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6.xml.rels" ContentType="application/vnd.openxmlformats-package.relationships+xml"/>
  <Override PartName="/xl/worksheets/_rels/sheet13.xml.rels" ContentType="application/vnd.openxmlformats-package.relationships+xml"/>
  <Override PartName="/xl/worksheets/_rels/sheet6.xml.rels" ContentType="application/vnd.openxmlformats-package.relationships+xml"/>
  <Override PartName="/xl/worksheets/_rels/sheet9.xml.rels" ContentType="application/vnd.openxmlformats-package.relationships+xml"/>
  <Override PartName="/xl/worksheets/_rels/sheet15.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harts/chart1.xml" ContentType="application/vnd.openxmlformats-officedocument.drawingml.chart+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10.xml" ContentType="application/vnd.openxmlformats-officedocument.drawing+xml"/>
  <Override PartName="/xl/drawings/drawing6.xml" ContentType="application/vnd.openxmlformats-officedocument.drawing+xml"/>
  <Override PartName="/xl/drawings/drawing11.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_rels/pivotTable1.xml.rels" ContentType="application/vnd.openxmlformats-package.relationships+xml"/>
  <Override PartName="/xl/pivotTables/pivotTable1.xml" ContentType="application/vnd.openxmlformats-officedocument.spreadsheetml.pivotTable+xml"/>
  <Override PartName="/xl/pivotCache/_rels/pivotCacheDefinition1.xml.rels" ContentType="application/vnd.openxmlformats-package.relationships+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0"/>
  </bookViews>
  <sheets>
    <sheet name="CII ranking" sheetId="1" state="visible" r:id="rId3"/>
    <sheet name="CII indicators" sheetId="2" state="visible" r:id="rId4"/>
    <sheet name="Rank" sheetId="3" state="visible" r:id="rId5"/>
    <sheet name="normalization" sheetId="4" state="visible" r:id="rId6"/>
    <sheet name="outliers treatment" sheetId="5" state="visible" r:id="rId7"/>
    <sheet name="Data transformed" sheetId="6" state="visible" r:id="rId8"/>
    <sheet name="Data completeness" sheetId="7" state="visible" r:id="rId9"/>
    <sheet name="Data above threshold" sheetId="8" state="visible" r:id="rId10"/>
    <sheet name="Raw Data" sheetId="9" state="visible" r:id="rId11"/>
    <sheet name="Codes" sheetId="10" state="visible" r:id="rId12"/>
    <sheet name="List of economies" sheetId="11" state="visible" r:id="rId13"/>
    <sheet name="1251" sheetId="12" state="visible" r:id="rId14"/>
    <sheet name="3132" sheetId="13" state="visible" r:id="rId15"/>
    <sheet name="4231" sheetId="14" state="visible" r:id="rId16"/>
    <sheet name="4321" sheetId="15" state="visible" r:id="rId17"/>
    <sheet name="4322" sheetId="16" state="visible" r:id="rId18"/>
    <sheet name="2351" sheetId="17" state="visible" r:id="rId19"/>
  </sheets>
  <definedNames>
    <definedName function="false" hidden="true" localSheetId="7" name="_xlnm._FilterDatabase" vbProcedure="false">'Data above threshold'!$A$4:$CN$185</definedName>
    <definedName function="false" hidden="true" localSheetId="5" name="_xlnm._FilterDatabase" vbProcedure="false">'Data transformed'!$A$4:$CL$185</definedName>
    <definedName function="false" hidden="true" localSheetId="3" name="_xlnm._FilterDatabase" vbProcedure="false">normalization!$A$4:$CS$153</definedName>
    <definedName function="false" hidden="true" localSheetId="4" name="_xlnm._FilterDatabase" vbProcedure="false">'outliers treatment'!$A$4:$CQ$154</definedName>
    <definedName function="false" hidden="true" localSheetId="8" name="_xlnm._FilterDatabase" vbProcedure="false">'Raw Data'!$A$3:$CT$152</definedName>
    <definedName function="false" hidden="false" name="country_codes" vbProcedure="false">Codes!$A$2:$C$81</definedName>
    <definedName function="false" hidden="false" name="country_highlight" vbProcedure="false">Codes!$A$2:$A$81</definedName>
    <definedName function="false" hidden="false" name="Indicators" vbProcedure="false">Codes!$E$104:$E$252</definedName>
    <definedName function="false" hidden="false" name="region_highlight" vbProcedure="false">Codes!$A$85:$A$96</definedName>
    <definedName function="false" hidden="false" name="_Key1" vbProcedure="false">#REF!</definedName>
    <definedName function="false" hidden="false" name="_Order1" vbProcedure="false">255</definedName>
    <definedName function="false" hidden="false" name="_Sort" vbProcedure="false">#REF!</definedName>
    <definedName function="false" hidden="false" name="_xlchart.v1.0" vbProcedure="false">'1251'!$B$3:$B$80</definedName>
    <definedName function="false" hidden="false" name="_xlchart.v1.1" vbProcedure="false">'3132'!$B$2:$B$78</definedName>
    <definedName function="false" hidden="false" name="_xlchart.v1.2" vbProcedure="false">'4231'!$C$2:$C$79</definedName>
    <definedName function="false" hidden="false" name="_xlchart.v1.3" vbProcedure="false">'4231'!$D$2:$D$79</definedName>
    <definedName function="false" hidden="false" name="_xlchart.v1.4" vbProcedure="false">'4231'!$B$2:$B$79</definedName>
    <definedName function="false" hidden="false" name="_xlchart.v1.5" vbProcedure="false">'4321'!$B$2:$B$79</definedName>
    <definedName function="false" hidden="false" name="_xlchart.v1.6" vbProcedure="false">'4321'!$C$2:$C$79</definedName>
    <definedName function="false" hidden="false" name="_xlchart.v1.7" vbProcedure="false">'4322'!$B$2:$B$79</definedName>
    <definedName function="false" hidden="false" name="_xlchart.v1.8" vbProcedure="false">'4322'!$C$2:$C$79</definedName>
    <definedName function="false" hidden="false" localSheetId="10" name="_Key1" vbProcedure="false">'List of economies'!$A$69</definedName>
    <definedName function="false" hidden="false" localSheetId="10" name="_Order1" vbProcedure="false">255</definedName>
    <definedName function="false" hidden="false" localSheetId="10" name="_xlnm._FilterDatabase" vbProcedure="false">'List of economies'!$A$5:$I$224</definedName>
  </definedNames>
  <calcPr iterateCount="100" refMode="A1" iterate="false" iterateDelta="0.0001"/>
  <pivotCaches>
    <pivotCache cacheId="1" r:id="rId21"/>
  </pivotCaches>
  <extLst>
    <ext xmlns:loext="http://schemas.libreoffice.org/" uri="{7626C862-2A13-11E5-B345-FEFF819CDC9F}">
      <loext:extCalcPr stringRefSyntax="ExcelA1"/>
    </ext>
  </extLst>
</workbook>
</file>

<file path=xl/sharedStrings.xml><?xml version="1.0" encoding="utf-8"?>
<sst xmlns="http://schemas.openxmlformats.org/spreadsheetml/2006/main" count="4367" uniqueCount="1202">
  <si>
    <t xml:space="preserve">Consumer Protection Index</t>
  </si>
  <si>
    <t xml:space="preserve">SELECT COUNTRY TO HIGHLIGHT</t>
  </si>
  <si>
    <t xml:space="preserve">SELECT GROUP TO HIGHLIGHT</t>
  </si>
  <si>
    <t xml:space="preserve">United Kingdom</t>
  </si>
  <si>
    <t xml:space="preserve">High income</t>
  </si>
  <si>
    <t xml:space="preserve">OVERALL RANKING</t>
  </si>
  <si>
    <t xml:space="preserve">#</t>
  </si>
  <si>
    <t xml:space="preserve">Country</t>
  </si>
  <si>
    <t xml:space="preserve">Score (0-100)</t>
  </si>
  <si>
    <t xml:space="preserve">Consumer Protection and Empowerment Index</t>
  </si>
  <si>
    <t xml:space="preserve">CHOOSE INDICATOR TO RANK</t>
  </si>
  <si>
    <t xml:space="preserve">CHOOSE COUNTRY TO HIGHLIGHT</t>
  </si>
  <si>
    <t xml:space="preserve">CHOOSE GROUP TO HIGHLIGHT</t>
  </si>
  <si>
    <t xml:space="preserve">2330 | Facilitation of Justice</t>
  </si>
  <si>
    <t xml:space="preserve">Algeria</t>
  </si>
  <si>
    <t xml:space="preserve">Europe &amp; North America</t>
  </si>
  <si>
    <t xml:space="preserve">INDICATOR RANKING</t>
  </si>
  <si>
    <t xml:space="preserve">INDICATOR DESCRIPTION/QUESTION</t>
  </si>
  <si>
    <t xml:space="preserve">DISTRIBUTION OF SCORES</t>
  </si>
  <si>
    <t xml:space="preserve">SOURCE</t>
  </si>
  <si>
    <t xml:space="preserve">CII ranking sheet</t>
  </si>
  <si>
    <t xml:space="preserve">CALC</t>
  </si>
  <si>
    <t xml:space="preserve">PRESENT</t>
  </si>
  <si>
    <t xml:space="preserve">POS.</t>
  </si>
  <si>
    <t xml:space="preserve">COUNTRY</t>
  </si>
  <si>
    <t xml:space="preserve">OVERALL SCORE</t>
  </si>
  <si>
    <t xml:space="preserve">RANK_NO_TIE</t>
  </si>
  <si>
    <t xml:space="preserve">RANK_TIE</t>
  </si>
  <si>
    <t xml:space="preserve">LU</t>
  </si>
  <si>
    <t xml:space="preserve">TIERANK</t>
  </si>
  <si>
    <t xml:space="preserve">RANK</t>
  </si>
  <si>
    <t xml:space="preserve">SCORE</t>
  </si>
  <si>
    <t xml:space="preserve">Argentina</t>
  </si>
  <si>
    <t xml:space="preserve">Australia</t>
  </si>
  <si>
    <t xml:space="preserve">Austria</t>
  </si>
  <si>
    <t xml:space="preserve">Belgium</t>
  </si>
  <si>
    <t xml:space="preserve">Bangladesh</t>
  </si>
  <si>
    <t xml:space="preserve">Bhutan</t>
  </si>
  <si>
    <t xml:space="preserve">Brazil</t>
  </si>
  <si>
    <t xml:space="preserve">Canada</t>
  </si>
  <si>
    <t xml:space="preserve">Chile</t>
  </si>
  <si>
    <t xml:space="preserve">China</t>
  </si>
  <si>
    <t xml:space="preserve">Democratic Republic of the Congo</t>
  </si>
  <si>
    <t xml:space="preserve">Colombia</t>
  </si>
  <si>
    <t xml:space="preserve">Republic of Capo Verde</t>
  </si>
  <si>
    <t xml:space="preserve">Costa Rica</t>
  </si>
  <si>
    <t xml:space="preserve">Cyprus</t>
  </si>
  <si>
    <t xml:space="preserve">Germany</t>
  </si>
  <si>
    <t xml:space="preserve">Denmark</t>
  </si>
  <si>
    <t xml:space="preserve">Dominican Republic</t>
  </si>
  <si>
    <t xml:space="preserve">Ecuador</t>
  </si>
  <si>
    <t xml:space="preserve">Spain</t>
  </si>
  <si>
    <t xml:space="preserve">Finland</t>
  </si>
  <si>
    <t xml:space="preserve">Fiji</t>
  </si>
  <si>
    <t xml:space="preserve">France</t>
  </si>
  <si>
    <t xml:space="preserve">Ghana</t>
  </si>
  <si>
    <t xml:space="preserve">Guinea</t>
  </si>
  <si>
    <t xml:space="preserve">Greece</t>
  </si>
  <si>
    <t xml:space="preserve">Guyana</t>
  </si>
  <si>
    <t xml:space="preserve">Croatia</t>
  </si>
  <si>
    <t xml:space="preserve">Indonesia</t>
  </si>
  <si>
    <t xml:space="preserve">India</t>
  </si>
  <si>
    <t xml:space="preserve">Iceland</t>
  </si>
  <si>
    <t xml:space="preserve">Italy</t>
  </si>
  <si>
    <t xml:space="preserve">Jamaica</t>
  </si>
  <si>
    <t xml:space="preserve">Japan</t>
  </si>
  <si>
    <t xml:space="preserve">Kenya</t>
  </si>
  <si>
    <t xml:space="preserve">Republic of Korea</t>
  </si>
  <si>
    <t xml:space="preserve">Lebanon</t>
  </si>
  <si>
    <t xml:space="preserve">Mexico</t>
  </si>
  <si>
    <t xml:space="preserve">Mali</t>
  </si>
  <si>
    <t xml:space="preserve">Malta</t>
  </si>
  <si>
    <t xml:space="preserve">Myanmar</t>
  </si>
  <si>
    <t xml:space="preserve">Mozambique</t>
  </si>
  <si>
    <t xml:space="preserve">Mauritius</t>
  </si>
  <si>
    <t xml:space="preserve">Malaysia</t>
  </si>
  <si>
    <t xml:space="preserve">Namibia</t>
  </si>
  <si>
    <t xml:space="preserve">Niger</t>
  </si>
  <si>
    <t xml:space="preserve">Nigeria</t>
  </si>
  <si>
    <t xml:space="preserve">Netherlands</t>
  </si>
  <si>
    <t xml:space="preserve">Norway</t>
  </si>
  <si>
    <t xml:space="preserve">New Zealand</t>
  </si>
  <si>
    <t xml:space="preserve">Pakistan</t>
  </si>
  <si>
    <t xml:space="preserve">Panama</t>
  </si>
  <si>
    <t xml:space="preserve">Peru</t>
  </si>
  <si>
    <t xml:space="preserve">Philippines</t>
  </si>
  <si>
    <t xml:space="preserve">Papua New Guinea</t>
  </si>
  <si>
    <t xml:space="preserve">Poland</t>
  </si>
  <si>
    <t xml:space="preserve">Portugal</t>
  </si>
  <si>
    <t xml:space="preserve">Romania</t>
  </si>
  <si>
    <t xml:space="preserve">Russian Federation</t>
  </si>
  <si>
    <t xml:space="preserve">Rwanda</t>
  </si>
  <si>
    <t xml:space="preserve">Sudan</t>
  </si>
  <si>
    <t xml:space="preserve">Senegal</t>
  </si>
  <si>
    <t xml:space="preserve">Singapore</t>
  </si>
  <si>
    <t xml:space="preserve">Serbia</t>
  </si>
  <si>
    <t xml:space="preserve">Suriname</t>
  </si>
  <si>
    <t xml:space="preserve">Slovenia</t>
  </si>
  <si>
    <t xml:space="preserve">Sweden</t>
  </si>
  <si>
    <t xml:space="preserve">Switzerland</t>
  </si>
  <si>
    <t xml:space="preserve">Chad</t>
  </si>
  <si>
    <t xml:space="preserve">Togo</t>
  </si>
  <si>
    <t xml:space="preserve">Tajikistan</t>
  </si>
  <si>
    <t xml:space="preserve">Turkey</t>
  </si>
  <si>
    <t xml:space="preserve">Uruguay</t>
  </si>
  <si>
    <t xml:space="preserve">United States</t>
  </si>
  <si>
    <t xml:space="preserve">Vietnam</t>
  </si>
  <si>
    <t xml:space="preserve">Republic of Yemen</t>
  </si>
  <si>
    <t xml:space="preserve">Zambia</t>
  </si>
  <si>
    <t xml:space="preserve">Zimbabwe</t>
  </si>
  <si>
    <t xml:space="preserve">Pillars</t>
  </si>
  <si>
    <t xml:space="preserve">Indicator Ranking</t>
  </si>
  <si>
    <t xml:space="preserve">Consumer Protection Index (TBD)</t>
  </si>
  <si>
    <t xml:space="preserve">Data gaps per country</t>
  </si>
  <si>
    <t xml:space="preserve">ARG</t>
  </si>
  <si>
    <t xml:space="preserve">AUS</t>
  </si>
  <si>
    <t xml:space="preserve">AUT</t>
  </si>
  <si>
    <t xml:space="preserve">BEL</t>
  </si>
  <si>
    <t xml:space="preserve">BGD</t>
  </si>
  <si>
    <t xml:space="preserve">BTN</t>
  </si>
  <si>
    <t xml:space="preserve">BRA</t>
  </si>
  <si>
    <t xml:space="preserve">CAN</t>
  </si>
  <si>
    <t xml:space="preserve">CHE</t>
  </si>
  <si>
    <t xml:space="preserve">CHL</t>
  </si>
  <si>
    <t xml:space="preserve">CHN</t>
  </si>
  <si>
    <t xml:space="preserve">COD</t>
  </si>
  <si>
    <t xml:space="preserve">COL</t>
  </si>
  <si>
    <t xml:space="preserve">CPV</t>
  </si>
  <si>
    <t xml:space="preserve">CRI</t>
  </si>
  <si>
    <t xml:space="preserve">CYP</t>
  </si>
  <si>
    <t xml:space="preserve">DEU</t>
  </si>
  <si>
    <t xml:space="preserve">DNK</t>
  </si>
  <si>
    <t xml:space="preserve">DOM</t>
  </si>
  <si>
    <t xml:space="preserve">DZA</t>
  </si>
  <si>
    <t xml:space="preserve">ECU</t>
  </si>
  <si>
    <t xml:space="preserve">ESP</t>
  </si>
  <si>
    <t xml:space="preserve">FIN</t>
  </si>
  <si>
    <t xml:space="preserve">FJI</t>
  </si>
  <si>
    <t xml:space="preserve">FRA</t>
  </si>
  <si>
    <t xml:space="preserve">GBR</t>
  </si>
  <si>
    <t xml:space="preserve">GHA</t>
  </si>
  <si>
    <t xml:space="preserve">GIN</t>
  </si>
  <si>
    <t xml:space="preserve">GRC</t>
  </si>
  <si>
    <t xml:space="preserve">GUY</t>
  </si>
  <si>
    <t xml:space="preserve">HRV</t>
  </si>
  <si>
    <t xml:space="preserve">IDN</t>
  </si>
  <si>
    <t xml:space="preserve">IND</t>
  </si>
  <si>
    <t xml:space="preserve">ISL</t>
  </si>
  <si>
    <t xml:space="preserve">ITA</t>
  </si>
  <si>
    <t xml:space="preserve">JAM</t>
  </si>
  <si>
    <t xml:space="preserve">JPN</t>
  </si>
  <si>
    <t xml:space="preserve">KEN</t>
  </si>
  <si>
    <t xml:space="preserve">KOR</t>
  </si>
  <si>
    <t xml:space="preserve">LBN</t>
  </si>
  <si>
    <t xml:space="preserve">MEX</t>
  </si>
  <si>
    <t xml:space="preserve">MLI</t>
  </si>
  <si>
    <t xml:space="preserve">MLT</t>
  </si>
  <si>
    <t xml:space="preserve">MMR</t>
  </si>
  <si>
    <t xml:space="preserve">MOZ</t>
  </si>
  <si>
    <t xml:space="preserve">MUS</t>
  </si>
  <si>
    <t xml:space="preserve">MYS</t>
  </si>
  <si>
    <t xml:space="preserve">NAM</t>
  </si>
  <si>
    <t xml:space="preserve">NER</t>
  </si>
  <si>
    <t xml:space="preserve">NGA</t>
  </si>
  <si>
    <t xml:space="preserve">NLD</t>
  </si>
  <si>
    <t xml:space="preserve">NOR</t>
  </si>
  <si>
    <t xml:space="preserve">NZL</t>
  </si>
  <si>
    <t xml:space="preserve">PAK</t>
  </si>
  <si>
    <t xml:space="preserve">PAN</t>
  </si>
  <si>
    <t xml:space="preserve">PER</t>
  </si>
  <si>
    <t xml:space="preserve">PHL</t>
  </si>
  <si>
    <t xml:space="preserve">PNG</t>
  </si>
  <si>
    <t xml:space="preserve">POL</t>
  </si>
  <si>
    <t xml:space="preserve">PRT</t>
  </si>
  <si>
    <t xml:space="preserve">ROU</t>
  </si>
  <si>
    <t xml:space="preserve">RUS</t>
  </si>
  <si>
    <t xml:space="preserve">RWA</t>
  </si>
  <si>
    <t xml:space="preserve">SDN</t>
  </si>
  <si>
    <t xml:space="preserve">SEN</t>
  </si>
  <si>
    <t xml:space="preserve">SGP</t>
  </si>
  <si>
    <t xml:space="preserve">SRB</t>
  </si>
  <si>
    <t xml:space="preserve">SUR</t>
  </si>
  <si>
    <t xml:space="preserve">SVN</t>
  </si>
  <si>
    <t xml:space="preserve">SWE</t>
  </si>
  <si>
    <t xml:space="preserve">TCD</t>
  </si>
  <si>
    <t xml:space="preserve">TGO</t>
  </si>
  <si>
    <t xml:space="preserve">TJK</t>
  </si>
  <si>
    <t xml:space="preserve">TUR</t>
  </si>
  <si>
    <t xml:space="preserve">URY</t>
  </si>
  <si>
    <t xml:space="preserve">USA</t>
  </si>
  <si>
    <t xml:space="preserve">VNM</t>
  </si>
  <si>
    <t xml:space="preserve">YEM</t>
  </si>
  <si>
    <t xml:space="preserve">ZMB</t>
  </si>
  <si>
    <t xml:space="preserve">ZWE</t>
  </si>
  <si>
    <t xml:space="preserve">Transformation</t>
  </si>
  <si>
    <t xml:space="preserve">Remove?</t>
  </si>
  <si>
    <t xml:space="preserve">CODE</t>
  </si>
  <si>
    <t xml:space="preserve">LVL</t>
  </si>
  <si>
    <t xml:space="preserve">SUB-INDICATORS</t>
  </si>
  <si>
    <t xml:space="preserve">DATA MEASURES</t>
  </si>
  <si>
    <t xml:space="preserve">DESCRIPTION</t>
  </si>
  <si>
    <t xml:space="preserve">Final Scaling</t>
  </si>
  <si>
    <t xml:space="preserve">lower reference value rule</t>
  </si>
  <si>
    <t xml:space="preserve">upper refference value rule</t>
  </si>
  <si>
    <t xml:space="preserve">Normalization factor</t>
  </si>
  <si>
    <t xml:space="preserve">min</t>
  </si>
  <si>
    <t xml:space="preserve">max</t>
  </si>
  <si>
    <t xml:space="preserve">Q1</t>
  </si>
  <si>
    <t xml:space="preserve">Q3</t>
  </si>
  <si>
    <t xml:space="preserve">IQR</t>
  </si>
  <si>
    <t xml:space="preserve">lower reference value</t>
  </si>
  <si>
    <t xml:space="preserve">upper refference value</t>
  </si>
  <si>
    <t xml:space="preserve">normalization factor</t>
  </si>
  <si>
    <t xml:space="preserve">Skewness</t>
  </si>
  <si>
    <t xml:space="preserve">weight</t>
  </si>
  <si>
    <t xml:space="preserve">Data gaps per indicator</t>
  </si>
  <si>
    <t xml:space="preserve">N outliers</t>
  </si>
  <si>
    <t xml:space="preserve">none</t>
  </si>
  <si>
    <t xml:space="preserve">Q1-1.5IQR</t>
  </si>
  <si>
    <t xml:space="preserve">Q3+1.5IQR</t>
  </si>
  <si>
    <t xml:space="preserve">SCALING</t>
  </si>
  <si>
    <t xml:space="preserve">MEASURE</t>
  </si>
  <si>
    <t xml:space="preserve">PLUS OR MINUS</t>
  </si>
  <si>
    <t xml:space="preserve">Sign</t>
  </si>
  <si>
    <t xml:space="preserve">COMMENTS</t>
  </si>
  <si>
    <t xml:space="preserve">1 --&gt; 0, 2+ --&gt; 1</t>
  </si>
  <si>
    <t xml:space="preserve">ln(x + 0.0001)</t>
  </si>
  <si>
    <t xml:space="preserve">ln(x + 0.1)</t>
  </si>
  <si>
    <t xml:space="preserve">ln(x)</t>
  </si>
  <si>
    <t xml:space="preserve">Country threshold</t>
  </si>
  <si>
    <t xml:space="preserve"># Countries</t>
  </si>
  <si>
    <t xml:space="preserve"># Variables</t>
  </si>
  <si>
    <t xml:space="preserve"># Missing values</t>
  </si>
  <si>
    <t xml:space="preserve"># data points</t>
  </si>
  <si>
    <t xml:space="preserve">Variables threshold</t>
  </si>
  <si>
    <t xml:space="preserve">Whole loop</t>
  </si>
  <si>
    <t xml:space="preserve">No</t>
  </si>
  <si>
    <t xml:space="preserve">First to remove</t>
  </si>
  <si>
    <t xml:space="preserve">Variables</t>
  </si>
  <si>
    <t xml:space="preserve">First to remove:countries</t>
  </si>
  <si>
    <t xml:space="preserve">First to remove: variables</t>
  </si>
  <si>
    <t xml:space="preserve">Countries removed</t>
  </si>
  <si>
    <t xml:space="preserve">Variables removed</t>
  </si>
  <si>
    <t xml:space="preserve">Missing values</t>
  </si>
  <si>
    <t xml:space="preserve">Albania</t>
  </si>
  <si>
    <t xml:space="preserve">Confidence: Major Companies</t>
  </si>
  <si>
    <t xml:space="preserve">Burundi</t>
  </si>
  <si>
    <t xml:space="preserve">Confidence: Justice System/Courts</t>
  </si>
  <si>
    <t xml:space="preserve">Gambia, The</t>
  </si>
  <si>
    <t xml:space="preserve">Mobile broadband speed</t>
  </si>
  <si>
    <t xml:space="preserve">Guatemala</t>
  </si>
  <si>
    <t xml:space="preserve">International Trade Barrier Index</t>
  </si>
  <si>
    <t xml:space="preserve">St. Kitts and Nevis</t>
  </si>
  <si>
    <t xml:space="preserve">Local purchasing power index</t>
  </si>
  <si>
    <t xml:space="preserve">Saint Lucia</t>
  </si>
  <si>
    <t xml:space="preserve">Countries whose constitution contains a provision on consumer protection</t>
  </si>
  <si>
    <t xml:space="preserve">Macau, China</t>
  </si>
  <si>
    <t xml:space="preserve">Models for Financial Consumer Protection Regulation and Supervision</t>
  </si>
  <si>
    <t xml:space="preserve">Morocco</t>
  </si>
  <si>
    <t xml:space="preserve">Constitutional equality for all consumers</t>
  </si>
  <si>
    <t xml:space="preserve">Ukraine</t>
  </si>
  <si>
    <t xml:space="preserve">C.7.2</t>
  </si>
  <si>
    <t xml:space="preserve">Literacy rates</t>
  </si>
  <si>
    <t xml:space="preserve">SDG 4.6.1</t>
  </si>
  <si>
    <t xml:space="preserve">Alignment to Paris Agreement</t>
  </si>
  <si>
    <t xml:space="preserve">SDG Indicator 12.4.2; SDG Indicator 12.5.1</t>
  </si>
  <si>
    <t xml:space="preserve">Companies' adherence to sceince based targets and carbon disclosure project</t>
  </si>
  <si>
    <t xml:space="preserve">Personal data protection</t>
  </si>
  <si>
    <t xml:space="preserve">missing values</t>
  </si>
  <si>
    <t xml:space="preserve">DATA YEAR</t>
  </si>
  <si>
    <t xml:space="preserve">UNIT</t>
  </si>
  <si>
    <t xml:space="preserve">LINK</t>
  </si>
  <si>
    <t xml:space="preserve">-2.5 to 2.5; higher values corespond to better governance</t>
  </si>
  <si>
    <t xml:space="preserve">0=weak adherence to the rule of law; 1 = strong adherence</t>
  </si>
  <si>
    <t xml:space="preserve">Total No. of Countries </t>
  </si>
  <si>
    <t xml:space="preserve">FINAL SCALING</t>
  </si>
  <si>
    <t xml:space="preserve">NORMALISATION FACTOR</t>
  </si>
  <si>
    <t xml:space="preserve">Weighting</t>
  </si>
  <si>
    <t xml:space="preserve">SKEWNESS</t>
  </si>
  <si>
    <t xml:space="preserve">Consumer protection and empowerment index</t>
  </si>
  <si>
    <t xml:space="preserve">Consumer Empowerment and Confidence</t>
  </si>
  <si>
    <t xml:space="preserve">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t>
  </si>
  <si>
    <t xml:space="preserve"> </t>
  </si>
  <si>
    <t xml:space="preserve">Strength of consumer advocacy </t>
  </si>
  <si>
    <t xml:space="preserve">Consumer advocacy can adequately represent the interests of consumers to the key decicison makers. This indicator tests whether consumer advocates are resourced, resilient and actively engaged with national governace structures and international networks</t>
  </si>
  <si>
    <t xml:space="preserve">Relationship with governance</t>
  </si>
  <si>
    <t xml:space="preserve">Expert assessment data - C.9</t>
  </si>
  <si>
    <t xml:space="preserve">What best describes the way your government interacts with consumer organisations in the following sectors in 2020?</t>
  </si>
  <si>
    <t xml:space="preserve">Consumers International Survey</t>
  </si>
  <si>
    <t xml:space="preserve">Plus</t>
  </si>
  <si>
    <t xml:space="preserve">Range (Q1 = 1; Q3 = 5)</t>
  </si>
  <si>
    <t xml:space="preserve">CSO consultation</t>
  </si>
  <si>
    <t xml:space="preserve">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t>
  </si>
  <si>
    <t xml:space="preserve">Variety of democracy</t>
  </si>
  <si>
    <t xml:space="preserve">Score 0-2</t>
  </si>
  <si>
    <t xml:space="preserve">Range (Q1 = 0; Q3 = 2)</t>
  </si>
  <si>
    <t xml:space="preserve">https://www.v-dem.net/en/data/data/v-dem-dataset/</t>
  </si>
  <si>
    <t xml:space="preserve">Consumer organisations and advocacy</t>
  </si>
  <si>
    <t xml:space="preserve">Number of national consumer organizations / bodies</t>
  </si>
  <si>
    <t xml:space="preserve">Member organisations of Consumers International</t>
  </si>
  <si>
    <t xml:space="preserve">1 --&gt; 1, 2+ --&gt; 2</t>
  </si>
  <si>
    <t xml:space="preserve">Number of organisations</t>
  </si>
  <si>
    <t xml:space="preserve">Range (Q1 = 0; Q3 = 1)</t>
  </si>
  <si>
    <t xml:space="preserve">https://www.consumersinternational.org/members </t>
  </si>
  <si>
    <t xml:space="preserve">Expert assessment data - C.11</t>
  </si>
  <si>
    <t xml:space="preserve">Is participation in these structures funded for non-governmental consumer advocacy groups in your country in 2020?</t>
  </si>
  <si>
    <t xml:space="preserve">Expert assessment data - C.12</t>
  </si>
  <si>
    <t xml:space="preserve">Do consumer organisations have the right to represent consumers in class action suits in your country in2020?</t>
  </si>
  <si>
    <t xml:space="preserve">Engagement in policy-making</t>
  </si>
  <si>
    <t xml:space="preserve">Expert assessment data - C.10</t>
  </si>
  <si>
    <t xml:space="preserve">Is your consumer organisation (non-governmental) involved in the following structures to provide consumer representation in policy making in your country in 2020?</t>
  </si>
  <si>
    <t xml:space="preserve">Expert assessment data - E.5</t>
  </si>
  <si>
    <t xml:space="preserve">Is “the opportunity for consumer organisations to present their views in decision-making processes” enabled through any of the following measures or mechanisms in your country in 2020?</t>
  </si>
  <si>
    <t xml:space="preserve">Range (Q1 = 1; Q3 = 3)</t>
  </si>
  <si>
    <t xml:space="preserve">Access to marketplace</t>
  </si>
  <si>
    <t xml:space="preserve">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t>
  </si>
  <si>
    <t xml:space="preserve">Online Access</t>
  </si>
  <si>
    <t xml:space="preserve">Individuals using the Internet</t>
  </si>
  <si>
    <t xml:space="preserve">Percentage of individuals using the internet</t>
  </si>
  <si>
    <t xml:space="preserve">Most recent year with data</t>
  </si>
  <si>
    <t xml:space="preserve">ITU</t>
  </si>
  <si>
    <t xml:space="preserve">Internet users (%)</t>
  </si>
  <si>
    <t xml:space="preserve">https://www.itu.int/en/ITU-D/Statistics/Pages/stat/default.aspx</t>
  </si>
  <si>
    <t xml:space="preserve">Access to finance</t>
  </si>
  <si>
    <t xml:space="preserve">Financial inclusion</t>
  </si>
  <si>
    <t xml:space="preserve">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t>
  </si>
  <si>
    <t xml:space="preserve">Findex, World bank</t>
  </si>
  <si>
    <t xml:space="preserve">Account (% age 15+)</t>
  </si>
  <si>
    <t xml:space="preserve">https://globalfindex.worldbank.org</t>
  </si>
  <si>
    <t xml:space="preserve">Access to healthcare</t>
  </si>
  <si>
    <t xml:space="preserve">SDG indicator 1.3.1</t>
  </si>
  <si>
    <t xml:space="preserve"> Proportion of population covered by social protection floors/systems (%)</t>
  </si>
  <si>
    <t xml:space="preserve">United Nations</t>
  </si>
  <si>
    <t xml:space="preserve">%</t>
  </si>
  <si>
    <t xml:space="preserve">https://www.social-protection.org/gimi/WSPDB.action?id=40</t>
  </si>
  <si>
    <t xml:space="preserve">sickness working age population legal coverage</t>
  </si>
  <si>
    <t xml:space="preserve">Public utility access</t>
  </si>
  <si>
    <t xml:space="preserve">Access to public services distributed by social group</t>
  </si>
  <si>
    <t xml:space="preserve">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t>
  </si>
  <si>
    <t xml:space="preserve">Score 0-4</t>
  </si>
  <si>
    <t xml:space="preserve">Range (Q1 = 0; Q3 = 4)</t>
  </si>
  <si>
    <t xml:space="preserve">Choice and affordability in the marketplace</t>
  </si>
  <si>
    <t xml:space="preserve">Consumers have genuine choice in the marketplace. This indicator tests key market functions such as logitical perfromance, market environment, measures to encourage competition and consumers ability to make choices in the marketplace</t>
  </si>
  <si>
    <t xml:space="preserve">Logistical sophistication</t>
  </si>
  <si>
    <t xml:space="preserve">Logistics performance index: Overall (1=low to 5=high)</t>
  </si>
  <si>
    <t xml:space="preserve">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t>
  </si>
  <si>
    <t xml:space="preserve">WB</t>
  </si>
  <si>
    <t xml:space="preserve">Scale (1=low to 5=high)</t>
  </si>
  <si>
    <t xml:space="preserve">https://data.worldbank.org/indicator/LP.LPI.OVRL.XQ?view=chart</t>
  </si>
  <si>
    <t xml:space="preserve">Market environment</t>
  </si>
  <si>
    <t xml:space="preserve">Global Enabling Trade Report </t>
  </si>
  <si>
    <t xml:space="preserve">World Economic Forum</t>
  </si>
  <si>
    <t xml:space="preserve">Score 1-7</t>
  </si>
  <si>
    <t xml:space="preserve">https://reports.weforum.org/global-enabling-trade-report-2016/downloads-page/</t>
  </si>
  <si>
    <t xml:space="preserve">Measures to encourage competition</t>
  </si>
  <si>
    <t xml:space="preserve">Expert assessment data - E.2.3</t>
  </si>
  <si>
    <t xml:space="preserve"> Measures that restrict anti-competitive behaviour and exploitation by monopolistic companies</t>
  </si>
  <si>
    <t xml:space="preserve">Range (Q1 = 1; Q3 = 2)</t>
  </si>
  <si>
    <t xml:space="preserve">Ability of consumers to make choices</t>
  </si>
  <si>
    <t xml:space="preserve">Expert assessment data - E.7</t>
  </si>
  <si>
    <t xml:space="preserve">Consumer Rights: To what extent do consumers in your country in 2020:</t>
  </si>
  <si>
    <t xml:space="preserve">Range (Q1 = 1; Q3 = 4)</t>
  </si>
  <si>
    <t xml:space="preserve">Mechanisms for Consumer Protection and Enforcement</t>
  </si>
  <si>
    <t xml:space="preserve">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t>
  </si>
  <si>
    <t xml:space="preserve">Strength and quality of consumer protection mechanisms / measures</t>
  </si>
  <si>
    <t xml:space="preserve">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t>
  </si>
  <si>
    <t xml:space="preserve">Regulatory quality</t>
  </si>
  <si>
    <t xml:space="preserve">Reflects perceptions of the ability of the government to formulate and implement sound policies and regulations that permit and promote private sector development.</t>
  </si>
  <si>
    <t xml:space="preserve">World bank</t>
  </si>
  <si>
    <t xml:space="preserve">Estimate of governance (ranges from approximately -2.5 (weak) to 2.5 (strong) governance performance)</t>
  </si>
  <si>
    <t xml:space="preserve">http://info.worldbank.org/governance/WGI</t>
  </si>
  <si>
    <t xml:space="preserve">Mechanisms/measures to ensure consumer protection</t>
  </si>
  <si>
    <t xml:space="preserve">Law on consumer protection </t>
  </si>
  <si>
    <t xml:space="preserve">Any year legislation is adopted</t>
  </si>
  <si>
    <t xml:space="preserve">UNCTAD</t>
  </si>
  <si>
    <t xml:space="preserve">1 = in draft; 2 = yes</t>
  </si>
  <si>
    <t xml:space="preserve">https://unctad.org/en/Pages/DTL/STI_and_ICTs/ICT4D-Legislation/eCom-Consumer-Protection-Laws.aspx</t>
  </si>
  <si>
    <t xml:space="preserve">Expert assessment data - C.1</t>
  </si>
  <si>
    <t xml:space="preserve">Which of the following consumer protection governance or legislative measures are in place, or being developed in your country in 2020?</t>
  </si>
  <si>
    <t xml:space="preserve">Range (Q1 = 0; Q3 = 3)</t>
  </si>
  <si>
    <t xml:space="preserve">Active consumer protection authorities/agencies</t>
  </si>
  <si>
    <t xml:space="preserve">Particpation in ICPEN</t>
  </si>
  <si>
    <t xml:space="preserve">Date of membership entry</t>
  </si>
  <si>
    <t xml:space="preserve">ICPEN</t>
  </si>
  <si>
    <t xml:space="preserve">ICPEN Membership [1 = member; 0 = non-member]</t>
  </si>
  <si>
    <t xml:space="preserve">https://icpen.org/who-we-are</t>
  </si>
  <si>
    <t xml:space="preserve">Countries that have a designated consumer protection contact point</t>
  </si>
  <si>
    <t xml:space="preserve">2 = Yes; 1 = No; 0 = No Answer</t>
  </si>
  <si>
    <t xml:space="preserve">https://unctadwcpm.org/map.html</t>
  </si>
  <si>
    <t xml:space="preserve">Countries with a main consumer protection authority/agency</t>
  </si>
  <si>
    <t xml:space="preserve">https://unctadwcpm.org/map.html#</t>
  </si>
  <si>
    <t xml:space="preserve">Satisfaction with consumer protection mechanisms</t>
  </si>
  <si>
    <t xml:space="preserve">Expert assessment data - C.3.2</t>
  </si>
  <si>
    <t xml:space="preserve">Expert assessment data -  As a consumer expert, how satisfied are you with the following in your country in 2020? - Competition law enforcement </t>
  </si>
  <si>
    <t xml:space="preserve">Range (Q1 = 1; Q3 = 6)</t>
  </si>
  <si>
    <t xml:space="preserve">Expert assessment data - C.3.5</t>
  </si>
  <si>
    <t xml:space="preserve">Expert assessment data -  As a consumer expert, how satisfied are you with the following in your country in 2020? - Safety laws</t>
  </si>
  <si>
    <t xml:space="preserve">Expert assessment data - C.3.7</t>
  </si>
  <si>
    <t xml:space="preserve">Expert assessment data -  As a consumer expert, how satisfied are you with the following in your country in 2020? - Regulatory authorities for safety</t>
  </si>
  <si>
    <t xml:space="preserve">National involvment in the development of international standards</t>
  </si>
  <si>
    <t xml:space="preserve">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t>
  </si>
  <si>
    <t xml:space="preserve">Membership level with ISO</t>
  </si>
  <si>
    <t xml:space="preserve">Type of ISO membership</t>
  </si>
  <si>
    <t xml:space="preserve">ISO</t>
  </si>
  <si>
    <t xml:space="preserve">3 = Full membership; 2 = Correspondent; 1 = Subscriber; 0 = Non-Member</t>
  </si>
  <si>
    <t xml:space="preserve">https://www.iso.org/members.html</t>
  </si>
  <si>
    <t xml:space="preserve">COPOLCO membership</t>
  </si>
  <si>
    <t xml:space="preserve">2 = Participating members; 1 = observing members; 0 = non-member</t>
  </si>
  <si>
    <t xml:space="preserve">https://www.iso.org/committee/55000.html?view=participation</t>
  </si>
  <si>
    <t xml:space="preserve">Development of standards on key consumer issues</t>
  </si>
  <si>
    <t xml:space="preserve">Levels of participation in ISO's committee on financial services</t>
  </si>
  <si>
    <t xml:space="preserve">https://www.iso.org/committee/49650.html</t>
  </si>
  <si>
    <t xml:space="preserve">Levels of participation in ISO's committee on food products</t>
  </si>
  <si>
    <t xml:space="preserve">https://www.iso.org/committee/47858.html</t>
  </si>
  <si>
    <t xml:space="preserve">Levels of participation in ISO's committee on safety as toys (proxy for product safety) </t>
  </si>
  <si>
    <t xml:space="preserve">https://www.iso.org/committee/54044.html</t>
  </si>
  <si>
    <t xml:space="preserve">Development of standards on vulnerable consumers</t>
  </si>
  <si>
    <t xml:space="preserve">Levels of participation in ISO's committee on vulnerable consumers</t>
  </si>
  <si>
    <t xml:space="preserve">https://www.iso.org/committee/6614775.html?view=participation</t>
  </si>
  <si>
    <t xml:space="preserve">Enforcement and access to justice</t>
  </si>
  <si>
    <t xml:space="preserve">Access to Justice is critical. Consumer protection instruments must be accessible and properly enforced. They must also protect the economic interests of all consumers. This indicator tests access to and strength of enforcement mechanisms.</t>
  </si>
  <si>
    <t xml:space="preserve">Strength of enforcement</t>
  </si>
  <si>
    <t xml:space="preserve">Expert assessment data - C.4</t>
  </si>
  <si>
    <t xml:space="preserve">How frequently are the following enforcement actions used in your country in 2020 by the authorities in response to consumer protection violations?</t>
  </si>
  <si>
    <t xml:space="preserve">Consumer International Survey</t>
  </si>
  <si>
    <t xml:space="preserve">Expert assessment data - C.3.12</t>
  </si>
  <si>
    <t xml:space="preserve">As a consumer expert, how satisfied are you with the following in your country in 2020? - Legislation on collective/class actions</t>
  </si>
  <si>
    <t xml:space="preserve">Expert assessment data - C.3.15</t>
  </si>
  <si>
    <t xml:space="preserve">As a consumer expert, how satisfied are you with the following in your country in 2020? - Legislation on dispute resolution and redress</t>
  </si>
  <si>
    <t xml:space="preserve">Cost and time of redress in courts</t>
  </si>
  <si>
    <t xml:space="preserve">Cost of Enforcing a Contract</t>
  </si>
  <si>
    <t xml:space="preserve">Cost of enforcing contract (% of claim)</t>
  </si>
  <si>
    <t xml:space="preserve">Doing Business project, World Bank</t>
  </si>
  <si>
    <t xml:space="preserve">% of claim</t>
  </si>
  <si>
    <t xml:space="preserve">Minus</t>
  </si>
  <si>
    <t xml:space="preserve">https://www.doingbusiness.org/en/data/doing-business-score</t>
  </si>
  <si>
    <t xml:space="preserve">Enforcing contracts: Time</t>
  </si>
  <si>
    <t xml:space="preserve">Time taken to enforce a contract</t>
  </si>
  <si>
    <t xml:space="preserve">Time (days)</t>
  </si>
  <si>
    <t xml:space="preserve">https://www.doingbusiness.org/en/data/exploretopics/enforcing-contracts</t>
  </si>
  <si>
    <t xml:space="preserve">Facilitation of Justice</t>
  </si>
  <si>
    <t xml:space="preserve">Worldwide Governance Index</t>
  </si>
  <si>
    <t xml:space="preserve">Wold Bank</t>
  </si>
  <si>
    <t xml:space="preserve">Range (Q1 = -2.5; Q3 = 2.5)</t>
  </si>
  <si>
    <t xml:space="preserve">https://info.worldbank.org/governance/wgi/</t>
  </si>
  <si>
    <t xml:space="preserve">Rule of Law Index</t>
  </si>
  <si>
    <t xml:space="preserve">World Justice Project</t>
  </si>
  <si>
    <t xml:space="preserve">https://worldjusticeproject.org/rule-of-law-index/global</t>
  </si>
  <si>
    <t xml:space="preserve">Membership of International Ombudsman Institute</t>
  </si>
  <si>
    <t xml:space="preserve">Tell you something about whether alternative dispute resolution arrangements exist in a jurisdiction</t>
  </si>
  <si>
    <t xml:space="preserve">IOI</t>
  </si>
  <si>
    <t xml:space="preserve">0 = non-member; 1 = Member</t>
  </si>
  <si>
    <t xml:space="preserve">https://www.theioi.org/ioi-members</t>
  </si>
  <si>
    <t xml:space="preserve">Expert assessment data - E.3</t>
  </si>
  <si>
    <t xml:space="preserve">Is the availability of dispute resolution and redress, and access to justice, enabled through any of the following mechanisms or measures in your country in 2020?</t>
  </si>
  <si>
    <t xml:space="preserve">Consumer Knowledge and Information</t>
  </si>
  <si>
    <t xml:space="preserve">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t>
  </si>
  <si>
    <t xml:space="preserve">Consumer education &amp; skills</t>
  </si>
  <si>
    <t xml:space="preserve">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t>
  </si>
  <si>
    <t xml:space="preserve">Quality of education system</t>
  </si>
  <si>
    <t xml:space="preserve">WEF</t>
  </si>
  <si>
    <t xml:space="preserve">Index (1-7)</t>
  </si>
  <si>
    <t xml:space="preserve">Range (Q1 = 1; Q3 = 7)</t>
  </si>
  <si>
    <t xml:space="preserve">https://tcdata360.worldbank.org/indicators/hc04cb276?country=BRA&amp;indicator=567&amp;viz=line_chart&amp;years=2007,2017</t>
  </si>
  <si>
    <t xml:space="preserve">Mechanisms for consumer rights education</t>
  </si>
  <si>
    <t xml:space="preserve">Expert assessment data - E.4</t>
  </si>
  <si>
    <t xml:space="preserve">Is “consumer education” promoted through any of the following measures or mechanisms in your country in 2020?</t>
  </si>
  <si>
    <t xml:space="preserve">Consumer rights education in higher education</t>
  </si>
  <si>
    <t xml:space="preserve">Expert assessment data - E.4.9</t>
  </si>
  <si>
    <t xml:space="preserve">Is “consumer education” promoted through any of the following measures or mechanisms in your country in 2020? University course on consumer issues (consumer law/regulation/sustainable consumption/etc.)</t>
  </si>
  <si>
    <t xml:space="preserve">Buyer sophistication</t>
  </si>
  <si>
    <t xml:space="preserve">Response to the survey question “In your country, on what basis do buyers make purchasing decisions?” [1 = based solely on the lowest price; 7 = based on sophisticated performance attributes]</t>
  </si>
  <si>
    <t xml:space="preserve">2018–2019 weighted average or most recent period</t>
  </si>
  <si>
    <t xml:space="preserve">World Economic Forum, Executive Opinion Survey</t>
  </si>
  <si>
    <t xml:space="preserve">1–7 (best)</t>
  </si>
  <si>
    <t xml:space="preserve">https://tcdata360.worldbank.org/indicators/buy.soph?country=BRA&amp;indicator=629&amp;viz=line_chart&amp;years=2017,2019</t>
  </si>
  <si>
    <t xml:space="preserve">Available and quality consumer information </t>
  </si>
  <si>
    <t xml:space="preserve">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t>
  </si>
  <si>
    <t xml:space="preserve">Funding for consumer information</t>
  </si>
  <si>
    <t xml:space="preserve">Expert assessment data - E.4.1</t>
  </si>
  <si>
    <t xml:space="preserve">Is “consumer education” promoted through any of the following measures or mechanisms in your country in 2020? - Funding for consumer organisations to educate consumers</t>
  </si>
  <si>
    <t xml:space="preserve">Expert assessment data - E.4.2</t>
  </si>
  <si>
    <t xml:space="preserve">Is “consumer education” promoted through any of the following measures or mechanisms in your country in 2020? - Funding for regulators or government bodies </t>
  </si>
  <si>
    <t xml:space="preserve">Mechanisms for consumer information</t>
  </si>
  <si>
    <t xml:space="preserve">Expert assessment data - E.1</t>
  </si>
  <si>
    <t xml:space="preserve">Is access to “adequate information to make informed choices” enabled through any of the following measures or mechanisms in your country in 2020?</t>
  </si>
  <si>
    <t xml:space="preserve">SDG Indicator 16.10.2</t>
  </si>
  <si>
    <t xml:space="preserve">Countries that adopt and implement constitutional, statutory and/or policy guarantees for public access to information</t>
  </si>
  <si>
    <t xml:space="preserve">0 = no; 1 = yes</t>
  </si>
  <si>
    <t xml:space="preserve">https://unstats.un.org/sdgs/indicators/database/</t>
  </si>
  <si>
    <t xml:space="preserve">Consumer information programmes</t>
  </si>
  <si>
    <t xml:space="preserve">Expert assessment data - D.4.1</t>
  </si>
  <si>
    <t xml:space="preserve">Food: Which of the following measures/mechanisms to protect consumers are present in your country in 2020?</t>
  </si>
  <si>
    <t xml:space="preserve">Expert assessment data - D.3.15</t>
  </si>
  <si>
    <t xml:space="preserve">Financial services: Which of the following measures/mechanisms to protect consumers are present in your country in 2020?</t>
  </si>
  <si>
    <t xml:space="preserve">Satisfaction with labelling requirements</t>
  </si>
  <si>
    <t xml:space="preserve">Expert assessment data - C.3.18</t>
  </si>
  <si>
    <t xml:space="preserve">As a consumer expert, how satisfied are you with the following in your country in 2020? - Product labelling on vital safety information</t>
  </si>
  <si>
    <t xml:space="preserve">Sustainability for Consumers</t>
  </si>
  <si>
    <t xml:space="preserve">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t>
  </si>
  <si>
    <t xml:space="preserve">National / international sustainability engagement</t>
  </si>
  <si>
    <t xml:space="preserve">This indicator tests international engagement with sustainability pledges, agreements, treaties etc. It also measures whether a national sustainable consumption plan is in place and how countries are mitigating climate change.</t>
  </si>
  <si>
    <t xml:space="preserve">Internationl political engagement</t>
  </si>
  <si>
    <t xml:space="preserve">Number of environment-related treaties signed</t>
  </si>
  <si>
    <t xml:space="preserve">Since 1992 (formation of UNFCCC)</t>
  </si>
  <si>
    <t xml:space="preserve">The International Union for Conservation of Nature (IUCN) Environmental Law Centre ELIS Treaty Database (data received through direct communication).</t>
  </si>
  <si>
    <t xml:space="preserve">Number of environment-related treaties (since 1992)</t>
  </si>
  <si>
    <t xml:space="preserve">https://www.ecolex.org/result/?q=&amp;type=treaty&amp;xdate_min=&amp;xdate_max=</t>
  </si>
  <si>
    <t xml:space="preserve">National sustainable consumption plan</t>
  </si>
  <si>
    <t xml:space="preserve">National action plans for sustainable consumption</t>
  </si>
  <si>
    <t xml:space="preserve">Countries with sustainable consumption and production (SCP) national action plans or SCP mainstreamed as a priority or target into national policies (1 = YES; 0 = NO)</t>
  </si>
  <si>
    <t xml:space="preserve">UNSTAT</t>
  </si>
  <si>
    <t xml:space="preserve">1 = Yes; 0 = No</t>
  </si>
  <si>
    <t xml:space="preserve">Expert assessment data - D.5.2</t>
  </si>
  <si>
    <t xml:space="preserve">Environmental protection/impact: Which of the following measures/mechanisms to protect consumers are present in your country in 2020? A National Sustainable Consumption Plan</t>
  </si>
  <si>
    <t xml:space="preserve">Sustainability standards</t>
  </si>
  <si>
    <t xml:space="preserve">This indicator tests whether countries are adopting standrards and invovled in ISO technical committees on the development of standards related to sustainability for consumers.</t>
  </si>
  <si>
    <t xml:space="preserve">Adoption of sustainability standards</t>
  </si>
  <si>
    <t xml:space="preserve">ISO 26000 adopted as a national standard</t>
  </si>
  <si>
    <t xml:space="preserve">ISO 26000:2010 Guidance on social responsibility is an international standard providing guidelines for social responsibility (SR, often CSR - corporate social responsibility).</t>
  </si>
  <si>
    <t xml:space="preserve">2 = adopted; 1 = in progress; 0 = not adopted</t>
  </si>
  <si>
    <t xml:space="preserve">https://iso26000.info/</t>
  </si>
  <si>
    <t xml:space="preserve">Expert assessment data - D.5.6</t>
  </si>
  <si>
    <t xml:space="preserve">Environmental protection/impact: Environmental protection/impact: Minimum standards for energy efficiency of household appliance (e.g. through billing)</t>
  </si>
  <si>
    <t xml:space="preserve">Expert assessment data - D.5.7</t>
  </si>
  <si>
    <t xml:space="preserve">Environmental protection/impact: Minimum standards for motor vehicle emissions or fuel consumption (e.g. through billing)</t>
  </si>
  <si>
    <t xml:space="preserve">Development of sustainability standards</t>
  </si>
  <si>
    <t xml:space="preserve">Levels of participation in ISO's committee on biodiversity</t>
  </si>
  <si>
    <t xml:space="preserve">https://www.iso.org/committee/8030847.html</t>
  </si>
  <si>
    <t xml:space="preserve">Levels of participation in ISO's committee on sustainable finance</t>
  </si>
  <si>
    <t xml:space="preserve">https://www.iso.org/committee/7203746.html</t>
  </si>
  <si>
    <t xml:space="preserve">Levels of participation in ISO's committee on the circular economy</t>
  </si>
  <si>
    <t xml:space="preserve">https://www.iso.org/committee/7203984.html</t>
  </si>
  <si>
    <t xml:space="preserve">National sustainability measures / mechanisms</t>
  </si>
  <si>
    <t xml:space="preserve">Measures and mechanisms that support sustainability are in place. This indicator tests the presence of sustainability regulations and reporting, and if countries have consumer-centred mechanisms to promote sustainable consumption. </t>
  </si>
  <si>
    <t xml:space="preserve">Sustainability regulations</t>
  </si>
  <si>
    <t xml:space="preserve">Energy efficiency regulation</t>
  </si>
  <si>
    <t xml:space="preserve">The World Bank/ESMAP, [i]Policy Matters: Regulatory Indicators for Sustainable Energy (RISE) 2018</t>
  </si>
  <si>
    <t xml:space="preserve">Score 0-100</t>
  </si>
  <si>
    <t xml:space="preserve">Range (Q1 = 0; Q3 = 100)</t>
  </si>
  <si>
    <t xml:space="preserve">https://rise.worldbank.org/scores</t>
  </si>
  <si>
    <t xml:space="preserve">Renewable energy regulation</t>
  </si>
  <si>
    <t xml:space="preserve">Sustainability reporting policies</t>
  </si>
  <si>
    <t xml:space="preserve">GRI Sustainability disclosure database</t>
  </si>
  <si>
    <t xml:space="preserve">GRI</t>
  </si>
  <si>
    <t xml:space="preserve">Scaled by GDP per capita</t>
  </si>
  <si>
    <t xml:space="preserve">Number of sustainability reports</t>
  </si>
  <si>
    <t xml:space="preserve">https://database.globalreporting.org/SDG-12-6/Global-Tracker</t>
  </si>
  <si>
    <t xml:space="preserve">Consumer centred mechanisms for sustainable consumption</t>
  </si>
  <si>
    <t xml:space="preserve">Expert assessment data - E.4.4</t>
  </si>
  <si>
    <t xml:space="preserve">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t>
  </si>
  <si>
    <t xml:space="preserve">Expert assessment data - E.4.5</t>
  </si>
  <si>
    <t xml:space="preserve">Is “consumer education” promoted through any of the following measures or mechanisms in your country in 2020? Legal measures to enable and/or encourage consumers to choose environmentally friendly and/or sociallyresponsible products.</t>
  </si>
  <si>
    <t xml:space="preserve">Sustainable business practice</t>
  </si>
  <si>
    <t xml:space="preserve">SDG indicator 12.6.1</t>
  </si>
  <si>
    <t xml:space="preserve">Number of companies publishing sustainability reports with disclosure by dimension</t>
  </si>
  <si>
    <t xml:space="preserve">ln(x + 0.00001)</t>
  </si>
  <si>
    <t xml:space="preserve">Number of reports</t>
  </si>
  <si>
    <t xml:space="preserve">National sustainable consumption</t>
  </si>
  <si>
    <t xml:space="preserve">This indicator test the levels of sustainable consumption nationally. Specifically, it explores domestic material consumption, sustainable agricultral production, renewable energy consumption, and the infrastructure of sustainable transport</t>
  </si>
  <si>
    <t xml:space="preserve">Domestic material consumption</t>
  </si>
  <si>
    <t xml:space="preserve">SDG Indicator 12.2.2 - Domestic material consumption</t>
  </si>
  <si>
    <t xml:space="preserve">Domestic material consumption per capita, total of all raw material (tonnes)</t>
  </si>
  <si>
    <t xml:space="preserve">Tonnes</t>
  </si>
  <si>
    <t xml:space="preserve">Renewable energy consumption</t>
  </si>
  <si>
    <t xml:space="preserve">% of total final energy consumption</t>
  </si>
  <si>
    <t xml:space="preserve">https://data.worldbank.org/indicator/EG.FEC.RNEW.ZS?view=chart</t>
  </si>
  <si>
    <t xml:space="preserve">Domestic food consumption</t>
  </si>
  <si>
    <t xml:space="preserve">SDG Indicator 12.3.1 - Food waste per capita</t>
  </si>
  <si>
    <t xml:space="preserve">Food waste per capita (comprised of household waste, out-of-home consumption, and retail waste)</t>
  </si>
  <si>
    <t xml:space="preserve">kg</t>
  </si>
  <si>
    <t xml:space="preserve">Sustainable transport infrastructure</t>
  </si>
  <si>
    <t xml:space="preserve">Sustainable Mobility Index</t>
  </si>
  <si>
    <t xml:space="preserve">Sustainable mobility is calculated as the average of scores on universal access, efficiency, safety, and green mobility</t>
  </si>
  <si>
    <t xml:space="preserve">The value of the SM Index ranges between 0 and 100</t>
  </si>
  <si>
    <t xml:space="preserve">https://www.sum4all.org/gra-tool/country-performance/global</t>
  </si>
  <si>
    <t xml:space="preserve">Technology and Innovation Products for Consumers</t>
  </si>
  <si>
    <t xml:space="preserve">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t>
  </si>
  <si>
    <t xml:space="preserve">Accessibility and affordability of technology</t>
  </si>
  <si>
    <t xml:space="preserve"> Consumers can access technology easily and affordably. This indicator tests the usage, infrastructre and afforadibility of technology.</t>
  </si>
  <si>
    <t xml:space="preserve">Technology usage</t>
  </si>
  <si>
    <t xml:space="preserve">ICT use</t>
  </si>
  <si>
    <t xml:space="preserve">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t>
  </si>
  <si>
    <t xml:space="preserve">The Global Innovation Index</t>
  </si>
  <si>
    <t xml:space="preserve">Index (0-9)</t>
  </si>
  <si>
    <t xml:space="preserve">Range (Q1 = 0; Q3 = 9)</t>
  </si>
  <si>
    <t xml:space="preserve">https://tcdata360.worldbank.org/indicators/d1c6a122?country=BRA&amp;indicator=40376&amp;viz=line_chart&amp;years=2013,2020</t>
  </si>
  <si>
    <t xml:space="preserve">Digital skills among Population</t>
  </si>
  <si>
    <t xml:space="preserve">World Economic Forum Global Competitiveness Index</t>
  </si>
  <si>
    <t xml:space="preserve">Affordaibility of technology</t>
  </si>
  <si>
    <t xml:space="preserve">Smartphone cost (handset)</t>
  </si>
  <si>
    <t xml:space="preserve">The Inclusive Internet Index</t>
  </si>
  <si>
    <t xml:space="preserve">https://theinclusiveinternet.eiu.com</t>
  </si>
  <si>
    <t xml:space="preserve">Mobile data cost</t>
  </si>
  <si>
    <t xml:space="preserve">Cable</t>
  </si>
  <si>
    <t xml:space="preserve">$ cost for 1GB of data</t>
  </si>
  <si>
    <t xml:space="preserve">https://www.cable.co.uk/mobiles/worldwide-data-pricing/</t>
  </si>
  <si>
    <t xml:space="preserve">Infrastructure to enable technology</t>
  </si>
  <si>
    <t xml:space="preserve">Mobile network coverage</t>
  </si>
  <si>
    <t xml:space="preserve">WEF Global Information Technology Report</t>
  </si>
  <si>
    <t xml:space="preserve">% of population</t>
  </si>
  <si>
    <t xml:space="preserve">https://tcdata360.worldbank.org/indicators/entrp.mob.cov?country=BRA&amp;indicator=3403&amp;viz=line_chart&amp;years=2012,2016</t>
  </si>
  <si>
    <t xml:space="preserve">5G deployment</t>
  </si>
  <si>
    <t xml:space="preserve">The Inclusive Internet Index, and Ookla</t>
  </si>
  <si>
    <t xml:space="preserve">Qualitative rating 0-2 (2 = best)</t>
  </si>
  <si>
    <t xml:space="preserve">https://theinclusiveinternet.eiu.com https://www.speedtest.net/ookla-5g-map</t>
  </si>
  <si>
    <t xml:space="preserve">Proactive governance and development of innovative standards</t>
  </si>
  <si>
    <t xml:space="preserve">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t>
  </si>
  <si>
    <t xml:space="preserve">Proactive laws</t>
  </si>
  <si>
    <t xml:space="preserve">Expert assessment data - D.2.1</t>
  </si>
  <si>
    <t xml:space="preserve">The Online Marketplace: Laws to prohibit cybercrime</t>
  </si>
  <si>
    <t xml:space="preserve">Expert assessment data - D.2.3</t>
  </si>
  <si>
    <t xml:space="preserve">The Online Marketplace: Laws that protect consumer’s privacy in relation to online transaction (personal data protection) </t>
  </si>
  <si>
    <t xml:space="preserve">Expert assessment data - D.2.4</t>
  </si>
  <si>
    <t xml:space="preserve">The Online Marketplace: Laws that ensure consumers can access their data or data held by them</t>
  </si>
  <si>
    <t xml:space="preserve">Data governance</t>
  </si>
  <si>
    <t xml:space="preserve">Data protection and legislation globally</t>
  </si>
  <si>
    <t xml:space="preserve">2 = legislation in place; 1 = legislation in draft; 0 = no legilsation </t>
  </si>
  <si>
    <t xml:space="preserve">https://unctad.org/page/data-protection-and-privacy-legislation-worldwide</t>
  </si>
  <si>
    <t xml:space="preserve">Levels of participation in the development of innovative standards</t>
  </si>
  <si>
    <t xml:space="preserve">Levels of participation in ISO's committee on Artifical Intelligence</t>
  </si>
  <si>
    <t xml:space="preserve">https://www.iso.org/committee/6794475.html</t>
  </si>
  <si>
    <t xml:space="preserve">Levels of participation in ISO's committee on biotechnolgy</t>
  </si>
  <si>
    <t xml:space="preserve">https://www.iso.org/committee/4514241.html</t>
  </si>
  <si>
    <t xml:space="preserve">Levels of participation in ISO's committee on blockchain and distributed ledger technologies</t>
  </si>
  <si>
    <t xml:space="preserve">https://www.iso.org/committee/6266604.html </t>
  </si>
  <si>
    <t xml:space="preserve">COUNTRY HIGHLIGHT</t>
  </si>
  <si>
    <t xml:space="preserve">INCOME</t>
  </si>
  <si>
    <t xml:space="preserve">REGION</t>
  </si>
  <si>
    <t xml:space="preserve">Lower middle income</t>
  </si>
  <si>
    <t xml:space="preserve">Middle East &amp; North Africa</t>
  </si>
  <si>
    <t xml:space="preserve">Upper middle income</t>
  </si>
  <si>
    <t xml:space="preserve">Latin America &amp; Caribbean</t>
  </si>
  <si>
    <t xml:space="preserve">East Asia &amp; Pacific</t>
  </si>
  <si>
    <t xml:space="preserve">Central Asia &amp; South Asia</t>
  </si>
  <si>
    <t xml:space="preserve">Sub-Saharan Africa</t>
  </si>
  <si>
    <t xml:space="preserve">Low income</t>
  </si>
  <si>
    <t xml:space="preserve">REGION  HIGHLIGHT</t>
  </si>
  <si>
    <t xml:space="preserve">REGIONS for PROFILE</t>
  </si>
  <si>
    <t xml:space="preserve">Global</t>
  </si>
  <si>
    <t xml:space="preserve">For dropdown</t>
  </si>
  <si>
    <t xml:space="preserve">Consumer knowledge</t>
  </si>
  <si>
    <t xml:space="preserve">Sustainability for consumers</t>
  </si>
  <si>
    <t xml:space="preserve">Technology and Innovation Products for consumers</t>
  </si>
  <si>
    <t xml:space="preserve">Capacity for innovation and proactive governance</t>
  </si>
  <si>
    <r>
      <rPr>
        <b val="true"/>
        <sz val="12"/>
        <rFont val="Arial"/>
        <family val="2"/>
        <charset val="1"/>
      </rPr>
      <t xml:space="preserve">World Bank list of economies (</t>
    </r>
    <r>
      <rPr>
        <b val="true"/>
        <i val="true"/>
        <sz val="12"/>
        <rFont val="Arial"/>
        <family val="2"/>
        <charset val="1"/>
      </rPr>
      <t xml:space="preserve">June 2020)</t>
    </r>
  </si>
  <si>
    <t xml:space="preserve">(Bold indicates a change of classification)</t>
  </si>
  <si>
    <t xml:space="preserve">x</t>
  </si>
  <si>
    <t xml:space="preserve">Economy</t>
  </si>
  <si>
    <t xml:space="preserve">Code</t>
  </si>
  <si>
    <t xml:space="preserve">X</t>
  </si>
  <si>
    <t xml:space="preserve">Region</t>
  </si>
  <si>
    <t xml:space="preserve">Income group</t>
  </si>
  <si>
    <t xml:space="preserve">Lending category</t>
  </si>
  <si>
    <t xml:space="preserve">Other</t>
  </si>
  <si>
    <t xml:space="preserve">Afghanistan</t>
  </si>
  <si>
    <t xml:space="preserve">AFG</t>
  </si>
  <si>
    <t xml:space="preserve">South Asia</t>
  </si>
  <si>
    <t xml:space="preserve">IDA</t>
  </si>
  <si>
    <t xml:space="preserve">HIPC</t>
  </si>
  <si>
    <t xml:space="preserve">ALB</t>
  </si>
  <si>
    <t xml:space="preserve">Europe &amp; Central Asia</t>
  </si>
  <si>
    <t xml:space="preserve">IBRD</t>
  </si>
  <si>
    <t xml:space="preserve">American Samoa</t>
  </si>
  <si>
    <t xml:space="preserve">ASM</t>
  </si>
  <si>
    <t xml:space="preserve">..</t>
  </si>
  <si>
    <t xml:space="preserve">Andorra</t>
  </si>
  <si>
    <t xml:space="preserve">AND</t>
  </si>
  <si>
    <t xml:space="preserve">Angola</t>
  </si>
  <si>
    <t xml:space="preserve">AGO</t>
  </si>
  <si>
    <t xml:space="preserve">Antigua and Barbuda</t>
  </si>
  <si>
    <t xml:space="preserve">ATG</t>
  </si>
  <si>
    <t xml:space="preserve">Armenia</t>
  </si>
  <si>
    <t xml:space="preserve">ARM</t>
  </si>
  <si>
    <t xml:space="preserve">Aruba</t>
  </si>
  <si>
    <t xml:space="preserve">ABW</t>
  </si>
  <si>
    <t xml:space="preserve">EMU</t>
  </si>
  <si>
    <t xml:space="preserve">Azerbaijan</t>
  </si>
  <si>
    <t xml:space="preserve">AZE</t>
  </si>
  <si>
    <t xml:space="preserve">Bahamas, The</t>
  </si>
  <si>
    <t xml:space="preserve">BHS</t>
  </si>
  <si>
    <t xml:space="preserve">Bahrain</t>
  </si>
  <si>
    <t xml:space="preserve">BHR</t>
  </si>
  <si>
    <t xml:space="preserve">Barbados</t>
  </si>
  <si>
    <t xml:space="preserve">BRB</t>
  </si>
  <si>
    <t xml:space="preserve">Belarus</t>
  </si>
  <si>
    <t xml:space="preserve">BLR</t>
  </si>
  <si>
    <t xml:space="preserve">Belize</t>
  </si>
  <si>
    <t xml:space="preserve">BLZ</t>
  </si>
  <si>
    <t xml:space="preserve">Benin</t>
  </si>
  <si>
    <t xml:space="preserve">BEN</t>
  </si>
  <si>
    <t xml:space="preserve">Bermuda</t>
  </si>
  <si>
    <t xml:space="preserve">BMU</t>
  </si>
  <si>
    <t xml:space="preserve">North America</t>
  </si>
  <si>
    <t xml:space="preserve">Bolivia</t>
  </si>
  <si>
    <t xml:space="preserve">BOL</t>
  </si>
  <si>
    <t xml:space="preserve">Bosnia and Herzegovina</t>
  </si>
  <si>
    <t xml:space="preserve">BIH</t>
  </si>
  <si>
    <t xml:space="preserve">Botswana</t>
  </si>
  <si>
    <t xml:space="preserve">BWA</t>
  </si>
  <si>
    <t xml:space="preserve">British Virgin Islands</t>
  </si>
  <si>
    <t xml:space="preserve">VGB</t>
  </si>
  <si>
    <t xml:space="preserve">Brunei Darussalam</t>
  </si>
  <si>
    <t xml:space="preserve">BRN</t>
  </si>
  <si>
    <t xml:space="preserve">Bulgaria</t>
  </si>
  <si>
    <t xml:space="preserve">BGR</t>
  </si>
  <si>
    <t xml:space="preserve">Burkina Faso</t>
  </si>
  <si>
    <t xml:space="preserve">BFA</t>
  </si>
  <si>
    <t xml:space="preserve">BDI</t>
  </si>
  <si>
    <t xml:space="preserve">Blend</t>
  </si>
  <si>
    <t xml:space="preserve">Cambodia</t>
  </si>
  <si>
    <t xml:space="preserve">KHM</t>
  </si>
  <si>
    <t xml:space="preserve">Cameroon</t>
  </si>
  <si>
    <t xml:space="preserve">CMR</t>
  </si>
  <si>
    <t xml:space="preserve">Cayman Islands</t>
  </si>
  <si>
    <t xml:space="preserve">CYM</t>
  </si>
  <si>
    <t xml:space="preserve">Central African Republic</t>
  </si>
  <si>
    <t xml:space="preserve">CAF</t>
  </si>
  <si>
    <t xml:space="preserve">Channel Islands</t>
  </si>
  <si>
    <t xml:space="preserve">CHI</t>
  </si>
  <si>
    <t xml:space="preserve">Comoros</t>
  </si>
  <si>
    <t xml:space="preserve">COM</t>
  </si>
  <si>
    <t xml:space="preserve">Congo, Rep.</t>
  </si>
  <si>
    <t xml:space="preserve">COG</t>
  </si>
  <si>
    <t xml:space="preserve">Côte d'Ivoire</t>
  </si>
  <si>
    <t xml:space="preserve">CIV</t>
  </si>
  <si>
    <t xml:space="preserve">Cuba</t>
  </si>
  <si>
    <t xml:space="preserve">CUB</t>
  </si>
  <si>
    <t xml:space="preserve">Curaçao</t>
  </si>
  <si>
    <t xml:space="preserve">CUW</t>
  </si>
  <si>
    <t xml:space="preserve">Czech Republic</t>
  </si>
  <si>
    <t xml:space="preserve">CZE</t>
  </si>
  <si>
    <t xml:space="preserve">Djibouti</t>
  </si>
  <si>
    <t xml:space="preserve">DJI</t>
  </si>
  <si>
    <t xml:space="preserve">Dominica</t>
  </si>
  <si>
    <t xml:space="preserve">DMA</t>
  </si>
  <si>
    <t xml:space="preserve">Egypt, Arab Rep.</t>
  </si>
  <si>
    <t xml:space="preserve">EGY</t>
  </si>
  <si>
    <t xml:space="preserve">El Salvador</t>
  </si>
  <si>
    <t xml:space="preserve">SLV</t>
  </si>
  <si>
    <t xml:space="preserve">Equatorial Guinea</t>
  </si>
  <si>
    <t xml:space="preserve">GNQ</t>
  </si>
  <si>
    <t xml:space="preserve">Eritrea</t>
  </si>
  <si>
    <t xml:space="preserve">ERI</t>
  </si>
  <si>
    <t xml:space="preserve">Estonia</t>
  </si>
  <si>
    <t xml:space="preserve">EST</t>
  </si>
  <si>
    <t xml:space="preserve">Eswatini</t>
  </si>
  <si>
    <t xml:space="preserve">SWZ</t>
  </si>
  <si>
    <t xml:space="preserve">Ethiopia</t>
  </si>
  <si>
    <t xml:space="preserve">ETH</t>
  </si>
  <si>
    <t xml:space="preserve">Faroe Islands</t>
  </si>
  <si>
    <t xml:space="preserve">FRO</t>
  </si>
  <si>
    <t xml:space="preserve">French Polynesia</t>
  </si>
  <si>
    <t xml:space="preserve">PYF</t>
  </si>
  <si>
    <t xml:space="preserve">Gabon</t>
  </si>
  <si>
    <t xml:space="preserve">GAB</t>
  </si>
  <si>
    <t xml:space="preserve">GMB</t>
  </si>
  <si>
    <t xml:space="preserve">Georgia</t>
  </si>
  <si>
    <t xml:space="preserve">GEO</t>
  </si>
  <si>
    <t xml:space="preserve">Gibraltar</t>
  </si>
  <si>
    <t xml:space="preserve">GIB</t>
  </si>
  <si>
    <t xml:space="preserve">Greenland</t>
  </si>
  <si>
    <t xml:space="preserve">GRL</t>
  </si>
  <si>
    <t xml:space="preserve">Grenada</t>
  </si>
  <si>
    <t xml:space="preserve">GRD</t>
  </si>
  <si>
    <t xml:space="preserve">Guam</t>
  </si>
  <si>
    <t xml:space="preserve">GUM</t>
  </si>
  <si>
    <t xml:space="preserve">GTM</t>
  </si>
  <si>
    <t xml:space="preserve">Guinea-Bissau</t>
  </si>
  <si>
    <t xml:space="preserve">GNB</t>
  </si>
  <si>
    <t xml:space="preserve">Haiti</t>
  </si>
  <si>
    <t xml:space="preserve">HTI</t>
  </si>
  <si>
    <t xml:space="preserve">Honduras</t>
  </si>
  <si>
    <t xml:space="preserve">HND</t>
  </si>
  <si>
    <t xml:space="preserve">Hong Kong SAR, China</t>
  </si>
  <si>
    <t xml:space="preserve">HKG</t>
  </si>
  <si>
    <t xml:space="preserve">Hungary</t>
  </si>
  <si>
    <t xml:space="preserve">HUN</t>
  </si>
  <si>
    <t xml:space="preserve">Iran, Islamic Rep.</t>
  </si>
  <si>
    <t xml:space="preserve">IRN</t>
  </si>
  <si>
    <t xml:space="preserve">Iraq</t>
  </si>
  <si>
    <t xml:space="preserve">IRQ</t>
  </si>
  <si>
    <t xml:space="preserve">Ireland</t>
  </si>
  <si>
    <t xml:space="preserve">IRL</t>
  </si>
  <si>
    <t xml:space="preserve">Isle of Man</t>
  </si>
  <si>
    <t xml:space="preserve">IMN</t>
  </si>
  <si>
    <t xml:space="preserve">Israel</t>
  </si>
  <si>
    <t xml:space="preserve">ISR</t>
  </si>
  <si>
    <t xml:space="preserve">Jordan</t>
  </si>
  <si>
    <t xml:space="preserve">JOR</t>
  </si>
  <si>
    <t xml:space="preserve">Kazakhstan</t>
  </si>
  <si>
    <t xml:space="preserve">KAZ</t>
  </si>
  <si>
    <t xml:space="preserve">Kiribati</t>
  </si>
  <si>
    <t xml:space="preserve">KIR</t>
  </si>
  <si>
    <t xml:space="preserve">Korea, Dem. People's Rep.</t>
  </si>
  <si>
    <t xml:space="preserve">PRK</t>
  </si>
  <si>
    <t xml:space="preserve">Kosovo</t>
  </si>
  <si>
    <t xml:space="preserve">XKX</t>
  </si>
  <si>
    <t xml:space="preserve">Kuwait</t>
  </si>
  <si>
    <t xml:space="preserve">KWT</t>
  </si>
  <si>
    <t xml:space="preserve">Kyrgyz Republic</t>
  </si>
  <si>
    <t xml:space="preserve">KGZ</t>
  </si>
  <si>
    <t xml:space="preserve">Lao PDR</t>
  </si>
  <si>
    <t xml:space="preserve">LAO</t>
  </si>
  <si>
    <t xml:space="preserve">Latvia</t>
  </si>
  <si>
    <t xml:space="preserve">LVA</t>
  </si>
  <si>
    <t xml:space="preserve">Lesotho</t>
  </si>
  <si>
    <t xml:space="preserve">LSO</t>
  </si>
  <si>
    <t xml:space="preserve">Liberia</t>
  </si>
  <si>
    <t xml:space="preserve">LBR</t>
  </si>
  <si>
    <t xml:space="preserve">Libya</t>
  </si>
  <si>
    <t xml:space="preserve">LBY</t>
  </si>
  <si>
    <t xml:space="preserve">Liechtenstein</t>
  </si>
  <si>
    <t xml:space="preserve">LIE</t>
  </si>
  <si>
    <t xml:space="preserve">Lithuania</t>
  </si>
  <si>
    <t xml:space="preserve">LTU</t>
  </si>
  <si>
    <t xml:space="preserve">Luxembourg</t>
  </si>
  <si>
    <t xml:space="preserve">LUX</t>
  </si>
  <si>
    <t xml:space="preserve">Macao SAR, China</t>
  </si>
  <si>
    <t xml:space="preserve">MAC</t>
  </si>
  <si>
    <t xml:space="preserve">Madagascar</t>
  </si>
  <si>
    <t xml:space="preserve">MDG</t>
  </si>
  <si>
    <t xml:space="preserve">Malawi</t>
  </si>
  <si>
    <t xml:space="preserve">MWI</t>
  </si>
  <si>
    <t xml:space="preserve">Maldives</t>
  </si>
  <si>
    <t xml:space="preserve">MDV</t>
  </si>
  <si>
    <t xml:space="preserve">Marshall Islands</t>
  </si>
  <si>
    <t xml:space="preserve">MHL</t>
  </si>
  <si>
    <t xml:space="preserve">Mauritania</t>
  </si>
  <si>
    <t xml:space="preserve">MRT</t>
  </si>
  <si>
    <t xml:space="preserve">Micronesia, Fed. Sts.</t>
  </si>
  <si>
    <t xml:space="preserve">FSM</t>
  </si>
  <si>
    <t xml:space="preserve">Moldova</t>
  </si>
  <si>
    <t xml:space="preserve">MDA</t>
  </si>
  <si>
    <t xml:space="preserve">Monaco</t>
  </si>
  <si>
    <t xml:space="preserve">MCO</t>
  </si>
  <si>
    <t xml:space="preserve">Mongolia</t>
  </si>
  <si>
    <t xml:space="preserve">MNG</t>
  </si>
  <si>
    <t xml:space="preserve">Montenegro</t>
  </si>
  <si>
    <t xml:space="preserve">MNE</t>
  </si>
  <si>
    <t xml:space="preserve">MAR</t>
  </si>
  <si>
    <t xml:space="preserve">Nauru</t>
  </si>
  <si>
    <t xml:space="preserve">NRU</t>
  </si>
  <si>
    <t xml:space="preserve">Nepal</t>
  </si>
  <si>
    <t xml:space="preserve">NPL</t>
  </si>
  <si>
    <t xml:space="preserve">New Caledonia</t>
  </si>
  <si>
    <t xml:space="preserve">NCL</t>
  </si>
  <si>
    <t xml:space="preserve">Nicaragua</t>
  </si>
  <si>
    <t xml:space="preserve">NIC</t>
  </si>
  <si>
    <t xml:space="preserve">North Macedonia</t>
  </si>
  <si>
    <t xml:space="preserve">MKD</t>
  </si>
  <si>
    <t xml:space="preserve">Northern Mariana Islands</t>
  </si>
  <si>
    <t xml:space="preserve">MNP</t>
  </si>
  <si>
    <t xml:space="preserve">Oman</t>
  </si>
  <si>
    <t xml:space="preserve">OMN</t>
  </si>
  <si>
    <t xml:space="preserve">Palau</t>
  </si>
  <si>
    <t xml:space="preserve">PLW</t>
  </si>
  <si>
    <t xml:space="preserve">Paraguay</t>
  </si>
  <si>
    <t xml:space="preserve">PRY</t>
  </si>
  <si>
    <t xml:space="preserve">Puerto Rico</t>
  </si>
  <si>
    <t xml:space="preserve">PRI</t>
  </si>
  <si>
    <t xml:space="preserve">Qatar</t>
  </si>
  <si>
    <t xml:space="preserve">QAT</t>
  </si>
  <si>
    <t xml:space="preserve">Samoa</t>
  </si>
  <si>
    <t xml:space="preserve">WSM</t>
  </si>
  <si>
    <t xml:space="preserve">San Marino</t>
  </si>
  <si>
    <t xml:space="preserve">SMR</t>
  </si>
  <si>
    <t xml:space="preserve">São Tomé and Principe</t>
  </si>
  <si>
    <t xml:space="preserve">STP</t>
  </si>
  <si>
    <t xml:space="preserve">Saudi Arabiakihguib</t>
  </si>
  <si>
    <t xml:space="preserve">SAU</t>
  </si>
  <si>
    <t xml:space="preserve">Seychelles</t>
  </si>
  <si>
    <t xml:space="preserve">SYC</t>
  </si>
  <si>
    <t xml:space="preserve">Sierra Leone</t>
  </si>
  <si>
    <t xml:space="preserve">SLE</t>
  </si>
  <si>
    <t xml:space="preserve">Sint Maarten (Dutch part)</t>
  </si>
  <si>
    <t xml:space="preserve">SXM</t>
  </si>
  <si>
    <t xml:space="preserve">Slovak Republic</t>
  </si>
  <si>
    <t xml:space="preserve">SVK</t>
  </si>
  <si>
    <t xml:space="preserve">Solomon Islands</t>
  </si>
  <si>
    <t xml:space="preserve">SLB</t>
  </si>
  <si>
    <t xml:space="preserve">Somalia</t>
  </si>
  <si>
    <t xml:space="preserve">SOM</t>
  </si>
  <si>
    <t xml:space="preserve">South Africa</t>
  </si>
  <si>
    <t xml:space="preserve">ZAF</t>
  </si>
  <si>
    <t xml:space="preserve">South Sudan</t>
  </si>
  <si>
    <t xml:space="preserve">SSD</t>
  </si>
  <si>
    <t xml:space="preserve">Sri Lanka</t>
  </si>
  <si>
    <t xml:space="preserve">LKA</t>
  </si>
  <si>
    <t xml:space="preserve">KNA</t>
  </si>
  <si>
    <t xml:space="preserve">St. Lucia</t>
  </si>
  <si>
    <t xml:space="preserve">LCA</t>
  </si>
  <si>
    <t xml:space="preserve">St. Martin (French part)</t>
  </si>
  <si>
    <t xml:space="preserve">MAF</t>
  </si>
  <si>
    <t xml:space="preserve">St. Vincent and the Grenadines</t>
  </si>
  <si>
    <t xml:space="preserve">VCT</t>
  </si>
  <si>
    <t xml:space="preserve">Syrian Arab Republic</t>
  </si>
  <si>
    <t xml:space="preserve">SYR</t>
  </si>
  <si>
    <t xml:space="preserve">Taiwan, China</t>
  </si>
  <si>
    <t xml:space="preserve">TWN</t>
  </si>
  <si>
    <t xml:space="preserve">Tanzania</t>
  </si>
  <si>
    <t xml:space="preserve">TZA</t>
  </si>
  <si>
    <t xml:space="preserve">Thailand</t>
  </si>
  <si>
    <t xml:space="preserve">THA</t>
  </si>
  <si>
    <t xml:space="preserve">Timor-Leste</t>
  </si>
  <si>
    <t xml:space="preserve">TLS</t>
  </si>
  <si>
    <t xml:space="preserve">Tonga</t>
  </si>
  <si>
    <t xml:space="preserve">TON</t>
  </si>
  <si>
    <t xml:space="preserve">Trinidad and Tobago</t>
  </si>
  <si>
    <t xml:space="preserve">TTO</t>
  </si>
  <si>
    <t xml:space="preserve">Tunisia</t>
  </si>
  <si>
    <t xml:space="preserve">TUN</t>
  </si>
  <si>
    <t xml:space="preserve">Turkmenistan</t>
  </si>
  <si>
    <t xml:space="preserve">TKM</t>
  </si>
  <si>
    <t xml:space="preserve">Turks and Caicos Islands</t>
  </si>
  <si>
    <t xml:space="preserve">TCA</t>
  </si>
  <si>
    <t xml:space="preserve">Tuvalu</t>
  </si>
  <si>
    <t xml:space="preserve">TUV</t>
  </si>
  <si>
    <t xml:space="preserve">Uganda</t>
  </si>
  <si>
    <t xml:space="preserve">UGA</t>
  </si>
  <si>
    <t xml:space="preserve">UKR</t>
  </si>
  <si>
    <t xml:space="preserve">United Arab Emirates</t>
  </si>
  <si>
    <t xml:space="preserve">ARE</t>
  </si>
  <si>
    <t xml:space="preserve">Uzbekistan</t>
  </si>
  <si>
    <t xml:space="preserve">UZB</t>
  </si>
  <si>
    <t xml:space="preserve">Vanuatu</t>
  </si>
  <si>
    <t xml:space="preserve">VUT</t>
  </si>
  <si>
    <t xml:space="preserve">Venezuela, RB</t>
  </si>
  <si>
    <t xml:space="preserve">VEN</t>
  </si>
  <si>
    <t xml:space="preserve">Virgin Islands (U.S.)</t>
  </si>
  <si>
    <t xml:space="preserve">VIR</t>
  </si>
  <si>
    <t xml:space="preserve">West Bank and Gaza</t>
  </si>
  <si>
    <t xml:space="preserve">PSE</t>
  </si>
  <si>
    <t xml:space="preserve">Arab World</t>
  </si>
  <si>
    <t xml:space="preserve">ARB</t>
  </si>
  <si>
    <t xml:space="preserve">Caribbean small states</t>
  </si>
  <si>
    <t xml:space="preserve">CSS</t>
  </si>
  <si>
    <t xml:space="preserve">Central Europe and the Baltics</t>
  </si>
  <si>
    <t xml:space="preserve">CEB</t>
  </si>
  <si>
    <t xml:space="preserve">Early-demographic dividend</t>
  </si>
  <si>
    <t xml:space="preserve">EAR</t>
  </si>
  <si>
    <t xml:space="preserve">EAS</t>
  </si>
  <si>
    <t xml:space="preserve">East Asia &amp; Pacific (excluding high income)</t>
  </si>
  <si>
    <t xml:space="preserve">EAP</t>
  </si>
  <si>
    <t xml:space="preserve">East Asia &amp; Pacific (IDA &amp; IBRD)</t>
  </si>
  <si>
    <t xml:space="preserve">TEA</t>
  </si>
  <si>
    <t xml:space="preserve">Euro area</t>
  </si>
  <si>
    <t xml:space="preserve">ECS</t>
  </si>
  <si>
    <t xml:space="preserve">Europe &amp; Central Asia (excluding high income)</t>
  </si>
  <si>
    <t xml:space="preserve">ECA</t>
  </si>
  <si>
    <t xml:space="preserve">Europe &amp; Central Asia (IDA &amp; IBRD)</t>
  </si>
  <si>
    <t xml:space="preserve">TEC</t>
  </si>
  <si>
    <t xml:space="preserve">European Union</t>
  </si>
  <si>
    <t xml:space="preserve">EUU</t>
  </si>
  <si>
    <t xml:space="preserve">Fragile and conflict affected situations</t>
  </si>
  <si>
    <t xml:space="preserve">FCS</t>
  </si>
  <si>
    <t xml:space="preserve">Heavily indebted poor countries (HIPC)</t>
  </si>
  <si>
    <t xml:space="preserve">HPC</t>
  </si>
  <si>
    <t xml:space="preserve">HIC</t>
  </si>
  <si>
    <t xml:space="preserve">IBRD only</t>
  </si>
  <si>
    <t xml:space="preserve">IBD</t>
  </si>
  <si>
    <t xml:space="preserve">IDA &amp; IBRD total</t>
  </si>
  <si>
    <t xml:space="preserve">IBT</t>
  </si>
  <si>
    <t xml:space="preserve">IDA blend</t>
  </si>
  <si>
    <t xml:space="preserve">IDB</t>
  </si>
  <si>
    <t xml:space="preserve">IDA only</t>
  </si>
  <si>
    <t xml:space="preserve">IDX</t>
  </si>
  <si>
    <t xml:space="preserve">IDA total</t>
  </si>
  <si>
    <t xml:space="preserve">Late-demographic dividend</t>
  </si>
  <si>
    <t xml:space="preserve">LTE</t>
  </si>
  <si>
    <t xml:space="preserve">LCN</t>
  </si>
  <si>
    <t xml:space="preserve">Latin America &amp; Caribbean (excluding high income)</t>
  </si>
  <si>
    <t xml:space="preserve">LAC</t>
  </si>
  <si>
    <t xml:space="preserve">Latin America &amp; Caribbean (IDA &amp; IBRD)</t>
  </si>
  <si>
    <t xml:space="preserve">TLA</t>
  </si>
  <si>
    <t xml:space="preserve">Least developed countries: UN classification</t>
  </si>
  <si>
    <t xml:space="preserve">LDC</t>
  </si>
  <si>
    <t xml:space="preserve">Low &amp; middle income</t>
  </si>
  <si>
    <t xml:space="preserve">LMY</t>
  </si>
  <si>
    <t xml:space="preserve">LIC</t>
  </si>
  <si>
    <t xml:space="preserve">LMC</t>
  </si>
  <si>
    <t xml:space="preserve">MEA</t>
  </si>
  <si>
    <t xml:space="preserve">Middle East &amp; North Africa (excluding high income)</t>
  </si>
  <si>
    <t xml:space="preserve">MNA</t>
  </si>
  <si>
    <t xml:space="preserve">Middle East &amp; North Africa (IDA &amp; IBRD)</t>
  </si>
  <si>
    <t xml:space="preserve">TMN</t>
  </si>
  <si>
    <t xml:space="preserve">Middle income</t>
  </si>
  <si>
    <t xml:space="preserve">MIC</t>
  </si>
  <si>
    <t xml:space="preserve">NAC</t>
  </si>
  <si>
    <t xml:space="preserve">OECD members</t>
  </si>
  <si>
    <t xml:space="preserve">OED</t>
  </si>
  <si>
    <t xml:space="preserve">Other small states</t>
  </si>
  <si>
    <t xml:space="preserve">OSS</t>
  </si>
  <si>
    <t xml:space="preserve">Pacific island small states</t>
  </si>
  <si>
    <t xml:space="preserve">PSS</t>
  </si>
  <si>
    <t xml:space="preserve">Post-demographic dividend</t>
  </si>
  <si>
    <t xml:space="preserve">PST</t>
  </si>
  <si>
    <t xml:space="preserve">Pre-demographic dividend</t>
  </si>
  <si>
    <t xml:space="preserve">PRE</t>
  </si>
  <si>
    <t xml:space="preserve">Small states</t>
  </si>
  <si>
    <t xml:space="preserve">SST</t>
  </si>
  <si>
    <t xml:space="preserve">SAS</t>
  </si>
  <si>
    <t xml:space="preserve">South Asia (IDA &amp; IBRD)</t>
  </si>
  <si>
    <t xml:space="preserve">TSA</t>
  </si>
  <si>
    <t xml:space="preserve">SSF</t>
  </si>
  <si>
    <t xml:space="preserve">Sub-Saharan Africa (excluding high income)</t>
  </si>
  <si>
    <t xml:space="preserve">SSA</t>
  </si>
  <si>
    <t xml:space="preserve">Sub-Saharan Africa (IDA &amp; IBRD)</t>
  </si>
  <si>
    <t xml:space="preserve">TSS</t>
  </si>
  <si>
    <t xml:space="preserve">UMC</t>
  </si>
  <si>
    <t xml:space="preserve">World</t>
  </si>
  <si>
    <t xml:space="preserve">WLD</t>
  </si>
  <si>
    <t xml:space="preserve">This table classifies all World Bank member countries (189), and all other economies with populations of more than 30,000. For operational and analytical purposes, economies are divided among income groups according to 2019 gross national income (GNI) per capita, calculated using the World Bank Atlas method. The groups are: low income, $1,035 or less; lower middle income, $1,036 - 4,045; upper middle income, $4,046 - 12,535; and high income, $12,536 or more. The effective operational cutoff for IDA eligibility is $1,185 or less.</t>
  </si>
  <si>
    <t xml:space="preserve">Geographic classifications in this table cover all income levels.</t>
  </si>
  <si>
    <t xml:space="preserve">IDA countries are those that lack the financial ability to borrow from IBRD. IDA credits are deeply concessional—interest-free loans and grants for programs aimed at boosting economic growth and improving living conditions. IBRD loans are noncessional. Blend countries are eligible for IDA credits because of their low per capita incomes but are also eligible for IBRD because they are financially creditworthy.</t>
  </si>
  <si>
    <r>
      <rPr>
        <sz val="8.5"/>
        <rFont val="Arial"/>
        <family val="2"/>
        <charset val="1"/>
      </rPr>
      <t xml:space="preserve">Note: The term </t>
    </r>
    <r>
      <rPr>
        <i val="true"/>
        <sz val="8.5"/>
        <rFont val="Arial"/>
        <family val="2"/>
        <charset val="1"/>
      </rPr>
      <t xml:space="preserve">country</t>
    </r>
    <r>
      <rPr>
        <sz val="8.5"/>
        <rFont val="Arial"/>
        <family val="2"/>
        <charset val="1"/>
      </rPr>
      <t xml:space="preserve">, used interchangeably with </t>
    </r>
    <r>
      <rPr>
        <i val="true"/>
        <sz val="8.5"/>
        <rFont val="Arial"/>
        <family val="2"/>
        <charset val="1"/>
      </rPr>
      <t xml:space="preserve">economy</t>
    </r>
    <r>
      <rPr>
        <sz val="8.5"/>
        <rFont val="Arial"/>
        <family val="2"/>
        <charset val="1"/>
      </rPr>
      <t xml:space="preserve">, does not imply political independence but refers to any territory for which authorities report separate social or economic statistics. Income classifications set on 1 July 2020 remain in effect until 1 July 2021. Argentina, which was temporarily unclassified in July 2016 pending release of revised national accounts statistics, was classified as upper middle income for FY17 as of 29 September 2016 based on alternative conversion factors. Also effective 29 September 2016, Syrian Arab Republic is reclassified from IBRD lending category to IDA-only. On 29 March 2017, new country codes were introduced to align World Bank 3-letter codes with ISO 3-letter codes: Andorra (AND), Dem. Rep. Congo (COD), Isle of Man (IMN), Kosovo (XKX), Romania (ROU), Timor-Leste (TLS), and West Bank and Gaza (PSE).</t>
    </r>
  </si>
  <si>
    <t xml:space="preserve">Count of Country</t>
  </si>
  <si>
    <t xml:space="preserve">Total Result</t>
  </si>
  <si>
    <t xml:space="preserve">Change to dummy variable? 1 organization or more?</t>
  </si>
  <si>
    <t xml:space="preserve">Hong Kong SAR</t>
  </si>
  <si>
    <t xml:space="preserve">Literacy rate, youth total (% of people ages 15-24)</t>
  </si>
  <si>
    <t xml:space="preserve">No transformation - penalty for low values</t>
  </si>
  <si>
    <t xml:space="preserve">log (GRI + 0.0001)</t>
  </si>
  <si>
    <t xml:space="preserve">sqrt GRI</t>
  </si>
  <si>
    <t xml:space="preserve">log transformation suggested</t>
  </si>
  <si>
    <t xml:space="preserve">Organic area share of total farmland</t>
  </si>
  <si>
    <t xml:space="preserve">log(x + 0.1)</t>
  </si>
  <si>
    <t xml:space="preserve">log transformation</t>
  </si>
  <si>
    <t xml:space="preserve">Organic producers</t>
  </si>
  <si>
    <t xml:space="preserve">log(x)</t>
  </si>
  <si>
    <t xml:space="preserve">sqrt</t>
  </si>
  <si>
    <t xml:space="preserve">Worldwide Governance Index - Overall score at the end. This includes the Givernance Number (1st) and Percetile Rank (2nd). </t>
  </si>
  <si>
    <t xml:space="preserve">Voice &amp; Accountability</t>
  </si>
  <si>
    <t xml:space="preserve">Political Stability and Absence of Violence/Terrorism</t>
  </si>
  <si>
    <t xml:space="preserve">Government Effectiveness</t>
  </si>
  <si>
    <t xml:space="preserve">Regulatory Quality </t>
  </si>
  <si>
    <t xml:space="preserve">Rule of Law</t>
  </si>
  <si>
    <t xml:space="preserve">Control of Corruption</t>
  </si>
  <si>
    <t xml:space="preserve">Average</t>
  </si>
  <si>
    <t xml:space="preserve">Argentina </t>
  </si>
  <si>
    <t xml:space="preserve">AUS </t>
  </si>
  <si>
    <t xml:space="preserve">Australia </t>
  </si>
  <si>
    <t xml:space="preserve">AUT </t>
  </si>
  <si>
    <t xml:space="preserve">Austria </t>
  </si>
  <si>
    <t xml:space="preserve">BEL </t>
  </si>
  <si>
    <t xml:space="preserve">Belgium </t>
  </si>
  <si>
    <t xml:space="preserve">BGD </t>
  </si>
  <si>
    <t xml:space="preserve">Bangladesh </t>
  </si>
  <si>
    <t xml:space="preserve">BTN </t>
  </si>
  <si>
    <t xml:space="preserve">Bhutan </t>
  </si>
  <si>
    <t xml:space="preserve">BRA </t>
  </si>
  <si>
    <t xml:space="preserve">Brazil </t>
  </si>
  <si>
    <t xml:space="preserve">CAN </t>
  </si>
  <si>
    <t xml:space="preserve">Canada </t>
  </si>
  <si>
    <t xml:space="preserve">CHE </t>
  </si>
  <si>
    <t xml:space="preserve">Switzerland </t>
  </si>
  <si>
    <t xml:space="preserve">CHL </t>
  </si>
  <si>
    <t xml:space="preserve">Chile </t>
  </si>
  <si>
    <t xml:space="preserve">CHN </t>
  </si>
  <si>
    <t xml:space="preserve">China </t>
  </si>
  <si>
    <t xml:space="preserve">COD </t>
  </si>
  <si>
    <t xml:space="preserve">Congo, Democratic Rep. </t>
  </si>
  <si>
    <t xml:space="preserve">COL </t>
  </si>
  <si>
    <t xml:space="preserve">Colombia </t>
  </si>
  <si>
    <t xml:space="preserve">CPV </t>
  </si>
  <si>
    <t xml:space="preserve">Cape Verde </t>
  </si>
  <si>
    <t xml:space="preserve">CRI </t>
  </si>
  <si>
    <t xml:space="preserve">Costa Rica </t>
  </si>
  <si>
    <t xml:space="preserve">CYP </t>
  </si>
  <si>
    <t xml:space="preserve">Cyprus </t>
  </si>
  <si>
    <t xml:space="preserve">DEU </t>
  </si>
  <si>
    <t xml:space="preserve">Germany </t>
  </si>
  <si>
    <t xml:space="preserve">DNK </t>
  </si>
  <si>
    <t xml:space="preserve">Denmark </t>
  </si>
  <si>
    <t xml:space="preserve">DOM </t>
  </si>
  <si>
    <t xml:space="preserve">Dominican Republic </t>
  </si>
  <si>
    <t xml:space="preserve">DZA </t>
  </si>
  <si>
    <t xml:space="preserve">Algeria </t>
  </si>
  <si>
    <t xml:space="preserve">ECU </t>
  </si>
  <si>
    <t xml:space="preserve">Ecuador </t>
  </si>
  <si>
    <t xml:space="preserve">ESP </t>
  </si>
  <si>
    <t xml:space="preserve">Spain </t>
  </si>
  <si>
    <t xml:space="preserve">FIN </t>
  </si>
  <si>
    <t xml:space="preserve">Finland </t>
  </si>
  <si>
    <t xml:space="preserve">FJI </t>
  </si>
  <si>
    <t xml:space="preserve">Fiji </t>
  </si>
  <si>
    <t xml:space="preserve">FRA </t>
  </si>
  <si>
    <t xml:space="preserve">France </t>
  </si>
  <si>
    <t xml:space="preserve">GBR </t>
  </si>
  <si>
    <t xml:space="preserve">United Kingdom </t>
  </si>
  <si>
    <t xml:space="preserve">GHA </t>
  </si>
  <si>
    <t xml:space="preserve">Ghana </t>
  </si>
  <si>
    <t xml:space="preserve">GIN </t>
  </si>
  <si>
    <t xml:space="preserve">Guinea </t>
  </si>
  <si>
    <t xml:space="preserve">GRC </t>
  </si>
  <si>
    <t xml:space="preserve">Greece </t>
  </si>
  <si>
    <t xml:space="preserve">GUY </t>
  </si>
  <si>
    <t xml:space="preserve">Guyana </t>
  </si>
  <si>
    <t xml:space="preserve">HKG </t>
  </si>
  <si>
    <t xml:space="preserve">Hong Kong SAR </t>
  </si>
  <si>
    <t xml:space="preserve">HRV </t>
  </si>
  <si>
    <t xml:space="preserve">Croatia </t>
  </si>
  <si>
    <t xml:space="preserve">IDN </t>
  </si>
  <si>
    <t xml:space="preserve">Indonesia </t>
  </si>
  <si>
    <t xml:space="preserve">IND </t>
  </si>
  <si>
    <t xml:space="preserve">India </t>
  </si>
  <si>
    <t xml:space="preserve">ISL </t>
  </si>
  <si>
    <t xml:space="preserve">Iceland </t>
  </si>
  <si>
    <t xml:space="preserve">ITA </t>
  </si>
  <si>
    <t xml:space="preserve">Italy </t>
  </si>
  <si>
    <t xml:space="preserve">JAM </t>
  </si>
  <si>
    <t xml:space="preserve">Jamaica </t>
  </si>
  <si>
    <t xml:space="preserve">JPN </t>
  </si>
  <si>
    <t xml:space="preserve">Japan </t>
  </si>
  <si>
    <t xml:space="preserve">KEN </t>
  </si>
  <si>
    <t xml:space="preserve">Kenya </t>
  </si>
  <si>
    <t xml:space="preserve">KOR </t>
  </si>
  <si>
    <t xml:space="preserve">Korea, Rep. </t>
  </si>
  <si>
    <t xml:space="preserve">LBN </t>
  </si>
  <si>
    <t xml:space="preserve">Lebanon </t>
  </si>
  <si>
    <t xml:space="preserve">MEX </t>
  </si>
  <si>
    <t xml:space="preserve">Mexico </t>
  </si>
  <si>
    <t xml:space="preserve">MLI </t>
  </si>
  <si>
    <t xml:space="preserve">Mali </t>
  </si>
  <si>
    <t xml:space="preserve">MLT </t>
  </si>
  <si>
    <t xml:space="preserve">Malta </t>
  </si>
  <si>
    <t xml:space="preserve">MMR </t>
  </si>
  <si>
    <t xml:space="preserve">Myanmar </t>
  </si>
  <si>
    <t xml:space="preserve">MOZ </t>
  </si>
  <si>
    <t xml:space="preserve">Mozambique </t>
  </si>
  <si>
    <t xml:space="preserve">MUS </t>
  </si>
  <si>
    <t xml:space="preserve">Mauritius </t>
  </si>
  <si>
    <t xml:space="preserve">MYS </t>
  </si>
  <si>
    <t xml:space="preserve">Malaysia </t>
  </si>
  <si>
    <t xml:space="preserve">NAM </t>
  </si>
  <si>
    <t xml:space="preserve">Namibia </t>
  </si>
  <si>
    <t xml:space="preserve">NER </t>
  </si>
  <si>
    <t xml:space="preserve">Niger </t>
  </si>
  <si>
    <t xml:space="preserve">NGA </t>
  </si>
  <si>
    <t xml:space="preserve">Nigeria </t>
  </si>
  <si>
    <t xml:space="preserve">NLD </t>
  </si>
  <si>
    <t xml:space="preserve">Netherlands </t>
  </si>
  <si>
    <t xml:space="preserve">NOR </t>
  </si>
  <si>
    <t xml:space="preserve">Norway </t>
  </si>
  <si>
    <t xml:space="preserve">NZL </t>
  </si>
  <si>
    <t xml:space="preserve">New Zealand </t>
  </si>
  <si>
    <t xml:space="preserve">PAK </t>
  </si>
  <si>
    <t xml:space="preserve">Pakistan </t>
  </si>
  <si>
    <t xml:space="preserve">PAN </t>
  </si>
  <si>
    <t xml:space="preserve">Panama </t>
  </si>
  <si>
    <t xml:space="preserve">PER </t>
  </si>
  <si>
    <t xml:space="preserve">Peru </t>
  </si>
  <si>
    <t xml:space="preserve">PHL </t>
  </si>
  <si>
    <t xml:space="preserve">Philippines </t>
  </si>
  <si>
    <t xml:space="preserve">PNG </t>
  </si>
  <si>
    <t xml:space="preserve">Papua New Guinea </t>
  </si>
  <si>
    <t xml:space="preserve">POL </t>
  </si>
  <si>
    <t xml:space="preserve">Poland </t>
  </si>
  <si>
    <t xml:space="preserve">PRT </t>
  </si>
  <si>
    <t xml:space="preserve">Portugal </t>
  </si>
  <si>
    <t xml:space="preserve">ROU </t>
  </si>
  <si>
    <t xml:space="preserve">Romania </t>
  </si>
  <si>
    <t xml:space="preserve">RUS </t>
  </si>
  <si>
    <t xml:space="preserve">Russian Federation </t>
  </si>
  <si>
    <t xml:space="preserve">RWA </t>
  </si>
  <si>
    <t xml:space="preserve">Rwanda </t>
  </si>
  <si>
    <t xml:space="preserve">SAU </t>
  </si>
  <si>
    <t xml:space="preserve">Saudi Arabia </t>
  </si>
  <si>
    <t xml:space="preserve">SDN </t>
  </si>
  <si>
    <t xml:space="preserve">Sudan </t>
  </si>
  <si>
    <t xml:space="preserve">SEN </t>
  </si>
  <si>
    <t xml:space="preserve">Senegal </t>
  </si>
  <si>
    <t xml:space="preserve">SGP </t>
  </si>
  <si>
    <t xml:space="preserve">Singapore </t>
  </si>
  <si>
    <t xml:space="preserve">SRB </t>
  </si>
  <si>
    <t xml:space="preserve">Serbia </t>
  </si>
  <si>
    <t xml:space="preserve">SUR </t>
  </si>
  <si>
    <t xml:space="preserve">Suriname </t>
  </si>
  <si>
    <t xml:space="preserve">SVN </t>
  </si>
  <si>
    <t xml:space="preserve">Slovenia </t>
  </si>
  <si>
    <t xml:space="preserve">SWE </t>
  </si>
  <si>
    <t xml:space="preserve">Sweden </t>
  </si>
  <si>
    <t xml:space="preserve">TCD </t>
  </si>
  <si>
    <t xml:space="preserve">Chad </t>
  </si>
  <si>
    <t xml:space="preserve">TGO </t>
  </si>
  <si>
    <t xml:space="preserve">Togo </t>
  </si>
  <si>
    <t xml:space="preserve">TJK </t>
  </si>
  <si>
    <t xml:space="preserve">Tajikistan </t>
  </si>
  <si>
    <t xml:space="preserve">TUR </t>
  </si>
  <si>
    <t xml:space="preserve">Turkey </t>
  </si>
  <si>
    <t xml:space="preserve">URY </t>
  </si>
  <si>
    <t xml:space="preserve">Uruguay </t>
  </si>
  <si>
    <t xml:space="preserve">USA </t>
  </si>
  <si>
    <t xml:space="preserve">United States </t>
  </si>
  <si>
    <t xml:space="preserve">VNM </t>
  </si>
  <si>
    <t xml:space="preserve">Viet Nam </t>
  </si>
  <si>
    <t xml:space="preserve">YEM </t>
  </si>
  <si>
    <t xml:space="preserve">Yemen </t>
  </si>
  <si>
    <t xml:space="preserve">ZMB </t>
  </si>
  <si>
    <t xml:space="preserve">Zambia </t>
  </si>
  <si>
    <t xml:space="preserve">ZWE </t>
  </si>
  <si>
    <t xml:space="preserve">Zimbabwe  </t>
  </si>
</sst>
</file>

<file path=xl/styles.xml><?xml version="1.0" encoding="utf-8"?>
<styleSheet xmlns="http://schemas.openxmlformats.org/spreadsheetml/2006/main">
  <numFmts count="12">
    <numFmt numFmtId="164" formatCode="General"/>
    <numFmt numFmtId="165" formatCode="_-* #\ ###\ ##0_-;_-* \-#\ ###\ ##0_-;_-* \-_-;_-@_-"/>
    <numFmt numFmtId="166" formatCode="General"/>
    <numFmt numFmtId="167" formatCode="0.00"/>
    <numFmt numFmtId="168" formatCode="0.0"/>
    <numFmt numFmtId="169" formatCode="0"/>
    <numFmt numFmtId="170" formatCode="0%"/>
    <numFmt numFmtId="171" formatCode="0.0%"/>
    <numFmt numFmtId="172" formatCode="0.000"/>
    <numFmt numFmtId="173" formatCode="0.00%"/>
    <numFmt numFmtId="174" formatCode="0.00000"/>
    <numFmt numFmtId="175" formatCode="#,##0"/>
  </numFmts>
  <fonts count="47">
    <font>
      <sz val="11"/>
      <color rgb="FF000000"/>
      <name val="Calibri"/>
      <family val="2"/>
      <charset val="1"/>
    </font>
    <font>
      <sz val="10"/>
      <name val="Arial"/>
      <family val="0"/>
    </font>
    <font>
      <sz val="10"/>
      <name val="Arial"/>
      <family val="0"/>
    </font>
    <font>
      <sz val="10"/>
      <name val="Arial"/>
      <family val="0"/>
    </font>
    <font>
      <sz val="12"/>
      <color rgb="FF9C0006"/>
      <name val="Calibri"/>
      <family val="2"/>
      <charset val="1"/>
    </font>
    <font>
      <sz val="10"/>
      <color rgb="FF9C0006"/>
      <name val="Arial"/>
      <family val="2"/>
      <charset val="1"/>
    </font>
    <font>
      <u val="single"/>
      <sz val="12"/>
      <color rgb="FF0563C1"/>
      <name val="Calibri"/>
      <family val="2"/>
      <charset val="1"/>
    </font>
    <font>
      <sz val="8.5"/>
      <name val="Times New Roman"/>
      <family val="1"/>
      <charset val="1"/>
    </font>
    <font>
      <sz val="12"/>
      <color rgb="FF000000"/>
      <name val="Calibri"/>
      <family val="2"/>
      <charset val="1"/>
    </font>
    <font>
      <sz val="10"/>
      <name val="Arial"/>
      <family val="2"/>
      <charset val="238"/>
    </font>
    <font>
      <sz val="10"/>
      <name val="Courier New"/>
      <family val="3"/>
      <charset val="1"/>
    </font>
    <font>
      <b val="true"/>
      <sz val="11"/>
      <color rgb="FF000000"/>
      <name val="Calibri"/>
      <family val="2"/>
      <charset val="1"/>
    </font>
    <font>
      <sz val="10"/>
      <color rgb="FF9C0006"/>
      <name val="Arial"/>
      <family val="2"/>
    </font>
    <font>
      <sz val="11"/>
      <color rgb="FFFFFFFF"/>
      <name val="Calibri"/>
      <family val="2"/>
      <charset val="1"/>
    </font>
    <font>
      <b val="true"/>
      <sz val="20"/>
      <color rgb="FF000000"/>
      <name val="Calibri"/>
      <family val="2"/>
      <charset val="1"/>
    </font>
    <font>
      <b val="true"/>
      <sz val="12"/>
      <color rgb="FF000000"/>
      <name val="Calibri"/>
      <family val="2"/>
      <charset val="1"/>
    </font>
    <font>
      <b val="true"/>
      <sz val="11"/>
      <color rgb="FFFFFFFF"/>
      <name val="Calibri"/>
      <family val="2"/>
      <charset val="1"/>
    </font>
    <font>
      <sz val="12"/>
      <color rgb="FFFFFFFF"/>
      <name val="Calibri"/>
      <family val="2"/>
      <charset val="1"/>
    </font>
    <font>
      <sz val="12"/>
      <color rgb="FFFF0000"/>
      <name val="Calibri"/>
      <family val="2"/>
      <charset val="1"/>
    </font>
    <font>
      <b val="true"/>
      <sz val="14"/>
      <color rgb="FFFFFFFF"/>
      <name val="Calibri"/>
      <family val="2"/>
      <charset val="1"/>
    </font>
    <font>
      <sz val="12"/>
      <name val="Calibri"/>
      <family val="2"/>
      <charset val="1"/>
    </font>
    <font>
      <sz val="9"/>
      <color rgb="FF000000"/>
      <name val="Calibri"/>
      <family val="2"/>
    </font>
    <font>
      <sz val="11"/>
      <color rgb="FF000000"/>
      <name val="Calibri Light"/>
      <family val="2"/>
      <charset val="1"/>
    </font>
    <font>
      <sz val="11"/>
      <color rgb="FFFFFFFF"/>
      <name val="Calibri Light"/>
      <family val="2"/>
      <charset val="1"/>
    </font>
    <font>
      <b val="true"/>
      <sz val="12"/>
      <color rgb="FF4472C4"/>
      <name val="Calibri"/>
      <family val="2"/>
      <charset val="1"/>
    </font>
    <font>
      <sz val="11"/>
      <color rgb="FFFF0000"/>
      <name val="Calibri"/>
      <family val="2"/>
      <charset val="1"/>
    </font>
    <font>
      <sz val="12"/>
      <color rgb="FF000000"/>
      <name val="Calibri Light"/>
      <family val="2"/>
      <charset val="1"/>
    </font>
    <font>
      <b val="true"/>
      <sz val="11"/>
      <color rgb="FF000000"/>
      <name val="Calibri"/>
      <family val="2"/>
      <charset val="238"/>
    </font>
    <font>
      <u val="single"/>
      <sz val="11"/>
      <color rgb="FF0563C1"/>
      <name val="Calibri"/>
      <family val="2"/>
      <charset val="1"/>
    </font>
    <font>
      <sz val="11"/>
      <name val="Calibri"/>
      <family val="2"/>
      <charset val="1"/>
    </font>
    <font>
      <sz val="12"/>
      <color rgb="FF9C0006"/>
      <name val="Calibri Light"/>
      <family val="2"/>
      <charset val="1"/>
    </font>
    <font>
      <sz val="11"/>
      <color rgb="FF000000"/>
      <name val="Calibri"/>
      <family val="2"/>
      <charset val="238"/>
    </font>
    <font>
      <sz val="11"/>
      <name val="Calibri"/>
      <family val="2"/>
      <charset val="238"/>
    </font>
    <font>
      <sz val="10"/>
      <name val="Arial"/>
      <family val="2"/>
      <charset val="1"/>
    </font>
    <font>
      <sz val="8"/>
      <name val="Arial"/>
      <family val="2"/>
      <charset val="1"/>
    </font>
    <font>
      <b val="true"/>
      <sz val="12"/>
      <name val="Arial"/>
      <family val="2"/>
      <charset val="1"/>
    </font>
    <font>
      <b val="true"/>
      <i val="true"/>
      <sz val="12"/>
      <name val="Arial"/>
      <family val="2"/>
      <charset val="1"/>
    </font>
    <font>
      <b val="true"/>
      <i val="true"/>
      <sz val="8"/>
      <name val="Arial"/>
      <family val="2"/>
      <charset val="1"/>
    </font>
    <font>
      <i val="true"/>
      <sz val="8"/>
      <name val="Arial"/>
      <family val="2"/>
      <charset val="1"/>
    </font>
    <font>
      <i val="true"/>
      <sz val="8.5"/>
      <color rgb="FFFFFFFF"/>
      <name val="Arial"/>
      <family val="2"/>
      <charset val="1"/>
    </font>
    <font>
      <i val="true"/>
      <sz val="8.5"/>
      <name val="Arial"/>
      <family val="2"/>
      <charset val="1"/>
    </font>
    <font>
      <sz val="8.5"/>
      <color rgb="FFFFFFFF"/>
      <name val="Courier New"/>
      <family val="3"/>
      <charset val="1"/>
    </font>
    <font>
      <sz val="8.5"/>
      <name val="Arial"/>
      <family val="2"/>
      <charset val="1"/>
    </font>
    <font>
      <sz val="8.5"/>
      <color rgb="FFFFFFFF"/>
      <name val="Arial"/>
      <family val="2"/>
      <charset val="1"/>
    </font>
    <font>
      <sz val="8.5"/>
      <name val="Courier New"/>
      <family val="3"/>
      <charset val="1"/>
    </font>
    <font>
      <b val="true"/>
      <sz val="8.5"/>
      <name val="Arial"/>
      <family val="2"/>
      <charset val="1"/>
    </font>
    <font>
      <sz val="11"/>
      <name val="Times New Roman"/>
      <family val="0"/>
    </font>
  </fonts>
  <fills count="16">
    <fill>
      <patternFill patternType="none"/>
    </fill>
    <fill>
      <patternFill patternType="gray125"/>
    </fill>
    <fill>
      <patternFill patternType="solid">
        <fgColor rgb="FFFFC7CE"/>
        <bgColor rgb="FFD9D9D9"/>
      </patternFill>
    </fill>
    <fill>
      <patternFill patternType="solid">
        <fgColor rgb="FFFFFFFF"/>
        <bgColor rgb="FFE2F0D9"/>
      </patternFill>
    </fill>
    <fill>
      <patternFill patternType="solid">
        <fgColor rgb="FFFFC000"/>
        <bgColor rgb="FFFF9900"/>
      </patternFill>
    </fill>
    <fill>
      <patternFill patternType="solid">
        <fgColor rgb="FFFFE699"/>
        <bgColor rgb="FFE2F0D9"/>
      </patternFill>
    </fill>
    <fill>
      <patternFill patternType="solid">
        <fgColor rgb="FF44546A"/>
        <bgColor rgb="FF2F5597"/>
      </patternFill>
    </fill>
    <fill>
      <patternFill patternType="solid">
        <fgColor rgb="FFE7E6E6"/>
        <bgColor rgb="FFDAE3F3"/>
      </patternFill>
    </fill>
    <fill>
      <patternFill patternType="solid">
        <fgColor rgb="FF7F7F7F"/>
        <bgColor rgb="FFA5A5A5"/>
      </patternFill>
    </fill>
    <fill>
      <patternFill patternType="solid">
        <fgColor rgb="FFA5A5A5"/>
        <bgColor rgb="FF8FAADC"/>
      </patternFill>
    </fill>
    <fill>
      <patternFill patternType="solid">
        <fgColor rgb="FF000000"/>
        <bgColor rgb="FF003300"/>
      </patternFill>
    </fill>
    <fill>
      <patternFill patternType="solid">
        <fgColor rgb="FF2F5597"/>
        <bgColor rgb="FF44546A"/>
      </patternFill>
    </fill>
    <fill>
      <patternFill patternType="solid">
        <fgColor rgb="FFD0CECE"/>
        <bgColor rgb="FFC9C9C9"/>
      </patternFill>
    </fill>
    <fill>
      <patternFill patternType="solid">
        <fgColor rgb="FF92D050"/>
        <bgColor rgb="FF70AD47"/>
      </patternFill>
    </fill>
    <fill>
      <patternFill patternType="solid">
        <fgColor rgb="FFC9C9C9"/>
        <bgColor rgb="FFD0CECE"/>
      </patternFill>
    </fill>
    <fill>
      <patternFill patternType="solid">
        <fgColor rgb="FF70AD47"/>
        <bgColor rgb="FF92D050"/>
      </patternFill>
    </fill>
  </fills>
  <borders count="29">
    <border diagonalUp="false" diagonalDown="false">
      <left/>
      <right/>
      <top/>
      <bottom/>
      <diagonal/>
    </border>
    <border diagonalUp="false" diagonalDown="false">
      <left style="thin"/>
      <right style="thin"/>
      <top style="thin"/>
      <bottom/>
      <diagonal/>
    </border>
    <border diagonalUp="false" diagonalDown="false">
      <left style="thin"/>
      <right/>
      <top style="thin"/>
      <bottom style="hair">
        <color rgb="FFA5A5A5"/>
      </bottom>
      <diagonal/>
    </border>
    <border diagonalUp="false" diagonalDown="false">
      <left/>
      <right/>
      <top style="thin"/>
      <bottom style="hair">
        <color rgb="FFA5A5A5"/>
      </bottom>
      <diagonal/>
    </border>
    <border diagonalUp="false" diagonalDown="false">
      <left/>
      <right style="thin"/>
      <top style="thin"/>
      <bottom style="hair">
        <color rgb="FFA5A5A5"/>
      </bottom>
      <diagonal/>
    </border>
    <border diagonalUp="false" diagonalDown="false">
      <left style="thin"/>
      <right/>
      <top style="hair">
        <color rgb="FFA5A5A5"/>
      </top>
      <bottom style="hair">
        <color rgb="FFA5A5A5"/>
      </bottom>
      <diagonal/>
    </border>
    <border diagonalUp="false" diagonalDown="false">
      <left/>
      <right/>
      <top style="hair">
        <color rgb="FFA5A5A5"/>
      </top>
      <bottom style="hair">
        <color rgb="FFA5A5A5"/>
      </bottom>
      <diagonal/>
    </border>
    <border diagonalUp="false" diagonalDown="false">
      <left/>
      <right style="thin"/>
      <top style="hair">
        <color rgb="FFA5A5A5"/>
      </top>
      <bottom style="hair">
        <color rgb="FFA5A5A5"/>
      </bottom>
      <diagonal/>
    </border>
    <border diagonalUp="false" diagonalDown="false">
      <left style="thin"/>
      <right/>
      <top style="hair">
        <color rgb="FFA5A5A5"/>
      </top>
      <bottom style="thin"/>
      <diagonal/>
    </border>
    <border diagonalUp="false" diagonalDown="false">
      <left/>
      <right/>
      <top style="hair">
        <color rgb="FFA5A5A5"/>
      </top>
      <bottom style="thin"/>
      <diagonal/>
    </border>
    <border diagonalUp="false" diagonalDown="false">
      <left/>
      <right style="thin"/>
      <top style="hair">
        <color rgb="FFA5A5A5"/>
      </top>
      <bottom style="thin"/>
      <diagonal/>
    </border>
    <border diagonalUp="false" diagonalDown="false">
      <left style="medium"/>
      <right style="medium"/>
      <top style="medium"/>
      <bottom style="hair">
        <color rgb="FFA5A5A5"/>
      </bottom>
      <diagonal/>
    </border>
    <border diagonalUp="false" diagonalDown="false">
      <left style="medium"/>
      <right/>
      <top style="hair">
        <color rgb="FFA5A5A5"/>
      </top>
      <bottom style="hair">
        <color rgb="FFA5A5A5"/>
      </bottom>
      <diagonal/>
    </border>
    <border diagonalUp="false" diagonalDown="false">
      <left/>
      <right style="medium"/>
      <top style="hair">
        <color rgb="FFA5A5A5"/>
      </top>
      <bottom style="hair">
        <color rgb="FFA5A5A5"/>
      </bottom>
      <diagonal/>
    </border>
    <border diagonalUp="false" diagonalDown="false">
      <left style="medium"/>
      <right/>
      <top style="hair">
        <color rgb="FFA5A5A5"/>
      </top>
      <bottom style="medium"/>
      <diagonal/>
    </border>
    <border diagonalUp="false" diagonalDown="false">
      <left/>
      <right/>
      <top style="hair">
        <color rgb="FFA5A5A5"/>
      </top>
      <bottom style="medium"/>
      <diagonal/>
    </border>
    <border diagonalUp="false" diagonalDown="false">
      <left/>
      <right style="medium"/>
      <top style="hair">
        <color rgb="FFA5A5A5"/>
      </top>
      <bottom style="medium"/>
      <diagonal/>
    </border>
    <border diagonalUp="false" diagonalDown="false">
      <left/>
      <right/>
      <top/>
      <bottom style="hair"/>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n"/>
      <right/>
      <top/>
      <bottom style="thin"/>
      <diagonal/>
    </border>
    <border diagonalUp="false" diagonalDown="false">
      <left style="thin"/>
      <right style="thin"/>
      <top style="thin"/>
      <bottom style="thin"/>
      <diagonal/>
    </border>
  </borders>
  <cellStyleXfs count="6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5" fontId="7" fillId="0" borderId="0" applyFont="true" applyBorder="false" applyAlignment="true" applyProtection="false">
      <alignment horizontal="right"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top" textRotation="0" wrapText="tru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cellStyleXfs>
  <cellXfs count="2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13" fillId="3" borderId="0" xfId="0" applyFont="true" applyBorder="false" applyAlignment="false" applyProtection="false">
      <alignment horizontal="general" vertical="bottom" textRotation="0" wrapText="false" indent="0" shrinkToFit="false"/>
      <protection locked="true" hidden="false"/>
    </xf>
    <xf numFmtId="164" fontId="14" fillId="3" borderId="0" xfId="0" applyFont="true" applyBorder="false" applyAlignment="true" applyProtection="false">
      <alignment horizontal="left" vertical="bottom" textRotation="0" wrapText="false" indent="0" shrinkToFit="false"/>
      <protection locked="true" hidden="false"/>
    </xf>
    <xf numFmtId="164" fontId="15" fillId="4" borderId="0" xfId="0" applyFont="true" applyBorder="true" applyAlignment="true" applyProtection="false">
      <alignment horizontal="center" vertical="bottom" textRotation="0" wrapText="false" indent="0" shrinkToFit="false"/>
      <protection locked="true" hidden="false"/>
    </xf>
    <xf numFmtId="164" fontId="15" fillId="5" borderId="0" xfId="0" applyFont="true" applyBorder="true" applyAlignment="true" applyProtection="false">
      <alignment horizontal="center" vertical="bottom" textRotation="0" wrapText="false" indent="0" shrinkToFit="false"/>
      <protection locked="true" hidden="false"/>
    </xf>
    <xf numFmtId="164" fontId="15" fillId="4" borderId="0" xfId="0" applyFont="true" applyBorder="true" applyAlignment="true" applyProtection="true">
      <alignment horizontal="center" vertical="bottom" textRotation="0" wrapText="false" indent="0" shrinkToFit="false"/>
      <protection locked="false" hidden="false"/>
    </xf>
    <xf numFmtId="164" fontId="8" fillId="5" borderId="0" xfId="0" applyFont="true" applyBorder="true" applyAlignment="true" applyProtection="true">
      <alignment horizontal="center" vertical="bottom" textRotation="0" wrapText="false" indent="0" shrinkToFit="false"/>
      <protection locked="false" hidden="false"/>
    </xf>
    <xf numFmtId="164" fontId="16" fillId="6" borderId="1" xfId="0" applyFont="true" applyBorder="true" applyAlignment="true" applyProtection="false">
      <alignment horizontal="center" vertical="bottom" textRotation="0" wrapText="false" indent="0" shrinkToFit="false"/>
      <protection locked="true" hidden="false"/>
    </xf>
    <xf numFmtId="164" fontId="11" fillId="3" borderId="2" xfId="0" applyFont="true" applyBorder="true" applyAlignment="true" applyProtection="false">
      <alignment horizontal="center" vertical="bottom" textRotation="0" wrapText="false" indent="0" shrinkToFit="false"/>
      <protection locked="true" hidden="false"/>
    </xf>
    <xf numFmtId="164" fontId="11" fillId="3" borderId="3" xfId="0" applyFont="true" applyBorder="true" applyAlignment="false" applyProtection="false">
      <alignment horizontal="general" vertical="bottom" textRotation="0" wrapText="false" indent="0" shrinkToFit="false"/>
      <protection locked="true" hidden="false"/>
    </xf>
    <xf numFmtId="164" fontId="11" fillId="3" borderId="3" xfId="0" applyFont="true" applyBorder="true" applyAlignment="true" applyProtection="false">
      <alignment horizontal="center" vertical="bottom" textRotation="0" wrapText="false" indent="0" shrinkToFit="false"/>
      <protection locked="true" hidden="false"/>
    </xf>
    <xf numFmtId="164" fontId="0" fillId="3" borderId="3" xfId="0" applyFont="false" applyBorder="true" applyAlignment="false" applyProtection="false">
      <alignment horizontal="general" vertical="bottom" textRotation="0" wrapText="false" indent="0" shrinkToFit="false"/>
      <protection locked="true" hidden="false"/>
    </xf>
    <xf numFmtId="164" fontId="13" fillId="3" borderId="3" xfId="0" applyFont="true" applyBorder="true" applyAlignment="false" applyProtection="false">
      <alignment horizontal="general" vertical="bottom" textRotation="0" wrapText="false" indent="0" shrinkToFit="false"/>
      <protection locked="true" hidden="false"/>
    </xf>
    <xf numFmtId="164" fontId="11" fillId="3" borderId="4" xfId="0" applyFont="true" applyBorder="true" applyAlignment="true" applyProtection="false">
      <alignment horizontal="center" vertical="bottom" textRotation="0" wrapText="false" indent="0" shrinkToFit="false"/>
      <protection locked="true" hidden="false"/>
    </xf>
    <xf numFmtId="166" fontId="0" fillId="3" borderId="5" xfId="0" applyFont="false" applyBorder="true" applyAlignment="true" applyProtection="false">
      <alignment horizontal="center" vertical="bottom" textRotation="0" wrapText="false" indent="0" shrinkToFit="false"/>
      <protection locked="true" hidden="false"/>
    </xf>
    <xf numFmtId="166" fontId="0" fillId="3" borderId="6" xfId="0" applyFont="false" applyBorder="true" applyAlignment="false" applyProtection="false">
      <alignment horizontal="general" vertical="bottom" textRotation="0" wrapText="false" indent="0" shrinkToFit="false"/>
      <protection locked="true" hidden="false"/>
    </xf>
    <xf numFmtId="167" fontId="0" fillId="3" borderId="6" xfId="0" applyFont="false" applyBorder="true" applyAlignment="true" applyProtection="false">
      <alignment horizontal="center" vertical="bottom" textRotation="0" wrapText="false" indent="0" shrinkToFit="false"/>
      <protection locked="true" hidden="false"/>
    </xf>
    <xf numFmtId="166" fontId="13" fillId="3" borderId="6" xfId="0" applyFont="true" applyBorder="true" applyAlignment="false" applyProtection="false">
      <alignment horizontal="general" vertical="bottom" textRotation="0" wrapText="false" indent="0" shrinkToFit="false"/>
      <protection locked="true" hidden="false"/>
    </xf>
    <xf numFmtId="166" fontId="0" fillId="3" borderId="6" xfId="0" applyFont="false" applyBorder="true" applyAlignment="true" applyProtection="false">
      <alignment horizontal="center" vertical="bottom" textRotation="0" wrapText="false" indent="0" shrinkToFit="false"/>
      <protection locked="true" hidden="false"/>
    </xf>
    <xf numFmtId="166" fontId="0" fillId="3" borderId="6" xfId="0" applyFont="false" applyBorder="true" applyAlignment="true" applyProtection="false">
      <alignment horizontal="left" vertical="bottom" textRotation="0" wrapText="false" indent="0" shrinkToFit="false"/>
      <protection locked="true" hidden="false"/>
    </xf>
    <xf numFmtId="167" fontId="0" fillId="3" borderId="7" xfId="0" applyFont="false" applyBorder="true" applyAlignment="true" applyProtection="false">
      <alignment horizontal="center" vertical="bottom" textRotation="0" wrapText="false" indent="0" shrinkToFit="false"/>
      <protection locked="true" hidden="false"/>
    </xf>
    <xf numFmtId="166" fontId="0" fillId="3" borderId="8" xfId="0" applyFont="false" applyBorder="true" applyAlignment="true" applyProtection="false">
      <alignment horizontal="center" vertical="bottom" textRotation="0" wrapText="false" indent="0" shrinkToFit="false"/>
      <protection locked="true" hidden="false"/>
    </xf>
    <xf numFmtId="166" fontId="0" fillId="3" borderId="9" xfId="0" applyFont="false" applyBorder="true" applyAlignment="false" applyProtection="false">
      <alignment horizontal="general" vertical="bottom" textRotation="0" wrapText="false" indent="0" shrinkToFit="false"/>
      <protection locked="true" hidden="false"/>
    </xf>
    <xf numFmtId="167" fontId="0" fillId="3" borderId="9" xfId="0" applyFont="false" applyBorder="true" applyAlignment="true" applyProtection="false">
      <alignment horizontal="center" vertical="bottom" textRotation="0" wrapText="false" indent="0" shrinkToFit="false"/>
      <protection locked="true" hidden="false"/>
    </xf>
    <xf numFmtId="166" fontId="13" fillId="3" borderId="9" xfId="0" applyFont="true" applyBorder="true" applyAlignment="false" applyProtection="false">
      <alignment horizontal="general" vertical="bottom" textRotation="0" wrapText="false" indent="0" shrinkToFit="false"/>
      <protection locked="true" hidden="false"/>
    </xf>
    <xf numFmtId="166" fontId="0" fillId="3" borderId="9" xfId="0" applyFont="false" applyBorder="true" applyAlignment="true" applyProtection="false">
      <alignment horizontal="center" vertical="bottom" textRotation="0" wrapText="false" indent="0" shrinkToFit="false"/>
      <protection locked="true" hidden="false"/>
    </xf>
    <xf numFmtId="166" fontId="0" fillId="3" borderId="9" xfId="0" applyFont="false" applyBorder="true" applyAlignment="true" applyProtection="false">
      <alignment horizontal="left" vertical="bottom" textRotation="0" wrapText="false" indent="0" shrinkToFit="false"/>
      <protection locked="true" hidden="false"/>
    </xf>
    <xf numFmtId="167" fontId="0" fillId="3" borderId="10" xfId="0" applyFont="false" applyBorder="true" applyAlignment="true" applyProtection="false">
      <alignment horizontal="center" vertical="bottom" textRotation="0" wrapText="false" indent="0" shrinkToFit="false"/>
      <protection locked="true" hidden="false"/>
    </xf>
    <xf numFmtId="164" fontId="17" fillId="3" borderId="0" xfId="41" applyFont="true" applyBorder="false" applyAlignment="true" applyProtection="false">
      <alignment horizontal="general" vertical="top" textRotation="0" wrapText="false" indent="0" shrinkToFit="false"/>
      <protection locked="true" hidden="false"/>
    </xf>
    <xf numFmtId="164" fontId="8" fillId="3" borderId="0" xfId="41" applyFont="false" applyBorder="false" applyAlignment="true" applyProtection="false">
      <alignment horizontal="general" vertical="top" textRotation="0" wrapText="false" indent="0" shrinkToFit="false"/>
      <protection locked="true" hidden="false"/>
    </xf>
    <xf numFmtId="164" fontId="18" fillId="3" borderId="0" xfId="41" applyFont="true" applyBorder="false" applyAlignment="true" applyProtection="false">
      <alignment horizontal="general" vertical="top" textRotation="0" wrapText="false" indent="0" shrinkToFit="false"/>
      <protection locked="true" hidden="false"/>
    </xf>
    <xf numFmtId="164" fontId="8" fillId="3" borderId="0" xfId="41" applyFont="true" applyBorder="false" applyAlignment="true" applyProtection="false">
      <alignment horizontal="general" vertical="top" textRotation="0" wrapText="false" indent="0" shrinkToFit="false"/>
      <protection locked="true" hidden="false"/>
    </xf>
    <xf numFmtId="164" fontId="8" fillId="3" borderId="0" xfId="41" applyFont="false" applyBorder="false" applyAlignment="true" applyProtection="false">
      <alignment horizontal="left" vertical="top" textRotation="0" wrapText="false" indent="0" shrinkToFit="false"/>
      <protection locked="true" hidden="false"/>
    </xf>
    <xf numFmtId="164" fontId="17" fillId="0" borderId="0" xfId="41" applyFont="true" applyBorder="false" applyAlignment="true" applyProtection="false">
      <alignment horizontal="general" vertical="top" textRotation="0" wrapText="false" indent="0" shrinkToFit="false"/>
      <protection locked="true" hidden="false"/>
    </xf>
    <xf numFmtId="164" fontId="15" fillId="7" borderId="0" xfId="41" applyFont="true" applyBorder="true" applyAlignment="true" applyProtection="false">
      <alignment horizontal="center" vertical="top" textRotation="0" wrapText="false" indent="0" shrinkToFit="false"/>
      <protection locked="true" hidden="false"/>
    </xf>
    <xf numFmtId="164" fontId="15" fillId="3" borderId="0" xfId="41" applyFont="true" applyBorder="false" applyAlignment="true" applyProtection="false">
      <alignment horizontal="center" vertical="top" textRotation="0" wrapText="false" indent="0" shrinkToFit="false"/>
      <protection locked="true" hidden="false"/>
    </xf>
    <xf numFmtId="164" fontId="15" fillId="4" borderId="0" xfId="41" applyFont="true" applyBorder="true" applyAlignment="true" applyProtection="false">
      <alignment horizontal="center" vertical="top" textRotation="0" wrapText="false" indent="0" shrinkToFit="false"/>
      <protection locked="true" hidden="false"/>
    </xf>
    <xf numFmtId="164" fontId="15" fillId="5" borderId="0" xfId="41" applyFont="true" applyBorder="true" applyAlignment="true" applyProtection="false">
      <alignment horizontal="center" vertical="top" textRotation="0" wrapText="false" indent="0" shrinkToFit="false"/>
      <protection locked="true" hidden="false"/>
    </xf>
    <xf numFmtId="164" fontId="15" fillId="3" borderId="0" xfId="41" applyFont="true" applyBorder="false" applyAlignment="true" applyProtection="false">
      <alignment horizontal="left" vertical="top" textRotation="0" wrapText="false" indent="0" shrinkToFit="false"/>
      <protection locked="true" hidden="false"/>
    </xf>
    <xf numFmtId="164" fontId="8" fillId="7" borderId="0" xfId="41" applyFont="true" applyBorder="true" applyAlignment="true" applyProtection="true">
      <alignment horizontal="center" vertical="top" textRotation="0" wrapText="false" indent="0" shrinkToFit="false"/>
      <protection locked="false" hidden="false"/>
    </xf>
    <xf numFmtId="166" fontId="17" fillId="3" borderId="0" xfId="41" applyFont="true" applyBorder="false" applyAlignment="true" applyProtection="false">
      <alignment horizontal="center" vertical="top" textRotation="0" wrapText="false" indent="0" shrinkToFit="false"/>
      <protection locked="true" hidden="false"/>
    </xf>
    <xf numFmtId="164" fontId="8" fillId="3" borderId="0" xfId="41" applyFont="false" applyBorder="false" applyAlignment="true" applyProtection="true">
      <alignment horizontal="center" vertical="top" textRotation="0" wrapText="false" indent="0" shrinkToFit="false"/>
      <protection locked="false" hidden="false"/>
    </xf>
    <xf numFmtId="164" fontId="15" fillId="4" borderId="0" xfId="41" applyFont="true" applyBorder="true" applyAlignment="true" applyProtection="true">
      <alignment horizontal="center" vertical="top" textRotation="0" wrapText="false" indent="0" shrinkToFit="false"/>
      <protection locked="false" hidden="false"/>
    </xf>
    <xf numFmtId="164" fontId="8" fillId="5" borderId="0" xfId="41" applyFont="true" applyBorder="true" applyAlignment="true" applyProtection="true">
      <alignment horizontal="center" vertical="top" textRotation="0" wrapText="false" indent="0" shrinkToFit="false"/>
      <protection locked="false" hidden="false"/>
    </xf>
    <xf numFmtId="164" fontId="19" fillId="6" borderId="11" xfId="41" applyFont="true" applyBorder="true" applyAlignment="true" applyProtection="false">
      <alignment horizontal="center" vertical="center" textRotation="0" wrapText="false" indent="0" shrinkToFit="false"/>
      <protection locked="true" hidden="false"/>
    </xf>
    <xf numFmtId="164" fontId="15" fillId="3" borderId="0" xfId="41" applyFont="true" applyBorder="false" applyAlignment="true" applyProtection="false">
      <alignment horizontal="general" vertical="top" textRotation="0" wrapText="false" indent="0" shrinkToFit="false"/>
      <protection locked="true" hidden="false"/>
    </xf>
    <xf numFmtId="166" fontId="8" fillId="3" borderId="0" xfId="41" applyFont="true" applyBorder="true" applyAlignment="true" applyProtection="false">
      <alignment horizontal="left" vertical="top" textRotation="0" wrapText="true" indent="0" shrinkToFit="false"/>
      <protection locked="true" hidden="false"/>
    </xf>
    <xf numFmtId="164" fontId="8" fillId="3" borderId="0" xfId="41" applyFont="false" applyBorder="false" applyAlignment="true" applyProtection="false">
      <alignment horizontal="left" vertical="top" textRotation="0" wrapText="true" indent="0" shrinkToFit="false"/>
      <protection locked="true" hidden="false"/>
    </xf>
    <xf numFmtId="164" fontId="8" fillId="3" borderId="0" xfId="41" applyFont="false" applyBorder="false" applyAlignment="false" applyProtection="false">
      <alignment horizontal="general" vertical="top" textRotation="0" wrapText="true" indent="0" shrinkToFit="false"/>
      <protection locked="true" hidden="false"/>
    </xf>
    <xf numFmtId="164" fontId="15" fillId="3" borderId="12" xfId="41" applyFont="true" applyBorder="true" applyAlignment="true" applyProtection="false">
      <alignment horizontal="center" vertical="top" textRotation="0" wrapText="false" indent="0" shrinkToFit="false"/>
      <protection locked="true" hidden="false"/>
    </xf>
    <xf numFmtId="164" fontId="15" fillId="3" borderId="6" xfId="41" applyFont="true" applyBorder="true" applyAlignment="true" applyProtection="false">
      <alignment horizontal="left" vertical="top" textRotation="0" wrapText="false" indent="0" shrinkToFit="false"/>
      <protection locked="true" hidden="false"/>
    </xf>
    <xf numFmtId="164" fontId="15" fillId="3" borderId="6" xfId="41" applyFont="true" applyBorder="true" applyAlignment="true" applyProtection="false">
      <alignment horizontal="center" vertical="top" textRotation="0" wrapText="false" indent="0" shrinkToFit="false"/>
      <protection locked="true" hidden="false"/>
    </xf>
    <xf numFmtId="164" fontId="17" fillId="3" borderId="6" xfId="41" applyFont="true" applyBorder="true" applyAlignment="true" applyProtection="false">
      <alignment horizontal="general" vertical="top" textRotation="0" wrapText="false" indent="0" shrinkToFit="false"/>
      <protection locked="true" hidden="false"/>
    </xf>
    <xf numFmtId="164" fontId="15" fillId="3" borderId="13" xfId="41" applyFont="true" applyBorder="true" applyAlignment="true" applyProtection="false">
      <alignment horizontal="center" vertical="top" textRotation="0" wrapText="true" indent="0" shrinkToFit="false"/>
      <protection locked="true" hidden="false"/>
    </xf>
    <xf numFmtId="166" fontId="8" fillId="3" borderId="12" xfId="41" applyFont="false" applyBorder="true" applyAlignment="true" applyProtection="false">
      <alignment horizontal="center" vertical="top" textRotation="0" wrapText="false" indent="0" shrinkToFit="false"/>
      <protection locked="true" hidden="false"/>
    </xf>
    <xf numFmtId="166" fontId="8" fillId="3" borderId="6" xfId="41" applyFont="false" applyBorder="true" applyAlignment="true" applyProtection="false">
      <alignment horizontal="left" vertical="top" textRotation="0" wrapText="false" indent="0" shrinkToFit="false"/>
      <protection locked="true" hidden="false"/>
    </xf>
    <xf numFmtId="167" fontId="20" fillId="3" borderId="6" xfId="41" applyFont="true" applyBorder="true" applyAlignment="true" applyProtection="false">
      <alignment horizontal="center" vertical="top" textRotation="0" wrapText="false" indent="0" shrinkToFit="false"/>
      <protection locked="true" hidden="false"/>
    </xf>
    <xf numFmtId="168" fontId="8" fillId="3" borderId="6" xfId="41" applyFont="true" applyBorder="true" applyAlignment="true" applyProtection="false">
      <alignment horizontal="left" vertical="top" textRotation="0" wrapText="false" indent="0" shrinkToFit="false"/>
      <protection locked="true" hidden="false"/>
    </xf>
    <xf numFmtId="168" fontId="17" fillId="3" borderId="6" xfId="41" applyFont="true" applyBorder="true" applyAlignment="true" applyProtection="false">
      <alignment horizontal="left" vertical="top" textRotation="0" wrapText="false" indent="0" shrinkToFit="false"/>
      <protection locked="true" hidden="false"/>
    </xf>
    <xf numFmtId="166" fontId="8" fillId="3" borderId="6" xfId="41" applyFont="false" applyBorder="true" applyAlignment="true" applyProtection="false">
      <alignment horizontal="center" vertical="top" textRotation="0" wrapText="false" indent="0" shrinkToFit="false"/>
      <protection locked="true" hidden="false"/>
    </xf>
    <xf numFmtId="167" fontId="8" fillId="3" borderId="6" xfId="41" applyFont="false" applyBorder="true" applyAlignment="true" applyProtection="false">
      <alignment horizontal="center" vertical="top" textRotation="0" wrapText="false" indent="0" shrinkToFit="false"/>
      <protection locked="true" hidden="false"/>
    </xf>
    <xf numFmtId="168" fontId="8" fillId="3" borderId="13" xfId="41" applyFont="false" applyBorder="true" applyAlignment="true" applyProtection="false">
      <alignment horizontal="left" vertical="top" textRotation="0" wrapText="false" indent="0" shrinkToFit="false"/>
      <protection locked="true" hidden="false"/>
    </xf>
    <xf numFmtId="164" fontId="17" fillId="3" borderId="0" xfId="41" applyFont="true" applyBorder="false" applyAlignment="true" applyProtection="false">
      <alignment horizontal="left" vertical="top" textRotation="0" wrapText="false" indent="0" shrinkToFit="false"/>
      <protection locked="true" hidden="false"/>
    </xf>
    <xf numFmtId="164" fontId="15" fillId="3" borderId="0" xfId="41" applyFont="true" applyBorder="false" applyAlignment="false" applyProtection="false">
      <alignment horizontal="general" vertical="top" textRotation="0" wrapText="true" indent="0" shrinkToFit="false"/>
      <protection locked="true" hidden="false"/>
    </xf>
    <xf numFmtId="166" fontId="8" fillId="3" borderId="14" xfId="41" applyFont="false" applyBorder="true" applyAlignment="true" applyProtection="false">
      <alignment horizontal="center" vertical="top" textRotation="0" wrapText="false" indent="0" shrinkToFit="false"/>
      <protection locked="true" hidden="false"/>
    </xf>
    <xf numFmtId="166" fontId="8" fillId="3" borderId="15" xfId="41" applyFont="false" applyBorder="true" applyAlignment="true" applyProtection="false">
      <alignment horizontal="left" vertical="top" textRotation="0" wrapText="false" indent="0" shrinkToFit="false"/>
      <protection locked="true" hidden="false"/>
    </xf>
    <xf numFmtId="167" fontId="20" fillId="3" borderId="15" xfId="41" applyFont="true" applyBorder="true" applyAlignment="true" applyProtection="false">
      <alignment horizontal="center" vertical="top" textRotation="0" wrapText="false" indent="0" shrinkToFit="false"/>
      <protection locked="true" hidden="false"/>
    </xf>
    <xf numFmtId="168" fontId="8" fillId="3" borderId="15" xfId="41" applyFont="true" applyBorder="true" applyAlignment="true" applyProtection="false">
      <alignment horizontal="left" vertical="top" textRotation="0" wrapText="false" indent="0" shrinkToFit="false"/>
      <protection locked="true" hidden="false"/>
    </xf>
    <xf numFmtId="168" fontId="17" fillId="3" borderId="15" xfId="41" applyFont="true" applyBorder="true" applyAlignment="true" applyProtection="false">
      <alignment horizontal="left" vertical="top" textRotation="0" wrapText="false" indent="0" shrinkToFit="false"/>
      <protection locked="true" hidden="false"/>
    </xf>
    <xf numFmtId="166" fontId="8" fillId="3" borderId="15" xfId="41" applyFont="false" applyBorder="true" applyAlignment="true" applyProtection="false">
      <alignment horizontal="center" vertical="top" textRotation="0" wrapText="false" indent="0" shrinkToFit="false"/>
      <protection locked="true" hidden="false"/>
    </xf>
    <xf numFmtId="167" fontId="8" fillId="3" borderId="15" xfId="41" applyFont="false" applyBorder="true" applyAlignment="true" applyProtection="false">
      <alignment horizontal="center" vertical="top" textRotation="0" wrapText="false" indent="0" shrinkToFit="false"/>
      <protection locked="true" hidden="false"/>
    </xf>
    <xf numFmtId="168" fontId="8" fillId="3" borderId="16" xfId="41" applyFont="false" applyBorder="true" applyAlignment="true" applyProtection="false">
      <alignment horizontal="left" vertical="top" textRotation="0" wrapText="false" indent="0" shrinkToFit="false"/>
      <protection locked="true" hidden="false"/>
    </xf>
    <xf numFmtId="167" fontId="17" fillId="3" borderId="0" xfId="41" applyFont="true" applyBorder="false" applyAlignment="true" applyProtection="false">
      <alignment horizontal="center" vertical="top" textRotation="0" wrapText="false" indent="0" shrinkToFit="false"/>
      <protection locked="true" hidden="false"/>
    </xf>
    <xf numFmtId="168" fontId="8" fillId="3" borderId="0" xfId="41" applyFont="true" applyBorder="false" applyAlignment="true" applyProtection="false">
      <alignment horizontal="center" vertical="top" textRotation="0" wrapText="false" indent="0" shrinkToFit="false"/>
      <protection locked="true" hidden="false"/>
    </xf>
    <xf numFmtId="164" fontId="8" fillId="3" borderId="0" xfId="41" applyFont="false" applyBorder="false" applyAlignment="true" applyProtection="false">
      <alignment horizontal="right" vertical="top" textRotation="0" wrapText="false" indent="0" shrinkToFit="false"/>
      <protection locked="true" hidden="false"/>
    </xf>
    <xf numFmtId="164" fontId="8" fillId="3" borderId="0" xfId="41" applyFont="true" applyBorder="false" applyAlignment="true" applyProtection="false">
      <alignment horizontal="center" vertical="top" textRotation="0" wrapText="false" indent="0" shrinkToFit="false"/>
      <protection locked="true" hidden="false"/>
    </xf>
    <xf numFmtId="164" fontId="8" fillId="3" borderId="0" xfId="41" applyFont="true" applyBorder="false" applyAlignment="true" applyProtection="false">
      <alignment horizontal="left" vertical="top"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3" fillId="8" borderId="0" xfId="0" applyFont="true" applyBorder="false" applyAlignment="false" applyProtection="false">
      <alignment horizontal="general" vertical="bottom" textRotation="0" wrapText="false" indent="0" shrinkToFit="false"/>
      <protection locked="true" hidden="false"/>
    </xf>
    <xf numFmtId="164" fontId="22" fillId="8"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false" indent="0" shrinkToFit="false"/>
      <protection locked="true" hidden="false"/>
    </xf>
    <xf numFmtId="164" fontId="22" fillId="0" borderId="0" xfId="0" applyFont="true" applyBorder="true" applyAlignment="true" applyProtection="false">
      <alignment horizontal="center" vertical="top" textRotation="0" wrapText="false" indent="0" shrinkToFit="false"/>
      <protection locked="true" hidden="false"/>
    </xf>
    <xf numFmtId="164" fontId="22" fillId="0" borderId="0" xfId="0" applyFont="true" applyBorder="false" applyAlignment="true" applyProtection="false">
      <alignment horizontal="center" vertical="top" textRotation="0" wrapText="false" indent="0" shrinkToFit="false"/>
      <protection locked="true" hidden="false"/>
    </xf>
    <xf numFmtId="164" fontId="22" fillId="0" borderId="0" xfId="0" applyFont="true" applyBorder="false" applyAlignment="true" applyProtection="false">
      <alignment horizontal="left" vertical="top" textRotation="0" wrapText="false" indent="0" shrinkToFit="false"/>
      <protection locked="true" hidden="false"/>
    </xf>
    <xf numFmtId="167" fontId="22" fillId="0" borderId="0" xfId="0" applyFont="true" applyBorder="false" applyAlignment="true" applyProtection="false">
      <alignment horizontal="general" vertical="top" textRotation="0" wrapText="false" indent="0" shrinkToFit="false"/>
      <protection locked="true" hidden="false"/>
    </xf>
    <xf numFmtId="169" fontId="22" fillId="0" borderId="0" xfId="0" applyFont="true" applyBorder="false" applyAlignment="true" applyProtection="false">
      <alignment horizontal="general" vertical="top" textRotation="0" wrapText="false" indent="0" shrinkToFit="false"/>
      <protection locked="true" hidden="false"/>
    </xf>
    <xf numFmtId="164" fontId="20" fillId="9"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71" fontId="0" fillId="0" borderId="0" xfId="19" applyFont="true" applyBorder="true" applyAlignment="true" applyProtection="tru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71" fontId="26" fillId="0" borderId="0" xfId="19" applyFont="true" applyBorder="true" applyAlignment="true" applyProtection="true">
      <alignment horizontal="center" vertical="top" textRotation="0" wrapText="false" indent="0" shrinkToFit="false"/>
      <protection locked="true" hidden="false"/>
    </xf>
    <xf numFmtId="167" fontId="0" fillId="0" borderId="0" xfId="0" applyFont="false" applyBorder="false" applyAlignment="true" applyProtection="false">
      <alignment horizontal="center" vertical="bottom" textRotation="0" wrapText="false" indent="0" shrinkToFit="false"/>
      <protection locked="true" hidden="false"/>
    </xf>
    <xf numFmtId="171" fontId="0" fillId="0" borderId="0" xfId="19" applyFont="true" applyBorder="tru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17" fillId="10" borderId="0" xfId="0" applyFont="true" applyBorder="false" applyAlignment="true" applyProtection="false">
      <alignment horizontal="center" vertical="bottom" textRotation="0" wrapText="false" indent="0" shrinkToFit="false"/>
      <protection locked="true" hidden="false"/>
    </xf>
    <xf numFmtId="164" fontId="17" fillId="10" borderId="0" xfId="0" applyFont="true" applyBorder="false" applyAlignment="false" applyProtection="false">
      <alignment horizontal="general" vertical="bottom" textRotation="0" wrapText="false" indent="0" shrinkToFit="false"/>
      <protection locked="true" hidden="false"/>
    </xf>
    <xf numFmtId="167" fontId="17" fillId="10" borderId="0" xfId="0" applyFont="true" applyBorder="false" applyAlignment="false" applyProtection="false">
      <alignment horizontal="general" vertical="bottom" textRotation="0" wrapText="false" indent="0" shrinkToFit="false"/>
      <protection locked="true" hidden="false"/>
    </xf>
    <xf numFmtId="171" fontId="17" fillId="10" borderId="0" xfId="19" applyFont="true" applyBorder="true" applyAlignment="true" applyProtection="true">
      <alignment horizontal="general" vertical="bottom" textRotation="0" wrapText="false" indent="0" shrinkToFit="false"/>
      <protection locked="true" hidden="false"/>
    </xf>
    <xf numFmtId="164" fontId="17" fillId="11" borderId="0" xfId="0" applyFont="true" applyBorder="false" applyAlignment="false" applyProtection="false">
      <alignment horizontal="general" vertical="bottom" textRotation="0" wrapText="false" indent="0" shrinkToFit="false"/>
      <protection locked="true" hidden="false"/>
    </xf>
    <xf numFmtId="166" fontId="20" fillId="0" borderId="0" xfId="0" applyFont="true" applyBorder="false" applyAlignment="false" applyProtection="false">
      <alignment horizontal="general" vertical="bottom" textRotation="0" wrapText="false" indent="0" shrinkToFit="false"/>
      <protection locked="true" hidden="false"/>
    </xf>
    <xf numFmtId="172" fontId="20" fillId="0" borderId="0" xfId="0" applyFont="true" applyBorder="false" applyAlignment="false" applyProtection="false">
      <alignment horizontal="general" vertical="bottom" textRotation="0" wrapText="false" indent="0" shrinkToFit="false"/>
      <protection locked="true" hidden="false"/>
    </xf>
    <xf numFmtId="167" fontId="20" fillId="0" borderId="0" xfId="0" applyFont="true" applyBorder="false" applyAlignment="false" applyProtection="false">
      <alignment horizontal="general" vertical="bottom" textRotation="0" wrapText="false" indent="0" shrinkToFit="false"/>
      <protection locked="true" hidden="false"/>
    </xf>
    <xf numFmtId="171" fontId="20" fillId="0" borderId="0" xfId="19"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90" wrapText="false" indent="0" shrinkToFit="false"/>
      <protection locked="true" hidden="false"/>
    </xf>
    <xf numFmtId="170" fontId="0" fillId="0" borderId="0" xfId="19" applyFont="true" applyBorder="true" applyAlignment="true" applyProtection="tru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7" fontId="17" fillId="11" borderId="0" xfId="0" applyFont="true" applyBorder="false" applyAlignment="false" applyProtection="false">
      <alignment horizontal="general" vertical="bottom" textRotation="0" wrapText="false" indent="0" shrinkToFit="false"/>
      <protection locked="true" hidden="false"/>
    </xf>
    <xf numFmtId="166" fontId="17" fillId="11"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71" fontId="26" fillId="0" borderId="0" xfId="0" applyFont="true" applyBorder="false" applyAlignment="true" applyProtection="false">
      <alignment horizontal="center" vertical="top" textRotation="0" wrapText="false" indent="0" shrinkToFit="false"/>
      <protection locked="true" hidden="false"/>
    </xf>
    <xf numFmtId="164" fontId="8" fillId="0" borderId="0" xfId="0" applyFont="true" applyBorder="false" applyAlignment="true" applyProtection="false">
      <alignment horizontal="left" vertical="bottom" textRotation="0" wrapText="false" indent="0" shrinkToFit="false"/>
      <protection locked="true" hidden="false"/>
    </xf>
    <xf numFmtId="164" fontId="15" fillId="12" borderId="0" xfId="0" applyFont="true" applyBorder="false" applyAlignment="false" applyProtection="false">
      <alignment horizontal="general" vertical="bottom" textRotation="0" wrapText="false" indent="0" shrinkToFit="false"/>
      <protection locked="true" hidden="false"/>
    </xf>
    <xf numFmtId="164" fontId="8" fillId="7" borderId="0" xfId="0" applyFont="true" applyBorder="false" applyAlignment="false" applyProtection="false">
      <alignment horizontal="general" vertical="bottom" textRotation="0" wrapText="false" indent="0" shrinkToFit="false"/>
      <protection locked="true" hidden="false"/>
    </xf>
    <xf numFmtId="167" fontId="8" fillId="7" borderId="0" xfId="0" applyFont="true" applyBorder="false" applyAlignment="false" applyProtection="false">
      <alignment horizontal="general" vertical="bottom" textRotation="0" wrapText="false" indent="0" shrinkToFit="false"/>
      <protection locked="true" hidden="false"/>
    </xf>
    <xf numFmtId="167" fontId="8" fillId="0" borderId="0" xfId="0" applyFont="true" applyBorder="false" applyAlignment="false" applyProtection="false">
      <alignment horizontal="general" vertical="bottom" textRotation="0" wrapText="false" indent="0" shrinkToFit="false"/>
      <protection locked="true" hidden="false"/>
    </xf>
    <xf numFmtId="164" fontId="8" fillId="13"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4" fontId="6" fillId="0" borderId="0" xfId="37" applyFont="true" applyBorder="true" applyAlignment="true" applyProtection="tru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3" fontId="8" fillId="0" borderId="0" xfId="0" applyFont="true" applyBorder="false" applyAlignment="false" applyProtection="false">
      <alignment horizontal="general" vertical="bottom" textRotation="0" wrapText="false" indent="0" shrinkToFit="false"/>
      <protection locked="true" hidden="false"/>
    </xf>
    <xf numFmtId="164" fontId="6" fillId="13" borderId="0" xfId="37" applyFont="true" applyBorder="true" applyAlignment="true" applyProtection="true">
      <alignment horizontal="general" vertical="bottom" textRotation="0" wrapText="false" indent="0" shrinkToFit="false"/>
      <protection locked="true" hidden="false"/>
    </xf>
    <xf numFmtId="168" fontId="8" fillId="13" borderId="0" xfId="0" applyFont="true" applyBorder="false" applyAlignment="false" applyProtection="false">
      <alignment horizontal="general" vertical="bottom" textRotation="0" wrapText="false" indent="0" shrinkToFit="false"/>
      <protection locked="true" hidden="false"/>
    </xf>
    <xf numFmtId="171" fontId="26" fillId="7" borderId="0" xfId="0" applyFont="true" applyBorder="false" applyAlignment="true" applyProtection="false">
      <alignment horizontal="center" vertical="top" textRotation="0" wrapText="false" indent="0" shrinkToFit="false"/>
      <protection locked="true" hidden="false"/>
    </xf>
    <xf numFmtId="164" fontId="8" fillId="13"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20" fillId="13" borderId="0" xfId="0" applyFont="true" applyBorder="false" applyAlignment="false" applyProtection="false">
      <alignment horizontal="general" vertical="bottom" textRotation="0" wrapText="false" indent="0" shrinkToFit="false"/>
      <protection locked="true" hidden="false"/>
    </xf>
    <xf numFmtId="164" fontId="15" fillId="14" borderId="0" xfId="0" applyFont="true" applyBorder="false" applyAlignment="false" applyProtection="false">
      <alignment horizontal="general" vertical="bottom" textRotation="0" wrapText="false" indent="0" shrinkToFit="false"/>
      <protection locked="true" hidden="false"/>
    </xf>
    <xf numFmtId="171" fontId="26" fillId="14" borderId="0" xfId="0" applyFont="true" applyBorder="false" applyAlignment="true" applyProtection="false">
      <alignment horizontal="center" vertical="top"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72" fontId="8" fillId="0" borderId="0" xfId="0" applyFont="true" applyBorder="false" applyAlignment="false" applyProtection="false">
      <alignment horizontal="general" vertical="bottom" textRotation="0" wrapText="false" indent="0" shrinkToFit="false"/>
      <protection locked="true" hidden="false"/>
    </xf>
    <xf numFmtId="171" fontId="26" fillId="7" borderId="0" xfId="19" applyFont="true" applyBorder="true" applyAlignment="true" applyProtection="true">
      <alignment horizontal="center" vertical="top"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8" fillId="14" borderId="0" xfId="0" applyFont="true" applyBorder="false" applyAlignment="false" applyProtection="false">
      <alignment horizontal="general" vertical="bottom" textRotation="0" wrapText="false" indent="0" shrinkToFit="false"/>
      <protection locked="true" hidden="false"/>
    </xf>
    <xf numFmtId="164" fontId="8" fillId="13" borderId="0" xfId="0" applyFont="true" applyBorder="false" applyAlignment="true" applyProtection="false">
      <alignment horizontal="general" vertical="top" textRotation="0" wrapText="false" indent="0" shrinkToFit="false"/>
      <protection locked="true" hidden="false"/>
    </xf>
    <xf numFmtId="171" fontId="30" fillId="2" borderId="0" xfId="0" applyFont="true" applyBorder="false" applyAlignment="true" applyProtection="false">
      <alignment horizontal="center" vertical="top" textRotation="0" wrapText="false" indent="0" shrinkToFit="false"/>
      <protection locked="true" hidden="false"/>
    </xf>
    <xf numFmtId="168" fontId="8"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true" applyProtection="false">
      <alignment horizontal="left" vertical="top" textRotation="0" wrapText="false" indent="0" shrinkToFit="false"/>
      <protection locked="true" hidden="false"/>
    </xf>
    <xf numFmtId="164" fontId="32" fillId="0" borderId="0" xfId="47" applyFont="true" applyBorder="false" applyAlignment="true" applyProtection="false">
      <alignment horizontal="general" vertical="center" textRotation="0" wrapText="false" indent="0" shrinkToFit="false"/>
      <protection locked="true" hidden="false"/>
    </xf>
    <xf numFmtId="164" fontId="32" fillId="3" borderId="0" xfId="47" applyFont="true" applyBorder="false" applyAlignment="true" applyProtection="false">
      <alignment horizontal="general" vertical="center" textRotation="0" wrapText="false" indent="0" shrinkToFit="false"/>
      <protection locked="true" hidden="false"/>
    </xf>
    <xf numFmtId="164" fontId="31" fillId="0" borderId="0" xfId="0" applyFont="true" applyBorder="false" applyAlignment="true" applyProtection="false">
      <alignment horizontal="right" vertical="bottom" textRotation="0" wrapText="false" indent="0" shrinkToFit="false"/>
      <protection locked="true" hidden="false"/>
    </xf>
    <xf numFmtId="164" fontId="31" fillId="0" borderId="0" xfId="0" applyFont="true" applyBorder="false" applyAlignment="true" applyProtection="false">
      <alignment horizontal="left" vertical="bottom" textRotation="0" wrapText="false" indent="15"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9" fontId="31" fillId="0" borderId="0" xfId="0" applyFont="true" applyBorder="false" applyAlignment="true" applyProtection="false">
      <alignment horizontal="right" vertical="bottom" textRotation="0" wrapText="false" indent="0" shrinkToFit="false"/>
      <protection locked="true" hidden="false"/>
    </xf>
    <xf numFmtId="164" fontId="31" fillId="0" borderId="0" xfId="0" applyFont="true" applyBorder="false" applyAlignment="true" applyProtection="false">
      <alignment horizontal="general" vertical="bottom" textRotation="0" wrapText="true" indent="0" shrinkToFit="false"/>
      <protection locked="true" hidden="false"/>
    </xf>
    <xf numFmtId="164" fontId="33" fillId="3" borderId="0" xfId="47" applyFont="true" applyBorder="false" applyAlignment="false" applyProtection="false">
      <alignment horizontal="general" vertical="bottom" textRotation="0" wrapText="false" indent="0" shrinkToFit="false"/>
      <protection locked="true" hidden="false"/>
    </xf>
    <xf numFmtId="164" fontId="34" fillId="3" borderId="0" xfId="47" applyFont="true" applyBorder="false" applyAlignment="false" applyProtection="false">
      <alignment horizontal="general" vertical="bottom" textRotation="0" wrapText="false" indent="0" shrinkToFit="false"/>
      <protection locked="true" hidden="false"/>
    </xf>
    <xf numFmtId="164" fontId="10" fillId="3" borderId="0" xfId="47" applyFont="false" applyBorder="false" applyAlignment="false" applyProtection="false">
      <alignment horizontal="general" vertical="bottom" textRotation="0" wrapText="false" indent="0" shrinkToFit="false"/>
      <protection locked="true" hidden="false"/>
    </xf>
    <xf numFmtId="164" fontId="34" fillId="0" borderId="0" xfId="47" applyFont="true" applyBorder="false" applyAlignment="false" applyProtection="false">
      <alignment horizontal="general" vertical="bottom" textRotation="0" wrapText="false" indent="0" shrinkToFit="false"/>
      <protection locked="true" hidden="false"/>
    </xf>
    <xf numFmtId="164" fontId="35" fillId="3" borderId="0" xfId="47" applyFont="true" applyBorder="false" applyAlignment="true" applyProtection="false">
      <alignment horizontal="general" vertical="top" textRotation="0" wrapText="false" indent="0" shrinkToFit="false"/>
      <protection locked="true" hidden="false"/>
    </xf>
    <xf numFmtId="164" fontId="37" fillId="3" borderId="0" xfId="47" applyFont="true" applyBorder="false" applyAlignment="true" applyProtection="false">
      <alignment horizontal="general" vertical="top" textRotation="0" wrapText="false" indent="0" shrinkToFit="false"/>
      <protection locked="true" hidden="false"/>
    </xf>
    <xf numFmtId="164" fontId="34" fillId="3" borderId="0" xfId="47" applyFont="true" applyBorder="false" applyAlignment="true" applyProtection="false">
      <alignment horizontal="general" vertical="top" textRotation="0" wrapText="false" indent="0" shrinkToFit="false"/>
      <protection locked="true" hidden="false"/>
    </xf>
    <xf numFmtId="164" fontId="10" fillId="3" borderId="0" xfId="47" applyFont="false" applyBorder="false" applyAlignment="true" applyProtection="false">
      <alignment horizontal="general" vertical="top" textRotation="0" wrapText="false" indent="0" shrinkToFit="false"/>
      <protection locked="true" hidden="false"/>
    </xf>
    <xf numFmtId="164" fontId="38" fillId="3" borderId="0" xfId="47" applyFont="true" applyBorder="false" applyAlignment="true" applyProtection="false">
      <alignment horizontal="general" vertical="top" textRotation="0" wrapText="false" indent="0" shrinkToFit="false"/>
      <protection locked="true" hidden="false"/>
    </xf>
    <xf numFmtId="164" fontId="38" fillId="0" borderId="0" xfId="47" applyFont="true" applyBorder="false" applyAlignment="true" applyProtection="false">
      <alignment horizontal="general" vertical="top" textRotation="0" wrapText="false" indent="0" shrinkToFit="false"/>
      <protection locked="true" hidden="false"/>
    </xf>
    <xf numFmtId="164" fontId="33" fillId="3" borderId="0" xfId="47" applyFont="true" applyBorder="false" applyAlignment="true" applyProtection="false">
      <alignment horizontal="general" vertical="top" textRotation="0" wrapText="false" indent="0" shrinkToFit="false"/>
      <protection locked="true" hidden="false"/>
    </xf>
    <xf numFmtId="164" fontId="35" fillId="3" borderId="0" xfId="47" applyFont="true" applyBorder="false" applyAlignment="false" applyProtection="false">
      <alignment horizontal="general" vertical="bottom" textRotation="0" wrapText="false" indent="0" shrinkToFit="false"/>
      <protection locked="true" hidden="false"/>
    </xf>
    <xf numFmtId="164" fontId="37" fillId="3" borderId="0" xfId="47" applyFont="true" applyBorder="false" applyAlignment="false" applyProtection="false">
      <alignment horizontal="general" vertical="bottom" textRotation="0" wrapText="false" indent="0" shrinkToFit="false"/>
      <protection locked="true" hidden="false"/>
    </xf>
    <xf numFmtId="164" fontId="38" fillId="3" borderId="0" xfId="47" applyFont="true" applyBorder="false" applyAlignment="false" applyProtection="false">
      <alignment horizontal="general" vertical="bottom" textRotation="0" wrapText="false" indent="0" shrinkToFit="false"/>
      <protection locked="true" hidden="false"/>
    </xf>
    <xf numFmtId="164" fontId="38" fillId="0" borderId="0" xfId="47" applyFont="true" applyBorder="false" applyAlignment="false" applyProtection="false">
      <alignment horizontal="general" vertical="bottom" textRotation="0" wrapText="false" indent="0" shrinkToFit="false"/>
      <protection locked="true" hidden="false"/>
    </xf>
    <xf numFmtId="164" fontId="39" fillId="3" borderId="17" xfId="47" applyFont="true" applyBorder="true" applyAlignment="true" applyProtection="false">
      <alignment horizontal="general" vertical="center" textRotation="0" wrapText="false" indent="0" shrinkToFit="false"/>
      <protection locked="true" hidden="false"/>
    </xf>
    <xf numFmtId="164" fontId="40" fillId="3" borderId="17" xfId="47" applyFont="true" applyBorder="true" applyAlignment="true" applyProtection="false">
      <alignment horizontal="general" vertical="center" textRotation="0" wrapText="false" indent="0" shrinkToFit="false"/>
      <protection locked="true" hidden="false"/>
    </xf>
    <xf numFmtId="164" fontId="41" fillId="3" borderId="17" xfId="47" applyFont="true" applyBorder="true" applyAlignment="true" applyProtection="false">
      <alignment horizontal="general" vertical="center" textRotation="0" wrapText="false" indent="0" shrinkToFit="false"/>
      <protection locked="true" hidden="false"/>
    </xf>
    <xf numFmtId="164" fontId="40" fillId="0" borderId="17" xfId="47" applyFont="true" applyBorder="true" applyAlignment="true" applyProtection="false">
      <alignment horizontal="general" vertical="center" textRotation="0" wrapText="false" indent="0" shrinkToFit="false"/>
      <protection locked="true" hidden="false"/>
    </xf>
    <xf numFmtId="164" fontId="42" fillId="3" borderId="0" xfId="47" applyFont="true" applyBorder="false" applyAlignment="true" applyProtection="false">
      <alignment horizontal="general" vertical="center" textRotation="0" wrapText="false" indent="0" shrinkToFit="false"/>
      <protection locked="true" hidden="false"/>
    </xf>
    <xf numFmtId="164" fontId="39" fillId="3" borderId="0" xfId="47" applyFont="true" applyBorder="false" applyAlignment="true" applyProtection="false">
      <alignment horizontal="general" vertical="center" textRotation="0" wrapText="false" indent="0" shrinkToFit="false"/>
      <protection locked="true" hidden="false"/>
    </xf>
    <xf numFmtId="164" fontId="41" fillId="3" borderId="0" xfId="47" applyFont="true" applyBorder="false" applyAlignment="true" applyProtection="false">
      <alignment horizontal="general" vertical="center" textRotation="0" wrapText="false" indent="0" shrinkToFit="false"/>
      <protection locked="true" hidden="false"/>
    </xf>
    <xf numFmtId="164" fontId="39" fillId="0" borderId="0" xfId="47" applyFont="true" applyBorder="false" applyAlignment="true" applyProtection="false">
      <alignment horizontal="general" vertical="center" textRotation="0" wrapText="false" indent="0" shrinkToFit="false"/>
      <protection locked="true" hidden="false"/>
    </xf>
    <xf numFmtId="164" fontId="43" fillId="3" borderId="0" xfId="47" applyFont="true" applyBorder="false" applyAlignment="true" applyProtection="false">
      <alignment horizontal="general" vertical="center" textRotation="0" wrapText="false" indent="0" shrinkToFit="false"/>
      <protection locked="true" hidden="false"/>
    </xf>
    <xf numFmtId="164" fontId="42" fillId="3" borderId="0" xfId="47" applyFont="true" applyBorder="false" applyAlignment="true" applyProtection="false">
      <alignment horizontal="right" vertical="center" textRotation="0" wrapText="false" indent="0" shrinkToFit="false"/>
      <protection locked="true" hidden="false"/>
    </xf>
    <xf numFmtId="164" fontId="42" fillId="3" borderId="0" xfId="47" applyFont="true" applyBorder="false" applyAlignment="true" applyProtection="false">
      <alignment horizontal="left" vertical="center" textRotation="0" wrapText="false" indent="0" shrinkToFit="false"/>
      <protection locked="true" hidden="false"/>
    </xf>
    <xf numFmtId="164" fontId="44" fillId="3" borderId="0" xfId="47" applyFont="true" applyBorder="false" applyAlignment="true" applyProtection="false">
      <alignment horizontal="general" vertical="center" textRotation="0" wrapText="false" indent="0" shrinkToFit="false"/>
      <protection locked="true" hidden="false"/>
    </xf>
    <xf numFmtId="164" fontId="42" fillId="0" borderId="0" xfId="47" applyFont="true" applyBorder="false" applyAlignment="true" applyProtection="false">
      <alignment horizontal="general" vertical="center" textRotation="0" wrapText="false" indent="0" shrinkToFit="false"/>
      <protection locked="true" hidden="false"/>
    </xf>
    <xf numFmtId="164" fontId="45" fillId="3" borderId="0" xfId="47" applyFont="true" applyBorder="false" applyAlignment="true" applyProtection="false">
      <alignment horizontal="general" vertical="center" textRotation="0" wrapText="false" indent="0" shrinkToFit="false"/>
      <protection locked="true" hidden="false"/>
    </xf>
    <xf numFmtId="164" fontId="45" fillId="0" borderId="0" xfId="47" applyFont="true" applyBorder="false" applyAlignment="true" applyProtection="false">
      <alignment horizontal="general" vertical="center" textRotation="0" wrapText="false" indent="0" shrinkToFit="false"/>
      <protection locked="true" hidden="false"/>
    </xf>
    <xf numFmtId="164" fontId="45" fillId="3" borderId="0" xfId="47" applyFont="true" applyBorder="false" applyAlignment="false" applyProtection="false">
      <alignment horizontal="general" vertical="bottom" textRotation="0" wrapText="false" indent="0" shrinkToFit="false"/>
      <protection locked="true" hidden="false"/>
    </xf>
    <xf numFmtId="175" fontId="42" fillId="3" borderId="0" xfId="47" applyFont="true" applyBorder="false" applyAlignment="true" applyProtection="false">
      <alignment horizontal="left" vertical="center" textRotation="0" wrapText="false" indent="0" shrinkToFit="false"/>
      <protection locked="true" hidden="false"/>
    </xf>
    <xf numFmtId="175" fontId="42" fillId="3" borderId="0" xfId="47" applyFont="true" applyBorder="false" applyAlignment="true" applyProtection="false">
      <alignment horizontal="general" vertical="center" textRotation="0" wrapText="false" indent="0" shrinkToFit="false"/>
      <protection locked="true" hidden="false"/>
    </xf>
    <xf numFmtId="164" fontId="42" fillId="3" borderId="17" xfId="47" applyFont="true" applyBorder="true" applyAlignment="true" applyProtection="false">
      <alignment horizontal="right" vertical="center" textRotation="0" wrapText="false" indent="0" shrinkToFit="false"/>
      <protection locked="true" hidden="false"/>
    </xf>
    <xf numFmtId="164" fontId="42" fillId="3" borderId="17" xfId="47" applyFont="true" applyBorder="true" applyAlignment="true" applyProtection="false">
      <alignment horizontal="left" vertical="center" textRotation="0" wrapText="false" indent="0" shrinkToFit="false"/>
      <protection locked="true" hidden="false"/>
    </xf>
    <xf numFmtId="164" fontId="42" fillId="3" borderId="17" xfId="47" applyFont="true" applyBorder="true" applyAlignment="true" applyProtection="false">
      <alignment horizontal="general" vertical="center" textRotation="0" wrapText="false" indent="0" shrinkToFit="false"/>
      <protection locked="true" hidden="false"/>
    </xf>
    <xf numFmtId="164" fontId="44" fillId="3" borderId="17" xfId="47" applyFont="true" applyBorder="true" applyAlignment="true" applyProtection="false">
      <alignment horizontal="general" vertical="center" textRotation="0" wrapText="false" indent="0" shrinkToFit="false"/>
      <protection locked="true" hidden="false"/>
    </xf>
    <xf numFmtId="164" fontId="42" fillId="0" borderId="17" xfId="47" applyFont="true" applyBorder="true" applyAlignment="true" applyProtection="false">
      <alignment horizontal="general" vertical="center" textRotation="0" wrapText="false" indent="0" shrinkToFit="false"/>
      <protection locked="true" hidden="false"/>
    </xf>
    <xf numFmtId="164" fontId="42" fillId="0" borderId="0" xfId="47" applyFont="true" applyBorder="false" applyAlignment="true" applyProtection="false">
      <alignment horizontal="left" vertical="center" textRotation="0" wrapText="false" indent="0" shrinkToFit="false"/>
      <protection locked="true" hidden="false"/>
    </xf>
    <xf numFmtId="164" fontId="42" fillId="3" borderId="0" xfId="47" applyFont="true" applyBorder="true" applyAlignment="true" applyProtection="false">
      <alignment horizontal="general" vertical="center" textRotation="0" wrapText="true" indent="0" shrinkToFit="false"/>
      <protection locked="true" hidden="false"/>
    </xf>
    <xf numFmtId="164" fontId="42" fillId="0" borderId="0" xfId="47" applyFont="true" applyBorder="true" applyAlignment="true" applyProtection="false">
      <alignment horizontal="general" vertical="center" textRotation="0" wrapText="true" indent="0" shrinkToFit="false"/>
      <protection locked="true" hidden="false"/>
    </xf>
    <xf numFmtId="164" fontId="0" fillId="0" borderId="18" xfId="50" applyFont="true" applyBorder="true" applyAlignment="false" applyProtection="false">
      <alignment horizontal="general" vertical="bottom" textRotation="0" wrapText="false" indent="0" shrinkToFit="false"/>
      <protection locked="true" hidden="false"/>
    </xf>
    <xf numFmtId="164" fontId="0" fillId="0" borderId="19" xfId="49" applyFont="true" applyBorder="true" applyAlignment="false" applyProtection="false">
      <alignment horizontal="general" vertical="bottom" textRotation="0" wrapText="false" indent="0" shrinkToFit="false"/>
      <protection locked="true" hidden="false"/>
    </xf>
    <xf numFmtId="164" fontId="0" fillId="0" borderId="20" xfId="48" applyFont="false" applyBorder="true" applyAlignment="false" applyProtection="false">
      <alignment horizontal="left" vertical="bottom" textRotation="0" wrapText="false" indent="0" shrinkToFit="false"/>
      <protection locked="true" hidden="false"/>
    </xf>
    <xf numFmtId="164" fontId="0" fillId="0" borderId="21" xfId="53" applyFont="false" applyBorder="true" applyAlignment="false" applyProtection="false">
      <alignment horizontal="general" vertical="bottom" textRotation="0" wrapText="false" indent="0" shrinkToFit="false"/>
      <protection locked="true" hidden="false"/>
    </xf>
    <xf numFmtId="164" fontId="0" fillId="0" borderId="22" xfId="48" applyFont="false" applyBorder="true" applyAlignment="false" applyProtection="false">
      <alignment horizontal="left" vertical="bottom" textRotation="0" wrapText="false" indent="0" shrinkToFit="false"/>
      <protection locked="true" hidden="false"/>
    </xf>
    <xf numFmtId="164" fontId="0" fillId="0" borderId="23" xfId="53" applyFont="false" applyBorder="true" applyAlignment="false" applyProtection="false">
      <alignment horizontal="general" vertical="bottom" textRotation="0" wrapText="false" indent="0" shrinkToFit="false"/>
      <protection locked="true" hidden="false"/>
    </xf>
    <xf numFmtId="164" fontId="0" fillId="0" borderId="24" xfId="53" applyFont="false" applyBorder="true" applyAlignment="false" applyProtection="false">
      <alignment horizontal="general" vertical="bottom" textRotation="0" wrapText="false" indent="0" shrinkToFit="false"/>
      <protection locked="true" hidden="false"/>
    </xf>
    <xf numFmtId="164" fontId="11" fillId="0" borderId="25" xfId="52" applyFont="true" applyBorder="true" applyAlignment="false" applyProtection="false">
      <alignment horizontal="left" vertical="bottom" textRotation="0" wrapText="false" indent="0" shrinkToFit="false"/>
      <protection locked="true" hidden="false"/>
    </xf>
    <xf numFmtId="164" fontId="11" fillId="0" borderId="26" xfId="51" applyFont="false" applyBorder="true" applyAlignment="false" applyProtection="false">
      <alignment horizontal="general" vertical="bottom" textRotation="0" wrapText="false" indent="0" shrinkToFit="false"/>
      <protection locked="true" hidden="false"/>
    </xf>
    <xf numFmtId="164" fontId="0" fillId="0" borderId="27" xfId="0" applyFont="true" applyBorder="true" applyAlignment="true" applyProtection="false">
      <alignment horizontal="center" vertical="bottom" textRotation="0" wrapText="false" indent="0" shrinkToFit="false"/>
      <protection locked="true" hidden="false"/>
    </xf>
    <xf numFmtId="164" fontId="0" fillId="0" borderId="28" xfId="0" applyFont="true" applyBorder="true" applyAlignment="fals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center" vertical="bottom" textRotation="0" wrapText="false" indent="0" shrinkToFit="false"/>
      <protection locked="true" hidden="false"/>
    </xf>
    <xf numFmtId="164" fontId="0" fillId="15" borderId="28" xfId="0" applyFont="true" applyBorder="true" applyAlignment="true" applyProtection="false">
      <alignment horizontal="center" vertical="bottom" textRotation="0" wrapText="false" indent="0" shrinkToFit="false"/>
      <protection locked="true" hidden="false"/>
    </xf>
    <xf numFmtId="167" fontId="0" fillId="0" borderId="28" xfId="0" applyFont="false" applyBorder="true" applyAlignment="false" applyProtection="false">
      <alignment horizontal="general" vertical="bottom" textRotation="0" wrapText="false" indent="0" shrinkToFit="false"/>
      <protection locked="true" hidden="false"/>
    </xf>
  </cellXfs>
  <cellStyles count="48">
    <cellStyle name="Normal" xfId="0" builtinId="0"/>
    <cellStyle name="Comma" xfId="15" builtinId="3"/>
    <cellStyle name="Comma [0]" xfId="16" builtinId="6"/>
    <cellStyle name="Currency" xfId="17" builtinId="4"/>
    <cellStyle name="Currency [0]" xfId="18" builtinId="7"/>
    <cellStyle name="Percent" xfId="19" builtinId="5"/>
    <cellStyle name="Bad 2" xfId="20"/>
    <cellStyle name="ExtConditionalStyle_1 8" xfId="21"/>
    <cellStyle name="ExtConditionalStyle_1 1" xfId="22"/>
    <cellStyle name="ExtConditionalStyle_1 2" xfId="23"/>
    <cellStyle name="ExtConditionalStyle_1 3" xfId="24"/>
    <cellStyle name="ExtConditionalStyle_1 4" xfId="25"/>
    <cellStyle name="ExtConditionalStyle_1 5" xfId="26"/>
    <cellStyle name="ExtConditionalStyle_1 6" xfId="27"/>
    <cellStyle name="ExtConditionalStyle_1 7" xfId="28"/>
    <cellStyle name="ExtConditionalStyle_2 8" xfId="29"/>
    <cellStyle name="ExtConditionalStyle_2 1" xfId="30"/>
    <cellStyle name="ExtConditionalStyle_2 2" xfId="31"/>
    <cellStyle name="ExtConditionalStyle_2 3" xfId="32"/>
    <cellStyle name="ExtConditionalStyle_2 4" xfId="33"/>
    <cellStyle name="ExtConditionalStyle_2 5" xfId="34"/>
    <cellStyle name="ExtConditionalStyle_2 6" xfId="35"/>
    <cellStyle name="ExtConditionalStyle_2 7" xfId="36"/>
    <cellStyle name="Hyperlink 2" xfId="37"/>
    <cellStyle name="n0_15-2&amp;3" xfId="38"/>
    <cellStyle name="Normal 2" xfId="39"/>
    <cellStyle name="Normal 2 2" xfId="40"/>
    <cellStyle name="Normal 2 3" xfId="41"/>
    <cellStyle name="Normal 2 4" xfId="42"/>
    <cellStyle name="Normal 3" xfId="43"/>
    <cellStyle name="Normal 4" xfId="44"/>
    <cellStyle name="Normal 5" xfId="45"/>
    <cellStyle name="Normal 6" xfId="46"/>
    <cellStyle name="Normal_COUNTRY" xfId="47"/>
    <cellStyle name="Pivot Table Category" xfId="48"/>
    <cellStyle name="Pivot Table Corner" xfId="49"/>
    <cellStyle name="Pivot Table Field" xfId="50"/>
    <cellStyle name="Pivot Table Result" xfId="51"/>
    <cellStyle name="Pivot Table Title" xfId="52"/>
    <cellStyle name="Pivot Table Value" xfId="53"/>
    <cellStyle name="ExtConditionalStyle_1 9" xfId="54"/>
    <cellStyle name="ExtConditionalStyle_2 9" xfId="55"/>
    <cellStyle name="ExtConditionalStyle_1 10" xfId="56"/>
    <cellStyle name="ExtConditionalStyle_2 10" xfId="57"/>
    <cellStyle name="ExtConditionalStyle_1 11" xfId="58"/>
    <cellStyle name="ExtConditionalStyle_2 11" xfId="59"/>
    <cellStyle name="ExtConditionalStyle_1" xfId="60"/>
    <cellStyle name="ExtConditionalStyle_2" xfId="61"/>
  </cellStyles>
  <dxfs count="34">
    <dxf>
      <font>
        <color rgb="FF000000"/>
      </font>
      <fill>
        <patternFill>
          <bgColor rgb="FFFFE699"/>
        </patternFill>
      </fill>
    </dxf>
    <dxf>
      <font>
        <b val="1"/>
        <i val="0"/>
      </font>
      <fill>
        <patternFill>
          <bgColor rgb="FFFFC000"/>
        </patternFill>
      </fill>
    </dxf>
    <dxf>
      <fill>
        <patternFill>
          <bgColor rgb="FFFFE699"/>
        </patternFill>
      </fill>
    </dxf>
    <dxf>
      <font>
        <b val="1"/>
        <i val="0"/>
      </font>
      <fill>
        <patternFill>
          <bgColor rgb="FFFFC000"/>
        </patternFill>
      </fill>
    </dxf>
    <dxf>
      <fill>
        <patternFill>
          <bgColor rgb="FFFFE699"/>
        </patternFill>
      </fill>
    </dxf>
    <dxf>
      <font>
        <b val="1"/>
        <i val="0"/>
      </font>
      <fill>
        <patternFill>
          <bgColor rgb="FFFFC000"/>
        </patternFill>
      </fill>
    </dxf>
    <dxf>
      <fill>
        <patternFill>
          <bgColor rgb="FFFFE699"/>
        </patternFill>
      </fill>
    </dxf>
    <dxf>
      <font>
        <b val="1"/>
        <i val="0"/>
      </font>
      <fill>
        <patternFill>
          <bgColor rgb="FFFFC000"/>
        </patternFill>
      </fill>
    </dxf>
    <dxf>
      <font>
        <name val="Calibri"/>
        <charset val="1"/>
        <family val="2"/>
        <color rgb="FF000000"/>
        <sz val="11"/>
      </font>
    </dxf>
    <dxf>
      <fill>
        <patternFill>
          <bgColor rgb="FFB4C7E7"/>
        </patternFill>
      </fill>
    </dxf>
    <dxf>
      <fill>
        <patternFill>
          <bgColor rgb="FF8FAADC"/>
        </patternFill>
      </fill>
    </dxf>
    <dxf>
      <fill>
        <patternFill>
          <bgColor rgb="FFDAE3F3"/>
        </patternFill>
      </fill>
    </dxf>
    <dxf>
      <font>
        <color rgb="FF9C0006"/>
      </font>
      <fill>
        <patternFill>
          <bgColor rgb="FFFFC7CE"/>
        </patternFill>
      </fill>
    </dxf>
    <dxf>
      <font>
        <color rgb="FF9C0006"/>
      </font>
      <fill>
        <patternFill>
          <bgColor rgb="FFFFC7CE"/>
        </patternFill>
      </fill>
    </dxf>
    <dxf>
      <fill>
        <patternFill>
          <bgColor rgb="FFB4C7E7"/>
        </patternFill>
      </fill>
    </dxf>
    <dxf>
      <fill>
        <patternFill>
          <bgColor rgb="FF8FAADC"/>
        </patternFill>
      </fill>
    </dxf>
    <dxf>
      <fill>
        <patternFill>
          <bgColor rgb="FFDAE3F3"/>
        </patternFill>
      </fill>
    </dxf>
    <dxf>
      <font>
        <color rgb="FF9C0006"/>
      </font>
      <fill>
        <patternFill>
          <bgColor rgb="FFFFC7CE"/>
        </patternFill>
      </fill>
    </dxf>
    <dxf>
      <fill>
        <patternFill>
          <bgColor rgb="FFB4C7E7"/>
        </patternFill>
      </fill>
    </dxf>
    <dxf>
      <fill>
        <patternFill>
          <bgColor rgb="FF8FAADC"/>
        </patternFill>
      </fill>
    </dxf>
    <dxf>
      <fill>
        <patternFill>
          <bgColor rgb="FFDAE3F3"/>
        </patternFill>
      </fill>
    </dxf>
    <dxf>
      <font>
        <color rgb="FF9C0006"/>
      </font>
      <fill>
        <patternFill>
          <bgColor rgb="FFFFC7CE"/>
        </patternFill>
      </fill>
    </dxf>
    <dxf>
      <fill>
        <patternFill>
          <bgColor rgb="FFB4C7E7"/>
        </patternFill>
      </fill>
    </dxf>
    <dxf>
      <fill>
        <patternFill>
          <bgColor rgb="FF8FAADC"/>
        </patternFill>
      </fill>
    </dxf>
    <dxf>
      <fill>
        <patternFill>
          <bgColor rgb="FFDAE3F3"/>
        </patternFill>
      </fill>
    </dxf>
    <dxf>
      <fill>
        <patternFill>
          <bgColor rgb="FFB4C7E7"/>
        </patternFill>
      </fill>
    </dxf>
    <dxf>
      <fill>
        <patternFill>
          <bgColor rgb="FF8FAADC"/>
        </patternFill>
      </fill>
    </dxf>
    <dxf>
      <fill>
        <patternFill>
          <bgColor rgb="FFDAE3F3"/>
        </patternFill>
      </fill>
    </dxf>
    <dxf>
      <fill>
        <patternFill>
          <bgColor rgb="FFB4C7E7"/>
        </patternFill>
      </fill>
    </dxf>
    <dxf>
      <fill>
        <patternFill>
          <bgColor rgb="FF8FAADC"/>
        </patternFill>
      </fill>
    </dxf>
    <dxf>
      <fill>
        <patternFill>
          <bgColor rgb="FFDAE3F3"/>
        </patternFill>
      </fill>
    </dxf>
    <dxf>
      <fill>
        <patternFill>
          <bgColor rgb="FFB4C7E7"/>
        </patternFill>
      </fill>
    </dxf>
    <dxf>
      <fill>
        <patternFill>
          <bgColor rgb="FF8FAADC"/>
        </patternFill>
      </fill>
    </dxf>
    <dxf>
      <fill>
        <patternFill>
          <bgColor rgb="FFDAE3F3"/>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BFBFBF"/>
      <rgbColor rgb="FF7F7F7F"/>
      <rgbColor rgb="FF8FAADC"/>
      <rgbColor rgb="FF993366"/>
      <rgbColor rgb="FFE7E6E6"/>
      <rgbColor rgb="FFDAE3F3"/>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D9D9D9"/>
      <rgbColor rgb="FFE2F0D9"/>
      <rgbColor rgb="FFFFE699"/>
      <rgbColor rgb="FFC9C9C9"/>
      <rgbColor rgb="FFFF99CC"/>
      <rgbColor rgb="FFD0CECE"/>
      <rgbColor rgb="FFFFC7CE"/>
      <rgbColor rgb="FF4472C4"/>
      <rgbColor rgb="FF33CCCC"/>
      <rgbColor rgb="FF92D050"/>
      <rgbColor rgb="FFFFC000"/>
      <rgbColor rgb="FFFF9900"/>
      <rgbColor rgb="FFFF6600"/>
      <rgbColor rgb="FF44546A"/>
      <rgbColor rgb="FFA5A5A5"/>
      <rgbColor rgb="FF003366"/>
      <rgbColor rgb="FF70AD47"/>
      <rgbColor rgb="FF003300"/>
      <rgbColor rgb="FF333300"/>
      <rgbColor rgb="FF843C0B"/>
      <rgbColor rgb="FF993366"/>
      <rgbColor rgb="FF2F5597"/>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sharedStrings" Target="sharedStrings.xml"/><Relationship Id="rId21" Type="http://schemas.openxmlformats.org/officeDocument/2006/relationships/pivotCacheDefinition" Target="pivotCache/pivotCacheDefinition1.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scatterChart>
        <c:scatterStyle val="lineMarker"/>
        <c:varyColors val="0"/>
        <c:ser>
          <c:idx val="0"/>
          <c:order val="0"/>
          <c:spPr>
            <a:solidFill>
              <a:srgbClr val="44546a"/>
            </a:solidFill>
            <a:ln w="25560">
              <a:noFill/>
            </a:ln>
          </c:spPr>
          <c:marker>
            <c:symbol val="circle"/>
            <c:size val="7"/>
            <c:spPr>
              <a:solidFill>
                <a:srgbClr val="44546a"/>
              </a:solidFill>
            </c:spPr>
          </c:marker>
          <c:dLbls>
            <c:txPr>
              <a:bodyPr/>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dLbls>
          <c:xVal>
            <c:numRef>
              <c:f>'CII indicators'!$G$10:$G$89</c:f>
              <c:numCache>
                <c:formatCode>General</c:formatCode>
                <c:ptCount val="80"/>
                <c:pt idx="0">
                  <c:v>0.025</c:v>
                </c:pt>
                <c:pt idx="1">
                  <c:v>0.025</c:v>
                </c:pt>
                <c:pt idx="2">
                  <c:v>0.025</c:v>
                </c:pt>
                <c:pt idx="3">
                  <c:v>0.025</c:v>
                </c:pt>
                <c:pt idx="4">
                  <c:v>0.025</c:v>
                </c:pt>
                <c:pt idx="5">
                  <c:v>0.025</c:v>
                </c:pt>
                <c:pt idx="6">
                  <c:v>0.025</c:v>
                </c:pt>
                <c:pt idx="7">
                  <c:v>0.025</c:v>
                </c:pt>
                <c:pt idx="8">
                  <c:v>0.025</c:v>
                </c:pt>
                <c:pt idx="9">
                  <c:v>0.025</c:v>
                </c:pt>
                <c:pt idx="10">
                  <c:v>0.025</c:v>
                </c:pt>
                <c:pt idx="11">
                  <c:v>0.025</c:v>
                </c:pt>
                <c:pt idx="12">
                  <c:v>0.025</c:v>
                </c:pt>
                <c:pt idx="13">
                  <c:v>0.025</c:v>
                </c:pt>
                <c:pt idx="14">
                  <c:v>0.025</c:v>
                </c:pt>
                <c:pt idx="15">
                  <c:v>0.025</c:v>
                </c:pt>
                <c:pt idx="16">
                  <c:v>0.025</c:v>
                </c:pt>
                <c:pt idx="17">
                  <c:v>0.025</c:v>
                </c:pt>
                <c:pt idx="18">
                  <c:v>0.025</c:v>
                </c:pt>
                <c:pt idx="19">
                  <c:v>0.025</c:v>
                </c:pt>
                <c:pt idx="20">
                  <c:v>0.025</c:v>
                </c:pt>
                <c:pt idx="21">
                  <c:v>0.025</c:v>
                </c:pt>
                <c:pt idx="22">
                  <c:v>0.025</c:v>
                </c:pt>
                <c:pt idx="23">
                  <c:v>0.025</c:v>
                </c:pt>
                <c:pt idx="24">
                  <c:v>0.025</c:v>
                </c:pt>
                <c:pt idx="25">
                  <c:v>0.025</c:v>
                </c:pt>
                <c:pt idx="26">
                  <c:v>0.025</c:v>
                </c:pt>
                <c:pt idx="27">
                  <c:v>0.025</c:v>
                </c:pt>
                <c:pt idx="28">
                  <c:v>0.025</c:v>
                </c:pt>
                <c:pt idx="29">
                  <c:v>0.025</c:v>
                </c:pt>
                <c:pt idx="30">
                  <c:v>0.025</c:v>
                </c:pt>
                <c:pt idx="31">
                  <c:v>0.025</c:v>
                </c:pt>
                <c:pt idx="32">
                  <c:v>0.025</c:v>
                </c:pt>
                <c:pt idx="33">
                  <c:v>0.025</c:v>
                </c:pt>
                <c:pt idx="34">
                  <c:v>0.025</c:v>
                </c:pt>
                <c:pt idx="35">
                  <c:v>0.025</c:v>
                </c:pt>
                <c:pt idx="36">
                  <c:v>0.025</c:v>
                </c:pt>
                <c:pt idx="37">
                  <c:v>0.025</c:v>
                </c:pt>
                <c:pt idx="38">
                  <c:v>0.025</c:v>
                </c:pt>
                <c:pt idx="39">
                  <c:v>0.025</c:v>
                </c:pt>
                <c:pt idx="40">
                  <c:v>0.025</c:v>
                </c:pt>
                <c:pt idx="41">
                  <c:v>0.025</c:v>
                </c:pt>
                <c:pt idx="42">
                  <c:v>0.025</c:v>
                </c:pt>
                <c:pt idx="43">
                  <c:v>0.025</c:v>
                </c:pt>
                <c:pt idx="44">
                  <c:v>0.025</c:v>
                </c:pt>
                <c:pt idx="45">
                  <c:v>0.025</c:v>
                </c:pt>
                <c:pt idx="46">
                  <c:v>0.025</c:v>
                </c:pt>
                <c:pt idx="47">
                  <c:v>0.025</c:v>
                </c:pt>
                <c:pt idx="48">
                  <c:v>0.025</c:v>
                </c:pt>
                <c:pt idx="49">
                  <c:v>0.025</c:v>
                </c:pt>
                <c:pt idx="50">
                  <c:v>0.025</c:v>
                </c:pt>
                <c:pt idx="51">
                  <c:v>0.025</c:v>
                </c:pt>
                <c:pt idx="52">
                  <c:v>0.025</c:v>
                </c:pt>
                <c:pt idx="53">
                  <c:v>0.025</c:v>
                </c:pt>
                <c:pt idx="54">
                  <c:v>0.025</c:v>
                </c:pt>
                <c:pt idx="55">
                  <c:v>0.025</c:v>
                </c:pt>
                <c:pt idx="56">
                  <c:v>0.025</c:v>
                </c:pt>
                <c:pt idx="57">
                  <c:v>0.025</c:v>
                </c:pt>
                <c:pt idx="58">
                  <c:v>0.025</c:v>
                </c:pt>
                <c:pt idx="59">
                  <c:v>0.025</c:v>
                </c:pt>
                <c:pt idx="60">
                  <c:v>0.025</c:v>
                </c:pt>
                <c:pt idx="61">
                  <c:v>0.025</c:v>
                </c:pt>
                <c:pt idx="62">
                  <c:v>0.025</c:v>
                </c:pt>
                <c:pt idx="63">
                  <c:v>0.025</c:v>
                </c:pt>
                <c:pt idx="64">
                  <c:v>0.025</c:v>
                </c:pt>
                <c:pt idx="65">
                  <c:v>0.025</c:v>
                </c:pt>
                <c:pt idx="66">
                  <c:v>0.025</c:v>
                </c:pt>
                <c:pt idx="67">
                  <c:v>0.025</c:v>
                </c:pt>
                <c:pt idx="68">
                  <c:v>0.025</c:v>
                </c:pt>
                <c:pt idx="69">
                  <c:v>0.025</c:v>
                </c:pt>
                <c:pt idx="70">
                  <c:v>0.025</c:v>
                </c:pt>
                <c:pt idx="71">
                  <c:v>0.025</c:v>
                </c:pt>
                <c:pt idx="72">
                  <c:v>0.025</c:v>
                </c:pt>
                <c:pt idx="73">
                  <c:v>0.025</c:v>
                </c:pt>
                <c:pt idx="74">
                  <c:v>0.025</c:v>
                </c:pt>
                <c:pt idx="75">
                  <c:v>0.025</c:v>
                </c:pt>
                <c:pt idx="76">
                  <c:v>0.025</c:v>
                </c:pt>
                <c:pt idx="77">
                  <c:v>0.025</c:v>
                </c:pt>
                <c:pt idx="78">
                  <c:v>0.025</c:v>
                </c:pt>
                <c:pt idx="79">
                  <c:v>0.025</c:v>
                </c:pt>
              </c:numCache>
            </c:numRef>
          </c:xVal>
          <c:yVal>
            <c:numRef>
              <c:f>'CII indicators'!$F$10:$F$89</c:f>
              <c:numCache>
                <c:formatCode>General</c:formatCode>
                <c:ptCount val="80"/>
                <c:pt idx="0">
                  <c:v>91.04</c:v>
                </c:pt>
                <c:pt idx="1">
                  <c:v>90.17</c:v>
                </c:pt>
                <c:pt idx="2">
                  <c:v>89.11</c:v>
                </c:pt>
                <c:pt idx="3">
                  <c:v>88.65</c:v>
                </c:pt>
                <c:pt idx="4">
                  <c:v>88.5</c:v>
                </c:pt>
                <c:pt idx="5">
                  <c:v>87.71</c:v>
                </c:pt>
                <c:pt idx="6">
                  <c:v>87.15</c:v>
                </c:pt>
                <c:pt idx="7">
                  <c:v>87.11</c:v>
                </c:pt>
                <c:pt idx="8">
                  <c:v>86.22</c:v>
                </c:pt>
                <c:pt idx="9">
                  <c:v>84.77</c:v>
                </c:pt>
                <c:pt idx="10">
                  <c:v>84.62</c:v>
                </c:pt>
                <c:pt idx="11">
                  <c:v>84.57</c:v>
                </c:pt>
                <c:pt idx="12">
                  <c:v>82.36</c:v>
                </c:pt>
                <c:pt idx="13">
                  <c:v>81.75</c:v>
                </c:pt>
                <c:pt idx="14">
                  <c:v>80.93</c:v>
                </c:pt>
                <c:pt idx="15">
                  <c:v>80.43</c:v>
                </c:pt>
                <c:pt idx="16">
                  <c:v>79.06</c:v>
                </c:pt>
                <c:pt idx="17">
                  <c:v>77.78</c:v>
                </c:pt>
                <c:pt idx="18">
                  <c:v>77.03</c:v>
                </c:pt>
                <c:pt idx="19">
                  <c:v>76.9</c:v>
                </c:pt>
                <c:pt idx="20">
                  <c:v>74.28</c:v>
                </c:pt>
                <c:pt idx="21">
                  <c:v>73.58</c:v>
                </c:pt>
                <c:pt idx="22">
                  <c:v>72.86</c:v>
                </c:pt>
                <c:pt idx="23">
                  <c:v>72.78</c:v>
                </c:pt>
                <c:pt idx="24">
                  <c:v>72.44</c:v>
                </c:pt>
                <c:pt idx="25">
                  <c:v>71.4</c:v>
                </c:pt>
                <c:pt idx="26">
                  <c:v>70.56</c:v>
                </c:pt>
                <c:pt idx="27">
                  <c:v>69.21</c:v>
                </c:pt>
                <c:pt idx="28">
                  <c:v>69.1</c:v>
                </c:pt>
                <c:pt idx="29">
                  <c:v>68.88</c:v>
                </c:pt>
                <c:pt idx="30">
                  <c:v>68.34</c:v>
                </c:pt>
                <c:pt idx="31">
                  <c:v>66.47</c:v>
                </c:pt>
                <c:pt idx="32">
                  <c:v>66.3</c:v>
                </c:pt>
                <c:pt idx="33">
                  <c:v>66.06</c:v>
                </c:pt>
                <c:pt idx="34">
                  <c:v>66.02</c:v>
                </c:pt>
                <c:pt idx="35">
                  <c:v>65.95</c:v>
                </c:pt>
                <c:pt idx="36">
                  <c:v>65.33</c:v>
                </c:pt>
                <c:pt idx="37">
                  <c:v>64.07</c:v>
                </c:pt>
                <c:pt idx="38">
                  <c:v>63.82</c:v>
                </c:pt>
                <c:pt idx="39">
                  <c:v>62.51</c:v>
                </c:pt>
                <c:pt idx="40">
                  <c:v>60.81</c:v>
                </c:pt>
                <c:pt idx="41">
                  <c:v>60.45</c:v>
                </c:pt>
                <c:pt idx="42">
                  <c:v>60.44</c:v>
                </c:pt>
                <c:pt idx="43">
                  <c:v>59.22</c:v>
                </c:pt>
                <c:pt idx="44">
                  <c:v>58.76</c:v>
                </c:pt>
                <c:pt idx="45">
                  <c:v>58.22</c:v>
                </c:pt>
                <c:pt idx="46">
                  <c:v>56.98</c:v>
                </c:pt>
                <c:pt idx="47">
                  <c:v>56.88</c:v>
                </c:pt>
                <c:pt idx="48">
                  <c:v>55.09</c:v>
                </c:pt>
                <c:pt idx="49">
                  <c:v>54.41</c:v>
                </c:pt>
                <c:pt idx="50">
                  <c:v>54.25</c:v>
                </c:pt>
                <c:pt idx="51">
                  <c:v>53.17</c:v>
                </c:pt>
                <c:pt idx="52">
                  <c:v>49.32</c:v>
                </c:pt>
                <c:pt idx="53">
                  <c:v>48.53</c:v>
                </c:pt>
                <c:pt idx="54">
                  <c:v>46.37</c:v>
                </c:pt>
                <c:pt idx="55">
                  <c:v>44.73</c:v>
                </c:pt>
                <c:pt idx="56">
                  <c:v>43.96</c:v>
                </c:pt>
                <c:pt idx="57">
                  <c:v>43.28</c:v>
                </c:pt>
                <c:pt idx="58">
                  <c:v>41.49</c:v>
                </c:pt>
                <c:pt idx="59">
                  <c:v>41.43</c:v>
                </c:pt>
                <c:pt idx="60">
                  <c:v>40.77</c:v>
                </c:pt>
                <c:pt idx="61">
                  <c:v>38.57</c:v>
                </c:pt>
                <c:pt idx="62">
                  <c:v>37.66</c:v>
                </c:pt>
                <c:pt idx="63">
                  <c:v>37.43</c:v>
                </c:pt>
                <c:pt idx="64">
                  <c:v>35.29</c:v>
                </c:pt>
                <c:pt idx="65">
                  <c:v>33.14</c:v>
                </c:pt>
                <c:pt idx="66">
                  <c:v>31.46</c:v>
                </c:pt>
                <c:pt idx="67">
                  <c:v>31.16</c:v>
                </c:pt>
                <c:pt idx="68">
                  <c:v>29.49</c:v>
                </c:pt>
                <c:pt idx="69">
                  <c:v>27.47</c:v>
                </c:pt>
                <c:pt idx="70">
                  <c:v>25.93</c:v>
                </c:pt>
                <c:pt idx="71">
                  <c:v>25.74</c:v>
                </c:pt>
                <c:pt idx="72">
                  <c:v>25.18</c:v>
                </c:pt>
                <c:pt idx="73">
                  <c:v>23.57</c:v>
                </c:pt>
                <c:pt idx="74">
                  <c:v>22.01</c:v>
                </c:pt>
                <c:pt idx="75">
                  <c:v>21.38</c:v>
                </c:pt>
                <c:pt idx="76">
                  <c:v>16.17</c:v>
                </c:pt>
                <c:pt idx="77">
                  <c:v>13</c:v>
                </c:pt>
                <c:pt idx="78">
                  <c:v>8.66</c:v>
                </c:pt>
                <c:pt idx="79">
                  <c:v>0</c:v>
                </c:pt>
              </c:numCache>
            </c:numRef>
          </c:yVal>
          <c:smooth val="0"/>
        </c:ser>
        <c:axId val="31831804"/>
        <c:axId val="60358313"/>
      </c:scatterChart>
      <c:valAx>
        <c:axId val="31831804"/>
        <c:scaling>
          <c:orientation val="minMax"/>
          <c:max val="1"/>
          <c:min val="-1"/>
        </c:scaling>
        <c:delete val="0"/>
        <c:axPos val="b"/>
        <c:numFmt formatCode="0.0" sourceLinked="0"/>
        <c:majorTickMark val="none"/>
        <c:minorTickMark val="none"/>
        <c:tickLblPos val="none"/>
        <c:spPr>
          <a:ln w="9360">
            <a:solidFill>
              <a:srgbClr val="bfbfbf"/>
            </a:solidFill>
            <a:round/>
          </a:ln>
        </c:spPr>
        <c:txPr>
          <a:bodyPr/>
          <a:lstStyle/>
          <a:p>
            <a:pPr>
              <a:defRPr b="0" sz="900" spc="-1" strike="noStrike">
                <a:solidFill>
                  <a:srgbClr val="000000"/>
                </a:solidFill>
                <a:latin typeface="Calibri"/>
              </a:defRPr>
            </a:pPr>
          </a:p>
        </c:txPr>
        <c:crossAx val="60358313"/>
        <c:crossesAt val="0"/>
        <c:crossBetween val="midCat"/>
      </c:valAx>
      <c:valAx>
        <c:axId val="60358313"/>
        <c:scaling>
          <c:orientation val="minMax"/>
          <c:max val="100"/>
          <c:min val="0"/>
        </c:scaling>
        <c:delete val="0"/>
        <c:axPos val="l"/>
        <c:majorGridlines>
          <c:spPr>
            <a:ln w="9360">
              <a:solidFill>
                <a:srgbClr val="d9d9d9"/>
              </a:solidFill>
              <a:round/>
            </a:ln>
          </c:spPr>
        </c:majorGridlines>
        <c:numFmt formatCode="0.0" sourceLinked="0"/>
        <c:majorTickMark val="out"/>
        <c:minorTickMark val="none"/>
        <c:tickLblPos val="low"/>
        <c:spPr>
          <a:ln w="9360">
            <a:solidFill>
              <a:srgbClr val="bfbfbf"/>
            </a:solidFill>
            <a:round/>
          </a:ln>
        </c:spPr>
        <c:txPr>
          <a:bodyPr/>
          <a:lstStyle/>
          <a:p>
            <a:pPr>
              <a:defRPr b="0" sz="900" spc="-1" strike="noStrike">
                <a:solidFill>
                  <a:srgbClr val="000000"/>
                </a:solidFill>
                <a:latin typeface="Calibri"/>
              </a:defRPr>
            </a:pPr>
          </a:p>
        </c:txPr>
        <c:crossAx val="31831804"/>
        <c:crossesAt val="0"/>
        <c:crossBetween val="midCat"/>
        <c:majorUnit val="10"/>
        <c:minorUnit val="5"/>
      </c:valAx>
      <c:spPr>
        <a:noFill/>
        <a:ln>
          <a:noFill/>
        </a:ln>
      </c:spPr>
    </c:plotArea>
    <c:plotVisOnly val="0"/>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22</xdr:col>
      <xdr:colOff>63360</xdr:colOff>
      <xdr:row>7</xdr:row>
      <xdr:rowOff>88920</xdr:rowOff>
    </xdr:from>
    <xdr:to>
      <xdr:col>25</xdr:col>
      <xdr:colOff>960840</xdr:colOff>
      <xdr:row>42</xdr:row>
      <xdr:rowOff>113400</xdr:rowOff>
    </xdr:to>
    <xdr:graphicFrame>
      <xdr:nvGraphicFramePr>
        <xdr:cNvPr id="0" name="Chart 1"/>
        <xdr:cNvGraphicFramePr/>
      </xdr:nvGraphicFramePr>
      <xdr:xfrm>
        <a:off x="14872680" y="1785960"/>
        <a:ext cx="3783600" cy="70304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twoCell">
    <xdr:from>
      <xdr:col>7</xdr:col>
      <xdr:colOff>99000</xdr:colOff>
      <xdr:row>2</xdr:row>
      <xdr:rowOff>95400</xdr:rowOff>
    </xdr:from>
    <xdr:to>
      <xdr:col>14</xdr:col>
      <xdr:colOff>402840</xdr:colOff>
      <xdr:row>17</xdr:row>
      <xdr:rowOff>94320</xdr:rowOff>
    </xdr:to>
    <xdr:sp>
      <xdr:nvSpPr>
        <xdr:cNvPr id="1" name="CustomShape 1"/>
        <xdr:cNvSpPr/>
      </xdr:nvSpPr>
      <xdr:spPr>
        <a:xfrm>
          <a:off x="6530760" y="463680"/>
          <a:ext cx="5802120" cy="27608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twoCell">
    <xdr:from>
      <xdr:col>3</xdr:col>
      <xdr:colOff>480240</xdr:colOff>
      <xdr:row>2</xdr:row>
      <xdr:rowOff>102960</xdr:rowOff>
    </xdr:from>
    <xdr:to>
      <xdr:col>11</xdr:col>
      <xdr:colOff>174240</xdr:colOff>
      <xdr:row>17</xdr:row>
      <xdr:rowOff>101880</xdr:rowOff>
    </xdr:to>
    <xdr:sp>
      <xdr:nvSpPr>
        <xdr:cNvPr id="2" name="CustomShape 1"/>
        <xdr:cNvSpPr/>
      </xdr:nvSpPr>
      <xdr:spPr>
        <a:xfrm>
          <a:off x="3903480" y="471240"/>
          <a:ext cx="5977800" cy="27608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twoCell">
    <xdr:from>
      <xdr:col>6</xdr:col>
      <xdr:colOff>563760</xdr:colOff>
      <xdr:row>5</xdr:row>
      <xdr:rowOff>118080</xdr:rowOff>
    </xdr:from>
    <xdr:to>
      <xdr:col>14</xdr:col>
      <xdr:colOff>257760</xdr:colOff>
      <xdr:row>20</xdr:row>
      <xdr:rowOff>117000</xdr:rowOff>
    </xdr:to>
    <xdr:sp>
      <xdr:nvSpPr>
        <xdr:cNvPr id="3" name="CustomShape 1"/>
        <xdr:cNvSpPr/>
      </xdr:nvSpPr>
      <xdr:spPr>
        <a:xfrm>
          <a:off x="5276520" y="1038600"/>
          <a:ext cx="5978160" cy="27612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14</xdr:col>
      <xdr:colOff>525960</xdr:colOff>
      <xdr:row>3</xdr:row>
      <xdr:rowOff>129600</xdr:rowOff>
    </xdr:from>
    <xdr:to>
      <xdr:col>22</xdr:col>
      <xdr:colOff>349560</xdr:colOff>
      <xdr:row>20</xdr:row>
      <xdr:rowOff>140040</xdr:rowOff>
    </xdr:to>
    <xdr:sp>
      <xdr:nvSpPr>
        <xdr:cNvPr id="4" name="CustomShape 1"/>
        <xdr:cNvSpPr/>
      </xdr:nvSpPr>
      <xdr:spPr>
        <a:xfrm>
          <a:off x="11522880" y="681840"/>
          <a:ext cx="6107400" cy="31410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6</xdr:col>
      <xdr:colOff>563760</xdr:colOff>
      <xdr:row>23</xdr:row>
      <xdr:rowOff>118080</xdr:rowOff>
    </xdr:from>
    <xdr:to>
      <xdr:col>14</xdr:col>
      <xdr:colOff>257760</xdr:colOff>
      <xdr:row>38</xdr:row>
      <xdr:rowOff>117000</xdr:rowOff>
    </xdr:to>
    <xdr:sp>
      <xdr:nvSpPr>
        <xdr:cNvPr id="5" name="CustomShape 1"/>
        <xdr:cNvSpPr/>
      </xdr:nvSpPr>
      <xdr:spPr>
        <a:xfrm>
          <a:off x="5276520" y="4353480"/>
          <a:ext cx="5978160" cy="27612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twoCell">
    <xdr:from>
      <xdr:col>5</xdr:col>
      <xdr:colOff>15120</xdr:colOff>
      <xdr:row>2</xdr:row>
      <xdr:rowOff>87480</xdr:rowOff>
    </xdr:from>
    <xdr:to>
      <xdr:col>12</xdr:col>
      <xdr:colOff>318960</xdr:colOff>
      <xdr:row>17</xdr:row>
      <xdr:rowOff>86400</xdr:rowOff>
    </xdr:to>
    <xdr:sp>
      <xdr:nvSpPr>
        <xdr:cNvPr id="6" name="CustomShape 1"/>
        <xdr:cNvSpPr/>
      </xdr:nvSpPr>
      <xdr:spPr>
        <a:xfrm>
          <a:off x="3942360" y="455760"/>
          <a:ext cx="5802480" cy="27608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13</xdr:col>
      <xdr:colOff>182880</xdr:colOff>
      <xdr:row>2</xdr:row>
      <xdr:rowOff>57240</xdr:rowOff>
    </xdr:from>
    <xdr:to>
      <xdr:col>20</xdr:col>
      <xdr:colOff>486720</xdr:colOff>
      <xdr:row>17</xdr:row>
      <xdr:rowOff>56160</xdr:rowOff>
    </xdr:to>
    <xdr:sp>
      <xdr:nvSpPr>
        <xdr:cNvPr id="7" name="CustomShape 1"/>
        <xdr:cNvSpPr/>
      </xdr:nvSpPr>
      <xdr:spPr>
        <a:xfrm>
          <a:off x="10394280" y="425520"/>
          <a:ext cx="5802120" cy="27608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twoCell">
    <xdr:from>
      <xdr:col>3</xdr:col>
      <xdr:colOff>601920</xdr:colOff>
      <xdr:row>3</xdr:row>
      <xdr:rowOff>178920</xdr:rowOff>
    </xdr:from>
    <xdr:to>
      <xdr:col>11</xdr:col>
      <xdr:colOff>295920</xdr:colOff>
      <xdr:row>18</xdr:row>
      <xdr:rowOff>177840</xdr:rowOff>
    </xdr:to>
    <xdr:sp>
      <xdr:nvSpPr>
        <xdr:cNvPr id="8" name="CustomShape 1"/>
        <xdr:cNvSpPr/>
      </xdr:nvSpPr>
      <xdr:spPr>
        <a:xfrm>
          <a:off x="3580560" y="731160"/>
          <a:ext cx="5977800" cy="27612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12</xdr:col>
      <xdr:colOff>228600</xdr:colOff>
      <xdr:row>4</xdr:row>
      <xdr:rowOff>26640</xdr:rowOff>
    </xdr:from>
    <xdr:to>
      <xdr:col>19</xdr:col>
      <xdr:colOff>532440</xdr:colOff>
      <xdr:row>19</xdr:row>
      <xdr:rowOff>25560</xdr:rowOff>
    </xdr:to>
    <xdr:sp>
      <xdr:nvSpPr>
        <xdr:cNvPr id="9" name="CustomShape 1"/>
        <xdr:cNvSpPr/>
      </xdr:nvSpPr>
      <xdr:spPr>
        <a:xfrm>
          <a:off x="10276560" y="763200"/>
          <a:ext cx="5802480" cy="27612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78" createdVersion="3">
  <cacheSource type="worksheet">
    <worksheetSource ref="A2:B80" sheet="1251"/>
  </cacheSource>
  <cacheFields count="2">
    <cacheField name="Country" numFmtId="0">
      <sharedItems count="78">
        <s v="Algeria"/>
        <s v="Argentina"/>
        <s v="Australia"/>
        <s v="Austria"/>
        <s v="Bangladesh"/>
        <s v="Belgium"/>
        <s v="Bhutan"/>
        <s v="Canada"/>
        <s v="Cape Verde"/>
        <s v="Chad"/>
        <s v="Chile"/>
        <s v="China"/>
        <s v="Colombia"/>
        <s v="Costa Rica"/>
        <s v="Croatia"/>
        <s v="Cyprus"/>
        <s v="Democratic Republic of the Congo"/>
        <s v="Denmark"/>
        <s v="Dominican Republic"/>
        <s v="Ecuador"/>
        <s v="Fiji"/>
        <s v="Finland"/>
        <s v="France"/>
        <s v="Germany"/>
        <s v="Ghana"/>
        <s v="Greece"/>
        <s v="Guinea"/>
        <s v="Guyana"/>
        <s v="Hong Kong SAR"/>
        <s v="Iceland"/>
        <s v="India"/>
        <s v="Indonesia"/>
        <s v="Italy"/>
        <s v="Jamaica"/>
        <s v="Japan"/>
        <s v="Kenya"/>
        <s v="Lebanon"/>
        <s v="Malaysia"/>
        <s v="Mali"/>
        <s v="Malta"/>
        <s v="Mauritius"/>
        <s v="Mexico"/>
        <s v="Morocco"/>
        <s v="Mozambique"/>
        <s v="Myanmar"/>
        <s v="Namibia"/>
        <s v="Netherlands"/>
        <s v="New Zealand"/>
        <s v="Niger"/>
        <s v="Nigeria"/>
        <s v="Norway"/>
        <s v="Pakistan"/>
        <s v="Panama"/>
        <s v="Papua New Guinea"/>
        <s v="Peru"/>
        <s v="Philippines"/>
        <s v="Republic of Korea"/>
        <s v="Republic of Yemen"/>
        <s v="Romania"/>
        <s v="Russian Federation"/>
        <s v="Rwanda"/>
        <s v="Senegal"/>
        <s v="Serbia"/>
        <s v="Singapore"/>
        <s v="Slovenia"/>
        <s v="Spain"/>
        <s v="Sudan"/>
        <s v="Suriname"/>
        <s v="Sweden"/>
        <s v="Tajikistan"/>
        <s v="Togo"/>
        <s v="Turkey"/>
        <s v="United Kingdom"/>
        <s v="United States"/>
        <s v="Uruguay"/>
        <s v="Vietnam"/>
        <s v="Zambia"/>
        <s v="Zimbabwe"/>
      </sharedItems>
    </cacheField>
    <cacheField name="Number of national consumer organizations / bodies" numFmtId="0">
      <sharedItems containsSemiMixedTypes="0" containsString="0" containsNumber="1" containsInteger="1" minValue="1" maxValue="11" count="4">
        <n v="1"/>
        <n v="2"/>
        <n v="3"/>
        <n v="11"/>
      </sharedItems>
    </cacheField>
  </cacheFields>
</pivotCacheDefinition>
</file>

<file path=xl/pivotCache/pivotCacheRecords1.xml><?xml version="1.0" encoding="utf-8"?>
<pivotCacheRecords xmlns="http://schemas.openxmlformats.org/spreadsheetml/2006/main" xmlns:r="http://schemas.openxmlformats.org/officeDocument/2006/relationships" count="78">
  <r>
    <x v="1"/>
    <x v="2"/>
  </r>
  <r>
    <x v="2"/>
    <x v="2"/>
  </r>
  <r>
    <x v="3"/>
    <x v="0"/>
  </r>
  <r>
    <x v="5"/>
    <x v="0"/>
  </r>
  <r>
    <x v="4"/>
    <x v="0"/>
  </r>
  <r>
    <x v="6"/>
    <x v="0"/>
  </r>
  <r>
    <x v="7"/>
    <x v="0"/>
  </r>
  <r>
    <x v="10"/>
    <x v="0"/>
  </r>
  <r>
    <x v="11"/>
    <x v="0"/>
  </r>
  <r>
    <x v="16"/>
    <x v="0"/>
  </r>
  <r>
    <x v="12"/>
    <x v="0"/>
  </r>
  <r>
    <x v="8"/>
    <x v="0"/>
  </r>
  <r>
    <x v="13"/>
    <x v="0"/>
  </r>
  <r>
    <x v="15"/>
    <x v="0"/>
  </r>
  <r>
    <x v="23"/>
    <x v="0"/>
  </r>
  <r>
    <x v="17"/>
    <x v="0"/>
  </r>
  <r>
    <x v="18"/>
    <x v="1"/>
  </r>
  <r>
    <x v="0"/>
    <x v="0"/>
  </r>
  <r>
    <x v="19"/>
    <x v="0"/>
  </r>
  <r>
    <x v="65"/>
    <x v="2"/>
  </r>
  <r>
    <x v="21"/>
    <x v="0"/>
  </r>
  <r>
    <x v="20"/>
    <x v="0"/>
  </r>
  <r>
    <x v="22"/>
    <x v="0"/>
  </r>
  <r>
    <x v="72"/>
    <x v="0"/>
  </r>
  <r>
    <x v="24"/>
    <x v="0"/>
  </r>
  <r>
    <x v="26"/>
    <x v="0"/>
  </r>
  <r>
    <x v="25"/>
    <x v="1"/>
  </r>
  <r>
    <x v="27"/>
    <x v="0"/>
  </r>
  <r>
    <x v="28"/>
    <x v="0"/>
  </r>
  <r>
    <x v="14"/>
    <x v="0"/>
  </r>
  <r>
    <x v="31"/>
    <x v="1"/>
  </r>
  <r>
    <x v="30"/>
    <x v="3"/>
  </r>
  <r>
    <x v="29"/>
    <x v="0"/>
  </r>
  <r>
    <x v="32"/>
    <x v="0"/>
  </r>
  <r>
    <x v="33"/>
    <x v="0"/>
  </r>
  <r>
    <x v="34"/>
    <x v="2"/>
  </r>
  <r>
    <x v="35"/>
    <x v="1"/>
  </r>
  <r>
    <x v="56"/>
    <x v="0"/>
  </r>
  <r>
    <x v="36"/>
    <x v="0"/>
  </r>
  <r>
    <x v="42"/>
    <x v="0"/>
  </r>
  <r>
    <x v="41"/>
    <x v="2"/>
  </r>
  <r>
    <x v="38"/>
    <x v="1"/>
  </r>
  <r>
    <x v="39"/>
    <x v="0"/>
  </r>
  <r>
    <x v="44"/>
    <x v="0"/>
  </r>
  <r>
    <x v="43"/>
    <x v="0"/>
  </r>
  <r>
    <x v="40"/>
    <x v="0"/>
  </r>
  <r>
    <x v="37"/>
    <x v="1"/>
  </r>
  <r>
    <x v="45"/>
    <x v="0"/>
  </r>
  <r>
    <x v="48"/>
    <x v="0"/>
  </r>
  <r>
    <x v="49"/>
    <x v="1"/>
  </r>
  <r>
    <x v="46"/>
    <x v="0"/>
  </r>
  <r>
    <x v="50"/>
    <x v="0"/>
  </r>
  <r>
    <x v="47"/>
    <x v="0"/>
  </r>
  <r>
    <x v="51"/>
    <x v="0"/>
  </r>
  <r>
    <x v="52"/>
    <x v="0"/>
  </r>
  <r>
    <x v="54"/>
    <x v="0"/>
  </r>
  <r>
    <x v="55"/>
    <x v="2"/>
  </r>
  <r>
    <x v="53"/>
    <x v="0"/>
  </r>
  <r>
    <x v="58"/>
    <x v="0"/>
  </r>
  <r>
    <x v="59"/>
    <x v="2"/>
  </r>
  <r>
    <x v="60"/>
    <x v="0"/>
  </r>
  <r>
    <x v="66"/>
    <x v="0"/>
  </r>
  <r>
    <x v="61"/>
    <x v="0"/>
  </r>
  <r>
    <x v="63"/>
    <x v="0"/>
  </r>
  <r>
    <x v="62"/>
    <x v="1"/>
  </r>
  <r>
    <x v="67"/>
    <x v="0"/>
  </r>
  <r>
    <x v="64"/>
    <x v="0"/>
  </r>
  <r>
    <x v="68"/>
    <x v="0"/>
  </r>
  <r>
    <x v="9"/>
    <x v="0"/>
  </r>
  <r>
    <x v="70"/>
    <x v="0"/>
  </r>
  <r>
    <x v="69"/>
    <x v="0"/>
  </r>
  <r>
    <x v="71"/>
    <x v="0"/>
  </r>
  <r>
    <x v="74"/>
    <x v="1"/>
  </r>
  <r>
    <x v="73"/>
    <x v="1"/>
  </r>
  <r>
    <x v="75"/>
    <x v="0"/>
  </r>
  <r>
    <x v="57"/>
    <x v="0"/>
  </r>
  <r>
    <x v="76"/>
    <x v="0"/>
  </r>
  <r>
    <x v="77"/>
    <x v="0"/>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Tabela przestawna1" cacheId="1" applyNumberFormats="0" applyBorderFormats="0" applyFontFormats="0" applyPatternFormats="0" applyAlignmentFormats="0" applyWidthHeightFormats="0" dataCaption="Values" useAutoFormatting="0" itemPrintTitles="1" indent="0" outline="1" outlineData="1" compact="0" compactData="0">
  <location ref="D3:E8" firstHeaderRow="1" firstDataRow="1" firstDataCol="1"/>
  <pivotFields count="2">
    <pivotField dataField="1" compact="0" showAll="0"/>
    <pivotField axis="axisRow" compact="0" showAll="0">
      <items count="5">
        <item x="0"/>
        <item x="1"/>
        <item x="2"/>
        <item x="3"/>
        <item t="default"/>
      </items>
    </pivotField>
  </pivotFields>
  <rowFields count="1">
    <field x="1"/>
  </rowFields>
  <dataFields count="1">
    <dataField name="Count of Country" fld="0" subtotal="count" numFmtId="164"/>
  </dataFields>
  <pivotTableStyleInfo name="PivotStyleLight16" showRowHeaders="1" showColHeaders="1" showRowStripes="0" showColStripes="0" showLastColumn="1"/>
</pivotTableDefinition>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6.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hyperlink" Target="https://www.v-dem.net/en/data/data/v-dem-dataset/" TargetMode="External"/><Relationship Id="rId2" Type="http://schemas.openxmlformats.org/officeDocument/2006/relationships/hyperlink" Target="https://www.consumersinternational.org/members" TargetMode="External"/><Relationship Id="rId3" Type="http://schemas.openxmlformats.org/officeDocument/2006/relationships/hyperlink" Target="https://www.itu.int/en/ITU-D/Statistics/Pages/stat/default.aspx" TargetMode="External"/><Relationship Id="rId4" Type="http://schemas.openxmlformats.org/officeDocument/2006/relationships/hyperlink" Target="https://globalfindex.worldbank.org/" TargetMode="External"/><Relationship Id="rId5" Type="http://schemas.openxmlformats.org/officeDocument/2006/relationships/hyperlink" Target="https://www.social-protection.org/gimi/WSPDB.action?id=40" TargetMode="External"/><Relationship Id="rId6" Type="http://schemas.openxmlformats.org/officeDocument/2006/relationships/hyperlink" Target="https://data.worldbank.org/indicator/LP.LPI.OVRL.XQ?view=chart" TargetMode="External"/><Relationship Id="rId7" Type="http://schemas.openxmlformats.org/officeDocument/2006/relationships/hyperlink" Target="https://reports.weforum.org/global-enabling-trade-report-2016/downloads-page/" TargetMode="External"/><Relationship Id="rId8" Type="http://schemas.openxmlformats.org/officeDocument/2006/relationships/hyperlink" Target="http://info.worldbank.org/governance/WGI" TargetMode="External"/><Relationship Id="rId9" Type="http://schemas.openxmlformats.org/officeDocument/2006/relationships/hyperlink" Target="https://unctad.org/en/Pages/DTL/STI_and_ICTs/ICT4D-Legislation/eCom-Consumer-Protection-Laws.aspx" TargetMode="External"/><Relationship Id="rId10" Type="http://schemas.openxmlformats.org/officeDocument/2006/relationships/hyperlink" Target="https://icpen.org/who-we-are" TargetMode="External"/><Relationship Id="rId11" Type="http://schemas.openxmlformats.org/officeDocument/2006/relationships/hyperlink" Target="https://unctadwcpm.org/map.html" TargetMode="External"/><Relationship Id="rId12" Type="http://schemas.openxmlformats.org/officeDocument/2006/relationships/hyperlink" Target="https://unctadwcpm.org/map.html" TargetMode="External"/><Relationship Id="rId13" Type="http://schemas.openxmlformats.org/officeDocument/2006/relationships/hyperlink" Target="https://www.iso.org/committee/55000.html?view=participation" TargetMode="External"/><Relationship Id="rId14" Type="http://schemas.openxmlformats.org/officeDocument/2006/relationships/hyperlink" Target="https://www.iso.org/committee/49650.html" TargetMode="External"/><Relationship Id="rId15" Type="http://schemas.openxmlformats.org/officeDocument/2006/relationships/hyperlink" Target="https://www.iso.org/committee/47858.html" TargetMode="External"/><Relationship Id="rId16" Type="http://schemas.openxmlformats.org/officeDocument/2006/relationships/hyperlink" Target="https://www.iso.org/committee/54044.html" TargetMode="External"/><Relationship Id="rId17" Type="http://schemas.openxmlformats.org/officeDocument/2006/relationships/hyperlink" Target="https://www.theioi.org/ioi-members" TargetMode="External"/><Relationship Id="rId18" Type="http://schemas.openxmlformats.org/officeDocument/2006/relationships/hyperlink" Target="https://tcdata360.worldbank.org/indicators/hc04cb276?country=BRA&amp;indicator=567&amp;viz=line_chart&amp;years=2007,2017" TargetMode="External"/><Relationship Id="rId19" Type="http://schemas.openxmlformats.org/officeDocument/2006/relationships/hyperlink" Target="https://tcdata360.worldbank.org/indicators/buy.soph?country=BRA&amp;indicator=629&amp;viz=line_chart&amp;years=2017,2019" TargetMode="External"/><Relationship Id="rId20" Type="http://schemas.openxmlformats.org/officeDocument/2006/relationships/hyperlink" Target="https://unstats.un.org/sdgs/indicators/database/" TargetMode="External"/><Relationship Id="rId21" Type="http://schemas.openxmlformats.org/officeDocument/2006/relationships/hyperlink" Target="https://www.ecolex.org/result/?q=&amp;type=treaty&amp;xdate_min=&amp;xdate_max=" TargetMode="External"/><Relationship Id="rId22" Type="http://schemas.openxmlformats.org/officeDocument/2006/relationships/hyperlink" Target="https://unstats.un.org/sdgs/indicators/database/" TargetMode="External"/><Relationship Id="rId23" Type="http://schemas.openxmlformats.org/officeDocument/2006/relationships/hyperlink" Target="https://iso26000.info/" TargetMode="External"/><Relationship Id="rId24" Type="http://schemas.openxmlformats.org/officeDocument/2006/relationships/hyperlink" Target="https://www.iso.org/committee/8030847.html" TargetMode="External"/><Relationship Id="rId25" Type="http://schemas.openxmlformats.org/officeDocument/2006/relationships/hyperlink" Target="https://www.iso.org/committee/7203746.html" TargetMode="External"/><Relationship Id="rId26" Type="http://schemas.openxmlformats.org/officeDocument/2006/relationships/hyperlink" Target="https://www.iso.org/committee/7203984.html" TargetMode="External"/><Relationship Id="rId27" Type="http://schemas.openxmlformats.org/officeDocument/2006/relationships/hyperlink" Target="https://rise.worldbank.org/scores" TargetMode="External"/><Relationship Id="rId28" Type="http://schemas.openxmlformats.org/officeDocument/2006/relationships/hyperlink" Target="https://database.globalreporting.org/SDG-12-6/Global-Tracker" TargetMode="External"/><Relationship Id="rId29" Type="http://schemas.openxmlformats.org/officeDocument/2006/relationships/hyperlink" Target="https://unstats.un.org/sdgs/indicators/database/" TargetMode="External"/><Relationship Id="rId30" Type="http://schemas.openxmlformats.org/officeDocument/2006/relationships/hyperlink" Target="https://data.worldbank.org/indicator/EG.FEC.RNEW.ZS?view=chart" TargetMode="External"/><Relationship Id="rId31" Type="http://schemas.openxmlformats.org/officeDocument/2006/relationships/hyperlink" Target="https://unstats.un.org/sdgs/indicators/database/" TargetMode="External"/><Relationship Id="rId32" Type="http://schemas.openxmlformats.org/officeDocument/2006/relationships/hyperlink" Target="https://www.sum4all.org/gra-tool/country-performance/global" TargetMode="External"/><Relationship Id="rId33" Type="http://schemas.openxmlformats.org/officeDocument/2006/relationships/hyperlink" Target="https://tcdata360.worldbank.org/indicators/d1c6a122?country=BRA&amp;indicator=40376&amp;viz=line_chart&amp;years=2013,2020" TargetMode="External"/><Relationship Id="rId34" Type="http://schemas.openxmlformats.org/officeDocument/2006/relationships/hyperlink" Target="https://theinclusiveinternet.eiu.com/" TargetMode="External"/><Relationship Id="rId35" Type="http://schemas.openxmlformats.org/officeDocument/2006/relationships/hyperlink" Target="https://www.cable.co.uk/mobiles/worldwide-data-pricing/" TargetMode="External"/><Relationship Id="rId36" Type="http://schemas.openxmlformats.org/officeDocument/2006/relationships/hyperlink" Target="https://tcdata360.worldbank.org/indicators/entrp.mob.cov?country=BRA&amp;indicator=3403&amp;viz=line_chart&amp;years=2012,2016" TargetMode="External"/><Relationship Id="rId37" Type="http://schemas.openxmlformats.org/officeDocument/2006/relationships/hyperlink" Target="https://unctad.org/page/data-protection-and-privacy-legislation-worldwide" TargetMode="External"/><Relationship Id="rId38" Type="http://schemas.openxmlformats.org/officeDocument/2006/relationships/hyperlink" Target="https://www.iso.org/committee/6794475.html" TargetMode="External"/><Relationship Id="rId39" Type="http://schemas.openxmlformats.org/officeDocument/2006/relationships/hyperlink" Target="https://www.iso.org/committee/4514241.html" TargetMode="External"/><Relationship Id="rId40" Type="http://schemas.openxmlformats.org/officeDocument/2006/relationships/hyperlink" Target="https://www.iso.org/committee/6266604.html" TargetMode="External"/><Relationship Id="rId41" Type="http://schemas.openxmlformats.org/officeDocument/2006/relationships/drawing" Target="../drawings/drawing6.xml"/>
</Relationships>
</file>

<file path=xl/worksheets/_rels/sheet12.xml.rels><?xml version="1.0" encoding="UTF-8"?>
<Relationships xmlns="http://schemas.openxmlformats.org/package/2006/relationships"><Relationship Id="rId1" Type="http://schemas.openxmlformats.org/officeDocument/2006/relationships/drawing" Target="../drawings/drawing7.xml"/><Relationship Id="rId2" Type="http://schemas.openxmlformats.org/officeDocument/2006/relationships/pivotTable" Target="../pivotTables/pivotTable1.xml"/>
</Relationships>
</file>

<file path=xl/worksheets/_rels/sheet13.xml.rels><?xml version="1.0" encoding="UTF-8"?>
<Relationships xmlns="http://schemas.openxmlformats.org/package/2006/relationships"><Relationship Id="rId1" Type="http://schemas.openxmlformats.org/officeDocument/2006/relationships/drawing" Target="../drawings/drawing8.xml"/>
</Relationships>
</file>

<file path=xl/worksheets/_rels/sheet14.xml.rels><?xml version="1.0" encoding="UTF-8"?>
<Relationships xmlns="http://schemas.openxmlformats.org/package/2006/relationships"><Relationship Id="rId1" Type="http://schemas.openxmlformats.org/officeDocument/2006/relationships/drawing" Target="../drawings/drawing9.xml"/>
</Relationships>
</file>

<file path=xl/worksheets/_rels/sheet15.xml.rels><?xml version="1.0" encoding="UTF-8"?>
<Relationships xmlns="http://schemas.openxmlformats.org/package/2006/relationships"><Relationship Id="rId1" Type="http://schemas.openxmlformats.org/officeDocument/2006/relationships/drawing" Target="../drawings/drawing10.xml"/>
</Relationships>
</file>

<file path=xl/worksheets/_rels/sheet16.xml.rels><?xml version="1.0" encoding="UTF-8"?>
<Relationships xmlns="http://schemas.openxmlformats.org/package/2006/relationships"><Relationship Id="rId1" Type="http://schemas.openxmlformats.org/officeDocument/2006/relationships/drawing" Target="../drawings/drawing1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70AD47"/>
    <pageSetUpPr fitToPage="false"/>
  </sheetPr>
  <dimension ref="A2:J8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L14" activeCellId="0" sqref="L14"/>
    </sheetView>
  </sheetViews>
  <sheetFormatPr defaultColWidth="10.82421875" defaultRowHeight="14.5" zeroHeight="false" outlineLevelRow="0" outlineLevelCol="0"/>
  <cols>
    <col collapsed="false" customWidth="true" hidden="false" outlineLevel="0" max="2" min="1" style="1" width="2.82"/>
    <col collapsed="false" customWidth="true" hidden="false" outlineLevel="0" max="3" min="3" style="2" width="5.18"/>
    <col collapsed="false" customWidth="true" hidden="false" outlineLevel="0" max="4" min="4" style="1" width="18.28"/>
    <col collapsed="false" customWidth="true" hidden="false" outlineLevel="0" max="5" min="5" style="2" width="11"/>
    <col collapsed="false" customWidth="true" hidden="true" outlineLevel="0" max="6" min="6" style="1" width="3.27"/>
    <col collapsed="false" customWidth="true" hidden="false" outlineLevel="0" max="7" min="7" style="3" width="0.27"/>
    <col collapsed="false" customWidth="true" hidden="false" outlineLevel="0" max="8" min="8" style="2" width="5.18"/>
    <col collapsed="false" customWidth="true" hidden="false" outlineLevel="0" max="9" min="9" style="1" width="18.28"/>
    <col collapsed="false" customWidth="true" hidden="false" outlineLevel="0" max="10" min="10" style="2" width="11.82"/>
    <col collapsed="false" customWidth="false" hidden="false" outlineLevel="0" max="1024" min="11" style="1" width="10.82"/>
  </cols>
  <sheetData>
    <row r="2" customFormat="false" ht="26" hidden="false" customHeight="false" outlineLevel="0" collapsed="false">
      <c r="C2" s="4" t="s">
        <v>0</v>
      </c>
    </row>
    <row r="4" customFormat="false" ht="15.5" hidden="false" customHeight="false" outlineLevel="0" collapsed="false">
      <c r="C4" s="5" t="s">
        <v>1</v>
      </c>
      <c r="D4" s="5"/>
      <c r="E4" s="5"/>
      <c r="H4" s="6" t="s">
        <v>2</v>
      </c>
      <c r="I4" s="6"/>
      <c r="J4" s="6"/>
    </row>
    <row r="5" customFormat="false" ht="15.5" hidden="false" customHeight="false" outlineLevel="0" collapsed="false">
      <c r="C5" s="7" t="s">
        <v>3</v>
      </c>
      <c r="D5" s="7"/>
      <c r="E5" s="7"/>
      <c r="H5" s="8" t="s">
        <v>4</v>
      </c>
      <c r="I5" s="8"/>
      <c r="J5" s="8"/>
    </row>
    <row r="7" customFormat="false" ht="14.5" hidden="false" customHeight="false" outlineLevel="0" collapsed="false">
      <c r="C7" s="9" t="s">
        <v>5</v>
      </c>
      <c r="D7" s="9"/>
      <c r="E7" s="9"/>
      <c r="F7" s="9"/>
      <c r="G7" s="9"/>
      <c r="H7" s="9"/>
      <c r="I7" s="9"/>
      <c r="J7" s="9"/>
    </row>
    <row r="8" customFormat="false" ht="14.5" hidden="false" customHeight="false" outlineLevel="0" collapsed="false">
      <c r="C8" s="10" t="s">
        <v>6</v>
      </c>
      <c r="D8" s="11" t="s">
        <v>7</v>
      </c>
      <c r="E8" s="12" t="s">
        <v>8</v>
      </c>
      <c r="F8" s="13"/>
      <c r="G8" s="14"/>
      <c r="H8" s="12" t="s">
        <v>6</v>
      </c>
      <c r="I8" s="11" t="s">
        <v>7</v>
      </c>
      <c r="J8" s="15" t="s">
        <v>8</v>
      </c>
    </row>
    <row r="9" customFormat="false" ht="14.5" hidden="false" customHeight="false" outlineLevel="0" collapsed="false">
      <c r="A9" s="3" t="n">
        <f aca="false">D9=$C$5</f>
        <v>0</v>
      </c>
      <c r="B9" s="3" t="n">
        <f aca="false">OR(VLOOKUP(D9,country_codes,2,0)=$H$5,VLOOKUP(D9,country_codes,3,0)=$H$5)</f>
        <v>1</v>
      </c>
      <c r="C9" s="16" t="n">
        <f aca="false">Rank!L4</f>
        <v>1</v>
      </c>
      <c r="D9" s="17" t="str">
        <f aca="false">Rank!M4</f>
        <v>Germany</v>
      </c>
      <c r="E9" s="18" t="n">
        <f aca="false">Rank!N4</f>
        <v>77.13</v>
      </c>
      <c r="F9" s="19" t="n">
        <f aca="false">I9=$C$5</f>
        <v>0</v>
      </c>
      <c r="G9" s="19" t="n">
        <f aca="false">OR(VLOOKUP(I9,country_codes,2,0)=$H$5,VLOOKUP(I9,country_codes,3,0)=$H$5)</f>
        <v>1</v>
      </c>
      <c r="H9" s="20" t="n">
        <f aca="false">Rank!L44</f>
        <v>41</v>
      </c>
      <c r="I9" s="21" t="str">
        <f aca="false">Rank!M44</f>
        <v>Iceland</v>
      </c>
      <c r="J9" s="22" t="n">
        <f aca="false">Rank!N44</f>
        <v>53.47</v>
      </c>
    </row>
    <row r="10" customFormat="false" ht="14.5" hidden="false" customHeight="false" outlineLevel="0" collapsed="false">
      <c r="A10" s="3" t="n">
        <f aca="false">D10=$C$5</f>
        <v>0</v>
      </c>
      <c r="B10" s="3" t="n">
        <f aca="false">OR(VLOOKUP(D10,country_codes,2,0)=$H$5,VLOOKUP(D10,country_codes,3,0)=$H$5)</f>
        <v>1</v>
      </c>
      <c r="C10" s="16" t="n">
        <f aca="false">Rank!L5</f>
        <v>2</v>
      </c>
      <c r="D10" s="17" t="str">
        <f aca="false">Rank!M5</f>
        <v>Sweden</v>
      </c>
      <c r="E10" s="18" t="n">
        <f aca="false">Rank!N5</f>
        <v>76.72</v>
      </c>
      <c r="F10" s="19" t="n">
        <f aca="false">I10=$C$5</f>
        <v>0</v>
      </c>
      <c r="G10" s="19" t="n">
        <f aca="false">OR(VLOOKUP(I10,country_codes,2,0)=$H$5,VLOOKUP(I10,country_codes,3,0)=$H$5)</f>
        <v>0</v>
      </c>
      <c r="H10" s="20" t="n">
        <f aca="false">Rank!L45</f>
        <v>42</v>
      </c>
      <c r="I10" s="21" t="str">
        <f aca="false">Rank!M45</f>
        <v>Malaysia</v>
      </c>
      <c r="J10" s="22" t="n">
        <f aca="false">Rank!N45</f>
        <v>53.12</v>
      </c>
    </row>
    <row r="11" customFormat="false" ht="14.5" hidden="false" customHeight="false" outlineLevel="0" collapsed="false">
      <c r="A11" s="3" t="n">
        <f aca="false">D11=$C$5</f>
        <v>0</v>
      </c>
      <c r="B11" s="3" t="n">
        <f aca="false">OR(VLOOKUP(D11,country_codes,2,0)=$H$5,VLOOKUP(D11,country_codes,3,0)=$H$5)</f>
        <v>1</v>
      </c>
      <c r="C11" s="16" t="n">
        <f aca="false">Rank!L6</f>
        <v>3</v>
      </c>
      <c r="D11" s="17" t="str">
        <f aca="false">Rank!M6</f>
        <v>Finland</v>
      </c>
      <c r="E11" s="18" t="n">
        <f aca="false">Rank!N6</f>
        <v>75.78</v>
      </c>
      <c r="F11" s="19" t="n">
        <f aca="false">I11=$C$5</f>
        <v>0</v>
      </c>
      <c r="G11" s="19" t="n">
        <f aca="false">OR(VLOOKUP(I11,country_codes,2,0)=$H$5,VLOOKUP(I11,country_codes,3,0)=$H$5)</f>
        <v>0</v>
      </c>
      <c r="H11" s="20" t="n">
        <f aca="false">Rank!L46</f>
        <v>43</v>
      </c>
      <c r="I11" s="21" t="str">
        <f aca="false">Rank!M46</f>
        <v>Mexico</v>
      </c>
      <c r="J11" s="22" t="n">
        <f aca="false">Rank!N46</f>
        <v>52.88</v>
      </c>
    </row>
    <row r="12" customFormat="false" ht="14.5" hidden="false" customHeight="false" outlineLevel="0" collapsed="false">
      <c r="A12" s="3" t="n">
        <f aca="false">D12=$C$5</f>
        <v>0</v>
      </c>
      <c r="B12" s="3" t="n">
        <f aca="false">OR(VLOOKUP(D12,country_codes,2,0)=$H$5,VLOOKUP(D12,country_codes,3,0)=$H$5)</f>
        <v>1</v>
      </c>
      <c r="C12" s="16" t="n">
        <f aca="false">Rank!L7</f>
        <v>4</v>
      </c>
      <c r="D12" s="17" t="str">
        <f aca="false">Rank!M7</f>
        <v>Netherlands</v>
      </c>
      <c r="E12" s="18" t="n">
        <f aca="false">Rank!N7</f>
        <v>75.5</v>
      </c>
      <c r="F12" s="19" t="n">
        <f aca="false">I12=$C$5</f>
        <v>0</v>
      </c>
      <c r="G12" s="19" t="n">
        <f aca="false">OR(VLOOKUP(I12,country_codes,2,0)=$H$5,VLOOKUP(I12,country_codes,3,0)=$H$5)</f>
        <v>0</v>
      </c>
      <c r="H12" s="20" t="n">
        <f aca="false">Rank!L47</f>
        <v>44</v>
      </c>
      <c r="I12" s="21" t="str">
        <f aca="false">Rank!M47</f>
        <v>Ecuador</v>
      </c>
      <c r="J12" s="22" t="n">
        <f aca="false">Rank!N47</f>
        <v>52.18</v>
      </c>
    </row>
    <row r="13" customFormat="false" ht="14.5" hidden="false" customHeight="false" outlineLevel="0" collapsed="false">
      <c r="A13" s="3" t="n">
        <f aca="false">D13=$C$5</f>
        <v>0</v>
      </c>
      <c r="B13" s="3" t="n">
        <f aca="false">OR(VLOOKUP(D13,country_codes,2,0)=$H$5,VLOOKUP(D13,country_codes,3,0)=$H$5)</f>
        <v>1</v>
      </c>
      <c r="C13" s="16" t="str">
        <f aca="false">Rank!L8</f>
        <v>=5</v>
      </c>
      <c r="D13" s="17" t="str">
        <f aca="false">Rank!M8</f>
        <v>Denmark</v>
      </c>
      <c r="E13" s="18" t="n">
        <f aca="false">Rank!N8</f>
        <v>74.82</v>
      </c>
      <c r="F13" s="19" t="n">
        <f aca="false">I13=$C$5</f>
        <v>0</v>
      </c>
      <c r="G13" s="19" t="n">
        <f aca="false">OR(VLOOKUP(I13,country_codes,2,0)=$H$5,VLOOKUP(I13,country_codes,3,0)=$H$5)</f>
        <v>0</v>
      </c>
      <c r="H13" s="20" t="n">
        <f aca="false">Rank!L48</f>
        <v>45</v>
      </c>
      <c r="I13" s="21" t="str">
        <f aca="false">Rank!M48</f>
        <v>Costa Rica</v>
      </c>
      <c r="J13" s="22" t="n">
        <f aca="false">Rank!N48</f>
        <v>51.84</v>
      </c>
    </row>
    <row r="14" customFormat="false" ht="14.5" hidden="false" customHeight="false" outlineLevel="0" collapsed="false">
      <c r="A14" s="3" t="n">
        <f aca="false">D14=$C$5</f>
        <v>0</v>
      </c>
      <c r="B14" s="3" t="n">
        <f aca="false">OR(VLOOKUP(D14,country_codes,2,0)=$H$5,VLOOKUP(D14,country_codes,3,0)=$H$5)</f>
        <v>1</v>
      </c>
      <c r="C14" s="16" t="str">
        <f aca="false">Rank!L9</f>
        <v>=5</v>
      </c>
      <c r="D14" s="17" t="str">
        <f aca="false">Rank!M9</f>
        <v>Norway</v>
      </c>
      <c r="E14" s="18" t="n">
        <f aca="false">Rank!N9</f>
        <v>74.82</v>
      </c>
      <c r="F14" s="19" t="n">
        <f aca="false">I14=$C$5</f>
        <v>0</v>
      </c>
      <c r="G14" s="19" t="n">
        <f aca="false">OR(VLOOKUP(I14,country_codes,2,0)=$H$5,VLOOKUP(I14,country_codes,3,0)=$H$5)</f>
        <v>0</v>
      </c>
      <c r="H14" s="20" t="n">
        <f aca="false">Rank!L49</f>
        <v>46</v>
      </c>
      <c r="I14" s="21" t="str">
        <f aca="false">Rank!M49</f>
        <v>Fiji</v>
      </c>
      <c r="J14" s="22" t="n">
        <f aca="false">Rank!N49</f>
        <v>51.36</v>
      </c>
    </row>
    <row r="15" customFormat="false" ht="14.5" hidden="false" customHeight="false" outlineLevel="0" collapsed="false">
      <c r="A15" s="3" t="n">
        <f aca="false">D15=$C$5</f>
        <v>0</v>
      </c>
      <c r="B15" s="3" t="n">
        <f aca="false">OR(VLOOKUP(D15,country_codes,2,0)=$H$5,VLOOKUP(D15,country_codes,3,0)=$H$5)</f>
        <v>1</v>
      </c>
      <c r="C15" s="16" t="n">
        <f aca="false">Rank!L10</f>
        <v>7</v>
      </c>
      <c r="D15" s="17" t="str">
        <f aca="false">Rank!M10</f>
        <v>Italy</v>
      </c>
      <c r="E15" s="18" t="n">
        <f aca="false">Rank!N10</f>
        <v>74.65</v>
      </c>
      <c r="F15" s="19" t="n">
        <f aca="false">I15=$C$5</f>
        <v>0</v>
      </c>
      <c r="G15" s="19" t="n">
        <f aca="false">OR(VLOOKUP(I15,country_codes,2,0)=$H$5,VLOOKUP(I15,country_codes,3,0)=$H$5)</f>
        <v>1</v>
      </c>
      <c r="H15" s="20" t="n">
        <f aca="false">Rank!L50</f>
        <v>47</v>
      </c>
      <c r="I15" s="21" t="str">
        <f aca="false">Rank!M50</f>
        <v>Mauritius</v>
      </c>
      <c r="J15" s="22" t="n">
        <f aca="false">Rank!N50</f>
        <v>51.17</v>
      </c>
    </row>
    <row r="16" customFormat="false" ht="14.5" hidden="false" customHeight="false" outlineLevel="0" collapsed="false">
      <c r="A16" s="3" t="n">
        <f aca="false">D16=$C$5</f>
        <v>0</v>
      </c>
      <c r="B16" s="3" t="n">
        <f aca="false">OR(VLOOKUP(D16,country_codes,2,0)=$H$5,VLOOKUP(D16,country_codes,3,0)=$H$5)</f>
        <v>0</v>
      </c>
      <c r="C16" s="16" t="n">
        <f aca="false">Rank!L11</f>
        <v>8</v>
      </c>
      <c r="D16" s="17" t="str">
        <f aca="false">Rank!M11</f>
        <v>China</v>
      </c>
      <c r="E16" s="18" t="n">
        <f aca="false">Rank!N11</f>
        <v>73.92</v>
      </c>
      <c r="F16" s="19" t="n">
        <f aca="false">I16=$C$5</f>
        <v>0</v>
      </c>
      <c r="G16" s="19" t="n">
        <f aca="false">OR(VLOOKUP(I16,country_codes,2,0)=$H$5,VLOOKUP(I16,country_codes,3,0)=$H$5)</f>
        <v>1</v>
      </c>
      <c r="H16" s="20" t="n">
        <f aca="false">Rank!L51</f>
        <v>48</v>
      </c>
      <c r="I16" s="21" t="str">
        <f aca="false">Rank!M51</f>
        <v>Romania</v>
      </c>
      <c r="J16" s="22" t="n">
        <f aca="false">Rank!N51</f>
        <v>51.09</v>
      </c>
    </row>
    <row r="17" customFormat="false" ht="14.5" hidden="false" customHeight="false" outlineLevel="0" collapsed="false">
      <c r="A17" s="3" t="n">
        <f aca="false">D17=$C$5</f>
        <v>0</v>
      </c>
      <c r="B17" s="3" t="n">
        <f aca="false">OR(VLOOKUP(D17,country_codes,2,0)=$H$5,VLOOKUP(D17,country_codes,3,0)=$H$5)</f>
        <v>1</v>
      </c>
      <c r="C17" s="16" t="n">
        <f aca="false">Rank!L12</f>
        <v>9</v>
      </c>
      <c r="D17" s="17" t="str">
        <f aca="false">Rank!M12</f>
        <v>Republic of Korea</v>
      </c>
      <c r="E17" s="18" t="n">
        <f aca="false">Rank!N12</f>
        <v>73.16</v>
      </c>
      <c r="F17" s="19" t="n">
        <f aca="false">I17=$C$5</f>
        <v>0</v>
      </c>
      <c r="G17" s="19" t="n">
        <f aca="false">OR(VLOOKUP(I17,country_codes,2,0)=$H$5,VLOOKUP(I17,country_codes,3,0)=$H$5)</f>
        <v>0</v>
      </c>
      <c r="H17" s="20" t="n">
        <f aca="false">Rank!L52</f>
        <v>49</v>
      </c>
      <c r="I17" s="21" t="str">
        <f aca="false">Rank!M52</f>
        <v>Algeria</v>
      </c>
      <c r="J17" s="22" t="n">
        <f aca="false">Rank!N52</f>
        <v>50.63</v>
      </c>
    </row>
    <row r="18" customFormat="false" ht="14.5" hidden="false" customHeight="false" outlineLevel="0" collapsed="false">
      <c r="A18" s="3" t="n">
        <f aca="false">D18=$C$5</f>
        <v>1</v>
      </c>
      <c r="B18" s="3" t="n">
        <f aca="false">OR(VLOOKUP(D18,country_codes,2,0)=$H$5,VLOOKUP(D18,country_codes,3,0)=$H$5)</f>
        <v>1</v>
      </c>
      <c r="C18" s="16" t="n">
        <f aca="false">Rank!L13</f>
        <v>10</v>
      </c>
      <c r="D18" s="17" t="str">
        <f aca="false">Rank!M13</f>
        <v>United Kingdom</v>
      </c>
      <c r="E18" s="18" t="n">
        <f aca="false">Rank!N13</f>
        <v>71.59</v>
      </c>
      <c r="F18" s="19" t="n">
        <f aca="false">I18=$C$5</f>
        <v>0</v>
      </c>
      <c r="G18" s="19" t="n">
        <f aca="false">OR(VLOOKUP(I18,country_codes,2,0)=$H$5,VLOOKUP(I18,country_codes,3,0)=$H$5)</f>
        <v>0</v>
      </c>
      <c r="H18" s="20" t="n">
        <f aca="false">Rank!L53</f>
        <v>50</v>
      </c>
      <c r="I18" s="21" t="str">
        <f aca="false">Rank!M53</f>
        <v>Turkey</v>
      </c>
      <c r="J18" s="22" t="n">
        <f aca="false">Rank!N53</f>
        <v>49.36</v>
      </c>
    </row>
    <row r="19" customFormat="false" ht="14.5" hidden="false" customHeight="false" outlineLevel="0" collapsed="false">
      <c r="A19" s="3" t="n">
        <f aca="false">D19=$C$5</f>
        <v>0</v>
      </c>
      <c r="B19" s="3" t="n">
        <f aca="false">OR(VLOOKUP(D19,country_codes,2,0)=$H$5,VLOOKUP(D19,country_codes,3,0)=$H$5)</f>
        <v>1</v>
      </c>
      <c r="C19" s="16" t="n">
        <f aca="false">Rank!L14</f>
        <v>11</v>
      </c>
      <c r="D19" s="17" t="str">
        <f aca="false">Rank!M14</f>
        <v>Japan</v>
      </c>
      <c r="E19" s="18" t="n">
        <f aca="false">Rank!N14</f>
        <v>71.42</v>
      </c>
      <c r="F19" s="19" t="n">
        <f aca="false">I19=$C$5</f>
        <v>0</v>
      </c>
      <c r="G19" s="19" t="n">
        <f aca="false">OR(VLOOKUP(I19,country_codes,2,0)=$H$5,VLOOKUP(I19,country_codes,3,0)=$H$5)</f>
        <v>0</v>
      </c>
      <c r="H19" s="20" t="n">
        <f aca="false">Rank!L54</f>
        <v>51</v>
      </c>
      <c r="I19" s="21" t="str">
        <f aca="false">Rank!M54</f>
        <v>Dominican Republic</v>
      </c>
      <c r="J19" s="22" t="n">
        <f aca="false">Rank!N54</f>
        <v>47.1</v>
      </c>
    </row>
    <row r="20" customFormat="false" ht="14.5" hidden="false" customHeight="false" outlineLevel="0" collapsed="false">
      <c r="A20" s="3" t="n">
        <f aca="false">D20=$C$5</f>
        <v>0</v>
      </c>
      <c r="B20" s="3" t="n">
        <f aca="false">OR(VLOOKUP(D20,country_codes,2,0)=$H$5,VLOOKUP(D20,country_codes,3,0)=$H$5)</f>
        <v>1</v>
      </c>
      <c r="C20" s="16" t="n">
        <f aca="false">Rank!L15</f>
        <v>12</v>
      </c>
      <c r="D20" s="17" t="str">
        <f aca="false">Rank!M15</f>
        <v>Canada</v>
      </c>
      <c r="E20" s="18" t="n">
        <f aca="false">Rank!N15</f>
        <v>70.85</v>
      </c>
      <c r="F20" s="19" t="n">
        <f aca="false">I20=$C$5</f>
        <v>0</v>
      </c>
      <c r="G20" s="19" t="n">
        <f aca="false">OR(VLOOKUP(I20,country_codes,2,0)=$H$5,VLOOKUP(I20,country_codes,3,0)=$H$5)</f>
        <v>0</v>
      </c>
      <c r="H20" s="20" t="n">
        <f aca="false">Rank!L55</f>
        <v>52</v>
      </c>
      <c r="I20" s="21" t="str">
        <f aca="false">Rank!M55</f>
        <v>Colombia</v>
      </c>
      <c r="J20" s="22" t="n">
        <f aca="false">Rank!N55</f>
        <v>46.43</v>
      </c>
    </row>
    <row r="21" customFormat="false" ht="14.5" hidden="false" customHeight="false" outlineLevel="0" collapsed="false">
      <c r="A21" s="3" t="n">
        <f aca="false">D21=$C$5</f>
        <v>0</v>
      </c>
      <c r="B21" s="3" t="n">
        <f aca="false">OR(VLOOKUP(D21,country_codes,2,0)=$H$5,VLOOKUP(D21,country_codes,3,0)=$H$5)</f>
        <v>1</v>
      </c>
      <c r="C21" s="16" t="n">
        <f aca="false">Rank!L16</f>
        <v>13</v>
      </c>
      <c r="D21" s="17" t="str">
        <f aca="false">Rank!M16</f>
        <v>United States</v>
      </c>
      <c r="E21" s="18" t="n">
        <f aca="false">Rank!N16</f>
        <v>70.2</v>
      </c>
      <c r="F21" s="19" t="n">
        <f aca="false">I21=$C$5</f>
        <v>0</v>
      </c>
      <c r="G21" s="19" t="n">
        <f aca="false">OR(VLOOKUP(I21,country_codes,2,0)=$H$5,VLOOKUP(I21,country_codes,3,0)=$H$5)</f>
        <v>1</v>
      </c>
      <c r="H21" s="20" t="n">
        <f aca="false">Rank!L56</f>
        <v>53</v>
      </c>
      <c r="I21" s="21" t="str">
        <f aca="false">Rank!M56</f>
        <v>Greece</v>
      </c>
      <c r="J21" s="22" t="n">
        <f aca="false">Rank!N56</f>
        <v>45.96</v>
      </c>
    </row>
    <row r="22" customFormat="false" ht="14.5" hidden="false" customHeight="false" outlineLevel="0" collapsed="false">
      <c r="A22" s="3" t="n">
        <f aca="false">D22=$C$5</f>
        <v>0</v>
      </c>
      <c r="B22" s="3" t="n">
        <f aca="false">OR(VLOOKUP(D22,country_codes,2,0)=$H$5,VLOOKUP(D22,country_codes,3,0)=$H$5)</f>
        <v>1</v>
      </c>
      <c r="C22" s="16" t="n">
        <f aca="false">Rank!L17</f>
        <v>14</v>
      </c>
      <c r="D22" s="17" t="str">
        <f aca="false">Rank!M17</f>
        <v>France</v>
      </c>
      <c r="E22" s="18" t="n">
        <f aca="false">Rank!N17</f>
        <v>70.15</v>
      </c>
      <c r="F22" s="19" t="n">
        <f aca="false">I22=$C$5</f>
        <v>0</v>
      </c>
      <c r="G22" s="19" t="n">
        <f aca="false">OR(VLOOKUP(I22,country_codes,2,0)=$H$5,VLOOKUP(I22,country_codes,3,0)=$H$5)</f>
        <v>0</v>
      </c>
      <c r="H22" s="20" t="n">
        <f aca="false">Rank!L57</f>
        <v>54</v>
      </c>
      <c r="I22" s="21" t="str">
        <f aca="false">Rank!M57</f>
        <v>Rwanda</v>
      </c>
      <c r="J22" s="22" t="n">
        <f aca="false">Rank!N57</f>
        <v>45.92</v>
      </c>
    </row>
    <row r="23" customFormat="false" ht="14.5" hidden="false" customHeight="false" outlineLevel="0" collapsed="false">
      <c r="A23" s="3" t="n">
        <f aca="false">D23=$C$5</f>
        <v>0</v>
      </c>
      <c r="B23" s="3" t="n">
        <f aca="false">OR(VLOOKUP(D23,country_codes,2,0)=$H$5,VLOOKUP(D23,country_codes,3,0)=$H$5)</f>
        <v>1</v>
      </c>
      <c r="C23" s="16" t="n">
        <f aca="false">Rank!L18</f>
        <v>15</v>
      </c>
      <c r="D23" s="17" t="str">
        <f aca="false">Rank!M18</f>
        <v>Singapore</v>
      </c>
      <c r="E23" s="18" t="n">
        <f aca="false">Rank!N18</f>
        <v>69.24</v>
      </c>
      <c r="F23" s="19" t="n">
        <f aca="false">I23=$C$5</f>
        <v>0</v>
      </c>
      <c r="G23" s="19" t="n">
        <f aca="false">OR(VLOOKUP(I23,country_codes,2,0)=$H$5,VLOOKUP(I23,country_codes,3,0)=$H$5)</f>
        <v>0</v>
      </c>
      <c r="H23" s="20" t="n">
        <f aca="false">Rank!L58</f>
        <v>55</v>
      </c>
      <c r="I23" s="21" t="str">
        <f aca="false">Rank!M58</f>
        <v>Zimbabwe</v>
      </c>
      <c r="J23" s="22" t="n">
        <f aca="false">Rank!N58</f>
        <v>45.49</v>
      </c>
    </row>
    <row r="24" customFormat="false" ht="14.5" hidden="false" customHeight="false" outlineLevel="0" collapsed="false">
      <c r="A24" s="3" t="n">
        <f aca="false">D24=$C$5</f>
        <v>0</v>
      </c>
      <c r="B24" s="3" t="n">
        <f aca="false">OR(VLOOKUP(D24,country_codes,2,0)=$H$5,VLOOKUP(D24,country_codes,3,0)=$H$5)</f>
        <v>1</v>
      </c>
      <c r="C24" s="16" t="n">
        <f aca="false">Rank!L19</f>
        <v>16</v>
      </c>
      <c r="D24" s="17" t="str">
        <f aca="false">Rank!M19</f>
        <v>Austria</v>
      </c>
      <c r="E24" s="18" t="n">
        <f aca="false">Rank!N19</f>
        <v>68.89</v>
      </c>
      <c r="F24" s="19" t="n">
        <f aca="false">I24=$C$5</f>
        <v>0</v>
      </c>
      <c r="G24" s="19" t="n">
        <f aca="false">OR(VLOOKUP(I24,country_codes,2,0)=$H$5,VLOOKUP(I24,country_codes,3,0)=$H$5)</f>
        <v>1</v>
      </c>
      <c r="H24" s="20" t="n">
        <f aca="false">Rank!L59</f>
        <v>56</v>
      </c>
      <c r="I24" s="21" t="str">
        <f aca="false">Rank!M59</f>
        <v>Croatia</v>
      </c>
      <c r="J24" s="22" t="n">
        <f aca="false">Rank!N59</f>
        <v>45.47</v>
      </c>
    </row>
    <row r="25" customFormat="false" ht="14.5" hidden="false" customHeight="false" outlineLevel="0" collapsed="false">
      <c r="A25" s="3" t="n">
        <f aca="false">D25=$C$5</f>
        <v>0</v>
      </c>
      <c r="B25" s="3" t="n">
        <f aca="false">OR(VLOOKUP(D25,country_codes,2,0)=$H$5,VLOOKUP(D25,country_codes,3,0)=$H$5)</f>
        <v>1</v>
      </c>
      <c r="C25" s="16" t="n">
        <f aca="false">Rank!L20</f>
        <v>17</v>
      </c>
      <c r="D25" s="17" t="str">
        <f aca="false">Rank!M20</f>
        <v>Switzerland</v>
      </c>
      <c r="E25" s="18" t="n">
        <f aca="false">Rank!N20</f>
        <v>68.36</v>
      </c>
      <c r="F25" s="19" t="n">
        <f aca="false">I25=$C$5</f>
        <v>0</v>
      </c>
      <c r="G25" s="19" t="n">
        <f aca="false">OR(VLOOKUP(I25,country_codes,2,0)=$H$5,VLOOKUP(I25,country_codes,3,0)=$H$5)</f>
        <v>0</v>
      </c>
      <c r="H25" s="20" t="n">
        <f aca="false">Rank!L60</f>
        <v>57</v>
      </c>
      <c r="I25" s="21" t="str">
        <f aca="false">Rank!M60</f>
        <v>Guyana</v>
      </c>
      <c r="J25" s="22" t="n">
        <f aca="false">Rank!N60</f>
        <v>45.32</v>
      </c>
    </row>
    <row r="26" customFormat="false" ht="14.5" hidden="false" customHeight="false" outlineLevel="0" collapsed="false">
      <c r="A26" s="3" t="n">
        <f aca="false">D26=$C$5</f>
        <v>0</v>
      </c>
      <c r="B26" s="3" t="n">
        <f aca="false">OR(VLOOKUP(D26,country_codes,2,0)=$H$5,VLOOKUP(D26,country_codes,3,0)=$H$5)</f>
        <v>1</v>
      </c>
      <c r="C26" s="16" t="n">
        <f aca="false">Rank!L21</f>
        <v>18</v>
      </c>
      <c r="D26" s="17" t="str">
        <f aca="false">Rank!M21</f>
        <v>Belgium</v>
      </c>
      <c r="E26" s="18" t="n">
        <f aca="false">Rank!N21</f>
        <v>68.19</v>
      </c>
      <c r="F26" s="19" t="n">
        <f aca="false">I26=$C$5</f>
        <v>0</v>
      </c>
      <c r="G26" s="19" t="n">
        <f aca="false">OR(VLOOKUP(I26,country_codes,2,0)=$H$5,VLOOKUP(I26,country_codes,3,0)=$H$5)</f>
        <v>0</v>
      </c>
      <c r="H26" s="20" t="n">
        <f aca="false">Rank!L61</f>
        <v>58</v>
      </c>
      <c r="I26" s="21" t="str">
        <f aca="false">Rank!M61</f>
        <v>Togo</v>
      </c>
      <c r="J26" s="22" t="n">
        <f aca="false">Rank!N61</f>
        <v>44.18</v>
      </c>
    </row>
    <row r="27" customFormat="false" ht="14.5" hidden="false" customHeight="false" outlineLevel="0" collapsed="false">
      <c r="A27" s="3" t="n">
        <f aca="false">D27=$C$5</f>
        <v>0</v>
      </c>
      <c r="B27" s="3" t="n">
        <f aca="false">OR(VLOOKUP(D27,country_codes,2,0)=$H$5,VLOOKUP(D27,country_codes,3,0)=$H$5)</f>
        <v>1</v>
      </c>
      <c r="C27" s="16" t="n">
        <f aca="false">Rank!L22</f>
        <v>19</v>
      </c>
      <c r="D27" s="17" t="str">
        <f aca="false">Rank!M22</f>
        <v>Australia</v>
      </c>
      <c r="E27" s="18" t="n">
        <f aca="false">Rank!N22</f>
        <v>67.13</v>
      </c>
      <c r="F27" s="19" t="n">
        <f aca="false">I27=$C$5</f>
        <v>0</v>
      </c>
      <c r="G27" s="19" t="n">
        <f aca="false">OR(VLOOKUP(I27,country_codes,2,0)=$H$5,VLOOKUP(I27,country_codes,3,0)=$H$5)</f>
        <v>1</v>
      </c>
      <c r="H27" s="20" t="n">
        <f aca="false">Rank!L62</f>
        <v>59</v>
      </c>
      <c r="I27" s="21" t="str">
        <f aca="false">Rank!M62</f>
        <v>Panama</v>
      </c>
      <c r="J27" s="22" t="n">
        <f aca="false">Rank!N62</f>
        <v>44.11</v>
      </c>
    </row>
    <row r="28" customFormat="false" ht="14.5" hidden="false" customHeight="false" outlineLevel="0" collapsed="false">
      <c r="A28" s="3" t="n">
        <f aca="false">D28=$C$5</f>
        <v>0</v>
      </c>
      <c r="B28" s="3" t="n">
        <f aca="false">OR(VLOOKUP(D28,country_codes,2,0)=$H$5,VLOOKUP(D28,country_codes,3,0)=$H$5)</f>
        <v>1</v>
      </c>
      <c r="C28" s="16" t="n">
        <f aca="false">Rank!L23</f>
        <v>20</v>
      </c>
      <c r="D28" s="17" t="str">
        <f aca="false">Rank!M23</f>
        <v>Chile</v>
      </c>
      <c r="E28" s="18" t="n">
        <f aca="false">Rank!N23</f>
        <v>65.85</v>
      </c>
      <c r="F28" s="19" t="n">
        <f aca="false">I28=$C$5</f>
        <v>0</v>
      </c>
      <c r="G28" s="19" t="n">
        <f aca="false">OR(VLOOKUP(I28,country_codes,2,0)=$H$5,VLOOKUP(I28,country_codes,3,0)=$H$5)</f>
        <v>0</v>
      </c>
      <c r="H28" s="20" t="n">
        <f aca="false">Rank!L63</f>
        <v>60</v>
      </c>
      <c r="I28" s="21" t="str">
        <f aca="false">Rank!M63</f>
        <v>Bhutan</v>
      </c>
      <c r="J28" s="22" t="n">
        <f aca="false">Rank!N63</f>
        <v>43.52</v>
      </c>
    </row>
    <row r="29" customFormat="false" ht="14.5" hidden="false" customHeight="false" outlineLevel="0" collapsed="false">
      <c r="A29" s="3" t="n">
        <f aca="false">D29=$C$5</f>
        <v>0</v>
      </c>
      <c r="B29" s="3" t="n">
        <f aca="false">OR(VLOOKUP(D29,country_codes,2,0)=$H$5,VLOOKUP(D29,country_codes,3,0)=$H$5)</f>
        <v>1</v>
      </c>
      <c r="C29" s="16" t="n">
        <f aca="false">Rank!L24</f>
        <v>21</v>
      </c>
      <c r="D29" s="17" t="str">
        <f aca="false">Rank!M24</f>
        <v>Spain</v>
      </c>
      <c r="E29" s="18" t="n">
        <f aca="false">Rank!N24</f>
        <v>65.26</v>
      </c>
      <c r="F29" s="19" t="n">
        <f aca="false">I29=$C$5</f>
        <v>0</v>
      </c>
      <c r="G29" s="19" t="n">
        <f aca="false">OR(VLOOKUP(I29,country_codes,2,0)=$H$5,VLOOKUP(I29,country_codes,3,0)=$H$5)</f>
        <v>0</v>
      </c>
      <c r="H29" s="20" t="n">
        <f aca="false">Rank!L64</f>
        <v>61</v>
      </c>
      <c r="I29" s="21" t="str">
        <f aca="false">Rank!M64</f>
        <v>Serbia</v>
      </c>
      <c r="J29" s="22" t="n">
        <f aca="false">Rank!N64</f>
        <v>43.27</v>
      </c>
    </row>
    <row r="30" customFormat="false" ht="14.5" hidden="false" customHeight="false" outlineLevel="0" collapsed="false">
      <c r="A30" s="3" t="n">
        <f aca="false">D30=$C$5</f>
        <v>0</v>
      </c>
      <c r="B30" s="3" t="n">
        <f aca="false">OR(VLOOKUP(D30,country_codes,2,0)=$H$5,VLOOKUP(D30,country_codes,3,0)=$H$5)</f>
        <v>1</v>
      </c>
      <c r="C30" s="16" t="n">
        <f aca="false">Rank!L25</f>
        <v>22</v>
      </c>
      <c r="D30" s="17" t="str">
        <f aca="false">Rank!M25</f>
        <v>Malta</v>
      </c>
      <c r="E30" s="18" t="n">
        <f aca="false">Rank!N25</f>
        <v>61.82</v>
      </c>
      <c r="F30" s="19" t="n">
        <f aca="false">I30=$C$5</f>
        <v>0</v>
      </c>
      <c r="G30" s="19" t="n">
        <f aca="false">OR(VLOOKUP(I30,country_codes,2,0)=$H$5,VLOOKUP(I30,country_codes,3,0)=$H$5)</f>
        <v>0</v>
      </c>
      <c r="H30" s="20" t="n">
        <f aca="false">Rank!L65</f>
        <v>62</v>
      </c>
      <c r="I30" s="21" t="str">
        <f aca="false">Rank!M65</f>
        <v>Bangladesh</v>
      </c>
      <c r="J30" s="22" t="n">
        <f aca="false">Rank!N65</f>
        <v>42.59</v>
      </c>
    </row>
    <row r="31" customFormat="false" ht="14.5" hidden="false" customHeight="false" outlineLevel="0" collapsed="false">
      <c r="A31" s="3" t="n">
        <f aca="false">D31=$C$5</f>
        <v>0</v>
      </c>
      <c r="B31" s="3" t="n">
        <f aca="false">OR(VLOOKUP(D31,country_codes,2,0)=$H$5,VLOOKUP(D31,country_codes,3,0)=$H$5)</f>
        <v>0</v>
      </c>
      <c r="C31" s="16" t="n">
        <f aca="false">Rank!L26</f>
        <v>23</v>
      </c>
      <c r="D31" s="17" t="str">
        <f aca="false">Rank!M26</f>
        <v>India</v>
      </c>
      <c r="E31" s="18" t="n">
        <f aca="false">Rank!N26</f>
        <v>61.75</v>
      </c>
      <c r="F31" s="19" t="n">
        <f aca="false">I31=$C$5</f>
        <v>0</v>
      </c>
      <c r="G31" s="19" t="n">
        <f aca="false">OR(VLOOKUP(I31,country_codes,2,0)=$H$5,VLOOKUP(I31,country_codes,3,0)=$H$5)</f>
        <v>0</v>
      </c>
      <c r="H31" s="20" t="n">
        <f aca="false">Rank!L66</f>
        <v>63</v>
      </c>
      <c r="I31" s="21" t="str">
        <f aca="false">Rank!M66</f>
        <v>Myanmar</v>
      </c>
      <c r="J31" s="22" t="n">
        <f aca="false">Rank!N66</f>
        <v>38</v>
      </c>
    </row>
    <row r="32" customFormat="false" ht="14.5" hidden="false" customHeight="false" outlineLevel="0" collapsed="false">
      <c r="A32" s="3" t="n">
        <f aca="false">D32=$C$5</f>
        <v>0</v>
      </c>
      <c r="B32" s="3" t="n">
        <f aca="false">OR(VLOOKUP(D32,country_codes,2,0)=$H$5,VLOOKUP(D32,country_codes,3,0)=$H$5)</f>
        <v>0</v>
      </c>
      <c r="C32" s="16" t="n">
        <f aca="false">Rank!L27</f>
        <v>24</v>
      </c>
      <c r="D32" s="17" t="str">
        <f aca="false">Rank!M27</f>
        <v>Argentina</v>
      </c>
      <c r="E32" s="18" t="n">
        <f aca="false">Rank!N27</f>
        <v>60.59</v>
      </c>
      <c r="F32" s="19" t="n">
        <f aca="false">I32=$C$5</f>
        <v>0</v>
      </c>
      <c r="G32" s="19" t="n">
        <f aca="false">OR(VLOOKUP(I32,country_codes,2,0)=$H$5,VLOOKUP(I32,country_codes,3,0)=$H$5)</f>
        <v>0</v>
      </c>
      <c r="H32" s="20" t="n">
        <f aca="false">Rank!L67</f>
        <v>64</v>
      </c>
      <c r="I32" s="21" t="str">
        <f aca="false">Rank!M67</f>
        <v>Republic of Capo Verde</v>
      </c>
      <c r="J32" s="22" t="n">
        <f aca="false">Rank!N67</f>
        <v>37.87</v>
      </c>
    </row>
    <row r="33" customFormat="false" ht="14.5" hidden="false" customHeight="false" outlineLevel="0" collapsed="false">
      <c r="A33" s="3" t="n">
        <f aca="false">D33=$C$5</f>
        <v>0</v>
      </c>
      <c r="B33" s="3" t="n">
        <f aca="false">OR(VLOOKUP(D33,country_codes,2,0)=$H$5,VLOOKUP(D33,country_codes,3,0)=$H$5)</f>
        <v>1</v>
      </c>
      <c r="C33" s="16" t="n">
        <f aca="false">Rank!L28</f>
        <v>25</v>
      </c>
      <c r="D33" s="17" t="str">
        <f aca="false">Rank!M28</f>
        <v>Poland</v>
      </c>
      <c r="E33" s="18" t="n">
        <f aca="false">Rank!N28</f>
        <v>60.37</v>
      </c>
      <c r="F33" s="19" t="n">
        <f aca="false">I33=$C$5</f>
        <v>0</v>
      </c>
      <c r="G33" s="19" t="n">
        <f aca="false">OR(VLOOKUP(I33,country_codes,2,0)=$H$5,VLOOKUP(I33,country_codes,3,0)=$H$5)</f>
        <v>0</v>
      </c>
      <c r="H33" s="20" t="n">
        <f aca="false">Rank!L68</f>
        <v>65</v>
      </c>
      <c r="I33" s="21" t="str">
        <f aca="false">Rank!M68</f>
        <v>Senegal</v>
      </c>
      <c r="J33" s="22" t="n">
        <f aca="false">Rank!N68</f>
        <v>37.36</v>
      </c>
    </row>
    <row r="34" customFormat="false" ht="14.5" hidden="false" customHeight="false" outlineLevel="0" collapsed="false">
      <c r="A34" s="3" t="n">
        <f aca="false">D34=$C$5</f>
        <v>0</v>
      </c>
      <c r="B34" s="3" t="n">
        <f aca="false">OR(VLOOKUP(D34,country_codes,2,0)=$H$5,VLOOKUP(D34,country_codes,3,0)=$H$5)</f>
        <v>1</v>
      </c>
      <c r="C34" s="16" t="n">
        <f aca="false">Rank!L29</f>
        <v>26</v>
      </c>
      <c r="D34" s="17" t="str">
        <f aca="false">Rank!M29</f>
        <v>Portugal</v>
      </c>
      <c r="E34" s="18" t="n">
        <f aca="false">Rank!N29</f>
        <v>60.13</v>
      </c>
      <c r="F34" s="19" t="n">
        <f aca="false">I34=$C$5</f>
        <v>0</v>
      </c>
      <c r="G34" s="19" t="n">
        <f aca="false">OR(VLOOKUP(I34,country_codes,2,0)=$H$5,VLOOKUP(I34,country_codes,3,0)=$H$5)</f>
        <v>0</v>
      </c>
      <c r="H34" s="20" t="n">
        <f aca="false">Rank!L69</f>
        <v>66</v>
      </c>
      <c r="I34" s="21" t="str">
        <f aca="false">Rank!M69</f>
        <v>Tajikistan</v>
      </c>
      <c r="J34" s="22" t="n">
        <f aca="false">Rank!N69</f>
        <v>37.31</v>
      </c>
    </row>
    <row r="35" customFormat="false" ht="14.5" hidden="false" customHeight="false" outlineLevel="0" collapsed="false">
      <c r="A35" s="3" t="n">
        <f aca="false">D35=$C$5</f>
        <v>0</v>
      </c>
      <c r="B35" s="3" t="n">
        <f aca="false">OR(VLOOKUP(D35,country_codes,2,0)=$H$5,VLOOKUP(D35,country_codes,3,0)=$H$5)</f>
        <v>0</v>
      </c>
      <c r="C35" s="16" t="n">
        <f aca="false">Rank!L30</f>
        <v>27</v>
      </c>
      <c r="D35" s="17" t="str">
        <f aca="false">Rank!M30</f>
        <v>Indonesia</v>
      </c>
      <c r="E35" s="18" t="n">
        <f aca="false">Rank!N30</f>
        <v>60.09</v>
      </c>
      <c r="F35" s="19" t="n">
        <f aca="false">I35=$C$5</f>
        <v>0</v>
      </c>
      <c r="G35" s="19" t="n">
        <f aca="false">OR(VLOOKUP(I35,country_codes,2,0)=$H$5,VLOOKUP(I35,country_codes,3,0)=$H$5)</f>
        <v>0</v>
      </c>
      <c r="H35" s="20" t="n">
        <f aca="false">Rank!L70</f>
        <v>67</v>
      </c>
      <c r="I35" s="21" t="str">
        <f aca="false">Rank!M70</f>
        <v>Zambia</v>
      </c>
      <c r="J35" s="22" t="n">
        <f aca="false">Rank!N70</f>
        <v>37.16</v>
      </c>
    </row>
    <row r="36" customFormat="false" ht="14.5" hidden="false" customHeight="false" outlineLevel="0" collapsed="false">
      <c r="A36" s="3" t="n">
        <f aca="false">D36=$C$5</f>
        <v>0</v>
      </c>
      <c r="B36" s="3" t="n">
        <f aca="false">OR(VLOOKUP(D36,country_codes,2,0)=$H$5,VLOOKUP(D36,country_codes,3,0)=$H$5)</f>
        <v>1</v>
      </c>
      <c r="C36" s="16" t="n">
        <f aca="false">Rank!L31</f>
        <v>28</v>
      </c>
      <c r="D36" s="17" t="str">
        <f aca="false">Rank!M31</f>
        <v>Cyprus</v>
      </c>
      <c r="E36" s="18" t="n">
        <f aca="false">Rank!N31</f>
        <v>59.85</v>
      </c>
      <c r="F36" s="19" t="n">
        <f aca="false">I36=$C$5</f>
        <v>0</v>
      </c>
      <c r="G36" s="19" t="n">
        <f aca="false">OR(VLOOKUP(I36,country_codes,2,0)=$H$5,VLOOKUP(I36,country_codes,3,0)=$H$5)</f>
        <v>0</v>
      </c>
      <c r="H36" s="20" t="n">
        <f aca="false">Rank!L71</f>
        <v>68</v>
      </c>
      <c r="I36" s="21" t="str">
        <f aca="false">Rank!M71</f>
        <v>Pakistan</v>
      </c>
      <c r="J36" s="22" t="n">
        <f aca="false">Rank!N71</f>
        <v>37.08</v>
      </c>
    </row>
    <row r="37" customFormat="false" ht="14.5" hidden="false" customHeight="false" outlineLevel="0" collapsed="false">
      <c r="A37" s="3" t="n">
        <f aca="false">D37=$C$5</f>
        <v>0</v>
      </c>
      <c r="B37" s="3" t="n">
        <f aca="false">OR(VLOOKUP(D37,country_codes,2,0)=$H$5,VLOOKUP(D37,country_codes,3,0)=$H$5)</f>
        <v>1</v>
      </c>
      <c r="C37" s="16" t="n">
        <f aca="false">Rank!L32</f>
        <v>29</v>
      </c>
      <c r="D37" s="17" t="str">
        <f aca="false">Rank!M32</f>
        <v>New Zealand</v>
      </c>
      <c r="E37" s="18" t="n">
        <f aca="false">Rank!N32</f>
        <v>59.6</v>
      </c>
      <c r="F37" s="19" t="n">
        <f aca="false">I37=$C$5</f>
        <v>0</v>
      </c>
      <c r="G37" s="19" t="n">
        <f aca="false">OR(VLOOKUP(I37,country_codes,2,0)=$H$5,VLOOKUP(I37,country_codes,3,0)=$H$5)</f>
        <v>0</v>
      </c>
      <c r="H37" s="20" t="n">
        <f aca="false">Rank!L72</f>
        <v>69</v>
      </c>
      <c r="I37" s="21" t="str">
        <f aca="false">Rank!M72</f>
        <v>Lebanon</v>
      </c>
      <c r="J37" s="22" t="n">
        <f aca="false">Rank!N72</f>
        <v>36.41</v>
      </c>
    </row>
    <row r="38" customFormat="false" ht="14.5" hidden="false" customHeight="false" outlineLevel="0" collapsed="false">
      <c r="A38" s="3" t="n">
        <f aca="false">D38=$C$5</f>
        <v>0</v>
      </c>
      <c r="B38" s="3" t="n">
        <f aca="false">OR(VLOOKUP(D38,country_codes,2,0)=$H$5,VLOOKUP(D38,country_codes,3,0)=$H$5)</f>
        <v>0</v>
      </c>
      <c r="C38" s="16" t="n">
        <f aca="false">Rank!L33</f>
        <v>30</v>
      </c>
      <c r="D38" s="17" t="str">
        <f aca="false">Rank!M33</f>
        <v>Peru</v>
      </c>
      <c r="E38" s="18" t="n">
        <f aca="false">Rank!N33</f>
        <v>58.93</v>
      </c>
      <c r="F38" s="19" t="n">
        <f aca="false">I38=$C$5</f>
        <v>0</v>
      </c>
      <c r="G38" s="19" t="n">
        <f aca="false">OR(VLOOKUP(I38,country_codes,2,0)=$H$5,VLOOKUP(I38,country_codes,3,0)=$H$5)</f>
        <v>0</v>
      </c>
      <c r="H38" s="20" t="n">
        <f aca="false">Rank!L73</f>
        <v>70</v>
      </c>
      <c r="I38" s="21" t="str">
        <f aca="false">Rank!M73</f>
        <v>Mali</v>
      </c>
      <c r="J38" s="22" t="n">
        <f aca="false">Rank!N73</f>
        <v>35.49</v>
      </c>
    </row>
    <row r="39" customFormat="false" ht="14.5" hidden="false" customHeight="false" outlineLevel="0" collapsed="false">
      <c r="A39" s="3" t="n">
        <f aca="false">D39=$C$5</f>
        <v>0</v>
      </c>
      <c r="B39" s="3" t="n">
        <f aca="false">OR(VLOOKUP(D39,country_codes,2,0)=$H$5,VLOOKUP(D39,country_codes,3,0)=$H$5)</f>
        <v>0</v>
      </c>
      <c r="C39" s="16" t="n">
        <f aca="false">Rank!L34</f>
        <v>31</v>
      </c>
      <c r="D39" s="17" t="str">
        <f aca="false">Rank!M34</f>
        <v>Vietnam</v>
      </c>
      <c r="E39" s="18" t="n">
        <f aca="false">Rank!N34</f>
        <v>58.37</v>
      </c>
      <c r="F39" s="19" t="n">
        <f aca="false">I39=$C$5</f>
        <v>0</v>
      </c>
      <c r="G39" s="19" t="n">
        <f aca="false">OR(VLOOKUP(I39,country_codes,2,0)=$H$5,VLOOKUP(I39,country_codes,3,0)=$H$5)</f>
        <v>0</v>
      </c>
      <c r="H39" s="20" t="n">
        <f aca="false">Rank!L74</f>
        <v>71</v>
      </c>
      <c r="I39" s="21" t="str">
        <f aca="false">Rank!M74</f>
        <v>Chad</v>
      </c>
      <c r="J39" s="22" t="n">
        <f aca="false">Rank!N74</f>
        <v>32.52</v>
      </c>
    </row>
    <row r="40" customFormat="false" ht="14.5" hidden="false" customHeight="false" outlineLevel="0" collapsed="false">
      <c r="A40" s="3" t="n">
        <f aca="false">D40=$C$5</f>
        <v>0</v>
      </c>
      <c r="B40" s="3" t="n">
        <f aca="false">OR(VLOOKUP(D40,country_codes,2,0)=$H$5,VLOOKUP(D40,country_codes,3,0)=$H$5)</f>
        <v>0</v>
      </c>
      <c r="C40" s="16" t="n">
        <f aca="false">Rank!L35</f>
        <v>32</v>
      </c>
      <c r="D40" s="17" t="str">
        <f aca="false">Rank!M35</f>
        <v>Kenya</v>
      </c>
      <c r="E40" s="18" t="n">
        <f aca="false">Rank!N35</f>
        <v>57.98</v>
      </c>
      <c r="F40" s="19" t="n">
        <f aca="false">I40=$C$5</f>
        <v>0</v>
      </c>
      <c r="G40" s="19" t="n">
        <f aca="false">OR(VLOOKUP(I40,country_codes,2,0)=$H$5,VLOOKUP(I40,country_codes,3,0)=$H$5)</f>
        <v>0</v>
      </c>
      <c r="H40" s="20" t="n">
        <f aca="false">Rank!L75</f>
        <v>72</v>
      </c>
      <c r="I40" s="21" t="str">
        <f aca="false">Rank!M75</f>
        <v>Mozambique</v>
      </c>
      <c r="J40" s="22" t="n">
        <f aca="false">Rank!N75</f>
        <v>31.86</v>
      </c>
    </row>
    <row r="41" customFormat="false" ht="14.5" hidden="false" customHeight="false" outlineLevel="0" collapsed="false">
      <c r="A41" s="3" t="n">
        <f aca="false">D41=$C$5</f>
        <v>0</v>
      </c>
      <c r="B41" s="3" t="n">
        <f aca="false">OR(VLOOKUP(D41,country_codes,2,0)=$H$5,VLOOKUP(D41,country_codes,3,0)=$H$5)</f>
        <v>0</v>
      </c>
      <c r="C41" s="16" t="n">
        <f aca="false">Rank!L36</f>
        <v>33</v>
      </c>
      <c r="D41" s="17" t="str">
        <f aca="false">Rank!M36</f>
        <v>Russian Federation</v>
      </c>
      <c r="E41" s="18" t="n">
        <f aca="false">Rank!N36</f>
        <v>57.66</v>
      </c>
      <c r="F41" s="19" t="n">
        <f aca="false">I41=$C$5</f>
        <v>0</v>
      </c>
      <c r="G41" s="19" t="n">
        <f aca="false">OR(VLOOKUP(I41,country_codes,2,0)=$H$5,VLOOKUP(I41,country_codes,3,0)=$H$5)</f>
        <v>0</v>
      </c>
      <c r="H41" s="20" t="n">
        <f aca="false">Rank!L76</f>
        <v>73</v>
      </c>
      <c r="I41" s="21" t="str">
        <f aca="false">Rank!M76</f>
        <v>Niger</v>
      </c>
      <c r="J41" s="22" t="n">
        <f aca="false">Rank!N76</f>
        <v>31.21</v>
      </c>
    </row>
    <row r="42" customFormat="false" ht="14.5" hidden="false" customHeight="false" outlineLevel="0" collapsed="false">
      <c r="A42" s="3" t="n">
        <f aca="false">D42=$C$5</f>
        <v>0</v>
      </c>
      <c r="B42" s="3" t="n">
        <f aca="false">OR(VLOOKUP(D42,country_codes,2,0)=$H$5,VLOOKUP(D42,country_codes,3,0)=$H$5)</f>
        <v>0</v>
      </c>
      <c r="C42" s="16" t="n">
        <f aca="false">Rank!L37</f>
        <v>34</v>
      </c>
      <c r="D42" s="17" t="str">
        <f aca="false">Rank!M37</f>
        <v>Brazil</v>
      </c>
      <c r="E42" s="18" t="n">
        <f aca="false">Rank!N37</f>
        <v>57.31</v>
      </c>
      <c r="F42" s="19" t="n">
        <f aca="false">I42=$C$5</f>
        <v>0</v>
      </c>
      <c r="G42" s="19" t="n">
        <f aca="false">OR(VLOOKUP(I42,country_codes,2,0)=$H$5,VLOOKUP(I42,country_codes,3,0)=$H$5)</f>
        <v>0</v>
      </c>
      <c r="H42" s="20" t="n">
        <f aca="false">Rank!L77</f>
        <v>74</v>
      </c>
      <c r="I42" s="21" t="str">
        <f aca="false">Rank!M77</f>
        <v>Suriname</v>
      </c>
      <c r="J42" s="22" t="n">
        <f aca="false">Rank!N77</f>
        <v>30.48</v>
      </c>
    </row>
    <row r="43" customFormat="false" ht="14.5" hidden="false" customHeight="false" outlineLevel="0" collapsed="false">
      <c r="A43" s="3" t="n">
        <f aca="false">D43=$C$5</f>
        <v>0</v>
      </c>
      <c r="B43" s="3" t="n">
        <f aca="false">OR(VLOOKUP(D43,country_codes,2,0)=$H$5,VLOOKUP(D43,country_codes,3,0)=$H$5)</f>
        <v>0</v>
      </c>
      <c r="C43" s="16" t="n">
        <f aca="false">Rank!L38</f>
        <v>35</v>
      </c>
      <c r="D43" s="17" t="str">
        <f aca="false">Rank!M38</f>
        <v>Nigeria</v>
      </c>
      <c r="E43" s="18" t="n">
        <f aca="false">Rank!N38</f>
        <v>57.01</v>
      </c>
      <c r="F43" s="19" t="n">
        <f aca="false">I43=$C$5</f>
        <v>0</v>
      </c>
      <c r="G43" s="19" t="n">
        <f aca="false">OR(VLOOKUP(I43,country_codes,2,0)=$H$5,VLOOKUP(I43,country_codes,3,0)=$H$5)</f>
        <v>0</v>
      </c>
      <c r="H43" s="20" t="n">
        <f aca="false">Rank!L78</f>
        <v>75</v>
      </c>
      <c r="I43" s="21" t="str">
        <f aca="false">Rank!M78</f>
        <v>Republic of Yemen</v>
      </c>
      <c r="J43" s="22" t="n">
        <f aca="false">Rank!N78</f>
        <v>26.34</v>
      </c>
    </row>
    <row r="44" customFormat="false" ht="14.5" hidden="false" customHeight="false" outlineLevel="0" collapsed="false">
      <c r="A44" s="3" t="n">
        <f aca="false">D44=$C$5</f>
        <v>0</v>
      </c>
      <c r="B44" s="3" t="n">
        <f aca="false">OR(VLOOKUP(D44,country_codes,2,0)=$H$5,VLOOKUP(D44,country_codes,3,0)=$H$5)</f>
        <v>1</v>
      </c>
      <c r="C44" s="16" t="n">
        <f aca="false">Rank!L39</f>
        <v>36</v>
      </c>
      <c r="D44" s="17" t="str">
        <f aca="false">Rank!M39</f>
        <v>Slovenia</v>
      </c>
      <c r="E44" s="18" t="n">
        <f aca="false">Rank!N39</f>
        <v>55.59</v>
      </c>
      <c r="F44" s="19" t="n">
        <f aca="false">I44=$C$5</f>
        <v>0</v>
      </c>
      <c r="G44" s="19" t="n">
        <f aca="false">OR(VLOOKUP(I44,country_codes,2,0)=$H$5,VLOOKUP(I44,country_codes,3,0)=$H$5)</f>
        <v>0</v>
      </c>
      <c r="H44" s="20" t="n">
        <f aca="false">Rank!L79</f>
        <v>76</v>
      </c>
      <c r="I44" s="21" t="str">
        <f aca="false">Rank!M79</f>
        <v>Namibia</v>
      </c>
      <c r="J44" s="22" t="n">
        <f aca="false">Rank!N79</f>
        <v>24.9</v>
      </c>
    </row>
    <row r="45" customFormat="false" ht="14.5" hidden="false" customHeight="false" outlineLevel="0" collapsed="false">
      <c r="A45" s="3" t="n">
        <f aca="false">D45=$C$5</f>
        <v>0</v>
      </c>
      <c r="B45" s="3" t="n">
        <f aca="false">OR(VLOOKUP(D45,country_codes,2,0)=$H$5,VLOOKUP(D45,country_codes,3,0)=$H$5)</f>
        <v>0</v>
      </c>
      <c r="C45" s="16" t="n">
        <f aca="false">Rank!L40</f>
        <v>37</v>
      </c>
      <c r="D45" s="17" t="str">
        <f aca="false">Rank!M40</f>
        <v>Jamaica</v>
      </c>
      <c r="E45" s="18" t="n">
        <f aca="false">Rank!N40</f>
        <v>55.47</v>
      </c>
      <c r="F45" s="19" t="n">
        <f aca="false">I45=$C$5</f>
        <v>0</v>
      </c>
      <c r="G45" s="19" t="n">
        <f aca="false">OR(VLOOKUP(I45,country_codes,2,0)=$H$5,VLOOKUP(I45,country_codes,3,0)=$H$5)</f>
        <v>0</v>
      </c>
      <c r="H45" s="20" t="n">
        <f aca="false">Rank!L80</f>
        <v>77</v>
      </c>
      <c r="I45" s="21" t="str">
        <f aca="false">Rank!M80</f>
        <v>Democratic Republic of the Congo</v>
      </c>
      <c r="J45" s="22" t="n">
        <f aca="false">Rank!N80</f>
        <v>24.01</v>
      </c>
    </row>
    <row r="46" customFormat="false" ht="14.5" hidden="false" customHeight="false" outlineLevel="0" collapsed="false">
      <c r="A46" s="3" t="n">
        <f aca="false">D46=$C$5</f>
        <v>0</v>
      </c>
      <c r="B46" s="3" t="n">
        <f aca="false">OR(VLOOKUP(D46,country_codes,2,0)=$H$5,VLOOKUP(D46,country_codes,3,0)=$H$5)</f>
        <v>0</v>
      </c>
      <c r="C46" s="16" t="n">
        <f aca="false">Rank!L41</f>
        <v>38</v>
      </c>
      <c r="D46" s="17" t="str">
        <f aca="false">Rank!M41</f>
        <v>Ghana</v>
      </c>
      <c r="E46" s="18" t="n">
        <f aca="false">Rank!N41</f>
        <v>54.03</v>
      </c>
      <c r="F46" s="19" t="n">
        <f aca="false">I46=$C$5</f>
        <v>0</v>
      </c>
      <c r="G46" s="19" t="n">
        <f aca="false">OR(VLOOKUP(I46,country_codes,2,0)=$H$5,VLOOKUP(I46,country_codes,3,0)=$H$5)</f>
        <v>0</v>
      </c>
      <c r="H46" s="20" t="n">
        <f aca="false">Rank!L81</f>
        <v>78</v>
      </c>
      <c r="I46" s="21" t="str">
        <f aca="false">Rank!M81</f>
        <v>Guinea</v>
      </c>
      <c r="J46" s="22" t="n">
        <f aca="false">Rank!N81</f>
        <v>22.53</v>
      </c>
    </row>
    <row r="47" customFormat="false" ht="15.65" hidden="false" customHeight="true" outlineLevel="0" collapsed="false">
      <c r="A47" s="3" t="n">
        <f aca="false">D47=$C$5</f>
        <v>0</v>
      </c>
      <c r="B47" s="3" t="n">
        <f aca="false">OR(VLOOKUP(D47,country_codes,2,0)=$H$5,VLOOKUP(D47,country_codes,3,0)=$H$5)</f>
        <v>1</v>
      </c>
      <c r="C47" s="16" t="n">
        <f aca="false">Rank!L42</f>
        <v>39</v>
      </c>
      <c r="D47" s="17" t="str">
        <f aca="false">Rank!M42</f>
        <v>Uruguay</v>
      </c>
      <c r="E47" s="18" t="n">
        <f aca="false">Rank!N42</f>
        <v>54</v>
      </c>
      <c r="F47" s="19" t="n">
        <f aca="false">I47=$C$5</f>
        <v>0</v>
      </c>
      <c r="G47" s="19" t="n">
        <f aca="false">OR(VLOOKUP(I47,country_codes,2,0)=$H$5,VLOOKUP(I47,country_codes,3,0)=$H$5)</f>
        <v>0</v>
      </c>
      <c r="H47" s="20" t="n">
        <f aca="false">Rank!L82</f>
        <v>79</v>
      </c>
      <c r="I47" s="21" t="str">
        <f aca="false">Rank!M82</f>
        <v>Papua New Guinea</v>
      </c>
      <c r="J47" s="22" t="n">
        <f aca="false">Rank!N82</f>
        <v>21.32</v>
      </c>
    </row>
    <row r="48" customFormat="false" ht="14.5" hidden="false" customHeight="false" outlineLevel="0" collapsed="false">
      <c r="A48" s="3" t="n">
        <f aca="false">D48=$C$5</f>
        <v>0</v>
      </c>
      <c r="B48" s="3" t="n">
        <f aca="false">OR(VLOOKUP(D48,country_codes,2,0)=$H$5,VLOOKUP(D48,country_codes,3,0)=$H$5)</f>
        <v>0</v>
      </c>
      <c r="C48" s="23" t="n">
        <f aca="false">Rank!L43</f>
        <v>40</v>
      </c>
      <c r="D48" s="24" t="str">
        <f aca="false">Rank!M43</f>
        <v>Philippines</v>
      </c>
      <c r="E48" s="25" t="n">
        <f aca="false">Rank!N43</f>
        <v>53.6</v>
      </c>
      <c r="F48" s="26" t="n">
        <f aca="false">I48=$C$5</f>
        <v>0</v>
      </c>
      <c r="G48" s="26" t="n">
        <f aca="false">OR(VLOOKUP(I48,country_codes,2,0)=$H$5,VLOOKUP(I48,country_codes,3,0)=$H$5)</f>
        <v>0</v>
      </c>
      <c r="H48" s="27" t="n">
        <f aca="false">Rank!L83</f>
        <v>80</v>
      </c>
      <c r="I48" s="28" t="str">
        <f aca="false">Rank!M83</f>
        <v>Sudan</v>
      </c>
      <c r="J48" s="29" t="n">
        <f aca="false">Rank!N83</f>
        <v>19.99</v>
      </c>
    </row>
    <row r="49" s="1" customFormat="true" ht="14.5" hidden="false" customHeight="false" outlineLevel="0" collapsed="false"/>
    <row r="50" s="1" customFormat="true" ht="14.5" hidden="false" customHeight="false" outlineLevel="0" collapsed="false"/>
    <row r="51" s="1" customFormat="true" ht="14.5" hidden="false" customHeight="false" outlineLevel="0" collapsed="false"/>
    <row r="52" s="1" customFormat="true" ht="14.5" hidden="false" customHeight="false" outlineLevel="0" collapsed="false"/>
    <row r="53" s="1" customFormat="true" ht="14.5" hidden="false" customHeight="false" outlineLevel="0" collapsed="false"/>
    <row r="54" s="1" customFormat="true" ht="14.5" hidden="false" customHeight="false" outlineLevel="0" collapsed="false"/>
    <row r="55" s="1" customFormat="true" ht="14.5" hidden="false" customHeight="false" outlineLevel="0" collapsed="false"/>
    <row r="56" s="1" customFormat="true" ht="14.5" hidden="false" customHeight="false" outlineLevel="0" collapsed="false"/>
    <row r="57" s="1" customFormat="true" ht="14.5" hidden="false" customHeight="false" outlineLevel="0" collapsed="false"/>
    <row r="58" s="1" customFormat="true" ht="14.5" hidden="false" customHeight="false" outlineLevel="0" collapsed="false"/>
    <row r="59" s="1" customFormat="true" ht="14.5" hidden="false" customHeight="false" outlineLevel="0" collapsed="false"/>
    <row r="60" s="1" customFormat="true" ht="14.5" hidden="false" customHeight="false" outlineLevel="0" collapsed="false"/>
    <row r="61" s="1" customFormat="true" ht="14.5" hidden="false" customHeight="false" outlineLevel="0" collapsed="false"/>
    <row r="62" s="1" customFormat="true" ht="14.5" hidden="false" customHeight="false" outlineLevel="0" collapsed="false"/>
    <row r="63" s="1" customFormat="true" ht="14.5" hidden="false" customHeight="false" outlineLevel="0" collapsed="false"/>
    <row r="64" s="1" customFormat="true" ht="14.5" hidden="false" customHeight="false" outlineLevel="0" collapsed="false"/>
    <row r="65" s="1" customFormat="true" ht="14.5" hidden="false" customHeight="false" outlineLevel="0" collapsed="false"/>
    <row r="66" s="1" customFormat="true" ht="14.5" hidden="false" customHeight="false" outlineLevel="0" collapsed="false"/>
    <row r="67" s="1" customFormat="true" ht="14.5" hidden="false" customHeight="false" outlineLevel="0" collapsed="false"/>
    <row r="68" s="1" customFormat="true" ht="14.5" hidden="false" customHeight="false" outlineLevel="0" collapsed="false"/>
    <row r="69" s="1" customFormat="true" ht="14.5" hidden="false" customHeight="false" outlineLevel="0" collapsed="false"/>
    <row r="70" s="1" customFormat="true" ht="14.5" hidden="false" customHeight="false" outlineLevel="0" collapsed="false"/>
    <row r="71" s="1" customFormat="true" ht="14.5" hidden="false" customHeight="false" outlineLevel="0" collapsed="false"/>
    <row r="72" s="1" customFormat="true" ht="14.5" hidden="false" customHeight="false" outlineLevel="0" collapsed="false"/>
    <row r="73" s="1" customFormat="true" ht="14.5" hidden="false" customHeight="false" outlineLevel="0" collapsed="false"/>
    <row r="74" s="1" customFormat="true" ht="14.5" hidden="false" customHeight="false" outlineLevel="0" collapsed="false"/>
    <row r="75" s="1" customFormat="true" ht="14.5" hidden="false" customHeight="false" outlineLevel="0" collapsed="false"/>
    <row r="76" s="1" customFormat="true" ht="14.5" hidden="false" customHeight="false" outlineLevel="0" collapsed="false"/>
    <row r="77" s="1" customFormat="true" ht="14.5" hidden="false" customHeight="false" outlineLevel="0" collapsed="false"/>
    <row r="78" s="1" customFormat="true" ht="14.5" hidden="false" customHeight="false" outlineLevel="0" collapsed="false"/>
    <row r="79" s="1" customFormat="true" ht="14.5" hidden="false" customHeight="false" outlineLevel="0" collapsed="false"/>
    <row r="80" s="1" customFormat="true" ht="14.5" hidden="false" customHeight="false" outlineLevel="0" collapsed="false"/>
    <row r="81" s="1" customFormat="true" ht="14.5" hidden="false" customHeight="false" outlineLevel="0" collapsed="false"/>
    <row r="82" s="1" customFormat="true" ht="14.5" hidden="false" customHeight="false" outlineLevel="0" collapsed="false"/>
  </sheetData>
  <mergeCells count="5">
    <mergeCell ref="C4:E4"/>
    <mergeCell ref="H4:J4"/>
    <mergeCell ref="C5:E5"/>
    <mergeCell ref="H5:J5"/>
    <mergeCell ref="C7:J7"/>
  </mergeCells>
  <conditionalFormatting sqref="C9:E48">
    <cfRule type="expression" priority="2" aboveAverage="0" equalAverage="0" bottom="0" percent="0" rank="0" text="" dxfId="0">
      <formula>$B9=1</formula>
    </cfRule>
    <cfRule type="expression" priority="3" aboveAverage="0" equalAverage="0" bottom="0" percent="0" rank="0" text="" dxfId="1">
      <formula>$A9=1</formula>
    </cfRule>
  </conditionalFormatting>
  <conditionalFormatting sqref="H9:J48">
    <cfRule type="expression" priority="4" aboveAverage="0" equalAverage="0" bottom="0" percent="0" rank="0" text="" dxfId="2">
      <formula>$G9=1</formula>
    </cfRule>
    <cfRule type="expression" priority="5" aboveAverage="0" equalAverage="0" bottom="0" percent="0" rank="0" text="" dxfId="3">
      <formula>$F9=1</formula>
    </cfRule>
  </conditionalFormatting>
  <dataValidations count="2">
    <dataValidation allowBlank="true" operator="between" showDropDown="false" showErrorMessage="true" showInputMessage="true" sqref="H5" type="list">
      <formula1>region_highlight</formula1>
      <formula2>0</formula2>
    </dataValidation>
    <dataValidation allowBlank="true" operator="between" showDropDown="false" showErrorMessage="true" showInputMessage="true" sqref="C5" type="list">
      <formula1>country_highlight</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44546A"/>
    <pageSetUpPr fitToPage="false"/>
  </sheetPr>
  <dimension ref="A1:AB174"/>
  <sheetViews>
    <sheetView showFormulas="false" showGridLines="false" showRowColHeaders="true" showZeros="true" rightToLeft="false" tabSelected="false" showOutlineSymbols="true" defaultGridColor="true" view="normal" topLeftCell="A7" colorId="64" zoomScale="85" zoomScaleNormal="85" zoomScalePageLayoutView="100" workbookViewId="0">
      <selection pane="topLeft" activeCell="E52" activeCellId="0" sqref="E52"/>
    </sheetView>
  </sheetViews>
  <sheetFormatPr defaultColWidth="10.82421875" defaultRowHeight="15.5" zeroHeight="false" outlineLevelRow="0" outlineLevelCol="0"/>
  <cols>
    <col collapsed="false" customWidth="true" hidden="false" outlineLevel="0" max="2" min="1" style="30" width="1.82"/>
    <col collapsed="false" customWidth="true" hidden="false" outlineLevel="0" max="3" min="3" style="31" width="7.27"/>
    <col collapsed="false" customWidth="true" hidden="false" outlineLevel="0" max="4" min="4" style="31" width="22.18"/>
    <col collapsed="false" customWidth="true" hidden="false" outlineLevel="0" max="5" min="5" style="32" width="14.83"/>
    <col collapsed="false" customWidth="true" hidden="true" outlineLevel="0" max="6" min="6" style="33" width="10.27"/>
    <col collapsed="false" customWidth="true" hidden="true" outlineLevel="0" max="7" min="7" style="30" width="6.73"/>
    <col collapsed="false" customWidth="true" hidden="true" outlineLevel="0" max="8" min="8" style="30" width="0.82"/>
    <col collapsed="false" customWidth="true" hidden="false" outlineLevel="0" max="9" min="9" style="30" width="0.18"/>
    <col collapsed="false" customWidth="true" hidden="false" outlineLevel="0" max="10" min="10" style="31" width="7.27"/>
    <col collapsed="false" customWidth="true" hidden="false" outlineLevel="0" max="11" min="11" style="31" width="22.18"/>
    <col collapsed="false" customWidth="true" hidden="false" outlineLevel="0" max="12" min="12" style="31" width="13.82"/>
    <col collapsed="false" customWidth="true" hidden="false" outlineLevel="0" max="13" min="13" style="34" width="2.82"/>
    <col collapsed="false" customWidth="true" hidden="false" outlineLevel="0" max="14" min="14" style="31" width="1.82"/>
    <col collapsed="false" customWidth="false" hidden="false" outlineLevel="0" max="17" min="15" style="31" width="10.82"/>
    <col collapsed="false" customWidth="true" hidden="false" outlineLevel="0" max="18" min="18" style="31" width="2.82"/>
    <col collapsed="false" customWidth="true" hidden="false" outlineLevel="0" max="19" min="19" style="31" width="6.46"/>
    <col collapsed="false" customWidth="true" hidden="false" outlineLevel="0" max="20" min="20" style="31" width="16.17"/>
    <col collapsed="false" customWidth="true" hidden="false" outlineLevel="0" max="21" min="21" style="31" width="9.45"/>
    <col collapsed="false" customWidth="true" hidden="false" outlineLevel="0" max="22" min="22" style="31" width="3.18"/>
    <col collapsed="false" customWidth="false" hidden="false" outlineLevel="0" max="1024" min="23" style="31" width="10.82"/>
  </cols>
  <sheetData>
    <row r="1" customFormat="false" ht="26.15" hidden="false" customHeight="true" outlineLevel="0" collapsed="false">
      <c r="A1" s="35"/>
      <c r="B1" s="35"/>
    </row>
    <row r="2" customFormat="false" ht="26" hidden="false" customHeight="false" outlineLevel="0" collapsed="false">
      <c r="C2" s="4" t="s">
        <v>9</v>
      </c>
    </row>
    <row r="4" customFormat="false" ht="15.5" hidden="false" customHeight="false" outlineLevel="0" collapsed="false">
      <c r="C4" s="36" t="s">
        <v>10</v>
      </c>
      <c r="D4" s="36"/>
      <c r="E4" s="36"/>
      <c r="F4" s="36"/>
      <c r="G4" s="36"/>
      <c r="H4" s="36"/>
      <c r="I4" s="36"/>
      <c r="J4" s="36"/>
      <c r="N4" s="37"/>
      <c r="O4" s="38" t="s">
        <v>11</v>
      </c>
      <c r="P4" s="38"/>
      <c r="Q4" s="38"/>
      <c r="S4" s="39" t="s">
        <v>12</v>
      </c>
      <c r="T4" s="39"/>
      <c r="U4" s="39"/>
      <c r="W4" s="40"/>
      <c r="X4" s="37"/>
    </row>
    <row r="5" customFormat="false" ht="15.5" hidden="false" customHeight="false" outlineLevel="0" collapsed="false">
      <c r="C5" s="41" t="s">
        <v>13</v>
      </c>
      <c r="D5" s="41"/>
      <c r="E5" s="41"/>
      <c r="F5" s="41"/>
      <c r="G5" s="41"/>
      <c r="H5" s="41"/>
      <c r="I5" s="41"/>
      <c r="J5" s="41"/>
      <c r="K5" s="42" t="n">
        <f aca="false">Rank!A174</f>
        <v>2330</v>
      </c>
      <c r="N5" s="43"/>
      <c r="O5" s="44" t="s">
        <v>14</v>
      </c>
      <c r="P5" s="44"/>
      <c r="Q5" s="44"/>
      <c r="S5" s="45" t="s">
        <v>15</v>
      </c>
      <c r="T5" s="45"/>
      <c r="U5" s="45"/>
      <c r="W5" s="43"/>
      <c r="X5" s="43"/>
    </row>
    <row r="6" customFormat="false" ht="16" hidden="false" customHeight="false" outlineLevel="0" collapsed="false"/>
    <row r="7" customFormat="false" ht="19" hidden="false" customHeight="true" outlineLevel="0" collapsed="false">
      <c r="C7" s="46" t="s">
        <v>16</v>
      </c>
      <c r="D7" s="46"/>
      <c r="E7" s="46"/>
      <c r="F7" s="46"/>
      <c r="G7" s="46"/>
      <c r="H7" s="46"/>
      <c r="I7" s="46"/>
      <c r="J7" s="46"/>
      <c r="K7" s="46"/>
      <c r="L7" s="46"/>
      <c r="M7" s="46"/>
      <c r="O7" s="47" t="s">
        <v>17</v>
      </c>
      <c r="W7" s="47" t="s">
        <v>18</v>
      </c>
    </row>
    <row r="8" customFormat="false" ht="19" hidden="false" customHeight="true" outlineLevel="0" collapsed="false">
      <c r="C8" s="46"/>
      <c r="D8" s="46"/>
      <c r="E8" s="46"/>
      <c r="F8" s="46"/>
      <c r="G8" s="46"/>
      <c r="H8" s="46"/>
      <c r="I8" s="46"/>
      <c r="J8" s="46"/>
      <c r="K8" s="46"/>
      <c r="L8" s="46"/>
      <c r="M8" s="46"/>
      <c r="O8" s="48" t="str">
        <f aca="false">IF(VLOOKUP(C5,Codes!$E$104:$H$284,2,0)=0,"",VLOOKUP(C5,Codes!$E$104:$H$284,2,0))</f>
        <v/>
      </c>
      <c r="P8" s="48"/>
      <c r="Q8" s="48"/>
      <c r="R8" s="48"/>
      <c r="S8" s="48"/>
      <c r="T8" s="48"/>
      <c r="U8" s="48"/>
      <c r="V8" s="49"/>
      <c r="W8" s="50"/>
      <c r="X8" s="50"/>
      <c r="Y8" s="50"/>
      <c r="Z8" s="50"/>
      <c r="AA8" s="50"/>
      <c r="AB8" s="50"/>
    </row>
    <row r="9" customFormat="false" ht="16" hidden="false" customHeight="true" outlineLevel="0" collapsed="false">
      <c r="C9" s="51" t="s">
        <v>6</v>
      </c>
      <c r="D9" s="52" t="s">
        <v>7</v>
      </c>
      <c r="E9" s="53" t="s">
        <v>8</v>
      </c>
      <c r="F9" s="53"/>
      <c r="G9" s="54"/>
      <c r="H9" s="54"/>
      <c r="I9" s="54"/>
      <c r="J9" s="53" t="s">
        <v>6</v>
      </c>
      <c r="K9" s="52" t="s">
        <v>7</v>
      </c>
      <c r="L9" s="55" t="s">
        <v>8</v>
      </c>
      <c r="M9" s="55"/>
      <c r="O9" s="48"/>
      <c r="P9" s="48"/>
      <c r="Q9" s="48"/>
      <c r="R9" s="48"/>
      <c r="S9" s="48"/>
      <c r="T9" s="48"/>
      <c r="U9" s="48"/>
      <c r="V9" s="49"/>
      <c r="W9" s="50"/>
      <c r="X9" s="50"/>
      <c r="Y9" s="50"/>
      <c r="Z9" s="50"/>
      <c r="AA9" s="50"/>
      <c r="AB9" s="50"/>
    </row>
    <row r="10" customFormat="false" ht="16" hidden="false" customHeight="true" outlineLevel="0" collapsed="false">
      <c r="A10" s="30" t="n">
        <f aca="false">D10=$O$5</f>
        <v>0</v>
      </c>
      <c r="B10" s="30" t="n">
        <f aca="false">OR(VLOOKUP(D10,country_codes,2,0)=$S$5,VLOOKUP(D10,country_codes,3,0)=$S$5)</f>
        <v>1</v>
      </c>
      <c r="C10" s="56" t="n">
        <f aca="false">Rank!L175</f>
        <v>1</v>
      </c>
      <c r="D10" s="57" t="str">
        <f aca="false">Rank!M175</f>
        <v>Norway</v>
      </c>
      <c r="E10" s="58" t="n">
        <f aca="false">Rank!N175</f>
        <v>91.04</v>
      </c>
      <c r="F10" s="59" t="n">
        <f aca="false">IF(E10="NA",NA(),E10)</f>
        <v>91.04</v>
      </c>
      <c r="G10" s="60" t="n">
        <f aca="false">(COUNTIF($E$10:F10,E10)-1)/40</f>
        <v>0.025</v>
      </c>
      <c r="H10" s="60" t="n">
        <f aca="false">K10=$O$5</f>
        <v>0</v>
      </c>
      <c r="I10" s="60" t="n">
        <f aca="false">OR(VLOOKUP(K10,country_codes,2,0)=$S$5,VLOOKUP(K10,country_codes,3,0)=$S$5)</f>
        <v>0</v>
      </c>
      <c r="J10" s="61" t="n">
        <f aca="false">Rank!L215</f>
        <v>41</v>
      </c>
      <c r="K10" s="57" t="str">
        <f aca="false">Rank!M215</f>
        <v>Namibia</v>
      </c>
      <c r="L10" s="62" t="n">
        <f aca="false">Rank!N215</f>
        <v>62.26</v>
      </c>
      <c r="M10" s="63"/>
      <c r="N10" s="64"/>
      <c r="O10" s="48"/>
      <c r="P10" s="48"/>
      <c r="Q10" s="48"/>
      <c r="R10" s="48"/>
      <c r="S10" s="48"/>
      <c r="T10" s="48"/>
      <c r="U10" s="48"/>
      <c r="V10" s="49"/>
      <c r="W10" s="50"/>
      <c r="X10" s="50"/>
      <c r="Y10" s="50"/>
      <c r="Z10" s="50"/>
      <c r="AA10" s="50"/>
      <c r="AB10" s="50"/>
    </row>
    <row r="11" customFormat="false" ht="15.5" hidden="false" customHeight="false" outlineLevel="0" collapsed="false">
      <c r="A11" s="30" t="n">
        <f aca="false">D11=$O$5</f>
        <v>0</v>
      </c>
      <c r="B11" s="30" t="n">
        <f aca="false">OR(VLOOKUP(D11,country_codes,2,0)=$S$5,VLOOKUP(D11,country_codes,3,0)=$S$5)</f>
        <v>1</v>
      </c>
      <c r="C11" s="56" t="n">
        <f aca="false">Rank!L176</f>
        <v>2</v>
      </c>
      <c r="D11" s="57" t="str">
        <f aca="false">Rank!M176</f>
        <v>Netherlands</v>
      </c>
      <c r="E11" s="58" t="n">
        <f aca="false">Rank!N176</f>
        <v>90.17</v>
      </c>
      <c r="F11" s="59" t="n">
        <f aca="false">IF(E11="NA",NA(),E11)</f>
        <v>90.17</v>
      </c>
      <c r="G11" s="60" t="n">
        <f aca="false">(COUNTIF($E$10:F11,E11)-1)/40</f>
        <v>0.025</v>
      </c>
      <c r="H11" s="60" t="n">
        <f aca="false">K11=$O$5</f>
        <v>0</v>
      </c>
      <c r="I11" s="60" t="n">
        <f aca="false">OR(VLOOKUP(K11,country_codes,2,0)=$S$5,VLOOKUP(K11,country_codes,3,0)=$S$5)</f>
        <v>0</v>
      </c>
      <c r="J11" s="61" t="n">
        <f aca="false">Rank!L216</f>
        <v>42</v>
      </c>
      <c r="K11" s="57" t="str">
        <f aca="false">Rank!M216</f>
        <v>Nigeria</v>
      </c>
      <c r="L11" s="62" t="n">
        <f aca="false">Rank!N216</f>
        <v>60.81</v>
      </c>
      <c r="M11" s="63"/>
      <c r="N11" s="64"/>
      <c r="O11" s="48"/>
      <c r="P11" s="48"/>
      <c r="Q11" s="48"/>
      <c r="R11" s="48"/>
      <c r="S11" s="48"/>
      <c r="T11" s="48"/>
      <c r="U11" s="48"/>
      <c r="V11" s="49"/>
    </row>
    <row r="12" customFormat="false" ht="15.5" hidden="false" customHeight="false" outlineLevel="0" collapsed="false">
      <c r="A12" s="30" t="n">
        <f aca="false">D12=$O$5</f>
        <v>0</v>
      </c>
      <c r="B12" s="30" t="n">
        <f aca="false">OR(VLOOKUP(D12,country_codes,2,0)=$S$5,VLOOKUP(D12,country_codes,3,0)=$S$5)</f>
        <v>1</v>
      </c>
      <c r="C12" s="56" t="n">
        <f aca="false">Rank!L177</f>
        <v>3</v>
      </c>
      <c r="D12" s="57" t="str">
        <f aca="false">Rank!M177</f>
        <v>Sweden</v>
      </c>
      <c r="E12" s="58" t="n">
        <f aca="false">Rank!N177</f>
        <v>89.11</v>
      </c>
      <c r="F12" s="59" t="n">
        <f aca="false">IF(E12="NA",NA(),E12)</f>
        <v>89.11</v>
      </c>
      <c r="G12" s="60" t="n">
        <f aca="false">(COUNTIF($E$10:F12,E12)-1)/40</f>
        <v>0.025</v>
      </c>
      <c r="H12" s="60" t="n">
        <f aca="false">K12=$O$5</f>
        <v>0</v>
      </c>
      <c r="I12" s="60" t="n">
        <f aca="false">OR(VLOOKUP(K12,country_codes,2,0)=$S$5,VLOOKUP(K12,country_codes,3,0)=$S$5)</f>
        <v>0</v>
      </c>
      <c r="J12" s="61" t="n">
        <f aca="false">Rank!L217</f>
        <v>43</v>
      </c>
      <c r="K12" s="57" t="str">
        <f aca="false">Rank!M217</f>
        <v>Zambia</v>
      </c>
      <c r="L12" s="62" t="n">
        <f aca="false">Rank!N217</f>
        <v>60.45</v>
      </c>
      <c r="M12" s="63"/>
      <c r="N12" s="64"/>
      <c r="O12" s="48"/>
      <c r="P12" s="48"/>
      <c r="Q12" s="48"/>
      <c r="R12" s="48"/>
      <c r="S12" s="48"/>
      <c r="T12" s="48"/>
      <c r="U12" s="48"/>
      <c r="V12" s="49"/>
      <c r="W12" s="50"/>
    </row>
    <row r="13" customFormat="false" ht="16" hidden="false" customHeight="true" outlineLevel="0" collapsed="false">
      <c r="A13" s="30" t="n">
        <f aca="false">D13=$O$5</f>
        <v>0</v>
      </c>
      <c r="B13" s="30" t="n">
        <f aca="false">OR(VLOOKUP(D13,country_codes,2,0)=$S$5,VLOOKUP(D13,country_codes,3,0)=$S$5)</f>
        <v>1</v>
      </c>
      <c r="C13" s="56" t="n">
        <f aca="false">Rank!L178</f>
        <v>4</v>
      </c>
      <c r="D13" s="57" t="str">
        <f aca="false">Rank!M178</f>
        <v>Canada</v>
      </c>
      <c r="E13" s="58" t="n">
        <f aca="false">Rank!N178</f>
        <v>88.65</v>
      </c>
      <c r="F13" s="59" t="n">
        <f aca="false">IF(E13="NA",NA(),E13)</f>
        <v>88.65</v>
      </c>
      <c r="G13" s="60" t="n">
        <f aca="false">(COUNTIF($E$10:F13,E13)-1)/40</f>
        <v>0.025</v>
      </c>
      <c r="H13" s="60" t="n">
        <f aca="false">K13=$O$5</f>
        <v>0</v>
      </c>
      <c r="I13" s="60" t="n">
        <f aca="false">OR(VLOOKUP(K13,country_codes,2,0)=$S$5,VLOOKUP(K13,country_codes,3,0)=$S$5)</f>
        <v>1</v>
      </c>
      <c r="J13" s="61" t="n">
        <f aca="false">Rank!L218</f>
        <v>44</v>
      </c>
      <c r="K13" s="57" t="str">
        <f aca="false">Rank!M218</f>
        <v>Russian Federation</v>
      </c>
      <c r="L13" s="62" t="n">
        <f aca="false">Rank!N218</f>
        <v>60.44</v>
      </c>
      <c r="M13" s="63"/>
      <c r="N13" s="64"/>
      <c r="O13" s="48"/>
      <c r="P13" s="48"/>
      <c r="Q13" s="48"/>
      <c r="R13" s="48"/>
      <c r="S13" s="48"/>
      <c r="T13" s="48"/>
      <c r="U13" s="48"/>
      <c r="V13" s="49"/>
      <c r="W13" s="50"/>
      <c r="X13" s="50"/>
      <c r="Y13" s="50"/>
      <c r="Z13" s="50"/>
    </row>
    <row r="14" customFormat="false" ht="16" hidden="false" customHeight="true" outlineLevel="0" collapsed="false">
      <c r="A14" s="30" t="n">
        <f aca="false">D14=$O$5</f>
        <v>0</v>
      </c>
      <c r="B14" s="30" t="n">
        <f aca="false">OR(VLOOKUP(D14,country_codes,2,0)=$S$5,VLOOKUP(D14,country_codes,3,0)=$S$5)</f>
        <v>1</v>
      </c>
      <c r="C14" s="56" t="n">
        <f aca="false">Rank!L179</f>
        <v>5</v>
      </c>
      <c r="D14" s="57" t="str">
        <f aca="false">Rank!M179</f>
        <v>Denmark</v>
      </c>
      <c r="E14" s="58" t="n">
        <f aca="false">Rank!N179</f>
        <v>88.5</v>
      </c>
      <c r="F14" s="59" t="n">
        <f aca="false">IF(E14="NA",NA(),E14)</f>
        <v>88.5</v>
      </c>
      <c r="G14" s="60" t="n">
        <f aca="false">(COUNTIF($E$10:F14,E14)-1)/40</f>
        <v>0.025</v>
      </c>
      <c r="H14" s="60" t="n">
        <f aca="false">K14=$O$5</f>
        <v>0</v>
      </c>
      <c r="I14" s="60" t="n">
        <f aca="false">OR(VLOOKUP(K14,country_codes,2,0)=$S$5,VLOOKUP(K14,country_codes,3,0)=$S$5)</f>
        <v>1</v>
      </c>
      <c r="J14" s="61" t="n">
        <f aca="false">Rank!L219</f>
        <v>45</v>
      </c>
      <c r="K14" s="57" t="str">
        <f aca="false">Rank!M219</f>
        <v>Serbia</v>
      </c>
      <c r="L14" s="62" t="n">
        <f aca="false">Rank!N219</f>
        <v>59.22</v>
      </c>
      <c r="M14" s="63"/>
      <c r="N14" s="64"/>
      <c r="O14" s="48"/>
      <c r="P14" s="48"/>
      <c r="Q14" s="48"/>
      <c r="R14" s="48"/>
      <c r="S14" s="48"/>
      <c r="T14" s="48"/>
      <c r="U14" s="48"/>
      <c r="V14" s="49"/>
      <c r="W14" s="50"/>
      <c r="X14" s="50"/>
      <c r="Y14" s="50"/>
      <c r="Z14" s="50"/>
      <c r="AA14" s="49"/>
      <c r="AB14" s="49"/>
    </row>
    <row r="15" customFormat="false" ht="16" hidden="false" customHeight="true" outlineLevel="0" collapsed="false">
      <c r="A15" s="30" t="n">
        <f aca="false">D15=$O$5</f>
        <v>0</v>
      </c>
      <c r="B15" s="30" t="n">
        <f aca="false">OR(VLOOKUP(D15,country_codes,2,0)=$S$5,VLOOKUP(D15,country_codes,3,0)=$S$5)</f>
        <v>1</v>
      </c>
      <c r="C15" s="56" t="n">
        <f aca="false">Rank!L180</f>
        <v>6</v>
      </c>
      <c r="D15" s="57" t="str">
        <f aca="false">Rank!M180</f>
        <v>Finland</v>
      </c>
      <c r="E15" s="58" t="n">
        <f aca="false">Rank!N180</f>
        <v>87.71</v>
      </c>
      <c r="F15" s="59" t="n">
        <f aca="false">IF(E15="NA",NA(),E15)</f>
        <v>87.71</v>
      </c>
      <c r="G15" s="60" t="n">
        <f aca="false">(COUNTIF($E$10:F15,E15)-1)/40</f>
        <v>0.025</v>
      </c>
      <c r="H15" s="60" t="n">
        <f aca="false">K15=$O$5</f>
        <v>0</v>
      </c>
      <c r="I15" s="60" t="n">
        <f aca="false">OR(VLOOKUP(K15,country_codes,2,0)=$S$5,VLOOKUP(K15,country_codes,3,0)=$S$5)</f>
        <v>1</v>
      </c>
      <c r="J15" s="61" t="n">
        <f aca="false">Rank!L220</f>
        <v>46</v>
      </c>
      <c r="K15" s="57" t="str">
        <f aca="false">Rank!M220</f>
        <v>Switzerland</v>
      </c>
      <c r="L15" s="62" t="n">
        <f aca="false">Rank!N220</f>
        <v>58.76</v>
      </c>
      <c r="M15" s="63"/>
      <c r="N15" s="64"/>
      <c r="O15" s="48"/>
      <c r="P15" s="48"/>
      <c r="Q15" s="48"/>
      <c r="R15" s="48"/>
      <c r="S15" s="48"/>
      <c r="T15" s="48"/>
      <c r="U15" s="48"/>
      <c r="V15" s="49"/>
      <c r="W15" s="50"/>
      <c r="X15" s="50"/>
      <c r="Y15" s="50"/>
      <c r="Z15" s="50"/>
      <c r="AA15" s="49"/>
      <c r="AB15" s="49"/>
    </row>
    <row r="16" customFormat="false" ht="16" hidden="false" customHeight="true" outlineLevel="0" collapsed="false">
      <c r="A16" s="30" t="n">
        <f aca="false">D16=$O$5</f>
        <v>0</v>
      </c>
      <c r="B16" s="30" t="n">
        <f aca="false">OR(VLOOKUP(D16,country_codes,2,0)=$S$5,VLOOKUP(D16,country_codes,3,0)=$S$5)</f>
        <v>1</v>
      </c>
      <c r="C16" s="56" t="n">
        <f aca="false">Rank!L181</f>
        <v>7</v>
      </c>
      <c r="D16" s="57" t="str">
        <f aca="false">Rank!M181</f>
        <v>Germany</v>
      </c>
      <c r="E16" s="58" t="n">
        <f aca="false">Rank!N181</f>
        <v>87.15</v>
      </c>
      <c r="F16" s="59" t="n">
        <f aca="false">IF(E16="NA",NA(),E16)</f>
        <v>87.15</v>
      </c>
      <c r="G16" s="60" t="n">
        <f aca="false">(COUNTIF($E$10:F16,E16)-1)/40</f>
        <v>0.025</v>
      </c>
      <c r="H16" s="60" t="n">
        <f aca="false">K16=$O$5</f>
        <v>0</v>
      </c>
      <c r="I16" s="60" t="n">
        <f aca="false">OR(VLOOKUP(K16,country_codes,2,0)=$S$5,VLOOKUP(K16,country_codes,3,0)=$S$5)</f>
        <v>0</v>
      </c>
      <c r="J16" s="61" t="n">
        <f aca="false">Rank!L221</f>
        <v>47</v>
      </c>
      <c r="K16" s="57" t="str">
        <f aca="false">Rank!M221</f>
        <v>Singapore</v>
      </c>
      <c r="L16" s="62" t="n">
        <f aca="false">Rank!N221</f>
        <v>58.22</v>
      </c>
      <c r="M16" s="63"/>
      <c r="N16" s="64"/>
      <c r="O16" s="48"/>
      <c r="P16" s="48"/>
      <c r="Q16" s="48"/>
      <c r="R16" s="48"/>
      <c r="S16" s="48"/>
      <c r="T16" s="48"/>
      <c r="U16" s="48"/>
      <c r="V16" s="49"/>
      <c r="W16" s="50"/>
      <c r="X16" s="50"/>
      <c r="Y16" s="50"/>
      <c r="Z16" s="50"/>
      <c r="AA16" s="49"/>
      <c r="AB16" s="49"/>
    </row>
    <row r="17" customFormat="false" ht="15.5" hidden="false" customHeight="false" outlineLevel="0" collapsed="false">
      <c r="A17" s="30" t="n">
        <f aca="false">D17=$O$5</f>
        <v>0</v>
      </c>
      <c r="B17" s="30" t="n">
        <f aca="false">OR(VLOOKUP(D17,country_codes,2,0)=$S$5,VLOOKUP(D17,country_codes,3,0)=$S$5)</f>
        <v>1</v>
      </c>
      <c r="C17" s="56" t="n">
        <f aca="false">Rank!L182</f>
        <v>8</v>
      </c>
      <c r="D17" s="57" t="str">
        <f aca="false">Rank!M182</f>
        <v>United Kingdom</v>
      </c>
      <c r="E17" s="58" t="n">
        <f aca="false">Rank!N182</f>
        <v>87.11</v>
      </c>
      <c r="F17" s="59" t="n">
        <f aca="false">IF(E17="NA",NA(),E17)</f>
        <v>87.11</v>
      </c>
      <c r="G17" s="60" t="n">
        <f aca="false">(COUNTIF($E$10:F17,E17)-1)/40</f>
        <v>0.025</v>
      </c>
      <c r="H17" s="60" t="n">
        <f aca="false">K17=$O$5</f>
        <v>0</v>
      </c>
      <c r="I17" s="60" t="n">
        <f aca="false">OR(VLOOKUP(K17,country_codes,2,0)=$S$5,VLOOKUP(K17,country_codes,3,0)=$S$5)</f>
        <v>0</v>
      </c>
      <c r="J17" s="61" t="n">
        <f aca="false">Rank!L222</f>
        <v>48</v>
      </c>
      <c r="K17" s="57" t="str">
        <f aca="false">Rank!M222</f>
        <v>Niger</v>
      </c>
      <c r="L17" s="62" t="n">
        <f aca="false">Rank!N222</f>
        <v>56.98</v>
      </c>
      <c r="M17" s="63"/>
      <c r="N17" s="64"/>
      <c r="O17" s="48"/>
      <c r="P17" s="48"/>
      <c r="Q17" s="48"/>
      <c r="R17" s="48"/>
      <c r="S17" s="48"/>
      <c r="T17" s="48"/>
      <c r="U17" s="48"/>
      <c r="V17" s="49"/>
      <c r="W17" s="50"/>
      <c r="X17" s="50"/>
      <c r="Y17" s="50"/>
      <c r="Z17" s="50"/>
      <c r="AA17" s="49"/>
      <c r="AB17" s="49"/>
    </row>
    <row r="18" customFormat="false" ht="15.5" hidden="false" customHeight="false" outlineLevel="0" collapsed="false">
      <c r="A18" s="30" t="n">
        <f aca="false">D18=$O$5</f>
        <v>0</v>
      </c>
      <c r="B18" s="30" t="n">
        <f aca="false">OR(VLOOKUP(D18,country_codes,2,0)=$S$5,VLOOKUP(D18,country_codes,3,0)=$S$5)</f>
        <v>0</v>
      </c>
      <c r="C18" s="56" t="n">
        <f aca="false">Rank!L183</f>
        <v>9</v>
      </c>
      <c r="D18" s="57" t="str">
        <f aca="false">Rank!M183</f>
        <v>New Zealand</v>
      </c>
      <c r="E18" s="58" t="n">
        <f aca="false">Rank!N183</f>
        <v>86.22</v>
      </c>
      <c r="F18" s="59" t="n">
        <f aca="false">IF(E18="NA",NA(),E18)</f>
        <v>86.22</v>
      </c>
      <c r="G18" s="60" t="n">
        <f aca="false">(COUNTIF($E$10:F18,E18)-1)/40</f>
        <v>0.025</v>
      </c>
      <c r="H18" s="60" t="n">
        <f aca="false">K18=$O$5</f>
        <v>0</v>
      </c>
      <c r="I18" s="60" t="n">
        <f aca="false">OR(VLOOKUP(K18,country_codes,2,0)=$S$5,VLOOKUP(K18,country_codes,3,0)=$S$5)</f>
        <v>0</v>
      </c>
      <c r="J18" s="61" t="n">
        <f aca="false">Rank!L223</f>
        <v>49</v>
      </c>
      <c r="K18" s="57" t="str">
        <f aca="false">Rank!M223</f>
        <v>Pakistan</v>
      </c>
      <c r="L18" s="62" t="n">
        <f aca="false">Rank!N223</f>
        <v>56.88</v>
      </c>
      <c r="M18" s="63"/>
      <c r="N18" s="64"/>
      <c r="O18" s="48"/>
      <c r="P18" s="48"/>
      <c r="Q18" s="48"/>
      <c r="R18" s="48"/>
      <c r="S18" s="48"/>
      <c r="T18" s="48"/>
      <c r="U18" s="48"/>
      <c r="V18" s="50"/>
      <c r="W18" s="50"/>
      <c r="X18" s="50"/>
      <c r="Y18" s="50"/>
      <c r="Z18" s="50"/>
      <c r="AA18" s="49"/>
      <c r="AB18" s="49"/>
    </row>
    <row r="19" customFormat="false" ht="15.5" hidden="false" customHeight="false" outlineLevel="0" collapsed="false">
      <c r="A19" s="30" t="n">
        <f aca="false">D19=$O$5</f>
        <v>0</v>
      </c>
      <c r="B19" s="30" t="n">
        <f aca="false">OR(VLOOKUP(D19,country_codes,2,0)=$S$5,VLOOKUP(D19,country_codes,3,0)=$S$5)</f>
        <v>0</v>
      </c>
      <c r="C19" s="56" t="n">
        <f aca="false">Rank!L184</f>
        <v>10</v>
      </c>
      <c r="D19" s="57" t="str">
        <f aca="false">Rank!M184</f>
        <v>Australia</v>
      </c>
      <c r="E19" s="58" t="n">
        <f aca="false">Rank!N184</f>
        <v>84.77</v>
      </c>
      <c r="F19" s="59" t="n">
        <f aca="false">IF(E19="NA",NA(),E19)</f>
        <v>84.77</v>
      </c>
      <c r="G19" s="60" t="n">
        <f aca="false">(COUNTIF($E$10:F19,E19)-1)/40</f>
        <v>0.025</v>
      </c>
      <c r="H19" s="60" t="n">
        <f aca="false">K19=$O$5</f>
        <v>0</v>
      </c>
      <c r="I19" s="60" t="n">
        <f aca="false">OR(VLOOKUP(K19,country_codes,2,0)=$S$5,VLOOKUP(K19,country_codes,3,0)=$S$5)</f>
        <v>0</v>
      </c>
      <c r="J19" s="61" t="n">
        <f aca="false">Rank!L224</f>
        <v>50</v>
      </c>
      <c r="K19" s="57" t="str">
        <f aca="false">Rank!M224</f>
        <v>Zimbabwe</v>
      </c>
      <c r="L19" s="62" t="n">
        <f aca="false">Rank!N224</f>
        <v>55.09</v>
      </c>
      <c r="M19" s="63"/>
      <c r="N19" s="64"/>
      <c r="O19" s="48"/>
      <c r="P19" s="48"/>
      <c r="Q19" s="48"/>
      <c r="R19" s="48"/>
      <c r="S19" s="48"/>
      <c r="T19" s="48"/>
      <c r="U19" s="48"/>
      <c r="V19" s="50"/>
      <c r="W19" s="50"/>
      <c r="X19" s="50"/>
      <c r="Y19" s="50"/>
      <c r="Z19" s="50"/>
      <c r="AA19" s="49"/>
      <c r="AB19" s="49"/>
    </row>
    <row r="20" customFormat="false" ht="17.15" hidden="false" customHeight="true" outlineLevel="0" collapsed="false">
      <c r="A20" s="30" t="n">
        <f aca="false">D20=$O$5</f>
        <v>0</v>
      </c>
      <c r="B20" s="30" t="n">
        <f aca="false">OR(VLOOKUP(D20,country_codes,2,0)=$S$5,VLOOKUP(D20,country_codes,3,0)=$S$5)</f>
        <v>0</v>
      </c>
      <c r="C20" s="56" t="n">
        <f aca="false">Rank!L185</f>
        <v>11</v>
      </c>
      <c r="D20" s="57" t="str">
        <f aca="false">Rank!M185</f>
        <v>Japan</v>
      </c>
      <c r="E20" s="58" t="n">
        <f aca="false">Rank!N185</f>
        <v>84.62</v>
      </c>
      <c r="F20" s="59" t="n">
        <f aca="false">IF(E20="NA",NA(),E20)</f>
        <v>84.62</v>
      </c>
      <c r="G20" s="60" t="n">
        <f aca="false">(COUNTIF($E$10:F20,E20)-1)/40</f>
        <v>0.025</v>
      </c>
      <c r="H20" s="60" t="n">
        <f aca="false">K20=$O$5</f>
        <v>0</v>
      </c>
      <c r="I20" s="60" t="n">
        <f aca="false">OR(VLOOKUP(K20,country_codes,2,0)=$S$5,VLOOKUP(K20,country_codes,3,0)=$S$5)</f>
        <v>0</v>
      </c>
      <c r="J20" s="61" t="n">
        <f aca="false">Rank!L225</f>
        <v>51</v>
      </c>
      <c r="K20" s="57" t="str">
        <f aca="false">Rank!M225</f>
        <v>Uruguay</v>
      </c>
      <c r="L20" s="62" t="n">
        <f aca="false">Rank!N225</f>
        <v>54.41</v>
      </c>
      <c r="M20" s="63"/>
      <c r="O20" s="48"/>
      <c r="P20" s="48"/>
      <c r="Q20" s="48"/>
      <c r="R20" s="48"/>
      <c r="S20" s="48"/>
      <c r="T20" s="48"/>
      <c r="U20" s="48"/>
      <c r="V20" s="49"/>
      <c r="W20" s="50"/>
      <c r="X20" s="50"/>
      <c r="Y20" s="50"/>
      <c r="Z20" s="50"/>
      <c r="AA20" s="49"/>
      <c r="AB20" s="49"/>
    </row>
    <row r="21" customFormat="false" ht="16" hidden="false" customHeight="true" outlineLevel="0" collapsed="false">
      <c r="A21" s="30" t="n">
        <f aca="false">D21=$O$5</f>
        <v>0</v>
      </c>
      <c r="B21" s="30" t="n">
        <f aca="false">OR(VLOOKUP(D21,country_codes,2,0)=$S$5,VLOOKUP(D21,country_codes,3,0)=$S$5)</f>
        <v>1</v>
      </c>
      <c r="C21" s="56" t="n">
        <f aca="false">Rank!L186</f>
        <v>12</v>
      </c>
      <c r="D21" s="57" t="str">
        <f aca="false">Rank!M186</f>
        <v>Belgium</v>
      </c>
      <c r="E21" s="58" t="n">
        <f aca="false">Rank!N186</f>
        <v>84.57</v>
      </c>
      <c r="F21" s="59" t="n">
        <f aca="false">IF(E21="NA",NA(),E21)</f>
        <v>84.57</v>
      </c>
      <c r="G21" s="60" t="n">
        <f aca="false">(COUNTIF($E$10:F21,E21)-1)/40</f>
        <v>0.025</v>
      </c>
      <c r="H21" s="60" t="n">
        <f aca="false">K21=$O$5</f>
        <v>0</v>
      </c>
      <c r="I21" s="60" t="n">
        <f aca="false">OR(VLOOKUP(K21,country_codes,2,0)=$S$5,VLOOKUP(K21,country_codes,3,0)=$S$5)</f>
        <v>0</v>
      </c>
      <c r="J21" s="61" t="n">
        <f aca="false">Rank!L226</f>
        <v>52</v>
      </c>
      <c r="K21" s="57" t="str">
        <f aca="false">Rank!M226</f>
        <v>Mali</v>
      </c>
      <c r="L21" s="62" t="n">
        <f aca="false">Rank!N226</f>
        <v>54.25</v>
      </c>
      <c r="M21" s="63"/>
      <c r="O21" s="48"/>
      <c r="P21" s="48"/>
      <c r="Q21" s="48"/>
      <c r="R21" s="48"/>
      <c r="S21" s="48"/>
      <c r="T21" s="48"/>
      <c r="U21" s="48"/>
      <c r="V21" s="49"/>
      <c r="W21" s="50"/>
      <c r="X21" s="50"/>
      <c r="Y21" s="50"/>
      <c r="Z21" s="50"/>
    </row>
    <row r="22" customFormat="false" ht="15.5" hidden="false" customHeight="false" outlineLevel="0" collapsed="false">
      <c r="A22" s="30" t="n">
        <f aca="false">D22=$O$5</f>
        <v>0</v>
      </c>
      <c r="B22" s="30" t="n">
        <f aca="false">OR(VLOOKUP(D22,country_codes,2,0)=$S$5,VLOOKUP(D22,country_codes,3,0)=$S$5)</f>
        <v>1</v>
      </c>
      <c r="C22" s="56" t="n">
        <f aca="false">Rank!L187</f>
        <v>13</v>
      </c>
      <c r="D22" s="57" t="str">
        <f aca="false">Rank!M187</f>
        <v>Austria</v>
      </c>
      <c r="E22" s="58" t="n">
        <f aca="false">Rank!N187</f>
        <v>82.36</v>
      </c>
      <c r="F22" s="59" t="n">
        <f aca="false">IF(E22="NA",NA(),E22)</f>
        <v>82.36</v>
      </c>
      <c r="G22" s="60" t="n">
        <f aca="false">(COUNTIF($E$10:F22,E22)-1)/40</f>
        <v>0.025</v>
      </c>
      <c r="H22" s="60" t="n">
        <f aca="false">K22=$O$5</f>
        <v>0</v>
      </c>
      <c r="I22" s="60" t="n">
        <f aca="false">OR(VLOOKUP(K22,country_codes,2,0)=$S$5,VLOOKUP(K22,country_codes,3,0)=$S$5)</f>
        <v>0</v>
      </c>
      <c r="J22" s="61" t="n">
        <f aca="false">Rank!L227</f>
        <v>53</v>
      </c>
      <c r="K22" s="57" t="str">
        <f aca="false">Rank!M227</f>
        <v>Mozambique</v>
      </c>
      <c r="L22" s="62" t="n">
        <f aca="false">Rank!N227</f>
        <v>53.17</v>
      </c>
      <c r="M22" s="63"/>
      <c r="O22" s="48"/>
      <c r="P22" s="48"/>
      <c r="Q22" s="48"/>
      <c r="R22" s="48"/>
      <c r="S22" s="48"/>
      <c r="T22" s="48"/>
      <c r="U22" s="48"/>
      <c r="V22" s="49"/>
      <c r="W22" s="50"/>
      <c r="X22" s="50"/>
      <c r="Y22" s="50"/>
      <c r="Z22" s="50"/>
      <c r="AA22" s="50"/>
      <c r="AB22" s="50"/>
    </row>
    <row r="23" customFormat="false" ht="15.5" hidden="false" customHeight="false" outlineLevel="0" collapsed="false">
      <c r="A23" s="30" t="n">
        <f aca="false">D23=$O$5</f>
        <v>0</v>
      </c>
      <c r="B23" s="30" t="n">
        <f aca="false">OR(VLOOKUP(D23,country_codes,2,0)=$S$5,VLOOKUP(D23,country_codes,3,0)=$S$5)</f>
        <v>0</v>
      </c>
      <c r="C23" s="56" t="n">
        <f aca="false">Rank!L188</f>
        <v>14</v>
      </c>
      <c r="D23" s="57" t="str">
        <f aca="false">Rank!M188</f>
        <v>Republic of Korea</v>
      </c>
      <c r="E23" s="58" t="n">
        <f aca="false">Rank!N188</f>
        <v>81.75</v>
      </c>
      <c r="F23" s="59" t="n">
        <f aca="false">IF(E23="NA",NA(),E23)</f>
        <v>81.75</v>
      </c>
      <c r="G23" s="60" t="n">
        <f aca="false">(COUNTIF($E$10:F23,E23)-1)/40</f>
        <v>0.025</v>
      </c>
      <c r="H23" s="60" t="n">
        <f aca="false">K23=$O$5</f>
        <v>0</v>
      </c>
      <c r="I23" s="60" t="n">
        <f aca="false">OR(VLOOKUP(K23,country_codes,2,0)=$S$5,VLOOKUP(K23,country_codes,3,0)=$S$5)</f>
        <v>0</v>
      </c>
      <c r="J23" s="61" t="n">
        <f aca="false">Rank!L228</f>
        <v>54</v>
      </c>
      <c r="K23" s="57" t="str">
        <f aca="false">Rank!M228</f>
        <v>Guinea</v>
      </c>
      <c r="L23" s="62" t="n">
        <f aca="false">Rank!N228</f>
        <v>49.32</v>
      </c>
      <c r="M23" s="63"/>
      <c r="O23" s="48"/>
      <c r="P23" s="48"/>
      <c r="Q23" s="48"/>
      <c r="R23" s="48"/>
      <c r="S23" s="48"/>
      <c r="T23" s="48"/>
      <c r="U23" s="48"/>
      <c r="V23" s="49"/>
      <c r="W23" s="50"/>
      <c r="X23" s="50"/>
      <c r="Y23" s="50"/>
      <c r="Z23" s="50"/>
      <c r="AA23" s="50"/>
      <c r="AB23" s="50"/>
    </row>
    <row r="24" customFormat="false" ht="15.5" hidden="false" customHeight="false" outlineLevel="0" collapsed="false">
      <c r="A24" s="30" t="n">
        <f aca="false">D24=$O$5</f>
        <v>0</v>
      </c>
      <c r="B24" s="30" t="n">
        <f aca="false">OR(VLOOKUP(D24,country_codes,2,0)=$S$5,VLOOKUP(D24,country_codes,3,0)=$S$5)</f>
        <v>1</v>
      </c>
      <c r="C24" s="56" t="n">
        <f aca="false">Rank!L189</f>
        <v>15</v>
      </c>
      <c r="D24" s="57" t="str">
        <f aca="false">Rank!M189</f>
        <v>Portugal</v>
      </c>
      <c r="E24" s="58" t="n">
        <f aca="false">Rank!N189</f>
        <v>80.93</v>
      </c>
      <c r="F24" s="59" t="n">
        <f aca="false">IF(E24="NA",NA(),E24)</f>
        <v>80.93</v>
      </c>
      <c r="G24" s="60" t="n">
        <f aca="false">(COUNTIF($E$10:F24,E24)-1)/40</f>
        <v>0.025</v>
      </c>
      <c r="H24" s="60" t="n">
        <f aca="false">K24=$O$5</f>
        <v>0</v>
      </c>
      <c r="I24" s="60" t="n">
        <f aca="false">OR(VLOOKUP(K24,country_codes,2,0)=$S$5,VLOOKUP(K24,country_codes,3,0)=$S$5)</f>
        <v>0</v>
      </c>
      <c r="J24" s="61" t="n">
        <f aca="false">Rank!L229</f>
        <v>55</v>
      </c>
      <c r="K24" s="57" t="str">
        <f aca="false">Rank!M229</f>
        <v>Sudan</v>
      </c>
      <c r="L24" s="62" t="n">
        <f aca="false">Rank!N229</f>
        <v>48.53</v>
      </c>
      <c r="M24" s="63"/>
      <c r="O24" s="48"/>
      <c r="P24" s="48"/>
      <c r="Q24" s="48"/>
      <c r="R24" s="48"/>
      <c r="S24" s="48"/>
      <c r="T24" s="48"/>
      <c r="U24" s="48"/>
      <c r="V24" s="49"/>
      <c r="W24" s="49"/>
      <c r="X24" s="49"/>
      <c r="Y24" s="49"/>
      <c r="Z24" s="49"/>
      <c r="AA24" s="49"/>
      <c r="AB24" s="49"/>
    </row>
    <row r="25" customFormat="false" ht="15.5" hidden="false" customHeight="false" outlineLevel="0" collapsed="false">
      <c r="A25" s="30" t="n">
        <f aca="false">D25=$O$5</f>
        <v>0</v>
      </c>
      <c r="B25" s="30" t="n">
        <f aca="false">OR(VLOOKUP(D25,country_codes,2,0)=$S$5,VLOOKUP(D25,country_codes,3,0)=$S$5)</f>
        <v>1</v>
      </c>
      <c r="C25" s="56" t="n">
        <f aca="false">Rank!L190</f>
        <v>16</v>
      </c>
      <c r="D25" s="57" t="str">
        <f aca="false">Rank!M190</f>
        <v>United States</v>
      </c>
      <c r="E25" s="58" t="n">
        <f aca="false">Rank!N190</f>
        <v>80.43</v>
      </c>
      <c r="F25" s="59" t="n">
        <f aca="false">IF(E25="NA",NA(),E25)</f>
        <v>80.43</v>
      </c>
      <c r="G25" s="60" t="n">
        <f aca="false">(COUNTIF($E$10:F25,E25)-1)/40</f>
        <v>0.025</v>
      </c>
      <c r="H25" s="60" t="n">
        <f aca="false">K25=$O$5</f>
        <v>0</v>
      </c>
      <c r="I25" s="60" t="n">
        <f aca="false">OR(VLOOKUP(K25,country_codes,2,0)=$S$5,VLOOKUP(K25,country_codes,3,0)=$S$5)</f>
        <v>0</v>
      </c>
      <c r="J25" s="61" t="n">
        <f aca="false">Rank!L230</f>
        <v>56</v>
      </c>
      <c r="K25" s="57" t="str">
        <f aca="false">Rank!M230</f>
        <v>Chile</v>
      </c>
      <c r="L25" s="62" t="n">
        <f aca="false">Rank!N230</f>
        <v>46.37</v>
      </c>
      <c r="M25" s="63"/>
      <c r="O25" s="48"/>
      <c r="P25" s="48"/>
      <c r="Q25" s="48"/>
      <c r="R25" s="48"/>
      <c r="S25" s="48"/>
      <c r="T25" s="48"/>
      <c r="U25" s="48"/>
      <c r="V25" s="49"/>
      <c r="W25" s="49"/>
      <c r="X25" s="49"/>
      <c r="Y25" s="49"/>
      <c r="Z25" s="49"/>
      <c r="AA25" s="49"/>
      <c r="AB25" s="49"/>
    </row>
    <row r="26" customFormat="false" ht="15.5" hidden="false" customHeight="false" outlineLevel="0" collapsed="false">
      <c r="A26" s="30" t="n">
        <f aca="false">D26=$O$5</f>
        <v>0</v>
      </c>
      <c r="B26" s="30" t="n">
        <f aca="false">OR(VLOOKUP(D26,country_codes,2,0)=$S$5,VLOOKUP(D26,country_codes,3,0)=$S$5)</f>
        <v>1</v>
      </c>
      <c r="C26" s="56" t="n">
        <f aca="false">Rank!L191</f>
        <v>17</v>
      </c>
      <c r="D26" s="57" t="str">
        <f aca="false">Rank!M191</f>
        <v>Spain</v>
      </c>
      <c r="E26" s="58" t="n">
        <f aca="false">Rank!N191</f>
        <v>79.06</v>
      </c>
      <c r="F26" s="59" t="n">
        <f aca="false">IF(E26="NA",NA(),E26)</f>
        <v>79.06</v>
      </c>
      <c r="G26" s="60" t="n">
        <f aca="false">(COUNTIF($E$10:F26,E26)-1)/40</f>
        <v>0.025</v>
      </c>
      <c r="H26" s="60" t="n">
        <f aca="false">K26=$O$5</f>
        <v>0</v>
      </c>
      <c r="I26" s="60" t="n">
        <f aca="false">OR(VLOOKUP(K26,country_codes,2,0)=$S$5,VLOOKUP(K26,country_codes,3,0)=$S$5)</f>
        <v>0</v>
      </c>
      <c r="J26" s="61" t="n">
        <f aca="false">Rank!L231</f>
        <v>57</v>
      </c>
      <c r="K26" s="57" t="str">
        <f aca="false">Rank!M231</f>
        <v>Costa Rica</v>
      </c>
      <c r="L26" s="62" t="n">
        <f aca="false">Rank!N231</f>
        <v>44.73</v>
      </c>
      <c r="M26" s="63"/>
      <c r="O26" s="48"/>
      <c r="P26" s="48"/>
      <c r="Q26" s="48"/>
      <c r="R26" s="48"/>
      <c r="S26" s="48"/>
      <c r="T26" s="48"/>
      <c r="U26" s="48"/>
      <c r="V26" s="49"/>
      <c r="W26" s="49"/>
      <c r="X26" s="49"/>
      <c r="Y26" s="49"/>
      <c r="Z26" s="49"/>
      <c r="AA26" s="49"/>
      <c r="AB26" s="49"/>
    </row>
    <row r="27" customFormat="false" ht="15.5" hidden="false" customHeight="false" outlineLevel="0" collapsed="false">
      <c r="A27" s="30" t="n">
        <f aca="false">D27=$O$5</f>
        <v>0</v>
      </c>
      <c r="B27" s="30" t="n">
        <f aca="false">OR(VLOOKUP(D27,country_codes,2,0)=$S$5,VLOOKUP(D27,country_codes,3,0)=$S$5)</f>
        <v>0</v>
      </c>
      <c r="C27" s="56" t="n">
        <f aca="false">Rank!L192</f>
        <v>18</v>
      </c>
      <c r="D27" s="57" t="str">
        <f aca="false">Rank!M192</f>
        <v>Malta</v>
      </c>
      <c r="E27" s="58" t="n">
        <f aca="false">Rank!N192</f>
        <v>77.78</v>
      </c>
      <c r="F27" s="59" t="n">
        <f aca="false">IF(E27="NA",NA(),E27)</f>
        <v>77.78</v>
      </c>
      <c r="G27" s="60" t="n">
        <f aca="false">(COUNTIF($E$10:F27,E27)-1)/40</f>
        <v>0.025</v>
      </c>
      <c r="H27" s="60" t="n">
        <f aca="false">K27=$O$5</f>
        <v>0</v>
      </c>
      <c r="I27" s="60" t="n">
        <f aca="false">OR(VLOOKUP(K27,country_codes,2,0)=$S$5,VLOOKUP(K27,country_codes,3,0)=$S$5)</f>
        <v>0</v>
      </c>
      <c r="J27" s="61" t="n">
        <f aca="false">Rank!L232</f>
        <v>58</v>
      </c>
      <c r="K27" s="57" t="str">
        <f aca="false">Rank!M232</f>
        <v>Jamaica</v>
      </c>
      <c r="L27" s="62" t="n">
        <f aca="false">Rank!N232</f>
        <v>43.96</v>
      </c>
      <c r="M27" s="63"/>
      <c r="O27" s="65" t="s">
        <v>19</v>
      </c>
      <c r="V27" s="49"/>
      <c r="W27" s="49"/>
      <c r="X27" s="49"/>
      <c r="Y27" s="49"/>
      <c r="Z27" s="49"/>
      <c r="AA27" s="49"/>
      <c r="AB27" s="49"/>
    </row>
    <row r="28" customFormat="false" ht="15.5" hidden="false" customHeight="false" outlineLevel="0" collapsed="false">
      <c r="A28" s="30" t="n">
        <f aca="false">D28=$O$5</f>
        <v>0</v>
      </c>
      <c r="B28" s="30" t="n">
        <f aca="false">OR(VLOOKUP(D28,country_codes,2,0)=$S$5,VLOOKUP(D28,country_codes,3,0)=$S$5)</f>
        <v>1</v>
      </c>
      <c r="C28" s="56" t="n">
        <f aca="false">Rank!L193</f>
        <v>19</v>
      </c>
      <c r="D28" s="57" t="str">
        <f aca="false">Rank!M193</f>
        <v>Italy</v>
      </c>
      <c r="E28" s="58" t="n">
        <f aca="false">Rank!N193</f>
        <v>77.03</v>
      </c>
      <c r="F28" s="59" t="n">
        <f aca="false">IF(E28="NA",NA(),E28)</f>
        <v>77.03</v>
      </c>
      <c r="G28" s="60" t="n">
        <f aca="false">(COUNTIF($E$10:F28,E28)-1)/40</f>
        <v>0.025</v>
      </c>
      <c r="H28" s="60" t="n">
        <f aca="false">K28=$O$5</f>
        <v>0</v>
      </c>
      <c r="I28" s="60" t="n">
        <f aca="false">OR(VLOOKUP(K28,country_codes,2,0)=$S$5,VLOOKUP(K28,country_codes,3,0)=$S$5)</f>
        <v>0</v>
      </c>
      <c r="J28" s="61" t="n">
        <f aca="false">Rank!L233</f>
        <v>59</v>
      </c>
      <c r="K28" s="57" t="str">
        <f aca="false">Rank!M233</f>
        <v>Malaysia</v>
      </c>
      <c r="L28" s="62" t="n">
        <f aca="false">Rank!N233</f>
        <v>43.28</v>
      </c>
      <c r="M28" s="63"/>
      <c r="O28" s="48" t="str">
        <f aca="false">IF(VLOOKUP(C5,Codes!$E$104:$H$284,4,0)=0,"Calculated value",VLOOKUP(C5,Codes!$E$104:$H$284,4,0))</f>
        <v>Calculated value</v>
      </c>
      <c r="P28" s="48"/>
      <c r="Q28" s="48"/>
      <c r="R28" s="48"/>
      <c r="S28" s="48"/>
      <c r="T28" s="48"/>
      <c r="U28" s="48"/>
      <c r="V28" s="49"/>
      <c r="W28" s="49"/>
      <c r="X28" s="49"/>
      <c r="Y28" s="49"/>
      <c r="Z28" s="49"/>
      <c r="AA28" s="49"/>
      <c r="AB28" s="49"/>
    </row>
    <row r="29" customFormat="false" ht="15.5" hidden="false" customHeight="false" outlineLevel="0" collapsed="false">
      <c r="A29" s="30" t="n">
        <f aca="false">D29=$O$5</f>
        <v>0</v>
      </c>
      <c r="B29" s="30" t="n">
        <f aca="false">OR(VLOOKUP(D29,country_codes,2,0)=$S$5,VLOOKUP(D29,country_codes,3,0)=$S$5)</f>
        <v>1</v>
      </c>
      <c r="C29" s="56" t="n">
        <f aca="false">Rank!L194</f>
        <v>20</v>
      </c>
      <c r="D29" s="57" t="str">
        <f aca="false">Rank!M194</f>
        <v>Poland</v>
      </c>
      <c r="E29" s="58" t="n">
        <f aca="false">Rank!N194</f>
        <v>76.9</v>
      </c>
      <c r="F29" s="59" t="n">
        <f aca="false">IF(E29="NA",NA(),E29)</f>
        <v>76.9</v>
      </c>
      <c r="G29" s="60" t="n">
        <f aca="false">(COUNTIF($E$10:F29,E29)-1)/40</f>
        <v>0.025</v>
      </c>
      <c r="H29" s="60" t="n">
        <f aca="false">K29=$O$5</f>
        <v>0</v>
      </c>
      <c r="I29" s="60" t="n">
        <f aca="false">OR(VLOOKUP(K29,country_codes,2,0)=$S$5,VLOOKUP(K29,country_codes,3,0)=$S$5)</f>
        <v>0</v>
      </c>
      <c r="J29" s="61" t="n">
        <f aca="false">Rank!L234</f>
        <v>60</v>
      </c>
      <c r="K29" s="57" t="str">
        <f aca="false">Rank!M234</f>
        <v>Papua New Guinea</v>
      </c>
      <c r="L29" s="62" t="n">
        <f aca="false">Rank!N234</f>
        <v>41.49</v>
      </c>
      <c r="M29" s="63"/>
      <c r="O29" s="48"/>
      <c r="P29" s="48"/>
      <c r="Q29" s="48"/>
      <c r="R29" s="48"/>
      <c r="S29" s="48"/>
      <c r="T29" s="48"/>
      <c r="U29" s="48"/>
      <c r="V29" s="49"/>
      <c r="W29" s="49"/>
      <c r="X29" s="49"/>
      <c r="Y29" s="49"/>
      <c r="Z29" s="49"/>
      <c r="AA29" s="49"/>
      <c r="AB29" s="49"/>
    </row>
    <row r="30" customFormat="false" ht="15.5" hidden="false" customHeight="false" outlineLevel="0" collapsed="false">
      <c r="A30" s="30" t="n">
        <f aca="false">D30=$O$5</f>
        <v>0</v>
      </c>
      <c r="B30" s="30" t="n">
        <f aca="false">OR(VLOOKUP(D30,country_codes,2,0)=$S$5,VLOOKUP(D30,country_codes,3,0)=$S$5)</f>
        <v>1</v>
      </c>
      <c r="C30" s="56" t="n">
        <f aca="false">Rank!L195</f>
        <v>21</v>
      </c>
      <c r="D30" s="57" t="str">
        <f aca="false">Rank!M195</f>
        <v>Cyprus</v>
      </c>
      <c r="E30" s="58" t="n">
        <f aca="false">Rank!N195</f>
        <v>74.28</v>
      </c>
      <c r="F30" s="59" t="n">
        <f aca="false">IF(E30="NA",NA(),E30)</f>
        <v>74.28</v>
      </c>
      <c r="G30" s="60" t="n">
        <f aca="false">(COUNTIF($E$10:F30,E30)-1)/40</f>
        <v>0.025</v>
      </c>
      <c r="H30" s="60" t="n">
        <f aca="false">K30=$O$5</f>
        <v>0</v>
      </c>
      <c r="I30" s="60" t="n">
        <f aca="false">OR(VLOOKUP(K30,country_codes,2,0)=$S$5,VLOOKUP(K30,country_codes,3,0)=$S$5)</f>
        <v>0</v>
      </c>
      <c r="J30" s="61" t="n">
        <f aca="false">Rank!L235</f>
        <v>61</v>
      </c>
      <c r="K30" s="57" t="str">
        <f aca="false">Rank!M235</f>
        <v>Guyana</v>
      </c>
      <c r="L30" s="62" t="n">
        <f aca="false">Rank!N235</f>
        <v>41.43</v>
      </c>
      <c r="M30" s="63"/>
      <c r="O30" s="48"/>
      <c r="P30" s="48"/>
      <c r="Q30" s="48"/>
      <c r="R30" s="48"/>
      <c r="S30" s="48"/>
      <c r="T30" s="48"/>
      <c r="U30" s="48"/>
      <c r="V30" s="49"/>
      <c r="W30" s="49"/>
      <c r="X30" s="49"/>
      <c r="Y30" s="49"/>
      <c r="Z30" s="49"/>
      <c r="AA30" s="49"/>
      <c r="AB30" s="49"/>
    </row>
    <row r="31" customFormat="false" ht="15.5" hidden="false" customHeight="false" outlineLevel="0" collapsed="false">
      <c r="A31" s="30" t="n">
        <f aca="false">D31=$O$5</f>
        <v>0</v>
      </c>
      <c r="B31" s="30" t="n">
        <f aca="false">OR(VLOOKUP(D31,country_codes,2,0)=$S$5,VLOOKUP(D31,country_codes,3,0)=$S$5)</f>
        <v>1</v>
      </c>
      <c r="C31" s="56" t="n">
        <f aca="false">Rank!L196</f>
        <v>22</v>
      </c>
      <c r="D31" s="57" t="str">
        <f aca="false">Rank!M196</f>
        <v>France</v>
      </c>
      <c r="E31" s="58" t="n">
        <f aca="false">Rank!N196</f>
        <v>73.58</v>
      </c>
      <c r="F31" s="59" t="n">
        <f aca="false">IF(E31="NA",NA(),E31)</f>
        <v>73.58</v>
      </c>
      <c r="G31" s="60" t="n">
        <f aca="false">(COUNTIF($E$10:F31,E31)-1)/40</f>
        <v>0.025</v>
      </c>
      <c r="H31" s="60" t="n">
        <f aca="false">K31=$O$5</f>
        <v>0</v>
      </c>
      <c r="I31" s="60" t="n">
        <f aca="false">OR(VLOOKUP(K31,country_codes,2,0)=$S$5,VLOOKUP(K31,country_codes,3,0)=$S$5)</f>
        <v>0</v>
      </c>
      <c r="J31" s="61" t="n">
        <f aca="false">Rank!L236</f>
        <v>62</v>
      </c>
      <c r="K31" s="57" t="str">
        <f aca="false">Rank!M236</f>
        <v>Vietnam</v>
      </c>
      <c r="L31" s="62" t="n">
        <f aca="false">Rank!N236</f>
        <v>40.77</v>
      </c>
      <c r="M31" s="63"/>
      <c r="O31" s="48"/>
      <c r="P31" s="48"/>
      <c r="Q31" s="48"/>
      <c r="R31" s="48"/>
      <c r="S31" s="48"/>
      <c r="T31" s="48"/>
      <c r="U31" s="48"/>
      <c r="V31" s="49"/>
      <c r="W31" s="50"/>
      <c r="X31" s="50"/>
      <c r="Y31" s="50"/>
      <c r="Z31" s="50"/>
    </row>
    <row r="32" customFormat="false" ht="15.5" hidden="false" customHeight="false" outlineLevel="0" collapsed="false">
      <c r="A32" s="30" t="n">
        <f aca="false">D32=$O$5</f>
        <v>0</v>
      </c>
      <c r="B32" s="30" t="n">
        <f aca="false">OR(VLOOKUP(D32,country_codes,2,0)=$S$5,VLOOKUP(D32,country_codes,3,0)=$S$5)</f>
        <v>1</v>
      </c>
      <c r="C32" s="56" t="n">
        <f aca="false">Rank!L197</f>
        <v>23</v>
      </c>
      <c r="D32" s="57" t="str">
        <f aca="false">Rank!M197</f>
        <v>Croatia</v>
      </c>
      <c r="E32" s="58" t="n">
        <f aca="false">Rank!N197</f>
        <v>72.86</v>
      </c>
      <c r="F32" s="59" t="n">
        <f aca="false">IF(E32="NA",NA(),E32)</f>
        <v>72.86</v>
      </c>
      <c r="G32" s="60" t="n">
        <f aca="false">(COUNTIF($E$10:F32,E32)-1)/40</f>
        <v>0.025</v>
      </c>
      <c r="H32" s="60" t="n">
        <f aca="false">K32=$O$5</f>
        <v>0</v>
      </c>
      <c r="I32" s="60" t="n">
        <f aca="false">OR(VLOOKUP(K32,country_codes,2,0)=$S$5,VLOOKUP(K32,country_codes,3,0)=$S$5)</f>
        <v>0</v>
      </c>
      <c r="J32" s="61" t="n">
        <f aca="false">Rank!L237</f>
        <v>63</v>
      </c>
      <c r="K32" s="57" t="str">
        <f aca="false">Rank!M237</f>
        <v>China</v>
      </c>
      <c r="L32" s="62" t="n">
        <f aca="false">Rank!N237</f>
        <v>38.57</v>
      </c>
      <c r="M32" s="63"/>
      <c r="O32" s="48"/>
      <c r="P32" s="48"/>
      <c r="Q32" s="48"/>
      <c r="R32" s="48"/>
      <c r="S32" s="48"/>
      <c r="T32" s="48"/>
      <c r="U32" s="48"/>
      <c r="V32" s="49"/>
      <c r="W32" s="50"/>
      <c r="X32" s="50"/>
      <c r="Y32" s="50"/>
      <c r="Z32" s="50"/>
    </row>
    <row r="33" customFormat="false" ht="16" hidden="false" customHeight="true" outlineLevel="0" collapsed="false">
      <c r="A33" s="30" t="n">
        <f aca="false">D33=$O$5</f>
        <v>0</v>
      </c>
      <c r="B33" s="30" t="n">
        <f aca="false">OR(VLOOKUP(D33,country_codes,2,0)=$S$5,VLOOKUP(D33,country_codes,3,0)=$S$5)</f>
        <v>1</v>
      </c>
      <c r="C33" s="56" t="n">
        <f aca="false">Rank!L198</f>
        <v>24</v>
      </c>
      <c r="D33" s="57" t="str">
        <f aca="false">Rank!M198</f>
        <v>Greece</v>
      </c>
      <c r="E33" s="58" t="n">
        <f aca="false">Rank!N198</f>
        <v>72.78</v>
      </c>
      <c r="F33" s="59" t="n">
        <f aca="false">IF(E33="NA",NA(),E33)</f>
        <v>72.78</v>
      </c>
      <c r="G33" s="60" t="n">
        <f aca="false">(COUNTIF($E$10:F33,E33)-1)/40</f>
        <v>0.025</v>
      </c>
      <c r="H33" s="60" t="n">
        <f aca="false">K33=$O$5</f>
        <v>0</v>
      </c>
      <c r="I33" s="60" t="n">
        <f aca="false">OR(VLOOKUP(K33,country_codes,2,0)=$S$5,VLOOKUP(K33,country_codes,3,0)=$S$5)</f>
        <v>0</v>
      </c>
      <c r="J33" s="61" t="n">
        <f aca="false">Rank!L238</f>
        <v>64</v>
      </c>
      <c r="K33" s="57" t="str">
        <f aca="false">Rank!M238</f>
        <v>Ecuador</v>
      </c>
      <c r="L33" s="62" t="n">
        <f aca="false">Rank!N238</f>
        <v>37.66</v>
      </c>
      <c r="M33" s="63"/>
      <c r="O33" s="48"/>
      <c r="P33" s="48"/>
      <c r="Q33" s="48"/>
      <c r="R33" s="48"/>
      <c r="S33" s="48"/>
      <c r="T33" s="48"/>
      <c r="U33" s="48"/>
      <c r="V33" s="49"/>
      <c r="W33" s="50"/>
      <c r="X33" s="50"/>
      <c r="Y33" s="50"/>
      <c r="Z33" s="50"/>
    </row>
    <row r="34" customFormat="false" ht="15.5" hidden="false" customHeight="false" outlineLevel="0" collapsed="false">
      <c r="A34" s="30" t="n">
        <f aca="false">D34=$O$5</f>
        <v>0</v>
      </c>
      <c r="B34" s="30" t="n">
        <f aca="false">OR(VLOOKUP(D34,country_codes,2,0)=$S$5,VLOOKUP(D34,country_codes,3,0)=$S$5)</f>
        <v>0</v>
      </c>
      <c r="C34" s="56" t="n">
        <f aca="false">Rank!L199</f>
        <v>25</v>
      </c>
      <c r="D34" s="57" t="str">
        <f aca="false">Rank!M199</f>
        <v>Argentina</v>
      </c>
      <c r="E34" s="58" t="n">
        <f aca="false">Rank!N199</f>
        <v>72.44</v>
      </c>
      <c r="F34" s="59" t="n">
        <f aca="false">IF(E34="NA",NA(),E34)</f>
        <v>72.44</v>
      </c>
      <c r="G34" s="60" t="n">
        <f aca="false">(COUNTIF($E$10:F34,E34)-1)/40</f>
        <v>0.025</v>
      </c>
      <c r="H34" s="60" t="n">
        <f aca="false">K34=$O$5</f>
        <v>0</v>
      </c>
      <c r="I34" s="60" t="n">
        <f aca="false">OR(VLOOKUP(K34,country_codes,2,0)=$S$5,VLOOKUP(K34,country_codes,3,0)=$S$5)</f>
        <v>0</v>
      </c>
      <c r="J34" s="61" t="n">
        <f aca="false">Rank!L239</f>
        <v>65</v>
      </c>
      <c r="K34" s="57" t="str">
        <f aca="false">Rank!M239</f>
        <v>Rwanda</v>
      </c>
      <c r="L34" s="62" t="n">
        <f aca="false">Rank!N239</f>
        <v>37.43</v>
      </c>
      <c r="M34" s="63"/>
      <c r="O34" s="48"/>
      <c r="P34" s="48"/>
      <c r="Q34" s="48"/>
      <c r="R34" s="48"/>
      <c r="S34" s="48"/>
      <c r="T34" s="48"/>
      <c r="U34" s="48"/>
      <c r="V34" s="50"/>
      <c r="W34" s="50"/>
      <c r="X34" s="50"/>
      <c r="Y34" s="50"/>
      <c r="Z34" s="50"/>
    </row>
    <row r="35" customFormat="false" ht="15.5" hidden="false" customHeight="false" outlineLevel="0" collapsed="false">
      <c r="A35" s="30" t="n">
        <f aca="false">D35=$O$5</f>
        <v>0</v>
      </c>
      <c r="B35" s="30" t="n">
        <f aca="false">OR(VLOOKUP(D35,country_codes,2,0)=$S$5,VLOOKUP(D35,country_codes,3,0)=$S$5)</f>
        <v>1</v>
      </c>
      <c r="C35" s="56" t="n">
        <f aca="false">Rank!L200</f>
        <v>26</v>
      </c>
      <c r="D35" s="57" t="str">
        <f aca="false">Rank!M200</f>
        <v>Slovenia</v>
      </c>
      <c r="E35" s="58" t="n">
        <f aca="false">Rank!N200</f>
        <v>71.4</v>
      </c>
      <c r="F35" s="59" t="n">
        <f aca="false">IF(E35="NA",NA(),E35)</f>
        <v>71.4</v>
      </c>
      <c r="G35" s="60" t="n">
        <f aca="false">(COUNTIF($E$10:F35,E35)-1)/40</f>
        <v>0.025</v>
      </c>
      <c r="H35" s="60" t="n">
        <f aca="false">K35=$O$5</f>
        <v>0</v>
      </c>
      <c r="I35" s="60" t="n">
        <f aca="false">OR(VLOOKUP(K35,country_codes,2,0)=$S$5,VLOOKUP(K35,country_codes,3,0)=$S$5)</f>
        <v>0</v>
      </c>
      <c r="J35" s="61" t="n">
        <f aca="false">Rank!L240</f>
        <v>66</v>
      </c>
      <c r="K35" s="57" t="str">
        <f aca="false">Rank!M240</f>
        <v>Dominican Republic</v>
      </c>
      <c r="L35" s="62" t="n">
        <f aca="false">Rank!N240</f>
        <v>35.29</v>
      </c>
      <c r="M35" s="63"/>
      <c r="O35" s="48"/>
      <c r="P35" s="48"/>
      <c r="Q35" s="48"/>
      <c r="R35" s="48"/>
      <c r="S35" s="48"/>
      <c r="T35" s="48"/>
      <c r="U35" s="48"/>
    </row>
    <row r="36" customFormat="false" ht="15.5" hidden="false" customHeight="false" outlineLevel="0" collapsed="false">
      <c r="A36" s="30" t="n">
        <f aca="false">D36=$O$5</f>
        <v>0</v>
      </c>
      <c r="B36" s="30" t="n">
        <f aca="false">OR(VLOOKUP(D36,country_codes,2,0)=$S$5,VLOOKUP(D36,country_codes,3,0)=$S$5)</f>
        <v>0</v>
      </c>
      <c r="C36" s="56" t="n">
        <f aca="false">Rank!L201</f>
        <v>27</v>
      </c>
      <c r="D36" s="57" t="str">
        <f aca="false">Rank!M201</f>
        <v>Peru</v>
      </c>
      <c r="E36" s="58" t="n">
        <f aca="false">Rank!N201</f>
        <v>70.56</v>
      </c>
      <c r="F36" s="59" t="n">
        <f aca="false">IF(E36="NA",NA(),E36)</f>
        <v>70.56</v>
      </c>
      <c r="G36" s="60" t="n">
        <f aca="false">(COUNTIF($E$10:F36,E36)-1)/40</f>
        <v>0.025</v>
      </c>
      <c r="H36" s="60" t="n">
        <f aca="false">K36=$O$5</f>
        <v>0</v>
      </c>
      <c r="I36" s="60" t="n">
        <f aca="false">OR(VLOOKUP(K36,country_codes,2,0)=$S$5,VLOOKUP(K36,country_codes,3,0)=$S$5)</f>
        <v>0</v>
      </c>
      <c r="J36" s="61" t="n">
        <f aca="false">Rank!L241</f>
        <v>67</v>
      </c>
      <c r="K36" s="57" t="str">
        <f aca="false">Rank!M241</f>
        <v>Togo</v>
      </c>
      <c r="L36" s="62" t="n">
        <f aca="false">Rank!N241</f>
        <v>33.14</v>
      </c>
      <c r="M36" s="63"/>
      <c r="O36" s="48"/>
      <c r="P36" s="48"/>
      <c r="Q36" s="48"/>
      <c r="R36" s="48"/>
      <c r="S36" s="48"/>
      <c r="T36" s="48"/>
      <c r="U36" s="48"/>
    </row>
    <row r="37" customFormat="false" ht="15.5" hidden="false" customHeight="false" outlineLevel="0" collapsed="false">
      <c r="A37" s="30" t="n">
        <f aca="false">D37=$O$5</f>
        <v>0</v>
      </c>
      <c r="B37" s="30" t="n">
        <f aca="false">OR(VLOOKUP(D37,country_codes,2,0)=$S$5,VLOOKUP(D37,country_codes,3,0)=$S$5)</f>
        <v>0</v>
      </c>
      <c r="C37" s="56" t="n">
        <f aca="false">Rank!L202</f>
        <v>28</v>
      </c>
      <c r="D37" s="57" t="str">
        <f aca="false">Rank!M202</f>
        <v>Mauritius</v>
      </c>
      <c r="E37" s="58" t="n">
        <f aca="false">Rank!N202</f>
        <v>69.21</v>
      </c>
      <c r="F37" s="59" t="n">
        <f aca="false">IF(E37="NA",NA(),E37)</f>
        <v>69.21</v>
      </c>
      <c r="G37" s="60" t="n">
        <f aca="false">(COUNTIF($E$10:F37,E37)-1)/40</f>
        <v>0.025</v>
      </c>
      <c r="H37" s="60" t="n">
        <f aca="false">K37=$O$5</f>
        <v>0</v>
      </c>
      <c r="I37" s="60" t="n">
        <f aca="false">OR(VLOOKUP(K37,country_codes,2,0)=$S$5,VLOOKUP(K37,country_codes,3,0)=$S$5)</f>
        <v>0</v>
      </c>
      <c r="J37" s="61" t="n">
        <f aca="false">Rank!L242</f>
        <v>68</v>
      </c>
      <c r="K37" s="57" t="str">
        <f aca="false">Rank!M242</f>
        <v>Suriname</v>
      </c>
      <c r="L37" s="62" t="n">
        <f aca="false">Rank!N242</f>
        <v>31.46</v>
      </c>
      <c r="M37" s="63"/>
    </row>
    <row r="38" customFormat="false" ht="15.5" hidden="false" customHeight="false" outlineLevel="0" collapsed="false">
      <c r="A38" s="30" t="n">
        <f aca="false">D38=$O$5</f>
        <v>0</v>
      </c>
      <c r="B38" s="30" t="n">
        <f aca="false">OR(VLOOKUP(D38,country_codes,2,0)=$S$5,VLOOKUP(D38,country_codes,3,0)=$S$5)</f>
        <v>0</v>
      </c>
      <c r="C38" s="56" t="n">
        <f aca="false">Rank!L203</f>
        <v>29</v>
      </c>
      <c r="D38" s="57" t="str">
        <f aca="false">Rank!M203</f>
        <v>Ghana</v>
      </c>
      <c r="E38" s="58" t="n">
        <f aca="false">Rank!N203</f>
        <v>69.1</v>
      </c>
      <c r="F38" s="59" t="n">
        <f aca="false">IF(E38="NA",NA(),E38)</f>
        <v>69.1</v>
      </c>
      <c r="G38" s="60" t="n">
        <f aca="false">(COUNTIF($E$10:F38,E38)-1)/40</f>
        <v>0.025</v>
      </c>
      <c r="H38" s="60" t="n">
        <f aca="false">K38=$O$5</f>
        <v>0</v>
      </c>
      <c r="I38" s="60" t="n">
        <f aca="false">OR(VLOOKUP(K38,country_codes,2,0)=$S$5,VLOOKUP(K38,country_codes,3,0)=$S$5)</f>
        <v>0</v>
      </c>
      <c r="J38" s="61" t="n">
        <f aca="false">Rank!L243</f>
        <v>69</v>
      </c>
      <c r="K38" s="57" t="str">
        <f aca="false">Rank!M243</f>
        <v>Bangladesh</v>
      </c>
      <c r="L38" s="62" t="n">
        <f aca="false">Rank!N243</f>
        <v>31.16</v>
      </c>
      <c r="M38" s="63"/>
    </row>
    <row r="39" customFormat="false" ht="15.5" hidden="false" customHeight="false" outlineLevel="0" collapsed="false">
      <c r="A39" s="30" t="n">
        <f aca="false">D39=$O$5</f>
        <v>0</v>
      </c>
      <c r="B39" s="30" t="n">
        <f aca="false">OR(VLOOKUP(D39,country_codes,2,0)=$S$5,VLOOKUP(D39,country_codes,3,0)=$S$5)</f>
        <v>0</v>
      </c>
      <c r="C39" s="56" t="n">
        <f aca="false">Rank!L204</f>
        <v>30</v>
      </c>
      <c r="D39" s="57" t="str">
        <f aca="false">Rank!M204</f>
        <v>India</v>
      </c>
      <c r="E39" s="58" t="n">
        <f aca="false">Rank!N204</f>
        <v>68.88</v>
      </c>
      <c r="F39" s="59" t="n">
        <f aca="false">IF(E39="NA",NA(),E39)</f>
        <v>68.88</v>
      </c>
      <c r="G39" s="60" t="n">
        <f aca="false">(COUNTIF($E$10:F39,E39)-1)/40</f>
        <v>0.025</v>
      </c>
      <c r="H39" s="60" t="n">
        <f aca="false">K39=$O$5</f>
        <v>0</v>
      </c>
      <c r="I39" s="60" t="n">
        <f aca="false">OR(VLOOKUP(K39,country_codes,2,0)=$S$5,VLOOKUP(K39,country_codes,3,0)=$S$5)</f>
        <v>0</v>
      </c>
      <c r="J39" s="61" t="n">
        <f aca="false">Rank!L244</f>
        <v>70</v>
      </c>
      <c r="K39" s="57" t="str">
        <f aca="false">Rank!M244</f>
        <v>Colombia</v>
      </c>
      <c r="L39" s="62" t="n">
        <f aca="false">Rank!N244</f>
        <v>29.49</v>
      </c>
      <c r="M39" s="63"/>
    </row>
    <row r="40" customFormat="false" ht="15.5" hidden="false" customHeight="false" outlineLevel="0" collapsed="false">
      <c r="A40" s="30" t="n">
        <f aca="false">D40=$O$5</f>
        <v>0</v>
      </c>
      <c r="B40" s="30" t="n">
        <f aca="false">OR(VLOOKUP(D40,country_codes,2,0)=$S$5,VLOOKUP(D40,country_codes,3,0)=$S$5)</f>
        <v>0</v>
      </c>
      <c r="C40" s="56" t="n">
        <f aca="false">Rank!L205</f>
        <v>31</v>
      </c>
      <c r="D40" s="57" t="str">
        <f aca="false">Rank!M205</f>
        <v>Indonesia</v>
      </c>
      <c r="E40" s="58" t="n">
        <f aca="false">Rank!N205</f>
        <v>68.34</v>
      </c>
      <c r="F40" s="59" t="n">
        <f aca="false">IF(E40="NA",NA(),E40)</f>
        <v>68.34</v>
      </c>
      <c r="G40" s="60" t="n">
        <f aca="false">(COUNTIF($E$10:F40,E40)-1)/40</f>
        <v>0.025</v>
      </c>
      <c r="H40" s="60" t="n">
        <f aca="false">K40=$O$5</f>
        <v>1</v>
      </c>
      <c r="I40" s="60" t="n">
        <f aca="false">OR(VLOOKUP(K40,country_codes,2,0)=$S$5,VLOOKUP(K40,country_codes,3,0)=$S$5)</f>
        <v>0</v>
      </c>
      <c r="J40" s="61" t="n">
        <f aca="false">Rank!L245</f>
        <v>71</v>
      </c>
      <c r="K40" s="57" t="str">
        <f aca="false">Rank!M245</f>
        <v>Algeria</v>
      </c>
      <c r="L40" s="62" t="n">
        <f aca="false">Rank!N245</f>
        <v>27.47</v>
      </c>
      <c r="M40" s="63"/>
    </row>
    <row r="41" customFormat="false" ht="15.5" hidden="false" customHeight="false" outlineLevel="0" collapsed="false">
      <c r="A41" s="30" t="n">
        <f aca="false">D41=$O$5</f>
        <v>0</v>
      </c>
      <c r="B41" s="30" t="n">
        <f aca="false">OR(VLOOKUP(D41,country_codes,2,0)=$S$5,VLOOKUP(D41,country_codes,3,0)=$S$5)</f>
        <v>1</v>
      </c>
      <c r="C41" s="56" t="n">
        <f aca="false">Rank!L206</f>
        <v>32</v>
      </c>
      <c r="D41" s="57" t="str">
        <f aca="false">Rank!M206</f>
        <v>Turkey</v>
      </c>
      <c r="E41" s="58" t="n">
        <f aca="false">Rank!N206</f>
        <v>66.47</v>
      </c>
      <c r="F41" s="59" t="n">
        <f aca="false">IF(E41="NA",NA(),E41)</f>
        <v>66.47</v>
      </c>
      <c r="G41" s="60" t="n">
        <f aca="false">(COUNTIF($E$10:F41,E41)-1)/40</f>
        <v>0.025</v>
      </c>
      <c r="H41" s="60" t="n">
        <f aca="false">K41=$O$5</f>
        <v>0</v>
      </c>
      <c r="I41" s="60" t="n">
        <f aca="false">OR(VLOOKUP(K41,country_codes,2,0)=$S$5,VLOOKUP(K41,country_codes,3,0)=$S$5)</f>
        <v>0</v>
      </c>
      <c r="J41" s="61" t="n">
        <f aca="false">Rank!L246</f>
        <v>72</v>
      </c>
      <c r="K41" s="57" t="str">
        <f aca="false">Rank!M246</f>
        <v>Myanmar</v>
      </c>
      <c r="L41" s="62" t="n">
        <f aca="false">Rank!N246</f>
        <v>25.93</v>
      </c>
      <c r="M41" s="63"/>
    </row>
    <row r="42" customFormat="false" ht="15.5" hidden="false" customHeight="false" outlineLevel="0" collapsed="false">
      <c r="A42" s="30" t="n">
        <f aca="false">D42=$O$5</f>
        <v>0</v>
      </c>
      <c r="B42" s="30" t="n">
        <f aca="false">OR(VLOOKUP(D42,country_codes,2,0)=$S$5,VLOOKUP(D42,country_codes,3,0)=$S$5)</f>
        <v>0</v>
      </c>
      <c r="C42" s="56" t="n">
        <f aca="false">Rank!L207</f>
        <v>33</v>
      </c>
      <c r="D42" s="57" t="str">
        <f aca="false">Rank!M207</f>
        <v>Panama</v>
      </c>
      <c r="E42" s="58" t="n">
        <f aca="false">Rank!N207</f>
        <v>66.3</v>
      </c>
      <c r="F42" s="59" t="n">
        <f aca="false">IF(E42="NA",NA(),E42)</f>
        <v>66.3</v>
      </c>
      <c r="G42" s="60" t="n">
        <f aca="false">(COUNTIF($E$10:F42,E42)-1)/40</f>
        <v>0.025</v>
      </c>
      <c r="H42" s="60" t="n">
        <f aca="false">K42=$O$5</f>
        <v>0</v>
      </c>
      <c r="I42" s="60" t="n">
        <f aca="false">OR(VLOOKUP(K42,country_codes,2,0)=$S$5,VLOOKUP(K42,country_codes,3,0)=$S$5)</f>
        <v>0</v>
      </c>
      <c r="J42" s="61" t="n">
        <f aca="false">Rank!L247</f>
        <v>73</v>
      </c>
      <c r="K42" s="57" t="str">
        <f aca="false">Rank!M247</f>
        <v>Bhutan</v>
      </c>
      <c r="L42" s="62" t="n">
        <f aca="false">Rank!N247</f>
        <v>25.74</v>
      </c>
      <c r="M42" s="63"/>
    </row>
    <row r="43" customFormat="false" ht="15.5" hidden="false" customHeight="false" outlineLevel="0" collapsed="false">
      <c r="A43" s="30" t="n">
        <f aca="false">D43=$O$5</f>
        <v>0</v>
      </c>
      <c r="B43" s="30" t="n">
        <f aca="false">OR(VLOOKUP(D43,country_codes,2,0)=$S$5,VLOOKUP(D43,country_codes,3,0)=$S$5)</f>
        <v>0</v>
      </c>
      <c r="C43" s="56" t="n">
        <f aca="false">Rank!L208</f>
        <v>34</v>
      </c>
      <c r="D43" s="57" t="str">
        <f aca="false">Rank!M208</f>
        <v>Brazil</v>
      </c>
      <c r="E43" s="58" t="n">
        <f aca="false">Rank!N208</f>
        <v>66.06</v>
      </c>
      <c r="F43" s="59" t="n">
        <f aca="false">IF(E43="NA",NA(),E43)</f>
        <v>66.06</v>
      </c>
      <c r="G43" s="60" t="n">
        <f aca="false">(COUNTIF($E$10:F43,E43)-1)/40</f>
        <v>0.025</v>
      </c>
      <c r="H43" s="60" t="n">
        <f aca="false">K43=$O$5</f>
        <v>0</v>
      </c>
      <c r="I43" s="60" t="n">
        <f aca="false">OR(VLOOKUP(K43,country_codes,2,0)=$S$5,VLOOKUP(K43,country_codes,3,0)=$S$5)</f>
        <v>0</v>
      </c>
      <c r="J43" s="61" t="n">
        <f aca="false">Rank!L248</f>
        <v>74</v>
      </c>
      <c r="K43" s="57" t="str">
        <f aca="false">Rank!M248</f>
        <v>Democratic Republic of the Congo</v>
      </c>
      <c r="L43" s="62" t="n">
        <f aca="false">Rank!N248</f>
        <v>25.18</v>
      </c>
      <c r="M43" s="63"/>
    </row>
    <row r="44" customFormat="false" ht="15.5" hidden="false" customHeight="false" outlineLevel="0" collapsed="false">
      <c r="A44" s="30" t="n">
        <f aca="false">D44=$O$5</f>
        <v>0</v>
      </c>
      <c r="B44" s="30" t="n">
        <f aca="false">OR(VLOOKUP(D44,country_codes,2,0)=$S$5,VLOOKUP(D44,country_codes,3,0)=$S$5)</f>
        <v>1</v>
      </c>
      <c r="C44" s="56" t="n">
        <f aca="false">Rank!L209</f>
        <v>35</v>
      </c>
      <c r="D44" s="57" t="str">
        <f aca="false">Rank!M209</f>
        <v>Romania</v>
      </c>
      <c r="E44" s="58" t="n">
        <f aca="false">Rank!N209</f>
        <v>66.02</v>
      </c>
      <c r="F44" s="59" t="n">
        <f aca="false">IF(E44="NA",NA(),E44)</f>
        <v>66.02</v>
      </c>
      <c r="G44" s="60" t="n">
        <f aca="false">(COUNTIF($E$10:F44,E44)-1)/40</f>
        <v>0.025</v>
      </c>
      <c r="H44" s="60" t="n">
        <f aca="false">K44=$O$5</f>
        <v>0</v>
      </c>
      <c r="I44" s="60" t="n">
        <f aca="false">OR(VLOOKUP(K44,country_codes,2,0)=$S$5,VLOOKUP(K44,country_codes,3,0)=$S$5)</f>
        <v>0</v>
      </c>
      <c r="J44" s="61" t="n">
        <f aca="false">Rank!L249</f>
        <v>75</v>
      </c>
      <c r="K44" s="57" t="str">
        <f aca="false">Rank!M249</f>
        <v>Republic of Capo Verde</v>
      </c>
      <c r="L44" s="62" t="n">
        <f aca="false">Rank!N249</f>
        <v>23.57</v>
      </c>
      <c r="M44" s="63"/>
    </row>
    <row r="45" customFormat="false" ht="15.5" hidden="false" customHeight="false" outlineLevel="0" collapsed="false">
      <c r="A45" s="30" t="n">
        <f aca="false">D45=$O$5</f>
        <v>0</v>
      </c>
      <c r="B45" s="30" t="n">
        <f aca="false">OR(VLOOKUP(D45,country_codes,2,0)=$S$5,VLOOKUP(D45,country_codes,3,0)=$S$5)</f>
        <v>1</v>
      </c>
      <c r="C45" s="56" t="n">
        <f aca="false">Rank!L210</f>
        <v>36</v>
      </c>
      <c r="D45" s="57" t="str">
        <f aca="false">Rank!M210</f>
        <v>Iceland</v>
      </c>
      <c r="E45" s="58" t="n">
        <f aca="false">Rank!N210</f>
        <v>65.95</v>
      </c>
      <c r="F45" s="59" t="n">
        <f aca="false">IF(E45="NA",NA(),E45)</f>
        <v>65.95</v>
      </c>
      <c r="G45" s="60" t="n">
        <f aca="false">(COUNTIF($E$10:F45,E45)-1)/40</f>
        <v>0.025</v>
      </c>
      <c r="H45" s="60" t="n">
        <f aca="false">K45=$O$5</f>
        <v>0</v>
      </c>
      <c r="I45" s="60" t="n">
        <f aca="false">OR(VLOOKUP(K45,country_codes,2,0)=$S$5,VLOOKUP(K45,country_codes,3,0)=$S$5)</f>
        <v>0</v>
      </c>
      <c r="J45" s="61" t="n">
        <f aca="false">Rank!L250</f>
        <v>76</v>
      </c>
      <c r="K45" s="57" t="str">
        <f aca="false">Rank!M250</f>
        <v>Fiji</v>
      </c>
      <c r="L45" s="62" t="n">
        <f aca="false">Rank!N250</f>
        <v>22.01</v>
      </c>
      <c r="M45" s="63"/>
    </row>
    <row r="46" customFormat="false" ht="15.5" hidden="false" customHeight="false" outlineLevel="0" collapsed="false">
      <c r="A46" s="30" t="n">
        <f aca="false">D46=$O$5</f>
        <v>0</v>
      </c>
      <c r="B46" s="30" t="n">
        <f aca="false">OR(VLOOKUP(D46,country_codes,2,0)=$S$5,VLOOKUP(D46,country_codes,3,0)=$S$5)</f>
        <v>0</v>
      </c>
      <c r="C46" s="56" t="n">
        <f aca="false">Rank!L211</f>
        <v>37</v>
      </c>
      <c r="D46" s="57" t="str">
        <f aca="false">Rank!M211</f>
        <v>Kenya</v>
      </c>
      <c r="E46" s="58" t="n">
        <f aca="false">Rank!N211</f>
        <v>65.33</v>
      </c>
      <c r="F46" s="59" t="n">
        <f aca="false">IF(E46="NA",NA(),E46)</f>
        <v>65.33</v>
      </c>
      <c r="G46" s="60" t="n">
        <f aca="false">(COUNTIF($E$10:F46,E46)-1)/40</f>
        <v>0.025</v>
      </c>
      <c r="H46" s="60" t="n">
        <f aca="false">K46=$O$5</f>
        <v>0</v>
      </c>
      <c r="I46" s="60" t="n">
        <f aca="false">OR(VLOOKUP(K46,country_codes,2,0)=$S$5,VLOOKUP(K46,country_codes,3,0)=$S$5)</f>
        <v>0</v>
      </c>
      <c r="J46" s="61" t="n">
        <f aca="false">Rank!L251</f>
        <v>77</v>
      </c>
      <c r="K46" s="57" t="str">
        <f aca="false">Rank!M251</f>
        <v>Lebanon</v>
      </c>
      <c r="L46" s="62" t="n">
        <f aca="false">Rank!N251</f>
        <v>21.38</v>
      </c>
      <c r="M46" s="63"/>
    </row>
    <row r="47" customFormat="false" ht="15.5" hidden="false" customHeight="false" outlineLevel="0" collapsed="false">
      <c r="A47" s="30" t="n">
        <f aca="false">D47=$O$5</f>
        <v>0</v>
      </c>
      <c r="B47" s="30" t="n">
        <f aca="false">OR(VLOOKUP(D47,country_codes,2,0)=$S$5,VLOOKUP(D47,country_codes,3,0)=$S$5)</f>
        <v>0</v>
      </c>
      <c r="C47" s="56" t="n">
        <f aca="false">Rank!L212</f>
        <v>38</v>
      </c>
      <c r="D47" s="57" t="str">
        <f aca="false">Rank!M212</f>
        <v>Mexico</v>
      </c>
      <c r="E47" s="58" t="n">
        <f aca="false">Rank!N212</f>
        <v>64.07</v>
      </c>
      <c r="F47" s="59" t="n">
        <f aca="false">IF(E47="NA",NA(),E47)</f>
        <v>64.07</v>
      </c>
      <c r="G47" s="60" t="n">
        <f aca="false">(COUNTIF($E$10:F47,E47)-1)/40</f>
        <v>0.025</v>
      </c>
      <c r="H47" s="60" t="n">
        <f aca="false">K47=$O$5</f>
        <v>0</v>
      </c>
      <c r="I47" s="60" t="n">
        <f aca="false">OR(VLOOKUP(K47,country_codes,2,0)=$S$5,VLOOKUP(K47,country_codes,3,0)=$S$5)</f>
        <v>0</v>
      </c>
      <c r="J47" s="61" t="n">
        <f aca="false">Rank!L252</f>
        <v>78</v>
      </c>
      <c r="K47" s="57" t="str">
        <f aca="false">Rank!M252</f>
        <v>Tajikistan</v>
      </c>
      <c r="L47" s="62" t="n">
        <f aca="false">Rank!N252</f>
        <v>16.17</v>
      </c>
      <c r="M47" s="63"/>
    </row>
    <row r="48" customFormat="false" ht="15.5" hidden="false" customHeight="false" outlineLevel="0" collapsed="false">
      <c r="A48" s="30" t="n">
        <f aca="false">D48=$O$5</f>
        <v>0</v>
      </c>
      <c r="B48" s="30" t="n">
        <f aca="false">OR(VLOOKUP(D48,country_codes,2,0)=$S$5,VLOOKUP(D48,country_codes,3,0)=$S$5)</f>
        <v>0</v>
      </c>
      <c r="C48" s="56" t="n">
        <f aca="false">Rank!L213</f>
        <v>39</v>
      </c>
      <c r="D48" s="57" t="str">
        <f aca="false">Rank!M213</f>
        <v>Philippines</v>
      </c>
      <c r="E48" s="58" t="n">
        <f aca="false">Rank!N213</f>
        <v>63.82</v>
      </c>
      <c r="F48" s="59" t="n">
        <f aca="false">IF(E48="NA",NA(),E48)</f>
        <v>63.82</v>
      </c>
      <c r="G48" s="60" t="n">
        <f aca="false">(COUNTIF($E$10:F48,E48)-1)/40</f>
        <v>0.025</v>
      </c>
      <c r="H48" s="60" t="n">
        <f aca="false">K48=$O$5</f>
        <v>0</v>
      </c>
      <c r="I48" s="60" t="n">
        <f aca="false">OR(VLOOKUP(K48,country_codes,2,0)=$S$5,VLOOKUP(K48,country_codes,3,0)=$S$5)</f>
        <v>0</v>
      </c>
      <c r="J48" s="61" t="n">
        <f aca="false">Rank!L253</f>
        <v>79</v>
      </c>
      <c r="K48" s="57" t="str">
        <f aca="false">Rank!M253</f>
        <v>Republic of Yemen</v>
      </c>
      <c r="L48" s="62" t="n">
        <f aca="false">Rank!N253</f>
        <v>13</v>
      </c>
      <c r="M48" s="63"/>
    </row>
    <row r="49" customFormat="false" ht="16" hidden="false" customHeight="false" outlineLevel="0" collapsed="false">
      <c r="A49" s="30" t="n">
        <f aca="false">D49=$O$5</f>
        <v>0</v>
      </c>
      <c r="B49" s="30" t="n">
        <f aca="false">OR(VLOOKUP(D49,country_codes,2,0)=$S$5,VLOOKUP(D49,country_codes,3,0)=$S$5)</f>
        <v>0</v>
      </c>
      <c r="C49" s="66" t="n">
        <f aca="false">Rank!L214</f>
        <v>40</v>
      </c>
      <c r="D49" s="67" t="str">
        <f aca="false">Rank!M214</f>
        <v>Senegal</v>
      </c>
      <c r="E49" s="68" t="n">
        <f aca="false">Rank!N214</f>
        <v>62.51</v>
      </c>
      <c r="F49" s="69" t="n">
        <f aca="false">IF(E49="NA",NA(),E49)</f>
        <v>62.51</v>
      </c>
      <c r="G49" s="70" t="n">
        <f aca="false">(COUNTIF($E$10:F49,E49)-1)/40</f>
        <v>0.025</v>
      </c>
      <c r="H49" s="70" t="n">
        <f aca="false">K49=$O$5</f>
        <v>0</v>
      </c>
      <c r="I49" s="70" t="n">
        <f aca="false">OR(VLOOKUP(K49,country_codes,2,0)=$S$5,VLOOKUP(K49,country_codes,3,0)=$S$5)</f>
        <v>0</v>
      </c>
      <c r="J49" s="71" t="n">
        <f aca="false">Rank!L254</f>
        <v>80</v>
      </c>
      <c r="K49" s="67" t="str">
        <f aca="false">Rank!M254</f>
        <v>Chad</v>
      </c>
      <c r="L49" s="72" t="n">
        <f aca="false">Rank!N254</f>
        <v>8.66</v>
      </c>
      <c r="M49" s="73"/>
    </row>
    <row r="50" customFormat="false" ht="15.5" hidden="false" customHeight="false" outlineLevel="0" collapsed="false">
      <c r="C50" s="42"/>
      <c r="D50" s="64"/>
      <c r="E50" s="74" t="n">
        <f aca="false">Rank!N216</f>
        <v>60.81</v>
      </c>
      <c r="F50" s="75" t="n">
        <f aca="false">IF(E50="NA",NA(),E50)</f>
        <v>60.81</v>
      </c>
      <c r="G50" s="64" t="n">
        <f aca="false">(COUNTIF($E$10:F50,E50)-1)/40</f>
        <v>0.025</v>
      </c>
      <c r="H50" s="64"/>
      <c r="I50" s="64"/>
      <c r="J50" s="32"/>
      <c r="M50" s="76"/>
    </row>
    <row r="51" customFormat="false" ht="15.5" hidden="false" customHeight="false" outlineLevel="0" collapsed="false">
      <c r="C51" s="42"/>
      <c r="D51" s="64"/>
      <c r="E51" s="74" t="n">
        <f aca="false">Rank!N217</f>
        <v>60.45</v>
      </c>
      <c r="F51" s="75" t="n">
        <f aca="false">IF(E51="NA",NA(),E51)</f>
        <v>60.45</v>
      </c>
      <c r="G51" s="64" t="n">
        <f aca="false">(COUNTIF($E$10:F51,E51)-1)/40</f>
        <v>0.025</v>
      </c>
      <c r="H51" s="64"/>
      <c r="I51" s="64"/>
      <c r="J51" s="32"/>
      <c r="M51" s="76"/>
    </row>
    <row r="52" customFormat="false" ht="15.5" hidden="false" customHeight="false" outlineLevel="0" collapsed="false">
      <c r="C52" s="42"/>
      <c r="D52" s="64"/>
      <c r="E52" s="74" t="n">
        <f aca="false">Rank!N218</f>
        <v>60.44</v>
      </c>
      <c r="F52" s="75" t="n">
        <f aca="false">IF(E52="NA",NA(),E52)</f>
        <v>60.44</v>
      </c>
      <c r="G52" s="64" t="n">
        <f aca="false">(COUNTIF($E$10:F52,E52)-1)/40</f>
        <v>0.025</v>
      </c>
      <c r="H52" s="64"/>
      <c r="I52" s="64"/>
      <c r="J52" s="32"/>
      <c r="M52" s="76"/>
    </row>
    <row r="53" customFormat="false" ht="15.5" hidden="false" customHeight="false" outlineLevel="0" collapsed="false">
      <c r="C53" s="42"/>
      <c r="D53" s="64"/>
      <c r="E53" s="74" t="n">
        <f aca="false">Rank!N219</f>
        <v>59.22</v>
      </c>
      <c r="F53" s="75" t="n">
        <f aca="false">IF(E53="NA",NA(),E53)</f>
        <v>59.22</v>
      </c>
      <c r="G53" s="64" t="n">
        <f aca="false">(COUNTIF($E$10:F53,E53)-1)/40</f>
        <v>0.025</v>
      </c>
      <c r="H53" s="64"/>
      <c r="I53" s="64"/>
      <c r="J53" s="32"/>
    </row>
    <row r="54" customFormat="false" ht="15.5" hidden="false" customHeight="false" outlineLevel="0" collapsed="false">
      <c r="C54" s="42"/>
      <c r="D54" s="64"/>
      <c r="E54" s="74" t="n">
        <f aca="false">Rank!N220</f>
        <v>58.76</v>
      </c>
      <c r="F54" s="75" t="n">
        <f aca="false">IF(E54="NA",NA(),E54)</f>
        <v>58.76</v>
      </c>
      <c r="G54" s="64" t="n">
        <f aca="false">(COUNTIF($E$10:F54,E54)-1)/40</f>
        <v>0.025</v>
      </c>
      <c r="H54" s="64"/>
      <c r="I54" s="64"/>
      <c r="J54" s="32"/>
    </row>
    <row r="55" customFormat="false" ht="15.5" hidden="false" customHeight="false" outlineLevel="0" collapsed="false">
      <c r="C55" s="42"/>
      <c r="D55" s="64"/>
      <c r="E55" s="74" t="n">
        <f aca="false">Rank!N221</f>
        <v>58.22</v>
      </c>
      <c r="F55" s="75" t="n">
        <f aca="false">IF(E55="NA",NA(),E55)</f>
        <v>58.22</v>
      </c>
      <c r="G55" s="64" t="n">
        <f aca="false">(COUNTIF($E$10:F55,E55)-1)/40</f>
        <v>0.025</v>
      </c>
      <c r="H55" s="64"/>
      <c r="I55" s="64"/>
      <c r="J55" s="32"/>
    </row>
    <row r="56" customFormat="false" ht="15.5" hidden="false" customHeight="false" outlineLevel="0" collapsed="false">
      <c r="C56" s="42"/>
      <c r="D56" s="64"/>
      <c r="E56" s="74" t="n">
        <f aca="false">Rank!N222</f>
        <v>56.98</v>
      </c>
      <c r="F56" s="75" t="n">
        <f aca="false">IF(E56="NA",NA(),E56)</f>
        <v>56.98</v>
      </c>
      <c r="G56" s="64" t="n">
        <f aca="false">(COUNTIF($E$10:F56,E56)-1)/40</f>
        <v>0.025</v>
      </c>
      <c r="H56" s="64"/>
      <c r="I56" s="64"/>
      <c r="J56" s="32"/>
    </row>
    <row r="57" customFormat="false" ht="15.5" hidden="false" customHeight="false" outlineLevel="0" collapsed="false">
      <c r="C57" s="42"/>
      <c r="D57" s="64"/>
      <c r="E57" s="74" t="n">
        <f aca="false">Rank!N223</f>
        <v>56.88</v>
      </c>
      <c r="F57" s="75" t="n">
        <f aca="false">IF(E57="NA",NA(),E57)</f>
        <v>56.88</v>
      </c>
      <c r="G57" s="64" t="n">
        <f aca="false">(COUNTIF($E$10:F57,E57)-1)/40</f>
        <v>0.025</v>
      </c>
      <c r="H57" s="64"/>
      <c r="I57" s="64"/>
      <c r="J57" s="32"/>
    </row>
    <row r="58" customFormat="false" ht="15.5" hidden="false" customHeight="false" outlineLevel="0" collapsed="false">
      <c r="C58" s="42"/>
      <c r="D58" s="64"/>
      <c r="E58" s="74" t="n">
        <f aca="false">Rank!N224</f>
        <v>55.09</v>
      </c>
      <c r="F58" s="75" t="n">
        <f aca="false">IF(E58="NA",NA(),E58)</f>
        <v>55.09</v>
      </c>
      <c r="G58" s="64" t="n">
        <f aca="false">(COUNTIF($E$10:F58,E58)-1)/40</f>
        <v>0.025</v>
      </c>
      <c r="H58" s="64"/>
      <c r="I58" s="64"/>
      <c r="J58" s="32"/>
    </row>
    <row r="59" customFormat="false" ht="15.5" hidden="false" customHeight="false" outlineLevel="0" collapsed="false">
      <c r="C59" s="42"/>
      <c r="D59" s="64"/>
      <c r="E59" s="74" t="n">
        <f aca="false">Rank!N225</f>
        <v>54.41</v>
      </c>
      <c r="F59" s="75" t="n">
        <f aca="false">IF(E59="NA",NA(),E59)</f>
        <v>54.41</v>
      </c>
      <c r="G59" s="64" t="n">
        <f aca="false">(COUNTIF($E$10:F59,E59)-1)/40</f>
        <v>0.025</v>
      </c>
      <c r="H59" s="64"/>
      <c r="I59" s="64"/>
      <c r="J59" s="32"/>
    </row>
    <row r="60" customFormat="false" ht="15.5" hidden="false" customHeight="false" outlineLevel="0" collapsed="false">
      <c r="C60" s="42"/>
      <c r="D60" s="64"/>
      <c r="E60" s="74" t="n">
        <f aca="false">Rank!N226</f>
        <v>54.25</v>
      </c>
      <c r="F60" s="75" t="n">
        <f aca="false">IF(E60="NA",NA(),E60)</f>
        <v>54.25</v>
      </c>
      <c r="G60" s="64" t="n">
        <f aca="false">(COUNTIF($E$10:F60,E60)-1)/40</f>
        <v>0.025</v>
      </c>
      <c r="H60" s="64"/>
      <c r="I60" s="64"/>
      <c r="J60" s="32"/>
    </row>
    <row r="61" customFormat="false" ht="15.5" hidden="false" customHeight="false" outlineLevel="0" collapsed="false">
      <c r="C61" s="42"/>
      <c r="D61" s="64"/>
      <c r="E61" s="74" t="n">
        <f aca="false">Rank!N227</f>
        <v>53.17</v>
      </c>
      <c r="F61" s="75" t="n">
        <f aca="false">IF(E61="NA",NA(),E61)</f>
        <v>53.17</v>
      </c>
      <c r="G61" s="64" t="n">
        <f aca="false">(COUNTIF($E$10:F61,E61)-1)/40</f>
        <v>0.025</v>
      </c>
      <c r="H61" s="64"/>
      <c r="I61" s="64"/>
      <c r="J61" s="32"/>
    </row>
    <row r="62" customFormat="false" ht="15.5" hidden="false" customHeight="false" outlineLevel="0" collapsed="false">
      <c r="C62" s="42"/>
      <c r="D62" s="64"/>
      <c r="E62" s="74" t="n">
        <f aca="false">Rank!N228</f>
        <v>49.32</v>
      </c>
      <c r="F62" s="75" t="n">
        <f aca="false">IF(E62="NA",NA(),E62)</f>
        <v>49.32</v>
      </c>
      <c r="G62" s="64" t="n">
        <f aca="false">(COUNTIF($E$10:F62,E62)-1)/40</f>
        <v>0.025</v>
      </c>
      <c r="H62" s="64"/>
      <c r="I62" s="64"/>
      <c r="J62" s="32"/>
    </row>
    <row r="63" customFormat="false" ht="15.5" hidden="false" customHeight="false" outlineLevel="0" collapsed="false">
      <c r="C63" s="42"/>
      <c r="D63" s="64"/>
      <c r="E63" s="74" t="n">
        <f aca="false">Rank!N229</f>
        <v>48.53</v>
      </c>
      <c r="F63" s="75" t="n">
        <f aca="false">IF(E63="NA",NA(),E63)</f>
        <v>48.53</v>
      </c>
      <c r="G63" s="64" t="n">
        <f aca="false">(COUNTIF($E$10:F63,E63)-1)/40</f>
        <v>0.025</v>
      </c>
      <c r="H63" s="64"/>
      <c r="I63" s="64"/>
      <c r="J63" s="32"/>
    </row>
    <row r="64" customFormat="false" ht="15.5" hidden="false" customHeight="false" outlineLevel="0" collapsed="false">
      <c r="C64" s="42"/>
      <c r="D64" s="64"/>
      <c r="E64" s="74" t="n">
        <f aca="false">Rank!N230</f>
        <v>46.37</v>
      </c>
      <c r="F64" s="75" t="n">
        <f aca="false">IF(E64="NA",NA(),E64)</f>
        <v>46.37</v>
      </c>
      <c r="G64" s="64" t="n">
        <f aca="false">(COUNTIF($E$10:F64,E64)-1)/40</f>
        <v>0.025</v>
      </c>
      <c r="H64" s="64"/>
      <c r="I64" s="64"/>
      <c r="J64" s="32"/>
    </row>
    <row r="65" customFormat="false" ht="15.5" hidden="false" customHeight="false" outlineLevel="0" collapsed="false">
      <c r="C65" s="42"/>
      <c r="D65" s="64"/>
      <c r="E65" s="74" t="n">
        <f aca="false">Rank!N231</f>
        <v>44.73</v>
      </c>
      <c r="F65" s="75" t="n">
        <f aca="false">IF(E65="NA",NA(),E65)</f>
        <v>44.73</v>
      </c>
      <c r="G65" s="64" t="n">
        <f aca="false">(COUNTIF($E$10:F65,E65)-1)/40</f>
        <v>0.025</v>
      </c>
      <c r="H65" s="64"/>
      <c r="I65" s="64"/>
      <c r="J65" s="32"/>
    </row>
    <row r="66" customFormat="false" ht="15.5" hidden="false" customHeight="false" outlineLevel="0" collapsed="false">
      <c r="C66" s="42"/>
      <c r="D66" s="64"/>
      <c r="E66" s="74" t="n">
        <f aca="false">Rank!N232</f>
        <v>43.96</v>
      </c>
      <c r="F66" s="75" t="n">
        <f aca="false">IF(E66="NA",NA(),E66)</f>
        <v>43.96</v>
      </c>
      <c r="G66" s="64" t="n">
        <f aca="false">(COUNTIF($E$10:F66,E66)-1)/40</f>
        <v>0.025</v>
      </c>
      <c r="H66" s="64"/>
      <c r="I66" s="64"/>
      <c r="J66" s="32"/>
    </row>
    <row r="67" customFormat="false" ht="15.5" hidden="false" customHeight="false" outlineLevel="0" collapsed="false">
      <c r="C67" s="42"/>
      <c r="D67" s="64"/>
      <c r="E67" s="74" t="n">
        <f aca="false">Rank!N233</f>
        <v>43.28</v>
      </c>
      <c r="F67" s="75" t="n">
        <f aca="false">IF(E67="NA",NA(),E67)</f>
        <v>43.28</v>
      </c>
      <c r="G67" s="64" t="n">
        <f aca="false">(COUNTIF($E$10:F67,E67)-1)/40</f>
        <v>0.025</v>
      </c>
      <c r="H67" s="64"/>
      <c r="I67" s="64"/>
      <c r="J67" s="32"/>
    </row>
    <row r="68" customFormat="false" ht="15.5" hidden="false" customHeight="false" outlineLevel="0" collapsed="false">
      <c r="C68" s="42"/>
      <c r="D68" s="64"/>
      <c r="E68" s="74" t="n">
        <f aca="false">Rank!N234</f>
        <v>41.49</v>
      </c>
      <c r="F68" s="75" t="n">
        <f aca="false">IF(E68="NA",NA(),E68)</f>
        <v>41.49</v>
      </c>
      <c r="G68" s="64" t="n">
        <f aca="false">(COUNTIF($E$10:F68,E68)-1)/40</f>
        <v>0.025</v>
      </c>
      <c r="H68" s="64"/>
      <c r="I68" s="64"/>
      <c r="J68" s="32"/>
    </row>
    <row r="69" customFormat="false" ht="15.5" hidden="false" customHeight="false" outlineLevel="0" collapsed="false">
      <c r="C69" s="42"/>
      <c r="D69" s="64"/>
      <c r="E69" s="74" t="n">
        <f aca="false">Rank!N235</f>
        <v>41.43</v>
      </c>
      <c r="F69" s="75" t="n">
        <f aca="false">IF(E69="NA",NA(),E69)</f>
        <v>41.43</v>
      </c>
      <c r="G69" s="64" t="n">
        <f aca="false">(COUNTIF($E$10:F69,E69)-1)/40</f>
        <v>0.025</v>
      </c>
      <c r="H69" s="64"/>
      <c r="I69" s="64"/>
      <c r="J69" s="32"/>
    </row>
    <row r="70" customFormat="false" ht="15.5" hidden="false" customHeight="false" outlineLevel="0" collapsed="false">
      <c r="C70" s="42"/>
      <c r="D70" s="64"/>
      <c r="E70" s="74" t="n">
        <f aca="false">Rank!N236</f>
        <v>40.77</v>
      </c>
      <c r="F70" s="75" t="n">
        <f aca="false">IF(E70="NA",NA(),E70)</f>
        <v>40.77</v>
      </c>
      <c r="G70" s="64" t="n">
        <f aca="false">(COUNTIF($E$10:F70,E70)-1)/40</f>
        <v>0.025</v>
      </c>
      <c r="H70" s="64"/>
      <c r="I70" s="64"/>
      <c r="J70" s="32"/>
    </row>
    <row r="71" customFormat="false" ht="15.5" hidden="false" customHeight="false" outlineLevel="0" collapsed="false">
      <c r="C71" s="42"/>
      <c r="D71" s="64"/>
      <c r="E71" s="74" t="n">
        <f aca="false">Rank!N237</f>
        <v>38.57</v>
      </c>
      <c r="F71" s="75" t="n">
        <f aca="false">IF(E71="NA",NA(),E71)</f>
        <v>38.57</v>
      </c>
      <c r="G71" s="64" t="n">
        <f aca="false">(COUNTIF($E$10:F71,E71)-1)/40</f>
        <v>0.025</v>
      </c>
      <c r="H71" s="64"/>
      <c r="I71" s="64"/>
      <c r="J71" s="32"/>
    </row>
    <row r="72" customFormat="false" ht="15.5" hidden="false" customHeight="false" outlineLevel="0" collapsed="false">
      <c r="C72" s="42"/>
      <c r="D72" s="64"/>
      <c r="E72" s="74" t="n">
        <f aca="false">Rank!N238</f>
        <v>37.66</v>
      </c>
      <c r="F72" s="75" t="n">
        <f aca="false">IF(E72="NA",NA(),E72)</f>
        <v>37.66</v>
      </c>
      <c r="G72" s="64" t="n">
        <f aca="false">(COUNTIF($E$10:F72,E72)-1)/40</f>
        <v>0.025</v>
      </c>
      <c r="H72" s="64"/>
      <c r="I72" s="64"/>
      <c r="J72" s="32"/>
    </row>
    <row r="73" customFormat="false" ht="15.5" hidden="false" customHeight="false" outlineLevel="0" collapsed="false">
      <c r="C73" s="42"/>
      <c r="D73" s="64"/>
      <c r="E73" s="74" t="n">
        <f aca="false">Rank!N239</f>
        <v>37.43</v>
      </c>
      <c r="F73" s="75" t="n">
        <f aca="false">IF(E73="NA",NA(),E73)</f>
        <v>37.43</v>
      </c>
      <c r="G73" s="64" t="n">
        <f aca="false">(COUNTIF($E$10:F73,E73)-1)/40</f>
        <v>0.025</v>
      </c>
      <c r="H73" s="64"/>
      <c r="I73" s="64"/>
      <c r="J73" s="32"/>
    </row>
    <row r="74" customFormat="false" ht="15.5" hidden="false" customHeight="false" outlineLevel="0" collapsed="false">
      <c r="C74" s="42"/>
      <c r="D74" s="64"/>
      <c r="E74" s="74" t="n">
        <f aca="false">Rank!N240</f>
        <v>35.29</v>
      </c>
      <c r="F74" s="75" t="n">
        <f aca="false">IF(E74="NA",NA(),E74)</f>
        <v>35.29</v>
      </c>
      <c r="G74" s="64" t="n">
        <f aca="false">(COUNTIF($E$10:F74,E74)-1)/40</f>
        <v>0.025</v>
      </c>
      <c r="H74" s="64"/>
      <c r="I74" s="64"/>
      <c r="J74" s="32"/>
    </row>
    <row r="75" customFormat="false" ht="15.5" hidden="false" customHeight="false" outlineLevel="0" collapsed="false">
      <c r="C75" s="42"/>
      <c r="D75" s="64"/>
      <c r="E75" s="74" t="n">
        <f aca="false">Rank!N241</f>
        <v>33.14</v>
      </c>
      <c r="F75" s="75" t="n">
        <f aca="false">IF(E75="NA",NA(),E75)</f>
        <v>33.14</v>
      </c>
      <c r="G75" s="64" t="n">
        <f aca="false">(COUNTIF($E$10:F75,E75)-1)/40</f>
        <v>0.025</v>
      </c>
      <c r="H75" s="64"/>
      <c r="I75" s="64"/>
      <c r="J75" s="32"/>
    </row>
    <row r="76" customFormat="false" ht="15.5" hidden="false" customHeight="false" outlineLevel="0" collapsed="false">
      <c r="C76" s="42"/>
      <c r="D76" s="64"/>
      <c r="E76" s="74" t="n">
        <f aca="false">Rank!N242</f>
        <v>31.46</v>
      </c>
      <c r="F76" s="75" t="n">
        <f aca="false">IF(E76="NA",NA(),E76)</f>
        <v>31.46</v>
      </c>
      <c r="G76" s="64" t="n">
        <f aca="false">(COUNTIF($E$10:F76,E76)-1)/40</f>
        <v>0.025</v>
      </c>
      <c r="H76" s="64"/>
      <c r="I76" s="64"/>
      <c r="J76" s="32"/>
    </row>
    <row r="77" customFormat="false" ht="15.5" hidden="false" customHeight="false" outlineLevel="0" collapsed="false">
      <c r="C77" s="42"/>
      <c r="D77" s="64"/>
      <c r="E77" s="74" t="n">
        <f aca="false">Rank!N243</f>
        <v>31.16</v>
      </c>
      <c r="F77" s="75" t="n">
        <f aca="false">IF(E77="NA",NA(),E77)</f>
        <v>31.16</v>
      </c>
      <c r="G77" s="64" t="n">
        <f aca="false">(COUNTIF($E$10:F77,E77)-1)/40</f>
        <v>0.025</v>
      </c>
      <c r="H77" s="64"/>
      <c r="I77" s="64"/>
      <c r="J77" s="32"/>
    </row>
    <row r="78" customFormat="false" ht="15.5" hidden="false" customHeight="false" outlineLevel="0" collapsed="false">
      <c r="C78" s="42"/>
      <c r="D78" s="64"/>
      <c r="E78" s="74" t="n">
        <f aca="false">Rank!N244</f>
        <v>29.49</v>
      </c>
      <c r="F78" s="75" t="n">
        <f aca="false">IF(E78="NA",NA(),E78)</f>
        <v>29.49</v>
      </c>
      <c r="G78" s="64" t="n">
        <f aca="false">(COUNTIF($E$10:F78,E78)-1)/40</f>
        <v>0.025</v>
      </c>
      <c r="H78" s="64"/>
      <c r="I78" s="64"/>
      <c r="J78" s="32"/>
    </row>
    <row r="79" customFormat="false" ht="15.5" hidden="false" customHeight="false" outlineLevel="0" collapsed="false">
      <c r="C79" s="77"/>
      <c r="D79" s="78"/>
      <c r="E79" s="74" t="n">
        <f aca="false">Rank!N245</f>
        <v>27.47</v>
      </c>
      <c r="F79" s="75" t="n">
        <f aca="false">IF(E79="NA",NA(),E79)</f>
        <v>27.47</v>
      </c>
      <c r="G79" s="64" t="n">
        <f aca="false">(COUNTIF($E$10:F79,E79)-1)/40</f>
        <v>0.025</v>
      </c>
      <c r="H79" s="64"/>
      <c r="I79" s="64"/>
      <c r="J79" s="32"/>
    </row>
    <row r="80" customFormat="false" ht="15.5" hidden="false" customHeight="false" outlineLevel="0" collapsed="false">
      <c r="C80" s="77"/>
      <c r="D80" s="78"/>
      <c r="E80" s="74" t="n">
        <f aca="false">Rank!N246</f>
        <v>25.93</v>
      </c>
      <c r="F80" s="75" t="n">
        <f aca="false">IF(E80="NA",NA(),E80)</f>
        <v>25.93</v>
      </c>
      <c r="G80" s="64" t="n">
        <f aca="false">(COUNTIF($E$10:F80,E80)-1)/40</f>
        <v>0.025</v>
      </c>
      <c r="H80" s="64"/>
      <c r="I80" s="64"/>
      <c r="J80" s="32"/>
    </row>
    <row r="81" customFormat="false" ht="15.5" hidden="false" customHeight="false" outlineLevel="0" collapsed="false">
      <c r="C81" s="33"/>
      <c r="D81" s="33"/>
      <c r="E81" s="74" t="n">
        <f aca="false">Rank!N247</f>
        <v>25.74</v>
      </c>
      <c r="F81" s="33" t="n">
        <f aca="false">IF(E81="NA",NA(),E81)</f>
        <v>25.74</v>
      </c>
      <c r="G81" s="64" t="n">
        <f aca="false">(COUNTIF($E$10:F81,E81)-1)/40</f>
        <v>0.025</v>
      </c>
      <c r="J81" s="32"/>
    </row>
    <row r="82" customFormat="false" ht="15.5" hidden="false" customHeight="false" outlineLevel="0" collapsed="false">
      <c r="C82" s="33"/>
      <c r="D82" s="33"/>
      <c r="E82" s="74" t="n">
        <f aca="false">Rank!N248</f>
        <v>25.18</v>
      </c>
      <c r="F82" s="33" t="n">
        <f aca="false">IF(E82="NA",NA(),E82)</f>
        <v>25.18</v>
      </c>
      <c r="G82" s="64" t="n">
        <f aca="false">(COUNTIF($E$10:F82,E82)-1)/40</f>
        <v>0.025</v>
      </c>
      <c r="J82" s="32"/>
    </row>
    <row r="83" customFormat="false" ht="15.5" hidden="false" customHeight="false" outlineLevel="0" collapsed="false">
      <c r="C83" s="33"/>
      <c r="D83" s="33"/>
      <c r="E83" s="74" t="n">
        <f aca="false">Rank!N249</f>
        <v>23.57</v>
      </c>
      <c r="F83" s="33" t="n">
        <f aca="false">IF(E83="NA",NA(),E83)</f>
        <v>23.57</v>
      </c>
      <c r="G83" s="64" t="n">
        <f aca="false">(COUNTIF($E$10:F83,E83)-1)/40</f>
        <v>0.025</v>
      </c>
    </row>
    <row r="84" customFormat="false" ht="15.5" hidden="false" customHeight="false" outlineLevel="0" collapsed="false">
      <c r="E84" s="74" t="n">
        <f aca="false">Rank!N250</f>
        <v>22.01</v>
      </c>
      <c r="F84" s="33" t="n">
        <f aca="false">IF(E84="NA",NA(),E84)</f>
        <v>22.01</v>
      </c>
      <c r="G84" s="64" t="n">
        <f aca="false">(COUNTIF($E$10:F84,E84)-1)/40</f>
        <v>0.025</v>
      </c>
    </row>
    <row r="85" customFormat="false" ht="15.5" hidden="false" customHeight="false" outlineLevel="0" collapsed="false">
      <c r="E85" s="74" t="n">
        <f aca="false">Rank!N251</f>
        <v>21.38</v>
      </c>
      <c r="F85" s="33" t="n">
        <f aca="false">IF(E85="NA",NA(),E85)</f>
        <v>21.38</v>
      </c>
      <c r="G85" s="64" t="n">
        <f aca="false">(COUNTIF($E$10:F85,E85)-1)/40</f>
        <v>0.025</v>
      </c>
    </row>
    <row r="86" customFormat="false" ht="15.5" hidden="false" customHeight="false" outlineLevel="0" collapsed="false">
      <c r="E86" s="74" t="n">
        <f aca="false">Rank!N252</f>
        <v>16.17</v>
      </c>
      <c r="F86" s="33" t="n">
        <f aca="false">IF(E86="NA",NA(),E86)</f>
        <v>16.17</v>
      </c>
      <c r="G86" s="64" t="n">
        <f aca="false">(COUNTIF($E$10:F86,E86)-1)/40</f>
        <v>0.025</v>
      </c>
    </row>
    <row r="87" customFormat="false" ht="15.5" hidden="false" customHeight="false" outlineLevel="0" collapsed="false">
      <c r="E87" s="74" t="n">
        <f aca="false">Rank!N253</f>
        <v>13</v>
      </c>
      <c r="F87" s="33" t="n">
        <f aca="false">IF(E87="NA",NA(),E87)</f>
        <v>13</v>
      </c>
      <c r="G87" s="64" t="n">
        <f aca="false">(COUNTIF($E$10:F87,E87)-1)/40</f>
        <v>0.025</v>
      </c>
    </row>
    <row r="88" customFormat="false" ht="15.5" hidden="false" customHeight="false" outlineLevel="0" collapsed="false">
      <c r="E88" s="74" t="n">
        <f aca="false">Rank!N254</f>
        <v>8.66</v>
      </c>
      <c r="F88" s="33" t="n">
        <f aca="false">IF(E88="NA",NA(),E88)</f>
        <v>8.66</v>
      </c>
      <c r="G88" s="64" t="n">
        <f aca="false">(COUNTIF($E$10:F88,E88)-1)/40</f>
        <v>0.025</v>
      </c>
    </row>
    <row r="89" customFormat="false" ht="15.5" hidden="false" customHeight="false" outlineLevel="0" collapsed="false">
      <c r="E89" s="74" t="n">
        <f aca="false">Rank!N255</f>
        <v>0</v>
      </c>
      <c r="F89" s="33" t="n">
        <f aca="false">IF(E89="NA",NA(),E89)</f>
        <v>0</v>
      </c>
      <c r="G89" s="64" t="n">
        <f aca="false">(COUNTIF($E$10:F89,E89)-1)/40</f>
        <v>0.025</v>
      </c>
    </row>
    <row r="90" customFormat="false" ht="15.5" hidden="false" customHeight="false" outlineLevel="0" collapsed="false">
      <c r="E90" s="74"/>
    </row>
    <row r="91" customFormat="false" ht="15.5" hidden="false" customHeight="false" outlineLevel="0" collapsed="false">
      <c r="E91" s="74"/>
    </row>
    <row r="92" customFormat="false" ht="15.5" hidden="false" customHeight="false" outlineLevel="0" collapsed="false">
      <c r="E92" s="74"/>
    </row>
    <row r="93" customFormat="false" ht="15.5" hidden="false" customHeight="false" outlineLevel="0" collapsed="false">
      <c r="E93" s="74"/>
    </row>
    <row r="94" customFormat="false" ht="15.5" hidden="false" customHeight="false" outlineLevel="0" collapsed="false">
      <c r="E94" s="74"/>
    </row>
    <row r="95" customFormat="false" ht="15.5" hidden="false" customHeight="false" outlineLevel="0" collapsed="false">
      <c r="E95" s="74"/>
    </row>
    <row r="96" customFormat="false" ht="15.5" hidden="false" customHeight="false" outlineLevel="0" collapsed="false">
      <c r="E96" s="74"/>
    </row>
    <row r="97" customFormat="false" ht="15.5" hidden="false" customHeight="false" outlineLevel="0" collapsed="false">
      <c r="E97" s="74"/>
    </row>
    <row r="98" customFormat="false" ht="15.5" hidden="false" customHeight="false" outlineLevel="0" collapsed="false">
      <c r="E98" s="74"/>
    </row>
    <row r="99" customFormat="false" ht="15.5" hidden="false" customHeight="false" outlineLevel="0" collapsed="false">
      <c r="E99" s="74"/>
    </row>
    <row r="100" customFormat="false" ht="15.5" hidden="false" customHeight="false" outlineLevel="0" collapsed="false">
      <c r="E100" s="74"/>
    </row>
    <row r="101" customFormat="false" ht="15.5" hidden="false" customHeight="false" outlineLevel="0" collapsed="false">
      <c r="E101" s="74"/>
    </row>
    <row r="102" customFormat="false" ht="15.5" hidden="false" customHeight="false" outlineLevel="0" collapsed="false">
      <c r="E102" s="74"/>
    </row>
    <row r="103" customFormat="false" ht="15.5" hidden="false" customHeight="false" outlineLevel="0" collapsed="false">
      <c r="E103" s="74"/>
    </row>
    <row r="104" customFormat="false" ht="15.5" hidden="false" customHeight="false" outlineLevel="0" collapsed="false">
      <c r="E104" s="74"/>
    </row>
    <row r="105" customFormat="false" ht="15.5" hidden="false" customHeight="false" outlineLevel="0" collapsed="false">
      <c r="E105" s="74"/>
    </row>
    <row r="106" customFormat="false" ht="15.5" hidden="false" customHeight="false" outlineLevel="0" collapsed="false">
      <c r="E106" s="74"/>
    </row>
    <row r="107" customFormat="false" ht="15.5" hidden="false" customHeight="false" outlineLevel="0" collapsed="false">
      <c r="E107" s="74"/>
    </row>
    <row r="108" customFormat="false" ht="15.5" hidden="false" customHeight="false" outlineLevel="0" collapsed="false">
      <c r="E108" s="74"/>
    </row>
    <row r="109" customFormat="false" ht="15.5" hidden="false" customHeight="false" outlineLevel="0" collapsed="false">
      <c r="E109" s="74"/>
    </row>
    <row r="110" customFormat="false" ht="15.5" hidden="false" customHeight="false" outlineLevel="0" collapsed="false">
      <c r="E110" s="74"/>
    </row>
    <row r="111" customFormat="false" ht="15.5" hidden="false" customHeight="false" outlineLevel="0" collapsed="false">
      <c r="E111" s="74"/>
    </row>
    <row r="112" customFormat="false" ht="15.5" hidden="false" customHeight="false" outlineLevel="0" collapsed="false">
      <c r="E112" s="74"/>
    </row>
    <row r="113" customFormat="false" ht="15.5" hidden="false" customHeight="false" outlineLevel="0" collapsed="false">
      <c r="E113" s="74"/>
    </row>
    <row r="114" customFormat="false" ht="15.5" hidden="false" customHeight="false" outlineLevel="0" collapsed="false">
      <c r="E114" s="74"/>
    </row>
    <row r="115" customFormat="false" ht="15.5" hidden="false" customHeight="false" outlineLevel="0" collapsed="false">
      <c r="E115" s="74"/>
    </row>
    <row r="116" customFormat="false" ht="15.5" hidden="false" customHeight="false" outlineLevel="0" collapsed="false">
      <c r="E116" s="74"/>
    </row>
    <row r="117" customFormat="false" ht="15.5" hidden="false" customHeight="false" outlineLevel="0" collapsed="false">
      <c r="E117" s="74"/>
    </row>
    <row r="118" customFormat="false" ht="15.5" hidden="false" customHeight="false" outlineLevel="0" collapsed="false">
      <c r="E118" s="74"/>
    </row>
    <row r="119" customFormat="false" ht="15.5" hidden="false" customHeight="false" outlineLevel="0" collapsed="false">
      <c r="E119" s="74"/>
    </row>
    <row r="120" customFormat="false" ht="15.5" hidden="false" customHeight="false" outlineLevel="0" collapsed="false">
      <c r="E120" s="74"/>
    </row>
    <row r="121" customFormat="false" ht="15.5" hidden="false" customHeight="false" outlineLevel="0" collapsed="false">
      <c r="E121" s="74"/>
    </row>
    <row r="122" customFormat="false" ht="15.5" hidden="false" customHeight="false" outlineLevel="0" collapsed="false">
      <c r="E122" s="74"/>
    </row>
    <row r="123" customFormat="false" ht="15.5" hidden="false" customHeight="false" outlineLevel="0" collapsed="false">
      <c r="E123" s="74"/>
    </row>
    <row r="124" customFormat="false" ht="15.5" hidden="false" customHeight="false" outlineLevel="0" collapsed="false">
      <c r="E124" s="74"/>
    </row>
    <row r="125" customFormat="false" ht="15.5" hidden="false" customHeight="false" outlineLevel="0" collapsed="false">
      <c r="E125" s="74"/>
    </row>
    <row r="126" customFormat="false" ht="15.5" hidden="false" customHeight="false" outlineLevel="0" collapsed="false">
      <c r="E126" s="74"/>
    </row>
    <row r="127" customFormat="false" ht="15.5" hidden="false" customHeight="false" outlineLevel="0" collapsed="false">
      <c r="E127" s="74"/>
    </row>
    <row r="128" customFormat="false" ht="15.5" hidden="false" customHeight="false" outlineLevel="0" collapsed="false">
      <c r="E128" s="74"/>
    </row>
    <row r="129" customFormat="false" ht="15.5" hidden="false" customHeight="false" outlineLevel="0" collapsed="false">
      <c r="E129" s="74"/>
    </row>
    <row r="130" customFormat="false" ht="15.5" hidden="false" customHeight="false" outlineLevel="0" collapsed="false">
      <c r="E130" s="74"/>
    </row>
    <row r="131" customFormat="false" ht="15.5" hidden="false" customHeight="false" outlineLevel="0" collapsed="false">
      <c r="E131" s="74"/>
    </row>
    <row r="132" customFormat="false" ht="15.5" hidden="false" customHeight="false" outlineLevel="0" collapsed="false">
      <c r="E132" s="74"/>
    </row>
    <row r="133" customFormat="false" ht="15.5" hidden="false" customHeight="false" outlineLevel="0" collapsed="false">
      <c r="E133" s="74"/>
    </row>
    <row r="134" customFormat="false" ht="15.5" hidden="false" customHeight="false" outlineLevel="0" collapsed="false">
      <c r="E134" s="74"/>
    </row>
    <row r="135" customFormat="false" ht="15.5" hidden="false" customHeight="false" outlineLevel="0" collapsed="false">
      <c r="E135" s="74"/>
    </row>
    <row r="136" customFormat="false" ht="15.5" hidden="false" customHeight="false" outlineLevel="0" collapsed="false">
      <c r="E136" s="74"/>
    </row>
    <row r="137" customFormat="false" ht="15.5" hidden="false" customHeight="false" outlineLevel="0" collapsed="false">
      <c r="E137" s="74"/>
    </row>
    <row r="138" customFormat="false" ht="15.5" hidden="false" customHeight="false" outlineLevel="0" collapsed="false">
      <c r="E138" s="74"/>
    </row>
    <row r="139" customFormat="false" ht="15.5" hidden="false" customHeight="false" outlineLevel="0" collapsed="false">
      <c r="E139" s="74"/>
    </row>
    <row r="140" customFormat="false" ht="15.5" hidden="false" customHeight="false" outlineLevel="0" collapsed="false">
      <c r="E140" s="74"/>
    </row>
    <row r="141" customFormat="false" ht="15.5" hidden="false" customHeight="false" outlineLevel="0" collapsed="false">
      <c r="E141" s="74"/>
    </row>
    <row r="142" customFormat="false" ht="15.5" hidden="false" customHeight="false" outlineLevel="0" collapsed="false">
      <c r="E142" s="74"/>
    </row>
    <row r="143" customFormat="false" ht="15.5" hidden="false" customHeight="false" outlineLevel="0" collapsed="false">
      <c r="E143" s="74"/>
    </row>
    <row r="144" customFormat="false" ht="15.5" hidden="false" customHeight="false" outlineLevel="0" collapsed="false">
      <c r="E144" s="74"/>
    </row>
    <row r="145" customFormat="false" ht="15.5" hidden="false" customHeight="false" outlineLevel="0" collapsed="false">
      <c r="E145" s="74"/>
    </row>
    <row r="146" customFormat="false" ht="15.5" hidden="false" customHeight="false" outlineLevel="0" collapsed="false">
      <c r="E146" s="74"/>
    </row>
    <row r="147" customFormat="false" ht="15.5" hidden="false" customHeight="false" outlineLevel="0" collapsed="false">
      <c r="E147" s="74"/>
    </row>
    <row r="148" customFormat="false" ht="15.5" hidden="false" customHeight="false" outlineLevel="0" collapsed="false">
      <c r="E148" s="74"/>
    </row>
    <row r="149" customFormat="false" ht="15.5" hidden="false" customHeight="false" outlineLevel="0" collapsed="false">
      <c r="E149" s="74"/>
    </row>
    <row r="150" customFormat="false" ht="15.5" hidden="false" customHeight="false" outlineLevel="0" collapsed="false">
      <c r="E150" s="74"/>
    </row>
    <row r="151" customFormat="false" ht="15.5" hidden="false" customHeight="false" outlineLevel="0" collapsed="false">
      <c r="E151" s="74"/>
    </row>
    <row r="152" customFormat="false" ht="15.5" hidden="false" customHeight="false" outlineLevel="0" collapsed="false">
      <c r="E152" s="74"/>
    </row>
    <row r="153" customFormat="false" ht="15.5" hidden="false" customHeight="false" outlineLevel="0" collapsed="false">
      <c r="E153" s="74"/>
    </row>
    <row r="154" customFormat="false" ht="15.5" hidden="false" customHeight="false" outlineLevel="0" collapsed="false">
      <c r="E154" s="74"/>
    </row>
    <row r="155" customFormat="false" ht="15.5" hidden="false" customHeight="false" outlineLevel="0" collapsed="false">
      <c r="E155" s="74"/>
    </row>
    <row r="156" customFormat="false" ht="15.5" hidden="false" customHeight="false" outlineLevel="0" collapsed="false">
      <c r="E156" s="74"/>
    </row>
    <row r="157" customFormat="false" ht="15.5" hidden="false" customHeight="false" outlineLevel="0" collapsed="false">
      <c r="E157" s="74"/>
    </row>
    <row r="158" customFormat="false" ht="15.5" hidden="false" customHeight="false" outlineLevel="0" collapsed="false">
      <c r="E158" s="74"/>
    </row>
    <row r="159" customFormat="false" ht="15.5" hidden="false" customHeight="false" outlineLevel="0" collapsed="false">
      <c r="E159" s="74"/>
    </row>
    <row r="160" customFormat="false" ht="15.5" hidden="false" customHeight="false" outlineLevel="0" collapsed="false">
      <c r="E160" s="74"/>
    </row>
    <row r="161" customFormat="false" ht="15.5" hidden="false" customHeight="false" outlineLevel="0" collapsed="false">
      <c r="E161" s="74"/>
    </row>
    <row r="162" customFormat="false" ht="15.5" hidden="false" customHeight="false" outlineLevel="0" collapsed="false">
      <c r="E162" s="74"/>
    </row>
    <row r="163" customFormat="false" ht="15.5" hidden="false" customHeight="false" outlineLevel="0" collapsed="false">
      <c r="E163" s="74"/>
    </row>
    <row r="164" customFormat="false" ht="15.5" hidden="false" customHeight="false" outlineLevel="0" collapsed="false">
      <c r="E164" s="74"/>
    </row>
    <row r="165" customFormat="false" ht="15.5" hidden="false" customHeight="false" outlineLevel="0" collapsed="false">
      <c r="E165" s="74"/>
    </row>
    <row r="166" customFormat="false" ht="15.5" hidden="false" customHeight="false" outlineLevel="0" collapsed="false">
      <c r="E166" s="74"/>
    </row>
    <row r="167" customFormat="false" ht="15.5" hidden="false" customHeight="false" outlineLevel="0" collapsed="false">
      <c r="E167" s="74"/>
    </row>
    <row r="168" customFormat="false" ht="15.5" hidden="false" customHeight="false" outlineLevel="0" collapsed="false">
      <c r="E168" s="74"/>
    </row>
    <row r="169" customFormat="false" ht="15.5" hidden="false" customHeight="false" outlineLevel="0" collapsed="false">
      <c r="E169" s="74"/>
    </row>
    <row r="170" customFormat="false" ht="15.5" hidden="false" customHeight="false" outlineLevel="0" collapsed="false">
      <c r="E170" s="74"/>
    </row>
    <row r="171" customFormat="false" ht="15.5" hidden="false" customHeight="false" outlineLevel="0" collapsed="false">
      <c r="E171" s="74"/>
    </row>
    <row r="172" customFormat="false" ht="15.5" hidden="false" customHeight="false" outlineLevel="0" collapsed="false">
      <c r="E172" s="74"/>
    </row>
    <row r="173" customFormat="false" ht="15.5" hidden="false" customHeight="false" outlineLevel="0" collapsed="false">
      <c r="E173" s="74"/>
    </row>
    <row r="174" customFormat="false" ht="15.5" hidden="false" customHeight="false" outlineLevel="0" collapsed="false">
      <c r="E174" s="74"/>
    </row>
  </sheetData>
  <mergeCells count="11">
    <mergeCell ref="C4:J4"/>
    <mergeCell ref="O4:Q4"/>
    <mergeCell ref="S4:U4"/>
    <mergeCell ref="C5:J5"/>
    <mergeCell ref="O5:Q5"/>
    <mergeCell ref="S5:U5"/>
    <mergeCell ref="C7:M8"/>
    <mergeCell ref="O8:U26"/>
    <mergeCell ref="E9:F9"/>
    <mergeCell ref="L9:M9"/>
    <mergeCell ref="O28:U36"/>
  </mergeCells>
  <conditionalFormatting sqref="C10:F49">
    <cfRule type="expression" priority="2" aboveAverage="0" equalAverage="0" bottom="0" percent="0" rank="0" text="" dxfId="4">
      <formula>$B10=1</formula>
    </cfRule>
    <cfRule type="expression" priority="3" aboveAverage="0" equalAverage="0" bottom="0" percent="0" rank="0" text="" dxfId="5">
      <formula>$A10=1</formula>
    </cfRule>
  </conditionalFormatting>
  <conditionalFormatting sqref="J10:M49">
    <cfRule type="expression" priority="4" aboveAverage="0" equalAverage="0" bottom="0" percent="0" rank="0" text="" dxfId="6">
      <formula>$I10=1</formula>
    </cfRule>
    <cfRule type="expression" priority="5" aboveAverage="0" equalAverage="0" bottom="0" percent="0" rank="0" text="" dxfId="7">
      <formula>$H10=1</formula>
    </cfRule>
  </conditionalFormatting>
  <dataValidations count="4">
    <dataValidation allowBlank="true" operator="between" showDropDown="false" showErrorMessage="true" showInputMessage="true" sqref="S5:U5" type="list">
      <formula1>region_highlight</formula1>
      <formula2>0</formula2>
    </dataValidation>
    <dataValidation allowBlank="true" operator="between" showDropDown="false" showErrorMessage="true" showInputMessage="true" sqref="O5" type="list">
      <formula1>country_highlight</formula1>
      <formula2>0</formula2>
    </dataValidation>
    <dataValidation allowBlank="true" operator="between" showDropDown="false" showErrorMessage="true" showInputMessage="true" sqref="N5" type="list">
      <formula1>indicator_rank</formula1>
      <formula2>0</formula2>
    </dataValidation>
    <dataValidation allowBlank="true" operator="between" showDropDown="false" showErrorMessage="true" showInputMessage="true" sqref="C5:J5" type="list">
      <formula1>Indicators</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843C0B"/>
    <pageSetUpPr fitToPage="false"/>
  </sheetPr>
  <dimension ref="A1:CL2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4" activeCellId="0" sqref="C14"/>
    </sheetView>
  </sheetViews>
  <sheetFormatPr defaultColWidth="10.82421875" defaultRowHeight="14.5" zeroHeight="false" outlineLevelRow="0" outlineLevelCol="0"/>
  <cols>
    <col collapsed="false" customWidth="true" hidden="false" outlineLevel="0" max="1" min="1" style="79" width="20.18"/>
    <col collapsed="false" customWidth="false" hidden="false" outlineLevel="0" max="6" min="2" style="79" width="10.82"/>
    <col collapsed="false" customWidth="true" hidden="false" outlineLevel="0" max="7" min="7" style="79" width="12.45"/>
    <col collapsed="false" customWidth="false" hidden="false" outlineLevel="0" max="15" min="8" style="79" width="10.82"/>
    <col collapsed="false" customWidth="true" hidden="false" outlineLevel="0" max="16" min="16" style="79" width="20.18"/>
    <col collapsed="false" customWidth="false" hidden="false" outlineLevel="0" max="31" min="17" style="79" width="10.82"/>
    <col collapsed="false" customWidth="true" hidden="false" outlineLevel="0" max="32" min="32" style="79" width="20.18"/>
    <col collapsed="false" customWidth="false" hidden="false" outlineLevel="0" max="1024" min="33" style="79" width="10.82"/>
  </cols>
  <sheetData>
    <row r="1" s="81" customFormat="true" ht="14.5" hidden="false" customHeight="false" outlineLevel="0" collapsed="false">
      <c r="A1" s="80" t="s">
        <v>20</v>
      </c>
    </row>
    <row r="2" customFormat="false" ht="14.5" hidden="false" customHeight="false" outlineLevel="0" collapsed="false">
      <c r="A2" s="82" t="s">
        <v>0</v>
      </c>
      <c r="B2" s="83" t="s">
        <v>21</v>
      </c>
      <c r="C2" s="83"/>
      <c r="D2" s="83"/>
      <c r="E2" s="84"/>
      <c r="F2" s="82"/>
      <c r="G2" s="82"/>
      <c r="H2" s="82"/>
      <c r="I2" s="82"/>
      <c r="J2" s="82"/>
      <c r="K2" s="82"/>
      <c r="L2" s="83" t="s">
        <v>22</v>
      </c>
      <c r="M2" s="83"/>
      <c r="N2" s="83"/>
      <c r="P2" s="82"/>
      <c r="Q2" s="83"/>
      <c r="R2" s="83"/>
      <c r="S2" s="83"/>
      <c r="T2" s="84"/>
      <c r="U2" s="84"/>
      <c r="V2" s="82"/>
      <c r="W2" s="82"/>
      <c r="X2" s="82"/>
      <c r="Y2" s="82"/>
      <c r="Z2" s="82"/>
      <c r="AA2" s="82"/>
      <c r="AB2" s="83"/>
      <c r="AC2" s="83"/>
      <c r="AD2" s="83"/>
      <c r="AF2" s="82"/>
      <c r="AG2" s="83"/>
      <c r="AH2" s="83"/>
      <c r="AI2" s="83"/>
      <c r="AJ2" s="84"/>
      <c r="AK2" s="82"/>
      <c r="AL2" s="82"/>
      <c r="AM2" s="82"/>
      <c r="AN2" s="82"/>
      <c r="AO2" s="82"/>
      <c r="AP2" s="82"/>
      <c r="AQ2" s="83"/>
      <c r="AR2" s="83"/>
      <c r="AS2" s="83"/>
    </row>
    <row r="3" customFormat="false" ht="14.5" hidden="false" customHeight="false" outlineLevel="0" collapsed="false">
      <c r="A3" s="82"/>
      <c r="B3" s="82" t="s">
        <v>23</v>
      </c>
      <c r="C3" s="82" t="s">
        <v>24</v>
      </c>
      <c r="D3" s="82" t="s">
        <v>25</v>
      </c>
      <c r="E3" s="82"/>
      <c r="F3" s="82"/>
      <c r="G3" s="82" t="s">
        <v>26</v>
      </c>
      <c r="H3" s="82" t="s">
        <v>27</v>
      </c>
      <c r="I3" s="82" t="s">
        <v>28</v>
      </c>
      <c r="J3" s="82" t="s">
        <v>29</v>
      </c>
      <c r="K3" s="82"/>
      <c r="L3" s="82" t="s">
        <v>30</v>
      </c>
      <c r="M3" s="82" t="s">
        <v>24</v>
      </c>
      <c r="N3" s="82" t="s">
        <v>31</v>
      </c>
      <c r="P3" s="82"/>
      <c r="Q3" s="82"/>
      <c r="R3" s="82"/>
      <c r="S3" s="82"/>
      <c r="T3" s="82"/>
      <c r="U3" s="82"/>
      <c r="V3" s="82"/>
      <c r="W3" s="82"/>
      <c r="X3" s="82"/>
      <c r="Y3" s="82"/>
      <c r="Z3" s="82"/>
      <c r="AA3" s="82"/>
      <c r="AB3" s="82"/>
      <c r="AC3" s="82"/>
      <c r="AD3" s="82"/>
      <c r="AF3" s="82"/>
      <c r="AG3" s="82"/>
      <c r="AH3" s="82"/>
      <c r="AI3" s="82"/>
      <c r="AJ3" s="82"/>
      <c r="AK3" s="82"/>
      <c r="AL3" s="82"/>
      <c r="AM3" s="82"/>
      <c r="AN3" s="82"/>
      <c r="AO3" s="82"/>
      <c r="AP3" s="82"/>
      <c r="AQ3" s="82"/>
      <c r="AR3" s="82"/>
      <c r="AS3" s="82"/>
    </row>
    <row r="4" customFormat="false" ht="14.5" hidden="false" customHeight="false" outlineLevel="0" collapsed="false">
      <c r="A4" s="82"/>
      <c r="B4" s="82" t="n">
        <v>1</v>
      </c>
      <c r="C4" s="85" t="s">
        <v>32</v>
      </c>
      <c r="D4" s="86" t="n">
        <f aca="false">ROUND(HLOOKUP(C4,normalization!$V$4:$CW$5,2,0),2)</f>
        <v>60.59</v>
      </c>
      <c r="E4" s="86"/>
      <c r="F4" s="82"/>
      <c r="G4" s="86" t="n">
        <f aca="false">RANK(D4,$D$4:$D$84,0)+COUNTIF($D4:D$4,D4)-1</f>
        <v>24</v>
      </c>
      <c r="H4" s="82" t="n">
        <f aca="false">RANK(D4,$D$4:$D$84,0)</f>
        <v>24</v>
      </c>
      <c r="I4" s="82" t="n">
        <f aca="false">MATCH(B4,$G$4:$G$84,0)</f>
        <v>16</v>
      </c>
      <c r="J4" s="82" t="n">
        <f aca="false">INDEX($H$4:$H$84,I4)</f>
        <v>1</v>
      </c>
      <c r="K4" s="82"/>
      <c r="L4" s="82" t="n">
        <f aca="false">IF(OR(J4=J3,J4=J5),CONCATENATE("=",J4),J4)</f>
        <v>1</v>
      </c>
      <c r="M4" s="82" t="str">
        <f aca="false">INDEX($C$4:$C$83,I4)</f>
        <v>Germany</v>
      </c>
      <c r="N4" s="82" t="n">
        <f aca="false">INDEX($D$4:$D$84,I4)</f>
        <v>77.13</v>
      </c>
      <c r="O4" s="79" t="n">
        <f aca="false">L4</f>
        <v>1</v>
      </c>
      <c r="P4" s="82"/>
      <c r="Q4" s="82"/>
      <c r="R4" s="85"/>
      <c r="S4" s="86"/>
      <c r="T4" s="86"/>
      <c r="U4" s="86"/>
      <c r="V4" s="82"/>
      <c r="W4" s="87"/>
      <c r="X4" s="82"/>
      <c r="Y4" s="82"/>
      <c r="Z4" s="82"/>
      <c r="AA4" s="82"/>
      <c r="AB4" s="82"/>
      <c r="AC4" s="82"/>
      <c r="AD4" s="82"/>
      <c r="AF4" s="82"/>
      <c r="AG4" s="82"/>
      <c r="AH4" s="85"/>
      <c r="AI4" s="86"/>
      <c r="AJ4" s="86"/>
      <c r="AK4" s="82"/>
      <c r="AL4" s="87"/>
      <c r="AM4" s="82"/>
      <c r="AN4" s="82"/>
      <c r="AO4" s="82"/>
      <c r="AP4" s="82"/>
      <c r="AQ4" s="82"/>
      <c r="AR4" s="82"/>
      <c r="AS4" s="82"/>
    </row>
    <row r="5" customFormat="false" ht="14.5" hidden="false" customHeight="false" outlineLevel="0" collapsed="false">
      <c r="A5" s="82"/>
      <c r="B5" s="82" t="n">
        <v>2</v>
      </c>
      <c r="C5" s="85" t="s">
        <v>33</v>
      </c>
      <c r="D5" s="86" t="n">
        <f aca="false">ROUND(HLOOKUP(C5,normalization!$V$4:$CW$5,2,0),2)</f>
        <v>67.13</v>
      </c>
      <c r="E5" s="86"/>
      <c r="F5" s="82"/>
      <c r="G5" s="86" t="n">
        <f aca="false">RANK(D5,$D$4:$D$84,0)+COUNTIF($D$4:D5,D5)-1</f>
        <v>19</v>
      </c>
      <c r="H5" s="82" t="n">
        <f aca="false">RANK(D5,$D$4:$D$84,0)</f>
        <v>19</v>
      </c>
      <c r="I5" s="82" t="n">
        <f aca="false">MATCH(B5,$G$4:$G$84,0)</f>
        <v>69</v>
      </c>
      <c r="J5" s="82" t="n">
        <f aca="false">INDEX($H$4:$H$84,I5)</f>
        <v>2</v>
      </c>
      <c r="K5" s="82"/>
      <c r="L5" s="82" t="n">
        <f aca="false">IF(OR(J5=J4,J5=J6),CONCATENATE("=",J5),J5)</f>
        <v>2</v>
      </c>
      <c r="M5" s="82" t="str">
        <f aca="false">INDEX($C$4:$C$83,I5)</f>
        <v>Sweden</v>
      </c>
      <c r="N5" s="82" t="n">
        <f aca="false">INDEX($D$4:$D$84,I5)</f>
        <v>76.72</v>
      </c>
      <c r="O5" s="79" t="n">
        <f aca="false">L5</f>
        <v>2</v>
      </c>
      <c r="P5" s="82"/>
      <c r="Q5" s="82"/>
      <c r="R5" s="85"/>
      <c r="S5" s="86"/>
      <c r="T5" s="86"/>
      <c r="U5" s="86"/>
      <c r="V5" s="82"/>
      <c r="W5" s="87"/>
      <c r="X5" s="82"/>
      <c r="Y5" s="82"/>
      <c r="Z5" s="82"/>
      <c r="AA5" s="82"/>
      <c r="AB5" s="82"/>
      <c r="AC5" s="82"/>
      <c r="AD5" s="82"/>
      <c r="AF5" s="82"/>
      <c r="AG5" s="82"/>
      <c r="AH5" s="85"/>
      <c r="AI5" s="86"/>
      <c r="AJ5" s="86"/>
      <c r="AK5" s="82"/>
      <c r="AL5" s="87"/>
      <c r="AM5" s="82"/>
      <c r="AN5" s="82"/>
      <c r="AO5" s="82"/>
      <c r="AP5" s="82"/>
      <c r="AQ5" s="82"/>
      <c r="AR5" s="82"/>
      <c r="AS5" s="82"/>
    </row>
    <row r="6" customFormat="false" ht="14.5" hidden="false" customHeight="false" outlineLevel="0" collapsed="false">
      <c r="A6" s="82"/>
      <c r="B6" s="82" t="n">
        <v>3</v>
      </c>
      <c r="C6" s="85" t="s">
        <v>34</v>
      </c>
      <c r="D6" s="86" t="n">
        <f aca="false">ROUND(HLOOKUP(C6,normalization!$V$4:$CW$5,2,0),2)</f>
        <v>68.89</v>
      </c>
      <c r="E6" s="86"/>
      <c r="F6" s="82"/>
      <c r="G6" s="86" t="n">
        <f aca="false">RANK(D6,$D$4:$D$84,0)+COUNTIF($D$4:D6,D6)-1</f>
        <v>16</v>
      </c>
      <c r="H6" s="82" t="n">
        <f aca="false">RANK(D6,$D$4:$D$84,0)</f>
        <v>16</v>
      </c>
      <c r="I6" s="82" t="n">
        <f aca="false">MATCH(B6,$G$4:$G$84,0)</f>
        <v>22</v>
      </c>
      <c r="J6" s="82" t="n">
        <f aca="false">INDEX($H$4:$H$84,I6)</f>
        <v>3</v>
      </c>
      <c r="K6" s="82"/>
      <c r="L6" s="82" t="n">
        <f aca="false">IF(OR(J6=J5,J6=J7),CONCATENATE("=",J6),J6)</f>
        <v>3</v>
      </c>
      <c r="M6" s="82" t="str">
        <f aca="false">INDEX($C$4:$C$83,I6)</f>
        <v>Finland</v>
      </c>
      <c r="N6" s="82" t="n">
        <f aca="false">INDEX($D$4:$D$84,I6)</f>
        <v>75.78</v>
      </c>
      <c r="O6" s="79" t="n">
        <f aca="false">L6</f>
        <v>3</v>
      </c>
      <c r="P6" s="82"/>
      <c r="Q6" s="82"/>
      <c r="R6" s="85"/>
      <c r="S6" s="86"/>
      <c r="T6" s="86"/>
      <c r="U6" s="86"/>
      <c r="V6" s="82"/>
      <c r="W6" s="87"/>
      <c r="X6" s="82"/>
      <c r="Y6" s="82"/>
      <c r="Z6" s="82"/>
      <c r="AA6" s="82"/>
      <c r="AB6" s="82"/>
      <c r="AC6" s="82"/>
      <c r="AD6" s="82"/>
      <c r="AF6" s="82"/>
      <c r="AG6" s="82"/>
      <c r="AH6" s="85"/>
      <c r="AI6" s="86"/>
      <c r="AJ6" s="86"/>
      <c r="AK6" s="82"/>
      <c r="AL6" s="87"/>
      <c r="AM6" s="82"/>
      <c r="AN6" s="82"/>
      <c r="AO6" s="82"/>
      <c r="AP6" s="82"/>
      <c r="AQ6" s="82"/>
      <c r="AR6" s="82"/>
      <c r="AS6" s="82"/>
    </row>
    <row r="7" customFormat="false" ht="14.5" hidden="false" customHeight="false" outlineLevel="0" collapsed="false">
      <c r="A7" s="82"/>
      <c r="B7" s="82" t="n">
        <v>4</v>
      </c>
      <c r="C7" s="85" t="s">
        <v>35</v>
      </c>
      <c r="D7" s="86" t="n">
        <f aca="false">ROUND(HLOOKUP(C7,normalization!$V$4:$CW$5,2,0),2)</f>
        <v>68.19</v>
      </c>
      <c r="E7" s="86"/>
      <c r="F7" s="82"/>
      <c r="G7" s="86" t="n">
        <f aca="false">RANK(D7,$D$4:$D$84,0)+COUNTIF($D$4:D7,D7)-1</f>
        <v>18</v>
      </c>
      <c r="H7" s="82" t="n">
        <f aca="false">RANK(D7,$D$4:$D$84,0)</f>
        <v>18</v>
      </c>
      <c r="I7" s="82" t="n">
        <f aca="false">MATCH(B7,$G$4:$G$84,0)</f>
        <v>50</v>
      </c>
      <c r="J7" s="82" t="n">
        <f aca="false">INDEX($H$4:$H$84,I7)</f>
        <v>4</v>
      </c>
      <c r="K7" s="82"/>
      <c r="L7" s="82" t="n">
        <f aca="false">IF(OR(J7=J6,J7=J8),CONCATENATE("=",J7),J7)</f>
        <v>4</v>
      </c>
      <c r="M7" s="82" t="str">
        <f aca="false">INDEX($C$4:$C$83,I7)</f>
        <v>Netherlands</v>
      </c>
      <c r="N7" s="82" t="n">
        <f aca="false">INDEX($D$4:$D$84,I7)</f>
        <v>75.5</v>
      </c>
      <c r="O7" s="79" t="n">
        <f aca="false">L7</f>
        <v>4</v>
      </c>
      <c r="P7" s="82"/>
      <c r="Q7" s="82"/>
      <c r="R7" s="85"/>
      <c r="S7" s="86"/>
      <c r="T7" s="86"/>
      <c r="U7" s="86"/>
      <c r="V7" s="82"/>
      <c r="W7" s="87"/>
      <c r="X7" s="82"/>
      <c r="Y7" s="82"/>
      <c r="Z7" s="82"/>
      <c r="AA7" s="82"/>
      <c r="AB7" s="82"/>
      <c r="AC7" s="82"/>
      <c r="AD7" s="82"/>
      <c r="AF7" s="82"/>
      <c r="AG7" s="82"/>
      <c r="AH7" s="85"/>
      <c r="AI7" s="86"/>
      <c r="AJ7" s="86"/>
      <c r="AK7" s="82"/>
      <c r="AL7" s="87"/>
      <c r="AM7" s="82"/>
      <c r="AN7" s="82"/>
      <c r="AO7" s="82"/>
      <c r="AP7" s="82"/>
      <c r="AQ7" s="82"/>
      <c r="AR7" s="82"/>
      <c r="AS7" s="82"/>
    </row>
    <row r="8" customFormat="false" ht="14.5" hidden="false" customHeight="false" outlineLevel="0" collapsed="false">
      <c r="A8" s="82"/>
      <c r="B8" s="82" t="n">
        <v>5</v>
      </c>
      <c r="C8" s="85" t="s">
        <v>36</v>
      </c>
      <c r="D8" s="86" t="n">
        <f aca="false">ROUND(HLOOKUP(C8,normalization!$V$4:$CW$5,2,0),2)</f>
        <v>42.59</v>
      </c>
      <c r="E8" s="86"/>
      <c r="F8" s="82"/>
      <c r="G8" s="86" t="n">
        <f aca="false">RANK(D8,$D$4:$D$84,0)+COUNTIF($D$4:D8,D8)-1</f>
        <v>62</v>
      </c>
      <c r="H8" s="82" t="n">
        <f aca="false">RANK(D8,$D$4:$D$84,0)</f>
        <v>62</v>
      </c>
      <c r="I8" s="82" t="n">
        <f aca="false">MATCH(B8,$G$4:$G$84,0)</f>
        <v>17</v>
      </c>
      <c r="J8" s="82" t="n">
        <f aca="false">INDEX($H$4:$H$84,I8)</f>
        <v>5</v>
      </c>
      <c r="K8" s="82"/>
      <c r="L8" s="82" t="str">
        <f aca="false">IF(OR(J8=J7,J8=J9),CONCATENATE("=",J8),J8)</f>
        <v>=5</v>
      </c>
      <c r="M8" s="82" t="str">
        <f aca="false">INDEX($C$4:$C$83,I8)</f>
        <v>Denmark</v>
      </c>
      <c r="N8" s="82" t="n">
        <f aca="false">INDEX($D$4:$D$84,I8)</f>
        <v>74.82</v>
      </c>
      <c r="O8" s="79" t="str">
        <f aca="false">L8</f>
        <v>=5</v>
      </c>
      <c r="P8" s="82"/>
      <c r="Q8" s="82"/>
      <c r="R8" s="85"/>
      <c r="S8" s="86"/>
      <c r="T8" s="86"/>
      <c r="U8" s="86"/>
      <c r="V8" s="82"/>
      <c r="W8" s="87"/>
      <c r="X8" s="82"/>
      <c r="Y8" s="82"/>
      <c r="Z8" s="82"/>
      <c r="AA8" s="82"/>
      <c r="AB8" s="82"/>
      <c r="AC8" s="82"/>
      <c r="AD8" s="82"/>
      <c r="AF8" s="82"/>
      <c r="AG8" s="82"/>
      <c r="AH8" s="85"/>
      <c r="AI8" s="86"/>
      <c r="AJ8" s="86"/>
      <c r="AK8" s="82"/>
      <c r="AL8" s="87"/>
      <c r="AM8" s="82"/>
      <c r="AN8" s="82"/>
      <c r="AO8" s="82"/>
      <c r="AP8" s="82"/>
      <c r="AQ8" s="82"/>
      <c r="AR8" s="82"/>
      <c r="AS8" s="82"/>
    </row>
    <row r="9" customFormat="false" ht="14.5" hidden="false" customHeight="false" outlineLevel="0" collapsed="false">
      <c r="A9" s="82"/>
      <c r="B9" s="82" t="n">
        <v>6</v>
      </c>
      <c r="C9" s="85" t="s">
        <v>37</v>
      </c>
      <c r="D9" s="86" t="n">
        <f aca="false">ROUND(HLOOKUP(C9,normalization!$V$4:$CW$5,2,0),2)</f>
        <v>43.52</v>
      </c>
      <c r="E9" s="86"/>
      <c r="F9" s="82"/>
      <c r="G9" s="86" t="n">
        <f aca="false">RANK(D9,$D$4:$D$84,0)+COUNTIF($D$4:D9,D9)-1</f>
        <v>60</v>
      </c>
      <c r="H9" s="82" t="n">
        <f aca="false">RANK(D9,$D$4:$D$84,0)</f>
        <v>60</v>
      </c>
      <c r="I9" s="82" t="n">
        <f aca="false">MATCH(B9,$G$4:$G$84,0)</f>
        <v>51</v>
      </c>
      <c r="J9" s="82" t="n">
        <f aca="false">INDEX($H$4:$H$84,I9)</f>
        <v>5</v>
      </c>
      <c r="K9" s="82"/>
      <c r="L9" s="82" t="str">
        <f aca="false">IF(OR(J9=J8,J9=J10),CONCATENATE("=",J9),J9)</f>
        <v>=5</v>
      </c>
      <c r="M9" s="82" t="str">
        <f aca="false">INDEX($C$4:$C$83,I9)</f>
        <v>Norway</v>
      </c>
      <c r="N9" s="82" t="n">
        <f aca="false">INDEX($D$4:$D$84,I9)</f>
        <v>74.82</v>
      </c>
      <c r="O9" s="79" t="str">
        <f aca="false">L9</f>
        <v>=5</v>
      </c>
      <c r="P9" s="82"/>
      <c r="Q9" s="82"/>
      <c r="R9" s="85"/>
      <c r="S9" s="86"/>
      <c r="T9" s="86"/>
      <c r="U9" s="86"/>
      <c r="V9" s="82"/>
      <c r="W9" s="87"/>
      <c r="X9" s="82"/>
      <c r="Y9" s="82"/>
      <c r="Z9" s="82"/>
      <c r="AA9" s="82"/>
      <c r="AB9" s="82"/>
      <c r="AC9" s="82"/>
      <c r="AD9" s="82"/>
      <c r="AF9" s="82"/>
      <c r="AG9" s="82"/>
      <c r="AH9" s="85"/>
      <c r="AI9" s="86"/>
      <c r="AJ9" s="86"/>
      <c r="AK9" s="82"/>
      <c r="AL9" s="87"/>
      <c r="AM9" s="82"/>
      <c r="AN9" s="82"/>
      <c r="AO9" s="82"/>
      <c r="AP9" s="82"/>
      <c r="AQ9" s="82"/>
      <c r="AR9" s="82"/>
      <c r="AS9" s="82"/>
    </row>
    <row r="10" customFormat="false" ht="14.5" hidden="false" customHeight="false" outlineLevel="0" collapsed="false">
      <c r="A10" s="82"/>
      <c r="B10" s="82" t="n">
        <v>7</v>
      </c>
      <c r="C10" s="85" t="s">
        <v>38</v>
      </c>
      <c r="D10" s="86" t="n">
        <f aca="false">ROUND(HLOOKUP(C10,normalization!$V$4:$CW$5,2,0),2)</f>
        <v>57.31</v>
      </c>
      <c r="E10" s="86"/>
      <c r="F10" s="82"/>
      <c r="G10" s="86" t="n">
        <f aca="false">RANK(D10,$D$4:$D$84,0)+COUNTIF($D$4:D10,D10)-1</f>
        <v>34</v>
      </c>
      <c r="H10" s="82" t="n">
        <f aca="false">RANK(D10,$D$4:$D$84,0)</f>
        <v>34</v>
      </c>
      <c r="I10" s="82" t="n">
        <f aca="false">MATCH(B10,$G$4:$G$84,0)</f>
        <v>34</v>
      </c>
      <c r="J10" s="82" t="n">
        <f aca="false">INDEX($H$4:$H$84,I10)</f>
        <v>7</v>
      </c>
      <c r="K10" s="82"/>
      <c r="L10" s="82" t="n">
        <f aca="false">IF(OR(J10=J9,J10=J11),CONCATENATE("=",J10),J10)</f>
        <v>7</v>
      </c>
      <c r="M10" s="82" t="str">
        <f aca="false">INDEX($C$4:$C$83,I10)</f>
        <v>Italy</v>
      </c>
      <c r="N10" s="82" t="n">
        <f aca="false">INDEX($D$4:$D$84,I10)</f>
        <v>74.65</v>
      </c>
      <c r="O10" s="79" t="n">
        <f aca="false">L10</f>
        <v>7</v>
      </c>
      <c r="P10" s="82"/>
      <c r="Q10" s="82"/>
      <c r="R10" s="85"/>
      <c r="S10" s="86"/>
      <c r="T10" s="86"/>
      <c r="U10" s="86"/>
      <c r="V10" s="82"/>
      <c r="W10" s="87"/>
      <c r="X10" s="82"/>
      <c r="Y10" s="82"/>
      <c r="Z10" s="82"/>
      <c r="AA10" s="82"/>
      <c r="AB10" s="82"/>
      <c r="AC10" s="82"/>
      <c r="AD10" s="82"/>
      <c r="AF10" s="82"/>
      <c r="AG10" s="82"/>
      <c r="AH10" s="85"/>
      <c r="AI10" s="86"/>
      <c r="AJ10" s="86"/>
      <c r="AK10" s="82"/>
      <c r="AL10" s="87"/>
      <c r="AM10" s="82"/>
      <c r="AN10" s="82"/>
      <c r="AO10" s="82"/>
      <c r="AP10" s="82"/>
      <c r="AQ10" s="82"/>
      <c r="AR10" s="82"/>
      <c r="AS10" s="82"/>
    </row>
    <row r="11" customFormat="false" ht="14.5" hidden="false" customHeight="false" outlineLevel="0" collapsed="false">
      <c r="A11" s="82"/>
      <c r="B11" s="82" t="n">
        <v>8</v>
      </c>
      <c r="C11" s="85" t="s">
        <v>39</v>
      </c>
      <c r="D11" s="86" t="n">
        <f aca="false">ROUND(HLOOKUP(C11,normalization!$V$4:$CW$5,2,0),2)</f>
        <v>70.85</v>
      </c>
      <c r="E11" s="86"/>
      <c r="F11" s="82"/>
      <c r="G11" s="86" t="n">
        <f aca="false">RANK(D11,$D$4:$D$84,0)+COUNTIF($D$4:D11,D11)-1</f>
        <v>12</v>
      </c>
      <c r="H11" s="82" t="n">
        <f aca="false">RANK(D11,$D$4:$D$84,0)</f>
        <v>12</v>
      </c>
      <c r="I11" s="82" t="n">
        <f aca="false">MATCH(B11,$G$4:$G$84,0)</f>
        <v>10</v>
      </c>
      <c r="J11" s="82" t="n">
        <f aca="false">INDEX($H$4:$H$84,I11)</f>
        <v>8</v>
      </c>
      <c r="K11" s="82"/>
      <c r="L11" s="82" t="n">
        <f aca="false">IF(OR(J11=J10,J11=J12),CONCATENATE("=",J11),J11)</f>
        <v>8</v>
      </c>
      <c r="M11" s="82" t="str">
        <f aca="false">INDEX($C$4:$C$83,I11)</f>
        <v>China</v>
      </c>
      <c r="N11" s="82" t="n">
        <f aca="false">INDEX($D$4:$D$84,I11)</f>
        <v>73.92</v>
      </c>
      <c r="O11" s="79" t="n">
        <f aca="false">L11</f>
        <v>8</v>
      </c>
      <c r="P11" s="82"/>
      <c r="Q11" s="82"/>
      <c r="R11" s="85"/>
      <c r="S11" s="86"/>
      <c r="T11" s="86"/>
      <c r="U11" s="86"/>
      <c r="V11" s="82"/>
      <c r="W11" s="87"/>
      <c r="X11" s="82"/>
      <c r="Y11" s="82"/>
      <c r="Z11" s="82"/>
      <c r="AA11" s="82"/>
      <c r="AB11" s="82"/>
      <c r="AC11" s="82"/>
      <c r="AD11" s="82"/>
      <c r="AF11" s="82"/>
      <c r="AG11" s="82"/>
      <c r="AH11" s="85"/>
      <c r="AI11" s="86"/>
      <c r="AJ11" s="86"/>
      <c r="AK11" s="82"/>
      <c r="AL11" s="87"/>
      <c r="AM11" s="82"/>
      <c r="AN11" s="82"/>
      <c r="AO11" s="82"/>
      <c r="AP11" s="82"/>
      <c r="AQ11" s="82"/>
      <c r="AR11" s="82"/>
      <c r="AS11" s="82"/>
    </row>
    <row r="12" customFormat="false" ht="14.5" hidden="false" customHeight="false" outlineLevel="0" collapsed="false">
      <c r="A12" s="82"/>
      <c r="B12" s="82" t="n">
        <v>9</v>
      </c>
      <c r="C12" s="85" t="s">
        <v>40</v>
      </c>
      <c r="D12" s="86" t="n">
        <f aca="false">ROUND(HLOOKUP(C12,normalization!$V$4:$CW$5,2,0),2)</f>
        <v>65.85</v>
      </c>
      <c r="E12" s="86"/>
      <c r="F12" s="82"/>
      <c r="G12" s="86" t="n">
        <f aca="false">RANK(D12,$D$4:$D$84,0)+COUNTIF($D$4:D12,D12)-1</f>
        <v>20</v>
      </c>
      <c r="H12" s="82" t="n">
        <f aca="false">RANK(D12,$D$4:$D$84,0)</f>
        <v>20</v>
      </c>
      <c r="I12" s="82" t="n">
        <f aca="false">MATCH(B12,$G$4:$G$84,0)</f>
        <v>38</v>
      </c>
      <c r="J12" s="82" t="n">
        <f aca="false">INDEX($H$4:$H$84,I12)</f>
        <v>9</v>
      </c>
      <c r="K12" s="82"/>
      <c r="L12" s="82" t="n">
        <f aca="false">IF(OR(J12=J11,J12=J13),CONCATENATE("=",J12),J12)</f>
        <v>9</v>
      </c>
      <c r="M12" s="82" t="str">
        <f aca="false">INDEX($C$4:$C$83,I12)</f>
        <v>Republic of Korea</v>
      </c>
      <c r="N12" s="82" t="n">
        <f aca="false">INDEX($D$4:$D$84,I12)</f>
        <v>73.16</v>
      </c>
      <c r="O12" s="79" t="n">
        <f aca="false">L12</f>
        <v>9</v>
      </c>
      <c r="P12" s="82"/>
      <c r="Q12" s="82"/>
      <c r="R12" s="85"/>
      <c r="S12" s="86"/>
      <c r="T12" s="86"/>
      <c r="U12" s="86"/>
      <c r="V12" s="82"/>
      <c r="W12" s="87"/>
      <c r="X12" s="82"/>
      <c r="Y12" s="82"/>
      <c r="Z12" s="82"/>
      <c r="AA12" s="82"/>
      <c r="AB12" s="82"/>
      <c r="AC12" s="82"/>
      <c r="AD12" s="82"/>
      <c r="AF12" s="82"/>
      <c r="AG12" s="82"/>
      <c r="AH12" s="85"/>
      <c r="AI12" s="86"/>
      <c r="AJ12" s="86"/>
      <c r="AK12" s="82"/>
      <c r="AL12" s="87"/>
      <c r="AM12" s="82"/>
      <c r="AN12" s="82"/>
      <c r="AO12" s="82"/>
      <c r="AP12" s="82"/>
      <c r="AQ12" s="82"/>
      <c r="AR12" s="82"/>
      <c r="AS12" s="82"/>
    </row>
    <row r="13" customFormat="false" ht="14.5" hidden="false" customHeight="false" outlineLevel="0" collapsed="false">
      <c r="A13" s="82"/>
      <c r="B13" s="82" t="n">
        <v>10</v>
      </c>
      <c r="C13" s="85" t="s">
        <v>41</v>
      </c>
      <c r="D13" s="86" t="n">
        <f aca="false">ROUND(HLOOKUP(C13,normalization!$V$4:$CW$5,2,0),2)</f>
        <v>73.92</v>
      </c>
      <c r="E13" s="86"/>
      <c r="F13" s="82"/>
      <c r="G13" s="86" t="n">
        <f aca="false">RANK(D13,$D$4:$D$84,0)+COUNTIF($D$4:D13,D13)-1</f>
        <v>8</v>
      </c>
      <c r="H13" s="82" t="n">
        <f aca="false">RANK(D13,$D$4:$D$84,0)</f>
        <v>8</v>
      </c>
      <c r="I13" s="82" t="n">
        <f aca="false">MATCH(B13,$G$4:$G$84,0)</f>
        <v>25</v>
      </c>
      <c r="J13" s="82" t="n">
        <f aca="false">INDEX($H$4:$H$84,I13)</f>
        <v>10</v>
      </c>
      <c r="K13" s="82"/>
      <c r="L13" s="82" t="n">
        <f aca="false">IF(OR(J13=J12,J13=J14),CONCATENATE("=",J13),J13)</f>
        <v>10</v>
      </c>
      <c r="M13" s="82" t="str">
        <f aca="false">INDEX($C$4:$C$83,I13)</f>
        <v>United Kingdom</v>
      </c>
      <c r="N13" s="82" t="n">
        <f aca="false">INDEX($D$4:$D$84,I13)</f>
        <v>71.59</v>
      </c>
      <c r="O13" s="79" t="n">
        <f aca="false">L13</f>
        <v>10</v>
      </c>
      <c r="P13" s="82"/>
      <c r="Q13" s="82"/>
      <c r="R13" s="85"/>
      <c r="S13" s="86"/>
      <c r="T13" s="86"/>
      <c r="U13" s="86"/>
      <c r="V13" s="82"/>
      <c r="W13" s="87"/>
      <c r="X13" s="82"/>
      <c r="Y13" s="82"/>
      <c r="Z13" s="82"/>
      <c r="AA13" s="82"/>
      <c r="AB13" s="82"/>
      <c r="AC13" s="82"/>
      <c r="AD13" s="82"/>
      <c r="AF13" s="82"/>
      <c r="AG13" s="82"/>
      <c r="AH13" s="85"/>
      <c r="AI13" s="86"/>
      <c r="AJ13" s="86"/>
      <c r="AK13" s="82"/>
      <c r="AL13" s="87"/>
      <c r="AM13" s="82"/>
      <c r="AN13" s="82"/>
      <c r="AO13" s="82"/>
      <c r="AP13" s="82"/>
      <c r="AQ13" s="82"/>
      <c r="AR13" s="82"/>
      <c r="AS13" s="82"/>
    </row>
    <row r="14" customFormat="false" ht="14.5" hidden="false" customHeight="false" outlineLevel="0" collapsed="false">
      <c r="B14" s="82" t="n">
        <v>11</v>
      </c>
      <c r="C14" s="85" t="s">
        <v>42</v>
      </c>
      <c r="D14" s="86" t="n">
        <f aca="false">ROUND(HLOOKUP(C14,normalization!$V$4:$CW$5,2,0),2)</f>
        <v>24.01</v>
      </c>
      <c r="G14" s="86" t="n">
        <f aca="false">RANK(D14,$D$4:$D$84,0)+COUNTIF($D$4:D14,D14)-1</f>
        <v>77</v>
      </c>
      <c r="H14" s="82" t="n">
        <f aca="false">RANK(D14,$D$4:$D$84,0)</f>
        <v>77</v>
      </c>
      <c r="I14" s="82" t="n">
        <f aca="false">MATCH(B14,$G$4:$G$84,0)</f>
        <v>36</v>
      </c>
      <c r="J14" s="82" t="n">
        <f aca="false">INDEX($H$4:$H$84,I14)</f>
        <v>11</v>
      </c>
      <c r="K14" s="82"/>
      <c r="L14" s="82" t="n">
        <f aca="false">IF(OR(J14=J13,J14=J15),CONCATENATE("=",J14),J14)</f>
        <v>11</v>
      </c>
      <c r="M14" s="82" t="str">
        <f aca="false">INDEX($C$4:$C$83,I14)</f>
        <v>Japan</v>
      </c>
      <c r="N14" s="82" t="n">
        <f aca="false">INDEX($D$4:$D$84,I14)</f>
        <v>71.42</v>
      </c>
      <c r="O14" s="79" t="n">
        <f aca="false">L14</f>
        <v>11</v>
      </c>
      <c r="Q14" s="82"/>
      <c r="R14" s="85"/>
      <c r="S14" s="86"/>
      <c r="T14" s="86"/>
      <c r="W14" s="87"/>
      <c r="X14" s="82"/>
      <c r="Y14" s="82"/>
      <c r="Z14" s="82"/>
      <c r="AA14" s="82"/>
      <c r="AB14" s="82"/>
      <c r="AC14" s="82"/>
      <c r="AD14" s="82"/>
      <c r="AG14" s="82"/>
      <c r="AH14" s="85"/>
      <c r="AI14" s="86"/>
      <c r="AL14" s="87"/>
      <c r="AM14" s="82"/>
      <c r="AN14" s="82"/>
      <c r="AO14" s="82"/>
      <c r="AP14" s="82"/>
      <c r="AQ14" s="82"/>
      <c r="AR14" s="82"/>
      <c r="AS14" s="82"/>
    </row>
    <row r="15" customFormat="false" ht="14.5" hidden="false" customHeight="false" outlineLevel="0" collapsed="false">
      <c r="B15" s="82" t="n">
        <v>12</v>
      </c>
      <c r="C15" s="85" t="s">
        <v>43</v>
      </c>
      <c r="D15" s="86" t="n">
        <f aca="false">ROUND(HLOOKUP(C15,normalization!$V$4:$CW$5,2,0),2)</f>
        <v>46.43</v>
      </c>
      <c r="G15" s="86" t="n">
        <f aca="false">RANK(D15,$D$4:$D$84,0)+COUNTIF($D$4:D15,D15)-1</f>
        <v>52</v>
      </c>
      <c r="H15" s="82" t="n">
        <f aca="false">RANK(D15,$D$4:$D$84,0)</f>
        <v>52</v>
      </c>
      <c r="I15" s="82" t="n">
        <f aca="false">MATCH(B15,$G$4:$G$84,0)</f>
        <v>8</v>
      </c>
      <c r="J15" s="82" t="n">
        <f aca="false">INDEX($H$4:$H$84,I15)</f>
        <v>12</v>
      </c>
      <c r="K15" s="82"/>
      <c r="L15" s="82" t="n">
        <f aca="false">IF(OR(J15=J14,J15=J16),CONCATENATE("=",J15),J15)</f>
        <v>12</v>
      </c>
      <c r="M15" s="82" t="str">
        <f aca="false">INDEX($C$4:$C$83,I15)</f>
        <v>Canada</v>
      </c>
      <c r="N15" s="82" t="n">
        <f aca="false">INDEX($D$4:$D$84,I15)</f>
        <v>70.85</v>
      </c>
      <c r="O15" s="79" t="n">
        <f aca="false">L15</f>
        <v>12</v>
      </c>
      <c r="Q15" s="82"/>
      <c r="R15" s="85"/>
      <c r="S15" s="86"/>
      <c r="T15" s="86"/>
      <c r="W15" s="87"/>
      <c r="X15" s="82"/>
      <c r="Y15" s="82"/>
      <c r="Z15" s="82"/>
      <c r="AA15" s="82"/>
      <c r="AB15" s="82"/>
      <c r="AC15" s="82"/>
      <c r="AD15" s="82"/>
      <c r="AG15" s="82"/>
      <c r="AH15" s="85"/>
      <c r="AI15" s="86"/>
      <c r="AL15" s="87"/>
      <c r="AM15" s="82"/>
      <c r="AN15" s="82"/>
      <c r="AO15" s="82"/>
      <c r="AP15" s="82"/>
      <c r="AQ15" s="82"/>
      <c r="AR15" s="82"/>
      <c r="AS15" s="82"/>
    </row>
    <row r="16" customFormat="false" ht="14.5" hidden="false" customHeight="false" outlineLevel="0" collapsed="false">
      <c r="B16" s="82" t="n">
        <v>13</v>
      </c>
      <c r="C16" s="85" t="s">
        <v>44</v>
      </c>
      <c r="D16" s="86" t="n">
        <f aca="false">ROUND(HLOOKUP(C16,normalization!$V$4:$CW$5,2,0),2)</f>
        <v>37.87</v>
      </c>
      <c r="G16" s="86" t="n">
        <f aca="false">RANK(D16,$D$4:$D$84,0)+COUNTIF($D$4:D16,D16)-1</f>
        <v>64</v>
      </c>
      <c r="H16" s="82" t="n">
        <f aca="false">RANK(D16,$D$4:$D$84,0)</f>
        <v>64</v>
      </c>
      <c r="I16" s="82" t="n">
        <f aca="false">MATCH(B16,$G$4:$G$84,0)</f>
        <v>76</v>
      </c>
      <c r="J16" s="82" t="n">
        <f aca="false">INDEX($H$4:$H$84,I16)</f>
        <v>13</v>
      </c>
      <c r="K16" s="82"/>
      <c r="L16" s="82" t="n">
        <f aca="false">IF(OR(J16=J15,J16=J17),CONCATENATE("=",J16),J16)</f>
        <v>13</v>
      </c>
      <c r="M16" s="82" t="str">
        <f aca="false">INDEX($C$4:$C$83,I16)</f>
        <v>United States</v>
      </c>
      <c r="N16" s="82" t="n">
        <f aca="false">INDEX($D$4:$D$84,I16)</f>
        <v>70.2</v>
      </c>
      <c r="O16" s="79" t="n">
        <f aca="false">L16</f>
        <v>13</v>
      </c>
      <c r="Q16" s="82"/>
      <c r="R16" s="85"/>
      <c r="S16" s="86"/>
      <c r="T16" s="86"/>
      <c r="W16" s="87"/>
      <c r="X16" s="82"/>
      <c r="Y16" s="82"/>
      <c r="Z16" s="82"/>
      <c r="AA16" s="82"/>
      <c r="AB16" s="82"/>
      <c r="AC16" s="82"/>
      <c r="AD16" s="82"/>
      <c r="AG16" s="82"/>
      <c r="AH16" s="85"/>
      <c r="AI16" s="86"/>
      <c r="AL16" s="87"/>
      <c r="AM16" s="82"/>
      <c r="AN16" s="82"/>
      <c r="AO16" s="82"/>
      <c r="AP16" s="82"/>
      <c r="AQ16" s="82"/>
      <c r="AR16" s="82"/>
      <c r="AS16" s="82"/>
    </row>
    <row r="17" customFormat="false" ht="14.5" hidden="false" customHeight="false" outlineLevel="0" collapsed="false">
      <c r="B17" s="82" t="n">
        <v>14</v>
      </c>
      <c r="C17" s="85" t="s">
        <v>45</v>
      </c>
      <c r="D17" s="86" t="n">
        <f aca="false">ROUND(HLOOKUP(C17,normalization!$V$4:$CW$5,2,0),2)</f>
        <v>51.84</v>
      </c>
      <c r="G17" s="86" t="n">
        <f aca="false">RANK(D17,$D$4:$D$84,0)+COUNTIF($D$4:D17,D17)-1</f>
        <v>45</v>
      </c>
      <c r="H17" s="82" t="n">
        <f aca="false">RANK(D17,$D$4:$D$84,0)</f>
        <v>45</v>
      </c>
      <c r="I17" s="82" t="n">
        <f aca="false">MATCH(B17,$G$4:$G$84,0)</f>
        <v>24</v>
      </c>
      <c r="J17" s="82" t="n">
        <f aca="false">INDEX($H$4:$H$84,I17)</f>
        <v>14</v>
      </c>
      <c r="K17" s="82"/>
      <c r="L17" s="82" t="n">
        <f aca="false">IF(OR(J17=J16,J17=J18),CONCATENATE("=",J17),J17)</f>
        <v>14</v>
      </c>
      <c r="M17" s="82" t="str">
        <f aca="false">INDEX($C$4:$C$83,I17)</f>
        <v>France</v>
      </c>
      <c r="N17" s="82" t="n">
        <f aca="false">INDEX($D$4:$D$84,I17)</f>
        <v>70.15</v>
      </c>
      <c r="O17" s="79" t="n">
        <f aca="false">L17</f>
        <v>14</v>
      </c>
      <c r="Q17" s="82"/>
      <c r="R17" s="85"/>
      <c r="S17" s="86"/>
      <c r="T17" s="86"/>
      <c r="W17" s="87"/>
      <c r="X17" s="82"/>
      <c r="Y17" s="82"/>
      <c r="Z17" s="82"/>
      <c r="AA17" s="82"/>
      <c r="AB17" s="82"/>
      <c r="AC17" s="82"/>
      <c r="AD17" s="82"/>
      <c r="AG17" s="82"/>
      <c r="AH17" s="85"/>
      <c r="AI17" s="86"/>
      <c r="AL17" s="87"/>
      <c r="AM17" s="82"/>
      <c r="AN17" s="82"/>
      <c r="AO17" s="82"/>
      <c r="AP17" s="82"/>
      <c r="AQ17" s="82"/>
      <c r="AR17" s="82"/>
      <c r="AS17" s="82"/>
    </row>
    <row r="18" customFormat="false" ht="14.5" hidden="false" customHeight="false" outlineLevel="0" collapsed="false">
      <c r="B18" s="82" t="n">
        <v>15</v>
      </c>
      <c r="C18" s="85" t="s">
        <v>46</v>
      </c>
      <c r="D18" s="86" t="n">
        <f aca="false">ROUND(HLOOKUP(C18,normalization!$V$4:$CW$5,2,0),2)</f>
        <v>59.85</v>
      </c>
      <c r="G18" s="86" t="n">
        <f aca="false">RANK(D18,$D$4:$D$84,0)+COUNTIF($D$4:D18,D18)-1</f>
        <v>28</v>
      </c>
      <c r="H18" s="82" t="n">
        <f aca="false">RANK(D18,$D$4:$D$84,0)</f>
        <v>28</v>
      </c>
      <c r="I18" s="82" t="n">
        <f aca="false">MATCH(B18,$G$4:$G$84,0)</f>
        <v>65</v>
      </c>
      <c r="J18" s="82" t="n">
        <f aca="false">INDEX($H$4:$H$84,I18)</f>
        <v>15</v>
      </c>
      <c r="K18" s="82"/>
      <c r="L18" s="82" t="n">
        <f aca="false">IF(OR(J18=J17,J18=J19),CONCATENATE("=",J18),J18)</f>
        <v>15</v>
      </c>
      <c r="M18" s="82" t="str">
        <f aca="false">INDEX($C$4:$C$83,I18)</f>
        <v>Singapore</v>
      </c>
      <c r="N18" s="82" t="n">
        <f aca="false">INDEX($D$4:$D$84,I18)</f>
        <v>69.24</v>
      </c>
      <c r="O18" s="79" t="n">
        <f aca="false">L18</f>
        <v>15</v>
      </c>
      <c r="Q18" s="82"/>
      <c r="R18" s="85"/>
      <c r="S18" s="86"/>
      <c r="T18" s="86"/>
      <c r="W18" s="87"/>
      <c r="X18" s="82"/>
      <c r="Y18" s="82"/>
      <c r="Z18" s="82"/>
      <c r="AA18" s="82"/>
      <c r="AB18" s="82"/>
      <c r="AC18" s="82"/>
      <c r="AD18" s="82"/>
      <c r="AG18" s="82"/>
      <c r="AH18" s="85"/>
      <c r="AI18" s="86"/>
      <c r="AL18" s="87"/>
      <c r="AM18" s="82"/>
      <c r="AN18" s="82"/>
      <c r="AO18" s="82"/>
      <c r="AP18" s="82"/>
      <c r="AQ18" s="82"/>
      <c r="AR18" s="82"/>
      <c r="AS18" s="82"/>
    </row>
    <row r="19" customFormat="false" ht="14.5" hidden="false" customHeight="false" outlineLevel="0" collapsed="false">
      <c r="B19" s="82" t="n">
        <v>16</v>
      </c>
      <c r="C19" s="85" t="s">
        <v>47</v>
      </c>
      <c r="D19" s="86" t="n">
        <f aca="false">ROUND(HLOOKUP(C19,normalization!$V$4:$CW$5,2,0),2)</f>
        <v>77.13</v>
      </c>
      <c r="G19" s="86" t="n">
        <f aca="false">RANK(D19,$D$4:$D$84,0)+COUNTIF($D$4:D19,D19)-1</f>
        <v>1</v>
      </c>
      <c r="H19" s="82" t="n">
        <f aca="false">RANK(D19,$D$4:$D$84,0)</f>
        <v>1</v>
      </c>
      <c r="I19" s="82" t="n">
        <f aca="false">MATCH(B19,$G$4:$G$84,0)</f>
        <v>3</v>
      </c>
      <c r="J19" s="82" t="n">
        <f aca="false">INDEX($H$4:$H$84,I19)</f>
        <v>16</v>
      </c>
      <c r="K19" s="82"/>
      <c r="L19" s="82" t="n">
        <f aca="false">IF(OR(J19=J18,J19=J20),CONCATENATE("=",J19),J19)</f>
        <v>16</v>
      </c>
      <c r="M19" s="82" t="str">
        <f aca="false">INDEX($C$4:$C$83,I19)</f>
        <v>Austria</v>
      </c>
      <c r="N19" s="82" t="n">
        <f aca="false">INDEX($D$4:$D$84,I19)</f>
        <v>68.89</v>
      </c>
      <c r="O19" s="79" t="n">
        <f aca="false">L19</f>
        <v>16</v>
      </c>
      <c r="Q19" s="82"/>
      <c r="R19" s="85"/>
      <c r="S19" s="86"/>
      <c r="T19" s="86"/>
      <c r="W19" s="87"/>
      <c r="X19" s="82"/>
      <c r="Y19" s="82"/>
      <c r="Z19" s="82"/>
      <c r="AA19" s="82"/>
      <c r="AB19" s="82"/>
      <c r="AC19" s="82"/>
      <c r="AD19" s="82"/>
      <c r="AG19" s="82"/>
      <c r="AH19" s="85"/>
      <c r="AI19" s="86"/>
      <c r="AL19" s="87"/>
      <c r="AM19" s="82"/>
      <c r="AN19" s="82"/>
      <c r="AO19" s="82"/>
      <c r="AP19" s="82"/>
      <c r="AQ19" s="82"/>
      <c r="AR19" s="82"/>
      <c r="AS19" s="82"/>
    </row>
    <row r="20" customFormat="false" ht="14.5" hidden="false" customHeight="false" outlineLevel="0" collapsed="false">
      <c r="B20" s="82" t="n">
        <v>17</v>
      </c>
      <c r="C20" s="85" t="s">
        <v>48</v>
      </c>
      <c r="D20" s="86" t="n">
        <f aca="false">ROUND(HLOOKUP(C20,normalization!$V$4:$CW$5,2,0),2)</f>
        <v>74.82</v>
      </c>
      <c r="G20" s="86" t="n">
        <f aca="false">RANK(D20,$D$4:$D$84,0)+COUNTIF($D$4:D20,D20)-1</f>
        <v>5</v>
      </c>
      <c r="H20" s="82" t="n">
        <f aca="false">RANK(D20,$D$4:$D$84,0)</f>
        <v>5</v>
      </c>
      <c r="I20" s="82" t="n">
        <f aca="false">MATCH(B20,$G$4:$G$84,0)</f>
        <v>70</v>
      </c>
      <c r="J20" s="82" t="n">
        <f aca="false">INDEX($H$4:$H$84,I20)</f>
        <v>17</v>
      </c>
      <c r="K20" s="82"/>
      <c r="L20" s="82" t="n">
        <f aca="false">IF(OR(J20=J19,J20=J21),CONCATENATE("=",J20),J20)</f>
        <v>17</v>
      </c>
      <c r="M20" s="82" t="str">
        <f aca="false">INDEX($C$4:$C$83,I20)</f>
        <v>Switzerland</v>
      </c>
      <c r="N20" s="82" t="n">
        <f aca="false">INDEX($D$4:$D$84,I20)</f>
        <v>68.36</v>
      </c>
      <c r="O20" s="79" t="n">
        <f aca="false">L20</f>
        <v>17</v>
      </c>
      <c r="Q20" s="82"/>
      <c r="R20" s="85"/>
      <c r="S20" s="86"/>
      <c r="T20" s="86"/>
      <c r="W20" s="87"/>
      <c r="X20" s="82"/>
      <c r="Y20" s="82"/>
      <c r="Z20" s="82"/>
      <c r="AA20" s="82"/>
      <c r="AB20" s="82"/>
      <c r="AC20" s="82"/>
      <c r="AD20" s="82"/>
      <c r="AG20" s="82"/>
      <c r="AH20" s="85"/>
      <c r="AI20" s="86"/>
      <c r="AL20" s="87"/>
      <c r="AM20" s="82"/>
      <c r="AN20" s="82"/>
      <c r="AO20" s="82"/>
      <c r="AP20" s="82"/>
      <c r="AQ20" s="82"/>
      <c r="AR20" s="82"/>
      <c r="AS20" s="82"/>
    </row>
    <row r="21" customFormat="false" ht="14.5" hidden="false" customHeight="false" outlineLevel="0" collapsed="false">
      <c r="B21" s="82" t="n">
        <v>18</v>
      </c>
      <c r="C21" s="85" t="s">
        <v>49</v>
      </c>
      <c r="D21" s="86" t="n">
        <f aca="false">ROUND(HLOOKUP(C21,normalization!$V$4:$CW$5,2,0),2)</f>
        <v>47.1</v>
      </c>
      <c r="G21" s="86" t="n">
        <f aca="false">RANK(D21,$D$4:$D$84,0)+COUNTIF($D$4:D21,D21)-1</f>
        <v>51</v>
      </c>
      <c r="H21" s="82" t="n">
        <f aca="false">RANK(D21,$D$4:$D$84,0)</f>
        <v>51</v>
      </c>
      <c r="I21" s="82" t="n">
        <f aca="false">MATCH(B21,$G$4:$G$84,0)</f>
        <v>4</v>
      </c>
      <c r="J21" s="82" t="n">
        <f aca="false">INDEX($H$4:$H$84,I21)</f>
        <v>18</v>
      </c>
      <c r="K21" s="82"/>
      <c r="L21" s="82" t="n">
        <f aca="false">IF(OR(J21=J20,J21=J22),CONCATENATE("=",J21),J21)</f>
        <v>18</v>
      </c>
      <c r="M21" s="82" t="str">
        <f aca="false">INDEX($C$4:$C$83,I21)</f>
        <v>Belgium</v>
      </c>
      <c r="N21" s="82" t="n">
        <f aca="false">INDEX($D$4:$D$84,I21)</f>
        <v>68.19</v>
      </c>
      <c r="O21" s="79" t="n">
        <f aca="false">L21</f>
        <v>18</v>
      </c>
      <c r="Q21" s="82"/>
      <c r="R21" s="85"/>
      <c r="S21" s="86"/>
      <c r="T21" s="86"/>
      <c r="W21" s="87"/>
      <c r="X21" s="82"/>
      <c r="Y21" s="82"/>
      <c r="Z21" s="82"/>
      <c r="AA21" s="82"/>
      <c r="AB21" s="82"/>
      <c r="AC21" s="82"/>
      <c r="AD21" s="82"/>
      <c r="AG21" s="82"/>
      <c r="AH21" s="85"/>
      <c r="AI21" s="86"/>
      <c r="AL21" s="87"/>
      <c r="AM21" s="82"/>
      <c r="AN21" s="82"/>
      <c r="AO21" s="82"/>
      <c r="AP21" s="82"/>
      <c r="AQ21" s="82"/>
      <c r="AR21" s="82"/>
      <c r="AS21" s="82"/>
    </row>
    <row r="22" customFormat="false" ht="14.5" hidden="false" customHeight="false" outlineLevel="0" collapsed="false">
      <c r="B22" s="82" t="n">
        <v>19</v>
      </c>
      <c r="C22" s="85" t="s">
        <v>14</v>
      </c>
      <c r="D22" s="86" t="n">
        <f aca="false">ROUND(HLOOKUP(C22,normalization!$V$4:$CW$5,2,0),2)</f>
        <v>50.63</v>
      </c>
      <c r="G22" s="86" t="n">
        <f aca="false">RANK(D22,$D$4:$D$84,0)+COUNTIF($D$4:D22,D22)-1</f>
        <v>49</v>
      </c>
      <c r="H22" s="82" t="n">
        <f aca="false">RANK(D22,$D$4:$D$84,0)</f>
        <v>49</v>
      </c>
      <c r="I22" s="82" t="n">
        <f aca="false">MATCH(B22,$G$4:$G$84,0)</f>
        <v>2</v>
      </c>
      <c r="J22" s="82" t="n">
        <f aca="false">INDEX($H$4:$H$84,I22)</f>
        <v>19</v>
      </c>
      <c r="K22" s="82"/>
      <c r="L22" s="82" t="n">
        <f aca="false">IF(OR(J22=J21,J22=J23),CONCATENATE("=",J22),J22)</f>
        <v>19</v>
      </c>
      <c r="M22" s="82" t="str">
        <f aca="false">INDEX($C$4:$C$83,I22)</f>
        <v>Australia</v>
      </c>
      <c r="N22" s="82" t="n">
        <f aca="false">INDEX($D$4:$D$84,I22)</f>
        <v>67.13</v>
      </c>
      <c r="O22" s="79" t="n">
        <f aca="false">L22</f>
        <v>19</v>
      </c>
      <c r="Q22" s="82"/>
      <c r="R22" s="85"/>
      <c r="S22" s="86"/>
      <c r="T22" s="86"/>
      <c r="W22" s="87"/>
      <c r="X22" s="82"/>
      <c r="Y22" s="82"/>
      <c r="Z22" s="82"/>
      <c r="AA22" s="82"/>
      <c r="AB22" s="82"/>
      <c r="AC22" s="82"/>
      <c r="AD22" s="82"/>
      <c r="AG22" s="82"/>
      <c r="AH22" s="85"/>
      <c r="AI22" s="86"/>
      <c r="AL22" s="87"/>
      <c r="AM22" s="82"/>
      <c r="AN22" s="82"/>
      <c r="AO22" s="82"/>
      <c r="AP22" s="82"/>
      <c r="AQ22" s="82"/>
      <c r="AR22" s="82"/>
      <c r="AS22" s="82"/>
    </row>
    <row r="23" customFormat="false" ht="14.5" hidden="false" customHeight="false" outlineLevel="0" collapsed="false">
      <c r="B23" s="82" t="n">
        <v>20</v>
      </c>
      <c r="C23" s="85" t="s">
        <v>50</v>
      </c>
      <c r="D23" s="86" t="n">
        <f aca="false">ROUND(HLOOKUP(C23,normalization!$V$4:$CW$5,2,0),2)</f>
        <v>52.18</v>
      </c>
      <c r="G23" s="86" t="n">
        <f aca="false">RANK(D23,$D$4:$D$84,0)+COUNTIF($D$4:D23,D23)-1</f>
        <v>44</v>
      </c>
      <c r="H23" s="82" t="n">
        <f aca="false">RANK(D23,$D$4:$D$84,0)</f>
        <v>44</v>
      </c>
      <c r="I23" s="82" t="n">
        <f aca="false">MATCH(B23,$G$4:$G$84,0)</f>
        <v>9</v>
      </c>
      <c r="J23" s="82" t="n">
        <f aca="false">INDEX($H$4:$H$84,I23)</f>
        <v>20</v>
      </c>
      <c r="K23" s="82"/>
      <c r="L23" s="82" t="n">
        <f aca="false">IF(OR(J23=J22,J23=J24),CONCATENATE("=",J23),J23)</f>
        <v>20</v>
      </c>
      <c r="M23" s="82" t="str">
        <f aca="false">INDEX($C$4:$C$83,I23)</f>
        <v>Chile</v>
      </c>
      <c r="N23" s="82" t="n">
        <f aca="false">INDEX($D$4:$D$84,I23)</f>
        <v>65.85</v>
      </c>
      <c r="O23" s="79" t="n">
        <f aca="false">L23</f>
        <v>20</v>
      </c>
      <c r="Q23" s="82"/>
      <c r="R23" s="85"/>
      <c r="S23" s="86"/>
      <c r="T23" s="86"/>
      <c r="W23" s="87"/>
      <c r="X23" s="82"/>
      <c r="Y23" s="82"/>
      <c r="Z23" s="82"/>
      <c r="AA23" s="82"/>
      <c r="AB23" s="82"/>
      <c r="AC23" s="82"/>
      <c r="AD23" s="82"/>
      <c r="AG23" s="82"/>
      <c r="AH23" s="85"/>
      <c r="AI23" s="86"/>
      <c r="AL23" s="87"/>
      <c r="AM23" s="82"/>
      <c r="AN23" s="82"/>
      <c r="AO23" s="82"/>
      <c r="AP23" s="82"/>
      <c r="AQ23" s="82"/>
      <c r="AR23" s="82"/>
      <c r="AS23" s="82"/>
    </row>
    <row r="24" customFormat="false" ht="14.5" hidden="false" customHeight="false" outlineLevel="0" collapsed="false">
      <c r="B24" s="82" t="n">
        <v>21</v>
      </c>
      <c r="C24" s="85" t="s">
        <v>51</v>
      </c>
      <c r="D24" s="86" t="n">
        <f aca="false">ROUND(HLOOKUP(C24,normalization!$V$4:$CW$5,2,0),2)</f>
        <v>65.26</v>
      </c>
      <c r="G24" s="86" t="n">
        <f aca="false">RANK(D24,$D$4:$D$84,0)+COUNTIF($D$4:D24,D24)-1</f>
        <v>21</v>
      </c>
      <c r="H24" s="82" t="n">
        <f aca="false">RANK(D24,$D$4:$D$84,0)</f>
        <v>21</v>
      </c>
      <c r="I24" s="82" t="n">
        <f aca="false">MATCH(B24,$G$4:$G$84,0)</f>
        <v>21</v>
      </c>
      <c r="J24" s="82" t="n">
        <f aca="false">INDEX($H$4:$H$84,I24)</f>
        <v>21</v>
      </c>
      <c r="K24" s="82"/>
      <c r="L24" s="82" t="n">
        <f aca="false">IF(OR(J24=J23,J24=J25),CONCATENATE("=",J24),J24)</f>
        <v>21</v>
      </c>
      <c r="M24" s="82" t="str">
        <f aca="false">INDEX($C$4:$C$83,I24)</f>
        <v>Spain</v>
      </c>
      <c r="N24" s="82" t="n">
        <f aca="false">INDEX($D$4:$D$84,I24)</f>
        <v>65.26</v>
      </c>
      <c r="O24" s="79" t="n">
        <f aca="false">L24</f>
        <v>21</v>
      </c>
      <c r="Q24" s="82"/>
      <c r="R24" s="85"/>
      <c r="S24" s="86"/>
      <c r="T24" s="86"/>
      <c r="W24" s="87"/>
      <c r="X24" s="82"/>
      <c r="Y24" s="82"/>
      <c r="Z24" s="82"/>
      <c r="AA24" s="82"/>
      <c r="AB24" s="82"/>
      <c r="AC24" s="82"/>
      <c r="AD24" s="82"/>
      <c r="AG24" s="82"/>
      <c r="AH24" s="85"/>
      <c r="AI24" s="86"/>
      <c r="AL24" s="87"/>
      <c r="AM24" s="82"/>
      <c r="AN24" s="82"/>
      <c r="AO24" s="82"/>
      <c r="AP24" s="82"/>
      <c r="AQ24" s="82"/>
      <c r="AR24" s="82"/>
      <c r="AS24" s="82"/>
    </row>
    <row r="25" customFormat="false" ht="14.5" hidden="false" customHeight="false" outlineLevel="0" collapsed="false">
      <c r="B25" s="82" t="n">
        <v>22</v>
      </c>
      <c r="C25" s="85" t="s">
        <v>52</v>
      </c>
      <c r="D25" s="86" t="n">
        <f aca="false">ROUND(HLOOKUP(C25,normalization!$V$4:$CW$5,2,0),2)</f>
        <v>75.78</v>
      </c>
      <c r="G25" s="86" t="n">
        <f aca="false">RANK(D25,$D$4:$D$84,0)+COUNTIF($D$4:D25,D25)-1</f>
        <v>3</v>
      </c>
      <c r="H25" s="82" t="n">
        <f aca="false">RANK(D25,$D$4:$D$84,0)</f>
        <v>3</v>
      </c>
      <c r="I25" s="82" t="n">
        <f aca="false">MATCH(B25,$G$4:$G$84,0)</f>
        <v>42</v>
      </c>
      <c r="J25" s="82" t="n">
        <f aca="false">INDEX($H$4:$H$84,I25)</f>
        <v>22</v>
      </c>
      <c r="K25" s="82"/>
      <c r="L25" s="82" t="n">
        <f aca="false">IF(OR(J25=J24,J25=J26),CONCATENATE("=",J25),J25)</f>
        <v>22</v>
      </c>
      <c r="M25" s="82" t="str">
        <f aca="false">INDEX($C$4:$C$83,I25)</f>
        <v>Malta</v>
      </c>
      <c r="N25" s="82" t="n">
        <f aca="false">INDEX($D$4:$D$84,I25)</f>
        <v>61.82</v>
      </c>
      <c r="O25" s="79" t="n">
        <f aca="false">L25</f>
        <v>22</v>
      </c>
      <c r="Q25" s="82"/>
      <c r="R25" s="85"/>
      <c r="S25" s="86"/>
      <c r="T25" s="86"/>
      <c r="W25" s="87"/>
      <c r="X25" s="82"/>
      <c r="Y25" s="82"/>
      <c r="Z25" s="82"/>
      <c r="AA25" s="82"/>
      <c r="AB25" s="82"/>
      <c r="AC25" s="82"/>
      <c r="AD25" s="82"/>
      <c r="AG25" s="82"/>
      <c r="AH25" s="85"/>
      <c r="AI25" s="86"/>
      <c r="AL25" s="87"/>
      <c r="AM25" s="82"/>
      <c r="AN25" s="82"/>
      <c r="AO25" s="82"/>
      <c r="AP25" s="82"/>
      <c r="AQ25" s="82"/>
      <c r="AR25" s="82"/>
      <c r="AS25" s="82"/>
    </row>
    <row r="26" customFormat="false" ht="14.5" hidden="false" customHeight="false" outlineLevel="0" collapsed="false">
      <c r="B26" s="82" t="n">
        <v>23</v>
      </c>
      <c r="C26" s="85" t="s">
        <v>53</v>
      </c>
      <c r="D26" s="86" t="n">
        <f aca="false">ROUND(HLOOKUP(C26,normalization!$V$4:$CW$5,2,0),2)</f>
        <v>51.36</v>
      </c>
      <c r="G26" s="86" t="n">
        <f aca="false">RANK(D26,$D$4:$D$84,0)+COUNTIF($D$4:D26,D26)-1</f>
        <v>46</v>
      </c>
      <c r="H26" s="82" t="n">
        <f aca="false">RANK(D26,$D$4:$D$84,0)</f>
        <v>46</v>
      </c>
      <c r="I26" s="82" t="n">
        <f aca="false">MATCH(B26,$G$4:$G$84,0)</f>
        <v>32</v>
      </c>
      <c r="J26" s="82" t="n">
        <f aca="false">INDEX($H$4:$H$84,I26)</f>
        <v>23</v>
      </c>
      <c r="K26" s="82"/>
      <c r="L26" s="82" t="n">
        <f aca="false">IF(OR(J26=J25,J26=J27),CONCATENATE("=",J26),J26)</f>
        <v>23</v>
      </c>
      <c r="M26" s="82" t="str">
        <f aca="false">INDEX($C$4:$C$83,I26)</f>
        <v>India</v>
      </c>
      <c r="N26" s="82" t="n">
        <f aca="false">INDEX($D$4:$D$84,I26)</f>
        <v>61.75</v>
      </c>
      <c r="O26" s="79" t="n">
        <f aca="false">L26</f>
        <v>23</v>
      </c>
      <c r="Q26" s="82"/>
      <c r="R26" s="85"/>
      <c r="S26" s="86"/>
      <c r="T26" s="86"/>
      <c r="W26" s="87"/>
      <c r="X26" s="82"/>
      <c r="Y26" s="82"/>
      <c r="Z26" s="82"/>
      <c r="AA26" s="82"/>
      <c r="AB26" s="82"/>
      <c r="AC26" s="82"/>
      <c r="AD26" s="82"/>
      <c r="AG26" s="82"/>
      <c r="AH26" s="85"/>
      <c r="AI26" s="86"/>
      <c r="AL26" s="87"/>
      <c r="AM26" s="82"/>
      <c r="AN26" s="82"/>
      <c r="AO26" s="82"/>
      <c r="AP26" s="82"/>
      <c r="AQ26" s="82"/>
      <c r="AR26" s="82"/>
      <c r="AS26" s="82"/>
    </row>
    <row r="27" customFormat="false" ht="14.5" hidden="false" customHeight="false" outlineLevel="0" collapsed="false">
      <c r="B27" s="82" t="n">
        <v>24</v>
      </c>
      <c r="C27" s="85" t="s">
        <v>54</v>
      </c>
      <c r="D27" s="86" t="n">
        <f aca="false">ROUND(HLOOKUP(C27,normalization!$V$4:$CW$5,2,0),2)</f>
        <v>70.15</v>
      </c>
      <c r="G27" s="86" t="n">
        <f aca="false">RANK(D27,$D$4:$D$84,0)+COUNTIF($D$4:D27,D27)-1</f>
        <v>14</v>
      </c>
      <c r="H27" s="82" t="n">
        <f aca="false">RANK(D27,$D$4:$D$84,0)</f>
        <v>14</v>
      </c>
      <c r="I27" s="82" t="n">
        <f aca="false">MATCH(B27,$G$4:$G$84,0)</f>
        <v>1</v>
      </c>
      <c r="J27" s="82" t="n">
        <f aca="false">INDEX($H$4:$H$84,I27)</f>
        <v>24</v>
      </c>
      <c r="K27" s="82"/>
      <c r="L27" s="82" t="n">
        <f aca="false">IF(OR(J27=J26,J27=J28),CONCATENATE("=",J27),J27)</f>
        <v>24</v>
      </c>
      <c r="M27" s="82" t="str">
        <f aca="false">INDEX($C$4:$C$83,I27)</f>
        <v>Argentina</v>
      </c>
      <c r="N27" s="82" t="n">
        <f aca="false">INDEX($D$4:$D$84,I27)</f>
        <v>60.59</v>
      </c>
      <c r="O27" s="79" t="n">
        <f aca="false">L27</f>
        <v>24</v>
      </c>
      <c r="Q27" s="82"/>
      <c r="R27" s="85"/>
      <c r="S27" s="86"/>
      <c r="T27" s="86"/>
      <c r="W27" s="87"/>
      <c r="X27" s="82"/>
      <c r="Y27" s="82"/>
      <c r="Z27" s="82"/>
      <c r="AA27" s="82"/>
      <c r="AB27" s="82"/>
      <c r="AC27" s="82"/>
      <c r="AD27" s="82"/>
      <c r="AG27" s="82"/>
      <c r="AH27" s="85"/>
      <c r="AI27" s="86"/>
      <c r="AL27" s="87"/>
      <c r="AM27" s="82"/>
      <c r="AN27" s="82"/>
      <c r="AO27" s="82"/>
      <c r="AP27" s="82"/>
      <c r="AQ27" s="82"/>
      <c r="AR27" s="82"/>
      <c r="AS27" s="82"/>
    </row>
    <row r="28" customFormat="false" ht="14.5" hidden="false" customHeight="false" outlineLevel="0" collapsed="false">
      <c r="B28" s="82" t="n">
        <v>25</v>
      </c>
      <c r="C28" s="85" t="s">
        <v>3</v>
      </c>
      <c r="D28" s="86" t="n">
        <f aca="false">ROUND(HLOOKUP(C28,normalization!$V$4:$CW$5,2,0),2)</f>
        <v>71.59</v>
      </c>
      <c r="G28" s="86" t="n">
        <f aca="false">RANK(D28,$D$4:$D$84,0)+COUNTIF($D$4:D28,D28)-1</f>
        <v>10</v>
      </c>
      <c r="H28" s="82" t="n">
        <f aca="false">RANK(D28,$D$4:$D$84,0)</f>
        <v>10</v>
      </c>
      <c r="I28" s="82" t="n">
        <f aca="false">MATCH(B28,$G$4:$G$84,0)</f>
        <v>58</v>
      </c>
      <c r="J28" s="82" t="n">
        <f aca="false">INDEX($H$4:$H$84,I28)</f>
        <v>25</v>
      </c>
      <c r="K28" s="82"/>
      <c r="L28" s="82" t="n">
        <f aca="false">IF(OR(J28=J27,J28=J29),CONCATENATE("=",J28),J28)</f>
        <v>25</v>
      </c>
      <c r="M28" s="82" t="str">
        <f aca="false">INDEX($C$4:$C$83,I28)</f>
        <v>Poland</v>
      </c>
      <c r="N28" s="82" t="n">
        <f aca="false">INDEX($D$4:$D$84,I28)</f>
        <v>60.37</v>
      </c>
      <c r="O28" s="79" t="n">
        <f aca="false">L28</f>
        <v>25</v>
      </c>
      <c r="Q28" s="82"/>
      <c r="R28" s="85"/>
      <c r="S28" s="86"/>
      <c r="T28" s="86"/>
      <c r="W28" s="87"/>
      <c r="X28" s="82"/>
      <c r="Y28" s="82"/>
      <c r="Z28" s="82"/>
      <c r="AA28" s="82"/>
      <c r="AB28" s="82"/>
      <c r="AC28" s="82"/>
      <c r="AD28" s="82"/>
      <c r="AG28" s="82"/>
      <c r="AH28" s="85"/>
      <c r="AI28" s="86"/>
      <c r="AL28" s="87"/>
      <c r="AM28" s="82"/>
      <c r="AN28" s="82"/>
      <c r="AO28" s="82"/>
      <c r="AP28" s="82"/>
      <c r="AQ28" s="82"/>
      <c r="AR28" s="82"/>
      <c r="AS28" s="82"/>
    </row>
    <row r="29" customFormat="false" ht="14.5" hidden="false" customHeight="false" outlineLevel="0" collapsed="false">
      <c r="B29" s="82" t="n">
        <v>26</v>
      </c>
      <c r="C29" s="85" t="s">
        <v>55</v>
      </c>
      <c r="D29" s="86" t="n">
        <f aca="false">ROUND(HLOOKUP(C29,normalization!$V$4:$CW$5,2,0),2)</f>
        <v>54.03</v>
      </c>
      <c r="G29" s="86" t="n">
        <f aca="false">RANK(D29,$D$4:$D$84,0)+COUNTIF($D$4:D29,D29)-1</f>
        <v>38</v>
      </c>
      <c r="H29" s="82" t="n">
        <f aca="false">RANK(D29,$D$4:$D$84,0)</f>
        <v>38</v>
      </c>
      <c r="I29" s="82" t="n">
        <f aca="false">MATCH(B29,$G$4:$G$84,0)</f>
        <v>59</v>
      </c>
      <c r="J29" s="82" t="n">
        <f aca="false">INDEX($H$4:$H$84,I29)</f>
        <v>26</v>
      </c>
      <c r="K29" s="82"/>
      <c r="L29" s="82" t="n">
        <f aca="false">IF(OR(J29=J28,J29=J30),CONCATENATE("=",J29),J29)</f>
        <v>26</v>
      </c>
      <c r="M29" s="82" t="str">
        <f aca="false">INDEX($C$4:$C$83,I29)</f>
        <v>Portugal</v>
      </c>
      <c r="N29" s="82" t="n">
        <f aca="false">INDEX($D$4:$D$84,I29)</f>
        <v>60.13</v>
      </c>
      <c r="O29" s="79" t="n">
        <f aca="false">L29</f>
        <v>26</v>
      </c>
      <c r="Q29" s="82"/>
      <c r="R29" s="85"/>
      <c r="S29" s="86"/>
      <c r="T29" s="86"/>
      <c r="W29" s="87"/>
      <c r="X29" s="82"/>
      <c r="Y29" s="82"/>
      <c r="Z29" s="82"/>
      <c r="AA29" s="82"/>
      <c r="AB29" s="82"/>
      <c r="AC29" s="82"/>
      <c r="AD29" s="82"/>
      <c r="AG29" s="82"/>
      <c r="AH29" s="85"/>
      <c r="AI29" s="86"/>
      <c r="AL29" s="87"/>
      <c r="AM29" s="82"/>
      <c r="AN29" s="82"/>
      <c r="AO29" s="82"/>
      <c r="AP29" s="82"/>
      <c r="AQ29" s="82"/>
      <c r="AR29" s="82"/>
      <c r="AS29" s="82"/>
    </row>
    <row r="30" customFormat="false" ht="14.5" hidden="false" customHeight="false" outlineLevel="0" collapsed="false">
      <c r="B30" s="82" t="n">
        <v>27</v>
      </c>
      <c r="C30" s="85" t="s">
        <v>56</v>
      </c>
      <c r="D30" s="86" t="n">
        <f aca="false">ROUND(HLOOKUP(C30,normalization!$V$4:$CW$5,2,0),2)</f>
        <v>22.53</v>
      </c>
      <c r="G30" s="86" t="n">
        <f aca="false">RANK(D30,$D$4:$D$84,0)+COUNTIF($D$4:D30,D30)-1</f>
        <v>78</v>
      </c>
      <c r="H30" s="82" t="n">
        <f aca="false">RANK(D30,$D$4:$D$84,0)</f>
        <v>78</v>
      </c>
      <c r="I30" s="82" t="n">
        <f aca="false">MATCH(B30,$G$4:$G$84,0)</f>
        <v>31</v>
      </c>
      <c r="J30" s="82" t="n">
        <f aca="false">INDEX($H$4:$H$84,I30)</f>
        <v>27</v>
      </c>
      <c r="K30" s="82"/>
      <c r="L30" s="82" t="n">
        <f aca="false">IF(OR(J30=J29,J30=J31),CONCATENATE("=",J30),J30)</f>
        <v>27</v>
      </c>
      <c r="M30" s="82" t="str">
        <f aca="false">INDEX($C$4:$C$83,I30)</f>
        <v>Indonesia</v>
      </c>
      <c r="N30" s="82" t="n">
        <f aca="false">INDEX($D$4:$D$84,I30)</f>
        <v>60.09</v>
      </c>
      <c r="O30" s="79" t="n">
        <f aca="false">L30</f>
        <v>27</v>
      </c>
      <c r="Q30" s="82"/>
      <c r="R30" s="85"/>
      <c r="S30" s="86"/>
      <c r="T30" s="86"/>
      <c r="W30" s="87"/>
      <c r="X30" s="82"/>
      <c r="Y30" s="82"/>
      <c r="Z30" s="82"/>
      <c r="AA30" s="82"/>
      <c r="AB30" s="82"/>
      <c r="AC30" s="82"/>
      <c r="AD30" s="82"/>
      <c r="AG30" s="82"/>
      <c r="AH30" s="85"/>
      <c r="AI30" s="86"/>
      <c r="AL30" s="87"/>
      <c r="AM30" s="82"/>
      <c r="AN30" s="82"/>
      <c r="AO30" s="82"/>
      <c r="AP30" s="82"/>
      <c r="AQ30" s="82"/>
      <c r="AR30" s="82"/>
      <c r="AS30" s="82"/>
    </row>
    <row r="31" customFormat="false" ht="14.5" hidden="false" customHeight="false" outlineLevel="0" collapsed="false">
      <c r="B31" s="82" t="n">
        <v>28</v>
      </c>
      <c r="C31" s="85" t="s">
        <v>57</v>
      </c>
      <c r="D31" s="86" t="n">
        <f aca="false">ROUND(HLOOKUP(C31,normalization!$V$4:$CW$5,2,0),2)</f>
        <v>45.96</v>
      </c>
      <c r="G31" s="86" t="n">
        <f aca="false">RANK(D31,$D$4:$D$84,0)+COUNTIF($D$4:D31,D31)-1</f>
        <v>53</v>
      </c>
      <c r="H31" s="82" t="n">
        <f aca="false">RANK(D31,$D$4:$D$84,0)</f>
        <v>53</v>
      </c>
      <c r="I31" s="82" t="n">
        <f aca="false">MATCH(B31,$G$4:$G$84,0)</f>
        <v>15</v>
      </c>
      <c r="J31" s="82" t="n">
        <f aca="false">INDEX($H$4:$H$84,I31)</f>
        <v>28</v>
      </c>
      <c r="K31" s="82"/>
      <c r="L31" s="82" t="n">
        <f aca="false">IF(OR(J31=J30,J31=J32),CONCATENATE("=",J31),J31)</f>
        <v>28</v>
      </c>
      <c r="M31" s="82" t="str">
        <f aca="false">INDEX($C$4:$C$83,I31)</f>
        <v>Cyprus</v>
      </c>
      <c r="N31" s="82" t="n">
        <f aca="false">INDEX($D$4:$D$84,I31)</f>
        <v>59.85</v>
      </c>
      <c r="O31" s="79" t="n">
        <f aca="false">L31</f>
        <v>28</v>
      </c>
      <c r="Q31" s="82"/>
      <c r="R31" s="85"/>
      <c r="S31" s="86"/>
      <c r="T31" s="86"/>
      <c r="W31" s="87"/>
      <c r="X31" s="82"/>
      <c r="Y31" s="82"/>
      <c r="Z31" s="82"/>
      <c r="AA31" s="82"/>
      <c r="AB31" s="82"/>
      <c r="AC31" s="82"/>
      <c r="AD31" s="82"/>
      <c r="AG31" s="82"/>
      <c r="AH31" s="85"/>
      <c r="AI31" s="86"/>
      <c r="AL31" s="87"/>
      <c r="AM31" s="82"/>
      <c r="AN31" s="82"/>
      <c r="AO31" s="82"/>
      <c r="AP31" s="82"/>
      <c r="AQ31" s="82"/>
      <c r="AR31" s="82"/>
      <c r="AS31" s="82"/>
    </row>
    <row r="32" customFormat="false" ht="14.5" hidden="false" customHeight="false" outlineLevel="0" collapsed="false">
      <c r="B32" s="82" t="n">
        <v>29</v>
      </c>
      <c r="C32" s="85" t="s">
        <v>58</v>
      </c>
      <c r="D32" s="86" t="n">
        <f aca="false">ROUND(HLOOKUP(C32,normalization!$V$4:$CW$5,2,0),2)</f>
        <v>45.32</v>
      </c>
      <c r="G32" s="86" t="n">
        <f aca="false">RANK(D32,$D$4:$D$84,0)+COUNTIF($D$4:D32,D32)-1</f>
        <v>57</v>
      </c>
      <c r="H32" s="82" t="n">
        <f aca="false">RANK(D32,$D$4:$D$84,0)</f>
        <v>57</v>
      </c>
      <c r="I32" s="82" t="n">
        <f aca="false">MATCH(B32,$G$4:$G$84,0)</f>
        <v>52</v>
      </c>
      <c r="J32" s="82" t="n">
        <f aca="false">INDEX($H$4:$H$84,I32)</f>
        <v>29</v>
      </c>
      <c r="K32" s="82"/>
      <c r="L32" s="82" t="n">
        <f aca="false">IF(OR(J32=J31,J32=J33),CONCATENATE("=",J32),J32)</f>
        <v>29</v>
      </c>
      <c r="M32" s="82" t="str">
        <f aca="false">INDEX($C$4:$C$83,I32)</f>
        <v>New Zealand</v>
      </c>
      <c r="N32" s="82" t="n">
        <f aca="false">INDEX($D$4:$D$84,I32)</f>
        <v>59.6</v>
      </c>
      <c r="O32" s="79" t="n">
        <f aca="false">L32</f>
        <v>29</v>
      </c>
      <c r="Q32" s="82"/>
      <c r="R32" s="85"/>
      <c r="S32" s="86"/>
      <c r="T32" s="86"/>
      <c r="W32" s="87"/>
      <c r="X32" s="82"/>
      <c r="Y32" s="82"/>
      <c r="Z32" s="82"/>
      <c r="AA32" s="82"/>
      <c r="AB32" s="82"/>
      <c r="AC32" s="82"/>
      <c r="AD32" s="82"/>
      <c r="AG32" s="82"/>
      <c r="AH32" s="85"/>
      <c r="AI32" s="86"/>
      <c r="AL32" s="87"/>
      <c r="AM32" s="82"/>
      <c r="AN32" s="82"/>
      <c r="AO32" s="82"/>
      <c r="AP32" s="82"/>
      <c r="AQ32" s="82"/>
      <c r="AR32" s="82"/>
      <c r="AS32" s="82"/>
    </row>
    <row r="33" customFormat="false" ht="14.5" hidden="false" customHeight="false" outlineLevel="0" collapsed="false">
      <c r="B33" s="82" t="n">
        <v>30</v>
      </c>
      <c r="C33" s="85" t="s">
        <v>59</v>
      </c>
      <c r="D33" s="86" t="n">
        <f aca="false">ROUND(HLOOKUP(C33,normalization!$V$4:$CW$5,2,0),2)</f>
        <v>45.47</v>
      </c>
      <c r="G33" s="86" t="n">
        <f aca="false">RANK(D33,$D$4:$D$84,0)+COUNTIF($D$4:D33,D33)-1</f>
        <v>56</v>
      </c>
      <c r="H33" s="82" t="n">
        <f aca="false">RANK(D33,$D$4:$D$84,0)</f>
        <v>56</v>
      </c>
      <c r="I33" s="82" t="n">
        <f aca="false">MATCH(B33,$G$4:$G$84,0)</f>
        <v>55</v>
      </c>
      <c r="J33" s="82" t="n">
        <f aca="false">INDEX($H$4:$H$84,I33)</f>
        <v>30</v>
      </c>
      <c r="K33" s="82"/>
      <c r="L33" s="82" t="n">
        <f aca="false">IF(OR(J33=J32,J33=J34),CONCATENATE("=",J33),J33)</f>
        <v>30</v>
      </c>
      <c r="M33" s="82" t="str">
        <f aca="false">INDEX($C$4:$C$83,I33)</f>
        <v>Peru</v>
      </c>
      <c r="N33" s="82" t="n">
        <f aca="false">INDEX($D$4:$D$84,I33)</f>
        <v>58.93</v>
      </c>
      <c r="O33" s="79" t="n">
        <f aca="false">L33</f>
        <v>30</v>
      </c>
      <c r="Q33" s="82"/>
      <c r="R33" s="85"/>
      <c r="S33" s="86"/>
      <c r="T33" s="86"/>
      <c r="W33" s="87"/>
      <c r="X33" s="82"/>
      <c r="Y33" s="82"/>
      <c r="Z33" s="82"/>
      <c r="AA33" s="82"/>
      <c r="AB33" s="82"/>
      <c r="AC33" s="82"/>
      <c r="AD33" s="82"/>
      <c r="AG33" s="82"/>
      <c r="AH33" s="85"/>
      <c r="AI33" s="86"/>
      <c r="AL33" s="87"/>
      <c r="AM33" s="82"/>
      <c r="AN33" s="82"/>
      <c r="AO33" s="82"/>
      <c r="AP33" s="82"/>
      <c r="AQ33" s="82"/>
      <c r="AR33" s="82"/>
      <c r="AS33" s="82"/>
    </row>
    <row r="34" customFormat="false" ht="14.5" hidden="false" customHeight="false" outlineLevel="0" collapsed="false">
      <c r="B34" s="82" t="n">
        <v>31</v>
      </c>
      <c r="C34" s="85" t="s">
        <v>60</v>
      </c>
      <c r="D34" s="86" t="n">
        <f aca="false">ROUND(HLOOKUP(C34,normalization!$V$4:$CW$5,2,0),2)</f>
        <v>60.09</v>
      </c>
      <c r="G34" s="86" t="n">
        <f aca="false">RANK(D34,$D$4:$D$84,0)+COUNTIF($D$4:D34,D34)-1</f>
        <v>27</v>
      </c>
      <c r="H34" s="82" t="n">
        <f aca="false">RANK(D34,$D$4:$D$84,0)</f>
        <v>27</v>
      </c>
      <c r="I34" s="82" t="n">
        <f aca="false">MATCH(B34,$G$4:$G$84,0)</f>
        <v>77</v>
      </c>
      <c r="J34" s="82" t="n">
        <f aca="false">INDEX($H$4:$H$84,I34)</f>
        <v>31</v>
      </c>
      <c r="K34" s="82"/>
      <c r="L34" s="82" t="n">
        <f aca="false">IF(OR(J34=J33,J34=J35),CONCATENATE("=",J34),J34)</f>
        <v>31</v>
      </c>
      <c r="M34" s="82" t="str">
        <f aca="false">INDEX($C$4:$C$83,I34)</f>
        <v>Vietnam</v>
      </c>
      <c r="N34" s="82" t="n">
        <f aca="false">INDEX($D$4:$D$84,I34)</f>
        <v>58.37</v>
      </c>
      <c r="O34" s="79" t="n">
        <f aca="false">L34</f>
        <v>31</v>
      </c>
      <c r="Q34" s="82"/>
      <c r="R34" s="85"/>
      <c r="S34" s="86"/>
      <c r="T34" s="86"/>
      <c r="W34" s="87"/>
      <c r="X34" s="82"/>
      <c r="Y34" s="82"/>
      <c r="Z34" s="82"/>
      <c r="AA34" s="82"/>
      <c r="AB34" s="82"/>
      <c r="AC34" s="82"/>
      <c r="AD34" s="82"/>
      <c r="AG34" s="82"/>
      <c r="AH34" s="85"/>
      <c r="AI34" s="86"/>
      <c r="AL34" s="87"/>
      <c r="AM34" s="82"/>
      <c r="AN34" s="82"/>
      <c r="AO34" s="82"/>
      <c r="AP34" s="82"/>
      <c r="AQ34" s="82"/>
      <c r="AR34" s="82"/>
      <c r="AS34" s="82"/>
    </row>
    <row r="35" customFormat="false" ht="14.5" hidden="false" customHeight="false" outlineLevel="0" collapsed="false">
      <c r="B35" s="82" t="n">
        <v>32</v>
      </c>
      <c r="C35" s="85" t="s">
        <v>61</v>
      </c>
      <c r="D35" s="86" t="n">
        <f aca="false">ROUND(HLOOKUP(C35,normalization!$V$4:$CW$5,2,0),2)</f>
        <v>61.75</v>
      </c>
      <c r="G35" s="86" t="n">
        <f aca="false">RANK(D35,$D$4:$D$84,0)+COUNTIF($D$4:D35,D35)-1</f>
        <v>23</v>
      </c>
      <c r="H35" s="82" t="n">
        <f aca="false">RANK(D35,$D$4:$D$84,0)</f>
        <v>23</v>
      </c>
      <c r="I35" s="82" t="n">
        <f aca="false">MATCH(B35,$G$4:$G$84,0)</f>
        <v>37</v>
      </c>
      <c r="J35" s="82" t="n">
        <f aca="false">INDEX($H$4:$H$84,I35)</f>
        <v>32</v>
      </c>
      <c r="K35" s="82"/>
      <c r="L35" s="82" t="n">
        <f aca="false">IF(OR(J35=J34,J35=J36),CONCATENATE("=",J35),J35)</f>
        <v>32</v>
      </c>
      <c r="M35" s="82" t="str">
        <f aca="false">INDEX($C$4:$C$83,I35)</f>
        <v>Kenya</v>
      </c>
      <c r="N35" s="82" t="n">
        <f aca="false">INDEX($D$4:$D$84,I35)</f>
        <v>57.98</v>
      </c>
      <c r="O35" s="79" t="n">
        <f aca="false">L35</f>
        <v>32</v>
      </c>
      <c r="Q35" s="82"/>
      <c r="R35" s="85"/>
      <c r="S35" s="86"/>
      <c r="T35" s="86"/>
      <c r="W35" s="87"/>
      <c r="X35" s="82"/>
      <c r="Y35" s="82"/>
      <c r="Z35" s="82"/>
      <c r="AA35" s="82"/>
      <c r="AB35" s="82"/>
      <c r="AC35" s="82"/>
      <c r="AD35" s="82"/>
      <c r="AG35" s="82"/>
      <c r="AH35" s="85"/>
      <c r="AI35" s="86"/>
      <c r="AL35" s="87"/>
      <c r="AM35" s="82"/>
      <c r="AN35" s="82"/>
      <c r="AO35" s="82"/>
      <c r="AP35" s="82"/>
      <c r="AQ35" s="82"/>
      <c r="AR35" s="82"/>
      <c r="AS35" s="82"/>
    </row>
    <row r="36" customFormat="false" ht="14.5" hidden="false" customHeight="false" outlineLevel="0" collapsed="false">
      <c r="B36" s="82" t="n">
        <v>33</v>
      </c>
      <c r="C36" s="85" t="s">
        <v>62</v>
      </c>
      <c r="D36" s="86" t="n">
        <f aca="false">ROUND(HLOOKUP(C36,normalization!$V$4:$CW$5,2,0),2)</f>
        <v>53.47</v>
      </c>
      <c r="G36" s="86" t="n">
        <f aca="false">RANK(D36,$D$4:$D$84,0)+COUNTIF($D$4:D36,D36)-1</f>
        <v>41</v>
      </c>
      <c r="H36" s="82" t="n">
        <f aca="false">RANK(D36,$D$4:$D$84,0)</f>
        <v>41</v>
      </c>
      <c r="I36" s="82" t="n">
        <f aca="false">MATCH(B36,$G$4:$G$84,0)</f>
        <v>61</v>
      </c>
      <c r="J36" s="82" t="n">
        <f aca="false">INDEX($H$4:$H$84,I36)</f>
        <v>33</v>
      </c>
      <c r="K36" s="82"/>
      <c r="L36" s="82" t="n">
        <f aca="false">IF(OR(J36=J35,J36=J37),CONCATENATE("=",J36),J36)</f>
        <v>33</v>
      </c>
      <c r="M36" s="82" t="str">
        <f aca="false">INDEX($C$4:$C$83,I36)</f>
        <v>Russian Federation</v>
      </c>
      <c r="N36" s="82" t="n">
        <f aca="false">INDEX($D$4:$D$84,I36)</f>
        <v>57.66</v>
      </c>
      <c r="O36" s="79" t="n">
        <f aca="false">L36</f>
        <v>33</v>
      </c>
      <c r="Q36" s="82"/>
      <c r="R36" s="85"/>
      <c r="S36" s="86"/>
      <c r="T36" s="86"/>
      <c r="W36" s="87"/>
      <c r="X36" s="82"/>
      <c r="Y36" s="82"/>
      <c r="Z36" s="82"/>
      <c r="AA36" s="82"/>
      <c r="AB36" s="82"/>
      <c r="AC36" s="82"/>
      <c r="AD36" s="82"/>
      <c r="AG36" s="82"/>
      <c r="AH36" s="85"/>
      <c r="AI36" s="86"/>
      <c r="AL36" s="87"/>
      <c r="AM36" s="82"/>
      <c r="AN36" s="82"/>
      <c r="AO36" s="82"/>
      <c r="AP36" s="82"/>
      <c r="AQ36" s="82"/>
      <c r="AR36" s="82"/>
      <c r="AS36" s="82"/>
    </row>
    <row r="37" customFormat="false" ht="14.5" hidden="false" customHeight="false" outlineLevel="0" collapsed="false">
      <c r="B37" s="82" t="n">
        <v>34</v>
      </c>
      <c r="C37" s="85" t="s">
        <v>63</v>
      </c>
      <c r="D37" s="86" t="n">
        <f aca="false">ROUND(HLOOKUP(C37,normalization!$V$4:$CW$5,2,0),2)</f>
        <v>74.65</v>
      </c>
      <c r="G37" s="86" t="n">
        <f aca="false">RANK(D37,$D$4:$D$84,0)+COUNTIF($D$4:D37,D37)-1</f>
        <v>7</v>
      </c>
      <c r="H37" s="82" t="n">
        <f aca="false">RANK(D37,$D$4:$D$84,0)</f>
        <v>7</v>
      </c>
      <c r="I37" s="82" t="n">
        <f aca="false">MATCH(B37,$G$4:$G$84,0)</f>
        <v>7</v>
      </c>
      <c r="J37" s="82" t="n">
        <f aca="false">INDEX($H$4:$H$84,I37)</f>
        <v>34</v>
      </c>
      <c r="K37" s="82"/>
      <c r="L37" s="82" t="n">
        <f aca="false">IF(OR(J37=J36,J37=J38),CONCATENATE("=",J37),J37)</f>
        <v>34</v>
      </c>
      <c r="M37" s="82" t="str">
        <f aca="false">INDEX($C$4:$C$83,I37)</f>
        <v>Brazil</v>
      </c>
      <c r="N37" s="82" t="n">
        <f aca="false">INDEX($D$4:$D$84,I37)</f>
        <v>57.31</v>
      </c>
      <c r="O37" s="79" t="n">
        <f aca="false">L37</f>
        <v>34</v>
      </c>
      <c r="Q37" s="82"/>
      <c r="R37" s="85"/>
      <c r="S37" s="86"/>
      <c r="T37" s="86"/>
      <c r="W37" s="87"/>
      <c r="X37" s="82"/>
      <c r="Y37" s="82"/>
      <c r="Z37" s="82"/>
      <c r="AA37" s="82"/>
      <c r="AB37" s="82"/>
      <c r="AC37" s="82"/>
      <c r="AD37" s="82"/>
      <c r="AG37" s="82"/>
      <c r="AH37" s="85"/>
      <c r="AI37" s="86"/>
      <c r="AL37" s="87"/>
      <c r="AM37" s="82"/>
      <c r="AN37" s="82"/>
      <c r="AO37" s="82"/>
      <c r="AP37" s="82"/>
      <c r="AQ37" s="82"/>
      <c r="AR37" s="82"/>
      <c r="AS37" s="82"/>
    </row>
    <row r="38" customFormat="false" ht="14.5" hidden="false" customHeight="false" outlineLevel="0" collapsed="false">
      <c r="B38" s="82" t="n">
        <v>35</v>
      </c>
      <c r="C38" s="85" t="s">
        <v>64</v>
      </c>
      <c r="D38" s="86" t="n">
        <f aca="false">ROUND(HLOOKUP(C38,normalization!$V$4:$CW$5,2,0),2)</f>
        <v>55.47</v>
      </c>
      <c r="G38" s="86" t="n">
        <f aca="false">RANK(D38,$D$4:$D$84,0)+COUNTIF($D$4:D38,D38)-1</f>
        <v>37</v>
      </c>
      <c r="H38" s="82" t="n">
        <f aca="false">RANK(D38,$D$4:$D$84,0)</f>
        <v>37</v>
      </c>
      <c r="I38" s="82" t="n">
        <f aca="false">MATCH(B38,$G$4:$G$84,0)</f>
        <v>49</v>
      </c>
      <c r="J38" s="82" t="n">
        <f aca="false">INDEX($H$4:$H$84,I38)</f>
        <v>35</v>
      </c>
      <c r="K38" s="82"/>
      <c r="L38" s="82" t="n">
        <f aca="false">IF(OR(J38=J37,J38=J39),CONCATENATE("=",J38),J38)</f>
        <v>35</v>
      </c>
      <c r="M38" s="82" t="str">
        <f aca="false">INDEX($C$4:$C$83,I38)</f>
        <v>Nigeria</v>
      </c>
      <c r="N38" s="82" t="n">
        <f aca="false">INDEX($D$4:$D$84,I38)</f>
        <v>57.01</v>
      </c>
      <c r="O38" s="79" t="n">
        <f aca="false">L38</f>
        <v>35</v>
      </c>
      <c r="Q38" s="82"/>
      <c r="R38" s="85"/>
      <c r="S38" s="86"/>
      <c r="T38" s="86"/>
      <c r="W38" s="87"/>
      <c r="X38" s="82"/>
      <c r="Y38" s="82"/>
      <c r="Z38" s="82"/>
      <c r="AA38" s="82"/>
      <c r="AB38" s="82"/>
      <c r="AC38" s="82"/>
      <c r="AD38" s="82"/>
      <c r="AG38" s="82"/>
      <c r="AH38" s="85"/>
      <c r="AI38" s="86"/>
      <c r="AL38" s="87"/>
      <c r="AM38" s="82"/>
      <c r="AN38" s="82"/>
      <c r="AO38" s="82"/>
      <c r="AP38" s="82"/>
      <c r="AQ38" s="82"/>
      <c r="AR38" s="82"/>
      <c r="AS38" s="82"/>
    </row>
    <row r="39" customFormat="false" ht="14.5" hidden="false" customHeight="false" outlineLevel="0" collapsed="false">
      <c r="B39" s="82" t="n">
        <v>36</v>
      </c>
      <c r="C39" s="85" t="s">
        <v>65</v>
      </c>
      <c r="D39" s="86" t="n">
        <f aca="false">ROUND(HLOOKUP(C39,normalization!$V$4:$CW$5,2,0),2)</f>
        <v>71.42</v>
      </c>
      <c r="G39" s="86" t="n">
        <f aca="false">RANK(D39,$D$4:$D$84,0)+COUNTIF($D$4:D39,D39)-1</f>
        <v>11</v>
      </c>
      <c r="H39" s="82" t="n">
        <f aca="false">RANK(D39,$D$4:$D$84,0)</f>
        <v>11</v>
      </c>
      <c r="I39" s="82" t="n">
        <f aca="false">MATCH(B39,$G$4:$G$84,0)</f>
        <v>68</v>
      </c>
      <c r="J39" s="82" t="n">
        <f aca="false">INDEX($H$4:$H$84,I39)</f>
        <v>36</v>
      </c>
      <c r="K39" s="82"/>
      <c r="L39" s="82" t="n">
        <f aca="false">IF(OR(J39=J38,J39=J40),CONCATENATE("=",J39),J39)</f>
        <v>36</v>
      </c>
      <c r="M39" s="82" t="str">
        <f aca="false">INDEX($C$4:$C$83,I39)</f>
        <v>Slovenia</v>
      </c>
      <c r="N39" s="82" t="n">
        <f aca="false">INDEX($D$4:$D$84,I39)</f>
        <v>55.59</v>
      </c>
      <c r="O39" s="79" t="n">
        <f aca="false">L39</f>
        <v>36</v>
      </c>
      <c r="Q39" s="82"/>
      <c r="R39" s="85"/>
      <c r="S39" s="86"/>
      <c r="T39" s="86"/>
      <c r="W39" s="87"/>
      <c r="X39" s="82"/>
      <c r="Y39" s="82"/>
      <c r="Z39" s="82"/>
      <c r="AA39" s="82"/>
      <c r="AB39" s="82"/>
      <c r="AC39" s="82"/>
      <c r="AD39" s="82"/>
      <c r="AG39" s="82"/>
      <c r="AH39" s="85"/>
      <c r="AI39" s="86"/>
      <c r="AL39" s="87"/>
      <c r="AM39" s="82"/>
      <c r="AN39" s="82"/>
      <c r="AO39" s="82"/>
      <c r="AP39" s="82"/>
      <c r="AQ39" s="82"/>
      <c r="AR39" s="82"/>
      <c r="AS39" s="82"/>
    </row>
    <row r="40" customFormat="false" ht="14.5" hidden="false" customHeight="false" outlineLevel="0" collapsed="false">
      <c r="B40" s="82" t="n">
        <v>37</v>
      </c>
      <c r="C40" s="85" t="s">
        <v>66</v>
      </c>
      <c r="D40" s="86" t="n">
        <f aca="false">ROUND(HLOOKUP(C40,normalization!$V$4:$CW$5,2,0),2)</f>
        <v>57.98</v>
      </c>
      <c r="G40" s="86" t="n">
        <f aca="false">RANK(D40,$D$4:$D$84,0)+COUNTIF($D$4:D40,D40)-1</f>
        <v>32</v>
      </c>
      <c r="H40" s="82" t="n">
        <f aca="false">RANK(D40,$D$4:$D$84,0)</f>
        <v>32</v>
      </c>
      <c r="I40" s="82" t="n">
        <f aca="false">MATCH(B40,$G$4:$G$84,0)</f>
        <v>35</v>
      </c>
      <c r="J40" s="82" t="n">
        <f aca="false">INDEX($H$4:$H$84,I40)</f>
        <v>37</v>
      </c>
      <c r="K40" s="82"/>
      <c r="L40" s="82" t="n">
        <f aca="false">IF(OR(J40=J39,J40=J41),CONCATENATE("=",J40),J40)</f>
        <v>37</v>
      </c>
      <c r="M40" s="82" t="str">
        <f aca="false">INDEX($C$4:$C$83,I40)</f>
        <v>Jamaica</v>
      </c>
      <c r="N40" s="82" t="n">
        <f aca="false">INDEX($D$4:$D$84,I40)</f>
        <v>55.47</v>
      </c>
      <c r="O40" s="79" t="n">
        <f aca="false">L40</f>
        <v>37</v>
      </c>
      <c r="Q40" s="82"/>
      <c r="R40" s="85"/>
      <c r="S40" s="86"/>
      <c r="T40" s="86"/>
      <c r="W40" s="87"/>
      <c r="X40" s="82"/>
      <c r="Y40" s="82"/>
      <c r="Z40" s="82"/>
      <c r="AA40" s="82"/>
      <c r="AB40" s="82"/>
      <c r="AC40" s="82"/>
      <c r="AD40" s="82"/>
      <c r="AG40" s="82"/>
      <c r="AH40" s="85"/>
      <c r="AI40" s="86"/>
      <c r="AL40" s="87"/>
      <c r="AM40" s="82"/>
      <c r="AN40" s="82"/>
      <c r="AO40" s="82"/>
      <c r="AP40" s="82"/>
      <c r="AQ40" s="82"/>
      <c r="AR40" s="82"/>
      <c r="AS40" s="82"/>
    </row>
    <row r="41" customFormat="false" ht="14.5" hidden="false" customHeight="false" outlineLevel="0" collapsed="false">
      <c r="B41" s="82" t="n">
        <v>38</v>
      </c>
      <c r="C41" s="85" t="s">
        <v>67</v>
      </c>
      <c r="D41" s="86" t="n">
        <f aca="false">ROUND(HLOOKUP(C41,normalization!$V$4:$CW$5,2,0),2)</f>
        <v>73.16</v>
      </c>
      <c r="G41" s="86" t="n">
        <f aca="false">RANK(D41,$D$4:$D$84,0)+COUNTIF($D$4:D41,D41)-1</f>
        <v>9</v>
      </c>
      <c r="H41" s="82" t="n">
        <f aca="false">RANK(D41,$D$4:$D$84,0)</f>
        <v>9</v>
      </c>
      <c r="I41" s="82" t="n">
        <f aca="false">MATCH(B41,$G$4:$G$84,0)</f>
        <v>26</v>
      </c>
      <c r="J41" s="82" t="n">
        <f aca="false">INDEX($H$4:$H$84,I41)</f>
        <v>38</v>
      </c>
      <c r="K41" s="82"/>
      <c r="L41" s="82" t="n">
        <f aca="false">IF(OR(J41=J40,J41=J42),CONCATENATE("=",J41),J41)</f>
        <v>38</v>
      </c>
      <c r="M41" s="82" t="str">
        <f aca="false">INDEX($C$4:$C$83,I41)</f>
        <v>Ghana</v>
      </c>
      <c r="N41" s="82" t="n">
        <f aca="false">INDEX($D$4:$D$84,I41)</f>
        <v>54.03</v>
      </c>
      <c r="O41" s="79" t="n">
        <f aca="false">L41</f>
        <v>38</v>
      </c>
      <c r="Q41" s="82"/>
      <c r="R41" s="85"/>
      <c r="S41" s="86"/>
      <c r="T41" s="86"/>
      <c r="W41" s="87"/>
      <c r="X41" s="82"/>
      <c r="Y41" s="82"/>
      <c r="Z41" s="82"/>
      <c r="AA41" s="82"/>
      <c r="AB41" s="82"/>
      <c r="AC41" s="82"/>
      <c r="AD41" s="82"/>
      <c r="AG41" s="82"/>
      <c r="AH41" s="85"/>
      <c r="AI41" s="86"/>
      <c r="AL41" s="87"/>
      <c r="AM41" s="82"/>
      <c r="AN41" s="82"/>
      <c r="AO41" s="82"/>
      <c r="AP41" s="82"/>
      <c r="AQ41" s="82"/>
      <c r="AR41" s="82"/>
      <c r="AS41" s="82"/>
    </row>
    <row r="42" customFormat="false" ht="14.5" hidden="false" customHeight="false" outlineLevel="0" collapsed="false">
      <c r="B42" s="82" t="n">
        <v>39</v>
      </c>
      <c r="C42" s="85" t="s">
        <v>68</v>
      </c>
      <c r="D42" s="86" t="n">
        <f aca="false">ROUND(HLOOKUP(C42,normalization!$V$4:$CW$5,2,0),2)</f>
        <v>36.41</v>
      </c>
      <c r="G42" s="86" t="n">
        <f aca="false">RANK(D42,$D$4:$D$84,0)+COUNTIF($D$4:D42,D42)-1</f>
        <v>69</v>
      </c>
      <c r="H42" s="82" t="n">
        <f aca="false">RANK(D42,$D$4:$D$84,0)</f>
        <v>69</v>
      </c>
      <c r="I42" s="82" t="n">
        <f aca="false">MATCH(B42,$G$4:$G$84,0)</f>
        <v>75</v>
      </c>
      <c r="J42" s="82" t="n">
        <f aca="false">INDEX($H$4:$H$84,I42)</f>
        <v>39</v>
      </c>
      <c r="K42" s="82"/>
      <c r="L42" s="82" t="n">
        <f aca="false">IF(OR(J42=J41,J42=J43),CONCATENATE("=",J42),J42)</f>
        <v>39</v>
      </c>
      <c r="M42" s="82" t="str">
        <f aca="false">INDEX($C$4:$C$83,I42)</f>
        <v>Uruguay</v>
      </c>
      <c r="N42" s="82" t="n">
        <f aca="false">INDEX($D$4:$D$84,I42)</f>
        <v>54</v>
      </c>
      <c r="O42" s="79" t="n">
        <f aca="false">L42</f>
        <v>39</v>
      </c>
      <c r="Q42" s="82"/>
      <c r="R42" s="85"/>
      <c r="S42" s="86"/>
      <c r="T42" s="86"/>
      <c r="W42" s="87"/>
      <c r="X42" s="82"/>
      <c r="Y42" s="82"/>
      <c r="Z42" s="82"/>
      <c r="AA42" s="82"/>
      <c r="AB42" s="82"/>
      <c r="AC42" s="82"/>
      <c r="AD42" s="82"/>
      <c r="AG42" s="82"/>
      <c r="AH42" s="85"/>
      <c r="AI42" s="86"/>
      <c r="AL42" s="87"/>
      <c r="AM42" s="82"/>
      <c r="AN42" s="82"/>
      <c r="AO42" s="82"/>
      <c r="AP42" s="82"/>
      <c r="AQ42" s="82"/>
      <c r="AR42" s="82"/>
      <c r="AS42" s="82"/>
    </row>
    <row r="43" customFormat="false" ht="14.5" hidden="false" customHeight="false" outlineLevel="0" collapsed="false">
      <c r="B43" s="82" t="n">
        <v>40</v>
      </c>
      <c r="C43" s="85" t="s">
        <v>69</v>
      </c>
      <c r="D43" s="86" t="n">
        <f aca="false">ROUND(HLOOKUP(C43,normalization!$V$4:$CW$5,2,0),2)</f>
        <v>52.88</v>
      </c>
      <c r="G43" s="86" t="n">
        <f aca="false">RANK(D43,$D$4:$D$84,0)+COUNTIF($D$4:D43,D43)-1</f>
        <v>43</v>
      </c>
      <c r="H43" s="82" t="n">
        <f aca="false">RANK(D43,$D$4:$D$84,0)</f>
        <v>43</v>
      </c>
      <c r="I43" s="82" t="n">
        <f aca="false">MATCH(B43,$G$4:$G$84,0)</f>
        <v>56</v>
      </c>
      <c r="J43" s="82" t="n">
        <f aca="false">INDEX($H$4:$H$84,I43)</f>
        <v>40</v>
      </c>
      <c r="K43" s="82"/>
      <c r="L43" s="82" t="n">
        <f aca="false">IF(OR(J43=J42,J43=J44),CONCATENATE("=",J43),J43)</f>
        <v>40</v>
      </c>
      <c r="M43" s="82" t="str">
        <f aca="false">INDEX($C$4:$C$83,I43)</f>
        <v>Philippines</v>
      </c>
      <c r="N43" s="82" t="n">
        <f aca="false">INDEX($D$4:$D$84,I43)</f>
        <v>53.6</v>
      </c>
      <c r="O43" s="79" t="n">
        <f aca="false">L43</f>
        <v>40</v>
      </c>
      <c r="Q43" s="82"/>
      <c r="R43" s="85"/>
      <c r="S43" s="86"/>
      <c r="T43" s="86"/>
      <c r="W43" s="87"/>
      <c r="X43" s="82"/>
      <c r="Y43" s="82"/>
      <c r="Z43" s="82"/>
      <c r="AA43" s="82"/>
      <c r="AB43" s="82"/>
      <c r="AC43" s="82"/>
      <c r="AD43" s="82"/>
      <c r="AG43" s="82"/>
      <c r="AH43" s="85"/>
      <c r="AI43" s="86"/>
      <c r="AL43" s="87"/>
      <c r="AM43" s="82"/>
      <c r="AN43" s="82"/>
      <c r="AO43" s="82"/>
      <c r="AP43" s="82"/>
      <c r="AQ43" s="82"/>
      <c r="AR43" s="82"/>
      <c r="AS43" s="82"/>
    </row>
    <row r="44" customFormat="false" ht="14.5" hidden="false" customHeight="false" outlineLevel="0" collapsed="false">
      <c r="B44" s="82" t="n">
        <v>41</v>
      </c>
      <c r="C44" s="85" t="s">
        <v>70</v>
      </c>
      <c r="D44" s="86" t="n">
        <f aca="false">ROUND(HLOOKUP(C44,normalization!$V$4:$CW$5,2,0),2)</f>
        <v>35.49</v>
      </c>
      <c r="G44" s="86" t="n">
        <f aca="false">RANK(D44,$D$4:$D$84,0)+COUNTIF($D$4:D44,D44)-1</f>
        <v>70</v>
      </c>
      <c r="H44" s="82" t="n">
        <f aca="false">RANK(D44,$D$4:$D$84,0)</f>
        <v>70</v>
      </c>
      <c r="I44" s="82" t="n">
        <f aca="false">MATCH(B44,$G$4:$G$84,0)</f>
        <v>33</v>
      </c>
      <c r="J44" s="82" t="n">
        <f aca="false">INDEX($H$4:$H$84,I44)</f>
        <v>41</v>
      </c>
      <c r="K44" s="82"/>
      <c r="L44" s="82" t="n">
        <f aca="false">IF(OR(J44=J43,J44=J45),CONCATENATE("=",J44),J44)</f>
        <v>41</v>
      </c>
      <c r="M44" s="82" t="str">
        <f aca="false">INDEX($C$4:$C$83,I44)</f>
        <v>Iceland</v>
      </c>
      <c r="N44" s="82" t="n">
        <f aca="false">INDEX($D$4:$D$84,I44)</f>
        <v>53.47</v>
      </c>
      <c r="O44" s="79" t="n">
        <f aca="false">L44</f>
        <v>41</v>
      </c>
      <c r="Q44" s="82"/>
      <c r="R44" s="85"/>
      <c r="S44" s="86"/>
      <c r="T44" s="86"/>
      <c r="W44" s="87"/>
      <c r="X44" s="82"/>
      <c r="Y44" s="82"/>
      <c r="Z44" s="82"/>
      <c r="AA44" s="82"/>
      <c r="AB44" s="82"/>
      <c r="AC44" s="82"/>
      <c r="AD44" s="82"/>
      <c r="AG44" s="82"/>
      <c r="AH44" s="85"/>
      <c r="AI44" s="86"/>
      <c r="AL44" s="87"/>
      <c r="AM44" s="82"/>
      <c r="AN44" s="82"/>
      <c r="AO44" s="82"/>
      <c r="AP44" s="82"/>
      <c r="AQ44" s="82"/>
      <c r="AR44" s="82"/>
      <c r="AS44" s="82"/>
    </row>
    <row r="45" customFormat="false" ht="14.5" hidden="false" customHeight="false" outlineLevel="0" collapsed="false">
      <c r="B45" s="82" t="n">
        <v>42</v>
      </c>
      <c r="C45" s="85" t="s">
        <v>71</v>
      </c>
      <c r="D45" s="86" t="n">
        <f aca="false">ROUND(HLOOKUP(C45,normalization!$V$4:$CW$5,2,0),2)</f>
        <v>61.82</v>
      </c>
      <c r="G45" s="86" t="n">
        <f aca="false">RANK(D45,$D$4:$D$84,0)+COUNTIF($D$4:D45,D45)-1</f>
        <v>22</v>
      </c>
      <c r="H45" s="82" t="n">
        <f aca="false">RANK(D45,$D$4:$D$84,0)</f>
        <v>22</v>
      </c>
      <c r="I45" s="82" t="n">
        <f aca="false">MATCH(B45,$G$4:$G$84,0)</f>
        <v>46</v>
      </c>
      <c r="J45" s="82" t="n">
        <f aca="false">INDEX($H$4:$H$84,I45)</f>
        <v>42</v>
      </c>
      <c r="K45" s="82"/>
      <c r="L45" s="82" t="n">
        <f aca="false">IF(OR(J45=J44,J45=J46),CONCATENATE("=",J45),J45)</f>
        <v>42</v>
      </c>
      <c r="M45" s="82" t="str">
        <f aca="false">INDEX($C$4:$C$83,I45)</f>
        <v>Malaysia</v>
      </c>
      <c r="N45" s="82" t="n">
        <f aca="false">INDEX($D$4:$D$84,I45)</f>
        <v>53.12</v>
      </c>
      <c r="O45" s="79" t="n">
        <f aca="false">L45</f>
        <v>42</v>
      </c>
      <c r="Q45" s="82"/>
      <c r="R45" s="85"/>
      <c r="S45" s="86"/>
      <c r="T45" s="86"/>
      <c r="W45" s="87"/>
      <c r="X45" s="82"/>
      <c r="Y45" s="82"/>
      <c r="Z45" s="82"/>
      <c r="AA45" s="82"/>
      <c r="AB45" s="82"/>
      <c r="AC45" s="82"/>
      <c r="AD45" s="82"/>
      <c r="AG45" s="82"/>
      <c r="AH45" s="85"/>
      <c r="AI45" s="86"/>
      <c r="AL45" s="87"/>
      <c r="AM45" s="82"/>
      <c r="AN45" s="82"/>
      <c r="AO45" s="82"/>
      <c r="AP45" s="82"/>
      <c r="AQ45" s="82"/>
      <c r="AR45" s="82"/>
      <c r="AS45" s="82"/>
    </row>
    <row r="46" customFormat="false" ht="14.5" hidden="false" customHeight="false" outlineLevel="0" collapsed="false">
      <c r="B46" s="82" t="n">
        <v>43</v>
      </c>
      <c r="C46" s="85" t="s">
        <v>72</v>
      </c>
      <c r="D46" s="86" t="n">
        <f aca="false">ROUND(HLOOKUP(C46,normalization!$V$4:$CW$5,2,0),2)</f>
        <v>38</v>
      </c>
      <c r="G46" s="86" t="n">
        <f aca="false">RANK(D46,$D$4:$D$84,0)+COUNTIF($D$4:D46,D46)-1</f>
        <v>63</v>
      </c>
      <c r="H46" s="82" t="n">
        <f aca="false">RANK(D46,$D$4:$D$84,0)</f>
        <v>63</v>
      </c>
      <c r="I46" s="82" t="n">
        <f aca="false">MATCH(B46,$G$4:$G$84,0)</f>
        <v>40</v>
      </c>
      <c r="J46" s="82" t="n">
        <f aca="false">INDEX($H$4:$H$84,I46)</f>
        <v>43</v>
      </c>
      <c r="K46" s="82"/>
      <c r="L46" s="82" t="n">
        <f aca="false">IF(OR(J46=J45,J46=J47),CONCATENATE("=",J46),J46)</f>
        <v>43</v>
      </c>
      <c r="M46" s="82" t="str">
        <f aca="false">INDEX($C$4:$C$83,I46)</f>
        <v>Mexico</v>
      </c>
      <c r="N46" s="82" t="n">
        <f aca="false">INDEX($D$4:$D$84,I46)</f>
        <v>52.88</v>
      </c>
      <c r="O46" s="79" t="n">
        <f aca="false">L46</f>
        <v>43</v>
      </c>
      <c r="Q46" s="82"/>
      <c r="R46" s="85"/>
      <c r="S46" s="86"/>
      <c r="T46" s="86"/>
      <c r="W46" s="87"/>
      <c r="X46" s="82"/>
      <c r="Y46" s="82"/>
      <c r="Z46" s="82"/>
      <c r="AA46" s="82"/>
      <c r="AB46" s="82"/>
      <c r="AC46" s="82"/>
      <c r="AD46" s="82"/>
      <c r="AG46" s="82"/>
      <c r="AH46" s="85"/>
      <c r="AI46" s="86"/>
      <c r="AL46" s="87"/>
      <c r="AM46" s="82"/>
      <c r="AN46" s="82"/>
      <c r="AO46" s="82"/>
      <c r="AP46" s="82"/>
      <c r="AQ46" s="82"/>
      <c r="AR46" s="82"/>
      <c r="AS46" s="82"/>
    </row>
    <row r="47" customFormat="false" ht="14.5" hidden="false" customHeight="false" outlineLevel="0" collapsed="false">
      <c r="B47" s="82" t="n">
        <v>44</v>
      </c>
      <c r="C47" s="85" t="s">
        <v>73</v>
      </c>
      <c r="D47" s="86" t="n">
        <f aca="false">ROUND(HLOOKUP(C47,normalization!$V$4:$CW$5,2,0),2)</f>
        <v>31.86</v>
      </c>
      <c r="G47" s="86" t="n">
        <f aca="false">RANK(D47,$D$4:$D$84,0)+COUNTIF($D$4:D47,D47)-1</f>
        <v>72</v>
      </c>
      <c r="H47" s="82" t="n">
        <f aca="false">RANK(D47,$D$4:$D$84,0)</f>
        <v>72</v>
      </c>
      <c r="I47" s="82" t="n">
        <f aca="false">MATCH(B47,$G$4:$G$84,0)</f>
        <v>20</v>
      </c>
      <c r="J47" s="82" t="n">
        <f aca="false">INDEX($H$4:$H$84,I47)</f>
        <v>44</v>
      </c>
      <c r="K47" s="82"/>
      <c r="L47" s="82" t="n">
        <f aca="false">IF(OR(J47=J46,J47=J48),CONCATENATE("=",J47),J47)</f>
        <v>44</v>
      </c>
      <c r="M47" s="82" t="str">
        <f aca="false">INDEX($C$4:$C$83,I47)</f>
        <v>Ecuador</v>
      </c>
      <c r="N47" s="82" t="n">
        <f aca="false">INDEX($D$4:$D$84,I47)</f>
        <v>52.18</v>
      </c>
      <c r="O47" s="79" t="n">
        <f aca="false">L47</f>
        <v>44</v>
      </c>
      <c r="Q47" s="82"/>
      <c r="R47" s="85"/>
      <c r="S47" s="86"/>
      <c r="T47" s="86"/>
      <c r="W47" s="87"/>
      <c r="X47" s="82"/>
      <c r="Y47" s="82"/>
      <c r="Z47" s="82"/>
      <c r="AA47" s="82"/>
      <c r="AB47" s="82"/>
      <c r="AC47" s="82"/>
      <c r="AD47" s="82"/>
      <c r="AG47" s="82"/>
      <c r="AH47" s="85"/>
      <c r="AI47" s="86"/>
      <c r="AL47" s="87"/>
      <c r="AM47" s="82"/>
      <c r="AN47" s="82"/>
      <c r="AO47" s="82"/>
      <c r="AP47" s="82"/>
      <c r="AQ47" s="82"/>
      <c r="AR47" s="82"/>
      <c r="AS47" s="82"/>
    </row>
    <row r="48" customFormat="false" ht="14.5" hidden="false" customHeight="false" outlineLevel="0" collapsed="false">
      <c r="B48" s="82" t="n">
        <v>45</v>
      </c>
      <c r="C48" s="85" t="s">
        <v>74</v>
      </c>
      <c r="D48" s="86" t="n">
        <f aca="false">ROUND(HLOOKUP(C48,normalization!$V$4:$CW$5,2,0),2)</f>
        <v>51.17</v>
      </c>
      <c r="G48" s="86" t="n">
        <f aca="false">RANK(D48,$D$4:$D$84,0)+COUNTIF($D$4:D48,D48)-1</f>
        <v>47</v>
      </c>
      <c r="H48" s="82" t="n">
        <f aca="false">RANK(D48,$D$4:$D$84,0)</f>
        <v>47</v>
      </c>
      <c r="I48" s="82" t="n">
        <f aca="false">MATCH(B48,$G$4:$G$84,0)</f>
        <v>14</v>
      </c>
      <c r="J48" s="82" t="n">
        <f aca="false">INDEX($H$4:$H$84,I48)</f>
        <v>45</v>
      </c>
      <c r="K48" s="82"/>
      <c r="L48" s="82" t="n">
        <f aca="false">IF(OR(J48=J47,J48=J49),CONCATENATE("=",J48),J48)</f>
        <v>45</v>
      </c>
      <c r="M48" s="82" t="str">
        <f aca="false">INDEX($C$4:$C$83,I48)</f>
        <v>Costa Rica</v>
      </c>
      <c r="N48" s="82" t="n">
        <f aca="false">INDEX($D$4:$D$84,I48)</f>
        <v>51.84</v>
      </c>
      <c r="O48" s="79" t="n">
        <f aca="false">L48</f>
        <v>45</v>
      </c>
      <c r="Q48" s="82"/>
      <c r="R48" s="85"/>
      <c r="S48" s="86"/>
      <c r="T48" s="86"/>
      <c r="W48" s="87"/>
      <c r="X48" s="82"/>
      <c r="Y48" s="82"/>
      <c r="Z48" s="82"/>
      <c r="AA48" s="82"/>
      <c r="AB48" s="82"/>
      <c r="AC48" s="82"/>
      <c r="AD48" s="82"/>
      <c r="AG48" s="82"/>
      <c r="AH48" s="85"/>
      <c r="AI48" s="86"/>
      <c r="AL48" s="87"/>
      <c r="AM48" s="82"/>
      <c r="AN48" s="82"/>
      <c r="AO48" s="82"/>
      <c r="AP48" s="82"/>
      <c r="AQ48" s="82"/>
      <c r="AR48" s="82"/>
      <c r="AS48" s="82"/>
    </row>
    <row r="49" customFormat="false" ht="14.5" hidden="false" customHeight="false" outlineLevel="0" collapsed="false">
      <c r="B49" s="82" t="n">
        <v>46</v>
      </c>
      <c r="C49" s="85" t="s">
        <v>75</v>
      </c>
      <c r="D49" s="86" t="n">
        <f aca="false">ROUND(HLOOKUP(C49,normalization!$V$4:$CW$5,2,0),2)</f>
        <v>53.12</v>
      </c>
      <c r="G49" s="86" t="n">
        <f aca="false">RANK(D49,$D$4:$D$84,0)+COUNTIF($D$4:D49,D49)-1</f>
        <v>42</v>
      </c>
      <c r="H49" s="82" t="n">
        <f aca="false">RANK(D49,$D$4:$D$84,0)</f>
        <v>42</v>
      </c>
      <c r="I49" s="82" t="n">
        <f aca="false">MATCH(B49,$G$4:$G$84,0)</f>
        <v>23</v>
      </c>
      <c r="J49" s="82" t="n">
        <f aca="false">INDEX($H$4:$H$84,I49)</f>
        <v>46</v>
      </c>
      <c r="K49" s="82"/>
      <c r="L49" s="82" t="n">
        <f aca="false">IF(OR(J49=J48,J49=J50),CONCATENATE("=",J49),J49)</f>
        <v>46</v>
      </c>
      <c r="M49" s="82" t="str">
        <f aca="false">INDEX($C$4:$C$83,I49)</f>
        <v>Fiji</v>
      </c>
      <c r="N49" s="82" t="n">
        <f aca="false">INDEX($D$4:$D$84,I49)</f>
        <v>51.36</v>
      </c>
      <c r="O49" s="79" t="n">
        <f aca="false">L49</f>
        <v>46</v>
      </c>
      <c r="Q49" s="82"/>
      <c r="R49" s="85"/>
      <c r="S49" s="86"/>
      <c r="T49" s="86"/>
      <c r="W49" s="87"/>
      <c r="X49" s="82"/>
      <c r="Y49" s="82"/>
      <c r="Z49" s="82"/>
      <c r="AA49" s="82"/>
      <c r="AB49" s="82"/>
      <c r="AC49" s="82"/>
      <c r="AD49" s="82"/>
      <c r="AG49" s="82"/>
      <c r="AH49" s="85"/>
      <c r="AI49" s="86"/>
      <c r="AL49" s="87"/>
      <c r="AM49" s="82"/>
      <c r="AN49" s="82"/>
      <c r="AO49" s="82"/>
      <c r="AP49" s="82"/>
      <c r="AQ49" s="82"/>
      <c r="AR49" s="82"/>
      <c r="AS49" s="82"/>
    </row>
    <row r="50" customFormat="false" ht="14.5" hidden="false" customHeight="false" outlineLevel="0" collapsed="false">
      <c r="B50" s="82" t="n">
        <v>47</v>
      </c>
      <c r="C50" s="85" t="s">
        <v>76</v>
      </c>
      <c r="D50" s="86" t="n">
        <f aca="false">ROUND(HLOOKUP(C50,normalization!$V$4:$CW$5,2,0),2)</f>
        <v>24.9</v>
      </c>
      <c r="G50" s="86" t="n">
        <f aca="false">RANK(D50,$D$4:$D$84,0)+COUNTIF($D$4:D50,D50)-1</f>
        <v>76</v>
      </c>
      <c r="H50" s="82" t="n">
        <f aca="false">RANK(D50,$D$4:$D$84,0)</f>
        <v>76</v>
      </c>
      <c r="I50" s="82" t="n">
        <f aca="false">MATCH(B50,$G$4:$G$84,0)</f>
        <v>45</v>
      </c>
      <c r="J50" s="82" t="n">
        <f aca="false">INDEX($H$4:$H$84,I50)</f>
        <v>47</v>
      </c>
      <c r="K50" s="82"/>
      <c r="L50" s="82" t="n">
        <f aca="false">IF(OR(J50=J49,J50=J51),CONCATENATE("=",J50),J50)</f>
        <v>47</v>
      </c>
      <c r="M50" s="82" t="str">
        <f aca="false">INDEX($C$4:$C$83,I50)</f>
        <v>Mauritius</v>
      </c>
      <c r="N50" s="82" t="n">
        <f aca="false">INDEX($D$4:$D$84,I50)</f>
        <v>51.17</v>
      </c>
      <c r="O50" s="79" t="n">
        <f aca="false">L50</f>
        <v>47</v>
      </c>
      <c r="Q50" s="82"/>
      <c r="R50" s="85"/>
      <c r="S50" s="86"/>
      <c r="T50" s="86"/>
      <c r="W50" s="87"/>
      <c r="X50" s="82"/>
      <c r="Y50" s="82"/>
      <c r="Z50" s="82"/>
      <c r="AA50" s="82"/>
      <c r="AB50" s="82"/>
      <c r="AC50" s="82"/>
      <c r="AD50" s="82"/>
      <c r="AG50" s="82"/>
      <c r="AH50" s="85"/>
      <c r="AI50" s="86"/>
      <c r="AL50" s="87"/>
      <c r="AM50" s="82"/>
      <c r="AN50" s="82"/>
      <c r="AO50" s="82"/>
      <c r="AP50" s="82"/>
      <c r="AQ50" s="82"/>
      <c r="AR50" s="82"/>
      <c r="AS50" s="82"/>
    </row>
    <row r="51" customFormat="false" ht="14.5" hidden="false" customHeight="false" outlineLevel="0" collapsed="false">
      <c r="B51" s="82" t="n">
        <v>48</v>
      </c>
      <c r="C51" s="85" t="s">
        <v>77</v>
      </c>
      <c r="D51" s="86" t="n">
        <f aca="false">ROUND(HLOOKUP(C51,normalization!$V$4:$CW$5,2,0),2)</f>
        <v>31.21</v>
      </c>
      <c r="G51" s="86" t="n">
        <f aca="false">RANK(D51,$D$4:$D$84,0)+COUNTIF($D$4:D51,D51)-1</f>
        <v>73</v>
      </c>
      <c r="H51" s="82" t="n">
        <f aca="false">RANK(D51,$D$4:$D$84,0)</f>
        <v>73</v>
      </c>
      <c r="I51" s="82" t="n">
        <f aca="false">MATCH(B51,$G$4:$G$84,0)</f>
        <v>60</v>
      </c>
      <c r="J51" s="82" t="n">
        <f aca="false">INDEX($H$4:$H$84,I51)</f>
        <v>48</v>
      </c>
      <c r="K51" s="82"/>
      <c r="L51" s="82" t="n">
        <f aca="false">IF(OR(J51=J50,J51=J52),CONCATENATE("=",J51),J51)</f>
        <v>48</v>
      </c>
      <c r="M51" s="82" t="str">
        <f aca="false">INDEX($C$4:$C$83,I51)</f>
        <v>Romania</v>
      </c>
      <c r="N51" s="82" t="n">
        <f aca="false">INDEX($D$4:$D$84,I51)</f>
        <v>51.09</v>
      </c>
      <c r="O51" s="79" t="n">
        <f aca="false">L51</f>
        <v>48</v>
      </c>
      <c r="Q51" s="82"/>
      <c r="R51" s="85"/>
      <c r="S51" s="86"/>
      <c r="T51" s="86"/>
      <c r="W51" s="87"/>
      <c r="X51" s="82"/>
      <c r="Y51" s="82"/>
      <c r="Z51" s="82"/>
      <c r="AA51" s="82"/>
      <c r="AB51" s="82"/>
      <c r="AC51" s="82"/>
      <c r="AD51" s="82"/>
      <c r="AG51" s="82"/>
      <c r="AH51" s="85"/>
      <c r="AI51" s="86"/>
      <c r="AL51" s="87"/>
      <c r="AM51" s="82"/>
      <c r="AN51" s="82"/>
      <c r="AO51" s="82"/>
      <c r="AP51" s="82"/>
      <c r="AQ51" s="82"/>
      <c r="AR51" s="82"/>
      <c r="AS51" s="82"/>
    </row>
    <row r="52" customFormat="false" ht="14.5" hidden="false" customHeight="false" outlineLevel="0" collapsed="false">
      <c r="B52" s="82" t="n">
        <v>49</v>
      </c>
      <c r="C52" s="85" t="s">
        <v>78</v>
      </c>
      <c r="D52" s="86" t="n">
        <f aca="false">ROUND(HLOOKUP(C52,normalization!$V$4:$CW$5,2,0),2)</f>
        <v>57.01</v>
      </c>
      <c r="G52" s="86" t="n">
        <f aca="false">RANK(D52,$D$4:$D$84,0)+COUNTIF($D$4:D52,D52)-1</f>
        <v>35</v>
      </c>
      <c r="H52" s="82" t="n">
        <f aca="false">RANK(D52,$D$4:$D$84,0)</f>
        <v>35</v>
      </c>
      <c r="I52" s="82" t="n">
        <f aca="false">MATCH(B52,$G$4:$G$84,0)</f>
        <v>19</v>
      </c>
      <c r="J52" s="82" t="n">
        <f aca="false">INDEX($H$4:$H$84,I52)</f>
        <v>49</v>
      </c>
      <c r="K52" s="82"/>
      <c r="L52" s="82" t="n">
        <f aca="false">IF(OR(J52=J51,J52=J53),CONCATENATE("=",J52),J52)</f>
        <v>49</v>
      </c>
      <c r="M52" s="82" t="str">
        <f aca="false">INDEX($C$4:$C$83,I52)</f>
        <v>Algeria</v>
      </c>
      <c r="N52" s="82" t="n">
        <f aca="false">INDEX($D$4:$D$84,I52)</f>
        <v>50.63</v>
      </c>
      <c r="O52" s="79" t="n">
        <f aca="false">L52</f>
        <v>49</v>
      </c>
      <c r="Q52" s="82"/>
      <c r="R52" s="85"/>
      <c r="S52" s="86"/>
      <c r="T52" s="86"/>
      <c r="W52" s="87"/>
      <c r="X52" s="82"/>
      <c r="Y52" s="82"/>
      <c r="Z52" s="82"/>
      <c r="AA52" s="82"/>
      <c r="AB52" s="82"/>
      <c r="AC52" s="82"/>
      <c r="AD52" s="82"/>
      <c r="AG52" s="82"/>
      <c r="AH52" s="85"/>
      <c r="AI52" s="86"/>
      <c r="AL52" s="87"/>
      <c r="AM52" s="82"/>
      <c r="AN52" s="82"/>
      <c r="AO52" s="82"/>
      <c r="AP52" s="82"/>
      <c r="AQ52" s="82"/>
      <c r="AR52" s="82"/>
      <c r="AS52" s="82"/>
    </row>
    <row r="53" customFormat="false" ht="14.5" hidden="false" customHeight="false" outlineLevel="0" collapsed="false">
      <c r="B53" s="82" t="n">
        <v>50</v>
      </c>
      <c r="C53" s="85" t="s">
        <v>79</v>
      </c>
      <c r="D53" s="86" t="n">
        <f aca="false">ROUND(HLOOKUP(C53,normalization!$V$4:$CW$5,2,0),2)</f>
        <v>75.5</v>
      </c>
      <c r="G53" s="86" t="n">
        <f aca="false">RANK(D53,$D$4:$D$84,0)+COUNTIF($D$4:D53,D53)-1</f>
        <v>4</v>
      </c>
      <c r="H53" s="82" t="n">
        <f aca="false">RANK(D53,$D$4:$D$84,0)</f>
        <v>4</v>
      </c>
      <c r="I53" s="82" t="n">
        <f aca="false">MATCH(B53,$G$4:$G$84,0)</f>
        <v>74</v>
      </c>
      <c r="J53" s="82" t="n">
        <f aca="false">INDEX($H$4:$H$84,I53)</f>
        <v>50</v>
      </c>
      <c r="K53" s="82"/>
      <c r="L53" s="82" t="n">
        <f aca="false">IF(OR(J53=J52,J53=J54),CONCATENATE("=",J53),J53)</f>
        <v>50</v>
      </c>
      <c r="M53" s="82" t="str">
        <f aca="false">INDEX($C$4:$C$83,I53)</f>
        <v>Turkey</v>
      </c>
      <c r="N53" s="82" t="n">
        <f aca="false">INDEX($D$4:$D$84,I53)</f>
        <v>49.36</v>
      </c>
      <c r="O53" s="79" t="n">
        <f aca="false">L53</f>
        <v>50</v>
      </c>
      <c r="Q53" s="82"/>
      <c r="R53" s="85"/>
      <c r="S53" s="86"/>
      <c r="T53" s="86"/>
      <c r="W53" s="87"/>
      <c r="X53" s="82"/>
      <c r="Y53" s="82"/>
      <c r="Z53" s="82"/>
      <c r="AA53" s="82"/>
      <c r="AB53" s="82"/>
      <c r="AC53" s="82"/>
      <c r="AD53" s="82"/>
      <c r="AG53" s="82"/>
      <c r="AH53" s="85"/>
      <c r="AI53" s="86"/>
      <c r="AL53" s="87"/>
      <c r="AM53" s="82"/>
      <c r="AN53" s="82"/>
      <c r="AO53" s="82"/>
      <c r="AP53" s="82"/>
      <c r="AQ53" s="82"/>
      <c r="AR53" s="82"/>
      <c r="AS53" s="82"/>
    </row>
    <row r="54" customFormat="false" ht="14.5" hidden="false" customHeight="false" outlineLevel="0" collapsed="false">
      <c r="B54" s="82" t="n">
        <v>51</v>
      </c>
      <c r="C54" s="85" t="s">
        <v>80</v>
      </c>
      <c r="D54" s="86" t="n">
        <f aca="false">ROUND(HLOOKUP(C54,normalization!$V$4:$CW$5,2,0),2)</f>
        <v>74.82</v>
      </c>
      <c r="G54" s="86" t="n">
        <f aca="false">RANK(D54,$D$4:$D$84,0)+COUNTIF($D$4:D54,D54)-1</f>
        <v>6</v>
      </c>
      <c r="H54" s="82" t="n">
        <f aca="false">RANK(D54,$D$4:$D$84,0)</f>
        <v>5</v>
      </c>
      <c r="I54" s="82" t="n">
        <f aca="false">MATCH(B54,$G$4:$G$84,0)</f>
        <v>18</v>
      </c>
      <c r="J54" s="82" t="n">
        <f aca="false">INDEX($H$4:$H$84,I54)</f>
        <v>51</v>
      </c>
      <c r="K54" s="82"/>
      <c r="L54" s="82" t="n">
        <f aca="false">IF(OR(J54=J53,J54=J55),CONCATENATE("=",J54),J54)</f>
        <v>51</v>
      </c>
      <c r="M54" s="82" t="str">
        <f aca="false">INDEX($C$4:$C$83,I54)</f>
        <v>Dominican Republic</v>
      </c>
      <c r="N54" s="82" t="n">
        <f aca="false">INDEX($D$4:$D$84,I54)</f>
        <v>47.1</v>
      </c>
      <c r="O54" s="79" t="n">
        <f aca="false">L54</f>
        <v>51</v>
      </c>
      <c r="Q54" s="82"/>
      <c r="R54" s="85"/>
      <c r="S54" s="86"/>
      <c r="T54" s="86"/>
      <c r="W54" s="87"/>
      <c r="X54" s="82"/>
      <c r="Y54" s="82"/>
      <c r="Z54" s="82"/>
      <c r="AA54" s="82"/>
      <c r="AB54" s="82"/>
      <c r="AC54" s="82"/>
      <c r="AD54" s="82"/>
      <c r="AG54" s="82"/>
      <c r="AH54" s="85"/>
      <c r="AI54" s="86"/>
      <c r="AL54" s="87"/>
      <c r="AM54" s="82"/>
      <c r="AN54" s="82"/>
      <c r="AO54" s="82"/>
      <c r="AP54" s="82"/>
      <c r="AQ54" s="82"/>
      <c r="AR54" s="82"/>
      <c r="AS54" s="82"/>
    </row>
    <row r="55" customFormat="false" ht="14.5" hidden="false" customHeight="false" outlineLevel="0" collapsed="false">
      <c r="B55" s="82" t="n">
        <v>52</v>
      </c>
      <c r="C55" s="85" t="s">
        <v>81</v>
      </c>
      <c r="D55" s="86" t="n">
        <f aca="false">ROUND(HLOOKUP(C55,normalization!$V$4:$CW$5,2,0),2)</f>
        <v>59.6</v>
      </c>
      <c r="G55" s="86" t="n">
        <f aca="false">RANK(D55,$D$4:$D$84,0)+COUNTIF($D$4:D55,D55)-1</f>
        <v>29</v>
      </c>
      <c r="H55" s="82" t="n">
        <f aca="false">RANK(D55,$D$4:$D$84,0)</f>
        <v>29</v>
      </c>
      <c r="I55" s="82" t="n">
        <f aca="false">MATCH(B55,$G$4:$G$84,0)</f>
        <v>12</v>
      </c>
      <c r="J55" s="82" t="n">
        <f aca="false">INDEX($H$4:$H$84,I55)</f>
        <v>52</v>
      </c>
      <c r="K55" s="82"/>
      <c r="L55" s="82" t="n">
        <f aca="false">IF(OR(J55=J54,J55=J56),CONCATENATE("=",J55),J55)</f>
        <v>52</v>
      </c>
      <c r="M55" s="82" t="str">
        <f aca="false">INDEX($C$4:$C$83,I55)</f>
        <v>Colombia</v>
      </c>
      <c r="N55" s="82" t="n">
        <f aca="false">INDEX($D$4:$D$84,I55)</f>
        <v>46.43</v>
      </c>
      <c r="O55" s="79" t="n">
        <f aca="false">L55</f>
        <v>52</v>
      </c>
      <c r="Q55" s="82"/>
      <c r="R55" s="85"/>
      <c r="S55" s="86"/>
      <c r="T55" s="86"/>
      <c r="W55" s="87"/>
      <c r="X55" s="82"/>
      <c r="Y55" s="82"/>
      <c r="Z55" s="82"/>
      <c r="AA55" s="82"/>
      <c r="AB55" s="82"/>
      <c r="AC55" s="82"/>
      <c r="AD55" s="82"/>
      <c r="AG55" s="82"/>
      <c r="AH55" s="85"/>
      <c r="AI55" s="86"/>
      <c r="AL55" s="87"/>
      <c r="AM55" s="82"/>
      <c r="AN55" s="82"/>
      <c r="AO55" s="82"/>
      <c r="AP55" s="82"/>
      <c r="AQ55" s="82"/>
      <c r="AR55" s="82"/>
      <c r="AS55" s="82"/>
    </row>
    <row r="56" customFormat="false" ht="14.5" hidden="false" customHeight="false" outlineLevel="0" collapsed="false">
      <c r="B56" s="82" t="n">
        <v>53</v>
      </c>
      <c r="C56" s="85" t="s">
        <v>82</v>
      </c>
      <c r="D56" s="86" t="n">
        <f aca="false">ROUND(HLOOKUP(C56,normalization!$V$4:$CW$5,2,0),2)</f>
        <v>37.08</v>
      </c>
      <c r="G56" s="86" t="n">
        <f aca="false">RANK(D56,$D$4:$D$84,0)+COUNTIF($D$4:D56,D56)-1</f>
        <v>68</v>
      </c>
      <c r="H56" s="82" t="n">
        <f aca="false">RANK(D56,$D$4:$D$84,0)</f>
        <v>68</v>
      </c>
      <c r="I56" s="82" t="n">
        <f aca="false">MATCH(B56,$G$4:$G$84,0)</f>
        <v>28</v>
      </c>
      <c r="J56" s="82" t="n">
        <f aca="false">INDEX($H$4:$H$84,I56)</f>
        <v>53</v>
      </c>
      <c r="K56" s="82"/>
      <c r="L56" s="82" t="n">
        <f aca="false">IF(OR(J56=J55,J56=J57),CONCATENATE("=",J56),J56)</f>
        <v>53</v>
      </c>
      <c r="M56" s="82" t="str">
        <f aca="false">INDEX($C$4:$C$83,I56)</f>
        <v>Greece</v>
      </c>
      <c r="N56" s="82" t="n">
        <f aca="false">INDEX($D$4:$D$84,I56)</f>
        <v>45.96</v>
      </c>
      <c r="O56" s="79" t="n">
        <f aca="false">L56</f>
        <v>53</v>
      </c>
      <c r="Q56" s="82"/>
      <c r="R56" s="85"/>
      <c r="S56" s="86"/>
      <c r="T56" s="86"/>
      <c r="W56" s="87"/>
      <c r="X56" s="82"/>
      <c r="Y56" s="82"/>
      <c r="Z56" s="82"/>
      <c r="AA56" s="82"/>
      <c r="AB56" s="82"/>
      <c r="AC56" s="82"/>
      <c r="AD56" s="82"/>
      <c r="AG56" s="82"/>
      <c r="AH56" s="85"/>
      <c r="AI56" s="86"/>
      <c r="AL56" s="87"/>
      <c r="AM56" s="82"/>
      <c r="AN56" s="82"/>
      <c r="AO56" s="82"/>
      <c r="AP56" s="82"/>
      <c r="AQ56" s="82"/>
      <c r="AR56" s="82"/>
      <c r="AS56" s="82"/>
    </row>
    <row r="57" customFormat="false" ht="14.5" hidden="false" customHeight="false" outlineLevel="0" collapsed="false">
      <c r="B57" s="82" t="n">
        <v>54</v>
      </c>
      <c r="C57" s="85" t="s">
        <v>83</v>
      </c>
      <c r="D57" s="86" t="n">
        <f aca="false">ROUND(HLOOKUP(C57,normalization!$V$4:$CW$5,2,0),2)</f>
        <v>44.11</v>
      </c>
      <c r="G57" s="86" t="n">
        <f aca="false">RANK(D57,$D$4:$D$84,0)+COUNTIF($D$4:D57,D57)-1</f>
        <v>59</v>
      </c>
      <c r="H57" s="82" t="n">
        <f aca="false">RANK(D57,$D$4:$D$84,0)</f>
        <v>59</v>
      </c>
      <c r="I57" s="82" t="n">
        <f aca="false">MATCH(B57,$G$4:$G$84,0)</f>
        <v>62</v>
      </c>
      <c r="J57" s="82" t="n">
        <f aca="false">INDEX($H$4:$H$84,I57)</f>
        <v>54</v>
      </c>
      <c r="K57" s="82"/>
      <c r="L57" s="82" t="n">
        <f aca="false">IF(OR(J57=J56,J57=J58),CONCATENATE("=",J57),J57)</f>
        <v>54</v>
      </c>
      <c r="M57" s="82" t="str">
        <f aca="false">INDEX($C$4:$C$83,I57)</f>
        <v>Rwanda</v>
      </c>
      <c r="N57" s="82" t="n">
        <f aca="false">INDEX($D$4:$D$84,I57)</f>
        <v>45.92</v>
      </c>
      <c r="O57" s="79" t="n">
        <f aca="false">L57</f>
        <v>54</v>
      </c>
      <c r="Q57" s="82"/>
      <c r="R57" s="85"/>
      <c r="S57" s="86"/>
      <c r="T57" s="86"/>
      <c r="W57" s="87"/>
      <c r="X57" s="82"/>
      <c r="Y57" s="82"/>
      <c r="Z57" s="82"/>
      <c r="AA57" s="82"/>
      <c r="AB57" s="82"/>
      <c r="AC57" s="82"/>
      <c r="AD57" s="82"/>
      <c r="AG57" s="82"/>
      <c r="AH57" s="85"/>
      <c r="AI57" s="86"/>
      <c r="AL57" s="87"/>
      <c r="AM57" s="82"/>
      <c r="AN57" s="82"/>
      <c r="AO57" s="82"/>
      <c r="AP57" s="82"/>
      <c r="AQ57" s="82"/>
      <c r="AR57" s="82"/>
      <c r="AS57" s="82"/>
    </row>
    <row r="58" customFormat="false" ht="14.5" hidden="false" customHeight="false" outlineLevel="0" collapsed="false">
      <c r="B58" s="82" t="n">
        <v>55</v>
      </c>
      <c r="C58" s="85" t="s">
        <v>84</v>
      </c>
      <c r="D58" s="86" t="n">
        <f aca="false">ROUND(HLOOKUP(C58,normalization!$V$4:$CW$5,2,0),2)</f>
        <v>58.93</v>
      </c>
      <c r="G58" s="86" t="n">
        <f aca="false">RANK(D58,$D$4:$D$84,0)+COUNTIF($D$4:D58,D58)-1</f>
        <v>30</v>
      </c>
      <c r="H58" s="82" t="n">
        <f aca="false">RANK(D58,$D$4:$D$84,0)</f>
        <v>30</v>
      </c>
      <c r="I58" s="82" t="n">
        <f aca="false">MATCH(B58,$G$4:$G$84,0)</f>
        <v>80</v>
      </c>
      <c r="J58" s="82" t="n">
        <f aca="false">INDEX($H$4:$H$84,I58)</f>
        <v>55</v>
      </c>
      <c r="K58" s="82"/>
      <c r="L58" s="82" t="n">
        <f aca="false">IF(OR(J58=J57,J58=J59),CONCATENATE("=",J58),J58)</f>
        <v>55</v>
      </c>
      <c r="M58" s="82" t="str">
        <f aca="false">INDEX($C$4:$C$83,I58)</f>
        <v>Zimbabwe</v>
      </c>
      <c r="N58" s="82" t="n">
        <f aca="false">INDEX($D$4:$D$84,I58)</f>
        <v>45.49</v>
      </c>
      <c r="O58" s="79" t="n">
        <f aca="false">L58</f>
        <v>55</v>
      </c>
      <c r="Q58" s="82"/>
      <c r="R58" s="85"/>
      <c r="S58" s="86"/>
      <c r="T58" s="86"/>
      <c r="W58" s="87"/>
      <c r="X58" s="82"/>
      <c r="Y58" s="82"/>
      <c r="Z58" s="82"/>
      <c r="AA58" s="82"/>
      <c r="AB58" s="82"/>
      <c r="AC58" s="82"/>
      <c r="AD58" s="82"/>
      <c r="AG58" s="82"/>
      <c r="AH58" s="85"/>
      <c r="AI58" s="86"/>
      <c r="AL58" s="87"/>
      <c r="AM58" s="82"/>
      <c r="AN58" s="82"/>
      <c r="AO58" s="82"/>
      <c r="AP58" s="82"/>
      <c r="AQ58" s="82"/>
      <c r="AR58" s="82"/>
      <c r="AS58" s="82"/>
    </row>
    <row r="59" customFormat="false" ht="14.5" hidden="false" customHeight="false" outlineLevel="0" collapsed="false">
      <c r="B59" s="82" t="n">
        <v>56</v>
      </c>
      <c r="C59" s="85" t="s">
        <v>85</v>
      </c>
      <c r="D59" s="86" t="n">
        <f aca="false">ROUND(HLOOKUP(C59,normalization!$V$4:$CW$5,2,0),2)</f>
        <v>53.6</v>
      </c>
      <c r="G59" s="86" t="n">
        <f aca="false">RANK(D59,$D$4:$D$84,0)+COUNTIF($D$4:D59,D59)-1</f>
        <v>40</v>
      </c>
      <c r="H59" s="82" t="n">
        <f aca="false">RANK(D59,$D$4:$D$84,0)</f>
        <v>40</v>
      </c>
      <c r="I59" s="82" t="n">
        <f aca="false">MATCH(B59,$G$4:$G$84,0)</f>
        <v>30</v>
      </c>
      <c r="J59" s="82" t="n">
        <f aca="false">INDEX($H$4:$H$84,I59)</f>
        <v>56</v>
      </c>
      <c r="K59" s="82"/>
      <c r="L59" s="82" t="n">
        <f aca="false">IF(OR(J59=J58,J59=J60),CONCATENATE("=",J59),J59)</f>
        <v>56</v>
      </c>
      <c r="M59" s="82" t="str">
        <f aca="false">INDEX($C$4:$C$83,I59)</f>
        <v>Croatia</v>
      </c>
      <c r="N59" s="82" t="n">
        <f aca="false">INDEX($D$4:$D$84,I59)</f>
        <v>45.47</v>
      </c>
      <c r="O59" s="79" t="n">
        <f aca="false">L59</f>
        <v>56</v>
      </c>
      <c r="Q59" s="82"/>
      <c r="R59" s="85"/>
      <c r="S59" s="86"/>
      <c r="T59" s="86"/>
      <c r="W59" s="87"/>
      <c r="X59" s="82"/>
      <c r="Y59" s="82"/>
      <c r="Z59" s="82"/>
      <c r="AA59" s="82"/>
      <c r="AB59" s="82"/>
      <c r="AC59" s="82"/>
      <c r="AD59" s="82"/>
      <c r="AG59" s="82"/>
      <c r="AH59" s="85"/>
      <c r="AI59" s="86"/>
      <c r="AL59" s="87"/>
      <c r="AM59" s="82"/>
      <c r="AN59" s="82"/>
      <c r="AO59" s="82"/>
      <c r="AP59" s="82"/>
      <c r="AQ59" s="82"/>
      <c r="AR59" s="82"/>
      <c r="AS59" s="82"/>
    </row>
    <row r="60" customFormat="false" ht="14.5" hidden="false" customHeight="false" outlineLevel="0" collapsed="false">
      <c r="B60" s="82" t="n">
        <v>57</v>
      </c>
      <c r="C60" s="85" t="s">
        <v>86</v>
      </c>
      <c r="D60" s="86" t="n">
        <f aca="false">ROUND(HLOOKUP(C60,normalization!$V$4:$CW$5,2,0),2)</f>
        <v>21.32</v>
      </c>
      <c r="G60" s="86" t="n">
        <f aca="false">RANK(D60,$D$4:$D$84,0)+COUNTIF($D$4:D60,D60)-1</f>
        <v>79</v>
      </c>
      <c r="H60" s="82" t="n">
        <f aca="false">RANK(D60,$D$4:$D$84,0)</f>
        <v>79</v>
      </c>
      <c r="I60" s="82" t="n">
        <f aca="false">MATCH(B60,$G$4:$G$84,0)</f>
        <v>29</v>
      </c>
      <c r="J60" s="82" t="n">
        <f aca="false">INDEX($H$4:$H$84,I60)</f>
        <v>57</v>
      </c>
      <c r="K60" s="82"/>
      <c r="L60" s="82" t="n">
        <f aca="false">IF(OR(J60=J59,J60=J61),CONCATENATE("=",J60),J60)</f>
        <v>57</v>
      </c>
      <c r="M60" s="82" t="str">
        <f aca="false">INDEX($C$4:$C$83,I60)</f>
        <v>Guyana</v>
      </c>
      <c r="N60" s="82" t="n">
        <f aca="false">INDEX($D$4:$D$84,I60)</f>
        <v>45.32</v>
      </c>
      <c r="O60" s="79" t="n">
        <f aca="false">L60</f>
        <v>57</v>
      </c>
      <c r="Q60" s="82"/>
      <c r="R60" s="85"/>
      <c r="S60" s="86"/>
      <c r="T60" s="86"/>
      <c r="W60" s="87"/>
      <c r="X60" s="82"/>
      <c r="Y60" s="82"/>
      <c r="Z60" s="82"/>
      <c r="AA60" s="82"/>
      <c r="AB60" s="82"/>
      <c r="AC60" s="82"/>
      <c r="AD60" s="82"/>
      <c r="AG60" s="82"/>
      <c r="AH60" s="85"/>
      <c r="AI60" s="86"/>
      <c r="AL60" s="87"/>
      <c r="AM60" s="82"/>
      <c r="AN60" s="82"/>
      <c r="AO60" s="82"/>
      <c r="AP60" s="82"/>
      <c r="AQ60" s="82"/>
      <c r="AR60" s="82"/>
      <c r="AS60" s="82"/>
    </row>
    <row r="61" customFormat="false" ht="14.5" hidden="false" customHeight="false" outlineLevel="0" collapsed="false">
      <c r="B61" s="82" t="n">
        <v>58</v>
      </c>
      <c r="C61" s="85" t="s">
        <v>87</v>
      </c>
      <c r="D61" s="86" t="n">
        <f aca="false">ROUND(HLOOKUP(C61,normalization!$V$4:$CW$5,2,0),2)</f>
        <v>60.37</v>
      </c>
      <c r="G61" s="86" t="n">
        <f aca="false">RANK(D61,$D$4:$D$84,0)+COUNTIF($D$4:D61,D61)-1</f>
        <v>25</v>
      </c>
      <c r="H61" s="82" t="n">
        <f aca="false">RANK(D61,$D$4:$D$84,0)</f>
        <v>25</v>
      </c>
      <c r="I61" s="82" t="n">
        <f aca="false">MATCH(B61,$G$4:$G$84,0)</f>
        <v>72</v>
      </c>
      <c r="J61" s="82" t="n">
        <f aca="false">INDEX($H$4:$H$84,I61)</f>
        <v>58</v>
      </c>
      <c r="K61" s="82"/>
      <c r="L61" s="82" t="n">
        <f aca="false">IF(OR(J61=J60,J61=J62),CONCATENATE("=",J61),J61)</f>
        <v>58</v>
      </c>
      <c r="M61" s="82" t="str">
        <f aca="false">INDEX($C$4:$C$83,I61)</f>
        <v>Togo</v>
      </c>
      <c r="N61" s="82" t="n">
        <f aca="false">INDEX($D$4:$D$84,I61)</f>
        <v>44.18</v>
      </c>
      <c r="O61" s="79" t="n">
        <f aca="false">L61</f>
        <v>58</v>
      </c>
      <c r="Q61" s="82"/>
      <c r="R61" s="85"/>
      <c r="S61" s="86"/>
      <c r="T61" s="86"/>
      <c r="W61" s="87"/>
      <c r="X61" s="82"/>
      <c r="Y61" s="82"/>
      <c r="Z61" s="82"/>
      <c r="AA61" s="82"/>
      <c r="AB61" s="82"/>
      <c r="AC61" s="82"/>
      <c r="AD61" s="82"/>
      <c r="AG61" s="82"/>
      <c r="AH61" s="85"/>
      <c r="AI61" s="86"/>
      <c r="AL61" s="87"/>
      <c r="AM61" s="82"/>
      <c r="AN61" s="82"/>
      <c r="AO61" s="82"/>
      <c r="AP61" s="82"/>
      <c r="AQ61" s="82"/>
      <c r="AR61" s="82"/>
      <c r="AS61" s="82"/>
    </row>
    <row r="62" customFormat="false" ht="14.5" hidden="false" customHeight="false" outlineLevel="0" collapsed="false">
      <c r="B62" s="82" t="n">
        <v>59</v>
      </c>
      <c r="C62" s="85" t="s">
        <v>88</v>
      </c>
      <c r="D62" s="86" t="n">
        <f aca="false">ROUND(HLOOKUP(C62,normalization!$V$4:$CW$5,2,0),2)</f>
        <v>60.13</v>
      </c>
      <c r="G62" s="86" t="n">
        <f aca="false">RANK(D62,$D$4:$D$84,0)+COUNTIF($D$4:D62,D62)-1</f>
        <v>26</v>
      </c>
      <c r="H62" s="82" t="n">
        <f aca="false">RANK(D62,$D$4:$D$84,0)</f>
        <v>26</v>
      </c>
      <c r="I62" s="82" t="n">
        <f aca="false">MATCH(B62,$G$4:$G$84,0)</f>
        <v>54</v>
      </c>
      <c r="J62" s="82" t="n">
        <f aca="false">INDEX($H$4:$H$84,I62)</f>
        <v>59</v>
      </c>
      <c r="K62" s="82"/>
      <c r="L62" s="82" t="n">
        <f aca="false">IF(OR(J62=J61,J62=J63),CONCATENATE("=",J62),J62)</f>
        <v>59</v>
      </c>
      <c r="M62" s="82" t="str">
        <f aca="false">INDEX($C$4:$C$83,I62)</f>
        <v>Panama</v>
      </c>
      <c r="N62" s="82" t="n">
        <f aca="false">INDEX($D$4:$D$84,I62)</f>
        <v>44.11</v>
      </c>
      <c r="O62" s="79" t="n">
        <f aca="false">L62</f>
        <v>59</v>
      </c>
      <c r="Q62" s="82"/>
      <c r="R62" s="85"/>
      <c r="S62" s="86"/>
      <c r="T62" s="86"/>
      <c r="W62" s="87"/>
      <c r="X62" s="82"/>
      <c r="Y62" s="82"/>
      <c r="Z62" s="82"/>
      <c r="AA62" s="82"/>
      <c r="AB62" s="82"/>
      <c r="AC62" s="82"/>
      <c r="AD62" s="82"/>
      <c r="AG62" s="82"/>
      <c r="AH62" s="85"/>
      <c r="AI62" s="86"/>
      <c r="AL62" s="87"/>
      <c r="AM62" s="82"/>
      <c r="AN62" s="82"/>
      <c r="AO62" s="82"/>
      <c r="AP62" s="82"/>
      <c r="AQ62" s="82"/>
      <c r="AR62" s="82"/>
      <c r="AS62" s="82"/>
    </row>
    <row r="63" customFormat="false" ht="14.5" hidden="false" customHeight="false" outlineLevel="0" collapsed="false">
      <c r="B63" s="82" t="n">
        <v>60</v>
      </c>
      <c r="C63" s="85" t="s">
        <v>89</v>
      </c>
      <c r="D63" s="86" t="n">
        <f aca="false">ROUND(HLOOKUP(C63,normalization!$V$4:$CW$5,2,0),2)</f>
        <v>51.09</v>
      </c>
      <c r="G63" s="86" t="n">
        <f aca="false">RANK(D63,$D$4:$D$84,0)+COUNTIF($D$4:D63,D63)-1</f>
        <v>48</v>
      </c>
      <c r="H63" s="82" t="n">
        <f aca="false">RANK(D63,$D$4:$D$84,0)</f>
        <v>48</v>
      </c>
      <c r="I63" s="82" t="n">
        <f aca="false">MATCH(B63,$G$4:$G$84,0)</f>
        <v>6</v>
      </c>
      <c r="J63" s="82" t="n">
        <f aca="false">INDEX($H$4:$H$84,I63)</f>
        <v>60</v>
      </c>
      <c r="K63" s="82"/>
      <c r="L63" s="82" t="n">
        <f aca="false">IF(OR(J63=J62,J63=J64),CONCATENATE("=",J63),J63)</f>
        <v>60</v>
      </c>
      <c r="M63" s="82" t="str">
        <f aca="false">INDEX($C$4:$C$83,I63)</f>
        <v>Bhutan</v>
      </c>
      <c r="N63" s="82" t="n">
        <f aca="false">INDEX($D$4:$D$84,I63)</f>
        <v>43.52</v>
      </c>
      <c r="O63" s="79" t="n">
        <f aca="false">L63</f>
        <v>60</v>
      </c>
      <c r="Q63" s="82"/>
      <c r="R63" s="85"/>
      <c r="S63" s="86"/>
      <c r="T63" s="86"/>
      <c r="W63" s="87"/>
      <c r="X63" s="82"/>
      <c r="Y63" s="82"/>
      <c r="Z63" s="82"/>
      <c r="AA63" s="82"/>
      <c r="AB63" s="82"/>
      <c r="AC63" s="82"/>
      <c r="AD63" s="82"/>
      <c r="AG63" s="82"/>
      <c r="AH63" s="85"/>
      <c r="AI63" s="86"/>
      <c r="AL63" s="87"/>
      <c r="AM63" s="82"/>
      <c r="AN63" s="82"/>
      <c r="AO63" s="82"/>
      <c r="AP63" s="82"/>
      <c r="AQ63" s="82"/>
      <c r="AR63" s="82"/>
      <c r="AS63" s="82"/>
    </row>
    <row r="64" customFormat="false" ht="14.5" hidden="false" customHeight="false" outlineLevel="0" collapsed="false">
      <c r="B64" s="82" t="n">
        <v>61</v>
      </c>
      <c r="C64" s="85" t="s">
        <v>90</v>
      </c>
      <c r="D64" s="86" t="n">
        <f aca="false">ROUND(HLOOKUP(C64,normalization!$V$4:$CW$5,2,0),2)</f>
        <v>57.66</v>
      </c>
      <c r="G64" s="86" t="n">
        <f aca="false">RANK(D64,$D$4:$D$84,0)+COUNTIF($D$4:D64,D64)-1</f>
        <v>33</v>
      </c>
      <c r="H64" s="82" t="n">
        <f aca="false">RANK(D64,$D$4:$D$84,0)</f>
        <v>33</v>
      </c>
      <c r="I64" s="82" t="n">
        <f aca="false">MATCH(B64,$G$4:$G$84,0)</f>
        <v>66</v>
      </c>
      <c r="J64" s="82" t="n">
        <f aca="false">INDEX($H$4:$H$84,I64)</f>
        <v>61</v>
      </c>
      <c r="K64" s="82"/>
      <c r="L64" s="82" t="n">
        <f aca="false">IF(OR(J64=J63,J64=J65),CONCATENATE("=",J64),J64)</f>
        <v>61</v>
      </c>
      <c r="M64" s="82" t="str">
        <f aca="false">INDEX($C$4:$C$83,I64)</f>
        <v>Serbia</v>
      </c>
      <c r="N64" s="82" t="n">
        <f aca="false">INDEX($D$4:$D$84,I64)</f>
        <v>43.27</v>
      </c>
      <c r="O64" s="79" t="n">
        <f aca="false">L64</f>
        <v>61</v>
      </c>
      <c r="Q64" s="82"/>
      <c r="R64" s="85"/>
      <c r="S64" s="86"/>
      <c r="T64" s="86"/>
      <c r="W64" s="87"/>
      <c r="X64" s="82"/>
      <c r="Y64" s="82"/>
      <c r="Z64" s="82"/>
      <c r="AA64" s="82"/>
      <c r="AB64" s="82"/>
      <c r="AC64" s="82"/>
      <c r="AD64" s="82"/>
      <c r="AG64" s="82"/>
      <c r="AH64" s="85"/>
      <c r="AI64" s="86"/>
      <c r="AL64" s="87"/>
      <c r="AM64" s="82"/>
      <c r="AN64" s="82"/>
      <c r="AO64" s="82"/>
      <c r="AP64" s="82"/>
      <c r="AQ64" s="82"/>
      <c r="AR64" s="82"/>
      <c r="AS64" s="82"/>
    </row>
    <row r="65" customFormat="false" ht="14.5" hidden="false" customHeight="false" outlineLevel="0" collapsed="false">
      <c r="B65" s="82" t="n">
        <v>62</v>
      </c>
      <c r="C65" s="85" t="s">
        <v>91</v>
      </c>
      <c r="D65" s="86" t="n">
        <f aca="false">ROUND(HLOOKUP(C65,normalization!$V$4:$CW$5,2,0),2)</f>
        <v>45.92</v>
      </c>
      <c r="G65" s="86" t="n">
        <f aca="false">RANK(D65,$D$4:$D$84,0)+COUNTIF($D$4:D65,D65)-1</f>
        <v>54</v>
      </c>
      <c r="H65" s="82" t="n">
        <f aca="false">RANK(D65,$D$4:$D$84,0)</f>
        <v>54</v>
      </c>
      <c r="I65" s="82" t="n">
        <f aca="false">MATCH(B65,$G$4:$G$84,0)</f>
        <v>5</v>
      </c>
      <c r="J65" s="82" t="n">
        <f aca="false">INDEX($H$4:$H$84,I65)</f>
        <v>62</v>
      </c>
      <c r="K65" s="82"/>
      <c r="L65" s="82" t="n">
        <f aca="false">IF(OR(J65=J64,J65=J66),CONCATENATE("=",J65),J65)</f>
        <v>62</v>
      </c>
      <c r="M65" s="82" t="str">
        <f aca="false">INDEX($C$4:$C$83,I65)</f>
        <v>Bangladesh</v>
      </c>
      <c r="N65" s="82" t="n">
        <f aca="false">INDEX($D$4:$D$84,I65)</f>
        <v>42.59</v>
      </c>
      <c r="O65" s="79" t="n">
        <f aca="false">L65</f>
        <v>62</v>
      </c>
      <c r="Q65" s="82"/>
      <c r="R65" s="85"/>
      <c r="S65" s="86"/>
      <c r="T65" s="86"/>
      <c r="W65" s="87"/>
      <c r="X65" s="82"/>
      <c r="Y65" s="82"/>
      <c r="Z65" s="82"/>
      <c r="AA65" s="82"/>
      <c r="AB65" s="82"/>
      <c r="AC65" s="82"/>
      <c r="AD65" s="82"/>
      <c r="AG65" s="82"/>
      <c r="AH65" s="85"/>
      <c r="AI65" s="86"/>
      <c r="AL65" s="87"/>
      <c r="AM65" s="82"/>
      <c r="AN65" s="82"/>
      <c r="AO65" s="82"/>
      <c r="AP65" s="82"/>
      <c r="AQ65" s="82"/>
      <c r="AR65" s="82"/>
      <c r="AS65" s="82"/>
    </row>
    <row r="66" customFormat="false" ht="14.5" hidden="false" customHeight="false" outlineLevel="0" collapsed="false">
      <c r="B66" s="82" t="n">
        <v>63</v>
      </c>
      <c r="C66" s="85" t="s">
        <v>92</v>
      </c>
      <c r="D66" s="86" t="n">
        <f aca="false">ROUND(HLOOKUP(C66,normalization!$V$4:$CW$5,2,0),2)</f>
        <v>19.99</v>
      </c>
      <c r="G66" s="86" t="n">
        <f aca="false">RANK(D66,$D$4:$D$84,0)+COUNTIF($D$4:D66,D66)-1</f>
        <v>80</v>
      </c>
      <c r="H66" s="82" t="n">
        <f aca="false">RANK(D66,$D$4:$D$84,0)</f>
        <v>80</v>
      </c>
      <c r="I66" s="82" t="n">
        <f aca="false">MATCH(B66,$G$4:$G$84,0)</f>
        <v>43</v>
      </c>
      <c r="J66" s="82" t="n">
        <f aca="false">INDEX($H$4:$H$84,I66)</f>
        <v>63</v>
      </c>
      <c r="K66" s="82"/>
      <c r="L66" s="82" t="n">
        <f aca="false">IF(OR(J66=J65,J66=J67),CONCATENATE("=",J66),J66)</f>
        <v>63</v>
      </c>
      <c r="M66" s="82" t="str">
        <f aca="false">INDEX($C$4:$C$83,I66)</f>
        <v>Myanmar</v>
      </c>
      <c r="N66" s="82" t="n">
        <f aca="false">INDEX($D$4:$D$84,I66)</f>
        <v>38</v>
      </c>
      <c r="O66" s="79" t="n">
        <f aca="false">L66</f>
        <v>63</v>
      </c>
      <c r="Q66" s="82"/>
      <c r="R66" s="85"/>
      <c r="S66" s="86"/>
      <c r="T66" s="86"/>
      <c r="W66" s="87"/>
      <c r="X66" s="82"/>
      <c r="Y66" s="82"/>
      <c r="Z66" s="82"/>
      <c r="AA66" s="82"/>
      <c r="AB66" s="82"/>
      <c r="AC66" s="82"/>
      <c r="AD66" s="82"/>
      <c r="AG66" s="82"/>
      <c r="AH66" s="85"/>
      <c r="AI66" s="86"/>
      <c r="AL66" s="87"/>
      <c r="AM66" s="82"/>
      <c r="AN66" s="82"/>
      <c r="AO66" s="82"/>
      <c r="AP66" s="82"/>
      <c r="AQ66" s="82"/>
      <c r="AR66" s="82"/>
      <c r="AS66" s="82"/>
    </row>
    <row r="67" customFormat="false" ht="14.5" hidden="false" customHeight="false" outlineLevel="0" collapsed="false">
      <c r="B67" s="82" t="n">
        <v>64</v>
      </c>
      <c r="C67" s="79" t="s">
        <v>93</v>
      </c>
      <c r="D67" s="86" t="n">
        <f aca="false">ROUND(HLOOKUP(C67,normalization!$V$4:$CW$5,2,0),2)</f>
        <v>37.36</v>
      </c>
      <c r="G67" s="86" t="n">
        <f aca="false">RANK(D67,$D$4:$D$84,0)+COUNTIF($D$4:D67,D67)-1</f>
        <v>65</v>
      </c>
      <c r="H67" s="82" t="n">
        <f aca="false">RANK(D67,$D$4:$D$84,0)</f>
        <v>65</v>
      </c>
      <c r="I67" s="82" t="n">
        <f aca="false">MATCH(B67,$G$4:$G$84,0)</f>
        <v>13</v>
      </c>
      <c r="J67" s="82" t="n">
        <f aca="false">INDEX($H$4:$H$84,I67)</f>
        <v>64</v>
      </c>
      <c r="K67" s="82"/>
      <c r="L67" s="82" t="n">
        <f aca="false">IF(OR(J67=J66,J67=J68),CONCATENATE("=",J67),J67)</f>
        <v>64</v>
      </c>
      <c r="M67" s="82" t="str">
        <f aca="false">INDEX($C$4:$C$83,I67)</f>
        <v>Republic of Capo Verde</v>
      </c>
      <c r="N67" s="82" t="n">
        <f aca="false">INDEX($D$4:$D$84,I67)</f>
        <v>37.87</v>
      </c>
      <c r="O67" s="79" t="n">
        <f aca="false">L67</f>
        <v>64</v>
      </c>
      <c r="Q67" s="82"/>
      <c r="R67" s="85"/>
      <c r="S67" s="86"/>
      <c r="T67" s="86"/>
      <c r="W67" s="87"/>
      <c r="X67" s="82"/>
      <c r="Y67" s="82"/>
      <c r="Z67" s="82"/>
      <c r="AA67" s="82"/>
      <c r="AB67" s="82"/>
      <c r="AC67" s="82"/>
      <c r="AD67" s="82"/>
      <c r="AG67" s="82"/>
      <c r="AH67" s="85"/>
      <c r="AI67" s="86"/>
      <c r="AL67" s="87"/>
      <c r="AM67" s="82"/>
      <c r="AN67" s="82"/>
      <c r="AO67" s="82"/>
      <c r="AP67" s="82"/>
      <c r="AQ67" s="82"/>
      <c r="AR67" s="82"/>
      <c r="AS67" s="82"/>
    </row>
    <row r="68" customFormat="false" ht="14.5" hidden="false" customHeight="false" outlineLevel="0" collapsed="false">
      <c r="B68" s="82" t="n">
        <v>65</v>
      </c>
      <c r="C68" s="79" t="s">
        <v>94</v>
      </c>
      <c r="D68" s="86" t="n">
        <f aca="false">ROUND(HLOOKUP(C68,normalization!$V$4:$CW$5,2,0),2)</f>
        <v>69.24</v>
      </c>
      <c r="G68" s="86" t="n">
        <f aca="false">RANK(D68,$D$4:$D$84,0)+COUNTIF($D$4:D68,D68)-1</f>
        <v>15</v>
      </c>
      <c r="H68" s="82" t="n">
        <f aca="false">RANK(D68,$D$4:$D$84,0)</f>
        <v>15</v>
      </c>
      <c r="I68" s="82" t="n">
        <f aca="false">MATCH(B68,$G$4:$G$84,0)</f>
        <v>64</v>
      </c>
      <c r="J68" s="82" t="n">
        <f aca="false">INDEX($H$4:$H$84,I68)</f>
        <v>65</v>
      </c>
      <c r="K68" s="82"/>
      <c r="L68" s="82" t="n">
        <f aca="false">IF(OR(J68=J67,J68=J69),CONCATENATE("=",J68),J68)</f>
        <v>65</v>
      </c>
      <c r="M68" s="82" t="str">
        <f aca="false">INDEX($C$4:$C$83,I68)</f>
        <v>Senegal</v>
      </c>
      <c r="N68" s="82" t="n">
        <f aca="false">INDEX($D$4:$D$84,I68)</f>
        <v>37.36</v>
      </c>
      <c r="O68" s="79" t="n">
        <f aca="false">L68</f>
        <v>65</v>
      </c>
      <c r="Q68" s="82"/>
      <c r="S68" s="86"/>
      <c r="T68" s="86"/>
      <c r="W68" s="87"/>
      <c r="X68" s="82"/>
      <c r="Y68" s="82"/>
      <c r="Z68" s="82"/>
      <c r="AA68" s="82"/>
      <c r="AB68" s="82"/>
      <c r="AC68" s="82"/>
      <c r="AD68" s="82"/>
      <c r="AG68" s="82"/>
      <c r="AI68" s="86"/>
      <c r="AL68" s="87"/>
      <c r="AM68" s="82"/>
      <c r="AN68" s="82"/>
      <c r="AO68" s="82"/>
      <c r="AP68" s="82"/>
      <c r="AQ68" s="82"/>
      <c r="AR68" s="82"/>
      <c r="AS68" s="82"/>
    </row>
    <row r="69" customFormat="false" ht="14.5" hidden="false" customHeight="false" outlineLevel="0" collapsed="false">
      <c r="B69" s="82" t="n">
        <v>66</v>
      </c>
      <c r="C69" s="79" t="s">
        <v>95</v>
      </c>
      <c r="D69" s="86" t="n">
        <f aca="false">ROUND(HLOOKUP(C69,normalization!$V$4:$CW$5,2,0),2)</f>
        <v>43.27</v>
      </c>
      <c r="G69" s="86" t="n">
        <f aca="false">RANK(D69,$D$4:$D$84,0)+COUNTIF($D$4:D69,D69)-1</f>
        <v>61</v>
      </c>
      <c r="H69" s="82" t="n">
        <f aca="false">RANK(D69,$D$4:$D$84,0)</f>
        <v>61</v>
      </c>
      <c r="I69" s="82" t="n">
        <f aca="false">MATCH(B69,$G$4:$G$84,0)</f>
        <v>73</v>
      </c>
      <c r="J69" s="82" t="n">
        <f aca="false">INDEX($H$4:$H$84,I69)</f>
        <v>66</v>
      </c>
      <c r="K69" s="82"/>
      <c r="L69" s="82" t="n">
        <f aca="false">IF(OR(J69=J68,J69=J70),CONCATENATE("=",J69),J69)</f>
        <v>66</v>
      </c>
      <c r="M69" s="82" t="str">
        <f aca="false">INDEX($C$4:$C$83,I69)</f>
        <v>Tajikistan</v>
      </c>
      <c r="N69" s="82" t="n">
        <f aca="false">INDEX($D$4:$D$84,I69)</f>
        <v>37.31</v>
      </c>
      <c r="O69" s="79" t="n">
        <f aca="false">L69</f>
        <v>66</v>
      </c>
      <c r="Q69" s="82"/>
      <c r="S69" s="86"/>
      <c r="T69" s="86"/>
      <c r="W69" s="87"/>
      <c r="X69" s="82"/>
      <c r="Y69" s="82"/>
      <c r="Z69" s="82"/>
      <c r="AA69" s="82"/>
      <c r="AB69" s="82"/>
      <c r="AC69" s="82"/>
      <c r="AD69" s="82"/>
      <c r="AG69" s="82"/>
      <c r="AI69" s="86"/>
      <c r="AL69" s="87"/>
      <c r="AM69" s="82"/>
      <c r="AN69" s="82"/>
      <c r="AO69" s="82"/>
      <c r="AP69" s="82"/>
      <c r="AQ69" s="82"/>
      <c r="AR69" s="82"/>
      <c r="AS69" s="82"/>
    </row>
    <row r="70" customFormat="false" ht="14.5" hidden="false" customHeight="false" outlineLevel="0" collapsed="false">
      <c r="B70" s="82" t="n">
        <v>67</v>
      </c>
      <c r="C70" s="79" t="s">
        <v>96</v>
      </c>
      <c r="D70" s="86" t="n">
        <f aca="false">ROUND(HLOOKUP(C70,normalization!$V$4:$CW$5,2,0),2)</f>
        <v>30.48</v>
      </c>
      <c r="G70" s="86" t="n">
        <f aca="false">RANK(D70,$D$4:$D$84,0)+COUNTIF($D$4:D70,D70)-1</f>
        <v>74</v>
      </c>
      <c r="H70" s="82" t="n">
        <f aca="false">RANK(D70,$D$4:$D$84,0)</f>
        <v>74</v>
      </c>
      <c r="I70" s="82" t="n">
        <f aca="false">MATCH(B70,$G$4:$G$84,0)</f>
        <v>79</v>
      </c>
      <c r="J70" s="82" t="n">
        <f aca="false">INDEX($H$4:$H$84,I70)</f>
        <v>67</v>
      </c>
      <c r="K70" s="82"/>
      <c r="L70" s="82" t="n">
        <f aca="false">IF(OR(J70=J69,J70=J71),CONCATENATE("=",J70),J70)</f>
        <v>67</v>
      </c>
      <c r="M70" s="82" t="str">
        <f aca="false">INDEX($C$4:$C$83,I70)</f>
        <v>Zambia</v>
      </c>
      <c r="N70" s="82" t="n">
        <f aca="false">INDEX($D$4:$D$84,I70)</f>
        <v>37.16</v>
      </c>
      <c r="O70" s="79" t="n">
        <f aca="false">L70</f>
        <v>67</v>
      </c>
      <c r="Q70" s="82"/>
      <c r="S70" s="86"/>
      <c r="W70" s="87"/>
      <c r="X70" s="82"/>
      <c r="Y70" s="82"/>
      <c r="Z70" s="82"/>
      <c r="AA70" s="82"/>
      <c r="AB70" s="82"/>
      <c r="AC70" s="82"/>
      <c r="AD70" s="82"/>
      <c r="AG70" s="82"/>
      <c r="AI70" s="86"/>
      <c r="AL70" s="87"/>
      <c r="AM70" s="82"/>
      <c r="AN70" s="82"/>
      <c r="AO70" s="82"/>
      <c r="AP70" s="82"/>
      <c r="AQ70" s="82"/>
      <c r="AR70" s="82"/>
      <c r="AS70" s="82"/>
    </row>
    <row r="71" customFormat="false" ht="14.5" hidden="false" customHeight="false" outlineLevel="0" collapsed="false">
      <c r="B71" s="82" t="n">
        <v>68</v>
      </c>
      <c r="C71" s="79" t="s">
        <v>97</v>
      </c>
      <c r="D71" s="86" t="n">
        <f aca="false">ROUND(HLOOKUP(C71,normalization!$V$4:$CW$5,2,0),2)</f>
        <v>55.59</v>
      </c>
      <c r="G71" s="86" t="n">
        <f aca="false">RANK(D71,$D$4:$D$84,0)+COUNTIF($D$4:D71,D71)-1</f>
        <v>36</v>
      </c>
      <c r="H71" s="82" t="n">
        <f aca="false">RANK(D71,$D$4:$D$84,0)</f>
        <v>36</v>
      </c>
      <c r="I71" s="82" t="n">
        <f aca="false">MATCH(B71,$G$4:$G$84,0)</f>
        <v>53</v>
      </c>
      <c r="J71" s="82" t="n">
        <f aca="false">INDEX($H$4:$H$84,I71)</f>
        <v>68</v>
      </c>
      <c r="K71" s="82"/>
      <c r="L71" s="82" t="n">
        <f aca="false">IF(OR(J71=J70,J71=J72),CONCATENATE("=",J71),J71)</f>
        <v>68</v>
      </c>
      <c r="M71" s="82" t="str">
        <f aca="false">INDEX($C$4:$C$83,I71)</f>
        <v>Pakistan</v>
      </c>
      <c r="N71" s="82" t="n">
        <f aca="false">INDEX($D$4:$D$84,I71)</f>
        <v>37.08</v>
      </c>
      <c r="O71" s="79" t="n">
        <f aca="false">L71</f>
        <v>68</v>
      </c>
      <c r="Q71" s="82"/>
      <c r="S71" s="86"/>
      <c r="W71" s="87"/>
      <c r="X71" s="82"/>
      <c r="Y71" s="82"/>
      <c r="Z71" s="82"/>
      <c r="AA71" s="82"/>
      <c r="AB71" s="82"/>
      <c r="AC71" s="82"/>
      <c r="AD71" s="82"/>
      <c r="AG71" s="82"/>
      <c r="AI71" s="86"/>
      <c r="AL71" s="87"/>
      <c r="AM71" s="82"/>
      <c r="AN71" s="82"/>
      <c r="AO71" s="82"/>
      <c r="AP71" s="82"/>
      <c r="AQ71" s="82"/>
      <c r="AR71" s="82"/>
      <c r="AS71" s="82"/>
    </row>
    <row r="72" customFormat="false" ht="14.5" hidden="false" customHeight="false" outlineLevel="0" collapsed="false">
      <c r="B72" s="82" t="n">
        <v>69</v>
      </c>
      <c r="C72" s="79" t="s">
        <v>98</v>
      </c>
      <c r="D72" s="86" t="n">
        <f aca="false">ROUND(HLOOKUP(C72,normalization!$V$4:$CW$5,2,0),2)</f>
        <v>76.72</v>
      </c>
      <c r="G72" s="86" t="n">
        <f aca="false">RANK(D72,$D$4:$D$84,0)+COUNTIF($D$4:D72,D72)-1</f>
        <v>2</v>
      </c>
      <c r="H72" s="82" t="n">
        <f aca="false">RANK(D72,$D$4:$D$84,0)</f>
        <v>2</v>
      </c>
      <c r="I72" s="82" t="n">
        <f aca="false">MATCH(B72,$G$4:$G$84,0)</f>
        <v>39</v>
      </c>
      <c r="J72" s="82" t="n">
        <f aca="false">INDEX($H$4:$H$84,I72)</f>
        <v>69</v>
      </c>
      <c r="K72" s="82"/>
      <c r="L72" s="82" t="n">
        <f aca="false">IF(OR(J72=J71,J72=J73),CONCATENATE("=",J72),J72)</f>
        <v>69</v>
      </c>
      <c r="M72" s="82" t="str">
        <f aca="false">INDEX($C$4:$C$83,I72)</f>
        <v>Lebanon</v>
      </c>
      <c r="N72" s="82" t="n">
        <f aca="false">INDEX($D$4:$D$84,I72)</f>
        <v>36.41</v>
      </c>
      <c r="O72" s="79" t="n">
        <f aca="false">L72</f>
        <v>69</v>
      </c>
      <c r="Q72" s="82"/>
      <c r="S72" s="86"/>
      <c r="W72" s="87"/>
      <c r="X72" s="82"/>
      <c r="Y72" s="82"/>
      <c r="Z72" s="82"/>
      <c r="AA72" s="82"/>
      <c r="AB72" s="82"/>
      <c r="AC72" s="82"/>
      <c r="AD72" s="82"/>
      <c r="AG72" s="82"/>
      <c r="AI72" s="86"/>
      <c r="AL72" s="87"/>
      <c r="AM72" s="82"/>
      <c r="AN72" s="82"/>
      <c r="AO72" s="82"/>
      <c r="AP72" s="82"/>
      <c r="AQ72" s="82"/>
      <c r="AR72" s="82"/>
      <c r="AS72" s="82"/>
    </row>
    <row r="73" customFormat="false" ht="14.5" hidden="false" customHeight="false" outlineLevel="0" collapsed="false">
      <c r="B73" s="82" t="n">
        <v>70</v>
      </c>
      <c r="C73" s="79" t="s">
        <v>99</v>
      </c>
      <c r="D73" s="86" t="n">
        <f aca="false">ROUND(HLOOKUP(C73,normalization!$V$4:$CW$5,2,0),2)</f>
        <v>68.36</v>
      </c>
      <c r="G73" s="86" t="n">
        <f aca="false">RANK(D73,$D$4:$D$84,0)+COUNTIF($D$4:D73,D73)-1</f>
        <v>17</v>
      </c>
      <c r="H73" s="82" t="n">
        <f aca="false">RANK(D73,$D$4:$D$84,0)</f>
        <v>17</v>
      </c>
      <c r="I73" s="82" t="n">
        <f aca="false">MATCH(B73,$G$4:$G$84,0)</f>
        <v>41</v>
      </c>
      <c r="J73" s="82" t="n">
        <f aca="false">INDEX($H$4:$H$84,I73)</f>
        <v>70</v>
      </c>
      <c r="K73" s="82"/>
      <c r="L73" s="82" t="n">
        <f aca="false">IF(OR(J73=J72,J73=J74),CONCATENATE("=",J73),J73)</f>
        <v>70</v>
      </c>
      <c r="M73" s="82" t="str">
        <f aca="false">INDEX($C$4:$C$83,I73)</f>
        <v>Mali</v>
      </c>
      <c r="N73" s="82" t="n">
        <f aca="false">INDEX($D$4:$D$84,I73)</f>
        <v>35.49</v>
      </c>
      <c r="O73" s="79" t="n">
        <f aca="false">L73</f>
        <v>70</v>
      </c>
      <c r="Q73" s="82"/>
      <c r="S73" s="86"/>
      <c r="W73" s="87"/>
      <c r="X73" s="82"/>
      <c r="Y73" s="82"/>
      <c r="Z73" s="82"/>
      <c r="AA73" s="82"/>
      <c r="AB73" s="82"/>
      <c r="AC73" s="82"/>
      <c r="AD73" s="82"/>
      <c r="AG73" s="82"/>
      <c r="AI73" s="86"/>
      <c r="AL73" s="87"/>
      <c r="AM73" s="82"/>
      <c r="AN73" s="82"/>
      <c r="AO73" s="82"/>
      <c r="AP73" s="82"/>
      <c r="AQ73" s="82"/>
      <c r="AR73" s="82"/>
      <c r="AS73" s="82"/>
    </row>
    <row r="74" customFormat="false" ht="14.5" hidden="false" customHeight="false" outlineLevel="0" collapsed="false">
      <c r="B74" s="82" t="n">
        <v>71</v>
      </c>
      <c r="C74" s="79" t="s">
        <v>100</v>
      </c>
      <c r="D74" s="86" t="n">
        <f aca="false">ROUND(HLOOKUP(C74,normalization!$V$4:$CW$5,2,0),2)</f>
        <v>32.52</v>
      </c>
      <c r="G74" s="86" t="n">
        <f aca="false">RANK(D74,$D$4:$D$84,0)+COUNTIF($D$4:D74,D74)-1</f>
        <v>71</v>
      </c>
      <c r="H74" s="82" t="n">
        <f aca="false">RANK(D74,$D$4:$D$84,0)</f>
        <v>71</v>
      </c>
      <c r="I74" s="82" t="n">
        <f aca="false">MATCH(B74,$G$4:$G$84,0)</f>
        <v>71</v>
      </c>
      <c r="J74" s="82" t="n">
        <f aca="false">INDEX($H$4:$H$84,I74)</f>
        <v>71</v>
      </c>
      <c r="K74" s="82"/>
      <c r="L74" s="82" t="n">
        <f aca="false">IF(OR(J74=J73,J74=J75),CONCATENATE("=",J74),J74)</f>
        <v>71</v>
      </c>
      <c r="M74" s="82" t="str">
        <f aca="false">INDEX($C$4:$C$83,I74)</f>
        <v>Chad</v>
      </c>
      <c r="N74" s="82" t="n">
        <f aca="false">INDEX($D$4:$D$84,I74)</f>
        <v>32.52</v>
      </c>
      <c r="O74" s="79" t="n">
        <f aca="false">L74</f>
        <v>71</v>
      </c>
      <c r="Q74" s="82"/>
      <c r="S74" s="86"/>
      <c r="W74" s="87"/>
      <c r="X74" s="82"/>
      <c r="Y74" s="82"/>
      <c r="Z74" s="82"/>
      <c r="AA74" s="82"/>
      <c r="AB74" s="82"/>
      <c r="AC74" s="82"/>
      <c r="AD74" s="82"/>
      <c r="AG74" s="82"/>
      <c r="AI74" s="86"/>
      <c r="AL74" s="87"/>
      <c r="AM74" s="82"/>
      <c r="AN74" s="82"/>
      <c r="AO74" s="82"/>
      <c r="AP74" s="82"/>
      <c r="AQ74" s="82"/>
      <c r="AR74" s="82"/>
      <c r="AS74" s="82"/>
    </row>
    <row r="75" customFormat="false" ht="14.5" hidden="false" customHeight="false" outlineLevel="0" collapsed="false">
      <c r="B75" s="82" t="n">
        <v>72</v>
      </c>
      <c r="C75" s="79" t="s">
        <v>101</v>
      </c>
      <c r="D75" s="86" t="n">
        <f aca="false">ROUND(HLOOKUP(C75,normalization!$V$4:$CW$5,2,0),2)</f>
        <v>44.18</v>
      </c>
      <c r="G75" s="86" t="n">
        <f aca="false">RANK(D75,$D$4:$D$84,0)+COUNTIF($D$4:D75,D75)-1</f>
        <v>58</v>
      </c>
      <c r="H75" s="82" t="n">
        <f aca="false">RANK(D75,$D$4:$D$84,0)</f>
        <v>58</v>
      </c>
      <c r="I75" s="82" t="n">
        <f aca="false">MATCH(B75,$G$4:$G$84,0)</f>
        <v>44</v>
      </c>
      <c r="J75" s="82" t="n">
        <f aca="false">INDEX($H$4:$H$84,I75)</f>
        <v>72</v>
      </c>
      <c r="K75" s="82"/>
      <c r="L75" s="82" t="n">
        <f aca="false">IF(OR(J75=J74,J75=J76),CONCATENATE("=",J75),J75)</f>
        <v>72</v>
      </c>
      <c r="M75" s="82" t="str">
        <f aca="false">INDEX($C$4:$C$83,I75)</f>
        <v>Mozambique</v>
      </c>
      <c r="N75" s="82" t="n">
        <f aca="false">INDEX($D$4:$D$84,I75)</f>
        <v>31.86</v>
      </c>
      <c r="O75" s="79" t="n">
        <f aca="false">L75</f>
        <v>72</v>
      </c>
      <c r="Q75" s="82"/>
      <c r="S75" s="86"/>
      <c r="W75" s="87"/>
      <c r="X75" s="82"/>
      <c r="Y75" s="82"/>
      <c r="Z75" s="82"/>
      <c r="AA75" s="82"/>
      <c r="AB75" s="82"/>
      <c r="AC75" s="82"/>
      <c r="AD75" s="82"/>
      <c r="AG75" s="82"/>
      <c r="AI75" s="86"/>
      <c r="AL75" s="87"/>
      <c r="AM75" s="82"/>
      <c r="AN75" s="82"/>
      <c r="AO75" s="82"/>
      <c r="AP75" s="82"/>
      <c r="AQ75" s="82"/>
      <c r="AR75" s="82"/>
      <c r="AS75" s="82"/>
    </row>
    <row r="76" customFormat="false" ht="14.5" hidden="false" customHeight="false" outlineLevel="0" collapsed="false">
      <c r="B76" s="82" t="n">
        <v>73</v>
      </c>
      <c r="C76" s="79" t="s">
        <v>102</v>
      </c>
      <c r="D76" s="86" t="n">
        <f aca="false">ROUND(HLOOKUP(C76,normalization!$V$4:$CW$5,2,0),2)</f>
        <v>37.31</v>
      </c>
      <c r="G76" s="86" t="n">
        <f aca="false">RANK(D76,$D$4:$D$84,0)+COUNTIF($D$4:D76,D76)-1</f>
        <v>66</v>
      </c>
      <c r="H76" s="82" t="n">
        <f aca="false">RANK(D76,$D$4:$D$84,0)</f>
        <v>66</v>
      </c>
      <c r="I76" s="82" t="n">
        <f aca="false">MATCH(B76,$G$4:$G$84,0)</f>
        <v>48</v>
      </c>
      <c r="J76" s="82" t="n">
        <f aca="false">INDEX($H$4:$H$84,I76)</f>
        <v>73</v>
      </c>
      <c r="K76" s="82"/>
      <c r="L76" s="82" t="n">
        <f aca="false">IF(OR(J76=J75,J76=J77),CONCATENATE("=",J76),J76)</f>
        <v>73</v>
      </c>
      <c r="M76" s="82" t="str">
        <f aca="false">INDEX($C$4:$C$83,I76)</f>
        <v>Niger</v>
      </c>
      <c r="N76" s="82" t="n">
        <f aca="false">INDEX($D$4:$D$84,I76)</f>
        <v>31.21</v>
      </c>
      <c r="O76" s="79" t="n">
        <f aca="false">L76</f>
        <v>73</v>
      </c>
      <c r="Q76" s="82"/>
      <c r="S76" s="86"/>
      <c r="W76" s="87"/>
      <c r="X76" s="82"/>
      <c r="Y76" s="82"/>
      <c r="Z76" s="82"/>
      <c r="AA76" s="82"/>
      <c r="AB76" s="82"/>
      <c r="AC76" s="82"/>
      <c r="AD76" s="82"/>
      <c r="AG76" s="82"/>
      <c r="AI76" s="86"/>
      <c r="AL76" s="87"/>
      <c r="AM76" s="82"/>
      <c r="AN76" s="82"/>
      <c r="AO76" s="82"/>
      <c r="AP76" s="82"/>
      <c r="AQ76" s="82"/>
      <c r="AR76" s="82"/>
      <c r="AS76" s="82"/>
    </row>
    <row r="77" customFormat="false" ht="14.5" hidden="false" customHeight="false" outlineLevel="0" collapsed="false">
      <c r="B77" s="82" t="n">
        <v>74</v>
      </c>
      <c r="C77" s="79" t="s">
        <v>103</v>
      </c>
      <c r="D77" s="86" t="n">
        <f aca="false">ROUND(HLOOKUP(C77,normalization!$V$4:$CW$5,2,0),2)</f>
        <v>49.36</v>
      </c>
      <c r="G77" s="86" t="n">
        <f aca="false">RANK(D77,$D$4:$D$84,0)+COUNTIF($D$4:D77,D77)-1</f>
        <v>50</v>
      </c>
      <c r="H77" s="82" t="n">
        <f aca="false">RANK(D77,$D$4:$D$84,0)</f>
        <v>50</v>
      </c>
      <c r="I77" s="82" t="n">
        <f aca="false">MATCH(B77,$G$4:$G$84,0)</f>
        <v>67</v>
      </c>
      <c r="J77" s="82" t="n">
        <f aca="false">INDEX($H$4:$H$84,I77)</f>
        <v>74</v>
      </c>
      <c r="K77" s="82"/>
      <c r="L77" s="82" t="n">
        <f aca="false">IF(OR(J77=J76,J77=J78),CONCATENATE("=",J77),J77)</f>
        <v>74</v>
      </c>
      <c r="M77" s="82" t="str">
        <f aca="false">INDEX($C$4:$C$83,I77)</f>
        <v>Suriname</v>
      </c>
      <c r="N77" s="82" t="n">
        <f aca="false">INDEX($D$4:$D$84,I77)</f>
        <v>30.48</v>
      </c>
      <c r="O77" s="79" t="n">
        <f aca="false">L77</f>
        <v>74</v>
      </c>
      <c r="Q77" s="82"/>
      <c r="S77" s="86"/>
      <c r="W77" s="87"/>
      <c r="X77" s="82"/>
      <c r="Y77" s="82"/>
      <c r="Z77" s="82"/>
      <c r="AA77" s="82"/>
      <c r="AB77" s="82"/>
      <c r="AC77" s="82"/>
      <c r="AD77" s="82"/>
      <c r="AG77" s="82"/>
      <c r="AI77" s="86"/>
      <c r="AL77" s="87"/>
      <c r="AM77" s="82"/>
      <c r="AN77" s="82"/>
      <c r="AO77" s="82"/>
      <c r="AP77" s="82"/>
      <c r="AQ77" s="82"/>
      <c r="AR77" s="82"/>
      <c r="AS77" s="82"/>
    </row>
    <row r="78" customFormat="false" ht="14.5" hidden="false" customHeight="false" outlineLevel="0" collapsed="false">
      <c r="B78" s="82" t="n">
        <v>75</v>
      </c>
      <c r="C78" s="79" t="s">
        <v>104</v>
      </c>
      <c r="D78" s="86" t="n">
        <f aca="false">ROUND(HLOOKUP(C78,normalization!$V$4:$CW$5,2,0),2)</f>
        <v>54</v>
      </c>
      <c r="G78" s="86" t="n">
        <f aca="false">RANK(D78,$D$4:$D$84,0)+COUNTIF($D$4:D78,D78)-1</f>
        <v>39</v>
      </c>
      <c r="H78" s="82" t="n">
        <f aca="false">RANK(D78,$D$4:$D$84,0)</f>
        <v>39</v>
      </c>
      <c r="I78" s="82" t="n">
        <f aca="false">MATCH(B78,$G$4:$G$84,0)</f>
        <v>78</v>
      </c>
      <c r="J78" s="82" t="n">
        <f aca="false">INDEX($H$4:$H$84,I78)</f>
        <v>75</v>
      </c>
      <c r="K78" s="82"/>
      <c r="L78" s="82" t="n">
        <f aca="false">IF(OR(J78=J77,J78=J79),CONCATENATE("=",J78),J78)</f>
        <v>75</v>
      </c>
      <c r="M78" s="82" t="str">
        <f aca="false">INDEX($C$4:$C$83,I78)</f>
        <v>Republic of Yemen</v>
      </c>
      <c r="N78" s="82" t="n">
        <f aca="false">INDEX($D$4:$D$84,I78)</f>
        <v>26.34</v>
      </c>
      <c r="O78" s="79" t="n">
        <f aca="false">L78</f>
        <v>75</v>
      </c>
      <c r="Q78" s="82"/>
      <c r="S78" s="86"/>
      <c r="W78" s="87"/>
      <c r="X78" s="82"/>
      <c r="Y78" s="82"/>
      <c r="Z78" s="82"/>
      <c r="AA78" s="82"/>
      <c r="AB78" s="82"/>
      <c r="AC78" s="82"/>
      <c r="AD78" s="82"/>
      <c r="AG78" s="82"/>
      <c r="AI78" s="86"/>
      <c r="AL78" s="87"/>
      <c r="AM78" s="82"/>
      <c r="AN78" s="82"/>
      <c r="AO78" s="82"/>
      <c r="AP78" s="82"/>
      <c r="AQ78" s="82"/>
      <c r="AR78" s="82"/>
      <c r="AS78" s="82"/>
    </row>
    <row r="79" customFormat="false" ht="14.5" hidden="false" customHeight="false" outlineLevel="0" collapsed="false">
      <c r="B79" s="82" t="n">
        <v>76</v>
      </c>
      <c r="C79" s="79" t="s">
        <v>105</v>
      </c>
      <c r="D79" s="86" t="n">
        <f aca="false">ROUND(HLOOKUP(C79,normalization!$V$4:$CW$5,2,0),2)</f>
        <v>70.2</v>
      </c>
      <c r="G79" s="86" t="n">
        <f aca="false">RANK(D79,$D$4:$D$84,0)+COUNTIF($D$4:D79,D79)-1</f>
        <v>13</v>
      </c>
      <c r="H79" s="82" t="n">
        <f aca="false">RANK(D79,$D$4:$D$84,0)</f>
        <v>13</v>
      </c>
      <c r="I79" s="82" t="n">
        <f aca="false">MATCH(B79,$G$4:$G$84,0)</f>
        <v>47</v>
      </c>
      <c r="J79" s="82" t="n">
        <f aca="false">INDEX($H$4:$H$84,I79)</f>
        <v>76</v>
      </c>
      <c r="K79" s="82"/>
      <c r="L79" s="82" t="n">
        <f aca="false">IF(OR(J79=J78,J79=J80),CONCATENATE("=",J79),J79)</f>
        <v>76</v>
      </c>
      <c r="M79" s="82" t="str">
        <f aca="false">INDEX($C$4:$C$83,I79)</f>
        <v>Namibia</v>
      </c>
      <c r="N79" s="82" t="n">
        <f aca="false">INDEX($D$4:$D$84,I79)</f>
        <v>24.9</v>
      </c>
      <c r="O79" s="79" t="n">
        <f aca="false">L79</f>
        <v>76</v>
      </c>
      <c r="Q79" s="82"/>
      <c r="S79" s="86"/>
      <c r="W79" s="87"/>
      <c r="X79" s="82"/>
      <c r="Y79" s="82"/>
      <c r="Z79" s="82"/>
      <c r="AA79" s="82"/>
      <c r="AB79" s="82"/>
      <c r="AC79" s="82"/>
      <c r="AD79" s="82"/>
      <c r="AG79" s="82"/>
      <c r="AI79" s="86"/>
      <c r="AL79" s="87"/>
      <c r="AM79" s="82"/>
      <c r="AN79" s="82"/>
      <c r="AO79" s="82"/>
      <c r="AP79" s="82"/>
      <c r="AQ79" s="82"/>
      <c r="AR79" s="82"/>
      <c r="AS79" s="82"/>
    </row>
    <row r="80" customFormat="false" ht="14.5" hidden="false" customHeight="false" outlineLevel="0" collapsed="false">
      <c r="B80" s="82" t="n">
        <v>77</v>
      </c>
      <c r="C80" s="79" t="s">
        <v>106</v>
      </c>
      <c r="D80" s="86" t="n">
        <f aca="false">ROUND(HLOOKUP(C80,normalization!$V$4:$CW$5,2,0),2)</f>
        <v>58.37</v>
      </c>
      <c r="G80" s="86" t="n">
        <f aca="false">RANK(D80,$D$4:$D$84,0)+COUNTIF($D$4:D80,D80)-1</f>
        <v>31</v>
      </c>
      <c r="H80" s="82" t="n">
        <f aca="false">RANK(D80,$D$4:$D$84,0)</f>
        <v>31</v>
      </c>
      <c r="I80" s="82" t="n">
        <f aca="false">MATCH(B80,$G$4:$G$84,0)</f>
        <v>11</v>
      </c>
      <c r="J80" s="82" t="n">
        <f aca="false">INDEX($H$4:$H$84,I80)</f>
        <v>77</v>
      </c>
      <c r="K80" s="82"/>
      <c r="L80" s="82" t="n">
        <f aca="false">IF(OR(J80=J79,J80=J81),CONCATENATE("=",J80),J80)</f>
        <v>77</v>
      </c>
      <c r="M80" s="82" t="str">
        <f aca="false">INDEX($C$4:$C$83,I80)</f>
        <v>Democratic Republic of the Congo</v>
      </c>
      <c r="N80" s="82" t="n">
        <f aca="false">INDEX($D$4:$D$84,I80)</f>
        <v>24.01</v>
      </c>
      <c r="O80" s="79" t="n">
        <f aca="false">L80</f>
        <v>77</v>
      </c>
      <c r="Q80" s="82"/>
      <c r="S80" s="86"/>
      <c r="W80" s="87"/>
      <c r="X80" s="82"/>
      <c r="Y80" s="82"/>
      <c r="Z80" s="82"/>
      <c r="AA80" s="82"/>
      <c r="AB80" s="82"/>
      <c r="AC80" s="82"/>
      <c r="AD80" s="82"/>
      <c r="AG80" s="82"/>
      <c r="AI80" s="86"/>
      <c r="AL80" s="87"/>
      <c r="AM80" s="82"/>
      <c r="AN80" s="82"/>
      <c r="AO80" s="82"/>
      <c r="AP80" s="82"/>
      <c r="AQ80" s="82"/>
      <c r="AR80" s="82"/>
      <c r="AS80" s="82"/>
    </row>
    <row r="81" customFormat="false" ht="14.5" hidden="false" customHeight="false" outlineLevel="0" collapsed="false">
      <c r="B81" s="82" t="n">
        <v>78</v>
      </c>
      <c r="C81" s="79" t="s">
        <v>107</v>
      </c>
      <c r="D81" s="86" t="n">
        <f aca="false">ROUND(HLOOKUP(C81,normalization!$V$4:$CW$5,2,0),2)</f>
        <v>26.34</v>
      </c>
      <c r="G81" s="86" t="n">
        <f aca="false">RANK(D81,$D$4:$D$84,0)+COUNTIF($D$4:D81,D81)-1</f>
        <v>75</v>
      </c>
      <c r="H81" s="82" t="n">
        <f aca="false">RANK(D81,$D$4:$D$84,0)</f>
        <v>75</v>
      </c>
      <c r="I81" s="82" t="n">
        <f aca="false">MATCH(B81,$G$4:$G$84,0)</f>
        <v>27</v>
      </c>
      <c r="J81" s="82" t="n">
        <f aca="false">INDEX($H$4:$H$84,I81)</f>
        <v>78</v>
      </c>
      <c r="K81" s="82"/>
      <c r="L81" s="82" t="n">
        <f aca="false">IF(OR(J81=J80,J81=J82),CONCATENATE("=",J81),J81)</f>
        <v>78</v>
      </c>
      <c r="M81" s="82" t="str">
        <f aca="false">INDEX($C$4:$C$83,I81)</f>
        <v>Guinea</v>
      </c>
      <c r="N81" s="82" t="n">
        <f aca="false">INDEX($D$4:$D$84,I81)</f>
        <v>22.53</v>
      </c>
      <c r="O81" s="79" t="n">
        <f aca="false">L81</f>
        <v>78</v>
      </c>
      <c r="Q81" s="82"/>
      <c r="S81" s="86"/>
      <c r="W81" s="87"/>
      <c r="X81" s="82"/>
      <c r="Y81" s="82"/>
      <c r="Z81" s="82"/>
      <c r="AA81" s="82"/>
      <c r="AB81" s="82"/>
      <c r="AC81" s="82"/>
      <c r="AD81" s="82"/>
      <c r="AG81" s="82"/>
      <c r="AI81" s="86"/>
      <c r="AL81" s="87"/>
      <c r="AM81" s="82"/>
      <c r="AN81" s="82"/>
      <c r="AO81" s="82"/>
      <c r="AP81" s="82"/>
      <c r="AQ81" s="82"/>
      <c r="AR81" s="82"/>
      <c r="AS81" s="82"/>
    </row>
    <row r="82" customFormat="false" ht="14.5" hidden="false" customHeight="false" outlineLevel="0" collapsed="false">
      <c r="B82" s="82" t="n">
        <v>79</v>
      </c>
      <c r="C82" s="79" t="s">
        <v>108</v>
      </c>
      <c r="D82" s="86" t="n">
        <f aca="false">ROUND(HLOOKUP(C82,normalization!$V$4:$CW$5,2,0),2)</f>
        <v>37.16</v>
      </c>
      <c r="G82" s="86" t="n">
        <f aca="false">RANK(D82,$D$4:$D$84,0)+COUNTIF($D$4:D82,D82)-1</f>
        <v>67</v>
      </c>
      <c r="H82" s="82" t="n">
        <f aca="false">RANK(D82,$D$4:$D$84,0)</f>
        <v>67</v>
      </c>
      <c r="I82" s="82" t="n">
        <f aca="false">MATCH(B82,$G$4:$G$84,0)</f>
        <v>57</v>
      </c>
      <c r="J82" s="82" t="n">
        <f aca="false">INDEX($H$4:$H$84,I82)</f>
        <v>79</v>
      </c>
      <c r="K82" s="82"/>
      <c r="L82" s="82" t="n">
        <f aca="false">IF(OR(J82=J81,J82=J83),CONCATENATE("=",J82),J82)</f>
        <v>79</v>
      </c>
      <c r="M82" s="82" t="str">
        <f aca="false">INDEX($C$4:$C$83,I82)</f>
        <v>Papua New Guinea</v>
      </c>
      <c r="N82" s="82" t="n">
        <f aca="false">INDEX($D$4:$D$84,I82)</f>
        <v>21.32</v>
      </c>
      <c r="O82" s="79" t="n">
        <f aca="false">L82</f>
        <v>79</v>
      </c>
      <c r="Q82" s="82"/>
      <c r="S82" s="86"/>
      <c r="W82" s="87"/>
      <c r="X82" s="82"/>
      <c r="Y82" s="82"/>
      <c r="Z82" s="82"/>
      <c r="AA82" s="82"/>
      <c r="AB82" s="82"/>
      <c r="AC82" s="82"/>
      <c r="AD82" s="82"/>
      <c r="AG82" s="82"/>
      <c r="AI82" s="86"/>
      <c r="AL82" s="87"/>
      <c r="AM82" s="82"/>
      <c r="AN82" s="82"/>
      <c r="AO82" s="82"/>
      <c r="AP82" s="82"/>
      <c r="AQ82" s="82"/>
      <c r="AR82" s="82"/>
      <c r="AS82" s="82"/>
    </row>
    <row r="83" customFormat="false" ht="14.5" hidden="false" customHeight="false" outlineLevel="0" collapsed="false">
      <c r="B83" s="82" t="n">
        <v>80</v>
      </c>
      <c r="C83" s="79" t="s">
        <v>109</v>
      </c>
      <c r="D83" s="86" t="n">
        <f aca="false">ROUND(HLOOKUP(C83,normalization!$V$4:$CW$5,2,0),2)</f>
        <v>45.49</v>
      </c>
      <c r="G83" s="86" t="n">
        <f aca="false">RANK(D83,$D$4:$D$84,0)+COUNTIF($D$4:D83,D83)-1</f>
        <v>55</v>
      </c>
      <c r="H83" s="82" t="n">
        <f aca="false">RANK(D83,$D$4:$D$84,0)</f>
        <v>55</v>
      </c>
      <c r="I83" s="82" t="n">
        <f aca="false">MATCH(B83,$G$4:$G$84,0)</f>
        <v>63</v>
      </c>
      <c r="J83" s="82" t="n">
        <f aca="false">INDEX($H$4:$H$84,I83)</f>
        <v>80</v>
      </c>
      <c r="K83" s="82"/>
      <c r="L83" s="82" t="n">
        <f aca="false">IF(OR(J83=J82,J83=J84),CONCATENATE("=",J83),J83)</f>
        <v>80</v>
      </c>
      <c r="M83" s="82" t="str">
        <f aca="false">INDEX($C$4:$C$83,I83)</f>
        <v>Sudan</v>
      </c>
      <c r="N83" s="82" t="n">
        <f aca="false">INDEX($D$4:$D$84,I83)</f>
        <v>19.99</v>
      </c>
      <c r="O83" s="79" t="n">
        <f aca="false">L83</f>
        <v>80</v>
      </c>
      <c r="Q83" s="82"/>
      <c r="S83" s="86"/>
      <c r="W83" s="87"/>
      <c r="X83" s="82"/>
      <c r="Y83" s="82"/>
      <c r="Z83" s="82"/>
      <c r="AA83" s="82"/>
      <c r="AB83" s="82"/>
      <c r="AC83" s="82"/>
      <c r="AD83" s="82"/>
      <c r="AG83" s="82"/>
      <c r="AI83" s="86"/>
      <c r="AL83" s="87"/>
      <c r="AM83" s="82"/>
      <c r="AN83" s="82"/>
      <c r="AO83" s="82"/>
      <c r="AP83" s="82"/>
      <c r="AQ83" s="82"/>
      <c r="AR83" s="82"/>
      <c r="AS83" s="82"/>
    </row>
    <row r="84" customFormat="false" ht="14.5" hidden="false" customHeight="false" outlineLevel="0" collapsed="false">
      <c r="B84" s="82"/>
      <c r="D84" s="86"/>
      <c r="G84" s="86"/>
      <c r="H84" s="82"/>
      <c r="I84" s="82"/>
      <c r="J84" s="82"/>
      <c r="K84" s="82"/>
      <c r="L84" s="82"/>
      <c r="M84" s="82"/>
      <c r="N84" s="82"/>
      <c r="Q84" s="82"/>
      <c r="S84" s="86"/>
      <c r="W84" s="87"/>
      <c r="X84" s="82"/>
      <c r="Y84" s="82"/>
      <c r="Z84" s="82"/>
      <c r="AA84" s="82"/>
      <c r="AB84" s="82"/>
      <c r="AC84" s="82"/>
      <c r="AD84" s="82"/>
      <c r="AG84" s="82"/>
      <c r="AI84" s="86"/>
      <c r="AL84" s="87"/>
      <c r="AM84" s="82"/>
      <c r="AN84" s="82"/>
      <c r="AO84" s="82"/>
      <c r="AP84" s="82"/>
      <c r="AQ84" s="82"/>
      <c r="AR84" s="82"/>
      <c r="AS84" s="82"/>
    </row>
    <row r="85" customFormat="false" ht="14.5" hidden="false" customHeight="false" outlineLevel="0" collapsed="false">
      <c r="B85" s="82"/>
      <c r="D85" s="86"/>
      <c r="G85" s="87"/>
      <c r="H85" s="82"/>
      <c r="I85" s="82"/>
      <c r="J85" s="82"/>
      <c r="K85" s="82"/>
      <c r="L85" s="82"/>
      <c r="M85" s="82"/>
      <c r="N85" s="82"/>
      <c r="Q85" s="82"/>
      <c r="S85" s="86"/>
      <c r="W85" s="87"/>
      <c r="X85" s="82"/>
      <c r="Y85" s="82"/>
      <c r="Z85" s="82"/>
      <c r="AA85" s="82"/>
      <c r="AB85" s="82"/>
      <c r="AC85" s="82"/>
      <c r="AD85" s="82"/>
      <c r="AG85" s="82"/>
      <c r="AI85" s="86"/>
      <c r="AL85" s="87"/>
      <c r="AM85" s="82"/>
      <c r="AN85" s="82"/>
      <c r="AO85" s="82"/>
      <c r="AP85" s="82"/>
      <c r="AQ85" s="82"/>
      <c r="AR85" s="82"/>
      <c r="AS85" s="82"/>
    </row>
    <row r="87" s="81" customFormat="true" ht="14.5" hidden="false" customHeight="false" outlineLevel="0" collapsed="false">
      <c r="A87" s="80" t="s">
        <v>110</v>
      </c>
    </row>
    <row r="88" customFormat="false" ht="15.5" hidden="false" customHeight="false" outlineLevel="0" collapsed="false">
      <c r="A88" s="88" t="n">
        <v>1000</v>
      </c>
      <c r="B88" s="83" t="s">
        <v>21</v>
      </c>
      <c r="C88" s="83"/>
      <c r="D88" s="83"/>
      <c r="E88" s="84"/>
      <c r="F88" s="82"/>
      <c r="G88" s="82"/>
      <c r="H88" s="82"/>
      <c r="I88" s="82"/>
      <c r="J88" s="82"/>
      <c r="K88" s="82"/>
      <c r="L88" s="83" t="s">
        <v>22</v>
      </c>
      <c r="M88" s="83"/>
      <c r="N88" s="83"/>
      <c r="P88" s="88" t="n">
        <v>2000</v>
      </c>
      <c r="Q88" s="83" t="s">
        <v>21</v>
      </c>
      <c r="R88" s="83"/>
      <c r="S88" s="83"/>
      <c r="T88" s="84"/>
      <c r="U88" s="82"/>
      <c r="V88" s="82"/>
      <c r="W88" s="82"/>
      <c r="X88" s="82"/>
      <c r="Y88" s="82"/>
      <c r="Z88" s="82"/>
      <c r="AA88" s="83" t="s">
        <v>22</v>
      </c>
      <c r="AB88" s="83"/>
      <c r="AC88" s="83"/>
      <c r="AF88" s="88" t="n">
        <v>3000</v>
      </c>
      <c r="AG88" s="83" t="s">
        <v>21</v>
      </c>
      <c r="AH88" s="83"/>
      <c r="AI88" s="83"/>
      <c r="AJ88" s="84"/>
      <c r="AK88" s="82"/>
      <c r="AL88" s="82"/>
      <c r="AM88" s="82"/>
      <c r="AN88" s="82"/>
      <c r="AO88" s="82"/>
      <c r="AP88" s="82"/>
      <c r="AQ88" s="83" t="s">
        <v>22</v>
      </c>
      <c r="AR88" s="83"/>
      <c r="AS88" s="83"/>
      <c r="AU88" s="88" t="n">
        <v>4000</v>
      </c>
      <c r="AV88" s="83" t="s">
        <v>21</v>
      </c>
      <c r="AW88" s="83"/>
      <c r="AX88" s="83"/>
      <c r="AY88" s="84"/>
      <c r="AZ88" s="82"/>
      <c r="BA88" s="82"/>
      <c r="BB88" s="82"/>
      <c r="BC88" s="82"/>
      <c r="BD88" s="82"/>
      <c r="BE88" s="82"/>
      <c r="BF88" s="83" t="s">
        <v>22</v>
      </c>
      <c r="BG88" s="83"/>
      <c r="BH88" s="83"/>
      <c r="BJ88" s="88" t="n">
        <v>5000</v>
      </c>
      <c r="BK88" s="83" t="s">
        <v>21</v>
      </c>
      <c r="BL88" s="83"/>
      <c r="BM88" s="83"/>
      <c r="BN88" s="84"/>
      <c r="BO88" s="82"/>
      <c r="BP88" s="82"/>
      <c r="BQ88" s="82"/>
      <c r="BR88" s="82"/>
      <c r="BS88" s="82"/>
      <c r="BT88" s="82"/>
      <c r="BU88" s="83" t="s">
        <v>22</v>
      </c>
      <c r="BV88" s="83"/>
      <c r="BW88" s="83"/>
      <c r="BY88" s="82"/>
      <c r="BZ88" s="83"/>
      <c r="CA88" s="83"/>
      <c r="CB88" s="83"/>
      <c r="CC88" s="84"/>
      <c r="CD88" s="82"/>
      <c r="CE88" s="82"/>
      <c r="CF88" s="82"/>
      <c r="CG88" s="82"/>
      <c r="CH88" s="82"/>
      <c r="CI88" s="82"/>
      <c r="CJ88" s="83"/>
      <c r="CK88" s="83"/>
      <c r="CL88" s="83"/>
    </row>
    <row r="89" customFormat="false" ht="14.5" hidden="false" customHeight="false" outlineLevel="0" collapsed="false">
      <c r="A89" s="82"/>
      <c r="B89" s="82" t="s">
        <v>23</v>
      </c>
      <c r="C89" s="82" t="s">
        <v>24</v>
      </c>
      <c r="D89" s="82" t="s">
        <v>25</v>
      </c>
      <c r="E89" s="82"/>
      <c r="F89" s="82"/>
      <c r="G89" s="82" t="s">
        <v>26</v>
      </c>
      <c r="H89" s="82" t="s">
        <v>27</v>
      </c>
      <c r="I89" s="82" t="s">
        <v>28</v>
      </c>
      <c r="J89" s="82" t="s">
        <v>29</v>
      </c>
      <c r="K89" s="82"/>
      <c r="L89" s="82" t="s">
        <v>30</v>
      </c>
      <c r="M89" s="82" t="s">
        <v>24</v>
      </c>
      <c r="N89" s="82" t="s">
        <v>31</v>
      </c>
      <c r="P89" s="82"/>
      <c r="Q89" s="82" t="s">
        <v>23</v>
      </c>
      <c r="R89" s="82" t="s">
        <v>24</v>
      </c>
      <c r="S89" s="82" t="s">
        <v>25</v>
      </c>
      <c r="T89" s="82"/>
      <c r="U89" s="82"/>
      <c r="V89" s="82" t="s">
        <v>26</v>
      </c>
      <c r="W89" s="82" t="s">
        <v>27</v>
      </c>
      <c r="X89" s="82" t="s">
        <v>28</v>
      </c>
      <c r="Y89" s="82" t="s">
        <v>29</v>
      </c>
      <c r="Z89" s="82"/>
      <c r="AA89" s="82" t="s">
        <v>30</v>
      </c>
      <c r="AB89" s="82" t="s">
        <v>24</v>
      </c>
      <c r="AC89" s="82" t="s">
        <v>31</v>
      </c>
      <c r="AF89" s="82"/>
      <c r="AG89" s="82" t="s">
        <v>23</v>
      </c>
      <c r="AH89" s="82" t="s">
        <v>24</v>
      </c>
      <c r="AI89" s="82" t="s">
        <v>25</v>
      </c>
      <c r="AJ89" s="82"/>
      <c r="AK89" s="82"/>
      <c r="AL89" s="82" t="s">
        <v>26</v>
      </c>
      <c r="AM89" s="82" t="s">
        <v>27</v>
      </c>
      <c r="AN89" s="82" t="s">
        <v>28</v>
      </c>
      <c r="AO89" s="82" t="s">
        <v>29</v>
      </c>
      <c r="AP89" s="82"/>
      <c r="AQ89" s="82" t="s">
        <v>30</v>
      </c>
      <c r="AR89" s="82" t="s">
        <v>24</v>
      </c>
      <c r="AS89" s="82" t="s">
        <v>31</v>
      </c>
      <c r="AU89" s="82"/>
      <c r="AV89" s="82" t="s">
        <v>23</v>
      </c>
      <c r="AW89" s="82" t="s">
        <v>24</v>
      </c>
      <c r="AX89" s="82" t="s">
        <v>25</v>
      </c>
      <c r="AY89" s="82"/>
      <c r="AZ89" s="82"/>
      <c r="BA89" s="82" t="s">
        <v>26</v>
      </c>
      <c r="BB89" s="82" t="s">
        <v>27</v>
      </c>
      <c r="BC89" s="82" t="s">
        <v>28</v>
      </c>
      <c r="BD89" s="82" t="s">
        <v>29</v>
      </c>
      <c r="BE89" s="82"/>
      <c r="BF89" s="82" t="s">
        <v>30</v>
      </c>
      <c r="BG89" s="82" t="s">
        <v>24</v>
      </c>
      <c r="BH89" s="82" t="s">
        <v>31</v>
      </c>
      <c r="BJ89" s="82"/>
      <c r="BK89" s="82" t="s">
        <v>23</v>
      </c>
      <c r="BL89" s="82" t="s">
        <v>24</v>
      </c>
      <c r="BM89" s="82" t="s">
        <v>25</v>
      </c>
      <c r="BN89" s="82"/>
      <c r="BO89" s="82"/>
      <c r="BP89" s="82" t="s">
        <v>26</v>
      </c>
      <c r="BQ89" s="82" t="s">
        <v>27</v>
      </c>
      <c r="BR89" s="82" t="s">
        <v>28</v>
      </c>
      <c r="BS89" s="82" t="s">
        <v>29</v>
      </c>
      <c r="BT89" s="82"/>
      <c r="BU89" s="82" t="s">
        <v>30</v>
      </c>
      <c r="BV89" s="82" t="s">
        <v>24</v>
      </c>
      <c r="BW89" s="82" t="s">
        <v>31</v>
      </c>
      <c r="BY89" s="82"/>
      <c r="BZ89" s="82"/>
      <c r="CA89" s="82"/>
      <c r="CB89" s="82"/>
      <c r="CC89" s="82"/>
      <c r="CD89" s="82"/>
      <c r="CE89" s="82"/>
      <c r="CF89" s="82"/>
      <c r="CG89" s="82"/>
      <c r="CH89" s="82"/>
      <c r="CI89" s="82"/>
      <c r="CJ89" s="82"/>
      <c r="CK89" s="82"/>
      <c r="CL89" s="82"/>
    </row>
    <row r="90" customFormat="false" ht="14.5" hidden="false" customHeight="false" outlineLevel="0" collapsed="false">
      <c r="A90" s="82"/>
      <c r="B90" s="82" t="n">
        <v>1</v>
      </c>
      <c r="C90" s="85" t="str">
        <f aca="false">C4</f>
        <v>Argentina</v>
      </c>
      <c r="D90" s="86" t="n">
        <f aca="false">ROUND(HLOOKUP(C90,normalization!$V$4:$CW$153,MATCH(A$88,normalization!$A$4:$A$153,0),0),2)</f>
        <v>58.52</v>
      </c>
      <c r="E90" s="86"/>
      <c r="F90" s="82"/>
      <c r="G90" s="87" t="n">
        <f aca="false">RANK(D90,D$90:D$170,0)+COUNTIF(D90:D$90,D90)-1</f>
        <v>27</v>
      </c>
      <c r="H90" s="82" t="n">
        <f aca="false">RANK(D90,D$90:D$170,0)</f>
        <v>27</v>
      </c>
      <c r="I90" s="82" t="n">
        <f aca="false">MATCH(B90,G$90:G$170,0)</f>
        <v>17</v>
      </c>
      <c r="J90" s="82" t="n">
        <f aca="false">INDEX(H$90:H$170,I90)</f>
        <v>1</v>
      </c>
      <c r="K90" s="82"/>
      <c r="L90" s="82" t="n">
        <f aca="false">IF(OR(J90=J89,J90=J91),CONCATENATE("=",J90),J90)</f>
        <v>1</v>
      </c>
      <c r="M90" s="82" t="str">
        <f aca="false">INDEX(C$90:C$170,I90)</f>
        <v>Denmark</v>
      </c>
      <c r="N90" s="82" t="n">
        <f aca="false">INDEX(D$90:D$170,I90)</f>
        <v>77.12</v>
      </c>
      <c r="P90" s="82"/>
      <c r="Q90" s="82" t="n">
        <v>1</v>
      </c>
      <c r="R90" s="85" t="str">
        <f aca="false">C4</f>
        <v>Argentina</v>
      </c>
      <c r="S90" s="86" t="n">
        <f aca="false">ROUND(HLOOKUP(R90,normalization!$V$4:$CW$157,MATCH(P$88,normalization!$A$4:$A$157,0),0),2)</f>
        <v>58.79</v>
      </c>
      <c r="T90" s="86"/>
      <c r="U90" s="82"/>
      <c r="V90" s="87" t="e">
        <f aca="false">RANK(S90,S$90:S$170,0)+COUNTIF(S90:S$90,S90)-1</f>
        <v>#REF!</v>
      </c>
      <c r="W90" s="82" t="e">
        <f aca="false">RANK(S90,S$90:S$170,0)</f>
        <v>#REF!</v>
      </c>
      <c r="X90" s="82" t="e">
        <f aca="false">MATCH(Q90,V$90:V$170,0)</f>
        <v>#N/A</v>
      </c>
      <c r="Y90" s="82" t="e">
        <f aca="false">INDEX(W$90:W$170,X90)</f>
        <v>#N/A</v>
      </c>
      <c r="Z90" s="82"/>
      <c r="AA90" s="82" t="e">
        <f aca="false">IF(OR(Y90=Y89,Y90=Y91),CONCATENATE("=",Y90),Y90)</f>
        <v>#N/A</v>
      </c>
      <c r="AB90" s="82" t="e">
        <f aca="false">INDEX(R$90:R$170,X90)</f>
        <v>#N/A</v>
      </c>
      <c r="AC90" s="82" t="e">
        <f aca="false">INDEX(S$90:S$170,X90)</f>
        <v>#N/A</v>
      </c>
      <c r="AF90" s="82"/>
      <c r="AG90" s="82" t="n">
        <v>1</v>
      </c>
      <c r="AH90" s="85" t="str">
        <f aca="false">C4</f>
        <v>Argentina</v>
      </c>
      <c r="AI90" s="86" t="n">
        <f aca="false">ROUND(HLOOKUP(AH90,normalization!$V$4:$CW$153,MATCH(AF$88,normalization!$A$4:$A$153,0),0),2)</f>
        <v>67.41</v>
      </c>
      <c r="AJ90" s="86"/>
      <c r="AK90" s="82"/>
      <c r="AL90" s="87" t="e">
        <f aca="false">RANK(AI90,AI$90:AI$170,0)+COUNTIF(AI90:AI$90,AI90)-1</f>
        <v>#REF!</v>
      </c>
      <c r="AM90" s="82" t="e">
        <f aca="false">RANK(AI90,AI$90:AI$170,0)</f>
        <v>#REF!</v>
      </c>
      <c r="AN90" s="82" t="e">
        <f aca="false">MATCH(AG90,AL$90:AL$170,0)</f>
        <v>#N/A</v>
      </c>
      <c r="AO90" s="82" t="e">
        <f aca="false">INDEX(AM$90:AM$170,AN90)</f>
        <v>#N/A</v>
      </c>
      <c r="AP90" s="82"/>
      <c r="AQ90" s="82" t="e">
        <f aca="false">IF(OR(AO90=AO89,AO90=AO91),CONCATENATE("=",AO90),AO90)</f>
        <v>#N/A</v>
      </c>
      <c r="AR90" s="82" t="e">
        <f aca="false">INDEX(AH$90:AH$170,AN90)</f>
        <v>#N/A</v>
      </c>
      <c r="AS90" s="82" t="e">
        <f aca="false">INDEX(AI$90:AI$170,AN90)</f>
        <v>#N/A</v>
      </c>
      <c r="AU90" s="82"/>
      <c r="AV90" s="82" t="n">
        <v>1</v>
      </c>
      <c r="AW90" s="85" t="str">
        <f aca="false">C4</f>
        <v>Argentina</v>
      </c>
      <c r="AX90" s="86" t="n">
        <f aca="false">ROUND(HLOOKUP(AW90,normalization!$V$4:$CW$153,MATCH(AU$88,normalization!$A$4:$A$153,0),0),2)</f>
        <v>66.88</v>
      </c>
      <c r="AY90" s="86"/>
      <c r="AZ90" s="82"/>
      <c r="BA90" s="87" t="e">
        <f aca="false">RANK(AX90,AX$90:AX$170,0)+COUNTIF(AX90:AX$90,AX90)-1</f>
        <v>#REF!</v>
      </c>
      <c r="BB90" s="82" t="e">
        <f aca="false">RANK(AX90,AX$90:AX$170,0)</f>
        <v>#REF!</v>
      </c>
      <c r="BC90" s="82" t="e">
        <f aca="false">MATCH(AV90,BA$90:BA$170,0)</f>
        <v>#N/A</v>
      </c>
      <c r="BD90" s="82" t="e">
        <f aca="false">INDEX(BB$90:BB$170,BC90)</f>
        <v>#N/A</v>
      </c>
      <c r="BE90" s="82"/>
      <c r="BF90" s="82" t="e">
        <f aca="false">IF(OR(BD90=BD89,BD90=BD91),CONCATENATE("=",BD90),BD90)</f>
        <v>#N/A</v>
      </c>
      <c r="BG90" s="82" t="e">
        <f aca="false">INDEX(AW$90:AW$170,BC90)</f>
        <v>#N/A</v>
      </c>
      <c r="BH90" s="82" t="e">
        <f aca="false">INDEX(AX$90:AX$170,BC90)</f>
        <v>#N/A</v>
      </c>
      <c r="BJ90" s="82"/>
      <c r="BK90" s="82" t="n">
        <v>1</v>
      </c>
      <c r="BL90" s="85" t="str">
        <f aca="false">C4</f>
        <v>Argentina</v>
      </c>
      <c r="BM90" s="86" t="n">
        <f aca="false">ROUND(HLOOKUP(BL90,normalization!$V$4:$CW$154,MATCH(BJ$88,normalization!$A$4:$A$154,0),0),2)</f>
        <v>51.37</v>
      </c>
      <c r="BN90" s="86"/>
      <c r="BO90" s="82"/>
      <c r="BP90" s="87" t="e">
        <f aca="false">RANK(BM90,BM$90:BM$170,0)+COUNTIF(BM90:BM$90,BM90)-1</f>
        <v>#REF!</v>
      </c>
      <c r="BQ90" s="82" t="e">
        <f aca="false">RANK(BM90,BM$90:BM$170,0)</f>
        <v>#REF!</v>
      </c>
      <c r="BR90" s="82" t="e">
        <f aca="false">MATCH(BK90,BP$90:BP$170,0)</f>
        <v>#N/A</v>
      </c>
      <c r="BS90" s="82" t="e">
        <f aca="false">INDEX(BQ$90:BQ$170,BR90)</f>
        <v>#N/A</v>
      </c>
      <c r="BT90" s="82"/>
      <c r="BU90" s="82" t="e">
        <f aca="false">IF(OR(BS90=BS89,BS90=BS91),CONCATENATE("=",BS90),BS90)</f>
        <v>#N/A</v>
      </c>
      <c r="BV90" s="82" t="e">
        <f aca="false">INDEX(BL$90:BL$170,BR90)</f>
        <v>#N/A</v>
      </c>
      <c r="BW90" s="82" t="e">
        <f aca="false">INDEX(BM$90:BM$170,BR90)</f>
        <v>#N/A</v>
      </c>
      <c r="BY90" s="82"/>
      <c r="BZ90" s="82"/>
      <c r="CA90" s="85"/>
      <c r="CB90" s="86"/>
      <c r="CC90" s="86"/>
      <c r="CD90" s="82"/>
      <c r="CE90" s="87"/>
      <c r="CF90" s="82"/>
      <c r="CG90" s="82"/>
      <c r="CH90" s="82"/>
      <c r="CI90" s="82"/>
      <c r="CJ90" s="82"/>
      <c r="CK90" s="82"/>
      <c r="CL90" s="82"/>
    </row>
    <row r="91" customFormat="false" ht="14.5" hidden="false" customHeight="false" outlineLevel="0" collapsed="false">
      <c r="A91" s="82"/>
      <c r="B91" s="82" t="n">
        <v>2</v>
      </c>
      <c r="C91" s="85" t="str">
        <f aca="false">C5</f>
        <v>Australia</v>
      </c>
      <c r="D91" s="86" t="n">
        <f aca="false">ROUND(HLOOKUP(C91,normalization!$V$4:$CW$153,MATCH(A$88,normalization!$A$4:$A$153,0),0),2)</f>
        <v>58.09</v>
      </c>
      <c r="E91" s="86"/>
      <c r="F91" s="82"/>
      <c r="G91" s="87" t="n">
        <f aca="false">RANK(D91,D$90:D$170,0)+COUNTIF(D$90:D91,D91)-1</f>
        <v>29</v>
      </c>
      <c r="H91" s="82" t="n">
        <f aca="false">RANK(D91,D$90:D$170,0)</f>
        <v>29</v>
      </c>
      <c r="I91" s="82" t="n">
        <f aca="false">MATCH(B91,G$90:G$170,0)</f>
        <v>9</v>
      </c>
      <c r="J91" s="82" t="n">
        <f aca="false">INDEX(H$90:H$170,I91)</f>
        <v>2</v>
      </c>
      <c r="K91" s="82"/>
      <c r="L91" s="82" t="n">
        <f aca="false">IF(OR(J91=J90,J91=J92),CONCATENATE("=",J91),J91)</f>
        <v>2</v>
      </c>
      <c r="M91" s="82" t="str">
        <f aca="false">INDEX(C$90:C$170,I91)</f>
        <v>Chile</v>
      </c>
      <c r="N91" s="82" t="n">
        <f aca="false">INDEX(D$90:D$170,I91)</f>
        <v>73.93</v>
      </c>
      <c r="P91" s="82"/>
      <c r="Q91" s="82" t="n">
        <v>2</v>
      </c>
      <c r="R91" s="85" t="str">
        <f aca="false">C5</f>
        <v>Australia</v>
      </c>
      <c r="S91" s="86" t="n">
        <f aca="false">ROUND(HLOOKUP(R91,normalization!$V$4:$CW$157,MATCH(P$88,normalization!$A$4:$A$157,0),0),2)</f>
        <v>83.43</v>
      </c>
      <c r="T91" s="86"/>
      <c r="U91" s="82"/>
      <c r="V91" s="87" t="e">
        <f aca="false">RANK(S91,S$90:S$170,0)+COUNTIF(S$90:S91,S91)-1</f>
        <v>#REF!</v>
      </c>
      <c r="W91" s="82" t="e">
        <f aca="false">RANK(S91,S$90:S$170,0)</f>
        <v>#REF!</v>
      </c>
      <c r="X91" s="82" t="e">
        <f aca="false">MATCH(Q91,V$90:V$170,0)</f>
        <v>#N/A</v>
      </c>
      <c r="Y91" s="82" t="e">
        <f aca="false">INDEX(W$90:W$170,X91)</f>
        <v>#N/A</v>
      </c>
      <c r="Z91" s="82"/>
      <c r="AA91" s="82" t="e">
        <f aca="false">IF(OR(Y91=Y90,Y91=Y92),CONCATENATE("=",Y91),Y91)</f>
        <v>#N/A</v>
      </c>
      <c r="AB91" s="82" t="e">
        <f aca="false">INDEX(R$90:R$170,X91)</f>
        <v>#N/A</v>
      </c>
      <c r="AC91" s="82" t="e">
        <f aca="false">INDEX(S$90:S$170,X91)</f>
        <v>#N/A</v>
      </c>
      <c r="AF91" s="82"/>
      <c r="AG91" s="82" t="n">
        <v>2</v>
      </c>
      <c r="AH91" s="85" t="str">
        <f aca="false">C5</f>
        <v>Australia</v>
      </c>
      <c r="AI91" s="86" t="n">
        <f aca="false">ROUND(HLOOKUP(AH91,normalization!$V$4:$CW$153,MATCH(AF$88,normalization!$A$4:$A$153,0),0),2)</f>
        <v>76.27</v>
      </c>
      <c r="AJ91" s="86"/>
      <c r="AK91" s="82"/>
      <c r="AL91" s="87" t="e">
        <f aca="false">RANK(AI91,AI$90:AI$170,0)+COUNTIF(AI$90:AI91,AI91)-1</f>
        <v>#REF!</v>
      </c>
      <c r="AM91" s="82" t="e">
        <f aca="false">RANK(AI91,AI$90:AI$170,0)</f>
        <v>#REF!</v>
      </c>
      <c r="AN91" s="82" t="e">
        <f aca="false">MATCH(AG91,AL$90:AL$170,0)</f>
        <v>#N/A</v>
      </c>
      <c r="AO91" s="82" t="e">
        <f aca="false">INDEX(AM$90:AM$170,AN91)</f>
        <v>#N/A</v>
      </c>
      <c r="AP91" s="82"/>
      <c r="AQ91" s="82" t="e">
        <f aca="false">IF(OR(AO91=AO90,AO91=AO92),CONCATENATE("=",AO91),AO91)</f>
        <v>#N/A</v>
      </c>
      <c r="AR91" s="82" t="e">
        <f aca="false">INDEX(AH$90:AH$170,AN91)</f>
        <v>#N/A</v>
      </c>
      <c r="AS91" s="82" t="e">
        <f aca="false">INDEX(AI$90:AI$170,AN91)</f>
        <v>#N/A</v>
      </c>
      <c r="AU91" s="82"/>
      <c r="AV91" s="82" t="n">
        <v>2</v>
      </c>
      <c r="AW91" s="85" t="str">
        <f aca="false">C5</f>
        <v>Australia</v>
      </c>
      <c r="AX91" s="86" t="n">
        <f aca="false">ROUND(HLOOKUP(AW91,normalization!$V$4:$CW$153,MATCH(AU$88,normalization!$A$4:$A$153,0),0),2)</f>
        <v>49.47</v>
      </c>
      <c r="AY91" s="86"/>
      <c r="AZ91" s="82"/>
      <c r="BA91" s="87" t="e">
        <f aca="false">RANK(AX91,AX$90:AX$170,0)+COUNTIF(AX$90:AX91,AX91)-1</f>
        <v>#REF!</v>
      </c>
      <c r="BB91" s="82" t="e">
        <f aca="false">RANK(AX91,AX$90:AX$170,0)</f>
        <v>#REF!</v>
      </c>
      <c r="BC91" s="82" t="e">
        <f aca="false">MATCH(AV91,BA$90:BA$170,0)</f>
        <v>#N/A</v>
      </c>
      <c r="BD91" s="82" t="e">
        <f aca="false">INDEX(BB$90:BB$170,BC91)</f>
        <v>#N/A</v>
      </c>
      <c r="BE91" s="82"/>
      <c r="BF91" s="82" t="e">
        <f aca="false">IF(OR(BD91=BD90,BD91=BD92),CONCATENATE("=",BD91),BD91)</f>
        <v>#N/A</v>
      </c>
      <c r="BG91" s="82" t="e">
        <f aca="false">INDEX(AW$90:AW$170,BC91)</f>
        <v>#N/A</v>
      </c>
      <c r="BH91" s="82" t="e">
        <f aca="false">INDEX(AX$90:AX$170,BC91)</f>
        <v>#N/A</v>
      </c>
      <c r="BJ91" s="82"/>
      <c r="BK91" s="82" t="n">
        <v>2</v>
      </c>
      <c r="BL91" s="85" t="str">
        <f aca="false">C5</f>
        <v>Australia</v>
      </c>
      <c r="BM91" s="86" t="n">
        <f aca="false">ROUND(HLOOKUP(BL91,normalization!$V$4:$CW$154,MATCH(BJ$88,normalization!$A$4:$A$154,0),0),2)</f>
        <v>68.36</v>
      </c>
      <c r="BN91" s="86"/>
      <c r="BO91" s="82"/>
      <c r="BP91" s="87" t="e">
        <f aca="false">RANK(BM91,BM$90:BM$170,0)+COUNTIF(BM$90:BM91,BM91)-1</f>
        <v>#REF!</v>
      </c>
      <c r="BQ91" s="82" t="e">
        <f aca="false">RANK(BM91,BM$90:BM$170,0)</f>
        <v>#REF!</v>
      </c>
      <c r="BR91" s="82" t="e">
        <f aca="false">MATCH(BK91,BP$90:BP$170,0)</f>
        <v>#N/A</v>
      </c>
      <c r="BS91" s="82" t="e">
        <f aca="false">INDEX(BQ$90:BQ$170,BR91)</f>
        <v>#N/A</v>
      </c>
      <c r="BT91" s="82"/>
      <c r="BU91" s="82" t="e">
        <f aca="false">IF(OR(BS91=BS90,BS91=BS92),CONCATENATE("=",BS91),BS91)</f>
        <v>#N/A</v>
      </c>
      <c r="BV91" s="82" t="e">
        <f aca="false">INDEX(BL$90:BL$170,BR91)</f>
        <v>#N/A</v>
      </c>
      <c r="BW91" s="82" t="e">
        <f aca="false">INDEX(BM$90:BM$170,BR91)</f>
        <v>#N/A</v>
      </c>
      <c r="BY91" s="82"/>
      <c r="BZ91" s="82"/>
      <c r="CA91" s="85"/>
      <c r="CB91" s="86"/>
      <c r="CC91" s="86"/>
      <c r="CD91" s="82"/>
      <c r="CE91" s="87"/>
      <c r="CF91" s="82"/>
      <c r="CG91" s="82"/>
      <c r="CH91" s="82"/>
      <c r="CI91" s="82"/>
      <c r="CJ91" s="82"/>
      <c r="CK91" s="82"/>
      <c r="CL91" s="82"/>
    </row>
    <row r="92" customFormat="false" ht="14.5" hidden="false" customHeight="false" outlineLevel="0" collapsed="false">
      <c r="A92" s="82"/>
      <c r="B92" s="82" t="n">
        <v>3</v>
      </c>
      <c r="C92" s="85" t="str">
        <f aca="false">C6</f>
        <v>Austria</v>
      </c>
      <c r="D92" s="86" t="n">
        <f aca="false">ROUND(HLOOKUP(C92,normalization!$V$4:$CW$153,MATCH(A$88,normalization!$A$4:$A$153,0),0),2)</f>
        <v>60.1</v>
      </c>
      <c r="E92" s="86"/>
      <c r="F92" s="82"/>
      <c r="G92" s="87" t="n">
        <f aca="false">RANK(D92,D$90:D$170,0)+COUNTIF(D$90:D92,D92)-1</f>
        <v>24</v>
      </c>
      <c r="H92" s="82" t="n">
        <f aca="false">RANK(D92,D$90:D$170,0)</f>
        <v>24</v>
      </c>
      <c r="I92" s="82" t="n">
        <f aca="false">MATCH(B92,G$90:G$170,0)</f>
        <v>50</v>
      </c>
      <c r="J92" s="82" t="n">
        <f aca="false">INDEX(H$90:H$170,I92)</f>
        <v>3</v>
      </c>
      <c r="K92" s="82"/>
      <c r="L92" s="82" t="n">
        <f aca="false">IF(OR(J92=J91,J92=J93),CONCATENATE("=",J92),J92)</f>
        <v>3</v>
      </c>
      <c r="M92" s="82" t="str">
        <f aca="false">INDEX(C$90:C$170,I92)</f>
        <v>Netherlands</v>
      </c>
      <c r="N92" s="82" t="n">
        <f aca="false">INDEX(D$90:D$170,I92)</f>
        <v>73.52</v>
      </c>
      <c r="P92" s="82"/>
      <c r="Q92" s="82" t="n">
        <v>3</v>
      </c>
      <c r="R92" s="85" t="str">
        <f aca="false">C6</f>
        <v>Austria</v>
      </c>
      <c r="S92" s="86" t="n">
        <f aca="false">ROUND(HLOOKUP(R92,normalization!$V$4:$CW$157,MATCH(P$88,normalization!$A$4:$A$157,0),0),2)</f>
        <v>62.18</v>
      </c>
      <c r="T92" s="86"/>
      <c r="U92" s="82"/>
      <c r="V92" s="87" t="e">
        <f aca="false">RANK(S92,S$90:S$170,0)+COUNTIF(S$90:S92,S92)-1</f>
        <v>#REF!</v>
      </c>
      <c r="W92" s="82" t="e">
        <f aca="false">RANK(S92,S$90:S$170,0)</f>
        <v>#REF!</v>
      </c>
      <c r="X92" s="82" t="e">
        <f aca="false">MATCH(Q92,V$90:V$170,0)</f>
        <v>#N/A</v>
      </c>
      <c r="Y92" s="82" t="e">
        <f aca="false">INDEX(W$90:W$170,X92)</f>
        <v>#N/A</v>
      </c>
      <c r="Z92" s="82"/>
      <c r="AA92" s="82" t="e">
        <f aca="false">IF(OR(Y92=Y91,Y92=Y93),CONCATENATE("=",Y92),Y92)</f>
        <v>#N/A</v>
      </c>
      <c r="AB92" s="82" t="e">
        <f aca="false">INDEX(R$90:R$170,X92)</f>
        <v>#N/A</v>
      </c>
      <c r="AC92" s="82" t="e">
        <f aca="false">INDEX(S$90:S$170,X92)</f>
        <v>#N/A</v>
      </c>
      <c r="AF92" s="82"/>
      <c r="AG92" s="82" t="n">
        <v>3</v>
      </c>
      <c r="AH92" s="85" t="str">
        <f aca="false">C6</f>
        <v>Austria</v>
      </c>
      <c r="AI92" s="86" t="n">
        <f aca="false">ROUND(HLOOKUP(AH92,normalization!$V$4:$CW$153,MATCH(AF$88,normalization!$A$4:$A$153,0),0),2)</f>
        <v>81.36</v>
      </c>
      <c r="AJ92" s="86"/>
      <c r="AK92" s="82"/>
      <c r="AL92" s="87" t="e">
        <f aca="false">RANK(AI92,AI$90:AI$170,0)+COUNTIF(AI$90:AI92,AI92)-1</f>
        <v>#REF!</v>
      </c>
      <c r="AM92" s="82" t="e">
        <f aca="false">RANK(AI92,AI$90:AI$170,0)</f>
        <v>#REF!</v>
      </c>
      <c r="AN92" s="82" t="e">
        <f aca="false">MATCH(AG92,AL$90:AL$170,0)</f>
        <v>#N/A</v>
      </c>
      <c r="AO92" s="82" t="e">
        <f aca="false">INDEX(AM$90:AM$170,AN92)</f>
        <v>#N/A</v>
      </c>
      <c r="AP92" s="82"/>
      <c r="AQ92" s="82" t="e">
        <f aca="false">IF(OR(AO92=AO91,AO92=AO93),CONCATENATE("=",AO92),AO92)</f>
        <v>#N/A</v>
      </c>
      <c r="AR92" s="82" t="e">
        <f aca="false">INDEX(AH$90:AH$170,AN92)</f>
        <v>#N/A</v>
      </c>
      <c r="AS92" s="82" t="e">
        <f aca="false">INDEX(AI$90:AI$170,AN92)</f>
        <v>#N/A</v>
      </c>
      <c r="AU92" s="82"/>
      <c r="AV92" s="82" t="n">
        <v>3</v>
      </c>
      <c r="AW92" s="85" t="str">
        <f aca="false">C6</f>
        <v>Austria</v>
      </c>
      <c r="AX92" s="86" t="n">
        <f aca="false">ROUND(HLOOKUP(AW92,normalization!$V$4:$CW$153,MATCH(AU$88,normalization!$A$4:$A$153,0),0),2)</f>
        <v>78.63</v>
      </c>
      <c r="AY92" s="86"/>
      <c r="AZ92" s="82"/>
      <c r="BA92" s="87" t="e">
        <f aca="false">RANK(AX92,AX$90:AX$170,0)+COUNTIF(AX$90:AX92,AX92)-1</f>
        <v>#REF!</v>
      </c>
      <c r="BB92" s="82" t="e">
        <f aca="false">RANK(AX92,AX$90:AX$170,0)</f>
        <v>#REF!</v>
      </c>
      <c r="BC92" s="82" t="e">
        <f aca="false">MATCH(AV92,BA$90:BA$170,0)</f>
        <v>#N/A</v>
      </c>
      <c r="BD92" s="82" t="e">
        <f aca="false">INDEX(BB$90:BB$170,BC92)</f>
        <v>#N/A</v>
      </c>
      <c r="BE92" s="82"/>
      <c r="BF92" s="82" t="e">
        <f aca="false">IF(OR(BD92=BD91,BD92=BD93),CONCATENATE("=",BD92),BD92)</f>
        <v>#N/A</v>
      </c>
      <c r="BG92" s="82" t="e">
        <f aca="false">INDEX(AW$90:AW$170,BC92)</f>
        <v>#N/A</v>
      </c>
      <c r="BH92" s="82" t="e">
        <f aca="false">INDEX(AX$90:AX$170,BC92)</f>
        <v>#N/A</v>
      </c>
      <c r="BJ92" s="82"/>
      <c r="BK92" s="82" t="n">
        <v>3</v>
      </c>
      <c r="BL92" s="85" t="str">
        <f aca="false">C6</f>
        <v>Austria</v>
      </c>
      <c r="BM92" s="86" t="n">
        <f aca="false">ROUND(HLOOKUP(BL92,normalization!$V$4:$CW$154,MATCH(BJ$88,normalization!$A$4:$A$154,0),0),2)</f>
        <v>62.19</v>
      </c>
      <c r="BN92" s="86"/>
      <c r="BO92" s="82"/>
      <c r="BP92" s="87" t="e">
        <f aca="false">RANK(BM92,BM$90:BM$170,0)+COUNTIF(BM$90:BM92,BM92)-1</f>
        <v>#REF!</v>
      </c>
      <c r="BQ92" s="82" t="e">
        <f aca="false">RANK(BM92,BM$90:BM$170,0)</f>
        <v>#REF!</v>
      </c>
      <c r="BR92" s="82" t="e">
        <f aca="false">MATCH(BK92,BP$90:BP$170,0)</f>
        <v>#N/A</v>
      </c>
      <c r="BS92" s="82" t="e">
        <f aca="false">INDEX(BQ$90:BQ$170,BR92)</f>
        <v>#N/A</v>
      </c>
      <c r="BT92" s="82"/>
      <c r="BU92" s="82" t="e">
        <f aca="false">IF(OR(BS92=BS91,BS92=BS93),CONCATENATE("=",BS92),BS92)</f>
        <v>#N/A</v>
      </c>
      <c r="BV92" s="82" t="e">
        <f aca="false">INDEX(BL$90:BL$170,BR92)</f>
        <v>#N/A</v>
      </c>
      <c r="BW92" s="82" t="e">
        <f aca="false">INDEX(BM$90:BM$170,BR92)</f>
        <v>#N/A</v>
      </c>
      <c r="BY92" s="82"/>
      <c r="BZ92" s="82"/>
      <c r="CA92" s="85"/>
      <c r="CB92" s="86"/>
      <c r="CC92" s="86"/>
      <c r="CD92" s="82"/>
      <c r="CE92" s="87"/>
      <c r="CF92" s="82"/>
      <c r="CG92" s="82"/>
      <c r="CH92" s="82"/>
      <c r="CI92" s="82"/>
      <c r="CJ92" s="82"/>
      <c r="CK92" s="82"/>
      <c r="CL92" s="82"/>
    </row>
    <row r="93" customFormat="false" ht="14.5" hidden="false" customHeight="false" outlineLevel="0" collapsed="false">
      <c r="A93" s="82"/>
      <c r="B93" s="82" t="n">
        <v>4</v>
      </c>
      <c r="C93" s="85" t="str">
        <f aca="false">C7</f>
        <v>Belgium</v>
      </c>
      <c r="D93" s="86" t="n">
        <f aca="false">ROUND(HLOOKUP(C93,normalization!$V$4:$CW$153,MATCH(A$88,normalization!$A$4:$A$153,0),0),2)</f>
        <v>67.12</v>
      </c>
      <c r="E93" s="86"/>
      <c r="F93" s="82"/>
      <c r="G93" s="87" t="n">
        <f aca="false">RANK(D93,D$90:D$170,0)+COUNTIF(D$90:D93,D93)-1</f>
        <v>10</v>
      </c>
      <c r="H93" s="82" t="n">
        <f aca="false">RANK(D93,D$90:D$170,0)</f>
        <v>10</v>
      </c>
      <c r="I93" s="82" t="n">
        <f aca="false">MATCH(B93,G$90:G$170,0)</f>
        <v>16</v>
      </c>
      <c r="J93" s="82" t="n">
        <f aca="false">INDEX(H$90:H$170,I93)</f>
        <v>4</v>
      </c>
      <c r="K93" s="82"/>
      <c r="L93" s="82" t="n">
        <f aca="false">IF(OR(J93=J92,J93=J94),CONCATENATE("=",J93),J93)</f>
        <v>4</v>
      </c>
      <c r="M93" s="82" t="str">
        <f aca="false">INDEX(C$90:C$170,I93)</f>
        <v>Germany</v>
      </c>
      <c r="N93" s="82" t="n">
        <f aca="false">INDEX(D$90:D$170,I93)</f>
        <v>72.55</v>
      </c>
      <c r="P93" s="82"/>
      <c r="Q93" s="82" t="n">
        <v>4</v>
      </c>
      <c r="R93" s="85" t="str">
        <f aca="false">C7</f>
        <v>Belgium</v>
      </c>
      <c r="S93" s="86" t="n">
        <f aca="false">ROUND(HLOOKUP(R93,normalization!$V$4:$CW$157,MATCH(P$88,normalization!$A$4:$A$157,0),0),2)</f>
        <v>67.48</v>
      </c>
      <c r="T93" s="86"/>
      <c r="U93" s="82"/>
      <c r="V93" s="87" t="e">
        <f aca="false">RANK(S93,S$90:S$170,0)+COUNTIF(S$90:S93,S93)-1</f>
        <v>#REF!</v>
      </c>
      <c r="W93" s="82" t="e">
        <f aca="false">RANK(S93,S$90:S$170,0)</f>
        <v>#REF!</v>
      </c>
      <c r="X93" s="82" t="e">
        <f aca="false">MATCH(Q93,V$90:V$170,0)</f>
        <v>#N/A</v>
      </c>
      <c r="Y93" s="82" t="e">
        <f aca="false">INDEX(W$90:W$170,X93)</f>
        <v>#N/A</v>
      </c>
      <c r="Z93" s="82"/>
      <c r="AA93" s="82" t="e">
        <f aca="false">IF(OR(Y93=Y92,Y93=Y94),CONCATENATE("=",Y93),Y93)</f>
        <v>#N/A</v>
      </c>
      <c r="AB93" s="82" t="e">
        <f aca="false">INDEX(R$90:R$170,X93)</f>
        <v>#N/A</v>
      </c>
      <c r="AC93" s="82" t="e">
        <f aca="false">INDEX(S$90:S$170,X93)</f>
        <v>#N/A</v>
      </c>
      <c r="AF93" s="82"/>
      <c r="AG93" s="82" t="n">
        <v>4</v>
      </c>
      <c r="AH93" s="85" t="str">
        <f aca="false">C7</f>
        <v>Belgium</v>
      </c>
      <c r="AI93" s="86" t="n">
        <f aca="false">ROUND(HLOOKUP(AH93,normalization!$V$4:$CW$153,MATCH(AF$88,normalization!$A$4:$A$153,0),0),2)</f>
        <v>71.34</v>
      </c>
      <c r="AJ93" s="86"/>
      <c r="AK93" s="82"/>
      <c r="AL93" s="87" t="e">
        <f aca="false">RANK(AI93,AI$90:AI$170,0)+COUNTIF(AI$90:AI93,AI93)-1</f>
        <v>#REF!</v>
      </c>
      <c r="AM93" s="82" t="e">
        <f aca="false">RANK(AI93,AI$90:AI$170,0)</f>
        <v>#REF!</v>
      </c>
      <c r="AN93" s="82" t="e">
        <f aca="false">MATCH(AG93,AL$90:AL$170,0)</f>
        <v>#N/A</v>
      </c>
      <c r="AO93" s="82" t="e">
        <f aca="false">INDEX(AM$90:AM$170,AN93)</f>
        <v>#N/A</v>
      </c>
      <c r="AP93" s="82"/>
      <c r="AQ93" s="82" t="e">
        <f aca="false">IF(OR(AO93=AO92,AO93=AO94),CONCATENATE("=",AO93),AO93)</f>
        <v>#N/A</v>
      </c>
      <c r="AR93" s="82" t="e">
        <f aca="false">INDEX(AH$90:AH$170,AN93)</f>
        <v>#N/A</v>
      </c>
      <c r="AS93" s="82" t="e">
        <f aca="false">INDEX(AI$90:AI$170,AN93)</f>
        <v>#N/A</v>
      </c>
      <c r="AU93" s="82"/>
      <c r="AV93" s="82" t="n">
        <v>4</v>
      </c>
      <c r="AW93" s="85" t="str">
        <f aca="false">C7</f>
        <v>Belgium</v>
      </c>
      <c r="AX93" s="86" t="n">
        <f aca="false">ROUND(HLOOKUP(AW93,normalization!$V$4:$CW$153,MATCH(AU$88,normalization!$A$4:$A$153,0),0),2)</f>
        <v>70.02</v>
      </c>
      <c r="AY93" s="86"/>
      <c r="AZ93" s="82"/>
      <c r="BA93" s="87" t="e">
        <f aca="false">RANK(AX93,AX$90:AX$170,0)+COUNTIF(AX$90:AX93,AX93)-1</f>
        <v>#REF!</v>
      </c>
      <c r="BB93" s="82" t="e">
        <f aca="false">RANK(AX93,AX$90:AX$170,0)</f>
        <v>#REF!</v>
      </c>
      <c r="BC93" s="82" t="e">
        <f aca="false">MATCH(AV93,BA$90:BA$170,0)</f>
        <v>#N/A</v>
      </c>
      <c r="BD93" s="82" t="e">
        <f aca="false">INDEX(BB$90:BB$170,BC93)</f>
        <v>#N/A</v>
      </c>
      <c r="BE93" s="82"/>
      <c r="BF93" s="82" t="e">
        <f aca="false">IF(OR(BD93=BD92,BD93=BD94),CONCATENATE("=",BD93),BD93)</f>
        <v>#N/A</v>
      </c>
      <c r="BG93" s="82" t="e">
        <f aca="false">INDEX(AW$90:AW$170,BC93)</f>
        <v>#N/A</v>
      </c>
      <c r="BH93" s="82" t="e">
        <f aca="false">INDEX(AX$90:AX$170,BC93)</f>
        <v>#N/A</v>
      </c>
      <c r="BJ93" s="82"/>
      <c r="BK93" s="82" t="n">
        <v>4</v>
      </c>
      <c r="BL93" s="85" t="str">
        <f aca="false">C7</f>
        <v>Belgium</v>
      </c>
      <c r="BM93" s="86" t="n">
        <f aca="false">ROUND(HLOOKUP(BL93,normalization!$V$4:$CW$154,MATCH(BJ$88,normalization!$A$4:$A$154,0),0),2)</f>
        <v>65</v>
      </c>
      <c r="BN93" s="86"/>
      <c r="BO93" s="82"/>
      <c r="BP93" s="87" t="e">
        <f aca="false">RANK(BM93,BM$90:BM$170,0)+COUNTIF(BM$90:BM93,BM93)-1</f>
        <v>#REF!</v>
      </c>
      <c r="BQ93" s="82" t="e">
        <f aca="false">RANK(BM93,BM$90:BM$170,0)</f>
        <v>#REF!</v>
      </c>
      <c r="BR93" s="82" t="e">
        <f aca="false">MATCH(BK93,BP$90:BP$170,0)</f>
        <v>#N/A</v>
      </c>
      <c r="BS93" s="82" t="e">
        <f aca="false">INDEX(BQ$90:BQ$170,BR93)</f>
        <v>#N/A</v>
      </c>
      <c r="BT93" s="82"/>
      <c r="BU93" s="82" t="e">
        <f aca="false">IF(OR(BS93=BS92,BS93=BS94),CONCATENATE("=",BS93),BS93)</f>
        <v>#N/A</v>
      </c>
      <c r="BV93" s="82" t="e">
        <f aca="false">INDEX(BL$90:BL$170,BR93)</f>
        <v>#N/A</v>
      </c>
      <c r="BW93" s="82" t="e">
        <f aca="false">INDEX(BM$90:BM$170,BR93)</f>
        <v>#N/A</v>
      </c>
      <c r="BY93" s="82"/>
      <c r="BZ93" s="82"/>
      <c r="CA93" s="85"/>
      <c r="CB93" s="86"/>
      <c r="CC93" s="86"/>
      <c r="CD93" s="82"/>
      <c r="CE93" s="87"/>
      <c r="CF93" s="82"/>
      <c r="CG93" s="82"/>
      <c r="CH93" s="82"/>
      <c r="CI93" s="82"/>
      <c r="CJ93" s="82"/>
      <c r="CK93" s="82"/>
      <c r="CL93" s="82"/>
    </row>
    <row r="94" customFormat="false" ht="14.5" hidden="false" customHeight="false" outlineLevel="0" collapsed="false">
      <c r="A94" s="82"/>
      <c r="B94" s="82" t="n">
        <v>5</v>
      </c>
      <c r="C94" s="85" t="str">
        <f aca="false">C8</f>
        <v>Bangladesh</v>
      </c>
      <c r="D94" s="86" t="n">
        <f aca="false">ROUND(HLOOKUP(C94,normalization!$V$4:$CW$153,MATCH(A$88,normalization!$A$4:$A$153,0),0),2)</f>
        <v>43.97</v>
      </c>
      <c r="E94" s="86"/>
      <c r="F94" s="82"/>
      <c r="G94" s="87" t="n">
        <f aca="false">RANK(D94,D$90:D$170,0)+COUNTIF(D$90:D94,D94)-1</f>
        <v>56</v>
      </c>
      <c r="H94" s="82" t="n">
        <f aca="false">RANK(D94,D$90:D$170,0)</f>
        <v>56</v>
      </c>
      <c r="I94" s="82" t="n">
        <f aca="false">MATCH(B94,G$90:G$170,0)</f>
        <v>51</v>
      </c>
      <c r="J94" s="82" t="n">
        <f aca="false">INDEX(H$90:H$170,I94)</f>
        <v>5</v>
      </c>
      <c r="K94" s="82"/>
      <c r="L94" s="82" t="n">
        <f aca="false">IF(OR(J94=J93,J94=J95),CONCATENATE("=",J94),J94)</f>
        <v>5</v>
      </c>
      <c r="M94" s="82" t="str">
        <f aca="false">INDEX(C$90:C$170,I94)</f>
        <v>Norway</v>
      </c>
      <c r="N94" s="82" t="n">
        <f aca="false">INDEX(D$90:D$170,I94)</f>
        <v>72.09</v>
      </c>
      <c r="P94" s="82"/>
      <c r="Q94" s="82" t="n">
        <v>5</v>
      </c>
      <c r="R94" s="85" t="str">
        <f aca="false">C8</f>
        <v>Bangladesh</v>
      </c>
      <c r="S94" s="86" t="n">
        <f aca="false">ROUND(HLOOKUP(R94,normalization!$V$4:$CW$157,MATCH(P$88,normalization!$A$4:$A$157,0),0),2)</f>
        <v>43.67</v>
      </c>
      <c r="T94" s="86"/>
      <c r="U94" s="82"/>
      <c r="V94" s="87" t="e">
        <f aca="false">RANK(S94,S$90:S$170,0)+COUNTIF(S$90:S94,S94)-1</f>
        <v>#REF!</v>
      </c>
      <c r="W94" s="82" t="e">
        <f aca="false">RANK(S94,S$90:S$170,0)</f>
        <v>#REF!</v>
      </c>
      <c r="X94" s="82" t="e">
        <f aca="false">MATCH(Q94,V$90:V$170,0)</f>
        <v>#N/A</v>
      </c>
      <c r="Y94" s="82" t="e">
        <f aca="false">INDEX(W$90:W$170,X94)</f>
        <v>#N/A</v>
      </c>
      <c r="Z94" s="82"/>
      <c r="AA94" s="82" t="e">
        <f aca="false">IF(OR(Y94=Y93,Y94=Y95),CONCATENATE("=",Y94),Y94)</f>
        <v>#N/A</v>
      </c>
      <c r="AB94" s="82" t="e">
        <f aca="false">INDEX(R$90:R$170,X94)</f>
        <v>#N/A</v>
      </c>
      <c r="AC94" s="82" t="e">
        <f aca="false">INDEX(S$90:S$170,X94)</f>
        <v>#N/A</v>
      </c>
      <c r="AF94" s="82"/>
      <c r="AG94" s="82" t="n">
        <v>5</v>
      </c>
      <c r="AH94" s="85" t="str">
        <f aca="false">C8</f>
        <v>Bangladesh</v>
      </c>
      <c r="AI94" s="86" t="n">
        <f aca="false">ROUND(HLOOKUP(AH94,normalization!$V$4:$CW$153,MATCH(AF$88,normalization!$A$4:$A$153,0),0),2)</f>
        <v>61.92</v>
      </c>
      <c r="AJ94" s="86"/>
      <c r="AK94" s="82"/>
      <c r="AL94" s="87" t="e">
        <f aca="false">RANK(AI94,AI$90:AI$170,0)+COUNTIF(AI$90:AI94,AI94)-1</f>
        <v>#REF!</v>
      </c>
      <c r="AM94" s="82" t="e">
        <f aca="false">RANK(AI94,AI$90:AI$170,0)</f>
        <v>#REF!</v>
      </c>
      <c r="AN94" s="82" t="e">
        <f aca="false">MATCH(AG94,AL$90:AL$170,0)</f>
        <v>#N/A</v>
      </c>
      <c r="AO94" s="82" t="e">
        <f aca="false">INDEX(AM$90:AM$170,AN94)</f>
        <v>#N/A</v>
      </c>
      <c r="AP94" s="82"/>
      <c r="AQ94" s="82" t="e">
        <f aca="false">IF(OR(AO94=AO93,AO94=AO95),CONCATENATE("=",AO94),AO94)</f>
        <v>#N/A</v>
      </c>
      <c r="AR94" s="82" t="e">
        <f aca="false">INDEX(AH$90:AH$170,AN94)</f>
        <v>#N/A</v>
      </c>
      <c r="AS94" s="82" t="e">
        <f aca="false">INDEX(AI$90:AI$170,AN94)</f>
        <v>#N/A</v>
      </c>
      <c r="AU94" s="82"/>
      <c r="AV94" s="82" t="n">
        <v>5</v>
      </c>
      <c r="AW94" s="85" t="str">
        <f aca="false">C8</f>
        <v>Bangladesh</v>
      </c>
      <c r="AX94" s="86" t="n">
        <f aca="false">ROUND(HLOOKUP(AW94,normalization!$V$4:$CW$153,MATCH(AU$88,normalization!$A$4:$A$153,0),0),2)</f>
        <v>40.92</v>
      </c>
      <c r="AY94" s="86"/>
      <c r="AZ94" s="82"/>
      <c r="BA94" s="87" t="e">
        <f aca="false">RANK(AX94,AX$90:AX$170,0)+COUNTIF(AX$90:AX94,AX94)-1</f>
        <v>#REF!</v>
      </c>
      <c r="BB94" s="82" t="e">
        <f aca="false">RANK(AX94,AX$90:AX$170,0)</f>
        <v>#REF!</v>
      </c>
      <c r="BC94" s="82" t="e">
        <f aca="false">MATCH(AV94,BA$90:BA$170,0)</f>
        <v>#N/A</v>
      </c>
      <c r="BD94" s="82" t="e">
        <f aca="false">INDEX(BB$90:BB$170,BC94)</f>
        <v>#N/A</v>
      </c>
      <c r="BE94" s="82"/>
      <c r="BF94" s="82" t="e">
        <f aca="false">IF(OR(BD94=BD93,BD94=BD95),CONCATENATE("=",BD94),BD94)</f>
        <v>#N/A</v>
      </c>
      <c r="BG94" s="82" t="e">
        <f aca="false">INDEX(AW$90:AW$170,BC94)</f>
        <v>#N/A</v>
      </c>
      <c r="BH94" s="82" t="e">
        <f aca="false">INDEX(AX$90:AX$170,BC94)</f>
        <v>#N/A</v>
      </c>
      <c r="BJ94" s="82"/>
      <c r="BK94" s="82" t="n">
        <v>5</v>
      </c>
      <c r="BL94" s="85" t="str">
        <f aca="false">C8</f>
        <v>Bangladesh</v>
      </c>
      <c r="BM94" s="86" t="n">
        <f aca="false">ROUND(HLOOKUP(BL94,normalization!$V$4:$CW$154,MATCH(BJ$88,normalization!$A$4:$A$154,0),0),2)</f>
        <v>22.46</v>
      </c>
      <c r="BN94" s="86"/>
      <c r="BO94" s="82"/>
      <c r="BP94" s="87" t="e">
        <f aca="false">RANK(BM94,BM$90:BM$170,0)+COUNTIF(BM$90:BM94,BM94)-1</f>
        <v>#REF!</v>
      </c>
      <c r="BQ94" s="82" t="e">
        <f aca="false">RANK(BM94,BM$90:BM$170,0)</f>
        <v>#REF!</v>
      </c>
      <c r="BR94" s="82" t="e">
        <f aca="false">MATCH(BK94,BP$90:BP$170,0)</f>
        <v>#N/A</v>
      </c>
      <c r="BS94" s="82" t="e">
        <f aca="false">INDEX(BQ$90:BQ$170,BR94)</f>
        <v>#N/A</v>
      </c>
      <c r="BT94" s="82"/>
      <c r="BU94" s="82" t="e">
        <f aca="false">IF(OR(BS94=BS93,BS94=BS95),CONCATENATE("=",BS94),BS94)</f>
        <v>#N/A</v>
      </c>
      <c r="BV94" s="82" t="e">
        <f aca="false">INDEX(BL$90:BL$170,BR94)</f>
        <v>#N/A</v>
      </c>
      <c r="BW94" s="82" t="e">
        <f aca="false">INDEX(BM$90:BM$170,BR94)</f>
        <v>#N/A</v>
      </c>
      <c r="BY94" s="82"/>
      <c r="BZ94" s="82"/>
      <c r="CA94" s="85"/>
      <c r="CB94" s="86"/>
      <c r="CC94" s="86"/>
      <c r="CD94" s="82"/>
      <c r="CE94" s="87"/>
      <c r="CF94" s="82"/>
      <c r="CG94" s="82"/>
      <c r="CH94" s="82"/>
      <c r="CI94" s="82"/>
      <c r="CJ94" s="82"/>
      <c r="CK94" s="82"/>
      <c r="CL94" s="82"/>
    </row>
    <row r="95" customFormat="false" ht="14.5" hidden="false" customHeight="false" outlineLevel="0" collapsed="false">
      <c r="A95" s="82"/>
      <c r="B95" s="82" t="n">
        <v>6</v>
      </c>
      <c r="C95" s="85" t="str">
        <f aca="false">C9</f>
        <v>Bhutan</v>
      </c>
      <c r="D95" s="86" t="n">
        <f aca="false">ROUND(HLOOKUP(C95,normalization!$V$4:$CW$153,MATCH(A$88,normalization!$A$4:$A$153,0),0),2)</f>
        <v>46.15</v>
      </c>
      <c r="E95" s="86"/>
      <c r="F95" s="82"/>
      <c r="G95" s="87" t="n">
        <f aca="false">RANK(D95,D$90:D$170,0)+COUNTIF(D$90:D95,D95)-1</f>
        <v>52</v>
      </c>
      <c r="H95" s="82" t="n">
        <f aca="false">RANK(D95,D$90:D$170,0)</f>
        <v>52</v>
      </c>
      <c r="I95" s="82" t="n">
        <f aca="false">MATCH(B95,G$90:G$170,0)</f>
        <v>69</v>
      </c>
      <c r="J95" s="82" t="n">
        <f aca="false">INDEX(H$90:H$170,I95)</f>
        <v>6</v>
      </c>
      <c r="K95" s="82"/>
      <c r="L95" s="82" t="n">
        <f aca="false">IF(OR(J95=J94,J95=J96),CONCATENATE("=",J95),J95)</f>
        <v>6</v>
      </c>
      <c r="M95" s="82" t="str">
        <f aca="false">INDEX(C$90:C$170,I95)</f>
        <v>Sweden</v>
      </c>
      <c r="N95" s="82" t="n">
        <f aca="false">INDEX(D$90:D$170,I95)</f>
        <v>70.36</v>
      </c>
      <c r="P95" s="82"/>
      <c r="Q95" s="82" t="n">
        <v>6</v>
      </c>
      <c r="R95" s="85" t="str">
        <f aca="false">C9</f>
        <v>Bhutan</v>
      </c>
      <c r="S95" s="86" t="n">
        <f aca="false">ROUND(HLOOKUP(R95,normalization!$V$4:$CW$157,MATCH(P$88,normalization!$A$4:$A$157,0),0),2)</f>
        <v>38.77</v>
      </c>
      <c r="T95" s="86"/>
      <c r="U95" s="82"/>
      <c r="V95" s="87" t="e">
        <f aca="false">RANK(S95,S$90:S$170,0)+COUNTIF(S$90:S95,S95)-1</f>
        <v>#REF!</v>
      </c>
      <c r="W95" s="82" t="e">
        <f aca="false">RANK(S95,S$90:S$170,0)</f>
        <v>#REF!</v>
      </c>
      <c r="X95" s="82" t="e">
        <f aca="false">MATCH(Q95,V$90:V$170,0)</f>
        <v>#N/A</v>
      </c>
      <c r="Y95" s="82" t="e">
        <f aca="false">INDEX(W$90:W$170,X95)</f>
        <v>#N/A</v>
      </c>
      <c r="Z95" s="82"/>
      <c r="AA95" s="82" t="e">
        <f aca="false">IF(OR(Y95=Y94,Y95=Y96),CONCATENATE("=",Y95),Y95)</f>
        <v>#N/A</v>
      </c>
      <c r="AB95" s="82" t="e">
        <f aca="false">INDEX(R$90:R$170,X95)</f>
        <v>#N/A</v>
      </c>
      <c r="AC95" s="82" t="e">
        <f aca="false">INDEX(S$90:S$170,X95)</f>
        <v>#N/A</v>
      </c>
      <c r="AF95" s="82"/>
      <c r="AG95" s="82" t="n">
        <v>6</v>
      </c>
      <c r="AH95" s="85" t="str">
        <f aca="false">C9</f>
        <v>Bhutan</v>
      </c>
      <c r="AI95" s="86" t="n">
        <f aca="false">ROUND(HLOOKUP(AH95,normalization!$V$4:$CW$153,MATCH(AF$88,normalization!$A$4:$A$153,0),0),2)</f>
        <v>48.68</v>
      </c>
      <c r="AJ95" s="86"/>
      <c r="AK95" s="82"/>
      <c r="AL95" s="87" t="e">
        <f aca="false">RANK(AI95,AI$90:AI$170,0)+COUNTIF(AI$90:AI95,AI95)-1</f>
        <v>#REF!</v>
      </c>
      <c r="AM95" s="82" t="e">
        <f aca="false">RANK(AI95,AI$90:AI$170,0)</f>
        <v>#REF!</v>
      </c>
      <c r="AN95" s="82" t="e">
        <f aca="false">MATCH(AG95,AL$90:AL$170,0)</f>
        <v>#N/A</v>
      </c>
      <c r="AO95" s="82" t="e">
        <f aca="false">INDEX(AM$90:AM$170,AN95)</f>
        <v>#N/A</v>
      </c>
      <c r="AP95" s="82"/>
      <c r="AQ95" s="82" t="e">
        <f aca="false">IF(OR(AO95=AO94,AO95=AO96),CONCATENATE("=",AO95),AO95)</f>
        <v>#N/A</v>
      </c>
      <c r="AR95" s="82" t="e">
        <f aca="false">INDEX(AH$90:AH$170,AN95)</f>
        <v>#N/A</v>
      </c>
      <c r="AS95" s="82" t="e">
        <f aca="false">INDEX(AI$90:AI$170,AN95)</f>
        <v>#N/A</v>
      </c>
      <c r="AU95" s="82"/>
      <c r="AV95" s="82" t="n">
        <v>6</v>
      </c>
      <c r="AW95" s="85" t="str">
        <f aca="false">C9</f>
        <v>Bhutan</v>
      </c>
      <c r="AX95" s="86" t="n">
        <f aca="false">ROUND(HLOOKUP(AW95,normalization!$V$4:$CW$153,MATCH(AU$88,normalization!$A$4:$A$153,0),0),2)</f>
        <v>39.24</v>
      </c>
      <c r="AY95" s="86"/>
      <c r="AZ95" s="82"/>
      <c r="BA95" s="87" t="e">
        <f aca="false">RANK(AX95,AX$90:AX$170,0)+COUNTIF(AX$90:AX95,AX95)-1</f>
        <v>#REF!</v>
      </c>
      <c r="BB95" s="82" t="e">
        <f aca="false">RANK(AX95,AX$90:AX$170,0)</f>
        <v>#REF!</v>
      </c>
      <c r="BC95" s="82" t="e">
        <f aca="false">MATCH(AV95,BA$90:BA$170,0)</f>
        <v>#N/A</v>
      </c>
      <c r="BD95" s="82" t="e">
        <f aca="false">INDEX(BB$90:BB$170,BC95)</f>
        <v>#N/A</v>
      </c>
      <c r="BE95" s="82"/>
      <c r="BF95" s="82" t="e">
        <f aca="false">IF(OR(BD95=BD94,BD95=BD96),CONCATENATE("=",BD95),BD95)</f>
        <v>#N/A</v>
      </c>
      <c r="BG95" s="82" t="e">
        <f aca="false">INDEX(AW$90:AW$170,BC95)</f>
        <v>#N/A</v>
      </c>
      <c r="BH95" s="82" t="e">
        <f aca="false">INDEX(AX$90:AX$170,BC95)</f>
        <v>#N/A</v>
      </c>
      <c r="BJ95" s="82"/>
      <c r="BK95" s="82" t="n">
        <v>6</v>
      </c>
      <c r="BL95" s="85" t="str">
        <f aca="false">C9</f>
        <v>Bhutan</v>
      </c>
      <c r="BM95" s="86" t="n">
        <f aca="false">ROUND(HLOOKUP(BL95,normalization!$V$4:$CW$154,MATCH(BJ$88,normalization!$A$4:$A$154,0),0),2)</f>
        <v>44.77</v>
      </c>
      <c r="BN95" s="86"/>
      <c r="BO95" s="82"/>
      <c r="BP95" s="87" t="e">
        <f aca="false">RANK(BM95,BM$90:BM$170,0)+COUNTIF(BM$90:BM95,BM95)-1</f>
        <v>#REF!</v>
      </c>
      <c r="BQ95" s="82" t="e">
        <f aca="false">RANK(BM95,BM$90:BM$170,0)</f>
        <v>#REF!</v>
      </c>
      <c r="BR95" s="82" t="e">
        <f aca="false">MATCH(BK95,BP$90:BP$170,0)</f>
        <v>#N/A</v>
      </c>
      <c r="BS95" s="82" t="e">
        <f aca="false">INDEX(BQ$90:BQ$170,BR95)</f>
        <v>#N/A</v>
      </c>
      <c r="BT95" s="82"/>
      <c r="BU95" s="82" t="e">
        <f aca="false">IF(OR(BS95=BS94,BS95=BS96),CONCATENATE("=",BS95),BS95)</f>
        <v>#N/A</v>
      </c>
      <c r="BV95" s="82" t="e">
        <f aca="false">INDEX(BL$90:BL$170,BR95)</f>
        <v>#N/A</v>
      </c>
      <c r="BW95" s="82" t="e">
        <f aca="false">INDEX(BM$90:BM$170,BR95)</f>
        <v>#N/A</v>
      </c>
      <c r="BY95" s="82"/>
      <c r="BZ95" s="82"/>
      <c r="CA95" s="85"/>
      <c r="CB95" s="86"/>
      <c r="CC95" s="86"/>
      <c r="CD95" s="82"/>
      <c r="CE95" s="87"/>
      <c r="CF95" s="82"/>
      <c r="CG95" s="82"/>
      <c r="CH95" s="82"/>
      <c r="CI95" s="82"/>
      <c r="CJ95" s="82"/>
      <c r="CK95" s="82"/>
      <c r="CL95" s="82"/>
    </row>
    <row r="96" customFormat="false" ht="14.5" hidden="false" customHeight="false" outlineLevel="0" collapsed="false">
      <c r="A96" s="82"/>
      <c r="B96" s="82" t="n">
        <v>7</v>
      </c>
      <c r="C96" s="85" t="str">
        <f aca="false">C10</f>
        <v>Brazil</v>
      </c>
      <c r="D96" s="86" t="n">
        <f aca="false">ROUND(HLOOKUP(C96,normalization!$V$4:$CW$153,MATCH(A$88,normalization!$A$4:$A$153,0),0),2)</f>
        <v>43.13</v>
      </c>
      <c r="E96" s="86"/>
      <c r="F96" s="82"/>
      <c r="G96" s="87" t="n">
        <f aca="false">RANK(D96,D$90:D$170,0)+COUNTIF(D$90:D96,D96)-1</f>
        <v>59</v>
      </c>
      <c r="H96" s="82" t="n">
        <f aca="false">RANK(D96,D$90:D$170,0)</f>
        <v>59</v>
      </c>
      <c r="I96" s="82" t="n">
        <f aca="false">MATCH(B96,G$90:G$170,0)</f>
        <v>22</v>
      </c>
      <c r="J96" s="82" t="n">
        <f aca="false">INDEX(H$90:H$170,I96)</f>
        <v>7</v>
      </c>
      <c r="K96" s="82"/>
      <c r="L96" s="82" t="n">
        <f aca="false">IF(OR(J96=J95,J96=J97),CONCATENATE("=",J96),J96)</f>
        <v>7</v>
      </c>
      <c r="M96" s="82" t="str">
        <f aca="false">INDEX(C$90:C$170,I96)</f>
        <v>Finland</v>
      </c>
      <c r="N96" s="82" t="n">
        <f aca="false">INDEX(D$90:D$170,I96)</f>
        <v>70.17</v>
      </c>
      <c r="P96" s="82"/>
      <c r="Q96" s="82" t="n">
        <v>7</v>
      </c>
      <c r="R96" s="85" t="str">
        <f aca="false">C10</f>
        <v>Brazil</v>
      </c>
      <c r="S96" s="86" t="n">
        <f aca="false">ROUND(HLOOKUP(R96,normalization!$V$4:$CW$157,MATCH(P$88,normalization!$A$4:$A$157,0),0),2)</f>
        <v>65.53</v>
      </c>
      <c r="T96" s="86"/>
      <c r="U96" s="82"/>
      <c r="V96" s="87" t="e">
        <f aca="false">RANK(S96,S$90:S$170,0)+COUNTIF(S$90:S96,S96)-1</f>
        <v>#REF!</v>
      </c>
      <c r="W96" s="82" t="e">
        <f aca="false">RANK(S96,S$90:S$170,0)</f>
        <v>#REF!</v>
      </c>
      <c r="X96" s="82" t="e">
        <f aca="false">MATCH(Q96,V$90:V$170,0)</f>
        <v>#N/A</v>
      </c>
      <c r="Y96" s="82" t="e">
        <f aca="false">INDEX(W$90:W$170,X96)</f>
        <v>#N/A</v>
      </c>
      <c r="Z96" s="82"/>
      <c r="AA96" s="82" t="e">
        <f aca="false">IF(OR(Y96=Y95,Y96=Y97),CONCATENATE("=",Y96),Y96)</f>
        <v>#N/A</v>
      </c>
      <c r="AB96" s="82" t="e">
        <f aca="false">INDEX(R$90:R$170,X96)</f>
        <v>#N/A</v>
      </c>
      <c r="AC96" s="82" t="e">
        <f aca="false">INDEX(S$90:S$170,X96)</f>
        <v>#N/A</v>
      </c>
      <c r="AF96" s="82"/>
      <c r="AG96" s="82" t="n">
        <v>7</v>
      </c>
      <c r="AH96" s="85" t="str">
        <f aca="false">C10</f>
        <v>Brazil</v>
      </c>
      <c r="AI96" s="86" t="n">
        <f aca="false">ROUND(HLOOKUP(AH96,normalization!$V$4:$CW$153,MATCH(AF$88,normalization!$A$4:$A$153,0),0),2)</f>
        <v>67.15</v>
      </c>
      <c r="AJ96" s="86"/>
      <c r="AK96" s="82"/>
      <c r="AL96" s="87" t="e">
        <f aca="false">RANK(AI96,AI$90:AI$170,0)+COUNTIF(AI$90:AI96,AI96)-1</f>
        <v>#REF!</v>
      </c>
      <c r="AM96" s="82" t="e">
        <f aca="false">RANK(AI96,AI$90:AI$170,0)</f>
        <v>#REF!</v>
      </c>
      <c r="AN96" s="82" t="e">
        <f aca="false">MATCH(AG96,AL$90:AL$170,0)</f>
        <v>#N/A</v>
      </c>
      <c r="AO96" s="82" t="e">
        <f aca="false">INDEX(AM$90:AM$170,AN96)</f>
        <v>#N/A</v>
      </c>
      <c r="AP96" s="82"/>
      <c r="AQ96" s="82" t="e">
        <f aca="false">IF(OR(AO96=AO95,AO96=AO97),CONCATENATE("=",AO96),AO96)</f>
        <v>#N/A</v>
      </c>
      <c r="AR96" s="82" t="e">
        <f aca="false">INDEX(AH$90:AH$170,AN96)</f>
        <v>#N/A</v>
      </c>
      <c r="AS96" s="82" t="e">
        <f aca="false">INDEX(AI$90:AI$170,AN96)</f>
        <v>#N/A</v>
      </c>
      <c r="AU96" s="82"/>
      <c r="AV96" s="82" t="n">
        <v>7</v>
      </c>
      <c r="AW96" s="85" t="str">
        <f aca="false">C10</f>
        <v>Brazil</v>
      </c>
      <c r="AX96" s="86" t="n">
        <f aca="false">ROUND(HLOOKUP(AW96,normalization!$V$4:$CW$153,MATCH(AU$88,normalization!$A$4:$A$153,0),0),2)</f>
        <v>57.91</v>
      </c>
      <c r="AY96" s="86"/>
      <c r="AZ96" s="82"/>
      <c r="BA96" s="87" t="e">
        <f aca="false">RANK(AX96,AX$90:AX$170,0)+COUNTIF(AX$90:AX96,AX96)-1</f>
        <v>#REF!</v>
      </c>
      <c r="BB96" s="82" t="e">
        <f aca="false">RANK(AX96,AX$90:AX$170,0)</f>
        <v>#REF!</v>
      </c>
      <c r="BC96" s="82" t="e">
        <f aca="false">MATCH(AV96,BA$90:BA$170,0)</f>
        <v>#N/A</v>
      </c>
      <c r="BD96" s="82" t="e">
        <f aca="false">INDEX(BB$90:BB$170,BC96)</f>
        <v>#N/A</v>
      </c>
      <c r="BE96" s="82"/>
      <c r="BF96" s="82" t="e">
        <f aca="false">IF(OR(BD96=BD95,BD96=BD97),CONCATENATE("=",BD96),BD96)</f>
        <v>#N/A</v>
      </c>
      <c r="BG96" s="82" t="e">
        <f aca="false">INDEX(AW$90:AW$170,BC96)</f>
        <v>#N/A</v>
      </c>
      <c r="BH96" s="82" t="e">
        <f aca="false">INDEX(AX$90:AX$170,BC96)</f>
        <v>#N/A</v>
      </c>
      <c r="BJ96" s="82"/>
      <c r="BK96" s="82" t="n">
        <v>7</v>
      </c>
      <c r="BL96" s="85" t="str">
        <f aca="false">C10</f>
        <v>Brazil</v>
      </c>
      <c r="BM96" s="86" t="n">
        <f aca="false">ROUND(HLOOKUP(BL96,normalization!$V$4:$CW$154,MATCH(BJ$88,normalization!$A$4:$A$154,0),0),2)</f>
        <v>52.84</v>
      </c>
      <c r="BN96" s="86"/>
      <c r="BO96" s="82"/>
      <c r="BP96" s="87" t="e">
        <f aca="false">RANK(BM96,BM$90:BM$170,0)+COUNTIF(BM$90:BM96,BM96)-1</f>
        <v>#REF!</v>
      </c>
      <c r="BQ96" s="82" t="e">
        <f aca="false">RANK(BM96,BM$90:BM$170,0)</f>
        <v>#REF!</v>
      </c>
      <c r="BR96" s="82" t="e">
        <f aca="false">MATCH(BK96,BP$90:BP$170,0)</f>
        <v>#N/A</v>
      </c>
      <c r="BS96" s="82" t="e">
        <f aca="false">INDEX(BQ$90:BQ$170,BR96)</f>
        <v>#N/A</v>
      </c>
      <c r="BT96" s="82"/>
      <c r="BU96" s="82" t="e">
        <f aca="false">IF(OR(BS96=BS95,BS96=BS97),CONCATENATE("=",BS96),BS96)</f>
        <v>#N/A</v>
      </c>
      <c r="BV96" s="82" t="e">
        <f aca="false">INDEX(BL$90:BL$170,BR96)</f>
        <v>#N/A</v>
      </c>
      <c r="BW96" s="82" t="e">
        <f aca="false">INDEX(BM$90:BM$170,BR96)</f>
        <v>#N/A</v>
      </c>
      <c r="BY96" s="82"/>
      <c r="BZ96" s="82"/>
      <c r="CA96" s="85"/>
      <c r="CB96" s="86"/>
      <c r="CC96" s="86"/>
      <c r="CD96" s="82"/>
      <c r="CE96" s="87"/>
      <c r="CF96" s="82"/>
      <c r="CG96" s="82"/>
      <c r="CH96" s="82"/>
      <c r="CI96" s="82"/>
      <c r="CJ96" s="82"/>
      <c r="CK96" s="82"/>
      <c r="CL96" s="82"/>
    </row>
    <row r="97" customFormat="false" ht="14.5" hidden="false" customHeight="false" outlineLevel="0" collapsed="false">
      <c r="A97" s="82"/>
      <c r="B97" s="82" t="n">
        <v>8</v>
      </c>
      <c r="C97" s="85" t="str">
        <f aca="false">C11</f>
        <v>Canada</v>
      </c>
      <c r="D97" s="86" t="n">
        <f aca="false">ROUND(HLOOKUP(C97,normalization!$V$4:$CW$153,MATCH(A$88,normalization!$A$4:$A$153,0),0),2)</f>
        <v>67.8</v>
      </c>
      <c r="E97" s="86"/>
      <c r="F97" s="82"/>
      <c r="G97" s="87" t="n">
        <f aca="false">RANK(D97,D$90:D$170,0)+COUNTIF(D$90:D97,D97)-1</f>
        <v>8</v>
      </c>
      <c r="H97" s="82" t="n">
        <f aca="false">RANK(D97,D$90:D$170,0)</f>
        <v>8</v>
      </c>
      <c r="I97" s="82" t="n">
        <f aca="false">MATCH(B97,G$90:G$170,0)</f>
        <v>8</v>
      </c>
      <c r="J97" s="82" t="n">
        <f aca="false">INDEX(H$90:H$170,I97)</f>
        <v>8</v>
      </c>
      <c r="K97" s="82"/>
      <c r="L97" s="82" t="n">
        <f aca="false">IF(OR(J97=J96,J97=J98),CONCATENATE("=",J97),J97)</f>
        <v>8</v>
      </c>
      <c r="M97" s="82" t="str">
        <f aca="false">INDEX(C$90:C$170,I97)</f>
        <v>Canada</v>
      </c>
      <c r="N97" s="82" t="n">
        <f aca="false">INDEX(D$90:D$170,I97)</f>
        <v>67.8</v>
      </c>
      <c r="P97" s="82"/>
      <c r="Q97" s="82" t="n">
        <v>8</v>
      </c>
      <c r="R97" s="85" t="str">
        <f aca="false">C11</f>
        <v>Canada</v>
      </c>
      <c r="S97" s="86" t="n">
        <f aca="false">ROUND(HLOOKUP(R97,normalization!$V$4:$CW$157,MATCH(P$88,normalization!$A$4:$A$157,0),0),2)</f>
        <v>77.63</v>
      </c>
      <c r="T97" s="86"/>
      <c r="U97" s="82"/>
      <c r="V97" s="87" t="e">
        <f aca="false">RANK(S97,S$90:S$170,0)+COUNTIF(S$90:S97,S97)-1</f>
        <v>#REF!</v>
      </c>
      <c r="W97" s="82" t="e">
        <f aca="false">RANK(S97,S$90:S$170,0)</f>
        <v>#REF!</v>
      </c>
      <c r="X97" s="82" t="e">
        <f aca="false">MATCH(Q97,V$90:V$170,0)</f>
        <v>#N/A</v>
      </c>
      <c r="Y97" s="82" t="e">
        <f aca="false">INDEX(W$90:W$170,X97)</f>
        <v>#N/A</v>
      </c>
      <c r="Z97" s="82"/>
      <c r="AA97" s="82" t="e">
        <f aca="false">IF(OR(Y97=Y96,Y97=Y98),CONCATENATE("=",Y97),Y97)</f>
        <v>#N/A</v>
      </c>
      <c r="AB97" s="82" t="e">
        <f aca="false">INDEX(R$90:R$170,X97)</f>
        <v>#N/A</v>
      </c>
      <c r="AC97" s="82" t="e">
        <f aca="false">INDEX(S$90:S$170,X97)</f>
        <v>#N/A</v>
      </c>
      <c r="AF97" s="82"/>
      <c r="AG97" s="82" t="n">
        <v>8</v>
      </c>
      <c r="AH97" s="85" t="str">
        <f aca="false">C11</f>
        <v>Canada</v>
      </c>
      <c r="AI97" s="86" t="n">
        <f aca="false">ROUND(HLOOKUP(AH97,normalization!$V$4:$CW$153,MATCH(AF$88,normalization!$A$4:$A$153,0),0),2)</f>
        <v>83.48</v>
      </c>
      <c r="AJ97" s="86"/>
      <c r="AK97" s="82"/>
      <c r="AL97" s="87" t="e">
        <f aca="false">RANK(AI97,AI$90:AI$170,0)+COUNTIF(AI$90:AI97,AI97)-1</f>
        <v>#REF!</v>
      </c>
      <c r="AM97" s="82" t="e">
        <f aca="false">RANK(AI97,AI$90:AI$170,0)</f>
        <v>#REF!</v>
      </c>
      <c r="AN97" s="82" t="e">
        <f aca="false">MATCH(AG97,AL$90:AL$170,0)</f>
        <v>#N/A</v>
      </c>
      <c r="AO97" s="82" t="e">
        <f aca="false">INDEX(AM$90:AM$170,AN97)</f>
        <v>#N/A</v>
      </c>
      <c r="AP97" s="82"/>
      <c r="AQ97" s="82" t="e">
        <f aca="false">IF(OR(AO97=AO96,AO97=AO98),CONCATENATE("=",AO97),AO97)</f>
        <v>#N/A</v>
      </c>
      <c r="AR97" s="82" t="e">
        <f aca="false">INDEX(AH$90:AH$170,AN97)</f>
        <v>#N/A</v>
      </c>
      <c r="AS97" s="82" t="e">
        <f aca="false">INDEX(AI$90:AI$170,AN97)</f>
        <v>#N/A</v>
      </c>
      <c r="AU97" s="82"/>
      <c r="AV97" s="82" t="n">
        <v>8</v>
      </c>
      <c r="AW97" s="85" t="str">
        <f aca="false">C11</f>
        <v>Canada</v>
      </c>
      <c r="AX97" s="86" t="n">
        <f aca="false">ROUND(HLOOKUP(AW97,normalization!$V$4:$CW$153,MATCH(AU$88,normalization!$A$4:$A$153,0),0),2)</f>
        <v>62.06</v>
      </c>
      <c r="AY97" s="86"/>
      <c r="AZ97" s="82"/>
      <c r="BA97" s="87" t="e">
        <f aca="false">RANK(AX97,AX$90:AX$170,0)+COUNTIF(AX$90:AX97,AX97)-1</f>
        <v>#REF!</v>
      </c>
      <c r="BB97" s="82" t="e">
        <f aca="false">RANK(AX97,AX$90:AX$170,0)</f>
        <v>#REF!</v>
      </c>
      <c r="BC97" s="82" t="e">
        <f aca="false">MATCH(AV97,BA$90:BA$170,0)</f>
        <v>#N/A</v>
      </c>
      <c r="BD97" s="82" t="e">
        <f aca="false">INDEX(BB$90:BB$170,BC97)</f>
        <v>#N/A</v>
      </c>
      <c r="BE97" s="82"/>
      <c r="BF97" s="82" t="e">
        <f aca="false">IF(OR(BD97=BD96,BD97=BD98),CONCATENATE("=",BD97),BD97)</f>
        <v>#N/A</v>
      </c>
      <c r="BG97" s="82" t="e">
        <f aca="false">INDEX(AW$90:AW$170,BC97)</f>
        <v>#N/A</v>
      </c>
      <c r="BH97" s="82" t="e">
        <f aca="false">INDEX(AX$90:AX$170,BC97)</f>
        <v>#N/A</v>
      </c>
      <c r="BJ97" s="82"/>
      <c r="BK97" s="82" t="n">
        <v>8</v>
      </c>
      <c r="BL97" s="85" t="str">
        <f aca="false">C11</f>
        <v>Canada</v>
      </c>
      <c r="BM97" s="86" t="n">
        <f aca="false">ROUND(HLOOKUP(BL97,normalization!$V$4:$CW$154,MATCH(BJ$88,normalization!$A$4:$A$154,0),0),2)</f>
        <v>63.28</v>
      </c>
      <c r="BN97" s="86"/>
      <c r="BO97" s="82"/>
      <c r="BP97" s="87" t="e">
        <f aca="false">RANK(BM97,BM$90:BM$170,0)+COUNTIF(BM$90:BM97,BM97)-1</f>
        <v>#REF!</v>
      </c>
      <c r="BQ97" s="82" t="e">
        <f aca="false">RANK(BM97,BM$90:BM$170,0)</f>
        <v>#REF!</v>
      </c>
      <c r="BR97" s="82" t="e">
        <f aca="false">MATCH(BK97,BP$90:BP$170,0)</f>
        <v>#N/A</v>
      </c>
      <c r="BS97" s="82" t="e">
        <f aca="false">INDEX(BQ$90:BQ$170,BR97)</f>
        <v>#N/A</v>
      </c>
      <c r="BT97" s="82"/>
      <c r="BU97" s="82" t="e">
        <f aca="false">IF(OR(BS97=BS96,BS97=BS98),CONCATENATE("=",BS97),BS97)</f>
        <v>#N/A</v>
      </c>
      <c r="BV97" s="82" t="e">
        <f aca="false">INDEX(BL$90:BL$170,BR97)</f>
        <v>#N/A</v>
      </c>
      <c r="BW97" s="82" t="e">
        <f aca="false">INDEX(BM$90:BM$170,BR97)</f>
        <v>#N/A</v>
      </c>
      <c r="BY97" s="82"/>
      <c r="BZ97" s="82"/>
      <c r="CA97" s="85"/>
      <c r="CB97" s="86"/>
      <c r="CC97" s="86"/>
      <c r="CD97" s="82"/>
      <c r="CE97" s="87"/>
      <c r="CF97" s="82"/>
      <c r="CG97" s="82"/>
      <c r="CH97" s="82"/>
      <c r="CI97" s="82"/>
      <c r="CJ97" s="82"/>
      <c r="CK97" s="82"/>
      <c r="CL97" s="82"/>
    </row>
    <row r="98" customFormat="false" ht="14.5" hidden="false" customHeight="false" outlineLevel="0" collapsed="false">
      <c r="A98" s="82"/>
      <c r="B98" s="82" t="n">
        <v>9</v>
      </c>
      <c r="C98" s="85" t="str">
        <f aca="false">C12</f>
        <v>Chile</v>
      </c>
      <c r="D98" s="86" t="n">
        <f aca="false">ROUND(HLOOKUP(C98,normalization!$V$4:$CW$153,MATCH(A$88,normalization!$A$4:$A$153,0),0),2)</f>
        <v>73.93</v>
      </c>
      <c r="E98" s="86"/>
      <c r="F98" s="82"/>
      <c r="G98" s="87" t="n">
        <f aca="false">RANK(D98,D$90:D$170,0)+COUNTIF(D$90:D98,D98)-1</f>
        <v>2</v>
      </c>
      <c r="H98" s="82" t="n">
        <f aca="false">RANK(D98,D$90:D$170,0)</f>
        <v>2</v>
      </c>
      <c r="I98" s="82" t="n">
        <f aca="false">MATCH(B98,G$90:G$170,0)</f>
        <v>65</v>
      </c>
      <c r="J98" s="82" t="n">
        <f aca="false">INDEX(H$90:H$170,I98)</f>
        <v>9</v>
      </c>
      <c r="K98" s="82"/>
      <c r="L98" s="82" t="n">
        <f aca="false">IF(OR(J98=J97,J98=J99),CONCATENATE("=",J98),J98)</f>
        <v>9</v>
      </c>
      <c r="M98" s="82" t="str">
        <f aca="false">INDEX(C$90:C$170,I98)</f>
        <v>Singapore</v>
      </c>
      <c r="N98" s="82" t="n">
        <f aca="false">INDEX(D$90:D$170,I98)</f>
        <v>67.35</v>
      </c>
      <c r="P98" s="82"/>
      <c r="Q98" s="82" t="n">
        <v>9</v>
      </c>
      <c r="R98" s="85" t="str">
        <f aca="false">C12</f>
        <v>Chile</v>
      </c>
      <c r="S98" s="86" t="n">
        <f aca="false">ROUND(HLOOKUP(R98,normalization!$V$4:$CW$157,MATCH(P$88,normalization!$A$4:$A$157,0),0),2)</f>
        <v>65.58</v>
      </c>
      <c r="T98" s="86"/>
      <c r="U98" s="82"/>
      <c r="V98" s="87" t="e">
        <f aca="false">RANK(S98,S$90:S$170,0)+COUNTIF(S$90:S98,S98)-1</f>
        <v>#REF!</v>
      </c>
      <c r="W98" s="82" t="e">
        <f aca="false">RANK(S98,S$90:S$170,0)</f>
        <v>#REF!</v>
      </c>
      <c r="X98" s="82" t="e">
        <f aca="false">MATCH(Q98,V$90:V$170,0)</f>
        <v>#N/A</v>
      </c>
      <c r="Y98" s="82" t="e">
        <f aca="false">INDEX(W$90:W$170,X98)</f>
        <v>#N/A</v>
      </c>
      <c r="Z98" s="82"/>
      <c r="AA98" s="82" t="e">
        <f aca="false">IF(OR(Y98=Y97,Y98=Y99),CONCATENATE("=",Y98),Y98)</f>
        <v>#N/A</v>
      </c>
      <c r="AB98" s="82" t="e">
        <f aca="false">INDEX(R$90:R$170,X98)</f>
        <v>#N/A</v>
      </c>
      <c r="AC98" s="82" t="e">
        <f aca="false">INDEX(S$90:S$170,X98)</f>
        <v>#N/A</v>
      </c>
      <c r="AF98" s="82"/>
      <c r="AG98" s="82" t="n">
        <v>9</v>
      </c>
      <c r="AH98" s="85" t="str">
        <f aca="false">C12</f>
        <v>Chile</v>
      </c>
      <c r="AI98" s="86" t="n">
        <f aca="false">ROUND(HLOOKUP(AH98,normalization!$V$4:$CW$153,MATCH(AF$88,normalization!$A$4:$A$153,0),0),2)</f>
        <v>76.94</v>
      </c>
      <c r="AJ98" s="86"/>
      <c r="AK98" s="82"/>
      <c r="AL98" s="87" t="e">
        <f aca="false">RANK(AI98,AI$90:AI$170,0)+COUNTIF(AI$90:AI98,AI98)-1</f>
        <v>#REF!</v>
      </c>
      <c r="AM98" s="82" t="e">
        <f aca="false">RANK(AI98,AI$90:AI$170,0)</f>
        <v>#REF!</v>
      </c>
      <c r="AN98" s="82" t="e">
        <f aca="false">MATCH(AG98,AL$90:AL$170,0)</f>
        <v>#N/A</v>
      </c>
      <c r="AO98" s="82" t="e">
        <f aca="false">INDEX(AM$90:AM$170,AN98)</f>
        <v>#N/A</v>
      </c>
      <c r="AP98" s="82"/>
      <c r="AQ98" s="82" t="e">
        <f aca="false">IF(OR(AO98=AO97,AO98=AO99),CONCATENATE("=",AO98),AO98)</f>
        <v>#N/A</v>
      </c>
      <c r="AR98" s="82" t="e">
        <f aca="false">INDEX(AH$90:AH$170,AN98)</f>
        <v>#N/A</v>
      </c>
      <c r="AS98" s="82" t="e">
        <f aca="false">INDEX(AI$90:AI$170,AN98)</f>
        <v>#N/A</v>
      </c>
      <c r="AU98" s="82"/>
      <c r="AV98" s="82" t="n">
        <v>9</v>
      </c>
      <c r="AW98" s="85" t="str">
        <f aca="false">C12</f>
        <v>Chile</v>
      </c>
      <c r="AX98" s="86" t="n">
        <f aca="false">ROUND(HLOOKUP(AW98,normalization!$V$4:$CW$153,MATCH(AU$88,normalization!$A$4:$A$153,0),0),2)</f>
        <v>68.07</v>
      </c>
      <c r="AY98" s="86"/>
      <c r="AZ98" s="82"/>
      <c r="BA98" s="87" t="e">
        <f aca="false">RANK(AX98,AX$90:AX$170,0)+COUNTIF(AX$90:AX98,AX98)-1</f>
        <v>#REF!</v>
      </c>
      <c r="BB98" s="82" t="e">
        <f aca="false">RANK(AX98,AX$90:AX$170,0)</f>
        <v>#REF!</v>
      </c>
      <c r="BC98" s="82" t="e">
        <f aca="false">MATCH(AV98,BA$90:BA$170,0)</f>
        <v>#N/A</v>
      </c>
      <c r="BD98" s="82" t="e">
        <f aca="false">INDEX(BB$90:BB$170,BC98)</f>
        <v>#N/A</v>
      </c>
      <c r="BE98" s="82"/>
      <c r="BF98" s="82" t="e">
        <f aca="false">IF(OR(BD98=BD97,BD98=BD99),CONCATENATE("=",BD98),BD98)</f>
        <v>#N/A</v>
      </c>
      <c r="BG98" s="82" t="e">
        <f aca="false">INDEX(AW$90:AW$170,BC98)</f>
        <v>#N/A</v>
      </c>
      <c r="BH98" s="82" t="e">
        <f aca="false">INDEX(AX$90:AX$170,BC98)</f>
        <v>#N/A</v>
      </c>
      <c r="BJ98" s="82"/>
      <c r="BK98" s="82" t="n">
        <v>9</v>
      </c>
      <c r="BL98" s="85" t="str">
        <f aca="false">C12</f>
        <v>Chile</v>
      </c>
      <c r="BM98" s="86" t="n">
        <f aca="false">ROUND(HLOOKUP(BL98,normalization!$V$4:$CW$154,MATCH(BJ$88,normalization!$A$4:$A$154,0),0),2)</f>
        <v>44.73</v>
      </c>
      <c r="BN98" s="86"/>
      <c r="BO98" s="82"/>
      <c r="BP98" s="87" t="e">
        <f aca="false">RANK(BM98,BM$90:BM$170,0)+COUNTIF(BM$90:BM98,BM98)-1</f>
        <v>#REF!</v>
      </c>
      <c r="BQ98" s="82" t="e">
        <f aca="false">RANK(BM98,BM$90:BM$170,0)</f>
        <v>#REF!</v>
      </c>
      <c r="BR98" s="82" t="e">
        <f aca="false">MATCH(BK98,BP$90:BP$170,0)</f>
        <v>#N/A</v>
      </c>
      <c r="BS98" s="82" t="e">
        <f aca="false">INDEX(BQ$90:BQ$170,BR98)</f>
        <v>#N/A</v>
      </c>
      <c r="BT98" s="82"/>
      <c r="BU98" s="82" t="e">
        <f aca="false">IF(OR(BS98=BS97,BS98=BS99),CONCATENATE("=",BS98),BS98)</f>
        <v>#N/A</v>
      </c>
      <c r="BV98" s="82" t="e">
        <f aca="false">INDEX(BL$90:BL$170,BR98)</f>
        <v>#N/A</v>
      </c>
      <c r="BW98" s="82" t="e">
        <f aca="false">INDEX(BM$90:BM$170,BR98)</f>
        <v>#N/A</v>
      </c>
      <c r="BY98" s="82"/>
      <c r="BZ98" s="82"/>
      <c r="CA98" s="85"/>
      <c r="CB98" s="86"/>
      <c r="CC98" s="86"/>
      <c r="CD98" s="82"/>
      <c r="CE98" s="87"/>
      <c r="CF98" s="82"/>
      <c r="CG98" s="82"/>
      <c r="CH98" s="82"/>
      <c r="CI98" s="82"/>
      <c r="CJ98" s="82"/>
      <c r="CK98" s="82"/>
      <c r="CL98" s="82"/>
    </row>
    <row r="99" customFormat="false" ht="14.5" hidden="false" customHeight="false" outlineLevel="0" collapsed="false">
      <c r="A99" s="82"/>
      <c r="B99" s="82" t="n">
        <v>10</v>
      </c>
      <c r="C99" s="85" t="str">
        <f aca="false">C13</f>
        <v>China</v>
      </c>
      <c r="D99" s="86" t="n">
        <f aca="false">ROUND(HLOOKUP(C99,normalization!$V$4:$CW$153,MATCH(A$88,normalization!$A$4:$A$153,0),0),2)</f>
        <v>64.28</v>
      </c>
      <c r="E99" s="86"/>
      <c r="F99" s="82"/>
      <c r="G99" s="87" t="n">
        <f aca="false">RANK(D99,D$90:D$170,0)+COUNTIF(D$90:D99,D99)-1</f>
        <v>16</v>
      </c>
      <c r="H99" s="82" t="n">
        <f aca="false">RANK(D99,D$90:D$170,0)</f>
        <v>16</v>
      </c>
      <c r="I99" s="82" t="n">
        <f aca="false">MATCH(B99,G$90:G$170,0)</f>
        <v>4</v>
      </c>
      <c r="J99" s="82" t="n">
        <f aca="false">INDEX(H$90:H$170,I99)</f>
        <v>10</v>
      </c>
      <c r="K99" s="82"/>
      <c r="L99" s="82" t="n">
        <f aca="false">IF(OR(J99=J98,J99=J100),CONCATENATE("=",J99),J99)</f>
        <v>10</v>
      </c>
      <c r="M99" s="82" t="str">
        <f aca="false">INDEX(C$90:C$170,I99)</f>
        <v>Belgium</v>
      </c>
      <c r="N99" s="82" t="n">
        <f aca="false">INDEX(D$90:D$170,I99)</f>
        <v>67.12</v>
      </c>
      <c r="P99" s="82"/>
      <c r="Q99" s="82" t="n">
        <v>10</v>
      </c>
      <c r="R99" s="85" t="str">
        <f aca="false">C13</f>
        <v>China</v>
      </c>
      <c r="S99" s="86" t="n">
        <f aca="false">ROUND(HLOOKUP(R99,normalization!$V$4:$CW$157,MATCH(P$88,normalization!$A$4:$A$157,0),0),2)</f>
        <v>73.88</v>
      </c>
      <c r="T99" s="86"/>
      <c r="U99" s="82"/>
      <c r="V99" s="87" t="e">
        <f aca="false">RANK(S99,S$90:S$170,0)+COUNTIF(S$90:S99,S99)-1</f>
        <v>#REF!</v>
      </c>
      <c r="W99" s="82" t="e">
        <f aca="false">RANK(S99,S$90:S$170,0)</f>
        <v>#REF!</v>
      </c>
      <c r="X99" s="82" t="e">
        <f aca="false">MATCH(Q99,V$90:V$170,0)</f>
        <v>#N/A</v>
      </c>
      <c r="Y99" s="82" t="e">
        <f aca="false">INDEX(W$90:W$170,X99)</f>
        <v>#N/A</v>
      </c>
      <c r="Z99" s="82"/>
      <c r="AA99" s="82" t="e">
        <f aca="false">IF(OR(Y99=Y98,Y99=Y100),CONCATENATE("=",Y99),Y99)</f>
        <v>#N/A</v>
      </c>
      <c r="AB99" s="82" t="e">
        <f aca="false">INDEX(R$90:R$170,X99)</f>
        <v>#N/A</v>
      </c>
      <c r="AC99" s="82" t="e">
        <f aca="false">INDEX(S$90:S$170,X99)</f>
        <v>#N/A</v>
      </c>
      <c r="AF99" s="82"/>
      <c r="AG99" s="82" t="n">
        <v>10</v>
      </c>
      <c r="AH99" s="85" t="str">
        <f aca="false">C13</f>
        <v>China</v>
      </c>
      <c r="AI99" s="86" t="n">
        <f aca="false">ROUND(HLOOKUP(AH99,normalization!$V$4:$CW$153,MATCH(AF$88,normalization!$A$4:$A$153,0),0),2)</f>
        <v>85.85</v>
      </c>
      <c r="AJ99" s="86"/>
      <c r="AK99" s="82"/>
      <c r="AL99" s="87" t="e">
        <f aca="false">RANK(AI99,AI$90:AI$170,0)+COUNTIF(AI$90:AI99,AI99)-1</f>
        <v>#REF!</v>
      </c>
      <c r="AM99" s="82" t="e">
        <f aca="false">RANK(AI99,AI$90:AI$170,0)</f>
        <v>#REF!</v>
      </c>
      <c r="AN99" s="82" t="e">
        <f aca="false">MATCH(AG99,AL$90:AL$170,0)</f>
        <v>#N/A</v>
      </c>
      <c r="AO99" s="82" t="e">
        <f aca="false">INDEX(AM$90:AM$170,AN99)</f>
        <v>#N/A</v>
      </c>
      <c r="AP99" s="82"/>
      <c r="AQ99" s="82" t="e">
        <f aca="false">IF(OR(AO99=AO98,AO99=AO100),CONCATENATE("=",AO99),AO99)</f>
        <v>#N/A</v>
      </c>
      <c r="AR99" s="82" t="e">
        <f aca="false">INDEX(AH$90:AH$170,AN99)</f>
        <v>#N/A</v>
      </c>
      <c r="AS99" s="82" t="e">
        <f aca="false">INDEX(AI$90:AI$170,AN99)</f>
        <v>#N/A</v>
      </c>
      <c r="AU99" s="82"/>
      <c r="AV99" s="82" t="n">
        <v>10</v>
      </c>
      <c r="AW99" s="85" t="str">
        <f aca="false">C13</f>
        <v>China</v>
      </c>
      <c r="AX99" s="86" t="n">
        <f aca="false">ROUND(HLOOKUP(AW99,normalization!$V$4:$CW$153,MATCH(AU$88,normalization!$A$4:$A$153,0),0),2)</f>
        <v>76.94</v>
      </c>
      <c r="AY99" s="86"/>
      <c r="AZ99" s="82"/>
      <c r="BA99" s="87" t="e">
        <f aca="false">RANK(AX99,AX$90:AX$170,0)+COUNTIF(AX$90:AX99,AX99)-1</f>
        <v>#REF!</v>
      </c>
      <c r="BB99" s="82" t="e">
        <f aca="false">RANK(AX99,AX$90:AX$170,0)</f>
        <v>#REF!</v>
      </c>
      <c r="BC99" s="82" t="e">
        <f aca="false">MATCH(AV99,BA$90:BA$170,0)</f>
        <v>#N/A</v>
      </c>
      <c r="BD99" s="82" t="e">
        <f aca="false">INDEX(BB$90:BB$170,BC99)</f>
        <v>#N/A</v>
      </c>
      <c r="BE99" s="82"/>
      <c r="BF99" s="82" t="e">
        <f aca="false">IF(OR(BD99=BD98,BD99=BD100),CONCATENATE("=",BD99),BD99)</f>
        <v>#N/A</v>
      </c>
      <c r="BG99" s="82" t="e">
        <f aca="false">INDEX(AW$90:AW$170,BC99)</f>
        <v>#N/A</v>
      </c>
      <c r="BH99" s="82" t="e">
        <f aca="false">INDEX(AX$90:AX$170,BC99)</f>
        <v>#N/A</v>
      </c>
      <c r="BJ99" s="82"/>
      <c r="BK99" s="82" t="n">
        <v>10</v>
      </c>
      <c r="BL99" s="85" t="str">
        <f aca="false">C13</f>
        <v>China</v>
      </c>
      <c r="BM99" s="86" t="n">
        <f aca="false">ROUND(HLOOKUP(BL99,normalization!$V$4:$CW$154,MATCH(BJ$88,normalization!$A$4:$A$154,0),0),2)</f>
        <v>68.66</v>
      </c>
      <c r="BN99" s="86"/>
      <c r="BO99" s="82"/>
      <c r="BP99" s="87" t="e">
        <f aca="false">RANK(BM99,BM$90:BM$170,0)+COUNTIF(BM$90:BM99,BM99)-1</f>
        <v>#REF!</v>
      </c>
      <c r="BQ99" s="82" t="e">
        <f aca="false">RANK(BM99,BM$90:BM$170,0)</f>
        <v>#REF!</v>
      </c>
      <c r="BR99" s="82" t="e">
        <f aca="false">MATCH(BK99,BP$90:BP$170,0)</f>
        <v>#N/A</v>
      </c>
      <c r="BS99" s="82" t="e">
        <f aca="false">INDEX(BQ$90:BQ$170,BR99)</f>
        <v>#N/A</v>
      </c>
      <c r="BT99" s="82"/>
      <c r="BU99" s="82" t="e">
        <f aca="false">IF(OR(BS99=BS98,BS99=BS100),CONCATENATE("=",BS99),BS99)</f>
        <v>#N/A</v>
      </c>
      <c r="BV99" s="82" t="e">
        <f aca="false">INDEX(BL$90:BL$170,BR99)</f>
        <v>#N/A</v>
      </c>
      <c r="BW99" s="82" t="e">
        <f aca="false">INDEX(BM$90:BM$170,BR99)</f>
        <v>#N/A</v>
      </c>
      <c r="BY99" s="82"/>
      <c r="BZ99" s="82"/>
      <c r="CA99" s="85"/>
      <c r="CB99" s="86"/>
      <c r="CC99" s="86"/>
      <c r="CD99" s="82"/>
      <c r="CE99" s="87"/>
      <c r="CF99" s="82"/>
      <c r="CG99" s="82"/>
      <c r="CH99" s="82"/>
      <c r="CI99" s="82"/>
      <c r="CJ99" s="82"/>
      <c r="CK99" s="82"/>
      <c r="CL99" s="82"/>
    </row>
    <row r="100" customFormat="false" ht="14.5" hidden="false" customHeight="false" outlineLevel="0" collapsed="false">
      <c r="B100" s="82" t="n">
        <v>11</v>
      </c>
      <c r="C100" s="85" t="str">
        <f aca="false">C14</f>
        <v>Democratic Republic of the Congo</v>
      </c>
      <c r="D100" s="86" t="n">
        <f aca="false">ROUND(HLOOKUP(C100,normalization!$V$4:$CW$153,MATCH(A$88,normalization!$A$4:$A$153,0),0),2)</f>
        <v>27.18</v>
      </c>
      <c r="G100" s="87" t="n">
        <f aca="false">RANK(D100,D$90:D$170,0)+COUNTIF(D$90:D100,D100)-1</f>
        <v>78</v>
      </c>
      <c r="H100" s="82" t="n">
        <f aca="false">RANK(D100,D$90:D$170,0)</f>
        <v>78</v>
      </c>
      <c r="I100" s="82" t="n">
        <f aca="false">MATCH(B100,G$90:G$170,0)</f>
        <v>59</v>
      </c>
      <c r="J100" s="82" t="n">
        <f aca="false">INDEX(H$90:H$170,I100)</f>
        <v>11</v>
      </c>
      <c r="K100" s="82"/>
      <c r="L100" s="82" t="n">
        <f aca="false">IF(OR(J100=J99,J100=J101),CONCATENATE("=",J100),J100)</f>
        <v>11</v>
      </c>
      <c r="M100" s="82" t="str">
        <f aca="false">INDEX(C$90:C$170,I100)</f>
        <v>Portugal</v>
      </c>
      <c r="N100" s="82" t="n">
        <f aca="false">INDEX(D$90:D$170,I100)</f>
        <v>66.85</v>
      </c>
      <c r="Q100" s="82" t="n">
        <v>11</v>
      </c>
      <c r="R100" s="85" t="str">
        <f aca="false">C14</f>
        <v>Democratic Republic of the Congo</v>
      </c>
      <c r="S100" s="86" t="n">
        <f aca="false">ROUND(HLOOKUP(R100,normalization!$V$4:$CW$157,MATCH(P$88,normalization!$A$4:$A$157,0),0),2)</f>
        <v>42.43</v>
      </c>
      <c r="V100" s="87" t="e">
        <f aca="false">RANK(S100,S$90:S$170,0)+COUNTIF(S$90:S100,S100)-1</f>
        <v>#REF!</v>
      </c>
      <c r="W100" s="82" t="e">
        <f aca="false">RANK(S100,S$90:S$170,0)</f>
        <v>#REF!</v>
      </c>
      <c r="X100" s="82" t="e">
        <f aca="false">MATCH(Q100,V$90:V$170,0)</f>
        <v>#N/A</v>
      </c>
      <c r="Y100" s="82" t="e">
        <f aca="false">INDEX(W$90:W$170,X100)</f>
        <v>#N/A</v>
      </c>
      <c r="Z100" s="82"/>
      <c r="AA100" s="82" t="e">
        <f aca="false">IF(OR(Y100=Y99,Y100=Y101),CONCATENATE("=",Y100),Y100)</f>
        <v>#N/A</v>
      </c>
      <c r="AB100" s="82" t="e">
        <f aca="false">INDEX(R$90:R$170,X100)</f>
        <v>#N/A</v>
      </c>
      <c r="AC100" s="82" t="e">
        <f aca="false">INDEX(S$90:S$170,X100)</f>
        <v>#N/A</v>
      </c>
      <c r="AG100" s="82" t="n">
        <v>11</v>
      </c>
      <c r="AH100" s="85" t="str">
        <f aca="false">C14</f>
        <v>Democratic Republic of the Congo</v>
      </c>
      <c r="AI100" s="86" t="n">
        <f aca="false">ROUND(HLOOKUP(AH100,normalization!$V$4:$CW$153,MATCH(AF$88,normalization!$A$4:$A$153,0),0),2)</f>
        <v>11.86</v>
      </c>
      <c r="AL100" s="87" t="e">
        <f aca="false">RANK(AI100,AI$90:AI$170,0)+COUNTIF(AI$90:AI100,AI100)-1</f>
        <v>#REF!</v>
      </c>
      <c r="AM100" s="82" t="e">
        <f aca="false">RANK(AI100,AI$90:AI$170,0)</f>
        <v>#REF!</v>
      </c>
      <c r="AN100" s="82" t="e">
        <f aca="false">MATCH(AG100,AL$90:AL$170,0)</f>
        <v>#N/A</v>
      </c>
      <c r="AO100" s="82" t="e">
        <f aca="false">INDEX(AM$90:AM$170,AN100)</f>
        <v>#N/A</v>
      </c>
      <c r="AP100" s="82"/>
      <c r="AQ100" s="82" t="e">
        <f aca="false">IF(OR(AO100=AO99,AO100=AO101),CONCATENATE("=",AO100),AO100)</f>
        <v>#N/A</v>
      </c>
      <c r="AR100" s="82" t="e">
        <f aca="false">INDEX(AH$90:AH$170,AN100)</f>
        <v>#N/A</v>
      </c>
      <c r="AS100" s="82" t="e">
        <f aca="false">INDEX(AI$90:AI$170,AN100)</f>
        <v>#N/A</v>
      </c>
      <c r="AV100" s="82" t="n">
        <v>11</v>
      </c>
      <c r="AW100" s="85" t="str">
        <f aca="false">C14</f>
        <v>Democratic Republic of the Congo</v>
      </c>
      <c r="AX100" s="86" t="n">
        <f aca="false">ROUND(HLOOKUP(AW100,normalization!$V$4:$CW$153,MATCH(AU$88,normalization!$A$4:$A$153,0),0),2)</f>
        <v>28.77</v>
      </c>
      <c r="BA100" s="87" t="e">
        <f aca="false">RANK(AX100,AX$90:AX$170,0)+COUNTIF(AX$90:AX100,AX100)-1</f>
        <v>#REF!</v>
      </c>
      <c r="BB100" s="82" t="e">
        <f aca="false">RANK(AX100,AX$90:AX$170,0)</f>
        <v>#REF!</v>
      </c>
      <c r="BC100" s="82" t="e">
        <f aca="false">MATCH(AV100,BA$90:BA$170,0)</f>
        <v>#N/A</v>
      </c>
      <c r="BD100" s="82" t="e">
        <f aca="false">INDEX(BB$90:BB$170,BC100)</f>
        <v>#N/A</v>
      </c>
      <c r="BE100" s="82"/>
      <c r="BF100" s="82" t="e">
        <f aca="false">IF(OR(BD100=BD99,BD100=BD101),CONCATENATE("=",BD100),BD100)</f>
        <v>#N/A</v>
      </c>
      <c r="BG100" s="82" t="e">
        <f aca="false">INDEX(AW$90:AW$170,BC100)</f>
        <v>#N/A</v>
      </c>
      <c r="BH100" s="82" t="e">
        <f aca="false">INDEX(AX$90:AX$170,BC100)</f>
        <v>#N/A</v>
      </c>
      <c r="BK100" s="82" t="n">
        <v>11</v>
      </c>
      <c r="BL100" s="85" t="str">
        <f aca="false">C14</f>
        <v>Democratic Republic of the Congo</v>
      </c>
      <c r="BM100" s="86" t="n">
        <f aca="false">ROUND(HLOOKUP(BL100,normalization!$V$4:$CW$154,MATCH(BJ$88,normalization!$A$4:$A$154,0),0),2)</f>
        <v>9.8</v>
      </c>
      <c r="BP100" s="87" t="e">
        <f aca="false">RANK(BM100,BM$90:BM$170,0)+COUNTIF(BM$90:BM100,BM100)-1</f>
        <v>#REF!</v>
      </c>
      <c r="BQ100" s="82" t="e">
        <f aca="false">RANK(BM100,BM$90:BM$170,0)</f>
        <v>#REF!</v>
      </c>
      <c r="BR100" s="82" t="e">
        <f aca="false">MATCH(BK100,BP$90:BP$170,0)</f>
        <v>#N/A</v>
      </c>
      <c r="BS100" s="82" t="e">
        <f aca="false">INDEX(BQ$90:BQ$170,BR100)</f>
        <v>#N/A</v>
      </c>
      <c r="BT100" s="82"/>
      <c r="BU100" s="82" t="e">
        <f aca="false">IF(OR(BS100=BS99,BS100=BS101),CONCATENATE("=",BS100),BS100)</f>
        <v>#N/A</v>
      </c>
      <c r="BV100" s="82" t="e">
        <f aca="false">INDEX(BL$90:BL$170,BR100)</f>
        <v>#N/A</v>
      </c>
      <c r="BW100" s="82" t="e">
        <f aca="false">INDEX(BM$90:BM$170,BR100)</f>
        <v>#N/A</v>
      </c>
      <c r="BZ100" s="82"/>
      <c r="CA100" s="85"/>
      <c r="CB100" s="86"/>
      <c r="CE100" s="87"/>
      <c r="CF100" s="82"/>
      <c r="CG100" s="82"/>
      <c r="CH100" s="82"/>
      <c r="CI100" s="82"/>
      <c r="CJ100" s="82"/>
      <c r="CK100" s="82"/>
      <c r="CL100" s="82"/>
    </row>
    <row r="101" customFormat="false" ht="14.5" hidden="false" customHeight="false" outlineLevel="0" collapsed="false">
      <c r="B101" s="82" t="n">
        <v>12</v>
      </c>
      <c r="C101" s="85" t="str">
        <f aca="false">C15</f>
        <v>Colombia</v>
      </c>
      <c r="D101" s="86" t="n">
        <f aca="false">ROUND(HLOOKUP(C101,normalization!$V$4:$CW$153,MATCH(A$88,normalization!$A$4:$A$153,0),0),2)</f>
        <v>37.84</v>
      </c>
      <c r="G101" s="87" t="n">
        <f aca="false">RANK(D101,D$90:D$170,0)+COUNTIF(D$90:D101,D101)-1</f>
        <v>67</v>
      </c>
      <c r="H101" s="82" t="n">
        <f aca="false">RANK(D101,D$90:D$170,0)</f>
        <v>67</v>
      </c>
      <c r="I101" s="82" t="n">
        <f aca="false">MATCH(B101,G$90:G$170,0)</f>
        <v>36</v>
      </c>
      <c r="J101" s="82" t="n">
        <f aca="false">INDEX(H$90:H$170,I101)</f>
        <v>12</v>
      </c>
      <c r="K101" s="82"/>
      <c r="L101" s="82" t="n">
        <f aca="false">IF(OR(J101=J100,J101=J102),CONCATENATE("=",J101),J101)</f>
        <v>12</v>
      </c>
      <c r="M101" s="82" t="str">
        <f aca="false">INDEX(C$90:C$170,I101)</f>
        <v>Japan</v>
      </c>
      <c r="N101" s="82" t="n">
        <f aca="false">INDEX(D$90:D$170,I101)</f>
        <v>65.73</v>
      </c>
      <c r="Q101" s="82" t="n">
        <v>12</v>
      </c>
      <c r="R101" s="85" t="str">
        <f aca="false">C15</f>
        <v>Colombia</v>
      </c>
      <c r="S101" s="86" t="n">
        <f aca="false">ROUND(HLOOKUP(R101,normalization!$V$4:$CW$157,MATCH(P$88,normalization!$A$4:$A$157,0),0),2)</f>
        <v>49.17</v>
      </c>
      <c r="V101" s="87" t="e">
        <f aca="false">RANK(S101,S$90:S$170,0)+COUNTIF(S$90:S101,S101)-1</f>
        <v>#REF!</v>
      </c>
      <c r="W101" s="82" t="e">
        <f aca="false">RANK(S101,S$90:S$170,0)</f>
        <v>#REF!</v>
      </c>
      <c r="X101" s="82" t="e">
        <f aca="false">MATCH(Q101,V$90:V$170,0)</f>
        <v>#N/A</v>
      </c>
      <c r="Y101" s="82" t="e">
        <f aca="false">INDEX(W$90:W$170,X101)</f>
        <v>#N/A</v>
      </c>
      <c r="Z101" s="82"/>
      <c r="AA101" s="82" t="e">
        <f aca="false">IF(OR(Y101=Y100,Y101=Y102),CONCATENATE("=",Y101),Y101)</f>
        <v>#N/A</v>
      </c>
      <c r="AB101" s="82" t="e">
        <f aca="false">INDEX(R$90:R$170,X101)</f>
        <v>#N/A</v>
      </c>
      <c r="AC101" s="82" t="e">
        <f aca="false">INDEX(S$90:S$170,X101)</f>
        <v>#N/A</v>
      </c>
      <c r="AG101" s="82" t="n">
        <v>12</v>
      </c>
      <c r="AH101" s="85" t="str">
        <f aca="false">C15</f>
        <v>Colombia</v>
      </c>
      <c r="AI101" s="86" t="n">
        <f aca="false">ROUND(HLOOKUP(AH101,normalization!$V$4:$CW$153,MATCH(AF$88,normalization!$A$4:$A$153,0),0),2)</f>
        <v>45.53</v>
      </c>
      <c r="AL101" s="87" t="e">
        <f aca="false">RANK(AI101,AI$90:AI$170,0)+COUNTIF(AI$90:AI101,AI101)-1</f>
        <v>#REF!</v>
      </c>
      <c r="AM101" s="82" t="e">
        <f aca="false">RANK(AI101,AI$90:AI$170,0)</f>
        <v>#REF!</v>
      </c>
      <c r="AN101" s="82" t="e">
        <f aca="false">MATCH(AG101,AL$90:AL$170,0)</f>
        <v>#N/A</v>
      </c>
      <c r="AO101" s="82" t="e">
        <f aca="false">INDEX(AM$90:AM$170,AN101)</f>
        <v>#N/A</v>
      </c>
      <c r="AP101" s="82"/>
      <c r="AQ101" s="82" t="e">
        <f aca="false">IF(OR(AO101=AO100,AO101=AO102),CONCATENATE("=",AO101),AO101)</f>
        <v>#N/A</v>
      </c>
      <c r="AR101" s="82" t="e">
        <f aca="false">INDEX(AH$90:AH$170,AN101)</f>
        <v>#N/A</v>
      </c>
      <c r="AS101" s="82" t="e">
        <f aca="false">INDEX(AI$90:AI$170,AN101)</f>
        <v>#N/A</v>
      </c>
      <c r="AV101" s="82" t="n">
        <v>12</v>
      </c>
      <c r="AW101" s="85" t="str">
        <f aca="false">C15</f>
        <v>Colombia</v>
      </c>
      <c r="AX101" s="86" t="n">
        <f aca="false">ROUND(HLOOKUP(AW101,normalization!$V$4:$CW$153,MATCH(AU$88,normalization!$A$4:$A$153,0),0),2)</f>
        <v>48.86</v>
      </c>
      <c r="BA101" s="87" t="e">
        <f aca="false">RANK(AX101,AX$90:AX$170,0)+COUNTIF(AX$90:AX101,AX101)-1</f>
        <v>#REF!</v>
      </c>
      <c r="BB101" s="82" t="e">
        <f aca="false">RANK(AX101,AX$90:AX$170,0)</f>
        <v>#REF!</v>
      </c>
      <c r="BC101" s="82" t="e">
        <f aca="false">MATCH(AV101,BA$90:BA$170,0)</f>
        <v>#N/A</v>
      </c>
      <c r="BD101" s="82" t="e">
        <f aca="false">INDEX(BB$90:BB$170,BC101)</f>
        <v>#N/A</v>
      </c>
      <c r="BE101" s="82"/>
      <c r="BF101" s="82" t="e">
        <f aca="false">IF(OR(BD101=BD100,BD101=BD102),CONCATENATE("=",BD101),BD101)</f>
        <v>#N/A</v>
      </c>
      <c r="BG101" s="82" t="e">
        <f aca="false">INDEX(AW$90:AW$170,BC101)</f>
        <v>#N/A</v>
      </c>
      <c r="BH101" s="82" t="e">
        <f aca="false">INDEX(AX$90:AX$170,BC101)</f>
        <v>#N/A</v>
      </c>
      <c r="BK101" s="82" t="n">
        <v>12</v>
      </c>
      <c r="BL101" s="85" t="str">
        <f aca="false">C15</f>
        <v>Colombia</v>
      </c>
      <c r="BM101" s="86" t="n">
        <f aca="false">ROUND(HLOOKUP(BL101,normalization!$V$4:$CW$154,MATCH(BJ$88,normalization!$A$4:$A$154,0),0),2)</f>
        <v>50.74</v>
      </c>
      <c r="BP101" s="87" t="e">
        <f aca="false">RANK(BM101,BM$90:BM$170,0)+COUNTIF(BM$90:BM101,BM101)-1</f>
        <v>#REF!</v>
      </c>
      <c r="BQ101" s="82" t="e">
        <f aca="false">RANK(BM101,BM$90:BM$170,0)</f>
        <v>#REF!</v>
      </c>
      <c r="BR101" s="82" t="e">
        <f aca="false">MATCH(BK101,BP$90:BP$170,0)</f>
        <v>#N/A</v>
      </c>
      <c r="BS101" s="82" t="e">
        <f aca="false">INDEX(BQ$90:BQ$170,BR101)</f>
        <v>#N/A</v>
      </c>
      <c r="BT101" s="82"/>
      <c r="BU101" s="82" t="e">
        <f aca="false">IF(OR(BS101=BS100,BS101=BS102),CONCATENATE("=",BS101),BS101)</f>
        <v>#N/A</v>
      </c>
      <c r="BV101" s="82" t="e">
        <f aca="false">INDEX(BL$90:BL$170,BR101)</f>
        <v>#N/A</v>
      </c>
      <c r="BW101" s="82" t="e">
        <f aca="false">INDEX(BM$90:BM$170,BR101)</f>
        <v>#N/A</v>
      </c>
      <c r="BZ101" s="82"/>
      <c r="CA101" s="85"/>
      <c r="CB101" s="86"/>
      <c r="CE101" s="87"/>
      <c r="CF101" s="82"/>
      <c r="CG101" s="82"/>
      <c r="CH101" s="82"/>
      <c r="CI101" s="82"/>
      <c r="CJ101" s="82"/>
      <c r="CK101" s="82"/>
      <c r="CL101" s="82"/>
    </row>
    <row r="102" customFormat="false" ht="14.5" hidden="false" customHeight="false" outlineLevel="0" collapsed="false">
      <c r="B102" s="82" t="n">
        <v>13</v>
      </c>
      <c r="C102" s="85" t="str">
        <f aca="false">C16</f>
        <v>Republic of Capo Verde</v>
      </c>
      <c r="D102" s="86" t="n">
        <f aca="false">ROUND(HLOOKUP(C102,normalization!$V$4:$CW$153,MATCH(A$88,normalization!$A$4:$A$153,0),0),2)</f>
        <v>45.26</v>
      </c>
      <c r="G102" s="87" t="n">
        <f aca="false">RANK(D102,D$90:D$170,0)+COUNTIF(D$90:D102,D102)-1</f>
        <v>53</v>
      </c>
      <c r="H102" s="82" t="n">
        <f aca="false">RANK(D102,D$90:D$170,0)</f>
        <v>53</v>
      </c>
      <c r="I102" s="82" t="n">
        <f aca="false">MATCH(B102,G$90:G$170,0)</f>
        <v>25</v>
      </c>
      <c r="J102" s="82" t="n">
        <f aca="false">INDEX(H$90:H$170,I102)</f>
        <v>13</v>
      </c>
      <c r="K102" s="82"/>
      <c r="L102" s="82" t="n">
        <f aca="false">IF(OR(J102=J101,J102=J103),CONCATENATE("=",J102),J102)</f>
        <v>13</v>
      </c>
      <c r="M102" s="82" t="str">
        <f aca="false">INDEX(C$90:C$170,I102)</f>
        <v>United Kingdom</v>
      </c>
      <c r="N102" s="82" t="n">
        <f aca="false">INDEX(D$90:D$170,I102)</f>
        <v>64.93</v>
      </c>
      <c r="Q102" s="82" t="n">
        <v>13</v>
      </c>
      <c r="R102" s="85" t="str">
        <f aca="false">C16</f>
        <v>Republic of Capo Verde</v>
      </c>
      <c r="S102" s="86" t="n">
        <f aca="false">ROUND(HLOOKUP(R102,normalization!$V$4:$CW$157,MATCH(P$88,normalization!$A$4:$A$157,0),0),2)</f>
        <v>31.28</v>
      </c>
      <c r="V102" s="87" t="e">
        <f aca="false">RANK(S102,S$90:S$170,0)+COUNTIF(S$90:S102,S102)-1</f>
        <v>#REF!</v>
      </c>
      <c r="W102" s="82" t="e">
        <f aca="false">RANK(S102,S$90:S$170,0)</f>
        <v>#REF!</v>
      </c>
      <c r="X102" s="82" t="e">
        <f aca="false">MATCH(Q102,V$90:V$170,0)</f>
        <v>#N/A</v>
      </c>
      <c r="Y102" s="82" t="e">
        <f aca="false">INDEX(W$90:W$170,X102)</f>
        <v>#N/A</v>
      </c>
      <c r="Z102" s="82"/>
      <c r="AA102" s="82" t="e">
        <f aca="false">IF(OR(Y102=Y101,Y102=Y103),CONCATENATE("=",Y102),Y102)</f>
        <v>#N/A</v>
      </c>
      <c r="AB102" s="82" t="e">
        <f aca="false">INDEX(R$90:R$170,X102)</f>
        <v>#N/A</v>
      </c>
      <c r="AC102" s="82" t="e">
        <f aca="false">INDEX(S$90:S$170,X102)</f>
        <v>#N/A</v>
      </c>
      <c r="AG102" s="82" t="n">
        <v>13</v>
      </c>
      <c r="AH102" s="85" t="str">
        <f aca="false">C16</f>
        <v>Republic of Capo Verde</v>
      </c>
      <c r="AI102" s="86" t="n">
        <f aca="false">ROUND(HLOOKUP(AH102,normalization!$V$4:$CW$153,MATCH(AF$88,normalization!$A$4:$A$153,0),0),2)</f>
        <v>55.78</v>
      </c>
      <c r="AL102" s="87" t="e">
        <f aca="false">RANK(AI102,AI$90:AI$170,0)+COUNTIF(AI$90:AI102,AI102)-1</f>
        <v>#REF!</v>
      </c>
      <c r="AM102" s="82" t="e">
        <f aca="false">RANK(AI102,AI$90:AI$170,0)</f>
        <v>#REF!</v>
      </c>
      <c r="AN102" s="82" t="e">
        <f aca="false">MATCH(AG102,AL$90:AL$170,0)</f>
        <v>#N/A</v>
      </c>
      <c r="AO102" s="82" t="e">
        <f aca="false">INDEX(AM$90:AM$170,AN102)</f>
        <v>#N/A</v>
      </c>
      <c r="AP102" s="82"/>
      <c r="AQ102" s="82" t="e">
        <f aca="false">IF(OR(AO102=AO101,AO102=AO103),CONCATENATE("=",AO102),AO102)</f>
        <v>#N/A</v>
      </c>
      <c r="AR102" s="82" t="e">
        <f aca="false">INDEX(AH$90:AH$170,AN102)</f>
        <v>#N/A</v>
      </c>
      <c r="AS102" s="82" t="e">
        <f aca="false">INDEX(AI$90:AI$170,AN102)</f>
        <v>#N/A</v>
      </c>
      <c r="AV102" s="82" t="n">
        <v>13</v>
      </c>
      <c r="AW102" s="85" t="str">
        <f aca="false">C16</f>
        <v>Republic of Capo Verde</v>
      </c>
      <c r="AX102" s="86" t="n">
        <f aca="false">ROUND(HLOOKUP(AW102,normalization!$V$4:$CW$153,MATCH(AU$88,normalization!$A$4:$A$153,0),0),2)</f>
        <v>25.71</v>
      </c>
      <c r="BA102" s="87" t="e">
        <f aca="false">RANK(AX102,AX$90:AX$170,0)+COUNTIF(AX$90:AX102,AX102)-1</f>
        <v>#REF!</v>
      </c>
      <c r="BB102" s="82" t="e">
        <f aca="false">RANK(AX102,AX$90:AX$170,0)</f>
        <v>#REF!</v>
      </c>
      <c r="BC102" s="82" t="e">
        <f aca="false">MATCH(AV102,BA$90:BA$170,0)</f>
        <v>#N/A</v>
      </c>
      <c r="BD102" s="82" t="e">
        <f aca="false">INDEX(BB$90:BB$170,BC102)</f>
        <v>#N/A</v>
      </c>
      <c r="BE102" s="82"/>
      <c r="BF102" s="82" t="e">
        <f aca="false">IF(OR(BD102=BD101,BD102=BD103),CONCATENATE("=",BD102),BD102)</f>
        <v>#N/A</v>
      </c>
      <c r="BG102" s="82" t="e">
        <f aca="false">INDEX(AW$90:AW$170,BC102)</f>
        <v>#N/A</v>
      </c>
      <c r="BH102" s="82" t="e">
        <f aca="false">INDEX(AX$90:AX$170,BC102)</f>
        <v>#N/A</v>
      </c>
      <c r="BK102" s="82" t="n">
        <v>13</v>
      </c>
      <c r="BL102" s="85" t="str">
        <f aca="false">C16</f>
        <v>Republic of Capo Verde</v>
      </c>
      <c r="BM102" s="86" t="n">
        <f aca="false">ROUND(HLOOKUP(BL102,normalization!$V$4:$CW$154,MATCH(BJ$88,normalization!$A$4:$A$154,0),0),2)</f>
        <v>31.35</v>
      </c>
      <c r="BP102" s="87" t="e">
        <f aca="false">RANK(BM102,BM$90:BM$170,0)+COUNTIF(BM$90:BM102,BM102)-1</f>
        <v>#REF!</v>
      </c>
      <c r="BQ102" s="82" t="e">
        <f aca="false">RANK(BM102,BM$90:BM$170,0)</f>
        <v>#REF!</v>
      </c>
      <c r="BR102" s="82" t="e">
        <f aca="false">MATCH(BK102,BP$90:BP$170,0)</f>
        <v>#N/A</v>
      </c>
      <c r="BS102" s="82" t="e">
        <f aca="false">INDEX(BQ$90:BQ$170,BR102)</f>
        <v>#N/A</v>
      </c>
      <c r="BT102" s="82"/>
      <c r="BU102" s="82" t="e">
        <f aca="false">IF(OR(BS102=BS101,BS102=BS103),CONCATENATE("=",BS102),BS102)</f>
        <v>#N/A</v>
      </c>
      <c r="BV102" s="82" t="e">
        <f aca="false">INDEX(BL$90:BL$170,BR102)</f>
        <v>#N/A</v>
      </c>
      <c r="BW102" s="82" t="e">
        <f aca="false">INDEX(BM$90:BM$170,BR102)</f>
        <v>#N/A</v>
      </c>
      <c r="BZ102" s="82"/>
      <c r="CA102" s="85"/>
      <c r="CB102" s="86"/>
      <c r="CE102" s="87"/>
      <c r="CF102" s="82"/>
      <c r="CG102" s="82"/>
      <c r="CH102" s="82"/>
      <c r="CI102" s="82"/>
      <c r="CJ102" s="82"/>
      <c r="CK102" s="82"/>
      <c r="CL102" s="82"/>
    </row>
    <row r="103" customFormat="false" ht="14.5" hidden="false" customHeight="false" outlineLevel="0" collapsed="false">
      <c r="B103" s="82" t="n">
        <v>14</v>
      </c>
      <c r="C103" s="85" t="str">
        <f aca="false">C17</f>
        <v>Costa Rica</v>
      </c>
      <c r="D103" s="86" t="n">
        <f aca="false">ROUND(HLOOKUP(C103,normalization!$V$4:$CW$153,MATCH(A$88,normalization!$A$4:$A$153,0),0),2)</f>
        <v>52.95</v>
      </c>
      <c r="G103" s="87" t="n">
        <f aca="false">RANK(D103,D$90:D$170,0)+COUNTIF(D$90:D103,D103)-1</f>
        <v>37</v>
      </c>
      <c r="H103" s="82" t="n">
        <f aca="false">RANK(D103,D$90:D$170,0)</f>
        <v>37</v>
      </c>
      <c r="I103" s="82" t="n">
        <f aca="false">MATCH(B103,G$90:G$170,0)</f>
        <v>34</v>
      </c>
      <c r="J103" s="82" t="n">
        <f aca="false">INDEX(H$90:H$170,I103)</f>
        <v>14</v>
      </c>
      <c r="K103" s="82"/>
      <c r="L103" s="82" t="n">
        <f aca="false">IF(OR(J103=J102,J103=J104),CONCATENATE("=",J103),J103)</f>
        <v>14</v>
      </c>
      <c r="M103" s="82" t="str">
        <f aca="false">INDEX(C$90:C$170,I103)</f>
        <v>Italy</v>
      </c>
      <c r="N103" s="82" t="n">
        <f aca="false">INDEX(D$90:D$170,I103)</f>
        <v>64.85</v>
      </c>
      <c r="Q103" s="82" t="n">
        <v>14</v>
      </c>
      <c r="R103" s="85" t="str">
        <f aca="false">C17</f>
        <v>Costa Rica</v>
      </c>
      <c r="S103" s="86" t="n">
        <f aca="false">ROUND(HLOOKUP(R103,normalization!$V$4:$CW$157,MATCH(P$88,normalization!$A$4:$A$157,0),0),2)</f>
        <v>54.03</v>
      </c>
      <c r="V103" s="87" t="e">
        <f aca="false">RANK(S103,S$90:S$170,0)+COUNTIF(S$90:S103,S103)-1</f>
        <v>#REF!</v>
      </c>
      <c r="W103" s="82" t="e">
        <f aca="false">RANK(S103,S$90:S$170,0)</f>
        <v>#REF!</v>
      </c>
      <c r="X103" s="82" t="e">
        <f aca="false">MATCH(Q103,V$90:V$170,0)</f>
        <v>#N/A</v>
      </c>
      <c r="Y103" s="82" t="e">
        <f aca="false">INDEX(W$90:W$170,X103)</f>
        <v>#N/A</v>
      </c>
      <c r="Z103" s="82"/>
      <c r="AA103" s="82" t="e">
        <f aca="false">IF(OR(Y103=Y102,Y103=Y104),CONCATENATE("=",Y103),Y103)</f>
        <v>#N/A</v>
      </c>
      <c r="AB103" s="82" t="e">
        <f aca="false">INDEX(R$90:R$170,X103)</f>
        <v>#N/A</v>
      </c>
      <c r="AC103" s="82" t="e">
        <f aca="false">INDEX(S$90:S$170,X103)</f>
        <v>#N/A</v>
      </c>
      <c r="AG103" s="82" t="n">
        <v>14</v>
      </c>
      <c r="AH103" s="85" t="str">
        <f aca="false">C17</f>
        <v>Costa Rica</v>
      </c>
      <c r="AI103" s="86" t="n">
        <f aca="false">ROUND(HLOOKUP(AH103,normalization!$V$4:$CW$153,MATCH(AF$88,normalization!$A$4:$A$153,0),0),2)</f>
        <v>49.74</v>
      </c>
      <c r="AL103" s="87" t="e">
        <f aca="false">RANK(AI103,AI$90:AI$170,0)+COUNTIF(AI$90:AI103,AI103)-1</f>
        <v>#REF!</v>
      </c>
      <c r="AM103" s="82" t="e">
        <f aca="false">RANK(AI103,AI$90:AI$170,0)</f>
        <v>#REF!</v>
      </c>
      <c r="AN103" s="82" t="e">
        <f aca="false">MATCH(AG103,AL$90:AL$170,0)</f>
        <v>#N/A</v>
      </c>
      <c r="AO103" s="82" t="e">
        <f aca="false">INDEX(AM$90:AM$170,AN103)</f>
        <v>#N/A</v>
      </c>
      <c r="AP103" s="82"/>
      <c r="AQ103" s="82" t="e">
        <f aca="false">IF(OR(AO103=AO102,AO103=AO104),CONCATENATE("=",AO103),AO103)</f>
        <v>#N/A</v>
      </c>
      <c r="AR103" s="82" t="e">
        <f aca="false">INDEX(AH$90:AH$170,AN103)</f>
        <v>#N/A</v>
      </c>
      <c r="AS103" s="82" t="e">
        <f aca="false">INDEX(AI$90:AI$170,AN103)</f>
        <v>#N/A</v>
      </c>
      <c r="AV103" s="82" t="n">
        <v>14</v>
      </c>
      <c r="AW103" s="85" t="str">
        <f aca="false">C17</f>
        <v>Costa Rica</v>
      </c>
      <c r="AX103" s="86" t="n">
        <f aca="false">ROUND(HLOOKUP(AW103,normalization!$V$4:$CW$153,MATCH(AU$88,normalization!$A$4:$A$153,0),0),2)</f>
        <v>64.47</v>
      </c>
      <c r="BA103" s="87" t="e">
        <f aca="false">RANK(AX103,AX$90:AX$170,0)+COUNTIF(AX$90:AX103,AX103)-1</f>
        <v>#REF!</v>
      </c>
      <c r="BB103" s="82" t="e">
        <f aca="false">RANK(AX103,AX$90:AX$170,0)</f>
        <v>#REF!</v>
      </c>
      <c r="BC103" s="82" t="e">
        <f aca="false">MATCH(AV103,BA$90:BA$170,0)</f>
        <v>#N/A</v>
      </c>
      <c r="BD103" s="82" t="e">
        <f aca="false">INDEX(BB$90:BB$170,BC103)</f>
        <v>#N/A</v>
      </c>
      <c r="BE103" s="82"/>
      <c r="BF103" s="82" t="e">
        <f aca="false">IF(OR(BD103=BD102,BD103=BD104),CONCATENATE("=",BD103),BD103)</f>
        <v>#N/A</v>
      </c>
      <c r="BG103" s="82" t="e">
        <f aca="false">INDEX(AW$90:AW$170,BC103)</f>
        <v>#N/A</v>
      </c>
      <c r="BH103" s="82" t="e">
        <f aca="false">INDEX(AX$90:AX$170,BC103)</f>
        <v>#N/A</v>
      </c>
      <c r="BK103" s="82" t="n">
        <v>14</v>
      </c>
      <c r="BL103" s="85" t="str">
        <f aca="false">C17</f>
        <v>Costa Rica</v>
      </c>
      <c r="BM103" s="86" t="n">
        <f aca="false">ROUND(HLOOKUP(BL103,normalization!$V$4:$CW$154,MATCH(BJ$88,normalization!$A$4:$A$154,0),0),2)</f>
        <v>38.01</v>
      </c>
      <c r="BP103" s="87" t="e">
        <f aca="false">RANK(BM103,BM$90:BM$170,0)+COUNTIF(BM$90:BM103,BM103)-1</f>
        <v>#REF!</v>
      </c>
      <c r="BQ103" s="82" t="e">
        <f aca="false">RANK(BM103,BM$90:BM$170,0)</f>
        <v>#REF!</v>
      </c>
      <c r="BR103" s="82" t="e">
        <f aca="false">MATCH(BK103,BP$90:BP$170,0)</f>
        <v>#N/A</v>
      </c>
      <c r="BS103" s="82" t="e">
        <f aca="false">INDEX(BQ$90:BQ$170,BR103)</f>
        <v>#N/A</v>
      </c>
      <c r="BT103" s="82"/>
      <c r="BU103" s="82" t="e">
        <f aca="false">IF(OR(BS103=BS102,BS103=BS104),CONCATENATE("=",BS103),BS103)</f>
        <v>#N/A</v>
      </c>
      <c r="BV103" s="82" t="e">
        <f aca="false">INDEX(BL$90:BL$170,BR103)</f>
        <v>#N/A</v>
      </c>
      <c r="BW103" s="82" t="e">
        <f aca="false">INDEX(BM$90:BM$170,BR103)</f>
        <v>#N/A</v>
      </c>
      <c r="BZ103" s="82"/>
      <c r="CA103" s="85"/>
      <c r="CB103" s="86"/>
      <c r="CE103" s="87"/>
      <c r="CF103" s="82"/>
      <c r="CG103" s="82"/>
      <c r="CH103" s="82"/>
      <c r="CI103" s="82"/>
      <c r="CJ103" s="82"/>
      <c r="CK103" s="82"/>
      <c r="CL103" s="82"/>
    </row>
    <row r="104" customFormat="false" ht="14.5" hidden="false" customHeight="false" outlineLevel="0" collapsed="false">
      <c r="B104" s="82" t="n">
        <v>15</v>
      </c>
      <c r="C104" s="85" t="str">
        <f aca="false">C18</f>
        <v>Cyprus</v>
      </c>
      <c r="D104" s="86" t="n">
        <f aca="false">ROUND(HLOOKUP(C104,normalization!$V$4:$CW$153,MATCH(A$88,normalization!$A$4:$A$153,0),0),2)</f>
        <v>62.65</v>
      </c>
      <c r="G104" s="87" t="n">
        <f aca="false">RANK(D104,D$90:D$170,0)+COUNTIF(D$90:D104,D104)-1</f>
        <v>18</v>
      </c>
      <c r="H104" s="82" t="n">
        <f aca="false">RANK(D104,D$90:D$170,0)</f>
        <v>18</v>
      </c>
      <c r="I104" s="82" t="n">
        <f aca="false">MATCH(B104,G$90:G$170,0)</f>
        <v>21</v>
      </c>
      <c r="J104" s="82" t="n">
        <f aca="false">INDEX(H$90:H$170,I104)</f>
        <v>15</v>
      </c>
      <c r="K104" s="82"/>
      <c r="L104" s="82" t="n">
        <f aca="false">IF(OR(J104=J103,J104=J105),CONCATENATE("=",J104),J104)</f>
        <v>15</v>
      </c>
      <c r="M104" s="82" t="str">
        <f aca="false">INDEX(C$90:C$170,I104)</f>
        <v>Spain</v>
      </c>
      <c r="N104" s="82" t="n">
        <f aca="false">INDEX(D$90:D$170,I104)</f>
        <v>64.66</v>
      </c>
      <c r="Q104" s="82" t="n">
        <v>15</v>
      </c>
      <c r="R104" s="85" t="str">
        <f aca="false">C18</f>
        <v>Cyprus</v>
      </c>
      <c r="S104" s="86" t="n">
        <f aca="false">ROUND(HLOOKUP(R104,normalization!$V$4:$CW$157,MATCH(P$88,normalization!$A$4:$A$157,0),0),2)</f>
        <v>59.64</v>
      </c>
      <c r="V104" s="87" t="e">
        <f aca="false">RANK(S104,S$90:S$170,0)+COUNTIF(S$90:S104,S104)-1</f>
        <v>#REF!</v>
      </c>
      <c r="W104" s="82" t="e">
        <f aca="false">RANK(S104,S$90:S$170,0)</f>
        <v>#REF!</v>
      </c>
      <c r="X104" s="82" t="e">
        <f aca="false">MATCH(Q104,V$90:V$170,0)</f>
        <v>#N/A</v>
      </c>
      <c r="Y104" s="82" t="e">
        <f aca="false">INDEX(W$90:W$170,X104)</f>
        <v>#N/A</v>
      </c>
      <c r="Z104" s="82"/>
      <c r="AA104" s="82" t="e">
        <f aca="false">IF(OR(Y104=Y103,Y104=Y105),CONCATENATE("=",Y104),Y104)</f>
        <v>#N/A</v>
      </c>
      <c r="AB104" s="82" t="e">
        <f aca="false">INDEX(R$90:R$170,X104)</f>
        <v>#N/A</v>
      </c>
      <c r="AC104" s="82" t="e">
        <f aca="false">INDEX(S$90:S$170,X104)</f>
        <v>#N/A</v>
      </c>
      <c r="AG104" s="82" t="n">
        <v>15</v>
      </c>
      <c r="AH104" s="85" t="str">
        <f aca="false">C18</f>
        <v>Cyprus</v>
      </c>
      <c r="AI104" s="86" t="n">
        <f aca="false">ROUND(HLOOKUP(AH104,normalization!$V$4:$CW$153,MATCH(AF$88,normalization!$A$4:$A$153,0),0),2)</f>
        <v>64.29</v>
      </c>
      <c r="AL104" s="87" t="e">
        <f aca="false">RANK(AI104,AI$90:AI$170,0)+COUNTIF(AI$90:AI104,AI104)-1</f>
        <v>#REF!</v>
      </c>
      <c r="AM104" s="82" t="e">
        <f aca="false">RANK(AI104,AI$90:AI$170,0)</f>
        <v>#REF!</v>
      </c>
      <c r="AN104" s="82" t="e">
        <f aca="false">MATCH(AG104,AL$90:AL$170,0)</f>
        <v>#N/A</v>
      </c>
      <c r="AO104" s="82" t="e">
        <f aca="false">INDEX(AM$90:AM$170,AN104)</f>
        <v>#N/A</v>
      </c>
      <c r="AP104" s="82"/>
      <c r="AQ104" s="82" t="e">
        <f aca="false">IF(OR(AO104=AO103,AO104=AO105),CONCATENATE("=",AO104),AO104)</f>
        <v>#N/A</v>
      </c>
      <c r="AR104" s="82" t="e">
        <f aca="false">INDEX(AH$90:AH$170,AN104)</f>
        <v>#N/A</v>
      </c>
      <c r="AS104" s="82" t="e">
        <f aca="false">INDEX(AI$90:AI$170,AN104)</f>
        <v>#N/A</v>
      </c>
      <c r="AV104" s="82" t="n">
        <v>15</v>
      </c>
      <c r="AW104" s="85" t="str">
        <f aca="false">C18</f>
        <v>Cyprus</v>
      </c>
      <c r="AX104" s="86" t="n">
        <f aca="false">ROUND(HLOOKUP(AW104,normalization!$V$4:$CW$153,MATCH(AU$88,normalization!$A$4:$A$153,0),0),2)</f>
        <v>61.69</v>
      </c>
      <c r="BA104" s="87" t="e">
        <f aca="false">RANK(AX104,AX$90:AX$170,0)+COUNTIF(AX$90:AX104,AX104)-1</f>
        <v>#REF!</v>
      </c>
      <c r="BB104" s="82" t="e">
        <f aca="false">RANK(AX104,AX$90:AX$170,0)</f>
        <v>#REF!</v>
      </c>
      <c r="BC104" s="82" t="e">
        <f aca="false">MATCH(AV104,BA$90:BA$170,0)</f>
        <v>#N/A</v>
      </c>
      <c r="BD104" s="82" t="e">
        <f aca="false">INDEX(BB$90:BB$170,BC104)</f>
        <v>#N/A</v>
      </c>
      <c r="BE104" s="82"/>
      <c r="BF104" s="82" t="e">
        <f aca="false">IF(OR(BD104=BD103,BD104=BD105),CONCATENATE("=",BD104),BD104)</f>
        <v>#N/A</v>
      </c>
      <c r="BG104" s="82" t="e">
        <f aca="false">INDEX(AW$90:AW$170,BC104)</f>
        <v>#N/A</v>
      </c>
      <c r="BH104" s="82" t="e">
        <f aca="false">INDEX(AX$90:AX$170,BC104)</f>
        <v>#N/A</v>
      </c>
      <c r="BK104" s="82" t="n">
        <v>15</v>
      </c>
      <c r="BL104" s="85" t="str">
        <f aca="false">C18</f>
        <v>Cyprus</v>
      </c>
      <c r="BM104" s="86" t="n">
        <f aca="false">ROUND(HLOOKUP(BL104,normalization!$V$4:$CW$154,MATCH(BJ$88,normalization!$A$4:$A$154,0),0),2)</f>
        <v>51</v>
      </c>
      <c r="BP104" s="87" t="e">
        <f aca="false">RANK(BM104,BM$90:BM$170,0)+COUNTIF(BM$90:BM104,BM104)-1</f>
        <v>#REF!</v>
      </c>
      <c r="BQ104" s="82" t="e">
        <f aca="false">RANK(BM104,BM$90:BM$170,0)</f>
        <v>#REF!</v>
      </c>
      <c r="BR104" s="82" t="e">
        <f aca="false">MATCH(BK104,BP$90:BP$170,0)</f>
        <v>#N/A</v>
      </c>
      <c r="BS104" s="82" t="e">
        <f aca="false">INDEX(BQ$90:BQ$170,BR104)</f>
        <v>#N/A</v>
      </c>
      <c r="BT104" s="82"/>
      <c r="BU104" s="82" t="e">
        <f aca="false">IF(OR(BS104=BS103,BS104=BS105),CONCATENATE("=",BS104),BS104)</f>
        <v>#N/A</v>
      </c>
      <c r="BV104" s="82" t="e">
        <f aca="false">INDEX(BL$90:BL$170,BR104)</f>
        <v>#N/A</v>
      </c>
      <c r="BW104" s="82" t="e">
        <f aca="false">INDEX(BM$90:BM$170,BR104)</f>
        <v>#N/A</v>
      </c>
      <c r="BZ104" s="82"/>
      <c r="CA104" s="85"/>
      <c r="CB104" s="86"/>
      <c r="CE104" s="87"/>
      <c r="CF104" s="82"/>
      <c r="CG104" s="82"/>
      <c r="CH104" s="82"/>
      <c r="CI104" s="82"/>
      <c r="CJ104" s="82"/>
      <c r="CK104" s="82"/>
      <c r="CL104" s="82"/>
    </row>
    <row r="105" customFormat="false" ht="14.5" hidden="false" customHeight="false" outlineLevel="0" collapsed="false">
      <c r="B105" s="82" t="n">
        <v>16</v>
      </c>
      <c r="C105" s="85" t="str">
        <f aca="false">C19</f>
        <v>Germany</v>
      </c>
      <c r="D105" s="86" t="n">
        <f aca="false">ROUND(HLOOKUP(C105,normalization!$V$4:$CW$153,MATCH(A$88,normalization!$A$4:$A$153,0),0),2)</f>
        <v>72.55</v>
      </c>
      <c r="G105" s="87" t="n">
        <f aca="false">RANK(D105,D$90:D$170,0)+COUNTIF(D$90:D105,D105)-1</f>
        <v>4</v>
      </c>
      <c r="H105" s="82" t="n">
        <f aca="false">RANK(D105,D$90:D$170,0)</f>
        <v>4</v>
      </c>
      <c r="I105" s="82" t="n">
        <f aca="false">MATCH(B105,G$90:G$170,0)</f>
        <v>10</v>
      </c>
      <c r="J105" s="82" t="n">
        <f aca="false">INDEX(H$90:H$170,I105)</f>
        <v>16</v>
      </c>
      <c r="K105" s="82"/>
      <c r="L105" s="82" t="n">
        <f aca="false">IF(OR(J105=J104,J105=J106),CONCATENATE("=",J105),J105)</f>
        <v>16</v>
      </c>
      <c r="M105" s="82" t="str">
        <f aca="false">INDEX(C$90:C$170,I105)</f>
        <v>China</v>
      </c>
      <c r="N105" s="82" t="n">
        <f aca="false">INDEX(D$90:D$170,I105)</f>
        <v>64.28</v>
      </c>
      <c r="Q105" s="82" t="n">
        <v>16</v>
      </c>
      <c r="R105" s="85" t="str">
        <f aca="false">C19</f>
        <v>Germany</v>
      </c>
      <c r="S105" s="86" t="n">
        <f aca="false">ROUND(HLOOKUP(R105,normalization!$V$4:$CW$157,MATCH(P$88,normalization!$A$4:$A$157,0),0),2)</f>
        <v>81.71</v>
      </c>
      <c r="V105" s="87" t="e">
        <f aca="false">RANK(S105,S$90:S$170,0)+COUNTIF(S$90:S105,S105)-1</f>
        <v>#REF!</v>
      </c>
      <c r="W105" s="82" t="e">
        <f aca="false">RANK(S105,S$90:S$170,0)</f>
        <v>#REF!</v>
      </c>
      <c r="X105" s="82" t="e">
        <f aca="false">MATCH(Q105,V$90:V$170,0)</f>
        <v>#N/A</v>
      </c>
      <c r="Y105" s="82" t="e">
        <f aca="false">INDEX(W$90:W$170,X105)</f>
        <v>#N/A</v>
      </c>
      <c r="Z105" s="82"/>
      <c r="AA105" s="82" t="e">
        <f aca="false">IF(OR(Y105=Y104,Y105=Y106),CONCATENATE("=",Y105),Y105)</f>
        <v>#N/A</v>
      </c>
      <c r="AB105" s="82" t="e">
        <f aca="false">INDEX(R$90:R$170,X105)</f>
        <v>#N/A</v>
      </c>
      <c r="AC105" s="82" t="e">
        <f aca="false">INDEX(S$90:S$170,X105)</f>
        <v>#N/A</v>
      </c>
      <c r="AG105" s="82" t="n">
        <v>16</v>
      </c>
      <c r="AH105" s="85" t="str">
        <f aca="false">C19</f>
        <v>Germany</v>
      </c>
      <c r="AI105" s="86" t="n">
        <f aca="false">ROUND(HLOOKUP(AH105,normalization!$V$4:$CW$153,MATCH(AF$88,normalization!$A$4:$A$153,0),0),2)</f>
        <v>77.2</v>
      </c>
      <c r="AL105" s="87" t="e">
        <f aca="false">RANK(AI105,AI$90:AI$170,0)+COUNTIF(AI$90:AI105,AI105)-1</f>
        <v>#REF!</v>
      </c>
      <c r="AM105" s="82" t="e">
        <f aca="false">RANK(AI105,AI$90:AI$170,0)</f>
        <v>#REF!</v>
      </c>
      <c r="AN105" s="82" t="e">
        <f aca="false">MATCH(AG105,AL$90:AL$170,0)</f>
        <v>#N/A</v>
      </c>
      <c r="AO105" s="82" t="e">
        <f aca="false">INDEX(AM$90:AM$170,AN105)</f>
        <v>#N/A</v>
      </c>
      <c r="AP105" s="82"/>
      <c r="AQ105" s="82" t="e">
        <f aca="false">IF(OR(AO105=AO104,AO105=AO106),CONCATENATE("=",AO105),AO105)</f>
        <v>#N/A</v>
      </c>
      <c r="AR105" s="82" t="e">
        <f aca="false">INDEX(AH$90:AH$170,AN105)</f>
        <v>#N/A</v>
      </c>
      <c r="AS105" s="82" t="e">
        <f aca="false">INDEX(AI$90:AI$170,AN105)</f>
        <v>#N/A</v>
      </c>
      <c r="AV105" s="82" t="n">
        <v>16</v>
      </c>
      <c r="AW105" s="85" t="str">
        <f aca="false">C19</f>
        <v>Germany</v>
      </c>
      <c r="AX105" s="86" t="n">
        <f aca="false">ROUND(HLOOKUP(AW105,normalization!$V$4:$CW$153,MATCH(AU$88,normalization!$A$4:$A$153,0),0),2)</f>
        <v>84.96</v>
      </c>
      <c r="BA105" s="87" t="e">
        <f aca="false">RANK(AX105,AX$90:AX$170,0)+COUNTIF(AX$90:AX105,AX105)-1</f>
        <v>#REF!</v>
      </c>
      <c r="BB105" s="82" t="e">
        <f aca="false">RANK(AX105,AX$90:AX$170,0)</f>
        <v>#REF!</v>
      </c>
      <c r="BC105" s="82" t="e">
        <f aca="false">MATCH(AV105,BA$90:BA$170,0)</f>
        <v>#N/A</v>
      </c>
      <c r="BD105" s="82" t="e">
        <f aca="false">INDEX(BB$90:BB$170,BC105)</f>
        <v>#N/A</v>
      </c>
      <c r="BE105" s="82"/>
      <c r="BF105" s="82" t="e">
        <f aca="false">IF(OR(BD105=BD104,BD105=BD106),CONCATENATE("=",BD105),BD105)</f>
        <v>#N/A</v>
      </c>
      <c r="BG105" s="82" t="e">
        <f aca="false">INDEX(AW$90:AW$170,BC105)</f>
        <v>#N/A</v>
      </c>
      <c r="BH105" s="82" t="e">
        <f aca="false">INDEX(AX$90:AX$170,BC105)</f>
        <v>#N/A</v>
      </c>
      <c r="BK105" s="82" t="n">
        <v>16</v>
      </c>
      <c r="BL105" s="85" t="str">
        <f aca="false">C19</f>
        <v>Germany</v>
      </c>
      <c r="BM105" s="86" t="n">
        <f aca="false">ROUND(HLOOKUP(BL105,normalization!$V$4:$CW$154,MATCH(BJ$88,normalization!$A$4:$A$154,0),0),2)</f>
        <v>69.25</v>
      </c>
      <c r="BP105" s="87" t="e">
        <f aca="false">RANK(BM105,BM$90:BM$170,0)+COUNTIF(BM$90:BM105,BM105)-1</f>
        <v>#REF!</v>
      </c>
      <c r="BQ105" s="82" t="e">
        <f aca="false">RANK(BM105,BM$90:BM$170,0)</f>
        <v>#REF!</v>
      </c>
      <c r="BR105" s="82" t="e">
        <f aca="false">MATCH(BK105,BP$90:BP$170,0)</f>
        <v>#N/A</v>
      </c>
      <c r="BS105" s="82" t="e">
        <f aca="false">INDEX(BQ$90:BQ$170,BR105)</f>
        <v>#N/A</v>
      </c>
      <c r="BT105" s="82"/>
      <c r="BU105" s="82" t="e">
        <f aca="false">IF(OR(BS105=BS104,BS105=BS106),CONCATENATE("=",BS105),BS105)</f>
        <v>#N/A</v>
      </c>
      <c r="BV105" s="82" t="e">
        <f aca="false">INDEX(BL$90:BL$170,BR105)</f>
        <v>#N/A</v>
      </c>
      <c r="BW105" s="82" t="e">
        <f aca="false">INDEX(BM$90:BM$170,BR105)</f>
        <v>#N/A</v>
      </c>
      <c r="BZ105" s="82"/>
      <c r="CA105" s="85"/>
      <c r="CB105" s="86"/>
      <c r="CE105" s="87"/>
      <c r="CF105" s="82"/>
      <c r="CG105" s="82"/>
      <c r="CH105" s="82"/>
      <c r="CI105" s="82"/>
      <c r="CJ105" s="82"/>
      <c r="CK105" s="82"/>
      <c r="CL105" s="82"/>
    </row>
    <row r="106" customFormat="false" ht="14.5" hidden="false" customHeight="false" outlineLevel="0" collapsed="false">
      <c r="B106" s="82" t="n">
        <v>17</v>
      </c>
      <c r="C106" s="85" t="str">
        <f aca="false">C20</f>
        <v>Denmark</v>
      </c>
      <c r="D106" s="86" t="n">
        <f aca="false">ROUND(HLOOKUP(C106,normalization!$V$4:$CW$153,MATCH(A$88,normalization!$A$4:$A$153,0),0),2)</f>
        <v>77.12</v>
      </c>
      <c r="G106" s="87" t="n">
        <f aca="false">RANK(D106,D$90:D$170,0)+COUNTIF(D$90:D106,D106)-1</f>
        <v>1</v>
      </c>
      <c r="H106" s="82" t="n">
        <f aca="false">RANK(D106,D$90:D$170,0)</f>
        <v>1</v>
      </c>
      <c r="I106" s="82" t="n">
        <f aca="false">MATCH(B106,G$90:G$170,0)</f>
        <v>76</v>
      </c>
      <c r="J106" s="82" t="n">
        <f aca="false">INDEX(H$90:H$170,I106)</f>
        <v>17</v>
      </c>
      <c r="K106" s="82"/>
      <c r="L106" s="82" t="n">
        <f aca="false">IF(OR(J106=J105,J106=J107),CONCATENATE("=",J106),J106)</f>
        <v>17</v>
      </c>
      <c r="M106" s="82" t="str">
        <f aca="false">INDEX(C$90:C$170,I106)</f>
        <v>United States</v>
      </c>
      <c r="N106" s="82" t="n">
        <f aca="false">INDEX(D$90:D$170,I106)</f>
        <v>63.95</v>
      </c>
      <c r="Q106" s="82" t="n">
        <v>17</v>
      </c>
      <c r="R106" s="85" t="str">
        <f aca="false">C20</f>
        <v>Denmark</v>
      </c>
      <c r="S106" s="86" t="n">
        <f aca="false">ROUND(HLOOKUP(R106,normalization!$V$4:$CW$157,MATCH(P$88,normalization!$A$4:$A$157,0),0),2)</f>
        <v>83.67</v>
      </c>
      <c r="V106" s="87" t="e">
        <f aca="false">RANK(S106,S$90:S$170,0)+COUNTIF(S$90:S106,S106)-1</f>
        <v>#REF!</v>
      </c>
      <c r="W106" s="82" t="e">
        <f aca="false">RANK(S106,S$90:S$170,0)</f>
        <v>#REF!</v>
      </c>
      <c r="X106" s="82" t="e">
        <f aca="false">MATCH(Q106,V$90:V$170,0)</f>
        <v>#N/A</v>
      </c>
      <c r="Y106" s="82" t="e">
        <f aca="false">INDEX(W$90:W$170,X106)</f>
        <v>#N/A</v>
      </c>
      <c r="Z106" s="82"/>
      <c r="AA106" s="82" t="e">
        <f aca="false">IF(OR(Y106=Y105,Y106=Y107),CONCATENATE("=",Y106),Y106)</f>
        <v>#N/A</v>
      </c>
      <c r="AB106" s="82" t="e">
        <f aca="false">INDEX(R$90:R$170,X106)</f>
        <v>#N/A</v>
      </c>
      <c r="AC106" s="82" t="e">
        <f aca="false">INDEX(S$90:S$170,X106)</f>
        <v>#N/A</v>
      </c>
      <c r="AG106" s="82" t="n">
        <v>17</v>
      </c>
      <c r="AH106" s="85" t="str">
        <f aca="false">C20</f>
        <v>Denmark</v>
      </c>
      <c r="AI106" s="86" t="n">
        <f aca="false">ROUND(HLOOKUP(AH106,normalization!$V$4:$CW$153,MATCH(AF$88,normalization!$A$4:$A$153,0),0),2)</f>
        <v>76.39</v>
      </c>
      <c r="AL106" s="87" t="e">
        <f aca="false">RANK(AI106,AI$90:AI$170,0)+COUNTIF(AI$90:AI106,AI106)-1</f>
        <v>#REF!</v>
      </c>
      <c r="AM106" s="82" t="e">
        <f aca="false">RANK(AI106,AI$90:AI$170,0)</f>
        <v>#REF!</v>
      </c>
      <c r="AN106" s="82" t="e">
        <f aca="false">MATCH(AG106,AL$90:AL$170,0)</f>
        <v>#N/A</v>
      </c>
      <c r="AO106" s="82" t="e">
        <f aca="false">INDEX(AM$90:AM$170,AN106)</f>
        <v>#N/A</v>
      </c>
      <c r="AP106" s="82"/>
      <c r="AQ106" s="82" t="e">
        <f aca="false">IF(OR(AO106=AO105,AO106=AO107),CONCATENATE("=",AO106),AO106)</f>
        <v>#N/A</v>
      </c>
      <c r="AR106" s="82" t="e">
        <f aca="false">INDEX(AH$90:AH$170,AN106)</f>
        <v>#N/A</v>
      </c>
      <c r="AS106" s="82" t="e">
        <f aca="false">INDEX(AI$90:AI$170,AN106)</f>
        <v>#N/A</v>
      </c>
      <c r="AV106" s="82" t="n">
        <v>17</v>
      </c>
      <c r="AW106" s="85" t="str">
        <f aca="false">C20</f>
        <v>Denmark</v>
      </c>
      <c r="AX106" s="86" t="n">
        <f aca="false">ROUND(HLOOKUP(AW106,normalization!$V$4:$CW$153,MATCH(AU$88,normalization!$A$4:$A$153,0),0),2)</f>
        <v>64.8</v>
      </c>
      <c r="BA106" s="87" t="e">
        <f aca="false">RANK(AX106,AX$90:AX$170,0)+COUNTIF(AX$90:AX106,AX106)-1</f>
        <v>#REF!</v>
      </c>
      <c r="BB106" s="82" t="e">
        <f aca="false">RANK(AX106,AX$90:AX$170,0)</f>
        <v>#REF!</v>
      </c>
      <c r="BC106" s="82" t="e">
        <f aca="false">MATCH(AV106,BA$90:BA$170,0)</f>
        <v>#N/A</v>
      </c>
      <c r="BD106" s="82" t="e">
        <f aca="false">INDEX(BB$90:BB$170,BC106)</f>
        <v>#N/A</v>
      </c>
      <c r="BE106" s="82"/>
      <c r="BF106" s="82" t="e">
        <f aca="false">IF(OR(BD106=BD105,BD106=BD107),CONCATENATE("=",BD106),BD106)</f>
        <v>#N/A</v>
      </c>
      <c r="BG106" s="82" t="e">
        <f aca="false">INDEX(AW$90:AW$170,BC106)</f>
        <v>#N/A</v>
      </c>
      <c r="BH106" s="82" t="e">
        <f aca="false">INDEX(AX$90:AX$170,BC106)</f>
        <v>#N/A</v>
      </c>
      <c r="BK106" s="82" t="n">
        <v>17</v>
      </c>
      <c r="BL106" s="85" t="str">
        <f aca="false">C20</f>
        <v>Denmark</v>
      </c>
      <c r="BM106" s="86" t="n">
        <f aca="false">ROUND(HLOOKUP(BL106,normalization!$V$4:$CW$154,MATCH(BJ$88,normalization!$A$4:$A$154,0),0),2)</f>
        <v>72.12</v>
      </c>
      <c r="BP106" s="87" t="e">
        <f aca="false">RANK(BM106,BM$90:BM$170,0)+COUNTIF(BM$90:BM106,BM106)-1</f>
        <v>#REF!</v>
      </c>
      <c r="BQ106" s="82" t="e">
        <f aca="false">RANK(BM106,BM$90:BM$170,0)</f>
        <v>#REF!</v>
      </c>
      <c r="BR106" s="82" t="e">
        <f aca="false">MATCH(BK106,BP$90:BP$170,0)</f>
        <v>#N/A</v>
      </c>
      <c r="BS106" s="82" t="e">
        <f aca="false">INDEX(BQ$90:BQ$170,BR106)</f>
        <v>#N/A</v>
      </c>
      <c r="BT106" s="82"/>
      <c r="BU106" s="82" t="e">
        <f aca="false">IF(OR(BS106=BS105,BS106=BS107),CONCATENATE("=",BS106),BS106)</f>
        <v>#N/A</v>
      </c>
      <c r="BV106" s="82" t="e">
        <f aca="false">INDEX(BL$90:BL$170,BR106)</f>
        <v>#N/A</v>
      </c>
      <c r="BW106" s="82" t="e">
        <f aca="false">INDEX(BM$90:BM$170,BR106)</f>
        <v>#N/A</v>
      </c>
      <c r="BZ106" s="82"/>
      <c r="CA106" s="85"/>
      <c r="CB106" s="86"/>
      <c r="CE106" s="87"/>
      <c r="CF106" s="82"/>
      <c r="CG106" s="82"/>
      <c r="CH106" s="82"/>
      <c r="CI106" s="82"/>
      <c r="CJ106" s="82"/>
      <c r="CK106" s="82"/>
      <c r="CL106" s="82"/>
    </row>
    <row r="107" customFormat="false" ht="14.5" hidden="false" customHeight="false" outlineLevel="0" collapsed="false">
      <c r="B107" s="82" t="n">
        <v>18</v>
      </c>
      <c r="C107" s="85" t="str">
        <f aca="false">C21</f>
        <v>Dominican Republic</v>
      </c>
      <c r="D107" s="86" t="n">
        <f aca="false">ROUND(HLOOKUP(C107,normalization!$V$4:$CW$153,MATCH(A$88,normalization!$A$4:$A$153,0),0),2)</f>
        <v>53.56</v>
      </c>
      <c r="G107" s="87" t="n">
        <f aca="false">RANK(D107,D$90:D$170,0)+COUNTIF(D$90:D107,D107)-1</f>
        <v>36</v>
      </c>
      <c r="H107" s="82" t="n">
        <f aca="false">RANK(D107,D$90:D$170,0)</f>
        <v>36</v>
      </c>
      <c r="I107" s="82" t="n">
        <f aca="false">MATCH(B107,G$90:G$170,0)</f>
        <v>15</v>
      </c>
      <c r="J107" s="82" t="n">
        <f aca="false">INDEX(H$90:H$170,I107)</f>
        <v>18</v>
      </c>
      <c r="K107" s="82"/>
      <c r="L107" s="82" t="n">
        <f aca="false">IF(OR(J107=J106,J107=J108),CONCATENATE("=",J107),J107)</f>
        <v>18</v>
      </c>
      <c r="M107" s="82" t="str">
        <f aca="false">INDEX(C$90:C$170,I107)</f>
        <v>Cyprus</v>
      </c>
      <c r="N107" s="82" t="n">
        <f aca="false">INDEX(D$90:D$170,I107)</f>
        <v>62.65</v>
      </c>
      <c r="Q107" s="82" t="n">
        <v>18</v>
      </c>
      <c r="R107" s="85" t="str">
        <f aca="false">C21</f>
        <v>Dominican Republic</v>
      </c>
      <c r="S107" s="86" t="n">
        <f aca="false">ROUND(HLOOKUP(R107,normalization!$V$4:$CW$157,MATCH(P$88,normalization!$A$4:$A$157,0),0),2)</f>
        <v>50.72</v>
      </c>
      <c r="V107" s="87" t="e">
        <f aca="false">RANK(S107,S$90:S$170,0)+COUNTIF(S$90:S107,S107)-1</f>
        <v>#REF!</v>
      </c>
      <c r="W107" s="82" t="e">
        <f aca="false">RANK(S107,S$90:S$170,0)</f>
        <v>#REF!</v>
      </c>
      <c r="X107" s="82" t="e">
        <f aca="false">MATCH(Q107,V$90:V$170,0)</f>
        <v>#N/A</v>
      </c>
      <c r="Y107" s="82" t="e">
        <f aca="false">INDEX(W$90:W$170,X107)</f>
        <v>#N/A</v>
      </c>
      <c r="Z107" s="82"/>
      <c r="AA107" s="82" t="e">
        <f aca="false">IF(OR(Y107=Y106,Y107=Y108),CONCATENATE("=",Y107),Y107)</f>
        <v>#N/A</v>
      </c>
      <c r="AB107" s="82" t="e">
        <f aca="false">INDEX(R$90:R$170,X107)</f>
        <v>#N/A</v>
      </c>
      <c r="AC107" s="82" t="e">
        <f aca="false">INDEX(S$90:S$170,X107)</f>
        <v>#N/A</v>
      </c>
      <c r="AG107" s="82" t="n">
        <v>18</v>
      </c>
      <c r="AH107" s="85" t="str">
        <f aca="false">C21</f>
        <v>Dominican Republic</v>
      </c>
      <c r="AI107" s="86" t="n">
        <f aca="false">ROUND(HLOOKUP(AH107,normalization!$V$4:$CW$153,MATCH(AF$88,normalization!$A$4:$A$153,0),0),2)</f>
        <v>71.02</v>
      </c>
      <c r="AL107" s="87" t="e">
        <f aca="false">RANK(AI107,AI$90:AI$170,0)+COUNTIF(AI$90:AI107,AI107)-1</f>
        <v>#REF!</v>
      </c>
      <c r="AM107" s="82" t="e">
        <f aca="false">RANK(AI107,AI$90:AI$170,0)</f>
        <v>#REF!</v>
      </c>
      <c r="AN107" s="82" t="e">
        <f aca="false">MATCH(AG107,AL$90:AL$170,0)</f>
        <v>#N/A</v>
      </c>
      <c r="AO107" s="82" t="e">
        <f aca="false">INDEX(AM$90:AM$170,AN107)</f>
        <v>#N/A</v>
      </c>
      <c r="AP107" s="82"/>
      <c r="AQ107" s="82" t="e">
        <f aca="false">IF(OR(AO107=AO106,AO107=AO108),CONCATENATE("=",AO107),AO107)</f>
        <v>#N/A</v>
      </c>
      <c r="AR107" s="82" t="e">
        <f aca="false">INDEX(AH$90:AH$170,AN107)</f>
        <v>#N/A</v>
      </c>
      <c r="AS107" s="82" t="e">
        <f aca="false">INDEX(AI$90:AI$170,AN107)</f>
        <v>#N/A</v>
      </c>
      <c r="AV107" s="82" t="n">
        <v>18</v>
      </c>
      <c r="AW107" s="85" t="str">
        <f aca="false">C21</f>
        <v>Dominican Republic</v>
      </c>
      <c r="AX107" s="86" t="n">
        <f aca="false">ROUND(HLOOKUP(AW107,normalization!$V$4:$CW$153,MATCH(AU$88,normalization!$A$4:$A$153,0),0),2)</f>
        <v>36.82</v>
      </c>
      <c r="BA107" s="87" t="e">
        <f aca="false">RANK(AX107,AX$90:AX$170,0)+COUNTIF(AX$90:AX107,AX107)-1</f>
        <v>#REF!</v>
      </c>
      <c r="BB107" s="82" t="e">
        <f aca="false">RANK(AX107,AX$90:AX$170,0)</f>
        <v>#REF!</v>
      </c>
      <c r="BC107" s="82" t="e">
        <f aca="false">MATCH(AV107,BA$90:BA$170,0)</f>
        <v>#N/A</v>
      </c>
      <c r="BD107" s="82" t="e">
        <f aca="false">INDEX(BB$90:BB$170,BC107)</f>
        <v>#N/A</v>
      </c>
      <c r="BE107" s="82"/>
      <c r="BF107" s="82" t="e">
        <f aca="false">IF(OR(BD107=BD106,BD107=BD108),CONCATENATE("=",BD107),BD107)</f>
        <v>#N/A</v>
      </c>
      <c r="BG107" s="82" t="e">
        <f aca="false">INDEX(AW$90:AW$170,BC107)</f>
        <v>#N/A</v>
      </c>
      <c r="BH107" s="82" t="e">
        <f aca="false">INDEX(AX$90:AX$170,BC107)</f>
        <v>#N/A</v>
      </c>
      <c r="BK107" s="82" t="n">
        <v>18</v>
      </c>
      <c r="BL107" s="85" t="str">
        <f aca="false">C21</f>
        <v>Dominican Republic</v>
      </c>
      <c r="BM107" s="86" t="n">
        <f aca="false">ROUND(HLOOKUP(BL107,normalization!$V$4:$CW$154,MATCH(BJ$88,normalization!$A$4:$A$154,0),0),2)</f>
        <v>23.38</v>
      </c>
      <c r="BP107" s="87" t="e">
        <f aca="false">RANK(BM107,BM$90:BM$170,0)+COUNTIF(BM$90:BM107,BM107)-1</f>
        <v>#REF!</v>
      </c>
      <c r="BQ107" s="82" t="e">
        <f aca="false">RANK(BM107,BM$90:BM$170,0)</f>
        <v>#REF!</v>
      </c>
      <c r="BR107" s="82" t="e">
        <f aca="false">MATCH(BK107,BP$90:BP$170,0)</f>
        <v>#N/A</v>
      </c>
      <c r="BS107" s="82" t="e">
        <f aca="false">INDEX(BQ$90:BQ$170,BR107)</f>
        <v>#N/A</v>
      </c>
      <c r="BT107" s="82"/>
      <c r="BU107" s="82" t="e">
        <f aca="false">IF(OR(BS107=BS106,BS107=BS108),CONCATENATE("=",BS107),BS107)</f>
        <v>#N/A</v>
      </c>
      <c r="BV107" s="82" t="e">
        <f aca="false">INDEX(BL$90:BL$170,BR107)</f>
        <v>#N/A</v>
      </c>
      <c r="BW107" s="82" t="e">
        <f aca="false">INDEX(BM$90:BM$170,BR107)</f>
        <v>#N/A</v>
      </c>
      <c r="BZ107" s="82"/>
      <c r="CA107" s="85"/>
      <c r="CB107" s="86"/>
      <c r="CE107" s="87"/>
      <c r="CF107" s="82"/>
      <c r="CG107" s="82"/>
      <c r="CH107" s="82"/>
      <c r="CI107" s="82"/>
      <c r="CJ107" s="82"/>
      <c r="CK107" s="82"/>
      <c r="CL107" s="82"/>
    </row>
    <row r="108" customFormat="false" ht="14.5" hidden="false" customHeight="false" outlineLevel="0" collapsed="false">
      <c r="B108" s="82" t="n">
        <v>19</v>
      </c>
      <c r="C108" s="85" t="str">
        <f aca="false">C22</f>
        <v>Algeria</v>
      </c>
      <c r="D108" s="86" t="n">
        <f aca="false">ROUND(HLOOKUP(C108,normalization!$V$4:$CW$153,MATCH(A$88,normalization!$A$4:$A$153,0),0),2)</f>
        <v>42.07</v>
      </c>
      <c r="G108" s="87" t="n">
        <f aca="false">RANK(D108,D$90:D$170,0)+COUNTIF(D$90:D108,D108)-1</f>
        <v>62</v>
      </c>
      <c r="H108" s="82" t="n">
        <f aca="false">RANK(D108,D$90:D$170,0)</f>
        <v>62</v>
      </c>
      <c r="I108" s="82" t="n">
        <f aca="false">MATCH(B108,G$90:G$170,0)</f>
        <v>68</v>
      </c>
      <c r="J108" s="82" t="n">
        <f aca="false">INDEX(H$90:H$170,I108)</f>
        <v>19</v>
      </c>
      <c r="K108" s="82"/>
      <c r="L108" s="82" t="n">
        <f aca="false">IF(OR(J108=J107,J108=J109),CONCATENATE("=",J108),J108)</f>
        <v>19</v>
      </c>
      <c r="M108" s="82" t="str">
        <f aca="false">INDEX(C$90:C$170,I108)</f>
        <v>Slovenia</v>
      </c>
      <c r="N108" s="82" t="n">
        <f aca="false">INDEX(D$90:D$170,I108)</f>
        <v>61.62</v>
      </c>
      <c r="Q108" s="82" t="n">
        <v>19</v>
      </c>
      <c r="R108" s="85" t="str">
        <f aca="false">C22</f>
        <v>Algeria</v>
      </c>
      <c r="S108" s="86" t="n">
        <f aca="false">ROUND(HLOOKUP(R108,normalization!$V$4:$CW$157,MATCH(P$88,normalization!$A$4:$A$157,0),0),2)</f>
        <v>56.86</v>
      </c>
      <c r="V108" s="87" t="e">
        <f aca="false">RANK(S108,S$90:S$170,0)+COUNTIF(S$90:S108,S108)-1</f>
        <v>#REF!</v>
      </c>
      <c r="W108" s="82" t="e">
        <f aca="false">RANK(S108,S$90:S$170,0)</f>
        <v>#REF!</v>
      </c>
      <c r="X108" s="82" t="e">
        <f aca="false">MATCH(Q108,V$90:V$170,0)</f>
        <v>#N/A</v>
      </c>
      <c r="Y108" s="82" t="e">
        <f aca="false">INDEX(W$90:W$170,X108)</f>
        <v>#N/A</v>
      </c>
      <c r="Z108" s="82"/>
      <c r="AA108" s="82" t="e">
        <f aca="false">IF(OR(Y108=Y107,Y108=Y109),CONCATENATE("=",Y108),Y108)</f>
        <v>#N/A</v>
      </c>
      <c r="AB108" s="82" t="e">
        <f aca="false">INDEX(R$90:R$170,X108)</f>
        <v>#N/A</v>
      </c>
      <c r="AC108" s="82" t="e">
        <f aca="false">INDEX(S$90:S$170,X108)</f>
        <v>#N/A</v>
      </c>
      <c r="AG108" s="82" t="n">
        <v>19</v>
      </c>
      <c r="AH108" s="85" t="str">
        <f aca="false">C22</f>
        <v>Algeria</v>
      </c>
      <c r="AI108" s="86" t="n">
        <f aca="false">ROUND(HLOOKUP(AH108,normalization!$V$4:$CW$153,MATCH(AF$88,normalization!$A$4:$A$153,0),0),2)</f>
        <v>69.45</v>
      </c>
      <c r="AL108" s="87" t="e">
        <f aca="false">RANK(AI108,AI$90:AI$170,0)+COUNTIF(AI$90:AI108,AI108)-1</f>
        <v>#REF!</v>
      </c>
      <c r="AM108" s="82" t="e">
        <f aca="false">RANK(AI108,AI$90:AI$170,0)</f>
        <v>#REF!</v>
      </c>
      <c r="AN108" s="82" t="e">
        <f aca="false">MATCH(AG108,AL$90:AL$170,0)</f>
        <v>#N/A</v>
      </c>
      <c r="AO108" s="82" t="e">
        <f aca="false">INDEX(AM$90:AM$170,AN108)</f>
        <v>#N/A</v>
      </c>
      <c r="AP108" s="82"/>
      <c r="AQ108" s="82" t="e">
        <f aca="false">IF(OR(AO108=AO107,AO108=AO109),CONCATENATE("=",AO108),AO108)</f>
        <v>#N/A</v>
      </c>
      <c r="AR108" s="82" t="e">
        <f aca="false">INDEX(AH$90:AH$170,AN108)</f>
        <v>#N/A</v>
      </c>
      <c r="AS108" s="82" t="e">
        <f aca="false">INDEX(AI$90:AI$170,AN108)</f>
        <v>#N/A</v>
      </c>
      <c r="AV108" s="82" t="n">
        <v>19</v>
      </c>
      <c r="AW108" s="85" t="str">
        <f aca="false">C22</f>
        <v>Algeria</v>
      </c>
      <c r="AX108" s="86" t="n">
        <f aca="false">ROUND(HLOOKUP(AW108,normalization!$V$4:$CW$153,MATCH(AU$88,normalization!$A$4:$A$153,0),0),2)</f>
        <v>41.7</v>
      </c>
      <c r="BA108" s="87" t="e">
        <f aca="false">RANK(AX108,AX$90:AX$170,0)+COUNTIF(AX$90:AX108,AX108)-1</f>
        <v>#REF!</v>
      </c>
      <c r="BB108" s="82" t="e">
        <f aca="false">RANK(AX108,AX$90:AX$170,0)</f>
        <v>#REF!</v>
      </c>
      <c r="BC108" s="82" t="e">
        <f aca="false">MATCH(AV108,BA$90:BA$170,0)</f>
        <v>#N/A</v>
      </c>
      <c r="BD108" s="82" t="e">
        <f aca="false">INDEX(BB$90:BB$170,BC108)</f>
        <v>#N/A</v>
      </c>
      <c r="BE108" s="82"/>
      <c r="BF108" s="82" t="e">
        <f aca="false">IF(OR(BD108=BD107,BD108=BD109),CONCATENATE("=",BD108),BD108)</f>
        <v>#N/A</v>
      </c>
      <c r="BG108" s="82" t="e">
        <f aca="false">INDEX(AW$90:AW$170,BC108)</f>
        <v>#N/A</v>
      </c>
      <c r="BH108" s="82" t="e">
        <f aca="false">INDEX(AX$90:AX$170,BC108)</f>
        <v>#N/A</v>
      </c>
      <c r="BK108" s="82" t="n">
        <v>19</v>
      </c>
      <c r="BL108" s="85" t="str">
        <f aca="false">C22</f>
        <v>Algeria</v>
      </c>
      <c r="BM108" s="86" t="n">
        <f aca="false">ROUND(HLOOKUP(BL108,normalization!$V$4:$CW$154,MATCH(BJ$88,normalization!$A$4:$A$154,0),0),2)</f>
        <v>43.06</v>
      </c>
      <c r="BP108" s="87" t="e">
        <f aca="false">RANK(BM108,BM$90:BM$170,0)+COUNTIF(BM$90:BM108,BM108)-1</f>
        <v>#REF!</v>
      </c>
      <c r="BQ108" s="82" t="e">
        <f aca="false">RANK(BM108,BM$90:BM$170,0)</f>
        <v>#REF!</v>
      </c>
      <c r="BR108" s="82" t="e">
        <f aca="false">MATCH(BK108,BP$90:BP$170,0)</f>
        <v>#N/A</v>
      </c>
      <c r="BS108" s="82" t="e">
        <f aca="false">INDEX(BQ$90:BQ$170,BR108)</f>
        <v>#N/A</v>
      </c>
      <c r="BT108" s="82"/>
      <c r="BU108" s="82" t="e">
        <f aca="false">IF(OR(BS108=BS107,BS108=BS109),CONCATENATE("=",BS108),BS108)</f>
        <v>#N/A</v>
      </c>
      <c r="BV108" s="82" t="e">
        <f aca="false">INDEX(BL$90:BL$170,BR108)</f>
        <v>#N/A</v>
      </c>
      <c r="BW108" s="82" t="e">
        <f aca="false">INDEX(BM$90:BM$170,BR108)</f>
        <v>#N/A</v>
      </c>
      <c r="BZ108" s="82"/>
      <c r="CA108" s="85"/>
      <c r="CB108" s="86"/>
      <c r="CE108" s="87"/>
      <c r="CF108" s="82"/>
      <c r="CG108" s="82"/>
      <c r="CH108" s="82"/>
      <c r="CI108" s="82"/>
      <c r="CJ108" s="82"/>
      <c r="CK108" s="82"/>
      <c r="CL108" s="82"/>
    </row>
    <row r="109" customFormat="false" ht="14.5" hidden="false" customHeight="false" outlineLevel="0" collapsed="false">
      <c r="B109" s="82" t="n">
        <v>20</v>
      </c>
      <c r="C109" s="85" t="str">
        <f aca="false">C23</f>
        <v>Ecuador</v>
      </c>
      <c r="D109" s="86" t="n">
        <f aca="false">ROUND(HLOOKUP(C109,normalization!$V$4:$CW$153,MATCH(A$88,normalization!$A$4:$A$153,0),0),2)</f>
        <v>35.58</v>
      </c>
      <c r="G109" s="87" t="n">
        <f aca="false">RANK(D109,D$90:D$170,0)+COUNTIF(D$90:D109,D109)-1</f>
        <v>70</v>
      </c>
      <c r="H109" s="82" t="n">
        <f aca="false">RANK(D109,D$90:D$170,0)</f>
        <v>70</v>
      </c>
      <c r="I109" s="82" t="n">
        <f aca="false">MATCH(B109,G$90:G$170,0)</f>
        <v>24</v>
      </c>
      <c r="J109" s="82" t="n">
        <f aca="false">INDEX(H$90:H$170,I109)</f>
        <v>20</v>
      </c>
      <c r="K109" s="82"/>
      <c r="L109" s="82" t="n">
        <f aca="false">IF(OR(J109=J108,J109=J110),CONCATENATE("=",J109),J109)</f>
        <v>20</v>
      </c>
      <c r="M109" s="82" t="str">
        <f aca="false">INDEX(C$90:C$170,I109)</f>
        <v>France</v>
      </c>
      <c r="N109" s="82" t="n">
        <f aca="false">INDEX(D$90:D$170,I109)</f>
        <v>61.38</v>
      </c>
      <c r="Q109" s="82" t="n">
        <v>20</v>
      </c>
      <c r="R109" s="85" t="str">
        <f aca="false">C23</f>
        <v>Ecuador</v>
      </c>
      <c r="S109" s="86" t="n">
        <f aca="false">ROUND(HLOOKUP(R109,normalization!$V$4:$CW$157,MATCH(P$88,normalization!$A$4:$A$157,0),0),2)</f>
        <v>46.26</v>
      </c>
      <c r="V109" s="87" t="e">
        <f aca="false">RANK(S109,S$90:S$170,0)+COUNTIF(S$90:S109,S109)-1</f>
        <v>#REF!</v>
      </c>
      <c r="W109" s="82" t="e">
        <f aca="false">RANK(S109,S$90:S$170,0)</f>
        <v>#REF!</v>
      </c>
      <c r="X109" s="82" t="e">
        <f aca="false">MATCH(Q109,V$90:V$170,0)</f>
        <v>#N/A</v>
      </c>
      <c r="Y109" s="82" t="e">
        <f aca="false">INDEX(W$90:W$170,X109)</f>
        <v>#N/A</v>
      </c>
      <c r="Z109" s="82"/>
      <c r="AA109" s="82" t="e">
        <f aca="false">IF(OR(Y109=Y108,Y109=Y110),CONCATENATE("=",Y109),Y109)</f>
        <v>#N/A</v>
      </c>
      <c r="AB109" s="82" t="e">
        <f aca="false">INDEX(R$90:R$170,X109)</f>
        <v>#N/A</v>
      </c>
      <c r="AC109" s="82" t="e">
        <f aca="false">INDEX(S$90:S$170,X109)</f>
        <v>#N/A</v>
      </c>
      <c r="AG109" s="82" t="n">
        <v>20</v>
      </c>
      <c r="AH109" s="85" t="str">
        <f aca="false">C23</f>
        <v>Ecuador</v>
      </c>
      <c r="AI109" s="86" t="n">
        <f aca="false">ROUND(HLOOKUP(AH109,normalization!$V$4:$CW$153,MATCH(AF$88,normalization!$A$4:$A$153,0),0),2)</f>
        <v>72.94</v>
      </c>
      <c r="AL109" s="87" t="e">
        <f aca="false">RANK(AI109,AI$90:AI$170,0)+COUNTIF(AI$90:AI109,AI109)-1</f>
        <v>#REF!</v>
      </c>
      <c r="AM109" s="82" t="e">
        <f aca="false">RANK(AI109,AI$90:AI$170,0)</f>
        <v>#REF!</v>
      </c>
      <c r="AN109" s="82" t="e">
        <f aca="false">MATCH(AG109,AL$90:AL$170,0)</f>
        <v>#N/A</v>
      </c>
      <c r="AO109" s="82" t="e">
        <f aca="false">INDEX(AM$90:AM$170,AN109)</f>
        <v>#N/A</v>
      </c>
      <c r="AP109" s="82"/>
      <c r="AQ109" s="82" t="e">
        <f aca="false">IF(OR(AO109=AO108,AO109=AO110),CONCATENATE("=",AO109),AO109)</f>
        <v>#N/A</v>
      </c>
      <c r="AR109" s="82" t="e">
        <f aca="false">INDEX(AH$90:AH$170,AN109)</f>
        <v>#N/A</v>
      </c>
      <c r="AS109" s="82" t="e">
        <f aca="false">INDEX(AI$90:AI$170,AN109)</f>
        <v>#N/A</v>
      </c>
      <c r="AV109" s="82" t="n">
        <v>20</v>
      </c>
      <c r="AW109" s="85" t="str">
        <f aca="false">C23</f>
        <v>Ecuador</v>
      </c>
      <c r="AX109" s="86" t="n">
        <f aca="false">ROUND(HLOOKUP(AW109,normalization!$V$4:$CW$153,MATCH(AU$88,normalization!$A$4:$A$153,0),0),2)</f>
        <v>61.99</v>
      </c>
      <c r="BA109" s="87" t="e">
        <f aca="false">RANK(AX109,AX$90:AX$170,0)+COUNTIF(AX$90:AX109,AX109)-1</f>
        <v>#REF!</v>
      </c>
      <c r="BB109" s="82" t="e">
        <f aca="false">RANK(AX109,AX$90:AX$170,0)</f>
        <v>#REF!</v>
      </c>
      <c r="BC109" s="82" t="e">
        <f aca="false">MATCH(AV109,BA$90:BA$170,0)</f>
        <v>#N/A</v>
      </c>
      <c r="BD109" s="82" t="e">
        <f aca="false">INDEX(BB$90:BB$170,BC109)</f>
        <v>#N/A</v>
      </c>
      <c r="BE109" s="82"/>
      <c r="BF109" s="82" t="e">
        <f aca="false">IF(OR(BD109=BD108,BD109=BD110),CONCATENATE("=",BD109),BD109)</f>
        <v>#N/A</v>
      </c>
      <c r="BG109" s="82" t="e">
        <f aca="false">INDEX(AW$90:AW$170,BC109)</f>
        <v>#N/A</v>
      </c>
      <c r="BH109" s="82" t="e">
        <f aca="false">INDEX(AX$90:AX$170,BC109)</f>
        <v>#N/A</v>
      </c>
      <c r="BK109" s="82" t="n">
        <v>20</v>
      </c>
      <c r="BL109" s="85" t="str">
        <f aca="false">C23</f>
        <v>Ecuador</v>
      </c>
      <c r="BM109" s="86" t="n">
        <f aca="false">ROUND(HLOOKUP(BL109,normalization!$V$4:$CW$154,MATCH(BJ$88,normalization!$A$4:$A$154,0),0),2)</f>
        <v>44.14</v>
      </c>
      <c r="BP109" s="87" t="e">
        <f aca="false">RANK(BM109,BM$90:BM$170,0)+COUNTIF(BM$90:BM109,BM109)-1</f>
        <v>#REF!</v>
      </c>
      <c r="BQ109" s="82" t="e">
        <f aca="false">RANK(BM109,BM$90:BM$170,0)</f>
        <v>#REF!</v>
      </c>
      <c r="BR109" s="82" t="e">
        <f aca="false">MATCH(BK109,BP$90:BP$170,0)</f>
        <v>#N/A</v>
      </c>
      <c r="BS109" s="82" t="e">
        <f aca="false">INDEX(BQ$90:BQ$170,BR109)</f>
        <v>#N/A</v>
      </c>
      <c r="BT109" s="82"/>
      <c r="BU109" s="82" t="e">
        <f aca="false">IF(OR(BS109=BS108,BS109=BS110),CONCATENATE("=",BS109),BS109)</f>
        <v>#N/A</v>
      </c>
      <c r="BV109" s="82" t="e">
        <f aca="false">INDEX(BL$90:BL$170,BR109)</f>
        <v>#N/A</v>
      </c>
      <c r="BW109" s="82" t="e">
        <f aca="false">INDEX(BM$90:BM$170,BR109)</f>
        <v>#N/A</v>
      </c>
      <c r="BZ109" s="82"/>
      <c r="CA109" s="85"/>
      <c r="CB109" s="86"/>
      <c r="CE109" s="87"/>
      <c r="CF109" s="82"/>
      <c r="CG109" s="82"/>
      <c r="CH109" s="82"/>
      <c r="CI109" s="82"/>
      <c r="CJ109" s="82"/>
      <c r="CK109" s="82"/>
      <c r="CL109" s="82"/>
    </row>
    <row r="110" customFormat="false" ht="14.5" hidden="false" customHeight="false" outlineLevel="0" collapsed="false">
      <c r="B110" s="82" t="n">
        <v>21</v>
      </c>
      <c r="C110" s="85" t="str">
        <f aca="false">C24</f>
        <v>Spain</v>
      </c>
      <c r="D110" s="86" t="n">
        <f aca="false">ROUND(HLOOKUP(C110,normalization!$V$4:$CW$153,MATCH(A$88,normalization!$A$4:$A$153,0),0),2)</f>
        <v>64.66</v>
      </c>
      <c r="G110" s="87" t="n">
        <f aca="false">RANK(D110,D$90:D$170,0)+COUNTIF(D$90:D110,D110)-1</f>
        <v>15</v>
      </c>
      <c r="H110" s="82" t="n">
        <f aca="false">RANK(D110,D$90:D$170,0)</f>
        <v>15</v>
      </c>
      <c r="I110" s="82" t="n">
        <f aca="false">MATCH(B110,G$90:G$170,0)</f>
        <v>38</v>
      </c>
      <c r="J110" s="82" t="n">
        <f aca="false">INDEX(H$90:H$170,I110)</f>
        <v>21</v>
      </c>
      <c r="K110" s="82"/>
      <c r="L110" s="82" t="n">
        <f aca="false">IF(OR(J110=J109,J110=J111),CONCATENATE("=",J110),J110)</f>
        <v>21</v>
      </c>
      <c r="M110" s="82" t="str">
        <f aca="false">INDEX(C$90:C$170,I110)</f>
        <v>Republic of Korea</v>
      </c>
      <c r="N110" s="82" t="n">
        <f aca="false">INDEX(D$90:D$170,I110)</f>
        <v>61.2</v>
      </c>
      <c r="Q110" s="82" t="n">
        <v>21</v>
      </c>
      <c r="R110" s="85" t="str">
        <f aca="false">C24</f>
        <v>Spain</v>
      </c>
      <c r="S110" s="86" t="n">
        <f aca="false">ROUND(HLOOKUP(R110,normalization!$V$4:$CW$157,MATCH(P$88,normalization!$A$4:$A$157,0),0),2)</f>
        <v>71.86</v>
      </c>
      <c r="V110" s="87" t="e">
        <f aca="false">RANK(S110,S$90:S$170,0)+COUNTIF(S$90:S110,S110)-1</f>
        <v>#REF!</v>
      </c>
      <c r="W110" s="82" t="e">
        <f aca="false">RANK(S110,S$90:S$170,0)</f>
        <v>#REF!</v>
      </c>
      <c r="X110" s="82" t="e">
        <f aca="false">MATCH(Q110,V$90:V$170,0)</f>
        <v>#N/A</v>
      </c>
      <c r="Y110" s="82" t="e">
        <f aca="false">INDEX(W$90:W$170,X110)</f>
        <v>#N/A</v>
      </c>
      <c r="Z110" s="82"/>
      <c r="AA110" s="82" t="e">
        <f aca="false">IF(OR(Y110=Y109,Y110=Y111),CONCATENATE("=",Y110),Y110)</f>
        <v>#N/A</v>
      </c>
      <c r="AB110" s="82" t="e">
        <f aca="false">INDEX(R$90:R$170,X110)</f>
        <v>#N/A</v>
      </c>
      <c r="AC110" s="82" t="e">
        <f aca="false">INDEX(S$90:S$170,X110)</f>
        <v>#N/A</v>
      </c>
      <c r="AG110" s="82" t="n">
        <v>21</v>
      </c>
      <c r="AH110" s="85" t="str">
        <f aca="false">C24</f>
        <v>Spain</v>
      </c>
      <c r="AI110" s="86" t="n">
        <f aca="false">ROUND(HLOOKUP(AH110,normalization!$V$4:$CW$153,MATCH(AF$88,normalization!$A$4:$A$153,0),0),2)</f>
        <v>67.21</v>
      </c>
      <c r="AL110" s="87" t="e">
        <f aca="false">RANK(AI110,AI$90:AI$170,0)+COUNTIF(AI$90:AI110,AI110)-1</f>
        <v>#REF!</v>
      </c>
      <c r="AM110" s="82" t="e">
        <f aca="false">RANK(AI110,AI$90:AI$170,0)</f>
        <v>#REF!</v>
      </c>
      <c r="AN110" s="82" t="e">
        <f aca="false">MATCH(AG110,AL$90:AL$170,0)</f>
        <v>#N/A</v>
      </c>
      <c r="AO110" s="82" t="e">
        <f aca="false">INDEX(AM$90:AM$170,AN110)</f>
        <v>#N/A</v>
      </c>
      <c r="AP110" s="82"/>
      <c r="AQ110" s="82" t="e">
        <f aca="false">IF(OR(AO110=AO109,AO110=AO111),CONCATENATE("=",AO110),AO110)</f>
        <v>#N/A</v>
      </c>
      <c r="AR110" s="82" t="e">
        <f aca="false">INDEX(AH$90:AH$170,AN110)</f>
        <v>#N/A</v>
      </c>
      <c r="AS110" s="82" t="e">
        <f aca="false">INDEX(AI$90:AI$170,AN110)</f>
        <v>#N/A</v>
      </c>
      <c r="AV110" s="82" t="n">
        <v>21</v>
      </c>
      <c r="AW110" s="85" t="str">
        <f aca="false">C24</f>
        <v>Spain</v>
      </c>
      <c r="AX110" s="86" t="n">
        <f aca="false">ROUND(HLOOKUP(AW110,normalization!$V$4:$CW$153,MATCH(AU$88,normalization!$A$4:$A$153,0),0),2)</f>
        <v>58.83</v>
      </c>
      <c r="BA110" s="87" t="e">
        <f aca="false">RANK(AX110,AX$90:AX$170,0)+COUNTIF(AX$90:AX110,AX110)-1</f>
        <v>#REF!</v>
      </c>
      <c r="BB110" s="82" t="e">
        <f aca="false">RANK(AX110,AX$90:AX$170,0)</f>
        <v>#REF!</v>
      </c>
      <c r="BC110" s="82" t="e">
        <f aca="false">MATCH(AV110,BA$90:BA$170,0)</f>
        <v>#N/A</v>
      </c>
      <c r="BD110" s="82" t="e">
        <f aca="false">INDEX(BB$90:BB$170,BC110)</f>
        <v>#N/A</v>
      </c>
      <c r="BE110" s="82"/>
      <c r="BF110" s="82" t="e">
        <f aca="false">IF(OR(BD110=BD109,BD110=BD111),CONCATENATE("=",BD110),BD110)</f>
        <v>#N/A</v>
      </c>
      <c r="BG110" s="82" t="e">
        <f aca="false">INDEX(AW$90:AW$170,BC110)</f>
        <v>#N/A</v>
      </c>
      <c r="BH110" s="82" t="e">
        <f aca="false">INDEX(AX$90:AX$170,BC110)</f>
        <v>#N/A</v>
      </c>
      <c r="BK110" s="82" t="n">
        <v>21</v>
      </c>
      <c r="BL110" s="85" t="str">
        <f aca="false">C24</f>
        <v>Spain</v>
      </c>
      <c r="BM110" s="86" t="n">
        <f aca="false">ROUND(HLOOKUP(BL110,normalization!$V$4:$CW$154,MATCH(BJ$88,normalization!$A$4:$A$154,0),0),2)</f>
        <v>63.72</v>
      </c>
      <c r="BP110" s="87" t="e">
        <f aca="false">RANK(BM110,BM$90:BM$170,0)+COUNTIF(BM$90:BM110,BM110)-1</f>
        <v>#REF!</v>
      </c>
      <c r="BQ110" s="82" t="e">
        <f aca="false">RANK(BM110,BM$90:BM$170,0)</f>
        <v>#REF!</v>
      </c>
      <c r="BR110" s="82" t="e">
        <f aca="false">MATCH(BK110,BP$90:BP$170,0)</f>
        <v>#N/A</v>
      </c>
      <c r="BS110" s="82" t="e">
        <f aca="false">INDEX(BQ$90:BQ$170,BR110)</f>
        <v>#N/A</v>
      </c>
      <c r="BT110" s="82"/>
      <c r="BU110" s="82" t="e">
        <f aca="false">IF(OR(BS110=BS109,BS110=BS111),CONCATENATE("=",BS110),BS110)</f>
        <v>#N/A</v>
      </c>
      <c r="BV110" s="82" t="e">
        <f aca="false">INDEX(BL$90:BL$170,BR110)</f>
        <v>#N/A</v>
      </c>
      <c r="BW110" s="82" t="e">
        <f aca="false">INDEX(BM$90:BM$170,BR110)</f>
        <v>#N/A</v>
      </c>
      <c r="BZ110" s="82"/>
      <c r="CA110" s="85"/>
      <c r="CB110" s="86"/>
      <c r="CE110" s="87"/>
      <c r="CF110" s="82"/>
      <c r="CG110" s="82"/>
      <c r="CH110" s="82"/>
      <c r="CI110" s="82"/>
      <c r="CJ110" s="82"/>
      <c r="CK110" s="82"/>
      <c r="CL110" s="82"/>
    </row>
    <row r="111" customFormat="false" ht="14.5" hidden="false" customHeight="false" outlineLevel="0" collapsed="false">
      <c r="B111" s="82" t="n">
        <v>22</v>
      </c>
      <c r="C111" s="85" t="str">
        <f aca="false">C25</f>
        <v>Finland</v>
      </c>
      <c r="D111" s="86" t="n">
        <f aca="false">ROUND(HLOOKUP(C111,normalization!$V$4:$CW$153,MATCH(A$88,normalization!$A$4:$A$153,0),0),2)</f>
        <v>70.17</v>
      </c>
      <c r="G111" s="87" t="n">
        <f aca="false">RANK(D111,D$90:D$170,0)+COUNTIF(D$90:D111,D111)-1</f>
        <v>7</v>
      </c>
      <c r="H111" s="82" t="n">
        <f aca="false">RANK(D111,D$90:D$170,0)</f>
        <v>7</v>
      </c>
      <c r="I111" s="82" t="n">
        <f aca="false">MATCH(B111,G$90:G$170,0)</f>
        <v>29</v>
      </c>
      <c r="J111" s="82" t="n">
        <f aca="false">INDEX(H$90:H$170,I111)</f>
        <v>22</v>
      </c>
      <c r="K111" s="82"/>
      <c r="L111" s="82" t="n">
        <f aca="false">IF(OR(J111=J110,J111=J112),CONCATENATE("=",J111),J111)</f>
        <v>22</v>
      </c>
      <c r="M111" s="82" t="str">
        <f aca="false">INDEX(C$90:C$170,I111)</f>
        <v>Guyana</v>
      </c>
      <c r="N111" s="82" t="n">
        <f aca="false">INDEX(D$90:D$170,I111)</f>
        <v>60.72</v>
      </c>
      <c r="Q111" s="82" t="n">
        <v>22</v>
      </c>
      <c r="R111" s="85" t="str">
        <f aca="false">C25</f>
        <v>Finland</v>
      </c>
      <c r="S111" s="86" t="n">
        <f aca="false">ROUND(HLOOKUP(R111,normalization!$V$4:$CW$157,MATCH(P$88,normalization!$A$4:$A$157,0),0),2)</f>
        <v>73.42</v>
      </c>
      <c r="V111" s="87" t="e">
        <f aca="false">RANK(S111,S$90:S$170,0)+COUNTIF(S$90:S111,S111)-1</f>
        <v>#REF!</v>
      </c>
      <c r="W111" s="82" t="e">
        <f aca="false">RANK(S111,S$90:S$170,0)</f>
        <v>#REF!</v>
      </c>
      <c r="X111" s="82" t="e">
        <f aca="false">MATCH(Q111,V$90:V$170,0)</f>
        <v>#N/A</v>
      </c>
      <c r="Y111" s="82" t="e">
        <f aca="false">INDEX(W$90:W$170,X111)</f>
        <v>#N/A</v>
      </c>
      <c r="Z111" s="82"/>
      <c r="AA111" s="82" t="e">
        <f aca="false">IF(OR(Y111=Y110,Y111=Y112),CONCATENATE("=",Y111),Y111)</f>
        <v>#N/A</v>
      </c>
      <c r="AB111" s="82" t="e">
        <f aca="false">INDEX(R$90:R$170,X111)</f>
        <v>#N/A</v>
      </c>
      <c r="AC111" s="82" t="e">
        <f aca="false">INDEX(S$90:S$170,X111)</f>
        <v>#N/A</v>
      </c>
      <c r="AG111" s="82" t="n">
        <v>22</v>
      </c>
      <c r="AH111" s="85" t="str">
        <f aca="false">C25</f>
        <v>Finland</v>
      </c>
      <c r="AI111" s="86" t="n">
        <f aca="false">ROUND(HLOOKUP(AH111,normalization!$V$4:$CW$153,MATCH(AF$88,normalization!$A$4:$A$153,0),0),2)</f>
        <v>88.18</v>
      </c>
      <c r="AL111" s="87" t="e">
        <f aca="false">RANK(AI111,AI$90:AI$170,0)+COUNTIF(AI$90:AI111,AI111)-1</f>
        <v>#REF!</v>
      </c>
      <c r="AM111" s="82" t="e">
        <f aca="false">RANK(AI111,AI$90:AI$170,0)</f>
        <v>#REF!</v>
      </c>
      <c r="AN111" s="82" t="e">
        <f aca="false">MATCH(AG111,AL$90:AL$170,0)</f>
        <v>#N/A</v>
      </c>
      <c r="AO111" s="82" t="e">
        <f aca="false">INDEX(AM$90:AM$170,AN111)</f>
        <v>#N/A</v>
      </c>
      <c r="AP111" s="82"/>
      <c r="AQ111" s="82" t="e">
        <f aca="false">IF(OR(AO111=AO110,AO111=AO112),CONCATENATE("=",AO111),AO111)</f>
        <v>#N/A</v>
      </c>
      <c r="AR111" s="82" t="e">
        <f aca="false">INDEX(AH$90:AH$170,AN111)</f>
        <v>#N/A</v>
      </c>
      <c r="AS111" s="82" t="e">
        <f aca="false">INDEX(AI$90:AI$170,AN111)</f>
        <v>#N/A</v>
      </c>
      <c r="AV111" s="82" t="n">
        <v>22</v>
      </c>
      <c r="AW111" s="85" t="str">
        <f aca="false">C25</f>
        <v>Finland</v>
      </c>
      <c r="AX111" s="86" t="n">
        <f aca="false">ROUND(HLOOKUP(AW111,normalization!$V$4:$CW$153,MATCH(AU$88,normalization!$A$4:$A$153,0),0),2)</f>
        <v>75.01</v>
      </c>
      <c r="BA111" s="87" t="e">
        <f aca="false">RANK(AX111,AX$90:AX$170,0)+COUNTIF(AX$90:AX111,AX111)-1</f>
        <v>#REF!</v>
      </c>
      <c r="BB111" s="82" t="e">
        <f aca="false">RANK(AX111,AX$90:AX$170,0)</f>
        <v>#REF!</v>
      </c>
      <c r="BC111" s="82" t="e">
        <f aca="false">MATCH(AV111,BA$90:BA$170,0)</f>
        <v>#N/A</v>
      </c>
      <c r="BD111" s="82" t="e">
        <f aca="false">INDEX(BB$90:BB$170,BC111)</f>
        <v>#N/A</v>
      </c>
      <c r="BE111" s="82"/>
      <c r="BF111" s="82" t="e">
        <f aca="false">IF(OR(BD111=BD110,BD111=BD112),CONCATENATE("=",BD111),BD111)</f>
        <v>#N/A</v>
      </c>
      <c r="BG111" s="82" t="e">
        <f aca="false">INDEX(AW$90:AW$170,BC111)</f>
        <v>#N/A</v>
      </c>
      <c r="BH111" s="82" t="e">
        <f aca="false">INDEX(AX$90:AX$170,BC111)</f>
        <v>#N/A</v>
      </c>
      <c r="BK111" s="82" t="n">
        <v>22</v>
      </c>
      <c r="BL111" s="85" t="str">
        <f aca="false">C25</f>
        <v>Finland</v>
      </c>
      <c r="BM111" s="86" t="n">
        <f aca="false">ROUND(HLOOKUP(BL111,normalization!$V$4:$CW$154,MATCH(BJ$88,normalization!$A$4:$A$154,0),0),2)</f>
        <v>72.12</v>
      </c>
      <c r="BP111" s="87" t="e">
        <f aca="false">RANK(BM111,BM$90:BM$170,0)+COUNTIF(BM$90:BM111,BM111)-1</f>
        <v>#REF!</v>
      </c>
      <c r="BQ111" s="82" t="e">
        <f aca="false">RANK(BM111,BM$90:BM$170,0)</f>
        <v>#REF!</v>
      </c>
      <c r="BR111" s="82" t="e">
        <f aca="false">MATCH(BK111,BP$90:BP$170,0)</f>
        <v>#N/A</v>
      </c>
      <c r="BS111" s="82" t="e">
        <f aca="false">INDEX(BQ$90:BQ$170,BR111)</f>
        <v>#N/A</v>
      </c>
      <c r="BT111" s="82"/>
      <c r="BU111" s="82" t="e">
        <f aca="false">IF(OR(BS111=BS110,BS111=BS112),CONCATENATE("=",BS111),BS111)</f>
        <v>#N/A</v>
      </c>
      <c r="BV111" s="82" t="e">
        <f aca="false">INDEX(BL$90:BL$170,BR111)</f>
        <v>#N/A</v>
      </c>
      <c r="BW111" s="82" t="e">
        <f aca="false">INDEX(BM$90:BM$170,BR111)</f>
        <v>#N/A</v>
      </c>
      <c r="BZ111" s="82"/>
      <c r="CA111" s="85"/>
      <c r="CB111" s="86"/>
      <c r="CE111" s="87"/>
      <c r="CF111" s="82"/>
      <c r="CG111" s="82"/>
      <c r="CH111" s="82"/>
      <c r="CI111" s="82"/>
      <c r="CJ111" s="82"/>
      <c r="CK111" s="82"/>
      <c r="CL111" s="82"/>
    </row>
    <row r="112" customFormat="false" ht="14.5" hidden="false" customHeight="false" outlineLevel="0" collapsed="false">
      <c r="B112" s="82" t="n">
        <v>23</v>
      </c>
      <c r="C112" s="85" t="str">
        <f aca="false">C26</f>
        <v>Fiji</v>
      </c>
      <c r="D112" s="86" t="n">
        <f aca="false">ROUND(HLOOKUP(C112,normalization!$V$4:$CW$153,MATCH(A$88,normalization!$A$4:$A$153,0),0),2)</f>
        <v>56.11</v>
      </c>
      <c r="G112" s="87" t="n">
        <f aca="false">RANK(D112,D$90:D$170,0)+COUNTIF(D$90:D112,D112)-1</f>
        <v>31</v>
      </c>
      <c r="H112" s="82" t="n">
        <f aca="false">RANK(D112,D$90:D$170,0)</f>
        <v>31</v>
      </c>
      <c r="I112" s="82" t="n">
        <f aca="false">MATCH(B112,G$90:G$170,0)</f>
        <v>52</v>
      </c>
      <c r="J112" s="82" t="n">
        <f aca="false">INDEX(H$90:H$170,I112)</f>
        <v>23</v>
      </c>
      <c r="K112" s="82"/>
      <c r="L112" s="82" t="n">
        <f aca="false">IF(OR(J112=J111,J112=J113),CONCATENATE("=",J112),J112)</f>
        <v>23</v>
      </c>
      <c r="M112" s="82" t="str">
        <f aca="false">INDEX(C$90:C$170,I112)</f>
        <v>New Zealand</v>
      </c>
      <c r="N112" s="82" t="n">
        <f aca="false">INDEX(D$90:D$170,I112)</f>
        <v>60.67</v>
      </c>
      <c r="Q112" s="82" t="n">
        <v>23</v>
      </c>
      <c r="R112" s="85" t="str">
        <f aca="false">C26</f>
        <v>Fiji</v>
      </c>
      <c r="S112" s="86" t="n">
        <f aca="false">ROUND(HLOOKUP(R112,normalization!$V$4:$CW$157,MATCH(P$88,normalization!$A$4:$A$157,0),0),2)</f>
        <v>38.01</v>
      </c>
      <c r="V112" s="87" t="e">
        <f aca="false">RANK(S112,S$90:S$170,0)+COUNTIF(S$90:S112,S112)-1</f>
        <v>#REF!</v>
      </c>
      <c r="W112" s="82" t="e">
        <f aca="false">RANK(S112,S$90:S$170,0)</f>
        <v>#REF!</v>
      </c>
      <c r="X112" s="82" t="e">
        <f aca="false">MATCH(Q112,V$90:V$170,0)</f>
        <v>#N/A</v>
      </c>
      <c r="Y112" s="82" t="e">
        <f aca="false">INDEX(W$90:W$170,X112)</f>
        <v>#N/A</v>
      </c>
      <c r="Z112" s="82"/>
      <c r="AA112" s="82" t="e">
        <f aca="false">IF(OR(Y112=Y111,Y112=Y113),CONCATENATE("=",Y112),Y112)</f>
        <v>#N/A</v>
      </c>
      <c r="AB112" s="82" t="e">
        <f aca="false">INDEX(R$90:R$170,X112)</f>
        <v>#N/A</v>
      </c>
      <c r="AC112" s="82" t="e">
        <f aca="false">INDEX(S$90:S$170,X112)</f>
        <v>#N/A</v>
      </c>
      <c r="AG112" s="82" t="n">
        <v>23</v>
      </c>
      <c r="AH112" s="85" t="str">
        <f aca="false">C26</f>
        <v>Fiji</v>
      </c>
      <c r="AI112" s="86" t="n">
        <f aca="false">ROUND(HLOOKUP(AH112,normalization!$V$4:$CW$153,MATCH(AF$88,normalization!$A$4:$A$153,0),0),2)</f>
        <v>92.72</v>
      </c>
      <c r="AL112" s="87" t="e">
        <f aca="false">RANK(AI112,AI$90:AI$170,0)+COUNTIF(AI$90:AI112,AI112)-1</f>
        <v>#REF!</v>
      </c>
      <c r="AM112" s="82" t="e">
        <f aca="false">RANK(AI112,AI$90:AI$170,0)</f>
        <v>#REF!</v>
      </c>
      <c r="AN112" s="82" t="e">
        <f aca="false">MATCH(AG112,AL$90:AL$170,0)</f>
        <v>#N/A</v>
      </c>
      <c r="AO112" s="82" t="e">
        <f aca="false">INDEX(AM$90:AM$170,AN112)</f>
        <v>#N/A</v>
      </c>
      <c r="AP112" s="82"/>
      <c r="AQ112" s="82" t="e">
        <f aca="false">IF(OR(AO112=AO111,AO112=AO113),CONCATENATE("=",AO112),AO112)</f>
        <v>#N/A</v>
      </c>
      <c r="AR112" s="82" t="e">
        <f aca="false">INDEX(AH$90:AH$170,AN112)</f>
        <v>#N/A</v>
      </c>
      <c r="AS112" s="82" t="e">
        <f aca="false">INDEX(AI$90:AI$170,AN112)</f>
        <v>#N/A</v>
      </c>
      <c r="AV112" s="82" t="n">
        <v>23</v>
      </c>
      <c r="AW112" s="85" t="str">
        <f aca="false">C26</f>
        <v>Fiji</v>
      </c>
      <c r="AX112" s="86" t="n">
        <f aca="false">ROUND(HLOOKUP(AW112,normalization!$V$4:$CW$153,MATCH(AU$88,normalization!$A$4:$A$153,0),0),2)</f>
        <v>45</v>
      </c>
      <c r="BA112" s="87" t="e">
        <f aca="false">RANK(AX112,AX$90:AX$170,0)+COUNTIF(AX$90:AX112,AX112)-1</f>
        <v>#REF!</v>
      </c>
      <c r="BB112" s="82" t="e">
        <f aca="false">RANK(AX112,AX$90:AX$170,0)</f>
        <v>#REF!</v>
      </c>
      <c r="BC112" s="82" t="e">
        <f aca="false">MATCH(AV112,BA$90:BA$170,0)</f>
        <v>#N/A</v>
      </c>
      <c r="BD112" s="82" t="e">
        <f aca="false">INDEX(BB$90:BB$170,BC112)</f>
        <v>#N/A</v>
      </c>
      <c r="BE112" s="82"/>
      <c r="BF112" s="82" t="e">
        <f aca="false">IF(OR(BD112=BD111,BD112=BD113),CONCATENATE("=",BD112),BD112)</f>
        <v>#N/A</v>
      </c>
      <c r="BG112" s="82" t="e">
        <f aca="false">INDEX(AW$90:AW$170,BC112)</f>
        <v>#N/A</v>
      </c>
      <c r="BH112" s="82" t="e">
        <f aca="false">INDEX(AX$90:AX$170,BC112)</f>
        <v>#N/A</v>
      </c>
      <c r="BK112" s="82" t="n">
        <v>23</v>
      </c>
      <c r="BL112" s="85" t="str">
        <f aca="false">C26</f>
        <v>Fiji</v>
      </c>
      <c r="BM112" s="86" t="n">
        <f aca="false">ROUND(HLOOKUP(BL112,normalization!$V$4:$CW$154,MATCH(BJ$88,normalization!$A$4:$A$154,0),0),2)</f>
        <v>24.98</v>
      </c>
      <c r="BP112" s="87" t="e">
        <f aca="false">RANK(BM112,BM$90:BM$170,0)+COUNTIF(BM$90:BM112,BM112)-1</f>
        <v>#REF!</v>
      </c>
      <c r="BQ112" s="82" t="e">
        <f aca="false">RANK(BM112,BM$90:BM$170,0)</f>
        <v>#REF!</v>
      </c>
      <c r="BR112" s="82" t="e">
        <f aca="false">MATCH(BK112,BP$90:BP$170,0)</f>
        <v>#N/A</v>
      </c>
      <c r="BS112" s="82" t="e">
        <f aca="false">INDEX(BQ$90:BQ$170,BR112)</f>
        <v>#N/A</v>
      </c>
      <c r="BT112" s="82"/>
      <c r="BU112" s="82" t="e">
        <f aca="false">IF(OR(BS112=BS111,BS112=BS113),CONCATENATE("=",BS112),BS112)</f>
        <v>#N/A</v>
      </c>
      <c r="BV112" s="82" t="e">
        <f aca="false">INDEX(BL$90:BL$170,BR112)</f>
        <v>#N/A</v>
      </c>
      <c r="BW112" s="82" t="e">
        <f aca="false">INDEX(BM$90:BM$170,BR112)</f>
        <v>#N/A</v>
      </c>
      <c r="BZ112" s="82"/>
      <c r="CA112" s="85"/>
      <c r="CB112" s="86"/>
      <c r="CE112" s="87"/>
      <c r="CF112" s="82"/>
      <c r="CG112" s="82"/>
      <c r="CH112" s="82"/>
      <c r="CI112" s="82"/>
      <c r="CJ112" s="82"/>
      <c r="CK112" s="82"/>
      <c r="CL112" s="82"/>
    </row>
    <row r="113" customFormat="false" ht="14.5" hidden="false" customHeight="false" outlineLevel="0" collapsed="false">
      <c r="B113" s="82" t="n">
        <v>24</v>
      </c>
      <c r="C113" s="85" t="str">
        <f aca="false">C27</f>
        <v>France</v>
      </c>
      <c r="D113" s="86" t="n">
        <f aca="false">ROUND(HLOOKUP(C113,normalization!$V$4:$CW$153,MATCH(A$88,normalization!$A$4:$A$153,0),0),2)</f>
        <v>61.38</v>
      </c>
      <c r="G113" s="87" t="n">
        <f aca="false">RANK(D113,D$90:D$170,0)+COUNTIF(D$90:D113,D113)-1</f>
        <v>20</v>
      </c>
      <c r="H113" s="82" t="n">
        <f aca="false">RANK(D113,D$90:D$170,0)</f>
        <v>20</v>
      </c>
      <c r="I113" s="82" t="n">
        <f aca="false">MATCH(B113,G$90:G$170,0)</f>
        <v>3</v>
      </c>
      <c r="J113" s="82" t="n">
        <f aca="false">INDEX(H$90:H$170,I113)</f>
        <v>24</v>
      </c>
      <c r="K113" s="82"/>
      <c r="L113" s="82" t="n">
        <f aca="false">IF(OR(J113=J112,J113=J114),CONCATENATE("=",J113),J113)</f>
        <v>24</v>
      </c>
      <c r="M113" s="82" t="str">
        <f aca="false">INDEX(C$90:C$170,I113)</f>
        <v>Austria</v>
      </c>
      <c r="N113" s="82" t="n">
        <f aca="false">INDEX(D$90:D$170,I113)</f>
        <v>60.1</v>
      </c>
      <c r="Q113" s="82" t="n">
        <v>24</v>
      </c>
      <c r="R113" s="85" t="str">
        <f aca="false">C27</f>
        <v>France</v>
      </c>
      <c r="S113" s="86" t="n">
        <f aca="false">ROUND(HLOOKUP(R113,normalization!$V$4:$CW$157,MATCH(P$88,normalization!$A$4:$A$157,0),0),2)</f>
        <v>75.38</v>
      </c>
      <c r="V113" s="87" t="e">
        <f aca="false">RANK(S113,S$90:S$170,0)+COUNTIF(S$90:S113,S113)-1</f>
        <v>#REF!</v>
      </c>
      <c r="W113" s="82" t="e">
        <f aca="false">RANK(S113,S$90:S$170,0)</f>
        <v>#REF!</v>
      </c>
      <c r="X113" s="82" t="e">
        <f aca="false">MATCH(Q113,V$90:V$170,0)</f>
        <v>#N/A</v>
      </c>
      <c r="Y113" s="82" t="e">
        <f aca="false">INDEX(W$90:W$170,X113)</f>
        <v>#N/A</v>
      </c>
      <c r="Z113" s="82"/>
      <c r="AA113" s="82" t="e">
        <f aca="false">IF(OR(Y113=Y112,Y113=Y114),CONCATENATE("=",Y113),Y113)</f>
        <v>#N/A</v>
      </c>
      <c r="AB113" s="82" t="e">
        <f aca="false">INDEX(R$90:R$170,X113)</f>
        <v>#N/A</v>
      </c>
      <c r="AC113" s="82" t="e">
        <f aca="false">INDEX(S$90:S$170,X113)</f>
        <v>#N/A</v>
      </c>
      <c r="AG113" s="82" t="n">
        <v>24</v>
      </c>
      <c r="AH113" s="85" t="str">
        <f aca="false">C27</f>
        <v>France</v>
      </c>
      <c r="AI113" s="86" t="n">
        <f aca="false">ROUND(HLOOKUP(AH113,normalization!$V$4:$CW$153,MATCH(AF$88,normalization!$A$4:$A$153,0),0),2)</f>
        <v>79.8</v>
      </c>
      <c r="AL113" s="87" t="e">
        <f aca="false">RANK(AI113,AI$90:AI$170,0)+COUNTIF(AI$90:AI113,AI113)-1</f>
        <v>#REF!</v>
      </c>
      <c r="AM113" s="82" t="e">
        <f aca="false">RANK(AI113,AI$90:AI$170,0)</f>
        <v>#REF!</v>
      </c>
      <c r="AN113" s="82" t="e">
        <f aca="false">MATCH(AG113,AL$90:AL$170,0)</f>
        <v>#N/A</v>
      </c>
      <c r="AO113" s="82" t="e">
        <f aca="false">INDEX(AM$90:AM$170,AN113)</f>
        <v>#N/A</v>
      </c>
      <c r="AP113" s="82"/>
      <c r="AQ113" s="82" t="e">
        <f aca="false">IF(OR(AO113=AO112,AO113=AO114),CONCATENATE("=",AO113),AO113)</f>
        <v>#N/A</v>
      </c>
      <c r="AR113" s="82" t="e">
        <f aca="false">INDEX(AH$90:AH$170,AN113)</f>
        <v>#N/A</v>
      </c>
      <c r="AS113" s="82" t="e">
        <f aca="false">INDEX(AI$90:AI$170,AN113)</f>
        <v>#N/A</v>
      </c>
      <c r="AV113" s="82" t="n">
        <v>24</v>
      </c>
      <c r="AW113" s="85" t="str">
        <f aca="false">C27</f>
        <v>France</v>
      </c>
      <c r="AX113" s="86" t="n">
        <f aca="false">ROUND(HLOOKUP(AW113,normalization!$V$4:$CW$153,MATCH(AU$88,normalization!$A$4:$A$153,0),0),2)</f>
        <v>71.42</v>
      </c>
      <c r="BA113" s="87" t="e">
        <f aca="false">RANK(AX113,AX$90:AX$170,0)+COUNTIF(AX$90:AX113,AX113)-1</f>
        <v>#REF!</v>
      </c>
      <c r="BB113" s="82" t="e">
        <f aca="false">RANK(AX113,AX$90:AX$170,0)</f>
        <v>#REF!</v>
      </c>
      <c r="BC113" s="82" t="e">
        <f aca="false">MATCH(AV113,BA$90:BA$170,0)</f>
        <v>#N/A</v>
      </c>
      <c r="BD113" s="82" t="e">
        <f aca="false">INDEX(BB$90:BB$170,BC113)</f>
        <v>#N/A</v>
      </c>
      <c r="BE113" s="82"/>
      <c r="BF113" s="82" t="e">
        <f aca="false">IF(OR(BD113=BD112,BD113=BD114),CONCATENATE("=",BD113),BD113)</f>
        <v>#N/A</v>
      </c>
      <c r="BG113" s="82" t="e">
        <f aca="false">INDEX(AW$90:AW$170,BC113)</f>
        <v>#N/A</v>
      </c>
      <c r="BH113" s="82" t="e">
        <f aca="false">INDEX(AX$90:AX$170,BC113)</f>
        <v>#N/A</v>
      </c>
      <c r="BK113" s="82" t="n">
        <v>24</v>
      </c>
      <c r="BL113" s="85" t="str">
        <f aca="false">C27</f>
        <v>France</v>
      </c>
      <c r="BM113" s="86" t="n">
        <f aca="false">ROUND(HLOOKUP(BL113,normalization!$V$4:$CW$154,MATCH(BJ$88,normalization!$A$4:$A$154,0),0),2)</f>
        <v>62.76</v>
      </c>
      <c r="BP113" s="87" t="e">
        <f aca="false">RANK(BM113,BM$90:BM$170,0)+COUNTIF(BM$90:BM113,BM113)-1</f>
        <v>#REF!</v>
      </c>
      <c r="BQ113" s="82" t="e">
        <f aca="false">RANK(BM113,BM$90:BM$170,0)</f>
        <v>#REF!</v>
      </c>
      <c r="BR113" s="82" t="e">
        <f aca="false">MATCH(BK113,BP$90:BP$170,0)</f>
        <v>#N/A</v>
      </c>
      <c r="BS113" s="82" t="e">
        <f aca="false">INDEX(BQ$90:BQ$170,BR113)</f>
        <v>#N/A</v>
      </c>
      <c r="BT113" s="82"/>
      <c r="BU113" s="82" t="e">
        <f aca="false">IF(OR(BS113=BS112,BS113=BS114),CONCATENATE("=",BS113),BS113)</f>
        <v>#N/A</v>
      </c>
      <c r="BV113" s="82" t="e">
        <f aca="false">INDEX(BL$90:BL$170,BR113)</f>
        <v>#N/A</v>
      </c>
      <c r="BW113" s="82" t="e">
        <f aca="false">INDEX(BM$90:BM$170,BR113)</f>
        <v>#N/A</v>
      </c>
      <c r="BZ113" s="82"/>
      <c r="CA113" s="85"/>
      <c r="CB113" s="86"/>
      <c r="CE113" s="87"/>
      <c r="CF113" s="82"/>
      <c r="CG113" s="82"/>
      <c r="CH113" s="82"/>
      <c r="CI113" s="82"/>
      <c r="CJ113" s="82"/>
      <c r="CK113" s="82"/>
      <c r="CL113" s="82"/>
    </row>
    <row r="114" customFormat="false" ht="14.5" hidden="false" customHeight="false" outlineLevel="0" collapsed="false">
      <c r="B114" s="82" t="n">
        <v>25</v>
      </c>
      <c r="C114" s="85" t="str">
        <f aca="false">C28</f>
        <v>United Kingdom</v>
      </c>
      <c r="D114" s="86" t="n">
        <f aca="false">ROUND(HLOOKUP(C114,normalization!$V$4:$CW$153,MATCH(A$88,normalization!$A$4:$A$153,0),0),2)</f>
        <v>64.93</v>
      </c>
      <c r="G114" s="87" t="n">
        <f aca="false">RANK(D114,D$90:D$170,0)+COUNTIF(D$90:D114,D114)-1</f>
        <v>13</v>
      </c>
      <c r="H114" s="82" t="n">
        <f aca="false">RANK(D114,D$90:D$170,0)</f>
        <v>13</v>
      </c>
      <c r="I114" s="82" t="n">
        <f aca="false">MATCH(B114,G$90:G$170,0)</f>
        <v>35</v>
      </c>
      <c r="J114" s="82" t="n">
        <f aca="false">INDEX(H$90:H$170,I114)</f>
        <v>25</v>
      </c>
      <c r="K114" s="82"/>
      <c r="L114" s="82" t="n">
        <f aca="false">IF(OR(J114=J113,J114=J115),CONCATENATE("=",J114),J114)</f>
        <v>25</v>
      </c>
      <c r="M114" s="82" t="str">
        <f aca="false">INDEX(C$90:C$170,I114)</f>
        <v>Jamaica</v>
      </c>
      <c r="N114" s="82" t="n">
        <f aca="false">INDEX(D$90:D$170,I114)</f>
        <v>59.71</v>
      </c>
      <c r="Q114" s="82" t="n">
        <v>25</v>
      </c>
      <c r="R114" s="85" t="str">
        <f aca="false">C28</f>
        <v>United Kingdom</v>
      </c>
      <c r="S114" s="86" t="n">
        <f aca="false">ROUND(HLOOKUP(R114,normalization!$V$4:$CW$157,MATCH(P$88,normalization!$A$4:$A$157,0),0),2)</f>
        <v>78.28</v>
      </c>
      <c r="V114" s="87" t="e">
        <f aca="false">RANK(S114,S$90:S$170,0)+COUNTIF(S$90:S114,S114)-1</f>
        <v>#REF!</v>
      </c>
      <c r="W114" s="82" t="e">
        <f aca="false">RANK(S114,S$90:S$170,0)</f>
        <v>#REF!</v>
      </c>
      <c r="X114" s="82" t="e">
        <f aca="false">MATCH(Q114,V$90:V$170,0)</f>
        <v>#N/A</v>
      </c>
      <c r="Y114" s="82" t="e">
        <f aca="false">INDEX(W$90:W$170,X114)</f>
        <v>#N/A</v>
      </c>
      <c r="Z114" s="82"/>
      <c r="AA114" s="82" t="e">
        <f aca="false">IF(OR(Y114=Y113,Y114=Y115),CONCATENATE("=",Y114),Y114)</f>
        <v>#N/A</v>
      </c>
      <c r="AB114" s="82" t="e">
        <f aca="false">INDEX(R$90:R$170,X114)</f>
        <v>#N/A</v>
      </c>
      <c r="AC114" s="82" t="e">
        <f aca="false">INDEX(S$90:S$170,X114)</f>
        <v>#N/A</v>
      </c>
      <c r="AG114" s="82" t="n">
        <v>25</v>
      </c>
      <c r="AH114" s="85" t="str">
        <f aca="false">C28</f>
        <v>United Kingdom</v>
      </c>
      <c r="AI114" s="86" t="n">
        <f aca="false">ROUND(HLOOKUP(AH114,normalization!$V$4:$CW$153,MATCH(AF$88,normalization!$A$4:$A$153,0),0),2)</f>
        <v>70.25</v>
      </c>
      <c r="AL114" s="87" t="e">
        <f aca="false">RANK(AI114,AI$90:AI$170,0)+COUNTIF(AI$90:AI114,AI114)-1</f>
        <v>#REF!</v>
      </c>
      <c r="AM114" s="82" t="e">
        <f aca="false">RANK(AI114,AI$90:AI$170,0)</f>
        <v>#REF!</v>
      </c>
      <c r="AN114" s="82" t="e">
        <f aca="false">MATCH(AG114,AL$90:AL$170,0)</f>
        <v>#N/A</v>
      </c>
      <c r="AO114" s="82" t="e">
        <f aca="false">INDEX(AM$90:AM$170,AN114)</f>
        <v>#N/A</v>
      </c>
      <c r="AP114" s="82"/>
      <c r="AQ114" s="82" t="e">
        <f aca="false">IF(OR(AO114=AO113,AO114=AO115),CONCATENATE("=",AO114),AO114)</f>
        <v>#N/A</v>
      </c>
      <c r="AR114" s="82" t="e">
        <f aca="false">INDEX(AH$90:AH$170,AN114)</f>
        <v>#N/A</v>
      </c>
      <c r="AS114" s="82" t="e">
        <f aca="false">INDEX(AI$90:AI$170,AN114)</f>
        <v>#N/A</v>
      </c>
      <c r="AV114" s="82" t="n">
        <v>25</v>
      </c>
      <c r="AW114" s="85" t="str">
        <f aca="false">C28</f>
        <v>United Kingdom</v>
      </c>
      <c r="AX114" s="86" t="n">
        <f aca="false">ROUND(HLOOKUP(AW114,normalization!$V$4:$CW$153,MATCH(AU$88,normalization!$A$4:$A$153,0),0),2)</f>
        <v>75.38</v>
      </c>
      <c r="BA114" s="87" t="e">
        <f aca="false">RANK(AX114,AX$90:AX$170,0)+COUNTIF(AX$90:AX114,AX114)-1</f>
        <v>#REF!</v>
      </c>
      <c r="BB114" s="82" t="e">
        <f aca="false">RANK(AX114,AX$90:AX$170,0)</f>
        <v>#REF!</v>
      </c>
      <c r="BC114" s="82" t="e">
        <f aca="false">MATCH(AV114,BA$90:BA$170,0)</f>
        <v>#N/A</v>
      </c>
      <c r="BD114" s="82" t="e">
        <f aca="false">INDEX(BB$90:BB$170,BC114)</f>
        <v>#N/A</v>
      </c>
      <c r="BE114" s="82"/>
      <c r="BF114" s="82" t="e">
        <f aca="false">IF(OR(BD114=BD113,BD114=BD115),CONCATENATE("=",BD114),BD114)</f>
        <v>#N/A</v>
      </c>
      <c r="BG114" s="82" t="e">
        <f aca="false">INDEX(AW$90:AW$170,BC114)</f>
        <v>#N/A</v>
      </c>
      <c r="BH114" s="82" t="e">
        <f aca="false">INDEX(AX$90:AX$170,BC114)</f>
        <v>#N/A</v>
      </c>
      <c r="BK114" s="82" t="n">
        <v>25</v>
      </c>
      <c r="BL114" s="85" t="str">
        <f aca="false">C28</f>
        <v>United Kingdom</v>
      </c>
      <c r="BM114" s="86" t="n">
        <f aca="false">ROUND(HLOOKUP(BL114,normalization!$V$4:$CW$154,MATCH(BJ$88,normalization!$A$4:$A$154,0),0),2)</f>
        <v>69.1</v>
      </c>
      <c r="BP114" s="87" t="e">
        <f aca="false">RANK(BM114,BM$90:BM$170,0)+COUNTIF(BM$90:BM114,BM114)-1</f>
        <v>#REF!</v>
      </c>
      <c r="BQ114" s="82" t="e">
        <f aca="false">RANK(BM114,BM$90:BM$170,0)</f>
        <v>#REF!</v>
      </c>
      <c r="BR114" s="82" t="e">
        <f aca="false">MATCH(BK114,BP$90:BP$170,0)</f>
        <v>#N/A</v>
      </c>
      <c r="BS114" s="82" t="e">
        <f aca="false">INDEX(BQ$90:BQ$170,BR114)</f>
        <v>#N/A</v>
      </c>
      <c r="BT114" s="82"/>
      <c r="BU114" s="82" t="e">
        <f aca="false">IF(OR(BS114=BS113,BS114=BS115),CONCATENATE("=",BS114),BS114)</f>
        <v>#N/A</v>
      </c>
      <c r="BV114" s="82" t="e">
        <f aca="false">INDEX(BL$90:BL$170,BR114)</f>
        <v>#N/A</v>
      </c>
      <c r="BW114" s="82" t="e">
        <f aca="false">INDEX(BM$90:BM$170,BR114)</f>
        <v>#N/A</v>
      </c>
      <c r="BZ114" s="82"/>
      <c r="CA114" s="85"/>
      <c r="CB114" s="86"/>
      <c r="CE114" s="87"/>
      <c r="CF114" s="82"/>
      <c r="CG114" s="82"/>
      <c r="CH114" s="82"/>
      <c r="CI114" s="82"/>
      <c r="CJ114" s="82"/>
      <c r="CK114" s="82"/>
      <c r="CL114" s="82"/>
    </row>
    <row r="115" customFormat="false" ht="14.5" hidden="false" customHeight="false" outlineLevel="0" collapsed="false">
      <c r="B115" s="82" t="n">
        <v>26</v>
      </c>
      <c r="C115" s="85" t="str">
        <f aca="false">C29</f>
        <v>Ghana</v>
      </c>
      <c r="D115" s="86" t="n">
        <f aca="false">ROUND(HLOOKUP(C115,normalization!$V$4:$CW$153,MATCH(A$88,normalization!$A$4:$A$153,0),0),2)</f>
        <v>46.45</v>
      </c>
      <c r="G115" s="87" t="n">
        <f aca="false">RANK(D115,D$90:D$170,0)+COUNTIF(D$90:D115,D115)-1</f>
        <v>49</v>
      </c>
      <c r="H115" s="82" t="n">
        <f aca="false">RANK(D115,D$90:D$170,0)</f>
        <v>49</v>
      </c>
      <c r="I115" s="82" t="n">
        <f aca="false">MATCH(B115,G$90:G$170,0)</f>
        <v>45</v>
      </c>
      <c r="J115" s="82" t="n">
        <f aca="false">INDEX(H$90:H$170,I115)</f>
        <v>26</v>
      </c>
      <c r="K115" s="82"/>
      <c r="L115" s="82" t="n">
        <f aca="false">IF(OR(J115=J114,J115=J116),CONCATENATE("=",J115),J115)</f>
        <v>26</v>
      </c>
      <c r="M115" s="82" t="str">
        <f aca="false">INDEX(C$90:C$170,I115)</f>
        <v>Mauritius</v>
      </c>
      <c r="N115" s="82" t="n">
        <f aca="false">INDEX(D$90:D$170,I115)</f>
        <v>59.3</v>
      </c>
      <c r="Q115" s="82" t="n">
        <v>26</v>
      </c>
      <c r="R115" s="85" t="str">
        <f aca="false">C29</f>
        <v>Ghana</v>
      </c>
      <c r="S115" s="86" t="n">
        <f aca="false">ROUND(HLOOKUP(R115,normalization!$V$4:$CW$157,MATCH(P$88,normalization!$A$4:$A$157,0),0),2)</f>
        <v>53.85</v>
      </c>
      <c r="V115" s="87" t="e">
        <f aca="false">RANK(S115,S$90:S$170,0)+COUNTIF(S$90:S115,S115)-1</f>
        <v>#REF!</v>
      </c>
      <c r="W115" s="82" t="e">
        <f aca="false">RANK(S115,S$90:S$170,0)</f>
        <v>#REF!</v>
      </c>
      <c r="X115" s="82" t="e">
        <f aca="false">MATCH(Q115,V$90:V$170,0)</f>
        <v>#N/A</v>
      </c>
      <c r="Y115" s="82" t="e">
        <f aca="false">INDEX(W$90:W$170,X115)</f>
        <v>#N/A</v>
      </c>
      <c r="Z115" s="82"/>
      <c r="AA115" s="82" t="e">
        <f aca="false">IF(OR(Y115=Y114,Y115=Y116),CONCATENATE("=",Y115),Y115)</f>
        <v>#N/A</v>
      </c>
      <c r="AB115" s="82" t="e">
        <f aca="false">INDEX(R$90:R$170,X115)</f>
        <v>#N/A</v>
      </c>
      <c r="AC115" s="82" t="e">
        <f aca="false">INDEX(S$90:S$170,X115)</f>
        <v>#N/A</v>
      </c>
      <c r="AG115" s="82" t="n">
        <v>26</v>
      </c>
      <c r="AH115" s="85" t="str">
        <f aca="false">C29</f>
        <v>Ghana</v>
      </c>
      <c r="AI115" s="86" t="n">
        <f aca="false">ROUND(HLOOKUP(AH115,normalization!$V$4:$CW$153,MATCH(AF$88,normalization!$A$4:$A$153,0),0),2)</f>
        <v>80.54</v>
      </c>
      <c r="AL115" s="87" t="e">
        <f aca="false">RANK(AI115,AI$90:AI$170,0)+COUNTIF(AI$90:AI115,AI115)-1</f>
        <v>#REF!</v>
      </c>
      <c r="AM115" s="82" t="e">
        <f aca="false">RANK(AI115,AI$90:AI$170,0)</f>
        <v>#REF!</v>
      </c>
      <c r="AN115" s="82" t="e">
        <f aca="false">MATCH(AG115,AL$90:AL$170,0)</f>
        <v>#N/A</v>
      </c>
      <c r="AO115" s="82" t="e">
        <f aca="false">INDEX(AM$90:AM$170,AN115)</f>
        <v>#N/A</v>
      </c>
      <c r="AP115" s="82"/>
      <c r="AQ115" s="82" t="e">
        <f aca="false">IF(OR(AO115=AO114,AO115=AO116),CONCATENATE("=",AO115),AO115)</f>
        <v>#N/A</v>
      </c>
      <c r="AR115" s="82" t="e">
        <f aca="false">INDEX(AH$90:AH$170,AN115)</f>
        <v>#N/A</v>
      </c>
      <c r="AS115" s="82" t="e">
        <f aca="false">INDEX(AI$90:AI$170,AN115)</f>
        <v>#N/A</v>
      </c>
      <c r="AV115" s="82" t="n">
        <v>26</v>
      </c>
      <c r="AW115" s="85" t="str">
        <f aca="false">C29</f>
        <v>Ghana</v>
      </c>
      <c r="AX115" s="86" t="n">
        <f aca="false">ROUND(HLOOKUP(AW115,normalization!$V$4:$CW$153,MATCH(AU$88,normalization!$A$4:$A$153,0),0),2)</f>
        <v>53.18</v>
      </c>
      <c r="BA115" s="87" t="e">
        <f aca="false">RANK(AX115,AX$90:AX$170,0)+COUNTIF(AX$90:AX115,AX115)-1</f>
        <v>#REF!</v>
      </c>
      <c r="BB115" s="82" t="e">
        <f aca="false">RANK(AX115,AX$90:AX$170,0)</f>
        <v>#REF!</v>
      </c>
      <c r="BC115" s="82" t="e">
        <f aca="false">MATCH(AV115,BA$90:BA$170,0)</f>
        <v>#N/A</v>
      </c>
      <c r="BD115" s="82" t="e">
        <f aca="false">INDEX(BB$90:BB$170,BC115)</f>
        <v>#N/A</v>
      </c>
      <c r="BE115" s="82"/>
      <c r="BF115" s="82" t="e">
        <f aca="false">IF(OR(BD115=BD114,BD115=BD116),CONCATENATE("=",BD115),BD115)</f>
        <v>#N/A</v>
      </c>
      <c r="BG115" s="82" t="e">
        <f aca="false">INDEX(AW$90:AW$170,BC115)</f>
        <v>#N/A</v>
      </c>
      <c r="BH115" s="82" t="e">
        <f aca="false">INDEX(AX$90:AX$170,BC115)</f>
        <v>#N/A</v>
      </c>
      <c r="BK115" s="82" t="n">
        <v>26</v>
      </c>
      <c r="BL115" s="85" t="str">
        <f aca="false">C29</f>
        <v>Ghana</v>
      </c>
      <c r="BM115" s="86" t="n">
        <f aca="false">ROUND(HLOOKUP(BL115,normalization!$V$4:$CW$154,MATCH(BJ$88,normalization!$A$4:$A$154,0),0),2)</f>
        <v>36.11</v>
      </c>
      <c r="BP115" s="87" t="e">
        <f aca="false">RANK(BM115,BM$90:BM$170,0)+COUNTIF(BM$90:BM115,BM115)-1</f>
        <v>#REF!</v>
      </c>
      <c r="BQ115" s="82" t="e">
        <f aca="false">RANK(BM115,BM$90:BM$170,0)</f>
        <v>#REF!</v>
      </c>
      <c r="BR115" s="82" t="e">
        <f aca="false">MATCH(BK115,BP$90:BP$170,0)</f>
        <v>#N/A</v>
      </c>
      <c r="BS115" s="82" t="e">
        <f aca="false">INDEX(BQ$90:BQ$170,BR115)</f>
        <v>#N/A</v>
      </c>
      <c r="BT115" s="82"/>
      <c r="BU115" s="82" t="e">
        <f aca="false">IF(OR(BS115=BS114,BS115=BS116),CONCATENATE("=",BS115),BS115)</f>
        <v>#N/A</v>
      </c>
      <c r="BV115" s="82" t="e">
        <f aca="false">INDEX(BL$90:BL$170,BR115)</f>
        <v>#N/A</v>
      </c>
      <c r="BW115" s="82" t="e">
        <f aca="false">INDEX(BM$90:BM$170,BR115)</f>
        <v>#N/A</v>
      </c>
      <c r="BZ115" s="82"/>
      <c r="CA115" s="85"/>
      <c r="CB115" s="86"/>
      <c r="CE115" s="87"/>
      <c r="CF115" s="82"/>
      <c r="CG115" s="82"/>
      <c r="CH115" s="82"/>
      <c r="CI115" s="82"/>
      <c r="CJ115" s="82"/>
      <c r="CK115" s="82"/>
      <c r="CL115" s="82"/>
    </row>
    <row r="116" customFormat="false" ht="14.5" hidden="false" customHeight="false" outlineLevel="0" collapsed="false">
      <c r="B116" s="82" t="n">
        <v>27</v>
      </c>
      <c r="C116" s="85" t="str">
        <f aca="false">C30</f>
        <v>Guinea</v>
      </c>
      <c r="D116" s="86" t="n">
        <f aca="false">ROUND(HLOOKUP(C116,normalization!$V$4:$CW$153,MATCH(A$88,normalization!$A$4:$A$153,0),0),2)</f>
        <v>29.3</v>
      </c>
      <c r="G116" s="87" t="n">
        <f aca="false">RANK(D116,D$90:D$170,0)+COUNTIF(D$90:D116,D116)-1</f>
        <v>76</v>
      </c>
      <c r="H116" s="82" t="n">
        <f aca="false">RANK(D116,D$90:D$170,0)</f>
        <v>76</v>
      </c>
      <c r="I116" s="82" t="n">
        <f aca="false">MATCH(B116,G$90:G$170,0)</f>
        <v>1</v>
      </c>
      <c r="J116" s="82" t="n">
        <f aca="false">INDEX(H$90:H$170,I116)</f>
        <v>27</v>
      </c>
      <c r="K116" s="82"/>
      <c r="L116" s="82" t="n">
        <f aca="false">IF(OR(J116=J115,J116=J117),CONCATENATE("=",J116),J116)</f>
        <v>27</v>
      </c>
      <c r="M116" s="82" t="str">
        <f aca="false">INDEX(C$90:C$170,I116)</f>
        <v>Argentina</v>
      </c>
      <c r="N116" s="82" t="n">
        <f aca="false">INDEX(D$90:D$170,I116)</f>
        <v>58.52</v>
      </c>
      <c r="Q116" s="82" t="n">
        <v>27</v>
      </c>
      <c r="R116" s="85" t="str">
        <f aca="false">C30</f>
        <v>Guinea</v>
      </c>
      <c r="S116" s="86" t="n">
        <f aca="false">ROUND(HLOOKUP(R116,normalization!$V$4:$CW$157,MATCH(P$88,normalization!$A$4:$A$157,0),0),2)</f>
        <v>19.44</v>
      </c>
      <c r="V116" s="87" t="e">
        <f aca="false">RANK(S116,S$90:S$170,0)+COUNTIF(S$90:S116,S116)-1</f>
        <v>#REF!</v>
      </c>
      <c r="W116" s="82" t="e">
        <f aca="false">RANK(S116,S$90:S$170,0)</f>
        <v>#REF!</v>
      </c>
      <c r="X116" s="82" t="e">
        <f aca="false">MATCH(Q116,V$90:V$170,0)</f>
        <v>#N/A</v>
      </c>
      <c r="Y116" s="82" t="e">
        <f aca="false">INDEX(W$90:W$170,X116)</f>
        <v>#N/A</v>
      </c>
      <c r="Z116" s="82"/>
      <c r="AA116" s="82" t="e">
        <f aca="false">IF(OR(Y116=Y115,Y116=Y117),CONCATENATE("=",Y116),Y116)</f>
        <v>#N/A</v>
      </c>
      <c r="AB116" s="82" t="e">
        <f aca="false">INDEX(R$90:R$170,X116)</f>
        <v>#N/A</v>
      </c>
      <c r="AC116" s="82" t="e">
        <f aca="false">INDEX(S$90:S$170,X116)</f>
        <v>#N/A</v>
      </c>
      <c r="AG116" s="82" t="n">
        <v>27</v>
      </c>
      <c r="AH116" s="85" t="str">
        <f aca="false">C30</f>
        <v>Guinea</v>
      </c>
      <c r="AI116" s="86" t="n">
        <f aca="false">ROUND(HLOOKUP(AH116,normalization!$V$4:$CW$153,MATCH(AF$88,normalization!$A$4:$A$153,0),0),2)</f>
        <v>16.31</v>
      </c>
      <c r="AL116" s="87" t="e">
        <f aca="false">RANK(AI116,AI$90:AI$170,0)+COUNTIF(AI$90:AI116,AI116)-1</f>
        <v>#REF!</v>
      </c>
      <c r="AM116" s="82" t="e">
        <f aca="false">RANK(AI116,AI$90:AI$170,0)</f>
        <v>#REF!</v>
      </c>
      <c r="AN116" s="82" t="e">
        <f aca="false">MATCH(AG116,AL$90:AL$170,0)</f>
        <v>#N/A</v>
      </c>
      <c r="AO116" s="82" t="e">
        <f aca="false">INDEX(AM$90:AM$170,AN116)</f>
        <v>#N/A</v>
      </c>
      <c r="AP116" s="82"/>
      <c r="AQ116" s="82" t="e">
        <f aca="false">IF(OR(AO116=AO115,AO116=AO117),CONCATENATE("=",AO116),AO116)</f>
        <v>#N/A</v>
      </c>
      <c r="AR116" s="82" t="e">
        <f aca="false">INDEX(AH$90:AH$170,AN116)</f>
        <v>#N/A</v>
      </c>
      <c r="AS116" s="82" t="e">
        <f aca="false">INDEX(AI$90:AI$170,AN116)</f>
        <v>#N/A</v>
      </c>
      <c r="AV116" s="82" t="n">
        <v>27</v>
      </c>
      <c r="AW116" s="85" t="str">
        <f aca="false">C30</f>
        <v>Guinea</v>
      </c>
      <c r="AX116" s="86" t="n">
        <f aca="false">ROUND(HLOOKUP(AW116,normalization!$V$4:$CW$153,MATCH(AU$88,normalization!$A$4:$A$153,0),0),2)</f>
        <v>22.42</v>
      </c>
      <c r="BA116" s="87" t="e">
        <f aca="false">RANK(AX116,AX$90:AX$170,0)+COUNTIF(AX$90:AX116,AX116)-1</f>
        <v>#REF!</v>
      </c>
      <c r="BB116" s="82" t="e">
        <f aca="false">RANK(AX116,AX$90:AX$170,0)</f>
        <v>#REF!</v>
      </c>
      <c r="BC116" s="82" t="e">
        <f aca="false">MATCH(AV116,BA$90:BA$170,0)</f>
        <v>#N/A</v>
      </c>
      <c r="BD116" s="82" t="e">
        <f aca="false">INDEX(BB$90:BB$170,BC116)</f>
        <v>#N/A</v>
      </c>
      <c r="BE116" s="82"/>
      <c r="BF116" s="82" t="e">
        <f aca="false">IF(OR(BD116=BD115,BD116=BD117),CONCATENATE("=",BD116),BD116)</f>
        <v>#N/A</v>
      </c>
      <c r="BG116" s="82" t="e">
        <f aca="false">INDEX(AW$90:AW$170,BC116)</f>
        <v>#N/A</v>
      </c>
      <c r="BH116" s="82" t="e">
        <f aca="false">INDEX(AX$90:AX$170,BC116)</f>
        <v>#N/A</v>
      </c>
      <c r="BK116" s="82" t="n">
        <v>27</v>
      </c>
      <c r="BL116" s="85" t="str">
        <f aca="false">C30</f>
        <v>Guinea</v>
      </c>
      <c r="BM116" s="86" t="n">
        <f aca="false">ROUND(HLOOKUP(BL116,normalization!$V$4:$CW$154,MATCH(BJ$88,normalization!$A$4:$A$154,0),0),2)</f>
        <v>25.18</v>
      </c>
      <c r="BP116" s="87" t="e">
        <f aca="false">RANK(BM116,BM$90:BM$170,0)+COUNTIF(BM$90:BM116,BM116)-1</f>
        <v>#REF!</v>
      </c>
      <c r="BQ116" s="82" t="e">
        <f aca="false">RANK(BM116,BM$90:BM$170,0)</f>
        <v>#REF!</v>
      </c>
      <c r="BR116" s="82" t="e">
        <f aca="false">MATCH(BK116,BP$90:BP$170,0)</f>
        <v>#N/A</v>
      </c>
      <c r="BS116" s="82" t="e">
        <f aca="false">INDEX(BQ$90:BQ$170,BR116)</f>
        <v>#N/A</v>
      </c>
      <c r="BT116" s="82"/>
      <c r="BU116" s="82" t="e">
        <f aca="false">IF(OR(BS116=BS115,BS116=BS117),CONCATENATE("=",BS116),BS116)</f>
        <v>#N/A</v>
      </c>
      <c r="BV116" s="82" t="e">
        <f aca="false">INDEX(BL$90:BL$170,BR116)</f>
        <v>#N/A</v>
      </c>
      <c r="BW116" s="82" t="e">
        <f aca="false">INDEX(BM$90:BM$170,BR116)</f>
        <v>#N/A</v>
      </c>
      <c r="BZ116" s="82"/>
      <c r="CA116" s="85"/>
      <c r="CB116" s="86"/>
      <c r="CE116" s="87"/>
      <c r="CF116" s="82"/>
      <c r="CG116" s="82"/>
      <c r="CH116" s="82"/>
      <c r="CI116" s="82"/>
      <c r="CJ116" s="82"/>
      <c r="CK116" s="82"/>
      <c r="CL116" s="82"/>
    </row>
    <row r="117" customFormat="false" ht="14.5" hidden="false" customHeight="false" outlineLevel="0" collapsed="false">
      <c r="B117" s="82" t="n">
        <v>28</v>
      </c>
      <c r="C117" s="85" t="str">
        <f aca="false">C31</f>
        <v>Greece</v>
      </c>
      <c r="D117" s="86" t="n">
        <f aca="false">ROUND(HLOOKUP(C117,normalization!$V$4:$CW$153,MATCH(A$88,normalization!$A$4:$A$153,0),0),2)</f>
        <v>51.85</v>
      </c>
      <c r="G117" s="87" t="n">
        <f aca="false">RANK(D117,D$90:D$170,0)+COUNTIF(D$90:D117,D117)-1</f>
        <v>40</v>
      </c>
      <c r="H117" s="82" t="n">
        <f aca="false">RANK(D117,D$90:D$170,0)</f>
        <v>40</v>
      </c>
      <c r="I117" s="82" t="n">
        <f aca="false">MATCH(B117,G$90:G$170,0)</f>
        <v>70</v>
      </c>
      <c r="J117" s="82" t="n">
        <f aca="false">INDEX(H$90:H$170,I117)</f>
        <v>28</v>
      </c>
      <c r="K117" s="82"/>
      <c r="L117" s="82" t="n">
        <f aca="false">IF(OR(J117=J116,J117=J118),CONCATENATE("=",J117),J117)</f>
        <v>28</v>
      </c>
      <c r="M117" s="82" t="str">
        <f aca="false">INDEX(C$90:C$170,I117)</f>
        <v>Switzerland</v>
      </c>
      <c r="N117" s="82" t="n">
        <f aca="false">INDEX(D$90:D$170,I117)</f>
        <v>58.41</v>
      </c>
      <c r="Q117" s="82" t="n">
        <v>28</v>
      </c>
      <c r="R117" s="85" t="str">
        <f aca="false">C31</f>
        <v>Greece</v>
      </c>
      <c r="S117" s="86" t="n">
        <f aca="false">ROUND(HLOOKUP(R117,normalization!$V$4:$CW$157,MATCH(P$88,normalization!$A$4:$A$157,0),0),2)</f>
        <v>49.28</v>
      </c>
      <c r="V117" s="87" t="e">
        <f aca="false">RANK(S117,S$90:S$170,0)+COUNTIF(S$90:S117,S117)-1</f>
        <v>#REF!</v>
      </c>
      <c r="W117" s="82" t="e">
        <f aca="false">RANK(S117,S$90:S$170,0)</f>
        <v>#REF!</v>
      </c>
      <c r="X117" s="82" t="e">
        <f aca="false">MATCH(Q117,V$90:V$170,0)</f>
        <v>#N/A</v>
      </c>
      <c r="Y117" s="82" t="e">
        <f aca="false">INDEX(W$90:W$170,X117)</f>
        <v>#N/A</v>
      </c>
      <c r="Z117" s="82"/>
      <c r="AA117" s="82" t="e">
        <f aca="false">IF(OR(Y117=Y116,Y117=Y118),CONCATENATE("=",Y117),Y117)</f>
        <v>#N/A</v>
      </c>
      <c r="AB117" s="82" t="e">
        <f aca="false">INDEX(R$90:R$170,X117)</f>
        <v>#N/A</v>
      </c>
      <c r="AC117" s="82" t="e">
        <f aca="false">INDEX(S$90:S$170,X117)</f>
        <v>#N/A</v>
      </c>
      <c r="AG117" s="82" t="n">
        <v>28</v>
      </c>
      <c r="AH117" s="85" t="str">
        <f aca="false">C31</f>
        <v>Greece</v>
      </c>
      <c r="AI117" s="86" t="n">
        <f aca="false">ROUND(HLOOKUP(AH117,normalization!$V$4:$CW$153,MATCH(AF$88,normalization!$A$4:$A$153,0),0),2)</f>
        <v>38.45</v>
      </c>
      <c r="AL117" s="87" t="e">
        <f aca="false">RANK(AI117,AI$90:AI$170,0)+COUNTIF(AI$90:AI117,AI117)-1</f>
        <v>#REF!</v>
      </c>
      <c r="AM117" s="82" t="e">
        <f aca="false">RANK(AI117,AI$90:AI$170,0)</f>
        <v>#REF!</v>
      </c>
      <c r="AN117" s="82" t="e">
        <f aca="false">MATCH(AG117,AL$90:AL$170,0)</f>
        <v>#N/A</v>
      </c>
      <c r="AO117" s="82" t="e">
        <f aca="false">INDEX(AM$90:AM$170,AN117)</f>
        <v>#N/A</v>
      </c>
      <c r="AP117" s="82"/>
      <c r="AQ117" s="82" t="e">
        <f aca="false">IF(OR(AO117=AO116,AO117=AO118),CONCATENATE("=",AO117),AO117)</f>
        <v>#N/A</v>
      </c>
      <c r="AR117" s="82" t="e">
        <f aca="false">INDEX(AH$90:AH$170,AN117)</f>
        <v>#N/A</v>
      </c>
      <c r="AS117" s="82" t="e">
        <f aca="false">INDEX(AI$90:AI$170,AN117)</f>
        <v>#N/A</v>
      </c>
      <c r="AV117" s="82" t="n">
        <v>28</v>
      </c>
      <c r="AW117" s="85" t="str">
        <f aca="false">C31</f>
        <v>Greece</v>
      </c>
      <c r="AX117" s="86" t="n">
        <f aca="false">ROUND(HLOOKUP(AW117,normalization!$V$4:$CW$153,MATCH(AU$88,normalization!$A$4:$A$153,0),0),2)</f>
        <v>48.53</v>
      </c>
      <c r="BA117" s="87" t="e">
        <f aca="false">RANK(AX117,AX$90:AX$170,0)+COUNTIF(AX$90:AX117,AX117)-1</f>
        <v>#REF!</v>
      </c>
      <c r="BB117" s="82" t="e">
        <f aca="false">RANK(AX117,AX$90:AX$170,0)</f>
        <v>#REF!</v>
      </c>
      <c r="BC117" s="82" t="e">
        <f aca="false">MATCH(AV117,BA$90:BA$170,0)</f>
        <v>#N/A</v>
      </c>
      <c r="BD117" s="82" t="e">
        <f aca="false">INDEX(BB$90:BB$170,BC117)</f>
        <v>#N/A</v>
      </c>
      <c r="BE117" s="82"/>
      <c r="BF117" s="82" t="e">
        <f aca="false">IF(OR(BD117=BD116,BD117=BD118),CONCATENATE("=",BD117),BD117)</f>
        <v>#N/A</v>
      </c>
      <c r="BG117" s="82" t="e">
        <f aca="false">INDEX(AW$90:AW$170,BC117)</f>
        <v>#N/A</v>
      </c>
      <c r="BH117" s="82" t="e">
        <f aca="false">INDEX(AX$90:AX$170,BC117)</f>
        <v>#N/A</v>
      </c>
      <c r="BK117" s="82" t="n">
        <v>28</v>
      </c>
      <c r="BL117" s="85" t="str">
        <f aca="false">C31</f>
        <v>Greece</v>
      </c>
      <c r="BM117" s="86" t="n">
        <f aca="false">ROUND(HLOOKUP(BL117,normalization!$V$4:$CW$154,MATCH(BJ$88,normalization!$A$4:$A$154,0),0),2)</f>
        <v>41.67</v>
      </c>
      <c r="BP117" s="87" t="e">
        <f aca="false">RANK(BM117,BM$90:BM$170,0)+COUNTIF(BM$90:BM117,BM117)-1</f>
        <v>#REF!</v>
      </c>
      <c r="BQ117" s="82" t="e">
        <f aca="false">RANK(BM117,BM$90:BM$170,0)</f>
        <v>#REF!</v>
      </c>
      <c r="BR117" s="82" t="e">
        <f aca="false">MATCH(BK117,BP$90:BP$170,0)</f>
        <v>#N/A</v>
      </c>
      <c r="BS117" s="82" t="e">
        <f aca="false">INDEX(BQ$90:BQ$170,BR117)</f>
        <v>#N/A</v>
      </c>
      <c r="BT117" s="82"/>
      <c r="BU117" s="82" t="e">
        <f aca="false">IF(OR(BS117=BS116,BS117=BS118),CONCATENATE("=",BS117),BS117)</f>
        <v>#N/A</v>
      </c>
      <c r="BV117" s="82" t="e">
        <f aca="false">INDEX(BL$90:BL$170,BR117)</f>
        <v>#N/A</v>
      </c>
      <c r="BW117" s="82" t="e">
        <f aca="false">INDEX(BM$90:BM$170,BR117)</f>
        <v>#N/A</v>
      </c>
      <c r="BZ117" s="82"/>
      <c r="CA117" s="85"/>
      <c r="CB117" s="86"/>
      <c r="CE117" s="87"/>
      <c r="CF117" s="82"/>
      <c r="CG117" s="82"/>
      <c r="CH117" s="82"/>
      <c r="CI117" s="82"/>
      <c r="CJ117" s="82"/>
      <c r="CK117" s="82"/>
      <c r="CL117" s="82"/>
    </row>
    <row r="118" customFormat="false" ht="14.5" hidden="false" customHeight="false" outlineLevel="0" collapsed="false">
      <c r="B118" s="82" t="n">
        <v>29</v>
      </c>
      <c r="C118" s="85" t="str">
        <f aca="false">C32</f>
        <v>Guyana</v>
      </c>
      <c r="D118" s="86" t="n">
        <f aca="false">ROUND(HLOOKUP(C118,normalization!$V$4:$CW$153,MATCH(A$88,normalization!$A$4:$A$153,0),0),2)</f>
        <v>60.72</v>
      </c>
      <c r="G118" s="87" t="n">
        <f aca="false">RANK(D118,D$90:D$170,0)+COUNTIF(D$90:D118,D118)-1</f>
        <v>22</v>
      </c>
      <c r="H118" s="82" t="n">
        <f aca="false">RANK(D118,D$90:D$170,0)</f>
        <v>22</v>
      </c>
      <c r="I118" s="82" t="n">
        <f aca="false">MATCH(B118,G$90:G$170,0)</f>
        <v>2</v>
      </c>
      <c r="J118" s="82" t="n">
        <f aca="false">INDEX(H$90:H$170,I118)</f>
        <v>29</v>
      </c>
      <c r="K118" s="82"/>
      <c r="L118" s="82" t="n">
        <f aca="false">IF(OR(J118=J117,J118=J119),CONCATENATE("=",J118),J118)</f>
        <v>29</v>
      </c>
      <c r="M118" s="82" t="str">
        <f aca="false">INDEX(C$90:C$170,I118)</f>
        <v>Australia</v>
      </c>
      <c r="N118" s="82" t="n">
        <f aca="false">INDEX(D$90:D$170,I118)</f>
        <v>58.09</v>
      </c>
      <c r="Q118" s="82" t="n">
        <v>29</v>
      </c>
      <c r="R118" s="85" t="str">
        <f aca="false">C32</f>
        <v>Guyana</v>
      </c>
      <c r="S118" s="86" t="n">
        <f aca="false">ROUND(HLOOKUP(R118,normalization!$V$4:$CW$157,MATCH(P$88,normalization!$A$4:$A$157,0),0),2)</f>
        <v>35.09</v>
      </c>
      <c r="V118" s="87" t="e">
        <f aca="false">RANK(S118,S$90:S$170,0)+COUNTIF(S$90:S118,S118)-1</f>
        <v>#REF!</v>
      </c>
      <c r="W118" s="82" t="e">
        <f aca="false">RANK(S118,S$90:S$170,0)</f>
        <v>#REF!</v>
      </c>
      <c r="X118" s="82" t="e">
        <f aca="false">MATCH(Q118,V$90:V$170,0)</f>
        <v>#N/A</v>
      </c>
      <c r="Y118" s="82" t="e">
        <f aca="false">INDEX(W$90:W$170,X118)</f>
        <v>#N/A</v>
      </c>
      <c r="Z118" s="82"/>
      <c r="AA118" s="82" t="e">
        <f aca="false">IF(OR(Y118=Y117,Y118=#REF!),CONCATENATE("=",Y118),Y118)</f>
        <v>#N/A</v>
      </c>
      <c r="AB118" s="82" t="e">
        <f aca="false">INDEX(R$90:R$170,X118)</f>
        <v>#N/A</v>
      </c>
      <c r="AC118" s="82" t="e">
        <f aca="false">INDEX(S$90:S$170,X118)</f>
        <v>#N/A</v>
      </c>
      <c r="AG118" s="82" t="n">
        <v>29</v>
      </c>
      <c r="AH118" s="85" t="str">
        <f aca="false">C32</f>
        <v>Guyana</v>
      </c>
      <c r="AI118" s="86" t="n">
        <f aca="false">ROUND(HLOOKUP(AH118,normalization!$V$4:$CW$153,MATCH(AF$88,normalization!$A$4:$A$153,0),0),2)</f>
        <v>71.25</v>
      </c>
      <c r="AL118" s="87" t="e">
        <f aca="false">RANK(AI118,AI$90:AI$170,0)+COUNTIF(AI$90:AI118,AI118)-1</f>
        <v>#REF!</v>
      </c>
      <c r="AM118" s="82" t="e">
        <f aca="false">RANK(AI118,AI$90:AI$170,0)</f>
        <v>#REF!</v>
      </c>
      <c r="AN118" s="82" t="e">
        <f aca="false">MATCH(AG118,AL$90:AL$170,0)</f>
        <v>#N/A</v>
      </c>
      <c r="AO118" s="82" t="e">
        <f aca="false">INDEX(AM$90:AM$170,AN118)</f>
        <v>#N/A</v>
      </c>
      <c r="AP118" s="82"/>
      <c r="AQ118" s="82" t="e">
        <f aca="false">IF(OR(AO118=AO117,AO118=#REF!),CONCATENATE("=",AO118),AO118)</f>
        <v>#N/A</v>
      </c>
      <c r="AR118" s="82" t="e">
        <f aca="false">INDEX(AH$90:AH$170,AN118)</f>
        <v>#N/A</v>
      </c>
      <c r="AS118" s="82" t="e">
        <f aca="false">INDEX(AI$90:AI$170,AN118)</f>
        <v>#N/A</v>
      </c>
      <c r="AV118" s="82" t="n">
        <v>29</v>
      </c>
      <c r="AW118" s="85" t="str">
        <f aca="false">C32</f>
        <v>Guyana</v>
      </c>
      <c r="AX118" s="86" t="n">
        <f aca="false">ROUND(HLOOKUP(AW118,normalization!$V$4:$CW$153,MATCH(AU$88,normalization!$A$4:$A$153,0),0),2)</f>
        <v>37.16</v>
      </c>
      <c r="BA118" s="87" t="e">
        <f aca="false">RANK(AX118,AX$90:AX$170,0)+COUNTIF(AX$90:AX118,AX118)-1</f>
        <v>#REF!</v>
      </c>
      <c r="BB118" s="82" t="e">
        <f aca="false">RANK(AX118,AX$90:AX$170,0)</f>
        <v>#REF!</v>
      </c>
      <c r="BC118" s="82" t="e">
        <f aca="false">MATCH(AV118,BA$90:BA$170,0)</f>
        <v>#N/A</v>
      </c>
      <c r="BD118" s="82" t="e">
        <f aca="false">INDEX(BB$90:BB$170,BC118)</f>
        <v>#N/A</v>
      </c>
      <c r="BE118" s="82"/>
      <c r="BF118" s="82" t="e">
        <f aca="false">IF(OR(BD118=BD117,BD118=#REF!),CONCATENATE("=",BD118),BD118)</f>
        <v>#N/A</v>
      </c>
      <c r="BG118" s="82" t="e">
        <f aca="false">INDEX(AW$90:AW$170,BC118)</f>
        <v>#N/A</v>
      </c>
      <c r="BH118" s="82" t="e">
        <f aca="false">INDEX(AX$90:AX$170,BC118)</f>
        <v>#N/A</v>
      </c>
      <c r="BK118" s="82" t="n">
        <v>29</v>
      </c>
      <c r="BL118" s="85" t="str">
        <f aca="false">C32</f>
        <v>Guyana</v>
      </c>
      <c r="BM118" s="86" t="n">
        <f aca="false">ROUND(HLOOKUP(BL118,normalization!$V$4:$CW$154,MATCH(BJ$88,normalization!$A$4:$A$154,0),0),2)</f>
        <v>22.38</v>
      </c>
      <c r="BP118" s="87" t="e">
        <f aca="false">RANK(BM118,BM$90:BM$170,0)+COUNTIF(BM$90:BM118,BM118)-1</f>
        <v>#REF!</v>
      </c>
      <c r="BQ118" s="82" t="e">
        <f aca="false">RANK(BM118,BM$90:BM$170,0)</f>
        <v>#REF!</v>
      </c>
      <c r="BR118" s="82" t="e">
        <f aca="false">MATCH(BK118,BP$90:BP$170,0)</f>
        <v>#N/A</v>
      </c>
      <c r="BS118" s="82" t="e">
        <f aca="false">INDEX(BQ$90:BQ$170,BR118)</f>
        <v>#N/A</v>
      </c>
      <c r="BT118" s="82"/>
      <c r="BU118" s="82" t="e">
        <f aca="false">IF(OR(BS118=BS117,BS118=#REF!),CONCATENATE("=",BS118),BS118)</f>
        <v>#N/A</v>
      </c>
      <c r="BV118" s="82" t="e">
        <f aca="false">INDEX(BL$90:BL$170,BR118)</f>
        <v>#N/A</v>
      </c>
      <c r="BW118" s="82" t="e">
        <f aca="false">INDEX(BM$90:BM$170,BR118)</f>
        <v>#N/A</v>
      </c>
      <c r="BZ118" s="82"/>
      <c r="CA118" s="85"/>
      <c r="CB118" s="86"/>
      <c r="CE118" s="87"/>
      <c r="CF118" s="82"/>
      <c r="CG118" s="82"/>
      <c r="CH118" s="82"/>
      <c r="CI118" s="82"/>
      <c r="CJ118" s="82"/>
      <c r="CK118" s="82"/>
      <c r="CL118" s="82"/>
    </row>
    <row r="119" customFormat="false" ht="14.5" hidden="false" customHeight="false" outlineLevel="0" collapsed="false">
      <c r="B119" s="82" t="n">
        <v>30</v>
      </c>
      <c r="C119" s="85" t="str">
        <f aca="false">C33</f>
        <v>Croatia</v>
      </c>
      <c r="D119" s="86" t="n">
        <f aca="false">ROUND(HLOOKUP(C119,normalization!$V$4:$CW$153,MATCH(A$88,normalization!$A$4:$A$153,0),0),2)</f>
        <v>46.45</v>
      </c>
      <c r="G119" s="87" t="n">
        <f aca="false">RANK(D119,D$90:D$170,0)+COUNTIF(D$90:D119,D119)-1</f>
        <v>50</v>
      </c>
      <c r="H119" s="82" t="n">
        <f aca="false">RANK(D119,D$90:D$170,0)</f>
        <v>49</v>
      </c>
      <c r="I119" s="82" t="n">
        <f aca="false">MATCH(B119,G$90:G$170,0)</f>
        <v>42</v>
      </c>
      <c r="J119" s="82" t="n">
        <f aca="false">INDEX(H$90:H$170,I119)</f>
        <v>30</v>
      </c>
      <c r="K119" s="82"/>
      <c r="L119" s="82" t="n">
        <f aca="false">IF(OR(J119=J118,J119=J120),CONCATENATE("=",J119),J119)</f>
        <v>30</v>
      </c>
      <c r="M119" s="82" t="str">
        <f aca="false">INDEX(C$90:C$170,I119)</f>
        <v>Malta</v>
      </c>
      <c r="N119" s="82" t="n">
        <f aca="false">INDEX(D$90:D$170,I119)</f>
        <v>56.93</v>
      </c>
      <c r="Q119" s="82" t="n">
        <v>31</v>
      </c>
      <c r="R119" s="85" t="str">
        <f aca="false">C33</f>
        <v>Croatia</v>
      </c>
      <c r="S119" s="86" t="n">
        <f aca="false">ROUND(HLOOKUP(R119,normalization!$V$4:$CW$157,MATCH(P$88,normalization!$A$4:$A$157,0),0),2)</f>
        <v>57.27</v>
      </c>
      <c r="V119" s="87" t="e">
        <f aca="false">RANK(S119,S$90:S$170,0)+COUNTIF(S$90:S119,S119)-1</f>
        <v>#REF!</v>
      </c>
      <c r="W119" s="82" t="e">
        <f aca="false">RANK(S119,S$90:S$170,0)</f>
        <v>#REF!</v>
      </c>
      <c r="X119" s="82" t="e">
        <f aca="false">MATCH(Q119,V$90:V$170,0)</f>
        <v>#N/A</v>
      </c>
      <c r="Y119" s="82" t="e">
        <f aca="false">INDEX(W$90:W$170,X119)</f>
        <v>#N/A</v>
      </c>
      <c r="Z119" s="82"/>
      <c r="AA119" s="82" t="e">
        <f aca="false">IF(OR(Y119=#REF!,Y119=Y120),CONCATENATE("=",Y119),Y119)</f>
        <v>#N/A</v>
      </c>
      <c r="AB119" s="82" t="e">
        <f aca="false">INDEX(R$90:R$170,X119)</f>
        <v>#N/A</v>
      </c>
      <c r="AC119" s="82" t="e">
        <f aca="false">INDEX(S$90:S$170,X119)</f>
        <v>#N/A</v>
      </c>
      <c r="AG119" s="82" t="n">
        <v>31</v>
      </c>
      <c r="AH119" s="85" t="str">
        <f aca="false">C33</f>
        <v>Croatia</v>
      </c>
      <c r="AI119" s="86" t="n">
        <f aca="false">ROUND(HLOOKUP(AH119,normalization!$V$4:$CW$153,MATCH(AF$88,normalization!$A$4:$A$153,0),0),2)</f>
        <v>32.89</v>
      </c>
      <c r="AL119" s="87" t="e">
        <f aca="false">RANK(AI119,AI$90:AI$170,0)+COUNTIF(AI$90:AI119,AI119)-1</f>
        <v>#REF!</v>
      </c>
      <c r="AM119" s="82" t="e">
        <f aca="false">RANK(AI119,AI$90:AI$170,0)</f>
        <v>#REF!</v>
      </c>
      <c r="AN119" s="82" t="e">
        <f aca="false">MATCH(AG119,AL$90:AL$170,0)</f>
        <v>#N/A</v>
      </c>
      <c r="AO119" s="82" t="e">
        <f aca="false">INDEX(AM$90:AM$170,AN119)</f>
        <v>#N/A</v>
      </c>
      <c r="AP119" s="82"/>
      <c r="AQ119" s="82" t="e">
        <f aca="false">IF(OR(AO119=#REF!,AO119=AO120),CONCATENATE("=",AO119),AO119)</f>
        <v>#N/A</v>
      </c>
      <c r="AR119" s="82" t="e">
        <f aca="false">INDEX(AH$90:AH$170,AN119)</f>
        <v>#N/A</v>
      </c>
      <c r="AS119" s="82" t="e">
        <f aca="false">INDEX(AI$90:AI$170,AN119)</f>
        <v>#N/A</v>
      </c>
      <c r="AV119" s="82" t="n">
        <v>31</v>
      </c>
      <c r="AW119" s="85" t="str">
        <f aca="false">C33</f>
        <v>Croatia</v>
      </c>
      <c r="AX119" s="86" t="n">
        <f aca="false">ROUND(HLOOKUP(AW119,normalization!$V$4:$CW$153,MATCH(AU$88,normalization!$A$4:$A$153,0),0),2)</f>
        <v>49.34</v>
      </c>
      <c r="BA119" s="87" t="e">
        <f aca="false">RANK(AX119,AX$90:AX$170,0)+COUNTIF(AX$90:AX119,AX119)-1</f>
        <v>#REF!</v>
      </c>
      <c r="BB119" s="82" t="e">
        <f aca="false">RANK(AX119,AX$90:AX$170,0)</f>
        <v>#REF!</v>
      </c>
      <c r="BC119" s="82" t="e">
        <f aca="false">MATCH(AV119,BA$90:BA$170,0)</f>
        <v>#N/A</v>
      </c>
      <c r="BD119" s="82" t="e">
        <f aca="false">INDEX(BB$90:BB$170,BC119)</f>
        <v>#N/A</v>
      </c>
      <c r="BE119" s="82"/>
      <c r="BF119" s="82" t="e">
        <f aca="false">IF(OR(BD119=#REF!,BD119=BD120),CONCATENATE("=",BD119),BD119)</f>
        <v>#N/A</v>
      </c>
      <c r="BG119" s="82" t="e">
        <f aca="false">INDEX(AW$90:AW$170,BC119)</f>
        <v>#N/A</v>
      </c>
      <c r="BH119" s="82" t="e">
        <f aca="false">INDEX(AX$90:AX$170,BC119)</f>
        <v>#N/A</v>
      </c>
      <c r="BK119" s="82" t="n">
        <v>31</v>
      </c>
      <c r="BL119" s="85" t="str">
        <f aca="false">C33</f>
        <v>Croatia</v>
      </c>
      <c r="BM119" s="86" t="n">
        <f aca="false">ROUND(HLOOKUP(BL119,normalization!$V$4:$CW$154,MATCH(BJ$88,normalization!$A$4:$A$154,0),0),2)</f>
        <v>41.4</v>
      </c>
      <c r="BP119" s="87" t="e">
        <f aca="false">RANK(BM119,BM$90:BM$170,0)+COUNTIF(BM$90:BM119,BM119)-1</f>
        <v>#REF!</v>
      </c>
      <c r="BQ119" s="82" t="e">
        <f aca="false">RANK(BM119,BM$90:BM$170,0)</f>
        <v>#REF!</v>
      </c>
      <c r="BR119" s="82" t="e">
        <f aca="false">MATCH(BK119,BP$90:BP$170,0)</f>
        <v>#N/A</v>
      </c>
      <c r="BS119" s="82" t="e">
        <f aca="false">INDEX(BQ$90:BQ$170,BR119)</f>
        <v>#N/A</v>
      </c>
      <c r="BT119" s="82"/>
      <c r="BU119" s="82" t="e">
        <f aca="false">IF(OR(BS119=#REF!,BS119=BS120),CONCATENATE("=",BS119),BS119)</f>
        <v>#N/A</v>
      </c>
      <c r="BV119" s="82" t="e">
        <f aca="false">INDEX(BL$90:BL$170,BR119)</f>
        <v>#N/A</v>
      </c>
      <c r="BW119" s="82" t="e">
        <f aca="false">INDEX(BM$90:BM$170,BR119)</f>
        <v>#N/A</v>
      </c>
      <c r="BZ119" s="82"/>
      <c r="CA119" s="85"/>
      <c r="CB119" s="86"/>
      <c r="CE119" s="87"/>
      <c r="CF119" s="82"/>
      <c r="CG119" s="82"/>
      <c r="CH119" s="82"/>
      <c r="CI119" s="82"/>
      <c r="CJ119" s="82"/>
      <c r="CK119" s="82"/>
      <c r="CL119" s="82"/>
    </row>
    <row r="120" customFormat="false" ht="14.5" hidden="false" customHeight="false" outlineLevel="0" collapsed="false">
      <c r="B120" s="82" t="n">
        <v>31</v>
      </c>
      <c r="C120" s="85" t="str">
        <f aca="false">C34</f>
        <v>Indonesia</v>
      </c>
      <c r="D120" s="86" t="n">
        <f aca="false">ROUND(HLOOKUP(C120,normalization!$V$4:$CW$153,MATCH(A$88,normalization!$A$4:$A$153,0),0),2)</f>
        <v>50.19</v>
      </c>
      <c r="G120" s="87" t="n">
        <f aca="false">RANK(D120,D$90:D$170,0)+COUNTIF(D$90:D120,D120)-1</f>
        <v>42</v>
      </c>
      <c r="H120" s="82" t="n">
        <f aca="false">RANK(D120,D$90:D$170,0)</f>
        <v>42</v>
      </c>
      <c r="I120" s="82" t="n">
        <f aca="false">MATCH(B120,G$90:G$170,0)</f>
        <v>23</v>
      </c>
      <c r="J120" s="82" t="n">
        <f aca="false">INDEX(H$90:H$170,I120)</f>
        <v>31</v>
      </c>
      <c r="K120" s="82"/>
      <c r="L120" s="82" t="n">
        <f aca="false">IF(OR(J120=J119,J120=J121),CONCATENATE("=",J120),J120)</f>
        <v>31</v>
      </c>
      <c r="M120" s="82" t="str">
        <f aca="false">INDEX(C$90:C$170,I120)</f>
        <v>Fiji</v>
      </c>
      <c r="N120" s="82" t="n">
        <f aca="false">INDEX(D$90:D$170,I120)</f>
        <v>56.11</v>
      </c>
      <c r="Q120" s="82" t="n">
        <v>32</v>
      </c>
      <c r="R120" s="85" t="str">
        <f aca="false">C34</f>
        <v>Indonesia</v>
      </c>
      <c r="S120" s="86" t="n">
        <f aca="false">ROUND(HLOOKUP(R120,normalization!$V$4:$CW$157,MATCH(P$88,normalization!$A$4:$A$157,0),0),2)</f>
        <v>66.96</v>
      </c>
      <c r="V120" s="87" t="e">
        <f aca="false">RANK(S120,S$90:S$170,0)+COUNTIF(S$90:S120,S120)-1</f>
        <v>#REF!</v>
      </c>
      <c r="W120" s="82" t="e">
        <f aca="false">RANK(S120,S$90:S$170,0)</f>
        <v>#REF!</v>
      </c>
      <c r="X120" s="82" t="e">
        <f aca="false">MATCH(Q120,V$90:V$170,0)</f>
        <v>#N/A</v>
      </c>
      <c r="Y120" s="82" t="e">
        <f aca="false">INDEX(W$90:W$170,X120)</f>
        <v>#N/A</v>
      </c>
      <c r="Z120" s="82"/>
      <c r="AA120" s="82" t="e">
        <f aca="false">IF(OR(Y120=Y119,Y120=Y121),CONCATENATE("=",Y120),Y120)</f>
        <v>#N/A</v>
      </c>
      <c r="AB120" s="82" t="e">
        <f aca="false">INDEX(R$90:R$170,X120)</f>
        <v>#N/A</v>
      </c>
      <c r="AC120" s="82" t="e">
        <f aca="false">INDEX(S$90:S$170,X120)</f>
        <v>#N/A</v>
      </c>
      <c r="AG120" s="82" t="n">
        <v>32</v>
      </c>
      <c r="AH120" s="85" t="str">
        <f aca="false">C34</f>
        <v>Indonesia</v>
      </c>
      <c r="AI120" s="86" t="n">
        <f aca="false">ROUND(HLOOKUP(AH120,normalization!$V$4:$CW$153,MATCH(AF$88,normalization!$A$4:$A$153,0),0),2)</f>
        <v>73.3</v>
      </c>
      <c r="AL120" s="87" t="e">
        <f aca="false">RANK(AI120,AI$90:AI$170,0)+COUNTIF(AI$90:AI120,AI120)-1</f>
        <v>#REF!</v>
      </c>
      <c r="AM120" s="82" t="e">
        <f aca="false">RANK(AI120,AI$90:AI$170,0)</f>
        <v>#REF!</v>
      </c>
      <c r="AN120" s="82" t="e">
        <f aca="false">MATCH(AG120,AL$90:AL$170,0)</f>
        <v>#N/A</v>
      </c>
      <c r="AO120" s="82" t="e">
        <f aca="false">INDEX(AM$90:AM$170,AN120)</f>
        <v>#N/A</v>
      </c>
      <c r="AP120" s="82"/>
      <c r="AQ120" s="82" t="e">
        <f aca="false">IF(OR(AO120=AO119,AO120=AO121),CONCATENATE("=",AO120),AO120)</f>
        <v>#N/A</v>
      </c>
      <c r="AR120" s="82" t="e">
        <f aca="false">INDEX(AH$90:AH$170,AN120)</f>
        <v>#N/A</v>
      </c>
      <c r="AS120" s="82" t="e">
        <f aca="false">INDEX(AI$90:AI$170,AN120)</f>
        <v>#N/A</v>
      </c>
      <c r="AV120" s="82" t="n">
        <v>32</v>
      </c>
      <c r="AW120" s="85" t="str">
        <f aca="false">C34</f>
        <v>Indonesia</v>
      </c>
      <c r="AX120" s="86" t="n">
        <f aca="false">ROUND(HLOOKUP(AW120,normalization!$V$4:$CW$153,MATCH(AU$88,normalization!$A$4:$A$153,0),0),2)</f>
        <v>62.36</v>
      </c>
      <c r="BA120" s="87" t="e">
        <f aca="false">RANK(AX120,AX$90:AX$170,0)+COUNTIF(AX$90:AX120,AX120)-1</f>
        <v>#REF!</v>
      </c>
      <c r="BB120" s="82" t="e">
        <f aca="false">RANK(AX120,AX$90:AX$170,0)</f>
        <v>#REF!</v>
      </c>
      <c r="BC120" s="82" t="e">
        <f aca="false">MATCH(AV120,BA$90:BA$170,0)</f>
        <v>#N/A</v>
      </c>
      <c r="BD120" s="82" t="e">
        <f aca="false">INDEX(BB$90:BB$170,BC120)</f>
        <v>#N/A</v>
      </c>
      <c r="BE120" s="82"/>
      <c r="BF120" s="82" t="e">
        <f aca="false">IF(OR(BD120=BD119,BD120=BD121),CONCATENATE("=",BD120),BD120)</f>
        <v>#N/A</v>
      </c>
      <c r="BG120" s="82" t="e">
        <f aca="false">INDEX(AW$90:AW$170,BC120)</f>
        <v>#N/A</v>
      </c>
      <c r="BH120" s="82" t="e">
        <f aca="false">INDEX(AX$90:AX$170,BC120)</f>
        <v>#N/A</v>
      </c>
      <c r="BK120" s="82" t="n">
        <v>32</v>
      </c>
      <c r="BL120" s="85" t="str">
        <f aca="false">C34</f>
        <v>Indonesia</v>
      </c>
      <c r="BM120" s="86" t="n">
        <f aca="false">ROUND(HLOOKUP(BL120,normalization!$V$4:$CW$154,MATCH(BJ$88,normalization!$A$4:$A$154,0),0),2)</f>
        <v>47.67</v>
      </c>
      <c r="BP120" s="87" t="e">
        <f aca="false">RANK(BM120,BM$90:BM$170,0)+COUNTIF(BM$90:BM120,BM120)-1</f>
        <v>#REF!</v>
      </c>
      <c r="BQ120" s="82" t="e">
        <f aca="false">RANK(BM120,BM$90:BM$170,0)</f>
        <v>#REF!</v>
      </c>
      <c r="BR120" s="82" t="e">
        <f aca="false">MATCH(BK120,BP$90:BP$170,0)</f>
        <v>#N/A</v>
      </c>
      <c r="BS120" s="82" t="e">
        <f aca="false">INDEX(BQ$90:BQ$170,BR120)</f>
        <v>#N/A</v>
      </c>
      <c r="BT120" s="82"/>
      <c r="BU120" s="82" t="e">
        <f aca="false">IF(OR(BS120=BS119,BS120=BS121),CONCATENATE("=",BS120),BS120)</f>
        <v>#N/A</v>
      </c>
      <c r="BV120" s="82" t="e">
        <f aca="false">INDEX(BL$90:BL$170,BR120)</f>
        <v>#N/A</v>
      </c>
      <c r="BW120" s="82" t="e">
        <f aca="false">INDEX(BM$90:BM$170,BR120)</f>
        <v>#N/A</v>
      </c>
      <c r="BZ120" s="82"/>
      <c r="CA120" s="85"/>
      <c r="CB120" s="86"/>
      <c r="CE120" s="87"/>
      <c r="CF120" s="82"/>
      <c r="CG120" s="82"/>
      <c r="CH120" s="82"/>
      <c r="CI120" s="82"/>
      <c r="CJ120" s="82"/>
      <c r="CK120" s="82"/>
      <c r="CL120" s="82"/>
    </row>
    <row r="121" customFormat="false" ht="14.5" hidden="false" customHeight="false" outlineLevel="0" collapsed="false">
      <c r="B121" s="82" t="n">
        <v>32</v>
      </c>
      <c r="C121" s="85" t="str">
        <f aca="false">C35</f>
        <v>India</v>
      </c>
      <c r="D121" s="86" t="n">
        <f aca="false">ROUND(HLOOKUP(C121,normalization!$V$4:$CW$153,MATCH(A$88,normalization!$A$4:$A$153,0),0),2)</f>
        <v>50.3</v>
      </c>
      <c r="G121" s="87" t="n">
        <f aca="false">RANK(D121,D$90:D$170,0)+COUNTIF(D$90:D121,D121)-1</f>
        <v>41</v>
      </c>
      <c r="H121" s="82" t="n">
        <f aca="false">RANK(D121,D$90:D$170,0)</f>
        <v>41</v>
      </c>
      <c r="I121" s="82" t="n">
        <f aca="false">MATCH(B121,G$90:G$170,0)</f>
        <v>33</v>
      </c>
      <c r="J121" s="82" t="n">
        <f aca="false">INDEX(H$90:H$170,I121)</f>
        <v>32</v>
      </c>
      <c r="K121" s="82"/>
      <c r="L121" s="82" t="str">
        <f aca="false">IF(OR(J121=J120,J121=J122),CONCATENATE("=",J121),J121)</f>
        <v>=32</v>
      </c>
      <c r="M121" s="82" t="str">
        <f aca="false">INDEX(C$90:C$170,I121)</f>
        <v>Iceland</v>
      </c>
      <c r="N121" s="82" t="n">
        <f aca="false">INDEX(D$90:D$170,I121)</f>
        <v>55.71</v>
      </c>
      <c r="Q121" s="82" t="n">
        <v>33</v>
      </c>
      <c r="R121" s="85" t="str">
        <f aca="false">C35</f>
        <v>India</v>
      </c>
      <c r="S121" s="86" t="n">
        <f aca="false">ROUND(HLOOKUP(R121,normalization!$V$4:$CW$157,MATCH(P$88,normalization!$A$4:$A$157,0),0),2)</f>
        <v>63.89</v>
      </c>
      <c r="V121" s="87" t="e">
        <f aca="false">RANK(S121,S$90:S$170,0)+COUNTIF(S$90:S121,S121)-1</f>
        <v>#REF!</v>
      </c>
      <c r="W121" s="82" t="e">
        <f aca="false">RANK(S121,S$90:S$170,0)</f>
        <v>#REF!</v>
      </c>
      <c r="X121" s="82" t="e">
        <f aca="false">MATCH(Q121,V$90:V$170,0)</f>
        <v>#N/A</v>
      </c>
      <c r="Y121" s="82" t="e">
        <f aca="false">INDEX(W$90:W$170,X121)</f>
        <v>#N/A</v>
      </c>
      <c r="Z121" s="82"/>
      <c r="AA121" s="82" t="e">
        <f aca="false">IF(OR(Y121=Y120,Y121=Y122),CONCATENATE("=",Y121),Y121)</f>
        <v>#N/A</v>
      </c>
      <c r="AB121" s="82" t="e">
        <f aca="false">INDEX(R$90:R$170,X121)</f>
        <v>#N/A</v>
      </c>
      <c r="AC121" s="82" t="e">
        <f aca="false">INDEX(S$90:S$170,X121)</f>
        <v>#N/A</v>
      </c>
      <c r="AG121" s="82" t="n">
        <v>33</v>
      </c>
      <c r="AH121" s="85" t="str">
        <f aca="false">C35</f>
        <v>India</v>
      </c>
      <c r="AI121" s="86" t="n">
        <f aca="false">ROUND(HLOOKUP(AH121,normalization!$V$4:$CW$153,MATCH(AF$88,normalization!$A$4:$A$153,0),0),2)</f>
        <v>70.34</v>
      </c>
      <c r="AL121" s="87" t="e">
        <f aca="false">RANK(AI121,AI$90:AI$170,0)+COUNTIF(AI$90:AI121,AI121)-1</f>
        <v>#REF!</v>
      </c>
      <c r="AM121" s="82" t="e">
        <f aca="false">RANK(AI121,AI$90:AI$170,0)</f>
        <v>#REF!</v>
      </c>
      <c r="AN121" s="82" t="e">
        <f aca="false">MATCH(AG121,AL$90:AL$170,0)</f>
        <v>#N/A</v>
      </c>
      <c r="AO121" s="82" t="e">
        <f aca="false">INDEX(AM$90:AM$170,AN121)</f>
        <v>#N/A</v>
      </c>
      <c r="AP121" s="82"/>
      <c r="AQ121" s="82" t="e">
        <f aca="false">IF(OR(AO121=AO120,AO121=AO122),CONCATENATE("=",AO121),AO121)</f>
        <v>#N/A</v>
      </c>
      <c r="AR121" s="82" t="e">
        <f aca="false">INDEX(AH$90:AH$170,AN121)</f>
        <v>#N/A</v>
      </c>
      <c r="AS121" s="82" t="e">
        <f aca="false">INDEX(AI$90:AI$170,AN121)</f>
        <v>#N/A</v>
      </c>
      <c r="AV121" s="82" t="n">
        <v>33</v>
      </c>
      <c r="AW121" s="85" t="str">
        <f aca="false">C35</f>
        <v>India</v>
      </c>
      <c r="AX121" s="86" t="n">
        <f aca="false">ROUND(HLOOKUP(AW121,normalization!$V$4:$CW$153,MATCH(AU$88,normalization!$A$4:$A$153,0),0),2)</f>
        <v>70.05</v>
      </c>
      <c r="BA121" s="87" t="e">
        <f aca="false">RANK(AX121,AX$90:AX$170,0)+COUNTIF(AX$90:AX121,AX121)-1</f>
        <v>#REF!</v>
      </c>
      <c r="BB121" s="82" t="e">
        <f aca="false">RANK(AX121,AX$90:AX$170,0)</f>
        <v>#REF!</v>
      </c>
      <c r="BC121" s="82" t="e">
        <f aca="false">MATCH(AV121,BA$90:BA$170,0)</f>
        <v>#N/A</v>
      </c>
      <c r="BD121" s="82" t="e">
        <f aca="false">INDEX(BB$90:BB$170,BC121)</f>
        <v>#N/A</v>
      </c>
      <c r="BE121" s="82"/>
      <c r="BF121" s="82" t="e">
        <f aca="false">IF(OR(BD121=BD120,BD121=BD122),CONCATENATE("=",BD121),BD121)</f>
        <v>#N/A</v>
      </c>
      <c r="BG121" s="82" t="e">
        <f aca="false">INDEX(AW$90:AW$170,BC121)</f>
        <v>#N/A</v>
      </c>
      <c r="BH121" s="82" t="e">
        <f aca="false">INDEX(AX$90:AX$170,BC121)</f>
        <v>#N/A</v>
      </c>
      <c r="BK121" s="82" t="n">
        <v>33</v>
      </c>
      <c r="BL121" s="85" t="str">
        <f aca="false">C35</f>
        <v>India</v>
      </c>
      <c r="BM121" s="86" t="n">
        <f aca="false">ROUND(HLOOKUP(BL121,normalization!$V$4:$CW$154,MATCH(BJ$88,normalization!$A$4:$A$154,0),0),2)</f>
        <v>54.17</v>
      </c>
      <c r="BP121" s="87" t="e">
        <f aca="false">RANK(BM121,BM$90:BM$170,0)+COUNTIF(BM$90:BM121,BM121)-1</f>
        <v>#REF!</v>
      </c>
      <c r="BQ121" s="82" t="e">
        <f aca="false">RANK(BM121,BM$90:BM$170,0)</f>
        <v>#REF!</v>
      </c>
      <c r="BR121" s="82" t="e">
        <f aca="false">MATCH(BK121,BP$90:BP$170,0)</f>
        <v>#N/A</v>
      </c>
      <c r="BS121" s="82" t="e">
        <f aca="false">INDEX(BQ$90:BQ$170,BR121)</f>
        <v>#N/A</v>
      </c>
      <c r="BT121" s="82"/>
      <c r="BU121" s="82" t="e">
        <f aca="false">IF(OR(BS121=BS120,BS121=BS122),CONCATENATE("=",BS121),BS121)</f>
        <v>#N/A</v>
      </c>
      <c r="BV121" s="82" t="e">
        <f aca="false">INDEX(BL$90:BL$170,BR121)</f>
        <v>#N/A</v>
      </c>
      <c r="BW121" s="82" t="e">
        <f aca="false">INDEX(BM$90:BM$170,BR121)</f>
        <v>#N/A</v>
      </c>
      <c r="BZ121" s="82"/>
      <c r="CA121" s="85"/>
      <c r="CB121" s="86"/>
      <c r="CE121" s="87"/>
      <c r="CF121" s="82"/>
      <c r="CG121" s="82"/>
      <c r="CH121" s="82"/>
      <c r="CI121" s="82"/>
      <c r="CJ121" s="82"/>
      <c r="CK121" s="82"/>
      <c r="CL121" s="82"/>
    </row>
    <row r="122" customFormat="false" ht="14.5" hidden="false" customHeight="false" outlineLevel="0" collapsed="false">
      <c r="B122" s="82" t="n">
        <v>33</v>
      </c>
      <c r="C122" s="85" t="str">
        <f aca="false">C36</f>
        <v>Iceland</v>
      </c>
      <c r="D122" s="86" t="n">
        <f aca="false">ROUND(HLOOKUP(C122,normalization!$V$4:$CW$153,MATCH(A$88,normalization!$A$4:$A$153,0),0),2)</f>
        <v>55.71</v>
      </c>
      <c r="G122" s="87" t="n">
        <f aca="false">RANK(D122,D$90:D$170,0)+COUNTIF(D$90:D122,D122)-1</f>
        <v>32</v>
      </c>
      <c r="H122" s="82" t="n">
        <f aca="false">RANK(D122,D$90:D$170,0)</f>
        <v>32</v>
      </c>
      <c r="I122" s="82" t="n">
        <f aca="false">MATCH(B122,G$90:G$170,0)</f>
        <v>58</v>
      </c>
      <c r="J122" s="82" t="n">
        <f aca="false">INDEX(H$90:H$170,I122)</f>
        <v>32</v>
      </c>
      <c r="K122" s="82"/>
      <c r="L122" s="82" t="str">
        <f aca="false">IF(OR(J122=J121,J122=J123),CONCATENATE("=",J122),J122)</f>
        <v>=32</v>
      </c>
      <c r="M122" s="82" t="str">
        <f aca="false">INDEX(C$90:C$170,I122)</f>
        <v>Poland</v>
      </c>
      <c r="N122" s="82" t="n">
        <f aca="false">INDEX(D$90:D$170,I122)</f>
        <v>55.71</v>
      </c>
      <c r="Q122" s="82" t="n">
        <v>34</v>
      </c>
      <c r="R122" s="85" t="str">
        <f aca="false">C36</f>
        <v>Iceland</v>
      </c>
      <c r="S122" s="86" t="n">
        <f aca="false">ROUND(HLOOKUP(R122,normalization!$V$4:$CW$157,MATCH(P$88,normalization!$A$4:$A$157,0),0),2)</f>
        <v>54.27</v>
      </c>
      <c r="V122" s="87" t="e">
        <f aca="false">RANK(S122,S$90:S$170,0)+COUNTIF(S$90:S122,S122)-1</f>
        <v>#REF!</v>
      </c>
      <c r="W122" s="82" t="e">
        <f aca="false">RANK(S122,S$90:S$170,0)</f>
        <v>#REF!</v>
      </c>
      <c r="X122" s="82" t="e">
        <f aca="false">MATCH(Q122,V$90:V$170,0)</f>
        <v>#N/A</v>
      </c>
      <c r="Y122" s="82" t="e">
        <f aca="false">INDEX(W$90:W$170,X122)</f>
        <v>#N/A</v>
      </c>
      <c r="Z122" s="82"/>
      <c r="AA122" s="82" t="e">
        <f aca="false">IF(OR(Y122=Y121,Y122=Y123),CONCATENATE("=",Y122),Y122)</f>
        <v>#N/A</v>
      </c>
      <c r="AB122" s="82" t="e">
        <f aca="false">INDEX(R$90:R$170,X122)</f>
        <v>#N/A</v>
      </c>
      <c r="AC122" s="82" t="e">
        <f aca="false">INDEX(S$90:S$170,X122)</f>
        <v>#N/A</v>
      </c>
      <c r="AG122" s="82" t="n">
        <v>34</v>
      </c>
      <c r="AH122" s="85" t="str">
        <f aca="false">C36</f>
        <v>Iceland</v>
      </c>
      <c r="AI122" s="86" t="n">
        <f aca="false">ROUND(HLOOKUP(AH122,normalization!$V$4:$CW$153,MATCH(AF$88,normalization!$A$4:$A$153,0),0),2)</f>
        <v>68.89</v>
      </c>
      <c r="AL122" s="87" t="e">
        <f aca="false">RANK(AI122,AI$90:AI$170,0)+COUNTIF(AI$90:AI122,AI122)-1</f>
        <v>#REF!</v>
      </c>
      <c r="AM122" s="82" t="e">
        <f aca="false">RANK(AI122,AI$90:AI$170,0)</f>
        <v>#REF!</v>
      </c>
      <c r="AN122" s="82" t="e">
        <f aca="false">MATCH(AG122,AL$90:AL$170,0)</f>
        <v>#N/A</v>
      </c>
      <c r="AO122" s="82" t="e">
        <f aca="false">INDEX(AM$90:AM$170,AN122)</f>
        <v>#N/A</v>
      </c>
      <c r="AP122" s="82"/>
      <c r="AQ122" s="82" t="e">
        <f aca="false">IF(OR(AO122=AO121,AO122=AO123),CONCATENATE("=",AO122),AO122)</f>
        <v>#N/A</v>
      </c>
      <c r="AR122" s="82" t="e">
        <f aca="false">INDEX(AH$90:AH$170,AN122)</f>
        <v>#N/A</v>
      </c>
      <c r="AS122" s="82" t="e">
        <f aca="false">INDEX(AI$90:AI$170,AN122)</f>
        <v>#N/A</v>
      </c>
      <c r="AV122" s="82" t="n">
        <v>34</v>
      </c>
      <c r="AW122" s="85" t="str">
        <f aca="false">C36</f>
        <v>Iceland</v>
      </c>
      <c r="AX122" s="86" t="n">
        <f aca="false">ROUND(HLOOKUP(AW122,normalization!$V$4:$CW$153,MATCH(AU$88,normalization!$A$4:$A$153,0),0),2)</f>
        <v>40.44</v>
      </c>
      <c r="BA122" s="87" t="e">
        <f aca="false">RANK(AX122,AX$90:AX$170,0)+COUNTIF(AX$90:AX122,AX122)-1</f>
        <v>#REF!</v>
      </c>
      <c r="BB122" s="82" t="e">
        <f aca="false">RANK(AX122,AX$90:AX$170,0)</f>
        <v>#REF!</v>
      </c>
      <c r="BC122" s="82" t="e">
        <f aca="false">MATCH(AV122,BA$90:BA$170,0)</f>
        <v>#N/A</v>
      </c>
      <c r="BD122" s="82" t="e">
        <f aca="false">INDEX(BB$90:BB$170,BC122)</f>
        <v>#N/A</v>
      </c>
      <c r="BE122" s="82"/>
      <c r="BF122" s="82" t="e">
        <f aca="false">IF(OR(BD122=BD121,BD122=BD123),CONCATENATE("=",BD122),BD122)</f>
        <v>#N/A</v>
      </c>
      <c r="BG122" s="82" t="e">
        <f aca="false">INDEX(AW$90:AW$170,BC122)</f>
        <v>#N/A</v>
      </c>
      <c r="BH122" s="82" t="e">
        <f aca="false">INDEX(AX$90:AX$170,BC122)</f>
        <v>#N/A</v>
      </c>
      <c r="BK122" s="82" t="n">
        <v>34</v>
      </c>
      <c r="BL122" s="85" t="str">
        <f aca="false">C36</f>
        <v>Iceland</v>
      </c>
      <c r="BM122" s="86" t="n">
        <f aca="false">ROUND(HLOOKUP(BL122,normalization!$V$4:$CW$154,MATCH(BJ$88,normalization!$A$4:$A$154,0),0),2)</f>
        <v>48.04</v>
      </c>
      <c r="BP122" s="87" t="e">
        <f aca="false">RANK(BM122,BM$90:BM$170,0)+COUNTIF(BM$90:BM122,BM122)-1</f>
        <v>#REF!</v>
      </c>
      <c r="BQ122" s="82" t="e">
        <f aca="false">RANK(BM122,BM$90:BM$170,0)</f>
        <v>#REF!</v>
      </c>
      <c r="BR122" s="82" t="e">
        <f aca="false">MATCH(BK122,BP$90:BP$170,0)</f>
        <v>#N/A</v>
      </c>
      <c r="BS122" s="82" t="e">
        <f aca="false">INDEX(BQ$90:BQ$170,BR122)</f>
        <v>#N/A</v>
      </c>
      <c r="BT122" s="82"/>
      <c r="BU122" s="82" t="e">
        <f aca="false">IF(OR(BS122=BS121,BS122=BS123),CONCATENATE("=",BS122),BS122)</f>
        <v>#N/A</v>
      </c>
      <c r="BV122" s="82" t="e">
        <f aca="false">INDEX(BL$90:BL$170,BR122)</f>
        <v>#N/A</v>
      </c>
      <c r="BW122" s="82" t="e">
        <f aca="false">INDEX(BM$90:BM$170,BR122)</f>
        <v>#N/A</v>
      </c>
      <c r="BZ122" s="82"/>
      <c r="CA122" s="85"/>
      <c r="CB122" s="86"/>
      <c r="CE122" s="87"/>
      <c r="CF122" s="82"/>
      <c r="CG122" s="82"/>
      <c r="CH122" s="82"/>
      <c r="CI122" s="82"/>
      <c r="CJ122" s="82"/>
      <c r="CK122" s="82"/>
      <c r="CL122" s="82"/>
    </row>
    <row r="123" customFormat="false" ht="14.5" hidden="false" customHeight="false" outlineLevel="0" collapsed="false">
      <c r="B123" s="82" t="n">
        <v>34</v>
      </c>
      <c r="C123" s="85" t="str">
        <f aca="false">C37</f>
        <v>Italy</v>
      </c>
      <c r="D123" s="86" t="n">
        <f aca="false">ROUND(HLOOKUP(C123,normalization!$V$4:$CW$153,MATCH(A$88,normalization!$A$4:$A$153,0),0),2)</f>
        <v>64.85</v>
      </c>
      <c r="G123" s="87" t="n">
        <f aca="false">RANK(D123,D$90:D$170,0)+COUNTIF(D$90:D123,D123)-1</f>
        <v>14</v>
      </c>
      <c r="H123" s="82" t="n">
        <f aca="false">RANK(D123,D$90:D$170,0)</f>
        <v>14</v>
      </c>
      <c r="I123" s="82" t="n">
        <f aca="false">MATCH(B123,G$90:G$170,0)</f>
        <v>37</v>
      </c>
      <c r="J123" s="82" t="n">
        <f aca="false">INDEX(H$90:H$170,I123)</f>
        <v>34</v>
      </c>
      <c r="K123" s="82"/>
      <c r="L123" s="82" t="n">
        <f aca="false">IF(OR(J123=J122,J123=J124),CONCATENATE("=",J123),J123)</f>
        <v>34</v>
      </c>
      <c r="M123" s="82" t="str">
        <f aca="false">INDEX(C$90:C$170,I123)</f>
        <v>Kenya</v>
      </c>
      <c r="N123" s="82" t="n">
        <f aca="false">INDEX(D$90:D$170,I123)</f>
        <v>54.87</v>
      </c>
      <c r="Q123" s="82" t="n">
        <v>35</v>
      </c>
      <c r="R123" s="85" t="str">
        <f aca="false">C37</f>
        <v>Italy</v>
      </c>
      <c r="S123" s="86" t="n">
        <f aca="false">ROUND(HLOOKUP(R123,normalization!$V$4:$CW$157,MATCH(P$88,normalization!$A$4:$A$157,0),0),2)</f>
        <v>78.18</v>
      </c>
      <c r="V123" s="87" t="e">
        <f aca="false">RANK(S123,S$90:S$170,0)+COUNTIF(S$90:S123,S123)-1</f>
        <v>#REF!</v>
      </c>
      <c r="W123" s="82" t="e">
        <f aca="false">RANK(S123,S$90:S$170,0)</f>
        <v>#REF!</v>
      </c>
      <c r="X123" s="82" t="e">
        <f aca="false">MATCH(Q123,V$90:V$170,0)</f>
        <v>#N/A</v>
      </c>
      <c r="Y123" s="82" t="e">
        <f aca="false">INDEX(W$90:W$170,X123)</f>
        <v>#N/A</v>
      </c>
      <c r="Z123" s="82"/>
      <c r="AA123" s="82" t="e">
        <f aca="false">IF(OR(Y123=Y122,Y123=Y124),CONCATENATE("=",Y123),Y123)</f>
        <v>#N/A</v>
      </c>
      <c r="AB123" s="82" t="e">
        <f aca="false">INDEX(R$90:R$170,X123)</f>
        <v>#N/A</v>
      </c>
      <c r="AC123" s="82" t="e">
        <f aca="false">INDEX(S$90:S$170,X123)</f>
        <v>#N/A</v>
      </c>
      <c r="AG123" s="82" t="n">
        <v>35</v>
      </c>
      <c r="AH123" s="85" t="str">
        <f aca="false">C37</f>
        <v>Italy</v>
      </c>
      <c r="AI123" s="86" t="n">
        <f aca="false">ROUND(HLOOKUP(AH123,normalization!$V$4:$CW$153,MATCH(AF$88,normalization!$A$4:$A$153,0),0),2)</f>
        <v>82.98</v>
      </c>
      <c r="AL123" s="87" t="e">
        <f aca="false">RANK(AI123,AI$90:AI$170,0)+COUNTIF(AI$90:AI123,AI123)-1</f>
        <v>#REF!</v>
      </c>
      <c r="AM123" s="82" t="e">
        <f aca="false">RANK(AI123,AI$90:AI$170,0)</f>
        <v>#REF!</v>
      </c>
      <c r="AN123" s="82" t="e">
        <f aca="false">MATCH(AG123,AL$90:AL$170,0)</f>
        <v>#N/A</v>
      </c>
      <c r="AO123" s="82" t="e">
        <f aca="false">INDEX(AM$90:AM$170,AN123)</f>
        <v>#N/A</v>
      </c>
      <c r="AP123" s="82"/>
      <c r="AQ123" s="82" t="e">
        <f aca="false">IF(OR(AO123=AO122,AO123=AO124),CONCATENATE("=",AO123),AO123)</f>
        <v>#N/A</v>
      </c>
      <c r="AR123" s="82" t="e">
        <f aca="false">INDEX(AH$90:AH$170,AN123)</f>
        <v>#N/A</v>
      </c>
      <c r="AS123" s="82" t="e">
        <f aca="false">INDEX(AI$90:AI$170,AN123)</f>
        <v>#N/A</v>
      </c>
      <c r="AV123" s="82" t="n">
        <v>35</v>
      </c>
      <c r="AW123" s="85" t="str">
        <f aca="false">C37</f>
        <v>Italy</v>
      </c>
      <c r="AX123" s="86" t="n">
        <f aca="false">ROUND(HLOOKUP(AW123,normalization!$V$4:$CW$153,MATCH(AU$88,normalization!$A$4:$A$153,0),0),2)</f>
        <v>79.68</v>
      </c>
      <c r="BA123" s="87" t="e">
        <f aca="false">RANK(AX123,AX$90:AX$170,0)+COUNTIF(AX$90:AX123,AX123)-1</f>
        <v>#REF!</v>
      </c>
      <c r="BB123" s="82" t="e">
        <f aca="false">RANK(AX123,AX$90:AX$170,0)</f>
        <v>#REF!</v>
      </c>
      <c r="BC123" s="82" t="e">
        <f aca="false">MATCH(AV123,BA$90:BA$170,0)</f>
        <v>#N/A</v>
      </c>
      <c r="BD123" s="82" t="e">
        <f aca="false">INDEX(BB$90:BB$170,BC123)</f>
        <v>#N/A</v>
      </c>
      <c r="BE123" s="82"/>
      <c r="BF123" s="82" t="e">
        <f aca="false">IF(OR(BD123=BD122,BD123=BD124),CONCATENATE("=",BD123),BD123)</f>
        <v>#N/A</v>
      </c>
      <c r="BG123" s="82" t="e">
        <f aca="false">INDEX(AW$90:AW$170,BC123)</f>
        <v>#N/A</v>
      </c>
      <c r="BH123" s="82" t="e">
        <f aca="false">INDEX(AX$90:AX$170,BC123)</f>
        <v>#N/A</v>
      </c>
      <c r="BK123" s="82" t="n">
        <v>35</v>
      </c>
      <c r="BL123" s="85" t="str">
        <f aca="false">C37</f>
        <v>Italy</v>
      </c>
      <c r="BM123" s="86" t="n">
        <f aca="false">ROUND(HLOOKUP(BL123,normalization!$V$4:$CW$154,MATCH(BJ$88,normalization!$A$4:$A$154,0),0),2)</f>
        <v>67.55</v>
      </c>
      <c r="BP123" s="87" t="e">
        <f aca="false">RANK(BM123,BM$90:BM$170,0)+COUNTIF(BM$90:BM123,BM123)-1</f>
        <v>#REF!</v>
      </c>
      <c r="BQ123" s="82" t="e">
        <f aca="false">RANK(BM123,BM$90:BM$170,0)</f>
        <v>#REF!</v>
      </c>
      <c r="BR123" s="82" t="e">
        <f aca="false">MATCH(BK123,BP$90:BP$170,0)</f>
        <v>#N/A</v>
      </c>
      <c r="BS123" s="82" t="e">
        <f aca="false">INDEX(BQ$90:BQ$170,BR123)</f>
        <v>#N/A</v>
      </c>
      <c r="BT123" s="82"/>
      <c r="BU123" s="82" t="e">
        <f aca="false">IF(OR(BS123=BS122,BS123=BS124),CONCATENATE("=",BS123),BS123)</f>
        <v>#N/A</v>
      </c>
      <c r="BV123" s="82" t="e">
        <f aca="false">INDEX(BL$90:BL$170,BR123)</f>
        <v>#N/A</v>
      </c>
      <c r="BW123" s="82" t="e">
        <f aca="false">INDEX(BM$90:BM$170,BR123)</f>
        <v>#N/A</v>
      </c>
      <c r="BZ123" s="82"/>
      <c r="CA123" s="85"/>
      <c r="CB123" s="86"/>
      <c r="CE123" s="87"/>
      <c r="CF123" s="82"/>
      <c r="CG123" s="82"/>
      <c r="CH123" s="82"/>
      <c r="CI123" s="82"/>
      <c r="CJ123" s="82"/>
      <c r="CK123" s="82"/>
      <c r="CL123" s="82"/>
    </row>
    <row r="124" customFormat="false" ht="14.5" hidden="false" customHeight="false" outlineLevel="0" collapsed="false">
      <c r="B124" s="82" t="n">
        <v>35</v>
      </c>
      <c r="C124" s="85" t="str">
        <f aca="false">C38</f>
        <v>Jamaica</v>
      </c>
      <c r="D124" s="86" t="n">
        <f aca="false">ROUND(HLOOKUP(C124,normalization!$V$4:$CW$153,MATCH(A$88,normalization!$A$4:$A$153,0),0),2)</f>
        <v>59.71</v>
      </c>
      <c r="G124" s="87" t="n">
        <f aca="false">RANK(D124,D$90:D$170,0)+COUNTIF(D$90:D124,D124)-1</f>
        <v>25</v>
      </c>
      <c r="H124" s="82" t="n">
        <f aca="false">RANK(D124,D$90:D$170,0)</f>
        <v>25</v>
      </c>
      <c r="I124" s="82" t="n">
        <f aca="false">MATCH(B124,G$90:G$170,0)</f>
        <v>75</v>
      </c>
      <c r="J124" s="82" t="n">
        <f aca="false">INDEX(H$90:H$170,I124)</f>
        <v>35</v>
      </c>
      <c r="K124" s="82"/>
      <c r="L124" s="82" t="n">
        <f aca="false">IF(OR(J124=J123,J124=J125),CONCATENATE("=",J124),J124)</f>
        <v>35</v>
      </c>
      <c r="M124" s="82" t="str">
        <f aca="false">INDEX(C$90:C$170,I124)</f>
        <v>Uruguay</v>
      </c>
      <c r="N124" s="82" t="n">
        <f aca="false">INDEX(D$90:D$170,I124)</f>
        <v>54.78</v>
      </c>
      <c r="Q124" s="82" t="n">
        <v>36</v>
      </c>
      <c r="R124" s="85" t="str">
        <f aca="false">C38</f>
        <v>Jamaica</v>
      </c>
      <c r="S124" s="86" t="n">
        <f aca="false">ROUND(HLOOKUP(R124,normalization!$V$4:$CW$157,MATCH(P$88,normalization!$A$4:$A$157,0),0),2)</f>
        <v>50.03</v>
      </c>
      <c r="V124" s="87" t="e">
        <f aca="false">RANK(S124,S$90:S$170,0)+COUNTIF(S$90:S124,S124)-1</f>
        <v>#REF!</v>
      </c>
      <c r="W124" s="82" t="e">
        <f aca="false">RANK(S124,S$90:S$170,0)</f>
        <v>#REF!</v>
      </c>
      <c r="X124" s="82" t="e">
        <f aca="false">MATCH(Q124,V$90:V$170,0)</f>
        <v>#N/A</v>
      </c>
      <c r="Y124" s="82" t="e">
        <f aca="false">INDEX(W$90:W$170,X124)</f>
        <v>#N/A</v>
      </c>
      <c r="Z124" s="82"/>
      <c r="AA124" s="82" t="e">
        <f aca="false">IF(OR(Y124=Y123,Y124=Y125),CONCATENATE("=",Y124),Y124)</f>
        <v>#N/A</v>
      </c>
      <c r="AB124" s="82" t="e">
        <f aca="false">INDEX(R$90:R$170,X124)</f>
        <v>#N/A</v>
      </c>
      <c r="AC124" s="82" t="e">
        <f aca="false">INDEX(S$90:S$170,X124)</f>
        <v>#N/A</v>
      </c>
      <c r="AG124" s="82" t="n">
        <v>36</v>
      </c>
      <c r="AH124" s="85" t="str">
        <f aca="false">C38</f>
        <v>Jamaica</v>
      </c>
      <c r="AI124" s="86" t="n">
        <f aca="false">ROUND(HLOOKUP(AH124,normalization!$V$4:$CW$153,MATCH(AF$88,normalization!$A$4:$A$153,0),0),2)</f>
        <v>79.23</v>
      </c>
      <c r="AL124" s="87" t="e">
        <f aca="false">RANK(AI124,AI$90:AI$170,0)+COUNTIF(AI$90:AI124,AI124)-1</f>
        <v>#REF!</v>
      </c>
      <c r="AM124" s="82" t="e">
        <f aca="false">RANK(AI124,AI$90:AI$170,0)</f>
        <v>#REF!</v>
      </c>
      <c r="AN124" s="82" t="e">
        <f aca="false">MATCH(AG124,AL$90:AL$170,0)</f>
        <v>#N/A</v>
      </c>
      <c r="AO124" s="82" t="e">
        <f aca="false">INDEX(AM$90:AM$170,AN124)</f>
        <v>#N/A</v>
      </c>
      <c r="AP124" s="82"/>
      <c r="AQ124" s="82" t="e">
        <f aca="false">IF(OR(AO124=AO123,AO124=AO125),CONCATENATE("=",AO124),AO124)</f>
        <v>#N/A</v>
      </c>
      <c r="AR124" s="82" t="e">
        <f aca="false">INDEX(AH$90:AH$170,AN124)</f>
        <v>#N/A</v>
      </c>
      <c r="AS124" s="82" t="e">
        <f aca="false">INDEX(AI$90:AI$170,AN124)</f>
        <v>#N/A</v>
      </c>
      <c r="AV124" s="82" t="n">
        <v>36</v>
      </c>
      <c r="AW124" s="85" t="str">
        <f aca="false">C38</f>
        <v>Jamaica</v>
      </c>
      <c r="AX124" s="86" t="n">
        <f aca="false">ROUND(HLOOKUP(AW124,normalization!$V$4:$CW$153,MATCH(AU$88,normalization!$A$4:$A$153,0),0),2)</f>
        <v>48.21</v>
      </c>
      <c r="BA124" s="87" t="e">
        <f aca="false">RANK(AX124,AX$90:AX$170,0)+COUNTIF(AX$90:AX124,AX124)-1</f>
        <v>#REF!</v>
      </c>
      <c r="BB124" s="82" t="e">
        <f aca="false">RANK(AX124,AX$90:AX$170,0)</f>
        <v>#REF!</v>
      </c>
      <c r="BC124" s="82" t="e">
        <f aca="false">MATCH(AV124,BA$90:BA$170,0)</f>
        <v>#N/A</v>
      </c>
      <c r="BD124" s="82" t="e">
        <f aca="false">INDEX(BB$90:BB$170,BC124)</f>
        <v>#N/A</v>
      </c>
      <c r="BE124" s="82"/>
      <c r="BF124" s="82" t="e">
        <f aca="false">IF(OR(BD124=BD123,BD124=BD125),CONCATENATE("=",BD124),BD124)</f>
        <v>#N/A</v>
      </c>
      <c r="BG124" s="82" t="e">
        <f aca="false">INDEX(AW$90:AW$170,BC124)</f>
        <v>#N/A</v>
      </c>
      <c r="BH124" s="82" t="e">
        <f aca="false">INDEX(AX$90:AX$170,BC124)</f>
        <v>#N/A</v>
      </c>
      <c r="BK124" s="82" t="n">
        <v>36</v>
      </c>
      <c r="BL124" s="85" t="str">
        <f aca="false">C38</f>
        <v>Jamaica</v>
      </c>
      <c r="BM124" s="86" t="n">
        <f aca="false">ROUND(HLOOKUP(BL124,normalization!$V$4:$CW$154,MATCH(BJ$88,normalization!$A$4:$A$154,0),0),2)</f>
        <v>40.19</v>
      </c>
      <c r="BP124" s="87" t="e">
        <f aca="false">RANK(BM124,BM$90:BM$170,0)+COUNTIF(BM$90:BM124,BM124)-1</f>
        <v>#REF!</v>
      </c>
      <c r="BQ124" s="82" t="e">
        <f aca="false">RANK(BM124,BM$90:BM$170,0)</f>
        <v>#REF!</v>
      </c>
      <c r="BR124" s="82" t="e">
        <f aca="false">MATCH(BK124,BP$90:BP$170,0)</f>
        <v>#N/A</v>
      </c>
      <c r="BS124" s="82" t="e">
        <f aca="false">INDEX(BQ$90:BQ$170,BR124)</f>
        <v>#N/A</v>
      </c>
      <c r="BT124" s="82"/>
      <c r="BU124" s="82" t="e">
        <f aca="false">IF(OR(BS124=BS123,BS124=BS125),CONCATENATE("=",BS124),BS124)</f>
        <v>#N/A</v>
      </c>
      <c r="BV124" s="82" t="e">
        <f aca="false">INDEX(BL$90:BL$170,BR124)</f>
        <v>#N/A</v>
      </c>
      <c r="BW124" s="82" t="e">
        <f aca="false">INDEX(BM$90:BM$170,BR124)</f>
        <v>#N/A</v>
      </c>
      <c r="BZ124" s="82"/>
      <c r="CA124" s="85"/>
      <c r="CB124" s="86"/>
      <c r="CE124" s="87"/>
      <c r="CF124" s="82"/>
      <c r="CG124" s="82"/>
      <c r="CH124" s="82"/>
      <c r="CI124" s="82"/>
      <c r="CJ124" s="82"/>
      <c r="CK124" s="82"/>
      <c r="CL124" s="82"/>
    </row>
    <row r="125" customFormat="false" ht="14.5" hidden="false" customHeight="false" outlineLevel="0" collapsed="false">
      <c r="B125" s="82" t="n">
        <v>36</v>
      </c>
      <c r="C125" s="85" t="str">
        <f aca="false">C39</f>
        <v>Japan</v>
      </c>
      <c r="D125" s="86" t="n">
        <f aca="false">ROUND(HLOOKUP(C125,normalization!$V$4:$CW$153,MATCH(A$88,normalization!$A$4:$A$153,0),0),2)</f>
        <v>65.73</v>
      </c>
      <c r="G125" s="87" t="n">
        <f aca="false">RANK(D125,D$90:D$170,0)+COUNTIF(D$90:D125,D125)-1</f>
        <v>12</v>
      </c>
      <c r="H125" s="82" t="n">
        <f aca="false">RANK(D125,D$90:D$170,0)</f>
        <v>12</v>
      </c>
      <c r="I125" s="82" t="n">
        <f aca="false">MATCH(B125,G$90:G$170,0)</f>
        <v>18</v>
      </c>
      <c r="J125" s="82" t="n">
        <f aca="false">INDEX(H$90:H$170,I125)</f>
        <v>36</v>
      </c>
      <c r="K125" s="82"/>
      <c r="L125" s="82" t="n">
        <f aca="false">IF(OR(J125=J124,J125=J126),CONCATENATE("=",J125),J125)</f>
        <v>36</v>
      </c>
      <c r="M125" s="82" t="str">
        <f aca="false">INDEX(C$90:C$170,I125)</f>
        <v>Dominican Republic</v>
      </c>
      <c r="N125" s="82" t="n">
        <f aca="false">INDEX(D$90:D$170,I125)</f>
        <v>53.56</v>
      </c>
      <c r="Q125" s="82" t="n">
        <v>37</v>
      </c>
      <c r="R125" s="85" t="str">
        <f aca="false">C39</f>
        <v>Japan</v>
      </c>
      <c r="S125" s="86" t="n">
        <f aca="false">ROUND(HLOOKUP(R125,normalization!$V$4:$CW$157,MATCH(P$88,normalization!$A$4:$A$157,0),0),2)</f>
        <v>82.28</v>
      </c>
      <c r="V125" s="87" t="e">
        <f aca="false">RANK(S125,S$90:S$170,0)+COUNTIF(S$90:S125,S125)-1</f>
        <v>#REF!</v>
      </c>
      <c r="W125" s="82" t="e">
        <f aca="false">RANK(S125,S$90:S$170,0)</f>
        <v>#REF!</v>
      </c>
      <c r="X125" s="82" t="e">
        <f aca="false">MATCH(Q125,V$90:V$170,0)</f>
        <v>#N/A</v>
      </c>
      <c r="Y125" s="82" t="e">
        <f aca="false">INDEX(W$90:W$170,X125)</f>
        <v>#N/A</v>
      </c>
      <c r="Z125" s="82"/>
      <c r="AA125" s="82" t="e">
        <f aca="false">IF(OR(Y125=Y124,Y125=Y126),CONCATENATE("=",Y125),Y125)</f>
        <v>#N/A</v>
      </c>
      <c r="AB125" s="82" t="e">
        <f aca="false">INDEX(R$90:R$170,X125)</f>
        <v>#N/A</v>
      </c>
      <c r="AC125" s="82" t="e">
        <f aca="false">INDEX(S$90:S$170,X125)</f>
        <v>#N/A</v>
      </c>
      <c r="AG125" s="82" t="n">
        <v>37</v>
      </c>
      <c r="AH125" s="85" t="str">
        <f aca="false">C39</f>
        <v>Japan</v>
      </c>
      <c r="AI125" s="86" t="n">
        <f aca="false">ROUND(HLOOKUP(AH125,normalization!$V$4:$CW$153,MATCH(AF$88,normalization!$A$4:$A$153,0),0),2)</f>
        <v>79.61</v>
      </c>
      <c r="AL125" s="87" t="e">
        <f aca="false">RANK(AI125,AI$90:AI$170,0)+COUNTIF(AI$90:AI125,AI125)-1</f>
        <v>#REF!</v>
      </c>
      <c r="AM125" s="82" t="e">
        <f aca="false">RANK(AI125,AI$90:AI$170,0)</f>
        <v>#REF!</v>
      </c>
      <c r="AN125" s="82" t="e">
        <f aca="false">MATCH(AG125,AL$90:AL$170,0)</f>
        <v>#N/A</v>
      </c>
      <c r="AO125" s="82" t="e">
        <f aca="false">INDEX(AM$90:AM$170,AN125)</f>
        <v>#N/A</v>
      </c>
      <c r="AP125" s="82"/>
      <c r="AQ125" s="82" t="e">
        <f aca="false">IF(OR(AO125=AO124,AO125=AO126),CONCATENATE("=",AO125),AO125)</f>
        <v>#N/A</v>
      </c>
      <c r="AR125" s="82" t="e">
        <f aca="false">INDEX(AH$90:AH$170,AN125)</f>
        <v>#N/A</v>
      </c>
      <c r="AS125" s="82" t="e">
        <f aca="false">INDEX(AI$90:AI$170,AN125)</f>
        <v>#N/A</v>
      </c>
      <c r="AV125" s="82" t="n">
        <v>37</v>
      </c>
      <c r="AW125" s="85" t="str">
        <f aca="false">C39</f>
        <v>Japan</v>
      </c>
      <c r="AX125" s="86" t="n">
        <f aca="false">ROUND(HLOOKUP(AW125,normalization!$V$4:$CW$153,MATCH(AU$88,normalization!$A$4:$A$153,0),0),2)</f>
        <v>62.13</v>
      </c>
      <c r="BA125" s="87" t="e">
        <f aca="false">RANK(AX125,AX$90:AX$170,0)+COUNTIF(AX$90:AX125,AX125)-1</f>
        <v>#REF!</v>
      </c>
      <c r="BB125" s="82" t="e">
        <f aca="false">RANK(AX125,AX$90:AX$170,0)</f>
        <v>#REF!</v>
      </c>
      <c r="BC125" s="82" t="e">
        <f aca="false">MATCH(AV125,BA$90:BA$170,0)</f>
        <v>#N/A</v>
      </c>
      <c r="BD125" s="82" t="e">
        <f aca="false">INDEX(BB$90:BB$170,BC125)</f>
        <v>#N/A</v>
      </c>
      <c r="BE125" s="82"/>
      <c r="BF125" s="82" t="e">
        <f aca="false">IF(OR(BD125=BD124,BD125=BD126),CONCATENATE("=",BD125),BD125)</f>
        <v>#N/A</v>
      </c>
      <c r="BG125" s="82" t="e">
        <f aca="false">INDEX(AW$90:AW$170,BC125)</f>
        <v>#N/A</v>
      </c>
      <c r="BH125" s="82" t="e">
        <f aca="false">INDEX(AX$90:AX$170,BC125)</f>
        <v>#N/A</v>
      </c>
      <c r="BK125" s="82" t="n">
        <v>37</v>
      </c>
      <c r="BL125" s="85" t="str">
        <f aca="false">C39</f>
        <v>Japan</v>
      </c>
      <c r="BM125" s="86" t="n">
        <f aca="false">ROUND(HLOOKUP(BL125,normalization!$V$4:$CW$154,MATCH(BJ$88,normalization!$A$4:$A$154,0),0),2)</f>
        <v>67.36</v>
      </c>
      <c r="BP125" s="87" t="e">
        <f aca="false">RANK(BM125,BM$90:BM$170,0)+COUNTIF(BM$90:BM125,BM125)-1</f>
        <v>#REF!</v>
      </c>
      <c r="BQ125" s="82" t="e">
        <f aca="false">RANK(BM125,BM$90:BM$170,0)</f>
        <v>#REF!</v>
      </c>
      <c r="BR125" s="82" t="e">
        <f aca="false">MATCH(BK125,BP$90:BP$170,0)</f>
        <v>#N/A</v>
      </c>
      <c r="BS125" s="82" t="e">
        <f aca="false">INDEX(BQ$90:BQ$170,BR125)</f>
        <v>#N/A</v>
      </c>
      <c r="BT125" s="82"/>
      <c r="BU125" s="82" t="e">
        <f aca="false">IF(OR(BS125=BS124,BS125=BS126),CONCATENATE("=",BS125),BS125)</f>
        <v>#N/A</v>
      </c>
      <c r="BV125" s="82" t="e">
        <f aca="false">INDEX(BL$90:BL$170,BR125)</f>
        <v>#N/A</v>
      </c>
      <c r="BW125" s="82" t="e">
        <f aca="false">INDEX(BM$90:BM$170,BR125)</f>
        <v>#N/A</v>
      </c>
      <c r="BZ125" s="82"/>
      <c r="CA125" s="85"/>
      <c r="CB125" s="86"/>
      <c r="CE125" s="87"/>
      <c r="CF125" s="82"/>
      <c r="CG125" s="82"/>
      <c r="CH125" s="82"/>
      <c r="CI125" s="82"/>
      <c r="CJ125" s="82"/>
      <c r="CK125" s="82"/>
      <c r="CL125" s="82"/>
    </row>
    <row r="126" customFormat="false" ht="14.5" hidden="false" customHeight="false" outlineLevel="0" collapsed="false">
      <c r="B126" s="82" t="n">
        <v>37</v>
      </c>
      <c r="C126" s="85" t="str">
        <f aca="false">C40</f>
        <v>Kenya</v>
      </c>
      <c r="D126" s="86" t="n">
        <f aca="false">ROUND(HLOOKUP(C126,normalization!$V$4:$CW$153,MATCH(A$88,normalization!$A$4:$A$153,0),0),2)</f>
        <v>54.87</v>
      </c>
      <c r="G126" s="87" t="n">
        <f aca="false">RANK(D126,D$90:D$170,0)+COUNTIF(D$90:D126,D126)-1</f>
        <v>34</v>
      </c>
      <c r="H126" s="82" t="n">
        <f aca="false">RANK(D126,D$90:D$170,0)</f>
        <v>34</v>
      </c>
      <c r="I126" s="82" t="n">
        <f aca="false">MATCH(B126,G$90:G$170,0)</f>
        <v>14</v>
      </c>
      <c r="J126" s="82" t="n">
        <f aca="false">INDEX(H$90:H$170,I126)</f>
        <v>37</v>
      </c>
      <c r="K126" s="82"/>
      <c r="L126" s="82" t="n">
        <f aca="false">IF(OR(J126=J125,J126=J127),CONCATENATE("=",J126),J126)</f>
        <v>37</v>
      </c>
      <c r="M126" s="82" t="str">
        <f aca="false">INDEX(C$90:C$170,I126)</f>
        <v>Costa Rica</v>
      </c>
      <c r="N126" s="82" t="n">
        <f aca="false">INDEX(D$90:D$170,I126)</f>
        <v>52.95</v>
      </c>
      <c r="Q126" s="82" t="n">
        <v>38</v>
      </c>
      <c r="R126" s="85" t="str">
        <f aca="false">C40</f>
        <v>Kenya</v>
      </c>
      <c r="S126" s="86" t="n">
        <f aca="false">ROUND(HLOOKUP(R126,normalization!$V$4:$CW$157,MATCH(P$88,normalization!$A$4:$A$157,0),0),2)</f>
        <v>64.78</v>
      </c>
      <c r="V126" s="87" t="e">
        <f aca="false">RANK(S126,S$90:S$170,0)+COUNTIF(S$90:S126,S126)-1</f>
        <v>#REF!</v>
      </c>
      <c r="W126" s="82" t="e">
        <f aca="false">RANK(S126,S$90:S$170,0)</f>
        <v>#REF!</v>
      </c>
      <c r="X126" s="82" t="e">
        <f aca="false">MATCH(Q126,V$90:V$170,0)</f>
        <v>#N/A</v>
      </c>
      <c r="Y126" s="82" t="e">
        <f aca="false">INDEX(W$90:W$170,X126)</f>
        <v>#N/A</v>
      </c>
      <c r="Z126" s="82"/>
      <c r="AA126" s="82" t="e">
        <f aca="false">IF(OR(Y126=Y125,Y126=Y127),CONCATENATE("=",Y126),Y126)</f>
        <v>#N/A</v>
      </c>
      <c r="AB126" s="82" t="e">
        <f aca="false">INDEX(R$90:R$170,X126)</f>
        <v>#N/A</v>
      </c>
      <c r="AC126" s="82" t="e">
        <f aca="false">INDEX(S$90:S$170,X126)</f>
        <v>#N/A</v>
      </c>
      <c r="AG126" s="82" t="n">
        <v>38</v>
      </c>
      <c r="AH126" s="85" t="str">
        <f aca="false">C40</f>
        <v>Kenya</v>
      </c>
      <c r="AI126" s="86" t="n">
        <f aca="false">ROUND(HLOOKUP(AH126,normalization!$V$4:$CW$153,MATCH(AF$88,normalization!$A$4:$A$153,0),0),2)</f>
        <v>74.72</v>
      </c>
      <c r="AL126" s="87" t="e">
        <f aca="false">RANK(AI126,AI$90:AI$170,0)+COUNTIF(AI$90:AI126,AI126)-1</f>
        <v>#REF!</v>
      </c>
      <c r="AM126" s="82" t="e">
        <f aca="false">RANK(AI126,AI$90:AI$170,0)</f>
        <v>#REF!</v>
      </c>
      <c r="AN126" s="82" t="e">
        <f aca="false">MATCH(AG126,AL$90:AL$170,0)</f>
        <v>#N/A</v>
      </c>
      <c r="AO126" s="82" t="e">
        <f aca="false">INDEX(AM$90:AM$170,AN126)</f>
        <v>#N/A</v>
      </c>
      <c r="AP126" s="82"/>
      <c r="AQ126" s="82" t="e">
        <f aca="false">IF(OR(AO126=AO125,AO126=AO127),CONCATENATE("=",AO126),AO126)</f>
        <v>#N/A</v>
      </c>
      <c r="AR126" s="82" t="e">
        <f aca="false">INDEX(AH$90:AH$170,AN126)</f>
        <v>#N/A</v>
      </c>
      <c r="AS126" s="82" t="e">
        <f aca="false">INDEX(AI$90:AI$170,AN126)</f>
        <v>#N/A</v>
      </c>
      <c r="AV126" s="82" t="n">
        <v>38</v>
      </c>
      <c r="AW126" s="85" t="str">
        <f aca="false">C40</f>
        <v>Kenya</v>
      </c>
      <c r="AX126" s="86" t="n">
        <f aca="false">ROUND(HLOOKUP(AW126,normalization!$V$4:$CW$153,MATCH(AU$88,normalization!$A$4:$A$153,0),0),2)</f>
        <v>55.2</v>
      </c>
      <c r="BA126" s="87" t="e">
        <f aca="false">RANK(AX126,AX$90:AX$170,0)+COUNTIF(AX$90:AX126,AX126)-1</f>
        <v>#REF!</v>
      </c>
      <c r="BB126" s="82" t="e">
        <f aca="false">RANK(AX126,AX$90:AX$170,0)</f>
        <v>#REF!</v>
      </c>
      <c r="BC126" s="82" t="e">
        <f aca="false">MATCH(AV126,BA$90:BA$170,0)</f>
        <v>#N/A</v>
      </c>
      <c r="BD126" s="82" t="e">
        <f aca="false">INDEX(BB$90:BB$170,BC126)</f>
        <v>#N/A</v>
      </c>
      <c r="BE126" s="82"/>
      <c r="BF126" s="82" t="e">
        <f aca="false">IF(OR(BD126=BD125,BD126=BD127),CONCATENATE("=",BD126),BD126)</f>
        <v>#N/A</v>
      </c>
      <c r="BG126" s="82" t="e">
        <f aca="false">INDEX(AW$90:AW$170,BC126)</f>
        <v>#N/A</v>
      </c>
      <c r="BH126" s="82" t="e">
        <f aca="false">INDEX(AX$90:AX$170,BC126)</f>
        <v>#N/A</v>
      </c>
      <c r="BK126" s="82" t="n">
        <v>38</v>
      </c>
      <c r="BL126" s="85" t="str">
        <f aca="false">C40</f>
        <v>Kenya</v>
      </c>
      <c r="BM126" s="86" t="n">
        <f aca="false">ROUND(HLOOKUP(BL126,normalization!$V$4:$CW$154,MATCH(BJ$88,normalization!$A$4:$A$154,0),0),2)</f>
        <v>40.33</v>
      </c>
      <c r="BP126" s="87" t="e">
        <f aca="false">RANK(BM126,BM$90:BM$170,0)+COUNTIF(BM$90:BM126,BM126)-1</f>
        <v>#REF!</v>
      </c>
      <c r="BQ126" s="82" t="e">
        <f aca="false">RANK(BM126,BM$90:BM$170,0)</f>
        <v>#REF!</v>
      </c>
      <c r="BR126" s="82" t="e">
        <f aca="false">MATCH(BK126,BP$90:BP$170,0)</f>
        <v>#N/A</v>
      </c>
      <c r="BS126" s="82" t="e">
        <f aca="false">INDEX(BQ$90:BQ$170,BR126)</f>
        <v>#N/A</v>
      </c>
      <c r="BT126" s="82"/>
      <c r="BU126" s="82" t="e">
        <f aca="false">IF(OR(BS126=BS125,BS126=BS127),CONCATENATE("=",BS126),BS126)</f>
        <v>#N/A</v>
      </c>
      <c r="BV126" s="82" t="e">
        <f aca="false">INDEX(BL$90:BL$170,BR126)</f>
        <v>#N/A</v>
      </c>
      <c r="BW126" s="82" t="e">
        <f aca="false">INDEX(BM$90:BM$170,BR126)</f>
        <v>#N/A</v>
      </c>
      <c r="BZ126" s="82"/>
      <c r="CA126" s="85"/>
      <c r="CB126" s="86"/>
      <c r="CE126" s="87"/>
      <c r="CF126" s="82"/>
      <c r="CG126" s="82"/>
      <c r="CH126" s="82"/>
      <c r="CI126" s="82"/>
      <c r="CJ126" s="82"/>
      <c r="CK126" s="82"/>
      <c r="CL126" s="82"/>
    </row>
    <row r="127" customFormat="false" ht="14.5" hidden="false" customHeight="false" outlineLevel="0" collapsed="false">
      <c r="B127" s="82" t="n">
        <v>38</v>
      </c>
      <c r="C127" s="85" t="str">
        <f aca="false">C41</f>
        <v>Republic of Korea</v>
      </c>
      <c r="D127" s="86" t="n">
        <f aca="false">ROUND(HLOOKUP(C127,normalization!$V$4:$CW$153,MATCH(A$88,normalization!$A$4:$A$153,0),0),2)</f>
        <v>61.2</v>
      </c>
      <c r="G127" s="87" t="n">
        <f aca="false">RANK(D127,D$90:D$170,0)+COUNTIF(D$90:D127,D127)-1</f>
        <v>21</v>
      </c>
      <c r="H127" s="82" t="n">
        <f aca="false">RANK(D127,D$90:D$170,0)</f>
        <v>21</v>
      </c>
      <c r="I127" s="82" t="n">
        <f aca="false">MATCH(B127,G$90:G$170,0)</f>
        <v>61</v>
      </c>
      <c r="J127" s="82" t="n">
        <f aca="false">INDEX(H$90:H$170,I127)</f>
        <v>38</v>
      </c>
      <c r="K127" s="82"/>
      <c r="L127" s="82" t="n">
        <f aca="false">IF(OR(J127=J126,J127=J128),CONCATENATE("=",J127),J127)</f>
        <v>38</v>
      </c>
      <c r="M127" s="82" t="str">
        <f aca="false">INDEX(C$90:C$170,I127)</f>
        <v>Russian Federation</v>
      </c>
      <c r="N127" s="82" t="n">
        <f aca="false">INDEX(D$90:D$170,I127)</f>
        <v>52.79</v>
      </c>
      <c r="Q127" s="82" t="n">
        <v>39</v>
      </c>
      <c r="R127" s="85" t="str">
        <f aca="false">C41</f>
        <v>Republic of Korea</v>
      </c>
      <c r="S127" s="86" t="n">
        <f aca="false">ROUND(HLOOKUP(R127,normalization!$V$4:$CW$157,MATCH(P$88,normalization!$A$4:$A$157,0),0),2)</f>
        <v>79.4</v>
      </c>
      <c r="V127" s="87" t="e">
        <f aca="false">RANK(S127,S$90:S$170,0)+COUNTIF(S$90:S127,S127)-1</f>
        <v>#REF!</v>
      </c>
      <c r="W127" s="82" t="e">
        <f aca="false">RANK(S127,S$90:S$170,0)</f>
        <v>#REF!</v>
      </c>
      <c r="X127" s="82" t="e">
        <f aca="false">MATCH(Q127,V$90:V$170,0)</f>
        <v>#N/A</v>
      </c>
      <c r="Y127" s="82" t="e">
        <f aca="false">INDEX(W$90:W$170,X127)</f>
        <v>#N/A</v>
      </c>
      <c r="Z127" s="82"/>
      <c r="AA127" s="82" t="e">
        <f aca="false">IF(OR(Y127=Y126,Y127=Y128),CONCATENATE("=",Y127),Y127)</f>
        <v>#N/A</v>
      </c>
      <c r="AB127" s="82" t="e">
        <f aca="false">INDEX(R$90:R$170,X127)</f>
        <v>#N/A</v>
      </c>
      <c r="AC127" s="82" t="e">
        <f aca="false">INDEX(S$90:S$170,X127)</f>
        <v>#N/A</v>
      </c>
      <c r="AG127" s="82" t="n">
        <v>39</v>
      </c>
      <c r="AH127" s="85" t="str">
        <f aca="false">C41</f>
        <v>Republic of Korea</v>
      </c>
      <c r="AI127" s="86" t="n">
        <f aca="false">ROUND(HLOOKUP(AH127,normalization!$V$4:$CW$153,MATCH(AF$88,normalization!$A$4:$A$153,0),0),2)</f>
        <v>88.73</v>
      </c>
      <c r="AL127" s="87" t="e">
        <f aca="false">RANK(AI127,AI$90:AI$170,0)+COUNTIF(AI$90:AI127,AI127)-1</f>
        <v>#REF!</v>
      </c>
      <c r="AM127" s="82" t="e">
        <f aca="false">RANK(AI127,AI$90:AI$170,0)</f>
        <v>#REF!</v>
      </c>
      <c r="AN127" s="82" t="e">
        <f aca="false">MATCH(AG127,AL$90:AL$170,0)</f>
        <v>#N/A</v>
      </c>
      <c r="AO127" s="82" t="e">
        <f aca="false">INDEX(AM$90:AM$170,AN127)</f>
        <v>#N/A</v>
      </c>
      <c r="AP127" s="82"/>
      <c r="AQ127" s="82" t="e">
        <f aca="false">IF(OR(AO127=AO126,AO127=AO128),CONCATENATE("=",AO127),AO127)</f>
        <v>#N/A</v>
      </c>
      <c r="AR127" s="82" t="e">
        <f aca="false">INDEX(AH$90:AH$170,AN127)</f>
        <v>#N/A</v>
      </c>
      <c r="AS127" s="82" t="e">
        <f aca="false">INDEX(AI$90:AI$170,AN127)</f>
        <v>#N/A</v>
      </c>
      <c r="AV127" s="82" t="n">
        <v>39</v>
      </c>
      <c r="AW127" s="85" t="str">
        <f aca="false">C41</f>
        <v>Republic of Korea</v>
      </c>
      <c r="AX127" s="86" t="n">
        <f aca="false">ROUND(HLOOKUP(AW127,normalization!$V$4:$CW$153,MATCH(AU$88,normalization!$A$4:$A$153,0),0),2)</f>
        <v>69.81</v>
      </c>
      <c r="BA127" s="87" t="e">
        <f aca="false">RANK(AX127,AX$90:AX$170,0)+COUNTIF(AX$90:AX127,AX127)-1</f>
        <v>#REF!</v>
      </c>
      <c r="BB127" s="82" t="e">
        <f aca="false">RANK(AX127,AX$90:AX$170,0)</f>
        <v>#REF!</v>
      </c>
      <c r="BC127" s="82" t="e">
        <f aca="false">MATCH(AV127,BA$90:BA$170,0)</f>
        <v>#N/A</v>
      </c>
      <c r="BD127" s="82" t="e">
        <f aca="false">INDEX(BB$90:BB$170,BC127)</f>
        <v>#N/A</v>
      </c>
      <c r="BE127" s="82"/>
      <c r="BF127" s="82" t="e">
        <f aca="false">IF(OR(BD127=BD126,BD127=BD128),CONCATENATE("=",BD127),BD127)</f>
        <v>#N/A</v>
      </c>
      <c r="BG127" s="82" t="e">
        <f aca="false">INDEX(AW$90:AW$170,BC127)</f>
        <v>#N/A</v>
      </c>
      <c r="BH127" s="82" t="e">
        <f aca="false">INDEX(AX$90:AX$170,BC127)</f>
        <v>#N/A</v>
      </c>
      <c r="BK127" s="82" t="n">
        <v>39</v>
      </c>
      <c r="BL127" s="85" t="str">
        <f aca="false">C41</f>
        <v>Republic of Korea</v>
      </c>
      <c r="BM127" s="86" t="n">
        <f aca="false">ROUND(HLOOKUP(BL127,normalization!$V$4:$CW$154,MATCH(BJ$88,normalization!$A$4:$A$154,0),0),2)</f>
        <v>66.66</v>
      </c>
      <c r="BP127" s="87" t="e">
        <f aca="false">RANK(BM127,BM$90:BM$170,0)+COUNTIF(BM$90:BM127,BM127)-1</f>
        <v>#REF!</v>
      </c>
      <c r="BQ127" s="82" t="e">
        <f aca="false">RANK(BM127,BM$90:BM$170,0)</f>
        <v>#REF!</v>
      </c>
      <c r="BR127" s="82" t="e">
        <f aca="false">MATCH(BK127,BP$90:BP$170,0)</f>
        <v>#N/A</v>
      </c>
      <c r="BS127" s="82" t="e">
        <f aca="false">INDEX(BQ$90:BQ$170,BR127)</f>
        <v>#N/A</v>
      </c>
      <c r="BT127" s="82"/>
      <c r="BU127" s="82" t="e">
        <f aca="false">IF(OR(BS127=BS126,BS127=BS128),CONCATENATE("=",BS127),BS127)</f>
        <v>#N/A</v>
      </c>
      <c r="BV127" s="82" t="e">
        <f aca="false">INDEX(BL$90:BL$170,BR127)</f>
        <v>#N/A</v>
      </c>
      <c r="BW127" s="82" t="e">
        <f aca="false">INDEX(BM$90:BM$170,BR127)</f>
        <v>#N/A</v>
      </c>
      <c r="BZ127" s="82"/>
      <c r="CA127" s="85"/>
      <c r="CB127" s="86"/>
      <c r="CE127" s="87"/>
      <c r="CF127" s="82"/>
      <c r="CG127" s="82"/>
      <c r="CH127" s="82"/>
      <c r="CI127" s="82"/>
      <c r="CJ127" s="82"/>
      <c r="CK127" s="82"/>
      <c r="CL127" s="82"/>
    </row>
    <row r="128" customFormat="false" ht="14.5" hidden="false" customHeight="false" outlineLevel="0" collapsed="false">
      <c r="B128" s="82" t="n">
        <v>39</v>
      </c>
      <c r="C128" s="85" t="str">
        <f aca="false">C42</f>
        <v>Lebanon</v>
      </c>
      <c r="D128" s="86" t="n">
        <f aca="false">ROUND(HLOOKUP(C128,normalization!$V$4:$CW$153,MATCH(A$88,normalization!$A$4:$A$153,0),0),2)</f>
        <v>36.36</v>
      </c>
      <c r="G128" s="87" t="n">
        <f aca="false">RANK(D128,D$90:D$170,0)+COUNTIF(D$90:D128,D128)-1</f>
        <v>69</v>
      </c>
      <c r="H128" s="82" t="n">
        <f aca="false">RANK(D128,D$90:D$170,0)</f>
        <v>69</v>
      </c>
      <c r="I128" s="82" t="n">
        <f aca="false">MATCH(B128,G$90:G$170,0)</f>
        <v>60</v>
      </c>
      <c r="J128" s="82" t="n">
        <f aca="false">INDEX(H$90:H$170,I128)</f>
        <v>39</v>
      </c>
      <c r="K128" s="82"/>
      <c r="L128" s="82" t="n">
        <f aca="false">IF(OR(J128=J127,J128=J129),CONCATENATE("=",J128),J128)</f>
        <v>39</v>
      </c>
      <c r="M128" s="82" t="str">
        <f aca="false">INDEX(C$90:C$170,I128)</f>
        <v>Romania</v>
      </c>
      <c r="N128" s="82" t="n">
        <f aca="false">INDEX(D$90:D$170,I128)</f>
        <v>52</v>
      </c>
      <c r="Q128" s="82" t="n">
        <v>40</v>
      </c>
      <c r="R128" s="85" t="str">
        <f aca="false">C42</f>
        <v>Lebanon</v>
      </c>
      <c r="S128" s="86" t="n">
        <f aca="false">ROUND(HLOOKUP(R128,normalization!$V$4:$CW$157,MATCH(P$88,normalization!$A$4:$A$157,0),0),2)</f>
        <v>34.13</v>
      </c>
      <c r="V128" s="87" t="e">
        <f aca="false">RANK(S128,S$90:S$170,0)+COUNTIF(S$90:S128,S128)-1</f>
        <v>#REF!</v>
      </c>
      <c r="W128" s="82" t="e">
        <f aca="false">RANK(S128,S$90:S$170,0)</f>
        <v>#REF!</v>
      </c>
      <c r="X128" s="82" t="e">
        <f aca="false">MATCH(Q128,V$90:V$170,0)</f>
        <v>#N/A</v>
      </c>
      <c r="Y128" s="82" t="e">
        <f aca="false">INDEX(W$90:W$170,X128)</f>
        <v>#N/A</v>
      </c>
      <c r="Z128" s="82"/>
      <c r="AA128" s="82" t="e">
        <f aca="false">IF(OR(Y128=Y127,Y128=Y129),CONCATENATE("=",Y128),Y128)</f>
        <v>#N/A</v>
      </c>
      <c r="AB128" s="82" t="e">
        <f aca="false">INDEX(R$90:R$170,X128)</f>
        <v>#N/A</v>
      </c>
      <c r="AC128" s="82" t="e">
        <f aca="false">INDEX(S$90:S$170,X128)</f>
        <v>#N/A</v>
      </c>
      <c r="AG128" s="82" t="n">
        <v>40</v>
      </c>
      <c r="AH128" s="85" t="str">
        <f aca="false">C42</f>
        <v>Lebanon</v>
      </c>
      <c r="AI128" s="86" t="n">
        <f aca="false">ROUND(HLOOKUP(AH128,normalization!$V$4:$CW$153,MATCH(AF$88,normalization!$A$4:$A$153,0),0),2)</f>
        <v>43</v>
      </c>
      <c r="AL128" s="87" t="e">
        <f aca="false">RANK(AI128,AI$90:AI$170,0)+COUNTIF(AI$90:AI128,AI128)-1</f>
        <v>#REF!</v>
      </c>
      <c r="AM128" s="82" t="e">
        <f aca="false">RANK(AI128,AI$90:AI$170,0)</f>
        <v>#REF!</v>
      </c>
      <c r="AN128" s="82" t="e">
        <f aca="false">MATCH(AG128,AL$90:AL$170,0)</f>
        <v>#N/A</v>
      </c>
      <c r="AO128" s="82" t="e">
        <f aca="false">INDEX(AM$90:AM$170,AN128)</f>
        <v>#N/A</v>
      </c>
      <c r="AP128" s="82"/>
      <c r="AQ128" s="82" t="e">
        <f aca="false">IF(OR(AO128=AO127,AO128=AO129),CONCATENATE("=",AO128),AO128)</f>
        <v>#N/A</v>
      </c>
      <c r="AR128" s="82" t="e">
        <f aca="false">INDEX(AH$90:AH$170,AN128)</f>
        <v>#N/A</v>
      </c>
      <c r="AS128" s="82" t="e">
        <f aca="false">INDEX(AI$90:AI$170,AN128)</f>
        <v>#N/A</v>
      </c>
      <c r="AV128" s="82" t="n">
        <v>40</v>
      </c>
      <c r="AW128" s="85" t="str">
        <f aca="false">C42</f>
        <v>Lebanon</v>
      </c>
      <c r="AX128" s="86" t="n">
        <f aca="false">ROUND(HLOOKUP(AW128,normalization!$V$4:$CW$153,MATCH(AU$88,normalization!$A$4:$A$153,0),0),2)</f>
        <v>31.76</v>
      </c>
      <c r="BA128" s="87" t="e">
        <f aca="false">RANK(AX128,AX$90:AX$170,0)+COUNTIF(AX$90:AX128,AX128)-1</f>
        <v>#REF!</v>
      </c>
      <c r="BB128" s="82" t="e">
        <f aca="false">RANK(AX128,AX$90:AX$170,0)</f>
        <v>#REF!</v>
      </c>
      <c r="BC128" s="82" t="e">
        <f aca="false">MATCH(AV128,BA$90:BA$170,0)</f>
        <v>#N/A</v>
      </c>
      <c r="BD128" s="82" t="e">
        <f aca="false">INDEX(BB$90:BB$170,BC128)</f>
        <v>#N/A</v>
      </c>
      <c r="BE128" s="82"/>
      <c r="BF128" s="82" t="e">
        <f aca="false">IF(OR(BD128=BD127,BD128=BD129),CONCATENATE("=",BD128),BD128)</f>
        <v>#N/A</v>
      </c>
      <c r="BG128" s="82" t="e">
        <f aca="false">INDEX(AW$90:AW$170,BC128)</f>
        <v>#N/A</v>
      </c>
      <c r="BH128" s="82" t="e">
        <f aca="false">INDEX(AX$90:AX$170,BC128)</f>
        <v>#N/A</v>
      </c>
      <c r="BK128" s="82" t="n">
        <v>40</v>
      </c>
      <c r="BL128" s="85" t="str">
        <f aca="false">C42</f>
        <v>Lebanon</v>
      </c>
      <c r="BM128" s="86" t="n">
        <f aca="false">ROUND(HLOOKUP(BL128,normalization!$V$4:$CW$154,MATCH(BJ$88,normalization!$A$4:$A$154,0),0),2)</f>
        <v>36.82</v>
      </c>
      <c r="BP128" s="87" t="e">
        <f aca="false">RANK(BM128,BM$90:BM$170,0)+COUNTIF(BM$90:BM128,BM128)-1</f>
        <v>#REF!</v>
      </c>
      <c r="BQ128" s="82" t="e">
        <f aca="false">RANK(BM128,BM$90:BM$170,0)</f>
        <v>#REF!</v>
      </c>
      <c r="BR128" s="82" t="e">
        <f aca="false">MATCH(BK128,BP$90:BP$170,0)</f>
        <v>#N/A</v>
      </c>
      <c r="BS128" s="82" t="e">
        <f aca="false">INDEX(BQ$90:BQ$170,BR128)</f>
        <v>#N/A</v>
      </c>
      <c r="BT128" s="82"/>
      <c r="BU128" s="82" t="e">
        <f aca="false">IF(OR(BS128=BS127,BS128=BS129),CONCATENATE("=",BS128),BS128)</f>
        <v>#N/A</v>
      </c>
      <c r="BV128" s="82" t="e">
        <f aca="false">INDEX(BL$90:BL$170,BR128)</f>
        <v>#N/A</v>
      </c>
      <c r="BW128" s="82" t="e">
        <f aca="false">INDEX(BM$90:BM$170,BR128)</f>
        <v>#N/A</v>
      </c>
      <c r="BZ128" s="82"/>
      <c r="CA128" s="85"/>
      <c r="CB128" s="86"/>
      <c r="CE128" s="87"/>
      <c r="CF128" s="82"/>
      <c r="CG128" s="82"/>
      <c r="CH128" s="82"/>
      <c r="CI128" s="82"/>
      <c r="CJ128" s="82"/>
      <c r="CK128" s="82"/>
      <c r="CL128" s="82"/>
    </row>
    <row r="129" customFormat="false" ht="14.5" hidden="false" customHeight="false" outlineLevel="0" collapsed="false">
      <c r="B129" s="82" t="n">
        <v>40</v>
      </c>
      <c r="C129" s="85" t="str">
        <f aca="false">C43</f>
        <v>Mexico</v>
      </c>
      <c r="D129" s="86" t="n">
        <f aca="false">ROUND(HLOOKUP(C129,normalization!$V$4:$CW$153,MATCH(A$88,normalization!$A$4:$A$153,0),0),2)</f>
        <v>42.48</v>
      </c>
      <c r="G129" s="87" t="n">
        <f aca="false">RANK(D129,D$90:D$170,0)+COUNTIF(D$90:D129,D129)-1</f>
        <v>61</v>
      </c>
      <c r="H129" s="82" t="n">
        <f aca="false">RANK(D129,D$90:D$170,0)</f>
        <v>61</v>
      </c>
      <c r="I129" s="82" t="n">
        <f aca="false">MATCH(B129,G$90:G$170,0)</f>
        <v>28</v>
      </c>
      <c r="J129" s="82" t="n">
        <f aca="false">INDEX(H$90:H$170,I129)</f>
        <v>40</v>
      </c>
      <c r="K129" s="82"/>
      <c r="L129" s="82" t="n">
        <f aca="false">IF(OR(J129=J128,J129=J130),CONCATENATE("=",J129),J129)</f>
        <v>40</v>
      </c>
      <c r="M129" s="82" t="str">
        <f aca="false">INDEX(C$90:C$170,I129)</f>
        <v>Greece</v>
      </c>
      <c r="N129" s="82" t="n">
        <f aca="false">INDEX(D$90:D$170,I129)</f>
        <v>51.85</v>
      </c>
      <c r="Q129" s="82" t="n">
        <v>41</v>
      </c>
      <c r="R129" s="85" t="str">
        <f aca="false">C43</f>
        <v>Mexico</v>
      </c>
      <c r="S129" s="86" t="n">
        <f aca="false">ROUND(HLOOKUP(R129,normalization!$V$4:$CW$157,MATCH(P$88,normalization!$A$4:$A$157,0),0),2)</f>
        <v>57.73</v>
      </c>
      <c r="V129" s="87" t="e">
        <f aca="false">RANK(S129,S$90:S$170,0)+COUNTIF(S$90:S129,S129)-1</f>
        <v>#REF!</v>
      </c>
      <c r="W129" s="82" t="e">
        <f aca="false">RANK(S129,S$90:S$170,0)</f>
        <v>#REF!</v>
      </c>
      <c r="X129" s="82" t="e">
        <f aca="false">MATCH(Q129,V$90:V$170,0)</f>
        <v>#N/A</v>
      </c>
      <c r="Y129" s="82" t="e">
        <f aca="false">INDEX(W$90:W$170,X129)</f>
        <v>#N/A</v>
      </c>
      <c r="Z129" s="82"/>
      <c r="AA129" s="82" t="e">
        <f aca="false">IF(OR(Y129=Y128,Y129=Y130),CONCATENATE("=",Y129),Y129)</f>
        <v>#N/A</v>
      </c>
      <c r="AB129" s="82" t="e">
        <f aca="false">INDEX(R$90:R$170,X129)</f>
        <v>#N/A</v>
      </c>
      <c r="AC129" s="82" t="e">
        <f aca="false">INDEX(S$90:S$170,X129)</f>
        <v>#N/A</v>
      </c>
      <c r="AG129" s="82" t="n">
        <v>41</v>
      </c>
      <c r="AH129" s="85" t="str">
        <f aca="false">C43</f>
        <v>Mexico</v>
      </c>
      <c r="AI129" s="86" t="n">
        <f aca="false">ROUND(HLOOKUP(AH129,normalization!$V$4:$CW$153,MATCH(AF$88,normalization!$A$4:$A$153,0),0),2)</f>
        <v>59.33</v>
      </c>
      <c r="AL129" s="87" t="e">
        <f aca="false">RANK(AI129,AI$90:AI$170,0)+COUNTIF(AI$90:AI129,AI129)-1</f>
        <v>#REF!</v>
      </c>
      <c r="AM129" s="82" t="e">
        <f aca="false">RANK(AI129,AI$90:AI$170,0)</f>
        <v>#REF!</v>
      </c>
      <c r="AN129" s="82" t="e">
        <f aca="false">MATCH(AG129,AL$90:AL$170,0)</f>
        <v>#N/A</v>
      </c>
      <c r="AO129" s="82" t="e">
        <f aca="false">INDEX(AM$90:AM$170,AN129)</f>
        <v>#N/A</v>
      </c>
      <c r="AP129" s="82"/>
      <c r="AQ129" s="82" t="e">
        <f aca="false">IF(OR(AO129=AO128,AO129=AO130),CONCATENATE("=",AO129),AO129)</f>
        <v>#N/A</v>
      </c>
      <c r="AR129" s="82" t="e">
        <f aca="false">INDEX(AH$90:AH$170,AN129)</f>
        <v>#N/A</v>
      </c>
      <c r="AS129" s="82" t="e">
        <f aca="false">INDEX(AI$90:AI$170,AN129)</f>
        <v>#N/A</v>
      </c>
      <c r="AV129" s="82" t="n">
        <v>41</v>
      </c>
      <c r="AW129" s="85" t="str">
        <f aca="false">C43</f>
        <v>Mexico</v>
      </c>
      <c r="AX129" s="86" t="n">
        <f aca="false">ROUND(HLOOKUP(AW129,normalization!$V$4:$CW$153,MATCH(AU$88,normalization!$A$4:$A$153,0),0),2)</f>
        <v>61.86</v>
      </c>
      <c r="BA129" s="87" t="e">
        <f aca="false">RANK(AX129,AX$90:AX$170,0)+COUNTIF(AX$90:AX129,AX129)-1</f>
        <v>#REF!</v>
      </c>
      <c r="BB129" s="82" t="e">
        <f aca="false">RANK(AX129,AX$90:AX$170,0)</f>
        <v>#REF!</v>
      </c>
      <c r="BC129" s="82" t="e">
        <f aca="false">MATCH(AV129,BA$90:BA$170,0)</f>
        <v>#N/A</v>
      </c>
      <c r="BD129" s="82" t="e">
        <f aca="false">INDEX(BB$90:BB$170,BC129)</f>
        <v>#N/A</v>
      </c>
      <c r="BE129" s="82"/>
      <c r="BF129" s="82" t="e">
        <f aca="false">IF(OR(BD129=BD128,BD129=BD130),CONCATENATE("=",BD129),BD129)</f>
        <v>#N/A</v>
      </c>
      <c r="BG129" s="82" t="e">
        <f aca="false">INDEX(AW$90:AW$170,BC129)</f>
        <v>#N/A</v>
      </c>
      <c r="BH129" s="82" t="e">
        <f aca="false">INDEX(AX$90:AX$170,BC129)</f>
        <v>#N/A</v>
      </c>
      <c r="BK129" s="82" t="n">
        <v>41</v>
      </c>
      <c r="BL129" s="85" t="str">
        <f aca="false">C43</f>
        <v>Mexico</v>
      </c>
      <c r="BM129" s="86" t="n">
        <f aca="false">ROUND(HLOOKUP(BL129,normalization!$V$4:$CW$154,MATCH(BJ$88,normalization!$A$4:$A$154,0),0),2)</f>
        <v>43.02</v>
      </c>
      <c r="BP129" s="87" t="e">
        <f aca="false">RANK(BM129,BM$90:BM$170,0)+COUNTIF(BM$90:BM129,BM129)-1</f>
        <v>#REF!</v>
      </c>
      <c r="BQ129" s="82" t="e">
        <f aca="false">RANK(BM129,BM$90:BM$170,0)</f>
        <v>#REF!</v>
      </c>
      <c r="BR129" s="82" t="e">
        <f aca="false">MATCH(BK129,BP$90:BP$170,0)</f>
        <v>#N/A</v>
      </c>
      <c r="BS129" s="82" t="e">
        <f aca="false">INDEX(BQ$90:BQ$170,BR129)</f>
        <v>#N/A</v>
      </c>
      <c r="BT129" s="82"/>
      <c r="BU129" s="82" t="e">
        <f aca="false">IF(OR(BS129=BS128,BS129=BS130),CONCATENATE("=",BS129),BS129)</f>
        <v>#N/A</v>
      </c>
      <c r="BV129" s="82" t="e">
        <f aca="false">INDEX(BL$90:BL$170,BR129)</f>
        <v>#N/A</v>
      </c>
      <c r="BW129" s="82" t="e">
        <f aca="false">INDEX(BM$90:BM$170,BR129)</f>
        <v>#N/A</v>
      </c>
      <c r="BZ129" s="82"/>
      <c r="CA129" s="85"/>
      <c r="CB129" s="86"/>
      <c r="CE129" s="87"/>
      <c r="CF129" s="82"/>
      <c r="CG129" s="82"/>
      <c r="CH129" s="82"/>
      <c r="CI129" s="82"/>
      <c r="CJ129" s="82"/>
      <c r="CK129" s="82"/>
      <c r="CL129" s="82"/>
    </row>
    <row r="130" customFormat="false" ht="14.5" hidden="false" customHeight="false" outlineLevel="0" collapsed="false">
      <c r="B130" s="82" t="n">
        <v>41</v>
      </c>
      <c r="C130" s="85" t="str">
        <f aca="false">C44</f>
        <v>Mali</v>
      </c>
      <c r="D130" s="86" t="n">
        <f aca="false">ROUND(HLOOKUP(C130,normalization!$V$4:$CW$153,MATCH(A$88,normalization!$A$4:$A$153,0),0),2)</f>
        <v>40.84</v>
      </c>
      <c r="G130" s="87" t="n">
        <f aca="false">RANK(D130,D$90:D$170,0)+COUNTIF(D$90:D130,D130)-1</f>
        <v>64</v>
      </c>
      <c r="H130" s="82" t="n">
        <f aca="false">RANK(D130,D$90:D$170,0)</f>
        <v>64</v>
      </c>
      <c r="I130" s="82" t="n">
        <f aca="false">MATCH(B130,G$90:G$170,0)</f>
        <v>32</v>
      </c>
      <c r="J130" s="82" t="n">
        <f aca="false">INDEX(H$90:H$170,I130)</f>
        <v>41</v>
      </c>
      <c r="K130" s="82"/>
      <c r="L130" s="82" t="n">
        <f aca="false">IF(OR(J130=J129,J130=J131),CONCATENATE("=",J130),J130)</f>
        <v>41</v>
      </c>
      <c r="M130" s="82" t="str">
        <f aca="false">INDEX(C$90:C$170,I130)</f>
        <v>India</v>
      </c>
      <c r="N130" s="82" t="n">
        <f aca="false">INDEX(D$90:D$170,I130)</f>
        <v>50.3</v>
      </c>
      <c r="Q130" s="82" t="n">
        <v>42</v>
      </c>
      <c r="R130" s="85" t="str">
        <f aca="false">C44</f>
        <v>Mali</v>
      </c>
      <c r="S130" s="86" t="n">
        <f aca="false">ROUND(HLOOKUP(R130,normalization!$V$4:$CW$157,MATCH(P$88,normalization!$A$4:$A$157,0),0),2)</f>
        <v>36.81</v>
      </c>
      <c r="V130" s="87" t="e">
        <f aca="false">RANK(S130,S$90:S$170,0)+COUNTIF(S$90:S130,S130)-1</f>
        <v>#REF!</v>
      </c>
      <c r="W130" s="82" t="e">
        <f aca="false">RANK(S130,S$90:S$170,0)</f>
        <v>#REF!</v>
      </c>
      <c r="X130" s="82" t="e">
        <f aca="false">MATCH(Q130,V$90:V$170,0)</f>
        <v>#N/A</v>
      </c>
      <c r="Y130" s="82" t="e">
        <f aca="false">INDEX(W$90:W$170,X130)</f>
        <v>#N/A</v>
      </c>
      <c r="Z130" s="82"/>
      <c r="AA130" s="82" t="e">
        <f aca="false">IF(OR(Y130=Y129,Y130=Y131),CONCATENATE("=",Y130),Y130)</f>
        <v>#N/A</v>
      </c>
      <c r="AB130" s="82" t="e">
        <f aca="false">INDEX(R$90:R$170,X130)</f>
        <v>#N/A</v>
      </c>
      <c r="AC130" s="82" t="e">
        <f aca="false">INDEX(S$90:S$170,X130)</f>
        <v>#N/A</v>
      </c>
      <c r="AG130" s="82" t="n">
        <v>42</v>
      </c>
      <c r="AH130" s="85" t="str">
        <f aca="false">C44</f>
        <v>Mali</v>
      </c>
      <c r="AI130" s="86" t="n">
        <f aca="false">ROUND(HLOOKUP(AH130,normalization!$V$4:$CW$153,MATCH(AF$88,normalization!$A$4:$A$153,0),0),2)</f>
        <v>31.14</v>
      </c>
      <c r="AL130" s="87" t="e">
        <f aca="false">RANK(AI130,AI$90:AI$170,0)+COUNTIF(AI$90:AI130,AI130)-1</f>
        <v>#REF!</v>
      </c>
      <c r="AM130" s="82" t="e">
        <f aca="false">RANK(AI130,AI$90:AI$170,0)</f>
        <v>#REF!</v>
      </c>
      <c r="AN130" s="82" t="e">
        <f aca="false">MATCH(AG130,AL$90:AL$170,0)</f>
        <v>#N/A</v>
      </c>
      <c r="AO130" s="82" t="e">
        <f aca="false">INDEX(AM$90:AM$170,AN130)</f>
        <v>#N/A</v>
      </c>
      <c r="AP130" s="82"/>
      <c r="AQ130" s="82" t="e">
        <f aca="false">IF(OR(AO130=AO129,AO130=AO131),CONCATENATE("=",AO130),AO130)</f>
        <v>#N/A</v>
      </c>
      <c r="AR130" s="82" t="e">
        <f aca="false">INDEX(AH$90:AH$170,AN130)</f>
        <v>#N/A</v>
      </c>
      <c r="AS130" s="82" t="e">
        <f aca="false">INDEX(AI$90:AI$170,AN130)</f>
        <v>#N/A</v>
      </c>
      <c r="AV130" s="82" t="n">
        <v>42</v>
      </c>
      <c r="AW130" s="85" t="str">
        <f aca="false">C44</f>
        <v>Mali</v>
      </c>
      <c r="AX130" s="86" t="n">
        <f aca="false">ROUND(HLOOKUP(AW130,normalization!$V$4:$CW$153,MATCH(AU$88,normalization!$A$4:$A$153,0),0),2)</f>
        <v>42.41</v>
      </c>
      <c r="BA130" s="87" t="e">
        <f aca="false">RANK(AX130,AX$90:AX$170,0)+COUNTIF(AX$90:AX130,AX130)-1</f>
        <v>#REF!</v>
      </c>
      <c r="BB130" s="82" t="e">
        <f aca="false">RANK(AX130,AX$90:AX$170,0)</f>
        <v>#REF!</v>
      </c>
      <c r="BC130" s="82" t="e">
        <f aca="false">MATCH(AV130,BA$90:BA$170,0)</f>
        <v>#N/A</v>
      </c>
      <c r="BD130" s="82" t="e">
        <f aca="false">INDEX(BB$90:BB$170,BC130)</f>
        <v>#N/A</v>
      </c>
      <c r="BE130" s="82"/>
      <c r="BF130" s="82" t="e">
        <f aca="false">IF(OR(BD130=BD129,BD130=BD131),CONCATENATE("=",BD130),BD130)</f>
        <v>#N/A</v>
      </c>
      <c r="BG130" s="82" t="e">
        <f aca="false">INDEX(AW$90:AW$170,BC130)</f>
        <v>#N/A</v>
      </c>
      <c r="BH130" s="82" t="e">
        <f aca="false">INDEX(AX$90:AX$170,BC130)</f>
        <v>#N/A</v>
      </c>
      <c r="BK130" s="82" t="n">
        <v>42</v>
      </c>
      <c r="BL130" s="85" t="str">
        <f aca="false">C44</f>
        <v>Mali</v>
      </c>
      <c r="BM130" s="86" t="n">
        <f aca="false">ROUND(HLOOKUP(BL130,normalization!$V$4:$CW$154,MATCH(BJ$88,normalization!$A$4:$A$154,0),0),2)</f>
        <v>26.27</v>
      </c>
      <c r="BP130" s="87" t="e">
        <f aca="false">RANK(BM130,BM$90:BM$170,0)+COUNTIF(BM$90:BM130,BM130)-1</f>
        <v>#REF!</v>
      </c>
      <c r="BQ130" s="82" t="e">
        <f aca="false">RANK(BM130,BM$90:BM$170,0)</f>
        <v>#REF!</v>
      </c>
      <c r="BR130" s="82" t="e">
        <f aca="false">MATCH(BK130,BP$90:BP$170,0)</f>
        <v>#N/A</v>
      </c>
      <c r="BS130" s="82" t="e">
        <f aca="false">INDEX(BQ$90:BQ$170,BR130)</f>
        <v>#N/A</v>
      </c>
      <c r="BT130" s="82"/>
      <c r="BU130" s="82" t="e">
        <f aca="false">IF(OR(BS130=BS129,BS130=BS131),CONCATENATE("=",BS130),BS130)</f>
        <v>#N/A</v>
      </c>
      <c r="BV130" s="82" t="e">
        <f aca="false">INDEX(BL$90:BL$170,BR130)</f>
        <v>#N/A</v>
      </c>
      <c r="BW130" s="82" t="e">
        <f aca="false">INDEX(BM$90:BM$170,BR130)</f>
        <v>#N/A</v>
      </c>
      <c r="BZ130" s="82"/>
      <c r="CA130" s="85"/>
      <c r="CB130" s="86"/>
      <c r="CE130" s="87"/>
      <c r="CF130" s="82"/>
      <c r="CG130" s="82"/>
      <c r="CH130" s="82"/>
      <c r="CI130" s="82"/>
      <c r="CJ130" s="82"/>
      <c r="CK130" s="82"/>
      <c r="CL130" s="82"/>
    </row>
    <row r="131" customFormat="false" ht="14.5" hidden="false" customHeight="false" outlineLevel="0" collapsed="false">
      <c r="B131" s="82" t="n">
        <v>42</v>
      </c>
      <c r="C131" s="85" t="str">
        <f aca="false">C45</f>
        <v>Malta</v>
      </c>
      <c r="D131" s="86" t="n">
        <f aca="false">ROUND(HLOOKUP(C131,normalization!$V$4:$CW$153,MATCH(A$88,normalization!$A$4:$A$153,0),0),2)</f>
        <v>56.93</v>
      </c>
      <c r="G131" s="87" t="n">
        <f aca="false">RANK(D131,D$90:D$170,0)+COUNTIF(D$90:D131,D131)-1</f>
        <v>30</v>
      </c>
      <c r="H131" s="82" t="n">
        <f aca="false">RANK(D131,D$90:D$170,0)</f>
        <v>30</v>
      </c>
      <c r="I131" s="82" t="n">
        <f aca="false">MATCH(B131,G$90:G$170,0)</f>
        <v>31</v>
      </c>
      <c r="J131" s="82" t="n">
        <f aca="false">INDEX(H$90:H$170,I131)</f>
        <v>42</v>
      </c>
      <c r="K131" s="82"/>
      <c r="L131" s="82" t="n">
        <f aca="false">IF(OR(J131=J130,J131=J132),CONCATENATE("=",J131),J131)</f>
        <v>42</v>
      </c>
      <c r="M131" s="82" t="str">
        <f aca="false">INDEX(C$90:C$170,I131)</f>
        <v>Indonesia</v>
      </c>
      <c r="N131" s="82" t="n">
        <f aca="false">INDEX(D$90:D$170,I131)</f>
        <v>50.19</v>
      </c>
      <c r="Q131" s="82" t="n">
        <v>43</v>
      </c>
      <c r="R131" s="85" t="str">
        <f aca="false">C45</f>
        <v>Malta</v>
      </c>
      <c r="S131" s="86" t="n">
        <f aca="false">ROUND(HLOOKUP(R131,normalization!$V$4:$CW$157,MATCH(P$88,normalization!$A$4:$A$157,0),0),2)</f>
        <v>64.2</v>
      </c>
      <c r="V131" s="87" t="e">
        <f aca="false">RANK(S131,S$90:S$170,0)+COUNTIF(S$90:S131,S131)-1</f>
        <v>#REF!</v>
      </c>
      <c r="W131" s="82" t="e">
        <f aca="false">RANK(S131,S$90:S$170,0)</f>
        <v>#REF!</v>
      </c>
      <c r="X131" s="82" t="e">
        <f aca="false">MATCH(Q131,V$90:V$170,0)</f>
        <v>#N/A</v>
      </c>
      <c r="Y131" s="82" t="e">
        <f aca="false">INDEX(W$90:W$170,X131)</f>
        <v>#N/A</v>
      </c>
      <c r="Z131" s="82"/>
      <c r="AA131" s="82" t="e">
        <f aca="false">IF(OR(Y131=Y130,Y131=Y132),CONCATENATE("=",Y131),Y131)</f>
        <v>#N/A</v>
      </c>
      <c r="AB131" s="82" t="e">
        <f aca="false">INDEX(R$90:R$170,X131)</f>
        <v>#N/A</v>
      </c>
      <c r="AC131" s="82" t="e">
        <f aca="false">INDEX(S$90:S$170,X131)</f>
        <v>#N/A</v>
      </c>
      <c r="AG131" s="82" t="n">
        <v>43</v>
      </c>
      <c r="AH131" s="85" t="str">
        <f aca="false">C45</f>
        <v>Malta</v>
      </c>
      <c r="AI131" s="86" t="n">
        <f aca="false">ROUND(HLOOKUP(AH131,normalization!$V$4:$CW$153,MATCH(AF$88,normalization!$A$4:$A$153,0),0),2)</f>
        <v>78.95</v>
      </c>
      <c r="AL131" s="87" t="e">
        <f aca="false">RANK(AI131,AI$90:AI$170,0)+COUNTIF(AI$90:AI131,AI131)-1</f>
        <v>#REF!</v>
      </c>
      <c r="AM131" s="82" t="e">
        <f aca="false">RANK(AI131,AI$90:AI$170,0)</f>
        <v>#REF!</v>
      </c>
      <c r="AN131" s="82" t="e">
        <f aca="false">MATCH(AG131,AL$90:AL$170,0)</f>
        <v>#N/A</v>
      </c>
      <c r="AO131" s="82" t="e">
        <f aca="false">INDEX(AM$90:AM$170,AN131)</f>
        <v>#N/A</v>
      </c>
      <c r="AP131" s="82"/>
      <c r="AQ131" s="82" t="e">
        <f aca="false">IF(OR(AO131=AO130,AO131=AO132),CONCATENATE("=",AO131),AO131)</f>
        <v>#N/A</v>
      </c>
      <c r="AR131" s="82" t="e">
        <f aca="false">INDEX(AH$90:AH$170,AN131)</f>
        <v>#N/A</v>
      </c>
      <c r="AS131" s="82" t="e">
        <f aca="false">INDEX(AI$90:AI$170,AN131)</f>
        <v>#N/A</v>
      </c>
      <c r="AV131" s="82" t="n">
        <v>43</v>
      </c>
      <c r="AW131" s="85" t="str">
        <f aca="false">C45</f>
        <v>Malta</v>
      </c>
      <c r="AX131" s="86" t="n">
        <f aca="false">ROUND(HLOOKUP(AW131,normalization!$V$4:$CW$153,MATCH(AU$88,normalization!$A$4:$A$153,0),0),2)</f>
        <v>48.24</v>
      </c>
      <c r="BA131" s="87" t="e">
        <f aca="false">RANK(AX131,AX$90:AX$170,0)+COUNTIF(AX$90:AX131,AX131)-1</f>
        <v>#REF!</v>
      </c>
      <c r="BB131" s="82" t="e">
        <f aca="false">RANK(AX131,AX$90:AX$170,0)</f>
        <v>#REF!</v>
      </c>
      <c r="BC131" s="82" t="e">
        <f aca="false">MATCH(AV131,BA$90:BA$170,0)</f>
        <v>#N/A</v>
      </c>
      <c r="BD131" s="82" t="e">
        <f aca="false">INDEX(BB$90:BB$170,BC131)</f>
        <v>#N/A</v>
      </c>
      <c r="BE131" s="82"/>
      <c r="BF131" s="82" t="e">
        <f aca="false">IF(OR(BD131=BD130,BD131=BD132),CONCATENATE("=",BD131),BD131)</f>
        <v>#N/A</v>
      </c>
      <c r="BG131" s="82" t="e">
        <f aca="false">INDEX(AW$90:AW$170,BC131)</f>
        <v>#N/A</v>
      </c>
      <c r="BH131" s="82" t="e">
        <f aca="false">INDEX(AX$90:AX$170,BC131)</f>
        <v>#N/A</v>
      </c>
      <c r="BK131" s="82" t="n">
        <v>43</v>
      </c>
      <c r="BL131" s="85" t="str">
        <f aca="false">C45</f>
        <v>Malta</v>
      </c>
      <c r="BM131" s="86" t="n">
        <f aca="false">ROUND(HLOOKUP(BL131,normalization!$V$4:$CW$154,MATCH(BJ$88,normalization!$A$4:$A$154,0),0),2)</f>
        <v>60.79</v>
      </c>
      <c r="BP131" s="87" t="e">
        <f aca="false">RANK(BM131,BM$90:BM$170,0)+COUNTIF(BM$90:BM131,BM131)-1</f>
        <v>#REF!</v>
      </c>
      <c r="BQ131" s="82" t="e">
        <f aca="false">RANK(BM131,BM$90:BM$170,0)</f>
        <v>#REF!</v>
      </c>
      <c r="BR131" s="82" t="e">
        <f aca="false">MATCH(BK131,BP$90:BP$170,0)</f>
        <v>#N/A</v>
      </c>
      <c r="BS131" s="82" t="e">
        <f aca="false">INDEX(BQ$90:BQ$170,BR131)</f>
        <v>#N/A</v>
      </c>
      <c r="BT131" s="82"/>
      <c r="BU131" s="82" t="e">
        <f aca="false">IF(OR(BS131=BS130,BS131=BS132),CONCATENATE("=",BS131),BS131)</f>
        <v>#N/A</v>
      </c>
      <c r="BV131" s="82" t="e">
        <f aca="false">INDEX(BL$90:BL$170,BR131)</f>
        <v>#N/A</v>
      </c>
      <c r="BW131" s="82" t="e">
        <f aca="false">INDEX(BM$90:BM$170,BR131)</f>
        <v>#N/A</v>
      </c>
      <c r="BZ131" s="82"/>
      <c r="CA131" s="85"/>
      <c r="CB131" s="86"/>
      <c r="CE131" s="87"/>
      <c r="CF131" s="82"/>
      <c r="CG131" s="82"/>
      <c r="CH131" s="82"/>
      <c r="CI131" s="82"/>
      <c r="CJ131" s="82"/>
      <c r="CK131" s="82"/>
      <c r="CL131" s="82"/>
    </row>
    <row r="132" customFormat="false" ht="14.5" hidden="false" customHeight="false" outlineLevel="0" collapsed="false">
      <c r="B132" s="82" t="n">
        <v>43</v>
      </c>
      <c r="C132" s="85" t="str">
        <f aca="false">C46</f>
        <v>Myanmar</v>
      </c>
      <c r="D132" s="86" t="n">
        <f aca="false">ROUND(HLOOKUP(C132,normalization!$V$4:$CW$153,MATCH(A$88,normalization!$A$4:$A$153,0),0),2)</f>
        <v>42.83</v>
      </c>
      <c r="G132" s="87" t="n">
        <f aca="false">RANK(D132,D$90:D$170,0)+COUNTIF(D$90:D132,D132)-1</f>
        <v>60</v>
      </c>
      <c r="H132" s="82" t="n">
        <f aca="false">RANK(D132,D$90:D$170,0)</f>
        <v>60</v>
      </c>
      <c r="I132" s="82" t="n">
        <f aca="false">MATCH(B132,G$90:G$170,0)</f>
        <v>49</v>
      </c>
      <c r="J132" s="82" t="n">
        <f aca="false">INDEX(H$90:H$170,I132)</f>
        <v>43</v>
      </c>
      <c r="K132" s="82"/>
      <c r="L132" s="82" t="n">
        <f aca="false">IF(OR(J132=J131,J132=J133),CONCATENATE("=",J132),J132)</f>
        <v>43</v>
      </c>
      <c r="M132" s="82" t="str">
        <f aca="false">INDEX(C$90:C$170,I132)</f>
        <v>Nigeria</v>
      </c>
      <c r="N132" s="82" t="n">
        <f aca="false">INDEX(D$90:D$170,I132)</f>
        <v>49.92</v>
      </c>
      <c r="Q132" s="82" t="n">
        <v>44</v>
      </c>
      <c r="R132" s="85" t="str">
        <f aca="false">C46</f>
        <v>Myanmar</v>
      </c>
      <c r="S132" s="86" t="n">
        <f aca="false">ROUND(HLOOKUP(R132,normalization!$V$4:$CW$157,MATCH(P$88,normalization!$A$4:$A$157,0),0),2)</f>
        <v>36.21</v>
      </c>
      <c r="V132" s="87" t="e">
        <f aca="false">RANK(S132,S$90:S$170,0)+COUNTIF(S$90:S132,S132)-1</f>
        <v>#REF!</v>
      </c>
      <c r="W132" s="82" t="e">
        <f aca="false">RANK(S132,S$90:S$170,0)</f>
        <v>#REF!</v>
      </c>
      <c r="X132" s="82" t="e">
        <f aca="false">MATCH(Q132,V$90:V$170,0)</f>
        <v>#N/A</v>
      </c>
      <c r="Y132" s="82" t="e">
        <f aca="false">INDEX(W$90:W$170,X132)</f>
        <v>#N/A</v>
      </c>
      <c r="Z132" s="82"/>
      <c r="AA132" s="82" t="e">
        <f aca="false">IF(OR(Y132=Y131,Y132=Y133),CONCATENATE("=",Y132),Y132)</f>
        <v>#N/A</v>
      </c>
      <c r="AB132" s="82" t="e">
        <f aca="false">INDEX(R$90:R$170,X132)</f>
        <v>#N/A</v>
      </c>
      <c r="AC132" s="82" t="e">
        <f aca="false">INDEX(S$90:S$170,X132)</f>
        <v>#N/A</v>
      </c>
      <c r="AG132" s="82" t="n">
        <v>44</v>
      </c>
      <c r="AH132" s="85" t="str">
        <f aca="false">C46</f>
        <v>Myanmar</v>
      </c>
      <c r="AI132" s="86" t="n">
        <f aca="false">ROUND(HLOOKUP(AH132,normalization!$V$4:$CW$153,MATCH(AF$88,normalization!$A$4:$A$153,0),0),2)</f>
        <v>52.21</v>
      </c>
      <c r="AL132" s="87" t="e">
        <f aca="false">RANK(AI132,AI$90:AI$170,0)+COUNTIF(AI$90:AI132,AI132)-1</f>
        <v>#REF!</v>
      </c>
      <c r="AM132" s="82" t="e">
        <f aca="false">RANK(AI132,AI$90:AI$170,0)</f>
        <v>#REF!</v>
      </c>
      <c r="AN132" s="82" t="e">
        <f aca="false">MATCH(AG132,AL$90:AL$170,0)</f>
        <v>#N/A</v>
      </c>
      <c r="AO132" s="82" t="e">
        <f aca="false">INDEX(AM$90:AM$170,AN132)</f>
        <v>#N/A</v>
      </c>
      <c r="AP132" s="82"/>
      <c r="AQ132" s="82" t="e">
        <f aca="false">IF(OR(AO132=AO131,AO132=AO133),CONCATENATE("=",AO132),AO132)</f>
        <v>#N/A</v>
      </c>
      <c r="AR132" s="82" t="e">
        <f aca="false">INDEX(AH$90:AH$170,AN132)</f>
        <v>#N/A</v>
      </c>
      <c r="AS132" s="82" t="e">
        <f aca="false">INDEX(AI$90:AI$170,AN132)</f>
        <v>#N/A</v>
      </c>
      <c r="AV132" s="82" t="n">
        <v>44</v>
      </c>
      <c r="AW132" s="85" t="str">
        <f aca="false">C46</f>
        <v>Myanmar</v>
      </c>
      <c r="AX132" s="86" t="n">
        <f aca="false">ROUND(HLOOKUP(AW132,normalization!$V$4:$CW$153,MATCH(AU$88,normalization!$A$4:$A$153,0),0),2)</f>
        <v>35.58</v>
      </c>
      <c r="BA132" s="87" t="e">
        <f aca="false">RANK(AX132,AX$90:AX$170,0)+COUNTIF(AX$90:AX132,AX132)-1</f>
        <v>#REF!</v>
      </c>
      <c r="BB132" s="82" t="e">
        <f aca="false">RANK(AX132,AX$90:AX$170,0)</f>
        <v>#REF!</v>
      </c>
      <c r="BC132" s="82" t="e">
        <f aca="false">MATCH(AV132,BA$90:BA$170,0)</f>
        <v>#N/A</v>
      </c>
      <c r="BD132" s="82" t="e">
        <f aca="false">INDEX(BB$90:BB$170,BC132)</f>
        <v>#N/A</v>
      </c>
      <c r="BE132" s="82"/>
      <c r="BF132" s="82" t="e">
        <f aca="false">IF(OR(BD132=BD131,BD132=BD133),CONCATENATE("=",BD132),BD132)</f>
        <v>#N/A</v>
      </c>
      <c r="BG132" s="82" t="e">
        <f aca="false">INDEX(AW$90:AW$170,BC132)</f>
        <v>#N/A</v>
      </c>
      <c r="BH132" s="82" t="e">
        <f aca="false">INDEX(AX$90:AX$170,BC132)</f>
        <v>#N/A</v>
      </c>
      <c r="BK132" s="82" t="n">
        <v>44</v>
      </c>
      <c r="BL132" s="85" t="str">
        <f aca="false">C46</f>
        <v>Myanmar</v>
      </c>
      <c r="BM132" s="86" t="n">
        <f aca="false">ROUND(HLOOKUP(BL132,normalization!$V$4:$CW$154,MATCH(BJ$88,normalization!$A$4:$A$154,0),0),2)</f>
        <v>23.18</v>
      </c>
      <c r="BP132" s="87" t="e">
        <f aca="false">RANK(BM132,BM$90:BM$170,0)+COUNTIF(BM$90:BM132,BM132)-1</f>
        <v>#REF!</v>
      </c>
      <c r="BQ132" s="82" t="e">
        <f aca="false">RANK(BM132,BM$90:BM$170,0)</f>
        <v>#REF!</v>
      </c>
      <c r="BR132" s="82" t="e">
        <f aca="false">MATCH(BK132,BP$90:BP$170,0)</f>
        <v>#N/A</v>
      </c>
      <c r="BS132" s="82" t="e">
        <f aca="false">INDEX(BQ$90:BQ$170,BR132)</f>
        <v>#N/A</v>
      </c>
      <c r="BT132" s="82"/>
      <c r="BU132" s="82" t="e">
        <f aca="false">IF(OR(BS132=BS131,BS132=BS133),CONCATENATE("=",BS132),BS132)</f>
        <v>#N/A</v>
      </c>
      <c r="BV132" s="82" t="e">
        <f aca="false">INDEX(BL$90:BL$170,BR132)</f>
        <v>#N/A</v>
      </c>
      <c r="BW132" s="82" t="e">
        <f aca="false">INDEX(BM$90:BM$170,BR132)</f>
        <v>#N/A</v>
      </c>
      <c r="BZ132" s="82"/>
      <c r="CA132" s="85"/>
      <c r="CB132" s="86"/>
      <c r="CE132" s="87"/>
      <c r="CF132" s="82"/>
      <c r="CG132" s="82"/>
      <c r="CH132" s="82"/>
      <c r="CI132" s="82"/>
      <c r="CJ132" s="82"/>
      <c r="CK132" s="82"/>
      <c r="CL132" s="82"/>
    </row>
    <row r="133" customFormat="false" ht="14.5" hidden="false" customHeight="false" outlineLevel="0" collapsed="false">
      <c r="B133" s="82" t="n">
        <v>44</v>
      </c>
      <c r="C133" s="85" t="str">
        <f aca="false">C47</f>
        <v>Mozambique</v>
      </c>
      <c r="D133" s="86" t="n">
        <f aca="false">ROUND(HLOOKUP(C133,normalization!$V$4:$CW$153,MATCH(A$88,normalization!$A$4:$A$153,0),0),2)</f>
        <v>47.65</v>
      </c>
      <c r="G133" s="87" t="n">
        <f aca="false">RANK(D133,D$90:D$170,0)+COUNTIF(D$90:D133,D133)-1</f>
        <v>47</v>
      </c>
      <c r="H133" s="82" t="n">
        <f aca="false">RANK(D133,D$90:D$170,0)</f>
        <v>47</v>
      </c>
      <c r="I133" s="82" t="n">
        <f aca="false">MATCH(B133,G$90:G$170,0)</f>
        <v>55</v>
      </c>
      <c r="J133" s="82" t="n">
        <f aca="false">INDEX(H$90:H$170,I133)</f>
        <v>44</v>
      </c>
      <c r="K133" s="82"/>
      <c r="L133" s="82" t="n">
        <f aca="false">IF(OR(J133=J132,J133=J134),CONCATENATE("=",J133),J133)</f>
        <v>44</v>
      </c>
      <c r="M133" s="82" t="str">
        <f aca="false">INDEX(C$90:C$170,I133)</f>
        <v>Peru</v>
      </c>
      <c r="N133" s="82" t="n">
        <f aca="false">INDEX(D$90:D$170,I133)</f>
        <v>49.08</v>
      </c>
      <c r="Q133" s="82" t="n">
        <v>45</v>
      </c>
      <c r="R133" s="85" t="str">
        <f aca="false">C47</f>
        <v>Mozambique</v>
      </c>
      <c r="S133" s="86" t="n">
        <f aca="false">ROUND(HLOOKUP(R133,normalization!$V$4:$CW$157,MATCH(P$88,normalization!$A$4:$A$157,0),0),2)</f>
        <v>30.64</v>
      </c>
      <c r="V133" s="87" t="e">
        <f aca="false">RANK(S133,S$90:S$170,0)+COUNTIF(S$90:S133,S133)-1</f>
        <v>#REF!</v>
      </c>
      <c r="W133" s="82" t="e">
        <f aca="false">RANK(S133,S$90:S$170,0)</f>
        <v>#REF!</v>
      </c>
      <c r="X133" s="82" t="e">
        <f aca="false">MATCH(Q133,V$90:V$170,0)</f>
        <v>#N/A</v>
      </c>
      <c r="Y133" s="82" t="e">
        <f aca="false">INDEX(W$90:W$170,X133)</f>
        <v>#N/A</v>
      </c>
      <c r="Z133" s="82"/>
      <c r="AA133" s="82" t="e">
        <f aca="false">IF(OR(Y133=Y132,Y133=Y134),CONCATENATE("=",Y133),Y133)</f>
        <v>#N/A</v>
      </c>
      <c r="AB133" s="82" t="e">
        <f aca="false">INDEX(R$90:R$170,X133)</f>
        <v>#N/A</v>
      </c>
      <c r="AC133" s="82" t="e">
        <f aca="false">INDEX(S$90:S$170,X133)</f>
        <v>#N/A</v>
      </c>
      <c r="AG133" s="82" t="n">
        <v>45</v>
      </c>
      <c r="AH133" s="85" t="str">
        <f aca="false">C47</f>
        <v>Mozambique</v>
      </c>
      <c r="AI133" s="86" t="n">
        <f aca="false">ROUND(HLOOKUP(AH133,normalization!$V$4:$CW$153,MATCH(AF$88,normalization!$A$4:$A$153,0),0),2)</f>
        <v>50.03</v>
      </c>
      <c r="AL133" s="87" t="e">
        <f aca="false">RANK(AI133,AI$90:AI$170,0)+COUNTIF(AI$90:AI133,AI133)-1</f>
        <v>#REF!</v>
      </c>
      <c r="AM133" s="82" t="e">
        <f aca="false">RANK(AI133,AI$90:AI$170,0)</f>
        <v>#REF!</v>
      </c>
      <c r="AN133" s="82" t="e">
        <f aca="false">MATCH(AG133,AL$90:AL$170,0)</f>
        <v>#N/A</v>
      </c>
      <c r="AO133" s="82" t="e">
        <f aca="false">INDEX(AM$90:AM$170,AN133)</f>
        <v>#N/A</v>
      </c>
      <c r="AP133" s="82"/>
      <c r="AQ133" s="82" t="e">
        <f aca="false">IF(OR(AO133=AO132,AO133=AO134),CONCATENATE("=",AO133),AO133)</f>
        <v>#N/A</v>
      </c>
      <c r="AR133" s="82" t="e">
        <f aca="false">INDEX(AH$90:AH$170,AN133)</f>
        <v>#N/A</v>
      </c>
      <c r="AS133" s="82" t="e">
        <f aca="false">INDEX(AI$90:AI$170,AN133)</f>
        <v>#N/A</v>
      </c>
      <c r="AV133" s="82" t="n">
        <v>45</v>
      </c>
      <c r="AW133" s="85" t="str">
        <f aca="false">C47</f>
        <v>Mozambique</v>
      </c>
      <c r="AX133" s="86" t="n">
        <f aca="false">ROUND(HLOOKUP(AW133,normalization!$V$4:$CW$153,MATCH(AU$88,normalization!$A$4:$A$153,0),0),2)</f>
        <v>24.96</v>
      </c>
      <c r="BA133" s="87" t="e">
        <f aca="false">RANK(AX133,AX$90:AX$170,0)+COUNTIF(AX$90:AX133,AX133)-1</f>
        <v>#REF!</v>
      </c>
      <c r="BB133" s="82" t="e">
        <f aca="false">RANK(AX133,AX$90:AX$170,0)</f>
        <v>#REF!</v>
      </c>
      <c r="BC133" s="82" t="e">
        <f aca="false">MATCH(AV133,BA$90:BA$170,0)</f>
        <v>#N/A</v>
      </c>
      <c r="BD133" s="82" t="e">
        <f aca="false">INDEX(BB$90:BB$170,BC133)</f>
        <v>#N/A</v>
      </c>
      <c r="BE133" s="82"/>
      <c r="BF133" s="82" t="e">
        <f aca="false">IF(OR(BD133=BD132,BD133=BD134),CONCATENATE("=",BD133),BD133)</f>
        <v>#N/A</v>
      </c>
      <c r="BG133" s="82" t="e">
        <f aca="false">INDEX(AW$90:AW$170,BC133)</f>
        <v>#N/A</v>
      </c>
      <c r="BH133" s="82" t="e">
        <f aca="false">INDEX(AX$90:AX$170,BC133)</f>
        <v>#N/A</v>
      </c>
      <c r="BK133" s="82" t="n">
        <v>45</v>
      </c>
      <c r="BL133" s="85" t="str">
        <f aca="false">C47</f>
        <v>Mozambique</v>
      </c>
      <c r="BM133" s="86" t="n">
        <f aca="false">ROUND(HLOOKUP(BL133,normalization!$V$4:$CW$154,MATCH(BJ$88,normalization!$A$4:$A$154,0),0),2)</f>
        <v>6.01</v>
      </c>
      <c r="BP133" s="87" t="e">
        <f aca="false">RANK(BM133,BM$90:BM$170,0)+COUNTIF(BM$90:BM133,BM133)-1</f>
        <v>#REF!</v>
      </c>
      <c r="BQ133" s="82" t="e">
        <f aca="false">RANK(BM133,BM$90:BM$170,0)</f>
        <v>#REF!</v>
      </c>
      <c r="BR133" s="82" t="e">
        <f aca="false">MATCH(BK133,BP$90:BP$170,0)</f>
        <v>#N/A</v>
      </c>
      <c r="BS133" s="82" t="e">
        <f aca="false">INDEX(BQ$90:BQ$170,BR133)</f>
        <v>#N/A</v>
      </c>
      <c r="BT133" s="82"/>
      <c r="BU133" s="82" t="e">
        <f aca="false">IF(OR(BS133=BS132,BS133=BS134),CONCATENATE("=",BS133),BS133)</f>
        <v>#N/A</v>
      </c>
      <c r="BV133" s="82" t="e">
        <f aca="false">INDEX(BL$90:BL$170,BR133)</f>
        <v>#N/A</v>
      </c>
      <c r="BW133" s="82" t="e">
        <f aca="false">INDEX(BM$90:BM$170,BR133)</f>
        <v>#N/A</v>
      </c>
      <c r="BZ133" s="82"/>
      <c r="CA133" s="85"/>
      <c r="CB133" s="86"/>
      <c r="CE133" s="87"/>
      <c r="CF133" s="82"/>
      <c r="CG133" s="82"/>
      <c r="CH133" s="82"/>
      <c r="CI133" s="82"/>
      <c r="CJ133" s="82"/>
      <c r="CK133" s="82"/>
      <c r="CL133" s="82"/>
    </row>
    <row r="134" customFormat="false" ht="14.5" hidden="false" customHeight="false" outlineLevel="0" collapsed="false">
      <c r="B134" s="82" t="n">
        <v>45</v>
      </c>
      <c r="C134" s="85" t="str">
        <f aca="false">C48</f>
        <v>Mauritius</v>
      </c>
      <c r="D134" s="86" t="n">
        <f aca="false">ROUND(HLOOKUP(C134,normalization!$V$4:$CW$153,MATCH(A$88,normalization!$A$4:$A$153,0),0),2)</f>
        <v>59.3</v>
      </c>
      <c r="G134" s="87" t="n">
        <f aca="false">RANK(D134,D$90:D$170,0)+COUNTIF(D$90:D134,D134)-1</f>
        <v>26</v>
      </c>
      <c r="H134" s="82" t="n">
        <f aca="false">RANK(D134,D$90:D$170,0)</f>
        <v>26</v>
      </c>
      <c r="I134" s="82" t="n">
        <f aca="false">MATCH(B134,G$90:G$170,0)</f>
        <v>62</v>
      </c>
      <c r="J134" s="82" t="n">
        <f aca="false">INDEX(H$90:H$170,I134)</f>
        <v>45</v>
      </c>
      <c r="K134" s="82"/>
      <c r="L134" s="82" t="n">
        <f aca="false">IF(OR(J134=J133,J134=J135),CONCATENATE("=",J134),J134)</f>
        <v>45</v>
      </c>
      <c r="M134" s="82" t="str">
        <f aca="false">INDEX(C$90:C$170,I134)</f>
        <v>Rwanda</v>
      </c>
      <c r="N134" s="82" t="n">
        <f aca="false">INDEX(D$90:D$170,I134)</f>
        <v>48.65</v>
      </c>
      <c r="Q134" s="82" t="n">
        <v>46</v>
      </c>
      <c r="R134" s="85" t="str">
        <f aca="false">C48</f>
        <v>Mauritius</v>
      </c>
      <c r="S134" s="86" t="n">
        <f aca="false">ROUND(HLOOKUP(R134,normalization!$V$4:$CW$157,MATCH(P$88,normalization!$A$4:$A$157,0),0),2)</f>
        <v>52.82</v>
      </c>
      <c r="V134" s="87" t="e">
        <f aca="false">RANK(S134,S$90:S$170,0)+COUNTIF(S$90:S134,S134)-1</f>
        <v>#REF!</v>
      </c>
      <c r="W134" s="82" t="e">
        <f aca="false">RANK(S134,S$90:S$170,0)</f>
        <v>#REF!</v>
      </c>
      <c r="X134" s="82" t="e">
        <f aca="false">MATCH(Q134,V$90:V$170,0)</f>
        <v>#N/A</v>
      </c>
      <c r="Y134" s="82" t="e">
        <f aca="false">INDEX(W$90:W$170,X134)</f>
        <v>#N/A</v>
      </c>
      <c r="Z134" s="82"/>
      <c r="AA134" s="82" t="e">
        <f aca="false">IF(OR(Y134=Y133,Y134=Y135),CONCATENATE("=",Y134),Y134)</f>
        <v>#N/A</v>
      </c>
      <c r="AB134" s="82" t="e">
        <f aca="false">INDEX(R$90:R$170,X134)</f>
        <v>#N/A</v>
      </c>
      <c r="AC134" s="82" t="e">
        <f aca="false">INDEX(S$90:S$170,X134)</f>
        <v>#N/A</v>
      </c>
      <c r="AG134" s="82" t="n">
        <v>46</v>
      </c>
      <c r="AH134" s="85" t="str">
        <f aca="false">C48</f>
        <v>Mauritius</v>
      </c>
      <c r="AI134" s="86" t="n">
        <f aca="false">ROUND(HLOOKUP(AH134,normalization!$V$4:$CW$153,MATCH(AF$88,normalization!$A$4:$A$153,0),0),2)</f>
        <v>55.14</v>
      </c>
      <c r="AL134" s="87" t="e">
        <f aca="false">RANK(AI134,AI$90:AI$170,0)+COUNTIF(AI$90:AI134,AI134)-1</f>
        <v>#REF!</v>
      </c>
      <c r="AM134" s="82" t="e">
        <f aca="false">RANK(AI134,AI$90:AI$170,0)</f>
        <v>#REF!</v>
      </c>
      <c r="AN134" s="82" t="e">
        <f aca="false">MATCH(AG134,AL$90:AL$170,0)</f>
        <v>#N/A</v>
      </c>
      <c r="AO134" s="82" t="e">
        <f aca="false">INDEX(AM$90:AM$170,AN134)</f>
        <v>#N/A</v>
      </c>
      <c r="AP134" s="82"/>
      <c r="AQ134" s="82" t="e">
        <f aca="false">IF(OR(AO134=AO133,AO134=AO135),CONCATENATE("=",AO134),AO134)</f>
        <v>#N/A</v>
      </c>
      <c r="AR134" s="82" t="e">
        <f aca="false">INDEX(AH$90:AH$170,AN134)</f>
        <v>#N/A</v>
      </c>
      <c r="AS134" s="82" t="e">
        <f aca="false">INDEX(AI$90:AI$170,AN134)</f>
        <v>#N/A</v>
      </c>
      <c r="AV134" s="82" t="n">
        <v>46</v>
      </c>
      <c r="AW134" s="85" t="str">
        <f aca="false">C48</f>
        <v>Mauritius</v>
      </c>
      <c r="AX134" s="86" t="n">
        <f aca="false">ROUND(HLOOKUP(AW134,normalization!$V$4:$CW$153,MATCH(AU$88,normalization!$A$4:$A$153,0),0),2)</f>
        <v>47.79</v>
      </c>
      <c r="BA134" s="87" t="e">
        <f aca="false">RANK(AX134,AX$90:AX$170,0)+COUNTIF(AX$90:AX134,AX134)-1</f>
        <v>#REF!</v>
      </c>
      <c r="BB134" s="82" t="e">
        <f aca="false">RANK(AX134,AX$90:AX$170,0)</f>
        <v>#REF!</v>
      </c>
      <c r="BC134" s="82" t="e">
        <f aca="false">MATCH(AV134,BA$90:BA$170,0)</f>
        <v>#N/A</v>
      </c>
      <c r="BD134" s="82" t="e">
        <f aca="false">INDEX(BB$90:BB$170,BC134)</f>
        <v>#N/A</v>
      </c>
      <c r="BE134" s="82"/>
      <c r="BF134" s="82" t="e">
        <f aca="false">IF(OR(BD134=BD133,BD134=BD135),CONCATENATE("=",BD134),BD134)</f>
        <v>#N/A</v>
      </c>
      <c r="BG134" s="82" t="e">
        <f aca="false">INDEX(AW$90:AW$170,BC134)</f>
        <v>#N/A</v>
      </c>
      <c r="BH134" s="82" t="e">
        <f aca="false">INDEX(AX$90:AX$170,BC134)</f>
        <v>#N/A</v>
      </c>
      <c r="BK134" s="82" t="n">
        <v>46</v>
      </c>
      <c r="BL134" s="85" t="str">
        <f aca="false">C48</f>
        <v>Mauritius</v>
      </c>
      <c r="BM134" s="86" t="n">
        <f aca="false">ROUND(HLOOKUP(BL134,normalization!$V$4:$CW$154,MATCH(BJ$88,normalization!$A$4:$A$154,0),0),2)</f>
        <v>40.78</v>
      </c>
      <c r="BP134" s="87" t="e">
        <f aca="false">RANK(BM134,BM$90:BM$170,0)+COUNTIF(BM$90:BM134,BM134)-1</f>
        <v>#REF!</v>
      </c>
      <c r="BQ134" s="82" t="e">
        <f aca="false">RANK(BM134,BM$90:BM$170,0)</f>
        <v>#REF!</v>
      </c>
      <c r="BR134" s="82" t="e">
        <f aca="false">MATCH(BK134,BP$90:BP$170,0)</f>
        <v>#N/A</v>
      </c>
      <c r="BS134" s="82" t="e">
        <f aca="false">INDEX(BQ$90:BQ$170,BR134)</f>
        <v>#N/A</v>
      </c>
      <c r="BT134" s="82"/>
      <c r="BU134" s="82" t="e">
        <f aca="false">IF(OR(BS134=BS133,BS134=BS135),CONCATENATE("=",BS134),BS134)</f>
        <v>#N/A</v>
      </c>
      <c r="BV134" s="82" t="e">
        <f aca="false">INDEX(BL$90:BL$170,BR134)</f>
        <v>#N/A</v>
      </c>
      <c r="BW134" s="82" t="e">
        <f aca="false">INDEX(BM$90:BM$170,BR134)</f>
        <v>#N/A</v>
      </c>
      <c r="BZ134" s="82"/>
      <c r="CA134" s="85"/>
      <c r="CB134" s="86"/>
      <c r="CE134" s="87"/>
      <c r="CF134" s="82"/>
      <c r="CG134" s="82"/>
      <c r="CH134" s="82"/>
      <c r="CI134" s="82"/>
      <c r="CJ134" s="82"/>
      <c r="CK134" s="82"/>
      <c r="CL134" s="82"/>
    </row>
    <row r="135" customFormat="false" ht="14.5" hidden="false" customHeight="false" outlineLevel="0" collapsed="false">
      <c r="B135" s="82" t="n">
        <v>46</v>
      </c>
      <c r="C135" s="85" t="str">
        <f aca="false">C49</f>
        <v>Malaysia</v>
      </c>
      <c r="D135" s="86" t="n">
        <f aca="false">ROUND(HLOOKUP(C135,normalization!$V$4:$CW$153,MATCH(A$88,normalization!$A$4:$A$153,0),0),2)</f>
        <v>47.16</v>
      </c>
      <c r="G135" s="87" t="n">
        <f aca="false">RANK(D135,D$90:D$170,0)+COUNTIF(D$90:D135,D135)-1</f>
        <v>48</v>
      </c>
      <c r="H135" s="82" t="n">
        <f aca="false">RANK(D135,D$90:D$170,0)</f>
        <v>48</v>
      </c>
      <c r="I135" s="82" t="n">
        <f aca="false">MATCH(B135,G$90:G$170,0)</f>
        <v>77</v>
      </c>
      <c r="J135" s="82" t="n">
        <f aca="false">INDEX(H$90:H$170,I135)</f>
        <v>46</v>
      </c>
      <c r="K135" s="82"/>
      <c r="L135" s="82" t="n">
        <f aca="false">IF(OR(J135=J134,J135=J136),CONCATENATE("=",J135),J135)</f>
        <v>46</v>
      </c>
      <c r="M135" s="82" t="str">
        <f aca="false">INDEX(C$90:C$170,I135)</f>
        <v>Vietnam</v>
      </c>
      <c r="N135" s="82" t="n">
        <f aca="false">INDEX(D$90:D$170,I135)</f>
        <v>48.59</v>
      </c>
      <c r="Q135" s="82" t="n">
        <v>47</v>
      </c>
      <c r="R135" s="85" t="str">
        <f aca="false">C49</f>
        <v>Malaysia</v>
      </c>
      <c r="S135" s="86" t="n">
        <f aca="false">ROUND(HLOOKUP(R135,normalization!$V$4:$CW$157,MATCH(P$88,normalization!$A$4:$A$157,0),0),2)</f>
        <v>61.71</v>
      </c>
      <c r="V135" s="87" t="e">
        <f aca="false">RANK(S135,S$90:S$170,0)+COUNTIF(S$90:S135,S135)-1</f>
        <v>#REF!</v>
      </c>
      <c r="W135" s="82" t="e">
        <f aca="false">RANK(S135,S$90:S$170,0)</f>
        <v>#REF!</v>
      </c>
      <c r="X135" s="82" t="e">
        <f aca="false">MATCH(Q135,V$90:V$170,0)</f>
        <v>#N/A</v>
      </c>
      <c r="Y135" s="82" t="e">
        <f aca="false">INDEX(W$90:W$170,X135)</f>
        <v>#N/A</v>
      </c>
      <c r="Z135" s="82"/>
      <c r="AA135" s="82" t="e">
        <f aca="false">IF(OR(Y135=Y134,Y135=Y136),CONCATENATE("=",Y135),Y135)</f>
        <v>#N/A</v>
      </c>
      <c r="AB135" s="82" t="e">
        <f aca="false">INDEX(R$90:R$170,X135)</f>
        <v>#N/A</v>
      </c>
      <c r="AC135" s="82" t="e">
        <f aca="false">INDEX(S$90:S$170,X135)</f>
        <v>#N/A</v>
      </c>
      <c r="AG135" s="82" t="n">
        <v>47</v>
      </c>
      <c r="AH135" s="85" t="str">
        <f aca="false">C49</f>
        <v>Malaysia</v>
      </c>
      <c r="AI135" s="86" t="n">
        <f aca="false">ROUND(HLOOKUP(AH135,normalization!$V$4:$CW$153,MATCH(AF$88,normalization!$A$4:$A$153,0),0),2)</f>
        <v>58.59</v>
      </c>
      <c r="AL135" s="87" t="e">
        <f aca="false">RANK(AI135,AI$90:AI$170,0)+COUNTIF(AI$90:AI135,AI135)-1</f>
        <v>#REF!</v>
      </c>
      <c r="AM135" s="82" t="e">
        <f aca="false">RANK(AI135,AI$90:AI$170,0)</f>
        <v>#REF!</v>
      </c>
      <c r="AN135" s="82" t="e">
        <f aca="false">MATCH(AG135,AL$90:AL$170,0)</f>
        <v>#N/A</v>
      </c>
      <c r="AO135" s="82" t="e">
        <f aca="false">INDEX(AM$90:AM$170,AN135)</f>
        <v>#N/A</v>
      </c>
      <c r="AP135" s="82"/>
      <c r="AQ135" s="82" t="e">
        <f aca="false">IF(OR(AO135=AO134,AO135=AO136),CONCATENATE("=",AO135),AO135)</f>
        <v>#N/A</v>
      </c>
      <c r="AR135" s="82" t="e">
        <f aca="false">INDEX(AH$90:AH$170,AN135)</f>
        <v>#N/A</v>
      </c>
      <c r="AS135" s="82" t="e">
        <f aca="false">INDEX(AI$90:AI$170,AN135)</f>
        <v>#N/A</v>
      </c>
      <c r="AV135" s="82" t="n">
        <v>47</v>
      </c>
      <c r="AW135" s="85" t="str">
        <f aca="false">C49</f>
        <v>Malaysia</v>
      </c>
      <c r="AX135" s="86" t="n">
        <f aca="false">ROUND(HLOOKUP(AW135,normalization!$V$4:$CW$153,MATCH(AU$88,normalization!$A$4:$A$153,0),0),2)</f>
        <v>52.63</v>
      </c>
      <c r="BA135" s="87" t="e">
        <f aca="false">RANK(AX135,AX$90:AX$170,0)+COUNTIF(AX$90:AX135,AX135)-1</f>
        <v>#REF!</v>
      </c>
      <c r="BB135" s="82" t="e">
        <f aca="false">RANK(AX135,AX$90:AX$170,0)</f>
        <v>#REF!</v>
      </c>
      <c r="BC135" s="82" t="e">
        <f aca="false">MATCH(AV135,BA$90:BA$170,0)</f>
        <v>#N/A</v>
      </c>
      <c r="BD135" s="82" t="e">
        <f aca="false">INDEX(BB$90:BB$170,BC135)</f>
        <v>#N/A</v>
      </c>
      <c r="BE135" s="82"/>
      <c r="BF135" s="82" t="e">
        <f aca="false">IF(OR(BD135=BD134,BD135=BD136),CONCATENATE("=",BD135),BD135)</f>
        <v>#N/A</v>
      </c>
      <c r="BG135" s="82" t="e">
        <f aca="false">INDEX(AW$90:AW$170,BC135)</f>
        <v>#N/A</v>
      </c>
      <c r="BH135" s="82" t="e">
        <f aca="false">INDEX(AX$90:AX$170,BC135)</f>
        <v>#N/A</v>
      </c>
      <c r="BK135" s="82" t="n">
        <v>47</v>
      </c>
      <c r="BL135" s="85" t="str">
        <f aca="false">C49</f>
        <v>Malaysia</v>
      </c>
      <c r="BM135" s="86" t="n">
        <f aca="false">ROUND(HLOOKUP(BL135,normalization!$V$4:$CW$154,MATCH(BJ$88,normalization!$A$4:$A$154,0),0),2)</f>
        <v>45.49</v>
      </c>
      <c r="BP135" s="87" t="e">
        <f aca="false">RANK(BM135,BM$90:BM$170,0)+COUNTIF(BM$90:BM135,BM135)-1</f>
        <v>#REF!</v>
      </c>
      <c r="BQ135" s="82" t="e">
        <f aca="false">RANK(BM135,BM$90:BM$170,0)</f>
        <v>#REF!</v>
      </c>
      <c r="BR135" s="82" t="e">
        <f aca="false">MATCH(BK135,BP$90:BP$170,0)</f>
        <v>#N/A</v>
      </c>
      <c r="BS135" s="82" t="e">
        <f aca="false">INDEX(BQ$90:BQ$170,BR135)</f>
        <v>#N/A</v>
      </c>
      <c r="BT135" s="82"/>
      <c r="BU135" s="82" t="e">
        <f aca="false">IF(OR(BS135=BS134,BS135=BS136),CONCATENATE("=",BS135),BS135)</f>
        <v>#N/A</v>
      </c>
      <c r="BV135" s="82" t="e">
        <f aca="false">INDEX(BL$90:BL$170,BR135)</f>
        <v>#N/A</v>
      </c>
      <c r="BW135" s="82" t="e">
        <f aca="false">INDEX(BM$90:BM$170,BR135)</f>
        <v>#N/A</v>
      </c>
      <c r="BZ135" s="82"/>
      <c r="CA135" s="85"/>
      <c r="CB135" s="86"/>
      <c r="CE135" s="87"/>
      <c r="CF135" s="82"/>
      <c r="CG135" s="82"/>
      <c r="CH135" s="82"/>
      <c r="CI135" s="82"/>
      <c r="CJ135" s="82"/>
      <c r="CK135" s="82"/>
      <c r="CL135" s="82"/>
    </row>
    <row r="136" customFormat="false" ht="14.5" hidden="false" customHeight="false" outlineLevel="0" collapsed="false">
      <c r="B136" s="82" t="n">
        <v>47</v>
      </c>
      <c r="C136" s="85" t="str">
        <f aca="false">C50</f>
        <v>Namibia</v>
      </c>
      <c r="D136" s="86" t="n">
        <f aca="false">ROUND(HLOOKUP(C136,normalization!$V$4:$CW$153,MATCH(A$88,normalization!$A$4:$A$153,0),0),2)</f>
        <v>25.28</v>
      </c>
      <c r="G136" s="87" t="n">
        <f aca="false">RANK(D136,D$90:D$170,0)+COUNTIF(D$90:D136,D136)-1</f>
        <v>79</v>
      </c>
      <c r="H136" s="82" t="n">
        <f aca="false">RANK(D136,D$90:D$170,0)</f>
        <v>79</v>
      </c>
      <c r="I136" s="82" t="n">
        <f aca="false">MATCH(B136,G$90:G$170,0)</f>
        <v>44</v>
      </c>
      <c r="J136" s="82" t="n">
        <f aca="false">INDEX(H$90:H$170,I136)</f>
        <v>47</v>
      </c>
      <c r="K136" s="82"/>
      <c r="L136" s="82" t="n">
        <f aca="false">IF(OR(J136=J135,J136=J137),CONCATENATE("=",J136),J136)</f>
        <v>47</v>
      </c>
      <c r="M136" s="82" t="str">
        <f aca="false">INDEX(C$90:C$170,I136)</f>
        <v>Mozambique</v>
      </c>
      <c r="N136" s="82" t="n">
        <f aca="false">INDEX(D$90:D$170,I136)</f>
        <v>47.65</v>
      </c>
      <c r="Q136" s="82" t="n">
        <v>48</v>
      </c>
      <c r="R136" s="85" t="str">
        <f aca="false">C50</f>
        <v>Namibia</v>
      </c>
      <c r="S136" s="86" t="n">
        <f aca="false">ROUND(HLOOKUP(R136,normalization!$V$4:$CW$157,MATCH(P$88,normalization!$A$4:$A$157,0),0),2)</f>
        <v>37.14</v>
      </c>
      <c r="V136" s="87" t="e">
        <f aca="false">RANK(S136,S$90:S$170,0)+COUNTIF(S$90:S136,S136)-1</f>
        <v>#REF!</v>
      </c>
      <c r="W136" s="82" t="e">
        <f aca="false">RANK(S136,S$90:S$170,0)</f>
        <v>#REF!</v>
      </c>
      <c r="X136" s="82" t="e">
        <f aca="false">MATCH(Q136,V$90:V$170,0)</f>
        <v>#N/A</v>
      </c>
      <c r="Y136" s="82" t="e">
        <f aca="false">INDEX(W$90:W$170,X136)</f>
        <v>#N/A</v>
      </c>
      <c r="Z136" s="82"/>
      <c r="AA136" s="82" t="e">
        <f aca="false">IF(OR(Y136=Y135,Y136=Y137),CONCATENATE("=",Y136),Y136)</f>
        <v>#N/A</v>
      </c>
      <c r="AB136" s="82" t="e">
        <f aca="false">INDEX(R$90:R$170,X136)</f>
        <v>#N/A</v>
      </c>
      <c r="AC136" s="82" t="e">
        <f aca="false">INDEX(S$90:S$170,X136)</f>
        <v>#N/A</v>
      </c>
      <c r="AG136" s="82" t="n">
        <v>48</v>
      </c>
      <c r="AH136" s="85" t="str">
        <f aca="false">C50</f>
        <v>Namibia</v>
      </c>
      <c r="AI136" s="86" t="n">
        <f aca="false">ROUND(HLOOKUP(AH136,normalization!$V$4:$CW$153,MATCH(AF$88,normalization!$A$4:$A$153,0),0),2)</f>
        <v>14.1</v>
      </c>
      <c r="AL136" s="87" t="e">
        <f aca="false">RANK(AI136,AI$90:AI$170,0)+COUNTIF(AI$90:AI136,AI136)-1</f>
        <v>#REF!</v>
      </c>
      <c r="AM136" s="82" t="e">
        <f aca="false">RANK(AI136,AI$90:AI$170,0)</f>
        <v>#REF!</v>
      </c>
      <c r="AN136" s="82" t="e">
        <f aca="false">MATCH(AG136,AL$90:AL$170,0)</f>
        <v>#N/A</v>
      </c>
      <c r="AO136" s="82" t="e">
        <f aca="false">INDEX(AM$90:AM$170,AN136)</f>
        <v>#N/A</v>
      </c>
      <c r="AP136" s="82"/>
      <c r="AQ136" s="82" t="e">
        <f aca="false">IF(OR(AO136=AO135,AO136=AO137),CONCATENATE("=",AO136),AO136)</f>
        <v>#N/A</v>
      </c>
      <c r="AR136" s="82" t="e">
        <f aca="false">INDEX(AH$90:AH$170,AN136)</f>
        <v>#N/A</v>
      </c>
      <c r="AS136" s="82" t="e">
        <f aca="false">INDEX(AI$90:AI$170,AN136)</f>
        <v>#N/A</v>
      </c>
      <c r="AV136" s="82" t="n">
        <v>48</v>
      </c>
      <c r="AW136" s="85" t="str">
        <f aca="false">C50</f>
        <v>Namibia</v>
      </c>
      <c r="AX136" s="86" t="n">
        <f aca="false">ROUND(HLOOKUP(AW136,normalization!$V$4:$CW$153,MATCH(AU$88,normalization!$A$4:$A$153,0),0),2)</f>
        <v>33.27</v>
      </c>
      <c r="BA136" s="87" t="e">
        <f aca="false">RANK(AX136,AX$90:AX$170,0)+COUNTIF(AX$90:AX136,AX136)-1</f>
        <v>#REF!</v>
      </c>
      <c r="BB136" s="82" t="e">
        <f aca="false">RANK(AX136,AX$90:AX$170,0)</f>
        <v>#REF!</v>
      </c>
      <c r="BC136" s="82" t="e">
        <f aca="false">MATCH(AV136,BA$90:BA$170,0)</f>
        <v>#N/A</v>
      </c>
      <c r="BD136" s="82" t="e">
        <f aca="false">INDEX(BB$90:BB$170,BC136)</f>
        <v>#N/A</v>
      </c>
      <c r="BE136" s="82"/>
      <c r="BF136" s="82" t="e">
        <f aca="false">IF(OR(BD136=BD135,BD136=BD137),CONCATENATE("=",BD136),BD136)</f>
        <v>#N/A</v>
      </c>
      <c r="BG136" s="82" t="e">
        <f aca="false">INDEX(AW$90:AW$170,BC136)</f>
        <v>#N/A</v>
      </c>
      <c r="BH136" s="82" t="e">
        <f aca="false">INDEX(AX$90:AX$170,BC136)</f>
        <v>#N/A</v>
      </c>
      <c r="BK136" s="82" t="n">
        <v>48</v>
      </c>
      <c r="BL136" s="85" t="str">
        <f aca="false">C50</f>
        <v>Namibia</v>
      </c>
      <c r="BM136" s="86" t="n">
        <f aca="false">ROUND(HLOOKUP(BL136,normalization!$V$4:$CW$154,MATCH(BJ$88,normalization!$A$4:$A$154,0),0),2)</f>
        <v>14.72</v>
      </c>
      <c r="BP136" s="87" t="e">
        <f aca="false">RANK(BM136,BM$90:BM$170,0)+COUNTIF(BM$90:BM136,BM136)-1</f>
        <v>#REF!</v>
      </c>
      <c r="BQ136" s="82" t="e">
        <f aca="false">RANK(BM136,BM$90:BM$170,0)</f>
        <v>#REF!</v>
      </c>
      <c r="BR136" s="82" t="e">
        <f aca="false">MATCH(BK136,BP$90:BP$170,0)</f>
        <v>#N/A</v>
      </c>
      <c r="BS136" s="82" t="e">
        <f aca="false">INDEX(BQ$90:BQ$170,BR136)</f>
        <v>#N/A</v>
      </c>
      <c r="BT136" s="82"/>
      <c r="BU136" s="82" t="e">
        <f aca="false">IF(OR(BS136=BS135,BS136=BS137),CONCATENATE("=",BS136),BS136)</f>
        <v>#N/A</v>
      </c>
      <c r="BV136" s="82" t="e">
        <f aca="false">INDEX(BL$90:BL$170,BR136)</f>
        <v>#N/A</v>
      </c>
      <c r="BW136" s="82" t="e">
        <f aca="false">INDEX(BM$90:BM$170,BR136)</f>
        <v>#N/A</v>
      </c>
      <c r="BZ136" s="82"/>
      <c r="CA136" s="85"/>
      <c r="CB136" s="86"/>
      <c r="CE136" s="87"/>
      <c r="CF136" s="82"/>
      <c r="CG136" s="82"/>
      <c r="CH136" s="82"/>
      <c r="CI136" s="82"/>
      <c r="CJ136" s="82"/>
      <c r="CK136" s="82"/>
      <c r="CL136" s="82"/>
    </row>
    <row r="137" customFormat="false" ht="14.5" hidden="false" customHeight="false" outlineLevel="0" collapsed="false">
      <c r="B137" s="82" t="n">
        <v>48</v>
      </c>
      <c r="C137" s="85" t="str">
        <f aca="false">C51</f>
        <v>Niger</v>
      </c>
      <c r="D137" s="86" t="n">
        <f aca="false">ROUND(HLOOKUP(C137,normalization!$V$4:$CW$153,MATCH(A$88,normalization!$A$4:$A$153,0),0),2)</f>
        <v>31.2</v>
      </c>
      <c r="G137" s="87" t="n">
        <f aca="false">RANK(D137,D$90:D$170,0)+COUNTIF(D$90:D137,D137)-1</f>
        <v>74</v>
      </c>
      <c r="H137" s="82" t="n">
        <f aca="false">RANK(D137,D$90:D$170,0)</f>
        <v>74</v>
      </c>
      <c r="I137" s="82" t="n">
        <f aca="false">MATCH(B137,G$90:G$170,0)</f>
        <v>46</v>
      </c>
      <c r="J137" s="82" t="n">
        <f aca="false">INDEX(H$90:H$170,I137)</f>
        <v>48</v>
      </c>
      <c r="K137" s="82"/>
      <c r="L137" s="82" t="n">
        <f aca="false">IF(OR(J137=J136,J137=J138),CONCATENATE("=",J137),J137)</f>
        <v>48</v>
      </c>
      <c r="M137" s="82" t="str">
        <f aca="false">INDEX(C$90:C$170,I137)</f>
        <v>Malaysia</v>
      </c>
      <c r="N137" s="82" t="n">
        <f aca="false">INDEX(D$90:D$170,I137)</f>
        <v>47.16</v>
      </c>
      <c r="Q137" s="82" t="n">
        <v>49</v>
      </c>
      <c r="R137" s="85" t="str">
        <f aca="false">C51</f>
        <v>Niger</v>
      </c>
      <c r="S137" s="86" t="n">
        <f aca="false">ROUND(HLOOKUP(R137,normalization!$V$4:$CW$157,MATCH(P$88,normalization!$A$4:$A$157,0),0),2)</f>
        <v>31.81</v>
      </c>
      <c r="V137" s="87" t="e">
        <f aca="false">RANK(S137,S$90:S$170,0)+COUNTIF(S$90:S137,S137)-1</f>
        <v>#REF!</v>
      </c>
      <c r="W137" s="82" t="e">
        <f aca="false">RANK(S137,S$90:S$170,0)</f>
        <v>#REF!</v>
      </c>
      <c r="X137" s="82" t="e">
        <f aca="false">MATCH(Q137,V$90:V$170,0)</f>
        <v>#N/A</v>
      </c>
      <c r="Y137" s="82" t="e">
        <f aca="false">INDEX(W$90:W$170,X137)</f>
        <v>#N/A</v>
      </c>
      <c r="Z137" s="82"/>
      <c r="AA137" s="82" t="e">
        <f aca="false">IF(OR(Y137=Y136,Y137=Y138),CONCATENATE("=",Y137),Y137)</f>
        <v>#N/A</v>
      </c>
      <c r="AB137" s="82" t="e">
        <f aca="false">INDEX(R$90:R$170,X137)</f>
        <v>#N/A</v>
      </c>
      <c r="AC137" s="82" t="e">
        <f aca="false">INDEX(S$90:S$170,X137)</f>
        <v>#N/A</v>
      </c>
      <c r="AG137" s="82" t="n">
        <v>49</v>
      </c>
      <c r="AH137" s="85" t="str">
        <f aca="false">C51</f>
        <v>Niger</v>
      </c>
      <c r="AI137" s="86" t="n">
        <f aca="false">ROUND(HLOOKUP(AH137,normalization!$V$4:$CW$153,MATCH(AF$88,normalization!$A$4:$A$153,0),0),2)</f>
        <v>40.93</v>
      </c>
      <c r="AL137" s="87" t="e">
        <f aca="false">RANK(AI137,AI$90:AI$170,0)+COUNTIF(AI$90:AI137,AI137)-1</f>
        <v>#REF!</v>
      </c>
      <c r="AM137" s="82" t="e">
        <f aca="false">RANK(AI137,AI$90:AI$170,0)</f>
        <v>#REF!</v>
      </c>
      <c r="AN137" s="82" t="e">
        <f aca="false">MATCH(AG137,AL$90:AL$170,0)</f>
        <v>#N/A</v>
      </c>
      <c r="AO137" s="82" t="e">
        <f aca="false">INDEX(AM$90:AM$170,AN137)</f>
        <v>#N/A</v>
      </c>
      <c r="AP137" s="82"/>
      <c r="AQ137" s="82" t="e">
        <f aca="false">IF(OR(AO137=AO136,AO137=AO138),CONCATENATE("=",AO137),AO137)</f>
        <v>#N/A</v>
      </c>
      <c r="AR137" s="82" t="e">
        <f aca="false">INDEX(AH$90:AH$170,AN137)</f>
        <v>#N/A</v>
      </c>
      <c r="AS137" s="82" t="e">
        <f aca="false">INDEX(AI$90:AI$170,AN137)</f>
        <v>#N/A</v>
      </c>
      <c r="AV137" s="82" t="n">
        <v>49</v>
      </c>
      <c r="AW137" s="85" t="str">
        <f aca="false">C51</f>
        <v>Niger</v>
      </c>
      <c r="AX137" s="86" t="n">
        <f aca="false">ROUND(HLOOKUP(AW137,normalization!$V$4:$CW$153,MATCH(AU$88,normalization!$A$4:$A$153,0),0),2)</f>
        <v>27.4</v>
      </c>
      <c r="BA137" s="87" t="e">
        <f aca="false">RANK(AX137,AX$90:AX$170,0)+COUNTIF(AX$90:AX137,AX137)-1</f>
        <v>#REF!</v>
      </c>
      <c r="BB137" s="82" t="e">
        <f aca="false">RANK(AX137,AX$90:AX$170,0)</f>
        <v>#REF!</v>
      </c>
      <c r="BC137" s="82" t="e">
        <f aca="false">MATCH(AV137,BA$90:BA$170,0)</f>
        <v>#N/A</v>
      </c>
      <c r="BD137" s="82" t="e">
        <f aca="false">INDEX(BB$90:BB$170,BC137)</f>
        <v>#N/A</v>
      </c>
      <c r="BE137" s="82"/>
      <c r="BF137" s="82" t="e">
        <f aca="false">IF(OR(BD137=BD136,BD137=BD138),CONCATENATE("=",BD137),BD137)</f>
        <v>#N/A</v>
      </c>
      <c r="BG137" s="82" t="e">
        <f aca="false">INDEX(AW$90:AW$170,BC137)</f>
        <v>#N/A</v>
      </c>
      <c r="BH137" s="82" t="e">
        <f aca="false">INDEX(AX$90:AX$170,BC137)</f>
        <v>#N/A</v>
      </c>
      <c r="BK137" s="82" t="n">
        <v>49</v>
      </c>
      <c r="BL137" s="85" t="str">
        <f aca="false">C51</f>
        <v>Niger</v>
      </c>
      <c r="BM137" s="86" t="n">
        <f aca="false">ROUND(HLOOKUP(BL137,normalization!$V$4:$CW$154,MATCH(BJ$88,normalization!$A$4:$A$154,0),0),2)</f>
        <v>24.7</v>
      </c>
      <c r="BP137" s="87" t="e">
        <f aca="false">RANK(BM137,BM$90:BM$170,0)+COUNTIF(BM$90:BM137,BM137)-1</f>
        <v>#REF!</v>
      </c>
      <c r="BQ137" s="82" t="e">
        <f aca="false">RANK(BM137,BM$90:BM$170,0)</f>
        <v>#REF!</v>
      </c>
      <c r="BR137" s="82" t="e">
        <f aca="false">MATCH(BK137,BP$90:BP$170,0)</f>
        <v>#N/A</v>
      </c>
      <c r="BS137" s="82" t="e">
        <f aca="false">INDEX(BQ$90:BQ$170,BR137)</f>
        <v>#N/A</v>
      </c>
      <c r="BT137" s="82"/>
      <c r="BU137" s="82" t="e">
        <f aca="false">IF(OR(BS137=BS136,BS137=BS138),CONCATENATE("=",BS137),BS137)</f>
        <v>#N/A</v>
      </c>
      <c r="BV137" s="82" t="e">
        <f aca="false">INDEX(BL$90:BL$170,BR137)</f>
        <v>#N/A</v>
      </c>
      <c r="BW137" s="82" t="e">
        <f aca="false">INDEX(BM$90:BM$170,BR137)</f>
        <v>#N/A</v>
      </c>
      <c r="BZ137" s="82"/>
      <c r="CA137" s="85"/>
      <c r="CB137" s="86"/>
      <c r="CE137" s="87"/>
      <c r="CF137" s="82"/>
      <c r="CG137" s="82"/>
      <c r="CH137" s="82"/>
      <c r="CI137" s="82"/>
      <c r="CJ137" s="82"/>
      <c r="CK137" s="82"/>
      <c r="CL137" s="82"/>
    </row>
    <row r="138" customFormat="false" ht="14.5" hidden="false" customHeight="false" outlineLevel="0" collapsed="false">
      <c r="B138" s="82" t="n">
        <v>49</v>
      </c>
      <c r="C138" s="85" t="str">
        <f aca="false">C52</f>
        <v>Nigeria</v>
      </c>
      <c r="D138" s="86" t="n">
        <f aca="false">ROUND(HLOOKUP(C138,normalization!$V$4:$CW$153,MATCH(A$88,normalization!$A$4:$A$153,0),0),2)</f>
        <v>49.92</v>
      </c>
      <c r="G138" s="87" t="n">
        <f aca="false">RANK(D138,D$90:D$170,0)+COUNTIF(D$90:D138,D138)-1</f>
        <v>43</v>
      </c>
      <c r="H138" s="82" t="n">
        <f aca="false">RANK(D138,D$90:D$170,0)</f>
        <v>43</v>
      </c>
      <c r="I138" s="82" t="n">
        <f aca="false">MATCH(B138,G$90:G$170,0)</f>
        <v>26</v>
      </c>
      <c r="J138" s="82" t="n">
        <f aca="false">INDEX(H$90:H$170,I138)</f>
        <v>49</v>
      </c>
      <c r="K138" s="82"/>
      <c r="L138" s="82" t="str">
        <f aca="false">IF(OR(J138=J137,J138=J139),CONCATENATE("=",J138),J138)</f>
        <v>=49</v>
      </c>
      <c r="M138" s="82" t="str">
        <f aca="false">INDEX(C$90:C$170,I138)</f>
        <v>Ghana</v>
      </c>
      <c r="N138" s="82" t="n">
        <f aca="false">INDEX(D$90:D$170,I138)</f>
        <v>46.45</v>
      </c>
      <c r="Q138" s="82" t="n">
        <v>50</v>
      </c>
      <c r="R138" s="85" t="str">
        <f aca="false">C52</f>
        <v>Nigeria</v>
      </c>
      <c r="S138" s="86" t="n">
        <f aca="false">ROUND(HLOOKUP(R138,normalization!$V$4:$CW$157,MATCH(P$88,normalization!$A$4:$A$157,0),0),2)</f>
        <v>59.83</v>
      </c>
      <c r="V138" s="87" t="e">
        <f aca="false">RANK(S138,S$90:S$170,0)+COUNTIF(S$90:S138,S138)-1</f>
        <v>#REF!</v>
      </c>
      <c r="W138" s="82" t="e">
        <f aca="false">RANK(S138,S$90:S$170,0)</f>
        <v>#REF!</v>
      </c>
      <c r="X138" s="82" t="e">
        <f aca="false">MATCH(Q138,V$90:V$170,0)</f>
        <v>#N/A</v>
      </c>
      <c r="Y138" s="82" t="e">
        <f aca="false">INDEX(W$90:W$170,X138)</f>
        <v>#N/A</v>
      </c>
      <c r="Z138" s="82"/>
      <c r="AA138" s="82" t="e">
        <f aca="false">IF(OR(Y138=Y137,Y138=Y139),CONCATENATE("=",Y138),Y138)</f>
        <v>#N/A</v>
      </c>
      <c r="AB138" s="82" t="e">
        <f aca="false">INDEX(R$90:R$170,X138)</f>
        <v>#N/A</v>
      </c>
      <c r="AC138" s="82" t="e">
        <f aca="false">INDEX(S$90:S$170,X138)</f>
        <v>#N/A</v>
      </c>
      <c r="AG138" s="82" t="n">
        <v>50</v>
      </c>
      <c r="AH138" s="85" t="str">
        <f aca="false">C52</f>
        <v>Nigeria</v>
      </c>
      <c r="AI138" s="86" t="n">
        <f aca="false">ROUND(HLOOKUP(AH138,normalization!$V$4:$CW$153,MATCH(AF$88,normalization!$A$4:$A$153,0),0),2)</f>
        <v>78.45</v>
      </c>
      <c r="AL138" s="87" t="e">
        <f aca="false">RANK(AI138,AI$90:AI$170,0)+COUNTIF(AI$90:AI138,AI138)-1</f>
        <v>#REF!</v>
      </c>
      <c r="AM138" s="82" t="e">
        <f aca="false">RANK(AI138,AI$90:AI$170,0)</f>
        <v>#REF!</v>
      </c>
      <c r="AN138" s="82" t="e">
        <f aca="false">MATCH(AG138,AL$90:AL$170,0)</f>
        <v>#N/A</v>
      </c>
      <c r="AO138" s="82" t="e">
        <f aca="false">INDEX(AM$90:AM$170,AN138)</f>
        <v>#N/A</v>
      </c>
      <c r="AP138" s="82"/>
      <c r="AQ138" s="82" t="e">
        <f aca="false">IF(OR(AO138=AO137,AO138=AO139),CONCATENATE("=",AO138),AO138)</f>
        <v>#N/A</v>
      </c>
      <c r="AR138" s="82" t="e">
        <f aca="false">INDEX(AH$90:AH$170,AN138)</f>
        <v>#N/A</v>
      </c>
      <c r="AS138" s="82" t="e">
        <f aca="false">INDEX(AI$90:AI$170,AN138)</f>
        <v>#N/A</v>
      </c>
      <c r="AV138" s="82" t="n">
        <v>50</v>
      </c>
      <c r="AW138" s="85" t="str">
        <f aca="false">C52</f>
        <v>Nigeria</v>
      </c>
      <c r="AX138" s="86" t="n">
        <f aca="false">ROUND(HLOOKUP(AW138,normalization!$V$4:$CW$153,MATCH(AU$88,normalization!$A$4:$A$153,0),0),2)</f>
        <v>47.46</v>
      </c>
      <c r="BA138" s="87" t="e">
        <f aca="false">RANK(AX138,AX$90:AX$170,0)+COUNTIF(AX$90:AX138,AX138)-1</f>
        <v>#REF!</v>
      </c>
      <c r="BB138" s="82" t="e">
        <f aca="false">RANK(AX138,AX$90:AX$170,0)</f>
        <v>#REF!</v>
      </c>
      <c r="BC138" s="82" t="e">
        <f aca="false">MATCH(AV138,BA$90:BA$170,0)</f>
        <v>#N/A</v>
      </c>
      <c r="BD138" s="82" t="e">
        <f aca="false">INDEX(BB$90:BB$170,BC138)</f>
        <v>#N/A</v>
      </c>
      <c r="BE138" s="82"/>
      <c r="BF138" s="82" t="e">
        <f aca="false">IF(OR(BD138=BD137,BD138=BD139),CONCATENATE("=",BD138),BD138)</f>
        <v>#N/A</v>
      </c>
      <c r="BG138" s="82" t="e">
        <f aca="false">INDEX(AW$90:AW$170,BC138)</f>
        <v>#N/A</v>
      </c>
      <c r="BH138" s="82" t="e">
        <f aca="false">INDEX(AX$90:AX$170,BC138)</f>
        <v>#N/A</v>
      </c>
      <c r="BK138" s="82" t="n">
        <v>50</v>
      </c>
      <c r="BL138" s="85" t="str">
        <f aca="false">C52</f>
        <v>Nigeria</v>
      </c>
      <c r="BM138" s="86" t="n">
        <f aca="false">ROUND(HLOOKUP(BL138,normalization!$V$4:$CW$154,MATCH(BJ$88,normalization!$A$4:$A$154,0),0),2)</f>
        <v>49.41</v>
      </c>
      <c r="BP138" s="87" t="e">
        <f aca="false">RANK(BM138,BM$90:BM$170,0)+COUNTIF(BM$90:BM138,BM138)-1</f>
        <v>#REF!</v>
      </c>
      <c r="BQ138" s="82" t="e">
        <f aca="false">RANK(BM138,BM$90:BM$170,0)</f>
        <v>#REF!</v>
      </c>
      <c r="BR138" s="82" t="e">
        <f aca="false">MATCH(BK138,BP$90:BP$170,0)</f>
        <v>#N/A</v>
      </c>
      <c r="BS138" s="82" t="e">
        <f aca="false">INDEX(BQ$90:BQ$170,BR138)</f>
        <v>#N/A</v>
      </c>
      <c r="BT138" s="82"/>
      <c r="BU138" s="82" t="e">
        <f aca="false">IF(OR(BS138=BS137,BS138=BS139),CONCATENATE("=",BS138),BS138)</f>
        <v>#N/A</v>
      </c>
      <c r="BV138" s="82" t="e">
        <f aca="false">INDEX(BL$90:BL$170,BR138)</f>
        <v>#N/A</v>
      </c>
      <c r="BW138" s="82" t="e">
        <f aca="false">INDEX(BM$90:BM$170,BR138)</f>
        <v>#N/A</v>
      </c>
      <c r="BZ138" s="82"/>
      <c r="CA138" s="85"/>
      <c r="CB138" s="86"/>
      <c r="CE138" s="87"/>
      <c r="CF138" s="82"/>
      <c r="CG138" s="82"/>
      <c r="CH138" s="82"/>
      <c r="CI138" s="82"/>
      <c r="CJ138" s="82"/>
      <c r="CK138" s="82"/>
      <c r="CL138" s="82"/>
    </row>
    <row r="139" customFormat="false" ht="14.5" hidden="false" customHeight="false" outlineLevel="0" collapsed="false">
      <c r="B139" s="82" t="n">
        <v>50</v>
      </c>
      <c r="C139" s="85" t="str">
        <f aca="false">C53</f>
        <v>Netherlands</v>
      </c>
      <c r="D139" s="86" t="n">
        <f aca="false">ROUND(HLOOKUP(C139,normalization!$V$4:$CW$153,MATCH(A$88,normalization!$A$4:$A$153,0),0),2)</f>
        <v>73.52</v>
      </c>
      <c r="G139" s="87" t="n">
        <f aca="false">RANK(D139,D$90:D$170,0)+COUNTIF(D$90:D139,D139)-1</f>
        <v>3</v>
      </c>
      <c r="H139" s="82" t="n">
        <f aca="false">RANK(D139,D$90:D$170,0)</f>
        <v>3</v>
      </c>
      <c r="I139" s="82" t="n">
        <f aca="false">MATCH(B139,G$90:G$170,0)</f>
        <v>30</v>
      </c>
      <c r="J139" s="82" t="n">
        <f aca="false">INDEX(H$90:H$170,I139)</f>
        <v>49</v>
      </c>
      <c r="K139" s="82"/>
      <c r="L139" s="82" t="str">
        <f aca="false">IF(OR(J139=J138,J139=J140),CONCATENATE("=",J139),J139)</f>
        <v>=49</v>
      </c>
      <c r="M139" s="82" t="str">
        <f aca="false">INDEX(C$90:C$170,I139)</f>
        <v>Croatia</v>
      </c>
      <c r="N139" s="82" t="n">
        <f aca="false">INDEX(D$90:D$170,I139)</f>
        <v>46.45</v>
      </c>
      <c r="Q139" s="82" t="n">
        <v>51</v>
      </c>
      <c r="R139" s="85" t="str">
        <f aca="false">C53</f>
        <v>Netherlands</v>
      </c>
      <c r="S139" s="86" t="n">
        <f aca="false">ROUND(HLOOKUP(R139,normalization!$V$4:$CW$157,MATCH(P$88,normalization!$A$4:$A$157,0),0),2)</f>
        <v>81.82</v>
      </c>
      <c r="V139" s="87" t="e">
        <f aca="false">RANK(S139,S$90:S$170,0)+COUNTIF(S$90:S139,S139)-1</f>
        <v>#REF!</v>
      </c>
      <c r="W139" s="82" t="e">
        <f aca="false">RANK(S139,S$90:S$170,0)</f>
        <v>#REF!</v>
      </c>
      <c r="X139" s="82" t="e">
        <f aca="false">MATCH(Q139,V$90:V$170,0)</f>
        <v>#N/A</v>
      </c>
      <c r="Y139" s="82" t="e">
        <f aca="false">INDEX(W$90:W$170,X139)</f>
        <v>#N/A</v>
      </c>
      <c r="Z139" s="82"/>
      <c r="AA139" s="82" t="e">
        <f aca="false">IF(OR(Y139=Y138,Y139=Y140),CONCATENATE("=",Y139),Y139)</f>
        <v>#N/A</v>
      </c>
      <c r="AB139" s="82" t="e">
        <f aca="false">INDEX(R$90:R$170,X139)</f>
        <v>#N/A</v>
      </c>
      <c r="AC139" s="82" t="e">
        <f aca="false">INDEX(S$90:S$170,X139)</f>
        <v>#N/A</v>
      </c>
      <c r="AG139" s="82" t="n">
        <v>51</v>
      </c>
      <c r="AH139" s="85" t="str">
        <f aca="false">C53</f>
        <v>Netherlands</v>
      </c>
      <c r="AI139" s="86" t="n">
        <f aca="false">ROUND(HLOOKUP(AH139,normalization!$V$4:$CW$153,MATCH(AF$88,normalization!$A$4:$A$153,0),0),2)</f>
        <v>81.81</v>
      </c>
      <c r="AL139" s="87" t="e">
        <f aca="false">RANK(AI139,AI$90:AI$170,0)+COUNTIF(AI$90:AI139,AI139)-1</f>
        <v>#REF!</v>
      </c>
      <c r="AM139" s="82" t="e">
        <f aca="false">RANK(AI139,AI$90:AI$170,0)</f>
        <v>#REF!</v>
      </c>
      <c r="AN139" s="82" t="e">
        <f aca="false">MATCH(AG139,AL$90:AL$170,0)</f>
        <v>#N/A</v>
      </c>
      <c r="AO139" s="82" t="e">
        <f aca="false">INDEX(AM$90:AM$170,AN139)</f>
        <v>#N/A</v>
      </c>
      <c r="AP139" s="82"/>
      <c r="AQ139" s="82" t="e">
        <f aca="false">IF(OR(AO139=AO138,AO139=AO140),CONCATENATE("=",AO139),AO139)</f>
        <v>#N/A</v>
      </c>
      <c r="AR139" s="82" t="e">
        <f aca="false">INDEX(AH$90:AH$170,AN139)</f>
        <v>#N/A</v>
      </c>
      <c r="AS139" s="82" t="e">
        <f aca="false">INDEX(AI$90:AI$170,AN139)</f>
        <v>#N/A</v>
      </c>
      <c r="AV139" s="82" t="n">
        <v>51</v>
      </c>
      <c r="AW139" s="85" t="str">
        <f aca="false">C53</f>
        <v>Netherlands</v>
      </c>
      <c r="AX139" s="86" t="n">
        <f aca="false">ROUND(HLOOKUP(AW139,normalization!$V$4:$CW$153,MATCH(AU$88,normalization!$A$4:$A$153,0),0),2)</f>
        <v>77.97</v>
      </c>
      <c r="BA139" s="87" t="e">
        <f aca="false">RANK(AX139,AX$90:AX$170,0)+COUNTIF(AX$90:AX139,AX139)-1</f>
        <v>#REF!</v>
      </c>
      <c r="BB139" s="82" t="e">
        <f aca="false">RANK(AX139,AX$90:AX$170,0)</f>
        <v>#REF!</v>
      </c>
      <c r="BC139" s="82" t="e">
        <f aca="false">MATCH(AV139,BA$90:BA$170,0)</f>
        <v>#N/A</v>
      </c>
      <c r="BD139" s="82" t="e">
        <f aca="false">INDEX(BB$90:BB$170,BC139)</f>
        <v>#N/A</v>
      </c>
      <c r="BE139" s="82"/>
      <c r="BF139" s="82" t="e">
        <f aca="false">IF(OR(BD139=BD138,BD139=BD140),CONCATENATE("=",BD139),BD139)</f>
        <v>#N/A</v>
      </c>
      <c r="BG139" s="82" t="e">
        <f aca="false">INDEX(AW$90:AW$170,BC139)</f>
        <v>#N/A</v>
      </c>
      <c r="BH139" s="82" t="e">
        <f aca="false">INDEX(AX$90:AX$170,BC139)</f>
        <v>#N/A</v>
      </c>
      <c r="BK139" s="82" t="n">
        <v>51</v>
      </c>
      <c r="BL139" s="85" t="str">
        <f aca="false">C53</f>
        <v>Netherlands</v>
      </c>
      <c r="BM139" s="86" t="n">
        <f aca="false">ROUND(HLOOKUP(BL139,normalization!$V$4:$CW$154,MATCH(BJ$88,normalization!$A$4:$A$154,0),0),2)</f>
        <v>62.38</v>
      </c>
      <c r="BP139" s="87" t="e">
        <f aca="false">RANK(BM139,BM$90:BM$170,0)+COUNTIF(BM$90:BM139,BM139)-1</f>
        <v>#REF!</v>
      </c>
      <c r="BQ139" s="82" t="e">
        <f aca="false">RANK(BM139,BM$90:BM$170,0)</f>
        <v>#REF!</v>
      </c>
      <c r="BR139" s="82" t="e">
        <f aca="false">MATCH(BK139,BP$90:BP$170,0)</f>
        <v>#N/A</v>
      </c>
      <c r="BS139" s="82" t="e">
        <f aca="false">INDEX(BQ$90:BQ$170,BR139)</f>
        <v>#N/A</v>
      </c>
      <c r="BT139" s="82"/>
      <c r="BU139" s="82" t="e">
        <f aca="false">IF(OR(BS139=BS138,BS139=BS140),CONCATENATE("=",BS139),BS139)</f>
        <v>#N/A</v>
      </c>
      <c r="BV139" s="82" t="e">
        <f aca="false">INDEX(BL$90:BL$170,BR139)</f>
        <v>#N/A</v>
      </c>
      <c r="BW139" s="82" t="e">
        <f aca="false">INDEX(BM$90:BM$170,BR139)</f>
        <v>#N/A</v>
      </c>
      <c r="BZ139" s="82"/>
      <c r="CA139" s="85"/>
      <c r="CB139" s="86"/>
      <c r="CE139" s="87"/>
      <c r="CF139" s="82"/>
      <c r="CG139" s="82"/>
      <c r="CH139" s="82"/>
      <c r="CI139" s="82"/>
      <c r="CJ139" s="82"/>
      <c r="CK139" s="82"/>
      <c r="CL139" s="82"/>
    </row>
    <row r="140" customFormat="false" ht="14.5" hidden="false" customHeight="false" outlineLevel="0" collapsed="false">
      <c r="B140" s="82" t="n">
        <v>51</v>
      </c>
      <c r="C140" s="85" t="str">
        <f aca="false">C54</f>
        <v>Norway</v>
      </c>
      <c r="D140" s="86" t="n">
        <f aca="false">ROUND(HLOOKUP(C140,normalization!$V$4:$CW$153,MATCH(A$88,normalization!$A$4:$A$153,0),0),2)</f>
        <v>72.09</v>
      </c>
      <c r="G140" s="87" t="n">
        <f aca="false">RANK(D140,D$90:D$170,0)+COUNTIF(D$90:D140,D140)-1</f>
        <v>5</v>
      </c>
      <c r="H140" s="82" t="n">
        <f aca="false">RANK(D140,D$90:D$170,0)</f>
        <v>5</v>
      </c>
      <c r="I140" s="82" t="n">
        <f aca="false">MATCH(B140,G$90:G$170,0)</f>
        <v>54</v>
      </c>
      <c r="J140" s="82" t="n">
        <f aca="false">INDEX(H$90:H$170,I140)</f>
        <v>51</v>
      </c>
      <c r="K140" s="82"/>
      <c r="L140" s="82" t="n">
        <f aca="false">IF(OR(J140=J139,J140=J141),CONCATENATE("=",J140),J140)</f>
        <v>51</v>
      </c>
      <c r="M140" s="82" t="str">
        <f aca="false">INDEX(C$90:C$170,I140)</f>
        <v>Panama</v>
      </c>
      <c r="N140" s="82" t="n">
        <f aca="false">INDEX(D$90:D$170,I140)</f>
        <v>46.27</v>
      </c>
      <c r="Q140" s="82" t="n">
        <v>52</v>
      </c>
      <c r="R140" s="85" t="str">
        <f aca="false">C54</f>
        <v>Norway</v>
      </c>
      <c r="S140" s="86" t="n">
        <f aca="false">ROUND(HLOOKUP(R140,normalization!$V$4:$CW$157,MATCH(P$88,normalization!$A$4:$A$157,0),0),2)</f>
        <v>78.54</v>
      </c>
      <c r="V140" s="87" t="e">
        <f aca="false">RANK(S140,S$90:S$170,0)+COUNTIF(S$90:S140,S140)-1</f>
        <v>#REF!</v>
      </c>
      <c r="W140" s="82" t="e">
        <f aca="false">RANK(S140,S$90:S$170,0)</f>
        <v>#REF!</v>
      </c>
      <c r="X140" s="82" t="e">
        <f aca="false">MATCH(Q140,V$90:V$170,0)</f>
        <v>#N/A</v>
      </c>
      <c r="Y140" s="82" t="e">
        <f aca="false">INDEX(W$90:W$170,X140)</f>
        <v>#N/A</v>
      </c>
      <c r="Z140" s="82"/>
      <c r="AA140" s="82" t="e">
        <f aca="false">IF(OR(Y140=Y139,Y140=Y141),CONCATENATE("=",Y140),Y140)</f>
        <v>#N/A</v>
      </c>
      <c r="AB140" s="82" t="e">
        <f aca="false">INDEX(R$90:R$170,X140)</f>
        <v>#N/A</v>
      </c>
      <c r="AC140" s="82" t="e">
        <f aca="false">INDEX(S$90:S$170,X140)</f>
        <v>#N/A</v>
      </c>
      <c r="AG140" s="82" t="n">
        <v>52</v>
      </c>
      <c r="AH140" s="85" t="str">
        <f aca="false">C54</f>
        <v>Norway</v>
      </c>
      <c r="AI140" s="86" t="n">
        <f aca="false">ROUND(HLOOKUP(AH140,normalization!$V$4:$CW$153,MATCH(AF$88,normalization!$A$4:$A$153,0),0),2)</f>
        <v>85.32</v>
      </c>
      <c r="AL140" s="87" t="e">
        <f aca="false">RANK(AI140,AI$90:AI$170,0)+COUNTIF(AI$90:AI140,AI140)-1</f>
        <v>#REF!</v>
      </c>
      <c r="AM140" s="82" t="e">
        <f aca="false">RANK(AI140,AI$90:AI$170,0)</f>
        <v>#REF!</v>
      </c>
      <c r="AN140" s="82" t="e">
        <f aca="false">MATCH(AG140,AL$90:AL$170,0)</f>
        <v>#N/A</v>
      </c>
      <c r="AO140" s="82" t="e">
        <f aca="false">INDEX(AM$90:AM$170,AN140)</f>
        <v>#N/A</v>
      </c>
      <c r="AP140" s="82"/>
      <c r="AQ140" s="82" t="e">
        <f aca="false">IF(OR(AO140=AO139,AO140=AO141),CONCATENATE("=",AO140),AO140)</f>
        <v>#N/A</v>
      </c>
      <c r="AR140" s="82" t="e">
        <f aca="false">INDEX(AH$90:AH$170,AN140)</f>
        <v>#N/A</v>
      </c>
      <c r="AS140" s="82" t="e">
        <f aca="false">INDEX(AI$90:AI$170,AN140)</f>
        <v>#N/A</v>
      </c>
      <c r="AV140" s="82" t="n">
        <v>52</v>
      </c>
      <c r="AW140" s="85" t="str">
        <f aca="false">C54</f>
        <v>Norway</v>
      </c>
      <c r="AX140" s="86" t="n">
        <f aca="false">ROUND(HLOOKUP(AW140,normalization!$V$4:$CW$153,MATCH(AU$88,normalization!$A$4:$A$153,0),0),2)</f>
        <v>80.91</v>
      </c>
      <c r="BA140" s="87" t="e">
        <f aca="false">RANK(AX140,AX$90:AX$170,0)+COUNTIF(AX$90:AX140,AX140)-1</f>
        <v>#REF!</v>
      </c>
      <c r="BB140" s="82" t="e">
        <f aca="false">RANK(AX140,AX$90:AX$170,0)</f>
        <v>#REF!</v>
      </c>
      <c r="BC140" s="82" t="e">
        <f aca="false">MATCH(AV140,BA$90:BA$170,0)</f>
        <v>#N/A</v>
      </c>
      <c r="BD140" s="82" t="e">
        <f aca="false">INDEX(BB$90:BB$170,BC140)</f>
        <v>#N/A</v>
      </c>
      <c r="BE140" s="82"/>
      <c r="BF140" s="82" t="e">
        <f aca="false">IF(OR(BD140=BD139,BD140=BD141),CONCATENATE("=",BD140),BD140)</f>
        <v>#N/A</v>
      </c>
      <c r="BG140" s="82" t="e">
        <f aca="false">INDEX(AW$90:AW$170,BC140)</f>
        <v>#N/A</v>
      </c>
      <c r="BH140" s="82" t="e">
        <f aca="false">INDEX(AX$90:AX$170,BC140)</f>
        <v>#N/A</v>
      </c>
      <c r="BK140" s="82" t="n">
        <v>52</v>
      </c>
      <c r="BL140" s="85" t="str">
        <f aca="false">C54</f>
        <v>Norway</v>
      </c>
      <c r="BM140" s="86" t="n">
        <f aca="false">ROUND(HLOOKUP(BL140,normalization!$V$4:$CW$154,MATCH(BJ$88,normalization!$A$4:$A$154,0),0),2)</f>
        <v>57.23</v>
      </c>
      <c r="BP140" s="87" t="e">
        <f aca="false">RANK(BM140,BM$90:BM$170,0)+COUNTIF(BM$90:BM140,BM140)-1</f>
        <v>#REF!</v>
      </c>
      <c r="BQ140" s="82" t="e">
        <f aca="false">RANK(BM140,BM$90:BM$170,0)</f>
        <v>#REF!</v>
      </c>
      <c r="BR140" s="82" t="e">
        <f aca="false">MATCH(BK140,BP$90:BP$170,0)</f>
        <v>#N/A</v>
      </c>
      <c r="BS140" s="82" t="e">
        <f aca="false">INDEX(BQ$90:BQ$170,BR140)</f>
        <v>#N/A</v>
      </c>
      <c r="BT140" s="82"/>
      <c r="BU140" s="82" t="e">
        <f aca="false">IF(OR(BS140=BS139,BS140=BS141),CONCATENATE("=",BS140),BS140)</f>
        <v>#N/A</v>
      </c>
      <c r="BV140" s="82" t="e">
        <f aca="false">INDEX(BL$90:BL$170,BR140)</f>
        <v>#N/A</v>
      </c>
      <c r="BW140" s="82" t="e">
        <f aca="false">INDEX(BM$90:BM$170,BR140)</f>
        <v>#N/A</v>
      </c>
      <c r="BZ140" s="82"/>
      <c r="CA140" s="85"/>
      <c r="CB140" s="86"/>
      <c r="CE140" s="87"/>
      <c r="CF140" s="82"/>
      <c r="CG140" s="82"/>
      <c r="CH140" s="82"/>
      <c r="CI140" s="82"/>
      <c r="CJ140" s="82"/>
      <c r="CK140" s="82"/>
      <c r="CL140" s="82"/>
    </row>
    <row r="141" customFormat="false" ht="14.5" hidden="false" customHeight="false" outlineLevel="0" collapsed="false">
      <c r="B141" s="82" t="n">
        <v>52</v>
      </c>
      <c r="C141" s="85" t="str">
        <f aca="false">C55</f>
        <v>New Zealand</v>
      </c>
      <c r="D141" s="86" t="n">
        <f aca="false">ROUND(HLOOKUP(C141,normalization!$V$4:$CW$153,MATCH(A$88,normalization!$A$4:$A$153,0),0),2)</f>
        <v>60.67</v>
      </c>
      <c r="G141" s="87" t="n">
        <f aca="false">RANK(D141,D$90:D$170,0)+COUNTIF(D$90:D141,D141)-1</f>
        <v>23</v>
      </c>
      <c r="H141" s="82" t="n">
        <f aca="false">RANK(D141,D$90:D$170,0)</f>
        <v>23</v>
      </c>
      <c r="I141" s="82" t="n">
        <f aca="false">MATCH(B141,G$90:G$170,0)</f>
        <v>6</v>
      </c>
      <c r="J141" s="82" t="n">
        <f aca="false">INDEX(H$90:H$170,I141)</f>
        <v>52</v>
      </c>
      <c r="K141" s="82"/>
      <c r="L141" s="82" t="n">
        <f aca="false">IF(OR(J141=J140,J141=J142),CONCATENATE("=",J141),J141)</f>
        <v>52</v>
      </c>
      <c r="M141" s="82" t="str">
        <f aca="false">INDEX(C$90:C$170,I141)</f>
        <v>Bhutan</v>
      </c>
      <c r="N141" s="82" t="n">
        <f aca="false">INDEX(D$90:D$170,I141)</f>
        <v>46.15</v>
      </c>
      <c r="Q141" s="82" t="n">
        <v>53</v>
      </c>
      <c r="R141" s="85" t="str">
        <f aca="false">C55</f>
        <v>New Zealand</v>
      </c>
      <c r="S141" s="86" t="n">
        <f aca="false">ROUND(HLOOKUP(R141,normalization!$V$4:$CW$157,MATCH(P$88,normalization!$A$4:$A$157,0),0),2)</f>
        <v>68.71</v>
      </c>
      <c r="V141" s="87" t="e">
        <f aca="false">RANK(S141,S$90:S$170,0)+COUNTIF(S$90:S141,S141)-1</f>
        <v>#REF!</v>
      </c>
      <c r="W141" s="82" t="e">
        <f aca="false">RANK(S141,S$90:S$170,0)</f>
        <v>#REF!</v>
      </c>
      <c r="X141" s="82" t="e">
        <f aca="false">MATCH(Q141,V$90:V$170,0)</f>
        <v>#N/A</v>
      </c>
      <c r="Y141" s="82" t="e">
        <f aca="false">INDEX(W$90:W$170,X141)</f>
        <v>#N/A</v>
      </c>
      <c r="Z141" s="82"/>
      <c r="AA141" s="82" t="e">
        <f aca="false">IF(OR(Y141=Y140,Y141=Y142),CONCATENATE("=",Y141),Y141)</f>
        <v>#N/A</v>
      </c>
      <c r="AB141" s="82" t="e">
        <f aca="false">INDEX(R$90:R$170,X141)</f>
        <v>#N/A</v>
      </c>
      <c r="AC141" s="82" t="e">
        <f aca="false">INDEX(S$90:S$170,X141)</f>
        <v>#N/A</v>
      </c>
      <c r="AG141" s="82" t="n">
        <v>53</v>
      </c>
      <c r="AH141" s="85" t="str">
        <f aca="false">C55</f>
        <v>New Zealand</v>
      </c>
      <c r="AI141" s="86" t="n">
        <f aca="false">ROUND(HLOOKUP(AH141,normalization!$V$4:$CW$153,MATCH(AF$88,normalization!$A$4:$A$153,0),0),2)</f>
        <v>74.8</v>
      </c>
      <c r="AL141" s="87" t="e">
        <f aca="false">RANK(AI141,AI$90:AI$170,0)+COUNTIF(AI$90:AI141,AI141)-1</f>
        <v>#REF!</v>
      </c>
      <c r="AM141" s="82" t="e">
        <f aca="false">RANK(AI141,AI$90:AI$170,0)</f>
        <v>#REF!</v>
      </c>
      <c r="AN141" s="82" t="e">
        <f aca="false">MATCH(AG141,AL$90:AL$170,0)</f>
        <v>#N/A</v>
      </c>
      <c r="AO141" s="82" t="e">
        <f aca="false">INDEX(AM$90:AM$170,AN141)</f>
        <v>#N/A</v>
      </c>
      <c r="AP141" s="82"/>
      <c r="AQ141" s="82" t="e">
        <f aca="false">IF(OR(AO141=AO140,AO141=AO142),CONCATENATE("=",AO141),AO141)</f>
        <v>#N/A</v>
      </c>
      <c r="AR141" s="82" t="e">
        <f aca="false">INDEX(AH$90:AH$170,AN141)</f>
        <v>#N/A</v>
      </c>
      <c r="AS141" s="82" t="e">
        <f aca="false">INDEX(AI$90:AI$170,AN141)</f>
        <v>#N/A</v>
      </c>
      <c r="AV141" s="82" t="n">
        <v>53</v>
      </c>
      <c r="AW141" s="85" t="str">
        <f aca="false">C55</f>
        <v>New Zealand</v>
      </c>
      <c r="AX141" s="86" t="n">
        <f aca="false">ROUND(HLOOKUP(AW141,normalization!$V$4:$CW$153,MATCH(AU$88,normalization!$A$4:$A$153,0),0),2)</f>
        <v>44.04</v>
      </c>
      <c r="BA141" s="87" t="e">
        <f aca="false">RANK(AX141,AX$90:AX$170,0)+COUNTIF(AX$90:AX141,AX141)-1</f>
        <v>#REF!</v>
      </c>
      <c r="BB141" s="82" t="e">
        <f aca="false">RANK(AX141,AX$90:AX$170,0)</f>
        <v>#REF!</v>
      </c>
      <c r="BC141" s="82" t="e">
        <f aca="false">MATCH(AV141,BA$90:BA$170,0)</f>
        <v>#N/A</v>
      </c>
      <c r="BD141" s="82" t="e">
        <f aca="false">INDEX(BB$90:BB$170,BC141)</f>
        <v>#N/A</v>
      </c>
      <c r="BE141" s="82"/>
      <c r="BF141" s="82" t="e">
        <f aca="false">IF(OR(BD141=BD140,BD141=BD142),CONCATENATE("=",BD141),BD141)</f>
        <v>#N/A</v>
      </c>
      <c r="BG141" s="82" t="e">
        <f aca="false">INDEX(AW$90:AW$170,BC141)</f>
        <v>#N/A</v>
      </c>
      <c r="BH141" s="82" t="e">
        <f aca="false">INDEX(AX$90:AX$170,BC141)</f>
        <v>#N/A</v>
      </c>
      <c r="BK141" s="82" t="n">
        <v>53</v>
      </c>
      <c r="BL141" s="85" t="str">
        <f aca="false">C55</f>
        <v>New Zealand</v>
      </c>
      <c r="BM141" s="86" t="n">
        <f aca="false">ROUND(HLOOKUP(BL141,normalization!$V$4:$CW$154,MATCH(BJ$88,normalization!$A$4:$A$154,0),0),2)</f>
        <v>49.75</v>
      </c>
      <c r="BP141" s="87" t="e">
        <f aca="false">RANK(BM141,BM$90:BM$170,0)+COUNTIF(BM$90:BM141,BM141)-1</f>
        <v>#REF!</v>
      </c>
      <c r="BQ141" s="82" t="e">
        <f aca="false">RANK(BM141,BM$90:BM$170,0)</f>
        <v>#REF!</v>
      </c>
      <c r="BR141" s="82" t="e">
        <f aca="false">MATCH(BK141,BP$90:BP$170,0)</f>
        <v>#N/A</v>
      </c>
      <c r="BS141" s="82" t="e">
        <f aca="false">INDEX(BQ$90:BQ$170,BR141)</f>
        <v>#N/A</v>
      </c>
      <c r="BT141" s="82"/>
      <c r="BU141" s="82" t="e">
        <f aca="false">IF(OR(BS141=BS140,BS141=BS142),CONCATENATE("=",BS141),BS141)</f>
        <v>#N/A</v>
      </c>
      <c r="BV141" s="82" t="e">
        <f aca="false">INDEX(BL$90:BL$170,BR141)</f>
        <v>#N/A</v>
      </c>
      <c r="BW141" s="82" t="e">
        <f aca="false">INDEX(BM$90:BM$170,BR141)</f>
        <v>#N/A</v>
      </c>
      <c r="BZ141" s="82"/>
      <c r="CA141" s="85"/>
      <c r="CB141" s="86"/>
      <c r="CE141" s="87"/>
      <c r="CF141" s="82"/>
      <c r="CG141" s="82"/>
      <c r="CH141" s="82"/>
      <c r="CI141" s="82"/>
      <c r="CJ141" s="82"/>
      <c r="CK141" s="82"/>
      <c r="CL141" s="82"/>
    </row>
    <row r="142" customFormat="false" ht="14.5" hidden="false" customHeight="false" outlineLevel="0" collapsed="false">
      <c r="B142" s="82" t="n">
        <v>53</v>
      </c>
      <c r="C142" s="85" t="str">
        <f aca="false">C56</f>
        <v>Pakistan</v>
      </c>
      <c r="D142" s="86" t="n">
        <f aca="false">ROUND(HLOOKUP(C142,normalization!$V$4:$CW$153,MATCH(A$88,normalization!$A$4:$A$153,0),0),2)</f>
        <v>35.42</v>
      </c>
      <c r="G142" s="87" t="n">
        <f aca="false">RANK(D142,D$90:D$170,0)+COUNTIF(D$90:D142,D142)-1</f>
        <v>71</v>
      </c>
      <c r="H142" s="82" t="n">
        <f aca="false">RANK(D142,D$90:D$170,0)</f>
        <v>71</v>
      </c>
      <c r="I142" s="82" t="n">
        <f aca="false">MATCH(B142,G$90:G$170,0)</f>
        <v>13</v>
      </c>
      <c r="J142" s="82" t="n">
        <f aca="false">INDEX(H$90:H$170,I142)</f>
        <v>53</v>
      </c>
      <c r="K142" s="82"/>
      <c r="L142" s="82" t="n">
        <f aca="false">IF(OR(J142=J141,J142=J143),CONCATENATE("=",J142),J142)</f>
        <v>53</v>
      </c>
      <c r="M142" s="82" t="str">
        <f aca="false">INDEX(C$90:C$170,I142)</f>
        <v>Republic of Capo Verde</v>
      </c>
      <c r="N142" s="82" t="n">
        <f aca="false">INDEX(D$90:D$170,I142)</f>
        <v>45.26</v>
      </c>
      <c r="Q142" s="82" t="n">
        <v>54</v>
      </c>
      <c r="R142" s="85" t="str">
        <f aca="false">C56</f>
        <v>Pakistan</v>
      </c>
      <c r="S142" s="86" t="n">
        <f aca="false">ROUND(HLOOKUP(R142,normalization!$V$4:$CW$157,MATCH(P$88,normalization!$A$4:$A$157,0),0),2)</f>
        <v>45.45</v>
      </c>
      <c r="V142" s="87" t="e">
        <f aca="false">RANK(S142,S$90:S$170,0)+COUNTIF(S$90:S142,S142)-1</f>
        <v>#REF!</v>
      </c>
      <c r="W142" s="82" t="e">
        <f aca="false">RANK(S142,S$90:S$170,0)</f>
        <v>#REF!</v>
      </c>
      <c r="X142" s="82" t="e">
        <f aca="false">MATCH(Q142,V$90:V$170,0)</f>
        <v>#N/A</v>
      </c>
      <c r="Y142" s="82" t="e">
        <f aca="false">INDEX(W$90:W$170,X142)</f>
        <v>#N/A</v>
      </c>
      <c r="Z142" s="82"/>
      <c r="AA142" s="82" t="e">
        <f aca="false">IF(OR(Y142=Y141,Y142=Y143),CONCATENATE("=",Y142),Y142)</f>
        <v>#N/A</v>
      </c>
      <c r="AB142" s="82" t="e">
        <f aca="false">INDEX(R$90:R$170,X142)</f>
        <v>#N/A</v>
      </c>
      <c r="AC142" s="82" t="e">
        <f aca="false">INDEX(S$90:S$170,X142)</f>
        <v>#N/A</v>
      </c>
      <c r="AG142" s="82" t="n">
        <v>54</v>
      </c>
      <c r="AH142" s="85" t="str">
        <f aca="false">C56</f>
        <v>Pakistan</v>
      </c>
      <c r="AI142" s="86" t="n">
        <f aca="false">ROUND(HLOOKUP(AH142,normalization!$V$4:$CW$153,MATCH(AF$88,normalization!$A$4:$A$153,0),0),2)</f>
        <v>49.13</v>
      </c>
      <c r="AL142" s="87" t="e">
        <f aca="false">RANK(AI142,AI$90:AI$170,0)+COUNTIF(AI$90:AI142,AI142)-1</f>
        <v>#REF!</v>
      </c>
      <c r="AM142" s="82" t="e">
        <f aca="false">RANK(AI142,AI$90:AI$170,0)</f>
        <v>#REF!</v>
      </c>
      <c r="AN142" s="82" t="e">
        <f aca="false">MATCH(AG142,AL$90:AL$170,0)</f>
        <v>#N/A</v>
      </c>
      <c r="AO142" s="82" t="e">
        <f aca="false">INDEX(AM$90:AM$170,AN142)</f>
        <v>#N/A</v>
      </c>
      <c r="AP142" s="82"/>
      <c r="AQ142" s="82" t="e">
        <f aca="false">IF(OR(AO142=AO141,AO142=AO143),CONCATENATE("=",AO142),AO142)</f>
        <v>#N/A</v>
      </c>
      <c r="AR142" s="82" t="e">
        <f aca="false">INDEX(AH$90:AH$170,AN142)</f>
        <v>#N/A</v>
      </c>
      <c r="AS142" s="82" t="e">
        <f aca="false">INDEX(AI$90:AI$170,AN142)</f>
        <v>#N/A</v>
      </c>
      <c r="AV142" s="82" t="n">
        <v>54</v>
      </c>
      <c r="AW142" s="85" t="str">
        <f aca="false">C56</f>
        <v>Pakistan</v>
      </c>
      <c r="AX142" s="86" t="n">
        <f aca="false">ROUND(HLOOKUP(AW142,normalization!$V$4:$CW$153,MATCH(AU$88,normalization!$A$4:$A$153,0),0),2)</f>
        <v>40.72</v>
      </c>
      <c r="BA142" s="87" t="e">
        <f aca="false">RANK(AX142,AX$90:AX$170,0)+COUNTIF(AX$90:AX142,AX142)-1</f>
        <v>#REF!</v>
      </c>
      <c r="BB142" s="82" t="e">
        <f aca="false">RANK(AX142,AX$90:AX$170,0)</f>
        <v>#REF!</v>
      </c>
      <c r="BC142" s="82" t="e">
        <f aca="false">MATCH(AV142,BA$90:BA$170,0)</f>
        <v>#N/A</v>
      </c>
      <c r="BD142" s="82" t="e">
        <f aca="false">INDEX(BB$90:BB$170,BC142)</f>
        <v>#N/A</v>
      </c>
      <c r="BE142" s="82"/>
      <c r="BF142" s="82" t="e">
        <f aca="false">IF(OR(BD142=BD141,BD142=BD143),CONCATENATE("=",BD142),BD142)</f>
        <v>#N/A</v>
      </c>
      <c r="BG142" s="82" t="e">
        <f aca="false">INDEX(AW$90:AW$170,BC142)</f>
        <v>#N/A</v>
      </c>
      <c r="BH142" s="82" t="e">
        <f aca="false">INDEX(AX$90:AX$170,BC142)</f>
        <v>#N/A</v>
      </c>
      <c r="BK142" s="82" t="n">
        <v>54</v>
      </c>
      <c r="BL142" s="85" t="str">
        <f aca="false">C56</f>
        <v>Pakistan</v>
      </c>
      <c r="BM142" s="86" t="n">
        <f aca="false">ROUND(HLOOKUP(BL142,normalization!$V$4:$CW$154,MATCH(BJ$88,normalization!$A$4:$A$154,0),0),2)</f>
        <v>14.69</v>
      </c>
      <c r="BP142" s="87" t="e">
        <f aca="false">RANK(BM142,BM$90:BM$170,0)+COUNTIF(BM$90:BM142,BM142)-1</f>
        <v>#REF!</v>
      </c>
      <c r="BQ142" s="82" t="e">
        <f aca="false">RANK(BM142,BM$90:BM$170,0)</f>
        <v>#REF!</v>
      </c>
      <c r="BR142" s="82" t="e">
        <f aca="false">MATCH(BK142,BP$90:BP$170,0)</f>
        <v>#N/A</v>
      </c>
      <c r="BS142" s="82" t="e">
        <f aca="false">INDEX(BQ$90:BQ$170,BR142)</f>
        <v>#N/A</v>
      </c>
      <c r="BT142" s="82"/>
      <c r="BU142" s="82" t="e">
        <f aca="false">IF(OR(BS142=BS141,BS142=BS143),CONCATENATE("=",BS142),BS142)</f>
        <v>#N/A</v>
      </c>
      <c r="BV142" s="82" t="e">
        <f aca="false">INDEX(BL$90:BL$170,BR142)</f>
        <v>#N/A</v>
      </c>
      <c r="BW142" s="82" t="e">
        <f aca="false">INDEX(BM$90:BM$170,BR142)</f>
        <v>#N/A</v>
      </c>
      <c r="BZ142" s="82"/>
      <c r="CA142" s="85"/>
      <c r="CB142" s="86"/>
      <c r="CE142" s="87"/>
      <c r="CF142" s="82"/>
      <c r="CG142" s="82"/>
      <c r="CH142" s="82"/>
      <c r="CI142" s="82"/>
      <c r="CJ142" s="82"/>
      <c r="CK142" s="82"/>
      <c r="CL142" s="82"/>
    </row>
    <row r="143" customFormat="false" ht="14.5" hidden="false" customHeight="false" outlineLevel="0" collapsed="false">
      <c r="B143" s="82" t="n">
        <v>54</v>
      </c>
      <c r="C143" s="85" t="str">
        <f aca="false">C57</f>
        <v>Panama</v>
      </c>
      <c r="D143" s="86" t="n">
        <f aca="false">ROUND(HLOOKUP(C143,normalization!$V$4:$CW$153,MATCH(A$88,normalization!$A$4:$A$153,0),0),2)</f>
        <v>46.27</v>
      </c>
      <c r="G143" s="87" t="n">
        <f aca="false">RANK(D143,D$90:D$170,0)+COUNTIF(D$90:D143,D143)-1</f>
        <v>51</v>
      </c>
      <c r="H143" s="82" t="n">
        <f aca="false">RANK(D143,D$90:D$170,0)</f>
        <v>51</v>
      </c>
      <c r="I143" s="82" t="n">
        <f aca="false">MATCH(B143,G$90:G$170,0)</f>
        <v>56</v>
      </c>
      <c r="J143" s="82" t="n">
        <f aca="false">INDEX(H$90:H$170,I143)</f>
        <v>54</v>
      </c>
      <c r="K143" s="82"/>
      <c r="L143" s="82" t="n">
        <f aca="false">IF(OR(J143=J142,J143=J144),CONCATENATE("=",J143),J143)</f>
        <v>54</v>
      </c>
      <c r="M143" s="82" t="str">
        <f aca="false">INDEX(C$90:C$170,I143)</f>
        <v>Philippines</v>
      </c>
      <c r="N143" s="82" t="n">
        <f aca="false">INDEX(D$90:D$170,I143)</f>
        <v>45.05</v>
      </c>
      <c r="Q143" s="82" t="n">
        <v>55</v>
      </c>
      <c r="R143" s="85" t="str">
        <f aca="false">C57</f>
        <v>Panama</v>
      </c>
      <c r="S143" s="86" t="n">
        <f aca="false">ROUND(HLOOKUP(R143,normalization!$V$4:$CW$157,MATCH(P$88,normalization!$A$4:$A$157,0),0),2)</f>
        <v>54.85</v>
      </c>
      <c r="V143" s="87" t="e">
        <f aca="false">RANK(S143,S$90:S$170,0)+COUNTIF(S$90:S143,S143)-1</f>
        <v>#REF!</v>
      </c>
      <c r="W143" s="82" t="e">
        <f aca="false">RANK(S143,S$90:S$170,0)</f>
        <v>#REF!</v>
      </c>
      <c r="X143" s="82" t="e">
        <f aca="false">MATCH(Q143,V$90:V$170,0)</f>
        <v>#N/A</v>
      </c>
      <c r="Y143" s="82" t="e">
        <f aca="false">INDEX(W$90:W$170,X143)</f>
        <v>#N/A</v>
      </c>
      <c r="Z143" s="82"/>
      <c r="AA143" s="82" t="e">
        <f aca="false">IF(OR(Y143=Y142,Y143=Y144),CONCATENATE("=",Y143),Y143)</f>
        <v>#N/A</v>
      </c>
      <c r="AB143" s="82" t="e">
        <f aca="false">INDEX(R$90:R$170,X143)</f>
        <v>#N/A</v>
      </c>
      <c r="AC143" s="82" t="e">
        <f aca="false">INDEX(S$90:S$170,X143)</f>
        <v>#N/A</v>
      </c>
      <c r="AG143" s="82" t="n">
        <v>55</v>
      </c>
      <c r="AH143" s="85" t="str">
        <f aca="false">C57</f>
        <v>Panama</v>
      </c>
      <c r="AI143" s="86" t="n">
        <f aca="false">ROUND(HLOOKUP(AH143,normalization!$V$4:$CW$153,MATCH(AF$88,normalization!$A$4:$A$153,0),0),2)</f>
        <v>43.61</v>
      </c>
      <c r="AL143" s="87" t="e">
        <f aca="false">RANK(AI143,AI$90:AI$170,0)+COUNTIF(AI$90:AI143,AI143)-1</f>
        <v>#REF!</v>
      </c>
      <c r="AM143" s="82" t="e">
        <f aca="false">RANK(AI143,AI$90:AI$170,0)</f>
        <v>#REF!</v>
      </c>
      <c r="AN143" s="82" t="e">
        <f aca="false">MATCH(AG143,AL$90:AL$170,0)</f>
        <v>#N/A</v>
      </c>
      <c r="AO143" s="82" t="e">
        <f aca="false">INDEX(AM$90:AM$170,AN143)</f>
        <v>#N/A</v>
      </c>
      <c r="AP143" s="82"/>
      <c r="AQ143" s="82" t="e">
        <f aca="false">IF(OR(AO143=AO142,AO143=AO144),CONCATENATE("=",AO143),AO143)</f>
        <v>#N/A</v>
      </c>
      <c r="AR143" s="82" t="e">
        <f aca="false">INDEX(AH$90:AH$170,AN143)</f>
        <v>#N/A</v>
      </c>
      <c r="AS143" s="82" t="e">
        <f aca="false">INDEX(AI$90:AI$170,AN143)</f>
        <v>#N/A</v>
      </c>
      <c r="AV143" s="82" t="n">
        <v>55</v>
      </c>
      <c r="AW143" s="85" t="str">
        <f aca="false">C57</f>
        <v>Panama</v>
      </c>
      <c r="AX143" s="86" t="n">
        <f aca="false">ROUND(HLOOKUP(AW143,normalization!$V$4:$CW$153,MATCH(AU$88,normalization!$A$4:$A$153,0),0),2)</f>
        <v>42.47</v>
      </c>
      <c r="BA143" s="87" t="e">
        <f aca="false">RANK(AX143,AX$90:AX$170,0)+COUNTIF(AX$90:AX143,AX143)-1</f>
        <v>#REF!</v>
      </c>
      <c r="BB143" s="82" t="e">
        <f aca="false">RANK(AX143,AX$90:AX$170,0)</f>
        <v>#REF!</v>
      </c>
      <c r="BC143" s="82" t="e">
        <f aca="false">MATCH(AV143,BA$90:BA$170,0)</f>
        <v>#N/A</v>
      </c>
      <c r="BD143" s="82" t="e">
        <f aca="false">INDEX(BB$90:BB$170,BC143)</f>
        <v>#N/A</v>
      </c>
      <c r="BE143" s="82"/>
      <c r="BF143" s="82" t="e">
        <f aca="false">IF(OR(BD143=BD142,BD143=BD144),CONCATENATE("=",BD143),BD143)</f>
        <v>#N/A</v>
      </c>
      <c r="BG143" s="82" t="e">
        <f aca="false">INDEX(AW$90:AW$170,BC143)</f>
        <v>#N/A</v>
      </c>
      <c r="BH143" s="82" t="e">
        <f aca="false">INDEX(AX$90:AX$170,BC143)</f>
        <v>#N/A</v>
      </c>
      <c r="BK143" s="82" t="n">
        <v>55</v>
      </c>
      <c r="BL143" s="85" t="str">
        <f aca="false">C57</f>
        <v>Panama</v>
      </c>
      <c r="BM143" s="86" t="n">
        <f aca="false">ROUND(HLOOKUP(BL143,normalization!$V$4:$CW$154,MATCH(BJ$88,normalization!$A$4:$A$154,0),0),2)</f>
        <v>33.34</v>
      </c>
      <c r="BP143" s="87" t="e">
        <f aca="false">RANK(BM143,BM$90:BM$170,0)+COUNTIF(BM$90:BM143,BM143)-1</f>
        <v>#REF!</v>
      </c>
      <c r="BQ143" s="82" t="e">
        <f aca="false">RANK(BM143,BM$90:BM$170,0)</f>
        <v>#REF!</v>
      </c>
      <c r="BR143" s="82" t="e">
        <f aca="false">MATCH(BK143,BP$90:BP$170,0)</f>
        <v>#N/A</v>
      </c>
      <c r="BS143" s="82" t="e">
        <f aca="false">INDEX(BQ$90:BQ$170,BR143)</f>
        <v>#N/A</v>
      </c>
      <c r="BT143" s="82"/>
      <c r="BU143" s="82" t="e">
        <f aca="false">IF(OR(BS143=BS142,BS143=BS144),CONCATENATE("=",BS143),BS143)</f>
        <v>#N/A</v>
      </c>
      <c r="BV143" s="82" t="e">
        <f aca="false">INDEX(BL$90:BL$170,BR143)</f>
        <v>#N/A</v>
      </c>
      <c r="BW143" s="82" t="e">
        <f aca="false">INDEX(BM$90:BM$170,BR143)</f>
        <v>#N/A</v>
      </c>
      <c r="BZ143" s="82"/>
      <c r="CA143" s="85"/>
      <c r="CB143" s="86"/>
      <c r="CE143" s="87"/>
      <c r="CF143" s="82"/>
      <c r="CG143" s="82"/>
      <c r="CH143" s="82"/>
      <c r="CI143" s="82"/>
      <c r="CJ143" s="82"/>
      <c r="CK143" s="82"/>
      <c r="CL143" s="82"/>
    </row>
    <row r="144" customFormat="false" ht="14.5" hidden="false" customHeight="false" outlineLevel="0" collapsed="false">
      <c r="B144" s="82" t="n">
        <v>55</v>
      </c>
      <c r="C144" s="85" t="str">
        <f aca="false">C58</f>
        <v>Peru</v>
      </c>
      <c r="D144" s="86" t="n">
        <f aca="false">ROUND(HLOOKUP(C144,normalization!$V$4:$CW$153,MATCH(A$88,normalization!$A$4:$A$153,0),0),2)</f>
        <v>49.08</v>
      </c>
      <c r="G144" s="87" t="n">
        <f aca="false">RANK(D144,D$90:D$170,0)+COUNTIF(D$90:D144,D144)-1</f>
        <v>44</v>
      </c>
      <c r="H144" s="82" t="n">
        <f aca="false">RANK(D144,D$90:D$170,0)</f>
        <v>44</v>
      </c>
      <c r="I144" s="82" t="n">
        <f aca="false">MATCH(B144,G$90:G$170,0)</f>
        <v>72</v>
      </c>
      <c r="J144" s="82" t="n">
        <f aca="false">INDEX(H$90:H$170,I144)</f>
        <v>55</v>
      </c>
      <c r="K144" s="82"/>
      <c r="L144" s="82" t="n">
        <f aca="false">IF(OR(J144=J143,J144=J145),CONCATENATE("=",J144),J144)</f>
        <v>55</v>
      </c>
      <c r="M144" s="82" t="str">
        <f aca="false">INDEX(C$90:C$170,I144)</f>
        <v>Togo</v>
      </c>
      <c r="N144" s="82" t="n">
        <f aca="false">INDEX(D$90:D$170,I144)</f>
        <v>44.85</v>
      </c>
      <c r="Q144" s="82" t="n">
        <v>56</v>
      </c>
      <c r="R144" s="85" t="str">
        <f aca="false">C58</f>
        <v>Peru</v>
      </c>
      <c r="S144" s="86" t="n">
        <f aca="false">ROUND(HLOOKUP(R144,normalization!$V$4:$CW$157,MATCH(P$88,normalization!$A$4:$A$157,0),0),2)</f>
        <v>61.11</v>
      </c>
      <c r="V144" s="87" t="e">
        <f aca="false">RANK(S144,S$90:S$170,0)+COUNTIF(S$90:S144,S144)-1</f>
        <v>#REF!</v>
      </c>
      <c r="W144" s="82" t="e">
        <f aca="false">RANK(S144,S$90:S$170,0)</f>
        <v>#REF!</v>
      </c>
      <c r="X144" s="82" t="e">
        <f aca="false">MATCH(Q144,V$90:V$170,0)</f>
        <v>#N/A</v>
      </c>
      <c r="Y144" s="82" t="e">
        <f aca="false">INDEX(W$90:W$170,X144)</f>
        <v>#N/A</v>
      </c>
      <c r="Z144" s="82"/>
      <c r="AA144" s="82" t="e">
        <f aca="false">IF(OR(Y144=Y143,Y144=Y145),CONCATENATE("=",Y144),Y144)</f>
        <v>#N/A</v>
      </c>
      <c r="AB144" s="82" t="e">
        <f aca="false">INDEX(R$90:R$170,X144)</f>
        <v>#N/A</v>
      </c>
      <c r="AC144" s="82" t="e">
        <f aca="false">INDEX(S$90:S$170,X144)</f>
        <v>#N/A</v>
      </c>
      <c r="AG144" s="82" t="n">
        <v>56</v>
      </c>
      <c r="AH144" s="85" t="str">
        <f aca="false">C58</f>
        <v>Peru</v>
      </c>
      <c r="AI144" s="86" t="n">
        <f aca="false">ROUND(HLOOKUP(AH144,normalization!$V$4:$CW$153,MATCH(AF$88,normalization!$A$4:$A$153,0),0),2)</f>
        <v>74.15</v>
      </c>
      <c r="AL144" s="87" t="e">
        <f aca="false">RANK(AI144,AI$90:AI$170,0)+COUNTIF(AI$90:AI144,AI144)-1</f>
        <v>#REF!</v>
      </c>
      <c r="AM144" s="82" t="e">
        <f aca="false">RANK(AI144,AI$90:AI$170,0)</f>
        <v>#REF!</v>
      </c>
      <c r="AN144" s="82" t="e">
        <f aca="false">MATCH(AG144,AL$90:AL$170,0)</f>
        <v>#N/A</v>
      </c>
      <c r="AO144" s="82" t="e">
        <f aca="false">INDEX(AM$90:AM$170,AN144)</f>
        <v>#N/A</v>
      </c>
      <c r="AP144" s="82"/>
      <c r="AQ144" s="82" t="e">
        <f aca="false">IF(OR(AO144=AO143,AO144=AO145),CONCATENATE("=",AO144),AO144)</f>
        <v>#N/A</v>
      </c>
      <c r="AR144" s="82" t="e">
        <f aca="false">INDEX(AH$90:AH$170,AN144)</f>
        <v>#N/A</v>
      </c>
      <c r="AS144" s="82" t="e">
        <f aca="false">INDEX(AI$90:AI$170,AN144)</f>
        <v>#N/A</v>
      </c>
      <c r="AV144" s="82" t="n">
        <v>56</v>
      </c>
      <c r="AW144" s="85" t="str">
        <f aca="false">C58</f>
        <v>Peru</v>
      </c>
      <c r="AX144" s="86" t="n">
        <f aca="false">ROUND(HLOOKUP(AW144,normalization!$V$4:$CW$153,MATCH(AU$88,normalization!$A$4:$A$153,0),0),2)</f>
        <v>69.97</v>
      </c>
      <c r="BA144" s="87" t="e">
        <f aca="false">RANK(AX144,AX$90:AX$170,0)+COUNTIF(AX$90:AX144,AX144)-1</f>
        <v>#REF!</v>
      </c>
      <c r="BB144" s="82" t="e">
        <f aca="false">RANK(AX144,AX$90:AX$170,0)</f>
        <v>#REF!</v>
      </c>
      <c r="BC144" s="82" t="e">
        <f aca="false">MATCH(AV144,BA$90:BA$170,0)</f>
        <v>#N/A</v>
      </c>
      <c r="BD144" s="82" t="e">
        <f aca="false">INDEX(BB$90:BB$170,BC144)</f>
        <v>#N/A</v>
      </c>
      <c r="BE144" s="82"/>
      <c r="BF144" s="82" t="e">
        <f aca="false">IF(OR(BD144=BD143,BD144=BD145),CONCATENATE("=",BD144),BD144)</f>
        <v>#N/A</v>
      </c>
      <c r="BG144" s="82" t="e">
        <f aca="false">INDEX(AW$90:AW$170,BC144)</f>
        <v>#N/A</v>
      </c>
      <c r="BH144" s="82" t="e">
        <f aca="false">INDEX(AX$90:AX$170,BC144)</f>
        <v>#N/A</v>
      </c>
      <c r="BK144" s="82" t="n">
        <v>56</v>
      </c>
      <c r="BL144" s="85" t="str">
        <f aca="false">C58</f>
        <v>Peru</v>
      </c>
      <c r="BM144" s="86" t="n">
        <f aca="false">ROUND(HLOOKUP(BL144,normalization!$V$4:$CW$154,MATCH(BJ$88,normalization!$A$4:$A$154,0),0),2)</f>
        <v>40.34</v>
      </c>
      <c r="BP144" s="87" t="e">
        <f aca="false">RANK(BM144,BM$90:BM$170,0)+COUNTIF(BM$90:BM144,BM144)-1</f>
        <v>#REF!</v>
      </c>
      <c r="BQ144" s="82" t="e">
        <f aca="false">RANK(BM144,BM$90:BM$170,0)</f>
        <v>#REF!</v>
      </c>
      <c r="BR144" s="82" t="e">
        <f aca="false">MATCH(BK144,BP$90:BP$170,0)</f>
        <v>#N/A</v>
      </c>
      <c r="BS144" s="82" t="e">
        <f aca="false">INDEX(BQ$90:BQ$170,BR144)</f>
        <v>#N/A</v>
      </c>
      <c r="BT144" s="82"/>
      <c r="BU144" s="82" t="e">
        <f aca="false">IF(OR(BS144=BS143,BS144=BS145),CONCATENATE("=",BS144),BS144)</f>
        <v>#N/A</v>
      </c>
      <c r="BV144" s="82" t="e">
        <f aca="false">INDEX(BL$90:BL$170,BR144)</f>
        <v>#N/A</v>
      </c>
      <c r="BW144" s="82" t="e">
        <f aca="false">INDEX(BM$90:BM$170,BR144)</f>
        <v>#N/A</v>
      </c>
      <c r="BZ144" s="82"/>
      <c r="CA144" s="85"/>
      <c r="CB144" s="86"/>
      <c r="CE144" s="87"/>
      <c r="CF144" s="82"/>
      <c r="CG144" s="82"/>
      <c r="CH144" s="82"/>
      <c r="CI144" s="82"/>
      <c r="CJ144" s="82"/>
      <c r="CK144" s="82"/>
      <c r="CL144" s="82"/>
    </row>
    <row r="145" customFormat="false" ht="14.5" hidden="false" customHeight="false" outlineLevel="0" collapsed="false">
      <c r="B145" s="82" t="n">
        <v>56</v>
      </c>
      <c r="C145" s="85" t="str">
        <f aca="false">C59</f>
        <v>Philippines</v>
      </c>
      <c r="D145" s="86" t="n">
        <f aca="false">ROUND(HLOOKUP(C145,normalization!$V$4:$CW$153,MATCH(A$88,normalization!$A$4:$A$153,0),0),2)</f>
        <v>45.05</v>
      </c>
      <c r="G145" s="87" t="n">
        <f aca="false">RANK(D145,D$90:D$170,0)+COUNTIF(D$90:D145,D145)-1</f>
        <v>54</v>
      </c>
      <c r="H145" s="82" t="n">
        <f aca="false">RANK(D145,D$90:D$170,0)</f>
        <v>54</v>
      </c>
      <c r="I145" s="82" t="n">
        <f aca="false">MATCH(B145,G$90:G$170,0)</f>
        <v>5</v>
      </c>
      <c r="J145" s="82" t="n">
        <f aca="false">INDEX(H$90:H$170,I145)</f>
        <v>56</v>
      </c>
      <c r="K145" s="82"/>
      <c r="L145" s="82" t="n">
        <f aca="false">IF(OR(J145=J144,J145=J146),CONCATENATE("=",J145),J145)</f>
        <v>56</v>
      </c>
      <c r="M145" s="82" t="str">
        <f aca="false">INDEX(C$90:C$170,I145)</f>
        <v>Bangladesh</v>
      </c>
      <c r="N145" s="82" t="n">
        <f aca="false">INDEX(D$90:D$170,I145)</f>
        <v>43.97</v>
      </c>
      <c r="Q145" s="82" t="n">
        <v>57</v>
      </c>
      <c r="R145" s="85" t="str">
        <f aca="false">C59</f>
        <v>Philippines</v>
      </c>
      <c r="S145" s="86" t="n">
        <f aca="false">ROUND(HLOOKUP(R145,normalization!$V$4:$CW$157,MATCH(P$88,normalization!$A$4:$A$157,0),0),2)</f>
        <v>60.61</v>
      </c>
      <c r="V145" s="87" t="e">
        <f aca="false">RANK(S145,S$90:S$170,0)+COUNTIF(S$90:S145,S145)-1</f>
        <v>#REF!</v>
      </c>
      <c r="W145" s="82" t="e">
        <f aca="false">RANK(S145,S$90:S$170,0)</f>
        <v>#REF!</v>
      </c>
      <c r="X145" s="82" t="e">
        <f aca="false">MATCH(Q145,V$90:V$170,0)</f>
        <v>#N/A</v>
      </c>
      <c r="Y145" s="82" t="e">
        <f aca="false">INDEX(W$90:W$170,X145)</f>
        <v>#N/A</v>
      </c>
      <c r="Z145" s="82"/>
      <c r="AA145" s="82" t="e">
        <f aca="false">IF(OR(Y145=Y144,Y145=Y146),CONCATENATE("=",Y145),Y145)</f>
        <v>#N/A</v>
      </c>
      <c r="AB145" s="82" t="e">
        <f aca="false">INDEX(R$90:R$170,X145)</f>
        <v>#N/A</v>
      </c>
      <c r="AC145" s="82" t="e">
        <f aca="false">INDEX(S$90:S$170,X145)</f>
        <v>#N/A</v>
      </c>
      <c r="AG145" s="82" t="n">
        <v>57</v>
      </c>
      <c r="AH145" s="85" t="str">
        <f aca="false">C59</f>
        <v>Philippines</v>
      </c>
      <c r="AI145" s="86" t="n">
        <f aca="false">ROUND(HLOOKUP(AH145,normalization!$V$4:$CW$153,MATCH(AF$88,normalization!$A$4:$A$153,0),0),2)</f>
        <v>60.53</v>
      </c>
      <c r="AL145" s="87" t="e">
        <f aca="false">RANK(AI145,AI$90:AI$170,0)+COUNTIF(AI$90:AI145,AI145)-1</f>
        <v>#REF!</v>
      </c>
      <c r="AM145" s="82" t="e">
        <f aca="false">RANK(AI145,AI$90:AI$170,0)</f>
        <v>#REF!</v>
      </c>
      <c r="AN145" s="82" t="e">
        <f aca="false">MATCH(AG145,AL$90:AL$170,0)</f>
        <v>#N/A</v>
      </c>
      <c r="AO145" s="82" t="e">
        <f aca="false">INDEX(AM$90:AM$170,AN145)</f>
        <v>#N/A</v>
      </c>
      <c r="AP145" s="82"/>
      <c r="AQ145" s="82" t="e">
        <f aca="false">IF(OR(AO145=AO144,AO145=AO146),CONCATENATE("=",AO145),AO145)</f>
        <v>#N/A</v>
      </c>
      <c r="AR145" s="82" t="e">
        <f aca="false">INDEX(AH$90:AH$170,AN145)</f>
        <v>#N/A</v>
      </c>
      <c r="AS145" s="82" t="e">
        <f aca="false">INDEX(AI$90:AI$170,AN145)</f>
        <v>#N/A</v>
      </c>
      <c r="AV145" s="82" t="n">
        <v>57</v>
      </c>
      <c r="AW145" s="85" t="str">
        <f aca="false">C59</f>
        <v>Philippines</v>
      </c>
      <c r="AX145" s="86" t="n">
        <f aca="false">ROUND(HLOOKUP(AW145,normalization!$V$4:$CW$153,MATCH(AU$88,normalization!$A$4:$A$153,0),0),2)</f>
        <v>52.2</v>
      </c>
      <c r="BA145" s="87" t="e">
        <f aca="false">RANK(AX145,AX$90:AX$170,0)+COUNTIF(AX$90:AX145,AX145)-1</f>
        <v>#REF!</v>
      </c>
      <c r="BB145" s="82" t="e">
        <f aca="false">RANK(AX145,AX$90:AX$170,0)</f>
        <v>#REF!</v>
      </c>
      <c r="BC145" s="82" t="e">
        <f aca="false">MATCH(AV145,BA$90:BA$170,0)</f>
        <v>#N/A</v>
      </c>
      <c r="BD145" s="82" t="e">
        <f aca="false">INDEX(BB$90:BB$170,BC145)</f>
        <v>#N/A</v>
      </c>
      <c r="BE145" s="82"/>
      <c r="BF145" s="82" t="e">
        <f aca="false">IF(OR(BD145=BD144,BD145=BD146),CONCATENATE("=",BD145),BD145)</f>
        <v>#N/A</v>
      </c>
      <c r="BG145" s="82" t="e">
        <f aca="false">INDEX(AW$90:AW$170,BC145)</f>
        <v>#N/A</v>
      </c>
      <c r="BH145" s="82" t="e">
        <f aca="false">INDEX(AX$90:AX$170,BC145)</f>
        <v>#N/A</v>
      </c>
      <c r="BK145" s="82" t="n">
        <v>57</v>
      </c>
      <c r="BL145" s="85" t="str">
        <f aca="false">C59</f>
        <v>Philippines</v>
      </c>
      <c r="BM145" s="86" t="n">
        <f aca="false">ROUND(HLOOKUP(BL145,normalization!$V$4:$CW$154,MATCH(BJ$88,normalization!$A$4:$A$154,0),0),2)</f>
        <v>49.61</v>
      </c>
      <c r="BP145" s="87" t="e">
        <f aca="false">RANK(BM145,BM$90:BM$170,0)+COUNTIF(BM$90:BM145,BM145)-1</f>
        <v>#REF!</v>
      </c>
      <c r="BQ145" s="82" t="e">
        <f aca="false">RANK(BM145,BM$90:BM$170,0)</f>
        <v>#REF!</v>
      </c>
      <c r="BR145" s="82" t="e">
        <f aca="false">MATCH(BK145,BP$90:BP$170,0)</f>
        <v>#N/A</v>
      </c>
      <c r="BS145" s="82" t="e">
        <f aca="false">INDEX(BQ$90:BQ$170,BR145)</f>
        <v>#N/A</v>
      </c>
      <c r="BT145" s="82"/>
      <c r="BU145" s="82" t="e">
        <f aca="false">IF(OR(BS145=BS144,BS145=BS146),CONCATENATE("=",BS145),BS145)</f>
        <v>#N/A</v>
      </c>
      <c r="BV145" s="82" t="e">
        <f aca="false">INDEX(BL$90:BL$170,BR145)</f>
        <v>#N/A</v>
      </c>
      <c r="BW145" s="82" t="e">
        <f aca="false">INDEX(BM$90:BM$170,BR145)</f>
        <v>#N/A</v>
      </c>
      <c r="BZ145" s="82"/>
      <c r="CA145" s="85"/>
      <c r="CB145" s="86"/>
      <c r="CE145" s="87"/>
      <c r="CF145" s="82"/>
      <c r="CG145" s="82"/>
      <c r="CH145" s="82"/>
      <c r="CI145" s="82"/>
      <c r="CJ145" s="82"/>
      <c r="CK145" s="82"/>
      <c r="CL145" s="82"/>
    </row>
    <row r="146" customFormat="false" ht="14.5" hidden="false" customHeight="false" outlineLevel="0" collapsed="false">
      <c r="B146" s="82" t="n">
        <v>57</v>
      </c>
      <c r="C146" s="85" t="str">
        <f aca="false">C60</f>
        <v>Papua New Guinea</v>
      </c>
      <c r="D146" s="86" t="n">
        <f aca="false">ROUND(HLOOKUP(C146,normalization!$V$4:$CW$153,MATCH(A$88,normalization!$A$4:$A$153,0),0),2)</f>
        <v>38.36</v>
      </c>
      <c r="G146" s="87" t="n">
        <f aca="false">RANK(D146,D$90:D$170,0)+COUNTIF(D$90:D146,D146)-1</f>
        <v>66</v>
      </c>
      <c r="H146" s="82" t="n">
        <f aca="false">RANK(D146,D$90:D$170,0)</f>
        <v>66</v>
      </c>
      <c r="I146" s="82" t="n">
        <f aca="false">MATCH(B146,G$90:G$170,0)</f>
        <v>71</v>
      </c>
      <c r="J146" s="82" t="n">
        <f aca="false">INDEX(H$90:H$170,I146)</f>
        <v>57</v>
      </c>
      <c r="K146" s="82"/>
      <c r="L146" s="82" t="n">
        <f aca="false">IF(OR(J146=J145,J146=J147),CONCATENATE("=",J146),J146)</f>
        <v>57</v>
      </c>
      <c r="M146" s="82" t="str">
        <f aca="false">INDEX(C$90:C$170,I146)</f>
        <v>Chad</v>
      </c>
      <c r="N146" s="82" t="n">
        <f aca="false">INDEX(D$90:D$170,I146)</f>
        <v>43.22</v>
      </c>
      <c r="Q146" s="82" t="n">
        <v>58</v>
      </c>
      <c r="R146" s="85" t="str">
        <f aca="false">C60</f>
        <v>Papua New Guinea</v>
      </c>
      <c r="S146" s="86" t="n">
        <f aca="false">ROUND(HLOOKUP(R146,normalization!$V$4:$CW$157,MATCH(P$88,normalization!$A$4:$A$157,0),0),2)</f>
        <v>19.65</v>
      </c>
      <c r="V146" s="87" t="e">
        <f aca="false">RANK(S146,S$90:S$170,0)+COUNTIF(S$90:S146,S146)-1</f>
        <v>#REF!</v>
      </c>
      <c r="W146" s="82" t="e">
        <f aca="false">RANK(S146,S$90:S$170,0)</f>
        <v>#REF!</v>
      </c>
      <c r="X146" s="82" t="e">
        <f aca="false">MATCH(Q146,V$90:V$170,0)</f>
        <v>#N/A</v>
      </c>
      <c r="Y146" s="82" t="e">
        <f aca="false">INDEX(W$90:W$170,X146)</f>
        <v>#N/A</v>
      </c>
      <c r="Z146" s="82"/>
      <c r="AA146" s="82" t="e">
        <f aca="false">IF(OR(Y146=Y145,Y146=Y147),CONCATENATE("=",Y146),Y146)</f>
        <v>#N/A</v>
      </c>
      <c r="AB146" s="82" t="e">
        <f aca="false">INDEX(R$90:R$170,X146)</f>
        <v>#N/A</v>
      </c>
      <c r="AC146" s="82" t="e">
        <f aca="false">INDEX(S$90:S$170,X146)</f>
        <v>#N/A</v>
      </c>
      <c r="AG146" s="82" t="n">
        <v>58</v>
      </c>
      <c r="AH146" s="85" t="str">
        <f aca="false">C60</f>
        <v>Papua New Guinea</v>
      </c>
      <c r="AI146" s="86" t="n">
        <f aca="false">ROUND(HLOOKUP(AH146,normalization!$V$4:$CW$153,MATCH(AF$88,normalization!$A$4:$A$153,0),0),2)</f>
        <v>17.56</v>
      </c>
      <c r="AL146" s="87" t="e">
        <f aca="false">RANK(AI146,AI$90:AI$170,0)+COUNTIF(AI$90:AI146,AI146)-1</f>
        <v>#REF!</v>
      </c>
      <c r="AM146" s="82" t="e">
        <f aca="false">RANK(AI146,AI$90:AI$170,0)</f>
        <v>#REF!</v>
      </c>
      <c r="AN146" s="82" t="e">
        <f aca="false">MATCH(AG146,AL$90:AL$170,0)</f>
        <v>#N/A</v>
      </c>
      <c r="AO146" s="82" t="e">
        <f aca="false">INDEX(AM$90:AM$170,AN146)</f>
        <v>#N/A</v>
      </c>
      <c r="AP146" s="82"/>
      <c r="AQ146" s="82" t="e">
        <f aca="false">IF(OR(AO146=AO145,AO146=AO147),CONCATENATE("=",AO146),AO146)</f>
        <v>#N/A</v>
      </c>
      <c r="AR146" s="82" t="e">
        <f aca="false">INDEX(AH$90:AH$170,AN146)</f>
        <v>#N/A</v>
      </c>
      <c r="AS146" s="82" t="e">
        <f aca="false">INDEX(AI$90:AI$170,AN146)</f>
        <v>#N/A</v>
      </c>
      <c r="AV146" s="82" t="n">
        <v>58</v>
      </c>
      <c r="AW146" s="85" t="str">
        <f aca="false">C60</f>
        <v>Papua New Guinea</v>
      </c>
      <c r="AX146" s="86" t="n">
        <f aca="false">ROUND(HLOOKUP(AW146,normalization!$V$4:$CW$153,MATCH(AU$88,normalization!$A$4:$A$153,0),0),2)</f>
        <v>23.78</v>
      </c>
      <c r="BA146" s="87" t="e">
        <f aca="false">RANK(AX146,AX$90:AX$170,0)+COUNTIF(AX$90:AX146,AX146)-1</f>
        <v>#REF!</v>
      </c>
      <c r="BB146" s="82" t="e">
        <f aca="false">RANK(AX146,AX$90:AX$170,0)</f>
        <v>#REF!</v>
      </c>
      <c r="BC146" s="82" t="e">
        <f aca="false">MATCH(AV146,BA$90:BA$170,0)</f>
        <v>#N/A</v>
      </c>
      <c r="BD146" s="82" t="e">
        <f aca="false">INDEX(BB$90:BB$170,BC146)</f>
        <v>#N/A</v>
      </c>
      <c r="BE146" s="82"/>
      <c r="BF146" s="82" t="e">
        <f aca="false">IF(OR(BD146=BD145,BD146=BD147),CONCATENATE("=",BD146),BD146)</f>
        <v>#N/A</v>
      </c>
      <c r="BG146" s="82" t="e">
        <f aca="false">INDEX(AW$90:AW$170,BC146)</f>
        <v>#N/A</v>
      </c>
      <c r="BH146" s="82" t="e">
        <f aca="false">INDEX(AX$90:AX$170,BC146)</f>
        <v>#N/A</v>
      </c>
      <c r="BK146" s="82" t="n">
        <v>58</v>
      </c>
      <c r="BL146" s="85" t="str">
        <f aca="false">C60</f>
        <v>Papua New Guinea</v>
      </c>
      <c r="BM146" s="86" t="n">
        <f aca="false">ROUND(HLOOKUP(BL146,normalization!$V$4:$CW$154,MATCH(BJ$88,normalization!$A$4:$A$154,0),0),2)</f>
        <v>7.25</v>
      </c>
      <c r="BP146" s="87" t="e">
        <f aca="false">RANK(BM146,BM$90:BM$170,0)+COUNTIF(BM$90:BM146,BM146)-1</f>
        <v>#REF!</v>
      </c>
      <c r="BQ146" s="82" t="e">
        <f aca="false">RANK(BM146,BM$90:BM$170,0)</f>
        <v>#REF!</v>
      </c>
      <c r="BR146" s="82" t="e">
        <f aca="false">MATCH(BK146,BP$90:BP$170,0)</f>
        <v>#N/A</v>
      </c>
      <c r="BS146" s="82" t="e">
        <f aca="false">INDEX(BQ$90:BQ$170,BR146)</f>
        <v>#N/A</v>
      </c>
      <c r="BT146" s="82"/>
      <c r="BU146" s="82" t="e">
        <f aca="false">IF(OR(BS146=BS145,BS146=BS147),CONCATENATE("=",BS146),BS146)</f>
        <v>#N/A</v>
      </c>
      <c r="BV146" s="82" t="e">
        <f aca="false">INDEX(BL$90:BL$170,BR146)</f>
        <v>#N/A</v>
      </c>
      <c r="BW146" s="82" t="e">
        <f aca="false">INDEX(BM$90:BM$170,BR146)</f>
        <v>#N/A</v>
      </c>
      <c r="BZ146" s="82"/>
      <c r="CA146" s="85"/>
      <c r="CB146" s="86"/>
      <c r="CE146" s="87"/>
      <c r="CF146" s="82"/>
      <c r="CG146" s="82"/>
      <c r="CH146" s="82"/>
      <c r="CI146" s="82"/>
      <c r="CJ146" s="82"/>
      <c r="CK146" s="82"/>
      <c r="CL146" s="82"/>
    </row>
    <row r="147" customFormat="false" ht="14.5" hidden="false" customHeight="false" outlineLevel="0" collapsed="false">
      <c r="B147" s="82" t="n">
        <v>58</v>
      </c>
      <c r="C147" s="85" t="str">
        <f aca="false">C61</f>
        <v>Poland</v>
      </c>
      <c r="D147" s="86" t="n">
        <f aca="false">ROUND(HLOOKUP(C147,normalization!$V$4:$CW$153,MATCH(A$88,normalization!$A$4:$A$153,0),0),2)</f>
        <v>55.71</v>
      </c>
      <c r="G147" s="87" t="n">
        <f aca="false">RANK(D147,D$90:D$170,0)+COUNTIF(D$90:D147,D147)-1</f>
        <v>33</v>
      </c>
      <c r="H147" s="82" t="n">
        <f aca="false">RANK(D147,D$90:D$170,0)</f>
        <v>32</v>
      </c>
      <c r="I147" s="82" t="n">
        <f aca="false">MATCH(B147,G$90:G$170,0)</f>
        <v>66</v>
      </c>
      <c r="J147" s="82" t="n">
        <f aca="false">INDEX(H$90:H$170,I147)</f>
        <v>58</v>
      </c>
      <c r="K147" s="82"/>
      <c r="L147" s="82" t="n">
        <f aca="false">IF(OR(J147=J146,J147=J148),CONCATENATE("=",J147),J147)</f>
        <v>58</v>
      </c>
      <c r="M147" s="82" t="str">
        <f aca="false">INDEX(C$90:C$170,I147)</f>
        <v>Serbia</v>
      </c>
      <c r="N147" s="82" t="n">
        <f aca="false">INDEX(D$90:D$170,I147)</f>
        <v>43.21</v>
      </c>
      <c r="Q147" s="82" t="n">
        <v>59</v>
      </c>
      <c r="R147" s="85" t="str">
        <f aca="false">C61</f>
        <v>Poland</v>
      </c>
      <c r="S147" s="86" t="n">
        <f aca="false">ROUND(HLOOKUP(R147,normalization!$V$4:$CW$157,MATCH(P$88,normalization!$A$4:$A$157,0),0),2)</f>
        <v>65.5</v>
      </c>
      <c r="V147" s="87" t="e">
        <f aca="false">RANK(S147,S$90:S$170,0)+COUNTIF(S$90:S147,S147)-1</f>
        <v>#REF!</v>
      </c>
      <c r="W147" s="82" t="e">
        <f aca="false">RANK(S147,S$90:S$170,0)</f>
        <v>#REF!</v>
      </c>
      <c r="X147" s="82" t="e">
        <f aca="false">MATCH(Q147,V$90:V$170,0)</f>
        <v>#N/A</v>
      </c>
      <c r="Y147" s="82" t="e">
        <f aca="false">INDEX(W$90:W$170,X147)</f>
        <v>#N/A</v>
      </c>
      <c r="Z147" s="82"/>
      <c r="AA147" s="82" t="e">
        <f aca="false">IF(OR(Y147=Y146,Y147=Y148),CONCATENATE("=",Y147),Y147)</f>
        <v>#N/A</v>
      </c>
      <c r="AB147" s="82" t="e">
        <f aca="false">INDEX(R$90:R$170,X147)</f>
        <v>#N/A</v>
      </c>
      <c r="AC147" s="82" t="e">
        <f aca="false">INDEX(S$90:S$170,X147)</f>
        <v>#N/A</v>
      </c>
      <c r="AG147" s="82" t="n">
        <v>59</v>
      </c>
      <c r="AH147" s="85" t="str">
        <f aca="false">C61</f>
        <v>Poland</v>
      </c>
      <c r="AI147" s="86" t="n">
        <f aca="false">ROUND(HLOOKUP(AH147,normalization!$V$4:$CW$153,MATCH(AF$88,normalization!$A$4:$A$153,0),0),2)</f>
        <v>81.83</v>
      </c>
      <c r="AL147" s="87" t="e">
        <f aca="false">RANK(AI147,AI$90:AI$170,0)+COUNTIF(AI$90:AI147,AI147)-1</f>
        <v>#REF!</v>
      </c>
      <c r="AM147" s="82" t="e">
        <f aca="false">RANK(AI147,AI$90:AI$170,0)</f>
        <v>#REF!</v>
      </c>
      <c r="AN147" s="82" t="e">
        <f aca="false">MATCH(AG147,AL$90:AL$170,0)</f>
        <v>#N/A</v>
      </c>
      <c r="AO147" s="82" t="e">
        <f aca="false">INDEX(AM$90:AM$170,AN147)</f>
        <v>#N/A</v>
      </c>
      <c r="AP147" s="82"/>
      <c r="AQ147" s="82" t="e">
        <f aca="false">IF(OR(AO147=AO146,AO147=AO148),CONCATENATE("=",AO147),AO147)</f>
        <v>#N/A</v>
      </c>
      <c r="AR147" s="82" t="e">
        <f aca="false">INDEX(AH$90:AH$170,AN147)</f>
        <v>#N/A</v>
      </c>
      <c r="AS147" s="82" t="e">
        <f aca="false">INDEX(AI$90:AI$170,AN147)</f>
        <v>#N/A</v>
      </c>
      <c r="AV147" s="82" t="n">
        <v>59</v>
      </c>
      <c r="AW147" s="85" t="str">
        <f aca="false">C61</f>
        <v>Poland</v>
      </c>
      <c r="AX147" s="86" t="n">
        <f aca="false">ROUND(HLOOKUP(AW147,normalization!$V$4:$CW$153,MATCH(AU$88,normalization!$A$4:$A$153,0),0),2)</f>
        <v>56.2</v>
      </c>
      <c r="BA147" s="87" t="e">
        <f aca="false">RANK(AX147,AX$90:AX$170,0)+COUNTIF(AX$90:AX147,AX147)-1</f>
        <v>#REF!</v>
      </c>
      <c r="BB147" s="82" t="e">
        <f aca="false">RANK(AX147,AX$90:AX$170,0)</f>
        <v>#REF!</v>
      </c>
      <c r="BC147" s="82" t="e">
        <f aca="false">MATCH(AV147,BA$90:BA$170,0)</f>
        <v>#N/A</v>
      </c>
      <c r="BD147" s="82" t="e">
        <f aca="false">INDEX(BB$90:BB$170,BC147)</f>
        <v>#N/A</v>
      </c>
      <c r="BE147" s="82"/>
      <c r="BF147" s="82" t="e">
        <f aca="false">IF(OR(BD147=BD146,BD147=BD148),CONCATENATE("=",BD147),BD147)</f>
        <v>#N/A</v>
      </c>
      <c r="BG147" s="82" t="e">
        <f aca="false">INDEX(AW$90:AW$170,BC147)</f>
        <v>#N/A</v>
      </c>
      <c r="BH147" s="82" t="e">
        <f aca="false">INDEX(AX$90:AX$170,BC147)</f>
        <v>#N/A</v>
      </c>
      <c r="BK147" s="82" t="n">
        <v>59</v>
      </c>
      <c r="BL147" s="85" t="str">
        <f aca="false">C61</f>
        <v>Poland</v>
      </c>
      <c r="BM147" s="86" t="n">
        <f aca="false">ROUND(HLOOKUP(BL147,normalization!$V$4:$CW$154,MATCH(BJ$88,normalization!$A$4:$A$154,0),0),2)</f>
        <v>42.61</v>
      </c>
      <c r="BP147" s="87" t="e">
        <f aca="false">RANK(BM147,BM$90:BM$170,0)+COUNTIF(BM$90:BM147,BM147)-1</f>
        <v>#REF!</v>
      </c>
      <c r="BQ147" s="82" t="e">
        <f aca="false">RANK(BM147,BM$90:BM$170,0)</f>
        <v>#REF!</v>
      </c>
      <c r="BR147" s="82" t="e">
        <f aca="false">MATCH(BK147,BP$90:BP$170,0)</f>
        <v>#N/A</v>
      </c>
      <c r="BS147" s="82" t="e">
        <f aca="false">INDEX(BQ$90:BQ$170,BR147)</f>
        <v>#N/A</v>
      </c>
      <c r="BT147" s="82"/>
      <c r="BU147" s="82" t="e">
        <f aca="false">IF(OR(BS147=BS146,BS147=BS148),CONCATENATE("=",BS147),BS147)</f>
        <v>#N/A</v>
      </c>
      <c r="BV147" s="82" t="e">
        <f aca="false">INDEX(BL$90:BL$170,BR147)</f>
        <v>#N/A</v>
      </c>
      <c r="BW147" s="82" t="e">
        <f aca="false">INDEX(BM$90:BM$170,BR147)</f>
        <v>#N/A</v>
      </c>
      <c r="BZ147" s="82"/>
      <c r="CA147" s="85"/>
      <c r="CB147" s="86"/>
      <c r="CE147" s="87"/>
      <c r="CF147" s="82"/>
      <c r="CG147" s="82"/>
      <c r="CH147" s="82"/>
      <c r="CI147" s="82"/>
      <c r="CJ147" s="82"/>
      <c r="CK147" s="82"/>
      <c r="CL147" s="82"/>
    </row>
    <row r="148" customFormat="false" ht="14.5" hidden="false" customHeight="false" outlineLevel="0" collapsed="false">
      <c r="B148" s="82" t="n">
        <v>59</v>
      </c>
      <c r="C148" s="85" t="str">
        <f aca="false">C62</f>
        <v>Portugal</v>
      </c>
      <c r="D148" s="86" t="n">
        <f aca="false">ROUND(HLOOKUP(C148,normalization!$V$4:$CW$153,MATCH(A$88,normalization!$A$4:$A$153,0),0),2)</f>
        <v>66.85</v>
      </c>
      <c r="G148" s="87" t="n">
        <f aca="false">RANK(D148,D$90:D$170,0)+COUNTIF(D$90:D148,D148)-1</f>
        <v>11</v>
      </c>
      <c r="H148" s="82" t="n">
        <f aca="false">RANK(D148,D$90:D$170,0)</f>
        <v>11</v>
      </c>
      <c r="I148" s="82" t="n">
        <f aca="false">MATCH(B148,G$90:G$170,0)</f>
        <v>7</v>
      </c>
      <c r="J148" s="82" t="n">
        <f aca="false">INDEX(H$90:H$170,I148)</f>
        <v>59</v>
      </c>
      <c r="K148" s="82"/>
      <c r="L148" s="82" t="n">
        <f aca="false">IF(OR(J148=J147,J148=J149),CONCATENATE("=",J148),J148)</f>
        <v>59</v>
      </c>
      <c r="M148" s="82" t="str">
        <f aca="false">INDEX(C$90:C$170,I148)</f>
        <v>Brazil</v>
      </c>
      <c r="N148" s="82" t="n">
        <f aca="false">INDEX(D$90:D$170,I148)</f>
        <v>43.13</v>
      </c>
      <c r="Q148" s="82" t="n">
        <v>60</v>
      </c>
      <c r="R148" s="85" t="str">
        <f aca="false">C62</f>
        <v>Portugal</v>
      </c>
      <c r="S148" s="86" t="n">
        <f aca="false">ROUND(HLOOKUP(R148,normalization!$V$4:$CW$157,MATCH(P$88,normalization!$A$4:$A$157,0),0),2)</f>
        <v>64.43</v>
      </c>
      <c r="V148" s="87" t="e">
        <f aca="false">RANK(S148,S$90:S$170,0)+COUNTIF(S$90:S148,S148)-1</f>
        <v>#REF!</v>
      </c>
      <c r="W148" s="82" t="e">
        <f aca="false">RANK(S148,S$90:S$170,0)</f>
        <v>#REF!</v>
      </c>
      <c r="X148" s="82" t="e">
        <f aca="false">MATCH(Q148,V$90:V$170,0)</f>
        <v>#N/A</v>
      </c>
      <c r="Y148" s="82" t="e">
        <f aca="false">INDEX(W$90:W$170,X148)</f>
        <v>#N/A</v>
      </c>
      <c r="Z148" s="82"/>
      <c r="AA148" s="82" t="e">
        <f aca="false">IF(OR(Y148=Y147,Y148=Y149),CONCATENATE("=",Y148),Y148)</f>
        <v>#N/A</v>
      </c>
      <c r="AB148" s="82" t="e">
        <f aca="false">INDEX(R$90:R$170,X148)</f>
        <v>#N/A</v>
      </c>
      <c r="AC148" s="82" t="e">
        <f aca="false">INDEX(S$90:S$170,X148)</f>
        <v>#N/A</v>
      </c>
      <c r="AG148" s="82" t="n">
        <v>60</v>
      </c>
      <c r="AH148" s="85" t="str">
        <f aca="false">C62</f>
        <v>Portugal</v>
      </c>
      <c r="AI148" s="86" t="n">
        <f aca="false">ROUND(HLOOKUP(AH148,normalization!$V$4:$CW$153,MATCH(AF$88,normalization!$A$4:$A$153,0),0),2)</f>
        <v>75.56</v>
      </c>
      <c r="AL148" s="87" t="e">
        <f aca="false">RANK(AI148,AI$90:AI$170,0)+COUNTIF(AI$90:AI148,AI148)-1</f>
        <v>#REF!</v>
      </c>
      <c r="AM148" s="82" t="e">
        <f aca="false">RANK(AI148,AI$90:AI$170,0)</f>
        <v>#REF!</v>
      </c>
      <c r="AN148" s="82" t="e">
        <f aca="false">MATCH(AG148,AL$90:AL$170,0)</f>
        <v>#N/A</v>
      </c>
      <c r="AO148" s="82" t="e">
        <f aca="false">INDEX(AM$90:AM$170,AN148)</f>
        <v>#N/A</v>
      </c>
      <c r="AP148" s="82"/>
      <c r="AQ148" s="82" t="e">
        <f aca="false">IF(OR(AO148=AO147,AO148=AO149),CONCATENATE("=",AO148),AO148)</f>
        <v>#N/A</v>
      </c>
      <c r="AR148" s="82" t="e">
        <f aca="false">INDEX(AH$90:AH$170,AN148)</f>
        <v>#N/A</v>
      </c>
      <c r="AS148" s="82" t="e">
        <f aca="false">INDEX(AI$90:AI$170,AN148)</f>
        <v>#N/A</v>
      </c>
      <c r="AV148" s="82" t="n">
        <v>60</v>
      </c>
      <c r="AW148" s="85" t="str">
        <f aca="false">C62</f>
        <v>Portugal</v>
      </c>
      <c r="AX148" s="86" t="n">
        <f aca="false">ROUND(HLOOKUP(AW148,normalization!$V$4:$CW$153,MATCH(AU$88,normalization!$A$4:$A$153,0),0),2)</f>
        <v>60.62</v>
      </c>
      <c r="BA148" s="87" t="e">
        <f aca="false">RANK(AX148,AX$90:AX$170,0)+COUNTIF(AX$90:AX148,AX148)-1</f>
        <v>#REF!</v>
      </c>
      <c r="BB148" s="82" t="e">
        <f aca="false">RANK(AX148,AX$90:AX$170,0)</f>
        <v>#REF!</v>
      </c>
      <c r="BC148" s="82" t="e">
        <f aca="false">MATCH(AV148,BA$90:BA$170,0)</f>
        <v>#N/A</v>
      </c>
      <c r="BD148" s="82" t="e">
        <f aca="false">INDEX(BB$90:BB$170,BC148)</f>
        <v>#N/A</v>
      </c>
      <c r="BE148" s="82"/>
      <c r="BF148" s="82" t="e">
        <f aca="false">IF(OR(BD148=BD147,BD148=BD149),CONCATENATE("=",BD148),BD148)</f>
        <v>#N/A</v>
      </c>
      <c r="BG148" s="82" t="e">
        <f aca="false">INDEX(AW$90:AW$170,BC148)</f>
        <v>#N/A</v>
      </c>
      <c r="BH148" s="82" t="e">
        <f aca="false">INDEX(AX$90:AX$170,BC148)</f>
        <v>#N/A</v>
      </c>
      <c r="BK148" s="82" t="n">
        <v>60</v>
      </c>
      <c r="BL148" s="85" t="str">
        <f aca="false">C62</f>
        <v>Portugal</v>
      </c>
      <c r="BM148" s="86" t="n">
        <f aca="false">ROUND(HLOOKUP(BL148,normalization!$V$4:$CW$154,MATCH(BJ$88,normalization!$A$4:$A$154,0),0),2)</f>
        <v>33.21</v>
      </c>
      <c r="BP148" s="87" t="e">
        <f aca="false">RANK(BM148,BM$90:BM$170,0)+COUNTIF(BM$90:BM148,BM148)-1</f>
        <v>#REF!</v>
      </c>
      <c r="BQ148" s="82" t="e">
        <f aca="false">RANK(BM148,BM$90:BM$170,0)</f>
        <v>#REF!</v>
      </c>
      <c r="BR148" s="82" t="e">
        <f aca="false">MATCH(BK148,BP$90:BP$170,0)</f>
        <v>#N/A</v>
      </c>
      <c r="BS148" s="82" t="e">
        <f aca="false">INDEX(BQ$90:BQ$170,BR148)</f>
        <v>#N/A</v>
      </c>
      <c r="BT148" s="82"/>
      <c r="BU148" s="82" t="e">
        <f aca="false">IF(OR(BS148=BS147,BS148=BS149),CONCATENATE("=",BS148),BS148)</f>
        <v>#N/A</v>
      </c>
      <c r="BV148" s="82" t="e">
        <f aca="false">INDEX(BL$90:BL$170,BR148)</f>
        <v>#N/A</v>
      </c>
      <c r="BW148" s="82" t="e">
        <f aca="false">INDEX(BM$90:BM$170,BR148)</f>
        <v>#N/A</v>
      </c>
      <c r="BZ148" s="82"/>
      <c r="CA148" s="85"/>
      <c r="CB148" s="86"/>
      <c r="CE148" s="87"/>
      <c r="CF148" s="82"/>
      <c r="CG148" s="82"/>
      <c r="CH148" s="82"/>
      <c r="CI148" s="82"/>
      <c r="CJ148" s="82"/>
      <c r="CK148" s="82"/>
      <c r="CL148" s="82"/>
    </row>
    <row r="149" customFormat="false" ht="14.5" hidden="false" customHeight="false" outlineLevel="0" collapsed="false">
      <c r="B149" s="82" t="n">
        <v>60</v>
      </c>
      <c r="C149" s="85" t="str">
        <f aca="false">C63</f>
        <v>Romania</v>
      </c>
      <c r="D149" s="86" t="n">
        <f aca="false">ROUND(HLOOKUP(C149,normalization!$V$4:$CW$153,MATCH(A$88,normalization!$A$4:$A$153,0),0),2)</f>
        <v>52</v>
      </c>
      <c r="G149" s="87" t="n">
        <f aca="false">RANK(D149,D$90:D$170,0)+COUNTIF(D$90:D149,D149)-1</f>
        <v>39</v>
      </c>
      <c r="H149" s="82" t="n">
        <f aca="false">RANK(D149,D$90:D$170,0)</f>
        <v>39</v>
      </c>
      <c r="I149" s="82" t="n">
        <f aca="false">MATCH(B149,G$90:G$170,0)</f>
        <v>43</v>
      </c>
      <c r="J149" s="82" t="n">
        <f aca="false">INDEX(H$90:H$170,I149)</f>
        <v>60</v>
      </c>
      <c r="K149" s="82"/>
      <c r="L149" s="82" t="n">
        <f aca="false">IF(OR(J149=J148,J149=J150),CONCATENATE("=",J149),J149)</f>
        <v>60</v>
      </c>
      <c r="M149" s="82" t="str">
        <f aca="false">INDEX(C$90:C$170,I149)</f>
        <v>Myanmar</v>
      </c>
      <c r="N149" s="82" t="n">
        <f aca="false">INDEX(D$90:D$170,I149)</f>
        <v>42.83</v>
      </c>
      <c r="Q149" s="82" t="n">
        <v>61</v>
      </c>
      <c r="R149" s="85" t="str">
        <f aca="false">C63</f>
        <v>Romania</v>
      </c>
      <c r="S149" s="86" t="n">
        <f aca="false">ROUND(HLOOKUP(R149,normalization!$V$4:$CW$157,MATCH(P$88,normalization!$A$4:$A$157,0),0),2)</f>
        <v>49.32</v>
      </c>
      <c r="V149" s="87" t="e">
        <f aca="false">RANK(S149,S$90:S$170,0)+COUNTIF(S$90:S149,S149)-1</f>
        <v>#REF!</v>
      </c>
      <c r="W149" s="82" t="e">
        <f aca="false">RANK(S149,S$90:S$170,0)</f>
        <v>#REF!</v>
      </c>
      <c r="X149" s="82" t="e">
        <f aca="false">MATCH(Q149,V$90:V$170,0)</f>
        <v>#N/A</v>
      </c>
      <c r="Y149" s="82" t="e">
        <f aca="false">INDEX(W$90:W$170,X149)</f>
        <v>#N/A</v>
      </c>
      <c r="Z149" s="82"/>
      <c r="AA149" s="82" t="e">
        <f aca="false">IF(OR(Y149=Y148,Y149=Y150),CONCATENATE("=",Y149),Y149)</f>
        <v>#N/A</v>
      </c>
      <c r="AB149" s="82" t="e">
        <f aca="false">INDEX(R$90:R$170,X149)</f>
        <v>#N/A</v>
      </c>
      <c r="AC149" s="82" t="e">
        <f aca="false">INDEX(S$90:S$170,X149)</f>
        <v>#N/A</v>
      </c>
      <c r="AG149" s="82" t="n">
        <v>61</v>
      </c>
      <c r="AH149" s="85" t="str">
        <f aca="false">C63</f>
        <v>Romania</v>
      </c>
      <c r="AI149" s="86" t="n">
        <f aca="false">ROUND(HLOOKUP(AH149,normalization!$V$4:$CW$153,MATCH(AF$88,normalization!$A$4:$A$153,0),0),2)</f>
        <v>41.49</v>
      </c>
      <c r="AL149" s="87" t="e">
        <f aca="false">RANK(AI149,AI$90:AI$170,0)+COUNTIF(AI$90:AI149,AI149)-1</f>
        <v>#REF!</v>
      </c>
      <c r="AM149" s="82" t="e">
        <f aca="false">RANK(AI149,AI$90:AI$170,0)</f>
        <v>#REF!</v>
      </c>
      <c r="AN149" s="82" t="e">
        <f aca="false">MATCH(AG149,AL$90:AL$170,0)</f>
        <v>#N/A</v>
      </c>
      <c r="AO149" s="82" t="e">
        <f aca="false">INDEX(AM$90:AM$170,AN149)</f>
        <v>#N/A</v>
      </c>
      <c r="AP149" s="82"/>
      <c r="AQ149" s="82" t="e">
        <f aca="false">IF(OR(AO149=AO148,AO149=AO150),CONCATENATE("=",AO149),AO149)</f>
        <v>#N/A</v>
      </c>
      <c r="AR149" s="82" t="e">
        <f aca="false">INDEX(AH$90:AH$170,AN149)</f>
        <v>#N/A</v>
      </c>
      <c r="AS149" s="82" t="e">
        <f aca="false">INDEX(AI$90:AI$170,AN149)</f>
        <v>#N/A</v>
      </c>
      <c r="AV149" s="82" t="n">
        <v>61</v>
      </c>
      <c r="AW149" s="85" t="str">
        <f aca="false">C63</f>
        <v>Romania</v>
      </c>
      <c r="AX149" s="86" t="n">
        <f aca="false">ROUND(HLOOKUP(AW149,normalization!$V$4:$CW$153,MATCH(AU$88,normalization!$A$4:$A$153,0),0),2)</f>
        <v>57.54</v>
      </c>
      <c r="BA149" s="87" t="e">
        <f aca="false">RANK(AX149,AX$90:AX$170,0)+COUNTIF(AX$90:AX149,AX149)-1</f>
        <v>#REF!</v>
      </c>
      <c r="BB149" s="82" t="e">
        <f aca="false">RANK(AX149,AX$90:AX$170,0)</f>
        <v>#REF!</v>
      </c>
      <c r="BC149" s="82" t="e">
        <f aca="false">MATCH(AV149,BA$90:BA$170,0)</f>
        <v>#N/A</v>
      </c>
      <c r="BD149" s="82" t="e">
        <f aca="false">INDEX(BB$90:BB$170,BC149)</f>
        <v>#N/A</v>
      </c>
      <c r="BE149" s="82"/>
      <c r="BF149" s="82" t="e">
        <f aca="false">IF(OR(BD149=BD148,BD149=BD150),CONCATENATE("=",BD149),BD149)</f>
        <v>#N/A</v>
      </c>
      <c r="BG149" s="82" t="e">
        <f aca="false">INDEX(AW$90:AW$170,BC149)</f>
        <v>#N/A</v>
      </c>
      <c r="BH149" s="82" t="e">
        <f aca="false">INDEX(AX$90:AX$170,BC149)</f>
        <v>#N/A</v>
      </c>
      <c r="BK149" s="82" t="n">
        <v>61</v>
      </c>
      <c r="BL149" s="85" t="str">
        <f aca="false">C63</f>
        <v>Romania</v>
      </c>
      <c r="BM149" s="86" t="n">
        <f aca="false">ROUND(HLOOKUP(BL149,normalization!$V$4:$CW$154,MATCH(BJ$88,normalization!$A$4:$A$154,0),0),2)</f>
        <v>55.08</v>
      </c>
      <c r="BP149" s="87" t="e">
        <f aca="false">RANK(BM149,BM$90:BM$170,0)+COUNTIF(BM$90:BM149,BM149)-1</f>
        <v>#REF!</v>
      </c>
      <c r="BQ149" s="82" t="e">
        <f aca="false">RANK(BM149,BM$90:BM$170,0)</f>
        <v>#REF!</v>
      </c>
      <c r="BR149" s="82" t="e">
        <f aca="false">MATCH(BK149,BP$90:BP$170,0)</f>
        <v>#N/A</v>
      </c>
      <c r="BS149" s="82" t="e">
        <f aca="false">INDEX(BQ$90:BQ$170,BR149)</f>
        <v>#N/A</v>
      </c>
      <c r="BT149" s="82"/>
      <c r="BU149" s="82" t="e">
        <f aca="false">IF(OR(BS149=BS148,BS149=BS150),CONCATENATE("=",BS149),BS149)</f>
        <v>#N/A</v>
      </c>
      <c r="BV149" s="82" t="e">
        <f aca="false">INDEX(BL$90:BL$170,BR149)</f>
        <v>#N/A</v>
      </c>
      <c r="BW149" s="82" t="e">
        <f aca="false">INDEX(BM$90:BM$170,BR149)</f>
        <v>#N/A</v>
      </c>
      <c r="BZ149" s="82"/>
      <c r="CA149" s="85"/>
      <c r="CB149" s="86"/>
      <c r="CE149" s="87"/>
      <c r="CF149" s="82"/>
      <c r="CG149" s="82"/>
      <c r="CH149" s="82"/>
      <c r="CI149" s="82"/>
      <c r="CJ149" s="82"/>
      <c r="CK149" s="82"/>
      <c r="CL149" s="82"/>
    </row>
    <row r="150" customFormat="false" ht="14.5" hidden="false" customHeight="false" outlineLevel="0" collapsed="false">
      <c r="B150" s="82" t="n">
        <v>61</v>
      </c>
      <c r="C150" s="85" t="str">
        <f aca="false">C64</f>
        <v>Russian Federation</v>
      </c>
      <c r="D150" s="86" t="n">
        <f aca="false">ROUND(HLOOKUP(C150,normalization!$V$4:$CW$153,MATCH(A$88,normalization!$A$4:$A$153,0),0),2)</f>
        <v>52.79</v>
      </c>
      <c r="G150" s="87" t="n">
        <f aca="false">RANK(D150,D$90:D$170,0)+COUNTIF(D$90:D150,D150)-1</f>
        <v>38</v>
      </c>
      <c r="H150" s="82" t="n">
        <f aca="false">RANK(D150,D$90:D$170,0)</f>
        <v>38</v>
      </c>
      <c r="I150" s="82" t="n">
        <f aca="false">MATCH(B150,G$90:G$170,0)</f>
        <v>40</v>
      </c>
      <c r="J150" s="82" t="n">
        <f aca="false">INDEX(H$90:H$170,I150)</f>
        <v>61</v>
      </c>
      <c r="K150" s="82"/>
      <c r="L150" s="82" t="n">
        <f aca="false">IF(OR(J150=J149,J150=J151),CONCATENATE("=",J150),J150)</f>
        <v>61</v>
      </c>
      <c r="M150" s="82" t="str">
        <f aca="false">INDEX(C$90:C$170,I150)</f>
        <v>Mexico</v>
      </c>
      <c r="N150" s="82" t="n">
        <f aca="false">INDEX(D$90:D$170,I150)</f>
        <v>42.48</v>
      </c>
      <c r="Q150" s="82" t="n">
        <v>62</v>
      </c>
      <c r="R150" s="85" t="str">
        <f aca="false">C64</f>
        <v>Russian Federation</v>
      </c>
      <c r="S150" s="86" t="n">
        <f aca="false">ROUND(HLOOKUP(R150,normalization!$V$4:$CW$157,MATCH(P$88,normalization!$A$4:$A$157,0),0),2)</f>
        <v>61.78</v>
      </c>
      <c r="V150" s="87" t="e">
        <f aca="false">RANK(S150,S$90:S$170,0)+COUNTIF(S$90:S150,S150)-1</f>
        <v>#REF!</v>
      </c>
      <c r="W150" s="82" t="e">
        <f aca="false">RANK(S150,S$90:S$170,0)</f>
        <v>#REF!</v>
      </c>
      <c r="X150" s="82" t="e">
        <f aca="false">MATCH(Q150,V$90:V$170,0)</f>
        <v>#N/A</v>
      </c>
      <c r="Y150" s="82" t="e">
        <f aca="false">INDEX(W$90:W$170,X150)</f>
        <v>#N/A</v>
      </c>
      <c r="Z150" s="82"/>
      <c r="AA150" s="82" t="e">
        <f aca="false">IF(OR(Y150=Y149,Y150=Y151),CONCATENATE("=",Y150),Y150)</f>
        <v>#N/A</v>
      </c>
      <c r="AB150" s="82" t="e">
        <f aca="false">INDEX(R$90:R$170,X150)</f>
        <v>#N/A</v>
      </c>
      <c r="AC150" s="82" t="e">
        <f aca="false">INDEX(S$90:S$170,X150)</f>
        <v>#N/A</v>
      </c>
      <c r="AG150" s="82" t="n">
        <v>62</v>
      </c>
      <c r="AH150" s="85" t="str">
        <f aca="false">C64</f>
        <v>Russian Federation</v>
      </c>
      <c r="AI150" s="86" t="n">
        <f aca="false">ROUND(HLOOKUP(AH150,normalization!$V$4:$CW$153,MATCH(AF$88,normalization!$A$4:$A$153,0),0),2)</f>
        <v>68.13</v>
      </c>
      <c r="AL150" s="87" t="e">
        <f aca="false">RANK(AI150,AI$90:AI$170,0)+COUNTIF(AI$90:AI150,AI150)-1</f>
        <v>#REF!</v>
      </c>
      <c r="AM150" s="82" t="e">
        <f aca="false">RANK(AI150,AI$90:AI$170,0)</f>
        <v>#REF!</v>
      </c>
      <c r="AN150" s="82" t="e">
        <f aca="false">MATCH(AG150,AL$90:AL$170,0)</f>
        <v>#N/A</v>
      </c>
      <c r="AO150" s="82" t="e">
        <f aca="false">INDEX(AM$90:AM$170,AN150)</f>
        <v>#N/A</v>
      </c>
      <c r="AP150" s="82"/>
      <c r="AQ150" s="82" t="e">
        <f aca="false">IF(OR(AO150=AO149,AO150=AO151),CONCATENATE("=",AO150),AO150)</f>
        <v>#N/A</v>
      </c>
      <c r="AR150" s="82" t="e">
        <f aca="false">INDEX(AH$90:AH$170,AN150)</f>
        <v>#N/A</v>
      </c>
      <c r="AS150" s="82" t="e">
        <f aca="false">INDEX(AI$90:AI$170,AN150)</f>
        <v>#N/A</v>
      </c>
      <c r="AV150" s="82" t="n">
        <v>62</v>
      </c>
      <c r="AW150" s="85" t="str">
        <f aca="false">C64</f>
        <v>Russian Federation</v>
      </c>
      <c r="AX150" s="86" t="n">
        <f aca="false">ROUND(HLOOKUP(AW150,normalization!$V$4:$CW$153,MATCH(AU$88,normalization!$A$4:$A$153,0),0),2)</f>
        <v>67.14</v>
      </c>
      <c r="BA150" s="87" t="e">
        <f aca="false">RANK(AX150,AX$90:AX$170,0)+COUNTIF(AX$90:AX150,AX150)-1</f>
        <v>#REF!</v>
      </c>
      <c r="BB150" s="82" t="e">
        <f aca="false">RANK(AX150,AX$90:AX$170,0)</f>
        <v>#REF!</v>
      </c>
      <c r="BC150" s="82" t="e">
        <f aca="false">MATCH(AV150,BA$90:BA$170,0)</f>
        <v>#N/A</v>
      </c>
      <c r="BD150" s="82" t="e">
        <f aca="false">INDEX(BB$90:BB$170,BC150)</f>
        <v>#N/A</v>
      </c>
      <c r="BE150" s="82"/>
      <c r="BF150" s="82" t="e">
        <f aca="false">IF(OR(BD150=BD149,BD150=BD151),CONCATENATE("=",BD150),BD150)</f>
        <v>#N/A</v>
      </c>
      <c r="BG150" s="82" t="e">
        <f aca="false">INDEX(AW$90:AW$170,BC150)</f>
        <v>#N/A</v>
      </c>
      <c r="BH150" s="82" t="e">
        <f aca="false">INDEX(AX$90:AX$170,BC150)</f>
        <v>#N/A</v>
      </c>
      <c r="BK150" s="82" t="n">
        <v>62</v>
      </c>
      <c r="BL150" s="85" t="str">
        <f aca="false">C64</f>
        <v>Russian Federation</v>
      </c>
      <c r="BM150" s="86" t="n">
        <f aca="false">ROUND(HLOOKUP(BL150,normalization!$V$4:$CW$154,MATCH(BJ$88,normalization!$A$4:$A$154,0),0),2)</f>
        <v>38.47</v>
      </c>
      <c r="BP150" s="87" t="e">
        <f aca="false">RANK(BM150,BM$90:BM$170,0)+COUNTIF(BM$90:BM150,BM150)-1</f>
        <v>#REF!</v>
      </c>
      <c r="BQ150" s="82" t="e">
        <f aca="false">RANK(BM150,BM$90:BM$170,0)</f>
        <v>#REF!</v>
      </c>
      <c r="BR150" s="82" t="e">
        <f aca="false">MATCH(BK150,BP$90:BP$170,0)</f>
        <v>#N/A</v>
      </c>
      <c r="BS150" s="82" t="e">
        <f aca="false">INDEX(BQ$90:BQ$170,BR150)</f>
        <v>#N/A</v>
      </c>
      <c r="BT150" s="82"/>
      <c r="BU150" s="82" t="e">
        <f aca="false">IF(OR(BS150=BS149,BS150=BS151),CONCATENATE("=",BS150),BS150)</f>
        <v>#N/A</v>
      </c>
      <c r="BV150" s="82" t="e">
        <f aca="false">INDEX(BL$90:BL$170,BR150)</f>
        <v>#N/A</v>
      </c>
      <c r="BW150" s="82" t="e">
        <f aca="false">INDEX(BM$90:BM$170,BR150)</f>
        <v>#N/A</v>
      </c>
      <c r="BZ150" s="82"/>
      <c r="CA150" s="85"/>
      <c r="CB150" s="86"/>
      <c r="CE150" s="87"/>
      <c r="CF150" s="82"/>
      <c r="CG150" s="82"/>
      <c r="CH150" s="82"/>
      <c r="CI150" s="82"/>
      <c r="CJ150" s="82"/>
      <c r="CK150" s="82"/>
      <c r="CL150" s="82"/>
    </row>
    <row r="151" customFormat="false" ht="14.5" hidden="false" customHeight="false" outlineLevel="0" collapsed="false">
      <c r="B151" s="82" t="n">
        <v>62</v>
      </c>
      <c r="C151" s="85" t="str">
        <f aca="false">C65</f>
        <v>Rwanda</v>
      </c>
      <c r="D151" s="86" t="n">
        <f aca="false">ROUND(HLOOKUP(C151,normalization!$V$4:$CW$153,MATCH(A$88,normalization!$A$4:$A$153,0),0),2)</f>
        <v>48.65</v>
      </c>
      <c r="G151" s="87" t="n">
        <f aca="false">RANK(D151,D$90:D$170,0)+COUNTIF(D$90:D151,D151)-1</f>
        <v>45</v>
      </c>
      <c r="H151" s="82" t="n">
        <f aca="false">RANK(D151,D$90:D$170,0)</f>
        <v>45</v>
      </c>
      <c r="I151" s="82" t="n">
        <f aca="false">MATCH(B151,G$90:G$170,0)</f>
        <v>19</v>
      </c>
      <c r="J151" s="82" t="n">
        <f aca="false">INDEX(H$90:H$170,I151)</f>
        <v>62</v>
      </c>
      <c r="K151" s="82"/>
      <c r="L151" s="82" t="n">
        <f aca="false">IF(OR(J151=J150,J151=J152),CONCATENATE("=",J151),J151)</f>
        <v>62</v>
      </c>
      <c r="M151" s="82" t="str">
        <f aca="false">INDEX(C$90:C$170,I151)</f>
        <v>Algeria</v>
      </c>
      <c r="N151" s="82" t="n">
        <f aca="false">INDEX(D$90:D$170,I151)</f>
        <v>42.07</v>
      </c>
      <c r="Q151" s="82" t="n">
        <v>63</v>
      </c>
      <c r="R151" s="85" t="str">
        <f aca="false">C65</f>
        <v>Rwanda</v>
      </c>
      <c r="S151" s="86" t="n">
        <f aca="false">ROUND(HLOOKUP(R151,normalization!$V$4:$CW$157,MATCH(P$88,normalization!$A$4:$A$157,0),0),2)</f>
        <v>45.09</v>
      </c>
      <c r="V151" s="87" t="e">
        <f aca="false">RANK(S151,S$90:S$170,0)+COUNTIF(S$90:S151,S151)-1</f>
        <v>#REF!</v>
      </c>
      <c r="W151" s="82" t="e">
        <f aca="false">RANK(S151,S$90:S$170,0)</f>
        <v>#REF!</v>
      </c>
      <c r="X151" s="82" t="e">
        <f aca="false">MATCH(Q151,V$90:V$170,0)</f>
        <v>#N/A</v>
      </c>
      <c r="Y151" s="82" t="e">
        <f aca="false">INDEX(W$90:W$170,X151)</f>
        <v>#N/A</v>
      </c>
      <c r="Z151" s="82"/>
      <c r="AA151" s="82" t="e">
        <f aca="false">IF(OR(Y151=Y150,Y151=Y152),CONCATENATE("=",Y151),Y151)</f>
        <v>#N/A</v>
      </c>
      <c r="AB151" s="82" t="e">
        <f aca="false">INDEX(R$90:R$170,X151)</f>
        <v>#N/A</v>
      </c>
      <c r="AC151" s="82" t="e">
        <f aca="false">INDEX(S$90:S$170,X151)</f>
        <v>#N/A</v>
      </c>
      <c r="AG151" s="82" t="n">
        <v>63</v>
      </c>
      <c r="AH151" s="85" t="str">
        <f aca="false">C65</f>
        <v>Rwanda</v>
      </c>
      <c r="AI151" s="86" t="n">
        <f aca="false">ROUND(HLOOKUP(AH151,normalization!$V$4:$CW$153,MATCH(AF$88,normalization!$A$4:$A$153,0),0),2)</f>
        <v>65.5</v>
      </c>
      <c r="AL151" s="87" t="e">
        <f aca="false">RANK(AI151,AI$90:AI$170,0)+COUNTIF(AI$90:AI151,AI151)-1</f>
        <v>#REF!</v>
      </c>
      <c r="AM151" s="82" t="e">
        <f aca="false">RANK(AI151,AI$90:AI$170,0)</f>
        <v>#REF!</v>
      </c>
      <c r="AN151" s="82" t="e">
        <f aca="false">MATCH(AG151,AL$90:AL$170,0)</f>
        <v>#N/A</v>
      </c>
      <c r="AO151" s="82" t="e">
        <f aca="false">INDEX(AM$90:AM$170,AN151)</f>
        <v>#N/A</v>
      </c>
      <c r="AP151" s="82"/>
      <c r="AQ151" s="82" t="e">
        <f aca="false">IF(OR(AO151=AO150,AO151=AO152),CONCATENATE("=",AO151),AO151)</f>
        <v>#N/A</v>
      </c>
      <c r="AR151" s="82" t="e">
        <f aca="false">INDEX(AH$90:AH$170,AN151)</f>
        <v>#N/A</v>
      </c>
      <c r="AS151" s="82" t="e">
        <f aca="false">INDEX(AI$90:AI$170,AN151)</f>
        <v>#N/A</v>
      </c>
      <c r="AV151" s="82" t="n">
        <v>63</v>
      </c>
      <c r="AW151" s="85" t="str">
        <f aca="false">C65</f>
        <v>Rwanda</v>
      </c>
      <c r="AX151" s="86" t="n">
        <f aca="false">ROUND(HLOOKUP(AW151,normalization!$V$4:$CW$153,MATCH(AU$88,normalization!$A$4:$A$153,0),0),2)</f>
        <v>52.08</v>
      </c>
      <c r="BA151" s="87" t="e">
        <f aca="false">RANK(AX151,AX$90:AX$170,0)+COUNTIF(AX$90:AX151,AX151)-1</f>
        <v>#REF!</v>
      </c>
      <c r="BB151" s="82" t="e">
        <f aca="false">RANK(AX151,AX$90:AX$170,0)</f>
        <v>#REF!</v>
      </c>
      <c r="BC151" s="82" t="e">
        <f aca="false">MATCH(AV151,BA$90:BA$170,0)</f>
        <v>#N/A</v>
      </c>
      <c r="BD151" s="82" t="e">
        <f aca="false">INDEX(BB$90:BB$170,BC151)</f>
        <v>#N/A</v>
      </c>
      <c r="BE151" s="82"/>
      <c r="BF151" s="82" t="e">
        <f aca="false">IF(OR(BD151=BD150,BD151=BD152),CONCATENATE("=",BD151),BD151)</f>
        <v>#N/A</v>
      </c>
      <c r="BG151" s="82" t="e">
        <f aca="false">INDEX(AW$90:AW$170,BC151)</f>
        <v>#N/A</v>
      </c>
      <c r="BH151" s="82" t="e">
        <f aca="false">INDEX(AX$90:AX$170,BC151)</f>
        <v>#N/A</v>
      </c>
      <c r="BK151" s="82" t="n">
        <v>63</v>
      </c>
      <c r="BL151" s="85" t="str">
        <f aca="false">C65</f>
        <v>Rwanda</v>
      </c>
      <c r="BM151" s="86" t="n">
        <f aca="false">ROUND(HLOOKUP(BL151,normalization!$V$4:$CW$154,MATCH(BJ$88,normalization!$A$4:$A$154,0),0),2)</f>
        <v>18.3</v>
      </c>
      <c r="BP151" s="87" t="e">
        <f aca="false">RANK(BM151,BM$90:BM$170,0)+COUNTIF(BM$90:BM151,BM151)-1</f>
        <v>#REF!</v>
      </c>
      <c r="BQ151" s="82" t="e">
        <f aca="false">RANK(BM151,BM$90:BM$170,0)</f>
        <v>#REF!</v>
      </c>
      <c r="BR151" s="82" t="e">
        <f aca="false">MATCH(BK151,BP$90:BP$170,0)</f>
        <v>#N/A</v>
      </c>
      <c r="BS151" s="82" t="e">
        <f aca="false">INDEX(BQ$90:BQ$170,BR151)</f>
        <v>#N/A</v>
      </c>
      <c r="BT151" s="82"/>
      <c r="BU151" s="82" t="e">
        <f aca="false">IF(OR(BS151=BS150,BS151=BS152),CONCATENATE("=",BS151),BS151)</f>
        <v>#N/A</v>
      </c>
      <c r="BV151" s="82" t="e">
        <f aca="false">INDEX(BL$90:BL$170,BR151)</f>
        <v>#N/A</v>
      </c>
      <c r="BW151" s="82" t="e">
        <f aca="false">INDEX(BM$90:BM$170,BR151)</f>
        <v>#N/A</v>
      </c>
      <c r="BZ151" s="82"/>
      <c r="CA151" s="85"/>
      <c r="CB151" s="86"/>
      <c r="CE151" s="87"/>
      <c r="CF151" s="82"/>
      <c r="CG151" s="82"/>
      <c r="CH151" s="82"/>
      <c r="CI151" s="82"/>
      <c r="CJ151" s="82"/>
      <c r="CK151" s="82"/>
      <c r="CL151" s="82"/>
    </row>
    <row r="152" customFormat="false" ht="14.5" hidden="false" customHeight="false" outlineLevel="0" collapsed="false">
      <c r="B152" s="82" t="n">
        <v>63</v>
      </c>
      <c r="C152" s="85" t="str">
        <f aca="false">C66</f>
        <v>Sudan</v>
      </c>
      <c r="D152" s="86" t="n">
        <f aca="false">ROUND(HLOOKUP(C152,normalization!$V$4:$CW$153,MATCH(A$88,normalization!$A$4:$A$153,0),0),2)</f>
        <v>22.33</v>
      </c>
      <c r="G152" s="87" t="n">
        <f aca="false">RANK(D152,D$90:D$170,0)+COUNTIF(D$90:D152,D152)-1</f>
        <v>80</v>
      </c>
      <c r="H152" s="82" t="n">
        <f aca="false">RANK(D152,D$90:D$170,0)</f>
        <v>80</v>
      </c>
      <c r="I152" s="82" t="n">
        <f aca="false">MATCH(B152,G$90:G$170,0)</f>
        <v>74</v>
      </c>
      <c r="J152" s="82" t="n">
        <f aca="false">INDEX(H$90:H$170,I152)</f>
        <v>63</v>
      </c>
      <c r="K152" s="82"/>
      <c r="L152" s="82" t="n">
        <f aca="false">IF(OR(J152=J151,J152=J153),CONCATENATE("=",J152),J152)</f>
        <v>63</v>
      </c>
      <c r="M152" s="82" t="str">
        <f aca="false">INDEX(C$90:C$170,I152)</f>
        <v>Turkey</v>
      </c>
      <c r="N152" s="82" t="n">
        <f aca="false">INDEX(D$90:D$170,I152)</f>
        <v>41.58</v>
      </c>
      <c r="Q152" s="82" t="n">
        <v>64</v>
      </c>
      <c r="R152" s="85" t="e">
        <f aca="false">#REF!</f>
        <v>#REF!</v>
      </c>
      <c r="S152" s="86" t="e">
        <f aca="false">ROUND(HLOOKUP(R152,normalization!$V$4:$CW$157,MATCH(P$88,normalization!$A$4:$A$157,0),0),2)</f>
        <v>#REF!</v>
      </c>
      <c r="V152" s="87" t="e">
        <f aca="false">RANK(S152,S$90:S$170,0)+COUNTIF(S$90:S152,S152)-1</f>
        <v>#REF!</v>
      </c>
      <c r="W152" s="82" t="e">
        <f aca="false">RANK(S152,S$90:S$170,0)</f>
        <v>#REF!</v>
      </c>
      <c r="X152" s="82" t="e">
        <f aca="false">MATCH(Q152,V$90:V$170,0)</f>
        <v>#N/A</v>
      </c>
      <c r="Y152" s="82" t="e">
        <f aca="false">INDEX(W$90:W$170,X152)</f>
        <v>#N/A</v>
      </c>
      <c r="Z152" s="82"/>
      <c r="AA152" s="82" t="e">
        <f aca="false">IF(OR(Y152=Y151,Y152=Y153),CONCATENATE("=",Y152),Y152)</f>
        <v>#N/A</v>
      </c>
      <c r="AB152" s="82" t="e">
        <f aca="false">INDEX(R$90:R$170,X152)</f>
        <v>#N/A</v>
      </c>
      <c r="AC152" s="82" t="e">
        <f aca="false">INDEX(S$90:S$170,X152)</f>
        <v>#N/A</v>
      </c>
      <c r="AG152" s="82" t="n">
        <v>64</v>
      </c>
      <c r="AH152" s="85" t="e">
        <f aca="false">#REF!</f>
        <v>#REF!</v>
      </c>
      <c r="AI152" s="86" t="e">
        <f aca="false">ROUND(HLOOKUP(AH152,normalization!$V$4:$CW$153,MATCH(AF$88,normalization!$A$4:$A$153,0),0),2)</f>
        <v>#REF!</v>
      </c>
      <c r="AL152" s="87" t="e">
        <f aca="false">RANK(AI152,AI$90:AI$170,0)+COUNTIF(AI$90:AI152,AI152)-1</f>
        <v>#REF!</v>
      </c>
      <c r="AM152" s="82" t="e">
        <f aca="false">RANK(AI152,AI$90:AI$170,0)</f>
        <v>#REF!</v>
      </c>
      <c r="AN152" s="82" t="e">
        <f aca="false">MATCH(AG152,AL$90:AL$170,0)</f>
        <v>#N/A</v>
      </c>
      <c r="AO152" s="82" t="e">
        <f aca="false">INDEX(AM$90:AM$170,AN152)</f>
        <v>#N/A</v>
      </c>
      <c r="AP152" s="82"/>
      <c r="AQ152" s="82" t="e">
        <f aca="false">IF(OR(AO152=AO151,AO152=AO153),CONCATENATE("=",AO152),AO152)</f>
        <v>#N/A</v>
      </c>
      <c r="AR152" s="82" t="e">
        <f aca="false">INDEX(AH$90:AH$170,AN152)</f>
        <v>#N/A</v>
      </c>
      <c r="AS152" s="82" t="e">
        <f aca="false">INDEX(AI$90:AI$170,AN152)</f>
        <v>#N/A</v>
      </c>
      <c r="AV152" s="82" t="n">
        <v>64</v>
      </c>
      <c r="AW152" s="85" t="e">
        <f aca="false">#REF!</f>
        <v>#REF!</v>
      </c>
      <c r="AX152" s="86" t="e">
        <f aca="false">ROUND(HLOOKUP(AW152,normalization!$V$4:$CW$153,MATCH(AU$88,normalization!$A$4:$A$153,0),0),2)</f>
        <v>#REF!</v>
      </c>
      <c r="BA152" s="87" t="e">
        <f aca="false">RANK(AX152,AX$90:AX$170,0)+COUNTIF(AX$90:AX152,AX152)-1</f>
        <v>#REF!</v>
      </c>
      <c r="BB152" s="82" t="e">
        <f aca="false">RANK(AX152,AX$90:AX$170,0)</f>
        <v>#REF!</v>
      </c>
      <c r="BC152" s="82" t="e">
        <f aca="false">MATCH(AV152,BA$90:BA$170,0)</f>
        <v>#N/A</v>
      </c>
      <c r="BD152" s="82" t="e">
        <f aca="false">INDEX(BB$90:BB$170,BC152)</f>
        <v>#N/A</v>
      </c>
      <c r="BE152" s="82"/>
      <c r="BF152" s="82" t="e">
        <f aca="false">IF(OR(BD152=BD151,BD152=BD153),CONCATENATE("=",BD152),BD152)</f>
        <v>#N/A</v>
      </c>
      <c r="BG152" s="82" t="e">
        <f aca="false">INDEX(AW$90:AW$170,BC152)</f>
        <v>#N/A</v>
      </c>
      <c r="BH152" s="82" t="e">
        <f aca="false">INDEX(AX$90:AX$170,BC152)</f>
        <v>#N/A</v>
      </c>
      <c r="BK152" s="82" t="n">
        <v>64</v>
      </c>
      <c r="BL152" s="85" t="e">
        <f aca="false">#REF!</f>
        <v>#REF!</v>
      </c>
      <c r="BM152" s="86" t="e">
        <f aca="false">ROUND(HLOOKUP(BL152,normalization!$V$4:$CW$154,MATCH(BJ$88,normalization!$A$4:$A$154,0),0),2)</f>
        <v>#REF!</v>
      </c>
      <c r="BP152" s="87" t="e">
        <f aca="false">RANK(BM152,BM$90:BM$170,0)+COUNTIF(BM$90:BM152,BM152)-1</f>
        <v>#REF!</v>
      </c>
      <c r="BQ152" s="82" t="e">
        <f aca="false">RANK(BM152,BM$90:BM$170,0)</f>
        <v>#REF!</v>
      </c>
      <c r="BR152" s="82" t="e">
        <f aca="false">MATCH(BK152,BP$90:BP$170,0)</f>
        <v>#N/A</v>
      </c>
      <c r="BS152" s="82" t="e">
        <f aca="false">INDEX(BQ$90:BQ$170,BR152)</f>
        <v>#N/A</v>
      </c>
      <c r="BT152" s="82"/>
      <c r="BU152" s="82" t="e">
        <f aca="false">IF(OR(BS152=BS151,BS152=BS153),CONCATENATE("=",BS152),BS152)</f>
        <v>#N/A</v>
      </c>
      <c r="BV152" s="82" t="e">
        <f aca="false">INDEX(BL$90:BL$170,BR152)</f>
        <v>#N/A</v>
      </c>
      <c r="BW152" s="82" t="e">
        <f aca="false">INDEX(BM$90:BM$170,BR152)</f>
        <v>#N/A</v>
      </c>
      <c r="BZ152" s="82"/>
      <c r="CA152" s="85"/>
      <c r="CB152" s="86"/>
      <c r="CE152" s="87"/>
      <c r="CF152" s="82"/>
      <c r="CG152" s="82"/>
      <c r="CH152" s="82"/>
      <c r="CI152" s="82"/>
      <c r="CJ152" s="82"/>
      <c r="CK152" s="82"/>
      <c r="CL152" s="82"/>
    </row>
    <row r="153" customFormat="false" ht="14.5" hidden="false" customHeight="false" outlineLevel="0" collapsed="false">
      <c r="B153" s="82" t="n">
        <v>64</v>
      </c>
      <c r="C153" s="85" t="str">
        <f aca="false">C67</f>
        <v>Senegal</v>
      </c>
      <c r="D153" s="86" t="n">
        <f aca="false">ROUND(HLOOKUP(C153,normalization!$V$4:$CW$153,MATCH(A$88,normalization!$A$4:$A$153,0),0),2)</f>
        <v>30.12</v>
      </c>
      <c r="G153" s="87" t="n">
        <f aca="false">RANK(D153,D$90:D$170,0)+COUNTIF(D$90:D153,D153)-1</f>
        <v>75</v>
      </c>
      <c r="H153" s="82" t="n">
        <f aca="false">RANK(D153,D$90:D$170,0)</f>
        <v>75</v>
      </c>
      <c r="I153" s="82" t="n">
        <f aca="false">MATCH(B153,G$90:G$170,0)</f>
        <v>41</v>
      </c>
      <c r="J153" s="82" t="n">
        <f aca="false">INDEX(H$90:H$170,I153)</f>
        <v>64</v>
      </c>
      <c r="K153" s="82"/>
      <c r="L153" s="82" t="n">
        <f aca="false">IF(OR(J153=J152,J153=J154),CONCATENATE("=",J153),J153)</f>
        <v>64</v>
      </c>
      <c r="M153" s="82" t="str">
        <f aca="false">INDEX(C$90:C$170,I153)</f>
        <v>Mali</v>
      </c>
      <c r="N153" s="82" t="n">
        <f aca="false">INDEX(D$90:D$170,I153)</f>
        <v>40.84</v>
      </c>
      <c r="Q153" s="82" t="n">
        <v>65</v>
      </c>
      <c r="R153" s="85" t="str">
        <f aca="false">C66</f>
        <v>Sudan</v>
      </c>
      <c r="S153" s="86" t="n">
        <f aca="false">ROUND(HLOOKUP(R153,normalization!$V$4:$CW$157,MATCH(P$88,normalization!$A$4:$A$157,0),0),2)</f>
        <v>33.51</v>
      </c>
      <c r="V153" s="87" t="e">
        <f aca="false">RANK(S153,S$90:S$170,0)+COUNTIF(S$90:S153,S153)-1</f>
        <v>#REF!</v>
      </c>
      <c r="W153" s="82" t="e">
        <f aca="false">RANK(S153,S$90:S$170,0)</f>
        <v>#REF!</v>
      </c>
      <c r="X153" s="82" t="e">
        <f aca="false">MATCH(Q153,V$90:V$170,0)</f>
        <v>#N/A</v>
      </c>
      <c r="Y153" s="82" t="e">
        <f aca="false">INDEX(W$90:W$170,X153)</f>
        <v>#N/A</v>
      </c>
      <c r="Z153" s="82"/>
      <c r="AA153" s="82" t="e">
        <f aca="false">IF(OR(Y153=Y152,Y153=Y154),CONCATENATE("=",Y153),Y153)</f>
        <v>#N/A</v>
      </c>
      <c r="AB153" s="82" t="e">
        <f aca="false">INDEX(R$90:R$170,X153)</f>
        <v>#N/A</v>
      </c>
      <c r="AC153" s="82" t="e">
        <f aca="false">INDEX(S$90:S$170,X153)</f>
        <v>#N/A</v>
      </c>
      <c r="AG153" s="82" t="n">
        <v>65</v>
      </c>
      <c r="AH153" s="85" t="str">
        <f aca="false">C66</f>
        <v>Sudan</v>
      </c>
      <c r="AI153" s="86" t="n">
        <f aca="false">ROUND(HLOOKUP(AH153,normalization!$V$4:$CW$153,MATCH(AF$88,normalization!$A$4:$A$153,0),0),2)</f>
        <v>9.38</v>
      </c>
      <c r="AL153" s="87" t="e">
        <f aca="false">RANK(AI153,AI$90:AI$170,0)+COUNTIF(AI$90:AI153,AI153)-1</f>
        <v>#REF!</v>
      </c>
      <c r="AM153" s="82" t="e">
        <f aca="false">RANK(AI153,AI$90:AI$170,0)</f>
        <v>#REF!</v>
      </c>
      <c r="AN153" s="82" t="e">
        <f aca="false">MATCH(AG153,AL$90:AL$170,0)</f>
        <v>#N/A</v>
      </c>
      <c r="AO153" s="82" t="e">
        <f aca="false">INDEX(AM$90:AM$170,AN153)</f>
        <v>#N/A</v>
      </c>
      <c r="AP153" s="82"/>
      <c r="AQ153" s="82" t="e">
        <f aca="false">IF(OR(AO153=AO152,AO153=AO154),CONCATENATE("=",AO153),AO153)</f>
        <v>#N/A</v>
      </c>
      <c r="AR153" s="82" t="e">
        <f aca="false">INDEX(AH$90:AH$170,AN153)</f>
        <v>#N/A</v>
      </c>
      <c r="AS153" s="82" t="e">
        <f aca="false">INDEX(AI$90:AI$170,AN153)</f>
        <v>#N/A</v>
      </c>
      <c r="AV153" s="82" t="n">
        <v>65</v>
      </c>
      <c r="AW153" s="85" t="str">
        <f aca="false">C66</f>
        <v>Sudan</v>
      </c>
      <c r="AX153" s="86" t="n">
        <f aca="false">ROUND(HLOOKUP(AW153,normalization!$V$4:$CW$153,MATCH(AU$88,normalization!$A$4:$A$153,0),0),2)</f>
        <v>23.09</v>
      </c>
      <c r="BA153" s="87" t="e">
        <f aca="false">RANK(AX153,AX$90:AX$170,0)+COUNTIF(AX$90:AX153,AX153)-1</f>
        <v>#REF!</v>
      </c>
      <c r="BB153" s="82" t="e">
        <f aca="false">RANK(AX153,AX$90:AX$170,0)</f>
        <v>#REF!</v>
      </c>
      <c r="BC153" s="82" t="e">
        <f aca="false">MATCH(AV153,BA$90:BA$170,0)</f>
        <v>#N/A</v>
      </c>
      <c r="BD153" s="82" t="e">
        <f aca="false">INDEX(BB$90:BB$170,BC153)</f>
        <v>#N/A</v>
      </c>
      <c r="BE153" s="82"/>
      <c r="BF153" s="82" t="e">
        <f aca="false">IF(OR(BD153=BD152,BD153=BD154),CONCATENATE("=",BD153),BD153)</f>
        <v>#N/A</v>
      </c>
      <c r="BG153" s="82" t="e">
        <f aca="false">INDEX(AW$90:AW$170,BC153)</f>
        <v>#N/A</v>
      </c>
      <c r="BH153" s="82" t="e">
        <f aca="false">INDEX(AX$90:AX$170,BC153)</f>
        <v>#N/A</v>
      </c>
      <c r="BK153" s="82" t="n">
        <v>65</v>
      </c>
      <c r="BL153" s="85" t="str">
        <f aca="false">C66</f>
        <v>Sudan</v>
      </c>
      <c r="BM153" s="86" t="n">
        <f aca="false">ROUND(HLOOKUP(BL153,normalization!$V$4:$CW$154,MATCH(BJ$88,normalization!$A$4:$A$154,0),0),2)</f>
        <v>11.63</v>
      </c>
      <c r="BP153" s="87" t="e">
        <f aca="false">RANK(BM153,BM$90:BM$170,0)+COUNTIF(BM$90:BM153,BM153)-1</f>
        <v>#REF!</v>
      </c>
      <c r="BQ153" s="82" t="e">
        <f aca="false">RANK(BM153,BM$90:BM$170,0)</f>
        <v>#REF!</v>
      </c>
      <c r="BR153" s="82" t="e">
        <f aca="false">MATCH(BK153,BP$90:BP$170,0)</f>
        <v>#N/A</v>
      </c>
      <c r="BS153" s="82" t="e">
        <f aca="false">INDEX(BQ$90:BQ$170,BR153)</f>
        <v>#N/A</v>
      </c>
      <c r="BT153" s="82"/>
      <c r="BU153" s="82" t="e">
        <f aca="false">IF(OR(BS153=BS152,BS153=BS154),CONCATENATE("=",BS153),BS153)</f>
        <v>#N/A</v>
      </c>
      <c r="BV153" s="82" t="e">
        <f aca="false">INDEX(BL$90:BL$170,BR153)</f>
        <v>#N/A</v>
      </c>
      <c r="BW153" s="82" t="e">
        <f aca="false">INDEX(BM$90:BM$170,BR153)</f>
        <v>#N/A</v>
      </c>
      <c r="BZ153" s="82"/>
      <c r="CA153" s="85"/>
      <c r="CB153" s="86"/>
      <c r="CE153" s="87"/>
      <c r="CF153" s="82"/>
      <c r="CG153" s="82"/>
      <c r="CH153" s="82"/>
      <c r="CI153" s="82"/>
      <c r="CJ153" s="82"/>
      <c r="CK153" s="82"/>
      <c r="CL153" s="82"/>
    </row>
    <row r="154" customFormat="false" ht="14.5" hidden="false" customHeight="false" outlineLevel="0" collapsed="false">
      <c r="B154" s="82" t="n">
        <v>65</v>
      </c>
      <c r="C154" s="85" t="str">
        <f aca="false">C68</f>
        <v>Singapore</v>
      </c>
      <c r="D154" s="86" t="n">
        <f aca="false">ROUND(HLOOKUP(C154,normalization!$V$4:$CW$153,MATCH(A$88,normalization!$A$4:$A$153,0),0),2)</f>
        <v>67.35</v>
      </c>
      <c r="G154" s="87" t="n">
        <f aca="false">RANK(D154,D$90:D$170,0)+COUNTIF(D$90:D154,D154)-1</f>
        <v>9</v>
      </c>
      <c r="H154" s="82" t="n">
        <f aca="false">RANK(D154,D$90:D$170,0)</f>
        <v>9</v>
      </c>
      <c r="I154" s="82" t="n">
        <f aca="false">MATCH(B154,G$90:G$170,0)</f>
        <v>73</v>
      </c>
      <c r="J154" s="82" t="n">
        <f aca="false">INDEX(H$90:H$170,I154)</f>
        <v>65</v>
      </c>
      <c r="K154" s="82"/>
      <c r="L154" s="82" t="n">
        <f aca="false">IF(OR(J154=J153,J154=J155),CONCATENATE("=",J154),J154)</f>
        <v>65</v>
      </c>
      <c r="M154" s="82" t="str">
        <f aca="false">INDEX(C$90:C$170,I154)</f>
        <v>Tajikistan</v>
      </c>
      <c r="N154" s="82" t="n">
        <f aca="false">INDEX(D$90:D$170,I154)</f>
        <v>39.01</v>
      </c>
      <c r="Q154" s="82" t="n">
        <v>66</v>
      </c>
      <c r="R154" s="85" t="str">
        <f aca="false">C67</f>
        <v>Senegal</v>
      </c>
      <c r="S154" s="86" t="n">
        <f aca="false">ROUND(HLOOKUP(R154,normalization!$V$4:$CW$157,MATCH(P$88,normalization!$A$4:$A$157,0),0),2)</f>
        <v>49.12</v>
      </c>
      <c r="V154" s="87" t="e">
        <f aca="false">RANK(S154,S$90:S$170,0)+COUNTIF(S$90:S154,S154)-1</f>
        <v>#REF!</v>
      </c>
      <c r="W154" s="82" t="e">
        <f aca="false">RANK(S154,S$90:S$170,0)</f>
        <v>#REF!</v>
      </c>
      <c r="X154" s="82" t="e">
        <f aca="false">MATCH(Q154,V$90:V$170,0)</f>
        <v>#N/A</v>
      </c>
      <c r="Y154" s="82" t="e">
        <f aca="false">INDEX(W$90:W$170,X154)</f>
        <v>#N/A</v>
      </c>
      <c r="Z154" s="82"/>
      <c r="AA154" s="82" t="e">
        <f aca="false">IF(OR(Y154=Y153,Y154=Y155),CONCATENATE("=",Y154),Y154)</f>
        <v>#N/A</v>
      </c>
      <c r="AB154" s="82" t="e">
        <f aca="false">INDEX(R$90:R$170,X154)</f>
        <v>#N/A</v>
      </c>
      <c r="AC154" s="82" t="e">
        <f aca="false">INDEX(S$90:S$170,X154)</f>
        <v>#N/A</v>
      </c>
      <c r="AG154" s="82" t="n">
        <v>66</v>
      </c>
      <c r="AH154" s="85" t="str">
        <f aca="false">C67</f>
        <v>Senegal</v>
      </c>
      <c r="AI154" s="86" t="n">
        <f aca="false">ROUND(HLOOKUP(AH154,normalization!$V$4:$CW$153,MATCH(AF$88,normalization!$A$4:$A$153,0),0),2)</f>
        <v>40.65</v>
      </c>
      <c r="AL154" s="87" t="e">
        <f aca="false">RANK(AI154,AI$90:AI$170,0)+COUNTIF(AI$90:AI154,AI154)-1</f>
        <v>#REF!</v>
      </c>
      <c r="AM154" s="82" t="e">
        <f aca="false">RANK(AI154,AI$90:AI$170,0)</f>
        <v>#REF!</v>
      </c>
      <c r="AN154" s="82" t="e">
        <f aca="false">MATCH(AG154,AL$90:AL$170,0)</f>
        <v>#N/A</v>
      </c>
      <c r="AO154" s="82" t="e">
        <f aca="false">INDEX(AM$90:AM$170,AN154)</f>
        <v>#N/A</v>
      </c>
      <c r="AP154" s="82"/>
      <c r="AQ154" s="82" t="e">
        <f aca="false">IF(OR(AO154=AO153,AO154=AO155),CONCATENATE("=",AO154),AO154)</f>
        <v>#N/A</v>
      </c>
      <c r="AR154" s="82" t="e">
        <f aca="false">INDEX(AH$90:AH$170,AN154)</f>
        <v>#N/A</v>
      </c>
      <c r="AS154" s="82" t="e">
        <f aca="false">INDEX(AI$90:AI$170,AN154)</f>
        <v>#N/A</v>
      </c>
      <c r="AV154" s="82" t="n">
        <v>66</v>
      </c>
      <c r="AW154" s="85" t="str">
        <f aca="false">C67</f>
        <v>Senegal</v>
      </c>
      <c r="AX154" s="86" t="n">
        <f aca="false">ROUND(HLOOKUP(AW154,normalization!$V$4:$CW$153,MATCH(AU$88,normalization!$A$4:$A$153,0),0),2)</f>
        <v>29.18</v>
      </c>
      <c r="BA154" s="87" t="e">
        <f aca="false">RANK(AX154,AX$90:AX$170,0)+COUNTIF(AX$90:AX154,AX154)-1</f>
        <v>#REF!</v>
      </c>
      <c r="BB154" s="82" t="e">
        <f aca="false">RANK(AX154,AX$90:AX$170,0)</f>
        <v>#REF!</v>
      </c>
      <c r="BC154" s="82" t="e">
        <f aca="false">MATCH(AV154,BA$90:BA$170,0)</f>
        <v>#N/A</v>
      </c>
      <c r="BD154" s="82" t="e">
        <f aca="false">INDEX(BB$90:BB$170,BC154)</f>
        <v>#N/A</v>
      </c>
      <c r="BE154" s="82"/>
      <c r="BF154" s="82" t="e">
        <f aca="false">IF(OR(BD154=BD153,BD154=BD155),CONCATENATE("=",BD154),BD154)</f>
        <v>#N/A</v>
      </c>
      <c r="BG154" s="82" t="e">
        <f aca="false">INDEX(AW$90:AW$170,BC154)</f>
        <v>#N/A</v>
      </c>
      <c r="BH154" s="82" t="e">
        <f aca="false">INDEX(AX$90:AX$170,BC154)</f>
        <v>#N/A</v>
      </c>
      <c r="BK154" s="82" t="n">
        <v>66</v>
      </c>
      <c r="BL154" s="85" t="str">
        <f aca="false">C67</f>
        <v>Senegal</v>
      </c>
      <c r="BM154" s="86" t="n">
        <f aca="false">ROUND(HLOOKUP(BL154,normalization!$V$4:$CW$154,MATCH(BJ$88,normalization!$A$4:$A$154,0),0),2)</f>
        <v>37.75</v>
      </c>
      <c r="BP154" s="87" t="e">
        <f aca="false">RANK(BM154,BM$90:BM$170,0)+COUNTIF(BM$90:BM154,BM154)-1</f>
        <v>#REF!</v>
      </c>
      <c r="BQ154" s="82" t="e">
        <f aca="false">RANK(BM154,BM$90:BM$170,0)</f>
        <v>#REF!</v>
      </c>
      <c r="BR154" s="82" t="e">
        <f aca="false">MATCH(BK154,BP$90:BP$170,0)</f>
        <v>#N/A</v>
      </c>
      <c r="BS154" s="82" t="e">
        <f aca="false">INDEX(BQ$90:BQ$170,BR154)</f>
        <v>#N/A</v>
      </c>
      <c r="BT154" s="82"/>
      <c r="BU154" s="82" t="e">
        <f aca="false">IF(OR(BS154=BS153,BS154=BS155),CONCATENATE("=",BS154),BS154)</f>
        <v>#N/A</v>
      </c>
      <c r="BV154" s="82" t="e">
        <f aca="false">INDEX(BL$90:BL$170,BR154)</f>
        <v>#N/A</v>
      </c>
      <c r="BW154" s="82" t="e">
        <f aca="false">INDEX(BM$90:BM$170,BR154)</f>
        <v>#N/A</v>
      </c>
      <c r="BZ154" s="82"/>
      <c r="CA154" s="85"/>
      <c r="CB154" s="86"/>
      <c r="CE154" s="87"/>
      <c r="CF154" s="82"/>
      <c r="CG154" s="82"/>
      <c r="CH154" s="82"/>
      <c r="CI154" s="82"/>
      <c r="CJ154" s="82"/>
      <c r="CK154" s="82"/>
      <c r="CL154" s="82"/>
    </row>
    <row r="155" customFormat="false" ht="14.5" hidden="false" customHeight="false" outlineLevel="0" collapsed="false">
      <c r="B155" s="82" t="n">
        <v>66</v>
      </c>
      <c r="C155" s="85" t="str">
        <f aca="false">C69</f>
        <v>Serbia</v>
      </c>
      <c r="D155" s="86" t="n">
        <f aca="false">ROUND(HLOOKUP(C155,normalization!$V$4:$CW$153,MATCH(A$88,normalization!$A$4:$A$153,0),0),2)</f>
        <v>43.21</v>
      </c>
      <c r="G155" s="87" t="n">
        <f aca="false">RANK(D155,D$90:D$170,0)+COUNTIF(D$90:D155,D155)-1</f>
        <v>58</v>
      </c>
      <c r="H155" s="82" t="n">
        <f aca="false">RANK(D155,D$90:D$170,0)</f>
        <v>58</v>
      </c>
      <c r="I155" s="82" t="n">
        <f aca="false">MATCH(B155,G$90:G$170,0)</f>
        <v>57</v>
      </c>
      <c r="J155" s="82" t="n">
        <f aca="false">INDEX(H$90:H$170,I155)</f>
        <v>66</v>
      </c>
      <c r="K155" s="82"/>
      <c r="L155" s="82" t="n">
        <f aca="false">IF(OR(J155=J154,J155=J156),CONCATENATE("=",J155),J155)</f>
        <v>66</v>
      </c>
      <c r="M155" s="82" t="str">
        <f aca="false">INDEX(C$90:C$170,I155)</f>
        <v>Papua New Guinea</v>
      </c>
      <c r="N155" s="82" t="n">
        <f aca="false">INDEX(D$90:D$170,I155)</f>
        <v>38.36</v>
      </c>
      <c r="Q155" s="82" t="n">
        <v>67</v>
      </c>
      <c r="R155" s="85" t="str">
        <f aca="false">C68</f>
        <v>Singapore</v>
      </c>
      <c r="S155" s="86" t="n">
        <f aca="false">ROUND(HLOOKUP(R155,normalization!$V$4:$CW$157,MATCH(P$88,normalization!$A$4:$A$157,0),0),2)</f>
        <v>74.86</v>
      </c>
      <c r="V155" s="87" t="e">
        <f aca="false">RANK(S155,S$90:S$170,0)+COUNTIF(S$90:S155,S155)-1</f>
        <v>#REF!</v>
      </c>
      <c r="W155" s="82" t="e">
        <f aca="false">RANK(S155,S$90:S$170,0)</f>
        <v>#REF!</v>
      </c>
      <c r="X155" s="82" t="e">
        <f aca="false">MATCH(Q155,V$90:V$170,0)</f>
        <v>#N/A</v>
      </c>
      <c r="Y155" s="82" t="e">
        <f aca="false">INDEX(W$90:W$170,X155)</f>
        <v>#N/A</v>
      </c>
      <c r="Z155" s="82"/>
      <c r="AA155" s="82" t="e">
        <f aca="false">IF(OR(Y155=Y154,Y155=Y156),CONCATENATE("=",Y155),Y155)</f>
        <v>#N/A</v>
      </c>
      <c r="AB155" s="82" t="e">
        <f aca="false">INDEX(R$90:R$170,X155)</f>
        <v>#N/A</v>
      </c>
      <c r="AC155" s="82" t="e">
        <f aca="false">INDEX(S$90:S$170,X155)</f>
        <v>#N/A</v>
      </c>
      <c r="AG155" s="82" t="n">
        <v>67</v>
      </c>
      <c r="AH155" s="85" t="str">
        <f aca="false">C68</f>
        <v>Singapore</v>
      </c>
      <c r="AI155" s="86" t="n">
        <f aca="false">ROUND(HLOOKUP(AH155,normalization!$V$4:$CW$153,MATCH(AF$88,normalization!$A$4:$A$153,0),0),2)</f>
        <v>78.67</v>
      </c>
      <c r="AL155" s="87" t="e">
        <f aca="false">RANK(AI155,AI$90:AI$170,0)+COUNTIF(AI$90:AI155,AI155)-1</f>
        <v>#REF!</v>
      </c>
      <c r="AM155" s="82" t="e">
        <f aca="false">RANK(AI155,AI$90:AI$170,0)</f>
        <v>#REF!</v>
      </c>
      <c r="AN155" s="82" t="e">
        <f aca="false">MATCH(AG155,AL$90:AL$170,0)</f>
        <v>#N/A</v>
      </c>
      <c r="AO155" s="82" t="e">
        <f aca="false">INDEX(AM$90:AM$170,AN155)</f>
        <v>#N/A</v>
      </c>
      <c r="AP155" s="82"/>
      <c r="AQ155" s="82" t="e">
        <f aca="false">IF(OR(AO155=AO154,AO155=AO156),CONCATENATE("=",AO155),AO155)</f>
        <v>#N/A</v>
      </c>
      <c r="AR155" s="82" t="e">
        <f aca="false">INDEX(AH$90:AH$170,AN155)</f>
        <v>#N/A</v>
      </c>
      <c r="AS155" s="82" t="e">
        <f aca="false">INDEX(AI$90:AI$170,AN155)</f>
        <v>#N/A</v>
      </c>
      <c r="AV155" s="82" t="n">
        <v>67</v>
      </c>
      <c r="AW155" s="85" t="str">
        <f aca="false">C68</f>
        <v>Singapore</v>
      </c>
      <c r="AX155" s="86" t="n">
        <f aca="false">ROUND(HLOOKUP(AW155,normalization!$V$4:$CW$153,MATCH(AU$88,normalization!$A$4:$A$153,0),0),2)</f>
        <v>59.41</v>
      </c>
      <c r="BA155" s="87" t="e">
        <f aca="false">RANK(AX155,AX$90:AX$170,0)+COUNTIF(AX$90:AX155,AX155)-1</f>
        <v>#REF!</v>
      </c>
      <c r="BB155" s="82" t="e">
        <f aca="false">RANK(AX155,AX$90:AX$170,0)</f>
        <v>#REF!</v>
      </c>
      <c r="BC155" s="82" t="e">
        <f aca="false">MATCH(AV155,BA$90:BA$170,0)</f>
        <v>#N/A</v>
      </c>
      <c r="BD155" s="82" t="e">
        <f aca="false">INDEX(BB$90:BB$170,BC155)</f>
        <v>#N/A</v>
      </c>
      <c r="BE155" s="82"/>
      <c r="BF155" s="82" t="e">
        <f aca="false">IF(OR(BD155=BD154,BD155=BD156),CONCATENATE("=",BD155),BD155)</f>
        <v>#N/A</v>
      </c>
      <c r="BG155" s="82" t="e">
        <f aca="false">INDEX(AW$90:AW$170,BC155)</f>
        <v>#N/A</v>
      </c>
      <c r="BH155" s="82" t="e">
        <f aca="false">INDEX(AX$90:AX$170,BC155)</f>
        <v>#N/A</v>
      </c>
      <c r="BK155" s="82" t="n">
        <v>67</v>
      </c>
      <c r="BL155" s="85" t="str">
        <f aca="false">C68</f>
        <v>Singapore</v>
      </c>
      <c r="BM155" s="86" t="n">
        <f aca="false">ROUND(HLOOKUP(BL155,normalization!$V$4:$CW$154,MATCH(BJ$88,normalization!$A$4:$A$154,0),0),2)</f>
        <v>65.92</v>
      </c>
      <c r="BP155" s="87" t="e">
        <f aca="false">RANK(BM155,BM$90:BM$170,0)+COUNTIF(BM$90:BM155,BM155)-1</f>
        <v>#REF!</v>
      </c>
      <c r="BQ155" s="82" t="e">
        <f aca="false">RANK(BM155,BM$90:BM$170,0)</f>
        <v>#REF!</v>
      </c>
      <c r="BR155" s="82" t="e">
        <f aca="false">MATCH(BK155,BP$90:BP$170,0)</f>
        <v>#N/A</v>
      </c>
      <c r="BS155" s="82" t="e">
        <f aca="false">INDEX(BQ$90:BQ$170,BR155)</f>
        <v>#N/A</v>
      </c>
      <c r="BT155" s="82"/>
      <c r="BU155" s="82" t="e">
        <f aca="false">IF(OR(BS155=BS154,BS155=BS156),CONCATENATE("=",BS155),BS155)</f>
        <v>#N/A</v>
      </c>
      <c r="BV155" s="82" t="e">
        <f aca="false">INDEX(BL$90:BL$170,BR155)</f>
        <v>#N/A</v>
      </c>
      <c r="BW155" s="82" t="e">
        <f aca="false">INDEX(BM$90:BM$170,BR155)</f>
        <v>#N/A</v>
      </c>
      <c r="BZ155" s="82"/>
      <c r="CB155" s="86"/>
      <c r="CE155" s="87"/>
      <c r="CF155" s="82"/>
      <c r="CG155" s="82"/>
      <c r="CH155" s="82"/>
      <c r="CI155" s="82"/>
      <c r="CJ155" s="82"/>
      <c r="CK155" s="82"/>
      <c r="CL155" s="82"/>
    </row>
    <row r="156" customFormat="false" ht="14.5" hidden="false" customHeight="false" outlineLevel="0" collapsed="false">
      <c r="B156" s="82" t="n">
        <v>67</v>
      </c>
      <c r="C156" s="85" t="str">
        <f aca="false">C70</f>
        <v>Suriname</v>
      </c>
      <c r="D156" s="86" t="n">
        <f aca="false">ROUND(HLOOKUP(C156,normalization!$V$4:$CW$153,MATCH(A$88,normalization!$A$4:$A$153,0),0),2)</f>
        <v>32.03</v>
      </c>
      <c r="G156" s="87" t="n">
        <f aca="false">RANK(D156,D$90:D$170,0)+COUNTIF(D$90:D156,D156)-1</f>
        <v>73</v>
      </c>
      <c r="H156" s="82" t="n">
        <f aca="false">RANK(D156,D$90:D$170,0)</f>
        <v>73</v>
      </c>
      <c r="I156" s="82" t="n">
        <f aca="false">MATCH(B156,G$90:G$170,0)</f>
        <v>12</v>
      </c>
      <c r="J156" s="82" t="n">
        <f aca="false">INDEX(H$90:H$170,I156)</f>
        <v>67</v>
      </c>
      <c r="K156" s="82"/>
      <c r="L156" s="82" t="n">
        <f aca="false">IF(OR(J156=J155,J156=J157),CONCATENATE("=",J156),J156)</f>
        <v>67</v>
      </c>
      <c r="M156" s="82" t="str">
        <f aca="false">INDEX(C$90:C$170,I156)</f>
        <v>Colombia</v>
      </c>
      <c r="N156" s="82" t="n">
        <f aca="false">INDEX(D$90:D$170,I156)</f>
        <v>37.84</v>
      </c>
      <c r="Q156" s="82" t="n">
        <v>68</v>
      </c>
      <c r="R156" s="85" t="str">
        <f aca="false">C69</f>
        <v>Serbia</v>
      </c>
      <c r="S156" s="86" t="n">
        <f aca="false">ROUND(HLOOKUP(R156,normalization!$V$4:$CW$157,MATCH(P$88,normalization!$A$4:$A$157,0),0),2)</f>
        <v>49.31</v>
      </c>
      <c r="V156" s="87" t="e">
        <f aca="false">RANK(S156,S$90:S$170,0)+COUNTIF(S$90:S156,S156)-1</f>
        <v>#REF!</v>
      </c>
      <c r="W156" s="82" t="e">
        <f aca="false">RANK(S156,S$90:S$170,0)</f>
        <v>#REF!</v>
      </c>
      <c r="X156" s="82" t="e">
        <f aca="false">MATCH(Q156,V$90:V$170,0)</f>
        <v>#N/A</v>
      </c>
      <c r="Y156" s="82" t="e">
        <f aca="false">INDEX(W$90:W$170,X156)</f>
        <v>#N/A</v>
      </c>
      <c r="Z156" s="82"/>
      <c r="AA156" s="82" t="e">
        <f aca="false">IF(OR(Y156=Y155,Y156=Y157),CONCATENATE("=",Y156),Y156)</f>
        <v>#N/A</v>
      </c>
      <c r="AB156" s="82" t="e">
        <f aca="false">INDEX(R$90:R$170,X156)</f>
        <v>#N/A</v>
      </c>
      <c r="AC156" s="82" t="e">
        <f aca="false">INDEX(S$90:S$170,X156)</f>
        <v>#N/A</v>
      </c>
      <c r="AG156" s="82" t="n">
        <v>68</v>
      </c>
      <c r="AH156" s="85" t="str">
        <f aca="false">C69</f>
        <v>Serbia</v>
      </c>
      <c r="AI156" s="86" t="n">
        <f aca="false">ROUND(HLOOKUP(AH156,normalization!$V$4:$CW$153,MATCH(AF$88,normalization!$A$4:$A$153,0),0),2)</f>
        <v>38.72</v>
      </c>
      <c r="AL156" s="87" t="e">
        <f aca="false">RANK(AI156,AI$90:AI$170,0)+COUNTIF(AI$90:AI156,AI156)-1</f>
        <v>#REF!</v>
      </c>
      <c r="AM156" s="82" t="e">
        <f aca="false">RANK(AI156,AI$90:AI$170,0)</f>
        <v>#REF!</v>
      </c>
      <c r="AN156" s="82" t="e">
        <f aca="false">MATCH(AG156,AL$90:AL$170,0)</f>
        <v>#N/A</v>
      </c>
      <c r="AO156" s="82" t="e">
        <f aca="false">INDEX(AM$90:AM$170,AN156)</f>
        <v>#N/A</v>
      </c>
      <c r="AP156" s="82"/>
      <c r="AQ156" s="82" t="e">
        <f aca="false">IF(OR(AO156=AO155,AO156=AO157),CONCATENATE("=",AO156),AO156)</f>
        <v>#N/A</v>
      </c>
      <c r="AR156" s="82" t="e">
        <f aca="false">INDEX(AH$90:AH$170,AN156)</f>
        <v>#N/A</v>
      </c>
      <c r="AS156" s="82" t="e">
        <f aca="false">INDEX(AI$90:AI$170,AN156)</f>
        <v>#N/A</v>
      </c>
      <c r="AV156" s="82" t="n">
        <v>68</v>
      </c>
      <c r="AW156" s="85" t="str">
        <f aca="false">C69</f>
        <v>Serbia</v>
      </c>
      <c r="AX156" s="86" t="n">
        <f aca="false">ROUND(HLOOKUP(AW156,normalization!$V$4:$CW$153,MATCH(AU$88,normalization!$A$4:$A$153,0),0),2)</f>
        <v>46.96</v>
      </c>
      <c r="BA156" s="87" t="e">
        <f aca="false">RANK(AX156,AX$90:AX$170,0)+COUNTIF(AX$90:AX156,AX156)-1</f>
        <v>#REF!</v>
      </c>
      <c r="BB156" s="82" t="e">
        <f aca="false">RANK(AX156,AX$90:AX$170,0)</f>
        <v>#REF!</v>
      </c>
      <c r="BC156" s="82" t="e">
        <f aca="false">MATCH(AV156,BA$90:BA$170,0)</f>
        <v>#N/A</v>
      </c>
      <c r="BD156" s="82" t="e">
        <f aca="false">INDEX(BB$90:BB$170,BC156)</f>
        <v>#N/A</v>
      </c>
      <c r="BE156" s="82"/>
      <c r="BF156" s="82" t="e">
        <f aca="false">IF(OR(BD156=BD155,BD156=BD157),CONCATENATE("=",BD156),BD156)</f>
        <v>#N/A</v>
      </c>
      <c r="BG156" s="82" t="e">
        <f aca="false">INDEX(AW$90:AW$170,BC156)</f>
        <v>#N/A</v>
      </c>
      <c r="BH156" s="82" t="e">
        <f aca="false">INDEX(AX$90:AX$170,BC156)</f>
        <v>#N/A</v>
      </c>
      <c r="BK156" s="82" t="n">
        <v>68</v>
      </c>
      <c r="BL156" s="85" t="str">
        <f aca="false">C69</f>
        <v>Serbia</v>
      </c>
      <c r="BM156" s="86" t="n">
        <f aca="false">ROUND(HLOOKUP(BL156,normalization!$V$4:$CW$154,MATCH(BJ$88,normalization!$A$4:$A$154,0),0),2)</f>
        <v>38.14</v>
      </c>
      <c r="BP156" s="87" t="e">
        <f aca="false">RANK(BM156,BM$90:BM$170,0)+COUNTIF(BM$90:BM156,BM156)-1</f>
        <v>#REF!</v>
      </c>
      <c r="BQ156" s="82" t="e">
        <f aca="false">RANK(BM156,BM$90:BM$170,0)</f>
        <v>#REF!</v>
      </c>
      <c r="BR156" s="82" t="e">
        <f aca="false">MATCH(BK156,BP$90:BP$170,0)</f>
        <v>#N/A</v>
      </c>
      <c r="BS156" s="82" t="e">
        <f aca="false">INDEX(BQ$90:BQ$170,BR156)</f>
        <v>#N/A</v>
      </c>
      <c r="BT156" s="82"/>
      <c r="BU156" s="82" t="e">
        <f aca="false">IF(OR(BS156=BS155,BS156=BS157),CONCATENATE("=",BS156),BS156)</f>
        <v>#N/A</v>
      </c>
      <c r="BV156" s="82" t="e">
        <f aca="false">INDEX(BL$90:BL$170,BR156)</f>
        <v>#N/A</v>
      </c>
      <c r="BW156" s="82" t="e">
        <f aca="false">INDEX(BM$90:BM$170,BR156)</f>
        <v>#N/A</v>
      </c>
      <c r="BZ156" s="82"/>
      <c r="CB156" s="86"/>
      <c r="CE156" s="87"/>
      <c r="CF156" s="82"/>
      <c r="CG156" s="82"/>
      <c r="CH156" s="82"/>
      <c r="CI156" s="82"/>
      <c r="CJ156" s="82"/>
      <c r="CK156" s="82"/>
      <c r="CL156" s="82"/>
    </row>
    <row r="157" customFormat="false" ht="14.5" hidden="false" customHeight="false" outlineLevel="0" collapsed="false">
      <c r="B157" s="82" t="n">
        <v>68</v>
      </c>
      <c r="C157" s="85" t="str">
        <f aca="false">C71</f>
        <v>Slovenia</v>
      </c>
      <c r="D157" s="86" t="n">
        <f aca="false">ROUND(HLOOKUP(C157,normalization!$V$4:$CW$153,MATCH(A$88,normalization!$A$4:$A$153,0),0),2)</f>
        <v>61.62</v>
      </c>
      <c r="G157" s="87" t="n">
        <f aca="false">RANK(D157,D$90:D$170,0)+COUNTIF(D$90:D157,D157)-1</f>
        <v>19</v>
      </c>
      <c r="H157" s="82" t="n">
        <f aca="false">RANK(D157,D$90:D$170,0)</f>
        <v>19</v>
      </c>
      <c r="I157" s="82" t="n">
        <f aca="false">MATCH(B157,G$90:G$170,0)</f>
        <v>80</v>
      </c>
      <c r="J157" s="82" t="n">
        <f aca="false">INDEX(H$90:H$170,I157)</f>
        <v>68</v>
      </c>
      <c r="K157" s="82"/>
      <c r="L157" s="82" t="n">
        <f aca="false">IF(OR(J157=J156,J157=J158),CONCATENATE("=",J157),J157)</f>
        <v>68</v>
      </c>
      <c r="M157" s="82" t="str">
        <f aca="false">INDEX(C$90:C$170,I157)</f>
        <v>Zimbabwe</v>
      </c>
      <c r="N157" s="82" t="n">
        <f aca="false">INDEX(D$90:D$170,I157)</f>
        <v>37.75</v>
      </c>
      <c r="Q157" s="82" t="n">
        <v>69</v>
      </c>
      <c r="R157" s="85" t="str">
        <f aca="false">C70</f>
        <v>Suriname</v>
      </c>
      <c r="S157" s="86" t="n">
        <f aca="false">ROUND(HLOOKUP(R157,normalization!$V$4:$CW$157,MATCH(P$88,normalization!$A$4:$A$157,0),0),2)</f>
        <v>29.28</v>
      </c>
      <c r="V157" s="87" t="e">
        <f aca="false">RANK(S157,S$90:S$170,0)+COUNTIF(S$90:S157,S157)-1</f>
        <v>#REF!</v>
      </c>
      <c r="W157" s="82" t="e">
        <f aca="false">RANK(S157,S$90:S$170,0)</f>
        <v>#REF!</v>
      </c>
      <c r="X157" s="82" t="e">
        <f aca="false">MATCH(Q157,V$90:V$170,0)</f>
        <v>#N/A</v>
      </c>
      <c r="Y157" s="82" t="e">
        <f aca="false">INDEX(W$90:W$170,X157)</f>
        <v>#N/A</v>
      </c>
      <c r="Z157" s="82"/>
      <c r="AA157" s="82" t="e">
        <f aca="false">IF(OR(Y157=Y156,Y157=Y158),CONCATENATE("=",Y157),Y157)</f>
        <v>#N/A</v>
      </c>
      <c r="AB157" s="82" t="e">
        <f aca="false">INDEX(R$90:R$170,X157)</f>
        <v>#N/A</v>
      </c>
      <c r="AC157" s="82" t="e">
        <f aca="false">INDEX(S$90:S$170,X157)</f>
        <v>#N/A</v>
      </c>
      <c r="AG157" s="82" t="n">
        <v>69</v>
      </c>
      <c r="AH157" s="85" t="str">
        <f aca="false">C70</f>
        <v>Suriname</v>
      </c>
      <c r="AI157" s="86" t="n">
        <f aca="false">ROUND(HLOOKUP(AH157,normalization!$V$4:$CW$153,MATCH(AF$88,normalization!$A$4:$A$153,0),0),2)</f>
        <v>25.92</v>
      </c>
      <c r="AL157" s="87" t="e">
        <f aca="false">RANK(AI157,AI$90:AI$170,0)+COUNTIF(AI$90:AI157,AI157)-1</f>
        <v>#REF!</v>
      </c>
      <c r="AM157" s="82" t="e">
        <f aca="false">RANK(AI157,AI$90:AI$170,0)</f>
        <v>#REF!</v>
      </c>
      <c r="AN157" s="82" t="e">
        <f aca="false">MATCH(AG157,AL$90:AL$170,0)</f>
        <v>#N/A</v>
      </c>
      <c r="AO157" s="82" t="e">
        <f aca="false">INDEX(AM$90:AM$170,AN157)</f>
        <v>#N/A</v>
      </c>
      <c r="AP157" s="82"/>
      <c r="AQ157" s="82" t="e">
        <f aca="false">IF(OR(AO157=AO156,AO157=AO158),CONCATENATE("=",AO157),AO157)</f>
        <v>#N/A</v>
      </c>
      <c r="AR157" s="82" t="e">
        <f aca="false">INDEX(AH$90:AH$170,AN157)</f>
        <v>#N/A</v>
      </c>
      <c r="AS157" s="82" t="e">
        <f aca="false">INDEX(AI$90:AI$170,AN157)</f>
        <v>#N/A</v>
      </c>
      <c r="AV157" s="82" t="n">
        <v>69</v>
      </c>
      <c r="AW157" s="85" t="str">
        <f aca="false">C70</f>
        <v>Suriname</v>
      </c>
      <c r="AX157" s="86" t="n">
        <f aca="false">ROUND(HLOOKUP(AW157,normalization!$V$4:$CW$153,MATCH(AU$88,normalization!$A$4:$A$153,0),0),2)</f>
        <v>20.67</v>
      </c>
      <c r="BA157" s="87" t="e">
        <f aca="false">RANK(AX157,AX$90:AX$170,0)+COUNTIF(AX$90:AX157,AX157)-1</f>
        <v>#REF!</v>
      </c>
      <c r="BB157" s="82" t="e">
        <f aca="false">RANK(AX157,AX$90:AX$170,0)</f>
        <v>#REF!</v>
      </c>
      <c r="BC157" s="82" t="e">
        <f aca="false">MATCH(AV157,BA$90:BA$170,0)</f>
        <v>#N/A</v>
      </c>
      <c r="BD157" s="82" t="e">
        <f aca="false">INDEX(BB$90:BB$170,BC157)</f>
        <v>#N/A</v>
      </c>
      <c r="BE157" s="82"/>
      <c r="BF157" s="82" t="e">
        <f aca="false">IF(OR(BD157=BD156,BD157=BD158),CONCATENATE("=",BD157),BD157)</f>
        <v>#N/A</v>
      </c>
      <c r="BG157" s="82" t="e">
        <f aca="false">INDEX(AW$90:AW$170,BC157)</f>
        <v>#N/A</v>
      </c>
      <c r="BH157" s="82" t="e">
        <f aca="false">INDEX(AX$90:AX$170,BC157)</f>
        <v>#N/A</v>
      </c>
      <c r="BK157" s="82" t="n">
        <v>69</v>
      </c>
      <c r="BL157" s="85" t="str">
        <f aca="false">C70</f>
        <v>Suriname</v>
      </c>
      <c r="BM157" s="86" t="n">
        <f aca="false">ROUND(HLOOKUP(BL157,normalization!$V$4:$CW$154,MATCH(BJ$88,normalization!$A$4:$A$154,0),0),2)</f>
        <v>44.48</v>
      </c>
      <c r="BP157" s="87" t="e">
        <f aca="false">RANK(BM157,BM$90:BM$170,0)+COUNTIF(BM$90:BM157,BM157)-1</f>
        <v>#REF!</v>
      </c>
      <c r="BQ157" s="82" t="e">
        <f aca="false">RANK(BM157,BM$90:BM$170,0)</f>
        <v>#REF!</v>
      </c>
      <c r="BR157" s="82" t="e">
        <f aca="false">MATCH(BK157,BP$90:BP$170,0)</f>
        <v>#N/A</v>
      </c>
      <c r="BS157" s="82" t="e">
        <f aca="false">INDEX(BQ$90:BQ$170,BR157)</f>
        <v>#N/A</v>
      </c>
      <c r="BT157" s="82"/>
      <c r="BU157" s="82" t="e">
        <f aca="false">IF(OR(BS157=BS156,BS157=BS158),CONCATENATE("=",BS157),BS157)</f>
        <v>#N/A</v>
      </c>
      <c r="BV157" s="82" t="e">
        <f aca="false">INDEX(BL$90:BL$170,BR157)</f>
        <v>#N/A</v>
      </c>
      <c r="BW157" s="82" t="e">
        <f aca="false">INDEX(BM$90:BM$170,BR157)</f>
        <v>#N/A</v>
      </c>
      <c r="BZ157" s="82"/>
      <c r="CB157" s="86"/>
      <c r="CE157" s="87"/>
      <c r="CF157" s="82"/>
      <c r="CG157" s="82"/>
      <c r="CH157" s="82"/>
      <c r="CI157" s="82"/>
      <c r="CJ157" s="82"/>
      <c r="CK157" s="82"/>
      <c r="CL157" s="82"/>
    </row>
    <row r="158" customFormat="false" ht="14.5" hidden="false" customHeight="false" outlineLevel="0" collapsed="false">
      <c r="B158" s="82" t="n">
        <v>69</v>
      </c>
      <c r="C158" s="85" t="str">
        <f aca="false">C72</f>
        <v>Sweden</v>
      </c>
      <c r="D158" s="86" t="n">
        <f aca="false">ROUND(HLOOKUP(C158,normalization!$V$4:$CW$153,MATCH(A$88,normalization!$A$4:$A$153,0),0),2)</f>
        <v>70.36</v>
      </c>
      <c r="G158" s="87" t="n">
        <f aca="false">RANK(D158,D$90:D$170,0)+COUNTIF(D$90:D158,D158)-1</f>
        <v>6</v>
      </c>
      <c r="H158" s="82" t="n">
        <f aca="false">RANK(D158,D$90:D$170,0)</f>
        <v>6</v>
      </c>
      <c r="I158" s="82" t="n">
        <f aca="false">MATCH(B158,G$90:G$170,0)</f>
        <v>39</v>
      </c>
      <c r="J158" s="82" t="n">
        <f aca="false">INDEX(H$90:H$170,I158)</f>
        <v>69</v>
      </c>
      <c r="K158" s="82"/>
      <c r="L158" s="82" t="n">
        <f aca="false">IF(OR(J158=J157,J158=J159),CONCATENATE("=",J158),J158)</f>
        <v>69</v>
      </c>
      <c r="M158" s="82" t="str">
        <f aca="false">INDEX(C$90:C$170,I158)</f>
        <v>Lebanon</v>
      </c>
      <c r="N158" s="82" t="n">
        <f aca="false">INDEX(D$90:D$170,I158)</f>
        <v>36.36</v>
      </c>
      <c r="Q158" s="82" t="n">
        <v>70</v>
      </c>
      <c r="R158" s="85" t="str">
        <f aca="false">C71</f>
        <v>Slovenia</v>
      </c>
      <c r="S158" s="86" t="n">
        <f aca="false">ROUND(HLOOKUP(R158,normalization!$V$4:$CW$157,MATCH(P$88,normalization!$A$4:$A$157,0),0),2)</f>
        <v>44.4</v>
      </c>
      <c r="V158" s="87" t="e">
        <f aca="false">RANK(S158,S$90:S$170,0)+COUNTIF(S$90:S158,S158)-1</f>
        <v>#REF!</v>
      </c>
      <c r="W158" s="82" t="e">
        <f aca="false">RANK(S158,S$90:S$170,0)</f>
        <v>#REF!</v>
      </c>
      <c r="X158" s="82" t="e">
        <f aca="false">MATCH(Q158,V$90:V$170,0)</f>
        <v>#N/A</v>
      </c>
      <c r="Y158" s="82" t="e">
        <f aca="false">INDEX(W$90:W$170,X158)</f>
        <v>#N/A</v>
      </c>
      <c r="Z158" s="82"/>
      <c r="AA158" s="82" t="e">
        <f aca="false">IF(OR(Y158=Y157,Y158=Y159),CONCATENATE("=",Y158),Y158)</f>
        <v>#N/A</v>
      </c>
      <c r="AB158" s="82" t="e">
        <f aca="false">INDEX(R$90:R$170,X158)</f>
        <v>#N/A</v>
      </c>
      <c r="AC158" s="82" t="e">
        <f aca="false">INDEX(S$90:S$170,X158)</f>
        <v>#N/A</v>
      </c>
      <c r="AG158" s="82" t="n">
        <v>70</v>
      </c>
      <c r="AH158" s="85" t="str">
        <f aca="false">C71</f>
        <v>Slovenia</v>
      </c>
      <c r="AI158" s="86" t="n">
        <f aca="false">ROUND(HLOOKUP(AH158,normalization!$V$4:$CW$153,MATCH(AF$88,normalization!$A$4:$A$153,0),0),2)</f>
        <v>71.7</v>
      </c>
      <c r="AL158" s="87" t="e">
        <f aca="false">RANK(AI158,AI$90:AI$170,0)+COUNTIF(AI$90:AI158,AI158)-1</f>
        <v>#REF!</v>
      </c>
      <c r="AM158" s="82" t="e">
        <f aca="false">RANK(AI158,AI$90:AI$170,0)</f>
        <v>#REF!</v>
      </c>
      <c r="AN158" s="82" t="e">
        <f aca="false">MATCH(AG158,AL$90:AL$170,0)</f>
        <v>#N/A</v>
      </c>
      <c r="AO158" s="82" t="e">
        <f aca="false">INDEX(AM$90:AM$170,AN158)</f>
        <v>#N/A</v>
      </c>
      <c r="AP158" s="82"/>
      <c r="AQ158" s="82" t="e">
        <f aca="false">IF(OR(AO158=AO157,AO158=AO159),CONCATENATE("=",AO158),AO158)</f>
        <v>#N/A</v>
      </c>
      <c r="AR158" s="82" t="e">
        <f aca="false">INDEX(AH$90:AH$170,AN158)</f>
        <v>#N/A</v>
      </c>
      <c r="AS158" s="82" t="e">
        <f aca="false">INDEX(AI$90:AI$170,AN158)</f>
        <v>#N/A</v>
      </c>
      <c r="AV158" s="82" t="n">
        <v>70</v>
      </c>
      <c r="AW158" s="85" t="str">
        <f aca="false">C71</f>
        <v>Slovenia</v>
      </c>
      <c r="AX158" s="86" t="n">
        <f aca="false">ROUND(HLOOKUP(AW158,normalization!$V$4:$CW$153,MATCH(AU$88,normalization!$A$4:$A$153,0),0),2)</f>
        <v>51.37</v>
      </c>
      <c r="BA158" s="87" t="e">
        <f aca="false">RANK(AX158,AX$90:AX$170,0)+COUNTIF(AX$90:AX158,AX158)-1</f>
        <v>#REF!</v>
      </c>
      <c r="BB158" s="82" t="e">
        <f aca="false">RANK(AX158,AX$90:AX$170,0)</f>
        <v>#REF!</v>
      </c>
      <c r="BC158" s="82" t="e">
        <f aca="false">MATCH(AV158,BA$90:BA$170,0)</f>
        <v>#N/A</v>
      </c>
      <c r="BD158" s="82" t="e">
        <f aca="false">INDEX(BB$90:BB$170,BC158)</f>
        <v>#N/A</v>
      </c>
      <c r="BE158" s="82"/>
      <c r="BF158" s="82" t="e">
        <f aca="false">IF(OR(BD158=BD157,BD158=BD159),CONCATENATE("=",BD158),BD158)</f>
        <v>#N/A</v>
      </c>
      <c r="BG158" s="82" t="e">
        <f aca="false">INDEX(AW$90:AW$170,BC158)</f>
        <v>#N/A</v>
      </c>
      <c r="BH158" s="82" t="e">
        <f aca="false">INDEX(AX$90:AX$170,BC158)</f>
        <v>#N/A</v>
      </c>
      <c r="BK158" s="82" t="n">
        <v>70</v>
      </c>
      <c r="BL158" s="85" t="str">
        <f aca="false">C71</f>
        <v>Slovenia</v>
      </c>
      <c r="BM158" s="86" t="n">
        <f aca="false">ROUND(HLOOKUP(BL158,normalization!$V$4:$CW$154,MATCH(BJ$88,normalization!$A$4:$A$154,0),0),2)</f>
        <v>48.87</v>
      </c>
      <c r="BP158" s="87" t="e">
        <f aca="false">RANK(BM158,BM$90:BM$170,0)+COUNTIF(BM$90:BM158,BM158)-1</f>
        <v>#REF!</v>
      </c>
      <c r="BQ158" s="82" t="e">
        <f aca="false">RANK(BM158,BM$90:BM$170,0)</f>
        <v>#REF!</v>
      </c>
      <c r="BR158" s="82" t="e">
        <f aca="false">MATCH(BK158,BP$90:BP$170,0)</f>
        <v>#N/A</v>
      </c>
      <c r="BS158" s="82" t="e">
        <f aca="false">INDEX(BQ$90:BQ$170,BR158)</f>
        <v>#N/A</v>
      </c>
      <c r="BT158" s="82"/>
      <c r="BU158" s="82" t="e">
        <f aca="false">IF(OR(BS158=BS157,BS158=BS159),CONCATENATE("=",BS158),BS158)</f>
        <v>#N/A</v>
      </c>
      <c r="BV158" s="82" t="e">
        <f aca="false">INDEX(BL$90:BL$170,BR158)</f>
        <v>#N/A</v>
      </c>
      <c r="BW158" s="82" t="e">
        <f aca="false">INDEX(BM$90:BM$170,BR158)</f>
        <v>#N/A</v>
      </c>
      <c r="BZ158" s="82"/>
      <c r="CB158" s="86"/>
      <c r="CE158" s="87"/>
      <c r="CF158" s="82"/>
      <c r="CG158" s="82"/>
      <c r="CH158" s="82"/>
      <c r="CI158" s="82"/>
      <c r="CJ158" s="82"/>
      <c r="CK158" s="82"/>
      <c r="CL158" s="82"/>
    </row>
    <row r="159" customFormat="false" ht="14.5" hidden="false" customHeight="false" outlineLevel="0" collapsed="false">
      <c r="B159" s="82" t="n">
        <v>70</v>
      </c>
      <c r="C159" s="85" t="str">
        <f aca="false">C73</f>
        <v>Switzerland</v>
      </c>
      <c r="D159" s="86" t="n">
        <f aca="false">ROUND(HLOOKUP(C159,normalization!$V$4:$CW$153,MATCH(A$88,normalization!$A$4:$A$153,0),0),2)</f>
        <v>58.41</v>
      </c>
      <c r="G159" s="87" t="n">
        <f aca="false">RANK(D159,D$90:D$170,0)+COUNTIF(D$90:D159,D159)-1</f>
        <v>28</v>
      </c>
      <c r="H159" s="82" t="n">
        <f aca="false">RANK(D159,D$90:D$170,0)</f>
        <v>28</v>
      </c>
      <c r="I159" s="82" t="n">
        <f aca="false">MATCH(B159,G$90:G$170,0)</f>
        <v>20</v>
      </c>
      <c r="J159" s="82" t="n">
        <f aca="false">INDEX(H$90:H$170,I159)</f>
        <v>70</v>
      </c>
      <c r="K159" s="82"/>
      <c r="L159" s="82" t="n">
        <f aca="false">IF(OR(J159=J158,J159=J160),CONCATENATE("=",J159),J159)</f>
        <v>70</v>
      </c>
      <c r="M159" s="82" t="str">
        <f aca="false">INDEX(C$90:C$170,I159)</f>
        <v>Ecuador</v>
      </c>
      <c r="N159" s="82" t="n">
        <f aca="false">INDEX(D$90:D$170,I159)</f>
        <v>35.58</v>
      </c>
      <c r="Q159" s="82" t="n">
        <v>71</v>
      </c>
      <c r="R159" s="85" t="str">
        <f aca="false">C72</f>
        <v>Sweden</v>
      </c>
      <c r="S159" s="86" t="n">
        <f aca="false">ROUND(HLOOKUP(R159,normalization!$V$4:$CW$157,MATCH(P$88,normalization!$A$4:$A$157,0),0),2)</f>
        <v>74.87</v>
      </c>
      <c r="V159" s="87" t="e">
        <f aca="false">RANK(S159,S$90:S$170,0)+COUNTIF(S$90:S159,S159)-1</f>
        <v>#REF!</v>
      </c>
      <c r="W159" s="82" t="e">
        <f aca="false">RANK(S159,S$90:S$170,0)</f>
        <v>#REF!</v>
      </c>
      <c r="X159" s="82" t="e">
        <f aca="false">MATCH(Q159,V$90:V$170,0)</f>
        <v>#N/A</v>
      </c>
      <c r="Y159" s="82" t="e">
        <f aca="false">INDEX(W$90:W$170,X159)</f>
        <v>#N/A</v>
      </c>
      <c r="Z159" s="82"/>
      <c r="AA159" s="82" t="e">
        <f aca="false">IF(OR(Y159=Y158,Y159=Y160),CONCATENATE("=",Y159),Y159)</f>
        <v>#N/A</v>
      </c>
      <c r="AB159" s="82" t="e">
        <f aca="false">INDEX(R$90:R$170,X159)</f>
        <v>#N/A</v>
      </c>
      <c r="AC159" s="82" t="e">
        <f aca="false">INDEX(S$90:S$170,X159)</f>
        <v>#N/A</v>
      </c>
      <c r="AG159" s="82" t="n">
        <v>71</v>
      </c>
      <c r="AH159" s="85" t="str">
        <f aca="false">C72</f>
        <v>Sweden</v>
      </c>
      <c r="AI159" s="86" t="n">
        <f aca="false">ROUND(HLOOKUP(AH159,normalization!$V$4:$CW$153,MATCH(AF$88,normalization!$A$4:$A$153,0),0),2)</f>
        <v>86.81</v>
      </c>
      <c r="AL159" s="87" t="e">
        <f aca="false">RANK(AI159,AI$90:AI$170,0)+COUNTIF(AI$90:AI159,AI159)-1</f>
        <v>#REF!</v>
      </c>
      <c r="AM159" s="82" t="e">
        <f aca="false">RANK(AI159,AI$90:AI$170,0)</f>
        <v>#REF!</v>
      </c>
      <c r="AN159" s="82" t="e">
        <f aca="false">MATCH(AG159,AL$90:AL$170,0)</f>
        <v>#N/A</v>
      </c>
      <c r="AO159" s="82" t="e">
        <f aca="false">INDEX(AM$90:AM$170,AN159)</f>
        <v>#N/A</v>
      </c>
      <c r="AP159" s="82"/>
      <c r="AQ159" s="82" t="e">
        <f aca="false">IF(OR(AO159=AO158,AO159=AO160),CONCATENATE("=",AO159),AO159)</f>
        <v>#N/A</v>
      </c>
      <c r="AR159" s="82" t="e">
        <f aca="false">INDEX(AH$90:AH$170,AN159)</f>
        <v>#N/A</v>
      </c>
      <c r="AS159" s="82" t="e">
        <f aca="false">INDEX(AI$90:AI$170,AN159)</f>
        <v>#N/A</v>
      </c>
      <c r="AV159" s="82" t="n">
        <v>71</v>
      </c>
      <c r="AW159" s="85" t="str">
        <f aca="false">C72</f>
        <v>Sweden</v>
      </c>
      <c r="AX159" s="86" t="n">
        <f aca="false">ROUND(HLOOKUP(AW159,normalization!$V$4:$CW$153,MATCH(AU$88,normalization!$A$4:$A$153,0),0),2)</f>
        <v>82.83</v>
      </c>
      <c r="BA159" s="87" t="e">
        <f aca="false">RANK(AX159,AX$90:AX$170,0)+COUNTIF(AX$90:AX159,AX159)-1</f>
        <v>#REF!</v>
      </c>
      <c r="BB159" s="82" t="e">
        <f aca="false">RANK(AX159,AX$90:AX$170,0)</f>
        <v>#REF!</v>
      </c>
      <c r="BC159" s="82" t="e">
        <f aca="false">MATCH(AV159,BA$90:BA$170,0)</f>
        <v>#N/A</v>
      </c>
      <c r="BD159" s="82" t="e">
        <f aca="false">INDEX(BB$90:BB$170,BC159)</f>
        <v>#N/A</v>
      </c>
      <c r="BE159" s="82"/>
      <c r="BF159" s="82" t="e">
        <f aca="false">IF(OR(BD159=BD158,BD159=BD160),CONCATENATE("=",BD159),BD159)</f>
        <v>#N/A</v>
      </c>
      <c r="BG159" s="82" t="e">
        <f aca="false">INDEX(AW$90:AW$170,BC159)</f>
        <v>#N/A</v>
      </c>
      <c r="BH159" s="82" t="e">
        <f aca="false">INDEX(AX$90:AX$170,BC159)</f>
        <v>#N/A</v>
      </c>
      <c r="BK159" s="82" t="n">
        <v>71</v>
      </c>
      <c r="BL159" s="85" t="str">
        <f aca="false">C72</f>
        <v>Sweden</v>
      </c>
      <c r="BM159" s="86" t="n">
        <f aca="false">ROUND(HLOOKUP(BL159,normalization!$V$4:$CW$154,MATCH(BJ$88,normalization!$A$4:$A$154,0),0),2)</f>
        <v>68.72</v>
      </c>
      <c r="BP159" s="87" t="e">
        <f aca="false">RANK(BM159,BM$90:BM$170,0)+COUNTIF(BM$90:BM159,BM159)-1</f>
        <v>#REF!</v>
      </c>
      <c r="BQ159" s="82" t="e">
        <f aca="false">RANK(BM159,BM$90:BM$170,0)</f>
        <v>#REF!</v>
      </c>
      <c r="BR159" s="82" t="e">
        <f aca="false">MATCH(BK159,BP$90:BP$170,0)</f>
        <v>#N/A</v>
      </c>
      <c r="BS159" s="82" t="e">
        <f aca="false">INDEX(BQ$90:BQ$170,BR159)</f>
        <v>#N/A</v>
      </c>
      <c r="BT159" s="82"/>
      <c r="BU159" s="82" t="e">
        <f aca="false">IF(OR(BS159=BS158,BS159=BS160),CONCATENATE("=",BS159),BS159)</f>
        <v>#N/A</v>
      </c>
      <c r="BV159" s="82" t="e">
        <f aca="false">INDEX(BL$90:BL$170,BR159)</f>
        <v>#N/A</v>
      </c>
      <c r="BW159" s="82" t="e">
        <f aca="false">INDEX(BM$90:BM$170,BR159)</f>
        <v>#N/A</v>
      </c>
      <c r="BZ159" s="82"/>
      <c r="CB159" s="86"/>
      <c r="CE159" s="87"/>
      <c r="CF159" s="82"/>
      <c r="CG159" s="82"/>
      <c r="CH159" s="82"/>
      <c r="CI159" s="82"/>
      <c r="CJ159" s="82"/>
      <c r="CK159" s="82"/>
      <c r="CL159" s="82"/>
    </row>
    <row r="160" customFormat="false" ht="14.5" hidden="false" customHeight="false" outlineLevel="0" collapsed="false">
      <c r="B160" s="82" t="n">
        <v>71</v>
      </c>
      <c r="C160" s="85" t="str">
        <f aca="false">C74</f>
        <v>Chad</v>
      </c>
      <c r="D160" s="86" t="n">
        <f aca="false">ROUND(HLOOKUP(C160,normalization!$V$4:$CW$153,MATCH(A$88,normalization!$A$4:$A$153,0),0),2)</f>
        <v>43.22</v>
      </c>
      <c r="G160" s="87" t="n">
        <f aca="false">RANK(D160,D$90:D$170,0)+COUNTIF(D$90:D160,D160)-1</f>
        <v>57</v>
      </c>
      <c r="H160" s="82" t="n">
        <f aca="false">RANK(D160,D$90:D$170,0)</f>
        <v>57</v>
      </c>
      <c r="I160" s="82" t="n">
        <f aca="false">MATCH(B160,G$90:G$170,0)</f>
        <v>53</v>
      </c>
      <c r="J160" s="82" t="n">
        <f aca="false">INDEX(H$90:H$170,I160)</f>
        <v>71</v>
      </c>
      <c r="K160" s="82"/>
      <c r="L160" s="82" t="n">
        <f aca="false">IF(OR(J160=J159,J160=J161),CONCATENATE("=",J160),J160)</f>
        <v>71</v>
      </c>
      <c r="M160" s="82" t="str">
        <f aca="false">INDEX(C$90:C$170,I160)</f>
        <v>Pakistan</v>
      </c>
      <c r="N160" s="82" t="n">
        <f aca="false">INDEX(D$90:D$170,I160)</f>
        <v>35.42</v>
      </c>
      <c r="Q160" s="82" t="n">
        <v>72</v>
      </c>
      <c r="R160" s="79" t="s">
        <v>99</v>
      </c>
      <c r="S160" s="86" t="n">
        <f aca="false">ROUND(HLOOKUP(R160,normalization!$V$4:$CW$157,MATCH(P$88,normalization!$A$4:$A$157,0),0),2)</f>
        <v>63.54</v>
      </c>
      <c r="V160" s="87" t="e">
        <f aca="false">RANK(S160,S$90:S$170,0)+COUNTIF(S$90:S160,S160)-1</f>
        <v>#REF!</v>
      </c>
      <c r="W160" s="82" t="e">
        <f aca="false">RANK(S160,S$90:S$170,0)</f>
        <v>#REF!</v>
      </c>
      <c r="X160" s="82" t="e">
        <f aca="false">MATCH(Q160,V$90:V$170,0)</f>
        <v>#N/A</v>
      </c>
      <c r="Y160" s="82" t="e">
        <f aca="false">INDEX(W$90:W$170,X160)</f>
        <v>#N/A</v>
      </c>
      <c r="Z160" s="82"/>
      <c r="AA160" s="82" t="e">
        <f aca="false">IF(OR(Y160=Y159,Y160=Y161),CONCATENATE("=",Y160),Y160)</f>
        <v>#N/A</v>
      </c>
      <c r="AB160" s="82" t="e">
        <f aca="false">INDEX(R$90:R$170,X160)</f>
        <v>#N/A</v>
      </c>
      <c r="AC160" s="82" t="e">
        <f aca="false">INDEX(S$90:S$170,X160)</f>
        <v>#N/A</v>
      </c>
      <c r="AG160" s="82" t="n">
        <v>72</v>
      </c>
      <c r="AH160" s="79" t="s">
        <v>99</v>
      </c>
      <c r="AI160" s="86" t="n">
        <f aca="false">ROUND(HLOOKUP(AH160,normalization!$V$4:$CW$153,MATCH(AF$88,normalization!$A$4:$A$153,0),0),2)</f>
        <v>87.79</v>
      </c>
      <c r="AL160" s="87" t="e">
        <f aca="false">RANK(AI160,AI$90:AI$170,0)+COUNTIF(AI$90:AI160,AI160)-1</f>
        <v>#REF!</v>
      </c>
      <c r="AM160" s="82" t="e">
        <f aca="false">RANK(AI160,AI$90:AI$170,0)</f>
        <v>#REF!</v>
      </c>
      <c r="AN160" s="82" t="e">
        <f aca="false">MATCH(AG160,AL$90:AL$170,0)</f>
        <v>#N/A</v>
      </c>
      <c r="AO160" s="82" t="e">
        <f aca="false">INDEX(AM$90:AM$170,AN160)</f>
        <v>#N/A</v>
      </c>
      <c r="AP160" s="82"/>
      <c r="AQ160" s="82" t="e">
        <f aca="false">IF(OR(AO160=AO159,AO160=AO161),CONCATENATE("=",AO160),AO160)</f>
        <v>#N/A</v>
      </c>
      <c r="AR160" s="82" t="e">
        <f aca="false">INDEX(AH$90:AH$170,AN160)</f>
        <v>#N/A</v>
      </c>
      <c r="AS160" s="82" t="e">
        <f aca="false">INDEX(AI$90:AI$170,AN160)</f>
        <v>#N/A</v>
      </c>
      <c r="AV160" s="82" t="n">
        <v>72</v>
      </c>
      <c r="AW160" s="79" t="s">
        <v>99</v>
      </c>
      <c r="AX160" s="86" t="n">
        <f aca="false">ROUND(HLOOKUP(AW160,normalization!$V$4:$CW$153,MATCH(AU$88,normalization!$A$4:$A$153,0),0),2)</f>
        <v>67.38</v>
      </c>
      <c r="BA160" s="87" t="e">
        <f aca="false">RANK(AX160,AX$90:AX$170,0)+COUNTIF(AX$90:AX160,AX160)-1</f>
        <v>#REF!</v>
      </c>
      <c r="BB160" s="82" t="e">
        <f aca="false">RANK(AX160,AX$90:AX$170,0)</f>
        <v>#REF!</v>
      </c>
      <c r="BC160" s="82" t="e">
        <f aca="false">MATCH(AV160,BA$90:BA$170,0)</f>
        <v>#N/A</v>
      </c>
      <c r="BD160" s="82" t="e">
        <f aca="false">INDEX(BB$90:BB$170,BC160)</f>
        <v>#N/A</v>
      </c>
      <c r="BE160" s="82"/>
      <c r="BF160" s="82" t="e">
        <f aca="false">IF(OR(BD160=BD159,BD160=BD161),CONCATENATE("=",BD160),BD160)</f>
        <v>#N/A</v>
      </c>
      <c r="BG160" s="82" t="e">
        <f aca="false">INDEX(AW$90:AW$170,BC160)</f>
        <v>#N/A</v>
      </c>
      <c r="BH160" s="82" t="e">
        <f aca="false">INDEX(AX$90:AX$170,BC160)</f>
        <v>#N/A</v>
      </c>
      <c r="BK160" s="82" t="n">
        <v>72</v>
      </c>
      <c r="BL160" s="79" t="s">
        <v>99</v>
      </c>
      <c r="BM160" s="86" t="n">
        <f aca="false">ROUND(HLOOKUP(BL160,normalization!$V$4:$CW$154,MATCH(BJ$88,normalization!$A$4:$A$154,0),0),2)</f>
        <v>64.71</v>
      </c>
      <c r="BP160" s="87" t="e">
        <f aca="false">RANK(BM160,BM$90:BM$170,0)+COUNTIF(BM$90:BM160,BM160)-1</f>
        <v>#REF!</v>
      </c>
      <c r="BQ160" s="82" t="e">
        <f aca="false">RANK(BM160,BM$90:BM$170,0)</f>
        <v>#REF!</v>
      </c>
      <c r="BR160" s="82" t="e">
        <f aca="false">MATCH(BK160,BP$90:BP$170,0)</f>
        <v>#N/A</v>
      </c>
      <c r="BS160" s="82" t="e">
        <f aca="false">INDEX(BQ$90:BQ$170,BR160)</f>
        <v>#N/A</v>
      </c>
      <c r="BT160" s="82"/>
      <c r="BU160" s="82" t="e">
        <f aca="false">IF(OR(BS160=BS159,BS160=BS161),CONCATENATE("=",BS160),BS160)</f>
        <v>#N/A</v>
      </c>
      <c r="BV160" s="82" t="e">
        <f aca="false">INDEX(BL$90:BL$170,BR160)</f>
        <v>#N/A</v>
      </c>
      <c r="BW160" s="82" t="e">
        <f aca="false">INDEX(BM$90:BM$170,BR160)</f>
        <v>#N/A</v>
      </c>
      <c r="BZ160" s="82"/>
      <c r="CB160" s="86"/>
      <c r="CE160" s="87"/>
      <c r="CF160" s="82"/>
      <c r="CG160" s="82"/>
      <c r="CH160" s="82"/>
      <c r="CI160" s="82"/>
      <c r="CJ160" s="82"/>
      <c r="CK160" s="82"/>
      <c r="CL160" s="82"/>
    </row>
    <row r="161" customFormat="false" ht="14.5" hidden="false" customHeight="false" outlineLevel="0" collapsed="false">
      <c r="B161" s="82" t="n">
        <v>72</v>
      </c>
      <c r="C161" s="85" t="str">
        <f aca="false">C75</f>
        <v>Togo</v>
      </c>
      <c r="D161" s="86" t="n">
        <f aca="false">ROUND(HLOOKUP(C161,normalization!$V$4:$CW$153,MATCH(A$88,normalization!$A$4:$A$153,0),0),2)</f>
        <v>44.85</v>
      </c>
      <c r="G161" s="87" t="n">
        <f aca="false">RANK(D161,D$90:D$170,0)+COUNTIF(D$90:D161,D161)-1</f>
        <v>55</v>
      </c>
      <c r="H161" s="82" t="n">
        <f aca="false">RANK(D161,D$90:D$170,0)</f>
        <v>55</v>
      </c>
      <c r="I161" s="82" t="n">
        <f aca="false">MATCH(B161,G$90:G$170,0)</f>
        <v>79</v>
      </c>
      <c r="J161" s="82" t="n">
        <f aca="false">INDEX(H$90:H$170,I161)</f>
        <v>72</v>
      </c>
      <c r="K161" s="82"/>
      <c r="L161" s="82" t="n">
        <f aca="false">IF(OR(J161=J160,J161=J162),CONCATENATE("=",J161),J161)</f>
        <v>72</v>
      </c>
      <c r="M161" s="82" t="str">
        <f aca="false">INDEX(C$90:C$170,I161)</f>
        <v>Zambia</v>
      </c>
      <c r="N161" s="82" t="n">
        <f aca="false">INDEX(D$90:D$170,I161)</f>
        <v>34.67</v>
      </c>
      <c r="Q161" s="82" t="n">
        <v>73</v>
      </c>
      <c r="R161" s="85" t="str">
        <f aca="false">C74</f>
        <v>Chad</v>
      </c>
      <c r="S161" s="86" t="n">
        <f aca="false">ROUND(HLOOKUP(R161,normalization!$V$4:$CW$157,MATCH(P$88,normalization!$A$4:$A$157,0),0),2)</f>
        <v>26.33</v>
      </c>
      <c r="V161" s="87" t="e">
        <f aca="false">RANK(S161,S$90:S$170,0)+COUNTIF(S$90:S161,S161)-1</f>
        <v>#REF!</v>
      </c>
      <c r="W161" s="82" t="e">
        <f aca="false">RANK(S161,S$90:S$170,0)</f>
        <v>#REF!</v>
      </c>
      <c r="X161" s="82" t="e">
        <f aca="false">MATCH(Q161,V$90:V$170,0)</f>
        <v>#N/A</v>
      </c>
      <c r="Y161" s="82" t="e">
        <f aca="false">INDEX(W$90:W$170,X161)</f>
        <v>#N/A</v>
      </c>
      <c r="Z161" s="82"/>
      <c r="AA161" s="82" t="e">
        <f aca="false">IF(OR(Y161=Y160,Y161=Y162),CONCATENATE("=",Y161),Y161)</f>
        <v>#N/A</v>
      </c>
      <c r="AB161" s="82" t="e">
        <f aca="false">INDEX(R$90:R$170,X161)</f>
        <v>#N/A</v>
      </c>
      <c r="AC161" s="82" t="e">
        <f aca="false">INDEX(S$90:S$170,X161)</f>
        <v>#N/A</v>
      </c>
      <c r="AG161" s="82" t="n">
        <v>73</v>
      </c>
      <c r="AH161" s="85" t="str">
        <f aca="false">C74</f>
        <v>Chad</v>
      </c>
      <c r="AI161" s="86" t="n">
        <f aca="false">ROUND(HLOOKUP(AH161,normalization!$V$4:$CW$153,MATCH(AF$88,normalization!$A$4:$A$153,0),0),2)</f>
        <v>43.43</v>
      </c>
      <c r="AL161" s="87" t="e">
        <f aca="false">RANK(AI161,AI$90:AI$170,0)+COUNTIF(AI$90:AI161,AI161)-1</f>
        <v>#REF!</v>
      </c>
      <c r="AM161" s="82" t="e">
        <f aca="false">RANK(AI161,AI$90:AI$170,0)</f>
        <v>#REF!</v>
      </c>
      <c r="AN161" s="82" t="e">
        <f aca="false">MATCH(AG161,AL$90:AL$170,0)</f>
        <v>#N/A</v>
      </c>
      <c r="AO161" s="82" t="e">
        <f aca="false">INDEX(AM$90:AM$170,AN161)</f>
        <v>#N/A</v>
      </c>
      <c r="AP161" s="82"/>
      <c r="AQ161" s="82" t="e">
        <f aca="false">IF(OR(AO161=AO160,AO161=AO162),CONCATENATE("=",AO161),AO161)</f>
        <v>#N/A</v>
      </c>
      <c r="AR161" s="82" t="e">
        <f aca="false">INDEX(AH$90:AH$170,AN161)</f>
        <v>#N/A</v>
      </c>
      <c r="AS161" s="82" t="e">
        <f aca="false">INDEX(AI$90:AI$170,AN161)</f>
        <v>#N/A</v>
      </c>
      <c r="AV161" s="82" t="n">
        <v>73</v>
      </c>
      <c r="AW161" s="85" t="str">
        <f aca="false">C74</f>
        <v>Chad</v>
      </c>
      <c r="AX161" s="86" t="n">
        <f aca="false">ROUND(HLOOKUP(AW161,normalization!$V$4:$CW$153,MATCH(AU$88,normalization!$A$4:$A$153,0),0),2)</f>
        <v>31.85</v>
      </c>
      <c r="BA161" s="87" t="e">
        <f aca="false">RANK(AX161,AX$90:AX$170,0)+COUNTIF(AX$90:AX161,AX161)-1</f>
        <v>#REF!</v>
      </c>
      <c r="BB161" s="82" t="e">
        <f aca="false">RANK(AX161,AX$90:AX$170,0)</f>
        <v>#REF!</v>
      </c>
      <c r="BC161" s="82" t="e">
        <f aca="false">MATCH(AV161,BA$90:BA$170,0)</f>
        <v>#N/A</v>
      </c>
      <c r="BD161" s="82" t="e">
        <f aca="false">INDEX(BB$90:BB$170,BC161)</f>
        <v>#N/A</v>
      </c>
      <c r="BE161" s="82"/>
      <c r="BF161" s="82" t="e">
        <f aca="false">IF(OR(BD161=BD160,BD161=BD162),CONCATENATE("=",BD161),BD161)</f>
        <v>#N/A</v>
      </c>
      <c r="BG161" s="82" t="e">
        <f aca="false">INDEX(AW$90:AW$170,BC161)</f>
        <v>#N/A</v>
      </c>
      <c r="BH161" s="82" t="e">
        <f aca="false">INDEX(AX$90:AX$170,BC161)</f>
        <v>#N/A</v>
      </c>
      <c r="BK161" s="82" t="n">
        <v>73</v>
      </c>
      <c r="BL161" s="85" t="str">
        <f aca="false">C74</f>
        <v>Chad</v>
      </c>
      <c r="BM161" s="86" t="n">
        <f aca="false">ROUND(HLOOKUP(BL161,normalization!$V$4:$CW$154,MATCH(BJ$88,normalization!$A$4:$A$154,0),0),2)</f>
        <v>17.76</v>
      </c>
      <c r="BP161" s="87" t="e">
        <f aca="false">RANK(BM161,BM$90:BM$170,0)+COUNTIF(BM$90:BM161,BM161)-1</f>
        <v>#REF!</v>
      </c>
      <c r="BQ161" s="82" t="e">
        <f aca="false">RANK(BM161,BM$90:BM$170,0)</f>
        <v>#REF!</v>
      </c>
      <c r="BR161" s="82" t="e">
        <f aca="false">MATCH(BK161,BP$90:BP$170,0)</f>
        <v>#N/A</v>
      </c>
      <c r="BS161" s="82" t="e">
        <f aca="false">INDEX(BQ$90:BQ$170,BR161)</f>
        <v>#N/A</v>
      </c>
      <c r="BT161" s="82"/>
      <c r="BU161" s="82" t="e">
        <f aca="false">IF(OR(BS161=BS160,BS161=BS162),CONCATENATE("=",BS161),BS161)</f>
        <v>#N/A</v>
      </c>
      <c r="BV161" s="82" t="e">
        <f aca="false">INDEX(BL$90:BL$170,BR161)</f>
        <v>#N/A</v>
      </c>
      <c r="BW161" s="82" t="e">
        <f aca="false">INDEX(BM$90:BM$170,BR161)</f>
        <v>#N/A</v>
      </c>
      <c r="BZ161" s="82"/>
      <c r="CB161" s="86"/>
      <c r="CE161" s="87"/>
      <c r="CF161" s="82"/>
      <c r="CG161" s="82"/>
      <c r="CH161" s="82"/>
      <c r="CI161" s="82"/>
      <c r="CJ161" s="82"/>
      <c r="CK161" s="82"/>
      <c r="CL161" s="82"/>
    </row>
    <row r="162" customFormat="false" ht="14.5" hidden="false" customHeight="false" outlineLevel="0" collapsed="false">
      <c r="B162" s="82" t="n">
        <v>73</v>
      </c>
      <c r="C162" s="85" t="str">
        <f aca="false">C76</f>
        <v>Tajikistan</v>
      </c>
      <c r="D162" s="86" t="n">
        <f aca="false">ROUND(HLOOKUP(C162,normalization!$V$4:$CW$153,MATCH(A$88,normalization!$A$4:$A$153,0),0),2)</f>
        <v>39.01</v>
      </c>
      <c r="G162" s="87" t="n">
        <f aca="false">RANK(D162,D$90:D$170,0)+COUNTIF(D$90:D162,D162)-1</f>
        <v>65</v>
      </c>
      <c r="H162" s="82" t="n">
        <f aca="false">RANK(D162,D$90:D$170,0)</f>
        <v>65</v>
      </c>
      <c r="I162" s="82" t="n">
        <f aca="false">MATCH(B162,G$90:G$170,0)</f>
        <v>67</v>
      </c>
      <c r="J162" s="82" t="n">
        <f aca="false">INDEX(H$90:H$170,I162)</f>
        <v>73</v>
      </c>
      <c r="K162" s="82"/>
      <c r="L162" s="82" t="n">
        <f aca="false">IF(OR(J162=J161,J162=J163),CONCATENATE("=",J162),J162)</f>
        <v>73</v>
      </c>
      <c r="M162" s="82" t="str">
        <f aca="false">INDEX(C$90:C$170,I162)</f>
        <v>Suriname</v>
      </c>
      <c r="N162" s="82" t="n">
        <f aca="false">INDEX(D$90:D$170,I162)</f>
        <v>32.03</v>
      </c>
      <c r="Q162" s="82" t="n">
        <v>74</v>
      </c>
      <c r="R162" s="85" t="str">
        <f aca="false">C75</f>
        <v>Togo</v>
      </c>
      <c r="S162" s="86" t="n">
        <f aca="false">ROUND(HLOOKUP(R162,normalization!$V$4:$CW$157,MATCH(P$88,normalization!$A$4:$A$157,0),0),2)</f>
        <v>32.65</v>
      </c>
      <c r="V162" s="87" t="e">
        <f aca="false">RANK(S162,S$90:S$170,0)+COUNTIF(S$90:S162,S162)-1</f>
        <v>#REF!</v>
      </c>
      <c r="W162" s="82" t="e">
        <f aca="false">RANK(S162,S$90:S$170,0)</f>
        <v>#REF!</v>
      </c>
      <c r="X162" s="82" t="e">
        <f aca="false">MATCH(Q162,V$90:V$170,0)</f>
        <v>#N/A</v>
      </c>
      <c r="Y162" s="82" t="e">
        <f aca="false">INDEX(W$90:W$170,X162)</f>
        <v>#N/A</v>
      </c>
      <c r="Z162" s="82"/>
      <c r="AA162" s="82" t="e">
        <f aca="false">IF(OR(Y162=Y161,Y162=Y163),CONCATENATE("=",Y162),Y162)</f>
        <v>#N/A</v>
      </c>
      <c r="AB162" s="82" t="e">
        <f aca="false">INDEX(R$90:R$170,X162)</f>
        <v>#N/A</v>
      </c>
      <c r="AC162" s="82" t="e">
        <f aca="false">INDEX(S$90:S$170,X162)</f>
        <v>#N/A</v>
      </c>
      <c r="AG162" s="82" t="n">
        <v>74</v>
      </c>
      <c r="AH162" s="85" t="str">
        <f aca="false">C75</f>
        <v>Togo</v>
      </c>
      <c r="AI162" s="86" t="n">
        <f aca="false">ROUND(HLOOKUP(AH162,normalization!$V$4:$CW$153,MATCH(AF$88,normalization!$A$4:$A$153,0),0),2)</f>
        <v>63.69</v>
      </c>
      <c r="AL162" s="87" t="e">
        <f aca="false">RANK(AI162,AI$90:AI$170,0)+COUNTIF(AI$90:AI162,AI162)-1</f>
        <v>#REF!</v>
      </c>
      <c r="AM162" s="82" t="e">
        <f aca="false">RANK(AI162,AI$90:AI$170,0)</f>
        <v>#REF!</v>
      </c>
      <c r="AN162" s="82" t="e">
        <f aca="false">MATCH(AG162,AL$90:AL$170,0)</f>
        <v>#N/A</v>
      </c>
      <c r="AO162" s="82" t="e">
        <f aca="false">INDEX(AM$90:AM$170,AN162)</f>
        <v>#N/A</v>
      </c>
      <c r="AP162" s="82"/>
      <c r="AQ162" s="82" t="e">
        <f aca="false">IF(OR(AO162=AO161,AO162=AO163),CONCATENATE("=",AO162),AO162)</f>
        <v>#N/A</v>
      </c>
      <c r="AR162" s="82" t="e">
        <f aca="false">INDEX(AH$90:AH$170,AN162)</f>
        <v>#N/A</v>
      </c>
      <c r="AS162" s="82" t="e">
        <f aca="false">INDEX(AI$90:AI$170,AN162)</f>
        <v>#N/A</v>
      </c>
      <c r="AV162" s="82" t="n">
        <v>74</v>
      </c>
      <c r="AW162" s="85" t="str">
        <f aca="false">C75</f>
        <v>Togo</v>
      </c>
      <c r="AX162" s="86" t="n">
        <f aca="false">ROUND(HLOOKUP(AW162,normalization!$V$4:$CW$153,MATCH(AU$88,normalization!$A$4:$A$153,0),0),2)</f>
        <v>48.94</v>
      </c>
      <c r="BA162" s="87" t="e">
        <f aca="false">RANK(AX162,AX$90:AX$170,0)+COUNTIF(AX$90:AX162,AX162)-1</f>
        <v>#REF!</v>
      </c>
      <c r="BB162" s="82" t="e">
        <f aca="false">RANK(AX162,AX$90:AX$170,0)</f>
        <v>#REF!</v>
      </c>
      <c r="BC162" s="82" t="e">
        <f aca="false">MATCH(AV162,BA$90:BA$170,0)</f>
        <v>#N/A</v>
      </c>
      <c r="BD162" s="82" t="e">
        <f aca="false">INDEX(BB$90:BB$170,BC162)</f>
        <v>#N/A</v>
      </c>
      <c r="BE162" s="82"/>
      <c r="BF162" s="82" t="e">
        <f aca="false">IF(OR(BD162=BD161,BD162=BD163),CONCATENATE("=",BD162),BD162)</f>
        <v>#N/A</v>
      </c>
      <c r="BG162" s="82" t="e">
        <f aca="false">INDEX(AW$90:AW$170,BC162)</f>
        <v>#N/A</v>
      </c>
      <c r="BH162" s="82" t="e">
        <f aca="false">INDEX(AX$90:AX$170,BC162)</f>
        <v>#N/A</v>
      </c>
      <c r="BK162" s="82" t="n">
        <v>74</v>
      </c>
      <c r="BL162" s="85" t="str">
        <f aca="false">C75</f>
        <v>Togo</v>
      </c>
      <c r="BM162" s="86" t="n">
        <f aca="false">ROUND(HLOOKUP(BL162,normalization!$V$4:$CW$154,MATCH(BJ$88,normalization!$A$4:$A$154,0),0),2)</f>
        <v>30.79</v>
      </c>
      <c r="BP162" s="87" t="e">
        <f aca="false">RANK(BM162,BM$90:BM$170,0)+COUNTIF(BM$90:BM162,BM162)-1</f>
        <v>#REF!</v>
      </c>
      <c r="BQ162" s="82" t="e">
        <f aca="false">RANK(BM162,BM$90:BM$170,0)</f>
        <v>#REF!</v>
      </c>
      <c r="BR162" s="82" t="e">
        <f aca="false">MATCH(BK162,BP$90:BP$170,0)</f>
        <v>#N/A</v>
      </c>
      <c r="BS162" s="82" t="e">
        <f aca="false">INDEX(BQ$90:BQ$170,BR162)</f>
        <v>#N/A</v>
      </c>
      <c r="BT162" s="82"/>
      <c r="BU162" s="82" t="e">
        <f aca="false">IF(OR(BS162=BS161,BS162=BS163),CONCATENATE("=",BS162),BS162)</f>
        <v>#N/A</v>
      </c>
      <c r="BV162" s="82" t="e">
        <f aca="false">INDEX(BL$90:BL$170,BR162)</f>
        <v>#N/A</v>
      </c>
      <c r="BW162" s="82" t="e">
        <f aca="false">INDEX(BM$90:BM$170,BR162)</f>
        <v>#N/A</v>
      </c>
      <c r="BZ162" s="82"/>
      <c r="CB162" s="86"/>
      <c r="CE162" s="87"/>
      <c r="CF162" s="82"/>
      <c r="CG162" s="82"/>
      <c r="CH162" s="82"/>
      <c r="CI162" s="82"/>
      <c r="CJ162" s="82"/>
      <c r="CK162" s="82"/>
      <c r="CL162" s="82"/>
    </row>
    <row r="163" customFormat="false" ht="14.5" hidden="false" customHeight="false" outlineLevel="0" collapsed="false">
      <c r="B163" s="82" t="n">
        <v>74</v>
      </c>
      <c r="C163" s="85" t="str">
        <f aca="false">C77</f>
        <v>Turkey</v>
      </c>
      <c r="D163" s="86" t="n">
        <f aca="false">ROUND(HLOOKUP(C163,normalization!$V$4:$CW$153,MATCH(A$88,normalization!$A$4:$A$153,0),0),2)</f>
        <v>41.58</v>
      </c>
      <c r="G163" s="87" t="n">
        <f aca="false">RANK(D163,D$90:D$170,0)+COUNTIF(D$90:D163,D163)-1</f>
        <v>63</v>
      </c>
      <c r="H163" s="82" t="n">
        <f aca="false">RANK(D163,D$90:D$170,0)</f>
        <v>63</v>
      </c>
      <c r="I163" s="82" t="n">
        <f aca="false">MATCH(B163,G$90:G$170,0)</f>
        <v>48</v>
      </c>
      <c r="J163" s="82" t="n">
        <f aca="false">INDEX(H$90:H$170,I163)</f>
        <v>74</v>
      </c>
      <c r="K163" s="82"/>
      <c r="L163" s="82" t="n">
        <f aca="false">IF(OR(J163=J162,J163=J164),CONCATENATE("=",J163),J163)</f>
        <v>74</v>
      </c>
      <c r="M163" s="82" t="str">
        <f aca="false">INDEX(C$90:C$170,I163)</f>
        <v>Niger</v>
      </c>
      <c r="N163" s="82" t="n">
        <f aca="false">INDEX(D$90:D$170,I163)</f>
        <v>31.2</v>
      </c>
      <c r="Q163" s="82" t="n">
        <v>75</v>
      </c>
      <c r="R163" s="85" t="str">
        <f aca="false">C76</f>
        <v>Tajikistan</v>
      </c>
      <c r="S163" s="86" t="n">
        <f aca="false">ROUND(HLOOKUP(R163,normalization!$V$4:$CW$157,MATCH(P$88,normalization!$A$4:$A$157,0),0),2)</f>
        <v>30.14</v>
      </c>
      <c r="V163" s="87" t="e">
        <f aca="false">RANK(S163,S$90:S$170,0)+COUNTIF(S$90:S163,S163)-1</f>
        <v>#REF!</v>
      </c>
      <c r="W163" s="82" t="e">
        <f aca="false">RANK(S163,S$90:S$170,0)</f>
        <v>#REF!</v>
      </c>
      <c r="X163" s="82" t="e">
        <f aca="false">MATCH(Q163,V$90:V$170,0)</f>
        <v>#N/A</v>
      </c>
      <c r="Y163" s="82" t="e">
        <f aca="false">INDEX(W$90:W$170,X163)</f>
        <v>#N/A</v>
      </c>
      <c r="Z163" s="82"/>
      <c r="AA163" s="82" t="e">
        <f aca="false">IF(OR(Y163=Y162,Y163=Y164),CONCATENATE("=",Y163),Y163)</f>
        <v>#N/A</v>
      </c>
      <c r="AB163" s="82" t="e">
        <f aca="false">INDEX(R$90:R$170,X163)</f>
        <v>#N/A</v>
      </c>
      <c r="AC163" s="82" t="e">
        <f aca="false">INDEX(S$90:S$170,X163)</f>
        <v>#N/A</v>
      </c>
      <c r="AG163" s="82" t="n">
        <v>75</v>
      </c>
      <c r="AH163" s="85" t="str">
        <f aca="false">C76</f>
        <v>Tajikistan</v>
      </c>
      <c r="AI163" s="86" t="n">
        <f aca="false">ROUND(HLOOKUP(AH163,normalization!$V$4:$CW$153,MATCH(AF$88,normalization!$A$4:$A$153,0),0),2)</f>
        <v>59.85</v>
      </c>
      <c r="AL163" s="87" t="e">
        <f aca="false">RANK(AI163,AI$90:AI$170,0)+COUNTIF(AI$90:AI163,AI163)-1</f>
        <v>#REF!</v>
      </c>
      <c r="AM163" s="82" t="e">
        <f aca="false">RANK(AI163,AI$90:AI$170,0)</f>
        <v>#REF!</v>
      </c>
      <c r="AN163" s="82" t="e">
        <f aca="false">MATCH(AG163,AL$90:AL$170,0)</f>
        <v>#N/A</v>
      </c>
      <c r="AO163" s="82" t="e">
        <f aca="false">INDEX(AM$90:AM$170,AN163)</f>
        <v>#N/A</v>
      </c>
      <c r="AP163" s="82"/>
      <c r="AQ163" s="82" t="e">
        <f aca="false">IF(OR(AO163=AO162,AO163=AO164),CONCATENATE("=",AO163),AO163)</f>
        <v>#N/A</v>
      </c>
      <c r="AR163" s="82" t="e">
        <f aca="false">INDEX(AH$90:AH$170,AN163)</f>
        <v>#N/A</v>
      </c>
      <c r="AS163" s="82" t="e">
        <f aca="false">INDEX(AI$90:AI$170,AN163)</f>
        <v>#N/A</v>
      </c>
      <c r="AV163" s="82" t="n">
        <v>75</v>
      </c>
      <c r="AW163" s="85" t="str">
        <f aca="false">C76</f>
        <v>Tajikistan</v>
      </c>
      <c r="AX163" s="86" t="n">
        <f aca="false">ROUND(HLOOKUP(AW163,normalization!$V$4:$CW$153,MATCH(AU$88,normalization!$A$4:$A$153,0),0),2)</f>
        <v>24.51</v>
      </c>
      <c r="BA163" s="87" t="e">
        <f aca="false">RANK(AX163,AX$90:AX$170,0)+COUNTIF(AX$90:AX163,AX163)-1</f>
        <v>#REF!</v>
      </c>
      <c r="BB163" s="82" t="e">
        <f aca="false">RANK(AX163,AX$90:AX$170,0)</f>
        <v>#REF!</v>
      </c>
      <c r="BC163" s="82" t="e">
        <f aca="false">MATCH(AV163,BA$90:BA$170,0)</f>
        <v>#N/A</v>
      </c>
      <c r="BD163" s="82" t="e">
        <f aca="false">INDEX(BB$90:BB$170,BC163)</f>
        <v>#N/A</v>
      </c>
      <c r="BE163" s="82"/>
      <c r="BF163" s="82" t="e">
        <f aca="false">IF(OR(BD163=BD162,BD163=BD164),CONCATENATE("=",BD163),BD163)</f>
        <v>#N/A</v>
      </c>
      <c r="BG163" s="82" t="e">
        <f aca="false">INDEX(AW$90:AW$170,BC163)</f>
        <v>#N/A</v>
      </c>
      <c r="BH163" s="82" t="e">
        <f aca="false">INDEX(AX$90:AX$170,BC163)</f>
        <v>#N/A</v>
      </c>
      <c r="BK163" s="82" t="n">
        <v>75</v>
      </c>
      <c r="BL163" s="85" t="str">
        <f aca="false">C76</f>
        <v>Tajikistan</v>
      </c>
      <c r="BM163" s="86" t="n">
        <f aca="false">ROUND(HLOOKUP(BL163,normalization!$V$4:$CW$154,MATCH(BJ$88,normalization!$A$4:$A$154,0),0),2)</f>
        <v>33.04</v>
      </c>
      <c r="BP163" s="87" t="e">
        <f aca="false">RANK(BM163,BM$90:BM$170,0)+COUNTIF(BM$90:BM163,BM163)-1</f>
        <v>#REF!</v>
      </c>
      <c r="BQ163" s="82" t="e">
        <f aca="false">RANK(BM163,BM$90:BM$170,0)</f>
        <v>#REF!</v>
      </c>
      <c r="BR163" s="82" t="e">
        <f aca="false">MATCH(BK163,BP$90:BP$170,0)</f>
        <v>#N/A</v>
      </c>
      <c r="BS163" s="82" t="e">
        <f aca="false">INDEX(BQ$90:BQ$170,BR163)</f>
        <v>#N/A</v>
      </c>
      <c r="BT163" s="82"/>
      <c r="BU163" s="82" t="e">
        <f aca="false">IF(OR(BS163=BS162,BS163=BS164),CONCATENATE("=",BS163),BS163)</f>
        <v>#N/A</v>
      </c>
      <c r="BV163" s="82" t="e">
        <f aca="false">INDEX(BL$90:BL$170,BR163)</f>
        <v>#N/A</v>
      </c>
      <c r="BW163" s="82" t="e">
        <f aca="false">INDEX(BM$90:BM$170,BR163)</f>
        <v>#N/A</v>
      </c>
      <c r="BZ163" s="82"/>
      <c r="CB163" s="86"/>
      <c r="CE163" s="87"/>
      <c r="CF163" s="82"/>
      <c r="CG163" s="82"/>
      <c r="CH163" s="82"/>
      <c r="CI163" s="82"/>
      <c r="CJ163" s="82"/>
      <c r="CK163" s="82"/>
      <c r="CL163" s="82"/>
    </row>
    <row r="164" customFormat="false" ht="14.5" hidden="false" customHeight="false" outlineLevel="0" collapsed="false">
      <c r="B164" s="82" t="n">
        <v>75</v>
      </c>
      <c r="C164" s="85" t="str">
        <f aca="false">C78</f>
        <v>Uruguay</v>
      </c>
      <c r="D164" s="86" t="n">
        <f aca="false">ROUND(HLOOKUP(C164,normalization!$V$4:$CW$153,MATCH(A$88,normalization!$A$4:$A$153,0),0),2)</f>
        <v>54.78</v>
      </c>
      <c r="G164" s="87" t="n">
        <f aca="false">RANK(D164,D$90:D$170,0)+COUNTIF(D$90:D164,D164)-1</f>
        <v>35</v>
      </c>
      <c r="H164" s="82" t="n">
        <f aca="false">RANK(D164,D$90:D$170,0)</f>
        <v>35</v>
      </c>
      <c r="I164" s="82" t="n">
        <f aca="false">MATCH(B164,G$90:G$170,0)</f>
        <v>64</v>
      </c>
      <c r="J164" s="82" t="n">
        <f aca="false">INDEX(H$90:H$170,I164)</f>
        <v>75</v>
      </c>
      <c r="K164" s="82"/>
      <c r="L164" s="82" t="n">
        <f aca="false">IF(OR(J164=J163,J164=J165),CONCATENATE("=",J164),J164)</f>
        <v>75</v>
      </c>
      <c r="M164" s="82" t="str">
        <f aca="false">INDEX(C$90:C$170,I164)</f>
        <v>Senegal</v>
      </c>
      <c r="N164" s="82" t="n">
        <f aca="false">INDEX(D$90:D$170,I164)</f>
        <v>30.12</v>
      </c>
      <c r="Q164" s="82" t="n">
        <v>76</v>
      </c>
      <c r="R164" s="85" t="str">
        <f aca="false">C77</f>
        <v>Turkey</v>
      </c>
      <c r="S164" s="86" t="n">
        <f aca="false">ROUND(HLOOKUP(R164,normalization!$V$4:$CW$157,MATCH(P$88,normalization!$A$4:$A$157,0),0),2)</f>
        <v>63.01</v>
      </c>
      <c r="V164" s="87" t="e">
        <f aca="false">RANK(S164,S$90:S$170,0)+COUNTIF(S$90:S164,S164)-1</f>
        <v>#REF!</v>
      </c>
      <c r="W164" s="82" t="e">
        <f aca="false">RANK(S164,S$90:S$170,0)</f>
        <v>#REF!</v>
      </c>
      <c r="X164" s="82" t="e">
        <f aca="false">MATCH(Q164,V$90:V$170,0)</f>
        <v>#N/A</v>
      </c>
      <c r="Y164" s="82" t="e">
        <f aca="false">INDEX(W$90:W$170,X164)</f>
        <v>#N/A</v>
      </c>
      <c r="Z164" s="82"/>
      <c r="AA164" s="82" t="e">
        <f aca="false">IF(OR(Y164=Y163,Y164=Y165),CONCATENATE("=",Y164),Y164)</f>
        <v>#N/A</v>
      </c>
      <c r="AB164" s="82" t="e">
        <f aca="false">INDEX(R$90:R$170,X164)</f>
        <v>#N/A</v>
      </c>
      <c r="AC164" s="82" t="e">
        <f aca="false">INDEX(S$90:S$170,X164)</f>
        <v>#N/A</v>
      </c>
      <c r="AG164" s="82" t="n">
        <v>76</v>
      </c>
      <c r="AH164" s="85" t="str">
        <f aca="false">C77</f>
        <v>Turkey</v>
      </c>
      <c r="AI164" s="86" t="n">
        <f aca="false">ROUND(HLOOKUP(AH164,normalization!$V$4:$CW$153,MATCH(AF$88,normalization!$A$4:$A$153,0),0),2)</f>
        <v>45.4</v>
      </c>
      <c r="AL164" s="87" t="e">
        <f aca="false">RANK(AI164,AI$90:AI$170,0)+COUNTIF(AI$90:AI164,AI164)-1</f>
        <v>#REF!</v>
      </c>
      <c r="AM164" s="82" t="e">
        <f aca="false">RANK(AI164,AI$90:AI$170,0)</f>
        <v>#REF!</v>
      </c>
      <c r="AN164" s="82" t="e">
        <f aca="false">MATCH(AG164,AL$90:AL$170,0)</f>
        <v>#N/A</v>
      </c>
      <c r="AO164" s="82" t="e">
        <f aca="false">INDEX(AM$90:AM$170,AN164)</f>
        <v>#N/A</v>
      </c>
      <c r="AP164" s="82"/>
      <c r="AQ164" s="82" t="e">
        <f aca="false">IF(OR(AO164=AO163,AO164=AO165),CONCATENATE("=",AO164),AO164)</f>
        <v>#N/A</v>
      </c>
      <c r="AR164" s="82" t="e">
        <f aca="false">INDEX(AH$90:AH$170,AN164)</f>
        <v>#N/A</v>
      </c>
      <c r="AS164" s="82" t="e">
        <f aca="false">INDEX(AI$90:AI$170,AN164)</f>
        <v>#N/A</v>
      </c>
      <c r="AV164" s="82" t="n">
        <v>76</v>
      </c>
      <c r="AW164" s="85" t="str">
        <f aca="false">C77</f>
        <v>Turkey</v>
      </c>
      <c r="AX164" s="86" t="n">
        <f aca="false">ROUND(HLOOKUP(AW164,normalization!$V$4:$CW$153,MATCH(AU$88,normalization!$A$4:$A$153,0),0),2)</f>
        <v>56.62</v>
      </c>
      <c r="BA164" s="87" t="e">
        <f aca="false">RANK(AX164,AX$90:AX$170,0)+COUNTIF(AX$90:AX164,AX164)-1</f>
        <v>#REF!</v>
      </c>
      <c r="BB164" s="82" t="e">
        <f aca="false">RANK(AX164,AX$90:AX$170,0)</f>
        <v>#REF!</v>
      </c>
      <c r="BC164" s="82" t="e">
        <f aca="false">MATCH(AV164,BA$90:BA$170,0)</f>
        <v>#N/A</v>
      </c>
      <c r="BD164" s="82" t="e">
        <f aca="false">INDEX(BB$90:BB$170,BC164)</f>
        <v>#N/A</v>
      </c>
      <c r="BE164" s="82"/>
      <c r="BF164" s="82" t="e">
        <f aca="false">IF(OR(BD164=BD163,BD164=BD165),CONCATENATE("=",BD164),BD164)</f>
        <v>#N/A</v>
      </c>
      <c r="BG164" s="82" t="e">
        <f aca="false">INDEX(AW$90:AW$170,BC164)</f>
        <v>#N/A</v>
      </c>
      <c r="BH164" s="82" t="e">
        <f aca="false">INDEX(AX$90:AX$170,BC164)</f>
        <v>#N/A</v>
      </c>
      <c r="BK164" s="82" t="n">
        <v>76</v>
      </c>
      <c r="BL164" s="85" t="str">
        <f aca="false">C77</f>
        <v>Turkey</v>
      </c>
      <c r="BM164" s="86" t="n">
        <f aca="false">ROUND(HLOOKUP(BL164,normalization!$V$4:$CW$154,MATCH(BJ$88,normalization!$A$4:$A$154,0),0),2)</f>
        <v>40.2</v>
      </c>
      <c r="BP164" s="87" t="e">
        <f aca="false">RANK(BM164,BM$90:BM$170,0)+COUNTIF(BM$90:BM164,BM164)-1</f>
        <v>#REF!</v>
      </c>
      <c r="BQ164" s="82" t="e">
        <f aca="false">RANK(BM164,BM$90:BM$170,0)</f>
        <v>#REF!</v>
      </c>
      <c r="BR164" s="82" t="e">
        <f aca="false">MATCH(BK164,BP$90:BP$170,0)</f>
        <v>#N/A</v>
      </c>
      <c r="BS164" s="82" t="e">
        <f aca="false">INDEX(BQ$90:BQ$170,BR164)</f>
        <v>#N/A</v>
      </c>
      <c r="BT164" s="82"/>
      <c r="BU164" s="82" t="e">
        <f aca="false">IF(OR(BS164=BS163,BS164=BS165),CONCATENATE("=",BS164),BS164)</f>
        <v>#N/A</v>
      </c>
      <c r="BV164" s="82" t="e">
        <f aca="false">INDEX(BL$90:BL$170,BR164)</f>
        <v>#N/A</v>
      </c>
      <c r="BW164" s="82" t="e">
        <f aca="false">INDEX(BM$90:BM$170,BR164)</f>
        <v>#N/A</v>
      </c>
      <c r="BZ164" s="82"/>
      <c r="CB164" s="86"/>
      <c r="CE164" s="87"/>
      <c r="CF164" s="82"/>
      <c r="CG164" s="82"/>
      <c r="CH164" s="82"/>
      <c r="CI164" s="82"/>
      <c r="CJ164" s="82"/>
      <c r="CK164" s="82"/>
      <c r="CL164" s="82"/>
    </row>
    <row r="165" customFormat="false" ht="14.5" hidden="false" customHeight="false" outlineLevel="0" collapsed="false">
      <c r="B165" s="82" t="n">
        <v>76</v>
      </c>
      <c r="C165" s="85" t="str">
        <f aca="false">C79</f>
        <v>United States</v>
      </c>
      <c r="D165" s="86" t="n">
        <f aca="false">ROUND(HLOOKUP(C165,normalization!$V$4:$CW$153,MATCH(A$88,normalization!$A$4:$A$153,0),0),2)</f>
        <v>63.95</v>
      </c>
      <c r="G165" s="87" t="n">
        <f aca="false">RANK(D165,D$90:D$170,0)+COUNTIF(D$90:D165,D165)-1</f>
        <v>17</v>
      </c>
      <c r="H165" s="82" t="n">
        <f aca="false">RANK(D165,D$90:D$170,0)</f>
        <v>17</v>
      </c>
      <c r="I165" s="82" t="n">
        <f aca="false">MATCH(B165,G$90:G$170,0)</f>
        <v>27</v>
      </c>
      <c r="J165" s="82" t="n">
        <f aca="false">INDEX(H$90:H$170,I165)</f>
        <v>76</v>
      </c>
      <c r="K165" s="82"/>
      <c r="L165" s="82" t="n">
        <f aca="false">IF(OR(J165=J164,J165=J166),CONCATENATE("=",J165),J165)</f>
        <v>76</v>
      </c>
      <c r="M165" s="82" t="str">
        <f aca="false">INDEX(C$90:C$170,I165)</f>
        <v>Guinea</v>
      </c>
      <c r="N165" s="82" t="n">
        <f aca="false">INDEX(D$90:D$170,I165)</f>
        <v>29.3</v>
      </c>
      <c r="Q165" s="82" t="n">
        <v>77</v>
      </c>
      <c r="R165" s="85" t="str">
        <f aca="false">C78</f>
        <v>Uruguay</v>
      </c>
      <c r="S165" s="86" t="n">
        <f aca="false">ROUND(HLOOKUP(R165,normalization!$V$4:$CW$157,MATCH(P$88,normalization!$A$4:$A$157,0),0),2)</f>
        <v>54.71</v>
      </c>
      <c r="V165" s="87" t="e">
        <f aca="false">RANK(S165,S$90:S$170,0)+COUNTIF(S$90:S165,S165)-1</f>
        <v>#REF!</v>
      </c>
      <c r="W165" s="82" t="e">
        <f aca="false">RANK(S165,S$90:S$170,0)</f>
        <v>#REF!</v>
      </c>
      <c r="X165" s="82" t="e">
        <f aca="false">MATCH(Q165,V$90:V$170,0)</f>
        <v>#N/A</v>
      </c>
      <c r="Y165" s="82" t="e">
        <f aca="false">INDEX(W$90:W$170,X165)</f>
        <v>#N/A</v>
      </c>
      <c r="Z165" s="82"/>
      <c r="AA165" s="82" t="e">
        <f aca="false">IF(OR(Y165=Y164,Y165=Y166),CONCATENATE("=",Y165),Y165)</f>
        <v>#N/A</v>
      </c>
      <c r="AB165" s="82" t="e">
        <f aca="false">INDEX(R$90:R$170,X165)</f>
        <v>#N/A</v>
      </c>
      <c r="AC165" s="82" t="e">
        <f aca="false">INDEX(S$90:S$170,X165)</f>
        <v>#N/A</v>
      </c>
      <c r="AG165" s="82" t="n">
        <v>77</v>
      </c>
      <c r="AH165" s="85" t="str">
        <f aca="false">C78</f>
        <v>Uruguay</v>
      </c>
      <c r="AI165" s="86" t="n">
        <f aca="false">ROUND(HLOOKUP(AH165,normalization!$V$4:$CW$153,MATCH(AF$88,normalization!$A$4:$A$153,0),0),2)</f>
        <v>53.15</v>
      </c>
      <c r="AL165" s="87" t="e">
        <f aca="false">RANK(AI165,AI$90:AI$170,0)+COUNTIF(AI$90:AI165,AI165)-1</f>
        <v>#REF!</v>
      </c>
      <c r="AM165" s="82" t="e">
        <f aca="false">RANK(AI165,AI$90:AI$170,0)</f>
        <v>#REF!</v>
      </c>
      <c r="AN165" s="82" t="e">
        <f aca="false">MATCH(AG165,AL$90:AL$170,0)</f>
        <v>#N/A</v>
      </c>
      <c r="AO165" s="82" t="e">
        <f aca="false">INDEX(AM$90:AM$170,AN165)</f>
        <v>#N/A</v>
      </c>
      <c r="AP165" s="82"/>
      <c r="AQ165" s="82" t="e">
        <f aca="false">IF(OR(AO165=AO164,AO165=AO166),CONCATENATE("=",AO165),AO165)</f>
        <v>#N/A</v>
      </c>
      <c r="AR165" s="82" t="e">
        <f aca="false">INDEX(AH$90:AH$170,AN165)</f>
        <v>#N/A</v>
      </c>
      <c r="AS165" s="82" t="e">
        <f aca="false">INDEX(AI$90:AI$170,AN165)</f>
        <v>#N/A</v>
      </c>
      <c r="AV165" s="82" t="n">
        <v>77</v>
      </c>
      <c r="AW165" s="85" t="str">
        <f aca="false">C78</f>
        <v>Uruguay</v>
      </c>
      <c r="AX165" s="86" t="n">
        <f aca="false">ROUND(HLOOKUP(AW165,normalization!$V$4:$CW$153,MATCH(AU$88,normalization!$A$4:$A$153,0),0),2)</f>
        <v>51.99</v>
      </c>
      <c r="BA165" s="87" t="e">
        <f aca="false">RANK(AX165,AX$90:AX$170,0)+COUNTIF(AX$90:AX165,AX165)-1</f>
        <v>#REF!</v>
      </c>
      <c r="BB165" s="82" t="e">
        <f aca="false">RANK(AX165,AX$90:AX$170,0)</f>
        <v>#REF!</v>
      </c>
      <c r="BC165" s="82" t="e">
        <f aca="false">MATCH(AV165,BA$90:BA$170,0)</f>
        <v>#N/A</v>
      </c>
      <c r="BD165" s="82" t="e">
        <f aca="false">INDEX(BB$90:BB$170,BC165)</f>
        <v>#N/A</v>
      </c>
      <c r="BE165" s="82"/>
      <c r="BF165" s="82" t="e">
        <f aca="false">IF(OR(BD165=BD164,BD165=BD166),CONCATENATE("=",BD165),BD165)</f>
        <v>#N/A</v>
      </c>
      <c r="BG165" s="82" t="e">
        <f aca="false">INDEX(AW$90:AW$170,BC165)</f>
        <v>#N/A</v>
      </c>
      <c r="BH165" s="82" t="e">
        <f aca="false">INDEX(AX$90:AX$170,BC165)</f>
        <v>#N/A</v>
      </c>
      <c r="BK165" s="82" t="n">
        <v>77</v>
      </c>
      <c r="BL165" s="85" t="str">
        <f aca="false">C78</f>
        <v>Uruguay</v>
      </c>
      <c r="BM165" s="86" t="n">
        <f aca="false">ROUND(HLOOKUP(BL165,normalization!$V$4:$CW$154,MATCH(BJ$88,normalization!$A$4:$A$154,0),0),2)</f>
        <v>55.41</v>
      </c>
      <c r="BP165" s="87" t="e">
        <f aca="false">RANK(BM165,BM$90:BM$170,0)+COUNTIF(BM$90:BM165,BM165)-1</f>
        <v>#REF!</v>
      </c>
      <c r="BQ165" s="82" t="e">
        <f aca="false">RANK(BM165,BM$90:BM$170,0)</f>
        <v>#REF!</v>
      </c>
      <c r="BR165" s="82" t="e">
        <f aca="false">MATCH(BK165,BP$90:BP$170,0)</f>
        <v>#N/A</v>
      </c>
      <c r="BS165" s="82" t="e">
        <f aca="false">INDEX(BQ$90:BQ$170,BR165)</f>
        <v>#N/A</v>
      </c>
      <c r="BT165" s="82"/>
      <c r="BU165" s="82" t="e">
        <f aca="false">IF(OR(BS165=BS164,BS165=BS166),CONCATENATE("=",BS165),BS165)</f>
        <v>#N/A</v>
      </c>
      <c r="BV165" s="82" t="e">
        <f aca="false">INDEX(BL$90:BL$170,BR165)</f>
        <v>#N/A</v>
      </c>
      <c r="BW165" s="82" t="e">
        <f aca="false">INDEX(BM$90:BM$170,BR165)</f>
        <v>#N/A</v>
      </c>
      <c r="BZ165" s="82"/>
      <c r="CB165" s="86"/>
      <c r="CE165" s="87"/>
      <c r="CF165" s="82"/>
      <c r="CG165" s="82"/>
      <c r="CH165" s="82"/>
      <c r="CI165" s="82"/>
      <c r="CJ165" s="82"/>
      <c r="CK165" s="82"/>
      <c r="CL165" s="82"/>
    </row>
    <row r="166" customFormat="false" ht="14.5" hidden="false" customHeight="false" outlineLevel="0" collapsed="false">
      <c r="B166" s="82" t="n">
        <v>77</v>
      </c>
      <c r="C166" s="85" t="str">
        <f aca="false">C80</f>
        <v>Vietnam</v>
      </c>
      <c r="D166" s="86" t="n">
        <f aca="false">ROUND(HLOOKUP(C166,normalization!$V$4:$CW$153,MATCH(A$88,normalization!$A$4:$A$153,0),0),2)</f>
        <v>48.59</v>
      </c>
      <c r="G166" s="87" t="n">
        <f aca="false">RANK(D166,D$90:D$170,0)+COUNTIF(D$90:D166,D166)-1</f>
        <v>46</v>
      </c>
      <c r="H166" s="82" t="n">
        <f aca="false">RANK(D166,D$90:D$170,0)</f>
        <v>46</v>
      </c>
      <c r="I166" s="82" t="n">
        <f aca="false">MATCH(B166,G$90:G$170,0)</f>
        <v>78</v>
      </c>
      <c r="J166" s="82" t="n">
        <f aca="false">INDEX(H$90:H$170,I166)</f>
        <v>77</v>
      </c>
      <c r="K166" s="82"/>
      <c r="L166" s="82" t="n">
        <f aca="false">IF(OR(J166=J165,J166=J167),CONCATENATE("=",J166),J166)</f>
        <v>77</v>
      </c>
      <c r="M166" s="82" t="str">
        <f aca="false">INDEX(C$90:C$170,I166)</f>
        <v>Republic of Yemen</v>
      </c>
      <c r="N166" s="82" t="n">
        <f aca="false">INDEX(D$90:D$170,I166)</f>
        <v>27.82</v>
      </c>
      <c r="Q166" s="82" t="n">
        <v>78</v>
      </c>
      <c r="R166" s="85" t="str">
        <f aca="false">C79</f>
        <v>United States</v>
      </c>
      <c r="S166" s="86" t="n">
        <f aca="false">ROUND(HLOOKUP(R166,normalization!$V$4:$CW$157,MATCH(P$88,normalization!$A$4:$A$157,0),0),2)</f>
        <v>66.16</v>
      </c>
      <c r="V166" s="87" t="e">
        <f aca="false">RANK(S166,S$90:S$170,0)+COUNTIF(S$90:S166,S166)-1</f>
        <v>#REF!</v>
      </c>
      <c r="W166" s="82" t="e">
        <f aca="false">RANK(S166,S$90:S$170,0)</f>
        <v>#REF!</v>
      </c>
      <c r="X166" s="82" t="e">
        <f aca="false">MATCH(Q166,V$90:V$170,0)</f>
        <v>#N/A</v>
      </c>
      <c r="Y166" s="82" t="e">
        <f aca="false">INDEX(W$90:W$170,X166)</f>
        <v>#N/A</v>
      </c>
      <c r="Z166" s="82"/>
      <c r="AA166" s="82" t="e">
        <f aca="false">IF(OR(Y166=Y165,Y166=Y167),CONCATENATE("=",Y166),Y166)</f>
        <v>#N/A</v>
      </c>
      <c r="AB166" s="82" t="e">
        <f aca="false">INDEX(R$90:R$170,X166)</f>
        <v>#N/A</v>
      </c>
      <c r="AC166" s="82" t="e">
        <f aca="false">INDEX(S$90:S$170,X166)</f>
        <v>#N/A</v>
      </c>
      <c r="AG166" s="82" t="n">
        <v>78</v>
      </c>
      <c r="AH166" s="85" t="str">
        <f aca="false">C79</f>
        <v>United States</v>
      </c>
      <c r="AI166" s="86" t="n">
        <f aca="false">ROUND(HLOOKUP(AH166,normalization!$V$4:$CW$153,MATCH(AF$88,normalization!$A$4:$A$153,0),0),2)</f>
        <v>77.68</v>
      </c>
      <c r="AL166" s="87" t="e">
        <f aca="false">RANK(AI166,AI$90:AI$170,0)+COUNTIF(AI$90:AI166,AI166)-1</f>
        <v>#REF!</v>
      </c>
      <c r="AM166" s="82" t="e">
        <f aca="false">RANK(AI166,AI$90:AI$170,0)</f>
        <v>#REF!</v>
      </c>
      <c r="AN166" s="82" t="e">
        <f aca="false">MATCH(AG166,AL$90:AL$170,0)</f>
        <v>#N/A</v>
      </c>
      <c r="AO166" s="82" t="e">
        <f aca="false">INDEX(AM$90:AM$170,AN166)</f>
        <v>#N/A</v>
      </c>
      <c r="AP166" s="82"/>
      <c r="AQ166" s="82" t="e">
        <f aca="false">IF(OR(AO166=AO165,AO166=AO167),CONCATENATE("=",AO166),AO166)</f>
        <v>#N/A</v>
      </c>
      <c r="AR166" s="82" t="e">
        <f aca="false">INDEX(AH$90:AH$170,AN166)</f>
        <v>#N/A</v>
      </c>
      <c r="AS166" s="82" t="e">
        <f aca="false">INDEX(AI$90:AI$170,AN166)</f>
        <v>#N/A</v>
      </c>
      <c r="AV166" s="82" t="n">
        <v>78</v>
      </c>
      <c r="AW166" s="85" t="str">
        <f aca="false">C79</f>
        <v>United States</v>
      </c>
      <c r="AX166" s="86" t="n">
        <f aca="false">ROUND(HLOOKUP(AW166,normalization!$V$4:$CW$153,MATCH(AU$88,normalization!$A$4:$A$153,0),0),2)</f>
        <v>64.96</v>
      </c>
      <c r="BA166" s="87" t="e">
        <f aca="false">RANK(AX166,AX$90:AX$170,0)+COUNTIF(AX$90:AX166,AX166)-1</f>
        <v>#REF!</v>
      </c>
      <c r="BB166" s="82" t="e">
        <f aca="false">RANK(AX166,AX$90:AX$170,0)</f>
        <v>#REF!</v>
      </c>
      <c r="BC166" s="82" t="e">
        <f aca="false">MATCH(AV166,BA$90:BA$170,0)</f>
        <v>#N/A</v>
      </c>
      <c r="BD166" s="82" t="e">
        <f aca="false">INDEX(BB$90:BB$170,BC166)</f>
        <v>#N/A</v>
      </c>
      <c r="BE166" s="82"/>
      <c r="BF166" s="82" t="e">
        <f aca="false">IF(OR(BD166=BD165,BD166=BD167),CONCATENATE("=",BD166),BD166)</f>
        <v>#N/A</v>
      </c>
      <c r="BG166" s="82" t="e">
        <f aca="false">INDEX(AW$90:AW$170,BC166)</f>
        <v>#N/A</v>
      </c>
      <c r="BH166" s="82" t="e">
        <f aca="false">INDEX(AX$90:AX$170,BC166)</f>
        <v>#N/A</v>
      </c>
      <c r="BK166" s="82" t="n">
        <v>78</v>
      </c>
      <c r="BL166" s="85" t="str">
        <f aca="false">C79</f>
        <v>United States</v>
      </c>
      <c r="BM166" s="86" t="n">
        <f aca="false">ROUND(HLOOKUP(BL166,normalization!$V$4:$CW$154,MATCH(BJ$88,normalization!$A$4:$A$154,0),0),2)</f>
        <v>78.26</v>
      </c>
      <c r="BP166" s="87" t="e">
        <f aca="false">RANK(BM166,BM$90:BM$170,0)+COUNTIF(BM$90:BM166,BM166)-1</f>
        <v>#REF!</v>
      </c>
      <c r="BQ166" s="82" t="e">
        <f aca="false">RANK(BM166,BM$90:BM$170,0)</f>
        <v>#REF!</v>
      </c>
      <c r="BR166" s="82" t="e">
        <f aca="false">MATCH(BK166,BP$90:BP$170,0)</f>
        <v>#N/A</v>
      </c>
      <c r="BS166" s="82" t="e">
        <f aca="false">INDEX(BQ$90:BQ$170,BR166)</f>
        <v>#N/A</v>
      </c>
      <c r="BT166" s="82"/>
      <c r="BU166" s="82" t="e">
        <f aca="false">IF(OR(BS166=BS165,BS166=BS167),CONCATENATE("=",BS166),BS166)</f>
        <v>#N/A</v>
      </c>
      <c r="BV166" s="82" t="e">
        <f aca="false">INDEX(BL$90:BL$170,BR166)</f>
        <v>#N/A</v>
      </c>
      <c r="BW166" s="82" t="e">
        <f aca="false">INDEX(BM$90:BM$170,BR166)</f>
        <v>#N/A</v>
      </c>
      <c r="BZ166" s="82"/>
      <c r="CB166" s="86"/>
      <c r="CE166" s="87"/>
      <c r="CF166" s="82"/>
      <c r="CG166" s="82"/>
      <c r="CH166" s="82"/>
      <c r="CI166" s="82"/>
      <c r="CJ166" s="82"/>
      <c r="CK166" s="82"/>
      <c r="CL166" s="82"/>
    </row>
    <row r="167" customFormat="false" ht="14.5" hidden="false" customHeight="false" outlineLevel="0" collapsed="false">
      <c r="B167" s="82" t="n">
        <v>78</v>
      </c>
      <c r="C167" s="85" t="str">
        <f aca="false">C81</f>
        <v>Republic of Yemen</v>
      </c>
      <c r="D167" s="86" t="n">
        <f aca="false">ROUND(HLOOKUP(C167,normalization!$V$4:$CW$153,MATCH(A$88,normalization!$A$4:$A$153,0),0),2)</f>
        <v>27.82</v>
      </c>
      <c r="G167" s="87" t="n">
        <f aca="false">RANK(D167,D$90:D$170,0)+COUNTIF(D$90:D167,D167)-1</f>
        <v>77</v>
      </c>
      <c r="H167" s="82" t="n">
        <f aca="false">RANK(D167,D$90:D$170,0)</f>
        <v>77</v>
      </c>
      <c r="I167" s="82" t="n">
        <f aca="false">MATCH(B167,G$90:G$170,0)</f>
        <v>11</v>
      </c>
      <c r="J167" s="82" t="n">
        <f aca="false">INDEX(H$90:H$170,I167)</f>
        <v>78</v>
      </c>
      <c r="K167" s="82"/>
      <c r="L167" s="82" t="n">
        <f aca="false">IF(OR(J167=J166,J167=J168),CONCATENATE("=",J167),J167)</f>
        <v>78</v>
      </c>
      <c r="M167" s="82" t="str">
        <f aca="false">INDEX(C$90:C$170,I167)</f>
        <v>Democratic Republic of the Congo</v>
      </c>
      <c r="N167" s="82" t="n">
        <f aca="false">INDEX(D$90:D$170,I167)</f>
        <v>27.18</v>
      </c>
      <c r="Q167" s="82" t="n">
        <v>79</v>
      </c>
      <c r="R167" s="85" t="str">
        <f aca="false">C80</f>
        <v>Vietnam</v>
      </c>
      <c r="S167" s="86" t="n">
        <f aca="false">ROUND(HLOOKUP(R167,normalization!$V$4:$CW$157,MATCH(P$88,normalization!$A$4:$A$157,0),0),2)</f>
        <v>58.76</v>
      </c>
      <c r="V167" s="87" t="e">
        <f aca="false">RANK(S167,S$90:S$170,0)+COUNTIF(S$90:S167,S167)-1</f>
        <v>#REF!</v>
      </c>
      <c r="W167" s="82" t="e">
        <f aca="false">RANK(S167,S$90:S$170,0)</f>
        <v>#REF!</v>
      </c>
      <c r="X167" s="82" t="e">
        <f aca="false">MATCH(Q167,V$90:V$170,0)</f>
        <v>#N/A</v>
      </c>
      <c r="Y167" s="82" t="e">
        <f aca="false">INDEX(W$90:W$170,X167)</f>
        <v>#N/A</v>
      </c>
      <c r="Z167" s="82"/>
      <c r="AA167" s="82" t="e">
        <f aca="false">IF(OR(Y167=Y166,Y167=Y168),CONCATENATE("=",Y167),Y167)</f>
        <v>#N/A</v>
      </c>
      <c r="AB167" s="82" t="e">
        <f aca="false">INDEX(R$90:R$170,X167)</f>
        <v>#N/A</v>
      </c>
      <c r="AC167" s="82" t="e">
        <f aca="false">INDEX(S$90:S$170,X167)</f>
        <v>#N/A</v>
      </c>
      <c r="AG167" s="82" t="n">
        <v>79</v>
      </c>
      <c r="AH167" s="85" t="str">
        <f aca="false">C80</f>
        <v>Vietnam</v>
      </c>
      <c r="AI167" s="86" t="n">
        <f aca="false">ROUND(HLOOKUP(AH167,normalization!$V$4:$CW$153,MATCH(AF$88,normalization!$A$4:$A$153,0),0),2)</f>
        <v>71.25</v>
      </c>
      <c r="AL167" s="87" t="e">
        <f aca="false">RANK(AI167,AI$90:AI$170,0)+COUNTIF(AI$90:AI167,AI167)-1</f>
        <v>#REF!</v>
      </c>
      <c r="AM167" s="82" t="e">
        <f aca="false">RANK(AI167,AI$90:AI$170,0)</f>
        <v>#REF!</v>
      </c>
      <c r="AN167" s="82" t="e">
        <f aca="false">MATCH(AG167,AL$90:AL$170,0)</f>
        <v>#N/A</v>
      </c>
      <c r="AO167" s="82" t="e">
        <f aca="false">INDEX(AM$90:AM$170,AN167)</f>
        <v>#N/A</v>
      </c>
      <c r="AP167" s="82"/>
      <c r="AQ167" s="82" t="e">
        <f aca="false">IF(OR(AO167=AO166,AO167=AO168),CONCATENATE("=",AO167),AO167)</f>
        <v>#N/A</v>
      </c>
      <c r="AR167" s="82" t="e">
        <f aca="false">INDEX(AH$90:AH$170,AN167)</f>
        <v>#N/A</v>
      </c>
      <c r="AS167" s="82" t="e">
        <f aca="false">INDEX(AI$90:AI$170,AN167)</f>
        <v>#N/A</v>
      </c>
      <c r="AV167" s="82" t="n">
        <v>79</v>
      </c>
      <c r="AW167" s="85" t="str">
        <f aca="false">C80</f>
        <v>Vietnam</v>
      </c>
      <c r="AX167" s="86" t="n">
        <f aca="false">ROUND(HLOOKUP(AW167,normalization!$V$4:$CW$153,MATCH(AU$88,normalization!$A$4:$A$153,0),0),2)</f>
        <v>59.99</v>
      </c>
      <c r="BA167" s="87" t="e">
        <f aca="false">RANK(AX167,AX$90:AX$170,0)+COUNTIF(AX$90:AX167,AX167)-1</f>
        <v>#REF!</v>
      </c>
      <c r="BB167" s="82" t="e">
        <f aca="false">RANK(AX167,AX$90:AX$170,0)</f>
        <v>#REF!</v>
      </c>
      <c r="BC167" s="82" t="e">
        <f aca="false">MATCH(AV167,BA$90:BA$170,0)</f>
        <v>#N/A</v>
      </c>
      <c r="BD167" s="82" t="e">
        <f aca="false">INDEX(BB$90:BB$170,BC167)</f>
        <v>#N/A</v>
      </c>
      <c r="BF167" s="82" t="e">
        <f aca="false">IF(OR(BD167=BD166,BD167=BD168),CONCATENATE("=",BD167),BD167)</f>
        <v>#N/A</v>
      </c>
      <c r="BG167" s="82" t="e">
        <f aca="false">INDEX(AW$90:AW$170,BC167)</f>
        <v>#N/A</v>
      </c>
      <c r="BH167" s="82" t="e">
        <f aca="false">INDEX(AX$90:AX$170,BC167)</f>
        <v>#N/A</v>
      </c>
      <c r="BK167" s="82" t="n">
        <v>79</v>
      </c>
      <c r="BL167" s="85" t="str">
        <f aca="false">C80</f>
        <v>Vietnam</v>
      </c>
      <c r="BM167" s="86" t="n">
        <f aca="false">ROUND(HLOOKUP(BL167,normalization!$V$4:$CW$154,MATCH(BJ$88,normalization!$A$4:$A$154,0),0),2)</f>
        <v>53.25</v>
      </c>
      <c r="BP167" s="87" t="e">
        <f aca="false">RANK(BM167,BM$90:BM$170,0)+COUNTIF(BM$90:BM167,BM167)-1</f>
        <v>#REF!</v>
      </c>
      <c r="BQ167" s="82" t="e">
        <f aca="false">RANK(BM167,BM$90:BM$170,0)</f>
        <v>#REF!</v>
      </c>
      <c r="BR167" s="82" t="e">
        <f aca="false">MATCH(BK167,BP$90:BP$170,0)</f>
        <v>#N/A</v>
      </c>
      <c r="BS167" s="82" t="e">
        <f aca="false">INDEX(BQ$90:BQ$170,BR167)</f>
        <v>#N/A</v>
      </c>
      <c r="BT167" s="82"/>
      <c r="BU167" s="82" t="e">
        <f aca="false">IF(OR(BS167=BS166,BS167=BS168),CONCATENATE("=",BS167),BS167)</f>
        <v>#N/A</v>
      </c>
      <c r="BV167" s="82" t="e">
        <f aca="false">INDEX(BL$90:BL$170,BR167)</f>
        <v>#N/A</v>
      </c>
      <c r="BW167" s="82" t="e">
        <f aca="false">INDEX(BM$90:BM$170,BR167)</f>
        <v>#N/A</v>
      </c>
      <c r="BZ167" s="82"/>
      <c r="CB167" s="86"/>
      <c r="CE167" s="87"/>
      <c r="CF167" s="82"/>
      <c r="CG167" s="82"/>
      <c r="CH167" s="82"/>
      <c r="CI167" s="82"/>
      <c r="CJ167" s="82"/>
      <c r="CK167" s="82"/>
      <c r="CL167" s="82"/>
    </row>
    <row r="168" customFormat="false" ht="14.5" hidden="false" customHeight="false" outlineLevel="0" collapsed="false">
      <c r="B168" s="82" t="n">
        <v>79</v>
      </c>
      <c r="C168" s="85" t="str">
        <f aca="false">C82</f>
        <v>Zambia</v>
      </c>
      <c r="D168" s="86" t="n">
        <f aca="false">ROUND(HLOOKUP(C168,normalization!$V$4:$CW$153,MATCH(A$88,normalization!$A$4:$A$153,0),0),2)</f>
        <v>34.67</v>
      </c>
      <c r="G168" s="87" t="n">
        <f aca="false">RANK(D168,D$90:D$170,0)+COUNTIF(D$90:D168,D168)-1</f>
        <v>72</v>
      </c>
      <c r="H168" s="82" t="n">
        <f aca="false">RANK(D168,D$90:D$170,0)</f>
        <v>72</v>
      </c>
      <c r="I168" s="82" t="n">
        <f aca="false">MATCH(B168,G$90:G$170,0)</f>
        <v>47</v>
      </c>
      <c r="J168" s="82" t="n">
        <f aca="false">INDEX(H$90:H$170,I168)</f>
        <v>79</v>
      </c>
      <c r="K168" s="82"/>
      <c r="L168" s="82" t="n">
        <f aca="false">IF(OR(J168=J167,J168=J169),CONCATENATE("=",J168),J168)</f>
        <v>79</v>
      </c>
      <c r="M168" s="82" t="str">
        <f aca="false">INDEX(C$90:C$170,I168)</f>
        <v>Namibia</v>
      </c>
      <c r="N168" s="82" t="n">
        <f aca="false">INDEX(D$90:D$170,I168)</f>
        <v>25.28</v>
      </c>
      <c r="Q168" s="82" t="n">
        <v>80</v>
      </c>
      <c r="R168" s="85" t="str">
        <f aca="false">C81</f>
        <v>Republic of Yemen</v>
      </c>
      <c r="S168" s="86" t="n">
        <f aca="false">ROUND(HLOOKUP(R168,normalization!$V$4:$CW$157,MATCH(P$88,normalization!$A$4:$A$157,0),0),2)</f>
        <v>18.15</v>
      </c>
      <c r="V168" s="87" t="e">
        <f aca="false">RANK(S168,S$90:S$170,0)+COUNTIF(S$90:S168,S168)-1</f>
        <v>#REF!</v>
      </c>
      <c r="W168" s="82" t="e">
        <f aca="false">RANK(S168,S$90:S$170,0)</f>
        <v>#REF!</v>
      </c>
      <c r="X168" s="82" t="e">
        <f aca="false">MATCH(Q168,V$90:V$170,0)</f>
        <v>#N/A</v>
      </c>
      <c r="Y168" s="82" t="e">
        <f aca="false">INDEX(W$90:W$170,X168)</f>
        <v>#N/A</v>
      </c>
      <c r="Z168" s="82"/>
      <c r="AA168" s="82" t="e">
        <f aca="false">IF(OR(Y168=Y167,Y168=Y169),CONCATENATE("=",Y168),Y168)</f>
        <v>#N/A</v>
      </c>
      <c r="AB168" s="82" t="e">
        <f aca="false">INDEX(R$90:R$170,X168)</f>
        <v>#N/A</v>
      </c>
      <c r="AC168" s="82" t="e">
        <f aca="false">INDEX(S$90:S$170,X168)</f>
        <v>#N/A</v>
      </c>
      <c r="AG168" s="82" t="n">
        <v>80</v>
      </c>
      <c r="AH168" s="85" t="str">
        <f aca="false">C81</f>
        <v>Republic of Yemen</v>
      </c>
      <c r="AI168" s="86" t="n">
        <f aca="false">ROUND(HLOOKUP(AH168,normalization!$V$4:$CW$153,MATCH(AF$88,normalization!$A$4:$A$153,0),0),2)</f>
        <v>26.85</v>
      </c>
      <c r="AL168" s="87" t="e">
        <f aca="false">RANK(AI168,AI$90:AI$170,0)+COUNTIF(AI$90:AI168,AI168)-1</f>
        <v>#REF!</v>
      </c>
      <c r="AM168" s="82" t="e">
        <f aca="false">RANK(AI168,AI$90:AI$170,0)</f>
        <v>#REF!</v>
      </c>
      <c r="AN168" s="82" t="e">
        <f aca="false">MATCH(AG168,AL$90:AL$170,0)</f>
        <v>#N/A</v>
      </c>
      <c r="AO168" s="82" t="e">
        <f aca="false">INDEX(AM$90:AM$170,AN168)</f>
        <v>#N/A</v>
      </c>
      <c r="AP168" s="82"/>
      <c r="AQ168" s="82" t="e">
        <f aca="false">IF(OR(AO168=AO167,AO168=AO169),CONCATENATE("=",AO168),AO168)</f>
        <v>#N/A</v>
      </c>
      <c r="AR168" s="82" t="e">
        <f aca="false">INDEX(AH$90:AH$170,AN168)</f>
        <v>#N/A</v>
      </c>
      <c r="AS168" s="82" t="e">
        <f aca="false">INDEX(AI$90:AI$170,AN168)</f>
        <v>#N/A</v>
      </c>
      <c r="AV168" s="82" t="n">
        <v>80</v>
      </c>
      <c r="AW168" s="85" t="str">
        <f aca="false">C81</f>
        <v>Republic of Yemen</v>
      </c>
      <c r="AX168" s="86" t="n">
        <f aca="false">ROUND(HLOOKUP(AW168,normalization!$V$4:$CW$153,MATCH(AU$88,normalization!$A$4:$A$153,0),0),2)</f>
        <v>35.83</v>
      </c>
      <c r="BA168" s="87" t="e">
        <f aca="false">RANK(AX168,AX$90:AX$170,0)+COUNTIF(AX$90:AX168,AX168)-1</f>
        <v>#REF!</v>
      </c>
      <c r="BB168" s="82" t="e">
        <f aca="false">RANK(AX168,AX$90:AX$170,0)</f>
        <v>#REF!</v>
      </c>
      <c r="BC168" s="82" t="e">
        <f aca="false">MATCH(AV168,BA$90:BA$170,0)</f>
        <v>#N/A</v>
      </c>
      <c r="BD168" s="82" t="e">
        <f aca="false">INDEX(BB$90:BB$170,BC168)</f>
        <v>#N/A</v>
      </c>
      <c r="BF168" s="82" t="e">
        <f aca="false">IF(OR(BD168=BD167,BD168=BD169),CONCATENATE("=",BD168),BD168)</f>
        <v>#N/A</v>
      </c>
      <c r="BG168" s="82" t="e">
        <f aca="false">INDEX(AW$90:AW$170,BC168)</f>
        <v>#N/A</v>
      </c>
      <c r="BH168" s="82" t="e">
        <f aca="false">INDEX(AX$90:AX$170,BC168)</f>
        <v>#N/A</v>
      </c>
      <c r="BK168" s="82" t="n">
        <v>80</v>
      </c>
      <c r="BL168" s="85" t="str">
        <f aca="false">C81</f>
        <v>Republic of Yemen</v>
      </c>
      <c r="BM168" s="86" t="n">
        <f aca="false">ROUND(HLOOKUP(BL168,normalization!$V$4:$CW$154,MATCH(BJ$88,normalization!$A$4:$A$154,0),0),2)</f>
        <v>23.03</v>
      </c>
      <c r="BP168" s="87" t="e">
        <f aca="false">RANK(BM168,BM$90:BM$170,0)+COUNTIF(BM$90:BM168,BM168)-1</f>
        <v>#REF!</v>
      </c>
      <c r="BQ168" s="82" t="e">
        <f aca="false">RANK(BM168,BM$90:BM$170,0)</f>
        <v>#REF!</v>
      </c>
      <c r="BR168" s="82" t="e">
        <f aca="false">MATCH(BK168,BP$90:BP$170,0)</f>
        <v>#N/A</v>
      </c>
      <c r="BS168" s="82" t="e">
        <f aca="false">INDEX(BQ$90:BQ$170,BR168)</f>
        <v>#N/A</v>
      </c>
      <c r="BT168" s="82"/>
      <c r="BU168" s="82" t="e">
        <f aca="false">IF(OR(BS168=BS167,BS168=BS169),CONCATENATE("=",BS168),BS168)</f>
        <v>#N/A</v>
      </c>
      <c r="BV168" s="82" t="e">
        <f aca="false">INDEX(BL$90:BL$170,BR168)</f>
        <v>#N/A</v>
      </c>
      <c r="BW168" s="82" t="e">
        <f aca="false">INDEX(BM$90:BM$170,BR168)</f>
        <v>#N/A</v>
      </c>
      <c r="BZ168" s="82"/>
      <c r="CB168" s="86"/>
      <c r="CE168" s="87"/>
      <c r="CF168" s="82"/>
      <c r="CG168" s="82"/>
      <c r="CH168" s="82"/>
      <c r="CI168" s="82"/>
      <c r="CJ168" s="82"/>
      <c r="CK168" s="82"/>
      <c r="CL168" s="82"/>
    </row>
    <row r="169" customFormat="false" ht="14.5" hidden="false" customHeight="false" outlineLevel="0" collapsed="false">
      <c r="B169" s="82" t="n">
        <v>80</v>
      </c>
      <c r="C169" s="85" t="str">
        <f aca="false">C83</f>
        <v>Zimbabwe</v>
      </c>
      <c r="D169" s="86" t="n">
        <f aca="false">ROUND(HLOOKUP(C169,normalization!$V$4:$CW$153,MATCH(A$88,normalization!$A$4:$A$153,0),0),2)</f>
        <v>37.75</v>
      </c>
      <c r="G169" s="87" t="n">
        <f aca="false">RANK(D169,D$90:D$170,0)+COUNTIF(D$90:D169,D169)-1</f>
        <v>68</v>
      </c>
      <c r="H169" s="82" t="n">
        <f aca="false">RANK(D169,D$90:D$170,0)</f>
        <v>68</v>
      </c>
      <c r="I169" s="82" t="n">
        <f aca="false">MATCH(B169,G$90:G$170,0)</f>
        <v>63</v>
      </c>
      <c r="J169" s="82" t="n">
        <f aca="false">INDEX(H$90:H$170,I169)</f>
        <v>80</v>
      </c>
      <c r="L169" s="82" t="n">
        <f aca="false">IF(OR(J169=J168,J169=J171),CONCATENATE("=",J169),J169)</f>
        <v>80</v>
      </c>
      <c r="M169" s="82" t="str">
        <f aca="false">INDEX(C$90:C$170,I169)</f>
        <v>Sudan</v>
      </c>
      <c r="N169" s="82" t="n">
        <f aca="false">INDEX(D$90:D$170,I169)</f>
        <v>22.33</v>
      </c>
      <c r="Q169" s="82" t="n">
        <v>81</v>
      </c>
      <c r="R169" s="85" t="str">
        <f aca="false">C82</f>
        <v>Zambia</v>
      </c>
      <c r="S169" s="86" t="n">
        <f aca="false">ROUND(HLOOKUP(R169,normalization!$V$4:$CW$157,MATCH(P$88,normalization!$A$4:$A$157,0),0),2)</f>
        <v>47.93</v>
      </c>
      <c r="V169" s="87" t="e">
        <f aca="false">RANK(S169,S$90:S$170,0)+COUNTIF(S$90:S169,S169)-1</f>
        <v>#REF!</v>
      </c>
      <c r="W169" s="82" t="e">
        <f aca="false">RANK(S169,S$90:S$170,0)</f>
        <v>#REF!</v>
      </c>
      <c r="X169" s="82" t="e">
        <f aca="false">MATCH(Q169,V$90:V$170,0)</f>
        <v>#N/A</v>
      </c>
      <c r="Y169" s="82" t="e">
        <f aca="false">INDEX(W$90:W$170,X169)</f>
        <v>#N/A</v>
      </c>
      <c r="AA169" s="82" t="e">
        <f aca="false">IF(OR(Y169=Y168,Y169=Y171),CONCATENATE("=",Y169),Y169)</f>
        <v>#N/A</v>
      </c>
      <c r="AB169" s="82" t="e">
        <f aca="false">INDEX(R$90:R$170,X169)</f>
        <v>#N/A</v>
      </c>
      <c r="AC169" s="82" t="e">
        <f aca="false">INDEX(S$90:S$170,X169)</f>
        <v>#N/A</v>
      </c>
      <c r="AG169" s="82" t="n">
        <v>81</v>
      </c>
      <c r="AH169" s="85" t="str">
        <f aca="false">C82</f>
        <v>Zambia</v>
      </c>
      <c r="AI169" s="86" t="n">
        <f aca="false">ROUND(HLOOKUP(AH169,normalization!$V$4:$CW$153,MATCH(AF$88,normalization!$A$4:$A$153,0),0),2)</f>
        <v>29.25</v>
      </c>
      <c r="AL169" s="87" t="e">
        <f aca="false">RANK(AI169,AI$90:AI$170,0)+COUNTIF(AI$90:AI169,AI169)-1</f>
        <v>#REF!</v>
      </c>
      <c r="AM169" s="82" t="e">
        <f aca="false">RANK(AI169,AI$90:AI$170,0)</f>
        <v>#REF!</v>
      </c>
      <c r="AN169" s="82" t="e">
        <f aca="false">MATCH(AG169,AL$90:AL$170,0)</f>
        <v>#N/A</v>
      </c>
      <c r="AO169" s="82" t="e">
        <f aca="false">INDEX(AM$90:AM$170,AN169)</f>
        <v>#N/A</v>
      </c>
      <c r="AP169" s="82"/>
      <c r="AQ169" s="82" t="e">
        <f aca="false">IF(OR(AO169=AO168,AO169=AO171),CONCATENATE("=",AO169),AO169)</f>
        <v>#N/A</v>
      </c>
      <c r="AR169" s="82" t="e">
        <f aca="false">INDEX(AH$90:AH$170,AN169)</f>
        <v>#N/A</v>
      </c>
      <c r="AS169" s="82" t="e">
        <f aca="false">INDEX(AI$90:AI$170,AN169)</f>
        <v>#N/A</v>
      </c>
      <c r="AV169" s="82" t="n">
        <v>81</v>
      </c>
      <c r="AW169" s="85" t="str">
        <f aca="false">C82</f>
        <v>Zambia</v>
      </c>
      <c r="AX169" s="86" t="n">
        <f aca="false">ROUND(HLOOKUP(AW169,normalization!$V$4:$CW$153,MATCH(AU$88,normalization!$A$4:$A$153,0),0),2)</f>
        <v>34.4</v>
      </c>
      <c r="BA169" s="87" t="e">
        <f aca="false">RANK(AX169,AX$90:AX$170,0)+COUNTIF(AX$90:AX169,AX169)-1</f>
        <v>#REF!</v>
      </c>
      <c r="BB169" s="82" t="e">
        <f aca="false">RANK(AX169,AX$90:AX$170,0)</f>
        <v>#REF!</v>
      </c>
      <c r="BC169" s="82" t="e">
        <f aca="false">MATCH(AV169,BA$90:BA$170,0)</f>
        <v>#N/A</v>
      </c>
      <c r="BD169" s="82" t="e">
        <f aca="false">INDEX(BB$90:BB$170,BC169)</f>
        <v>#N/A</v>
      </c>
      <c r="BF169" s="82" t="e">
        <f aca="false">IF(OR(BD169=BD168,BD169=BD171),CONCATENATE("=",BD169),BD169)</f>
        <v>#N/A</v>
      </c>
      <c r="BG169" s="82" t="e">
        <f aca="false">INDEX(AW$90:AW$170,BC169)</f>
        <v>#N/A</v>
      </c>
      <c r="BH169" s="82" t="e">
        <f aca="false">INDEX(AX$90:AX$170,BC169)</f>
        <v>#N/A</v>
      </c>
      <c r="BK169" s="82" t="n">
        <v>81</v>
      </c>
      <c r="BL169" s="85" t="str">
        <f aca="false">C82</f>
        <v>Zambia</v>
      </c>
      <c r="BM169" s="86" t="n">
        <f aca="false">ROUND(HLOOKUP(BL169,normalization!$V$4:$CW$154,MATCH(BJ$88,normalization!$A$4:$A$154,0),0),2)</f>
        <v>39.56</v>
      </c>
      <c r="BP169" s="87" t="e">
        <f aca="false">RANK(BM169,BM$90:BM$170,0)+COUNTIF(BM$90:BM169,BM169)-1</f>
        <v>#REF!</v>
      </c>
      <c r="BQ169" s="82" t="e">
        <f aca="false">RANK(BM169,BM$90:BM$170,0)</f>
        <v>#REF!</v>
      </c>
      <c r="BR169" s="82" t="e">
        <f aca="false">MATCH(BK169,BP$90:BP$170,0)</f>
        <v>#N/A</v>
      </c>
      <c r="BS169" s="82" t="e">
        <f aca="false">INDEX(BQ$90:BQ$170,BR169)</f>
        <v>#N/A</v>
      </c>
      <c r="BU169" s="82" t="e">
        <f aca="false">IF(OR(BS169=BS168,BS169=BS171),CONCATENATE("=",BS169),BS169)</f>
        <v>#N/A</v>
      </c>
      <c r="BV169" s="82" t="e">
        <f aca="false">INDEX(BL$90:BL$170,BR169)</f>
        <v>#N/A</v>
      </c>
      <c r="BW169" s="82" t="e">
        <f aca="false">INDEX(BM$90:BM$170,BR169)</f>
        <v>#N/A</v>
      </c>
    </row>
    <row r="170" customFormat="false" ht="14.5" hidden="false" customHeight="false" outlineLevel="0" collapsed="false">
      <c r="B170" s="82"/>
      <c r="C170" s="85"/>
      <c r="D170" s="86"/>
      <c r="G170" s="87"/>
      <c r="H170" s="82"/>
      <c r="I170" s="82"/>
      <c r="J170" s="82"/>
      <c r="L170" s="82"/>
      <c r="M170" s="82"/>
      <c r="N170" s="82"/>
      <c r="Q170" s="82" t="n">
        <v>82</v>
      </c>
      <c r="R170" s="85" t="str">
        <f aca="false">C83</f>
        <v>Zimbabwe</v>
      </c>
      <c r="S170" s="86" t="n">
        <f aca="false">ROUND(HLOOKUP(R170,normalization!$V$4:$CW$157,MATCH(P$88,normalization!$A$4:$A$157,0),0),2)</f>
        <v>42.06</v>
      </c>
      <c r="V170" s="87" t="e">
        <f aca="false">RANK(S170,S$90:S$170,0)+COUNTIF(S$90:S170,S170)-1</f>
        <v>#REF!</v>
      </c>
      <c r="W170" s="82" t="e">
        <f aca="false">RANK(S170,S$90:S$170,0)</f>
        <v>#REF!</v>
      </c>
      <c r="X170" s="82" t="e">
        <f aca="false">MATCH(Q170,V$90:V$170,0)</f>
        <v>#N/A</v>
      </c>
      <c r="Y170" s="82" t="e">
        <f aca="false">INDEX(W$90:W$170,X170)</f>
        <v>#N/A</v>
      </c>
      <c r="AA170" s="82" t="e">
        <f aca="false">IF(OR(Y170=Y169,Y170=Y172),CONCATENATE("=",Y170),Y170)</f>
        <v>#N/A</v>
      </c>
      <c r="AB170" s="82" t="e">
        <f aca="false">INDEX(R$90:R$170,X170)</f>
        <v>#N/A</v>
      </c>
      <c r="AC170" s="82" t="e">
        <f aca="false">INDEX(S$90:S$170,X170)</f>
        <v>#N/A</v>
      </c>
      <c r="AG170" s="82" t="n">
        <v>82</v>
      </c>
      <c r="AH170" s="85" t="str">
        <f aca="false">C83</f>
        <v>Zimbabwe</v>
      </c>
      <c r="AI170" s="86" t="n">
        <f aca="false">ROUND(HLOOKUP(AH170,normalization!$V$4:$CW$153,MATCH(AF$88,normalization!$A$4:$A$153,0),0),2)</f>
        <v>73.43</v>
      </c>
      <c r="AL170" s="87" t="e">
        <f aca="false">RANK(AI170,AI$90:AI$170,0)+COUNTIF(AI$90:AI170,AI170)-1</f>
        <v>#REF!</v>
      </c>
      <c r="AM170" s="82" t="e">
        <f aca="false">RANK(AI170,AI$90:AI$170,0)</f>
        <v>#REF!</v>
      </c>
      <c r="AN170" s="82" t="e">
        <f aca="false">MATCH(AG170,AL$90:AL$170,0)</f>
        <v>#N/A</v>
      </c>
      <c r="AO170" s="82" t="e">
        <f aca="false">INDEX(AM$90:AM$170,AN170)</f>
        <v>#N/A</v>
      </c>
      <c r="AP170" s="82"/>
      <c r="AQ170" s="82" t="e">
        <f aca="false">IF(OR(AO170=AO169,AO170=AO172),CONCATENATE("=",AO170),AO170)</f>
        <v>#N/A</v>
      </c>
      <c r="AR170" s="82" t="e">
        <f aca="false">INDEX(AH$90:AH$170,AN170)</f>
        <v>#N/A</v>
      </c>
      <c r="AS170" s="82" t="e">
        <f aca="false">INDEX(AI$90:AI$170,AN170)</f>
        <v>#N/A</v>
      </c>
      <c r="AV170" s="82" t="n">
        <v>82</v>
      </c>
      <c r="AW170" s="85" t="str">
        <f aca="false">C83</f>
        <v>Zimbabwe</v>
      </c>
      <c r="AX170" s="86" t="n">
        <f aca="false">ROUND(HLOOKUP(AW170,normalization!$V$4:$CW$153,MATCH(AU$88,normalization!$A$4:$A$153,0),0),2)</f>
        <v>56.73</v>
      </c>
      <c r="BA170" s="87" t="e">
        <f aca="false">RANK(AX170,AX$90:AX$170,0)+COUNTIF(AX$90:AX170,AX170)-1</f>
        <v>#REF!</v>
      </c>
      <c r="BB170" s="82" t="e">
        <f aca="false">RANK(AX170,AX$90:AX$170,0)</f>
        <v>#REF!</v>
      </c>
      <c r="BC170" s="82" t="e">
        <f aca="false">MATCH(AV170,BA$90:BA$170,0)</f>
        <v>#N/A</v>
      </c>
      <c r="BD170" s="82" t="e">
        <f aca="false">INDEX(BB$90:BB$170,BC170)</f>
        <v>#N/A</v>
      </c>
      <c r="BF170" s="82" t="e">
        <f aca="false">IF(OR(BD170=BD169,BD170=BD172),CONCATENATE("=",BD170),BD170)</f>
        <v>#N/A</v>
      </c>
      <c r="BG170" s="82" t="e">
        <f aca="false">INDEX(AW$90:AW$170,BC170)</f>
        <v>#N/A</v>
      </c>
      <c r="BH170" s="82" t="e">
        <f aca="false">INDEX(AX$90:AX$170,BC170)</f>
        <v>#N/A</v>
      </c>
      <c r="BK170" s="82" t="n">
        <v>82</v>
      </c>
      <c r="BL170" s="85" t="str">
        <f aca="false">C83</f>
        <v>Zimbabwe</v>
      </c>
      <c r="BM170" s="86" t="n">
        <f aca="false">ROUND(HLOOKUP(BL170,normalization!$V$4:$CW$154,MATCH(BJ$88,normalization!$A$4:$A$154,0),0),2)</f>
        <v>17.47</v>
      </c>
      <c r="BP170" s="87" t="e">
        <f aca="false">RANK(BM170,BM$90:BM$170,0)+COUNTIF(BM$90:BM170,BM170)-1</f>
        <v>#REF!</v>
      </c>
      <c r="BQ170" s="82" t="e">
        <f aca="false">RANK(BM170,BM$90:BM$170,0)</f>
        <v>#REF!</v>
      </c>
      <c r="BR170" s="82" t="e">
        <f aca="false">MATCH(BK170,BP$90:BP$170,0)</f>
        <v>#N/A</v>
      </c>
      <c r="BS170" s="82" t="e">
        <f aca="false">INDEX(BQ$90:BQ$170,BR170)</f>
        <v>#N/A</v>
      </c>
      <c r="BU170" s="82" t="e">
        <f aca="false">IF(OR(BS170=BS169,BS170=BS172),CONCATENATE("=",BS170),BS170)</f>
        <v>#N/A</v>
      </c>
      <c r="BV170" s="82" t="e">
        <f aca="false">INDEX(BL$90:BL$170,BR170)</f>
        <v>#N/A</v>
      </c>
      <c r="BW170" s="82" t="e">
        <f aca="false">INDEX(BM$90:BM$170,BR170)</f>
        <v>#N/A</v>
      </c>
    </row>
    <row r="172" s="81" customFormat="true" ht="14.5" hidden="false" customHeight="false" outlineLevel="0" collapsed="false">
      <c r="A172" s="80" t="s">
        <v>111</v>
      </c>
    </row>
    <row r="173" customFormat="false" ht="14.5" hidden="false" customHeight="false" outlineLevel="0" collapsed="false">
      <c r="A173" s="85" t="str">
        <f aca="false">'CII indicators'!C5</f>
        <v>2330 | Facilitation of Justice</v>
      </c>
      <c r="B173" s="83" t="s">
        <v>21</v>
      </c>
      <c r="C173" s="83"/>
      <c r="D173" s="83"/>
      <c r="E173" s="84"/>
      <c r="F173" s="82"/>
      <c r="G173" s="82"/>
      <c r="H173" s="82"/>
      <c r="I173" s="82"/>
      <c r="J173" s="82"/>
      <c r="K173" s="82"/>
      <c r="L173" s="83" t="s">
        <v>22</v>
      </c>
      <c r="M173" s="83"/>
      <c r="N173" s="83"/>
    </row>
    <row r="174" customFormat="false" ht="14.5" hidden="false" customHeight="false" outlineLevel="0" collapsed="false">
      <c r="A174" s="82" t="n">
        <f aca="true">OFFSET(Codes!$B$103,MATCH(Rank!$A$173,Indicators,0),0)</f>
        <v>2330</v>
      </c>
      <c r="B174" s="82" t="s">
        <v>23</v>
      </c>
      <c r="C174" s="82" t="s">
        <v>24</v>
      </c>
      <c r="D174" s="82" t="s">
        <v>25</v>
      </c>
      <c r="E174" s="82"/>
      <c r="F174" s="82"/>
      <c r="G174" s="82" t="s">
        <v>26</v>
      </c>
      <c r="H174" s="82" t="s">
        <v>27</v>
      </c>
      <c r="I174" s="82" t="s">
        <v>28</v>
      </c>
      <c r="J174" s="82" t="s">
        <v>29</v>
      </c>
      <c r="K174" s="82"/>
      <c r="L174" s="82" t="s">
        <v>30</v>
      </c>
      <c r="M174" s="82" t="s">
        <v>24</v>
      </c>
      <c r="N174" s="82" t="s">
        <v>31</v>
      </c>
    </row>
    <row r="175" customFormat="false" ht="14.5" hidden="false" customHeight="false" outlineLevel="0" collapsed="false">
      <c r="A175" s="82"/>
      <c r="B175" s="82" t="n">
        <v>1</v>
      </c>
      <c r="C175" s="85" t="str">
        <f aca="false">C4</f>
        <v>Argentina</v>
      </c>
      <c r="D175" s="86" t="n">
        <f aca="false">IFERROR(ROUND(HLOOKUP(C175,normalization!$V$4:$CW$153,MATCH(A$174,normalization!$A$4:$A$153,0),0),2),-1)</f>
        <v>72.44</v>
      </c>
      <c r="E175" s="86"/>
      <c r="F175" s="82"/>
      <c r="G175" s="87" t="n">
        <f aca="false">RANK(D175,$D$175:$D$256,0)+COUNTIF($D$175:D175,D175)-1</f>
        <v>25</v>
      </c>
      <c r="H175" s="82" t="n">
        <f aca="false">RANK(D175,$D$175:$D$256,0)</f>
        <v>25</v>
      </c>
      <c r="I175" s="82" t="n">
        <f aca="false">MATCH(B175,$G$175:$G$256,0)</f>
        <v>51</v>
      </c>
      <c r="J175" s="82" t="n">
        <f aca="false">INDEX($H$175:$H$256,I175)</f>
        <v>1</v>
      </c>
      <c r="K175" s="82"/>
      <c r="L175" s="82" t="n">
        <f aca="false">IF(OR(J175=J174,J175=J176),CONCATENATE("=",J175),J175)</f>
        <v>1</v>
      </c>
      <c r="M175" s="82" t="str">
        <f aca="false">INDEX($C$175:$C$256,I175)</f>
        <v>Norway</v>
      </c>
      <c r="N175" s="82" t="n">
        <f aca="false">IF(INDEX($D$175:$D$256,I175)&lt;0,"NA",INDEX($D$175:$D$256,I175))</f>
        <v>91.04</v>
      </c>
    </row>
    <row r="176" customFormat="false" ht="14.5" hidden="false" customHeight="false" outlineLevel="0" collapsed="false">
      <c r="A176" s="82"/>
      <c r="B176" s="82" t="n">
        <v>2</v>
      </c>
      <c r="C176" s="85" t="str">
        <f aca="false">C5</f>
        <v>Australia</v>
      </c>
      <c r="D176" s="86" t="n">
        <f aca="false">IFERROR(ROUND(HLOOKUP(C176,normalization!$V$4:$CW$153,MATCH(A$174,normalization!$A$4:$A$153,0),0),2),-1)</f>
        <v>84.77</v>
      </c>
      <c r="E176" s="86"/>
      <c r="F176" s="82"/>
      <c r="G176" s="87" t="n">
        <f aca="false">RANK(D176,$D$175:$D$256,0)+COUNTIF($D$175:D176,D176)-1</f>
        <v>10</v>
      </c>
      <c r="H176" s="82" t="n">
        <f aca="false">RANK(D176,$D$175:$D$256,0)</f>
        <v>10</v>
      </c>
      <c r="I176" s="82" t="n">
        <f aca="false">MATCH(B176,$G$175:$G$256,0)</f>
        <v>50</v>
      </c>
      <c r="J176" s="82" t="n">
        <f aca="false">INDEX($H$175:$H$256,I176)</f>
        <v>2</v>
      </c>
      <c r="K176" s="82"/>
      <c r="L176" s="82" t="n">
        <f aca="false">IF(OR(J176=J175,J176=J177),CONCATENATE("=",J176),J176)</f>
        <v>2</v>
      </c>
      <c r="M176" s="82" t="str">
        <f aca="false">INDEX($C$175:$C$256,I176)</f>
        <v>Netherlands</v>
      </c>
      <c r="N176" s="82" t="n">
        <f aca="false">IF(INDEX($D$175:$D$256,I176)&lt;0,"NA",INDEX($D$175:$D$256,I176))</f>
        <v>90.17</v>
      </c>
    </row>
    <row r="177" customFormat="false" ht="14.5" hidden="false" customHeight="false" outlineLevel="0" collapsed="false">
      <c r="A177" s="82"/>
      <c r="B177" s="82" t="n">
        <v>3</v>
      </c>
      <c r="C177" s="85" t="str">
        <f aca="false">C6</f>
        <v>Austria</v>
      </c>
      <c r="D177" s="86" t="n">
        <f aca="false">IFERROR(ROUND(HLOOKUP(C177,normalization!$V$4:$CW$153,MATCH(A$174,normalization!$A$4:$A$153,0),0),2),-1)</f>
        <v>82.36</v>
      </c>
      <c r="E177" s="86"/>
      <c r="F177" s="82"/>
      <c r="G177" s="87" t="n">
        <f aca="false">RANK(D177,$D$175:$D$256,0)+COUNTIF($D$175:D177,D177)-1</f>
        <v>13</v>
      </c>
      <c r="H177" s="82" t="n">
        <f aca="false">RANK(D177,$D$175:$D$256,0)</f>
        <v>13</v>
      </c>
      <c r="I177" s="82" t="n">
        <f aca="false">MATCH(B177,$G$175:$G$256,0)</f>
        <v>69</v>
      </c>
      <c r="J177" s="82" t="n">
        <f aca="false">INDEX($H$175:$H$256,I177)</f>
        <v>3</v>
      </c>
      <c r="K177" s="82"/>
      <c r="L177" s="82" t="n">
        <f aca="false">IF(OR(J177=J176,J177=J178),CONCATENATE("=",J177),J177)</f>
        <v>3</v>
      </c>
      <c r="M177" s="82" t="str">
        <f aca="false">INDEX($C$175:$C$256,I177)</f>
        <v>Sweden</v>
      </c>
      <c r="N177" s="82" t="n">
        <f aca="false">IF(INDEX($D$175:$D$256,I177)&lt;0,"NA",INDEX($D$175:$D$256,I177))</f>
        <v>89.11</v>
      </c>
    </row>
    <row r="178" customFormat="false" ht="14.5" hidden="false" customHeight="false" outlineLevel="0" collapsed="false">
      <c r="A178" s="82"/>
      <c r="B178" s="82" t="n">
        <v>4</v>
      </c>
      <c r="C178" s="85" t="str">
        <f aca="false">C7</f>
        <v>Belgium</v>
      </c>
      <c r="D178" s="86" t="n">
        <f aca="false">IFERROR(ROUND(HLOOKUP(C178,normalization!$V$4:$CW$153,MATCH(A$174,normalization!$A$4:$A$153,0),0),2),-1)</f>
        <v>84.57</v>
      </c>
      <c r="E178" s="86"/>
      <c r="F178" s="82"/>
      <c r="G178" s="87" t="n">
        <f aca="false">RANK(D178,$D$175:$D$256,0)+COUNTIF($D$175:D178,D178)-1</f>
        <v>12</v>
      </c>
      <c r="H178" s="82" t="n">
        <f aca="false">RANK(D178,$D$175:$D$256,0)</f>
        <v>12</v>
      </c>
      <c r="I178" s="82" t="n">
        <f aca="false">MATCH(B178,$G$175:$G$256,0)</f>
        <v>8</v>
      </c>
      <c r="J178" s="82" t="n">
        <f aca="false">INDEX($H$175:$H$256,I178)</f>
        <v>4</v>
      </c>
      <c r="K178" s="82"/>
      <c r="L178" s="82" t="n">
        <f aca="false">IF(OR(J178=J177,J178=J179),CONCATENATE("=",J178),J178)</f>
        <v>4</v>
      </c>
      <c r="M178" s="82" t="str">
        <f aca="false">INDEX($C$175:$C$256,I178)</f>
        <v>Canada</v>
      </c>
      <c r="N178" s="82" t="n">
        <f aca="false">IF(INDEX($D$175:$D$256,I178)&lt;0,"NA",INDEX($D$175:$D$256,I178))</f>
        <v>88.65</v>
      </c>
    </row>
    <row r="179" customFormat="false" ht="14.5" hidden="false" customHeight="false" outlineLevel="0" collapsed="false">
      <c r="A179" s="82"/>
      <c r="B179" s="82" t="n">
        <v>5</v>
      </c>
      <c r="C179" s="85" t="str">
        <f aca="false">C8</f>
        <v>Bangladesh</v>
      </c>
      <c r="D179" s="86" t="n">
        <f aca="false">IFERROR(ROUND(HLOOKUP(C179,normalization!$V$4:$CW$153,MATCH(A$174,normalization!$A$4:$A$153,0),0),2),-1)</f>
        <v>31.16</v>
      </c>
      <c r="E179" s="86"/>
      <c r="F179" s="82"/>
      <c r="G179" s="87" t="n">
        <f aca="false">RANK(D179,$D$175:$D$256,0)+COUNTIF($D$175:D179,D179)-1</f>
        <v>69</v>
      </c>
      <c r="H179" s="82" t="n">
        <f aca="false">RANK(D179,$D$175:$D$256,0)</f>
        <v>69</v>
      </c>
      <c r="I179" s="82" t="n">
        <f aca="false">MATCH(B179,$G$175:$G$256,0)</f>
        <v>17</v>
      </c>
      <c r="J179" s="82" t="n">
        <f aca="false">INDEX($H$175:$H$256,I179)</f>
        <v>5</v>
      </c>
      <c r="K179" s="82"/>
      <c r="L179" s="82" t="n">
        <f aca="false">IF(OR(J179=J178,J179=J180),CONCATENATE("=",J179),J179)</f>
        <v>5</v>
      </c>
      <c r="M179" s="82" t="str">
        <f aca="false">INDEX($C$175:$C$256,I179)</f>
        <v>Denmark</v>
      </c>
      <c r="N179" s="82" t="n">
        <f aca="false">IF(INDEX($D$175:$D$256,I179)&lt;0,"NA",INDEX($D$175:$D$256,I179))</f>
        <v>88.5</v>
      </c>
    </row>
    <row r="180" customFormat="false" ht="14.5" hidden="false" customHeight="false" outlineLevel="0" collapsed="false">
      <c r="A180" s="82"/>
      <c r="B180" s="82" t="n">
        <v>6</v>
      </c>
      <c r="C180" s="85" t="str">
        <f aca="false">C9</f>
        <v>Bhutan</v>
      </c>
      <c r="D180" s="86" t="n">
        <f aca="false">IFERROR(ROUND(HLOOKUP(C180,normalization!$V$4:$CW$153,MATCH(A$174,normalization!$A$4:$A$153,0),0),2),-1)</f>
        <v>25.74</v>
      </c>
      <c r="E180" s="86"/>
      <c r="F180" s="82"/>
      <c r="G180" s="87" t="n">
        <f aca="false">RANK(D180,$D$175:$D$256,0)+COUNTIF($D$175:D180,D180)-1</f>
        <v>73</v>
      </c>
      <c r="H180" s="82" t="n">
        <f aca="false">RANK(D180,$D$175:$D$256,0)</f>
        <v>73</v>
      </c>
      <c r="I180" s="82" t="n">
        <f aca="false">MATCH(B180,$G$175:$G$256,0)</f>
        <v>22</v>
      </c>
      <c r="J180" s="82" t="n">
        <f aca="false">INDEX($H$175:$H$256,I180)</f>
        <v>6</v>
      </c>
      <c r="K180" s="82"/>
      <c r="L180" s="82" t="n">
        <f aca="false">IF(OR(J180=J179,J180=J181),CONCATENATE("=",J180),J180)</f>
        <v>6</v>
      </c>
      <c r="M180" s="82" t="str">
        <f aca="false">INDEX($C$175:$C$256,I180)</f>
        <v>Finland</v>
      </c>
      <c r="N180" s="82" t="n">
        <f aca="false">IF(INDEX($D$175:$D$256,I180)&lt;0,"NA",INDEX($D$175:$D$256,I180))</f>
        <v>87.71</v>
      </c>
    </row>
    <row r="181" customFormat="false" ht="14.5" hidden="false" customHeight="false" outlineLevel="0" collapsed="false">
      <c r="A181" s="82"/>
      <c r="B181" s="82" t="n">
        <v>7</v>
      </c>
      <c r="C181" s="85" t="str">
        <f aca="false">C10</f>
        <v>Brazil</v>
      </c>
      <c r="D181" s="86" t="n">
        <f aca="false">IFERROR(ROUND(HLOOKUP(C181,normalization!$V$4:$CW$153,MATCH(A$174,normalization!$A$4:$A$153,0),0),2),-1)</f>
        <v>66.06</v>
      </c>
      <c r="E181" s="86"/>
      <c r="F181" s="82"/>
      <c r="G181" s="87" t="n">
        <f aca="false">RANK(D181,$D$175:$D$256,0)+COUNTIF($D$175:D181,D181)-1</f>
        <v>34</v>
      </c>
      <c r="H181" s="82" t="n">
        <f aca="false">RANK(D181,$D$175:$D$256,0)</f>
        <v>34</v>
      </c>
      <c r="I181" s="82" t="n">
        <f aca="false">MATCH(B181,$G$175:$G$256,0)</f>
        <v>16</v>
      </c>
      <c r="J181" s="82" t="n">
        <f aca="false">INDEX($H$175:$H$256,I181)</f>
        <v>7</v>
      </c>
      <c r="K181" s="82"/>
      <c r="L181" s="82" t="n">
        <f aca="false">IF(OR(J181=J180,J181=J182),CONCATENATE("=",J181),J181)</f>
        <v>7</v>
      </c>
      <c r="M181" s="82" t="str">
        <f aca="false">INDEX($C$175:$C$256,I181)</f>
        <v>Germany</v>
      </c>
      <c r="N181" s="82" t="n">
        <f aca="false">IF(INDEX($D$175:$D$256,I181)&lt;0,"NA",INDEX($D$175:$D$256,I181))</f>
        <v>87.15</v>
      </c>
    </row>
    <row r="182" customFormat="false" ht="14.5" hidden="false" customHeight="false" outlineLevel="0" collapsed="false">
      <c r="A182" s="82"/>
      <c r="B182" s="82" t="n">
        <v>8</v>
      </c>
      <c r="C182" s="85" t="str">
        <f aca="false">C11</f>
        <v>Canada</v>
      </c>
      <c r="D182" s="86" t="n">
        <f aca="false">IFERROR(ROUND(HLOOKUP(C182,normalization!$V$4:$CW$153,MATCH(A$174,normalization!$A$4:$A$153,0),0),2),-1)</f>
        <v>88.65</v>
      </c>
      <c r="E182" s="86"/>
      <c r="F182" s="82"/>
      <c r="G182" s="87" t="n">
        <f aca="false">RANK(D182,$D$175:$D$256,0)+COUNTIF($D$175:D182,D182)-1</f>
        <v>4</v>
      </c>
      <c r="H182" s="82" t="n">
        <f aca="false">RANK(D182,$D$175:$D$256,0)</f>
        <v>4</v>
      </c>
      <c r="I182" s="82" t="n">
        <f aca="false">MATCH(B182,$G$175:$G$256,0)</f>
        <v>25</v>
      </c>
      <c r="J182" s="82" t="n">
        <f aca="false">INDEX($H$175:$H$256,I182)</f>
        <v>8</v>
      </c>
      <c r="K182" s="82"/>
      <c r="L182" s="82" t="n">
        <f aca="false">IF(OR(J182=J181,J182=J183),CONCATENATE("=",J182),J182)</f>
        <v>8</v>
      </c>
      <c r="M182" s="82" t="str">
        <f aca="false">INDEX($C$175:$C$256,I182)</f>
        <v>United Kingdom</v>
      </c>
      <c r="N182" s="82" t="n">
        <f aca="false">IF(INDEX($D$175:$D$256,I182)&lt;0,"NA",INDEX($D$175:$D$256,I182))</f>
        <v>87.11</v>
      </c>
    </row>
    <row r="183" customFormat="false" ht="14.5" hidden="false" customHeight="false" outlineLevel="0" collapsed="false">
      <c r="A183" s="82"/>
      <c r="B183" s="82" t="n">
        <v>9</v>
      </c>
      <c r="C183" s="85" t="str">
        <f aca="false">C12</f>
        <v>Chile</v>
      </c>
      <c r="D183" s="86" t="n">
        <f aca="false">IFERROR(ROUND(HLOOKUP(C183,normalization!$V$4:$CW$153,MATCH(A$174,normalization!$A$4:$A$153,0),0),2),-1)</f>
        <v>46.37</v>
      </c>
      <c r="E183" s="86"/>
      <c r="F183" s="82"/>
      <c r="G183" s="87" t="n">
        <f aca="false">RANK(D183,$D$175:$D$256,0)+COUNTIF($D$175:D183,D183)-1</f>
        <v>56</v>
      </c>
      <c r="H183" s="82" t="n">
        <f aca="false">RANK(D183,$D$175:$D$256,0)</f>
        <v>56</v>
      </c>
      <c r="I183" s="82" t="n">
        <f aca="false">MATCH(B183,$G$175:$G$256,0)</f>
        <v>52</v>
      </c>
      <c r="J183" s="82" t="n">
        <f aca="false">INDEX($H$175:$H$256,I183)</f>
        <v>9</v>
      </c>
      <c r="K183" s="82"/>
      <c r="L183" s="82" t="n">
        <f aca="false">IF(OR(J183=J182,J183=J184),CONCATENATE("=",J183),J183)</f>
        <v>9</v>
      </c>
      <c r="M183" s="82" t="str">
        <f aca="false">INDEX($C$175:$C$256,I183)</f>
        <v>New Zealand</v>
      </c>
      <c r="N183" s="82" t="n">
        <f aca="false">IF(INDEX($D$175:$D$256,I183)&lt;0,"NA",INDEX($D$175:$D$256,I183))</f>
        <v>86.22</v>
      </c>
    </row>
    <row r="184" customFormat="false" ht="14.5" hidden="false" customHeight="false" outlineLevel="0" collapsed="false">
      <c r="A184" s="82"/>
      <c r="B184" s="82" t="n">
        <v>10</v>
      </c>
      <c r="C184" s="85" t="str">
        <f aca="false">C13</f>
        <v>China</v>
      </c>
      <c r="D184" s="86" t="n">
        <f aca="false">IFERROR(ROUND(HLOOKUP(C184,normalization!$V$4:$CW$153,MATCH(A$174,normalization!$A$4:$A$153,0),0),2),-1)</f>
        <v>38.57</v>
      </c>
      <c r="E184" s="86"/>
      <c r="F184" s="82"/>
      <c r="G184" s="87" t="n">
        <f aca="false">RANK(D184,$D$175:$D$256,0)+COUNTIF($D$175:D184,D184)-1</f>
        <v>63</v>
      </c>
      <c r="H184" s="82" t="n">
        <f aca="false">RANK(D184,$D$175:$D$256,0)</f>
        <v>63</v>
      </c>
      <c r="I184" s="82" t="n">
        <f aca="false">MATCH(B184,$G$175:$G$256,0)</f>
        <v>2</v>
      </c>
      <c r="J184" s="82" t="n">
        <f aca="false">INDEX($H$175:$H$256,I184)</f>
        <v>10</v>
      </c>
      <c r="K184" s="82"/>
      <c r="L184" s="82" t="n">
        <f aca="false">IF(OR(J184=J183,J184=J185),CONCATENATE("=",J184),J184)</f>
        <v>10</v>
      </c>
      <c r="M184" s="82" t="str">
        <f aca="false">INDEX($C$175:$C$256,I184)</f>
        <v>Australia</v>
      </c>
      <c r="N184" s="82" t="n">
        <f aca="false">IF(INDEX($D$175:$D$256,I184)&lt;0,"NA",INDEX($D$175:$D$256,I184))</f>
        <v>84.77</v>
      </c>
    </row>
    <row r="185" customFormat="false" ht="14.5" hidden="false" customHeight="false" outlineLevel="0" collapsed="false">
      <c r="B185" s="82" t="n">
        <v>11</v>
      </c>
      <c r="C185" s="85" t="str">
        <f aca="false">C14</f>
        <v>Democratic Republic of the Congo</v>
      </c>
      <c r="D185" s="86" t="n">
        <f aca="false">IFERROR(ROUND(HLOOKUP(C185,normalization!$V$4:$CW$153,MATCH(A$174,normalization!$A$4:$A$153,0),0),2),-1)</f>
        <v>25.18</v>
      </c>
      <c r="G185" s="87" t="n">
        <f aca="false">RANK(D185,$D$175:$D$256,0)+COUNTIF($D$175:D185,D185)-1</f>
        <v>74</v>
      </c>
      <c r="H185" s="82" t="n">
        <f aca="false">RANK(D185,$D$175:$D$256,0)</f>
        <v>74</v>
      </c>
      <c r="I185" s="82" t="n">
        <f aca="false">MATCH(B185,$G$175:$G$256,0)</f>
        <v>36</v>
      </c>
      <c r="J185" s="82" t="n">
        <f aca="false">INDEX($H$175:$H$256,I185)</f>
        <v>11</v>
      </c>
      <c r="K185" s="82"/>
      <c r="L185" s="82" t="n">
        <f aca="false">IF(OR(J185=J184,J185=J186),CONCATENATE("=",J185),J185)</f>
        <v>11</v>
      </c>
      <c r="M185" s="82" t="str">
        <f aca="false">INDEX($C$175:$C$256,I185)</f>
        <v>Japan</v>
      </c>
      <c r="N185" s="82" t="n">
        <f aca="false">IF(INDEX($D$175:$D$256,I185)&lt;0,"NA",INDEX($D$175:$D$256,I185))</f>
        <v>84.62</v>
      </c>
    </row>
    <row r="186" customFormat="false" ht="14.5" hidden="false" customHeight="false" outlineLevel="0" collapsed="false">
      <c r="B186" s="82" t="n">
        <v>12</v>
      </c>
      <c r="C186" s="85" t="str">
        <f aca="false">C15</f>
        <v>Colombia</v>
      </c>
      <c r="D186" s="86" t="n">
        <f aca="false">IFERROR(ROUND(HLOOKUP(C186,normalization!$V$4:$CW$153,MATCH(A$174,normalization!$A$4:$A$153,0),0),2),-1)</f>
        <v>29.49</v>
      </c>
      <c r="G186" s="87" t="n">
        <f aca="false">RANK(D186,$D$175:$D$256,0)+COUNTIF($D$175:D186,D186)-1</f>
        <v>70</v>
      </c>
      <c r="H186" s="82" t="n">
        <f aca="false">RANK(D186,$D$175:$D$256,0)</f>
        <v>70</v>
      </c>
      <c r="I186" s="82" t="n">
        <f aca="false">MATCH(B186,$G$175:$G$256,0)</f>
        <v>4</v>
      </c>
      <c r="J186" s="82" t="n">
        <f aca="false">INDEX($H$175:$H$256,I186)</f>
        <v>12</v>
      </c>
      <c r="K186" s="82"/>
      <c r="L186" s="82" t="n">
        <f aca="false">IF(OR(J186=J185,J186=J187),CONCATENATE("=",J186),J186)</f>
        <v>12</v>
      </c>
      <c r="M186" s="82" t="str">
        <f aca="false">INDEX($C$175:$C$256,I186)</f>
        <v>Belgium</v>
      </c>
      <c r="N186" s="82" t="n">
        <f aca="false">IF(INDEX($D$175:$D$256,I186)&lt;0,"NA",INDEX($D$175:$D$256,I186))</f>
        <v>84.57</v>
      </c>
    </row>
    <row r="187" customFormat="false" ht="14.5" hidden="false" customHeight="false" outlineLevel="0" collapsed="false">
      <c r="B187" s="82" t="n">
        <v>13</v>
      </c>
      <c r="C187" s="85" t="str">
        <f aca="false">C16</f>
        <v>Republic of Capo Verde</v>
      </c>
      <c r="D187" s="86" t="n">
        <f aca="false">IFERROR(ROUND(HLOOKUP(C187,normalization!$V$4:$CW$153,MATCH(A$174,normalization!$A$4:$A$153,0),0),2),-1)</f>
        <v>23.57</v>
      </c>
      <c r="G187" s="87" t="n">
        <f aca="false">RANK(D187,$D$175:$D$256,0)+COUNTIF($D$175:D187,D187)-1</f>
        <v>75</v>
      </c>
      <c r="H187" s="82" t="n">
        <f aca="false">RANK(D187,$D$175:$D$256,0)</f>
        <v>75</v>
      </c>
      <c r="I187" s="82" t="n">
        <f aca="false">MATCH(B187,$G$175:$G$256,0)</f>
        <v>3</v>
      </c>
      <c r="J187" s="82" t="n">
        <f aca="false">INDEX($H$175:$H$256,I187)</f>
        <v>13</v>
      </c>
      <c r="K187" s="82"/>
      <c r="L187" s="82" t="n">
        <f aca="false">IF(OR(J187=J186,J187=J188),CONCATENATE("=",J187),J187)</f>
        <v>13</v>
      </c>
      <c r="M187" s="82" t="str">
        <f aca="false">INDEX($C$175:$C$256,I187)</f>
        <v>Austria</v>
      </c>
      <c r="N187" s="82" t="n">
        <f aca="false">IF(INDEX($D$175:$D$256,I187)&lt;0,"NA",INDEX($D$175:$D$256,I187))</f>
        <v>82.36</v>
      </c>
    </row>
    <row r="188" customFormat="false" ht="14.5" hidden="false" customHeight="false" outlineLevel="0" collapsed="false">
      <c r="B188" s="82" t="n">
        <v>14</v>
      </c>
      <c r="C188" s="85" t="str">
        <f aca="false">C17</f>
        <v>Costa Rica</v>
      </c>
      <c r="D188" s="86" t="n">
        <f aca="false">IFERROR(ROUND(HLOOKUP(C188,normalization!$V$4:$CW$153,MATCH(A$174,normalization!$A$4:$A$153,0),0),2),-1)</f>
        <v>44.73</v>
      </c>
      <c r="G188" s="87" t="n">
        <f aca="false">RANK(D188,$D$175:$D$256,0)+COUNTIF($D$175:D188,D188)-1</f>
        <v>57</v>
      </c>
      <c r="H188" s="82" t="n">
        <f aca="false">RANK(D188,$D$175:$D$256,0)</f>
        <v>57</v>
      </c>
      <c r="I188" s="82" t="n">
        <f aca="false">MATCH(B188,$G$175:$G$256,0)</f>
        <v>38</v>
      </c>
      <c r="J188" s="82" t="n">
        <f aca="false">INDEX($H$175:$H$256,I188)</f>
        <v>14</v>
      </c>
      <c r="K188" s="82"/>
      <c r="L188" s="82" t="n">
        <f aca="false">IF(OR(J188=J187,J188=J189),CONCATENATE("=",J188),J188)</f>
        <v>14</v>
      </c>
      <c r="M188" s="82" t="str">
        <f aca="false">INDEX($C$175:$C$256,I188)</f>
        <v>Republic of Korea</v>
      </c>
      <c r="N188" s="82" t="n">
        <f aca="false">IF(INDEX($D$175:$D$256,I188)&lt;0,"NA",INDEX($D$175:$D$256,I188))</f>
        <v>81.75</v>
      </c>
    </row>
    <row r="189" customFormat="false" ht="14.5" hidden="false" customHeight="false" outlineLevel="0" collapsed="false">
      <c r="B189" s="82" t="n">
        <v>15</v>
      </c>
      <c r="C189" s="85" t="str">
        <f aca="false">C18</f>
        <v>Cyprus</v>
      </c>
      <c r="D189" s="86" t="n">
        <f aca="false">IFERROR(ROUND(HLOOKUP(C189,normalization!$V$4:$CW$153,MATCH(A$174,normalization!$A$4:$A$153,0),0),2),-1)</f>
        <v>74.28</v>
      </c>
      <c r="G189" s="87" t="n">
        <f aca="false">RANK(D189,$D$175:$D$256,0)+COUNTIF($D$175:D189,D189)-1</f>
        <v>21</v>
      </c>
      <c r="H189" s="82" t="n">
        <f aca="false">RANK(D189,$D$175:$D$256,0)</f>
        <v>21</v>
      </c>
      <c r="I189" s="82" t="n">
        <f aca="false">MATCH(B189,$G$175:$G$256,0)</f>
        <v>59</v>
      </c>
      <c r="J189" s="82" t="n">
        <f aca="false">INDEX($H$175:$H$256,I189)</f>
        <v>15</v>
      </c>
      <c r="K189" s="82"/>
      <c r="L189" s="82" t="n">
        <f aca="false">IF(OR(J189=J188,J189=J190),CONCATENATE("=",J189),J189)</f>
        <v>15</v>
      </c>
      <c r="M189" s="82" t="str">
        <f aca="false">INDEX($C$175:$C$256,I189)</f>
        <v>Portugal</v>
      </c>
      <c r="N189" s="82" t="n">
        <f aca="false">IF(INDEX($D$175:$D$256,I189)&lt;0,"NA",INDEX($D$175:$D$256,I189))</f>
        <v>80.93</v>
      </c>
    </row>
    <row r="190" customFormat="false" ht="14.5" hidden="false" customHeight="false" outlineLevel="0" collapsed="false">
      <c r="B190" s="82" t="n">
        <v>16</v>
      </c>
      <c r="C190" s="85" t="str">
        <f aca="false">C19</f>
        <v>Germany</v>
      </c>
      <c r="D190" s="86" t="n">
        <f aca="false">IFERROR(ROUND(HLOOKUP(C190,normalization!$V$4:$CW$153,MATCH(A$174,normalization!$A$4:$A$153,0),0),2),-1)</f>
        <v>87.15</v>
      </c>
      <c r="G190" s="87" t="n">
        <f aca="false">RANK(D190,$D$175:$D$256,0)+COUNTIF($D$175:D190,D190)-1</f>
        <v>7</v>
      </c>
      <c r="H190" s="82" t="n">
        <f aca="false">RANK(D190,$D$175:$D$256,0)</f>
        <v>7</v>
      </c>
      <c r="I190" s="82" t="n">
        <f aca="false">MATCH(B190,$G$175:$G$256,0)</f>
        <v>76</v>
      </c>
      <c r="J190" s="82" t="n">
        <f aca="false">INDEX($H$175:$H$256,I190)</f>
        <v>16</v>
      </c>
      <c r="K190" s="82"/>
      <c r="L190" s="82" t="n">
        <f aca="false">IF(OR(J190=J189,J190=J191),CONCATENATE("=",J190),J190)</f>
        <v>16</v>
      </c>
      <c r="M190" s="82" t="str">
        <f aca="false">INDEX($C$175:$C$256,I190)</f>
        <v>United States</v>
      </c>
      <c r="N190" s="82" t="n">
        <f aca="false">IF(INDEX($D$175:$D$256,I190)&lt;0,"NA",INDEX($D$175:$D$256,I190))</f>
        <v>80.43</v>
      </c>
    </row>
    <row r="191" customFormat="false" ht="14.5" hidden="false" customHeight="false" outlineLevel="0" collapsed="false">
      <c r="B191" s="82" t="n">
        <v>17</v>
      </c>
      <c r="C191" s="85" t="str">
        <f aca="false">C20</f>
        <v>Denmark</v>
      </c>
      <c r="D191" s="86" t="n">
        <f aca="false">IFERROR(ROUND(HLOOKUP(C191,normalization!$V$4:$CW$153,MATCH(A$174,normalization!$A$4:$A$153,0),0),2),-1)</f>
        <v>88.5</v>
      </c>
      <c r="G191" s="87" t="n">
        <f aca="false">RANK(D191,$D$175:$D$256,0)+COUNTIF($D$175:D191,D191)-1</f>
        <v>5</v>
      </c>
      <c r="H191" s="82" t="n">
        <f aca="false">RANK(D191,$D$175:$D$256,0)</f>
        <v>5</v>
      </c>
      <c r="I191" s="82" t="n">
        <f aca="false">MATCH(B191,$G$175:$G$256,0)</f>
        <v>21</v>
      </c>
      <c r="J191" s="82" t="n">
        <f aca="false">INDEX($H$175:$H$256,I191)</f>
        <v>17</v>
      </c>
      <c r="K191" s="82"/>
      <c r="L191" s="82" t="n">
        <f aca="false">IF(OR(J191=J190,J191=J192),CONCATENATE("=",J191),J191)</f>
        <v>17</v>
      </c>
      <c r="M191" s="82" t="str">
        <f aca="false">INDEX($C$175:$C$256,I191)</f>
        <v>Spain</v>
      </c>
      <c r="N191" s="82" t="n">
        <f aca="false">IF(INDEX($D$175:$D$256,I191)&lt;0,"NA",INDEX($D$175:$D$256,I191))</f>
        <v>79.06</v>
      </c>
    </row>
    <row r="192" customFormat="false" ht="14.5" hidden="false" customHeight="false" outlineLevel="0" collapsed="false">
      <c r="B192" s="82" t="n">
        <v>18</v>
      </c>
      <c r="C192" s="85" t="str">
        <f aca="false">C21</f>
        <v>Dominican Republic</v>
      </c>
      <c r="D192" s="86" t="n">
        <f aca="false">IFERROR(ROUND(HLOOKUP(C192,normalization!$V$4:$CW$153,MATCH(A$174,normalization!$A$4:$A$153,0),0),2),-1)</f>
        <v>35.29</v>
      </c>
      <c r="G192" s="87" t="n">
        <f aca="false">RANK(D192,$D$175:$D$256,0)+COUNTIF($D$175:D192,D192)-1</f>
        <v>66</v>
      </c>
      <c r="H192" s="82" t="n">
        <f aca="false">RANK(D192,$D$175:$D$256,0)</f>
        <v>66</v>
      </c>
      <c r="I192" s="82" t="n">
        <f aca="false">MATCH(B192,$G$175:$G$256,0)</f>
        <v>42</v>
      </c>
      <c r="J192" s="82" t="n">
        <f aca="false">INDEX($H$175:$H$256,I192)</f>
        <v>18</v>
      </c>
      <c r="K192" s="82"/>
      <c r="L192" s="82" t="n">
        <f aca="false">IF(OR(J192=J191,J192=J193),CONCATENATE("=",J192),J192)</f>
        <v>18</v>
      </c>
      <c r="M192" s="82" t="str">
        <f aca="false">INDEX($C$175:$C$256,I192)</f>
        <v>Malta</v>
      </c>
      <c r="N192" s="82" t="n">
        <f aca="false">IF(INDEX($D$175:$D$256,I192)&lt;0,"NA",INDEX($D$175:$D$256,I192))</f>
        <v>77.78</v>
      </c>
    </row>
    <row r="193" customFormat="false" ht="14.5" hidden="false" customHeight="false" outlineLevel="0" collapsed="false">
      <c r="B193" s="82" t="n">
        <v>19</v>
      </c>
      <c r="C193" s="85" t="str">
        <f aca="false">C22</f>
        <v>Algeria</v>
      </c>
      <c r="D193" s="86" t="n">
        <f aca="false">IFERROR(ROUND(HLOOKUP(C193,normalization!$V$4:$CW$153,MATCH(A$174,normalization!$A$4:$A$153,0),0),2),-1)</f>
        <v>27.47</v>
      </c>
      <c r="G193" s="87" t="n">
        <f aca="false">RANK(D193,$D$175:$D$256,0)+COUNTIF($D$175:D193,D193)-1</f>
        <v>71</v>
      </c>
      <c r="H193" s="82" t="n">
        <f aca="false">RANK(D193,$D$175:$D$256,0)</f>
        <v>71</v>
      </c>
      <c r="I193" s="82" t="n">
        <f aca="false">MATCH(B193,$G$175:$G$256,0)</f>
        <v>34</v>
      </c>
      <c r="J193" s="82" t="n">
        <f aca="false">INDEX($H$175:$H$256,I193)</f>
        <v>19</v>
      </c>
      <c r="K193" s="82"/>
      <c r="L193" s="82" t="n">
        <f aca="false">IF(OR(J193=J192,J193=J194),CONCATENATE("=",J193),J193)</f>
        <v>19</v>
      </c>
      <c r="M193" s="82" t="str">
        <f aca="false">INDEX($C$175:$C$256,I193)</f>
        <v>Italy</v>
      </c>
      <c r="N193" s="82" t="n">
        <f aca="false">IF(INDEX($D$175:$D$256,I193)&lt;0,"NA",INDEX($D$175:$D$256,I193))</f>
        <v>77.03</v>
      </c>
    </row>
    <row r="194" customFormat="false" ht="14.5" hidden="false" customHeight="false" outlineLevel="0" collapsed="false">
      <c r="B194" s="82" t="n">
        <v>20</v>
      </c>
      <c r="C194" s="85" t="str">
        <f aca="false">C23</f>
        <v>Ecuador</v>
      </c>
      <c r="D194" s="86" t="n">
        <f aca="false">IFERROR(ROUND(HLOOKUP(C194,normalization!$V$4:$CW$153,MATCH(A$174,normalization!$A$4:$A$153,0),0),2),-1)</f>
        <v>37.66</v>
      </c>
      <c r="G194" s="87" t="n">
        <f aca="false">RANK(D194,$D$175:$D$256,0)+COUNTIF($D$175:D194,D194)-1</f>
        <v>64</v>
      </c>
      <c r="H194" s="82" t="n">
        <f aca="false">RANK(D194,$D$175:$D$256,0)</f>
        <v>64</v>
      </c>
      <c r="I194" s="82" t="n">
        <f aca="false">MATCH(B194,$G$175:$G$256,0)</f>
        <v>58</v>
      </c>
      <c r="J194" s="82" t="n">
        <f aca="false">INDEX($H$175:$H$256,I194)</f>
        <v>20</v>
      </c>
      <c r="K194" s="82"/>
      <c r="L194" s="82" t="n">
        <f aca="false">IF(OR(J194=J193,J194=J195),CONCATENATE("=",J194),J194)</f>
        <v>20</v>
      </c>
      <c r="M194" s="82" t="str">
        <f aca="false">INDEX($C$175:$C$256,I194)</f>
        <v>Poland</v>
      </c>
      <c r="N194" s="82" t="n">
        <f aca="false">IF(INDEX($D$175:$D$256,I194)&lt;0,"NA",INDEX($D$175:$D$256,I194))</f>
        <v>76.9</v>
      </c>
    </row>
    <row r="195" customFormat="false" ht="14.5" hidden="false" customHeight="false" outlineLevel="0" collapsed="false">
      <c r="B195" s="82" t="n">
        <v>21</v>
      </c>
      <c r="C195" s="85" t="str">
        <f aca="false">C24</f>
        <v>Spain</v>
      </c>
      <c r="D195" s="86" t="n">
        <f aca="false">IFERROR(ROUND(HLOOKUP(C195,normalization!$V$4:$CW$153,MATCH(A$174,normalization!$A$4:$A$153,0),0),2),-1)</f>
        <v>79.06</v>
      </c>
      <c r="G195" s="87" t="n">
        <f aca="false">RANK(D195,$D$175:$D$256,0)+COUNTIF($D$175:D195,D195)-1</f>
        <v>17</v>
      </c>
      <c r="H195" s="82" t="n">
        <f aca="false">RANK(D195,$D$175:$D$256,0)</f>
        <v>17</v>
      </c>
      <c r="I195" s="82" t="n">
        <f aca="false">MATCH(B195,$G$175:$G$256,0)</f>
        <v>15</v>
      </c>
      <c r="J195" s="82" t="n">
        <f aca="false">INDEX($H$175:$H$256,I195)</f>
        <v>21</v>
      </c>
      <c r="K195" s="82"/>
      <c r="L195" s="82" t="n">
        <f aca="false">IF(OR(J195=J194,J195=J196),CONCATENATE("=",J195),J195)</f>
        <v>21</v>
      </c>
      <c r="M195" s="82" t="str">
        <f aca="false">INDEX($C$175:$C$256,I195)</f>
        <v>Cyprus</v>
      </c>
      <c r="N195" s="82" t="n">
        <f aca="false">IF(INDEX($D$175:$D$256,I195)&lt;0,"NA",INDEX($D$175:$D$256,I195))</f>
        <v>74.28</v>
      </c>
    </row>
    <row r="196" customFormat="false" ht="14.5" hidden="false" customHeight="false" outlineLevel="0" collapsed="false">
      <c r="B196" s="82" t="n">
        <v>22</v>
      </c>
      <c r="C196" s="85" t="str">
        <f aca="false">C25</f>
        <v>Finland</v>
      </c>
      <c r="D196" s="86" t="n">
        <f aca="false">IFERROR(ROUND(HLOOKUP(C196,normalization!$V$4:$CW$153,MATCH(A$174,normalization!$A$4:$A$153,0),0),2),-1)</f>
        <v>87.71</v>
      </c>
      <c r="G196" s="87" t="n">
        <f aca="false">RANK(D196,$D$175:$D$256,0)+COUNTIF($D$175:D196,D196)-1</f>
        <v>6</v>
      </c>
      <c r="H196" s="82" t="n">
        <f aca="false">RANK(D196,$D$175:$D$256,0)</f>
        <v>6</v>
      </c>
      <c r="I196" s="82" t="n">
        <f aca="false">MATCH(B196,$G$175:$G$256,0)</f>
        <v>24</v>
      </c>
      <c r="J196" s="82" t="n">
        <f aca="false">INDEX($H$175:$H$256,I196)</f>
        <v>22</v>
      </c>
      <c r="K196" s="82"/>
      <c r="L196" s="82" t="n">
        <f aca="false">IF(OR(J196=J195,J196=J197),CONCATENATE("=",J196),J196)</f>
        <v>22</v>
      </c>
      <c r="M196" s="82" t="str">
        <f aca="false">INDEX($C$175:$C$256,I196)</f>
        <v>France</v>
      </c>
      <c r="N196" s="82" t="n">
        <f aca="false">IF(INDEX($D$175:$D$256,I196)&lt;0,"NA",INDEX($D$175:$D$256,I196))</f>
        <v>73.58</v>
      </c>
    </row>
    <row r="197" customFormat="false" ht="14.5" hidden="false" customHeight="false" outlineLevel="0" collapsed="false">
      <c r="B197" s="82" t="n">
        <v>23</v>
      </c>
      <c r="C197" s="85" t="str">
        <f aca="false">C26</f>
        <v>Fiji</v>
      </c>
      <c r="D197" s="86" t="n">
        <f aca="false">IFERROR(ROUND(HLOOKUP(C197,normalization!$V$4:$CW$153,MATCH(A$174,normalization!$A$4:$A$153,0),0),2),-1)</f>
        <v>22.01</v>
      </c>
      <c r="G197" s="87" t="n">
        <f aca="false">RANK(D197,$D$175:$D$256,0)+COUNTIF($D$175:D197,D197)-1</f>
        <v>76</v>
      </c>
      <c r="H197" s="82" t="n">
        <f aca="false">RANK(D197,$D$175:$D$256,0)</f>
        <v>76</v>
      </c>
      <c r="I197" s="82" t="n">
        <f aca="false">MATCH(B197,$G$175:$G$256,0)</f>
        <v>30</v>
      </c>
      <c r="J197" s="82" t="n">
        <f aca="false">INDEX($H$175:$H$256,I197)</f>
        <v>23</v>
      </c>
      <c r="K197" s="82"/>
      <c r="L197" s="82" t="n">
        <f aca="false">IF(OR(J197=J196,J197=J198),CONCATENATE("=",J197),J197)</f>
        <v>23</v>
      </c>
      <c r="M197" s="82" t="str">
        <f aca="false">INDEX($C$175:$C$256,I197)</f>
        <v>Croatia</v>
      </c>
      <c r="N197" s="82" t="n">
        <f aca="false">IF(INDEX($D$175:$D$256,I197)&lt;0,"NA",INDEX($D$175:$D$256,I197))</f>
        <v>72.86</v>
      </c>
    </row>
    <row r="198" customFormat="false" ht="14.5" hidden="false" customHeight="false" outlineLevel="0" collapsed="false">
      <c r="B198" s="82" t="n">
        <v>24</v>
      </c>
      <c r="C198" s="85" t="str">
        <f aca="false">C27</f>
        <v>France</v>
      </c>
      <c r="D198" s="86" t="n">
        <f aca="false">IFERROR(ROUND(HLOOKUP(C198,normalization!$V$4:$CW$153,MATCH(A$174,normalization!$A$4:$A$153,0),0),2),-1)</f>
        <v>73.58</v>
      </c>
      <c r="G198" s="87" t="n">
        <f aca="false">RANK(D198,$D$175:$D$256,0)+COUNTIF($D$175:D198,D198)-1</f>
        <v>22</v>
      </c>
      <c r="H198" s="82" t="n">
        <f aca="false">RANK(D198,$D$175:$D$256,0)</f>
        <v>22</v>
      </c>
      <c r="I198" s="82" t="n">
        <f aca="false">MATCH(B198,$G$175:$G$256,0)</f>
        <v>28</v>
      </c>
      <c r="J198" s="82" t="n">
        <f aca="false">INDEX($H$175:$H$256,I198)</f>
        <v>24</v>
      </c>
      <c r="K198" s="82"/>
      <c r="L198" s="82" t="n">
        <f aca="false">IF(OR(J198=J197,J198=J199),CONCATENATE("=",J198),J198)</f>
        <v>24</v>
      </c>
      <c r="M198" s="82" t="str">
        <f aca="false">INDEX($C$175:$C$256,I198)</f>
        <v>Greece</v>
      </c>
      <c r="N198" s="82" t="n">
        <f aca="false">IF(INDEX($D$175:$D$256,I198)&lt;0,"NA",INDEX($D$175:$D$256,I198))</f>
        <v>72.78</v>
      </c>
    </row>
    <row r="199" customFormat="false" ht="14.5" hidden="false" customHeight="false" outlineLevel="0" collapsed="false">
      <c r="B199" s="82" t="n">
        <v>25</v>
      </c>
      <c r="C199" s="85" t="str">
        <f aca="false">C28</f>
        <v>United Kingdom</v>
      </c>
      <c r="D199" s="86" t="n">
        <f aca="false">IFERROR(ROUND(HLOOKUP(C199,normalization!$V$4:$CW$153,MATCH(A$174,normalization!$A$4:$A$153,0),0),2),-1)</f>
        <v>87.11</v>
      </c>
      <c r="G199" s="87" t="n">
        <f aca="false">RANK(D199,$D$175:$D$256,0)+COUNTIF($D$175:D199,D199)-1</f>
        <v>8</v>
      </c>
      <c r="H199" s="82" t="n">
        <f aca="false">RANK(D199,$D$175:$D$256,0)</f>
        <v>8</v>
      </c>
      <c r="I199" s="82" t="n">
        <f aca="false">MATCH(B199,$G$175:$G$256,0)</f>
        <v>1</v>
      </c>
      <c r="J199" s="82" t="n">
        <f aca="false">INDEX($H$175:$H$256,I199)</f>
        <v>25</v>
      </c>
      <c r="K199" s="82"/>
      <c r="L199" s="82" t="n">
        <f aca="false">IF(OR(J199=J198,J199=J200),CONCATENATE("=",J199),J199)</f>
        <v>25</v>
      </c>
      <c r="M199" s="82" t="str">
        <f aca="false">INDEX($C$175:$C$256,I199)</f>
        <v>Argentina</v>
      </c>
      <c r="N199" s="82" t="n">
        <f aca="false">IF(INDEX($D$175:$D$256,I199)&lt;0,"NA",INDEX($D$175:$D$256,I199))</f>
        <v>72.44</v>
      </c>
    </row>
    <row r="200" customFormat="false" ht="14.5" hidden="false" customHeight="false" outlineLevel="0" collapsed="false">
      <c r="B200" s="82" t="n">
        <v>26</v>
      </c>
      <c r="C200" s="85" t="str">
        <f aca="false">C29</f>
        <v>Ghana</v>
      </c>
      <c r="D200" s="86" t="n">
        <f aca="false">IFERROR(ROUND(HLOOKUP(C200,normalization!$V$4:$CW$153,MATCH(A$174,normalization!$A$4:$A$153,0),0),2),-1)</f>
        <v>69.1</v>
      </c>
      <c r="G200" s="87" t="n">
        <f aca="false">RANK(D200,$D$175:$D$256,0)+COUNTIF($D$175:D200,D200)-1</f>
        <v>29</v>
      </c>
      <c r="H200" s="82" t="n">
        <f aca="false">RANK(D200,$D$175:$D$256,0)</f>
        <v>29</v>
      </c>
      <c r="I200" s="82" t="n">
        <f aca="false">MATCH(B200,$G$175:$G$256,0)</f>
        <v>68</v>
      </c>
      <c r="J200" s="82" t="n">
        <f aca="false">INDEX($H$175:$H$256,I200)</f>
        <v>26</v>
      </c>
      <c r="K200" s="82"/>
      <c r="L200" s="82" t="n">
        <f aca="false">IF(OR(J200=J199,J200=J201),CONCATENATE("=",J200),J200)</f>
        <v>26</v>
      </c>
      <c r="M200" s="82" t="str">
        <f aca="false">INDEX($C$175:$C$256,I200)</f>
        <v>Slovenia</v>
      </c>
      <c r="N200" s="82" t="n">
        <f aca="false">IF(INDEX($D$175:$D$256,I200)&lt;0,"NA",INDEX($D$175:$D$256,I200))</f>
        <v>71.4</v>
      </c>
    </row>
    <row r="201" customFormat="false" ht="14.5" hidden="false" customHeight="false" outlineLevel="0" collapsed="false">
      <c r="B201" s="82" t="n">
        <v>27</v>
      </c>
      <c r="C201" s="85" t="str">
        <f aca="false">C30</f>
        <v>Guinea</v>
      </c>
      <c r="D201" s="86" t="n">
        <f aca="false">IFERROR(ROUND(HLOOKUP(C201,normalization!$V$4:$CW$153,MATCH(A$174,normalization!$A$4:$A$153,0),0),2),-1)</f>
        <v>49.32</v>
      </c>
      <c r="G201" s="87" t="n">
        <f aca="false">RANK(D201,$D$175:$D$256,0)+COUNTIF($D$175:D201,D201)-1</f>
        <v>54</v>
      </c>
      <c r="H201" s="82" t="n">
        <f aca="false">RANK(D201,$D$175:$D$256,0)</f>
        <v>54</v>
      </c>
      <c r="I201" s="82" t="n">
        <f aca="false">MATCH(B201,$G$175:$G$256,0)</f>
        <v>55</v>
      </c>
      <c r="J201" s="82" t="n">
        <f aca="false">INDEX($H$175:$H$256,I201)</f>
        <v>27</v>
      </c>
      <c r="K201" s="82"/>
      <c r="L201" s="82" t="n">
        <f aca="false">IF(OR(J201=J200,J201=J202),CONCATENATE("=",J201),J201)</f>
        <v>27</v>
      </c>
      <c r="M201" s="82" t="str">
        <f aca="false">INDEX($C$175:$C$256,I201)</f>
        <v>Peru</v>
      </c>
      <c r="N201" s="82" t="n">
        <f aca="false">IF(INDEX($D$175:$D$256,I201)&lt;0,"NA",INDEX($D$175:$D$256,I201))</f>
        <v>70.56</v>
      </c>
    </row>
    <row r="202" customFormat="false" ht="14.5" hidden="false" customHeight="false" outlineLevel="0" collapsed="false">
      <c r="B202" s="82" t="n">
        <v>28</v>
      </c>
      <c r="C202" s="85" t="str">
        <f aca="false">C31</f>
        <v>Greece</v>
      </c>
      <c r="D202" s="86" t="n">
        <f aca="false">IFERROR(ROUND(HLOOKUP(C202,normalization!$V$4:$CW$153,MATCH(A$174,normalization!$A$4:$A$153,0),0),2),-1)</f>
        <v>72.78</v>
      </c>
      <c r="G202" s="87" t="n">
        <f aca="false">RANK(D202,$D$175:$D$256,0)+COUNTIF($D$175:D202,D202)-1</f>
        <v>24</v>
      </c>
      <c r="H202" s="82" t="n">
        <f aca="false">RANK(D202,$D$175:$D$256,0)</f>
        <v>24</v>
      </c>
      <c r="I202" s="82" t="n">
        <f aca="false">MATCH(B202,$G$175:$G$256,0)</f>
        <v>45</v>
      </c>
      <c r="J202" s="82" t="n">
        <f aca="false">INDEX($H$175:$H$256,I202)</f>
        <v>28</v>
      </c>
      <c r="K202" s="82"/>
      <c r="L202" s="82" t="n">
        <f aca="false">IF(OR(J202=J201,J202=J203),CONCATENATE("=",J202),J202)</f>
        <v>28</v>
      </c>
      <c r="M202" s="82" t="str">
        <f aca="false">INDEX($C$175:$C$256,I202)</f>
        <v>Mauritius</v>
      </c>
      <c r="N202" s="82" t="n">
        <f aca="false">IF(INDEX($D$175:$D$256,I202)&lt;0,"NA",INDEX($D$175:$D$256,I202))</f>
        <v>69.21</v>
      </c>
    </row>
    <row r="203" customFormat="false" ht="14.5" hidden="false" customHeight="false" outlineLevel="0" collapsed="false">
      <c r="B203" s="82" t="n">
        <v>29</v>
      </c>
      <c r="C203" s="85" t="str">
        <f aca="false">C32</f>
        <v>Guyana</v>
      </c>
      <c r="D203" s="86" t="n">
        <f aca="false">IFERROR(ROUND(HLOOKUP(C203,normalization!$V$4:$CW$153,MATCH(A$174,normalization!$A$4:$A$153,0),0),2),-1)</f>
        <v>41.43</v>
      </c>
      <c r="G203" s="87" t="n">
        <f aca="false">RANK(D203,$D$175:$D$256,0)+COUNTIF($D$175:D203,D203)-1</f>
        <v>61</v>
      </c>
      <c r="H203" s="82" t="n">
        <f aca="false">RANK(D203,$D$175:$D$256,0)</f>
        <v>61</v>
      </c>
      <c r="I203" s="82" t="n">
        <f aca="false">MATCH(B203,$G$175:$G$256,0)</f>
        <v>26</v>
      </c>
      <c r="J203" s="82" t="n">
        <f aca="false">INDEX($H$175:$H$256,I203)</f>
        <v>29</v>
      </c>
      <c r="K203" s="82"/>
      <c r="L203" s="82" t="n">
        <f aca="false">IF(OR(J203=J202,J203=J204),CONCATENATE("=",J203),J203)</f>
        <v>29</v>
      </c>
      <c r="M203" s="82" t="str">
        <f aca="false">INDEX($C$175:$C$256,I203)</f>
        <v>Ghana</v>
      </c>
      <c r="N203" s="82" t="n">
        <f aca="false">IF(INDEX($D$175:$D$256,I203)&lt;0,"NA",INDEX($D$175:$D$256,I203))</f>
        <v>69.1</v>
      </c>
    </row>
    <row r="204" customFormat="false" ht="14.5" hidden="false" customHeight="false" outlineLevel="0" collapsed="false">
      <c r="B204" s="82" t="n">
        <v>30</v>
      </c>
      <c r="C204" s="85" t="str">
        <f aca="false">C33</f>
        <v>Croatia</v>
      </c>
      <c r="D204" s="86" t="n">
        <f aca="false">IFERROR(ROUND(HLOOKUP(C204,normalization!$V$4:$CW$153,MATCH(A$174,normalization!$A$4:$A$153,0),0),2),-1)</f>
        <v>72.86</v>
      </c>
      <c r="G204" s="87" t="n">
        <f aca="false">RANK(D204,$D$175:$D$256,0)+COUNTIF($D$175:D204,D204)-1</f>
        <v>23</v>
      </c>
      <c r="H204" s="82" t="n">
        <f aca="false">RANK(D204,$D$175:$D$256,0)</f>
        <v>23</v>
      </c>
      <c r="I204" s="82" t="n">
        <f aca="false">MATCH(B204,$G$175:$G$256,0)</f>
        <v>32</v>
      </c>
      <c r="J204" s="82" t="n">
        <f aca="false">INDEX($H$175:$H$256,I204)</f>
        <v>30</v>
      </c>
      <c r="K204" s="82"/>
      <c r="L204" s="82" t="n">
        <f aca="false">IF(OR(J204=J203,J204=J205),CONCATENATE("=",J204),J204)</f>
        <v>30</v>
      </c>
      <c r="M204" s="82" t="str">
        <f aca="false">INDEX($C$175:$C$256,I204)</f>
        <v>India</v>
      </c>
      <c r="N204" s="82" t="n">
        <f aca="false">IF(INDEX($D$175:$D$256,I204)&lt;0,"NA",INDEX($D$175:$D$256,I204))</f>
        <v>68.88</v>
      </c>
    </row>
    <row r="205" customFormat="false" ht="14.5" hidden="false" customHeight="false" outlineLevel="0" collapsed="false">
      <c r="B205" s="82" t="n">
        <v>31</v>
      </c>
      <c r="C205" s="85" t="str">
        <f aca="false">C34</f>
        <v>Indonesia</v>
      </c>
      <c r="D205" s="86" t="n">
        <f aca="false">IFERROR(ROUND(HLOOKUP(C205,normalization!$V$4:$CW$153,MATCH(A$174,normalization!$A$4:$A$153,0),0),2),-1)</f>
        <v>68.34</v>
      </c>
      <c r="G205" s="87" t="n">
        <f aca="false">RANK(D205,$D$175:$D$256,0)+COUNTIF($D$175:D205,D205)-1</f>
        <v>31</v>
      </c>
      <c r="H205" s="82" t="n">
        <f aca="false">RANK(D205,$D$175:$D$256,0)</f>
        <v>31</v>
      </c>
      <c r="I205" s="82" t="n">
        <f aca="false">MATCH(B205,$G$175:$G$256,0)</f>
        <v>31</v>
      </c>
      <c r="J205" s="82" t="n">
        <f aca="false">INDEX($H$175:$H$256,I205)</f>
        <v>31</v>
      </c>
      <c r="K205" s="82"/>
      <c r="L205" s="82" t="n">
        <f aca="false">IF(OR(J205=J204,J205=J206),CONCATENATE("=",J205),J205)</f>
        <v>31</v>
      </c>
      <c r="M205" s="82" t="str">
        <f aca="false">INDEX($C$175:$C$256,I205)</f>
        <v>Indonesia</v>
      </c>
      <c r="N205" s="82" t="n">
        <f aca="false">IF(INDEX($D$175:$D$256,I205)&lt;0,"NA",INDEX($D$175:$D$256,I205))</f>
        <v>68.34</v>
      </c>
    </row>
    <row r="206" customFormat="false" ht="14.5" hidden="false" customHeight="false" outlineLevel="0" collapsed="false">
      <c r="B206" s="82" t="n">
        <v>32</v>
      </c>
      <c r="C206" s="85" t="str">
        <f aca="false">C35</f>
        <v>India</v>
      </c>
      <c r="D206" s="86" t="n">
        <f aca="false">IFERROR(ROUND(HLOOKUP(C206,normalization!$V$4:$CW$153,MATCH(A$174,normalization!$A$4:$A$153,0),0),2),-1)</f>
        <v>68.88</v>
      </c>
      <c r="G206" s="87" t="n">
        <f aca="false">RANK(D206,$D$175:$D$256,0)+COUNTIF($D$175:D206,D206)-1</f>
        <v>30</v>
      </c>
      <c r="H206" s="82" t="n">
        <f aca="false">RANK(D206,$D$175:$D$256,0)</f>
        <v>30</v>
      </c>
      <c r="I206" s="82" t="n">
        <f aca="false">MATCH(B206,$G$175:$G$256,0)</f>
        <v>74</v>
      </c>
      <c r="J206" s="82" t="n">
        <f aca="false">INDEX($H$175:$H$256,I206)</f>
        <v>32</v>
      </c>
      <c r="K206" s="82"/>
      <c r="L206" s="82" t="n">
        <f aca="false">IF(OR(J206=J205,J206=J207),CONCATENATE("=",J206),J206)</f>
        <v>32</v>
      </c>
      <c r="M206" s="82" t="str">
        <f aca="false">INDEX($C$175:$C$256,I206)</f>
        <v>Turkey</v>
      </c>
      <c r="N206" s="82" t="n">
        <f aca="false">IF(INDEX($D$175:$D$256,I206)&lt;0,"NA",INDEX($D$175:$D$256,I206))</f>
        <v>66.47</v>
      </c>
    </row>
    <row r="207" customFormat="false" ht="14.5" hidden="false" customHeight="false" outlineLevel="0" collapsed="false">
      <c r="B207" s="82" t="n">
        <v>33</v>
      </c>
      <c r="C207" s="85" t="str">
        <f aca="false">C36</f>
        <v>Iceland</v>
      </c>
      <c r="D207" s="86" t="n">
        <f aca="false">IFERROR(ROUND(HLOOKUP(C207,normalization!$V$4:$CW$153,MATCH(A$174,normalization!$A$4:$A$153,0),0),2),-1)</f>
        <v>65.95</v>
      </c>
      <c r="G207" s="87" t="n">
        <f aca="false">RANK(D207,$D$175:$D$256,0)+COUNTIF($D$175:D207,D207)-1</f>
        <v>36</v>
      </c>
      <c r="H207" s="82" t="n">
        <f aca="false">RANK(D207,$D$175:$D$256,0)</f>
        <v>36</v>
      </c>
      <c r="I207" s="82" t="n">
        <f aca="false">MATCH(B207,$G$175:$G$256,0)</f>
        <v>54</v>
      </c>
      <c r="J207" s="82" t="n">
        <f aca="false">INDEX($H$175:$H$256,I207)</f>
        <v>33</v>
      </c>
      <c r="K207" s="82"/>
      <c r="L207" s="82" t="n">
        <f aca="false">IF(OR(J207=J206,J207=J208),CONCATENATE("=",J207),J207)</f>
        <v>33</v>
      </c>
      <c r="M207" s="82" t="str">
        <f aca="false">INDEX($C$175:$C$256,I207)</f>
        <v>Panama</v>
      </c>
      <c r="N207" s="82" t="n">
        <f aca="false">IF(INDEX($D$175:$D$256,I207)&lt;0,"NA",INDEX($D$175:$D$256,I207))</f>
        <v>66.3</v>
      </c>
    </row>
    <row r="208" customFormat="false" ht="14.5" hidden="false" customHeight="false" outlineLevel="0" collapsed="false">
      <c r="B208" s="82" t="n">
        <v>34</v>
      </c>
      <c r="C208" s="85" t="str">
        <f aca="false">C37</f>
        <v>Italy</v>
      </c>
      <c r="D208" s="86" t="n">
        <f aca="false">IFERROR(ROUND(HLOOKUP(C208,normalization!$V$4:$CW$153,MATCH(A$174,normalization!$A$4:$A$153,0),0),2),-1)</f>
        <v>77.03</v>
      </c>
      <c r="G208" s="87" t="n">
        <f aca="false">RANK(D208,$D$175:$D$256,0)+COUNTIF($D$175:D208,D208)-1</f>
        <v>19</v>
      </c>
      <c r="H208" s="82" t="n">
        <f aca="false">RANK(D208,$D$175:$D$256,0)</f>
        <v>19</v>
      </c>
      <c r="I208" s="82" t="n">
        <f aca="false">MATCH(B208,$G$175:$G$256,0)</f>
        <v>7</v>
      </c>
      <c r="J208" s="82" t="n">
        <f aca="false">INDEX($H$175:$H$256,I208)</f>
        <v>34</v>
      </c>
      <c r="K208" s="82"/>
      <c r="L208" s="82" t="n">
        <f aca="false">IF(OR(J208=J207,J208=J209),CONCATENATE("=",J208),J208)</f>
        <v>34</v>
      </c>
      <c r="M208" s="82" t="str">
        <f aca="false">INDEX($C$175:$C$256,I208)</f>
        <v>Brazil</v>
      </c>
      <c r="N208" s="82" t="n">
        <f aca="false">IF(INDEX($D$175:$D$256,I208)&lt;0,"NA",INDEX($D$175:$D$256,I208))</f>
        <v>66.06</v>
      </c>
    </row>
    <row r="209" customFormat="false" ht="14.5" hidden="false" customHeight="false" outlineLevel="0" collapsed="false">
      <c r="B209" s="82" t="n">
        <v>35</v>
      </c>
      <c r="C209" s="85" t="str">
        <f aca="false">C38</f>
        <v>Jamaica</v>
      </c>
      <c r="D209" s="86" t="n">
        <f aca="false">IFERROR(ROUND(HLOOKUP(C209,normalization!$V$4:$CW$153,MATCH(A$174,normalization!$A$4:$A$153,0),0),2),-1)</f>
        <v>43.96</v>
      </c>
      <c r="G209" s="87" t="n">
        <f aca="false">RANK(D209,$D$175:$D$256,0)+COUNTIF($D$175:D209,D209)-1</f>
        <v>58</v>
      </c>
      <c r="H209" s="82" t="n">
        <f aca="false">RANK(D209,$D$175:$D$256,0)</f>
        <v>58</v>
      </c>
      <c r="I209" s="82" t="n">
        <f aca="false">MATCH(B209,$G$175:$G$256,0)</f>
        <v>60</v>
      </c>
      <c r="J209" s="82" t="n">
        <f aca="false">INDEX($H$175:$H$256,I209)</f>
        <v>35</v>
      </c>
      <c r="K209" s="82"/>
      <c r="L209" s="82" t="n">
        <f aca="false">IF(OR(J209=J208,J209=J210),CONCATENATE("=",J209),J209)</f>
        <v>35</v>
      </c>
      <c r="M209" s="82" t="str">
        <f aca="false">INDEX($C$175:$C$256,I209)</f>
        <v>Romania</v>
      </c>
      <c r="N209" s="82" t="n">
        <f aca="false">IF(INDEX($D$175:$D$256,I209)&lt;0,"NA",INDEX($D$175:$D$256,I209))</f>
        <v>66.02</v>
      </c>
    </row>
    <row r="210" customFormat="false" ht="14.5" hidden="false" customHeight="false" outlineLevel="0" collapsed="false">
      <c r="B210" s="82" t="n">
        <v>36</v>
      </c>
      <c r="C210" s="85" t="str">
        <f aca="false">C39</f>
        <v>Japan</v>
      </c>
      <c r="D210" s="86" t="n">
        <f aca="false">IFERROR(ROUND(HLOOKUP(C210,normalization!$V$4:$CW$153,MATCH(A$174,normalization!$A$4:$A$153,0),0),2),-1)</f>
        <v>84.62</v>
      </c>
      <c r="G210" s="87" t="n">
        <f aca="false">RANK(D210,$D$175:$D$256,0)+COUNTIF($D$175:D210,D210)-1</f>
        <v>11</v>
      </c>
      <c r="H210" s="82" t="n">
        <f aca="false">RANK(D210,$D$175:$D$256,0)</f>
        <v>11</v>
      </c>
      <c r="I210" s="82" t="n">
        <f aca="false">MATCH(B210,$G$175:$G$256,0)</f>
        <v>33</v>
      </c>
      <c r="J210" s="82" t="n">
        <f aca="false">INDEX($H$175:$H$256,I210)</f>
        <v>36</v>
      </c>
      <c r="K210" s="82"/>
      <c r="L210" s="82" t="n">
        <f aca="false">IF(OR(J210=J209,J210=J211),CONCATENATE("=",J210),J210)</f>
        <v>36</v>
      </c>
      <c r="M210" s="82" t="str">
        <f aca="false">INDEX($C$175:$C$256,I210)</f>
        <v>Iceland</v>
      </c>
      <c r="N210" s="82" t="n">
        <f aca="false">IF(INDEX($D$175:$D$256,I210)&lt;0,"NA",INDEX($D$175:$D$256,I210))</f>
        <v>65.95</v>
      </c>
    </row>
    <row r="211" customFormat="false" ht="14.5" hidden="false" customHeight="false" outlineLevel="0" collapsed="false">
      <c r="B211" s="82" t="n">
        <v>37</v>
      </c>
      <c r="C211" s="85" t="str">
        <f aca="false">C40</f>
        <v>Kenya</v>
      </c>
      <c r="D211" s="86" t="n">
        <f aca="false">IFERROR(ROUND(HLOOKUP(C211,normalization!$V$4:$CW$153,MATCH(A$174,normalization!$A$4:$A$153,0),0),2),-1)</f>
        <v>65.33</v>
      </c>
      <c r="G211" s="87" t="n">
        <f aca="false">RANK(D211,$D$175:$D$256,0)+COUNTIF($D$175:D211,D211)-1</f>
        <v>37</v>
      </c>
      <c r="H211" s="82" t="n">
        <f aca="false">RANK(D211,$D$175:$D$256,0)</f>
        <v>37</v>
      </c>
      <c r="I211" s="82" t="n">
        <f aca="false">MATCH(B211,$G$175:$G$256,0)</f>
        <v>37</v>
      </c>
      <c r="J211" s="82" t="n">
        <f aca="false">INDEX($H$175:$H$256,I211)</f>
        <v>37</v>
      </c>
      <c r="K211" s="82"/>
      <c r="L211" s="82" t="n">
        <f aca="false">IF(OR(J211=J210,J211=J212),CONCATENATE("=",J211),J211)</f>
        <v>37</v>
      </c>
      <c r="M211" s="82" t="str">
        <f aca="false">INDEX($C$175:$C$256,I211)</f>
        <v>Kenya</v>
      </c>
      <c r="N211" s="82" t="n">
        <f aca="false">IF(INDEX($D$175:$D$256,I211)&lt;0,"NA",INDEX($D$175:$D$256,I211))</f>
        <v>65.33</v>
      </c>
    </row>
    <row r="212" customFormat="false" ht="14.5" hidden="false" customHeight="false" outlineLevel="0" collapsed="false">
      <c r="B212" s="82" t="n">
        <v>38</v>
      </c>
      <c r="C212" s="85" t="str">
        <f aca="false">C41</f>
        <v>Republic of Korea</v>
      </c>
      <c r="D212" s="86" t="n">
        <f aca="false">IFERROR(ROUND(HLOOKUP(C212,normalization!$V$4:$CW$153,MATCH(A$174,normalization!$A$4:$A$153,0),0),2),-1)</f>
        <v>81.75</v>
      </c>
      <c r="G212" s="87" t="n">
        <f aca="false">RANK(D212,$D$175:$D$256,0)+COUNTIF($D$175:D212,D212)-1</f>
        <v>14</v>
      </c>
      <c r="H212" s="82" t="n">
        <f aca="false">RANK(D212,$D$175:$D$256,0)</f>
        <v>14</v>
      </c>
      <c r="I212" s="82" t="n">
        <f aca="false">MATCH(B212,$G$175:$G$256,0)</f>
        <v>40</v>
      </c>
      <c r="J212" s="82" t="n">
        <f aca="false">INDEX($H$175:$H$256,I212)</f>
        <v>38</v>
      </c>
      <c r="K212" s="82"/>
      <c r="L212" s="82" t="n">
        <f aca="false">IF(OR(J212=J211,J212=J213),CONCATENATE("=",J212),J212)</f>
        <v>38</v>
      </c>
      <c r="M212" s="82" t="str">
        <f aca="false">INDEX($C$175:$C$256,I212)</f>
        <v>Mexico</v>
      </c>
      <c r="N212" s="82" t="n">
        <f aca="false">IF(INDEX($D$175:$D$256,I212)&lt;0,"NA",INDEX($D$175:$D$256,I212))</f>
        <v>64.07</v>
      </c>
    </row>
    <row r="213" customFormat="false" ht="14.5" hidden="false" customHeight="false" outlineLevel="0" collapsed="false">
      <c r="B213" s="82" t="n">
        <v>39</v>
      </c>
      <c r="C213" s="85" t="str">
        <f aca="false">C42</f>
        <v>Lebanon</v>
      </c>
      <c r="D213" s="86" t="n">
        <f aca="false">IFERROR(ROUND(HLOOKUP(C213,normalization!$V$4:$CW$153,MATCH(A$174,normalization!$A$4:$A$153,0),0),2),-1)</f>
        <v>21.38</v>
      </c>
      <c r="G213" s="87" t="n">
        <f aca="false">RANK(D213,$D$175:$D$256,0)+COUNTIF($D$175:D213,D213)-1</f>
        <v>77</v>
      </c>
      <c r="H213" s="82" t="n">
        <f aca="false">RANK(D213,$D$175:$D$256,0)</f>
        <v>77</v>
      </c>
      <c r="I213" s="82" t="n">
        <f aca="false">MATCH(B213,$G$175:$G$256,0)</f>
        <v>56</v>
      </c>
      <c r="J213" s="82" t="n">
        <f aca="false">INDEX($H$175:$H$256,I213)</f>
        <v>39</v>
      </c>
      <c r="K213" s="82"/>
      <c r="L213" s="82" t="n">
        <f aca="false">IF(OR(J213=J212,J213=J214),CONCATENATE("=",J213),J213)</f>
        <v>39</v>
      </c>
      <c r="M213" s="82" t="str">
        <f aca="false">INDEX($C$175:$C$256,I213)</f>
        <v>Philippines</v>
      </c>
      <c r="N213" s="82" t="n">
        <f aca="false">IF(INDEX($D$175:$D$256,I213)&lt;0,"NA",INDEX($D$175:$D$256,I213))</f>
        <v>63.82</v>
      </c>
    </row>
    <row r="214" customFormat="false" ht="14.5" hidden="false" customHeight="false" outlineLevel="0" collapsed="false">
      <c r="B214" s="82" t="n">
        <v>40</v>
      </c>
      <c r="C214" s="85" t="str">
        <f aca="false">C43</f>
        <v>Mexico</v>
      </c>
      <c r="D214" s="86" t="n">
        <f aca="false">IFERROR(ROUND(HLOOKUP(C214,normalization!$V$4:$CW$153,MATCH(A$174,normalization!$A$4:$A$153,0),0),2),-1)</f>
        <v>64.07</v>
      </c>
      <c r="G214" s="87" t="n">
        <f aca="false">RANK(D214,$D$175:$D$256,0)+COUNTIF($D$175:D214,D214)-1</f>
        <v>38</v>
      </c>
      <c r="H214" s="82" t="n">
        <f aca="false">RANK(D214,$D$175:$D$256,0)</f>
        <v>38</v>
      </c>
      <c r="I214" s="82" t="n">
        <f aca="false">MATCH(B214,$G$175:$G$256,0)</f>
        <v>64</v>
      </c>
      <c r="J214" s="82" t="n">
        <f aca="false">INDEX($H$175:$H$256,I214)</f>
        <v>40</v>
      </c>
      <c r="K214" s="82"/>
      <c r="L214" s="82" t="n">
        <f aca="false">IF(OR(J214=J213,J214=J215),CONCATENATE("=",J214),J214)</f>
        <v>40</v>
      </c>
      <c r="M214" s="82" t="str">
        <f aca="false">INDEX($C$175:$C$256,I214)</f>
        <v>Senegal</v>
      </c>
      <c r="N214" s="82" t="n">
        <f aca="false">IF(INDEX($D$175:$D$256,I214)&lt;0,"NA",INDEX($D$175:$D$256,I214))</f>
        <v>62.51</v>
      </c>
    </row>
    <row r="215" customFormat="false" ht="14.5" hidden="false" customHeight="false" outlineLevel="0" collapsed="false">
      <c r="B215" s="82" t="n">
        <v>41</v>
      </c>
      <c r="C215" s="85" t="str">
        <f aca="false">C44</f>
        <v>Mali</v>
      </c>
      <c r="D215" s="86" t="n">
        <f aca="false">IFERROR(ROUND(HLOOKUP(C215,normalization!$V$4:$CW$153,MATCH(A$174,normalization!$A$4:$A$153,0),0),2),-1)</f>
        <v>54.25</v>
      </c>
      <c r="G215" s="87" t="n">
        <f aca="false">RANK(D215,$D$175:$D$256,0)+COUNTIF($D$175:D215,D215)-1</f>
        <v>52</v>
      </c>
      <c r="H215" s="82" t="n">
        <f aca="false">RANK(D215,$D$175:$D$256,0)</f>
        <v>52</v>
      </c>
      <c r="I215" s="82" t="n">
        <f aca="false">MATCH(B215,$G$175:$G$256,0)</f>
        <v>47</v>
      </c>
      <c r="J215" s="82" t="n">
        <f aca="false">INDEX($H$175:$H$256,I215)</f>
        <v>41</v>
      </c>
      <c r="K215" s="82"/>
      <c r="L215" s="82" t="n">
        <f aca="false">IF(OR(J215=J214,J215=J216),CONCATENATE("=",J215),J215)</f>
        <v>41</v>
      </c>
      <c r="M215" s="82" t="str">
        <f aca="false">INDEX($C$175:$C$256,I215)</f>
        <v>Namibia</v>
      </c>
      <c r="N215" s="82" t="n">
        <f aca="false">IF(INDEX($D$175:$D$256,I215)&lt;0,"NA",INDEX($D$175:$D$256,I215))</f>
        <v>62.26</v>
      </c>
    </row>
    <row r="216" customFormat="false" ht="14.5" hidden="false" customHeight="false" outlineLevel="0" collapsed="false">
      <c r="B216" s="82" t="n">
        <v>42</v>
      </c>
      <c r="C216" s="85" t="str">
        <f aca="false">C45</f>
        <v>Malta</v>
      </c>
      <c r="D216" s="86" t="n">
        <f aca="false">IFERROR(ROUND(HLOOKUP(C216,normalization!$V$4:$CW$153,MATCH(A$174,normalization!$A$4:$A$153,0),0),2),-1)</f>
        <v>77.78</v>
      </c>
      <c r="G216" s="87" t="n">
        <f aca="false">RANK(D216,$D$175:$D$256,0)+COUNTIF($D$175:D216,D216)-1</f>
        <v>18</v>
      </c>
      <c r="H216" s="82" t="n">
        <f aca="false">RANK(D216,$D$175:$D$256,0)</f>
        <v>18</v>
      </c>
      <c r="I216" s="82" t="n">
        <f aca="false">MATCH(B216,$G$175:$G$256,0)</f>
        <v>49</v>
      </c>
      <c r="J216" s="82" t="n">
        <f aca="false">INDEX($H$175:$H$256,I216)</f>
        <v>42</v>
      </c>
      <c r="K216" s="82"/>
      <c r="L216" s="82" t="n">
        <f aca="false">IF(OR(J216=J215,J216=J217),CONCATENATE("=",J216),J216)</f>
        <v>42</v>
      </c>
      <c r="M216" s="82" t="str">
        <f aca="false">INDEX($C$175:$C$256,I216)</f>
        <v>Nigeria</v>
      </c>
      <c r="N216" s="82" t="n">
        <f aca="false">IF(INDEX($D$175:$D$256,I216)&lt;0,"NA",INDEX($D$175:$D$256,I216))</f>
        <v>60.81</v>
      </c>
    </row>
    <row r="217" customFormat="false" ht="14.5" hidden="false" customHeight="false" outlineLevel="0" collapsed="false">
      <c r="B217" s="82" t="n">
        <v>43</v>
      </c>
      <c r="C217" s="85" t="str">
        <f aca="false">C46</f>
        <v>Myanmar</v>
      </c>
      <c r="D217" s="86" t="n">
        <f aca="false">IFERROR(ROUND(HLOOKUP(C217,normalization!$V$4:$CW$153,MATCH(A$174,normalization!$A$4:$A$153,0),0),2),-1)</f>
        <v>25.93</v>
      </c>
      <c r="G217" s="87" t="n">
        <f aca="false">RANK(D217,$D$175:$D$256,0)+COUNTIF($D$175:D217,D217)-1</f>
        <v>72</v>
      </c>
      <c r="H217" s="82" t="n">
        <f aca="false">RANK(D217,$D$175:$D$256,0)</f>
        <v>72</v>
      </c>
      <c r="I217" s="82" t="n">
        <f aca="false">MATCH(B217,$G$175:$G$256,0)</f>
        <v>79</v>
      </c>
      <c r="J217" s="82" t="n">
        <f aca="false">INDEX($H$175:$H$256,I217)</f>
        <v>43</v>
      </c>
      <c r="K217" s="82"/>
      <c r="L217" s="82" t="n">
        <f aca="false">IF(OR(J217=J216,J217=J218),CONCATENATE("=",J217),J217)</f>
        <v>43</v>
      </c>
      <c r="M217" s="82" t="str">
        <f aca="false">INDEX($C$175:$C$256,I217)</f>
        <v>Zambia</v>
      </c>
      <c r="N217" s="82" t="n">
        <f aca="false">IF(INDEX($D$175:$D$256,I217)&lt;0,"NA",INDEX($D$175:$D$256,I217))</f>
        <v>60.45</v>
      </c>
    </row>
    <row r="218" customFormat="false" ht="14.5" hidden="false" customHeight="false" outlineLevel="0" collapsed="false">
      <c r="B218" s="82" t="n">
        <v>44</v>
      </c>
      <c r="C218" s="85" t="str">
        <f aca="false">C47</f>
        <v>Mozambique</v>
      </c>
      <c r="D218" s="86" t="n">
        <f aca="false">IFERROR(ROUND(HLOOKUP(C218,normalization!$V$4:$CW$153,MATCH(A$174,normalization!$A$4:$A$153,0),0),2),-1)</f>
        <v>53.17</v>
      </c>
      <c r="G218" s="87" t="n">
        <f aca="false">RANK(D218,$D$175:$D$256,0)+COUNTIF($D$175:D218,D218)-1</f>
        <v>53</v>
      </c>
      <c r="H218" s="82" t="n">
        <f aca="false">RANK(D218,$D$175:$D$256,0)</f>
        <v>53</v>
      </c>
      <c r="I218" s="82" t="n">
        <f aca="false">MATCH(B218,$G$175:$G$256,0)</f>
        <v>61</v>
      </c>
      <c r="J218" s="82" t="n">
        <f aca="false">INDEX($H$175:$H$256,I218)</f>
        <v>44</v>
      </c>
      <c r="K218" s="82"/>
      <c r="L218" s="82" t="n">
        <f aca="false">IF(OR(J218=J217,J218=J219),CONCATENATE("=",J218),J218)</f>
        <v>44</v>
      </c>
      <c r="M218" s="82" t="str">
        <f aca="false">INDEX($C$175:$C$256,I218)</f>
        <v>Russian Federation</v>
      </c>
      <c r="N218" s="82" t="n">
        <f aca="false">IF(INDEX($D$175:$D$256,I218)&lt;0,"NA",INDEX($D$175:$D$256,I218))</f>
        <v>60.44</v>
      </c>
    </row>
    <row r="219" customFormat="false" ht="14.5" hidden="false" customHeight="false" outlineLevel="0" collapsed="false">
      <c r="B219" s="82" t="n">
        <v>45</v>
      </c>
      <c r="C219" s="85" t="str">
        <f aca="false">C48</f>
        <v>Mauritius</v>
      </c>
      <c r="D219" s="86" t="n">
        <f aca="false">IFERROR(ROUND(HLOOKUP(C219,normalization!$V$4:$CW$153,MATCH(A$174,normalization!$A$4:$A$153,0),0),2),-1)</f>
        <v>69.21</v>
      </c>
      <c r="G219" s="87" t="n">
        <f aca="false">RANK(D219,$D$175:$D$256,0)+COUNTIF($D$175:D219,D219)-1</f>
        <v>28</v>
      </c>
      <c r="H219" s="82" t="n">
        <f aca="false">RANK(D219,$D$175:$D$256,0)</f>
        <v>28</v>
      </c>
      <c r="I219" s="82" t="n">
        <f aca="false">MATCH(B219,$G$175:$G$256,0)</f>
        <v>66</v>
      </c>
      <c r="J219" s="82" t="n">
        <f aca="false">INDEX($H$175:$H$256,I219)</f>
        <v>45</v>
      </c>
      <c r="K219" s="82"/>
      <c r="L219" s="82" t="n">
        <f aca="false">IF(OR(J219=J218,J219=J220),CONCATENATE("=",J219),J219)</f>
        <v>45</v>
      </c>
      <c r="M219" s="82" t="str">
        <f aca="false">INDEX($C$175:$C$256,I219)</f>
        <v>Serbia</v>
      </c>
      <c r="N219" s="82" t="n">
        <f aca="false">IF(INDEX($D$175:$D$256,I219)&lt;0,"NA",INDEX($D$175:$D$256,I219))</f>
        <v>59.22</v>
      </c>
    </row>
    <row r="220" customFormat="false" ht="14.5" hidden="false" customHeight="false" outlineLevel="0" collapsed="false">
      <c r="B220" s="82" t="n">
        <v>46</v>
      </c>
      <c r="C220" s="85" t="str">
        <f aca="false">C49</f>
        <v>Malaysia</v>
      </c>
      <c r="D220" s="86" t="n">
        <f aca="false">IFERROR(ROUND(HLOOKUP(C220,normalization!$V$4:$CW$153,MATCH(A$174,normalization!$A$4:$A$153,0),0),2),-1)</f>
        <v>43.28</v>
      </c>
      <c r="G220" s="87" t="n">
        <f aca="false">RANK(D220,$D$175:$D$256,0)+COUNTIF($D$175:D220,D220)-1</f>
        <v>59</v>
      </c>
      <c r="H220" s="82" t="n">
        <f aca="false">RANK(D220,$D$175:$D$256,0)</f>
        <v>59</v>
      </c>
      <c r="I220" s="82" t="n">
        <f aca="false">MATCH(B220,$G$175:$G$256,0)</f>
        <v>70</v>
      </c>
      <c r="J220" s="82" t="n">
        <f aca="false">INDEX($H$175:$H$256,I220)</f>
        <v>46</v>
      </c>
      <c r="K220" s="82"/>
      <c r="L220" s="82" t="n">
        <f aca="false">IF(OR(J220=J219,J220=J221),CONCATENATE("=",J220),J220)</f>
        <v>46</v>
      </c>
      <c r="M220" s="82" t="str">
        <f aca="false">INDEX($C$175:$C$256,I220)</f>
        <v>Switzerland</v>
      </c>
      <c r="N220" s="82" t="n">
        <f aca="false">IF(INDEX($D$175:$D$256,I220)&lt;0,"NA",INDEX($D$175:$D$256,I220))</f>
        <v>58.76</v>
      </c>
    </row>
    <row r="221" customFormat="false" ht="14.5" hidden="false" customHeight="false" outlineLevel="0" collapsed="false">
      <c r="B221" s="82" t="n">
        <v>47</v>
      </c>
      <c r="C221" s="85" t="str">
        <f aca="false">C50</f>
        <v>Namibia</v>
      </c>
      <c r="D221" s="86" t="n">
        <f aca="false">IFERROR(ROUND(HLOOKUP(C221,normalization!$V$4:$CW$153,MATCH(A$174,normalization!$A$4:$A$153,0),0),2),-1)</f>
        <v>62.26</v>
      </c>
      <c r="G221" s="87" t="n">
        <f aca="false">RANK(D221,$D$175:$D$256,0)+COUNTIF($D$175:D221,D221)-1</f>
        <v>41</v>
      </c>
      <c r="H221" s="82" t="n">
        <f aca="false">RANK(D221,$D$175:$D$256,0)</f>
        <v>41</v>
      </c>
      <c r="I221" s="82" t="n">
        <f aca="false">MATCH(B221,$G$175:$G$256,0)</f>
        <v>65</v>
      </c>
      <c r="J221" s="82" t="n">
        <f aca="false">INDEX($H$175:$H$256,I221)</f>
        <v>47</v>
      </c>
      <c r="K221" s="82"/>
      <c r="L221" s="82" t="n">
        <f aca="false">IF(OR(J221=J220,J221=J222),CONCATENATE("=",J221),J221)</f>
        <v>47</v>
      </c>
      <c r="M221" s="82" t="str">
        <f aca="false">INDEX($C$175:$C$256,I221)</f>
        <v>Singapore</v>
      </c>
      <c r="N221" s="82" t="n">
        <f aca="false">IF(INDEX($D$175:$D$256,I221)&lt;0,"NA",INDEX($D$175:$D$256,I221))</f>
        <v>58.22</v>
      </c>
    </row>
    <row r="222" customFormat="false" ht="14.5" hidden="false" customHeight="false" outlineLevel="0" collapsed="false">
      <c r="B222" s="82" t="n">
        <v>48</v>
      </c>
      <c r="C222" s="85" t="str">
        <f aca="false">C51</f>
        <v>Niger</v>
      </c>
      <c r="D222" s="86" t="n">
        <f aca="false">IFERROR(ROUND(HLOOKUP(C222,normalization!$V$4:$CW$153,MATCH(A$174,normalization!$A$4:$A$153,0),0),2),-1)</f>
        <v>56.98</v>
      </c>
      <c r="G222" s="87" t="n">
        <f aca="false">RANK(D222,$D$175:$D$256,0)+COUNTIF($D$175:D222,D222)-1</f>
        <v>48</v>
      </c>
      <c r="H222" s="82" t="n">
        <f aca="false">RANK(D222,$D$175:$D$256,0)</f>
        <v>48</v>
      </c>
      <c r="I222" s="82" t="n">
        <f aca="false">MATCH(B222,$G$175:$G$256,0)</f>
        <v>48</v>
      </c>
      <c r="J222" s="82" t="n">
        <f aca="false">INDEX($H$175:$H$256,I222)</f>
        <v>48</v>
      </c>
      <c r="K222" s="82"/>
      <c r="L222" s="82" t="n">
        <f aca="false">IF(OR(J222=J221,J222=J223),CONCATENATE("=",J222),J222)</f>
        <v>48</v>
      </c>
      <c r="M222" s="82" t="str">
        <f aca="false">INDEX($C$175:$C$256,I222)</f>
        <v>Niger</v>
      </c>
      <c r="N222" s="82" t="n">
        <f aca="false">IF(INDEX($D$175:$D$256,I222)&lt;0,"NA",INDEX($D$175:$D$256,I222))</f>
        <v>56.98</v>
      </c>
    </row>
    <row r="223" customFormat="false" ht="14.5" hidden="false" customHeight="false" outlineLevel="0" collapsed="false">
      <c r="B223" s="82" t="n">
        <v>49</v>
      </c>
      <c r="C223" s="85" t="str">
        <f aca="false">C52</f>
        <v>Nigeria</v>
      </c>
      <c r="D223" s="86" t="n">
        <f aca="false">IFERROR(ROUND(HLOOKUP(C223,normalization!$V$4:$CW$153,MATCH(A$174,normalization!$A$4:$A$153,0),0),2),-1)</f>
        <v>60.81</v>
      </c>
      <c r="G223" s="87" t="n">
        <f aca="false">RANK(D223,$D$175:$D$256,0)+COUNTIF($D$175:D223,D223)-1</f>
        <v>42</v>
      </c>
      <c r="H223" s="82" t="n">
        <f aca="false">RANK(D223,$D$175:$D$256,0)</f>
        <v>42</v>
      </c>
      <c r="I223" s="82" t="n">
        <f aca="false">MATCH(B223,$G$175:$G$256,0)</f>
        <v>53</v>
      </c>
      <c r="J223" s="82" t="n">
        <f aca="false">INDEX($H$175:$H$256,I223)</f>
        <v>49</v>
      </c>
      <c r="K223" s="82"/>
      <c r="L223" s="82" t="n">
        <f aca="false">IF(OR(J223=J222,J223=J224),CONCATENATE("=",J223),J223)</f>
        <v>49</v>
      </c>
      <c r="M223" s="82" t="str">
        <f aca="false">INDEX($C$175:$C$256,I223)</f>
        <v>Pakistan</v>
      </c>
      <c r="N223" s="82" t="n">
        <f aca="false">IF(INDEX($D$175:$D$256,I223)&lt;0,"NA",INDEX($D$175:$D$256,I223))</f>
        <v>56.88</v>
      </c>
    </row>
    <row r="224" customFormat="false" ht="14.5" hidden="false" customHeight="false" outlineLevel="0" collapsed="false">
      <c r="B224" s="82" t="n">
        <v>50</v>
      </c>
      <c r="C224" s="85" t="str">
        <f aca="false">C53</f>
        <v>Netherlands</v>
      </c>
      <c r="D224" s="86" t="n">
        <f aca="false">IFERROR(ROUND(HLOOKUP(C224,normalization!$V$4:$CW$153,MATCH(A$174,normalization!$A$4:$A$153,0),0),2),-1)</f>
        <v>90.17</v>
      </c>
      <c r="G224" s="87" t="n">
        <f aca="false">RANK(D224,$D$175:$D$256,0)+COUNTIF($D$175:D224,D224)-1</f>
        <v>2</v>
      </c>
      <c r="H224" s="82" t="n">
        <f aca="false">RANK(D224,$D$175:$D$256,0)</f>
        <v>2</v>
      </c>
      <c r="I224" s="82" t="n">
        <f aca="false">MATCH(B224,$G$175:$G$256,0)</f>
        <v>80</v>
      </c>
      <c r="J224" s="82" t="n">
        <f aca="false">INDEX($H$175:$H$256,I224)</f>
        <v>50</v>
      </c>
      <c r="K224" s="82"/>
      <c r="L224" s="82" t="n">
        <f aca="false">IF(OR(J224=J223,J224=J225),CONCATENATE("=",J224),J224)</f>
        <v>50</v>
      </c>
      <c r="M224" s="82" t="str">
        <f aca="false">INDEX($C$175:$C$256,I224)</f>
        <v>Zimbabwe</v>
      </c>
      <c r="N224" s="82" t="n">
        <f aca="false">IF(INDEX($D$175:$D$256,I224)&lt;0,"NA",INDEX($D$175:$D$256,I224))</f>
        <v>55.09</v>
      </c>
    </row>
    <row r="225" customFormat="false" ht="14.5" hidden="false" customHeight="false" outlineLevel="0" collapsed="false">
      <c r="B225" s="82" t="n">
        <v>51</v>
      </c>
      <c r="C225" s="85" t="str">
        <f aca="false">C54</f>
        <v>Norway</v>
      </c>
      <c r="D225" s="86" t="n">
        <f aca="false">IFERROR(ROUND(HLOOKUP(C225,normalization!$V$4:$CW$153,MATCH(A$174,normalization!$A$4:$A$153,0),0),2),-1)</f>
        <v>91.04</v>
      </c>
      <c r="G225" s="87" t="n">
        <f aca="false">RANK(D225,$D$175:$D$256,0)+COUNTIF($D$175:D225,D225)-1</f>
        <v>1</v>
      </c>
      <c r="H225" s="82" t="n">
        <f aca="false">RANK(D225,$D$175:$D$256,0)</f>
        <v>1</v>
      </c>
      <c r="I225" s="82" t="n">
        <f aca="false">MATCH(B225,$G$175:$G$256,0)</f>
        <v>75</v>
      </c>
      <c r="J225" s="82" t="n">
        <f aca="false">INDEX($H$175:$H$256,I225)</f>
        <v>51</v>
      </c>
      <c r="K225" s="82"/>
      <c r="L225" s="82" t="n">
        <f aca="false">IF(OR(J225=J224,J225=J226),CONCATENATE("=",J225),J225)</f>
        <v>51</v>
      </c>
      <c r="M225" s="82" t="str">
        <f aca="false">INDEX($C$175:$C$256,I225)</f>
        <v>Uruguay</v>
      </c>
      <c r="N225" s="82" t="n">
        <f aca="false">IF(INDEX($D$175:$D$256,I225)&lt;0,"NA",INDEX($D$175:$D$256,I225))</f>
        <v>54.41</v>
      </c>
    </row>
    <row r="226" customFormat="false" ht="14.5" hidden="false" customHeight="false" outlineLevel="0" collapsed="false">
      <c r="B226" s="82" t="n">
        <v>52</v>
      </c>
      <c r="C226" s="85" t="str">
        <f aca="false">C55</f>
        <v>New Zealand</v>
      </c>
      <c r="D226" s="86" t="n">
        <f aca="false">IFERROR(ROUND(HLOOKUP(C226,normalization!$V$4:$CW$153,MATCH(A$174,normalization!$A$4:$A$153,0),0),2),-1)</f>
        <v>86.22</v>
      </c>
      <c r="G226" s="87" t="n">
        <f aca="false">RANK(D226,$D$175:$D$256,0)+COUNTIF($D$175:D226,D226)-1</f>
        <v>9</v>
      </c>
      <c r="H226" s="82" t="n">
        <f aca="false">RANK(D226,$D$175:$D$256,0)</f>
        <v>9</v>
      </c>
      <c r="I226" s="82" t="n">
        <f aca="false">MATCH(B226,$G$175:$G$256,0)</f>
        <v>41</v>
      </c>
      <c r="J226" s="82" t="n">
        <f aca="false">INDEX($H$175:$H$256,I226)</f>
        <v>52</v>
      </c>
      <c r="K226" s="82"/>
      <c r="L226" s="82" t="n">
        <f aca="false">IF(OR(J226=J225,J226=J227),CONCATENATE("=",J226),J226)</f>
        <v>52</v>
      </c>
      <c r="M226" s="82" t="str">
        <f aca="false">INDEX($C$175:$C$256,I226)</f>
        <v>Mali</v>
      </c>
      <c r="N226" s="82" t="n">
        <f aca="false">IF(INDEX($D$175:$D$256,I226)&lt;0,"NA",INDEX($D$175:$D$256,I226))</f>
        <v>54.25</v>
      </c>
    </row>
    <row r="227" customFormat="false" ht="14.5" hidden="false" customHeight="false" outlineLevel="0" collapsed="false">
      <c r="B227" s="82" t="n">
        <v>53</v>
      </c>
      <c r="C227" s="85" t="str">
        <f aca="false">C56</f>
        <v>Pakistan</v>
      </c>
      <c r="D227" s="86" t="n">
        <f aca="false">IFERROR(ROUND(HLOOKUP(C227,normalization!$V$4:$CW$153,MATCH(A$174,normalization!$A$4:$A$153,0),0),2),-1)</f>
        <v>56.88</v>
      </c>
      <c r="G227" s="87" t="n">
        <f aca="false">RANK(D227,$D$175:$D$256,0)+COUNTIF($D$175:D227,D227)-1</f>
        <v>49</v>
      </c>
      <c r="H227" s="82" t="n">
        <f aca="false">RANK(D227,$D$175:$D$256,0)</f>
        <v>49</v>
      </c>
      <c r="I227" s="82" t="n">
        <f aca="false">MATCH(B227,$G$175:$G$256,0)</f>
        <v>44</v>
      </c>
      <c r="J227" s="82" t="n">
        <f aca="false">INDEX($H$175:$H$256,I227)</f>
        <v>53</v>
      </c>
      <c r="K227" s="82"/>
      <c r="L227" s="82" t="n">
        <f aca="false">IF(OR(J227=J226,J227=J228),CONCATENATE("=",J227),J227)</f>
        <v>53</v>
      </c>
      <c r="M227" s="82" t="str">
        <f aca="false">INDEX($C$175:$C$256,I227)</f>
        <v>Mozambique</v>
      </c>
      <c r="N227" s="82" t="n">
        <f aca="false">IF(INDEX($D$175:$D$256,I227)&lt;0,"NA",INDEX($D$175:$D$256,I227))</f>
        <v>53.17</v>
      </c>
    </row>
    <row r="228" customFormat="false" ht="14.5" hidden="false" customHeight="false" outlineLevel="0" collapsed="false">
      <c r="B228" s="82" t="n">
        <v>54</v>
      </c>
      <c r="C228" s="85" t="str">
        <f aca="false">C57</f>
        <v>Panama</v>
      </c>
      <c r="D228" s="86" t="n">
        <f aca="false">IFERROR(ROUND(HLOOKUP(C228,normalization!$V$4:$CW$153,MATCH(A$174,normalization!$A$4:$A$153,0),0),2),-1)</f>
        <v>66.3</v>
      </c>
      <c r="G228" s="87" t="n">
        <f aca="false">RANK(D228,$D$175:$D$256,0)+COUNTIF($D$175:D228,D228)-1</f>
        <v>33</v>
      </c>
      <c r="H228" s="82" t="n">
        <f aca="false">RANK(D228,$D$175:$D$256,0)</f>
        <v>33</v>
      </c>
      <c r="I228" s="82" t="n">
        <f aca="false">MATCH(B228,$G$175:$G$256,0)</f>
        <v>27</v>
      </c>
      <c r="J228" s="82" t="n">
        <f aca="false">INDEX($H$175:$H$256,I228)</f>
        <v>54</v>
      </c>
      <c r="K228" s="82"/>
      <c r="L228" s="82" t="n">
        <f aca="false">IF(OR(J228=J227,J228=J229),CONCATENATE("=",J228),J228)</f>
        <v>54</v>
      </c>
      <c r="M228" s="82" t="str">
        <f aca="false">INDEX($C$175:$C$256,I228)</f>
        <v>Guinea</v>
      </c>
      <c r="N228" s="82" t="n">
        <f aca="false">IF(INDEX($D$175:$D$256,I228)&lt;0,"NA",INDEX($D$175:$D$256,I228))</f>
        <v>49.32</v>
      </c>
    </row>
    <row r="229" customFormat="false" ht="14.5" hidden="false" customHeight="false" outlineLevel="0" collapsed="false">
      <c r="B229" s="82" t="n">
        <v>55</v>
      </c>
      <c r="C229" s="85" t="str">
        <f aca="false">C58</f>
        <v>Peru</v>
      </c>
      <c r="D229" s="86" t="n">
        <f aca="false">IFERROR(ROUND(HLOOKUP(C229,normalization!$V$4:$CW$153,MATCH(A$174,normalization!$A$4:$A$153,0),0),2),-1)</f>
        <v>70.56</v>
      </c>
      <c r="G229" s="87" t="n">
        <f aca="false">RANK(D229,$D$175:$D$256,0)+COUNTIF($D$175:D229,D229)-1</f>
        <v>27</v>
      </c>
      <c r="H229" s="82" t="n">
        <f aca="false">RANK(D229,$D$175:$D$256,0)</f>
        <v>27</v>
      </c>
      <c r="I229" s="82" t="n">
        <f aca="false">MATCH(B229,$G$175:$G$256,0)</f>
        <v>63</v>
      </c>
      <c r="J229" s="82" t="n">
        <f aca="false">INDEX($H$175:$H$256,I229)</f>
        <v>55</v>
      </c>
      <c r="K229" s="82"/>
      <c r="L229" s="82" t="n">
        <f aca="false">IF(OR(J229=J228,J229=J230),CONCATENATE("=",J229),J229)</f>
        <v>55</v>
      </c>
      <c r="M229" s="82" t="str">
        <f aca="false">INDEX($C$175:$C$256,I229)</f>
        <v>Sudan</v>
      </c>
      <c r="N229" s="82" t="n">
        <f aca="false">IF(INDEX($D$175:$D$256,I229)&lt;0,"NA",INDEX($D$175:$D$256,I229))</f>
        <v>48.53</v>
      </c>
    </row>
    <row r="230" customFormat="false" ht="14.5" hidden="false" customHeight="false" outlineLevel="0" collapsed="false">
      <c r="B230" s="82" t="n">
        <v>56</v>
      </c>
      <c r="C230" s="85" t="str">
        <f aca="false">C59</f>
        <v>Philippines</v>
      </c>
      <c r="D230" s="86" t="n">
        <f aca="false">IFERROR(ROUND(HLOOKUP(C230,normalization!$V$4:$CW$153,MATCH(A$174,normalization!$A$4:$A$153,0),0),2),-1)</f>
        <v>63.82</v>
      </c>
      <c r="G230" s="87" t="n">
        <f aca="false">RANK(D230,$D$175:$D$256,0)+COUNTIF($D$175:D230,D230)-1</f>
        <v>39</v>
      </c>
      <c r="H230" s="82" t="n">
        <f aca="false">RANK(D230,$D$175:$D$256,0)</f>
        <v>39</v>
      </c>
      <c r="I230" s="82" t="n">
        <f aca="false">MATCH(B230,$G$175:$G$256,0)</f>
        <v>9</v>
      </c>
      <c r="J230" s="82" t="n">
        <f aca="false">INDEX($H$175:$H$256,I230)</f>
        <v>56</v>
      </c>
      <c r="K230" s="82"/>
      <c r="L230" s="82" t="n">
        <f aca="false">IF(OR(J230=J229,J230=J231),CONCATENATE("=",J230),J230)</f>
        <v>56</v>
      </c>
      <c r="M230" s="82" t="str">
        <f aca="false">INDEX($C$175:$C$256,I230)</f>
        <v>Chile</v>
      </c>
      <c r="N230" s="82" t="n">
        <f aca="false">IF(INDEX($D$175:$D$256,I230)&lt;0,"NA",INDEX($D$175:$D$256,I230))</f>
        <v>46.37</v>
      </c>
    </row>
    <row r="231" customFormat="false" ht="14.5" hidden="false" customHeight="false" outlineLevel="0" collapsed="false">
      <c r="B231" s="82" t="n">
        <v>57</v>
      </c>
      <c r="C231" s="85" t="str">
        <f aca="false">C60</f>
        <v>Papua New Guinea</v>
      </c>
      <c r="D231" s="86" t="n">
        <f aca="false">IFERROR(ROUND(HLOOKUP(C231,normalization!$V$4:$CW$153,MATCH(A$174,normalization!$A$4:$A$153,0),0),2),-1)</f>
        <v>41.49</v>
      </c>
      <c r="G231" s="87" t="n">
        <f aca="false">RANK(D231,$D$175:$D$256,0)+COUNTIF($D$175:D231,D231)-1</f>
        <v>60</v>
      </c>
      <c r="H231" s="82" t="n">
        <f aca="false">RANK(D231,$D$175:$D$256,0)</f>
        <v>60</v>
      </c>
      <c r="I231" s="82" t="n">
        <f aca="false">MATCH(B231,$G$175:$G$256,0)</f>
        <v>14</v>
      </c>
      <c r="J231" s="82" t="n">
        <f aca="false">INDEX($H$175:$H$256,I231)</f>
        <v>57</v>
      </c>
      <c r="K231" s="82"/>
      <c r="L231" s="82" t="n">
        <f aca="false">IF(OR(J231=J230,J231=J232),CONCATENATE("=",J231),J231)</f>
        <v>57</v>
      </c>
      <c r="M231" s="82" t="str">
        <f aca="false">INDEX($C$175:$C$256,I231)</f>
        <v>Costa Rica</v>
      </c>
      <c r="N231" s="82" t="n">
        <f aca="false">IF(INDEX($D$175:$D$256,I231)&lt;0,"NA",INDEX($D$175:$D$256,I231))</f>
        <v>44.73</v>
      </c>
    </row>
    <row r="232" customFormat="false" ht="14.5" hidden="false" customHeight="false" outlineLevel="0" collapsed="false">
      <c r="B232" s="82" t="n">
        <v>58</v>
      </c>
      <c r="C232" s="85" t="str">
        <f aca="false">C61</f>
        <v>Poland</v>
      </c>
      <c r="D232" s="86" t="n">
        <f aca="false">IFERROR(ROUND(HLOOKUP(C232,normalization!$V$4:$CW$153,MATCH(A$174,normalization!$A$4:$A$153,0),0),2),-1)</f>
        <v>76.9</v>
      </c>
      <c r="G232" s="87" t="n">
        <f aca="false">RANK(D232,$D$175:$D$256,0)+COUNTIF($D$175:D232,D232)-1</f>
        <v>20</v>
      </c>
      <c r="H232" s="82" t="n">
        <f aca="false">RANK(D232,$D$175:$D$256,0)</f>
        <v>20</v>
      </c>
      <c r="I232" s="82" t="n">
        <f aca="false">MATCH(B232,$G$175:$G$256,0)</f>
        <v>35</v>
      </c>
      <c r="J232" s="82" t="n">
        <f aca="false">INDEX($H$175:$H$256,I232)</f>
        <v>58</v>
      </c>
      <c r="K232" s="82"/>
      <c r="L232" s="82" t="n">
        <f aca="false">IF(OR(J232=J231,J232=J233),CONCATENATE("=",J232),J232)</f>
        <v>58</v>
      </c>
      <c r="M232" s="82" t="str">
        <f aca="false">INDEX($C$175:$C$256,I232)</f>
        <v>Jamaica</v>
      </c>
      <c r="N232" s="82" t="n">
        <f aca="false">IF(INDEX($D$175:$D$256,I232)&lt;0,"NA",INDEX($D$175:$D$256,I232))</f>
        <v>43.96</v>
      </c>
    </row>
    <row r="233" customFormat="false" ht="14.5" hidden="false" customHeight="false" outlineLevel="0" collapsed="false">
      <c r="B233" s="82" t="n">
        <v>59</v>
      </c>
      <c r="C233" s="85" t="str">
        <f aca="false">C62</f>
        <v>Portugal</v>
      </c>
      <c r="D233" s="86" t="n">
        <f aca="false">IFERROR(ROUND(HLOOKUP(C233,normalization!$V$4:$CW$153,MATCH(A$174,normalization!$A$4:$A$153,0),0),2),-1)</f>
        <v>80.93</v>
      </c>
      <c r="G233" s="87" t="n">
        <f aca="false">RANK(D233,$D$175:$D$256,0)+COUNTIF($D$175:D233,D233)-1</f>
        <v>15</v>
      </c>
      <c r="H233" s="82" t="n">
        <f aca="false">RANK(D233,$D$175:$D$256,0)</f>
        <v>15</v>
      </c>
      <c r="I233" s="82" t="n">
        <f aca="false">MATCH(B233,$G$175:$G$256,0)</f>
        <v>46</v>
      </c>
      <c r="J233" s="82" t="n">
        <f aca="false">INDEX($H$175:$H$256,I233)</f>
        <v>59</v>
      </c>
      <c r="K233" s="82"/>
      <c r="L233" s="82" t="n">
        <f aca="false">IF(OR(J233=J232,J233=J234),CONCATENATE("=",J233),J233)</f>
        <v>59</v>
      </c>
      <c r="M233" s="82" t="str">
        <f aca="false">INDEX($C$175:$C$256,I233)</f>
        <v>Malaysia</v>
      </c>
      <c r="N233" s="82" t="n">
        <f aca="false">IF(INDEX($D$175:$D$256,I233)&lt;0,"NA",INDEX($D$175:$D$256,I233))</f>
        <v>43.28</v>
      </c>
    </row>
    <row r="234" customFormat="false" ht="14.5" hidden="false" customHeight="false" outlineLevel="0" collapsed="false">
      <c r="B234" s="82" t="n">
        <v>60</v>
      </c>
      <c r="C234" s="85" t="str">
        <f aca="false">C63</f>
        <v>Romania</v>
      </c>
      <c r="D234" s="86" t="n">
        <f aca="false">IFERROR(ROUND(HLOOKUP(C234,normalization!$V$4:$CW$153,MATCH(A$174,normalization!$A$4:$A$153,0),0),2),-1)</f>
        <v>66.02</v>
      </c>
      <c r="G234" s="87" t="n">
        <f aca="false">RANK(D234,$D$175:$D$256,0)+COUNTIF($D$175:D234,D234)-1</f>
        <v>35</v>
      </c>
      <c r="H234" s="82" t="n">
        <f aca="false">RANK(D234,$D$175:$D$256,0)</f>
        <v>35</v>
      </c>
      <c r="I234" s="82" t="n">
        <f aca="false">MATCH(B234,$G$175:$G$256,0)</f>
        <v>57</v>
      </c>
      <c r="J234" s="82" t="n">
        <f aca="false">INDEX($H$175:$H$256,I234)</f>
        <v>60</v>
      </c>
      <c r="K234" s="82"/>
      <c r="L234" s="82" t="n">
        <f aca="false">IF(OR(J234=J233,J234=J235),CONCATENATE("=",J234),J234)</f>
        <v>60</v>
      </c>
      <c r="M234" s="82" t="str">
        <f aca="false">INDEX($C$175:$C$256,I234)</f>
        <v>Papua New Guinea</v>
      </c>
      <c r="N234" s="82" t="n">
        <f aca="false">IF(INDEX($D$175:$D$256,I234)&lt;0,"NA",INDEX($D$175:$D$256,I234))</f>
        <v>41.49</v>
      </c>
    </row>
    <row r="235" customFormat="false" ht="14.5" hidden="false" customHeight="false" outlineLevel="0" collapsed="false">
      <c r="B235" s="82" t="n">
        <v>61</v>
      </c>
      <c r="C235" s="85" t="str">
        <f aca="false">C64</f>
        <v>Russian Federation</v>
      </c>
      <c r="D235" s="86" t="n">
        <f aca="false">IFERROR(ROUND(HLOOKUP(C235,normalization!$V$4:$CW$153,MATCH(A$174,normalization!$A$4:$A$153,0),0),2),-1)</f>
        <v>60.44</v>
      </c>
      <c r="G235" s="87" t="n">
        <f aca="false">RANK(D235,$D$175:$D$256,0)+COUNTIF($D$175:D235,D235)-1</f>
        <v>44</v>
      </c>
      <c r="H235" s="82" t="n">
        <f aca="false">RANK(D235,$D$175:$D$256,0)</f>
        <v>44</v>
      </c>
      <c r="I235" s="82" t="n">
        <f aca="false">MATCH(B235,$G$175:$G$256,0)</f>
        <v>29</v>
      </c>
      <c r="J235" s="82" t="n">
        <f aca="false">INDEX($H$175:$H$256,I235)</f>
        <v>61</v>
      </c>
      <c r="K235" s="82"/>
      <c r="L235" s="82" t="n">
        <f aca="false">IF(OR(J235=J234,J235=J236),CONCATENATE("=",J235),J235)</f>
        <v>61</v>
      </c>
      <c r="M235" s="82" t="str">
        <f aca="false">INDEX($C$175:$C$256,I235)</f>
        <v>Guyana</v>
      </c>
      <c r="N235" s="82" t="n">
        <f aca="false">IF(INDEX($D$175:$D$256,I235)&lt;0,"NA",INDEX($D$175:$D$256,I235))</f>
        <v>41.43</v>
      </c>
    </row>
    <row r="236" customFormat="false" ht="14.5" hidden="false" customHeight="false" outlineLevel="0" collapsed="false">
      <c r="B236" s="82" t="n">
        <v>62</v>
      </c>
      <c r="C236" s="85" t="str">
        <f aca="false">C65</f>
        <v>Rwanda</v>
      </c>
      <c r="D236" s="86" t="n">
        <f aca="false">IFERROR(ROUND(HLOOKUP(C236,normalization!$V$4:$CW$153,MATCH(A$174,normalization!$A$4:$A$153,0),0),2),-1)</f>
        <v>37.43</v>
      </c>
      <c r="G236" s="87" t="n">
        <f aca="false">RANK(D236,$D$175:$D$256,0)+COUNTIF($D$175:D236,D236)-1</f>
        <v>65</v>
      </c>
      <c r="H236" s="82" t="n">
        <f aca="false">RANK(D236,$D$175:$D$256,0)</f>
        <v>65</v>
      </c>
      <c r="I236" s="82" t="n">
        <f aca="false">MATCH(B236,$G$175:$G$256,0)</f>
        <v>77</v>
      </c>
      <c r="J236" s="82" t="n">
        <f aca="false">INDEX($H$175:$H$256,I236)</f>
        <v>62</v>
      </c>
      <c r="K236" s="82"/>
      <c r="L236" s="82" t="n">
        <f aca="false">IF(OR(J236=J235,J236=J237),CONCATENATE("=",J236),J236)</f>
        <v>62</v>
      </c>
      <c r="M236" s="82" t="str">
        <f aca="false">INDEX($C$175:$C$256,I236)</f>
        <v>Vietnam</v>
      </c>
      <c r="N236" s="82" t="n">
        <f aca="false">IF(INDEX($D$175:$D$256,I236)&lt;0,"NA",INDEX($D$175:$D$256,I236))</f>
        <v>40.77</v>
      </c>
    </row>
    <row r="237" customFormat="false" ht="14.5" hidden="false" customHeight="false" outlineLevel="0" collapsed="false">
      <c r="B237" s="82" t="n">
        <v>63</v>
      </c>
      <c r="C237" s="85" t="str">
        <f aca="false">C66</f>
        <v>Sudan</v>
      </c>
      <c r="D237" s="86" t="n">
        <f aca="false">IFERROR(ROUND(HLOOKUP(C237,normalization!$V$4:$CW$153,MATCH(A$174,normalization!$A$4:$A$153,0),0),2),-1)</f>
        <v>48.53</v>
      </c>
      <c r="G237" s="87" t="n">
        <f aca="false">RANK(D237,$D$175:$D$256,0)+COUNTIF($D$175:D237,D237)-1</f>
        <v>55</v>
      </c>
      <c r="H237" s="82" t="n">
        <f aca="false">RANK(D237,$D$175:$D$256,0)</f>
        <v>55</v>
      </c>
      <c r="I237" s="82" t="n">
        <f aca="false">MATCH(B237,$G$175:$G$256,0)</f>
        <v>10</v>
      </c>
      <c r="J237" s="82" t="n">
        <f aca="false">INDEX($H$175:$H$256,I237)</f>
        <v>63</v>
      </c>
      <c r="K237" s="82"/>
      <c r="L237" s="82" t="n">
        <f aca="false">IF(OR(J237=J236,J237=J238),CONCATENATE("=",J237),J237)</f>
        <v>63</v>
      </c>
      <c r="M237" s="82" t="str">
        <f aca="false">INDEX($C$175:$C$256,I237)</f>
        <v>China</v>
      </c>
      <c r="N237" s="82" t="n">
        <f aca="false">IF(INDEX($D$175:$D$256,I237)&lt;0,"NA",INDEX($D$175:$D$256,I237))</f>
        <v>38.57</v>
      </c>
    </row>
    <row r="238" customFormat="false" ht="14.5" hidden="false" customHeight="false" outlineLevel="0" collapsed="false">
      <c r="B238" s="82" t="n">
        <v>64</v>
      </c>
      <c r="C238" s="85" t="str">
        <f aca="false">C67</f>
        <v>Senegal</v>
      </c>
      <c r="D238" s="86" t="n">
        <f aca="false">IFERROR(ROUND(HLOOKUP(C238,normalization!$V$4:$CW$153,MATCH(A$174,normalization!$A$4:$A$153,0),0),2),-1)</f>
        <v>62.51</v>
      </c>
      <c r="G238" s="87" t="n">
        <f aca="false">RANK(D238,$D$175:$D$256,0)+COUNTIF($D$175:D238,D238)-1</f>
        <v>40</v>
      </c>
      <c r="H238" s="82" t="n">
        <f aca="false">RANK(D238,$D$175:$D$256,0)</f>
        <v>40</v>
      </c>
      <c r="I238" s="82" t="n">
        <f aca="false">MATCH(B238,$G$175:$G$256,0)</f>
        <v>20</v>
      </c>
      <c r="J238" s="82" t="n">
        <f aca="false">INDEX($H$175:$H$256,I238)</f>
        <v>64</v>
      </c>
      <c r="K238" s="82"/>
      <c r="L238" s="82" t="n">
        <f aca="false">IF(OR(J238=J237,J238=J239),CONCATENATE("=",J238),J238)</f>
        <v>64</v>
      </c>
      <c r="M238" s="82" t="str">
        <f aca="false">INDEX($C$175:$C$256,I238)</f>
        <v>Ecuador</v>
      </c>
      <c r="N238" s="82" t="n">
        <f aca="false">IF(INDEX($D$175:$D$256,I238)&lt;0,"NA",INDEX($D$175:$D$256,I238))</f>
        <v>37.66</v>
      </c>
    </row>
    <row r="239" customFormat="false" ht="14.5" hidden="false" customHeight="false" outlineLevel="0" collapsed="false">
      <c r="B239" s="82" t="n">
        <v>65</v>
      </c>
      <c r="C239" s="85" t="str">
        <f aca="false">C68</f>
        <v>Singapore</v>
      </c>
      <c r="D239" s="86" t="n">
        <f aca="false">IFERROR(ROUND(HLOOKUP(C239,normalization!$V$4:$CW$153,MATCH(A$174,normalization!$A$4:$A$153,0),0),2),-1)</f>
        <v>58.22</v>
      </c>
      <c r="G239" s="87" t="n">
        <f aca="false">RANK(D239,$D$175:$D$256,0)+COUNTIF($D$175:D239,D239)-1</f>
        <v>47</v>
      </c>
      <c r="H239" s="82" t="n">
        <f aca="false">RANK(D239,$D$175:$D$256,0)</f>
        <v>47</v>
      </c>
      <c r="I239" s="82" t="n">
        <f aca="false">MATCH(B239,$G$175:$G$256,0)</f>
        <v>62</v>
      </c>
      <c r="J239" s="82" t="n">
        <f aca="false">INDEX($H$175:$H$256,I239)</f>
        <v>65</v>
      </c>
      <c r="K239" s="82"/>
      <c r="L239" s="82" t="n">
        <f aca="false">IF(OR(J239=J238,J239=J240),CONCATENATE("=",J239),J239)</f>
        <v>65</v>
      </c>
      <c r="M239" s="82" t="str">
        <f aca="false">INDEX($C$175:$C$256,I239)</f>
        <v>Rwanda</v>
      </c>
      <c r="N239" s="82" t="n">
        <f aca="false">IF(INDEX($D$175:$D$256,I239)&lt;0,"NA",INDEX($D$175:$D$256,I239))</f>
        <v>37.43</v>
      </c>
    </row>
    <row r="240" customFormat="false" ht="14.5" hidden="false" customHeight="false" outlineLevel="0" collapsed="false">
      <c r="B240" s="82" t="n">
        <v>66</v>
      </c>
      <c r="C240" s="85" t="str">
        <f aca="false">C69</f>
        <v>Serbia</v>
      </c>
      <c r="D240" s="86" t="n">
        <f aca="false">IFERROR(ROUND(HLOOKUP(C240,normalization!$V$4:$CW$153,MATCH(A$174,normalization!$A$4:$A$153,0),0),2),-1)</f>
        <v>59.22</v>
      </c>
      <c r="G240" s="87" t="n">
        <f aca="false">RANK(D240,$D$175:$D$256,0)+COUNTIF($D$175:D240,D240)-1</f>
        <v>45</v>
      </c>
      <c r="H240" s="82" t="n">
        <f aca="false">RANK(D240,$D$175:$D$256,0)</f>
        <v>45</v>
      </c>
      <c r="I240" s="82" t="n">
        <f aca="false">MATCH(B240,$G$175:$G$256,0)</f>
        <v>18</v>
      </c>
      <c r="J240" s="82" t="n">
        <f aca="false">INDEX($H$175:$H$256,I240)</f>
        <v>66</v>
      </c>
      <c r="K240" s="82"/>
      <c r="L240" s="82" t="n">
        <f aca="false">IF(OR(J240=J239,J240=J241),CONCATENATE("=",J240),J240)</f>
        <v>66</v>
      </c>
      <c r="M240" s="82" t="str">
        <f aca="false">INDEX($C$175:$C$256,I240)</f>
        <v>Dominican Republic</v>
      </c>
      <c r="N240" s="82" t="n">
        <f aca="false">IF(INDEX($D$175:$D$256,I240)&lt;0,"NA",INDEX($D$175:$D$256,I240))</f>
        <v>35.29</v>
      </c>
    </row>
    <row r="241" customFormat="false" ht="14.5" hidden="false" customHeight="false" outlineLevel="0" collapsed="false">
      <c r="B241" s="82" t="n">
        <v>67</v>
      </c>
      <c r="C241" s="85" t="str">
        <f aca="false">C70</f>
        <v>Suriname</v>
      </c>
      <c r="D241" s="86" t="n">
        <f aca="false">IFERROR(ROUND(HLOOKUP(C241,normalization!$V$4:$CW$153,MATCH(A$174,normalization!$A$4:$A$153,0),0),2),-1)</f>
        <v>31.46</v>
      </c>
      <c r="G241" s="87" t="n">
        <f aca="false">RANK(D241,$D$175:$D$256,0)+COUNTIF($D$175:D241,D241)-1</f>
        <v>68</v>
      </c>
      <c r="H241" s="82" t="n">
        <f aca="false">RANK(D241,$D$175:$D$256,0)</f>
        <v>68</v>
      </c>
      <c r="I241" s="82" t="n">
        <f aca="false">MATCH(B241,$G$175:$G$256,0)</f>
        <v>72</v>
      </c>
      <c r="J241" s="82" t="n">
        <f aca="false">INDEX($H$175:$H$256,I241)</f>
        <v>67</v>
      </c>
      <c r="K241" s="82"/>
      <c r="L241" s="82" t="n">
        <f aca="false">IF(OR(J241=J240,J241=J242),CONCATENATE("=",J241),J241)</f>
        <v>67</v>
      </c>
      <c r="M241" s="82" t="str">
        <f aca="false">INDEX($C$175:$C$256,I241)</f>
        <v>Togo</v>
      </c>
      <c r="N241" s="82" t="n">
        <f aca="false">IF(INDEX($D$175:$D$256,I241)&lt;0,"NA",INDEX($D$175:$D$256,I241))</f>
        <v>33.14</v>
      </c>
    </row>
    <row r="242" customFormat="false" ht="14.5" hidden="false" customHeight="false" outlineLevel="0" collapsed="false">
      <c r="B242" s="82" t="n">
        <v>68</v>
      </c>
      <c r="C242" s="85" t="str">
        <f aca="false">C71</f>
        <v>Slovenia</v>
      </c>
      <c r="D242" s="86" t="n">
        <f aca="false">IFERROR(ROUND(HLOOKUP(C242,normalization!$V$4:$CW$153,MATCH(A$174,normalization!$A$4:$A$153,0),0),2),-1)</f>
        <v>71.4</v>
      </c>
      <c r="G242" s="87" t="n">
        <f aca="false">RANK(D242,$D$175:$D$256,0)+COUNTIF($D$175:D242,D242)-1</f>
        <v>26</v>
      </c>
      <c r="H242" s="82" t="n">
        <f aca="false">RANK(D242,$D$175:$D$256,0)</f>
        <v>26</v>
      </c>
      <c r="I242" s="82" t="n">
        <f aca="false">MATCH(B242,$G$175:$G$256,0)</f>
        <v>67</v>
      </c>
      <c r="J242" s="82" t="n">
        <f aca="false">INDEX($H$175:$H$256,I242)</f>
        <v>68</v>
      </c>
      <c r="K242" s="82"/>
      <c r="L242" s="82" t="n">
        <f aca="false">IF(OR(J242=J241,J242=J243),CONCATENATE("=",J242),J242)</f>
        <v>68</v>
      </c>
      <c r="M242" s="82" t="str">
        <f aca="false">INDEX($C$175:$C$256,I242)</f>
        <v>Suriname</v>
      </c>
      <c r="N242" s="82" t="n">
        <f aca="false">IF(INDEX($D$175:$D$256,I242)&lt;0,"NA",INDEX($D$175:$D$256,I242))</f>
        <v>31.46</v>
      </c>
    </row>
    <row r="243" customFormat="false" ht="14.5" hidden="false" customHeight="false" outlineLevel="0" collapsed="false">
      <c r="B243" s="82" t="n">
        <v>69</v>
      </c>
      <c r="C243" s="85" t="str">
        <f aca="false">C72</f>
        <v>Sweden</v>
      </c>
      <c r="D243" s="86" t="n">
        <f aca="false">IFERROR(ROUND(HLOOKUP(C243,normalization!$V$4:$CW$153,MATCH(A$174,normalization!$A$4:$A$153,0),0),2),-1)</f>
        <v>89.11</v>
      </c>
      <c r="G243" s="87" t="n">
        <f aca="false">RANK(D243,$D$175:$D$256,0)+COUNTIF($D$175:D243,D243)-1</f>
        <v>3</v>
      </c>
      <c r="H243" s="82" t="n">
        <f aca="false">RANK(D243,$D$175:$D$256,0)</f>
        <v>3</v>
      </c>
      <c r="I243" s="82" t="n">
        <f aca="false">MATCH(B243,$G$175:$G$256,0)</f>
        <v>5</v>
      </c>
      <c r="J243" s="82" t="n">
        <f aca="false">INDEX($H$175:$H$256,I243)</f>
        <v>69</v>
      </c>
      <c r="K243" s="82"/>
      <c r="L243" s="82" t="n">
        <f aca="false">IF(OR(J243=J242,J243=J244),CONCATENATE("=",J243),J243)</f>
        <v>69</v>
      </c>
      <c r="M243" s="82" t="str">
        <f aca="false">INDEX($C$175:$C$256,I243)</f>
        <v>Bangladesh</v>
      </c>
      <c r="N243" s="82" t="n">
        <f aca="false">IF(INDEX($D$175:$D$256,I243)&lt;0,"NA",INDEX($D$175:$D$256,I243))</f>
        <v>31.16</v>
      </c>
    </row>
    <row r="244" customFormat="false" ht="14.5" hidden="false" customHeight="false" outlineLevel="0" collapsed="false">
      <c r="B244" s="82" t="n">
        <v>70</v>
      </c>
      <c r="C244" s="85" t="str">
        <f aca="false">C73</f>
        <v>Switzerland</v>
      </c>
      <c r="D244" s="86" t="n">
        <f aca="false">IFERROR(ROUND(HLOOKUP(C244,normalization!$V$4:$CW$153,MATCH(A$174,normalization!$A$4:$A$153,0),0),2),-1)</f>
        <v>58.76</v>
      </c>
      <c r="G244" s="87" t="n">
        <f aca="false">RANK(D244,$D$175:$D$256,0)+COUNTIF($D$175:D244,D244)-1</f>
        <v>46</v>
      </c>
      <c r="H244" s="82" t="n">
        <f aca="false">RANK(D244,$D$175:$D$256,0)</f>
        <v>46</v>
      </c>
      <c r="I244" s="82" t="n">
        <f aca="false">MATCH(B244,$G$175:$G$256,0)</f>
        <v>12</v>
      </c>
      <c r="J244" s="82" t="n">
        <f aca="false">INDEX($H$175:$H$256,I244)</f>
        <v>70</v>
      </c>
      <c r="K244" s="82"/>
      <c r="L244" s="82" t="n">
        <f aca="false">IF(OR(J244=J243,J244=J245),CONCATENATE("=",J244),J244)</f>
        <v>70</v>
      </c>
      <c r="M244" s="82" t="str">
        <f aca="false">INDEX($C$175:$C$256,I244)</f>
        <v>Colombia</v>
      </c>
      <c r="N244" s="82" t="n">
        <f aca="false">IF(INDEX($D$175:$D$256,I244)&lt;0,"NA",INDEX($D$175:$D$256,I244))</f>
        <v>29.49</v>
      </c>
    </row>
    <row r="245" customFormat="false" ht="14.5" hidden="false" customHeight="false" outlineLevel="0" collapsed="false">
      <c r="B245" s="82" t="n">
        <v>71</v>
      </c>
      <c r="C245" s="85" t="str">
        <f aca="false">C74</f>
        <v>Chad</v>
      </c>
      <c r="D245" s="86" t="n">
        <f aca="false">IFERROR(ROUND(HLOOKUP(C245,normalization!$V$4:$CW$153,MATCH(A$174,normalization!$A$4:$A$153,0),0),2),-1)</f>
        <v>8.66</v>
      </c>
      <c r="G245" s="87" t="n">
        <f aca="false">RANK(D245,$D$175:$D$256,0)+COUNTIF($D$175:D245,D245)-1</f>
        <v>80</v>
      </c>
      <c r="H245" s="82" t="n">
        <f aca="false">RANK(D245,$D$175:$D$256,0)</f>
        <v>80</v>
      </c>
      <c r="I245" s="82" t="n">
        <f aca="false">MATCH(B245,$G$175:$G$256,0)</f>
        <v>19</v>
      </c>
      <c r="J245" s="82" t="n">
        <f aca="false">INDEX($H$175:$H$256,I245)</f>
        <v>71</v>
      </c>
      <c r="K245" s="82"/>
      <c r="L245" s="82" t="n">
        <f aca="false">IF(OR(J245=J244,J245=J246),CONCATENATE("=",J245),J245)</f>
        <v>71</v>
      </c>
      <c r="M245" s="82" t="str">
        <f aca="false">INDEX($C$175:$C$256,I245)</f>
        <v>Algeria</v>
      </c>
      <c r="N245" s="82" t="n">
        <f aca="false">IF(INDEX($D$175:$D$256,I245)&lt;0,"NA",INDEX($D$175:$D$256,I245))</f>
        <v>27.47</v>
      </c>
    </row>
    <row r="246" customFormat="false" ht="14.5" hidden="false" customHeight="false" outlineLevel="0" collapsed="false">
      <c r="B246" s="82" t="n">
        <v>72</v>
      </c>
      <c r="C246" s="85" t="str">
        <f aca="false">C75</f>
        <v>Togo</v>
      </c>
      <c r="D246" s="86" t="n">
        <f aca="false">IFERROR(ROUND(HLOOKUP(C246,normalization!$V$4:$CW$153,MATCH(A$174,normalization!$A$4:$A$153,0),0),2),-1)</f>
        <v>33.14</v>
      </c>
      <c r="G246" s="87" t="n">
        <f aca="false">RANK(D246,$D$175:$D$256,0)+COUNTIF($D$175:D246,D246)-1</f>
        <v>67</v>
      </c>
      <c r="H246" s="82" t="n">
        <f aca="false">RANK(D246,$D$175:$D$256,0)</f>
        <v>67</v>
      </c>
      <c r="I246" s="82" t="n">
        <f aca="false">MATCH(B246,$G$175:$G$256,0)</f>
        <v>43</v>
      </c>
      <c r="J246" s="82" t="n">
        <f aca="false">INDEX($H$175:$H$256,I246)</f>
        <v>72</v>
      </c>
      <c r="K246" s="82"/>
      <c r="L246" s="82" t="n">
        <f aca="false">IF(OR(J246=J245,J246=J247),CONCATENATE("=",J246),J246)</f>
        <v>72</v>
      </c>
      <c r="M246" s="82" t="str">
        <f aca="false">INDEX($C$175:$C$256,I246)</f>
        <v>Myanmar</v>
      </c>
      <c r="N246" s="82" t="n">
        <f aca="false">IF(INDEX($D$175:$D$256,I246)&lt;0,"NA",INDEX($D$175:$D$256,I246))</f>
        <v>25.93</v>
      </c>
    </row>
    <row r="247" customFormat="false" ht="14.5" hidden="false" customHeight="false" outlineLevel="0" collapsed="false">
      <c r="B247" s="82" t="n">
        <v>73</v>
      </c>
      <c r="C247" s="85" t="str">
        <f aca="false">C76</f>
        <v>Tajikistan</v>
      </c>
      <c r="D247" s="86" t="n">
        <f aca="false">IFERROR(ROUND(HLOOKUP(C247,normalization!$V$4:$CW$153,MATCH(A$174,normalization!$A$4:$A$153,0),0),2),-1)</f>
        <v>16.17</v>
      </c>
      <c r="G247" s="87" t="n">
        <f aca="false">RANK(D247,$D$175:$D$256,0)+COUNTIF($D$175:D247,D247)-1</f>
        <v>78</v>
      </c>
      <c r="H247" s="82" t="n">
        <f aca="false">RANK(D247,$D$175:$D$256,0)</f>
        <v>78</v>
      </c>
      <c r="I247" s="82" t="n">
        <f aca="false">MATCH(B247,$G$175:$G$256,0)</f>
        <v>6</v>
      </c>
      <c r="J247" s="82" t="n">
        <f aca="false">INDEX($H$175:$H$256,I247)</f>
        <v>73</v>
      </c>
      <c r="L247" s="82" t="n">
        <f aca="false">IF(OR(J247=J246,J247=J248),CONCATENATE("=",J247),J247)</f>
        <v>73</v>
      </c>
      <c r="M247" s="82" t="str">
        <f aca="false">INDEX($C$175:$C$256,I247)</f>
        <v>Bhutan</v>
      </c>
      <c r="N247" s="82" t="n">
        <f aca="false">IF(INDEX($D$175:$D$256,I247)&lt;0,"NA",INDEX($D$175:$D$256,I247))</f>
        <v>25.74</v>
      </c>
    </row>
    <row r="248" customFormat="false" ht="14.5" hidden="false" customHeight="false" outlineLevel="0" collapsed="false">
      <c r="B248" s="82" t="n">
        <v>74</v>
      </c>
      <c r="C248" s="85" t="str">
        <f aca="false">C77</f>
        <v>Turkey</v>
      </c>
      <c r="D248" s="86" t="n">
        <f aca="false">IFERROR(ROUND(HLOOKUP(C248,normalization!$V$4:$CW$153,MATCH(A$174,normalization!$A$4:$A$153,0),0),2),-1)</f>
        <v>66.47</v>
      </c>
      <c r="G248" s="87" t="n">
        <f aca="false">RANK(D248,$D$175:$D$256,0)+COUNTIF($D$175:D248,D248)-1</f>
        <v>32</v>
      </c>
      <c r="H248" s="82" t="n">
        <f aca="false">RANK(D248,$D$175:$D$256,0)</f>
        <v>32</v>
      </c>
      <c r="I248" s="82" t="n">
        <f aca="false">MATCH(B248,$G$175:$G$256,0)</f>
        <v>11</v>
      </c>
      <c r="J248" s="82" t="n">
        <f aca="false">INDEX($H$175:$H$256,I248)</f>
        <v>74</v>
      </c>
      <c r="L248" s="82" t="n">
        <f aca="false">IF(OR(J248=J247,J248=J249),CONCATENATE("=",J248),J248)</f>
        <v>74</v>
      </c>
      <c r="M248" s="82" t="str">
        <f aca="false">INDEX($C$175:$C$256,I248)</f>
        <v>Democratic Republic of the Congo</v>
      </c>
      <c r="N248" s="82" t="n">
        <f aca="false">IF(INDEX($D$175:$D$256,I248)&lt;0,"NA",INDEX($D$175:$D$256,I248))</f>
        <v>25.18</v>
      </c>
    </row>
    <row r="249" customFormat="false" ht="14.5" hidden="false" customHeight="false" outlineLevel="0" collapsed="false">
      <c r="B249" s="82" t="n">
        <v>75</v>
      </c>
      <c r="C249" s="85" t="str">
        <f aca="false">C78</f>
        <v>Uruguay</v>
      </c>
      <c r="D249" s="86" t="n">
        <f aca="false">IFERROR(ROUND(HLOOKUP(C249,normalization!$V$4:$CW$153,MATCH(A$174,normalization!$A$4:$A$153,0),0),2),-1)</f>
        <v>54.41</v>
      </c>
      <c r="G249" s="87" t="n">
        <f aca="false">RANK(D249,$D$175:$D$256,0)+COUNTIF($D$175:D249,D249)-1</f>
        <v>51</v>
      </c>
      <c r="H249" s="82" t="n">
        <f aca="false">RANK(D249,$D$175:$D$256,0)</f>
        <v>51</v>
      </c>
      <c r="I249" s="82" t="n">
        <f aca="false">MATCH(B249,$G$175:$G$256,0)</f>
        <v>13</v>
      </c>
      <c r="J249" s="82" t="n">
        <f aca="false">INDEX($H$175:$H$256,I249)</f>
        <v>75</v>
      </c>
      <c r="L249" s="82" t="n">
        <f aca="false">IF(OR(J249=J248,J249=J250),CONCATENATE("=",J249),J249)</f>
        <v>75</v>
      </c>
      <c r="M249" s="82" t="str">
        <f aca="false">INDEX($C$175:$C$256,I249)</f>
        <v>Republic of Capo Verde</v>
      </c>
      <c r="N249" s="82" t="n">
        <f aca="false">IF(INDEX($D$175:$D$256,I249)&lt;0,"NA",INDEX($D$175:$D$256,I249))</f>
        <v>23.57</v>
      </c>
    </row>
    <row r="250" customFormat="false" ht="14.5" hidden="false" customHeight="false" outlineLevel="0" collapsed="false">
      <c r="B250" s="82" t="n">
        <v>76</v>
      </c>
      <c r="C250" s="85" t="str">
        <f aca="false">C79</f>
        <v>United States</v>
      </c>
      <c r="D250" s="86" t="n">
        <f aca="false">IFERROR(ROUND(HLOOKUP(C250,normalization!$V$4:$CW$153,MATCH(A$174,normalization!$A$4:$A$153,0),0),2),-1)</f>
        <v>80.43</v>
      </c>
      <c r="G250" s="87" t="n">
        <f aca="false">RANK(D250,$D$175:$D$256,0)+COUNTIF($D$175:D250,D250)-1</f>
        <v>16</v>
      </c>
      <c r="H250" s="82" t="n">
        <f aca="false">RANK(D250,$D$175:$D$256,0)</f>
        <v>16</v>
      </c>
      <c r="I250" s="82" t="n">
        <f aca="false">MATCH(B250,$G$175:$G$256,0)</f>
        <v>23</v>
      </c>
      <c r="J250" s="82" t="n">
        <f aca="false">INDEX($H$175:$H$256,I250)</f>
        <v>76</v>
      </c>
      <c r="L250" s="82" t="n">
        <f aca="false">IF(OR(J250=J249,J250=J251),CONCATENATE("=",J250),J250)</f>
        <v>76</v>
      </c>
      <c r="M250" s="82" t="str">
        <f aca="false">INDEX($C$175:$C$256,I250)</f>
        <v>Fiji</v>
      </c>
      <c r="N250" s="82" t="n">
        <f aca="false">IF(INDEX($D$175:$D$256,I250)&lt;0,"NA",INDEX($D$175:$D$256,I250))</f>
        <v>22.01</v>
      </c>
    </row>
    <row r="251" customFormat="false" ht="14.5" hidden="false" customHeight="false" outlineLevel="0" collapsed="false">
      <c r="B251" s="82" t="n">
        <v>77</v>
      </c>
      <c r="C251" s="85" t="str">
        <f aca="false">C80</f>
        <v>Vietnam</v>
      </c>
      <c r="D251" s="86" t="n">
        <f aca="false">IFERROR(ROUND(HLOOKUP(C251,normalization!$V$4:$CW$153,MATCH(A$174,normalization!$A$4:$A$153,0),0),2),-1)</f>
        <v>40.77</v>
      </c>
      <c r="G251" s="87" t="n">
        <f aca="false">RANK(D251,$D$175:$D$256,0)+COUNTIF($D$175:D251,D251)-1</f>
        <v>62</v>
      </c>
      <c r="H251" s="82" t="n">
        <f aca="false">RANK(D251,$D$175:$D$256,0)</f>
        <v>62</v>
      </c>
      <c r="I251" s="82" t="n">
        <f aca="false">MATCH(B251,$G$175:$G$256,0)</f>
        <v>39</v>
      </c>
      <c r="J251" s="82" t="n">
        <f aca="false">INDEX($H$175:$H$256,I251)</f>
        <v>77</v>
      </c>
      <c r="L251" s="82" t="n">
        <f aca="false">IF(OR(J251=J250,J251=J252),CONCATENATE("=",J251),J251)</f>
        <v>77</v>
      </c>
      <c r="M251" s="82" t="str">
        <f aca="false">INDEX($C$175:$C$256,I251)</f>
        <v>Lebanon</v>
      </c>
      <c r="N251" s="82" t="n">
        <f aca="false">IF(INDEX($D$175:$D$256,I251)&lt;0,"NA",INDEX($D$175:$D$256,I251))</f>
        <v>21.38</v>
      </c>
    </row>
    <row r="252" customFormat="false" ht="14.5" hidden="false" customHeight="false" outlineLevel="0" collapsed="false">
      <c r="B252" s="82" t="n">
        <v>78</v>
      </c>
      <c r="C252" s="85" t="str">
        <f aca="false">C81</f>
        <v>Republic of Yemen</v>
      </c>
      <c r="D252" s="86" t="n">
        <f aca="false">IFERROR(ROUND(HLOOKUP(C252,normalization!$V$4:$CW$153,MATCH(A$174,normalization!$A$4:$A$153,0),0),2),-1)</f>
        <v>13</v>
      </c>
      <c r="G252" s="87" t="n">
        <f aca="false">RANK(D252,$D$175:$D$256,0)+COUNTIF($D$175:D252,D252)-1</f>
        <v>79</v>
      </c>
      <c r="H252" s="82" t="n">
        <f aca="false">RANK(D252,$D$175:$D$256,0)</f>
        <v>79</v>
      </c>
      <c r="I252" s="82" t="n">
        <f aca="false">MATCH(B252,$G$175:$G$256,0)</f>
        <v>73</v>
      </c>
      <c r="J252" s="82" t="n">
        <f aca="false">INDEX($H$175:$H$256,I252)</f>
        <v>78</v>
      </c>
      <c r="L252" s="82" t="n">
        <f aca="false">IF(OR(J252=J251,J252=J253),CONCATENATE("=",J252),J252)</f>
        <v>78</v>
      </c>
      <c r="M252" s="82" t="str">
        <f aca="false">INDEX($C$175:$C$256,I252)</f>
        <v>Tajikistan</v>
      </c>
      <c r="N252" s="82" t="n">
        <f aca="false">IF(INDEX($D$175:$D$256,I252)&lt;0,"NA",INDEX($D$175:$D$256,I252))</f>
        <v>16.17</v>
      </c>
    </row>
    <row r="253" customFormat="false" ht="14.5" hidden="false" customHeight="false" outlineLevel="0" collapsed="false">
      <c r="B253" s="82" t="n">
        <v>79</v>
      </c>
      <c r="C253" s="85" t="str">
        <f aca="false">C82</f>
        <v>Zambia</v>
      </c>
      <c r="D253" s="86" t="n">
        <f aca="false">IFERROR(ROUND(HLOOKUP(C253,normalization!$V$4:$CW$153,MATCH(A$174,normalization!$A$4:$A$153,0),0),2),-1)</f>
        <v>60.45</v>
      </c>
      <c r="G253" s="87" t="n">
        <f aca="false">RANK(D253,$D$175:$D$256,0)+COUNTIF($D$175:D253,D253)-1</f>
        <v>43</v>
      </c>
      <c r="H253" s="82" t="n">
        <f aca="false">RANK(D253,$D$175:$D$256,0)</f>
        <v>43</v>
      </c>
      <c r="I253" s="82" t="n">
        <f aca="false">MATCH(B253,$G$175:$G$256,0)</f>
        <v>78</v>
      </c>
      <c r="J253" s="82" t="n">
        <f aca="false">INDEX($H$175:$H$256,I253)</f>
        <v>79</v>
      </c>
      <c r="L253" s="82" t="n">
        <f aca="false">IF(OR(J253=J252,J253=J254),CONCATENATE("=",J253),J253)</f>
        <v>79</v>
      </c>
      <c r="M253" s="82" t="str">
        <f aca="false">INDEX($C$175:$C$256,I253)</f>
        <v>Republic of Yemen</v>
      </c>
      <c r="N253" s="82" t="n">
        <f aca="false">IF(INDEX($D$175:$D$256,I253)&lt;0,"NA",INDEX($D$175:$D$256,I253))</f>
        <v>13</v>
      </c>
    </row>
    <row r="254" customFormat="false" ht="14.5" hidden="false" customHeight="false" outlineLevel="0" collapsed="false">
      <c r="B254" s="82" t="n">
        <v>80</v>
      </c>
      <c r="C254" s="85" t="str">
        <f aca="false">C83</f>
        <v>Zimbabwe</v>
      </c>
      <c r="D254" s="86" t="n">
        <f aca="false">IFERROR(ROUND(HLOOKUP(C254,normalization!$V$4:$CW$153,MATCH(A$174,normalization!$A$4:$A$153,0),0),2),-1)</f>
        <v>55.09</v>
      </c>
      <c r="G254" s="87" t="n">
        <f aca="false">RANK(D254,$D$175:$D$256,0)+COUNTIF($D$175:D254,D254)-1</f>
        <v>50</v>
      </c>
      <c r="H254" s="82" t="n">
        <f aca="false">RANK(D254,$D$175:$D$256,0)</f>
        <v>50</v>
      </c>
      <c r="I254" s="82" t="n">
        <f aca="false">MATCH(B254,$G$175:$G$256,0)</f>
        <v>71</v>
      </c>
      <c r="J254" s="82" t="n">
        <f aca="false">INDEX($H$175:$H$256,I254)</f>
        <v>80</v>
      </c>
      <c r="L254" s="82" t="n">
        <f aca="false">IF(OR(J254=J253,J254=J255),CONCATENATE("=",J254),J254)</f>
        <v>80</v>
      </c>
      <c r="M254" s="82" t="str">
        <f aca="false">INDEX($C$175:$C$256,I254)</f>
        <v>Chad</v>
      </c>
      <c r="N254" s="82" t="n">
        <f aca="false">IF(INDEX($D$175:$D$256,I254)&lt;0,"NA",INDEX($D$175:$D$256,I254))</f>
        <v>8.66</v>
      </c>
    </row>
    <row r="255" customFormat="false" ht="14.5" hidden="false" customHeight="false" outlineLevel="0" collapsed="false">
      <c r="B255" s="82"/>
      <c r="C255" s="85"/>
      <c r="D255" s="86"/>
      <c r="G255" s="87"/>
      <c r="H255" s="82"/>
      <c r="I255" s="82"/>
      <c r="J255" s="82"/>
      <c r="L255" s="82"/>
      <c r="M255" s="82"/>
      <c r="N255" s="82"/>
    </row>
    <row r="256" customFormat="false" ht="14.5" hidden="false" customHeight="false" outlineLevel="0" collapsed="false">
      <c r="B256" s="82"/>
      <c r="C256" s="85"/>
      <c r="D256" s="86"/>
      <c r="G256" s="87"/>
      <c r="H256" s="82"/>
      <c r="I256" s="82"/>
      <c r="J256" s="82"/>
      <c r="L256" s="82"/>
      <c r="M256" s="82"/>
      <c r="N256" s="82"/>
    </row>
  </sheetData>
  <mergeCells count="20">
    <mergeCell ref="B2:D2"/>
    <mergeCell ref="L2:N2"/>
    <mergeCell ref="Q2:S2"/>
    <mergeCell ref="AB2:AD2"/>
    <mergeCell ref="AG2:AI2"/>
    <mergeCell ref="AQ2:AS2"/>
    <mergeCell ref="B88:D88"/>
    <mergeCell ref="L88:N88"/>
    <mergeCell ref="Q88:S88"/>
    <mergeCell ref="AA88:AC88"/>
    <mergeCell ref="AG88:AI88"/>
    <mergeCell ref="AQ88:AS88"/>
    <mergeCell ref="AV88:AX88"/>
    <mergeCell ref="BF88:BH88"/>
    <mergeCell ref="BK88:BM88"/>
    <mergeCell ref="BU88:BW88"/>
    <mergeCell ref="BZ88:CB88"/>
    <mergeCell ref="CJ88:CL88"/>
    <mergeCell ref="B173:D173"/>
    <mergeCell ref="L173:N173"/>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W153"/>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4" ySplit="4" topLeftCell="CE5" activePane="bottomRight" state="frozen"/>
      <selection pane="topLeft" activeCell="A1" activeCellId="0" sqref="A1"/>
      <selection pane="topRight" activeCell="CE1" activeCellId="0" sqref="CE1"/>
      <selection pane="bottomLeft" activeCell="A5" activeCellId="0" sqref="A5"/>
      <selection pane="bottomRight" activeCell="CF16" activeCellId="0" sqref="CF16"/>
    </sheetView>
  </sheetViews>
  <sheetFormatPr defaultColWidth="9.8359375" defaultRowHeight="14.5" zeroHeight="false" outlineLevelRow="0" outlineLevelCol="0"/>
  <cols>
    <col collapsed="false" customWidth="true" hidden="false" outlineLevel="0" max="3" min="3" style="0" width="29.81"/>
    <col collapsed="false" customWidth="true" hidden="false" outlineLevel="0" max="4" min="4" style="0" width="38.64"/>
    <col collapsed="false" customWidth="true" hidden="false" outlineLevel="0" max="5" min="5" style="0" width="48.54"/>
    <col collapsed="false" customWidth="true" hidden="false" outlineLevel="0" max="14" min="8" style="0" width="8.27"/>
    <col collapsed="false" customWidth="true" hidden="false" outlineLevel="0" max="15" min="15" style="0" width="18"/>
    <col collapsed="false" customWidth="true" hidden="false" outlineLevel="0" max="16" min="16" style="0" width="14.83"/>
    <col collapsed="false" customWidth="false" hidden="false" outlineLevel="0" max="18" min="18" style="89" width="9.82"/>
    <col collapsed="false" customWidth="true" hidden="false" outlineLevel="0" max="20" min="20" style="90" width="12.45"/>
    <col collapsed="false" customWidth="true" hidden="false" outlineLevel="0" max="21" min="21" style="91" width="23"/>
    <col collapsed="false" customWidth="true" hidden="false" outlineLevel="0" max="31" min="22" style="0" width="13.82"/>
    <col collapsed="false" customWidth="true" hidden="false" outlineLevel="0" max="32" min="32" style="0" width="11.72"/>
    <col collapsed="false" customWidth="true" hidden="false" outlineLevel="0" max="39" min="33" style="0" width="13.82"/>
    <col collapsed="false" customWidth="true" hidden="false" outlineLevel="0" max="40" min="40" style="0" width="11.45"/>
    <col collapsed="false" customWidth="true" hidden="false" outlineLevel="0" max="67" min="41" style="0" width="13.82"/>
    <col collapsed="false" customWidth="true" hidden="false" outlineLevel="0" max="68" min="68" style="0" width="14.17"/>
    <col collapsed="false" customWidth="true" hidden="false" outlineLevel="0" max="97" min="69" style="0" width="13.82"/>
    <col collapsed="false" customWidth="true" hidden="false" outlineLevel="0" max="98" min="98" style="0" width="12.45"/>
  </cols>
  <sheetData>
    <row r="1" customFormat="false" ht="15.5" hidden="false" customHeight="false" outlineLevel="0" collapsed="false">
      <c r="A1" s="92" t="s">
        <v>112</v>
      </c>
      <c r="B1" s="92"/>
      <c r="Q1" s="93"/>
      <c r="S1" s="93"/>
      <c r="U1" s="91" t="s">
        <v>113</v>
      </c>
      <c r="V1" s="94" t="n">
        <f aca="false" t="array" ref="V1:V1">1-IFERROR(SUM(ISNUMBER(V8:V153)*(1-$S$8:$S$153))/COUNTIF($S$8:$S$153,0),0)</f>
        <v>0</v>
      </c>
      <c r="W1" s="94" t="n">
        <f aca="false" t="array" ref="W1:W1">1-IFERROR(SUM(ISNUMBER(W8:W153)*(1-$S$8:$S$153))/COUNTIF($S$8:$S$153,0),0)</f>
        <v>0</v>
      </c>
      <c r="X1" s="94" t="n">
        <f aca="false" t="array" ref="X1:X1">1-IFERROR(SUM(ISNUMBER(X8:X153)*(1-$S$8:$S$153))/COUNTIF($S$8:$S$153,0),0)</f>
        <v>0.0609756097560976</v>
      </c>
      <c r="Y1" s="94" t="n">
        <f aca="false" t="array" ref="Y1:Y1">1-IFERROR(SUM(ISNUMBER(Y8:Y153)*(1-$S$8:$S$153))/COUNTIF($S$8:$S$153,0),0)</f>
        <v>0.024390243902439</v>
      </c>
      <c r="Z1" s="94" t="n">
        <f aca="false" t="array" ref="Z1:Z1">1-IFERROR(SUM(ISNUMBER(Z8:Z153)*(1-$S$8:$S$153))/COUNTIF($S$8:$S$153,0),0)</f>
        <v>0</v>
      </c>
      <c r="AA1" s="94" t="n">
        <f aca="false" t="array" ref="AA1:AA1">1-IFERROR(SUM(ISNUMBER(AA8:AA153)*(1-$S$8:$S$153))/COUNTIF($S$8:$S$153,0),0)</f>
        <v>0.0853658536585366</v>
      </c>
      <c r="AB1" s="94" t="n">
        <f aca="false" t="array" ref="AB1:AB1">1-IFERROR(SUM(ISNUMBER(AB8:AB153)*(1-$S$8:$S$153))/COUNTIF($S$8:$S$153,0),0)</f>
        <v>0</v>
      </c>
      <c r="AC1" s="94" t="n">
        <f aca="false" t="array" ref="AC1:AC1">1-IFERROR(SUM(ISNUMBER(AC8:AC153)*(1-$S$8:$S$153))/COUNTIF($S$8:$S$153,0),0)</f>
        <v>0.0487804878048781</v>
      </c>
      <c r="AD1" s="94" t="n">
        <f aca="false" t="array" ref="AD1:AD1">1-IFERROR(SUM(ISNUMBER(AD8:AD153)*(1-$S$8:$S$153))/COUNTIF($S$8:$S$153,0),0)</f>
        <v>0.0365853658536586</v>
      </c>
      <c r="AE1" s="94" t="n">
        <f aca="false" t="array" ref="AE1:AE1">1-IFERROR(SUM(ISNUMBER(AE8:AE153)*(1-$S$8:$S$153))/COUNTIF($S$8:$S$153,0),0)</f>
        <v>0.024390243902439</v>
      </c>
      <c r="AF1" s="94" t="n">
        <f aca="false" t="array" ref="AF1:AF1">1-IFERROR(SUM(ISNUMBER(AF8:AF153)*(1-$S$8:$S$153))/COUNTIF($S$8:$S$153,0),0)</f>
        <v>0.024390243902439</v>
      </c>
      <c r="AG1" s="94" t="n">
        <f aca="false" t="array" ref="AG1:AG1">1-IFERROR(SUM(ISNUMBER(AG8:AG153)*(1-$S$8:$S$153))/COUNTIF($S$8:$S$153,0),0)</f>
        <v>0.0609756097560976</v>
      </c>
      <c r="AH1" s="94" t="n">
        <f aca="false" t="array" ref="AH1:AH1">1-IFERROR(SUM(ISNUMBER(AH8:AH153)*(1-$S$8:$S$153))/COUNTIF($S$8:$S$153,0),0)</f>
        <v>0.0121951219512195</v>
      </c>
      <c r="AI1" s="94" t="n">
        <f aca="false" t="array" ref="AI1:AI1">1-IFERROR(SUM(ISNUMBER(AI8:AI153)*(1-$S$8:$S$153))/COUNTIF($S$8:$S$153,0),0)</f>
        <v>0.109756097560976</v>
      </c>
      <c r="AJ1" s="94" t="n">
        <f aca="false" t="array" ref="AJ1:AJ1">1-IFERROR(SUM(ISNUMBER(AJ8:AJ153)*(1-$S$8:$S$153))/COUNTIF($S$8:$S$153,0),0)</f>
        <v>0.0121951219512195</v>
      </c>
      <c r="AK1" s="94" t="n">
        <f aca="false" t="array" ref="AK1:AK1">1-IFERROR(SUM(ISNUMBER(AK8:AK153)*(1-$S$8:$S$153))/COUNTIF($S$8:$S$153,0),0)</f>
        <v>0.0609756097560976</v>
      </c>
      <c r="AL1" s="94" t="n">
        <f aca="false" t="array" ref="AL1:AL1">1-IFERROR(SUM(ISNUMBER(AL8:AL153)*(1-$S$8:$S$153))/COUNTIF($S$8:$S$153,0),0)</f>
        <v>0</v>
      </c>
      <c r="AM1" s="94" t="n">
        <f aca="false" t="array" ref="AM1:AM1">1-IFERROR(SUM(ISNUMBER(AM8:AM153)*(1-$S$8:$S$153))/COUNTIF($S$8:$S$153,0),0)</f>
        <v>0</v>
      </c>
      <c r="AN1" s="94" t="n">
        <f aca="false" t="array" ref="AN1:AN1">1-IFERROR(SUM(ISNUMBER(AN8:AN153)*(1-$S$8:$S$153))/COUNTIF($S$8:$S$153,0),0)</f>
        <v>0.024390243902439</v>
      </c>
      <c r="AO1" s="94" t="n">
        <f aca="false" t="array" ref="AO1:AO1">1-IFERROR(SUM(ISNUMBER(AO8:AO153)*(1-$S$8:$S$153))/COUNTIF($S$8:$S$153,0),0)</f>
        <v>0.0487804878048781</v>
      </c>
      <c r="AP1" s="94" t="n">
        <f aca="false" t="array" ref="AP1:AP1">1-IFERROR(SUM(ISNUMBER(AP8:AP153)*(1-$S$8:$S$153))/COUNTIF($S$8:$S$153,0),0)</f>
        <v>0</v>
      </c>
      <c r="AQ1" s="94" t="n">
        <f aca="false" t="array" ref="AQ1:AQ1">1-IFERROR(SUM(ISNUMBER(AQ8:AQ153)*(1-$S$8:$S$153))/COUNTIF($S$8:$S$153,0),0)</f>
        <v>0</v>
      </c>
      <c r="AR1" s="94" t="n">
        <f aca="false" t="array" ref="AR1:AR1">1-IFERROR(SUM(ISNUMBER(AR8:AR153)*(1-$S$8:$S$153))/COUNTIF($S$8:$S$153,0),0)</f>
        <v>0</v>
      </c>
      <c r="AS1" s="94" t="n">
        <f aca="false" t="array" ref="AS1:AS1">1-IFERROR(SUM(ISNUMBER(AS8:AS153)*(1-$S$8:$S$153))/COUNTIF($S$8:$S$153,0),0)</f>
        <v>0.121951219512195</v>
      </c>
      <c r="AT1" s="94" t="n">
        <f aca="false" t="array" ref="AT1:AT1">1-IFERROR(SUM(ISNUMBER(AT8:AT153)*(1-$S$8:$S$153))/COUNTIF($S$8:$S$153,0),0)</f>
        <v>0</v>
      </c>
      <c r="AU1" s="94" t="n">
        <f aca="false" t="array" ref="AU1:AU1">1-IFERROR(SUM(ISNUMBER(AU8:AU153)*(1-$S$8:$S$153))/COUNTIF($S$8:$S$153,0),0)</f>
        <v>0.0975609756097561</v>
      </c>
      <c r="AV1" s="94" t="n">
        <f aca="false" t="array" ref="AV1:AV1">1-IFERROR(SUM(ISNUMBER(AV8:AV153)*(1-$S$8:$S$153))/COUNTIF($S$8:$S$153,0),0)</f>
        <v>0.0121951219512195</v>
      </c>
      <c r="AW1" s="94" t="n">
        <f aca="false" t="array" ref="AW1:AW1">1-IFERROR(SUM(ISNUMBER(AW8:AW153)*(1-$S$8:$S$153))/COUNTIF($S$8:$S$153,0),0)</f>
        <v>0.024390243902439</v>
      </c>
      <c r="AX1" s="94" t="n">
        <f aca="false" t="array" ref="AX1:AX1">1-IFERROR(SUM(ISNUMBER(AX8:AX153)*(1-$S$8:$S$153))/COUNTIF($S$8:$S$153,0),0)</f>
        <v>0</v>
      </c>
      <c r="AY1" s="94" t="n">
        <f aca="false" t="array" ref="AY1:AY1">1-IFERROR(SUM(ISNUMBER(AY8:AY153)*(1-$S$8:$S$153))/COUNTIF($S$8:$S$153,0),0)</f>
        <v>0.109756097560976</v>
      </c>
      <c r="AZ1" s="94" t="n">
        <f aca="false" t="array" ref="AZ1:AZ1">1-IFERROR(SUM(ISNUMBER(AZ8:AZ153)*(1-$S$8:$S$153))/COUNTIF($S$8:$S$153,0),0)</f>
        <v>0.024390243902439</v>
      </c>
      <c r="BA1" s="94" t="n">
        <f aca="false" t="array" ref="BA1:BA1">1-IFERROR(SUM(ISNUMBER(BA8:BA153)*(1-$S$8:$S$153))/COUNTIF($S$8:$S$153,0),0)</f>
        <v>0</v>
      </c>
      <c r="BB1" s="94" t="n">
        <f aca="false" t="array" ref="BB1:BB1">1-IFERROR(SUM(ISNUMBER(BB8:BB153)*(1-$S$8:$S$153))/COUNTIF($S$8:$S$153,0),0)</f>
        <v>0</v>
      </c>
      <c r="BC1" s="94" t="n">
        <f aca="false" t="array" ref="BC1:BC1">1-IFERROR(SUM(ISNUMBER(BC8:BC153)*(1-$S$8:$S$153))/COUNTIF($S$8:$S$153,0),0)</f>
        <v>0.121951219512195</v>
      </c>
      <c r="BD1" s="94" t="n">
        <f aca="false" t="array" ref="BD1:BD1">1-IFERROR(SUM(ISNUMBER(BD8:BD153)*(1-$S$8:$S$153))/COUNTIF($S$8:$S$153,0),0)</f>
        <v>0.0121951219512195</v>
      </c>
      <c r="BE1" s="94" t="n">
        <f aca="false" t="array" ref="BE1:BE1">1-IFERROR(SUM(ISNUMBER(BE8:BE153)*(1-$S$8:$S$153))/COUNTIF($S$8:$S$153,0),0)</f>
        <v>0.0609756097560976</v>
      </c>
      <c r="BF1" s="94" t="n">
        <f aca="false" t="array" ref="BF1:BF1">1-IFERROR(SUM(ISNUMBER(BF8:BF153)*(1-$S$8:$S$153))/COUNTIF($S$8:$S$153,0),0)</f>
        <v>0</v>
      </c>
      <c r="BG1" s="94" t="n">
        <f aca="false" t="array" ref="BG1:BG1">1-IFERROR(SUM(ISNUMBER(BG8:BG153)*(1-$S$8:$S$153))/COUNTIF($S$8:$S$153,0),0)</f>
        <v>0</v>
      </c>
      <c r="BH1" s="94" t="n">
        <f aca="false" t="array" ref="BH1:BH1">1-IFERROR(SUM(ISNUMBER(BH8:BH153)*(1-$S$8:$S$153))/COUNTIF($S$8:$S$153,0),0)</f>
        <v>0.0121951219512195</v>
      </c>
      <c r="BI1" s="94" t="n">
        <f aca="false" t="array" ref="BI1:BI1">1-IFERROR(SUM(ISNUMBER(BI8:BI153)*(1-$S$8:$S$153))/COUNTIF($S$8:$S$153,0),0)</f>
        <v>0.0121951219512195</v>
      </c>
      <c r="BJ1" s="94" t="n">
        <f aca="false" t="array" ref="BJ1:BJ1">1-IFERROR(SUM(ISNUMBER(BJ8:BJ153)*(1-$S$8:$S$153))/COUNTIF($S$8:$S$153,0),0)</f>
        <v>0</v>
      </c>
      <c r="BK1" s="94" t="n">
        <f aca="false" t="array" ref="BK1:BK1">1-IFERROR(SUM(ISNUMBER(BK8:BK153)*(1-$S$8:$S$153))/COUNTIF($S$8:$S$153,0),0)</f>
        <v>0.0121951219512195</v>
      </c>
      <c r="BL1" s="94" t="n">
        <f aca="false" t="array" ref="BL1:BL1">1-IFERROR(SUM(ISNUMBER(BL8:BL153)*(1-$S$8:$S$153))/COUNTIF($S$8:$S$153,0),0)</f>
        <v>0.109756097560976</v>
      </c>
      <c r="BM1" s="94" t="n">
        <f aca="false" t="array" ref="BM1:BM1">1-IFERROR(SUM(ISNUMBER(BM8:BM153)*(1-$S$8:$S$153))/COUNTIF($S$8:$S$153,0),0)</f>
        <v>0.0365853658536586</v>
      </c>
      <c r="BN1" s="94" t="n">
        <f aca="false" t="array" ref="BN1:BN1">1-IFERROR(SUM(ISNUMBER(BN8:BN153)*(1-$S$8:$S$153))/COUNTIF($S$8:$S$153,0),0)</f>
        <v>0.073170731707317</v>
      </c>
      <c r="BO1" s="94" t="n">
        <f aca="false" t="array" ref="BO1:BO1">1-IFERROR(SUM(ISNUMBER(BO8:BO153)*(1-$S$8:$S$153))/COUNTIF($S$8:$S$153,0),0)</f>
        <v>0.0609756097560976</v>
      </c>
      <c r="BP1" s="94" t="n">
        <f aca="false" t="array" ref="BP1:BP1">1-IFERROR(SUM(ISNUMBER(BP8:BP153)*(1-$S$8:$S$153))/COUNTIF($S$8:$S$153,0),0)</f>
        <v>0</v>
      </c>
      <c r="BQ1" s="94" t="n">
        <f aca="false" t="array" ref="BQ1:BQ1">1-IFERROR(SUM(ISNUMBER(BQ8:BQ153)*(1-$S$8:$S$153))/COUNTIF($S$8:$S$153,0),0)</f>
        <v>0.0365853658536586</v>
      </c>
      <c r="BR1" s="94" t="n">
        <f aca="false" t="array" ref="BR1:BR1">1-IFERROR(SUM(ISNUMBER(BR8:BR153)*(1-$S$8:$S$153))/COUNTIF($S$8:$S$153,0),0)</f>
        <v>0.0609756097560976</v>
      </c>
      <c r="BS1" s="94" t="n">
        <f aca="false" t="array" ref="BS1:BS1">1-IFERROR(SUM(ISNUMBER(BS8:BS153)*(1-$S$8:$S$153))/COUNTIF($S$8:$S$153,0),0)</f>
        <v>0</v>
      </c>
      <c r="BT1" s="94" t="n">
        <f aca="false" t="array" ref="BT1:BT1">1-IFERROR(SUM(ISNUMBER(BT8:BT153)*(1-$S$8:$S$153))/COUNTIF($S$8:$S$153,0),0)</f>
        <v>0.0121951219512195</v>
      </c>
      <c r="BU1" s="94" t="n">
        <f aca="false" t="array" ref="BU1:BU1">1-IFERROR(SUM(ISNUMBER(BU8:BU153)*(1-$S$8:$S$153))/COUNTIF($S$8:$S$153,0),0)</f>
        <v>0.024390243902439</v>
      </c>
      <c r="BV1" s="94" t="n">
        <f aca="false" t="array" ref="BV1:BV1">1-IFERROR(SUM(ISNUMBER(BV8:BV153)*(1-$S$8:$S$153))/COUNTIF($S$8:$S$153,0),0)</f>
        <v>0.0365853658536586</v>
      </c>
      <c r="BW1" s="94" t="n">
        <f aca="false" t="array" ref="BW1:BW1">1-IFERROR(SUM(ISNUMBER(BW8:BW153)*(1-$S$8:$S$153))/COUNTIF($S$8:$S$153,0),0)</f>
        <v>0</v>
      </c>
      <c r="BX1" s="94" t="n">
        <f aca="false" t="array" ref="BX1:BX1">1-IFERROR(SUM(ISNUMBER(BX8:BX153)*(1-$S$8:$S$153))/COUNTIF($S$8:$S$153,0),0)</f>
        <v>0</v>
      </c>
      <c r="BY1" s="94" t="n">
        <f aca="false" t="array" ref="BY1:BY1">1-IFERROR(SUM(ISNUMBER(BY8:BY153)*(1-$S$8:$S$153))/COUNTIF($S$8:$S$153,0),0)</f>
        <v>0.0121951219512195</v>
      </c>
      <c r="BZ1" s="94" t="n">
        <f aca="false" t="array" ref="BZ1:BZ1">1-IFERROR(SUM(ISNUMBER(BZ8:BZ153)*(1-$S$8:$S$153))/COUNTIF($S$8:$S$153,0),0)</f>
        <v>0</v>
      </c>
      <c r="CA1" s="94" t="n">
        <f aca="false" t="array" ref="CA1:CA1">1-IFERROR(SUM(ISNUMBER(CA8:CA153)*(1-$S$8:$S$153))/COUNTIF($S$8:$S$153,0),0)</f>
        <v>0.109756097560976</v>
      </c>
      <c r="CB1" s="94" t="n">
        <f aca="false" t="array" ref="CB1:CB1">1-IFERROR(SUM(ISNUMBER(CB8:CB153)*(1-$S$8:$S$153))/COUNTIF($S$8:$S$153,0),0)</f>
        <v>0.024390243902439</v>
      </c>
      <c r="CC1" s="94" t="n">
        <f aca="false" t="array" ref="CC1:CC1">1-IFERROR(SUM(ISNUMBER(CC8:CC153)*(1-$S$8:$S$153))/COUNTIF($S$8:$S$153,0),0)</f>
        <v>0.0121951219512195</v>
      </c>
      <c r="CD1" s="94" t="n">
        <f aca="false" t="array" ref="CD1:CD1">1-IFERROR(SUM(ISNUMBER(CD8:CD153)*(1-$S$8:$S$153))/COUNTIF($S$8:$S$153,0),0)</f>
        <v>0.0121951219512195</v>
      </c>
      <c r="CE1" s="94" t="n">
        <f aca="false" t="array" ref="CE1:CE1">1-IFERROR(SUM(ISNUMBER(CE8:CE153)*(1-$S$8:$S$153))/COUNTIF($S$8:$S$153,0),0)</f>
        <v>0</v>
      </c>
      <c r="CF1" s="94" t="n">
        <f aca="false" t="array" ref="CF1:CF1">1-IFERROR(SUM(ISNUMBER(CF8:CF153)*(1-$S$8:$S$153))/COUNTIF($S$8:$S$153,0),0)</f>
        <v>0.134146341463415</v>
      </c>
      <c r="CG1" s="94" t="n">
        <f aca="false" t="array" ref="CG1:CG1">1-IFERROR(SUM(ISNUMBER(CG8:CG153)*(1-$S$8:$S$153))/COUNTIF($S$8:$S$153,0),0)</f>
        <v>0.073170731707317</v>
      </c>
      <c r="CH1" s="94" t="n">
        <f aca="false" t="array" ref="CH1:CH1">1-IFERROR(SUM(ISNUMBER(CH8:CH153)*(1-$S$8:$S$153))/COUNTIF($S$8:$S$153,0),0)</f>
        <v>0.0365853658536586</v>
      </c>
      <c r="CI1" s="94" t="n">
        <f aca="false" t="array" ref="CI1:CI1">1-IFERROR(SUM(ISNUMBER(CI8:CI153)*(1-$S$8:$S$153))/COUNTIF($S$8:$S$153,0),0)</f>
        <v>0.0121951219512195</v>
      </c>
      <c r="CJ1" s="94" t="n">
        <f aca="false" t="array" ref="CJ1:CJ1">1-IFERROR(SUM(ISNUMBER(CJ8:CJ153)*(1-$S$8:$S$153))/COUNTIF($S$8:$S$153,0),0)</f>
        <v>0.0121951219512195</v>
      </c>
      <c r="CK1" s="94" t="n">
        <f aca="false" t="array" ref="CK1:CK1">1-IFERROR(SUM(ISNUMBER(CK8:CK153)*(1-$S$8:$S$153))/COUNTIF($S$8:$S$153,0),0)</f>
        <v>0.121951219512195</v>
      </c>
      <c r="CL1" s="94" t="n">
        <f aca="false" t="array" ref="CL1:CL1">1-IFERROR(SUM(ISNUMBER(CL8:CL153)*(1-$S$8:$S$153))/COUNTIF($S$8:$S$153,0),0)</f>
        <v>0.073170731707317</v>
      </c>
      <c r="CM1" s="94" t="n">
        <f aca="false" t="array" ref="CM1:CM1">1-IFERROR(SUM(ISNUMBER(CM8:CM153)*(1-$S$8:$S$153))/COUNTIF($S$8:$S$153,0),0)</f>
        <v>0</v>
      </c>
      <c r="CN1" s="94" t="n">
        <f aca="false" t="array" ref="CN1:CN1">1-IFERROR(SUM(ISNUMBER(CN8:CN153)*(1-$S$8:$S$153))/COUNTIF($S$8:$S$153,0),0)</f>
        <v>0.073170731707317</v>
      </c>
      <c r="CO1" s="94" t="n">
        <f aca="false" t="array" ref="CO1:CO1">1-IFERROR(SUM(ISNUMBER(CO8:CO153)*(1-$S$8:$S$153))/COUNTIF($S$8:$S$153,0),0)</f>
        <v>0.0853658536585366</v>
      </c>
      <c r="CP1" s="94" t="n">
        <f aca="false" t="array" ref="CP1:CP1">1-IFERROR(SUM(ISNUMBER(CP8:CP153)*(1-$S$8:$S$153))/COUNTIF($S$8:$S$153,0),0)</f>
        <v>0.073170731707317</v>
      </c>
      <c r="CQ1" s="94" t="n">
        <f aca="false" t="array" ref="CQ1:CQ1">1-IFERROR(SUM(ISNUMBER(CQ8:CQ153)*(1-$S$8:$S$153))/COUNTIF($S$8:$S$153,0),0)</f>
        <v>0.0609756097560976</v>
      </c>
      <c r="CR1" s="94" t="n">
        <f aca="false" t="array" ref="CR1:CR1">1-IFERROR(SUM(ISNUMBER(CR8:CR153)*(1-$S$8:$S$153))/COUNTIF($S$8:$S$153,0),0)</f>
        <v>0</v>
      </c>
      <c r="CS1" s="94" t="n">
        <f aca="false" t="array" ref="CS1:CS1">1-IFERROR(SUM(ISNUMBER(CS8:CS153)*(1-$S$8:$S$153))/COUNTIF($S$8:$S$153,0),0)</f>
        <v>0</v>
      </c>
      <c r="CT1" s="94" t="n">
        <f aca="false" t="array" ref="CT1:CT1">1-IFERROR(SUM(ISNUMBER(CT8:CT153)*(1-$S$8:$S$153))/COUNTIF($S$8:$S$153,0),0)</f>
        <v>0</v>
      </c>
      <c r="CU1" s="94" t="n">
        <f aca="false" t="array" ref="CU1:CU1">1-IFERROR(SUM(ISNUMBER(CU8:CU153)*(1-$S$8:$S$153))/COUNTIF($S$8:$S$153,0),0)</f>
        <v>0.0487804878048781</v>
      </c>
      <c r="CV1" s="94" t="n">
        <f aca="false" t="array" ref="CV1:CV1">1-IFERROR(SUM(ISNUMBER(CV8:CV153)*(1-$S$8:$S$153))/COUNTIF($S$8:$S$153,0),0)</f>
        <v>0.0365853658536586</v>
      </c>
      <c r="CW1" s="94" t="n">
        <f aca="false" t="array" ref="CW1:CW1">1-IFERROR(SUM(ISNUMBER(CW8:CW153)*(1-$S$8:$S$153))/COUNTIF($S$8:$S$153,0),0)</f>
        <v>0.0121951219512195</v>
      </c>
    </row>
    <row r="2" s="90" customFormat="true" ht="15.5" hidden="false" customHeight="false" outlineLevel="0" collapsed="false">
      <c r="R2" s="95"/>
      <c r="U2" s="96"/>
      <c r="V2" s="97" t="s">
        <v>114</v>
      </c>
      <c r="W2" s="97" t="s">
        <v>115</v>
      </c>
      <c r="X2" s="97" t="s">
        <v>116</v>
      </c>
      <c r="Y2" s="97" t="s">
        <v>117</v>
      </c>
      <c r="Z2" s="97" t="s">
        <v>118</v>
      </c>
      <c r="AA2" s="97" t="s">
        <v>119</v>
      </c>
      <c r="AB2" s="97" t="s">
        <v>120</v>
      </c>
      <c r="AC2" s="97" t="s">
        <v>121</v>
      </c>
      <c r="AD2" s="97" t="s">
        <v>122</v>
      </c>
      <c r="AE2" s="97" t="s">
        <v>123</v>
      </c>
      <c r="AF2" s="97" t="s">
        <v>124</v>
      </c>
      <c r="AG2" s="97" t="s">
        <v>125</v>
      </c>
      <c r="AH2" s="97" t="s">
        <v>126</v>
      </c>
      <c r="AI2" s="97" t="s">
        <v>127</v>
      </c>
      <c r="AJ2" s="97" t="s">
        <v>128</v>
      </c>
      <c r="AK2" s="97" t="s">
        <v>129</v>
      </c>
      <c r="AL2" s="97" t="s">
        <v>130</v>
      </c>
      <c r="AM2" s="97" t="s">
        <v>131</v>
      </c>
      <c r="AN2" s="97" t="s">
        <v>132</v>
      </c>
      <c r="AO2" s="97" t="s">
        <v>133</v>
      </c>
      <c r="AP2" s="97" t="s">
        <v>134</v>
      </c>
      <c r="AQ2" s="97" t="s">
        <v>135</v>
      </c>
      <c r="AR2" s="97" t="s">
        <v>136</v>
      </c>
      <c r="AS2" s="97" t="s">
        <v>137</v>
      </c>
      <c r="AT2" s="97" t="s">
        <v>138</v>
      </c>
      <c r="AU2" s="97" t="s">
        <v>139</v>
      </c>
      <c r="AV2" s="97" t="s">
        <v>140</v>
      </c>
      <c r="AW2" s="97" t="s">
        <v>141</v>
      </c>
      <c r="AX2" s="97" t="s">
        <v>142</v>
      </c>
      <c r="AY2" s="97" t="s">
        <v>143</v>
      </c>
      <c r="AZ2" s="97" t="s">
        <v>144</v>
      </c>
      <c r="BA2" s="97" t="s">
        <v>145</v>
      </c>
      <c r="BB2" s="97" t="s">
        <v>146</v>
      </c>
      <c r="BC2" s="97" t="s">
        <v>147</v>
      </c>
      <c r="BD2" s="97" t="s">
        <v>148</v>
      </c>
      <c r="BE2" s="97" t="s">
        <v>149</v>
      </c>
      <c r="BF2" s="97" t="s">
        <v>150</v>
      </c>
      <c r="BG2" s="97" t="s">
        <v>151</v>
      </c>
      <c r="BH2" s="97" t="s">
        <v>152</v>
      </c>
      <c r="BI2" s="97" t="s">
        <v>153</v>
      </c>
      <c r="BJ2" s="97" t="s">
        <v>154</v>
      </c>
      <c r="BK2" s="97" t="s">
        <v>155</v>
      </c>
      <c r="BL2" s="97" t="s">
        <v>156</v>
      </c>
      <c r="BM2" s="97" t="s">
        <v>157</v>
      </c>
      <c r="BN2" s="97" t="s">
        <v>158</v>
      </c>
      <c r="BO2" s="97" t="s">
        <v>159</v>
      </c>
      <c r="BP2" s="97" t="s">
        <v>160</v>
      </c>
      <c r="BQ2" s="97" t="s">
        <v>161</v>
      </c>
      <c r="BR2" s="97" t="s">
        <v>162</v>
      </c>
      <c r="BS2" s="97" t="s">
        <v>163</v>
      </c>
      <c r="BT2" s="97" t="s">
        <v>164</v>
      </c>
      <c r="BU2" s="97" t="s">
        <v>165</v>
      </c>
      <c r="BV2" s="97" t="s">
        <v>166</v>
      </c>
      <c r="BW2" s="97" t="s">
        <v>167</v>
      </c>
      <c r="BX2" s="97" t="s">
        <v>168</v>
      </c>
      <c r="BY2" s="97" t="s">
        <v>169</v>
      </c>
      <c r="BZ2" s="97" t="s">
        <v>170</v>
      </c>
      <c r="CA2" s="97" t="s">
        <v>171</v>
      </c>
      <c r="CB2" s="97" t="s">
        <v>172</v>
      </c>
      <c r="CC2" s="97" t="s">
        <v>173</v>
      </c>
      <c r="CD2" s="97" t="s">
        <v>174</v>
      </c>
      <c r="CE2" s="97" t="s">
        <v>175</v>
      </c>
      <c r="CF2" s="97" t="s">
        <v>176</v>
      </c>
      <c r="CG2" s="97" t="s">
        <v>177</v>
      </c>
      <c r="CH2" s="97" t="s">
        <v>178</v>
      </c>
      <c r="CI2" s="97" t="s">
        <v>179</v>
      </c>
      <c r="CJ2" s="97" t="s">
        <v>180</v>
      </c>
      <c r="CK2" s="97" t="s">
        <v>181</v>
      </c>
      <c r="CL2" s="97" t="s">
        <v>182</v>
      </c>
      <c r="CM2" s="97" t="s">
        <v>183</v>
      </c>
      <c r="CN2" s="97" t="s">
        <v>184</v>
      </c>
      <c r="CO2" s="97" t="s">
        <v>185</v>
      </c>
      <c r="CP2" s="97" t="s">
        <v>186</v>
      </c>
      <c r="CQ2" s="97" t="s">
        <v>187</v>
      </c>
      <c r="CR2" s="97" t="s">
        <v>188</v>
      </c>
      <c r="CS2" s="97" t="s">
        <v>189</v>
      </c>
      <c r="CT2" s="90" t="s">
        <v>190</v>
      </c>
      <c r="CU2" s="90" t="s">
        <v>191</v>
      </c>
      <c r="CV2" s="90" t="s">
        <v>192</v>
      </c>
      <c r="CW2" s="90" t="s">
        <v>193</v>
      </c>
    </row>
    <row r="3" s="90" customFormat="true" ht="15.5" hidden="false" customHeight="false" outlineLevel="0" collapsed="false">
      <c r="F3" s="90" t="s">
        <v>194</v>
      </c>
      <c r="R3" s="95"/>
      <c r="S3" s="98" t="s">
        <v>195</v>
      </c>
      <c r="U3" s="96"/>
      <c r="V3" s="90" t="n">
        <v>0</v>
      </c>
      <c r="W3" s="90" t="n">
        <v>0</v>
      </c>
      <c r="X3" s="90" t="n">
        <v>0</v>
      </c>
      <c r="Y3" s="90" t="n">
        <v>0</v>
      </c>
      <c r="Z3" s="90" t="n">
        <v>0</v>
      </c>
      <c r="AA3" s="90" t="n">
        <v>0</v>
      </c>
      <c r="AB3" s="90" t="n">
        <v>0</v>
      </c>
      <c r="AC3" s="90" t="n">
        <v>0</v>
      </c>
      <c r="AD3" s="90" t="n">
        <v>0</v>
      </c>
      <c r="AE3" s="90" t="n">
        <v>0</v>
      </c>
      <c r="AF3" s="90" t="n">
        <v>0</v>
      </c>
      <c r="AG3" s="90" t="n">
        <v>0</v>
      </c>
      <c r="AH3" s="90" t="n">
        <v>0</v>
      </c>
      <c r="AI3" s="90" t="n">
        <v>0</v>
      </c>
      <c r="AJ3" s="90" t="n">
        <v>0</v>
      </c>
      <c r="AK3" s="90" t="n">
        <v>0</v>
      </c>
      <c r="AL3" s="90" t="n">
        <v>0</v>
      </c>
      <c r="AM3" s="90" t="n">
        <v>0</v>
      </c>
      <c r="AN3" s="90" t="n">
        <v>0</v>
      </c>
      <c r="AO3" s="90" t="n">
        <v>0</v>
      </c>
      <c r="AP3" s="90" t="n">
        <v>0</v>
      </c>
      <c r="AQ3" s="90" t="n">
        <v>0</v>
      </c>
      <c r="AR3" s="90" t="n">
        <v>0</v>
      </c>
      <c r="AS3" s="90" t="n">
        <v>0</v>
      </c>
      <c r="AT3" s="90" t="n">
        <v>0</v>
      </c>
      <c r="AU3" s="90" t="n">
        <v>0</v>
      </c>
      <c r="AV3" s="90" t="n">
        <v>0</v>
      </c>
      <c r="AW3" s="90" t="n">
        <v>0</v>
      </c>
      <c r="AX3" s="90" t="n">
        <v>0</v>
      </c>
      <c r="AY3" s="90" t="n">
        <v>0</v>
      </c>
      <c r="AZ3" s="90" t="n">
        <v>0</v>
      </c>
      <c r="BA3" s="90" t="n">
        <v>0</v>
      </c>
      <c r="BB3" s="90" t="n">
        <v>0</v>
      </c>
      <c r="BC3" s="90" t="n">
        <v>0</v>
      </c>
      <c r="BD3" s="90" t="n">
        <v>0</v>
      </c>
      <c r="BE3" s="90" t="n">
        <v>0</v>
      </c>
      <c r="BF3" s="90" t="n">
        <v>0</v>
      </c>
      <c r="BG3" s="90" t="n">
        <v>0</v>
      </c>
      <c r="BH3" s="90" t="n">
        <v>0</v>
      </c>
      <c r="BI3" s="90" t="n">
        <v>0</v>
      </c>
      <c r="BJ3" s="90" t="n">
        <v>0</v>
      </c>
      <c r="BK3" s="90" t="n">
        <v>0</v>
      </c>
      <c r="BL3" s="90" t="n">
        <v>0</v>
      </c>
      <c r="BM3" s="90" t="n">
        <v>0</v>
      </c>
      <c r="BN3" s="90" t="n">
        <v>0</v>
      </c>
      <c r="BO3" s="90" t="n">
        <v>0</v>
      </c>
      <c r="BP3" s="90" t="n">
        <v>0</v>
      </c>
      <c r="BQ3" s="90" t="n">
        <v>0</v>
      </c>
      <c r="BR3" s="90" t="n">
        <v>0</v>
      </c>
      <c r="BS3" s="90" t="n">
        <v>0</v>
      </c>
      <c r="BT3" s="90" t="n">
        <v>0</v>
      </c>
      <c r="BU3" s="90" t="n">
        <v>0</v>
      </c>
      <c r="BV3" s="90" t="n">
        <v>0</v>
      </c>
      <c r="BW3" s="90" t="n">
        <v>0</v>
      </c>
      <c r="BX3" s="90" t="n">
        <v>0</v>
      </c>
      <c r="BY3" s="90" t="n">
        <v>0</v>
      </c>
      <c r="BZ3" s="90" t="n">
        <v>0</v>
      </c>
      <c r="CA3" s="90" t="n">
        <v>0</v>
      </c>
      <c r="CB3" s="90" t="n">
        <v>0</v>
      </c>
      <c r="CC3" s="90" t="n">
        <v>0</v>
      </c>
      <c r="CD3" s="90" t="n">
        <v>0</v>
      </c>
      <c r="CE3" s="90" t="n">
        <v>0</v>
      </c>
      <c r="CF3" s="90" t="n">
        <v>0</v>
      </c>
      <c r="CG3" s="90" t="n">
        <v>0</v>
      </c>
      <c r="CH3" s="90" t="n">
        <v>0</v>
      </c>
      <c r="CI3" s="90" t="n">
        <v>0</v>
      </c>
      <c r="CJ3" s="90" t="n">
        <v>0</v>
      </c>
      <c r="CK3" s="90" t="n">
        <v>0</v>
      </c>
      <c r="CL3" s="90" t="n">
        <v>0</v>
      </c>
      <c r="CM3" s="90" t="n">
        <v>0</v>
      </c>
      <c r="CN3" s="90" t="n">
        <v>0</v>
      </c>
      <c r="CO3" s="90" t="n">
        <v>0</v>
      </c>
      <c r="CP3" s="90" t="n">
        <v>0</v>
      </c>
      <c r="CQ3" s="90" t="n">
        <v>0</v>
      </c>
      <c r="CR3" s="90" t="n">
        <v>0</v>
      </c>
      <c r="CS3" s="90" t="n">
        <v>0</v>
      </c>
      <c r="CT3" s="90" t="n">
        <v>0</v>
      </c>
      <c r="CU3" s="90" t="n">
        <v>0</v>
      </c>
      <c r="CV3" s="90" t="n">
        <v>0</v>
      </c>
      <c r="CW3" s="90" t="n">
        <v>0</v>
      </c>
    </row>
    <row r="4" s="99" customFormat="true" ht="15.5" hidden="false" customHeight="false" outlineLevel="0" collapsed="false">
      <c r="A4" s="99" t="s">
        <v>196</v>
      </c>
      <c r="B4" s="99" t="s">
        <v>197</v>
      </c>
      <c r="C4" s="99" t="s">
        <v>198</v>
      </c>
      <c r="D4" s="99" t="s">
        <v>199</v>
      </c>
      <c r="E4" s="99" t="s">
        <v>200</v>
      </c>
      <c r="F4" s="99" t="s">
        <v>201</v>
      </c>
      <c r="G4" s="99" t="s">
        <v>202</v>
      </c>
      <c r="H4" s="99" t="s">
        <v>203</v>
      </c>
      <c r="I4" s="99" t="s">
        <v>204</v>
      </c>
      <c r="J4" s="99" t="s">
        <v>205</v>
      </c>
      <c r="K4" s="99" t="s">
        <v>206</v>
      </c>
      <c r="L4" s="99" t="s">
        <v>207</v>
      </c>
      <c r="M4" s="99" t="s">
        <v>208</v>
      </c>
      <c r="N4" s="99" t="s">
        <v>209</v>
      </c>
      <c r="O4" s="99" t="s">
        <v>210</v>
      </c>
      <c r="P4" s="99" t="s">
        <v>211</v>
      </c>
      <c r="Q4" s="99" t="s">
        <v>212</v>
      </c>
      <c r="R4" s="100" t="s">
        <v>213</v>
      </c>
      <c r="S4" s="98" t="s">
        <v>195</v>
      </c>
      <c r="T4" s="99" t="s">
        <v>214</v>
      </c>
      <c r="U4" s="101" t="s">
        <v>215</v>
      </c>
      <c r="V4" s="99" t="s">
        <v>32</v>
      </c>
      <c r="W4" s="99" t="s">
        <v>33</v>
      </c>
      <c r="X4" s="99" t="s">
        <v>34</v>
      </c>
      <c r="Y4" s="99" t="s">
        <v>35</v>
      </c>
      <c r="Z4" s="99" t="s">
        <v>36</v>
      </c>
      <c r="AA4" s="99" t="s">
        <v>37</v>
      </c>
      <c r="AB4" s="99" t="s">
        <v>38</v>
      </c>
      <c r="AC4" s="99" t="s">
        <v>39</v>
      </c>
      <c r="AD4" s="99" t="s">
        <v>99</v>
      </c>
      <c r="AE4" s="99" t="s">
        <v>40</v>
      </c>
      <c r="AF4" s="99" t="s">
        <v>41</v>
      </c>
      <c r="AG4" s="99" t="s">
        <v>42</v>
      </c>
      <c r="AH4" s="99" t="s">
        <v>43</v>
      </c>
      <c r="AI4" s="99" t="s">
        <v>44</v>
      </c>
      <c r="AJ4" s="99" t="s">
        <v>45</v>
      </c>
      <c r="AK4" s="99" t="s">
        <v>46</v>
      </c>
      <c r="AL4" s="99" t="s">
        <v>47</v>
      </c>
      <c r="AM4" s="99" t="s">
        <v>48</v>
      </c>
      <c r="AN4" s="99" t="s">
        <v>49</v>
      </c>
      <c r="AO4" s="99" t="s">
        <v>14</v>
      </c>
      <c r="AP4" s="99" t="s">
        <v>50</v>
      </c>
      <c r="AQ4" s="99" t="s">
        <v>51</v>
      </c>
      <c r="AR4" s="99" t="s">
        <v>52</v>
      </c>
      <c r="AS4" s="99" t="s">
        <v>53</v>
      </c>
      <c r="AT4" s="99" t="s">
        <v>54</v>
      </c>
      <c r="AU4" s="99" t="s">
        <v>3</v>
      </c>
      <c r="AV4" s="99" t="s">
        <v>55</v>
      </c>
      <c r="AW4" s="99" t="s">
        <v>56</v>
      </c>
      <c r="AX4" s="99" t="s">
        <v>57</v>
      </c>
      <c r="AY4" s="99" t="s">
        <v>58</v>
      </c>
      <c r="AZ4" s="99" t="s">
        <v>59</v>
      </c>
      <c r="BA4" s="99" t="s">
        <v>60</v>
      </c>
      <c r="BB4" s="99" t="s">
        <v>61</v>
      </c>
      <c r="BC4" s="99" t="s">
        <v>62</v>
      </c>
      <c r="BD4" s="99" t="s">
        <v>63</v>
      </c>
      <c r="BE4" s="99" t="s">
        <v>64</v>
      </c>
      <c r="BF4" s="99" t="s">
        <v>65</v>
      </c>
      <c r="BG4" s="99" t="s">
        <v>66</v>
      </c>
      <c r="BH4" s="99" t="s">
        <v>67</v>
      </c>
      <c r="BI4" s="99" t="s">
        <v>68</v>
      </c>
      <c r="BJ4" s="99" t="s">
        <v>69</v>
      </c>
      <c r="BK4" s="99" t="s">
        <v>70</v>
      </c>
      <c r="BL4" s="99" t="s">
        <v>71</v>
      </c>
      <c r="BM4" s="99" t="s">
        <v>72</v>
      </c>
      <c r="BN4" s="99" t="s">
        <v>73</v>
      </c>
      <c r="BO4" s="99" t="s">
        <v>74</v>
      </c>
      <c r="BP4" s="99" t="s">
        <v>75</v>
      </c>
      <c r="BQ4" s="99" t="s">
        <v>76</v>
      </c>
      <c r="BR4" s="99" t="s">
        <v>77</v>
      </c>
      <c r="BS4" s="99" t="s">
        <v>78</v>
      </c>
      <c r="BT4" s="99" t="s">
        <v>79</v>
      </c>
      <c r="BU4" s="99" t="s">
        <v>80</v>
      </c>
      <c r="BV4" s="99" t="s">
        <v>81</v>
      </c>
      <c r="BW4" s="99" t="s">
        <v>82</v>
      </c>
      <c r="BX4" s="99" t="s">
        <v>83</v>
      </c>
      <c r="BY4" s="99" t="s">
        <v>84</v>
      </c>
      <c r="BZ4" s="99" t="s">
        <v>85</v>
      </c>
      <c r="CA4" s="99" t="s">
        <v>86</v>
      </c>
      <c r="CB4" s="99" t="s">
        <v>87</v>
      </c>
      <c r="CC4" s="99" t="s">
        <v>88</v>
      </c>
      <c r="CD4" s="99" t="s">
        <v>89</v>
      </c>
      <c r="CE4" s="99" t="s">
        <v>90</v>
      </c>
      <c r="CF4" s="99" t="s">
        <v>91</v>
      </c>
      <c r="CG4" s="99" t="s">
        <v>92</v>
      </c>
      <c r="CH4" s="99" t="s">
        <v>93</v>
      </c>
      <c r="CI4" s="99" t="s">
        <v>94</v>
      </c>
      <c r="CJ4" s="99" t="s">
        <v>95</v>
      </c>
      <c r="CK4" s="99" t="s">
        <v>96</v>
      </c>
      <c r="CL4" s="99" t="s">
        <v>97</v>
      </c>
      <c r="CM4" s="99" t="s">
        <v>98</v>
      </c>
      <c r="CN4" s="99" t="s">
        <v>100</v>
      </c>
      <c r="CO4" s="99" t="s">
        <v>101</v>
      </c>
      <c r="CP4" s="99" t="s">
        <v>102</v>
      </c>
      <c r="CQ4" s="99" t="s">
        <v>103</v>
      </c>
      <c r="CR4" s="99" t="s">
        <v>104</v>
      </c>
      <c r="CS4" s="99" t="s">
        <v>105</v>
      </c>
      <c r="CT4" s="99" t="s">
        <v>106</v>
      </c>
      <c r="CU4" s="99" t="s">
        <v>107</v>
      </c>
      <c r="CV4" s="99" t="s">
        <v>108</v>
      </c>
      <c r="CW4" s="99" t="s">
        <v>109</v>
      </c>
    </row>
    <row r="5" s="103" customFormat="true" ht="15.5" hidden="false" customHeight="false" outlineLevel="0" collapsed="false">
      <c r="A5" s="102" t="n">
        <v>0</v>
      </c>
      <c r="B5" s="102" t="n">
        <v>0</v>
      </c>
      <c r="C5" s="103" t="str">
        <f aca="true">IF(ISBLANK(OFFSET('outliers treatment'!$A$3,MATCH($A5,'outliers treatment'!$A$4:$A$154,0),MATCH(C$4,'outliers treatment'!$4:$4,0)-1)),"",OFFSET('outliers treatment'!$A$3,MATCH($A5,'outliers treatment'!$A$4:$A$154,0),MATCH(C$4,'outliers treatment'!$4:$4,0)-1))</f>
        <v/>
      </c>
      <c r="D5" s="103" t="str">
        <f aca="true">IF(ISBLANK(OFFSET('outliers treatment'!$A$3,MATCH($A5,'outliers treatment'!$A$4:$A$154,0),MATCH(D$4,'outliers treatment'!$4:$4,0)-1)),"",OFFSET('outliers treatment'!$A$3,MATCH($A5,'outliers treatment'!$A$4:$A$154,0),MATCH(D$4,'outliers treatment'!$4:$4,0)-1))</f>
        <v>Consumer protection and empowerment index</v>
      </c>
      <c r="E5" s="103" t="str">
        <f aca="true">IF(ISBLANK(OFFSET('outliers treatment'!$A$3,MATCH($A5,'outliers treatment'!$A$4:$A$154,0),MATCH(E$4,'outliers treatment'!$4:$4,0)-1)),"",OFFSET('outliers treatment'!$A$3,MATCH($A5,'outliers treatment'!$A$4:$A$154,0),MATCH(E$4,'outliers treatment'!$4:$4,0)-1))</f>
        <v/>
      </c>
      <c r="F5" s="103" t="str">
        <f aca="true">IF(ISBLANK(OFFSET('outliers treatment'!$A$3,MATCH($A5,'outliers treatment'!$A$4:$A$154,0),MATCH(F$4,'outliers treatment'!$4:$4,0)-1)),"",OFFSET('outliers treatment'!$A$3,MATCH($A5,'outliers treatment'!$A$4:$A$154,0),MATCH(F$4,'outliers treatment'!$4:$4,0)-1))</f>
        <v/>
      </c>
      <c r="G5" s="103" t="str">
        <f aca="true">IF(ISBLANK(OFFSET('outliers treatment'!$A$3,MATCH($A5,'outliers treatment'!$A$4:$A$154,0),MATCH(G$4,'outliers treatment'!$4:$4,0)-1)),"",OFFSET('outliers treatment'!$A$3,MATCH($A5,'outliers treatment'!$A$4:$A$154,0),MATCH(G$4,'outliers treatment'!$4:$4,0)-1))</f>
        <v/>
      </c>
      <c r="H5" s="103" t="str">
        <f aca="true">IF(ISBLANK(OFFSET('outliers treatment'!$A$3,MATCH($A5,'outliers treatment'!$A$4:$A$154,0),MATCH(H$4,'outliers treatment'!$4:$4,0)-1)),"",OFFSET('outliers treatment'!$A$3,MATCH($A5,'outliers treatment'!$A$4:$A$154,0),MATCH(H$4,'outliers treatment'!$4:$4,0)-1))</f>
        <v/>
      </c>
      <c r="I5" s="103" t="str">
        <f aca="true">IF(ISBLANK(OFFSET('outliers treatment'!$A$3,MATCH($A5,'outliers treatment'!$A$4:$A$154,0),MATCH(I$4,'outliers treatment'!$4:$4,0)-1)),"",OFFSET('outliers treatment'!$A$3,MATCH($A5,'outliers treatment'!$A$4:$A$154,0),MATCH(I$4,'outliers treatment'!$4:$4,0)-1))</f>
        <v/>
      </c>
      <c r="J5" s="104" t="n">
        <f aca="false" t="array" ref="J5:J5">MIN(IF(ISNUMBER(V5:CW5),V5:CW5))</f>
        <v>19.9874681251691</v>
      </c>
      <c r="K5" s="103" t="n">
        <f aca="false" t="array" ref="K5:K5">MAX(IF(ISNUMBER(V5:CW5),V5:CW5))</f>
        <v>77.1323349574836</v>
      </c>
      <c r="L5" s="103" t="e">
        <f aca="true">IF(ISBLANK(OFFSET('outliers treatment'!$A$3,MATCH($A5,'outliers treatment'!$A$4:$A$154,0),MATCH(L$4,'outliers treatment'!$4:$4,0)-1)),"",OFFSET('outliers treatment'!$A$3,MATCH($A5,'outliers treatment'!$A$4:$A$154,0),MATCH(L$4,'outliers treatment'!$4:$4,0)-1))</f>
        <v>#N/A</v>
      </c>
      <c r="M5" s="103" t="e">
        <f aca="true">IF(ISBLANK(OFFSET('outliers treatment'!$A$3,MATCH($A5,'outliers treatment'!$A$4:$A$154,0),MATCH(M$4,'outliers treatment'!$4:$4,0)-1)),"",OFFSET('outliers treatment'!$A$3,MATCH($A5,'outliers treatment'!$A$4:$A$154,0),MATCH(M$4,'outliers treatment'!$4:$4,0)-1))</f>
        <v>#N/A</v>
      </c>
      <c r="N5" s="103" t="str">
        <f aca="true">IF(ISBLANK(OFFSET('outliers treatment'!$A$3,MATCH($A5,'outliers treatment'!$A$4:$A$154,0),MATCH(N$4,'outliers treatment'!$4:$4,0)-1)),"",OFFSET('outliers treatment'!$A$3,MATCH($A5,'outliers treatment'!$A$4:$A$154,0),MATCH(N$4,'outliers treatment'!$4:$4,0)-1))</f>
        <v/>
      </c>
      <c r="O5" s="103" t="str">
        <f aca="true">IF(ISBLANK(OFFSET('outliers treatment'!$A$3,MATCH($A5,'outliers treatment'!$A$4:$A$154,0),MATCH(O$4,'outliers treatment'!$4:$4,0)-1)),"",OFFSET('outliers treatment'!$A$3,MATCH($A5,'outliers treatment'!$A$4:$A$154,0),MATCH(O$4,'outliers treatment'!$4:$4,0)-1))</f>
        <v/>
      </c>
      <c r="P5" s="103" t="str">
        <f aca="true">IF(ISBLANK(OFFSET('outliers treatment'!$A$3,MATCH($A5,'outliers treatment'!$A$4:$A$154,0),MATCH(P$4,'outliers treatment'!$4:$4,0)-1)),"",OFFSET('outliers treatment'!$A$3,MATCH($A5,'outliers treatment'!$A$4:$A$154,0),MATCH(P$4,'outliers treatment'!$4:$4,0)-1))</f>
        <v/>
      </c>
      <c r="Q5" s="103" t="str">
        <f aca="false">IFERROR(P5-O5,"")</f>
        <v/>
      </c>
      <c r="R5" s="105" t="n">
        <f aca="false" t="array" ref="R5:R5">IFERROR(SKEW(IF(ISNUMBER(V5:CW5),V5:CW5,"")),"")</f>
        <v>-0.286774200673018</v>
      </c>
      <c r="S5" s="103" t="n">
        <v>1</v>
      </c>
      <c r="T5" s="103" t="n">
        <v>1</v>
      </c>
      <c r="U5" s="106"/>
      <c r="V5" s="104" t="n">
        <f aca="false" t="array" ref="V5:V5">SUM(IF($B6:$B153=1,$T6:$T153*V6:V153,0))/SUM(IF($B6:$B153=1,$T6:$T153,0))</f>
        <v>60.5930183428371</v>
      </c>
      <c r="W5" s="104" t="n">
        <f aca="false" t="array" ref="W5:W5">SUM(IF($B6:$B153=1,$T6:$T153*W6:W153,0))/SUM(IF($B6:$B153=1,$T6:$T153,0))</f>
        <v>67.1257297830312</v>
      </c>
      <c r="X5" s="104" t="n">
        <f aca="false" t="array" ref="X5:X5">SUM(IF($B6:$B153=1,$T6:$T153*X6:X153,0))/SUM(IF($B6:$B153=1,$T6:$T153,0))</f>
        <v>68.8919216395914</v>
      </c>
      <c r="Y5" s="104" t="n">
        <f aca="false" t="array" ref="Y5:Y5">SUM(IF($B6:$B153=1,$T6:$T153*Y6:Y153,0))/SUM(IF($B6:$B153=1,$T6:$T153,0))</f>
        <v>68.1941533564379</v>
      </c>
      <c r="Z5" s="104" t="n">
        <f aca="false" t="array" ref="Z5:Z5">SUM(IF($B6:$B153=1,$T6:$T153*Z6:Z153,0))/SUM(IF($B6:$B153=1,$T6:$T153,0))</f>
        <v>42.5866408567715</v>
      </c>
      <c r="AA5" s="104" t="n">
        <f aca="false" t="array" ref="AA5:AA5">SUM(IF($B6:$B153=1,$T6:$T153*AA6:AA153,0))/SUM(IF($B6:$B153=1,$T6:$T153,0))</f>
        <v>43.5231832549592</v>
      </c>
      <c r="AB5" s="104" t="n">
        <f aca="false" t="array" ref="AB5:AB5">SUM(IF($B6:$B153=1,$T6:$T153*AB6:AB153,0))/SUM(IF($B6:$B153=1,$T6:$T153,0))</f>
        <v>57.3117365127036</v>
      </c>
      <c r="AC5" s="104" t="n">
        <f aca="false" t="array" ref="AC5:AC5">SUM(IF($B6:$B153=1,$T6:$T153*AC6:AC153,0))/SUM(IF($B6:$B153=1,$T6:$T153,0))</f>
        <v>70.8485034757921</v>
      </c>
      <c r="AD5" s="104" t="n">
        <f aca="false" t="array" ref="AD5:AD5">SUM(IF($B6:$B153=1,$T6:$T153*AD6:AD153,0))/SUM(IF($B6:$B153=1,$T6:$T153,0))</f>
        <v>68.3649047026676</v>
      </c>
      <c r="AE5" s="104" t="n">
        <f aca="false" t="array" ref="AE5:AE5">SUM(IF($B6:$B153=1,$T6:$T153*AE6:AE153,0))/SUM(IF($B6:$B153=1,$T6:$T153,0))</f>
        <v>65.8509711333511</v>
      </c>
      <c r="AF5" s="104" t="n">
        <f aca="false" t="array" ref="AF5:AF5">SUM(IF($B6:$B153=1,$T6:$T153*AF6:AF153,0))/SUM(IF($B6:$B153=1,$T6:$T153,0))</f>
        <v>73.9231354353232</v>
      </c>
      <c r="AG5" s="104" t="n">
        <f aca="false" t="array" ref="AG5:AG5">SUM(IF($B6:$B153=1,$T6:$T153*AG6:AG153,0))/SUM(IF($B6:$B153=1,$T6:$T153,0))</f>
        <v>24.0089578326507</v>
      </c>
      <c r="AH5" s="104" t="n">
        <f aca="false" t="array" ref="AH5:AH5">SUM(IF($B6:$B153=1,$T6:$T153*AH6:AH153,0))/SUM(IF($B6:$B153=1,$T6:$T153,0))</f>
        <v>46.4277127879557</v>
      </c>
      <c r="AI5" s="104" t="n">
        <f aca="false" t="array" ref="AI5:AI5">SUM(IF($B6:$B153=1,$T6:$T153*AI6:AI153,0))/SUM(IF($B6:$B153=1,$T6:$T153,0))</f>
        <v>37.8746659280004</v>
      </c>
      <c r="AJ5" s="104" t="n">
        <f aca="false" t="array" ref="AJ5:AJ5">SUM(IF($B6:$B153=1,$T6:$T153*AJ6:AJ153,0))/SUM(IF($B6:$B153=1,$T6:$T153,0))</f>
        <v>51.8385962779968</v>
      </c>
      <c r="AK5" s="104" t="n">
        <f aca="false" t="array" ref="AK5:AK5">SUM(IF($B6:$B153=1,$T6:$T153*AK6:AK153,0))/SUM(IF($B6:$B153=1,$T6:$T153,0))</f>
        <v>59.854039527635</v>
      </c>
      <c r="AL5" s="104" t="n">
        <f aca="false" t="array" ref="AL5:AL5">SUM(IF($B6:$B153=1,$T6:$T153*AL6:AL153,0))/SUM(IF($B6:$B153=1,$T6:$T153,0))</f>
        <v>77.1323349574836</v>
      </c>
      <c r="AM5" s="104" t="n">
        <f aca="false" t="array" ref="AM5:AM5">SUM(IF($B6:$B153=1,$T6:$T153*AM6:AM153,0))/SUM(IF($B6:$B153=1,$T6:$T153,0))</f>
        <v>74.8188203577965</v>
      </c>
      <c r="AN5" s="104" t="n">
        <f aca="false" t="array" ref="AN5:AN5">SUM(IF($B6:$B153=1,$T6:$T153*AN6:AN153,0))/SUM(IF($B6:$B153=1,$T6:$T153,0))</f>
        <v>47.1025337502426</v>
      </c>
      <c r="AO5" s="104" t="n">
        <f aca="false" t="array" ref="AO5:AO5">SUM(IF($B6:$B153=1,$T6:$T153*AO6:AO153,0))/SUM(IF($B6:$B153=1,$T6:$T153,0))</f>
        <v>50.6255846180665</v>
      </c>
      <c r="AP5" s="104" t="n">
        <f aca="false" t="array" ref="AP5:AP5">SUM(IF($B6:$B153=1,$T6:$T153*AP6:AP153,0))/SUM(IF($B6:$B153=1,$T6:$T153,0))</f>
        <v>52.1834719630416</v>
      </c>
      <c r="AQ5" s="104" t="n">
        <f aca="false" t="array" ref="AQ5:AQ5">SUM(IF($B6:$B153=1,$T6:$T153*AQ6:AQ153,0))/SUM(IF($B6:$B153=1,$T6:$T153,0))</f>
        <v>65.2550210776068</v>
      </c>
      <c r="AR5" s="104" t="n">
        <f aca="false" t="array" ref="AR5:AR5">SUM(IF($B6:$B153=1,$T6:$T153*AR6:AR153,0))/SUM(IF($B6:$B153=1,$T6:$T153,0))</f>
        <v>75.7799050847668</v>
      </c>
      <c r="AS5" s="104" t="n">
        <f aca="false" t="array" ref="AS5:AS5">SUM(IF($B6:$B153=1,$T6:$T153*AS6:AS153,0))/SUM(IF($B6:$B153=1,$T6:$T153,0))</f>
        <v>51.3637516249506</v>
      </c>
      <c r="AT5" s="104" t="n">
        <f aca="false" t="array" ref="AT5:AT5">SUM(IF($B6:$B153=1,$T6:$T153*AT6:AT153,0))/SUM(IF($B6:$B153=1,$T6:$T153,0))</f>
        <v>70.1472259312151</v>
      </c>
      <c r="AU5" s="104" t="n">
        <f aca="false" t="array" ref="AU5:AU5">SUM(IF($B6:$B153=1,$T6:$T153*AU6:AU153,0))/SUM(IF($B6:$B153=1,$T6:$T153,0))</f>
        <v>71.5882093674392</v>
      </c>
      <c r="AV5" s="104" t="n">
        <f aca="false" t="array" ref="AV5:AV5">SUM(IF($B6:$B153=1,$T6:$T153*AV6:AV153,0))/SUM(IF($B6:$B153=1,$T6:$T153,0))</f>
        <v>54.0276799517896</v>
      </c>
      <c r="AW5" s="104" t="n">
        <f aca="false" t="array" ref="AW5:AW5">SUM(IF($B6:$B153=1,$T6:$T153*AW6:AW153,0))/SUM(IF($B6:$B153=1,$T6:$T153,0))</f>
        <v>22.5302040499968</v>
      </c>
      <c r="AX5" s="104" t="n">
        <f aca="false" t="array" ref="AX5:AX5">SUM(IF($B6:$B153=1,$T6:$T153*AX6:AX153,0))/SUM(IF($B6:$B153=1,$T6:$T153,0))</f>
        <v>45.9572434547332</v>
      </c>
      <c r="AY5" s="104" t="n">
        <f aca="false" t="array" ref="AY5:AY5">SUM(IF($B6:$B153=1,$T6:$T153*AY6:AY153,0))/SUM(IF($B6:$B153=1,$T6:$T153,0))</f>
        <v>45.3192420854537</v>
      </c>
      <c r="AZ5" s="104" t="n">
        <f aca="false" t="array" ref="AZ5:AZ5">SUM(IF($B6:$B153=1,$T6:$T153*AZ6:AZ153,0))/SUM(IF($B6:$B153=1,$T6:$T153,0))</f>
        <v>45.4701765013318</v>
      </c>
      <c r="BA5" s="104" t="n">
        <f aca="false" t="array" ref="BA5:BA5">SUM(IF($B6:$B153=1,$T6:$T153*BA6:BA153,0))/SUM(IF($B6:$B153=1,$T6:$T153,0))</f>
        <v>60.0949901090623</v>
      </c>
      <c r="BB5" s="104" t="n">
        <f aca="false" t="array" ref="BB5:BB5">SUM(IF($B6:$B153=1,$T6:$T153*BB6:BB153,0))/SUM(IF($B6:$B153=1,$T6:$T153,0))</f>
        <v>61.7526330857487</v>
      </c>
      <c r="BC5" s="104" t="n">
        <f aca="false" t="array" ref="BC5:BC5">SUM(IF($B6:$B153=1,$T6:$T153*BC6:BC153,0))/SUM(IF($B6:$B153=1,$T6:$T153,0))</f>
        <v>53.4693157935803</v>
      </c>
      <c r="BD5" s="104" t="n">
        <f aca="false" t="array" ref="BD5:BD5">SUM(IF($B6:$B153=1,$T6:$T153*BD6:BD153,0))/SUM(IF($B6:$B153=1,$T6:$T153,0))</f>
        <v>74.649134457126</v>
      </c>
      <c r="BE5" s="104" t="n">
        <f aca="false" t="array" ref="BE5:BE5">SUM(IF($B6:$B153=1,$T6:$T153*BE6:BE153,0))/SUM(IF($B6:$B153=1,$T6:$T153,0))</f>
        <v>55.4742918461071</v>
      </c>
      <c r="BF5" s="104" t="n">
        <f aca="false" t="array" ref="BF5:BF5">SUM(IF($B6:$B153=1,$T6:$T153*BF6:BF153,0))/SUM(IF($B6:$B153=1,$T6:$T153,0))</f>
        <v>71.4222868112496</v>
      </c>
      <c r="BG5" s="104" t="n">
        <f aca="false" t="array" ref="BG5:BG5">SUM(IF($B6:$B153=1,$T6:$T153*BG6:BG153,0))/SUM(IF($B6:$B153=1,$T6:$T153,0))</f>
        <v>57.9799070595496</v>
      </c>
      <c r="BH5" s="104" t="n">
        <f aca="false" t="array" ref="BH5:BH5">SUM(IF($B6:$B153=1,$T6:$T153*BH6:BH153,0))/SUM(IF($B6:$B153=1,$T6:$T153,0))</f>
        <v>73.1606619382962</v>
      </c>
      <c r="BI5" s="104" t="n">
        <f aca="false" t="array" ref="BI5:BI5">SUM(IF($B6:$B153=1,$T6:$T153*BI6:BI153,0))/SUM(IF($B6:$B153=1,$T6:$T153,0))</f>
        <v>36.4137077904592</v>
      </c>
      <c r="BJ5" s="104" t="n">
        <f aca="false" t="array" ref="BJ5:BJ5">SUM(IF($B6:$B153=1,$T6:$T153*BJ6:BJ153,0))/SUM(IF($B6:$B153=1,$T6:$T153,0))</f>
        <v>52.8848787093927</v>
      </c>
      <c r="BK5" s="104" t="n">
        <f aca="false" t="array" ref="BK5:BK5">SUM(IF($B6:$B153=1,$T6:$T153*BK6:BK153,0))/SUM(IF($B6:$B153=1,$T6:$T153,0))</f>
        <v>35.4943049782914</v>
      </c>
      <c r="BL5" s="104" t="n">
        <f aca="false" t="array" ref="BL5:BL5">SUM(IF($B6:$B153=1,$T6:$T153*BL6:BL153,0))/SUM(IF($B6:$B153=1,$T6:$T153,0))</f>
        <v>61.8205602556261</v>
      </c>
      <c r="BM5" s="104" t="n">
        <f aca="false" t="array" ref="BM5:BM5">SUM(IF($B6:$B153=1,$T6:$T153*BM6:BM153,0))/SUM(IF($B6:$B153=1,$T6:$T153,0))</f>
        <v>38.0027861286305</v>
      </c>
      <c r="BN5" s="104" t="n">
        <f aca="false" t="array" ref="BN5:BN5">SUM(IF($B6:$B153=1,$T6:$T153*BN6:BN153,0))/SUM(IF($B6:$B153=1,$T6:$T153,0))</f>
        <v>31.8600624400216</v>
      </c>
      <c r="BO5" s="104" t="n">
        <f aca="false" t="array" ref="BO5:BO5">SUM(IF($B6:$B153=1,$T6:$T153*BO6:BO153,0))/SUM(IF($B6:$B153=1,$T6:$T153,0))</f>
        <v>51.1657765862183</v>
      </c>
      <c r="BP5" s="104" t="n">
        <f aca="false" t="array" ref="BP5:BP5">SUM(IF($B6:$B153=1,$T6:$T153*BP6:BP153,0))/SUM(IF($B6:$B153=1,$T6:$T153,0))</f>
        <v>53.1180474493409</v>
      </c>
      <c r="BQ5" s="104" t="n">
        <f aca="false" t="array" ref="BQ5:BQ5">SUM(IF($B6:$B153=1,$T6:$T153*BQ6:BQ153,0))/SUM(IF($B6:$B153=1,$T6:$T153,0))</f>
        <v>24.9032132608549</v>
      </c>
      <c r="BR5" s="104" t="n">
        <f aca="false" t="array" ref="BR5:BR5">SUM(IF($B6:$B153=1,$T6:$T153*BR6:BR153,0))/SUM(IF($B6:$B153=1,$T6:$T153,0))</f>
        <v>31.2085505494635</v>
      </c>
      <c r="BS5" s="104" t="n">
        <f aca="false" t="array" ref="BS5:BS5">SUM(IF($B6:$B153=1,$T6:$T153*BS6:BS153,0))/SUM(IF($B6:$B153=1,$T6:$T153,0))</f>
        <v>57.0121748572306</v>
      </c>
      <c r="BT5" s="104" t="n">
        <f aca="false" t="array" ref="BT5:BT5">SUM(IF($B6:$B153=1,$T6:$T153*BT6:BT153,0))/SUM(IF($B6:$B153=1,$T6:$T153,0))</f>
        <v>75.5004656613751</v>
      </c>
      <c r="BU5" s="104" t="n">
        <f aca="false" t="array" ref="BU5:BU5">SUM(IF($B6:$B153=1,$T6:$T153*BU6:BU153,0))/SUM(IF($B6:$B153=1,$T6:$T153,0))</f>
        <v>74.8184979448236</v>
      </c>
      <c r="BV5" s="104" t="n">
        <f aca="false" t="array" ref="BV5:BV5">SUM(IF($B6:$B153=1,$T6:$T153*BV6:BV153,0))/SUM(IF($B6:$B153=1,$T6:$T153,0))</f>
        <v>59.5955619112393</v>
      </c>
      <c r="BW5" s="104" t="n">
        <f aca="false" t="array" ref="BW5:BW5">SUM(IF($B6:$B153=1,$T6:$T153*BW6:BW153,0))/SUM(IF($B6:$B153=1,$T6:$T153,0))</f>
        <v>37.0824606481468</v>
      </c>
      <c r="BX5" s="104" t="n">
        <f aca="false" t="array" ref="BX5:BX5">SUM(IF($B6:$B153=1,$T6:$T153*BX6:BX153,0))/SUM(IF($B6:$B153=1,$T6:$T153,0))</f>
        <v>44.1109980487695</v>
      </c>
      <c r="BY5" s="104" t="n">
        <f aca="false" t="array" ref="BY5:BY5">SUM(IF($B6:$B153=1,$T6:$T153*BY6:BY153,0))/SUM(IF($B6:$B153=1,$T6:$T153,0))</f>
        <v>58.9274129352044</v>
      </c>
      <c r="BZ5" s="104" t="n">
        <f aca="false" t="array" ref="BZ5:BZ5">SUM(IF($B6:$B153=1,$T6:$T153*BZ6:BZ153,0))/SUM(IF($B6:$B153=1,$T6:$T153,0))</f>
        <v>53.6003917295827</v>
      </c>
      <c r="CA5" s="104" t="n">
        <f aca="false" t="array" ref="CA5:CA5">SUM(IF($B6:$B153=1,$T6:$T153*CA6:CA153,0))/SUM(IF($B6:$B153=1,$T6:$T153,0))</f>
        <v>21.3206245150814</v>
      </c>
      <c r="CB5" s="104" t="n">
        <f aca="false" t="array" ref="CB5:CB5">SUM(IF($B6:$B153=1,$T6:$T153*CB6:CB153,0))/SUM(IF($B6:$B153=1,$T6:$T153,0))</f>
        <v>60.3703559068947</v>
      </c>
      <c r="CC5" s="104" t="n">
        <f aca="false" t="array" ref="CC5:CC5">SUM(IF($B6:$B153=1,$T6:$T153*CC6:CC153,0))/SUM(IF($B6:$B153=1,$T6:$T153,0))</f>
        <v>60.1322557119976</v>
      </c>
      <c r="CD5" s="104" t="n">
        <f aca="false" t="array" ref="CD5:CD5">SUM(IF($B6:$B153=1,$T6:$T153*CD6:CD153,0))/SUM(IF($B6:$B153=1,$T6:$T153,0))</f>
        <v>51.0857957331619</v>
      </c>
      <c r="CE5" s="104" t="n">
        <f aca="false" t="array" ref="CE5:CE5">SUM(IF($B6:$B153=1,$T6:$T153*CE6:CE153,0))/SUM(IF($B6:$B153=1,$T6:$T153,0))</f>
        <v>57.6588015743528</v>
      </c>
      <c r="CF5" s="104" t="n">
        <f aca="false" t="array" ref="CF5:CF5">SUM(IF($B6:$B153=1,$T6:$T153*CF6:CF153,0))/SUM(IF($B6:$B153=1,$T6:$T153,0))</f>
        <v>45.9243915994994</v>
      </c>
      <c r="CG5" s="104" t="n">
        <f aca="false" t="array" ref="CG5:CG5">SUM(IF($B6:$B153=1,$T6:$T153*CG6:CG153,0))/SUM(IF($B6:$B153=1,$T6:$T153,0))</f>
        <v>19.9874681251691</v>
      </c>
      <c r="CH5" s="104" t="n">
        <f aca="false" t="array" ref="CH5:CH5">SUM(IF($B6:$B153=1,$T6:$T153*CH6:CH153,0))/SUM(IF($B6:$B153=1,$T6:$T153,0))</f>
        <v>37.3637288391715</v>
      </c>
      <c r="CI5" s="104" t="n">
        <f aca="false" t="array" ref="CI5:CI5">SUM(IF($B6:$B153=1,$T6:$T153*CI6:CI153,0))/SUM(IF($B6:$B153=1,$T6:$T153,0))</f>
        <v>69.2422442318415</v>
      </c>
      <c r="CJ5" s="104" t="n">
        <f aca="false" t="array" ref="CJ5:CJ5">SUM(IF($B6:$B153=1,$T6:$T153*CJ6:CJ153,0))/SUM(IF($B6:$B153=1,$T6:$T153,0))</f>
        <v>43.2662628644804</v>
      </c>
      <c r="CK5" s="104" t="n">
        <f aca="false" t="array" ref="CK5:CK5">SUM(IF($B6:$B153=1,$T6:$T153*CK6:CK153,0))/SUM(IF($B6:$B153=1,$T6:$T153,0))</f>
        <v>30.4755770148206</v>
      </c>
      <c r="CL5" s="104" t="n">
        <f aca="false" t="array" ref="CL5:CL5">SUM(IF($B6:$B153=1,$T6:$T153*CL6:CL153,0))/SUM(IF($B6:$B153=1,$T6:$T153,0))</f>
        <v>55.590047723558</v>
      </c>
      <c r="CM5" s="104" t="n">
        <f aca="false" t="array" ref="CM5:CM5">SUM(IF($B6:$B153=1,$T6:$T153*CM6:CM153,0))/SUM(IF($B6:$B153=1,$T6:$T153,0))</f>
        <v>76.7170573090936</v>
      </c>
      <c r="CN5" s="104" t="n">
        <f aca="false" t="array" ref="CN5:CN5">SUM(IF($B6:$B153=1,$T6:$T153*CN6:CN153,0))/SUM(IF($B6:$B153=1,$T6:$T153,0))</f>
        <v>32.5152139329446</v>
      </c>
      <c r="CO5" s="104" t="n">
        <f aca="false" t="array" ref="CO5:CO5">SUM(IF($B6:$B153=1,$T6:$T153*CO6:CO153,0))/SUM(IF($B6:$B153=1,$T6:$T153,0))</f>
        <v>44.1846307118212</v>
      </c>
      <c r="CP5" s="104" t="n">
        <f aca="false" t="array" ref="CP5:CP5">SUM(IF($B6:$B153=1,$T6:$T153*CP6:CP153,0))/SUM(IF($B6:$B153=1,$T6:$T153,0))</f>
        <v>37.3112631992691</v>
      </c>
      <c r="CQ5" s="104" t="n">
        <f aca="false" t="array" ref="CQ5:CQ5">SUM(IF($B6:$B153=1,$T6:$T153*CQ6:CQ153,0))/SUM(IF($B6:$B153=1,$T6:$T153,0))</f>
        <v>49.3623489930733</v>
      </c>
      <c r="CR5" s="104" t="n">
        <f aca="false" t="array" ref="CR5:CR5">SUM(IF($B6:$B153=1,$T6:$T153*CR6:CR153,0))/SUM(IF($B6:$B153=1,$T6:$T153,0))</f>
        <v>54.0046782240752</v>
      </c>
      <c r="CS5" s="104" t="n">
        <f aca="false" t="array" ref="CS5:CS5">SUM(IF($B6:$B153=1,$T6:$T153*CS6:CS153,0))/SUM(IF($B6:$B153=1,$T6:$T153,0))</f>
        <v>70.2012158921534</v>
      </c>
      <c r="CT5" s="104" t="n">
        <f aca="false" t="array" ref="CT5:CT5">SUM(IF($B6:$B153=1,$T6:$T153*CT6:CT153,0))/SUM(IF($B6:$B153=1,$T6:$T153,0))</f>
        <v>58.3659471826544</v>
      </c>
      <c r="CU5" s="104" t="n">
        <f aca="false" t="array" ref="CU5:CU5">SUM(IF($B6:$B153=1,$T6:$T153*CU6:CU153,0))/SUM(IF($B6:$B153=1,$T6:$T153,0))</f>
        <v>26.3368316478481</v>
      </c>
      <c r="CV5" s="104" t="n">
        <f aca="false" t="array" ref="CV5:CV5">SUM(IF($B6:$B153=1,$T6:$T153*CV6:CV153,0))/SUM(IF($B6:$B153=1,$T6:$T153,0))</f>
        <v>37.1616738810291</v>
      </c>
      <c r="CW5" s="104" t="n">
        <f aca="false" t="array" ref="CW5:CW5">SUM(IF($B6:$B153=1,$T6:$T153*CW6:CW153,0))/SUM(IF($B6:$B153=1,$T6:$T153,0))</f>
        <v>45.4874318969224</v>
      </c>
    </row>
    <row r="6" s="103" customFormat="true" ht="15.5" hidden="false" customHeight="false" outlineLevel="0" collapsed="false">
      <c r="A6" s="107" t="n">
        <v>1000</v>
      </c>
      <c r="B6" s="107" t="n">
        <v>1</v>
      </c>
      <c r="C6" s="103" t="str">
        <f aca="true">IF(ISBLANK(OFFSET('outliers treatment'!$A$3,MATCH($A6,'outliers treatment'!$A$4:$A$154,0),MATCH(C$4,'outliers treatment'!$4:$4,0)-1)),"",OFFSET('outliers treatment'!$A$3,MATCH($A6,'outliers treatment'!$A$4:$A$154,0),MATCH(C$4,'outliers treatment'!$4:$4,0)-1))</f>
        <v/>
      </c>
      <c r="D6" s="103" t="str">
        <f aca="true">IF(ISBLANK(OFFSET('outliers treatment'!$A$3,MATCH($A6,'outliers treatment'!$A$4:$A$154,0),MATCH(D$4,'outliers treatment'!$4:$4,0)-1)),"",OFFSET('outliers treatment'!$A$3,MATCH($A6,'outliers treatment'!$A$4:$A$154,0),MATCH(D$4,'outliers treatment'!$4:$4,0)-1))</f>
        <v>Consumer Empowerment and Confidence</v>
      </c>
      <c r="E6" s="103" t="str">
        <f aca="true">IF(ISBLANK(OFFSET('outliers treatment'!$A$3,MATCH($A6,'outliers treatment'!$A$4:$A$154,0),MATCH(E$4,'outliers treatment'!$4:$4,0)-1)),"",OFFSET('outliers treatment'!$A$3,MATCH($A6,'outliers treatment'!$A$4:$A$154,0),MATCH(E$4,'outliers treatment'!$4:$4,0)-1))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03" t="str">
        <f aca="true">IF(ISBLANK(OFFSET('outliers treatment'!$A$3,MATCH($A6,'outliers treatment'!$A$4:$A$154,0),MATCH(F$4,'outliers treatment'!$4:$4,0)-1)),"",OFFSET('outliers treatment'!$A$3,MATCH($A6,'outliers treatment'!$A$4:$A$154,0),MATCH(F$4,'outliers treatment'!$4:$4,0)-1))</f>
        <v/>
      </c>
      <c r="G6" s="103" t="str">
        <f aca="true">IF(ISBLANK(OFFSET('outliers treatment'!$A$3,MATCH($A6,'outliers treatment'!$A$4:$A$154,0),MATCH(G$4,'outliers treatment'!$4:$4,0)-1)),"",OFFSET('outliers treatment'!$A$3,MATCH($A6,'outliers treatment'!$A$4:$A$154,0),MATCH(G$4,'outliers treatment'!$4:$4,0)-1))</f>
        <v/>
      </c>
      <c r="H6" s="103" t="str">
        <f aca="true">IF(ISBLANK(OFFSET('outliers treatment'!$A$3,MATCH($A6,'outliers treatment'!$A$4:$A$154,0),MATCH(H$4,'outliers treatment'!$4:$4,0)-1)),"",OFFSET('outliers treatment'!$A$3,MATCH($A6,'outliers treatment'!$A$4:$A$154,0),MATCH(H$4,'outliers treatment'!$4:$4,0)-1))</f>
        <v/>
      </c>
      <c r="I6" s="103" t="str">
        <f aca="true">IF(ISBLANK(OFFSET('outliers treatment'!$A$3,MATCH($A6,'outliers treatment'!$A$4:$A$154,0),MATCH(I$4,'outliers treatment'!$4:$4,0)-1)),"",OFFSET('outliers treatment'!$A$3,MATCH($A6,'outliers treatment'!$A$4:$A$154,0),MATCH(I$4,'outliers treatment'!$4:$4,0)-1))</f>
        <v/>
      </c>
      <c r="J6" s="104" t="n">
        <f aca="false" t="array" ref="J6:J6">MIN(IF(ISNUMBER(V6:CW6),V6:CW6))</f>
        <v>22.3317015662472</v>
      </c>
      <c r="K6" s="103" t="n">
        <f aca="false" t="array" ref="K6:K6">MAX(IF(ISNUMBER(V6:CW6),V6:CW6))</f>
        <v>77.1198833661707</v>
      </c>
      <c r="L6" s="103" t="e">
        <f aca="true">IF(ISBLANK(OFFSET('outliers treatment'!$A$3,MATCH($A6,'outliers treatment'!$A$4:$A$154,0),MATCH(L$4,'outliers treatment'!$4:$4,0)-1)),"",OFFSET('outliers treatment'!$A$3,MATCH($A6,'outliers treatment'!$A$4:$A$154,0),MATCH(L$4,'outliers treatment'!$4:$4,0)-1))</f>
        <v>#N/A</v>
      </c>
      <c r="M6" s="103" t="e">
        <f aca="true">IF(ISBLANK(OFFSET('outliers treatment'!$A$3,MATCH($A6,'outliers treatment'!$A$4:$A$154,0),MATCH(M$4,'outliers treatment'!$4:$4,0)-1)),"",OFFSET('outliers treatment'!$A$3,MATCH($A6,'outliers treatment'!$A$4:$A$154,0),MATCH(M$4,'outliers treatment'!$4:$4,0)-1))</f>
        <v>#N/A</v>
      </c>
      <c r="N6" s="103" t="str">
        <f aca="true">IF(ISBLANK(OFFSET('outliers treatment'!$A$3,MATCH($A6,'outliers treatment'!$A$4:$A$154,0),MATCH(N$4,'outliers treatment'!$4:$4,0)-1)),"",OFFSET('outliers treatment'!$A$3,MATCH($A6,'outliers treatment'!$A$4:$A$154,0),MATCH(N$4,'outliers treatment'!$4:$4,0)-1))</f>
        <v/>
      </c>
      <c r="O6" s="103" t="str">
        <f aca="true">IF(ISBLANK(OFFSET('outliers treatment'!$A$3,MATCH($A6,'outliers treatment'!$A$4:$A$154,0),MATCH(O$4,'outliers treatment'!$4:$4,0)-1)),"",OFFSET('outliers treatment'!$A$3,MATCH($A6,'outliers treatment'!$A$4:$A$154,0),MATCH(O$4,'outliers treatment'!$4:$4,0)-1))</f>
        <v/>
      </c>
      <c r="P6" s="103" t="str">
        <f aca="true">IF(ISBLANK(OFFSET('outliers treatment'!$A$3,MATCH($A6,'outliers treatment'!$A$4:$A$154,0),MATCH(P$4,'outliers treatment'!$4:$4,0)-1)),"",OFFSET('outliers treatment'!$A$3,MATCH($A6,'outliers treatment'!$A$4:$A$154,0),MATCH(P$4,'outliers treatment'!$4:$4,0)-1))</f>
        <v/>
      </c>
      <c r="Q6" s="103" t="str">
        <f aca="false">IFERROR(P6-O6,"")</f>
        <v/>
      </c>
      <c r="R6" s="105" t="n">
        <f aca="false" t="array" ref="R6:R6">IFERROR(SKEW(IF(ISNUMBER(V6:CW6),V6:CW6,"")),"")</f>
        <v>-0.135622544468778</v>
      </c>
      <c r="S6" s="103" t="n">
        <v>1</v>
      </c>
      <c r="T6" s="103" t="n">
        <v>1</v>
      </c>
      <c r="U6" s="106"/>
      <c r="V6" s="104" t="n">
        <f aca="false" t="array" ref="V6:V6">SUM(IF($B7:$B35=2*ISNUMBER(V7:V35),$T7:$T35*V7:V35,0))/SUM(IF($B7:$B35=2*ISNUMBER(V7:V35),$T7:$T35,0))</f>
        <v>58.5217700889534</v>
      </c>
      <c r="W6" s="104" t="n">
        <f aca="false" t="array" ref="W6:W6">SUM(IF($B7:$B35=2*ISNUMBER(W7:W35),$T7:$T35*W7:W35,0))/SUM(IF($B7:$B35=2*ISNUMBER(W7:W35),$T7:$T35,0))</f>
        <v>58.0927255911248</v>
      </c>
      <c r="X6" s="104" t="n">
        <f aca="false" t="array" ref="X6:X6">SUM(IF($B7:$B35=2*ISNUMBER(X7:X35),$T7:$T35*X7:X35,0))/SUM(IF($B7:$B35=2*ISNUMBER(X7:X35),$T7:$T35,0))</f>
        <v>60.0979257207983</v>
      </c>
      <c r="Y6" s="104" t="n">
        <f aca="false" t="array" ref="Y6:Y6">SUM(IF($B7:$B35=2*ISNUMBER(Y7:Y35),$T7:$T35*Y7:Y35,0))/SUM(IF($B7:$B35=2*ISNUMBER(Y7:Y35),$T7:$T35,0))</f>
        <v>67.1167385319369</v>
      </c>
      <c r="Z6" s="104" t="n">
        <f aca="false" t="array" ref="Z6:Z6">SUM(IF($B7:$B35=2*ISNUMBER(Z7:Z35),$T7:$T35*Z7:Z35,0))/SUM(IF($B7:$B35=2*ISNUMBER(Z7:Z35),$T7:$T35,0))</f>
        <v>43.9735195772452</v>
      </c>
      <c r="AA6" s="104" t="n">
        <f aca="false" t="array" ref="AA6:AA6">SUM(IF($B7:$B35=2*ISNUMBER(AA7:AA35),$T7:$T35*AA7:AA35,0))/SUM(IF($B7:$B35=2*ISNUMBER(AA7:AA35),$T7:$T35,0))</f>
        <v>46.153614437527</v>
      </c>
      <c r="AB6" s="104" t="n">
        <f aca="false" t="array" ref="AB6:AB6">SUM(IF($B7:$B35=2*ISNUMBER(AB7:AB35),$T7:$T35*AB7:AB35,0))/SUM(IF($B7:$B35=2*ISNUMBER(AB7:AB35),$T7:$T35,0))</f>
        <v>43.1291978787658</v>
      </c>
      <c r="AC6" s="104" t="n">
        <f aca="false" t="array" ref="AC6:AC6">SUM(IF($B7:$B35=2*ISNUMBER(AC7:AC35),$T7:$T35*AC7:AC35,0))/SUM(IF($B7:$B35=2*ISNUMBER(AC7:AC35),$T7:$T35,0))</f>
        <v>67.7971804017641</v>
      </c>
      <c r="AD6" s="104" t="n">
        <f aca="false" t="array" ref="AD6:AD6">SUM(IF($B7:$B35=2*ISNUMBER(AD7:AD35),$T7:$T35*AD7:AD35,0))/SUM(IF($B7:$B35=2*ISNUMBER(AD7:AD35),$T7:$T35,0))</f>
        <v>58.4084085448906</v>
      </c>
      <c r="AE6" s="104" t="n">
        <f aca="false" t="array" ref="AE6:AE6">SUM(IF($B7:$B35=2*ISNUMBER(AE7:AE35),$T7:$T35*AE7:AE35,0))/SUM(IF($B7:$B35=2*ISNUMBER(AE7:AE35),$T7:$T35,0))</f>
        <v>73.9335298102024</v>
      </c>
      <c r="AF6" s="104" t="n">
        <f aca="false" t="array" ref="AF6:AF6">SUM(IF($B7:$B35=2*ISNUMBER(AF7:AF35),$T7:$T35*AF7:AF35,0))/SUM(IF($B7:$B35=2*ISNUMBER(AF7:AF35),$T7:$T35,0))</f>
        <v>64.2802415555594</v>
      </c>
      <c r="AG6" s="104" t="n">
        <f aca="false" t="array" ref="AG6:AG6">SUM(IF($B7:$B35=2*ISNUMBER(AG7:AG35),$T7:$T35*AG7:AG35,0))/SUM(IF($B7:$B35=2*ISNUMBER(AG7:AG35),$T7:$T35,0))</f>
        <v>27.1808925476143</v>
      </c>
      <c r="AH6" s="104" t="n">
        <f aca="false" t="array" ref="AH6:AH6">SUM(IF($B7:$B35=2*ISNUMBER(AH7:AH35),$T7:$T35*AH7:AH35,0))/SUM(IF($B7:$B35=2*ISNUMBER(AH7:AH35),$T7:$T35,0))</f>
        <v>37.8352512714321</v>
      </c>
      <c r="AI6" s="104" t="n">
        <f aca="false" t="array" ref="AI6:AI6">SUM(IF($B7:$B35=2*ISNUMBER(AI7:AI35),$T7:$T35*AI7:AI35,0))/SUM(IF($B7:$B35=2*ISNUMBER(AI7:AI35),$T7:$T35,0))</f>
        <v>45.2609336991149</v>
      </c>
      <c r="AJ6" s="104" t="n">
        <f aca="false" t="array" ref="AJ6:AJ6">SUM(IF($B7:$B35=2*ISNUMBER(AJ7:AJ35),$T7:$T35*AJ7:AJ35,0))/SUM(IF($B7:$B35=2*ISNUMBER(AJ7:AJ35),$T7:$T35,0))</f>
        <v>52.9499386899282</v>
      </c>
      <c r="AK6" s="104" t="n">
        <f aca="false" t="array" ref="AK6:AK6">SUM(IF($B7:$B35=2*ISNUMBER(AK7:AK35),$T7:$T35*AK7:AK35,0))/SUM(IF($B7:$B35=2*ISNUMBER(AK7:AK35),$T7:$T35,0))</f>
        <v>62.651296547918</v>
      </c>
      <c r="AL6" s="104" t="n">
        <f aca="false" t="array" ref="AL6:AL6">SUM(IF($B7:$B35=2*ISNUMBER(AL7:AL35),$T7:$T35*AL7:AL35,0))/SUM(IF($B7:$B35=2*ISNUMBER(AL7:AL35),$T7:$T35,0))</f>
        <v>72.5533277106283</v>
      </c>
      <c r="AM6" s="104" t="n">
        <f aca="false" t="array" ref="AM6:AM6">SUM(IF($B7:$B35=2*ISNUMBER(AM7:AM35),$T7:$T35*AM7:AM35,0))/SUM(IF($B7:$B35=2*ISNUMBER(AM7:AM35),$T7:$T35,0))</f>
        <v>77.1198833661707</v>
      </c>
      <c r="AN6" s="104" t="n">
        <f aca="false" t="array" ref="AN6:AN6">SUM(IF($B7:$B35=2*ISNUMBER(AN7:AN35),$T7:$T35*AN7:AN35,0))/SUM(IF($B7:$B35=2*ISNUMBER(AN7:AN35),$T7:$T35,0))</f>
        <v>53.5599215614394</v>
      </c>
      <c r="AO6" s="104" t="n">
        <f aca="false" t="array" ref="AO6:AO6">SUM(IF($B7:$B35=2*ISNUMBER(AO7:AO35),$T7:$T35*AO7:AO35,0))/SUM(IF($B7:$B35=2*ISNUMBER(AO7:AO35),$T7:$T35,0))</f>
        <v>42.0725840880983</v>
      </c>
      <c r="AP6" s="104" t="n">
        <f aca="false" t="array" ref="AP6:AP6">SUM(IF($B7:$B35=2*ISNUMBER(AP7:AP35),$T7:$T35*AP7:AP35,0))/SUM(IF($B7:$B35=2*ISNUMBER(AP7:AP35),$T7:$T35,0))</f>
        <v>35.5801572347752</v>
      </c>
      <c r="AQ6" s="104" t="n">
        <f aca="false" t="array" ref="AQ6:AQ6">SUM(IF($B7:$B35=2*ISNUMBER(AQ7:AQ35),$T7:$T35*AQ7:AQ35,0))/SUM(IF($B7:$B35=2*ISNUMBER(AQ7:AQ35),$T7:$T35,0))</f>
        <v>64.6582395809241</v>
      </c>
      <c r="AR6" s="104" t="n">
        <f aca="false" t="array" ref="AR6:AR6">SUM(IF($B7:$B35=2*ISNUMBER(AR7:AR35),$T7:$T35*AR7:AR35,0))/SUM(IF($B7:$B35=2*ISNUMBER(AR7:AR35),$T7:$T35,0))</f>
        <v>70.1713095452889</v>
      </c>
      <c r="AS6" s="104" t="n">
        <f aca="false" t="array" ref="AS6:AS6">SUM(IF($B7:$B35=2*ISNUMBER(AS7:AS35),$T7:$T35*AS7:AS35,0))/SUM(IF($B7:$B35=2*ISNUMBER(AS7:AS35),$T7:$T35,0))</f>
        <v>56.1086513675664</v>
      </c>
      <c r="AT6" s="104" t="n">
        <f aca="false" t="array" ref="AT6:AT6">SUM(IF($B7:$B35=2*ISNUMBER(AT7:AT35),$T7:$T35*AT7:AT35,0))/SUM(IF($B7:$B35=2*ISNUMBER(AT7:AT35),$T7:$T35,0))</f>
        <v>61.3846493861149</v>
      </c>
      <c r="AU6" s="104" t="n">
        <f aca="false" t="array" ref="AU6:AU6">SUM(IF($B7:$B35=2*ISNUMBER(AU7:AU35),$T7:$T35*AU7:AU35,0))/SUM(IF($B7:$B35=2*ISNUMBER(AU7:AU35),$T7:$T35,0))</f>
        <v>64.9322811044483</v>
      </c>
      <c r="AV6" s="104" t="n">
        <f aca="false" t="array" ref="AV6:AV6">SUM(IF($B7:$B35=2*ISNUMBER(AV7:AV35),$T7:$T35*AV7:AV35,0))/SUM(IF($B7:$B35=2*ISNUMBER(AV7:AV35),$T7:$T35,0))</f>
        <v>46.4533520019455</v>
      </c>
      <c r="AW6" s="104" t="n">
        <f aca="false" t="array" ref="AW6:AW6">SUM(IF($B7:$B35=2*ISNUMBER(AW7:AW35),$T7:$T35*AW7:AW35,0))/SUM(IF($B7:$B35=2*ISNUMBER(AW7:AW35),$T7:$T35,0))</f>
        <v>29.2997917596473</v>
      </c>
      <c r="AX6" s="104" t="n">
        <f aca="false" t="array" ref="AX6:AX6">SUM(IF($B7:$B35=2*ISNUMBER(AX7:AX35),$T7:$T35*AX7:AX35,0))/SUM(IF($B7:$B35=2*ISNUMBER(AX7:AX35),$T7:$T35,0))</f>
        <v>51.8481712265868</v>
      </c>
      <c r="AY6" s="104" t="n">
        <f aca="false" t="array" ref="AY6:AY6">SUM(IF($B7:$B35=2*ISNUMBER(AY7:AY35),$T7:$T35*AY7:AY35,0))/SUM(IF($B7:$B35=2*ISNUMBER(AY7:AY35),$T7:$T35,0))</f>
        <v>60.7162737329128</v>
      </c>
      <c r="AZ6" s="104" t="n">
        <f aca="false" t="array" ref="AZ6:AZ6">SUM(IF($B7:$B35=2*ISNUMBER(AZ7:AZ35),$T7:$T35*AZ7:AZ35,0))/SUM(IF($B7:$B35=2*ISNUMBER(AZ7:AZ35),$T7:$T35,0))</f>
        <v>46.4528084989778</v>
      </c>
      <c r="BA6" s="104" t="n">
        <f aca="false" t="array" ref="BA6:BA6">SUM(IF($B7:$B35=2*ISNUMBER(BA7:BA35),$T7:$T35*BA7:BA35,0))/SUM(IF($B7:$B35=2*ISNUMBER(BA7:BA35),$T7:$T35,0))</f>
        <v>50.1916885586015</v>
      </c>
      <c r="BB6" s="104" t="n">
        <f aca="false" t="array" ref="BB6:BB6">SUM(IF($B7:$B35=2*ISNUMBER(BB7:BB35),$T7:$T35*BB7:BB35,0))/SUM(IF($B7:$B35=2*ISNUMBER(BB7:BB35),$T7:$T35,0))</f>
        <v>50.3046988089045</v>
      </c>
      <c r="BC6" s="104" t="n">
        <f aca="false" t="array" ref="BC6:BC6">SUM(IF($B7:$B35=2*ISNUMBER(BC7:BC35),$T7:$T35*BC7:BC35,0))/SUM(IF($B7:$B35=2*ISNUMBER(BC7:BC35),$T7:$T35,0))</f>
        <v>55.709560192417</v>
      </c>
      <c r="BD6" s="104" t="n">
        <f aca="false" t="array" ref="BD6:BD6">SUM(IF($B7:$B35=2*ISNUMBER(BD7:BD35),$T7:$T35*BD7:BD35,0))/SUM(IF($B7:$B35=2*ISNUMBER(BD7:BD35),$T7:$T35,0))</f>
        <v>64.8487985801536</v>
      </c>
      <c r="BE6" s="104" t="n">
        <f aca="false" t="array" ref="BE6:BE6">SUM(IF($B7:$B35=2*ISNUMBER(BE7:BE35),$T7:$T35*BE7:BE35,0))/SUM(IF($B7:$B35=2*ISNUMBER(BE7:BE35),$T7:$T35,0))</f>
        <v>59.7090683246478</v>
      </c>
      <c r="BF6" s="104" t="n">
        <f aca="false" t="array" ref="BF6:BF6">SUM(IF($B7:$B35=2*ISNUMBER(BF7:BF35),$T7:$T35*BF7:BF35,0))/SUM(IF($B7:$B35=2*ISNUMBER(BF7:BF35),$T7:$T35,0))</f>
        <v>65.725518394062</v>
      </c>
      <c r="BG6" s="104" t="n">
        <f aca="false" t="array" ref="BG6:BG6">SUM(IF($B7:$B35=2*ISNUMBER(BG7:BG35),$T7:$T35*BG7:BG35,0))/SUM(IF($B7:$B35=2*ISNUMBER(BG7:BG35),$T7:$T35,0))</f>
        <v>54.869270003557</v>
      </c>
      <c r="BH6" s="104" t="n">
        <f aca="false" t="array" ref="BH6:BH6">SUM(IF($B7:$B35=2*ISNUMBER(BH7:BH35),$T7:$T35*BH7:BH35,0))/SUM(IF($B7:$B35=2*ISNUMBER(BH7:BH35),$T7:$T35,0))</f>
        <v>61.2031097154774</v>
      </c>
      <c r="BI6" s="104" t="n">
        <f aca="false" t="array" ref="BI6:BI6">SUM(IF($B7:$B35=2*ISNUMBER(BI7:BI35),$T7:$T35*BI7:BI35,0))/SUM(IF($B7:$B35=2*ISNUMBER(BI7:BI35),$T7:$T35,0))</f>
        <v>36.3597994182553</v>
      </c>
      <c r="BJ6" s="104" t="n">
        <f aca="false" t="array" ref="BJ6:BJ6">SUM(IF($B7:$B35=2*ISNUMBER(BJ7:BJ35),$T7:$T35*BJ7:BJ35,0))/SUM(IF($B7:$B35=2*ISNUMBER(BJ7:BJ35),$T7:$T35,0))</f>
        <v>42.4783340291193</v>
      </c>
      <c r="BK6" s="104" t="n">
        <f aca="false" t="array" ref="BK6:BK6">SUM(IF($B7:$B35=2*ISNUMBER(BK7:BK35),$T7:$T35*BK7:BK35,0))/SUM(IF($B7:$B35=2*ISNUMBER(BK7:BK35),$T7:$T35,0))</f>
        <v>40.843260705748</v>
      </c>
      <c r="BL6" s="104" t="n">
        <f aca="false" t="array" ref="BL6:BL6">SUM(IF($B7:$B35=2*ISNUMBER(BL7:BL35),$T7:$T35*BL7:BL35,0))/SUM(IF($B7:$B35=2*ISNUMBER(BL7:BL35),$T7:$T35,0))</f>
        <v>56.9275921992319</v>
      </c>
      <c r="BM6" s="104" t="n">
        <f aca="false" t="array" ref="BM6:BM6">SUM(IF($B7:$B35=2*ISNUMBER(BM7:BM35),$T7:$T35*BM7:BM35,0))/SUM(IF($B7:$B35=2*ISNUMBER(BM7:BM35),$T7:$T35,0))</f>
        <v>42.8274219681501</v>
      </c>
      <c r="BN6" s="104" t="n">
        <f aca="false" t="array" ref="BN6:BN6">SUM(IF($B7:$B35=2*ISNUMBER(BN7:BN35),$T7:$T35*BN7:BN35,0))/SUM(IF($B7:$B35=2*ISNUMBER(BN7:BN35),$T7:$T35,0))</f>
        <v>47.6542669231182</v>
      </c>
      <c r="BO6" s="104" t="n">
        <f aca="false" t="array" ref="BO6:BO6">SUM(IF($B7:$B35=2*ISNUMBER(BO7:BO35),$T7:$T35*BO7:BO35,0))/SUM(IF($B7:$B35=2*ISNUMBER(BO7:BO35),$T7:$T35,0))</f>
        <v>59.2973320766192</v>
      </c>
      <c r="BP6" s="104" t="n">
        <f aca="false" t="array" ref="BP6:BP6">SUM(IF($B7:$B35=2*ISNUMBER(BP7:BP35),$T7:$T35*BP7:BP35,0))/SUM(IF($B7:$B35=2*ISNUMBER(BP7:BP35),$T7:$T35,0))</f>
        <v>47.1645377944925</v>
      </c>
      <c r="BQ6" s="104" t="n">
        <f aca="false" t="array" ref="BQ6:BQ6">SUM(IF($B7:$B35=2*ISNUMBER(BQ7:BQ35),$T7:$T35*BQ7:BQ35,0))/SUM(IF($B7:$B35=2*ISNUMBER(BQ7:BQ35),$T7:$T35,0))</f>
        <v>25.2770967976502</v>
      </c>
      <c r="BR6" s="104" t="n">
        <f aca="false" t="array" ref="BR6:BR6">SUM(IF($B7:$B35=2*ISNUMBER(BR7:BR35),$T7:$T35*BR7:BR35,0))/SUM(IF($B7:$B35=2*ISNUMBER(BR7:BR35),$T7:$T35,0))</f>
        <v>31.2038058126155</v>
      </c>
      <c r="BS6" s="104" t="n">
        <f aca="false" t="array" ref="BS6:BS6">SUM(IF($B7:$B35=2*ISNUMBER(BS7:BS35),$T7:$T35*BS7:BS35,0))/SUM(IF($B7:$B35=2*ISNUMBER(BS7:BS35),$T7:$T35,0))</f>
        <v>49.9197410589771</v>
      </c>
      <c r="BT6" s="104" t="n">
        <f aca="false" t="array" ref="BT6:BT6">SUM(IF($B7:$B35=2*ISNUMBER(BT7:BT35),$T7:$T35*BT7:BT35,0))/SUM(IF($B7:$B35=2*ISNUMBER(BT7:BT35),$T7:$T35,0))</f>
        <v>73.5222047059541</v>
      </c>
      <c r="BU6" s="104" t="n">
        <f aca="false" t="array" ref="BU6:BU6">SUM(IF($B7:$B35=2*ISNUMBER(BU7:BU35),$T7:$T35*BU7:BU35,0))/SUM(IF($B7:$B35=2*ISNUMBER(BU7:BU35),$T7:$T35,0))</f>
        <v>72.0908348881154</v>
      </c>
      <c r="BV6" s="104" t="n">
        <f aca="false" t="array" ref="BV6:BV6">SUM(IF($B7:$B35=2*ISNUMBER(BV7:BV35),$T7:$T35*BV7:BV35,0))/SUM(IF($B7:$B35=2*ISNUMBER(BV7:BV35),$T7:$T35,0))</f>
        <v>60.6723029580391</v>
      </c>
      <c r="BW6" s="104" t="n">
        <f aca="false" t="array" ref="BW6:BW6">SUM(IF($B7:$B35=2*ISNUMBER(BW7:BW35),$T7:$T35*BW7:BW35,0))/SUM(IF($B7:$B35=2*ISNUMBER(BW7:BW35),$T7:$T35,0))</f>
        <v>35.4240458459514</v>
      </c>
      <c r="BX6" s="104" t="n">
        <f aca="false" t="array" ref="BX6:BX6">SUM(IF($B7:$B35=2*ISNUMBER(BX7:BX35),$T7:$T35*BX7:BX35,0))/SUM(IF($B7:$B35=2*ISNUMBER(BX7:BX35),$T7:$T35,0))</f>
        <v>46.2700820841966</v>
      </c>
      <c r="BY6" s="104" t="n">
        <f aca="false" t="array" ref="BY6:BY6">SUM(IF($B7:$B35=2*ISNUMBER(BY7:BY35),$T7:$T35*BY7:BY35,0))/SUM(IF($B7:$B35=2*ISNUMBER(BY7:BY35),$T7:$T35,0))</f>
        <v>49.0791451141427</v>
      </c>
      <c r="BZ6" s="104" t="n">
        <f aca="false" t="array" ref="BZ6:BZ6">SUM(IF($B7:$B35=2*ISNUMBER(BZ7:BZ35),$T7:$T35*BZ7:BZ35,0))/SUM(IF($B7:$B35=2*ISNUMBER(BZ7:BZ35),$T7:$T35,0))</f>
        <v>45.0547388762888</v>
      </c>
      <c r="CA6" s="104" t="n">
        <f aca="false" t="array" ref="CA6:CA6">SUM(IF($B7:$B35=2*ISNUMBER(CA7:CA35),$T7:$T35*CA7:CA35,0))/SUM(IF($B7:$B35=2*ISNUMBER(CA7:CA35),$T7:$T35,0))</f>
        <v>38.364411075122</v>
      </c>
      <c r="CB6" s="104" t="n">
        <f aca="false" t="array" ref="CB6:CB6">SUM(IF($B7:$B35=2*ISNUMBER(CB7:CB35),$T7:$T35*CB7:CB35,0))/SUM(IF($B7:$B35=2*ISNUMBER(CB7:CB35),$T7:$T35,0))</f>
        <v>55.7122184180392</v>
      </c>
      <c r="CC6" s="104" t="n">
        <f aca="false" t="array" ref="CC6:CC6">SUM(IF($B7:$B35=2*ISNUMBER(CC7:CC35),$T7:$T35*CC7:CC35,0))/SUM(IF($B7:$B35=2*ISNUMBER(CC7:CC35),$T7:$T35,0))</f>
        <v>66.8454734553878</v>
      </c>
      <c r="CD6" s="104" t="n">
        <f aca="false" t="array" ref="CD6:CD6">SUM(IF($B7:$B35=2*ISNUMBER(CD7:CD35),$T7:$T35*CD7:CD35,0))/SUM(IF($B7:$B35=2*ISNUMBER(CD7:CD35),$T7:$T35,0))</f>
        <v>52.0013913923394</v>
      </c>
      <c r="CE6" s="104" t="n">
        <f aca="false" t="array" ref="CE6:CE6">SUM(IF($B7:$B35=2*ISNUMBER(CE7:CE35),$T7:$T35*CE7:CE35,0))/SUM(IF($B7:$B35=2*ISNUMBER(CE7:CE35),$T7:$T35,0))</f>
        <v>52.787276911666</v>
      </c>
      <c r="CF6" s="104" t="n">
        <f aca="false" t="array" ref="CF6:CF6">SUM(IF($B7:$B35=2*ISNUMBER(CF7:CF35),$T7:$T35*CF7:CF35,0))/SUM(IF($B7:$B35=2*ISNUMBER(CF7:CF35),$T7:$T35,0))</f>
        <v>48.64919555831</v>
      </c>
      <c r="CG6" s="104" t="n">
        <f aca="false" t="array" ref="CG6:CG6">SUM(IF($B7:$B35=2*ISNUMBER(CG7:CG35),$T7:$T35*CG7:CG35,0))/SUM(IF($B7:$B35=2*ISNUMBER(CG7:CG35),$T7:$T35,0))</f>
        <v>22.3317015662472</v>
      </c>
      <c r="CH6" s="104" t="n">
        <f aca="false" t="array" ref="CH6:CH6">SUM(IF($B7:$B35=2*ISNUMBER(CH7:CH35),$T7:$T35*CH7:CH35,0))/SUM(IF($B7:$B35=2*ISNUMBER(CH7:CH35),$T7:$T35,0))</f>
        <v>30.1219418066767</v>
      </c>
      <c r="CI6" s="104" t="n">
        <f aca="false" t="array" ref="CI6:CI6">SUM(IF($B7:$B35=2*ISNUMBER(CI7:CI35),$T7:$T35*CI7:CI35,0))/SUM(IF($B7:$B35=2*ISNUMBER(CI7:CI35),$T7:$T35,0))</f>
        <v>67.3487790664568</v>
      </c>
      <c r="CJ6" s="104" t="n">
        <f aca="false" t="array" ref="CJ6:CJ6">SUM(IF($B7:$B35=2*ISNUMBER(CJ7:CJ35),$T7:$T35*CJ7:CJ35,0))/SUM(IF($B7:$B35=2*ISNUMBER(CJ7:CJ35),$T7:$T35,0))</f>
        <v>43.2102586807736</v>
      </c>
      <c r="CK6" s="104" t="n">
        <f aca="false" t="array" ref="CK6:CK6">SUM(IF($B7:$B35=2*ISNUMBER(CK7:CK35),$T7:$T35*CK7:CK35,0))/SUM(IF($B7:$B35=2*ISNUMBER(CK7:CK35),$T7:$T35,0))</f>
        <v>32.0308060788475</v>
      </c>
      <c r="CL6" s="104" t="n">
        <f aca="false" t="array" ref="CL6:CL6">SUM(IF($B7:$B35=2*ISNUMBER(CL7:CL35),$T7:$T35*CL7:CL35,0))/SUM(IF($B7:$B35=2*ISNUMBER(CL7:CL35),$T7:$T35,0))</f>
        <v>61.6178647346106</v>
      </c>
      <c r="CM6" s="104" t="n">
        <f aca="false" t="array" ref="CM6:CM6">SUM(IF($B7:$B35=2*ISNUMBER(CM7:CM35),$T7:$T35*CM7:CM35,0))/SUM(IF($B7:$B35=2*ISNUMBER(CM7:CM35),$T7:$T35,0))</f>
        <v>70.3583078366527</v>
      </c>
      <c r="CN6" s="104" t="n">
        <f aca="false" t="array" ref="CN6:CN6">SUM(IF($B7:$B35=2*ISNUMBER(CN7:CN35),$T7:$T35*CN7:CN35,0))/SUM(IF($B7:$B35=2*ISNUMBER(CN7:CN35),$T7:$T35,0))</f>
        <v>43.2206584561886</v>
      </c>
      <c r="CO6" s="104" t="n">
        <f aca="false" t="array" ref="CO6:CO6">SUM(IF($B7:$B35=2*ISNUMBER(CO7:CO35),$T7:$T35*CO7:CO35,0))/SUM(IF($B7:$B35=2*ISNUMBER(CO7:CO35),$T7:$T35,0))</f>
        <v>44.8511204190904</v>
      </c>
      <c r="CP6" s="104" t="n">
        <f aca="false" t="array" ref="CP6:CP6">SUM(IF($B7:$B35=2*ISNUMBER(CP7:CP35),$T7:$T35*CP7:CP35,0))/SUM(IF($B7:$B35=2*ISNUMBER(CP7:CP35),$T7:$T35,0))</f>
        <v>39.0084651087526</v>
      </c>
      <c r="CQ6" s="104" t="n">
        <f aca="false" t="array" ref="CQ6:CQ6">SUM(IF($B7:$B35=2*ISNUMBER(CQ7:CQ35),$T7:$T35*CQ7:CQ35,0))/SUM(IF($B7:$B35=2*ISNUMBER(CQ7:CQ35),$T7:$T35,0))</f>
        <v>41.583612635863</v>
      </c>
      <c r="CR6" s="104" t="n">
        <f aca="false" t="array" ref="CR6:CR6">SUM(IF($B7:$B35=2*ISNUMBER(CR7:CR35),$T7:$T35*CR7:CR35,0))/SUM(IF($B7:$B35=2*ISNUMBER(CR7:CR35),$T7:$T35,0))</f>
        <v>54.779861216946</v>
      </c>
      <c r="CS6" s="104" t="n">
        <f aca="false" t="array" ref="CS6:CS6">SUM(IF($B7:$B35=2*ISNUMBER(CS7:CS35),$T7:$T35*CS7:CS35,0))/SUM(IF($B7:$B35=2*ISNUMBER(CS7:CS35),$T7:$T35,0))</f>
        <v>63.9485113821788</v>
      </c>
      <c r="CT6" s="104" t="n">
        <f aca="false" t="array" ref="CT6:CT6">SUM(IF($B7:$B35=2*ISNUMBER(CT7:CT35),$T7:$T35*CT7:CT35,0))/SUM(IF($B7:$B35=2*ISNUMBER(CT7:CT35),$T7:$T35,0))</f>
        <v>48.5886081839602</v>
      </c>
      <c r="CU6" s="104" t="n">
        <f aca="false" t="array" ref="CU6:CU6">SUM(IF($B7:$B35=2*ISNUMBER(CU7:CU35),$T7:$T35*CU7:CU35,0))/SUM(IF($B7:$B35=2*ISNUMBER(CU7:CU35),$T7:$T35,0))</f>
        <v>27.8243110263975</v>
      </c>
      <c r="CV6" s="104" t="n">
        <f aca="false" t="array" ref="CV6:CV6">SUM(IF($B7:$B35=2*ISNUMBER(CV7:CV35),$T7:$T35*CV7:CV35,0))/SUM(IF($B7:$B35=2*ISNUMBER(CV7:CV35),$T7:$T35,0))</f>
        <v>34.6726875759929</v>
      </c>
      <c r="CW6" s="104" t="n">
        <f aca="false" t="array" ref="CW6:CW6">SUM(IF($B7:$B35=2*ISNUMBER(CW7:CW35),$T7:$T35*CW7:CW35,0))/SUM(IF($B7:$B35=2*ISNUMBER(CW7:CW35),$T7:$T35,0))</f>
        <v>37.7457191427478</v>
      </c>
    </row>
    <row r="7" s="103" customFormat="true" ht="16.5" hidden="false" customHeight="true" outlineLevel="0" collapsed="false">
      <c r="A7" s="107" t="n">
        <v>1100</v>
      </c>
      <c r="B7" s="107" t="n">
        <v>2</v>
      </c>
      <c r="C7" s="103" t="str">
        <f aca="true">IF(ISBLANK(OFFSET('outliers treatment'!$A$3,MATCH($A7,'outliers treatment'!$A$4:$A$154,0),MATCH(C$4,'outliers treatment'!$4:$4,0)-1)),"",OFFSET('outliers treatment'!$A$3,MATCH($A7,'outliers treatment'!$A$4:$A$154,0),MATCH(C$4,'outliers treatment'!$4:$4,0)-1))</f>
        <v/>
      </c>
      <c r="D7" s="103" t="str">
        <f aca="true">IF(ISBLANK(OFFSET('outliers treatment'!$A$3,MATCH($A7,'outliers treatment'!$A$4:$A$154,0),MATCH(D$4,'outliers treatment'!$4:$4,0)-1)),"",OFFSET('outliers treatment'!$A$3,MATCH($A7,'outliers treatment'!$A$4:$A$154,0),MATCH(D$4,'outliers treatment'!$4:$4,0)-1))</f>
        <v>Strength of consumer advocacy </v>
      </c>
      <c r="E7" s="103" t="str">
        <f aca="true">IF(ISBLANK(OFFSET('outliers treatment'!$A$3,MATCH($A7,'outliers treatment'!$A$4:$A$154,0),MATCH(E$4,'outliers treatment'!$4:$4,0)-1)),"",OFFSET('outliers treatment'!$A$3,MATCH($A7,'outliers treatment'!$A$4:$A$154,0),MATCH(E$4,'outliers treatment'!$4:$4,0)-1))</f>
        <v>Consumer advocacy can adequately represent the interests of consumers to the key decicison makers. This indicator tests whether consumer advocates are resourced, resilient and actively engaged with national governace structures and international networks</v>
      </c>
      <c r="F7" s="103" t="str">
        <f aca="true">IF(ISBLANK(OFFSET('outliers treatment'!$A$3,MATCH($A7,'outliers treatment'!$A$4:$A$154,0),MATCH(F$4,'outliers treatment'!$4:$4,0)-1)),"",OFFSET('outliers treatment'!$A$3,MATCH($A7,'outliers treatment'!$A$4:$A$154,0),MATCH(F$4,'outliers treatment'!$4:$4,0)-1))</f>
        <v/>
      </c>
      <c r="G7" s="103" t="str">
        <f aca="true">IF(ISBLANK(OFFSET('outliers treatment'!$A$3,MATCH($A7,'outliers treatment'!$A$4:$A$154,0),MATCH(G$4,'outliers treatment'!$4:$4,0)-1)),"",OFFSET('outliers treatment'!$A$3,MATCH($A7,'outliers treatment'!$A$4:$A$154,0),MATCH(G$4,'outliers treatment'!$4:$4,0)-1))</f>
        <v/>
      </c>
      <c r="H7" s="103" t="str">
        <f aca="true">IF(ISBLANK(OFFSET('outliers treatment'!$A$3,MATCH($A7,'outliers treatment'!$A$4:$A$154,0),MATCH(H$4,'outliers treatment'!$4:$4,0)-1)),"",OFFSET('outliers treatment'!$A$3,MATCH($A7,'outliers treatment'!$A$4:$A$154,0),MATCH(H$4,'outliers treatment'!$4:$4,0)-1))</f>
        <v/>
      </c>
      <c r="I7" s="103" t="str">
        <f aca="true">IF(ISBLANK(OFFSET('outliers treatment'!$A$3,MATCH($A7,'outliers treatment'!$A$4:$A$154,0),MATCH(I$4,'outliers treatment'!$4:$4,0)-1)),"",OFFSET('outliers treatment'!$A$3,MATCH($A7,'outliers treatment'!$A$4:$A$154,0),MATCH(I$4,'outliers treatment'!$4:$4,0)-1))</f>
        <v/>
      </c>
      <c r="J7" s="104" t="n">
        <f aca="false" t="array" ref="J7:J7">MIN(IF(ISNUMBER(V7:CW7),V7:CW7))</f>
        <v>13.2777777777778</v>
      </c>
      <c r="K7" s="103" t="n">
        <f aca="false" t="array" ref="K7:K7">MAX(IF(ISNUMBER(V7:CW7),V7:CW7))</f>
        <v>96.4682540277778</v>
      </c>
      <c r="L7" s="103" t="e">
        <f aca="true">IF(ISBLANK(OFFSET('outliers treatment'!$A$3,MATCH($A7,'outliers treatment'!$A$4:$A$154,0),MATCH(L$4,'outliers treatment'!$4:$4,0)-1)),"",OFFSET('outliers treatment'!$A$3,MATCH($A7,'outliers treatment'!$A$4:$A$154,0),MATCH(L$4,'outliers treatment'!$4:$4,0)-1))</f>
        <v>#N/A</v>
      </c>
      <c r="M7" s="103" t="e">
        <f aca="true">IF(ISBLANK(OFFSET('outliers treatment'!$A$3,MATCH($A7,'outliers treatment'!$A$4:$A$154,0),MATCH(M$4,'outliers treatment'!$4:$4,0)-1)),"",OFFSET('outliers treatment'!$A$3,MATCH($A7,'outliers treatment'!$A$4:$A$154,0),MATCH(M$4,'outliers treatment'!$4:$4,0)-1))</f>
        <v>#N/A</v>
      </c>
      <c r="N7" s="103" t="str">
        <f aca="true">IF(ISBLANK(OFFSET('outliers treatment'!$A$3,MATCH($A7,'outliers treatment'!$A$4:$A$154,0),MATCH(N$4,'outliers treatment'!$4:$4,0)-1)),"",OFFSET('outliers treatment'!$A$3,MATCH($A7,'outliers treatment'!$A$4:$A$154,0),MATCH(N$4,'outliers treatment'!$4:$4,0)-1))</f>
        <v/>
      </c>
      <c r="O7" s="103" t="str">
        <f aca="true">IF(ISBLANK(OFFSET('outliers treatment'!$A$3,MATCH($A7,'outliers treatment'!$A$4:$A$154,0),MATCH(O$4,'outliers treatment'!$4:$4,0)-1)),"",OFFSET('outliers treatment'!$A$3,MATCH($A7,'outliers treatment'!$A$4:$A$154,0),MATCH(O$4,'outliers treatment'!$4:$4,0)-1))</f>
        <v/>
      </c>
      <c r="P7" s="103" t="str">
        <f aca="true">IF(ISBLANK(OFFSET('outliers treatment'!$A$3,MATCH($A7,'outliers treatment'!$A$4:$A$154,0),MATCH(P$4,'outliers treatment'!$4:$4,0)-1)),"",OFFSET('outliers treatment'!$A$3,MATCH($A7,'outliers treatment'!$A$4:$A$154,0),MATCH(P$4,'outliers treatment'!$4:$4,0)-1))</f>
        <v/>
      </c>
      <c r="Q7" s="103" t="str">
        <f aca="false">IFERROR(P7-O7,"")</f>
        <v/>
      </c>
      <c r="R7" s="105" t="n">
        <f aca="false" t="array" ref="R7:R7">IFERROR(SKEW(IF(ISNUMBER(V7:CW7),V7:CW7,"")),"")</f>
        <v>0.0959034049577624</v>
      </c>
      <c r="S7" s="103" t="n">
        <v>1</v>
      </c>
      <c r="T7" s="103" t="n">
        <v>1</v>
      </c>
      <c r="U7" s="106"/>
      <c r="V7" s="104" t="n">
        <f aca="false" t="array" ref="V7:V7">SUM(IF($B8:$B17=3*ISNUMBER(V8:V17),$T8:$T17*V8:V17,0))/SUM(IF($B8:$B17=3*ISNUMBER(V8:V17),$T8:$T17,0))</f>
        <v>70.6865079305556</v>
      </c>
      <c r="W7" s="104" t="n">
        <f aca="false" t="array" ref="W7:W7">SUM(IF($B8:$B17=3*ISNUMBER(W8:W17),$T8:$T17*W8:W17,0))/SUM(IF($B8:$B17=3*ISNUMBER(W8:W17),$T8:$T17,0))</f>
        <v>54.4365111111111</v>
      </c>
      <c r="X7" s="104" t="n">
        <f aca="false" t="array" ref="X7:X7">SUM(IF($B8:$B17=3*ISNUMBER(X8:X17),$T8:$T17*X8:X17,0))/SUM(IF($B8:$B17=3*ISNUMBER(X8:X17),$T8:$T17,0))</f>
        <v>54.4166663888889</v>
      </c>
      <c r="Y7" s="104" t="n">
        <f aca="false" t="array" ref="Y7:Y7">SUM(IF($B8:$B17=3*ISNUMBER(Y8:Y17),$T8:$T17*Y8:Y17,0))/SUM(IF($B8:$B17=3*ISNUMBER(Y8:Y17),$T8:$T17,0))</f>
        <v>57.0833305555556</v>
      </c>
      <c r="Z7" s="104" t="n">
        <f aca="false" t="array" ref="Z7:Z7">SUM(IF($B8:$B17=3*ISNUMBER(Z8:Z17),$T8:$T17*Z8:Z17,0))/SUM(IF($B8:$B17=3*ISNUMBER(Z8:Z17),$T8:$T17,0))</f>
        <v>54.9603180555556</v>
      </c>
      <c r="AA7" s="104" t="n">
        <f aca="false" t="array" ref="AA7:AA7">SUM(IF($B8:$B17=3*ISNUMBER(AA8:AA17),$T8:$T17*AA8:AA17,0))/SUM(IF($B8:$B17=3*ISNUMBER(AA8:AA17),$T8:$T17,0))</f>
        <v>70.9523833333333</v>
      </c>
      <c r="AB7" s="104" t="n">
        <f aca="false" t="array" ref="AB7:AB7">SUM(IF($B8:$B17=3*ISNUMBER(AB8:AB17),$T8:$T17*AB8:AB17,0))/SUM(IF($B8:$B17=3*ISNUMBER(AB8:AB17),$T8:$T17,0))</f>
        <v>56.1111069444445</v>
      </c>
      <c r="AC7" s="104" t="n">
        <f aca="false" t="array" ref="AC7:AC7">SUM(IF($B8:$B17=3*ISNUMBER(AC8:AC17),$T8:$T17*AC8:AC17,0))/SUM(IF($B8:$B17=3*ISNUMBER(AC8:AC17),$T8:$T17,0))</f>
        <v>72.5396819444444</v>
      </c>
      <c r="AD7" s="104" t="n">
        <f aca="false" t="array" ref="AD7:AD7">SUM(IF($B8:$B17=3*ISNUMBER(AD8:AD17),$T8:$T17*AD8:AD17,0))/SUM(IF($B8:$B17=3*ISNUMBER(AD8:AD17),$T8:$T17,0))</f>
        <v>45.5357166666667</v>
      </c>
      <c r="AE7" s="104" t="n">
        <f aca="false" t="array" ref="AE7:AE7">SUM(IF($B8:$B17=3*ISNUMBER(AE8:AE17),$T8:$T17*AE8:AE17,0))/SUM(IF($B8:$B17=3*ISNUMBER(AE8:AE17),$T8:$T17,0))</f>
        <v>96.4682540277778</v>
      </c>
      <c r="AF7" s="104" t="n">
        <f aca="false" t="array" ref="AF7:AF7">SUM(IF($B8:$B17=3*ISNUMBER(AF8:AF17),$T8:$T17*AF8:AF17,0))/SUM(IF($B8:$B17=3*ISNUMBER(AF8:AF17),$T8:$T17,0))</f>
        <v>73.6111111111111</v>
      </c>
      <c r="AG7" s="104" t="n">
        <f aca="false" t="array" ref="AG7:AG7">SUM(IF($B8:$B17=3*ISNUMBER(AG8:AG17),$T8:$T17*AG8:AG17,0))/SUM(IF($B8:$B17=3*ISNUMBER(AG8:AG17),$T8:$T17,0))</f>
        <v>37.6984180555556</v>
      </c>
      <c r="AH7" s="104" t="n">
        <f aca="false" t="array" ref="AH7:AH7">SUM(IF($B8:$B17=3*ISNUMBER(AH8:AH17),$T8:$T17*AH8:AH17,0))/SUM(IF($B8:$B17=3*ISNUMBER(AH8:AH17),$T8:$T17,0))</f>
        <v>32.8174603055556</v>
      </c>
      <c r="AI7" s="104" t="n">
        <f aca="false" t="array" ref="AI7:AI7">SUM(IF($B8:$B17=3*ISNUMBER(AI8:AI17),$T8:$T17*AI8:AI17,0))/SUM(IF($B8:$B17=3*ISNUMBER(AI8:AI17),$T8:$T17,0))</f>
        <v>34.2380916666667</v>
      </c>
      <c r="AJ7" s="104" t="n">
        <f aca="false" t="array" ref="AJ7:AJ7">SUM(IF($B8:$B17=3*ISNUMBER(AJ8:AJ17),$T8:$T17*AJ8:AJ17,0))/SUM(IF($B8:$B17=3*ISNUMBER(AJ8:AJ17),$T8:$T17,0))</f>
        <v>49.9722225</v>
      </c>
      <c r="AK7" s="104" t="n">
        <f aca="false" t="array" ref="AK7:AK7">SUM(IF($B8:$B17=3*ISNUMBER(AK8:AK17),$T8:$T17*AK8:AK17,0))/SUM(IF($B8:$B17=3*ISNUMBER(AK8:AK17),$T8:$T17,0))</f>
        <v>56.1269805555556</v>
      </c>
      <c r="AL7" s="104" t="n">
        <f aca="false" t="array" ref="AL7:AL7">SUM(IF($B8:$B17=3*ISNUMBER(AL8:AL17),$T8:$T17*AL8:AL17,0))/SUM(IF($B8:$B17=3*ISNUMBER(AL8:AL17),$T8:$T17,0))</f>
        <v>71.428575</v>
      </c>
      <c r="AM7" s="104" t="n">
        <f aca="false" t="array" ref="AM7:AM7">SUM(IF($B8:$B17=3*ISNUMBER(AM8:AM17),$T8:$T17*AM8:AM17,0))/SUM(IF($B8:$B17=3*ISNUMBER(AM8:AM17),$T8:$T17,0))</f>
        <v>83.6706348611111</v>
      </c>
      <c r="AN7" s="104" t="n">
        <f aca="false" t="array" ref="AN7:AN7">SUM(IF($B8:$B17=3*ISNUMBER(AN8:AN17),$T8:$T17*AN8:AN17,0))/SUM(IF($B8:$B17=3*ISNUMBER(AN8:AN17),$T8:$T17,0))</f>
        <v>69.7222219444444</v>
      </c>
      <c r="AO7" s="104" t="n">
        <f aca="false" t="array" ref="AO7:AO7">SUM(IF($B8:$B17=3*ISNUMBER(AO8:AO17),$T8:$T17*AO8:AO17,0))/SUM(IF($B8:$B17=3*ISNUMBER(AO8:AO17),$T8:$T17,0))</f>
        <v>39.3650805555556</v>
      </c>
      <c r="AP7" s="104" t="n">
        <f aca="false" t="array" ref="AP7:AP7">SUM(IF($B8:$B17=3*ISNUMBER(AP8:AP17),$T8:$T17*AP8:AP17,0))/SUM(IF($B8:$B17=3*ISNUMBER(AP8:AP17),$T8:$T17,0))</f>
        <v>41.809525</v>
      </c>
      <c r="AQ7" s="104" t="n">
        <f aca="false" t="array" ref="AQ7:AQ7">SUM(IF($B8:$B17=3*ISNUMBER(AQ8:AQ17),$T8:$T17*AQ8:AQ17,0))/SUM(IF($B8:$B17=3*ISNUMBER(AQ8:AQ17),$T8:$T17,0))</f>
        <v>64.2182569444444</v>
      </c>
      <c r="AR7" s="104" t="n">
        <f aca="false" t="array" ref="AR7:AR7">SUM(IF($B8:$B17=3*ISNUMBER(AR8:AR17),$T8:$T17*AR8:AR17,0))/SUM(IF($B8:$B17=3*ISNUMBER(AR8:AR17),$T8:$T17,0))</f>
        <v>65.8531747222222</v>
      </c>
      <c r="AS7" s="104" t="n">
        <f aca="false" t="array" ref="AS7:AS7">SUM(IF($B8:$B17=3*ISNUMBER(AS8:AS17),$T8:$T17*AS8:AS17,0))/SUM(IF($B8:$B17=3*ISNUMBER(AS8:AS17),$T8:$T17,0))</f>
        <v>62.8333333333333</v>
      </c>
      <c r="AT7" s="104" t="n">
        <f aca="false" t="array" ref="AT7:AT7">SUM(IF($B8:$B17=3*ISNUMBER(AT8:AT17),$T8:$T17*AT8:AT17,0))/SUM(IF($B8:$B17=3*ISNUMBER(AT8:AT17),$T8:$T17,0))</f>
        <v>48.1349194444445</v>
      </c>
      <c r="AU7" s="104" t="n">
        <f aca="false" t="array" ref="AU7:AU7">SUM(IF($B8:$B17=3*ISNUMBER(AU8:AU17),$T8:$T17*AU8:AU17,0))/SUM(IF($B8:$B17=3*ISNUMBER(AU8:AU17),$T8:$T17,0))</f>
        <v>67.1957666666667</v>
      </c>
      <c r="AV7" s="104" t="n">
        <f aca="false" t="array" ref="AV7:AV7">SUM(IF($B8:$B17=3*ISNUMBER(AV8:AV17),$T8:$T17*AV8:AV17,0))/SUM(IF($B8:$B17=3*ISNUMBER(AV8:AV17),$T8:$T17,0))</f>
        <v>44.4920611111111</v>
      </c>
      <c r="AW7" s="104" t="n">
        <f aca="false" t="array" ref="AW7:AW7">SUM(IF($B8:$B17=3*ISNUMBER(AW8:AW17),$T8:$T17*AW8:AW17,0))/SUM(IF($B8:$B17=3*ISNUMBER(AW8:AW17),$T8:$T17,0))</f>
        <v>34.1388916666667</v>
      </c>
      <c r="AX7" s="104" t="n">
        <f aca="false" t="array" ref="AX7:AX7">SUM(IF($B8:$B17=3*ISNUMBER(AX8:AX17),$T8:$T17*AX8:AX17,0))/SUM(IF($B8:$B17=3*ISNUMBER(AX8:AX17),$T8:$T17,0))</f>
        <v>59.3571416666667</v>
      </c>
      <c r="AY7" s="104" t="n">
        <f aca="false" t="array" ref="AY7:AY7">SUM(IF($B8:$B17=3*ISNUMBER(AY8:AY17),$T8:$T17*AY8:AY17,0))/SUM(IF($B8:$B17=3*ISNUMBER(AY8:AY17),$T8:$T17,0))</f>
        <v>79.9126972222222</v>
      </c>
      <c r="AZ7" s="104" t="n">
        <f aca="false" t="array" ref="AZ7:AZ7">SUM(IF($B8:$B17=3*ISNUMBER(AZ8:AZ17),$T8:$T17*AZ8:AZ17,0))/SUM(IF($B8:$B17=3*ISNUMBER(AZ8:AZ17),$T8:$T17,0))</f>
        <v>46.6825361111111</v>
      </c>
      <c r="BA7" s="104" t="n">
        <f aca="false" t="array" ref="BA7:BA7">SUM(IF($B8:$B17=3*ISNUMBER(BA8:BA17),$T8:$T17*BA8:BA17,0))/SUM(IF($B8:$B17=3*ISNUMBER(BA8:BA17),$T8:$T17,0))</f>
        <v>55.9126983888889</v>
      </c>
      <c r="BB7" s="104" t="n">
        <f aca="false" t="array" ref="BB7:BB7">SUM(IF($B8:$B17=3*ISNUMBER(BB8:BB17),$T8:$T17*BB8:BB17,0))/SUM(IF($B8:$B17=3*ISNUMBER(BB8:BB17),$T8:$T17,0))</f>
        <v>61.4172078333333</v>
      </c>
      <c r="BC7" s="104" t="n">
        <f aca="false" t="array" ref="BC7:BC7">SUM(IF($B8:$B17=3*ISNUMBER(BC8:BC17),$T8:$T17*BC8:BC17,0))/SUM(IF($B8:$B17=3*ISNUMBER(BC8:BC17),$T8:$T17,0))</f>
        <v>49.2063472222222</v>
      </c>
      <c r="BD7" s="104" t="n">
        <f aca="false" t="array" ref="BD7:BD7">SUM(IF($B8:$B17=3*ISNUMBER(BD8:BD17),$T8:$T17*BD8:BD17,0))/SUM(IF($B8:$B17=3*ISNUMBER(BD8:BD17),$T8:$T17,0))</f>
        <v>60.809525</v>
      </c>
      <c r="BE7" s="104" t="n">
        <f aca="false" t="array" ref="BE7:BE7">SUM(IF($B8:$B17=3*ISNUMBER(BE8:BE17),$T8:$T17*BE8:BE17,0))/SUM(IF($B8:$B17=3*ISNUMBER(BE8:BE17),$T8:$T17,0))</f>
        <v>75.1984138888889</v>
      </c>
      <c r="BF7" s="104" t="n">
        <f aca="false" t="array" ref="BF7:BF7">SUM(IF($B8:$B17=3*ISNUMBER(BF8:BF17),$T8:$T17*BF8:BF17,0))/SUM(IF($B8:$B17=3*ISNUMBER(BF8:BF17),$T8:$T17,0))</f>
        <v>58.3710319444444</v>
      </c>
      <c r="BG7" s="104" t="n">
        <f aca="false" t="array" ref="BG7:BG7">SUM(IF($B8:$B17=3*ISNUMBER(BG8:BG17),$T8:$T17*BG8:BG17,0))/SUM(IF($B8:$B17=3*ISNUMBER(BG8:BG17),$T8:$T17,0))</f>
        <v>66.5992111111111</v>
      </c>
      <c r="BH7" s="104" t="n">
        <f aca="false" t="array" ref="BH7:BH7">SUM(IF($B8:$B17=3*ISNUMBER(BH8:BH17),$T8:$T17*BH8:BH17,0))/SUM(IF($B8:$B17=3*ISNUMBER(BH8:BH17),$T8:$T17,0))</f>
        <v>53.5</v>
      </c>
      <c r="BI7" s="104" t="n">
        <f aca="false" t="array" ref="BI7:BI7">SUM(IF($B8:$B17=3*ISNUMBER(BI8:BI17),$T8:$T17*BI8:BI17,0))/SUM(IF($B8:$B17=3*ISNUMBER(BI8:BI17),$T8:$T17,0))</f>
        <v>43.7103138888889</v>
      </c>
      <c r="BJ7" s="104" t="n">
        <f aca="false" t="array" ref="BJ7:BJ7">SUM(IF($B8:$B17=3*ISNUMBER(BJ8:BJ17),$T8:$T17*BJ8:BJ17,0))/SUM(IF($B8:$B17=3*ISNUMBER(BJ8:BJ17),$T8:$T17,0))</f>
        <v>40.6746031388889</v>
      </c>
      <c r="BK7" s="104" t="n">
        <f aca="false" t="array" ref="BK7:BK7">SUM(IF($B8:$B17=3*ISNUMBER(BK8:BK17),$T8:$T17*BK8:BK17,0))/SUM(IF($B8:$B17=3*ISNUMBER(BK8:BK17),$T8:$T17,0))</f>
        <v>57.4186472222222</v>
      </c>
      <c r="BL7" s="104" t="n">
        <f aca="false" t="array" ref="BL7:BL7">SUM(IF($B8:$B17=3*ISNUMBER(BL8:BL17),$T8:$T17*BL8:BL17,0))/SUM(IF($B8:$B17=3*ISNUMBER(BL8:BL17),$T8:$T17,0))</f>
        <v>44.8888888888889</v>
      </c>
      <c r="BM7" s="104" t="n">
        <f aca="false" t="array" ref="BM7:BM7">SUM(IF($B8:$B17=3*ISNUMBER(BM8:BM17),$T8:$T17*BM8:BM17,0))/SUM(IF($B8:$B17=3*ISNUMBER(BM8:BM17),$T8:$T17,0))</f>
        <v>41.9127013888889</v>
      </c>
      <c r="BN7" s="104" t="n">
        <f aca="false" t="array" ref="BN7:BN7">SUM(IF($B8:$B17=3*ISNUMBER(BN8:BN17),$T8:$T17*BN8:BN17,0))/SUM(IF($B8:$B17=3*ISNUMBER(BN8:BN17),$T8:$T17,0))</f>
        <v>63.9166666666667</v>
      </c>
      <c r="BO7" s="104" t="n">
        <f aca="false" t="array" ref="BO7:BO7">SUM(IF($B8:$B17=3*ISNUMBER(BO8:BO17),$T8:$T17*BO8:BO17,0))/SUM(IF($B8:$B17=3*ISNUMBER(BO8:BO17),$T8:$T17,0))</f>
        <v>63.0555597222222</v>
      </c>
      <c r="BP7" s="104" t="n">
        <f aca="false" t="array" ref="BP7:BP7">SUM(IF($B8:$B17=3*ISNUMBER(BP8:BP17),$T8:$T17*BP8:BP17,0))/SUM(IF($B8:$B17=3*ISNUMBER(BP8:BP17),$T8:$T17,0))</f>
        <v>39.8333333333333</v>
      </c>
      <c r="BQ7" s="104" t="n">
        <f aca="false" t="array" ref="BQ7:BQ7">SUM(IF($B8:$B17=3*ISNUMBER(BQ8:BQ17),$T8:$T17*BQ8:BQ17,0))/SUM(IF($B8:$B17=3*ISNUMBER(BQ8:BQ17),$T8:$T17,0))</f>
        <v>13.2777777777778</v>
      </c>
      <c r="BR7" s="104" t="n">
        <f aca="false" t="array" ref="BR7:BR7">SUM(IF($B8:$B17=3*ISNUMBER(BR8:BR17),$T8:$T17*BR8:BR17,0))/SUM(IF($B8:$B17=3*ISNUMBER(BR8:BR17),$T8:$T17,0))</f>
        <v>49.8611083333333</v>
      </c>
      <c r="BS7" s="104" t="n">
        <f aca="false" t="array" ref="BS7:BS7">SUM(IF($B8:$B17=3*ISNUMBER(BS8:BS17),$T8:$T17*BS8:BS17,0))/SUM(IF($B8:$B17=3*ISNUMBER(BS8:BS17),$T8:$T17,0))</f>
        <v>71.5555555555556</v>
      </c>
      <c r="BT7" s="104" t="n">
        <f aca="false" t="array" ref="BT7:BT7">SUM(IF($B8:$B17=3*ISNUMBER(BT8:BT17),$T8:$T17*BT8:BT17,0))/SUM(IF($B8:$B17=3*ISNUMBER(BT8:BT17),$T8:$T17,0))</f>
        <v>72.1428583333333</v>
      </c>
      <c r="BU7" s="104" t="n">
        <f aca="false" t="array" ref="BU7:BU7">SUM(IF($B8:$B17=3*ISNUMBER(BU8:BU17),$T8:$T17*BU8:BU17,0))/SUM(IF($B8:$B17=3*ISNUMBER(BU8:BU17),$T8:$T17,0))</f>
        <v>68.9166666666667</v>
      </c>
      <c r="BV7" s="104" t="n">
        <f aca="false" t="array" ref="BV7:BV7">SUM(IF($B8:$B17=3*ISNUMBER(BV8:BV17),$T8:$T17*BV8:BV17,0))/SUM(IF($B8:$B17=3*ISNUMBER(BV8:BV17),$T8:$T17,0))</f>
        <v>63.9841222222222</v>
      </c>
      <c r="BW7" s="104" t="n">
        <f aca="false" t="array" ref="BW7:BW7">SUM(IF($B8:$B17=3*ISNUMBER(BW8:BW17),$T8:$T17*BW8:BW17,0))/SUM(IF($B8:$B17=3*ISNUMBER(BW8:BW17),$T8:$T17,0))</f>
        <v>34.86905</v>
      </c>
      <c r="BX7" s="104" t="n">
        <f aca="false" t="array" ref="BX7:BX7">SUM(IF($B8:$B17=3*ISNUMBER(BX8:BX17),$T8:$T17*BX8:BX17,0))/SUM(IF($B8:$B17=3*ISNUMBER(BX8:BX17),$T8:$T17,0))</f>
        <v>33.4325361111111</v>
      </c>
      <c r="BY7" s="104" t="n">
        <f aca="false" t="array" ref="BY7:BY7">SUM(IF($B8:$B17=3*ISNUMBER(BY8:BY17),$T8:$T17*BY8:BY17,0))/SUM(IF($B8:$B17=3*ISNUMBER(BY8:BY17),$T8:$T17,0))</f>
        <v>57.6468236111111</v>
      </c>
      <c r="BZ7" s="104" t="n">
        <f aca="false" t="array" ref="BZ7:BZ7">SUM(IF($B8:$B17=3*ISNUMBER(BZ8:BZ17),$T8:$T17*BZ8:BZ17,0))/SUM(IF($B8:$B17=3*ISNUMBER(BZ8:BZ17),$T8:$T17,0))</f>
        <v>54.202375</v>
      </c>
      <c r="CA7" s="104" t="n">
        <f aca="false" t="array" ref="CA7:CA7">SUM(IF($B8:$B17=3*ISNUMBER(CA8:CA17),$T8:$T17*CA8:CA17,0))/SUM(IF($B8:$B17=3*ISNUMBER(CA8:CA17),$T8:$T17,0))</f>
        <v>40.8253944444444</v>
      </c>
      <c r="CB7" s="104" t="n">
        <f aca="false" t="array" ref="CB7:CB7">SUM(IF($B8:$B17=3*ISNUMBER(CB8:CB17),$T8:$T17*CB8:CB17,0))/SUM(IF($B8:$B17=3*ISNUMBER(CB8:CB17),$T8:$T17,0))</f>
        <v>48.13095</v>
      </c>
      <c r="CC7" s="104" t="n">
        <f aca="false" t="array" ref="CC7:CC7">SUM(IF($B8:$B17=3*ISNUMBER(CC8:CC17),$T8:$T17*CC8:CC17,0))/SUM(IF($B8:$B17=3*ISNUMBER(CC8:CC17),$T8:$T17,0))</f>
        <v>64.7857125</v>
      </c>
      <c r="CD7" s="104" t="n">
        <f aca="false" t="array" ref="CD7:CD7">SUM(IF($B8:$B17=3*ISNUMBER(CD8:CD17),$T8:$T17*CD8:CD17,0))/SUM(IF($B8:$B17=3*ISNUMBER(CD8:CD17),$T8:$T17,0))</f>
        <v>48.8888888888889</v>
      </c>
      <c r="CE7" s="104" t="n">
        <f aca="false" t="array" ref="CE7:CE7">SUM(IF($B8:$B17=3*ISNUMBER(CE8:CE17),$T8:$T17*CE8:CE17,0))/SUM(IF($B8:$B17=3*ISNUMBER(CE8:CE17),$T8:$T17,0))</f>
        <v>49.3551586944444</v>
      </c>
      <c r="CF7" s="104" t="n">
        <f aca="false" t="array" ref="CF7:CF7">SUM(IF($B8:$B17=3*ISNUMBER(CF8:CF17),$T8:$T17*CF8:CF17,0))/SUM(IF($B8:$B17=3*ISNUMBER(CF8:CF17),$T8:$T17,0))</f>
        <v>68.0714333333333</v>
      </c>
      <c r="CG7" s="104" t="n">
        <f aca="false" t="array" ref="CG7:CG7">SUM(IF($B8:$B17=3*ISNUMBER(CG8:CG17),$T8:$T17*CG8:CG17,0))/SUM(IF($B8:$B17=3*ISNUMBER(CG8:CG17),$T8:$T17,0))</f>
        <v>20.9682569444444</v>
      </c>
      <c r="CH7" s="104" t="n">
        <f aca="false" t="array" ref="CH7:CH7">SUM(IF($B8:$B17=3*ISNUMBER(CH8:CH17),$T8:$T17*CH8:CH17,0))/SUM(IF($B8:$B17=3*ISNUMBER(CH8:CH17),$T8:$T17,0))</f>
        <v>37.9166652777778</v>
      </c>
      <c r="CI7" s="104" t="n">
        <f aca="false" t="array" ref="CI7:CI7">SUM(IF($B8:$B17=3*ISNUMBER(CI8:CI17),$T8:$T17*CI8:CI17,0))/SUM(IF($B8:$B17=3*ISNUMBER(CI8:CI17),$T8:$T17,0))</f>
        <v>53.8333333333333</v>
      </c>
      <c r="CJ7" s="104" t="n">
        <f aca="false" t="array" ref="CJ7:CJ7">SUM(IF($B8:$B17=3*ISNUMBER(CJ8:CJ17),$T8:$T17*CJ8:CJ17,0))/SUM(IF($B8:$B17=3*ISNUMBER(CJ8:CJ17),$T8:$T17,0))</f>
        <v>32.2718256944444</v>
      </c>
      <c r="CK7" s="104" t="n">
        <f aca="false" t="array" ref="CK7:CK7">SUM(IF($B8:$B17=3*ISNUMBER(CK8:CK17),$T8:$T17*CK8:CK17,0))/SUM(IF($B8:$B17=3*ISNUMBER(CK8:CK17),$T8:$T17,0))</f>
        <v>38.1666694444444</v>
      </c>
      <c r="CL7" s="104" t="n">
        <f aca="false" t="array" ref="CL7:CL7">SUM(IF($B8:$B17=3*ISNUMBER(CL8:CL17),$T8:$T17*CL8:CL17,0))/SUM(IF($B8:$B17=3*ISNUMBER(CL8:CL17),$T8:$T17,0))</f>
        <v>47.9642858333333</v>
      </c>
      <c r="CM7" s="104" t="n">
        <f aca="false" t="array" ref="CM7:CM7">SUM(IF($B8:$B17=3*ISNUMBER(CM8:CM17),$T8:$T17*CM8:CM17,0))/SUM(IF($B8:$B17=3*ISNUMBER(CM8:CM17),$T8:$T17,0))</f>
        <v>81.3849194444444</v>
      </c>
      <c r="CN7" s="104" t="n">
        <f aca="false" t="array" ref="CN7:CN7">SUM(IF($B8:$B17=3*ISNUMBER(CN8:CN17),$T8:$T17*CN8:CN17,0))/SUM(IF($B8:$B17=3*ISNUMBER(CN8:CN17),$T8:$T17,0))</f>
        <v>66.1111111111111</v>
      </c>
      <c r="CO7" s="104" t="n">
        <f aca="false" t="array" ref="CO7:CO7">SUM(IF($B8:$B17=3*ISNUMBER(CO8:CO17),$T8:$T17*CO8:CO17,0))/SUM(IF($B8:$B17=3*ISNUMBER(CO8:CO17),$T8:$T17,0))</f>
        <v>43.0555555555556</v>
      </c>
      <c r="CP7" s="104" t="n">
        <f aca="false" t="array" ref="CP7:CP7">SUM(IF($B8:$B17=3*ISNUMBER(CP8:CP17),$T8:$T17*CP8:CP17,0))/SUM(IF($B8:$B17=3*ISNUMBER(CP8:CP17),$T8:$T17,0))</f>
        <v>35.6150805555556</v>
      </c>
      <c r="CQ7" s="104" t="n">
        <f aca="false" t="array" ref="CQ7:CQ7">SUM(IF($B8:$B17=3*ISNUMBER(CQ8:CQ17),$T8:$T17*CQ8:CQ17,0))/SUM(IF($B8:$B17=3*ISNUMBER(CQ8:CQ17),$T8:$T17,0))</f>
        <v>39.3253968055556</v>
      </c>
      <c r="CR7" s="104" t="n">
        <f aca="false" t="array" ref="CR7:CR7">SUM(IF($B8:$B17=3*ISNUMBER(CR8:CR17),$T8:$T17*CR8:CR17,0))/SUM(IF($B8:$B17=3*ISNUMBER(CR8:CR17),$T8:$T17,0))</f>
        <v>51.3789694444444</v>
      </c>
      <c r="CS7" s="104" t="n">
        <f aca="false" t="array" ref="CS7:CS7">SUM(IF($B8:$B17=3*ISNUMBER(CS8:CS17),$T8:$T17*CS8:CS17,0))/SUM(IF($B8:$B17=3*ISNUMBER(CS8:CS17),$T8:$T17,0))</f>
        <v>67.0238091666667</v>
      </c>
      <c r="CT7" s="104" t="n">
        <f aca="false" t="array" ref="CT7:CT7">SUM(IF($B8:$B17=3*ISNUMBER(CT8:CT17),$T8:$T17*CT8:CT17,0))/SUM(IF($B8:$B17=3*ISNUMBER(CT8:CT17),$T8:$T17,0))</f>
        <v>44.2222225</v>
      </c>
      <c r="CU7" s="104" t="n">
        <f aca="false" t="array" ref="CU7:CU7">SUM(IF($B8:$B17=3*ISNUMBER(CU8:CU17),$T8:$T17*CU8:CU17,0))/SUM(IF($B8:$B17=3*ISNUMBER(CU8:CU17),$T8:$T17,0))</f>
        <v>32.6388888888889</v>
      </c>
      <c r="CV7" s="104" t="n">
        <f aca="false" t="array" ref="CV7:CV7">SUM(IF($B8:$B17=3*ISNUMBER(CV8:CV17),$T8:$T17*CV8:CV17,0))/SUM(IF($B8:$B17=3*ISNUMBER(CV8:CV17),$T8:$T17,0))</f>
        <v>46.9325430555556</v>
      </c>
      <c r="CW7" s="104" t="n">
        <f aca="false" t="array" ref="CW7:CW7">SUM(IF($B8:$B17=3*ISNUMBER(CW8:CW17),$T8:$T17*CW8:CW17,0))/SUM(IF($B8:$B17=3*ISNUMBER(CW8:CW17),$T8:$T17,0))</f>
        <v>37.9960317638889</v>
      </c>
    </row>
    <row r="8" s="103" customFormat="true" ht="16.5" hidden="false" customHeight="true" outlineLevel="0" collapsed="false">
      <c r="A8" s="107" t="n">
        <v>1110</v>
      </c>
      <c r="B8" s="107" t="n">
        <v>3</v>
      </c>
      <c r="C8" s="103" t="str">
        <f aca="true">IF(ISBLANK(OFFSET('outliers treatment'!$A$3,MATCH($A8,'outliers treatment'!$A$4:$A$154,0),MATCH(C$4,'outliers treatment'!$4:$4,0)-1)),"",OFFSET('outliers treatment'!$A$3,MATCH($A8,'outliers treatment'!$A$4:$A$154,0),MATCH(C$4,'outliers treatment'!$4:$4,0)-1))</f>
        <v>Relationship with governance</v>
      </c>
      <c r="D8" s="103" t="str">
        <f aca="true">IF(ISBLANK(OFFSET('outliers treatment'!$A$3,MATCH($A8,'outliers treatment'!$A$4:$A$154,0),MATCH(D$4,'outliers treatment'!$4:$4,0)-1)),"",OFFSET('outliers treatment'!$A$3,MATCH($A8,'outliers treatment'!$A$4:$A$154,0),MATCH(D$4,'outliers treatment'!$4:$4,0)-1))</f>
        <v/>
      </c>
      <c r="E8" s="103" t="str">
        <f aca="true">IF(ISBLANK(OFFSET('outliers treatment'!$A$3,MATCH($A8,'outliers treatment'!$A$4:$A$154,0),MATCH(E$4,'outliers treatment'!$4:$4,0)-1)),"",OFFSET('outliers treatment'!$A$3,MATCH($A8,'outliers treatment'!$A$4:$A$154,0),MATCH(E$4,'outliers treatment'!$4:$4,0)-1))</f>
        <v/>
      </c>
      <c r="F8" s="103" t="str">
        <f aca="true">IF(ISBLANK(OFFSET('outliers treatment'!$A$3,MATCH($A8,'outliers treatment'!$A$4:$A$154,0),MATCH(F$4,'outliers treatment'!$4:$4,0)-1)),"",OFFSET('outliers treatment'!$A$3,MATCH($A8,'outliers treatment'!$A$4:$A$154,0),MATCH(F$4,'outliers treatment'!$4:$4,0)-1))</f>
        <v/>
      </c>
      <c r="G8" s="103" t="str">
        <f aca="true">IF(ISBLANK(OFFSET('outliers treatment'!$A$3,MATCH($A8,'outliers treatment'!$A$4:$A$154,0),MATCH(G$4,'outliers treatment'!$4:$4,0)-1)),"",OFFSET('outliers treatment'!$A$3,MATCH($A8,'outliers treatment'!$A$4:$A$154,0),MATCH(G$4,'outliers treatment'!$4:$4,0)-1))</f>
        <v/>
      </c>
      <c r="H8" s="103" t="str">
        <f aca="true">IF(ISBLANK(OFFSET('outliers treatment'!$A$3,MATCH($A8,'outliers treatment'!$A$4:$A$154,0),MATCH(H$4,'outliers treatment'!$4:$4,0)-1)),"",OFFSET('outliers treatment'!$A$3,MATCH($A8,'outliers treatment'!$A$4:$A$154,0),MATCH(H$4,'outliers treatment'!$4:$4,0)-1))</f>
        <v/>
      </c>
      <c r="I8" s="103" t="str">
        <f aca="true">IF(ISBLANK(OFFSET('outliers treatment'!$A$3,MATCH($A8,'outliers treatment'!$A$4:$A$154,0),MATCH(I$4,'outliers treatment'!$4:$4,0)-1)),"",OFFSET('outliers treatment'!$A$3,MATCH($A8,'outliers treatment'!$A$4:$A$154,0),MATCH(I$4,'outliers treatment'!$4:$4,0)-1))</f>
        <v/>
      </c>
      <c r="J8" s="104" t="n">
        <f aca="false" t="array" ref="J8:J8">MIN(IF(ISNUMBER(V8:CW8),V8:CW8))</f>
        <v>2.08333333333333</v>
      </c>
      <c r="K8" s="103" t="n">
        <f aca="false" t="array" ref="K8:K8">MAX(IF(ISNUMBER(V8:CW8),V8:CW8))</f>
        <v>100</v>
      </c>
      <c r="L8" s="103" t="e">
        <f aca="true">IF(ISBLANK(OFFSET('outliers treatment'!$A$3,MATCH($A8,'outliers treatment'!$A$4:$A$154,0),MATCH(L$4,'outliers treatment'!$4:$4,0)-1)),"",OFFSET('outliers treatment'!$A$3,MATCH($A8,'outliers treatment'!$A$4:$A$154,0),MATCH(L$4,'outliers treatment'!$4:$4,0)-1))</f>
        <v>#N/A</v>
      </c>
      <c r="M8" s="103" t="e">
        <f aca="true">IF(ISBLANK(OFFSET('outliers treatment'!$A$3,MATCH($A8,'outliers treatment'!$A$4:$A$154,0),MATCH(M$4,'outliers treatment'!$4:$4,0)-1)),"",OFFSET('outliers treatment'!$A$3,MATCH($A8,'outliers treatment'!$A$4:$A$154,0),MATCH(M$4,'outliers treatment'!$4:$4,0)-1))</f>
        <v>#N/A</v>
      </c>
      <c r="N8" s="103" t="str">
        <f aca="true">IF(ISBLANK(OFFSET('outliers treatment'!$A$3,MATCH($A8,'outliers treatment'!$A$4:$A$154,0),MATCH(N$4,'outliers treatment'!$4:$4,0)-1)),"",OFFSET('outliers treatment'!$A$3,MATCH($A8,'outliers treatment'!$A$4:$A$154,0),MATCH(N$4,'outliers treatment'!$4:$4,0)-1))</f>
        <v/>
      </c>
      <c r="O8" s="103" t="str">
        <f aca="true">IF(ISBLANK(OFFSET('outliers treatment'!$A$3,MATCH($A8,'outliers treatment'!$A$4:$A$154,0),MATCH(O$4,'outliers treatment'!$4:$4,0)-1)),"",OFFSET('outliers treatment'!$A$3,MATCH($A8,'outliers treatment'!$A$4:$A$154,0),MATCH(O$4,'outliers treatment'!$4:$4,0)-1))</f>
        <v/>
      </c>
      <c r="P8" s="103" t="str">
        <f aca="true">IF(ISBLANK(OFFSET('outliers treatment'!$A$3,MATCH($A8,'outliers treatment'!$A$4:$A$154,0),MATCH(P$4,'outliers treatment'!$4:$4,0)-1)),"",OFFSET('outliers treatment'!$A$3,MATCH($A8,'outliers treatment'!$A$4:$A$154,0),MATCH(P$4,'outliers treatment'!$4:$4,0)-1))</f>
        <v/>
      </c>
      <c r="Q8" s="103" t="str">
        <f aca="false">IFERROR(P8-O8,"")</f>
        <v/>
      </c>
      <c r="R8" s="105" t="n">
        <f aca="false" t="array" ref="R8:R8">IFERROR(SKEW(IF(ISNUMBER(V8:CW8),V8:CW8,"")),"")</f>
        <v>0.053921215133076</v>
      </c>
      <c r="S8" s="103" t="n">
        <v>1</v>
      </c>
      <c r="T8" s="103" t="n">
        <v>1</v>
      </c>
      <c r="U8" s="106" t="str">
        <f aca="false" t="array" ref="U8:U8">IF(B8&lt;4,"",1-IFERROR(SUM(ISNUMBER(V8:CS8)*(1-$V$3:$CS$3))/COUNTIF($V$3:$CS$3,0),0))</f>
        <v/>
      </c>
      <c r="V8" s="104" t="n">
        <f aca="false" t="array" ref="V8:V8">SUM(IF(ISNUMBER(V9:V10),$T9:$T10*V9:V10,0))/SUM(IF(ISNUMBER(V9:V10),$T9:$T10,0))</f>
        <v>61.1666666666667</v>
      </c>
      <c r="W8" s="104" t="n">
        <f aca="false" t="array" ref="W8:W8">SUM(IF(ISNUMBER(W9:W10),$T9:$T10*W9:W10,0))/SUM(IF(ISNUMBER(W9:W10),$T9:$T10,0))</f>
        <v>35.3333333333333</v>
      </c>
      <c r="X8" s="104" t="n">
        <f aca="false" t="array" ref="X8:X8">SUM(IF(ISNUMBER(X9:X10),$T9:$T10*X9:X10,0))/SUM(IF(ISNUMBER(X9:X10),$T9:$T10,0))</f>
        <v>73.6666666666667</v>
      </c>
      <c r="Y8" s="104" t="n">
        <f aca="false" t="array" ref="Y8:Y8">SUM(IF(ISNUMBER(Y9:Y10),$T9:$T10*Y9:Y10,0))/SUM(IF(ISNUMBER(Y9:Y10),$T9:$T10,0))</f>
        <v>81.6666666666667</v>
      </c>
      <c r="Z8" s="104" t="n">
        <f aca="false" t="array" ref="Z8:Z8">SUM(IF(ISNUMBER(Z9:Z10),$T9:$T10*Z9:Z10,0))/SUM(IF(ISNUMBER(Z9:Z10),$T9:$T10,0))</f>
        <v>16.6666666666667</v>
      </c>
      <c r="AA8" s="104" t="n">
        <f aca="false" t="array" ref="AA8:AA8">SUM(IF(ISNUMBER(AA9:AA10),$T9:$T10*AA9:AA10,0))/SUM(IF(ISNUMBER(AA9:AA10),$T9:$T10,0))</f>
        <v>95</v>
      </c>
      <c r="AB8" s="104" t="n">
        <f aca="false" t="array" ref="AB8:AB8">SUM(IF(ISNUMBER(AB9:AB10),$T9:$T10*AB9:AB10,0))/SUM(IF(ISNUMBER(AB9:AB10),$T9:$T10,0))</f>
        <v>18.3333333333333</v>
      </c>
      <c r="AC8" s="104" t="n">
        <f aca="false" t="array" ref="AC8:AC8">SUM(IF(ISNUMBER(AC9:AC10),$T9:$T10*AC9:AC10,0))/SUM(IF(ISNUMBER(AC9:AC10),$T9:$T10,0))</f>
        <v>78.3333333333333</v>
      </c>
      <c r="AD8" s="104" t="n">
        <f aca="false" t="array" ref="AD8:AD8">SUM(IF(ISNUMBER(AD9:AD10),$T9:$T10*AD9:AD10,0))/SUM(IF(ISNUMBER(AD9:AD10),$T9:$T10,0))</f>
        <v>81.25</v>
      </c>
      <c r="AE8" s="104" t="n">
        <f aca="false" t="array" ref="AE8:AE8">SUM(IF(ISNUMBER(AE9:AE10),$T9:$T10*AE9:AE10,0))/SUM(IF(ISNUMBER(AE9:AE10),$T9:$T10,0))</f>
        <v>98.3333333333333</v>
      </c>
      <c r="AF8" s="104" t="n">
        <f aca="false" t="array" ref="AF8:AF8">SUM(IF(ISNUMBER(AF9:AF10),$T9:$T10*AF9:AF10,0))/SUM(IF(ISNUMBER(AF9:AF10),$T9:$T10,0))</f>
        <v>33.3333333333333</v>
      </c>
      <c r="AG8" s="104" t="n">
        <f aca="false" t="array" ref="AG8:AG8">SUM(IF(ISNUMBER(AG9:AG10),$T9:$T10*AG9:AG10,0))/SUM(IF(ISNUMBER(AG9:AG10),$T9:$T10,0))</f>
        <v>16.6666666666667</v>
      </c>
      <c r="AH8" s="104" t="n">
        <f aca="false" t="array" ref="AH8:AH8">SUM(IF(ISNUMBER(AH9:AH10),$T9:$T10*AH9:AH10,0))/SUM(IF(ISNUMBER(AH9:AH10),$T9:$T10,0))</f>
        <v>21.6666666666667</v>
      </c>
      <c r="AI8" s="104" t="n">
        <f aca="false" t="array" ref="AI8:AI8">SUM(IF(ISNUMBER(AI9:AI10),$T9:$T10*AI9:AI10,0))/SUM(IF(ISNUMBER(AI9:AI10),$T9:$T10,0))</f>
        <v>42</v>
      </c>
      <c r="AJ8" s="104" t="n">
        <f aca="false" t="array" ref="AJ8:AJ8">SUM(IF(ISNUMBER(AJ9:AJ10),$T9:$T10*AJ9:AJ10,0))/SUM(IF(ISNUMBER(AJ9:AJ10),$T9:$T10,0))</f>
        <v>77</v>
      </c>
      <c r="AK8" s="104" t="n">
        <f aca="false" t="array" ref="AK8:AK8">SUM(IF(ISNUMBER(AK9:AK10),$T9:$T10*AK9:AK10,0))/SUM(IF(ISNUMBER(AK9:AK10),$T9:$T10,0))</f>
        <v>82.6666666666667</v>
      </c>
      <c r="AL8" s="104" t="n">
        <f aca="false" t="array" ref="AL8:AL8">SUM(IF(ISNUMBER(AL9:AL10),$T9:$T10*AL9:AL10,0))/SUM(IF(ISNUMBER(AL9:AL10),$T9:$T10,0))</f>
        <v>100</v>
      </c>
      <c r="AM8" s="104" t="n">
        <f aca="false" t="array" ref="AM8:AM8">SUM(IF(ISNUMBER(AM9:AM10),$T9:$T10*AM9:AM10,0))/SUM(IF(ISNUMBER(AM9:AM10),$T9:$T10,0))</f>
        <v>98.3333333333333</v>
      </c>
      <c r="AN8" s="104" t="n">
        <f aca="false" t="array" ref="AN8:AN8">SUM(IF(ISNUMBER(AN9:AN10),$T9:$T10*AN9:AN10,0))/SUM(IF(ISNUMBER(AN9:AN10),$T9:$T10,0))</f>
        <v>93.3333333333333</v>
      </c>
      <c r="AO8" s="104" t="n">
        <f aca="false" t="array" ref="AO8:AO8">SUM(IF(ISNUMBER(AO9:AO10),$T9:$T10*AO9:AO10,0))/SUM(IF(ISNUMBER(AO9:AO10),$T9:$T10,0))</f>
        <v>21.6666666666667</v>
      </c>
      <c r="AP8" s="104" t="n">
        <f aca="false" t="array" ref="AP8:AP8">SUM(IF(ISNUMBER(AP9:AP10),$T9:$T10*AP9:AP10,0))/SUM(IF(ISNUMBER(AP9:AP10),$T9:$T10,0))</f>
        <v>29</v>
      </c>
      <c r="AQ8" s="104" t="n">
        <f aca="false" t="array" ref="AQ8:AQ8">SUM(IF(ISNUMBER(AQ9:AQ10),$T9:$T10*AQ9:AQ10,0))/SUM(IF(ISNUMBER(AQ9:AQ10),$T9:$T10,0))</f>
        <v>76.5833333333333</v>
      </c>
      <c r="AR8" s="104" t="n">
        <f aca="false" t="array" ref="AR8:AR8">SUM(IF(ISNUMBER(AR9:AR10),$T9:$T10*AR9:AR10,0))/SUM(IF(ISNUMBER(AR9:AR10),$T9:$T10,0))</f>
        <v>96.6666666666667</v>
      </c>
      <c r="AS8" s="104" t="n">
        <f aca="false" t="array" ref="AS8:AS8">SUM(IF(ISNUMBER(AS9:AS10),$T9:$T10*AS9:AS10,0))/SUM(IF(ISNUMBER(AS9:AS10),$T9:$T10,0))</f>
        <v>26</v>
      </c>
      <c r="AT8" s="104" t="n">
        <f aca="false" t="array" ref="AT8:AT8">SUM(IF(ISNUMBER(AT9:AT10),$T9:$T10*AT9:AT10,0))/SUM(IF(ISNUMBER(AT9:AT10),$T9:$T10,0))</f>
        <v>53.3333333333333</v>
      </c>
      <c r="AU8" s="104" t="n">
        <f aca="false" t="array" ref="AU8:AU8">SUM(IF(ISNUMBER(AU9:AU10),$T9:$T10*AU9:AU10,0))/SUM(IF(ISNUMBER(AU9:AU10),$T9:$T10,0))</f>
        <v>100</v>
      </c>
      <c r="AV8" s="104" t="n">
        <f aca="false" t="array" ref="AV8:AV8">SUM(IF(ISNUMBER(AV9:AV10),$T9:$T10*AV9:AV10,0))/SUM(IF(ISNUMBER(AV9:AV10),$T9:$T10,0))</f>
        <v>43</v>
      </c>
      <c r="AW8" s="104" t="n">
        <f aca="false" t="array" ref="AW8:AW8">SUM(IF(ISNUMBER(AW9:AW10),$T9:$T10*AW9:AW10,0))/SUM(IF(ISNUMBER(AW9:AW10),$T9:$T10,0))</f>
        <v>67</v>
      </c>
      <c r="AX8" s="104" t="n">
        <f aca="false" t="array" ref="AX8:AX8">SUM(IF(ISNUMBER(AX9:AX10),$T9:$T10*AX9:AX10,0))/SUM(IF(ISNUMBER(AX9:AX10),$T9:$T10,0))</f>
        <v>62</v>
      </c>
      <c r="AY8" s="104" t="n">
        <f aca="false" t="array" ref="AY8:AY8">SUM(IF(ISNUMBER(AY9:AY10),$T9:$T10*AY9:AY10,0))/SUM(IF(ISNUMBER(AY9:AY10),$T9:$T10,0))</f>
        <v>73.6666666666667</v>
      </c>
      <c r="AZ8" s="104" t="n">
        <f aca="false" t="array" ref="AZ8:AZ8">SUM(IF(ISNUMBER(AZ9:AZ10),$T9:$T10*AZ9:AZ10,0))/SUM(IF(ISNUMBER(AZ9:AZ10),$T9:$T10,0))</f>
        <v>29.3333333333333</v>
      </c>
      <c r="BA8" s="104" t="n">
        <f aca="false" t="array" ref="BA8:BA8">SUM(IF(ISNUMBER(BA9:BA10),$T9:$T10*BA9:BA10,0))/SUM(IF(ISNUMBER(BA9:BA10),$T9:$T10,0))</f>
        <v>51.6666666666667</v>
      </c>
      <c r="BB8" s="104" t="n">
        <f aca="false" t="array" ref="BB8:BB8">SUM(IF(ISNUMBER(BB9:BB10),$T9:$T10*BB9:BB10,0))/SUM(IF(ISNUMBER(BB9:BB10),$T9:$T10,0))</f>
        <v>41.5</v>
      </c>
      <c r="BC8" s="104" t="n">
        <f aca="false" t="array" ref="BC8:BC8">SUM(IF(ISNUMBER(BC9:BC10),$T9:$T10*BC9:BC10,0))/SUM(IF(ISNUMBER(BC9:BC10),$T9:$T10,0))</f>
        <v>83.3333333333333</v>
      </c>
      <c r="BD8" s="104" t="n">
        <f aca="false" t="array" ref="BD8:BD8">SUM(IF(ISNUMBER(BD9:BD10),$T9:$T10*BD9:BD10,0))/SUM(IF(ISNUMBER(BD9:BD10),$T9:$T10,0))</f>
        <v>61</v>
      </c>
      <c r="BE8" s="104" t="n">
        <f aca="false" t="array" ref="BE8:BE8">SUM(IF(ISNUMBER(BE9:BE10),$T9:$T10*BE9:BE10,0))/SUM(IF(ISNUMBER(BE9:BE10),$T9:$T10,0))</f>
        <v>91.6666666666667</v>
      </c>
      <c r="BF8" s="104" t="n">
        <f aca="false" t="array" ref="BF8:BF8">SUM(IF(ISNUMBER(BF9:BF10),$T9:$T10*BF9:BF10,0))/SUM(IF(ISNUMBER(BF9:BF10),$T9:$T10,0))</f>
        <v>59.0833333333333</v>
      </c>
      <c r="BG8" s="104" t="n">
        <f aca="false" t="array" ref="BG8:BG8">SUM(IF(ISNUMBER(BG9:BG10),$T9:$T10*BG9:BG10,0))/SUM(IF(ISNUMBER(BG9:BG10),$T9:$T10,0))</f>
        <v>45.3333333333333</v>
      </c>
      <c r="BH8" s="104" t="n">
        <f aca="false" t="array" ref="BH8:BH8">SUM(IF(ISNUMBER(BH9:BH10),$T9:$T10*BH9:BH10,0))/SUM(IF(ISNUMBER(BH9:BH10),$T9:$T10,0))</f>
        <v>48</v>
      </c>
      <c r="BI8" s="104" t="n">
        <f aca="false" t="array" ref="BI8:BI8">SUM(IF(ISNUMBER(BI9:BI10),$T9:$T10*BI9:BI10,0))/SUM(IF(ISNUMBER(BI9:BI10),$T9:$T10,0))</f>
        <v>26.6666666666667</v>
      </c>
      <c r="BJ8" s="104" t="n">
        <f aca="false" t="array" ref="BJ8:BJ8">SUM(IF(ISNUMBER(BJ9:BJ10),$T9:$T10*BJ9:BJ10,0))/SUM(IF(ISNUMBER(BJ9:BJ10),$T9:$T10,0))</f>
        <v>23.9166666666667</v>
      </c>
      <c r="BK8" s="104" t="n">
        <f aca="false" t="array" ref="BK8:BK8">SUM(IF(ISNUMBER(BK9:BK10),$T9:$T10*BK9:BK10,0))/SUM(IF(ISNUMBER(BK9:BK10),$T9:$T10,0))</f>
        <v>39.6666666666667</v>
      </c>
      <c r="BL8" s="104" t="n">
        <f aca="false" t="array" ref="BL8:BL8">SUM(IF(ISNUMBER(BL9:BL10),$T9:$T10*BL9:BL10,0))/SUM(IF(ISNUMBER(BL9:BL10),$T9:$T10,0))</f>
        <v>44.6666666666667</v>
      </c>
      <c r="BM8" s="104" t="n">
        <f aca="false" t="array" ref="BM8:BM8">SUM(IF(ISNUMBER(BM9:BM10),$T9:$T10*BM9:BM10,0))/SUM(IF(ISNUMBER(BM9:BM10),$T9:$T10,0))</f>
        <v>34.6666666666667</v>
      </c>
      <c r="BN8" s="104" t="n">
        <f aca="false" t="array" ref="BN8:BN8">SUM(IF(ISNUMBER(BN9:BN10),$T9:$T10*BN9:BN10,0))/SUM(IF(ISNUMBER(BN9:BN10),$T9:$T10,0))</f>
        <v>73</v>
      </c>
      <c r="BO8" s="104" t="n">
        <f aca="false" t="array" ref="BO8:BO8">SUM(IF(ISNUMBER(BO9:BO10),$T9:$T10*BO9:BO10,0))/SUM(IF(ISNUMBER(BO9:BO10),$T9:$T10,0))</f>
        <v>76.6666666666667</v>
      </c>
      <c r="BP8" s="104" t="n">
        <f aca="false" t="array" ref="BP8:BP8">SUM(IF(ISNUMBER(BP9:BP10),$T9:$T10*BP9:BP10,0))/SUM(IF(ISNUMBER(BP9:BP10),$T9:$T10,0))</f>
        <v>44.5</v>
      </c>
      <c r="BQ8" s="104" t="n">
        <f aca="false" t="array" ref="BQ8:BQ8">SUM(IF(ISNUMBER(BQ9:BQ10),$T9:$T10*BQ9:BQ10,0))/SUM(IF(ISNUMBER(BQ9:BQ10),$T9:$T10,0))</f>
        <v>2.33333333333333</v>
      </c>
      <c r="BR8" s="104" t="n">
        <f aca="false" t="array" ref="BR8:BR8">SUM(IF(ISNUMBER(BR9:BR10),$T9:$T10*BR9:BR10,0))/SUM(IF(ISNUMBER(BR9:BR10),$T9:$T10,0))</f>
        <v>60</v>
      </c>
      <c r="BS8" s="104" t="n">
        <f aca="false" t="array" ref="BS8:BS8">SUM(IF(ISNUMBER(BS9:BS10),$T9:$T10*BS9:BS10,0))/SUM(IF(ISNUMBER(BS9:BS10),$T9:$T10,0))</f>
        <v>64.6666666666667</v>
      </c>
      <c r="BT8" s="104" t="n">
        <f aca="false" t="array" ref="BT8:BT8">SUM(IF(ISNUMBER(BT9:BT10),$T9:$T10*BT9:BT10,0))/SUM(IF(ISNUMBER(BT9:BT10),$T9:$T10,0))</f>
        <v>95</v>
      </c>
      <c r="BU8" s="104" t="n">
        <f aca="false" t="array" ref="BU8:BU8">SUM(IF(ISNUMBER(BU9:BU10),$T9:$T10*BU9:BU10,0))/SUM(IF(ISNUMBER(BU9:BU10),$T9:$T10,0))</f>
        <v>88</v>
      </c>
      <c r="BV8" s="104" t="n">
        <f aca="false" t="array" ref="BV8:BV8">SUM(IF(ISNUMBER(BV9:BV10),$T9:$T10*BV9:BV10,0))/SUM(IF(ISNUMBER(BV9:BV10),$T9:$T10,0))</f>
        <v>77.6666666666667</v>
      </c>
      <c r="BW8" s="104" t="n">
        <f aca="false" t="array" ref="BW8:BW8">SUM(IF(ISNUMBER(BW9:BW10),$T9:$T10*BW9:BW10,0))/SUM(IF(ISNUMBER(BW9:BW10),$T9:$T10,0))</f>
        <v>18</v>
      </c>
      <c r="BX8" s="104" t="n">
        <f aca="false" t="array" ref="BX8:BX8">SUM(IF(ISNUMBER(BX9:BX10),$T9:$T10*BX9:BX10,0))/SUM(IF(ISNUMBER(BX9:BX10),$T9:$T10,0))</f>
        <v>2.08333333333333</v>
      </c>
      <c r="BY8" s="104" t="n">
        <f aca="false" t="array" ref="BY8:BY8">SUM(IF(ISNUMBER(BY9:BY10),$T9:$T10*BY9:BY10,0))/SUM(IF(ISNUMBER(BY9:BY10),$T9:$T10,0))</f>
        <v>36.3333333333333</v>
      </c>
      <c r="BZ8" s="104" t="n">
        <f aca="false" t="array" ref="BZ8:BZ8">SUM(IF(ISNUMBER(BZ9:BZ10),$T9:$T10*BZ9:BZ10,0))/SUM(IF(ISNUMBER(BZ9:BZ10),$T9:$T10,0))</f>
        <v>68.75</v>
      </c>
      <c r="CA8" s="104" t="n">
        <f aca="false" t="array" ref="CA8:CA8">SUM(IF(ISNUMBER(CA9:CA10),$T9:$T10*CA9:CA10,0))/SUM(IF(ISNUMBER(CA9:CA10),$T9:$T10,0))</f>
        <v>40.3333333333333</v>
      </c>
      <c r="CB8" s="104" t="n">
        <f aca="false" t="array" ref="CB8:CB8">SUM(IF(ISNUMBER(CB9:CB10),$T9:$T10*CB9:CB10,0))/SUM(IF(ISNUMBER(CB9:CB10),$T9:$T10,0))</f>
        <v>43.5</v>
      </c>
      <c r="CC8" s="104" t="n">
        <f aca="false" t="array" ref="CC8:CC8">SUM(IF(ISNUMBER(CC9:CC10),$T9:$T10*CC9:CC10,0))/SUM(IF(ISNUMBER(CC9:CC10),$T9:$T10,0))</f>
        <v>64</v>
      </c>
      <c r="CD8" s="104" t="n">
        <f aca="false" t="array" ref="CD8:CD8">SUM(IF(ISNUMBER(CD9:CD10),$T9:$T10*CD9:CD10,0))/SUM(IF(ISNUMBER(CD9:CD10),$T9:$T10,0))</f>
        <v>21.6666666666667</v>
      </c>
      <c r="CE8" s="104" t="n">
        <f aca="false" t="array" ref="CE8:CE8">SUM(IF(ISNUMBER(CE9:CE10),$T9:$T10*CE9:CE10,0))/SUM(IF(ISNUMBER(CE9:CE10),$T9:$T10,0))</f>
        <v>20.8333333333333</v>
      </c>
      <c r="CF8" s="104" t="n">
        <f aca="false" t="array" ref="CF8:CF8">SUM(IF(ISNUMBER(CF9:CF10),$T9:$T10*CF9:CF10,0))/SUM(IF(ISNUMBER(CF9:CF10),$T9:$T10,0))</f>
        <v>56</v>
      </c>
      <c r="CG8" s="104" t="n">
        <f aca="false" t="array" ref="CG8:CG8">SUM(IF(ISNUMBER(CG9:CG10),$T9:$T10*CG9:CG10,0))/SUM(IF(ISNUMBER(CG9:CG10),$T9:$T10,0))</f>
        <v>9.33333333333333</v>
      </c>
      <c r="CH8" s="104" t="n">
        <f aca="false" t="array" ref="CH8:CH8">SUM(IF(ISNUMBER(CH9:CH10),$T9:$T10*CH9:CH10,0))/SUM(IF(ISNUMBER(CH9:CH10),$T9:$T10,0))</f>
        <v>53.3333333333333</v>
      </c>
      <c r="CI8" s="104" t="n">
        <f aca="false" t="array" ref="CI8:CI8">SUM(IF(ISNUMBER(CI9:CI10),$T9:$T10*CI9:CI10,0))/SUM(IF(ISNUMBER(CI9:CI10),$T9:$T10,0))</f>
        <v>49</v>
      </c>
      <c r="CJ8" s="104" t="n">
        <f aca="false" t="array" ref="CJ8:CJ8">SUM(IF(ISNUMBER(CJ9:CJ10),$T9:$T10*CJ9:CJ10,0))/SUM(IF(ISNUMBER(CJ9:CJ10),$T9:$T10,0))</f>
        <v>13.3333333333333</v>
      </c>
      <c r="CK8" s="104" t="n">
        <f aca="false" t="array" ref="CK8:CK8">SUM(IF(ISNUMBER(CK9:CK10),$T9:$T10*CK9:CK10,0))/SUM(IF(ISNUMBER(CK9:CK10),$T9:$T10,0))</f>
        <v>60.3333333333333</v>
      </c>
      <c r="CL8" s="104" t="n">
        <f aca="false" t="array" ref="CL8:CL8">SUM(IF(ISNUMBER(CL9:CL10),$T9:$T10*CL9:CL10,0))/SUM(IF(ISNUMBER(CL9:CL10),$T9:$T10,0))</f>
        <v>68</v>
      </c>
      <c r="CM8" s="104" t="n">
        <f aca="false" t="array" ref="CM8:CM8">SUM(IF(ISNUMBER(CM9:CM10),$T9:$T10*CM9:CM10,0))/SUM(IF(ISNUMBER(CM9:CM10),$T9:$T10,0))</f>
        <v>84.3333333333333</v>
      </c>
      <c r="CN8" s="104" t="n">
        <f aca="false" t="array" ref="CN8:CN8">SUM(IF(ISNUMBER(CN9:CN10),$T9:$T10*CN9:CN10,0))/SUM(IF(ISNUMBER(CN9:CN10),$T9:$T10,0))</f>
        <v>31.6666666666667</v>
      </c>
      <c r="CO8" s="104" t="n">
        <f aca="false" t="array" ref="CO8:CO8">SUM(IF(ISNUMBER(CO9:CO10),$T9:$T10*CO9:CO10,0))/SUM(IF(ISNUMBER(CO9:CO10),$T9:$T10,0))</f>
        <v>16.6666666666667</v>
      </c>
      <c r="CP8" s="104" t="n">
        <f aca="false" t="array" ref="CP8:CP8">SUM(IF(ISNUMBER(CP9:CP10),$T9:$T10*CP9:CP10,0))/SUM(IF(ISNUMBER(CP9:CP10),$T9:$T10,0))</f>
        <v>16.6666666666667</v>
      </c>
      <c r="CQ8" s="104" t="n">
        <f aca="false" t="array" ref="CQ8:CQ8">SUM(IF(ISNUMBER(CQ9:CQ10),$T9:$T10*CQ9:CQ10,0))/SUM(IF(ISNUMBER(CQ9:CQ10),$T9:$T10,0))</f>
        <v>15</v>
      </c>
      <c r="CR8" s="104" t="n">
        <f aca="false" t="array" ref="CR8:CR8">SUM(IF(ISNUMBER(CR9:CR10),$T9:$T10*CR9:CR10,0))/SUM(IF(ISNUMBER(CR9:CR10),$T9:$T10,0))</f>
        <v>73.3333333333333</v>
      </c>
      <c r="CS8" s="104" t="n">
        <f aca="false" t="array" ref="CS8:CS8">SUM(IF(ISNUMBER(CS9:CS10),$T9:$T10*CS9:CS10,0))/SUM(IF(ISNUMBER(CS9:CS10),$T9:$T10,0))</f>
        <v>85</v>
      </c>
      <c r="CT8" s="104" t="n">
        <f aca="false" t="array" ref="CT8:CT8">SUM(IF(ISNUMBER(CT9:CT10),$T9:$T10*CT9:CT10,0))/SUM(IF(ISNUMBER(CT9:CT10),$T9:$T10,0))</f>
        <v>41</v>
      </c>
      <c r="CU8" s="104" t="n">
        <f aca="false" t="array" ref="CU8:CU8">SUM(IF(ISNUMBER(CU9:CU10),$T9:$T10*CU9:CU10,0))/SUM(IF(ISNUMBER(CU9:CU10),$T9:$T10,0))</f>
        <v>8.33333333333333</v>
      </c>
      <c r="CV8" s="104" t="n">
        <f aca="false" t="array" ref="CV8:CV8">SUM(IF(ISNUMBER(CV9:CV10),$T9:$T10*CV9:CV10,0))/SUM(IF(ISNUMBER(CV9:CV10),$T9:$T10,0))</f>
        <v>44.6666666666667</v>
      </c>
      <c r="CW8" s="104" t="n">
        <f aca="false" t="array" ref="CW8:CW8">SUM(IF(ISNUMBER(CW9:CW10),$T9:$T10*CW9:CW10,0))/SUM(IF(ISNUMBER(CW9:CW10),$T9:$T10,0))</f>
        <v>16.6666666666667</v>
      </c>
    </row>
    <row r="9" s="103" customFormat="true" ht="16.5" hidden="false" customHeight="true" outlineLevel="0" collapsed="false">
      <c r="A9" s="107" t="n">
        <v>1111</v>
      </c>
      <c r="B9" s="107" t="n">
        <v>4</v>
      </c>
      <c r="C9" s="103" t="str">
        <f aca="true">IF(ISBLANK(OFFSET('outliers treatment'!$A$3,MATCH($A9,'outliers treatment'!$A$4:$A$154,0),MATCH(C$4,'outliers treatment'!$4:$4,0)-1)),"",OFFSET('outliers treatment'!$A$3,MATCH($A9,'outliers treatment'!$A$4:$A$154,0),MATCH(C$4,'outliers treatment'!$4:$4,0)-1))</f>
        <v/>
      </c>
      <c r="D9" s="103" t="str">
        <f aca="true">IF(ISBLANK(OFFSET('outliers treatment'!$A$3,MATCH($A9,'outliers treatment'!$A$4:$A$154,0),MATCH(D$4,'outliers treatment'!$4:$4,0)-1)),"",OFFSET('outliers treatment'!$A$3,MATCH($A9,'outliers treatment'!$A$4:$A$154,0),MATCH(D$4,'outliers treatment'!$4:$4,0)-1))</f>
        <v>Expert assessment data - C.9</v>
      </c>
      <c r="E9" s="103" t="str">
        <f aca="true">IF(ISBLANK(OFFSET('outliers treatment'!$A$3,MATCH($A9,'outliers treatment'!$A$4:$A$154,0),MATCH(E$4,'outliers treatment'!$4:$4,0)-1)),"",OFFSET('outliers treatment'!$A$3,MATCH($A9,'outliers treatment'!$A$4:$A$154,0),MATCH(E$4,'outliers treatment'!$4:$4,0)-1))</f>
        <v>What best describes the way your government interacts with consumer organisations in the following sectors in 2020?</v>
      </c>
      <c r="F9" s="103" t="str">
        <f aca="true">IF(ISBLANK(OFFSET('outliers treatment'!$A$3,MATCH($A9,'outliers treatment'!$A$4:$A$154,0),MATCH(F$4,'outliers treatment'!$4:$4,0)-1)),"",OFFSET('outliers treatment'!$A$3,MATCH($A9,'outliers treatment'!$A$4:$A$154,0),MATCH(F$4,'outliers treatment'!$4:$4,0)-1))</f>
        <v>none</v>
      </c>
      <c r="G9" s="103" t="str">
        <f aca="true">IF(ISBLANK(OFFSET('outliers treatment'!$A$3,MATCH($A9,'outliers treatment'!$A$4:$A$154,0),MATCH(G$4,'outliers treatment'!$4:$4,0)-1)),"",OFFSET('outliers treatment'!$A$3,MATCH($A9,'outliers treatment'!$A$4:$A$154,0),MATCH(G$4,'outliers treatment'!$4:$4,0)-1))</f>
        <v>Q1-1.5IQR</v>
      </c>
      <c r="H9" s="103" t="str">
        <f aca="true">IF(ISBLANK(OFFSET('outliers treatment'!$A$3,MATCH($A9,'outliers treatment'!$A$4:$A$154,0),MATCH(H$4,'outliers treatment'!$4:$4,0)-1)),"",OFFSET('outliers treatment'!$A$3,MATCH($A9,'outliers treatment'!$A$4:$A$154,0),MATCH(H$4,'outliers treatment'!$4:$4,0)-1))</f>
        <v>Q3+1.5IQR</v>
      </c>
      <c r="I9" s="103" t="str">
        <f aca="true">IF(ISBLANK(OFFSET('outliers treatment'!$A$3,MATCH($A9,'outliers treatment'!$A$4:$A$154,0),MATCH(I$4,'outliers treatment'!$4:$4,0)-1)),"",OFFSET('outliers treatment'!$A$3,MATCH($A9,'outliers treatment'!$A$4:$A$154,0),MATCH(I$4,'outliers treatment'!$4:$4,0)-1))</f>
        <v>IQR</v>
      </c>
      <c r="J9" s="104" t="n">
        <f aca="false" t="array" ref="J9:J9">MIN(IF(ISNUMBER(V9:CW9),V9:CW9))</f>
        <v>0</v>
      </c>
      <c r="K9" s="103" t="n">
        <f aca="false" t="array" ref="K9:K9">MAX(IF(ISNUMBER(V9:CW9),V9:CW9))</f>
        <v>100</v>
      </c>
      <c r="L9" s="103" t="n">
        <f aca="true">IF(ISBLANK(OFFSET('outliers treatment'!$A$3,MATCH($A9,'outliers treatment'!$A$4:$A$154,0),MATCH(L$4,'outliers treatment'!$4:$4,0)-1)),"",OFFSET('outliers treatment'!$A$3,MATCH($A9,'outliers treatment'!$A$4:$A$154,0),MATCH(L$4,'outliers treatment'!$4:$4,0)-1))</f>
        <v>2.8</v>
      </c>
      <c r="M9" s="103" t="n">
        <f aca="true">IF(ISBLANK(OFFSET('outliers treatment'!$A$3,MATCH($A9,'outliers treatment'!$A$4:$A$154,0),MATCH(M$4,'outliers treatment'!$4:$4,0)-1)),"",OFFSET('outliers treatment'!$A$3,MATCH($A9,'outliers treatment'!$A$4:$A$154,0),MATCH(M$4,'outliers treatment'!$4:$4,0)-1))</f>
        <v>3.95</v>
      </c>
      <c r="N9" s="103" t="n">
        <f aca="true">IF(ISBLANK(OFFSET('outliers treatment'!$A$3,MATCH($A9,'outliers treatment'!$A$4:$A$154,0),MATCH(N$4,'outliers treatment'!$4:$4,0)-1)),"",OFFSET('outliers treatment'!$A$3,MATCH($A9,'outliers treatment'!$A$4:$A$154,0),MATCH(N$4,'outliers treatment'!$4:$4,0)-1))</f>
        <v>1.15</v>
      </c>
      <c r="O9" s="103" t="n">
        <f aca="true">IF(ISBLANK(OFFSET('outliers treatment'!$A$3,MATCH($A9,'outliers treatment'!$A$4:$A$154,0),MATCH(O$4,'outliers treatment'!$4:$4,0)-1)),"",OFFSET('outliers treatment'!$A$3,MATCH($A9,'outliers treatment'!$A$4:$A$154,0),MATCH(O$4,'outliers treatment'!$4:$4,0)-1))</f>
        <v>1</v>
      </c>
      <c r="P9" s="103" t="n">
        <f aca="true">IF(ISBLANK(OFFSET('outliers treatment'!$A$3,MATCH($A9,'outliers treatment'!$A$4:$A$154,0),MATCH(P$4,'outliers treatment'!$4:$4,0)-1)),"",OFFSET('outliers treatment'!$A$3,MATCH($A9,'outliers treatment'!$A$4:$A$154,0),MATCH(P$4,'outliers treatment'!$4:$4,0)-1))</f>
        <v>5</v>
      </c>
      <c r="Q9" s="103" t="n">
        <f aca="false">IFERROR(P9-O9,"")</f>
        <v>4</v>
      </c>
      <c r="R9" s="105" t="n">
        <f aca="false" t="array" ref="R9:R9">IFERROR(SKEW(IF(ISNUMBER(V9:CW9),V9:CW9,"")),"")</f>
        <v>-0.0540246206709799</v>
      </c>
      <c r="S9" s="103" t="n">
        <v>0</v>
      </c>
      <c r="T9" s="103" t="n">
        <v>0.5</v>
      </c>
      <c r="U9" s="106" t="n">
        <f aca="false" t="array" ref="U9:U9">IF(B9&lt;4,"",1-IFERROR(SUM(ISNUMBER(V9:CW9)*(1-$V$3:$CW$3))/COUNTIF($V$3:$CW$3,0),0))</f>
        <v>0.0125</v>
      </c>
      <c r="V9" s="104" t="n">
        <f aca="true">IF($L9="","",IF(ISNUMBER(OFFSET('Data transformed'!$A$4,MATCH($A9,'Data transformed'!$A$5:$A$185,0),MATCH(V$4,'Data transformed'!$4:$4,0)-1)), (MIN(MAX(OFFSET('Data transformed'!$A$4,MATCH($A9,'Data transformed'!$A$5:$A$185,0),MATCH(V$4,'Data transformed'!$4:$4,0)-1),$O9),$P9)-$O9)/$Q9*100,"NA"))</f>
        <v>72.5</v>
      </c>
      <c r="W9" s="104" t="n">
        <f aca="true">IF($L9="","",IF(ISNUMBER(OFFSET('Data transformed'!$A$4,MATCH($A9,'Data transformed'!$A$5:$A$185,0),MATCH(W$4,'Data transformed'!$4:$4,0)-1)), (MIN(MAX(OFFSET('Data transformed'!$A$4,MATCH($A9,'Data transformed'!$A$5:$A$185,0),MATCH(W$4,'Data transformed'!$4:$4,0)-1),$O9),$P9)-$O9)/$Q9*100,"NA"))</f>
        <v>55</v>
      </c>
      <c r="X9" s="104" t="n">
        <f aca="true">IF($L9="","",IF(ISNUMBER(OFFSET('Data transformed'!$A$4,MATCH($A9,'Data transformed'!$A$5:$A$185,0),MATCH(X$4,'Data transformed'!$4:$4,0)-1)), (MIN(MAX(OFFSET('Data transformed'!$A$4,MATCH($A9,'Data transformed'!$A$5:$A$185,0),MATCH(X$4,'Data transformed'!$4:$4,0)-1),$O9),$P9)-$O9)/$Q9*100,"NA"))</f>
        <v>50</v>
      </c>
      <c r="Y9" s="104" t="n">
        <f aca="true">IF($L9="","",IF(ISNUMBER(OFFSET('Data transformed'!$A$4,MATCH($A9,'Data transformed'!$A$5:$A$185,0),MATCH(Y$4,'Data transformed'!$4:$4,0)-1)), (MIN(MAX(OFFSET('Data transformed'!$A$4,MATCH($A9,'Data transformed'!$A$5:$A$185,0),MATCH(Y$4,'Data transformed'!$4:$4,0)-1),$O9),$P9)-$O9)/$Q9*100,"NA"))</f>
        <v>45</v>
      </c>
      <c r="Z9" s="104" t="n">
        <f aca="true">IF($L9="","",IF(ISNUMBER(OFFSET('Data transformed'!$A$4,MATCH($A9,'Data transformed'!$A$5:$A$185,0),MATCH(Z$4,'Data transformed'!$4:$4,0)-1)), (MIN(MAX(OFFSET('Data transformed'!$A$4,MATCH($A9,'Data transformed'!$A$5:$A$185,0),MATCH(Z$4,'Data transformed'!$4:$4,0)-1),$O9),$P9)-$O9)/$Q9*100,"NA"))</f>
        <v>50</v>
      </c>
      <c r="AA9" s="104" t="n">
        <f aca="true">IF($L9="","",IF(ISNUMBER(OFFSET('Data transformed'!$A$4,MATCH($A9,'Data transformed'!$A$5:$A$185,0),MATCH(AA$4,'Data transformed'!$4:$4,0)-1)), (MIN(MAX(OFFSET('Data transformed'!$A$4,MATCH($A9,'Data transformed'!$A$5:$A$185,0),MATCH(AA$4,'Data transformed'!$4:$4,0)-1),$O9),$P9)-$O9)/$Q9*100,"NA"))</f>
        <v>85</v>
      </c>
      <c r="AB9" s="104" t="n">
        <f aca="true">IF($L9="","",IF(ISNUMBER(OFFSET('Data transformed'!$A$4,MATCH($A9,'Data transformed'!$A$5:$A$185,0),MATCH(AB$4,'Data transformed'!$4:$4,0)-1)), (MIN(MAX(OFFSET('Data transformed'!$A$4,MATCH($A9,'Data transformed'!$A$5:$A$185,0),MATCH(AB$4,'Data transformed'!$4:$4,0)-1),$O9),$P9)-$O9)/$Q9*100,"NA"))</f>
        <v>55</v>
      </c>
      <c r="AC9" s="104" t="n">
        <f aca="true">IF($L9="","",IF(ISNUMBER(OFFSET('Data transformed'!$A$4,MATCH($A9,'Data transformed'!$A$5:$A$185,0),MATCH(AC$4,'Data transformed'!$4:$4,0)-1)), (MIN(MAX(OFFSET('Data transformed'!$A$4,MATCH($A9,'Data transformed'!$A$5:$A$185,0),MATCH(AC$4,'Data transformed'!$4:$4,0)-1),$O9),$P9)-$O9)/$Q9*100,"NA"))</f>
        <v>35</v>
      </c>
      <c r="AD9" s="104" t="n">
        <f aca="true">IF($L9="","",IF(ISNUMBER(OFFSET('Data transformed'!$A$4,MATCH($A9,'Data transformed'!$A$5:$A$185,0),MATCH(AD$4,'Data transformed'!$4:$4,0)-1)), (MIN(MAX(OFFSET('Data transformed'!$A$4,MATCH($A9,'Data transformed'!$A$5:$A$185,0),MATCH(AD$4,'Data transformed'!$4:$4,0)-1),$O9),$P9)-$O9)/$Q9*100,"NA"))</f>
        <v>43.75</v>
      </c>
      <c r="AE9" s="104" t="n">
        <f aca="true">IF($L9="","",IF(ISNUMBER(OFFSET('Data transformed'!$A$4,MATCH($A9,'Data transformed'!$A$5:$A$185,0),MATCH(AE$4,'Data transformed'!$4:$4,0)-1)), (MIN(MAX(OFFSET('Data transformed'!$A$4,MATCH($A9,'Data transformed'!$A$5:$A$185,0),MATCH(AE$4,'Data transformed'!$4:$4,0)-1),$O9),$P9)-$O9)/$Q9*100,"NA"))</f>
        <v>100</v>
      </c>
      <c r="AF9" s="104" t="n">
        <f aca="true">IF($L9="","",IF(ISNUMBER(OFFSET('Data transformed'!$A$4,MATCH($A9,'Data transformed'!$A$5:$A$185,0),MATCH(AF$4,'Data transformed'!$4:$4,0)-1)), (MIN(MAX(OFFSET('Data transformed'!$A$4,MATCH($A9,'Data transformed'!$A$5:$A$185,0),MATCH(AF$4,'Data transformed'!$4:$4,0)-1),$O9),$P9)-$O9)/$Q9*100,"NA"))</f>
        <v>100</v>
      </c>
      <c r="AG9" s="104" t="n">
        <f aca="true">IF($L9="","",IF(ISNUMBER(OFFSET('Data transformed'!$A$4,MATCH($A9,'Data transformed'!$A$5:$A$185,0),MATCH(AG$4,'Data transformed'!$4:$4,0)-1)), (MIN(MAX(OFFSET('Data transformed'!$A$4,MATCH($A9,'Data transformed'!$A$5:$A$185,0),MATCH(AG$4,'Data transformed'!$4:$4,0)-1),$O9),$P9)-$O9)/$Q9*100,"NA"))</f>
        <v>50</v>
      </c>
      <c r="AH9" s="104" t="n">
        <f aca="true">IF($L9="","",IF(ISNUMBER(OFFSET('Data transformed'!$A$4,MATCH($A9,'Data transformed'!$A$5:$A$185,0),MATCH(AH$4,'Data transformed'!$4:$4,0)-1)), (MIN(MAX(OFFSET('Data transformed'!$A$4,MATCH($A9,'Data transformed'!$A$5:$A$185,0),MATCH(AH$4,'Data transformed'!$4:$4,0)-1),$O9),$P9)-$O9)/$Q9*100,"NA"))</f>
        <v>30</v>
      </c>
      <c r="AI9" s="104" t="n">
        <f aca="true">IF($L9="","",IF(ISNUMBER(OFFSET('Data transformed'!$A$4,MATCH($A9,'Data transformed'!$A$5:$A$185,0),MATCH(AI$4,'Data transformed'!$4:$4,0)-1)), (MIN(MAX(OFFSET('Data transformed'!$A$4,MATCH($A9,'Data transformed'!$A$5:$A$185,0),MATCH(AI$4,'Data transformed'!$4:$4,0)-1),$O9),$P9)-$O9)/$Q9*100,"NA"))</f>
        <v>30</v>
      </c>
      <c r="AJ9" s="104" t="n">
        <f aca="true">IF($L9="","",IF(ISNUMBER(OFFSET('Data transformed'!$A$4,MATCH($A9,'Data transformed'!$A$5:$A$185,0),MATCH(AJ$4,'Data transformed'!$4:$4,0)-1)), (MIN(MAX(OFFSET('Data transformed'!$A$4,MATCH($A9,'Data transformed'!$A$5:$A$185,0),MATCH(AJ$4,'Data transformed'!$4:$4,0)-1),$O9),$P9)-$O9)/$Q9*100,"NA"))</f>
        <v>50</v>
      </c>
      <c r="AK9" s="104" t="n">
        <f aca="true">IF($L9="","",IF(ISNUMBER(OFFSET('Data transformed'!$A$4,MATCH($A9,'Data transformed'!$A$5:$A$185,0),MATCH(AK$4,'Data transformed'!$4:$4,0)-1)), (MIN(MAX(OFFSET('Data transformed'!$A$4,MATCH($A9,'Data transformed'!$A$5:$A$185,0),MATCH(AK$4,'Data transformed'!$4:$4,0)-1),$O9),$P9)-$O9)/$Q9*100,"NA"))</f>
        <v>75</v>
      </c>
      <c r="AL9" s="104" t="n">
        <f aca="true">IF($L9="","",IF(ISNUMBER(OFFSET('Data transformed'!$A$4,MATCH($A9,'Data transformed'!$A$5:$A$185,0),MATCH(AL$4,'Data transformed'!$4:$4,0)-1)), (MIN(MAX(OFFSET('Data transformed'!$A$4,MATCH($A9,'Data transformed'!$A$5:$A$185,0),MATCH(AL$4,'Data transformed'!$4:$4,0)-1),$O9),$P9)-$O9)/$Q9*100,"NA"))</f>
        <v>100</v>
      </c>
      <c r="AM9" s="104" t="n">
        <f aca="true">IF($L9="","",IF(ISNUMBER(OFFSET('Data transformed'!$A$4,MATCH($A9,'Data transformed'!$A$5:$A$185,0),MATCH(AM$4,'Data transformed'!$4:$4,0)-1)), (MIN(MAX(OFFSET('Data transformed'!$A$4,MATCH($A9,'Data transformed'!$A$5:$A$185,0),MATCH(AM$4,'Data transformed'!$4:$4,0)-1),$O9),$P9)-$O9)/$Q9*100,"NA"))</f>
        <v>95</v>
      </c>
      <c r="AN9" s="104" t="n">
        <f aca="true">IF($L9="","",IF(ISNUMBER(OFFSET('Data transformed'!$A$4,MATCH($A9,'Data transformed'!$A$5:$A$185,0),MATCH(AN$4,'Data transformed'!$4:$4,0)-1)), (MIN(MAX(OFFSET('Data transformed'!$A$4,MATCH($A9,'Data transformed'!$A$5:$A$185,0),MATCH(AN$4,'Data transformed'!$4:$4,0)-1),$O9),$P9)-$O9)/$Q9*100,"NA"))</f>
        <v>80</v>
      </c>
      <c r="AO9" s="104" t="n">
        <f aca="true">IF($L9="","",IF(ISNUMBER(OFFSET('Data transformed'!$A$4,MATCH($A9,'Data transformed'!$A$5:$A$185,0),MATCH(AO$4,'Data transformed'!$4:$4,0)-1)), (MIN(MAX(OFFSET('Data transformed'!$A$4,MATCH($A9,'Data transformed'!$A$5:$A$185,0),MATCH(AO$4,'Data transformed'!$4:$4,0)-1),$O9),$P9)-$O9)/$Q9*100,"NA"))</f>
        <v>65</v>
      </c>
      <c r="AP9" s="104" t="n">
        <f aca="true">IF($L9="","",IF(ISNUMBER(OFFSET('Data transformed'!$A$4,MATCH($A9,'Data transformed'!$A$5:$A$185,0),MATCH(AP$4,'Data transformed'!$4:$4,0)-1)), (MIN(MAX(OFFSET('Data transformed'!$A$4,MATCH($A9,'Data transformed'!$A$5:$A$185,0),MATCH(AP$4,'Data transformed'!$4:$4,0)-1),$O9),$P9)-$O9)/$Q9*100,"NA"))</f>
        <v>55</v>
      </c>
      <c r="AQ9" s="104" t="n">
        <f aca="true">IF($L9="","",IF(ISNUMBER(OFFSET('Data transformed'!$A$4,MATCH($A9,'Data transformed'!$A$5:$A$185,0),MATCH(AQ$4,'Data transformed'!$4:$4,0)-1)), (MIN(MAX(OFFSET('Data transformed'!$A$4,MATCH($A9,'Data transformed'!$A$5:$A$185,0),MATCH(AQ$4,'Data transformed'!$4:$4,0)-1),$O9),$P9)-$O9)/$Q9*100,"NA"))</f>
        <v>71.75</v>
      </c>
      <c r="AR9" s="104" t="n">
        <f aca="true">IF($L9="","",IF(ISNUMBER(OFFSET('Data transformed'!$A$4,MATCH($A9,'Data transformed'!$A$5:$A$185,0),MATCH(AR$4,'Data transformed'!$4:$4,0)-1)), (MIN(MAX(OFFSET('Data transformed'!$A$4,MATCH($A9,'Data transformed'!$A$5:$A$185,0),MATCH(AR$4,'Data transformed'!$4:$4,0)-1),$O9),$P9)-$O9)/$Q9*100,"NA"))</f>
        <v>90</v>
      </c>
      <c r="AS9" s="104" t="n">
        <f aca="true">IF($L9="","",IF(ISNUMBER(OFFSET('Data transformed'!$A$4,MATCH($A9,'Data transformed'!$A$5:$A$185,0),MATCH(AS$4,'Data transformed'!$4:$4,0)-1)), (MIN(MAX(OFFSET('Data transformed'!$A$4,MATCH($A9,'Data transformed'!$A$5:$A$185,0),MATCH(AS$4,'Data transformed'!$4:$4,0)-1),$O9),$P9)-$O9)/$Q9*100,"NA"))</f>
        <v>50</v>
      </c>
      <c r="AT9" s="104" t="n">
        <f aca="true">IF($L9="","",IF(ISNUMBER(OFFSET('Data transformed'!$A$4,MATCH($A9,'Data transformed'!$A$5:$A$185,0),MATCH(AT$4,'Data transformed'!$4:$4,0)-1)), (MIN(MAX(OFFSET('Data transformed'!$A$4,MATCH($A9,'Data transformed'!$A$5:$A$185,0),MATCH(AT$4,'Data transformed'!$4:$4,0)-1),$O9),$P9)-$O9)/$Q9*100,"NA"))</f>
        <v>40</v>
      </c>
      <c r="AU9" s="104" t="str">
        <f aca="true">IF($L9="","",IF(ISNUMBER(OFFSET('Data transformed'!$A$4,MATCH($A9,'Data transformed'!$A$5:$A$185,0),MATCH(AU$4,'Data transformed'!$4:$4,0)-1)), (MIN(MAX(OFFSET('Data transformed'!$A$4,MATCH($A9,'Data transformed'!$A$5:$A$185,0),MATCH(AU$4,'Data transformed'!$4:$4,0)-1),$O9),$P9)-$O9)/$Q9*100,"NA"))</f>
        <v>NA</v>
      </c>
      <c r="AV9" s="104" t="n">
        <f aca="true">IF($L9="","",IF(ISNUMBER(OFFSET('Data transformed'!$A$4,MATCH($A9,'Data transformed'!$A$5:$A$185,0),MATCH(AV$4,'Data transformed'!$4:$4,0)-1)), (MIN(MAX(OFFSET('Data transformed'!$A$4,MATCH($A9,'Data transformed'!$A$5:$A$185,0),MATCH(AV$4,'Data transformed'!$4:$4,0)-1),$O9),$P9)-$O9)/$Q9*100,"NA"))</f>
        <v>50</v>
      </c>
      <c r="AW9" s="104" t="n">
        <f aca="true">IF($L9="","",IF(ISNUMBER(OFFSET('Data transformed'!$A$4,MATCH($A9,'Data transformed'!$A$5:$A$185,0),MATCH(AW$4,'Data transformed'!$4:$4,0)-1)), (MIN(MAX(OFFSET('Data transformed'!$A$4,MATCH($A9,'Data transformed'!$A$5:$A$185,0),MATCH(AW$4,'Data transformed'!$4:$4,0)-1),$O9),$P9)-$O9)/$Q9*100,"NA"))</f>
        <v>50</v>
      </c>
      <c r="AX9" s="104" t="n">
        <f aca="true">IF($L9="","",IF(ISNUMBER(OFFSET('Data transformed'!$A$4,MATCH($A9,'Data transformed'!$A$5:$A$185,0),MATCH(AX$4,'Data transformed'!$4:$4,0)-1)), (MIN(MAX(OFFSET('Data transformed'!$A$4,MATCH($A9,'Data transformed'!$A$5:$A$185,0),MATCH(AX$4,'Data transformed'!$4:$4,0)-1),$O9),$P9)-$O9)/$Q9*100,"NA"))</f>
        <v>30</v>
      </c>
      <c r="AY9" s="104" t="n">
        <f aca="true">IF($L9="","",IF(ISNUMBER(OFFSET('Data transformed'!$A$4,MATCH($A9,'Data transformed'!$A$5:$A$185,0),MATCH(AY$4,'Data transformed'!$4:$4,0)-1)), (MIN(MAX(OFFSET('Data transformed'!$A$4,MATCH($A9,'Data transformed'!$A$5:$A$185,0),MATCH(AY$4,'Data transformed'!$4:$4,0)-1),$O9),$P9)-$O9)/$Q9*100,"NA"))</f>
        <v>90</v>
      </c>
      <c r="AZ9" s="104" t="n">
        <f aca="true">IF($L9="","",IF(ISNUMBER(OFFSET('Data transformed'!$A$4,MATCH($A9,'Data transformed'!$A$5:$A$185,0),MATCH(AZ$4,'Data transformed'!$4:$4,0)-1)), (MIN(MAX(OFFSET('Data transformed'!$A$4,MATCH($A9,'Data transformed'!$A$5:$A$185,0),MATCH(AZ$4,'Data transformed'!$4:$4,0)-1),$O9),$P9)-$O9)/$Q9*100,"NA"))</f>
        <v>30</v>
      </c>
      <c r="BA9" s="104" t="n">
        <f aca="true">IF($L9="","",IF(ISNUMBER(OFFSET('Data transformed'!$A$4,MATCH($A9,'Data transformed'!$A$5:$A$185,0),MATCH(BA$4,'Data transformed'!$4:$4,0)-1)), (MIN(MAX(OFFSET('Data transformed'!$A$4,MATCH($A9,'Data transformed'!$A$5:$A$185,0),MATCH(BA$4,'Data transformed'!$4:$4,0)-1),$O9),$P9)-$O9)/$Q9*100,"NA"))</f>
        <v>70</v>
      </c>
      <c r="BB9" s="104" t="n">
        <f aca="true">IF($L9="","",IF(ISNUMBER(OFFSET('Data transformed'!$A$4,MATCH($A9,'Data transformed'!$A$5:$A$185,0),MATCH(BB$4,'Data transformed'!$4:$4,0)-1)), (MIN(MAX(OFFSET('Data transformed'!$A$4,MATCH($A9,'Data transformed'!$A$5:$A$185,0),MATCH(BB$4,'Data transformed'!$4:$4,0)-1),$O9),$P9)-$O9)/$Q9*100,"NA"))</f>
        <v>67.5</v>
      </c>
      <c r="BC9" s="104" t="n">
        <f aca="true">IF($L9="","",IF(ISNUMBER(OFFSET('Data transformed'!$A$4,MATCH($A9,'Data transformed'!$A$5:$A$185,0),MATCH(BC$4,'Data transformed'!$4:$4,0)-1)), (MIN(MAX(OFFSET('Data transformed'!$A$4,MATCH($A9,'Data transformed'!$A$5:$A$185,0),MATCH(BC$4,'Data transformed'!$4:$4,0)-1),$O9),$P9)-$O9)/$Q9*100,"NA"))</f>
        <v>50</v>
      </c>
      <c r="BD9" s="104" t="n">
        <f aca="true">IF($L9="","",IF(ISNUMBER(OFFSET('Data transformed'!$A$4,MATCH($A9,'Data transformed'!$A$5:$A$185,0),MATCH(BD$4,'Data transformed'!$4:$4,0)-1)), (MIN(MAX(OFFSET('Data transformed'!$A$4,MATCH($A9,'Data transformed'!$A$5:$A$185,0),MATCH(BD$4,'Data transformed'!$4:$4,0)-1),$O9),$P9)-$O9)/$Q9*100,"NA"))</f>
        <v>60</v>
      </c>
      <c r="BE9" s="104" t="n">
        <f aca="true">IF($L9="","",IF(ISNUMBER(OFFSET('Data transformed'!$A$4,MATCH($A9,'Data transformed'!$A$5:$A$185,0),MATCH(BE$4,'Data transformed'!$4:$4,0)-1)), (MIN(MAX(OFFSET('Data transformed'!$A$4,MATCH($A9,'Data transformed'!$A$5:$A$185,0),MATCH(BE$4,'Data transformed'!$4:$4,0)-1),$O9),$P9)-$O9)/$Q9*100,"NA"))</f>
        <v>80</v>
      </c>
      <c r="BF9" s="104" t="n">
        <f aca="true">IF($L9="","",IF(ISNUMBER(OFFSET('Data transformed'!$A$4,MATCH($A9,'Data transformed'!$A$5:$A$185,0),MATCH(BF$4,'Data transformed'!$4:$4,0)-1)), (MIN(MAX(OFFSET('Data transformed'!$A$4,MATCH($A9,'Data transformed'!$A$5:$A$185,0),MATCH(BF$4,'Data transformed'!$4:$4,0)-1),$O9),$P9)-$O9)/$Q9*100,"NA"))</f>
        <v>48.25</v>
      </c>
      <c r="BG9" s="104" t="n">
        <f aca="true">IF($L9="","",IF(ISNUMBER(OFFSET('Data transformed'!$A$4,MATCH($A9,'Data transformed'!$A$5:$A$185,0),MATCH(BG$4,'Data transformed'!$4:$4,0)-1)), (MIN(MAX(OFFSET('Data transformed'!$A$4,MATCH($A9,'Data transformed'!$A$5:$A$185,0),MATCH(BG$4,'Data transformed'!$4:$4,0)-1),$O9),$P9)-$O9)/$Q9*100,"NA"))</f>
        <v>75</v>
      </c>
      <c r="BH9" s="104" t="n">
        <f aca="true">IF($L9="","",IF(ISNUMBER(OFFSET('Data transformed'!$A$4,MATCH($A9,'Data transformed'!$A$5:$A$185,0),MATCH(BH$4,'Data transformed'!$4:$4,0)-1)), (MIN(MAX(OFFSET('Data transformed'!$A$4,MATCH($A9,'Data transformed'!$A$5:$A$185,0),MATCH(BH$4,'Data transformed'!$4:$4,0)-1),$O9),$P9)-$O9)/$Q9*100,"NA"))</f>
        <v>45</v>
      </c>
      <c r="BI9" s="104" t="n">
        <f aca="true">IF($L9="","",IF(ISNUMBER(OFFSET('Data transformed'!$A$4,MATCH($A9,'Data transformed'!$A$5:$A$185,0),MATCH(BI$4,'Data transformed'!$4:$4,0)-1)), (MIN(MAX(OFFSET('Data transformed'!$A$4,MATCH($A9,'Data transformed'!$A$5:$A$185,0),MATCH(BI$4,'Data transformed'!$4:$4,0)-1),$O9),$P9)-$O9)/$Q9*100,"NA"))</f>
        <v>45</v>
      </c>
      <c r="BJ9" s="104" t="n">
        <f aca="true">IF($L9="","",IF(ISNUMBER(OFFSET('Data transformed'!$A$4,MATCH($A9,'Data transformed'!$A$5:$A$185,0),MATCH(BJ$4,'Data transformed'!$4:$4,0)-1)), (MIN(MAX(OFFSET('Data transformed'!$A$4,MATCH($A9,'Data transformed'!$A$5:$A$185,0),MATCH(BJ$4,'Data transformed'!$4:$4,0)-1),$O9),$P9)-$O9)/$Q9*100,"NA"))</f>
        <v>71.75</v>
      </c>
      <c r="BK9" s="104" t="n">
        <f aca="true">IF($L9="","",IF(ISNUMBER(OFFSET('Data transformed'!$A$4,MATCH($A9,'Data transformed'!$A$5:$A$185,0),MATCH(BK$4,'Data transformed'!$4:$4,0)-1)), (MIN(MAX(OFFSET('Data transformed'!$A$4,MATCH($A9,'Data transformed'!$A$5:$A$185,0),MATCH(BK$4,'Data transformed'!$4:$4,0)-1),$O9),$P9)-$O9)/$Q9*100,"NA"))</f>
        <v>60</v>
      </c>
      <c r="BL9" s="104" t="n">
        <f aca="true">IF($L9="","",IF(ISNUMBER(OFFSET('Data transformed'!$A$4,MATCH($A9,'Data transformed'!$A$5:$A$185,0),MATCH(BL$4,'Data transformed'!$4:$4,0)-1)), (MIN(MAX(OFFSET('Data transformed'!$A$4,MATCH($A9,'Data transformed'!$A$5:$A$185,0),MATCH(BL$4,'Data transformed'!$4:$4,0)-1),$O9),$P9)-$O9)/$Q9*100,"NA"))</f>
        <v>50</v>
      </c>
      <c r="BM9" s="104" t="n">
        <f aca="true">IF($L9="","",IF(ISNUMBER(OFFSET('Data transformed'!$A$4,MATCH($A9,'Data transformed'!$A$5:$A$185,0),MATCH(BM$4,'Data transformed'!$4:$4,0)-1)), (MIN(MAX(OFFSET('Data transformed'!$A$4,MATCH($A9,'Data transformed'!$A$5:$A$185,0),MATCH(BM$4,'Data transformed'!$4:$4,0)-1),$O9),$P9)-$O9)/$Q9*100,"NA"))</f>
        <v>55</v>
      </c>
      <c r="BN9" s="104" t="n">
        <f aca="true">IF($L9="","",IF(ISNUMBER(OFFSET('Data transformed'!$A$4,MATCH($A9,'Data transformed'!$A$5:$A$185,0),MATCH(BN$4,'Data transformed'!$4:$4,0)-1)), (MIN(MAX(OFFSET('Data transformed'!$A$4,MATCH($A9,'Data transformed'!$A$5:$A$185,0),MATCH(BN$4,'Data transformed'!$4:$4,0)-1),$O9),$P9)-$O9)/$Q9*100,"NA"))</f>
        <v>50</v>
      </c>
      <c r="BO9" s="104" t="n">
        <f aca="true">IF($L9="","",IF(ISNUMBER(OFFSET('Data transformed'!$A$4,MATCH($A9,'Data transformed'!$A$5:$A$185,0),MATCH(BO$4,'Data transformed'!$4:$4,0)-1)), (MIN(MAX(OFFSET('Data transformed'!$A$4,MATCH($A9,'Data transformed'!$A$5:$A$185,0),MATCH(BO$4,'Data transformed'!$4:$4,0)-1),$O9),$P9)-$O9)/$Q9*100,"NA"))</f>
        <v>55</v>
      </c>
      <c r="BP9" s="104" t="n">
        <f aca="true">IF($L9="","",IF(ISNUMBER(OFFSET('Data transformed'!$A$4,MATCH($A9,'Data transformed'!$A$5:$A$185,0),MATCH(BP$4,'Data transformed'!$4:$4,0)-1)), (MIN(MAX(OFFSET('Data transformed'!$A$4,MATCH($A9,'Data transformed'!$A$5:$A$185,0),MATCH(BP$4,'Data transformed'!$4:$4,0)-1),$O9),$P9)-$O9)/$Q9*100,"NA"))</f>
        <v>57.5</v>
      </c>
      <c r="BQ9" s="104" t="n">
        <f aca="true">IF($L9="","",IF(ISNUMBER(OFFSET('Data transformed'!$A$4,MATCH($A9,'Data transformed'!$A$5:$A$185,0),MATCH(BQ$4,'Data transformed'!$4:$4,0)-1)), (MIN(MAX(OFFSET('Data transformed'!$A$4,MATCH($A9,'Data transformed'!$A$5:$A$185,0),MATCH(BQ$4,'Data transformed'!$4:$4,0)-1),$O9),$P9)-$O9)/$Q9*100,"NA"))</f>
        <v>5</v>
      </c>
      <c r="BR9" s="104" t="n">
        <f aca="true">IF($L9="","",IF(ISNUMBER(OFFSET('Data transformed'!$A$4,MATCH($A9,'Data transformed'!$A$5:$A$185,0),MATCH(BR$4,'Data transformed'!$4:$4,0)-1)), (MIN(MAX(OFFSET('Data transformed'!$A$4,MATCH($A9,'Data transformed'!$A$5:$A$185,0),MATCH(BR$4,'Data transformed'!$4:$4,0)-1),$O9),$P9)-$O9)/$Q9*100,"NA"))</f>
        <v>65</v>
      </c>
      <c r="BS9" s="104" t="n">
        <f aca="true">IF($L9="","",IF(ISNUMBER(OFFSET('Data transformed'!$A$4,MATCH($A9,'Data transformed'!$A$5:$A$185,0),MATCH(BS$4,'Data transformed'!$4:$4,0)-1)), (MIN(MAX(OFFSET('Data transformed'!$A$4,MATCH($A9,'Data transformed'!$A$5:$A$185,0),MATCH(BS$4,'Data transformed'!$4:$4,0)-1),$O9),$P9)-$O9)/$Q9*100,"NA"))</f>
        <v>75</v>
      </c>
      <c r="BT9" s="104" t="n">
        <f aca="true">IF($L9="","",IF(ISNUMBER(OFFSET('Data transformed'!$A$4,MATCH($A9,'Data transformed'!$A$5:$A$185,0),MATCH(BT$4,'Data transformed'!$4:$4,0)-1)), (MIN(MAX(OFFSET('Data transformed'!$A$4,MATCH($A9,'Data transformed'!$A$5:$A$185,0),MATCH(BT$4,'Data transformed'!$4:$4,0)-1),$O9),$P9)-$O9)/$Q9*100,"NA"))</f>
        <v>85</v>
      </c>
      <c r="BU9" s="104" t="n">
        <f aca="true">IF($L9="","",IF(ISNUMBER(OFFSET('Data transformed'!$A$4,MATCH($A9,'Data transformed'!$A$5:$A$185,0),MATCH(BU$4,'Data transformed'!$4:$4,0)-1)), (MIN(MAX(OFFSET('Data transformed'!$A$4,MATCH($A9,'Data transformed'!$A$5:$A$185,0),MATCH(BU$4,'Data transformed'!$4:$4,0)-1),$O9),$P9)-$O9)/$Q9*100,"NA"))</f>
        <v>65</v>
      </c>
      <c r="BV9" s="104" t="n">
        <f aca="true">IF($L9="","",IF(ISNUMBER(OFFSET('Data transformed'!$A$4,MATCH($A9,'Data transformed'!$A$5:$A$185,0),MATCH(BV$4,'Data transformed'!$4:$4,0)-1)), (MIN(MAX(OFFSET('Data transformed'!$A$4,MATCH($A9,'Data transformed'!$A$5:$A$185,0),MATCH(BV$4,'Data transformed'!$4:$4,0)-1),$O9),$P9)-$O9)/$Q9*100,"NA"))</f>
        <v>50</v>
      </c>
      <c r="BW9" s="104" t="n">
        <f aca="true">IF($L9="","",IF(ISNUMBER(OFFSET('Data transformed'!$A$4,MATCH($A9,'Data transformed'!$A$5:$A$185,0),MATCH(BW$4,'Data transformed'!$4:$4,0)-1)), (MIN(MAX(OFFSET('Data transformed'!$A$4,MATCH($A9,'Data transformed'!$A$5:$A$185,0),MATCH(BW$4,'Data transformed'!$4:$4,0)-1),$O9),$P9)-$O9)/$Q9*100,"NA"))</f>
        <v>25</v>
      </c>
      <c r="BX9" s="104" t="n">
        <f aca="true">IF($L9="","",IF(ISNUMBER(OFFSET('Data transformed'!$A$4,MATCH($A9,'Data transformed'!$A$5:$A$185,0),MATCH(BX$4,'Data transformed'!$4:$4,0)-1)), (MIN(MAX(OFFSET('Data transformed'!$A$4,MATCH($A9,'Data transformed'!$A$5:$A$185,0),MATCH(BX$4,'Data transformed'!$4:$4,0)-1),$O9),$P9)-$O9)/$Q9*100,"NA"))</f>
        <v>6.25</v>
      </c>
      <c r="BY9" s="104" t="n">
        <f aca="true">IF($L9="","",IF(ISNUMBER(OFFSET('Data transformed'!$A$4,MATCH($A9,'Data transformed'!$A$5:$A$185,0),MATCH(BY$4,'Data transformed'!$4:$4,0)-1)), (MIN(MAX(OFFSET('Data transformed'!$A$4,MATCH($A9,'Data transformed'!$A$5:$A$185,0),MATCH(BY$4,'Data transformed'!$4:$4,0)-1),$O9),$P9)-$O9)/$Q9*100,"NA"))</f>
        <v>50</v>
      </c>
      <c r="BZ9" s="104" t="n">
        <f aca="true">IF($L9="","",IF(ISNUMBER(OFFSET('Data transformed'!$A$4,MATCH($A9,'Data transformed'!$A$5:$A$185,0),MATCH(BZ$4,'Data transformed'!$4:$4,0)-1)), (MIN(MAX(OFFSET('Data transformed'!$A$4,MATCH($A9,'Data transformed'!$A$5:$A$185,0),MATCH(BZ$4,'Data transformed'!$4:$4,0)-1),$O9),$P9)-$O9)/$Q9*100,"NA"))</f>
        <v>59.25</v>
      </c>
      <c r="CA9" s="104" t="n">
        <f aca="true">IF($L9="","",IF(ISNUMBER(OFFSET('Data transformed'!$A$4,MATCH($A9,'Data transformed'!$A$5:$A$185,0),MATCH(CA$4,'Data transformed'!$4:$4,0)-1)), (MIN(MAX(OFFSET('Data transformed'!$A$4,MATCH($A9,'Data transformed'!$A$5:$A$185,0),MATCH(CA$4,'Data transformed'!$4:$4,0)-1),$O9),$P9)-$O9)/$Q9*100,"NA"))</f>
        <v>30</v>
      </c>
      <c r="CB9" s="104" t="n">
        <f aca="true">IF($L9="","",IF(ISNUMBER(OFFSET('Data transformed'!$A$4,MATCH($A9,'Data transformed'!$A$5:$A$185,0),MATCH(CB$4,'Data transformed'!$4:$4,0)-1)), (MIN(MAX(OFFSET('Data transformed'!$A$4,MATCH($A9,'Data transformed'!$A$5:$A$185,0),MATCH(CB$4,'Data transformed'!$4:$4,0)-1),$O9),$P9)-$O9)/$Q9*100,"NA"))</f>
        <v>87.5</v>
      </c>
      <c r="CC9" s="104" t="n">
        <f aca="true">IF($L9="","",IF(ISNUMBER(OFFSET('Data transformed'!$A$4,MATCH($A9,'Data transformed'!$A$5:$A$185,0),MATCH(CC$4,'Data transformed'!$4:$4,0)-1)), (MIN(MAX(OFFSET('Data transformed'!$A$4,MATCH($A9,'Data transformed'!$A$5:$A$185,0),MATCH(CC$4,'Data transformed'!$4:$4,0)-1),$O9),$P9)-$O9)/$Q9*100,"NA"))</f>
        <v>75</v>
      </c>
      <c r="CD9" s="104" t="n">
        <f aca="true">IF($L9="","",IF(ISNUMBER(OFFSET('Data transformed'!$A$4,MATCH($A9,'Data transformed'!$A$5:$A$185,0),MATCH(CD$4,'Data transformed'!$4:$4,0)-1)), (MIN(MAX(OFFSET('Data transformed'!$A$4,MATCH($A9,'Data transformed'!$A$5:$A$185,0),MATCH(CD$4,'Data transformed'!$4:$4,0)-1),$O9),$P9)-$O9)/$Q9*100,"NA"))</f>
        <v>35</v>
      </c>
      <c r="CE9" s="104" t="n">
        <f aca="true">IF($L9="","",IF(ISNUMBER(OFFSET('Data transformed'!$A$4,MATCH($A9,'Data transformed'!$A$5:$A$185,0),MATCH(CE$4,'Data transformed'!$4:$4,0)-1)), (MIN(MAX(OFFSET('Data transformed'!$A$4,MATCH($A9,'Data transformed'!$A$5:$A$185,0),MATCH(CE$4,'Data transformed'!$4:$4,0)-1),$O9),$P9)-$O9)/$Q9*100,"NA"))</f>
        <v>62.5</v>
      </c>
      <c r="CF9" s="104" t="n">
        <f aca="true">IF($L9="","",IF(ISNUMBER(OFFSET('Data transformed'!$A$4,MATCH($A9,'Data transformed'!$A$5:$A$185,0),MATCH(CF$4,'Data transformed'!$4:$4,0)-1)), (MIN(MAX(OFFSET('Data transformed'!$A$4,MATCH($A9,'Data transformed'!$A$5:$A$185,0),MATCH(CF$4,'Data transformed'!$4:$4,0)-1),$O9),$P9)-$O9)/$Q9*100,"NA"))</f>
        <v>100</v>
      </c>
      <c r="CG9" s="104" t="n">
        <f aca="true">IF($L9="","",IF(ISNUMBER(OFFSET('Data transformed'!$A$4,MATCH($A9,'Data transformed'!$A$5:$A$185,0),MATCH(CG$4,'Data transformed'!$4:$4,0)-1)), (MIN(MAX(OFFSET('Data transformed'!$A$4,MATCH($A9,'Data transformed'!$A$5:$A$185,0),MATCH(CG$4,'Data transformed'!$4:$4,0)-1),$O9),$P9)-$O9)/$Q9*100,"NA"))</f>
        <v>0</v>
      </c>
      <c r="CH9" s="104" t="n">
        <f aca="true">IF($L9="","",IF(ISNUMBER(OFFSET('Data transformed'!$A$4,MATCH($A9,'Data transformed'!$A$5:$A$185,0),MATCH(CH$4,'Data transformed'!$4:$4,0)-1)), (MIN(MAX(OFFSET('Data transformed'!$A$4,MATCH($A9,'Data transformed'!$A$5:$A$185,0),MATCH(CH$4,'Data transformed'!$4:$4,0)-1),$O9),$P9)-$O9)/$Q9*100,"NA"))</f>
        <v>60</v>
      </c>
      <c r="CI9" s="104" t="n">
        <f aca="true">IF($L9="","",IF(ISNUMBER(OFFSET('Data transformed'!$A$4,MATCH($A9,'Data transformed'!$A$5:$A$185,0),MATCH(CI$4,'Data transformed'!$4:$4,0)-1)), (MIN(MAX(OFFSET('Data transformed'!$A$4,MATCH($A9,'Data transformed'!$A$5:$A$185,0),MATCH(CI$4,'Data transformed'!$4:$4,0)-1),$O9),$P9)-$O9)/$Q9*100,"NA"))</f>
        <v>100</v>
      </c>
      <c r="CJ9" s="104" t="n">
        <f aca="true">IF($L9="","",IF(ISNUMBER(OFFSET('Data transformed'!$A$4,MATCH($A9,'Data transformed'!$A$5:$A$185,0),MATCH(CJ$4,'Data transformed'!$4:$4,0)-1)), (MIN(MAX(OFFSET('Data transformed'!$A$4,MATCH($A9,'Data transformed'!$A$5:$A$185,0),MATCH(CJ$4,'Data transformed'!$4:$4,0)-1),$O9),$P9)-$O9)/$Q9*100,"NA"))</f>
        <v>40</v>
      </c>
      <c r="CK9" s="104" t="n">
        <f aca="true">IF($L9="","",IF(ISNUMBER(OFFSET('Data transformed'!$A$4,MATCH($A9,'Data transformed'!$A$5:$A$185,0),MATCH(CK$4,'Data transformed'!$4:$4,0)-1)), (MIN(MAX(OFFSET('Data transformed'!$A$4,MATCH($A9,'Data transformed'!$A$5:$A$185,0),MATCH(CK$4,'Data transformed'!$4:$4,0)-1),$O9),$P9)-$O9)/$Q9*100,"NA"))</f>
        <v>10</v>
      </c>
      <c r="CL9" s="104" t="n">
        <f aca="true">IF($L9="","",IF(ISNUMBER(OFFSET('Data transformed'!$A$4,MATCH($A9,'Data transformed'!$A$5:$A$185,0),MATCH(CL$4,'Data transformed'!$4:$4,0)-1)), (MIN(MAX(OFFSET('Data transformed'!$A$4,MATCH($A9,'Data transformed'!$A$5:$A$185,0),MATCH(CL$4,'Data transformed'!$4:$4,0)-1),$O9),$P9)-$O9)/$Q9*100,"NA"))</f>
        <v>30</v>
      </c>
      <c r="CM9" s="104" t="n">
        <f aca="true">IF($L9="","",IF(ISNUMBER(OFFSET('Data transformed'!$A$4,MATCH($A9,'Data transformed'!$A$5:$A$185,0),MATCH(CM$4,'Data transformed'!$4:$4,0)-1)), (MIN(MAX(OFFSET('Data transformed'!$A$4,MATCH($A9,'Data transformed'!$A$5:$A$185,0),MATCH(CM$4,'Data transformed'!$4:$4,0)-1),$O9),$P9)-$O9)/$Q9*100,"NA"))</f>
        <v>90</v>
      </c>
      <c r="CN9" s="104" t="n">
        <f aca="true">IF($L9="","",IF(ISNUMBER(OFFSET('Data transformed'!$A$4,MATCH($A9,'Data transformed'!$A$5:$A$185,0),MATCH(CN$4,'Data transformed'!$4:$4,0)-1)), (MIN(MAX(OFFSET('Data transformed'!$A$4,MATCH($A9,'Data transformed'!$A$5:$A$185,0),MATCH(CN$4,'Data transformed'!$4:$4,0)-1),$O9),$P9)-$O9)/$Q9*100,"NA"))</f>
        <v>95</v>
      </c>
      <c r="CO9" s="104" t="n">
        <f aca="true">IF($L9="","",IF(ISNUMBER(OFFSET('Data transformed'!$A$4,MATCH($A9,'Data transformed'!$A$5:$A$185,0),MATCH(CO$4,'Data transformed'!$4:$4,0)-1)), (MIN(MAX(OFFSET('Data transformed'!$A$4,MATCH($A9,'Data transformed'!$A$5:$A$185,0),MATCH(CO$4,'Data transformed'!$4:$4,0)-1),$O9),$P9)-$O9)/$Q9*100,"NA"))</f>
        <v>50</v>
      </c>
      <c r="CP9" s="104" t="n">
        <f aca="true">IF($L9="","",IF(ISNUMBER(OFFSET('Data transformed'!$A$4,MATCH($A9,'Data transformed'!$A$5:$A$185,0),MATCH(CP$4,'Data transformed'!$4:$4,0)-1)), (MIN(MAX(OFFSET('Data transformed'!$A$4,MATCH($A9,'Data transformed'!$A$5:$A$185,0),MATCH(CP$4,'Data transformed'!$4:$4,0)-1),$O9),$P9)-$O9)/$Q9*100,"NA"))</f>
        <v>50</v>
      </c>
      <c r="CQ9" s="104" t="n">
        <f aca="true">IF($L9="","",IF(ISNUMBER(OFFSET('Data transformed'!$A$4,MATCH($A9,'Data transformed'!$A$5:$A$185,0),MATCH(CQ$4,'Data transformed'!$4:$4,0)-1)), (MIN(MAX(OFFSET('Data transformed'!$A$4,MATCH($A9,'Data transformed'!$A$5:$A$185,0),MATCH(CQ$4,'Data transformed'!$4:$4,0)-1),$O9),$P9)-$O9)/$Q9*100,"NA"))</f>
        <v>45</v>
      </c>
      <c r="CR9" s="104" t="n">
        <f aca="true">IF($L9="","",IF(ISNUMBER(OFFSET('Data transformed'!$A$4,MATCH($A9,'Data transformed'!$A$5:$A$185,0),MATCH(CR$4,'Data transformed'!$4:$4,0)-1)), (MIN(MAX(OFFSET('Data transformed'!$A$4,MATCH($A9,'Data transformed'!$A$5:$A$185,0),MATCH(CR$4,'Data transformed'!$4:$4,0)-1),$O9),$P9)-$O9)/$Q9*100,"NA"))</f>
        <v>20</v>
      </c>
      <c r="CS9" s="104" t="n">
        <f aca="true">IF($L9="","",IF(ISNUMBER(OFFSET('Data transformed'!$A$4,MATCH($A9,'Data transformed'!$A$5:$A$185,0),MATCH(CS$4,'Data transformed'!$4:$4,0)-1)), (MIN(MAX(OFFSET('Data transformed'!$A$4,MATCH($A9,'Data transformed'!$A$5:$A$185,0),MATCH(CS$4,'Data transformed'!$4:$4,0)-1),$O9),$P9)-$O9)/$Q9*100,"NA"))</f>
        <v>55</v>
      </c>
      <c r="CT9" s="104" t="n">
        <f aca="true">IF($L9="","",IF(ISNUMBER(OFFSET('Data transformed'!$A$4,MATCH($A9,'Data transformed'!$A$5:$A$185,0),MATCH(CT$4,'Data transformed'!$4:$4,0)-1)), (MIN(MAX(OFFSET('Data transformed'!$A$4,MATCH($A9,'Data transformed'!$A$5:$A$185,0),MATCH(CT$4,'Data transformed'!$4:$4,0)-1),$O9),$P9)-$O9)/$Q9*100,"NA"))</f>
        <v>90</v>
      </c>
      <c r="CU9" s="104" t="n">
        <f aca="true">IF($L9="","",IF(ISNUMBER(OFFSET('Data transformed'!$A$4,MATCH($A9,'Data transformed'!$A$5:$A$185,0),MATCH(CU$4,'Data transformed'!$4:$4,0)-1)), (MIN(MAX(OFFSET('Data transformed'!$A$4,MATCH($A9,'Data transformed'!$A$5:$A$185,0),MATCH(CU$4,'Data transformed'!$4:$4,0)-1),$O9),$P9)-$O9)/$Q9*100,"NA"))</f>
        <v>25</v>
      </c>
      <c r="CV9" s="104" t="n">
        <f aca="true">IF($L9="","",IF(ISNUMBER(OFFSET('Data transformed'!$A$4,MATCH($A9,'Data transformed'!$A$5:$A$185,0),MATCH(CV$4,'Data transformed'!$4:$4,0)-1)), (MIN(MAX(OFFSET('Data transformed'!$A$4,MATCH($A9,'Data transformed'!$A$5:$A$185,0),MATCH(CV$4,'Data transformed'!$4:$4,0)-1),$O9),$P9)-$O9)/$Q9*100,"NA"))</f>
        <v>55</v>
      </c>
      <c r="CW9" s="104" t="n">
        <f aca="true">IF($L9="","",IF(ISNUMBER(OFFSET('Data transformed'!$A$4,MATCH($A9,'Data transformed'!$A$5:$A$185,0),MATCH(CW$4,'Data transformed'!$4:$4,0)-1)), (MIN(MAX(OFFSET('Data transformed'!$A$4,MATCH($A9,'Data transformed'!$A$5:$A$185,0),MATCH(CW$4,'Data transformed'!$4:$4,0)-1),$O9),$P9)-$O9)/$Q9*100,"NA"))</f>
        <v>50</v>
      </c>
    </row>
    <row r="10" s="103" customFormat="true" ht="16.5" hidden="false" customHeight="true" outlineLevel="0" collapsed="false">
      <c r="A10" s="107" t="n">
        <v>1112</v>
      </c>
      <c r="B10" s="107" t="n">
        <v>4</v>
      </c>
      <c r="C10" s="103" t="str">
        <f aca="true">IF(ISBLANK(OFFSET('outliers treatment'!$A$3,MATCH($A10,'outliers treatment'!$A$4:$A$154,0),MATCH(C$4,'outliers treatment'!$4:$4,0)-1)),"",OFFSET('outliers treatment'!$A$3,MATCH($A10,'outliers treatment'!$A$4:$A$154,0),MATCH(C$4,'outliers treatment'!$4:$4,0)-1))</f>
        <v/>
      </c>
      <c r="D10" s="103" t="str">
        <f aca="true">IF(ISBLANK(OFFSET('outliers treatment'!$A$3,MATCH($A10,'outliers treatment'!$A$4:$A$154,0),MATCH(D$4,'outliers treatment'!$4:$4,0)-1)),"",OFFSET('outliers treatment'!$A$3,MATCH($A10,'outliers treatment'!$A$4:$A$154,0),MATCH(D$4,'outliers treatment'!$4:$4,0)-1))</f>
        <v>CSO consultation</v>
      </c>
      <c r="E10" s="103" t="str">
        <f aca="true">IF(ISBLANK(OFFSET('outliers treatment'!$A$3,MATCH($A10,'outliers treatment'!$A$4:$A$154,0),MATCH(E$4,'outliers treatment'!$4:$4,0)-1)),"",OFFSET('outliers treatment'!$A$3,MATCH($A10,'outliers treatment'!$A$4:$A$154,0),MATCH(E$4,'outliers treatment'!$4:$4,0)-1))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3" t="str">
        <f aca="true">IF(ISBLANK(OFFSET('outliers treatment'!$A$3,MATCH($A10,'outliers treatment'!$A$4:$A$154,0),MATCH(F$4,'outliers treatment'!$4:$4,0)-1)),"",OFFSET('outliers treatment'!$A$3,MATCH($A10,'outliers treatment'!$A$4:$A$154,0),MATCH(F$4,'outliers treatment'!$4:$4,0)-1))</f>
        <v>none</v>
      </c>
      <c r="G10" s="103" t="str">
        <f aca="true">IF(ISBLANK(OFFSET('outliers treatment'!$A$3,MATCH($A10,'outliers treatment'!$A$4:$A$154,0),MATCH(G$4,'outliers treatment'!$4:$4,0)-1)),"",OFFSET('outliers treatment'!$A$3,MATCH($A10,'outliers treatment'!$A$4:$A$154,0),MATCH(G$4,'outliers treatment'!$4:$4,0)-1))</f>
        <v>Q1-1.5IQR</v>
      </c>
      <c r="H10" s="103" t="str">
        <f aca="true">IF(ISBLANK(OFFSET('outliers treatment'!$A$3,MATCH($A10,'outliers treatment'!$A$4:$A$154,0),MATCH(H$4,'outliers treatment'!$4:$4,0)-1)),"",OFFSET('outliers treatment'!$A$3,MATCH($A10,'outliers treatment'!$A$4:$A$154,0),MATCH(H$4,'outliers treatment'!$4:$4,0)-1))</f>
        <v>Q3+1.5IQR</v>
      </c>
      <c r="I10" s="103" t="str">
        <f aca="true">IF(ISBLANK(OFFSET('outliers treatment'!$A$3,MATCH($A10,'outliers treatment'!$A$4:$A$154,0),MATCH(I$4,'outliers treatment'!$4:$4,0)-1)),"",OFFSET('outliers treatment'!$A$3,MATCH($A10,'outliers treatment'!$A$4:$A$154,0),MATCH(I$4,'outliers treatment'!$4:$4,0)-1))</f>
        <v>IQR</v>
      </c>
      <c r="J10" s="104" t="n">
        <f aca="false" t="array" ref="J10:J10">MIN(IF(ISNUMBER(V10:CW10),V10:CW10))</f>
        <v>0</v>
      </c>
      <c r="K10" s="103" t="n">
        <f aca="false" t="array" ref="K10:K10">MAX(IF(ISNUMBER(V10:CW10),V10:CW10))</f>
        <v>100</v>
      </c>
      <c r="L10" s="103" t="n">
        <f aca="true">IF(ISBLANK(OFFSET('outliers treatment'!$A$3,MATCH($A10,'outliers treatment'!$A$4:$A$154,0),MATCH(L$4,'outliers treatment'!$4:$4,0)-1)),"",OFFSET('outliers treatment'!$A$3,MATCH($A10,'outliers treatment'!$A$4:$A$154,0),MATCH(L$4,'outliers treatment'!$4:$4,0)-1))</f>
        <v>0.315</v>
      </c>
      <c r="M10" s="103" t="n">
        <f aca="true">IF(ISBLANK(OFFSET('outliers treatment'!$A$3,MATCH($A10,'outliers treatment'!$A$4:$A$154,0),MATCH(M$4,'outliers treatment'!$4:$4,0)-1)),"",OFFSET('outliers treatment'!$A$3,MATCH($A10,'outliers treatment'!$A$4:$A$154,0),MATCH(M$4,'outliers treatment'!$4:$4,0)-1))</f>
        <v>1.7325</v>
      </c>
      <c r="N10" s="103" t="n">
        <f aca="true">IF(ISBLANK(OFFSET('outliers treatment'!$A$3,MATCH($A10,'outliers treatment'!$A$4:$A$154,0),MATCH(N$4,'outliers treatment'!$4:$4,0)-1)),"",OFFSET('outliers treatment'!$A$3,MATCH($A10,'outliers treatment'!$A$4:$A$154,0),MATCH(N$4,'outliers treatment'!$4:$4,0)-1))</f>
        <v>1.4175</v>
      </c>
      <c r="O10" s="103" t="n">
        <f aca="true">IF(ISBLANK(OFFSET('outliers treatment'!$A$3,MATCH($A10,'outliers treatment'!$A$4:$A$154,0),MATCH(O$4,'outliers treatment'!$4:$4,0)-1)),"",OFFSET('outliers treatment'!$A$3,MATCH($A10,'outliers treatment'!$A$4:$A$154,0),MATCH(O$4,'outliers treatment'!$4:$4,0)-1))</f>
        <v>0</v>
      </c>
      <c r="P10" s="103" t="n">
        <f aca="true">IF(ISBLANK(OFFSET('outliers treatment'!$A$3,MATCH($A10,'outliers treatment'!$A$4:$A$154,0),MATCH(P$4,'outliers treatment'!$4:$4,0)-1)),"",OFFSET('outliers treatment'!$A$3,MATCH($A10,'outliers treatment'!$A$4:$A$154,0),MATCH(P$4,'outliers treatment'!$4:$4,0)-1))</f>
        <v>2</v>
      </c>
      <c r="Q10" s="103" t="n">
        <f aca="false">IFERROR(P10-O10,"")</f>
        <v>2</v>
      </c>
      <c r="R10" s="105" t="n">
        <f aca="false" t="array" ref="R10:R10">IFERROR(SKEW(IF(ISNUMBER(V10:CW10),V10:CW10,"")),"")</f>
        <v>0.0551930116626822</v>
      </c>
      <c r="S10" s="103" t="n">
        <v>0</v>
      </c>
      <c r="T10" s="103" t="n">
        <v>1</v>
      </c>
      <c r="U10" s="106" t="n">
        <f aca="false" t="array" ref="U10:U10">IF(B10&lt;4,"",1-IFERROR(SUM(ISNUMBER(V10:CW10)*(1-$V$3:$CW$3))/COUNTIF($V$3:$CW$3,0),0))</f>
        <v>0</v>
      </c>
      <c r="V10" s="104" t="n">
        <f aca="true">IF($L10="","",IF(ISNUMBER(OFFSET('Data transformed'!$A$4,MATCH($A10,'Data transformed'!$A$5:$A$185,0),MATCH(V$4,'Data transformed'!$4:$4,0)-1)), (MIN(MAX(OFFSET('Data transformed'!$A$4,MATCH($A10,'Data transformed'!$A$5:$A$185,0),MATCH(V$4,'Data transformed'!$4:$4,0)-1),$O10),$P10)-$O10)/$Q10*100,"NA"))</f>
        <v>55.5</v>
      </c>
      <c r="W10" s="104" t="n">
        <f aca="true">IF($L10="","",IF(ISNUMBER(OFFSET('Data transformed'!$A$4,MATCH($A10,'Data transformed'!$A$5:$A$185,0),MATCH(W$4,'Data transformed'!$4:$4,0)-1)), (MIN(MAX(OFFSET('Data transformed'!$A$4,MATCH($A10,'Data transformed'!$A$5:$A$185,0),MATCH(W$4,'Data transformed'!$4:$4,0)-1),$O10),$P10)-$O10)/$Q10*100,"NA"))</f>
        <v>25.5</v>
      </c>
      <c r="X10" s="104" t="n">
        <f aca="true">IF($L10="","",IF(ISNUMBER(OFFSET('Data transformed'!$A$4,MATCH($A10,'Data transformed'!$A$5:$A$185,0),MATCH(X$4,'Data transformed'!$4:$4,0)-1)), (MIN(MAX(OFFSET('Data transformed'!$A$4,MATCH($A10,'Data transformed'!$A$5:$A$185,0),MATCH(X$4,'Data transformed'!$4:$4,0)-1),$O10),$P10)-$O10)/$Q10*100,"NA"))</f>
        <v>85.5</v>
      </c>
      <c r="Y10" s="104" t="n">
        <f aca="true">IF($L10="","",IF(ISNUMBER(OFFSET('Data transformed'!$A$4,MATCH($A10,'Data transformed'!$A$5:$A$185,0),MATCH(Y$4,'Data transformed'!$4:$4,0)-1)), (MIN(MAX(OFFSET('Data transformed'!$A$4,MATCH($A10,'Data transformed'!$A$5:$A$185,0),MATCH(Y$4,'Data transformed'!$4:$4,0)-1),$O10),$P10)-$O10)/$Q10*100,"NA"))</f>
        <v>100</v>
      </c>
      <c r="Z10" s="104" t="n">
        <f aca="true">IF($L10="","",IF(ISNUMBER(OFFSET('Data transformed'!$A$4,MATCH($A10,'Data transformed'!$A$5:$A$185,0),MATCH(Z$4,'Data transformed'!$4:$4,0)-1)), (MIN(MAX(OFFSET('Data transformed'!$A$4,MATCH($A10,'Data transformed'!$A$5:$A$185,0),MATCH(Z$4,'Data transformed'!$4:$4,0)-1),$O10),$P10)-$O10)/$Q10*100,"NA"))</f>
        <v>0</v>
      </c>
      <c r="AA10" s="104" t="n">
        <f aca="true">IF($L10="","",IF(ISNUMBER(OFFSET('Data transformed'!$A$4,MATCH($A10,'Data transformed'!$A$5:$A$185,0),MATCH(AA$4,'Data transformed'!$4:$4,0)-1)), (MIN(MAX(OFFSET('Data transformed'!$A$4,MATCH($A10,'Data transformed'!$A$5:$A$185,0),MATCH(AA$4,'Data transformed'!$4:$4,0)-1),$O10),$P10)-$O10)/$Q10*100,"NA"))</f>
        <v>100</v>
      </c>
      <c r="AB10" s="104" t="n">
        <f aca="true">IF($L10="","",IF(ISNUMBER(OFFSET('Data transformed'!$A$4,MATCH($A10,'Data transformed'!$A$5:$A$185,0),MATCH(AB$4,'Data transformed'!$4:$4,0)-1)), (MIN(MAX(OFFSET('Data transformed'!$A$4,MATCH($A10,'Data transformed'!$A$5:$A$185,0),MATCH(AB$4,'Data transformed'!$4:$4,0)-1),$O10),$P10)-$O10)/$Q10*100,"NA"))</f>
        <v>0</v>
      </c>
      <c r="AC10" s="104" t="n">
        <f aca="true">IF($L10="","",IF(ISNUMBER(OFFSET('Data transformed'!$A$4,MATCH($A10,'Data transformed'!$A$5:$A$185,0),MATCH(AC$4,'Data transformed'!$4:$4,0)-1)), (MIN(MAX(OFFSET('Data transformed'!$A$4,MATCH($A10,'Data transformed'!$A$5:$A$185,0),MATCH(AC$4,'Data transformed'!$4:$4,0)-1),$O10),$P10)-$O10)/$Q10*100,"NA"))</f>
        <v>100</v>
      </c>
      <c r="AD10" s="104" t="n">
        <f aca="true">IF($L10="","",IF(ISNUMBER(OFFSET('Data transformed'!$A$4,MATCH($A10,'Data transformed'!$A$5:$A$185,0),MATCH(AD$4,'Data transformed'!$4:$4,0)-1)), (MIN(MAX(OFFSET('Data transformed'!$A$4,MATCH($A10,'Data transformed'!$A$5:$A$185,0),MATCH(AD$4,'Data transformed'!$4:$4,0)-1),$O10),$P10)-$O10)/$Q10*100,"NA"))</f>
        <v>100</v>
      </c>
      <c r="AE10" s="104" t="n">
        <f aca="true">IF($L10="","",IF(ISNUMBER(OFFSET('Data transformed'!$A$4,MATCH($A10,'Data transformed'!$A$5:$A$185,0),MATCH(AE$4,'Data transformed'!$4:$4,0)-1)), (MIN(MAX(OFFSET('Data transformed'!$A$4,MATCH($A10,'Data transformed'!$A$5:$A$185,0),MATCH(AE$4,'Data transformed'!$4:$4,0)-1),$O10),$P10)-$O10)/$Q10*100,"NA"))</f>
        <v>97.5</v>
      </c>
      <c r="AF10" s="104" t="n">
        <f aca="true">IF($L10="","",IF(ISNUMBER(OFFSET('Data transformed'!$A$4,MATCH($A10,'Data transformed'!$A$5:$A$185,0),MATCH(AF$4,'Data transformed'!$4:$4,0)-1)), (MIN(MAX(OFFSET('Data transformed'!$A$4,MATCH($A10,'Data transformed'!$A$5:$A$185,0),MATCH(AF$4,'Data transformed'!$4:$4,0)-1),$O10),$P10)-$O10)/$Q10*100,"NA"))</f>
        <v>0</v>
      </c>
      <c r="AG10" s="104" t="n">
        <f aca="true">IF($L10="","",IF(ISNUMBER(OFFSET('Data transformed'!$A$4,MATCH($A10,'Data transformed'!$A$5:$A$185,0),MATCH(AG$4,'Data transformed'!$4:$4,0)-1)), (MIN(MAX(OFFSET('Data transformed'!$A$4,MATCH($A10,'Data transformed'!$A$5:$A$185,0),MATCH(AG$4,'Data transformed'!$4:$4,0)-1),$O10),$P10)-$O10)/$Q10*100,"NA"))</f>
        <v>0</v>
      </c>
      <c r="AH10" s="104" t="n">
        <f aca="true">IF($L10="","",IF(ISNUMBER(OFFSET('Data transformed'!$A$4,MATCH($A10,'Data transformed'!$A$5:$A$185,0),MATCH(AH$4,'Data transformed'!$4:$4,0)-1)), (MIN(MAX(OFFSET('Data transformed'!$A$4,MATCH($A10,'Data transformed'!$A$5:$A$185,0),MATCH(AH$4,'Data transformed'!$4:$4,0)-1),$O10),$P10)-$O10)/$Q10*100,"NA"))</f>
        <v>17.5</v>
      </c>
      <c r="AI10" s="104" t="n">
        <f aca="true">IF($L10="","",IF(ISNUMBER(OFFSET('Data transformed'!$A$4,MATCH($A10,'Data transformed'!$A$5:$A$185,0),MATCH(AI$4,'Data transformed'!$4:$4,0)-1)), (MIN(MAX(OFFSET('Data transformed'!$A$4,MATCH($A10,'Data transformed'!$A$5:$A$185,0),MATCH(AI$4,'Data transformed'!$4:$4,0)-1),$O10),$P10)-$O10)/$Q10*100,"NA"))</f>
        <v>48</v>
      </c>
      <c r="AJ10" s="104" t="n">
        <f aca="true">IF($L10="","",IF(ISNUMBER(OFFSET('Data transformed'!$A$4,MATCH($A10,'Data transformed'!$A$5:$A$185,0),MATCH(AJ$4,'Data transformed'!$4:$4,0)-1)), (MIN(MAX(OFFSET('Data transformed'!$A$4,MATCH($A10,'Data transformed'!$A$5:$A$185,0),MATCH(AJ$4,'Data transformed'!$4:$4,0)-1),$O10),$P10)-$O10)/$Q10*100,"NA"))</f>
        <v>90.5</v>
      </c>
      <c r="AK10" s="104" t="n">
        <f aca="true">IF($L10="","",IF(ISNUMBER(OFFSET('Data transformed'!$A$4,MATCH($A10,'Data transformed'!$A$5:$A$185,0),MATCH(AK$4,'Data transformed'!$4:$4,0)-1)), (MIN(MAX(OFFSET('Data transformed'!$A$4,MATCH($A10,'Data transformed'!$A$5:$A$185,0),MATCH(AK$4,'Data transformed'!$4:$4,0)-1),$O10),$P10)-$O10)/$Q10*100,"NA"))</f>
        <v>86.5</v>
      </c>
      <c r="AL10" s="104" t="n">
        <f aca="true">IF($L10="","",IF(ISNUMBER(OFFSET('Data transformed'!$A$4,MATCH($A10,'Data transformed'!$A$5:$A$185,0),MATCH(AL$4,'Data transformed'!$4:$4,0)-1)), (MIN(MAX(OFFSET('Data transformed'!$A$4,MATCH($A10,'Data transformed'!$A$5:$A$185,0),MATCH(AL$4,'Data transformed'!$4:$4,0)-1),$O10),$P10)-$O10)/$Q10*100,"NA"))</f>
        <v>100</v>
      </c>
      <c r="AM10" s="104" t="n">
        <f aca="true">IF($L10="","",IF(ISNUMBER(OFFSET('Data transformed'!$A$4,MATCH($A10,'Data transformed'!$A$5:$A$185,0),MATCH(AM$4,'Data transformed'!$4:$4,0)-1)), (MIN(MAX(OFFSET('Data transformed'!$A$4,MATCH($A10,'Data transformed'!$A$5:$A$185,0),MATCH(AM$4,'Data transformed'!$4:$4,0)-1),$O10),$P10)-$O10)/$Q10*100,"NA"))</f>
        <v>100</v>
      </c>
      <c r="AN10" s="104" t="n">
        <f aca="true">IF($L10="","",IF(ISNUMBER(OFFSET('Data transformed'!$A$4,MATCH($A10,'Data transformed'!$A$5:$A$185,0),MATCH(AN$4,'Data transformed'!$4:$4,0)-1)), (MIN(MAX(OFFSET('Data transformed'!$A$4,MATCH($A10,'Data transformed'!$A$5:$A$185,0),MATCH(AN$4,'Data transformed'!$4:$4,0)-1),$O10),$P10)-$O10)/$Q10*100,"NA"))</f>
        <v>100</v>
      </c>
      <c r="AO10" s="104" t="n">
        <f aca="true">IF($L10="","",IF(ISNUMBER(OFFSET('Data transformed'!$A$4,MATCH($A10,'Data transformed'!$A$5:$A$185,0),MATCH(AO$4,'Data transformed'!$4:$4,0)-1)), (MIN(MAX(OFFSET('Data transformed'!$A$4,MATCH($A10,'Data transformed'!$A$5:$A$185,0),MATCH(AO$4,'Data transformed'!$4:$4,0)-1),$O10),$P10)-$O10)/$Q10*100,"NA"))</f>
        <v>0</v>
      </c>
      <c r="AP10" s="104" t="n">
        <f aca="true">IF($L10="","",IF(ISNUMBER(OFFSET('Data transformed'!$A$4,MATCH($A10,'Data transformed'!$A$5:$A$185,0),MATCH(AP$4,'Data transformed'!$4:$4,0)-1)), (MIN(MAX(OFFSET('Data transformed'!$A$4,MATCH($A10,'Data transformed'!$A$5:$A$185,0),MATCH(AP$4,'Data transformed'!$4:$4,0)-1),$O10),$P10)-$O10)/$Q10*100,"NA"))</f>
        <v>16</v>
      </c>
      <c r="AQ10" s="104" t="n">
        <f aca="true">IF($L10="","",IF(ISNUMBER(OFFSET('Data transformed'!$A$4,MATCH($A10,'Data transformed'!$A$5:$A$185,0),MATCH(AQ$4,'Data transformed'!$4:$4,0)-1)), (MIN(MAX(OFFSET('Data transformed'!$A$4,MATCH($A10,'Data transformed'!$A$5:$A$185,0),MATCH(AQ$4,'Data transformed'!$4:$4,0)-1),$O10),$P10)-$O10)/$Q10*100,"NA"))</f>
        <v>79</v>
      </c>
      <c r="AR10" s="104" t="n">
        <f aca="true">IF($L10="","",IF(ISNUMBER(OFFSET('Data transformed'!$A$4,MATCH($A10,'Data transformed'!$A$5:$A$185,0),MATCH(AR$4,'Data transformed'!$4:$4,0)-1)), (MIN(MAX(OFFSET('Data transformed'!$A$4,MATCH($A10,'Data transformed'!$A$5:$A$185,0),MATCH(AR$4,'Data transformed'!$4:$4,0)-1),$O10),$P10)-$O10)/$Q10*100,"NA"))</f>
        <v>100</v>
      </c>
      <c r="AS10" s="104" t="n">
        <f aca="true">IF($L10="","",IF(ISNUMBER(OFFSET('Data transformed'!$A$4,MATCH($A10,'Data transformed'!$A$5:$A$185,0),MATCH(AS$4,'Data transformed'!$4:$4,0)-1)), (MIN(MAX(OFFSET('Data transformed'!$A$4,MATCH($A10,'Data transformed'!$A$5:$A$185,0),MATCH(AS$4,'Data transformed'!$4:$4,0)-1),$O10),$P10)-$O10)/$Q10*100,"NA"))</f>
        <v>14</v>
      </c>
      <c r="AT10" s="104" t="n">
        <f aca="true">IF($L10="","",IF(ISNUMBER(OFFSET('Data transformed'!$A$4,MATCH($A10,'Data transformed'!$A$5:$A$185,0),MATCH(AT$4,'Data transformed'!$4:$4,0)-1)), (MIN(MAX(OFFSET('Data transformed'!$A$4,MATCH($A10,'Data transformed'!$A$5:$A$185,0),MATCH(AT$4,'Data transformed'!$4:$4,0)-1),$O10),$P10)-$O10)/$Q10*100,"NA"))</f>
        <v>60</v>
      </c>
      <c r="AU10" s="104" t="n">
        <f aca="true">IF($L10="","",IF(ISNUMBER(OFFSET('Data transformed'!$A$4,MATCH($A10,'Data transformed'!$A$5:$A$185,0),MATCH(AU$4,'Data transformed'!$4:$4,0)-1)), (MIN(MAX(OFFSET('Data transformed'!$A$4,MATCH($A10,'Data transformed'!$A$5:$A$185,0),MATCH(AU$4,'Data transformed'!$4:$4,0)-1),$O10),$P10)-$O10)/$Q10*100,"NA"))</f>
        <v>100</v>
      </c>
      <c r="AV10" s="104" t="n">
        <f aca="true">IF($L10="","",IF(ISNUMBER(OFFSET('Data transformed'!$A$4,MATCH($A10,'Data transformed'!$A$5:$A$185,0),MATCH(AV$4,'Data transformed'!$4:$4,0)-1)), (MIN(MAX(OFFSET('Data transformed'!$A$4,MATCH($A10,'Data transformed'!$A$5:$A$185,0),MATCH(AV$4,'Data transformed'!$4:$4,0)-1),$O10),$P10)-$O10)/$Q10*100,"NA"))</f>
        <v>39.5</v>
      </c>
      <c r="AW10" s="104" t="n">
        <f aca="true">IF($L10="","",IF(ISNUMBER(OFFSET('Data transformed'!$A$4,MATCH($A10,'Data transformed'!$A$5:$A$185,0),MATCH(AW$4,'Data transformed'!$4:$4,0)-1)), (MIN(MAX(OFFSET('Data transformed'!$A$4,MATCH($A10,'Data transformed'!$A$5:$A$185,0),MATCH(AW$4,'Data transformed'!$4:$4,0)-1),$O10),$P10)-$O10)/$Q10*100,"NA"))</f>
        <v>75.5</v>
      </c>
      <c r="AX10" s="104" t="n">
        <f aca="true">IF($L10="","",IF(ISNUMBER(OFFSET('Data transformed'!$A$4,MATCH($A10,'Data transformed'!$A$5:$A$185,0),MATCH(AX$4,'Data transformed'!$4:$4,0)-1)), (MIN(MAX(OFFSET('Data transformed'!$A$4,MATCH($A10,'Data transformed'!$A$5:$A$185,0),MATCH(AX$4,'Data transformed'!$4:$4,0)-1),$O10),$P10)-$O10)/$Q10*100,"NA"))</f>
        <v>78</v>
      </c>
      <c r="AY10" s="104" t="n">
        <f aca="true">IF($L10="","",IF(ISNUMBER(OFFSET('Data transformed'!$A$4,MATCH($A10,'Data transformed'!$A$5:$A$185,0),MATCH(AY$4,'Data transformed'!$4:$4,0)-1)), (MIN(MAX(OFFSET('Data transformed'!$A$4,MATCH($A10,'Data transformed'!$A$5:$A$185,0),MATCH(AY$4,'Data transformed'!$4:$4,0)-1),$O10),$P10)-$O10)/$Q10*100,"NA"))</f>
        <v>65.5</v>
      </c>
      <c r="AZ10" s="104" t="n">
        <f aca="true">IF($L10="","",IF(ISNUMBER(OFFSET('Data transformed'!$A$4,MATCH($A10,'Data transformed'!$A$5:$A$185,0),MATCH(AZ$4,'Data transformed'!$4:$4,0)-1)), (MIN(MAX(OFFSET('Data transformed'!$A$4,MATCH($A10,'Data transformed'!$A$5:$A$185,0),MATCH(AZ$4,'Data transformed'!$4:$4,0)-1),$O10),$P10)-$O10)/$Q10*100,"NA"))</f>
        <v>29</v>
      </c>
      <c r="BA10" s="104" t="n">
        <f aca="true">IF($L10="","",IF(ISNUMBER(OFFSET('Data transformed'!$A$4,MATCH($A10,'Data transformed'!$A$5:$A$185,0),MATCH(BA$4,'Data transformed'!$4:$4,0)-1)), (MIN(MAX(OFFSET('Data transformed'!$A$4,MATCH($A10,'Data transformed'!$A$5:$A$185,0),MATCH(BA$4,'Data transformed'!$4:$4,0)-1),$O10),$P10)-$O10)/$Q10*100,"NA"))</f>
        <v>42.5</v>
      </c>
      <c r="BB10" s="104" t="n">
        <f aca="true">IF($L10="","",IF(ISNUMBER(OFFSET('Data transformed'!$A$4,MATCH($A10,'Data transformed'!$A$5:$A$185,0),MATCH(BB$4,'Data transformed'!$4:$4,0)-1)), (MIN(MAX(OFFSET('Data transformed'!$A$4,MATCH($A10,'Data transformed'!$A$5:$A$185,0),MATCH(BB$4,'Data transformed'!$4:$4,0)-1),$O10),$P10)-$O10)/$Q10*100,"NA"))</f>
        <v>28.5</v>
      </c>
      <c r="BC10" s="104" t="n">
        <f aca="true">IF($L10="","",IF(ISNUMBER(OFFSET('Data transformed'!$A$4,MATCH($A10,'Data transformed'!$A$5:$A$185,0),MATCH(BC$4,'Data transformed'!$4:$4,0)-1)), (MIN(MAX(OFFSET('Data transformed'!$A$4,MATCH($A10,'Data transformed'!$A$5:$A$185,0),MATCH(BC$4,'Data transformed'!$4:$4,0)-1),$O10),$P10)-$O10)/$Q10*100,"NA"))</f>
        <v>100</v>
      </c>
      <c r="BD10" s="104" t="n">
        <f aca="true">IF($L10="","",IF(ISNUMBER(OFFSET('Data transformed'!$A$4,MATCH($A10,'Data transformed'!$A$5:$A$185,0),MATCH(BD$4,'Data transformed'!$4:$4,0)-1)), (MIN(MAX(OFFSET('Data transformed'!$A$4,MATCH($A10,'Data transformed'!$A$5:$A$185,0),MATCH(BD$4,'Data transformed'!$4:$4,0)-1),$O10),$P10)-$O10)/$Q10*100,"NA"))</f>
        <v>61.5</v>
      </c>
      <c r="BE10" s="104" t="n">
        <f aca="true">IF($L10="","",IF(ISNUMBER(OFFSET('Data transformed'!$A$4,MATCH($A10,'Data transformed'!$A$5:$A$185,0),MATCH(BE$4,'Data transformed'!$4:$4,0)-1)), (MIN(MAX(OFFSET('Data transformed'!$A$4,MATCH($A10,'Data transformed'!$A$5:$A$185,0),MATCH(BE$4,'Data transformed'!$4:$4,0)-1),$O10),$P10)-$O10)/$Q10*100,"NA"))</f>
        <v>97.5</v>
      </c>
      <c r="BF10" s="104" t="n">
        <f aca="true">IF($L10="","",IF(ISNUMBER(OFFSET('Data transformed'!$A$4,MATCH($A10,'Data transformed'!$A$5:$A$185,0),MATCH(BF$4,'Data transformed'!$4:$4,0)-1)), (MIN(MAX(OFFSET('Data transformed'!$A$4,MATCH($A10,'Data transformed'!$A$5:$A$185,0),MATCH(BF$4,'Data transformed'!$4:$4,0)-1),$O10),$P10)-$O10)/$Q10*100,"NA"))</f>
        <v>64.5</v>
      </c>
      <c r="BG10" s="104" t="n">
        <f aca="true">IF($L10="","",IF(ISNUMBER(OFFSET('Data transformed'!$A$4,MATCH($A10,'Data transformed'!$A$5:$A$185,0),MATCH(BG$4,'Data transformed'!$4:$4,0)-1)), (MIN(MAX(OFFSET('Data transformed'!$A$4,MATCH($A10,'Data transformed'!$A$5:$A$185,0),MATCH(BG$4,'Data transformed'!$4:$4,0)-1),$O10),$P10)-$O10)/$Q10*100,"NA"))</f>
        <v>30.5</v>
      </c>
      <c r="BH10" s="104" t="n">
        <f aca="true">IF($L10="","",IF(ISNUMBER(OFFSET('Data transformed'!$A$4,MATCH($A10,'Data transformed'!$A$5:$A$185,0),MATCH(BH$4,'Data transformed'!$4:$4,0)-1)), (MIN(MAX(OFFSET('Data transformed'!$A$4,MATCH($A10,'Data transformed'!$A$5:$A$185,0),MATCH(BH$4,'Data transformed'!$4:$4,0)-1),$O10),$P10)-$O10)/$Q10*100,"NA"))</f>
        <v>49.5</v>
      </c>
      <c r="BI10" s="104" t="n">
        <f aca="true">IF($L10="","",IF(ISNUMBER(OFFSET('Data transformed'!$A$4,MATCH($A10,'Data transformed'!$A$5:$A$185,0),MATCH(BI$4,'Data transformed'!$4:$4,0)-1)), (MIN(MAX(OFFSET('Data transformed'!$A$4,MATCH($A10,'Data transformed'!$A$5:$A$185,0),MATCH(BI$4,'Data transformed'!$4:$4,0)-1),$O10),$P10)-$O10)/$Q10*100,"NA"))</f>
        <v>17.5</v>
      </c>
      <c r="BJ10" s="104" t="n">
        <f aca="true">IF($L10="","",IF(ISNUMBER(OFFSET('Data transformed'!$A$4,MATCH($A10,'Data transformed'!$A$5:$A$185,0),MATCH(BJ$4,'Data transformed'!$4:$4,0)-1)), (MIN(MAX(OFFSET('Data transformed'!$A$4,MATCH($A10,'Data transformed'!$A$5:$A$185,0),MATCH(BJ$4,'Data transformed'!$4:$4,0)-1),$O10),$P10)-$O10)/$Q10*100,"NA"))</f>
        <v>0</v>
      </c>
      <c r="BK10" s="104" t="n">
        <f aca="true">IF($L10="","",IF(ISNUMBER(OFFSET('Data transformed'!$A$4,MATCH($A10,'Data transformed'!$A$5:$A$185,0),MATCH(BK$4,'Data transformed'!$4:$4,0)-1)), (MIN(MAX(OFFSET('Data transformed'!$A$4,MATCH($A10,'Data transformed'!$A$5:$A$185,0),MATCH(BK$4,'Data transformed'!$4:$4,0)-1),$O10),$P10)-$O10)/$Q10*100,"NA"))</f>
        <v>29.5</v>
      </c>
      <c r="BL10" s="104" t="n">
        <f aca="true">IF($L10="","",IF(ISNUMBER(OFFSET('Data transformed'!$A$4,MATCH($A10,'Data transformed'!$A$5:$A$185,0),MATCH(BL$4,'Data transformed'!$4:$4,0)-1)), (MIN(MAX(OFFSET('Data transformed'!$A$4,MATCH($A10,'Data transformed'!$A$5:$A$185,0),MATCH(BL$4,'Data transformed'!$4:$4,0)-1),$O10),$P10)-$O10)/$Q10*100,"NA"))</f>
        <v>42</v>
      </c>
      <c r="BM10" s="104" t="n">
        <f aca="true">IF($L10="","",IF(ISNUMBER(OFFSET('Data transformed'!$A$4,MATCH($A10,'Data transformed'!$A$5:$A$185,0),MATCH(BM$4,'Data transformed'!$4:$4,0)-1)), (MIN(MAX(OFFSET('Data transformed'!$A$4,MATCH($A10,'Data transformed'!$A$5:$A$185,0),MATCH(BM$4,'Data transformed'!$4:$4,0)-1),$O10),$P10)-$O10)/$Q10*100,"NA"))</f>
        <v>24.5</v>
      </c>
      <c r="BN10" s="104" t="n">
        <f aca="true">IF($L10="","",IF(ISNUMBER(OFFSET('Data transformed'!$A$4,MATCH($A10,'Data transformed'!$A$5:$A$185,0),MATCH(BN$4,'Data transformed'!$4:$4,0)-1)), (MIN(MAX(OFFSET('Data transformed'!$A$4,MATCH($A10,'Data transformed'!$A$5:$A$185,0),MATCH(BN$4,'Data transformed'!$4:$4,0)-1),$O10),$P10)-$O10)/$Q10*100,"NA"))</f>
        <v>84.5</v>
      </c>
      <c r="BO10" s="104" t="n">
        <f aca="true">IF($L10="","",IF(ISNUMBER(OFFSET('Data transformed'!$A$4,MATCH($A10,'Data transformed'!$A$5:$A$185,0),MATCH(BO$4,'Data transformed'!$4:$4,0)-1)), (MIN(MAX(OFFSET('Data transformed'!$A$4,MATCH($A10,'Data transformed'!$A$5:$A$185,0),MATCH(BO$4,'Data transformed'!$4:$4,0)-1),$O10),$P10)-$O10)/$Q10*100,"NA"))</f>
        <v>87.5</v>
      </c>
      <c r="BP10" s="104" t="n">
        <f aca="true">IF($L10="","",IF(ISNUMBER(OFFSET('Data transformed'!$A$4,MATCH($A10,'Data transformed'!$A$5:$A$185,0),MATCH(BP$4,'Data transformed'!$4:$4,0)-1)), (MIN(MAX(OFFSET('Data transformed'!$A$4,MATCH($A10,'Data transformed'!$A$5:$A$185,0),MATCH(BP$4,'Data transformed'!$4:$4,0)-1),$O10),$P10)-$O10)/$Q10*100,"NA"))</f>
        <v>38</v>
      </c>
      <c r="BQ10" s="104" t="n">
        <f aca="true">IF($L10="","",IF(ISNUMBER(OFFSET('Data transformed'!$A$4,MATCH($A10,'Data transformed'!$A$5:$A$185,0),MATCH(BQ$4,'Data transformed'!$4:$4,0)-1)), (MIN(MAX(OFFSET('Data transformed'!$A$4,MATCH($A10,'Data transformed'!$A$5:$A$185,0),MATCH(BQ$4,'Data transformed'!$4:$4,0)-1),$O10),$P10)-$O10)/$Q10*100,"NA"))</f>
        <v>1</v>
      </c>
      <c r="BR10" s="104" t="n">
        <f aca="true">IF($L10="","",IF(ISNUMBER(OFFSET('Data transformed'!$A$4,MATCH($A10,'Data transformed'!$A$5:$A$185,0),MATCH(BR$4,'Data transformed'!$4:$4,0)-1)), (MIN(MAX(OFFSET('Data transformed'!$A$4,MATCH($A10,'Data transformed'!$A$5:$A$185,0),MATCH(BR$4,'Data transformed'!$4:$4,0)-1),$O10),$P10)-$O10)/$Q10*100,"NA"))</f>
        <v>57.5</v>
      </c>
      <c r="BS10" s="104" t="n">
        <f aca="true">IF($L10="","",IF(ISNUMBER(OFFSET('Data transformed'!$A$4,MATCH($A10,'Data transformed'!$A$5:$A$185,0),MATCH(BS$4,'Data transformed'!$4:$4,0)-1)), (MIN(MAX(OFFSET('Data transformed'!$A$4,MATCH($A10,'Data transformed'!$A$5:$A$185,0),MATCH(BS$4,'Data transformed'!$4:$4,0)-1),$O10),$P10)-$O10)/$Q10*100,"NA"))</f>
        <v>59.5</v>
      </c>
      <c r="BT10" s="104" t="n">
        <f aca="true">IF($L10="","",IF(ISNUMBER(OFFSET('Data transformed'!$A$4,MATCH($A10,'Data transformed'!$A$5:$A$185,0),MATCH(BT$4,'Data transformed'!$4:$4,0)-1)), (MIN(MAX(OFFSET('Data transformed'!$A$4,MATCH($A10,'Data transformed'!$A$5:$A$185,0),MATCH(BT$4,'Data transformed'!$4:$4,0)-1),$O10),$P10)-$O10)/$Q10*100,"NA"))</f>
        <v>100</v>
      </c>
      <c r="BU10" s="104" t="n">
        <f aca="true">IF($L10="","",IF(ISNUMBER(OFFSET('Data transformed'!$A$4,MATCH($A10,'Data transformed'!$A$5:$A$185,0),MATCH(BU$4,'Data transformed'!$4:$4,0)-1)), (MIN(MAX(OFFSET('Data transformed'!$A$4,MATCH($A10,'Data transformed'!$A$5:$A$185,0),MATCH(BU$4,'Data transformed'!$4:$4,0)-1),$O10),$P10)-$O10)/$Q10*100,"NA"))</f>
        <v>99.5</v>
      </c>
      <c r="BV10" s="104" t="n">
        <f aca="true">IF($L10="","",IF(ISNUMBER(OFFSET('Data transformed'!$A$4,MATCH($A10,'Data transformed'!$A$5:$A$185,0),MATCH(BV$4,'Data transformed'!$4:$4,0)-1)), (MIN(MAX(OFFSET('Data transformed'!$A$4,MATCH($A10,'Data transformed'!$A$5:$A$185,0),MATCH(BV$4,'Data transformed'!$4:$4,0)-1),$O10),$P10)-$O10)/$Q10*100,"NA"))</f>
        <v>91.5</v>
      </c>
      <c r="BW10" s="104" t="n">
        <f aca="true">IF($L10="","",IF(ISNUMBER(OFFSET('Data transformed'!$A$4,MATCH($A10,'Data transformed'!$A$5:$A$185,0),MATCH(BW$4,'Data transformed'!$4:$4,0)-1)), (MIN(MAX(OFFSET('Data transformed'!$A$4,MATCH($A10,'Data transformed'!$A$5:$A$185,0),MATCH(BW$4,'Data transformed'!$4:$4,0)-1),$O10),$P10)-$O10)/$Q10*100,"NA"))</f>
        <v>14.5</v>
      </c>
      <c r="BX10" s="104" t="n">
        <f aca="true">IF($L10="","",IF(ISNUMBER(OFFSET('Data transformed'!$A$4,MATCH($A10,'Data transformed'!$A$5:$A$185,0),MATCH(BX$4,'Data transformed'!$4:$4,0)-1)), (MIN(MAX(OFFSET('Data transformed'!$A$4,MATCH($A10,'Data transformed'!$A$5:$A$185,0),MATCH(BX$4,'Data transformed'!$4:$4,0)-1),$O10),$P10)-$O10)/$Q10*100,"NA"))</f>
        <v>0</v>
      </c>
      <c r="BY10" s="104" t="n">
        <f aca="true">IF($L10="","",IF(ISNUMBER(OFFSET('Data transformed'!$A$4,MATCH($A10,'Data transformed'!$A$5:$A$185,0),MATCH(BY$4,'Data transformed'!$4:$4,0)-1)), (MIN(MAX(OFFSET('Data transformed'!$A$4,MATCH($A10,'Data transformed'!$A$5:$A$185,0),MATCH(BY$4,'Data transformed'!$4:$4,0)-1),$O10),$P10)-$O10)/$Q10*100,"NA"))</f>
        <v>29.5</v>
      </c>
      <c r="BZ10" s="104" t="n">
        <f aca="true">IF($L10="","",IF(ISNUMBER(OFFSET('Data transformed'!$A$4,MATCH($A10,'Data transformed'!$A$5:$A$185,0),MATCH(BZ$4,'Data transformed'!$4:$4,0)-1)), (MIN(MAX(OFFSET('Data transformed'!$A$4,MATCH($A10,'Data transformed'!$A$5:$A$185,0),MATCH(BZ$4,'Data transformed'!$4:$4,0)-1),$O10),$P10)-$O10)/$Q10*100,"NA"))</f>
        <v>73.5</v>
      </c>
      <c r="CA10" s="104" t="n">
        <f aca="true">IF($L10="","",IF(ISNUMBER(OFFSET('Data transformed'!$A$4,MATCH($A10,'Data transformed'!$A$5:$A$185,0),MATCH(CA$4,'Data transformed'!$4:$4,0)-1)), (MIN(MAX(OFFSET('Data transformed'!$A$4,MATCH($A10,'Data transformed'!$A$5:$A$185,0),MATCH(CA$4,'Data transformed'!$4:$4,0)-1),$O10),$P10)-$O10)/$Q10*100,"NA"))</f>
        <v>45.5</v>
      </c>
      <c r="CB10" s="104" t="n">
        <f aca="true">IF($L10="","",IF(ISNUMBER(OFFSET('Data transformed'!$A$4,MATCH($A10,'Data transformed'!$A$5:$A$185,0),MATCH(CB$4,'Data transformed'!$4:$4,0)-1)), (MIN(MAX(OFFSET('Data transformed'!$A$4,MATCH($A10,'Data transformed'!$A$5:$A$185,0),MATCH(CB$4,'Data transformed'!$4:$4,0)-1),$O10),$P10)-$O10)/$Q10*100,"NA"))</f>
        <v>21.5</v>
      </c>
      <c r="CC10" s="104" t="n">
        <f aca="true">IF($L10="","",IF(ISNUMBER(OFFSET('Data transformed'!$A$4,MATCH($A10,'Data transformed'!$A$5:$A$185,0),MATCH(CC$4,'Data transformed'!$4:$4,0)-1)), (MIN(MAX(OFFSET('Data transformed'!$A$4,MATCH($A10,'Data transformed'!$A$5:$A$185,0),MATCH(CC$4,'Data transformed'!$4:$4,0)-1),$O10),$P10)-$O10)/$Q10*100,"NA"))</f>
        <v>58.5</v>
      </c>
      <c r="CD10" s="104" t="n">
        <f aca="true">IF($L10="","",IF(ISNUMBER(OFFSET('Data transformed'!$A$4,MATCH($A10,'Data transformed'!$A$5:$A$185,0),MATCH(CD$4,'Data transformed'!$4:$4,0)-1)), (MIN(MAX(OFFSET('Data transformed'!$A$4,MATCH($A10,'Data transformed'!$A$5:$A$185,0),MATCH(CD$4,'Data transformed'!$4:$4,0)-1),$O10),$P10)-$O10)/$Q10*100,"NA"))</f>
        <v>15</v>
      </c>
      <c r="CE10" s="104" t="n">
        <f aca="true">IF($L10="","",IF(ISNUMBER(OFFSET('Data transformed'!$A$4,MATCH($A10,'Data transformed'!$A$5:$A$185,0),MATCH(CE$4,'Data transformed'!$4:$4,0)-1)), (MIN(MAX(OFFSET('Data transformed'!$A$4,MATCH($A10,'Data transformed'!$A$5:$A$185,0),MATCH(CE$4,'Data transformed'!$4:$4,0)-1),$O10),$P10)-$O10)/$Q10*100,"NA"))</f>
        <v>0</v>
      </c>
      <c r="CF10" s="104" t="n">
        <f aca="true">IF($L10="","",IF(ISNUMBER(OFFSET('Data transformed'!$A$4,MATCH($A10,'Data transformed'!$A$5:$A$185,0),MATCH(CF$4,'Data transformed'!$4:$4,0)-1)), (MIN(MAX(OFFSET('Data transformed'!$A$4,MATCH($A10,'Data transformed'!$A$5:$A$185,0),MATCH(CF$4,'Data transformed'!$4:$4,0)-1),$O10),$P10)-$O10)/$Q10*100,"NA"))</f>
        <v>34</v>
      </c>
      <c r="CG10" s="104" t="n">
        <f aca="true">IF($L10="","",IF(ISNUMBER(OFFSET('Data transformed'!$A$4,MATCH($A10,'Data transformed'!$A$5:$A$185,0),MATCH(CG$4,'Data transformed'!$4:$4,0)-1)), (MIN(MAX(OFFSET('Data transformed'!$A$4,MATCH($A10,'Data transformed'!$A$5:$A$185,0),MATCH(CG$4,'Data transformed'!$4:$4,0)-1),$O10),$P10)-$O10)/$Q10*100,"NA"))</f>
        <v>14</v>
      </c>
      <c r="CH10" s="104" t="n">
        <f aca="true">IF($L10="","",IF(ISNUMBER(OFFSET('Data transformed'!$A$4,MATCH($A10,'Data transformed'!$A$5:$A$185,0),MATCH(CH$4,'Data transformed'!$4:$4,0)-1)), (MIN(MAX(OFFSET('Data transformed'!$A$4,MATCH($A10,'Data transformed'!$A$5:$A$185,0),MATCH(CH$4,'Data transformed'!$4:$4,0)-1),$O10),$P10)-$O10)/$Q10*100,"NA"))</f>
        <v>50</v>
      </c>
      <c r="CI10" s="104" t="n">
        <f aca="true">IF($L10="","",IF(ISNUMBER(OFFSET('Data transformed'!$A$4,MATCH($A10,'Data transformed'!$A$5:$A$185,0),MATCH(CI$4,'Data transformed'!$4:$4,0)-1)), (MIN(MAX(OFFSET('Data transformed'!$A$4,MATCH($A10,'Data transformed'!$A$5:$A$185,0),MATCH(CI$4,'Data transformed'!$4:$4,0)-1),$O10),$P10)-$O10)/$Q10*100,"NA"))</f>
        <v>23.5</v>
      </c>
      <c r="CJ10" s="104" t="n">
        <f aca="true">IF($L10="","",IF(ISNUMBER(OFFSET('Data transformed'!$A$4,MATCH($A10,'Data transformed'!$A$5:$A$185,0),MATCH(CJ$4,'Data transformed'!$4:$4,0)-1)), (MIN(MAX(OFFSET('Data transformed'!$A$4,MATCH($A10,'Data transformed'!$A$5:$A$185,0),MATCH(CJ$4,'Data transformed'!$4:$4,0)-1),$O10),$P10)-$O10)/$Q10*100,"NA"))</f>
        <v>0</v>
      </c>
      <c r="CK10" s="104" t="n">
        <f aca="true">IF($L10="","",IF(ISNUMBER(OFFSET('Data transformed'!$A$4,MATCH($A10,'Data transformed'!$A$5:$A$185,0),MATCH(CK$4,'Data transformed'!$4:$4,0)-1)), (MIN(MAX(OFFSET('Data transformed'!$A$4,MATCH($A10,'Data transformed'!$A$5:$A$185,0),MATCH(CK$4,'Data transformed'!$4:$4,0)-1),$O10),$P10)-$O10)/$Q10*100,"NA"))</f>
        <v>85.5</v>
      </c>
      <c r="CL10" s="104" t="n">
        <f aca="true">IF($L10="","",IF(ISNUMBER(OFFSET('Data transformed'!$A$4,MATCH($A10,'Data transformed'!$A$5:$A$185,0),MATCH(CL$4,'Data transformed'!$4:$4,0)-1)), (MIN(MAX(OFFSET('Data transformed'!$A$4,MATCH($A10,'Data transformed'!$A$5:$A$185,0),MATCH(CL$4,'Data transformed'!$4:$4,0)-1),$O10),$P10)-$O10)/$Q10*100,"NA"))</f>
        <v>87</v>
      </c>
      <c r="CM10" s="104" t="n">
        <f aca="true">IF($L10="","",IF(ISNUMBER(OFFSET('Data transformed'!$A$4,MATCH($A10,'Data transformed'!$A$5:$A$185,0),MATCH(CM$4,'Data transformed'!$4:$4,0)-1)), (MIN(MAX(OFFSET('Data transformed'!$A$4,MATCH($A10,'Data transformed'!$A$5:$A$185,0),MATCH(CM$4,'Data transformed'!$4:$4,0)-1),$O10),$P10)-$O10)/$Q10*100,"NA"))</f>
        <v>81.5</v>
      </c>
      <c r="CN10" s="104" t="n">
        <f aca="true">IF($L10="","",IF(ISNUMBER(OFFSET('Data transformed'!$A$4,MATCH($A10,'Data transformed'!$A$5:$A$185,0),MATCH(CN$4,'Data transformed'!$4:$4,0)-1)), (MIN(MAX(OFFSET('Data transformed'!$A$4,MATCH($A10,'Data transformed'!$A$5:$A$185,0),MATCH(CN$4,'Data transformed'!$4:$4,0)-1),$O10),$P10)-$O10)/$Q10*100,"NA"))</f>
        <v>0</v>
      </c>
      <c r="CO10" s="104" t="n">
        <f aca="true">IF($L10="","",IF(ISNUMBER(OFFSET('Data transformed'!$A$4,MATCH($A10,'Data transformed'!$A$5:$A$185,0),MATCH(CO$4,'Data transformed'!$4:$4,0)-1)), (MIN(MAX(OFFSET('Data transformed'!$A$4,MATCH($A10,'Data transformed'!$A$5:$A$185,0),MATCH(CO$4,'Data transformed'!$4:$4,0)-1),$O10),$P10)-$O10)/$Q10*100,"NA"))</f>
        <v>0</v>
      </c>
      <c r="CP10" s="104" t="n">
        <f aca="true">IF($L10="","",IF(ISNUMBER(OFFSET('Data transformed'!$A$4,MATCH($A10,'Data transformed'!$A$5:$A$185,0),MATCH(CP$4,'Data transformed'!$4:$4,0)-1)), (MIN(MAX(OFFSET('Data transformed'!$A$4,MATCH($A10,'Data transformed'!$A$5:$A$185,0),MATCH(CP$4,'Data transformed'!$4:$4,0)-1),$O10),$P10)-$O10)/$Q10*100,"NA"))</f>
        <v>0</v>
      </c>
      <c r="CQ10" s="104" t="n">
        <f aca="true">IF($L10="","",IF(ISNUMBER(OFFSET('Data transformed'!$A$4,MATCH($A10,'Data transformed'!$A$5:$A$185,0),MATCH(CQ$4,'Data transformed'!$4:$4,0)-1)), (MIN(MAX(OFFSET('Data transformed'!$A$4,MATCH($A10,'Data transformed'!$A$5:$A$185,0),MATCH(CQ$4,'Data transformed'!$4:$4,0)-1),$O10),$P10)-$O10)/$Q10*100,"NA"))</f>
        <v>0</v>
      </c>
      <c r="CR10" s="104" t="n">
        <f aca="true">IF($L10="","",IF(ISNUMBER(OFFSET('Data transformed'!$A$4,MATCH($A10,'Data transformed'!$A$5:$A$185,0),MATCH(CR$4,'Data transformed'!$4:$4,0)-1)), (MIN(MAX(OFFSET('Data transformed'!$A$4,MATCH($A10,'Data transformed'!$A$5:$A$185,0),MATCH(CR$4,'Data transformed'!$4:$4,0)-1),$O10),$P10)-$O10)/$Q10*100,"NA"))</f>
        <v>100</v>
      </c>
      <c r="CS10" s="104" t="n">
        <f aca="true">IF($L10="","",IF(ISNUMBER(OFFSET('Data transformed'!$A$4,MATCH($A10,'Data transformed'!$A$5:$A$185,0),MATCH(CS$4,'Data transformed'!$4:$4,0)-1)), (MIN(MAX(OFFSET('Data transformed'!$A$4,MATCH($A10,'Data transformed'!$A$5:$A$185,0),MATCH(CS$4,'Data transformed'!$4:$4,0)-1),$O10),$P10)-$O10)/$Q10*100,"NA"))</f>
        <v>100</v>
      </c>
      <c r="CT10" s="104" t="n">
        <f aca="true">IF($L10="","",IF(ISNUMBER(OFFSET('Data transformed'!$A$4,MATCH($A10,'Data transformed'!$A$5:$A$185,0),MATCH(CT$4,'Data transformed'!$4:$4,0)-1)), (MIN(MAX(OFFSET('Data transformed'!$A$4,MATCH($A10,'Data transformed'!$A$5:$A$185,0),MATCH(CT$4,'Data transformed'!$4:$4,0)-1),$O10),$P10)-$O10)/$Q10*100,"NA"))</f>
        <v>16.5</v>
      </c>
      <c r="CU10" s="104" t="n">
        <f aca="true">IF($L10="","",IF(ISNUMBER(OFFSET('Data transformed'!$A$4,MATCH($A10,'Data transformed'!$A$5:$A$185,0),MATCH(CU$4,'Data transformed'!$4:$4,0)-1)), (MIN(MAX(OFFSET('Data transformed'!$A$4,MATCH($A10,'Data transformed'!$A$5:$A$185,0),MATCH(CU$4,'Data transformed'!$4:$4,0)-1),$O10),$P10)-$O10)/$Q10*100,"NA"))</f>
        <v>0</v>
      </c>
      <c r="CV10" s="104" t="n">
        <f aca="true">IF($L10="","",IF(ISNUMBER(OFFSET('Data transformed'!$A$4,MATCH($A10,'Data transformed'!$A$5:$A$185,0),MATCH(CV$4,'Data transformed'!$4:$4,0)-1)), (MIN(MAX(OFFSET('Data transformed'!$A$4,MATCH($A10,'Data transformed'!$A$5:$A$185,0),MATCH(CV$4,'Data transformed'!$4:$4,0)-1),$O10),$P10)-$O10)/$Q10*100,"NA"))</f>
        <v>39.5</v>
      </c>
      <c r="CW10" s="104" t="n">
        <f aca="true">IF($L10="","",IF(ISNUMBER(OFFSET('Data transformed'!$A$4,MATCH($A10,'Data transformed'!$A$5:$A$185,0),MATCH(CW$4,'Data transformed'!$4:$4,0)-1)), (MIN(MAX(OFFSET('Data transformed'!$A$4,MATCH($A10,'Data transformed'!$A$5:$A$185,0),MATCH(CW$4,'Data transformed'!$4:$4,0)-1),$O10),$P10)-$O10)/$Q10*100,"NA"))</f>
        <v>0</v>
      </c>
    </row>
    <row r="11" s="103" customFormat="true" ht="16.5" hidden="false" customHeight="true" outlineLevel="0" collapsed="false">
      <c r="A11" s="107" t="n">
        <v>1120</v>
      </c>
      <c r="B11" s="107" t="n">
        <v>3</v>
      </c>
      <c r="C11" s="103" t="str">
        <f aca="true">IF(ISBLANK(OFFSET('outliers treatment'!$A$3,MATCH($A11,'outliers treatment'!$A$4:$A$154,0),MATCH(C$4,'outliers treatment'!$4:$4,0)-1)),"",OFFSET('outliers treatment'!$A$3,MATCH($A11,'outliers treatment'!$A$4:$A$154,0),MATCH(C$4,'outliers treatment'!$4:$4,0)-1))</f>
        <v>Consumer organisations and advocacy</v>
      </c>
      <c r="D11" s="103" t="str">
        <f aca="true">IF(ISBLANK(OFFSET('outliers treatment'!$A$3,MATCH($A11,'outliers treatment'!$A$4:$A$154,0),MATCH(D$4,'outliers treatment'!$4:$4,0)-1)),"",OFFSET('outliers treatment'!$A$3,MATCH($A11,'outliers treatment'!$A$4:$A$154,0),MATCH(D$4,'outliers treatment'!$4:$4,0)-1))</f>
        <v/>
      </c>
      <c r="E11" s="103" t="str">
        <f aca="true">IF(ISBLANK(OFFSET('outliers treatment'!$A$3,MATCH($A11,'outliers treatment'!$A$4:$A$154,0),MATCH(E$4,'outliers treatment'!$4:$4,0)-1)),"",OFFSET('outliers treatment'!$A$3,MATCH($A11,'outliers treatment'!$A$4:$A$154,0),MATCH(E$4,'outliers treatment'!$4:$4,0)-1))</f>
        <v/>
      </c>
      <c r="F11" s="103" t="str">
        <f aca="true">IF(ISBLANK(OFFSET('outliers treatment'!$A$3,MATCH($A11,'outliers treatment'!$A$4:$A$154,0),MATCH(F$4,'outliers treatment'!$4:$4,0)-1)),"",OFFSET('outliers treatment'!$A$3,MATCH($A11,'outliers treatment'!$A$4:$A$154,0),MATCH(F$4,'outliers treatment'!$4:$4,0)-1))</f>
        <v/>
      </c>
      <c r="G11" s="103" t="str">
        <f aca="true">IF(ISBLANK(OFFSET('outliers treatment'!$A$3,MATCH($A11,'outliers treatment'!$A$4:$A$154,0),MATCH(G$4,'outliers treatment'!$4:$4,0)-1)),"",OFFSET('outliers treatment'!$A$3,MATCH($A11,'outliers treatment'!$A$4:$A$154,0),MATCH(G$4,'outliers treatment'!$4:$4,0)-1))</f>
        <v/>
      </c>
      <c r="H11" s="103" t="str">
        <f aca="true">IF(ISBLANK(OFFSET('outliers treatment'!$A$3,MATCH($A11,'outliers treatment'!$A$4:$A$154,0),MATCH(H$4,'outliers treatment'!$4:$4,0)-1)),"",OFFSET('outliers treatment'!$A$3,MATCH($A11,'outliers treatment'!$A$4:$A$154,0),MATCH(H$4,'outliers treatment'!$4:$4,0)-1))</f>
        <v/>
      </c>
      <c r="I11" s="103" t="str">
        <f aca="true">IF(ISBLANK(OFFSET('outliers treatment'!$A$3,MATCH($A11,'outliers treatment'!$A$4:$A$154,0),MATCH(I$4,'outliers treatment'!$4:$4,0)-1)),"",OFFSET('outliers treatment'!$A$3,MATCH($A11,'outliers treatment'!$A$4:$A$154,0),MATCH(I$4,'outliers treatment'!$4:$4,0)-1))</f>
        <v/>
      </c>
      <c r="J11" s="104" t="n">
        <f aca="false" t="array" ref="J11:J11">MIN(IF(ISNUMBER(V11:CW11),V11:CW11))</f>
        <v>8.928575</v>
      </c>
      <c r="K11" s="103" t="n">
        <f aca="false" t="array" ref="K11:K11">MAX(IF(ISNUMBER(V11:CW11),V11:CW11))</f>
        <v>100</v>
      </c>
      <c r="L11" s="103" t="e">
        <f aca="true">IF(ISBLANK(OFFSET('outliers treatment'!$A$3,MATCH($A11,'outliers treatment'!$A$4:$A$154,0),MATCH(L$4,'outliers treatment'!$4:$4,0)-1)),"",OFFSET('outliers treatment'!$A$3,MATCH($A11,'outliers treatment'!$A$4:$A$154,0),MATCH(L$4,'outliers treatment'!$4:$4,0)-1))</f>
        <v>#N/A</v>
      </c>
      <c r="M11" s="103" t="e">
        <f aca="true">IF(ISBLANK(OFFSET('outliers treatment'!$A$3,MATCH($A11,'outliers treatment'!$A$4:$A$154,0),MATCH(M$4,'outliers treatment'!$4:$4,0)-1)),"",OFFSET('outliers treatment'!$A$3,MATCH($A11,'outliers treatment'!$A$4:$A$154,0),MATCH(M$4,'outliers treatment'!$4:$4,0)-1))</f>
        <v>#N/A</v>
      </c>
      <c r="N11" s="103" t="str">
        <f aca="true">IF(ISBLANK(OFFSET('outliers treatment'!$A$3,MATCH($A11,'outliers treatment'!$A$4:$A$154,0),MATCH(N$4,'outliers treatment'!$4:$4,0)-1)),"",OFFSET('outliers treatment'!$A$3,MATCH($A11,'outliers treatment'!$A$4:$A$154,0),MATCH(N$4,'outliers treatment'!$4:$4,0)-1))</f>
        <v/>
      </c>
      <c r="O11" s="103" t="str">
        <f aca="true">IF(ISBLANK(OFFSET('outliers treatment'!$A$3,MATCH($A11,'outliers treatment'!$A$4:$A$154,0),MATCH(O$4,'outliers treatment'!$4:$4,0)-1)),"",OFFSET('outliers treatment'!$A$3,MATCH($A11,'outliers treatment'!$A$4:$A$154,0),MATCH(O$4,'outliers treatment'!$4:$4,0)-1))</f>
        <v/>
      </c>
      <c r="P11" s="103" t="str">
        <f aca="true">IF(ISBLANK(OFFSET('outliers treatment'!$A$3,MATCH($A11,'outliers treatment'!$A$4:$A$154,0),MATCH(P$4,'outliers treatment'!$4:$4,0)-1)),"",OFFSET('outliers treatment'!$A$3,MATCH($A11,'outliers treatment'!$A$4:$A$154,0),MATCH(P$4,'outliers treatment'!$4:$4,0)-1))</f>
        <v/>
      </c>
      <c r="Q11" s="103" t="str">
        <f aca="false">IFERROR(P11-O11,"")</f>
        <v/>
      </c>
      <c r="R11" s="105" t="n">
        <f aca="false" t="array" ref="R11:R11">IFERROR(SKEW(IF(ISNUMBER(V11:CW11),V11:CW11,"")),"")</f>
        <v>-0.49994702097377</v>
      </c>
      <c r="S11" s="103" t="n">
        <v>1</v>
      </c>
      <c r="T11" s="103" t="n">
        <v>1</v>
      </c>
      <c r="U11" s="106" t="str">
        <f aca="false" t="array" ref="U11:U11">IF(B11&lt;4,"",1-IFERROR(SUM(ISNUMBER(V11:CW11)*(1-$V$3:$CW$3))/COUNTIF($V$3:$CW$3,0),0))</f>
        <v/>
      </c>
      <c r="V11" s="104" t="n">
        <f aca="false" t="array" ref="V11:V11">SUM(IF(ISNUMBER(V12:V14),$T12:$T14*V12:V14,0))/SUM(IF(ISNUMBER(V12:V14),$T12:$T14,0))</f>
        <v>80.357142875</v>
      </c>
      <c r="W11" s="104" t="n">
        <f aca="false" t="array" ref="W11:W11">SUM(IF(ISNUMBER(W12:W14),$T12:$T14*W12:W14,0))/SUM(IF(ISNUMBER(W12:W14),$T12:$T14,0))</f>
        <v>71.428575</v>
      </c>
      <c r="X11" s="104" t="n">
        <f aca="false" t="array" ref="X11:X11">SUM(IF(ISNUMBER(X12:X14),$T12:$T14*X12:X14,0))/SUM(IF(ISNUMBER(X12:X14),$T12:$T14,0))</f>
        <v>50</v>
      </c>
      <c r="Y11" s="104" t="n">
        <f aca="false" t="array" ref="Y11:Y11">SUM(IF(ISNUMBER(Y12:Y14),$T12:$T14*Y12:Y14,0))/SUM(IF(ISNUMBER(Y12:Y14),$T12:$T14,0))</f>
        <v>75</v>
      </c>
      <c r="Z11" s="104" t="n">
        <f aca="false" t="array" ref="Z11:Z11">SUM(IF(ISNUMBER(Z12:Z14),$T12:$T14*Z12:Z14,0))/SUM(IF(ISNUMBER(Z12:Z14),$T12:$T14,0))</f>
        <v>76.7857125</v>
      </c>
      <c r="AA11" s="104" t="n">
        <f aca="false" t="array" ref="AA11:AA11">SUM(IF(ISNUMBER(AA12:AA14),$T12:$T14*AA12:AA14,0))/SUM(IF(ISNUMBER(AA12:AA14),$T12:$T14,0))</f>
        <v>25</v>
      </c>
      <c r="AB11" s="104" t="n">
        <f aca="false" t="array" ref="AB11:AB11">SUM(IF(ISNUMBER(AB12:AB14),$T12:$T14*AB12:AB14,0))/SUM(IF(ISNUMBER(AB12:AB14),$T12:$T14,0))</f>
        <v>80.3571375</v>
      </c>
      <c r="AC11" s="104" t="n">
        <f aca="false" t="array" ref="AC11:AC11">SUM(IF(ISNUMBER(AC12:AC14),$T12:$T14*AC12:AC14,0))/SUM(IF(ISNUMBER(AC12:AC14),$T12:$T14,0))</f>
        <v>76.7857125</v>
      </c>
      <c r="AD11" s="104" t="n">
        <f aca="false" t="array" ref="AD11:AD11">SUM(IF(ISNUMBER(AD12:AD14),$T12:$T14*AD12:AD14,0))/SUM(IF(ISNUMBER(AD12:AD14),$T12:$T14,0))</f>
        <v>8.928575</v>
      </c>
      <c r="AE11" s="104" t="n">
        <f aca="false" t="array" ref="AE11:AE11">SUM(IF(ISNUMBER(AE12:AE14),$T12:$T14*AE12:AE14,0))/SUM(IF(ISNUMBER(AE12:AE14),$T12:$T14,0))</f>
        <v>91.07142875</v>
      </c>
      <c r="AF11" s="104" t="n">
        <f aca="false" t="array" ref="AF11:AF11">SUM(IF(ISNUMBER(AF12:AF14),$T12:$T14*AF12:AF14,0))/SUM(IF(ISNUMBER(AF12:AF14),$T12:$T14,0))</f>
        <v>100</v>
      </c>
      <c r="AG11" s="104" t="n">
        <f aca="false" t="array" ref="AG11:AG11">SUM(IF(ISNUMBER(AG12:AG14),$T12:$T14*AG12:AG14,0))/SUM(IF(ISNUMBER(AG12:AG14),$T12:$T14,0))</f>
        <v>57.1428625</v>
      </c>
      <c r="AH11" s="104" t="n">
        <f aca="false" t="array" ref="AH11:AH11">SUM(IF(ISNUMBER(AH12:AH14),$T12:$T14*AH12:AH14,0))/SUM(IF(ISNUMBER(AH12:AH14),$T12:$T14,0))</f>
        <v>50</v>
      </c>
      <c r="AI11" s="104" t="n">
        <f aca="false" t="array" ref="AI11:AI11">SUM(IF(ISNUMBER(AI12:AI14),$T12:$T14*AI12:AI14,0))/SUM(IF(ISNUMBER(AI12:AI14),$T12:$T14,0))</f>
        <v>37.5</v>
      </c>
      <c r="AJ11" s="104" t="n">
        <f aca="false" t="array" ref="AJ11:AJ11">SUM(IF(ISNUMBER(AJ12:AJ14),$T12:$T14*AJ12:AJ14,0))/SUM(IF(ISNUMBER(AJ12:AJ14),$T12:$T14,0))</f>
        <v>50</v>
      </c>
      <c r="AK11" s="104" t="n">
        <f aca="false" t="array" ref="AK11:AK11">SUM(IF(ISNUMBER(AK12:AK14),$T12:$T14*AK12:AK14,0))/SUM(IF(ISNUMBER(AK12:AK14),$T12:$T14,0))</f>
        <v>50</v>
      </c>
      <c r="AL11" s="104" t="n">
        <f aca="false" t="array" ref="AL11:AL11">SUM(IF(ISNUMBER(AL12:AL14),$T12:$T14*AL12:AL14,0))/SUM(IF(ISNUMBER(AL12:AL14),$T12:$T14,0))</f>
        <v>75</v>
      </c>
      <c r="AM11" s="104" t="n">
        <f aca="false" t="array" ref="AM11:AM11">SUM(IF(ISNUMBER(AM12:AM14),$T12:$T14*AM12:AM14,0))/SUM(IF(ISNUMBER(AM12:AM14),$T12:$T14,0))</f>
        <v>85.71428625</v>
      </c>
      <c r="AN11" s="104" t="n">
        <f aca="false" t="array" ref="AN11:AN11">SUM(IF(ISNUMBER(AN12:AN14),$T12:$T14*AN12:AN14,0))/SUM(IF(ISNUMBER(AN12:AN14),$T12:$T14,0))</f>
        <v>57.5</v>
      </c>
      <c r="AO11" s="104" t="n">
        <f aca="false" t="array" ref="AO11:AO11">SUM(IF(ISNUMBER(AO12:AO14),$T12:$T14*AO12:AO14,0))/SUM(IF(ISNUMBER(AO12:AO14),$T12:$T14,0))</f>
        <v>50</v>
      </c>
      <c r="AP11" s="104" t="n">
        <f aca="false" t="array" ref="AP11:AP11">SUM(IF(ISNUMBER(AP12:AP14),$T12:$T14*AP12:AP14,0))/SUM(IF(ISNUMBER(AP12:AP14),$T12:$T14,0))</f>
        <v>50</v>
      </c>
      <c r="AQ11" s="104" t="n">
        <f aca="false" t="array" ref="AQ11:AQ11">SUM(IF(ISNUMBER(AQ12:AQ14),$T12:$T14*AQ12:AQ14,0))/SUM(IF(ISNUMBER(AQ12:AQ14),$T12:$T14,0))</f>
        <v>75.5952375</v>
      </c>
      <c r="AR11" s="104" t="n">
        <f aca="false" t="array" ref="AR11:AR11">SUM(IF(ISNUMBER(AR12:AR14),$T12:$T14*AR12:AR14,0))/SUM(IF(ISNUMBER(AR12:AR14),$T12:$T14,0))</f>
        <v>62.5</v>
      </c>
      <c r="AS11" s="104" t="n">
        <f aca="false" t="array" ref="AS11:AS11">SUM(IF(ISNUMBER(AS12:AS14),$T12:$T14*AS12:AS14,0))/SUM(IF(ISNUMBER(AS12:AS14),$T12:$T14,0))</f>
        <v>62.5</v>
      </c>
      <c r="AT11" s="104" t="n">
        <f aca="false" t="array" ref="AT11:AT11">SUM(IF(ISNUMBER(AT12:AT14),$T12:$T14*AT12:AT14,0))/SUM(IF(ISNUMBER(AT12:AT14),$T12:$T14,0))</f>
        <v>75</v>
      </c>
      <c r="AU11" s="104" t="n">
        <f aca="false" t="array" ref="AU11:AU11">SUM(IF(ISNUMBER(AU12:AU14),$T12:$T14*AU12:AU14,0))/SUM(IF(ISNUMBER(AU12:AU14),$T12:$T14,0))</f>
        <v>44.44445</v>
      </c>
      <c r="AV11" s="104" t="n">
        <f aca="false" t="array" ref="AV11:AV11">SUM(IF(ISNUMBER(AV12:AV14),$T12:$T14*AV12:AV14,0))/SUM(IF(ISNUMBER(AV12:AV14),$T12:$T14,0))</f>
        <v>33.3333333333333</v>
      </c>
      <c r="AW11" s="104" t="n">
        <f aca="false" t="array" ref="AW11:AW11">SUM(IF(ISNUMBER(AW12:AW14),$T12:$T14*AW12:AW14,0))/SUM(IF(ISNUMBER(AW12:AW14),$T12:$T14,0))</f>
        <v>12.5</v>
      </c>
      <c r="AX11" s="104" t="n">
        <f aca="false" t="array" ref="AX11:AX11">SUM(IF(ISNUMBER(AX12:AX14),$T12:$T14*AX12:AX14,0))/SUM(IF(ISNUMBER(AX12:AX14),$T12:$T14,0))</f>
        <v>75</v>
      </c>
      <c r="AY11" s="104" t="n">
        <f aca="false" t="array" ref="AY11:AY11">SUM(IF(ISNUMBER(AY12:AY14),$T12:$T14*AY12:AY14,0))/SUM(IF(ISNUMBER(AY12:AY14),$T12:$T14,0))</f>
        <v>66.071425</v>
      </c>
      <c r="AZ11" s="104" t="n">
        <f aca="false" t="array" ref="AZ11:AZ11">SUM(IF(ISNUMBER(AZ12:AZ14),$T12:$T14*AZ12:AZ14,0))/SUM(IF(ISNUMBER(AZ12:AZ14),$T12:$T14,0))</f>
        <v>75</v>
      </c>
      <c r="BA11" s="104" t="n">
        <f aca="false" t="array" ref="BA11:BA11">SUM(IF(ISNUMBER(BA12:BA14),$T12:$T14*BA12:BA14,0))/SUM(IF(ISNUMBER(BA12:BA14),$T12:$T14,0))</f>
        <v>75</v>
      </c>
      <c r="BB11" s="104" t="n">
        <f aca="false" t="array" ref="BB11:BB11">SUM(IF(ISNUMBER(BB12:BB14),$T12:$T14*BB12:BB14,0))/SUM(IF(ISNUMBER(BB12:BB14),$T12:$T14,0))</f>
        <v>84.512987</v>
      </c>
      <c r="BC11" s="104" t="n">
        <f aca="false" t="array" ref="BC11:BC11">SUM(IF(ISNUMBER(BC12:BC14),$T12:$T14*BC12:BC14,0))/SUM(IF(ISNUMBER(BC12:BC14),$T12:$T14,0))</f>
        <v>35.7142833333333</v>
      </c>
      <c r="BD11" s="104" t="n">
        <f aca="false" t="array" ref="BD11:BD11">SUM(IF(ISNUMBER(BD12:BD14),$T12:$T14*BD12:BD14,0))/SUM(IF(ISNUMBER(BD12:BD14),$T12:$T14,0))</f>
        <v>75</v>
      </c>
      <c r="BE11" s="104" t="n">
        <f aca="false" t="array" ref="BE11:BE11">SUM(IF(ISNUMBER(BE12:BE14),$T12:$T14*BE12:BE14,0))/SUM(IF(ISNUMBER(BE12:BE14),$T12:$T14,0))</f>
        <v>46.428575</v>
      </c>
      <c r="BF11" s="104" t="n">
        <f aca="false" t="array" ref="BF11:BF11">SUM(IF(ISNUMBER(BF12:BF14),$T12:$T14*BF12:BF14,0))/SUM(IF(ISNUMBER(BF12:BF14),$T12:$T14,0))</f>
        <v>74.9583375</v>
      </c>
      <c r="BG11" s="104" t="n">
        <f aca="false" t="array" ref="BG11:BG11">SUM(IF(ISNUMBER(BG12:BG14),$T12:$T14*BG12:BG14,0))/SUM(IF(ISNUMBER(BG12:BG14),$T12:$T14,0))</f>
        <v>90.178575</v>
      </c>
      <c r="BH11" s="104" t="n">
        <f aca="false" t="array" ref="BH11:BH11">SUM(IF(ISNUMBER(BH12:BH14),$T12:$T14*BH12:BH14,0))/SUM(IF(ISNUMBER(BH12:BH14),$T12:$T14,0))</f>
        <v>62.5</v>
      </c>
      <c r="BI11" s="104" t="n">
        <f aca="false" t="array" ref="BI11:BI11">SUM(IF(ISNUMBER(BI12:BI14),$T12:$T14*BI12:BI14,0))/SUM(IF(ISNUMBER(BI12:BI14),$T12:$T14,0))</f>
        <v>66.071425</v>
      </c>
      <c r="BJ11" s="104" t="n">
        <f aca="false" t="array" ref="BJ11:BJ11">SUM(IF(ISNUMBER(BJ12:BJ14),$T12:$T14*BJ12:BJ14,0))/SUM(IF(ISNUMBER(BJ12:BJ14),$T12:$T14,0))</f>
        <v>70.875</v>
      </c>
      <c r="BK11" s="104" t="n">
        <f aca="false" t="array" ref="BK11:BK11">SUM(IF(ISNUMBER(BK12:BK14),$T12:$T14*BK12:BK14,0))/SUM(IF(ISNUMBER(BK12:BK14),$T12:$T14,0))</f>
        <v>75</v>
      </c>
      <c r="BL11" s="104" t="n">
        <f aca="false" t="array" ref="BL11:BL11">SUM(IF(ISNUMBER(BL12:BL14),$T12:$T14*BL12:BL14,0))/SUM(IF(ISNUMBER(BL12:BL14),$T12:$T14,0))</f>
        <v>65</v>
      </c>
      <c r="BM11" s="104" t="n">
        <f aca="false" t="array" ref="BM11:BM11">SUM(IF(ISNUMBER(BM12:BM14),$T12:$T14*BM12:BM14,0))/SUM(IF(ISNUMBER(BM12:BM14),$T12:$T14,0))</f>
        <v>51.7857125</v>
      </c>
      <c r="BN11" s="104" t="n">
        <f aca="false" t="array" ref="BN11:BN11">SUM(IF(ISNUMBER(BN12:BN14),$T12:$T14*BN12:BN14,0))/SUM(IF(ISNUMBER(BN12:BN14),$T12:$T14,0))</f>
        <v>75</v>
      </c>
      <c r="BO11" s="104" t="n">
        <f aca="false" t="array" ref="BO11:BO11">SUM(IF(ISNUMBER(BO12:BO14),$T12:$T14*BO12:BO14,0))/SUM(IF(ISNUMBER(BO12:BO14),$T12:$T14,0))</f>
        <v>57.1428625</v>
      </c>
      <c r="BP11" s="104" t="n">
        <f aca="false" t="array" ref="BP11:BP11">SUM(IF(ISNUMBER(BP12:BP14),$T12:$T14*BP12:BP14,0))/SUM(IF(ISNUMBER(BP12:BP14),$T12:$T14,0))</f>
        <v>50</v>
      </c>
      <c r="BQ11" s="104" t="n">
        <f aca="false" t="array" ref="BQ11:BQ11">SUM(IF(ISNUMBER(BQ12:BQ14),$T12:$T14*BQ12:BQ14,0))/SUM(IF(ISNUMBER(BQ12:BQ14),$T12:$T14,0))</f>
        <v>25</v>
      </c>
      <c r="BR11" s="104" t="n">
        <f aca="false" t="array" ref="BR11:BR11">SUM(IF(ISNUMBER(BR12:BR14),$T12:$T14*BR12:BR14,0))/SUM(IF(ISNUMBER(BR12:BR14),$T12:$T14,0))</f>
        <v>56.25</v>
      </c>
      <c r="BS11" s="104" t="n">
        <f aca="false" t="array" ref="BS11:BS11">SUM(IF(ISNUMBER(BS12:BS14),$T12:$T14*BS12:BS14,0))/SUM(IF(ISNUMBER(BS12:BS14),$T12:$T14,0))</f>
        <v>90.178575</v>
      </c>
      <c r="BT11" s="104" t="n">
        <f aca="false" t="array" ref="BT11:BT11">SUM(IF(ISNUMBER(BT12:BT14),$T12:$T14*BT12:BT14,0))/SUM(IF(ISNUMBER(BT12:BT14),$T12:$T14,0))</f>
        <v>75</v>
      </c>
      <c r="BU11" s="104" t="n">
        <f aca="false" t="array" ref="BU11:BU11">SUM(IF(ISNUMBER(BU12:BU14),$T12:$T14*BU12:BU14,0))/SUM(IF(ISNUMBER(BU12:BU14),$T12:$T14,0))</f>
        <v>62.5</v>
      </c>
      <c r="BV11" s="104" t="n">
        <f aca="false" t="array" ref="BV11:BV11">SUM(IF(ISNUMBER(BV12:BV14),$T12:$T14*BV12:BV14,0))/SUM(IF(ISNUMBER(BV12:BV14),$T12:$T14,0))</f>
        <v>53.571425</v>
      </c>
      <c r="BW11" s="104" t="n">
        <f aca="false" t="array" ref="BW11:BW11">SUM(IF(ISNUMBER(BW12:BW14),$T12:$T14*BW12:BW14,0))/SUM(IF(ISNUMBER(BW12:BW14),$T12:$T14,0))</f>
        <v>50</v>
      </c>
      <c r="BX11" s="104" t="n">
        <f aca="false" t="array" ref="BX11:BX11">SUM(IF(ISNUMBER(BX12:BX14),$T12:$T14*BX12:BX14,0))/SUM(IF(ISNUMBER(BX12:BX14),$T12:$T14,0))</f>
        <v>75</v>
      </c>
      <c r="BY11" s="104" t="n">
        <f aca="false" t="array" ref="BY11:BY11">SUM(IF(ISNUMBER(BY12:BY14),$T12:$T14*BY12:BY14,0))/SUM(IF(ISNUMBER(BY12:BY14),$T12:$T14,0))</f>
        <v>64.2857125</v>
      </c>
      <c r="BZ11" s="104" t="n">
        <f aca="false" t="array" ref="BZ11:BZ11">SUM(IF(ISNUMBER(BZ12:BZ14),$T12:$T14*BZ12:BZ14,0))/SUM(IF(ISNUMBER(BZ12:BZ14),$T12:$T14,0))</f>
        <v>66.625</v>
      </c>
      <c r="CA11" s="104" t="n">
        <f aca="false" t="array" ref="CA11:CA11">SUM(IF(ISNUMBER(CA12:CA14),$T12:$T14*CA12:CA14,0))/SUM(IF(ISNUMBER(CA12:CA14),$T12:$T14,0))</f>
        <v>75</v>
      </c>
      <c r="CB11" s="104" t="n">
        <f aca="false" t="array" ref="CB11:CB11">SUM(IF(ISNUMBER(CB12:CB14),$T12:$T14*CB12:CB14,0))/SUM(IF(ISNUMBER(CB12:CB14),$T12:$T14,0))</f>
        <v>50</v>
      </c>
      <c r="CC11" s="104" t="n">
        <f aca="false" t="array" ref="CC11:CC11">SUM(IF(ISNUMBER(CC12:CC14),$T12:$T14*CC12:CC14,0))/SUM(IF(ISNUMBER(CC12:CC14),$T12:$T14,0))</f>
        <v>51.7857125</v>
      </c>
      <c r="CD11" s="104" t="n">
        <f aca="false" t="array" ref="CD11:CD11">SUM(IF(ISNUMBER(CD12:CD14),$T12:$T14*CD12:CD14,0))/SUM(IF(ISNUMBER(CD12:CD14),$T12:$T14,0))</f>
        <v>75</v>
      </c>
      <c r="CE11" s="104" t="n">
        <f aca="false" t="array" ref="CE11:CE11">SUM(IF(ISNUMBER(CE12:CE14),$T12:$T14*CE12:CE14,0))/SUM(IF(ISNUMBER(CE12:CE14),$T12:$T14,0))</f>
        <v>75</v>
      </c>
      <c r="CF11" s="104" t="n">
        <f aca="false" t="array" ref="CF11:CF11">SUM(IF(ISNUMBER(CF12:CF14),$T12:$T14*CF12:CF14,0))/SUM(IF(ISNUMBER(CF12:CF14),$T12:$T14,0))</f>
        <v>62.5</v>
      </c>
      <c r="CG11" s="104" t="n">
        <f aca="false" t="array" ref="CG11:CG11">SUM(IF(ISNUMBER(CG12:CG14),$T12:$T14*CG12:CG14,0))/SUM(IF(ISNUMBER(CG12:CG14),$T12:$T14,0))</f>
        <v>39.2857125</v>
      </c>
      <c r="CH11" s="104" t="n">
        <f aca="false" t="array" ref="CH11:CH11">SUM(IF(ISNUMBER(CH12:CH14),$T12:$T14*CH12:CH14,0))/SUM(IF(ISNUMBER(CH12:CH14),$T12:$T14,0))</f>
        <v>29.1666625</v>
      </c>
      <c r="CI11" s="104" t="n">
        <f aca="false" t="array" ref="CI11:CI11">SUM(IF(ISNUMBER(CI12:CI14),$T12:$T14*CI12:CI14,0))/SUM(IF(ISNUMBER(CI12:CI14),$T12:$T14,0))</f>
        <v>50</v>
      </c>
      <c r="CJ11" s="104" t="n">
        <f aca="false" t="array" ref="CJ11:CJ11">SUM(IF(ISNUMBER(CJ12:CJ14),$T12:$T14*CJ12:CJ14,0))/SUM(IF(ISNUMBER(CJ12:CJ14),$T12:$T14,0))</f>
        <v>53.57142875</v>
      </c>
      <c r="CK11" s="104" t="n">
        <f aca="false" t="array" ref="CK11:CK11">SUM(IF(ISNUMBER(CK12:CK14),$T12:$T14*CK12:CK14,0))/SUM(IF(ISNUMBER(CK12:CK14),$T12:$T14,0))</f>
        <v>50</v>
      </c>
      <c r="CL11" s="104" t="n">
        <f aca="false" t="array" ref="CL11:CL11">SUM(IF(ISNUMBER(CL12:CL14),$T12:$T14*CL12:CL14,0))/SUM(IF(ISNUMBER(CL12:CL14),$T12:$T14,0))</f>
        <v>50</v>
      </c>
      <c r="CM11" s="104" t="n">
        <f aca="false" t="array" ref="CM11:CM11">SUM(IF(ISNUMBER(CM12:CM14),$T12:$T14*CM12:CM14,0))/SUM(IF(ISNUMBER(CM12:CM14),$T12:$T14,0))</f>
        <v>100</v>
      </c>
      <c r="CN11" s="104" t="n">
        <f aca="false" t="array" ref="CN11:CN11">SUM(IF(ISNUMBER(CN12:CN14),$T12:$T14*CN12:CN14,0))/SUM(IF(ISNUMBER(CN12:CN14),$T12:$T14,0))</f>
        <v>66.6666666666667</v>
      </c>
      <c r="CO11" s="104" t="n">
        <f aca="false" t="array" ref="CO11:CO11">SUM(IF(ISNUMBER(CO12:CO14),$T12:$T14*CO12:CO14,0))/SUM(IF(ISNUMBER(CO12:CO14),$T12:$T14,0))</f>
        <v>75</v>
      </c>
      <c r="CP11" s="104" t="n">
        <f aca="false" t="array" ref="CP11:CP11">SUM(IF(ISNUMBER(CP12:CP14),$T12:$T14*CP12:CP14,0))/SUM(IF(ISNUMBER(CP12:CP14),$T12:$T14,0))</f>
        <v>50</v>
      </c>
      <c r="CQ11" s="104" t="n">
        <f aca="false" t="array" ref="CQ11:CQ11">SUM(IF(ISNUMBER(CQ12:CQ14),$T12:$T14*CQ12:CQ14,0))/SUM(IF(ISNUMBER(CQ12:CQ14),$T12:$T14,0))</f>
        <v>76.1904761666667</v>
      </c>
      <c r="CR11" s="104" t="n">
        <f aca="false" t="array" ref="CR11:CR11">SUM(IF(ISNUMBER(CR12:CR14),$T12:$T14*CR12:CR14,0))/SUM(IF(ISNUMBER(CR12:CR14),$T12:$T14,0))</f>
        <v>66.071425</v>
      </c>
      <c r="CS11" s="104" t="n">
        <f aca="false" t="array" ref="CS11:CS11">SUM(IF(ISNUMBER(CS12:CS14),$T12:$T14*CS12:CS14,0))/SUM(IF(ISNUMBER(CS12:CS14),$T12:$T14,0))</f>
        <v>75</v>
      </c>
      <c r="CT11" s="104" t="n">
        <f aca="false" t="array" ref="CT11:CT11">SUM(IF(ISNUMBER(CT12:CT14),$T12:$T14*CT12:CT14,0))/SUM(IF(ISNUMBER(CT12:CT14),$T12:$T14,0))</f>
        <v>25</v>
      </c>
      <c r="CU11" s="104" t="n">
        <f aca="false" t="array" ref="CU11:CU11">SUM(IF(ISNUMBER(CU12:CU14),$T12:$T14*CU12:CU14,0))/SUM(IF(ISNUMBER(CU12:CU14),$T12:$T14,0))</f>
        <v>33.3333333333333</v>
      </c>
      <c r="CV11" s="104" t="n">
        <f aca="false" t="array" ref="CV11:CV11">SUM(IF(ISNUMBER(CV12:CV14),$T12:$T14*CV12:CV14,0))/SUM(IF(ISNUMBER(CV12:CV14),$T12:$T14,0))</f>
        <v>60.7142875</v>
      </c>
      <c r="CW11" s="104" t="n">
        <f aca="false" t="array" ref="CW11:CW11">SUM(IF(ISNUMBER(CW12:CW14),$T12:$T14*CW12:CW14,0))/SUM(IF(ISNUMBER(CW12:CW14),$T12:$T14,0))</f>
        <v>55.357142875</v>
      </c>
    </row>
    <row r="12" s="103" customFormat="true" ht="16.5" hidden="false" customHeight="true" outlineLevel="0" collapsed="false">
      <c r="A12" s="107" t="n">
        <v>1121</v>
      </c>
      <c r="B12" s="107" t="n">
        <v>4</v>
      </c>
      <c r="C12" s="103" t="str">
        <f aca="true">IF(ISBLANK(OFFSET('outliers treatment'!$A$3,MATCH($A12,'outliers treatment'!$A$4:$A$154,0),MATCH(C$4,'outliers treatment'!$4:$4,0)-1)),"",OFFSET('outliers treatment'!$A$3,MATCH($A12,'outliers treatment'!$A$4:$A$154,0),MATCH(C$4,'outliers treatment'!$4:$4,0)-1))</f>
        <v/>
      </c>
      <c r="D12" s="103" t="str">
        <f aca="true">IF(ISBLANK(OFFSET('outliers treatment'!$A$3,MATCH($A12,'outliers treatment'!$A$4:$A$154,0),MATCH(D$4,'outliers treatment'!$4:$4,0)-1)),"",OFFSET('outliers treatment'!$A$3,MATCH($A12,'outliers treatment'!$A$4:$A$154,0),MATCH(D$4,'outliers treatment'!$4:$4,0)-1))</f>
        <v>Number of national consumer organizations / bodies</v>
      </c>
      <c r="E12" s="103" t="str">
        <f aca="true">IF(ISBLANK(OFFSET('outliers treatment'!$A$3,MATCH($A12,'outliers treatment'!$A$4:$A$154,0),MATCH(E$4,'outliers treatment'!$4:$4,0)-1)),"",OFFSET('outliers treatment'!$A$3,MATCH($A12,'outliers treatment'!$A$4:$A$154,0),MATCH(E$4,'outliers treatment'!$4:$4,0)-1))</f>
        <v>Member organisations of Consumers International</v>
      </c>
      <c r="F12" s="103" t="str">
        <f aca="true">IF(ISBLANK(OFFSET('outliers treatment'!$A$3,MATCH($A12,'outliers treatment'!$A$4:$A$154,0),MATCH(F$4,'outliers treatment'!$4:$4,0)-1)),"",OFFSET('outliers treatment'!$A$3,MATCH($A12,'outliers treatment'!$A$4:$A$154,0),MATCH(F$4,'outliers treatment'!$4:$4,0)-1))</f>
        <v/>
      </c>
      <c r="G12" s="103" t="str">
        <f aca="true">IF(ISBLANK(OFFSET('outliers treatment'!$A$3,MATCH($A12,'outliers treatment'!$A$4:$A$154,0),MATCH(G$4,'outliers treatment'!$4:$4,0)-1)),"",OFFSET('outliers treatment'!$A$3,MATCH($A12,'outliers treatment'!$A$4:$A$154,0),MATCH(G$4,'outliers treatment'!$4:$4,0)-1))</f>
        <v/>
      </c>
      <c r="H12" s="103" t="str">
        <f aca="true">IF(ISBLANK(OFFSET('outliers treatment'!$A$3,MATCH($A12,'outliers treatment'!$A$4:$A$154,0),MATCH(H$4,'outliers treatment'!$4:$4,0)-1)),"",OFFSET('outliers treatment'!$A$3,MATCH($A12,'outliers treatment'!$A$4:$A$154,0),MATCH(H$4,'outliers treatment'!$4:$4,0)-1))</f>
        <v/>
      </c>
      <c r="I12" s="103" t="str">
        <f aca="true">IF(ISBLANK(OFFSET('outliers treatment'!$A$3,MATCH($A12,'outliers treatment'!$A$4:$A$154,0),MATCH(I$4,'outliers treatment'!$4:$4,0)-1)),"",OFFSET('outliers treatment'!$A$3,MATCH($A12,'outliers treatment'!$A$4:$A$154,0),MATCH(I$4,'outliers treatment'!$4:$4,0)-1))</f>
        <v/>
      </c>
      <c r="J12" s="104" t="n">
        <f aca="false" t="array" ref="J12:J12">MIN(IF(ISNUMBER(V12:CW12),V12:CW12))</f>
        <v>0</v>
      </c>
      <c r="K12" s="103" t="n">
        <f aca="false" t="array" ref="K12:K12">MAX(IF(ISNUMBER(V12:CW12),V12:CW12))</f>
        <v>100</v>
      </c>
      <c r="L12" s="103" t="n">
        <f aca="true">IF(ISBLANK(OFFSET('outliers treatment'!$A$3,MATCH($A12,'outliers treatment'!$A$4:$A$154,0),MATCH(L$4,'outliers treatment'!$4:$4,0)-1)),"",OFFSET('outliers treatment'!$A$3,MATCH($A12,'outliers treatment'!$A$4:$A$154,0),MATCH(L$4,'outliers treatment'!$4:$4,0)-1))</f>
        <v>1</v>
      </c>
      <c r="M12" s="103" t="n">
        <f aca="true">IF(ISBLANK(OFFSET('outliers treatment'!$A$3,MATCH($A12,'outliers treatment'!$A$4:$A$154,0),MATCH(M$4,'outliers treatment'!$4:$4,0)-1)),"",OFFSET('outliers treatment'!$A$3,MATCH($A12,'outliers treatment'!$A$4:$A$154,0),MATCH(M$4,'outliers treatment'!$4:$4,0)-1))</f>
        <v>2</v>
      </c>
      <c r="N12" s="103" t="n">
        <f aca="true">IF(ISBLANK(OFFSET('outliers treatment'!$A$3,MATCH($A12,'outliers treatment'!$A$4:$A$154,0),MATCH(N$4,'outliers treatment'!$4:$4,0)-1)),"",OFFSET('outliers treatment'!$A$3,MATCH($A12,'outliers treatment'!$A$4:$A$154,0),MATCH(N$4,'outliers treatment'!$4:$4,0)-1))</f>
        <v>1</v>
      </c>
      <c r="O12" s="103" t="n">
        <f aca="true">IF(ISBLANK(OFFSET('outliers treatment'!$A$3,MATCH($A12,'outliers treatment'!$A$4:$A$154,0),MATCH(O$4,'outliers treatment'!$4:$4,0)-1)),"",OFFSET('outliers treatment'!$A$3,MATCH($A12,'outliers treatment'!$A$4:$A$154,0),MATCH(O$4,'outliers treatment'!$4:$4,0)-1))</f>
        <v>0</v>
      </c>
      <c r="P12" s="103" t="n">
        <f aca="true">IF(ISBLANK(OFFSET('outliers treatment'!$A$3,MATCH($A12,'outliers treatment'!$A$4:$A$154,0),MATCH(P$4,'outliers treatment'!$4:$4,0)-1)),"",OFFSET('outliers treatment'!$A$3,MATCH($A12,'outliers treatment'!$A$4:$A$154,0),MATCH(P$4,'outliers treatment'!$4:$4,0)-1))</f>
        <v>2</v>
      </c>
      <c r="Q12" s="103" t="n">
        <f aca="false">IFERROR(P12-O12,"")</f>
        <v>2</v>
      </c>
      <c r="R12" s="105" t="n">
        <f aca="false" t="array" ref="R12:R12">IFERROR(SKEW(IF(ISNUMBER(V12:CW12),V12:CW12,"")),"")</f>
        <v>-0.52082715634826</v>
      </c>
      <c r="S12" s="103" t="n">
        <v>0</v>
      </c>
      <c r="T12" s="103" t="n">
        <v>1</v>
      </c>
      <c r="U12" s="106" t="n">
        <f aca="false" t="array" ref="U12:U12">IF(B12&lt;4,"",1-IFERROR(SUM(ISNUMBER(V12:CW12)*(1-$V$3:$CW$3))/COUNTIF($V$3:$CW$3,0),0))</f>
        <v>0</v>
      </c>
      <c r="V12" s="104" t="n">
        <f aca="true">IF($L12="","",IF(ISNUMBER(OFFSET('Data transformed'!$A$4,MATCH($A12,'Data transformed'!$A$5:$A$185,0),MATCH(V$4,'Data transformed'!$4:$4,0)-1)), (MIN(MAX(OFFSET('Data transformed'!$A$4,MATCH($A12,'Data transformed'!$A$5:$A$185,0),MATCH(V$4,'Data transformed'!$4:$4,0)-1),$O12),$P12)-$O12)/$Q12*100,"NA"))</f>
        <v>100</v>
      </c>
      <c r="W12" s="104" t="n">
        <f aca="true">IF($L12="","",IF(ISNUMBER(OFFSET('Data transformed'!$A$4,MATCH($A12,'Data transformed'!$A$5:$A$185,0),MATCH(W$4,'Data transformed'!$4:$4,0)-1)), (MIN(MAX(OFFSET('Data transformed'!$A$4,MATCH($A12,'Data transformed'!$A$5:$A$185,0),MATCH(W$4,'Data transformed'!$4:$4,0)-1),$O12),$P12)-$O12)/$Q12*100,"NA"))</f>
        <v>100</v>
      </c>
      <c r="X12" s="104" t="n">
        <f aca="true">IF($L12="","",IF(ISNUMBER(OFFSET('Data transformed'!$A$4,MATCH($A12,'Data transformed'!$A$5:$A$185,0),MATCH(X$4,'Data transformed'!$4:$4,0)-1)), (MIN(MAX(OFFSET('Data transformed'!$A$4,MATCH($A12,'Data transformed'!$A$5:$A$185,0),MATCH(X$4,'Data transformed'!$4:$4,0)-1),$O12),$P12)-$O12)/$Q12*100,"NA"))</f>
        <v>50</v>
      </c>
      <c r="Y12" s="104" t="n">
        <f aca="true">IF($L12="","",IF(ISNUMBER(OFFSET('Data transformed'!$A$4,MATCH($A12,'Data transformed'!$A$5:$A$185,0),MATCH(Y$4,'Data transformed'!$4:$4,0)-1)), (MIN(MAX(OFFSET('Data transformed'!$A$4,MATCH($A12,'Data transformed'!$A$5:$A$185,0),MATCH(Y$4,'Data transformed'!$4:$4,0)-1),$O12),$P12)-$O12)/$Q12*100,"NA"))</f>
        <v>100</v>
      </c>
      <c r="Z12" s="104" t="n">
        <f aca="true">IF($L12="","",IF(ISNUMBER(OFFSET('Data transformed'!$A$4,MATCH($A12,'Data transformed'!$A$5:$A$185,0),MATCH(Z$4,'Data transformed'!$4:$4,0)-1)), (MIN(MAX(OFFSET('Data transformed'!$A$4,MATCH($A12,'Data transformed'!$A$5:$A$185,0),MATCH(Z$4,'Data transformed'!$4:$4,0)-1),$O12),$P12)-$O12)/$Q12*100,"NA"))</f>
        <v>100</v>
      </c>
      <c r="AA12" s="104" t="n">
        <f aca="true">IF($L12="","",IF(ISNUMBER(OFFSET('Data transformed'!$A$4,MATCH($A12,'Data transformed'!$A$5:$A$185,0),MATCH(AA$4,'Data transformed'!$4:$4,0)-1)), (MIN(MAX(OFFSET('Data transformed'!$A$4,MATCH($A12,'Data transformed'!$A$5:$A$185,0),MATCH(AA$4,'Data transformed'!$4:$4,0)-1),$O12),$P12)-$O12)/$Q12*100,"NA"))</f>
        <v>0</v>
      </c>
      <c r="AB12" s="104" t="n">
        <f aca="true">IF($L12="","",IF(ISNUMBER(OFFSET('Data transformed'!$A$4,MATCH($A12,'Data transformed'!$A$5:$A$185,0),MATCH(AB$4,'Data transformed'!$4:$4,0)-1)), (MIN(MAX(OFFSET('Data transformed'!$A$4,MATCH($A12,'Data transformed'!$A$5:$A$185,0),MATCH(AB$4,'Data transformed'!$4:$4,0)-1),$O12),$P12)-$O12)/$Q12*100,"NA"))</f>
        <v>100</v>
      </c>
      <c r="AC12" s="104" t="n">
        <f aca="true">IF($L12="","",IF(ISNUMBER(OFFSET('Data transformed'!$A$4,MATCH($A12,'Data transformed'!$A$5:$A$185,0),MATCH(AC$4,'Data transformed'!$4:$4,0)-1)), (MIN(MAX(OFFSET('Data transformed'!$A$4,MATCH($A12,'Data transformed'!$A$5:$A$185,0),MATCH(AC$4,'Data transformed'!$4:$4,0)-1),$O12),$P12)-$O12)/$Q12*100,"NA"))</f>
        <v>100</v>
      </c>
      <c r="AD12" s="104" t="n">
        <f aca="true">IF($L12="","",IF(ISNUMBER(OFFSET('Data transformed'!$A$4,MATCH($A12,'Data transformed'!$A$5:$A$185,0),MATCH(AD$4,'Data transformed'!$4:$4,0)-1)), (MIN(MAX(OFFSET('Data transformed'!$A$4,MATCH($A12,'Data transformed'!$A$5:$A$185,0),MATCH(AD$4,'Data transformed'!$4:$4,0)-1),$O12),$P12)-$O12)/$Q12*100,"NA"))</f>
        <v>0</v>
      </c>
      <c r="AE12" s="104" t="n">
        <f aca="true">IF($L12="","",IF(ISNUMBER(OFFSET('Data transformed'!$A$4,MATCH($A12,'Data transformed'!$A$5:$A$185,0),MATCH(AE$4,'Data transformed'!$4:$4,0)-1)), (MIN(MAX(OFFSET('Data transformed'!$A$4,MATCH($A12,'Data transformed'!$A$5:$A$185,0),MATCH(AE$4,'Data transformed'!$4:$4,0)-1),$O12),$P12)-$O12)/$Q12*100,"NA"))</f>
        <v>100</v>
      </c>
      <c r="AF12" s="104" t="n">
        <f aca="true">IF($L12="","",IF(ISNUMBER(OFFSET('Data transformed'!$A$4,MATCH($A12,'Data transformed'!$A$5:$A$185,0),MATCH(AF$4,'Data transformed'!$4:$4,0)-1)), (MIN(MAX(OFFSET('Data transformed'!$A$4,MATCH($A12,'Data transformed'!$A$5:$A$185,0),MATCH(AF$4,'Data transformed'!$4:$4,0)-1),$O12),$P12)-$O12)/$Q12*100,"NA"))</f>
        <v>100</v>
      </c>
      <c r="AG12" s="104" t="n">
        <f aca="true">IF($L12="","",IF(ISNUMBER(OFFSET('Data transformed'!$A$4,MATCH($A12,'Data transformed'!$A$5:$A$185,0),MATCH(AG$4,'Data transformed'!$4:$4,0)-1)), (MIN(MAX(OFFSET('Data transformed'!$A$4,MATCH($A12,'Data transformed'!$A$5:$A$185,0),MATCH(AG$4,'Data transformed'!$4:$4,0)-1),$O12),$P12)-$O12)/$Q12*100,"NA"))</f>
        <v>50</v>
      </c>
      <c r="AH12" s="104" t="n">
        <f aca="true">IF($L12="","",IF(ISNUMBER(OFFSET('Data transformed'!$A$4,MATCH($A12,'Data transformed'!$A$5:$A$185,0),MATCH(AH$4,'Data transformed'!$4:$4,0)-1)), (MIN(MAX(OFFSET('Data transformed'!$A$4,MATCH($A12,'Data transformed'!$A$5:$A$185,0),MATCH(AH$4,'Data transformed'!$4:$4,0)-1),$O12),$P12)-$O12)/$Q12*100,"NA"))</f>
        <v>50</v>
      </c>
      <c r="AI12" s="104" t="n">
        <f aca="true">IF($L12="","",IF(ISNUMBER(OFFSET('Data transformed'!$A$4,MATCH($A12,'Data transformed'!$A$5:$A$185,0),MATCH(AI$4,'Data transformed'!$4:$4,0)-1)), (MIN(MAX(OFFSET('Data transformed'!$A$4,MATCH($A12,'Data transformed'!$A$5:$A$185,0),MATCH(AI$4,'Data transformed'!$4:$4,0)-1),$O12),$P12)-$O12)/$Q12*100,"NA"))</f>
        <v>50</v>
      </c>
      <c r="AJ12" s="104" t="n">
        <f aca="true">IF($L12="","",IF(ISNUMBER(OFFSET('Data transformed'!$A$4,MATCH($A12,'Data transformed'!$A$5:$A$185,0),MATCH(AJ$4,'Data transformed'!$4:$4,0)-1)), (MIN(MAX(OFFSET('Data transformed'!$A$4,MATCH($A12,'Data transformed'!$A$5:$A$185,0),MATCH(AJ$4,'Data transformed'!$4:$4,0)-1),$O12),$P12)-$O12)/$Q12*100,"NA"))</f>
        <v>50</v>
      </c>
      <c r="AK12" s="104" t="n">
        <f aca="true">IF($L12="","",IF(ISNUMBER(OFFSET('Data transformed'!$A$4,MATCH($A12,'Data transformed'!$A$5:$A$185,0),MATCH(AK$4,'Data transformed'!$4:$4,0)-1)), (MIN(MAX(OFFSET('Data transformed'!$A$4,MATCH($A12,'Data transformed'!$A$5:$A$185,0),MATCH(AK$4,'Data transformed'!$4:$4,0)-1),$O12),$P12)-$O12)/$Q12*100,"NA"))</f>
        <v>50</v>
      </c>
      <c r="AL12" s="104" t="n">
        <f aca="true">IF($L12="","",IF(ISNUMBER(OFFSET('Data transformed'!$A$4,MATCH($A12,'Data transformed'!$A$5:$A$185,0),MATCH(AL$4,'Data transformed'!$4:$4,0)-1)), (MIN(MAX(OFFSET('Data transformed'!$A$4,MATCH($A12,'Data transformed'!$A$5:$A$185,0),MATCH(AL$4,'Data transformed'!$4:$4,0)-1),$O12),$P12)-$O12)/$Q12*100,"NA"))</f>
        <v>100</v>
      </c>
      <c r="AM12" s="104" t="n">
        <f aca="true">IF($L12="","",IF(ISNUMBER(OFFSET('Data transformed'!$A$4,MATCH($A12,'Data transformed'!$A$5:$A$185,0),MATCH(AM$4,'Data transformed'!$4:$4,0)-1)), (MIN(MAX(OFFSET('Data transformed'!$A$4,MATCH($A12,'Data transformed'!$A$5:$A$185,0),MATCH(AM$4,'Data transformed'!$4:$4,0)-1),$O12),$P12)-$O12)/$Q12*100,"NA"))</f>
        <v>100</v>
      </c>
      <c r="AN12" s="104" t="n">
        <f aca="true">IF($L12="","",IF(ISNUMBER(OFFSET('Data transformed'!$A$4,MATCH($A12,'Data transformed'!$A$5:$A$185,0),MATCH(AN$4,'Data transformed'!$4:$4,0)-1)), (MIN(MAX(OFFSET('Data transformed'!$A$4,MATCH($A12,'Data transformed'!$A$5:$A$185,0),MATCH(AN$4,'Data transformed'!$4:$4,0)-1),$O12),$P12)-$O12)/$Q12*100,"NA"))</f>
        <v>50</v>
      </c>
      <c r="AO12" s="104" t="n">
        <f aca="true">IF($L12="","",IF(ISNUMBER(OFFSET('Data transformed'!$A$4,MATCH($A12,'Data transformed'!$A$5:$A$185,0),MATCH(AO$4,'Data transformed'!$4:$4,0)-1)), (MIN(MAX(OFFSET('Data transformed'!$A$4,MATCH($A12,'Data transformed'!$A$5:$A$185,0),MATCH(AO$4,'Data transformed'!$4:$4,0)-1),$O12),$P12)-$O12)/$Q12*100,"NA"))</f>
        <v>50</v>
      </c>
      <c r="AP12" s="104" t="n">
        <f aca="true">IF($L12="","",IF(ISNUMBER(OFFSET('Data transformed'!$A$4,MATCH($A12,'Data transformed'!$A$5:$A$185,0),MATCH(AP$4,'Data transformed'!$4:$4,0)-1)), (MIN(MAX(OFFSET('Data transformed'!$A$4,MATCH($A12,'Data transformed'!$A$5:$A$185,0),MATCH(AP$4,'Data transformed'!$4:$4,0)-1),$O12),$P12)-$O12)/$Q12*100,"NA"))</f>
        <v>100</v>
      </c>
      <c r="AQ12" s="104" t="n">
        <f aca="true">IF($L12="","",IF(ISNUMBER(OFFSET('Data transformed'!$A$4,MATCH($A12,'Data transformed'!$A$5:$A$185,0),MATCH(AQ$4,'Data transformed'!$4:$4,0)-1)), (MIN(MAX(OFFSET('Data transformed'!$A$4,MATCH($A12,'Data transformed'!$A$5:$A$185,0),MATCH(AQ$4,'Data transformed'!$4:$4,0)-1),$O12),$P12)-$O12)/$Q12*100,"NA"))</f>
        <v>100</v>
      </c>
      <c r="AR12" s="104" t="n">
        <f aca="true">IF($L12="","",IF(ISNUMBER(OFFSET('Data transformed'!$A$4,MATCH($A12,'Data transformed'!$A$5:$A$185,0),MATCH(AR$4,'Data transformed'!$4:$4,0)-1)), (MIN(MAX(OFFSET('Data transformed'!$A$4,MATCH($A12,'Data transformed'!$A$5:$A$185,0),MATCH(AR$4,'Data transformed'!$4:$4,0)-1),$O12),$P12)-$O12)/$Q12*100,"NA"))</f>
        <v>100</v>
      </c>
      <c r="AS12" s="104" t="n">
        <f aca="true">IF($L12="","",IF(ISNUMBER(OFFSET('Data transformed'!$A$4,MATCH($A12,'Data transformed'!$A$5:$A$185,0),MATCH(AS$4,'Data transformed'!$4:$4,0)-1)), (MIN(MAX(OFFSET('Data transformed'!$A$4,MATCH($A12,'Data transformed'!$A$5:$A$185,0),MATCH(AS$4,'Data transformed'!$4:$4,0)-1),$O12),$P12)-$O12)/$Q12*100,"NA"))</f>
        <v>50</v>
      </c>
      <c r="AT12" s="104" t="n">
        <f aca="true">IF($L12="","",IF(ISNUMBER(OFFSET('Data transformed'!$A$4,MATCH($A12,'Data transformed'!$A$5:$A$185,0),MATCH(AT$4,'Data transformed'!$4:$4,0)-1)), (MIN(MAX(OFFSET('Data transformed'!$A$4,MATCH($A12,'Data transformed'!$A$5:$A$185,0),MATCH(AT$4,'Data transformed'!$4:$4,0)-1),$O12),$P12)-$O12)/$Q12*100,"NA"))</f>
        <v>100</v>
      </c>
      <c r="AU12" s="104" t="n">
        <f aca="true">IF($L12="","",IF(ISNUMBER(OFFSET('Data transformed'!$A$4,MATCH($A12,'Data transformed'!$A$5:$A$185,0),MATCH(AU$4,'Data transformed'!$4:$4,0)-1)), (MIN(MAX(OFFSET('Data transformed'!$A$4,MATCH($A12,'Data transformed'!$A$5:$A$185,0),MATCH(AU$4,'Data transformed'!$4:$4,0)-1),$O12),$P12)-$O12)/$Q12*100,"NA"))</f>
        <v>50</v>
      </c>
      <c r="AV12" s="104" t="n">
        <f aca="true">IF($L12="","",IF(ISNUMBER(OFFSET('Data transformed'!$A$4,MATCH($A12,'Data transformed'!$A$5:$A$185,0),MATCH(AV$4,'Data transformed'!$4:$4,0)-1)), (MIN(MAX(OFFSET('Data transformed'!$A$4,MATCH($A12,'Data transformed'!$A$5:$A$185,0),MATCH(AV$4,'Data transformed'!$4:$4,0)-1),$O12),$P12)-$O12)/$Q12*100,"NA"))</f>
        <v>50</v>
      </c>
      <c r="AW12" s="104" t="n">
        <f aca="true">IF($L12="","",IF(ISNUMBER(OFFSET('Data transformed'!$A$4,MATCH($A12,'Data transformed'!$A$5:$A$185,0),MATCH(AW$4,'Data transformed'!$4:$4,0)-1)), (MIN(MAX(OFFSET('Data transformed'!$A$4,MATCH($A12,'Data transformed'!$A$5:$A$185,0),MATCH(AW$4,'Data transformed'!$4:$4,0)-1),$O12),$P12)-$O12)/$Q12*100,"NA"))</f>
        <v>0</v>
      </c>
      <c r="AX12" s="104" t="n">
        <f aca="true">IF($L12="","",IF(ISNUMBER(OFFSET('Data transformed'!$A$4,MATCH($A12,'Data transformed'!$A$5:$A$185,0),MATCH(AX$4,'Data transformed'!$4:$4,0)-1)), (MIN(MAX(OFFSET('Data transformed'!$A$4,MATCH($A12,'Data transformed'!$A$5:$A$185,0),MATCH(AX$4,'Data transformed'!$4:$4,0)-1),$O12),$P12)-$O12)/$Q12*100,"NA"))</f>
        <v>100</v>
      </c>
      <c r="AY12" s="104" t="n">
        <f aca="true">IF($L12="","",IF(ISNUMBER(OFFSET('Data transformed'!$A$4,MATCH($A12,'Data transformed'!$A$5:$A$185,0),MATCH(AY$4,'Data transformed'!$4:$4,0)-1)), (MIN(MAX(OFFSET('Data transformed'!$A$4,MATCH($A12,'Data transformed'!$A$5:$A$185,0),MATCH(AY$4,'Data transformed'!$4:$4,0)-1),$O12),$P12)-$O12)/$Q12*100,"NA"))</f>
        <v>50</v>
      </c>
      <c r="AZ12" s="104" t="n">
        <f aca="true">IF($L12="","",IF(ISNUMBER(OFFSET('Data transformed'!$A$4,MATCH($A12,'Data transformed'!$A$5:$A$185,0),MATCH(AZ$4,'Data transformed'!$4:$4,0)-1)), (MIN(MAX(OFFSET('Data transformed'!$A$4,MATCH($A12,'Data transformed'!$A$5:$A$185,0),MATCH(AZ$4,'Data transformed'!$4:$4,0)-1),$O12),$P12)-$O12)/$Q12*100,"NA"))</f>
        <v>100</v>
      </c>
      <c r="BA12" s="104" t="n">
        <f aca="true">IF($L12="","",IF(ISNUMBER(OFFSET('Data transformed'!$A$4,MATCH($A12,'Data transformed'!$A$5:$A$185,0),MATCH(BA$4,'Data transformed'!$4:$4,0)-1)), (MIN(MAX(OFFSET('Data transformed'!$A$4,MATCH($A12,'Data transformed'!$A$5:$A$185,0),MATCH(BA$4,'Data transformed'!$4:$4,0)-1),$O12),$P12)-$O12)/$Q12*100,"NA"))</f>
        <v>100</v>
      </c>
      <c r="BB12" s="104" t="n">
        <f aca="true">IF($L12="","",IF(ISNUMBER(OFFSET('Data transformed'!$A$4,MATCH($A12,'Data transformed'!$A$5:$A$185,0),MATCH(BB$4,'Data transformed'!$4:$4,0)-1)), (MIN(MAX(OFFSET('Data transformed'!$A$4,MATCH($A12,'Data transformed'!$A$5:$A$185,0),MATCH(BB$4,'Data transformed'!$4:$4,0)-1),$O12),$P12)-$O12)/$Q12*100,"NA"))</f>
        <v>100</v>
      </c>
      <c r="BC12" s="104" t="n">
        <f aca="true">IF($L12="","",IF(ISNUMBER(OFFSET('Data transformed'!$A$4,MATCH($A12,'Data transformed'!$A$5:$A$185,0),MATCH(BC$4,'Data transformed'!$4:$4,0)-1)), (MIN(MAX(OFFSET('Data transformed'!$A$4,MATCH($A12,'Data transformed'!$A$5:$A$185,0),MATCH(BC$4,'Data transformed'!$4:$4,0)-1),$O12),$P12)-$O12)/$Q12*100,"NA"))</f>
        <v>50</v>
      </c>
      <c r="BD12" s="104" t="n">
        <f aca="true">IF($L12="","",IF(ISNUMBER(OFFSET('Data transformed'!$A$4,MATCH($A12,'Data transformed'!$A$5:$A$185,0),MATCH(BD$4,'Data transformed'!$4:$4,0)-1)), (MIN(MAX(OFFSET('Data transformed'!$A$4,MATCH($A12,'Data transformed'!$A$5:$A$185,0),MATCH(BD$4,'Data transformed'!$4:$4,0)-1),$O12),$P12)-$O12)/$Q12*100,"NA"))</f>
        <v>100</v>
      </c>
      <c r="BE12" s="104" t="n">
        <f aca="true">IF($L12="","",IF(ISNUMBER(OFFSET('Data transformed'!$A$4,MATCH($A12,'Data transformed'!$A$5:$A$185,0),MATCH(BE$4,'Data transformed'!$4:$4,0)-1)), (MIN(MAX(OFFSET('Data transformed'!$A$4,MATCH($A12,'Data transformed'!$A$5:$A$185,0),MATCH(BE$4,'Data transformed'!$4:$4,0)-1),$O12),$P12)-$O12)/$Q12*100,"NA"))</f>
        <v>50</v>
      </c>
      <c r="BF12" s="104" t="n">
        <f aca="true">IF($L12="","",IF(ISNUMBER(OFFSET('Data transformed'!$A$4,MATCH($A12,'Data transformed'!$A$5:$A$185,0),MATCH(BF$4,'Data transformed'!$4:$4,0)-1)), (MIN(MAX(OFFSET('Data transformed'!$A$4,MATCH($A12,'Data transformed'!$A$5:$A$185,0),MATCH(BF$4,'Data transformed'!$4:$4,0)-1),$O12),$P12)-$O12)/$Q12*100,"NA"))</f>
        <v>100</v>
      </c>
      <c r="BG12" s="104" t="n">
        <f aca="true">IF($L12="","",IF(ISNUMBER(OFFSET('Data transformed'!$A$4,MATCH($A12,'Data transformed'!$A$5:$A$185,0),MATCH(BG$4,'Data transformed'!$4:$4,0)-1)), (MIN(MAX(OFFSET('Data transformed'!$A$4,MATCH($A12,'Data transformed'!$A$5:$A$185,0),MATCH(BG$4,'Data transformed'!$4:$4,0)-1),$O12),$P12)-$O12)/$Q12*100,"NA"))</f>
        <v>100</v>
      </c>
      <c r="BH12" s="104" t="n">
        <f aca="true">IF($L12="","",IF(ISNUMBER(OFFSET('Data transformed'!$A$4,MATCH($A12,'Data transformed'!$A$5:$A$185,0),MATCH(BH$4,'Data transformed'!$4:$4,0)-1)), (MIN(MAX(OFFSET('Data transformed'!$A$4,MATCH($A12,'Data transformed'!$A$5:$A$185,0),MATCH(BH$4,'Data transformed'!$4:$4,0)-1),$O12),$P12)-$O12)/$Q12*100,"NA"))</f>
        <v>100</v>
      </c>
      <c r="BI12" s="104" t="n">
        <f aca="true">IF($L12="","",IF(ISNUMBER(OFFSET('Data transformed'!$A$4,MATCH($A12,'Data transformed'!$A$5:$A$185,0),MATCH(BI$4,'Data transformed'!$4:$4,0)-1)), (MIN(MAX(OFFSET('Data transformed'!$A$4,MATCH($A12,'Data transformed'!$A$5:$A$185,0),MATCH(BI$4,'Data transformed'!$4:$4,0)-1),$O12),$P12)-$O12)/$Q12*100,"NA"))</f>
        <v>50</v>
      </c>
      <c r="BJ12" s="104" t="n">
        <f aca="true">IF($L12="","",IF(ISNUMBER(OFFSET('Data transformed'!$A$4,MATCH($A12,'Data transformed'!$A$5:$A$185,0),MATCH(BJ$4,'Data transformed'!$4:$4,0)-1)), (MIN(MAX(OFFSET('Data transformed'!$A$4,MATCH($A12,'Data transformed'!$A$5:$A$185,0),MATCH(BJ$4,'Data transformed'!$4:$4,0)-1),$O12),$P12)-$O12)/$Q12*100,"NA"))</f>
        <v>100</v>
      </c>
      <c r="BK12" s="104" t="n">
        <f aca="true">IF($L12="","",IF(ISNUMBER(OFFSET('Data transformed'!$A$4,MATCH($A12,'Data transformed'!$A$5:$A$185,0),MATCH(BK$4,'Data transformed'!$4:$4,0)-1)), (MIN(MAX(OFFSET('Data transformed'!$A$4,MATCH($A12,'Data transformed'!$A$5:$A$185,0),MATCH(BK$4,'Data transformed'!$4:$4,0)-1),$O12),$P12)-$O12)/$Q12*100,"NA"))</f>
        <v>100</v>
      </c>
      <c r="BL12" s="104" t="n">
        <f aca="true">IF($L12="","",IF(ISNUMBER(OFFSET('Data transformed'!$A$4,MATCH($A12,'Data transformed'!$A$5:$A$185,0),MATCH(BL$4,'Data transformed'!$4:$4,0)-1)), (MIN(MAX(OFFSET('Data transformed'!$A$4,MATCH($A12,'Data transformed'!$A$5:$A$185,0),MATCH(BL$4,'Data transformed'!$4:$4,0)-1),$O12),$P12)-$O12)/$Q12*100,"NA"))</f>
        <v>50</v>
      </c>
      <c r="BM12" s="104" t="n">
        <f aca="true">IF($L12="","",IF(ISNUMBER(OFFSET('Data transformed'!$A$4,MATCH($A12,'Data transformed'!$A$5:$A$185,0),MATCH(BM$4,'Data transformed'!$4:$4,0)-1)), (MIN(MAX(OFFSET('Data transformed'!$A$4,MATCH($A12,'Data transformed'!$A$5:$A$185,0),MATCH(BM$4,'Data transformed'!$4:$4,0)-1),$O12),$P12)-$O12)/$Q12*100,"NA"))</f>
        <v>50</v>
      </c>
      <c r="BN12" s="104" t="n">
        <f aca="true">IF($L12="","",IF(ISNUMBER(OFFSET('Data transformed'!$A$4,MATCH($A12,'Data transformed'!$A$5:$A$185,0),MATCH(BN$4,'Data transformed'!$4:$4,0)-1)), (MIN(MAX(OFFSET('Data transformed'!$A$4,MATCH($A12,'Data transformed'!$A$5:$A$185,0),MATCH(BN$4,'Data transformed'!$4:$4,0)-1),$O12),$P12)-$O12)/$Q12*100,"NA"))</f>
        <v>100</v>
      </c>
      <c r="BO12" s="104" t="n">
        <f aca="true">IF($L12="","",IF(ISNUMBER(OFFSET('Data transformed'!$A$4,MATCH($A12,'Data transformed'!$A$5:$A$185,0),MATCH(BO$4,'Data transformed'!$4:$4,0)-1)), (MIN(MAX(OFFSET('Data transformed'!$A$4,MATCH($A12,'Data transformed'!$A$5:$A$185,0),MATCH(BO$4,'Data transformed'!$4:$4,0)-1),$O12),$P12)-$O12)/$Q12*100,"NA"))</f>
        <v>100</v>
      </c>
      <c r="BP12" s="104" t="n">
        <f aca="true">IF($L12="","",IF(ISNUMBER(OFFSET('Data transformed'!$A$4,MATCH($A12,'Data transformed'!$A$5:$A$185,0),MATCH(BP$4,'Data transformed'!$4:$4,0)-1)), (MIN(MAX(OFFSET('Data transformed'!$A$4,MATCH($A12,'Data transformed'!$A$5:$A$185,0),MATCH(BP$4,'Data transformed'!$4:$4,0)-1),$O12),$P12)-$O12)/$Q12*100,"NA"))</f>
        <v>100</v>
      </c>
      <c r="BQ12" s="104" t="n">
        <f aca="true">IF($L12="","",IF(ISNUMBER(OFFSET('Data transformed'!$A$4,MATCH($A12,'Data transformed'!$A$5:$A$185,0),MATCH(BQ$4,'Data transformed'!$4:$4,0)-1)), (MIN(MAX(OFFSET('Data transformed'!$A$4,MATCH($A12,'Data transformed'!$A$5:$A$185,0),MATCH(BQ$4,'Data transformed'!$4:$4,0)-1),$O12),$P12)-$O12)/$Q12*100,"NA"))</f>
        <v>50</v>
      </c>
      <c r="BR12" s="104" t="n">
        <f aca="true">IF($L12="","",IF(ISNUMBER(OFFSET('Data transformed'!$A$4,MATCH($A12,'Data transformed'!$A$5:$A$185,0),MATCH(BR$4,'Data transformed'!$4:$4,0)-1)), (MIN(MAX(OFFSET('Data transformed'!$A$4,MATCH($A12,'Data transformed'!$A$5:$A$185,0),MATCH(BR$4,'Data transformed'!$4:$4,0)-1),$O12),$P12)-$O12)/$Q12*100,"NA"))</f>
        <v>50</v>
      </c>
      <c r="BS12" s="104" t="n">
        <f aca="true">IF($L12="","",IF(ISNUMBER(OFFSET('Data transformed'!$A$4,MATCH($A12,'Data transformed'!$A$5:$A$185,0),MATCH(BS$4,'Data transformed'!$4:$4,0)-1)), (MIN(MAX(OFFSET('Data transformed'!$A$4,MATCH($A12,'Data transformed'!$A$5:$A$185,0),MATCH(BS$4,'Data transformed'!$4:$4,0)-1),$O12),$P12)-$O12)/$Q12*100,"NA"))</f>
        <v>100</v>
      </c>
      <c r="BT12" s="104" t="n">
        <f aca="true">IF($L12="","",IF(ISNUMBER(OFFSET('Data transformed'!$A$4,MATCH($A12,'Data transformed'!$A$5:$A$185,0),MATCH(BT$4,'Data transformed'!$4:$4,0)-1)), (MIN(MAX(OFFSET('Data transformed'!$A$4,MATCH($A12,'Data transformed'!$A$5:$A$185,0),MATCH(BT$4,'Data transformed'!$4:$4,0)-1),$O12),$P12)-$O12)/$Q12*100,"NA"))</f>
        <v>100</v>
      </c>
      <c r="BU12" s="104" t="n">
        <f aca="true">IF($L12="","",IF(ISNUMBER(OFFSET('Data transformed'!$A$4,MATCH($A12,'Data transformed'!$A$5:$A$185,0),MATCH(BU$4,'Data transformed'!$4:$4,0)-1)), (MIN(MAX(OFFSET('Data transformed'!$A$4,MATCH($A12,'Data transformed'!$A$5:$A$185,0),MATCH(BU$4,'Data transformed'!$4:$4,0)-1),$O12),$P12)-$O12)/$Q12*100,"NA"))</f>
        <v>50</v>
      </c>
      <c r="BV12" s="104" t="n">
        <f aca="true">IF($L12="","",IF(ISNUMBER(OFFSET('Data transformed'!$A$4,MATCH($A12,'Data transformed'!$A$5:$A$185,0),MATCH(BV$4,'Data transformed'!$4:$4,0)-1)), (MIN(MAX(OFFSET('Data transformed'!$A$4,MATCH($A12,'Data transformed'!$A$5:$A$185,0),MATCH(BV$4,'Data transformed'!$4:$4,0)-1),$O12),$P12)-$O12)/$Q12*100,"NA"))</f>
        <v>50</v>
      </c>
      <c r="BW12" s="104" t="n">
        <f aca="true">IF($L12="","",IF(ISNUMBER(OFFSET('Data transformed'!$A$4,MATCH($A12,'Data transformed'!$A$5:$A$185,0),MATCH(BW$4,'Data transformed'!$4:$4,0)-1)), (MIN(MAX(OFFSET('Data transformed'!$A$4,MATCH($A12,'Data transformed'!$A$5:$A$185,0),MATCH(BW$4,'Data transformed'!$4:$4,0)-1),$O12),$P12)-$O12)/$Q12*100,"NA"))</f>
        <v>50</v>
      </c>
      <c r="BX12" s="104" t="n">
        <f aca="true">IF($L12="","",IF(ISNUMBER(OFFSET('Data transformed'!$A$4,MATCH($A12,'Data transformed'!$A$5:$A$185,0),MATCH(BX$4,'Data transformed'!$4:$4,0)-1)), (MIN(MAX(OFFSET('Data transformed'!$A$4,MATCH($A12,'Data transformed'!$A$5:$A$185,0),MATCH(BX$4,'Data transformed'!$4:$4,0)-1),$O12),$P12)-$O12)/$Q12*100,"NA"))</f>
        <v>100</v>
      </c>
      <c r="BY12" s="104" t="n">
        <f aca="true">IF($L12="","",IF(ISNUMBER(OFFSET('Data transformed'!$A$4,MATCH($A12,'Data transformed'!$A$5:$A$185,0),MATCH(BY$4,'Data transformed'!$4:$4,0)-1)), (MIN(MAX(OFFSET('Data transformed'!$A$4,MATCH($A12,'Data transformed'!$A$5:$A$185,0),MATCH(BY$4,'Data transformed'!$4:$4,0)-1),$O12),$P12)-$O12)/$Q12*100,"NA"))</f>
        <v>50</v>
      </c>
      <c r="BZ12" s="104" t="n">
        <f aca="true">IF($L12="","",IF(ISNUMBER(OFFSET('Data transformed'!$A$4,MATCH($A12,'Data transformed'!$A$5:$A$185,0),MATCH(BZ$4,'Data transformed'!$4:$4,0)-1)), (MIN(MAX(OFFSET('Data transformed'!$A$4,MATCH($A12,'Data transformed'!$A$5:$A$185,0),MATCH(BZ$4,'Data transformed'!$4:$4,0)-1),$O12),$P12)-$O12)/$Q12*100,"NA"))</f>
        <v>100</v>
      </c>
      <c r="CA12" s="104" t="n">
        <f aca="true">IF($L12="","",IF(ISNUMBER(OFFSET('Data transformed'!$A$4,MATCH($A12,'Data transformed'!$A$5:$A$185,0),MATCH(CA$4,'Data transformed'!$4:$4,0)-1)), (MIN(MAX(OFFSET('Data transformed'!$A$4,MATCH($A12,'Data transformed'!$A$5:$A$185,0),MATCH(CA$4,'Data transformed'!$4:$4,0)-1),$O12),$P12)-$O12)/$Q12*100,"NA"))</f>
        <v>100</v>
      </c>
      <c r="CB12" s="104" t="n">
        <f aca="true">IF($L12="","",IF(ISNUMBER(OFFSET('Data transformed'!$A$4,MATCH($A12,'Data transformed'!$A$5:$A$185,0),MATCH(CB$4,'Data transformed'!$4:$4,0)-1)), (MIN(MAX(OFFSET('Data transformed'!$A$4,MATCH($A12,'Data transformed'!$A$5:$A$185,0),MATCH(CB$4,'Data transformed'!$4:$4,0)-1),$O12),$P12)-$O12)/$Q12*100,"NA"))</f>
        <v>100</v>
      </c>
      <c r="CC12" s="104" t="n">
        <f aca="true">IF($L12="","",IF(ISNUMBER(OFFSET('Data transformed'!$A$4,MATCH($A12,'Data transformed'!$A$5:$A$185,0),MATCH(CC$4,'Data transformed'!$4:$4,0)-1)), (MIN(MAX(OFFSET('Data transformed'!$A$4,MATCH($A12,'Data transformed'!$A$5:$A$185,0),MATCH(CC$4,'Data transformed'!$4:$4,0)-1),$O12),$P12)-$O12)/$Q12*100,"NA"))</f>
        <v>50</v>
      </c>
      <c r="CD12" s="104" t="n">
        <f aca="true">IF($L12="","",IF(ISNUMBER(OFFSET('Data transformed'!$A$4,MATCH($A12,'Data transformed'!$A$5:$A$185,0),MATCH(CD$4,'Data transformed'!$4:$4,0)-1)), (MIN(MAX(OFFSET('Data transformed'!$A$4,MATCH($A12,'Data transformed'!$A$5:$A$185,0),MATCH(CD$4,'Data transformed'!$4:$4,0)-1),$O12),$P12)-$O12)/$Q12*100,"NA"))</f>
        <v>100</v>
      </c>
      <c r="CE12" s="104" t="n">
        <f aca="true">IF($L12="","",IF(ISNUMBER(OFFSET('Data transformed'!$A$4,MATCH($A12,'Data transformed'!$A$5:$A$185,0),MATCH(CE$4,'Data transformed'!$4:$4,0)-1)), (MIN(MAX(OFFSET('Data transformed'!$A$4,MATCH($A12,'Data transformed'!$A$5:$A$185,0),MATCH(CE$4,'Data transformed'!$4:$4,0)-1),$O12),$P12)-$O12)/$Q12*100,"NA"))</f>
        <v>100</v>
      </c>
      <c r="CF12" s="104" t="n">
        <f aca="true">IF($L12="","",IF(ISNUMBER(OFFSET('Data transformed'!$A$4,MATCH($A12,'Data transformed'!$A$5:$A$185,0),MATCH(CF$4,'Data transformed'!$4:$4,0)-1)), (MIN(MAX(OFFSET('Data transformed'!$A$4,MATCH($A12,'Data transformed'!$A$5:$A$185,0),MATCH(CF$4,'Data transformed'!$4:$4,0)-1),$O12),$P12)-$O12)/$Q12*100,"NA"))</f>
        <v>50</v>
      </c>
      <c r="CG12" s="104" t="n">
        <f aca="true">IF($L12="","",IF(ISNUMBER(OFFSET('Data transformed'!$A$4,MATCH($A12,'Data transformed'!$A$5:$A$185,0),MATCH(CG$4,'Data transformed'!$4:$4,0)-1)), (MIN(MAX(OFFSET('Data transformed'!$A$4,MATCH($A12,'Data transformed'!$A$5:$A$185,0),MATCH(CG$4,'Data transformed'!$4:$4,0)-1),$O12),$P12)-$O12)/$Q12*100,"NA"))</f>
        <v>50</v>
      </c>
      <c r="CH12" s="104" t="n">
        <f aca="true">IF($L12="","",IF(ISNUMBER(OFFSET('Data transformed'!$A$4,MATCH($A12,'Data transformed'!$A$5:$A$185,0),MATCH(CH$4,'Data transformed'!$4:$4,0)-1)), (MIN(MAX(OFFSET('Data transformed'!$A$4,MATCH($A12,'Data transformed'!$A$5:$A$185,0),MATCH(CH$4,'Data transformed'!$4:$4,0)-1),$O12),$P12)-$O12)/$Q12*100,"NA"))</f>
        <v>50</v>
      </c>
      <c r="CI12" s="104" t="n">
        <f aca="true">IF($L12="","",IF(ISNUMBER(OFFSET('Data transformed'!$A$4,MATCH($A12,'Data transformed'!$A$5:$A$185,0),MATCH(CI$4,'Data transformed'!$4:$4,0)-1)), (MIN(MAX(OFFSET('Data transformed'!$A$4,MATCH($A12,'Data transformed'!$A$5:$A$185,0),MATCH(CI$4,'Data transformed'!$4:$4,0)-1),$O12),$P12)-$O12)/$Q12*100,"NA"))</f>
        <v>50</v>
      </c>
      <c r="CJ12" s="104" t="n">
        <f aca="true">IF($L12="","",IF(ISNUMBER(OFFSET('Data transformed'!$A$4,MATCH($A12,'Data transformed'!$A$5:$A$185,0),MATCH(CJ$4,'Data transformed'!$4:$4,0)-1)), (MIN(MAX(OFFSET('Data transformed'!$A$4,MATCH($A12,'Data transformed'!$A$5:$A$185,0),MATCH(CJ$4,'Data transformed'!$4:$4,0)-1),$O12),$P12)-$O12)/$Q12*100,"NA"))</f>
        <v>100</v>
      </c>
      <c r="CK12" s="104" t="n">
        <f aca="true">IF($L12="","",IF(ISNUMBER(OFFSET('Data transformed'!$A$4,MATCH($A12,'Data transformed'!$A$5:$A$185,0),MATCH(CK$4,'Data transformed'!$4:$4,0)-1)), (MIN(MAX(OFFSET('Data transformed'!$A$4,MATCH($A12,'Data transformed'!$A$5:$A$185,0),MATCH(CK$4,'Data transformed'!$4:$4,0)-1),$O12),$P12)-$O12)/$Q12*100,"NA"))</f>
        <v>50</v>
      </c>
      <c r="CL12" s="104" t="n">
        <f aca="true">IF($L12="","",IF(ISNUMBER(OFFSET('Data transformed'!$A$4,MATCH($A12,'Data transformed'!$A$5:$A$185,0),MATCH(CL$4,'Data transformed'!$4:$4,0)-1)), (MIN(MAX(OFFSET('Data transformed'!$A$4,MATCH($A12,'Data transformed'!$A$5:$A$185,0),MATCH(CL$4,'Data transformed'!$4:$4,0)-1),$O12),$P12)-$O12)/$Q12*100,"NA"))</f>
        <v>50</v>
      </c>
      <c r="CM12" s="104" t="n">
        <f aca="true">IF($L12="","",IF(ISNUMBER(OFFSET('Data transformed'!$A$4,MATCH($A12,'Data transformed'!$A$5:$A$185,0),MATCH(CM$4,'Data transformed'!$4:$4,0)-1)), (MIN(MAX(OFFSET('Data transformed'!$A$4,MATCH($A12,'Data transformed'!$A$5:$A$185,0),MATCH(CM$4,'Data transformed'!$4:$4,0)-1),$O12),$P12)-$O12)/$Q12*100,"NA"))</f>
        <v>100</v>
      </c>
      <c r="CN12" s="104" t="n">
        <f aca="true">IF($L12="","",IF(ISNUMBER(OFFSET('Data transformed'!$A$4,MATCH($A12,'Data transformed'!$A$5:$A$185,0),MATCH(CN$4,'Data transformed'!$4:$4,0)-1)), (MIN(MAX(OFFSET('Data transformed'!$A$4,MATCH($A12,'Data transformed'!$A$5:$A$185,0),MATCH(CN$4,'Data transformed'!$4:$4,0)-1),$O12),$P12)-$O12)/$Q12*100,"NA"))</f>
        <v>50</v>
      </c>
      <c r="CO12" s="104" t="n">
        <f aca="true">IF($L12="","",IF(ISNUMBER(OFFSET('Data transformed'!$A$4,MATCH($A12,'Data transformed'!$A$5:$A$185,0),MATCH(CO$4,'Data transformed'!$4:$4,0)-1)), (MIN(MAX(OFFSET('Data transformed'!$A$4,MATCH($A12,'Data transformed'!$A$5:$A$185,0),MATCH(CO$4,'Data transformed'!$4:$4,0)-1),$O12),$P12)-$O12)/$Q12*100,"NA"))</f>
        <v>100</v>
      </c>
      <c r="CP12" s="104" t="n">
        <f aca="true">IF($L12="","",IF(ISNUMBER(OFFSET('Data transformed'!$A$4,MATCH($A12,'Data transformed'!$A$5:$A$185,0),MATCH(CP$4,'Data transformed'!$4:$4,0)-1)), (MIN(MAX(OFFSET('Data transformed'!$A$4,MATCH($A12,'Data transformed'!$A$5:$A$185,0),MATCH(CP$4,'Data transformed'!$4:$4,0)-1),$O12),$P12)-$O12)/$Q12*100,"NA"))</f>
        <v>50</v>
      </c>
      <c r="CQ12" s="104" t="n">
        <f aca="true">IF($L12="","",IF(ISNUMBER(OFFSET('Data transformed'!$A$4,MATCH($A12,'Data transformed'!$A$5:$A$185,0),MATCH(CQ$4,'Data transformed'!$4:$4,0)-1)), (MIN(MAX(OFFSET('Data transformed'!$A$4,MATCH($A12,'Data transformed'!$A$5:$A$185,0),MATCH(CQ$4,'Data transformed'!$4:$4,0)-1),$O12),$P12)-$O12)/$Q12*100,"NA"))</f>
        <v>100</v>
      </c>
      <c r="CR12" s="104" t="n">
        <f aca="true">IF($L12="","",IF(ISNUMBER(OFFSET('Data transformed'!$A$4,MATCH($A12,'Data transformed'!$A$5:$A$185,0),MATCH(CR$4,'Data transformed'!$4:$4,0)-1)), (MIN(MAX(OFFSET('Data transformed'!$A$4,MATCH($A12,'Data transformed'!$A$5:$A$185,0),MATCH(CR$4,'Data transformed'!$4:$4,0)-1),$O12),$P12)-$O12)/$Q12*100,"NA"))</f>
        <v>100</v>
      </c>
      <c r="CS12" s="104" t="n">
        <f aca="true">IF($L12="","",IF(ISNUMBER(OFFSET('Data transformed'!$A$4,MATCH($A12,'Data transformed'!$A$5:$A$185,0),MATCH(CS$4,'Data transformed'!$4:$4,0)-1)), (MIN(MAX(OFFSET('Data transformed'!$A$4,MATCH($A12,'Data transformed'!$A$5:$A$185,0),MATCH(CS$4,'Data transformed'!$4:$4,0)-1),$O12),$P12)-$O12)/$Q12*100,"NA"))</f>
        <v>100</v>
      </c>
      <c r="CT12" s="104" t="n">
        <f aca="true">IF($L12="","",IF(ISNUMBER(OFFSET('Data transformed'!$A$4,MATCH($A12,'Data transformed'!$A$5:$A$185,0),MATCH(CT$4,'Data transformed'!$4:$4,0)-1)), (MIN(MAX(OFFSET('Data transformed'!$A$4,MATCH($A12,'Data transformed'!$A$5:$A$185,0),MATCH(CT$4,'Data transformed'!$4:$4,0)-1),$O12),$P12)-$O12)/$Q12*100,"NA"))</f>
        <v>50</v>
      </c>
      <c r="CU12" s="104" t="n">
        <f aca="true">IF($L12="","",IF(ISNUMBER(OFFSET('Data transformed'!$A$4,MATCH($A12,'Data transformed'!$A$5:$A$185,0),MATCH(CU$4,'Data transformed'!$4:$4,0)-1)), (MIN(MAX(OFFSET('Data transformed'!$A$4,MATCH($A12,'Data transformed'!$A$5:$A$185,0),MATCH(CU$4,'Data transformed'!$4:$4,0)-1),$O12),$P12)-$O12)/$Q12*100,"NA"))</f>
        <v>50</v>
      </c>
      <c r="CV12" s="104" t="n">
        <f aca="true">IF($L12="","",IF(ISNUMBER(OFFSET('Data transformed'!$A$4,MATCH($A12,'Data transformed'!$A$5:$A$185,0),MATCH(CV$4,'Data transformed'!$4:$4,0)-1)), (MIN(MAX(OFFSET('Data transformed'!$A$4,MATCH($A12,'Data transformed'!$A$5:$A$185,0),MATCH(CV$4,'Data transformed'!$4:$4,0)-1),$O12),$P12)-$O12)/$Q12*100,"NA"))</f>
        <v>50</v>
      </c>
      <c r="CW12" s="104" t="n">
        <f aca="true">IF($L12="","",IF(ISNUMBER(OFFSET('Data transformed'!$A$4,MATCH($A12,'Data transformed'!$A$5:$A$185,0),MATCH(CW$4,'Data transformed'!$4:$4,0)-1)), (MIN(MAX(OFFSET('Data transformed'!$A$4,MATCH($A12,'Data transformed'!$A$5:$A$185,0),MATCH(CW$4,'Data transformed'!$4:$4,0)-1),$O12),$P12)-$O12)/$Q12*100,"NA"))</f>
        <v>50</v>
      </c>
    </row>
    <row r="13" s="103" customFormat="true" ht="15.5" hidden="false" customHeight="false" outlineLevel="0" collapsed="false">
      <c r="A13" s="107" t="n">
        <v>1122</v>
      </c>
      <c r="B13" s="107" t="n">
        <v>4</v>
      </c>
      <c r="C13" s="103" t="str">
        <f aca="true">IF(ISBLANK(OFFSET('outliers treatment'!$A$3,MATCH($A13,'outliers treatment'!$A$4:$A$154,0),MATCH(C$4,'outliers treatment'!$4:$4,0)-1)),"",OFFSET('outliers treatment'!$A$3,MATCH($A13,'outliers treatment'!$A$4:$A$154,0),MATCH(C$4,'outliers treatment'!$4:$4,0)-1))</f>
        <v/>
      </c>
      <c r="D13" s="103" t="str">
        <f aca="true">IF(ISBLANK(OFFSET('outliers treatment'!$A$3,MATCH($A13,'outliers treatment'!$A$4:$A$154,0),MATCH(D$4,'outliers treatment'!$4:$4,0)-1)),"",OFFSET('outliers treatment'!$A$3,MATCH($A13,'outliers treatment'!$A$4:$A$154,0),MATCH(D$4,'outliers treatment'!$4:$4,0)-1))</f>
        <v>Expert assessment data - C.11</v>
      </c>
      <c r="E13" s="103" t="str">
        <f aca="true">IF(ISBLANK(OFFSET('outliers treatment'!$A$3,MATCH($A13,'outliers treatment'!$A$4:$A$154,0),MATCH(E$4,'outliers treatment'!$4:$4,0)-1)),"",OFFSET('outliers treatment'!$A$3,MATCH($A13,'outliers treatment'!$A$4:$A$154,0),MATCH(E$4,'outliers treatment'!$4:$4,0)-1))</f>
        <v>Is participation in these structures funded for non-governmental consumer advocacy groups in your country in 2020?</v>
      </c>
      <c r="F13" s="103" t="str">
        <f aca="true">IF(ISBLANK(OFFSET('outliers treatment'!$A$3,MATCH($A13,'outliers treatment'!$A$4:$A$154,0),MATCH(F$4,'outliers treatment'!$4:$4,0)-1)),"",OFFSET('outliers treatment'!$A$3,MATCH($A13,'outliers treatment'!$A$4:$A$154,0),MATCH(F$4,'outliers treatment'!$4:$4,0)-1))</f>
        <v/>
      </c>
      <c r="G13" s="103" t="str">
        <f aca="true">IF(ISBLANK(OFFSET('outliers treatment'!$A$3,MATCH($A13,'outliers treatment'!$A$4:$A$154,0),MATCH(G$4,'outliers treatment'!$4:$4,0)-1)),"",OFFSET('outliers treatment'!$A$3,MATCH($A13,'outliers treatment'!$A$4:$A$154,0),MATCH(G$4,'outliers treatment'!$4:$4,0)-1))</f>
        <v/>
      </c>
      <c r="H13" s="103" t="str">
        <f aca="true">IF(ISBLANK(OFFSET('outliers treatment'!$A$3,MATCH($A13,'outliers treatment'!$A$4:$A$154,0),MATCH(H$4,'outliers treatment'!$4:$4,0)-1)),"",OFFSET('outliers treatment'!$A$3,MATCH($A13,'outliers treatment'!$A$4:$A$154,0),MATCH(H$4,'outliers treatment'!$4:$4,0)-1))</f>
        <v/>
      </c>
      <c r="I13" s="103" t="str">
        <f aca="true">IF(ISBLANK(OFFSET('outliers treatment'!$A$3,MATCH($A13,'outliers treatment'!$A$4:$A$154,0),MATCH(I$4,'outliers treatment'!$4:$4,0)-1)),"",OFFSET('outliers treatment'!$A$3,MATCH($A13,'outliers treatment'!$A$4:$A$154,0),MATCH(I$4,'outliers treatment'!$4:$4,0)-1))</f>
        <v/>
      </c>
      <c r="J13" s="104" t="n">
        <f aca="false" t="array" ref="J13:J13">MIN(IF(ISNUMBER(V13:CW13),V13:CW13))</f>
        <v>0</v>
      </c>
      <c r="K13" s="103" t="n">
        <f aca="false" t="array" ref="K13:K13">MAX(IF(ISNUMBER(V13:CW13),V13:CW13))</f>
        <v>100</v>
      </c>
      <c r="L13" s="103" t="n">
        <f aca="true">IF(ISBLANK(OFFSET('outliers treatment'!$A$3,MATCH($A13,'outliers treatment'!$A$4:$A$154,0),MATCH(L$4,'outliers treatment'!$4:$4,0)-1)),"",OFFSET('outliers treatment'!$A$3,MATCH($A13,'outliers treatment'!$A$4:$A$154,0),MATCH(L$4,'outliers treatment'!$4:$4,0)-1))</f>
        <v>0</v>
      </c>
      <c r="M13" s="103" t="n">
        <f aca="true">IF(ISBLANK(OFFSET('outliers treatment'!$A$3,MATCH($A13,'outliers treatment'!$A$4:$A$154,0),MATCH(M$4,'outliers treatment'!$4:$4,0)-1)),"",OFFSET('outliers treatment'!$A$3,MATCH($A13,'outliers treatment'!$A$4:$A$154,0),MATCH(M$4,'outliers treatment'!$4:$4,0)-1))</f>
        <v>0.70238125</v>
      </c>
      <c r="N13" s="103" t="n">
        <f aca="true">IF(ISBLANK(OFFSET('outliers treatment'!$A$3,MATCH($A13,'outliers treatment'!$A$4:$A$154,0),MATCH(N$4,'outliers treatment'!$4:$4,0)-1)),"",OFFSET('outliers treatment'!$A$3,MATCH($A13,'outliers treatment'!$A$4:$A$154,0),MATCH(N$4,'outliers treatment'!$4:$4,0)-1))</f>
        <v>0.70238125</v>
      </c>
      <c r="O13" s="103" t="n">
        <f aca="true">IF(ISBLANK(OFFSET('outliers treatment'!$A$3,MATCH($A13,'outliers treatment'!$A$4:$A$154,0),MATCH(O$4,'outliers treatment'!$4:$4,0)-1)),"",OFFSET('outliers treatment'!$A$3,MATCH($A13,'outliers treatment'!$A$4:$A$154,0),MATCH(O$4,'outliers treatment'!$4:$4,0)-1))</f>
        <v>0</v>
      </c>
      <c r="P13" s="103" t="n">
        <f aca="true">IF(ISBLANK(OFFSET('outliers treatment'!$A$3,MATCH($A13,'outliers treatment'!$A$4:$A$154,0),MATCH(P$4,'outliers treatment'!$4:$4,0)-1)),"",OFFSET('outliers treatment'!$A$3,MATCH($A13,'outliers treatment'!$A$4:$A$154,0),MATCH(P$4,'outliers treatment'!$4:$4,0)-1))</f>
        <v>2</v>
      </c>
      <c r="Q13" s="103" t="n">
        <f aca="false">IFERROR(P13-O13,"")</f>
        <v>2</v>
      </c>
      <c r="R13" s="105" t="n">
        <f aca="false" t="array" ref="R13:R13">IFERROR(SKEW(IF(ISNUMBER(V13:CW13),V13:CW13,"")),"")</f>
        <v>1.3546055451715</v>
      </c>
      <c r="S13" s="103" t="n">
        <v>0</v>
      </c>
      <c r="T13" s="103" t="n">
        <v>0.5</v>
      </c>
      <c r="U13" s="106" t="n">
        <f aca="false" t="array" ref="U13:U13">IF(B13&lt;4,"",1-IFERROR(SUM(ISNUMBER(V13:CW13)*(1-$V$3:$CW$3))/COUNTIF($V$3:$CW$3,0),0))</f>
        <v>0.025</v>
      </c>
      <c r="V13" s="104" t="n">
        <f aca="true">IF($L13="","",IF(ISNUMBER(OFFSET('Data transformed'!$A$4,MATCH($A13,'Data transformed'!$A$5:$A$185,0),MATCH(V$4,'Data transformed'!$4:$4,0)-1)), (MIN(MAX(OFFSET('Data transformed'!$A$4,MATCH($A13,'Data transformed'!$A$5:$A$185,0),MATCH(V$4,'Data transformed'!$4:$4,0)-1),$O13),$P13)-$O13)/$Q13*100,"NA"))</f>
        <v>21.4285715</v>
      </c>
      <c r="W13" s="104" t="n">
        <f aca="true">IF($L13="","",IF(ISNUMBER(OFFSET('Data transformed'!$A$4,MATCH($A13,'Data transformed'!$A$5:$A$185,0),MATCH(W$4,'Data transformed'!$4:$4,0)-1)), (MIN(MAX(OFFSET('Data transformed'!$A$4,MATCH($A13,'Data transformed'!$A$5:$A$185,0),MATCH(W$4,'Data transformed'!$4:$4,0)-1),$O13),$P13)-$O13)/$Q13*100,"NA"))</f>
        <v>35.7143</v>
      </c>
      <c r="X13" s="104" t="str">
        <f aca="true">IF($L13="","",IF(ISNUMBER(OFFSET('Data transformed'!$A$4,MATCH($A13,'Data transformed'!$A$5:$A$185,0),MATCH(X$4,'Data transformed'!$4:$4,0)-1)), (MIN(MAX(OFFSET('Data transformed'!$A$4,MATCH($A13,'Data transformed'!$A$5:$A$185,0),MATCH(X$4,'Data transformed'!$4:$4,0)-1),$O13),$P13)-$O13)/$Q13*100,"NA"))</f>
        <v>NA</v>
      </c>
      <c r="Y13" s="104" t="n">
        <f aca="true">IF($L13="","",IF(ISNUMBER(OFFSET('Data transformed'!$A$4,MATCH($A13,'Data transformed'!$A$5:$A$185,0),MATCH(Y$4,'Data transformed'!$4:$4,0)-1)), (MIN(MAX(OFFSET('Data transformed'!$A$4,MATCH($A13,'Data transformed'!$A$5:$A$185,0),MATCH(Y$4,'Data transformed'!$4:$4,0)-1),$O13),$P13)-$O13)/$Q13*100,"NA"))</f>
        <v>0</v>
      </c>
      <c r="Z13" s="104" t="n">
        <f aca="true">IF($L13="","",IF(ISNUMBER(OFFSET('Data transformed'!$A$4,MATCH($A13,'Data transformed'!$A$5:$A$185,0),MATCH(Z$4,'Data transformed'!$4:$4,0)-1)), (MIN(MAX(OFFSET('Data transformed'!$A$4,MATCH($A13,'Data transformed'!$A$5:$A$185,0),MATCH(Z$4,'Data transformed'!$4:$4,0)-1),$O13),$P13)-$O13)/$Q13*100,"NA"))</f>
        <v>7.14285</v>
      </c>
      <c r="AA13" s="104" t="n">
        <f aca="true">IF($L13="","",IF(ISNUMBER(OFFSET('Data transformed'!$A$4,MATCH($A13,'Data transformed'!$A$5:$A$185,0),MATCH(AA$4,'Data transformed'!$4:$4,0)-1)), (MIN(MAX(OFFSET('Data transformed'!$A$4,MATCH($A13,'Data transformed'!$A$5:$A$185,0),MATCH(AA$4,'Data transformed'!$4:$4,0)-1),$O13),$P13)-$O13)/$Q13*100,"NA"))</f>
        <v>0</v>
      </c>
      <c r="AB13" s="104" t="n">
        <f aca="true">IF($L13="","",IF(ISNUMBER(OFFSET('Data transformed'!$A$4,MATCH($A13,'Data transformed'!$A$5:$A$185,0),MATCH(AB$4,'Data transformed'!$4:$4,0)-1)), (MIN(MAX(OFFSET('Data transformed'!$A$4,MATCH($A13,'Data transformed'!$A$5:$A$185,0),MATCH(AB$4,'Data transformed'!$4:$4,0)-1),$O13),$P13)-$O13)/$Q13*100,"NA"))</f>
        <v>21.42855</v>
      </c>
      <c r="AC13" s="104" t="n">
        <f aca="true">IF($L13="","",IF(ISNUMBER(OFFSET('Data transformed'!$A$4,MATCH($A13,'Data transformed'!$A$5:$A$185,0),MATCH(AC$4,'Data transformed'!$4:$4,0)-1)), (MIN(MAX(OFFSET('Data transformed'!$A$4,MATCH($A13,'Data transformed'!$A$5:$A$185,0),MATCH(AC$4,'Data transformed'!$4:$4,0)-1),$O13),$P13)-$O13)/$Q13*100,"NA"))</f>
        <v>7.14285</v>
      </c>
      <c r="AD13" s="104" t="n">
        <f aca="true">IF($L13="","",IF(ISNUMBER(OFFSET('Data transformed'!$A$4,MATCH($A13,'Data transformed'!$A$5:$A$185,0),MATCH(AD$4,'Data transformed'!$4:$4,0)-1)), (MIN(MAX(OFFSET('Data transformed'!$A$4,MATCH($A13,'Data transformed'!$A$5:$A$185,0),MATCH(AD$4,'Data transformed'!$4:$4,0)-1),$O13),$P13)-$O13)/$Q13*100,"NA"))</f>
        <v>35.7143</v>
      </c>
      <c r="AE13" s="104" t="n">
        <f aca="true">IF($L13="","",IF(ISNUMBER(OFFSET('Data transformed'!$A$4,MATCH($A13,'Data transformed'!$A$5:$A$185,0),MATCH(AE$4,'Data transformed'!$4:$4,0)-1)), (MIN(MAX(OFFSET('Data transformed'!$A$4,MATCH($A13,'Data transformed'!$A$5:$A$185,0),MATCH(AE$4,'Data transformed'!$4:$4,0)-1),$O13),$P13)-$O13)/$Q13*100,"NA"))</f>
        <v>64.285715</v>
      </c>
      <c r="AF13" s="104" t="n">
        <f aca="true">IF($L13="","",IF(ISNUMBER(OFFSET('Data transformed'!$A$4,MATCH($A13,'Data transformed'!$A$5:$A$185,0),MATCH(AF$4,'Data transformed'!$4:$4,0)-1)), (MIN(MAX(OFFSET('Data transformed'!$A$4,MATCH($A13,'Data transformed'!$A$5:$A$185,0),MATCH(AF$4,'Data transformed'!$4:$4,0)-1),$O13),$P13)-$O13)/$Q13*100,"NA"))</f>
        <v>100</v>
      </c>
      <c r="AG13" s="104" t="n">
        <f aca="true">IF($L13="","",IF(ISNUMBER(OFFSET('Data transformed'!$A$4,MATCH($A13,'Data transformed'!$A$5:$A$185,0),MATCH(AG$4,'Data transformed'!$4:$4,0)-1)), (MIN(MAX(OFFSET('Data transformed'!$A$4,MATCH($A13,'Data transformed'!$A$5:$A$185,0),MATCH(AG$4,'Data transformed'!$4:$4,0)-1),$O13),$P13)-$O13)/$Q13*100,"NA"))</f>
        <v>28.57145</v>
      </c>
      <c r="AH13" s="104" t="n">
        <f aca="true">IF($L13="","",IF(ISNUMBER(OFFSET('Data transformed'!$A$4,MATCH($A13,'Data transformed'!$A$5:$A$185,0),MATCH(AH$4,'Data transformed'!$4:$4,0)-1)), (MIN(MAX(OFFSET('Data transformed'!$A$4,MATCH($A13,'Data transformed'!$A$5:$A$185,0),MATCH(AH$4,'Data transformed'!$4:$4,0)-1),$O13),$P13)-$O13)/$Q13*100,"NA"))</f>
        <v>0</v>
      </c>
      <c r="AI13" s="104" t="n">
        <f aca="true">IF($L13="","",IF(ISNUMBER(OFFSET('Data transformed'!$A$4,MATCH($A13,'Data transformed'!$A$5:$A$185,0),MATCH(AI$4,'Data transformed'!$4:$4,0)-1)), (MIN(MAX(OFFSET('Data transformed'!$A$4,MATCH($A13,'Data transformed'!$A$5:$A$185,0),MATCH(AI$4,'Data transformed'!$4:$4,0)-1),$O13),$P13)-$O13)/$Q13*100,"NA"))</f>
        <v>0</v>
      </c>
      <c r="AJ13" s="104" t="n">
        <f aca="true">IF($L13="","",IF(ISNUMBER(OFFSET('Data transformed'!$A$4,MATCH($A13,'Data transformed'!$A$5:$A$185,0),MATCH(AJ$4,'Data transformed'!$4:$4,0)-1)), (MIN(MAX(OFFSET('Data transformed'!$A$4,MATCH($A13,'Data transformed'!$A$5:$A$185,0),MATCH(AJ$4,'Data transformed'!$4:$4,0)-1),$O13),$P13)-$O13)/$Q13*100,"NA"))</f>
        <v>0</v>
      </c>
      <c r="AK13" s="104" t="n">
        <f aca="true">IF($L13="","",IF(ISNUMBER(OFFSET('Data transformed'!$A$4,MATCH($A13,'Data transformed'!$A$5:$A$185,0),MATCH(AK$4,'Data transformed'!$4:$4,0)-1)), (MIN(MAX(OFFSET('Data transformed'!$A$4,MATCH($A13,'Data transformed'!$A$5:$A$185,0),MATCH(AK$4,'Data transformed'!$4:$4,0)-1),$O13),$P13)-$O13)/$Q13*100,"NA"))</f>
        <v>0</v>
      </c>
      <c r="AL13" s="104" t="n">
        <f aca="true">IF($L13="","",IF(ISNUMBER(OFFSET('Data transformed'!$A$4,MATCH($A13,'Data transformed'!$A$5:$A$185,0),MATCH(AL$4,'Data transformed'!$4:$4,0)-1)), (MIN(MAX(OFFSET('Data transformed'!$A$4,MATCH($A13,'Data transformed'!$A$5:$A$185,0),MATCH(AL$4,'Data transformed'!$4:$4,0)-1),$O13),$P13)-$O13)/$Q13*100,"NA"))</f>
        <v>0</v>
      </c>
      <c r="AM13" s="104" t="n">
        <f aca="true">IF($L13="","",IF(ISNUMBER(OFFSET('Data transformed'!$A$4,MATCH($A13,'Data transformed'!$A$5:$A$185,0),MATCH(AM$4,'Data transformed'!$4:$4,0)-1)), (MIN(MAX(OFFSET('Data transformed'!$A$4,MATCH($A13,'Data transformed'!$A$5:$A$185,0),MATCH(AM$4,'Data transformed'!$4:$4,0)-1),$O13),$P13)-$O13)/$Q13*100,"NA"))</f>
        <v>42.857145</v>
      </c>
      <c r="AN13" s="104" t="n">
        <f aca="true">IF($L13="","",IF(ISNUMBER(OFFSET('Data transformed'!$A$4,MATCH($A13,'Data transformed'!$A$5:$A$185,0),MATCH(AN$4,'Data transformed'!$4:$4,0)-1)), (MIN(MAX(OFFSET('Data transformed'!$A$4,MATCH($A13,'Data transformed'!$A$5:$A$185,0),MATCH(AN$4,'Data transformed'!$4:$4,0)-1),$O13),$P13)-$O13)/$Q13*100,"NA"))</f>
        <v>30</v>
      </c>
      <c r="AO13" s="104" t="n">
        <f aca="true">IF($L13="","",IF(ISNUMBER(OFFSET('Data transformed'!$A$4,MATCH($A13,'Data transformed'!$A$5:$A$185,0),MATCH(AO$4,'Data transformed'!$4:$4,0)-1)), (MIN(MAX(OFFSET('Data transformed'!$A$4,MATCH($A13,'Data transformed'!$A$5:$A$185,0),MATCH(AO$4,'Data transformed'!$4:$4,0)-1),$O13),$P13)-$O13)/$Q13*100,"NA"))</f>
        <v>0</v>
      </c>
      <c r="AP13" s="104" t="n">
        <f aca="true">IF($L13="","",IF(ISNUMBER(OFFSET('Data transformed'!$A$4,MATCH($A13,'Data transformed'!$A$5:$A$185,0),MATCH(AP$4,'Data transformed'!$4:$4,0)-1)), (MIN(MAX(OFFSET('Data transformed'!$A$4,MATCH($A13,'Data transformed'!$A$5:$A$185,0),MATCH(AP$4,'Data transformed'!$4:$4,0)-1),$O13),$P13)-$O13)/$Q13*100,"NA"))</f>
        <v>0</v>
      </c>
      <c r="AQ13" s="104" t="n">
        <f aca="true">IF($L13="","",IF(ISNUMBER(OFFSET('Data transformed'!$A$4,MATCH($A13,'Data transformed'!$A$5:$A$185,0),MATCH(AQ$4,'Data transformed'!$4:$4,0)-1)), (MIN(MAX(OFFSET('Data transformed'!$A$4,MATCH($A13,'Data transformed'!$A$5:$A$185,0),MATCH(AQ$4,'Data transformed'!$4:$4,0)-1),$O13),$P13)-$O13)/$Q13*100,"NA"))</f>
        <v>2.38095</v>
      </c>
      <c r="AR13" s="104" t="n">
        <f aca="true">IF($L13="","",IF(ISNUMBER(OFFSET('Data transformed'!$A$4,MATCH($A13,'Data transformed'!$A$5:$A$185,0),MATCH(AR$4,'Data transformed'!$4:$4,0)-1)), (MIN(MAX(OFFSET('Data transformed'!$A$4,MATCH($A13,'Data transformed'!$A$5:$A$185,0),MATCH(AR$4,'Data transformed'!$4:$4,0)-1),$O13),$P13)-$O13)/$Q13*100,"NA"))</f>
        <v>0</v>
      </c>
      <c r="AS13" s="104" t="n">
        <f aca="true">IF($L13="","",IF(ISNUMBER(OFFSET('Data transformed'!$A$4,MATCH($A13,'Data transformed'!$A$5:$A$185,0),MATCH(AS$4,'Data transformed'!$4:$4,0)-1)), (MIN(MAX(OFFSET('Data transformed'!$A$4,MATCH($A13,'Data transformed'!$A$5:$A$185,0),MATCH(AS$4,'Data transformed'!$4:$4,0)-1),$O13),$P13)-$O13)/$Q13*100,"NA"))</f>
        <v>100</v>
      </c>
      <c r="AT13" s="104" t="n">
        <f aca="true">IF($L13="","",IF(ISNUMBER(OFFSET('Data transformed'!$A$4,MATCH($A13,'Data transformed'!$A$5:$A$185,0),MATCH(AT$4,'Data transformed'!$4:$4,0)-1)), (MIN(MAX(OFFSET('Data transformed'!$A$4,MATCH($A13,'Data transformed'!$A$5:$A$185,0),MATCH(AT$4,'Data transformed'!$4:$4,0)-1),$O13),$P13)-$O13)/$Q13*100,"NA"))</f>
        <v>0</v>
      </c>
      <c r="AU13" s="104" t="n">
        <f aca="true">IF($L13="","",IF(ISNUMBER(OFFSET('Data transformed'!$A$4,MATCH($A13,'Data transformed'!$A$5:$A$185,0),MATCH(AU$4,'Data transformed'!$4:$4,0)-1)), (MIN(MAX(OFFSET('Data transformed'!$A$4,MATCH($A13,'Data transformed'!$A$5:$A$185,0),MATCH(AU$4,'Data transformed'!$4:$4,0)-1),$O13),$P13)-$O13)/$Q13*100,"NA"))</f>
        <v>33.33335</v>
      </c>
      <c r="AV13" s="104" t="n">
        <f aca="true">IF($L13="","",IF(ISNUMBER(OFFSET('Data transformed'!$A$4,MATCH($A13,'Data transformed'!$A$5:$A$185,0),MATCH(AV$4,'Data transformed'!$4:$4,0)-1)), (MIN(MAX(OFFSET('Data transformed'!$A$4,MATCH($A13,'Data transformed'!$A$5:$A$185,0),MATCH(AV$4,'Data transformed'!$4:$4,0)-1),$O13),$P13)-$O13)/$Q13*100,"NA"))</f>
        <v>0</v>
      </c>
      <c r="AW13" s="104" t="n">
        <f aca="true">IF($L13="","",IF(ISNUMBER(OFFSET('Data transformed'!$A$4,MATCH($A13,'Data transformed'!$A$5:$A$185,0),MATCH(AW$4,'Data transformed'!$4:$4,0)-1)), (MIN(MAX(OFFSET('Data transformed'!$A$4,MATCH($A13,'Data transformed'!$A$5:$A$185,0),MATCH(AW$4,'Data transformed'!$4:$4,0)-1),$O13),$P13)-$O13)/$Q13*100,"NA"))</f>
        <v>0</v>
      </c>
      <c r="AX13" s="104" t="n">
        <f aca="true">IF($L13="","",IF(ISNUMBER(OFFSET('Data transformed'!$A$4,MATCH($A13,'Data transformed'!$A$5:$A$185,0),MATCH(AX$4,'Data transformed'!$4:$4,0)-1)), (MIN(MAX(OFFSET('Data transformed'!$A$4,MATCH($A13,'Data transformed'!$A$5:$A$185,0),MATCH(AX$4,'Data transformed'!$4:$4,0)-1),$O13),$P13)-$O13)/$Q13*100,"NA"))</f>
        <v>0</v>
      </c>
      <c r="AY13" s="104" t="n">
        <f aca="true">IF($L13="","",IF(ISNUMBER(OFFSET('Data transformed'!$A$4,MATCH($A13,'Data transformed'!$A$5:$A$185,0),MATCH(AY$4,'Data transformed'!$4:$4,0)-1)), (MIN(MAX(OFFSET('Data transformed'!$A$4,MATCH($A13,'Data transformed'!$A$5:$A$185,0),MATCH(AY$4,'Data transformed'!$4:$4,0)-1),$O13),$P13)-$O13)/$Q13*100,"NA"))</f>
        <v>64.2857</v>
      </c>
      <c r="AZ13" s="104" t="n">
        <f aca="true">IF($L13="","",IF(ISNUMBER(OFFSET('Data transformed'!$A$4,MATCH($A13,'Data transformed'!$A$5:$A$185,0),MATCH(AZ$4,'Data transformed'!$4:$4,0)-1)), (MIN(MAX(OFFSET('Data transformed'!$A$4,MATCH($A13,'Data transformed'!$A$5:$A$185,0),MATCH(AZ$4,'Data transformed'!$4:$4,0)-1),$O13),$P13)-$O13)/$Q13*100,"NA"))</f>
        <v>0</v>
      </c>
      <c r="BA13" s="104" t="n">
        <f aca="true">IF($L13="","",IF(ISNUMBER(OFFSET('Data transformed'!$A$4,MATCH($A13,'Data transformed'!$A$5:$A$185,0),MATCH(BA$4,'Data transformed'!$4:$4,0)-1)), (MIN(MAX(OFFSET('Data transformed'!$A$4,MATCH($A13,'Data transformed'!$A$5:$A$185,0),MATCH(BA$4,'Data transformed'!$4:$4,0)-1),$O13),$P13)-$O13)/$Q13*100,"NA"))</f>
        <v>0</v>
      </c>
      <c r="BB13" s="104" t="n">
        <f aca="true">IF($L13="","",IF(ISNUMBER(OFFSET('Data transformed'!$A$4,MATCH($A13,'Data transformed'!$A$5:$A$185,0),MATCH(BB$4,'Data transformed'!$4:$4,0)-1)), (MIN(MAX(OFFSET('Data transformed'!$A$4,MATCH($A13,'Data transformed'!$A$5:$A$185,0),MATCH(BB$4,'Data transformed'!$4:$4,0)-1),$O13),$P13)-$O13)/$Q13*100,"NA"))</f>
        <v>38.051948</v>
      </c>
      <c r="BC13" s="104" t="n">
        <f aca="true">IF($L13="","",IF(ISNUMBER(OFFSET('Data transformed'!$A$4,MATCH($A13,'Data transformed'!$A$5:$A$185,0),MATCH(BC$4,'Data transformed'!$4:$4,0)-1)), (MIN(MAX(OFFSET('Data transformed'!$A$4,MATCH($A13,'Data transformed'!$A$5:$A$185,0),MATCH(BC$4,'Data transformed'!$4:$4,0)-1),$O13),$P13)-$O13)/$Q13*100,"NA"))</f>
        <v>7.14285</v>
      </c>
      <c r="BD13" s="104" t="n">
        <f aca="true">IF($L13="","",IF(ISNUMBER(OFFSET('Data transformed'!$A$4,MATCH($A13,'Data transformed'!$A$5:$A$185,0),MATCH(BD$4,'Data transformed'!$4:$4,0)-1)), (MIN(MAX(OFFSET('Data transformed'!$A$4,MATCH($A13,'Data transformed'!$A$5:$A$185,0),MATCH(BD$4,'Data transformed'!$4:$4,0)-1),$O13),$P13)-$O13)/$Q13*100,"NA"))</f>
        <v>0</v>
      </c>
      <c r="BE13" s="104" t="n">
        <f aca="true">IF($L13="","",IF(ISNUMBER(OFFSET('Data transformed'!$A$4,MATCH($A13,'Data transformed'!$A$5:$A$185,0),MATCH(BE$4,'Data transformed'!$4:$4,0)-1)), (MIN(MAX(OFFSET('Data transformed'!$A$4,MATCH($A13,'Data transformed'!$A$5:$A$185,0),MATCH(BE$4,'Data transformed'!$4:$4,0)-1),$O13),$P13)-$O13)/$Q13*100,"NA"))</f>
        <v>85.7143</v>
      </c>
      <c r="BF13" s="104" t="n">
        <f aca="true">IF($L13="","",IF(ISNUMBER(OFFSET('Data transformed'!$A$4,MATCH($A13,'Data transformed'!$A$5:$A$185,0),MATCH(BF$4,'Data transformed'!$4:$4,0)-1)), (MIN(MAX(OFFSET('Data transformed'!$A$4,MATCH($A13,'Data transformed'!$A$5:$A$185,0),MATCH(BF$4,'Data transformed'!$4:$4,0)-1),$O13),$P13)-$O13)/$Q13*100,"NA"))</f>
        <v>33.33335</v>
      </c>
      <c r="BG13" s="104" t="n">
        <f aca="true">IF($L13="","",IF(ISNUMBER(OFFSET('Data transformed'!$A$4,MATCH($A13,'Data transformed'!$A$5:$A$185,0),MATCH(BG$4,'Data transformed'!$4:$4,0)-1)), (MIN(MAX(OFFSET('Data transformed'!$A$4,MATCH($A13,'Data transformed'!$A$5:$A$185,0),MATCH(BG$4,'Data transformed'!$4:$4,0)-1),$O13),$P13)-$O13)/$Q13*100,"NA"))</f>
        <v>60.7143</v>
      </c>
      <c r="BH13" s="104" t="n">
        <f aca="true">IF($L13="","",IF(ISNUMBER(OFFSET('Data transformed'!$A$4,MATCH($A13,'Data transformed'!$A$5:$A$185,0),MATCH(BH$4,'Data transformed'!$4:$4,0)-1)), (MIN(MAX(OFFSET('Data transformed'!$A$4,MATCH($A13,'Data transformed'!$A$5:$A$185,0),MATCH(BH$4,'Data transformed'!$4:$4,0)-1),$O13),$P13)-$O13)/$Q13*100,"NA"))</f>
        <v>50</v>
      </c>
      <c r="BI13" s="104" t="n">
        <f aca="true">IF($L13="","",IF(ISNUMBER(OFFSET('Data transformed'!$A$4,MATCH($A13,'Data transformed'!$A$5:$A$185,0),MATCH(BI$4,'Data transformed'!$4:$4,0)-1)), (MIN(MAX(OFFSET('Data transformed'!$A$4,MATCH($A13,'Data transformed'!$A$5:$A$185,0),MATCH(BI$4,'Data transformed'!$4:$4,0)-1),$O13),$P13)-$O13)/$Q13*100,"NA"))</f>
        <v>64.2857</v>
      </c>
      <c r="BJ13" s="104" t="n">
        <f aca="true">IF($L13="","",IF(ISNUMBER(OFFSET('Data transformed'!$A$4,MATCH($A13,'Data transformed'!$A$5:$A$185,0),MATCH(BJ$4,'Data transformed'!$4:$4,0)-1)), (MIN(MAX(OFFSET('Data transformed'!$A$4,MATCH($A13,'Data transformed'!$A$5:$A$185,0),MATCH(BJ$4,'Data transformed'!$4:$4,0)-1),$O13),$P13)-$O13)/$Q13*100,"NA"))</f>
        <v>0</v>
      </c>
      <c r="BK13" s="104" t="n">
        <f aca="true">IF($L13="","",IF(ISNUMBER(OFFSET('Data transformed'!$A$4,MATCH($A13,'Data transformed'!$A$5:$A$185,0),MATCH(BK$4,'Data transformed'!$4:$4,0)-1)), (MIN(MAX(OFFSET('Data transformed'!$A$4,MATCH($A13,'Data transformed'!$A$5:$A$185,0),MATCH(BK$4,'Data transformed'!$4:$4,0)-1),$O13),$P13)-$O13)/$Q13*100,"NA"))</f>
        <v>0</v>
      </c>
      <c r="BL13" s="104" t="n">
        <f aca="true">IF($L13="","",IF(ISNUMBER(OFFSET('Data transformed'!$A$4,MATCH($A13,'Data transformed'!$A$5:$A$185,0),MATCH(BL$4,'Data transformed'!$4:$4,0)-1)), (MIN(MAX(OFFSET('Data transformed'!$A$4,MATCH($A13,'Data transformed'!$A$5:$A$185,0),MATCH(BL$4,'Data transformed'!$4:$4,0)-1),$O13),$P13)-$O13)/$Q13*100,"NA"))</f>
        <v>60</v>
      </c>
      <c r="BM13" s="104" t="n">
        <f aca="true">IF($L13="","",IF(ISNUMBER(OFFSET('Data transformed'!$A$4,MATCH($A13,'Data transformed'!$A$5:$A$185,0),MATCH(BM$4,'Data transformed'!$4:$4,0)-1)), (MIN(MAX(OFFSET('Data transformed'!$A$4,MATCH($A13,'Data transformed'!$A$5:$A$185,0),MATCH(BM$4,'Data transformed'!$4:$4,0)-1),$O13),$P13)-$O13)/$Q13*100,"NA"))</f>
        <v>7.14285</v>
      </c>
      <c r="BN13" s="104" t="n">
        <f aca="true">IF($L13="","",IF(ISNUMBER(OFFSET('Data transformed'!$A$4,MATCH($A13,'Data transformed'!$A$5:$A$185,0),MATCH(BN$4,'Data transformed'!$4:$4,0)-1)), (MIN(MAX(OFFSET('Data transformed'!$A$4,MATCH($A13,'Data transformed'!$A$5:$A$185,0),MATCH(BN$4,'Data transformed'!$4:$4,0)-1),$O13),$P13)-$O13)/$Q13*100,"NA"))</f>
        <v>0</v>
      </c>
      <c r="BO13" s="104" t="n">
        <f aca="true">IF($L13="","",IF(ISNUMBER(OFFSET('Data transformed'!$A$4,MATCH($A13,'Data transformed'!$A$5:$A$185,0),MATCH(BO$4,'Data transformed'!$4:$4,0)-1)), (MIN(MAX(OFFSET('Data transformed'!$A$4,MATCH($A13,'Data transformed'!$A$5:$A$185,0),MATCH(BO$4,'Data transformed'!$4:$4,0)-1),$O13),$P13)-$O13)/$Q13*100,"NA"))</f>
        <v>28.57145</v>
      </c>
      <c r="BP13" s="104" t="n">
        <f aca="true">IF($L13="","",IF(ISNUMBER(OFFSET('Data transformed'!$A$4,MATCH($A13,'Data transformed'!$A$5:$A$185,0),MATCH(BP$4,'Data transformed'!$4:$4,0)-1)), (MIN(MAX(OFFSET('Data transformed'!$A$4,MATCH($A13,'Data transformed'!$A$5:$A$185,0),MATCH(BP$4,'Data transformed'!$4:$4,0)-1),$O13),$P13)-$O13)/$Q13*100,"NA"))</f>
        <v>0</v>
      </c>
      <c r="BQ13" s="104" t="n">
        <f aca="true">IF($L13="","",IF(ISNUMBER(OFFSET('Data transformed'!$A$4,MATCH($A13,'Data transformed'!$A$5:$A$185,0),MATCH(BQ$4,'Data transformed'!$4:$4,0)-1)), (MIN(MAX(OFFSET('Data transformed'!$A$4,MATCH($A13,'Data transformed'!$A$5:$A$185,0),MATCH(BQ$4,'Data transformed'!$4:$4,0)-1),$O13),$P13)-$O13)/$Q13*100,"NA"))</f>
        <v>0</v>
      </c>
      <c r="BR13" s="104" t="n">
        <f aca="true">IF($L13="","",IF(ISNUMBER(OFFSET('Data transformed'!$A$4,MATCH($A13,'Data transformed'!$A$5:$A$185,0),MATCH(BR$4,'Data transformed'!$4:$4,0)-1)), (MIN(MAX(OFFSET('Data transformed'!$A$4,MATCH($A13,'Data transformed'!$A$5:$A$185,0),MATCH(BR$4,'Data transformed'!$4:$4,0)-1),$O13),$P13)-$O13)/$Q13*100,"NA"))</f>
        <v>25</v>
      </c>
      <c r="BS13" s="104" t="n">
        <f aca="true">IF($L13="","",IF(ISNUMBER(OFFSET('Data transformed'!$A$4,MATCH($A13,'Data transformed'!$A$5:$A$185,0),MATCH(BS$4,'Data transformed'!$4:$4,0)-1)), (MIN(MAX(OFFSET('Data transformed'!$A$4,MATCH($A13,'Data transformed'!$A$5:$A$185,0),MATCH(BS$4,'Data transformed'!$4:$4,0)-1),$O13),$P13)-$O13)/$Q13*100,"NA"))</f>
        <v>60.7143</v>
      </c>
      <c r="BT13" s="104" t="n">
        <f aca="true">IF($L13="","",IF(ISNUMBER(OFFSET('Data transformed'!$A$4,MATCH($A13,'Data transformed'!$A$5:$A$185,0),MATCH(BT$4,'Data transformed'!$4:$4,0)-1)), (MIN(MAX(OFFSET('Data transformed'!$A$4,MATCH($A13,'Data transformed'!$A$5:$A$185,0),MATCH(BT$4,'Data transformed'!$4:$4,0)-1),$O13),$P13)-$O13)/$Q13*100,"NA"))</f>
        <v>0</v>
      </c>
      <c r="BU13" s="104" t="n">
        <f aca="true">IF($L13="","",IF(ISNUMBER(OFFSET('Data transformed'!$A$4,MATCH($A13,'Data transformed'!$A$5:$A$185,0),MATCH(BU$4,'Data transformed'!$4:$4,0)-1)), (MIN(MAX(OFFSET('Data transformed'!$A$4,MATCH($A13,'Data transformed'!$A$5:$A$185,0),MATCH(BU$4,'Data transformed'!$4:$4,0)-1),$O13),$P13)-$O13)/$Q13*100,"NA"))</f>
        <v>50</v>
      </c>
      <c r="BV13" s="104" t="n">
        <f aca="true">IF($L13="","",IF(ISNUMBER(OFFSET('Data transformed'!$A$4,MATCH($A13,'Data transformed'!$A$5:$A$185,0),MATCH(BV$4,'Data transformed'!$4:$4,0)-1)), (MIN(MAX(OFFSET('Data transformed'!$A$4,MATCH($A13,'Data transformed'!$A$5:$A$185,0),MATCH(BV$4,'Data transformed'!$4:$4,0)-1),$O13),$P13)-$O13)/$Q13*100,"NA"))</f>
        <v>14.2857</v>
      </c>
      <c r="BW13" s="104" t="n">
        <f aca="true">IF($L13="","",IF(ISNUMBER(OFFSET('Data transformed'!$A$4,MATCH($A13,'Data transformed'!$A$5:$A$185,0),MATCH(BW$4,'Data transformed'!$4:$4,0)-1)), (MIN(MAX(OFFSET('Data transformed'!$A$4,MATCH($A13,'Data transformed'!$A$5:$A$185,0),MATCH(BW$4,'Data transformed'!$4:$4,0)-1),$O13),$P13)-$O13)/$Q13*100,"NA"))</f>
        <v>0</v>
      </c>
      <c r="BX13" s="104" t="n">
        <f aca="true">IF($L13="","",IF(ISNUMBER(OFFSET('Data transformed'!$A$4,MATCH($A13,'Data transformed'!$A$5:$A$185,0),MATCH(BX$4,'Data transformed'!$4:$4,0)-1)), (MIN(MAX(OFFSET('Data transformed'!$A$4,MATCH($A13,'Data transformed'!$A$5:$A$185,0),MATCH(BX$4,'Data transformed'!$4:$4,0)-1),$O13),$P13)-$O13)/$Q13*100,"NA"))</f>
        <v>0</v>
      </c>
      <c r="BY13" s="104" t="n">
        <f aca="true">IF($L13="","",IF(ISNUMBER(OFFSET('Data transformed'!$A$4,MATCH($A13,'Data transformed'!$A$5:$A$185,0),MATCH(BY$4,'Data transformed'!$4:$4,0)-1)), (MIN(MAX(OFFSET('Data transformed'!$A$4,MATCH($A13,'Data transformed'!$A$5:$A$185,0),MATCH(BY$4,'Data transformed'!$4:$4,0)-1),$O13),$P13)-$O13)/$Q13*100,"NA"))</f>
        <v>57.14285</v>
      </c>
      <c r="BZ13" s="104" t="n">
        <f aca="true">IF($L13="","",IF(ISNUMBER(OFFSET('Data transformed'!$A$4,MATCH($A13,'Data transformed'!$A$5:$A$185,0),MATCH(BZ$4,'Data transformed'!$4:$4,0)-1)), (MIN(MAX(OFFSET('Data transformed'!$A$4,MATCH($A13,'Data transformed'!$A$5:$A$185,0),MATCH(BZ$4,'Data transformed'!$4:$4,0)-1),$O13),$P13)-$O13)/$Q13*100,"NA"))</f>
        <v>0</v>
      </c>
      <c r="CA13" s="104" t="n">
        <f aca="true">IF($L13="","",IF(ISNUMBER(OFFSET('Data transformed'!$A$4,MATCH($A13,'Data transformed'!$A$5:$A$185,0),MATCH(CA$4,'Data transformed'!$4:$4,0)-1)), (MIN(MAX(OFFSET('Data transformed'!$A$4,MATCH($A13,'Data transformed'!$A$5:$A$185,0),MATCH(CA$4,'Data transformed'!$4:$4,0)-1),$O13),$P13)-$O13)/$Q13*100,"NA"))</f>
        <v>0</v>
      </c>
      <c r="CB13" s="104" t="n">
        <f aca="true">IF($L13="","",IF(ISNUMBER(OFFSET('Data transformed'!$A$4,MATCH($A13,'Data transformed'!$A$5:$A$185,0),MATCH(CB$4,'Data transformed'!$4:$4,0)-1)), (MIN(MAX(OFFSET('Data transformed'!$A$4,MATCH($A13,'Data transformed'!$A$5:$A$185,0),MATCH(CB$4,'Data transformed'!$4:$4,0)-1),$O13),$P13)-$O13)/$Q13*100,"NA"))</f>
        <v>0</v>
      </c>
      <c r="CC13" s="104" t="n">
        <f aca="true">IF($L13="","",IF(ISNUMBER(OFFSET('Data transformed'!$A$4,MATCH($A13,'Data transformed'!$A$5:$A$185,0),MATCH(CC$4,'Data transformed'!$4:$4,0)-1)), (MIN(MAX(OFFSET('Data transformed'!$A$4,MATCH($A13,'Data transformed'!$A$5:$A$185,0),MATCH(CC$4,'Data transformed'!$4:$4,0)-1),$O13),$P13)-$O13)/$Q13*100,"NA"))</f>
        <v>7.14285</v>
      </c>
      <c r="CD13" s="104" t="n">
        <f aca="true">IF($L13="","",IF(ISNUMBER(OFFSET('Data transformed'!$A$4,MATCH($A13,'Data transformed'!$A$5:$A$185,0),MATCH(CD$4,'Data transformed'!$4:$4,0)-1)), (MIN(MAX(OFFSET('Data transformed'!$A$4,MATCH($A13,'Data transformed'!$A$5:$A$185,0),MATCH(CD$4,'Data transformed'!$4:$4,0)-1),$O13),$P13)-$O13)/$Q13*100,"NA"))</f>
        <v>0</v>
      </c>
      <c r="CE13" s="104" t="n">
        <f aca="true">IF($L13="","",IF(ISNUMBER(OFFSET('Data transformed'!$A$4,MATCH($A13,'Data transformed'!$A$5:$A$185,0),MATCH(CE$4,'Data transformed'!$4:$4,0)-1)), (MIN(MAX(OFFSET('Data transformed'!$A$4,MATCH($A13,'Data transformed'!$A$5:$A$185,0),MATCH(CE$4,'Data transformed'!$4:$4,0)-1),$O13),$P13)-$O13)/$Q13*100,"NA"))</f>
        <v>0</v>
      </c>
      <c r="CF13" s="104" t="n">
        <f aca="true">IF($L13="","",IF(ISNUMBER(OFFSET('Data transformed'!$A$4,MATCH($A13,'Data transformed'!$A$5:$A$185,0),MATCH(CF$4,'Data transformed'!$4:$4,0)-1)), (MIN(MAX(OFFSET('Data transformed'!$A$4,MATCH($A13,'Data transformed'!$A$5:$A$185,0),MATCH(CF$4,'Data transformed'!$4:$4,0)-1),$O13),$P13)-$O13)/$Q13*100,"NA"))</f>
        <v>50</v>
      </c>
      <c r="CG13" s="104" t="n">
        <f aca="true">IF($L13="","",IF(ISNUMBER(OFFSET('Data transformed'!$A$4,MATCH($A13,'Data transformed'!$A$5:$A$185,0),MATCH(CG$4,'Data transformed'!$4:$4,0)-1)), (MIN(MAX(OFFSET('Data transformed'!$A$4,MATCH($A13,'Data transformed'!$A$5:$A$185,0),MATCH(CG$4,'Data transformed'!$4:$4,0)-1),$O13),$P13)-$O13)/$Q13*100,"NA"))</f>
        <v>7.14285</v>
      </c>
      <c r="CH13" s="104" t="n">
        <f aca="true">IF($L13="","",IF(ISNUMBER(OFFSET('Data transformed'!$A$4,MATCH($A13,'Data transformed'!$A$5:$A$185,0),MATCH(CH$4,'Data transformed'!$4:$4,0)-1)), (MIN(MAX(OFFSET('Data transformed'!$A$4,MATCH($A13,'Data transformed'!$A$5:$A$185,0),MATCH(CH$4,'Data transformed'!$4:$4,0)-1),$O13),$P13)-$O13)/$Q13*100,"NA"))</f>
        <v>16.66665</v>
      </c>
      <c r="CI13" s="104" t="n">
        <f aca="true">IF($L13="","",IF(ISNUMBER(OFFSET('Data transformed'!$A$4,MATCH($A13,'Data transformed'!$A$5:$A$185,0),MATCH(CI$4,'Data transformed'!$4:$4,0)-1)), (MIN(MAX(OFFSET('Data transformed'!$A$4,MATCH($A13,'Data transformed'!$A$5:$A$185,0),MATCH(CI$4,'Data transformed'!$4:$4,0)-1),$O13),$P13)-$O13)/$Q13*100,"NA"))</f>
        <v>50</v>
      </c>
      <c r="CJ13" s="104" t="n">
        <f aca="true">IF($L13="","",IF(ISNUMBER(OFFSET('Data transformed'!$A$4,MATCH($A13,'Data transformed'!$A$5:$A$185,0),MATCH(CJ$4,'Data transformed'!$4:$4,0)-1)), (MIN(MAX(OFFSET('Data transformed'!$A$4,MATCH($A13,'Data transformed'!$A$5:$A$185,0),MATCH(CJ$4,'Data transformed'!$4:$4,0)-1),$O13),$P13)-$O13)/$Q13*100,"NA"))</f>
        <v>14.285715</v>
      </c>
      <c r="CK13" s="104" t="n">
        <f aca="true">IF($L13="","",IF(ISNUMBER(OFFSET('Data transformed'!$A$4,MATCH($A13,'Data transformed'!$A$5:$A$185,0),MATCH(CK$4,'Data transformed'!$4:$4,0)-1)), (MIN(MAX(OFFSET('Data transformed'!$A$4,MATCH($A13,'Data transformed'!$A$5:$A$185,0),MATCH(CK$4,'Data transformed'!$4:$4,0)-1),$O13),$P13)-$O13)/$Q13*100,"NA"))</f>
        <v>0</v>
      </c>
      <c r="CL13" s="104" t="n">
        <f aca="true">IF($L13="","",IF(ISNUMBER(OFFSET('Data transformed'!$A$4,MATCH($A13,'Data transformed'!$A$5:$A$185,0),MATCH(CL$4,'Data transformed'!$4:$4,0)-1)), (MIN(MAX(OFFSET('Data transformed'!$A$4,MATCH($A13,'Data transformed'!$A$5:$A$185,0),MATCH(CL$4,'Data transformed'!$4:$4,0)-1),$O13),$P13)-$O13)/$Q13*100,"NA"))</f>
        <v>0</v>
      </c>
      <c r="CM13" s="104" t="n">
        <f aca="true">IF($L13="","",IF(ISNUMBER(OFFSET('Data transformed'!$A$4,MATCH($A13,'Data transformed'!$A$5:$A$185,0),MATCH(CM$4,'Data transformed'!$4:$4,0)-1)), (MIN(MAX(OFFSET('Data transformed'!$A$4,MATCH($A13,'Data transformed'!$A$5:$A$185,0),MATCH(CM$4,'Data transformed'!$4:$4,0)-1),$O13),$P13)-$O13)/$Q13*100,"NA"))</f>
        <v>100</v>
      </c>
      <c r="CN13" s="104" t="str">
        <f aca="true">IF($L13="","",IF(ISNUMBER(OFFSET('Data transformed'!$A$4,MATCH($A13,'Data transformed'!$A$5:$A$185,0),MATCH(CN$4,'Data transformed'!$4:$4,0)-1)), (MIN(MAX(OFFSET('Data transformed'!$A$4,MATCH($A13,'Data transformed'!$A$5:$A$185,0),MATCH(CN$4,'Data transformed'!$4:$4,0)-1),$O13),$P13)-$O13)/$Q13*100,"NA"))</f>
        <v>NA</v>
      </c>
      <c r="CO13" s="104" t="n">
        <f aca="true">IF($L13="","",IF(ISNUMBER(OFFSET('Data transformed'!$A$4,MATCH($A13,'Data transformed'!$A$5:$A$185,0),MATCH(CO$4,'Data transformed'!$4:$4,0)-1)), (MIN(MAX(OFFSET('Data transformed'!$A$4,MATCH($A13,'Data transformed'!$A$5:$A$185,0),MATCH(CO$4,'Data transformed'!$4:$4,0)-1),$O13),$P13)-$O13)/$Q13*100,"NA"))</f>
        <v>0</v>
      </c>
      <c r="CP13" s="104" t="n">
        <f aca="true">IF($L13="","",IF(ISNUMBER(OFFSET('Data transformed'!$A$4,MATCH($A13,'Data transformed'!$A$5:$A$185,0),MATCH(CP$4,'Data transformed'!$4:$4,0)-1)), (MIN(MAX(OFFSET('Data transformed'!$A$4,MATCH($A13,'Data transformed'!$A$5:$A$185,0),MATCH(CP$4,'Data transformed'!$4:$4,0)-1),$O13),$P13)-$O13)/$Q13*100,"NA"))</f>
        <v>0</v>
      </c>
      <c r="CQ13" s="104" t="n">
        <f aca="true">IF($L13="","",IF(ISNUMBER(OFFSET('Data transformed'!$A$4,MATCH($A13,'Data transformed'!$A$5:$A$185,0),MATCH(CQ$4,'Data transformed'!$4:$4,0)-1)), (MIN(MAX(OFFSET('Data transformed'!$A$4,MATCH($A13,'Data transformed'!$A$5:$A$185,0),MATCH(CQ$4,'Data transformed'!$4:$4,0)-1),$O13),$P13)-$O13)/$Q13*100,"NA"))</f>
        <v>28.5714285</v>
      </c>
      <c r="CR13" s="104" t="n">
        <f aca="true">IF($L13="","",IF(ISNUMBER(OFFSET('Data transformed'!$A$4,MATCH($A13,'Data transformed'!$A$5:$A$185,0),MATCH(CR$4,'Data transformed'!$4:$4,0)-1)), (MIN(MAX(OFFSET('Data transformed'!$A$4,MATCH($A13,'Data transformed'!$A$5:$A$185,0),MATCH(CR$4,'Data transformed'!$4:$4,0)-1),$O13),$P13)-$O13)/$Q13*100,"NA"))</f>
        <v>14.2857</v>
      </c>
      <c r="CS13" s="104" t="n">
        <f aca="true">IF($L13="","",IF(ISNUMBER(OFFSET('Data transformed'!$A$4,MATCH($A13,'Data transformed'!$A$5:$A$185,0),MATCH(CS$4,'Data transformed'!$4:$4,0)-1)), (MIN(MAX(OFFSET('Data transformed'!$A$4,MATCH($A13,'Data transformed'!$A$5:$A$185,0),MATCH(CS$4,'Data transformed'!$4:$4,0)-1),$O13),$P13)-$O13)/$Q13*100,"NA"))</f>
        <v>0</v>
      </c>
      <c r="CT13" s="104" t="n">
        <f aca="true">IF($L13="","",IF(ISNUMBER(OFFSET('Data transformed'!$A$4,MATCH($A13,'Data transformed'!$A$5:$A$185,0),MATCH(CT$4,'Data transformed'!$4:$4,0)-1)), (MIN(MAX(OFFSET('Data transformed'!$A$4,MATCH($A13,'Data transformed'!$A$5:$A$185,0),MATCH(CT$4,'Data transformed'!$4:$4,0)-1),$O13),$P13)-$O13)/$Q13*100,"NA"))</f>
        <v>0</v>
      </c>
      <c r="CU13" s="104" t="n">
        <f aca="true">IF($L13="","",IF(ISNUMBER(OFFSET('Data transformed'!$A$4,MATCH($A13,'Data transformed'!$A$5:$A$185,0),MATCH(CU$4,'Data transformed'!$4:$4,0)-1)), (MIN(MAX(OFFSET('Data transformed'!$A$4,MATCH($A13,'Data transformed'!$A$5:$A$185,0),MATCH(CU$4,'Data transformed'!$4:$4,0)-1),$O13),$P13)-$O13)/$Q13*100,"NA"))</f>
        <v>0</v>
      </c>
      <c r="CV13" s="104" t="n">
        <f aca="true">IF($L13="","",IF(ISNUMBER(OFFSET('Data transformed'!$A$4,MATCH($A13,'Data transformed'!$A$5:$A$185,0),MATCH(CV$4,'Data transformed'!$4:$4,0)-1)), (MIN(MAX(OFFSET('Data transformed'!$A$4,MATCH($A13,'Data transformed'!$A$5:$A$185,0),MATCH(CV$4,'Data transformed'!$4:$4,0)-1),$O13),$P13)-$O13)/$Q13*100,"NA"))</f>
        <v>42.85715</v>
      </c>
      <c r="CW13" s="104" t="n">
        <f aca="true">IF($L13="","",IF(ISNUMBER(OFFSET('Data transformed'!$A$4,MATCH($A13,'Data transformed'!$A$5:$A$185,0),MATCH(CW$4,'Data transformed'!$4:$4,0)-1)), (MIN(MAX(OFFSET('Data transformed'!$A$4,MATCH($A13,'Data transformed'!$A$5:$A$185,0),MATCH(CW$4,'Data transformed'!$4:$4,0)-1),$O13),$P13)-$O13)/$Q13*100,"NA"))</f>
        <v>21.4285715</v>
      </c>
    </row>
    <row r="14" s="103" customFormat="true" ht="16.5" hidden="false" customHeight="true" outlineLevel="0" collapsed="false">
      <c r="A14" s="107" t="n">
        <v>1123</v>
      </c>
      <c r="B14" s="107" t="n">
        <v>4</v>
      </c>
      <c r="C14" s="103" t="str">
        <f aca="true">IF(ISBLANK(OFFSET('outliers treatment'!$A$3,MATCH($A14,'outliers treatment'!$A$4:$A$154,0),MATCH(C$4,'outliers treatment'!$4:$4,0)-1)),"",OFFSET('outliers treatment'!$A$3,MATCH($A14,'outliers treatment'!$A$4:$A$154,0),MATCH(C$4,'outliers treatment'!$4:$4,0)-1))</f>
        <v/>
      </c>
      <c r="D14" s="103" t="str">
        <f aca="true">IF(ISBLANK(OFFSET('outliers treatment'!$A$3,MATCH($A14,'outliers treatment'!$A$4:$A$154,0),MATCH(D$4,'outliers treatment'!$4:$4,0)-1)),"",OFFSET('outliers treatment'!$A$3,MATCH($A14,'outliers treatment'!$A$4:$A$154,0),MATCH(D$4,'outliers treatment'!$4:$4,0)-1))</f>
        <v>Expert assessment data - C.12</v>
      </c>
      <c r="E14" s="103" t="str">
        <f aca="true">IF(ISBLANK(OFFSET('outliers treatment'!$A$3,MATCH($A14,'outliers treatment'!$A$4:$A$154,0),MATCH(E$4,'outliers treatment'!$4:$4,0)-1)),"",OFFSET('outliers treatment'!$A$3,MATCH($A14,'outliers treatment'!$A$4:$A$154,0),MATCH(E$4,'outliers treatment'!$4:$4,0)-1))</f>
        <v>Do consumer organisations have the right to represent consumers in class action suits in your country in2020?</v>
      </c>
      <c r="F14" s="103" t="str">
        <f aca="true">IF(ISBLANK(OFFSET('outliers treatment'!$A$3,MATCH($A14,'outliers treatment'!$A$4:$A$154,0),MATCH(F$4,'outliers treatment'!$4:$4,0)-1)),"",OFFSET('outliers treatment'!$A$3,MATCH($A14,'outliers treatment'!$A$4:$A$154,0),MATCH(F$4,'outliers treatment'!$4:$4,0)-1))</f>
        <v/>
      </c>
      <c r="G14" s="103" t="str">
        <f aca="true">IF(ISBLANK(OFFSET('outliers treatment'!$A$3,MATCH($A14,'outliers treatment'!$A$4:$A$154,0),MATCH(G$4,'outliers treatment'!$4:$4,0)-1)),"",OFFSET('outliers treatment'!$A$3,MATCH($A14,'outliers treatment'!$A$4:$A$154,0),MATCH(G$4,'outliers treatment'!$4:$4,0)-1))</f>
        <v/>
      </c>
      <c r="H14" s="103" t="str">
        <f aca="true">IF(ISBLANK(OFFSET('outliers treatment'!$A$3,MATCH($A14,'outliers treatment'!$A$4:$A$154,0),MATCH(H$4,'outliers treatment'!$4:$4,0)-1)),"",OFFSET('outliers treatment'!$A$3,MATCH($A14,'outliers treatment'!$A$4:$A$154,0),MATCH(H$4,'outliers treatment'!$4:$4,0)-1))</f>
        <v/>
      </c>
      <c r="I14" s="103" t="str">
        <f aca="true">IF(ISBLANK(OFFSET('outliers treatment'!$A$3,MATCH($A14,'outliers treatment'!$A$4:$A$154,0),MATCH(I$4,'outliers treatment'!$4:$4,0)-1)),"",OFFSET('outliers treatment'!$A$3,MATCH($A14,'outliers treatment'!$A$4:$A$154,0),MATCH(I$4,'outliers treatment'!$4:$4,0)-1))</f>
        <v/>
      </c>
      <c r="J14" s="104" t="n">
        <f aca="false" t="array" ref="J14:J14">MIN(IF(ISNUMBER(V14:CW14),V14:CW14))</f>
        <v>0</v>
      </c>
      <c r="K14" s="103" t="n">
        <f aca="false" t="array" ref="K14:K14">MAX(IF(ISNUMBER(V14:CW14),V14:CW14))</f>
        <v>100</v>
      </c>
      <c r="L14" s="103" t="n">
        <f aca="true">IF(ISBLANK(OFFSET('outliers treatment'!$A$3,MATCH($A14,'outliers treatment'!$A$4:$A$154,0),MATCH(L$4,'outliers treatment'!$4:$4,0)-1)),"",OFFSET('outliers treatment'!$A$3,MATCH($A14,'outliers treatment'!$A$4:$A$154,0),MATCH(L$4,'outliers treatment'!$4:$4,0)-1))</f>
        <v>1</v>
      </c>
      <c r="M14" s="103" t="n">
        <f aca="true">IF(ISBLANK(OFFSET('outliers treatment'!$A$3,MATCH($A14,'outliers treatment'!$A$4:$A$154,0),MATCH(M$4,'outliers treatment'!$4:$4,0)-1)),"",OFFSET('outliers treatment'!$A$3,MATCH($A14,'outliers treatment'!$A$4:$A$154,0),MATCH(M$4,'outliers treatment'!$4:$4,0)-1))</f>
        <v>2</v>
      </c>
      <c r="N14" s="103" t="n">
        <f aca="true">IF(ISBLANK(OFFSET('outliers treatment'!$A$3,MATCH($A14,'outliers treatment'!$A$4:$A$154,0),MATCH(N$4,'outliers treatment'!$4:$4,0)-1)),"",OFFSET('outliers treatment'!$A$3,MATCH($A14,'outliers treatment'!$A$4:$A$154,0),MATCH(N$4,'outliers treatment'!$4:$4,0)-1))</f>
        <v>1</v>
      </c>
      <c r="O14" s="103" t="n">
        <f aca="true">IF(ISBLANK(OFFSET('outliers treatment'!$A$3,MATCH($A14,'outliers treatment'!$A$4:$A$154,0),MATCH(O$4,'outliers treatment'!$4:$4,0)-1)),"",OFFSET('outliers treatment'!$A$3,MATCH($A14,'outliers treatment'!$A$4:$A$154,0),MATCH(O$4,'outliers treatment'!$4:$4,0)-1))</f>
        <v>0</v>
      </c>
      <c r="P14" s="103" t="n">
        <f aca="true">IF(ISBLANK(OFFSET('outliers treatment'!$A$3,MATCH($A14,'outliers treatment'!$A$4:$A$154,0),MATCH(P$4,'outliers treatment'!$4:$4,0)-1)),"",OFFSET('outliers treatment'!$A$3,MATCH($A14,'outliers treatment'!$A$4:$A$154,0),MATCH(P$4,'outliers treatment'!$4:$4,0)-1))</f>
        <v>2</v>
      </c>
      <c r="Q14" s="103" t="n">
        <f aca="false">IFERROR(P14-O14,"")</f>
        <v>2</v>
      </c>
      <c r="R14" s="105" t="n">
        <f aca="false" t="array" ref="R14:R14">IFERROR(SKEW(IF(ISNUMBER(V14:CW14),V14:CW14,"")),"")</f>
        <v>-1.40299644464959</v>
      </c>
      <c r="S14" s="103" t="n">
        <v>0</v>
      </c>
      <c r="T14" s="103" t="n">
        <v>0.5</v>
      </c>
      <c r="U14" s="106" t="n">
        <f aca="false" t="array" ref="U14:U14">IF(B14&lt;4,"",1-IFERROR(SUM(ISNUMBER(V14:CW14)*(1-$V$3:$CW$3))/COUNTIF($V$3:$CW$3,0),0))</f>
        <v>0.0875</v>
      </c>
      <c r="V14" s="104" t="n">
        <f aca="true">IF($L14="","",IF(ISNUMBER(OFFSET('Data transformed'!$A$4,MATCH($A14,'Data transformed'!$A$5:$A$185,0),MATCH(V$4,'Data transformed'!$4:$4,0)-1)), (MIN(MAX(OFFSET('Data transformed'!$A$4,MATCH($A14,'Data transformed'!$A$5:$A$185,0),MATCH(V$4,'Data transformed'!$4:$4,0)-1),$O14),$P14)-$O14)/$Q14*100,"NA"))</f>
        <v>100</v>
      </c>
      <c r="W14" s="104" t="n">
        <f aca="true">IF($L14="","",IF(ISNUMBER(OFFSET('Data transformed'!$A$4,MATCH($A14,'Data transformed'!$A$5:$A$185,0),MATCH(W$4,'Data transformed'!$4:$4,0)-1)), (MIN(MAX(OFFSET('Data transformed'!$A$4,MATCH($A14,'Data transformed'!$A$5:$A$185,0),MATCH(W$4,'Data transformed'!$4:$4,0)-1),$O14),$P14)-$O14)/$Q14*100,"NA"))</f>
        <v>50</v>
      </c>
      <c r="X14" s="104" t="str">
        <f aca="true">IF($L14="","",IF(ISNUMBER(OFFSET('Data transformed'!$A$4,MATCH($A14,'Data transformed'!$A$5:$A$185,0),MATCH(X$4,'Data transformed'!$4:$4,0)-1)), (MIN(MAX(OFFSET('Data transformed'!$A$4,MATCH($A14,'Data transformed'!$A$5:$A$185,0),MATCH(X$4,'Data transformed'!$4:$4,0)-1),$O14),$P14)-$O14)/$Q14*100,"NA"))</f>
        <v>NA</v>
      </c>
      <c r="Y14" s="104" t="n">
        <f aca="true">IF($L14="","",IF(ISNUMBER(OFFSET('Data transformed'!$A$4,MATCH($A14,'Data transformed'!$A$5:$A$185,0),MATCH(Y$4,'Data transformed'!$4:$4,0)-1)), (MIN(MAX(OFFSET('Data transformed'!$A$4,MATCH($A14,'Data transformed'!$A$5:$A$185,0),MATCH(Y$4,'Data transformed'!$4:$4,0)-1),$O14),$P14)-$O14)/$Q14*100,"NA"))</f>
        <v>100</v>
      </c>
      <c r="Z14" s="104" t="n">
        <f aca="true">IF($L14="","",IF(ISNUMBER(OFFSET('Data transformed'!$A$4,MATCH($A14,'Data transformed'!$A$5:$A$185,0),MATCH(Z$4,'Data transformed'!$4:$4,0)-1)), (MIN(MAX(OFFSET('Data transformed'!$A$4,MATCH($A14,'Data transformed'!$A$5:$A$185,0),MATCH(Z$4,'Data transformed'!$4:$4,0)-1),$O14),$P14)-$O14)/$Q14*100,"NA"))</f>
        <v>100</v>
      </c>
      <c r="AA14" s="104" t="n">
        <f aca="true">IF($L14="","",IF(ISNUMBER(OFFSET('Data transformed'!$A$4,MATCH($A14,'Data transformed'!$A$5:$A$185,0),MATCH(AA$4,'Data transformed'!$4:$4,0)-1)), (MIN(MAX(OFFSET('Data transformed'!$A$4,MATCH($A14,'Data transformed'!$A$5:$A$185,0),MATCH(AA$4,'Data transformed'!$4:$4,0)-1),$O14),$P14)-$O14)/$Q14*100,"NA"))</f>
        <v>100</v>
      </c>
      <c r="AB14" s="104" t="n">
        <f aca="true">IF($L14="","",IF(ISNUMBER(OFFSET('Data transformed'!$A$4,MATCH($A14,'Data transformed'!$A$5:$A$185,0),MATCH(AB$4,'Data transformed'!$4:$4,0)-1)), (MIN(MAX(OFFSET('Data transformed'!$A$4,MATCH($A14,'Data transformed'!$A$5:$A$185,0),MATCH(AB$4,'Data transformed'!$4:$4,0)-1),$O14),$P14)-$O14)/$Q14*100,"NA"))</f>
        <v>100</v>
      </c>
      <c r="AC14" s="104" t="n">
        <f aca="true">IF($L14="","",IF(ISNUMBER(OFFSET('Data transformed'!$A$4,MATCH($A14,'Data transformed'!$A$5:$A$185,0),MATCH(AC$4,'Data transformed'!$4:$4,0)-1)), (MIN(MAX(OFFSET('Data transformed'!$A$4,MATCH($A14,'Data transformed'!$A$5:$A$185,0),MATCH(AC$4,'Data transformed'!$4:$4,0)-1),$O14),$P14)-$O14)/$Q14*100,"NA"))</f>
        <v>100</v>
      </c>
      <c r="AD14" s="104" t="n">
        <f aca="true">IF($L14="","",IF(ISNUMBER(OFFSET('Data transformed'!$A$4,MATCH($A14,'Data transformed'!$A$5:$A$185,0),MATCH(AD$4,'Data transformed'!$4:$4,0)-1)), (MIN(MAX(OFFSET('Data transformed'!$A$4,MATCH($A14,'Data transformed'!$A$5:$A$185,0),MATCH(AD$4,'Data transformed'!$4:$4,0)-1),$O14),$P14)-$O14)/$Q14*100,"NA"))</f>
        <v>0</v>
      </c>
      <c r="AE14" s="104" t="n">
        <f aca="true">IF($L14="","",IF(ISNUMBER(OFFSET('Data transformed'!$A$4,MATCH($A14,'Data transformed'!$A$5:$A$185,0),MATCH(AE$4,'Data transformed'!$4:$4,0)-1)), (MIN(MAX(OFFSET('Data transformed'!$A$4,MATCH($A14,'Data transformed'!$A$5:$A$185,0),MATCH(AE$4,'Data transformed'!$4:$4,0)-1),$O14),$P14)-$O14)/$Q14*100,"NA"))</f>
        <v>100</v>
      </c>
      <c r="AF14" s="104" t="str">
        <f aca="true">IF($L14="","",IF(ISNUMBER(OFFSET('Data transformed'!$A$4,MATCH($A14,'Data transformed'!$A$5:$A$185,0),MATCH(AF$4,'Data transformed'!$4:$4,0)-1)), (MIN(MAX(OFFSET('Data transformed'!$A$4,MATCH($A14,'Data transformed'!$A$5:$A$185,0),MATCH(AF$4,'Data transformed'!$4:$4,0)-1),$O14),$P14)-$O14)/$Q14*100,"NA"))</f>
        <v>NA</v>
      </c>
      <c r="AG14" s="104" t="n">
        <f aca="true">IF($L14="","",IF(ISNUMBER(OFFSET('Data transformed'!$A$4,MATCH($A14,'Data transformed'!$A$5:$A$185,0),MATCH(AG$4,'Data transformed'!$4:$4,0)-1)), (MIN(MAX(OFFSET('Data transformed'!$A$4,MATCH($A14,'Data transformed'!$A$5:$A$185,0),MATCH(AG$4,'Data transformed'!$4:$4,0)-1),$O14),$P14)-$O14)/$Q14*100,"NA"))</f>
        <v>100</v>
      </c>
      <c r="AH14" s="104" t="n">
        <f aca="true">IF($L14="","",IF(ISNUMBER(OFFSET('Data transformed'!$A$4,MATCH($A14,'Data transformed'!$A$5:$A$185,0),MATCH(AH$4,'Data transformed'!$4:$4,0)-1)), (MIN(MAX(OFFSET('Data transformed'!$A$4,MATCH($A14,'Data transformed'!$A$5:$A$185,0),MATCH(AH$4,'Data transformed'!$4:$4,0)-1),$O14),$P14)-$O14)/$Q14*100,"NA"))</f>
        <v>100</v>
      </c>
      <c r="AI14" s="104" t="n">
        <f aca="true">IF($L14="","",IF(ISNUMBER(OFFSET('Data transformed'!$A$4,MATCH($A14,'Data transformed'!$A$5:$A$185,0),MATCH(AI$4,'Data transformed'!$4:$4,0)-1)), (MIN(MAX(OFFSET('Data transformed'!$A$4,MATCH($A14,'Data transformed'!$A$5:$A$185,0),MATCH(AI$4,'Data transformed'!$4:$4,0)-1),$O14),$P14)-$O14)/$Q14*100,"NA"))</f>
        <v>50</v>
      </c>
      <c r="AJ14" s="104" t="n">
        <f aca="true">IF($L14="","",IF(ISNUMBER(OFFSET('Data transformed'!$A$4,MATCH($A14,'Data transformed'!$A$5:$A$185,0),MATCH(AJ$4,'Data transformed'!$4:$4,0)-1)), (MIN(MAX(OFFSET('Data transformed'!$A$4,MATCH($A14,'Data transformed'!$A$5:$A$185,0),MATCH(AJ$4,'Data transformed'!$4:$4,0)-1),$O14),$P14)-$O14)/$Q14*100,"NA"))</f>
        <v>100</v>
      </c>
      <c r="AK14" s="104" t="n">
        <f aca="true">IF($L14="","",IF(ISNUMBER(OFFSET('Data transformed'!$A$4,MATCH($A14,'Data transformed'!$A$5:$A$185,0),MATCH(AK$4,'Data transformed'!$4:$4,0)-1)), (MIN(MAX(OFFSET('Data transformed'!$A$4,MATCH($A14,'Data transformed'!$A$5:$A$185,0),MATCH(AK$4,'Data transformed'!$4:$4,0)-1),$O14),$P14)-$O14)/$Q14*100,"NA"))</f>
        <v>100</v>
      </c>
      <c r="AL14" s="104" t="n">
        <f aca="true">IF($L14="","",IF(ISNUMBER(OFFSET('Data transformed'!$A$4,MATCH($A14,'Data transformed'!$A$5:$A$185,0),MATCH(AL$4,'Data transformed'!$4:$4,0)-1)), (MIN(MAX(OFFSET('Data transformed'!$A$4,MATCH($A14,'Data transformed'!$A$5:$A$185,0),MATCH(AL$4,'Data transformed'!$4:$4,0)-1),$O14),$P14)-$O14)/$Q14*100,"NA"))</f>
        <v>100</v>
      </c>
      <c r="AM14" s="104" t="n">
        <f aca="true">IF($L14="","",IF(ISNUMBER(OFFSET('Data transformed'!$A$4,MATCH($A14,'Data transformed'!$A$5:$A$185,0),MATCH(AM$4,'Data transformed'!$4:$4,0)-1)), (MIN(MAX(OFFSET('Data transformed'!$A$4,MATCH($A14,'Data transformed'!$A$5:$A$185,0),MATCH(AM$4,'Data transformed'!$4:$4,0)-1),$O14),$P14)-$O14)/$Q14*100,"NA"))</f>
        <v>100</v>
      </c>
      <c r="AN14" s="104" t="n">
        <f aca="true">IF($L14="","",IF(ISNUMBER(OFFSET('Data transformed'!$A$4,MATCH($A14,'Data transformed'!$A$5:$A$185,0),MATCH(AN$4,'Data transformed'!$4:$4,0)-1)), (MIN(MAX(OFFSET('Data transformed'!$A$4,MATCH($A14,'Data transformed'!$A$5:$A$185,0),MATCH(AN$4,'Data transformed'!$4:$4,0)-1),$O14),$P14)-$O14)/$Q14*100,"NA"))</f>
        <v>100</v>
      </c>
      <c r="AO14" s="104" t="n">
        <f aca="true">IF($L14="","",IF(ISNUMBER(OFFSET('Data transformed'!$A$4,MATCH($A14,'Data transformed'!$A$5:$A$185,0),MATCH(AO$4,'Data transformed'!$4:$4,0)-1)), (MIN(MAX(OFFSET('Data transformed'!$A$4,MATCH($A14,'Data transformed'!$A$5:$A$185,0),MATCH(AO$4,'Data transformed'!$4:$4,0)-1),$O14),$P14)-$O14)/$Q14*100,"NA"))</f>
        <v>100</v>
      </c>
      <c r="AP14" s="104" t="n">
        <f aca="true">IF($L14="","",IF(ISNUMBER(OFFSET('Data transformed'!$A$4,MATCH($A14,'Data transformed'!$A$5:$A$185,0),MATCH(AP$4,'Data transformed'!$4:$4,0)-1)), (MIN(MAX(OFFSET('Data transformed'!$A$4,MATCH($A14,'Data transformed'!$A$5:$A$185,0),MATCH(AP$4,'Data transformed'!$4:$4,0)-1),$O14),$P14)-$O14)/$Q14*100,"NA"))</f>
        <v>0</v>
      </c>
      <c r="AQ14" s="104" t="n">
        <f aca="true">IF($L14="","",IF(ISNUMBER(OFFSET('Data transformed'!$A$4,MATCH($A14,'Data transformed'!$A$5:$A$185,0),MATCH(AQ$4,'Data transformed'!$4:$4,0)-1)), (MIN(MAX(OFFSET('Data transformed'!$A$4,MATCH($A14,'Data transformed'!$A$5:$A$185,0),MATCH(AQ$4,'Data transformed'!$4:$4,0)-1),$O14),$P14)-$O14)/$Q14*100,"NA"))</f>
        <v>100</v>
      </c>
      <c r="AR14" s="104" t="n">
        <f aca="true">IF($L14="","",IF(ISNUMBER(OFFSET('Data transformed'!$A$4,MATCH($A14,'Data transformed'!$A$5:$A$185,0),MATCH(AR$4,'Data transformed'!$4:$4,0)-1)), (MIN(MAX(OFFSET('Data transformed'!$A$4,MATCH($A14,'Data transformed'!$A$5:$A$185,0),MATCH(AR$4,'Data transformed'!$4:$4,0)-1),$O14),$P14)-$O14)/$Q14*100,"NA"))</f>
        <v>50</v>
      </c>
      <c r="AS14" s="104" t="n">
        <f aca="true">IF($L14="","",IF(ISNUMBER(OFFSET('Data transformed'!$A$4,MATCH($A14,'Data transformed'!$A$5:$A$185,0),MATCH(AS$4,'Data transformed'!$4:$4,0)-1)), (MIN(MAX(OFFSET('Data transformed'!$A$4,MATCH($A14,'Data transformed'!$A$5:$A$185,0),MATCH(AS$4,'Data transformed'!$4:$4,0)-1),$O14),$P14)-$O14)/$Q14*100,"NA"))</f>
        <v>50</v>
      </c>
      <c r="AT14" s="104" t="n">
        <f aca="true">IF($L14="","",IF(ISNUMBER(OFFSET('Data transformed'!$A$4,MATCH($A14,'Data transformed'!$A$5:$A$185,0),MATCH(AT$4,'Data transformed'!$4:$4,0)-1)), (MIN(MAX(OFFSET('Data transformed'!$A$4,MATCH($A14,'Data transformed'!$A$5:$A$185,0),MATCH(AT$4,'Data transformed'!$4:$4,0)-1),$O14),$P14)-$O14)/$Q14*100,"NA"))</f>
        <v>100</v>
      </c>
      <c r="AU14" s="104" t="str">
        <f aca="true">IF($L14="","",IF(ISNUMBER(OFFSET('Data transformed'!$A$4,MATCH($A14,'Data transformed'!$A$5:$A$185,0),MATCH(AU$4,'Data transformed'!$4:$4,0)-1)), (MIN(MAX(OFFSET('Data transformed'!$A$4,MATCH($A14,'Data transformed'!$A$5:$A$185,0),MATCH(AU$4,'Data transformed'!$4:$4,0)-1),$O14),$P14)-$O14)/$Q14*100,"NA"))</f>
        <v>NA</v>
      </c>
      <c r="AV14" s="104" t="str">
        <f aca="true">IF($L14="","",IF(ISNUMBER(OFFSET('Data transformed'!$A$4,MATCH($A14,'Data transformed'!$A$5:$A$185,0),MATCH(AV$4,'Data transformed'!$4:$4,0)-1)), (MIN(MAX(OFFSET('Data transformed'!$A$4,MATCH($A14,'Data transformed'!$A$5:$A$185,0),MATCH(AV$4,'Data transformed'!$4:$4,0)-1),$O14),$P14)-$O14)/$Q14*100,"NA"))</f>
        <v>NA</v>
      </c>
      <c r="AW14" s="104" t="n">
        <f aca="true">IF($L14="","",IF(ISNUMBER(OFFSET('Data transformed'!$A$4,MATCH($A14,'Data transformed'!$A$5:$A$185,0),MATCH(AW$4,'Data transformed'!$4:$4,0)-1)), (MIN(MAX(OFFSET('Data transformed'!$A$4,MATCH($A14,'Data transformed'!$A$5:$A$185,0),MATCH(AW$4,'Data transformed'!$4:$4,0)-1),$O14),$P14)-$O14)/$Q14*100,"NA"))</f>
        <v>50</v>
      </c>
      <c r="AX14" s="104" t="n">
        <f aca="true">IF($L14="","",IF(ISNUMBER(OFFSET('Data transformed'!$A$4,MATCH($A14,'Data transformed'!$A$5:$A$185,0),MATCH(AX$4,'Data transformed'!$4:$4,0)-1)), (MIN(MAX(OFFSET('Data transformed'!$A$4,MATCH($A14,'Data transformed'!$A$5:$A$185,0),MATCH(AX$4,'Data transformed'!$4:$4,0)-1),$O14),$P14)-$O14)/$Q14*100,"NA"))</f>
        <v>100</v>
      </c>
      <c r="AY14" s="104" t="n">
        <f aca="true">IF($L14="","",IF(ISNUMBER(OFFSET('Data transformed'!$A$4,MATCH($A14,'Data transformed'!$A$5:$A$185,0),MATCH(AY$4,'Data transformed'!$4:$4,0)-1)), (MIN(MAX(OFFSET('Data transformed'!$A$4,MATCH($A14,'Data transformed'!$A$5:$A$185,0),MATCH(AY$4,'Data transformed'!$4:$4,0)-1),$O14),$P14)-$O14)/$Q14*100,"NA"))</f>
        <v>100</v>
      </c>
      <c r="AZ14" s="104" t="n">
        <f aca="true">IF($L14="","",IF(ISNUMBER(OFFSET('Data transformed'!$A$4,MATCH($A14,'Data transformed'!$A$5:$A$185,0),MATCH(AZ$4,'Data transformed'!$4:$4,0)-1)), (MIN(MAX(OFFSET('Data transformed'!$A$4,MATCH($A14,'Data transformed'!$A$5:$A$185,0),MATCH(AZ$4,'Data transformed'!$4:$4,0)-1),$O14),$P14)-$O14)/$Q14*100,"NA"))</f>
        <v>100</v>
      </c>
      <c r="BA14" s="104" t="n">
        <f aca="true">IF($L14="","",IF(ISNUMBER(OFFSET('Data transformed'!$A$4,MATCH($A14,'Data transformed'!$A$5:$A$185,0),MATCH(BA$4,'Data transformed'!$4:$4,0)-1)), (MIN(MAX(OFFSET('Data transformed'!$A$4,MATCH($A14,'Data transformed'!$A$5:$A$185,0),MATCH(BA$4,'Data transformed'!$4:$4,0)-1),$O14),$P14)-$O14)/$Q14*100,"NA"))</f>
        <v>100</v>
      </c>
      <c r="BB14" s="104" t="n">
        <f aca="true">IF($L14="","",IF(ISNUMBER(OFFSET('Data transformed'!$A$4,MATCH($A14,'Data transformed'!$A$5:$A$185,0),MATCH(BB$4,'Data transformed'!$4:$4,0)-1)), (MIN(MAX(OFFSET('Data transformed'!$A$4,MATCH($A14,'Data transformed'!$A$5:$A$185,0),MATCH(BB$4,'Data transformed'!$4:$4,0)-1),$O14),$P14)-$O14)/$Q14*100,"NA"))</f>
        <v>100</v>
      </c>
      <c r="BC14" s="104" t="str">
        <f aca="true">IF($L14="","",IF(ISNUMBER(OFFSET('Data transformed'!$A$4,MATCH($A14,'Data transformed'!$A$5:$A$185,0),MATCH(BC$4,'Data transformed'!$4:$4,0)-1)), (MIN(MAX(OFFSET('Data transformed'!$A$4,MATCH($A14,'Data transformed'!$A$5:$A$185,0),MATCH(BC$4,'Data transformed'!$4:$4,0)-1),$O14),$P14)-$O14)/$Q14*100,"NA"))</f>
        <v>NA</v>
      </c>
      <c r="BD14" s="104" t="n">
        <f aca="true">IF($L14="","",IF(ISNUMBER(OFFSET('Data transformed'!$A$4,MATCH($A14,'Data transformed'!$A$5:$A$185,0),MATCH(BD$4,'Data transformed'!$4:$4,0)-1)), (MIN(MAX(OFFSET('Data transformed'!$A$4,MATCH($A14,'Data transformed'!$A$5:$A$185,0),MATCH(BD$4,'Data transformed'!$4:$4,0)-1),$O14),$P14)-$O14)/$Q14*100,"NA"))</f>
        <v>100</v>
      </c>
      <c r="BE14" s="104" t="n">
        <f aca="true">IF($L14="","",IF(ISNUMBER(OFFSET('Data transformed'!$A$4,MATCH($A14,'Data transformed'!$A$5:$A$185,0),MATCH(BE$4,'Data transformed'!$4:$4,0)-1)), (MIN(MAX(OFFSET('Data transformed'!$A$4,MATCH($A14,'Data transformed'!$A$5:$A$185,0),MATCH(BE$4,'Data transformed'!$4:$4,0)-1),$O14),$P14)-$O14)/$Q14*100,"NA"))</f>
        <v>0</v>
      </c>
      <c r="BF14" s="104" t="n">
        <f aca="true">IF($L14="","",IF(ISNUMBER(OFFSET('Data transformed'!$A$4,MATCH($A14,'Data transformed'!$A$5:$A$185,0),MATCH(BF$4,'Data transformed'!$4:$4,0)-1)), (MIN(MAX(OFFSET('Data transformed'!$A$4,MATCH($A14,'Data transformed'!$A$5:$A$185,0),MATCH(BF$4,'Data transformed'!$4:$4,0)-1),$O14),$P14)-$O14)/$Q14*100,"NA"))</f>
        <v>66.5</v>
      </c>
      <c r="BG14" s="104" t="n">
        <f aca="true">IF($L14="","",IF(ISNUMBER(OFFSET('Data transformed'!$A$4,MATCH($A14,'Data transformed'!$A$5:$A$185,0),MATCH(BG$4,'Data transformed'!$4:$4,0)-1)), (MIN(MAX(OFFSET('Data transformed'!$A$4,MATCH($A14,'Data transformed'!$A$5:$A$185,0),MATCH(BG$4,'Data transformed'!$4:$4,0)-1),$O14),$P14)-$O14)/$Q14*100,"NA"))</f>
        <v>100</v>
      </c>
      <c r="BH14" s="104" t="n">
        <f aca="true">IF($L14="","",IF(ISNUMBER(OFFSET('Data transformed'!$A$4,MATCH($A14,'Data transformed'!$A$5:$A$185,0),MATCH(BH$4,'Data transformed'!$4:$4,0)-1)), (MIN(MAX(OFFSET('Data transformed'!$A$4,MATCH($A14,'Data transformed'!$A$5:$A$185,0),MATCH(BH$4,'Data transformed'!$4:$4,0)-1),$O14),$P14)-$O14)/$Q14*100,"NA"))</f>
        <v>0</v>
      </c>
      <c r="BI14" s="104" t="n">
        <f aca="true">IF($L14="","",IF(ISNUMBER(OFFSET('Data transformed'!$A$4,MATCH($A14,'Data transformed'!$A$5:$A$185,0),MATCH(BI$4,'Data transformed'!$4:$4,0)-1)), (MIN(MAX(OFFSET('Data transformed'!$A$4,MATCH($A14,'Data transformed'!$A$5:$A$185,0),MATCH(BI$4,'Data transformed'!$4:$4,0)-1),$O14),$P14)-$O14)/$Q14*100,"NA"))</f>
        <v>100</v>
      </c>
      <c r="BJ14" s="104" t="n">
        <f aca="true">IF($L14="","",IF(ISNUMBER(OFFSET('Data transformed'!$A$4,MATCH($A14,'Data transformed'!$A$5:$A$185,0),MATCH(BJ$4,'Data transformed'!$4:$4,0)-1)), (MIN(MAX(OFFSET('Data transformed'!$A$4,MATCH($A14,'Data transformed'!$A$5:$A$185,0),MATCH(BJ$4,'Data transformed'!$4:$4,0)-1),$O14),$P14)-$O14)/$Q14*100,"NA"))</f>
        <v>83.5</v>
      </c>
      <c r="BK14" s="104" t="n">
        <f aca="true">IF($L14="","",IF(ISNUMBER(OFFSET('Data transformed'!$A$4,MATCH($A14,'Data transformed'!$A$5:$A$185,0),MATCH(BK$4,'Data transformed'!$4:$4,0)-1)), (MIN(MAX(OFFSET('Data transformed'!$A$4,MATCH($A14,'Data transformed'!$A$5:$A$185,0),MATCH(BK$4,'Data transformed'!$4:$4,0)-1),$O14),$P14)-$O14)/$Q14*100,"NA"))</f>
        <v>100</v>
      </c>
      <c r="BL14" s="104" t="n">
        <f aca="true">IF($L14="","",IF(ISNUMBER(OFFSET('Data transformed'!$A$4,MATCH($A14,'Data transformed'!$A$5:$A$185,0),MATCH(BL$4,'Data transformed'!$4:$4,0)-1)), (MIN(MAX(OFFSET('Data transformed'!$A$4,MATCH($A14,'Data transformed'!$A$5:$A$185,0),MATCH(BL$4,'Data transformed'!$4:$4,0)-1),$O14),$P14)-$O14)/$Q14*100,"NA"))</f>
        <v>100</v>
      </c>
      <c r="BM14" s="104" t="n">
        <f aca="true">IF($L14="","",IF(ISNUMBER(OFFSET('Data transformed'!$A$4,MATCH($A14,'Data transformed'!$A$5:$A$185,0),MATCH(BM$4,'Data transformed'!$4:$4,0)-1)), (MIN(MAX(OFFSET('Data transformed'!$A$4,MATCH($A14,'Data transformed'!$A$5:$A$185,0),MATCH(BM$4,'Data transformed'!$4:$4,0)-1),$O14),$P14)-$O14)/$Q14*100,"NA"))</f>
        <v>100</v>
      </c>
      <c r="BN14" s="104" t="n">
        <f aca="true">IF($L14="","",IF(ISNUMBER(OFFSET('Data transformed'!$A$4,MATCH($A14,'Data transformed'!$A$5:$A$185,0),MATCH(BN$4,'Data transformed'!$4:$4,0)-1)), (MIN(MAX(OFFSET('Data transformed'!$A$4,MATCH($A14,'Data transformed'!$A$5:$A$185,0),MATCH(BN$4,'Data transformed'!$4:$4,0)-1),$O14),$P14)-$O14)/$Q14*100,"NA"))</f>
        <v>100</v>
      </c>
      <c r="BO14" s="104" t="n">
        <f aca="true">IF($L14="","",IF(ISNUMBER(OFFSET('Data transformed'!$A$4,MATCH($A14,'Data transformed'!$A$5:$A$185,0),MATCH(BO$4,'Data transformed'!$4:$4,0)-1)), (MIN(MAX(OFFSET('Data transformed'!$A$4,MATCH($A14,'Data transformed'!$A$5:$A$185,0),MATCH(BO$4,'Data transformed'!$4:$4,0)-1),$O14),$P14)-$O14)/$Q14*100,"NA"))</f>
        <v>0</v>
      </c>
      <c r="BP14" s="104" t="n">
        <f aca="true">IF($L14="","",IF(ISNUMBER(OFFSET('Data transformed'!$A$4,MATCH($A14,'Data transformed'!$A$5:$A$185,0),MATCH(BP$4,'Data transformed'!$4:$4,0)-1)), (MIN(MAX(OFFSET('Data transformed'!$A$4,MATCH($A14,'Data transformed'!$A$5:$A$185,0),MATCH(BP$4,'Data transformed'!$4:$4,0)-1),$O14),$P14)-$O14)/$Q14*100,"NA"))</f>
        <v>0</v>
      </c>
      <c r="BQ14" s="104" t="n">
        <f aca="true">IF($L14="","",IF(ISNUMBER(OFFSET('Data transformed'!$A$4,MATCH($A14,'Data transformed'!$A$5:$A$185,0),MATCH(BQ$4,'Data transformed'!$4:$4,0)-1)), (MIN(MAX(OFFSET('Data transformed'!$A$4,MATCH($A14,'Data transformed'!$A$5:$A$185,0),MATCH(BQ$4,'Data transformed'!$4:$4,0)-1),$O14),$P14)-$O14)/$Q14*100,"NA"))</f>
        <v>0</v>
      </c>
      <c r="BR14" s="104" t="n">
        <f aca="true">IF($L14="","",IF(ISNUMBER(OFFSET('Data transformed'!$A$4,MATCH($A14,'Data transformed'!$A$5:$A$185,0),MATCH(BR$4,'Data transformed'!$4:$4,0)-1)), (MIN(MAX(OFFSET('Data transformed'!$A$4,MATCH($A14,'Data transformed'!$A$5:$A$185,0),MATCH(BR$4,'Data transformed'!$4:$4,0)-1),$O14),$P14)-$O14)/$Q14*100,"NA"))</f>
        <v>100</v>
      </c>
      <c r="BS14" s="104" t="n">
        <f aca="true">IF($L14="","",IF(ISNUMBER(OFFSET('Data transformed'!$A$4,MATCH($A14,'Data transformed'!$A$5:$A$185,0),MATCH(BS$4,'Data transformed'!$4:$4,0)-1)), (MIN(MAX(OFFSET('Data transformed'!$A$4,MATCH($A14,'Data transformed'!$A$5:$A$185,0),MATCH(BS$4,'Data transformed'!$4:$4,0)-1),$O14),$P14)-$O14)/$Q14*100,"NA"))</f>
        <v>100</v>
      </c>
      <c r="BT14" s="104" t="n">
        <f aca="true">IF($L14="","",IF(ISNUMBER(OFFSET('Data transformed'!$A$4,MATCH($A14,'Data transformed'!$A$5:$A$185,0),MATCH(BT$4,'Data transformed'!$4:$4,0)-1)), (MIN(MAX(OFFSET('Data transformed'!$A$4,MATCH($A14,'Data transformed'!$A$5:$A$185,0),MATCH(BT$4,'Data transformed'!$4:$4,0)-1),$O14),$P14)-$O14)/$Q14*100,"NA"))</f>
        <v>100</v>
      </c>
      <c r="BU14" s="104" t="n">
        <f aca="true">IF($L14="","",IF(ISNUMBER(OFFSET('Data transformed'!$A$4,MATCH($A14,'Data transformed'!$A$5:$A$185,0),MATCH(BU$4,'Data transformed'!$4:$4,0)-1)), (MIN(MAX(OFFSET('Data transformed'!$A$4,MATCH($A14,'Data transformed'!$A$5:$A$185,0),MATCH(BU$4,'Data transformed'!$4:$4,0)-1),$O14),$P14)-$O14)/$Q14*100,"NA"))</f>
        <v>100</v>
      </c>
      <c r="BV14" s="104" t="n">
        <f aca="true">IF($L14="","",IF(ISNUMBER(OFFSET('Data transformed'!$A$4,MATCH($A14,'Data transformed'!$A$5:$A$185,0),MATCH(BV$4,'Data transformed'!$4:$4,0)-1)), (MIN(MAX(OFFSET('Data transformed'!$A$4,MATCH($A14,'Data transformed'!$A$5:$A$185,0),MATCH(BV$4,'Data transformed'!$4:$4,0)-1),$O14),$P14)-$O14)/$Q14*100,"NA"))</f>
        <v>100</v>
      </c>
      <c r="BW14" s="104" t="n">
        <f aca="true">IF($L14="","",IF(ISNUMBER(OFFSET('Data transformed'!$A$4,MATCH($A14,'Data transformed'!$A$5:$A$185,0),MATCH(BW$4,'Data transformed'!$4:$4,0)-1)), (MIN(MAX(OFFSET('Data transformed'!$A$4,MATCH($A14,'Data transformed'!$A$5:$A$185,0),MATCH(BW$4,'Data transformed'!$4:$4,0)-1),$O14),$P14)-$O14)/$Q14*100,"NA"))</f>
        <v>100</v>
      </c>
      <c r="BX14" s="104" t="n">
        <f aca="true">IF($L14="","",IF(ISNUMBER(OFFSET('Data transformed'!$A$4,MATCH($A14,'Data transformed'!$A$5:$A$185,0),MATCH(BX$4,'Data transformed'!$4:$4,0)-1)), (MIN(MAX(OFFSET('Data transformed'!$A$4,MATCH($A14,'Data transformed'!$A$5:$A$185,0),MATCH(BX$4,'Data transformed'!$4:$4,0)-1),$O14),$P14)-$O14)/$Q14*100,"NA"))</f>
        <v>100</v>
      </c>
      <c r="BY14" s="104" t="n">
        <f aca="true">IF($L14="","",IF(ISNUMBER(OFFSET('Data transformed'!$A$4,MATCH($A14,'Data transformed'!$A$5:$A$185,0),MATCH(BY$4,'Data transformed'!$4:$4,0)-1)), (MIN(MAX(OFFSET('Data transformed'!$A$4,MATCH($A14,'Data transformed'!$A$5:$A$185,0),MATCH(BY$4,'Data transformed'!$4:$4,0)-1),$O14),$P14)-$O14)/$Q14*100,"NA"))</f>
        <v>100</v>
      </c>
      <c r="BZ14" s="104" t="n">
        <f aca="true">IF($L14="","",IF(ISNUMBER(OFFSET('Data transformed'!$A$4,MATCH($A14,'Data transformed'!$A$5:$A$185,0),MATCH(BZ$4,'Data transformed'!$4:$4,0)-1)), (MIN(MAX(OFFSET('Data transformed'!$A$4,MATCH($A14,'Data transformed'!$A$5:$A$185,0),MATCH(BZ$4,'Data transformed'!$4:$4,0)-1),$O14),$P14)-$O14)/$Q14*100,"NA"))</f>
        <v>66.5</v>
      </c>
      <c r="CA14" s="104" t="n">
        <f aca="true">IF($L14="","",IF(ISNUMBER(OFFSET('Data transformed'!$A$4,MATCH($A14,'Data transformed'!$A$5:$A$185,0),MATCH(CA$4,'Data transformed'!$4:$4,0)-1)), (MIN(MAX(OFFSET('Data transformed'!$A$4,MATCH($A14,'Data transformed'!$A$5:$A$185,0),MATCH(CA$4,'Data transformed'!$4:$4,0)-1),$O14),$P14)-$O14)/$Q14*100,"NA"))</f>
        <v>100</v>
      </c>
      <c r="CB14" s="104" t="n">
        <f aca="true">IF($L14="","",IF(ISNUMBER(OFFSET('Data transformed'!$A$4,MATCH($A14,'Data transformed'!$A$5:$A$185,0),MATCH(CB$4,'Data transformed'!$4:$4,0)-1)), (MIN(MAX(OFFSET('Data transformed'!$A$4,MATCH($A14,'Data transformed'!$A$5:$A$185,0),MATCH(CB$4,'Data transformed'!$4:$4,0)-1),$O14),$P14)-$O14)/$Q14*100,"NA"))</f>
        <v>0</v>
      </c>
      <c r="CC14" s="104" t="n">
        <f aca="true">IF($L14="","",IF(ISNUMBER(OFFSET('Data transformed'!$A$4,MATCH($A14,'Data transformed'!$A$5:$A$185,0),MATCH(CC$4,'Data transformed'!$4:$4,0)-1)), (MIN(MAX(OFFSET('Data transformed'!$A$4,MATCH($A14,'Data transformed'!$A$5:$A$185,0),MATCH(CC$4,'Data transformed'!$4:$4,0)-1),$O14),$P14)-$O14)/$Q14*100,"NA"))</f>
        <v>100</v>
      </c>
      <c r="CD14" s="104" t="n">
        <f aca="true">IF($L14="","",IF(ISNUMBER(OFFSET('Data transformed'!$A$4,MATCH($A14,'Data transformed'!$A$5:$A$185,0),MATCH(CD$4,'Data transformed'!$4:$4,0)-1)), (MIN(MAX(OFFSET('Data transformed'!$A$4,MATCH($A14,'Data transformed'!$A$5:$A$185,0),MATCH(CD$4,'Data transformed'!$4:$4,0)-1),$O14),$P14)-$O14)/$Q14*100,"NA"))</f>
        <v>100</v>
      </c>
      <c r="CE14" s="104" t="n">
        <f aca="true">IF($L14="","",IF(ISNUMBER(OFFSET('Data transformed'!$A$4,MATCH($A14,'Data transformed'!$A$5:$A$185,0),MATCH(CE$4,'Data transformed'!$4:$4,0)-1)), (MIN(MAX(OFFSET('Data transformed'!$A$4,MATCH($A14,'Data transformed'!$A$5:$A$185,0),MATCH(CE$4,'Data transformed'!$4:$4,0)-1),$O14),$P14)-$O14)/$Q14*100,"NA"))</f>
        <v>100</v>
      </c>
      <c r="CF14" s="104" t="n">
        <f aca="true">IF($L14="","",IF(ISNUMBER(OFFSET('Data transformed'!$A$4,MATCH($A14,'Data transformed'!$A$5:$A$185,0),MATCH(CF$4,'Data transformed'!$4:$4,0)-1)), (MIN(MAX(OFFSET('Data transformed'!$A$4,MATCH($A14,'Data transformed'!$A$5:$A$185,0),MATCH(CF$4,'Data transformed'!$4:$4,0)-1),$O14),$P14)-$O14)/$Q14*100,"NA"))</f>
        <v>100</v>
      </c>
      <c r="CG14" s="104" t="n">
        <f aca="true">IF($L14="","",IF(ISNUMBER(OFFSET('Data transformed'!$A$4,MATCH($A14,'Data transformed'!$A$5:$A$185,0),MATCH(CG$4,'Data transformed'!$4:$4,0)-1)), (MIN(MAX(OFFSET('Data transformed'!$A$4,MATCH($A14,'Data transformed'!$A$5:$A$185,0),MATCH(CG$4,'Data transformed'!$4:$4,0)-1),$O14),$P14)-$O14)/$Q14*100,"NA"))</f>
        <v>50</v>
      </c>
      <c r="CH14" s="104" t="n">
        <f aca="true">IF($L14="","",IF(ISNUMBER(OFFSET('Data transformed'!$A$4,MATCH($A14,'Data transformed'!$A$5:$A$185,0),MATCH(CH$4,'Data transformed'!$4:$4,0)-1)), (MIN(MAX(OFFSET('Data transformed'!$A$4,MATCH($A14,'Data transformed'!$A$5:$A$185,0),MATCH(CH$4,'Data transformed'!$4:$4,0)-1),$O14),$P14)-$O14)/$Q14*100,"NA"))</f>
        <v>0</v>
      </c>
      <c r="CI14" s="104" t="n">
        <f aca="true">IF($L14="","",IF(ISNUMBER(OFFSET('Data transformed'!$A$4,MATCH($A14,'Data transformed'!$A$5:$A$185,0),MATCH(CI$4,'Data transformed'!$4:$4,0)-1)), (MIN(MAX(OFFSET('Data transformed'!$A$4,MATCH($A14,'Data transformed'!$A$5:$A$185,0),MATCH(CI$4,'Data transformed'!$4:$4,0)-1),$O14),$P14)-$O14)/$Q14*100,"NA"))</f>
        <v>50</v>
      </c>
      <c r="CJ14" s="104" t="n">
        <f aca="true">IF($L14="","",IF(ISNUMBER(OFFSET('Data transformed'!$A$4,MATCH($A14,'Data transformed'!$A$5:$A$185,0),MATCH(CJ$4,'Data transformed'!$4:$4,0)-1)), (MIN(MAX(OFFSET('Data transformed'!$A$4,MATCH($A14,'Data transformed'!$A$5:$A$185,0),MATCH(CJ$4,'Data transformed'!$4:$4,0)-1),$O14),$P14)-$O14)/$Q14*100,"NA"))</f>
        <v>0</v>
      </c>
      <c r="CK14" s="104" t="n">
        <f aca="true">IF($L14="","",IF(ISNUMBER(OFFSET('Data transformed'!$A$4,MATCH($A14,'Data transformed'!$A$5:$A$185,0),MATCH(CK$4,'Data transformed'!$4:$4,0)-1)), (MIN(MAX(OFFSET('Data transformed'!$A$4,MATCH($A14,'Data transformed'!$A$5:$A$185,0),MATCH(CK$4,'Data transformed'!$4:$4,0)-1),$O14),$P14)-$O14)/$Q14*100,"NA"))</f>
        <v>100</v>
      </c>
      <c r="CL14" s="104" t="n">
        <f aca="true">IF($L14="","",IF(ISNUMBER(OFFSET('Data transformed'!$A$4,MATCH($A14,'Data transformed'!$A$5:$A$185,0),MATCH(CL$4,'Data transformed'!$4:$4,0)-1)), (MIN(MAX(OFFSET('Data transformed'!$A$4,MATCH($A14,'Data transformed'!$A$5:$A$185,0),MATCH(CL$4,'Data transformed'!$4:$4,0)-1),$O14),$P14)-$O14)/$Q14*100,"NA"))</f>
        <v>100</v>
      </c>
      <c r="CM14" s="104" t="n">
        <f aca="true">IF($L14="","",IF(ISNUMBER(OFFSET('Data transformed'!$A$4,MATCH($A14,'Data transformed'!$A$5:$A$185,0),MATCH(CM$4,'Data transformed'!$4:$4,0)-1)), (MIN(MAX(OFFSET('Data transformed'!$A$4,MATCH($A14,'Data transformed'!$A$5:$A$185,0),MATCH(CM$4,'Data transformed'!$4:$4,0)-1),$O14),$P14)-$O14)/$Q14*100,"NA"))</f>
        <v>100</v>
      </c>
      <c r="CN14" s="104" t="n">
        <f aca="true">IF($L14="","",IF(ISNUMBER(OFFSET('Data transformed'!$A$4,MATCH($A14,'Data transformed'!$A$5:$A$185,0),MATCH(CN$4,'Data transformed'!$4:$4,0)-1)), (MIN(MAX(OFFSET('Data transformed'!$A$4,MATCH($A14,'Data transformed'!$A$5:$A$185,0),MATCH(CN$4,'Data transformed'!$4:$4,0)-1),$O14),$P14)-$O14)/$Q14*100,"NA"))</f>
        <v>100</v>
      </c>
      <c r="CO14" s="104" t="n">
        <f aca="true">IF($L14="","",IF(ISNUMBER(OFFSET('Data transformed'!$A$4,MATCH($A14,'Data transformed'!$A$5:$A$185,0),MATCH(CO$4,'Data transformed'!$4:$4,0)-1)), (MIN(MAX(OFFSET('Data transformed'!$A$4,MATCH($A14,'Data transformed'!$A$5:$A$185,0),MATCH(CO$4,'Data transformed'!$4:$4,0)-1),$O14),$P14)-$O14)/$Q14*100,"NA"))</f>
        <v>100</v>
      </c>
      <c r="CP14" s="104" t="n">
        <f aca="true">IF($L14="","",IF(ISNUMBER(OFFSET('Data transformed'!$A$4,MATCH($A14,'Data transformed'!$A$5:$A$185,0),MATCH(CP$4,'Data transformed'!$4:$4,0)-1)), (MIN(MAX(OFFSET('Data transformed'!$A$4,MATCH($A14,'Data transformed'!$A$5:$A$185,0),MATCH(CP$4,'Data transformed'!$4:$4,0)-1),$O14),$P14)-$O14)/$Q14*100,"NA"))</f>
        <v>100</v>
      </c>
      <c r="CQ14" s="104" t="str">
        <f aca="true">IF($L14="","",IF(ISNUMBER(OFFSET('Data transformed'!$A$4,MATCH($A14,'Data transformed'!$A$5:$A$185,0),MATCH(CQ$4,'Data transformed'!$4:$4,0)-1)), (MIN(MAX(OFFSET('Data transformed'!$A$4,MATCH($A14,'Data transformed'!$A$5:$A$185,0),MATCH(CQ$4,'Data transformed'!$4:$4,0)-1),$O14),$P14)-$O14)/$Q14*100,"NA"))</f>
        <v>NA</v>
      </c>
      <c r="CR14" s="104" t="n">
        <f aca="true">IF($L14="","",IF(ISNUMBER(OFFSET('Data transformed'!$A$4,MATCH($A14,'Data transformed'!$A$5:$A$185,0),MATCH(CR$4,'Data transformed'!$4:$4,0)-1)), (MIN(MAX(OFFSET('Data transformed'!$A$4,MATCH($A14,'Data transformed'!$A$5:$A$185,0),MATCH(CR$4,'Data transformed'!$4:$4,0)-1),$O14),$P14)-$O14)/$Q14*100,"NA"))</f>
        <v>50</v>
      </c>
      <c r="CS14" s="104" t="n">
        <f aca="true">IF($L14="","",IF(ISNUMBER(OFFSET('Data transformed'!$A$4,MATCH($A14,'Data transformed'!$A$5:$A$185,0),MATCH(CS$4,'Data transformed'!$4:$4,0)-1)), (MIN(MAX(OFFSET('Data transformed'!$A$4,MATCH($A14,'Data transformed'!$A$5:$A$185,0),MATCH(CS$4,'Data transformed'!$4:$4,0)-1),$O14),$P14)-$O14)/$Q14*100,"NA"))</f>
        <v>100</v>
      </c>
      <c r="CT14" s="104" t="n">
        <f aca="true">IF($L14="","",IF(ISNUMBER(OFFSET('Data transformed'!$A$4,MATCH($A14,'Data transformed'!$A$5:$A$185,0),MATCH(CT$4,'Data transformed'!$4:$4,0)-1)), (MIN(MAX(OFFSET('Data transformed'!$A$4,MATCH($A14,'Data transformed'!$A$5:$A$185,0),MATCH(CT$4,'Data transformed'!$4:$4,0)-1),$O14),$P14)-$O14)/$Q14*100,"NA"))</f>
        <v>0</v>
      </c>
      <c r="CU14" s="104" t="str">
        <f aca="true">IF($L14="","",IF(ISNUMBER(OFFSET('Data transformed'!$A$4,MATCH($A14,'Data transformed'!$A$5:$A$185,0),MATCH(CU$4,'Data transformed'!$4:$4,0)-1)), (MIN(MAX(OFFSET('Data transformed'!$A$4,MATCH($A14,'Data transformed'!$A$5:$A$185,0),MATCH(CU$4,'Data transformed'!$4:$4,0)-1),$O14),$P14)-$O14)/$Q14*100,"NA"))</f>
        <v>NA</v>
      </c>
      <c r="CV14" s="104" t="n">
        <f aca="true">IF($L14="","",IF(ISNUMBER(OFFSET('Data transformed'!$A$4,MATCH($A14,'Data transformed'!$A$5:$A$185,0),MATCH(CV$4,'Data transformed'!$4:$4,0)-1)), (MIN(MAX(OFFSET('Data transformed'!$A$4,MATCH($A14,'Data transformed'!$A$5:$A$185,0),MATCH(CV$4,'Data transformed'!$4:$4,0)-1),$O14),$P14)-$O14)/$Q14*100,"NA"))</f>
        <v>100</v>
      </c>
      <c r="CW14" s="104" t="n">
        <f aca="true">IF($L14="","",IF(ISNUMBER(OFFSET('Data transformed'!$A$4,MATCH($A14,'Data transformed'!$A$5:$A$185,0),MATCH(CW$4,'Data transformed'!$4:$4,0)-1)), (MIN(MAX(OFFSET('Data transformed'!$A$4,MATCH($A14,'Data transformed'!$A$5:$A$185,0),MATCH(CW$4,'Data transformed'!$4:$4,0)-1),$O14),$P14)-$O14)/$Q14*100,"NA"))</f>
        <v>100</v>
      </c>
    </row>
    <row r="15" s="103" customFormat="true" ht="15.5" hidden="false" customHeight="false" outlineLevel="0" collapsed="false">
      <c r="A15" s="107" t="n">
        <v>1130</v>
      </c>
      <c r="B15" s="107" t="n">
        <v>3</v>
      </c>
      <c r="C15" s="103" t="str">
        <f aca="true">IF(ISBLANK(OFFSET('outliers treatment'!$A$3,MATCH($A15,'outliers treatment'!$A$4:$A$154,0),MATCH(C$4,'outliers treatment'!$4:$4,0)-1)),"",OFFSET('outliers treatment'!$A$3,MATCH($A15,'outliers treatment'!$A$4:$A$154,0),MATCH(C$4,'outliers treatment'!$4:$4,0)-1))</f>
        <v>Engagement in policy-making</v>
      </c>
      <c r="D15" s="103" t="str">
        <f aca="true">IF(ISBLANK(OFFSET('outliers treatment'!$A$3,MATCH($A15,'outliers treatment'!$A$4:$A$154,0),MATCH(D$4,'outliers treatment'!$4:$4,0)-1)),"",OFFSET('outliers treatment'!$A$3,MATCH($A15,'outliers treatment'!$A$4:$A$154,0),MATCH(D$4,'outliers treatment'!$4:$4,0)-1))</f>
        <v/>
      </c>
      <c r="E15" s="103" t="str">
        <f aca="true">IF(ISBLANK(OFFSET('outliers treatment'!$A$3,MATCH($A15,'outliers treatment'!$A$4:$A$154,0),MATCH(E$4,'outliers treatment'!$4:$4,0)-1)),"",OFFSET('outliers treatment'!$A$3,MATCH($A15,'outliers treatment'!$A$4:$A$154,0),MATCH(E$4,'outliers treatment'!$4:$4,0)-1))</f>
        <v/>
      </c>
      <c r="F15" s="103" t="str">
        <f aca="true">IF(ISBLANK(OFFSET('outliers treatment'!$A$3,MATCH($A15,'outliers treatment'!$A$4:$A$154,0),MATCH(F$4,'outliers treatment'!$4:$4,0)-1)),"",OFFSET('outliers treatment'!$A$3,MATCH($A15,'outliers treatment'!$A$4:$A$154,0),MATCH(F$4,'outliers treatment'!$4:$4,0)-1))</f>
        <v/>
      </c>
      <c r="G15" s="103" t="str">
        <f aca="true">IF(ISBLANK(OFFSET('outliers treatment'!$A$3,MATCH($A15,'outliers treatment'!$A$4:$A$154,0),MATCH(G$4,'outliers treatment'!$4:$4,0)-1)),"",OFFSET('outliers treatment'!$A$3,MATCH($A15,'outliers treatment'!$A$4:$A$154,0),MATCH(G$4,'outliers treatment'!$4:$4,0)-1))</f>
        <v/>
      </c>
      <c r="H15" s="103" t="str">
        <f aca="true">IF(ISBLANK(OFFSET('outliers treatment'!$A$3,MATCH($A15,'outliers treatment'!$A$4:$A$154,0),MATCH(H$4,'outliers treatment'!$4:$4,0)-1)),"",OFFSET('outliers treatment'!$A$3,MATCH($A15,'outliers treatment'!$A$4:$A$154,0),MATCH(H$4,'outliers treatment'!$4:$4,0)-1))</f>
        <v/>
      </c>
      <c r="I15" s="103" t="str">
        <f aca="true">IF(ISBLANK(OFFSET('outliers treatment'!$A$3,MATCH($A15,'outliers treatment'!$A$4:$A$154,0),MATCH(I$4,'outliers treatment'!$4:$4,0)-1)),"",OFFSET('outliers treatment'!$A$3,MATCH($A15,'outliers treatment'!$A$4:$A$154,0),MATCH(I$4,'outliers treatment'!$4:$4,0)-1))</f>
        <v/>
      </c>
      <c r="J15" s="104" t="n">
        <f aca="false" t="array" ref="J15:J15">MIN(IF(ISNUMBER(V15:CW15),V15:CW15))</f>
        <v>4.166675</v>
      </c>
      <c r="K15" s="103" t="n">
        <f aca="false" t="array" ref="K15:K15">MAX(IF(ISNUMBER(V15:CW15),V15:CW15))</f>
        <v>100</v>
      </c>
      <c r="L15" s="103" t="e">
        <f aca="true">IF(ISBLANK(OFFSET('outliers treatment'!$A$3,MATCH($A15,'outliers treatment'!$A$4:$A$154,0),MATCH(L$4,'outliers treatment'!$4:$4,0)-1)),"",OFFSET('outliers treatment'!$A$3,MATCH($A15,'outliers treatment'!$A$4:$A$154,0),MATCH(L$4,'outliers treatment'!$4:$4,0)-1))</f>
        <v>#N/A</v>
      </c>
      <c r="M15" s="103" t="e">
        <f aca="true">IF(ISBLANK(OFFSET('outliers treatment'!$A$3,MATCH($A15,'outliers treatment'!$A$4:$A$154,0),MATCH(M$4,'outliers treatment'!$4:$4,0)-1)),"",OFFSET('outliers treatment'!$A$3,MATCH($A15,'outliers treatment'!$A$4:$A$154,0),MATCH(M$4,'outliers treatment'!$4:$4,0)-1))</f>
        <v>#N/A</v>
      </c>
      <c r="N15" s="103" t="str">
        <f aca="true">IF(ISBLANK(OFFSET('outliers treatment'!$A$3,MATCH($A15,'outliers treatment'!$A$4:$A$154,0),MATCH(N$4,'outliers treatment'!$4:$4,0)-1)),"",OFFSET('outliers treatment'!$A$3,MATCH($A15,'outliers treatment'!$A$4:$A$154,0),MATCH(N$4,'outliers treatment'!$4:$4,0)-1))</f>
        <v/>
      </c>
      <c r="O15" s="103" t="str">
        <f aca="true">IF(ISBLANK(OFFSET('outliers treatment'!$A$3,MATCH($A15,'outliers treatment'!$A$4:$A$154,0),MATCH(O$4,'outliers treatment'!$4:$4,0)-1)),"",OFFSET('outliers treatment'!$A$3,MATCH($A15,'outliers treatment'!$A$4:$A$154,0),MATCH(O$4,'outliers treatment'!$4:$4,0)-1))</f>
        <v/>
      </c>
      <c r="P15" s="103" t="str">
        <f aca="true">IF(ISBLANK(OFFSET('outliers treatment'!$A$3,MATCH($A15,'outliers treatment'!$A$4:$A$154,0),MATCH(P$4,'outliers treatment'!$4:$4,0)-1)),"",OFFSET('outliers treatment'!$A$3,MATCH($A15,'outliers treatment'!$A$4:$A$154,0),MATCH(P$4,'outliers treatment'!$4:$4,0)-1))</f>
        <v/>
      </c>
      <c r="Q15" s="103" t="str">
        <f aca="false">IFERROR(P15-O15,"")</f>
        <v/>
      </c>
      <c r="R15" s="105" t="n">
        <f aca="false" t="array" ref="R15:R15">IFERROR(SKEW(IF(ISNUMBER(V15:CW15),V15:CW15,"")),"")</f>
        <v>0.550567434603942</v>
      </c>
      <c r="S15" s="103" t="n">
        <v>1</v>
      </c>
      <c r="T15" s="103" t="n">
        <v>1</v>
      </c>
      <c r="U15" s="106" t="str">
        <f aca="false" t="array" ref="U15:U15">IF(B15&lt;4,"",1-IFERROR(SUM(ISNUMBER(V15:CW15)*(1-$V$3:$CW$3))/COUNTIF($V$3:$CW$3,0),0))</f>
        <v/>
      </c>
      <c r="V15" s="104" t="n">
        <f aca="false" t="array" ref="V15:V15">SUM(IF(ISNUMBER(V16:V17),$T16:$T17*V16:V17,0))/SUM(IF(ISNUMBER(V16:V17),$T16:$T17,0))</f>
        <v>70.53571425</v>
      </c>
      <c r="W15" s="104" t="n">
        <f aca="false" t="array" ref="W15:W15">SUM(IF(ISNUMBER(W16:W17),$T16:$T17*W16:W17,0))/SUM(IF(ISNUMBER(W16:W17),$T16:$T17,0))</f>
        <v>56.547625</v>
      </c>
      <c r="X15" s="104" t="n">
        <f aca="false" t="array" ref="X15:X15">SUM(IF(ISNUMBER(X16:X17),$T16:$T17*X16:X17,0))/SUM(IF(ISNUMBER(X16:X17),$T16:$T17,0))</f>
        <v>39.5833325</v>
      </c>
      <c r="Y15" s="104" t="n">
        <f aca="false" t="array" ref="Y15:Y15">SUM(IF(ISNUMBER(Y16:Y17),$T16:$T17*Y16:Y17,0))/SUM(IF(ISNUMBER(Y16:Y17),$T16:$T17,0))</f>
        <v>14.583325</v>
      </c>
      <c r="Z15" s="104" t="n">
        <f aca="false" t="array" ref="Z15:Z15">SUM(IF(ISNUMBER(Z16:Z17),$T16:$T17*Z16:Z17,0))/SUM(IF(ISNUMBER(Z16:Z17),$T16:$T17,0))</f>
        <v>71.428575</v>
      </c>
      <c r="AA15" s="104" t="n">
        <f aca="false" t="array" ref="AA15:AA15">SUM(IF(ISNUMBER(AA16:AA17),$T16:$T17*AA16:AA17,0))/SUM(IF(ISNUMBER(AA16:AA17),$T16:$T17,0))</f>
        <v>92.85715</v>
      </c>
      <c r="AB15" s="104" t="n">
        <f aca="false" t="array" ref="AB15:AB15">SUM(IF(ISNUMBER(AB16:AB17),$T16:$T17*AB16:AB17,0))/SUM(IF(ISNUMBER(AB16:AB17),$T16:$T17,0))</f>
        <v>69.64285</v>
      </c>
      <c r="AC15" s="104" t="n">
        <f aca="false" t="array" ref="AC15:AC15">SUM(IF(ISNUMBER(AC16:AC17),$T16:$T17*AC16:AC17,0))/SUM(IF(ISNUMBER(AC16:AC17),$T16:$T17,0))</f>
        <v>62.5</v>
      </c>
      <c r="AD15" s="104" t="n">
        <f aca="false" t="array" ref="AD15:AD15">SUM(IF(ISNUMBER(AD16:AD17),$T16:$T17*AD16:AD17,0))/SUM(IF(ISNUMBER(AD16:AD17),$T16:$T17,0))</f>
        <v>46.428575</v>
      </c>
      <c r="AE15" s="104" t="n">
        <f aca="false" t="array" ref="AE15:AE15">SUM(IF(ISNUMBER(AE16:AE17),$T16:$T17*AE16:AE17,0))/SUM(IF(ISNUMBER(AE16:AE17),$T16:$T17,0))</f>
        <v>100</v>
      </c>
      <c r="AF15" s="104" t="n">
        <f aca="false" t="array" ref="AF15:AF15">SUM(IF(ISNUMBER(AF16:AF17),$T16:$T17*AF16:AF17,0))/SUM(IF(ISNUMBER(AF16:AF17),$T16:$T17,0))</f>
        <v>87.5</v>
      </c>
      <c r="AG15" s="104" t="n">
        <f aca="false" t="array" ref="AG15:AG15">SUM(IF(ISNUMBER(AG16:AG17),$T16:$T17*AG16:AG17,0))/SUM(IF(ISNUMBER(AG16:AG17),$T16:$T17,0))</f>
        <v>39.285725</v>
      </c>
      <c r="AH15" s="104" t="n">
        <f aca="false" t="array" ref="AH15:AH15">SUM(IF(ISNUMBER(AH16:AH17),$T16:$T17*AH16:AH17,0))/SUM(IF(ISNUMBER(AH16:AH17),$T16:$T17,0))</f>
        <v>26.78571425</v>
      </c>
      <c r="AI15" s="104" t="n">
        <f aca="false" t="array" ref="AI15:AI15">SUM(IF(ISNUMBER(AI16:AI17),$T16:$T17*AI16:AI17,0))/SUM(IF(ISNUMBER(AI16:AI17),$T16:$T17,0))</f>
        <v>23.214275</v>
      </c>
      <c r="AJ15" s="104" t="n">
        <f aca="false" t="array" ref="AJ15:AJ15">SUM(IF(ISNUMBER(AJ16:AJ17),$T16:$T17*AJ16:AJ17,0))/SUM(IF(ISNUMBER(AJ16:AJ17),$T16:$T17,0))</f>
        <v>22.9166675</v>
      </c>
      <c r="AK15" s="104" t="n">
        <f aca="false" t="array" ref="AK15:AK15">SUM(IF(ISNUMBER(AK16:AK17),$T16:$T17*AK16:AK17,0))/SUM(IF(ISNUMBER(AK16:AK17),$T16:$T17,0))</f>
        <v>35.714275</v>
      </c>
      <c r="AL15" s="104" t="n">
        <f aca="false" t="array" ref="AL15:AL15">SUM(IF(ISNUMBER(AL16:AL17),$T16:$T17*AL16:AL17,0))/SUM(IF(ISNUMBER(AL16:AL17),$T16:$T17,0))</f>
        <v>39.285725</v>
      </c>
      <c r="AM15" s="104" t="n">
        <f aca="false" t="array" ref="AM15:AM15">SUM(IF(ISNUMBER(AM16:AM17),$T16:$T17*AM16:AM17,0))/SUM(IF(ISNUMBER(AM16:AM17),$T16:$T17,0))</f>
        <v>66.964285</v>
      </c>
      <c r="AN15" s="104" t="n">
        <f aca="false" t="array" ref="AN15:AN15">SUM(IF(ISNUMBER(AN16:AN17),$T16:$T17*AN16:AN17,0))/SUM(IF(ISNUMBER(AN16:AN17),$T16:$T17,0))</f>
        <v>58.3333325</v>
      </c>
      <c r="AO15" s="104" t="n">
        <f aca="false" t="array" ref="AO15:AO15">SUM(IF(ISNUMBER(AO16:AO17),$T16:$T17*AO16:AO17,0))/SUM(IF(ISNUMBER(AO16:AO17),$T16:$T17,0))</f>
        <v>46.428575</v>
      </c>
      <c r="AP15" s="104" t="n">
        <f aca="false" t="array" ref="AP15:AP15">SUM(IF(ISNUMBER(AP16:AP17),$T16:$T17*AP16:AP17,0))/SUM(IF(ISNUMBER(AP16:AP17),$T16:$T17,0))</f>
        <v>46.428575</v>
      </c>
      <c r="AQ15" s="104" t="n">
        <f aca="false" t="array" ref="AQ15:AQ15">SUM(IF(ISNUMBER(AQ16:AQ17),$T16:$T17*AQ16:AQ17,0))/SUM(IF(ISNUMBER(AQ16:AQ17),$T16:$T17,0))</f>
        <v>40.4762</v>
      </c>
      <c r="AR15" s="104" t="n">
        <f aca="false" t="array" ref="AR15:AR15">SUM(IF(ISNUMBER(AR16:AR17),$T16:$T17*AR16:AR17,0))/SUM(IF(ISNUMBER(AR16:AR17),$T16:$T17,0))</f>
        <v>38.3928575</v>
      </c>
      <c r="AS15" s="104" t="n">
        <f aca="false" t="array" ref="AS15:AS15">SUM(IF(ISNUMBER(AS16:AS17),$T16:$T17*AS16:AS17,0))/SUM(IF(ISNUMBER(AS16:AS17),$T16:$T17,0))</f>
        <v>100</v>
      </c>
      <c r="AT15" s="104" t="n">
        <f aca="false" t="array" ref="AT15:AT15">SUM(IF(ISNUMBER(AT16:AT17),$T16:$T17*AT16:AT17,0))/SUM(IF(ISNUMBER(AT16:AT17),$T16:$T17,0))</f>
        <v>16.071425</v>
      </c>
      <c r="AU15" s="104" t="n">
        <f aca="false" t="array" ref="AU15:AU15">SUM(IF(ISNUMBER(AU16:AU17),$T16:$T17*AU16:AU17,0))/SUM(IF(ISNUMBER(AU16:AU17),$T16:$T17,0))</f>
        <v>57.14285</v>
      </c>
      <c r="AV15" s="104" t="n">
        <f aca="false" t="array" ref="AV15:AV15">SUM(IF(ISNUMBER(AV16:AV17),$T16:$T17*AV16:AV17,0))/SUM(IF(ISNUMBER(AV16:AV17),$T16:$T17,0))</f>
        <v>57.14285</v>
      </c>
      <c r="AW15" s="104" t="n">
        <f aca="false" t="array" ref="AW15:AW15">SUM(IF(ISNUMBER(AW16:AW17),$T16:$T17*AW16:AW17,0))/SUM(IF(ISNUMBER(AW16:AW17),$T16:$T17,0))</f>
        <v>22.916675</v>
      </c>
      <c r="AX15" s="104" t="n">
        <f aca="false" t="array" ref="AX15:AX15">SUM(IF(ISNUMBER(AX16:AX17),$T16:$T17*AX16:AX17,0))/SUM(IF(ISNUMBER(AX16:AX17),$T16:$T17,0))</f>
        <v>41.071425</v>
      </c>
      <c r="AY15" s="104" t="n">
        <f aca="false" t="array" ref="AY15:AY15">SUM(IF(ISNUMBER(AY16:AY17),$T16:$T17*AY16:AY17,0))/SUM(IF(ISNUMBER(AY16:AY17),$T16:$T17,0))</f>
        <v>100</v>
      </c>
      <c r="AZ15" s="104" t="n">
        <f aca="false" t="array" ref="AZ15:AZ15">SUM(IF(ISNUMBER(AZ16:AZ17),$T16:$T17*AZ16:AZ17,0))/SUM(IF(ISNUMBER(AZ16:AZ17),$T16:$T17,0))</f>
        <v>35.714275</v>
      </c>
      <c r="BA15" s="104" t="n">
        <f aca="false" t="array" ref="BA15:BA15">SUM(IF(ISNUMBER(BA16:BA17),$T16:$T17*BA16:BA17,0))/SUM(IF(ISNUMBER(BA16:BA17),$T16:$T17,0))</f>
        <v>41.0714285</v>
      </c>
      <c r="BB15" s="104" t="n">
        <f aca="false" t="array" ref="BB15:BB15">SUM(IF(ISNUMBER(BB16:BB17),$T16:$T17*BB16:BB17,0))/SUM(IF(ISNUMBER(BB16:BB17),$T16:$T17,0))</f>
        <v>58.2386365</v>
      </c>
      <c r="BC15" s="104" t="n">
        <f aca="false" t="array" ref="BC15:BC15">SUM(IF(ISNUMBER(BC16:BC17),$T16:$T17*BC16:BC17,0))/SUM(IF(ISNUMBER(BC16:BC17),$T16:$T17,0))</f>
        <v>28.571425</v>
      </c>
      <c r="BD15" s="104" t="n">
        <f aca="false" t="array" ref="BD15:BD15">SUM(IF(ISNUMBER(BD16:BD17),$T16:$T17*BD16:BD17,0))/SUM(IF(ISNUMBER(BD16:BD17),$T16:$T17,0))</f>
        <v>46.428575</v>
      </c>
      <c r="BE15" s="104" t="n">
        <f aca="false" t="array" ref="BE15:BE15">SUM(IF(ISNUMBER(BE16:BE17),$T16:$T17*BE16:BE17,0))/SUM(IF(ISNUMBER(BE16:BE17),$T16:$T17,0))</f>
        <v>87.5</v>
      </c>
      <c r="BF15" s="104" t="n">
        <f aca="false" t="array" ref="BF15:BF15">SUM(IF(ISNUMBER(BF16:BF17),$T16:$T17*BF16:BF17,0))/SUM(IF(ISNUMBER(BF16:BF17),$T16:$T17,0))</f>
        <v>41.071425</v>
      </c>
      <c r="BG15" s="104" t="n">
        <f aca="false" t="array" ref="BG15:BG15">SUM(IF(ISNUMBER(BG16:BG17),$T16:$T17*BG16:BG17,0))/SUM(IF(ISNUMBER(BG16:BG17),$T16:$T17,0))</f>
        <v>64.285725</v>
      </c>
      <c r="BH15" s="104" t="n">
        <f aca="false" t="array" ref="BH15:BH15">SUM(IF(ISNUMBER(BH16:BH17),$T16:$T17*BH16:BH17,0))/SUM(IF(ISNUMBER(BH16:BH17),$T16:$T17,0))</f>
        <v>50</v>
      </c>
      <c r="BI15" s="104" t="n">
        <f aca="false" t="array" ref="BI15:BI15">SUM(IF(ISNUMBER(BI16:BI17),$T16:$T17*BI16:BI17,0))/SUM(IF(ISNUMBER(BI16:BI17),$T16:$T17,0))</f>
        <v>38.39285</v>
      </c>
      <c r="BJ15" s="104" t="n">
        <f aca="false" t="array" ref="BJ15:BJ15">SUM(IF(ISNUMBER(BJ16:BJ17),$T16:$T17*BJ16:BJ17,0))/SUM(IF(ISNUMBER(BJ16:BJ17),$T16:$T17,0))</f>
        <v>27.23214275</v>
      </c>
      <c r="BK15" s="104" t="n">
        <f aca="false" t="array" ref="BK15:BK15">SUM(IF(ISNUMBER(BK16:BK17),$T16:$T17*BK16:BK17,0))/SUM(IF(ISNUMBER(BK16:BK17),$T16:$T17,0))</f>
        <v>57.589275</v>
      </c>
      <c r="BL15" s="104" t="n">
        <f aca="false" t="array" ref="BL15:BL15">SUM(IF(ISNUMBER(BL16:BL17),$T16:$T17*BL16:BL17,0))/SUM(IF(ISNUMBER(BL16:BL17),$T16:$T17,0))</f>
        <v>25</v>
      </c>
      <c r="BM15" s="104" t="n">
        <f aca="false" t="array" ref="BM15:BM15">SUM(IF(ISNUMBER(BM16:BM17),$T16:$T17*BM16:BM17,0))/SUM(IF(ISNUMBER(BM16:BM17),$T16:$T17,0))</f>
        <v>39.285725</v>
      </c>
      <c r="BN15" s="104" t="n">
        <f aca="false" t="array" ref="BN15:BN15">SUM(IF(ISNUMBER(BN16:BN17),$T16:$T17*BN16:BN17,0))/SUM(IF(ISNUMBER(BN16:BN17),$T16:$T17,0))</f>
        <v>43.75</v>
      </c>
      <c r="BO15" s="104" t="n">
        <f aca="false" t="array" ref="BO15:BO15">SUM(IF(ISNUMBER(BO16:BO17),$T16:$T17*BO16:BO17,0))/SUM(IF(ISNUMBER(BO16:BO17),$T16:$T17,0))</f>
        <v>55.35715</v>
      </c>
      <c r="BP15" s="104" t="n">
        <f aca="false" t="array" ref="BP15:BP15">SUM(IF(ISNUMBER(BP16:BP17),$T16:$T17*BP16:BP17,0))/SUM(IF(ISNUMBER(BP16:BP17),$T16:$T17,0))</f>
        <v>25</v>
      </c>
      <c r="BQ15" s="104" t="n">
        <f aca="false" t="array" ref="BQ15:BQ15">SUM(IF(ISNUMBER(BQ16:BQ17),$T16:$T17*BQ16:BQ17,0))/SUM(IF(ISNUMBER(BQ16:BQ17),$T16:$T17,0))</f>
        <v>12.5</v>
      </c>
      <c r="BR15" s="104" t="n">
        <f aca="false" t="array" ref="BR15:BR15">SUM(IF(ISNUMBER(BR16:BR17),$T16:$T17*BR16:BR17,0))/SUM(IF(ISNUMBER(BR16:BR17),$T16:$T17,0))</f>
        <v>33.333325</v>
      </c>
      <c r="BS15" s="104" t="n">
        <f aca="false" t="array" ref="BS15:BS15">SUM(IF(ISNUMBER(BS16:BS17),$T16:$T17*BS16:BS17,0))/SUM(IF(ISNUMBER(BS16:BS17),$T16:$T17,0))</f>
        <v>59.821425</v>
      </c>
      <c r="BT15" s="104" t="n">
        <f aca="false" t="array" ref="BT15:BT15">SUM(IF(ISNUMBER(BT16:BT17),$T16:$T17*BT16:BT17,0))/SUM(IF(ISNUMBER(BT16:BT17),$T16:$T17,0))</f>
        <v>46.428575</v>
      </c>
      <c r="BU15" s="104" t="n">
        <f aca="false" t="array" ref="BU15:BU15">SUM(IF(ISNUMBER(BU16:BU17),$T16:$T17*BU16:BU17,0))/SUM(IF(ISNUMBER(BU16:BU17),$T16:$T17,0))</f>
        <v>56.25</v>
      </c>
      <c r="BV15" s="104" t="n">
        <f aca="false" t="array" ref="BV15:BV15">SUM(IF(ISNUMBER(BV16:BV17),$T16:$T17*BV16:BV17,0))/SUM(IF(ISNUMBER(BV16:BV17),$T16:$T17,0))</f>
        <v>60.714275</v>
      </c>
      <c r="BW15" s="104" t="n">
        <f aca="false" t="array" ref="BW15:BW15">SUM(IF(ISNUMBER(BW16:BW17),$T16:$T17*BW16:BW17,0))/SUM(IF(ISNUMBER(BW16:BW17),$T16:$T17,0))</f>
        <v>36.60715</v>
      </c>
      <c r="BX15" s="104" t="n">
        <f aca="false" t="array" ref="BX15:BX15">SUM(IF(ISNUMBER(BX16:BX17),$T16:$T17*BX16:BX17,0))/SUM(IF(ISNUMBER(BX16:BX17),$T16:$T17,0))</f>
        <v>23.214275</v>
      </c>
      <c r="BY15" s="104" t="n">
        <f aca="false" t="array" ref="BY15:BY15">SUM(IF(ISNUMBER(BY16:BY17),$T16:$T17*BY16:BY17,0))/SUM(IF(ISNUMBER(BY16:BY17),$T16:$T17,0))</f>
        <v>72.321425</v>
      </c>
      <c r="BZ15" s="104" t="n">
        <f aca="false" t="array" ref="BZ15:BZ15">SUM(IF(ISNUMBER(BZ16:BZ17),$T16:$T17*BZ16:BZ17,0))/SUM(IF(ISNUMBER(BZ16:BZ17),$T16:$T17,0))</f>
        <v>27.232125</v>
      </c>
      <c r="CA15" s="104" t="n">
        <f aca="false" t="array" ref="CA15:CA15">SUM(IF(ISNUMBER(CA16:CA17),$T16:$T17*CA16:CA17,0))/SUM(IF(ISNUMBER(CA16:CA17),$T16:$T17,0))</f>
        <v>7.14285</v>
      </c>
      <c r="CB15" s="104" t="n">
        <f aca="false" t="array" ref="CB15:CB15">SUM(IF(ISNUMBER(CB16:CB17),$T16:$T17*CB16:CB17,0))/SUM(IF(ISNUMBER(CB16:CB17),$T16:$T17,0))</f>
        <v>50.89285</v>
      </c>
      <c r="CC15" s="104" t="n">
        <f aca="false" t="array" ref="CC15:CC15">SUM(IF(ISNUMBER(CC16:CC17),$T16:$T17*CC16:CC17,0))/SUM(IF(ISNUMBER(CC16:CC17),$T16:$T17,0))</f>
        <v>78.571425</v>
      </c>
      <c r="CD15" s="104" t="n">
        <f aca="false" t="array" ref="CD15:CD15">SUM(IF(ISNUMBER(CD16:CD17),$T16:$T17*CD16:CD17,0))/SUM(IF(ISNUMBER(CD16:CD17),$T16:$T17,0))</f>
        <v>50</v>
      </c>
      <c r="CE15" s="104" t="n">
        <f aca="false" t="array" ref="CE15:CE15">SUM(IF(ISNUMBER(CE16:CE17),$T16:$T17*CE16:CE17,0))/SUM(IF(ISNUMBER(CE16:CE17),$T16:$T17,0))</f>
        <v>52.23214275</v>
      </c>
      <c r="CF15" s="104" t="n">
        <f aca="false" t="array" ref="CF15:CF15">SUM(IF(ISNUMBER(CF16:CF17),$T16:$T17*CF16:CF17,0))/SUM(IF(ISNUMBER(CF16:CF17),$T16:$T17,0))</f>
        <v>85.7143</v>
      </c>
      <c r="CG15" s="104" t="n">
        <f aca="false" t="array" ref="CG15:CG15">SUM(IF(ISNUMBER(CG16:CG17),$T16:$T17*CG16:CG17,0))/SUM(IF(ISNUMBER(CG16:CG17),$T16:$T17,0))</f>
        <v>14.285725</v>
      </c>
      <c r="CH15" s="104" t="n">
        <f aca="false" t="array" ref="CH15:CH15">SUM(IF(ISNUMBER(CH16:CH17),$T16:$T17*CH16:CH17,0))/SUM(IF(ISNUMBER(CH16:CH17),$T16:$T17,0))</f>
        <v>31.25</v>
      </c>
      <c r="CI15" s="104" t="n">
        <f aca="false" t="array" ref="CI15:CI15">SUM(IF(ISNUMBER(CI16:CI17),$T16:$T17*CI16:CI17,0))/SUM(IF(ISNUMBER(CI16:CI17),$T16:$T17,0))</f>
        <v>62.5</v>
      </c>
      <c r="CJ15" s="104" t="n">
        <f aca="false" t="array" ref="CJ15:CJ15">SUM(IF(ISNUMBER(CJ16:CJ17),$T16:$T17*CJ16:CJ17,0))/SUM(IF(ISNUMBER(CJ16:CJ17),$T16:$T17,0))</f>
        <v>29.910715</v>
      </c>
      <c r="CK15" s="104" t="n">
        <f aca="false" t="array" ref="CK15:CK15">SUM(IF(ISNUMBER(CK16:CK17),$T16:$T17*CK16:CK17,0))/SUM(IF(ISNUMBER(CK16:CK17),$T16:$T17,0))</f>
        <v>4.166675</v>
      </c>
      <c r="CL15" s="104" t="n">
        <f aca="false" t="array" ref="CL15:CL15">SUM(IF(ISNUMBER(CL16:CL17),$T16:$T17*CL16:CL17,0))/SUM(IF(ISNUMBER(CL16:CL17),$T16:$T17,0))</f>
        <v>25.8928575</v>
      </c>
      <c r="CM15" s="104" t="n">
        <f aca="false" t="array" ref="CM15:CM15">SUM(IF(ISNUMBER(CM16:CM17),$T16:$T17*CM16:CM17,0))/SUM(IF(ISNUMBER(CM16:CM17),$T16:$T17,0))</f>
        <v>59.821425</v>
      </c>
      <c r="CN15" s="104" t="n">
        <f aca="false" t="array" ref="CN15:CN15">SUM(IF(ISNUMBER(CN16:CN17),$T16:$T17*CN16:CN17,0))/SUM(IF(ISNUMBER(CN16:CN17),$T16:$T17,0))</f>
        <v>100</v>
      </c>
      <c r="CO15" s="104" t="n">
        <f aca="false" t="array" ref="CO15:CO15">SUM(IF(ISNUMBER(CO16:CO17),$T16:$T17*CO16:CO17,0))/SUM(IF(ISNUMBER(CO16:CO17),$T16:$T17,0))</f>
        <v>37.5</v>
      </c>
      <c r="CP15" s="104" t="n">
        <f aca="false" t="array" ref="CP15:CP15">SUM(IF(ISNUMBER(CP16:CP17),$T16:$T17*CP16:CP17,0))/SUM(IF(ISNUMBER(CP16:CP17),$T16:$T17,0))</f>
        <v>40.178575</v>
      </c>
      <c r="CQ15" s="104" t="n">
        <f aca="false" t="array" ref="CQ15:CQ15">SUM(IF(ISNUMBER(CQ16:CQ17),$T16:$T17*CQ16:CQ17,0))/SUM(IF(ISNUMBER(CQ16:CQ17),$T16:$T17,0))</f>
        <v>26.78571425</v>
      </c>
      <c r="CR15" s="104" t="n">
        <f aca="false" t="array" ref="CR15:CR15">SUM(IF(ISNUMBER(CR16:CR17),$T16:$T17*CR16:CR17,0))/SUM(IF(ISNUMBER(CR16:CR17),$T16:$T17,0))</f>
        <v>14.73215</v>
      </c>
      <c r="CS15" s="104" t="n">
        <f aca="false" t="array" ref="CS15:CS15">SUM(IF(ISNUMBER(CS16:CS17),$T16:$T17*CS16:CS17,0))/SUM(IF(ISNUMBER(CS16:CS17),$T16:$T17,0))</f>
        <v>41.0714275</v>
      </c>
      <c r="CT15" s="104" t="n">
        <f aca="false" t="array" ref="CT15:CT15">SUM(IF(ISNUMBER(CT16:CT17),$T16:$T17*CT16:CT17,0))/SUM(IF(ISNUMBER(CT16:CT17),$T16:$T17,0))</f>
        <v>66.6666675</v>
      </c>
      <c r="CU15" s="104" t="n">
        <f aca="false" t="array" ref="CU15:CU15">SUM(IF(ISNUMBER(CU16:CU17),$T16:$T17*CU16:CU17,0))/SUM(IF(ISNUMBER(CU16:CU17),$T16:$T17,0))</f>
        <v>56.25</v>
      </c>
      <c r="CV15" s="104" t="n">
        <f aca="false" t="array" ref="CV15:CV15">SUM(IF(ISNUMBER(CV16:CV17),$T16:$T17*CV16:CV17,0))/SUM(IF(ISNUMBER(CV16:CV17),$T16:$T17,0))</f>
        <v>35.416675</v>
      </c>
      <c r="CW15" s="104" t="n">
        <f aca="false" t="array" ref="CW15:CW15">SUM(IF(ISNUMBER(CW16:CW17),$T16:$T17*CW16:CW17,0))/SUM(IF(ISNUMBER(CW16:CW17),$T16:$T17,0))</f>
        <v>41.96428575</v>
      </c>
    </row>
    <row r="16" s="103" customFormat="true" ht="15.5" hidden="false" customHeight="false" outlineLevel="0" collapsed="false">
      <c r="A16" s="107" t="n">
        <v>1131</v>
      </c>
      <c r="B16" s="107" t="n">
        <v>4</v>
      </c>
      <c r="C16" s="103" t="str">
        <f aca="true">IF(ISBLANK(OFFSET('outliers treatment'!$A$3,MATCH($A16,'outliers treatment'!$A$4:$A$154,0),MATCH(C$4,'outliers treatment'!$4:$4,0)-1)),"",OFFSET('outliers treatment'!$A$3,MATCH($A16,'outliers treatment'!$A$4:$A$154,0),MATCH(C$4,'outliers treatment'!$4:$4,0)-1))</f>
        <v/>
      </c>
      <c r="D16" s="103" t="str">
        <f aca="true">IF(ISBLANK(OFFSET('outliers treatment'!$A$3,MATCH($A16,'outliers treatment'!$A$4:$A$154,0),MATCH(D$4,'outliers treatment'!$4:$4,0)-1)),"",OFFSET('outliers treatment'!$A$3,MATCH($A16,'outliers treatment'!$A$4:$A$154,0),MATCH(D$4,'outliers treatment'!$4:$4,0)-1))</f>
        <v>Expert assessment data - C.10</v>
      </c>
      <c r="E16" s="103" t="str">
        <f aca="true">IF(ISBLANK(OFFSET('outliers treatment'!$A$3,MATCH($A16,'outliers treatment'!$A$4:$A$154,0),MATCH(E$4,'outliers treatment'!$4:$4,0)-1)),"",OFFSET('outliers treatment'!$A$3,MATCH($A16,'outliers treatment'!$A$4:$A$154,0),MATCH(E$4,'outliers treatment'!$4:$4,0)-1))</f>
        <v>Is your consumer organisation (non-governmental) involved in the following structures to provide consumer representation in policy making in your country in 2020?</v>
      </c>
      <c r="F16" s="103" t="str">
        <f aca="true">IF(ISBLANK(OFFSET('outliers treatment'!$A$3,MATCH($A16,'outliers treatment'!$A$4:$A$154,0),MATCH(F$4,'outliers treatment'!$4:$4,0)-1)),"",OFFSET('outliers treatment'!$A$3,MATCH($A16,'outliers treatment'!$A$4:$A$154,0),MATCH(F$4,'outliers treatment'!$4:$4,0)-1))</f>
        <v/>
      </c>
      <c r="G16" s="103" t="str">
        <f aca="true">IF(ISBLANK(OFFSET('outliers treatment'!$A$3,MATCH($A16,'outliers treatment'!$A$4:$A$154,0),MATCH(G$4,'outliers treatment'!$4:$4,0)-1)),"",OFFSET('outliers treatment'!$A$3,MATCH($A16,'outliers treatment'!$A$4:$A$154,0),MATCH(G$4,'outliers treatment'!$4:$4,0)-1))</f>
        <v/>
      </c>
      <c r="H16" s="103" t="str">
        <f aca="true">IF(ISBLANK(OFFSET('outliers treatment'!$A$3,MATCH($A16,'outliers treatment'!$A$4:$A$154,0),MATCH(H$4,'outliers treatment'!$4:$4,0)-1)),"",OFFSET('outliers treatment'!$A$3,MATCH($A16,'outliers treatment'!$A$4:$A$154,0),MATCH(H$4,'outliers treatment'!$4:$4,0)-1))</f>
        <v/>
      </c>
      <c r="I16" s="103" t="str">
        <f aca="true">IF(ISBLANK(OFFSET('outliers treatment'!$A$3,MATCH($A16,'outliers treatment'!$A$4:$A$154,0),MATCH(I$4,'outliers treatment'!$4:$4,0)-1)),"",OFFSET('outliers treatment'!$A$3,MATCH($A16,'outliers treatment'!$A$4:$A$154,0),MATCH(I$4,'outliers treatment'!$4:$4,0)-1))</f>
        <v/>
      </c>
      <c r="J16" s="104" t="n">
        <f aca="false" t="array" ref="J16:J16">MIN(IF(ISNUMBER(V16:CW16),V16:CW16))</f>
        <v>0</v>
      </c>
      <c r="K16" s="103" t="n">
        <f aca="false" t="array" ref="K16:K16">MAX(IF(ISNUMBER(V16:CW16),V16:CW16))</f>
        <v>100</v>
      </c>
      <c r="L16" s="103" t="n">
        <f aca="true">IF(ISBLANK(OFFSET('outliers treatment'!$A$3,MATCH($A16,'outliers treatment'!$A$4:$A$154,0),MATCH(L$4,'outliers treatment'!$4:$4,0)-1)),"",OFFSET('outliers treatment'!$A$3,MATCH($A16,'outliers treatment'!$A$4:$A$154,0),MATCH(L$4,'outliers treatment'!$4:$4,0)-1))</f>
        <v>0.42857143</v>
      </c>
      <c r="M16" s="103" t="n">
        <f aca="true">IF(ISBLANK(OFFSET('outliers treatment'!$A$3,MATCH($A16,'outliers treatment'!$A$4:$A$154,0),MATCH(M$4,'outliers treatment'!$4:$4,0)-1)),"",OFFSET('outliers treatment'!$A$3,MATCH($A16,'outliers treatment'!$A$4:$A$154,0),MATCH(M$4,'outliers treatment'!$4:$4,0)-1))</f>
        <v>1.071429</v>
      </c>
      <c r="N16" s="103" t="n">
        <f aca="true">IF(ISBLANK(OFFSET('outliers treatment'!$A$3,MATCH($A16,'outliers treatment'!$A$4:$A$154,0),MATCH(N$4,'outliers treatment'!$4:$4,0)-1)),"",OFFSET('outliers treatment'!$A$3,MATCH($A16,'outliers treatment'!$A$4:$A$154,0),MATCH(N$4,'outliers treatment'!$4:$4,0)-1))</f>
        <v>0.64285757</v>
      </c>
      <c r="O16" s="103" t="n">
        <f aca="true">IF(ISBLANK(OFFSET('outliers treatment'!$A$3,MATCH($A16,'outliers treatment'!$A$4:$A$154,0),MATCH(O$4,'outliers treatment'!$4:$4,0)-1)),"",OFFSET('outliers treatment'!$A$3,MATCH($A16,'outliers treatment'!$A$4:$A$154,0),MATCH(O$4,'outliers treatment'!$4:$4,0)-1))</f>
        <v>0</v>
      </c>
      <c r="P16" s="103" t="n">
        <f aca="true">IF(ISBLANK(OFFSET('outliers treatment'!$A$3,MATCH($A16,'outliers treatment'!$A$4:$A$154,0),MATCH(P$4,'outliers treatment'!$4:$4,0)-1)),"",OFFSET('outliers treatment'!$A$3,MATCH($A16,'outliers treatment'!$A$4:$A$154,0),MATCH(P$4,'outliers treatment'!$4:$4,0)-1))</f>
        <v>2</v>
      </c>
      <c r="Q16" s="103" t="n">
        <f aca="false">IFERROR(P16-O16,"")</f>
        <v>2</v>
      </c>
      <c r="R16" s="105" t="n">
        <f aca="false" t="array" ref="R16:R16">IFERROR(SKEW(IF(ISNUMBER(V16:CW16),V16:CW16,"")),"")</f>
        <v>0.764120161292642</v>
      </c>
      <c r="S16" s="103" t="n">
        <v>0</v>
      </c>
      <c r="T16" s="103" t="n">
        <v>0.5</v>
      </c>
      <c r="U16" s="106" t="n">
        <f aca="false" t="array" ref="U16:U16">IF(B16&lt;4,"",1-IFERROR(SUM(ISNUMBER(V16:CW16)*(1-$V$3:$CW$3))/COUNTIF($V$3:$CW$3,0),0))</f>
        <v>0.0375</v>
      </c>
      <c r="V16" s="104" t="n">
        <f aca="true">IF($L16="","",IF(ISNUMBER(OFFSET('Data transformed'!$A$4,MATCH($A16,'Data transformed'!$A$5:$A$185,0),MATCH(V$4,'Data transformed'!$4:$4,0)-1)), (MIN(MAX(OFFSET('Data transformed'!$A$4,MATCH($A16,'Data transformed'!$A$5:$A$185,0),MATCH(V$4,'Data transformed'!$4:$4,0)-1),$O16),$P16)-$O16)/$Q16*100,"NA"))</f>
        <v>78.5714285</v>
      </c>
      <c r="W16" s="104" t="n">
        <f aca="true">IF($L16="","",IF(ISNUMBER(OFFSET('Data transformed'!$A$4,MATCH($A16,'Data transformed'!$A$5:$A$185,0),MATCH(W$4,'Data transformed'!$4:$4,0)-1)), (MIN(MAX(OFFSET('Data transformed'!$A$4,MATCH($A16,'Data transformed'!$A$5:$A$185,0),MATCH(W$4,'Data transformed'!$4:$4,0)-1),$O16),$P16)-$O16)/$Q16*100,"NA"))</f>
        <v>54.7619</v>
      </c>
      <c r="X16" s="104" t="n">
        <f aca="true">IF($L16="","",IF(ISNUMBER(OFFSET('Data transformed'!$A$4,MATCH($A16,'Data transformed'!$A$5:$A$185,0),MATCH(X$4,'Data transformed'!$4:$4,0)-1)), (MIN(MAX(OFFSET('Data transformed'!$A$4,MATCH($A16,'Data transformed'!$A$5:$A$185,0),MATCH(X$4,'Data transformed'!$4:$4,0)-1),$O16),$P16)-$O16)/$Q16*100,"NA"))</f>
        <v>16.666665</v>
      </c>
      <c r="Y16" s="104" t="n">
        <f aca="true">IF($L16="","",IF(ISNUMBER(OFFSET('Data transformed'!$A$4,MATCH($A16,'Data transformed'!$A$5:$A$185,0),MATCH(Y$4,'Data transformed'!$4:$4,0)-1)), (MIN(MAX(OFFSET('Data transformed'!$A$4,MATCH($A16,'Data transformed'!$A$5:$A$185,0),MATCH(Y$4,'Data transformed'!$4:$4,0)-1),$O16),$P16)-$O16)/$Q16*100,"NA"))</f>
        <v>16.66665</v>
      </c>
      <c r="Z16" s="104" t="n">
        <f aca="true">IF($L16="","",IF(ISNUMBER(OFFSET('Data transformed'!$A$4,MATCH($A16,'Data transformed'!$A$5:$A$185,0),MATCH(Z$4,'Data transformed'!$4:$4,0)-1)), (MIN(MAX(OFFSET('Data transformed'!$A$4,MATCH($A16,'Data transformed'!$A$5:$A$185,0),MATCH(Z$4,'Data transformed'!$4:$4,0)-1),$O16),$P16)-$O16)/$Q16*100,"NA"))</f>
        <v>42.85715</v>
      </c>
      <c r="AA16" s="104" t="n">
        <f aca="true">IF($L16="","",IF(ISNUMBER(OFFSET('Data transformed'!$A$4,MATCH($A16,'Data transformed'!$A$5:$A$185,0),MATCH(AA$4,'Data transformed'!$4:$4,0)-1)), (MIN(MAX(OFFSET('Data transformed'!$A$4,MATCH($A16,'Data transformed'!$A$5:$A$185,0),MATCH(AA$4,'Data transformed'!$4:$4,0)-1),$O16),$P16)-$O16)/$Q16*100,"NA"))</f>
        <v>85.7143</v>
      </c>
      <c r="AB16" s="104" t="n">
        <f aca="true">IF($L16="","",IF(ISNUMBER(OFFSET('Data transformed'!$A$4,MATCH($A16,'Data transformed'!$A$5:$A$185,0),MATCH(AB$4,'Data transformed'!$4:$4,0)-1)), (MIN(MAX(OFFSET('Data transformed'!$A$4,MATCH($A16,'Data transformed'!$A$5:$A$185,0),MATCH(AB$4,'Data transformed'!$4:$4,0)-1),$O16),$P16)-$O16)/$Q16*100,"NA"))</f>
        <v>64.2857</v>
      </c>
      <c r="AC16" s="104" t="str">
        <f aca="true">IF($L16="","",IF(ISNUMBER(OFFSET('Data transformed'!$A$4,MATCH($A16,'Data transformed'!$A$5:$A$185,0),MATCH(AC$4,'Data transformed'!$4:$4,0)-1)), (MIN(MAX(OFFSET('Data transformed'!$A$4,MATCH($A16,'Data transformed'!$A$5:$A$185,0),MATCH(AC$4,'Data transformed'!$4:$4,0)-1),$O16),$P16)-$O16)/$Q16*100,"NA"))</f>
        <v>NA</v>
      </c>
      <c r="AD16" s="104" t="n">
        <f aca="true">IF($L16="","",IF(ISNUMBER(OFFSET('Data transformed'!$A$4,MATCH($A16,'Data transformed'!$A$5:$A$185,0),MATCH(AD$4,'Data transformed'!$4:$4,0)-1)), (MIN(MAX(OFFSET('Data transformed'!$A$4,MATCH($A16,'Data transformed'!$A$5:$A$185,0),MATCH(AD$4,'Data transformed'!$4:$4,0)-1),$O16),$P16)-$O16)/$Q16*100,"NA"))</f>
        <v>42.85715</v>
      </c>
      <c r="AE16" s="104" t="str">
        <f aca="true">IF($L16="","",IF(ISNUMBER(OFFSET('Data transformed'!$A$4,MATCH($A16,'Data transformed'!$A$5:$A$185,0),MATCH(AE$4,'Data transformed'!$4:$4,0)-1)), (MIN(MAX(OFFSET('Data transformed'!$A$4,MATCH($A16,'Data transformed'!$A$5:$A$185,0),MATCH(AE$4,'Data transformed'!$4:$4,0)-1),$O16),$P16)-$O16)/$Q16*100,"NA"))</f>
        <v>NA</v>
      </c>
      <c r="AF16" s="104" t="n">
        <f aca="true">IF($L16="","",IF(ISNUMBER(OFFSET('Data transformed'!$A$4,MATCH($A16,'Data transformed'!$A$5:$A$185,0),MATCH(AF$4,'Data transformed'!$4:$4,0)-1)), (MIN(MAX(OFFSET('Data transformed'!$A$4,MATCH($A16,'Data transformed'!$A$5:$A$185,0),MATCH(AF$4,'Data transformed'!$4:$4,0)-1),$O16),$P16)-$O16)/$Q16*100,"NA"))</f>
        <v>100</v>
      </c>
      <c r="AG16" s="104" t="n">
        <f aca="true">IF($L16="","",IF(ISNUMBER(OFFSET('Data transformed'!$A$4,MATCH($A16,'Data transformed'!$A$5:$A$185,0),MATCH(AG$4,'Data transformed'!$4:$4,0)-1)), (MIN(MAX(OFFSET('Data transformed'!$A$4,MATCH($A16,'Data transformed'!$A$5:$A$185,0),MATCH(AG$4,'Data transformed'!$4:$4,0)-1),$O16),$P16)-$O16)/$Q16*100,"NA"))</f>
        <v>28.57145</v>
      </c>
      <c r="AH16" s="104" t="n">
        <f aca="true">IF($L16="","",IF(ISNUMBER(OFFSET('Data transformed'!$A$4,MATCH($A16,'Data transformed'!$A$5:$A$185,0),MATCH(AH$4,'Data transformed'!$4:$4,0)-1)), (MIN(MAX(OFFSET('Data transformed'!$A$4,MATCH($A16,'Data transformed'!$A$5:$A$185,0),MATCH(AH$4,'Data transformed'!$4:$4,0)-1),$O16),$P16)-$O16)/$Q16*100,"NA"))</f>
        <v>28.5714285</v>
      </c>
      <c r="AI16" s="104" t="n">
        <f aca="true">IF($L16="","",IF(ISNUMBER(OFFSET('Data transformed'!$A$4,MATCH($A16,'Data transformed'!$A$5:$A$185,0),MATCH(AI$4,'Data transformed'!$4:$4,0)-1)), (MIN(MAX(OFFSET('Data transformed'!$A$4,MATCH($A16,'Data transformed'!$A$5:$A$185,0),MATCH(AI$4,'Data transformed'!$4:$4,0)-1),$O16),$P16)-$O16)/$Q16*100,"NA"))</f>
        <v>21.42855</v>
      </c>
      <c r="AJ16" s="104" t="n">
        <f aca="true">IF($L16="","",IF(ISNUMBER(OFFSET('Data transformed'!$A$4,MATCH($A16,'Data transformed'!$A$5:$A$185,0),MATCH(AJ$4,'Data transformed'!$4:$4,0)-1)), (MIN(MAX(OFFSET('Data transformed'!$A$4,MATCH($A16,'Data transformed'!$A$5:$A$185,0),MATCH(AJ$4,'Data transformed'!$4:$4,0)-1),$O16),$P16)-$O16)/$Q16*100,"NA"))</f>
        <v>8.333335</v>
      </c>
      <c r="AK16" s="104" t="n">
        <f aca="true">IF($L16="","",IF(ISNUMBER(OFFSET('Data transformed'!$A$4,MATCH($A16,'Data transformed'!$A$5:$A$185,0),MATCH(AK$4,'Data transformed'!$4:$4,0)-1)), (MIN(MAX(OFFSET('Data transformed'!$A$4,MATCH($A16,'Data transformed'!$A$5:$A$185,0),MATCH(AK$4,'Data transformed'!$4:$4,0)-1),$O16),$P16)-$O16)/$Q16*100,"NA"))</f>
        <v>21.42855</v>
      </c>
      <c r="AL16" s="104" t="n">
        <f aca="true">IF($L16="","",IF(ISNUMBER(OFFSET('Data transformed'!$A$4,MATCH($A16,'Data transformed'!$A$5:$A$185,0),MATCH(AL$4,'Data transformed'!$4:$4,0)-1)), (MIN(MAX(OFFSET('Data transformed'!$A$4,MATCH($A16,'Data transformed'!$A$5:$A$185,0),MATCH(AL$4,'Data transformed'!$4:$4,0)-1),$O16),$P16)-$O16)/$Q16*100,"NA"))</f>
        <v>28.57145</v>
      </c>
      <c r="AM16" s="104" t="n">
        <f aca="true">IF($L16="","",IF(ISNUMBER(OFFSET('Data transformed'!$A$4,MATCH($A16,'Data transformed'!$A$5:$A$185,0),MATCH(AM$4,'Data transformed'!$4:$4,0)-1)), (MIN(MAX(OFFSET('Data transformed'!$A$4,MATCH($A16,'Data transformed'!$A$5:$A$185,0),MATCH(AM$4,'Data transformed'!$4:$4,0)-1),$O16),$P16)-$O16)/$Q16*100,"NA"))</f>
        <v>71.42857</v>
      </c>
      <c r="AN16" s="104" t="n">
        <f aca="true">IF($L16="","",IF(ISNUMBER(OFFSET('Data transformed'!$A$4,MATCH($A16,'Data transformed'!$A$5:$A$185,0),MATCH(AN$4,'Data transformed'!$4:$4,0)-1)), (MIN(MAX(OFFSET('Data transformed'!$A$4,MATCH($A16,'Data transformed'!$A$5:$A$185,0),MATCH(AN$4,'Data transformed'!$4:$4,0)-1),$O16),$P16)-$O16)/$Q16*100,"NA"))</f>
        <v>41.666665</v>
      </c>
      <c r="AO16" s="104" t="n">
        <f aca="true">IF($L16="","",IF(ISNUMBER(OFFSET('Data transformed'!$A$4,MATCH($A16,'Data transformed'!$A$5:$A$185,0),MATCH(AO$4,'Data transformed'!$4:$4,0)-1)), (MIN(MAX(OFFSET('Data transformed'!$A$4,MATCH($A16,'Data transformed'!$A$5:$A$185,0),MATCH(AO$4,'Data transformed'!$4:$4,0)-1),$O16),$P16)-$O16)/$Q16*100,"NA"))</f>
        <v>42.85715</v>
      </c>
      <c r="AP16" s="104" t="n">
        <f aca="true">IF($L16="","",IF(ISNUMBER(OFFSET('Data transformed'!$A$4,MATCH($A16,'Data transformed'!$A$5:$A$185,0),MATCH(AP$4,'Data transformed'!$4:$4,0)-1)), (MIN(MAX(OFFSET('Data transformed'!$A$4,MATCH($A16,'Data transformed'!$A$5:$A$185,0),MATCH(AP$4,'Data transformed'!$4:$4,0)-1),$O16),$P16)-$O16)/$Q16*100,"NA"))</f>
        <v>42.85715</v>
      </c>
      <c r="AQ16" s="104" t="n">
        <f aca="true">IF($L16="","",IF(ISNUMBER(OFFSET('Data transformed'!$A$4,MATCH($A16,'Data transformed'!$A$5:$A$185,0),MATCH(AQ$4,'Data transformed'!$4:$4,0)-1)), (MIN(MAX(OFFSET('Data transformed'!$A$4,MATCH($A16,'Data transformed'!$A$5:$A$185,0),MATCH(AQ$4,'Data transformed'!$4:$4,0)-1),$O16),$P16)-$O16)/$Q16*100,"NA"))</f>
        <v>30.9524</v>
      </c>
      <c r="AR16" s="104" t="n">
        <f aca="true">IF($L16="","",IF(ISNUMBER(OFFSET('Data transformed'!$A$4,MATCH($A16,'Data transformed'!$A$5:$A$185,0),MATCH(AR$4,'Data transformed'!$4:$4,0)-1)), (MIN(MAX(OFFSET('Data transformed'!$A$4,MATCH($A16,'Data transformed'!$A$5:$A$185,0),MATCH(AR$4,'Data transformed'!$4:$4,0)-1),$O16),$P16)-$O16)/$Q16*100,"NA"))</f>
        <v>14.285715</v>
      </c>
      <c r="AS16" s="104" t="n">
        <f aca="true">IF($L16="","",IF(ISNUMBER(OFFSET('Data transformed'!$A$4,MATCH($A16,'Data transformed'!$A$5:$A$185,0),MATCH(AS$4,'Data transformed'!$4:$4,0)-1)), (MIN(MAX(OFFSET('Data transformed'!$A$4,MATCH($A16,'Data transformed'!$A$5:$A$185,0),MATCH(AS$4,'Data transformed'!$4:$4,0)-1),$O16),$P16)-$O16)/$Q16*100,"NA"))</f>
        <v>100</v>
      </c>
      <c r="AT16" s="104" t="n">
        <f aca="true">IF($L16="","",IF(ISNUMBER(OFFSET('Data transformed'!$A$4,MATCH($A16,'Data transformed'!$A$5:$A$185,0),MATCH(AT$4,'Data transformed'!$4:$4,0)-1)), (MIN(MAX(OFFSET('Data transformed'!$A$4,MATCH($A16,'Data transformed'!$A$5:$A$185,0),MATCH(AT$4,'Data transformed'!$4:$4,0)-1),$O16),$P16)-$O16)/$Q16*100,"NA"))</f>
        <v>7.14285</v>
      </c>
      <c r="AU16" s="104" t="n">
        <f aca="true">IF($L16="","",IF(ISNUMBER(OFFSET('Data transformed'!$A$4,MATCH($A16,'Data transformed'!$A$5:$A$185,0),MATCH(AU$4,'Data transformed'!$4:$4,0)-1)), (MIN(MAX(OFFSET('Data transformed'!$A$4,MATCH($A16,'Data transformed'!$A$5:$A$185,0),MATCH(AU$4,'Data transformed'!$4:$4,0)-1),$O16),$P16)-$O16)/$Q16*100,"NA"))</f>
        <v>64.2857</v>
      </c>
      <c r="AV16" s="104" t="n">
        <f aca="true">IF($L16="","",IF(ISNUMBER(OFFSET('Data transformed'!$A$4,MATCH($A16,'Data transformed'!$A$5:$A$185,0),MATCH(AV$4,'Data transformed'!$4:$4,0)-1)), (MIN(MAX(OFFSET('Data transformed'!$A$4,MATCH($A16,'Data transformed'!$A$5:$A$185,0),MATCH(AV$4,'Data transformed'!$4:$4,0)-1),$O16),$P16)-$O16)/$Q16*100,"NA"))</f>
        <v>14.2857</v>
      </c>
      <c r="AW16" s="104" t="n">
        <f aca="true">IF($L16="","",IF(ISNUMBER(OFFSET('Data transformed'!$A$4,MATCH($A16,'Data transformed'!$A$5:$A$185,0),MATCH(AW$4,'Data transformed'!$4:$4,0)-1)), (MIN(MAX(OFFSET('Data transformed'!$A$4,MATCH($A16,'Data transformed'!$A$5:$A$185,0),MATCH(AW$4,'Data transformed'!$4:$4,0)-1),$O16),$P16)-$O16)/$Q16*100,"NA"))</f>
        <v>33.33335</v>
      </c>
      <c r="AX16" s="104" t="n">
        <f aca="true">IF($L16="","",IF(ISNUMBER(OFFSET('Data transformed'!$A$4,MATCH($A16,'Data transformed'!$A$5:$A$185,0),MATCH(AX$4,'Data transformed'!$4:$4,0)-1)), (MIN(MAX(OFFSET('Data transformed'!$A$4,MATCH($A16,'Data transformed'!$A$5:$A$185,0),MATCH(AX$4,'Data transformed'!$4:$4,0)-1),$O16),$P16)-$O16)/$Q16*100,"NA"))</f>
        <v>57.14285</v>
      </c>
      <c r="AY16" s="104" t="n">
        <f aca="true">IF($L16="","",IF(ISNUMBER(OFFSET('Data transformed'!$A$4,MATCH($A16,'Data transformed'!$A$5:$A$185,0),MATCH(AY$4,'Data transformed'!$4:$4,0)-1)), (MIN(MAX(OFFSET('Data transformed'!$A$4,MATCH($A16,'Data transformed'!$A$5:$A$185,0),MATCH(AY$4,'Data transformed'!$4:$4,0)-1),$O16),$P16)-$O16)/$Q16*100,"NA"))</f>
        <v>100</v>
      </c>
      <c r="AZ16" s="104" t="n">
        <f aca="true">IF($L16="","",IF(ISNUMBER(OFFSET('Data transformed'!$A$4,MATCH($A16,'Data transformed'!$A$5:$A$185,0),MATCH(AZ$4,'Data transformed'!$4:$4,0)-1)), (MIN(MAX(OFFSET('Data transformed'!$A$4,MATCH($A16,'Data transformed'!$A$5:$A$185,0),MATCH(AZ$4,'Data transformed'!$4:$4,0)-1),$O16),$P16)-$O16)/$Q16*100,"NA"))</f>
        <v>21.42855</v>
      </c>
      <c r="BA16" s="104" t="n">
        <f aca="true">IF($L16="","",IF(ISNUMBER(OFFSET('Data transformed'!$A$4,MATCH($A16,'Data transformed'!$A$5:$A$185,0),MATCH(BA$4,'Data transformed'!$4:$4,0)-1)), (MIN(MAX(OFFSET('Data transformed'!$A$4,MATCH($A16,'Data transformed'!$A$5:$A$185,0),MATCH(BA$4,'Data transformed'!$4:$4,0)-1),$O16),$P16)-$O16)/$Q16*100,"NA"))</f>
        <v>32.142857</v>
      </c>
      <c r="BB16" s="104" t="n">
        <f aca="true">IF($L16="","",IF(ISNUMBER(OFFSET('Data transformed'!$A$4,MATCH($A16,'Data transformed'!$A$5:$A$185,0),MATCH(BB$4,'Data transformed'!$4:$4,0)-1)), (MIN(MAX(OFFSET('Data transformed'!$A$4,MATCH($A16,'Data transformed'!$A$5:$A$185,0),MATCH(BB$4,'Data transformed'!$4:$4,0)-1),$O16),$P16)-$O16)/$Q16*100,"NA"))</f>
        <v>45.4545455</v>
      </c>
      <c r="BC16" s="104" t="n">
        <f aca="true">IF($L16="","",IF(ISNUMBER(OFFSET('Data transformed'!$A$4,MATCH($A16,'Data transformed'!$A$5:$A$185,0),MATCH(BC$4,'Data transformed'!$4:$4,0)-1)), (MIN(MAX(OFFSET('Data transformed'!$A$4,MATCH($A16,'Data transformed'!$A$5:$A$185,0),MATCH(BC$4,'Data transformed'!$4:$4,0)-1),$O16),$P16)-$O16)/$Q16*100,"NA"))</f>
        <v>7.14285</v>
      </c>
      <c r="BD16" s="104" t="n">
        <f aca="true">IF($L16="","",IF(ISNUMBER(OFFSET('Data transformed'!$A$4,MATCH($A16,'Data transformed'!$A$5:$A$185,0),MATCH(BD$4,'Data transformed'!$4:$4,0)-1)), (MIN(MAX(OFFSET('Data transformed'!$A$4,MATCH($A16,'Data transformed'!$A$5:$A$185,0),MATCH(BD$4,'Data transformed'!$4:$4,0)-1),$O16),$P16)-$O16)/$Q16*100,"NA"))</f>
        <v>42.85715</v>
      </c>
      <c r="BE16" s="104" t="str">
        <f aca="true">IF($L16="","",IF(ISNUMBER(OFFSET('Data transformed'!$A$4,MATCH($A16,'Data transformed'!$A$5:$A$185,0),MATCH(BE$4,'Data transformed'!$4:$4,0)-1)), (MIN(MAX(OFFSET('Data transformed'!$A$4,MATCH($A16,'Data transformed'!$A$5:$A$185,0),MATCH(BE$4,'Data transformed'!$4:$4,0)-1),$O16),$P16)-$O16)/$Q16*100,"NA"))</f>
        <v>NA</v>
      </c>
      <c r="BF16" s="104" t="n">
        <f aca="true">IF($L16="","",IF(ISNUMBER(OFFSET('Data transformed'!$A$4,MATCH($A16,'Data transformed'!$A$5:$A$185,0),MATCH(BF$4,'Data transformed'!$4:$4,0)-1)), (MIN(MAX(OFFSET('Data transformed'!$A$4,MATCH($A16,'Data transformed'!$A$5:$A$185,0),MATCH(BF$4,'Data transformed'!$4:$4,0)-1),$O16),$P16)-$O16)/$Q16*100,"NA"))</f>
        <v>40.4762</v>
      </c>
      <c r="BG16" s="104" t="n">
        <f aca="true">IF($L16="","",IF(ISNUMBER(OFFSET('Data transformed'!$A$4,MATCH($A16,'Data transformed'!$A$5:$A$185,0),MATCH(BG$4,'Data transformed'!$4:$4,0)-1)), (MIN(MAX(OFFSET('Data transformed'!$A$4,MATCH($A16,'Data transformed'!$A$5:$A$185,0),MATCH(BG$4,'Data transformed'!$4:$4,0)-1),$O16),$P16)-$O16)/$Q16*100,"NA"))</f>
        <v>53.57145</v>
      </c>
      <c r="BH16" s="104" t="n">
        <f aca="true">IF($L16="","",IF(ISNUMBER(OFFSET('Data transformed'!$A$4,MATCH($A16,'Data transformed'!$A$5:$A$185,0),MATCH(BH$4,'Data transformed'!$4:$4,0)-1)), (MIN(MAX(OFFSET('Data transformed'!$A$4,MATCH($A16,'Data transformed'!$A$5:$A$185,0),MATCH(BH$4,'Data transformed'!$4:$4,0)-1),$O16),$P16)-$O16)/$Q16*100,"NA"))</f>
        <v>50</v>
      </c>
      <c r="BI16" s="104" t="n">
        <f aca="true">IF($L16="","",IF(ISNUMBER(OFFSET('Data transformed'!$A$4,MATCH($A16,'Data transformed'!$A$5:$A$185,0),MATCH(BI$4,'Data transformed'!$4:$4,0)-1)), (MIN(MAX(OFFSET('Data transformed'!$A$4,MATCH($A16,'Data transformed'!$A$5:$A$185,0),MATCH(BI$4,'Data transformed'!$4:$4,0)-1),$O16),$P16)-$O16)/$Q16*100,"NA"))</f>
        <v>64.2857</v>
      </c>
      <c r="BJ16" s="104" t="n">
        <f aca="true">IF($L16="","",IF(ISNUMBER(OFFSET('Data transformed'!$A$4,MATCH($A16,'Data transformed'!$A$5:$A$185,0),MATCH(BJ$4,'Data transformed'!$4:$4,0)-1)), (MIN(MAX(OFFSET('Data transformed'!$A$4,MATCH($A16,'Data transformed'!$A$5:$A$185,0),MATCH(BJ$4,'Data transformed'!$4:$4,0)-1),$O16),$P16)-$O16)/$Q16*100,"NA"))</f>
        <v>19.047619</v>
      </c>
      <c r="BK16" s="104" t="n">
        <f aca="true">IF($L16="","",IF(ISNUMBER(OFFSET('Data transformed'!$A$4,MATCH($A16,'Data transformed'!$A$5:$A$185,0),MATCH(BK$4,'Data transformed'!$4:$4,0)-1)), (MIN(MAX(OFFSET('Data transformed'!$A$4,MATCH($A16,'Data transformed'!$A$5:$A$185,0),MATCH(BK$4,'Data transformed'!$4:$4,0)-1),$O16),$P16)-$O16)/$Q16*100,"NA"))</f>
        <v>71.42855</v>
      </c>
      <c r="BL16" s="104" t="n">
        <f aca="true">IF($L16="","",IF(ISNUMBER(OFFSET('Data transformed'!$A$4,MATCH($A16,'Data transformed'!$A$5:$A$185,0),MATCH(BL$4,'Data transformed'!$4:$4,0)-1)), (MIN(MAX(OFFSET('Data transformed'!$A$4,MATCH($A16,'Data transformed'!$A$5:$A$185,0),MATCH(BL$4,'Data transformed'!$4:$4,0)-1),$O16),$P16)-$O16)/$Q16*100,"NA"))</f>
        <v>25</v>
      </c>
      <c r="BM16" s="104" t="n">
        <f aca="true">IF($L16="","",IF(ISNUMBER(OFFSET('Data transformed'!$A$4,MATCH($A16,'Data transformed'!$A$5:$A$185,0),MATCH(BM$4,'Data transformed'!$4:$4,0)-1)), (MIN(MAX(OFFSET('Data transformed'!$A$4,MATCH($A16,'Data transformed'!$A$5:$A$185,0),MATCH(BM$4,'Data transformed'!$4:$4,0)-1),$O16),$P16)-$O16)/$Q16*100,"NA"))</f>
        <v>28.57145</v>
      </c>
      <c r="BN16" s="104" t="n">
        <f aca="true">IF($L16="","",IF(ISNUMBER(OFFSET('Data transformed'!$A$4,MATCH($A16,'Data transformed'!$A$5:$A$185,0),MATCH(BN$4,'Data transformed'!$4:$4,0)-1)), (MIN(MAX(OFFSET('Data transformed'!$A$4,MATCH($A16,'Data transformed'!$A$5:$A$185,0),MATCH(BN$4,'Data transformed'!$4:$4,0)-1),$O16),$P16)-$O16)/$Q16*100,"NA"))</f>
        <v>50</v>
      </c>
      <c r="BO16" s="104" t="n">
        <f aca="true">IF($L16="","",IF(ISNUMBER(OFFSET('Data transformed'!$A$4,MATCH($A16,'Data transformed'!$A$5:$A$185,0),MATCH(BO$4,'Data transformed'!$4:$4,0)-1)), (MIN(MAX(OFFSET('Data transformed'!$A$4,MATCH($A16,'Data transformed'!$A$5:$A$185,0),MATCH(BO$4,'Data transformed'!$4:$4,0)-1),$O16),$P16)-$O16)/$Q16*100,"NA"))</f>
        <v>35.7143</v>
      </c>
      <c r="BP16" s="104" t="n">
        <f aca="true">IF($L16="","",IF(ISNUMBER(OFFSET('Data transformed'!$A$4,MATCH($A16,'Data transformed'!$A$5:$A$185,0),MATCH(BP$4,'Data transformed'!$4:$4,0)-1)), (MIN(MAX(OFFSET('Data transformed'!$A$4,MATCH($A16,'Data transformed'!$A$5:$A$185,0),MATCH(BP$4,'Data transformed'!$4:$4,0)-1),$O16),$P16)-$O16)/$Q16*100,"NA"))</f>
        <v>25</v>
      </c>
      <c r="BQ16" s="104" t="n">
        <f aca="true">IF($L16="","",IF(ISNUMBER(OFFSET('Data transformed'!$A$4,MATCH($A16,'Data transformed'!$A$5:$A$185,0),MATCH(BQ$4,'Data transformed'!$4:$4,0)-1)), (MIN(MAX(OFFSET('Data transformed'!$A$4,MATCH($A16,'Data transformed'!$A$5:$A$185,0),MATCH(BQ$4,'Data transformed'!$4:$4,0)-1),$O16),$P16)-$O16)/$Q16*100,"NA"))</f>
        <v>0</v>
      </c>
      <c r="BR16" s="104" t="n">
        <f aca="true">IF($L16="","",IF(ISNUMBER(OFFSET('Data transformed'!$A$4,MATCH($A16,'Data transformed'!$A$5:$A$185,0),MATCH(BR$4,'Data transformed'!$4:$4,0)-1)), (MIN(MAX(OFFSET('Data transformed'!$A$4,MATCH($A16,'Data transformed'!$A$5:$A$185,0),MATCH(BR$4,'Data transformed'!$4:$4,0)-1),$O16),$P16)-$O16)/$Q16*100,"NA"))</f>
        <v>41.66665</v>
      </c>
      <c r="BS16" s="104" t="n">
        <f aca="true">IF($L16="","",IF(ISNUMBER(OFFSET('Data transformed'!$A$4,MATCH($A16,'Data transformed'!$A$5:$A$185,0),MATCH(BS$4,'Data transformed'!$4:$4,0)-1)), (MIN(MAX(OFFSET('Data transformed'!$A$4,MATCH($A16,'Data transformed'!$A$5:$A$185,0),MATCH(BS$4,'Data transformed'!$4:$4,0)-1),$O16),$P16)-$O16)/$Q16*100,"NA"))</f>
        <v>57.14285</v>
      </c>
      <c r="BT16" s="104" t="n">
        <f aca="true">IF($L16="","",IF(ISNUMBER(OFFSET('Data transformed'!$A$4,MATCH($A16,'Data transformed'!$A$5:$A$185,0),MATCH(BT$4,'Data transformed'!$4:$4,0)-1)), (MIN(MAX(OFFSET('Data transformed'!$A$4,MATCH($A16,'Data transformed'!$A$5:$A$185,0),MATCH(BT$4,'Data transformed'!$4:$4,0)-1),$O16),$P16)-$O16)/$Q16*100,"NA"))</f>
        <v>42.85715</v>
      </c>
      <c r="BU16" s="104" t="n">
        <f aca="true">IF($L16="","",IF(ISNUMBER(OFFSET('Data transformed'!$A$4,MATCH($A16,'Data transformed'!$A$5:$A$185,0),MATCH(BU$4,'Data transformed'!$4:$4,0)-1)), (MIN(MAX(OFFSET('Data transformed'!$A$4,MATCH($A16,'Data transformed'!$A$5:$A$185,0),MATCH(BU$4,'Data transformed'!$4:$4,0)-1),$O16),$P16)-$O16)/$Q16*100,"NA"))</f>
        <v>50</v>
      </c>
      <c r="BV16" s="104" t="n">
        <f aca="true">IF($L16="","",IF(ISNUMBER(OFFSET('Data transformed'!$A$4,MATCH($A16,'Data transformed'!$A$5:$A$185,0),MATCH(BV$4,'Data transformed'!$4:$4,0)-1)), (MIN(MAX(OFFSET('Data transformed'!$A$4,MATCH($A16,'Data transformed'!$A$5:$A$185,0),MATCH(BV$4,'Data transformed'!$4:$4,0)-1),$O16),$P16)-$O16)/$Q16*100,"NA"))</f>
        <v>21.42855</v>
      </c>
      <c r="BW16" s="104" t="n">
        <f aca="true">IF($L16="","",IF(ISNUMBER(OFFSET('Data transformed'!$A$4,MATCH($A16,'Data transformed'!$A$5:$A$185,0),MATCH(BW$4,'Data transformed'!$4:$4,0)-1)), (MIN(MAX(OFFSET('Data transformed'!$A$4,MATCH($A16,'Data transformed'!$A$5:$A$185,0),MATCH(BW$4,'Data transformed'!$4:$4,0)-1),$O16),$P16)-$O16)/$Q16*100,"NA"))</f>
        <v>35.7143</v>
      </c>
      <c r="BX16" s="104" t="n">
        <f aca="true">IF($L16="","",IF(ISNUMBER(OFFSET('Data transformed'!$A$4,MATCH($A16,'Data transformed'!$A$5:$A$185,0),MATCH(BX$4,'Data transformed'!$4:$4,0)-1)), (MIN(MAX(OFFSET('Data transformed'!$A$4,MATCH($A16,'Data transformed'!$A$5:$A$185,0),MATCH(BX$4,'Data transformed'!$4:$4,0)-1),$O16),$P16)-$O16)/$Q16*100,"NA"))</f>
        <v>21.42855</v>
      </c>
      <c r="BY16" s="104" t="n">
        <f aca="true">IF($L16="","",IF(ISNUMBER(OFFSET('Data transformed'!$A$4,MATCH($A16,'Data transformed'!$A$5:$A$185,0),MATCH(BY$4,'Data transformed'!$4:$4,0)-1)), (MIN(MAX(OFFSET('Data transformed'!$A$4,MATCH($A16,'Data transformed'!$A$5:$A$185,0),MATCH(BY$4,'Data transformed'!$4:$4,0)-1),$O16),$P16)-$O16)/$Q16*100,"NA"))</f>
        <v>57.14285</v>
      </c>
      <c r="BZ16" s="104" t="n">
        <f aca="true">IF($L16="","",IF(ISNUMBER(OFFSET('Data transformed'!$A$4,MATCH($A16,'Data transformed'!$A$5:$A$185,0),MATCH(BZ$4,'Data transformed'!$4:$4,0)-1)), (MIN(MAX(OFFSET('Data transformed'!$A$4,MATCH($A16,'Data transformed'!$A$5:$A$185,0),MATCH(BZ$4,'Data transformed'!$4:$4,0)-1),$O16),$P16)-$O16)/$Q16*100,"NA"))</f>
        <v>19.0476</v>
      </c>
      <c r="CA16" s="104" t="n">
        <f aca="true">IF($L16="","",IF(ISNUMBER(OFFSET('Data transformed'!$A$4,MATCH($A16,'Data transformed'!$A$5:$A$185,0),MATCH(CA$4,'Data transformed'!$4:$4,0)-1)), (MIN(MAX(OFFSET('Data transformed'!$A$4,MATCH($A16,'Data transformed'!$A$5:$A$185,0),MATCH(CA$4,'Data transformed'!$4:$4,0)-1),$O16),$P16)-$O16)/$Q16*100,"NA"))</f>
        <v>14.2857</v>
      </c>
      <c r="CB16" s="104" t="n">
        <f aca="true">IF($L16="","",IF(ISNUMBER(OFFSET('Data transformed'!$A$4,MATCH($A16,'Data transformed'!$A$5:$A$185,0),MATCH(CB$4,'Data transformed'!$4:$4,0)-1)), (MIN(MAX(OFFSET('Data transformed'!$A$4,MATCH($A16,'Data transformed'!$A$5:$A$185,0),MATCH(CB$4,'Data transformed'!$4:$4,0)-1),$O16),$P16)-$O16)/$Q16*100,"NA"))</f>
        <v>64.2857</v>
      </c>
      <c r="CC16" s="104" t="n">
        <f aca="true">IF($L16="","",IF(ISNUMBER(OFFSET('Data transformed'!$A$4,MATCH($A16,'Data transformed'!$A$5:$A$185,0),MATCH(CC$4,'Data transformed'!$4:$4,0)-1)), (MIN(MAX(OFFSET('Data transformed'!$A$4,MATCH($A16,'Data transformed'!$A$5:$A$185,0),MATCH(CC$4,'Data transformed'!$4:$4,0)-1),$O16),$P16)-$O16)/$Q16*100,"NA"))</f>
        <v>57.14285</v>
      </c>
      <c r="CD16" s="104" t="n">
        <f aca="true">IF($L16="","",IF(ISNUMBER(OFFSET('Data transformed'!$A$4,MATCH($A16,'Data transformed'!$A$5:$A$185,0),MATCH(CD$4,'Data transformed'!$4:$4,0)-1)), (MIN(MAX(OFFSET('Data transformed'!$A$4,MATCH($A16,'Data transformed'!$A$5:$A$185,0),MATCH(CD$4,'Data transformed'!$4:$4,0)-1),$O16),$P16)-$O16)/$Q16*100,"NA"))</f>
        <v>50</v>
      </c>
      <c r="CE16" s="104" t="n">
        <f aca="true">IF($L16="","",IF(ISNUMBER(OFFSET('Data transformed'!$A$4,MATCH($A16,'Data transformed'!$A$5:$A$185,0),MATCH(CE$4,'Data transformed'!$4:$4,0)-1)), (MIN(MAX(OFFSET('Data transformed'!$A$4,MATCH($A16,'Data transformed'!$A$5:$A$185,0),MATCH(CE$4,'Data transformed'!$4:$4,0)-1),$O16),$P16)-$O16)/$Q16*100,"NA"))</f>
        <v>35.7142855</v>
      </c>
      <c r="CF16" s="104" t="n">
        <f aca="true">IF($L16="","",IF(ISNUMBER(OFFSET('Data transformed'!$A$4,MATCH($A16,'Data transformed'!$A$5:$A$185,0),MATCH(CF$4,'Data transformed'!$4:$4,0)-1)), (MIN(MAX(OFFSET('Data transformed'!$A$4,MATCH($A16,'Data transformed'!$A$5:$A$185,0),MATCH(CF$4,'Data transformed'!$4:$4,0)-1),$O16),$P16)-$O16)/$Q16*100,"NA"))</f>
        <v>85.7143</v>
      </c>
      <c r="CG16" s="104" t="n">
        <f aca="true">IF($L16="","",IF(ISNUMBER(OFFSET('Data transformed'!$A$4,MATCH($A16,'Data transformed'!$A$5:$A$185,0),MATCH(CG$4,'Data transformed'!$4:$4,0)-1)), (MIN(MAX(OFFSET('Data transformed'!$A$4,MATCH($A16,'Data transformed'!$A$5:$A$185,0),MATCH(CG$4,'Data transformed'!$4:$4,0)-1),$O16),$P16)-$O16)/$Q16*100,"NA"))</f>
        <v>28.57145</v>
      </c>
      <c r="CH16" s="104" t="n">
        <f aca="true">IF($L16="","",IF(ISNUMBER(OFFSET('Data transformed'!$A$4,MATCH($A16,'Data transformed'!$A$5:$A$185,0),MATCH(CH$4,'Data transformed'!$4:$4,0)-1)), (MIN(MAX(OFFSET('Data transformed'!$A$4,MATCH($A16,'Data transformed'!$A$5:$A$185,0),MATCH(CH$4,'Data transformed'!$4:$4,0)-1),$O16),$P16)-$O16)/$Q16*100,"NA"))</f>
        <v>50</v>
      </c>
      <c r="CI16" s="104" t="n">
        <f aca="true">IF($L16="","",IF(ISNUMBER(OFFSET('Data transformed'!$A$4,MATCH($A16,'Data transformed'!$A$5:$A$185,0),MATCH(CI$4,'Data transformed'!$4:$4,0)-1)), (MIN(MAX(OFFSET('Data transformed'!$A$4,MATCH($A16,'Data transformed'!$A$5:$A$185,0),MATCH(CI$4,'Data transformed'!$4:$4,0)-1),$O16),$P16)-$O16)/$Q16*100,"NA"))</f>
        <v>50</v>
      </c>
      <c r="CJ16" s="104" t="n">
        <f aca="true">IF($L16="","",IF(ISNUMBER(OFFSET('Data transformed'!$A$4,MATCH($A16,'Data transformed'!$A$5:$A$185,0),MATCH(CJ$4,'Data transformed'!$4:$4,0)-1)), (MIN(MAX(OFFSET('Data transformed'!$A$4,MATCH($A16,'Data transformed'!$A$5:$A$185,0),MATCH(CJ$4,'Data transformed'!$4:$4,0)-1),$O16),$P16)-$O16)/$Q16*100,"NA"))</f>
        <v>28.57143</v>
      </c>
      <c r="CK16" s="104" t="n">
        <f aca="true">IF($L16="","",IF(ISNUMBER(OFFSET('Data transformed'!$A$4,MATCH($A16,'Data transformed'!$A$5:$A$185,0),MATCH(CK$4,'Data transformed'!$4:$4,0)-1)), (MIN(MAX(OFFSET('Data transformed'!$A$4,MATCH($A16,'Data transformed'!$A$5:$A$185,0),MATCH(CK$4,'Data transformed'!$4:$4,0)-1),$O16),$P16)-$O16)/$Q16*100,"NA"))</f>
        <v>8.33335</v>
      </c>
      <c r="CL16" s="104" t="n">
        <f aca="true">IF($L16="","",IF(ISNUMBER(OFFSET('Data transformed'!$A$4,MATCH($A16,'Data transformed'!$A$5:$A$185,0),MATCH(CL$4,'Data transformed'!$4:$4,0)-1)), (MIN(MAX(OFFSET('Data transformed'!$A$4,MATCH($A16,'Data transformed'!$A$5:$A$185,0),MATCH(CL$4,'Data transformed'!$4:$4,0)-1),$O16),$P16)-$O16)/$Q16*100,"NA"))</f>
        <v>14.285715</v>
      </c>
      <c r="CM16" s="104" t="n">
        <f aca="true">IF($L16="","",IF(ISNUMBER(OFFSET('Data transformed'!$A$4,MATCH($A16,'Data transformed'!$A$5:$A$185,0),MATCH(CM$4,'Data transformed'!$4:$4,0)-1)), (MIN(MAX(OFFSET('Data transformed'!$A$4,MATCH($A16,'Data transformed'!$A$5:$A$185,0),MATCH(CM$4,'Data transformed'!$4:$4,0)-1),$O16),$P16)-$O16)/$Q16*100,"NA"))</f>
        <v>57.14285</v>
      </c>
      <c r="CN16" s="104" t="n">
        <f aca="true">IF($L16="","",IF(ISNUMBER(OFFSET('Data transformed'!$A$4,MATCH($A16,'Data transformed'!$A$5:$A$185,0),MATCH(CN$4,'Data transformed'!$4:$4,0)-1)), (MIN(MAX(OFFSET('Data transformed'!$A$4,MATCH($A16,'Data transformed'!$A$5:$A$185,0),MATCH(CN$4,'Data transformed'!$4:$4,0)-1),$O16),$P16)-$O16)/$Q16*100,"NA"))</f>
        <v>100</v>
      </c>
      <c r="CO16" s="104" t="n">
        <f aca="true">IF($L16="","",IF(ISNUMBER(OFFSET('Data transformed'!$A$4,MATCH($A16,'Data transformed'!$A$5:$A$185,0),MATCH(CO$4,'Data transformed'!$4:$4,0)-1)), (MIN(MAX(OFFSET('Data transformed'!$A$4,MATCH($A16,'Data transformed'!$A$5:$A$185,0),MATCH(CO$4,'Data transformed'!$4:$4,0)-1),$O16),$P16)-$O16)/$Q16*100,"NA"))</f>
        <v>50</v>
      </c>
      <c r="CP16" s="104" t="n">
        <f aca="true">IF($L16="","",IF(ISNUMBER(OFFSET('Data transformed'!$A$4,MATCH($A16,'Data transformed'!$A$5:$A$185,0),MATCH(CP$4,'Data transformed'!$4:$4,0)-1)), (MIN(MAX(OFFSET('Data transformed'!$A$4,MATCH($A16,'Data transformed'!$A$5:$A$185,0),MATCH(CP$4,'Data transformed'!$4:$4,0)-1),$O16),$P16)-$O16)/$Q16*100,"NA"))</f>
        <v>42.85715</v>
      </c>
      <c r="CQ16" s="104" t="n">
        <f aca="true">IF($L16="","",IF(ISNUMBER(OFFSET('Data transformed'!$A$4,MATCH($A16,'Data transformed'!$A$5:$A$185,0),MATCH(CQ$4,'Data transformed'!$4:$4,0)-1)), (MIN(MAX(OFFSET('Data transformed'!$A$4,MATCH($A16,'Data transformed'!$A$5:$A$185,0),MATCH(CQ$4,'Data transformed'!$4:$4,0)-1),$O16),$P16)-$O16)/$Q16*100,"NA"))</f>
        <v>28.5714285</v>
      </c>
      <c r="CR16" s="104" t="n">
        <f aca="true">IF($L16="","",IF(ISNUMBER(OFFSET('Data transformed'!$A$4,MATCH($A16,'Data transformed'!$A$5:$A$185,0),MATCH(CR$4,'Data transformed'!$4:$4,0)-1)), (MIN(MAX(OFFSET('Data transformed'!$A$4,MATCH($A16,'Data transformed'!$A$5:$A$185,0),MATCH(CR$4,'Data transformed'!$4:$4,0)-1),$O16),$P16)-$O16)/$Q16*100,"NA"))</f>
        <v>10.7143</v>
      </c>
      <c r="CS16" s="104" t="n">
        <f aca="true">IF($L16="","",IF(ISNUMBER(OFFSET('Data transformed'!$A$4,MATCH($A16,'Data transformed'!$A$5:$A$185,0),MATCH(CS$4,'Data transformed'!$4:$4,0)-1)), (MIN(MAX(OFFSET('Data transformed'!$A$4,MATCH($A16,'Data transformed'!$A$5:$A$185,0),MATCH(CS$4,'Data transformed'!$4:$4,0)-1),$O16),$P16)-$O16)/$Q16*100,"NA"))</f>
        <v>32.142855</v>
      </c>
      <c r="CT16" s="104" t="n">
        <f aca="true">IF($L16="","",IF(ISNUMBER(OFFSET('Data transformed'!$A$4,MATCH($A16,'Data transformed'!$A$5:$A$185,0),MATCH(CT$4,'Data transformed'!$4:$4,0)-1)), (MIN(MAX(OFFSET('Data transformed'!$A$4,MATCH($A16,'Data transformed'!$A$5:$A$185,0),MATCH(CT$4,'Data transformed'!$4:$4,0)-1),$O16),$P16)-$O16)/$Q16*100,"NA"))</f>
        <v>33.333335</v>
      </c>
      <c r="CU16" s="104" t="n">
        <f aca="true">IF($L16="","",IF(ISNUMBER(OFFSET('Data transformed'!$A$4,MATCH($A16,'Data transformed'!$A$5:$A$185,0),MATCH(CU$4,'Data transformed'!$4:$4,0)-1)), (MIN(MAX(OFFSET('Data transformed'!$A$4,MATCH($A16,'Data transformed'!$A$5:$A$185,0),MATCH(CU$4,'Data transformed'!$4:$4,0)-1),$O16),$P16)-$O16)/$Q16*100,"NA"))</f>
        <v>50</v>
      </c>
      <c r="CV16" s="104" t="n">
        <f aca="true">IF($L16="","",IF(ISNUMBER(OFFSET('Data transformed'!$A$4,MATCH($A16,'Data transformed'!$A$5:$A$185,0),MATCH(CV$4,'Data transformed'!$4:$4,0)-1)), (MIN(MAX(OFFSET('Data transformed'!$A$4,MATCH($A16,'Data transformed'!$A$5:$A$185,0),MATCH(CV$4,'Data transformed'!$4:$4,0)-1),$O16),$P16)-$O16)/$Q16*100,"NA"))</f>
        <v>33.33335</v>
      </c>
      <c r="CW16" s="104" t="n">
        <f aca="true">IF($L16="","",IF(ISNUMBER(OFFSET('Data transformed'!$A$4,MATCH($A16,'Data transformed'!$A$5:$A$185,0),MATCH(CW$4,'Data transformed'!$4:$4,0)-1)), (MIN(MAX(OFFSET('Data transformed'!$A$4,MATCH($A16,'Data transformed'!$A$5:$A$185,0),MATCH(CW$4,'Data transformed'!$4:$4,0)-1),$O16),$P16)-$O16)/$Q16*100,"NA"))</f>
        <v>21.4285715</v>
      </c>
    </row>
    <row r="17" s="103" customFormat="true" ht="15.5" hidden="false" customHeight="false" outlineLevel="0" collapsed="false">
      <c r="A17" s="107" t="n">
        <v>1132</v>
      </c>
      <c r="B17" s="107" t="n">
        <v>4</v>
      </c>
      <c r="C17" s="103" t="str">
        <f aca="true">IF(ISBLANK(OFFSET('outliers treatment'!$A$3,MATCH($A17,'outliers treatment'!$A$4:$A$154,0),MATCH(C$4,'outliers treatment'!$4:$4,0)-1)),"",OFFSET('outliers treatment'!$A$3,MATCH($A17,'outliers treatment'!$A$4:$A$154,0),MATCH(C$4,'outliers treatment'!$4:$4,0)-1))</f>
        <v/>
      </c>
      <c r="D17" s="103" t="str">
        <f aca="true">IF(ISBLANK(OFFSET('outliers treatment'!$A$3,MATCH($A17,'outliers treatment'!$A$4:$A$154,0),MATCH(D$4,'outliers treatment'!$4:$4,0)-1)),"",OFFSET('outliers treatment'!$A$3,MATCH($A17,'outliers treatment'!$A$4:$A$154,0),MATCH(D$4,'outliers treatment'!$4:$4,0)-1))</f>
        <v>Expert assessment data - E.5</v>
      </c>
      <c r="E17" s="103" t="str">
        <f aca="true">IF(ISBLANK(OFFSET('outliers treatment'!$A$3,MATCH($A17,'outliers treatment'!$A$4:$A$154,0),MATCH(E$4,'outliers treatment'!$4:$4,0)-1)),"",OFFSET('outliers treatment'!$A$3,MATCH($A17,'outliers treatment'!$A$4:$A$154,0),MATCH(E$4,'outliers treatment'!$4:$4,0)-1))</f>
        <v>Is “the opportunity for consumer organisations to present their views in decision-making processes” enabled through any of the following measures or mechanisms in your country in 2020?</v>
      </c>
      <c r="F17" s="103" t="str">
        <f aca="true">IF(ISBLANK(OFFSET('outliers treatment'!$A$3,MATCH($A17,'outliers treatment'!$A$4:$A$154,0),MATCH(F$4,'outliers treatment'!$4:$4,0)-1)),"",OFFSET('outliers treatment'!$A$3,MATCH($A17,'outliers treatment'!$A$4:$A$154,0),MATCH(F$4,'outliers treatment'!$4:$4,0)-1))</f>
        <v/>
      </c>
      <c r="G17" s="103" t="str">
        <f aca="true">IF(ISBLANK(OFFSET('outliers treatment'!$A$3,MATCH($A17,'outliers treatment'!$A$4:$A$154,0),MATCH(G$4,'outliers treatment'!$4:$4,0)-1)),"",OFFSET('outliers treatment'!$A$3,MATCH($A17,'outliers treatment'!$A$4:$A$154,0),MATCH(G$4,'outliers treatment'!$4:$4,0)-1))</f>
        <v/>
      </c>
      <c r="H17" s="103" t="str">
        <f aca="true">IF(ISBLANK(OFFSET('outliers treatment'!$A$3,MATCH($A17,'outliers treatment'!$A$4:$A$154,0),MATCH(H$4,'outliers treatment'!$4:$4,0)-1)),"",OFFSET('outliers treatment'!$A$3,MATCH($A17,'outliers treatment'!$A$4:$A$154,0),MATCH(H$4,'outliers treatment'!$4:$4,0)-1))</f>
        <v/>
      </c>
      <c r="I17" s="103" t="str">
        <f aca="true">IF(ISBLANK(OFFSET('outliers treatment'!$A$3,MATCH($A17,'outliers treatment'!$A$4:$A$154,0),MATCH(I$4,'outliers treatment'!$4:$4,0)-1)),"",OFFSET('outliers treatment'!$A$3,MATCH($A17,'outliers treatment'!$A$4:$A$154,0),MATCH(I$4,'outliers treatment'!$4:$4,0)-1))</f>
        <v/>
      </c>
      <c r="J17" s="104" t="n">
        <f aca="false" t="array" ref="J17:J17">MIN(IF(ISNUMBER(V17:CW17),V17:CW17))</f>
        <v>0</v>
      </c>
      <c r="K17" s="103" t="n">
        <f aca="false" t="array" ref="K17:K17">MAX(IF(ISNUMBER(V17:CW17),V17:CW17))</f>
        <v>100</v>
      </c>
      <c r="L17" s="103" t="n">
        <f aca="true">IF(ISBLANK(OFFSET('outliers treatment'!$A$3,MATCH($A17,'outliers treatment'!$A$4:$A$154,0),MATCH(L$4,'outliers treatment'!$4:$4,0)-1)),"",OFFSET('outliers treatment'!$A$3,MATCH($A17,'outliers treatment'!$A$4:$A$154,0),MATCH(L$4,'outliers treatment'!$4:$4,0)-1))</f>
        <v>1.6666665</v>
      </c>
      <c r="M17" s="103" t="n">
        <f aca="true">IF(ISBLANK(OFFSET('outliers treatment'!$A$3,MATCH($A17,'outliers treatment'!$A$4:$A$154,0),MATCH(M$4,'outliers treatment'!$4:$4,0)-1)),"",OFFSET('outliers treatment'!$A$3,MATCH($A17,'outliers treatment'!$A$4:$A$154,0),MATCH(M$4,'outliers treatment'!$4:$4,0)-1))</f>
        <v>2.3125</v>
      </c>
      <c r="N17" s="103" t="n">
        <f aca="true">IF(ISBLANK(OFFSET('outliers treatment'!$A$3,MATCH($A17,'outliers treatment'!$A$4:$A$154,0),MATCH(N$4,'outliers treatment'!$4:$4,0)-1)),"",OFFSET('outliers treatment'!$A$3,MATCH($A17,'outliers treatment'!$A$4:$A$154,0),MATCH(N$4,'outliers treatment'!$4:$4,0)-1))</f>
        <v>0.6458335</v>
      </c>
      <c r="O17" s="103" t="n">
        <f aca="true">IF(ISBLANK(OFFSET('outliers treatment'!$A$3,MATCH($A17,'outliers treatment'!$A$4:$A$154,0),MATCH(O$4,'outliers treatment'!$4:$4,0)-1)),"",OFFSET('outliers treatment'!$A$3,MATCH($A17,'outliers treatment'!$A$4:$A$154,0),MATCH(O$4,'outliers treatment'!$4:$4,0)-1))</f>
        <v>1</v>
      </c>
      <c r="P17" s="103" t="n">
        <f aca="true">IF(ISBLANK(OFFSET('outliers treatment'!$A$3,MATCH($A17,'outliers treatment'!$A$4:$A$154,0),MATCH(P$4,'outliers treatment'!$4:$4,0)-1)),"",OFFSET('outliers treatment'!$A$3,MATCH($A17,'outliers treatment'!$A$4:$A$154,0),MATCH(P$4,'outliers treatment'!$4:$4,0)-1))</f>
        <v>3</v>
      </c>
      <c r="Q17" s="103" t="n">
        <f aca="false">IFERROR(P17-O17,"")</f>
        <v>2</v>
      </c>
      <c r="R17" s="105" t="n">
        <f aca="false" t="array" ref="R17:R17">IFERROR(SKEW(IF(ISNUMBER(V17:CW17),V17:CW17,"")),"")</f>
        <v>0.244199276333056</v>
      </c>
      <c r="S17" s="103" t="n">
        <v>0</v>
      </c>
      <c r="T17" s="103" t="n">
        <v>0.5</v>
      </c>
      <c r="U17" s="106" t="n">
        <f aca="false" t="array" ref="U17:U17">IF(B17&lt;4,"",1-IFERROR(SUM(ISNUMBER(V17:CW17)*(1-$V$3:$CW$3))/COUNTIF($V$3:$CW$3,0),0))</f>
        <v>0.0125</v>
      </c>
      <c r="V17" s="104" t="n">
        <f aca="true">IF($L17="","",IF(ISNUMBER(OFFSET('Data transformed'!$A$4,MATCH($A17,'Data transformed'!$A$5:$A$185,0),MATCH(V$4,'Data transformed'!$4:$4,0)-1)), (MIN(MAX(OFFSET('Data transformed'!$A$4,MATCH($A17,'Data transformed'!$A$5:$A$185,0),MATCH(V$4,'Data transformed'!$4:$4,0)-1),$O17),$P17)-$O17)/$Q17*100,"NA"))</f>
        <v>62.5</v>
      </c>
      <c r="W17" s="104" t="n">
        <f aca="true">IF($L17="","",IF(ISNUMBER(OFFSET('Data transformed'!$A$4,MATCH($A17,'Data transformed'!$A$5:$A$185,0),MATCH(W$4,'Data transformed'!$4:$4,0)-1)), (MIN(MAX(OFFSET('Data transformed'!$A$4,MATCH($A17,'Data transformed'!$A$5:$A$185,0),MATCH(W$4,'Data transformed'!$4:$4,0)-1),$O17),$P17)-$O17)/$Q17*100,"NA"))</f>
        <v>58.33335</v>
      </c>
      <c r="X17" s="104" t="n">
        <f aca="true">IF($L17="","",IF(ISNUMBER(OFFSET('Data transformed'!$A$4,MATCH($A17,'Data transformed'!$A$5:$A$185,0),MATCH(X$4,'Data transformed'!$4:$4,0)-1)), (MIN(MAX(OFFSET('Data transformed'!$A$4,MATCH($A17,'Data transformed'!$A$5:$A$185,0),MATCH(X$4,'Data transformed'!$4:$4,0)-1),$O17),$P17)-$O17)/$Q17*100,"NA"))</f>
        <v>62.5</v>
      </c>
      <c r="Y17" s="104" t="n">
        <f aca="true">IF($L17="","",IF(ISNUMBER(OFFSET('Data transformed'!$A$4,MATCH($A17,'Data transformed'!$A$5:$A$185,0),MATCH(Y$4,'Data transformed'!$4:$4,0)-1)), (MIN(MAX(OFFSET('Data transformed'!$A$4,MATCH($A17,'Data transformed'!$A$5:$A$185,0),MATCH(Y$4,'Data transformed'!$4:$4,0)-1),$O17),$P17)-$O17)/$Q17*100,"NA"))</f>
        <v>12.5</v>
      </c>
      <c r="Z17" s="104" t="n">
        <f aca="true">IF($L17="","",IF(ISNUMBER(OFFSET('Data transformed'!$A$4,MATCH($A17,'Data transformed'!$A$5:$A$185,0),MATCH(Z$4,'Data transformed'!$4:$4,0)-1)), (MIN(MAX(OFFSET('Data transformed'!$A$4,MATCH($A17,'Data transformed'!$A$5:$A$185,0),MATCH(Z$4,'Data transformed'!$4:$4,0)-1),$O17),$P17)-$O17)/$Q17*100,"NA"))</f>
        <v>100</v>
      </c>
      <c r="AA17" s="104" t="n">
        <f aca="true">IF($L17="","",IF(ISNUMBER(OFFSET('Data transformed'!$A$4,MATCH($A17,'Data transformed'!$A$5:$A$185,0),MATCH(AA$4,'Data transformed'!$4:$4,0)-1)), (MIN(MAX(OFFSET('Data transformed'!$A$4,MATCH($A17,'Data transformed'!$A$5:$A$185,0),MATCH(AA$4,'Data transformed'!$4:$4,0)-1),$O17),$P17)-$O17)/$Q17*100,"NA"))</f>
        <v>100</v>
      </c>
      <c r="AB17" s="104" t="n">
        <f aca="true">IF($L17="","",IF(ISNUMBER(OFFSET('Data transformed'!$A$4,MATCH($A17,'Data transformed'!$A$5:$A$185,0),MATCH(AB$4,'Data transformed'!$4:$4,0)-1)), (MIN(MAX(OFFSET('Data transformed'!$A$4,MATCH($A17,'Data transformed'!$A$5:$A$185,0),MATCH(AB$4,'Data transformed'!$4:$4,0)-1),$O17),$P17)-$O17)/$Q17*100,"NA"))</f>
        <v>75</v>
      </c>
      <c r="AC17" s="104" t="n">
        <f aca="true">IF($L17="","",IF(ISNUMBER(OFFSET('Data transformed'!$A$4,MATCH($A17,'Data transformed'!$A$5:$A$185,0),MATCH(AC$4,'Data transformed'!$4:$4,0)-1)), (MIN(MAX(OFFSET('Data transformed'!$A$4,MATCH($A17,'Data transformed'!$A$5:$A$185,0),MATCH(AC$4,'Data transformed'!$4:$4,0)-1),$O17),$P17)-$O17)/$Q17*100,"NA"))</f>
        <v>62.5</v>
      </c>
      <c r="AD17" s="104" t="n">
        <f aca="true">IF($L17="","",IF(ISNUMBER(OFFSET('Data transformed'!$A$4,MATCH($A17,'Data transformed'!$A$5:$A$185,0),MATCH(AD$4,'Data transformed'!$4:$4,0)-1)), (MIN(MAX(OFFSET('Data transformed'!$A$4,MATCH($A17,'Data transformed'!$A$5:$A$185,0),MATCH(AD$4,'Data transformed'!$4:$4,0)-1),$O17),$P17)-$O17)/$Q17*100,"NA"))</f>
        <v>50</v>
      </c>
      <c r="AE17" s="104" t="n">
        <f aca="true">IF($L17="","",IF(ISNUMBER(OFFSET('Data transformed'!$A$4,MATCH($A17,'Data transformed'!$A$5:$A$185,0),MATCH(AE$4,'Data transformed'!$4:$4,0)-1)), (MIN(MAX(OFFSET('Data transformed'!$A$4,MATCH($A17,'Data transformed'!$A$5:$A$185,0),MATCH(AE$4,'Data transformed'!$4:$4,0)-1),$O17),$P17)-$O17)/$Q17*100,"NA"))</f>
        <v>100</v>
      </c>
      <c r="AF17" s="104" t="n">
        <f aca="true">IF($L17="","",IF(ISNUMBER(OFFSET('Data transformed'!$A$4,MATCH($A17,'Data transformed'!$A$5:$A$185,0),MATCH(AF$4,'Data transformed'!$4:$4,0)-1)), (MIN(MAX(OFFSET('Data transformed'!$A$4,MATCH($A17,'Data transformed'!$A$5:$A$185,0),MATCH(AF$4,'Data transformed'!$4:$4,0)-1),$O17),$P17)-$O17)/$Q17*100,"NA"))</f>
        <v>75</v>
      </c>
      <c r="AG17" s="104" t="n">
        <f aca="true">IF($L17="","",IF(ISNUMBER(OFFSET('Data transformed'!$A$4,MATCH($A17,'Data transformed'!$A$5:$A$185,0),MATCH(AG$4,'Data transformed'!$4:$4,0)-1)), (MIN(MAX(OFFSET('Data transformed'!$A$4,MATCH($A17,'Data transformed'!$A$5:$A$185,0),MATCH(AG$4,'Data transformed'!$4:$4,0)-1),$O17),$P17)-$O17)/$Q17*100,"NA"))</f>
        <v>50</v>
      </c>
      <c r="AH17" s="104" t="n">
        <f aca="true">IF($L17="","",IF(ISNUMBER(OFFSET('Data transformed'!$A$4,MATCH($A17,'Data transformed'!$A$5:$A$185,0),MATCH(AH$4,'Data transformed'!$4:$4,0)-1)), (MIN(MAX(OFFSET('Data transformed'!$A$4,MATCH($A17,'Data transformed'!$A$5:$A$185,0),MATCH(AH$4,'Data transformed'!$4:$4,0)-1),$O17),$P17)-$O17)/$Q17*100,"NA"))</f>
        <v>25</v>
      </c>
      <c r="AI17" s="104" t="n">
        <f aca="true">IF($L17="","",IF(ISNUMBER(OFFSET('Data transformed'!$A$4,MATCH($A17,'Data transformed'!$A$5:$A$185,0),MATCH(AI$4,'Data transformed'!$4:$4,0)-1)), (MIN(MAX(OFFSET('Data transformed'!$A$4,MATCH($A17,'Data transformed'!$A$5:$A$185,0),MATCH(AI$4,'Data transformed'!$4:$4,0)-1),$O17),$P17)-$O17)/$Q17*100,"NA"))</f>
        <v>25</v>
      </c>
      <c r="AJ17" s="104" t="n">
        <f aca="true">IF($L17="","",IF(ISNUMBER(OFFSET('Data transformed'!$A$4,MATCH($A17,'Data transformed'!$A$5:$A$185,0),MATCH(AJ$4,'Data transformed'!$4:$4,0)-1)), (MIN(MAX(OFFSET('Data transformed'!$A$4,MATCH($A17,'Data transformed'!$A$5:$A$185,0),MATCH(AJ$4,'Data transformed'!$4:$4,0)-1),$O17),$P17)-$O17)/$Q17*100,"NA"))</f>
        <v>37.5</v>
      </c>
      <c r="AK17" s="104" t="n">
        <f aca="true">IF($L17="","",IF(ISNUMBER(OFFSET('Data transformed'!$A$4,MATCH($A17,'Data transformed'!$A$5:$A$185,0),MATCH(AK$4,'Data transformed'!$4:$4,0)-1)), (MIN(MAX(OFFSET('Data transformed'!$A$4,MATCH($A17,'Data transformed'!$A$5:$A$185,0),MATCH(AK$4,'Data transformed'!$4:$4,0)-1),$O17),$P17)-$O17)/$Q17*100,"NA"))</f>
        <v>50</v>
      </c>
      <c r="AL17" s="104" t="n">
        <f aca="true">IF($L17="","",IF(ISNUMBER(OFFSET('Data transformed'!$A$4,MATCH($A17,'Data transformed'!$A$5:$A$185,0),MATCH(AL$4,'Data transformed'!$4:$4,0)-1)), (MIN(MAX(OFFSET('Data transformed'!$A$4,MATCH($A17,'Data transformed'!$A$5:$A$185,0),MATCH(AL$4,'Data transformed'!$4:$4,0)-1),$O17),$P17)-$O17)/$Q17*100,"NA"))</f>
        <v>50</v>
      </c>
      <c r="AM17" s="104" t="n">
        <f aca="true">IF($L17="","",IF(ISNUMBER(OFFSET('Data transformed'!$A$4,MATCH($A17,'Data transformed'!$A$5:$A$185,0),MATCH(AM$4,'Data transformed'!$4:$4,0)-1)), (MIN(MAX(OFFSET('Data transformed'!$A$4,MATCH($A17,'Data transformed'!$A$5:$A$185,0),MATCH(AM$4,'Data transformed'!$4:$4,0)-1),$O17),$P17)-$O17)/$Q17*100,"NA"))</f>
        <v>62.5</v>
      </c>
      <c r="AN17" s="104" t="n">
        <f aca="true">IF($L17="","",IF(ISNUMBER(OFFSET('Data transformed'!$A$4,MATCH($A17,'Data transformed'!$A$5:$A$185,0),MATCH(AN$4,'Data transformed'!$4:$4,0)-1)), (MIN(MAX(OFFSET('Data transformed'!$A$4,MATCH($A17,'Data transformed'!$A$5:$A$185,0),MATCH(AN$4,'Data transformed'!$4:$4,0)-1),$O17),$P17)-$O17)/$Q17*100,"NA"))</f>
        <v>75</v>
      </c>
      <c r="AO17" s="104" t="n">
        <f aca="true">IF($L17="","",IF(ISNUMBER(OFFSET('Data transformed'!$A$4,MATCH($A17,'Data transformed'!$A$5:$A$185,0),MATCH(AO$4,'Data transformed'!$4:$4,0)-1)), (MIN(MAX(OFFSET('Data transformed'!$A$4,MATCH($A17,'Data transformed'!$A$5:$A$185,0),MATCH(AO$4,'Data transformed'!$4:$4,0)-1),$O17),$P17)-$O17)/$Q17*100,"NA"))</f>
        <v>50</v>
      </c>
      <c r="AP17" s="104" t="n">
        <f aca="true">IF($L17="","",IF(ISNUMBER(OFFSET('Data transformed'!$A$4,MATCH($A17,'Data transformed'!$A$5:$A$185,0),MATCH(AP$4,'Data transformed'!$4:$4,0)-1)), (MIN(MAX(OFFSET('Data transformed'!$A$4,MATCH($A17,'Data transformed'!$A$5:$A$185,0),MATCH(AP$4,'Data transformed'!$4:$4,0)-1),$O17),$P17)-$O17)/$Q17*100,"NA"))</f>
        <v>50</v>
      </c>
      <c r="AQ17" s="104" t="n">
        <f aca="true">IF($L17="","",IF(ISNUMBER(OFFSET('Data transformed'!$A$4,MATCH($A17,'Data transformed'!$A$5:$A$185,0),MATCH(AQ$4,'Data transformed'!$4:$4,0)-1)), (MIN(MAX(OFFSET('Data transformed'!$A$4,MATCH($A17,'Data transformed'!$A$5:$A$185,0),MATCH(AQ$4,'Data transformed'!$4:$4,0)-1),$O17),$P17)-$O17)/$Q17*100,"NA"))</f>
        <v>50</v>
      </c>
      <c r="AR17" s="104" t="n">
        <f aca="true">IF($L17="","",IF(ISNUMBER(OFFSET('Data transformed'!$A$4,MATCH($A17,'Data transformed'!$A$5:$A$185,0),MATCH(AR$4,'Data transformed'!$4:$4,0)-1)), (MIN(MAX(OFFSET('Data transformed'!$A$4,MATCH($A17,'Data transformed'!$A$5:$A$185,0),MATCH(AR$4,'Data transformed'!$4:$4,0)-1),$O17),$P17)-$O17)/$Q17*100,"NA"))</f>
        <v>62.5</v>
      </c>
      <c r="AS17" s="104" t="n">
        <f aca="true">IF($L17="","",IF(ISNUMBER(OFFSET('Data transformed'!$A$4,MATCH($A17,'Data transformed'!$A$5:$A$185,0),MATCH(AS$4,'Data transformed'!$4:$4,0)-1)), (MIN(MAX(OFFSET('Data transformed'!$A$4,MATCH($A17,'Data transformed'!$A$5:$A$185,0),MATCH(AS$4,'Data transformed'!$4:$4,0)-1),$O17),$P17)-$O17)/$Q17*100,"NA"))</f>
        <v>100</v>
      </c>
      <c r="AT17" s="104" t="n">
        <f aca="true">IF($L17="","",IF(ISNUMBER(OFFSET('Data transformed'!$A$4,MATCH($A17,'Data transformed'!$A$5:$A$185,0),MATCH(AT$4,'Data transformed'!$4:$4,0)-1)), (MIN(MAX(OFFSET('Data transformed'!$A$4,MATCH($A17,'Data transformed'!$A$5:$A$185,0),MATCH(AT$4,'Data transformed'!$4:$4,0)-1),$O17),$P17)-$O17)/$Q17*100,"NA"))</f>
        <v>25</v>
      </c>
      <c r="AU17" s="104" t="n">
        <f aca="true">IF($L17="","",IF(ISNUMBER(OFFSET('Data transformed'!$A$4,MATCH($A17,'Data transformed'!$A$5:$A$185,0),MATCH(AU$4,'Data transformed'!$4:$4,0)-1)), (MIN(MAX(OFFSET('Data transformed'!$A$4,MATCH($A17,'Data transformed'!$A$5:$A$185,0),MATCH(AU$4,'Data transformed'!$4:$4,0)-1),$O17),$P17)-$O17)/$Q17*100,"NA"))</f>
        <v>50</v>
      </c>
      <c r="AV17" s="104" t="n">
        <f aca="true">IF($L17="","",IF(ISNUMBER(OFFSET('Data transformed'!$A$4,MATCH($A17,'Data transformed'!$A$5:$A$185,0),MATCH(AV$4,'Data transformed'!$4:$4,0)-1)), (MIN(MAX(OFFSET('Data transformed'!$A$4,MATCH($A17,'Data transformed'!$A$5:$A$185,0),MATCH(AV$4,'Data transformed'!$4:$4,0)-1),$O17),$P17)-$O17)/$Q17*100,"NA"))</f>
        <v>100</v>
      </c>
      <c r="AW17" s="104" t="n">
        <f aca="true">IF($L17="","",IF(ISNUMBER(OFFSET('Data transformed'!$A$4,MATCH($A17,'Data transformed'!$A$5:$A$185,0),MATCH(AW$4,'Data transformed'!$4:$4,0)-1)), (MIN(MAX(OFFSET('Data transformed'!$A$4,MATCH($A17,'Data transformed'!$A$5:$A$185,0),MATCH(AW$4,'Data transformed'!$4:$4,0)-1),$O17),$P17)-$O17)/$Q17*100,"NA"))</f>
        <v>12.5</v>
      </c>
      <c r="AX17" s="104" t="n">
        <f aca="true">IF($L17="","",IF(ISNUMBER(OFFSET('Data transformed'!$A$4,MATCH($A17,'Data transformed'!$A$5:$A$185,0),MATCH(AX$4,'Data transformed'!$4:$4,0)-1)), (MIN(MAX(OFFSET('Data transformed'!$A$4,MATCH($A17,'Data transformed'!$A$5:$A$185,0),MATCH(AX$4,'Data transformed'!$4:$4,0)-1),$O17),$P17)-$O17)/$Q17*100,"NA"))</f>
        <v>25</v>
      </c>
      <c r="AY17" s="104" t="n">
        <f aca="true">IF($L17="","",IF(ISNUMBER(OFFSET('Data transformed'!$A$4,MATCH($A17,'Data transformed'!$A$5:$A$185,0),MATCH(AY$4,'Data transformed'!$4:$4,0)-1)), (MIN(MAX(OFFSET('Data transformed'!$A$4,MATCH($A17,'Data transformed'!$A$5:$A$185,0),MATCH(AY$4,'Data transformed'!$4:$4,0)-1),$O17),$P17)-$O17)/$Q17*100,"NA"))</f>
        <v>100</v>
      </c>
      <c r="AZ17" s="104" t="n">
        <f aca="true">IF($L17="","",IF(ISNUMBER(OFFSET('Data transformed'!$A$4,MATCH($A17,'Data transformed'!$A$5:$A$185,0),MATCH(AZ$4,'Data transformed'!$4:$4,0)-1)), (MIN(MAX(OFFSET('Data transformed'!$A$4,MATCH($A17,'Data transformed'!$A$5:$A$185,0),MATCH(AZ$4,'Data transformed'!$4:$4,0)-1),$O17),$P17)-$O17)/$Q17*100,"NA"))</f>
        <v>50</v>
      </c>
      <c r="BA17" s="104" t="n">
        <f aca="true">IF($L17="","",IF(ISNUMBER(OFFSET('Data transformed'!$A$4,MATCH($A17,'Data transformed'!$A$5:$A$185,0),MATCH(BA$4,'Data transformed'!$4:$4,0)-1)), (MIN(MAX(OFFSET('Data transformed'!$A$4,MATCH($A17,'Data transformed'!$A$5:$A$185,0),MATCH(BA$4,'Data transformed'!$4:$4,0)-1),$O17),$P17)-$O17)/$Q17*100,"NA"))</f>
        <v>50</v>
      </c>
      <c r="BB17" s="104" t="n">
        <f aca="true">IF($L17="","",IF(ISNUMBER(OFFSET('Data transformed'!$A$4,MATCH($A17,'Data transformed'!$A$5:$A$185,0),MATCH(BB$4,'Data transformed'!$4:$4,0)-1)), (MIN(MAX(OFFSET('Data transformed'!$A$4,MATCH($A17,'Data transformed'!$A$5:$A$185,0),MATCH(BB$4,'Data transformed'!$4:$4,0)-1),$O17),$P17)-$O17)/$Q17*100,"NA"))</f>
        <v>71.0227275</v>
      </c>
      <c r="BC17" s="104" t="n">
        <f aca="true">IF($L17="","",IF(ISNUMBER(OFFSET('Data transformed'!$A$4,MATCH($A17,'Data transformed'!$A$5:$A$185,0),MATCH(BC$4,'Data transformed'!$4:$4,0)-1)), (MIN(MAX(OFFSET('Data transformed'!$A$4,MATCH($A17,'Data transformed'!$A$5:$A$185,0),MATCH(BC$4,'Data transformed'!$4:$4,0)-1),$O17),$P17)-$O17)/$Q17*100,"NA"))</f>
        <v>50</v>
      </c>
      <c r="BD17" s="104" t="n">
        <f aca="true">IF($L17="","",IF(ISNUMBER(OFFSET('Data transformed'!$A$4,MATCH($A17,'Data transformed'!$A$5:$A$185,0),MATCH(BD$4,'Data transformed'!$4:$4,0)-1)), (MIN(MAX(OFFSET('Data transformed'!$A$4,MATCH($A17,'Data transformed'!$A$5:$A$185,0),MATCH(BD$4,'Data transformed'!$4:$4,0)-1),$O17),$P17)-$O17)/$Q17*100,"NA"))</f>
        <v>50</v>
      </c>
      <c r="BE17" s="104" t="n">
        <f aca="true">IF($L17="","",IF(ISNUMBER(OFFSET('Data transformed'!$A$4,MATCH($A17,'Data transformed'!$A$5:$A$185,0),MATCH(BE$4,'Data transformed'!$4:$4,0)-1)), (MIN(MAX(OFFSET('Data transformed'!$A$4,MATCH($A17,'Data transformed'!$A$5:$A$185,0),MATCH(BE$4,'Data transformed'!$4:$4,0)-1),$O17),$P17)-$O17)/$Q17*100,"NA"))</f>
        <v>87.5</v>
      </c>
      <c r="BF17" s="104" t="n">
        <f aca="true">IF($L17="","",IF(ISNUMBER(OFFSET('Data transformed'!$A$4,MATCH($A17,'Data transformed'!$A$5:$A$185,0),MATCH(BF$4,'Data transformed'!$4:$4,0)-1)), (MIN(MAX(OFFSET('Data transformed'!$A$4,MATCH($A17,'Data transformed'!$A$5:$A$185,0),MATCH(BF$4,'Data transformed'!$4:$4,0)-1),$O17),$P17)-$O17)/$Q17*100,"NA"))</f>
        <v>41.66665</v>
      </c>
      <c r="BG17" s="104" t="n">
        <f aca="true">IF($L17="","",IF(ISNUMBER(OFFSET('Data transformed'!$A$4,MATCH($A17,'Data transformed'!$A$5:$A$185,0),MATCH(BG$4,'Data transformed'!$4:$4,0)-1)), (MIN(MAX(OFFSET('Data transformed'!$A$4,MATCH($A17,'Data transformed'!$A$5:$A$185,0),MATCH(BG$4,'Data transformed'!$4:$4,0)-1),$O17),$P17)-$O17)/$Q17*100,"NA"))</f>
        <v>75</v>
      </c>
      <c r="BH17" s="104" t="n">
        <f aca="true">IF($L17="","",IF(ISNUMBER(OFFSET('Data transformed'!$A$4,MATCH($A17,'Data transformed'!$A$5:$A$185,0),MATCH(BH$4,'Data transformed'!$4:$4,0)-1)), (MIN(MAX(OFFSET('Data transformed'!$A$4,MATCH($A17,'Data transformed'!$A$5:$A$185,0),MATCH(BH$4,'Data transformed'!$4:$4,0)-1),$O17),$P17)-$O17)/$Q17*100,"NA"))</f>
        <v>50</v>
      </c>
      <c r="BI17" s="104" t="n">
        <f aca="true">IF($L17="","",IF(ISNUMBER(OFFSET('Data transformed'!$A$4,MATCH($A17,'Data transformed'!$A$5:$A$185,0),MATCH(BI$4,'Data transformed'!$4:$4,0)-1)), (MIN(MAX(OFFSET('Data transformed'!$A$4,MATCH($A17,'Data transformed'!$A$5:$A$185,0),MATCH(BI$4,'Data transformed'!$4:$4,0)-1),$O17),$P17)-$O17)/$Q17*100,"NA"))</f>
        <v>12.5</v>
      </c>
      <c r="BJ17" s="104" t="n">
        <f aca="true">IF($L17="","",IF(ISNUMBER(OFFSET('Data transformed'!$A$4,MATCH($A17,'Data transformed'!$A$5:$A$185,0),MATCH(BJ$4,'Data transformed'!$4:$4,0)-1)), (MIN(MAX(OFFSET('Data transformed'!$A$4,MATCH($A17,'Data transformed'!$A$5:$A$185,0),MATCH(BJ$4,'Data transformed'!$4:$4,0)-1),$O17),$P17)-$O17)/$Q17*100,"NA"))</f>
        <v>35.4166665</v>
      </c>
      <c r="BK17" s="104" t="n">
        <f aca="true">IF($L17="","",IF(ISNUMBER(OFFSET('Data transformed'!$A$4,MATCH($A17,'Data transformed'!$A$5:$A$185,0),MATCH(BK$4,'Data transformed'!$4:$4,0)-1)), (MIN(MAX(OFFSET('Data transformed'!$A$4,MATCH($A17,'Data transformed'!$A$5:$A$185,0),MATCH(BK$4,'Data transformed'!$4:$4,0)-1),$O17),$P17)-$O17)/$Q17*100,"NA"))</f>
        <v>43.75</v>
      </c>
      <c r="BL17" s="104" t="n">
        <f aca="true">IF($L17="","",IF(ISNUMBER(OFFSET('Data transformed'!$A$4,MATCH($A17,'Data transformed'!$A$5:$A$185,0),MATCH(BL$4,'Data transformed'!$4:$4,0)-1)), (MIN(MAX(OFFSET('Data transformed'!$A$4,MATCH($A17,'Data transformed'!$A$5:$A$185,0),MATCH(BL$4,'Data transformed'!$4:$4,0)-1),$O17),$P17)-$O17)/$Q17*100,"NA"))</f>
        <v>25</v>
      </c>
      <c r="BM17" s="104" t="n">
        <f aca="true">IF($L17="","",IF(ISNUMBER(OFFSET('Data transformed'!$A$4,MATCH($A17,'Data transformed'!$A$5:$A$185,0),MATCH(BM$4,'Data transformed'!$4:$4,0)-1)), (MIN(MAX(OFFSET('Data transformed'!$A$4,MATCH($A17,'Data transformed'!$A$5:$A$185,0),MATCH(BM$4,'Data transformed'!$4:$4,0)-1),$O17),$P17)-$O17)/$Q17*100,"NA"))</f>
        <v>50</v>
      </c>
      <c r="BN17" s="104" t="n">
        <f aca="true">IF($L17="","",IF(ISNUMBER(OFFSET('Data transformed'!$A$4,MATCH($A17,'Data transformed'!$A$5:$A$185,0),MATCH(BN$4,'Data transformed'!$4:$4,0)-1)), (MIN(MAX(OFFSET('Data transformed'!$A$4,MATCH($A17,'Data transformed'!$A$5:$A$185,0),MATCH(BN$4,'Data transformed'!$4:$4,0)-1),$O17),$P17)-$O17)/$Q17*100,"NA"))</f>
        <v>37.5</v>
      </c>
      <c r="BO17" s="104" t="n">
        <f aca="true">IF($L17="","",IF(ISNUMBER(OFFSET('Data transformed'!$A$4,MATCH($A17,'Data transformed'!$A$5:$A$185,0),MATCH(BO$4,'Data transformed'!$4:$4,0)-1)), (MIN(MAX(OFFSET('Data transformed'!$A$4,MATCH($A17,'Data transformed'!$A$5:$A$185,0),MATCH(BO$4,'Data transformed'!$4:$4,0)-1),$O17),$P17)-$O17)/$Q17*100,"NA"))</f>
        <v>75</v>
      </c>
      <c r="BP17" s="104" t="n">
        <f aca="true">IF($L17="","",IF(ISNUMBER(OFFSET('Data transformed'!$A$4,MATCH($A17,'Data transformed'!$A$5:$A$185,0),MATCH(BP$4,'Data transformed'!$4:$4,0)-1)), (MIN(MAX(OFFSET('Data transformed'!$A$4,MATCH($A17,'Data transformed'!$A$5:$A$185,0),MATCH(BP$4,'Data transformed'!$4:$4,0)-1),$O17),$P17)-$O17)/$Q17*100,"NA"))</f>
        <v>25</v>
      </c>
      <c r="BQ17" s="104" t="n">
        <f aca="true">IF($L17="","",IF(ISNUMBER(OFFSET('Data transformed'!$A$4,MATCH($A17,'Data transformed'!$A$5:$A$185,0),MATCH(BQ$4,'Data transformed'!$4:$4,0)-1)), (MIN(MAX(OFFSET('Data transformed'!$A$4,MATCH($A17,'Data transformed'!$A$5:$A$185,0),MATCH(BQ$4,'Data transformed'!$4:$4,0)-1),$O17),$P17)-$O17)/$Q17*100,"NA"))</f>
        <v>25</v>
      </c>
      <c r="BR17" s="104" t="n">
        <f aca="true">IF($L17="","",IF(ISNUMBER(OFFSET('Data transformed'!$A$4,MATCH($A17,'Data transformed'!$A$5:$A$185,0),MATCH(BR$4,'Data transformed'!$4:$4,0)-1)), (MIN(MAX(OFFSET('Data transformed'!$A$4,MATCH($A17,'Data transformed'!$A$5:$A$185,0),MATCH(BR$4,'Data transformed'!$4:$4,0)-1),$O17),$P17)-$O17)/$Q17*100,"NA"))</f>
        <v>25</v>
      </c>
      <c r="BS17" s="104" t="n">
        <f aca="true">IF($L17="","",IF(ISNUMBER(OFFSET('Data transformed'!$A$4,MATCH($A17,'Data transformed'!$A$5:$A$185,0),MATCH(BS$4,'Data transformed'!$4:$4,0)-1)), (MIN(MAX(OFFSET('Data transformed'!$A$4,MATCH($A17,'Data transformed'!$A$5:$A$185,0),MATCH(BS$4,'Data transformed'!$4:$4,0)-1),$O17),$P17)-$O17)/$Q17*100,"NA"))</f>
        <v>62.5</v>
      </c>
      <c r="BT17" s="104" t="n">
        <f aca="true">IF($L17="","",IF(ISNUMBER(OFFSET('Data transformed'!$A$4,MATCH($A17,'Data transformed'!$A$5:$A$185,0),MATCH(BT$4,'Data transformed'!$4:$4,0)-1)), (MIN(MAX(OFFSET('Data transformed'!$A$4,MATCH($A17,'Data transformed'!$A$5:$A$185,0),MATCH(BT$4,'Data transformed'!$4:$4,0)-1),$O17),$P17)-$O17)/$Q17*100,"NA"))</f>
        <v>50</v>
      </c>
      <c r="BU17" s="104" t="n">
        <f aca="true">IF($L17="","",IF(ISNUMBER(OFFSET('Data transformed'!$A$4,MATCH($A17,'Data transformed'!$A$5:$A$185,0),MATCH(BU$4,'Data transformed'!$4:$4,0)-1)), (MIN(MAX(OFFSET('Data transformed'!$A$4,MATCH($A17,'Data transformed'!$A$5:$A$185,0),MATCH(BU$4,'Data transformed'!$4:$4,0)-1),$O17),$P17)-$O17)/$Q17*100,"NA"))</f>
        <v>62.5</v>
      </c>
      <c r="BV17" s="104" t="n">
        <f aca="true">IF($L17="","",IF(ISNUMBER(OFFSET('Data transformed'!$A$4,MATCH($A17,'Data transformed'!$A$5:$A$185,0),MATCH(BV$4,'Data transformed'!$4:$4,0)-1)), (MIN(MAX(OFFSET('Data transformed'!$A$4,MATCH($A17,'Data transformed'!$A$5:$A$185,0),MATCH(BV$4,'Data transformed'!$4:$4,0)-1),$O17),$P17)-$O17)/$Q17*100,"NA"))</f>
        <v>100</v>
      </c>
      <c r="BW17" s="104" t="n">
        <f aca="true">IF($L17="","",IF(ISNUMBER(OFFSET('Data transformed'!$A$4,MATCH($A17,'Data transformed'!$A$5:$A$185,0),MATCH(BW$4,'Data transformed'!$4:$4,0)-1)), (MIN(MAX(OFFSET('Data transformed'!$A$4,MATCH($A17,'Data transformed'!$A$5:$A$185,0),MATCH(BW$4,'Data transformed'!$4:$4,0)-1),$O17),$P17)-$O17)/$Q17*100,"NA"))</f>
        <v>37.5</v>
      </c>
      <c r="BX17" s="104" t="n">
        <f aca="true">IF($L17="","",IF(ISNUMBER(OFFSET('Data transformed'!$A$4,MATCH($A17,'Data transformed'!$A$5:$A$185,0),MATCH(BX$4,'Data transformed'!$4:$4,0)-1)), (MIN(MAX(OFFSET('Data transformed'!$A$4,MATCH($A17,'Data transformed'!$A$5:$A$185,0),MATCH(BX$4,'Data transformed'!$4:$4,0)-1),$O17),$P17)-$O17)/$Q17*100,"NA"))</f>
        <v>25</v>
      </c>
      <c r="BY17" s="104" t="n">
        <f aca="true">IF($L17="","",IF(ISNUMBER(OFFSET('Data transformed'!$A$4,MATCH($A17,'Data transformed'!$A$5:$A$185,0),MATCH(BY$4,'Data transformed'!$4:$4,0)-1)), (MIN(MAX(OFFSET('Data transformed'!$A$4,MATCH($A17,'Data transformed'!$A$5:$A$185,0),MATCH(BY$4,'Data transformed'!$4:$4,0)-1),$O17),$P17)-$O17)/$Q17*100,"NA"))</f>
        <v>87.5</v>
      </c>
      <c r="BZ17" s="104" t="n">
        <f aca="true">IF($L17="","",IF(ISNUMBER(OFFSET('Data transformed'!$A$4,MATCH($A17,'Data transformed'!$A$5:$A$185,0),MATCH(BZ$4,'Data transformed'!$4:$4,0)-1)), (MIN(MAX(OFFSET('Data transformed'!$A$4,MATCH($A17,'Data transformed'!$A$5:$A$185,0),MATCH(BZ$4,'Data transformed'!$4:$4,0)-1),$O17),$P17)-$O17)/$Q17*100,"NA"))</f>
        <v>35.41665</v>
      </c>
      <c r="CA17" s="104" t="n">
        <f aca="true">IF($L17="","",IF(ISNUMBER(OFFSET('Data transformed'!$A$4,MATCH($A17,'Data transformed'!$A$5:$A$185,0),MATCH(CA$4,'Data transformed'!$4:$4,0)-1)), (MIN(MAX(OFFSET('Data transformed'!$A$4,MATCH($A17,'Data transformed'!$A$5:$A$185,0),MATCH(CA$4,'Data transformed'!$4:$4,0)-1),$O17),$P17)-$O17)/$Q17*100,"NA"))</f>
        <v>0</v>
      </c>
      <c r="CB17" s="104" t="n">
        <f aca="true">IF($L17="","",IF(ISNUMBER(OFFSET('Data transformed'!$A$4,MATCH($A17,'Data transformed'!$A$5:$A$185,0),MATCH(CB$4,'Data transformed'!$4:$4,0)-1)), (MIN(MAX(OFFSET('Data transformed'!$A$4,MATCH($A17,'Data transformed'!$A$5:$A$185,0),MATCH(CB$4,'Data transformed'!$4:$4,0)-1),$O17),$P17)-$O17)/$Q17*100,"NA"))</f>
        <v>37.5</v>
      </c>
      <c r="CC17" s="104" t="n">
        <f aca="true">IF($L17="","",IF(ISNUMBER(OFFSET('Data transformed'!$A$4,MATCH($A17,'Data transformed'!$A$5:$A$185,0),MATCH(CC$4,'Data transformed'!$4:$4,0)-1)), (MIN(MAX(OFFSET('Data transformed'!$A$4,MATCH($A17,'Data transformed'!$A$5:$A$185,0),MATCH(CC$4,'Data transformed'!$4:$4,0)-1),$O17),$P17)-$O17)/$Q17*100,"NA"))</f>
        <v>100</v>
      </c>
      <c r="CD17" s="104" t="n">
        <f aca="true">IF($L17="","",IF(ISNUMBER(OFFSET('Data transformed'!$A$4,MATCH($A17,'Data transformed'!$A$5:$A$185,0),MATCH(CD$4,'Data transformed'!$4:$4,0)-1)), (MIN(MAX(OFFSET('Data transformed'!$A$4,MATCH($A17,'Data transformed'!$A$5:$A$185,0),MATCH(CD$4,'Data transformed'!$4:$4,0)-1),$O17),$P17)-$O17)/$Q17*100,"NA"))</f>
        <v>50</v>
      </c>
      <c r="CE17" s="104" t="n">
        <f aca="true">IF($L17="","",IF(ISNUMBER(OFFSET('Data transformed'!$A$4,MATCH($A17,'Data transformed'!$A$5:$A$185,0),MATCH(CE$4,'Data transformed'!$4:$4,0)-1)), (MIN(MAX(OFFSET('Data transformed'!$A$4,MATCH($A17,'Data transformed'!$A$5:$A$185,0),MATCH(CE$4,'Data transformed'!$4:$4,0)-1),$O17),$P17)-$O17)/$Q17*100,"NA"))</f>
        <v>68.75</v>
      </c>
      <c r="CF17" s="104" t="str">
        <f aca="true">IF($L17="","",IF(ISNUMBER(OFFSET('Data transformed'!$A$4,MATCH($A17,'Data transformed'!$A$5:$A$185,0),MATCH(CF$4,'Data transformed'!$4:$4,0)-1)), (MIN(MAX(OFFSET('Data transformed'!$A$4,MATCH($A17,'Data transformed'!$A$5:$A$185,0),MATCH(CF$4,'Data transformed'!$4:$4,0)-1),$O17),$P17)-$O17)/$Q17*100,"NA"))</f>
        <v>NA</v>
      </c>
      <c r="CG17" s="104" t="n">
        <f aca="true">IF($L17="","",IF(ISNUMBER(OFFSET('Data transformed'!$A$4,MATCH($A17,'Data transformed'!$A$5:$A$185,0),MATCH(CG$4,'Data transformed'!$4:$4,0)-1)), (MIN(MAX(OFFSET('Data transformed'!$A$4,MATCH($A17,'Data transformed'!$A$5:$A$185,0),MATCH(CG$4,'Data transformed'!$4:$4,0)-1),$O17),$P17)-$O17)/$Q17*100,"NA"))</f>
        <v>0</v>
      </c>
      <c r="CH17" s="104" t="n">
        <f aca="true">IF($L17="","",IF(ISNUMBER(OFFSET('Data transformed'!$A$4,MATCH($A17,'Data transformed'!$A$5:$A$185,0),MATCH(CH$4,'Data transformed'!$4:$4,0)-1)), (MIN(MAX(OFFSET('Data transformed'!$A$4,MATCH($A17,'Data transformed'!$A$5:$A$185,0),MATCH(CH$4,'Data transformed'!$4:$4,0)-1),$O17),$P17)-$O17)/$Q17*100,"NA"))</f>
        <v>12.5</v>
      </c>
      <c r="CI17" s="104" t="n">
        <f aca="true">IF($L17="","",IF(ISNUMBER(OFFSET('Data transformed'!$A$4,MATCH($A17,'Data transformed'!$A$5:$A$185,0),MATCH(CI$4,'Data transformed'!$4:$4,0)-1)), (MIN(MAX(OFFSET('Data transformed'!$A$4,MATCH($A17,'Data transformed'!$A$5:$A$185,0),MATCH(CI$4,'Data transformed'!$4:$4,0)-1),$O17),$P17)-$O17)/$Q17*100,"NA"))</f>
        <v>75</v>
      </c>
      <c r="CJ17" s="104" t="n">
        <f aca="true">IF($L17="","",IF(ISNUMBER(OFFSET('Data transformed'!$A$4,MATCH($A17,'Data transformed'!$A$5:$A$185,0),MATCH(CJ$4,'Data transformed'!$4:$4,0)-1)), (MIN(MAX(OFFSET('Data transformed'!$A$4,MATCH($A17,'Data transformed'!$A$5:$A$185,0),MATCH(CJ$4,'Data transformed'!$4:$4,0)-1),$O17),$P17)-$O17)/$Q17*100,"NA"))</f>
        <v>31.25</v>
      </c>
      <c r="CK17" s="104" t="n">
        <f aca="true">IF($L17="","",IF(ISNUMBER(OFFSET('Data transformed'!$A$4,MATCH($A17,'Data transformed'!$A$5:$A$185,0),MATCH(CK$4,'Data transformed'!$4:$4,0)-1)), (MIN(MAX(OFFSET('Data transformed'!$A$4,MATCH($A17,'Data transformed'!$A$5:$A$185,0),MATCH(CK$4,'Data transformed'!$4:$4,0)-1),$O17),$P17)-$O17)/$Q17*100,"NA"))</f>
        <v>0</v>
      </c>
      <c r="CL17" s="104" t="n">
        <f aca="true">IF($L17="","",IF(ISNUMBER(OFFSET('Data transformed'!$A$4,MATCH($A17,'Data transformed'!$A$5:$A$185,0),MATCH(CL$4,'Data transformed'!$4:$4,0)-1)), (MIN(MAX(OFFSET('Data transformed'!$A$4,MATCH($A17,'Data transformed'!$A$5:$A$185,0),MATCH(CL$4,'Data transformed'!$4:$4,0)-1),$O17),$P17)-$O17)/$Q17*100,"NA"))</f>
        <v>37.5</v>
      </c>
      <c r="CM17" s="104" t="n">
        <f aca="true">IF($L17="","",IF(ISNUMBER(OFFSET('Data transformed'!$A$4,MATCH($A17,'Data transformed'!$A$5:$A$185,0),MATCH(CM$4,'Data transformed'!$4:$4,0)-1)), (MIN(MAX(OFFSET('Data transformed'!$A$4,MATCH($A17,'Data transformed'!$A$5:$A$185,0),MATCH(CM$4,'Data transformed'!$4:$4,0)-1),$O17),$P17)-$O17)/$Q17*100,"NA"))</f>
        <v>62.5</v>
      </c>
      <c r="CN17" s="104" t="n">
        <f aca="true">IF($L17="","",IF(ISNUMBER(OFFSET('Data transformed'!$A$4,MATCH($A17,'Data transformed'!$A$5:$A$185,0),MATCH(CN$4,'Data transformed'!$4:$4,0)-1)), (MIN(MAX(OFFSET('Data transformed'!$A$4,MATCH($A17,'Data transformed'!$A$5:$A$185,0),MATCH(CN$4,'Data transformed'!$4:$4,0)-1),$O17),$P17)-$O17)/$Q17*100,"NA"))</f>
        <v>100</v>
      </c>
      <c r="CO17" s="104" t="n">
        <f aca="true">IF($L17="","",IF(ISNUMBER(OFFSET('Data transformed'!$A$4,MATCH($A17,'Data transformed'!$A$5:$A$185,0),MATCH(CO$4,'Data transformed'!$4:$4,0)-1)), (MIN(MAX(OFFSET('Data transformed'!$A$4,MATCH($A17,'Data transformed'!$A$5:$A$185,0),MATCH(CO$4,'Data transformed'!$4:$4,0)-1),$O17),$P17)-$O17)/$Q17*100,"NA"))</f>
        <v>25</v>
      </c>
      <c r="CP17" s="104" t="n">
        <f aca="true">IF($L17="","",IF(ISNUMBER(OFFSET('Data transformed'!$A$4,MATCH($A17,'Data transformed'!$A$5:$A$185,0),MATCH(CP$4,'Data transformed'!$4:$4,0)-1)), (MIN(MAX(OFFSET('Data transformed'!$A$4,MATCH($A17,'Data transformed'!$A$5:$A$185,0),MATCH(CP$4,'Data transformed'!$4:$4,0)-1),$O17),$P17)-$O17)/$Q17*100,"NA"))</f>
        <v>37.5</v>
      </c>
      <c r="CQ17" s="104" t="n">
        <f aca="true">IF($L17="","",IF(ISNUMBER(OFFSET('Data transformed'!$A$4,MATCH($A17,'Data transformed'!$A$5:$A$185,0),MATCH(CQ$4,'Data transformed'!$4:$4,0)-1)), (MIN(MAX(OFFSET('Data transformed'!$A$4,MATCH($A17,'Data transformed'!$A$5:$A$185,0),MATCH(CQ$4,'Data transformed'!$4:$4,0)-1),$O17),$P17)-$O17)/$Q17*100,"NA"))</f>
        <v>25</v>
      </c>
      <c r="CR17" s="104" t="n">
        <f aca="true">IF($L17="","",IF(ISNUMBER(OFFSET('Data transformed'!$A$4,MATCH($A17,'Data transformed'!$A$5:$A$185,0),MATCH(CR$4,'Data transformed'!$4:$4,0)-1)), (MIN(MAX(OFFSET('Data transformed'!$A$4,MATCH($A17,'Data transformed'!$A$5:$A$185,0),MATCH(CR$4,'Data transformed'!$4:$4,0)-1),$O17),$P17)-$O17)/$Q17*100,"NA"))</f>
        <v>18.75</v>
      </c>
      <c r="CS17" s="104" t="n">
        <f aca="true">IF($L17="","",IF(ISNUMBER(OFFSET('Data transformed'!$A$4,MATCH($A17,'Data transformed'!$A$5:$A$185,0),MATCH(CS$4,'Data transformed'!$4:$4,0)-1)), (MIN(MAX(OFFSET('Data transformed'!$A$4,MATCH($A17,'Data transformed'!$A$5:$A$185,0),MATCH(CS$4,'Data transformed'!$4:$4,0)-1),$O17),$P17)-$O17)/$Q17*100,"NA"))</f>
        <v>50</v>
      </c>
      <c r="CT17" s="104" t="n">
        <f aca="true">IF($L17="","",IF(ISNUMBER(OFFSET('Data transformed'!$A$4,MATCH($A17,'Data transformed'!$A$5:$A$185,0),MATCH(CT$4,'Data transformed'!$4:$4,0)-1)), (MIN(MAX(OFFSET('Data transformed'!$A$4,MATCH($A17,'Data transformed'!$A$5:$A$185,0),MATCH(CT$4,'Data transformed'!$4:$4,0)-1),$O17),$P17)-$O17)/$Q17*100,"NA"))</f>
        <v>100</v>
      </c>
      <c r="CU17" s="104" t="n">
        <f aca="true">IF($L17="","",IF(ISNUMBER(OFFSET('Data transformed'!$A$4,MATCH($A17,'Data transformed'!$A$5:$A$185,0),MATCH(CU$4,'Data transformed'!$4:$4,0)-1)), (MIN(MAX(OFFSET('Data transformed'!$A$4,MATCH($A17,'Data transformed'!$A$5:$A$185,0),MATCH(CU$4,'Data transformed'!$4:$4,0)-1),$O17),$P17)-$O17)/$Q17*100,"NA"))</f>
        <v>62.5</v>
      </c>
      <c r="CV17" s="104" t="n">
        <f aca="true">IF($L17="","",IF(ISNUMBER(OFFSET('Data transformed'!$A$4,MATCH($A17,'Data transformed'!$A$5:$A$185,0),MATCH(CV$4,'Data transformed'!$4:$4,0)-1)), (MIN(MAX(OFFSET('Data transformed'!$A$4,MATCH($A17,'Data transformed'!$A$5:$A$185,0),MATCH(CV$4,'Data transformed'!$4:$4,0)-1),$O17),$P17)-$O17)/$Q17*100,"NA"))</f>
        <v>37.5</v>
      </c>
      <c r="CW17" s="104" t="n">
        <f aca="true">IF($L17="","",IF(ISNUMBER(OFFSET('Data transformed'!$A$4,MATCH($A17,'Data transformed'!$A$5:$A$185,0),MATCH(CW$4,'Data transformed'!$4:$4,0)-1)), (MIN(MAX(OFFSET('Data transformed'!$A$4,MATCH($A17,'Data transformed'!$A$5:$A$185,0),MATCH(CW$4,'Data transformed'!$4:$4,0)-1),$O17),$P17)-$O17)/$Q17*100,"NA"))</f>
        <v>62.5</v>
      </c>
    </row>
    <row r="18" s="103" customFormat="true" ht="16.5" hidden="false" customHeight="true" outlineLevel="0" collapsed="false">
      <c r="A18" s="107" t="n">
        <v>1200</v>
      </c>
      <c r="B18" s="107" t="n">
        <v>2</v>
      </c>
      <c r="C18" s="103" t="str">
        <f aca="true">IF(ISBLANK(OFFSET('outliers treatment'!$A$3,MATCH($A18,'outliers treatment'!$A$4:$A$154,0),MATCH(C$4,'outliers treatment'!$4:$4,0)-1)),"",OFFSET('outliers treatment'!$A$3,MATCH($A18,'outliers treatment'!$A$4:$A$154,0),MATCH(C$4,'outliers treatment'!$4:$4,0)-1))</f>
        <v/>
      </c>
      <c r="D18" s="103" t="str">
        <f aca="true">IF(ISBLANK(OFFSET('outliers treatment'!$A$3,MATCH($A18,'outliers treatment'!$A$4:$A$154,0),MATCH(D$4,'outliers treatment'!$4:$4,0)-1)),"",OFFSET('outliers treatment'!$A$3,MATCH($A18,'outliers treatment'!$A$4:$A$154,0),MATCH(D$4,'outliers treatment'!$4:$4,0)-1))</f>
        <v>Access to marketplace</v>
      </c>
      <c r="E18" s="103" t="str">
        <f aca="true">IF(ISBLANK(OFFSET('outliers treatment'!$A$3,MATCH($A18,'outliers treatment'!$A$4:$A$154,0),MATCH(E$4,'outliers treatment'!$4:$4,0)-1)),"",OFFSET('outliers treatment'!$A$3,MATCH($A18,'outliers treatment'!$A$4:$A$154,0),MATCH(E$4,'outliers treatment'!$4:$4,0)-1))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8" s="103" t="str">
        <f aca="true">IF(ISBLANK(OFFSET('outliers treatment'!$A$3,MATCH($A18,'outliers treatment'!$A$4:$A$154,0),MATCH(F$4,'outliers treatment'!$4:$4,0)-1)),"",OFFSET('outliers treatment'!$A$3,MATCH($A18,'outliers treatment'!$A$4:$A$154,0),MATCH(F$4,'outliers treatment'!$4:$4,0)-1))</f>
        <v/>
      </c>
      <c r="G18" s="103" t="str">
        <f aca="true">IF(ISBLANK(OFFSET('outliers treatment'!$A$3,MATCH($A18,'outliers treatment'!$A$4:$A$154,0),MATCH(G$4,'outliers treatment'!$4:$4,0)-1)),"",OFFSET('outliers treatment'!$A$3,MATCH($A18,'outliers treatment'!$A$4:$A$154,0),MATCH(G$4,'outliers treatment'!$4:$4,0)-1))</f>
        <v/>
      </c>
      <c r="H18" s="103" t="str">
        <f aca="true">IF(ISBLANK(OFFSET('outliers treatment'!$A$3,MATCH($A18,'outliers treatment'!$A$4:$A$154,0),MATCH(H$4,'outliers treatment'!$4:$4,0)-1)),"",OFFSET('outliers treatment'!$A$3,MATCH($A18,'outliers treatment'!$A$4:$A$154,0),MATCH(H$4,'outliers treatment'!$4:$4,0)-1))</f>
        <v/>
      </c>
      <c r="I18" s="103" t="str">
        <f aca="true">IF(ISBLANK(OFFSET('outliers treatment'!$A$3,MATCH($A18,'outliers treatment'!$A$4:$A$154,0),MATCH(I$4,'outliers treatment'!$4:$4,0)-1)),"",OFFSET('outliers treatment'!$A$3,MATCH($A18,'outliers treatment'!$A$4:$A$154,0),MATCH(I$4,'outliers treatment'!$4:$4,0)-1))</f>
        <v/>
      </c>
      <c r="J18" s="104" t="n">
        <f aca="false" t="array" ref="J18:J18">MIN(IF(ISNUMBER(V18:CW18),V18:CW18))</f>
        <v>17.2705612271518</v>
      </c>
      <c r="K18" s="103" t="n">
        <f aca="false" t="array" ref="K18:K18">MAX(IF(ISNUMBER(V18:CW18),V18:CW18))</f>
        <v>70.840686482528</v>
      </c>
      <c r="L18" s="103" t="e">
        <f aca="true">IF(ISBLANK(OFFSET('outliers treatment'!$A$3,MATCH($A18,'outliers treatment'!$A$4:$A$154,0),MATCH(L$4,'outliers treatment'!$4:$4,0)-1)),"",OFFSET('outliers treatment'!$A$3,MATCH($A18,'outliers treatment'!$A$4:$A$154,0),MATCH(L$4,'outliers treatment'!$4:$4,0)-1))</f>
        <v>#N/A</v>
      </c>
      <c r="M18" s="103" t="e">
        <f aca="true">IF(ISBLANK(OFFSET('outliers treatment'!$A$3,MATCH($A18,'outliers treatment'!$A$4:$A$154,0),MATCH(M$4,'outliers treatment'!$4:$4,0)-1)),"",OFFSET('outliers treatment'!$A$3,MATCH($A18,'outliers treatment'!$A$4:$A$154,0),MATCH(M$4,'outliers treatment'!$4:$4,0)-1))</f>
        <v>#N/A</v>
      </c>
      <c r="N18" s="103" t="str">
        <f aca="true">IF(ISBLANK(OFFSET('outliers treatment'!$A$3,MATCH($A18,'outliers treatment'!$A$4:$A$154,0),MATCH(N$4,'outliers treatment'!$4:$4,0)-1)),"",OFFSET('outliers treatment'!$A$3,MATCH($A18,'outliers treatment'!$A$4:$A$154,0),MATCH(N$4,'outliers treatment'!$4:$4,0)-1))</f>
        <v/>
      </c>
      <c r="O18" s="103" t="str">
        <f aca="true">IF(ISBLANK(OFFSET('outliers treatment'!$A$3,MATCH($A18,'outliers treatment'!$A$4:$A$154,0),MATCH(O$4,'outliers treatment'!$4:$4,0)-1)),"",OFFSET('outliers treatment'!$A$3,MATCH($A18,'outliers treatment'!$A$4:$A$154,0),MATCH(O$4,'outliers treatment'!$4:$4,0)-1))</f>
        <v/>
      </c>
      <c r="P18" s="103" t="str">
        <f aca="true">IF(ISBLANK(OFFSET('outliers treatment'!$A$3,MATCH($A18,'outliers treatment'!$A$4:$A$154,0),MATCH(P$4,'outliers treatment'!$4:$4,0)-1)),"",OFFSET('outliers treatment'!$A$3,MATCH($A18,'outliers treatment'!$A$4:$A$154,0),MATCH(P$4,'outliers treatment'!$4:$4,0)-1))</f>
        <v/>
      </c>
      <c r="Q18" s="103" t="str">
        <f aca="false">IFERROR(P18-O18,"")</f>
        <v/>
      </c>
      <c r="R18" s="105" t="n">
        <f aca="false" t="array" ref="R18:R18">IFERROR(SKEW(IF(ISNUMBER(V18:CW18),V18:CW18,"")),"")</f>
        <v>0.248873988263385</v>
      </c>
      <c r="S18" s="103" t="n">
        <v>1</v>
      </c>
      <c r="T18" s="103" t="n">
        <v>1</v>
      </c>
      <c r="U18" s="106" t="str">
        <f aca="false" t="array" ref="U18:U18">IF(B18&lt;4,"",1-IFERROR(SUM(ISNUMBER(V18:CW18)*(1-$V$3:$CW$3))/COUNTIF($V$3:$CW$3,0),0))</f>
        <v/>
      </c>
      <c r="V18" s="104" t="n">
        <f aca="false" t="array" ref="V18:V18">SUM(IF($B19:$B26=3*ISNUMBER(V19:V26),$T19:$T26*V19:V26,0))/SUM(IF($B19:$B26=3*ISNUMBER(V19:V26),$T19:$T26,0))</f>
        <v>48.2746356696379</v>
      </c>
      <c r="W18" s="104" t="n">
        <f aca="false" t="array" ref="W18:W18">SUM(IF($B19:$B26=3*ISNUMBER(W19:W26),$T19:$T26*W19:W26,0))/SUM(IF($B19:$B26=3*ISNUMBER(W19:W26),$T19:$T26,0))</f>
        <v>48.3726000056978</v>
      </c>
      <c r="X18" s="104" t="n">
        <f aca="false" t="array" ref="X18:X18">SUM(IF($B19:$B26=3*ISNUMBER(X19:X26),$T19:$T26*X19:X26,0))/SUM(IF($B19:$B26=3*ISNUMBER(X19:X26),$T19:$T26,0))</f>
        <v>48.1201663290614</v>
      </c>
      <c r="Y18" s="104" t="n">
        <f aca="false" t="array" ref="Y18:Y18">SUM(IF($B19:$B26=3*ISNUMBER(Y19:Y26),$T19:$T26*Y19:Y26,0))/SUM(IF($B19:$B26=3*ISNUMBER(Y19:Y26),$T19:$T26,0))</f>
        <v>63.2012284745987</v>
      </c>
      <c r="Z18" s="104" t="n">
        <f aca="false" t="array" ref="Z18:Z18">SUM(IF($B19:$B26=3*ISNUMBER(Z19:Z26),$T19:$T26*Z19:Z26,0))/SUM(IF($B19:$B26=3*ISNUMBER(Z19:Z26),$T19:$T26,0))</f>
        <v>26.9021598680991</v>
      </c>
      <c r="AA18" s="104" t="n">
        <f aca="false" t="array" ref="AA18:AA18">SUM(IF($B19:$B26=3*ISNUMBER(AA19:AA26),$T19:$T26*AA19:AA26,0))/SUM(IF($B19:$B26=3*ISNUMBER(AA19:AA26),$T19:$T26,0))</f>
        <v>40.4042933125808</v>
      </c>
      <c r="AB18" s="104" t="n">
        <f aca="false" t="array" ref="AB18:AB18">SUM(IF($B19:$B26=3*ISNUMBER(AB19:AB26),$T19:$T26*AB19:AB26,0))/SUM(IF($B19:$B26=3*ISNUMBER(AB19:AB26),$T19:$T26,0))</f>
        <v>39.8730776009439</v>
      </c>
      <c r="AC18" s="104" t="n">
        <f aca="false" t="array" ref="AC18:AC18">SUM(IF($B19:$B26=3*ISNUMBER(AC19:AC26),$T19:$T26*AC19:AC26,0))/SUM(IF($B19:$B26=3*ISNUMBER(AC19:AC26),$T19:$T26,0))</f>
        <v>67.255268351757</v>
      </c>
      <c r="AD18" s="104" t="n">
        <f aca="false" t="array" ref="AD18:AD18">SUM(IF($B19:$B26=3*ISNUMBER(AD19:AD26),$T19:$T26*AD19:AD26,0))/SUM(IF($B19:$B26=3*ISNUMBER(AD19:AD26),$T19:$T26,0))</f>
        <v>61.4319332104294</v>
      </c>
      <c r="AE18" s="104" t="n">
        <f aca="false" t="array" ref="AE18:AE18">SUM(IF($B19:$B26=3*ISNUMBER(AE19:AE26),$T19:$T26*AE19:AE26,0))/SUM(IF($B19:$B26=3*ISNUMBER(AE19:AE26),$T19:$T26,0))</f>
        <v>49.1593556048497</v>
      </c>
      <c r="AF18" s="104" t="n">
        <f aca="false" t="array" ref="AF18:AF18">SUM(IF($B19:$B26=3*ISNUMBER(AF19:AF26),$T19:$T26*AF19:AF26,0))/SUM(IF($B19:$B26=3*ISNUMBER(AF19:AF26),$T19:$T26,0))</f>
        <v>47.2163559798096</v>
      </c>
      <c r="AG18" s="104" t="n">
        <f aca="false" t="array" ref="AG18:AG18">SUM(IF($B19:$B26=3*ISNUMBER(AG19:AG26),$T19:$T26*AG19:AG26,0))/SUM(IF($B19:$B26=3*ISNUMBER(AG19:AG26),$T19:$T26,0))</f>
        <v>21.9964060519337</v>
      </c>
      <c r="AH18" s="104" t="n">
        <f aca="false" t="array" ref="AH18:AH18">SUM(IF($B19:$B26=3*ISNUMBER(AH19:AH26),$T19:$T26*AH19:AH26,0))/SUM(IF($B19:$B26=3*ISNUMBER(AH19:AH26),$T19:$T26,0))</f>
        <v>34.5468793673266</v>
      </c>
      <c r="AI18" s="104" t="n">
        <f aca="false" t="array" ref="AI18:AI18">SUM(IF($B19:$B26=3*ISNUMBER(AI19:AI26),$T19:$T26*AI19:AI26,0))/SUM(IF($B19:$B26=3*ISNUMBER(AI19:AI26),$T19:$T26,0))</f>
        <v>30.7113760973446</v>
      </c>
      <c r="AJ18" s="104" t="n">
        <f aca="false" t="array" ref="AJ18:AJ18">SUM(IF($B19:$B26=3*ISNUMBER(AJ19:AJ26),$T19:$T26*AJ19:AJ26,0))/SUM(IF($B19:$B26=3*ISNUMBER(AJ19:AJ26),$T19:$T26,0))</f>
        <v>46.6711541758452</v>
      </c>
      <c r="AK18" s="104" t="n">
        <f aca="false" t="array" ref="AK18:AK18">SUM(IF($B19:$B26=3*ISNUMBER(AK19:AK26),$T19:$T26*AK19:AK26,0))/SUM(IF($B19:$B26=3*ISNUMBER(AK19:AK26),$T19:$T26,0))</f>
        <v>55.8325909063803</v>
      </c>
      <c r="AL18" s="104" t="n">
        <f aca="false" t="array" ref="AL18:AL18">SUM(IF($B19:$B26=3*ISNUMBER(AL19:AL26),$T19:$T26*AL19:AL26,0))/SUM(IF($B19:$B26=3*ISNUMBER(AL19:AL26),$T19:$T26,0))</f>
        <v>67.5634788389554</v>
      </c>
      <c r="AM18" s="104" t="n">
        <f aca="false" t="array" ref="AM18:AM18">SUM(IF($B19:$B26=3*ISNUMBER(AM19:AM26),$T19:$T26*AM19:AM26,0))/SUM(IF($B19:$B26=3*ISNUMBER(AM19:AM26),$T19:$T26,0))</f>
        <v>68.6037879646737</v>
      </c>
      <c r="AN18" s="104" t="n">
        <f aca="false" t="array" ref="AN18:AN18">SUM(IF($B19:$B26=3*ISNUMBER(AN19:AN26),$T19:$T26*AN19:AN26,0))/SUM(IF($B19:$B26=3*ISNUMBER(AN19:AN26),$T19:$T26,0))</f>
        <v>32.5964316287626</v>
      </c>
      <c r="AO18" s="104" t="n">
        <f aca="false" t="array" ref="AO18:AO18">SUM(IF($B19:$B26=3*ISNUMBER(AO19:AO26),$T19:$T26*AO19:AO26,0))/SUM(IF($B19:$B26=3*ISNUMBER(AO19:AO26),$T19:$T26,0))</f>
        <v>35.3722424158101</v>
      </c>
      <c r="AP18" s="104" t="n">
        <f aca="false" t="array" ref="AP18:AP18">SUM(IF($B19:$B26=3*ISNUMBER(AP19:AP26),$T19:$T26*AP19:AP26,0))/SUM(IF($B19:$B26=3*ISNUMBER(AP19:AP26),$T19:$T26,0))</f>
        <v>32.581199229578</v>
      </c>
      <c r="AQ18" s="104" t="n">
        <f aca="false" t="array" ref="AQ18:AQ18">SUM(IF($B19:$B26=3*ISNUMBER(AQ19:AQ26),$T19:$T26*AQ19:AQ26,0))/SUM(IF($B19:$B26=3*ISNUMBER(AQ19:AQ26),$T19:$T26,0))</f>
        <v>55.1283052326713</v>
      </c>
      <c r="AR18" s="104" t="n">
        <f aca="false" t="array" ref="AR18:AR18">SUM(IF($B19:$B26=3*ISNUMBER(AR19:AR26),$T19:$T26*AR19:AR26,0))/SUM(IF($B19:$B26=3*ISNUMBER(AR19:AR26),$T19:$T26,0))</f>
        <v>66.8747690651597</v>
      </c>
      <c r="AS18" s="104" t="n">
        <f aca="false" t="array" ref="AS18:AS18">SUM(IF($B19:$B26=3*ISNUMBER(AS19:AS26),$T19:$T26*AS19:AS26,0))/SUM(IF($B19:$B26=3*ISNUMBER(AS19:AS26),$T19:$T26,0))</f>
        <v>33.1315096582546</v>
      </c>
      <c r="AT18" s="104" t="n">
        <f aca="false" t="array" ref="AT18:AT18">SUM(IF($B19:$B26=3*ISNUMBER(AT19:AT26),$T19:$T26*AT19:AT26,0))/SUM(IF($B19:$B26=3*ISNUMBER(AT19:AT26),$T19:$T26,0))</f>
        <v>62.2904933603648</v>
      </c>
      <c r="AU18" s="104" t="n">
        <f aca="false" t="array" ref="AU18:AU18">SUM(IF($B19:$B26=3*ISNUMBER(AU19:AU26),$T19:$T26*AU19:AU26,0))/SUM(IF($B19:$B26=3*ISNUMBER(AU19:AU26),$T19:$T26,0))</f>
        <v>54.2607988689004</v>
      </c>
      <c r="AV18" s="104" t="n">
        <f aca="false" t="array" ref="AV18:AV18">SUM(IF($B19:$B26=3*ISNUMBER(AV19:AV26),$T19:$T26*AV19:AV26,0))/SUM(IF($B19:$B26=3*ISNUMBER(AV19:AV26),$T19:$T26,0))</f>
        <v>34.266353480584</v>
      </c>
      <c r="AW18" s="104" t="n">
        <f aca="false" t="array" ref="AW18:AW18">SUM(IF($B19:$B26=3*ISNUMBER(AW19:AW26),$T19:$T26*AW19:AW26,0))/SUM(IF($B19:$B26=3*ISNUMBER(AW19:AW26),$T19:$T26,0))</f>
        <v>27.0938169456087</v>
      </c>
      <c r="AX18" s="104" t="n">
        <f aca="false" t="array" ref="AX18:AX18">SUM(IF($B19:$B26=3*ISNUMBER(AX19:AX26),$T19:$T26*AX19:AX26,0))/SUM(IF($B19:$B26=3*ISNUMBER(AX19:AX26),$T19:$T26,0))</f>
        <v>57.6835841343058</v>
      </c>
      <c r="AY18" s="104" t="n">
        <f aca="false" t="array" ref="AY18:AY18">SUM(IF($B19:$B26=3*ISNUMBER(AY19:AY26),$T19:$T26*AY19:AY26,0))/SUM(IF($B19:$B26=3*ISNUMBER(AY19:AY26),$T19:$T26,0))</f>
        <v>35.3472350876274</v>
      </c>
      <c r="AZ18" s="104" t="n">
        <f aca="false" t="array" ref="AZ18:AZ18">SUM(IF($B19:$B26=3*ISNUMBER(AZ19:AZ26),$T19:$T26*AZ19:AZ26,0))/SUM(IF($B19:$B26=3*ISNUMBER(AZ19:AZ26),$T19:$T26,0))</f>
        <v>55.8198287797618</v>
      </c>
      <c r="BA18" s="104" t="n">
        <f aca="false" t="array" ref="BA18:BA18">SUM(IF($B19:$B26=3*ISNUMBER(BA19:BA26),$T19:$T26*BA19:BA26,0))/SUM(IF($B19:$B26=3*ISNUMBER(BA19:BA26),$T19:$T26,0))</f>
        <v>30.6503723374206</v>
      </c>
      <c r="BB18" s="104" t="n">
        <f aca="false" t="array" ref="BB18:BB18">SUM(IF($B19:$B26=3*ISNUMBER(BB19:BB26),$T19:$T26*BB19:BB26,0))/SUM(IF($B19:$B26=3*ISNUMBER(BB19:BB26),$T19:$T26,0))</f>
        <v>31.183757280249</v>
      </c>
      <c r="BC18" s="104" t="n">
        <f aca="false" t="array" ref="BC18:BC18">SUM(IF($B19:$B26=3*ISNUMBER(BC19:BC26),$T19:$T26*BC19:BC26,0))/SUM(IF($B19:$B26=3*ISNUMBER(BC19:BC26),$T19:$T26,0))</f>
        <v>42.2613485065441</v>
      </c>
      <c r="BD18" s="104" t="n">
        <f aca="false" t="array" ref="BD18:BD18">SUM(IF($B19:$B26=3*ISNUMBER(BD19:BD26),$T19:$T26*BD19:BD26,0))/SUM(IF($B19:$B26=3*ISNUMBER(BD19:BD26),$T19:$T26,0))</f>
        <v>60.8732343768245</v>
      </c>
      <c r="BE18" s="104" t="n">
        <f aca="false" t="array" ref="BE18:BE18">SUM(IF($B19:$B26=3*ISNUMBER(BE19:BE26),$T19:$T26*BE19:BE26,0))/SUM(IF($B19:$B26=3*ISNUMBER(BE19:BE26),$T19:$T26,0))</f>
        <v>38.9679324991958</v>
      </c>
      <c r="BF18" s="104" t="n">
        <f aca="false" t="array" ref="BF18:BF18">SUM(IF($B19:$B26=3*ISNUMBER(BF19:BF26),$T19:$T26*BF19:BF26,0))/SUM(IF($B19:$B26=3*ISNUMBER(BF19:BF26),$T19:$T26,0))</f>
        <v>64.3440333387517</v>
      </c>
      <c r="BG18" s="104" t="n">
        <f aca="false" t="array" ref="BG18:BG18">SUM(IF($B19:$B26=3*ISNUMBER(BG19:BG26),$T19:$T26*BG19:BG26,0))/SUM(IF($B19:$B26=3*ISNUMBER(BG19:BG26),$T19:$T26,0))</f>
        <v>30.3766544551153</v>
      </c>
      <c r="BH18" s="104" t="n">
        <f aca="false" t="array" ref="BH18:BH18">SUM(IF($B19:$B26=3*ISNUMBER(BH19:BH26),$T19:$T26*BH19:BH26,0))/SUM(IF($B19:$B26=3*ISNUMBER(BH19:BH26),$T19:$T26,0))</f>
        <v>63.6516271262303</v>
      </c>
      <c r="BI18" s="104" t="n">
        <f aca="false" t="array" ref="BI18:BI18">SUM(IF($B19:$B26=3*ISNUMBER(BI19:BI26),$T19:$T26*BI19:BI26,0))/SUM(IF($B19:$B26=3*ISNUMBER(BI19:BI26),$T19:$T26,0))</f>
        <v>38.7415591133518</v>
      </c>
      <c r="BJ18" s="104" t="n">
        <f aca="false" t="array" ref="BJ18:BJ18">SUM(IF($B19:$B26=3*ISNUMBER(BJ19:BJ26),$T19:$T26*BJ19:BJ26,0))/SUM(IF($B19:$B26=3*ISNUMBER(BJ19:BJ26),$T19:$T26,0))</f>
        <v>35.2774444030145</v>
      </c>
      <c r="BK18" s="104" t="n">
        <f aca="false" t="array" ref="BK18:BK18">SUM(IF($B19:$B26=3*ISNUMBER(BK19:BK26),$T19:$T26*BK19:BK26,0))/SUM(IF($B19:$B26=3*ISNUMBER(BK19:BK26),$T19:$T26,0))</f>
        <v>23.1622712586581</v>
      </c>
      <c r="BL18" s="104" t="n">
        <f aca="false" t="array" ref="BL18:BL18">SUM(IF($B19:$B26=3*ISNUMBER(BL19:BL26),$T19:$T26*BL19:BL26,0))/SUM(IF($B19:$B26=3*ISNUMBER(BL19:BL26),$T19:$T26,0))</f>
        <v>62.807397809817</v>
      </c>
      <c r="BM18" s="104" t="n">
        <f aca="false" t="array" ref="BM18:BM18">SUM(IF($B19:$B26=3*ISNUMBER(BM19:BM26),$T19:$T26*BM19:BM26,0))/SUM(IF($B19:$B26=3*ISNUMBER(BM19:BM26),$T19:$T26,0))</f>
        <v>22.9584534044502</v>
      </c>
      <c r="BN18" s="104" t="n">
        <f aca="false" t="array" ref="BN18:BN18">SUM(IF($B19:$B26=3*ISNUMBER(BN19:BN26),$T19:$T26*BN19:BN26,0))/SUM(IF($B19:$B26=3*ISNUMBER(BN19:BN26),$T19:$T26,0))</f>
        <v>26.342851274405</v>
      </c>
      <c r="BO18" s="104" t="n">
        <f aca="false" t="array" ref="BO18:BO18">SUM(IF($B19:$B26=3*ISNUMBER(BO19:BO26),$T19:$T26*BO19:BO26,0))/SUM(IF($B19:$B26=3*ISNUMBER(BO19:BO26),$T19:$T26,0))</f>
        <v>56.7196435783424</v>
      </c>
      <c r="BP18" s="104" t="n">
        <f aca="false" t="array" ref="BP18:BP18">SUM(IF($B19:$B26=3*ISNUMBER(BP19:BP26),$T19:$T26*BP19:BP26,0))/SUM(IF($B19:$B26=3*ISNUMBER(BP19:BP26),$T19:$T26,0))</f>
        <v>39.3471487370127</v>
      </c>
      <c r="BQ18" s="104" t="n">
        <f aca="false" t="array" ref="BQ18:BQ18">SUM(IF($B19:$B26=3*ISNUMBER(BQ19:BQ26),$T19:$T26*BQ19:BQ26,0))/SUM(IF($B19:$B26=3*ISNUMBER(BQ19:BQ26),$T19:$T26,0))</f>
        <v>38.8565429182031</v>
      </c>
      <c r="BR18" s="104" t="n">
        <f aca="false" t="array" ref="BR18:BR18">SUM(IF($B19:$B26=3*ISNUMBER(BR19:BR26),$T19:$T26*BR19:BR26,0))/SUM(IF($B19:$B26=3*ISNUMBER(BR19:BR26),$T19:$T26,0))</f>
        <v>20.9447535489576</v>
      </c>
      <c r="BS18" s="104" t="n">
        <f aca="false" t="array" ref="BS18:BS18">SUM(IF($B19:$B26=3*ISNUMBER(BS19:BS26),$T19:$T26*BS19:BS26,0))/SUM(IF($B19:$B26=3*ISNUMBER(BS19:BS26),$T19:$T26,0))</f>
        <v>23.3697029749109</v>
      </c>
      <c r="BT18" s="104" t="n">
        <f aca="false" t="array" ref="BT18:BT18">SUM(IF($B19:$B26=3*ISNUMBER(BT19:BT26),$T19:$T26*BT19:BT26,0))/SUM(IF($B19:$B26=3*ISNUMBER(BT19:BT26),$T19:$T26,0))</f>
        <v>67.7368870976603</v>
      </c>
      <c r="BU18" s="104" t="n">
        <f aca="false" t="array" ref="BU18:BU18">SUM(IF($B19:$B26=3*ISNUMBER(BU19:BU26),$T19:$T26*BU19:BU26,0))/SUM(IF($B19:$B26=3*ISNUMBER(BU19:BU26),$T19:$T26,0))</f>
        <v>70.840686482528</v>
      </c>
      <c r="BV18" s="104" t="n">
        <f aca="false" t="array" ref="BV18:BV18">SUM(IF($B19:$B26=3*ISNUMBER(BV19:BV26),$T19:$T26*BV19:BV26,0))/SUM(IF($B19:$B26=3*ISNUMBER(BV19:BV26),$T19:$T26,0))</f>
        <v>48.7259684700768</v>
      </c>
      <c r="BW18" s="104" t="n">
        <f aca="false" t="array" ref="BW18:BW18">SUM(IF($B19:$B26=3*ISNUMBER(BW19:BW26),$T19:$T26*BW19:BW26,0))/SUM(IF($B19:$B26=3*ISNUMBER(BW19:BW26),$T19:$T26,0))</f>
        <v>24.9434915782584</v>
      </c>
      <c r="BX18" s="104" t="n">
        <f aca="false" t="array" ref="BX18:BX18">SUM(IF($B19:$B26=3*ISNUMBER(BX19:BX26),$T19:$T26*BX19:BX26,0))/SUM(IF($B19:$B26=3*ISNUMBER(BX19:BX26),$T19:$T26,0))</f>
        <v>37.3587707475392</v>
      </c>
      <c r="BY18" s="104" t="n">
        <f aca="false" t="array" ref="BY18:BY18">SUM(IF($B19:$B26=3*ISNUMBER(BY19:BY26),$T19:$T26*BY19:BY26,0))/SUM(IF($B19:$B26=3*ISNUMBER(BY19:BY26),$T19:$T26,0))</f>
        <v>31.4081622363675</v>
      </c>
      <c r="BZ18" s="104" t="n">
        <f aca="false" t="array" ref="BZ18:BZ18">SUM(IF($B19:$B26=3*ISNUMBER(BZ19:BZ26),$T19:$T26*BZ19:BZ26,0))/SUM(IF($B19:$B26=3*ISNUMBER(BZ19:BZ26),$T19:$T26,0))</f>
        <v>29.0375992046239</v>
      </c>
      <c r="CA18" s="104" t="n">
        <f aca="false" t="array" ref="CA18:CA18">SUM(IF($B19:$B26=3*ISNUMBER(CA19:CA26),$T19:$T26*CA19:CA26,0))/SUM(IF($B19:$B26=3*ISNUMBER(CA19:CA26),$T19:$T26,0))</f>
        <v>20.0733943364771</v>
      </c>
      <c r="CB18" s="104" t="n">
        <f aca="false" t="array" ref="CB18:CB18">SUM(IF($B19:$B26=3*ISNUMBER(CB19:CB26),$T19:$T26*CB19:CB26,0))/SUM(IF($B19:$B26=3*ISNUMBER(CB19:CB26),$T19:$T26,0))</f>
        <v>45.0562103046226</v>
      </c>
      <c r="CC18" s="104" t="n">
        <f aca="false" t="array" ref="CC18:CC18">SUM(IF($B19:$B26=3*ISNUMBER(CC19:CC26),$T19:$T26*CC19:CC26,0))/SUM(IF($B19:$B26=3*ISNUMBER(CC19:CC26),$T19:$T26,0))</f>
        <v>58.8403543308098</v>
      </c>
      <c r="CD18" s="104" t="n">
        <f aca="false" t="array" ref="CD18:CD18">SUM(IF($B19:$B26=3*ISNUMBER(CD19:CD26),$T19:$T26*CD19:CD26,0))/SUM(IF($B19:$B26=3*ISNUMBER(CD19:CD26),$T19:$T26,0))</f>
        <v>45.8918004396445</v>
      </c>
      <c r="CE18" s="104" t="n">
        <f aca="false" t="array" ref="CE18:CE18">SUM(IF($B19:$B26=3*ISNUMBER(CE19:CE26),$T19:$T26*CE19:CE26,0))/SUM(IF($B19:$B26=3*ISNUMBER(CE19:CE26),$T19:$T26,0))</f>
        <v>52.0912680001495</v>
      </c>
      <c r="CF18" s="104" t="n">
        <f aca="false" t="array" ref="CF18:CF18">SUM(IF($B19:$B26=3*ISNUMBER(CF19:CF26),$T19:$T26*CF19:CF26,0))/SUM(IF($B19:$B26=3*ISNUMBER(CF19:CF26),$T19:$T26,0))</f>
        <v>28.3395371799805</v>
      </c>
      <c r="CG18" s="104" t="n">
        <f aca="false" t="array" ref="CG18:CG18">SUM(IF($B19:$B26=3*ISNUMBER(CG19:CG26),$T19:$T26*CG19:CG26,0))/SUM(IF($B19:$B26=3*ISNUMBER(CG19:CG26),$T19:$T26,0))</f>
        <v>22.9990699765193</v>
      </c>
      <c r="CH18" s="104" t="n">
        <f aca="false" t="array" ref="CH18:CH18">SUM(IF($B19:$B26=3*ISNUMBER(CH19:CH26),$T19:$T26*CH19:CH26,0))/SUM(IF($B19:$B26=3*ISNUMBER(CH19:CH26),$T19:$T26,0))</f>
        <v>26.9788318594241</v>
      </c>
      <c r="CI18" s="104" t="n">
        <f aca="false" t="array" ref="CI18:CI18">SUM(IF($B19:$B26=3*ISNUMBER(CI19:CI26),$T19:$T26*CI19:CI26,0))/SUM(IF($B19:$B26=3*ISNUMBER(CI19:CI26),$T19:$T26,0))</f>
        <v>66.2874988155321</v>
      </c>
      <c r="CJ18" s="104" t="n">
        <f aca="false" t="array" ref="CJ18:CJ18">SUM(IF($B19:$B26=3*ISNUMBER(CJ19:CJ26),$T19:$T26*CJ19:CJ26,0))/SUM(IF($B19:$B26=3*ISNUMBER(CJ19:CJ26),$T19:$T26,0))</f>
        <v>48.2288998428258</v>
      </c>
      <c r="CK18" s="104" t="n">
        <f aca="false" t="array" ref="CK18:CK18">SUM(IF($B19:$B26=3*ISNUMBER(CK19:CK26),$T19:$T26*CK19:CK26,0))/SUM(IF($B19:$B26=3*ISNUMBER(CK19:CK26),$T19:$T26,0))</f>
        <v>28.7590821254313</v>
      </c>
      <c r="CL18" s="104" t="n">
        <f aca="false" t="array" ref="CL18:CL18">SUM(IF($B19:$B26=3*ISNUMBER(CL19:CL26),$T19:$T26*CL19:CL26,0))/SUM(IF($B19:$B26=3*ISNUMBER(CL19:CL26),$T19:$T26,0))</f>
        <v>64.3773134210035</v>
      </c>
      <c r="CM18" s="104" t="n">
        <f aca="false" t="array" ref="CM18:CM18">SUM(IF($B19:$B26=3*ISNUMBER(CM19:CM26),$T19:$T26*CM19:CM26,0))/SUM(IF($B19:$B26=3*ISNUMBER(CM19:CM26),$T19:$T26,0))</f>
        <v>49.2701808331904</v>
      </c>
      <c r="CN18" s="104" t="n">
        <f aca="false" t="array" ref="CN18:CN18">SUM(IF($B19:$B26=3*ISNUMBER(CN19:CN26),$T19:$T26*CN19:CN26,0))/SUM(IF($B19:$B26=3*ISNUMBER(CN19:CN26),$T19:$T26,0))</f>
        <v>17.2705612271518</v>
      </c>
      <c r="CO18" s="104" t="n">
        <f aca="false" t="array" ref="CO18:CO18">SUM(IF($B19:$B26=3*ISNUMBER(CO19:CO26),$T19:$T26*CO19:CO26,0))/SUM(IF($B19:$B26=3*ISNUMBER(CO19:CO26),$T19:$T26,0))</f>
        <v>32.1922501461602</v>
      </c>
      <c r="CP18" s="104" t="n">
        <f aca="false" t="array" ref="CP18:CP18">SUM(IF($B19:$B26=3*ISNUMBER(CP19:CP26),$T19:$T26*CP19:CP26,0))/SUM(IF($B19:$B26=3*ISNUMBER(CP19:CP26),$T19:$T26,0))</f>
        <v>27.3724359828236</v>
      </c>
      <c r="CQ18" s="104" t="n">
        <f aca="false" t="array" ref="CQ18:CQ18">SUM(IF($B19:$B26=3*ISNUMBER(CQ19:CQ26),$T19:$T26*CQ19:CQ26,0))/SUM(IF($B19:$B26=3*ISNUMBER(CQ19:CQ26),$T19:$T26,0))</f>
        <v>45.3023350414273</v>
      </c>
      <c r="CR18" s="104" t="n">
        <f aca="false" t="array" ref="CR18:CR18">SUM(IF($B19:$B26=3*ISNUMBER(CR19:CR26),$T19:$T26*CR19:CR26,0))/SUM(IF($B19:$B26=3*ISNUMBER(CR19:CR26),$T19:$T26,0))</f>
        <v>58.7200839033632</v>
      </c>
      <c r="CS18" s="104" t="n">
        <f aca="false" t="array" ref="CS18:CS18">SUM(IF($B19:$B26=3*ISNUMBER(CS19:CS26),$T19:$T26*CS19:CS26,0))/SUM(IF($B19:$B26=3*ISNUMBER(CS19:CS26),$T19:$T26,0))</f>
        <v>55.6039219495668</v>
      </c>
      <c r="CT18" s="104" t="n">
        <f aca="false" t="array" ref="CT18:CT18">SUM(IF($B19:$B26=3*ISNUMBER(CT19:CT26),$T19:$T26*CT19:CT26,0))/SUM(IF($B19:$B26=3*ISNUMBER(CT19:CT26),$T19:$T26,0))</f>
        <v>36.9836273044059</v>
      </c>
      <c r="CU18" s="104" t="n">
        <f aca="false" t="array" ref="CU18:CU18">SUM(IF($B19:$B26=3*ISNUMBER(CU19:CU26),$T19:$T26*CU19:CU26,0))/SUM(IF($B19:$B26=3*ISNUMBER(CU19:CU26),$T19:$T26,0))</f>
        <v>26.2235643923239</v>
      </c>
      <c r="CV18" s="104" t="n">
        <f aca="false" t="array" ref="CV18:CV18">SUM(IF($B19:$B26=3*ISNUMBER(CV19:CV26),$T19:$T26*CV19:CV26,0))/SUM(IF($B19:$B26=3*ISNUMBER(CV19:CV26),$T19:$T26,0))</f>
        <v>32.6151913895947</v>
      </c>
      <c r="CW18" s="104" t="n">
        <f aca="false" t="array" ref="CW18:CW18">SUM(IF($B19:$B26=3*ISNUMBER(CW19:CW26),$T19:$T26*CW19:CW26,0))/SUM(IF($B19:$B26=3*ISNUMBER(CW19:CW26),$T19:$T26,0))</f>
        <v>28.4620852603142</v>
      </c>
    </row>
    <row r="19" s="103" customFormat="true" ht="15.5" hidden="false" customHeight="false" outlineLevel="0" collapsed="false">
      <c r="A19" s="107" t="n">
        <v>1210</v>
      </c>
      <c r="B19" s="107" t="n">
        <v>3</v>
      </c>
      <c r="C19" s="103" t="str">
        <f aca="true">IF(ISBLANK(OFFSET('outliers treatment'!$A$3,MATCH($A19,'outliers treatment'!$A$4:$A$154,0),MATCH(C$4,'outliers treatment'!$4:$4,0)-1)),"",OFFSET('outliers treatment'!$A$3,MATCH($A19,'outliers treatment'!$A$4:$A$154,0),MATCH(C$4,'outliers treatment'!$4:$4,0)-1))</f>
        <v>Online Access</v>
      </c>
      <c r="D19" s="103" t="str">
        <f aca="true">IF(ISBLANK(OFFSET('outliers treatment'!$A$3,MATCH($A19,'outliers treatment'!$A$4:$A$154,0),MATCH(D$4,'outliers treatment'!$4:$4,0)-1)),"",OFFSET('outliers treatment'!$A$3,MATCH($A19,'outliers treatment'!$A$4:$A$154,0),MATCH(D$4,'outliers treatment'!$4:$4,0)-1))</f>
        <v/>
      </c>
      <c r="E19" s="103" t="str">
        <f aca="true">IF(ISBLANK(OFFSET('outliers treatment'!$A$3,MATCH($A19,'outliers treatment'!$A$4:$A$154,0),MATCH(E$4,'outliers treatment'!$4:$4,0)-1)),"",OFFSET('outliers treatment'!$A$3,MATCH($A19,'outliers treatment'!$A$4:$A$154,0),MATCH(E$4,'outliers treatment'!$4:$4,0)-1))</f>
        <v/>
      </c>
      <c r="F19" s="103" t="str">
        <f aca="true">IF(ISBLANK(OFFSET('outliers treatment'!$A$3,MATCH($A19,'outliers treatment'!$A$4:$A$154,0),MATCH(F$4,'outliers treatment'!$4:$4,0)-1)),"",OFFSET('outliers treatment'!$A$3,MATCH($A19,'outliers treatment'!$A$4:$A$154,0),MATCH(F$4,'outliers treatment'!$4:$4,0)-1))</f>
        <v/>
      </c>
      <c r="G19" s="103" t="str">
        <f aca="true">IF(ISBLANK(OFFSET('outliers treatment'!$A$3,MATCH($A19,'outliers treatment'!$A$4:$A$154,0),MATCH(G$4,'outliers treatment'!$4:$4,0)-1)),"",OFFSET('outliers treatment'!$A$3,MATCH($A19,'outliers treatment'!$A$4:$A$154,0),MATCH(G$4,'outliers treatment'!$4:$4,0)-1))</f>
        <v/>
      </c>
      <c r="H19" s="103" t="str">
        <f aca="true">IF(ISBLANK(OFFSET('outliers treatment'!$A$3,MATCH($A19,'outliers treatment'!$A$4:$A$154,0),MATCH(H$4,'outliers treatment'!$4:$4,0)-1)),"",OFFSET('outliers treatment'!$A$3,MATCH($A19,'outliers treatment'!$A$4:$A$154,0),MATCH(H$4,'outliers treatment'!$4:$4,0)-1))</f>
        <v/>
      </c>
      <c r="I19" s="103" t="str">
        <f aca="true">IF(ISBLANK(OFFSET('outliers treatment'!$A$3,MATCH($A19,'outliers treatment'!$A$4:$A$154,0),MATCH(I$4,'outliers treatment'!$4:$4,0)-1)),"",OFFSET('outliers treatment'!$A$3,MATCH($A19,'outliers treatment'!$A$4:$A$154,0),MATCH(I$4,'outliers treatment'!$4:$4,0)-1))</f>
        <v/>
      </c>
      <c r="J19" s="104" t="n">
        <f aca="false" t="array" ref="J19:J19">MIN(IF(ISNUMBER(V19:CW19),V19:CW19))</f>
        <v>26.0541487678047</v>
      </c>
      <c r="K19" s="103" t="n">
        <f aca="false" t="array" ref="K19:K19">MAX(IF(ISNUMBER(V19:CW19),V19:CW19))</f>
        <v>68.4507121862989</v>
      </c>
      <c r="L19" s="103" t="e">
        <f aca="true">IF(ISBLANK(OFFSET('outliers treatment'!$A$3,MATCH($A19,'outliers treatment'!$A$4:$A$154,0),MATCH(L$4,'outliers treatment'!$4:$4,0)-1)),"",OFFSET('outliers treatment'!$A$3,MATCH($A19,'outliers treatment'!$A$4:$A$154,0),MATCH(L$4,'outliers treatment'!$4:$4,0)-1))</f>
        <v>#N/A</v>
      </c>
      <c r="M19" s="103" t="e">
        <f aca="true">IF(ISBLANK(OFFSET('outliers treatment'!$A$3,MATCH($A19,'outliers treatment'!$A$4:$A$154,0),MATCH(M$4,'outliers treatment'!$4:$4,0)-1)),"",OFFSET('outliers treatment'!$A$3,MATCH($A19,'outliers treatment'!$A$4:$A$154,0),MATCH(M$4,'outliers treatment'!$4:$4,0)-1))</f>
        <v>#N/A</v>
      </c>
      <c r="N19" s="103" t="str">
        <f aca="true">IF(ISBLANK(OFFSET('outliers treatment'!$A$3,MATCH($A19,'outliers treatment'!$A$4:$A$154,0),MATCH(N$4,'outliers treatment'!$4:$4,0)-1)),"",OFFSET('outliers treatment'!$A$3,MATCH($A19,'outliers treatment'!$A$4:$A$154,0),MATCH(N$4,'outliers treatment'!$4:$4,0)-1))</f>
        <v/>
      </c>
      <c r="O19" s="103" t="str">
        <f aca="true">IF(ISBLANK(OFFSET('outliers treatment'!$A$3,MATCH($A19,'outliers treatment'!$A$4:$A$154,0),MATCH(O$4,'outliers treatment'!$4:$4,0)-1)),"",OFFSET('outliers treatment'!$A$3,MATCH($A19,'outliers treatment'!$A$4:$A$154,0),MATCH(O$4,'outliers treatment'!$4:$4,0)-1))</f>
        <v/>
      </c>
      <c r="P19" s="103" t="str">
        <f aca="true">IF(ISBLANK(OFFSET('outliers treatment'!$A$3,MATCH($A19,'outliers treatment'!$A$4:$A$154,0),MATCH(P$4,'outliers treatment'!$4:$4,0)-1)),"",OFFSET('outliers treatment'!$A$3,MATCH($A19,'outliers treatment'!$A$4:$A$154,0),MATCH(P$4,'outliers treatment'!$4:$4,0)-1))</f>
        <v/>
      </c>
      <c r="Q19" s="103" t="str">
        <f aca="false">IFERROR(P19-O19,"")</f>
        <v/>
      </c>
      <c r="R19" s="105" t="n">
        <f aca="false" t="array" ref="R19:R19">IFERROR(SKEW(IF(ISNUMBER(V19:CW19),V19:CW19,"")),"")</f>
        <v>-0.455861556527195</v>
      </c>
      <c r="S19" s="103" t="n">
        <v>1</v>
      </c>
      <c r="T19" s="103" t="n">
        <v>1</v>
      </c>
      <c r="U19" s="106" t="str">
        <f aca="false" t="array" ref="U19:U19">IF(B19&lt;4,"",1-IFERROR(SUM(ISNUMBER(V19:CW19)*(1-$V$3:$CW$3))/COUNTIF($V$3:$CW$3,0),0))</f>
        <v/>
      </c>
      <c r="V19" s="104" t="n">
        <f aca="false" t="array" ref="V19:V19">SUM(IF(ISNUMBER(V20),$T20*V20,0))/SUM(IF(ISNUMBER(V20),$T20,0))</f>
        <v>57.2727786570201</v>
      </c>
      <c r="W19" s="104" t="n">
        <f aca="false">SUM(IF(ISNUMBER(W20),$T20*W20,0))/SUM(IF(ISNUMBER(W20),$T20,0))</f>
        <v>62.8165272439521</v>
      </c>
      <c r="X19" s="104" t="n">
        <f aca="false">SUM(IF(ISNUMBER(X20),$T20*X20,0))/SUM(IF(ISNUMBER(X20),$T20,0))</f>
        <v>63.3591453764413</v>
      </c>
      <c r="Y19" s="104" t="n">
        <f aca="false">SUM(IF(ISNUMBER(Y20),$T20*Y20,0))/SUM(IF(ISNUMBER(Y20),$T20,0))</f>
        <v>64.5438616323762</v>
      </c>
      <c r="Z19" s="104" t="n">
        <f aca="false">SUM(IF(ISNUMBER(Z20),$T20*Z20,0))/SUM(IF(ISNUMBER(Z20),$T20,0))</f>
        <v>29.5133393624237</v>
      </c>
      <c r="AA19" s="104" t="n">
        <f aca="false">SUM(IF(ISNUMBER(AA20),$T20*AA20,0))/SUM(IF(ISNUMBER(AA20),$T20,0))</f>
        <v>42.5678272665612</v>
      </c>
      <c r="AB19" s="104" t="n">
        <f aca="false">SUM(IF(ISNUMBER(AB20),$T20*AB20,0))/SUM(IF(ISNUMBER(AB20),$T20,0))</f>
        <v>55.527356997513</v>
      </c>
      <c r="AC19" s="104" t="n">
        <f aca="false">SUM(IF(ISNUMBER(AC20),$T20*AC20,0))/SUM(IF(ISNUMBER(AC20),$T20,0))</f>
        <v>65.5974451729595</v>
      </c>
      <c r="AD19" s="104" t="n">
        <f aca="false">SUM(IF(ISNUMBER(AD20),$T20*AD20,0))/SUM(IF(ISNUMBER(AD20),$T20,0))</f>
        <v>65.800926972643</v>
      </c>
      <c r="AE19" s="104" t="n">
        <f aca="false">SUM(IF(ISNUMBER(AE20),$T20*AE20,0))/SUM(IF(ISNUMBER(AE20),$T20,0))</f>
        <v>60.9083201446982</v>
      </c>
      <c r="AF19" s="104" t="n">
        <f aca="false">SUM(IF(ISNUMBER(AF20),$T20*AF20,0))/SUM(IF(ISNUMBER(AF20),$T20,0))</f>
        <v>48.2336649333032</v>
      </c>
      <c r="AG19" s="104" t="n">
        <f aca="false">SUM(IF(ISNUMBER(AG20),$T20*AG20,0))/SUM(IF(ISNUMBER(AG20),$T20,0))</f>
        <v>27.5780013565453</v>
      </c>
      <c r="AH19" s="104" t="n">
        <f aca="false">SUM(IF(ISNUMBER(AH20),$T20*AH20,0))/SUM(IF(ISNUMBER(AH20),$T20,0))</f>
        <v>53.0765317657698</v>
      </c>
      <c r="AI19" s="104" t="n">
        <f aca="false">SUM(IF(ISNUMBER(AI20),$T20*AI20,0))/SUM(IF(ISNUMBER(AI20),$T20,0))</f>
        <v>49.5269048157359</v>
      </c>
      <c r="AJ19" s="104" t="n">
        <f aca="false">SUM(IF(ISNUMBER(AJ20),$T20*AJ20,0))/SUM(IF(ISNUMBER(AJ20),$T20,0))</f>
        <v>60.3973547366041</v>
      </c>
      <c r="AK19" s="104" t="n">
        <f aca="false">SUM(IF(ISNUMBER(AK20),$T20*AK20,0))/SUM(IF(ISNUMBER(AK20),$T20,0))</f>
        <v>62.5949581731856</v>
      </c>
      <c r="AL19" s="104" t="n">
        <f aca="false">SUM(IF(ISNUMBER(AL20),$T20*AL20,0))/SUM(IF(ISNUMBER(AL20),$T20,0))</f>
        <v>63.5309744517296</v>
      </c>
      <c r="AM19" s="104" t="n">
        <f aca="false">SUM(IF(ISNUMBER(AM20),$T20*AM20,0))/SUM(IF(ISNUMBER(AM20),$T20,0))</f>
        <v>68.0166176803075</v>
      </c>
      <c r="AN19" s="104" t="n">
        <f aca="false">SUM(IF(ISNUMBER(AN20),$T20*AN20,0))/SUM(IF(ISNUMBER(AN20),$T20,0))</f>
        <v>55.1610897580827</v>
      </c>
      <c r="AO19" s="104" t="n">
        <f aca="false">SUM(IF(ISNUMBER(AO20),$T20*AO20,0))/SUM(IF(ISNUMBER(AO20),$T20,0))</f>
        <v>45.8551887858919</v>
      </c>
      <c r="AP19" s="104" t="n">
        <f aca="false">SUM(IF(ISNUMBER(AP20),$T20*AP20,0))/SUM(IF(ISNUMBER(AP20),$T20,0))</f>
        <v>48.1251413068053</v>
      </c>
      <c r="AQ19" s="104" t="n">
        <f aca="false">SUM(IF(ISNUMBER(AQ20),$T20*AQ20,0))/SUM(IF(ISNUMBER(AQ20),$T20,0))</f>
        <v>64.7021252543523</v>
      </c>
      <c r="AR19" s="104" t="n">
        <f aca="false">SUM(IF(ISNUMBER(AR20),$T20*AR20,0))/SUM(IF(ISNUMBER(AR20),$T20,0))</f>
        <v>64.2002034817997</v>
      </c>
      <c r="AS19" s="104" t="n">
        <f aca="false">SUM(IF(ISNUMBER(AS20),$T20*AS20,0))/SUM(IF(ISNUMBER(AS20),$T20,0))</f>
        <v>46.2757178385711</v>
      </c>
      <c r="AT19" s="104" t="n">
        <f aca="false">SUM(IF(ISNUMBER(AT20),$T20*AT20,0))/SUM(IF(ISNUMBER(AT20),$T20,0))</f>
        <v>61.3650237395433</v>
      </c>
      <c r="AU19" s="104" t="n">
        <f aca="false">SUM(IF(ISNUMBER(AU20),$T20*AU20,0))/SUM(IF(ISNUMBER(AU20),$T20,0))</f>
        <v>65.5160524530861</v>
      </c>
      <c r="AV19" s="104" t="n">
        <f aca="false">SUM(IF(ISNUMBER(AV20),$T20*AV20,0))/SUM(IF(ISNUMBER(AV20),$T20,0))</f>
        <v>40.8088401537418</v>
      </c>
      <c r="AW19" s="104" t="n">
        <f aca="false">SUM(IF(ISNUMBER(AW20),$T20*AW20,0))/SUM(IF(ISNUMBER(AW20),$T20,0))</f>
        <v>33.5513226316979</v>
      </c>
      <c r="AX19" s="104" t="n">
        <f aca="false">SUM(IF(ISNUMBER(AX20),$T20*AX20,0))/SUM(IF(ISNUMBER(AX20),$T20,0))</f>
        <v>57.8967895093828</v>
      </c>
      <c r="AY19" s="104" t="n">
        <f aca="false">SUM(IF(ISNUMBER(AY20),$T20*AY20,0))/SUM(IF(ISNUMBER(AY20),$T20,0))</f>
        <v>40.5601401763509</v>
      </c>
      <c r="AZ19" s="104" t="n">
        <f aca="false">SUM(IF(ISNUMBER(AZ20),$T20*AZ20,0))/SUM(IF(ISNUMBER(AZ20),$T20,0))</f>
        <v>59.4387293692064</v>
      </c>
      <c r="BA19" s="104" t="n">
        <f aca="false">SUM(IF(ISNUMBER(BA20),$T20*BA20,0))/SUM(IF(ISNUMBER(BA20),$T20,0))</f>
        <v>45.2447433868415</v>
      </c>
      <c r="BB19" s="104" t="n">
        <f aca="false">SUM(IF(ISNUMBER(BB20),$T20*BB20,0))/SUM(IF(ISNUMBER(BB20),$T20,0))</f>
        <v>32.7600045218178</v>
      </c>
      <c r="BC19" s="104" t="n">
        <f aca="false">SUM(IF(ISNUMBER(BC20),$T20*BC20,0))/SUM(IF(ISNUMBER(BC20),$T20,0))</f>
        <v>68.4507121862989</v>
      </c>
      <c r="BD19" s="104" t="n">
        <f aca="false">SUM(IF(ISNUMBER(BD20),$T20*BD20,0))/SUM(IF(ISNUMBER(BD20),$T20,0))</f>
        <v>57.3179968347276</v>
      </c>
      <c r="BE19" s="104" t="n">
        <f aca="false">SUM(IF(ISNUMBER(BE20),$T20*BE20,0))/SUM(IF(ISNUMBER(BE20),$T20,0))</f>
        <v>48.5818449016505</v>
      </c>
      <c r="BF19" s="104" t="n">
        <f aca="false">SUM(IF(ISNUMBER(BF20),$T20*BF20,0))/SUM(IF(ISNUMBER(BF20),$T20,0))</f>
        <v>64.9553470495139</v>
      </c>
      <c r="BG19" s="104" t="n">
        <f aca="false">SUM(IF(ISNUMBER(BG20),$T20*BG20,0))/SUM(IF(ISNUMBER(BG20),$T20,0))</f>
        <v>33.885937146733</v>
      </c>
      <c r="BH19" s="104" t="n">
        <f aca="false">SUM(IF(ISNUMBER(BH20),$T20*BH20,0))/SUM(IF(ISNUMBER(BH20),$T20,0))</f>
        <v>67.1619941216369</v>
      </c>
      <c r="BI19" s="104" t="n">
        <f aca="false">SUM(IF(ISNUMBER(BI20),$T20*BI20,0))/SUM(IF(ISNUMBER(BI20),$T20,0))</f>
        <v>59.0317657698395</v>
      </c>
      <c r="BJ19" s="104" t="n">
        <f aca="false">SUM(IF(ISNUMBER(BJ20),$T20*BJ20,0))/SUM(IF(ISNUMBER(BJ20),$T20,0))</f>
        <v>55.3645715577662</v>
      </c>
      <c r="BK19" s="104" t="n">
        <f aca="false">SUM(IF(ISNUMBER(BK20),$T20*BK20,0))/SUM(IF(ISNUMBER(BK20),$T20,0))</f>
        <v>29.4319466425503</v>
      </c>
      <c r="BL19" s="104" t="n">
        <f aca="false">SUM(IF(ISNUMBER(BL20),$T20*BL20,0))/SUM(IF(ISNUMBER(BL20),$T20,0))</f>
        <v>62.4683472756048</v>
      </c>
      <c r="BM19" s="104" t="n">
        <f aca="false">SUM(IF(ISNUMBER(BM20),$T20*BM20,0))/SUM(IF(ISNUMBER(BM20),$T20,0))</f>
        <v>34.3607280126611</v>
      </c>
      <c r="BN19" s="104" t="n">
        <f aca="false">SUM(IF(ISNUMBER(BN20),$T20*BN20,0))/SUM(IF(ISNUMBER(BN20),$T20,0))</f>
        <v>33.0720099479991</v>
      </c>
      <c r="BO19" s="104" t="n">
        <f aca="false">SUM(IF(ISNUMBER(BO20),$T20*BO20,0))/SUM(IF(ISNUMBER(BO20),$T20,0))</f>
        <v>52.6198281709247</v>
      </c>
      <c r="BP19" s="104" t="n">
        <f aca="false">SUM(IF(ISNUMBER(BP20),$T20*BP20,0))/SUM(IF(ISNUMBER(BP20),$T20,0))</f>
        <v>61.758421885598</v>
      </c>
      <c r="BQ19" s="104" t="n">
        <f aca="false">SUM(IF(ISNUMBER(BQ20),$T20*BQ20,0))/SUM(IF(ISNUMBER(BQ20),$T20,0))</f>
        <v>40.3385711055845</v>
      </c>
      <c r="BR19" s="104" t="n">
        <f aca="false">SUM(IF(ISNUMBER(BR20),$T20*BR20,0))/SUM(IF(ISNUMBER(BR20),$T20,0))</f>
        <v>26.0541487678047</v>
      </c>
      <c r="BS19" s="104" t="n">
        <f aca="false">SUM(IF(ISNUMBER(BS20),$T20*BS20,0))/SUM(IF(ISNUMBER(BS20),$T20,0))</f>
        <v>27.0579923129098</v>
      </c>
      <c r="BT19" s="104" t="n">
        <f aca="false">SUM(IF(ISNUMBER(BT20),$T20*BT20,0))/SUM(IF(ISNUMBER(BT20),$T20,0))</f>
        <v>65.8642324214334</v>
      </c>
      <c r="BU19" s="104" t="n">
        <f aca="false">SUM(IF(ISNUMBER(BU20),$T20*BU20,0))/SUM(IF(ISNUMBER(BU20),$T20,0))</f>
        <v>67.9940085914538</v>
      </c>
      <c r="BV19" s="104" t="n">
        <f aca="false">SUM(IF(ISNUMBER(BV20),$T20*BV20,0))/SUM(IF(ISNUMBER(BV20),$T20,0))</f>
        <v>64.7428216142889</v>
      </c>
      <c r="BW19" s="104" t="n">
        <f aca="false">SUM(IF(ISNUMBER(BW20),$T20*BW20,0))/SUM(IF(ISNUMBER(BW20),$T20,0))</f>
        <v>31.3989373728239</v>
      </c>
      <c r="BX19" s="104" t="n">
        <f aca="false">SUM(IF(ISNUMBER(BX20),$T20*BX20,0))/SUM(IF(ISNUMBER(BX20),$T20,0))</f>
        <v>52.4525209134072</v>
      </c>
      <c r="BY19" s="104" t="n">
        <f aca="false">SUM(IF(ISNUMBER(BY20),$T20*BY20,0))/SUM(IF(ISNUMBER(BY20),$T20,0))</f>
        <v>50.7884919737735</v>
      </c>
      <c r="BZ19" s="104" t="n">
        <f aca="false">SUM(IF(ISNUMBER(BZ20),$T20*BZ20,0))/SUM(IF(ISNUMBER(BZ20),$T20,0))</f>
        <v>43.1375763056749</v>
      </c>
      <c r="CA19" s="104" t="n">
        <f aca="false">SUM(IF(ISNUMBER(CA20),$T20*CA20,0))/SUM(IF(ISNUMBER(CA20),$T20,0))</f>
        <v>28.749152159168</v>
      </c>
      <c r="CB19" s="104" t="n">
        <f aca="false">SUM(IF(ISNUMBER(CB20),$T20*CB20,0))/SUM(IF(ISNUMBER(CB20),$T20,0))</f>
        <v>61.8985982364911</v>
      </c>
      <c r="CC19" s="104" t="n">
        <f aca="false">SUM(IF(ISNUMBER(CC20),$T20*CC20,0))/SUM(IF(ISNUMBER(CC20),$T20,0))</f>
        <v>57.752091340719</v>
      </c>
      <c r="CD19" s="104" t="n">
        <f aca="false">SUM(IF(ISNUMBER(CD20),$T20*CD20,0))/SUM(IF(ISNUMBER(CD20),$T20,0))</f>
        <v>56.9879041374633</v>
      </c>
      <c r="CE19" s="104" t="n">
        <f aca="false">SUM(IF(ISNUMBER(CE20),$T20*CE20,0))/SUM(IF(ISNUMBER(CE20),$T20,0))</f>
        <v>61.0484964955912</v>
      </c>
      <c r="CF19" s="104" t="n">
        <f aca="false">SUM(IF(ISNUMBER(CF20),$T20*CF20,0))/SUM(IF(ISNUMBER(CF20),$T20,0))</f>
        <v>33.5241917250735</v>
      </c>
      <c r="CG19" s="104" t="n">
        <f aca="false">SUM(IF(ISNUMBER(CG20),$T20*CG20,0))/SUM(IF(ISNUMBER(CG20),$T20,0))</f>
        <v>37.6390458964504</v>
      </c>
      <c r="CH19" s="104" t="n">
        <f aca="false">SUM(IF(ISNUMBER(CH20),$T20*CH20,0))/SUM(IF(ISNUMBER(CH20),$T20,0))</f>
        <v>37.0828623106489</v>
      </c>
      <c r="CI19" s="104" t="n">
        <f aca="false">SUM(IF(ISNUMBER(CI20),$T20*CI20,0))/SUM(IF(ISNUMBER(CI20),$T20,0))</f>
        <v>63.9017635089306</v>
      </c>
      <c r="CJ19" s="104" t="n">
        <f aca="false">SUM(IF(ISNUMBER(CJ20),$T20*CJ20,0))/SUM(IF(ISNUMBER(CJ20),$T20,0))</f>
        <v>58.6881076192629</v>
      </c>
      <c r="CK19" s="104" t="n">
        <f aca="false">SUM(IF(ISNUMBER(CK20),$T20*CK20,0))/SUM(IF(ISNUMBER(CK20),$T20,0))</f>
        <v>45.8144924259552</v>
      </c>
      <c r="CL19" s="104" t="n">
        <f aca="false">SUM(IF(ISNUMBER(CL20),$T20*CL20,0))/SUM(IF(ISNUMBER(CL20),$T20,0))</f>
        <v>61.2610219308162</v>
      </c>
      <c r="CM19" s="104" t="n">
        <f aca="false">SUM(IF(ISNUMBER(CM20),$T20*CM20,0))/SUM(IF(ISNUMBER(CM20),$T20,0))</f>
        <v>66.4068505539227</v>
      </c>
      <c r="CN19" s="104" t="n">
        <f aca="false">SUM(IF(ISNUMBER(CN20),$T20*CN20,0))/SUM(IF(ISNUMBER(CN20),$T20,0))</f>
        <v>26.6193759891476</v>
      </c>
      <c r="CO19" s="104" t="n">
        <f aca="false">SUM(IF(ISNUMBER(CO20),$T20*CO20,0))/SUM(IF(ISNUMBER(CO20),$T20,0))</f>
        <v>29.2691612028035</v>
      </c>
      <c r="CP19" s="104" t="n">
        <f aca="false">SUM(IF(ISNUMBER(CP20),$T20*CP20,0))/SUM(IF(ISNUMBER(CP20),$T20,0))</f>
        <v>33.6101062627176</v>
      </c>
      <c r="CQ19" s="104" t="n">
        <f aca="false">SUM(IF(ISNUMBER(CQ20),$T20*CQ20,0))/SUM(IF(ISNUMBER(CQ20),$T20,0))</f>
        <v>57.1326023061271</v>
      </c>
      <c r="CR19" s="104" t="n">
        <f aca="false">SUM(IF(ISNUMBER(CR20),$T20*CR20,0))/SUM(IF(ISNUMBER(CR20),$T20,0))</f>
        <v>58.475582184038</v>
      </c>
      <c r="CS19" s="104" t="n">
        <f aca="false">SUM(IF(ISNUMBER(CS20),$T20*CS20,0))/SUM(IF(ISNUMBER(CS20),$T20,0))</f>
        <v>63.6982817092471</v>
      </c>
      <c r="CT19" s="104" t="n">
        <f aca="false">SUM(IF(ISNUMBER(CT20),$T20*CT20,0))/SUM(IF(ISNUMBER(CT20),$T20,0))</f>
        <v>54.7450825231743</v>
      </c>
      <c r="CU19" s="104" t="n">
        <f aca="false">SUM(IF(ISNUMBER(CU20),$T20*CU20,0))/SUM(IF(ISNUMBER(CU20),$T20,0))</f>
        <v>35.7624915215917</v>
      </c>
      <c r="CV19" s="104" t="n">
        <f aca="false">SUM(IF(ISNUMBER(CV20),$T20*CV20,0))/SUM(IF(ISNUMBER(CV20),$T20,0))</f>
        <v>30.1463938503278</v>
      </c>
      <c r="CW19" s="104" t="n">
        <f aca="false">SUM(IF(ISNUMBER(CW20),$T20*CW20,0))/SUM(IF(ISNUMBER(CW20),$T20,0))</f>
        <v>35.916233325797</v>
      </c>
    </row>
    <row r="20" s="103" customFormat="true" ht="15.5" hidden="false" customHeight="false" outlineLevel="0" collapsed="false">
      <c r="A20" s="107" t="n">
        <v>1211</v>
      </c>
      <c r="B20" s="107" t="n">
        <v>4</v>
      </c>
      <c r="C20" s="103" t="str">
        <f aca="true">IF(ISBLANK(OFFSET('outliers treatment'!$A$3,MATCH($A20,'outliers treatment'!$A$4:$A$154,0),MATCH(C$4,'outliers treatment'!$4:$4,0)-1)),"",OFFSET('outliers treatment'!$A$3,MATCH($A20,'outliers treatment'!$A$4:$A$154,0),MATCH(C$4,'outliers treatment'!$4:$4,0)-1))</f>
        <v/>
      </c>
      <c r="D20" s="103" t="str">
        <f aca="true">IF(ISBLANK(OFFSET('outliers treatment'!$A$3,MATCH($A20,'outliers treatment'!$A$4:$A$154,0),MATCH(D$4,'outliers treatment'!$4:$4,0)-1)),"",OFFSET('outliers treatment'!$A$3,MATCH($A20,'outliers treatment'!$A$4:$A$154,0),MATCH(D$4,'outliers treatment'!$4:$4,0)-1))</f>
        <v>Individuals using the Internet</v>
      </c>
      <c r="E20" s="103" t="str">
        <f aca="true">IF(ISBLANK(OFFSET('outliers treatment'!$A$3,MATCH($A20,'outliers treatment'!$A$4:$A$154,0),MATCH(E$4,'outliers treatment'!$4:$4,0)-1)),"",OFFSET('outliers treatment'!$A$3,MATCH($A20,'outliers treatment'!$A$4:$A$154,0),MATCH(E$4,'outliers treatment'!$4:$4,0)-1))</f>
        <v>Percentage of individuals using the internet</v>
      </c>
      <c r="F20" s="103" t="str">
        <f aca="true">IF(ISBLANK(OFFSET('outliers treatment'!$A$3,MATCH($A20,'outliers treatment'!$A$4:$A$154,0),MATCH(F$4,'outliers treatment'!$4:$4,0)-1)),"",OFFSET('outliers treatment'!$A$3,MATCH($A20,'outliers treatment'!$A$4:$A$154,0),MATCH(F$4,'outliers treatment'!$4:$4,0)-1))</f>
        <v/>
      </c>
      <c r="G20" s="103" t="str">
        <f aca="true">IF(ISBLANK(OFFSET('outliers treatment'!$A$3,MATCH($A20,'outliers treatment'!$A$4:$A$154,0),MATCH(G$4,'outliers treatment'!$4:$4,0)-1)),"",OFFSET('outliers treatment'!$A$3,MATCH($A20,'outliers treatment'!$A$4:$A$154,0),MATCH(G$4,'outliers treatment'!$4:$4,0)-1))</f>
        <v/>
      </c>
      <c r="H20" s="103" t="str">
        <f aca="true">IF(ISBLANK(OFFSET('outliers treatment'!$A$3,MATCH($A20,'outliers treatment'!$A$4:$A$154,0),MATCH(H$4,'outliers treatment'!$4:$4,0)-1)),"",OFFSET('outliers treatment'!$A$3,MATCH($A20,'outliers treatment'!$A$4:$A$154,0),MATCH(H$4,'outliers treatment'!$4:$4,0)-1))</f>
        <v/>
      </c>
      <c r="I20" s="103" t="str">
        <f aca="true">IF(ISBLANK(OFFSET('outliers treatment'!$A$3,MATCH($A20,'outliers treatment'!$A$4:$A$154,0),MATCH(I$4,'outliers treatment'!$4:$4,0)-1)),"",OFFSET('outliers treatment'!$A$3,MATCH($A20,'outliers treatment'!$A$4:$A$154,0),MATCH(I$4,'outliers treatment'!$4:$4,0)-1))</f>
        <v/>
      </c>
      <c r="J20" s="104" t="n">
        <f aca="false" t="array" ref="J20:J20">MIN(IF(ISNUMBER(V20:CW20),V20:CW20))</f>
        <v>26.0541487678047</v>
      </c>
      <c r="K20" s="103" t="n">
        <f aca="false" t="array" ref="K20:K20">MAX(IF(ISNUMBER(V20:CW20),V20:CW20))</f>
        <v>68.4507121862989</v>
      </c>
      <c r="L20" s="103" t="n">
        <f aca="true">IF(ISBLANK(OFFSET('outliers treatment'!$A$3,MATCH($A20,'outliers treatment'!$A$4:$A$154,0),MATCH(L$4,'outliers treatment'!$4:$4,0)-1)),"",OFFSET('outliers treatment'!$A$3,MATCH($A20,'outliers treatment'!$A$4:$A$154,0),MATCH(L$4,'outliers treatment'!$4:$4,0)-1))</f>
        <v>30.5625</v>
      </c>
      <c r="M20" s="103" t="n">
        <f aca="true">IF(ISBLANK(OFFSET('outliers treatment'!$A$3,MATCH($A20,'outliers treatment'!$A$4:$A$154,0),MATCH(M$4,'outliers treatment'!$4:$4,0)-1)),"",OFFSET('outliers treatment'!$A$3,MATCH($A20,'outliers treatment'!$A$4:$A$154,0),MATCH(M$4,'outliers treatment'!$4:$4,0)-1))</f>
        <v>85.85</v>
      </c>
      <c r="N20" s="103" t="n">
        <f aca="true">IF(ISBLANK(OFFSET('outliers treatment'!$A$3,MATCH($A20,'outliers treatment'!$A$4:$A$154,0),MATCH(N$4,'outliers treatment'!$4:$4,0)-1)),"",OFFSET('outliers treatment'!$A$3,MATCH($A20,'outliers treatment'!$A$4:$A$154,0),MATCH(N$4,'outliers treatment'!$4:$4,0)-1))</f>
        <v>55.2875</v>
      </c>
      <c r="O20" s="103" t="n">
        <f aca="true">IF(ISBLANK(OFFSET('outliers treatment'!$A$3,MATCH($A20,'outliers treatment'!$A$4:$A$154,0),MATCH(O$4,'outliers treatment'!$4:$4,0)-1)),"",OFFSET('outliers treatment'!$A$3,MATCH($A20,'outliers treatment'!$A$4:$A$154,0),MATCH(O$4,'outliers treatment'!$4:$4,0)-1))</f>
        <v>-52.36875</v>
      </c>
      <c r="P20" s="103" t="n">
        <f aca="true">IF(ISBLANK(OFFSET('outliers treatment'!$A$3,MATCH($A20,'outliers treatment'!$A$4:$A$154,0),MATCH(P$4,'outliers treatment'!$4:$4,0)-1)),"",OFFSET('outliers treatment'!$A$3,MATCH($A20,'outliers treatment'!$A$4:$A$154,0),MATCH(P$4,'outliers treatment'!$4:$4,0)-1))</f>
        <v>168.78125</v>
      </c>
      <c r="Q20" s="103" t="n">
        <f aca="false">IFERROR(P20-O20,"")</f>
        <v>221.15</v>
      </c>
      <c r="R20" s="105" t="n">
        <f aca="false" t="array" ref="R20:R20">IFERROR(SKEW(IF(ISNUMBER(V20:CW20),V20:CW20,"")),"")</f>
        <v>-0.455861556527195</v>
      </c>
      <c r="S20" s="103" t="n">
        <v>0</v>
      </c>
      <c r="T20" s="103" t="n">
        <v>1</v>
      </c>
      <c r="U20" s="106" t="n">
        <f aca="false" t="array" ref="U20:U20">IF(B20&lt;4,"",1-IFERROR(SUM(ISNUMBER(V20:CW20)*(1-$V$3:$CW$3))/COUNTIF($V$3:$CW$3,0),0))</f>
        <v>0</v>
      </c>
      <c r="V20" s="104" t="n">
        <f aca="true">IF($L20="","",IF(ISNUMBER(OFFSET('Data transformed'!$A$4,MATCH($A20,'Data transformed'!$A$5:$A$185,0),MATCH(V$4,'Data transformed'!$4:$4,0)-1)), (MIN(MAX(OFFSET('Data transformed'!$A$4,MATCH($A20,'Data transformed'!$A$5:$A$185,0),MATCH(V$4,'Data transformed'!$4:$4,0)-1),$O20),$P20)-$O20)/$Q20*100,"NA"))</f>
        <v>57.2727786570201</v>
      </c>
      <c r="W20" s="104" t="n">
        <f aca="true">IF($L20="","",IF(ISNUMBER(OFFSET('Data transformed'!$A$4,MATCH($A20,'Data transformed'!$A$5:$A$185,0),MATCH(W$4,'Data transformed'!$4:$4,0)-1)), (MIN(MAX(OFFSET('Data transformed'!$A$4,MATCH($A20,'Data transformed'!$A$5:$A$185,0),MATCH(W$4,'Data transformed'!$4:$4,0)-1),$O20),$P20)-$O20)/$Q20*100,"NA"))</f>
        <v>62.8165272439521</v>
      </c>
      <c r="X20" s="104" t="n">
        <f aca="true">IF($L20="","",IF(ISNUMBER(OFFSET('Data transformed'!$A$4,MATCH($A20,'Data transformed'!$A$5:$A$185,0),MATCH(X$4,'Data transformed'!$4:$4,0)-1)), (MIN(MAX(OFFSET('Data transformed'!$A$4,MATCH($A20,'Data transformed'!$A$5:$A$185,0),MATCH(X$4,'Data transformed'!$4:$4,0)-1),$O20),$P20)-$O20)/$Q20*100,"NA"))</f>
        <v>63.3591453764413</v>
      </c>
      <c r="Y20" s="104" t="n">
        <f aca="true">IF($L20="","",IF(ISNUMBER(OFFSET('Data transformed'!$A$4,MATCH($A20,'Data transformed'!$A$5:$A$185,0),MATCH(Y$4,'Data transformed'!$4:$4,0)-1)), (MIN(MAX(OFFSET('Data transformed'!$A$4,MATCH($A20,'Data transformed'!$A$5:$A$185,0),MATCH(Y$4,'Data transformed'!$4:$4,0)-1),$O20),$P20)-$O20)/$Q20*100,"NA"))</f>
        <v>64.5438616323762</v>
      </c>
      <c r="Z20" s="104" t="n">
        <f aca="true">IF($L20="","",IF(ISNUMBER(OFFSET('Data transformed'!$A$4,MATCH($A20,'Data transformed'!$A$5:$A$185,0),MATCH(Z$4,'Data transformed'!$4:$4,0)-1)), (MIN(MAX(OFFSET('Data transformed'!$A$4,MATCH($A20,'Data transformed'!$A$5:$A$185,0),MATCH(Z$4,'Data transformed'!$4:$4,0)-1),$O20),$P20)-$O20)/$Q20*100,"NA"))</f>
        <v>29.5133393624237</v>
      </c>
      <c r="AA20" s="104" t="n">
        <f aca="true">IF($L20="","",IF(ISNUMBER(OFFSET('Data transformed'!$A$4,MATCH($A20,'Data transformed'!$A$5:$A$185,0),MATCH(AA$4,'Data transformed'!$4:$4,0)-1)), (MIN(MAX(OFFSET('Data transformed'!$A$4,MATCH($A20,'Data transformed'!$A$5:$A$185,0),MATCH(AA$4,'Data transformed'!$4:$4,0)-1),$O20),$P20)-$O20)/$Q20*100,"NA"))</f>
        <v>42.5678272665612</v>
      </c>
      <c r="AB20" s="104" t="n">
        <f aca="true">IF($L20="","",IF(ISNUMBER(OFFSET('Data transformed'!$A$4,MATCH($A20,'Data transformed'!$A$5:$A$185,0),MATCH(AB$4,'Data transformed'!$4:$4,0)-1)), (MIN(MAX(OFFSET('Data transformed'!$A$4,MATCH($A20,'Data transformed'!$A$5:$A$185,0),MATCH(AB$4,'Data transformed'!$4:$4,0)-1),$O20),$P20)-$O20)/$Q20*100,"NA"))</f>
        <v>55.527356997513</v>
      </c>
      <c r="AC20" s="104" t="n">
        <f aca="true">IF($L20="","",IF(ISNUMBER(OFFSET('Data transformed'!$A$4,MATCH($A20,'Data transformed'!$A$5:$A$185,0),MATCH(AC$4,'Data transformed'!$4:$4,0)-1)), (MIN(MAX(OFFSET('Data transformed'!$A$4,MATCH($A20,'Data transformed'!$A$5:$A$185,0),MATCH(AC$4,'Data transformed'!$4:$4,0)-1),$O20),$P20)-$O20)/$Q20*100,"NA"))</f>
        <v>65.5974451729595</v>
      </c>
      <c r="AD20" s="104" t="n">
        <f aca="true">IF($L20="","",IF(ISNUMBER(OFFSET('Data transformed'!$A$4,MATCH($A20,'Data transformed'!$A$5:$A$185,0),MATCH(AD$4,'Data transformed'!$4:$4,0)-1)), (MIN(MAX(OFFSET('Data transformed'!$A$4,MATCH($A20,'Data transformed'!$A$5:$A$185,0),MATCH(AD$4,'Data transformed'!$4:$4,0)-1),$O20),$P20)-$O20)/$Q20*100,"NA"))</f>
        <v>65.800926972643</v>
      </c>
      <c r="AE20" s="104" t="n">
        <f aca="true">IF($L20="","",IF(ISNUMBER(OFFSET('Data transformed'!$A$4,MATCH($A20,'Data transformed'!$A$5:$A$185,0),MATCH(AE$4,'Data transformed'!$4:$4,0)-1)), (MIN(MAX(OFFSET('Data transformed'!$A$4,MATCH($A20,'Data transformed'!$A$5:$A$185,0),MATCH(AE$4,'Data transformed'!$4:$4,0)-1),$O20),$P20)-$O20)/$Q20*100,"NA"))</f>
        <v>60.9083201446982</v>
      </c>
      <c r="AF20" s="104" t="n">
        <f aca="true">IF($L20="","",IF(ISNUMBER(OFFSET('Data transformed'!$A$4,MATCH($A20,'Data transformed'!$A$5:$A$185,0),MATCH(AF$4,'Data transformed'!$4:$4,0)-1)), (MIN(MAX(OFFSET('Data transformed'!$A$4,MATCH($A20,'Data transformed'!$A$5:$A$185,0),MATCH(AF$4,'Data transformed'!$4:$4,0)-1),$O20),$P20)-$O20)/$Q20*100,"NA"))</f>
        <v>48.2336649333032</v>
      </c>
      <c r="AG20" s="104" t="n">
        <f aca="true">IF($L20="","",IF(ISNUMBER(OFFSET('Data transformed'!$A$4,MATCH($A20,'Data transformed'!$A$5:$A$185,0),MATCH(AG$4,'Data transformed'!$4:$4,0)-1)), (MIN(MAX(OFFSET('Data transformed'!$A$4,MATCH($A20,'Data transformed'!$A$5:$A$185,0),MATCH(AG$4,'Data transformed'!$4:$4,0)-1),$O20),$P20)-$O20)/$Q20*100,"NA"))</f>
        <v>27.5780013565453</v>
      </c>
      <c r="AH20" s="104" t="n">
        <f aca="true">IF($L20="","",IF(ISNUMBER(OFFSET('Data transformed'!$A$4,MATCH($A20,'Data transformed'!$A$5:$A$185,0),MATCH(AH$4,'Data transformed'!$4:$4,0)-1)), (MIN(MAX(OFFSET('Data transformed'!$A$4,MATCH($A20,'Data transformed'!$A$5:$A$185,0),MATCH(AH$4,'Data transformed'!$4:$4,0)-1),$O20),$P20)-$O20)/$Q20*100,"NA"))</f>
        <v>53.0765317657698</v>
      </c>
      <c r="AI20" s="104" t="n">
        <f aca="true">IF($L20="","",IF(ISNUMBER(OFFSET('Data transformed'!$A$4,MATCH($A20,'Data transformed'!$A$5:$A$185,0),MATCH(AI$4,'Data transformed'!$4:$4,0)-1)), (MIN(MAX(OFFSET('Data transformed'!$A$4,MATCH($A20,'Data transformed'!$A$5:$A$185,0),MATCH(AI$4,'Data transformed'!$4:$4,0)-1),$O20),$P20)-$O20)/$Q20*100,"NA"))</f>
        <v>49.5269048157359</v>
      </c>
      <c r="AJ20" s="104" t="n">
        <f aca="true">IF($L20="","",IF(ISNUMBER(OFFSET('Data transformed'!$A$4,MATCH($A20,'Data transformed'!$A$5:$A$185,0),MATCH(AJ$4,'Data transformed'!$4:$4,0)-1)), (MIN(MAX(OFFSET('Data transformed'!$A$4,MATCH($A20,'Data transformed'!$A$5:$A$185,0),MATCH(AJ$4,'Data transformed'!$4:$4,0)-1),$O20),$P20)-$O20)/$Q20*100,"NA"))</f>
        <v>60.3973547366041</v>
      </c>
      <c r="AK20" s="104" t="n">
        <f aca="true">IF($L20="","",IF(ISNUMBER(OFFSET('Data transformed'!$A$4,MATCH($A20,'Data transformed'!$A$5:$A$185,0),MATCH(AK$4,'Data transformed'!$4:$4,0)-1)), (MIN(MAX(OFFSET('Data transformed'!$A$4,MATCH($A20,'Data transformed'!$A$5:$A$185,0),MATCH(AK$4,'Data transformed'!$4:$4,0)-1),$O20),$P20)-$O20)/$Q20*100,"NA"))</f>
        <v>62.5949581731856</v>
      </c>
      <c r="AL20" s="104" t="n">
        <f aca="true">IF($L20="","",IF(ISNUMBER(OFFSET('Data transformed'!$A$4,MATCH($A20,'Data transformed'!$A$5:$A$185,0),MATCH(AL$4,'Data transformed'!$4:$4,0)-1)), (MIN(MAX(OFFSET('Data transformed'!$A$4,MATCH($A20,'Data transformed'!$A$5:$A$185,0),MATCH(AL$4,'Data transformed'!$4:$4,0)-1),$O20),$P20)-$O20)/$Q20*100,"NA"))</f>
        <v>63.5309744517296</v>
      </c>
      <c r="AM20" s="104" t="n">
        <f aca="true">IF($L20="","",IF(ISNUMBER(OFFSET('Data transformed'!$A$4,MATCH($A20,'Data transformed'!$A$5:$A$185,0),MATCH(AM$4,'Data transformed'!$4:$4,0)-1)), (MIN(MAX(OFFSET('Data transformed'!$A$4,MATCH($A20,'Data transformed'!$A$5:$A$185,0),MATCH(AM$4,'Data transformed'!$4:$4,0)-1),$O20),$P20)-$O20)/$Q20*100,"NA"))</f>
        <v>68.0166176803075</v>
      </c>
      <c r="AN20" s="104" t="n">
        <f aca="true">IF($L20="","",IF(ISNUMBER(OFFSET('Data transformed'!$A$4,MATCH($A20,'Data transformed'!$A$5:$A$185,0),MATCH(AN$4,'Data transformed'!$4:$4,0)-1)), (MIN(MAX(OFFSET('Data transformed'!$A$4,MATCH($A20,'Data transformed'!$A$5:$A$185,0),MATCH(AN$4,'Data transformed'!$4:$4,0)-1),$O20),$P20)-$O20)/$Q20*100,"NA"))</f>
        <v>55.1610897580827</v>
      </c>
      <c r="AO20" s="104" t="n">
        <f aca="true">IF($L20="","",IF(ISNUMBER(OFFSET('Data transformed'!$A$4,MATCH($A20,'Data transformed'!$A$5:$A$185,0),MATCH(AO$4,'Data transformed'!$4:$4,0)-1)), (MIN(MAX(OFFSET('Data transformed'!$A$4,MATCH($A20,'Data transformed'!$A$5:$A$185,0),MATCH(AO$4,'Data transformed'!$4:$4,0)-1),$O20),$P20)-$O20)/$Q20*100,"NA"))</f>
        <v>45.8551887858919</v>
      </c>
      <c r="AP20" s="104" t="n">
        <f aca="true">IF($L20="","",IF(ISNUMBER(OFFSET('Data transformed'!$A$4,MATCH($A20,'Data transformed'!$A$5:$A$185,0),MATCH(AP$4,'Data transformed'!$4:$4,0)-1)), (MIN(MAX(OFFSET('Data transformed'!$A$4,MATCH($A20,'Data transformed'!$A$5:$A$185,0),MATCH(AP$4,'Data transformed'!$4:$4,0)-1),$O20),$P20)-$O20)/$Q20*100,"NA"))</f>
        <v>48.1251413068053</v>
      </c>
      <c r="AQ20" s="104" t="n">
        <f aca="true">IF($L20="","",IF(ISNUMBER(OFFSET('Data transformed'!$A$4,MATCH($A20,'Data transformed'!$A$5:$A$185,0),MATCH(AQ$4,'Data transformed'!$4:$4,0)-1)), (MIN(MAX(OFFSET('Data transformed'!$A$4,MATCH($A20,'Data transformed'!$A$5:$A$185,0),MATCH(AQ$4,'Data transformed'!$4:$4,0)-1),$O20),$P20)-$O20)/$Q20*100,"NA"))</f>
        <v>64.7021252543523</v>
      </c>
      <c r="AR20" s="104" t="n">
        <f aca="true">IF($L20="","",IF(ISNUMBER(OFFSET('Data transformed'!$A$4,MATCH($A20,'Data transformed'!$A$5:$A$185,0),MATCH(AR$4,'Data transformed'!$4:$4,0)-1)), (MIN(MAX(OFFSET('Data transformed'!$A$4,MATCH($A20,'Data transformed'!$A$5:$A$185,0),MATCH(AR$4,'Data transformed'!$4:$4,0)-1),$O20),$P20)-$O20)/$Q20*100,"NA"))</f>
        <v>64.2002034817997</v>
      </c>
      <c r="AS20" s="104" t="n">
        <f aca="true">IF($L20="","",IF(ISNUMBER(OFFSET('Data transformed'!$A$4,MATCH($A20,'Data transformed'!$A$5:$A$185,0),MATCH(AS$4,'Data transformed'!$4:$4,0)-1)), (MIN(MAX(OFFSET('Data transformed'!$A$4,MATCH($A20,'Data transformed'!$A$5:$A$185,0),MATCH(AS$4,'Data transformed'!$4:$4,0)-1),$O20),$P20)-$O20)/$Q20*100,"NA"))</f>
        <v>46.2757178385711</v>
      </c>
      <c r="AT20" s="104" t="n">
        <f aca="true">IF($L20="","",IF(ISNUMBER(OFFSET('Data transformed'!$A$4,MATCH($A20,'Data transformed'!$A$5:$A$185,0),MATCH(AT$4,'Data transformed'!$4:$4,0)-1)), (MIN(MAX(OFFSET('Data transformed'!$A$4,MATCH($A20,'Data transformed'!$A$5:$A$185,0),MATCH(AT$4,'Data transformed'!$4:$4,0)-1),$O20),$P20)-$O20)/$Q20*100,"NA"))</f>
        <v>61.3650237395433</v>
      </c>
      <c r="AU20" s="104" t="n">
        <f aca="true">IF($L20="","",IF(ISNUMBER(OFFSET('Data transformed'!$A$4,MATCH($A20,'Data transformed'!$A$5:$A$185,0),MATCH(AU$4,'Data transformed'!$4:$4,0)-1)), (MIN(MAX(OFFSET('Data transformed'!$A$4,MATCH($A20,'Data transformed'!$A$5:$A$185,0),MATCH(AU$4,'Data transformed'!$4:$4,0)-1),$O20),$P20)-$O20)/$Q20*100,"NA"))</f>
        <v>65.5160524530861</v>
      </c>
      <c r="AV20" s="104" t="n">
        <f aca="true">IF($L20="","",IF(ISNUMBER(OFFSET('Data transformed'!$A$4,MATCH($A20,'Data transformed'!$A$5:$A$185,0),MATCH(AV$4,'Data transformed'!$4:$4,0)-1)), (MIN(MAX(OFFSET('Data transformed'!$A$4,MATCH($A20,'Data transformed'!$A$5:$A$185,0),MATCH(AV$4,'Data transformed'!$4:$4,0)-1),$O20),$P20)-$O20)/$Q20*100,"NA"))</f>
        <v>40.8088401537418</v>
      </c>
      <c r="AW20" s="104" t="n">
        <f aca="true">IF($L20="","",IF(ISNUMBER(OFFSET('Data transformed'!$A$4,MATCH($A20,'Data transformed'!$A$5:$A$185,0),MATCH(AW$4,'Data transformed'!$4:$4,0)-1)), (MIN(MAX(OFFSET('Data transformed'!$A$4,MATCH($A20,'Data transformed'!$A$5:$A$185,0),MATCH(AW$4,'Data transformed'!$4:$4,0)-1),$O20),$P20)-$O20)/$Q20*100,"NA"))</f>
        <v>33.5513226316979</v>
      </c>
      <c r="AX20" s="104" t="n">
        <f aca="true">IF($L20="","",IF(ISNUMBER(OFFSET('Data transformed'!$A$4,MATCH($A20,'Data transformed'!$A$5:$A$185,0),MATCH(AX$4,'Data transformed'!$4:$4,0)-1)), (MIN(MAX(OFFSET('Data transformed'!$A$4,MATCH($A20,'Data transformed'!$A$5:$A$185,0),MATCH(AX$4,'Data transformed'!$4:$4,0)-1),$O20),$P20)-$O20)/$Q20*100,"NA"))</f>
        <v>57.8967895093828</v>
      </c>
      <c r="AY20" s="104" t="n">
        <f aca="true">IF($L20="","",IF(ISNUMBER(OFFSET('Data transformed'!$A$4,MATCH($A20,'Data transformed'!$A$5:$A$185,0),MATCH(AY$4,'Data transformed'!$4:$4,0)-1)), (MIN(MAX(OFFSET('Data transformed'!$A$4,MATCH($A20,'Data transformed'!$A$5:$A$185,0),MATCH(AY$4,'Data transformed'!$4:$4,0)-1),$O20),$P20)-$O20)/$Q20*100,"NA"))</f>
        <v>40.5601401763509</v>
      </c>
      <c r="AZ20" s="104" t="n">
        <f aca="true">IF($L20="","",IF(ISNUMBER(OFFSET('Data transformed'!$A$4,MATCH($A20,'Data transformed'!$A$5:$A$185,0),MATCH(AZ$4,'Data transformed'!$4:$4,0)-1)), (MIN(MAX(OFFSET('Data transformed'!$A$4,MATCH($A20,'Data transformed'!$A$5:$A$185,0),MATCH(AZ$4,'Data transformed'!$4:$4,0)-1),$O20),$P20)-$O20)/$Q20*100,"NA"))</f>
        <v>59.4387293692064</v>
      </c>
      <c r="BA20" s="104" t="n">
        <f aca="true">IF($L20="","",IF(ISNUMBER(OFFSET('Data transformed'!$A$4,MATCH($A20,'Data transformed'!$A$5:$A$185,0),MATCH(BA$4,'Data transformed'!$4:$4,0)-1)), (MIN(MAX(OFFSET('Data transformed'!$A$4,MATCH($A20,'Data transformed'!$A$5:$A$185,0),MATCH(BA$4,'Data transformed'!$4:$4,0)-1),$O20),$P20)-$O20)/$Q20*100,"NA"))</f>
        <v>45.2447433868415</v>
      </c>
      <c r="BB20" s="104" t="n">
        <f aca="true">IF($L20="","",IF(ISNUMBER(OFFSET('Data transformed'!$A$4,MATCH($A20,'Data transformed'!$A$5:$A$185,0),MATCH(BB$4,'Data transformed'!$4:$4,0)-1)), (MIN(MAX(OFFSET('Data transformed'!$A$4,MATCH($A20,'Data transformed'!$A$5:$A$185,0),MATCH(BB$4,'Data transformed'!$4:$4,0)-1),$O20),$P20)-$O20)/$Q20*100,"NA"))</f>
        <v>32.7600045218178</v>
      </c>
      <c r="BC20" s="104" t="n">
        <f aca="true">IF($L20="","",IF(ISNUMBER(OFFSET('Data transformed'!$A$4,MATCH($A20,'Data transformed'!$A$5:$A$185,0),MATCH(BC$4,'Data transformed'!$4:$4,0)-1)), (MIN(MAX(OFFSET('Data transformed'!$A$4,MATCH($A20,'Data transformed'!$A$5:$A$185,0),MATCH(BC$4,'Data transformed'!$4:$4,0)-1),$O20),$P20)-$O20)/$Q20*100,"NA"))</f>
        <v>68.4507121862989</v>
      </c>
      <c r="BD20" s="104" t="n">
        <f aca="true">IF($L20="","",IF(ISNUMBER(OFFSET('Data transformed'!$A$4,MATCH($A20,'Data transformed'!$A$5:$A$185,0),MATCH(BD$4,'Data transformed'!$4:$4,0)-1)), (MIN(MAX(OFFSET('Data transformed'!$A$4,MATCH($A20,'Data transformed'!$A$5:$A$185,0),MATCH(BD$4,'Data transformed'!$4:$4,0)-1),$O20),$P20)-$O20)/$Q20*100,"NA"))</f>
        <v>57.3179968347276</v>
      </c>
      <c r="BE20" s="104" t="n">
        <f aca="true">IF($L20="","",IF(ISNUMBER(OFFSET('Data transformed'!$A$4,MATCH($A20,'Data transformed'!$A$5:$A$185,0),MATCH(BE$4,'Data transformed'!$4:$4,0)-1)), (MIN(MAX(OFFSET('Data transformed'!$A$4,MATCH($A20,'Data transformed'!$A$5:$A$185,0),MATCH(BE$4,'Data transformed'!$4:$4,0)-1),$O20),$P20)-$O20)/$Q20*100,"NA"))</f>
        <v>48.5818449016505</v>
      </c>
      <c r="BF20" s="104" t="n">
        <f aca="true">IF($L20="","",IF(ISNUMBER(OFFSET('Data transformed'!$A$4,MATCH($A20,'Data transformed'!$A$5:$A$185,0),MATCH(BF$4,'Data transformed'!$4:$4,0)-1)), (MIN(MAX(OFFSET('Data transformed'!$A$4,MATCH($A20,'Data transformed'!$A$5:$A$185,0),MATCH(BF$4,'Data transformed'!$4:$4,0)-1),$O20),$P20)-$O20)/$Q20*100,"NA"))</f>
        <v>64.9553470495139</v>
      </c>
      <c r="BG20" s="104" t="n">
        <f aca="true">IF($L20="","",IF(ISNUMBER(OFFSET('Data transformed'!$A$4,MATCH($A20,'Data transformed'!$A$5:$A$185,0),MATCH(BG$4,'Data transformed'!$4:$4,0)-1)), (MIN(MAX(OFFSET('Data transformed'!$A$4,MATCH($A20,'Data transformed'!$A$5:$A$185,0),MATCH(BG$4,'Data transformed'!$4:$4,0)-1),$O20),$P20)-$O20)/$Q20*100,"NA"))</f>
        <v>33.885937146733</v>
      </c>
      <c r="BH20" s="104" t="n">
        <f aca="true">IF($L20="","",IF(ISNUMBER(OFFSET('Data transformed'!$A$4,MATCH($A20,'Data transformed'!$A$5:$A$185,0),MATCH(BH$4,'Data transformed'!$4:$4,0)-1)), (MIN(MAX(OFFSET('Data transformed'!$A$4,MATCH($A20,'Data transformed'!$A$5:$A$185,0),MATCH(BH$4,'Data transformed'!$4:$4,0)-1),$O20),$P20)-$O20)/$Q20*100,"NA"))</f>
        <v>67.1619941216369</v>
      </c>
      <c r="BI20" s="104" t="n">
        <f aca="true">IF($L20="","",IF(ISNUMBER(OFFSET('Data transformed'!$A$4,MATCH($A20,'Data transformed'!$A$5:$A$185,0),MATCH(BI$4,'Data transformed'!$4:$4,0)-1)), (MIN(MAX(OFFSET('Data transformed'!$A$4,MATCH($A20,'Data transformed'!$A$5:$A$185,0),MATCH(BI$4,'Data transformed'!$4:$4,0)-1),$O20),$P20)-$O20)/$Q20*100,"NA"))</f>
        <v>59.0317657698395</v>
      </c>
      <c r="BJ20" s="104" t="n">
        <f aca="true">IF($L20="","",IF(ISNUMBER(OFFSET('Data transformed'!$A$4,MATCH($A20,'Data transformed'!$A$5:$A$185,0),MATCH(BJ$4,'Data transformed'!$4:$4,0)-1)), (MIN(MAX(OFFSET('Data transformed'!$A$4,MATCH($A20,'Data transformed'!$A$5:$A$185,0),MATCH(BJ$4,'Data transformed'!$4:$4,0)-1),$O20),$P20)-$O20)/$Q20*100,"NA"))</f>
        <v>55.3645715577662</v>
      </c>
      <c r="BK20" s="104" t="n">
        <f aca="true">IF($L20="","",IF(ISNUMBER(OFFSET('Data transformed'!$A$4,MATCH($A20,'Data transformed'!$A$5:$A$185,0),MATCH(BK$4,'Data transformed'!$4:$4,0)-1)), (MIN(MAX(OFFSET('Data transformed'!$A$4,MATCH($A20,'Data transformed'!$A$5:$A$185,0),MATCH(BK$4,'Data transformed'!$4:$4,0)-1),$O20),$P20)-$O20)/$Q20*100,"NA"))</f>
        <v>29.4319466425503</v>
      </c>
      <c r="BL20" s="104" t="n">
        <f aca="true">IF($L20="","",IF(ISNUMBER(OFFSET('Data transformed'!$A$4,MATCH($A20,'Data transformed'!$A$5:$A$185,0),MATCH(BL$4,'Data transformed'!$4:$4,0)-1)), (MIN(MAX(OFFSET('Data transformed'!$A$4,MATCH($A20,'Data transformed'!$A$5:$A$185,0),MATCH(BL$4,'Data transformed'!$4:$4,0)-1),$O20),$P20)-$O20)/$Q20*100,"NA"))</f>
        <v>62.4683472756048</v>
      </c>
      <c r="BM20" s="104" t="n">
        <f aca="true">IF($L20="","",IF(ISNUMBER(OFFSET('Data transformed'!$A$4,MATCH($A20,'Data transformed'!$A$5:$A$185,0),MATCH(BM$4,'Data transformed'!$4:$4,0)-1)), (MIN(MAX(OFFSET('Data transformed'!$A$4,MATCH($A20,'Data transformed'!$A$5:$A$185,0),MATCH(BM$4,'Data transformed'!$4:$4,0)-1),$O20),$P20)-$O20)/$Q20*100,"NA"))</f>
        <v>34.3607280126611</v>
      </c>
      <c r="BN20" s="104" t="n">
        <f aca="true">IF($L20="","",IF(ISNUMBER(OFFSET('Data transformed'!$A$4,MATCH($A20,'Data transformed'!$A$5:$A$185,0),MATCH(BN$4,'Data transformed'!$4:$4,0)-1)), (MIN(MAX(OFFSET('Data transformed'!$A$4,MATCH($A20,'Data transformed'!$A$5:$A$185,0),MATCH(BN$4,'Data transformed'!$4:$4,0)-1),$O20),$P20)-$O20)/$Q20*100,"NA"))</f>
        <v>33.0720099479991</v>
      </c>
      <c r="BO20" s="104" t="n">
        <f aca="true">IF($L20="","",IF(ISNUMBER(OFFSET('Data transformed'!$A$4,MATCH($A20,'Data transformed'!$A$5:$A$185,0),MATCH(BO$4,'Data transformed'!$4:$4,0)-1)), (MIN(MAX(OFFSET('Data transformed'!$A$4,MATCH($A20,'Data transformed'!$A$5:$A$185,0),MATCH(BO$4,'Data transformed'!$4:$4,0)-1),$O20),$P20)-$O20)/$Q20*100,"NA"))</f>
        <v>52.6198281709247</v>
      </c>
      <c r="BP20" s="104" t="n">
        <f aca="true">IF($L20="","",IF(ISNUMBER(OFFSET('Data transformed'!$A$4,MATCH($A20,'Data transformed'!$A$5:$A$185,0),MATCH(BP$4,'Data transformed'!$4:$4,0)-1)), (MIN(MAX(OFFSET('Data transformed'!$A$4,MATCH($A20,'Data transformed'!$A$5:$A$185,0),MATCH(BP$4,'Data transformed'!$4:$4,0)-1),$O20),$P20)-$O20)/$Q20*100,"NA"))</f>
        <v>61.758421885598</v>
      </c>
      <c r="BQ20" s="104" t="n">
        <f aca="true">IF($L20="","",IF(ISNUMBER(OFFSET('Data transformed'!$A$4,MATCH($A20,'Data transformed'!$A$5:$A$185,0),MATCH(BQ$4,'Data transformed'!$4:$4,0)-1)), (MIN(MAX(OFFSET('Data transformed'!$A$4,MATCH($A20,'Data transformed'!$A$5:$A$185,0),MATCH(BQ$4,'Data transformed'!$4:$4,0)-1),$O20),$P20)-$O20)/$Q20*100,"NA"))</f>
        <v>40.3385711055845</v>
      </c>
      <c r="BR20" s="104" t="n">
        <f aca="true">IF($L20="","",IF(ISNUMBER(OFFSET('Data transformed'!$A$4,MATCH($A20,'Data transformed'!$A$5:$A$185,0),MATCH(BR$4,'Data transformed'!$4:$4,0)-1)), (MIN(MAX(OFFSET('Data transformed'!$A$4,MATCH($A20,'Data transformed'!$A$5:$A$185,0),MATCH(BR$4,'Data transformed'!$4:$4,0)-1),$O20),$P20)-$O20)/$Q20*100,"NA"))</f>
        <v>26.0541487678047</v>
      </c>
      <c r="BS20" s="104" t="n">
        <f aca="true">IF($L20="","",IF(ISNUMBER(OFFSET('Data transformed'!$A$4,MATCH($A20,'Data transformed'!$A$5:$A$185,0),MATCH(BS$4,'Data transformed'!$4:$4,0)-1)), (MIN(MAX(OFFSET('Data transformed'!$A$4,MATCH($A20,'Data transformed'!$A$5:$A$185,0),MATCH(BS$4,'Data transformed'!$4:$4,0)-1),$O20),$P20)-$O20)/$Q20*100,"NA"))</f>
        <v>27.0579923129098</v>
      </c>
      <c r="BT20" s="104" t="n">
        <f aca="true">IF($L20="","",IF(ISNUMBER(OFFSET('Data transformed'!$A$4,MATCH($A20,'Data transformed'!$A$5:$A$185,0),MATCH(BT$4,'Data transformed'!$4:$4,0)-1)), (MIN(MAX(OFFSET('Data transformed'!$A$4,MATCH($A20,'Data transformed'!$A$5:$A$185,0),MATCH(BT$4,'Data transformed'!$4:$4,0)-1),$O20),$P20)-$O20)/$Q20*100,"NA"))</f>
        <v>65.8642324214334</v>
      </c>
      <c r="BU20" s="104" t="n">
        <f aca="true">IF($L20="","",IF(ISNUMBER(OFFSET('Data transformed'!$A$4,MATCH($A20,'Data transformed'!$A$5:$A$185,0),MATCH(BU$4,'Data transformed'!$4:$4,0)-1)), (MIN(MAX(OFFSET('Data transformed'!$A$4,MATCH($A20,'Data transformed'!$A$5:$A$185,0),MATCH(BU$4,'Data transformed'!$4:$4,0)-1),$O20),$P20)-$O20)/$Q20*100,"NA"))</f>
        <v>67.9940085914538</v>
      </c>
      <c r="BV20" s="104" t="n">
        <f aca="true">IF($L20="","",IF(ISNUMBER(OFFSET('Data transformed'!$A$4,MATCH($A20,'Data transformed'!$A$5:$A$185,0),MATCH(BV$4,'Data transformed'!$4:$4,0)-1)), (MIN(MAX(OFFSET('Data transformed'!$A$4,MATCH($A20,'Data transformed'!$A$5:$A$185,0),MATCH(BV$4,'Data transformed'!$4:$4,0)-1),$O20),$P20)-$O20)/$Q20*100,"NA"))</f>
        <v>64.7428216142889</v>
      </c>
      <c r="BW20" s="104" t="n">
        <f aca="true">IF($L20="","",IF(ISNUMBER(OFFSET('Data transformed'!$A$4,MATCH($A20,'Data transformed'!$A$5:$A$185,0),MATCH(BW$4,'Data transformed'!$4:$4,0)-1)), (MIN(MAX(OFFSET('Data transformed'!$A$4,MATCH($A20,'Data transformed'!$A$5:$A$185,0),MATCH(BW$4,'Data transformed'!$4:$4,0)-1),$O20),$P20)-$O20)/$Q20*100,"NA"))</f>
        <v>31.3989373728239</v>
      </c>
      <c r="BX20" s="104" t="n">
        <f aca="true">IF($L20="","",IF(ISNUMBER(OFFSET('Data transformed'!$A$4,MATCH($A20,'Data transformed'!$A$5:$A$185,0),MATCH(BX$4,'Data transformed'!$4:$4,0)-1)), (MIN(MAX(OFFSET('Data transformed'!$A$4,MATCH($A20,'Data transformed'!$A$5:$A$185,0),MATCH(BX$4,'Data transformed'!$4:$4,0)-1),$O20),$P20)-$O20)/$Q20*100,"NA"))</f>
        <v>52.4525209134072</v>
      </c>
      <c r="BY20" s="104" t="n">
        <f aca="true">IF($L20="","",IF(ISNUMBER(OFFSET('Data transformed'!$A$4,MATCH($A20,'Data transformed'!$A$5:$A$185,0),MATCH(BY$4,'Data transformed'!$4:$4,0)-1)), (MIN(MAX(OFFSET('Data transformed'!$A$4,MATCH($A20,'Data transformed'!$A$5:$A$185,0),MATCH(BY$4,'Data transformed'!$4:$4,0)-1),$O20),$P20)-$O20)/$Q20*100,"NA"))</f>
        <v>50.7884919737735</v>
      </c>
      <c r="BZ20" s="104" t="n">
        <f aca="true">IF($L20="","",IF(ISNUMBER(OFFSET('Data transformed'!$A$4,MATCH($A20,'Data transformed'!$A$5:$A$185,0),MATCH(BZ$4,'Data transformed'!$4:$4,0)-1)), (MIN(MAX(OFFSET('Data transformed'!$A$4,MATCH($A20,'Data transformed'!$A$5:$A$185,0),MATCH(BZ$4,'Data transformed'!$4:$4,0)-1),$O20),$P20)-$O20)/$Q20*100,"NA"))</f>
        <v>43.1375763056749</v>
      </c>
      <c r="CA20" s="104" t="n">
        <f aca="true">IF($L20="","",IF(ISNUMBER(OFFSET('Data transformed'!$A$4,MATCH($A20,'Data transformed'!$A$5:$A$185,0),MATCH(CA$4,'Data transformed'!$4:$4,0)-1)), (MIN(MAX(OFFSET('Data transformed'!$A$4,MATCH($A20,'Data transformed'!$A$5:$A$185,0),MATCH(CA$4,'Data transformed'!$4:$4,0)-1),$O20),$P20)-$O20)/$Q20*100,"NA"))</f>
        <v>28.749152159168</v>
      </c>
      <c r="CB20" s="104" t="n">
        <f aca="true">IF($L20="","",IF(ISNUMBER(OFFSET('Data transformed'!$A$4,MATCH($A20,'Data transformed'!$A$5:$A$185,0),MATCH(CB$4,'Data transformed'!$4:$4,0)-1)), (MIN(MAX(OFFSET('Data transformed'!$A$4,MATCH($A20,'Data transformed'!$A$5:$A$185,0),MATCH(CB$4,'Data transformed'!$4:$4,0)-1),$O20),$P20)-$O20)/$Q20*100,"NA"))</f>
        <v>61.8985982364911</v>
      </c>
      <c r="CC20" s="104" t="n">
        <f aca="true">IF($L20="","",IF(ISNUMBER(OFFSET('Data transformed'!$A$4,MATCH($A20,'Data transformed'!$A$5:$A$185,0),MATCH(CC$4,'Data transformed'!$4:$4,0)-1)), (MIN(MAX(OFFSET('Data transformed'!$A$4,MATCH($A20,'Data transformed'!$A$5:$A$185,0),MATCH(CC$4,'Data transformed'!$4:$4,0)-1),$O20),$P20)-$O20)/$Q20*100,"NA"))</f>
        <v>57.752091340719</v>
      </c>
      <c r="CD20" s="104" t="n">
        <f aca="true">IF($L20="","",IF(ISNUMBER(OFFSET('Data transformed'!$A$4,MATCH($A20,'Data transformed'!$A$5:$A$185,0),MATCH(CD$4,'Data transformed'!$4:$4,0)-1)), (MIN(MAX(OFFSET('Data transformed'!$A$4,MATCH($A20,'Data transformed'!$A$5:$A$185,0),MATCH(CD$4,'Data transformed'!$4:$4,0)-1),$O20),$P20)-$O20)/$Q20*100,"NA"))</f>
        <v>56.9879041374633</v>
      </c>
      <c r="CE20" s="104" t="n">
        <f aca="true">IF($L20="","",IF(ISNUMBER(OFFSET('Data transformed'!$A$4,MATCH($A20,'Data transformed'!$A$5:$A$185,0),MATCH(CE$4,'Data transformed'!$4:$4,0)-1)), (MIN(MAX(OFFSET('Data transformed'!$A$4,MATCH($A20,'Data transformed'!$A$5:$A$185,0),MATCH(CE$4,'Data transformed'!$4:$4,0)-1),$O20),$P20)-$O20)/$Q20*100,"NA"))</f>
        <v>61.0484964955912</v>
      </c>
      <c r="CF20" s="104" t="n">
        <f aca="true">IF($L20="","",IF(ISNUMBER(OFFSET('Data transformed'!$A$4,MATCH($A20,'Data transformed'!$A$5:$A$185,0),MATCH(CF$4,'Data transformed'!$4:$4,0)-1)), (MIN(MAX(OFFSET('Data transformed'!$A$4,MATCH($A20,'Data transformed'!$A$5:$A$185,0),MATCH(CF$4,'Data transformed'!$4:$4,0)-1),$O20),$P20)-$O20)/$Q20*100,"NA"))</f>
        <v>33.5241917250735</v>
      </c>
      <c r="CG20" s="104" t="n">
        <f aca="true">IF($L20="","",IF(ISNUMBER(OFFSET('Data transformed'!$A$4,MATCH($A20,'Data transformed'!$A$5:$A$185,0),MATCH(CG$4,'Data transformed'!$4:$4,0)-1)), (MIN(MAX(OFFSET('Data transformed'!$A$4,MATCH($A20,'Data transformed'!$A$5:$A$185,0),MATCH(CG$4,'Data transformed'!$4:$4,0)-1),$O20),$P20)-$O20)/$Q20*100,"NA"))</f>
        <v>37.6390458964504</v>
      </c>
      <c r="CH20" s="104" t="n">
        <f aca="true">IF($L20="","",IF(ISNUMBER(OFFSET('Data transformed'!$A$4,MATCH($A20,'Data transformed'!$A$5:$A$185,0),MATCH(CH$4,'Data transformed'!$4:$4,0)-1)), (MIN(MAX(OFFSET('Data transformed'!$A$4,MATCH($A20,'Data transformed'!$A$5:$A$185,0),MATCH(CH$4,'Data transformed'!$4:$4,0)-1),$O20),$P20)-$O20)/$Q20*100,"NA"))</f>
        <v>37.0828623106489</v>
      </c>
      <c r="CI20" s="104" t="n">
        <f aca="true">IF($L20="","",IF(ISNUMBER(OFFSET('Data transformed'!$A$4,MATCH($A20,'Data transformed'!$A$5:$A$185,0),MATCH(CI$4,'Data transformed'!$4:$4,0)-1)), (MIN(MAX(OFFSET('Data transformed'!$A$4,MATCH($A20,'Data transformed'!$A$5:$A$185,0),MATCH(CI$4,'Data transformed'!$4:$4,0)-1),$O20),$P20)-$O20)/$Q20*100,"NA"))</f>
        <v>63.9017635089306</v>
      </c>
      <c r="CJ20" s="104" t="n">
        <f aca="true">IF($L20="","",IF(ISNUMBER(OFFSET('Data transformed'!$A$4,MATCH($A20,'Data transformed'!$A$5:$A$185,0),MATCH(CJ$4,'Data transformed'!$4:$4,0)-1)), (MIN(MAX(OFFSET('Data transformed'!$A$4,MATCH($A20,'Data transformed'!$A$5:$A$185,0),MATCH(CJ$4,'Data transformed'!$4:$4,0)-1),$O20),$P20)-$O20)/$Q20*100,"NA"))</f>
        <v>58.6881076192629</v>
      </c>
      <c r="CK20" s="104" t="n">
        <f aca="true">IF($L20="","",IF(ISNUMBER(OFFSET('Data transformed'!$A$4,MATCH($A20,'Data transformed'!$A$5:$A$185,0),MATCH(CK$4,'Data transformed'!$4:$4,0)-1)), (MIN(MAX(OFFSET('Data transformed'!$A$4,MATCH($A20,'Data transformed'!$A$5:$A$185,0),MATCH(CK$4,'Data transformed'!$4:$4,0)-1),$O20),$P20)-$O20)/$Q20*100,"NA"))</f>
        <v>45.8144924259552</v>
      </c>
      <c r="CL20" s="104" t="n">
        <f aca="true">IF($L20="","",IF(ISNUMBER(OFFSET('Data transformed'!$A$4,MATCH($A20,'Data transformed'!$A$5:$A$185,0),MATCH(CL$4,'Data transformed'!$4:$4,0)-1)), (MIN(MAX(OFFSET('Data transformed'!$A$4,MATCH($A20,'Data transformed'!$A$5:$A$185,0),MATCH(CL$4,'Data transformed'!$4:$4,0)-1),$O20),$P20)-$O20)/$Q20*100,"NA"))</f>
        <v>61.2610219308162</v>
      </c>
      <c r="CM20" s="104" t="n">
        <f aca="true">IF($L20="","",IF(ISNUMBER(OFFSET('Data transformed'!$A$4,MATCH($A20,'Data transformed'!$A$5:$A$185,0),MATCH(CM$4,'Data transformed'!$4:$4,0)-1)), (MIN(MAX(OFFSET('Data transformed'!$A$4,MATCH($A20,'Data transformed'!$A$5:$A$185,0),MATCH(CM$4,'Data transformed'!$4:$4,0)-1),$O20),$P20)-$O20)/$Q20*100,"NA"))</f>
        <v>66.4068505539227</v>
      </c>
      <c r="CN20" s="104" t="n">
        <f aca="true">IF($L20="","",IF(ISNUMBER(OFFSET('Data transformed'!$A$4,MATCH($A20,'Data transformed'!$A$5:$A$185,0),MATCH(CN$4,'Data transformed'!$4:$4,0)-1)), (MIN(MAX(OFFSET('Data transformed'!$A$4,MATCH($A20,'Data transformed'!$A$5:$A$185,0),MATCH(CN$4,'Data transformed'!$4:$4,0)-1),$O20),$P20)-$O20)/$Q20*100,"NA"))</f>
        <v>26.6193759891476</v>
      </c>
      <c r="CO20" s="104" t="n">
        <f aca="true">IF($L20="","",IF(ISNUMBER(OFFSET('Data transformed'!$A$4,MATCH($A20,'Data transformed'!$A$5:$A$185,0),MATCH(CO$4,'Data transformed'!$4:$4,0)-1)), (MIN(MAX(OFFSET('Data transformed'!$A$4,MATCH($A20,'Data transformed'!$A$5:$A$185,0),MATCH(CO$4,'Data transformed'!$4:$4,0)-1),$O20),$P20)-$O20)/$Q20*100,"NA"))</f>
        <v>29.2691612028035</v>
      </c>
      <c r="CP20" s="104" t="n">
        <f aca="true">IF($L20="","",IF(ISNUMBER(OFFSET('Data transformed'!$A$4,MATCH($A20,'Data transformed'!$A$5:$A$185,0),MATCH(CP$4,'Data transformed'!$4:$4,0)-1)), (MIN(MAX(OFFSET('Data transformed'!$A$4,MATCH($A20,'Data transformed'!$A$5:$A$185,0),MATCH(CP$4,'Data transformed'!$4:$4,0)-1),$O20),$P20)-$O20)/$Q20*100,"NA"))</f>
        <v>33.6101062627176</v>
      </c>
      <c r="CQ20" s="104" t="n">
        <f aca="true">IF($L20="","",IF(ISNUMBER(OFFSET('Data transformed'!$A$4,MATCH($A20,'Data transformed'!$A$5:$A$185,0),MATCH(CQ$4,'Data transformed'!$4:$4,0)-1)), (MIN(MAX(OFFSET('Data transformed'!$A$4,MATCH($A20,'Data transformed'!$A$5:$A$185,0),MATCH(CQ$4,'Data transformed'!$4:$4,0)-1),$O20),$P20)-$O20)/$Q20*100,"NA"))</f>
        <v>57.1326023061271</v>
      </c>
      <c r="CR20" s="104" t="n">
        <f aca="true">IF($L20="","",IF(ISNUMBER(OFFSET('Data transformed'!$A$4,MATCH($A20,'Data transformed'!$A$5:$A$185,0),MATCH(CR$4,'Data transformed'!$4:$4,0)-1)), (MIN(MAX(OFFSET('Data transformed'!$A$4,MATCH($A20,'Data transformed'!$A$5:$A$185,0),MATCH(CR$4,'Data transformed'!$4:$4,0)-1),$O20),$P20)-$O20)/$Q20*100,"NA"))</f>
        <v>58.475582184038</v>
      </c>
      <c r="CS20" s="104" t="n">
        <f aca="true">IF($L20="","",IF(ISNUMBER(OFFSET('Data transformed'!$A$4,MATCH($A20,'Data transformed'!$A$5:$A$185,0),MATCH(CS$4,'Data transformed'!$4:$4,0)-1)), (MIN(MAX(OFFSET('Data transformed'!$A$4,MATCH($A20,'Data transformed'!$A$5:$A$185,0),MATCH(CS$4,'Data transformed'!$4:$4,0)-1),$O20),$P20)-$O20)/$Q20*100,"NA"))</f>
        <v>63.6982817092471</v>
      </c>
      <c r="CT20" s="104" t="n">
        <f aca="true">IF($L20="","",IF(ISNUMBER(OFFSET('Data transformed'!$A$4,MATCH($A20,'Data transformed'!$A$5:$A$185,0),MATCH(CT$4,'Data transformed'!$4:$4,0)-1)), (MIN(MAX(OFFSET('Data transformed'!$A$4,MATCH($A20,'Data transformed'!$A$5:$A$185,0),MATCH(CT$4,'Data transformed'!$4:$4,0)-1),$O20),$P20)-$O20)/$Q20*100,"NA"))</f>
        <v>54.7450825231743</v>
      </c>
      <c r="CU20" s="104" t="n">
        <f aca="true">IF($L20="","",IF(ISNUMBER(OFFSET('Data transformed'!$A$4,MATCH($A20,'Data transformed'!$A$5:$A$185,0),MATCH(CU$4,'Data transformed'!$4:$4,0)-1)), (MIN(MAX(OFFSET('Data transformed'!$A$4,MATCH($A20,'Data transformed'!$A$5:$A$185,0),MATCH(CU$4,'Data transformed'!$4:$4,0)-1),$O20),$P20)-$O20)/$Q20*100,"NA"))</f>
        <v>35.7624915215917</v>
      </c>
      <c r="CV20" s="104" t="n">
        <f aca="true">IF($L20="","",IF(ISNUMBER(OFFSET('Data transformed'!$A$4,MATCH($A20,'Data transformed'!$A$5:$A$185,0),MATCH(CV$4,'Data transformed'!$4:$4,0)-1)), (MIN(MAX(OFFSET('Data transformed'!$A$4,MATCH($A20,'Data transformed'!$A$5:$A$185,0),MATCH(CV$4,'Data transformed'!$4:$4,0)-1),$O20),$P20)-$O20)/$Q20*100,"NA"))</f>
        <v>30.1463938503278</v>
      </c>
      <c r="CW20" s="104" t="n">
        <f aca="true">IF($L20="","",IF(ISNUMBER(OFFSET('Data transformed'!$A$4,MATCH($A20,'Data transformed'!$A$5:$A$185,0),MATCH(CW$4,'Data transformed'!$4:$4,0)-1)), (MIN(MAX(OFFSET('Data transformed'!$A$4,MATCH($A20,'Data transformed'!$A$5:$A$185,0),MATCH(CW$4,'Data transformed'!$4:$4,0)-1),$O20),$P20)-$O20)/$Q20*100,"NA"))</f>
        <v>35.916233325797</v>
      </c>
    </row>
    <row r="21" s="103" customFormat="true" ht="15.5" hidden="false" customHeight="false" outlineLevel="0" collapsed="false">
      <c r="A21" s="107" t="n">
        <v>1220</v>
      </c>
      <c r="B21" s="107" t="n">
        <v>3</v>
      </c>
      <c r="C21" s="103" t="str">
        <f aca="true">IF(ISBLANK(OFFSET('outliers treatment'!$A$3,MATCH($A21,'outliers treatment'!$A$4:$A$154,0),MATCH(C$4,'outliers treatment'!$4:$4,0)-1)),"",OFFSET('outliers treatment'!$A$3,MATCH($A21,'outliers treatment'!$A$4:$A$154,0),MATCH(C$4,'outliers treatment'!$4:$4,0)-1))</f>
        <v>Access to finance</v>
      </c>
      <c r="D21" s="103" t="str">
        <f aca="true">IF(ISBLANK(OFFSET('outliers treatment'!$A$3,MATCH($A21,'outliers treatment'!$A$4:$A$154,0),MATCH(D$4,'outliers treatment'!$4:$4,0)-1)),"",OFFSET('outliers treatment'!$A$3,MATCH($A21,'outliers treatment'!$A$4:$A$154,0),MATCH(D$4,'outliers treatment'!$4:$4,0)-1))</f>
        <v/>
      </c>
      <c r="E21" s="103" t="str">
        <f aca="true">IF(ISBLANK(OFFSET('outliers treatment'!$A$3,MATCH($A21,'outliers treatment'!$A$4:$A$154,0),MATCH(E$4,'outliers treatment'!$4:$4,0)-1)),"",OFFSET('outliers treatment'!$A$3,MATCH($A21,'outliers treatment'!$A$4:$A$154,0),MATCH(E$4,'outliers treatment'!$4:$4,0)-1))</f>
        <v/>
      </c>
      <c r="F21" s="103" t="str">
        <f aca="true">IF(ISBLANK(OFFSET('outliers treatment'!$A$3,MATCH($A21,'outliers treatment'!$A$4:$A$154,0),MATCH(F$4,'outliers treatment'!$4:$4,0)-1)),"",OFFSET('outliers treatment'!$A$3,MATCH($A21,'outliers treatment'!$A$4:$A$154,0),MATCH(F$4,'outliers treatment'!$4:$4,0)-1))</f>
        <v/>
      </c>
      <c r="G21" s="103" t="str">
        <f aca="true">IF(ISBLANK(OFFSET('outliers treatment'!$A$3,MATCH($A21,'outliers treatment'!$A$4:$A$154,0),MATCH(G$4,'outliers treatment'!$4:$4,0)-1)),"",OFFSET('outliers treatment'!$A$3,MATCH($A21,'outliers treatment'!$A$4:$A$154,0),MATCH(G$4,'outliers treatment'!$4:$4,0)-1))</f>
        <v/>
      </c>
      <c r="H21" s="103" t="str">
        <f aca="true">IF(ISBLANK(OFFSET('outliers treatment'!$A$3,MATCH($A21,'outliers treatment'!$A$4:$A$154,0),MATCH(H$4,'outliers treatment'!$4:$4,0)-1)),"",OFFSET('outliers treatment'!$A$3,MATCH($A21,'outliers treatment'!$A$4:$A$154,0),MATCH(H$4,'outliers treatment'!$4:$4,0)-1))</f>
        <v/>
      </c>
      <c r="I21" s="103" t="str">
        <f aca="true">IF(ISBLANK(OFFSET('outliers treatment'!$A$3,MATCH($A21,'outliers treatment'!$A$4:$A$154,0),MATCH(I$4,'outliers treatment'!$4:$4,0)-1)),"",OFFSET('outliers treatment'!$A$3,MATCH($A21,'outliers treatment'!$A$4:$A$154,0),MATCH(I$4,'outliers treatment'!$4:$4,0)-1))</f>
        <v/>
      </c>
      <c r="J21" s="104" t="n">
        <f aca="false" t="array" ref="J21:J21">MIN(IF(ISNUMBER(V21:CW21),V21:CW21))</f>
        <v>22.1153846153846</v>
      </c>
      <c r="K21" s="103" t="n">
        <f aca="false" t="array" ref="K21:K21">MAX(IF(ISNUMBER(V21:CW21),V21:CW21))</f>
        <v>65.1923076923077</v>
      </c>
      <c r="L21" s="103" t="e">
        <f aca="true">IF(ISBLANK(OFFSET('outliers treatment'!$A$3,MATCH($A21,'outliers treatment'!$A$4:$A$154,0),MATCH(L$4,'outliers treatment'!$4:$4,0)-1)),"",OFFSET('outliers treatment'!$A$3,MATCH($A21,'outliers treatment'!$A$4:$A$154,0),MATCH(L$4,'outliers treatment'!$4:$4,0)-1))</f>
        <v>#N/A</v>
      </c>
      <c r="M21" s="103" t="e">
        <f aca="true">IF(ISBLANK(OFFSET('outliers treatment'!$A$3,MATCH($A21,'outliers treatment'!$A$4:$A$154,0),MATCH(M$4,'outliers treatment'!$4:$4,0)-1)),"",OFFSET('outliers treatment'!$A$3,MATCH($A21,'outliers treatment'!$A$4:$A$154,0),MATCH(M$4,'outliers treatment'!$4:$4,0)-1))</f>
        <v>#N/A</v>
      </c>
      <c r="N21" s="103" t="str">
        <f aca="true">IF(ISBLANK(OFFSET('outliers treatment'!$A$3,MATCH($A21,'outliers treatment'!$A$4:$A$154,0),MATCH(N$4,'outliers treatment'!$4:$4,0)-1)),"",OFFSET('outliers treatment'!$A$3,MATCH($A21,'outliers treatment'!$A$4:$A$154,0),MATCH(N$4,'outliers treatment'!$4:$4,0)-1))</f>
        <v/>
      </c>
      <c r="O21" s="103" t="str">
        <f aca="true">IF(ISBLANK(OFFSET('outliers treatment'!$A$3,MATCH($A21,'outliers treatment'!$A$4:$A$154,0),MATCH(O$4,'outliers treatment'!$4:$4,0)-1)),"",OFFSET('outliers treatment'!$A$3,MATCH($A21,'outliers treatment'!$A$4:$A$154,0),MATCH(O$4,'outliers treatment'!$4:$4,0)-1))</f>
        <v/>
      </c>
      <c r="P21" s="103" t="str">
        <f aca="true">IF(ISBLANK(OFFSET('outliers treatment'!$A$3,MATCH($A21,'outliers treatment'!$A$4:$A$154,0),MATCH(P$4,'outliers treatment'!$4:$4,0)-1)),"",OFFSET('outliers treatment'!$A$3,MATCH($A21,'outliers treatment'!$A$4:$A$154,0),MATCH(P$4,'outliers treatment'!$4:$4,0)-1))</f>
        <v/>
      </c>
      <c r="Q21" s="103" t="str">
        <f aca="false">IFERROR(P21-O21,"")</f>
        <v/>
      </c>
      <c r="R21" s="105" t="n">
        <f aca="false" t="array" ref="R21:R21">IFERROR(SKEW(IF(ISNUMBER(V21:CW21),V21:CW21,"")),"")</f>
        <v>-0.301981815805749</v>
      </c>
      <c r="S21" s="103" t="n">
        <v>1</v>
      </c>
      <c r="T21" s="103" t="n">
        <v>1</v>
      </c>
      <c r="U21" s="106" t="str">
        <f aca="false" t="array" ref="U21:U21">IF(B21&lt;4,"",1-IFERROR(SUM(ISNUMBER(V21:CW21)*(1-$V$3:$CW$3))/COUNTIF($V$3:$CW$3,0),0))</f>
        <v/>
      </c>
      <c r="V21" s="104" t="n">
        <f aca="false" t="array" ref="V21:V21">SUM(IF(ISNUMBER(V22),$T22*V22,0))/SUM(IF(ISNUMBER(V22),$T22,0))</f>
        <v>39.0384615384615</v>
      </c>
      <c r="W21" s="104" t="n">
        <f aca="false">SUM(IF(ISNUMBER(W22),$T22*W22,0))/SUM(IF(ISNUMBER(W22),$T22,0))</f>
        <v>65.1923076923077</v>
      </c>
      <c r="X21" s="104" t="n">
        <f aca="false">SUM(IF(ISNUMBER(X22),$T22*X22,0))/SUM(IF(ISNUMBER(X22),$T22,0))</f>
        <v>64.1666666666667</v>
      </c>
      <c r="Y21" s="104" t="n">
        <f aca="false">SUM(IF(ISNUMBER(Y22),$T22*Y22,0))/SUM(IF(ISNUMBER(Y22),$T22,0))</f>
        <v>64.6794871794872</v>
      </c>
      <c r="Z21" s="104" t="n">
        <f aca="false">SUM(IF(ISNUMBER(Z22),$T22*Z22,0))/SUM(IF(ISNUMBER(Z22),$T22,0))</f>
        <v>39.5512820512821</v>
      </c>
      <c r="AA21" s="104" t="e">
        <f aca="false">SUM(IF(ISNUMBER(AA22),$T22*AA22,0))/SUM(IF(ISNUMBER(AA22),$T22,0))</f>
        <v>#DIV/0!</v>
      </c>
      <c r="AB21" s="104" t="n">
        <f aca="false">SUM(IF(ISNUMBER(AB22),$T22*AB22,0))/SUM(IF(ISNUMBER(AB22),$T22,0))</f>
        <v>49.8076923076923</v>
      </c>
      <c r="AC21" s="104" t="n">
        <f aca="false">SUM(IF(ISNUMBER(AC22),$T22*AC22,0))/SUM(IF(ISNUMBER(AC22),$T22,0))</f>
        <v>65.1923076923077</v>
      </c>
      <c r="AD21" s="104" t="n">
        <f aca="false">SUM(IF(ISNUMBER(AD22),$T22*AD22,0))/SUM(IF(ISNUMBER(AD22),$T22,0))</f>
        <v>64.1666666666667</v>
      </c>
      <c r="AE21" s="104" t="n">
        <f aca="false">SUM(IF(ISNUMBER(AE22),$T22*AE22,0))/SUM(IF(ISNUMBER(AE22),$T22,0))</f>
        <v>51.8589743589744</v>
      </c>
      <c r="AF21" s="104" t="n">
        <f aca="false">SUM(IF(ISNUMBER(AF22),$T22*AF22,0))/SUM(IF(ISNUMBER(AF22),$T22,0))</f>
        <v>54.9358974358974</v>
      </c>
      <c r="AG21" s="104" t="n">
        <f aca="false">SUM(IF(ISNUMBER(AG22),$T22*AG22,0))/SUM(IF(ISNUMBER(AG22),$T22,0))</f>
        <v>27.2435897435897</v>
      </c>
      <c r="AH21" s="104" t="n">
        <f aca="false">SUM(IF(ISNUMBER(AH22),$T22*AH22,0))/SUM(IF(ISNUMBER(AH22),$T22,0))</f>
        <v>37.5</v>
      </c>
      <c r="AI21" s="104" t="e">
        <f aca="false">SUM(IF(ISNUMBER(AI22),$T22*AI22,0))/SUM(IF(ISNUMBER(AI22),$T22,0))</f>
        <v>#DIV/0!</v>
      </c>
      <c r="AJ21" s="104" t="n">
        <f aca="false">SUM(IF(ISNUMBER(AJ22),$T22*AJ22,0))/SUM(IF(ISNUMBER(AJ22),$T22,0))</f>
        <v>48.7820512820513</v>
      </c>
      <c r="AK21" s="104" t="n">
        <f aca="false">SUM(IF(ISNUMBER(AK22),$T22*AK22,0))/SUM(IF(ISNUMBER(AK22),$T22,0))</f>
        <v>59.5512820512821</v>
      </c>
      <c r="AL21" s="104" t="n">
        <f aca="false">SUM(IF(ISNUMBER(AL22),$T22*AL22,0))/SUM(IF(ISNUMBER(AL22),$T22,0))</f>
        <v>64.6794871794872</v>
      </c>
      <c r="AM21" s="104" t="n">
        <f aca="false">SUM(IF(ISNUMBER(AM22),$T22*AM22,0))/SUM(IF(ISNUMBER(AM22),$T22,0))</f>
        <v>65.1923076923077</v>
      </c>
      <c r="AN21" s="104" t="n">
        <f aca="false">SUM(IF(ISNUMBER(AN22),$T22*AN22,0))/SUM(IF(ISNUMBER(AN22),$T22,0))</f>
        <v>42.6282051282051</v>
      </c>
      <c r="AO21" s="104" t="n">
        <f aca="false">SUM(IF(ISNUMBER(AO22),$T22*AO22,0))/SUM(IF(ISNUMBER(AO22),$T22,0))</f>
        <v>35.9615384615385</v>
      </c>
      <c r="AP21" s="104" t="n">
        <f aca="false">SUM(IF(ISNUMBER(AP22),$T22*AP22,0))/SUM(IF(ISNUMBER(AP22),$T22,0))</f>
        <v>40.0641025641026</v>
      </c>
      <c r="AQ21" s="104" t="n">
        <f aca="false">SUM(IF(ISNUMBER(AQ22),$T22*AQ22,0))/SUM(IF(ISNUMBER(AQ22),$T22,0))</f>
        <v>62.1153846153846</v>
      </c>
      <c r="AR21" s="104" t="n">
        <f aca="false">SUM(IF(ISNUMBER(AR22),$T22*AR22,0))/SUM(IF(ISNUMBER(AR22),$T22,0))</f>
        <v>65.1923076923077</v>
      </c>
      <c r="AS21" s="104" t="e">
        <f aca="false">SUM(IF(ISNUMBER(AS22),$T22*AS22,0))/SUM(IF(ISNUMBER(AS22),$T22,0))</f>
        <v>#DIV/0!</v>
      </c>
      <c r="AT21" s="104" t="n">
        <f aca="false">SUM(IF(ISNUMBER(AT22),$T22*AT22,0))/SUM(IF(ISNUMBER(AT22),$T22,0))</f>
        <v>62.1153846153846</v>
      </c>
      <c r="AU21" s="104" t="n">
        <f aca="false">SUM(IF(ISNUMBER(AU22),$T22*AU22,0))/SUM(IF(ISNUMBER(AU22),$T22,0))</f>
        <v>63.1410256410256</v>
      </c>
      <c r="AV21" s="104" t="n">
        <f aca="false">SUM(IF(ISNUMBER(AV22),$T22*AV22,0))/SUM(IF(ISNUMBER(AV22),$T22,0))</f>
        <v>43.6538461538462</v>
      </c>
      <c r="AW21" s="104" t="n">
        <f aca="false">SUM(IF(ISNUMBER(AW22),$T22*AW22,0))/SUM(IF(ISNUMBER(AW22),$T22,0))</f>
        <v>25.7051282051282</v>
      </c>
      <c r="AX21" s="104" t="n">
        <f aca="false">SUM(IF(ISNUMBER(AX22),$T22*AX22,0))/SUM(IF(ISNUMBER(AX22),$T22,0))</f>
        <v>57.5</v>
      </c>
      <c r="AY21" s="104" t="e">
        <f aca="false">SUM(IF(ISNUMBER(AY22),$T22*AY22,0))/SUM(IF(ISNUMBER(AY22),$T22,0))</f>
        <v>#DIV/0!</v>
      </c>
      <c r="AZ21" s="104" t="n">
        <f aca="false">SUM(IF(ISNUMBER(AZ22),$T22*AZ22,0))/SUM(IF(ISNUMBER(AZ22),$T22,0))</f>
        <v>58.0128205128205</v>
      </c>
      <c r="BA21" s="104" t="n">
        <f aca="false">SUM(IF(ISNUMBER(BA22),$T22*BA22,0))/SUM(IF(ISNUMBER(BA22),$T22,0))</f>
        <v>39.0384615384615</v>
      </c>
      <c r="BB21" s="104" t="n">
        <f aca="false">SUM(IF(ISNUMBER(BB22),$T22*BB22,0))/SUM(IF(ISNUMBER(BB22),$T22,0))</f>
        <v>54.9358974358974</v>
      </c>
      <c r="BC21" s="104" t="e">
        <f aca="false">SUM(IF(ISNUMBER(BC22),$T22*BC22,0))/SUM(IF(ISNUMBER(BC22),$T22,0))</f>
        <v>#DIV/0!</v>
      </c>
      <c r="BD21" s="104" t="n">
        <f aca="false">SUM(IF(ISNUMBER(BD22),$T22*BD22,0))/SUM(IF(ISNUMBER(BD22),$T22,0))</f>
        <v>62.1153846153846</v>
      </c>
      <c r="BE21" s="104" t="e">
        <f aca="false">SUM(IF(ISNUMBER(BE22),$T22*BE22,0))/SUM(IF(ISNUMBER(BE22),$T22,0))</f>
        <v>#DIV/0!</v>
      </c>
      <c r="BF21" s="104" t="n">
        <f aca="false">SUM(IF(ISNUMBER(BF22),$T22*BF22,0))/SUM(IF(ISNUMBER(BF22),$T22,0))</f>
        <v>64.1666666666667</v>
      </c>
      <c r="BG21" s="104" t="n">
        <f aca="false">SUM(IF(ISNUMBER(BG22),$T22*BG22,0))/SUM(IF(ISNUMBER(BG22),$T22,0))</f>
        <v>55.9615384615385</v>
      </c>
      <c r="BH21" s="104" t="n">
        <f aca="false">SUM(IF(ISNUMBER(BH22),$T22*BH22,0))/SUM(IF(ISNUMBER(BH22),$T22,0))</f>
        <v>62.6282051282051</v>
      </c>
      <c r="BI21" s="104" t="n">
        <f aca="false">SUM(IF(ISNUMBER(BI22),$T22*BI22,0))/SUM(IF(ISNUMBER(BI22),$T22,0))</f>
        <v>36.9871794871795</v>
      </c>
      <c r="BJ21" s="104" t="n">
        <f aca="false">SUM(IF(ISNUMBER(BJ22),$T22*BJ22,0))/SUM(IF(ISNUMBER(BJ22),$T22,0))</f>
        <v>32.8846153846154</v>
      </c>
      <c r="BK21" s="104" t="n">
        <f aca="false">SUM(IF(ISNUMBER(BK22),$T22*BK22,0))/SUM(IF(ISNUMBER(BK22),$T22,0))</f>
        <v>31.8589743589744</v>
      </c>
      <c r="BL21" s="104" t="n">
        <f aca="false">SUM(IF(ISNUMBER(BL22),$T22*BL22,0))/SUM(IF(ISNUMBER(BL22),$T22,0))</f>
        <v>63.6538461538462</v>
      </c>
      <c r="BM21" s="104" t="n">
        <f aca="false">SUM(IF(ISNUMBER(BM22),$T22*BM22,0))/SUM(IF(ISNUMBER(BM22),$T22,0))</f>
        <v>27.2435897435897</v>
      </c>
      <c r="BN21" s="104" t="n">
        <f aca="false">SUM(IF(ISNUMBER(BN22),$T22*BN22,0))/SUM(IF(ISNUMBER(BN22),$T22,0))</f>
        <v>35.4487179487179</v>
      </c>
      <c r="BO21" s="104" t="n">
        <f aca="false">SUM(IF(ISNUMBER(BO22),$T22*BO22,0))/SUM(IF(ISNUMBER(BO22),$T22,0))</f>
        <v>60.0641025641026</v>
      </c>
      <c r="BP21" s="104" t="n">
        <f aca="false">SUM(IF(ISNUMBER(BP22),$T22*BP22,0))/SUM(IF(ISNUMBER(BP22),$T22,0))</f>
        <v>57.5</v>
      </c>
      <c r="BQ21" s="104" t="n">
        <f aca="false">SUM(IF(ISNUMBER(BQ22),$T22*BQ22,0))/SUM(IF(ISNUMBER(BQ22),$T22,0))</f>
        <v>55.448717948718</v>
      </c>
      <c r="BR21" s="104" t="n">
        <f aca="false">SUM(IF(ISNUMBER(BR22),$T22*BR22,0))/SUM(IF(ISNUMBER(BR22),$T22,0))</f>
        <v>22.1153846153846</v>
      </c>
      <c r="BS21" s="104" t="n">
        <f aca="false">SUM(IF(ISNUMBER(BS22),$T22*BS22,0))/SUM(IF(ISNUMBER(BS22),$T22,0))</f>
        <v>34.4230769230769</v>
      </c>
      <c r="BT21" s="104" t="n">
        <f aca="false">SUM(IF(ISNUMBER(BT22),$T22*BT22,0))/SUM(IF(ISNUMBER(BT22),$T22,0))</f>
        <v>65.1923076923077</v>
      </c>
      <c r="BU21" s="104" t="n">
        <f aca="false">SUM(IF(ISNUMBER(BU22),$T22*BU22,0))/SUM(IF(ISNUMBER(BU22),$T22,0))</f>
        <v>65.1923076923077</v>
      </c>
      <c r="BV21" s="104" t="n">
        <f aca="false">SUM(IF(ISNUMBER(BV22),$T22*BV22,0))/SUM(IF(ISNUMBER(BV22),$T22,0))</f>
        <v>64.6794871794872</v>
      </c>
      <c r="BW21" s="104" t="n">
        <f aca="false">SUM(IF(ISNUMBER(BW22),$T22*BW22,0))/SUM(IF(ISNUMBER(BW22),$T22,0))</f>
        <v>24.6794871794872</v>
      </c>
      <c r="BX21" s="104" t="n">
        <f aca="false">SUM(IF(ISNUMBER(BX22),$T22*BX22,0))/SUM(IF(ISNUMBER(BX22),$T22,0))</f>
        <v>37.5</v>
      </c>
      <c r="BY21" s="104" t="n">
        <f aca="false">SUM(IF(ISNUMBER(BY22),$T22*BY22,0))/SUM(IF(ISNUMBER(BY22),$T22,0))</f>
        <v>35.9615384615385</v>
      </c>
      <c r="BZ21" s="104" t="n">
        <f aca="false">SUM(IF(ISNUMBER(BZ22),$T22*BZ22,0))/SUM(IF(ISNUMBER(BZ22),$T22,0))</f>
        <v>31.3461538461538</v>
      </c>
      <c r="CA21" s="104" t="e">
        <f aca="false">SUM(IF(ISNUMBER(CA22),$T22*CA22,0))/SUM(IF(ISNUMBER(CA22),$T22,0))</f>
        <v>#DIV/0!</v>
      </c>
      <c r="CB21" s="104" t="n">
        <f aca="false">SUM(IF(ISNUMBER(CB22),$T22*CB22,0))/SUM(IF(ISNUMBER(CB22),$T22,0))</f>
        <v>58.525641025641</v>
      </c>
      <c r="CC21" s="104" t="n">
        <f aca="false">SUM(IF(ISNUMBER(CC22),$T22*CC22,0))/SUM(IF(ISNUMBER(CC22),$T22,0))</f>
        <v>61.0897435897436</v>
      </c>
      <c r="CD21" s="104" t="n">
        <f aca="false">SUM(IF(ISNUMBER(CD22),$T22*CD22,0))/SUM(IF(ISNUMBER(CD22),$T22,0))</f>
        <v>43.6538461538462</v>
      </c>
      <c r="CE21" s="104" t="n">
        <f aca="false">SUM(IF(ISNUMBER(CE22),$T22*CE22,0))/SUM(IF(ISNUMBER(CE22),$T22,0))</f>
        <v>52.8846153846154</v>
      </c>
      <c r="CF21" s="104" t="n">
        <f aca="false">SUM(IF(ISNUMBER(CF22),$T22*CF22,0))/SUM(IF(ISNUMBER(CF22),$T22,0))</f>
        <v>39.5512820512821</v>
      </c>
      <c r="CG21" s="104" t="e">
        <f aca="false">SUM(IF(ISNUMBER(CG22),$T22*CG22,0))/SUM(IF(ISNUMBER(CG22),$T22,0))</f>
        <v>#DIV/0!</v>
      </c>
      <c r="CH21" s="104" t="n">
        <f aca="false">SUM(IF(ISNUMBER(CH22),$T22*CH22,0))/SUM(IF(ISNUMBER(CH22),$T22,0))</f>
        <v>35.4487179487179</v>
      </c>
      <c r="CI21" s="104" t="n">
        <f aca="false">SUM(IF(ISNUMBER(CI22),$T22*CI22,0))/SUM(IF(ISNUMBER(CI22),$T22,0))</f>
        <v>64.1666666666667</v>
      </c>
      <c r="CJ21" s="104" t="n">
        <f aca="false">SUM(IF(ISNUMBER(CJ22),$T22*CJ22,0))/SUM(IF(ISNUMBER(CJ22),$T22,0))</f>
        <v>50.3205128205128</v>
      </c>
      <c r="CK21" s="104" t="e">
        <f aca="false">SUM(IF(ISNUMBER(CK22),$T22*CK22,0))/SUM(IF(ISNUMBER(CK22),$T22,0))</f>
        <v>#DIV/0!</v>
      </c>
      <c r="CL21" s="104" t="n">
        <f aca="false">SUM(IF(ISNUMBER(CL22),$T22*CL22,0))/SUM(IF(ISNUMBER(CL22),$T22,0))</f>
        <v>64.1666666666667</v>
      </c>
      <c r="CM21" s="104" t="n">
        <f aca="false">SUM(IF(ISNUMBER(CM22),$T22*CM22,0))/SUM(IF(ISNUMBER(CM22),$T22,0))</f>
        <v>65.1923076923077</v>
      </c>
      <c r="CN21" s="104" t="n">
        <f aca="false">SUM(IF(ISNUMBER(CN22),$T22*CN22,0))/SUM(IF(ISNUMBER(CN22),$T22,0))</f>
        <v>25.1923076923077</v>
      </c>
      <c r="CO21" s="104" t="n">
        <f aca="false">SUM(IF(ISNUMBER(CO22),$T22*CO22,0))/SUM(IF(ISNUMBER(CO22),$T22,0))</f>
        <v>36.9871794871795</v>
      </c>
      <c r="CP21" s="104" t="n">
        <f aca="false">SUM(IF(ISNUMBER(CP22),$T22*CP22,0))/SUM(IF(ISNUMBER(CP22),$T22,0))</f>
        <v>38.0128205128205</v>
      </c>
      <c r="CQ21" s="104" t="n">
        <f aca="false">SUM(IF(ISNUMBER(CQ22),$T22*CQ22,0))/SUM(IF(ISNUMBER(CQ22),$T22,0))</f>
        <v>49.2948717948718</v>
      </c>
      <c r="CR21" s="104" t="n">
        <f aca="false">SUM(IF(ISNUMBER(CR22),$T22*CR22,0))/SUM(IF(ISNUMBER(CR22),$T22,0))</f>
        <v>46.7307692307692</v>
      </c>
      <c r="CS21" s="104" t="n">
        <f aca="false">SUM(IF(ISNUMBER(CS22),$T22*CS22,0))/SUM(IF(ISNUMBER(CS22),$T22,0))</f>
        <v>61.6025641025641</v>
      </c>
      <c r="CT21" s="104" t="n">
        <f aca="false">SUM(IF(ISNUMBER(CT22),$T22*CT22,0))/SUM(IF(ISNUMBER(CT22),$T22,0))</f>
        <v>29.8076923076923</v>
      </c>
      <c r="CU21" s="104" t="e">
        <f aca="false">SUM(IF(ISNUMBER(CU22),$T22*CU22,0))/SUM(IF(ISNUMBER(CU22),$T22,0))</f>
        <v>#DIV/0!</v>
      </c>
      <c r="CV21" s="104" t="n">
        <f aca="false">SUM(IF(ISNUMBER(CV22),$T22*CV22,0))/SUM(IF(ISNUMBER(CV22),$T22,0))</f>
        <v>37.5</v>
      </c>
      <c r="CW21" s="104" t="n">
        <f aca="false">SUM(IF(ISNUMBER(CW22),$T22*CW22,0))/SUM(IF(ISNUMBER(CW22),$T22,0))</f>
        <v>42.1153846153846</v>
      </c>
    </row>
    <row r="22" s="103" customFormat="true" ht="15.5" hidden="false" customHeight="false" outlineLevel="0" collapsed="false">
      <c r="A22" s="107" t="n">
        <v>1221</v>
      </c>
      <c r="B22" s="107" t="n">
        <v>4</v>
      </c>
      <c r="C22" s="103" t="str">
        <f aca="true">IF(ISBLANK(OFFSET('outliers treatment'!$A$3,MATCH($A22,'outliers treatment'!$A$4:$A$154,0),MATCH(C$4,'outliers treatment'!$4:$4,0)-1)),"",OFFSET('outliers treatment'!$A$3,MATCH($A22,'outliers treatment'!$A$4:$A$154,0),MATCH(C$4,'outliers treatment'!$4:$4,0)-1))</f>
        <v/>
      </c>
      <c r="D22" s="103" t="str">
        <f aca="true">IF(ISBLANK(OFFSET('outliers treatment'!$A$3,MATCH($A22,'outliers treatment'!$A$4:$A$154,0),MATCH(D$4,'outliers treatment'!$4:$4,0)-1)),"",OFFSET('outliers treatment'!$A$3,MATCH($A22,'outliers treatment'!$A$4:$A$154,0),MATCH(D$4,'outliers treatment'!$4:$4,0)-1))</f>
        <v>Financial inclusion</v>
      </c>
      <c r="E22" s="103" t="str">
        <f aca="true">IF(ISBLANK(OFFSET('outliers treatment'!$A$3,MATCH($A22,'outliers treatment'!$A$4:$A$154,0),MATCH(E$4,'outliers treatment'!$4:$4,0)-1)),"",OFFSET('outliers treatment'!$A$3,MATCH($A22,'outliers treatment'!$A$4:$A$154,0),MATCH(E$4,'outliers treatment'!$4:$4,0)-1))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2" s="103" t="str">
        <f aca="true">IF(ISBLANK(OFFSET('outliers treatment'!$A$3,MATCH($A22,'outliers treatment'!$A$4:$A$154,0),MATCH(F$4,'outliers treatment'!$4:$4,0)-1)),"",OFFSET('outliers treatment'!$A$3,MATCH($A22,'outliers treatment'!$A$4:$A$154,0),MATCH(F$4,'outliers treatment'!$4:$4,0)-1))</f>
        <v/>
      </c>
      <c r="G22" s="103" t="str">
        <f aca="true">IF(ISBLANK(OFFSET('outliers treatment'!$A$3,MATCH($A22,'outliers treatment'!$A$4:$A$154,0),MATCH(G$4,'outliers treatment'!$4:$4,0)-1)),"",OFFSET('outliers treatment'!$A$3,MATCH($A22,'outliers treatment'!$A$4:$A$154,0),MATCH(G$4,'outliers treatment'!$4:$4,0)-1))</f>
        <v/>
      </c>
      <c r="H22" s="103" t="str">
        <f aca="true">IF(ISBLANK(OFFSET('outliers treatment'!$A$3,MATCH($A22,'outliers treatment'!$A$4:$A$154,0),MATCH(H$4,'outliers treatment'!$4:$4,0)-1)),"",OFFSET('outliers treatment'!$A$3,MATCH($A22,'outliers treatment'!$A$4:$A$154,0),MATCH(H$4,'outliers treatment'!$4:$4,0)-1))</f>
        <v/>
      </c>
      <c r="I22" s="103" t="str">
        <f aca="true">IF(ISBLANK(OFFSET('outliers treatment'!$A$3,MATCH($A22,'outliers treatment'!$A$4:$A$154,0),MATCH(I$4,'outliers treatment'!$4:$4,0)-1)),"",OFFSET('outliers treatment'!$A$3,MATCH($A22,'outliers treatment'!$A$4:$A$154,0),MATCH(I$4,'outliers treatment'!$4:$4,0)-1))</f>
        <v/>
      </c>
      <c r="J22" s="104" t="n">
        <f aca="false" t="array" ref="J22:J22">MIN(IF(ISNUMBER(V22:CW22),V22:CW22))</f>
        <v>22.1153846153846</v>
      </c>
      <c r="K22" s="103" t="n">
        <f aca="false" t="array" ref="K22:K22">MAX(IF(ISNUMBER(V22:CW22),V22:CW22))</f>
        <v>65.1923076923077</v>
      </c>
      <c r="L22" s="103" t="n">
        <f aca="true">IF(ISBLANK(OFFSET('outliers treatment'!$A$3,MATCH($A22,'outliers treatment'!$A$4:$A$154,0),MATCH(L$4,'outliers treatment'!$4:$4,0)-1)),"",OFFSET('outliers treatment'!$A$3,MATCH($A22,'outliers treatment'!$A$4:$A$154,0),MATCH(L$4,'outliers treatment'!$4:$4,0)-1))</f>
        <v>0.46</v>
      </c>
      <c r="M22" s="103" t="n">
        <f aca="true">IF(ISBLANK(OFFSET('outliers treatment'!$A$3,MATCH($A22,'outliers treatment'!$A$4:$A$154,0),MATCH(M$4,'outliers treatment'!$4:$4,0)-1)),"",OFFSET('outliers treatment'!$A$3,MATCH($A22,'outliers treatment'!$A$4:$A$154,0),MATCH(M$4,'outliers treatment'!$4:$4,0)-1))</f>
        <v>0.9475</v>
      </c>
      <c r="N22" s="103" t="n">
        <f aca="true">IF(ISBLANK(OFFSET('outliers treatment'!$A$3,MATCH($A22,'outliers treatment'!$A$4:$A$154,0),MATCH(N$4,'outliers treatment'!$4:$4,0)-1)),"",OFFSET('outliers treatment'!$A$3,MATCH($A22,'outliers treatment'!$A$4:$A$154,0),MATCH(N$4,'outliers treatment'!$4:$4,0)-1))</f>
        <v>0.4875</v>
      </c>
      <c r="O22" s="103" t="n">
        <f aca="true">IF(ISBLANK(OFFSET('outliers treatment'!$A$3,MATCH($A22,'outliers treatment'!$A$4:$A$154,0),MATCH(O$4,'outliers treatment'!$4:$4,0)-1)),"",OFFSET('outliers treatment'!$A$3,MATCH($A22,'outliers treatment'!$A$4:$A$154,0),MATCH(O$4,'outliers treatment'!$4:$4,0)-1))</f>
        <v>-0.27125</v>
      </c>
      <c r="P22" s="103" t="n">
        <f aca="true">IF(ISBLANK(OFFSET('outliers treatment'!$A$3,MATCH($A22,'outliers treatment'!$A$4:$A$154,0),MATCH(P$4,'outliers treatment'!$4:$4,0)-1)),"",OFFSET('outliers treatment'!$A$3,MATCH($A22,'outliers treatment'!$A$4:$A$154,0),MATCH(P$4,'outliers treatment'!$4:$4,0)-1))</f>
        <v>1.67875</v>
      </c>
      <c r="Q22" s="103" t="n">
        <f aca="false">IFERROR(P22-O22,"")</f>
        <v>1.95</v>
      </c>
      <c r="R22" s="105" t="n">
        <f aca="false" t="array" ref="R22:R22">IFERROR(SKEW(IF(ISNUMBER(V22:CW22),V22:CW22,"")),"")</f>
        <v>-0.301981815805749</v>
      </c>
      <c r="S22" s="103" t="n">
        <v>0</v>
      </c>
      <c r="T22" s="103" t="n">
        <v>0.5</v>
      </c>
      <c r="U22" s="106" t="n">
        <f aca="false" t="array" ref="U22:U22">IF(B22&lt;4,"",1-IFERROR(SUM(ISNUMBER(V22:CW22)*(1-$V$3:$CW$3))/COUNTIF($V$3:$CW$3,0),0))</f>
        <v>0.125</v>
      </c>
      <c r="V22" s="104" t="n">
        <f aca="true">IF($L22="","",IF(ISNUMBER(OFFSET('Data transformed'!$A$4,MATCH($A22,'Data transformed'!$A$5:$A$185,0),MATCH(V$4,'Data transformed'!$4:$4,0)-1)), (MIN(MAX(OFFSET('Data transformed'!$A$4,MATCH($A22,'Data transformed'!$A$5:$A$185,0),MATCH(V$4,'Data transformed'!$4:$4,0)-1),$O22),$P22)-$O22)/$Q22*100,"NA"))</f>
        <v>39.0384615384615</v>
      </c>
      <c r="W22" s="104" t="n">
        <f aca="true">IF($L22="","",IF(ISNUMBER(OFFSET('Data transformed'!$A$4,MATCH($A22,'Data transformed'!$A$5:$A$185,0),MATCH(W$4,'Data transformed'!$4:$4,0)-1)), (MIN(MAX(OFFSET('Data transformed'!$A$4,MATCH($A22,'Data transformed'!$A$5:$A$185,0),MATCH(W$4,'Data transformed'!$4:$4,0)-1),$O22),$P22)-$O22)/$Q22*100,"NA"))</f>
        <v>65.1923076923077</v>
      </c>
      <c r="X22" s="104" t="n">
        <f aca="true">IF($L22="","",IF(ISNUMBER(OFFSET('Data transformed'!$A$4,MATCH($A22,'Data transformed'!$A$5:$A$185,0),MATCH(X$4,'Data transformed'!$4:$4,0)-1)), (MIN(MAX(OFFSET('Data transformed'!$A$4,MATCH($A22,'Data transformed'!$A$5:$A$185,0),MATCH(X$4,'Data transformed'!$4:$4,0)-1),$O22),$P22)-$O22)/$Q22*100,"NA"))</f>
        <v>64.1666666666667</v>
      </c>
      <c r="Y22" s="104" t="n">
        <f aca="true">IF($L22="","",IF(ISNUMBER(OFFSET('Data transformed'!$A$4,MATCH($A22,'Data transformed'!$A$5:$A$185,0),MATCH(Y$4,'Data transformed'!$4:$4,0)-1)), (MIN(MAX(OFFSET('Data transformed'!$A$4,MATCH($A22,'Data transformed'!$A$5:$A$185,0),MATCH(Y$4,'Data transformed'!$4:$4,0)-1),$O22),$P22)-$O22)/$Q22*100,"NA"))</f>
        <v>64.6794871794872</v>
      </c>
      <c r="Z22" s="104" t="n">
        <f aca="true">IF($L22="","",IF(ISNUMBER(OFFSET('Data transformed'!$A$4,MATCH($A22,'Data transformed'!$A$5:$A$185,0),MATCH(Z$4,'Data transformed'!$4:$4,0)-1)), (MIN(MAX(OFFSET('Data transformed'!$A$4,MATCH($A22,'Data transformed'!$A$5:$A$185,0),MATCH(Z$4,'Data transformed'!$4:$4,0)-1),$O22),$P22)-$O22)/$Q22*100,"NA"))</f>
        <v>39.5512820512821</v>
      </c>
      <c r="AA22" s="104" t="str">
        <f aca="true">IF($L22="","",IF(ISNUMBER(OFFSET('Data transformed'!$A$4,MATCH($A22,'Data transformed'!$A$5:$A$185,0),MATCH(AA$4,'Data transformed'!$4:$4,0)-1)), (MIN(MAX(OFFSET('Data transformed'!$A$4,MATCH($A22,'Data transformed'!$A$5:$A$185,0),MATCH(AA$4,'Data transformed'!$4:$4,0)-1),$O22),$P22)-$O22)/$Q22*100,"NA"))</f>
        <v>NA</v>
      </c>
      <c r="AB22" s="104" t="n">
        <f aca="true">IF($L22="","",IF(ISNUMBER(OFFSET('Data transformed'!$A$4,MATCH($A22,'Data transformed'!$A$5:$A$185,0),MATCH(AB$4,'Data transformed'!$4:$4,0)-1)), (MIN(MAX(OFFSET('Data transformed'!$A$4,MATCH($A22,'Data transformed'!$A$5:$A$185,0),MATCH(AB$4,'Data transformed'!$4:$4,0)-1),$O22),$P22)-$O22)/$Q22*100,"NA"))</f>
        <v>49.8076923076923</v>
      </c>
      <c r="AC22" s="104" t="n">
        <f aca="true">IF($L22="","",IF(ISNUMBER(OFFSET('Data transformed'!$A$4,MATCH($A22,'Data transformed'!$A$5:$A$185,0),MATCH(AC$4,'Data transformed'!$4:$4,0)-1)), (MIN(MAX(OFFSET('Data transformed'!$A$4,MATCH($A22,'Data transformed'!$A$5:$A$185,0),MATCH(AC$4,'Data transformed'!$4:$4,0)-1),$O22),$P22)-$O22)/$Q22*100,"NA"))</f>
        <v>65.1923076923077</v>
      </c>
      <c r="AD22" s="104" t="n">
        <f aca="true">IF($L22="","",IF(ISNUMBER(OFFSET('Data transformed'!$A$4,MATCH($A22,'Data transformed'!$A$5:$A$185,0),MATCH(AD$4,'Data transformed'!$4:$4,0)-1)), (MIN(MAX(OFFSET('Data transformed'!$A$4,MATCH($A22,'Data transformed'!$A$5:$A$185,0),MATCH(AD$4,'Data transformed'!$4:$4,0)-1),$O22),$P22)-$O22)/$Q22*100,"NA"))</f>
        <v>64.1666666666667</v>
      </c>
      <c r="AE22" s="104" t="n">
        <f aca="true">IF($L22="","",IF(ISNUMBER(OFFSET('Data transformed'!$A$4,MATCH($A22,'Data transformed'!$A$5:$A$185,0),MATCH(AE$4,'Data transformed'!$4:$4,0)-1)), (MIN(MAX(OFFSET('Data transformed'!$A$4,MATCH($A22,'Data transformed'!$A$5:$A$185,0),MATCH(AE$4,'Data transformed'!$4:$4,0)-1),$O22),$P22)-$O22)/$Q22*100,"NA"))</f>
        <v>51.8589743589744</v>
      </c>
      <c r="AF22" s="104" t="n">
        <f aca="true">IF($L22="","",IF(ISNUMBER(OFFSET('Data transformed'!$A$4,MATCH($A22,'Data transformed'!$A$5:$A$185,0),MATCH(AF$4,'Data transformed'!$4:$4,0)-1)), (MIN(MAX(OFFSET('Data transformed'!$A$4,MATCH($A22,'Data transformed'!$A$5:$A$185,0),MATCH(AF$4,'Data transformed'!$4:$4,0)-1),$O22),$P22)-$O22)/$Q22*100,"NA"))</f>
        <v>54.9358974358974</v>
      </c>
      <c r="AG22" s="104" t="n">
        <f aca="true">IF($L22="","",IF(ISNUMBER(OFFSET('Data transformed'!$A$4,MATCH($A22,'Data transformed'!$A$5:$A$185,0),MATCH(AG$4,'Data transformed'!$4:$4,0)-1)), (MIN(MAX(OFFSET('Data transformed'!$A$4,MATCH($A22,'Data transformed'!$A$5:$A$185,0),MATCH(AG$4,'Data transformed'!$4:$4,0)-1),$O22),$P22)-$O22)/$Q22*100,"NA"))</f>
        <v>27.2435897435897</v>
      </c>
      <c r="AH22" s="104" t="n">
        <f aca="true">IF($L22="","",IF(ISNUMBER(OFFSET('Data transformed'!$A$4,MATCH($A22,'Data transformed'!$A$5:$A$185,0),MATCH(AH$4,'Data transformed'!$4:$4,0)-1)), (MIN(MAX(OFFSET('Data transformed'!$A$4,MATCH($A22,'Data transformed'!$A$5:$A$185,0),MATCH(AH$4,'Data transformed'!$4:$4,0)-1),$O22),$P22)-$O22)/$Q22*100,"NA"))</f>
        <v>37.5</v>
      </c>
      <c r="AI22" s="104" t="str">
        <f aca="true">IF($L22="","",IF(ISNUMBER(OFFSET('Data transformed'!$A$4,MATCH($A22,'Data transformed'!$A$5:$A$185,0),MATCH(AI$4,'Data transformed'!$4:$4,0)-1)), (MIN(MAX(OFFSET('Data transformed'!$A$4,MATCH($A22,'Data transformed'!$A$5:$A$185,0),MATCH(AI$4,'Data transformed'!$4:$4,0)-1),$O22),$P22)-$O22)/$Q22*100,"NA"))</f>
        <v>NA</v>
      </c>
      <c r="AJ22" s="104" t="n">
        <f aca="true">IF($L22="","",IF(ISNUMBER(OFFSET('Data transformed'!$A$4,MATCH($A22,'Data transformed'!$A$5:$A$185,0),MATCH(AJ$4,'Data transformed'!$4:$4,0)-1)), (MIN(MAX(OFFSET('Data transformed'!$A$4,MATCH($A22,'Data transformed'!$A$5:$A$185,0),MATCH(AJ$4,'Data transformed'!$4:$4,0)-1),$O22),$P22)-$O22)/$Q22*100,"NA"))</f>
        <v>48.7820512820513</v>
      </c>
      <c r="AK22" s="104" t="n">
        <f aca="true">IF($L22="","",IF(ISNUMBER(OFFSET('Data transformed'!$A$4,MATCH($A22,'Data transformed'!$A$5:$A$185,0),MATCH(AK$4,'Data transformed'!$4:$4,0)-1)), (MIN(MAX(OFFSET('Data transformed'!$A$4,MATCH($A22,'Data transformed'!$A$5:$A$185,0),MATCH(AK$4,'Data transformed'!$4:$4,0)-1),$O22),$P22)-$O22)/$Q22*100,"NA"))</f>
        <v>59.5512820512821</v>
      </c>
      <c r="AL22" s="104" t="n">
        <f aca="true">IF($L22="","",IF(ISNUMBER(OFFSET('Data transformed'!$A$4,MATCH($A22,'Data transformed'!$A$5:$A$185,0),MATCH(AL$4,'Data transformed'!$4:$4,0)-1)), (MIN(MAX(OFFSET('Data transformed'!$A$4,MATCH($A22,'Data transformed'!$A$5:$A$185,0),MATCH(AL$4,'Data transformed'!$4:$4,0)-1),$O22),$P22)-$O22)/$Q22*100,"NA"))</f>
        <v>64.6794871794872</v>
      </c>
      <c r="AM22" s="104" t="n">
        <f aca="true">IF($L22="","",IF(ISNUMBER(OFFSET('Data transformed'!$A$4,MATCH($A22,'Data transformed'!$A$5:$A$185,0),MATCH(AM$4,'Data transformed'!$4:$4,0)-1)), (MIN(MAX(OFFSET('Data transformed'!$A$4,MATCH($A22,'Data transformed'!$A$5:$A$185,0),MATCH(AM$4,'Data transformed'!$4:$4,0)-1),$O22),$P22)-$O22)/$Q22*100,"NA"))</f>
        <v>65.1923076923077</v>
      </c>
      <c r="AN22" s="104" t="n">
        <f aca="true">IF($L22="","",IF(ISNUMBER(OFFSET('Data transformed'!$A$4,MATCH($A22,'Data transformed'!$A$5:$A$185,0),MATCH(AN$4,'Data transformed'!$4:$4,0)-1)), (MIN(MAX(OFFSET('Data transformed'!$A$4,MATCH($A22,'Data transformed'!$A$5:$A$185,0),MATCH(AN$4,'Data transformed'!$4:$4,0)-1),$O22),$P22)-$O22)/$Q22*100,"NA"))</f>
        <v>42.6282051282051</v>
      </c>
      <c r="AO22" s="104" t="n">
        <f aca="true">IF($L22="","",IF(ISNUMBER(OFFSET('Data transformed'!$A$4,MATCH($A22,'Data transformed'!$A$5:$A$185,0),MATCH(AO$4,'Data transformed'!$4:$4,0)-1)), (MIN(MAX(OFFSET('Data transformed'!$A$4,MATCH($A22,'Data transformed'!$A$5:$A$185,0),MATCH(AO$4,'Data transformed'!$4:$4,0)-1),$O22),$P22)-$O22)/$Q22*100,"NA"))</f>
        <v>35.9615384615385</v>
      </c>
      <c r="AP22" s="104" t="n">
        <f aca="true">IF($L22="","",IF(ISNUMBER(OFFSET('Data transformed'!$A$4,MATCH($A22,'Data transformed'!$A$5:$A$185,0),MATCH(AP$4,'Data transformed'!$4:$4,0)-1)), (MIN(MAX(OFFSET('Data transformed'!$A$4,MATCH($A22,'Data transformed'!$A$5:$A$185,0),MATCH(AP$4,'Data transformed'!$4:$4,0)-1),$O22),$P22)-$O22)/$Q22*100,"NA"))</f>
        <v>40.0641025641026</v>
      </c>
      <c r="AQ22" s="104" t="n">
        <f aca="true">IF($L22="","",IF(ISNUMBER(OFFSET('Data transformed'!$A$4,MATCH($A22,'Data transformed'!$A$5:$A$185,0),MATCH(AQ$4,'Data transformed'!$4:$4,0)-1)), (MIN(MAX(OFFSET('Data transformed'!$A$4,MATCH($A22,'Data transformed'!$A$5:$A$185,0),MATCH(AQ$4,'Data transformed'!$4:$4,0)-1),$O22),$P22)-$O22)/$Q22*100,"NA"))</f>
        <v>62.1153846153846</v>
      </c>
      <c r="AR22" s="104" t="n">
        <f aca="true">IF($L22="","",IF(ISNUMBER(OFFSET('Data transformed'!$A$4,MATCH($A22,'Data transformed'!$A$5:$A$185,0),MATCH(AR$4,'Data transformed'!$4:$4,0)-1)), (MIN(MAX(OFFSET('Data transformed'!$A$4,MATCH($A22,'Data transformed'!$A$5:$A$185,0),MATCH(AR$4,'Data transformed'!$4:$4,0)-1),$O22),$P22)-$O22)/$Q22*100,"NA"))</f>
        <v>65.1923076923077</v>
      </c>
      <c r="AS22" s="104" t="str">
        <f aca="true">IF($L22="","",IF(ISNUMBER(OFFSET('Data transformed'!$A$4,MATCH($A22,'Data transformed'!$A$5:$A$185,0),MATCH(AS$4,'Data transformed'!$4:$4,0)-1)), (MIN(MAX(OFFSET('Data transformed'!$A$4,MATCH($A22,'Data transformed'!$A$5:$A$185,0),MATCH(AS$4,'Data transformed'!$4:$4,0)-1),$O22),$P22)-$O22)/$Q22*100,"NA"))</f>
        <v>NA</v>
      </c>
      <c r="AT22" s="104" t="n">
        <f aca="true">IF($L22="","",IF(ISNUMBER(OFFSET('Data transformed'!$A$4,MATCH($A22,'Data transformed'!$A$5:$A$185,0),MATCH(AT$4,'Data transformed'!$4:$4,0)-1)), (MIN(MAX(OFFSET('Data transformed'!$A$4,MATCH($A22,'Data transformed'!$A$5:$A$185,0),MATCH(AT$4,'Data transformed'!$4:$4,0)-1),$O22),$P22)-$O22)/$Q22*100,"NA"))</f>
        <v>62.1153846153846</v>
      </c>
      <c r="AU22" s="104" t="n">
        <f aca="true">IF($L22="","",IF(ISNUMBER(OFFSET('Data transformed'!$A$4,MATCH($A22,'Data transformed'!$A$5:$A$185,0),MATCH(AU$4,'Data transformed'!$4:$4,0)-1)), (MIN(MAX(OFFSET('Data transformed'!$A$4,MATCH($A22,'Data transformed'!$A$5:$A$185,0),MATCH(AU$4,'Data transformed'!$4:$4,0)-1),$O22),$P22)-$O22)/$Q22*100,"NA"))</f>
        <v>63.1410256410256</v>
      </c>
      <c r="AV22" s="104" t="n">
        <f aca="true">IF($L22="","",IF(ISNUMBER(OFFSET('Data transformed'!$A$4,MATCH($A22,'Data transformed'!$A$5:$A$185,0),MATCH(AV$4,'Data transformed'!$4:$4,0)-1)), (MIN(MAX(OFFSET('Data transformed'!$A$4,MATCH($A22,'Data transformed'!$A$5:$A$185,0),MATCH(AV$4,'Data transformed'!$4:$4,0)-1),$O22),$P22)-$O22)/$Q22*100,"NA"))</f>
        <v>43.6538461538462</v>
      </c>
      <c r="AW22" s="104" t="n">
        <f aca="true">IF($L22="","",IF(ISNUMBER(OFFSET('Data transformed'!$A$4,MATCH($A22,'Data transformed'!$A$5:$A$185,0),MATCH(AW$4,'Data transformed'!$4:$4,0)-1)), (MIN(MAX(OFFSET('Data transformed'!$A$4,MATCH($A22,'Data transformed'!$A$5:$A$185,0),MATCH(AW$4,'Data transformed'!$4:$4,0)-1),$O22),$P22)-$O22)/$Q22*100,"NA"))</f>
        <v>25.7051282051282</v>
      </c>
      <c r="AX22" s="104" t="n">
        <f aca="true">IF($L22="","",IF(ISNUMBER(OFFSET('Data transformed'!$A$4,MATCH($A22,'Data transformed'!$A$5:$A$185,0),MATCH(AX$4,'Data transformed'!$4:$4,0)-1)), (MIN(MAX(OFFSET('Data transformed'!$A$4,MATCH($A22,'Data transformed'!$A$5:$A$185,0),MATCH(AX$4,'Data transformed'!$4:$4,0)-1),$O22),$P22)-$O22)/$Q22*100,"NA"))</f>
        <v>57.5</v>
      </c>
      <c r="AY22" s="104" t="str">
        <f aca="true">IF($L22="","",IF(ISNUMBER(OFFSET('Data transformed'!$A$4,MATCH($A22,'Data transformed'!$A$5:$A$185,0),MATCH(AY$4,'Data transformed'!$4:$4,0)-1)), (MIN(MAX(OFFSET('Data transformed'!$A$4,MATCH($A22,'Data transformed'!$A$5:$A$185,0),MATCH(AY$4,'Data transformed'!$4:$4,0)-1),$O22),$P22)-$O22)/$Q22*100,"NA"))</f>
        <v>NA</v>
      </c>
      <c r="AZ22" s="104" t="n">
        <f aca="true">IF($L22="","",IF(ISNUMBER(OFFSET('Data transformed'!$A$4,MATCH($A22,'Data transformed'!$A$5:$A$185,0),MATCH(AZ$4,'Data transformed'!$4:$4,0)-1)), (MIN(MAX(OFFSET('Data transformed'!$A$4,MATCH($A22,'Data transformed'!$A$5:$A$185,0),MATCH(AZ$4,'Data transformed'!$4:$4,0)-1),$O22),$P22)-$O22)/$Q22*100,"NA"))</f>
        <v>58.0128205128205</v>
      </c>
      <c r="BA22" s="104" t="n">
        <f aca="true">IF($L22="","",IF(ISNUMBER(OFFSET('Data transformed'!$A$4,MATCH($A22,'Data transformed'!$A$5:$A$185,0),MATCH(BA$4,'Data transformed'!$4:$4,0)-1)), (MIN(MAX(OFFSET('Data transformed'!$A$4,MATCH($A22,'Data transformed'!$A$5:$A$185,0),MATCH(BA$4,'Data transformed'!$4:$4,0)-1),$O22),$P22)-$O22)/$Q22*100,"NA"))</f>
        <v>39.0384615384615</v>
      </c>
      <c r="BB22" s="104" t="n">
        <f aca="true">IF($L22="","",IF(ISNUMBER(OFFSET('Data transformed'!$A$4,MATCH($A22,'Data transformed'!$A$5:$A$185,0),MATCH(BB$4,'Data transformed'!$4:$4,0)-1)), (MIN(MAX(OFFSET('Data transformed'!$A$4,MATCH($A22,'Data transformed'!$A$5:$A$185,0),MATCH(BB$4,'Data transformed'!$4:$4,0)-1),$O22),$P22)-$O22)/$Q22*100,"NA"))</f>
        <v>54.9358974358974</v>
      </c>
      <c r="BC22" s="104" t="str">
        <f aca="true">IF($L22="","",IF(ISNUMBER(OFFSET('Data transformed'!$A$4,MATCH($A22,'Data transformed'!$A$5:$A$185,0),MATCH(BC$4,'Data transformed'!$4:$4,0)-1)), (MIN(MAX(OFFSET('Data transformed'!$A$4,MATCH($A22,'Data transformed'!$A$5:$A$185,0),MATCH(BC$4,'Data transformed'!$4:$4,0)-1),$O22),$P22)-$O22)/$Q22*100,"NA"))</f>
        <v>NA</v>
      </c>
      <c r="BD22" s="104" t="n">
        <f aca="true">IF($L22="","",IF(ISNUMBER(OFFSET('Data transformed'!$A$4,MATCH($A22,'Data transformed'!$A$5:$A$185,0),MATCH(BD$4,'Data transformed'!$4:$4,0)-1)), (MIN(MAX(OFFSET('Data transformed'!$A$4,MATCH($A22,'Data transformed'!$A$5:$A$185,0),MATCH(BD$4,'Data transformed'!$4:$4,0)-1),$O22),$P22)-$O22)/$Q22*100,"NA"))</f>
        <v>62.1153846153846</v>
      </c>
      <c r="BE22" s="104" t="str">
        <f aca="true">IF($L22="","",IF(ISNUMBER(OFFSET('Data transformed'!$A$4,MATCH($A22,'Data transformed'!$A$5:$A$185,0),MATCH(BE$4,'Data transformed'!$4:$4,0)-1)), (MIN(MAX(OFFSET('Data transformed'!$A$4,MATCH($A22,'Data transformed'!$A$5:$A$185,0),MATCH(BE$4,'Data transformed'!$4:$4,0)-1),$O22),$P22)-$O22)/$Q22*100,"NA"))</f>
        <v>NA</v>
      </c>
      <c r="BF22" s="104" t="n">
        <f aca="true">IF($L22="","",IF(ISNUMBER(OFFSET('Data transformed'!$A$4,MATCH($A22,'Data transformed'!$A$5:$A$185,0),MATCH(BF$4,'Data transformed'!$4:$4,0)-1)), (MIN(MAX(OFFSET('Data transformed'!$A$4,MATCH($A22,'Data transformed'!$A$5:$A$185,0),MATCH(BF$4,'Data transformed'!$4:$4,0)-1),$O22),$P22)-$O22)/$Q22*100,"NA"))</f>
        <v>64.1666666666667</v>
      </c>
      <c r="BG22" s="104" t="n">
        <f aca="true">IF($L22="","",IF(ISNUMBER(OFFSET('Data transformed'!$A$4,MATCH($A22,'Data transformed'!$A$5:$A$185,0),MATCH(BG$4,'Data transformed'!$4:$4,0)-1)), (MIN(MAX(OFFSET('Data transformed'!$A$4,MATCH($A22,'Data transformed'!$A$5:$A$185,0),MATCH(BG$4,'Data transformed'!$4:$4,0)-1),$O22),$P22)-$O22)/$Q22*100,"NA"))</f>
        <v>55.9615384615385</v>
      </c>
      <c r="BH22" s="104" t="n">
        <f aca="true">IF($L22="","",IF(ISNUMBER(OFFSET('Data transformed'!$A$4,MATCH($A22,'Data transformed'!$A$5:$A$185,0),MATCH(BH$4,'Data transformed'!$4:$4,0)-1)), (MIN(MAX(OFFSET('Data transformed'!$A$4,MATCH($A22,'Data transformed'!$A$5:$A$185,0),MATCH(BH$4,'Data transformed'!$4:$4,0)-1),$O22),$P22)-$O22)/$Q22*100,"NA"))</f>
        <v>62.6282051282051</v>
      </c>
      <c r="BI22" s="104" t="n">
        <f aca="true">IF($L22="","",IF(ISNUMBER(OFFSET('Data transformed'!$A$4,MATCH($A22,'Data transformed'!$A$5:$A$185,0),MATCH(BI$4,'Data transformed'!$4:$4,0)-1)), (MIN(MAX(OFFSET('Data transformed'!$A$4,MATCH($A22,'Data transformed'!$A$5:$A$185,0),MATCH(BI$4,'Data transformed'!$4:$4,0)-1),$O22),$P22)-$O22)/$Q22*100,"NA"))</f>
        <v>36.9871794871795</v>
      </c>
      <c r="BJ22" s="104" t="n">
        <f aca="true">IF($L22="","",IF(ISNUMBER(OFFSET('Data transformed'!$A$4,MATCH($A22,'Data transformed'!$A$5:$A$185,0),MATCH(BJ$4,'Data transformed'!$4:$4,0)-1)), (MIN(MAX(OFFSET('Data transformed'!$A$4,MATCH($A22,'Data transformed'!$A$5:$A$185,0),MATCH(BJ$4,'Data transformed'!$4:$4,0)-1),$O22),$P22)-$O22)/$Q22*100,"NA"))</f>
        <v>32.8846153846154</v>
      </c>
      <c r="BK22" s="104" t="n">
        <f aca="true">IF($L22="","",IF(ISNUMBER(OFFSET('Data transformed'!$A$4,MATCH($A22,'Data transformed'!$A$5:$A$185,0),MATCH(BK$4,'Data transformed'!$4:$4,0)-1)), (MIN(MAX(OFFSET('Data transformed'!$A$4,MATCH($A22,'Data transformed'!$A$5:$A$185,0),MATCH(BK$4,'Data transformed'!$4:$4,0)-1),$O22),$P22)-$O22)/$Q22*100,"NA"))</f>
        <v>31.8589743589744</v>
      </c>
      <c r="BL22" s="104" t="n">
        <f aca="true">IF($L22="","",IF(ISNUMBER(OFFSET('Data transformed'!$A$4,MATCH($A22,'Data transformed'!$A$5:$A$185,0),MATCH(BL$4,'Data transformed'!$4:$4,0)-1)), (MIN(MAX(OFFSET('Data transformed'!$A$4,MATCH($A22,'Data transformed'!$A$5:$A$185,0),MATCH(BL$4,'Data transformed'!$4:$4,0)-1),$O22),$P22)-$O22)/$Q22*100,"NA"))</f>
        <v>63.6538461538462</v>
      </c>
      <c r="BM22" s="104" t="n">
        <f aca="true">IF($L22="","",IF(ISNUMBER(OFFSET('Data transformed'!$A$4,MATCH($A22,'Data transformed'!$A$5:$A$185,0),MATCH(BM$4,'Data transformed'!$4:$4,0)-1)), (MIN(MAX(OFFSET('Data transformed'!$A$4,MATCH($A22,'Data transformed'!$A$5:$A$185,0),MATCH(BM$4,'Data transformed'!$4:$4,0)-1),$O22),$P22)-$O22)/$Q22*100,"NA"))</f>
        <v>27.2435897435897</v>
      </c>
      <c r="BN22" s="104" t="n">
        <f aca="true">IF($L22="","",IF(ISNUMBER(OFFSET('Data transformed'!$A$4,MATCH($A22,'Data transformed'!$A$5:$A$185,0),MATCH(BN$4,'Data transformed'!$4:$4,0)-1)), (MIN(MAX(OFFSET('Data transformed'!$A$4,MATCH($A22,'Data transformed'!$A$5:$A$185,0),MATCH(BN$4,'Data transformed'!$4:$4,0)-1),$O22),$P22)-$O22)/$Q22*100,"NA"))</f>
        <v>35.4487179487179</v>
      </c>
      <c r="BO22" s="104" t="n">
        <f aca="true">IF($L22="","",IF(ISNUMBER(OFFSET('Data transformed'!$A$4,MATCH($A22,'Data transformed'!$A$5:$A$185,0),MATCH(BO$4,'Data transformed'!$4:$4,0)-1)), (MIN(MAX(OFFSET('Data transformed'!$A$4,MATCH($A22,'Data transformed'!$A$5:$A$185,0),MATCH(BO$4,'Data transformed'!$4:$4,0)-1),$O22),$P22)-$O22)/$Q22*100,"NA"))</f>
        <v>60.0641025641026</v>
      </c>
      <c r="BP22" s="104" t="n">
        <f aca="true">IF($L22="","",IF(ISNUMBER(OFFSET('Data transformed'!$A$4,MATCH($A22,'Data transformed'!$A$5:$A$185,0),MATCH(BP$4,'Data transformed'!$4:$4,0)-1)), (MIN(MAX(OFFSET('Data transformed'!$A$4,MATCH($A22,'Data transformed'!$A$5:$A$185,0),MATCH(BP$4,'Data transformed'!$4:$4,0)-1),$O22),$P22)-$O22)/$Q22*100,"NA"))</f>
        <v>57.5</v>
      </c>
      <c r="BQ22" s="104" t="n">
        <f aca="true">IF($L22="","",IF(ISNUMBER(OFFSET('Data transformed'!$A$4,MATCH($A22,'Data transformed'!$A$5:$A$185,0),MATCH(BQ$4,'Data transformed'!$4:$4,0)-1)), (MIN(MAX(OFFSET('Data transformed'!$A$4,MATCH($A22,'Data transformed'!$A$5:$A$185,0),MATCH(BQ$4,'Data transformed'!$4:$4,0)-1),$O22),$P22)-$O22)/$Q22*100,"NA"))</f>
        <v>55.448717948718</v>
      </c>
      <c r="BR22" s="104" t="n">
        <f aca="true">IF($L22="","",IF(ISNUMBER(OFFSET('Data transformed'!$A$4,MATCH($A22,'Data transformed'!$A$5:$A$185,0),MATCH(BR$4,'Data transformed'!$4:$4,0)-1)), (MIN(MAX(OFFSET('Data transformed'!$A$4,MATCH($A22,'Data transformed'!$A$5:$A$185,0),MATCH(BR$4,'Data transformed'!$4:$4,0)-1),$O22),$P22)-$O22)/$Q22*100,"NA"))</f>
        <v>22.1153846153846</v>
      </c>
      <c r="BS22" s="104" t="n">
        <f aca="true">IF($L22="","",IF(ISNUMBER(OFFSET('Data transformed'!$A$4,MATCH($A22,'Data transformed'!$A$5:$A$185,0),MATCH(BS$4,'Data transformed'!$4:$4,0)-1)), (MIN(MAX(OFFSET('Data transformed'!$A$4,MATCH($A22,'Data transformed'!$A$5:$A$185,0),MATCH(BS$4,'Data transformed'!$4:$4,0)-1),$O22),$P22)-$O22)/$Q22*100,"NA"))</f>
        <v>34.4230769230769</v>
      </c>
      <c r="BT22" s="104" t="n">
        <f aca="true">IF($L22="","",IF(ISNUMBER(OFFSET('Data transformed'!$A$4,MATCH($A22,'Data transformed'!$A$5:$A$185,0),MATCH(BT$4,'Data transformed'!$4:$4,0)-1)), (MIN(MAX(OFFSET('Data transformed'!$A$4,MATCH($A22,'Data transformed'!$A$5:$A$185,0),MATCH(BT$4,'Data transformed'!$4:$4,0)-1),$O22),$P22)-$O22)/$Q22*100,"NA"))</f>
        <v>65.1923076923077</v>
      </c>
      <c r="BU22" s="104" t="n">
        <f aca="true">IF($L22="","",IF(ISNUMBER(OFFSET('Data transformed'!$A$4,MATCH($A22,'Data transformed'!$A$5:$A$185,0),MATCH(BU$4,'Data transformed'!$4:$4,0)-1)), (MIN(MAX(OFFSET('Data transformed'!$A$4,MATCH($A22,'Data transformed'!$A$5:$A$185,0),MATCH(BU$4,'Data transformed'!$4:$4,0)-1),$O22),$P22)-$O22)/$Q22*100,"NA"))</f>
        <v>65.1923076923077</v>
      </c>
      <c r="BV22" s="104" t="n">
        <f aca="true">IF($L22="","",IF(ISNUMBER(OFFSET('Data transformed'!$A$4,MATCH($A22,'Data transformed'!$A$5:$A$185,0),MATCH(BV$4,'Data transformed'!$4:$4,0)-1)), (MIN(MAX(OFFSET('Data transformed'!$A$4,MATCH($A22,'Data transformed'!$A$5:$A$185,0),MATCH(BV$4,'Data transformed'!$4:$4,0)-1),$O22),$P22)-$O22)/$Q22*100,"NA"))</f>
        <v>64.6794871794872</v>
      </c>
      <c r="BW22" s="104" t="n">
        <f aca="true">IF($L22="","",IF(ISNUMBER(OFFSET('Data transformed'!$A$4,MATCH($A22,'Data transformed'!$A$5:$A$185,0),MATCH(BW$4,'Data transformed'!$4:$4,0)-1)), (MIN(MAX(OFFSET('Data transformed'!$A$4,MATCH($A22,'Data transformed'!$A$5:$A$185,0),MATCH(BW$4,'Data transformed'!$4:$4,0)-1),$O22),$P22)-$O22)/$Q22*100,"NA"))</f>
        <v>24.6794871794872</v>
      </c>
      <c r="BX22" s="104" t="n">
        <f aca="true">IF($L22="","",IF(ISNUMBER(OFFSET('Data transformed'!$A$4,MATCH($A22,'Data transformed'!$A$5:$A$185,0),MATCH(BX$4,'Data transformed'!$4:$4,0)-1)), (MIN(MAX(OFFSET('Data transformed'!$A$4,MATCH($A22,'Data transformed'!$A$5:$A$185,0),MATCH(BX$4,'Data transformed'!$4:$4,0)-1),$O22),$P22)-$O22)/$Q22*100,"NA"))</f>
        <v>37.5</v>
      </c>
      <c r="BY22" s="104" t="n">
        <f aca="true">IF($L22="","",IF(ISNUMBER(OFFSET('Data transformed'!$A$4,MATCH($A22,'Data transformed'!$A$5:$A$185,0),MATCH(BY$4,'Data transformed'!$4:$4,0)-1)), (MIN(MAX(OFFSET('Data transformed'!$A$4,MATCH($A22,'Data transformed'!$A$5:$A$185,0),MATCH(BY$4,'Data transformed'!$4:$4,0)-1),$O22),$P22)-$O22)/$Q22*100,"NA"))</f>
        <v>35.9615384615385</v>
      </c>
      <c r="BZ22" s="104" t="n">
        <f aca="true">IF($L22="","",IF(ISNUMBER(OFFSET('Data transformed'!$A$4,MATCH($A22,'Data transformed'!$A$5:$A$185,0),MATCH(BZ$4,'Data transformed'!$4:$4,0)-1)), (MIN(MAX(OFFSET('Data transformed'!$A$4,MATCH($A22,'Data transformed'!$A$5:$A$185,0),MATCH(BZ$4,'Data transformed'!$4:$4,0)-1),$O22),$P22)-$O22)/$Q22*100,"NA"))</f>
        <v>31.3461538461538</v>
      </c>
      <c r="CA22" s="104" t="str">
        <f aca="true">IF($L22="","",IF(ISNUMBER(OFFSET('Data transformed'!$A$4,MATCH($A22,'Data transformed'!$A$5:$A$185,0),MATCH(CA$4,'Data transformed'!$4:$4,0)-1)), (MIN(MAX(OFFSET('Data transformed'!$A$4,MATCH($A22,'Data transformed'!$A$5:$A$185,0),MATCH(CA$4,'Data transformed'!$4:$4,0)-1),$O22),$P22)-$O22)/$Q22*100,"NA"))</f>
        <v>NA</v>
      </c>
      <c r="CB22" s="104" t="n">
        <f aca="true">IF($L22="","",IF(ISNUMBER(OFFSET('Data transformed'!$A$4,MATCH($A22,'Data transformed'!$A$5:$A$185,0),MATCH(CB$4,'Data transformed'!$4:$4,0)-1)), (MIN(MAX(OFFSET('Data transformed'!$A$4,MATCH($A22,'Data transformed'!$A$5:$A$185,0),MATCH(CB$4,'Data transformed'!$4:$4,0)-1),$O22),$P22)-$O22)/$Q22*100,"NA"))</f>
        <v>58.525641025641</v>
      </c>
      <c r="CC22" s="104" t="n">
        <f aca="true">IF($L22="","",IF(ISNUMBER(OFFSET('Data transformed'!$A$4,MATCH($A22,'Data transformed'!$A$5:$A$185,0),MATCH(CC$4,'Data transformed'!$4:$4,0)-1)), (MIN(MAX(OFFSET('Data transformed'!$A$4,MATCH($A22,'Data transformed'!$A$5:$A$185,0),MATCH(CC$4,'Data transformed'!$4:$4,0)-1),$O22),$P22)-$O22)/$Q22*100,"NA"))</f>
        <v>61.0897435897436</v>
      </c>
      <c r="CD22" s="104" t="n">
        <f aca="true">IF($L22="","",IF(ISNUMBER(OFFSET('Data transformed'!$A$4,MATCH($A22,'Data transformed'!$A$5:$A$185,0),MATCH(CD$4,'Data transformed'!$4:$4,0)-1)), (MIN(MAX(OFFSET('Data transformed'!$A$4,MATCH($A22,'Data transformed'!$A$5:$A$185,0),MATCH(CD$4,'Data transformed'!$4:$4,0)-1),$O22),$P22)-$O22)/$Q22*100,"NA"))</f>
        <v>43.6538461538462</v>
      </c>
      <c r="CE22" s="104" t="n">
        <f aca="true">IF($L22="","",IF(ISNUMBER(OFFSET('Data transformed'!$A$4,MATCH($A22,'Data transformed'!$A$5:$A$185,0),MATCH(CE$4,'Data transformed'!$4:$4,0)-1)), (MIN(MAX(OFFSET('Data transformed'!$A$4,MATCH($A22,'Data transformed'!$A$5:$A$185,0),MATCH(CE$4,'Data transformed'!$4:$4,0)-1),$O22),$P22)-$O22)/$Q22*100,"NA"))</f>
        <v>52.8846153846154</v>
      </c>
      <c r="CF22" s="104" t="n">
        <f aca="true">IF($L22="","",IF(ISNUMBER(OFFSET('Data transformed'!$A$4,MATCH($A22,'Data transformed'!$A$5:$A$185,0),MATCH(CF$4,'Data transformed'!$4:$4,0)-1)), (MIN(MAX(OFFSET('Data transformed'!$A$4,MATCH($A22,'Data transformed'!$A$5:$A$185,0),MATCH(CF$4,'Data transformed'!$4:$4,0)-1),$O22),$P22)-$O22)/$Q22*100,"NA"))</f>
        <v>39.5512820512821</v>
      </c>
      <c r="CG22" s="104" t="str">
        <f aca="true">IF($L22="","",IF(ISNUMBER(OFFSET('Data transformed'!$A$4,MATCH($A22,'Data transformed'!$A$5:$A$185,0),MATCH(CG$4,'Data transformed'!$4:$4,0)-1)), (MIN(MAX(OFFSET('Data transformed'!$A$4,MATCH($A22,'Data transformed'!$A$5:$A$185,0),MATCH(CG$4,'Data transformed'!$4:$4,0)-1),$O22),$P22)-$O22)/$Q22*100,"NA"))</f>
        <v>NA</v>
      </c>
      <c r="CH22" s="104" t="n">
        <f aca="true">IF($L22="","",IF(ISNUMBER(OFFSET('Data transformed'!$A$4,MATCH($A22,'Data transformed'!$A$5:$A$185,0),MATCH(CH$4,'Data transformed'!$4:$4,0)-1)), (MIN(MAX(OFFSET('Data transformed'!$A$4,MATCH($A22,'Data transformed'!$A$5:$A$185,0),MATCH(CH$4,'Data transformed'!$4:$4,0)-1),$O22),$P22)-$O22)/$Q22*100,"NA"))</f>
        <v>35.4487179487179</v>
      </c>
      <c r="CI22" s="104" t="n">
        <f aca="true">IF($L22="","",IF(ISNUMBER(OFFSET('Data transformed'!$A$4,MATCH($A22,'Data transformed'!$A$5:$A$185,0),MATCH(CI$4,'Data transformed'!$4:$4,0)-1)), (MIN(MAX(OFFSET('Data transformed'!$A$4,MATCH($A22,'Data transformed'!$A$5:$A$185,0),MATCH(CI$4,'Data transformed'!$4:$4,0)-1),$O22),$P22)-$O22)/$Q22*100,"NA"))</f>
        <v>64.1666666666667</v>
      </c>
      <c r="CJ22" s="104" t="n">
        <f aca="true">IF($L22="","",IF(ISNUMBER(OFFSET('Data transformed'!$A$4,MATCH($A22,'Data transformed'!$A$5:$A$185,0),MATCH(CJ$4,'Data transformed'!$4:$4,0)-1)), (MIN(MAX(OFFSET('Data transformed'!$A$4,MATCH($A22,'Data transformed'!$A$5:$A$185,0),MATCH(CJ$4,'Data transformed'!$4:$4,0)-1),$O22),$P22)-$O22)/$Q22*100,"NA"))</f>
        <v>50.3205128205128</v>
      </c>
      <c r="CK22" s="104" t="str">
        <f aca="true">IF($L22="","",IF(ISNUMBER(OFFSET('Data transformed'!$A$4,MATCH($A22,'Data transformed'!$A$5:$A$185,0),MATCH(CK$4,'Data transformed'!$4:$4,0)-1)), (MIN(MAX(OFFSET('Data transformed'!$A$4,MATCH($A22,'Data transformed'!$A$5:$A$185,0),MATCH(CK$4,'Data transformed'!$4:$4,0)-1),$O22),$P22)-$O22)/$Q22*100,"NA"))</f>
        <v>NA</v>
      </c>
      <c r="CL22" s="104" t="n">
        <f aca="true">IF($L22="","",IF(ISNUMBER(OFFSET('Data transformed'!$A$4,MATCH($A22,'Data transformed'!$A$5:$A$185,0),MATCH(CL$4,'Data transformed'!$4:$4,0)-1)), (MIN(MAX(OFFSET('Data transformed'!$A$4,MATCH($A22,'Data transformed'!$A$5:$A$185,0),MATCH(CL$4,'Data transformed'!$4:$4,0)-1),$O22),$P22)-$O22)/$Q22*100,"NA"))</f>
        <v>64.1666666666667</v>
      </c>
      <c r="CM22" s="104" t="n">
        <f aca="true">IF($L22="","",IF(ISNUMBER(OFFSET('Data transformed'!$A$4,MATCH($A22,'Data transformed'!$A$5:$A$185,0),MATCH(CM$4,'Data transformed'!$4:$4,0)-1)), (MIN(MAX(OFFSET('Data transformed'!$A$4,MATCH($A22,'Data transformed'!$A$5:$A$185,0),MATCH(CM$4,'Data transformed'!$4:$4,0)-1),$O22),$P22)-$O22)/$Q22*100,"NA"))</f>
        <v>65.1923076923077</v>
      </c>
      <c r="CN22" s="104" t="n">
        <f aca="true">IF($L22="","",IF(ISNUMBER(OFFSET('Data transformed'!$A$4,MATCH($A22,'Data transformed'!$A$5:$A$185,0),MATCH(CN$4,'Data transformed'!$4:$4,0)-1)), (MIN(MAX(OFFSET('Data transformed'!$A$4,MATCH($A22,'Data transformed'!$A$5:$A$185,0),MATCH(CN$4,'Data transformed'!$4:$4,0)-1),$O22),$P22)-$O22)/$Q22*100,"NA"))</f>
        <v>25.1923076923077</v>
      </c>
      <c r="CO22" s="104" t="n">
        <f aca="true">IF($L22="","",IF(ISNUMBER(OFFSET('Data transformed'!$A$4,MATCH($A22,'Data transformed'!$A$5:$A$185,0),MATCH(CO$4,'Data transformed'!$4:$4,0)-1)), (MIN(MAX(OFFSET('Data transformed'!$A$4,MATCH($A22,'Data transformed'!$A$5:$A$185,0),MATCH(CO$4,'Data transformed'!$4:$4,0)-1),$O22),$P22)-$O22)/$Q22*100,"NA"))</f>
        <v>36.9871794871795</v>
      </c>
      <c r="CP22" s="104" t="n">
        <f aca="true">IF($L22="","",IF(ISNUMBER(OFFSET('Data transformed'!$A$4,MATCH($A22,'Data transformed'!$A$5:$A$185,0),MATCH(CP$4,'Data transformed'!$4:$4,0)-1)), (MIN(MAX(OFFSET('Data transformed'!$A$4,MATCH($A22,'Data transformed'!$A$5:$A$185,0),MATCH(CP$4,'Data transformed'!$4:$4,0)-1),$O22),$P22)-$O22)/$Q22*100,"NA"))</f>
        <v>38.0128205128205</v>
      </c>
      <c r="CQ22" s="104" t="n">
        <f aca="true">IF($L22="","",IF(ISNUMBER(OFFSET('Data transformed'!$A$4,MATCH($A22,'Data transformed'!$A$5:$A$185,0),MATCH(CQ$4,'Data transformed'!$4:$4,0)-1)), (MIN(MAX(OFFSET('Data transformed'!$A$4,MATCH($A22,'Data transformed'!$A$5:$A$185,0),MATCH(CQ$4,'Data transformed'!$4:$4,0)-1),$O22),$P22)-$O22)/$Q22*100,"NA"))</f>
        <v>49.2948717948718</v>
      </c>
      <c r="CR22" s="104" t="n">
        <f aca="true">IF($L22="","",IF(ISNUMBER(OFFSET('Data transformed'!$A$4,MATCH($A22,'Data transformed'!$A$5:$A$185,0),MATCH(CR$4,'Data transformed'!$4:$4,0)-1)), (MIN(MAX(OFFSET('Data transformed'!$A$4,MATCH($A22,'Data transformed'!$A$5:$A$185,0),MATCH(CR$4,'Data transformed'!$4:$4,0)-1),$O22),$P22)-$O22)/$Q22*100,"NA"))</f>
        <v>46.7307692307692</v>
      </c>
      <c r="CS22" s="104" t="n">
        <f aca="true">IF($L22="","",IF(ISNUMBER(OFFSET('Data transformed'!$A$4,MATCH($A22,'Data transformed'!$A$5:$A$185,0),MATCH(CS$4,'Data transformed'!$4:$4,0)-1)), (MIN(MAX(OFFSET('Data transformed'!$A$4,MATCH($A22,'Data transformed'!$A$5:$A$185,0),MATCH(CS$4,'Data transformed'!$4:$4,0)-1),$O22),$P22)-$O22)/$Q22*100,"NA"))</f>
        <v>61.6025641025641</v>
      </c>
      <c r="CT22" s="104" t="n">
        <f aca="true">IF($L22="","",IF(ISNUMBER(OFFSET('Data transformed'!$A$4,MATCH($A22,'Data transformed'!$A$5:$A$185,0),MATCH(CT$4,'Data transformed'!$4:$4,0)-1)), (MIN(MAX(OFFSET('Data transformed'!$A$4,MATCH($A22,'Data transformed'!$A$5:$A$185,0),MATCH(CT$4,'Data transformed'!$4:$4,0)-1),$O22),$P22)-$O22)/$Q22*100,"NA"))</f>
        <v>29.8076923076923</v>
      </c>
      <c r="CU22" s="104" t="str">
        <f aca="true">IF($L22="","",IF(ISNUMBER(OFFSET('Data transformed'!$A$4,MATCH($A22,'Data transformed'!$A$5:$A$185,0),MATCH(CU$4,'Data transformed'!$4:$4,0)-1)), (MIN(MAX(OFFSET('Data transformed'!$A$4,MATCH($A22,'Data transformed'!$A$5:$A$185,0),MATCH(CU$4,'Data transformed'!$4:$4,0)-1),$O22),$P22)-$O22)/$Q22*100,"NA"))</f>
        <v>NA</v>
      </c>
      <c r="CV22" s="104" t="n">
        <f aca="true">IF($L22="","",IF(ISNUMBER(OFFSET('Data transformed'!$A$4,MATCH($A22,'Data transformed'!$A$5:$A$185,0),MATCH(CV$4,'Data transformed'!$4:$4,0)-1)), (MIN(MAX(OFFSET('Data transformed'!$A$4,MATCH($A22,'Data transformed'!$A$5:$A$185,0),MATCH(CV$4,'Data transformed'!$4:$4,0)-1),$O22),$P22)-$O22)/$Q22*100,"NA"))</f>
        <v>37.5</v>
      </c>
      <c r="CW22" s="104" t="n">
        <f aca="true">IF($L22="","",IF(ISNUMBER(OFFSET('Data transformed'!$A$4,MATCH($A22,'Data transformed'!$A$5:$A$185,0),MATCH(CW$4,'Data transformed'!$4:$4,0)-1)), (MIN(MAX(OFFSET('Data transformed'!$A$4,MATCH($A22,'Data transformed'!$A$5:$A$185,0),MATCH(CW$4,'Data transformed'!$4:$4,0)-1),$O22),$P22)-$O22)/$Q22*100,"NA"))</f>
        <v>42.1153846153846</v>
      </c>
    </row>
    <row r="23" s="103" customFormat="true" ht="15.5" hidden="false" customHeight="false" outlineLevel="0" collapsed="false">
      <c r="A23" s="107" t="n">
        <v>1230</v>
      </c>
      <c r="B23" s="107" t="n">
        <v>3</v>
      </c>
      <c r="C23" s="103" t="str">
        <f aca="true">IF(ISBLANK(OFFSET('outliers treatment'!$A$3,MATCH($A23,'outliers treatment'!$A$4:$A$154,0),MATCH(C$4,'outliers treatment'!$4:$4,0)-1)),"",OFFSET('outliers treatment'!$A$3,MATCH($A23,'outliers treatment'!$A$4:$A$154,0),MATCH(C$4,'outliers treatment'!$4:$4,0)-1))</f>
        <v>Access to healthcare</v>
      </c>
      <c r="D23" s="103" t="str">
        <f aca="true">IF(ISBLANK(OFFSET('outliers treatment'!$A$3,MATCH($A23,'outliers treatment'!$A$4:$A$154,0),MATCH(D$4,'outliers treatment'!$4:$4,0)-1)),"",OFFSET('outliers treatment'!$A$3,MATCH($A23,'outliers treatment'!$A$4:$A$154,0),MATCH(D$4,'outliers treatment'!$4:$4,0)-1))</f>
        <v/>
      </c>
      <c r="E23" s="103" t="str">
        <f aca="true">IF(ISBLANK(OFFSET('outliers treatment'!$A$3,MATCH($A23,'outliers treatment'!$A$4:$A$154,0),MATCH(E$4,'outliers treatment'!$4:$4,0)-1)),"",OFFSET('outliers treatment'!$A$3,MATCH($A23,'outliers treatment'!$A$4:$A$154,0),MATCH(E$4,'outliers treatment'!$4:$4,0)-1))</f>
        <v/>
      </c>
      <c r="F23" s="103" t="str">
        <f aca="true">IF(ISBLANK(OFFSET('outliers treatment'!$A$3,MATCH($A23,'outliers treatment'!$A$4:$A$154,0),MATCH(F$4,'outliers treatment'!$4:$4,0)-1)),"",OFFSET('outliers treatment'!$A$3,MATCH($A23,'outliers treatment'!$A$4:$A$154,0),MATCH(F$4,'outliers treatment'!$4:$4,0)-1))</f>
        <v/>
      </c>
      <c r="G23" s="103" t="str">
        <f aca="true">IF(ISBLANK(OFFSET('outliers treatment'!$A$3,MATCH($A23,'outliers treatment'!$A$4:$A$154,0),MATCH(G$4,'outliers treatment'!$4:$4,0)-1)),"",OFFSET('outliers treatment'!$A$3,MATCH($A23,'outliers treatment'!$A$4:$A$154,0),MATCH(G$4,'outliers treatment'!$4:$4,0)-1))</f>
        <v/>
      </c>
      <c r="H23" s="103" t="str">
        <f aca="true">IF(ISBLANK(OFFSET('outliers treatment'!$A$3,MATCH($A23,'outliers treatment'!$A$4:$A$154,0),MATCH(H$4,'outliers treatment'!$4:$4,0)-1)),"",OFFSET('outliers treatment'!$A$3,MATCH($A23,'outliers treatment'!$A$4:$A$154,0),MATCH(H$4,'outliers treatment'!$4:$4,0)-1))</f>
        <v/>
      </c>
      <c r="I23" s="103" t="str">
        <f aca="true">IF(ISBLANK(OFFSET('outliers treatment'!$A$3,MATCH($A23,'outliers treatment'!$A$4:$A$154,0),MATCH(I$4,'outliers treatment'!$4:$4,0)-1)),"",OFFSET('outliers treatment'!$A$3,MATCH($A23,'outliers treatment'!$A$4:$A$154,0),MATCH(I$4,'outliers treatment'!$4:$4,0)-1))</f>
        <v/>
      </c>
      <c r="J23" s="104" t="n">
        <f aca="false" t="array" ref="J23:J23">MIN(IF(ISNUMBER(V23:CW23),V23:CW23))</f>
        <v>30.22949586155</v>
      </c>
      <c r="K23" s="103" t="n">
        <f aca="false" t="array" ref="K23:K23">MAX(IF(ISNUMBER(V23:CW23),V23:CW23))</f>
        <v>65.4815650865312</v>
      </c>
      <c r="L23" s="103" t="e">
        <f aca="true">IF(ISBLANK(OFFSET('outliers treatment'!$A$3,MATCH($A23,'outliers treatment'!$A$4:$A$154,0),MATCH(L$4,'outliers treatment'!$4:$4,0)-1)),"",OFFSET('outliers treatment'!$A$3,MATCH($A23,'outliers treatment'!$A$4:$A$154,0),MATCH(L$4,'outliers treatment'!$4:$4,0)-1))</f>
        <v>#N/A</v>
      </c>
      <c r="M23" s="103" t="e">
        <f aca="true">IF(ISBLANK(OFFSET('outliers treatment'!$A$3,MATCH($A23,'outliers treatment'!$A$4:$A$154,0),MATCH(M$4,'outliers treatment'!$4:$4,0)-1)),"",OFFSET('outliers treatment'!$A$3,MATCH($A23,'outliers treatment'!$A$4:$A$154,0),MATCH(M$4,'outliers treatment'!$4:$4,0)-1))</f>
        <v>#N/A</v>
      </c>
      <c r="N23" s="103" t="str">
        <f aca="true">IF(ISBLANK(OFFSET('outliers treatment'!$A$3,MATCH($A23,'outliers treatment'!$A$4:$A$154,0),MATCH(N$4,'outliers treatment'!$4:$4,0)-1)),"",OFFSET('outliers treatment'!$A$3,MATCH($A23,'outliers treatment'!$A$4:$A$154,0),MATCH(N$4,'outliers treatment'!$4:$4,0)-1))</f>
        <v/>
      </c>
      <c r="O23" s="103" t="str">
        <f aca="true">IF(ISBLANK(OFFSET('outliers treatment'!$A$3,MATCH($A23,'outliers treatment'!$A$4:$A$154,0),MATCH(O$4,'outliers treatment'!$4:$4,0)-1)),"",OFFSET('outliers treatment'!$A$3,MATCH($A23,'outliers treatment'!$A$4:$A$154,0),MATCH(O$4,'outliers treatment'!$4:$4,0)-1))</f>
        <v/>
      </c>
      <c r="P23" s="103" t="str">
        <f aca="true">IF(ISBLANK(OFFSET('outliers treatment'!$A$3,MATCH($A23,'outliers treatment'!$A$4:$A$154,0),MATCH(P$4,'outliers treatment'!$4:$4,0)-1)),"",OFFSET('outliers treatment'!$A$3,MATCH($A23,'outliers treatment'!$A$4:$A$154,0),MATCH(P$4,'outliers treatment'!$4:$4,0)-1))</f>
        <v/>
      </c>
      <c r="Q23" s="103" t="str">
        <f aca="false">IFERROR(P23-O23,"")</f>
        <v/>
      </c>
      <c r="R23" s="105" t="n">
        <f aca="false" t="array" ref="R23:R23">IFERROR(SKEW(IF(ISNUMBER(V23:CW23),V23:CW23,"")),"")</f>
        <v>-0.0252733765286634</v>
      </c>
      <c r="S23" s="103" t="n">
        <v>1</v>
      </c>
      <c r="T23" s="103" t="n">
        <v>1</v>
      </c>
      <c r="U23" s="106" t="str">
        <f aca="false" t="array" ref="U23:U23">IF(B23&lt;4,"",1-IFERROR(SUM(ISNUMBER(V23:CW23)*(1-$V$3:$CW$3))/COUNTIF($V$3:$CW$3,0),0))</f>
        <v/>
      </c>
      <c r="V23" s="104" t="n">
        <f aca="false" t="array" ref="V23:V23">SUM(IF(ISNUMBER(V24),$T24*V24,0))/SUM(IF(ISNUMBER(V24),$T24,0))</f>
        <v>51.86230248307</v>
      </c>
      <c r="W23" s="104" t="n">
        <f aca="false">SUM(IF(ISNUMBER(W24),$T24*W24,0))/SUM(IF(ISNUMBER(W24),$T24,0))</f>
        <v>65.4815650865312</v>
      </c>
      <c r="X23" s="104" t="n">
        <f aca="false">SUM(IF(ISNUMBER(X24),$T24*X24,0))/SUM(IF(ISNUMBER(X24),$T24,0))</f>
        <v>64.9548532731377</v>
      </c>
      <c r="Y23" s="104" t="n">
        <f aca="false">SUM(IF(ISNUMBER(Y24),$T24*Y24,0))/SUM(IF(ISNUMBER(Y24),$T24,0))</f>
        <v>65.4815650865312</v>
      </c>
      <c r="Z23" s="104" t="n">
        <f aca="false">SUM(IF(ISNUMBER(Z24),$T24*Z24,0))/SUM(IF(ISNUMBER(Z24),$T24,0))</f>
        <v>38.5440180586907</v>
      </c>
      <c r="AA23" s="104" t="n">
        <f aca="false">SUM(IF(ISNUMBER(AA24),$T24*AA24,0))/SUM(IF(ISNUMBER(AA24),$T24,0))</f>
        <v>31.1700526711813</v>
      </c>
      <c r="AB23" s="104" t="n">
        <f aca="false">SUM(IF(ISNUMBER(AB24),$T24*AB24,0))/SUM(IF(ISNUMBER(AB24),$T24,0))</f>
        <v>54.1572610985704</v>
      </c>
      <c r="AC23" s="104" t="n">
        <f aca="false">SUM(IF(ISNUMBER(AC24),$T24*AC24,0))/SUM(IF(ISNUMBER(AC24),$T24,0))</f>
        <v>65.4063205417607</v>
      </c>
      <c r="AD23" s="104" t="n">
        <f aca="false">SUM(IF(ISNUMBER(AD24),$T24*AD24,0))/SUM(IF(ISNUMBER(AD24),$T24,0))</f>
        <v>62.7351392024078</v>
      </c>
      <c r="AE23" s="104" t="n">
        <f aca="false">SUM(IF(ISNUMBER(AE24),$T24*AE24,0))/SUM(IF(ISNUMBER(AE24),$T24,0))</f>
        <v>54.2701279157261</v>
      </c>
      <c r="AF23" s="104" t="n">
        <f aca="false">SUM(IF(ISNUMBER(AF24),$T24*AF24,0))/SUM(IF(ISNUMBER(AF24),$T24,0))</f>
        <v>54.4958615500376</v>
      </c>
      <c r="AG23" s="104" t="n">
        <f aca="false">SUM(IF(ISNUMBER(AG24),$T24*AG24,0))/SUM(IF(ISNUMBER(AG24),$T24,0))</f>
        <v>33.1640331075997</v>
      </c>
      <c r="AH23" s="104" t="n">
        <f aca="false">SUM(IF(ISNUMBER(AH24),$T24*AH24,0))/SUM(IF(ISNUMBER(AH24),$T24,0))</f>
        <v>47.6109857035365</v>
      </c>
      <c r="AI23" s="104" t="n">
        <f aca="false">SUM(IF(ISNUMBER(AI24),$T24*AI24,0))/SUM(IF(ISNUMBER(AI24),$T24,0))</f>
        <v>42.607223476298</v>
      </c>
      <c r="AJ23" s="104" t="n">
        <f aca="false">SUM(IF(ISNUMBER(AJ24),$T24*AJ24,0))/SUM(IF(ISNUMBER(AJ24),$T24,0))</f>
        <v>49.6802106847254</v>
      </c>
      <c r="AK23" s="104" t="n">
        <f aca="false">SUM(IF(ISNUMBER(AK24),$T24*AK24,0))/SUM(IF(ISNUMBER(AK24),$T24,0))</f>
        <v>50.8841234010534</v>
      </c>
      <c r="AL23" s="104" t="n">
        <f aca="false">SUM(IF(ISNUMBER(AL24),$T24*AL24,0))/SUM(IF(ISNUMBER(AL24),$T24,0))</f>
        <v>65.293453724605</v>
      </c>
      <c r="AM23" s="104" t="n">
        <f aca="false">SUM(IF(ISNUMBER(AM24),$T24*AM24,0))/SUM(IF(ISNUMBER(AM24),$T24,0))</f>
        <v>61.5312264860798</v>
      </c>
      <c r="AN23" s="104" t="e">
        <f aca="false">SUM(IF(ISNUMBER(AN24),$T24*AN24,0))/SUM(IF(ISNUMBER(AN24),$T24,0))</f>
        <v>#DIV/0!</v>
      </c>
      <c r="AO23" s="104" t="e">
        <f aca="false">SUM(IF(ISNUMBER(AO24),$T24*AO24,0))/SUM(IF(ISNUMBER(AO24),$T24,0))</f>
        <v>#DIV/0!</v>
      </c>
      <c r="AP23" s="104" t="n">
        <f aca="false">SUM(IF(ISNUMBER(AP24),$T24*AP24,0))/SUM(IF(ISNUMBER(AP24),$T24,0))</f>
        <v>39.7855530474041</v>
      </c>
      <c r="AQ23" s="104" t="n">
        <f aca="false">SUM(IF(ISNUMBER(AQ24),$T24*AQ24,0))/SUM(IF(ISNUMBER(AQ24),$T24,0))</f>
        <v>58.2957110609481</v>
      </c>
      <c r="AR23" s="104" t="n">
        <f aca="false">SUM(IF(ISNUMBER(AR24),$T24*AR24,0))/SUM(IF(ISNUMBER(AR24),$T24,0))</f>
        <v>65.4815650865312</v>
      </c>
      <c r="AS23" s="104" t="n">
        <f aca="false">SUM(IF(ISNUMBER(AS24),$T24*AS24,0))/SUM(IF(ISNUMBER(AS24),$T24,0))</f>
        <v>50.0188111361926</v>
      </c>
      <c r="AT23" s="104" t="n">
        <f aca="false">SUM(IF(ISNUMBER(AT24),$T24*AT24,0))/SUM(IF(ISNUMBER(AT24),$T24,0))</f>
        <v>65.4815650865312</v>
      </c>
      <c r="AU23" s="104" t="n">
        <f aca="false">SUM(IF(ISNUMBER(AU24),$T24*AU24,0))/SUM(IF(ISNUMBER(AU24),$T24,0))</f>
        <v>63.0361173814899</v>
      </c>
      <c r="AV23" s="104" t="n">
        <f aca="false">SUM(IF(ISNUMBER(AV24),$T24*AV24,0))/SUM(IF(ISNUMBER(AV24),$T24,0))</f>
        <v>37.3777276147479</v>
      </c>
      <c r="AW23" s="104" t="e">
        <f aca="false">SUM(IF(ISNUMBER(AW24),$T24*AW24,0))/SUM(IF(ISNUMBER(AW24),$T24,0))</f>
        <v>#DIV/0!</v>
      </c>
      <c r="AX23" s="104" t="n">
        <f aca="false">SUM(IF(ISNUMBER(AX24),$T24*AX24,0))/SUM(IF(ISNUMBER(AX24),$T24,0))</f>
        <v>51.9375470278405</v>
      </c>
      <c r="AY23" s="104" t="n">
        <f aca="false">SUM(IF(ISNUMBER(AY24),$T24*AY24,0))/SUM(IF(ISNUMBER(AY24),$T24,0))</f>
        <v>65.4815650865312</v>
      </c>
      <c r="AZ23" s="104" t="n">
        <f aca="false">SUM(IF(ISNUMBER(AZ24),$T24*AZ24,0))/SUM(IF(ISNUMBER(AZ24),$T24,0))</f>
        <v>48.9277652370203</v>
      </c>
      <c r="BA23" s="104" t="n">
        <f aca="false">SUM(IF(ISNUMBER(BA24),$T24*BA24,0))/SUM(IF(ISNUMBER(BA24),$T24,0))</f>
        <v>38.3182844243792</v>
      </c>
      <c r="BB23" s="104" t="n">
        <f aca="false">SUM(IF(ISNUMBER(BB24),$T24*BB24,0))/SUM(IF(ISNUMBER(BB24),$T24,0))</f>
        <v>37.0391271632807</v>
      </c>
      <c r="BC23" s="104" t="n">
        <f aca="false">SUM(IF(ISNUMBER(BC24),$T24*BC24,0))/SUM(IF(ISNUMBER(BC24),$T24,0))</f>
        <v>58.3333333333333</v>
      </c>
      <c r="BD23" s="104" t="n">
        <f aca="false">SUM(IF(ISNUMBER(BD24),$T24*BD24,0))/SUM(IF(ISNUMBER(BD24),$T24,0))</f>
        <v>58.7095560571859</v>
      </c>
      <c r="BE23" s="104" t="n">
        <f aca="false">SUM(IF(ISNUMBER(BE24),$T24*BE24,0))/SUM(IF(ISNUMBER(BE24),$T24,0))</f>
        <v>39.4469525959368</v>
      </c>
      <c r="BF23" s="104" t="n">
        <f aca="false">SUM(IF(ISNUMBER(BF24),$T24*BF24,0))/SUM(IF(ISNUMBER(BF24),$T24,0))</f>
        <v>64.7291196388262</v>
      </c>
      <c r="BG23" s="104" t="n">
        <f aca="false">SUM(IF(ISNUMBER(BG24),$T24*BG24,0))/SUM(IF(ISNUMBER(BG24),$T24,0))</f>
        <v>31.6591422121896</v>
      </c>
      <c r="BH23" s="104" t="n">
        <f aca="false">SUM(IF(ISNUMBER(BH24),$T24*BH24,0))/SUM(IF(ISNUMBER(BH24),$T24,0))</f>
        <v>56.941309255079</v>
      </c>
      <c r="BI23" s="104" t="n">
        <f aca="false">SUM(IF(ISNUMBER(BI24),$T24*BI24,0))/SUM(IF(ISNUMBER(BI24),$T24,0))</f>
        <v>43.3972911963883</v>
      </c>
      <c r="BJ23" s="104" t="n">
        <f aca="false">SUM(IF(ISNUMBER(BJ24),$T24*BJ24,0))/SUM(IF(ISNUMBER(BJ24),$T24,0))</f>
        <v>51.3355906696765</v>
      </c>
      <c r="BK23" s="104" t="n">
        <f aca="false">SUM(IF(ISNUMBER(BK24),$T24*BK24,0))/SUM(IF(ISNUMBER(BK24),$T24,0))</f>
        <v>31.3581640331076</v>
      </c>
      <c r="BL23" s="104" t="e">
        <f aca="false">SUM(IF(ISNUMBER(BL24),$T24*BL24,0))/SUM(IF(ISNUMBER(BL24),$T24,0))</f>
        <v>#DIV/0!</v>
      </c>
      <c r="BM23" s="104" t="n">
        <f aca="false">SUM(IF(ISNUMBER(BM24),$T24*BM24,0))/SUM(IF(ISNUMBER(BM24),$T24,0))</f>
        <v>30.22949586155</v>
      </c>
      <c r="BN23" s="104" t="n">
        <f aca="false">SUM(IF(ISNUMBER(BN24),$T24*BN24,0))/SUM(IF(ISNUMBER(BN24),$T24,0))</f>
        <v>32.9006772009029</v>
      </c>
      <c r="BO23" s="104" t="e">
        <f aca="false">SUM(IF(ISNUMBER(BO24),$T24*BO24,0))/SUM(IF(ISNUMBER(BO24),$T24,0))</f>
        <v>#DIV/0!</v>
      </c>
      <c r="BP23" s="104" t="n">
        <f aca="false">SUM(IF(ISNUMBER(BP24),$T24*BP24,0))/SUM(IF(ISNUMBER(BP24),$T24,0))</f>
        <v>38.130173062453</v>
      </c>
      <c r="BQ23" s="104" t="n">
        <f aca="false">SUM(IF(ISNUMBER(BQ24),$T24*BQ24,0))/SUM(IF(ISNUMBER(BQ24),$T24,0))</f>
        <v>36.9638826185102</v>
      </c>
      <c r="BR23" s="104" t="n">
        <f aca="false">SUM(IF(ISNUMBER(BR24),$T24*BR24,0))/SUM(IF(ISNUMBER(BR24),$T24,0))</f>
        <v>35.6094808126411</v>
      </c>
      <c r="BS23" s="104" t="n">
        <f aca="false">SUM(IF(ISNUMBER(BS24),$T24*BS24,0))/SUM(IF(ISNUMBER(BS24),$T24,0))</f>
        <v>31.9977426636569</v>
      </c>
      <c r="BT23" s="104" t="n">
        <f aca="false">SUM(IF(ISNUMBER(BT24),$T24*BT24,0))/SUM(IF(ISNUMBER(BT24),$T24,0))</f>
        <v>64.5410082768999</v>
      </c>
      <c r="BU23" s="104" t="n">
        <f aca="false">SUM(IF(ISNUMBER(BU24),$T24*BU24,0))/SUM(IF(ISNUMBER(BU24),$T24,0))</f>
        <v>63.9014296463507</v>
      </c>
      <c r="BV23" s="104" t="n">
        <f aca="false">SUM(IF(ISNUMBER(BV24),$T24*BV24,0))/SUM(IF(ISNUMBER(BV24),$T24,0))</f>
        <v>65.4815650865312</v>
      </c>
      <c r="BW23" s="104" t="n">
        <f aca="false">SUM(IF(ISNUMBER(BW24),$T24*BW24,0))/SUM(IF(ISNUMBER(BW24),$T24,0))</f>
        <v>31.3205417607224</v>
      </c>
      <c r="BX23" s="104" t="n">
        <f aca="false">SUM(IF(ISNUMBER(BX24),$T24*BX24,0))/SUM(IF(ISNUMBER(BX24),$T24,0))</f>
        <v>46.5575620767494</v>
      </c>
      <c r="BY23" s="104" t="n">
        <f aca="false">SUM(IF(ISNUMBER(BY24),$T24*BY24,0))/SUM(IF(ISNUMBER(BY24),$T24,0))</f>
        <v>38.882618510158</v>
      </c>
      <c r="BZ23" s="104" t="n">
        <f aca="false">SUM(IF(ISNUMBER(BZ24),$T24*BZ24,0))/SUM(IF(ISNUMBER(BZ24),$T24,0))</f>
        <v>41.6666666666667</v>
      </c>
      <c r="CA23" s="104" t="n">
        <f aca="false">SUM(IF(ISNUMBER(CA24),$T24*CA24,0))/SUM(IF(ISNUMBER(CA24),$T24,0))</f>
        <v>31.4710308502634</v>
      </c>
      <c r="CB23" s="104" t="n">
        <f aca="false">SUM(IF(ISNUMBER(CB24),$T24*CB24,0))/SUM(IF(ISNUMBER(CB24),$T24,0))</f>
        <v>59.8006019563582</v>
      </c>
      <c r="CC23" s="104" t="n">
        <f aca="false">SUM(IF(ISNUMBER(CC24),$T24*CC24,0))/SUM(IF(ISNUMBER(CC24),$T24,0))</f>
        <v>61.7945823927765</v>
      </c>
      <c r="CD23" s="104" t="n">
        <f aca="false">SUM(IF(ISNUMBER(CD24),$T24*CD24,0))/SUM(IF(ISNUMBER(CD24),$T24,0))</f>
        <v>63.6004514672686</v>
      </c>
      <c r="CE23" s="104" t="n">
        <f aca="false">SUM(IF(ISNUMBER(CE24),$T24*CE24,0))/SUM(IF(ISNUMBER(CE24),$T24,0))</f>
        <v>61.7569601203913</v>
      </c>
      <c r="CF23" s="104" t="n">
        <f aca="false">SUM(IF(ISNUMBER(CF24),$T24*CF24,0))/SUM(IF(ISNUMBER(CF24),$T24,0))</f>
        <v>31.2076749435666</v>
      </c>
      <c r="CG23" s="104" t="n">
        <f aca="false">SUM(IF(ISNUMBER(CG24),$T24*CG24,0))/SUM(IF(ISNUMBER(CG24),$T24,0))</f>
        <v>31.3581640331076</v>
      </c>
      <c r="CH23" s="104" t="n">
        <f aca="false">SUM(IF(ISNUMBER(CH24),$T24*CH24,0))/SUM(IF(ISNUMBER(CH24),$T24,0))</f>
        <v>35.3837471783296</v>
      </c>
      <c r="CI23" s="104" t="n">
        <f aca="false">SUM(IF(ISNUMBER(CI24),$T24*CI24,0))/SUM(IF(ISNUMBER(CI24),$T24,0))</f>
        <v>65.4815650865312</v>
      </c>
      <c r="CJ23" s="104" t="n">
        <f aca="false">SUM(IF(ISNUMBER(CJ24),$T24*CJ24,0))/SUM(IF(ISNUMBER(CJ24),$T24,0))</f>
        <v>42.5319789315275</v>
      </c>
      <c r="CK23" s="104" t="n">
        <f aca="false">SUM(IF(ISNUMBER(CK24),$T24*CK24,0))/SUM(IF(ISNUMBER(CK24),$T24,0))</f>
        <v>40.4627539503386</v>
      </c>
      <c r="CL23" s="104" t="n">
        <f aca="false">SUM(IF(ISNUMBER(CL24),$T24*CL24,0))/SUM(IF(ISNUMBER(CL24),$T24,0))</f>
        <v>65.4815650865312</v>
      </c>
      <c r="CM23" s="104" t="n">
        <f aca="false">SUM(IF(ISNUMBER(CM24),$T24*CM24,0))/SUM(IF(ISNUMBER(CM24),$T24,0))</f>
        <v>65.4815650865312</v>
      </c>
      <c r="CN23" s="104" t="e">
        <f aca="false">SUM(IF(ISNUMBER(CN24),$T24*CN24,0))/SUM(IF(ISNUMBER(CN24),$T24,0))</f>
        <v>#DIV/0!</v>
      </c>
      <c r="CO23" s="104" t="n">
        <f aca="false">SUM(IF(ISNUMBER(CO24),$T24*CO24,0))/SUM(IF(ISNUMBER(CO24),$T24,0))</f>
        <v>36.5876598946576</v>
      </c>
      <c r="CP23" s="104" t="n">
        <f aca="false">SUM(IF(ISNUMBER(CP24),$T24*CP24,0))/SUM(IF(ISNUMBER(CP24),$T24,0))</f>
        <v>37.8668171557562</v>
      </c>
      <c r="CQ23" s="104" t="n">
        <f aca="false">SUM(IF(ISNUMBER(CQ24),$T24*CQ24,0))/SUM(IF(ISNUMBER(CQ24),$T24,0))</f>
        <v>57.8818660647103</v>
      </c>
      <c r="CR23" s="104" t="n">
        <f aca="false">SUM(IF(ISNUMBER(CR24),$T24*CR24,0))/SUM(IF(ISNUMBER(CR24),$T24,0))</f>
        <v>63.1489841986456</v>
      </c>
      <c r="CS23" s="104" t="n">
        <f aca="false">SUM(IF(ISNUMBER(CS24),$T24*CS24,0))/SUM(IF(ISNUMBER(CS24),$T24,0))</f>
        <v>56.489841986456</v>
      </c>
      <c r="CT23" s="104" t="n">
        <f aca="false">SUM(IF(ISNUMBER(CT24),$T24*CT24,0))/SUM(IF(ISNUMBER(CT24),$T24,0))</f>
        <v>42.456734386757</v>
      </c>
      <c r="CU23" s="104" t="n">
        <f aca="false">SUM(IF(ISNUMBER(CU24),$T24*CU24,0))/SUM(IF(ISNUMBER(CU24),$T24,0))</f>
        <v>42.90820165538</v>
      </c>
      <c r="CV23" s="104" t="n">
        <f aca="false">SUM(IF(ISNUMBER(CV24),$T24*CV24,0))/SUM(IF(ISNUMBER(CV24),$T24,0))</f>
        <v>37.1143717080512</v>
      </c>
      <c r="CW23" s="104" t="n">
        <f aca="false">SUM(IF(ISNUMBER(CW24),$T24*CW24,0))/SUM(IF(ISNUMBER(CW24),$T24,0))</f>
        <v>33.9917231000752</v>
      </c>
    </row>
    <row r="24" s="103" customFormat="true" ht="15.5" hidden="false" customHeight="false" outlineLevel="0" collapsed="false">
      <c r="A24" s="107" t="n">
        <v>1231</v>
      </c>
      <c r="B24" s="107" t="n">
        <v>4</v>
      </c>
      <c r="C24" s="103" t="str">
        <f aca="true">IF(ISBLANK(OFFSET('outliers treatment'!$A$3,MATCH($A24,'outliers treatment'!$A$4:$A$154,0),MATCH(C$4,'outliers treatment'!$4:$4,0)-1)),"",OFFSET('outliers treatment'!$A$3,MATCH($A24,'outliers treatment'!$A$4:$A$154,0),MATCH(C$4,'outliers treatment'!$4:$4,0)-1))</f>
        <v/>
      </c>
      <c r="D24" s="103" t="str">
        <f aca="true">IF(ISBLANK(OFFSET('outliers treatment'!$A$3,MATCH($A24,'outliers treatment'!$A$4:$A$154,0),MATCH(D$4,'outliers treatment'!$4:$4,0)-1)),"",OFFSET('outliers treatment'!$A$3,MATCH($A24,'outliers treatment'!$A$4:$A$154,0),MATCH(D$4,'outliers treatment'!$4:$4,0)-1))</f>
        <v>SDG indicator 1.3.1</v>
      </c>
      <c r="E24" s="103" t="str">
        <f aca="true">IF(ISBLANK(OFFSET('outliers treatment'!$A$3,MATCH($A24,'outliers treatment'!$A$4:$A$154,0),MATCH(E$4,'outliers treatment'!$4:$4,0)-1)),"",OFFSET('outliers treatment'!$A$3,MATCH($A24,'outliers treatment'!$A$4:$A$154,0),MATCH(E$4,'outliers treatment'!$4:$4,0)-1))</f>
        <v> Proportion of population covered by social protection floors/systems (%)</v>
      </c>
      <c r="F24" s="103" t="str">
        <f aca="true">IF(ISBLANK(OFFSET('outliers treatment'!$A$3,MATCH($A24,'outliers treatment'!$A$4:$A$154,0),MATCH(F$4,'outliers treatment'!$4:$4,0)-1)),"",OFFSET('outliers treatment'!$A$3,MATCH($A24,'outliers treatment'!$A$4:$A$154,0),MATCH(F$4,'outliers treatment'!$4:$4,0)-1))</f>
        <v/>
      </c>
      <c r="G24" s="103" t="str">
        <f aca="true">IF(ISBLANK(OFFSET('outliers treatment'!$A$3,MATCH($A24,'outliers treatment'!$A$4:$A$154,0),MATCH(G$4,'outliers treatment'!$4:$4,0)-1)),"",OFFSET('outliers treatment'!$A$3,MATCH($A24,'outliers treatment'!$A$4:$A$154,0),MATCH(G$4,'outliers treatment'!$4:$4,0)-1))</f>
        <v/>
      </c>
      <c r="H24" s="103" t="str">
        <f aca="true">IF(ISBLANK(OFFSET('outliers treatment'!$A$3,MATCH($A24,'outliers treatment'!$A$4:$A$154,0),MATCH(H$4,'outliers treatment'!$4:$4,0)-1)),"",OFFSET('outliers treatment'!$A$3,MATCH($A24,'outliers treatment'!$A$4:$A$154,0),MATCH(H$4,'outliers treatment'!$4:$4,0)-1))</f>
        <v/>
      </c>
      <c r="I24" s="103" t="str">
        <f aca="true">IF(ISBLANK(OFFSET('outliers treatment'!$A$3,MATCH($A24,'outliers treatment'!$A$4:$A$154,0),MATCH(I$4,'outliers treatment'!$4:$4,0)-1)),"",OFFSET('outliers treatment'!$A$3,MATCH($A24,'outliers treatment'!$A$4:$A$154,0),MATCH(I$4,'outliers treatment'!$4:$4,0)-1))</f>
        <v/>
      </c>
      <c r="J24" s="104" t="n">
        <f aca="false" t="array" ref="J24:J24">MIN(IF(ISNUMBER(V24:CW24),V24:CW24))</f>
        <v>30.22949586155</v>
      </c>
      <c r="K24" s="103" t="n">
        <f aca="false" t="array" ref="K24:K24">MAX(IF(ISNUMBER(V24:CW24),V24:CW24))</f>
        <v>65.4815650865312</v>
      </c>
      <c r="L24" s="103" t="n">
        <f aca="true">IF(ISBLANK(OFFSET('outliers treatment'!$A$3,MATCH($A24,'outliers treatment'!$A$4:$A$154,0),MATCH(L$4,'outliers treatment'!$4:$4,0)-1)),"",OFFSET('outliers treatment'!$A$3,MATCH($A24,'outliers treatment'!$A$4:$A$154,0),MATCH(L$4,'outliers treatment'!$4:$4,0)-1))</f>
        <v>25.625</v>
      </c>
      <c r="M24" s="103" t="n">
        <f aca="true">IF(ISBLANK(OFFSET('outliers treatment'!$A$3,MATCH($A24,'outliers treatment'!$A$4:$A$154,0),MATCH(M$4,'outliers treatment'!$4:$4,0)-1)),"",OFFSET('outliers treatment'!$A$3,MATCH($A24,'outliers treatment'!$A$4:$A$154,0),MATCH(M$4,'outliers treatment'!$4:$4,0)-1))</f>
        <v>92.075</v>
      </c>
      <c r="N24" s="103" t="n">
        <f aca="true">IF(ISBLANK(OFFSET('outliers treatment'!$A$3,MATCH($A24,'outliers treatment'!$A$4:$A$154,0),MATCH(N$4,'outliers treatment'!$4:$4,0)-1)),"",OFFSET('outliers treatment'!$A$3,MATCH($A24,'outliers treatment'!$A$4:$A$154,0),MATCH(N$4,'outliers treatment'!$4:$4,0)-1))</f>
        <v>66.45</v>
      </c>
      <c r="O24" s="103" t="n">
        <f aca="true">IF(ISBLANK(OFFSET('outliers treatment'!$A$3,MATCH($A24,'outliers treatment'!$A$4:$A$154,0),MATCH(O$4,'outliers treatment'!$4:$4,0)-1)),"",OFFSET('outliers treatment'!$A$3,MATCH($A24,'outliers treatment'!$A$4:$A$154,0),MATCH(O$4,'outliers treatment'!$4:$4,0)-1))</f>
        <v>-74.05</v>
      </c>
      <c r="P24" s="103" t="n">
        <f aca="true">IF(ISBLANK(OFFSET('outliers treatment'!$A$3,MATCH($A24,'outliers treatment'!$A$4:$A$154,0),MATCH(P$4,'outliers treatment'!$4:$4,0)-1)),"",OFFSET('outliers treatment'!$A$3,MATCH($A24,'outliers treatment'!$A$4:$A$154,0),MATCH(P$4,'outliers treatment'!$4:$4,0)-1))</f>
        <v>191.75</v>
      </c>
      <c r="Q24" s="103" t="n">
        <f aca="false">IFERROR(P24-O24,"")</f>
        <v>265.8</v>
      </c>
      <c r="R24" s="105" t="n">
        <f aca="false" t="array" ref="R24:R24">IFERROR(SKEW(IF(ISNUMBER(V24:CW24),V24:CW24,"")),"")</f>
        <v>-0.0252733765286634</v>
      </c>
      <c r="S24" s="103" t="n">
        <v>0</v>
      </c>
      <c r="T24" s="103" t="n">
        <v>1</v>
      </c>
      <c r="U24" s="106" t="n">
        <f aca="false" t="array" ref="U24:U24">IF(B24&lt;4,"",1-IFERROR(SUM(ISNUMBER(V24:CW24)*(1-$V$3:$CW$3))/COUNTIF($V$3:$CW$3,0),0))</f>
        <v>0.075</v>
      </c>
      <c r="V24" s="104" t="n">
        <f aca="true">IF($L24="","",IF(ISNUMBER(OFFSET('Data transformed'!$A$4,MATCH($A24,'Data transformed'!$A$5:$A$185,0),MATCH(V$4,'Data transformed'!$4:$4,0)-1)), (MIN(MAX(OFFSET('Data transformed'!$A$4,MATCH($A24,'Data transformed'!$A$5:$A$185,0),MATCH(V$4,'Data transformed'!$4:$4,0)-1),$O24),$P24)-$O24)/$Q24*100,"NA"))</f>
        <v>51.86230248307</v>
      </c>
      <c r="W24" s="104" t="n">
        <f aca="true">IF($L24="","",IF(ISNUMBER(OFFSET('Data transformed'!$A$4,MATCH($A24,'Data transformed'!$A$5:$A$185,0),MATCH(W$4,'Data transformed'!$4:$4,0)-1)), (MIN(MAX(OFFSET('Data transformed'!$A$4,MATCH($A24,'Data transformed'!$A$5:$A$185,0),MATCH(W$4,'Data transformed'!$4:$4,0)-1),$O24),$P24)-$O24)/$Q24*100,"NA"))</f>
        <v>65.4815650865312</v>
      </c>
      <c r="X24" s="104" t="n">
        <f aca="true">IF($L24="","",IF(ISNUMBER(OFFSET('Data transformed'!$A$4,MATCH($A24,'Data transformed'!$A$5:$A$185,0),MATCH(X$4,'Data transformed'!$4:$4,0)-1)), (MIN(MAX(OFFSET('Data transformed'!$A$4,MATCH($A24,'Data transformed'!$A$5:$A$185,0),MATCH(X$4,'Data transformed'!$4:$4,0)-1),$O24),$P24)-$O24)/$Q24*100,"NA"))</f>
        <v>64.9548532731377</v>
      </c>
      <c r="Y24" s="104" t="n">
        <f aca="true">IF($L24="","",IF(ISNUMBER(OFFSET('Data transformed'!$A$4,MATCH($A24,'Data transformed'!$A$5:$A$185,0),MATCH(Y$4,'Data transformed'!$4:$4,0)-1)), (MIN(MAX(OFFSET('Data transformed'!$A$4,MATCH($A24,'Data transformed'!$A$5:$A$185,0),MATCH(Y$4,'Data transformed'!$4:$4,0)-1),$O24),$P24)-$O24)/$Q24*100,"NA"))</f>
        <v>65.4815650865312</v>
      </c>
      <c r="Z24" s="104" t="n">
        <f aca="true">IF($L24="","",IF(ISNUMBER(OFFSET('Data transformed'!$A$4,MATCH($A24,'Data transformed'!$A$5:$A$185,0),MATCH(Z$4,'Data transformed'!$4:$4,0)-1)), (MIN(MAX(OFFSET('Data transformed'!$A$4,MATCH($A24,'Data transformed'!$A$5:$A$185,0),MATCH(Z$4,'Data transformed'!$4:$4,0)-1),$O24),$P24)-$O24)/$Q24*100,"NA"))</f>
        <v>38.5440180586907</v>
      </c>
      <c r="AA24" s="104" t="n">
        <f aca="true">IF($L24="","",IF(ISNUMBER(OFFSET('Data transformed'!$A$4,MATCH($A24,'Data transformed'!$A$5:$A$185,0),MATCH(AA$4,'Data transformed'!$4:$4,0)-1)), (MIN(MAX(OFFSET('Data transformed'!$A$4,MATCH($A24,'Data transformed'!$A$5:$A$185,0),MATCH(AA$4,'Data transformed'!$4:$4,0)-1),$O24),$P24)-$O24)/$Q24*100,"NA"))</f>
        <v>31.1700526711813</v>
      </c>
      <c r="AB24" s="104" t="n">
        <f aca="true">IF($L24="","",IF(ISNUMBER(OFFSET('Data transformed'!$A$4,MATCH($A24,'Data transformed'!$A$5:$A$185,0),MATCH(AB$4,'Data transformed'!$4:$4,0)-1)), (MIN(MAX(OFFSET('Data transformed'!$A$4,MATCH($A24,'Data transformed'!$A$5:$A$185,0),MATCH(AB$4,'Data transformed'!$4:$4,0)-1),$O24),$P24)-$O24)/$Q24*100,"NA"))</f>
        <v>54.1572610985704</v>
      </c>
      <c r="AC24" s="104" t="n">
        <f aca="true">IF($L24="","",IF(ISNUMBER(OFFSET('Data transformed'!$A$4,MATCH($A24,'Data transformed'!$A$5:$A$185,0),MATCH(AC$4,'Data transformed'!$4:$4,0)-1)), (MIN(MAX(OFFSET('Data transformed'!$A$4,MATCH($A24,'Data transformed'!$A$5:$A$185,0),MATCH(AC$4,'Data transformed'!$4:$4,0)-1),$O24),$P24)-$O24)/$Q24*100,"NA"))</f>
        <v>65.4063205417607</v>
      </c>
      <c r="AD24" s="104" t="n">
        <f aca="true">IF($L24="","",IF(ISNUMBER(OFFSET('Data transformed'!$A$4,MATCH($A24,'Data transformed'!$A$5:$A$185,0),MATCH(AD$4,'Data transformed'!$4:$4,0)-1)), (MIN(MAX(OFFSET('Data transformed'!$A$4,MATCH($A24,'Data transformed'!$A$5:$A$185,0),MATCH(AD$4,'Data transformed'!$4:$4,0)-1),$O24),$P24)-$O24)/$Q24*100,"NA"))</f>
        <v>62.7351392024078</v>
      </c>
      <c r="AE24" s="104" t="n">
        <f aca="true">IF($L24="","",IF(ISNUMBER(OFFSET('Data transformed'!$A$4,MATCH($A24,'Data transformed'!$A$5:$A$185,0),MATCH(AE$4,'Data transformed'!$4:$4,0)-1)), (MIN(MAX(OFFSET('Data transformed'!$A$4,MATCH($A24,'Data transformed'!$A$5:$A$185,0),MATCH(AE$4,'Data transformed'!$4:$4,0)-1),$O24),$P24)-$O24)/$Q24*100,"NA"))</f>
        <v>54.2701279157261</v>
      </c>
      <c r="AF24" s="104" t="n">
        <f aca="true">IF($L24="","",IF(ISNUMBER(OFFSET('Data transformed'!$A$4,MATCH($A24,'Data transformed'!$A$5:$A$185,0),MATCH(AF$4,'Data transformed'!$4:$4,0)-1)), (MIN(MAX(OFFSET('Data transformed'!$A$4,MATCH($A24,'Data transformed'!$A$5:$A$185,0),MATCH(AF$4,'Data transformed'!$4:$4,0)-1),$O24),$P24)-$O24)/$Q24*100,"NA"))</f>
        <v>54.4958615500376</v>
      </c>
      <c r="AG24" s="104" t="n">
        <f aca="true">IF($L24="","",IF(ISNUMBER(OFFSET('Data transformed'!$A$4,MATCH($A24,'Data transformed'!$A$5:$A$185,0),MATCH(AG$4,'Data transformed'!$4:$4,0)-1)), (MIN(MAX(OFFSET('Data transformed'!$A$4,MATCH($A24,'Data transformed'!$A$5:$A$185,0),MATCH(AG$4,'Data transformed'!$4:$4,0)-1),$O24),$P24)-$O24)/$Q24*100,"NA"))</f>
        <v>33.1640331075997</v>
      </c>
      <c r="AH24" s="104" t="n">
        <f aca="true">IF($L24="","",IF(ISNUMBER(OFFSET('Data transformed'!$A$4,MATCH($A24,'Data transformed'!$A$5:$A$185,0),MATCH(AH$4,'Data transformed'!$4:$4,0)-1)), (MIN(MAX(OFFSET('Data transformed'!$A$4,MATCH($A24,'Data transformed'!$A$5:$A$185,0),MATCH(AH$4,'Data transformed'!$4:$4,0)-1),$O24),$P24)-$O24)/$Q24*100,"NA"))</f>
        <v>47.6109857035365</v>
      </c>
      <c r="AI24" s="104" t="n">
        <f aca="true">IF($L24="","",IF(ISNUMBER(OFFSET('Data transformed'!$A$4,MATCH($A24,'Data transformed'!$A$5:$A$185,0),MATCH(AI$4,'Data transformed'!$4:$4,0)-1)), (MIN(MAX(OFFSET('Data transformed'!$A$4,MATCH($A24,'Data transformed'!$A$5:$A$185,0),MATCH(AI$4,'Data transformed'!$4:$4,0)-1),$O24),$P24)-$O24)/$Q24*100,"NA"))</f>
        <v>42.607223476298</v>
      </c>
      <c r="AJ24" s="104" t="n">
        <f aca="true">IF($L24="","",IF(ISNUMBER(OFFSET('Data transformed'!$A$4,MATCH($A24,'Data transformed'!$A$5:$A$185,0),MATCH(AJ$4,'Data transformed'!$4:$4,0)-1)), (MIN(MAX(OFFSET('Data transformed'!$A$4,MATCH($A24,'Data transformed'!$A$5:$A$185,0),MATCH(AJ$4,'Data transformed'!$4:$4,0)-1),$O24),$P24)-$O24)/$Q24*100,"NA"))</f>
        <v>49.6802106847254</v>
      </c>
      <c r="AK24" s="104" t="n">
        <f aca="true">IF($L24="","",IF(ISNUMBER(OFFSET('Data transformed'!$A$4,MATCH($A24,'Data transformed'!$A$5:$A$185,0),MATCH(AK$4,'Data transformed'!$4:$4,0)-1)), (MIN(MAX(OFFSET('Data transformed'!$A$4,MATCH($A24,'Data transformed'!$A$5:$A$185,0),MATCH(AK$4,'Data transformed'!$4:$4,0)-1),$O24),$P24)-$O24)/$Q24*100,"NA"))</f>
        <v>50.8841234010534</v>
      </c>
      <c r="AL24" s="104" t="n">
        <f aca="true">IF($L24="","",IF(ISNUMBER(OFFSET('Data transformed'!$A$4,MATCH($A24,'Data transformed'!$A$5:$A$185,0),MATCH(AL$4,'Data transformed'!$4:$4,0)-1)), (MIN(MAX(OFFSET('Data transformed'!$A$4,MATCH($A24,'Data transformed'!$A$5:$A$185,0),MATCH(AL$4,'Data transformed'!$4:$4,0)-1),$O24),$P24)-$O24)/$Q24*100,"NA"))</f>
        <v>65.293453724605</v>
      </c>
      <c r="AM24" s="104" t="n">
        <f aca="true">IF($L24="","",IF(ISNUMBER(OFFSET('Data transformed'!$A$4,MATCH($A24,'Data transformed'!$A$5:$A$185,0),MATCH(AM$4,'Data transformed'!$4:$4,0)-1)), (MIN(MAX(OFFSET('Data transformed'!$A$4,MATCH($A24,'Data transformed'!$A$5:$A$185,0),MATCH(AM$4,'Data transformed'!$4:$4,0)-1),$O24),$P24)-$O24)/$Q24*100,"NA"))</f>
        <v>61.5312264860798</v>
      </c>
      <c r="AN24" s="104" t="str">
        <f aca="true">IF($L24="","",IF(ISNUMBER(OFFSET('Data transformed'!$A$4,MATCH($A24,'Data transformed'!$A$5:$A$185,0),MATCH(AN$4,'Data transformed'!$4:$4,0)-1)), (MIN(MAX(OFFSET('Data transformed'!$A$4,MATCH($A24,'Data transformed'!$A$5:$A$185,0),MATCH(AN$4,'Data transformed'!$4:$4,0)-1),$O24),$P24)-$O24)/$Q24*100,"NA"))</f>
        <v>NA</v>
      </c>
      <c r="AO24" s="104" t="str">
        <f aca="true">IF($L24="","",IF(ISNUMBER(OFFSET('Data transformed'!$A$4,MATCH($A24,'Data transformed'!$A$5:$A$185,0),MATCH(AO$4,'Data transformed'!$4:$4,0)-1)), (MIN(MAX(OFFSET('Data transformed'!$A$4,MATCH($A24,'Data transformed'!$A$5:$A$185,0),MATCH(AO$4,'Data transformed'!$4:$4,0)-1),$O24),$P24)-$O24)/$Q24*100,"NA"))</f>
        <v>NA</v>
      </c>
      <c r="AP24" s="104" t="n">
        <f aca="true">IF($L24="","",IF(ISNUMBER(OFFSET('Data transformed'!$A$4,MATCH($A24,'Data transformed'!$A$5:$A$185,0),MATCH(AP$4,'Data transformed'!$4:$4,0)-1)), (MIN(MAX(OFFSET('Data transformed'!$A$4,MATCH($A24,'Data transformed'!$A$5:$A$185,0),MATCH(AP$4,'Data transformed'!$4:$4,0)-1),$O24),$P24)-$O24)/$Q24*100,"NA"))</f>
        <v>39.7855530474041</v>
      </c>
      <c r="AQ24" s="104" t="n">
        <f aca="true">IF($L24="","",IF(ISNUMBER(OFFSET('Data transformed'!$A$4,MATCH($A24,'Data transformed'!$A$5:$A$185,0),MATCH(AQ$4,'Data transformed'!$4:$4,0)-1)), (MIN(MAX(OFFSET('Data transformed'!$A$4,MATCH($A24,'Data transformed'!$A$5:$A$185,0),MATCH(AQ$4,'Data transformed'!$4:$4,0)-1),$O24),$P24)-$O24)/$Q24*100,"NA"))</f>
        <v>58.2957110609481</v>
      </c>
      <c r="AR24" s="104" t="n">
        <f aca="true">IF($L24="","",IF(ISNUMBER(OFFSET('Data transformed'!$A$4,MATCH($A24,'Data transformed'!$A$5:$A$185,0),MATCH(AR$4,'Data transformed'!$4:$4,0)-1)), (MIN(MAX(OFFSET('Data transformed'!$A$4,MATCH($A24,'Data transformed'!$A$5:$A$185,0),MATCH(AR$4,'Data transformed'!$4:$4,0)-1),$O24),$P24)-$O24)/$Q24*100,"NA"))</f>
        <v>65.4815650865312</v>
      </c>
      <c r="AS24" s="104" t="n">
        <f aca="true">IF($L24="","",IF(ISNUMBER(OFFSET('Data transformed'!$A$4,MATCH($A24,'Data transformed'!$A$5:$A$185,0),MATCH(AS$4,'Data transformed'!$4:$4,0)-1)), (MIN(MAX(OFFSET('Data transformed'!$A$4,MATCH($A24,'Data transformed'!$A$5:$A$185,0),MATCH(AS$4,'Data transformed'!$4:$4,0)-1),$O24),$P24)-$O24)/$Q24*100,"NA"))</f>
        <v>50.0188111361926</v>
      </c>
      <c r="AT24" s="104" t="n">
        <f aca="true">IF($L24="","",IF(ISNUMBER(OFFSET('Data transformed'!$A$4,MATCH($A24,'Data transformed'!$A$5:$A$185,0),MATCH(AT$4,'Data transformed'!$4:$4,0)-1)), (MIN(MAX(OFFSET('Data transformed'!$A$4,MATCH($A24,'Data transformed'!$A$5:$A$185,0),MATCH(AT$4,'Data transformed'!$4:$4,0)-1),$O24),$P24)-$O24)/$Q24*100,"NA"))</f>
        <v>65.4815650865312</v>
      </c>
      <c r="AU24" s="104" t="n">
        <f aca="true">IF($L24="","",IF(ISNUMBER(OFFSET('Data transformed'!$A$4,MATCH($A24,'Data transformed'!$A$5:$A$185,0),MATCH(AU$4,'Data transformed'!$4:$4,0)-1)), (MIN(MAX(OFFSET('Data transformed'!$A$4,MATCH($A24,'Data transformed'!$A$5:$A$185,0),MATCH(AU$4,'Data transformed'!$4:$4,0)-1),$O24),$P24)-$O24)/$Q24*100,"NA"))</f>
        <v>63.0361173814899</v>
      </c>
      <c r="AV24" s="104" t="n">
        <f aca="true">IF($L24="","",IF(ISNUMBER(OFFSET('Data transformed'!$A$4,MATCH($A24,'Data transformed'!$A$5:$A$185,0),MATCH(AV$4,'Data transformed'!$4:$4,0)-1)), (MIN(MAX(OFFSET('Data transformed'!$A$4,MATCH($A24,'Data transformed'!$A$5:$A$185,0),MATCH(AV$4,'Data transformed'!$4:$4,0)-1),$O24),$P24)-$O24)/$Q24*100,"NA"))</f>
        <v>37.3777276147479</v>
      </c>
      <c r="AW24" s="104" t="str">
        <f aca="true">IF($L24="","",IF(ISNUMBER(OFFSET('Data transformed'!$A$4,MATCH($A24,'Data transformed'!$A$5:$A$185,0),MATCH(AW$4,'Data transformed'!$4:$4,0)-1)), (MIN(MAX(OFFSET('Data transformed'!$A$4,MATCH($A24,'Data transformed'!$A$5:$A$185,0),MATCH(AW$4,'Data transformed'!$4:$4,0)-1),$O24),$P24)-$O24)/$Q24*100,"NA"))</f>
        <v>NA</v>
      </c>
      <c r="AX24" s="104" t="n">
        <f aca="true">IF($L24="","",IF(ISNUMBER(OFFSET('Data transformed'!$A$4,MATCH($A24,'Data transformed'!$A$5:$A$185,0),MATCH(AX$4,'Data transformed'!$4:$4,0)-1)), (MIN(MAX(OFFSET('Data transformed'!$A$4,MATCH($A24,'Data transformed'!$A$5:$A$185,0),MATCH(AX$4,'Data transformed'!$4:$4,0)-1),$O24),$P24)-$O24)/$Q24*100,"NA"))</f>
        <v>51.9375470278405</v>
      </c>
      <c r="AY24" s="104" t="n">
        <f aca="true">IF($L24="","",IF(ISNUMBER(OFFSET('Data transformed'!$A$4,MATCH($A24,'Data transformed'!$A$5:$A$185,0),MATCH(AY$4,'Data transformed'!$4:$4,0)-1)), (MIN(MAX(OFFSET('Data transformed'!$A$4,MATCH($A24,'Data transformed'!$A$5:$A$185,0),MATCH(AY$4,'Data transformed'!$4:$4,0)-1),$O24),$P24)-$O24)/$Q24*100,"NA"))</f>
        <v>65.4815650865312</v>
      </c>
      <c r="AZ24" s="104" t="n">
        <f aca="true">IF($L24="","",IF(ISNUMBER(OFFSET('Data transformed'!$A$4,MATCH($A24,'Data transformed'!$A$5:$A$185,0),MATCH(AZ$4,'Data transformed'!$4:$4,0)-1)), (MIN(MAX(OFFSET('Data transformed'!$A$4,MATCH($A24,'Data transformed'!$A$5:$A$185,0),MATCH(AZ$4,'Data transformed'!$4:$4,0)-1),$O24),$P24)-$O24)/$Q24*100,"NA"))</f>
        <v>48.9277652370203</v>
      </c>
      <c r="BA24" s="104" t="n">
        <f aca="true">IF($L24="","",IF(ISNUMBER(OFFSET('Data transformed'!$A$4,MATCH($A24,'Data transformed'!$A$5:$A$185,0),MATCH(BA$4,'Data transformed'!$4:$4,0)-1)), (MIN(MAX(OFFSET('Data transformed'!$A$4,MATCH($A24,'Data transformed'!$A$5:$A$185,0),MATCH(BA$4,'Data transformed'!$4:$4,0)-1),$O24),$P24)-$O24)/$Q24*100,"NA"))</f>
        <v>38.3182844243792</v>
      </c>
      <c r="BB24" s="104" t="n">
        <f aca="true">IF($L24="","",IF(ISNUMBER(OFFSET('Data transformed'!$A$4,MATCH($A24,'Data transformed'!$A$5:$A$185,0),MATCH(BB$4,'Data transformed'!$4:$4,0)-1)), (MIN(MAX(OFFSET('Data transformed'!$A$4,MATCH($A24,'Data transformed'!$A$5:$A$185,0),MATCH(BB$4,'Data transformed'!$4:$4,0)-1),$O24),$P24)-$O24)/$Q24*100,"NA"))</f>
        <v>37.0391271632807</v>
      </c>
      <c r="BC24" s="104" t="n">
        <f aca="true">IF($L24="","",IF(ISNUMBER(OFFSET('Data transformed'!$A$4,MATCH($A24,'Data transformed'!$A$5:$A$185,0),MATCH(BC$4,'Data transformed'!$4:$4,0)-1)), (MIN(MAX(OFFSET('Data transformed'!$A$4,MATCH($A24,'Data transformed'!$A$5:$A$185,0),MATCH(BC$4,'Data transformed'!$4:$4,0)-1),$O24),$P24)-$O24)/$Q24*100,"NA"))</f>
        <v>58.3333333333333</v>
      </c>
      <c r="BD24" s="104" t="n">
        <f aca="true">IF($L24="","",IF(ISNUMBER(OFFSET('Data transformed'!$A$4,MATCH($A24,'Data transformed'!$A$5:$A$185,0),MATCH(BD$4,'Data transformed'!$4:$4,0)-1)), (MIN(MAX(OFFSET('Data transformed'!$A$4,MATCH($A24,'Data transformed'!$A$5:$A$185,0),MATCH(BD$4,'Data transformed'!$4:$4,0)-1),$O24),$P24)-$O24)/$Q24*100,"NA"))</f>
        <v>58.7095560571859</v>
      </c>
      <c r="BE24" s="104" t="n">
        <f aca="true">IF($L24="","",IF(ISNUMBER(OFFSET('Data transformed'!$A$4,MATCH($A24,'Data transformed'!$A$5:$A$185,0),MATCH(BE$4,'Data transformed'!$4:$4,0)-1)), (MIN(MAX(OFFSET('Data transformed'!$A$4,MATCH($A24,'Data transformed'!$A$5:$A$185,0),MATCH(BE$4,'Data transformed'!$4:$4,0)-1),$O24),$P24)-$O24)/$Q24*100,"NA"))</f>
        <v>39.4469525959368</v>
      </c>
      <c r="BF24" s="104" t="n">
        <f aca="true">IF($L24="","",IF(ISNUMBER(OFFSET('Data transformed'!$A$4,MATCH($A24,'Data transformed'!$A$5:$A$185,0),MATCH(BF$4,'Data transformed'!$4:$4,0)-1)), (MIN(MAX(OFFSET('Data transformed'!$A$4,MATCH($A24,'Data transformed'!$A$5:$A$185,0),MATCH(BF$4,'Data transformed'!$4:$4,0)-1),$O24),$P24)-$O24)/$Q24*100,"NA"))</f>
        <v>64.7291196388262</v>
      </c>
      <c r="BG24" s="104" t="n">
        <f aca="true">IF($L24="","",IF(ISNUMBER(OFFSET('Data transformed'!$A$4,MATCH($A24,'Data transformed'!$A$5:$A$185,0),MATCH(BG$4,'Data transformed'!$4:$4,0)-1)), (MIN(MAX(OFFSET('Data transformed'!$A$4,MATCH($A24,'Data transformed'!$A$5:$A$185,0),MATCH(BG$4,'Data transformed'!$4:$4,0)-1),$O24),$P24)-$O24)/$Q24*100,"NA"))</f>
        <v>31.6591422121896</v>
      </c>
      <c r="BH24" s="104" t="n">
        <f aca="true">IF($L24="","",IF(ISNUMBER(OFFSET('Data transformed'!$A$4,MATCH($A24,'Data transformed'!$A$5:$A$185,0),MATCH(BH$4,'Data transformed'!$4:$4,0)-1)), (MIN(MAX(OFFSET('Data transformed'!$A$4,MATCH($A24,'Data transformed'!$A$5:$A$185,0),MATCH(BH$4,'Data transformed'!$4:$4,0)-1),$O24),$P24)-$O24)/$Q24*100,"NA"))</f>
        <v>56.941309255079</v>
      </c>
      <c r="BI24" s="104" t="n">
        <f aca="true">IF($L24="","",IF(ISNUMBER(OFFSET('Data transformed'!$A$4,MATCH($A24,'Data transformed'!$A$5:$A$185,0),MATCH(BI$4,'Data transformed'!$4:$4,0)-1)), (MIN(MAX(OFFSET('Data transformed'!$A$4,MATCH($A24,'Data transformed'!$A$5:$A$185,0),MATCH(BI$4,'Data transformed'!$4:$4,0)-1),$O24),$P24)-$O24)/$Q24*100,"NA"))</f>
        <v>43.3972911963883</v>
      </c>
      <c r="BJ24" s="104" t="n">
        <f aca="true">IF($L24="","",IF(ISNUMBER(OFFSET('Data transformed'!$A$4,MATCH($A24,'Data transformed'!$A$5:$A$185,0),MATCH(BJ$4,'Data transformed'!$4:$4,0)-1)), (MIN(MAX(OFFSET('Data transformed'!$A$4,MATCH($A24,'Data transformed'!$A$5:$A$185,0),MATCH(BJ$4,'Data transformed'!$4:$4,0)-1),$O24),$P24)-$O24)/$Q24*100,"NA"))</f>
        <v>51.3355906696765</v>
      </c>
      <c r="BK24" s="104" t="n">
        <f aca="true">IF($L24="","",IF(ISNUMBER(OFFSET('Data transformed'!$A$4,MATCH($A24,'Data transformed'!$A$5:$A$185,0),MATCH(BK$4,'Data transformed'!$4:$4,0)-1)), (MIN(MAX(OFFSET('Data transformed'!$A$4,MATCH($A24,'Data transformed'!$A$5:$A$185,0),MATCH(BK$4,'Data transformed'!$4:$4,0)-1),$O24),$P24)-$O24)/$Q24*100,"NA"))</f>
        <v>31.3581640331076</v>
      </c>
      <c r="BL24" s="104" t="str">
        <f aca="true">IF($L24="","",IF(ISNUMBER(OFFSET('Data transformed'!$A$4,MATCH($A24,'Data transformed'!$A$5:$A$185,0),MATCH(BL$4,'Data transformed'!$4:$4,0)-1)), (MIN(MAX(OFFSET('Data transformed'!$A$4,MATCH($A24,'Data transformed'!$A$5:$A$185,0),MATCH(BL$4,'Data transformed'!$4:$4,0)-1),$O24),$P24)-$O24)/$Q24*100,"NA"))</f>
        <v>NA</v>
      </c>
      <c r="BM24" s="104" t="n">
        <f aca="true">IF($L24="","",IF(ISNUMBER(OFFSET('Data transformed'!$A$4,MATCH($A24,'Data transformed'!$A$5:$A$185,0),MATCH(BM$4,'Data transformed'!$4:$4,0)-1)), (MIN(MAX(OFFSET('Data transformed'!$A$4,MATCH($A24,'Data transformed'!$A$5:$A$185,0),MATCH(BM$4,'Data transformed'!$4:$4,0)-1),$O24),$P24)-$O24)/$Q24*100,"NA"))</f>
        <v>30.22949586155</v>
      </c>
      <c r="BN24" s="104" t="n">
        <f aca="true">IF($L24="","",IF(ISNUMBER(OFFSET('Data transformed'!$A$4,MATCH($A24,'Data transformed'!$A$5:$A$185,0),MATCH(BN$4,'Data transformed'!$4:$4,0)-1)), (MIN(MAX(OFFSET('Data transformed'!$A$4,MATCH($A24,'Data transformed'!$A$5:$A$185,0),MATCH(BN$4,'Data transformed'!$4:$4,0)-1),$O24),$P24)-$O24)/$Q24*100,"NA"))</f>
        <v>32.9006772009029</v>
      </c>
      <c r="BO24" s="104" t="str">
        <f aca="true">IF($L24="","",IF(ISNUMBER(OFFSET('Data transformed'!$A$4,MATCH($A24,'Data transformed'!$A$5:$A$185,0),MATCH(BO$4,'Data transformed'!$4:$4,0)-1)), (MIN(MAX(OFFSET('Data transformed'!$A$4,MATCH($A24,'Data transformed'!$A$5:$A$185,0),MATCH(BO$4,'Data transformed'!$4:$4,0)-1),$O24),$P24)-$O24)/$Q24*100,"NA"))</f>
        <v>NA</v>
      </c>
      <c r="BP24" s="104" t="n">
        <f aca="true">IF($L24="","",IF(ISNUMBER(OFFSET('Data transformed'!$A$4,MATCH($A24,'Data transformed'!$A$5:$A$185,0),MATCH(BP$4,'Data transformed'!$4:$4,0)-1)), (MIN(MAX(OFFSET('Data transformed'!$A$4,MATCH($A24,'Data transformed'!$A$5:$A$185,0),MATCH(BP$4,'Data transformed'!$4:$4,0)-1),$O24),$P24)-$O24)/$Q24*100,"NA"))</f>
        <v>38.130173062453</v>
      </c>
      <c r="BQ24" s="104" t="n">
        <f aca="true">IF($L24="","",IF(ISNUMBER(OFFSET('Data transformed'!$A$4,MATCH($A24,'Data transformed'!$A$5:$A$185,0),MATCH(BQ$4,'Data transformed'!$4:$4,0)-1)), (MIN(MAX(OFFSET('Data transformed'!$A$4,MATCH($A24,'Data transformed'!$A$5:$A$185,0),MATCH(BQ$4,'Data transformed'!$4:$4,0)-1),$O24),$P24)-$O24)/$Q24*100,"NA"))</f>
        <v>36.9638826185102</v>
      </c>
      <c r="BR24" s="104" t="n">
        <f aca="true">IF($L24="","",IF(ISNUMBER(OFFSET('Data transformed'!$A$4,MATCH($A24,'Data transformed'!$A$5:$A$185,0),MATCH(BR$4,'Data transformed'!$4:$4,0)-1)), (MIN(MAX(OFFSET('Data transformed'!$A$4,MATCH($A24,'Data transformed'!$A$5:$A$185,0),MATCH(BR$4,'Data transformed'!$4:$4,0)-1),$O24),$P24)-$O24)/$Q24*100,"NA"))</f>
        <v>35.6094808126411</v>
      </c>
      <c r="BS24" s="104" t="n">
        <f aca="true">IF($L24="","",IF(ISNUMBER(OFFSET('Data transformed'!$A$4,MATCH($A24,'Data transformed'!$A$5:$A$185,0),MATCH(BS$4,'Data transformed'!$4:$4,0)-1)), (MIN(MAX(OFFSET('Data transformed'!$A$4,MATCH($A24,'Data transformed'!$A$5:$A$185,0),MATCH(BS$4,'Data transformed'!$4:$4,0)-1),$O24),$P24)-$O24)/$Q24*100,"NA"))</f>
        <v>31.9977426636569</v>
      </c>
      <c r="BT24" s="104" t="n">
        <f aca="true">IF($L24="","",IF(ISNUMBER(OFFSET('Data transformed'!$A$4,MATCH($A24,'Data transformed'!$A$5:$A$185,0),MATCH(BT$4,'Data transformed'!$4:$4,0)-1)), (MIN(MAX(OFFSET('Data transformed'!$A$4,MATCH($A24,'Data transformed'!$A$5:$A$185,0),MATCH(BT$4,'Data transformed'!$4:$4,0)-1),$O24),$P24)-$O24)/$Q24*100,"NA"))</f>
        <v>64.5410082768999</v>
      </c>
      <c r="BU24" s="104" t="n">
        <f aca="true">IF($L24="","",IF(ISNUMBER(OFFSET('Data transformed'!$A$4,MATCH($A24,'Data transformed'!$A$5:$A$185,0),MATCH(BU$4,'Data transformed'!$4:$4,0)-1)), (MIN(MAX(OFFSET('Data transformed'!$A$4,MATCH($A24,'Data transformed'!$A$5:$A$185,0),MATCH(BU$4,'Data transformed'!$4:$4,0)-1),$O24),$P24)-$O24)/$Q24*100,"NA"))</f>
        <v>63.9014296463507</v>
      </c>
      <c r="BV24" s="104" t="n">
        <f aca="true">IF($L24="","",IF(ISNUMBER(OFFSET('Data transformed'!$A$4,MATCH($A24,'Data transformed'!$A$5:$A$185,0),MATCH(BV$4,'Data transformed'!$4:$4,0)-1)), (MIN(MAX(OFFSET('Data transformed'!$A$4,MATCH($A24,'Data transformed'!$A$5:$A$185,0),MATCH(BV$4,'Data transformed'!$4:$4,0)-1),$O24),$P24)-$O24)/$Q24*100,"NA"))</f>
        <v>65.4815650865312</v>
      </c>
      <c r="BW24" s="104" t="n">
        <f aca="true">IF($L24="","",IF(ISNUMBER(OFFSET('Data transformed'!$A$4,MATCH($A24,'Data transformed'!$A$5:$A$185,0),MATCH(BW$4,'Data transformed'!$4:$4,0)-1)), (MIN(MAX(OFFSET('Data transformed'!$A$4,MATCH($A24,'Data transformed'!$A$5:$A$185,0),MATCH(BW$4,'Data transformed'!$4:$4,0)-1),$O24),$P24)-$O24)/$Q24*100,"NA"))</f>
        <v>31.3205417607224</v>
      </c>
      <c r="BX24" s="104" t="n">
        <f aca="true">IF($L24="","",IF(ISNUMBER(OFFSET('Data transformed'!$A$4,MATCH($A24,'Data transformed'!$A$5:$A$185,0),MATCH(BX$4,'Data transformed'!$4:$4,0)-1)), (MIN(MAX(OFFSET('Data transformed'!$A$4,MATCH($A24,'Data transformed'!$A$5:$A$185,0),MATCH(BX$4,'Data transformed'!$4:$4,0)-1),$O24),$P24)-$O24)/$Q24*100,"NA"))</f>
        <v>46.5575620767494</v>
      </c>
      <c r="BY24" s="104" t="n">
        <f aca="true">IF($L24="","",IF(ISNUMBER(OFFSET('Data transformed'!$A$4,MATCH($A24,'Data transformed'!$A$5:$A$185,0),MATCH(BY$4,'Data transformed'!$4:$4,0)-1)), (MIN(MAX(OFFSET('Data transformed'!$A$4,MATCH($A24,'Data transformed'!$A$5:$A$185,0),MATCH(BY$4,'Data transformed'!$4:$4,0)-1),$O24),$P24)-$O24)/$Q24*100,"NA"))</f>
        <v>38.882618510158</v>
      </c>
      <c r="BZ24" s="104" t="n">
        <f aca="true">IF($L24="","",IF(ISNUMBER(OFFSET('Data transformed'!$A$4,MATCH($A24,'Data transformed'!$A$5:$A$185,0),MATCH(BZ$4,'Data transformed'!$4:$4,0)-1)), (MIN(MAX(OFFSET('Data transformed'!$A$4,MATCH($A24,'Data transformed'!$A$5:$A$185,0),MATCH(BZ$4,'Data transformed'!$4:$4,0)-1),$O24),$P24)-$O24)/$Q24*100,"NA"))</f>
        <v>41.6666666666667</v>
      </c>
      <c r="CA24" s="104" t="n">
        <f aca="true">IF($L24="","",IF(ISNUMBER(OFFSET('Data transformed'!$A$4,MATCH($A24,'Data transformed'!$A$5:$A$185,0),MATCH(CA$4,'Data transformed'!$4:$4,0)-1)), (MIN(MAX(OFFSET('Data transformed'!$A$4,MATCH($A24,'Data transformed'!$A$5:$A$185,0),MATCH(CA$4,'Data transformed'!$4:$4,0)-1),$O24),$P24)-$O24)/$Q24*100,"NA"))</f>
        <v>31.4710308502634</v>
      </c>
      <c r="CB24" s="104" t="n">
        <f aca="true">IF($L24="","",IF(ISNUMBER(OFFSET('Data transformed'!$A$4,MATCH($A24,'Data transformed'!$A$5:$A$185,0),MATCH(CB$4,'Data transformed'!$4:$4,0)-1)), (MIN(MAX(OFFSET('Data transformed'!$A$4,MATCH($A24,'Data transformed'!$A$5:$A$185,0),MATCH(CB$4,'Data transformed'!$4:$4,0)-1),$O24),$P24)-$O24)/$Q24*100,"NA"))</f>
        <v>59.8006019563582</v>
      </c>
      <c r="CC24" s="104" t="n">
        <f aca="true">IF($L24="","",IF(ISNUMBER(OFFSET('Data transformed'!$A$4,MATCH($A24,'Data transformed'!$A$5:$A$185,0),MATCH(CC$4,'Data transformed'!$4:$4,0)-1)), (MIN(MAX(OFFSET('Data transformed'!$A$4,MATCH($A24,'Data transformed'!$A$5:$A$185,0),MATCH(CC$4,'Data transformed'!$4:$4,0)-1),$O24),$P24)-$O24)/$Q24*100,"NA"))</f>
        <v>61.7945823927765</v>
      </c>
      <c r="CD24" s="104" t="n">
        <f aca="true">IF($L24="","",IF(ISNUMBER(OFFSET('Data transformed'!$A$4,MATCH($A24,'Data transformed'!$A$5:$A$185,0),MATCH(CD$4,'Data transformed'!$4:$4,0)-1)), (MIN(MAX(OFFSET('Data transformed'!$A$4,MATCH($A24,'Data transformed'!$A$5:$A$185,0),MATCH(CD$4,'Data transformed'!$4:$4,0)-1),$O24),$P24)-$O24)/$Q24*100,"NA"))</f>
        <v>63.6004514672686</v>
      </c>
      <c r="CE24" s="104" t="n">
        <f aca="true">IF($L24="","",IF(ISNUMBER(OFFSET('Data transformed'!$A$4,MATCH($A24,'Data transformed'!$A$5:$A$185,0),MATCH(CE$4,'Data transformed'!$4:$4,0)-1)), (MIN(MAX(OFFSET('Data transformed'!$A$4,MATCH($A24,'Data transformed'!$A$5:$A$185,0),MATCH(CE$4,'Data transformed'!$4:$4,0)-1),$O24),$P24)-$O24)/$Q24*100,"NA"))</f>
        <v>61.7569601203913</v>
      </c>
      <c r="CF24" s="104" t="n">
        <f aca="true">IF($L24="","",IF(ISNUMBER(OFFSET('Data transformed'!$A$4,MATCH($A24,'Data transformed'!$A$5:$A$185,0),MATCH(CF$4,'Data transformed'!$4:$4,0)-1)), (MIN(MAX(OFFSET('Data transformed'!$A$4,MATCH($A24,'Data transformed'!$A$5:$A$185,0),MATCH(CF$4,'Data transformed'!$4:$4,0)-1),$O24),$P24)-$O24)/$Q24*100,"NA"))</f>
        <v>31.2076749435666</v>
      </c>
      <c r="CG24" s="104" t="n">
        <f aca="true">IF($L24="","",IF(ISNUMBER(OFFSET('Data transformed'!$A$4,MATCH($A24,'Data transformed'!$A$5:$A$185,0),MATCH(CG$4,'Data transformed'!$4:$4,0)-1)), (MIN(MAX(OFFSET('Data transformed'!$A$4,MATCH($A24,'Data transformed'!$A$5:$A$185,0),MATCH(CG$4,'Data transformed'!$4:$4,0)-1),$O24),$P24)-$O24)/$Q24*100,"NA"))</f>
        <v>31.3581640331076</v>
      </c>
      <c r="CH24" s="104" t="n">
        <f aca="true">IF($L24="","",IF(ISNUMBER(OFFSET('Data transformed'!$A$4,MATCH($A24,'Data transformed'!$A$5:$A$185,0),MATCH(CH$4,'Data transformed'!$4:$4,0)-1)), (MIN(MAX(OFFSET('Data transformed'!$A$4,MATCH($A24,'Data transformed'!$A$5:$A$185,0),MATCH(CH$4,'Data transformed'!$4:$4,0)-1),$O24),$P24)-$O24)/$Q24*100,"NA"))</f>
        <v>35.3837471783296</v>
      </c>
      <c r="CI24" s="104" t="n">
        <f aca="true">IF($L24="","",IF(ISNUMBER(OFFSET('Data transformed'!$A$4,MATCH($A24,'Data transformed'!$A$5:$A$185,0),MATCH(CI$4,'Data transformed'!$4:$4,0)-1)), (MIN(MAX(OFFSET('Data transformed'!$A$4,MATCH($A24,'Data transformed'!$A$5:$A$185,0),MATCH(CI$4,'Data transformed'!$4:$4,0)-1),$O24),$P24)-$O24)/$Q24*100,"NA"))</f>
        <v>65.4815650865312</v>
      </c>
      <c r="CJ24" s="104" t="n">
        <f aca="true">IF($L24="","",IF(ISNUMBER(OFFSET('Data transformed'!$A$4,MATCH($A24,'Data transformed'!$A$5:$A$185,0),MATCH(CJ$4,'Data transformed'!$4:$4,0)-1)), (MIN(MAX(OFFSET('Data transformed'!$A$4,MATCH($A24,'Data transformed'!$A$5:$A$185,0),MATCH(CJ$4,'Data transformed'!$4:$4,0)-1),$O24),$P24)-$O24)/$Q24*100,"NA"))</f>
        <v>42.5319789315275</v>
      </c>
      <c r="CK24" s="104" t="n">
        <f aca="true">IF($L24="","",IF(ISNUMBER(OFFSET('Data transformed'!$A$4,MATCH($A24,'Data transformed'!$A$5:$A$185,0),MATCH(CK$4,'Data transformed'!$4:$4,0)-1)), (MIN(MAX(OFFSET('Data transformed'!$A$4,MATCH($A24,'Data transformed'!$A$5:$A$185,0),MATCH(CK$4,'Data transformed'!$4:$4,0)-1),$O24),$P24)-$O24)/$Q24*100,"NA"))</f>
        <v>40.4627539503386</v>
      </c>
      <c r="CL24" s="104" t="n">
        <f aca="true">IF($L24="","",IF(ISNUMBER(OFFSET('Data transformed'!$A$4,MATCH($A24,'Data transformed'!$A$5:$A$185,0),MATCH(CL$4,'Data transformed'!$4:$4,0)-1)), (MIN(MAX(OFFSET('Data transformed'!$A$4,MATCH($A24,'Data transformed'!$A$5:$A$185,0),MATCH(CL$4,'Data transformed'!$4:$4,0)-1),$O24),$P24)-$O24)/$Q24*100,"NA"))</f>
        <v>65.4815650865312</v>
      </c>
      <c r="CM24" s="104" t="n">
        <f aca="true">IF($L24="","",IF(ISNUMBER(OFFSET('Data transformed'!$A$4,MATCH($A24,'Data transformed'!$A$5:$A$185,0),MATCH(CM$4,'Data transformed'!$4:$4,0)-1)), (MIN(MAX(OFFSET('Data transformed'!$A$4,MATCH($A24,'Data transformed'!$A$5:$A$185,0),MATCH(CM$4,'Data transformed'!$4:$4,0)-1),$O24),$P24)-$O24)/$Q24*100,"NA"))</f>
        <v>65.4815650865312</v>
      </c>
      <c r="CN24" s="104" t="str">
        <f aca="true">IF($L24="","",IF(ISNUMBER(OFFSET('Data transformed'!$A$4,MATCH($A24,'Data transformed'!$A$5:$A$185,0),MATCH(CN$4,'Data transformed'!$4:$4,0)-1)), (MIN(MAX(OFFSET('Data transformed'!$A$4,MATCH($A24,'Data transformed'!$A$5:$A$185,0),MATCH(CN$4,'Data transformed'!$4:$4,0)-1),$O24),$P24)-$O24)/$Q24*100,"NA"))</f>
        <v>NA</v>
      </c>
      <c r="CO24" s="104" t="n">
        <f aca="true">IF($L24="","",IF(ISNUMBER(OFFSET('Data transformed'!$A$4,MATCH($A24,'Data transformed'!$A$5:$A$185,0),MATCH(CO$4,'Data transformed'!$4:$4,0)-1)), (MIN(MAX(OFFSET('Data transformed'!$A$4,MATCH($A24,'Data transformed'!$A$5:$A$185,0),MATCH(CO$4,'Data transformed'!$4:$4,0)-1),$O24),$P24)-$O24)/$Q24*100,"NA"))</f>
        <v>36.5876598946576</v>
      </c>
      <c r="CP24" s="104" t="n">
        <f aca="true">IF($L24="","",IF(ISNUMBER(OFFSET('Data transformed'!$A$4,MATCH($A24,'Data transformed'!$A$5:$A$185,0),MATCH(CP$4,'Data transformed'!$4:$4,0)-1)), (MIN(MAX(OFFSET('Data transformed'!$A$4,MATCH($A24,'Data transformed'!$A$5:$A$185,0),MATCH(CP$4,'Data transformed'!$4:$4,0)-1),$O24),$P24)-$O24)/$Q24*100,"NA"))</f>
        <v>37.8668171557562</v>
      </c>
      <c r="CQ24" s="104" t="n">
        <f aca="true">IF($L24="","",IF(ISNUMBER(OFFSET('Data transformed'!$A$4,MATCH($A24,'Data transformed'!$A$5:$A$185,0),MATCH(CQ$4,'Data transformed'!$4:$4,0)-1)), (MIN(MAX(OFFSET('Data transformed'!$A$4,MATCH($A24,'Data transformed'!$A$5:$A$185,0),MATCH(CQ$4,'Data transformed'!$4:$4,0)-1),$O24),$P24)-$O24)/$Q24*100,"NA"))</f>
        <v>57.8818660647103</v>
      </c>
      <c r="CR24" s="104" t="n">
        <f aca="true">IF($L24="","",IF(ISNUMBER(OFFSET('Data transformed'!$A$4,MATCH($A24,'Data transformed'!$A$5:$A$185,0),MATCH(CR$4,'Data transformed'!$4:$4,0)-1)), (MIN(MAX(OFFSET('Data transformed'!$A$4,MATCH($A24,'Data transformed'!$A$5:$A$185,0),MATCH(CR$4,'Data transformed'!$4:$4,0)-1),$O24),$P24)-$O24)/$Q24*100,"NA"))</f>
        <v>63.1489841986456</v>
      </c>
      <c r="CS24" s="104" t="n">
        <f aca="true">IF($L24="","",IF(ISNUMBER(OFFSET('Data transformed'!$A$4,MATCH($A24,'Data transformed'!$A$5:$A$185,0),MATCH(CS$4,'Data transformed'!$4:$4,0)-1)), (MIN(MAX(OFFSET('Data transformed'!$A$4,MATCH($A24,'Data transformed'!$A$5:$A$185,0),MATCH(CS$4,'Data transformed'!$4:$4,0)-1),$O24),$P24)-$O24)/$Q24*100,"NA"))</f>
        <v>56.489841986456</v>
      </c>
      <c r="CT24" s="104" t="n">
        <f aca="true">IF($L24="","",IF(ISNUMBER(OFFSET('Data transformed'!$A$4,MATCH($A24,'Data transformed'!$A$5:$A$185,0),MATCH(CT$4,'Data transformed'!$4:$4,0)-1)), (MIN(MAX(OFFSET('Data transformed'!$A$4,MATCH($A24,'Data transformed'!$A$5:$A$185,0),MATCH(CT$4,'Data transformed'!$4:$4,0)-1),$O24),$P24)-$O24)/$Q24*100,"NA"))</f>
        <v>42.456734386757</v>
      </c>
      <c r="CU24" s="104" t="n">
        <f aca="true">IF($L24="","",IF(ISNUMBER(OFFSET('Data transformed'!$A$4,MATCH($A24,'Data transformed'!$A$5:$A$185,0),MATCH(CU$4,'Data transformed'!$4:$4,0)-1)), (MIN(MAX(OFFSET('Data transformed'!$A$4,MATCH($A24,'Data transformed'!$A$5:$A$185,0),MATCH(CU$4,'Data transformed'!$4:$4,0)-1),$O24),$P24)-$O24)/$Q24*100,"NA"))</f>
        <v>42.90820165538</v>
      </c>
      <c r="CV24" s="104" t="n">
        <f aca="true">IF($L24="","",IF(ISNUMBER(OFFSET('Data transformed'!$A$4,MATCH($A24,'Data transformed'!$A$5:$A$185,0),MATCH(CV$4,'Data transformed'!$4:$4,0)-1)), (MIN(MAX(OFFSET('Data transformed'!$A$4,MATCH($A24,'Data transformed'!$A$5:$A$185,0),MATCH(CV$4,'Data transformed'!$4:$4,0)-1),$O24),$P24)-$O24)/$Q24*100,"NA"))</f>
        <v>37.1143717080512</v>
      </c>
      <c r="CW24" s="104" t="n">
        <f aca="true">IF($L24="","",IF(ISNUMBER(OFFSET('Data transformed'!$A$4,MATCH($A24,'Data transformed'!$A$5:$A$185,0),MATCH(CW$4,'Data transformed'!$4:$4,0)-1)), (MIN(MAX(OFFSET('Data transformed'!$A$4,MATCH($A24,'Data transformed'!$A$5:$A$185,0),MATCH(CW$4,'Data transformed'!$4:$4,0)-1),$O24),$P24)-$O24)/$Q24*100,"NA"))</f>
        <v>33.9917231000752</v>
      </c>
    </row>
    <row r="25" s="103" customFormat="true" ht="15.5" hidden="false" customHeight="false" outlineLevel="0" collapsed="false">
      <c r="A25" s="107" t="n">
        <v>1240</v>
      </c>
      <c r="B25" s="107" t="n">
        <v>3</v>
      </c>
      <c r="C25" s="103" t="str">
        <f aca="true">IF(ISBLANK(OFFSET('outliers treatment'!$A$3,MATCH($A25,'outliers treatment'!$A$4:$A$154,0),MATCH(C$4,'outliers treatment'!$4:$4,0)-1)),"",OFFSET('outliers treatment'!$A$3,MATCH($A25,'outliers treatment'!$A$4:$A$154,0),MATCH(C$4,'outliers treatment'!$4:$4,0)-1))</f>
        <v>Public utility access</v>
      </c>
      <c r="D25" s="103" t="str">
        <f aca="true">IF(ISBLANK(OFFSET('outliers treatment'!$A$3,MATCH($A25,'outliers treatment'!$A$4:$A$154,0),MATCH(D$4,'outliers treatment'!$4:$4,0)-1)),"",OFFSET('outliers treatment'!$A$3,MATCH($A25,'outliers treatment'!$A$4:$A$154,0),MATCH(D$4,'outliers treatment'!$4:$4,0)-1))</f>
        <v/>
      </c>
      <c r="E25" s="103" t="str">
        <f aca="true">IF(ISBLANK(OFFSET('outliers treatment'!$A$3,MATCH($A25,'outliers treatment'!$A$4:$A$154,0),MATCH(E$4,'outliers treatment'!$4:$4,0)-1)),"",OFFSET('outliers treatment'!$A$3,MATCH($A25,'outliers treatment'!$A$4:$A$154,0),MATCH(E$4,'outliers treatment'!$4:$4,0)-1))</f>
        <v/>
      </c>
      <c r="F25" s="103" t="str">
        <f aca="true">IF(ISBLANK(OFFSET('outliers treatment'!$A$3,MATCH($A25,'outliers treatment'!$A$4:$A$154,0),MATCH(F$4,'outliers treatment'!$4:$4,0)-1)),"",OFFSET('outliers treatment'!$A$3,MATCH($A25,'outliers treatment'!$A$4:$A$154,0),MATCH(F$4,'outliers treatment'!$4:$4,0)-1))</f>
        <v/>
      </c>
      <c r="G25" s="103" t="str">
        <f aca="true">IF(ISBLANK(OFFSET('outliers treatment'!$A$3,MATCH($A25,'outliers treatment'!$A$4:$A$154,0),MATCH(G$4,'outliers treatment'!$4:$4,0)-1)),"",OFFSET('outliers treatment'!$A$3,MATCH($A25,'outliers treatment'!$A$4:$A$154,0),MATCH(G$4,'outliers treatment'!$4:$4,0)-1))</f>
        <v/>
      </c>
      <c r="H25" s="103" t="str">
        <f aca="true">IF(ISBLANK(OFFSET('outliers treatment'!$A$3,MATCH($A25,'outliers treatment'!$A$4:$A$154,0),MATCH(H$4,'outliers treatment'!$4:$4,0)-1)),"",OFFSET('outliers treatment'!$A$3,MATCH($A25,'outliers treatment'!$A$4:$A$154,0),MATCH(H$4,'outliers treatment'!$4:$4,0)-1))</f>
        <v/>
      </c>
      <c r="I25" s="103" t="str">
        <f aca="true">IF(ISBLANK(OFFSET('outliers treatment'!$A$3,MATCH($A25,'outliers treatment'!$A$4:$A$154,0),MATCH(I$4,'outliers treatment'!$4:$4,0)-1)),"",OFFSET('outliers treatment'!$A$3,MATCH($A25,'outliers treatment'!$A$4:$A$154,0),MATCH(I$4,'outliers treatment'!$4:$4,0)-1))</f>
        <v/>
      </c>
      <c r="J25" s="104" t="n">
        <f aca="false" t="array" ref="J25:J25">MIN(IF(ISNUMBER(V25:CW25),V25:CW25))</f>
        <v>0</v>
      </c>
      <c r="K25" s="103" t="n">
        <f aca="false" t="array" ref="K25:K25">MAX(IF(ISNUMBER(V25:CW25),V25:CW25))</f>
        <v>86.275</v>
      </c>
      <c r="L25" s="103" t="e">
        <f aca="true">IF(ISBLANK(OFFSET('outliers treatment'!$A$3,MATCH($A25,'outliers treatment'!$A$4:$A$154,0),MATCH(L$4,'outliers treatment'!$4:$4,0)-1)),"",OFFSET('outliers treatment'!$A$3,MATCH($A25,'outliers treatment'!$A$4:$A$154,0),MATCH(L$4,'outliers treatment'!$4:$4,0)-1))</f>
        <v>#N/A</v>
      </c>
      <c r="M25" s="103" t="e">
        <f aca="true">IF(ISBLANK(OFFSET('outliers treatment'!$A$3,MATCH($A25,'outliers treatment'!$A$4:$A$154,0),MATCH(M$4,'outliers treatment'!$4:$4,0)-1)),"",OFFSET('outliers treatment'!$A$3,MATCH($A25,'outliers treatment'!$A$4:$A$154,0),MATCH(M$4,'outliers treatment'!$4:$4,0)-1))</f>
        <v>#N/A</v>
      </c>
      <c r="N25" s="103" t="str">
        <f aca="true">IF(ISBLANK(OFFSET('outliers treatment'!$A$3,MATCH($A25,'outliers treatment'!$A$4:$A$154,0),MATCH(N$4,'outliers treatment'!$4:$4,0)-1)),"",OFFSET('outliers treatment'!$A$3,MATCH($A25,'outliers treatment'!$A$4:$A$154,0),MATCH(N$4,'outliers treatment'!$4:$4,0)-1))</f>
        <v/>
      </c>
      <c r="O25" s="103" t="str">
        <f aca="true">IF(ISBLANK(OFFSET('outliers treatment'!$A$3,MATCH($A25,'outliers treatment'!$A$4:$A$154,0),MATCH(O$4,'outliers treatment'!$4:$4,0)-1)),"",OFFSET('outliers treatment'!$A$3,MATCH($A25,'outliers treatment'!$A$4:$A$154,0),MATCH(O$4,'outliers treatment'!$4:$4,0)-1))</f>
        <v/>
      </c>
      <c r="P25" s="103" t="str">
        <f aca="true">IF(ISBLANK(OFFSET('outliers treatment'!$A$3,MATCH($A25,'outliers treatment'!$A$4:$A$154,0),MATCH(P$4,'outliers treatment'!$4:$4,0)-1)),"",OFFSET('outliers treatment'!$A$3,MATCH($A25,'outliers treatment'!$A$4:$A$154,0),MATCH(P$4,'outliers treatment'!$4:$4,0)-1))</f>
        <v/>
      </c>
      <c r="Q25" s="103" t="str">
        <f aca="false">IFERROR(P25-O25,"")</f>
        <v/>
      </c>
      <c r="R25" s="105" t="n">
        <f aca="false" t="array" ref="R25:R25">IFERROR(SKEW(IF(ISNUMBER(V25:CW25),V25:CW25,"")),"")</f>
        <v>0.665574815020768</v>
      </c>
      <c r="S25" s="103" t="n">
        <v>1</v>
      </c>
      <c r="T25" s="103" t="n">
        <v>1</v>
      </c>
      <c r="U25" s="106" t="str">
        <f aca="false" t="array" ref="U25:U25">IF(B25&lt;4,"",1-IFERROR(SUM(ISNUMBER(V25:CW25)*(1-$V$3:$CW$3))/COUNTIF($V$3:$CW$3,0),0))</f>
        <v/>
      </c>
      <c r="V25" s="104" t="n">
        <f aca="false" t="array" ref="V25:V25">SUM(IF(ISNUMBER(V26),$T26:$T26*V26,0))/SUM(IF(ISNUMBER(V26),$T26:$T26,0))</f>
        <v>44.925</v>
      </c>
      <c r="W25" s="104" t="n">
        <f aca="false">SUM(IF(ISNUMBER(W26),$T26:$T26*W26,0))/SUM(IF(ISNUMBER(W26),$T26:$T26,0))</f>
        <v>0</v>
      </c>
      <c r="X25" s="104" t="n">
        <f aca="false">SUM(IF(ISNUMBER(X26),$T26:$T26*X26,0))/SUM(IF(ISNUMBER(X26),$T26:$T26,0))</f>
        <v>0</v>
      </c>
      <c r="Y25" s="104" t="n">
        <f aca="false">SUM(IF(ISNUMBER(Y26),$T26:$T26*Y26,0))/SUM(IF(ISNUMBER(Y26),$T26:$T26,0))</f>
        <v>58.1</v>
      </c>
      <c r="Z25" s="104" t="n">
        <f aca="false">SUM(IF(ISNUMBER(Z26),$T26:$T26*Z26,0))/SUM(IF(ISNUMBER(Z26),$T26:$T26,0))</f>
        <v>0</v>
      </c>
      <c r="AA25" s="104" t="n">
        <f aca="false">SUM(IF(ISNUMBER(AA26),$T26:$T26*AA26,0))/SUM(IF(ISNUMBER(AA26),$T26:$T26,0))</f>
        <v>47.475</v>
      </c>
      <c r="AB25" s="104" t="n">
        <f aca="false">SUM(IF(ISNUMBER(AB26),$T26:$T26*AB26,0))/SUM(IF(ISNUMBER(AB26),$T26:$T26,0))</f>
        <v>0</v>
      </c>
      <c r="AC25" s="104" t="n">
        <f aca="false">SUM(IF(ISNUMBER(AC26),$T26:$T26*AC26,0))/SUM(IF(ISNUMBER(AC26),$T26:$T26,0))</f>
        <v>72.825</v>
      </c>
      <c r="AD25" s="104" t="n">
        <f aca="false">SUM(IF(ISNUMBER(AD26),$T26:$T26*AD26,0))/SUM(IF(ISNUMBER(AD26),$T26:$T26,0))</f>
        <v>53.025</v>
      </c>
      <c r="AE25" s="104" t="n">
        <f aca="false">SUM(IF(ISNUMBER(AE26),$T26:$T26*AE26,0))/SUM(IF(ISNUMBER(AE26),$T26:$T26,0))</f>
        <v>29.6</v>
      </c>
      <c r="AF25" s="104" t="n">
        <f aca="false">SUM(IF(ISNUMBER(AF26),$T26:$T26*AF26,0))/SUM(IF(ISNUMBER(AF26),$T26:$T26,0))</f>
        <v>31.2</v>
      </c>
      <c r="AG25" s="104" t="n">
        <f aca="false">SUM(IF(ISNUMBER(AG26),$T26:$T26*AG26,0))/SUM(IF(ISNUMBER(AG26),$T26:$T26,0))</f>
        <v>0</v>
      </c>
      <c r="AH25" s="104" t="n">
        <f aca="false">SUM(IF(ISNUMBER(AH26),$T26:$T26*AH26,0))/SUM(IF(ISNUMBER(AH26),$T26:$T26,0))</f>
        <v>0</v>
      </c>
      <c r="AI25" s="104" t="n">
        <f aca="false">SUM(IF(ISNUMBER(AI26),$T26:$T26*AI26,0))/SUM(IF(ISNUMBER(AI26),$T26:$T26,0))</f>
        <v>0</v>
      </c>
      <c r="AJ25" s="104" t="n">
        <f aca="false">SUM(IF(ISNUMBER(AJ26),$T26:$T26*AJ26,0))/SUM(IF(ISNUMBER(AJ26),$T26:$T26,0))</f>
        <v>27.825</v>
      </c>
      <c r="AK25" s="104" t="n">
        <f aca="false">SUM(IF(ISNUMBER(AK26),$T26:$T26*AK26,0))/SUM(IF(ISNUMBER(AK26),$T26:$T26,0))</f>
        <v>50.3</v>
      </c>
      <c r="AL25" s="104" t="n">
        <f aca="false">SUM(IF(ISNUMBER(AL26),$T26:$T26*AL26,0))/SUM(IF(ISNUMBER(AL26),$T26:$T26,0))</f>
        <v>76.75</v>
      </c>
      <c r="AM25" s="104" t="n">
        <f aca="false">SUM(IF(ISNUMBER(AM26),$T26:$T26*AM26,0))/SUM(IF(ISNUMBER(AM26),$T26:$T26,0))</f>
        <v>79.675</v>
      </c>
      <c r="AN25" s="104" t="n">
        <f aca="false">SUM(IF(ISNUMBER(AN26),$T26:$T26*AN26,0))/SUM(IF(ISNUMBER(AN26),$T26:$T26,0))</f>
        <v>0</v>
      </c>
      <c r="AO25" s="104" t="n">
        <f aca="false">SUM(IF(ISNUMBER(AO26),$T26:$T26*AO26,0))/SUM(IF(ISNUMBER(AO26),$T26:$T26,0))</f>
        <v>24.3</v>
      </c>
      <c r="AP25" s="104" t="n">
        <f aca="false">SUM(IF(ISNUMBER(AP26),$T26:$T26*AP26,0))/SUM(IF(ISNUMBER(AP26),$T26:$T26,0))</f>
        <v>2.35</v>
      </c>
      <c r="AQ25" s="104" t="n">
        <f aca="false">SUM(IF(ISNUMBER(AQ26),$T26:$T26*AQ26,0))/SUM(IF(ISNUMBER(AQ26),$T26:$T26,0))</f>
        <v>35.4</v>
      </c>
      <c r="AR25" s="104" t="n">
        <f aca="false">SUM(IF(ISNUMBER(AR26),$T26:$T26*AR26,0))/SUM(IF(ISNUMBER(AR26),$T26:$T26,0))</f>
        <v>72.625</v>
      </c>
      <c r="AS25" s="104" t="n">
        <f aca="false">SUM(IF(ISNUMBER(AS26),$T26:$T26*AS26,0))/SUM(IF(ISNUMBER(AS26),$T26:$T26,0))</f>
        <v>3.1</v>
      </c>
      <c r="AT25" s="104" t="n">
        <f aca="false">SUM(IF(ISNUMBER(AT26),$T26:$T26*AT26,0))/SUM(IF(ISNUMBER(AT26),$T26:$T26,0))</f>
        <v>60.2</v>
      </c>
      <c r="AU25" s="104" t="n">
        <f aca="false">SUM(IF(ISNUMBER(AU26),$T26:$T26*AU26,0))/SUM(IF(ISNUMBER(AU26),$T26:$T26,0))</f>
        <v>25.35</v>
      </c>
      <c r="AV25" s="104" t="n">
        <f aca="false">SUM(IF(ISNUMBER(AV26),$T26:$T26*AV26,0))/SUM(IF(ISNUMBER(AV26),$T26:$T26,0))</f>
        <v>15.225</v>
      </c>
      <c r="AW25" s="104" t="n">
        <f aca="false">SUM(IF(ISNUMBER(AW26),$T26:$T26*AW26,0))/SUM(IF(ISNUMBER(AW26),$T26:$T26,0))</f>
        <v>22.025</v>
      </c>
      <c r="AX25" s="104" t="n">
        <f aca="false">SUM(IF(ISNUMBER(AX26),$T26:$T26*AX26,0))/SUM(IF(ISNUMBER(AX26),$T26:$T26,0))</f>
        <v>63.4</v>
      </c>
      <c r="AY25" s="104" t="n">
        <f aca="false">SUM(IF(ISNUMBER(AY26),$T26:$T26*AY26,0))/SUM(IF(ISNUMBER(AY26),$T26:$T26,0))</f>
        <v>0</v>
      </c>
      <c r="AZ25" s="104" t="n">
        <f aca="false">SUM(IF(ISNUMBER(AZ26),$T26:$T26*AZ26,0))/SUM(IF(ISNUMBER(AZ26),$T26:$T26,0))</f>
        <v>56.9</v>
      </c>
      <c r="BA25" s="104" t="n">
        <f aca="false">SUM(IF(ISNUMBER(BA26),$T26:$T26*BA26,0))/SUM(IF(ISNUMBER(BA26),$T26:$T26,0))</f>
        <v>0</v>
      </c>
      <c r="BB25" s="104" t="n">
        <f aca="false">SUM(IF(ISNUMBER(BB26),$T26:$T26*BB26,0))/SUM(IF(ISNUMBER(BB26),$T26:$T26,0))</f>
        <v>0</v>
      </c>
      <c r="BC25" s="104" t="n">
        <f aca="false">SUM(IF(ISNUMBER(BC26),$T26:$T26*BC26,0))/SUM(IF(ISNUMBER(BC26),$T26:$T26,0))</f>
        <v>0</v>
      </c>
      <c r="BD25" s="104" t="n">
        <f aca="false">SUM(IF(ISNUMBER(BD26),$T26:$T26*BD26,0))/SUM(IF(ISNUMBER(BD26),$T26:$T26,0))</f>
        <v>65.35</v>
      </c>
      <c r="BE25" s="104" t="n">
        <f aca="false">SUM(IF(ISNUMBER(BE26),$T26:$T26*BE26,0))/SUM(IF(ISNUMBER(BE26),$T26:$T26,0))</f>
        <v>28.875</v>
      </c>
      <c r="BF25" s="104" t="n">
        <f aca="false">SUM(IF(ISNUMBER(BF26),$T26:$T26*BF26,0))/SUM(IF(ISNUMBER(BF26),$T26:$T26,0))</f>
        <v>63.525</v>
      </c>
      <c r="BG25" s="104" t="n">
        <f aca="false">SUM(IF(ISNUMBER(BG26),$T26:$T26*BG26,0))/SUM(IF(ISNUMBER(BG26),$T26:$T26,0))</f>
        <v>0</v>
      </c>
      <c r="BH25" s="104" t="n">
        <f aca="false">SUM(IF(ISNUMBER(BH26),$T26:$T26*BH26,0))/SUM(IF(ISNUMBER(BH26),$T26:$T26,0))</f>
        <v>67.875</v>
      </c>
      <c r="BI25" s="104" t="n">
        <f aca="false">SUM(IF(ISNUMBER(BI26),$T26:$T26*BI26,0))/SUM(IF(ISNUMBER(BI26),$T26:$T26,0))</f>
        <v>15.55</v>
      </c>
      <c r="BJ25" s="104" t="n">
        <f aca="false">SUM(IF(ISNUMBER(BJ26),$T26:$T26*BJ26,0))/SUM(IF(ISNUMBER(BJ26),$T26:$T26,0))</f>
        <v>1.525</v>
      </c>
      <c r="BK25" s="104" t="n">
        <f aca="false">SUM(IF(ISNUMBER(BK26),$T26:$T26*BK26,0))/SUM(IF(ISNUMBER(BK26),$T26:$T26,0))</f>
        <v>0</v>
      </c>
      <c r="BL25" s="104" t="n">
        <f aca="false">SUM(IF(ISNUMBER(BL26),$T26:$T26*BL26,0))/SUM(IF(ISNUMBER(BL26),$T26:$T26,0))</f>
        <v>62.3</v>
      </c>
      <c r="BM25" s="104" t="n">
        <f aca="false">SUM(IF(ISNUMBER(BM26),$T26:$T26*BM26,0))/SUM(IF(ISNUMBER(BM26),$T26:$T26,0))</f>
        <v>0</v>
      </c>
      <c r="BN25" s="104" t="n">
        <f aca="false">SUM(IF(ISNUMBER(BN26),$T26:$T26*BN26,0))/SUM(IF(ISNUMBER(BN26),$T26:$T26,0))</f>
        <v>3.95</v>
      </c>
      <c r="BO25" s="104" t="n">
        <f aca="false">SUM(IF(ISNUMBER(BO26),$T26:$T26*BO26,0))/SUM(IF(ISNUMBER(BO26),$T26:$T26,0))</f>
        <v>57.475</v>
      </c>
      <c r="BP25" s="104" t="n">
        <f aca="false">SUM(IF(ISNUMBER(BP26),$T26:$T26*BP26,0))/SUM(IF(ISNUMBER(BP26),$T26:$T26,0))</f>
        <v>0</v>
      </c>
      <c r="BQ25" s="104" t="n">
        <f aca="false">SUM(IF(ISNUMBER(BQ26),$T26:$T26*BQ26,0))/SUM(IF(ISNUMBER(BQ26),$T26:$T26,0))</f>
        <v>22.675</v>
      </c>
      <c r="BR25" s="104" t="n">
        <f aca="false">SUM(IF(ISNUMBER(BR26),$T26:$T26*BR26,0))/SUM(IF(ISNUMBER(BR26),$T26:$T26,0))</f>
        <v>0</v>
      </c>
      <c r="BS25" s="104" t="n">
        <f aca="false">SUM(IF(ISNUMBER(BS26),$T26:$T26*BS26,0))/SUM(IF(ISNUMBER(BS26),$T26:$T26,0))</f>
        <v>0</v>
      </c>
      <c r="BT25" s="104" t="n">
        <f aca="false">SUM(IF(ISNUMBER(BT26),$T26:$T26*BT26,0))/SUM(IF(ISNUMBER(BT26),$T26:$T26,0))</f>
        <v>75.35</v>
      </c>
      <c r="BU25" s="104" t="n">
        <f aca="false">SUM(IF(ISNUMBER(BU26),$T26:$T26*BU26,0))/SUM(IF(ISNUMBER(BU26),$T26:$T26,0))</f>
        <v>86.275</v>
      </c>
      <c r="BV25" s="104" t="n">
        <f aca="false">SUM(IF(ISNUMBER(BV26),$T26:$T26*BV26,0))/SUM(IF(ISNUMBER(BV26),$T26:$T26,0))</f>
        <v>0</v>
      </c>
      <c r="BW25" s="104" t="n">
        <f aca="false">SUM(IF(ISNUMBER(BW26),$T26:$T26*BW26,0))/SUM(IF(ISNUMBER(BW26),$T26:$T26,0))</f>
        <v>12.375</v>
      </c>
      <c r="BX25" s="104" t="n">
        <f aca="false">SUM(IF(ISNUMBER(BX26),$T26:$T26*BX26,0))/SUM(IF(ISNUMBER(BX26),$T26:$T26,0))</f>
        <v>12.925</v>
      </c>
      <c r="BY25" s="104" t="n">
        <f aca="false">SUM(IF(ISNUMBER(BY26),$T26:$T26*BY26,0))/SUM(IF(ISNUMBER(BY26),$T26:$T26,0))</f>
        <v>0</v>
      </c>
      <c r="BZ25" s="104" t="n">
        <f aca="false">SUM(IF(ISNUMBER(BZ26),$T26:$T26*BZ26,0))/SUM(IF(ISNUMBER(BZ26),$T26:$T26,0))</f>
        <v>0</v>
      </c>
      <c r="CA25" s="104" t="n">
        <f aca="false">SUM(IF(ISNUMBER(CA26),$T26:$T26*CA26,0))/SUM(IF(ISNUMBER(CA26),$T26:$T26,0))</f>
        <v>0</v>
      </c>
      <c r="CB25" s="104" t="n">
        <f aca="false">SUM(IF(ISNUMBER(CB26),$T26:$T26*CB26,0))/SUM(IF(ISNUMBER(CB26),$T26:$T26,0))</f>
        <v>0</v>
      </c>
      <c r="CC25" s="104" t="n">
        <f aca="false">SUM(IF(ISNUMBER(CC26),$T26:$T26*CC26,0))/SUM(IF(ISNUMBER(CC26),$T26:$T26,0))</f>
        <v>54.725</v>
      </c>
      <c r="CD25" s="104" t="n">
        <f aca="false">SUM(IF(ISNUMBER(CD26),$T26:$T26*CD26,0))/SUM(IF(ISNUMBER(CD26),$T26:$T26,0))</f>
        <v>19.325</v>
      </c>
      <c r="CE25" s="104" t="n">
        <f aca="false">SUM(IF(ISNUMBER(CE26),$T26:$T26*CE26,0))/SUM(IF(ISNUMBER(CE26),$T26:$T26,0))</f>
        <v>32.675</v>
      </c>
      <c r="CF25" s="104" t="n">
        <f aca="false">SUM(IF(ISNUMBER(CF26),$T26:$T26*CF26,0))/SUM(IF(ISNUMBER(CF26),$T26:$T26,0))</f>
        <v>9.075</v>
      </c>
      <c r="CG25" s="104" t="n">
        <f aca="false">SUM(IF(ISNUMBER(CG26),$T26:$T26*CG26,0))/SUM(IF(ISNUMBER(CG26),$T26:$T26,0))</f>
        <v>0</v>
      </c>
      <c r="CH25" s="104" t="n">
        <f aca="false">SUM(IF(ISNUMBER(CH26),$T26:$T26*CH26,0))/SUM(IF(ISNUMBER(CH26),$T26:$T26,0))</f>
        <v>0</v>
      </c>
      <c r="CI25" s="104" t="n">
        <f aca="false">SUM(IF(ISNUMBER(CI26),$T26:$T26*CI26,0))/SUM(IF(ISNUMBER(CI26),$T26:$T26,0))</f>
        <v>71.6</v>
      </c>
      <c r="CJ25" s="104" t="n">
        <f aca="false">SUM(IF(ISNUMBER(CJ26),$T26:$T26*CJ26,0))/SUM(IF(ISNUMBER(CJ26),$T26:$T26,0))</f>
        <v>41.375</v>
      </c>
      <c r="CK25" s="104" t="n">
        <f aca="false">SUM(IF(ISNUMBER(CK26),$T26:$T26*CK26,0))/SUM(IF(ISNUMBER(CK26),$T26:$T26,0))</f>
        <v>0</v>
      </c>
      <c r="CL25" s="104" t="n">
        <f aca="false">SUM(IF(ISNUMBER(CL26),$T26:$T26*CL26,0))/SUM(IF(ISNUMBER(CL26),$T26:$T26,0))</f>
        <v>66.6</v>
      </c>
      <c r="CM25" s="104" t="n">
        <f aca="false">SUM(IF(ISNUMBER(CM26),$T26:$T26*CM26,0))/SUM(IF(ISNUMBER(CM26),$T26:$T26,0))</f>
        <v>0</v>
      </c>
      <c r="CN25" s="104" t="n">
        <f aca="false">SUM(IF(ISNUMBER(CN26),$T26:$T26*CN26,0))/SUM(IF(ISNUMBER(CN26),$T26:$T26,0))</f>
        <v>0</v>
      </c>
      <c r="CO25" s="104" t="n">
        <f aca="false">SUM(IF(ISNUMBER(CO26),$T26:$T26*CO26,0))/SUM(IF(ISNUMBER(CO26),$T26:$T26,0))</f>
        <v>25.925</v>
      </c>
      <c r="CP25" s="104" t="n">
        <f aca="false">SUM(IF(ISNUMBER(CP26),$T26:$T26*CP26,0))/SUM(IF(ISNUMBER(CP26),$T26:$T26,0))</f>
        <v>0</v>
      </c>
      <c r="CQ25" s="104" t="n">
        <f aca="false">SUM(IF(ISNUMBER(CQ26),$T26:$T26*CQ26,0))/SUM(IF(ISNUMBER(CQ26),$T26:$T26,0))</f>
        <v>16.9</v>
      </c>
      <c r="CR25" s="104" t="n">
        <f aca="false">SUM(IF(ISNUMBER(CR26),$T26:$T26*CR26,0))/SUM(IF(ISNUMBER(CR26),$T26:$T26,0))</f>
        <v>66.525</v>
      </c>
      <c r="CS25" s="104" t="n">
        <f aca="false">SUM(IF(ISNUMBER(CS26),$T26:$T26*CS26,0))/SUM(IF(ISNUMBER(CS26),$T26:$T26,0))</f>
        <v>40.625</v>
      </c>
      <c r="CT25" s="104" t="n">
        <f aca="false">SUM(IF(ISNUMBER(CT26),$T26:$T26*CT26,0))/SUM(IF(ISNUMBER(CT26),$T26:$T26,0))</f>
        <v>20.925</v>
      </c>
      <c r="CU25" s="104" t="n">
        <f aca="false">SUM(IF(ISNUMBER(CU26),$T26:$T26*CU26,0))/SUM(IF(ISNUMBER(CU26),$T26:$T26,0))</f>
        <v>0</v>
      </c>
      <c r="CV25" s="104" t="n">
        <f aca="false">SUM(IF(ISNUMBER(CV26),$T26:$T26*CV26,0))/SUM(IF(ISNUMBER(CV26),$T26:$T26,0))</f>
        <v>25.7</v>
      </c>
      <c r="CW25" s="104" t="n">
        <f aca="false">SUM(IF(ISNUMBER(CW26),$T26:$T26*CW26,0))/SUM(IF(ISNUMBER(CW26),$T26:$T26,0))</f>
        <v>1.825</v>
      </c>
    </row>
    <row r="26" s="103" customFormat="true" ht="15.5" hidden="false" customHeight="false" outlineLevel="0" collapsed="false">
      <c r="A26" s="107" t="n">
        <v>1241</v>
      </c>
      <c r="B26" s="107" t="n">
        <v>4</v>
      </c>
      <c r="C26" s="103" t="str">
        <f aca="true">IF(ISBLANK(OFFSET('outliers treatment'!$A$3,MATCH($A26,'outliers treatment'!$A$4:$A$154,0),MATCH(C$4,'outliers treatment'!$4:$4,0)-1)),"",OFFSET('outliers treatment'!$A$3,MATCH($A26,'outliers treatment'!$A$4:$A$154,0),MATCH(C$4,'outliers treatment'!$4:$4,0)-1))</f>
        <v/>
      </c>
      <c r="D26" s="103" t="str">
        <f aca="true">IF(ISBLANK(OFFSET('outliers treatment'!$A$3,MATCH($A26,'outliers treatment'!$A$4:$A$154,0),MATCH(D$4,'outliers treatment'!$4:$4,0)-1)),"",OFFSET('outliers treatment'!$A$3,MATCH($A26,'outliers treatment'!$A$4:$A$154,0),MATCH(D$4,'outliers treatment'!$4:$4,0)-1))</f>
        <v>Access to public services distributed by social group</v>
      </c>
      <c r="E26" s="103" t="str">
        <f aca="true">IF(ISBLANK(OFFSET('outliers treatment'!$A$3,MATCH($A26,'outliers treatment'!$A$4:$A$154,0),MATCH(E$4,'outliers treatment'!$4:$4,0)-1)),"",OFFSET('outliers treatment'!$A$3,MATCH($A26,'outliers treatment'!$A$4:$A$154,0),MATCH(E$4,'outliers treatment'!$4:$4,0)-1))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6" s="103" t="str">
        <f aca="true">IF(ISBLANK(OFFSET('outliers treatment'!$A$3,MATCH($A26,'outliers treatment'!$A$4:$A$154,0),MATCH(F$4,'outliers treatment'!$4:$4,0)-1)),"",OFFSET('outliers treatment'!$A$3,MATCH($A26,'outliers treatment'!$A$4:$A$154,0),MATCH(F$4,'outliers treatment'!$4:$4,0)-1))</f>
        <v/>
      </c>
      <c r="G26" s="103" t="str">
        <f aca="true">IF(ISBLANK(OFFSET('outliers treatment'!$A$3,MATCH($A26,'outliers treatment'!$A$4:$A$154,0),MATCH(G$4,'outliers treatment'!$4:$4,0)-1)),"",OFFSET('outliers treatment'!$A$3,MATCH($A26,'outliers treatment'!$A$4:$A$154,0),MATCH(G$4,'outliers treatment'!$4:$4,0)-1))</f>
        <v/>
      </c>
      <c r="H26" s="103" t="str">
        <f aca="true">IF(ISBLANK(OFFSET('outliers treatment'!$A$3,MATCH($A26,'outliers treatment'!$A$4:$A$154,0),MATCH(H$4,'outliers treatment'!$4:$4,0)-1)),"",OFFSET('outliers treatment'!$A$3,MATCH($A26,'outliers treatment'!$A$4:$A$154,0),MATCH(H$4,'outliers treatment'!$4:$4,0)-1))</f>
        <v/>
      </c>
      <c r="I26" s="103" t="str">
        <f aca="true">IF(ISBLANK(OFFSET('outliers treatment'!$A$3,MATCH($A26,'outliers treatment'!$A$4:$A$154,0),MATCH(I$4,'outliers treatment'!$4:$4,0)-1)),"",OFFSET('outliers treatment'!$A$3,MATCH($A26,'outliers treatment'!$A$4:$A$154,0),MATCH(I$4,'outliers treatment'!$4:$4,0)-1))</f>
        <v/>
      </c>
      <c r="J26" s="104" t="n">
        <f aca="false" t="array" ref="J26:J26">MIN(IF(ISNUMBER(V26:CW26),V26:CW26))</f>
        <v>0</v>
      </c>
      <c r="K26" s="103" t="n">
        <f aca="false" t="array" ref="K26:K26">MAX(IF(ISNUMBER(V26:CW26),V26:CW26))</f>
        <v>86.275</v>
      </c>
      <c r="L26" s="103" t="n">
        <f aca="true">IF(ISBLANK(OFFSET('outliers treatment'!$A$3,MATCH($A26,'outliers treatment'!$A$4:$A$154,0),MATCH(L$4,'outliers treatment'!$4:$4,0)-1)),"",OFFSET('outliers treatment'!$A$3,MATCH($A26,'outliers treatment'!$A$4:$A$154,0),MATCH(L$4,'outliers treatment'!$4:$4,0)-1))</f>
        <v>0</v>
      </c>
      <c r="M26" s="103" t="n">
        <f aca="true">IF(ISBLANK(OFFSET('outliers treatment'!$A$3,MATCH($A26,'outliers treatment'!$A$4:$A$154,0),MATCH(M$4,'outliers treatment'!$4:$4,0)-1)),"",OFFSET('outliers treatment'!$A$3,MATCH($A26,'outliers treatment'!$A$4:$A$154,0),MATCH(M$4,'outliers treatment'!$4:$4,0)-1))</f>
        <v>2.03925</v>
      </c>
      <c r="N26" s="103" t="n">
        <f aca="true">IF(ISBLANK(OFFSET('outliers treatment'!$A$3,MATCH($A26,'outliers treatment'!$A$4:$A$154,0),MATCH(N$4,'outliers treatment'!$4:$4,0)-1)),"",OFFSET('outliers treatment'!$A$3,MATCH($A26,'outliers treatment'!$A$4:$A$154,0),MATCH(N$4,'outliers treatment'!$4:$4,0)-1))</f>
        <v>2.03925</v>
      </c>
      <c r="O26" s="103" t="n">
        <f aca="true">IF(ISBLANK(OFFSET('outliers treatment'!$A$3,MATCH($A26,'outliers treatment'!$A$4:$A$154,0),MATCH(O$4,'outliers treatment'!$4:$4,0)-1)),"",OFFSET('outliers treatment'!$A$3,MATCH($A26,'outliers treatment'!$A$4:$A$154,0),MATCH(O$4,'outliers treatment'!$4:$4,0)-1))</f>
        <v>0</v>
      </c>
      <c r="P26" s="103" t="n">
        <f aca="true">IF(ISBLANK(OFFSET('outliers treatment'!$A$3,MATCH($A26,'outliers treatment'!$A$4:$A$154,0),MATCH(P$4,'outliers treatment'!$4:$4,0)-1)),"",OFFSET('outliers treatment'!$A$3,MATCH($A26,'outliers treatment'!$A$4:$A$154,0),MATCH(P$4,'outliers treatment'!$4:$4,0)-1))</f>
        <v>4</v>
      </c>
      <c r="Q26" s="103" t="n">
        <f aca="false">IFERROR(P26-O26,"")</f>
        <v>4</v>
      </c>
      <c r="R26" s="105" t="n">
        <f aca="false" t="array" ref="R26:R26">IFERROR(SKEW(IF(ISNUMBER(V26:CW26),V26:CW26,"")),"")</f>
        <v>0.665574815020768</v>
      </c>
      <c r="S26" s="103" t="n">
        <v>0</v>
      </c>
      <c r="T26" s="103" t="n">
        <v>1</v>
      </c>
      <c r="U26" s="106" t="n">
        <f aca="false" t="array" ref="U26:U26">IF(B26&lt;4,"",1-IFERROR(SUM(ISNUMBER(V26:CW26)*(1-$V$3:$CW$3))/COUNTIF($V$3:$CW$3,0),0))</f>
        <v>0</v>
      </c>
      <c r="V26" s="104" t="n">
        <f aca="true">IF($L26="","",IF(ISNUMBER(OFFSET('Data transformed'!$A$4,MATCH($A26,'Data transformed'!$A$5:$A$185,0),MATCH(V$4,'Data transformed'!$4:$4,0)-1)), (MIN(MAX(OFFSET('Data transformed'!$A$4,MATCH($A26,'Data transformed'!$A$5:$A$185,0),MATCH(V$4,'Data transformed'!$4:$4,0)-1),$O26),$P26)-$O26)/$Q26*100,"NA"))</f>
        <v>44.925</v>
      </c>
      <c r="W26" s="104" t="n">
        <f aca="true">IF($L26="","",IF(ISNUMBER(OFFSET('Data transformed'!$A$4,MATCH($A26,'Data transformed'!$A$5:$A$185,0),MATCH(W$4,'Data transformed'!$4:$4,0)-1)), (MIN(MAX(OFFSET('Data transformed'!$A$4,MATCH($A26,'Data transformed'!$A$5:$A$185,0),MATCH(W$4,'Data transformed'!$4:$4,0)-1),$O26),$P26)-$O26)/$Q26*100,"NA"))</f>
        <v>0</v>
      </c>
      <c r="X26" s="104" t="n">
        <f aca="true">IF($L26="","",IF(ISNUMBER(OFFSET('Data transformed'!$A$4,MATCH($A26,'Data transformed'!$A$5:$A$185,0),MATCH(X$4,'Data transformed'!$4:$4,0)-1)), (MIN(MAX(OFFSET('Data transformed'!$A$4,MATCH($A26,'Data transformed'!$A$5:$A$185,0),MATCH(X$4,'Data transformed'!$4:$4,0)-1),$O26),$P26)-$O26)/$Q26*100,"NA"))</f>
        <v>0</v>
      </c>
      <c r="Y26" s="104" t="n">
        <f aca="true">IF($L26="","",IF(ISNUMBER(OFFSET('Data transformed'!$A$4,MATCH($A26,'Data transformed'!$A$5:$A$185,0),MATCH(Y$4,'Data transformed'!$4:$4,0)-1)), (MIN(MAX(OFFSET('Data transformed'!$A$4,MATCH($A26,'Data transformed'!$A$5:$A$185,0),MATCH(Y$4,'Data transformed'!$4:$4,0)-1),$O26),$P26)-$O26)/$Q26*100,"NA"))</f>
        <v>58.1</v>
      </c>
      <c r="Z26" s="104" t="n">
        <f aca="true">IF($L26="","",IF(ISNUMBER(OFFSET('Data transformed'!$A$4,MATCH($A26,'Data transformed'!$A$5:$A$185,0),MATCH(Z$4,'Data transformed'!$4:$4,0)-1)), (MIN(MAX(OFFSET('Data transformed'!$A$4,MATCH($A26,'Data transformed'!$A$5:$A$185,0),MATCH(Z$4,'Data transformed'!$4:$4,0)-1),$O26),$P26)-$O26)/$Q26*100,"NA"))</f>
        <v>0</v>
      </c>
      <c r="AA26" s="104" t="n">
        <f aca="true">IF($L26="","",IF(ISNUMBER(OFFSET('Data transformed'!$A$4,MATCH($A26,'Data transformed'!$A$5:$A$185,0),MATCH(AA$4,'Data transformed'!$4:$4,0)-1)), (MIN(MAX(OFFSET('Data transformed'!$A$4,MATCH($A26,'Data transformed'!$A$5:$A$185,0),MATCH(AA$4,'Data transformed'!$4:$4,0)-1),$O26),$P26)-$O26)/$Q26*100,"NA"))</f>
        <v>47.475</v>
      </c>
      <c r="AB26" s="104" t="n">
        <f aca="true">IF($L26="","",IF(ISNUMBER(OFFSET('Data transformed'!$A$4,MATCH($A26,'Data transformed'!$A$5:$A$185,0),MATCH(AB$4,'Data transformed'!$4:$4,0)-1)), (MIN(MAX(OFFSET('Data transformed'!$A$4,MATCH($A26,'Data transformed'!$A$5:$A$185,0),MATCH(AB$4,'Data transformed'!$4:$4,0)-1),$O26),$P26)-$O26)/$Q26*100,"NA"))</f>
        <v>0</v>
      </c>
      <c r="AC26" s="104" t="n">
        <f aca="true">IF($L26="","",IF(ISNUMBER(OFFSET('Data transformed'!$A$4,MATCH($A26,'Data transformed'!$A$5:$A$185,0),MATCH(AC$4,'Data transformed'!$4:$4,0)-1)), (MIN(MAX(OFFSET('Data transformed'!$A$4,MATCH($A26,'Data transformed'!$A$5:$A$185,0),MATCH(AC$4,'Data transformed'!$4:$4,0)-1),$O26),$P26)-$O26)/$Q26*100,"NA"))</f>
        <v>72.825</v>
      </c>
      <c r="AD26" s="104" t="n">
        <f aca="true">IF($L26="","",IF(ISNUMBER(OFFSET('Data transformed'!$A$4,MATCH($A26,'Data transformed'!$A$5:$A$185,0),MATCH(AD$4,'Data transformed'!$4:$4,0)-1)), (MIN(MAX(OFFSET('Data transformed'!$A$4,MATCH($A26,'Data transformed'!$A$5:$A$185,0),MATCH(AD$4,'Data transformed'!$4:$4,0)-1),$O26),$P26)-$O26)/$Q26*100,"NA"))</f>
        <v>53.025</v>
      </c>
      <c r="AE26" s="104" t="n">
        <f aca="true">IF($L26="","",IF(ISNUMBER(OFFSET('Data transformed'!$A$4,MATCH($A26,'Data transformed'!$A$5:$A$185,0),MATCH(AE$4,'Data transformed'!$4:$4,0)-1)), (MIN(MAX(OFFSET('Data transformed'!$A$4,MATCH($A26,'Data transformed'!$A$5:$A$185,0),MATCH(AE$4,'Data transformed'!$4:$4,0)-1),$O26),$P26)-$O26)/$Q26*100,"NA"))</f>
        <v>29.6</v>
      </c>
      <c r="AF26" s="104" t="n">
        <f aca="true">IF($L26="","",IF(ISNUMBER(OFFSET('Data transformed'!$A$4,MATCH($A26,'Data transformed'!$A$5:$A$185,0),MATCH(AF$4,'Data transformed'!$4:$4,0)-1)), (MIN(MAX(OFFSET('Data transformed'!$A$4,MATCH($A26,'Data transformed'!$A$5:$A$185,0),MATCH(AF$4,'Data transformed'!$4:$4,0)-1),$O26),$P26)-$O26)/$Q26*100,"NA"))</f>
        <v>31.2</v>
      </c>
      <c r="AG26" s="104" t="n">
        <f aca="true">IF($L26="","",IF(ISNUMBER(OFFSET('Data transformed'!$A$4,MATCH($A26,'Data transformed'!$A$5:$A$185,0),MATCH(AG$4,'Data transformed'!$4:$4,0)-1)), (MIN(MAX(OFFSET('Data transformed'!$A$4,MATCH($A26,'Data transformed'!$A$5:$A$185,0),MATCH(AG$4,'Data transformed'!$4:$4,0)-1),$O26),$P26)-$O26)/$Q26*100,"NA"))</f>
        <v>0</v>
      </c>
      <c r="AH26" s="104" t="n">
        <f aca="true">IF($L26="","",IF(ISNUMBER(OFFSET('Data transformed'!$A$4,MATCH($A26,'Data transformed'!$A$5:$A$185,0),MATCH(AH$4,'Data transformed'!$4:$4,0)-1)), (MIN(MAX(OFFSET('Data transformed'!$A$4,MATCH($A26,'Data transformed'!$A$5:$A$185,0),MATCH(AH$4,'Data transformed'!$4:$4,0)-1),$O26),$P26)-$O26)/$Q26*100,"NA"))</f>
        <v>0</v>
      </c>
      <c r="AI26" s="104" t="n">
        <f aca="true">IF($L26="","",IF(ISNUMBER(OFFSET('Data transformed'!$A$4,MATCH($A26,'Data transformed'!$A$5:$A$185,0),MATCH(AI$4,'Data transformed'!$4:$4,0)-1)), (MIN(MAX(OFFSET('Data transformed'!$A$4,MATCH($A26,'Data transformed'!$A$5:$A$185,0),MATCH(AI$4,'Data transformed'!$4:$4,0)-1),$O26),$P26)-$O26)/$Q26*100,"NA"))</f>
        <v>0</v>
      </c>
      <c r="AJ26" s="104" t="n">
        <f aca="true">IF($L26="","",IF(ISNUMBER(OFFSET('Data transformed'!$A$4,MATCH($A26,'Data transformed'!$A$5:$A$185,0),MATCH(AJ$4,'Data transformed'!$4:$4,0)-1)), (MIN(MAX(OFFSET('Data transformed'!$A$4,MATCH($A26,'Data transformed'!$A$5:$A$185,0),MATCH(AJ$4,'Data transformed'!$4:$4,0)-1),$O26),$P26)-$O26)/$Q26*100,"NA"))</f>
        <v>27.825</v>
      </c>
      <c r="AK26" s="104" t="n">
        <f aca="true">IF($L26="","",IF(ISNUMBER(OFFSET('Data transformed'!$A$4,MATCH($A26,'Data transformed'!$A$5:$A$185,0),MATCH(AK$4,'Data transformed'!$4:$4,0)-1)), (MIN(MAX(OFFSET('Data transformed'!$A$4,MATCH($A26,'Data transformed'!$A$5:$A$185,0),MATCH(AK$4,'Data transformed'!$4:$4,0)-1),$O26),$P26)-$O26)/$Q26*100,"NA"))</f>
        <v>50.3</v>
      </c>
      <c r="AL26" s="104" t="n">
        <f aca="true">IF($L26="","",IF(ISNUMBER(OFFSET('Data transformed'!$A$4,MATCH($A26,'Data transformed'!$A$5:$A$185,0),MATCH(AL$4,'Data transformed'!$4:$4,0)-1)), (MIN(MAX(OFFSET('Data transformed'!$A$4,MATCH($A26,'Data transformed'!$A$5:$A$185,0),MATCH(AL$4,'Data transformed'!$4:$4,0)-1),$O26),$P26)-$O26)/$Q26*100,"NA"))</f>
        <v>76.75</v>
      </c>
      <c r="AM26" s="104" t="n">
        <f aca="true">IF($L26="","",IF(ISNUMBER(OFFSET('Data transformed'!$A$4,MATCH($A26,'Data transformed'!$A$5:$A$185,0),MATCH(AM$4,'Data transformed'!$4:$4,0)-1)), (MIN(MAX(OFFSET('Data transformed'!$A$4,MATCH($A26,'Data transformed'!$A$5:$A$185,0),MATCH(AM$4,'Data transformed'!$4:$4,0)-1),$O26),$P26)-$O26)/$Q26*100,"NA"))</f>
        <v>79.675</v>
      </c>
      <c r="AN26" s="104" t="n">
        <f aca="true">IF($L26="","",IF(ISNUMBER(OFFSET('Data transformed'!$A$4,MATCH($A26,'Data transformed'!$A$5:$A$185,0),MATCH(AN$4,'Data transformed'!$4:$4,0)-1)), (MIN(MAX(OFFSET('Data transformed'!$A$4,MATCH($A26,'Data transformed'!$A$5:$A$185,0),MATCH(AN$4,'Data transformed'!$4:$4,0)-1),$O26),$P26)-$O26)/$Q26*100,"NA"))</f>
        <v>0</v>
      </c>
      <c r="AO26" s="104" t="n">
        <f aca="true">IF($L26="","",IF(ISNUMBER(OFFSET('Data transformed'!$A$4,MATCH($A26,'Data transformed'!$A$5:$A$185,0),MATCH(AO$4,'Data transformed'!$4:$4,0)-1)), (MIN(MAX(OFFSET('Data transformed'!$A$4,MATCH($A26,'Data transformed'!$A$5:$A$185,0),MATCH(AO$4,'Data transformed'!$4:$4,0)-1),$O26),$P26)-$O26)/$Q26*100,"NA"))</f>
        <v>24.3</v>
      </c>
      <c r="AP26" s="104" t="n">
        <f aca="true">IF($L26="","",IF(ISNUMBER(OFFSET('Data transformed'!$A$4,MATCH($A26,'Data transformed'!$A$5:$A$185,0),MATCH(AP$4,'Data transformed'!$4:$4,0)-1)), (MIN(MAX(OFFSET('Data transformed'!$A$4,MATCH($A26,'Data transformed'!$A$5:$A$185,0),MATCH(AP$4,'Data transformed'!$4:$4,0)-1),$O26),$P26)-$O26)/$Q26*100,"NA"))</f>
        <v>2.35</v>
      </c>
      <c r="AQ26" s="104" t="n">
        <f aca="true">IF($L26="","",IF(ISNUMBER(OFFSET('Data transformed'!$A$4,MATCH($A26,'Data transformed'!$A$5:$A$185,0),MATCH(AQ$4,'Data transformed'!$4:$4,0)-1)), (MIN(MAX(OFFSET('Data transformed'!$A$4,MATCH($A26,'Data transformed'!$A$5:$A$185,0),MATCH(AQ$4,'Data transformed'!$4:$4,0)-1),$O26),$P26)-$O26)/$Q26*100,"NA"))</f>
        <v>35.4</v>
      </c>
      <c r="AR26" s="104" t="n">
        <f aca="true">IF($L26="","",IF(ISNUMBER(OFFSET('Data transformed'!$A$4,MATCH($A26,'Data transformed'!$A$5:$A$185,0),MATCH(AR$4,'Data transformed'!$4:$4,0)-1)), (MIN(MAX(OFFSET('Data transformed'!$A$4,MATCH($A26,'Data transformed'!$A$5:$A$185,0),MATCH(AR$4,'Data transformed'!$4:$4,0)-1),$O26),$P26)-$O26)/$Q26*100,"NA"))</f>
        <v>72.625</v>
      </c>
      <c r="AS26" s="104" t="n">
        <f aca="true">IF($L26="","",IF(ISNUMBER(OFFSET('Data transformed'!$A$4,MATCH($A26,'Data transformed'!$A$5:$A$185,0),MATCH(AS$4,'Data transformed'!$4:$4,0)-1)), (MIN(MAX(OFFSET('Data transformed'!$A$4,MATCH($A26,'Data transformed'!$A$5:$A$185,0),MATCH(AS$4,'Data transformed'!$4:$4,0)-1),$O26),$P26)-$O26)/$Q26*100,"NA"))</f>
        <v>3.1</v>
      </c>
      <c r="AT26" s="104" t="n">
        <f aca="true">IF($L26="","",IF(ISNUMBER(OFFSET('Data transformed'!$A$4,MATCH($A26,'Data transformed'!$A$5:$A$185,0),MATCH(AT$4,'Data transformed'!$4:$4,0)-1)), (MIN(MAX(OFFSET('Data transformed'!$A$4,MATCH($A26,'Data transformed'!$A$5:$A$185,0),MATCH(AT$4,'Data transformed'!$4:$4,0)-1),$O26),$P26)-$O26)/$Q26*100,"NA"))</f>
        <v>60.2</v>
      </c>
      <c r="AU26" s="104" t="n">
        <f aca="true">IF($L26="","",IF(ISNUMBER(OFFSET('Data transformed'!$A$4,MATCH($A26,'Data transformed'!$A$5:$A$185,0),MATCH(AU$4,'Data transformed'!$4:$4,0)-1)), (MIN(MAX(OFFSET('Data transformed'!$A$4,MATCH($A26,'Data transformed'!$A$5:$A$185,0),MATCH(AU$4,'Data transformed'!$4:$4,0)-1),$O26),$P26)-$O26)/$Q26*100,"NA"))</f>
        <v>25.35</v>
      </c>
      <c r="AV26" s="104" t="n">
        <f aca="true">IF($L26="","",IF(ISNUMBER(OFFSET('Data transformed'!$A$4,MATCH($A26,'Data transformed'!$A$5:$A$185,0),MATCH(AV$4,'Data transformed'!$4:$4,0)-1)), (MIN(MAX(OFFSET('Data transformed'!$A$4,MATCH($A26,'Data transformed'!$A$5:$A$185,0),MATCH(AV$4,'Data transformed'!$4:$4,0)-1),$O26),$P26)-$O26)/$Q26*100,"NA"))</f>
        <v>15.225</v>
      </c>
      <c r="AW26" s="104" t="n">
        <f aca="true">IF($L26="","",IF(ISNUMBER(OFFSET('Data transformed'!$A$4,MATCH($A26,'Data transformed'!$A$5:$A$185,0),MATCH(AW$4,'Data transformed'!$4:$4,0)-1)), (MIN(MAX(OFFSET('Data transformed'!$A$4,MATCH($A26,'Data transformed'!$A$5:$A$185,0),MATCH(AW$4,'Data transformed'!$4:$4,0)-1),$O26),$P26)-$O26)/$Q26*100,"NA"))</f>
        <v>22.025</v>
      </c>
      <c r="AX26" s="104" t="n">
        <f aca="true">IF($L26="","",IF(ISNUMBER(OFFSET('Data transformed'!$A$4,MATCH($A26,'Data transformed'!$A$5:$A$185,0),MATCH(AX$4,'Data transformed'!$4:$4,0)-1)), (MIN(MAX(OFFSET('Data transformed'!$A$4,MATCH($A26,'Data transformed'!$A$5:$A$185,0),MATCH(AX$4,'Data transformed'!$4:$4,0)-1),$O26),$P26)-$O26)/$Q26*100,"NA"))</f>
        <v>63.4</v>
      </c>
      <c r="AY26" s="104" t="n">
        <f aca="true">IF($L26="","",IF(ISNUMBER(OFFSET('Data transformed'!$A$4,MATCH($A26,'Data transformed'!$A$5:$A$185,0),MATCH(AY$4,'Data transformed'!$4:$4,0)-1)), (MIN(MAX(OFFSET('Data transformed'!$A$4,MATCH($A26,'Data transformed'!$A$5:$A$185,0),MATCH(AY$4,'Data transformed'!$4:$4,0)-1),$O26),$P26)-$O26)/$Q26*100,"NA"))</f>
        <v>0</v>
      </c>
      <c r="AZ26" s="104" t="n">
        <f aca="true">IF($L26="","",IF(ISNUMBER(OFFSET('Data transformed'!$A$4,MATCH($A26,'Data transformed'!$A$5:$A$185,0),MATCH(AZ$4,'Data transformed'!$4:$4,0)-1)), (MIN(MAX(OFFSET('Data transformed'!$A$4,MATCH($A26,'Data transformed'!$A$5:$A$185,0),MATCH(AZ$4,'Data transformed'!$4:$4,0)-1),$O26),$P26)-$O26)/$Q26*100,"NA"))</f>
        <v>56.9</v>
      </c>
      <c r="BA26" s="104" t="n">
        <f aca="true">IF($L26="","",IF(ISNUMBER(OFFSET('Data transformed'!$A$4,MATCH($A26,'Data transformed'!$A$5:$A$185,0),MATCH(BA$4,'Data transformed'!$4:$4,0)-1)), (MIN(MAX(OFFSET('Data transformed'!$A$4,MATCH($A26,'Data transformed'!$A$5:$A$185,0),MATCH(BA$4,'Data transformed'!$4:$4,0)-1),$O26),$P26)-$O26)/$Q26*100,"NA"))</f>
        <v>0</v>
      </c>
      <c r="BB26" s="104" t="n">
        <f aca="true">IF($L26="","",IF(ISNUMBER(OFFSET('Data transformed'!$A$4,MATCH($A26,'Data transformed'!$A$5:$A$185,0),MATCH(BB$4,'Data transformed'!$4:$4,0)-1)), (MIN(MAX(OFFSET('Data transformed'!$A$4,MATCH($A26,'Data transformed'!$A$5:$A$185,0),MATCH(BB$4,'Data transformed'!$4:$4,0)-1),$O26),$P26)-$O26)/$Q26*100,"NA"))</f>
        <v>0</v>
      </c>
      <c r="BC26" s="104" t="n">
        <f aca="true">IF($L26="","",IF(ISNUMBER(OFFSET('Data transformed'!$A$4,MATCH($A26,'Data transformed'!$A$5:$A$185,0),MATCH(BC$4,'Data transformed'!$4:$4,0)-1)), (MIN(MAX(OFFSET('Data transformed'!$A$4,MATCH($A26,'Data transformed'!$A$5:$A$185,0),MATCH(BC$4,'Data transformed'!$4:$4,0)-1),$O26),$P26)-$O26)/$Q26*100,"NA"))</f>
        <v>0</v>
      </c>
      <c r="BD26" s="104" t="n">
        <f aca="true">IF($L26="","",IF(ISNUMBER(OFFSET('Data transformed'!$A$4,MATCH($A26,'Data transformed'!$A$5:$A$185,0),MATCH(BD$4,'Data transformed'!$4:$4,0)-1)), (MIN(MAX(OFFSET('Data transformed'!$A$4,MATCH($A26,'Data transformed'!$A$5:$A$185,0),MATCH(BD$4,'Data transformed'!$4:$4,0)-1),$O26),$P26)-$O26)/$Q26*100,"NA"))</f>
        <v>65.35</v>
      </c>
      <c r="BE26" s="104" t="n">
        <f aca="true">IF($L26="","",IF(ISNUMBER(OFFSET('Data transformed'!$A$4,MATCH($A26,'Data transformed'!$A$5:$A$185,0),MATCH(BE$4,'Data transformed'!$4:$4,0)-1)), (MIN(MAX(OFFSET('Data transformed'!$A$4,MATCH($A26,'Data transformed'!$A$5:$A$185,0),MATCH(BE$4,'Data transformed'!$4:$4,0)-1),$O26),$P26)-$O26)/$Q26*100,"NA"))</f>
        <v>28.875</v>
      </c>
      <c r="BF26" s="104" t="n">
        <f aca="true">IF($L26="","",IF(ISNUMBER(OFFSET('Data transformed'!$A$4,MATCH($A26,'Data transformed'!$A$5:$A$185,0),MATCH(BF$4,'Data transformed'!$4:$4,0)-1)), (MIN(MAX(OFFSET('Data transformed'!$A$4,MATCH($A26,'Data transformed'!$A$5:$A$185,0),MATCH(BF$4,'Data transformed'!$4:$4,0)-1),$O26),$P26)-$O26)/$Q26*100,"NA"))</f>
        <v>63.525</v>
      </c>
      <c r="BG26" s="104" t="n">
        <f aca="true">IF($L26="","",IF(ISNUMBER(OFFSET('Data transformed'!$A$4,MATCH($A26,'Data transformed'!$A$5:$A$185,0),MATCH(BG$4,'Data transformed'!$4:$4,0)-1)), (MIN(MAX(OFFSET('Data transformed'!$A$4,MATCH($A26,'Data transformed'!$A$5:$A$185,0),MATCH(BG$4,'Data transformed'!$4:$4,0)-1),$O26),$P26)-$O26)/$Q26*100,"NA"))</f>
        <v>0</v>
      </c>
      <c r="BH26" s="104" t="n">
        <f aca="true">IF($L26="","",IF(ISNUMBER(OFFSET('Data transformed'!$A$4,MATCH($A26,'Data transformed'!$A$5:$A$185,0),MATCH(BH$4,'Data transformed'!$4:$4,0)-1)), (MIN(MAX(OFFSET('Data transformed'!$A$4,MATCH($A26,'Data transformed'!$A$5:$A$185,0),MATCH(BH$4,'Data transformed'!$4:$4,0)-1),$O26),$P26)-$O26)/$Q26*100,"NA"))</f>
        <v>67.875</v>
      </c>
      <c r="BI26" s="104" t="n">
        <f aca="true">IF($L26="","",IF(ISNUMBER(OFFSET('Data transformed'!$A$4,MATCH($A26,'Data transformed'!$A$5:$A$185,0),MATCH(BI$4,'Data transformed'!$4:$4,0)-1)), (MIN(MAX(OFFSET('Data transformed'!$A$4,MATCH($A26,'Data transformed'!$A$5:$A$185,0),MATCH(BI$4,'Data transformed'!$4:$4,0)-1),$O26),$P26)-$O26)/$Q26*100,"NA"))</f>
        <v>15.55</v>
      </c>
      <c r="BJ26" s="104" t="n">
        <f aca="true">IF($L26="","",IF(ISNUMBER(OFFSET('Data transformed'!$A$4,MATCH($A26,'Data transformed'!$A$5:$A$185,0),MATCH(BJ$4,'Data transformed'!$4:$4,0)-1)), (MIN(MAX(OFFSET('Data transformed'!$A$4,MATCH($A26,'Data transformed'!$A$5:$A$185,0),MATCH(BJ$4,'Data transformed'!$4:$4,0)-1),$O26),$P26)-$O26)/$Q26*100,"NA"))</f>
        <v>1.525</v>
      </c>
      <c r="BK26" s="104" t="n">
        <f aca="true">IF($L26="","",IF(ISNUMBER(OFFSET('Data transformed'!$A$4,MATCH($A26,'Data transformed'!$A$5:$A$185,0),MATCH(BK$4,'Data transformed'!$4:$4,0)-1)), (MIN(MAX(OFFSET('Data transformed'!$A$4,MATCH($A26,'Data transformed'!$A$5:$A$185,0),MATCH(BK$4,'Data transformed'!$4:$4,0)-1),$O26),$P26)-$O26)/$Q26*100,"NA"))</f>
        <v>0</v>
      </c>
      <c r="BL26" s="104" t="n">
        <f aca="true">IF($L26="","",IF(ISNUMBER(OFFSET('Data transformed'!$A$4,MATCH($A26,'Data transformed'!$A$5:$A$185,0),MATCH(BL$4,'Data transformed'!$4:$4,0)-1)), (MIN(MAX(OFFSET('Data transformed'!$A$4,MATCH($A26,'Data transformed'!$A$5:$A$185,0),MATCH(BL$4,'Data transformed'!$4:$4,0)-1),$O26),$P26)-$O26)/$Q26*100,"NA"))</f>
        <v>62.3</v>
      </c>
      <c r="BM26" s="104" t="n">
        <f aca="true">IF($L26="","",IF(ISNUMBER(OFFSET('Data transformed'!$A$4,MATCH($A26,'Data transformed'!$A$5:$A$185,0),MATCH(BM$4,'Data transformed'!$4:$4,0)-1)), (MIN(MAX(OFFSET('Data transformed'!$A$4,MATCH($A26,'Data transformed'!$A$5:$A$185,0),MATCH(BM$4,'Data transformed'!$4:$4,0)-1),$O26),$P26)-$O26)/$Q26*100,"NA"))</f>
        <v>0</v>
      </c>
      <c r="BN26" s="104" t="n">
        <f aca="true">IF($L26="","",IF(ISNUMBER(OFFSET('Data transformed'!$A$4,MATCH($A26,'Data transformed'!$A$5:$A$185,0),MATCH(BN$4,'Data transformed'!$4:$4,0)-1)), (MIN(MAX(OFFSET('Data transformed'!$A$4,MATCH($A26,'Data transformed'!$A$5:$A$185,0),MATCH(BN$4,'Data transformed'!$4:$4,0)-1),$O26),$P26)-$O26)/$Q26*100,"NA"))</f>
        <v>3.95</v>
      </c>
      <c r="BO26" s="104" t="n">
        <f aca="true">IF($L26="","",IF(ISNUMBER(OFFSET('Data transformed'!$A$4,MATCH($A26,'Data transformed'!$A$5:$A$185,0),MATCH(BO$4,'Data transformed'!$4:$4,0)-1)), (MIN(MAX(OFFSET('Data transformed'!$A$4,MATCH($A26,'Data transformed'!$A$5:$A$185,0),MATCH(BO$4,'Data transformed'!$4:$4,0)-1),$O26),$P26)-$O26)/$Q26*100,"NA"))</f>
        <v>57.475</v>
      </c>
      <c r="BP26" s="104" t="n">
        <f aca="true">IF($L26="","",IF(ISNUMBER(OFFSET('Data transformed'!$A$4,MATCH($A26,'Data transformed'!$A$5:$A$185,0),MATCH(BP$4,'Data transformed'!$4:$4,0)-1)), (MIN(MAX(OFFSET('Data transformed'!$A$4,MATCH($A26,'Data transformed'!$A$5:$A$185,0),MATCH(BP$4,'Data transformed'!$4:$4,0)-1),$O26),$P26)-$O26)/$Q26*100,"NA"))</f>
        <v>0</v>
      </c>
      <c r="BQ26" s="104" t="n">
        <f aca="true">IF($L26="","",IF(ISNUMBER(OFFSET('Data transformed'!$A$4,MATCH($A26,'Data transformed'!$A$5:$A$185,0),MATCH(BQ$4,'Data transformed'!$4:$4,0)-1)), (MIN(MAX(OFFSET('Data transformed'!$A$4,MATCH($A26,'Data transformed'!$A$5:$A$185,0),MATCH(BQ$4,'Data transformed'!$4:$4,0)-1),$O26),$P26)-$O26)/$Q26*100,"NA"))</f>
        <v>22.675</v>
      </c>
      <c r="BR26" s="104" t="n">
        <f aca="true">IF($L26="","",IF(ISNUMBER(OFFSET('Data transformed'!$A$4,MATCH($A26,'Data transformed'!$A$5:$A$185,0),MATCH(BR$4,'Data transformed'!$4:$4,0)-1)), (MIN(MAX(OFFSET('Data transformed'!$A$4,MATCH($A26,'Data transformed'!$A$5:$A$185,0),MATCH(BR$4,'Data transformed'!$4:$4,0)-1),$O26),$P26)-$O26)/$Q26*100,"NA"))</f>
        <v>0</v>
      </c>
      <c r="BS26" s="104" t="n">
        <f aca="true">IF($L26="","",IF(ISNUMBER(OFFSET('Data transformed'!$A$4,MATCH($A26,'Data transformed'!$A$5:$A$185,0),MATCH(BS$4,'Data transformed'!$4:$4,0)-1)), (MIN(MAX(OFFSET('Data transformed'!$A$4,MATCH($A26,'Data transformed'!$A$5:$A$185,0),MATCH(BS$4,'Data transformed'!$4:$4,0)-1),$O26),$P26)-$O26)/$Q26*100,"NA"))</f>
        <v>0</v>
      </c>
      <c r="BT26" s="104" t="n">
        <f aca="true">IF($L26="","",IF(ISNUMBER(OFFSET('Data transformed'!$A$4,MATCH($A26,'Data transformed'!$A$5:$A$185,0),MATCH(BT$4,'Data transformed'!$4:$4,0)-1)), (MIN(MAX(OFFSET('Data transformed'!$A$4,MATCH($A26,'Data transformed'!$A$5:$A$185,0),MATCH(BT$4,'Data transformed'!$4:$4,0)-1),$O26),$P26)-$O26)/$Q26*100,"NA"))</f>
        <v>75.35</v>
      </c>
      <c r="BU26" s="104" t="n">
        <f aca="true">IF($L26="","",IF(ISNUMBER(OFFSET('Data transformed'!$A$4,MATCH($A26,'Data transformed'!$A$5:$A$185,0),MATCH(BU$4,'Data transformed'!$4:$4,0)-1)), (MIN(MAX(OFFSET('Data transformed'!$A$4,MATCH($A26,'Data transformed'!$A$5:$A$185,0),MATCH(BU$4,'Data transformed'!$4:$4,0)-1),$O26),$P26)-$O26)/$Q26*100,"NA"))</f>
        <v>86.275</v>
      </c>
      <c r="BV26" s="104" t="n">
        <f aca="true">IF($L26="","",IF(ISNUMBER(OFFSET('Data transformed'!$A$4,MATCH($A26,'Data transformed'!$A$5:$A$185,0),MATCH(BV$4,'Data transformed'!$4:$4,0)-1)), (MIN(MAX(OFFSET('Data transformed'!$A$4,MATCH($A26,'Data transformed'!$A$5:$A$185,0),MATCH(BV$4,'Data transformed'!$4:$4,0)-1),$O26),$P26)-$O26)/$Q26*100,"NA"))</f>
        <v>0</v>
      </c>
      <c r="BW26" s="104" t="n">
        <f aca="true">IF($L26="","",IF(ISNUMBER(OFFSET('Data transformed'!$A$4,MATCH($A26,'Data transformed'!$A$5:$A$185,0),MATCH(BW$4,'Data transformed'!$4:$4,0)-1)), (MIN(MAX(OFFSET('Data transformed'!$A$4,MATCH($A26,'Data transformed'!$A$5:$A$185,0),MATCH(BW$4,'Data transformed'!$4:$4,0)-1),$O26),$P26)-$O26)/$Q26*100,"NA"))</f>
        <v>12.375</v>
      </c>
      <c r="BX26" s="104" t="n">
        <f aca="true">IF($L26="","",IF(ISNUMBER(OFFSET('Data transformed'!$A$4,MATCH($A26,'Data transformed'!$A$5:$A$185,0),MATCH(BX$4,'Data transformed'!$4:$4,0)-1)), (MIN(MAX(OFFSET('Data transformed'!$A$4,MATCH($A26,'Data transformed'!$A$5:$A$185,0),MATCH(BX$4,'Data transformed'!$4:$4,0)-1),$O26),$P26)-$O26)/$Q26*100,"NA"))</f>
        <v>12.925</v>
      </c>
      <c r="BY26" s="104" t="n">
        <f aca="true">IF($L26="","",IF(ISNUMBER(OFFSET('Data transformed'!$A$4,MATCH($A26,'Data transformed'!$A$5:$A$185,0),MATCH(BY$4,'Data transformed'!$4:$4,0)-1)), (MIN(MAX(OFFSET('Data transformed'!$A$4,MATCH($A26,'Data transformed'!$A$5:$A$185,0),MATCH(BY$4,'Data transformed'!$4:$4,0)-1),$O26),$P26)-$O26)/$Q26*100,"NA"))</f>
        <v>0</v>
      </c>
      <c r="BZ26" s="104" t="n">
        <f aca="true">IF($L26="","",IF(ISNUMBER(OFFSET('Data transformed'!$A$4,MATCH($A26,'Data transformed'!$A$5:$A$185,0),MATCH(BZ$4,'Data transformed'!$4:$4,0)-1)), (MIN(MAX(OFFSET('Data transformed'!$A$4,MATCH($A26,'Data transformed'!$A$5:$A$185,0),MATCH(BZ$4,'Data transformed'!$4:$4,0)-1),$O26),$P26)-$O26)/$Q26*100,"NA"))</f>
        <v>0</v>
      </c>
      <c r="CA26" s="104" t="n">
        <f aca="true">IF($L26="","",IF(ISNUMBER(OFFSET('Data transformed'!$A$4,MATCH($A26,'Data transformed'!$A$5:$A$185,0),MATCH(CA$4,'Data transformed'!$4:$4,0)-1)), (MIN(MAX(OFFSET('Data transformed'!$A$4,MATCH($A26,'Data transformed'!$A$5:$A$185,0),MATCH(CA$4,'Data transformed'!$4:$4,0)-1),$O26),$P26)-$O26)/$Q26*100,"NA"))</f>
        <v>0</v>
      </c>
      <c r="CB26" s="104" t="n">
        <f aca="true">IF($L26="","",IF(ISNUMBER(OFFSET('Data transformed'!$A$4,MATCH($A26,'Data transformed'!$A$5:$A$185,0),MATCH(CB$4,'Data transformed'!$4:$4,0)-1)), (MIN(MAX(OFFSET('Data transformed'!$A$4,MATCH($A26,'Data transformed'!$A$5:$A$185,0),MATCH(CB$4,'Data transformed'!$4:$4,0)-1),$O26),$P26)-$O26)/$Q26*100,"NA"))</f>
        <v>0</v>
      </c>
      <c r="CC26" s="104" t="n">
        <f aca="true">IF($L26="","",IF(ISNUMBER(OFFSET('Data transformed'!$A$4,MATCH($A26,'Data transformed'!$A$5:$A$185,0),MATCH(CC$4,'Data transformed'!$4:$4,0)-1)), (MIN(MAX(OFFSET('Data transformed'!$A$4,MATCH($A26,'Data transformed'!$A$5:$A$185,0),MATCH(CC$4,'Data transformed'!$4:$4,0)-1),$O26),$P26)-$O26)/$Q26*100,"NA"))</f>
        <v>54.725</v>
      </c>
      <c r="CD26" s="104" t="n">
        <f aca="true">IF($L26="","",IF(ISNUMBER(OFFSET('Data transformed'!$A$4,MATCH($A26,'Data transformed'!$A$5:$A$185,0),MATCH(CD$4,'Data transformed'!$4:$4,0)-1)), (MIN(MAX(OFFSET('Data transformed'!$A$4,MATCH($A26,'Data transformed'!$A$5:$A$185,0),MATCH(CD$4,'Data transformed'!$4:$4,0)-1),$O26),$P26)-$O26)/$Q26*100,"NA"))</f>
        <v>19.325</v>
      </c>
      <c r="CE26" s="104" t="n">
        <f aca="true">IF($L26="","",IF(ISNUMBER(OFFSET('Data transformed'!$A$4,MATCH($A26,'Data transformed'!$A$5:$A$185,0),MATCH(CE$4,'Data transformed'!$4:$4,0)-1)), (MIN(MAX(OFFSET('Data transformed'!$A$4,MATCH($A26,'Data transformed'!$A$5:$A$185,0),MATCH(CE$4,'Data transformed'!$4:$4,0)-1),$O26),$P26)-$O26)/$Q26*100,"NA"))</f>
        <v>32.675</v>
      </c>
      <c r="CF26" s="104" t="n">
        <f aca="true">IF($L26="","",IF(ISNUMBER(OFFSET('Data transformed'!$A$4,MATCH($A26,'Data transformed'!$A$5:$A$185,0),MATCH(CF$4,'Data transformed'!$4:$4,0)-1)), (MIN(MAX(OFFSET('Data transformed'!$A$4,MATCH($A26,'Data transformed'!$A$5:$A$185,0),MATCH(CF$4,'Data transformed'!$4:$4,0)-1),$O26),$P26)-$O26)/$Q26*100,"NA"))</f>
        <v>9.075</v>
      </c>
      <c r="CG26" s="104" t="n">
        <f aca="true">IF($L26="","",IF(ISNUMBER(OFFSET('Data transformed'!$A$4,MATCH($A26,'Data transformed'!$A$5:$A$185,0),MATCH(CG$4,'Data transformed'!$4:$4,0)-1)), (MIN(MAX(OFFSET('Data transformed'!$A$4,MATCH($A26,'Data transformed'!$A$5:$A$185,0),MATCH(CG$4,'Data transformed'!$4:$4,0)-1),$O26),$P26)-$O26)/$Q26*100,"NA"))</f>
        <v>0</v>
      </c>
      <c r="CH26" s="104" t="n">
        <f aca="true">IF($L26="","",IF(ISNUMBER(OFFSET('Data transformed'!$A$4,MATCH($A26,'Data transformed'!$A$5:$A$185,0),MATCH(CH$4,'Data transformed'!$4:$4,0)-1)), (MIN(MAX(OFFSET('Data transformed'!$A$4,MATCH($A26,'Data transformed'!$A$5:$A$185,0),MATCH(CH$4,'Data transformed'!$4:$4,0)-1),$O26),$P26)-$O26)/$Q26*100,"NA"))</f>
        <v>0</v>
      </c>
      <c r="CI26" s="104" t="n">
        <f aca="true">IF($L26="","",IF(ISNUMBER(OFFSET('Data transformed'!$A$4,MATCH($A26,'Data transformed'!$A$5:$A$185,0),MATCH(CI$4,'Data transformed'!$4:$4,0)-1)), (MIN(MAX(OFFSET('Data transformed'!$A$4,MATCH($A26,'Data transformed'!$A$5:$A$185,0),MATCH(CI$4,'Data transformed'!$4:$4,0)-1),$O26),$P26)-$O26)/$Q26*100,"NA"))</f>
        <v>71.6</v>
      </c>
      <c r="CJ26" s="104" t="n">
        <f aca="true">IF($L26="","",IF(ISNUMBER(OFFSET('Data transformed'!$A$4,MATCH($A26,'Data transformed'!$A$5:$A$185,0),MATCH(CJ$4,'Data transformed'!$4:$4,0)-1)), (MIN(MAX(OFFSET('Data transformed'!$A$4,MATCH($A26,'Data transformed'!$A$5:$A$185,0),MATCH(CJ$4,'Data transformed'!$4:$4,0)-1),$O26),$P26)-$O26)/$Q26*100,"NA"))</f>
        <v>41.375</v>
      </c>
      <c r="CK26" s="104" t="n">
        <f aca="true">IF($L26="","",IF(ISNUMBER(OFFSET('Data transformed'!$A$4,MATCH($A26,'Data transformed'!$A$5:$A$185,0),MATCH(CK$4,'Data transformed'!$4:$4,0)-1)), (MIN(MAX(OFFSET('Data transformed'!$A$4,MATCH($A26,'Data transformed'!$A$5:$A$185,0),MATCH(CK$4,'Data transformed'!$4:$4,0)-1),$O26),$P26)-$O26)/$Q26*100,"NA"))</f>
        <v>0</v>
      </c>
      <c r="CL26" s="104" t="n">
        <f aca="true">IF($L26="","",IF(ISNUMBER(OFFSET('Data transformed'!$A$4,MATCH($A26,'Data transformed'!$A$5:$A$185,0),MATCH(CL$4,'Data transformed'!$4:$4,0)-1)), (MIN(MAX(OFFSET('Data transformed'!$A$4,MATCH($A26,'Data transformed'!$A$5:$A$185,0),MATCH(CL$4,'Data transformed'!$4:$4,0)-1),$O26),$P26)-$O26)/$Q26*100,"NA"))</f>
        <v>66.6</v>
      </c>
      <c r="CM26" s="104" t="n">
        <f aca="true">IF($L26="","",IF(ISNUMBER(OFFSET('Data transformed'!$A$4,MATCH($A26,'Data transformed'!$A$5:$A$185,0),MATCH(CM$4,'Data transformed'!$4:$4,0)-1)), (MIN(MAX(OFFSET('Data transformed'!$A$4,MATCH($A26,'Data transformed'!$A$5:$A$185,0),MATCH(CM$4,'Data transformed'!$4:$4,0)-1),$O26),$P26)-$O26)/$Q26*100,"NA"))</f>
        <v>0</v>
      </c>
      <c r="CN26" s="104" t="n">
        <f aca="true">IF($L26="","",IF(ISNUMBER(OFFSET('Data transformed'!$A$4,MATCH($A26,'Data transformed'!$A$5:$A$185,0),MATCH(CN$4,'Data transformed'!$4:$4,0)-1)), (MIN(MAX(OFFSET('Data transformed'!$A$4,MATCH($A26,'Data transformed'!$A$5:$A$185,0),MATCH(CN$4,'Data transformed'!$4:$4,0)-1),$O26),$P26)-$O26)/$Q26*100,"NA"))</f>
        <v>0</v>
      </c>
      <c r="CO26" s="104" t="n">
        <f aca="true">IF($L26="","",IF(ISNUMBER(OFFSET('Data transformed'!$A$4,MATCH($A26,'Data transformed'!$A$5:$A$185,0),MATCH(CO$4,'Data transformed'!$4:$4,0)-1)), (MIN(MAX(OFFSET('Data transformed'!$A$4,MATCH($A26,'Data transformed'!$A$5:$A$185,0),MATCH(CO$4,'Data transformed'!$4:$4,0)-1),$O26),$P26)-$O26)/$Q26*100,"NA"))</f>
        <v>25.925</v>
      </c>
      <c r="CP26" s="104" t="n">
        <f aca="true">IF($L26="","",IF(ISNUMBER(OFFSET('Data transformed'!$A$4,MATCH($A26,'Data transformed'!$A$5:$A$185,0),MATCH(CP$4,'Data transformed'!$4:$4,0)-1)), (MIN(MAX(OFFSET('Data transformed'!$A$4,MATCH($A26,'Data transformed'!$A$5:$A$185,0),MATCH(CP$4,'Data transformed'!$4:$4,0)-1),$O26),$P26)-$O26)/$Q26*100,"NA"))</f>
        <v>0</v>
      </c>
      <c r="CQ26" s="104" t="n">
        <f aca="true">IF($L26="","",IF(ISNUMBER(OFFSET('Data transformed'!$A$4,MATCH($A26,'Data transformed'!$A$5:$A$185,0),MATCH(CQ$4,'Data transformed'!$4:$4,0)-1)), (MIN(MAX(OFFSET('Data transformed'!$A$4,MATCH($A26,'Data transformed'!$A$5:$A$185,0),MATCH(CQ$4,'Data transformed'!$4:$4,0)-1),$O26),$P26)-$O26)/$Q26*100,"NA"))</f>
        <v>16.9</v>
      </c>
      <c r="CR26" s="104" t="n">
        <f aca="true">IF($L26="","",IF(ISNUMBER(OFFSET('Data transformed'!$A$4,MATCH($A26,'Data transformed'!$A$5:$A$185,0),MATCH(CR$4,'Data transformed'!$4:$4,0)-1)), (MIN(MAX(OFFSET('Data transformed'!$A$4,MATCH($A26,'Data transformed'!$A$5:$A$185,0),MATCH(CR$4,'Data transformed'!$4:$4,0)-1),$O26),$P26)-$O26)/$Q26*100,"NA"))</f>
        <v>66.525</v>
      </c>
      <c r="CS26" s="104" t="n">
        <f aca="true">IF($L26="","",IF(ISNUMBER(OFFSET('Data transformed'!$A$4,MATCH($A26,'Data transformed'!$A$5:$A$185,0),MATCH(CS$4,'Data transformed'!$4:$4,0)-1)), (MIN(MAX(OFFSET('Data transformed'!$A$4,MATCH($A26,'Data transformed'!$A$5:$A$185,0),MATCH(CS$4,'Data transformed'!$4:$4,0)-1),$O26),$P26)-$O26)/$Q26*100,"NA"))</f>
        <v>40.625</v>
      </c>
      <c r="CT26" s="104" t="n">
        <f aca="true">IF($L26="","",IF(ISNUMBER(OFFSET('Data transformed'!$A$4,MATCH($A26,'Data transformed'!$A$5:$A$185,0),MATCH(CT$4,'Data transformed'!$4:$4,0)-1)), (MIN(MAX(OFFSET('Data transformed'!$A$4,MATCH($A26,'Data transformed'!$A$5:$A$185,0),MATCH(CT$4,'Data transformed'!$4:$4,0)-1),$O26),$P26)-$O26)/$Q26*100,"NA"))</f>
        <v>20.925</v>
      </c>
      <c r="CU26" s="104" t="n">
        <f aca="true">IF($L26="","",IF(ISNUMBER(OFFSET('Data transformed'!$A$4,MATCH($A26,'Data transformed'!$A$5:$A$185,0),MATCH(CU$4,'Data transformed'!$4:$4,0)-1)), (MIN(MAX(OFFSET('Data transformed'!$A$4,MATCH($A26,'Data transformed'!$A$5:$A$185,0),MATCH(CU$4,'Data transformed'!$4:$4,0)-1),$O26),$P26)-$O26)/$Q26*100,"NA"))</f>
        <v>0</v>
      </c>
      <c r="CV26" s="104" t="n">
        <f aca="true">IF($L26="","",IF(ISNUMBER(OFFSET('Data transformed'!$A$4,MATCH($A26,'Data transformed'!$A$5:$A$185,0),MATCH(CV$4,'Data transformed'!$4:$4,0)-1)), (MIN(MAX(OFFSET('Data transformed'!$A$4,MATCH($A26,'Data transformed'!$A$5:$A$185,0),MATCH(CV$4,'Data transformed'!$4:$4,0)-1),$O26),$P26)-$O26)/$Q26*100,"NA"))</f>
        <v>25.7</v>
      </c>
      <c r="CW26" s="104" t="n">
        <f aca="true">IF($L26="","",IF(ISNUMBER(OFFSET('Data transformed'!$A$4,MATCH($A26,'Data transformed'!$A$5:$A$185,0),MATCH(CW$4,'Data transformed'!$4:$4,0)-1)), (MIN(MAX(OFFSET('Data transformed'!$A$4,MATCH($A26,'Data transformed'!$A$5:$A$185,0),MATCH(CW$4,'Data transformed'!$4:$4,0)-1),$O26),$P26)-$O26)/$Q26*100,"NA"))</f>
        <v>1.825</v>
      </c>
    </row>
    <row r="27" s="103" customFormat="true" ht="15.5" hidden="false" customHeight="false" outlineLevel="0" collapsed="false">
      <c r="A27" s="107" t="n">
        <v>1300</v>
      </c>
      <c r="B27" s="107" t="n">
        <v>2</v>
      </c>
      <c r="C27" s="103" t="str">
        <f aca="true">IF(ISBLANK(OFFSET('outliers treatment'!$A$3,MATCH($A27,'outliers treatment'!$A$4:$A$154,0),MATCH(C$4,'outliers treatment'!$4:$4,0)-1)),"",OFFSET('outliers treatment'!$A$3,MATCH($A27,'outliers treatment'!$A$4:$A$154,0),MATCH(C$4,'outliers treatment'!$4:$4,0)-1))</f>
        <v/>
      </c>
      <c r="D27" s="103" t="str">
        <f aca="true">IF(ISBLANK(OFFSET('outliers treatment'!$A$3,MATCH($A27,'outliers treatment'!$A$4:$A$154,0),MATCH(D$4,'outliers treatment'!$4:$4,0)-1)),"",OFFSET('outliers treatment'!$A$3,MATCH($A27,'outliers treatment'!$A$4:$A$154,0),MATCH(D$4,'outliers treatment'!$4:$4,0)-1))</f>
        <v>Choice and affordability in the marketplace</v>
      </c>
      <c r="E27" s="103" t="str">
        <f aca="true">IF(ISBLANK(OFFSET('outliers treatment'!$A$3,MATCH($A27,'outliers treatment'!$A$4:$A$154,0),MATCH(E$4,'outliers treatment'!$4:$4,0)-1)),"",OFFSET('outliers treatment'!$A$3,MATCH($A27,'outliers treatment'!$A$4:$A$154,0),MATCH(E$4,'outliers treatment'!$4:$4,0)-1))</f>
        <v>Consumers have genuine choice in the marketplace. This indicator tests key market functions such as logitical perfromance, market environment, measures to encourage competition and consumers ability to make choices in the marketplace</v>
      </c>
      <c r="F27" s="103" t="str">
        <f aca="true">IF(ISBLANK(OFFSET('outliers treatment'!$A$3,MATCH($A27,'outliers treatment'!$A$4:$A$154,0),MATCH(F$4,'outliers treatment'!$4:$4,0)-1)),"",OFFSET('outliers treatment'!$A$3,MATCH($A27,'outliers treatment'!$A$4:$A$154,0),MATCH(F$4,'outliers treatment'!$4:$4,0)-1))</f>
        <v/>
      </c>
      <c r="G27" s="103" t="str">
        <f aca="true">IF(ISBLANK(OFFSET('outliers treatment'!$A$3,MATCH($A27,'outliers treatment'!$A$4:$A$154,0),MATCH(G$4,'outliers treatment'!$4:$4,0)-1)),"",OFFSET('outliers treatment'!$A$3,MATCH($A27,'outliers treatment'!$A$4:$A$154,0),MATCH(G$4,'outliers treatment'!$4:$4,0)-1))</f>
        <v/>
      </c>
      <c r="H27" s="103" t="str">
        <f aca="true">IF(ISBLANK(OFFSET('outliers treatment'!$A$3,MATCH($A27,'outliers treatment'!$A$4:$A$154,0),MATCH(H$4,'outliers treatment'!$4:$4,0)-1)),"",OFFSET('outliers treatment'!$A$3,MATCH($A27,'outliers treatment'!$A$4:$A$154,0),MATCH(H$4,'outliers treatment'!$4:$4,0)-1))</f>
        <v/>
      </c>
      <c r="I27" s="103" t="str">
        <f aca="true">IF(ISBLANK(OFFSET('outliers treatment'!$A$3,MATCH($A27,'outliers treatment'!$A$4:$A$154,0),MATCH(I$4,'outliers treatment'!$4:$4,0)-1)),"",OFFSET('outliers treatment'!$A$3,MATCH($A27,'outliers treatment'!$A$4:$A$154,0),MATCH(I$4,'outliers treatment'!$4:$4,0)-1))</f>
        <v/>
      </c>
      <c r="J27" s="104" t="n">
        <f aca="false" t="array" ref="J27:J27">MIN(IF(ISNUMBER(V27:CW27),V27:CW27))</f>
        <v>21.8478535353535</v>
      </c>
      <c r="K27" s="103" t="n">
        <f aca="false" t="array" ref="K27:K27">MAX(IF(ISNUMBER(V27:CW27),V27:CW27))</f>
        <v>81.9255050505051</v>
      </c>
      <c r="L27" s="103" t="e">
        <f aca="true">IF(ISBLANK(OFFSET('outliers treatment'!$A$3,MATCH($A27,'outliers treatment'!$A$4:$A$154,0),MATCH(L$4,'outliers treatment'!$4:$4,0)-1)),"",OFFSET('outliers treatment'!$A$3,MATCH($A27,'outliers treatment'!$A$4:$A$154,0),MATCH(L$4,'outliers treatment'!$4:$4,0)-1))</f>
        <v>#N/A</v>
      </c>
      <c r="M27" s="103" t="e">
        <f aca="true">IF(ISBLANK(OFFSET('outliers treatment'!$A$3,MATCH($A27,'outliers treatment'!$A$4:$A$154,0),MATCH(M$4,'outliers treatment'!$4:$4,0)-1)),"",OFFSET('outliers treatment'!$A$3,MATCH($A27,'outliers treatment'!$A$4:$A$154,0),MATCH(M$4,'outliers treatment'!$4:$4,0)-1))</f>
        <v>#N/A</v>
      </c>
      <c r="N27" s="103" t="str">
        <f aca="true">IF(ISBLANK(OFFSET('outliers treatment'!$A$3,MATCH($A27,'outliers treatment'!$A$4:$A$154,0),MATCH(N$4,'outliers treatment'!$4:$4,0)-1)),"",OFFSET('outliers treatment'!$A$3,MATCH($A27,'outliers treatment'!$A$4:$A$154,0),MATCH(N$4,'outliers treatment'!$4:$4,0)-1))</f>
        <v/>
      </c>
      <c r="O27" s="103" t="str">
        <f aca="true">IF(ISBLANK(OFFSET('outliers treatment'!$A$3,MATCH($A27,'outliers treatment'!$A$4:$A$154,0),MATCH(O$4,'outliers treatment'!$4:$4,0)-1)),"",OFFSET('outliers treatment'!$A$3,MATCH($A27,'outliers treatment'!$A$4:$A$154,0),MATCH(O$4,'outliers treatment'!$4:$4,0)-1))</f>
        <v/>
      </c>
      <c r="P27" s="103" t="str">
        <f aca="true">IF(ISBLANK(OFFSET('outliers treatment'!$A$3,MATCH($A27,'outliers treatment'!$A$4:$A$154,0),MATCH(P$4,'outliers treatment'!$4:$4,0)-1)),"",OFFSET('outliers treatment'!$A$3,MATCH($A27,'outliers treatment'!$A$4:$A$154,0),MATCH(P$4,'outliers treatment'!$4:$4,0)-1))</f>
        <v/>
      </c>
      <c r="Q27" s="103" t="str">
        <f aca="false">IFERROR(P27-O27,"")</f>
        <v/>
      </c>
      <c r="R27" s="105" t="n">
        <f aca="false" t="array" ref="R27:R27">IFERROR(SKEW(IF(ISNUMBER(V27:CW27),V27:CW27,"")),"")</f>
        <v>-0.623288628991987</v>
      </c>
      <c r="S27" s="103" t="n">
        <v>1</v>
      </c>
      <c r="T27" s="103" t="n">
        <v>1</v>
      </c>
      <c r="U27" s="106" t="str">
        <f aca="false" t="array" ref="U27:U27">IF(B27&lt;4,"",1-IFERROR(SUM(ISNUMBER(V27:CW27)*(1-$V$3:$CW$3))/COUNTIF($V$3:$CW$3,0),0))</f>
        <v/>
      </c>
      <c r="V27" s="104" t="n">
        <f aca="false" t="array" ref="V27:V27">SUM(IF($B28:$B35=3*ISNUMBER(V28:V35),$T28:$T35*V28:V35,0))/SUM(IF($B28:$B35=3*ISNUMBER(V28:V35),$T28:$T35,0))</f>
        <v>56.6041666666667</v>
      </c>
      <c r="W27" s="104" t="n">
        <f aca="false" t="array" ref="W27:W27">SUM(IF($B28:$B35=3*ISNUMBER(W28:W35),$T28:$T35*W28:W35,0))/SUM(IF($B28:$B35=3*ISNUMBER(W28:W35),$T28:$T35,0))</f>
        <v>71.4690656565657</v>
      </c>
      <c r="X27" s="104" t="n">
        <f aca="false" t="array" ref="X27:X27">SUM(IF($B28:$B36=3*ISNUMBER(X28:X36),$T28:$T36*X28:X36,0))/SUM(IF($B28:$B36=3*ISNUMBER(X28:X36),$T28:$T36,0))</f>
        <v>77.7569444444444</v>
      </c>
      <c r="Y27" s="104" t="n">
        <f aca="false" t="array" ref="Y27:Y27">SUM(IF($B28:$B36=3*ISNUMBER(Y28:Y36),$T28:$T36*Y28:Y36,0))/SUM(IF($B28:$B36=3*ISNUMBER(Y28:Y36),$T28:$T36,0))</f>
        <v>81.0656565656566</v>
      </c>
      <c r="Z27" s="104" t="n">
        <f aca="false" t="array" ref="Z27:Z27">SUM(IF($B28:$B36=3*ISNUMBER(Z28:Z36),$T28:$T36*Z28:Z36,0))/SUM(IF($B28:$B36=3*ISNUMBER(Z28:Z36),$T28:$T36,0))</f>
        <v>50.0580808080808</v>
      </c>
      <c r="AA27" s="104" t="n">
        <f aca="false" t="array" ref="AA27:AA27">SUM(IF($B28:$B36=3*ISNUMBER(AA28:AA36),$T28:$T36*AA28:AA36,0))/SUM(IF($B28:$B36=3*ISNUMBER(AA28:AA36),$T28:$T36,0))</f>
        <v>27.1041666666667</v>
      </c>
      <c r="AB27" s="104" t="n">
        <f aca="false" t="array" ref="AB27:AB27">SUM(IF($B28:$B36=3*ISNUMBER(AB28:AB36),$T28:$T36*AB28:AB36,0))/SUM(IF($B28:$B36=3*ISNUMBER(AB28:AB36),$T28:$T36,0))</f>
        <v>33.4034090909091</v>
      </c>
      <c r="AC27" s="104" t="n">
        <f aca="false" t="array" ref="AC27:AC27">SUM(IF($B28:$B36=3*ISNUMBER(AC28:AC36),$T28:$T36*AC28:AC36,0))/SUM(IF($B28:$B36=3*ISNUMBER(AC28:AC36),$T28:$T36,0))</f>
        <v>63.5965909090909</v>
      </c>
      <c r="AD27" s="104" t="n">
        <f aca="false" t="array" ref="AD27:AD27">SUM(IF($B28:$B36=3*ISNUMBER(AD28:AD36),$T28:$T36*AD28:AD36,0))/SUM(IF($B28:$B36=3*ISNUMBER(AD28:AD36),$T28:$T36,0))</f>
        <v>68.2575757575758</v>
      </c>
      <c r="AE27" s="104" t="n">
        <f aca="false" t="array" ref="AE27:AE27">SUM(IF($B28:$B36=3*ISNUMBER(AE28:AE36),$T28:$T36*AE28:AE36,0))/SUM(IF($B28:$B36=3*ISNUMBER(AE28:AE36),$T28:$T36,0))</f>
        <v>76.1729797979798</v>
      </c>
      <c r="AF27" s="104" t="n">
        <f aca="false" t="array" ref="AF27:AF27">SUM(IF($B28:$B36=3*ISNUMBER(AF28:AF36),$T28:$T36*AF28:AF36,0))/SUM(IF($B28:$B36=3*ISNUMBER(AF28:AF36),$T28:$T36,0))</f>
        <v>72.0132575757576</v>
      </c>
      <c r="AG27" s="104" t="n">
        <f aca="false" t="array" ref="AG27:AG27">SUM(IF($B28:$B36=3*ISNUMBER(AG28:AG36),$T28:$T36*AG28:AG36,0))/SUM(IF($B28:$B36=3*ISNUMBER(AG28:AG36),$T28:$T36,0))</f>
        <v>21.8478535353535</v>
      </c>
      <c r="AH27" s="104" t="n">
        <f aca="false" t="array" ref="AH27:AH27">SUM(IF($B28:$B36=3*ISNUMBER(AH28:AH36),$T28:$T36*AH28:AH36,0))/SUM(IF($B28:$B36=3*ISNUMBER(AH28:AH36),$T28:$T36,0))</f>
        <v>46.1414141414141</v>
      </c>
      <c r="AI27" s="104" t="n">
        <f aca="false" t="array" ref="AI27:AI27">SUM(IF($B28:$B36=3*ISNUMBER(AI28:AI36),$T28:$T36*AI28:AI36,0))/SUM(IF($B28:$B36=3*ISNUMBER(AI28:AI36),$T28:$T36,0))</f>
        <v>70.8333333333333</v>
      </c>
      <c r="AJ27" s="104" t="n">
        <f aca="false" t="array" ref="AJ27:AJ27">SUM(IF($B28:$B36=3*ISNUMBER(AJ28:AJ36),$T28:$T36*AJ28:AJ36,0))/SUM(IF($B28:$B36=3*ISNUMBER(AJ28:AJ36),$T28:$T36,0))</f>
        <v>62.2064393939394</v>
      </c>
      <c r="AK27" s="104" t="n">
        <f aca="false" t="array" ref="AK27:AK27">SUM(IF($B28:$B36=3*ISNUMBER(AK28:AK36),$T28:$T36*AK28:AK36,0))/SUM(IF($B28:$B36=3*ISNUMBER(AK28:AK36),$T28:$T36,0))</f>
        <v>75.9943181818182</v>
      </c>
      <c r="AL27" s="104" t="n">
        <f aca="false" t="array" ref="AL27:AL27">SUM(IF($B28:$B36=3*ISNUMBER(AL28:AL36),$T28:$T36*AL28:AL36,0))/SUM(IF($B28:$B36=3*ISNUMBER(AL28:AL36),$T28:$T36,0))</f>
        <v>78.6679292929293</v>
      </c>
      <c r="AM27" s="104" t="n">
        <f aca="false" t="array" ref="AM27:AM27">SUM(IF($B28:$B36=3*ISNUMBER(AM28:AM36),$T28:$T36*AM28:AM36,0))/SUM(IF($B28:$B36=3*ISNUMBER(AM28:AM36),$T28:$T36,0))</f>
        <v>79.0852272727273</v>
      </c>
      <c r="AN27" s="104" t="n">
        <f aca="false" t="array" ref="AN27:AN27">SUM(IF($B28:$B36=3*ISNUMBER(AN28:AN36),$T28:$T36*AN28:AN36,0))/SUM(IF($B28:$B36=3*ISNUMBER(AN28:AN36),$T28:$T36,0))</f>
        <v>58.3611111111111</v>
      </c>
      <c r="AO27" s="104" t="n">
        <f aca="false" t="array" ref="AO27:AO27">SUM(IF($B28:$B36=3*ISNUMBER(AO28:AO36),$T28:$T36*AO28:AO36,0))/SUM(IF($B28:$B36=3*ISNUMBER(AO28:AO36),$T28:$T36,0))</f>
        <v>51.4804292929293</v>
      </c>
      <c r="AP27" s="104" t="n">
        <f aca="false" t="array" ref="AP27:AP27">SUM(IF($B28:$B36=3*ISNUMBER(AP28:AP36),$T28:$T36*AP28:AP36,0))/SUM(IF($B28:$B36=3*ISNUMBER(AP28:AP36),$T28:$T36,0))</f>
        <v>32.3497474747475</v>
      </c>
      <c r="AQ27" s="104" t="n">
        <f aca="false" t="array" ref="AQ27:AQ27">SUM(IF($B28:$B36=3*ISNUMBER(AQ28:AQ36),$T28:$T36*AQ28:AQ36,0))/SUM(IF($B28:$B36=3*ISNUMBER(AQ28:AQ36),$T28:$T36,0))</f>
        <v>74.6281565656566</v>
      </c>
      <c r="AR27" s="104" t="n">
        <f aca="false" t="array" ref="AR27:AR27">SUM(IF($B28:$B36=3*ISNUMBER(AR28:AR36),$T28:$T36*AR28:AR36,0))/SUM(IF($B28:$B36=3*ISNUMBER(AR28:AR36),$T28:$T36,0))</f>
        <v>77.7859848484848</v>
      </c>
      <c r="AS27" s="104" t="n">
        <f aca="false" t="array" ref="AS27:AS27">SUM(IF($B28:$B36=3*ISNUMBER(AS28:AS36),$T28:$T36*AS28:AS36,0))/SUM(IF($B28:$B36=3*ISNUMBER(AS28:AS36),$T28:$T36,0))</f>
        <v>72.3611111111111</v>
      </c>
      <c r="AT27" s="104" t="n">
        <f aca="false" t="array" ref="AT27:AT27">SUM(IF($B28:$B36=3*ISNUMBER(AT28:AT36),$T28:$T36*AT28:AT36,0))/SUM(IF($B28:$B36=3*ISNUMBER(AT28:AT36),$T28:$T36,0))</f>
        <v>73.7285353535354</v>
      </c>
      <c r="AU27" s="104" t="n">
        <f aca="false" t="array" ref="AU27:AU27">SUM(IF($B28:$B36=3*ISNUMBER(AU28:AU36),$T28:$T36*AU28:AU36,0))/SUM(IF($B28:$B36=3*ISNUMBER(AU28:AU36),$T28:$T36,0))</f>
        <v>73.3402777777778</v>
      </c>
      <c r="AV27" s="104" t="n">
        <f aca="false" t="array" ref="AV27:AV27">SUM(IF($B28:$B36=3*ISNUMBER(AV28:AV36),$T28:$T36*AV28:AV36,0))/SUM(IF($B28:$B36=3*ISNUMBER(AV28:AV36),$T28:$T36,0))</f>
        <v>60.6016414141414</v>
      </c>
      <c r="AW27" s="104" t="n">
        <f aca="false" t="array" ref="AW27:AW27">SUM(IF($B28:$B36=3*ISNUMBER(AW28:AW36),$T28:$T36*AW28:AW36,0))/SUM(IF($B28:$B36=3*ISNUMBER(AW28:AW36),$T28:$T36,0))</f>
        <v>26.6666666666667</v>
      </c>
      <c r="AX27" s="104" t="n">
        <f aca="false" t="array" ref="AX27:AX27">SUM(IF($B28:$B36=3*ISNUMBER(AX28:AX36),$T28:$T36*AX28:AX36,0))/SUM(IF($B28:$B36=3*ISNUMBER(AX28:AX36),$T28:$T36,0))</f>
        <v>38.5037878787879</v>
      </c>
      <c r="AY27" s="104" t="n">
        <f aca="false" t="array" ref="AY27:AY27">SUM(IF($B28:$B36=3*ISNUMBER(AY28:AY36),$T28:$T36*AY28:AY36,0))/SUM(IF($B28:$B36=3*ISNUMBER(AY28:AY36),$T28:$T36,0))</f>
        <v>66.8888888888889</v>
      </c>
      <c r="AZ27" s="104" t="n">
        <f aca="false" t="array" ref="AZ27:AZ27">SUM(IF($B28:$B36=3*ISNUMBER(AZ28:AZ36),$T28:$T36*AZ28:AZ36,0))/SUM(IF($B28:$B36=3*ISNUMBER(AZ28:AZ36),$T28:$T36,0))</f>
        <v>36.8560606060606</v>
      </c>
      <c r="BA27" s="104" t="n">
        <f aca="false" t="array" ref="BA27:BA27">SUM(IF($B28:$B36=3*ISNUMBER(BA28:BA36),$T28:$T36*BA28:BA36,0))/SUM(IF($B28:$B36=3*ISNUMBER(BA28:BA36),$T28:$T36,0))</f>
        <v>64.011994949495</v>
      </c>
      <c r="BB27" s="104" t="n">
        <f aca="false" t="array" ref="BB27:BB27">SUM(IF($B28:$B36=3*ISNUMBER(BB28:BB36),$T28:$T36*BB28:BB36,0))/SUM(IF($B28:$B36=3*ISNUMBER(BB28:BB36),$T28:$T36,0))</f>
        <v>58.3131313131313</v>
      </c>
      <c r="BC27" s="104" t="n">
        <f aca="false" t="array" ref="BC27:BC27">SUM(IF($B28:$B36=3*ISNUMBER(BC28:BC36),$T28:$T36*BC28:BC36,0))/SUM(IF($B28:$B36=3*ISNUMBER(BC28:BC36),$T28:$T36,0))</f>
        <v>75.6609848484848</v>
      </c>
      <c r="BD27" s="104" t="n">
        <f aca="false" t="array" ref="BD27:BD27">SUM(IF($B28:$B36=3*ISNUMBER(BD28:BD36),$T28:$T36*BD28:BD36,0))/SUM(IF($B28:$B36=3*ISNUMBER(BD28:BD36),$T28:$T36,0))</f>
        <v>72.8636363636364</v>
      </c>
      <c r="BE27" s="104" t="n">
        <f aca="false" t="array" ref="BE27:BE27">SUM(IF($B28:$B36=3*ISNUMBER(BE28:BE36),$T28:$T36*BE28:BE36,0))/SUM(IF($B28:$B36=3*ISNUMBER(BE28:BE36),$T28:$T36,0))</f>
        <v>64.9608585858586</v>
      </c>
      <c r="BF27" s="104" t="n">
        <f aca="false" t="array" ref="BF27:BF27">SUM(IF($B28:$B36=3*ISNUMBER(BF28:BF36),$T28:$T36*BF28:BF36,0))/SUM(IF($B28:$B36=3*ISNUMBER(BF28:BF36),$T28:$T36,0))</f>
        <v>74.4614898989899</v>
      </c>
      <c r="BG27" s="104" t="n">
        <f aca="false" t="array" ref="BG27:BG27">SUM(IF($B28:$B36=3*ISNUMBER(BG28:BG36),$T28:$T36*BG28:BG36,0))/SUM(IF($B28:$B36=3*ISNUMBER(BG28:BG36),$T28:$T36,0))</f>
        <v>67.6319444444445</v>
      </c>
      <c r="BH27" s="104" t="n">
        <f aca="false" t="array" ref="BH27:BH27">SUM(IF($B28:$B36=3*ISNUMBER(BH28:BH36),$T28:$T36*BH28:BH36,0))/SUM(IF($B28:$B36=3*ISNUMBER(BH28:BH36),$T28:$T36,0))</f>
        <v>66.457702020202</v>
      </c>
      <c r="BI27" s="104" t="n">
        <f aca="false" t="array" ref="BI27:BI27">SUM(IF($B28:$B36=3*ISNUMBER(BI28:BI36),$T28:$T36*BI28:BI36,0))/SUM(IF($B28:$B36=3*ISNUMBER(BI28:BI36),$T28:$T36,0))</f>
        <v>26.6275252525253</v>
      </c>
      <c r="BJ27" s="104" t="n">
        <f aca="false" t="array" ref="BJ27:BJ27">SUM(IF($B28:$B36=3*ISNUMBER(BJ28:BJ36),$T28:$T36*BJ28:BJ36,0))/SUM(IF($B28:$B36=3*ISNUMBER(BJ28:BJ36),$T28:$T36,0))</f>
        <v>51.4829545454545</v>
      </c>
      <c r="BK27" s="104" t="n">
        <f aca="false" t="array" ref="BK27:BK27">SUM(IF($B28:$B36=3*ISNUMBER(BK28:BK36),$T28:$T36*BK28:BK36,0))/SUM(IF($B28:$B36=3*ISNUMBER(BK28:BK36),$T28:$T36,0))</f>
        <v>41.9488636363636</v>
      </c>
      <c r="BL27" s="104" t="n">
        <f aca="false" t="array" ref="BL27:BL27">SUM(IF($B28:$B36=3*ISNUMBER(BL28:BL36),$T28:$T36*BL28:BL36,0))/SUM(IF($B28:$B36=3*ISNUMBER(BL28:BL36),$T28:$T36,0))</f>
        <v>63.0864898989899</v>
      </c>
      <c r="BM27" s="104" t="n">
        <f aca="false" t="array" ref="BM27:BM27">SUM(IF($B28:$B36=3*ISNUMBER(BM28:BM36),$T28:$T36*BM28:BM36,0))/SUM(IF($B28:$B36=3*ISNUMBER(BM28:BM36),$T28:$T36,0))</f>
        <v>63.6111111111111</v>
      </c>
      <c r="BN27" s="104" t="n">
        <f aca="false" t="array" ref="BN27:BN27">SUM(IF($B28:$B36=3*ISNUMBER(BN28:BN36),$T28:$T36*BN28:BN36,0))/SUM(IF($B28:$B36=3*ISNUMBER(BN28:BN36),$T28:$T36,0))</f>
        <v>52.7032828282828</v>
      </c>
      <c r="BO27" s="104" t="n">
        <f aca="false" t="array" ref="BO27:BO27">SUM(IF($B28:$B36=3*ISNUMBER(BO28:BO36),$T28:$T36*BO28:BO36,0))/SUM(IF($B28:$B36=3*ISNUMBER(BO28:BO36),$T28:$T36,0))</f>
        <v>58.1167929292929</v>
      </c>
      <c r="BP27" s="104" t="n">
        <f aca="false" t="array" ref="BP27:BP27">SUM(IF($B28:$B36=3*ISNUMBER(BP28:BP36),$T28:$T36*BP28:BP36,0))/SUM(IF($B28:$B36=3*ISNUMBER(BP28:BP36),$T28:$T36,0))</f>
        <v>62.3131313131313</v>
      </c>
      <c r="BQ27" s="104" t="n">
        <f aca="false" t="array" ref="BQ27:BQ27">SUM(IF($B28:$B36=3*ISNUMBER(BQ28:BQ36),$T28:$T36*BQ28:BQ36,0))/SUM(IF($B28:$B36=3*ISNUMBER(BQ28:BQ36),$T28:$T36,0))</f>
        <v>23.6969696969697</v>
      </c>
      <c r="BR27" s="104" t="n">
        <f aca="false" t="array" ref="BR27:BR27">SUM(IF($B28:$B36=3*ISNUMBER(BR28:BR36),$T28:$T36*BR28:BR36,0))/SUM(IF($B28:$B36=3*ISNUMBER(BR28:BR36),$T28:$T36,0))</f>
        <v>22.8055555555556</v>
      </c>
      <c r="BS27" s="104" t="n">
        <f aca="false" t="array" ref="BS27:BS27">SUM(IF($B28:$B36=3*ISNUMBER(BS28:BS36),$T28:$T36*BS28:BS36,0))/SUM(IF($B28:$B36=3*ISNUMBER(BS28:BS36),$T28:$T36,0))</f>
        <v>54.8339646464647</v>
      </c>
      <c r="BT27" s="104" t="n">
        <f aca="false" t="array" ref="BT27:BT27">SUM(IF($B28:$B36=3*ISNUMBER(BT28:BT36),$T28:$T36*BT28:BT36,0))/SUM(IF($B28:$B36=3*ISNUMBER(BT28:BT36),$T28:$T36,0))</f>
        <v>80.6868686868687</v>
      </c>
      <c r="BU27" s="104" t="n">
        <f aca="false" t="array" ref="BU27:BU27">SUM(IF($B28:$B36=3*ISNUMBER(BU28:BU36),$T28:$T36*BU28:BU36,0))/SUM(IF($B28:$B36=3*ISNUMBER(BU28:BU36),$T28:$T36,0))</f>
        <v>76.5151515151515</v>
      </c>
      <c r="BV27" s="104" t="n">
        <f aca="false" t="array" ref="BV27:BV27">SUM(IF($B28:$B36=3*ISNUMBER(BV28:BV36),$T28:$T36*BV28:BV36,0))/SUM(IF($B28:$B36=3*ISNUMBER(BV28:BV36),$T28:$T36,0))</f>
        <v>69.3068181818182</v>
      </c>
      <c r="BW27" s="104" t="n">
        <f aca="false" t="array" ref="BW27:BW27">SUM(IF($B28:$B36=3*ISNUMBER(BW28:BW36),$T28:$T36*BW28:BW36,0))/SUM(IF($B28:$B36=3*ISNUMBER(BW28:BW36),$T28:$T36,0))</f>
        <v>46.459595959596</v>
      </c>
      <c r="BX27" s="104" t="n">
        <f aca="false" t="array" ref="BX27:BX27">SUM(IF($B28:$B36=3*ISNUMBER(BX28:BX36),$T28:$T36*BX28:BX36,0))/SUM(IF($B28:$B36=3*ISNUMBER(BX28:BX36),$T28:$T36,0))</f>
        <v>68.0189393939394</v>
      </c>
      <c r="BY27" s="104" t="n">
        <f aca="false" t="array" ref="BY27:BY27">SUM(IF($B28:$B36=3*ISNUMBER(BY28:BY36),$T28:$T36*BY28:BY36,0))/SUM(IF($B28:$B36=3*ISNUMBER(BY28:BY36),$T28:$T36,0))</f>
        <v>58.1824494949495</v>
      </c>
      <c r="BZ27" s="104" t="n">
        <f aca="false" t="array" ref="BZ27:BZ27">SUM(IF($B28:$B36=3*ISNUMBER(BZ28:BZ36),$T28:$T36*BZ28:BZ36,0))/SUM(IF($B28:$B36=3*ISNUMBER(BZ28:BZ36),$T28:$T36,0))</f>
        <v>51.9242424242424</v>
      </c>
      <c r="CA27" s="104" t="n">
        <f aca="false" t="array" ref="CA27:CA27">SUM(IF($B28:$B36=3*ISNUMBER(CA28:CA36),$T28:$T36*CA28:CA36,0))/SUM(IF($B28:$B36=3*ISNUMBER(CA28:CA36),$T28:$T36,0))</f>
        <v>54.1944444444444</v>
      </c>
      <c r="CB27" s="104" t="n">
        <f aca="false" t="array" ref="CB27:CB27">SUM(IF($B28:$B36=3*ISNUMBER(CB28:CB36),$T28:$T36*CB28:CB36,0))/SUM(IF($B28:$B36=3*ISNUMBER(CB28:CB36),$T28:$T36,0))</f>
        <v>73.949494949495</v>
      </c>
      <c r="CC27" s="104" t="n">
        <f aca="false" t="array" ref="CC27:CC27">SUM(IF($B28:$B36=3*ISNUMBER(CC28:CC36),$T28:$T36*CC28:CC36,0))/SUM(IF($B28:$B36=3*ISNUMBER(CC28:CC36),$T28:$T36,0))</f>
        <v>76.9103535353535</v>
      </c>
      <c r="CD27" s="104" t="n">
        <f aca="false" t="array" ref="CD27:CD27">SUM(IF($B28:$B36=3*ISNUMBER(CD28:CD36),$T28:$T36*CD28:CD36,0))/SUM(IF($B28:$B36=3*ISNUMBER(CD28:CD36),$T28:$T36,0))</f>
        <v>61.2234848484849</v>
      </c>
      <c r="CE27" s="104" t="n">
        <f aca="false" t="array" ref="CE27:CE27">SUM(IF($B28:$B36=3*ISNUMBER(CE28:CE36),$T28:$T36*CE28:CE36,0))/SUM(IF($B28:$B36=3*ISNUMBER(CE28:CE36),$T28:$T36,0))</f>
        <v>56.915404040404</v>
      </c>
      <c r="CF27" s="104" t="n">
        <f aca="false" t="array" ref="CF27:CF27">SUM(IF($B28:$B36=3*ISNUMBER(CF28:CF36),$T28:$T36*CF28:CF36,0))/SUM(IF($B28:$B36=3*ISNUMBER(CF28:CF36),$T28:$T36,0))</f>
        <v>49.5366161616162</v>
      </c>
      <c r="CG27" s="104" t="n">
        <f aca="false" t="array" ref="CG27:CG27">SUM(IF($B28:$B36=3*ISNUMBER(CG28:CG36),$T28:$T36*CG28:CG36,0))/SUM(IF($B28:$B36=3*ISNUMBER(CG28:CG36),$T28:$T36,0))</f>
        <v>23.0277777777778</v>
      </c>
      <c r="CH27" s="104" t="n">
        <f aca="false" t="array" ref="CH27:CH27">SUM(IF($B28:$B36=3*ISNUMBER(CH28:CH36),$T28:$T36*CH28:CH36,0))/SUM(IF($B28:$B36=3*ISNUMBER(CH28:CH36),$T28:$T36,0))</f>
        <v>25.4703282828283</v>
      </c>
      <c r="CI27" s="104" t="n">
        <f aca="false" t="array" ref="CI27:CI27">SUM(IF($B28:$B36=3*ISNUMBER(CI28:CI36),$T28:$T36*CI28:CI36,0))/SUM(IF($B28:$B36=3*ISNUMBER(CI28:CI36),$T28:$T36,0))</f>
        <v>81.9255050505051</v>
      </c>
      <c r="CJ27" s="104" t="n">
        <f aca="false" t="array" ref="CJ27:CJ27">SUM(IF($B28:$B36=3*ISNUMBER(CJ28:CJ36),$T28:$T36*CJ28:CJ36,0))/SUM(IF($B28:$B36=3*ISNUMBER(CJ28:CJ36),$T28:$T36,0))</f>
        <v>49.1300505050505</v>
      </c>
      <c r="CK27" s="104" t="n">
        <f aca="false" t="array" ref="CK27:CK27">SUM(IF($B28:$B36=3*ISNUMBER(CK28:CK36),$T28:$T36*CK28:CK36,0))/SUM(IF($B28:$B36=3*ISNUMBER(CK28:CK36),$T28:$T36,0))</f>
        <v>29.1666666666667</v>
      </c>
      <c r="CL27" s="104" t="n">
        <f aca="false" t="array" ref="CL27:CL27">SUM(IF($B28:$B36=3*ISNUMBER(CL28:CL36),$T28:$T36*CL28:CL36,0))/SUM(IF($B28:$B36=3*ISNUMBER(CL28:CL36),$T28:$T36,0))</f>
        <v>72.5119949494949</v>
      </c>
      <c r="CM27" s="104" t="n">
        <f aca="false" t="array" ref="CM27:CM27">SUM(IF($B28:$B36=3*ISNUMBER(CM28:CM36),$T28:$T36*CM28:CM36,0))/SUM(IF($B28:$B36=3*ISNUMBER(CM28:CM36),$T28:$T36,0))</f>
        <v>80.4198232323232</v>
      </c>
      <c r="CN27" s="104" t="n">
        <f aca="false" t="array" ref="CN27:CN27">SUM(IF($B28:$B36=3*ISNUMBER(CN28:CN36),$T28:$T36*CN28:CN36,0))/SUM(IF($B28:$B36=3*ISNUMBER(CN28:CN36),$T28:$T36,0))</f>
        <v>46.280303030303</v>
      </c>
      <c r="CO27" s="104" t="n">
        <f aca="false" t="array" ref="CO27:CO27">SUM(IF($B28:$B36=3*ISNUMBER(CO28:CO36),$T28:$T36*CO28:CO36,0))/SUM(IF($B28:$B36=3*ISNUMBER(CO28:CO36),$T28:$T36,0))</f>
        <v>59.3055555555556</v>
      </c>
      <c r="CP27" s="104" t="n">
        <f aca="false" t="array" ref="CP27:CP27">SUM(IF($B28:$B36=3*ISNUMBER(CP28:CP36),$T28:$T36*CP28:CP36,0))/SUM(IF($B28:$B36=3*ISNUMBER(CP28:CP36),$T28:$T36,0))</f>
        <v>54.0378787878788</v>
      </c>
      <c r="CQ27" s="104" t="n">
        <f aca="false" t="array" ref="CQ27:CQ27">SUM(IF($B28:$B36=3*ISNUMBER(CQ28:CQ36),$T28:$T36*CQ28:CQ36,0))/SUM(IF($B28:$B36=3*ISNUMBER(CQ28:CQ36),$T28:$T36,0))</f>
        <v>40.1231060606061</v>
      </c>
      <c r="CR27" s="104" t="n">
        <f aca="false" t="array" ref="CR27:CR27">SUM(IF($B28:$B36=3*ISNUMBER(CR28:CR36),$T28:$T36*CR28:CR36,0))/SUM(IF($B28:$B36=3*ISNUMBER(CR28:CR36),$T28:$T36,0))</f>
        <v>54.2405303030303</v>
      </c>
      <c r="CS27" s="104" t="n">
        <f aca="false" t="array" ref="CS27:CS27">SUM(IF($B28:$B36=3*ISNUMBER(CS28:CS36),$T28:$T36*CS28:CS36,0))/SUM(IF($B28:$B36=3*ISNUMBER(CS28:CS36),$T28:$T36,0))</f>
        <v>69.217803030303</v>
      </c>
      <c r="CT27" s="104" t="n">
        <f aca="false" t="array" ref="CT27:CT27">SUM(IF($B28:$B36=3*ISNUMBER(CT28:CT36),$T28:$T36*CT28:CT36,0))/SUM(IF($B28:$B36=3*ISNUMBER(CT28:CT36),$T28:$T36,0))</f>
        <v>64.5599747474747</v>
      </c>
      <c r="CU27" s="104" t="n">
        <f aca="false" t="array" ref="CU27:CU27">SUM(IF($B28:$B36=3*ISNUMBER(CU28:CU36),$T28:$T36*CU28:CU36,0))/SUM(IF($B28:$B36=3*ISNUMBER(CU28:CU36),$T28:$T36,0))</f>
        <v>24.6104797979798</v>
      </c>
      <c r="CV27" s="104" t="n">
        <f aca="false" t="array" ref="CV27:CV27">SUM(IF($B28:$B36=3*ISNUMBER(CV28:CV36),$T28:$T36*CV28:CV36,0))/SUM(IF($B28:$B36=3*ISNUMBER(CV28:CV36),$T28:$T36,0))</f>
        <v>24.4703282828283</v>
      </c>
      <c r="CW27" s="104" t="n">
        <f aca="false" t="array" ref="CW27:CW27">SUM(IF($B28:$B36=3*ISNUMBER(CW28:CW36),$T28:$T36*CW28:CW36,0))/SUM(IF($B28:$B36=3*ISNUMBER(CW28:CW36),$T28:$T36,0))</f>
        <v>46.7790404040404</v>
      </c>
    </row>
    <row r="28" s="103" customFormat="true" ht="15.5" hidden="false" customHeight="false" outlineLevel="0" collapsed="false">
      <c r="A28" s="107" t="n">
        <v>1310</v>
      </c>
      <c r="B28" s="107" t="n">
        <v>3</v>
      </c>
      <c r="C28" s="103" t="str">
        <f aca="true">IF(ISBLANK(OFFSET('outliers treatment'!$A$3,MATCH($A28,'outliers treatment'!$A$4:$A$154,0),MATCH(C$4,'outliers treatment'!$4:$4,0)-1)),"",OFFSET('outliers treatment'!$A$3,MATCH($A28,'outliers treatment'!$A$4:$A$154,0),MATCH(C$4,'outliers treatment'!$4:$4,0)-1))</f>
        <v>Logistical sophistication</v>
      </c>
      <c r="D28" s="103" t="str">
        <f aca="true">IF(ISBLANK(OFFSET('outliers treatment'!$A$3,MATCH($A28,'outliers treatment'!$A$4:$A$154,0),MATCH(D$4,'outliers treatment'!$4:$4,0)-1)),"",OFFSET('outliers treatment'!$A$3,MATCH($A28,'outliers treatment'!$A$4:$A$154,0),MATCH(D$4,'outliers treatment'!$4:$4,0)-1))</f>
        <v/>
      </c>
      <c r="E28" s="103" t="str">
        <f aca="true">IF(ISBLANK(OFFSET('outliers treatment'!$A$3,MATCH($A28,'outliers treatment'!$A$4:$A$154,0),MATCH(E$4,'outliers treatment'!$4:$4,0)-1)),"",OFFSET('outliers treatment'!$A$3,MATCH($A28,'outliers treatment'!$A$4:$A$154,0),MATCH(E$4,'outliers treatment'!$4:$4,0)-1))</f>
        <v/>
      </c>
      <c r="F28" s="103" t="str">
        <f aca="true">IF(ISBLANK(OFFSET('outliers treatment'!$A$3,MATCH($A28,'outliers treatment'!$A$4:$A$154,0),MATCH(F$4,'outliers treatment'!$4:$4,0)-1)),"",OFFSET('outliers treatment'!$A$3,MATCH($A28,'outliers treatment'!$A$4:$A$154,0),MATCH(F$4,'outliers treatment'!$4:$4,0)-1))</f>
        <v/>
      </c>
      <c r="G28" s="103" t="str">
        <f aca="true">IF(ISBLANK(OFFSET('outliers treatment'!$A$3,MATCH($A28,'outliers treatment'!$A$4:$A$154,0),MATCH(G$4,'outliers treatment'!$4:$4,0)-1)),"",OFFSET('outliers treatment'!$A$3,MATCH($A28,'outliers treatment'!$A$4:$A$154,0),MATCH(G$4,'outliers treatment'!$4:$4,0)-1))</f>
        <v/>
      </c>
      <c r="H28" s="103" t="str">
        <f aca="true">IF(ISBLANK(OFFSET('outliers treatment'!$A$3,MATCH($A28,'outliers treatment'!$A$4:$A$154,0),MATCH(H$4,'outliers treatment'!$4:$4,0)-1)),"",OFFSET('outliers treatment'!$A$3,MATCH($A28,'outliers treatment'!$A$4:$A$154,0),MATCH(H$4,'outliers treatment'!$4:$4,0)-1))</f>
        <v/>
      </c>
      <c r="I28" s="103" t="str">
        <f aca="true">IF(ISBLANK(OFFSET('outliers treatment'!$A$3,MATCH($A28,'outliers treatment'!$A$4:$A$154,0),MATCH(I$4,'outliers treatment'!$4:$4,0)-1)),"",OFFSET('outliers treatment'!$A$3,MATCH($A28,'outliers treatment'!$A$4:$A$154,0),MATCH(I$4,'outliers treatment'!$4:$4,0)-1))</f>
        <v/>
      </c>
      <c r="J28" s="104" t="n">
        <f aca="false" t="array" ref="J28:J28">MIN(IF(ISNUMBER(V28:CW28),V28:CW28))</f>
        <v>26.75</v>
      </c>
      <c r="K28" s="103" t="n">
        <f aca="false" t="array" ref="K28:K28">MAX(IF(ISNUMBER(V28:CW28),V28:CW28))</f>
        <v>80</v>
      </c>
      <c r="L28" s="103" t="e">
        <f aca="true">IF(ISBLANK(OFFSET('outliers treatment'!$A$3,MATCH($A28,'outliers treatment'!$A$4:$A$154,0),MATCH(L$4,'outliers treatment'!$4:$4,0)-1)),"",OFFSET('outliers treatment'!$A$3,MATCH($A28,'outliers treatment'!$A$4:$A$154,0),MATCH(L$4,'outliers treatment'!$4:$4,0)-1))</f>
        <v>#N/A</v>
      </c>
      <c r="M28" s="103" t="e">
        <f aca="true">IF(ISBLANK(OFFSET('outliers treatment'!$A$3,MATCH($A28,'outliers treatment'!$A$4:$A$154,0),MATCH(M$4,'outliers treatment'!$4:$4,0)-1)),"",OFFSET('outliers treatment'!$A$3,MATCH($A28,'outliers treatment'!$A$4:$A$154,0),MATCH(M$4,'outliers treatment'!$4:$4,0)-1))</f>
        <v>#N/A</v>
      </c>
      <c r="N28" s="103" t="str">
        <f aca="true">IF(ISBLANK(OFFSET('outliers treatment'!$A$3,MATCH($A28,'outliers treatment'!$A$4:$A$154,0),MATCH(N$4,'outliers treatment'!$4:$4,0)-1)),"",OFFSET('outliers treatment'!$A$3,MATCH($A28,'outliers treatment'!$A$4:$A$154,0),MATCH(N$4,'outliers treatment'!$4:$4,0)-1))</f>
        <v/>
      </c>
      <c r="O28" s="103" t="str">
        <f aca="true">IF(ISBLANK(OFFSET('outliers treatment'!$A$3,MATCH($A28,'outliers treatment'!$A$4:$A$154,0),MATCH(O$4,'outliers treatment'!$4:$4,0)-1)),"",OFFSET('outliers treatment'!$A$3,MATCH($A28,'outliers treatment'!$A$4:$A$154,0),MATCH(O$4,'outliers treatment'!$4:$4,0)-1))</f>
        <v/>
      </c>
      <c r="P28" s="103" t="str">
        <f aca="true">IF(ISBLANK(OFFSET('outliers treatment'!$A$3,MATCH($A28,'outliers treatment'!$A$4:$A$154,0),MATCH(P$4,'outliers treatment'!$4:$4,0)-1)),"",OFFSET('outliers treatment'!$A$3,MATCH($A28,'outliers treatment'!$A$4:$A$154,0),MATCH(P$4,'outliers treatment'!$4:$4,0)-1))</f>
        <v/>
      </c>
      <c r="Q28" s="103" t="str">
        <f aca="false">IFERROR(P28-O28,"")</f>
        <v/>
      </c>
      <c r="R28" s="105" t="n">
        <f aca="false" t="array" ref="R28:R28">IFERROR(SKEW(IF(ISNUMBER(V28:CW28),V28:CW28,"")),"")</f>
        <v>0.274339249026742</v>
      </c>
      <c r="S28" s="103" t="n">
        <v>1</v>
      </c>
      <c r="T28" s="103" t="n">
        <v>1</v>
      </c>
      <c r="U28" s="106" t="str">
        <f aca="false" t="array" ref="U28:U28">IF(B28&lt;4,"",1-IFERROR(SUM(ISNUMBER(V28:CW28)*(1-$V$3:$CW$3))/COUNTIF($V$3:$CW$3,0),0))</f>
        <v/>
      </c>
      <c r="V28" s="104" t="n">
        <f aca="false" t="array" ref="V28:V28">SUM(IF(ISNUMBER(V29),$T29*V29,0))/SUM(IF(ISNUMBER(V29),$T29,0))</f>
        <v>47.25</v>
      </c>
      <c r="W28" s="104" t="n">
        <f aca="false">SUM(IF(ISNUMBER(W29),$T29*W29,0))/SUM(IF(ISNUMBER(W29),$T29,0))</f>
        <v>68.75</v>
      </c>
      <c r="X28" s="104" t="n">
        <f aca="false">SUM(IF(ISNUMBER(X29),$T29*X29,0))/SUM(IF(ISNUMBER(X29),$T29,0))</f>
        <v>75.75</v>
      </c>
      <c r="Y28" s="104" t="n">
        <f aca="false">SUM(IF(ISNUMBER(Y29),$T29*Y29,0))/SUM(IF(ISNUMBER(Y29),$T29,0))</f>
        <v>76</v>
      </c>
      <c r="Z28" s="104" t="n">
        <f aca="false">SUM(IF(ISNUMBER(Z29),$T29*Z29,0))/SUM(IF(ISNUMBER(Z29),$T29,0))</f>
        <v>39.5</v>
      </c>
      <c r="AA28" s="104" t="n">
        <f aca="false">SUM(IF(ISNUMBER(AA29),$T29*AA29,0))/SUM(IF(ISNUMBER(AA29),$T29,0))</f>
        <v>29.25</v>
      </c>
      <c r="AB28" s="104" t="n">
        <f aca="false">SUM(IF(ISNUMBER(AB29),$T29*AB29,0))/SUM(IF(ISNUMBER(AB29),$T29,0))</f>
        <v>49.75</v>
      </c>
      <c r="AC28" s="104" t="n">
        <f aca="false">SUM(IF(ISNUMBER(AC29),$T29*AC29,0))/SUM(IF(ISNUMBER(AC29),$T29,0))</f>
        <v>68.25</v>
      </c>
      <c r="AD28" s="104" t="n">
        <f aca="false">SUM(IF(ISNUMBER(AD29),$T29*AD29,0))/SUM(IF(ISNUMBER(AD29),$T29,0))</f>
        <v>72.5</v>
      </c>
      <c r="AE28" s="104" t="n">
        <f aca="false">SUM(IF(ISNUMBER(AE29),$T29*AE29,0))/SUM(IF(ISNUMBER(AE29),$T29,0))</f>
        <v>58</v>
      </c>
      <c r="AF28" s="104" t="n">
        <f aca="false">SUM(IF(ISNUMBER(AF29),$T29*AF29,0))/SUM(IF(ISNUMBER(AF29),$T29,0))</f>
        <v>65.25</v>
      </c>
      <c r="AG28" s="104" t="n">
        <f aca="false">SUM(IF(ISNUMBER(AG29),$T29*AG29,0))/SUM(IF(ISNUMBER(AG29),$T29,0))</f>
        <v>35.75</v>
      </c>
      <c r="AH28" s="104" t="n">
        <f aca="false">SUM(IF(ISNUMBER(AH29),$T29*AH29,0))/SUM(IF(ISNUMBER(AH29),$T29,0))</f>
        <v>48.5</v>
      </c>
      <c r="AI28" s="104" t="e">
        <f aca="false">SUM(IF(ISNUMBER(AI29),$T29*AI29,0))/SUM(IF(ISNUMBER(AI29),$T29,0))</f>
        <v>#DIV/0!</v>
      </c>
      <c r="AJ28" s="104" t="n">
        <f aca="false">SUM(IF(ISNUMBER(AJ29),$T29*AJ29,0))/SUM(IF(ISNUMBER(AJ29),$T29,0))</f>
        <v>44.75</v>
      </c>
      <c r="AK28" s="104" t="n">
        <f aca="false">SUM(IF(ISNUMBER(AK29),$T29*AK29,0))/SUM(IF(ISNUMBER(AK29),$T29,0))</f>
        <v>53.75</v>
      </c>
      <c r="AL28" s="104" t="n">
        <f aca="false">SUM(IF(ISNUMBER(AL29),$T29*AL29,0))/SUM(IF(ISNUMBER(AL29),$T29,0))</f>
        <v>80</v>
      </c>
      <c r="AM28" s="104" t="n">
        <f aca="false">SUM(IF(ISNUMBER(AM29),$T29*AM29,0))/SUM(IF(ISNUMBER(AM29),$T29,0))</f>
        <v>74.75</v>
      </c>
      <c r="AN28" s="104" t="n">
        <f aca="false">SUM(IF(ISNUMBER(AN29),$T29*AN29,0))/SUM(IF(ISNUMBER(AN29),$T29,0))</f>
        <v>41.5</v>
      </c>
      <c r="AO28" s="104" t="n">
        <f aca="false">SUM(IF(ISNUMBER(AO29),$T29*AO29,0))/SUM(IF(ISNUMBER(AO29),$T29,0))</f>
        <v>36.25</v>
      </c>
      <c r="AP28" s="104" t="n">
        <f aca="false">SUM(IF(ISNUMBER(AP29),$T29*AP29,0))/SUM(IF(ISNUMBER(AP29),$T29,0))</f>
        <v>47</v>
      </c>
      <c r="AQ28" s="104" t="n">
        <f aca="false">SUM(IF(ISNUMBER(AQ29),$T29*AQ29,0))/SUM(IF(ISNUMBER(AQ29),$T29,0))</f>
        <v>70.75</v>
      </c>
      <c r="AR28" s="104" t="n">
        <f aca="false">SUM(IF(ISNUMBER(AR29),$T29*AR29,0))/SUM(IF(ISNUMBER(AR29),$T29,0))</f>
        <v>74.25</v>
      </c>
      <c r="AS28" s="104" t="n">
        <f aca="false">SUM(IF(ISNUMBER(AS29),$T29*AS29,0))/SUM(IF(ISNUMBER(AS29),$T29,0))</f>
        <v>33.75</v>
      </c>
      <c r="AT28" s="104" t="n">
        <f aca="false">SUM(IF(ISNUMBER(AT29),$T29*AT29,0))/SUM(IF(ISNUMBER(AT29),$T29,0))</f>
        <v>71</v>
      </c>
      <c r="AU28" s="104" t="n">
        <f aca="false">SUM(IF(ISNUMBER(AU29),$T29*AU29,0))/SUM(IF(ISNUMBER(AU29),$T29,0))</f>
        <v>74.75</v>
      </c>
      <c r="AV28" s="104" t="n">
        <f aca="false">SUM(IF(ISNUMBER(AV29),$T29*AV29,0))/SUM(IF(ISNUMBER(AV29),$T29,0))</f>
        <v>39.25</v>
      </c>
      <c r="AW28" s="104" t="n">
        <f aca="false">SUM(IF(ISNUMBER(AW29),$T29*AW29,0))/SUM(IF(ISNUMBER(AW29),$T29,0))</f>
        <v>30</v>
      </c>
      <c r="AX28" s="104" t="n">
        <f aca="false">SUM(IF(ISNUMBER(AX29),$T29*AX29,0))/SUM(IF(ISNUMBER(AX29),$T29,0))</f>
        <v>55</v>
      </c>
      <c r="AY28" s="104" t="n">
        <f aca="false">SUM(IF(ISNUMBER(AY29),$T29*AY29,0))/SUM(IF(ISNUMBER(AY29),$T29,0))</f>
        <v>34</v>
      </c>
      <c r="AZ28" s="104" t="n">
        <f aca="false">SUM(IF(ISNUMBER(AZ29),$T29*AZ29,0))/SUM(IF(ISNUMBER(AZ29),$T29,0))</f>
        <v>52.5</v>
      </c>
      <c r="BA28" s="104" t="n">
        <f aca="false">SUM(IF(ISNUMBER(BA29),$T29*BA29,0))/SUM(IF(ISNUMBER(BA29),$T29,0))</f>
        <v>53.75</v>
      </c>
      <c r="BB28" s="104" t="n">
        <f aca="false">SUM(IF(ISNUMBER(BB29),$T29*BB29,0))/SUM(IF(ISNUMBER(BB29),$T29,0))</f>
        <v>54.5</v>
      </c>
      <c r="BC28" s="104" t="n">
        <f aca="false">SUM(IF(ISNUMBER(BC29),$T29*BC29,0))/SUM(IF(ISNUMBER(BC29),$T29,0))</f>
        <v>55.75</v>
      </c>
      <c r="BD28" s="104" t="n">
        <f aca="false">SUM(IF(ISNUMBER(BD29),$T29*BD29,0))/SUM(IF(ISNUMBER(BD29),$T29,0))</f>
        <v>68.5</v>
      </c>
      <c r="BE28" s="104" t="n">
        <f aca="false">SUM(IF(ISNUMBER(BE29),$T29*BE29,0))/SUM(IF(ISNUMBER(BE29),$T29,0))</f>
        <v>38</v>
      </c>
      <c r="BF28" s="104" t="n">
        <f aca="false">SUM(IF(ISNUMBER(BF29),$T29*BF29,0))/SUM(IF(ISNUMBER(BF29),$T29,0))</f>
        <v>75.75</v>
      </c>
      <c r="BG28" s="104" t="n">
        <f aca="false">SUM(IF(ISNUMBER(BG29),$T29*BG29,0))/SUM(IF(ISNUMBER(BG29),$T29,0))</f>
        <v>45.25</v>
      </c>
      <c r="BH28" s="104" t="n">
        <f aca="false">SUM(IF(ISNUMBER(BH29),$T29*BH29,0))/SUM(IF(ISNUMBER(BH29),$T29,0))</f>
        <v>65.25</v>
      </c>
      <c r="BI28" s="104" t="n">
        <f aca="false">SUM(IF(ISNUMBER(BI29),$T29*BI29,0))/SUM(IF(ISNUMBER(BI29),$T29,0))</f>
        <v>43</v>
      </c>
      <c r="BJ28" s="104" t="n">
        <f aca="false">SUM(IF(ISNUMBER(BJ29),$T29*BJ29,0))/SUM(IF(ISNUMBER(BJ29),$T29,0))</f>
        <v>51.25</v>
      </c>
      <c r="BK28" s="104" t="n">
        <f aca="false">SUM(IF(ISNUMBER(BK29),$T29*BK29,0))/SUM(IF(ISNUMBER(BK29),$T29,0))</f>
        <v>39.75</v>
      </c>
      <c r="BL28" s="104" t="n">
        <f aca="false">SUM(IF(ISNUMBER(BL29),$T29*BL29,0))/SUM(IF(ISNUMBER(BL29),$T29,0))</f>
        <v>45.25</v>
      </c>
      <c r="BM28" s="104" t="n">
        <f aca="false">SUM(IF(ISNUMBER(BM29),$T29*BM29,0))/SUM(IF(ISNUMBER(BM29),$T29,0))</f>
        <v>32.5</v>
      </c>
      <c r="BN28" s="104" t="n">
        <f aca="false">SUM(IF(ISNUMBER(BN29),$T29*BN29,0))/SUM(IF(ISNUMBER(BN29),$T29,0))</f>
        <v>42</v>
      </c>
      <c r="BO28" s="104" t="n">
        <f aca="false">SUM(IF(ISNUMBER(BO29),$T29*BO29,0))/SUM(IF(ISNUMBER(BO29),$T29,0))</f>
        <v>43.25</v>
      </c>
      <c r="BP28" s="104" t="n">
        <f aca="false">SUM(IF(ISNUMBER(BP29),$T29*BP29,0))/SUM(IF(ISNUMBER(BP29),$T29,0))</f>
        <v>55.5</v>
      </c>
      <c r="BQ28" s="104" t="n">
        <f aca="false">SUM(IF(ISNUMBER(BQ29),$T29*BQ29,0))/SUM(IF(ISNUMBER(BQ29),$T29,0))</f>
        <v>43.5</v>
      </c>
      <c r="BR28" s="104" t="n">
        <f aca="false">SUM(IF(ISNUMBER(BR29),$T29*BR29,0))/SUM(IF(ISNUMBER(BR29),$T29,0))</f>
        <v>26.75</v>
      </c>
      <c r="BS28" s="104" t="n">
        <f aca="false">SUM(IF(ISNUMBER(BS29),$T29*BS29,0))/SUM(IF(ISNUMBER(BS29),$T29,0))</f>
        <v>38.25</v>
      </c>
      <c r="BT28" s="104" t="n">
        <f aca="false">SUM(IF(ISNUMBER(BT29),$T29*BT29,0))/SUM(IF(ISNUMBER(BT29),$T29,0))</f>
        <v>75.5</v>
      </c>
      <c r="BU28" s="104" t="n">
        <f aca="false">SUM(IF(ISNUMBER(BU29),$T29*BU29,0))/SUM(IF(ISNUMBER(BU29),$T29,0))</f>
        <v>67.5</v>
      </c>
      <c r="BV28" s="104" t="n">
        <f aca="false">SUM(IF(ISNUMBER(BV29),$T29*BV29,0))/SUM(IF(ISNUMBER(BV29),$T29,0))</f>
        <v>72</v>
      </c>
      <c r="BW28" s="104" t="n">
        <f aca="false">SUM(IF(ISNUMBER(BW29),$T29*BW29,0))/SUM(IF(ISNUMBER(BW29),$T29,0))</f>
        <v>35.5</v>
      </c>
      <c r="BX28" s="104" t="n">
        <f aca="false">SUM(IF(ISNUMBER(BX29),$T29*BX29,0))/SUM(IF(ISNUMBER(BX29),$T29,0))</f>
        <v>57</v>
      </c>
      <c r="BY28" s="104" t="n">
        <f aca="false">SUM(IF(ISNUMBER(BY29),$T29*BY29,0))/SUM(IF(ISNUMBER(BY29),$T29,0))</f>
        <v>42.25</v>
      </c>
      <c r="BZ28" s="104" t="n">
        <f aca="false">SUM(IF(ISNUMBER(BZ29),$T29*BZ29,0))/SUM(IF(ISNUMBER(BZ29),$T29,0))</f>
        <v>47.5</v>
      </c>
      <c r="CA28" s="104" t="n">
        <f aca="false">SUM(IF(ISNUMBER(CA29),$T29*CA29,0))/SUM(IF(ISNUMBER(CA29),$T29,0))</f>
        <v>29.25</v>
      </c>
      <c r="CB28" s="104" t="n">
        <f aca="false">SUM(IF(ISNUMBER(CB29),$T29*CB29,0))/SUM(IF(ISNUMBER(CB29),$T29,0))</f>
        <v>63.5</v>
      </c>
      <c r="CC28" s="104" t="n">
        <f aca="false">SUM(IF(ISNUMBER(CC29),$T29*CC29,0))/SUM(IF(ISNUMBER(CC29),$T29,0))</f>
        <v>66</v>
      </c>
      <c r="CD28" s="104" t="n">
        <f aca="false">SUM(IF(ISNUMBER(CD29),$T29*CD29,0))/SUM(IF(ISNUMBER(CD29),$T29,0))</f>
        <v>53</v>
      </c>
      <c r="CE28" s="104" t="n">
        <f aca="false">SUM(IF(ISNUMBER(CE29),$T29*CE29,0))/SUM(IF(ISNUMBER(CE29),$T29,0))</f>
        <v>44</v>
      </c>
      <c r="CF28" s="104" t="n">
        <f aca="false">SUM(IF(ISNUMBER(CF29),$T29*CF29,0))/SUM(IF(ISNUMBER(CF29),$T29,0))</f>
        <v>49.25</v>
      </c>
      <c r="CG28" s="104" t="n">
        <f aca="false">SUM(IF(ISNUMBER(CG29),$T29*CG29,0))/SUM(IF(ISNUMBER(CG29),$T29,0))</f>
        <v>35.75</v>
      </c>
      <c r="CH28" s="104" t="n">
        <f aca="false">SUM(IF(ISNUMBER(CH29),$T29*CH29,0))/SUM(IF(ISNUMBER(CH29),$T29,0))</f>
        <v>31.25</v>
      </c>
      <c r="CI28" s="104" t="n">
        <f aca="false">SUM(IF(ISNUMBER(CI29),$T29*CI29,0))/SUM(IF(ISNUMBER(CI29),$T29,0))</f>
        <v>75</v>
      </c>
      <c r="CJ28" s="104" t="n">
        <f aca="false">SUM(IF(ISNUMBER(CJ29),$T29*CJ29,0))/SUM(IF(ISNUMBER(CJ29),$T29,0))</f>
        <v>46</v>
      </c>
      <c r="CK28" s="104" t="e">
        <f aca="false">SUM(IF(ISNUMBER(CK29),$T29*CK29,0))/SUM(IF(ISNUMBER(CK29),$T29,0))</f>
        <v>#DIV/0!</v>
      </c>
      <c r="CL28" s="104" t="n">
        <f aca="false">SUM(IF(ISNUMBER(CL29),$T29*CL29,0))/SUM(IF(ISNUMBER(CL29),$T29,0))</f>
        <v>57.75</v>
      </c>
      <c r="CM28" s="104" t="n">
        <f aca="false">SUM(IF(ISNUMBER(CM29),$T29*CM29,0))/SUM(IF(ISNUMBER(CM29),$T29,0))</f>
        <v>76.25</v>
      </c>
      <c r="CN28" s="104" t="n">
        <f aca="false">SUM(IF(ISNUMBER(CN29),$T29*CN29,0))/SUM(IF(ISNUMBER(CN29),$T29,0))</f>
        <v>35.5</v>
      </c>
      <c r="CO28" s="104" t="n">
        <f aca="false">SUM(IF(ISNUMBER(CO29),$T29*CO29,0))/SUM(IF(ISNUMBER(CO29),$T29,0))</f>
        <v>36.25</v>
      </c>
      <c r="CP28" s="104" t="n">
        <f aca="false">SUM(IF(ISNUMBER(CP29),$T29*CP29,0))/SUM(IF(ISNUMBER(CP29),$T29,0))</f>
        <v>33.5</v>
      </c>
      <c r="CQ28" s="104" t="n">
        <f aca="false">SUM(IF(ISNUMBER(CQ29),$T29*CQ29,0))/SUM(IF(ISNUMBER(CQ29),$T29,0))</f>
        <v>53.75</v>
      </c>
      <c r="CR28" s="104" t="n">
        <f aca="false">SUM(IF(ISNUMBER(CR29),$T29*CR29,0))/SUM(IF(ISNUMBER(CR29),$T29,0))</f>
        <v>42.25</v>
      </c>
      <c r="CS28" s="104" t="n">
        <f aca="false">SUM(IF(ISNUMBER(CS29),$T29*CS29,0))/SUM(IF(ISNUMBER(CS29),$T29,0))</f>
        <v>72.25</v>
      </c>
      <c r="CT28" s="104" t="n">
        <f aca="false">SUM(IF(ISNUMBER(CT29),$T29*CT29,0))/SUM(IF(ISNUMBER(CT29),$T29,0))</f>
        <v>56.75</v>
      </c>
      <c r="CU28" s="104" t="n">
        <f aca="false">SUM(IF(ISNUMBER(CU29),$T29*CU29,0))/SUM(IF(ISNUMBER(CU29),$T29,0))</f>
        <v>31.75</v>
      </c>
      <c r="CV28" s="104" t="n">
        <f aca="false">SUM(IF(ISNUMBER(CV29),$T29*CV29,0))/SUM(IF(ISNUMBER(CV29),$T29,0))</f>
        <v>38.25</v>
      </c>
      <c r="CW28" s="104" t="n">
        <f aca="false">SUM(IF(ISNUMBER(CW29),$T29*CW29,0))/SUM(IF(ISNUMBER(CW29),$T29,0))</f>
        <v>28</v>
      </c>
    </row>
    <row r="29" s="103" customFormat="true" ht="15.5" hidden="false" customHeight="false" outlineLevel="0" collapsed="false">
      <c r="A29" s="107" t="n">
        <v>1311</v>
      </c>
      <c r="B29" s="107" t="n">
        <v>4</v>
      </c>
      <c r="C29" s="103" t="str">
        <f aca="true">IF(ISBLANK(OFFSET('outliers treatment'!$A$3,MATCH($A29,'outliers treatment'!$A$4:$A$154,0),MATCH(C$4,'outliers treatment'!$4:$4,0)-1)),"",OFFSET('outliers treatment'!$A$3,MATCH($A29,'outliers treatment'!$A$4:$A$154,0),MATCH(C$4,'outliers treatment'!$4:$4,0)-1))</f>
        <v/>
      </c>
      <c r="D29" s="103" t="str">
        <f aca="true">IF(ISBLANK(OFFSET('outliers treatment'!$A$3,MATCH($A29,'outliers treatment'!$A$4:$A$154,0),MATCH(D$4,'outliers treatment'!$4:$4,0)-1)),"",OFFSET('outliers treatment'!$A$3,MATCH($A29,'outliers treatment'!$A$4:$A$154,0),MATCH(D$4,'outliers treatment'!$4:$4,0)-1))</f>
        <v>Logistics performance index: Overall (1=low to 5=high)</v>
      </c>
      <c r="E29" s="103" t="str">
        <f aca="true">IF(ISBLANK(OFFSET('outliers treatment'!$A$3,MATCH($A29,'outliers treatment'!$A$4:$A$154,0),MATCH(E$4,'outliers treatment'!$4:$4,0)-1)),"",OFFSET('outliers treatment'!$A$3,MATCH($A29,'outliers treatment'!$A$4:$A$154,0),MATCH(E$4,'outliers treatment'!$4:$4,0)-1))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29" s="103" t="str">
        <f aca="true">IF(ISBLANK(OFFSET('outliers treatment'!$A$3,MATCH($A29,'outliers treatment'!$A$4:$A$154,0),MATCH(F$4,'outliers treatment'!$4:$4,0)-1)),"",OFFSET('outliers treatment'!$A$3,MATCH($A29,'outliers treatment'!$A$4:$A$154,0),MATCH(F$4,'outliers treatment'!$4:$4,0)-1))</f>
        <v/>
      </c>
      <c r="G29" s="103" t="str">
        <f aca="true">IF(ISBLANK(OFFSET('outliers treatment'!$A$3,MATCH($A29,'outliers treatment'!$A$4:$A$154,0),MATCH(G$4,'outliers treatment'!$4:$4,0)-1)),"",OFFSET('outliers treatment'!$A$3,MATCH($A29,'outliers treatment'!$A$4:$A$154,0),MATCH(G$4,'outliers treatment'!$4:$4,0)-1))</f>
        <v/>
      </c>
      <c r="H29" s="103" t="str">
        <f aca="true">IF(ISBLANK(OFFSET('outliers treatment'!$A$3,MATCH($A29,'outliers treatment'!$A$4:$A$154,0),MATCH(H$4,'outliers treatment'!$4:$4,0)-1)),"",OFFSET('outliers treatment'!$A$3,MATCH($A29,'outliers treatment'!$A$4:$A$154,0),MATCH(H$4,'outliers treatment'!$4:$4,0)-1))</f>
        <v/>
      </c>
      <c r="I29" s="103" t="str">
        <f aca="true">IF(ISBLANK(OFFSET('outliers treatment'!$A$3,MATCH($A29,'outliers treatment'!$A$4:$A$154,0),MATCH(I$4,'outliers treatment'!$4:$4,0)-1)),"",OFFSET('outliers treatment'!$A$3,MATCH($A29,'outliers treatment'!$A$4:$A$154,0),MATCH(I$4,'outliers treatment'!$4:$4,0)-1))</f>
        <v/>
      </c>
      <c r="J29" s="104" t="n">
        <f aca="false" t="array" ref="J29:J29">MIN(IF(ISNUMBER(V29:CW29),V29:CW29))</f>
        <v>26.75</v>
      </c>
      <c r="K29" s="103" t="n">
        <f aca="false" t="array" ref="K29:K29">MAX(IF(ISNUMBER(V29:CW29),V29:CW29))</f>
        <v>80</v>
      </c>
      <c r="L29" s="103" t="n">
        <f aca="true">IF(ISBLANK(OFFSET('outliers treatment'!$A$3,MATCH($A29,'outliers treatment'!$A$4:$A$154,0),MATCH(L$4,'outliers treatment'!$4:$4,0)-1)),"",OFFSET('outliers treatment'!$A$3,MATCH($A29,'outliers treatment'!$A$4:$A$154,0),MATCH(L$4,'outliers treatment'!$4:$4,0)-1))</f>
        <v>2.54</v>
      </c>
      <c r="M29" s="103" t="n">
        <f aca="true">IF(ISBLANK(OFFSET('outliers treatment'!$A$3,MATCH($A29,'outliers treatment'!$A$4:$A$154,0),MATCH(M$4,'outliers treatment'!$4:$4,0)-1)),"",OFFSET('outliers treatment'!$A$3,MATCH($A29,'outliers treatment'!$A$4:$A$154,0),MATCH(M$4,'outliers treatment'!$4:$4,0)-1))</f>
        <v>3.6325</v>
      </c>
      <c r="N29" s="103" t="n">
        <f aca="true">IF(ISBLANK(OFFSET('outliers treatment'!$A$3,MATCH($A29,'outliers treatment'!$A$4:$A$154,0),MATCH(N$4,'outliers treatment'!$4:$4,0)-1)),"",OFFSET('outliers treatment'!$A$3,MATCH($A29,'outliers treatment'!$A$4:$A$154,0),MATCH(N$4,'outliers treatment'!$4:$4,0)-1))</f>
        <v>1.0925</v>
      </c>
      <c r="O29" s="103" t="n">
        <f aca="true">IF(ISBLANK(OFFSET('outliers treatment'!$A$3,MATCH($A29,'outliers treatment'!$A$4:$A$154,0),MATCH(O$4,'outliers treatment'!$4:$4,0)-1)),"",OFFSET('outliers treatment'!$A$3,MATCH($A29,'outliers treatment'!$A$4:$A$154,0),MATCH(O$4,'outliers treatment'!$4:$4,0)-1))</f>
        <v>1</v>
      </c>
      <c r="P29" s="103" t="n">
        <f aca="true">IF(ISBLANK(OFFSET('outliers treatment'!$A$3,MATCH($A29,'outliers treatment'!$A$4:$A$154,0),MATCH(P$4,'outliers treatment'!$4:$4,0)-1)),"",OFFSET('outliers treatment'!$A$3,MATCH($A29,'outliers treatment'!$A$4:$A$154,0),MATCH(P$4,'outliers treatment'!$4:$4,0)-1))</f>
        <v>5</v>
      </c>
      <c r="Q29" s="103" t="n">
        <f aca="false">IFERROR(P29-O29,"")</f>
        <v>4</v>
      </c>
      <c r="R29" s="105" t="n">
        <f aca="false" t="array" ref="R29:R29">IFERROR(SKEW(IF(ISNUMBER(V29:CW29),V29:CW29,"")),"")</f>
        <v>0.274339249026742</v>
      </c>
      <c r="S29" s="103" t="n">
        <v>0</v>
      </c>
      <c r="T29" s="103" t="n">
        <v>1</v>
      </c>
      <c r="U29" s="106" t="n">
        <f aca="false" t="array" ref="U29:U29">IF(B29&lt;4,"",1-IFERROR(SUM(ISNUMBER(V29:CW29)*(1-$V$3:$CW$3))/COUNTIF($V$3:$CW$3,0),0))</f>
        <v>0.025</v>
      </c>
      <c r="V29" s="104" t="n">
        <f aca="true">IF($L29="","",IF(ISNUMBER(OFFSET('Data transformed'!$A$4,MATCH($A29,'Data transformed'!$A$5:$A$185,0),MATCH(V$4,'Data transformed'!$4:$4,0)-1)), (MIN(MAX(OFFSET('Data transformed'!$A$4,MATCH($A29,'Data transformed'!$A$5:$A$185,0),MATCH(V$4,'Data transformed'!$4:$4,0)-1),$O29),$P29)-$O29)/$Q29*100,"NA"))</f>
        <v>47.25</v>
      </c>
      <c r="W29" s="104" t="n">
        <f aca="true">IF($L29="","",IF(ISNUMBER(OFFSET('Data transformed'!$A$4,MATCH($A29,'Data transformed'!$A$5:$A$185,0),MATCH(W$4,'Data transformed'!$4:$4,0)-1)), (MIN(MAX(OFFSET('Data transformed'!$A$4,MATCH($A29,'Data transformed'!$A$5:$A$185,0),MATCH(W$4,'Data transformed'!$4:$4,0)-1),$O29),$P29)-$O29)/$Q29*100,"NA"))</f>
        <v>68.75</v>
      </c>
      <c r="X29" s="104" t="n">
        <f aca="true">IF($L29="","",IF(ISNUMBER(OFFSET('Data transformed'!$A$4,MATCH($A29,'Data transformed'!$A$5:$A$185,0),MATCH(X$4,'Data transformed'!$4:$4,0)-1)), (MIN(MAX(OFFSET('Data transformed'!$A$4,MATCH($A29,'Data transformed'!$A$5:$A$185,0),MATCH(X$4,'Data transformed'!$4:$4,0)-1),$O29),$P29)-$O29)/$Q29*100,"NA"))</f>
        <v>75.75</v>
      </c>
      <c r="Y29" s="104" t="n">
        <f aca="true">IF($L29="","",IF(ISNUMBER(OFFSET('Data transformed'!$A$4,MATCH($A29,'Data transformed'!$A$5:$A$185,0),MATCH(Y$4,'Data transformed'!$4:$4,0)-1)), (MIN(MAX(OFFSET('Data transformed'!$A$4,MATCH($A29,'Data transformed'!$A$5:$A$185,0),MATCH(Y$4,'Data transformed'!$4:$4,0)-1),$O29),$P29)-$O29)/$Q29*100,"NA"))</f>
        <v>76</v>
      </c>
      <c r="Z29" s="104" t="n">
        <f aca="true">IF($L29="","",IF(ISNUMBER(OFFSET('Data transformed'!$A$4,MATCH($A29,'Data transformed'!$A$5:$A$185,0),MATCH(Z$4,'Data transformed'!$4:$4,0)-1)), (MIN(MAX(OFFSET('Data transformed'!$A$4,MATCH($A29,'Data transformed'!$A$5:$A$185,0),MATCH(Z$4,'Data transformed'!$4:$4,0)-1),$O29),$P29)-$O29)/$Q29*100,"NA"))</f>
        <v>39.5</v>
      </c>
      <c r="AA29" s="104" t="n">
        <f aca="true">IF($L29="","",IF(ISNUMBER(OFFSET('Data transformed'!$A$4,MATCH($A29,'Data transformed'!$A$5:$A$185,0),MATCH(AA$4,'Data transformed'!$4:$4,0)-1)), (MIN(MAX(OFFSET('Data transformed'!$A$4,MATCH($A29,'Data transformed'!$A$5:$A$185,0),MATCH(AA$4,'Data transformed'!$4:$4,0)-1),$O29),$P29)-$O29)/$Q29*100,"NA"))</f>
        <v>29.25</v>
      </c>
      <c r="AB29" s="104" t="n">
        <f aca="true">IF($L29="","",IF(ISNUMBER(OFFSET('Data transformed'!$A$4,MATCH($A29,'Data transformed'!$A$5:$A$185,0),MATCH(AB$4,'Data transformed'!$4:$4,0)-1)), (MIN(MAX(OFFSET('Data transformed'!$A$4,MATCH($A29,'Data transformed'!$A$5:$A$185,0),MATCH(AB$4,'Data transformed'!$4:$4,0)-1),$O29),$P29)-$O29)/$Q29*100,"NA"))</f>
        <v>49.75</v>
      </c>
      <c r="AC29" s="104" t="n">
        <f aca="true">IF($L29="","",IF(ISNUMBER(OFFSET('Data transformed'!$A$4,MATCH($A29,'Data transformed'!$A$5:$A$185,0),MATCH(AC$4,'Data transformed'!$4:$4,0)-1)), (MIN(MAX(OFFSET('Data transformed'!$A$4,MATCH($A29,'Data transformed'!$A$5:$A$185,0),MATCH(AC$4,'Data transformed'!$4:$4,0)-1),$O29),$P29)-$O29)/$Q29*100,"NA"))</f>
        <v>68.25</v>
      </c>
      <c r="AD29" s="104" t="n">
        <f aca="true">IF($L29="","",IF(ISNUMBER(OFFSET('Data transformed'!$A$4,MATCH($A29,'Data transformed'!$A$5:$A$185,0),MATCH(AD$4,'Data transformed'!$4:$4,0)-1)), (MIN(MAX(OFFSET('Data transformed'!$A$4,MATCH($A29,'Data transformed'!$A$5:$A$185,0),MATCH(AD$4,'Data transformed'!$4:$4,0)-1),$O29),$P29)-$O29)/$Q29*100,"NA"))</f>
        <v>72.5</v>
      </c>
      <c r="AE29" s="104" t="n">
        <f aca="true">IF($L29="","",IF(ISNUMBER(OFFSET('Data transformed'!$A$4,MATCH($A29,'Data transformed'!$A$5:$A$185,0),MATCH(AE$4,'Data transformed'!$4:$4,0)-1)), (MIN(MAX(OFFSET('Data transformed'!$A$4,MATCH($A29,'Data transformed'!$A$5:$A$185,0),MATCH(AE$4,'Data transformed'!$4:$4,0)-1),$O29),$P29)-$O29)/$Q29*100,"NA"))</f>
        <v>58</v>
      </c>
      <c r="AF29" s="104" t="n">
        <f aca="true">IF($L29="","",IF(ISNUMBER(OFFSET('Data transformed'!$A$4,MATCH($A29,'Data transformed'!$A$5:$A$185,0),MATCH(AF$4,'Data transformed'!$4:$4,0)-1)), (MIN(MAX(OFFSET('Data transformed'!$A$4,MATCH($A29,'Data transformed'!$A$5:$A$185,0),MATCH(AF$4,'Data transformed'!$4:$4,0)-1),$O29),$P29)-$O29)/$Q29*100,"NA"))</f>
        <v>65.25</v>
      </c>
      <c r="AG29" s="104" t="n">
        <f aca="true">IF($L29="","",IF(ISNUMBER(OFFSET('Data transformed'!$A$4,MATCH($A29,'Data transformed'!$A$5:$A$185,0),MATCH(AG$4,'Data transformed'!$4:$4,0)-1)), (MIN(MAX(OFFSET('Data transformed'!$A$4,MATCH($A29,'Data transformed'!$A$5:$A$185,0),MATCH(AG$4,'Data transformed'!$4:$4,0)-1),$O29),$P29)-$O29)/$Q29*100,"NA"))</f>
        <v>35.75</v>
      </c>
      <c r="AH29" s="104" t="n">
        <f aca="true">IF($L29="","",IF(ISNUMBER(OFFSET('Data transformed'!$A$4,MATCH($A29,'Data transformed'!$A$5:$A$185,0),MATCH(AH$4,'Data transformed'!$4:$4,0)-1)), (MIN(MAX(OFFSET('Data transformed'!$A$4,MATCH($A29,'Data transformed'!$A$5:$A$185,0),MATCH(AH$4,'Data transformed'!$4:$4,0)-1),$O29),$P29)-$O29)/$Q29*100,"NA"))</f>
        <v>48.5</v>
      </c>
      <c r="AI29" s="104" t="str">
        <f aca="true">IF($L29="","",IF(ISNUMBER(OFFSET('Data transformed'!$A$4,MATCH($A29,'Data transformed'!$A$5:$A$185,0),MATCH(AI$4,'Data transformed'!$4:$4,0)-1)), (MIN(MAX(OFFSET('Data transformed'!$A$4,MATCH($A29,'Data transformed'!$A$5:$A$185,0),MATCH(AI$4,'Data transformed'!$4:$4,0)-1),$O29),$P29)-$O29)/$Q29*100,"NA"))</f>
        <v>NA</v>
      </c>
      <c r="AJ29" s="104" t="n">
        <f aca="true">IF($L29="","",IF(ISNUMBER(OFFSET('Data transformed'!$A$4,MATCH($A29,'Data transformed'!$A$5:$A$185,0),MATCH(AJ$4,'Data transformed'!$4:$4,0)-1)), (MIN(MAX(OFFSET('Data transformed'!$A$4,MATCH($A29,'Data transformed'!$A$5:$A$185,0),MATCH(AJ$4,'Data transformed'!$4:$4,0)-1),$O29),$P29)-$O29)/$Q29*100,"NA"))</f>
        <v>44.75</v>
      </c>
      <c r="AK29" s="104" t="n">
        <f aca="true">IF($L29="","",IF(ISNUMBER(OFFSET('Data transformed'!$A$4,MATCH($A29,'Data transformed'!$A$5:$A$185,0),MATCH(AK$4,'Data transformed'!$4:$4,0)-1)), (MIN(MAX(OFFSET('Data transformed'!$A$4,MATCH($A29,'Data transformed'!$A$5:$A$185,0),MATCH(AK$4,'Data transformed'!$4:$4,0)-1),$O29),$P29)-$O29)/$Q29*100,"NA"))</f>
        <v>53.75</v>
      </c>
      <c r="AL29" s="104" t="n">
        <f aca="true">IF($L29="","",IF(ISNUMBER(OFFSET('Data transformed'!$A$4,MATCH($A29,'Data transformed'!$A$5:$A$185,0),MATCH(AL$4,'Data transformed'!$4:$4,0)-1)), (MIN(MAX(OFFSET('Data transformed'!$A$4,MATCH($A29,'Data transformed'!$A$5:$A$185,0),MATCH(AL$4,'Data transformed'!$4:$4,0)-1),$O29),$P29)-$O29)/$Q29*100,"NA"))</f>
        <v>80</v>
      </c>
      <c r="AM29" s="104" t="n">
        <f aca="true">IF($L29="","",IF(ISNUMBER(OFFSET('Data transformed'!$A$4,MATCH($A29,'Data transformed'!$A$5:$A$185,0),MATCH(AM$4,'Data transformed'!$4:$4,0)-1)), (MIN(MAX(OFFSET('Data transformed'!$A$4,MATCH($A29,'Data transformed'!$A$5:$A$185,0),MATCH(AM$4,'Data transformed'!$4:$4,0)-1),$O29),$P29)-$O29)/$Q29*100,"NA"))</f>
        <v>74.75</v>
      </c>
      <c r="AN29" s="104" t="n">
        <f aca="true">IF($L29="","",IF(ISNUMBER(OFFSET('Data transformed'!$A$4,MATCH($A29,'Data transformed'!$A$5:$A$185,0),MATCH(AN$4,'Data transformed'!$4:$4,0)-1)), (MIN(MAX(OFFSET('Data transformed'!$A$4,MATCH($A29,'Data transformed'!$A$5:$A$185,0),MATCH(AN$4,'Data transformed'!$4:$4,0)-1),$O29),$P29)-$O29)/$Q29*100,"NA"))</f>
        <v>41.5</v>
      </c>
      <c r="AO29" s="104" t="n">
        <f aca="true">IF($L29="","",IF(ISNUMBER(OFFSET('Data transformed'!$A$4,MATCH($A29,'Data transformed'!$A$5:$A$185,0),MATCH(AO$4,'Data transformed'!$4:$4,0)-1)), (MIN(MAX(OFFSET('Data transformed'!$A$4,MATCH($A29,'Data transformed'!$A$5:$A$185,0),MATCH(AO$4,'Data transformed'!$4:$4,0)-1),$O29),$P29)-$O29)/$Q29*100,"NA"))</f>
        <v>36.25</v>
      </c>
      <c r="AP29" s="104" t="n">
        <f aca="true">IF($L29="","",IF(ISNUMBER(OFFSET('Data transformed'!$A$4,MATCH($A29,'Data transformed'!$A$5:$A$185,0),MATCH(AP$4,'Data transformed'!$4:$4,0)-1)), (MIN(MAX(OFFSET('Data transformed'!$A$4,MATCH($A29,'Data transformed'!$A$5:$A$185,0),MATCH(AP$4,'Data transformed'!$4:$4,0)-1),$O29),$P29)-$O29)/$Q29*100,"NA"))</f>
        <v>47</v>
      </c>
      <c r="AQ29" s="104" t="n">
        <f aca="true">IF($L29="","",IF(ISNUMBER(OFFSET('Data transformed'!$A$4,MATCH($A29,'Data transformed'!$A$5:$A$185,0),MATCH(AQ$4,'Data transformed'!$4:$4,0)-1)), (MIN(MAX(OFFSET('Data transformed'!$A$4,MATCH($A29,'Data transformed'!$A$5:$A$185,0),MATCH(AQ$4,'Data transformed'!$4:$4,0)-1),$O29),$P29)-$O29)/$Q29*100,"NA"))</f>
        <v>70.75</v>
      </c>
      <c r="AR29" s="104" t="n">
        <f aca="true">IF($L29="","",IF(ISNUMBER(OFFSET('Data transformed'!$A$4,MATCH($A29,'Data transformed'!$A$5:$A$185,0),MATCH(AR$4,'Data transformed'!$4:$4,0)-1)), (MIN(MAX(OFFSET('Data transformed'!$A$4,MATCH($A29,'Data transformed'!$A$5:$A$185,0),MATCH(AR$4,'Data transformed'!$4:$4,0)-1),$O29),$P29)-$O29)/$Q29*100,"NA"))</f>
        <v>74.25</v>
      </c>
      <c r="AS29" s="104" t="n">
        <f aca="true">IF($L29="","",IF(ISNUMBER(OFFSET('Data transformed'!$A$4,MATCH($A29,'Data transformed'!$A$5:$A$185,0),MATCH(AS$4,'Data transformed'!$4:$4,0)-1)), (MIN(MAX(OFFSET('Data transformed'!$A$4,MATCH($A29,'Data transformed'!$A$5:$A$185,0),MATCH(AS$4,'Data transformed'!$4:$4,0)-1),$O29),$P29)-$O29)/$Q29*100,"NA"))</f>
        <v>33.75</v>
      </c>
      <c r="AT29" s="104" t="n">
        <f aca="true">IF($L29="","",IF(ISNUMBER(OFFSET('Data transformed'!$A$4,MATCH($A29,'Data transformed'!$A$5:$A$185,0),MATCH(AT$4,'Data transformed'!$4:$4,0)-1)), (MIN(MAX(OFFSET('Data transformed'!$A$4,MATCH($A29,'Data transformed'!$A$5:$A$185,0),MATCH(AT$4,'Data transformed'!$4:$4,0)-1),$O29),$P29)-$O29)/$Q29*100,"NA"))</f>
        <v>71</v>
      </c>
      <c r="AU29" s="104" t="n">
        <f aca="true">IF($L29="","",IF(ISNUMBER(OFFSET('Data transformed'!$A$4,MATCH($A29,'Data transformed'!$A$5:$A$185,0),MATCH(AU$4,'Data transformed'!$4:$4,0)-1)), (MIN(MAX(OFFSET('Data transformed'!$A$4,MATCH($A29,'Data transformed'!$A$5:$A$185,0),MATCH(AU$4,'Data transformed'!$4:$4,0)-1),$O29),$P29)-$O29)/$Q29*100,"NA"))</f>
        <v>74.75</v>
      </c>
      <c r="AV29" s="104" t="n">
        <f aca="true">IF($L29="","",IF(ISNUMBER(OFFSET('Data transformed'!$A$4,MATCH($A29,'Data transformed'!$A$5:$A$185,0),MATCH(AV$4,'Data transformed'!$4:$4,0)-1)), (MIN(MAX(OFFSET('Data transformed'!$A$4,MATCH($A29,'Data transformed'!$A$5:$A$185,0),MATCH(AV$4,'Data transformed'!$4:$4,0)-1),$O29),$P29)-$O29)/$Q29*100,"NA"))</f>
        <v>39.25</v>
      </c>
      <c r="AW29" s="104" t="n">
        <f aca="true">IF($L29="","",IF(ISNUMBER(OFFSET('Data transformed'!$A$4,MATCH($A29,'Data transformed'!$A$5:$A$185,0),MATCH(AW$4,'Data transformed'!$4:$4,0)-1)), (MIN(MAX(OFFSET('Data transformed'!$A$4,MATCH($A29,'Data transformed'!$A$5:$A$185,0),MATCH(AW$4,'Data transformed'!$4:$4,0)-1),$O29),$P29)-$O29)/$Q29*100,"NA"))</f>
        <v>30</v>
      </c>
      <c r="AX29" s="104" t="n">
        <f aca="true">IF($L29="","",IF(ISNUMBER(OFFSET('Data transformed'!$A$4,MATCH($A29,'Data transformed'!$A$5:$A$185,0),MATCH(AX$4,'Data transformed'!$4:$4,0)-1)), (MIN(MAX(OFFSET('Data transformed'!$A$4,MATCH($A29,'Data transformed'!$A$5:$A$185,0),MATCH(AX$4,'Data transformed'!$4:$4,0)-1),$O29),$P29)-$O29)/$Q29*100,"NA"))</f>
        <v>55</v>
      </c>
      <c r="AY29" s="104" t="n">
        <f aca="true">IF($L29="","",IF(ISNUMBER(OFFSET('Data transformed'!$A$4,MATCH($A29,'Data transformed'!$A$5:$A$185,0),MATCH(AY$4,'Data transformed'!$4:$4,0)-1)), (MIN(MAX(OFFSET('Data transformed'!$A$4,MATCH($A29,'Data transformed'!$A$5:$A$185,0),MATCH(AY$4,'Data transformed'!$4:$4,0)-1),$O29),$P29)-$O29)/$Q29*100,"NA"))</f>
        <v>34</v>
      </c>
      <c r="AZ29" s="104" t="n">
        <f aca="true">IF($L29="","",IF(ISNUMBER(OFFSET('Data transformed'!$A$4,MATCH($A29,'Data transformed'!$A$5:$A$185,0),MATCH(AZ$4,'Data transformed'!$4:$4,0)-1)), (MIN(MAX(OFFSET('Data transformed'!$A$4,MATCH($A29,'Data transformed'!$A$5:$A$185,0),MATCH(AZ$4,'Data transformed'!$4:$4,0)-1),$O29),$P29)-$O29)/$Q29*100,"NA"))</f>
        <v>52.5</v>
      </c>
      <c r="BA29" s="104" t="n">
        <f aca="true">IF($L29="","",IF(ISNUMBER(OFFSET('Data transformed'!$A$4,MATCH($A29,'Data transformed'!$A$5:$A$185,0),MATCH(BA$4,'Data transformed'!$4:$4,0)-1)), (MIN(MAX(OFFSET('Data transformed'!$A$4,MATCH($A29,'Data transformed'!$A$5:$A$185,0),MATCH(BA$4,'Data transformed'!$4:$4,0)-1),$O29),$P29)-$O29)/$Q29*100,"NA"))</f>
        <v>53.75</v>
      </c>
      <c r="BB29" s="104" t="n">
        <f aca="true">IF($L29="","",IF(ISNUMBER(OFFSET('Data transformed'!$A$4,MATCH($A29,'Data transformed'!$A$5:$A$185,0),MATCH(BB$4,'Data transformed'!$4:$4,0)-1)), (MIN(MAX(OFFSET('Data transformed'!$A$4,MATCH($A29,'Data transformed'!$A$5:$A$185,0),MATCH(BB$4,'Data transformed'!$4:$4,0)-1),$O29),$P29)-$O29)/$Q29*100,"NA"))</f>
        <v>54.5</v>
      </c>
      <c r="BC29" s="104" t="n">
        <f aca="true">IF($L29="","",IF(ISNUMBER(OFFSET('Data transformed'!$A$4,MATCH($A29,'Data transformed'!$A$5:$A$185,0),MATCH(BC$4,'Data transformed'!$4:$4,0)-1)), (MIN(MAX(OFFSET('Data transformed'!$A$4,MATCH($A29,'Data transformed'!$A$5:$A$185,0),MATCH(BC$4,'Data transformed'!$4:$4,0)-1),$O29),$P29)-$O29)/$Q29*100,"NA"))</f>
        <v>55.75</v>
      </c>
      <c r="BD29" s="104" t="n">
        <f aca="true">IF($L29="","",IF(ISNUMBER(OFFSET('Data transformed'!$A$4,MATCH($A29,'Data transformed'!$A$5:$A$185,0),MATCH(BD$4,'Data transformed'!$4:$4,0)-1)), (MIN(MAX(OFFSET('Data transformed'!$A$4,MATCH($A29,'Data transformed'!$A$5:$A$185,0),MATCH(BD$4,'Data transformed'!$4:$4,0)-1),$O29),$P29)-$O29)/$Q29*100,"NA"))</f>
        <v>68.5</v>
      </c>
      <c r="BE29" s="104" t="n">
        <f aca="true">IF($L29="","",IF(ISNUMBER(OFFSET('Data transformed'!$A$4,MATCH($A29,'Data transformed'!$A$5:$A$185,0),MATCH(BE$4,'Data transformed'!$4:$4,0)-1)), (MIN(MAX(OFFSET('Data transformed'!$A$4,MATCH($A29,'Data transformed'!$A$5:$A$185,0),MATCH(BE$4,'Data transformed'!$4:$4,0)-1),$O29),$P29)-$O29)/$Q29*100,"NA"))</f>
        <v>38</v>
      </c>
      <c r="BF29" s="104" t="n">
        <f aca="true">IF($L29="","",IF(ISNUMBER(OFFSET('Data transformed'!$A$4,MATCH($A29,'Data transformed'!$A$5:$A$185,0),MATCH(BF$4,'Data transformed'!$4:$4,0)-1)), (MIN(MAX(OFFSET('Data transformed'!$A$4,MATCH($A29,'Data transformed'!$A$5:$A$185,0),MATCH(BF$4,'Data transformed'!$4:$4,0)-1),$O29),$P29)-$O29)/$Q29*100,"NA"))</f>
        <v>75.75</v>
      </c>
      <c r="BG29" s="104" t="n">
        <f aca="true">IF($L29="","",IF(ISNUMBER(OFFSET('Data transformed'!$A$4,MATCH($A29,'Data transformed'!$A$5:$A$185,0),MATCH(BG$4,'Data transformed'!$4:$4,0)-1)), (MIN(MAX(OFFSET('Data transformed'!$A$4,MATCH($A29,'Data transformed'!$A$5:$A$185,0),MATCH(BG$4,'Data transformed'!$4:$4,0)-1),$O29),$P29)-$O29)/$Q29*100,"NA"))</f>
        <v>45.25</v>
      </c>
      <c r="BH29" s="104" t="n">
        <f aca="true">IF($L29="","",IF(ISNUMBER(OFFSET('Data transformed'!$A$4,MATCH($A29,'Data transformed'!$A$5:$A$185,0),MATCH(BH$4,'Data transformed'!$4:$4,0)-1)), (MIN(MAX(OFFSET('Data transformed'!$A$4,MATCH($A29,'Data transformed'!$A$5:$A$185,0),MATCH(BH$4,'Data transformed'!$4:$4,0)-1),$O29),$P29)-$O29)/$Q29*100,"NA"))</f>
        <v>65.25</v>
      </c>
      <c r="BI29" s="104" t="n">
        <f aca="true">IF($L29="","",IF(ISNUMBER(OFFSET('Data transformed'!$A$4,MATCH($A29,'Data transformed'!$A$5:$A$185,0),MATCH(BI$4,'Data transformed'!$4:$4,0)-1)), (MIN(MAX(OFFSET('Data transformed'!$A$4,MATCH($A29,'Data transformed'!$A$5:$A$185,0),MATCH(BI$4,'Data transformed'!$4:$4,0)-1),$O29),$P29)-$O29)/$Q29*100,"NA"))</f>
        <v>43</v>
      </c>
      <c r="BJ29" s="104" t="n">
        <f aca="true">IF($L29="","",IF(ISNUMBER(OFFSET('Data transformed'!$A$4,MATCH($A29,'Data transformed'!$A$5:$A$185,0),MATCH(BJ$4,'Data transformed'!$4:$4,0)-1)), (MIN(MAX(OFFSET('Data transformed'!$A$4,MATCH($A29,'Data transformed'!$A$5:$A$185,0),MATCH(BJ$4,'Data transformed'!$4:$4,0)-1),$O29),$P29)-$O29)/$Q29*100,"NA"))</f>
        <v>51.25</v>
      </c>
      <c r="BK29" s="104" t="n">
        <f aca="true">IF($L29="","",IF(ISNUMBER(OFFSET('Data transformed'!$A$4,MATCH($A29,'Data transformed'!$A$5:$A$185,0),MATCH(BK$4,'Data transformed'!$4:$4,0)-1)), (MIN(MAX(OFFSET('Data transformed'!$A$4,MATCH($A29,'Data transformed'!$A$5:$A$185,0),MATCH(BK$4,'Data transformed'!$4:$4,0)-1),$O29),$P29)-$O29)/$Q29*100,"NA"))</f>
        <v>39.75</v>
      </c>
      <c r="BL29" s="104" t="n">
        <f aca="true">IF($L29="","",IF(ISNUMBER(OFFSET('Data transformed'!$A$4,MATCH($A29,'Data transformed'!$A$5:$A$185,0),MATCH(BL$4,'Data transformed'!$4:$4,0)-1)), (MIN(MAX(OFFSET('Data transformed'!$A$4,MATCH($A29,'Data transformed'!$A$5:$A$185,0),MATCH(BL$4,'Data transformed'!$4:$4,0)-1),$O29),$P29)-$O29)/$Q29*100,"NA"))</f>
        <v>45.25</v>
      </c>
      <c r="BM29" s="104" t="n">
        <f aca="true">IF($L29="","",IF(ISNUMBER(OFFSET('Data transformed'!$A$4,MATCH($A29,'Data transformed'!$A$5:$A$185,0),MATCH(BM$4,'Data transformed'!$4:$4,0)-1)), (MIN(MAX(OFFSET('Data transformed'!$A$4,MATCH($A29,'Data transformed'!$A$5:$A$185,0),MATCH(BM$4,'Data transformed'!$4:$4,0)-1),$O29),$P29)-$O29)/$Q29*100,"NA"))</f>
        <v>32.5</v>
      </c>
      <c r="BN29" s="104" t="n">
        <f aca="true">IF($L29="","",IF(ISNUMBER(OFFSET('Data transformed'!$A$4,MATCH($A29,'Data transformed'!$A$5:$A$185,0),MATCH(BN$4,'Data transformed'!$4:$4,0)-1)), (MIN(MAX(OFFSET('Data transformed'!$A$4,MATCH($A29,'Data transformed'!$A$5:$A$185,0),MATCH(BN$4,'Data transformed'!$4:$4,0)-1),$O29),$P29)-$O29)/$Q29*100,"NA"))</f>
        <v>42</v>
      </c>
      <c r="BO29" s="104" t="n">
        <f aca="true">IF($L29="","",IF(ISNUMBER(OFFSET('Data transformed'!$A$4,MATCH($A29,'Data transformed'!$A$5:$A$185,0),MATCH(BO$4,'Data transformed'!$4:$4,0)-1)), (MIN(MAX(OFFSET('Data transformed'!$A$4,MATCH($A29,'Data transformed'!$A$5:$A$185,0),MATCH(BO$4,'Data transformed'!$4:$4,0)-1),$O29),$P29)-$O29)/$Q29*100,"NA"))</f>
        <v>43.25</v>
      </c>
      <c r="BP29" s="104" t="n">
        <f aca="true">IF($L29="","",IF(ISNUMBER(OFFSET('Data transformed'!$A$4,MATCH($A29,'Data transformed'!$A$5:$A$185,0),MATCH(BP$4,'Data transformed'!$4:$4,0)-1)), (MIN(MAX(OFFSET('Data transformed'!$A$4,MATCH($A29,'Data transformed'!$A$5:$A$185,0),MATCH(BP$4,'Data transformed'!$4:$4,0)-1),$O29),$P29)-$O29)/$Q29*100,"NA"))</f>
        <v>55.5</v>
      </c>
      <c r="BQ29" s="104" t="n">
        <f aca="true">IF($L29="","",IF(ISNUMBER(OFFSET('Data transformed'!$A$4,MATCH($A29,'Data transformed'!$A$5:$A$185,0),MATCH(BQ$4,'Data transformed'!$4:$4,0)-1)), (MIN(MAX(OFFSET('Data transformed'!$A$4,MATCH($A29,'Data transformed'!$A$5:$A$185,0),MATCH(BQ$4,'Data transformed'!$4:$4,0)-1),$O29),$P29)-$O29)/$Q29*100,"NA"))</f>
        <v>43.5</v>
      </c>
      <c r="BR29" s="104" t="n">
        <f aca="true">IF($L29="","",IF(ISNUMBER(OFFSET('Data transformed'!$A$4,MATCH($A29,'Data transformed'!$A$5:$A$185,0),MATCH(BR$4,'Data transformed'!$4:$4,0)-1)), (MIN(MAX(OFFSET('Data transformed'!$A$4,MATCH($A29,'Data transformed'!$A$5:$A$185,0),MATCH(BR$4,'Data transformed'!$4:$4,0)-1),$O29),$P29)-$O29)/$Q29*100,"NA"))</f>
        <v>26.75</v>
      </c>
      <c r="BS29" s="104" t="n">
        <f aca="true">IF($L29="","",IF(ISNUMBER(OFFSET('Data transformed'!$A$4,MATCH($A29,'Data transformed'!$A$5:$A$185,0),MATCH(BS$4,'Data transformed'!$4:$4,0)-1)), (MIN(MAX(OFFSET('Data transformed'!$A$4,MATCH($A29,'Data transformed'!$A$5:$A$185,0),MATCH(BS$4,'Data transformed'!$4:$4,0)-1),$O29),$P29)-$O29)/$Q29*100,"NA"))</f>
        <v>38.25</v>
      </c>
      <c r="BT29" s="104" t="n">
        <f aca="true">IF($L29="","",IF(ISNUMBER(OFFSET('Data transformed'!$A$4,MATCH($A29,'Data transformed'!$A$5:$A$185,0),MATCH(BT$4,'Data transformed'!$4:$4,0)-1)), (MIN(MAX(OFFSET('Data transformed'!$A$4,MATCH($A29,'Data transformed'!$A$5:$A$185,0),MATCH(BT$4,'Data transformed'!$4:$4,0)-1),$O29),$P29)-$O29)/$Q29*100,"NA"))</f>
        <v>75.5</v>
      </c>
      <c r="BU29" s="104" t="n">
        <f aca="true">IF($L29="","",IF(ISNUMBER(OFFSET('Data transformed'!$A$4,MATCH($A29,'Data transformed'!$A$5:$A$185,0),MATCH(BU$4,'Data transformed'!$4:$4,0)-1)), (MIN(MAX(OFFSET('Data transformed'!$A$4,MATCH($A29,'Data transformed'!$A$5:$A$185,0),MATCH(BU$4,'Data transformed'!$4:$4,0)-1),$O29),$P29)-$O29)/$Q29*100,"NA"))</f>
        <v>67.5</v>
      </c>
      <c r="BV29" s="104" t="n">
        <f aca="true">IF($L29="","",IF(ISNUMBER(OFFSET('Data transformed'!$A$4,MATCH($A29,'Data transformed'!$A$5:$A$185,0),MATCH(BV$4,'Data transformed'!$4:$4,0)-1)), (MIN(MAX(OFFSET('Data transformed'!$A$4,MATCH($A29,'Data transformed'!$A$5:$A$185,0),MATCH(BV$4,'Data transformed'!$4:$4,0)-1),$O29),$P29)-$O29)/$Q29*100,"NA"))</f>
        <v>72</v>
      </c>
      <c r="BW29" s="104" t="n">
        <f aca="true">IF($L29="","",IF(ISNUMBER(OFFSET('Data transformed'!$A$4,MATCH($A29,'Data transformed'!$A$5:$A$185,0),MATCH(BW$4,'Data transformed'!$4:$4,0)-1)), (MIN(MAX(OFFSET('Data transformed'!$A$4,MATCH($A29,'Data transformed'!$A$5:$A$185,0),MATCH(BW$4,'Data transformed'!$4:$4,0)-1),$O29),$P29)-$O29)/$Q29*100,"NA"))</f>
        <v>35.5</v>
      </c>
      <c r="BX29" s="104" t="n">
        <f aca="true">IF($L29="","",IF(ISNUMBER(OFFSET('Data transformed'!$A$4,MATCH($A29,'Data transformed'!$A$5:$A$185,0),MATCH(BX$4,'Data transformed'!$4:$4,0)-1)), (MIN(MAX(OFFSET('Data transformed'!$A$4,MATCH($A29,'Data transformed'!$A$5:$A$185,0),MATCH(BX$4,'Data transformed'!$4:$4,0)-1),$O29),$P29)-$O29)/$Q29*100,"NA"))</f>
        <v>57</v>
      </c>
      <c r="BY29" s="104" t="n">
        <f aca="true">IF($L29="","",IF(ISNUMBER(OFFSET('Data transformed'!$A$4,MATCH($A29,'Data transformed'!$A$5:$A$185,0),MATCH(BY$4,'Data transformed'!$4:$4,0)-1)), (MIN(MAX(OFFSET('Data transformed'!$A$4,MATCH($A29,'Data transformed'!$A$5:$A$185,0),MATCH(BY$4,'Data transformed'!$4:$4,0)-1),$O29),$P29)-$O29)/$Q29*100,"NA"))</f>
        <v>42.25</v>
      </c>
      <c r="BZ29" s="104" t="n">
        <f aca="true">IF($L29="","",IF(ISNUMBER(OFFSET('Data transformed'!$A$4,MATCH($A29,'Data transformed'!$A$5:$A$185,0),MATCH(BZ$4,'Data transformed'!$4:$4,0)-1)), (MIN(MAX(OFFSET('Data transformed'!$A$4,MATCH($A29,'Data transformed'!$A$5:$A$185,0),MATCH(BZ$4,'Data transformed'!$4:$4,0)-1),$O29),$P29)-$O29)/$Q29*100,"NA"))</f>
        <v>47.5</v>
      </c>
      <c r="CA29" s="104" t="n">
        <f aca="true">IF($L29="","",IF(ISNUMBER(OFFSET('Data transformed'!$A$4,MATCH($A29,'Data transformed'!$A$5:$A$185,0),MATCH(CA$4,'Data transformed'!$4:$4,0)-1)), (MIN(MAX(OFFSET('Data transformed'!$A$4,MATCH($A29,'Data transformed'!$A$5:$A$185,0),MATCH(CA$4,'Data transformed'!$4:$4,0)-1),$O29),$P29)-$O29)/$Q29*100,"NA"))</f>
        <v>29.25</v>
      </c>
      <c r="CB29" s="104" t="n">
        <f aca="true">IF($L29="","",IF(ISNUMBER(OFFSET('Data transformed'!$A$4,MATCH($A29,'Data transformed'!$A$5:$A$185,0),MATCH(CB$4,'Data transformed'!$4:$4,0)-1)), (MIN(MAX(OFFSET('Data transformed'!$A$4,MATCH($A29,'Data transformed'!$A$5:$A$185,0),MATCH(CB$4,'Data transformed'!$4:$4,0)-1),$O29),$P29)-$O29)/$Q29*100,"NA"))</f>
        <v>63.5</v>
      </c>
      <c r="CC29" s="104" t="n">
        <f aca="true">IF($L29="","",IF(ISNUMBER(OFFSET('Data transformed'!$A$4,MATCH($A29,'Data transformed'!$A$5:$A$185,0),MATCH(CC$4,'Data transformed'!$4:$4,0)-1)), (MIN(MAX(OFFSET('Data transformed'!$A$4,MATCH($A29,'Data transformed'!$A$5:$A$185,0),MATCH(CC$4,'Data transformed'!$4:$4,0)-1),$O29),$P29)-$O29)/$Q29*100,"NA"))</f>
        <v>66</v>
      </c>
      <c r="CD29" s="104" t="n">
        <f aca="true">IF($L29="","",IF(ISNUMBER(OFFSET('Data transformed'!$A$4,MATCH($A29,'Data transformed'!$A$5:$A$185,0),MATCH(CD$4,'Data transformed'!$4:$4,0)-1)), (MIN(MAX(OFFSET('Data transformed'!$A$4,MATCH($A29,'Data transformed'!$A$5:$A$185,0),MATCH(CD$4,'Data transformed'!$4:$4,0)-1),$O29),$P29)-$O29)/$Q29*100,"NA"))</f>
        <v>53</v>
      </c>
      <c r="CE29" s="104" t="n">
        <f aca="true">IF($L29="","",IF(ISNUMBER(OFFSET('Data transformed'!$A$4,MATCH($A29,'Data transformed'!$A$5:$A$185,0),MATCH(CE$4,'Data transformed'!$4:$4,0)-1)), (MIN(MAX(OFFSET('Data transformed'!$A$4,MATCH($A29,'Data transformed'!$A$5:$A$185,0),MATCH(CE$4,'Data transformed'!$4:$4,0)-1),$O29),$P29)-$O29)/$Q29*100,"NA"))</f>
        <v>44</v>
      </c>
      <c r="CF29" s="104" t="n">
        <f aca="true">IF($L29="","",IF(ISNUMBER(OFFSET('Data transformed'!$A$4,MATCH($A29,'Data transformed'!$A$5:$A$185,0),MATCH(CF$4,'Data transformed'!$4:$4,0)-1)), (MIN(MAX(OFFSET('Data transformed'!$A$4,MATCH($A29,'Data transformed'!$A$5:$A$185,0),MATCH(CF$4,'Data transformed'!$4:$4,0)-1),$O29),$P29)-$O29)/$Q29*100,"NA"))</f>
        <v>49.25</v>
      </c>
      <c r="CG29" s="104" t="n">
        <f aca="true">IF($L29="","",IF(ISNUMBER(OFFSET('Data transformed'!$A$4,MATCH($A29,'Data transformed'!$A$5:$A$185,0),MATCH(CG$4,'Data transformed'!$4:$4,0)-1)), (MIN(MAX(OFFSET('Data transformed'!$A$4,MATCH($A29,'Data transformed'!$A$5:$A$185,0),MATCH(CG$4,'Data transformed'!$4:$4,0)-1),$O29),$P29)-$O29)/$Q29*100,"NA"))</f>
        <v>35.75</v>
      </c>
      <c r="CH29" s="104" t="n">
        <f aca="true">IF($L29="","",IF(ISNUMBER(OFFSET('Data transformed'!$A$4,MATCH($A29,'Data transformed'!$A$5:$A$185,0),MATCH(CH$4,'Data transformed'!$4:$4,0)-1)), (MIN(MAX(OFFSET('Data transformed'!$A$4,MATCH($A29,'Data transformed'!$A$5:$A$185,0),MATCH(CH$4,'Data transformed'!$4:$4,0)-1),$O29),$P29)-$O29)/$Q29*100,"NA"))</f>
        <v>31.25</v>
      </c>
      <c r="CI29" s="104" t="n">
        <f aca="true">IF($L29="","",IF(ISNUMBER(OFFSET('Data transformed'!$A$4,MATCH($A29,'Data transformed'!$A$5:$A$185,0),MATCH(CI$4,'Data transformed'!$4:$4,0)-1)), (MIN(MAX(OFFSET('Data transformed'!$A$4,MATCH($A29,'Data transformed'!$A$5:$A$185,0),MATCH(CI$4,'Data transformed'!$4:$4,0)-1),$O29),$P29)-$O29)/$Q29*100,"NA"))</f>
        <v>75</v>
      </c>
      <c r="CJ29" s="104" t="n">
        <f aca="true">IF($L29="","",IF(ISNUMBER(OFFSET('Data transformed'!$A$4,MATCH($A29,'Data transformed'!$A$5:$A$185,0),MATCH(CJ$4,'Data transformed'!$4:$4,0)-1)), (MIN(MAX(OFFSET('Data transformed'!$A$4,MATCH($A29,'Data transformed'!$A$5:$A$185,0),MATCH(CJ$4,'Data transformed'!$4:$4,0)-1),$O29),$P29)-$O29)/$Q29*100,"NA"))</f>
        <v>46</v>
      </c>
      <c r="CK29" s="104" t="str">
        <f aca="true">IF($L29="","",IF(ISNUMBER(OFFSET('Data transformed'!$A$4,MATCH($A29,'Data transformed'!$A$5:$A$185,0),MATCH(CK$4,'Data transformed'!$4:$4,0)-1)), (MIN(MAX(OFFSET('Data transformed'!$A$4,MATCH($A29,'Data transformed'!$A$5:$A$185,0),MATCH(CK$4,'Data transformed'!$4:$4,0)-1),$O29),$P29)-$O29)/$Q29*100,"NA"))</f>
        <v>NA</v>
      </c>
      <c r="CL29" s="104" t="n">
        <f aca="true">IF($L29="","",IF(ISNUMBER(OFFSET('Data transformed'!$A$4,MATCH($A29,'Data transformed'!$A$5:$A$185,0),MATCH(CL$4,'Data transformed'!$4:$4,0)-1)), (MIN(MAX(OFFSET('Data transformed'!$A$4,MATCH($A29,'Data transformed'!$A$5:$A$185,0),MATCH(CL$4,'Data transformed'!$4:$4,0)-1),$O29),$P29)-$O29)/$Q29*100,"NA"))</f>
        <v>57.75</v>
      </c>
      <c r="CM29" s="104" t="n">
        <f aca="true">IF($L29="","",IF(ISNUMBER(OFFSET('Data transformed'!$A$4,MATCH($A29,'Data transformed'!$A$5:$A$185,0),MATCH(CM$4,'Data transformed'!$4:$4,0)-1)), (MIN(MAX(OFFSET('Data transformed'!$A$4,MATCH($A29,'Data transformed'!$A$5:$A$185,0),MATCH(CM$4,'Data transformed'!$4:$4,0)-1),$O29),$P29)-$O29)/$Q29*100,"NA"))</f>
        <v>76.25</v>
      </c>
      <c r="CN29" s="104" t="n">
        <f aca="true">IF($L29="","",IF(ISNUMBER(OFFSET('Data transformed'!$A$4,MATCH($A29,'Data transformed'!$A$5:$A$185,0),MATCH(CN$4,'Data transformed'!$4:$4,0)-1)), (MIN(MAX(OFFSET('Data transformed'!$A$4,MATCH($A29,'Data transformed'!$A$5:$A$185,0),MATCH(CN$4,'Data transformed'!$4:$4,0)-1),$O29),$P29)-$O29)/$Q29*100,"NA"))</f>
        <v>35.5</v>
      </c>
      <c r="CO29" s="104" t="n">
        <f aca="true">IF($L29="","",IF(ISNUMBER(OFFSET('Data transformed'!$A$4,MATCH($A29,'Data transformed'!$A$5:$A$185,0),MATCH(CO$4,'Data transformed'!$4:$4,0)-1)), (MIN(MAX(OFFSET('Data transformed'!$A$4,MATCH($A29,'Data transformed'!$A$5:$A$185,0),MATCH(CO$4,'Data transformed'!$4:$4,0)-1),$O29),$P29)-$O29)/$Q29*100,"NA"))</f>
        <v>36.25</v>
      </c>
      <c r="CP29" s="104" t="n">
        <f aca="true">IF($L29="","",IF(ISNUMBER(OFFSET('Data transformed'!$A$4,MATCH($A29,'Data transformed'!$A$5:$A$185,0),MATCH(CP$4,'Data transformed'!$4:$4,0)-1)), (MIN(MAX(OFFSET('Data transformed'!$A$4,MATCH($A29,'Data transformed'!$A$5:$A$185,0),MATCH(CP$4,'Data transformed'!$4:$4,0)-1),$O29),$P29)-$O29)/$Q29*100,"NA"))</f>
        <v>33.5</v>
      </c>
      <c r="CQ29" s="104" t="n">
        <f aca="true">IF($L29="","",IF(ISNUMBER(OFFSET('Data transformed'!$A$4,MATCH($A29,'Data transformed'!$A$5:$A$185,0),MATCH(CQ$4,'Data transformed'!$4:$4,0)-1)), (MIN(MAX(OFFSET('Data transformed'!$A$4,MATCH($A29,'Data transformed'!$A$5:$A$185,0),MATCH(CQ$4,'Data transformed'!$4:$4,0)-1),$O29),$P29)-$O29)/$Q29*100,"NA"))</f>
        <v>53.75</v>
      </c>
      <c r="CR29" s="104" t="n">
        <f aca="true">IF($L29="","",IF(ISNUMBER(OFFSET('Data transformed'!$A$4,MATCH($A29,'Data transformed'!$A$5:$A$185,0),MATCH(CR$4,'Data transformed'!$4:$4,0)-1)), (MIN(MAX(OFFSET('Data transformed'!$A$4,MATCH($A29,'Data transformed'!$A$5:$A$185,0),MATCH(CR$4,'Data transformed'!$4:$4,0)-1),$O29),$P29)-$O29)/$Q29*100,"NA"))</f>
        <v>42.25</v>
      </c>
      <c r="CS29" s="104" t="n">
        <f aca="true">IF($L29="","",IF(ISNUMBER(OFFSET('Data transformed'!$A$4,MATCH($A29,'Data transformed'!$A$5:$A$185,0),MATCH(CS$4,'Data transformed'!$4:$4,0)-1)), (MIN(MAX(OFFSET('Data transformed'!$A$4,MATCH($A29,'Data transformed'!$A$5:$A$185,0),MATCH(CS$4,'Data transformed'!$4:$4,0)-1),$O29),$P29)-$O29)/$Q29*100,"NA"))</f>
        <v>72.25</v>
      </c>
      <c r="CT29" s="104" t="n">
        <f aca="true">IF($L29="","",IF(ISNUMBER(OFFSET('Data transformed'!$A$4,MATCH($A29,'Data transformed'!$A$5:$A$185,0),MATCH(CT$4,'Data transformed'!$4:$4,0)-1)), (MIN(MAX(OFFSET('Data transformed'!$A$4,MATCH($A29,'Data transformed'!$A$5:$A$185,0),MATCH(CT$4,'Data transformed'!$4:$4,0)-1),$O29),$P29)-$O29)/$Q29*100,"NA"))</f>
        <v>56.75</v>
      </c>
      <c r="CU29" s="104" t="n">
        <f aca="true">IF($L29="","",IF(ISNUMBER(OFFSET('Data transformed'!$A$4,MATCH($A29,'Data transformed'!$A$5:$A$185,0),MATCH(CU$4,'Data transformed'!$4:$4,0)-1)), (MIN(MAX(OFFSET('Data transformed'!$A$4,MATCH($A29,'Data transformed'!$A$5:$A$185,0),MATCH(CU$4,'Data transformed'!$4:$4,0)-1),$O29),$P29)-$O29)/$Q29*100,"NA"))</f>
        <v>31.75</v>
      </c>
      <c r="CV29" s="104" t="n">
        <f aca="true">IF($L29="","",IF(ISNUMBER(OFFSET('Data transformed'!$A$4,MATCH($A29,'Data transformed'!$A$5:$A$185,0),MATCH(CV$4,'Data transformed'!$4:$4,0)-1)), (MIN(MAX(OFFSET('Data transformed'!$A$4,MATCH($A29,'Data transformed'!$A$5:$A$185,0),MATCH(CV$4,'Data transformed'!$4:$4,0)-1),$O29),$P29)-$O29)/$Q29*100,"NA"))</f>
        <v>38.25</v>
      </c>
      <c r="CW29" s="104" t="n">
        <f aca="true">IF($L29="","",IF(ISNUMBER(OFFSET('Data transformed'!$A$4,MATCH($A29,'Data transformed'!$A$5:$A$185,0),MATCH(CW$4,'Data transformed'!$4:$4,0)-1)), (MIN(MAX(OFFSET('Data transformed'!$A$4,MATCH($A29,'Data transformed'!$A$5:$A$185,0),MATCH(CW$4,'Data transformed'!$4:$4,0)-1),$O29),$P29)-$O29)/$Q29*100,"NA"))</f>
        <v>28</v>
      </c>
    </row>
    <row r="30" s="103" customFormat="true" ht="15.5" hidden="false" customHeight="false" outlineLevel="0" collapsed="false">
      <c r="A30" s="107" t="n">
        <v>1320</v>
      </c>
      <c r="B30" s="107" t="n">
        <v>3</v>
      </c>
      <c r="C30" s="103" t="str">
        <f aca="true">IF(ISBLANK(OFFSET('outliers treatment'!$A$3,MATCH($A30,'outliers treatment'!$A$4:$A$154,0),MATCH(C$4,'outliers treatment'!$4:$4,0)-1)),"",OFFSET('outliers treatment'!$A$3,MATCH($A30,'outliers treatment'!$A$4:$A$154,0),MATCH(C$4,'outliers treatment'!$4:$4,0)-1))</f>
        <v>Market environment</v>
      </c>
      <c r="D30" s="103" t="str">
        <f aca="true">IF(ISBLANK(OFFSET('outliers treatment'!$A$3,MATCH($A30,'outliers treatment'!$A$4:$A$154,0),MATCH(D$4,'outliers treatment'!$4:$4,0)-1)),"",OFFSET('outliers treatment'!$A$3,MATCH($A30,'outliers treatment'!$A$4:$A$154,0),MATCH(D$4,'outliers treatment'!$4:$4,0)-1))</f>
        <v/>
      </c>
      <c r="E30" s="103" t="str">
        <f aca="true">IF(ISBLANK(OFFSET('outliers treatment'!$A$3,MATCH($A30,'outliers treatment'!$A$4:$A$154,0),MATCH(E$4,'outliers treatment'!$4:$4,0)-1)),"",OFFSET('outliers treatment'!$A$3,MATCH($A30,'outliers treatment'!$A$4:$A$154,0),MATCH(E$4,'outliers treatment'!$4:$4,0)-1))</f>
        <v/>
      </c>
      <c r="F30" s="103" t="str">
        <f aca="true">IF(ISBLANK(OFFSET('outliers treatment'!$A$3,MATCH($A30,'outliers treatment'!$A$4:$A$154,0),MATCH(F$4,'outliers treatment'!$4:$4,0)-1)),"",OFFSET('outliers treatment'!$A$3,MATCH($A30,'outliers treatment'!$A$4:$A$154,0),MATCH(F$4,'outliers treatment'!$4:$4,0)-1))</f>
        <v/>
      </c>
      <c r="G30" s="103" t="str">
        <f aca="true">IF(ISBLANK(OFFSET('outliers treatment'!$A$3,MATCH($A30,'outliers treatment'!$A$4:$A$154,0),MATCH(G$4,'outliers treatment'!$4:$4,0)-1)),"",OFFSET('outliers treatment'!$A$3,MATCH($A30,'outliers treatment'!$A$4:$A$154,0),MATCH(G$4,'outliers treatment'!$4:$4,0)-1))</f>
        <v/>
      </c>
      <c r="H30" s="103" t="str">
        <f aca="true">IF(ISBLANK(OFFSET('outliers treatment'!$A$3,MATCH($A30,'outliers treatment'!$A$4:$A$154,0),MATCH(H$4,'outliers treatment'!$4:$4,0)-1)),"",OFFSET('outliers treatment'!$A$3,MATCH($A30,'outliers treatment'!$A$4:$A$154,0),MATCH(H$4,'outliers treatment'!$4:$4,0)-1))</f>
        <v/>
      </c>
      <c r="I30" s="103" t="str">
        <f aca="true">IF(ISBLANK(OFFSET('outliers treatment'!$A$3,MATCH($A30,'outliers treatment'!$A$4:$A$154,0),MATCH(I$4,'outliers treatment'!$4:$4,0)-1)),"",OFFSET('outliers treatment'!$A$3,MATCH($A30,'outliers treatment'!$A$4:$A$154,0),MATCH(I$4,'outliers treatment'!$4:$4,0)-1))</f>
        <v/>
      </c>
      <c r="J30" s="104" t="n">
        <f aca="false" t="array" ref="J30:J30">MIN(IF(ISNUMBER(V30:CW30),V30:CW30))</f>
        <v>16.2878787878788</v>
      </c>
      <c r="K30" s="103" t="n">
        <f aca="false" t="array" ref="K30:K30">MAX(IF(ISNUMBER(V30:CW30),V30:CW30))</f>
        <v>77.7020202020202</v>
      </c>
      <c r="L30" s="103" t="e">
        <f aca="true">IF(ISBLANK(OFFSET('outliers treatment'!$A$3,MATCH($A30,'outliers treatment'!$A$4:$A$154,0),MATCH(L$4,'outliers treatment'!$4:$4,0)-1)),"",OFFSET('outliers treatment'!$A$3,MATCH($A30,'outliers treatment'!$A$4:$A$154,0),MATCH(L$4,'outliers treatment'!$4:$4,0)-1))</f>
        <v>#N/A</v>
      </c>
      <c r="M30" s="103" t="e">
        <f aca="true">IF(ISBLANK(OFFSET('outliers treatment'!$A$3,MATCH($A30,'outliers treatment'!$A$4:$A$154,0),MATCH(M$4,'outliers treatment'!$4:$4,0)-1)),"",OFFSET('outliers treatment'!$A$3,MATCH($A30,'outliers treatment'!$A$4:$A$154,0),MATCH(M$4,'outliers treatment'!$4:$4,0)-1))</f>
        <v>#N/A</v>
      </c>
      <c r="N30" s="103" t="str">
        <f aca="true">IF(ISBLANK(OFFSET('outliers treatment'!$A$3,MATCH($A30,'outliers treatment'!$A$4:$A$154,0),MATCH(N$4,'outliers treatment'!$4:$4,0)-1)),"",OFFSET('outliers treatment'!$A$3,MATCH($A30,'outliers treatment'!$A$4:$A$154,0),MATCH(N$4,'outliers treatment'!$4:$4,0)-1))</f>
        <v/>
      </c>
      <c r="O30" s="103" t="str">
        <f aca="true">IF(ISBLANK(OFFSET('outliers treatment'!$A$3,MATCH($A30,'outliers treatment'!$A$4:$A$154,0),MATCH(O$4,'outliers treatment'!$4:$4,0)-1)),"",OFFSET('outliers treatment'!$A$3,MATCH($A30,'outliers treatment'!$A$4:$A$154,0),MATCH(O$4,'outliers treatment'!$4:$4,0)-1))</f>
        <v/>
      </c>
      <c r="P30" s="103" t="str">
        <f aca="true">IF(ISBLANK(OFFSET('outliers treatment'!$A$3,MATCH($A30,'outliers treatment'!$A$4:$A$154,0),MATCH(P$4,'outliers treatment'!$4:$4,0)-1)),"",OFFSET('outliers treatment'!$A$3,MATCH($A30,'outliers treatment'!$A$4:$A$154,0),MATCH(P$4,'outliers treatment'!$4:$4,0)-1))</f>
        <v/>
      </c>
      <c r="Q30" s="103" t="str">
        <f aca="false">IFERROR(P30-O30,"")</f>
        <v/>
      </c>
      <c r="R30" s="105" t="n">
        <f aca="false" t="array" ref="R30:R30">IFERROR(SKEW(IF(ISNUMBER(V30:CW30),V30:CW30,"")),"")</f>
        <v>-0.211200111078693</v>
      </c>
      <c r="S30" s="103" t="n">
        <v>1</v>
      </c>
      <c r="T30" s="103" t="n">
        <v>1</v>
      </c>
      <c r="U30" s="106" t="str">
        <f aca="false" t="array" ref="U30:U30">IF(B30&lt;4,"",1-IFERROR(SUM(ISNUMBER(V30:CW30)*(1-$V$3:$CW$3))/COUNTIF($V$3:$CW$3,0),0))</f>
        <v/>
      </c>
      <c r="V30" s="104" t="n">
        <f aca="false" t="array" ref="V30:V30">SUM(IF(ISNUMBER(V31),$T31*V31,0))/SUM(IF(ISNUMBER(V31),$T31,0))</f>
        <v>37.5</v>
      </c>
      <c r="W30" s="104" t="n">
        <f aca="false">SUM(IF(ISNUMBER(W31),$T31*W31,0))/SUM(IF(ISNUMBER(W31),$T31,0))</f>
        <v>60.1262626262626</v>
      </c>
      <c r="X30" s="104" t="n">
        <f aca="false">SUM(IF(ISNUMBER(X31),$T31*X31,0))/SUM(IF(ISNUMBER(X31),$T31,0))</f>
        <v>68.6111111111111</v>
      </c>
      <c r="Y30" s="104" t="n">
        <f aca="false">SUM(IF(ISNUMBER(Y31),$T31*Y31,0))/SUM(IF(ISNUMBER(Y31),$T31,0))</f>
        <v>67.1969696969697</v>
      </c>
      <c r="Z30" s="104" t="n">
        <f aca="false">SUM(IF(ISNUMBER(Z31),$T31*Z31,0))/SUM(IF(ISNUMBER(Z31),$T31,0))</f>
        <v>27.3989898989899</v>
      </c>
      <c r="AA30" s="104" t="n">
        <f aca="false">SUM(IF(ISNUMBER(AA31),$T31*AA31,0))/SUM(IF(ISNUMBER(AA31),$T31,0))</f>
        <v>37.5</v>
      </c>
      <c r="AB30" s="104" t="n">
        <f aca="false">SUM(IF(ISNUMBER(AB31),$T31*AB31,0))/SUM(IF(ISNUMBER(AB31),$T31,0))</f>
        <v>33.8636363636364</v>
      </c>
      <c r="AC30" s="104" t="n">
        <f aca="false">SUM(IF(ISNUMBER(AC31),$T31*AC31,0))/SUM(IF(ISNUMBER(AC31),$T31,0))</f>
        <v>61.1363636363637</v>
      </c>
      <c r="AD30" s="104" t="n">
        <f aca="false">SUM(IF(ISNUMBER(AD31),$T31*AD31,0))/SUM(IF(ISNUMBER(AD31),$T31,0))</f>
        <v>67.1969696969697</v>
      </c>
      <c r="AE30" s="104" t="n">
        <f aca="false">SUM(IF(ISNUMBER(AE31),$T31*AE31,0))/SUM(IF(ISNUMBER(AE31),$T31,0))</f>
        <v>63.3585858585859</v>
      </c>
      <c r="AF30" s="104" t="n">
        <f aca="false">SUM(IF(ISNUMBER(AF31),$T31*AF31,0))/SUM(IF(ISNUMBER(AF31),$T31,0))</f>
        <v>47.8030303030303</v>
      </c>
      <c r="AG30" s="104" t="n">
        <f aca="false">SUM(IF(ISNUMBER(AG31),$T31*AG31,0))/SUM(IF(ISNUMBER(AG31),$T31,0))</f>
        <v>18.3080808080808</v>
      </c>
      <c r="AH30" s="104" t="n">
        <f aca="false">SUM(IF(ISNUMBER(AH31),$T31*AH31,0))/SUM(IF(ISNUMBER(AH31),$T31,0))</f>
        <v>39.9242424242424</v>
      </c>
      <c r="AI30" s="104" t="e">
        <f aca="false">SUM(IF(ISNUMBER(AI31),$T31*AI31,0))/SUM(IF(ISNUMBER(AI31),$T31,0))</f>
        <v>#DIV/0!</v>
      </c>
      <c r="AJ30" s="104" t="n">
        <f aca="false">SUM(IF(ISNUMBER(AJ31),$T31*AJ31,0))/SUM(IF(ISNUMBER(AJ31),$T31,0))</f>
        <v>48.4090909090909</v>
      </c>
      <c r="AK30" s="104" t="n">
        <f aca="false">SUM(IF(ISNUMBER(AK31),$T31*AK31,0))/SUM(IF(ISNUMBER(AK31),$T31,0))</f>
        <v>50.2272727272727</v>
      </c>
      <c r="AL30" s="104" t="n">
        <f aca="false">SUM(IF(ISNUMBER(AL31),$T31*AL31,0))/SUM(IF(ISNUMBER(AL31),$T31,0))</f>
        <v>68.0050505050505</v>
      </c>
      <c r="AM30" s="104" t="n">
        <f aca="false">SUM(IF(ISNUMBER(AM31),$T31*AM31,0))/SUM(IF(ISNUMBER(AM31),$T31,0))</f>
        <v>66.5909090909091</v>
      </c>
      <c r="AN30" s="104" t="n">
        <f aca="false">SUM(IF(ISNUMBER(AN31),$T31*AN31,0))/SUM(IF(ISNUMBER(AN31),$T31,0))</f>
        <v>41.9444444444444</v>
      </c>
      <c r="AO30" s="104" t="n">
        <f aca="false">SUM(IF(ISNUMBER(AO31),$T31*AO31,0))/SUM(IF(ISNUMBER(AO31),$T31,0))</f>
        <v>28.0050505050505</v>
      </c>
      <c r="AP30" s="104" t="n">
        <f aca="false">SUM(IF(ISNUMBER(AP31),$T31*AP31,0))/SUM(IF(ISNUMBER(AP31),$T31,0))</f>
        <v>40.7323232323232</v>
      </c>
      <c r="AQ30" s="104" t="n">
        <f aca="false">SUM(IF(ISNUMBER(AQ31),$T31*AQ31,0))/SUM(IF(ISNUMBER(AQ31),$T31,0))</f>
        <v>63.7626262626263</v>
      </c>
      <c r="AR30" s="104" t="n">
        <f aca="false">SUM(IF(ISNUMBER(AR31),$T31*AR31,0))/SUM(IF(ISNUMBER(AR31),$T31,0))</f>
        <v>70.2272727272727</v>
      </c>
      <c r="AS30" s="104" t="e">
        <f aca="false">SUM(IF(ISNUMBER(AS31),$T31*AS31,0))/SUM(IF(ISNUMBER(AS31),$T31,0))</f>
        <v>#DIV/0!</v>
      </c>
      <c r="AT30" s="104" t="n">
        <f aca="false">SUM(IF(ISNUMBER(AT31),$T31*AT31,0))/SUM(IF(ISNUMBER(AT31),$T31,0))</f>
        <v>65.5808080808081</v>
      </c>
      <c r="AU30" s="104" t="n">
        <f aca="false">SUM(IF(ISNUMBER(AU31),$T31*AU31,0))/SUM(IF(ISNUMBER(AU31),$T31,0))</f>
        <v>68.6111111111111</v>
      </c>
      <c r="AV30" s="104" t="n">
        <f aca="false">SUM(IF(ISNUMBER(AV31),$T31*AV31,0))/SUM(IF(ISNUMBER(AV31),$T31,0))</f>
        <v>36.489898989899</v>
      </c>
      <c r="AW30" s="104" t="e">
        <f aca="false">SUM(IF(ISNUMBER(AW31),$T31*AW31,0))/SUM(IF(ISNUMBER(AW31),$T31,0))</f>
        <v>#DIV/0!</v>
      </c>
      <c r="AX30" s="104" t="n">
        <f aca="false">SUM(IF(ISNUMBER(AX31),$T31*AX31,0))/SUM(IF(ISNUMBER(AX31),$T31,0))</f>
        <v>49.0151515151515</v>
      </c>
      <c r="AY30" s="104" t="e">
        <f aca="false">SUM(IF(ISNUMBER(AY31),$T31*AY31,0))/SUM(IF(ISNUMBER(AY31),$T31,0))</f>
        <v>#DIV/0!</v>
      </c>
      <c r="AZ30" s="104" t="n">
        <f aca="false">SUM(IF(ISNUMBER(AZ31),$T31*AZ31,0))/SUM(IF(ISNUMBER(AZ31),$T31,0))</f>
        <v>53.2575757575758</v>
      </c>
      <c r="BA30" s="104" t="n">
        <f aca="false">SUM(IF(ISNUMBER(BA31),$T31*BA31,0))/SUM(IF(ISNUMBER(BA31),$T31,0))</f>
        <v>43.9646464646465</v>
      </c>
      <c r="BB30" s="104" t="n">
        <f aca="false">SUM(IF(ISNUMBER(BB31),$T31*BB31,0))/SUM(IF(ISNUMBER(BB31),$T31,0))</f>
        <v>36.0858585858586</v>
      </c>
      <c r="BC30" s="104" t="n">
        <f aca="false">SUM(IF(ISNUMBER(BC31),$T31*BC31,0))/SUM(IF(ISNUMBER(BC31),$T31,0))</f>
        <v>63.560606060606</v>
      </c>
      <c r="BD30" s="104" t="n">
        <f aca="false">SUM(IF(ISNUMBER(BD31),$T31*BD31,0))/SUM(IF(ISNUMBER(BD31),$T31,0))</f>
        <v>56.2878787878788</v>
      </c>
      <c r="BE30" s="104" t="n">
        <f aca="false">SUM(IF(ISNUMBER(BE31),$T31*BE31,0))/SUM(IF(ISNUMBER(BE31),$T31,0))</f>
        <v>38.510101010101</v>
      </c>
      <c r="BF30" s="104" t="n">
        <f aca="false">SUM(IF(ISNUMBER(BF31),$T31*BF31,0))/SUM(IF(ISNUMBER(BF31),$T31,0))</f>
        <v>63.7626262626263</v>
      </c>
      <c r="BG30" s="104" t="n">
        <f aca="false">SUM(IF(ISNUMBER(BG31),$T31*BG31,0))/SUM(IF(ISNUMBER(BG31),$T31,0))</f>
        <v>41.9444444444444</v>
      </c>
      <c r="BH30" s="104" t="n">
        <f aca="false">SUM(IF(ISNUMBER(BH31),$T31*BH31,0))/SUM(IF(ISNUMBER(BH31),$T31,0))</f>
        <v>58.9141414141414</v>
      </c>
      <c r="BI30" s="104" t="n">
        <f aca="false">SUM(IF(ISNUMBER(BI31),$T31*BI31,0))/SUM(IF(ISNUMBER(BI31),$T31,0))</f>
        <v>38.510101010101</v>
      </c>
      <c r="BJ30" s="104" t="n">
        <f aca="false">SUM(IF(ISNUMBER(BJ31),$T31*BJ31,0))/SUM(IF(ISNUMBER(BJ31),$T31,0))</f>
        <v>49.0151515151515</v>
      </c>
      <c r="BK30" s="104" t="n">
        <f aca="false">SUM(IF(ISNUMBER(BK31),$T31*BK31,0))/SUM(IF(ISNUMBER(BK31),$T31,0))</f>
        <v>32.0454545454545</v>
      </c>
      <c r="BL30" s="104" t="n">
        <f aca="false">SUM(IF(ISNUMBER(BL31),$T31*BL31,0))/SUM(IF(ISNUMBER(BL31),$T31,0))</f>
        <v>57.0959595959596</v>
      </c>
      <c r="BM30" s="104" t="e">
        <f aca="false">SUM(IF(ISNUMBER(BM31),$T31*BM31,0))/SUM(IF(ISNUMBER(BM31),$T31,0))</f>
        <v>#DIV/0!</v>
      </c>
      <c r="BN30" s="104" t="n">
        <f aca="false">SUM(IF(ISNUMBER(BN31),$T31*BN31,0))/SUM(IF(ISNUMBER(BN31),$T31,0))</f>
        <v>35.479797979798</v>
      </c>
      <c r="BO30" s="104" t="n">
        <f aca="false">SUM(IF(ISNUMBER(BO31),$T31*BO31,0))/SUM(IF(ISNUMBER(BO31),$T31,0))</f>
        <v>55.8838383838384</v>
      </c>
      <c r="BP30" s="104" t="n">
        <f aca="false">SUM(IF(ISNUMBER(BP31),$T31*BP31,0))/SUM(IF(ISNUMBER(BP31),$T31,0))</f>
        <v>56.0858585858586</v>
      </c>
      <c r="BQ30" s="104" t="n">
        <f aca="false">SUM(IF(ISNUMBER(BQ31),$T31*BQ31,0))/SUM(IF(ISNUMBER(BQ31),$T31,0))</f>
        <v>42.9545454545455</v>
      </c>
      <c r="BR30" s="104" t="e">
        <f aca="false">SUM(IF(ISNUMBER(BR31),$T31*BR31,0))/SUM(IF(ISNUMBER(BR31),$T31,0))</f>
        <v>#DIV/0!</v>
      </c>
      <c r="BS30" s="104" t="n">
        <f aca="false">SUM(IF(ISNUMBER(BS31),$T31*BS31,0))/SUM(IF(ISNUMBER(BS31),$T31,0))</f>
        <v>22.7525252525253</v>
      </c>
      <c r="BT30" s="104" t="n">
        <f aca="false">SUM(IF(ISNUMBER(BT31),$T31*BT31,0))/SUM(IF(ISNUMBER(BT31),$T31,0))</f>
        <v>72.2474747474748</v>
      </c>
      <c r="BU30" s="104" t="n">
        <f aca="false">SUM(IF(ISNUMBER(BU31),$T31*BU31,0))/SUM(IF(ISNUMBER(BU31),$T31,0))</f>
        <v>63.560606060606</v>
      </c>
      <c r="BV30" s="104" t="n">
        <f aca="false">SUM(IF(ISNUMBER(BV31),$T31*BV31,0))/SUM(IF(ISNUMBER(BV31),$T31,0))</f>
        <v>63.560606060606</v>
      </c>
      <c r="BW30" s="104" t="n">
        <f aca="false">SUM(IF(ISNUMBER(BW31),$T31*BW31,0))/SUM(IF(ISNUMBER(BW31),$T31,0))</f>
        <v>28.0050505050505</v>
      </c>
      <c r="BX30" s="104" t="n">
        <f aca="false">SUM(IF(ISNUMBER(BX31),$T31*BX31,0))/SUM(IF(ISNUMBER(BX31),$T31,0))</f>
        <v>48.4090909090909</v>
      </c>
      <c r="BY30" s="104" t="n">
        <f aca="false">SUM(IF(ISNUMBER(BY31),$T31*BY31,0))/SUM(IF(ISNUMBER(BY31),$T31,0))</f>
        <v>48.8131313131313</v>
      </c>
      <c r="BZ30" s="104" t="n">
        <f aca="false">SUM(IF(ISNUMBER(BZ31),$T31*BZ31,0))/SUM(IF(ISNUMBER(BZ31),$T31,0))</f>
        <v>40.530303030303</v>
      </c>
      <c r="CA30" s="104" t="e">
        <f aca="false">SUM(IF(ISNUMBER(CA31),$T31*CA31,0))/SUM(IF(ISNUMBER(CA31),$T31,0))</f>
        <v>#DIV/0!</v>
      </c>
      <c r="CB30" s="104" t="n">
        <f aca="false">SUM(IF(ISNUMBER(CB31),$T31*CB31,0))/SUM(IF(ISNUMBER(CB31),$T31,0))</f>
        <v>57.2979797979798</v>
      </c>
      <c r="CC30" s="104" t="n">
        <f aca="false">SUM(IF(ISNUMBER(CC31),$T31*CC31,0))/SUM(IF(ISNUMBER(CC31),$T31,0))</f>
        <v>58.3080808080808</v>
      </c>
      <c r="CD30" s="104" t="n">
        <f aca="false">SUM(IF(ISNUMBER(CD31),$T31*CD31,0))/SUM(IF(ISNUMBER(CD31),$T31,0))</f>
        <v>50.2272727272727</v>
      </c>
      <c r="CE30" s="104" t="n">
        <f aca="false">SUM(IF(ISNUMBER(CE31),$T31*CE31,0))/SUM(IF(ISNUMBER(CE31),$T31,0))</f>
        <v>33.6616161616162</v>
      </c>
      <c r="CF30" s="104" t="n">
        <f aca="false">SUM(IF(ISNUMBER(CF31),$T31*CF31,0))/SUM(IF(ISNUMBER(CF31),$T31,0))</f>
        <v>49.8232323232323</v>
      </c>
      <c r="CG30" s="104" t="e">
        <f aca="false">SUM(IF(ISNUMBER(CG31),$T31*CG31,0))/SUM(IF(ISNUMBER(CG31),$T31,0))</f>
        <v>#DIV/0!</v>
      </c>
      <c r="CH30" s="104" t="n">
        <f aca="false">SUM(IF(ISNUMBER(CH31),$T31*CH31,0))/SUM(IF(ISNUMBER(CH31),$T31,0))</f>
        <v>37.2979797979798</v>
      </c>
      <c r="CI30" s="104" t="n">
        <f aca="false">SUM(IF(ISNUMBER(CI31),$T31*CI31,0))/SUM(IF(ISNUMBER(CI31),$T31,0))</f>
        <v>77.7020202020202</v>
      </c>
      <c r="CJ30" s="104" t="n">
        <f aca="false">SUM(IF(ISNUMBER(CJ31),$T31*CJ31,0))/SUM(IF(ISNUMBER(CJ31),$T31,0))</f>
        <v>46.1868686868687</v>
      </c>
      <c r="CK30" s="104" t="e">
        <f aca="false">SUM(IF(ISNUMBER(CK31),$T31*CK31,0))/SUM(IF(ISNUMBER(CK31),$T31,0))</f>
        <v>#DIV/0!</v>
      </c>
      <c r="CL30" s="104" t="n">
        <f aca="false">SUM(IF(ISNUMBER(CL31),$T31*CL31,0))/SUM(IF(ISNUMBER(CL31),$T31,0))</f>
        <v>57.2979797979798</v>
      </c>
      <c r="CM30" s="104" t="n">
        <f aca="false">SUM(IF(ISNUMBER(CM31),$T31*CM31,0))/SUM(IF(ISNUMBER(CM31),$T31,0))</f>
        <v>70.4292929292929</v>
      </c>
      <c r="CN30" s="104" t="n">
        <f aca="false">SUM(IF(ISNUMBER(CN31),$T31*CN31,0))/SUM(IF(ISNUMBER(CN31),$T31,0))</f>
        <v>16.2878787878788</v>
      </c>
      <c r="CO30" s="104" t="e">
        <f aca="false">SUM(IF(ISNUMBER(CO31),$T31*CO31,0))/SUM(IF(ISNUMBER(CO31),$T31,0))</f>
        <v>#DIV/0!</v>
      </c>
      <c r="CP30" s="104" t="n">
        <f aca="false">SUM(IF(ISNUMBER(CP31),$T31*CP31,0))/SUM(IF(ISNUMBER(CP31),$T31,0))</f>
        <v>32.6515151515152</v>
      </c>
      <c r="CQ30" s="104" t="n">
        <f aca="false">SUM(IF(ISNUMBER(CQ31),$T31*CQ31,0))/SUM(IF(ISNUMBER(CQ31),$T31,0))</f>
        <v>48.4090909090909</v>
      </c>
      <c r="CR30" s="104" t="n">
        <f aca="false">SUM(IF(ISNUMBER(CR31),$T31*CR31,0))/SUM(IF(ISNUMBER(CR31),$T31,0))</f>
        <v>45.3787878787879</v>
      </c>
      <c r="CS30" s="104" t="n">
        <f aca="false">SUM(IF(ISNUMBER(CS31),$T31*CS31,0))/SUM(IF(ISNUMBER(CS31),$T31,0))</f>
        <v>62.9545454545455</v>
      </c>
      <c r="CT30" s="104" t="n">
        <f aca="false">SUM(IF(ISNUMBER(CT31),$T31*CT31,0))/SUM(IF(ISNUMBER(CT31),$T31,0))</f>
        <v>43.1565656565657</v>
      </c>
      <c r="CU30" s="104" t="n">
        <f aca="false">SUM(IF(ISNUMBER(CU31),$T31*CU31,0))/SUM(IF(ISNUMBER(CU31),$T31,0))</f>
        <v>16.6919191919192</v>
      </c>
      <c r="CV30" s="104" t="n">
        <f aca="false">SUM(IF(ISNUMBER(CV31),$T31*CV31,0))/SUM(IF(ISNUMBER(CV31),$T31,0))</f>
        <v>37.2979797979798</v>
      </c>
      <c r="CW30" s="104" t="n">
        <f aca="false">SUM(IF(ISNUMBER(CW31),$T31*CW31,0))/SUM(IF(ISNUMBER(CW31),$T31,0))</f>
        <v>25.7828282828283</v>
      </c>
    </row>
    <row r="31" s="103" customFormat="true" ht="15.5" hidden="false" customHeight="false" outlineLevel="0" collapsed="false">
      <c r="A31" s="107" t="n">
        <v>1321</v>
      </c>
      <c r="B31" s="107" t="n">
        <v>4</v>
      </c>
      <c r="C31" s="103" t="str">
        <f aca="true">IF(ISBLANK(OFFSET('outliers treatment'!$A$3,MATCH($A31,'outliers treatment'!$A$4:$A$154,0),MATCH(C$4,'outliers treatment'!$4:$4,0)-1)),"",OFFSET('outliers treatment'!$A$3,MATCH($A31,'outliers treatment'!$A$4:$A$154,0),MATCH(C$4,'outliers treatment'!$4:$4,0)-1))</f>
        <v/>
      </c>
      <c r="D31" s="103" t="str">
        <f aca="true">IF(ISBLANK(OFFSET('outliers treatment'!$A$3,MATCH($A31,'outliers treatment'!$A$4:$A$154,0),MATCH(D$4,'outliers treatment'!$4:$4,0)-1)),"",OFFSET('outliers treatment'!$A$3,MATCH($A31,'outliers treatment'!$A$4:$A$154,0),MATCH(D$4,'outliers treatment'!$4:$4,0)-1))</f>
        <v>Global Enabling Trade Report </v>
      </c>
      <c r="E31" s="103" t="str">
        <f aca="true">IF(ISBLANK(OFFSET('outliers treatment'!$A$3,MATCH($A31,'outliers treatment'!$A$4:$A$154,0),MATCH(E$4,'outliers treatment'!$4:$4,0)-1)),"",OFFSET('outliers treatment'!$A$3,MATCH($A31,'outliers treatment'!$A$4:$A$154,0),MATCH(E$4,'outliers treatment'!$4:$4,0)-1))</f>
        <v/>
      </c>
      <c r="F31" s="103" t="str">
        <f aca="true">IF(ISBLANK(OFFSET('outliers treatment'!$A$3,MATCH($A31,'outliers treatment'!$A$4:$A$154,0),MATCH(F$4,'outliers treatment'!$4:$4,0)-1)),"",OFFSET('outliers treatment'!$A$3,MATCH($A31,'outliers treatment'!$A$4:$A$154,0),MATCH(F$4,'outliers treatment'!$4:$4,0)-1))</f>
        <v/>
      </c>
      <c r="G31" s="103" t="str">
        <f aca="true">IF(ISBLANK(OFFSET('outliers treatment'!$A$3,MATCH($A31,'outliers treatment'!$A$4:$A$154,0),MATCH(G$4,'outliers treatment'!$4:$4,0)-1)),"",OFFSET('outliers treatment'!$A$3,MATCH($A31,'outliers treatment'!$A$4:$A$154,0),MATCH(G$4,'outliers treatment'!$4:$4,0)-1))</f>
        <v/>
      </c>
      <c r="H31" s="103" t="str">
        <f aca="true">IF(ISBLANK(OFFSET('outliers treatment'!$A$3,MATCH($A31,'outliers treatment'!$A$4:$A$154,0),MATCH(H$4,'outliers treatment'!$4:$4,0)-1)),"",OFFSET('outliers treatment'!$A$3,MATCH($A31,'outliers treatment'!$A$4:$A$154,0),MATCH(H$4,'outliers treatment'!$4:$4,0)-1))</f>
        <v/>
      </c>
      <c r="I31" s="103" t="str">
        <f aca="true">IF(ISBLANK(OFFSET('outliers treatment'!$A$3,MATCH($A31,'outliers treatment'!$A$4:$A$154,0),MATCH(I$4,'outliers treatment'!$4:$4,0)-1)),"",OFFSET('outliers treatment'!$A$3,MATCH($A31,'outliers treatment'!$A$4:$A$154,0),MATCH(I$4,'outliers treatment'!$4:$4,0)-1))</f>
        <v/>
      </c>
      <c r="J31" s="104" t="n">
        <f aca="false" t="array" ref="J31:J31">MIN(IF(ISNUMBER(V31:CW31),V31:CW31))</f>
        <v>16.2878787878788</v>
      </c>
      <c r="K31" s="103" t="n">
        <f aca="false" t="array" ref="K31:K31">MAX(IF(ISNUMBER(V31:CW31),V31:CW31))</f>
        <v>77.7020202020202</v>
      </c>
      <c r="L31" s="103" t="n">
        <f aca="true">IF(ISBLANK(OFFSET('outliers treatment'!$A$3,MATCH($A31,'outliers treatment'!$A$4:$A$154,0),MATCH(L$4,'outliers treatment'!$4:$4,0)-1)),"",OFFSET('outliers treatment'!$A$3,MATCH($A31,'outliers treatment'!$A$4:$A$154,0),MATCH(L$4,'outliers treatment'!$4:$4,0)-1))</f>
        <v>3.98</v>
      </c>
      <c r="M31" s="103" t="n">
        <f aca="true">IF(ISBLANK(OFFSET('outliers treatment'!$A$3,MATCH($A31,'outliers treatment'!$A$4:$A$154,0),MATCH(M$4,'outliers treatment'!$4:$4,0)-1)),"",OFFSET('outliers treatment'!$A$3,MATCH($A31,'outliers treatment'!$A$4:$A$154,0),MATCH(M$4,'outliers treatment'!$4:$4,0)-1))</f>
        <v>5.2175</v>
      </c>
      <c r="N31" s="103" t="n">
        <f aca="true">IF(ISBLANK(OFFSET('outliers treatment'!$A$3,MATCH($A31,'outliers treatment'!$A$4:$A$154,0),MATCH(N$4,'outliers treatment'!$4:$4,0)-1)),"",OFFSET('outliers treatment'!$A$3,MATCH($A31,'outliers treatment'!$A$4:$A$154,0),MATCH(N$4,'outliers treatment'!$4:$4,0)-1))</f>
        <v>1.2375</v>
      </c>
      <c r="O31" s="103" t="n">
        <f aca="true">IF(ISBLANK(OFFSET('outliers treatment'!$A$3,MATCH($A31,'outliers treatment'!$A$4:$A$154,0),MATCH(O$4,'outliers treatment'!$4:$4,0)-1)),"",OFFSET('outliers treatment'!$A$3,MATCH($A31,'outliers treatment'!$A$4:$A$154,0),MATCH(O$4,'outliers treatment'!$4:$4,0)-1))</f>
        <v>2.12375</v>
      </c>
      <c r="P31" s="103" t="n">
        <f aca="true">IF(ISBLANK(OFFSET('outliers treatment'!$A$3,MATCH($A31,'outliers treatment'!$A$4:$A$154,0),MATCH(P$4,'outliers treatment'!$4:$4,0)-1)),"",OFFSET('outliers treatment'!$A$3,MATCH($A31,'outliers treatment'!$A$4:$A$154,0),MATCH(P$4,'outliers treatment'!$4:$4,0)-1))</f>
        <v>7.07375</v>
      </c>
      <c r="Q31" s="103" t="n">
        <f aca="false">IFERROR(P31-O31,"")</f>
        <v>4.95</v>
      </c>
      <c r="R31" s="105" t="n">
        <f aca="false" t="array" ref="R31:R31">IFERROR(SKEW(IF(ISNUMBER(V31:CW31),V31:CW31,"")),"")</f>
        <v>-0.211200111078693</v>
      </c>
      <c r="S31" s="103" t="n">
        <v>0</v>
      </c>
      <c r="T31" s="103" t="n">
        <v>1</v>
      </c>
      <c r="U31" s="106" t="n">
        <f aca="false" t="array" ref="U31:U31">IF(B31&lt;4,"",1-IFERROR(SUM(ISNUMBER(V31:CW31)*(1-$V$3:$CW$3))/COUNTIF($V$3:$CW$3,0),0))</f>
        <v>0.125</v>
      </c>
      <c r="V31" s="104" t="n">
        <f aca="true">IF($L31="","",IF(ISNUMBER(OFFSET('Data transformed'!$A$4,MATCH($A31,'Data transformed'!$A$5:$A$185,0),MATCH(V$4,'Data transformed'!$4:$4,0)-1)), (MIN(MAX(OFFSET('Data transformed'!$A$4,MATCH($A31,'Data transformed'!$A$5:$A$185,0),MATCH(V$4,'Data transformed'!$4:$4,0)-1),$O31),$P31)-$O31)/$Q31*100,"NA"))</f>
        <v>37.5</v>
      </c>
      <c r="W31" s="104" t="n">
        <f aca="true">IF($L31="","",IF(ISNUMBER(OFFSET('Data transformed'!$A$4,MATCH($A31,'Data transformed'!$A$5:$A$185,0),MATCH(W$4,'Data transformed'!$4:$4,0)-1)), (MIN(MAX(OFFSET('Data transformed'!$A$4,MATCH($A31,'Data transformed'!$A$5:$A$185,0),MATCH(W$4,'Data transformed'!$4:$4,0)-1),$O31),$P31)-$O31)/$Q31*100,"NA"))</f>
        <v>60.1262626262626</v>
      </c>
      <c r="X31" s="104" t="n">
        <f aca="true">IF($L31="","",IF(ISNUMBER(OFFSET('Data transformed'!$A$4,MATCH($A31,'Data transformed'!$A$5:$A$185,0),MATCH(X$4,'Data transformed'!$4:$4,0)-1)), (MIN(MAX(OFFSET('Data transformed'!$A$4,MATCH($A31,'Data transformed'!$A$5:$A$185,0),MATCH(X$4,'Data transformed'!$4:$4,0)-1),$O31),$P31)-$O31)/$Q31*100,"NA"))</f>
        <v>68.6111111111111</v>
      </c>
      <c r="Y31" s="104" t="n">
        <f aca="true">IF($L31="","",IF(ISNUMBER(OFFSET('Data transformed'!$A$4,MATCH($A31,'Data transformed'!$A$5:$A$185,0),MATCH(Y$4,'Data transformed'!$4:$4,0)-1)), (MIN(MAX(OFFSET('Data transformed'!$A$4,MATCH($A31,'Data transformed'!$A$5:$A$185,0),MATCH(Y$4,'Data transformed'!$4:$4,0)-1),$O31),$P31)-$O31)/$Q31*100,"NA"))</f>
        <v>67.1969696969697</v>
      </c>
      <c r="Z31" s="104" t="n">
        <f aca="true">IF($L31="","",IF(ISNUMBER(OFFSET('Data transformed'!$A$4,MATCH($A31,'Data transformed'!$A$5:$A$185,0),MATCH(Z$4,'Data transformed'!$4:$4,0)-1)), (MIN(MAX(OFFSET('Data transformed'!$A$4,MATCH($A31,'Data transformed'!$A$5:$A$185,0),MATCH(Z$4,'Data transformed'!$4:$4,0)-1),$O31),$P31)-$O31)/$Q31*100,"NA"))</f>
        <v>27.3989898989899</v>
      </c>
      <c r="AA31" s="104" t="n">
        <f aca="true">IF($L31="","",IF(ISNUMBER(OFFSET('Data transformed'!$A$4,MATCH($A31,'Data transformed'!$A$5:$A$185,0),MATCH(AA$4,'Data transformed'!$4:$4,0)-1)), (MIN(MAX(OFFSET('Data transformed'!$A$4,MATCH($A31,'Data transformed'!$A$5:$A$185,0),MATCH(AA$4,'Data transformed'!$4:$4,0)-1),$O31),$P31)-$O31)/$Q31*100,"NA"))</f>
        <v>37.5</v>
      </c>
      <c r="AB31" s="104" t="n">
        <f aca="true">IF($L31="","",IF(ISNUMBER(OFFSET('Data transformed'!$A$4,MATCH($A31,'Data transformed'!$A$5:$A$185,0),MATCH(AB$4,'Data transformed'!$4:$4,0)-1)), (MIN(MAX(OFFSET('Data transformed'!$A$4,MATCH($A31,'Data transformed'!$A$5:$A$185,0),MATCH(AB$4,'Data transformed'!$4:$4,0)-1),$O31),$P31)-$O31)/$Q31*100,"NA"))</f>
        <v>33.8636363636364</v>
      </c>
      <c r="AC31" s="104" t="n">
        <f aca="true">IF($L31="","",IF(ISNUMBER(OFFSET('Data transformed'!$A$4,MATCH($A31,'Data transformed'!$A$5:$A$185,0),MATCH(AC$4,'Data transformed'!$4:$4,0)-1)), (MIN(MAX(OFFSET('Data transformed'!$A$4,MATCH($A31,'Data transformed'!$A$5:$A$185,0),MATCH(AC$4,'Data transformed'!$4:$4,0)-1),$O31),$P31)-$O31)/$Q31*100,"NA"))</f>
        <v>61.1363636363637</v>
      </c>
      <c r="AD31" s="104" t="n">
        <f aca="true">IF($L31="","",IF(ISNUMBER(OFFSET('Data transformed'!$A$4,MATCH($A31,'Data transformed'!$A$5:$A$185,0),MATCH(AD$4,'Data transformed'!$4:$4,0)-1)), (MIN(MAX(OFFSET('Data transformed'!$A$4,MATCH($A31,'Data transformed'!$A$5:$A$185,0),MATCH(AD$4,'Data transformed'!$4:$4,0)-1),$O31),$P31)-$O31)/$Q31*100,"NA"))</f>
        <v>67.1969696969697</v>
      </c>
      <c r="AE31" s="104" t="n">
        <f aca="true">IF($L31="","",IF(ISNUMBER(OFFSET('Data transformed'!$A$4,MATCH($A31,'Data transformed'!$A$5:$A$185,0),MATCH(AE$4,'Data transformed'!$4:$4,0)-1)), (MIN(MAX(OFFSET('Data transformed'!$A$4,MATCH($A31,'Data transformed'!$A$5:$A$185,0),MATCH(AE$4,'Data transformed'!$4:$4,0)-1),$O31),$P31)-$O31)/$Q31*100,"NA"))</f>
        <v>63.3585858585859</v>
      </c>
      <c r="AF31" s="104" t="n">
        <f aca="true">IF($L31="","",IF(ISNUMBER(OFFSET('Data transformed'!$A$4,MATCH($A31,'Data transformed'!$A$5:$A$185,0),MATCH(AF$4,'Data transformed'!$4:$4,0)-1)), (MIN(MAX(OFFSET('Data transformed'!$A$4,MATCH($A31,'Data transformed'!$A$5:$A$185,0),MATCH(AF$4,'Data transformed'!$4:$4,0)-1),$O31),$P31)-$O31)/$Q31*100,"NA"))</f>
        <v>47.8030303030303</v>
      </c>
      <c r="AG31" s="104" t="n">
        <f aca="true">IF($L31="","",IF(ISNUMBER(OFFSET('Data transformed'!$A$4,MATCH($A31,'Data transformed'!$A$5:$A$185,0),MATCH(AG$4,'Data transformed'!$4:$4,0)-1)), (MIN(MAX(OFFSET('Data transformed'!$A$4,MATCH($A31,'Data transformed'!$A$5:$A$185,0),MATCH(AG$4,'Data transformed'!$4:$4,0)-1),$O31),$P31)-$O31)/$Q31*100,"NA"))</f>
        <v>18.3080808080808</v>
      </c>
      <c r="AH31" s="104" t="n">
        <f aca="true">IF($L31="","",IF(ISNUMBER(OFFSET('Data transformed'!$A$4,MATCH($A31,'Data transformed'!$A$5:$A$185,0),MATCH(AH$4,'Data transformed'!$4:$4,0)-1)), (MIN(MAX(OFFSET('Data transformed'!$A$4,MATCH($A31,'Data transformed'!$A$5:$A$185,0),MATCH(AH$4,'Data transformed'!$4:$4,0)-1),$O31),$P31)-$O31)/$Q31*100,"NA"))</f>
        <v>39.9242424242424</v>
      </c>
      <c r="AI31" s="104" t="str">
        <f aca="true">IF($L31="","",IF(ISNUMBER(OFFSET('Data transformed'!$A$4,MATCH($A31,'Data transformed'!$A$5:$A$185,0),MATCH(AI$4,'Data transformed'!$4:$4,0)-1)), (MIN(MAX(OFFSET('Data transformed'!$A$4,MATCH($A31,'Data transformed'!$A$5:$A$185,0),MATCH(AI$4,'Data transformed'!$4:$4,0)-1),$O31),$P31)-$O31)/$Q31*100,"NA"))</f>
        <v>NA</v>
      </c>
      <c r="AJ31" s="104" t="n">
        <f aca="true">IF($L31="","",IF(ISNUMBER(OFFSET('Data transformed'!$A$4,MATCH($A31,'Data transformed'!$A$5:$A$185,0),MATCH(AJ$4,'Data transformed'!$4:$4,0)-1)), (MIN(MAX(OFFSET('Data transformed'!$A$4,MATCH($A31,'Data transformed'!$A$5:$A$185,0),MATCH(AJ$4,'Data transformed'!$4:$4,0)-1),$O31),$P31)-$O31)/$Q31*100,"NA"))</f>
        <v>48.4090909090909</v>
      </c>
      <c r="AK31" s="104" t="n">
        <f aca="true">IF($L31="","",IF(ISNUMBER(OFFSET('Data transformed'!$A$4,MATCH($A31,'Data transformed'!$A$5:$A$185,0),MATCH(AK$4,'Data transformed'!$4:$4,0)-1)), (MIN(MAX(OFFSET('Data transformed'!$A$4,MATCH($A31,'Data transformed'!$A$5:$A$185,0),MATCH(AK$4,'Data transformed'!$4:$4,0)-1),$O31),$P31)-$O31)/$Q31*100,"NA"))</f>
        <v>50.2272727272727</v>
      </c>
      <c r="AL31" s="104" t="n">
        <f aca="true">IF($L31="","",IF(ISNUMBER(OFFSET('Data transformed'!$A$4,MATCH($A31,'Data transformed'!$A$5:$A$185,0),MATCH(AL$4,'Data transformed'!$4:$4,0)-1)), (MIN(MAX(OFFSET('Data transformed'!$A$4,MATCH($A31,'Data transformed'!$A$5:$A$185,0),MATCH(AL$4,'Data transformed'!$4:$4,0)-1),$O31),$P31)-$O31)/$Q31*100,"NA"))</f>
        <v>68.0050505050505</v>
      </c>
      <c r="AM31" s="104" t="n">
        <f aca="true">IF($L31="","",IF(ISNUMBER(OFFSET('Data transformed'!$A$4,MATCH($A31,'Data transformed'!$A$5:$A$185,0),MATCH(AM$4,'Data transformed'!$4:$4,0)-1)), (MIN(MAX(OFFSET('Data transformed'!$A$4,MATCH($A31,'Data transformed'!$A$5:$A$185,0),MATCH(AM$4,'Data transformed'!$4:$4,0)-1),$O31),$P31)-$O31)/$Q31*100,"NA"))</f>
        <v>66.5909090909091</v>
      </c>
      <c r="AN31" s="104" t="n">
        <f aca="true">IF($L31="","",IF(ISNUMBER(OFFSET('Data transformed'!$A$4,MATCH($A31,'Data transformed'!$A$5:$A$185,0),MATCH(AN$4,'Data transformed'!$4:$4,0)-1)), (MIN(MAX(OFFSET('Data transformed'!$A$4,MATCH($A31,'Data transformed'!$A$5:$A$185,0),MATCH(AN$4,'Data transformed'!$4:$4,0)-1),$O31),$P31)-$O31)/$Q31*100,"NA"))</f>
        <v>41.9444444444444</v>
      </c>
      <c r="AO31" s="104" t="n">
        <f aca="true">IF($L31="","",IF(ISNUMBER(OFFSET('Data transformed'!$A$4,MATCH($A31,'Data transformed'!$A$5:$A$185,0),MATCH(AO$4,'Data transformed'!$4:$4,0)-1)), (MIN(MAX(OFFSET('Data transformed'!$A$4,MATCH($A31,'Data transformed'!$A$5:$A$185,0),MATCH(AO$4,'Data transformed'!$4:$4,0)-1),$O31),$P31)-$O31)/$Q31*100,"NA"))</f>
        <v>28.0050505050505</v>
      </c>
      <c r="AP31" s="104" t="n">
        <f aca="true">IF($L31="","",IF(ISNUMBER(OFFSET('Data transformed'!$A$4,MATCH($A31,'Data transformed'!$A$5:$A$185,0),MATCH(AP$4,'Data transformed'!$4:$4,0)-1)), (MIN(MAX(OFFSET('Data transformed'!$A$4,MATCH($A31,'Data transformed'!$A$5:$A$185,0),MATCH(AP$4,'Data transformed'!$4:$4,0)-1),$O31),$P31)-$O31)/$Q31*100,"NA"))</f>
        <v>40.7323232323232</v>
      </c>
      <c r="AQ31" s="104" t="n">
        <f aca="true">IF($L31="","",IF(ISNUMBER(OFFSET('Data transformed'!$A$4,MATCH($A31,'Data transformed'!$A$5:$A$185,0),MATCH(AQ$4,'Data transformed'!$4:$4,0)-1)), (MIN(MAX(OFFSET('Data transformed'!$A$4,MATCH($A31,'Data transformed'!$A$5:$A$185,0),MATCH(AQ$4,'Data transformed'!$4:$4,0)-1),$O31),$P31)-$O31)/$Q31*100,"NA"))</f>
        <v>63.7626262626263</v>
      </c>
      <c r="AR31" s="104" t="n">
        <f aca="true">IF($L31="","",IF(ISNUMBER(OFFSET('Data transformed'!$A$4,MATCH($A31,'Data transformed'!$A$5:$A$185,0),MATCH(AR$4,'Data transformed'!$4:$4,0)-1)), (MIN(MAX(OFFSET('Data transformed'!$A$4,MATCH($A31,'Data transformed'!$A$5:$A$185,0),MATCH(AR$4,'Data transformed'!$4:$4,0)-1),$O31),$P31)-$O31)/$Q31*100,"NA"))</f>
        <v>70.2272727272727</v>
      </c>
      <c r="AS31" s="104" t="str">
        <f aca="true">IF($L31="","",IF(ISNUMBER(OFFSET('Data transformed'!$A$4,MATCH($A31,'Data transformed'!$A$5:$A$185,0),MATCH(AS$4,'Data transformed'!$4:$4,0)-1)), (MIN(MAX(OFFSET('Data transformed'!$A$4,MATCH($A31,'Data transformed'!$A$5:$A$185,0),MATCH(AS$4,'Data transformed'!$4:$4,0)-1),$O31),$P31)-$O31)/$Q31*100,"NA"))</f>
        <v>NA</v>
      </c>
      <c r="AT31" s="104" t="n">
        <f aca="true">IF($L31="","",IF(ISNUMBER(OFFSET('Data transformed'!$A$4,MATCH($A31,'Data transformed'!$A$5:$A$185,0),MATCH(AT$4,'Data transformed'!$4:$4,0)-1)), (MIN(MAX(OFFSET('Data transformed'!$A$4,MATCH($A31,'Data transformed'!$A$5:$A$185,0),MATCH(AT$4,'Data transformed'!$4:$4,0)-1),$O31),$P31)-$O31)/$Q31*100,"NA"))</f>
        <v>65.5808080808081</v>
      </c>
      <c r="AU31" s="104" t="n">
        <f aca="true">IF($L31="","",IF(ISNUMBER(OFFSET('Data transformed'!$A$4,MATCH($A31,'Data transformed'!$A$5:$A$185,0),MATCH(AU$4,'Data transformed'!$4:$4,0)-1)), (MIN(MAX(OFFSET('Data transformed'!$A$4,MATCH($A31,'Data transformed'!$A$5:$A$185,0),MATCH(AU$4,'Data transformed'!$4:$4,0)-1),$O31),$P31)-$O31)/$Q31*100,"NA"))</f>
        <v>68.6111111111111</v>
      </c>
      <c r="AV31" s="104" t="n">
        <f aca="true">IF($L31="","",IF(ISNUMBER(OFFSET('Data transformed'!$A$4,MATCH($A31,'Data transformed'!$A$5:$A$185,0),MATCH(AV$4,'Data transformed'!$4:$4,0)-1)), (MIN(MAX(OFFSET('Data transformed'!$A$4,MATCH($A31,'Data transformed'!$A$5:$A$185,0),MATCH(AV$4,'Data transformed'!$4:$4,0)-1),$O31),$P31)-$O31)/$Q31*100,"NA"))</f>
        <v>36.489898989899</v>
      </c>
      <c r="AW31" s="104" t="str">
        <f aca="true">IF($L31="","",IF(ISNUMBER(OFFSET('Data transformed'!$A$4,MATCH($A31,'Data transformed'!$A$5:$A$185,0),MATCH(AW$4,'Data transformed'!$4:$4,0)-1)), (MIN(MAX(OFFSET('Data transformed'!$A$4,MATCH($A31,'Data transformed'!$A$5:$A$185,0),MATCH(AW$4,'Data transformed'!$4:$4,0)-1),$O31),$P31)-$O31)/$Q31*100,"NA"))</f>
        <v>NA</v>
      </c>
      <c r="AX31" s="104" t="n">
        <f aca="true">IF($L31="","",IF(ISNUMBER(OFFSET('Data transformed'!$A$4,MATCH($A31,'Data transformed'!$A$5:$A$185,0),MATCH(AX$4,'Data transformed'!$4:$4,0)-1)), (MIN(MAX(OFFSET('Data transformed'!$A$4,MATCH($A31,'Data transformed'!$A$5:$A$185,0),MATCH(AX$4,'Data transformed'!$4:$4,0)-1),$O31),$P31)-$O31)/$Q31*100,"NA"))</f>
        <v>49.0151515151515</v>
      </c>
      <c r="AY31" s="104" t="str">
        <f aca="true">IF($L31="","",IF(ISNUMBER(OFFSET('Data transformed'!$A$4,MATCH($A31,'Data transformed'!$A$5:$A$185,0),MATCH(AY$4,'Data transformed'!$4:$4,0)-1)), (MIN(MAX(OFFSET('Data transformed'!$A$4,MATCH($A31,'Data transformed'!$A$5:$A$185,0),MATCH(AY$4,'Data transformed'!$4:$4,0)-1),$O31),$P31)-$O31)/$Q31*100,"NA"))</f>
        <v>NA</v>
      </c>
      <c r="AZ31" s="104" t="n">
        <f aca="true">IF($L31="","",IF(ISNUMBER(OFFSET('Data transformed'!$A$4,MATCH($A31,'Data transformed'!$A$5:$A$185,0),MATCH(AZ$4,'Data transformed'!$4:$4,0)-1)), (MIN(MAX(OFFSET('Data transformed'!$A$4,MATCH($A31,'Data transformed'!$A$5:$A$185,0),MATCH(AZ$4,'Data transformed'!$4:$4,0)-1),$O31),$P31)-$O31)/$Q31*100,"NA"))</f>
        <v>53.2575757575758</v>
      </c>
      <c r="BA31" s="104" t="n">
        <f aca="true">IF($L31="","",IF(ISNUMBER(OFFSET('Data transformed'!$A$4,MATCH($A31,'Data transformed'!$A$5:$A$185,0),MATCH(BA$4,'Data transformed'!$4:$4,0)-1)), (MIN(MAX(OFFSET('Data transformed'!$A$4,MATCH($A31,'Data transformed'!$A$5:$A$185,0),MATCH(BA$4,'Data transformed'!$4:$4,0)-1),$O31),$P31)-$O31)/$Q31*100,"NA"))</f>
        <v>43.9646464646465</v>
      </c>
      <c r="BB31" s="104" t="n">
        <f aca="true">IF($L31="","",IF(ISNUMBER(OFFSET('Data transformed'!$A$4,MATCH($A31,'Data transformed'!$A$5:$A$185,0),MATCH(BB$4,'Data transformed'!$4:$4,0)-1)), (MIN(MAX(OFFSET('Data transformed'!$A$4,MATCH($A31,'Data transformed'!$A$5:$A$185,0),MATCH(BB$4,'Data transformed'!$4:$4,0)-1),$O31),$P31)-$O31)/$Q31*100,"NA"))</f>
        <v>36.0858585858586</v>
      </c>
      <c r="BC31" s="104" t="n">
        <f aca="true">IF($L31="","",IF(ISNUMBER(OFFSET('Data transformed'!$A$4,MATCH($A31,'Data transformed'!$A$5:$A$185,0),MATCH(BC$4,'Data transformed'!$4:$4,0)-1)), (MIN(MAX(OFFSET('Data transformed'!$A$4,MATCH($A31,'Data transformed'!$A$5:$A$185,0),MATCH(BC$4,'Data transformed'!$4:$4,0)-1),$O31),$P31)-$O31)/$Q31*100,"NA"))</f>
        <v>63.560606060606</v>
      </c>
      <c r="BD31" s="104" t="n">
        <f aca="true">IF($L31="","",IF(ISNUMBER(OFFSET('Data transformed'!$A$4,MATCH($A31,'Data transformed'!$A$5:$A$185,0),MATCH(BD$4,'Data transformed'!$4:$4,0)-1)), (MIN(MAX(OFFSET('Data transformed'!$A$4,MATCH($A31,'Data transformed'!$A$5:$A$185,0),MATCH(BD$4,'Data transformed'!$4:$4,0)-1),$O31),$P31)-$O31)/$Q31*100,"NA"))</f>
        <v>56.2878787878788</v>
      </c>
      <c r="BE31" s="104" t="n">
        <f aca="true">IF($L31="","",IF(ISNUMBER(OFFSET('Data transformed'!$A$4,MATCH($A31,'Data transformed'!$A$5:$A$185,0),MATCH(BE$4,'Data transformed'!$4:$4,0)-1)), (MIN(MAX(OFFSET('Data transformed'!$A$4,MATCH($A31,'Data transformed'!$A$5:$A$185,0),MATCH(BE$4,'Data transformed'!$4:$4,0)-1),$O31),$P31)-$O31)/$Q31*100,"NA"))</f>
        <v>38.510101010101</v>
      </c>
      <c r="BF31" s="104" t="n">
        <f aca="true">IF($L31="","",IF(ISNUMBER(OFFSET('Data transformed'!$A$4,MATCH($A31,'Data transformed'!$A$5:$A$185,0),MATCH(BF$4,'Data transformed'!$4:$4,0)-1)), (MIN(MAX(OFFSET('Data transformed'!$A$4,MATCH($A31,'Data transformed'!$A$5:$A$185,0),MATCH(BF$4,'Data transformed'!$4:$4,0)-1),$O31),$P31)-$O31)/$Q31*100,"NA"))</f>
        <v>63.7626262626263</v>
      </c>
      <c r="BG31" s="104" t="n">
        <f aca="true">IF($L31="","",IF(ISNUMBER(OFFSET('Data transformed'!$A$4,MATCH($A31,'Data transformed'!$A$5:$A$185,0),MATCH(BG$4,'Data transformed'!$4:$4,0)-1)), (MIN(MAX(OFFSET('Data transformed'!$A$4,MATCH($A31,'Data transformed'!$A$5:$A$185,0),MATCH(BG$4,'Data transformed'!$4:$4,0)-1),$O31),$P31)-$O31)/$Q31*100,"NA"))</f>
        <v>41.9444444444444</v>
      </c>
      <c r="BH31" s="104" t="n">
        <f aca="true">IF($L31="","",IF(ISNUMBER(OFFSET('Data transformed'!$A$4,MATCH($A31,'Data transformed'!$A$5:$A$185,0),MATCH(BH$4,'Data transformed'!$4:$4,0)-1)), (MIN(MAX(OFFSET('Data transformed'!$A$4,MATCH($A31,'Data transformed'!$A$5:$A$185,0),MATCH(BH$4,'Data transformed'!$4:$4,0)-1),$O31),$P31)-$O31)/$Q31*100,"NA"))</f>
        <v>58.9141414141414</v>
      </c>
      <c r="BI31" s="104" t="n">
        <f aca="true">IF($L31="","",IF(ISNUMBER(OFFSET('Data transformed'!$A$4,MATCH($A31,'Data transformed'!$A$5:$A$185,0),MATCH(BI$4,'Data transformed'!$4:$4,0)-1)), (MIN(MAX(OFFSET('Data transformed'!$A$4,MATCH($A31,'Data transformed'!$A$5:$A$185,0),MATCH(BI$4,'Data transformed'!$4:$4,0)-1),$O31),$P31)-$O31)/$Q31*100,"NA"))</f>
        <v>38.510101010101</v>
      </c>
      <c r="BJ31" s="104" t="n">
        <f aca="true">IF($L31="","",IF(ISNUMBER(OFFSET('Data transformed'!$A$4,MATCH($A31,'Data transformed'!$A$5:$A$185,0),MATCH(BJ$4,'Data transformed'!$4:$4,0)-1)), (MIN(MAX(OFFSET('Data transformed'!$A$4,MATCH($A31,'Data transformed'!$A$5:$A$185,0),MATCH(BJ$4,'Data transformed'!$4:$4,0)-1),$O31),$P31)-$O31)/$Q31*100,"NA"))</f>
        <v>49.0151515151515</v>
      </c>
      <c r="BK31" s="104" t="n">
        <f aca="true">IF($L31="","",IF(ISNUMBER(OFFSET('Data transformed'!$A$4,MATCH($A31,'Data transformed'!$A$5:$A$185,0),MATCH(BK$4,'Data transformed'!$4:$4,0)-1)), (MIN(MAX(OFFSET('Data transformed'!$A$4,MATCH($A31,'Data transformed'!$A$5:$A$185,0),MATCH(BK$4,'Data transformed'!$4:$4,0)-1),$O31),$P31)-$O31)/$Q31*100,"NA"))</f>
        <v>32.0454545454545</v>
      </c>
      <c r="BL31" s="104" t="n">
        <f aca="true">IF($L31="","",IF(ISNUMBER(OFFSET('Data transformed'!$A$4,MATCH($A31,'Data transformed'!$A$5:$A$185,0),MATCH(BL$4,'Data transformed'!$4:$4,0)-1)), (MIN(MAX(OFFSET('Data transformed'!$A$4,MATCH($A31,'Data transformed'!$A$5:$A$185,0),MATCH(BL$4,'Data transformed'!$4:$4,0)-1),$O31),$P31)-$O31)/$Q31*100,"NA"))</f>
        <v>57.0959595959596</v>
      </c>
      <c r="BM31" s="104" t="str">
        <f aca="true">IF($L31="","",IF(ISNUMBER(OFFSET('Data transformed'!$A$4,MATCH($A31,'Data transformed'!$A$5:$A$185,0),MATCH(BM$4,'Data transformed'!$4:$4,0)-1)), (MIN(MAX(OFFSET('Data transformed'!$A$4,MATCH($A31,'Data transformed'!$A$5:$A$185,0),MATCH(BM$4,'Data transformed'!$4:$4,0)-1),$O31),$P31)-$O31)/$Q31*100,"NA"))</f>
        <v>NA</v>
      </c>
      <c r="BN31" s="104" t="n">
        <f aca="true">IF($L31="","",IF(ISNUMBER(OFFSET('Data transformed'!$A$4,MATCH($A31,'Data transformed'!$A$5:$A$185,0),MATCH(BN$4,'Data transformed'!$4:$4,0)-1)), (MIN(MAX(OFFSET('Data transformed'!$A$4,MATCH($A31,'Data transformed'!$A$5:$A$185,0),MATCH(BN$4,'Data transformed'!$4:$4,0)-1),$O31),$P31)-$O31)/$Q31*100,"NA"))</f>
        <v>35.479797979798</v>
      </c>
      <c r="BO31" s="104" t="n">
        <f aca="true">IF($L31="","",IF(ISNUMBER(OFFSET('Data transformed'!$A$4,MATCH($A31,'Data transformed'!$A$5:$A$185,0),MATCH(BO$4,'Data transformed'!$4:$4,0)-1)), (MIN(MAX(OFFSET('Data transformed'!$A$4,MATCH($A31,'Data transformed'!$A$5:$A$185,0),MATCH(BO$4,'Data transformed'!$4:$4,0)-1),$O31),$P31)-$O31)/$Q31*100,"NA"))</f>
        <v>55.8838383838384</v>
      </c>
      <c r="BP31" s="104" t="n">
        <f aca="true">IF($L31="","",IF(ISNUMBER(OFFSET('Data transformed'!$A$4,MATCH($A31,'Data transformed'!$A$5:$A$185,0),MATCH(BP$4,'Data transformed'!$4:$4,0)-1)), (MIN(MAX(OFFSET('Data transformed'!$A$4,MATCH($A31,'Data transformed'!$A$5:$A$185,0),MATCH(BP$4,'Data transformed'!$4:$4,0)-1),$O31),$P31)-$O31)/$Q31*100,"NA"))</f>
        <v>56.0858585858586</v>
      </c>
      <c r="BQ31" s="104" t="n">
        <f aca="true">IF($L31="","",IF(ISNUMBER(OFFSET('Data transformed'!$A$4,MATCH($A31,'Data transformed'!$A$5:$A$185,0),MATCH(BQ$4,'Data transformed'!$4:$4,0)-1)), (MIN(MAX(OFFSET('Data transformed'!$A$4,MATCH($A31,'Data transformed'!$A$5:$A$185,0),MATCH(BQ$4,'Data transformed'!$4:$4,0)-1),$O31),$P31)-$O31)/$Q31*100,"NA"))</f>
        <v>42.9545454545455</v>
      </c>
      <c r="BR31" s="104" t="str">
        <f aca="true">IF($L31="","",IF(ISNUMBER(OFFSET('Data transformed'!$A$4,MATCH($A31,'Data transformed'!$A$5:$A$185,0),MATCH(BR$4,'Data transformed'!$4:$4,0)-1)), (MIN(MAX(OFFSET('Data transformed'!$A$4,MATCH($A31,'Data transformed'!$A$5:$A$185,0),MATCH(BR$4,'Data transformed'!$4:$4,0)-1),$O31),$P31)-$O31)/$Q31*100,"NA"))</f>
        <v>NA</v>
      </c>
      <c r="BS31" s="104" t="n">
        <f aca="true">IF($L31="","",IF(ISNUMBER(OFFSET('Data transformed'!$A$4,MATCH($A31,'Data transformed'!$A$5:$A$185,0),MATCH(BS$4,'Data transformed'!$4:$4,0)-1)), (MIN(MAX(OFFSET('Data transformed'!$A$4,MATCH($A31,'Data transformed'!$A$5:$A$185,0),MATCH(BS$4,'Data transformed'!$4:$4,0)-1),$O31),$P31)-$O31)/$Q31*100,"NA"))</f>
        <v>22.7525252525253</v>
      </c>
      <c r="BT31" s="104" t="n">
        <f aca="true">IF($L31="","",IF(ISNUMBER(OFFSET('Data transformed'!$A$4,MATCH($A31,'Data transformed'!$A$5:$A$185,0),MATCH(BT$4,'Data transformed'!$4:$4,0)-1)), (MIN(MAX(OFFSET('Data transformed'!$A$4,MATCH($A31,'Data transformed'!$A$5:$A$185,0),MATCH(BT$4,'Data transformed'!$4:$4,0)-1),$O31),$P31)-$O31)/$Q31*100,"NA"))</f>
        <v>72.2474747474748</v>
      </c>
      <c r="BU31" s="104" t="n">
        <f aca="true">IF($L31="","",IF(ISNUMBER(OFFSET('Data transformed'!$A$4,MATCH($A31,'Data transformed'!$A$5:$A$185,0),MATCH(BU$4,'Data transformed'!$4:$4,0)-1)), (MIN(MAX(OFFSET('Data transformed'!$A$4,MATCH($A31,'Data transformed'!$A$5:$A$185,0),MATCH(BU$4,'Data transformed'!$4:$4,0)-1),$O31),$P31)-$O31)/$Q31*100,"NA"))</f>
        <v>63.560606060606</v>
      </c>
      <c r="BV31" s="104" t="n">
        <f aca="true">IF($L31="","",IF(ISNUMBER(OFFSET('Data transformed'!$A$4,MATCH($A31,'Data transformed'!$A$5:$A$185,0),MATCH(BV$4,'Data transformed'!$4:$4,0)-1)), (MIN(MAX(OFFSET('Data transformed'!$A$4,MATCH($A31,'Data transformed'!$A$5:$A$185,0),MATCH(BV$4,'Data transformed'!$4:$4,0)-1),$O31),$P31)-$O31)/$Q31*100,"NA"))</f>
        <v>63.560606060606</v>
      </c>
      <c r="BW31" s="104" t="n">
        <f aca="true">IF($L31="","",IF(ISNUMBER(OFFSET('Data transformed'!$A$4,MATCH($A31,'Data transformed'!$A$5:$A$185,0),MATCH(BW$4,'Data transformed'!$4:$4,0)-1)), (MIN(MAX(OFFSET('Data transformed'!$A$4,MATCH($A31,'Data transformed'!$A$5:$A$185,0),MATCH(BW$4,'Data transformed'!$4:$4,0)-1),$O31),$P31)-$O31)/$Q31*100,"NA"))</f>
        <v>28.0050505050505</v>
      </c>
      <c r="BX31" s="104" t="n">
        <f aca="true">IF($L31="","",IF(ISNUMBER(OFFSET('Data transformed'!$A$4,MATCH($A31,'Data transformed'!$A$5:$A$185,0),MATCH(BX$4,'Data transformed'!$4:$4,0)-1)), (MIN(MAX(OFFSET('Data transformed'!$A$4,MATCH($A31,'Data transformed'!$A$5:$A$185,0),MATCH(BX$4,'Data transformed'!$4:$4,0)-1),$O31),$P31)-$O31)/$Q31*100,"NA"))</f>
        <v>48.4090909090909</v>
      </c>
      <c r="BY31" s="104" t="n">
        <f aca="true">IF($L31="","",IF(ISNUMBER(OFFSET('Data transformed'!$A$4,MATCH($A31,'Data transformed'!$A$5:$A$185,0),MATCH(BY$4,'Data transformed'!$4:$4,0)-1)), (MIN(MAX(OFFSET('Data transformed'!$A$4,MATCH($A31,'Data transformed'!$A$5:$A$185,0),MATCH(BY$4,'Data transformed'!$4:$4,0)-1),$O31),$P31)-$O31)/$Q31*100,"NA"))</f>
        <v>48.8131313131313</v>
      </c>
      <c r="BZ31" s="104" t="n">
        <f aca="true">IF($L31="","",IF(ISNUMBER(OFFSET('Data transformed'!$A$4,MATCH($A31,'Data transformed'!$A$5:$A$185,0),MATCH(BZ$4,'Data transformed'!$4:$4,0)-1)), (MIN(MAX(OFFSET('Data transformed'!$A$4,MATCH($A31,'Data transformed'!$A$5:$A$185,0),MATCH(BZ$4,'Data transformed'!$4:$4,0)-1),$O31),$P31)-$O31)/$Q31*100,"NA"))</f>
        <v>40.530303030303</v>
      </c>
      <c r="CA31" s="104" t="str">
        <f aca="true">IF($L31="","",IF(ISNUMBER(OFFSET('Data transformed'!$A$4,MATCH($A31,'Data transformed'!$A$5:$A$185,0),MATCH(CA$4,'Data transformed'!$4:$4,0)-1)), (MIN(MAX(OFFSET('Data transformed'!$A$4,MATCH($A31,'Data transformed'!$A$5:$A$185,0),MATCH(CA$4,'Data transformed'!$4:$4,0)-1),$O31),$P31)-$O31)/$Q31*100,"NA"))</f>
        <v>NA</v>
      </c>
      <c r="CB31" s="104" t="n">
        <f aca="true">IF($L31="","",IF(ISNUMBER(OFFSET('Data transformed'!$A$4,MATCH($A31,'Data transformed'!$A$5:$A$185,0),MATCH(CB$4,'Data transformed'!$4:$4,0)-1)), (MIN(MAX(OFFSET('Data transformed'!$A$4,MATCH($A31,'Data transformed'!$A$5:$A$185,0),MATCH(CB$4,'Data transformed'!$4:$4,0)-1),$O31),$P31)-$O31)/$Q31*100,"NA"))</f>
        <v>57.2979797979798</v>
      </c>
      <c r="CC31" s="104" t="n">
        <f aca="true">IF($L31="","",IF(ISNUMBER(OFFSET('Data transformed'!$A$4,MATCH($A31,'Data transformed'!$A$5:$A$185,0),MATCH(CC$4,'Data transformed'!$4:$4,0)-1)), (MIN(MAX(OFFSET('Data transformed'!$A$4,MATCH($A31,'Data transformed'!$A$5:$A$185,0),MATCH(CC$4,'Data transformed'!$4:$4,0)-1),$O31),$P31)-$O31)/$Q31*100,"NA"))</f>
        <v>58.3080808080808</v>
      </c>
      <c r="CD31" s="104" t="n">
        <f aca="true">IF($L31="","",IF(ISNUMBER(OFFSET('Data transformed'!$A$4,MATCH($A31,'Data transformed'!$A$5:$A$185,0),MATCH(CD$4,'Data transformed'!$4:$4,0)-1)), (MIN(MAX(OFFSET('Data transformed'!$A$4,MATCH($A31,'Data transformed'!$A$5:$A$185,0),MATCH(CD$4,'Data transformed'!$4:$4,0)-1),$O31),$P31)-$O31)/$Q31*100,"NA"))</f>
        <v>50.2272727272727</v>
      </c>
      <c r="CE31" s="104" t="n">
        <f aca="true">IF($L31="","",IF(ISNUMBER(OFFSET('Data transformed'!$A$4,MATCH($A31,'Data transformed'!$A$5:$A$185,0),MATCH(CE$4,'Data transformed'!$4:$4,0)-1)), (MIN(MAX(OFFSET('Data transformed'!$A$4,MATCH($A31,'Data transformed'!$A$5:$A$185,0),MATCH(CE$4,'Data transformed'!$4:$4,0)-1),$O31),$P31)-$O31)/$Q31*100,"NA"))</f>
        <v>33.6616161616162</v>
      </c>
      <c r="CF31" s="104" t="n">
        <f aca="true">IF($L31="","",IF(ISNUMBER(OFFSET('Data transformed'!$A$4,MATCH($A31,'Data transformed'!$A$5:$A$185,0),MATCH(CF$4,'Data transformed'!$4:$4,0)-1)), (MIN(MAX(OFFSET('Data transformed'!$A$4,MATCH($A31,'Data transformed'!$A$5:$A$185,0),MATCH(CF$4,'Data transformed'!$4:$4,0)-1),$O31),$P31)-$O31)/$Q31*100,"NA"))</f>
        <v>49.8232323232323</v>
      </c>
      <c r="CG31" s="104" t="str">
        <f aca="true">IF($L31="","",IF(ISNUMBER(OFFSET('Data transformed'!$A$4,MATCH($A31,'Data transformed'!$A$5:$A$185,0),MATCH(CG$4,'Data transformed'!$4:$4,0)-1)), (MIN(MAX(OFFSET('Data transformed'!$A$4,MATCH($A31,'Data transformed'!$A$5:$A$185,0),MATCH(CG$4,'Data transformed'!$4:$4,0)-1),$O31),$P31)-$O31)/$Q31*100,"NA"))</f>
        <v>NA</v>
      </c>
      <c r="CH31" s="104" t="n">
        <f aca="true">IF($L31="","",IF(ISNUMBER(OFFSET('Data transformed'!$A$4,MATCH($A31,'Data transformed'!$A$5:$A$185,0),MATCH(CH$4,'Data transformed'!$4:$4,0)-1)), (MIN(MAX(OFFSET('Data transformed'!$A$4,MATCH($A31,'Data transformed'!$A$5:$A$185,0),MATCH(CH$4,'Data transformed'!$4:$4,0)-1),$O31),$P31)-$O31)/$Q31*100,"NA"))</f>
        <v>37.2979797979798</v>
      </c>
      <c r="CI31" s="104" t="n">
        <f aca="true">IF($L31="","",IF(ISNUMBER(OFFSET('Data transformed'!$A$4,MATCH($A31,'Data transformed'!$A$5:$A$185,0),MATCH(CI$4,'Data transformed'!$4:$4,0)-1)), (MIN(MAX(OFFSET('Data transformed'!$A$4,MATCH($A31,'Data transformed'!$A$5:$A$185,0),MATCH(CI$4,'Data transformed'!$4:$4,0)-1),$O31),$P31)-$O31)/$Q31*100,"NA"))</f>
        <v>77.7020202020202</v>
      </c>
      <c r="CJ31" s="104" t="n">
        <f aca="true">IF($L31="","",IF(ISNUMBER(OFFSET('Data transformed'!$A$4,MATCH($A31,'Data transformed'!$A$5:$A$185,0),MATCH(CJ$4,'Data transformed'!$4:$4,0)-1)), (MIN(MAX(OFFSET('Data transformed'!$A$4,MATCH($A31,'Data transformed'!$A$5:$A$185,0),MATCH(CJ$4,'Data transformed'!$4:$4,0)-1),$O31),$P31)-$O31)/$Q31*100,"NA"))</f>
        <v>46.1868686868687</v>
      </c>
      <c r="CK31" s="104" t="str">
        <f aca="true">IF($L31="","",IF(ISNUMBER(OFFSET('Data transformed'!$A$4,MATCH($A31,'Data transformed'!$A$5:$A$185,0),MATCH(CK$4,'Data transformed'!$4:$4,0)-1)), (MIN(MAX(OFFSET('Data transformed'!$A$4,MATCH($A31,'Data transformed'!$A$5:$A$185,0),MATCH(CK$4,'Data transformed'!$4:$4,0)-1),$O31),$P31)-$O31)/$Q31*100,"NA"))</f>
        <v>NA</v>
      </c>
      <c r="CL31" s="104" t="n">
        <f aca="true">IF($L31="","",IF(ISNUMBER(OFFSET('Data transformed'!$A$4,MATCH($A31,'Data transformed'!$A$5:$A$185,0),MATCH(CL$4,'Data transformed'!$4:$4,0)-1)), (MIN(MAX(OFFSET('Data transformed'!$A$4,MATCH($A31,'Data transformed'!$A$5:$A$185,0),MATCH(CL$4,'Data transformed'!$4:$4,0)-1),$O31),$P31)-$O31)/$Q31*100,"NA"))</f>
        <v>57.2979797979798</v>
      </c>
      <c r="CM31" s="104" t="n">
        <f aca="true">IF($L31="","",IF(ISNUMBER(OFFSET('Data transformed'!$A$4,MATCH($A31,'Data transformed'!$A$5:$A$185,0),MATCH(CM$4,'Data transformed'!$4:$4,0)-1)), (MIN(MAX(OFFSET('Data transformed'!$A$4,MATCH($A31,'Data transformed'!$A$5:$A$185,0),MATCH(CM$4,'Data transformed'!$4:$4,0)-1),$O31),$P31)-$O31)/$Q31*100,"NA"))</f>
        <v>70.4292929292929</v>
      </c>
      <c r="CN31" s="104" t="n">
        <f aca="true">IF($L31="","",IF(ISNUMBER(OFFSET('Data transformed'!$A$4,MATCH($A31,'Data transformed'!$A$5:$A$185,0),MATCH(CN$4,'Data transformed'!$4:$4,0)-1)), (MIN(MAX(OFFSET('Data transformed'!$A$4,MATCH($A31,'Data transformed'!$A$5:$A$185,0),MATCH(CN$4,'Data transformed'!$4:$4,0)-1),$O31),$P31)-$O31)/$Q31*100,"NA"))</f>
        <v>16.2878787878788</v>
      </c>
      <c r="CO31" s="104" t="str">
        <f aca="true">IF($L31="","",IF(ISNUMBER(OFFSET('Data transformed'!$A$4,MATCH($A31,'Data transformed'!$A$5:$A$185,0),MATCH(CO$4,'Data transformed'!$4:$4,0)-1)), (MIN(MAX(OFFSET('Data transformed'!$A$4,MATCH($A31,'Data transformed'!$A$5:$A$185,0),MATCH(CO$4,'Data transformed'!$4:$4,0)-1),$O31),$P31)-$O31)/$Q31*100,"NA"))</f>
        <v>NA</v>
      </c>
      <c r="CP31" s="104" t="n">
        <f aca="true">IF($L31="","",IF(ISNUMBER(OFFSET('Data transformed'!$A$4,MATCH($A31,'Data transformed'!$A$5:$A$185,0),MATCH(CP$4,'Data transformed'!$4:$4,0)-1)), (MIN(MAX(OFFSET('Data transformed'!$A$4,MATCH($A31,'Data transformed'!$A$5:$A$185,0),MATCH(CP$4,'Data transformed'!$4:$4,0)-1),$O31),$P31)-$O31)/$Q31*100,"NA"))</f>
        <v>32.6515151515152</v>
      </c>
      <c r="CQ31" s="104" t="n">
        <f aca="true">IF($L31="","",IF(ISNUMBER(OFFSET('Data transformed'!$A$4,MATCH($A31,'Data transformed'!$A$5:$A$185,0),MATCH(CQ$4,'Data transformed'!$4:$4,0)-1)), (MIN(MAX(OFFSET('Data transformed'!$A$4,MATCH($A31,'Data transformed'!$A$5:$A$185,0),MATCH(CQ$4,'Data transformed'!$4:$4,0)-1),$O31),$P31)-$O31)/$Q31*100,"NA"))</f>
        <v>48.4090909090909</v>
      </c>
      <c r="CR31" s="104" t="n">
        <f aca="true">IF($L31="","",IF(ISNUMBER(OFFSET('Data transformed'!$A$4,MATCH($A31,'Data transformed'!$A$5:$A$185,0),MATCH(CR$4,'Data transformed'!$4:$4,0)-1)), (MIN(MAX(OFFSET('Data transformed'!$A$4,MATCH($A31,'Data transformed'!$A$5:$A$185,0),MATCH(CR$4,'Data transformed'!$4:$4,0)-1),$O31),$P31)-$O31)/$Q31*100,"NA"))</f>
        <v>45.3787878787879</v>
      </c>
      <c r="CS31" s="104" t="n">
        <f aca="true">IF($L31="","",IF(ISNUMBER(OFFSET('Data transformed'!$A$4,MATCH($A31,'Data transformed'!$A$5:$A$185,0),MATCH(CS$4,'Data transformed'!$4:$4,0)-1)), (MIN(MAX(OFFSET('Data transformed'!$A$4,MATCH($A31,'Data transformed'!$A$5:$A$185,0),MATCH(CS$4,'Data transformed'!$4:$4,0)-1),$O31),$P31)-$O31)/$Q31*100,"NA"))</f>
        <v>62.9545454545455</v>
      </c>
      <c r="CT31" s="104" t="n">
        <f aca="true">IF($L31="","",IF(ISNUMBER(OFFSET('Data transformed'!$A$4,MATCH($A31,'Data transformed'!$A$5:$A$185,0),MATCH(CT$4,'Data transformed'!$4:$4,0)-1)), (MIN(MAX(OFFSET('Data transformed'!$A$4,MATCH($A31,'Data transformed'!$A$5:$A$185,0),MATCH(CT$4,'Data transformed'!$4:$4,0)-1),$O31),$P31)-$O31)/$Q31*100,"NA"))</f>
        <v>43.1565656565657</v>
      </c>
      <c r="CU31" s="104" t="n">
        <f aca="true">IF($L31="","",IF(ISNUMBER(OFFSET('Data transformed'!$A$4,MATCH($A31,'Data transformed'!$A$5:$A$185,0),MATCH(CU$4,'Data transformed'!$4:$4,0)-1)), (MIN(MAX(OFFSET('Data transformed'!$A$4,MATCH($A31,'Data transformed'!$A$5:$A$185,0),MATCH(CU$4,'Data transformed'!$4:$4,0)-1),$O31),$P31)-$O31)/$Q31*100,"NA"))</f>
        <v>16.6919191919192</v>
      </c>
      <c r="CV31" s="104" t="n">
        <f aca="true">IF($L31="","",IF(ISNUMBER(OFFSET('Data transformed'!$A$4,MATCH($A31,'Data transformed'!$A$5:$A$185,0),MATCH(CV$4,'Data transformed'!$4:$4,0)-1)), (MIN(MAX(OFFSET('Data transformed'!$A$4,MATCH($A31,'Data transformed'!$A$5:$A$185,0),MATCH(CV$4,'Data transformed'!$4:$4,0)-1),$O31),$P31)-$O31)/$Q31*100,"NA"))</f>
        <v>37.2979797979798</v>
      </c>
      <c r="CW31" s="104" t="n">
        <f aca="true">IF($L31="","",IF(ISNUMBER(OFFSET('Data transformed'!$A$4,MATCH($A31,'Data transformed'!$A$5:$A$185,0),MATCH(CW$4,'Data transformed'!$4:$4,0)-1)), (MIN(MAX(OFFSET('Data transformed'!$A$4,MATCH($A31,'Data transformed'!$A$5:$A$185,0),MATCH(CW$4,'Data transformed'!$4:$4,0)-1),$O31),$P31)-$O31)/$Q31*100,"NA"))</f>
        <v>25.7828282828283</v>
      </c>
    </row>
    <row r="32" s="103" customFormat="true" ht="15.5" hidden="false" customHeight="false" outlineLevel="0" collapsed="false">
      <c r="A32" s="107" t="n">
        <v>1330</v>
      </c>
      <c r="B32" s="107" t="n">
        <v>3</v>
      </c>
      <c r="C32" s="103" t="str">
        <f aca="true">IF(ISBLANK(OFFSET('outliers treatment'!$A$3,MATCH($A32,'outliers treatment'!$A$4:$A$154,0),MATCH(C$4,'outliers treatment'!$4:$4,0)-1)),"",OFFSET('outliers treatment'!$A$3,MATCH($A32,'outliers treatment'!$A$4:$A$154,0),MATCH(C$4,'outliers treatment'!$4:$4,0)-1))</f>
        <v>Measures to encourage competition</v>
      </c>
      <c r="D32" s="103" t="str">
        <f aca="true">IF(ISBLANK(OFFSET('outliers treatment'!$A$3,MATCH($A32,'outliers treatment'!$A$4:$A$154,0),MATCH(D$4,'outliers treatment'!$4:$4,0)-1)),"",OFFSET('outliers treatment'!$A$3,MATCH($A32,'outliers treatment'!$A$4:$A$154,0),MATCH(D$4,'outliers treatment'!$4:$4,0)-1))</f>
        <v/>
      </c>
      <c r="E32" s="103" t="str">
        <f aca="true">IF(ISBLANK(OFFSET('outliers treatment'!$A$3,MATCH($A32,'outliers treatment'!$A$4:$A$154,0),MATCH(E$4,'outliers treatment'!$4:$4,0)-1)),"",OFFSET('outliers treatment'!$A$3,MATCH($A32,'outliers treatment'!$A$4:$A$154,0),MATCH(E$4,'outliers treatment'!$4:$4,0)-1))</f>
        <v/>
      </c>
      <c r="F32" s="103" t="str">
        <f aca="true">IF(ISBLANK(OFFSET('outliers treatment'!$A$3,MATCH($A32,'outliers treatment'!$A$4:$A$154,0),MATCH(F$4,'outliers treatment'!$4:$4,0)-1)),"",OFFSET('outliers treatment'!$A$3,MATCH($A32,'outliers treatment'!$A$4:$A$154,0),MATCH(F$4,'outliers treatment'!$4:$4,0)-1))</f>
        <v/>
      </c>
      <c r="G32" s="103" t="str">
        <f aca="true">IF(ISBLANK(OFFSET('outliers treatment'!$A$3,MATCH($A32,'outliers treatment'!$A$4:$A$154,0),MATCH(G$4,'outliers treatment'!$4:$4,0)-1)),"",OFFSET('outliers treatment'!$A$3,MATCH($A32,'outliers treatment'!$A$4:$A$154,0),MATCH(G$4,'outliers treatment'!$4:$4,0)-1))</f>
        <v/>
      </c>
      <c r="H32" s="103" t="str">
        <f aca="true">IF(ISBLANK(OFFSET('outliers treatment'!$A$3,MATCH($A32,'outliers treatment'!$A$4:$A$154,0),MATCH(H$4,'outliers treatment'!$4:$4,0)-1)),"",OFFSET('outliers treatment'!$A$3,MATCH($A32,'outliers treatment'!$A$4:$A$154,0),MATCH(H$4,'outliers treatment'!$4:$4,0)-1))</f>
        <v/>
      </c>
      <c r="I32" s="103" t="str">
        <f aca="true">IF(ISBLANK(OFFSET('outliers treatment'!$A$3,MATCH($A32,'outliers treatment'!$A$4:$A$154,0),MATCH(I$4,'outliers treatment'!$4:$4,0)-1)),"",OFFSET('outliers treatment'!$A$3,MATCH($A32,'outliers treatment'!$A$4:$A$154,0),MATCH(I$4,'outliers treatment'!$4:$4,0)-1))</f>
        <v/>
      </c>
      <c r="J32" s="104" t="n">
        <f aca="false" t="array" ref="J32:J32">MIN(IF(ISNUMBER(V32:CW32),V32:CW32))</f>
        <v>0</v>
      </c>
      <c r="K32" s="103" t="n">
        <f aca="false" t="array" ref="K32:K32">MAX(IF(ISNUMBER(V32:CW32),V32:CW32))</f>
        <v>100</v>
      </c>
      <c r="L32" s="103" t="e">
        <f aca="true">IF(ISBLANK(OFFSET('outliers treatment'!$A$3,MATCH($A32,'outliers treatment'!$A$4:$A$154,0),MATCH(L$4,'outliers treatment'!$4:$4,0)-1)),"",OFFSET('outliers treatment'!$A$3,MATCH($A32,'outliers treatment'!$A$4:$A$154,0),MATCH(L$4,'outliers treatment'!$4:$4,0)-1))</f>
        <v>#N/A</v>
      </c>
      <c r="M32" s="103" t="e">
        <f aca="true">IF(ISBLANK(OFFSET('outliers treatment'!$A$3,MATCH($A32,'outliers treatment'!$A$4:$A$154,0),MATCH(M$4,'outliers treatment'!$4:$4,0)-1)),"",OFFSET('outliers treatment'!$A$3,MATCH($A32,'outliers treatment'!$A$4:$A$154,0),MATCH(M$4,'outliers treatment'!$4:$4,0)-1))</f>
        <v>#N/A</v>
      </c>
      <c r="N32" s="103" t="str">
        <f aca="true">IF(ISBLANK(OFFSET('outliers treatment'!$A$3,MATCH($A32,'outliers treatment'!$A$4:$A$154,0),MATCH(N$4,'outliers treatment'!$4:$4,0)-1)),"",OFFSET('outliers treatment'!$A$3,MATCH($A32,'outliers treatment'!$A$4:$A$154,0),MATCH(N$4,'outliers treatment'!$4:$4,0)-1))</f>
        <v/>
      </c>
      <c r="O32" s="103" t="str">
        <f aca="true">IF(ISBLANK(OFFSET('outliers treatment'!$A$3,MATCH($A32,'outliers treatment'!$A$4:$A$154,0),MATCH(O$4,'outliers treatment'!$4:$4,0)-1)),"",OFFSET('outliers treatment'!$A$3,MATCH($A32,'outliers treatment'!$A$4:$A$154,0),MATCH(O$4,'outliers treatment'!$4:$4,0)-1))</f>
        <v/>
      </c>
      <c r="P32" s="103" t="str">
        <f aca="true">IF(ISBLANK(OFFSET('outliers treatment'!$A$3,MATCH($A32,'outliers treatment'!$A$4:$A$154,0),MATCH(P$4,'outliers treatment'!$4:$4,0)-1)),"",OFFSET('outliers treatment'!$A$3,MATCH($A32,'outliers treatment'!$A$4:$A$154,0),MATCH(P$4,'outliers treatment'!$4:$4,0)-1))</f>
        <v/>
      </c>
      <c r="Q32" s="103" t="str">
        <f aca="false">IFERROR(P32-O32,"")</f>
        <v/>
      </c>
      <c r="R32" s="105" t="n">
        <f aca="false" t="array" ref="R32:R32">IFERROR(SKEW(IF(ISNUMBER(V32:CW32),V32:CW32,"")),"")</f>
        <v>-1.26741685804903</v>
      </c>
      <c r="S32" s="103" t="n">
        <v>1</v>
      </c>
      <c r="T32" s="103" t="n">
        <v>1</v>
      </c>
      <c r="U32" s="106" t="str">
        <f aca="false" t="array" ref="U32:U32">IF(B32&lt;4,"",1-IFERROR(SUM(ISNUMBER(V32:CW32)*(1-$V$3:$CW$3))/COUNTIF($V$3:$CW$3,0),0))</f>
        <v/>
      </c>
      <c r="V32" s="104" t="n">
        <f aca="false" t="array" ref="V32:V32">SUM(IF(ISNUMBER(V33),$T33*V33,0))/SUM(IF(ISNUMBER(V33),$T33,0))</f>
        <v>100</v>
      </c>
      <c r="W32" s="104" t="n">
        <f aca="false">SUM(IF(ISNUMBER(W33),$T33*W33,0))/SUM(IF(ISNUMBER(W33),$T33,0))</f>
        <v>100</v>
      </c>
      <c r="X32" s="104" t="n">
        <f aca="false">SUM(IF(ISNUMBER(X33),$T33*X33,0))/SUM(IF(ISNUMBER(X33),$T33,0))</f>
        <v>100</v>
      </c>
      <c r="Y32" s="104" t="n">
        <f aca="false">SUM(IF(ISNUMBER(Y33),$T33*Y33,0))/SUM(IF(ISNUMBER(Y33),$T33,0))</f>
        <v>100</v>
      </c>
      <c r="Z32" s="104" t="n">
        <f aca="false">SUM(IF(ISNUMBER(Z33),$T33*Z33,0))/SUM(IF(ISNUMBER(Z33),$T33,0))</f>
        <v>100</v>
      </c>
      <c r="AA32" s="104" t="n">
        <f aca="false">SUM(IF(ISNUMBER(AA33),$T33*AA33,0))/SUM(IF(ISNUMBER(AA33),$T33,0))</f>
        <v>0</v>
      </c>
      <c r="AB32" s="104" t="n">
        <f aca="false">SUM(IF(ISNUMBER(AB33),$T33*AB33,0))/SUM(IF(ISNUMBER(AB33),$T33,0))</f>
        <v>0</v>
      </c>
      <c r="AC32" s="104" t="n">
        <f aca="false">SUM(IF(ISNUMBER(AC33),$T33*AC33,0))/SUM(IF(ISNUMBER(AC33),$T33,0))</f>
        <v>100</v>
      </c>
      <c r="AD32" s="104" t="n">
        <f aca="false">SUM(IF(ISNUMBER(AD33),$T33*AD33,0))/SUM(IF(ISNUMBER(AD33),$T33,0))</f>
        <v>100</v>
      </c>
      <c r="AE32" s="104" t="n">
        <f aca="false">SUM(IF(ISNUMBER(AE33),$T33*AE33,0))/SUM(IF(ISNUMBER(AE33),$T33,0))</f>
        <v>100</v>
      </c>
      <c r="AF32" s="104" t="n">
        <f aca="false">SUM(IF(ISNUMBER(AF33),$T33*AF33,0))/SUM(IF(ISNUMBER(AF33),$T33,0))</f>
        <v>100</v>
      </c>
      <c r="AG32" s="104" t="n">
        <f aca="false">SUM(IF(ISNUMBER(AG33),$T33*AG33,0))/SUM(IF(ISNUMBER(AG33),$T33,0))</f>
        <v>0</v>
      </c>
      <c r="AH32" s="104" t="e">
        <f aca="false">SUM(IF(ISNUMBER(AH33),$T33*AH33,0))/SUM(IF(ISNUMBER(AH33),$T33,0))</f>
        <v>#DIV/0!</v>
      </c>
      <c r="AI32" s="104" t="n">
        <f aca="false">SUM(IF(ISNUMBER(AI33),$T33*AI33,0))/SUM(IF(ISNUMBER(AI33),$T33,0))</f>
        <v>100</v>
      </c>
      <c r="AJ32" s="104" t="n">
        <f aca="false">SUM(IF(ISNUMBER(AJ33),$T33*AJ33,0))/SUM(IF(ISNUMBER(AJ33),$T33,0))</f>
        <v>100</v>
      </c>
      <c r="AK32" s="104" t="n">
        <f aca="false">SUM(IF(ISNUMBER(AK33),$T33*AK33,0))/SUM(IF(ISNUMBER(AK33),$T33,0))</f>
        <v>100</v>
      </c>
      <c r="AL32" s="104" t="n">
        <f aca="false">SUM(IF(ISNUMBER(AL33),$T33*AL33,0))/SUM(IF(ISNUMBER(AL33),$T33,0))</f>
        <v>100</v>
      </c>
      <c r="AM32" s="104" t="n">
        <f aca="false">SUM(IF(ISNUMBER(AM33),$T33*AM33,0))/SUM(IF(ISNUMBER(AM33),$T33,0))</f>
        <v>100</v>
      </c>
      <c r="AN32" s="104" t="n">
        <f aca="false">SUM(IF(ISNUMBER(AN33),$T33*AN33,0))/SUM(IF(ISNUMBER(AN33),$T33,0))</f>
        <v>100</v>
      </c>
      <c r="AO32" s="104" t="n">
        <f aca="false">SUM(IF(ISNUMBER(AO33),$T33*AO33,0))/SUM(IF(ISNUMBER(AO33),$T33,0))</f>
        <v>100</v>
      </c>
      <c r="AP32" s="104" t="n">
        <f aca="false">SUM(IF(ISNUMBER(AP33),$T33*AP33,0))/SUM(IF(ISNUMBER(AP33),$T33,0))</f>
        <v>0</v>
      </c>
      <c r="AQ32" s="104" t="n">
        <f aca="false">SUM(IF(ISNUMBER(AQ33),$T33*AQ33,0))/SUM(IF(ISNUMBER(AQ33),$T33,0))</f>
        <v>100</v>
      </c>
      <c r="AR32" s="104" t="n">
        <f aca="false">SUM(IF(ISNUMBER(AR33),$T33*AR33,0))/SUM(IF(ISNUMBER(AR33),$T33,0))</f>
        <v>100</v>
      </c>
      <c r="AS32" s="104" t="n">
        <f aca="false">SUM(IF(ISNUMBER(AS33),$T33*AS33,0))/SUM(IF(ISNUMBER(AS33),$T33,0))</f>
        <v>100</v>
      </c>
      <c r="AT32" s="104" t="n">
        <f aca="false">SUM(IF(ISNUMBER(AT33),$T33*AT33,0))/SUM(IF(ISNUMBER(AT33),$T33,0))</f>
        <v>100</v>
      </c>
      <c r="AU32" s="104" t="n">
        <f aca="false">SUM(IF(ISNUMBER(AU33),$T33*AU33,0))/SUM(IF(ISNUMBER(AU33),$T33,0))</f>
        <v>100</v>
      </c>
      <c r="AV32" s="104" t="n">
        <f aca="false">SUM(IF(ISNUMBER(AV33),$T33*AV33,0))/SUM(IF(ISNUMBER(AV33),$T33,0))</f>
        <v>100</v>
      </c>
      <c r="AW32" s="104" t="n">
        <f aca="false">SUM(IF(ISNUMBER(AW33),$T33*AW33,0))/SUM(IF(ISNUMBER(AW33),$T33,0))</f>
        <v>0</v>
      </c>
      <c r="AX32" s="104" t="n">
        <f aca="false">SUM(IF(ISNUMBER(AX33),$T33*AX33,0))/SUM(IF(ISNUMBER(AX33),$T33,0))</f>
        <v>0</v>
      </c>
      <c r="AY32" s="104" t="n">
        <f aca="false">SUM(IF(ISNUMBER(AY33),$T33*AY33,0))/SUM(IF(ISNUMBER(AY33),$T33,0))</f>
        <v>100</v>
      </c>
      <c r="AZ32" s="104" t="n">
        <f aca="false">SUM(IF(ISNUMBER(AZ33),$T33*AZ33,0))/SUM(IF(ISNUMBER(AZ33),$T33,0))</f>
        <v>0</v>
      </c>
      <c r="BA32" s="104" t="n">
        <f aca="false">SUM(IF(ISNUMBER(BA33),$T33*BA33,0))/SUM(IF(ISNUMBER(BA33),$T33,0))</f>
        <v>100</v>
      </c>
      <c r="BB32" s="104" t="n">
        <f aca="false">SUM(IF(ISNUMBER(BB33),$T33*BB33,0))/SUM(IF(ISNUMBER(BB33),$T33,0))</f>
        <v>78</v>
      </c>
      <c r="BC32" s="104" t="n">
        <f aca="false">SUM(IF(ISNUMBER(BC33),$T33*BC33,0))/SUM(IF(ISNUMBER(BC33),$T33,0))</f>
        <v>100</v>
      </c>
      <c r="BD32" s="104" t="n">
        <f aca="false">SUM(IF(ISNUMBER(BD33),$T33*BD33,0))/SUM(IF(ISNUMBER(BD33),$T33,0))</f>
        <v>100</v>
      </c>
      <c r="BE32" s="104" t="n">
        <f aca="false">SUM(IF(ISNUMBER(BE33),$T33*BE33,0))/SUM(IF(ISNUMBER(BE33),$T33,0))</f>
        <v>100</v>
      </c>
      <c r="BF32" s="104" t="n">
        <f aca="false">SUM(IF(ISNUMBER(BF33),$T33*BF33,0))/SUM(IF(ISNUMBER(BF33),$T33,0))</f>
        <v>100</v>
      </c>
      <c r="BG32" s="104" t="n">
        <f aca="false">SUM(IF(ISNUMBER(BG33),$T33*BG33,0))/SUM(IF(ISNUMBER(BG33),$T33,0))</f>
        <v>100</v>
      </c>
      <c r="BH32" s="104" t="n">
        <f aca="false">SUM(IF(ISNUMBER(BH33),$T33*BH33,0))/SUM(IF(ISNUMBER(BH33),$T33,0))</f>
        <v>100</v>
      </c>
      <c r="BI32" s="104" t="n">
        <f aca="false">SUM(IF(ISNUMBER(BI33),$T33*BI33,0))/SUM(IF(ISNUMBER(BI33),$T33,0))</f>
        <v>0</v>
      </c>
      <c r="BJ32" s="104" t="n">
        <f aca="false">SUM(IF(ISNUMBER(BJ33),$T33*BJ33,0))/SUM(IF(ISNUMBER(BJ33),$T33,0))</f>
        <v>50</v>
      </c>
      <c r="BK32" s="104" t="n">
        <f aca="false">SUM(IF(ISNUMBER(BK33),$T33*BK33,0))/SUM(IF(ISNUMBER(BK33),$T33,0))</f>
        <v>50</v>
      </c>
      <c r="BL32" s="104" t="n">
        <f aca="false">SUM(IF(ISNUMBER(BL33),$T33*BL33,0))/SUM(IF(ISNUMBER(BL33),$T33,0))</f>
        <v>100</v>
      </c>
      <c r="BM32" s="104" t="n">
        <f aca="false">SUM(IF(ISNUMBER(BM33),$T33*BM33,0))/SUM(IF(ISNUMBER(BM33),$T33,0))</f>
        <v>100</v>
      </c>
      <c r="BN32" s="104" t="n">
        <f aca="false">SUM(IF(ISNUMBER(BN33),$T33*BN33,0))/SUM(IF(ISNUMBER(BN33),$T33,0))</f>
        <v>100</v>
      </c>
      <c r="BO32" s="104" t="n">
        <f aca="false">SUM(IF(ISNUMBER(BO33),$T33*BO33,0))/SUM(IF(ISNUMBER(BO33),$T33,0))</f>
        <v>100</v>
      </c>
      <c r="BP32" s="104" t="n">
        <f aca="false">SUM(IF(ISNUMBER(BP33),$T33*BP33,0))/SUM(IF(ISNUMBER(BP33),$T33,0))</f>
        <v>100</v>
      </c>
      <c r="BQ32" s="104" t="n">
        <f aca="false">SUM(IF(ISNUMBER(BQ33),$T33*BQ33,0))/SUM(IF(ISNUMBER(BQ33),$T33,0))</f>
        <v>0</v>
      </c>
      <c r="BR32" s="104" t="n">
        <f aca="false">SUM(IF(ISNUMBER(BR33),$T33*BR33,0))/SUM(IF(ISNUMBER(BR33),$T33,0))</f>
        <v>0</v>
      </c>
      <c r="BS32" s="104" t="n">
        <f aca="false">SUM(IF(ISNUMBER(BS33),$T33*BS33,0))/SUM(IF(ISNUMBER(BS33),$T33,0))</f>
        <v>100</v>
      </c>
      <c r="BT32" s="104" t="n">
        <f aca="false">SUM(IF(ISNUMBER(BT33),$T33*BT33,0))/SUM(IF(ISNUMBER(BT33),$T33,0))</f>
        <v>100</v>
      </c>
      <c r="BU32" s="104" t="n">
        <f aca="false">SUM(IF(ISNUMBER(BU33),$T33*BU33,0))/SUM(IF(ISNUMBER(BU33),$T33,0))</f>
        <v>100</v>
      </c>
      <c r="BV32" s="104" t="n">
        <f aca="false">SUM(IF(ISNUMBER(BV33),$T33*BV33,0))/SUM(IF(ISNUMBER(BV33),$T33,0))</f>
        <v>100</v>
      </c>
      <c r="BW32" s="104" t="n">
        <f aca="false">SUM(IF(ISNUMBER(BW33),$T33*BW33,0))/SUM(IF(ISNUMBER(BW33),$T33,0))</f>
        <v>100</v>
      </c>
      <c r="BX32" s="104" t="n">
        <f aca="false">SUM(IF(ISNUMBER(BX33),$T33*BX33,0))/SUM(IF(ISNUMBER(BX33),$T33,0))</f>
        <v>100</v>
      </c>
      <c r="BY32" s="104" t="n">
        <f aca="false">SUM(IF(ISNUMBER(BY33),$T33*BY33,0))/SUM(IF(ISNUMBER(BY33),$T33,0))</f>
        <v>100</v>
      </c>
      <c r="BZ32" s="104" t="n">
        <f aca="false">SUM(IF(ISNUMBER(BZ33),$T33*BZ33,0))/SUM(IF(ISNUMBER(BZ33),$T33,0))</f>
        <v>67</v>
      </c>
      <c r="CA32" s="104" t="n">
        <f aca="false">SUM(IF(ISNUMBER(CA33),$T33*CA33,0))/SUM(IF(ISNUMBER(CA33),$T33,0))</f>
        <v>100</v>
      </c>
      <c r="CB32" s="104" t="n">
        <f aca="false">SUM(IF(ISNUMBER(CB33),$T33*CB33,0))/SUM(IF(ISNUMBER(CB33),$T33,0))</f>
        <v>100</v>
      </c>
      <c r="CC32" s="104" t="n">
        <f aca="false">SUM(IF(ISNUMBER(CC33),$T33*CC33,0))/SUM(IF(ISNUMBER(CC33),$T33,0))</f>
        <v>100</v>
      </c>
      <c r="CD32" s="104" t="n">
        <f aca="false">SUM(IF(ISNUMBER(CD33),$T33*CD33,0))/SUM(IF(ISNUMBER(CD33),$T33,0))</f>
        <v>100</v>
      </c>
      <c r="CE32" s="104" t="n">
        <f aca="false">SUM(IF(ISNUMBER(CE33),$T33*CE33,0))/SUM(IF(ISNUMBER(CE33),$T33,0))</f>
        <v>100</v>
      </c>
      <c r="CF32" s="104" t="e">
        <f aca="false">SUM(IF(ISNUMBER(CF33),$T33*CF33,0))/SUM(IF(ISNUMBER(CF33),$T33,0))</f>
        <v>#DIV/0!</v>
      </c>
      <c r="CG32" s="104" t="n">
        <f aca="false">SUM(IF(ISNUMBER(CG33),$T33*CG33,0))/SUM(IF(ISNUMBER(CG33),$T33,0))</f>
        <v>0</v>
      </c>
      <c r="CH32" s="104" t="n">
        <f aca="false">SUM(IF(ISNUMBER(CH33),$T33*CH33,0))/SUM(IF(ISNUMBER(CH33),$T33,0))</f>
        <v>0</v>
      </c>
      <c r="CI32" s="104" t="n">
        <f aca="false">SUM(IF(ISNUMBER(CI33),$T33*CI33,0))/SUM(IF(ISNUMBER(CI33),$T33,0))</f>
        <v>100</v>
      </c>
      <c r="CJ32" s="104" t="n">
        <f aca="false">SUM(IF(ISNUMBER(CJ33),$T33*CJ33,0))/SUM(IF(ISNUMBER(CJ33),$T33,0))</f>
        <v>50</v>
      </c>
      <c r="CK32" s="104" t="n">
        <f aca="false">SUM(IF(ISNUMBER(CK33),$T33*CK33,0))/SUM(IF(ISNUMBER(CK33),$T33,0))</f>
        <v>0</v>
      </c>
      <c r="CL32" s="104" t="n">
        <f aca="false">SUM(IF(ISNUMBER(CL33),$T33*CL33,0))/SUM(IF(ISNUMBER(CL33),$T33,0))</f>
        <v>100</v>
      </c>
      <c r="CM32" s="104" t="n">
        <f aca="false">SUM(IF(ISNUMBER(CM33),$T33*CM33,0))/SUM(IF(ISNUMBER(CM33),$T33,0))</f>
        <v>100</v>
      </c>
      <c r="CN32" s="104" t="n">
        <f aca="false">SUM(IF(ISNUMBER(CN33),$T33*CN33,0))/SUM(IF(ISNUMBER(CN33),$T33,0))</f>
        <v>100</v>
      </c>
      <c r="CO32" s="104" t="n">
        <f aca="false">SUM(IF(ISNUMBER(CO33),$T33*CO33,0))/SUM(IF(ISNUMBER(CO33),$T33,0))</f>
        <v>100</v>
      </c>
      <c r="CP32" s="104" t="n">
        <f aca="false">SUM(IF(ISNUMBER(CP33),$T33*CP33,0))/SUM(IF(ISNUMBER(CP33),$T33,0))</f>
        <v>100</v>
      </c>
      <c r="CQ32" s="104" t="n">
        <f aca="false">SUM(IF(ISNUMBER(CQ33),$T33*CQ33,0))/SUM(IF(ISNUMBER(CQ33),$T33,0))</f>
        <v>0</v>
      </c>
      <c r="CR32" s="104" t="n">
        <f aca="false">SUM(IF(ISNUMBER(CR33),$T33*CR33,0))/SUM(IF(ISNUMBER(CR33),$T33,0))</f>
        <v>50</v>
      </c>
      <c r="CS32" s="104" t="n">
        <f aca="false">SUM(IF(ISNUMBER(CS33),$T33*CS33,0))/SUM(IF(ISNUMBER(CS33),$T33,0))</f>
        <v>100</v>
      </c>
      <c r="CT32" s="104" t="n">
        <f aca="false">SUM(IF(ISNUMBER(CT33),$T33*CT33,0))/SUM(IF(ISNUMBER(CT33),$T33,0))</f>
        <v>100</v>
      </c>
      <c r="CU32" s="104" t="n">
        <f aca="false">SUM(IF(ISNUMBER(CU33),$T33*CU33,0))/SUM(IF(ISNUMBER(CU33),$T33,0))</f>
        <v>0</v>
      </c>
      <c r="CV32" s="104" t="n">
        <f aca="false">SUM(IF(ISNUMBER(CV33),$T33*CV33,0))/SUM(IF(ISNUMBER(CV33),$T33,0))</f>
        <v>0</v>
      </c>
      <c r="CW32" s="104" t="n">
        <f aca="false">SUM(IF(ISNUMBER(CW33),$T33*CW33,0))/SUM(IF(ISNUMBER(CW33),$T33,0))</f>
        <v>100</v>
      </c>
    </row>
    <row r="33" s="103" customFormat="true" ht="15.5" hidden="false" customHeight="false" outlineLevel="0" collapsed="false">
      <c r="A33" s="107" t="n">
        <v>1331</v>
      </c>
      <c r="B33" s="107" t="n">
        <v>4</v>
      </c>
      <c r="C33" s="103" t="str">
        <f aca="true">IF(ISBLANK(OFFSET('outliers treatment'!$A$3,MATCH($A33,'outliers treatment'!$A$4:$A$154,0),MATCH(C$4,'outliers treatment'!$4:$4,0)-1)),"",OFFSET('outliers treatment'!$A$3,MATCH($A33,'outliers treatment'!$A$4:$A$154,0),MATCH(C$4,'outliers treatment'!$4:$4,0)-1))</f>
        <v/>
      </c>
      <c r="D33" s="103" t="str">
        <f aca="true">IF(ISBLANK(OFFSET('outliers treatment'!$A$3,MATCH($A33,'outliers treatment'!$A$4:$A$154,0),MATCH(D$4,'outliers treatment'!$4:$4,0)-1)),"",OFFSET('outliers treatment'!$A$3,MATCH($A33,'outliers treatment'!$A$4:$A$154,0),MATCH(D$4,'outliers treatment'!$4:$4,0)-1))</f>
        <v>Expert assessment data - E.2.3</v>
      </c>
      <c r="E33" s="103" t="str">
        <f aca="true">IF(ISBLANK(OFFSET('outliers treatment'!$A$3,MATCH($A33,'outliers treatment'!$A$4:$A$154,0),MATCH(E$4,'outliers treatment'!$4:$4,0)-1)),"",OFFSET('outliers treatment'!$A$3,MATCH($A33,'outliers treatment'!$A$4:$A$154,0),MATCH(E$4,'outliers treatment'!$4:$4,0)-1))</f>
        <v> Measures that restrict anti-competitive behaviour and exploitation by monopolistic companies</v>
      </c>
      <c r="F33" s="103" t="str">
        <f aca="true">IF(ISBLANK(OFFSET('outliers treatment'!$A$3,MATCH($A33,'outliers treatment'!$A$4:$A$154,0),MATCH(F$4,'outliers treatment'!$4:$4,0)-1)),"",OFFSET('outliers treatment'!$A$3,MATCH($A33,'outliers treatment'!$A$4:$A$154,0),MATCH(F$4,'outliers treatment'!$4:$4,0)-1))</f>
        <v/>
      </c>
      <c r="G33" s="103" t="str">
        <f aca="true">IF(ISBLANK(OFFSET('outliers treatment'!$A$3,MATCH($A33,'outliers treatment'!$A$4:$A$154,0),MATCH(G$4,'outliers treatment'!$4:$4,0)-1)),"",OFFSET('outliers treatment'!$A$3,MATCH($A33,'outliers treatment'!$A$4:$A$154,0),MATCH(G$4,'outliers treatment'!$4:$4,0)-1))</f>
        <v/>
      </c>
      <c r="H33" s="103" t="str">
        <f aca="true">IF(ISBLANK(OFFSET('outliers treatment'!$A$3,MATCH($A33,'outliers treatment'!$A$4:$A$154,0),MATCH(H$4,'outliers treatment'!$4:$4,0)-1)),"",OFFSET('outliers treatment'!$A$3,MATCH($A33,'outliers treatment'!$A$4:$A$154,0),MATCH(H$4,'outliers treatment'!$4:$4,0)-1))</f>
        <v/>
      </c>
      <c r="I33" s="103" t="str">
        <f aca="true">IF(ISBLANK(OFFSET('outliers treatment'!$A$3,MATCH($A33,'outliers treatment'!$A$4:$A$154,0),MATCH(I$4,'outliers treatment'!$4:$4,0)-1)),"",OFFSET('outliers treatment'!$A$3,MATCH($A33,'outliers treatment'!$A$4:$A$154,0),MATCH(I$4,'outliers treatment'!$4:$4,0)-1))</f>
        <v/>
      </c>
      <c r="J33" s="104" t="n">
        <f aca="false" t="array" ref="J33:J33">MIN(IF(ISNUMBER(V33:CW33),V33:CW33))</f>
        <v>0</v>
      </c>
      <c r="K33" s="103" t="n">
        <f aca="false" t="array" ref="K33:K33">MAX(IF(ISNUMBER(V33:CW33),V33:CW33))</f>
        <v>100</v>
      </c>
      <c r="L33" s="103" t="n">
        <f aca="true">IF(ISBLANK(OFFSET('outliers treatment'!$A$3,MATCH($A33,'outliers treatment'!$A$4:$A$154,0),MATCH(L$4,'outliers treatment'!$4:$4,0)-1)),"",OFFSET('outliers treatment'!$A$3,MATCH($A33,'outliers treatment'!$A$4:$A$154,0),MATCH(L$4,'outliers treatment'!$4:$4,0)-1))</f>
        <v>1.5425</v>
      </c>
      <c r="M33" s="103" t="n">
        <f aca="true">IF(ISBLANK(OFFSET('outliers treatment'!$A$3,MATCH($A33,'outliers treatment'!$A$4:$A$154,0),MATCH(M$4,'outliers treatment'!$4:$4,0)-1)),"",OFFSET('outliers treatment'!$A$3,MATCH($A33,'outliers treatment'!$A$4:$A$154,0),MATCH(M$4,'outliers treatment'!$4:$4,0)-1))</f>
        <v>2</v>
      </c>
      <c r="N33" s="103" t="n">
        <f aca="true">IF(ISBLANK(OFFSET('outliers treatment'!$A$3,MATCH($A33,'outliers treatment'!$A$4:$A$154,0),MATCH(N$4,'outliers treatment'!$4:$4,0)-1)),"",OFFSET('outliers treatment'!$A$3,MATCH($A33,'outliers treatment'!$A$4:$A$154,0),MATCH(N$4,'outliers treatment'!$4:$4,0)-1))</f>
        <v>0.4575</v>
      </c>
      <c r="O33" s="103" t="n">
        <f aca="true">IF(ISBLANK(OFFSET('outliers treatment'!$A$3,MATCH($A33,'outliers treatment'!$A$4:$A$154,0),MATCH(O$4,'outliers treatment'!$4:$4,0)-1)),"",OFFSET('outliers treatment'!$A$3,MATCH($A33,'outliers treatment'!$A$4:$A$154,0),MATCH(O$4,'outliers treatment'!$4:$4,0)-1))</f>
        <v>1</v>
      </c>
      <c r="P33" s="103" t="n">
        <f aca="true">IF(ISBLANK(OFFSET('outliers treatment'!$A$3,MATCH($A33,'outliers treatment'!$A$4:$A$154,0),MATCH(P$4,'outliers treatment'!$4:$4,0)-1)),"",OFFSET('outliers treatment'!$A$3,MATCH($A33,'outliers treatment'!$A$4:$A$154,0),MATCH(P$4,'outliers treatment'!$4:$4,0)-1))</f>
        <v>2</v>
      </c>
      <c r="Q33" s="103" t="n">
        <f aca="false">IFERROR(P33-O33,"")</f>
        <v>1</v>
      </c>
      <c r="R33" s="105" t="n">
        <f aca="false" t="array" ref="R33:R33">IFERROR(SKEW(IF(ISNUMBER(V33:CW33),V33:CW33,"")),"")</f>
        <v>-1.26741685804903</v>
      </c>
      <c r="S33" s="103" t="n">
        <v>0</v>
      </c>
      <c r="T33" s="103" t="n">
        <v>0.5</v>
      </c>
      <c r="U33" s="106" t="n">
        <f aca="false" t="array" ref="U33:U33">IF(B33&lt;4,"",1-IFERROR(SUM(ISNUMBER(V33:CW33)*(1-$V$3:$CW$3))/COUNTIF($V$3:$CW$3,0),0))</f>
        <v>0.025</v>
      </c>
      <c r="V33" s="104" t="n">
        <f aca="true">IF($L33="","",IF(ISNUMBER(OFFSET('Data transformed'!$A$4,MATCH($A33,'Data transformed'!$A$5:$A$185,0),MATCH(V$4,'Data transformed'!$4:$4,0)-1)), (MIN(MAX(OFFSET('Data transformed'!$A$4,MATCH($A33,'Data transformed'!$A$5:$A$185,0),MATCH(V$4,'Data transformed'!$4:$4,0)-1),$O33),$P33)-$O33)/$Q33*100,"NA"))</f>
        <v>100</v>
      </c>
      <c r="W33" s="104" t="n">
        <f aca="true">IF($L33="","",IF(ISNUMBER(OFFSET('Data transformed'!$A$4,MATCH($A33,'Data transformed'!$A$5:$A$185,0),MATCH(W$4,'Data transformed'!$4:$4,0)-1)), (MIN(MAX(OFFSET('Data transformed'!$A$4,MATCH($A33,'Data transformed'!$A$5:$A$185,0),MATCH(W$4,'Data transformed'!$4:$4,0)-1),$O33),$P33)-$O33)/$Q33*100,"NA"))</f>
        <v>100</v>
      </c>
      <c r="X33" s="104" t="n">
        <f aca="true">IF($L33="","",IF(ISNUMBER(OFFSET('Data transformed'!$A$4,MATCH($A33,'Data transformed'!$A$5:$A$185,0),MATCH(X$4,'Data transformed'!$4:$4,0)-1)), (MIN(MAX(OFFSET('Data transformed'!$A$4,MATCH($A33,'Data transformed'!$A$5:$A$185,0),MATCH(X$4,'Data transformed'!$4:$4,0)-1),$O33),$P33)-$O33)/$Q33*100,"NA"))</f>
        <v>100</v>
      </c>
      <c r="Y33" s="104" t="n">
        <f aca="true">IF($L33="","",IF(ISNUMBER(OFFSET('Data transformed'!$A$4,MATCH($A33,'Data transformed'!$A$5:$A$185,0),MATCH(Y$4,'Data transformed'!$4:$4,0)-1)), (MIN(MAX(OFFSET('Data transformed'!$A$4,MATCH($A33,'Data transformed'!$A$5:$A$185,0),MATCH(Y$4,'Data transformed'!$4:$4,0)-1),$O33),$P33)-$O33)/$Q33*100,"NA"))</f>
        <v>100</v>
      </c>
      <c r="Z33" s="104" t="n">
        <f aca="true">IF($L33="","",IF(ISNUMBER(OFFSET('Data transformed'!$A$4,MATCH($A33,'Data transformed'!$A$5:$A$185,0),MATCH(Z$4,'Data transformed'!$4:$4,0)-1)), (MIN(MAX(OFFSET('Data transformed'!$A$4,MATCH($A33,'Data transformed'!$A$5:$A$185,0),MATCH(Z$4,'Data transformed'!$4:$4,0)-1),$O33),$P33)-$O33)/$Q33*100,"NA"))</f>
        <v>100</v>
      </c>
      <c r="AA33" s="104" t="n">
        <f aca="true">IF($L33="","",IF(ISNUMBER(OFFSET('Data transformed'!$A$4,MATCH($A33,'Data transformed'!$A$5:$A$185,0),MATCH(AA$4,'Data transformed'!$4:$4,0)-1)), (MIN(MAX(OFFSET('Data transformed'!$A$4,MATCH($A33,'Data transformed'!$A$5:$A$185,0),MATCH(AA$4,'Data transformed'!$4:$4,0)-1),$O33),$P33)-$O33)/$Q33*100,"NA"))</f>
        <v>0</v>
      </c>
      <c r="AB33" s="104" t="n">
        <f aca="true">IF($L33="","",IF(ISNUMBER(OFFSET('Data transformed'!$A$4,MATCH($A33,'Data transformed'!$A$5:$A$185,0),MATCH(AB$4,'Data transformed'!$4:$4,0)-1)), (MIN(MAX(OFFSET('Data transformed'!$A$4,MATCH($A33,'Data transformed'!$A$5:$A$185,0),MATCH(AB$4,'Data transformed'!$4:$4,0)-1),$O33),$P33)-$O33)/$Q33*100,"NA"))</f>
        <v>0</v>
      </c>
      <c r="AC33" s="104" t="n">
        <f aca="true">IF($L33="","",IF(ISNUMBER(OFFSET('Data transformed'!$A$4,MATCH($A33,'Data transformed'!$A$5:$A$185,0),MATCH(AC$4,'Data transformed'!$4:$4,0)-1)), (MIN(MAX(OFFSET('Data transformed'!$A$4,MATCH($A33,'Data transformed'!$A$5:$A$185,0),MATCH(AC$4,'Data transformed'!$4:$4,0)-1),$O33),$P33)-$O33)/$Q33*100,"NA"))</f>
        <v>100</v>
      </c>
      <c r="AD33" s="104" t="n">
        <f aca="true">IF($L33="","",IF(ISNUMBER(OFFSET('Data transformed'!$A$4,MATCH($A33,'Data transformed'!$A$5:$A$185,0),MATCH(AD$4,'Data transformed'!$4:$4,0)-1)), (MIN(MAX(OFFSET('Data transformed'!$A$4,MATCH($A33,'Data transformed'!$A$5:$A$185,0),MATCH(AD$4,'Data transformed'!$4:$4,0)-1),$O33),$P33)-$O33)/$Q33*100,"NA"))</f>
        <v>100</v>
      </c>
      <c r="AE33" s="104" t="n">
        <f aca="true">IF($L33="","",IF(ISNUMBER(OFFSET('Data transformed'!$A$4,MATCH($A33,'Data transformed'!$A$5:$A$185,0),MATCH(AE$4,'Data transformed'!$4:$4,0)-1)), (MIN(MAX(OFFSET('Data transformed'!$A$4,MATCH($A33,'Data transformed'!$A$5:$A$185,0),MATCH(AE$4,'Data transformed'!$4:$4,0)-1),$O33),$P33)-$O33)/$Q33*100,"NA"))</f>
        <v>100</v>
      </c>
      <c r="AF33" s="104" t="n">
        <f aca="true">IF($L33="","",IF(ISNUMBER(OFFSET('Data transformed'!$A$4,MATCH($A33,'Data transformed'!$A$5:$A$185,0),MATCH(AF$4,'Data transformed'!$4:$4,0)-1)), (MIN(MAX(OFFSET('Data transformed'!$A$4,MATCH($A33,'Data transformed'!$A$5:$A$185,0),MATCH(AF$4,'Data transformed'!$4:$4,0)-1),$O33),$P33)-$O33)/$Q33*100,"NA"))</f>
        <v>100</v>
      </c>
      <c r="AG33" s="104" t="n">
        <f aca="true">IF($L33="","",IF(ISNUMBER(OFFSET('Data transformed'!$A$4,MATCH($A33,'Data transformed'!$A$5:$A$185,0),MATCH(AG$4,'Data transformed'!$4:$4,0)-1)), (MIN(MAX(OFFSET('Data transformed'!$A$4,MATCH($A33,'Data transformed'!$A$5:$A$185,0),MATCH(AG$4,'Data transformed'!$4:$4,0)-1),$O33),$P33)-$O33)/$Q33*100,"NA"))</f>
        <v>0</v>
      </c>
      <c r="AH33" s="104" t="str">
        <f aca="true">IF($L33="","",IF(ISNUMBER(OFFSET('Data transformed'!$A$4,MATCH($A33,'Data transformed'!$A$5:$A$185,0),MATCH(AH$4,'Data transformed'!$4:$4,0)-1)), (MIN(MAX(OFFSET('Data transformed'!$A$4,MATCH($A33,'Data transformed'!$A$5:$A$185,0),MATCH(AH$4,'Data transformed'!$4:$4,0)-1),$O33),$P33)-$O33)/$Q33*100,"NA"))</f>
        <v>NA</v>
      </c>
      <c r="AI33" s="104" t="n">
        <f aca="true">IF($L33="","",IF(ISNUMBER(OFFSET('Data transformed'!$A$4,MATCH($A33,'Data transformed'!$A$5:$A$185,0),MATCH(AI$4,'Data transformed'!$4:$4,0)-1)), (MIN(MAX(OFFSET('Data transformed'!$A$4,MATCH($A33,'Data transformed'!$A$5:$A$185,0),MATCH(AI$4,'Data transformed'!$4:$4,0)-1),$O33),$P33)-$O33)/$Q33*100,"NA"))</f>
        <v>100</v>
      </c>
      <c r="AJ33" s="104" t="n">
        <f aca="true">IF($L33="","",IF(ISNUMBER(OFFSET('Data transformed'!$A$4,MATCH($A33,'Data transformed'!$A$5:$A$185,0),MATCH(AJ$4,'Data transformed'!$4:$4,0)-1)), (MIN(MAX(OFFSET('Data transformed'!$A$4,MATCH($A33,'Data transformed'!$A$5:$A$185,0),MATCH(AJ$4,'Data transformed'!$4:$4,0)-1),$O33),$P33)-$O33)/$Q33*100,"NA"))</f>
        <v>100</v>
      </c>
      <c r="AK33" s="104" t="n">
        <f aca="true">IF($L33="","",IF(ISNUMBER(OFFSET('Data transformed'!$A$4,MATCH($A33,'Data transformed'!$A$5:$A$185,0),MATCH(AK$4,'Data transformed'!$4:$4,0)-1)), (MIN(MAX(OFFSET('Data transformed'!$A$4,MATCH($A33,'Data transformed'!$A$5:$A$185,0),MATCH(AK$4,'Data transformed'!$4:$4,0)-1),$O33),$P33)-$O33)/$Q33*100,"NA"))</f>
        <v>100</v>
      </c>
      <c r="AL33" s="104" t="n">
        <f aca="true">IF($L33="","",IF(ISNUMBER(OFFSET('Data transformed'!$A$4,MATCH($A33,'Data transformed'!$A$5:$A$185,0),MATCH(AL$4,'Data transformed'!$4:$4,0)-1)), (MIN(MAX(OFFSET('Data transformed'!$A$4,MATCH($A33,'Data transformed'!$A$5:$A$185,0),MATCH(AL$4,'Data transformed'!$4:$4,0)-1),$O33),$P33)-$O33)/$Q33*100,"NA"))</f>
        <v>100</v>
      </c>
      <c r="AM33" s="104" t="n">
        <f aca="true">IF($L33="","",IF(ISNUMBER(OFFSET('Data transformed'!$A$4,MATCH($A33,'Data transformed'!$A$5:$A$185,0),MATCH(AM$4,'Data transformed'!$4:$4,0)-1)), (MIN(MAX(OFFSET('Data transformed'!$A$4,MATCH($A33,'Data transformed'!$A$5:$A$185,0),MATCH(AM$4,'Data transformed'!$4:$4,0)-1),$O33),$P33)-$O33)/$Q33*100,"NA"))</f>
        <v>100</v>
      </c>
      <c r="AN33" s="104" t="n">
        <f aca="true">IF($L33="","",IF(ISNUMBER(OFFSET('Data transformed'!$A$4,MATCH($A33,'Data transformed'!$A$5:$A$185,0),MATCH(AN$4,'Data transformed'!$4:$4,0)-1)), (MIN(MAX(OFFSET('Data transformed'!$A$4,MATCH($A33,'Data transformed'!$A$5:$A$185,0),MATCH(AN$4,'Data transformed'!$4:$4,0)-1),$O33),$P33)-$O33)/$Q33*100,"NA"))</f>
        <v>100</v>
      </c>
      <c r="AO33" s="104" t="n">
        <f aca="true">IF($L33="","",IF(ISNUMBER(OFFSET('Data transformed'!$A$4,MATCH($A33,'Data transformed'!$A$5:$A$185,0),MATCH(AO$4,'Data transformed'!$4:$4,0)-1)), (MIN(MAX(OFFSET('Data transformed'!$A$4,MATCH($A33,'Data transformed'!$A$5:$A$185,0),MATCH(AO$4,'Data transformed'!$4:$4,0)-1),$O33),$P33)-$O33)/$Q33*100,"NA"))</f>
        <v>100</v>
      </c>
      <c r="AP33" s="104" t="n">
        <f aca="true">IF($L33="","",IF(ISNUMBER(OFFSET('Data transformed'!$A$4,MATCH($A33,'Data transformed'!$A$5:$A$185,0),MATCH(AP$4,'Data transformed'!$4:$4,0)-1)), (MIN(MAX(OFFSET('Data transformed'!$A$4,MATCH($A33,'Data transformed'!$A$5:$A$185,0),MATCH(AP$4,'Data transformed'!$4:$4,0)-1),$O33),$P33)-$O33)/$Q33*100,"NA"))</f>
        <v>0</v>
      </c>
      <c r="AQ33" s="104" t="n">
        <f aca="true">IF($L33="","",IF(ISNUMBER(OFFSET('Data transformed'!$A$4,MATCH($A33,'Data transformed'!$A$5:$A$185,0),MATCH(AQ$4,'Data transformed'!$4:$4,0)-1)), (MIN(MAX(OFFSET('Data transformed'!$A$4,MATCH($A33,'Data transformed'!$A$5:$A$185,0),MATCH(AQ$4,'Data transformed'!$4:$4,0)-1),$O33),$P33)-$O33)/$Q33*100,"NA"))</f>
        <v>100</v>
      </c>
      <c r="AR33" s="104" t="n">
        <f aca="true">IF($L33="","",IF(ISNUMBER(OFFSET('Data transformed'!$A$4,MATCH($A33,'Data transformed'!$A$5:$A$185,0),MATCH(AR$4,'Data transformed'!$4:$4,0)-1)), (MIN(MAX(OFFSET('Data transformed'!$A$4,MATCH($A33,'Data transformed'!$A$5:$A$185,0),MATCH(AR$4,'Data transformed'!$4:$4,0)-1),$O33),$P33)-$O33)/$Q33*100,"NA"))</f>
        <v>100</v>
      </c>
      <c r="AS33" s="104" t="n">
        <f aca="true">IF($L33="","",IF(ISNUMBER(OFFSET('Data transformed'!$A$4,MATCH($A33,'Data transformed'!$A$5:$A$185,0),MATCH(AS$4,'Data transformed'!$4:$4,0)-1)), (MIN(MAX(OFFSET('Data transformed'!$A$4,MATCH($A33,'Data transformed'!$A$5:$A$185,0),MATCH(AS$4,'Data transformed'!$4:$4,0)-1),$O33),$P33)-$O33)/$Q33*100,"NA"))</f>
        <v>100</v>
      </c>
      <c r="AT33" s="104" t="n">
        <f aca="true">IF($L33="","",IF(ISNUMBER(OFFSET('Data transformed'!$A$4,MATCH($A33,'Data transformed'!$A$5:$A$185,0),MATCH(AT$4,'Data transformed'!$4:$4,0)-1)), (MIN(MAX(OFFSET('Data transformed'!$A$4,MATCH($A33,'Data transformed'!$A$5:$A$185,0),MATCH(AT$4,'Data transformed'!$4:$4,0)-1),$O33),$P33)-$O33)/$Q33*100,"NA"))</f>
        <v>100</v>
      </c>
      <c r="AU33" s="104" t="n">
        <f aca="true">IF($L33="","",IF(ISNUMBER(OFFSET('Data transformed'!$A$4,MATCH($A33,'Data transformed'!$A$5:$A$185,0),MATCH(AU$4,'Data transformed'!$4:$4,0)-1)), (MIN(MAX(OFFSET('Data transformed'!$A$4,MATCH($A33,'Data transformed'!$A$5:$A$185,0),MATCH(AU$4,'Data transformed'!$4:$4,0)-1),$O33),$P33)-$O33)/$Q33*100,"NA"))</f>
        <v>100</v>
      </c>
      <c r="AV33" s="104" t="n">
        <f aca="true">IF($L33="","",IF(ISNUMBER(OFFSET('Data transformed'!$A$4,MATCH($A33,'Data transformed'!$A$5:$A$185,0),MATCH(AV$4,'Data transformed'!$4:$4,0)-1)), (MIN(MAX(OFFSET('Data transformed'!$A$4,MATCH($A33,'Data transformed'!$A$5:$A$185,0),MATCH(AV$4,'Data transformed'!$4:$4,0)-1),$O33),$P33)-$O33)/$Q33*100,"NA"))</f>
        <v>100</v>
      </c>
      <c r="AW33" s="104" t="n">
        <f aca="true">IF($L33="","",IF(ISNUMBER(OFFSET('Data transformed'!$A$4,MATCH($A33,'Data transformed'!$A$5:$A$185,0),MATCH(AW$4,'Data transformed'!$4:$4,0)-1)), (MIN(MAX(OFFSET('Data transformed'!$A$4,MATCH($A33,'Data transformed'!$A$5:$A$185,0),MATCH(AW$4,'Data transformed'!$4:$4,0)-1),$O33),$P33)-$O33)/$Q33*100,"NA"))</f>
        <v>0</v>
      </c>
      <c r="AX33" s="104" t="n">
        <f aca="true">IF($L33="","",IF(ISNUMBER(OFFSET('Data transformed'!$A$4,MATCH($A33,'Data transformed'!$A$5:$A$185,0),MATCH(AX$4,'Data transformed'!$4:$4,0)-1)), (MIN(MAX(OFFSET('Data transformed'!$A$4,MATCH($A33,'Data transformed'!$A$5:$A$185,0),MATCH(AX$4,'Data transformed'!$4:$4,0)-1),$O33),$P33)-$O33)/$Q33*100,"NA"))</f>
        <v>0</v>
      </c>
      <c r="AY33" s="104" t="n">
        <f aca="true">IF($L33="","",IF(ISNUMBER(OFFSET('Data transformed'!$A$4,MATCH($A33,'Data transformed'!$A$5:$A$185,0),MATCH(AY$4,'Data transformed'!$4:$4,0)-1)), (MIN(MAX(OFFSET('Data transformed'!$A$4,MATCH($A33,'Data transformed'!$A$5:$A$185,0),MATCH(AY$4,'Data transformed'!$4:$4,0)-1),$O33),$P33)-$O33)/$Q33*100,"NA"))</f>
        <v>100</v>
      </c>
      <c r="AZ33" s="104" t="n">
        <f aca="true">IF($L33="","",IF(ISNUMBER(OFFSET('Data transformed'!$A$4,MATCH($A33,'Data transformed'!$A$5:$A$185,0),MATCH(AZ$4,'Data transformed'!$4:$4,0)-1)), (MIN(MAX(OFFSET('Data transformed'!$A$4,MATCH($A33,'Data transformed'!$A$5:$A$185,0),MATCH(AZ$4,'Data transformed'!$4:$4,0)-1),$O33),$P33)-$O33)/$Q33*100,"NA"))</f>
        <v>0</v>
      </c>
      <c r="BA33" s="104" t="n">
        <f aca="true">IF($L33="","",IF(ISNUMBER(OFFSET('Data transformed'!$A$4,MATCH($A33,'Data transformed'!$A$5:$A$185,0),MATCH(BA$4,'Data transformed'!$4:$4,0)-1)), (MIN(MAX(OFFSET('Data transformed'!$A$4,MATCH($A33,'Data transformed'!$A$5:$A$185,0),MATCH(BA$4,'Data transformed'!$4:$4,0)-1),$O33),$P33)-$O33)/$Q33*100,"NA"))</f>
        <v>100</v>
      </c>
      <c r="BB33" s="104" t="n">
        <f aca="true">IF($L33="","",IF(ISNUMBER(OFFSET('Data transformed'!$A$4,MATCH($A33,'Data transformed'!$A$5:$A$185,0),MATCH(BB$4,'Data transformed'!$4:$4,0)-1)), (MIN(MAX(OFFSET('Data transformed'!$A$4,MATCH($A33,'Data transformed'!$A$5:$A$185,0),MATCH(BB$4,'Data transformed'!$4:$4,0)-1),$O33),$P33)-$O33)/$Q33*100,"NA"))</f>
        <v>78</v>
      </c>
      <c r="BC33" s="104" t="n">
        <f aca="true">IF($L33="","",IF(ISNUMBER(OFFSET('Data transformed'!$A$4,MATCH($A33,'Data transformed'!$A$5:$A$185,0),MATCH(BC$4,'Data transformed'!$4:$4,0)-1)), (MIN(MAX(OFFSET('Data transformed'!$A$4,MATCH($A33,'Data transformed'!$A$5:$A$185,0),MATCH(BC$4,'Data transformed'!$4:$4,0)-1),$O33),$P33)-$O33)/$Q33*100,"NA"))</f>
        <v>100</v>
      </c>
      <c r="BD33" s="104" t="n">
        <f aca="true">IF($L33="","",IF(ISNUMBER(OFFSET('Data transformed'!$A$4,MATCH($A33,'Data transformed'!$A$5:$A$185,0),MATCH(BD$4,'Data transformed'!$4:$4,0)-1)), (MIN(MAX(OFFSET('Data transformed'!$A$4,MATCH($A33,'Data transformed'!$A$5:$A$185,0),MATCH(BD$4,'Data transformed'!$4:$4,0)-1),$O33),$P33)-$O33)/$Q33*100,"NA"))</f>
        <v>100</v>
      </c>
      <c r="BE33" s="104" t="n">
        <f aca="true">IF($L33="","",IF(ISNUMBER(OFFSET('Data transformed'!$A$4,MATCH($A33,'Data transformed'!$A$5:$A$185,0),MATCH(BE$4,'Data transformed'!$4:$4,0)-1)), (MIN(MAX(OFFSET('Data transformed'!$A$4,MATCH($A33,'Data transformed'!$A$5:$A$185,0),MATCH(BE$4,'Data transformed'!$4:$4,0)-1),$O33),$P33)-$O33)/$Q33*100,"NA"))</f>
        <v>100</v>
      </c>
      <c r="BF33" s="104" t="n">
        <f aca="true">IF($L33="","",IF(ISNUMBER(OFFSET('Data transformed'!$A$4,MATCH($A33,'Data transformed'!$A$5:$A$185,0),MATCH(BF$4,'Data transformed'!$4:$4,0)-1)), (MIN(MAX(OFFSET('Data transformed'!$A$4,MATCH($A33,'Data transformed'!$A$5:$A$185,0),MATCH(BF$4,'Data transformed'!$4:$4,0)-1),$O33),$P33)-$O33)/$Q33*100,"NA"))</f>
        <v>100</v>
      </c>
      <c r="BG33" s="104" t="n">
        <f aca="true">IF($L33="","",IF(ISNUMBER(OFFSET('Data transformed'!$A$4,MATCH($A33,'Data transformed'!$A$5:$A$185,0),MATCH(BG$4,'Data transformed'!$4:$4,0)-1)), (MIN(MAX(OFFSET('Data transformed'!$A$4,MATCH($A33,'Data transformed'!$A$5:$A$185,0),MATCH(BG$4,'Data transformed'!$4:$4,0)-1),$O33),$P33)-$O33)/$Q33*100,"NA"))</f>
        <v>100</v>
      </c>
      <c r="BH33" s="104" t="n">
        <f aca="true">IF($L33="","",IF(ISNUMBER(OFFSET('Data transformed'!$A$4,MATCH($A33,'Data transformed'!$A$5:$A$185,0),MATCH(BH$4,'Data transformed'!$4:$4,0)-1)), (MIN(MAX(OFFSET('Data transformed'!$A$4,MATCH($A33,'Data transformed'!$A$5:$A$185,0),MATCH(BH$4,'Data transformed'!$4:$4,0)-1),$O33),$P33)-$O33)/$Q33*100,"NA"))</f>
        <v>100</v>
      </c>
      <c r="BI33" s="104" t="n">
        <f aca="true">IF($L33="","",IF(ISNUMBER(OFFSET('Data transformed'!$A$4,MATCH($A33,'Data transformed'!$A$5:$A$185,0),MATCH(BI$4,'Data transformed'!$4:$4,0)-1)), (MIN(MAX(OFFSET('Data transformed'!$A$4,MATCH($A33,'Data transformed'!$A$5:$A$185,0),MATCH(BI$4,'Data transformed'!$4:$4,0)-1),$O33),$P33)-$O33)/$Q33*100,"NA"))</f>
        <v>0</v>
      </c>
      <c r="BJ33" s="104" t="n">
        <f aca="true">IF($L33="","",IF(ISNUMBER(OFFSET('Data transformed'!$A$4,MATCH($A33,'Data transformed'!$A$5:$A$185,0),MATCH(BJ$4,'Data transformed'!$4:$4,0)-1)), (MIN(MAX(OFFSET('Data transformed'!$A$4,MATCH($A33,'Data transformed'!$A$5:$A$185,0),MATCH(BJ$4,'Data transformed'!$4:$4,0)-1),$O33),$P33)-$O33)/$Q33*100,"NA"))</f>
        <v>50</v>
      </c>
      <c r="BK33" s="104" t="n">
        <f aca="true">IF($L33="","",IF(ISNUMBER(OFFSET('Data transformed'!$A$4,MATCH($A33,'Data transformed'!$A$5:$A$185,0),MATCH(BK$4,'Data transformed'!$4:$4,0)-1)), (MIN(MAX(OFFSET('Data transformed'!$A$4,MATCH($A33,'Data transformed'!$A$5:$A$185,0),MATCH(BK$4,'Data transformed'!$4:$4,0)-1),$O33),$P33)-$O33)/$Q33*100,"NA"))</f>
        <v>50</v>
      </c>
      <c r="BL33" s="104" t="n">
        <f aca="true">IF($L33="","",IF(ISNUMBER(OFFSET('Data transformed'!$A$4,MATCH($A33,'Data transformed'!$A$5:$A$185,0),MATCH(BL$4,'Data transformed'!$4:$4,0)-1)), (MIN(MAX(OFFSET('Data transformed'!$A$4,MATCH($A33,'Data transformed'!$A$5:$A$185,0),MATCH(BL$4,'Data transformed'!$4:$4,0)-1),$O33),$P33)-$O33)/$Q33*100,"NA"))</f>
        <v>100</v>
      </c>
      <c r="BM33" s="104" t="n">
        <f aca="true">IF($L33="","",IF(ISNUMBER(OFFSET('Data transformed'!$A$4,MATCH($A33,'Data transformed'!$A$5:$A$185,0),MATCH(BM$4,'Data transformed'!$4:$4,0)-1)), (MIN(MAX(OFFSET('Data transformed'!$A$4,MATCH($A33,'Data transformed'!$A$5:$A$185,0),MATCH(BM$4,'Data transformed'!$4:$4,0)-1),$O33),$P33)-$O33)/$Q33*100,"NA"))</f>
        <v>100</v>
      </c>
      <c r="BN33" s="104" t="n">
        <f aca="true">IF($L33="","",IF(ISNUMBER(OFFSET('Data transformed'!$A$4,MATCH($A33,'Data transformed'!$A$5:$A$185,0),MATCH(BN$4,'Data transformed'!$4:$4,0)-1)), (MIN(MAX(OFFSET('Data transformed'!$A$4,MATCH($A33,'Data transformed'!$A$5:$A$185,0),MATCH(BN$4,'Data transformed'!$4:$4,0)-1),$O33),$P33)-$O33)/$Q33*100,"NA"))</f>
        <v>100</v>
      </c>
      <c r="BO33" s="104" t="n">
        <f aca="true">IF($L33="","",IF(ISNUMBER(OFFSET('Data transformed'!$A$4,MATCH($A33,'Data transformed'!$A$5:$A$185,0),MATCH(BO$4,'Data transformed'!$4:$4,0)-1)), (MIN(MAX(OFFSET('Data transformed'!$A$4,MATCH($A33,'Data transformed'!$A$5:$A$185,0),MATCH(BO$4,'Data transformed'!$4:$4,0)-1),$O33),$P33)-$O33)/$Q33*100,"NA"))</f>
        <v>100</v>
      </c>
      <c r="BP33" s="104" t="n">
        <f aca="true">IF($L33="","",IF(ISNUMBER(OFFSET('Data transformed'!$A$4,MATCH($A33,'Data transformed'!$A$5:$A$185,0),MATCH(BP$4,'Data transformed'!$4:$4,0)-1)), (MIN(MAX(OFFSET('Data transformed'!$A$4,MATCH($A33,'Data transformed'!$A$5:$A$185,0),MATCH(BP$4,'Data transformed'!$4:$4,0)-1),$O33),$P33)-$O33)/$Q33*100,"NA"))</f>
        <v>100</v>
      </c>
      <c r="BQ33" s="104" t="n">
        <f aca="true">IF($L33="","",IF(ISNUMBER(OFFSET('Data transformed'!$A$4,MATCH($A33,'Data transformed'!$A$5:$A$185,0),MATCH(BQ$4,'Data transformed'!$4:$4,0)-1)), (MIN(MAX(OFFSET('Data transformed'!$A$4,MATCH($A33,'Data transformed'!$A$5:$A$185,0),MATCH(BQ$4,'Data transformed'!$4:$4,0)-1),$O33),$P33)-$O33)/$Q33*100,"NA"))</f>
        <v>0</v>
      </c>
      <c r="BR33" s="104" t="n">
        <f aca="true">IF($L33="","",IF(ISNUMBER(OFFSET('Data transformed'!$A$4,MATCH($A33,'Data transformed'!$A$5:$A$185,0),MATCH(BR$4,'Data transformed'!$4:$4,0)-1)), (MIN(MAX(OFFSET('Data transformed'!$A$4,MATCH($A33,'Data transformed'!$A$5:$A$185,0),MATCH(BR$4,'Data transformed'!$4:$4,0)-1),$O33),$P33)-$O33)/$Q33*100,"NA"))</f>
        <v>0</v>
      </c>
      <c r="BS33" s="104" t="n">
        <f aca="true">IF($L33="","",IF(ISNUMBER(OFFSET('Data transformed'!$A$4,MATCH($A33,'Data transformed'!$A$5:$A$185,0),MATCH(BS$4,'Data transformed'!$4:$4,0)-1)), (MIN(MAX(OFFSET('Data transformed'!$A$4,MATCH($A33,'Data transformed'!$A$5:$A$185,0),MATCH(BS$4,'Data transformed'!$4:$4,0)-1),$O33),$P33)-$O33)/$Q33*100,"NA"))</f>
        <v>100</v>
      </c>
      <c r="BT33" s="104" t="n">
        <f aca="true">IF($L33="","",IF(ISNUMBER(OFFSET('Data transformed'!$A$4,MATCH($A33,'Data transformed'!$A$5:$A$185,0),MATCH(BT$4,'Data transformed'!$4:$4,0)-1)), (MIN(MAX(OFFSET('Data transformed'!$A$4,MATCH($A33,'Data transformed'!$A$5:$A$185,0),MATCH(BT$4,'Data transformed'!$4:$4,0)-1),$O33),$P33)-$O33)/$Q33*100,"NA"))</f>
        <v>100</v>
      </c>
      <c r="BU33" s="104" t="n">
        <f aca="true">IF($L33="","",IF(ISNUMBER(OFFSET('Data transformed'!$A$4,MATCH($A33,'Data transformed'!$A$5:$A$185,0),MATCH(BU$4,'Data transformed'!$4:$4,0)-1)), (MIN(MAX(OFFSET('Data transformed'!$A$4,MATCH($A33,'Data transformed'!$A$5:$A$185,0),MATCH(BU$4,'Data transformed'!$4:$4,0)-1),$O33),$P33)-$O33)/$Q33*100,"NA"))</f>
        <v>100</v>
      </c>
      <c r="BV33" s="104" t="n">
        <f aca="true">IF($L33="","",IF(ISNUMBER(OFFSET('Data transformed'!$A$4,MATCH($A33,'Data transformed'!$A$5:$A$185,0),MATCH(BV$4,'Data transformed'!$4:$4,0)-1)), (MIN(MAX(OFFSET('Data transformed'!$A$4,MATCH($A33,'Data transformed'!$A$5:$A$185,0),MATCH(BV$4,'Data transformed'!$4:$4,0)-1),$O33),$P33)-$O33)/$Q33*100,"NA"))</f>
        <v>100</v>
      </c>
      <c r="BW33" s="104" t="n">
        <f aca="true">IF($L33="","",IF(ISNUMBER(OFFSET('Data transformed'!$A$4,MATCH($A33,'Data transformed'!$A$5:$A$185,0),MATCH(BW$4,'Data transformed'!$4:$4,0)-1)), (MIN(MAX(OFFSET('Data transformed'!$A$4,MATCH($A33,'Data transformed'!$A$5:$A$185,0),MATCH(BW$4,'Data transformed'!$4:$4,0)-1),$O33),$P33)-$O33)/$Q33*100,"NA"))</f>
        <v>100</v>
      </c>
      <c r="BX33" s="104" t="n">
        <f aca="true">IF($L33="","",IF(ISNUMBER(OFFSET('Data transformed'!$A$4,MATCH($A33,'Data transformed'!$A$5:$A$185,0),MATCH(BX$4,'Data transformed'!$4:$4,0)-1)), (MIN(MAX(OFFSET('Data transformed'!$A$4,MATCH($A33,'Data transformed'!$A$5:$A$185,0),MATCH(BX$4,'Data transformed'!$4:$4,0)-1),$O33),$P33)-$O33)/$Q33*100,"NA"))</f>
        <v>100</v>
      </c>
      <c r="BY33" s="104" t="n">
        <f aca="true">IF($L33="","",IF(ISNUMBER(OFFSET('Data transformed'!$A$4,MATCH($A33,'Data transformed'!$A$5:$A$185,0),MATCH(BY$4,'Data transformed'!$4:$4,0)-1)), (MIN(MAX(OFFSET('Data transformed'!$A$4,MATCH($A33,'Data transformed'!$A$5:$A$185,0),MATCH(BY$4,'Data transformed'!$4:$4,0)-1),$O33),$P33)-$O33)/$Q33*100,"NA"))</f>
        <v>100</v>
      </c>
      <c r="BZ33" s="104" t="n">
        <f aca="true">IF($L33="","",IF(ISNUMBER(OFFSET('Data transformed'!$A$4,MATCH($A33,'Data transformed'!$A$5:$A$185,0),MATCH(BZ$4,'Data transformed'!$4:$4,0)-1)), (MIN(MAX(OFFSET('Data transformed'!$A$4,MATCH($A33,'Data transformed'!$A$5:$A$185,0),MATCH(BZ$4,'Data transformed'!$4:$4,0)-1),$O33),$P33)-$O33)/$Q33*100,"NA"))</f>
        <v>67</v>
      </c>
      <c r="CA33" s="104" t="n">
        <f aca="true">IF($L33="","",IF(ISNUMBER(OFFSET('Data transformed'!$A$4,MATCH($A33,'Data transformed'!$A$5:$A$185,0),MATCH(CA$4,'Data transformed'!$4:$4,0)-1)), (MIN(MAX(OFFSET('Data transformed'!$A$4,MATCH($A33,'Data transformed'!$A$5:$A$185,0),MATCH(CA$4,'Data transformed'!$4:$4,0)-1),$O33),$P33)-$O33)/$Q33*100,"NA"))</f>
        <v>100</v>
      </c>
      <c r="CB33" s="104" t="n">
        <f aca="true">IF($L33="","",IF(ISNUMBER(OFFSET('Data transformed'!$A$4,MATCH($A33,'Data transformed'!$A$5:$A$185,0),MATCH(CB$4,'Data transformed'!$4:$4,0)-1)), (MIN(MAX(OFFSET('Data transformed'!$A$4,MATCH($A33,'Data transformed'!$A$5:$A$185,0),MATCH(CB$4,'Data transformed'!$4:$4,0)-1),$O33),$P33)-$O33)/$Q33*100,"NA"))</f>
        <v>100</v>
      </c>
      <c r="CC33" s="104" t="n">
        <f aca="true">IF($L33="","",IF(ISNUMBER(OFFSET('Data transformed'!$A$4,MATCH($A33,'Data transformed'!$A$5:$A$185,0),MATCH(CC$4,'Data transformed'!$4:$4,0)-1)), (MIN(MAX(OFFSET('Data transformed'!$A$4,MATCH($A33,'Data transformed'!$A$5:$A$185,0),MATCH(CC$4,'Data transformed'!$4:$4,0)-1),$O33),$P33)-$O33)/$Q33*100,"NA"))</f>
        <v>100</v>
      </c>
      <c r="CD33" s="104" t="n">
        <f aca="true">IF($L33="","",IF(ISNUMBER(OFFSET('Data transformed'!$A$4,MATCH($A33,'Data transformed'!$A$5:$A$185,0),MATCH(CD$4,'Data transformed'!$4:$4,0)-1)), (MIN(MAX(OFFSET('Data transformed'!$A$4,MATCH($A33,'Data transformed'!$A$5:$A$185,0),MATCH(CD$4,'Data transformed'!$4:$4,0)-1),$O33),$P33)-$O33)/$Q33*100,"NA"))</f>
        <v>100</v>
      </c>
      <c r="CE33" s="104" t="n">
        <f aca="true">IF($L33="","",IF(ISNUMBER(OFFSET('Data transformed'!$A$4,MATCH($A33,'Data transformed'!$A$5:$A$185,0),MATCH(CE$4,'Data transformed'!$4:$4,0)-1)), (MIN(MAX(OFFSET('Data transformed'!$A$4,MATCH($A33,'Data transformed'!$A$5:$A$185,0),MATCH(CE$4,'Data transformed'!$4:$4,0)-1),$O33),$P33)-$O33)/$Q33*100,"NA"))</f>
        <v>100</v>
      </c>
      <c r="CF33" s="104" t="str">
        <f aca="true">IF($L33="","",IF(ISNUMBER(OFFSET('Data transformed'!$A$4,MATCH($A33,'Data transformed'!$A$5:$A$185,0),MATCH(CF$4,'Data transformed'!$4:$4,0)-1)), (MIN(MAX(OFFSET('Data transformed'!$A$4,MATCH($A33,'Data transformed'!$A$5:$A$185,0),MATCH(CF$4,'Data transformed'!$4:$4,0)-1),$O33),$P33)-$O33)/$Q33*100,"NA"))</f>
        <v>NA</v>
      </c>
      <c r="CG33" s="104" t="n">
        <f aca="true">IF($L33="","",IF(ISNUMBER(OFFSET('Data transformed'!$A$4,MATCH($A33,'Data transformed'!$A$5:$A$185,0),MATCH(CG$4,'Data transformed'!$4:$4,0)-1)), (MIN(MAX(OFFSET('Data transformed'!$A$4,MATCH($A33,'Data transformed'!$A$5:$A$185,0),MATCH(CG$4,'Data transformed'!$4:$4,0)-1),$O33),$P33)-$O33)/$Q33*100,"NA"))</f>
        <v>0</v>
      </c>
      <c r="CH33" s="104" t="n">
        <f aca="true">IF($L33="","",IF(ISNUMBER(OFFSET('Data transformed'!$A$4,MATCH($A33,'Data transformed'!$A$5:$A$185,0),MATCH(CH$4,'Data transformed'!$4:$4,0)-1)), (MIN(MAX(OFFSET('Data transformed'!$A$4,MATCH($A33,'Data transformed'!$A$5:$A$185,0),MATCH(CH$4,'Data transformed'!$4:$4,0)-1),$O33),$P33)-$O33)/$Q33*100,"NA"))</f>
        <v>0</v>
      </c>
      <c r="CI33" s="104" t="n">
        <f aca="true">IF($L33="","",IF(ISNUMBER(OFFSET('Data transformed'!$A$4,MATCH($A33,'Data transformed'!$A$5:$A$185,0),MATCH(CI$4,'Data transformed'!$4:$4,0)-1)), (MIN(MAX(OFFSET('Data transformed'!$A$4,MATCH($A33,'Data transformed'!$A$5:$A$185,0),MATCH(CI$4,'Data transformed'!$4:$4,0)-1),$O33),$P33)-$O33)/$Q33*100,"NA"))</f>
        <v>100</v>
      </c>
      <c r="CJ33" s="104" t="n">
        <f aca="true">IF($L33="","",IF(ISNUMBER(OFFSET('Data transformed'!$A$4,MATCH($A33,'Data transformed'!$A$5:$A$185,0),MATCH(CJ$4,'Data transformed'!$4:$4,0)-1)), (MIN(MAX(OFFSET('Data transformed'!$A$4,MATCH($A33,'Data transformed'!$A$5:$A$185,0),MATCH(CJ$4,'Data transformed'!$4:$4,0)-1),$O33),$P33)-$O33)/$Q33*100,"NA"))</f>
        <v>50</v>
      </c>
      <c r="CK33" s="104" t="n">
        <f aca="true">IF($L33="","",IF(ISNUMBER(OFFSET('Data transformed'!$A$4,MATCH($A33,'Data transformed'!$A$5:$A$185,0),MATCH(CK$4,'Data transformed'!$4:$4,0)-1)), (MIN(MAX(OFFSET('Data transformed'!$A$4,MATCH($A33,'Data transformed'!$A$5:$A$185,0),MATCH(CK$4,'Data transformed'!$4:$4,0)-1),$O33),$P33)-$O33)/$Q33*100,"NA"))</f>
        <v>0</v>
      </c>
      <c r="CL33" s="104" t="n">
        <f aca="true">IF($L33="","",IF(ISNUMBER(OFFSET('Data transformed'!$A$4,MATCH($A33,'Data transformed'!$A$5:$A$185,0),MATCH(CL$4,'Data transformed'!$4:$4,0)-1)), (MIN(MAX(OFFSET('Data transformed'!$A$4,MATCH($A33,'Data transformed'!$A$5:$A$185,0),MATCH(CL$4,'Data transformed'!$4:$4,0)-1),$O33),$P33)-$O33)/$Q33*100,"NA"))</f>
        <v>100</v>
      </c>
      <c r="CM33" s="104" t="n">
        <f aca="true">IF($L33="","",IF(ISNUMBER(OFFSET('Data transformed'!$A$4,MATCH($A33,'Data transformed'!$A$5:$A$185,0),MATCH(CM$4,'Data transformed'!$4:$4,0)-1)), (MIN(MAX(OFFSET('Data transformed'!$A$4,MATCH($A33,'Data transformed'!$A$5:$A$185,0),MATCH(CM$4,'Data transformed'!$4:$4,0)-1),$O33),$P33)-$O33)/$Q33*100,"NA"))</f>
        <v>100</v>
      </c>
      <c r="CN33" s="104" t="n">
        <f aca="true">IF($L33="","",IF(ISNUMBER(OFFSET('Data transformed'!$A$4,MATCH($A33,'Data transformed'!$A$5:$A$185,0),MATCH(CN$4,'Data transformed'!$4:$4,0)-1)), (MIN(MAX(OFFSET('Data transformed'!$A$4,MATCH($A33,'Data transformed'!$A$5:$A$185,0),MATCH(CN$4,'Data transformed'!$4:$4,0)-1),$O33),$P33)-$O33)/$Q33*100,"NA"))</f>
        <v>100</v>
      </c>
      <c r="CO33" s="104" t="n">
        <f aca="true">IF($L33="","",IF(ISNUMBER(OFFSET('Data transformed'!$A$4,MATCH($A33,'Data transformed'!$A$5:$A$185,0),MATCH(CO$4,'Data transformed'!$4:$4,0)-1)), (MIN(MAX(OFFSET('Data transformed'!$A$4,MATCH($A33,'Data transformed'!$A$5:$A$185,0),MATCH(CO$4,'Data transformed'!$4:$4,0)-1),$O33),$P33)-$O33)/$Q33*100,"NA"))</f>
        <v>100</v>
      </c>
      <c r="CP33" s="104" t="n">
        <f aca="true">IF($L33="","",IF(ISNUMBER(OFFSET('Data transformed'!$A$4,MATCH($A33,'Data transformed'!$A$5:$A$185,0),MATCH(CP$4,'Data transformed'!$4:$4,0)-1)), (MIN(MAX(OFFSET('Data transformed'!$A$4,MATCH($A33,'Data transformed'!$A$5:$A$185,0),MATCH(CP$4,'Data transformed'!$4:$4,0)-1),$O33),$P33)-$O33)/$Q33*100,"NA"))</f>
        <v>100</v>
      </c>
      <c r="CQ33" s="104" t="n">
        <f aca="true">IF($L33="","",IF(ISNUMBER(OFFSET('Data transformed'!$A$4,MATCH($A33,'Data transformed'!$A$5:$A$185,0),MATCH(CQ$4,'Data transformed'!$4:$4,0)-1)), (MIN(MAX(OFFSET('Data transformed'!$A$4,MATCH($A33,'Data transformed'!$A$5:$A$185,0),MATCH(CQ$4,'Data transformed'!$4:$4,0)-1),$O33),$P33)-$O33)/$Q33*100,"NA"))</f>
        <v>0</v>
      </c>
      <c r="CR33" s="104" t="n">
        <f aca="true">IF($L33="","",IF(ISNUMBER(OFFSET('Data transformed'!$A$4,MATCH($A33,'Data transformed'!$A$5:$A$185,0),MATCH(CR$4,'Data transformed'!$4:$4,0)-1)), (MIN(MAX(OFFSET('Data transformed'!$A$4,MATCH($A33,'Data transformed'!$A$5:$A$185,0),MATCH(CR$4,'Data transformed'!$4:$4,0)-1),$O33),$P33)-$O33)/$Q33*100,"NA"))</f>
        <v>50</v>
      </c>
      <c r="CS33" s="104" t="n">
        <f aca="true">IF($L33="","",IF(ISNUMBER(OFFSET('Data transformed'!$A$4,MATCH($A33,'Data transformed'!$A$5:$A$185,0),MATCH(CS$4,'Data transformed'!$4:$4,0)-1)), (MIN(MAX(OFFSET('Data transformed'!$A$4,MATCH($A33,'Data transformed'!$A$5:$A$185,0),MATCH(CS$4,'Data transformed'!$4:$4,0)-1),$O33),$P33)-$O33)/$Q33*100,"NA"))</f>
        <v>100</v>
      </c>
      <c r="CT33" s="104" t="n">
        <f aca="true">IF($L33="","",IF(ISNUMBER(OFFSET('Data transformed'!$A$4,MATCH($A33,'Data transformed'!$A$5:$A$185,0),MATCH(CT$4,'Data transformed'!$4:$4,0)-1)), (MIN(MAX(OFFSET('Data transformed'!$A$4,MATCH($A33,'Data transformed'!$A$5:$A$185,0),MATCH(CT$4,'Data transformed'!$4:$4,0)-1),$O33),$P33)-$O33)/$Q33*100,"NA"))</f>
        <v>100</v>
      </c>
      <c r="CU33" s="104" t="n">
        <f aca="true">IF($L33="","",IF(ISNUMBER(OFFSET('Data transformed'!$A$4,MATCH($A33,'Data transformed'!$A$5:$A$185,0),MATCH(CU$4,'Data transformed'!$4:$4,0)-1)), (MIN(MAX(OFFSET('Data transformed'!$A$4,MATCH($A33,'Data transformed'!$A$5:$A$185,0),MATCH(CU$4,'Data transformed'!$4:$4,0)-1),$O33),$P33)-$O33)/$Q33*100,"NA"))</f>
        <v>0</v>
      </c>
      <c r="CV33" s="104" t="n">
        <f aca="true">IF($L33="","",IF(ISNUMBER(OFFSET('Data transformed'!$A$4,MATCH($A33,'Data transformed'!$A$5:$A$185,0),MATCH(CV$4,'Data transformed'!$4:$4,0)-1)), (MIN(MAX(OFFSET('Data transformed'!$A$4,MATCH($A33,'Data transformed'!$A$5:$A$185,0),MATCH(CV$4,'Data transformed'!$4:$4,0)-1),$O33),$P33)-$O33)/$Q33*100,"NA"))</f>
        <v>0</v>
      </c>
      <c r="CW33" s="104" t="n">
        <f aca="true">IF($L33="","",IF(ISNUMBER(OFFSET('Data transformed'!$A$4,MATCH($A33,'Data transformed'!$A$5:$A$185,0),MATCH(CW$4,'Data transformed'!$4:$4,0)-1)), (MIN(MAX(OFFSET('Data transformed'!$A$4,MATCH($A33,'Data transformed'!$A$5:$A$185,0),MATCH(CW$4,'Data transformed'!$4:$4,0)-1),$O33),$P33)-$O33)/$Q33*100,"NA"))</f>
        <v>100</v>
      </c>
    </row>
    <row r="34" s="103" customFormat="true" ht="15.5" hidden="false" customHeight="false" outlineLevel="0" collapsed="false">
      <c r="A34" s="107" t="n">
        <v>1340</v>
      </c>
      <c r="B34" s="107" t="n">
        <v>3</v>
      </c>
      <c r="C34" s="103" t="str">
        <f aca="true">IF(ISBLANK(OFFSET('outliers treatment'!$A$3,MATCH($A34,'outliers treatment'!$A$4:$A$154,0),MATCH(C$4,'outliers treatment'!$4:$4,0)-1)),"",OFFSET('outliers treatment'!$A$3,MATCH($A34,'outliers treatment'!$A$4:$A$154,0),MATCH(C$4,'outliers treatment'!$4:$4,0)-1))</f>
        <v>Ability of consumers to make choices</v>
      </c>
      <c r="D34" s="103" t="str">
        <f aca="true">IF(ISBLANK(OFFSET('outliers treatment'!$A$3,MATCH($A34,'outliers treatment'!$A$4:$A$154,0),MATCH(D$4,'outliers treatment'!$4:$4,0)-1)),"",OFFSET('outliers treatment'!$A$3,MATCH($A34,'outliers treatment'!$A$4:$A$154,0),MATCH(D$4,'outliers treatment'!$4:$4,0)-1))</f>
        <v/>
      </c>
      <c r="E34" s="103" t="str">
        <f aca="true">IF(ISBLANK(OFFSET('outliers treatment'!$A$3,MATCH($A34,'outliers treatment'!$A$4:$A$154,0),MATCH(E$4,'outliers treatment'!$4:$4,0)-1)),"",OFFSET('outliers treatment'!$A$3,MATCH($A34,'outliers treatment'!$A$4:$A$154,0),MATCH(E$4,'outliers treatment'!$4:$4,0)-1))</f>
        <v/>
      </c>
      <c r="F34" s="103" t="str">
        <f aca="true">IF(ISBLANK(OFFSET('outliers treatment'!$A$3,MATCH($A34,'outliers treatment'!$A$4:$A$154,0),MATCH(F$4,'outliers treatment'!$4:$4,0)-1)),"",OFFSET('outliers treatment'!$A$3,MATCH($A34,'outliers treatment'!$A$4:$A$154,0),MATCH(F$4,'outliers treatment'!$4:$4,0)-1))</f>
        <v/>
      </c>
      <c r="G34" s="103" t="str">
        <f aca="true">IF(ISBLANK(OFFSET('outliers treatment'!$A$3,MATCH($A34,'outliers treatment'!$A$4:$A$154,0),MATCH(G$4,'outliers treatment'!$4:$4,0)-1)),"",OFFSET('outliers treatment'!$A$3,MATCH($A34,'outliers treatment'!$A$4:$A$154,0),MATCH(G$4,'outliers treatment'!$4:$4,0)-1))</f>
        <v/>
      </c>
      <c r="H34" s="103" t="str">
        <f aca="true">IF(ISBLANK(OFFSET('outliers treatment'!$A$3,MATCH($A34,'outliers treatment'!$A$4:$A$154,0),MATCH(H$4,'outliers treatment'!$4:$4,0)-1)),"",OFFSET('outliers treatment'!$A$3,MATCH($A34,'outliers treatment'!$A$4:$A$154,0),MATCH(H$4,'outliers treatment'!$4:$4,0)-1))</f>
        <v/>
      </c>
      <c r="I34" s="103" t="str">
        <f aca="true">IF(ISBLANK(OFFSET('outliers treatment'!$A$3,MATCH($A34,'outliers treatment'!$A$4:$A$154,0),MATCH(I$4,'outliers treatment'!$4:$4,0)-1)),"",OFFSET('outliers treatment'!$A$3,MATCH($A34,'outliers treatment'!$A$4:$A$154,0),MATCH(I$4,'outliers treatment'!$4:$4,0)-1))</f>
        <v/>
      </c>
      <c r="J34" s="104" t="n">
        <f aca="false" t="array" ref="J34:J34">MIN(IF(ISNUMBER(V34:CW34),V34:CW34))</f>
        <v>8.33333333333333</v>
      </c>
      <c r="K34" s="103" t="n">
        <f aca="false" t="array" ref="K34:K34">MAX(IF(ISNUMBER(V34:CW34),V34:CW34))</f>
        <v>100</v>
      </c>
      <c r="L34" s="103" t="e">
        <f aca="true">IF(ISBLANK(OFFSET('outliers treatment'!$A$3,MATCH($A34,'outliers treatment'!$A$4:$A$154,0),MATCH(L$4,'outliers treatment'!$4:$4,0)-1)),"",OFFSET('outliers treatment'!$A$3,MATCH($A34,'outliers treatment'!$A$4:$A$154,0),MATCH(L$4,'outliers treatment'!$4:$4,0)-1))</f>
        <v>#N/A</v>
      </c>
      <c r="M34" s="103" t="e">
        <f aca="true">IF(ISBLANK(OFFSET('outliers treatment'!$A$3,MATCH($A34,'outliers treatment'!$A$4:$A$154,0),MATCH(M$4,'outliers treatment'!$4:$4,0)-1)),"",OFFSET('outliers treatment'!$A$3,MATCH($A34,'outliers treatment'!$A$4:$A$154,0),MATCH(M$4,'outliers treatment'!$4:$4,0)-1))</f>
        <v>#N/A</v>
      </c>
      <c r="N34" s="103" t="str">
        <f aca="true">IF(ISBLANK(OFFSET('outliers treatment'!$A$3,MATCH($A34,'outliers treatment'!$A$4:$A$154,0),MATCH(N$4,'outliers treatment'!$4:$4,0)-1)),"",OFFSET('outliers treatment'!$A$3,MATCH($A34,'outliers treatment'!$A$4:$A$154,0),MATCH(N$4,'outliers treatment'!$4:$4,0)-1))</f>
        <v/>
      </c>
      <c r="O34" s="103" t="str">
        <f aca="true">IF(ISBLANK(OFFSET('outliers treatment'!$A$3,MATCH($A34,'outliers treatment'!$A$4:$A$154,0),MATCH(O$4,'outliers treatment'!$4:$4,0)-1)),"",OFFSET('outliers treatment'!$A$3,MATCH($A34,'outliers treatment'!$A$4:$A$154,0),MATCH(O$4,'outliers treatment'!$4:$4,0)-1))</f>
        <v/>
      </c>
      <c r="P34" s="103" t="str">
        <f aca="true">IF(ISBLANK(OFFSET('outliers treatment'!$A$3,MATCH($A34,'outliers treatment'!$A$4:$A$154,0),MATCH(P$4,'outliers treatment'!$4:$4,0)-1)),"",OFFSET('outliers treatment'!$A$3,MATCH($A34,'outliers treatment'!$A$4:$A$154,0),MATCH(P$4,'outliers treatment'!$4:$4,0)-1))</f>
        <v/>
      </c>
      <c r="Q34" s="103" t="str">
        <f aca="false">IFERROR(P34-O34,"")</f>
        <v/>
      </c>
      <c r="R34" s="105" t="n">
        <f aca="false" t="array" ref="R34:R34">IFERROR(SKEW(IF(ISNUMBER(V34:CW34),V34:CW34,"")),"")</f>
        <v>0.140890112247186</v>
      </c>
      <c r="S34" s="103" t="n">
        <v>1</v>
      </c>
      <c r="T34" s="103" t="n">
        <v>1</v>
      </c>
      <c r="U34" s="106" t="str">
        <f aca="false" t="array" ref="U34:U34">IF(B34&lt;4,"",1-IFERROR(SUM(ISNUMBER(V34:CW34)*(1-$V$3:$CW$3))/COUNTIF($V$3:$CW$3,0),0))</f>
        <v/>
      </c>
      <c r="V34" s="104" t="n">
        <f aca="false" t="array" ref="V34:V34">SUM(IF(ISNUMBER(V35),$T35:$T35*V35,0))/SUM(IF(ISNUMBER(V35),$T35:$T35,0))</f>
        <v>41.6666666666667</v>
      </c>
      <c r="W34" s="104" t="n">
        <f aca="false" t="array" ref="W34:W34">SUM(IF(ISNUMBER(W35),$T35:$T35*W35,0))/SUM(IF(ISNUMBER(W35),$T35:$T35,0))</f>
        <v>57</v>
      </c>
      <c r="X34" s="104" t="n">
        <f aca="false" t="array" ref="X34:X34">SUM(IF(ISNUMBER(X35),$T35:$T35*X35,0))/SUM(IF(ISNUMBER(X35),$T35:$T35,0))</f>
        <v>66.6666666666667</v>
      </c>
      <c r="Y34" s="104" t="e">
        <f aca="false" t="array" ref="Y34:Y34">SUM(IF(ISNUMBER(Y35),$T35:$T35*Y35,0))/SUM(IF(ISNUMBER(Y35),$T35:$T35,0))</f>
        <v>#DIV/0!</v>
      </c>
      <c r="Z34" s="104" t="n">
        <f aca="false" t="array" ref="Z34:Z34">SUM(IF(ISNUMBER(Z35),$T35:$T35*Z35,0))/SUM(IF(ISNUMBER(Z35),$T35:$T35,0))</f>
        <v>33.3333333333333</v>
      </c>
      <c r="AA34" s="104" t="n">
        <f aca="false" t="array" ref="AA34:AA34">SUM(IF(ISNUMBER(AA35),$T35:$T35*AA35,0))/SUM(IF(ISNUMBER(AA35),$T35:$T35,0))</f>
        <v>41.6666666666667</v>
      </c>
      <c r="AB34" s="104" t="n">
        <f aca="false" t="array" ref="AB34:AB34">SUM(IF(ISNUMBER(AB35),$T35:$T35*AB35,0))/SUM(IF(ISNUMBER(AB35),$T35:$T35,0))</f>
        <v>50</v>
      </c>
      <c r="AC34" s="104" t="n">
        <f aca="false" t="array" ref="AC34:AC34">SUM(IF(ISNUMBER(AC35),$T35:$T35*AC35,0))/SUM(IF(ISNUMBER(AC35),$T35:$T35,0))</f>
        <v>25</v>
      </c>
      <c r="AD34" s="104" t="n">
        <f aca="false" t="array" ref="AD34:AD34">SUM(IF(ISNUMBER(AD35),$T35:$T35*AD35,0))/SUM(IF(ISNUMBER(AD35),$T35:$T35,0))</f>
        <v>33.3333333333333</v>
      </c>
      <c r="AE34" s="104" t="n">
        <f aca="false" t="array" ref="AE34:AE34">SUM(IF(ISNUMBER(AE35),$T35:$T35*AE35,0))/SUM(IF(ISNUMBER(AE35),$T35:$T35,0))</f>
        <v>83.3333333333333</v>
      </c>
      <c r="AF34" s="104" t="n">
        <f aca="false" t="array" ref="AF34:AF34">SUM(IF(ISNUMBER(AF35),$T35:$T35*AF35,0))/SUM(IF(ISNUMBER(AF35),$T35:$T35,0))</f>
        <v>75</v>
      </c>
      <c r="AG34" s="104" t="n">
        <f aca="false" t="array" ref="AG34:AG34">SUM(IF(ISNUMBER(AG35),$T35:$T35*AG35,0))/SUM(IF(ISNUMBER(AG35),$T35:$T35,0))</f>
        <v>33.3333333333333</v>
      </c>
      <c r="AH34" s="104" t="n">
        <f aca="false" t="array" ref="AH34:AH34">SUM(IF(ISNUMBER(AH35),$T35:$T35*AH35,0))/SUM(IF(ISNUMBER(AH35),$T35:$T35,0))</f>
        <v>50</v>
      </c>
      <c r="AI34" s="104" t="n">
        <f aca="false" t="array" ref="AI34:AI34">SUM(IF(ISNUMBER(AI35),$T35:$T35*AI35,0))/SUM(IF(ISNUMBER(AI35),$T35:$T35,0))</f>
        <v>41.6666666666667</v>
      </c>
      <c r="AJ34" s="104" t="n">
        <f aca="false" t="array" ref="AJ34:AJ34">SUM(IF(ISNUMBER(AJ35),$T35:$T35*AJ35,0))/SUM(IF(ISNUMBER(AJ35),$T35:$T35,0))</f>
        <v>55.6666666666667</v>
      </c>
      <c r="AK34" s="104" t="n">
        <f aca="false" t="array" ref="AK34:AK34">SUM(IF(ISNUMBER(AK35),$T35:$T35*AK35,0))/SUM(IF(ISNUMBER(AK35),$T35:$T35,0))</f>
        <v>100</v>
      </c>
      <c r="AL34" s="104" t="n">
        <f aca="false" t="array" ref="AL34:AL34">SUM(IF(ISNUMBER(AL35),$T35:$T35*AL35,0))/SUM(IF(ISNUMBER(AL35),$T35:$T35,0))</f>
        <v>66.6666666666667</v>
      </c>
      <c r="AM34" s="104" t="n">
        <f aca="false" t="array" ref="AM34:AM34">SUM(IF(ISNUMBER(AM35),$T35:$T35*AM35,0))/SUM(IF(ISNUMBER(AM35),$T35:$T35,0))</f>
        <v>75</v>
      </c>
      <c r="AN34" s="104" t="n">
        <f aca="false" t="array" ref="AN34:AN34">SUM(IF(ISNUMBER(AN35),$T35:$T35*AN35,0))/SUM(IF(ISNUMBER(AN35),$T35:$T35,0))</f>
        <v>50</v>
      </c>
      <c r="AO34" s="104" t="n">
        <f aca="false" t="array" ref="AO34:AO34">SUM(IF(ISNUMBER(AO35),$T35:$T35*AO35,0))/SUM(IF(ISNUMBER(AO35),$T35:$T35,0))</f>
        <v>41.6666666666667</v>
      </c>
      <c r="AP34" s="104" t="n">
        <f aca="false" t="array" ref="AP34:AP34">SUM(IF(ISNUMBER(AP35),$T35:$T35*AP35,0))/SUM(IF(ISNUMBER(AP35),$T35:$T35,0))</f>
        <v>41.6666666666667</v>
      </c>
      <c r="AQ34" s="104" t="n">
        <f aca="false" t="array" ref="AQ34:AQ34">SUM(IF(ISNUMBER(AQ35),$T35:$T35*AQ35,0))/SUM(IF(ISNUMBER(AQ35),$T35:$T35,0))</f>
        <v>64</v>
      </c>
      <c r="AR34" s="104" t="n">
        <f aca="false" t="array" ref="AR34:AR34">SUM(IF(ISNUMBER(AR35),$T35:$T35*AR35,0))/SUM(IF(ISNUMBER(AR35),$T35:$T35,0))</f>
        <v>66.6666666666667</v>
      </c>
      <c r="AS34" s="104" t="n">
        <f aca="false" t="array" ref="AS34:AS34">SUM(IF(ISNUMBER(AS35),$T35:$T35*AS35,0))/SUM(IF(ISNUMBER(AS35),$T35:$T35,0))</f>
        <v>83.3333333333333</v>
      </c>
      <c r="AT34" s="104" t="n">
        <f aca="false" t="array" ref="AT34:AT34">SUM(IF(ISNUMBER(AT35),$T35:$T35*AT35,0))/SUM(IF(ISNUMBER(AT35),$T35:$T35,0))</f>
        <v>58.3333333333333</v>
      </c>
      <c r="AU34" s="104" t="n">
        <f aca="false" t="array" ref="AU34:AU34">SUM(IF(ISNUMBER(AU35),$T35:$T35*AU35,0))/SUM(IF(ISNUMBER(AU35),$T35:$T35,0))</f>
        <v>50</v>
      </c>
      <c r="AV34" s="104" t="n">
        <f aca="false" t="array" ref="AV34:AV34">SUM(IF(ISNUMBER(AV35),$T35:$T35*AV35,0))/SUM(IF(ISNUMBER(AV35),$T35:$T35,0))</f>
        <v>66.6666666666667</v>
      </c>
      <c r="AW34" s="104" t="n">
        <f aca="false" t="array" ref="AW34:AW34">SUM(IF(ISNUMBER(AW35),$T35:$T35*AW35,0))/SUM(IF(ISNUMBER(AW35),$T35:$T35,0))</f>
        <v>50</v>
      </c>
      <c r="AX34" s="104" t="n">
        <f aca="false" t="array" ref="AX34:AX34">SUM(IF(ISNUMBER(AX35),$T35:$T35*AX35,0))/SUM(IF(ISNUMBER(AX35),$T35:$T35,0))</f>
        <v>50</v>
      </c>
      <c r="AY34" s="104" t="n">
        <f aca="false" t="array" ref="AY34:AY34">SUM(IF(ISNUMBER(AY35),$T35:$T35*AY35,0))/SUM(IF(ISNUMBER(AY35),$T35:$T35,0))</f>
        <v>66.6666666666667</v>
      </c>
      <c r="AZ34" s="104" t="n">
        <f aca="false" t="array" ref="AZ34:AZ34">SUM(IF(ISNUMBER(AZ35),$T35:$T35*AZ35,0))/SUM(IF(ISNUMBER(AZ35),$T35:$T35,0))</f>
        <v>41.6666666666667</v>
      </c>
      <c r="BA34" s="104" t="n">
        <f aca="false" t="array" ref="BA34:BA34">SUM(IF(ISNUMBER(BA35),$T35:$T35*BA35,0))/SUM(IF(ISNUMBER(BA35),$T35:$T35,0))</f>
        <v>58.3333333333333</v>
      </c>
      <c r="BB34" s="104" t="n">
        <f aca="false" t="array" ref="BB34:BB34">SUM(IF(ISNUMBER(BB35),$T35:$T35*BB35,0))/SUM(IF(ISNUMBER(BB35),$T35:$T35,0))</f>
        <v>64.6666666666667</v>
      </c>
      <c r="BC34" s="104" t="n">
        <f aca="false" t="array" ref="BC34:BC34">SUM(IF(ISNUMBER(BC35),$T35:$T35*BC35,0))/SUM(IF(ISNUMBER(BC35),$T35:$T35,0))</f>
        <v>83.3333333333333</v>
      </c>
      <c r="BD34" s="104" t="n">
        <f aca="false" t="array" ref="BD34:BD34">SUM(IF(ISNUMBER(BD35),$T35:$T35*BD35,0))/SUM(IF(ISNUMBER(BD35),$T35:$T35,0))</f>
        <v>66.6666666666667</v>
      </c>
      <c r="BE34" s="104" t="n">
        <f aca="false" t="array" ref="BE34:BE34">SUM(IF(ISNUMBER(BE35),$T35:$T35*BE35,0))/SUM(IF(ISNUMBER(BE35),$T35:$T35,0))</f>
        <v>83.3333333333333</v>
      </c>
      <c r="BF34" s="104" t="n">
        <f aca="false" t="array" ref="BF34:BF34">SUM(IF(ISNUMBER(BF35),$T35:$T35*BF35,0))/SUM(IF(ISNUMBER(BF35),$T35:$T35,0))</f>
        <v>58.3333333333333</v>
      </c>
      <c r="BG34" s="104" t="n">
        <f aca="false" t="array" ref="BG34:BG34">SUM(IF(ISNUMBER(BG35),$T35:$T35*BG35,0))/SUM(IF(ISNUMBER(BG35),$T35:$T35,0))</f>
        <v>83.3333333333333</v>
      </c>
      <c r="BH34" s="104" t="n">
        <f aca="false" t="array" ref="BH34:BH34">SUM(IF(ISNUMBER(BH35),$T35:$T35*BH35,0))/SUM(IF(ISNUMBER(BH35),$T35:$T35,0))</f>
        <v>41.6666666666667</v>
      </c>
      <c r="BI34" s="104" t="n">
        <f aca="false" t="array" ref="BI34:BI34">SUM(IF(ISNUMBER(BI35),$T35:$T35*BI35,0))/SUM(IF(ISNUMBER(BI35),$T35:$T35,0))</f>
        <v>25</v>
      </c>
      <c r="BJ34" s="104" t="n">
        <f aca="false" t="array" ref="BJ34:BJ34">SUM(IF(ISNUMBER(BJ35),$T35:$T35*BJ35,0))/SUM(IF(ISNUMBER(BJ35),$T35:$T35,0))</f>
        <v>55.6666666666667</v>
      </c>
      <c r="BK34" s="104" t="n">
        <f aca="false" t="array" ref="BK34:BK34">SUM(IF(ISNUMBER(BK35),$T35:$T35*BK35,0))/SUM(IF(ISNUMBER(BK35),$T35:$T35,0))</f>
        <v>46</v>
      </c>
      <c r="BL34" s="104" t="n">
        <f aca="false" t="array" ref="BL34:BL34">SUM(IF(ISNUMBER(BL35),$T35:$T35*BL35,0))/SUM(IF(ISNUMBER(BL35),$T35:$T35,0))</f>
        <v>50</v>
      </c>
      <c r="BM34" s="104" t="n">
        <f aca="false" t="array" ref="BM34:BM34">SUM(IF(ISNUMBER(BM35),$T35:$T35*BM35,0))/SUM(IF(ISNUMBER(BM35),$T35:$T35,0))</f>
        <v>58.3333333333333</v>
      </c>
      <c r="BN34" s="104" t="n">
        <f aca="false" t="array" ref="BN34:BN34">SUM(IF(ISNUMBER(BN35),$T35:$T35*BN35,0))/SUM(IF(ISNUMBER(BN35),$T35:$T35,0))</f>
        <v>33.3333333333333</v>
      </c>
      <c r="BO34" s="104" t="n">
        <f aca="false" t="array" ref="BO34:BO34">SUM(IF(ISNUMBER(BO35),$T35:$T35*BO35,0))/SUM(IF(ISNUMBER(BO35),$T35:$T35,0))</f>
        <v>33.3333333333333</v>
      </c>
      <c r="BP34" s="104" t="n">
        <f aca="false" t="array" ref="BP34:BP34">SUM(IF(ISNUMBER(BP35),$T35:$T35*BP35,0))/SUM(IF(ISNUMBER(BP35),$T35:$T35,0))</f>
        <v>37.6666666666667</v>
      </c>
      <c r="BQ34" s="104" t="n">
        <f aca="false" t="array" ref="BQ34:BQ34">SUM(IF(ISNUMBER(BQ35),$T35:$T35*BQ35,0))/SUM(IF(ISNUMBER(BQ35),$T35:$T35,0))</f>
        <v>8.33333333333333</v>
      </c>
      <c r="BR34" s="104" t="n">
        <f aca="false" t="array" ref="BR34:BR34">SUM(IF(ISNUMBER(BR35),$T35:$T35*BR35,0))/SUM(IF(ISNUMBER(BR35),$T35:$T35,0))</f>
        <v>41.6666666666667</v>
      </c>
      <c r="BS34" s="104" t="n">
        <f aca="false" t="array" ref="BS34:BS34">SUM(IF(ISNUMBER(BS35),$T35:$T35*BS35,0))/SUM(IF(ISNUMBER(BS35),$T35:$T35,0))</f>
        <v>58.3333333333333</v>
      </c>
      <c r="BT34" s="104" t="n">
        <f aca="false" t="array" ref="BT34:BT34">SUM(IF(ISNUMBER(BT35),$T35:$T35*BT35,0))/SUM(IF(ISNUMBER(BT35),$T35:$T35,0))</f>
        <v>75</v>
      </c>
      <c r="BU34" s="104" t="n">
        <f aca="false" t="array" ref="BU34:BU34">SUM(IF(ISNUMBER(BU35),$T35:$T35*BU35,0))/SUM(IF(ISNUMBER(BU35),$T35:$T35,0))</f>
        <v>75</v>
      </c>
      <c r="BV34" s="104" t="n">
        <f aca="false" t="array" ref="BV34:BV34">SUM(IF(ISNUMBER(BV35),$T35:$T35*BV35,0))/SUM(IF(ISNUMBER(BV35),$T35:$T35,0))</f>
        <v>41.6666666666667</v>
      </c>
      <c r="BW34" s="104" t="n">
        <f aca="false" t="array" ref="BW34:BW34">SUM(IF(ISNUMBER(BW35),$T35:$T35*BW35,0))/SUM(IF(ISNUMBER(BW35),$T35:$T35,0))</f>
        <v>22.3333333333333</v>
      </c>
      <c r="BX34" s="104" t="n">
        <f aca="false" t="array" ref="BX34:BX34">SUM(IF(ISNUMBER(BX35),$T35:$T35*BX35,0))/SUM(IF(ISNUMBER(BX35),$T35:$T35,0))</f>
        <v>66.6666666666667</v>
      </c>
      <c r="BY34" s="104" t="n">
        <f aca="false" t="array" ref="BY34:BY34">SUM(IF(ISNUMBER(BY35),$T35:$T35*BY35,0))/SUM(IF(ISNUMBER(BY35),$T35:$T35,0))</f>
        <v>41.6666666666667</v>
      </c>
      <c r="BZ34" s="104" t="n">
        <f aca="false" t="array" ref="BZ34:BZ34">SUM(IF(ISNUMBER(BZ35),$T35:$T35*BZ35,0))/SUM(IF(ISNUMBER(BZ35),$T35:$T35,0))</f>
        <v>52.6666666666667</v>
      </c>
      <c r="CA34" s="104" t="n">
        <f aca="false" t="array" ref="CA34:CA34">SUM(IF(ISNUMBER(CA35),$T35:$T35*CA35,0))/SUM(IF(ISNUMBER(CA35),$T35:$T35,0))</f>
        <v>33.3333333333333</v>
      </c>
      <c r="CB34" s="104" t="n">
        <f aca="false" t="array" ref="CB34:CB34">SUM(IF(ISNUMBER(CB35),$T35:$T35*CB35,0))/SUM(IF(ISNUMBER(CB35),$T35:$T35,0))</f>
        <v>75</v>
      </c>
      <c r="CC34" s="104" t="n">
        <f aca="false" t="array" ref="CC34:CC34">SUM(IF(ISNUMBER(CC35),$T35:$T35*CC35,0))/SUM(IF(ISNUMBER(CC35),$T35:$T35,0))</f>
        <v>83.3333333333333</v>
      </c>
      <c r="CD34" s="104" t="n">
        <f aca="false" t="array" ref="CD34:CD34">SUM(IF(ISNUMBER(CD35),$T35:$T35*CD35,0))/SUM(IF(ISNUMBER(CD35),$T35:$T35,0))</f>
        <v>41.6666666666667</v>
      </c>
      <c r="CE34" s="104" t="n">
        <f aca="false" t="array" ref="CE34:CE34">SUM(IF(ISNUMBER(CE35),$T35:$T35*CE35,0))/SUM(IF(ISNUMBER(CE35),$T35:$T35,0))</f>
        <v>50</v>
      </c>
      <c r="CF34" s="104" t="e">
        <f aca="false" t="array" ref="CF34:CF34">SUM(IF(ISNUMBER(CF35),$T35:$T35*CF35,0))/SUM(IF(ISNUMBER(CF35),$T35:$T35,0))</f>
        <v>#DIV/0!</v>
      </c>
      <c r="CG34" s="104" t="n">
        <f aca="false" t="array" ref="CG34:CG34">SUM(IF(ISNUMBER(CG35),$T35:$T35*CG35,0))/SUM(IF(ISNUMBER(CG35),$T35:$T35,0))</f>
        <v>33.3333333333333</v>
      </c>
      <c r="CH34" s="104" t="n">
        <f aca="false" t="array" ref="CH34:CH34">SUM(IF(ISNUMBER(CH35),$T35:$T35*CH35,0))/SUM(IF(ISNUMBER(CH35),$T35:$T35,0))</f>
        <v>33.3333333333333</v>
      </c>
      <c r="CI34" s="104" t="n">
        <f aca="false" t="array" ref="CI34:CI34">SUM(IF(ISNUMBER(CI35),$T35:$T35*CI35,0))/SUM(IF(ISNUMBER(CI35),$T35:$T35,0))</f>
        <v>75</v>
      </c>
      <c r="CJ34" s="104" t="n">
        <f aca="false" t="array" ref="CJ34:CJ34">SUM(IF(ISNUMBER(CJ35),$T35:$T35*CJ35,0))/SUM(IF(ISNUMBER(CJ35),$T35:$T35,0))</f>
        <v>54.3333333333333</v>
      </c>
      <c r="CK34" s="104" t="n">
        <f aca="false" t="array" ref="CK34:CK34">SUM(IF(ISNUMBER(CK35),$T35:$T35*CK35,0))/SUM(IF(ISNUMBER(CK35),$T35:$T35,0))</f>
        <v>58.3333333333333</v>
      </c>
      <c r="CL34" s="104" t="n">
        <f aca="false" t="array" ref="CL34:CL34">SUM(IF(ISNUMBER(CL35),$T35:$T35*CL35,0))/SUM(IF(ISNUMBER(CL35),$T35:$T35,0))</f>
        <v>75</v>
      </c>
      <c r="CM34" s="104" t="n">
        <f aca="false" t="array" ref="CM34:CM34">SUM(IF(ISNUMBER(CM35),$T35:$T35*CM35,0))/SUM(IF(ISNUMBER(CM35),$T35:$T35,0))</f>
        <v>75</v>
      </c>
      <c r="CN34" s="104" t="n">
        <f aca="false" t="array" ref="CN34:CN34">SUM(IF(ISNUMBER(CN35),$T35:$T35*CN35,0))/SUM(IF(ISNUMBER(CN35),$T35:$T35,0))</f>
        <v>33.3333333333333</v>
      </c>
      <c r="CO34" s="104" t="n">
        <f aca="false" t="array" ref="CO34:CO34">SUM(IF(ISNUMBER(CO35),$T35:$T35*CO35,0))/SUM(IF(ISNUMBER(CO35),$T35:$T35,0))</f>
        <v>41.6666666666667</v>
      </c>
      <c r="CP34" s="104" t="n">
        <f aca="false" t="array" ref="CP34:CP34">SUM(IF(ISNUMBER(CP35),$T35:$T35*CP35,0))/SUM(IF(ISNUMBER(CP35),$T35:$T35,0))</f>
        <v>50</v>
      </c>
      <c r="CQ34" s="104" t="n">
        <f aca="false" t="array" ref="CQ34:CQ34">SUM(IF(ISNUMBER(CQ35),$T35:$T35*CQ35,0))/SUM(IF(ISNUMBER(CQ35),$T35:$T35,0))</f>
        <v>58.3333333333333</v>
      </c>
      <c r="CR34" s="104" t="n">
        <f aca="false" t="array" ref="CR34:CR34">SUM(IF(ISNUMBER(CR35),$T35:$T35*CR35,0))/SUM(IF(ISNUMBER(CR35),$T35:$T35,0))</f>
        <v>79.3333333333333</v>
      </c>
      <c r="CS34" s="104" t="n">
        <f aca="false" t="array" ref="CS34:CS34">SUM(IF(ISNUMBER(CS35),$T35:$T35*CS35,0))/SUM(IF(ISNUMBER(CS35),$T35:$T35,0))</f>
        <v>41.6666666666667</v>
      </c>
      <c r="CT34" s="104" t="n">
        <f aca="false" t="array" ref="CT34:CT34">SUM(IF(ISNUMBER(CT35),$T35:$T35*CT35,0))/SUM(IF(ISNUMBER(CT35),$T35:$T35,0))</f>
        <v>58.3333333333333</v>
      </c>
      <c r="CU34" s="104" t="n">
        <f aca="false" t="array" ref="CU34:CU34">SUM(IF(ISNUMBER(CU35),$T35:$T35*CU35,0))/SUM(IF(ISNUMBER(CU35),$T35:$T35,0))</f>
        <v>50</v>
      </c>
      <c r="CV34" s="104" t="n">
        <f aca="false" t="array" ref="CV34:CV34">SUM(IF(ISNUMBER(CV35),$T35:$T35*CV35,0))/SUM(IF(ISNUMBER(CV35),$T35:$T35,0))</f>
        <v>22.3333333333333</v>
      </c>
      <c r="CW34" s="104" t="n">
        <f aca="false" t="array" ref="CW34:CW34">SUM(IF(ISNUMBER(CW35),$T35:$T35*CW35,0))/SUM(IF(ISNUMBER(CW35),$T35:$T35,0))</f>
        <v>33.3333333333333</v>
      </c>
    </row>
    <row r="35" s="103" customFormat="true" ht="15.5" hidden="false" customHeight="false" outlineLevel="0" collapsed="false">
      <c r="A35" s="107" t="n">
        <v>1341</v>
      </c>
      <c r="B35" s="107" t="n">
        <v>4</v>
      </c>
      <c r="C35" s="103" t="str">
        <f aca="true">IF(ISBLANK(OFFSET('outliers treatment'!$A$3,MATCH($A35,'outliers treatment'!$A$4:$A$154,0),MATCH(C$4,'outliers treatment'!$4:$4,0)-1)),"",OFFSET('outliers treatment'!$A$3,MATCH($A35,'outliers treatment'!$A$4:$A$154,0),MATCH(C$4,'outliers treatment'!$4:$4,0)-1))</f>
        <v/>
      </c>
      <c r="D35" s="103" t="str">
        <f aca="true">IF(ISBLANK(OFFSET('outliers treatment'!$A$3,MATCH($A35,'outliers treatment'!$A$4:$A$154,0),MATCH(D$4,'outliers treatment'!$4:$4,0)-1)),"",OFFSET('outliers treatment'!$A$3,MATCH($A35,'outliers treatment'!$A$4:$A$154,0),MATCH(D$4,'outliers treatment'!$4:$4,0)-1))</f>
        <v>Expert assessment data - E.7</v>
      </c>
      <c r="E35" s="103" t="str">
        <f aca="true">IF(ISBLANK(OFFSET('outliers treatment'!$A$3,MATCH($A35,'outliers treatment'!$A$4:$A$154,0),MATCH(E$4,'outliers treatment'!$4:$4,0)-1)),"",OFFSET('outliers treatment'!$A$3,MATCH($A35,'outliers treatment'!$A$4:$A$154,0),MATCH(E$4,'outliers treatment'!$4:$4,0)-1))</f>
        <v>Consumer Rights: To what extent do consumers in your country in 2020:</v>
      </c>
      <c r="F35" s="103" t="str">
        <f aca="true">IF(ISBLANK(OFFSET('outliers treatment'!$A$3,MATCH($A35,'outliers treatment'!$A$4:$A$154,0),MATCH(F$4,'outliers treatment'!$4:$4,0)-1)),"",OFFSET('outliers treatment'!$A$3,MATCH($A35,'outliers treatment'!$A$4:$A$154,0),MATCH(F$4,'outliers treatment'!$4:$4,0)-1))</f>
        <v/>
      </c>
      <c r="G35" s="103" t="str">
        <f aca="true">IF(ISBLANK(OFFSET('outliers treatment'!$A$3,MATCH($A35,'outliers treatment'!$A$4:$A$154,0),MATCH(G$4,'outliers treatment'!$4:$4,0)-1)),"",OFFSET('outliers treatment'!$A$3,MATCH($A35,'outliers treatment'!$A$4:$A$154,0),MATCH(G$4,'outliers treatment'!$4:$4,0)-1))</f>
        <v/>
      </c>
      <c r="H35" s="103" t="str">
        <f aca="true">IF(ISBLANK(OFFSET('outliers treatment'!$A$3,MATCH($A35,'outliers treatment'!$A$4:$A$154,0),MATCH(H$4,'outliers treatment'!$4:$4,0)-1)),"",OFFSET('outliers treatment'!$A$3,MATCH($A35,'outliers treatment'!$A$4:$A$154,0),MATCH(H$4,'outliers treatment'!$4:$4,0)-1))</f>
        <v/>
      </c>
      <c r="I35" s="103" t="str">
        <f aca="true">IF(ISBLANK(OFFSET('outliers treatment'!$A$3,MATCH($A35,'outliers treatment'!$A$4:$A$154,0),MATCH(I$4,'outliers treatment'!$4:$4,0)-1)),"",OFFSET('outliers treatment'!$A$3,MATCH($A35,'outliers treatment'!$A$4:$A$154,0),MATCH(I$4,'outliers treatment'!$4:$4,0)-1))</f>
        <v/>
      </c>
      <c r="J35" s="104" t="n">
        <f aca="false" t="array" ref="J35:J35">MIN(IF(ISNUMBER(V35:CW35),V35:CW35))</f>
        <v>8.33333333333333</v>
      </c>
      <c r="K35" s="103" t="n">
        <f aca="false" t="array" ref="K35:K35">MAX(IF(ISNUMBER(V35:CW35),V35:CW35))</f>
        <v>100</v>
      </c>
      <c r="L35" s="103" t="n">
        <f aca="true">IF(ISBLANK(OFFSET('outliers treatment'!$A$3,MATCH($A35,'outliers treatment'!$A$4:$A$154,0),MATCH(L$4,'outliers treatment'!$4:$4,0)-1)),"",OFFSET('outliers treatment'!$A$3,MATCH($A35,'outliers treatment'!$A$4:$A$154,0),MATCH(L$4,'outliers treatment'!$4:$4,0)-1))</f>
        <v>2.25</v>
      </c>
      <c r="M35" s="103" t="n">
        <f aca="true">IF(ISBLANK(OFFSET('outliers treatment'!$A$3,MATCH($A35,'outliers treatment'!$A$4:$A$154,0),MATCH(M$4,'outliers treatment'!$4:$4,0)-1)),"",OFFSET('outliers treatment'!$A$3,MATCH($A35,'outliers treatment'!$A$4:$A$154,0),MATCH(M$4,'outliers treatment'!$4:$4,0)-1))</f>
        <v>3</v>
      </c>
      <c r="N35" s="103" t="n">
        <f aca="true">IF(ISBLANK(OFFSET('outliers treatment'!$A$3,MATCH($A35,'outliers treatment'!$A$4:$A$154,0),MATCH(N$4,'outliers treatment'!$4:$4,0)-1)),"",OFFSET('outliers treatment'!$A$3,MATCH($A35,'outliers treatment'!$A$4:$A$154,0),MATCH(N$4,'outliers treatment'!$4:$4,0)-1))</f>
        <v>0.75</v>
      </c>
      <c r="O35" s="103" t="n">
        <f aca="true">IF(ISBLANK(OFFSET('outliers treatment'!$A$3,MATCH($A35,'outliers treatment'!$A$4:$A$154,0),MATCH(O$4,'outliers treatment'!$4:$4,0)-1)),"",OFFSET('outliers treatment'!$A$3,MATCH($A35,'outliers treatment'!$A$4:$A$154,0),MATCH(O$4,'outliers treatment'!$4:$4,0)-1))</f>
        <v>1</v>
      </c>
      <c r="P35" s="103" t="n">
        <f aca="true">IF(ISBLANK(OFFSET('outliers treatment'!$A$3,MATCH($A35,'outliers treatment'!$A$4:$A$154,0),MATCH(P$4,'outliers treatment'!$4:$4,0)-1)),"",OFFSET('outliers treatment'!$A$3,MATCH($A35,'outliers treatment'!$A$4:$A$154,0),MATCH(P$4,'outliers treatment'!$4:$4,0)-1))</f>
        <v>4</v>
      </c>
      <c r="Q35" s="103" t="n">
        <f aca="false">IFERROR(P35-O35,"")</f>
        <v>3</v>
      </c>
      <c r="R35" s="105" t="n">
        <f aca="false" t="array" ref="R35:R35">IFERROR(SKEW(IF(ISNUMBER(V35:CW35),V35:CW35,"")),"")</f>
        <v>0.140890112247186</v>
      </c>
      <c r="S35" s="103" t="n">
        <v>0</v>
      </c>
      <c r="T35" s="103" t="n">
        <v>0.5</v>
      </c>
      <c r="U35" s="106" t="n">
        <f aca="false" t="array" ref="U35:U35">IF(B35&lt;4,"",1-IFERROR(SUM(ISNUMBER(V35:CW35)*(1-$V$3:$CW$3))/COUNTIF($V$3:$CW$3,0),0))</f>
        <v>0.025</v>
      </c>
      <c r="V35" s="104" t="n">
        <f aca="true">IF($L35="","",IF(ISNUMBER(OFFSET('Data transformed'!$A$4,MATCH($A35,'Data transformed'!$A$5:$A$185,0),MATCH(V$4,'Data transformed'!$4:$4,0)-1)), (MIN(MAX(OFFSET('Data transformed'!$A$4,MATCH($A35,'Data transformed'!$A$5:$A$185,0),MATCH(V$4,'Data transformed'!$4:$4,0)-1),$O35),$P35)-$O35)/$Q35*100,"NA"))</f>
        <v>41.6666666666667</v>
      </c>
      <c r="W35" s="104" t="n">
        <f aca="true">IF($L35="","",IF(ISNUMBER(OFFSET('Data transformed'!$A$4,MATCH($A35,'Data transformed'!$A$5:$A$185,0),MATCH(W$4,'Data transformed'!$4:$4,0)-1)), (MIN(MAX(OFFSET('Data transformed'!$A$4,MATCH($A35,'Data transformed'!$A$5:$A$185,0),MATCH(W$4,'Data transformed'!$4:$4,0)-1),$O35),$P35)-$O35)/$Q35*100,"NA"))</f>
        <v>57</v>
      </c>
      <c r="X35" s="104" t="n">
        <f aca="true">IF($L35="","",IF(ISNUMBER(OFFSET('Data transformed'!$A$4,MATCH($A35,'Data transformed'!$A$5:$A$185,0),MATCH(X$4,'Data transformed'!$4:$4,0)-1)), (MIN(MAX(OFFSET('Data transformed'!$A$4,MATCH($A35,'Data transformed'!$A$5:$A$185,0),MATCH(X$4,'Data transformed'!$4:$4,0)-1),$O35),$P35)-$O35)/$Q35*100,"NA"))</f>
        <v>66.6666666666667</v>
      </c>
      <c r="Y35" s="104" t="str">
        <f aca="true">IF($L35="","",IF(ISNUMBER(OFFSET('Data transformed'!$A$4,MATCH($A35,'Data transformed'!$A$5:$A$185,0),MATCH(Y$4,'Data transformed'!$4:$4,0)-1)), (MIN(MAX(OFFSET('Data transformed'!$A$4,MATCH($A35,'Data transformed'!$A$5:$A$185,0),MATCH(Y$4,'Data transformed'!$4:$4,0)-1),$O35),$P35)-$O35)/$Q35*100,"NA"))</f>
        <v>NA</v>
      </c>
      <c r="Z35" s="104" t="n">
        <f aca="true">IF($L35="","",IF(ISNUMBER(OFFSET('Data transformed'!$A$4,MATCH($A35,'Data transformed'!$A$5:$A$185,0),MATCH(Z$4,'Data transformed'!$4:$4,0)-1)), (MIN(MAX(OFFSET('Data transformed'!$A$4,MATCH($A35,'Data transformed'!$A$5:$A$185,0),MATCH(Z$4,'Data transformed'!$4:$4,0)-1),$O35),$P35)-$O35)/$Q35*100,"NA"))</f>
        <v>33.3333333333333</v>
      </c>
      <c r="AA35" s="104" t="n">
        <f aca="true">IF($L35="","",IF(ISNUMBER(OFFSET('Data transformed'!$A$4,MATCH($A35,'Data transformed'!$A$5:$A$185,0),MATCH(AA$4,'Data transformed'!$4:$4,0)-1)), (MIN(MAX(OFFSET('Data transformed'!$A$4,MATCH($A35,'Data transformed'!$A$5:$A$185,0),MATCH(AA$4,'Data transformed'!$4:$4,0)-1),$O35),$P35)-$O35)/$Q35*100,"NA"))</f>
        <v>41.6666666666667</v>
      </c>
      <c r="AB35" s="104" t="n">
        <f aca="true">IF($L35="","",IF(ISNUMBER(OFFSET('Data transformed'!$A$4,MATCH($A35,'Data transformed'!$A$5:$A$185,0),MATCH(AB$4,'Data transformed'!$4:$4,0)-1)), (MIN(MAX(OFFSET('Data transformed'!$A$4,MATCH($A35,'Data transformed'!$A$5:$A$185,0),MATCH(AB$4,'Data transformed'!$4:$4,0)-1),$O35),$P35)-$O35)/$Q35*100,"NA"))</f>
        <v>50</v>
      </c>
      <c r="AC35" s="104" t="n">
        <f aca="true">IF($L35="","",IF(ISNUMBER(OFFSET('Data transformed'!$A$4,MATCH($A35,'Data transformed'!$A$5:$A$185,0),MATCH(AC$4,'Data transformed'!$4:$4,0)-1)), (MIN(MAX(OFFSET('Data transformed'!$A$4,MATCH($A35,'Data transformed'!$A$5:$A$185,0),MATCH(AC$4,'Data transformed'!$4:$4,0)-1),$O35),$P35)-$O35)/$Q35*100,"NA"))</f>
        <v>25</v>
      </c>
      <c r="AD35" s="104" t="n">
        <f aca="true">IF($L35="","",IF(ISNUMBER(OFFSET('Data transformed'!$A$4,MATCH($A35,'Data transformed'!$A$5:$A$185,0),MATCH(AD$4,'Data transformed'!$4:$4,0)-1)), (MIN(MAX(OFFSET('Data transformed'!$A$4,MATCH($A35,'Data transformed'!$A$5:$A$185,0),MATCH(AD$4,'Data transformed'!$4:$4,0)-1),$O35),$P35)-$O35)/$Q35*100,"NA"))</f>
        <v>33.3333333333333</v>
      </c>
      <c r="AE35" s="104" t="n">
        <f aca="true">IF($L35="","",IF(ISNUMBER(OFFSET('Data transformed'!$A$4,MATCH($A35,'Data transformed'!$A$5:$A$185,0),MATCH(AE$4,'Data transformed'!$4:$4,0)-1)), (MIN(MAX(OFFSET('Data transformed'!$A$4,MATCH($A35,'Data transformed'!$A$5:$A$185,0),MATCH(AE$4,'Data transformed'!$4:$4,0)-1),$O35),$P35)-$O35)/$Q35*100,"NA"))</f>
        <v>83.3333333333333</v>
      </c>
      <c r="AF35" s="104" t="n">
        <f aca="true">IF($L35="","",IF(ISNUMBER(OFFSET('Data transformed'!$A$4,MATCH($A35,'Data transformed'!$A$5:$A$185,0),MATCH(AF$4,'Data transformed'!$4:$4,0)-1)), (MIN(MAX(OFFSET('Data transformed'!$A$4,MATCH($A35,'Data transformed'!$A$5:$A$185,0),MATCH(AF$4,'Data transformed'!$4:$4,0)-1),$O35),$P35)-$O35)/$Q35*100,"NA"))</f>
        <v>75</v>
      </c>
      <c r="AG35" s="104" t="n">
        <f aca="true">IF($L35="","",IF(ISNUMBER(OFFSET('Data transformed'!$A$4,MATCH($A35,'Data transformed'!$A$5:$A$185,0),MATCH(AG$4,'Data transformed'!$4:$4,0)-1)), (MIN(MAX(OFFSET('Data transformed'!$A$4,MATCH($A35,'Data transformed'!$A$5:$A$185,0),MATCH(AG$4,'Data transformed'!$4:$4,0)-1),$O35),$P35)-$O35)/$Q35*100,"NA"))</f>
        <v>33.3333333333333</v>
      </c>
      <c r="AH35" s="104" t="n">
        <f aca="true">IF($L35="","",IF(ISNUMBER(OFFSET('Data transformed'!$A$4,MATCH($A35,'Data transformed'!$A$5:$A$185,0),MATCH(AH$4,'Data transformed'!$4:$4,0)-1)), (MIN(MAX(OFFSET('Data transformed'!$A$4,MATCH($A35,'Data transformed'!$A$5:$A$185,0),MATCH(AH$4,'Data transformed'!$4:$4,0)-1),$O35),$P35)-$O35)/$Q35*100,"NA"))</f>
        <v>50</v>
      </c>
      <c r="AI35" s="104" t="n">
        <f aca="true">IF($L35="","",IF(ISNUMBER(OFFSET('Data transformed'!$A$4,MATCH($A35,'Data transformed'!$A$5:$A$185,0),MATCH(AI$4,'Data transformed'!$4:$4,0)-1)), (MIN(MAX(OFFSET('Data transformed'!$A$4,MATCH($A35,'Data transformed'!$A$5:$A$185,0),MATCH(AI$4,'Data transformed'!$4:$4,0)-1),$O35),$P35)-$O35)/$Q35*100,"NA"))</f>
        <v>41.6666666666667</v>
      </c>
      <c r="AJ35" s="104" t="n">
        <f aca="true">IF($L35="","",IF(ISNUMBER(OFFSET('Data transformed'!$A$4,MATCH($A35,'Data transformed'!$A$5:$A$185,0),MATCH(AJ$4,'Data transformed'!$4:$4,0)-1)), (MIN(MAX(OFFSET('Data transformed'!$A$4,MATCH($A35,'Data transformed'!$A$5:$A$185,0),MATCH(AJ$4,'Data transformed'!$4:$4,0)-1),$O35),$P35)-$O35)/$Q35*100,"NA"))</f>
        <v>55.6666666666667</v>
      </c>
      <c r="AK35" s="104" t="n">
        <f aca="true">IF($L35="","",IF(ISNUMBER(OFFSET('Data transformed'!$A$4,MATCH($A35,'Data transformed'!$A$5:$A$185,0),MATCH(AK$4,'Data transformed'!$4:$4,0)-1)), (MIN(MAX(OFFSET('Data transformed'!$A$4,MATCH($A35,'Data transformed'!$A$5:$A$185,0),MATCH(AK$4,'Data transformed'!$4:$4,0)-1),$O35),$P35)-$O35)/$Q35*100,"NA"))</f>
        <v>100</v>
      </c>
      <c r="AL35" s="104" t="n">
        <f aca="true">IF($L35="","",IF(ISNUMBER(OFFSET('Data transformed'!$A$4,MATCH($A35,'Data transformed'!$A$5:$A$185,0),MATCH(AL$4,'Data transformed'!$4:$4,0)-1)), (MIN(MAX(OFFSET('Data transformed'!$A$4,MATCH($A35,'Data transformed'!$A$5:$A$185,0),MATCH(AL$4,'Data transformed'!$4:$4,0)-1),$O35),$P35)-$O35)/$Q35*100,"NA"))</f>
        <v>66.6666666666667</v>
      </c>
      <c r="AM35" s="104" t="n">
        <f aca="true">IF($L35="","",IF(ISNUMBER(OFFSET('Data transformed'!$A$4,MATCH($A35,'Data transformed'!$A$5:$A$185,0),MATCH(AM$4,'Data transformed'!$4:$4,0)-1)), (MIN(MAX(OFFSET('Data transformed'!$A$4,MATCH($A35,'Data transformed'!$A$5:$A$185,0),MATCH(AM$4,'Data transformed'!$4:$4,0)-1),$O35),$P35)-$O35)/$Q35*100,"NA"))</f>
        <v>75</v>
      </c>
      <c r="AN35" s="104" t="n">
        <f aca="true">IF($L35="","",IF(ISNUMBER(OFFSET('Data transformed'!$A$4,MATCH($A35,'Data transformed'!$A$5:$A$185,0),MATCH(AN$4,'Data transformed'!$4:$4,0)-1)), (MIN(MAX(OFFSET('Data transformed'!$A$4,MATCH($A35,'Data transformed'!$A$5:$A$185,0),MATCH(AN$4,'Data transformed'!$4:$4,0)-1),$O35),$P35)-$O35)/$Q35*100,"NA"))</f>
        <v>50</v>
      </c>
      <c r="AO35" s="104" t="n">
        <f aca="true">IF($L35="","",IF(ISNUMBER(OFFSET('Data transformed'!$A$4,MATCH($A35,'Data transformed'!$A$5:$A$185,0),MATCH(AO$4,'Data transformed'!$4:$4,0)-1)), (MIN(MAX(OFFSET('Data transformed'!$A$4,MATCH($A35,'Data transformed'!$A$5:$A$185,0),MATCH(AO$4,'Data transformed'!$4:$4,0)-1),$O35),$P35)-$O35)/$Q35*100,"NA"))</f>
        <v>41.6666666666667</v>
      </c>
      <c r="AP35" s="104" t="n">
        <f aca="true">IF($L35="","",IF(ISNUMBER(OFFSET('Data transformed'!$A$4,MATCH($A35,'Data transformed'!$A$5:$A$185,0),MATCH(AP$4,'Data transformed'!$4:$4,0)-1)), (MIN(MAX(OFFSET('Data transformed'!$A$4,MATCH($A35,'Data transformed'!$A$5:$A$185,0),MATCH(AP$4,'Data transformed'!$4:$4,0)-1),$O35),$P35)-$O35)/$Q35*100,"NA"))</f>
        <v>41.6666666666667</v>
      </c>
      <c r="AQ35" s="104" t="n">
        <f aca="true">IF($L35="","",IF(ISNUMBER(OFFSET('Data transformed'!$A$4,MATCH($A35,'Data transformed'!$A$5:$A$185,0),MATCH(AQ$4,'Data transformed'!$4:$4,0)-1)), (MIN(MAX(OFFSET('Data transformed'!$A$4,MATCH($A35,'Data transformed'!$A$5:$A$185,0),MATCH(AQ$4,'Data transformed'!$4:$4,0)-1),$O35),$P35)-$O35)/$Q35*100,"NA"))</f>
        <v>64</v>
      </c>
      <c r="AR35" s="104" t="n">
        <f aca="true">IF($L35="","",IF(ISNUMBER(OFFSET('Data transformed'!$A$4,MATCH($A35,'Data transformed'!$A$5:$A$185,0),MATCH(AR$4,'Data transformed'!$4:$4,0)-1)), (MIN(MAX(OFFSET('Data transformed'!$A$4,MATCH($A35,'Data transformed'!$A$5:$A$185,0),MATCH(AR$4,'Data transformed'!$4:$4,0)-1),$O35),$P35)-$O35)/$Q35*100,"NA"))</f>
        <v>66.6666666666667</v>
      </c>
      <c r="AS35" s="104" t="n">
        <f aca="true">IF($L35="","",IF(ISNUMBER(OFFSET('Data transformed'!$A$4,MATCH($A35,'Data transformed'!$A$5:$A$185,0),MATCH(AS$4,'Data transformed'!$4:$4,0)-1)), (MIN(MAX(OFFSET('Data transformed'!$A$4,MATCH($A35,'Data transformed'!$A$5:$A$185,0),MATCH(AS$4,'Data transformed'!$4:$4,0)-1),$O35),$P35)-$O35)/$Q35*100,"NA"))</f>
        <v>83.3333333333333</v>
      </c>
      <c r="AT35" s="104" t="n">
        <f aca="true">IF($L35="","",IF(ISNUMBER(OFFSET('Data transformed'!$A$4,MATCH($A35,'Data transformed'!$A$5:$A$185,0),MATCH(AT$4,'Data transformed'!$4:$4,0)-1)), (MIN(MAX(OFFSET('Data transformed'!$A$4,MATCH($A35,'Data transformed'!$A$5:$A$185,0),MATCH(AT$4,'Data transformed'!$4:$4,0)-1),$O35),$P35)-$O35)/$Q35*100,"NA"))</f>
        <v>58.3333333333333</v>
      </c>
      <c r="AU35" s="104" t="n">
        <f aca="true">IF($L35="","",IF(ISNUMBER(OFFSET('Data transformed'!$A$4,MATCH($A35,'Data transformed'!$A$5:$A$185,0),MATCH(AU$4,'Data transformed'!$4:$4,0)-1)), (MIN(MAX(OFFSET('Data transformed'!$A$4,MATCH($A35,'Data transformed'!$A$5:$A$185,0),MATCH(AU$4,'Data transformed'!$4:$4,0)-1),$O35),$P35)-$O35)/$Q35*100,"NA"))</f>
        <v>50</v>
      </c>
      <c r="AV35" s="104" t="n">
        <f aca="true">IF($L35="","",IF(ISNUMBER(OFFSET('Data transformed'!$A$4,MATCH($A35,'Data transformed'!$A$5:$A$185,0),MATCH(AV$4,'Data transformed'!$4:$4,0)-1)), (MIN(MAX(OFFSET('Data transformed'!$A$4,MATCH($A35,'Data transformed'!$A$5:$A$185,0),MATCH(AV$4,'Data transformed'!$4:$4,0)-1),$O35),$P35)-$O35)/$Q35*100,"NA"))</f>
        <v>66.6666666666667</v>
      </c>
      <c r="AW35" s="104" t="n">
        <f aca="true">IF($L35="","",IF(ISNUMBER(OFFSET('Data transformed'!$A$4,MATCH($A35,'Data transformed'!$A$5:$A$185,0),MATCH(AW$4,'Data transformed'!$4:$4,0)-1)), (MIN(MAX(OFFSET('Data transformed'!$A$4,MATCH($A35,'Data transformed'!$A$5:$A$185,0),MATCH(AW$4,'Data transformed'!$4:$4,0)-1),$O35),$P35)-$O35)/$Q35*100,"NA"))</f>
        <v>50</v>
      </c>
      <c r="AX35" s="104" t="n">
        <f aca="true">IF($L35="","",IF(ISNUMBER(OFFSET('Data transformed'!$A$4,MATCH($A35,'Data transformed'!$A$5:$A$185,0),MATCH(AX$4,'Data transformed'!$4:$4,0)-1)), (MIN(MAX(OFFSET('Data transformed'!$A$4,MATCH($A35,'Data transformed'!$A$5:$A$185,0),MATCH(AX$4,'Data transformed'!$4:$4,0)-1),$O35),$P35)-$O35)/$Q35*100,"NA"))</f>
        <v>50</v>
      </c>
      <c r="AY35" s="104" t="n">
        <f aca="true">IF($L35="","",IF(ISNUMBER(OFFSET('Data transformed'!$A$4,MATCH($A35,'Data transformed'!$A$5:$A$185,0),MATCH(AY$4,'Data transformed'!$4:$4,0)-1)), (MIN(MAX(OFFSET('Data transformed'!$A$4,MATCH($A35,'Data transformed'!$A$5:$A$185,0),MATCH(AY$4,'Data transformed'!$4:$4,0)-1),$O35),$P35)-$O35)/$Q35*100,"NA"))</f>
        <v>66.6666666666667</v>
      </c>
      <c r="AZ35" s="104" t="n">
        <f aca="true">IF($L35="","",IF(ISNUMBER(OFFSET('Data transformed'!$A$4,MATCH($A35,'Data transformed'!$A$5:$A$185,0),MATCH(AZ$4,'Data transformed'!$4:$4,0)-1)), (MIN(MAX(OFFSET('Data transformed'!$A$4,MATCH($A35,'Data transformed'!$A$5:$A$185,0),MATCH(AZ$4,'Data transformed'!$4:$4,0)-1),$O35),$P35)-$O35)/$Q35*100,"NA"))</f>
        <v>41.6666666666667</v>
      </c>
      <c r="BA35" s="104" t="n">
        <f aca="true">IF($L35="","",IF(ISNUMBER(OFFSET('Data transformed'!$A$4,MATCH($A35,'Data transformed'!$A$5:$A$185,0),MATCH(BA$4,'Data transformed'!$4:$4,0)-1)), (MIN(MAX(OFFSET('Data transformed'!$A$4,MATCH($A35,'Data transformed'!$A$5:$A$185,0),MATCH(BA$4,'Data transformed'!$4:$4,0)-1),$O35),$P35)-$O35)/$Q35*100,"NA"))</f>
        <v>58.3333333333333</v>
      </c>
      <c r="BB35" s="104" t="n">
        <f aca="true">IF($L35="","",IF(ISNUMBER(OFFSET('Data transformed'!$A$4,MATCH($A35,'Data transformed'!$A$5:$A$185,0),MATCH(BB$4,'Data transformed'!$4:$4,0)-1)), (MIN(MAX(OFFSET('Data transformed'!$A$4,MATCH($A35,'Data transformed'!$A$5:$A$185,0),MATCH(BB$4,'Data transformed'!$4:$4,0)-1),$O35),$P35)-$O35)/$Q35*100,"NA"))</f>
        <v>64.6666666666667</v>
      </c>
      <c r="BC35" s="104" t="n">
        <f aca="true">IF($L35="","",IF(ISNUMBER(OFFSET('Data transformed'!$A$4,MATCH($A35,'Data transformed'!$A$5:$A$185,0),MATCH(BC$4,'Data transformed'!$4:$4,0)-1)), (MIN(MAX(OFFSET('Data transformed'!$A$4,MATCH($A35,'Data transformed'!$A$5:$A$185,0),MATCH(BC$4,'Data transformed'!$4:$4,0)-1),$O35),$P35)-$O35)/$Q35*100,"NA"))</f>
        <v>83.3333333333333</v>
      </c>
      <c r="BD35" s="104" t="n">
        <f aca="true">IF($L35="","",IF(ISNUMBER(OFFSET('Data transformed'!$A$4,MATCH($A35,'Data transformed'!$A$5:$A$185,0),MATCH(BD$4,'Data transformed'!$4:$4,0)-1)), (MIN(MAX(OFFSET('Data transformed'!$A$4,MATCH($A35,'Data transformed'!$A$5:$A$185,0),MATCH(BD$4,'Data transformed'!$4:$4,0)-1),$O35),$P35)-$O35)/$Q35*100,"NA"))</f>
        <v>66.6666666666667</v>
      </c>
      <c r="BE35" s="104" t="n">
        <f aca="true">IF($L35="","",IF(ISNUMBER(OFFSET('Data transformed'!$A$4,MATCH($A35,'Data transformed'!$A$5:$A$185,0),MATCH(BE$4,'Data transformed'!$4:$4,0)-1)), (MIN(MAX(OFFSET('Data transformed'!$A$4,MATCH($A35,'Data transformed'!$A$5:$A$185,0),MATCH(BE$4,'Data transformed'!$4:$4,0)-1),$O35),$P35)-$O35)/$Q35*100,"NA"))</f>
        <v>83.3333333333333</v>
      </c>
      <c r="BF35" s="104" t="n">
        <f aca="true">IF($L35="","",IF(ISNUMBER(OFFSET('Data transformed'!$A$4,MATCH($A35,'Data transformed'!$A$5:$A$185,0),MATCH(BF$4,'Data transformed'!$4:$4,0)-1)), (MIN(MAX(OFFSET('Data transformed'!$A$4,MATCH($A35,'Data transformed'!$A$5:$A$185,0),MATCH(BF$4,'Data transformed'!$4:$4,0)-1),$O35),$P35)-$O35)/$Q35*100,"NA"))</f>
        <v>58.3333333333333</v>
      </c>
      <c r="BG35" s="104" t="n">
        <f aca="true">IF($L35="","",IF(ISNUMBER(OFFSET('Data transformed'!$A$4,MATCH($A35,'Data transformed'!$A$5:$A$185,0),MATCH(BG$4,'Data transformed'!$4:$4,0)-1)), (MIN(MAX(OFFSET('Data transformed'!$A$4,MATCH($A35,'Data transformed'!$A$5:$A$185,0),MATCH(BG$4,'Data transformed'!$4:$4,0)-1),$O35),$P35)-$O35)/$Q35*100,"NA"))</f>
        <v>83.3333333333333</v>
      </c>
      <c r="BH35" s="104" t="n">
        <f aca="true">IF($L35="","",IF(ISNUMBER(OFFSET('Data transformed'!$A$4,MATCH($A35,'Data transformed'!$A$5:$A$185,0),MATCH(BH$4,'Data transformed'!$4:$4,0)-1)), (MIN(MAX(OFFSET('Data transformed'!$A$4,MATCH($A35,'Data transformed'!$A$5:$A$185,0),MATCH(BH$4,'Data transformed'!$4:$4,0)-1),$O35),$P35)-$O35)/$Q35*100,"NA"))</f>
        <v>41.6666666666667</v>
      </c>
      <c r="BI35" s="104" t="n">
        <f aca="true">IF($L35="","",IF(ISNUMBER(OFFSET('Data transformed'!$A$4,MATCH($A35,'Data transformed'!$A$5:$A$185,0),MATCH(BI$4,'Data transformed'!$4:$4,0)-1)), (MIN(MAX(OFFSET('Data transformed'!$A$4,MATCH($A35,'Data transformed'!$A$5:$A$185,0),MATCH(BI$4,'Data transformed'!$4:$4,0)-1),$O35),$P35)-$O35)/$Q35*100,"NA"))</f>
        <v>25</v>
      </c>
      <c r="BJ35" s="104" t="n">
        <f aca="true">IF($L35="","",IF(ISNUMBER(OFFSET('Data transformed'!$A$4,MATCH($A35,'Data transformed'!$A$5:$A$185,0),MATCH(BJ$4,'Data transformed'!$4:$4,0)-1)), (MIN(MAX(OFFSET('Data transformed'!$A$4,MATCH($A35,'Data transformed'!$A$5:$A$185,0),MATCH(BJ$4,'Data transformed'!$4:$4,0)-1),$O35),$P35)-$O35)/$Q35*100,"NA"))</f>
        <v>55.6666666666667</v>
      </c>
      <c r="BK35" s="104" t="n">
        <f aca="true">IF($L35="","",IF(ISNUMBER(OFFSET('Data transformed'!$A$4,MATCH($A35,'Data transformed'!$A$5:$A$185,0),MATCH(BK$4,'Data transformed'!$4:$4,0)-1)), (MIN(MAX(OFFSET('Data transformed'!$A$4,MATCH($A35,'Data transformed'!$A$5:$A$185,0),MATCH(BK$4,'Data transformed'!$4:$4,0)-1),$O35),$P35)-$O35)/$Q35*100,"NA"))</f>
        <v>46</v>
      </c>
      <c r="BL35" s="104" t="n">
        <f aca="true">IF($L35="","",IF(ISNUMBER(OFFSET('Data transformed'!$A$4,MATCH($A35,'Data transformed'!$A$5:$A$185,0),MATCH(BL$4,'Data transformed'!$4:$4,0)-1)), (MIN(MAX(OFFSET('Data transformed'!$A$4,MATCH($A35,'Data transformed'!$A$5:$A$185,0),MATCH(BL$4,'Data transformed'!$4:$4,0)-1),$O35),$P35)-$O35)/$Q35*100,"NA"))</f>
        <v>50</v>
      </c>
      <c r="BM35" s="104" t="n">
        <f aca="true">IF($L35="","",IF(ISNUMBER(OFFSET('Data transformed'!$A$4,MATCH($A35,'Data transformed'!$A$5:$A$185,0),MATCH(BM$4,'Data transformed'!$4:$4,0)-1)), (MIN(MAX(OFFSET('Data transformed'!$A$4,MATCH($A35,'Data transformed'!$A$5:$A$185,0),MATCH(BM$4,'Data transformed'!$4:$4,0)-1),$O35),$P35)-$O35)/$Q35*100,"NA"))</f>
        <v>58.3333333333333</v>
      </c>
      <c r="BN35" s="104" t="n">
        <f aca="true">IF($L35="","",IF(ISNUMBER(OFFSET('Data transformed'!$A$4,MATCH($A35,'Data transformed'!$A$5:$A$185,0),MATCH(BN$4,'Data transformed'!$4:$4,0)-1)), (MIN(MAX(OFFSET('Data transformed'!$A$4,MATCH($A35,'Data transformed'!$A$5:$A$185,0),MATCH(BN$4,'Data transformed'!$4:$4,0)-1),$O35),$P35)-$O35)/$Q35*100,"NA"))</f>
        <v>33.3333333333333</v>
      </c>
      <c r="BO35" s="104" t="n">
        <f aca="true">IF($L35="","",IF(ISNUMBER(OFFSET('Data transformed'!$A$4,MATCH($A35,'Data transformed'!$A$5:$A$185,0),MATCH(BO$4,'Data transformed'!$4:$4,0)-1)), (MIN(MAX(OFFSET('Data transformed'!$A$4,MATCH($A35,'Data transformed'!$A$5:$A$185,0),MATCH(BO$4,'Data transformed'!$4:$4,0)-1),$O35),$P35)-$O35)/$Q35*100,"NA"))</f>
        <v>33.3333333333333</v>
      </c>
      <c r="BP35" s="104" t="n">
        <f aca="true">IF($L35="","",IF(ISNUMBER(OFFSET('Data transformed'!$A$4,MATCH($A35,'Data transformed'!$A$5:$A$185,0),MATCH(BP$4,'Data transformed'!$4:$4,0)-1)), (MIN(MAX(OFFSET('Data transformed'!$A$4,MATCH($A35,'Data transformed'!$A$5:$A$185,0),MATCH(BP$4,'Data transformed'!$4:$4,0)-1),$O35),$P35)-$O35)/$Q35*100,"NA"))</f>
        <v>37.6666666666667</v>
      </c>
      <c r="BQ35" s="104" t="n">
        <f aca="true">IF($L35="","",IF(ISNUMBER(OFFSET('Data transformed'!$A$4,MATCH($A35,'Data transformed'!$A$5:$A$185,0),MATCH(BQ$4,'Data transformed'!$4:$4,0)-1)), (MIN(MAX(OFFSET('Data transformed'!$A$4,MATCH($A35,'Data transformed'!$A$5:$A$185,0),MATCH(BQ$4,'Data transformed'!$4:$4,0)-1),$O35),$P35)-$O35)/$Q35*100,"NA"))</f>
        <v>8.33333333333333</v>
      </c>
      <c r="BR35" s="104" t="n">
        <f aca="true">IF($L35="","",IF(ISNUMBER(OFFSET('Data transformed'!$A$4,MATCH($A35,'Data transformed'!$A$5:$A$185,0),MATCH(BR$4,'Data transformed'!$4:$4,0)-1)), (MIN(MAX(OFFSET('Data transformed'!$A$4,MATCH($A35,'Data transformed'!$A$5:$A$185,0),MATCH(BR$4,'Data transformed'!$4:$4,0)-1),$O35),$P35)-$O35)/$Q35*100,"NA"))</f>
        <v>41.6666666666667</v>
      </c>
      <c r="BS35" s="104" t="n">
        <f aca="true">IF($L35="","",IF(ISNUMBER(OFFSET('Data transformed'!$A$4,MATCH($A35,'Data transformed'!$A$5:$A$185,0),MATCH(BS$4,'Data transformed'!$4:$4,0)-1)), (MIN(MAX(OFFSET('Data transformed'!$A$4,MATCH($A35,'Data transformed'!$A$5:$A$185,0),MATCH(BS$4,'Data transformed'!$4:$4,0)-1),$O35),$P35)-$O35)/$Q35*100,"NA"))</f>
        <v>58.3333333333333</v>
      </c>
      <c r="BT35" s="104" t="n">
        <f aca="true">IF($L35="","",IF(ISNUMBER(OFFSET('Data transformed'!$A$4,MATCH($A35,'Data transformed'!$A$5:$A$185,0),MATCH(BT$4,'Data transformed'!$4:$4,0)-1)), (MIN(MAX(OFFSET('Data transformed'!$A$4,MATCH($A35,'Data transformed'!$A$5:$A$185,0),MATCH(BT$4,'Data transformed'!$4:$4,0)-1),$O35),$P35)-$O35)/$Q35*100,"NA"))</f>
        <v>75</v>
      </c>
      <c r="BU35" s="104" t="n">
        <f aca="true">IF($L35="","",IF(ISNUMBER(OFFSET('Data transformed'!$A$4,MATCH($A35,'Data transformed'!$A$5:$A$185,0),MATCH(BU$4,'Data transformed'!$4:$4,0)-1)), (MIN(MAX(OFFSET('Data transformed'!$A$4,MATCH($A35,'Data transformed'!$A$5:$A$185,0),MATCH(BU$4,'Data transformed'!$4:$4,0)-1),$O35),$P35)-$O35)/$Q35*100,"NA"))</f>
        <v>75</v>
      </c>
      <c r="BV35" s="104" t="n">
        <f aca="true">IF($L35="","",IF(ISNUMBER(OFFSET('Data transformed'!$A$4,MATCH($A35,'Data transformed'!$A$5:$A$185,0),MATCH(BV$4,'Data transformed'!$4:$4,0)-1)), (MIN(MAX(OFFSET('Data transformed'!$A$4,MATCH($A35,'Data transformed'!$A$5:$A$185,0),MATCH(BV$4,'Data transformed'!$4:$4,0)-1),$O35),$P35)-$O35)/$Q35*100,"NA"))</f>
        <v>41.6666666666667</v>
      </c>
      <c r="BW35" s="104" t="n">
        <f aca="true">IF($L35="","",IF(ISNUMBER(OFFSET('Data transformed'!$A$4,MATCH($A35,'Data transformed'!$A$5:$A$185,0),MATCH(BW$4,'Data transformed'!$4:$4,0)-1)), (MIN(MAX(OFFSET('Data transformed'!$A$4,MATCH($A35,'Data transformed'!$A$5:$A$185,0),MATCH(BW$4,'Data transformed'!$4:$4,0)-1),$O35),$P35)-$O35)/$Q35*100,"NA"))</f>
        <v>22.3333333333333</v>
      </c>
      <c r="BX35" s="104" t="n">
        <f aca="true">IF($L35="","",IF(ISNUMBER(OFFSET('Data transformed'!$A$4,MATCH($A35,'Data transformed'!$A$5:$A$185,0),MATCH(BX$4,'Data transformed'!$4:$4,0)-1)), (MIN(MAX(OFFSET('Data transformed'!$A$4,MATCH($A35,'Data transformed'!$A$5:$A$185,0),MATCH(BX$4,'Data transformed'!$4:$4,0)-1),$O35),$P35)-$O35)/$Q35*100,"NA"))</f>
        <v>66.6666666666667</v>
      </c>
      <c r="BY35" s="104" t="n">
        <f aca="true">IF($L35="","",IF(ISNUMBER(OFFSET('Data transformed'!$A$4,MATCH($A35,'Data transformed'!$A$5:$A$185,0),MATCH(BY$4,'Data transformed'!$4:$4,0)-1)), (MIN(MAX(OFFSET('Data transformed'!$A$4,MATCH($A35,'Data transformed'!$A$5:$A$185,0),MATCH(BY$4,'Data transformed'!$4:$4,0)-1),$O35),$P35)-$O35)/$Q35*100,"NA"))</f>
        <v>41.6666666666667</v>
      </c>
      <c r="BZ35" s="104" t="n">
        <f aca="true">IF($L35="","",IF(ISNUMBER(OFFSET('Data transformed'!$A$4,MATCH($A35,'Data transformed'!$A$5:$A$185,0),MATCH(BZ$4,'Data transformed'!$4:$4,0)-1)), (MIN(MAX(OFFSET('Data transformed'!$A$4,MATCH($A35,'Data transformed'!$A$5:$A$185,0),MATCH(BZ$4,'Data transformed'!$4:$4,0)-1),$O35),$P35)-$O35)/$Q35*100,"NA"))</f>
        <v>52.6666666666667</v>
      </c>
      <c r="CA35" s="104" t="n">
        <f aca="true">IF($L35="","",IF(ISNUMBER(OFFSET('Data transformed'!$A$4,MATCH($A35,'Data transformed'!$A$5:$A$185,0),MATCH(CA$4,'Data transformed'!$4:$4,0)-1)), (MIN(MAX(OFFSET('Data transformed'!$A$4,MATCH($A35,'Data transformed'!$A$5:$A$185,0),MATCH(CA$4,'Data transformed'!$4:$4,0)-1),$O35),$P35)-$O35)/$Q35*100,"NA"))</f>
        <v>33.3333333333333</v>
      </c>
      <c r="CB35" s="104" t="n">
        <f aca="true">IF($L35="","",IF(ISNUMBER(OFFSET('Data transformed'!$A$4,MATCH($A35,'Data transformed'!$A$5:$A$185,0),MATCH(CB$4,'Data transformed'!$4:$4,0)-1)), (MIN(MAX(OFFSET('Data transformed'!$A$4,MATCH($A35,'Data transformed'!$A$5:$A$185,0),MATCH(CB$4,'Data transformed'!$4:$4,0)-1),$O35),$P35)-$O35)/$Q35*100,"NA"))</f>
        <v>75</v>
      </c>
      <c r="CC35" s="104" t="n">
        <f aca="true">IF($L35="","",IF(ISNUMBER(OFFSET('Data transformed'!$A$4,MATCH($A35,'Data transformed'!$A$5:$A$185,0),MATCH(CC$4,'Data transformed'!$4:$4,0)-1)), (MIN(MAX(OFFSET('Data transformed'!$A$4,MATCH($A35,'Data transformed'!$A$5:$A$185,0),MATCH(CC$4,'Data transformed'!$4:$4,0)-1),$O35),$P35)-$O35)/$Q35*100,"NA"))</f>
        <v>83.3333333333333</v>
      </c>
      <c r="CD35" s="104" t="n">
        <f aca="true">IF($L35="","",IF(ISNUMBER(OFFSET('Data transformed'!$A$4,MATCH($A35,'Data transformed'!$A$5:$A$185,0),MATCH(CD$4,'Data transformed'!$4:$4,0)-1)), (MIN(MAX(OFFSET('Data transformed'!$A$4,MATCH($A35,'Data transformed'!$A$5:$A$185,0),MATCH(CD$4,'Data transformed'!$4:$4,0)-1),$O35),$P35)-$O35)/$Q35*100,"NA"))</f>
        <v>41.6666666666667</v>
      </c>
      <c r="CE35" s="104" t="n">
        <f aca="true">IF($L35="","",IF(ISNUMBER(OFFSET('Data transformed'!$A$4,MATCH($A35,'Data transformed'!$A$5:$A$185,0),MATCH(CE$4,'Data transformed'!$4:$4,0)-1)), (MIN(MAX(OFFSET('Data transformed'!$A$4,MATCH($A35,'Data transformed'!$A$5:$A$185,0),MATCH(CE$4,'Data transformed'!$4:$4,0)-1),$O35),$P35)-$O35)/$Q35*100,"NA"))</f>
        <v>50</v>
      </c>
      <c r="CF35" s="104" t="str">
        <f aca="true">IF($L35="","",IF(ISNUMBER(OFFSET('Data transformed'!$A$4,MATCH($A35,'Data transformed'!$A$5:$A$185,0),MATCH(CF$4,'Data transformed'!$4:$4,0)-1)), (MIN(MAX(OFFSET('Data transformed'!$A$4,MATCH($A35,'Data transformed'!$A$5:$A$185,0),MATCH(CF$4,'Data transformed'!$4:$4,0)-1),$O35),$P35)-$O35)/$Q35*100,"NA"))</f>
        <v>NA</v>
      </c>
      <c r="CG35" s="104" t="n">
        <f aca="true">IF($L35="","",IF(ISNUMBER(OFFSET('Data transformed'!$A$4,MATCH($A35,'Data transformed'!$A$5:$A$185,0),MATCH(CG$4,'Data transformed'!$4:$4,0)-1)), (MIN(MAX(OFFSET('Data transformed'!$A$4,MATCH($A35,'Data transformed'!$A$5:$A$185,0),MATCH(CG$4,'Data transformed'!$4:$4,0)-1),$O35),$P35)-$O35)/$Q35*100,"NA"))</f>
        <v>33.3333333333333</v>
      </c>
      <c r="CH35" s="104" t="n">
        <f aca="true">IF($L35="","",IF(ISNUMBER(OFFSET('Data transformed'!$A$4,MATCH($A35,'Data transformed'!$A$5:$A$185,0),MATCH(CH$4,'Data transformed'!$4:$4,0)-1)), (MIN(MAX(OFFSET('Data transformed'!$A$4,MATCH($A35,'Data transformed'!$A$5:$A$185,0),MATCH(CH$4,'Data transformed'!$4:$4,0)-1),$O35),$P35)-$O35)/$Q35*100,"NA"))</f>
        <v>33.3333333333333</v>
      </c>
      <c r="CI35" s="104" t="n">
        <f aca="true">IF($L35="","",IF(ISNUMBER(OFFSET('Data transformed'!$A$4,MATCH($A35,'Data transformed'!$A$5:$A$185,0),MATCH(CI$4,'Data transformed'!$4:$4,0)-1)), (MIN(MAX(OFFSET('Data transformed'!$A$4,MATCH($A35,'Data transformed'!$A$5:$A$185,0),MATCH(CI$4,'Data transformed'!$4:$4,0)-1),$O35),$P35)-$O35)/$Q35*100,"NA"))</f>
        <v>75</v>
      </c>
      <c r="CJ35" s="104" t="n">
        <f aca="true">IF($L35="","",IF(ISNUMBER(OFFSET('Data transformed'!$A$4,MATCH($A35,'Data transformed'!$A$5:$A$185,0),MATCH(CJ$4,'Data transformed'!$4:$4,0)-1)), (MIN(MAX(OFFSET('Data transformed'!$A$4,MATCH($A35,'Data transformed'!$A$5:$A$185,0),MATCH(CJ$4,'Data transformed'!$4:$4,0)-1),$O35),$P35)-$O35)/$Q35*100,"NA"))</f>
        <v>54.3333333333333</v>
      </c>
      <c r="CK35" s="104" t="n">
        <f aca="true">IF($L35="","",IF(ISNUMBER(OFFSET('Data transformed'!$A$4,MATCH($A35,'Data transformed'!$A$5:$A$185,0),MATCH(CK$4,'Data transformed'!$4:$4,0)-1)), (MIN(MAX(OFFSET('Data transformed'!$A$4,MATCH($A35,'Data transformed'!$A$5:$A$185,0),MATCH(CK$4,'Data transformed'!$4:$4,0)-1),$O35),$P35)-$O35)/$Q35*100,"NA"))</f>
        <v>58.3333333333333</v>
      </c>
      <c r="CL35" s="104" t="n">
        <f aca="true">IF($L35="","",IF(ISNUMBER(OFFSET('Data transformed'!$A$4,MATCH($A35,'Data transformed'!$A$5:$A$185,0),MATCH(CL$4,'Data transformed'!$4:$4,0)-1)), (MIN(MAX(OFFSET('Data transformed'!$A$4,MATCH($A35,'Data transformed'!$A$5:$A$185,0),MATCH(CL$4,'Data transformed'!$4:$4,0)-1),$O35),$P35)-$O35)/$Q35*100,"NA"))</f>
        <v>75</v>
      </c>
      <c r="CM35" s="104" t="n">
        <f aca="true">IF($L35="","",IF(ISNUMBER(OFFSET('Data transformed'!$A$4,MATCH($A35,'Data transformed'!$A$5:$A$185,0),MATCH(CM$4,'Data transformed'!$4:$4,0)-1)), (MIN(MAX(OFFSET('Data transformed'!$A$4,MATCH($A35,'Data transformed'!$A$5:$A$185,0),MATCH(CM$4,'Data transformed'!$4:$4,0)-1),$O35),$P35)-$O35)/$Q35*100,"NA"))</f>
        <v>75</v>
      </c>
      <c r="CN35" s="104" t="n">
        <f aca="true">IF($L35="","",IF(ISNUMBER(OFFSET('Data transformed'!$A$4,MATCH($A35,'Data transformed'!$A$5:$A$185,0),MATCH(CN$4,'Data transformed'!$4:$4,0)-1)), (MIN(MAX(OFFSET('Data transformed'!$A$4,MATCH($A35,'Data transformed'!$A$5:$A$185,0),MATCH(CN$4,'Data transformed'!$4:$4,0)-1),$O35),$P35)-$O35)/$Q35*100,"NA"))</f>
        <v>33.3333333333333</v>
      </c>
      <c r="CO35" s="104" t="n">
        <f aca="true">IF($L35="","",IF(ISNUMBER(OFFSET('Data transformed'!$A$4,MATCH($A35,'Data transformed'!$A$5:$A$185,0),MATCH(CO$4,'Data transformed'!$4:$4,0)-1)), (MIN(MAX(OFFSET('Data transformed'!$A$4,MATCH($A35,'Data transformed'!$A$5:$A$185,0),MATCH(CO$4,'Data transformed'!$4:$4,0)-1),$O35),$P35)-$O35)/$Q35*100,"NA"))</f>
        <v>41.6666666666667</v>
      </c>
      <c r="CP35" s="104" t="n">
        <f aca="true">IF($L35="","",IF(ISNUMBER(OFFSET('Data transformed'!$A$4,MATCH($A35,'Data transformed'!$A$5:$A$185,0),MATCH(CP$4,'Data transformed'!$4:$4,0)-1)), (MIN(MAX(OFFSET('Data transformed'!$A$4,MATCH($A35,'Data transformed'!$A$5:$A$185,0),MATCH(CP$4,'Data transformed'!$4:$4,0)-1),$O35),$P35)-$O35)/$Q35*100,"NA"))</f>
        <v>50</v>
      </c>
      <c r="CQ35" s="104" t="n">
        <f aca="true">IF($L35="","",IF(ISNUMBER(OFFSET('Data transformed'!$A$4,MATCH($A35,'Data transformed'!$A$5:$A$185,0),MATCH(CQ$4,'Data transformed'!$4:$4,0)-1)), (MIN(MAX(OFFSET('Data transformed'!$A$4,MATCH($A35,'Data transformed'!$A$5:$A$185,0),MATCH(CQ$4,'Data transformed'!$4:$4,0)-1),$O35),$P35)-$O35)/$Q35*100,"NA"))</f>
        <v>58.3333333333333</v>
      </c>
      <c r="CR35" s="104" t="n">
        <f aca="true">IF($L35="","",IF(ISNUMBER(OFFSET('Data transformed'!$A$4,MATCH($A35,'Data transformed'!$A$5:$A$185,0),MATCH(CR$4,'Data transformed'!$4:$4,0)-1)), (MIN(MAX(OFFSET('Data transformed'!$A$4,MATCH($A35,'Data transformed'!$A$5:$A$185,0),MATCH(CR$4,'Data transformed'!$4:$4,0)-1),$O35),$P35)-$O35)/$Q35*100,"NA"))</f>
        <v>79.3333333333333</v>
      </c>
      <c r="CS35" s="104" t="n">
        <f aca="true">IF($L35="","",IF(ISNUMBER(OFFSET('Data transformed'!$A$4,MATCH($A35,'Data transformed'!$A$5:$A$185,0),MATCH(CS$4,'Data transformed'!$4:$4,0)-1)), (MIN(MAX(OFFSET('Data transformed'!$A$4,MATCH($A35,'Data transformed'!$A$5:$A$185,0),MATCH(CS$4,'Data transformed'!$4:$4,0)-1),$O35),$P35)-$O35)/$Q35*100,"NA"))</f>
        <v>41.6666666666667</v>
      </c>
      <c r="CT35" s="104" t="n">
        <f aca="true">IF($L35="","",IF(ISNUMBER(OFFSET('Data transformed'!$A$4,MATCH($A35,'Data transformed'!$A$5:$A$185,0),MATCH(CT$4,'Data transformed'!$4:$4,0)-1)), (MIN(MAX(OFFSET('Data transformed'!$A$4,MATCH($A35,'Data transformed'!$A$5:$A$185,0),MATCH(CT$4,'Data transformed'!$4:$4,0)-1),$O35),$P35)-$O35)/$Q35*100,"NA"))</f>
        <v>58.3333333333333</v>
      </c>
      <c r="CU35" s="104" t="n">
        <f aca="true">IF($L35="","",IF(ISNUMBER(OFFSET('Data transformed'!$A$4,MATCH($A35,'Data transformed'!$A$5:$A$185,0),MATCH(CU$4,'Data transformed'!$4:$4,0)-1)), (MIN(MAX(OFFSET('Data transformed'!$A$4,MATCH($A35,'Data transformed'!$A$5:$A$185,0),MATCH(CU$4,'Data transformed'!$4:$4,0)-1),$O35),$P35)-$O35)/$Q35*100,"NA"))</f>
        <v>50</v>
      </c>
      <c r="CV35" s="104" t="n">
        <f aca="true">IF($L35="","",IF(ISNUMBER(OFFSET('Data transformed'!$A$4,MATCH($A35,'Data transformed'!$A$5:$A$185,0),MATCH(CV$4,'Data transformed'!$4:$4,0)-1)), (MIN(MAX(OFFSET('Data transformed'!$A$4,MATCH($A35,'Data transformed'!$A$5:$A$185,0),MATCH(CV$4,'Data transformed'!$4:$4,0)-1),$O35),$P35)-$O35)/$Q35*100,"NA"))</f>
        <v>22.3333333333333</v>
      </c>
      <c r="CW35" s="104" t="n">
        <f aca="true">IF($L35="","",IF(ISNUMBER(OFFSET('Data transformed'!$A$4,MATCH($A35,'Data transformed'!$A$5:$A$185,0),MATCH(CW$4,'Data transformed'!$4:$4,0)-1)), (MIN(MAX(OFFSET('Data transformed'!$A$4,MATCH($A35,'Data transformed'!$A$5:$A$185,0),MATCH(CW$4,'Data transformed'!$4:$4,0)-1),$O35),$P35)-$O35)/$Q35*100,"NA"))</f>
        <v>33.3333333333333</v>
      </c>
    </row>
    <row r="36" s="103" customFormat="true" ht="15.5" hidden="false" customHeight="false" outlineLevel="0" collapsed="false">
      <c r="A36" s="107" t="n">
        <v>2000</v>
      </c>
      <c r="B36" s="107" t="n">
        <v>1</v>
      </c>
      <c r="C36" s="103" t="str">
        <f aca="true">IF(ISBLANK(OFFSET('outliers treatment'!$A$3,MATCH($A36,'outliers treatment'!$A$4:$A$154,0),MATCH(C$4,'outliers treatment'!$4:$4,0)-1)),"",OFFSET('outliers treatment'!$A$3,MATCH($A36,'outliers treatment'!$A$4:$A$154,0),MATCH(C$4,'outliers treatment'!$4:$4,0)-1))</f>
        <v/>
      </c>
      <c r="D36" s="103" t="str">
        <f aca="true">IF(ISBLANK(OFFSET('outliers treatment'!$A$3,MATCH($A36,'outliers treatment'!$A$4:$A$154,0),MATCH(D$4,'outliers treatment'!$4:$4,0)-1)),"",OFFSET('outliers treatment'!$A$3,MATCH($A36,'outliers treatment'!$A$4:$A$154,0),MATCH(D$4,'outliers treatment'!$4:$4,0)-1))</f>
        <v>Mechanisms for Consumer Protection and Enforcement</v>
      </c>
      <c r="E36" s="103" t="str">
        <f aca="true">IF(ISBLANK(OFFSET('outliers treatment'!$A$3,MATCH($A36,'outliers treatment'!$A$4:$A$154,0),MATCH(E$4,'outliers treatment'!$4:$4,0)-1)),"",OFFSET('outliers treatment'!$A$3,MATCH($A36,'outliers treatment'!$A$4:$A$154,0),MATCH(E$4,'outliers treatment'!$4:$4,0)-1))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6" s="103" t="str">
        <f aca="true">IF(ISBLANK(OFFSET('outliers treatment'!$A$3,MATCH($A36,'outliers treatment'!$A$4:$A$154,0),MATCH(F$4,'outliers treatment'!$4:$4,0)-1)),"",OFFSET('outliers treatment'!$A$3,MATCH($A36,'outliers treatment'!$A$4:$A$154,0),MATCH(F$4,'outliers treatment'!$4:$4,0)-1))</f>
        <v/>
      </c>
      <c r="G36" s="103" t="str">
        <f aca="true">IF(ISBLANK(OFFSET('outliers treatment'!$A$3,MATCH($A36,'outliers treatment'!$A$4:$A$154,0),MATCH(G$4,'outliers treatment'!$4:$4,0)-1)),"",OFFSET('outliers treatment'!$A$3,MATCH($A36,'outliers treatment'!$A$4:$A$154,0),MATCH(G$4,'outliers treatment'!$4:$4,0)-1))</f>
        <v/>
      </c>
      <c r="H36" s="103" t="str">
        <f aca="true">IF(ISBLANK(OFFSET('outliers treatment'!$A$3,MATCH($A36,'outliers treatment'!$A$4:$A$154,0),MATCH(H$4,'outliers treatment'!$4:$4,0)-1)),"",OFFSET('outliers treatment'!$A$3,MATCH($A36,'outliers treatment'!$A$4:$A$154,0),MATCH(H$4,'outliers treatment'!$4:$4,0)-1))</f>
        <v/>
      </c>
      <c r="I36" s="103" t="str">
        <f aca="true">IF(ISBLANK(OFFSET('outliers treatment'!$A$3,MATCH($A36,'outliers treatment'!$A$4:$A$154,0),MATCH(I$4,'outliers treatment'!$4:$4,0)-1)),"",OFFSET('outliers treatment'!$A$3,MATCH($A36,'outliers treatment'!$A$4:$A$154,0),MATCH(I$4,'outliers treatment'!$4:$4,0)-1))</f>
        <v/>
      </c>
      <c r="J36" s="104" t="n">
        <f aca="false" t="array" ref="J36:J36">MIN(IF(ISNUMBER(V36:CW36),V36:CW36))</f>
        <v>18.1497996167156</v>
      </c>
      <c r="K36" s="103" t="n">
        <f aca="false" t="array" ref="K36:K36">MAX(IF(ISNUMBER(V36:CW36),V36:CW36))</f>
        <v>83.6658896226053</v>
      </c>
      <c r="L36" s="103" t="e">
        <f aca="true">IF(ISBLANK(OFFSET('outliers treatment'!$A$3,MATCH($A36,'outliers treatment'!$A$4:$A$154,0),MATCH(L$4,'outliers treatment'!$4:$4,0)-1)),"",OFFSET('outliers treatment'!$A$3,MATCH($A36,'outliers treatment'!$A$4:$A$154,0),MATCH(L$4,'outliers treatment'!$4:$4,0)-1))</f>
        <v>#N/A</v>
      </c>
      <c r="M36" s="103" t="e">
        <f aca="true">IF(ISBLANK(OFFSET('outliers treatment'!$A$3,MATCH($A36,'outliers treatment'!$A$4:$A$154,0),MATCH(M$4,'outliers treatment'!$4:$4,0)-1)),"",OFFSET('outliers treatment'!$A$3,MATCH($A36,'outliers treatment'!$A$4:$A$154,0),MATCH(M$4,'outliers treatment'!$4:$4,0)-1))</f>
        <v>#N/A</v>
      </c>
      <c r="N36" s="103" t="str">
        <f aca="true">IF(ISBLANK(OFFSET('outliers treatment'!$A$3,MATCH($A36,'outliers treatment'!$A$4:$A$154,0),MATCH(N$4,'outliers treatment'!$4:$4,0)-1)),"",OFFSET('outliers treatment'!$A$3,MATCH($A36,'outliers treatment'!$A$4:$A$154,0),MATCH(N$4,'outliers treatment'!$4:$4,0)-1))</f>
        <v/>
      </c>
      <c r="O36" s="103" t="str">
        <f aca="true">IF(ISBLANK(OFFSET('outliers treatment'!$A$3,MATCH($A36,'outliers treatment'!$A$4:$A$154,0),MATCH(O$4,'outliers treatment'!$4:$4,0)-1)),"",OFFSET('outliers treatment'!$A$3,MATCH($A36,'outliers treatment'!$A$4:$A$154,0),MATCH(O$4,'outliers treatment'!$4:$4,0)-1))</f>
        <v/>
      </c>
      <c r="P36" s="103" t="str">
        <f aca="true">IF(ISBLANK(OFFSET('outliers treatment'!$A$3,MATCH($A36,'outliers treatment'!$A$4:$A$154,0),MATCH(P$4,'outliers treatment'!$4:$4,0)-1)),"",OFFSET('outliers treatment'!$A$3,MATCH($A36,'outliers treatment'!$A$4:$A$154,0),MATCH(P$4,'outliers treatment'!$4:$4,0)-1))</f>
        <v/>
      </c>
      <c r="Q36" s="103" t="str">
        <f aca="false">IFERROR(P36-O36,"")</f>
        <v/>
      </c>
      <c r="R36" s="105" t="n">
        <f aca="false" t="array" ref="R36:R36">IFERROR(SKEW(IF(ISNUMBER(V36:CW36),V36:CW36,"")),"")</f>
        <v>-0.230755208306839</v>
      </c>
      <c r="S36" s="103" t="n">
        <v>1</v>
      </c>
      <c r="T36" s="103" t="n">
        <v>1</v>
      </c>
      <c r="U36" s="106" t="str">
        <f aca="false" t="array" ref="U36:U36">IF(B36&lt;4,"",1-IFERROR(SUM(ISNUMBER(V36:CW36)*(1-$V$3:$CW$3))/COUNTIF($V$3:$CW$3,0),0))</f>
        <v/>
      </c>
      <c r="V36" s="104" t="n">
        <f aca="false" t="array" ref="V36:V36">SUM(IF($B37:$B71=2*ISNUMBER(V37:V71),$T37:$T71*V37:V71,0))/SUM(IF($B37:$B71=2*ISNUMBER(V37:V71),$T37:$T71,0))</f>
        <v>58.7882381066961</v>
      </c>
      <c r="W36" s="104" t="n">
        <f aca="false" t="array" ref="W36:W36">SUM(IF($B37:$B71=2*ISNUMBER(W37:W71),$T37:$T71*W37:W71,0))/SUM(IF($B37:$B71=2*ISNUMBER(W37:W71),$T37:$T71,0))</f>
        <v>83.4273720329731</v>
      </c>
      <c r="X36" s="104" t="n">
        <f aca="false" t="array" ref="X36:X36">SUM(IF($B37:$B71=2*ISNUMBER(X37:X71),$T37:$T71*X37:X71,0))/SUM(IF($B37:$B71=2*ISNUMBER(X37:X71),$T37:$T71,0))</f>
        <v>62.1821357058871</v>
      </c>
      <c r="Y36" s="104" t="n">
        <f aca="false" t="array" ref="Y36:Y36">SUM(IF($B37:$B71=2*ISNUMBER(Y37:Y71),$T37:$T71*Y37:Y71,0))/SUM(IF($B37:$B71=2*ISNUMBER(Y37:Y71),$T37:$T71,0))</f>
        <v>67.4821295321205</v>
      </c>
      <c r="Z36" s="104" t="n">
        <f aca="false" t="array" ref="Z36:Z36">SUM(IF($B37:$B71=2*ISNUMBER(Z37:Z71),$T37:$T71*Z37:Z71,0))/SUM(IF($B37:$B71=2*ISNUMBER(Z37:Z71),$T37:$T71,0))</f>
        <v>43.665654258087</v>
      </c>
      <c r="AA36" s="104" t="n">
        <f aca="false" t="array" ref="AA36:AA36">SUM(IF($B37:$B71=2*ISNUMBER(AA37:AA71),$T37:$T71*AA37:AA71,0))/SUM(IF($B37:$B71=2*ISNUMBER(AA37:AA71),$T37:$T71,0))</f>
        <v>38.7747345246769</v>
      </c>
      <c r="AB36" s="104" t="n">
        <f aca="false" t="array" ref="AB36:AB36">SUM(IF($B37:$B71=2*ISNUMBER(AB37:AB71),$T37:$T71*AB37:AB71,0))/SUM(IF($B37:$B71=2*ISNUMBER(AB37:AB71),$T37:$T71,0))</f>
        <v>65.5342632398557</v>
      </c>
      <c r="AC36" s="104" t="n">
        <f aca="false" t="array" ref="AC36:AC36">SUM(IF($B37:$B71=2*ISNUMBER(AC37:AC71),$T37:$T71*AC37:AC71,0))/SUM(IF($B37:$B71=2*ISNUMBER(AC37:AC71),$T37:$T71,0))</f>
        <v>77.6319262718849</v>
      </c>
      <c r="AD36" s="104" t="n">
        <f aca="false" t="array" ref="AD36:AD36">SUM(IF($B37:$B71=2*ISNUMBER(AD37:AD71),$T37:$T71*AD37:AD71,0))/SUM(IF($B37:$B71=2*ISNUMBER(AD37:AD71),$T37:$T71,0))</f>
        <v>63.5368283767425</v>
      </c>
      <c r="AE36" s="104" t="n">
        <f aca="false" t="array" ref="AE36:AE36">SUM(IF($B37:$B71=2*ISNUMBER(AE37:AE71),$T37:$T71*AE37:AE71,0))/SUM(IF($B37:$B71=2*ISNUMBER(AE37:AE71),$T37:$T71,0))</f>
        <v>65.5837888613077</v>
      </c>
      <c r="AF36" s="104" t="n">
        <f aca="false" t="array" ref="AF36:AF36">SUM(IF($B37:$B71=2*ISNUMBER(AF37:AF71),$T37:$T71*AF37:AF71,0))/SUM(IF($B37:$B71=2*ISNUMBER(AF37:AF71),$T37:$T71,0))</f>
        <v>73.8781779643699</v>
      </c>
      <c r="AG36" s="104" t="n">
        <f aca="false" t="array" ref="AG36:AG36">SUM(IF($B37:$B71=2*ISNUMBER(AG37:AG71),$T37:$T71*AG37:AG71,0))/SUM(IF($B37:$B71=2*ISNUMBER(AG37:AG71),$T37:$T71,0))</f>
        <v>42.4285598589797</v>
      </c>
      <c r="AH36" s="104" t="n">
        <f aca="false" t="array" ref="AH36:AH36">SUM(IF($B37:$B71=2*ISNUMBER(AH37:AH71),$T37:$T71*AH37:AH71,0))/SUM(IF($B37:$B71=2*ISNUMBER(AH37:AH71),$T37:$T71,0))</f>
        <v>49.1717760724108</v>
      </c>
      <c r="AI36" s="104" t="n">
        <f aca="false" t="array" ref="AI36:AI36">SUM(IF($B37:$B71=2*ISNUMBER(AI37:AI71),$T37:$T71*AI37:AI71,0))/SUM(IF($B37:$B71=2*ISNUMBER(AI37:AI71),$T37:$T71,0))</f>
        <v>31.2770103556768</v>
      </c>
      <c r="AJ36" s="104" t="n">
        <f aca="false" t="array" ref="AJ36:AJ36">SUM(IF($B37:$B71=2*ISNUMBER(AJ37:AJ71),$T37:$T71*AJ37:AJ71,0))/SUM(IF($B37:$B71=2*ISNUMBER(AJ37:AJ71),$T37:$T71,0))</f>
        <v>54.0263984970347</v>
      </c>
      <c r="AK36" s="104" t="n">
        <f aca="false" t="array" ref="AK36:AK36">SUM(IF($B37:$B71=2*ISNUMBER(AK37:AK71),$T37:$T71*AK37:AK71,0))/SUM(IF($B37:$B71=2*ISNUMBER(AK37:AK71),$T37:$T71,0))</f>
        <v>59.6391452328392</v>
      </c>
      <c r="AL36" s="104" t="n">
        <f aca="false" t="array" ref="AL36:AL36">SUM(IF($B37:$B71=2*ISNUMBER(AL37:AL71),$T37:$T71*AL37:AL71,0))/SUM(IF($B37:$B71=2*ISNUMBER(AL37:AL71),$T37:$T71,0))</f>
        <v>81.705816949902</v>
      </c>
      <c r="AM36" s="104" t="n">
        <f aca="false" t="array" ref="AM36:AM36">SUM(IF($B37:$B71=2*ISNUMBER(AM37:AM71),$T37:$T71*AM37:AM71,0))/SUM(IF($B37:$B71=2*ISNUMBER(AM37:AM71),$T37:$T71,0))</f>
        <v>83.6658896226053</v>
      </c>
      <c r="AN36" s="104" t="n">
        <f aca="false" t="array" ref="AN36:AN36">SUM(IF($B37:$B71=2*ISNUMBER(AN37:AN71),$T37:$T71*AN37:AN71,0))/SUM(IF($B37:$B71=2*ISNUMBER(AN37:AN71),$T37:$T71,0))</f>
        <v>50.7242579958107</v>
      </c>
      <c r="AO36" s="104" t="n">
        <f aca="false" t="array" ref="AO36:AO36">SUM(IF($B37:$B71=2*ISNUMBER(AO37:AO71),$T37:$T71*AO37:AO71,0))/SUM(IF($B37:$B71=2*ISNUMBER(AO37:AO71),$T37:$T71,0))</f>
        <v>56.8561855475881</v>
      </c>
      <c r="AP36" s="104" t="n">
        <f aca="false" t="array" ref="AP36:AP36">SUM(IF($B37:$B71=2*ISNUMBER(AP37:AP71),$T37:$T71*AP37:AP71,0))/SUM(IF($B37:$B71=2*ISNUMBER(AP37:AP71),$T37:$T71,0))</f>
        <v>46.2616725404023</v>
      </c>
      <c r="AQ36" s="104" t="n">
        <f aca="false" t="array" ref="AQ36:AQ36">SUM(IF($B37:$B71=2*ISNUMBER(AQ37:AQ71),$T37:$T71*AQ37:AQ71,0))/SUM(IF($B37:$B71=2*ISNUMBER(AQ37:AQ71),$T37:$T71,0))</f>
        <v>71.8627294639196</v>
      </c>
      <c r="AR36" s="104" t="n">
        <f aca="false" t="array" ref="AR36:AR36">SUM(IF($B37:$B71=2*ISNUMBER(AR37:AR71),$T37:$T71*AR37:AR71,0))/SUM(IF($B37:$B71=2*ISNUMBER(AR37:AR71),$T37:$T71,0))</f>
        <v>73.4160697652322</v>
      </c>
      <c r="AS36" s="104" t="n">
        <f aca="false" t="array" ref="AS36:AS36">SUM(IF($B37:$B71=2*ISNUMBER(AS37:AS71),$T37:$T71*AS37:AS71,0))/SUM(IF($B37:$B71=2*ISNUMBER(AS37:AS71),$T37:$T71,0))</f>
        <v>38.0118362830807</v>
      </c>
      <c r="AT36" s="104" t="n">
        <f aca="false" t="array" ref="AT36:AT36">SUM(IF($B37:$B71=2*ISNUMBER(AT37:AT71),$T37:$T71*AT37:AT71,0))/SUM(IF($B37:$B71=2*ISNUMBER(AT37:AT71),$T37:$T71,0))</f>
        <v>75.3755428465108</v>
      </c>
      <c r="AU36" s="104" t="n">
        <f aca="false" t="array" ref="AU36:AU36">SUM(IF($B37:$B71=2*ISNUMBER(AU37:AU71),$T37:$T71*AU37:AU71,0))/SUM(IF($B37:$B71=2*ISNUMBER(AU37:AU71),$T37:$T71,0))</f>
        <v>78.2840234606582</v>
      </c>
      <c r="AV36" s="104" t="n">
        <f aca="false" t="array" ref="AV36:AV36">SUM(IF($B37:$B71=2*ISNUMBER(AV37:AV71),$T37:$T71*AV37:AV71,0))/SUM(IF($B37:$B71=2*ISNUMBER(AV37:AV71),$T37:$T71,0))</f>
        <v>53.8485225314493</v>
      </c>
      <c r="AW36" s="104" t="n">
        <f aca="false" t="array" ref="AW36:AW36">SUM(IF($B37:$B71=2*ISNUMBER(AW37:AW71),$T37:$T71*AW37:AW71,0))/SUM(IF($B37:$B71=2*ISNUMBER(AW37:AW71),$T37:$T71,0))</f>
        <v>19.4385363346835</v>
      </c>
      <c r="AX36" s="104" t="n">
        <f aca="false" t="array" ref="AX36:AX36">SUM(IF($B37:$B71=2*ISNUMBER(AX37:AX71),$T37:$T71*AX37:AX71,0))/SUM(IF($B37:$B71=2*ISNUMBER(AX37:AX71),$T37:$T71,0))</f>
        <v>49.2823805432091</v>
      </c>
      <c r="AY36" s="104" t="n">
        <f aca="false" t="array" ref="AY36:AY36">SUM(IF($B37:$B71=2*ISNUMBER(AY37:AY71),$T37:$T71*AY37:AY71,0))/SUM(IF($B37:$B71=2*ISNUMBER(AY37:AY71),$T37:$T71,0))</f>
        <v>35.0860164565131</v>
      </c>
      <c r="AZ36" s="104" t="n">
        <f aca="false" t="array" ref="AZ36:AZ36">SUM(IF($B37:$B71=2*ISNUMBER(AZ37:AZ71),$T37:$T71*AZ37:AZ71,0))/SUM(IF($B37:$B71=2*ISNUMBER(AZ37:AZ71),$T37:$T71,0))</f>
        <v>57.2728369442435</v>
      </c>
      <c r="BA36" s="104" t="n">
        <f aca="false" t="array" ref="BA36:BA36">SUM(IF($B37:$B71=2*ISNUMBER(BA37:BA71),$T37:$T71*BA37:BA71,0))/SUM(IF($B37:$B71=2*ISNUMBER(BA37:BA71),$T37:$T71,0))</f>
        <v>66.9564729645355</v>
      </c>
      <c r="BB36" s="104" t="n">
        <f aca="false" t="array" ref="BB36:BB36">SUM(IF($B37:$B71=2*ISNUMBER(BB37:BB71),$T37:$T71*BB37:BB71,0))/SUM(IF($B37:$B71=2*ISNUMBER(BB37:BB71),$T37:$T71,0))</f>
        <v>63.8946146893156</v>
      </c>
      <c r="BC36" s="104" t="n">
        <f aca="false" t="array" ref="BC36:BC36">SUM(IF($B37:$B71=2*ISNUMBER(BC37:BC71),$T37:$T71*BC37:BC71,0))/SUM(IF($B37:$B71=2*ISNUMBER(BC37:BC71),$T37:$T71,0))</f>
        <v>54.2733549744375</v>
      </c>
      <c r="BD36" s="104" t="n">
        <f aca="false" t="array" ref="BD36:BD36">SUM(IF($B37:$B71=2*ISNUMBER(BD37:BD71),$T37:$T71*BD37:BD71,0))/SUM(IF($B37:$B71=2*ISNUMBER(BD37:BD71),$T37:$T71,0))</f>
        <v>78.1809810448297</v>
      </c>
      <c r="BE36" s="104" t="n">
        <f aca="false" t="array" ref="BE36:BE36">SUM(IF($B37:$B71=2*ISNUMBER(BE37:BE71),$T37:$T71*BE37:BE71,0))/SUM(IF($B37:$B71=2*ISNUMBER(BE37:BE71),$T37:$T71,0))</f>
        <v>50.0297747550363</v>
      </c>
      <c r="BF36" s="104" t="n">
        <f aca="false" t="array" ref="BF36:BF36">SUM(IF($B37:$B71=2*ISNUMBER(BF37:BF71),$T37:$T71*BF37:BF71,0))/SUM(IF($B37:$B71=2*ISNUMBER(BF37:BF71),$T37:$T71,0))</f>
        <v>82.2783510734368</v>
      </c>
      <c r="BG36" s="104" t="n">
        <f aca="false" t="array" ref="BG36:BG36">SUM(IF($B37:$B71=2*ISNUMBER(BG37:BG71),$T37:$T71*BG37:BG71,0))/SUM(IF($B37:$B71=2*ISNUMBER(BG37:BG71),$T37:$T71,0))</f>
        <v>64.7795077771381</v>
      </c>
      <c r="BH36" s="104" t="n">
        <f aca="false" t="array" ref="BH36:BH36">SUM(IF($B37:$B71=2*ISNUMBER(BH37:BH71),$T37:$T71*BH37:BH71,0))/SUM(IF($B37:$B71=2*ISNUMBER(BH37:BH71),$T37:$T71,0))</f>
        <v>79.3988643601686</v>
      </c>
      <c r="BI36" s="104" t="n">
        <f aca="false" t="array" ref="BI36:BI36">SUM(IF($B37:$B71=2*ISNUMBER(BI37:BI71),$T37:$T71*BI37:BI71,0))/SUM(IF($B37:$B71=2*ISNUMBER(BI37:BI71),$T37:$T71,0))</f>
        <v>34.1308800735118</v>
      </c>
      <c r="BJ36" s="104" t="n">
        <f aca="false" t="array" ref="BJ36:BJ36">SUM(IF($B37:$B71=2*ISNUMBER(BJ37:BJ71),$T37:$T71*BJ37:BJ71,0))/SUM(IF($B37:$B71=2*ISNUMBER(BJ37:BJ71),$T37:$T71,0))</f>
        <v>57.7346617145689</v>
      </c>
      <c r="BK36" s="104" t="n">
        <f aca="false" t="array" ref="BK36:BK36">SUM(IF($B37:$B71=2*ISNUMBER(BK37:BK71),$T37:$T71*BK37:BK71,0))/SUM(IF($B37:$B71=2*ISNUMBER(BK37:BK71),$T37:$T71,0))</f>
        <v>36.8052304741766</v>
      </c>
      <c r="BL36" s="104" t="n">
        <f aca="false" t="array" ref="BL36:BL36">SUM(IF($B37:$B71=2*ISNUMBER(BL37:BL71),$T37:$T71*BL37:BL71,0))/SUM(IF($B37:$B71=2*ISNUMBER(BL37:BL71),$T37:$T71,0))</f>
        <v>64.2017965038545</v>
      </c>
      <c r="BM36" s="104" t="n">
        <f aca="false" t="array" ref="BM36:BM36">SUM(IF($B37:$B71=2*ISNUMBER(BM37:BM71),$T37:$T71*BM37:BM71,0))/SUM(IF($B37:$B71=2*ISNUMBER(BM37:BM71),$T37:$T71,0))</f>
        <v>36.2113404684745</v>
      </c>
      <c r="BN36" s="104" t="n">
        <f aca="false" t="array" ref="BN36:BN36">SUM(IF($B37:$B71=2*ISNUMBER(BN37:BN71),$T37:$T71*BN37:BN71,0))/SUM(IF($B37:$B71=2*ISNUMBER(BN37:BN71),$T37:$T71,0))</f>
        <v>30.6398397846313</v>
      </c>
      <c r="BO36" s="104" t="n">
        <f aca="false" t="array" ref="BO36:BO36">SUM(IF($B37:$B71=2*ISNUMBER(BO37:BO71),$T37:$T71*BO37:BO71,0))/SUM(IF($B37:$B71=2*ISNUMBER(BO37:BO71),$T37:$T71,0))</f>
        <v>52.8241200507912</v>
      </c>
      <c r="BP36" s="104" t="n">
        <f aca="false" t="array" ref="BP36:BP36">SUM(IF($B37:$B71=2*ISNUMBER(BP37:BP71),$T37:$T71*BP37:BP71,0))/SUM(IF($B37:$B71=2*ISNUMBER(BP37:BP71),$T37:$T71,0))</f>
        <v>61.7129067378022</v>
      </c>
      <c r="BQ36" s="104" t="n">
        <f aca="false" t="array" ref="BQ36:BQ36">SUM(IF($B37:$B71=2*ISNUMBER(BQ37:BQ71),$T37:$T71*BQ37:BQ71,0))/SUM(IF($B37:$B71=2*ISNUMBER(BQ37:BQ71),$T37:$T71,0))</f>
        <v>37.1387162571202</v>
      </c>
      <c r="BR36" s="104" t="n">
        <f aca="false" t="array" ref="BR36:BR36">SUM(IF($B37:$B71=2*ISNUMBER(BR37:BR71),$T37:$T71*BR37:BR71,0))/SUM(IF($B37:$B71=2*ISNUMBER(BR37:BR71),$T37:$T71,0))</f>
        <v>31.8106891166672</v>
      </c>
      <c r="BS36" s="104" t="n">
        <f aca="false" t="array" ref="BS36:BS36">SUM(IF($B37:$B71=2*ISNUMBER(BS37:BS71),$T37:$T71*BS37:BS71,0))/SUM(IF($B37:$B71=2*ISNUMBER(BS37:BS71),$T37:$T71,0))</f>
        <v>59.8256792867286</v>
      </c>
      <c r="BT36" s="104" t="n">
        <f aca="false" t="array" ref="BT36:BT36">SUM(IF($B37:$B71=2*ISNUMBER(BT37:BT71),$T37:$T71*BT37:BT71,0))/SUM(IF($B37:$B71=2*ISNUMBER(BT37:BT71),$T37:$T71,0))</f>
        <v>81.815776576643</v>
      </c>
      <c r="BU36" s="104" t="n">
        <f aca="false" t="array" ref="BU36:BU36">SUM(IF($B37:$B71=2*ISNUMBER(BU37:BU71),$T37:$T71*BU37:BU71,0))/SUM(IF($B37:$B71=2*ISNUMBER(BU37:BU71),$T37:$T71,0))</f>
        <v>78.5362957412426</v>
      </c>
      <c r="BV36" s="104" t="n">
        <f aca="false" t="array" ref="BV36:BV36">SUM(IF($B37:$B71=2*ISNUMBER(BV37:BV71),$T37:$T71*BV37:BV71,0))/SUM(IF($B37:$B71=2*ISNUMBER(BV37:BV71),$T37:$T71,0))</f>
        <v>68.7100390006404</v>
      </c>
      <c r="BW36" s="104" t="n">
        <f aca="false" t="array" ref="BW36:BW36">SUM(IF($B37:$B71=2*ISNUMBER(BW37:BW71),$T37:$T71*BW37:BW71,0))/SUM(IF($B37:$B71=2*ISNUMBER(BW37:BW71),$T37:$T71,0))</f>
        <v>45.4547732995636</v>
      </c>
      <c r="BX36" s="104" t="n">
        <f aca="false" t="array" ref="BX36:BX36">SUM(IF($B37:$B71=2*ISNUMBER(BX37:BX71),$T37:$T71*BX37:BX71,0))/SUM(IF($B37:$B71=2*ISNUMBER(BX37:BX71),$T37:$T71,0))</f>
        <v>54.8548652199083</v>
      </c>
      <c r="BY36" s="104" t="n">
        <f aca="false" t="array" ref="BY36:BY36">SUM(IF($B37:$B71=2*ISNUMBER(BY37:BY71),$T37:$T71*BY37:BY71,0))/SUM(IF($B37:$B71=2*ISNUMBER(BY37:BY71),$T37:$T71,0))</f>
        <v>61.1080365429071</v>
      </c>
      <c r="BZ36" s="104" t="n">
        <f aca="false" t="array" ref="BZ36:BZ36">SUM(IF($B37:$B71=2*ISNUMBER(BZ37:BZ71),$T37:$T71*BZ37:BZ71,0))/SUM(IF($B37:$B71=2*ISNUMBER(BZ37:BZ71),$T37:$T71,0))</f>
        <v>60.607034340309</v>
      </c>
      <c r="CA36" s="104" t="n">
        <f aca="false" t="array" ref="CA36:CA36">SUM(IF($B37:$B71=2*ISNUMBER(CA37:CA71),$T37:$T71*CA37:CA71,0))/SUM(IF($B37:$B71=2*ISNUMBER(CA37:CA71),$T37:$T71,0))</f>
        <v>19.6455191823136</v>
      </c>
      <c r="CB36" s="104" t="n">
        <f aca="false" t="array" ref="CB36:CB36">SUM(IF($B37:$B71=2*ISNUMBER(CB37:CB71),$T37:$T71*CB37:CB71,0))/SUM(IF($B37:$B71=2*ISNUMBER(CB37:CB71),$T37:$T71,0))</f>
        <v>65.4963974210955</v>
      </c>
      <c r="CC36" s="104" t="n">
        <f aca="false" t="array" ref="CC36:CC36">SUM(IF($B37:$B71=2*ISNUMBER(CC37:CC71),$T37:$T71*CC37:CC71,0))/SUM(IF($B37:$B71=2*ISNUMBER(CC37:CC71),$T37:$T71,0))</f>
        <v>64.4259066775719</v>
      </c>
      <c r="CD36" s="104" t="n">
        <f aca="false" t="array" ref="CD36:CD36">SUM(IF($B37:$B71=2*ISNUMBER(CD37:CD71),$T37:$T71*CD37:CD71,0))/SUM(IF($B37:$B71=2*ISNUMBER(CD37:CD71),$T37:$T71,0))</f>
        <v>49.3197432349073</v>
      </c>
      <c r="CE36" s="104" t="n">
        <f aca="false" t="array" ref="CE36:CE36">SUM(IF($B37:$B71=2*ISNUMBER(CE37:CE71),$T37:$T71*CE37:CE71,0))/SUM(IF($B37:$B71=2*ISNUMBER(CE37:CE71),$T37:$T71,0))</f>
        <v>61.7806676686403</v>
      </c>
      <c r="CF36" s="104" t="n">
        <f aca="false" t="array" ref="CF36:CF36">SUM(IF($B37:$B71=2*ISNUMBER(CF37:CF71),$T37:$T71*CF37:CF71,0))/SUM(IF($B37:$B71=2*ISNUMBER(CF37:CF71),$T37:$T71,0))</f>
        <v>45.0938102881119</v>
      </c>
      <c r="CG36" s="104" t="n">
        <f aca="false" t="array" ref="CG36:CG36">SUM(IF($B37:$B71=2*ISNUMBER(CG37:CG71),$T37:$T71*CG37:CG71,0))/SUM(IF($B37:$B71=2*ISNUMBER(CG37:CG71),$T37:$T71,0))</f>
        <v>33.5093969183278</v>
      </c>
      <c r="CH36" s="104" t="n">
        <f aca="false" t="array" ref="CH36:CH36">SUM(IF($B37:$B71=2*ISNUMBER(CH37:CH71),$T37:$T71*CH37:CH71,0))/SUM(IF($B37:$B71=2*ISNUMBER(CH37:CH71),$T37:$T71,0))</f>
        <v>49.1225760535175</v>
      </c>
      <c r="CI36" s="104" t="n">
        <f aca="false" t="array" ref="CI36:CI36">SUM(IF($B37:$B71=2*ISNUMBER(CI37:CI71),$T37:$T71*CI37:CI71,0))/SUM(IF($B37:$B71=2*ISNUMBER(CI37:CI71),$T37:$T71,0))</f>
        <v>74.8622593206907</v>
      </c>
      <c r="CJ36" s="104" t="n">
        <f aca="false" t="array" ref="CJ36:CJ36">SUM(IF($B37:$B71=2*ISNUMBER(CJ37:CJ71),$T37:$T71*CJ37:CJ71,0))/SUM(IF($B37:$B71=2*ISNUMBER(CJ37:CJ71),$T37:$T71,0))</f>
        <v>49.3051163952335</v>
      </c>
      <c r="CK36" s="104" t="n">
        <f aca="false" t="array" ref="CK36:CK36">SUM(IF($B37:$B71=2*ISNUMBER(CK37:CK71),$T37:$T71*CK37:CK71,0))/SUM(IF($B37:$B71=2*ISNUMBER(CK37:CK71),$T37:$T71,0))</f>
        <v>29.2816874083452</v>
      </c>
      <c r="CL36" s="104" t="n">
        <f aca="false" t="array" ref="CL36:CL36">SUM(IF($B37:$B71=2*ISNUMBER(CL37:CL71),$T37:$T71*CL37:CL71,0))/SUM(IF($B37:$B71=2*ISNUMBER(CL37:CL71),$T37:$T71,0))</f>
        <v>44.3956352769627</v>
      </c>
      <c r="CM36" s="104" t="n">
        <f aca="false" t="array" ref="CM36:CM36">SUM(IF($B37:$B71=2*ISNUMBER(CM37:CM71),$T37:$T71*CM37:CM71,0))/SUM(IF($B37:$B71=2*ISNUMBER(CM37:CM71),$T37:$T71,0))</f>
        <v>74.8685013225351</v>
      </c>
      <c r="CN36" s="104" t="n">
        <f aca="false" t="array" ref="CN36:CN36">SUM(IF($B37:$B71=2*ISNUMBER(CN37:CN71),$T37:$T71*CN37:CN71,0))/SUM(IF($B37:$B71=2*ISNUMBER(CN37:CN71),$T37:$T71,0))</f>
        <v>26.326830003671</v>
      </c>
      <c r="CO36" s="104" t="n">
        <f aca="false" t="array" ref="CO36:CO36">SUM(IF($B37:$B71=2*ISNUMBER(CO37:CO71),$T37:$T71*CO37:CO71,0))/SUM(IF($B37:$B71=2*ISNUMBER(CO37:CO71),$T37:$T71,0))</f>
        <v>32.6482440466089</v>
      </c>
      <c r="CP36" s="104" t="n">
        <f aca="false" t="array" ref="CP36:CP36">SUM(IF($B37:$B71=2*ISNUMBER(CP37:CP71),$T37:$T71*CP37:CP71,0))/SUM(IF($B37:$B71=2*ISNUMBER(CP37:CP71),$T37:$T71,0))</f>
        <v>30.1393456889452</v>
      </c>
      <c r="CQ36" s="104" t="n">
        <f aca="false" t="array" ref="CQ36:CQ36">SUM(IF($B37:$B71=2*ISNUMBER(CQ37:CQ71),$T37:$T71*CQ37:CQ71,0))/SUM(IF($B37:$B71=2*ISNUMBER(CQ37:CQ71),$T37:$T71,0))</f>
        <v>63.0093969391533</v>
      </c>
      <c r="CR36" s="104" t="n">
        <f aca="false" t="array" ref="CR36:CR36">SUM(IF($B37:$B71=2*ISNUMBER(CR37:CR71),$T37:$T71*CR37:CR71,0))/SUM(IF($B37:$B71=2*ISNUMBER(CR37:CR71),$T37:$T71,0))</f>
        <v>54.7062812281525</v>
      </c>
      <c r="CS36" s="104" t="n">
        <f aca="false" t="array" ref="CS36:CS36">SUM(IF($B37:$B71=2*ISNUMBER(CS37:CS71),$T37:$T71*CS37:CS71,0))/SUM(IF($B37:$B71=2*ISNUMBER(CS37:CS71),$T37:$T71,0))</f>
        <v>66.1574710741268</v>
      </c>
      <c r="CT36" s="104" t="n">
        <f aca="false" t="array" ref="CT36:CT36">SUM(IF($B37:$B71=2*ISNUMBER(CT37:CT71),$T37:$T71*CT37:CT71,0))/SUM(IF($B37:$B71=2*ISNUMBER(CT37:CT71),$T37:$T71,0))</f>
        <v>58.7592992095262</v>
      </c>
      <c r="CU36" s="104" t="n">
        <f aca="false" t="array" ref="CU36:CU36">SUM(IF($B37:$B71=2*ISNUMBER(CU37:CU71),$T37:$T71*CU37:CU71,0))/SUM(IF($B37:$B71=2*ISNUMBER(CU37:CU71),$T37:$T71,0))</f>
        <v>18.1497996167156</v>
      </c>
      <c r="CV36" s="104" t="n">
        <f aca="false" t="array" ref="CV36:CV36">SUM(IF($B37:$B71=2*ISNUMBER(CV37:CV71),$T37:$T71*CV37:CV71,0))/SUM(IF($B37:$B71=2*ISNUMBER(CV37:CV71),$T37:$T71,0))</f>
        <v>47.9299875317699</v>
      </c>
      <c r="CW36" s="104" t="n">
        <f aca="false" t="array" ref="CW36:CW36">SUM(IF($B37:$B71=2*ISNUMBER(CW37:CW71),$T37:$T71*CW37:CW71,0))/SUM(IF($B37:$B71=2*ISNUMBER(CW37:CW71),$T37:$T71,0))</f>
        <v>42.0641700848048</v>
      </c>
    </row>
    <row r="37" s="103" customFormat="true" ht="15.5" hidden="false" customHeight="false" outlineLevel="0" collapsed="false">
      <c r="A37" s="107" t="n">
        <v>2100</v>
      </c>
      <c r="B37" s="107" t="n">
        <v>2</v>
      </c>
      <c r="C37" s="103" t="str">
        <f aca="true">IF(ISBLANK(OFFSET('outliers treatment'!$A$3,MATCH($A37,'outliers treatment'!$A$4:$A$154,0),MATCH(C$4,'outliers treatment'!$4:$4,0)-1)),"",OFFSET('outliers treatment'!$A$3,MATCH($A37,'outliers treatment'!$A$4:$A$154,0),MATCH(C$4,'outliers treatment'!$4:$4,0)-1))</f>
        <v/>
      </c>
      <c r="D37" s="103" t="str">
        <f aca="true">IF(ISBLANK(OFFSET('outliers treatment'!$A$3,MATCH($A37,'outliers treatment'!$A$4:$A$154,0),MATCH(D$4,'outliers treatment'!$4:$4,0)-1)),"",OFFSET('outliers treatment'!$A$3,MATCH($A37,'outliers treatment'!$A$4:$A$154,0),MATCH(D$4,'outliers treatment'!$4:$4,0)-1))</f>
        <v>Strength and quality of consumer protection mechanisms / measures</v>
      </c>
      <c r="E37" s="103" t="str">
        <f aca="true">IF(ISBLANK(OFFSET('outliers treatment'!$A$3,MATCH($A37,'outliers treatment'!$A$4:$A$154,0),MATCH(E$4,'outliers treatment'!$4:$4,0)-1)),"",OFFSET('outliers treatment'!$A$3,MATCH($A37,'outliers treatment'!$A$4:$A$154,0),MATCH(E$4,'outliers treatment'!$4:$4,0)-1))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7" s="103" t="str">
        <f aca="true">IF(ISBLANK(OFFSET('outliers treatment'!$A$3,MATCH($A37,'outliers treatment'!$A$4:$A$154,0),MATCH(F$4,'outliers treatment'!$4:$4,0)-1)),"",OFFSET('outliers treatment'!$A$3,MATCH($A37,'outliers treatment'!$A$4:$A$154,0),MATCH(F$4,'outliers treatment'!$4:$4,0)-1))</f>
        <v/>
      </c>
      <c r="G37" s="103" t="str">
        <f aca="true">IF(ISBLANK(OFFSET('outliers treatment'!$A$3,MATCH($A37,'outliers treatment'!$A$4:$A$154,0),MATCH(G$4,'outliers treatment'!$4:$4,0)-1)),"",OFFSET('outliers treatment'!$A$3,MATCH($A37,'outliers treatment'!$A$4:$A$154,0),MATCH(G$4,'outliers treatment'!$4:$4,0)-1))</f>
        <v/>
      </c>
      <c r="H37" s="103" t="str">
        <f aca="true">IF(ISBLANK(OFFSET('outliers treatment'!$A$3,MATCH($A37,'outliers treatment'!$A$4:$A$154,0),MATCH(H$4,'outliers treatment'!$4:$4,0)-1)),"",OFFSET('outliers treatment'!$A$3,MATCH($A37,'outliers treatment'!$A$4:$A$154,0),MATCH(H$4,'outliers treatment'!$4:$4,0)-1))</f>
        <v/>
      </c>
      <c r="I37" s="103" t="str">
        <f aca="true">IF(ISBLANK(OFFSET('outliers treatment'!$A$3,MATCH($A37,'outliers treatment'!$A$4:$A$154,0),MATCH(I$4,'outliers treatment'!$4:$4,0)-1)),"",OFFSET('outliers treatment'!$A$3,MATCH($A37,'outliers treatment'!$A$4:$A$154,0),MATCH(I$4,'outliers treatment'!$4:$4,0)-1))</f>
        <v/>
      </c>
      <c r="J37" s="104" t="n">
        <f aca="false" t="array" ref="J37:J37">MIN(IF(ISNUMBER(V37:CW37),V37:CW37))</f>
        <v>20.4293818466354</v>
      </c>
      <c r="K37" s="103" t="n">
        <f aca="false" t="array" ref="K37:K37">MAX(IF(ISNUMBER(V37:CW37),V37:CW37))</f>
        <v>88.7353286384976</v>
      </c>
      <c r="L37" s="103" t="e">
        <f aca="true">IF(ISBLANK(OFFSET('outliers treatment'!$A$3,MATCH($A37,'outliers treatment'!$A$4:$A$154,0),MATCH(L$4,'outliers treatment'!$4:$4,0)-1)),"",OFFSET('outliers treatment'!$A$3,MATCH($A37,'outliers treatment'!$A$4:$A$154,0),MATCH(L$4,'outliers treatment'!$4:$4,0)-1))</f>
        <v>#N/A</v>
      </c>
      <c r="M37" s="103" t="e">
        <f aca="true">IF(ISBLANK(OFFSET('outliers treatment'!$A$3,MATCH($A37,'outliers treatment'!$A$4:$A$154,0),MATCH(M$4,'outliers treatment'!$4:$4,0)-1)),"",OFFSET('outliers treatment'!$A$3,MATCH($A37,'outliers treatment'!$A$4:$A$154,0),MATCH(M$4,'outliers treatment'!$4:$4,0)-1))</f>
        <v>#N/A</v>
      </c>
      <c r="N37" s="103" t="str">
        <f aca="true">IF(ISBLANK(OFFSET('outliers treatment'!$A$3,MATCH($A37,'outliers treatment'!$A$4:$A$154,0),MATCH(N$4,'outliers treatment'!$4:$4,0)-1)),"",OFFSET('outliers treatment'!$A$3,MATCH($A37,'outliers treatment'!$A$4:$A$154,0),MATCH(N$4,'outliers treatment'!$4:$4,0)-1))</f>
        <v/>
      </c>
      <c r="O37" s="103" t="str">
        <f aca="true">IF(ISBLANK(OFFSET('outliers treatment'!$A$3,MATCH($A37,'outliers treatment'!$A$4:$A$154,0),MATCH(O$4,'outliers treatment'!$4:$4,0)-1)),"",OFFSET('outliers treatment'!$A$3,MATCH($A37,'outliers treatment'!$A$4:$A$154,0),MATCH(O$4,'outliers treatment'!$4:$4,0)-1))</f>
        <v/>
      </c>
      <c r="P37" s="103" t="str">
        <f aca="true">IF(ISBLANK(OFFSET('outliers treatment'!$A$3,MATCH($A37,'outliers treatment'!$A$4:$A$154,0),MATCH(P$4,'outliers treatment'!$4:$4,0)-1)),"",OFFSET('outliers treatment'!$A$3,MATCH($A37,'outliers treatment'!$A$4:$A$154,0),MATCH(P$4,'outliers treatment'!$4:$4,0)-1))</f>
        <v/>
      </c>
      <c r="Q37" s="103" t="str">
        <f aca="false">IFERROR(P37-O37,"")</f>
        <v/>
      </c>
      <c r="R37" s="105" t="n">
        <f aca="false" t="array" ref="R37:R37">IFERROR(SKEW(IF(ISNUMBER(V37:CW37),V37:CW37,"")),"")</f>
        <v>-0.604103347323077</v>
      </c>
      <c r="S37" s="103" t="n">
        <v>1</v>
      </c>
      <c r="T37" s="103" t="n">
        <v>1</v>
      </c>
      <c r="U37" s="106" t="str">
        <f aca="false" t="array" ref="U37:U37">IF(B37&lt;4,"",1-IFERROR(SUM(ISNUMBER(V37:CW37)*(1-$V$3:$CW$3))/COUNTIF($V$3:$CW$3,0),0))</f>
        <v/>
      </c>
      <c r="V37" s="104" t="n">
        <f aca="false" t="array" ref="V37:V37">SUM(IF($B38:$B50=3*ISNUMBER(V38:V50),$T38:$T50*V38:V50,0))/SUM(IF($B38:$B50=3*ISNUMBER(V38:V50),$T38:$T50,0))</f>
        <v>59.8581768388106</v>
      </c>
      <c r="W37" s="104" t="n">
        <f aca="false" t="array" ref="W37:W37">SUM(IF($B38:$B50=3*ISNUMBER(W38:W50),$T38:$T50*W38:W50,0))/SUM(IF($B38:$B50=3*ISNUMBER(W38:W50),$T38:$T50,0))</f>
        <v>79.8635758998435</v>
      </c>
      <c r="X37" s="104" t="n">
        <f aca="false" t="array" ref="X37:X37">SUM(IF($B38:$B50=3*ISNUMBER(X38:X50),$T38:$T50*X38:X50,0))/SUM(IF($B38:$B50=3*ISNUMBER(X38:X50),$T38:$T50,0))</f>
        <v>73.8761737089202</v>
      </c>
      <c r="Y37" s="104" t="n">
        <f aca="false" t="array" ref="Y37:Y37">SUM(IF($B38:$B50=3*ISNUMBER(Y38:Y50),$T38:$T50*Y38:Y50,0))/SUM(IF($B38:$B50=3*ISNUMBER(Y38:Y50),$T38:$T50,0))</f>
        <v>70.1555164319249</v>
      </c>
      <c r="Z37" s="104" t="n">
        <f aca="false" t="array" ref="Z37:Z37">SUM(IF($B38:$B50=3*ISNUMBER(Z38:Z50),$T38:$T50*Z38:Z50,0))/SUM(IF($B38:$B50=3*ISNUMBER(Z38:Z50),$T38:$T50,0))</f>
        <v>58.2756259780908</v>
      </c>
      <c r="AA37" s="104" t="n">
        <f aca="false" t="array" ref="AA37:AA37">SUM(IF($B38:$B50=3*ISNUMBER(AA38:AA50),$T38:$T50*AA38:AA50,0))/SUM(IF($B38:$B50=3*ISNUMBER(AA38:AA50),$T38:$T50,0))</f>
        <v>54.9285993740219</v>
      </c>
      <c r="AB37" s="104" t="n">
        <f aca="false" t="array" ref="AB37:AB37">SUM(IF($B38:$B50=3*ISNUMBER(AB38:AB50),$T38:$T50*AB38:AB50,0))/SUM(IF($B38:$B50=3*ISNUMBER(AB38:AB50),$T38:$T50,0))</f>
        <v>62.1821205007825</v>
      </c>
      <c r="AC37" s="104" t="n">
        <f aca="false" t="array" ref="AC37:AC37">SUM(IF($B38:$B50=3*ISNUMBER(AC38:AC50),$T38:$T50*AC38:AC50,0))/SUM(IF($B38:$B50=3*ISNUMBER(AC38:AC50),$T38:$T50,0))</f>
        <v>65.5322769953052</v>
      </c>
      <c r="AD37" s="104" t="n">
        <f aca="false" t="array" ref="AD37:AD37">SUM(IF($B38:$B50=3*ISNUMBER(AD38:AD50),$T38:$T50*AD38:AD50,0))/SUM(IF($B38:$B50=3*ISNUMBER(AD38:AD50),$T38:$T50,0))</f>
        <v>75.2142018779343</v>
      </c>
      <c r="AE37" s="104" t="n">
        <f aca="false" t="array" ref="AE37:AE37">SUM(IF($B38:$B50=3*ISNUMBER(AE38:AE50),$T38:$T50*AE38:AE50,0))/SUM(IF($B38:$B50=3*ISNUMBER(AE38:AE50),$T38:$T50,0))</f>
        <v>81.5483176838811</v>
      </c>
      <c r="AF37" s="104" t="n">
        <f aca="false" t="array" ref="AF37:AF37">SUM(IF($B38:$B50=3*ISNUMBER(AF38:AF50),$T38:$T50*AF38:AF50,0))/SUM(IF($B38:$B50=3*ISNUMBER(AF38:AF50),$T38:$T50,0))</f>
        <v>64.0862676056338</v>
      </c>
      <c r="AG37" s="104" t="n">
        <f aca="false" t="array" ref="AG37:AG37">SUM(IF($B38:$B50=3*ISNUMBER(AG38:AG50),$T38:$T50*AG38:AG50,0))/SUM(IF($B38:$B50=3*ISNUMBER(AG38:AG50),$T38:$T50,0))</f>
        <v>39.8397887323944</v>
      </c>
      <c r="AH37" s="104" t="n">
        <f aca="false" t="array" ref="AH37:AH37">SUM(IF($B38:$B50=3*ISNUMBER(AH38:AH50),$T38:$T50*AH38:AH50,0))/SUM(IF($B38:$B50=3*ISNUMBER(AH38:AH50),$T38:$T50,0))</f>
        <v>64.72906885759</v>
      </c>
      <c r="AI37" s="104" t="n">
        <f aca="false" t="array" ref="AI37:AI37">SUM(IF($B38:$B50=3*ISNUMBER(AI38:AI50),$T38:$T50*AI38:AI50,0))/SUM(IF($B38:$B50=3*ISNUMBER(AI38:AI50),$T38:$T50,0))</f>
        <v>48.9700704225352</v>
      </c>
      <c r="AJ37" s="104" t="n">
        <f aca="false" t="array" ref="AJ37:AJ37">SUM(IF($B38:$B50=3*ISNUMBER(AJ38:AJ50),$T38:$T50*AJ38:AJ50,0))/SUM(IF($B38:$B50=3*ISNUMBER(AJ38:AJ50),$T38:$T50,0))</f>
        <v>71.5091940532081</v>
      </c>
      <c r="AK37" s="104" t="n">
        <f aca="false" t="array" ref="AK37:AK37">SUM(IF($B38:$B50=3*ISNUMBER(AK38:AK50),$T38:$T50*AK38:AK50,0))/SUM(IF($B38:$B50=3*ISNUMBER(AK38:AK50),$T38:$T50,0))</f>
        <v>67.5878325508607</v>
      </c>
      <c r="AL37" s="104" t="n">
        <f aca="false" t="array" ref="AL37:AL37">SUM(IF($B38:$B50=3*ISNUMBER(AL38:AL50),$T38:$T50*AL38:AL50,0))/SUM(IF($B38:$B50=3*ISNUMBER(AL38:AL50),$T38:$T50,0))</f>
        <v>74.3378325508607</v>
      </c>
      <c r="AM37" s="104" t="n">
        <f aca="false" t="array" ref="AM37:AM37">SUM(IF($B38:$B50=3*ISNUMBER(AM38:AM50),$T38:$T50*AM38:AM50,0))/SUM(IF($B38:$B50=3*ISNUMBER(AM38:AM50),$T38:$T50,0))</f>
        <v>78.473200312989</v>
      </c>
      <c r="AN37" s="104" t="n">
        <f aca="false" t="array" ref="AN37:AN37">SUM(IF($B38:$B50=3*ISNUMBER(AN38:AN50),$T38:$T50*AN38:AN50,0))/SUM(IF($B38:$B50=3*ISNUMBER(AN38:AN50),$T38:$T50,0))</f>
        <v>72.7220266040689</v>
      </c>
      <c r="AO37" s="104" t="n">
        <f aca="false" t="array" ref="AO37:AO37">SUM(IF($B38:$B50=3*ISNUMBER(AO38:AO50),$T38:$T50*AO38:AO50,0))/SUM(IF($B38:$B50=3*ISNUMBER(AO38:AO50),$T38:$T50,0))</f>
        <v>63.9113849765258</v>
      </c>
      <c r="AP37" s="104" t="n">
        <f aca="false" t="array" ref="AP37:AP37">SUM(IF($B38:$B50=3*ISNUMBER(AP38:AP50),$T38:$T50*AP38:AP50,0))/SUM(IF($B38:$B50=3*ISNUMBER(AP38:AP50),$T38:$T50,0))</f>
        <v>51.3448748043818</v>
      </c>
      <c r="AQ37" s="104" t="n">
        <f aca="false" t="array" ref="AQ37:AQ37">SUM(IF($B38:$B50=3*ISNUMBER(AQ38:AQ50),$T38:$T50*AQ38:AQ50,0))/SUM(IF($B38:$B50=3*ISNUMBER(AQ38:AQ50),$T38:$T50,0))</f>
        <v>73.099882629108</v>
      </c>
      <c r="AR37" s="104" t="n">
        <f aca="false" t="array" ref="AR37:AR37">SUM(IF($B38:$B50=3*ISNUMBER(AR38:AR50),$T38:$T50*AR38:AR50,0))/SUM(IF($B38:$B50=3*ISNUMBER(AR38:AR50),$T38:$T50,0))</f>
        <v>88.7353286384976</v>
      </c>
      <c r="AS37" s="104" t="n">
        <f aca="false" t="array" ref="AS37:AS37">SUM(IF($B38:$B50=3*ISNUMBER(AS38:AS50),$T38:$T50*AS38:AS50,0))/SUM(IF($B38:$B50=3*ISNUMBER(AS38:AS50),$T38:$T50,0))</f>
        <v>26.747848200313</v>
      </c>
      <c r="AT37" s="104" t="n">
        <f aca="false" t="array" ref="AT37:AT37">SUM(IF($B38:$B50=3*ISNUMBER(AT38:AT50),$T38:$T50*AT38:AT50,0))/SUM(IF($B38:$B50=3*ISNUMBER(AT38:AT50),$T38:$T50,0))</f>
        <v>83.7979264475743</v>
      </c>
      <c r="AU37" s="104" t="n">
        <f aca="false" t="array" ref="AU37:AU37">SUM(IF($B38:$B50=3*ISNUMBER(AU38:AU50),$T38:$T50*AU38:AU50,0))/SUM(IF($B38:$B50=3*ISNUMBER(AU38:AU50),$T38:$T50,0))</f>
        <v>78.9857198748044</v>
      </c>
      <c r="AV37" s="104" t="n">
        <f aca="false" t="array" ref="AV37:AV37">SUM(IF($B38:$B50=3*ISNUMBER(AV38:AV50),$T38:$T50*AV38:AV50,0))/SUM(IF($B38:$B50=3*ISNUMBER(AV38:AV50),$T38:$T50,0))</f>
        <v>58.5670970266041</v>
      </c>
      <c r="AW37" s="104" t="n">
        <f aca="false" t="array" ref="AW37:AW37">SUM(IF($B38:$B50=3*ISNUMBER(AW38:AW50),$T38:$T50*AW38:AW50,0))/SUM(IF($B38:$B50=3*ISNUMBER(AW38:AW50),$T38:$T50,0))</f>
        <v>20.4293818466354</v>
      </c>
      <c r="AX37" s="104" t="n">
        <f aca="false" t="array" ref="AX37:AX37">SUM(IF($B38:$B50=3*ISNUMBER(AX38:AX50),$T38:$T50*AX38:AX50,0))/SUM(IF($B38:$B50=3*ISNUMBER(AX38:AX50),$T38:$T50,0))</f>
        <v>74.4043427230047</v>
      </c>
      <c r="AY37" s="104" t="n">
        <f aca="false" t="array" ref="AY37:AY37">SUM(IF($B38:$B50=3*ISNUMBER(AY38:AY50),$T38:$T50*AY38:AY50,0))/SUM(IF($B38:$B50=3*ISNUMBER(AY38:AY50),$T38:$T50,0))</f>
        <v>56.294014084507</v>
      </c>
      <c r="AZ37" s="104" t="n">
        <f aca="false" t="array" ref="AZ37:AZ37">SUM(IF($B38:$B50=3*ISNUMBER(AZ38:AZ50),$T38:$T50*AZ38:AZ50,0))/SUM(IF($B38:$B50=3*ISNUMBER(AZ38:AZ50),$T38:$T50,0))</f>
        <v>70.4724178403756</v>
      </c>
      <c r="BA37" s="104" t="n">
        <f aca="false" t="array" ref="BA37:BA37">SUM(IF($B38:$B50=3*ISNUMBER(BA38:BA50),$T38:$T50*BA38:BA50,0))/SUM(IF($B38:$B50=3*ISNUMBER(BA38:BA50),$T38:$T50,0))</f>
        <v>67.7286776212833</v>
      </c>
      <c r="BB37" s="104" t="n">
        <f aca="false" t="array" ref="BB37:BB37">SUM(IF($B38:$B50=3*ISNUMBER(BB38:BB50),$T38:$T50*BB38:BB50,0))/SUM(IF($B38:$B50=3*ISNUMBER(BB38:BB50),$T38:$T50,0))</f>
        <v>58.827034428795</v>
      </c>
      <c r="BC37" s="104" t="n">
        <f aca="false" t="array" ref="BC37:BC37">SUM(IF($B38:$B50=3*ISNUMBER(BC38:BC50),$T38:$T50*BC38:BC50,0))/SUM(IF($B38:$B50=3*ISNUMBER(BC38:BC50),$T38:$T50,0))</f>
        <v>63.5240610328639</v>
      </c>
      <c r="BD37" s="104" t="n">
        <f aca="false" t="array" ref="BD37:BD37">SUM(IF($B38:$B50=3*ISNUMBER(BD38:BD50),$T38:$T50*BD38:BD50,0))/SUM(IF($B38:$B50=3*ISNUMBER(BD38:BD50),$T38:$T50,0))</f>
        <v>77.4364241001565</v>
      </c>
      <c r="BE37" s="104" t="n">
        <f aca="false" t="array" ref="BE37:BE37">SUM(IF($B38:$B50=3*ISNUMBER(BE38:BE50),$T38:$T50*BE38:BE50,0))/SUM(IF($B38:$B50=3*ISNUMBER(BE38:BE50),$T38:$T50,0))</f>
        <v>58.5514475743349</v>
      </c>
      <c r="BF37" s="104" t="n">
        <f aca="false" t="array" ref="BF37:BF37">SUM(IF($B38:$B50=3*ISNUMBER(BF38:BF50),$T38:$T50*BF38:BF50,0))/SUM(IF($B38:$B50=3*ISNUMBER(BF38:BF50),$T38:$T50,0))</f>
        <v>80.8953442879499</v>
      </c>
      <c r="BG37" s="104" t="n">
        <f aca="false" t="array" ref="BG37:BG37">SUM(IF($B38:$B50=3*ISNUMBER(BG38:BG50),$T38:$T50*BG38:BG50,0))/SUM(IF($B38:$B50=3*ISNUMBER(BG38:BG50),$T38:$T50,0))</f>
        <v>79.9297730829421</v>
      </c>
      <c r="BH37" s="104" t="n">
        <f aca="false" t="array" ref="BH37:BH37">SUM(IF($B38:$B50=3*ISNUMBER(BH38:BH50),$T38:$T50*BH38:BH50,0))/SUM(IF($B38:$B50=3*ISNUMBER(BH38:BH50),$T38:$T50,0))</f>
        <v>77.3503521126761</v>
      </c>
      <c r="BI37" s="104" t="n">
        <f aca="false" t="array" ref="BI37:BI37">SUM(IF($B38:$B50=3*ISNUMBER(BI38:BI50),$T38:$T50*BI38:BI50,0))/SUM(IF($B38:$B50=3*ISNUMBER(BI38:BI50),$T38:$T50,0))</f>
        <v>42.3151408450704</v>
      </c>
      <c r="BJ37" s="104" t="n">
        <f aca="false" t="array" ref="BJ37:BJ37">SUM(IF($B38:$B50=3*ISNUMBER(BJ38:BJ50),$T38:$T50*BJ38:BJ50,0))/SUM(IF($B38:$B50=3*ISNUMBER(BJ38:BJ50),$T38:$T50,0))</f>
        <v>77.9109154929578</v>
      </c>
      <c r="BK37" s="104" t="n">
        <f aca="false" t="array" ref="BK37:BK37">SUM(IF($B38:$B50=3*ISNUMBER(BK38:BK50),$T38:$T50*BK38:BK50,0))/SUM(IF($B38:$B50=3*ISNUMBER(BK38:BK50),$T38:$T50,0))</f>
        <v>31.6840766823161</v>
      </c>
      <c r="BL37" s="104" t="n">
        <f aca="false" t="array" ref="BL37:BL37">SUM(IF($B38:$B50=3*ISNUMBER(BL38:BL50),$T38:$T50*BL38:BL50,0))/SUM(IF($B38:$B50=3*ISNUMBER(BL38:BL50),$T38:$T50,0))</f>
        <v>76.9199921752739</v>
      </c>
      <c r="BM37" s="104" t="n">
        <f aca="false" t="array" ref="BM37:BM37">SUM(IF($B38:$B50=3*ISNUMBER(BM38:BM50),$T38:$T50*BM38:BM50,0))/SUM(IF($B38:$B50=3*ISNUMBER(BM38:BM50),$T38:$T50,0))</f>
        <v>57.6073943661972</v>
      </c>
      <c r="BN37" s="104" t="n">
        <f aca="false" t="array" ref="BN37:BN37">SUM(IF($B38:$B50=3*ISNUMBER(BN38:BN50),$T38:$T50*BN38:BN50,0))/SUM(IF($B38:$B50=3*ISNUMBER(BN38:BN50),$T38:$T50,0))</f>
        <v>35.9027777777778</v>
      </c>
      <c r="BO37" s="104" t="n">
        <f aca="false" t="array" ref="BO37:BO37">SUM(IF($B38:$B50=3*ISNUMBER(BO38:BO50),$T38:$T50*BO38:BO50,0))/SUM(IF($B38:$B50=3*ISNUMBER(BO38:BO50),$T38:$T50,0))</f>
        <v>47.0764866979656</v>
      </c>
      <c r="BP37" s="104" t="n">
        <f aca="false" t="array" ref="BP37:BP37">SUM(IF($B38:$B50=3*ISNUMBER(BP38:BP50),$T38:$T50*BP38:BP50,0))/SUM(IF($B38:$B50=3*ISNUMBER(BP38:BP50),$T38:$T50,0))</f>
        <v>53.1465179968701</v>
      </c>
      <c r="BQ37" s="104" t="n">
        <f aca="false" t="array" ref="BQ37:BQ37">SUM(IF($B38:$B50=3*ISNUMBER(BQ38:BQ50),$T38:$T50*BQ38:BQ50,0))/SUM(IF($B38:$B50=3*ISNUMBER(BQ38:BQ50),$T38:$T50,0))</f>
        <v>41.6226525821596</v>
      </c>
      <c r="BR37" s="104" t="n">
        <f aca="false" t="array" ref="BR37:BR37">SUM(IF($B38:$B50=3*ISNUMBER(BR38:BR50),$T38:$T50*BR38:BR50,0))/SUM(IF($B38:$B50=3*ISNUMBER(BR38:BR50),$T38:$T50,0))</f>
        <v>49.4317292644758</v>
      </c>
      <c r="BS37" s="104" t="n">
        <f aca="false" t="array" ref="BS37:BS37">SUM(IF($B38:$B50=3*ISNUMBER(BS38:BS50),$T38:$T50*BS38:BS50,0))/SUM(IF($B38:$B50=3*ISNUMBER(BS38:BS50),$T38:$T50,0))</f>
        <v>70.9106025039124</v>
      </c>
      <c r="BT37" s="104" t="n">
        <f aca="false" t="array" ref="BT37:BT37">SUM(IF($B38:$B50=3*ISNUMBER(BT38:BT50),$T38:$T50*BT38:BT50,0))/SUM(IF($B38:$B50=3*ISNUMBER(BT38:BT50),$T38:$T50,0))</f>
        <v>87.8577856025039</v>
      </c>
      <c r="BU37" s="104" t="n">
        <f aca="false" t="array" ref="BU37:BU37">SUM(IF($B38:$B50=3*ISNUMBER(BU38:BU50),$T38:$T50*BU38:BU50,0))/SUM(IF($B38:$B50=3*ISNUMBER(BU38:BU50),$T38:$T50,0))</f>
        <v>67.289710485133</v>
      </c>
      <c r="BV37" s="104" t="n">
        <f aca="false" t="array" ref="BV37:BV37">SUM(IF($B38:$B50=3*ISNUMBER(BV38:BV50),$T38:$T50*BV38:BV50,0))/SUM(IF($B38:$B50=3*ISNUMBER(BV38:BV50),$T38:$T50,0))</f>
        <v>78.8526995305164</v>
      </c>
      <c r="BW37" s="104" t="n">
        <f aca="false" t="array" ref="BW37:BW37">SUM(IF($B38:$B50=3*ISNUMBER(BW38:BW50),$T38:$T50*BW38:BW50,0))/SUM(IF($B38:$B50=3*ISNUMBER(BW38:BW50),$T38:$T50,0))</f>
        <v>42.0491001564945</v>
      </c>
      <c r="BX37" s="104" t="n">
        <f aca="false" t="array" ref="BX37:BX37">SUM(IF($B38:$B50=3*ISNUMBER(BX38:BX50),$T38:$T50*BX38:BX50,0))/SUM(IF($B38:$B50=3*ISNUMBER(BX38:BX50),$T38:$T50,0))</f>
        <v>69.1559076682316</v>
      </c>
      <c r="BY37" s="104" t="n">
        <f aca="false" t="array" ref="BY37:BY37">SUM(IF($B38:$B50=3*ISNUMBER(BY38:BY50),$T38:$T50*BY38:BY50,0))/SUM(IF($B38:$B50=3*ISNUMBER(BY38:BY50),$T38:$T50,0))</f>
        <v>67.3828247261346</v>
      </c>
      <c r="BZ37" s="104" t="n">
        <f aca="false" t="array" ref="BZ37:BZ37">SUM(IF($B38:$B50=3*ISNUMBER(BZ38:BZ50),$T38:$T50*BZ38:BZ50,0))/SUM(IF($B38:$B50=3*ISNUMBER(BZ38:BZ50),$T38:$T50,0))</f>
        <v>74.3088028169014</v>
      </c>
      <c r="CA37" s="104" t="n">
        <f aca="false" t="array" ref="CA37:CA37">SUM(IF($B38:$B50=3*ISNUMBER(CA38:CA50),$T38:$T50*CA38:CA50,0))/SUM(IF($B38:$B50=3*ISNUMBER(CA38:CA50),$T38:$T50,0))</f>
        <v>32.4403364632238</v>
      </c>
      <c r="CB37" s="104" t="n">
        <f aca="false" t="array" ref="CB37:CB37">SUM(IF($B38:$B50=3*ISNUMBER(CB38:CB50),$T38:$T50*CB38:CB50,0))/SUM(IF($B38:$B50=3*ISNUMBER(CB38:CB50),$T38:$T50,0))</f>
        <v>79.3378325508607</v>
      </c>
      <c r="CC37" s="104" t="n">
        <f aca="false" t="array" ref="CC37:CC37">SUM(IF($B38:$B50=3*ISNUMBER(CC38:CC50),$T38:$T50*CC38:CC50,0))/SUM(IF($B38:$B50=3*ISNUMBER(CC38:CC50),$T38:$T50,0))</f>
        <v>73.0702269170579</v>
      </c>
      <c r="CD37" s="104" t="n">
        <f aca="false" t="array" ref="CD37:CD37">SUM(IF($B38:$B50=3*ISNUMBER(CD38:CD50),$T38:$T50*CD38:CD50,0))/SUM(IF($B38:$B50=3*ISNUMBER(CD38:CD50),$T38:$T50,0))</f>
        <v>48.2971439749609</v>
      </c>
      <c r="CE37" s="104" t="n">
        <f aca="false" t="array" ref="CE37:CE37">SUM(IF($B38:$B50=3*ISNUMBER(CE38:CE50),$T38:$T50*CE38:CE50,0))/SUM(IF($B38:$B50=3*ISNUMBER(CE38:CE50),$T38:$T50,0))</f>
        <v>62.3151408450704</v>
      </c>
      <c r="CF37" s="104" t="n">
        <f aca="false" t="array" ref="CF37:CF37">SUM(IF($B38:$B50=3*ISNUMBER(CF38:CF50),$T38:$T50*CF38:CF50,0))/SUM(IF($B38:$B50=3*ISNUMBER(CF38:CF50),$T38:$T50,0))</f>
        <v>53.4771126760563</v>
      </c>
      <c r="CG37" s="104" t="n">
        <f aca="false" t="array" ref="CG37:CG37">SUM(IF($B38:$B50=3*ISNUMBER(CG38:CG50),$T38:$T50*CG38:CG50,0))/SUM(IF($B38:$B50=3*ISNUMBER(CG38:CG50),$T38:$T50,0))</f>
        <v>29.2138106416275</v>
      </c>
      <c r="CH37" s="104" t="n">
        <f aca="false" t="array" ref="CH37:CH37">SUM(IF($B38:$B50=3*ISNUMBER(CH38:CH50),$T38:$T50*CH38:CH50,0))/SUM(IF($B38:$B50=3*ISNUMBER(CH38:CH50),$T38:$T50,0))</f>
        <v>62.9282081377152</v>
      </c>
      <c r="CI37" s="104" t="n">
        <f aca="false" t="array" ref="CI37:CI37">SUM(IF($B38:$B50=3*ISNUMBER(CI38:CI50),$T38:$T50*CI38:CI50,0))/SUM(IF($B38:$B50=3*ISNUMBER(CI38:CI50),$T38:$T50,0))</f>
        <v>64.6703834115806</v>
      </c>
      <c r="CJ37" s="104" t="n">
        <f aca="false" t="array" ref="CJ37:CJ37">SUM(IF($B38:$B50=3*ISNUMBER(CJ38:CJ50),$T38:$T50*CJ38:CJ50,0))/SUM(IF($B38:$B50=3*ISNUMBER(CJ38:CJ50),$T38:$T50,0))</f>
        <v>45.5944835680751</v>
      </c>
      <c r="CK37" s="104" t="n">
        <f aca="false" t="array" ref="CK37:CK37">SUM(IF($B38:$B50=3*ISNUMBER(CK38:CK50),$T38:$T50*CK38:CK50,0))/SUM(IF($B38:$B50=3*ISNUMBER(CK38:CK50),$T38:$T50,0))</f>
        <v>43.8370500782473</v>
      </c>
      <c r="CL37" s="104" t="n">
        <f aca="false" t="array" ref="CL37:CL37">SUM(IF($B38:$B50=3*ISNUMBER(CL38:CL50),$T38:$T50*CL38:CL50,0))/SUM(IF($B38:$B50=3*ISNUMBER(CL38:CL50),$T38:$T50,0))</f>
        <v>36.5600547730829</v>
      </c>
      <c r="CM37" s="104" t="n">
        <f aca="false" t="array" ref="CM37:CM37">SUM(IF($B38:$B50=3*ISNUMBER(CM38:CM50),$T38:$T50*CM38:CM50,0))/SUM(IF($B38:$B50=3*ISNUMBER(CM38:CM50),$T38:$T50,0))</f>
        <v>88.0674882629108</v>
      </c>
      <c r="CN37" s="104" t="n">
        <f aca="false" t="array" ref="CN37:CN37">SUM(IF($B38:$B50=3*ISNUMBER(CN38:CN50),$T38:$T50*CN38:CN50,0))/SUM(IF($B38:$B50=3*ISNUMBER(CN38:CN50),$T38:$T50,0))</f>
        <v>42.9489436619718</v>
      </c>
      <c r="CO37" s="104" t="n">
        <f aca="false" t="array" ref="CO37:CO37">SUM(IF($B38:$B50=3*ISNUMBER(CO38:CO50),$T38:$T50*CO38:CO50,0))/SUM(IF($B38:$B50=3*ISNUMBER(CO38:CO50),$T38:$T50,0))</f>
        <v>54.6703834115806</v>
      </c>
      <c r="CP37" s="104" t="n">
        <f aca="false" t="array" ref="CP37:CP37">SUM(IF($B38:$B50=3*ISNUMBER(CP38:CP50),$T38:$T50*CP38:CP50,0))/SUM(IF($B38:$B50=3*ISNUMBER(CP38:CP50),$T38:$T50,0))</f>
        <v>33.379303599374</v>
      </c>
      <c r="CQ37" s="104" t="n">
        <f aca="false" t="array" ref="CQ37:CQ37">SUM(IF($B38:$B50=3*ISNUMBER(CQ38:CQ50),$T38:$T50*CQ38:CQ50,0))/SUM(IF($B38:$B50=3*ISNUMBER(CQ38:CQ50),$T38:$T50,0))</f>
        <v>67.0138888888889</v>
      </c>
      <c r="CR37" s="104" t="n">
        <f aca="false" t="array" ref="CR37:CR37">SUM(IF($B38:$B50=3*ISNUMBER(CR38:CR50),$T38:$T50*CR38:CR50,0))/SUM(IF($B38:$B50=3*ISNUMBER(CR38:CR50),$T38:$T50,0))</f>
        <v>69.9649843505477</v>
      </c>
      <c r="CS37" s="104" t="n">
        <f aca="false" t="array" ref="CS37:CS37">SUM(IF($B38:$B50=3*ISNUMBER(CS38:CS50),$T38:$T50*CS38:CS50,0))/SUM(IF($B38:$B50=3*ISNUMBER(CS38:CS50),$T38:$T50,0))</f>
        <v>73.8069248826291</v>
      </c>
      <c r="CT37" s="104" t="n">
        <f aca="false" t="array" ref="CT37:CT37">SUM(IF($B38:$B50=3*ISNUMBER(CT38:CT50),$T38:$T50*CT38:CT50,0))/SUM(IF($B38:$B50=3*ISNUMBER(CT38:CT50),$T38:$T50,0))</f>
        <v>85.008020344288</v>
      </c>
      <c r="CU37" s="104" t="n">
        <f aca="false" t="array" ref="CU37:CU37">SUM(IF($B38:$B50=3*ISNUMBER(CU38:CU50),$T38:$T50*CU38:CU50,0))/SUM(IF($B38:$B50=3*ISNUMBER(CU38:CU50),$T38:$T50,0))</f>
        <v>23.1973787167449</v>
      </c>
      <c r="CV37" s="104" t="n">
        <f aca="false" t="array" ref="CV37:CV37">SUM(IF($B38:$B50=3*ISNUMBER(CV38:CV50),$T38:$T50*CV38:CV50,0))/SUM(IF($B38:$B50=3*ISNUMBER(CV38:CV50),$T38:$T50,0))</f>
        <v>71.762323943662</v>
      </c>
      <c r="CW37" s="104" t="n">
        <f aca="false" t="array" ref="CW37:CW37">SUM(IF($B38:$B50=3*ISNUMBER(CW38:CW50),$T38:$T50*CW38:CW50,0))/SUM(IF($B38:$B50=3*ISNUMBER(CW38:CW50),$T38:$T50,0))</f>
        <v>27.7298513302034</v>
      </c>
    </row>
    <row r="38" s="103" customFormat="true" ht="15.5" hidden="false" customHeight="false" outlineLevel="0" collapsed="false">
      <c r="A38" s="107" t="n">
        <v>2110</v>
      </c>
      <c r="B38" s="107" t="n">
        <v>3</v>
      </c>
      <c r="C38" s="103" t="str">
        <f aca="true">IF(ISBLANK(OFFSET('outliers treatment'!$A$3,MATCH($A38,'outliers treatment'!$A$4:$A$154,0),MATCH(C$4,'outliers treatment'!$4:$4,0)-1)),"",OFFSET('outliers treatment'!$A$3,MATCH($A38,'outliers treatment'!$A$4:$A$154,0),MATCH(C$4,'outliers treatment'!$4:$4,0)-1))</f>
        <v>Regulatory quality</v>
      </c>
      <c r="D38" s="103" t="str">
        <f aca="true">IF(ISBLANK(OFFSET('outliers treatment'!$A$3,MATCH($A38,'outliers treatment'!$A$4:$A$154,0),MATCH(D$4,'outliers treatment'!$4:$4,0)-1)),"",OFFSET('outliers treatment'!$A$3,MATCH($A38,'outliers treatment'!$A$4:$A$154,0),MATCH(D$4,'outliers treatment'!$4:$4,0)-1))</f>
        <v/>
      </c>
      <c r="E38" s="103" t="str">
        <f aca="true">IF(ISBLANK(OFFSET('outliers treatment'!$A$3,MATCH($A38,'outliers treatment'!$A$4:$A$154,0),MATCH(E$4,'outliers treatment'!$4:$4,0)-1)),"",OFFSET('outliers treatment'!$A$3,MATCH($A38,'outliers treatment'!$A$4:$A$154,0),MATCH(E$4,'outliers treatment'!$4:$4,0)-1))</f>
        <v/>
      </c>
      <c r="F38" s="103" t="str">
        <f aca="true">IF(ISBLANK(OFFSET('outliers treatment'!$A$3,MATCH($A38,'outliers treatment'!$A$4:$A$154,0),MATCH(F$4,'outliers treatment'!$4:$4,0)-1)),"",OFFSET('outliers treatment'!$A$3,MATCH($A38,'outliers treatment'!$A$4:$A$154,0),MATCH(F$4,'outliers treatment'!$4:$4,0)-1))</f>
        <v/>
      </c>
      <c r="G38" s="103" t="str">
        <f aca="true">IF(ISBLANK(OFFSET('outliers treatment'!$A$3,MATCH($A38,'outliers treatment'!$A$4:$A$154,0),MATCH(G$4,'outliers treatment'!$4:$4,0)-1)),"",OFFSET('outliers treatment'!$A$3,MATCH($A38,'outliers treatment'!$A$4:$A$154,0),MATCH(G$4,'outliers treatment'!$4:$4,0)-1))</f>
        <v/>
      </c>
      <c r="H38" s="103" t="str">
        <f aca="true">IF(ISBLANK(OFFSET('outliers treatment'!$A$3,MATCH($A38,'outliers treatment'!$A$4:$A$154,0),MATCH(H$4,'outliers treatment'!$4:$4,0)-1)),"",OFFSET('outliers treatment'!$A$3,MATCH($A38,'outliers treatment'!$A$4:$A$154,0),MATCH(H$4,'outliers treatment'!$4:$4,0)-1))</f>
        <v/>
      </c>
      <c r="I38" s="103" t="str">
        <f aca="true">IF(ISBLANK(OFFSET('outliers treatment'!$A$3,MATCH($A38,'outliers treatment'!$A$4:$A$154,0),MATCH(I$4,'outliers treatment'!$4:$4,0)-1)),"",OFFSET('outliers treatment'!$A$3,MATCH($A38,'outliers treatment'!$A$4:$A$154,0),MATCH(I$4,'outliers treatment'!$4:$4,0)-1))</f>
        <v/>
      </c>
      <c r="J38" s="104" t="n">
        <f aca="false" t="array" ref="J38:J38">MIN(IF(ISNUMBER(V38:CW38),V38:CW38))</f>
        <v>19.8552425665102</v>
      </c>
      <c r="K38" s="103" t="n">
        <f aca="false" t="array" ref="K38:K38">MAX(IF(ISNUMBER(V38:CW38),V38:CW38))</f>
        <v>79.7926447574335</v>
      </c>
      <c r="L38" s="103" t="e">
        <f aca="true">IF(ISBLANK(OFFSET('outliers treatment'!$A$3,MATCH($A38,'outliers treatment'!$A$4:$A$154,0),MATCH(L$4,'outliers treatment'!$4:$4,0)-1)),"",OFFSET('outliers treatment'!$A$3,MATCH($A38,'outliers treatment'!$A$4:$A$154,0),MATCH(L$4,'outliers treatment'!$4:$4,0)-1))</f>
        <v>#N/A</v>
      </c>
      <c r="M38" s="103" t="e">
        <f aca="true">IF(ISBLANK(OFFSET('outliers treatment'!$A$3,MATCH($A38,'outliers treatment'!$A$4:$A$154,0),MATCH(M$4,'outliers treatment'!$4:$4,0)-1)),"",OFFSET('outliers treatment'!$A$3,MATCH($A38,'outliers treatment'!$A$4:$A$154,0),MATCH(M$4,'outliers treatment'!$4:$4,0)-1))</f>
        <v>#N/A</v>
      </c>
      <c r="N38" s="103" t="str">
        <f aca="true">IF(ISBLANK(OFFSET('outliers treatment'!$A$3,MATCH($A38,'outliers treatment'!$A$4:$A$154,0),MATCH(N$4,'outliers treatment'!$4:$4,0)-1)),"",OFFSET('outliers treatment'!$A$3,MATCH($A38,'outliers treatment'!$A$4:$A$154,0),MATCH(N$4,'outliers treatment'!$4:$4,0)-1))</f>
        <v/>
      </c>
      <c r="O38" s="103" t="str">
        <f aca="true">IF(ISBLANK(OFFSET('outliers treatment'!$A$3,MATCH($A38,'outliers treatment'!$A$4:$A$154,0),MATCH(O$4,'outliers treatment'!$4:$4,0)-1)),"",OFFSET('outliers treatment'!$A$3,MATCH($A38,'outliers treatment'!$A$4:$A$154,0),MATCH(O$4,'outliers treatment'!$4:$4,0)-1))</f>
        <v/>
      </c>
      <c r="P38" s="103" t="str">
        <f aca="true">IF(ISBLANK(OFFSET('outliers treatment'!$A$3,MATCH($A38,'outliers treatment'!$A$4:$A$154,0),MATCH(P$4,'outliers treatment'!$4:$4,0)-1)),"",OFFSET('outliers treatment'!$A$3,MATCH($A38,'outliers treatment'!$A$4:$A$154,0),MATCH(P$4,'outliers treatment'!$4:$4,0)-1))</f>
        <v/>
      </c>
      <c r="Q38" s="103" t="str">
        <f aca="false">IFERROR(P38-O38,"")</f>
        <v/>
      </c>
      <c r="R38" s="105" t="n">
        <f aca="false" t="array" ref="R38:R38">IFERROR(SKEW(IF(ISNUMBER(V38:CW38),V38:CW38,"")),"")</f>
        <v>0.0720391459916437</v>
      </c>
      <c r="S38" s="103" t="n">
        <v>1</v>
      </c>
      <c r="T38" s="103" t="n">
        <v>1</v>
      </c>
      <c r="U38" s="106" t="str">
        <f aca="false" t="array" ref="U38:U38">IF(B38&lt;4,"",1-IFERROR(SUM(ISNUMBER(V38:CW38)*(1-$V$3:$CW$3))/COUNTIF($V$3:$CW$3,0),0))</f>
        <v/>
      </c>
      <c r="V38" s="104" t="n">
        <f aca="false" t="array" ref="V38:V38">SUM(IF(ISNUMBER(V39),$T39*V39,0))/SUM(IF(ISNUMBER(V39),$T39,0))</f>
        <v>38.3215962441315</v>
      </c>
      <c r="W38" s="104" t="n">
        <f aca="false">SUM(IF(ISNUMBER(W39),$T39*W39,0))/SUM(IF(ISNUMBER(W39),$T39,0))</f>
        <v>75.254303599374</v>
      </c>
      <c r="X38" s="104" t="n">
        <f aca="false">SUM(IF(ISNUMBER(X39),$T39*X39,0))/SUM(IF(ISNUMBER(X39),$T39,0))</f>
        <v>68.8380281690141</v>
      </c>
      <c r="Y38" s="104" t="n">
        <f aca="false">SUM(IF(ISNUMBER(Y39),$T39*Y39,0))/SUM(IF(ISNUMBER(Y39),$T39,0))</f>
        <v>66.1776212832551</v>
      </c>
      <c r="Z38" s="104" t="n">
        <f aca="false">SUM(IF(ISNUMBER(Z39),$T39*Z39,0))/SUM(IF(ISNUMBER(Z39),$T39,0))</f>
        <v>31.4358372456964</v>
      </c>
      <c r="AA38" s="104" t="n">
        <f aca="false">SUM(IF(ISNUMBER(AA39),$T39*AA39,0))/SUM(IF(ISNUMBER(AA39),$T39,0))</f>
        <v>40.8255086071988</v>
      </c>
      <c r="AB38" s="104" t="n">
        <f aca="false">SUM(IF(ISNUMBER(AB39),$T39*AB39,0))/SUM(IF(ISNUMBER(AB39),$T39,0))</f>
        <v>43.1729264475743</v>
      </c>
      <c r="AC38" s="104" t="n">
        <f aca="false">SUM(IF(ISNUMBER(AC39),$T39*AC39,0))/SUM(IF(ISNUMBER(AC39),$T39,0))</f>
        <v>72.9068857589984</v>
      </c>
      <c r="AD38" s="104" t="n">
        <f aca="false">SUM(IF(ISNUMBER(AD39),$T39*AD39,0))/SUM(IF(ISNUMBER(AD39),$T39,0))</f>
        <v>71.9679186228482</v>
      </c>
      <c r="AE38" s="104" t="n">
        <f aca="false">SUM(IF(ISNUMBER(AE39),$T39*AE39,0))/SUM(IF(ISNUMBER(AE39),$T39,0))</f>
        <v>65.0821596244132</v>
      </c>
      <c r="AF38" s="104" t="n">
        <f aca="false">SUM(IF(ISNUMBER(AF39),$T39*AF39,0))/SUM(IF(ISNUMBER(AF39),$T39,0))</f>
        <v>42.2339593114241</v>
      </c>
      <c r="AG38" s="104" t="n">
        <f aca="false">SUM(IF(ISNUMBER(AG39),$T39*AG39,0))/SUM(IF(ISNUMBER(AG39),$T39,0))</f>
        <v>22.3591549295775</v>
      </c>
      <c r="AH38" s="104" t="n">
        <f aca="false">SUM(IF(ISNUMBER(AH39),$T39*AH39,0))/SUM(IF(ISNUMBER(AH39),$T39,0))</f>
        <v>52.2496087636933</v>
      </c>
      <c r="AI38" s="104" t="n">
        <f aca="false">SUM(IF(ISNUMBER(AI39),$T39*AI39,0))/SUM(IF(ISNUMBER(AI39),$T39,0))</f>
        <v>42.5469483568075</v>
      </c>
      <c r="AJ38" s="104" t="n">
        <f aca="false">SUM(IF(ISNUMBER(AJ39),$T39*AJ39,0))/SUM(IF(ISNUMBER(AJ39),$T39,0))</f>
        <v>53.8145539906103</v>
      </c>
      <c r="AK38" s="104" t="n">
        <f aca="false">SUM(IF(ISNUMBER(AK39),$T39*AK39,0))/SUM(IF(ISNUMBER(AK39),$T39,0))</f>
        <v>61.7957746478873</v>
      </c>
      <c r="AL38" s="104" t="n">
        <f aca="false">SUM(IF(ISNUMBER(AL39),$T39*AL39,0))/SUM(IF(ISNUMBER(AL39),$T39,0))</f>
        <v>72.9068857589984</v>
      </c>
      <c r="AM38" s="104" t="n">
        <f aca="false">SUM(IF(ISNUMBER(AM39),$T39*AM39,0))/SUM(IF(ISNUMBER(AM39),$T39,0))</f>
        <v>70.5594679186229</v>
      </c>
      <c r="AN38" s="104" t="n">
        <f aca="false">SUM(IF(ISNUMBER(AN39),$T39*AN39,0))/SUM(IF(ISNUMBER(AN39),$T39,0))</f>
        <v>47.5547730829421</v>
      </c>
      <c r="AO38" s="104" t="n">
        <f aca="false">SUM(IF(ISNUMBER(AO39),$T39*AO39,0))/SUM(IF(ISNUMBER(AO39),$T39,0))</f>
        <v>25.6455399061033</v>
      </c>
      <c r="AP38" s="104" t="n">
        <f aca="false">SUM(IF(ISNUMBER(AP39),$T39*AP39,0))/SUM(IF(ISNUMBER(AP39),$T39,0))</f>
        <v>33.1572769953052</v>
      </c>
      <c r="AQ38" s="104" t="n">
        <f aca="false">SUM(IF(ISNUMBER(AQ39),$T39*AQ39,0))/SUM(IF(ISNUMBER(AQ39),$T39,0))</f>
        <v>62.4217527386542</v>
      </c>
      <c r="AR38" s="104" t="n">
        <f aca="false">SUM(IF(ISNUMBER(AR39),$T39*AR39,0))/SUM(IF(ISNUMBER(AR39),$T39,0))</f>
        <v>74.9413145539906</v>
      </c>
      <c r="AS38" s="104" t="n">
        <f aca="false">SUM(IF(ISNUMBER(AS39),$T39*AS39,0))/SUM(IF(ISNUMBER(AS39),$T39,0))</f>
        <v>42.5469483568075</v>
      </c>
      <c r="AT38" s="104" t="n">
        <f aca="false">SUM(IF(ISNUMBER(AT39),$T39*AT39,0))/SUM(IF(ISNUMBER(AT39),$T39,0))</f>
        <v>68.5250391236307</v>
      </c>
      <c r="AU38" s="104" t="n">
        <f aca="false">SUM(IF(ISNUMBER(AU39),$T39*AU39,0))/SUM(IF(ISNUMBER(AU39),$T39,0))</f>
        <v>71.4984350547731</v>
      </c>
      <c r="AV38" s="104" t="n">
        <f aca="false">SUM(IF(ISNUMBER(AV39),$T39*AV39,0))/SUM(IF(ISNUMBER(AV39),$T39,0))</f>
        <v>44.2683881064163</v>
      </c>
      <c r="AW38" s="104" t="n">
        <f aca="false">SUM(IF(ISNUMBER(AW39),$T39*AW39,0))/SUM(IF(ISNUMBER(AW39),$T39,0))</f>
        <v>33.9397496087637</v>
      </c>
      <c r="AX38" s="104" t="n">
        <f aca="false">SUM(IF(ISNUMBER(AX39),$T39*AX39,0))/SUM(IF(ISNUMBER(AX39),$T39,0))</f>
        <v>54.2840375586854</v>
      </c>
      <c r="AY38" s="104" t="n">
        <f aca="false">SUM(IF(ISNUMBER(AY39),$T39*AY39,0))/SUM(IF(ISNUMBER(AY39),$T39,0))</f>
        <v>36.2871674491393</v>
      </c>
      <c r="AZ38" s="104" t="n">
        <f aca="false">SUM(IF(ISNUMBER(AZ39),$T39*AZ39,0))/SUM(IF(ISNUMBER(AZ39),$T39,0))</f>
        <v>55.2230046948357</v>
      </c>
      <c r="BA38" s="104" t="n">
        <f aca="false">SUM(IF(ISNUMBER(BA39),$T39*BA39,0))/SUM(IF(ISNUMBER(BA39),$T39,0))</f>
        <v>44.5813771517997</v>
      </c>
      <c r="BB38" s="104" t="n">
        <f aca="false">SUM(IF(ISNUMBER(BB39),$T39*BB39,0))/SUM(IF(ISNUMBER(BB39),$T39,0))</f>
        <v>43.4859154929577</v>
      </c>
      <c r="BC38" s="104" t="n">
        <f aca="false">SUM(IF(ISNUMBER(BC39),$T39*BC39,0))/SUM(IF(ISNUMBER(BC39),$T39,0))</f>
        <v>67.4295774647887</v>
      </c>
      <c r="BD38" s="104" t="n">
        <f aca="false">SUM(IF(ISNUMBER(BD39),$T39*BD39,0))/SUM(IF(ISNUMBER(BD39),$T39,0))</f>
        <v>60.8568075117371</v>
      </c>
      <c r="BE38" s="104" t="n">
        <f aca="false">SUM(IF(ISNUMBER(BE39),$T39*BE39,0))/SUM(IF(ISNUMBER(BE39),$T39,0))</f>
        <v>48.650234741784</v>
      </c>
      <c r="BF38" s="104" t="n">
        <f aca="false">SUM(IF(ISNUMBER(BF39),$T39*BF39,0))/SUM(IF(ISNUMBER(BF39),$T39,0))</f>
        <v>66.8035993740219</v>
      </c>
      <c r="BG38" s="104" t="n">
        <f aca="false">SUM(IF(ISNUMBER(BG39),$T39*BG39,0))/SUM(IF(ISNUMBER(BG39),$T39,0))</f>
        <v>41.6079812206573</v>
      </c>
      <c r="BH38" s="104" t="n">
        <f aca="false">SUM(IF(ISNUMBER(BH39),$T39*BH39,0))/SUM(IF(ISNUMBER(BH39),$T39,0))</f>
        <v>62.7347417840376</v>
      </c>
      <c r="BI38" s="104" t="n">
        <f aca="false">SUM(IF(ISNUMBER(BI39),$T39*BI39,0))/SUM(IF(ISNUMBER(BI39),$T39,0))</f>
        <v>39.2605633802817</v>
      </c>
      <c r="BJ38" s="104" t="n">
        <f aca="false">SUM(IF(ISNUMBER(BJ39),$T39*BJ39,0))/SUM(IF(ISNUMBER(BJ39),$T39,0))</f>
        <v>47.5547730829421</v>
      </c>
      <c r="BK38" s="104" t="n">
        <f aca="false">SUM(IF(ISNUMBER(BK39),$T39*BK39,0))/SUM(IF(ISNUMBER(BK39),$T39,0))</f>
        <v>37.0696400625978</v>
      </c>
      <c r="BL38" s="104" t="n">
        <f aca="false">SUM(IF(ISNUMBER(BL39),$T39*BL39,0))/SUM(IF(ISNUMBER(BL39),$T39,0))</f>
        <v>61.0133020344288</v>
      </c>
      <c r="BM38" s="104" t="n">
        <f aca="false">SUM(IF(ISNUMBER(BM39),$T39*BM39,0))/SUM(IF(ISNUMBER(BM39),$T39,0))</f>
        <v>34.0962441314554</v>
      </c>
      <c r="BN38" s="104" t="n">
        <f aca="false">SUM(IF(ISNUMBER(BN39),$T39*BN39,0))/SUM(IF(ISNUMBER(BN39),$T39,0))</f>
        <v>34.7222222222222</v>
      </c>
      <c r="BO38" s="104" t="n">
        <f aca="false">SUM(IF(ISNUMBER(BO39),$T39*BO39,0))/SUM(IF(ISNUMBER(BO39),$T39,0))</f>
        <v>61.6392801251956</v>
      </c>
      <c r="BP38" s="104" t="n">
        <f aca="false">SUM(IF(ISNUMBER(BP39),$T39*BP39,0))/SUM(IF(ISNUMBER(BP39),$T39,0))</f>
        <v>56.4749608763693</v>
      </c>
      <c r="BQ38" s="104" t="n">
        <f aca="false">SUM(IF(ISNUMBER(BQ39),$T39*BQ39,0))/SUM(IF(ISNUMBER(BQ39),$T39,0))</f>
        <v>44.2683881064163</v>
      </c>
      <c r="BR38" s="104" t="n">
        <f aca="false">SUM(IF(ISNUMBER(BR39),$T39*BR39,0))/SUM(IF(ISNUMBER(BR39),$T39,0))</f>
        <v>35.5046948356807</v>
      </c>
      <c r="BS38" s="104" t="n">
        <f aca="false">SUM(IF(ISNUMBER(BS39),$T39*BS39,0))/SUM(IF(ISNUMBER(BS39),$T39,0))</f>
        <v>32.5312989045383</v>
      </c>
      <c r="BT38" s="104" t="n">
        <f aca="false">SUM(IF(ISNUMBER(BT39),$T39*BT39,0))/SUM(IF(ISNUMBER(BT39),$T39,0))</f>
        <v>75.0978090766823</v>
      </c>
      <c r="BU38" s="104" t="n">
        <f aca="false">SUM(IF(ISNUMBER(BU39),$T39*BU39,0))/SUM(IF(ISNUMBER(BU39),$T39,0))</f>
        <v>74.1588419405321</v>
      </c>
      <c r="BV38" s="104" t="n">
        <f aca="false">SUM(IF(ISNUMBER(BV39),$T39*BV39,0))/SUM(IF(ISNUMBER(BV39),$T39,0))</f>
        <v>75.4107981220657</v>
      </c>
      <c r="BW38" s="104" t="n">
        <f aca="false">SUM(IF(ISNUMBER(BW39),$T39*BW39,0))/SUM(IF(ISNUMBER(BW39),$T39,0))</f>
        <v>35.9741784037559</v>
      </c>
      <c r="BX38" s="104" t="n">
        <f aca="false">SUM(IF(ISNUMBER(BX39),$T39*BX39,0))/SUM(IF(ISNUMBER(BX39),$T39,0))</f>
        <v>51.6236306729264</v>
      </c>
      <c r="BY38" s="104" t="n">
        <f aca="false">SUM(IF(ISNUMBER(BY39),$T39*BY39,0))/SUM(IF(ISNUMBER(BY39),$T39,0))</f>
        <v>54.7535211267606</v>
      </c>
      <c r="BZ38" s="104" t="n">
        <f aca="false">SUM(IF(ISNUMBER(BZ39),$T39*BZ39,0))/SUM(IF(ISNUMBER(BZ39),$T39,0))</f>
        <v>46.1463223787167</v>
      </c>
      <c r="CA38" s="104" t="n">
        <f aca="false">SUM(IF(ISNUMBER(CA39),$T39*CA39,0))/SUM(IF(ISNUMBER(CA39),$T39,0))</f>
        <v>37.5391236306729</v>
      </c>
      <c r="CB38" s="104" t="n">
        <f aca="false">SUM(IF(ISNUMBER(CB39),$T39*CB39,0))/SUM(IF(ISNUMBER(CB39),$T39,0))</f>
        <v>61.7957746478873</v>
      </c>
      <c r="CC38" s="104" t="n">
        <f aca="false">SUM(IF(ISNUMBER(CC39),$T39*CC39,0))/SUM(IF(ISNUMBER(CC39),$T39,0))</f>
        <v>61.1697965571205</v>
      </c>
      <c r="CD38" s="104" t="n">
        <f aca="false">SUM(IF(ISNUMBER(CD39),$T39*CD39,0))/SUM(IF(ISNUMBER(CD39),$T39,0))</f>
        <v>53.1885758998435</v>
      </c>
      <c r="CE38" s="104" t="n">
        <f aca="false">SUM(IF(ISNUMBER(CE39),$T39*CE39,0))/SUM(IF(ISNUMBER(CE39),$T39,0))</f>
        <v>39.2605633802817</v>
      </c>
      <c r="CF38" s="104" t="n">
        <f aca="false">SUM(IF(ISNUMBER(CF39),$T39*CF39,0))/SUM(IF(ISNUMBER(CF39),$T39,0))</f>
        <v>47.2417840375587</v>
      </c>
      <c r="CG38" s="104" t="n">
        <f aca="false">SUM(IF(ISNUMBER(CG39),$T39*CG39,0))/SUM(IF(ISNUMBER(CG39),$T39,0))</f>
        <v>19.8552425665102</v>
      </c>
      <c r="CH38" s="104" t="n">
        <f aca="false">SUM(IF(ISNUMBER(CH39),$T39*CH39,0))/SUM(IF(ISNUMBER(CH39),$T39,0))</f>
        <v>44.2683881064163</v>
      </c>
      <c r="CI38" s="104" t="n">
        <f aca="false">SUM(IF(ISNUMBER(CI39),$T39*CI39,0))/SUM(IF(ISNUMBER(CI39),$T39,0))</f>
        <v>79.7926447574335</v>
      </c>
      <c r="CJ38" s="104" t="n">
        <f aca="false">SUM(IF(ISNUMBER(CJ39),$T39*CJ39,0))/SUM(IF(ISNUMBER(CJ39),$T39,0))</f>
        <v>47.7112676056338</v>
      </c>
      <c r="CK38" s="104" t="n">
        <f aca="false">SUM(IF(ISNUMBER(CK39),$T39*CK39,0))/SUM(IF(ISNUMBER(CK39),$T39,0))</f>
        <v>35.348200312989</v>
      </c>
      <c r="CL38" s="104" t="n">
        <f aca="false">SUM(IF(ISNUMBER(CL39),$T39*CL39,0))/SUM(IF(ISNUMBER(CL39),$T39,0))</f>
        <v>61.7957746478873</v>
      </c>
      <c r="CM38" s="104" t="n">
        <f aca="false">SUM(IF(ISNUMBER(CM39),$T39*CM39,0))/SUM(IF(ISNUMBER(CM39),$T39,0))</f>
        <v>74.1588419405321</v>
      </c>
      <c r="CN38" s="104" t="n">
        <f aca="false">SUM(IF(ISNUMBER(CN39),$T39*CN39,0))/SUM(IF(ISNUMBER(CN39),$T39,0))</f>
        <v>28.462441314554</v>
      </c>
      <c r="CO38" s="104" t="n">
        <f aca="false">SUM(IF(ISNUMBER(CO39),$T39*CO39,0))/SUM(IF(ISNUMBER(CO39),$T39,0))</f>
        <v>35.348200312989</v>
      </c>
      <c r="CP38" s="104" t="n">
        <f aca="false">SUM(IF(ISNUMBER(CP39),$T39*CP39,0))/SUM(IF(ISNUMBER(CP39),$T39,0))</f>
        <v>30.1838810641628</v>
      </c>
      <c r="CQ38" s="104" t="n">
        <f aca="false">SUM(IF(ISNUMBER(CQ39),$T39*CQ39,0))/SUM(IF(ISNUMBER(CQ39),$T39,0))</f>
        <v>45.8333333333333</v>
      </c>
      <c r="CR38" s="104" t="n">
        <f aca="false">SUM(IF(ISNUMBER(CR39),$T39*CR39,0))/SUM(IF(ISNUMBER(CR39),$T39,0))</f>
        <v>53.971048513302</v>
      </c>
      <c r="CS38" s="104" t="n">
        <f aca="false">SUM(IF(ISNUMBER(CS39),$T39*CS39,0))/SUM(IF(ISNUMBER(CS39),$T39,0))</f>
        <v>67.1165884194053</v>
      </c>
      <c r="CT38" s="104" t="n">
        <f aca="false">SUM(IF(ISNUMBER(CT39),$T39*CT39,0))/SUM(IF(ISNUMBER(CT39),$T39,0))</f>
        <v>41.9209702660407</v>
      </c>
      <c r="CU38" s="104" t="n">
        <f aca="false">SUM(IF(ISNUMBER(CU39),$T39*CU39,0))/SUM(IF(ISNUMBER(CU39),$T39,0))</f>
        <v>20.0117370892019</v>
      </c>
      <c r="CV38" s="104" t="n">
        <f aca="false">SUM(IF(ISNUMBER(CV39),$T39*CV39,0))/SUM(IF(ISNUMBER(CV39),$T39,0))</f>
        <v>37.3826291079812</v>
      </c>
      <c r="CW38" s="104" t="n">
        <f aca="false">SUM(IF(ISNUMBER(CW39),$T39*CW39,0))/SUM(IF(ISNUMBER(CW39),$T39,0))</f>
        <v>23.141627543036</v>
      </c>
    </row>
    <row r="39" s="103" customFormat="true" ht="15.5" hidden="false" customHeight="false" outlineLevel="0" collapsed="false">
      <c r="A39" s="107" t="n">
        <v>2111</v>
      </c>
      <c r="B39" s="107" t="n">
        <v>4</v>
      </c>
      <c r="C39" s="103" t="str">
        <f aca="true">IF(ISBLANK(OFFSET('outliers treatment'!$A$3,MATCH($A39,'outliers treatment'!$A$4:$A$154,0),MATCH(C$4,'outliers treatment'!$4:$4,0)-1)),"",OFFSET('outliers treatment'!$A$3,MATCH($A39,'outliers treatment'!$A$4:$A$154,0),MATCH(C$4,'outliers treatment'!$4:$4,0)-1))</f>
        <v/>
      </c>
      <c r="D39" s="103" t="str">
        <f aca="true">IF(ISBLANK(OFFSET('outliers treatment'!$A$3,MATCH($A39,'outliers treatment'!$A$4:$A$154,0),MATCH(D$4,'outliers treatment'!$4:$4,0)-1)),"",OFFSET('outliers treatment'!$A$3,MATCH($A39,'outliers treatment'!$A$4:$A$154,0),MATCH(D$4,'outliers treatment'!$4:$4,0)-1))</f>
        <v>Regulatory quality</v>
      </c>
      <c r="E39" s="103" t="str">
        <f aca="true">IF(ISBLANK(OFFSET('outliers treatment'!$A$3,MATCH($A39,'outliers treatment'!$A$4:$A$154,0),MATCH(E$4,'outliers treatment'!$4:$4,0)-1)),"",OFFSET('outliers treatment'!$A$3,MATCH($A39,'outliers treatment'!$A$4:$A$154,0),MATCH(E$4,'outliers treatment'!$4:$4,0)-1))</f>
        <v>Reflects perceptions of the ability of the government to formulate and implement sound policies and regulations that permit and promote private sector development.</v>
      </c>
      <c r="F39" s="103" t="str">
        <f aca="true">IF(ISBLANK(OFFSET('outliers treatment'!$A$3,MATCH($A39,'outliers treatment'!$A$4:$A$154,0),MATCH(F$4,'outliers treatment'!$4:$4,0)-1)),"",OFFSET('outliers treatment'!$A$3,MATCH($A39,'outliers treatment'!$A$4:$A$154,0),MATCH(F$4,'outliers treatment'!$4:$4,0)-1))</f>
        <v/>
      </c>
      <c r="G39" s="103" t="str">
        <f aca="true">IF(ISBLANK(OFFSET('outliers treatment'!$A$3,MATCH($A39,'outliers treatment'!$A$4:$A$154,0),MATCH(G$4,'outliers treatment'!$4:$4,0)-1)),"",OFFSET('outliers treatment'!$A$3,MATCH($A39,'outliers treatment'!$A$4:$A$154,0),MATCH(G$4,'outliers treatment'!$4:$4,0)-1))</f>
        <v/>
      </c>
      <c r="H39" s="103" t="str">
        <f aca="true">IF(ISBLANK(OFFSET('outliers treatment'!$A$3,MATCH($A39,'outliers treatment'!$A$4:$A$154,0),MATCH(H$4,'outliers treatment'!$4:$4,0)-1)),"",OFFSET('outliers treatment'!$A$3,MATCH($A39,'outliers treatment'!$A$4:$A$154,0),MATCH(H$4,'outliers treatment'!$4:$4,0)-1))</f>
        <v/>
      </c>
      <c r="I39" s="103" t="str">
        <f aca="true">IF(ISBLANK(OFFSET('outliers treatment'!$A$3,MATCH($A39,'outliers treatment'!$A$4:$A$154,0),MATCH(I$4,'outliers treatment'!$4:$4,0)-1)),"",OFFSET('outliers treatment'!$A$3,MATCH($A39,'outliers treatment'!$A$4:$A$154,0),MATCH(I$4,'outliers treatment'!$4:$4,0)-1))</f>
        <v/>
      </c>
      <c r="J39" s="104" t="n">
        <f aca="false" t="array" ref="J39:J39">MIN(IF(ISNUMBER(V39:CW39),V39:CW39))</f>
        <v>19.8552425665102</v>
      </c>
      <c r="K39" s="103" t="n">
        <f aca="false" t="array" ref="K39:K39">MAX(IF(ISNUMBER(V39:CW39),V39:CW39))</f>
        <v>79.7926447574335</v>
      </c>
      <c r="L39" s="103" t="n">
        <f aca="true">IF(ISBLANK(OFFSET('outliers treatment'!$A$3,MATCH($A39,'outliers treatment'!$A$4:$A$154,0),MATCH(L$4,'outliers treatment'!$4:$4,0)-1)),"",OFFSET('outliers treatment'!$A$3,MATCH($A39,'outliers treatment'!$A$4:$A$154,0),MATCH(L$4,'outliers treatment'!$4:$4,0)-1))</f>
        <v>-0.5425</v>
      </c>
      <c r="M39" s="103" t="n">
        <f aca="true">IF(ISBLANK(OFFSET('outliers treatment'!$A$3,MATCH($A39,'outliers treatment'!$A$4:$A$154,0),MATCH(M$4,'outliers treatment'!$4:$4,0)-1)),"",OFFSET('outliers treatment'!$A$3,MATCH($A39,'outliers treatment'!$A$4:$A$154,0),MATCH(M$4,'outliers treatment'!$4:$4,0)-1))</f>
        <v>1.055</v>
      </c>
      <c r="N39" s="103" t="n">
        <f aca="true">IF(ISBLANK(OFFSET('outliers treatment'!$A$3,MATCH($A39,'outliers treatment'!$A$4:$A$154,0),MATCH(N$4,'outliers treatment'!$4:$4,0)-1)),"",OFFSET('outliers treatment'!$A$3,MATCH($A39,'outliers treatment'!$A$4:$A$154,0),MATCH(N$4,'outliers treatment'!$4:$4,0)-1))</f>
        <v>1.5975</v>
      </c>
      <c r="O39" s="103" t="n">
        <f aca="true">IF(ISBLANK(OFFSET('outliers treatment'!$A$3,MATCH($A39,'outliers treatment'!$A$4:$A$154,0),MATCH(O$4,'outliers treatment'!$4:$4,0)-1)),"",OFFSET('outliers treatment'!$A$3,MATCH($A39,'outliers treatment'!$A$4:$A$154,0),MATCH(O$4,'outliers treatment'!$4:$4,0)-1))</f>
        <v>-2.93875</v>
      </c>
      <c r="P39" s="103" t="n">
        <f aca="true">IF(ISBLANK(OFFSET('outliers treatment'!$A$3,MATCH($A39,'outliers treatment'!$A$4:$A$154,0),MATCH(P$4,'outliers treatment'!$4:$4,0)-1)),"",OFFSET('outliers treatment'!$A$3,MATCH($A39,'outliers treatment'!$A$4:$A$154,0),MATCH(P$4,'outliers treatment'!$4:$4,0)-1))</f>
        <v>3.45125</v>
      </c>
      <c r="Q39" s="103" t="n">
        <f aca="false">IFERROR(P39-O39,"")</f>
        <v>6.39</v>
      </c>
      <c r="R39" s="105" t="n">
        <f aca="false" t="array" ref="R39:R39">IFERROR(SKEW(IF(ISNUMBER(V39:CW39),V39:CW39,"")),"")</f>
        <v>0.0720391459916437</v>
      </c>
      <c r="S39" s="103" t="n">
        <v>0</v>
      </c>
      <c r="T39" s="103" t="n">
        <v>1</v>
      </c>
      <c r="U39" s="106" t="n">
        <f aca="false" t="array" ref="U39:U39">IF(B39&lt;4,"",1-IFERROR(SUM(ISNUMBER(V39:CW39)*(1-$V$3:$CW$3))/COUNTIF($V$3:$CW$3,0),0))</f>
        <v>0</v>
      </c>
      <c r="V39" s="104" t="n">
        <f aca="true">IF($L39="","",IF(ISNUMBER(OFFSET('Data transformed'!$A$4,MATCH($A39,'Data transformed'!$A$5:$A$185,0),MATCH(V$4,'Data transformed'!$4:$4,0)-1)), (MIN(MAX(OFFSET('Data transformed'!$A$4,MATCH($A39,'Data transformed'!$A$5:$A$185,0),MATCH(V$4,'Data transformed'!$4:$4,0)-1),$O39),$P39)-$O39)/$Q39*100,"NA"))</f>
        <v>38.3215962441315</v>
      </c>
      <c r="W39" s="104" t="n">
        <f aca="true">IF($L39="","",IF(ISNUMBER(OFFSET('Data transformed'!$A$4,MATCH($A39,'Data transformed'!$A$5:$A$185,0),MATCH(W$4,'Data transformed'!$4:$4,0)-1)), (MIN(MAX(OFFSET('Data transformed'!$A$4,MATCH($A39,'Data transformed'!$A$5:$A$185,0),MATCH(W$4,'Data transformed'!$4:$4,0)-1),$O39),$P39)-$O39)/$Q39*100,"NA"))</f>
        <v>75.254303599374</v>
      </c>
      <c r="X39" s="104" t="n">
        <f aca="true">IF($L39="","",IF(ISNUMBER(OFFSET('Data transformed'!$A$4,MATCH($A39,'Data transformed'!$A$5:$A$185,0),MATCH(X$4,'Data transformed'!$4:$4,0)-1)), (MIN(MAX(OFFSET('Data transformed'!$A$4,MATCH($A39,'Data transformed'!$A$5:$A$185,0),MATCH(X$4,'Data transformed'!$4:$4,0)-1),$O39),$P39)-$O39)/$Q39*100,"NA"))</f>
        <v>68.8380281690141</v>
      </c>
      <c r="Y39" s="104" t="n">
        <f aca="true">IF($L39="","",IF(ISNUMBER(OFFSET('Data transformed'!$A$4,MATCH($A39,'Data transformed'!$A$5:$A$185,0),MATCH(Y$4,'Data transformed'!$4:$4,0)-1)), (MIN(MAX(OFFSET('Data transformed'!$A$4,MATCH($A39,'Data transformed'!$A$5:$A$185,0),MATCH(Y$4,'Data transformed'!$4:$4,0)-1),$O39),$P39)-$O39)/$Q39*100,"NA"))</f>
        <v>66.1776212832551</v>
      </c>
      <c r="Z39" s="104" t="n">
        <f aca="true">IF($L39="","",IF(ISNUMBER(OFFSET('Data transformed'!$A$4,MATCH($A39,'Data transformed'!$A$5:$A$185,0),MATCH(Z$4,'Data transformed'!$4:$4,0)-1)), (MIN(MAX(OFFSET('Data transformed'!$A$4,MATCH($A39,'Data transformed'!$A$5:$A$185,0),MATCH(Z$4,'Data transformed'!$4:$4,0)-1),$O39),$P39)-$O39)/$Q39*100,"NA"))</f>
        <v>31.4358372456964</v>
      </c>
      <c r="AA39" s="104" t="n">
        <f aca="true">IF($L39="","",IF(ISNUMBER(OFFSET('Data transformed'!$A$4,MATCH($A39,'Data transformed'!$A$5:$A$185,0),MATCH(AA$4,'Data transformed'!$4:$4,0)-1)), (MIN(MAX(OFFSET('Data transformed'!$A$4,MATCH($A39,'Data transformed'!$A$5:$A$185,0),MATCH(AA$4,'Data transformed'!$4:$4,0)-1),$O39),$P39)-$O39)/$Q39*100,"NA"))</f>
        <v>40.8255086071988</v>
      </c>
      <c r="AB39" s="104" t="n">
        <f aca="true">IF($L39="","",IF(ISNUMBER(OFFSET('Data transformed'!$A$4,MATCH($A39,'Data transformed'!$A$5:$A$185,0),MATCH(AB$4,'Data transformed'!$4:$4,0)-1)), (MIN(MAX(OFFSET('Data transformed'!$A$4,MATCH($A39,'Data transformed'!$A$5:$A$185,0),MATCH(AB$4,'Data transformed'!$4:$4,0)-1),$O39),$P39)-$O39)/$Q39*100,"NA"))</f>
        <v>43.1729264475743</v>
      </c>
      <c r="AC39" s="104" t="n">
        <f aca="true">IF($L39="","",IF(ISNUMBER(OFFSET('Data transformed'!$A$4,MATCH($A39,'Data transformed'!$A$5:$A$185,0),MATCH(AC$4,'Data transformed'!$4:$4,0)-1)), (MIN(MAX(OFFSET('Data transformed'!$A$4,MATCH($A39,'Data transformed'!$A$5:$A$185,0),MATCH(AC$4,'Data transformed'!$4:$4,0)-1),$O39),$P39)-$O39)/$Q39*100,"NA"))</f>
        <v>72.9068857589984</v>
      </c>
      <c r="AD39" s="104" t="n">
        <f aca="true">IF($L39="","",IF(ISNUMBER(OFFSET('Data transformed'!$A$4,MATCH($A39,'Data transformed'!$A$5:$A$185,0),MATCH(AD$4,'Data transformed'!$4:$4,0)-1)), (MIN(MAX(OFFSET('Data transformed'!$A$4,MATCH($A39,'Data transformed'!$A$5:$A$185,0),MATCH(AD$4,'Data transformed'!$4:$4,0)-1),$O39),$P39)-$O39)/$Q39*100,"NA"))</f>
        <v>71.9679186228482</v>
      </c>
      <c r="AE39" s="104" t="n">
        <f aca="true">IF($L39="","",IF(ISNUMBER(OFFSET('Data transformed'!$A$4,MATCH($A39,'Data transformed'!$A$5:$A$185,0),MATCH(AE$4,'Data transformed'!$4:$4,0)-1)), (MIN(MAX(OFFSET('Data transformed'!$A$4,MATCH($A39,'Data transformed'!$A$5:$A$185,0),MATCH(AE$4,'Data transformed'!$4:$4,0)-1),$O39),$P39)-$O39)/$Q39*100,"NA"))</f>
        <v>65.0821596244132</v>
      </c>
      <c r="AF39" s="104" t="n">
        <f aca="true">IF($L39="","",IF(ISNUMBER(OFFSET('Data transformed'!$A$4,MATCH($A39,'Data transformed'!$A$5:$A$185,0),MATCH(AF$4,'Data transformed'!$4:$4,0)-1)), (MIN(MAX(OFFSET('Data transformed'!$A$4,MATCH($A39,'Data transformed'!$A$5:$A$185,0),MATCH(AF$4,'Data transformed'!$4:$4,0)-1),$O39),$P39)-$O39)/$Q39*100,"NA"))</f>
        <v>42.2339593114241</v>
      </c>
      <c r="AG39" s="104" t="n">
        <f aca="true">IF($L39="","",IF(ISNUMBER(OFFSET('Data transformed'!$A$4,MATCH($A39,'Data transformed'!$A$5:$A$185,0),MATCH(AG$4,'Data transformed'!$4:$4,0)-1)), (MIN(MAX(OFFSET('Data transformed'!$A$4,MATCH($A39,'Data transformed'!$A$5:$A$185,0),MATCH(AG$4,'Data transformed'!$4:$4,0)-1),$O39),$P39)-$O39)/$Q39*100,"NA"))</f>
        <v>22.3591549295775</v>
      </c>
      <c r="AH39" s="104" t="n">
        <f aca="true">IF($L39="","",IF(ISNUMBER(OFFSET('Data transformed'!$A$4,MATCH($A39,'Data transformed'!$A$5:$A$185,0),MATCH(AH$4,'Data transformed'!$4:$4,0)-1)), (MIN(MAX(OFFSET('Data transformed'!$A$4,MATCH($A39,'Data transformed'!$A$5:$A$185,0),MATCH(AH$4,'Data transformed'!$4:$4,0)-1),$O39),$P39)-$O39)/$Q39*100,"NA"))</f>
        <v>52.2496087636933</v>
      </c>
      <c r="AI39" s="104" t="n">
        <f aca="true">IF($L39="","",IF(ISNUMBER(OFFSET('Data transformed'!$A$4,MATCH($A39,'Data transformed'!$A$5:$A$185,0),MATCH(AI$4,'Data transformed'!$4:$4,0)-1)), (MIN(MAX(OFFSET('Data transformed'!$A$4,MATCH($A39,'Data transformed'!$A$5:$A$185,0),MATCH(AI$4,'Data transformed'!$4:$4,0)-1),$O39),$P39)-$O39)/$Q39*100,"NA"))</f>
        <v>42.5469483568075</v>
      </c>
      <c r="AJ39" s="104" t="n">
        <f aca="true">IF($L39="","",IF(ISNUMBER(OFFSET('Data transformed'!$A$4,MATCH($A39,'Data transformed'!$A$5:$A$185,0),MATCH(AJ$4,'Data transformed'!$4:$4,0)-1)), (MIN(MAX(OFFSET('Data transformed'!$A$4,MATCH($A39,'Data transformed'!$A$5:$A$185,0),MATCH(AJ$4,'Data transformed'!$4:$4,0)-1),$O39),$P39)-$O39)/$Q39*100,"NA"))</f>
        <v>53.8145539906103</v>
      </c>
      <c r="AK39" s="104" t="n">
        <f aca="true">IF($L39="","",IF(ISNUMBER(OFFSET('Data transformed'!$A$4,MATCH($A39,'Data transformed'!$A$5:$A$185,0),MATCH(AK$4,'Data transformed'!$4:$4,0)-1)), (MIN(MAX(OFFSET('Data transformed'!$A$4,MATCH($A39,'Data transformed'!$A$5:$A$185,0),MATCH(AK$4,'Data transformed'!$4:$4,0)-1),$O39),$P39)-$O39)/$Q39*100,"NA"))</f>
        <v>61.7957746478873</v>
      </c>
      <c r="AL39" s="104" t="n">
        <f aca="true">IF($L39="","",IF(ISNUMBER(OFFSET('Data transformed'!$A$4,MATCH($A39,'Data transformed'!$A$5:$A$185,0),MATCH(AL$4,'Data transformed'!$4:$4,0)-1)), (MIN(MAX(OFFSET('Data transformed'!$A$4,MATCH($A39,'Data transformed'!$A$5:$A$185,0),MATCH(AL$4,'Data transformed'!$4:$4,0)-1),$O39),$P39)-$O39)/$Q39*100,"NA"))</f>
        <v>72.9068857589984</v>
      </c>
      <c r="AM39" s="104" t="n">
        <f aca="true">IF($L39="","",IF(ISNUMBER(OFFSET('Data transformed'!$A$4,MATCH($A39,'Data transformed'!$A$5:$A$185,0),MATCH(AM$4,'Data transformed'!$4:$4,0)-1)), (MIN(MAX(OFFSET('Data transformed'!$A$4,MATCH($A39,'Data transformed'!$A$5:$A$185,0),MATCH(AM$4,'Data transformed'!$4:$4,0)-1),$O39),$P39)-$O39)/$Q39*100,"NA"))</f>
        <v>70.5594679186229</v>
      </c>
      <c r="AN39" s="104" t="n">
        <f aca="true">IF($L39="","",IF(ISNUMBER(OFFSET('Data transformed'!$A$4,MATCH($A39,'Data transformed'!$A$5:$A$185,0),MATCH(AN$4,'Data transformed'!$4:$4,0)-1)), (MIN(MAX(OFFSET('Data transformed'!$A$4,MATCH($A39,'Data transformed'!$A$5:$A$185,0),MATCH(AN$4,'Data transformed'!$4:$4,0)-1),$O39),$P39)-$O39)/$Q39*100,"NA"))</f>
        <v>47.5547730829421</v>
      </c>
      <c r="AO39" s="104" t="n">
        <f aca="true">IF($L39="","",IF(ISNUMBER(OFFSET('Data transformed'!$A$4,MATCH($A39,'Data transformed'!$A$5:$A$185,0),MATCH(AO$4,'Data transformed'!$4:$4,0)-1)), (MIN(MAX(OFFSET('Data transformed'!$A$4,MATCH($A39,'Data transformed'!$A$5:$A$185,0),MATCH(AO$4,'Data transformed'!$4:$4,0)-1),$O39),$P39)-$O39)/$Q39*100,"NA"))</f>
        <v>25.6455399061033</v>
      </c>
      <c r="AP39" s="104" t="n">
        <f aca="true">IF($L39="","",IF(ISNUMBER(OFFSET('Data transformed'!$A$4,MATCH($A39,'Data transformed'!$A$5:$A$185,0),MATCH(AP$4,'Data transformed'!$4:$4,0)-1)), (MIN(MAX(OFFSET('Data transformed'!$A$4,MATCH($A39,'Data transformed'!$A$5:$A$185,0),MATCH(AP$4,'Data transformed'!$4:$4,0)-1),$O39),$P39)-$O39)/$Q39*100,"NA"))</f>
        <v>33.1572769953052</v>
      </c>
      <c r="AQ39" s="104" t="n">
        <f aca="true">IF($L39="","",IF(ISNUMBER(OFFSET('Data transformed'!$A$4,MATCH($A39,'Data transformed'!$A$5:$A$185,0),MATCH(AQ$4,'Data transformed'!$4:$4,0)-1)), (MIN(MAX(OFFSET('Data transformed'!$A$4,MATCH($A39,'Data transformed'!$A$5:$A$185,0),MATCH(AQ$4,'Data transformed'!$4:$4,0)-1),$O39),$P39)-$O39)/$Q39*100,"NA"))</f>
        <v>62.4217527386542</v>
      </c>
      <c r="AR39" s="104" t="n">
        <f aca="true">IF($L39="","",IF(ISNUMBER(OFFSET('Data transformed'!$A$4,MATCH($A39,'Data transformed'!$A$5:$A$185,0),MATCH(AR$4,'Data transformed'!$4:$4,0)-1)), (MIN(MAX(OFFSET('Data transformed'!$A$4,MATCH($A39,'Data transformed'!$A$5:$A$185,0),MATCH(AR$4,'Data transformed'!$4:$4,0)-1),$O39),$P39)-$O39)/$Q39*100,"NA"))</f>
        <v>74.9413145539906</v>
      </c>
      <c r="AS39" s="104" t="n">
        <f aca="true">IF($L39="","",IF(ISNUMBER(OFFSET('Data transformed'!$A$4,MATCH($A39,'Data transformed'!$A$5:$A$185,0),MATCH(AS$4,'Data transformed'!$4:$4,0)-1)), (MIN(MAX(OFFSET('Data transformed'!$A$4,MATCH($A39,'Data transformed'!$A$5:$A$185,0),MATCH(AS$4,'Data transformed'!$4:$4,0)-1),$O39),$P39)-$O39)/$Q39*100,"NA"))</f>
        <v>42.5469483568075</v>
      </c>
      <c r="AT39" s="104" t="n">
        <f aca="true">IF($L39="","",IF(ISNUMBER(OFFSET('Data transformed'!$A$4,MATCH($A39,'Data transformed'!$A$5:$A$185,0),MATCH(AT$4,'Data transformed'!$4:$4,0)-1)), (MIN(MAX(OFFSET('Data transformed'!$A$4,MATCH($A39,'Data transformed'!$A$5:$A$185,0),MATCH(AT$4,'Data transformed'!$4:$4,0)-1),$O39),$P39)-$O39)/$Q39*100,"NA"))</f>
        <v>68.5250391236307</v>
      </c>
      <c r="AU39" s="104" t="n">
        <f aca="true">IF($L39="","",IF(ISNUMBER(OFFSET('Data transformed'!$A$4,MATCH($A39,'Data transformed'!$A$5:$A$185,0),MATCH(AU$4,'Data transformed'!$4:$4,0)-1)), (MIN(MAX(OFFSET('Data transformed'!$A$4,MATCH($A39,'Data transformed'!$A$5:$A$185,0),MATCH(AU$4,'Data transformed'!$4:$4,0)-1),$O39),$P39)-$O39)/$Q39*100,"NA"))</f>
        <v>71.4984350547731</v>
      </c>
      <c r="AV39" s="104" t="n">
        <f aca="true">IF($L39="","",IF(ISNUMBER(OFFSET('Data transformed'!$A$4,MATCH($A39,'Data transformed'!$A$5:$A$185,0),MATCH(AV$4,'Data transformed'!$4:$4,0)-1)), (MIN(MAX(OFFSET('Data transformed'!$A$4,MATCH($A39,'Data transformed'!$A$5:$A$185,0),MATCH(AV$4,'Data transformed'!$4:$4,0)-1),$O39),$P39)-$O39)/$Q39*100,"NA"))</f>
        <v>44.2683881064163</v>
      </c>
      <c r="AW39" s="104" t="n">
        <f aca="true">IF($L39="","",IF(ISNUMBER(OFFSET('Data transformed'!$A$4,MATCH($A39,'Data transformed'!$A$5:$A$185,0),MATCH(AW$4,'Data transformed'!$4:$4,0)-1)), (MIN(MAX(OFFSET('Data transformed'!$A$4,MATCH($A39,'Data transformed'!$A$5:$A$185,0),MATCH(AW$4,'Data transformed'!$4:$4,0)-1),$O39),$P39)-$O39)/$Q39*100,"NA"))</f>
        <v>33.9397496087637</v>
      </c>
      <c r="AX39" s="104" t="n">
        <f aca="true">IF($L39="","",IF(ISNUMBER(OFFSET('Data transformed'!$A$4,MATCH($A39,'Data transformed'!$A$5:$A$185,0),MATCH(AX$4,'Data transformed'!$4:$4,0)-1)), (MIN(MAX(OFFSET('Data transformed'!$A$4,MATCH($A39,'Data transformed'!$A$5:$A$185,0),MATCH(AX$4,'Data transformed'!$4:$4,0)-1),$O39),$P39)-$O39)/$Q39*100,"NA"))</f>
        <v>54.2840375586854</v>
      </c>
      <c r="AY39" s="104" t="n">
        <f aca="true">IF($L39="","",IF(ISNUMBER(OFFSET('Data transformed'!$A$4,MATCH($A39,'Data transformed'!$A$5:$A$185,0),MATCH(AY$4,'Data transformed'!$4:$4,0)-1)), (MIN(MAX(OFFSET('Data transformed'!$A$4,MATCH($A39,'Data transformed'!$A$5:$A$185,0),MATCH(AY$4,'Data transformed'!$4:$4,0)-1),$O39),$P39)-$O39)/$Q39*100,"NA"))</f>
        <v>36.2871674491393</v>
      </c>
      <c r="AZ39" s="104" t="n">
        <f aca="true">IF($L39="","",IF(ISNUMBER(OFFSET('Data transformed'!$A$4,MATCH($A39,'Data transformed'!$A$5:$A$185,0),MATCH(AZ$4,'Data transformed'!$4:$4,0)-1)), (MIN(MAX(OFFSET('Data transformed'!$A$4,MATCH($A39,'Data transformed'!$A$5:$A$185,0),MATCH(AZ$4,'Data transformed'!$4:$4,0)-1),$O39),$P39)-$O39)/$Q39*100,"NA"))</f>
        <v>55.2230046948357</v>
      </c>
      <c r="BA39" s="104" t="n">
        <f aca="true">IF($L39="","",IF(ISNUMBER(OFFSET('Data transformed'!$A$4,MATCH($A39,'Data transformed'!$A$5:$A$185,0),MATCH(BA$4,'Data transformed'!$4:$4,0)-1)), (MIN(MAX(OFFSET('Data transformed'!$A$4,MATCH($A39,'Data transformed'!$A$5:$A$185,0),MATCH(BA$4,'Data transformed'!$4:$4,0)-1),$O39),$P39)-$O39)/$Q39*100,"NA"))</f>
        <v>44.5813771517997</v>
      </c>
      <c r="BB39" s="104" t="n">
        <f aca="true">IF($L39="","",IF(ISNUMBER(OFFSET('Data transformed'!$A$4,MATCH($A39,'Data transformed'!$A$5:$A$185,0),MATCH(BB$4,'Data transformed'!$4:$4,0)-1)), (MIN(MAX(OFFSET('Data transformed'!$A$4,MATCH($A39,'Data transformed'!$A$5:$A$185,0),MATCH(BB$4,'Data transformed'!$4:$4,0)-1),$O39),$P39)-$O39)/$Q39*100,"NA"))</f>
        <v>43.4859154929577</v>
      </c>
      <c r="BC39" s="104" t="n">
        <f aca="true">IF($L39="","",IF(ISNUMBER(OFFSET('Data transformed'!$A$4,MATCH($A39,'Data transformed'!$A$5:$A$185,0),MATCH(BC$4,'Data transformed'!$4:$4,0)-1)), (MIN(MAX(OFFSET('Data transformed'!$A$4,MATCH($A39,'Data transformed'!$A$5:$A$185,0),MATCH(BC$4,'Data transformed'!$4:$4,0)-1),$O39),$P39)-$O39)/$Q39*100,"NA"))</f>
        <v>67.4295774647887</v>
      </c>
      <c r="BD39" s="104" t="n">
        <f aca="true">IF($L39="","",IF(ISNUMBER(OFFSET('Data transformed'!$A$4,MATCH($A39,'Data transformed'!$A$5:$A$185,0),MATCH(BD$4,'Data transformed'!$4:$4,0)-1)), (MIN(MAX(OFFSET('Data transformed'!$A$4,MATCH($A39,'Data transformed'!$A$5:$A$185,0),MATCH(BD$4,'Data transformed'!$4:$4,0)-1),$O39),$P39)-$O39)/$Q39*100,"NA"))</f>
        <v>60.8568075117371</v>
      </c>
      <c r="BE39" s="104" t="n">
        <f aca="true">IF($L39="","",IF(ISNUMBER(OFFSET('Data transformed'!$A$4,MATCH($A39,'Data transformed'!$A$5:$A$185,0),MATCH(BE$4,'Data transformed'!$4:$4,0)-1)), (MIN(MAX(OFFSET('Data transformed'!$A$4,MATCH($A39,'Data transformed'!$A$5:$A$185,0),MATCH(BE$4,'Data transformed'!$4:$4,0)-1),$O39),$P39)-$O39)/$Q39*100,"NA"))</f>
        <v>48.650234741784</v>
      </c>
      <c r="BF39" s="104" t="n">
        <f aca="true">IF($L39="","",IF(ISNUMBER(OFFSET('Data transformed'!$A$4,MATCH($A39,'Data transformed'!$A$5:$A$185,0),MATCH(BF$4,'Data transformed'!$4:$4,0)-1)), (MIN(MAX(OFFSET('Data transformed'!$A$4,MATCH($A39,'Data transformed'!$A$5:$A$185,0),MATCH(BF$4,'Data transformed'!$4:$4,0)-1),$O39),$P39)-$O39)/$Q39*100,"NA"))</f>
        <v>66.8035993740219</v>
      </c>
      <c r="BG39" s="104" t="n">
        <f aca="true">IF($L39="","",IF(ISNUMBER(OFFSET('Data transformed'!$A$4,MATCH($A39,'Data transformed'!$A$5:$A$185,0),MATCH(BG$4,'Data transformed'!$4:$4,0)-1)), (MIN(MAX(OFFSET('Data transformed'!$A$4,MATCH($A39,'Data transformed'!$A$5:$A$185,0),MATCH(BG$4,'Data transformed'!$4:$4,0)-1),$O39),$P39)-$O39)/$Q39*100,"NA"))</f>
        <v>41.6079812206573</v>
      </c>
      <c r="BH39" s="104" t="n">
        <f aca="true">IF($L39="","",IF(ISNUMBER(OFFSET('Data transformed'!$A$4,MATCH($A39,'Data transformed'!$A$5:$A$185,0),MATCH(BH$4,'Data transformed'!$4:$4,0)-1)), (MIN(MAX(OFFSET('Data transformed'!$A$4,MATCH($A39,'Data transformed'!$A$5:$A$185,0),MATCH(BH$4,'Data transformed'!$4:$4,0)-1),$O39),$P39)-$O39)/$Q39*100,"NA"))</f>
        <v>62.7347417840376</v>
      </c>
      <c r="BI39" s="104" t="n">
        <f aca="true">IF($L39="","",IF(ISNUMBER(OFFSET('Data transformed'!$A$4,MATCH($A39,'Data transformed'!$A$5:$A$185,0),MATCH(BI$4,'Data transformed'!$4:$4,0)-1)), (MIN(MAX(OFFSET('Data transformed'!$A$4,MATCH($A39,'Data transformed'!$A$5:$A$185,0),MATCH(BI$4,'Data transformed'!$4:$4,0)-1),$O39),$P39)-$O39)/$Q39*100,"NA"))</f>
        <v>39.2605633802817</v>
      </c>
      <c r="BJ39" s="104" t="n">
        <f aca="true">IF($L39="","",IF(ISNUMBER(OFFSET('Data transformed'!$A$4,MATCH($A39,'Data transformed'!$A$5:$A$185,0),MATCH(BJ$4,'Data transformed'!$4:$4,0)-1)), (MIN(MAX(OFFSET('Data transformed'!$A$4,MATCH($A39,'Data transformed'!$A$5:$A$185,0),MATCH(BJ$4,'Data transformed'!$4:$4,0)-1),$O39),$P39)-$O39)/$Q39*100,"NA"))</f>
        <v>47.5547730829421</v>
      </c>
      <c r="BK39" s="104" t="n">
        <f aca="true">IF($L39="","",IF(ISNUMBER(OFFSET('Data transformed'!$A$4,MATCH($A39,'Data transformed'!$A$5:$A$185,0),MATCH(BK$4,'Data transformed'!$4:$4,0)-1)), (MIN(MAX(OFFSET('Data transformed'!$A$4,MATCH($A39,'Data transformed'!$A$5:$A$185,0),MATCH(BK$4,'Data transformed'!$4:$4,0)-1),$O39),$P39)-$O39)/$Q39*100,"NA"))</f>
        <v>37.0696400625978</v>
      </c>
      <c r="BL39" s="104" t="n">
        <f aca="true">IF($L39="","",IF(ISNUMBER(OFFSET('Data transformed'!$A$4,MATCH($A39,'Data transformed'!$A$5:$A$185,0),MATCH(BL$4,'Data transformed'!$4:$4,0)-1)), (MIN(MAX(OFFSET('Data transformed'!$A$4,MATCH($A39,'Data transformed'!$A$5:$A$185,0),MATCH(BL$4,'Data transformed'!$4:$4,0)-1),$O39),$P39)-$O39)/$Q39*100,"NA"))</f>
        <v>61.0133020344288</v>
      </c>
      <c r="BM39" s="104" t="n">
        <f aca="true">IF($L39="","",IF(ISNUMBER(OFFSET('Data transformed'!$A$4,MATCH($A39,'Data transformed'!$A$5:$A$185,0),MATCH(BM$4,'Data transformed'!$4:$4,0)-1)), (MIN(MAX(OFFSET('Data transformed'!$A$4,MATCH($A39,'Data transformed'!$A$5:$A$185,0),MATCH(BM$4,'Data transformed'!$4:$4,0)-1),$O39),$P39)-$O39)/$Q39*100,"NA"))</f>
        <v>34.0962441314554</v>
      </c>
      <c r="BN39" s="104" t="n">
        <f aca="true">IF($L39="","",IF(ISNUMBER(OFFSET('Data transformed'!$A$4,MATCH($A39,'Data transformed'!$A$5:$A$185,0),MATCH(BN$4,'Data transformed'!$4:$4,0)-1)), (MIN(MAX(OFFSET('Data transformed'!$A$4,MATCH($A39,'Data transformed'!$A$5:$A$185,0),MATCH(BN$4,'Data transformed'!$4:$4,0)-1),$O39),$P39)-$O39)/$Q39*100,"NA"))</f>
        <v>34.7222222222222</v>
      </c>
      <c r="BO39" s="104" t="n">
        <f aca="true">IF($L39="","",IF(ISNUMBER(OFFSET('Data transformed'!$A$4,MATCH($A39,'Data transformed'!$A$5:$A$185,0),MATCH(BO$4,'Data transformed'!$4:$4,0)-1)), (MIN(MAX(OFFSET('Data transformed'!$A$4,MATCH($A39,'Data transformed'!$A$5:$A$185,0),MATCH(BO$4,'Data transformed'!$4:$4,0)-1),$O39),$P39)-$O39)/$Q39*100,"NA"))</f>
        <v>61.6392801251956</v>
      </c>
      <c r="BP39" s="104" t="n">
        <f aca="true">IF($L39="","",IF(ISNUMBER(OFFSET('Data transformed'!$A$4,MATCH($A39,'Data transformed'!$A$5:$A$185,0),MATCH(BP$4,'Data transformed'!$4:$4,0)-1)), (MIN(MAX(OFFSET('Data transformed'!$A$4,MATCH($A39,'Data transformed'!$A$5:$A$185,0),MATCH(BP$4,'Data transformed'!$4:$4,0)-1),$O39),$P39)-$O39)/$Q39*100,"NA"))</f>
        <v>56.4749608763693</v>
      </c>
      <c r="BQ39" s="104" t="n">
        <f aca="true">IF($L39="","",IF(ISNUMBER(OFFSET('Data transformed'!$A$4,MATCH($A39,'Data transformed'!$A$5:$A$185,0),MATCH(BQ$4,'Data transformed'!$4:$4,0)-1)), (MIN(MAX(OFFSET('Data transformed'!$A$4,MATCH($A39,'Data transformed'!$A$5:$A$185,0),MATCH(BQ$4,'Data transformed'!$4:$4,0)-1),$O39),$P39)-$O39)/$Q39*100,"NA"))</f>
        <v>44.2683881064163</v>
      </c>
      <c r="BR39" s="104" t="n">
        <f aca="true">IF($L39="","",IF(ISNUMBER(OFFSET('Data transformed'!$A$4,MATCH($A39,'Data transformed'!$A$5:$A$185,0),MATCH(BR$4,'Data transformed'!$4:$4,0)-1)), (MIN(MAX(OFFSET('Data transformed'!$A$4,MATCH($A39,'Data transformed'!$A$5:$A$185,0),MATCH(BR$4,'Data transformed'!$4:$4,0)-1),$O39),$P39)-$O39)/$Q39*100,"NA"))</f>
        <v>35.5046948356807</v>
      </c>
      <c r="BS39" s="104" t="n">
        <f aca="true">IF($L39="","",IF(ISNUMBER(OFFSET('Data transformed'!$A$4,MATCH($A39,'Data transformed'!$A$5:$A$185,0),MATCH(BS$4,'Data transformed'!$4:$4,0)-1)), (MIN(MAX(OFFSET('Data transformed'!$A$4,MATCH($A39,'Data transformed'!$A$5:$A$185,0),MATCH(BS$4,'Data transformed'!$4:$4,0)-1),$O39),$P39)-$O39)/$Q39*100,"NA"))</f>
        <v>32.5312989045383</v>
      </c>
      <c r="BT39" s="104" t="n">
        <f aca="true">IF($L39="","",IF(ISNUMBER(OFFSET('Data transformed'!$A$4,MATCH($A39,'Data transformed'!$A$5:$A$185,0),MATCH(BT$4,'Data transformed'!$4:$4,0)-1)), (MIN(MAX(OFFSET('Data transformed'!$A$4,MATCH($A39,'Data transformed'!$A$5:$A$185,0),MATCH(BT$4,'Data transformed'!$4:$4,0)-1),$O39),$P39)-$O39)/$Q39*100,"NA"))</f>
        <v>75.0978090766823</v>
      </c>
      <c r="BU39" s="104" t="n">
        <f aca="true">IF($L39="","",IF(ISNUMBER(OFFSET('Data transformed'!$A$4,MATCH($A39,'Data transformed'!$A$5:$A$185,0),MATCH(BU$4,'Data transformed'!$4:$4,0)-1)), (MIN(MAX(OFFSET('Data transformed'!$A$4,MATCH($A39,'Data transformed'!$A$5:$A$185,0),MATCH(BU$4,'Data transformed'!$4:$4,0)-1),$O39),$P39)-$O39)/$Q39*100,"NA"))</f>
        <v>74.1588419405321</v>
      </c>
      <c r="BV39" s="104" t="n">
        <f aca="true">IF($L39="","",IF(ISNUMBER(OFFSET('Data transformed'!$A$4,MATCH($A39,'Data transformed'!$A$5:$A$185,0),MATCH(BV$4,'Data transformed'!$4:$4,0)-1)), (MIN(MAX(OFFSET('Data transformed'!$A$4,MATCH($A39,'Data transformed'!$A$5:$A$185,0),MATCH(BV$4,'Data transformed'!$4:$4,0)-1),$O39),$P39)-$O39)/$Q39*100,"NA"))</f>
        <v>75.4107981220657</v>
      </c>
      <c r="BW39" s="104" t="n">
        <f aca="true">IF($L39="","",IF(ISNUMBER(OFFSET('Data transformed'!$A$4,MATCH($A39,'Data transformed'!$A$5:$A$185,0),MATCH(BW$4,'Data transformed'!$4:$4,0)-1)), (MIN(MAX(OFFSET('Data transformed'!$A$4,MATCH($A39,'Data transformed'!$A$5:$A$185,0),MATCH(BW$4,'Data transformed'!$4:$4,0)-1),$O39),$P39)-$O39)/$Q39*100,"NA"))</f>
        <v>35.9741784037559</v>
      </c>
      <c r="BX39" s="104" t="n">
        <f aca="true">IF($L39="","",IF(ISNUMBER(OFFSET('Data transformed'!$A$4,MATCH($A39,'Data transformed'!$A$5:$A$185,0),MATCH(BX$4,'Data transformed'!$4:$4,0)-1)), (MIN(MAX(OFFSET('Data transformed'!$A$4,MATCH($A39,'Data transformed'!$A$5:$A$185,0),MATCH(BX$4,'Data transformed'!$4:$4,0)-1),$O39),$P39)-$O39)/$Q39*100,"NA"))</f>
        <v>51.6236306729264</v>
      </c>
      <c r="BY39" s="104" t="n">
        <f aca="true">IF($L39="","",IF(ISNUMBER(OFFSET('Data transformed'!$A$4,MATCH($A39,'Data transformed'!$A$5:$A$185,0),MATCH(BY$4,'Data transformed'!$4:$4,0)-1)), (MIN(MAX(OFFSET('Data transformed'!$A$4,MATCH($A39,'Data transformed'!$A$5:$A$185,0),MATCH(BY$4,'Data transformed'!$4:$4,0)-1),$O39),$P39)-$O39)/$Q39*100,"NA"))</f>
        <v>54.7535211267606</v>
      </c>
      <c r="BZ39" s="104" t="n">
        <f aca="true">IF($L39="","",IF(ISNUMBER(OFFSET('Data transformed'!$A$4,MATCH($A39,'Data transformed'!$A$5:$A$185,0),MATCH(BZ$4,'Data transformed'!$4:$4,0)-1)), (MIN(MAX(OFFSET('Data transformed'!$A$4,MATCH($A39,'Data transformed'!$A$5:$A$185,0),MATCH(BZ$4,'Data transformed'!$4:$4,0)-1),$O39),$P39)-$O39)/$Q39*100,"NA"))</f>
        <v>46.1463223787167</v>
      </c>
      <c r="CA39" s="104" t="n">
        <f aca="true">IF($L39="","",IF(ISNUMBER(OFFSET('Data transformed'!$A$4,MATCH($A39,'Data transformed'!$A$5:$A$185,0),MATCH(CA$4,'Data transformed'!$4:$4,0)-1)), (MIN(MAX(OFFSET('Data transformed'!$A$4,MATCH($A39,'Data transformed'!$A$5:$A$185,0),MATCH(CA$4,'Data transformed'!$4:$4,0)-1),$O39),$P39)-$O39)/$Q39*100,"NA"))</f>
        <v>37.5391236306729</v>
      </c>
      <c r="CB39" s="104" t="n">
        <f aca="true">IF($L39="","",IF(ISNUMBER(OFFSET('Data transformed'!$A$4,MATCH($A39,'Data transformed'!$A$5:$A$185,0),MATCH(CB$4,'Data transformed'!$4:$4,0)-1)), (MIN(MAX(OFFSET('Data transformed'!$A$4,MATCH($A39,'Data transformed'!$A$5:$A$185,0),MATCH(CB$4,'Data transformed'!$4:$4,0)-1),$O39),$P39)-$O39)/$Q39*100,"NA"))</f>
        <v>61.7957746478873</v>
      </c>
      <c r="CC39" s="104" t="n">
        <f aca="true">IF($L39="","",IF(ISNUMBER(OFFSET('Data transformed'!$A$4,MATCH($A39,'Data transformed'!$A$5:$A$185,0),MATCH(CC$4,'Data transformed'!$4:$4,0)-1)), (MIN(MAX(OFFSET('Data transformed'!$A$4,MATCH($A39,'Data transformed'!$A$5:$A$185,0),MATCH(CC$4,'Data transformed'!$4:$4,0)-1),$O39),$P39)-$O39)/$Q39*100,"NA"))</f>
        <v>61.1697965571205</v>
      </c>
      <c r="CD39" s="104" t="n">
        <f aca="true">IF($L39="","",IF(ISNUMBER(OFFSET('Data transformed'!$A$4,MATCH($A39,'Data transformed'!$A$5:$A$185,0),MATCH(CD$4,'Data transformed'!$4:$4,0)-1)), (MIN(MAX(OFFSET('Data transformed'!$A$4,MATCH($A39,'Data transformed'!$A$5:$A$185,0),MATCH(CD$4,'Data transformed'!$4:$4,0)-1),$O39),$P39)-$O39)/$Q39*100,"NA"))</f>
        <v>53.1885758998435</v>
      </c>
      <c r="CE39" s="104" t="n">
        <f aca="true">IF($L39="","",IF(ISNUMBER(OFFSET('Data transformed'!$A$4,MATCH($A39,'Data transformed'!$A$5:$A$185,0),MATCH(CE$4,'Data transformed'!$4:$4,0)-1)), (MIN(MAX(OFFSET('Data transformed'!$A$4,MATCH($A39,'Data transformed'!$A$5:$A$185,0),MATCH(CE$4,'Data transformed'!$4:$4,0)-1),$O39),$P39)-$O39)/$Q39*100,"NA"))</f>
        <v>39.2605633802817</v>
      </c>
      <c r="CF39" s="104" t="n">
        <f aca="true">IF($L39="","",IF(ISNUMBER(OFFSET('Data transformed'!$A$4,MATCH($A39,'Data transformed'!$A$5:$A$185,0),MATCH(CF$4,'Data transformed'!$4:$4,0)-1)), (MIN(MAX(OFFSET('Data transformed'!$A$4,MATCH($A39,'Data transformed'!$A$5:$A$185,0),MATCH(CF$4,'Data transformed'!$4:$4,0)-1),$O39),$P39)-$O39)/$Q39*100,"NA"))</f>
        <v>47.2417840375587</v>
      </c>
      <c r="CG39" s="104" t="n">
        <f aca="true">IF($L39="","",IF(ISNUMBER(OFFSET('Data transformed'!$A$4,MATCH($A39,'Data transformed'!$A$5:$A$185,0),MATCH(CG$4,'Data transformed'!$4:$4,0)-1)), (MIN(MAX(OFFSET('Data transformed'!$A$4,MATCH($A39,'Data transformed'!$A$5:$A$185,0),MATCH(CG$4,'Data transformed'!$4:$4,0)-1),$O39),$P39)-$O39)/$Q39*100,"NA"))</f>
        <v>19.8552425665102</v>
      </c>
      <c r="CH39" s="104" t="n">
        <f aca="true">IF($L39="","",IF(ISNUMBER(OFFSET('Data transformed'!$A$4,MATCH($A39,'Data transformed'!$A$5:$A$185,0),MATCH(CH$4,'Data transformed'!$4:$4,0)-1)), (MIN(MAX(OFFSET('Data transformed'!$A$4,MATCH($A39,'Data transformed'!$A$5:$A$185,0),MATCH(CH$4,'Data transformed'!$4:$4,0)-1),$O39),$P39)-$O39)/$Q39*100,"NA"))</f>
        <v>44.2683881064163</v>
      </c>
      <c r="CI39" s="104" t="n">
        <f aca="true">IF($L39="","",IF(ISNUMBER(OFFSET('Data transformed'!$A$4,MATCH($A39,'Data transformed'!$A$5:$A$185,0),MATCH(CI$4,'Data transformed'!$4:$4,0)-1)), (MIN(MAX(OFFSET('Data transformed'!$A$4,MATCH($A39,'Data transformed'!$A$5:$A$185,0),MATCH(CI$4,'Data transformed'!$4:$4,0)-1),$O39),$P39)-$O39)/$Q39*100,"NA"))</f>
        <v>79.7926447574335</v>
      </c>
      <c r="CJ39" s="104" t="n">
        <f aca="true">IF($L39="","",IF(ISNUMBER(OFFSET('Data transformed'!$A$4,MATCH($A39,'Data transformed'!$A$5:$A$185,0),MATCH(CJ$4,'Data transformed'!$4:$4,0)-1)), (MIN(MAX(OFFSET('Data transformed'!$A$4,MATCH($A39,'Data transformed'!$A$5:$A$185,0),MATCH(CJ$4,'Data transformed'!$4:$4,0)-1),$O39),$P39)-$O39)/$Q39*100,"NA"))</f>
        <v>47.7112676056338</v>
      </c>
      <c r="CK39" s="104" t="n">
        <f aca="true">IF($L39="","",IF(ISNUMBER(OFFSET('Data transformed'!$A$4,MATCH($A39,'Data transformed'!$A$5:$A$185,0),MATCH(CK$4,'Data transformed'!$4:$4,0)-1)), (MIN(MAX(OFFSET('Data transformed'!$A$4,MATCH($A39,'Data transformed'!$A$5:$A$185,0),MATCH(CK$4,'Data transformed'!$4:$4,0)-1),$O39),$P39)-$O39)/$Q39*100,"NA"))</f>
        <v>35.348200312989</v>
      </c>
      <c r="CL39" s="104" t="n">
        <f aca="true">IF($L39="","",IF(ISNUMBER(OFFSET('Data transformed'!$A$4,MATCH($A39,'Data transformed'!$A$5:$A$185,0),MATCH(CL$4,'Data transformed'!$4:$4,0)-1)), (MIN(MAX(OFFSET('Data transformed'!$A$4,MATCH($A39,'Data transformed'!$A$5:$A$185,0),MATCH(CL$4,'Data transformed'!$4:$4,0)-1),$O39),$P39)-$O39)/$Q39*100,"NA"))</f>
        <v>61.7957746478873</v>
      </c>
      <c r="CM39" s="104" t="n">
        <f aca="true">IF($L39="","",IF(ISNUMBER(OFFSET('Data transformed'!$A$4,MATCH($A39,'Data transformed'!$A$5:$A$185,0),MATCH(CM$4,'Data transformed'!$4:$4,0)-1)), (MIN(MAX(OFFSET('Data transformed'!$A$4,MATCH($A39,'Data transformed'!$A$5:$A$185,0),MATCH(CM$4,'Data transformed'!$4:$4,0)-1),$O39),$P39)-$O39)/$Q39*100,"NA"))</f>
        <v>74.1588419405321</v>
      </c>
      <c r="CN39" s="104" t="n">
        <f aca="true">IF($L39="","",IF(ISNUMBER(OFFSET('Data transformed'!$A$4,MATCH($A39,'Data transformed'!$A$5:$A$185,0),MATCH(CN$4,'Data transformed'!$4:$4,0)-1)), (MIN(MAX(OFFSET('Data transformed'!$A$4,MATCH($A39,'Data transformed'!$A$5:$A$185,0),MATCH(CN$4,'Data transformed'!$4:$4,0)-1),$O39),$P39)-$O39)/$Q39*100,"NA"))</f>
        <v>28.462441314554</v>
      </c>
      <c r="CO39" s="104" t="n">
        <f aca="true">IF($L39="","",IF(ISNUMBER(OFFSET('Data transformed'!$A$4,MATCH($A39,'Data transformed'!$A$5:$A$185,0),MATCH(CO$4,'Data transformed'!$4:$4,0)-1)), (MIN(MAX(OFFSET('Data transformed'!$A$4,MATCH($A39,'Data transformed'!$A$5:$A$185,0),MATCH(CO$4,'Data transformed'!$4:$4,0)-1),$O39),$P39)-$O39)/$Q39*100,"NA"))</f>
        <v>35.348200312989</v>
      </c>
      <c r="CP39" s="104" t="n">
        <f aca="true">IF($L39="","",IF(ISNUMBER(OFFSET('Data transformed'!$A$4,MATCH($A39,'Data transformed'!$A$5:$A$185,0),MATCH(CP$4,'Data transformed'!$4:$4,0)-1)), (MIN(MAX(OFFSET('Data transformed'!$A$4,MATCH($A39,'Data transformed'!$A$5:$A$185,0),MATCH(CP$4,'Data transformed'!$4:$4,0)-1),$O39),$P39)-$O39)/$Q39*100,"NA"))</f>
        <v>30.1838810641628</v>
      </c>
      <c r="CQ39" s="104" t="n">
        <f aca="true">IF($L39="","",IF(ISNUMBER(OFFSET('Data transformed'!$A$4,MATCH($A39,'Data transformed'!$A$5:$A$185,0),MATCH(CQ$4,'Data transformed'!$4:$4,0)-1)), (MIN(MAX(OFFSET('Data transformed'!$A$4,MATCH($A39,'Data transformed'!$A$5:$A$185,0),MATCH(CQ$4,'Data transformed'!$4:$4,0)-1),$O39),$P39)-$O39)/$Q39*100,"NA"))</f>
        <v>45.8333333333333</v>
      </c>
      <c r="CR39" s="104" t="n">
        <f aca="true">IF($L39="","",IF(ISNUMBER(OFFSET('Data transformed'!$A$4,MATCH($A39,'Data transformed'!$A$5:$A$185,0),MATCH(CR$4,'Data transformed'!$4:$4,0)-1)), (MIN(MAX(OFFSET('Data transformed'!$A$4,MATCH($A39,'Data transformed'!$A$5:$A$185,0),MATCH(CR$4,'Data transformed'!$4:$4,0)-1),$O39),$P39)-$O39)/$Q39*100,"NA"))</f>
        <v>53.971048513302</v>
      </c>
      <c r="CS39" s="104" t="n">
        <f aca="true">IF($L39="","",IF(ISNUMBER(OFFSET('Data transformed'!$A$4,MATCH($A39,'Data transformed'!$A$5:$A$185,0),MATCH(CS$4,'Data transformed'!$4:$4,0)-1)), (MIN(MAX(OFFSET('Data transformed'!$A$4,MATCH($A39,'Data transformed'!$A$5:$A$185,0),MATCH(CS$4,'Data transformed'!$4:$4,0)-1),$O39),$P39)-$O39)/$Q39*100,"NA"))</f>
        <v>67.1165884194053</v>
      </c>
      <c r="CT39" s="104" t="n">
        <f aca="true">IF($L39="","",IF(ISNUMBER(OFFSET('Data transformed'!$A$4,MATCH($A39,'Data transformed'!$A$5:$A$185,0),MATCH(CT$4,'Data transformed'!$4:$4,0)-1)), (MIN(MAX(OFFSET('Data transformed'!$A$4,MATCH($A39,'Data transformed'!$A$5:$A$185,0),MATCH(CT$4,'Data transformed'!$4:$4,0)-1),$O39),$P39)-$O39)/$Q39*100,"NA"))</f>
        <v>41.9209702660407</v>
      </c>
      <c r="CU39" s="104" t="n">
        <f aca="true">IF($L39="","",IF(ISNUMBER(OFFSET('Data transformed'!$A$4,MATCH($A39,'Data transformed'!$A$5:$A$185,0),MATCH(CU$4,'Data transformed'!$4:$4,0)-1)), (MIN(MAX(OFFSET('Data transformed'!$A$4,MATCH($A39,'Data transformed'!$A$5:$A$185,0),MATCH(CU$4,'Data transformed'!$4:$4,0)-1),$O39),$P39)-$O39)/$Q39*100,"NA"))</f>
        <v>20.0117370892019</v>
      </c>
      <c r="CV39" s="104" t="n">
        <f aca="true">IF($L39="","",IF(ISNUMBER(OFFSET('Data transformed'!$A$4,MATCH($A39,'Data transformed'!$A$5:$A$185,0),MATCH(CV$4,'Data transformed'!$4:$4,0)-1)), (MIN(MAX(OFFSET('Data transformed'!$A$4,MATCH($A39,'Data transformed'!$A$5:$A$185,0),MATCH(CV$4,'Data transformed'!$4:$4,0)-1),$O39),$P39)-$O39)/$Q39*100,"NA"))</f>
        <v>37.3826291079812</v>
      </c>
      <c r="CW39" s="104" t="n">
        <f aca="true">IF($L39="","",IF(ISNUMBER(OFFSET('Data transformed'!$A$4,MATCH($A39,'Data transformed'!$A$5:$A$185,0),MATCH(CW$4,'Data transformed'!$4:$4,0)-1)), (MIN(MAX(OFFSET('Data transformed'!$A$4,MATCH($A39,'Data transformed'!$A$5:$A$185,0),MATCH(CW$4,'Data transformed'!$4:$4,0)-1),$O39),$P39)-$O39)/$Q39*100,"NA"))</f>
        <v>23.141627543036</v>
      </c>
    </row>
    <row r="40" s="103" customFormat="true" ht="15.5" hidden="false" customHeight="false" outlineLevel="0" collapsed="false">
      <c r="A40" s="107" t="n">
        <v>2120</v>
      </c>
      <c r="B40" s="107" t="n">
        <v>3</v>
      </c>
      <c r="C40" s="103" t="str">
        <f aca="true">IF(ISBLANK(OFFSET('outliers treatment'!$A$3,MATCH($A40,'outliers treatment'!$A$4:$A$154,0),MATCH(C$4,'outliers treatment'!$4:$4,0)-1)),"",OFFSET('outliers treatment'!$A$3,MATCH($A40,'outliers treatment'!$A$4:$A$154,0),MATCH(C$4,'outliers treatment'!$4:$4,0)-1))</f>
        <v>Mechanisms/measures to ensure consumer protection</v>
      </c>
      <c r="D40" s="103" t="str">
        <f aca="true">IF(ISBLANK(OFFSET('outliers treatment'!$A$3,MATCH($A40,'outliers treatment'!$A$4:$A$154,0),MATCH(D$4,'outliers treatment'!$4:$4,0)-1)),"",OFFSET('outliers treatment'!$A$3,MATCH($A40,'outliers treatment'!$A$4:$A$154,0),MATCH(D$4,'outliers treatment'!$4:$4,0)-1))</f>
        <v/>
      </c>
      <c r="E40" s="103" t="str">
        <f aca="true">IF(ISBLANK(OFFSET('outliers treatment'!$A$3,MATCH($A40,'outliers treatment'!$A$4:$A$154,0),MATCH(E$4,'outliers treatment'!$4:$4,0)-1)),"",OFFSET('outliers treatment'!$A$3,MATCH($A40,'outliers treatment'!$A$4:$A$154,0),MATCH(E$4,'outliers treatment'!$4:$4,0)-1))</f>
        <v/>
      </c>
      <c r="F40" s="103" t="str">
        <f aca="true">IF(ISBLANK(OFFSET('outliers treatment'!$A$3,MATCH($A40,'outliers treatment'!$A$4:$A$154,0),MATCH(F$4,'outliers treatment'!$4:$4,0)-1)),"",OFFSET('outliers treatment'!$A$3,MATCH($A40,'outliers treatment'!$A$4:$A$154,0),MATCH(F$4,'outliers treatment'!$4:$4,0)-1))</f>
        <v/>
      </c>
      <c r="G40" s="103" t="str">
        <f aca="true">IF(ISBLANK(OFFSET('outliers treatment'!$A$3,MATCH($A40,'outliers treatment'!$A$4:$A$154,0),MATCH(G$4,'outliers treatment'!$4:$4,0)-1)),"",OFFSET('outliers treatment'!$A$3,MATCH($A40,'outliers treatment'!$A$4:$A$154,0),MATCH(G$4,'outliers treatment'!$4:$4,0)-1))</f>
        <v/>
      </c>
      <c r="H40" s="103" t="str">
        <f aca="true">IF(ISBLANK(OFFSET('outliers treatment'!$A$3,MATCH($A40,'outliers treatment'!$A$4:$A$154,0),MATCH(H$4,'outliers treatment'!$4:$4,0)-1)),"",OFFSET('outliers treatment'!$A$3,MATCH($A40,'outliers treatment'!$A$4:$A$154,0),MATCH(H$4,'outliers treatment'!$4:$4,0)-1))</f>
        <v/>
      </c>
      <c r="I40" s="103" t="str">
        <f aca="true">IF(ISBLANK(OFFSET('outliers treatment'!$A$3,MATCH($A40,'outliers treatment'!$A$4:$A$154,0),MATCH(I$4,'outliers treatment'!$4:$4,0)-1)),"",OFFSET('outliers treatment'!$A$3,MATCH($A40,'outliers treatment'!$A$4:$A$154,0),MATCH(I$4,'outliers treatment'!$4:$4,0)-1))</f>
        <v/>
      </c>
      <c r="J40" s="104" t="n">
        <f aca="false" t="array" ref="J40:J40">MIN(IF(ISNUMBER(V40:CW40),V40:CW40))</f>
        <v>11.1111111111111</v>
      </c>
      <c r="K40" s="103" t="n">
        <f aca="false" t="array" ref="K40:K40">MAX(IF(ISNUMBER(V40:CW40),V40:CW40))</f>
        <v>100</v>
      </c>
      <c r="L40" s="103" t="e">
        <f aca="true">IF(ISBLANK(OFFSET('outliers treatment'!$A$3,MATCH($A40,'outliers treatment'!$A$4:$A$154,0),MATCH(L$4,'outliers treatment'!$4:$4,0)-1)),"",OFFSET('outliers treatment'!$A$3,MATCH($A40,'outliers treatment'!$A$4:$A$154,0),MATCH(L$4,'outliers treatment'!$4:$4,0)-1))</f>
        <v>#N/A</v>
      </c>
      <c r="M40" s="103" t="e">
        <f aca="true">IF(ISBLANK(OFFSET('outliers treatment'!$A$3,MATCH($A40,'outliers treatment'!$A$4:$A$154,0),MATCH(M$4,'outliers treatment'!$4:$4,0)-1)),"",OFFSET('outliers treatment'!$A$3,MATCH($A40,'outliers treatment'!$A$4:$A$154,0),MATCH(M$4,'outliers treatment'!$4:$4,0)-1))</f>
        <v>#N/A</v>
      </c>
      <c r="N40" s="103" t="str">
        <f aca="true">IF(ISBLANK(OFFSET('outliers treatment'!$A$3,MATCH($A40,'outliers treatment'!$A$4:$A$154,0),MATCH(N$4,'outliers treatment'!$4:$4,0)-1)),"",OFFSET('outliers treatment'!$A$3,MATCH($A40,'outliers treatment'!$A$4:$A$154,0),MATCH(N$4,'outliers treatment'!$4:$4,0)-1))</f>
        <v/>
      </c>
      <c r="O40" s="103" t="str">
        <f aca="true">IF(ISBLANK(OFFSET('outliers treatment'!$A$3,MATCH($A40,'outliers treatment'!$A$4:$A$154,0),MATCH(O$4,'outliers treatment'!$4:$4,0)-1)),"",OFFSET('outliers treatment'!$A$3,MATCH($A40,'outliers treatment'!$A$4:$A$154,0),MATCH(O$4,'outliers treatment'!$4:$4,0)-1))</f>
        <v/>
      </c>
      <c r="P40" s="103" t="str">
        <f aca="true">IF(ISBLANK(OFFSET('outliers treatment'!$A$3,MATCH($A40,'outliers treatment'!$A$4:$A$154,0),MATCH(P$4,'outliers treatment'!$4:$4,0)-1)),"",OFFSET('outliers treatment'!$A$3,MATCH($A40,'outliers treatment'!$A$4:$A$154,0),MATCH(P$4,'outliers treatment'!$4:$4,0)-1))</f>
        <v/>
      </c>
      <c r="Q40" s="103" t="str">
        <f aca="false">IFERROR(P40-O40,"")</f>
        <v/>
      </c>
      <c r="R40" s="105" t="n">
        <f aca="false" t="array" ref="R40:R40">IFERROR(SKEW(IF(ISNUMBER(V40:CW40),V40:CW40,"")),"")</f>
        <v>-1.04579871779682</v>
      </c>
      <c r="S40" s="103" t="n">
        <v>1</v>
      </c>
      <c r="T40" s="103" t="n">
        <v>1</v>
      </c>
      <c r="U40" s="106" t="str">
        <f aca="false" t="array" ref="U40:U40">IF(B40&lt;4,"",1-IFERROR(SUM(ISNUMBER(V40:CW40)*(1-$V$3:$CW$3))/COUNTIF($V$3:$CW$3,0),0))</f>
        <v/>
      </c>
      <c r="V40" s="104" t="n">
        <f aca="false" t="array" ref="V40:V40">SUM(IF(ISNUMBER(V41:V42),$T41:$T42*V41:V42,0))/SUM(IF(ISNUMBER(V41:V42),$T41:$T42,0))</f>
        <v>94.4444444444445</v>
      </c>
      <c r="W40" s="104" t="n">
        <f aca="false" t="array" ref="W40:W40">SUM(IF(ISNUMBER(W41:W42),$T41:$T42*W41:W42,0))/SUM(IF(ISNUMBER(W41:W42),$T41:$T42,0))</f>
        <v>92</v>
      </c>
      <c r="X40" s="104" t="n">
        <f aca="false" t="array" ref="X40:X40">SUM(IF(ISNUMBER(X41:X42),$T41:$T42*X41:X42,0))/SUM(IF(ISNUMBER(X41:X42),$T41:$T42,0))</f>
        <v>100</v>
      </c>
      <c r="Y40" s="104" t="n">
        <f aca="false" t="array" ref="Y40:Y40">SUM(IF(ISNUMBER(Y41:Y42),$T41:$T42*Y41:Y42,0))/SUM(IF(ISNUMBER(Y41:Y42),$T41:$T42,0))</f>
        <v>97.7777777777778</v>
      </c>
      <c r="Z40" s="104" t="n">
        <f aca="false" t="array" ref="Z40:Z40">SUM(IF(ISNUMBER(Z41:Z42),$T41:$T42*Z41:Z42,0))/SUM(IF(ISNUMBER(Z41:Z42),$T41:$T42,0))</f>
        <v>91.6666666666667</v>
      </c>
      <c r="AA40" s="104" t="n">
        <f aca="false" t="array" ref="AA40:AA40">SUM(IF(ISNUMBER(AA41:AA42),$T41:$T42*AA41:AA42,0))/SUM(IF(ISNUMBER(AA41:AA42),$T41:$T42,0))</f>
        <v>88.8888888888889</v>
      </c>
      <c r="AB40" s="104" t="n">
        <f aca="false" t="array" ref="AB40:AB40">SUM(IF(ISNUMBER(AB41:AB42),$T41:$T42*AB41:AB42,0))/SUM(IF(ISNUMBER(AB41:AB42),$T41:$T42,0))</f>
        <v>95.5555555555556</v>
      </c>
      <c r="AC40" s="104" t="n">
        <f aca="false" t="array" ref="AC40:AC40">SUM(IF(ISNUMBER(AC41:AC42),$T41:$T42*AC41:AC42,0))/SUM(IF(ISNUMBER(AC41:AC42),$T41:$T42,0))</f>
        <v>92.5555555555556</v>
      </c>
      <c r="AD40" s="104" t="n">
        <f aca="false" t="array" ref="AD40:AD40">SUM(IF(ISNUMBER(AD41:AD42),$T41:$T42*AD41:AD42,0))/SUM(IF(ISNUMBER(AD41:AD42),$T41:$T42,0))</f>
        <v>88.8888888888889</v>
      </c>
      <c r="AE40" s="104" t="n">
        <f aca="false" t="array" ref="AE40:AE40">SUM(IF(ISNUMBER(AE41:AE42),$T41:$T42*AE41:AE42,0))/SUM(IF(ISNUMBER(AE41:AE42),$T41:$T42,0))</f>
        <v>97.7777777777778</v>
      </c>
      <c r="AF40" s="104" t="n">
        <f aca="false" t="array" ref="AF40:AF40">SUM(IF(ISNUMBER(AF41:AF42),$T41:$T42*AF41:AF42,0))/SUM(IF(ISNUMBER(AF41:AF42),$T41:$T42,0))</f>
        <v>90.7777777777778</v>
      </c>
      <c r="AG40" s="104" t="n">
        <f aca="false" t="array" ref="AG40:AG40">SUM(IF(ISNUMBER(AG41:AG42),$T41:$T42*AG41:AG42,0))/SUM(IF(ISNUMBER(AG41:AG42),$T41:$T42,0))</f>
        <v>53.6666666666667</v>
      </c>
      <c r="AH40" s="104" t="n">
        <f aca="false" t="array" ref="AH40:AH40">SUM(IF(ISNUMBER(AH41:AH42),$T41:$T42*AH41:AH42,0))/SUM(IF(ISNUMBER(AH41:AH42),$T41:$T42,0))</f>
        <v>83.3333333333333</v>
      </c>
      <c r="AI40" s="104" t="n">
        <f aca="false" t="array" ref="AI40:AI40">SUM(IF(ISNUMBER(AI41:AI42),$T41:$T42*AI41:AI42,0))/SUM(IF(ISNUMBER(AI41:AI42),$T41:$T42,0))</f>
        <v>100</v>
      </c>
      <c r="AJ40" s="104" t="n">
        <f aca="false" t="array" ref="AJ40:AJ40">SUM(IF(ISNUMBER(AJ41:AJ42),$T41:$T42*AJ41:AJ42,0))/SUM(IF(ISNUMBER(AJ41:AJ42),$T41:$T42,0))</f>
        <v>88.8888888888889</v>
      </c>
      <c r="AK40" s="104" t="n">
        <f aca="false" t="array" ref="AK40:AK40">SUM(IF(ISNUMBER(AK41:AK42),$T41:$T42*AK41:AK42,0))/SUM(IF(ISNUMBER(AK41:AK42),$T41:$T42,0))</f>
        <v>85.2222222222222</v>
      </c>
      <c r="AL40" s="104" t="n">
        <f aca="false" t="array" ref="AL40:AL40">SUM(IF(ISNUMBER(AL41:AL42),$T41:$T42*AL41:AL42,0))/SUM(IF(ISNUMBER(AL41:AL42),$T41:$T42,0))</f>
        <v>91.1111111111111</v>
      </c>
      <c r="AM40" s="104" t="n">
        <f aca="false" t="array" ref="AM40:AM40">SUM(IF(ISNUMBER(AM41:AM42),$T41:$T42*AM41:AM42,0))/SUM(IF(ISNUMBER(AM41:AM42),$T41:$T42,0))</f>
        <v>93.3333333333333</v>
      </c>
      <c r="AN40" s="104" t="n">
        <f aca="false" t="array" ref="AN40:AN40">SUM(IF(ISNUMBER(AN41:AN42),$T41:$T42*AN41:AN42,0))/SUM(IF(ISNUMBER(AN41:AN42),$T41:$T42,0))</f>
        <v>100</v>
      </c>
      <c r="AO40" s="104" t="n">
        <f aca="false" t="array" ref="AO40:AO40">SUM(IF(ISNUMBER(AO41:AO42),$T41:$T42*AO41:AO42,0))/SUM(IF(ISNUMBER(AO41:AO42),$T41:$T42,0))</f>
        <v>100</v>
      </c>
      <c r="AP40" s="104" t="n">
        <f aca="false" t="array" ref="AP40:AP40">SUM(IF(ISNUMBER(AP41:AP42),$T41:$T42*AP41:AP42,0))/SUM(IF(ISNUMBER(AP41:AP42),$T41:$T42,0))</f>
        <v>88.8888888888889</v>
      </c>
      <c r="AQ40" s="104" t="n">
        <f aca="false" t="array" ref="AQ40:AQ40">SUM(IF(ISNUMBER(AQ41:AQ42),$T41:$T42*AQ41:AQ42,0))/SUM(IF(ISNUMBER(AQ41:AQ42),$T41:$T42,0))</f>
        <v>91.1111111111111</v>
      </c>
      <c r="AR40" s="104" t="n">
        <f aca="false" t="array" ref="AR40:AR40">SUM(IF(ISNUMBER(AR41:AR42),$T41:$T42*AR41:AR42,0))/SUM(IF(ISNUMBER(AR41:AR42),$T41:$T42,0))</f>
        <v>100</v>
      </c>
      <c r="AS40" s="104" t="n">
        <f aca="false" t="array" ref="AS40:AS40">SUM(IF(ISNUMBER(AS41:AS42),$T41:$T42*AS41:AS42,0))/SUM(IF(ISNUMBER(AS41:AS42),$T41:$T42,0))</f>
        <v>27.7777777777778</v>
      </c>
      <c r="AT40" s="104" t="n">
        <f aca="false" t="array" ref="AT40:AT40">SUM(IF(ISNUMBER(AT41:AT42),$T41:$T42*AT41:AT42,0))/SUM(IF(ISNUMBER(AT41:AT42),$T41:$T42,0))</f>
        <v>100</v>
      </c>
      <c r="AU40" s="104" t="n">
        <f aca="false" t="array" ref="AU40:AU40">SUM(IF(ISNUMBER(AU41:AU42),$T41:$T42*AU41:AU42,0))/SUM(IF(ISNUMBER(AU41:AU42),$T41:$T42,0))</f>
        <v>91.1111111111111</v>
      </c>
      <c r="AV40" s="104" t="n">
        <f aca="false" t="array" ref="AV40:AV40">SUM(IF(ISNUMBER(AV41:AV42),$T41:$T42*AV41:AV42,0))/SUM(IF(ISNUMBER(AV41:AV42),$T41:$T42,0))</f>
        <v>100</v>
      </c>
      <c r="AW40" s="104" t="n">
        <f aca="false" t="array" ref="AW40:AW40">SUM(IF(ISNUMBER(AW41:AW42),$T41:$T42*AW41:AW42,0))/SUM(IF(ISNUMBER(AW41:AW42),$T41:$T42,0))</f>
        <v>11.1111111111111</v>
      </c>
      <c r="AX40" s="104" t="n">
        <f aca="false" t="array" ref="AX40:AX40">SUM(IF(ISNUMBER(AX41:AX42),$T41:$T42*AX41:AX42,0))/SUM(IF(ISNUMBER(AX41:AX42),$T41:$T42,0))</f>
        <v>90</v>
      </c>
      <c r="AY40" s="104" t="n">
        <f aca="false" t="array" ref="AY40:AY40">SUM(IF(ISNUMBER(AY41:AY42),$T41:$T42*AY41:AY42,0))/SUM(IF(ISNUMBER(AY41:AY42),$T41:$T42,0))</f>
        <v>88.8888888888889</v>
      </c>
      <c r="AZ40" s="104" t="n">
        <f aca="false" t="array" ref="AZ40:AZ40">SUM(IF(ISNUMBER(AZ41:AZ42),$T41:$T42*AZ41:AZ42,0))/SUM(IF(ISNUMBER(AZ41:AZ42),$T41:$T42,0))</f>
        <v>100</v>
      </c>
      <c r="BA40" s="104" t="n">
        <f aca="false" t="array" ref="BA40:BA40">SUM(IF(ISNUMBER(BA41:BA42),$T41:$T42*BA41:BA42,0))/SUM(IF(ISNUMBER(BA41:BA42),$T41:$T42,0))</f>
        <v>96.3333333333333</v>
      </c>
      <c r="BB40" s="104" t="n">
        <f aca="false" t="array" ref="BB40:BB40">SUM(IF(ISNUMBER(BB41:BB42),$T41:$T42*BB41:BB42,0))/SUM(IF(ISNUMBER(BB41:BB42),$T41:$T42,0))</f>
        <v>27.2222222222222</v>
      </c>
      <c r="BC40" s="104" t="n">
        <f aca="false" t="array" ref="BC40:BC40">SUM(IF(ISNUMBER(BC41:BC42),$T41:$T42*BC41:BC42,0))/SUM(IF(ISNUMBER(BC41:BC42),$T41:$T42,0))</f>
        <v>33.3333333333333</v>
      </c>
      <c r="BD40" s="104" t="n">
        <f aca="false" t="array" ref="BD40:BD40">SUM(IF(ISNUMBER(BD41:BD42),$T41:$T42*BD41:BD42,0))/SUM(IF(ISNUMBER(BD41:BD42),$T41:$T42,0))</f>
        <v>88.8888888888889</v>
      </c>
      <c r="BE40" s="104" t="n">
        <f aca="false" t="array" ref="BE40:BE40">SUM(IF(ISNUMBER(BE41:BE42),$T41:$T42*BE41:BE42,0))/SUM(IF(ISNUMBER(BE41:BE42),$T41:$T42,0))</f>
        <v>88.8888888888889</v>
      </c>
      <c r="BF40" s="104" t="n">
        <f aca="false" t="array" ref="BF40:BF40">SUM(IF(ISNUMBER(BF41:BF42),$T41:$T42*BF41:BF42,0))/SUM(IF(ISNUMBER(BF41:BF42),$T41:$T42,0))</f>
        <v>90.1111111111111</v>
      </c>
      <c r="BG40" s="104" t="n">
        <f aca="false" t="array" ref="BG40:BG40">SUM(IF(ISNUMBER(BG41:BG42),$T41:$T42*BG41:BG42,0))/SUM(IF(ISNUMBER(BG41:BG42),$T41:$T42,0))</f>
        <v>98.1111111111111</v>
      </c>
      <c r="BH40" s="104" t="n">
        <f aca="false" t="array" ref="BH40:BH40">SUM(IF(ISNUMBER(BH41:BH42),$T41:$T42*BH41:BH42,0))/SUM(IF(ISNUMBER(BH41:BH42),$T41:$T42,0))</f>
        <v>100</v>
      </c>
      <c r="BI40" s="104" t="n">
        <f aca="false" t="array" ref="BI40:BI40">SUM(IF(ISNUMBER(BI41:BI42),$T41:$T42*BI41:BI42,0))/SUM(IF(ISNUMBER(BI41:BI42),$T41:$T42,0))</f>
        <v>50</v>
      </c>
      <c r="BJ40" s="104" t="n">
        <f aca="false" t="array" ref="BJ40:BJ40">SUM(IF(ISNUMBER(BJ41:BJ42),$T41:$T42*BJ41:BJ42,0))/SUM(IF(ISNUMBER(BJ41:BJ42),$T41:$T42,0))</f>
        <v>91.8888888888889</v>
      </c>
      <c r="BK40" s="104" t="n">
        <f aca="false" t="array" ref="BK40:BK40">SUM(IF(ISNUMBER(BK41:BK42),$T41:$T42*BK41:BK42,0))/SUM(IF(ISNUMBER(BK41:BK42),$T41:$T42,0))</f>
        <v>29.6666666666667</v>
      </c>
      <c r="BL40" s="104" t="n">
        <f aca="false" t="array" ref="BL40:BL40">SUM(IF(ISNUMBER(BL41:BL42),$T41:$T42*BL41:BL42,0))/SUM(IF(ISNUMBER(BL41:BL42),$T41:$T42,0))</f>
        <v>100</v>
      </c>
      <c r="BM40" s="104" t="n">
        <f aca="false" t="array" ref="BM40:BM40">SUM(IF(ISNUMBER(BM41:BM42),$T41:$T42*BM41:BM42,0))/SUM(IF(ISNUMBER(BM41:BM42),$T41:$T42,0))</f>
        <v>96.3333333333333</v>
      </c>
      <c r="BN40" s="104" t="n">
        <f aca="false" t="array" ref="BN40:BN40">SUM(IF(ISNUMBER(BN41:BN42),$T41:$T42*BN41:BN42,0))/SUM(IF(ISNUMBER(BN41:BN42),$T41:$T42,0))</f>
        <v>22.2222222222222</v>
      </c>
      <c r="BO40" s="104" t="n">
        <f aca="false" t="array" ref="BO40:BO40">SUM(IF(ISNUMBER(BO41:BO42),$T41:$T42*BO41:BO42,0))/SUM(IF(ISNUMBER(BO41:BO42),$T41:$T42,0))</f>
        <v>20</v>
      </c>
      <c r="BP40" s="104" t="n">
        <f aca="false" t="array" ref="BP40:BP40">SUM(IF(ISNUMBER(BP41:BP42),$T41:$T42*BP41:BP42,0))/SUM(IF(ISNUMBER(BP41:BP42),$T41:$T42,0))</f>
        <v>86.1111111111111</v>
      </c>
      <c r="BQ40" s="104" t="n">
        <f aca="false" t="array" ref="BQ40:BQ40">SUM(IF(ISNUMBER(BQ41:BQ42),$T41:$T42*BQ41:BQ42,0))/SUM(IF(ISNUMBER(BQ41:BQ42),$T41:$T42,0))</f>
        <v>22.2222222222222</v>
      </c>
      <c r="BR40" s="104" t="n">
        <f aca="false" t="array" ref="BR40:BR40">SUM(IF(ISNUMBER(BR41:BR42),$T41:$T42*BR41:BR42,0))/SUM(IF(ISNUMBER(BR41:BR42),$T41:$T42,0))</f>
        <v>95.5555555555556</v>
      </c>
      <c r="BS40" s="104" t="n">
        <f aca="false" t="array" ref="BS40:BS40">SUM(IF(ISNUMBER(BS41:BS42),$T41:$T42*BS41:BS42,0))/SUM(IF(ISNUMBER(BS41:BS42),$T41:$T42,0))</f>
        <v>94.4444444444445</v>
      </c>
      <c r="BT40" s="104" t="n">
        <f aca="false" t="array" ref="BT40:BT40">SUM(IF(ISNUMBER(BT41:BT42),$T41:$T42*BT41:BT42,0))/SUM(IF(ISNUMBER(BT41:BT42),$T41:$T42,0))</f>
        <v>96.3333333333333</v>
      </c>
      <c r="BU40" s="104" t="n">
        <f aca="false" t="array" ref="BU40:BU40">SUM(IF(ISNUMBER(BU41:BU42),$T41:$T42*BU41:BU42,0))/SUM(IF(ISNUMBER(BU41:BU42),$T41:$T42,0))</f>
        <v>91.6666666666667</v>
      </c>
      <c r="BV40" s="104" t="n">
        <f aca="false" t="array" ref="BV40:BV40">SUM(IF(ISNUMBER(BV41:BV42),$T41:$T42*BV41:BV42,0))/SUM(IF(ISNUMBER(BV41:BV42),$T41:$T42,0))</f>
        <v>100</v>
      </c>
      <c r="BW40" s="104" t="n">
        <f aca="false" t="array" ref="BW40:BW40">SUM(IF(ISNUMBER(BW41:BW42),$T41:$T42*BW41:BW42,0))/SUM(IF(ISNUMBER(BW41:BW42),$T41:$T42,0))</f>
        <v>22.2222222222222</v>
      </c>
      <c r="BX40" s="104" t="n">
        <f aca="false" t="array" ref="BX40:BX40">SUM(IF(ISNUMBER(BX41:BX42),$T41:$T42*BX41:BX42,0))/SUM(IF(ISNUMBER(BX41:BX42),$T41:$T42,0))</f>
        <v>91.6666666666667</v>
      </c>
      <c r="BY40" s="104" t="n">
        <f aca="false" t="array" ref="BY40:BY40">SUM(IF(ISNUMBER(BY41:BY42),$T41:$T42*BY41:BY42,0))/SUM(IF(ISNUMBER(BY41:BY42),$T41:$T42,0))</f>
        <v>81.4444444444444</v>
      </c>
      <c r="BZ40" s="104" t="n">
        <f aca="false" t="array" ref="BZ40:BZ40">SUM(IF(ISNUMBER(BZ41:BZ42),$T41:$T42*BZ41:BZ42,0))/SUM(IF(ISNUMBER(BZ41:BZ42),$T41:$T42,0))</f>
        <v>88.8888888888889</v>
      </c>
      <c r="CA40" s="104" t="n">
        <f aca="false" t="array" ref="CA40:CA40">SUM(IF(ISNUMBER(CA41:CA42),$T41:$T42*CA41:CA42,0))/SUM(IF(ISNUMBER(CA41:CA42),$T41:$T42,0))</f>
        <v>22.2222222222222</v>
      </c>
      <c r="CB40" s="104" t="n">
        <f aca="false" t="array" ref="CB40:CB40">SUM(IF(ISNUMBER(CB41:CB42),$T41:$T42*CB41:CB42,0))/SUM(IF(ISNUMBER(CB41:CB42),$T41:$T42,0))</f>
        <v>55.5555555555556</v>
      </c>
      <c r="CC40" s="104" t="n">
        <f aca="false" t="array" ref="CC40:CC40">SUM(IF(ISNUMBER(CC41:CC42),$T41:$T42*CC41:CC42,0))/SUM(IF(ISNUMBER(CC41:CC42),$T41:$T42,0))</f>
        <v>77.7777777777778</v>
      </c>
      <c r="CD40" s="104" t="n">
        <f aca="false" t="array" ref="CD40:CD40">SUM(IF(ISNUMBER(CD41:CD42),$T41:$T42*CD41:CD42,0))/SUM(IF(ISNUMBER(CD41:CD42),$T41:$T42,0))</f>
        <v>80</v>
      </c>
      <c r="CE40" s="104" t="n">
        <f aca="false" t="array" ref="CE40:CE40">SUM(IF(ISNUMBER(CE41:CE42),$T41:$T42*CE41:CE42,0))/SUM(IF(ISNUMBER(CE41:CE42),$T41:$T42,0))</f>
        <v>60</v>
      </c>
      <c r="CF40" s="104" t="n">
        <f aca="false" t="array" ref="CF40:CF40">SUM(IF(ISNUMBER(CF41:CF42),$T41:$T42*CF41:CF42,0))/SUM(IF(ISNUMBER(CF41:CF42),$T41:$T42,0))</f>
        <v>83.3333333333333</v>
      </c>
      <c r="CG40" s="104" t="n">
        <f aca="false" t="array" ref="CG40:CG40">SUM(IF(ISNUMBER(CG41:CG42),$T41:$T42*CG41:CG42,0))/SUM(IF(ISNUMBER(CG41:CG42),$T41:$T42,0))</f>
        <v>20.3333333333333</v>
      </c>
      <c r="CH40" s="104" t="n">
        <f aca="false" t="array" ref="CH40:CH40">SUM(IF(ISNUMBER(CH41:CH42),$T41:$T42*CH41:CH42,0))/SUM(IF(ISNUMBER(CH41:CH42),$T41:$T42,0))</f>
        <v>90.7777777777778</v>
      </c>
      <c r="CI40" s="104" t="n">
        <f aca="false" t="array" ref="CI40:CI40">SUM(IF(ISNUMBER(CI41:CI42),$T41:$T42*CI41:CI42,0))/SUM(IF(ISNUMBER(CI41:CI42),$T41:$T42,0))</f>
        <v>88.8888888888889</v>
      </c>
      <c r="CJ40" s="104" t="n">
        <f aca="false" t="array" ref="CJ40:CJ40">SUM(IF(ISNUMBER(CJ41:CJ42),$T41:$T42*CJ41:CJ42,0))/SUM(IF(ISNUMBER(CJ41:CJ42),$T41:$T42,0))</f>
        <v>21.3333333333333</v>
      </c>
      <c r="CK40" s="104" t="n">
        <f aca="false" t="array" ref="CK40:CK40">SUM(IF(ISNUMBER(CK41:CK42),$T41:$T42*CK41:CK42,0))/SUM(IF(ISNUMBER(CK41:CK42),$T41:$T42,0))</f>
        <v>50</v>
      </c>
      <c r="CL40" s="104" t="n">
        <f aca="false" t="array" ref="CL40:CL40">SUM(IF(ISNUMBER(CL41:CL42),$T41:$T42*CL41:CL42,0))/SUM(IF(ISNUMBER(CL41:CL42),$T41:$T42,0))</f>
        <v>27.7777777777778</v>
      </c>
      <c r="CM40" s="104" t="n">
        <f aca="false" t="array" ref="CM40:CM40">SUM(IF(ISNUMBER(CM41:CM42),$T41:$T42*CM41:CM42,0))/SUM(IF(ISNUMBER(CM41:CM42),$T41:$T42,0))</f>
        <v>98.1111111111111</v>
      </c>
      <c r="CN40" s="104" t="n">
        <f aca="false" t="array" ref="CN40:CN40">SUM(IF(ISNUMBER(CN41:CN42),$T41:$T42*CN41:CN42,0))/SUM(IF(ISNUMBER(CN41:CN42),$T41:$T42,0))</f>
        <v>33.3333333333333</v>
      </c>
      <c r="CO40" s="104" t="n">
        <f aca="false" t="array" ref="CO40:CO40">SUM(IF(ISNUMBER(CO41:CO42),$T41:$T42*CO41:CO42,0))/SUM(IF(ISNUMBER(CO41:CO42),$T41:$T42,0))</f>
        <v>50</v>
      </c>
      <c r="CP40" s="104" t="n">
        <f aca="false" t="array" ref="CP40:CP40">SUM(IF(ISNUMBER(CP41:CP42),$T41:$T42*CP41:CP42,0))/SUM(IF(ISNUMBER(CP41:CP42),$T41:$T42,0))</f>
        <v>33.3333333333333</v>
      </c>
      <c r="CQ40" s="104" t="n">
        <f aca="false" t="array" ref="CQ40:CQ40">SUM(IF(ISNUMBER(CQ41:CQ42),$T41:$T42*CQ41:CQ42,0))/SUM(IF(ISNUMBER(CQ41:CQ42),$T41:$T42,0))</f>
        <v>88.8888888888889</v>
      </c>
      <c r="CR40" s="104" t="n">
        <f aca="false" t="array" ref="CR40:CR40">SUM(IF(ISNUMBER(CR41:CR42),$T41:$T42*CR41:CR42,0))/SUM(IF(ISNUMBER(CR41:CR42),$T41:$T42,0))</f>
        <v>92.5555555555556</v>
      </c>
      <c r="CS40" s="104" t="n">
        <f aca="false" t="array" ref="CS40:CS40">SUM(IF(ISNUMBER(CS41:CS42),$T41:$T42*CS41:CS42,0))/SUM(IF(ISNUMBER(CS41:CS42),$T41:$T42,0))</f>
        <v>84.7777777777778</v>
      </c>
      <c r="CT40" s="104" t="n">
        <f aca="false" t="array" ref="CT40:CT40">SUM(IF(ISNUMBER(CT41:CT42),$T41:$T42*CT41:CT42,0))/SUM(IF(ISNUMBER(CT41:CT42),$T41:$T42,0))</f>
        <v>98.1111111111111</v>
      </c>
      <c r="CU40" s="104" t="n">
        <f aca="false" t="array" ref="CU40:CU40">SUM(IF(ISNUMBER(CU41:CU42),$T41:$T42*CU41:CU42,0))/SUM(IF(ISNUMBER(CU41:CU42),$T41:$T42,0))</f>
        <v>19.4444444444444</v>
      </c>
      <c r="CV40" s="104" t="n">
        <f aca="false" t="array" ref="CV40:CV40">SUM(IF(ISNUMBER(CV41:CV42),$T41:$T42*CV41:CV42,0))/SUM(IF(ISNUMBER(CV41:CV42),$T41:$T42,0))</f>
        <v>79.6666666666667</v>
      </c>
      <c r="CW40" s="104" t="n">
        <f aca="false" t="array" ref="CW40:CW40">SUM(IF(ISNUMBER(CW41:CW42),$T41:$T42*CW41:CW42,0))/SUM(IF(ISNUMBER(CW41:CW42),$T41:$T42,0))</f>
        <v>31.1111111111111</v>
      </c>
    </row>
    <row r="41" s="103" customFormat="true" ht="15.5" hidden="false" customHeight="false" outlineLevel="0" collapsed="false">
      <c r="A41" s="107" t="n">
        <v>2121</v>
      </c>
      <c r="B41" s="107" t="n">
        <v>4</v>
      </c>
      <c r="C41" s="103" t="str">
        <f aca="true">IF(ISBLANK(OFFSET('outliers treatment'!$A$3,MATCH($A41,'outliers treatment'!$A$4:$A$154,0),MATCH(C$4,'outliers treatment'!$4:$4,0)-1)),"",OFFSET('outliers treatment'!$A$3,MATCH($A41,'outliers treatment'!$A$4:$A$154,0),MATCH(C$4,'outliers treatment'!$4:$4,0)-1))</f>
        <v/>
      </c>
      <c r="D41" s="103" t="str">
        <f aca="true">IF(ISBLANK(OFFSET('outliers treatment'!$A$3,MATCH($A41,'outliers treatment'!$A$4:$A$154,0),MATCH(D$4,'outliers treatment'!$4:$4,0)-1)),"",OFFSET('outliers treatment'!$A$3,MATCH($A41,'outliers treatment'!$A$4:$A$154,0),MATCH(D$4,'outliers treatment'!$4:$4,0)-1))</f>
        <v>Law on consumer protection </v>
      </c>
      <c r="E41" s="103" t="str">
        <f aca="true">IF(ISBLANK(OFFSET('outliers treatment'!$A$3,MATCH($A41,'outliers treatment'!$A$4:$A$154,0),MATCH(E$4,'outliers treatment'!$4:$4,0)-1)),"",OFFSET('outliers treatment'!$A$3,MATCH($A41,'outliers treatment'!$A$4:$A$154,0),MATCH(E$4,'outliers treatment'!$4:$4,0)-1))</f>
        <v/>
      </c>
      <c r="F41" s="103" t="str">
        <f aca="true">IF(ISBLANK(OFFSET('outliers treatment'!$A$3,MATCH($A41,'outliers treatment'!$A$4:$A$154,0),MATCH(F$4,'outliers treatment'!$4:$4,0)-1)),"",OFFSET('outliers treatment'!$A$3,MATCH($A41,'outliers treatment'!$A$4:$A$154,0),MATCH(F$4,'outliers treatment'!$4:$4,0)-1))</f>
        <v/>
      </c>
      <c r="G41" s="103" t="str">
        <f aca="true">IF(ISBLANK(OFFSET('outliers treatment'!$A$3,MATCH($A41,'outliers treatment'!$A$4:$A$154,0),MATCH(G$4,'outliers treatment'!$4:$4,0)-1)),"",OFFSET('outliers treatment'!$A$3,MATCH($A41,'outliers treatment'!$A$4:$A$154,0),MATCH(G$4,'outliers treatment'!$4:$4,0)-1))</f>
        <v/>
      </c>
      <c r="H41" s="103" t="str">
        <f aca="true">IF(ISBLANK(OFFSET('outliers treatment'!$A$3,MATCH($A41,'outliers treatment'!$A$4:$A$154,0),MATCH(H$4,'outliers treatment'!$4:$4,0)-1)),"",OFFSET('outliers treatment'!$A$3,MATCH($A41,'outliers treatment'!$A$4:$A$154,0),MATCH(H$4,'outliers treatment'!$4:$4,0)-1))</f>
        <v/>
      </c>
      <c r="I41" s="103" t="str">
        <f aca="true">IF(ISBLANK(OFFSET('outliers treatment'!$A$3,MATCH($A41,'outliers treatment'!$A$4:$A$154,0),MATCH(I$4,'outliers treatment'!$4:$4,0)-1)),"",OFFSET('outliers treatment'!$A$3,MATCH($A41,'outliers treatment'!$A$4:$A$154,0),MATCH(I$4,'outliers treatment'!$4:$4,0)-1))</f>
        <v/>
      </c>
      <c r="J41" s="104" t="n">
        <f aca="false" t="array" ref="J41:J41">MIN(IF(ISNUMBER(V41:CW41),V41:CW41))</f>
        <v>0</v>
      </c>
      <c r="K41" s="103" t="n">
        <f aca="false" t="array" ref="K41:K41">MAX(IF(ISNUMBER(V41:CW41),V41:CW41))</f>
        <v>100</v>
      </c>
      <c r="L41" s="103" t="n">
        <f aca="true">IF(ISBLANK(OFFSET('outliers treatment'!$A$3,MATCH($A41,'outliers treatment'!$A$4:$A$154,0),MATCH(L$4,'outliers treatment'!$4:$4,0)-1)),"",OFFSET('outliers treatment'!$A$3,MATCH($A41,'outliers treatment'!$A$4:$A$154,0),MATCH(L$4,'outliers treatment'!$4:$4,0)-1))</f>
        <v>1</v>
      </c>
      <c r="M41" s="103" t="n">
        <f aca="true">IF(ISBLANK(OFFSET('outliers treatment'!$A$3,MATCH($A41,'outliers treatment'!$A$4:$A$154,0),MATCH(M$4,'outliers treatment'!$4:$4,0)-1)),"",OFFSET('outliers treatment'!$A$3,MATCH($A41,'outliers treatment'!$A$4:$A$154,0),MATCH(M$4,'outliers treatment'!$4:$4,0)-1))</f>
        <v>2</v>
      </c>
      <c r="N41" s="103" t="n">
        <f aca="true">IF(ISBLANK(OFFSET('outliers treatment'!$A$3,MATCH($A41,'outliers treatment'!$A$4:$A$154,0),MATCH(N$4,'outliers treatment'!$4:$4,0)-1)),"",OFFSET('outliers treatment'!$A$3,MATCH($A41,'outliers treatment'!$A$4:$A$154,0),MATCH(N$4,'outliers treatment'!$4:$4,0)-1))</f>
        <v>1</v>
      </c>
      <c r="O41" s="103" t="n">
        <f aca="true">IF(ISBLANK(OFFSET('outliers treatment'!$A$3,MATCH($A41,'outliers treatment'!$A$4:$A$154,0),MATCH(O$4,'outliers treatment'!$4:$4,0)-1)),"",OFFSET('outliers treatment'!$A$3,MATCH($A41,'outliers treatment'!$A$4:$A$154,0),MATCH(O$4,'outliers treatment'!$4:$4,0)-1))</f>
        <v>0</v>
      </c>
      <c r="P41" s="103" t="n">
        <f aca="true">IF(ISBLANK(OFFSET('outliers treatment'!$A$3,MATCH($A41,'outliers treatment'!$A$4:$A$154,0),MATCH(P$4,'outliers treatment'!$4:$4,0)-1)),"",OFFSET('outliers treatment'!$A$3,MATCH($A41,'outliers treatment'!$A$4:$A$154,0),MATCH(P$4,'outliers treatment'!$4:$4,0)-1))</f>
        <v>2</v>
      </c>
      <c r="Q41" s="103" t="n">
        <f aca="false">IFERROR(P41-O41,"")</f>
        <v>2</v>
      </c>
      <c r="R41" s="105" t="n">
        <f aca="false" t="array" ref="R41:R41">IFERROR(SKEW(IF(ISNUMBER(V41:CW41),V41:CW41,"")),"")</f>
        <v>-1.17162455831058</v>
      </c>
      <c r="S41" s="103" t="n">
        <v>0</v>
      </c>
      <c r="T41" s="103" t="n">
        <v>1</v>
      </c>
      <c r="U41" s="106" t="n">
        <f aca="false" t="array" ref="U41:U41">IF(B41&lt;4,"",1-IFERROR(SUM(ISNUMBER(V41:CW41)*(1-$V$3:$CW$3))/COUNTIF($V$3:$CW$3,0),0))</f>
        <v>0</v>
      </c>
      <c r="V41" s="104" t="n">
        <f aca="true">IF($L41="","",IF(ISNUMBER(OFFSET('Data transformed'!$A$4,MATCH($A41,'Data transformed'!$A$5:$A$185,0),MATCH(V$4,'Data transformed'!$4:$4,0)-1)), (MIN(MAX(OFFSET('Data transformed'!$A$4,MATCH($A41,'Data transformed'!$A$5:$A$185,0),MATCH(V$4,'Data transformed'!$4:$4,0)-1),$O41),$P41)-$O41)/$Q41*100,"NA"))</f>
        <v>100</v>
      </c>
      <c r="W41" s="104" t="n">
        <f aca="true">IF($L41="","",IF(ISNUMBER(OFFSET('Data transformed'!$A$4,MATCH($A41,'Data transformed'!$A$5:$A$185,0),MATCH(W$4,'Data transformed'!$4:$4,0)-1)), (MIN(MAX(OFFSET('Data transformed'!$A$4,MATCH($A41,'Data transformed'!$A$5:$A$185,0),MATCH(W$4,'Data transformed'!$4:$4,0)-1),$O41),$P41)-$O41)/$Q41*100,"NA"))</f>
        <v>100</v>
      </c>
      <c r="X41" s="104" t="n">
        <f aca="true">IF($L41="","",IF(ISNUMBER(OFFSET('Data transformed'!$A$4,MATCH($A41,'Data transformed'!$A$5:$A$185,0),MATCH(X$4,'Data transformed'!$4:$4,0)-1)), (MIN(MAX(OFFSET('Data transformed'!$A$4,MATCH($A41,'Data transformed'!$A$5:$A$185,0),MATCH(X$4,'Data transformed'!$4:$4,0)-1),$O41),$P41)-$O41)/$Q41*100,"NA"))</f>
        <v>100</v>
      </c>
      <c r="Y41" s="104" t="n">
        <f aca="true">IF($L41="","",IF(ISNUMBER(OFFSET('Data transformed'!$A$4,MATCH($A41,'Data transformed'!$A$5:$A$185,0),MATCH(Y$4,'Data transformed'!$4:$4,0)-1)), (MIN(MAX(OFFSET('Data transformed'!$A$4,MATCH($A41,'Data transformed'!$A$5:$A$185,0),MATCH(Y$4,'Data transformed'!$4:$4,0)-1),$O41),$P41)-$O41)/$Q41*100,"NA"))</f>
        <v>100</v>
      </c>
      <c r="Z41" s="104" t="n">
        <f aca="true">IF($L41="","",IF(ISNUMBER(OFFSET('Data transformed'!$A$4,MATCH($A41,'Data transformed'!$A$5:$A$185,0),MATCH(Z$4,'Data transformed'!$4:$4,0)-1)), (MIN(MAX(OFFSET('Data transformed'!$A$4,MATCH($A41,'Data transformed'!$A$5:$A$185,0),MATCH(Z$4,'Data transformed'!$4:$4,0)-1),$O41),$P41)-$O41)/$Q41*100,"NA"))</f>
        <v>100</v>
      </c>
      <c r="AA41" s="104" t="n">
        <f aca="true">IF($L41="","",IF(ISNUMBER(OFFSET('Data transformed'!$A$4,MATCH($A41,'Data transformed'!$A$5:$A$185,0),MATCH(AA$4,'Data transformed'!$4:$4,0)-1)), (MIN(MAX(OFFSET('Data transformed'!$A$4,MATCH($A41,'Data transformed'!$A$5:$A$185,0),MATCH(AA$4,'Data transformed'!$4:$4,0)-1),$O41),$P41)-$O41)/$Q41*100,"NA"))</f>
        <v>100</v>
      </c>
      <c r="AB41" s="104" t="n">
        <f aca="true">IF($L41="","",IF(ISNUMBER(OFFSET('Data transformed'!$A$4,MATCH($A41,'Data transformed'!$A$5:$A$185,0),MATCH(AB$4,'Data transformed'!$4:$4,0)-1)), (MIN(MAX(OFFSET('Data transformed'!$A$4,MATCH($A41,'Data transformed'!$A$5:$A$185,0),MATCH(AB$4,'Data transformed'!$4:$4,0)-1),$O41),$P41)-$O41)/$Q41*100,"NA"))</f>
        <v>100</v>
      </c>
      <c r="AC41" s="104" t="n">
        <f aca="true">IF($L41="","",IF(ISNUMBER(OFFSET('Data transformed'!$A$4,MATCH($A41,'Data transformed'!$A$5:$A$185,0),MATCH(AC$4,'Data transformed'!$4:$4,0)-1)), (MIN(MAX(OFFSET('Data transformed'!$A$4,MATCH($A41,'Data transformed'!$A$5:$A$185,0),MATCH(AC$4,'Data transformed'!$4:$4,0)-1),$O41),$P41)-$O41)/$Q41*100,"NA"))</f>
        <v>100</v>
      </c>
      <c r="AD41" s="104" t="n">
        <f aca="true">IF($L41="","",IF(ISNUMBER(OFFSET('Data transformed'!$A$4,MATCH($A41,'Data transformed'!$A$5:$A$185,0),MATCH(AD$4,'Data transformed'!$4:$4,0)-1)), (MIN(MAX(OFFSET('Data transformed'!$A$4,MATCH($A41,'Data transformed'!$A$5:$A$185,0),MATCH(AD$4,'Data transformed'!$4:$4,0)-1),$O41),$P41)-$O41)/$Q41*100,"NA"))</f>
        <v>100</v>
      </c>
      <c r="AE41" s="104" t="n">
        <f aca="true">IF($L41="","",IF(ISNUMBER(OFFSET('Data transformed'!$A$4,MATCH($A41,'Data transformed'!$A$5:$A$185,0),MATCH(AE$4,'Data transformed'!$4:$4,0)-1)), (MIN(MAX(OFFSET('Data transformed'!$A$4,MATCH($A41,'Data transformed'!$A$5:$A$185,0),MATCH(AE$4,'Data transformed'!$4:$4,0)-1),$O41),$P41)-$O41)/$Q41*100,"NA"))</f>
        <v>100</v>
      </c>
      <c r="AF41" s="104" t="n">
        <f aca="true">IF($L41="","",IF(ISNUMBER(OFFSET('Data transformed'!$A$4,MATCH($A41,'Data transformed'!$A$5:$A$185,0),MATCH(AF$4,'Data transformed'!$4:$4,0)-1)), (MIN(MAX(OFFSET('Data transformed'!$A$4,MATCH($A41,'Data transformed'!$A$5:$A$185,0),MATCH(AF$4,'Data transformed'!$4:$4,0)-1),$O41),$P41)-$O41)/$Q41*100,"NA"))</f>
        <v>100</v>
      </c>
      <c r="AG41" s="104" t="n">
        <f aca="true">IF($L41="","",IF(ISNUMBER(OFFSET('Data transformed'!$A$4,MATCH($A41,'Data transformed'!$A$5:$A$185,0),MATCH(AG$4,'Data transformed'!$4:$4,0)-1)), (MIN(MAX(OFFSET('Data transformed'!$A$4,MATCH($A41,'Data transformed'!$A$5:$A$185,0),MATCH(AG$4,'Data transformed'!$4:$4,0)-1),$O41),$P41)-$O41)/$Q41*100,"NA"))</f>
        <v>50</v>
      </c>
      <c r="AH41" s="104" t="n">
        <f aca="true">IF($L41="","",IF(ISNUMBER(OFFSET('Data transformed'!$A$4,MATCH($A41,'Data transformed'!$A$5:$A$185,0),MATCH(AH$4,'Data transformed'!$4:$4,0)-1)), (MIN(MAX(OFFSET('Data transformed'!$A$4,MATCH($A41,'Data transformed'!$A$5:$A$185,0),MATCH(AH$4,'Data transformed'!$4:$4,0)-1),$O41),$P41)-$O41)/$Q41*100,"NA"))</f>
        <v>100</v>
      </c>
      <c r="AI41" s="104" t="n">
        <f aca="true">IF($L41="","",IF(ISNUMBER(OFFSET('Data transformed'!$A$4,MATCH($A41,'Data transformed'!$A$5:$A$185,0),MATCH(AI$4,'Data transformed'!$4:$4,0)-1)), (MIN(MAX(OFFSET('Data transformed'!$A$4,MATCH($A41,'Data transformed'!$A$5:$A$185,0),MATCH(AI$4,'Data transformed'!$4:$4,0)-1),$O41),$P41)-$O41)/$Q41*100,"NA"))</f>
        <v>100</v>
      </c>
      <c r="AJ41" s="104" t="n">
        <f aca="true">IF($L41="","",IF(ISNUMBER(OFFSET('Data transformed'!$A$4,MATCH($A41,'Data transformed'!$A$5:$A$185,0),MATCH(AJ$4,'Data transformed'!$4:$4,0)-1)), (MIN(MAX(OFFSET('Data transformed'!$A$4,MATCH($A41,'Data transformed'!$A$5:$A$185,0),MATCH(AJ$4,'Data transformed'!$4:$4,0)-1),$O41),$P41)-$O41)/$Q41*100,"NA"))</f>
        <v>100</v>
      </c>
      <c r="AK41" s="104" t="n">
        <f aca="true">IF($L41="","",IF(ISNUMBER(OFFSET('Data transformed'!$A$4,MATCH($A41,'Data transformed'!$A$5:$A$185,0),MATCH(AK$4,'Data transformed'!$4:$4,0)-1)), (MIN(MAX(OFFSET('Data transformed'!$A$4,MATCH($A41,'Data transformed'!$A$5:$A$185,0),MATCH(AK$4,'Data transformed'!$4:$4,0)-1),$O41),$P41)-$O41)/$Q41*100,"NA"))</f>
        <v>100</v>
      </c>
      <c r="AL41" s="104" t="n">
        <f aca="true">IF($L41="","",IF(ISNUMBER(OFFSET('Data transformed'!$A$4,MATCH($A41,'Data transformed'!$A$5:$A$185,0),MATCH(AL$4,'Data transformed'!$4:$4,0)-1)), (MIN(MAX(OFFSET('Data transformed'!$A$4,MATCH($A41,'Data transformed'!$A$5:$A$185,0),MATCH(AL$4,'Data transformed'!$4:$4,0)-1),$O41),$P41)-$O41)/$Q41*100,"NA"))</f>
        <v>100</v>
      </c>
      <c r="AM41" s="104" t="n">
        <f aca="true">IF($L41="","",IF(ISNUMBER(OFFSET('Data transformed'!$A$4,MATCH($A41,'Data transformed'!$A$5:$A$185,0),MATCH(AM$4,'Data transformed'!$4:$4,0)-1)), (MIN(MAX(OFFSET('Data transformed'!$A$4,MATCH($A41,'Data transformed'!$A$5:$A$185,0),MATCH(AM$4,'Data transformed'!$4:$4,0)-1),$O41),$P41)-$O41)/$Q41*100,"NA"))</f>
        <v>100</v>
      </c>
      <c r="AN41" s="104" t="n">
        <f aca="true">IF($L41="","",IF(ISNUMBER(OFFSET('Data transformed'!$A$4,MATCH($A41,'Data transformed'!$A$5:$A$185,0),MATCH(AN$4,'Data transformed'!$4:$4,0)-1)), (MIN(MAX(OFFSET('Data transformed'!$A$4,MATCH($A41,'Data transformed'!$A$5:$A$185,0),MATCH(AN$4,'Data transformed'!$4:$4,0)-1),$O41),$P41)-$O41)/$Q41*100,"NA"))</f>
        <v>100</v>
      </c>
      <c r="AO41" s="104" t="n">
        <f aca="true">IF($L41="","",IF(ISNUMBER(OFFSET('Data transformed'!$A$4,MATCH($A41,'Data transformed'!$A$5:$A$185,0),MATCH(AO$4,'Data transformed'!$4:$4,0)-1)), (MIN(MAX(OFFSET('Data transformed'!$A$4,MATCH($A41,'Data transformed'!$A$5:$A$185,0),MATCH(AO$4,'Data transformed'!$4:$4,0)-1),$O41),$P41)-$O41)/$Q41*100,"NA"))</f>
        <v>100</v>
      </c>
      <c r="AP41" s="104" t="n">
        <f aca="true">IF($L41="","",IF(ISNUMBER(OFFSET('Data transformed'!$A$4,MATCH($A41,'Data transformed'!$A$5:$A$185,0),MATCH(AP$4,'Data transformed'!$4:$4,0)-1)), (MIN(MAX(OFFSET('Data transformed'!$A$4,MATCH($A41,'Data transformed'!$A$5:$A$185,0),MATCH(AP$4,'Data transformed'!$4:$4,0)-1),$O41),$P41)-$O41)/$Q41*100,"NA"))</f>
        <v>100</v>
      </c>
      <c r="AQ41" s="104" t="n">
        <f aca="true">IF($L41="","",IF(ISNUMBER(OFFSET('Data transformed'!$A$4,MATCH($A41,'Data transformed'!$A$5:$A$185,0),MATCH(AQ$4,'Data transformed'!$4:$4,0)-1)), (MIN(MAX(OFFSET('Data transformed'!$A$4,MATCH($A41,'Data transformed'!$A$5:$A$185,0),MATCH(AQ$4,'Data transformed'!$4:$4,0)-1),$O41),$P41)-$O41)/$Q41*100,"NA"))</f>
        <v>100</v>
      </c>
      <c r="AR41" s="104" t="n">
        <f aca="true">IF($L41="","",IF(ISNUMBER(OFFSET('Data transformed'!$A$4,MATCH($A41,'Data transformed'!$A$5:$A$185,0),MATCH(AR$4,'Data transformed'!$4:$4,0)-1)), (MIN(MAX(OFFSET('Data transformed'!$A$4,MATCH($A41,'Data transformed'!$A$5:$A$185,0),MATCH(AR$4,'Data transformed'!$4:$4,0)-1),$O41),$P41)-$O41)/$Q41*100,"NA"))</f>
        <v>100</v>
      </c>
      <c r="AS41" s="104" t="n">
        <f aca="true">IF($L41="","",IF(ISNUMBER(OFFSET('Data transformed'!$A$4,MATCH($A41,'Data transformed'!$A$5:$A$185,0),MATCH(AS$4,'Data transformed'!$4:$4,0)-1)), (MIN(MAX(OFFSET('Data transformed'!$A$4,MATCH($A41,'Data transformed'!$A$5:$A$185,0),MATCH(AS$4,'Data transformed'!$4:$4,0)-1),$O41),$P41)-$O41)/$Q41*100,"NA"))</f>
        <v>0</v>
      </c>
      <c r="AT41" s="104" t="n">
        <f aca="true">IF($L41="","",IF(ISNUMBER(OFFSET('Data transformed'!$A$4,MATCH($A41,'Data transformed'!$A$5:$A$185,0),MATCH(AT$4,'Data transformed'!$4:$4,0)-1)), (MIN(MAX(OFFSET('Data transformed'!$A$4,MATCH($A41,'Data transformed'!$A$5:$A$185,0),MATCH(AT$4,'Data transformed'!$4:$4,0)-1),$O41),$P41)-$O41)/$Q41*100,"NA"))</f>
        <v>100</v>
      </c>
      <c r="AU41" s="104" t="n">
        <f aca="true">IF($L41="","",IF(ISNUMBER(OFFSET('Data transformed'!$A$4,MATCH($A41,'Data transformed'!$A$5:$A$185,0),MATCH(AU$4,'Data transformed'!$4:$4,0)-1)), (MIN(MAX(OFFSET('Data transformed'!$A$4,MATCH($A41,'Data transformed'!$A$5:$A$185,0),MATCH(AU$4,'Data transformed'!$4:$4,0)-1),$O41),$P41)-$O41)/$Q41*100,"NA"))</f>
        <v>100</v>
      </c>
      <c r="AV41" s="104" t="n">
        <f aca="true">IF($L41="","",IF(ISNUMBER(OFFSET('Data transformed'!$A$4,MATCH($A41,'Data transformed'!$A$5:$A$185,0),MATCH(AV$4,'Data transformed'!$4:$4,0)-1)), (MIN(MAX(OFFSET('Data transformed'!$A$4,MATCH($A41,'Data transformed'!$A$5:$A$185,0),MATCH(AV$4,'Data transformed'!$4:$4,0)-1),$O41),$P41)-$O41)/$Q41*100,"NA"))</f>
        <v>100</v>
      </c>
      <c r="AW41" s="104" t="n">
        <f aca="true">IF($L41="","",IF(ISNUMBER(OFFSET('Data transformed'!$A$4,MATCH($A41,'Data transformed'!$A$5:$A$185,0),MATCH(AW$4,'Data transformed'!$4:$4,0)-1)), (MIN(MAX(OFFSET('Data transformed'!$A$4,MATCH($A41,'Data transformed'!$A$5:$A$185,0),MATCH(AW$4,'Data transformed'!$4:$4,0)-1),$O41),$P41)-$O41)/$Q41*100,"NA"))</f>
        <v>0</v>
      </c>
      <c r="AX41" s="104" t="n">
        <f aca="true">IF($L41="","",IF(ISNUMBER(OFFSET('Data transformed'!$A$4,MATCH($A41,'Data transformed'!$A$5:$A$185,0),MATCH(AX$4,'Data transformed'!$4:$4,0)-1)), (MIN(MAX(OFFSET('Data transformed'!$A$4,MATCH($A41,'Data transformed'!$A$5:$A$185,0),MATCH(AX$4,'Data transformed'!$4:$4,0)-1),$O41),$P41)-$O41)/$Q41*100,"NA"))</f>
        <v>100</v>
      </c>
      <c r="AY41" s="104" t="n">
        <f aca="true">IF($L41="","",IF(ISNUMBER(OFFSET('Data transformed'!$A$4,MATCH($A41,'Data transformed'!$A$5:$A$185,0),MATCH(AY$4,'Data transformed'!$4:$4,0)-1)), (MIN(MAX(OFFSET('Data transformed'!$A$4,MATCH($A41,'Data transformed'!$A$5:$A$185,0),MATCH(AY$4,'Data transformed'!$4:$4,0)-1),$O41),$P41)-$O41)/$Q41*100,"NA"))</f>
        <v>100</v>
      </c>
      <c r="AZ41" s="104" t="n">
        <f aca="true">IF($L41="","",IF(ISNUMBER(OFFSET('Data transformed'!$A$4,MATCH($A41,'Data transformed'!$A$5:$A$185,0),MATCH(AZ$4,'Data transformed'!$4:$4,0)-1)), (MIN(MAX(OFFSET('Data transformed'!$A$4,MATCH($A41,'Data transformed'!$A$5:$A$185,0),MATCH(AZ$4,'Data transformed'!$4:$4,0)-1),$O41),$P41)-$O41)/$Q41*100,"NA"))</f>
        <v>100</v>
      </c>
      <c r="BA41" s="104" t="n">
        <f aca="true">IF($L41="","",IF(ISNUMBER(OFFSET('Data transformed'!$A$4,MATCH($A41,'Data transformed'!$A$5:$A$185,0),MATCH(BA$4,'Data transformed'!$4:$4,0)-1)), (MIN(MAX(OFFSET('Data transformed'!$A$4,MATCH($A41,'Data transformed'!$A$5:$A$185,0),MATCH(BA$4,'Data transformed'!$4:$4,0)-1),$O41),$P41)-$O41)/$Q41*100,"NA"))</f>
        <v>100</v>
      </c>
      <c r="BB41" s="104" t="n">
        <f aca="true">IF($L41="","",IF(ISNUMBER(OFFSET('Data transformed'!$A$4,MATCH($A41,'Data transformed'!$A$5:$A$185,0),MATCH(BB$4,'Data transformed'!$4:$4,0)-1)), (MIN(MAX(OFFSET('Data transformed'!$A$4,MATCH($A41,'Data transformed'!$A$5:$A$185,0),MATCH(BB$4,'Data transformed'!$4:$4,0)-1),$O41),$P41)-$O41)/$Q41*100,"NA"))</f>
        <v>0</v>
      </c>
      <c r="BC41" s="104" t="n">
        <f aca="true">IF($L41="","",IF(ISNUMBER(OFFSET('Data transformed'!$A$4,MATCH($A41,'Data transformed'!$A$5:$A$185,0),MATCH(BC$4,'Data transformed'!$4:$4,0)-1)), (MIN(MAX(OFFSET('Data transformed'!$A$4,MATCH($A41,'Data transformed'!$A$5:$A$185,0),MATCH(BC$4,'Data transformed'!$4:$4,0)-1),$O41),$P41)-$O41)/$Q41*100,"NA"))</f>
        <v>0</v>
      </c>
      <c r="BD41" s="104" t="n">
        <f aca="true">IF($L41="","",IF(ISNUMBER(OFFSET('Data transformed'!$A$4,MATCH($A41,'Data transformed'!$A$5:$A$185,0),MATCH(BD$4,'Data transformed'!$4:$4,0)-1)), (MIN(MAX(OFFSET('Data transformed'!$A$4,MATCH($A41,'Data transformed'!$A$5:$A$185,0),MATCH(BD$4,'Data transformed'!$4:$4,0)-1),$O41),$P41)-$O41)/$Q41*100,"NA"))</f>
        <v>100</v>
      </c>
      <c r="BE41" s="104" t="n">
        <f aca="true">IF($L41="","",IF(ISNUMBER(OFFSET('Data transformed'!$A$4,MATCH($A41,'Data transformed'!$A$5:$A$185,0),MATCH(BE$4,'Data transformed'!$4:$4,0)-1)), (MIN(MAX(OFFSET('Data transformed'!$A$4,MATCH($A41,'Data transformed'!$A$5:$A$185,0),MATCH(BE$4,'Data transformed'!$4:$4,0)-1),$O41),$P41)-$O41)/$Q41*100,"NA"))</f>
        <v>100</v>
      </c>
      <c r="BF41" s="104" t="n">
        <f aca="true">IF($L41="","",IF(ISNUMBER(OFFSET('Data transformed'!$A$4,MATCH($A41,'Data transformed'!$A$5:$A$185,0),MATCH(BF$4,'Data transformed'!$4:$4,0)-1)), (MIN(MAX(OFFSET('Data transformed'!$A$4,MATCH($A41,'Data transformed'!$A$5:$A$185,0),MATCH(BF$4,'Data transformed'!$4:$4,0)-1),$O41),$P41)-$O41)/$Q41*100,"NA"))</f>
        <v>100</v>
      </c>
      <c r="BG41" s="104" t="n">
        <f aca="true">IF($L41="","",IF(ISNUMBER(OFFSET('Data transformed'!$A$4,MATCH($A41,'Data transformed'!$A$5:$A$185,0),MATCH(BG$4,'Data transformed'!$4:$4,0)-1)), (MIN(MAX(OFFSET('Data transformed'!$A$4,MATCH($A41,'Data transformed'!$A$5:$A$185,0),MATCH(BG$4,'Data transformed'!$4:$4,0)-1),$O41),$P41)-$O41)/$Q41*100,"NA"))</f>
        <v>100</v>
      </c>
      <c r="BH41" s="104" t="n">
        <f aca="true">IF($L41="","",IF(ISNUMBER(OFFSET('Data transformed'!$A$4,MATCH($A41,'Data transformed'!$A$5:$A$185,0),MATCH(BH$4,'Data transformed'!$4:$4,0)-1)), (MIN(MAX(OFFSET('Data transformed'!$A$4,MATCH($A41,'Data transformed'!$A$5:$A$185,0),MATCH(BH$4,'Data transformed'!$4:$4,0)-1),$O41),$P41)-$O41)/$Q41*100,"NA"))</f>
        <v>100</v>
      </c>
      <c r="BI41" s="104" t="n">
        <f aca="true">IF($L41="","",IF(ISNUMBER(OFFSET('Data transformed'!$A$4,MATCH($A41,'Data transformed'!$A$5:$A$185,0),MATCH(BI$4,'Data transformed'!$4:$4,0)-1)), (MIN(MAX(OFFSET('Data transformed'!$A$4,MATCH($A41,'Data transformed'!$A$5:$A$185,0),MATCH(BI$4,'Data transformed'!$4:$4,0)-1),$O41),$P41)-$O41)/$Q41*100,"NA"))</f>
        <v>50</v>
      </c>
      <c r="BJ41" s="104" t="n">
        <f aca="true">IF($L41="","",IF(ISNUMBER(OFFSET('Data transformed'!$A$4,MATCH($A41,'Data transformed'!$A$5:$A$185,0),MATCH(BJ$4,'Data transformed'!$4:$4,0)-1)), (MIN(MAX(OFFSET('Data transformed'!$A$4,MATCH($A41,'Data transformed'!$A$5:$A$185,0),MATCH(BJ$4,'Data transformed'!$4:$4,0)-1),$O41),$P41)-$O41)/$Q41*100,"NA"))</f>
        <v>100</v>
      </c>
      <c r="BK41" s="104" t="n">
        <f aca="true">IF($L41="","",IF(ISNUMBER(OFFSET('Data transformed'!$A$4,MATCH($A41,'Data transformed'!$A$5:$A$185,0),MATCH(BK$4,'Data transformed'!$4:$4,0)-1)), (MIN(MAX(OFFSET('Data transformed'!$A$4,MATCH($A41,'Data transformed'!$A$5:$A$185,0),MATCH(BK$4,'Data transformed'!$4:$4,0)-1),$O41),$P41)-$O41)/$Q41*100,"NA"))</f>
        <v>0</v>
      </c>
      <c r="BL41" s="104" t="n">
        <f aca="true">IF($L41="","",IF(ISNUMBER(OFFSET('Data transformed'!$A$4,MATCH($A41,'Data transformed'!$A$5:$A$185,0),MATCH(BL$4,'Data transformed'!$4:$4,0)-1)), (MIN(MAX(OFFSET('Data transformed'!$A$4,MATCH($A41,'Data transformed'!$A$5:$A$185,0),MATCH(BL$4,'Data transformed'!$4:$4,0)-1),$O41),$P41)-$O41)/$Q41*100,"NA"))</f>
        <v>100</v>
      </c>
      <c r="BM41" s="104" t="n">
        <f aca="true">IF($L41="","",IF(ISNUMBER(OFFSET('Data transformed'!$A$4,MATCH($A41,'Data transformed'!$A$5:$A$185,0),MATCH(BM$4,'Data transformed'!$4:$4,0)-1)), (MIN(MAX(OFFSET('Data transformed'!$A$4,MATCH($A41,'Data transformed'!$A$5:$A$185,0),MATCH(BM$4,'Data transformed'!$4:$4,0)-1),$O41),$P41)-$O41)/$Q41*100,"NA"))</f>
        <v>100</v>
      </c>
      <c r="BN41" s="104" t="n">
        <f aca="true">IF($L41="","",IF(ISNUMBER(OFFSET('Data transformed'!$A$4,MATCH($A41,'Data transformed'!$A$5:$A$185,0),MATCH(BN$4,'Data transformed'!$4:$4,0)-1)), (MIN(MAX(OFFSET('Data transformed'!$A$4,MATCH($A41,'Data transformed'!$A$5:$A$185,0),MATCH(BN$4,'Data transformed'!$4:$4,0)-1),$O41),$P41)-$O41)/$Q41*100,"NA"))</f>
        <v>0</v>
      </c>
      <c r="BO41" s="104" t="n">
        <f aca="true">IF($L41="","",IF(ISNUMBER(OFFSET('Data transformed'!$A$4,MATCH($A41,'Data transformed'!$A$5:$A$185,0),MATCH(BO$4,'Data transformed'!$4:$4,0)-1)), (MIN(MAX(OFFSET('Data transformed'!$A$4,MATCH($A41,'Data transformed'!$A$5:$A$185,0),MATCH(BO$4,'Data transformed'!$4:$4,0)-1),$O41),$P41)-$O41)/$Q41*100,"NA"))</f>
        <v>0</v>
      </c>
      <c r="BP41" s="104" t="n">
        <f aca="true">IF($L41="","",IF(ISNUMBER(OFFSET('Data transformed'!$A$4,MATCH($A41,'Data transformed'!$A$5:$A$185,0),MATCH(BP$4,'Data transformed'!$4:$4,0)-1)), (MIN(MAX(OFFSET('Data transformed'!$A$4,MATCH($A41,'Data transformed'!$A$5:$A$185,0),MATCH(BP$4,'Data transformed'!$4:$4,0)-1),$O41),$P41)-$O41)/$Q41*100,"NA"))</f>
        <v>100</v>
      </c>
      <c r="BQ41" s="104" t="n">
        <f aca="true">IF($L41="","",IF(ISNUMBER(OFFSET('Data transformed'!$A$4,MATCH($A41,'Data transformed'!$A$5:$A$185,0),MATCH(BQ$4,'Data transformed'!$4:$4,0)-1)), (MIN(MAX(OFFSET('Data transformed'!$A$4,MATCH($A41,'Data transformed'!$A$5:$A$185,0),MATCH(BQ$4,'Data transformed'!$4:$4,0)-1),$O41),$P41)-$O41)/$Q41*100,"NA"))</f>
        <v>0</v>
      </c>
      <c r="BR41" s="104" t="n">
        <f aca="true">IF($L41="","",IF(ISNUMBER(OFFSET('Data transformed'!$A$4,MATCH($A41,'Data transformed'!$A$5:$A$185,0),MATCH(BR$4,'Data transformed'!$4:$4,0)-1)), (MIN(MAX(OFFSET('Data transformed'!$A$4,MATCH($A41,'Data transformed'!$A$5:$A$185,0),MATCH(BR$4,'Data transformed'!$4:$4,0)-1),$O41),$P41)-$O41)/$Q41*100,"NA"))</f>
        <v>100</v>
      </c>
      <c r="BS41" s="104" t="n">
        <f aca="true">IF($L41="","",IF(ISNUMBER(OFFSET('Data transformed'!$A$4,MATCH($A41,'Data transformed'!$A$5:$A$185,0),MATCH(BS$4,'Data transformed'!$4:$4,0)-1)), (MIN(MAX(OFFSET('Data transformed'!$A$4,MATCH($A41,'Data transformed'!$A$5:$A$185,0),MATCH(BS$4,'Data transformed'!$4:$4,0)-1),$O41),$P41)-$O41)/$Q41*100,"NA"))</f>
        <v>100</v>
      </c>
      <c r="BT41" s="104" t="n">
        <f aca="true">IF($L41="","",IF(ISNUMBER(OFFSET('Data transformed'!$A$4,MATCH($A41,'Data transformed'!$A$5:$A$185,0),MATCH(BT$4,'Data transformed'!$4:$4,0)-1)), (MIN(MAX(OFFSET('Data transformed'!$A$4,MATCH($A41,'Data transformed'!$A$5:$A$185,0),MATCH(BT$4,'Data transformed'!$4:$4,0)-1),$O41),$P41)-$O41)/$Q41*100,"NA"))</f>
        <v>100</v>
      </c>
      <c r="BU41" s="104" t="n">
        <f aca="true">IF($L41="","",IF(ISNUMBER(OFFSET('Data transformed'!$A$4,MATCH($A41,'Data transformed'!$A$5:$A$185,0),MATCH(BU$4,'Data transformed'!$4:$4,0)-1)), (MIN(MAX(OFFSET('Data transformed'!$A$4,MATCH($A41,'Data transformed'!$A$5:$A$185,0),MATCH(BU$4,'Data transformed'!$4:$4,0)-1),$O41),$P41)-$O41)/$Q41*100,"NA"))</f>
        <v>100</v>
      </c>
      <c r="BV41" s="104" t="n">
        <f aca="true">IF($L41="","",IF(ISNUMBER(OFFSET('Data transformed'!$A$4,MATCH($A41,'Data transformed'!$A$5:$A$185,0),MATCH(BV$4,'Data transformed'!$4:$4,0)-1)), (MIN(MAX(OFFSET('Data transformed'!$A$4,MATCH($A41,'Data transformed'!$A$5:$A$185,0),MATCH(BV$4,'Data transformed'!$4:$4,0)-1),$O41),$P41)-$O41)/$Q41*100,"NA"))</f>
        <v>100</v>
      </c>
      <c r="BW41" s="104" t="n">
        <f aca="true">IF($L41="","",IF(ISNUMBER(OFFSET('Data transformed'!$A$4,MATCH($A41,'Data transformed'!$A$5:$A$185,0),MATCH(BW$4,'Data transformed'!$4:$4,0)-1)), (MIN(MAX(OFFSET('Data transformed'!$A$4,MATCH($A41,'Data transformed'!$A$5:$A$185,0),MATCH(BW$4,'Data transformed'!$4:$4,0)-1),$O41),$P41)-$O41)/$Q41*100,"NA"))</f>
        <v>0</v>
      </c>
      <c r="BX41" s="104" t="n">
        <f aca="true">IF($L41="","",IF(ISNUMBER(OFFSET('Data transformed'!$A$4,MATCH($A41,'Data transformed'!$A$5:$A$185,0),MATCH(BX$4,'Data transformed'!$4:$4,0)-1)), (MIN(MAX(OFFSET('Data transformed'!$A$4,MATCH($A41,'Data transformed'!$A$5:$A$185,0),MATCH(BX$4,'Data transformed'!$4:$4,0)-1),$O41),$P41)-$O41)/$Q41*100,"NA"))</f>
        <v>100</v>
      </c>
      <c r="BY41" s="104" t="n">
        <f aca="true">IF($L41="","",IF(ISNUMBER(OFFSET('Data transformed'!$A$4,MATCH($A41,'Data transformed'!$A$5:$A$185,0),MATCH(BY$4,'Data transformed'!$4:$4,0)-1)), (MIN(MAX(OFFSET('Data transformed'!$A$4,MATCH($A41,'Data transformed'!$A$5:$A$185,0),MATCH(BY$4,'Data transformed'!$4:$4,0)-1),$O41),$P41)-$O41)/$Q41*100,"NA"))</f>
        <v>100</v>
      </c>
      <c r="BZ41" s="104" t="n">
        <f aca="true">IF($L41="","",IF(ISNUMBER(OFFSET('Data transformed'!$A$4,MATCH($A41,'Data transformed'!$A$5:$A$185,0),MATCH(BZ$4,'Data transformed'!$4:$4,0)-1)), (MIN(MAX(OFFSET('Data transformed'!$A$4,MATCH($A41,'Data transformed'!$A$5:$A$185,0),MATCH(BZ$4,'Data transformed'!$4:$4,0)-1),$O41),$P41)-$O41)/$Q41*100,"NA"))</f>
        <v>100</v>
      </c>
      <c r="CA41" s="104" t="n">
        <f aca="true">IF($L41="","",IF(ISNUMBER(OFFSET('Data transformed'!$A$4,MATCH($A41,'Data transformed'!$A$5:$A$185,0),MATCH(CA$4,'Data transformed'!$4:$4,0)-1)), (MIN(MAX(OFFSET('Data transformed'!$A$4,MATCH($A41,'Data transformed'!$A$5:$A$185,0),MATCH(CA$4,'Data transformed'!$4:$4,0)-1),$O41),$P41)-$O41)/$Q41*100,"NA"))</f>
        <v>0</v>
      </c>
      <c r="CB41" s="104" t="n">
        <f aca="true">IF($L41="","",IF(ISNUMBER(OFFSET('Data transformed'!$A$4,MATCH($A41,'Data transformed'!$A$5:$A$185,0),MATCH(CB$4,'Data transformed'!$4:$4,0)-1)), (MIN(MAX(OFFSET('Data transformed'!$A$4,MATCH($A41,'Data transformed'!$A$5:$A$185,0),MATCH(CB$4,'Data transformed'!$4:$4,0)-1),$O41),$P41)-$O41)/$Q41*100,"NA"))</f>
        <v>50</v>
      </c>
      <c r="CC41" s="104" t="n">
        <f aca="true">IF($L41="","",IF(ISNUMBER(OFFSET('Data transformed'!$A$4,MATCH($A41,'Data transformed'!$A$5:$A$185,0),MATCH(CC$4,'Data transformed'!$4:$4,0)-1)), (MIN(MAX(OFFSET('Data transformed'!$A$4,MATCH($A41,'Data transformed'!$A$5:$A$185,0),MATCH(CC$4,'Data transformed'!$4:$4,0)-1),$O41),$P41)-$O41)/$Q41*100,"NA"))</f>
        <v>100</v>
      </c>
      <c r="CD41" s="104" t="n">
        <f aca="true">IF($L41="","",IF(ISNUMBER(OFFSET('Data transformed'!$A$4,MATCH($A41,'Data transformed'!$A$5:$A$185,0),MATCH(CD$4,'Data transformed'!$4:$4,0)-1)), (MIN(MAX(OFFSET('Data transformed'!$A$4,MATCH($A41,'Data transformed'!$A$5:$A$185,0),MATCH(CD$4,'Data transformed'!$4:$4,0)-1),$O41),$P41)-$O41)/$Q41*100,"NA"))</f>
        <v>100</v>
      </c>
      <c r="CE41" s="104" t="n">
        <f aca="true">IF($L41="","",IF(ISNUMBER(OFFSET('Data transformed'!$A$4,MATCH($A41,'Data transformed'!$A$5:$A$185,0),MATCH(CE$4,'Data transformed'!$4:$4,0)-1)), (MIN(MAX(OFFSET('Data transformed'!$A$4,MATCH($A41,'Data transformed'!$A$5:$A$185,0),MATCH(CE$4,'Data transformed'!$4:$4,0)-1),$O41),$P41)-$O41)/$Q41*100,"NA"))</f>
        <v>50</v>
      </c>
      <c r="CF41" s="104" t="n">
        <f aca="true">IF($L41="","",IF(ISNUMBER(OFFSET('Data transformed'!$A$4,MATCH($A41,'Data transformed'!$A$5:$A$185,0),MATCH(CF$4,'Data transformed'!$4:$4,0)-1)), (MIN(MAX(OFFSET('Data transformed'!$A$4,MATCH($A41,'Data transformed'!$A$5:$A$185,0),MATCH(CF$4,'Data transformed'!$4:$4,0)-1),$O41),$P41)-$O41)/$Q41*100,"NA"))</f>
        <v>100</v>
      </c>
      <c r="CG41" s="104" t="n">
        <f aca="true">IF($L41="","",IF(ISNUMBER(OFFSET('Data transformed'!$A$4,MATCH($A41,'Data transformed'!$A$5:$A$185,0),MATCH(CG$4,'Data transformed'!$4:$4,0)-1)), (MIN(MAX(OFFSET('Data transformed'!$A$4,MATCH($A41,'Data transformed'!$A$5:$A$185,0),MATCH(CG$4,'Data transformed'!$4:$4,0)-1),$O41),$P41)-$O41)/$Q41*100,"NA"))</f>
        <v>0</v>
      </c>
      <c r="CH41" s="104" t="n">
        <f aca="true">IF($L41="","",IF(ISNUMBER(OFFSET('Data transformed'!$A$4,MATCH($A41,'Data transformed'!$A$5:$A$185,0),MATCH(CH$4,'Data transformed'!$4:$4,0)-1)), (MIN(MAX(OFFSET('Data transformed'!$A$4,MATCH($A41,'Data transformed'!$A$5:$A$185,0),MATCH(CH$4,'Data transformed'!$4:$4,0)-1),$O41),$P41)-$O41)/$Q41*100,"NA"))</f>
        <v>100</v>
      </c>
      <c r="CI41" s="104" t="n">
        <f aca="true">IF($L41="","",IF(ISNUMBER(OFFSET('Data transformed'!$A$4,MATCH($A41,'Data transformed'!$A$5:$A$185,0),MATCH(CI$4,'Data transformed'!$4:$4,0)-1)), (MIN(MAX(OFFSET('Data transformed'!$A$4,MATCH($A41,'Data transformed'!$A$5:$A$185,0),MATCH(CI$4,'Data transformed'!$4:$4,0)-1),$O41),$P41)-$O41)/$Q41*100,"NA"))</f>
        <v>100</v>
      </c>
      <c r="CJ41" s="104" t="n">
        <f aca="true">IF($L41="","",IF(ISNUMBER(OFFSET('Data transformed'!$A$4,MATCH($A41,'Data transformed'!$A$5:$A$185,0),MATCH(CJ$4,'Data transformed'!$4:$4,0)-1)), (MIN(MAX(OFFSET('Data transformed'!$A$4,MATCH($A41,'Data transformed'!$A$5:$A$185,0),MATCH(CJ$4,'Data transformed'!$4:$4,0)-1),$O41),$P41)-$O41)/$Q41*100,"NA"))</f>
        <v>0</v>
      </c>
      <c r="CK41" s="104" t="n">
        <f aca="true">IF($L41="","",IF(ISNUMBER(OFFSET('Data transformed'!$A$4,MATCH($A41,'Data transformed'!$A$5:$A$185,0),MATCH(CK$4,'Data transformed'!$4:$4,0)-1)), (MIN(MAX(OFFSET('Data transformed'!$A$4,MATCH($A41,'Data transformed'!$A$5:$A$185,0),MATCH(CK$4,'Data transformed'!$4:$4,0)-1),$O41),$P41)-$O41)/$Q41*100,"NA"))</f>
        <v>50</v>
      </c>
      <c r="CL41" s="104" t="n">
        <f aca="true">IF($L41="","",IF(ISNUMBER(OFFSET('Data transformed'!$A$4,MATCH($A41,'Data transformed'!$A$5:$A$185,0),MATCH(CL$4,'Data transformed'!$4:$4,0)-1)), (MIN(MAX(OFFSET('Data transformed'!$A$4,MATCH($A41,'Data transformed'!$A$5:$A$185,0),MATCH(CL$4,'Data transformed'!$4:$4,0)-1),$O41),$P41)-$O41)/$Q41*100,"NA"))</f>
        <v>0</v>
      </c>
      <c r="CM41" s="104" t="n">
        <f aca="true">IF($L41="","",IF(ISNUMBER(OFFSET('Data transformed'!$A$4,MATCH($A41,'Data transformed'!$A$5:$A$185,0),MATCH(CM$4,'Data transformed'!$4:$4,0)-1)), (MIN(MAX(OFFSET('Data transformed'!$A$4,MATCH($A41,'Data transformed'!$A$5:$A$185,0),MATCH(CM$4,'Data transformed'!$4:$4,0)-1),$O41),$P41)-$O41)/$Q41*100,"NA"))</f>
        <v>100</v>
      </c>
      <c r="CN41" s="104" t="n">
        <f aca="true">IF($L41="","",IF(ISNUMBER(OFFSET('Data transformed'!$A$4,MATCH($A41,'Data transformed'!$A$5:$A$185,0),MATCH(CN$4,'Data transformed'!$4:$4,0)-1)), (MIN(MAX(OFFSET('Data transformed'!$A$4,MATCH($A41,'Data transformed'!$A$5:$A$185,0),MATCH(CN$4,'Data transformed'!$4:$4,0)-1),$O41),$P41)-$O41)/$Q41*100,"NA"))</f>
        <v>0</v>
      </c>
      <c r="CO41" s="104" t="n">
        <f aca="true">IF($L41="","",IF(ISNUMBER(OFFSET('Data transformed'!$A$4,MATCH($A41,'Data transformed'!$A$5:$A$185,0),MATCH(CO$4,'Data transformed'!$4:$4,0)-1)), (MIN(MAX(OFFSET('Data transformed'!$A$4,MATCH($A41,'Data transformed'!$A$5:$A$185,0),MATCH(CO$4,'Data transformed'!$4:$4,0)-1),$O41),$P41)-$O41)/$Q41*100,"NA"))</f>
        <v>50</v>
      </c>
      <c r="CP41" s="104" t="n">
        <f aca="true">IF($L41="","",IF(ISNUMBER(OFFSET('Data transformed'!$A$4,MATCH($A41,'Data transformed'!$A$5:$A$185,0),MATCH(CP$4,'Data transformed'!$4:$4,0)-1)), (MIN(MAX(OFFSET('Data transformed'!$A$4,MATCH($A41,'Data transformed'!$A$5:$A$185,0),MATCH(CP$4,'Data transformed'!$4:$4,0)-1),$O41),$P41)-$O41)/$Q41*100,"NA"))</f>
        <v>0</v>
      </c>
      <c r="CQ41" s="104" t="n">
        <f aca="true">IF($L41="","",IF(ISNUMBER(OFFSET('Data transformed'!$A$4,MATCH($A41,'Data transformed'!$A$5:$A$185,0),MATCH(CQ$4,'Data transformed'!$4:$4,0)-1)), (MIN(MAX(OFFSET('Data transformed'!$A$4,MATCH($A41,'Data transformed'!$A$5:$A$185,0),MATCH(CQ$4,'Data transformed'!$4:$4,0)-1),$O41),$P41)-$O41)/$Q41*100,"NA"))</f>
        <v>100</v>
      </c>
      <c r="CR41" s="104" t="n">
        <f aca="true">IF($L41="","",IF(ISNUMBER(OFFSET('Data transformed'!$A$4,MATCH($A41,'Data transformed'!$A$5:$A$185,0),MATCH(CR$4,'Data transformed'!$4:$4,0)-1)), (MIN(MAX(OFFSET('Data transformed'!$A$4,MATCH($A41,'Data transformed'!$A$5:$A$185,0),MATCH(CR$4,'Data transformed'!$4:$4,0)-1),$O41),$P41)-$O41)/$Q41*100,"NA"))</f>
        <v>100</v>
      </c>
      <c r="CS41" s="104" t="n">
        <f aca="true">IF($L41="","",IF(ISNUMBER(OFFSET('Data transformed'!$A$4,MATCH($A41,'Data transformed'!$A$5:$A$185,0),MATCH(CS$4,'Data transformed'!$4:$4,0)-1)), (MIN(MAX(OFFSET('Data transformed'!$A$4,MATCH($A41,'Data transformed'!$A$5:$A$185,0),MATCH(CS$4,'Data transformed'!$4:$4,0)-1),$O41),$P41)-$O41)/$Q41*100,"NA"))</f>
        <v>100</v>
      </c>
      <c r="CT41" s="104" t="n">
        <f aca="true">IF($L41="","",IF(ISNUMBER(OFFSET('Data transformed'!$A$4,MATCH($A41,'Data transformed'!$A$5:$A$185,0),MATCH(CT$4,'Data transformed'!$4:$4,0)-1)), (MIN(MAX(OFFSET('Data transformed'!$A$4,MATCH($A41,'Data transformed'!$A$5:$A$185,0),MATCH(CT$4,'Data transformed'!$4:$4,0)-1),$O41),$P41)-$O41)/$Q41*100,"NA"))</f>
        <v>100</v>
      </c>
      <c r="CU41" s="104" t="n">
        <f aca="true">IF($L41="","",IF(ISNUMBER(OFFSET('Data transformed'!$A$4,MATCH($A41,'Data transformed'!$A$5:$A$185,0),MATCH(CU$4,'Data transformed'!$4:$4,0)-1)), (MIN(MAX(OFFSET('Data transformed'!$A$4,MATCH($A41,'Data transformed'!$A$5:$A$185,0),MATCH(CU$4,'Data transformed'!$4:$4,0)-1),$O41),$P41)-$O41)/$Q41*100,"NA"))</f>
        <v>0</v>
      </c>
      <c r="CV41" s="104" t="n">
        <f aca="true">IF($L41="","",IF(ISNUMBER(OFFSET('Data transformed'!$A$4,MATCH($A41,'Data transformed'!$A$5:$A$185,0),MATCH(CV$4,'Data transformed'!$4:$4,0)-1)), (MIN(MAX(OFFSET('Data transformed'!$A$4,MATCH($A41,'Data transformed'!$A$5:$A$185,0),MATCH(CV$4,'Data transformed'!$4:$4,0)-1),$O41),$P41)-$O41)/$Q41*100,"NA"))</f>
        <v>100</v>
      </c>
      <c r="CW41" s="104" t="n">
        <f aca="true">IF($L41="","",IF(ISNUMBER(OFFSET('Data transformed'!$A$4,MATCH($A41,'Data transformed'!$A$5:$A$185,0),MATCH(CW$4,'Data transformed'!$4:$4,0)-1)), (MIN(MAX(OFFSET('Data transformed'!$A$4,MATCH($A41,'Data transformed'!$A$5:$A$185,0),MATCH(CW$4,'Data transformed'!$4:$4,0)-1),$O41),$P41)-$O41)/$Q41*100,"NA"))</f>
        <v>0</v>
      </c>
    </row>
    <row r="42" s="103" customFormat="true" ht="15.5" hidden="false" customHeight="false" outlineLevel="0" collapsed="false">
      <c r="A42" s="107" t="n">
        <v>2122</v>
      </c>
      <c r="B42" s="107" t="n">
        <v>4</v>
      </c>
      <c r="C42" s="103" t="str">
        <f aca="true">IF(ISBLANK(OFFSET('outliers treatment'!$A$3,MATCH($A42,'outliers treatment'!$A$4:$A$154,0),MATCH(C$4,'outliers treatment'!$4:$4,0)-1)),"",OFFSET('outliers treatment'!$A$3,MATCH($A42,'outliers treatment'!$A$4:$A$154,0),MATCH(C$4,'outliers treatment'!$4:$4,0)-1))</f>
        <v/>
      </c>
      <c r="D42" s="103" t="str">
        <f aca="true">IF(ISBLANK(OFFSET('outliers treatment'!$A$3,MATCH($A42,'outliers treatment'!$A$4:$A$154,0),MATCH(D$4,'outliers treatment'!$4:$4,0)-1)),"",OFFSET('outliers treatment'!$A$3,MATCH($A42,'outliers treatment'!$A$4:$A$154,0),MATCH(D$4,'outliers treatment'!$4:$4,0)-1))</f>
        <v>Expert assessment data - C.1</v>
      </c>
      <c r="E42" s="103" t="str">
        <f aca="true">IF(ISBLANK(OFFSET('outliers treatment'!$A$3,MATCH($A42,'outliers treatment'!$A$4:$A$154,0),MATCH(E$4,'outliers treatment'!$4:$4,0)-1)),"",OFFSET('outliers treatment'!$A$3,MATCH($A42,'outliers treatment'!$A$4:$A$154,0),MATCH(E$4,'outliers treatment'!$4:$4,0)-1))</f>
        <v>Which of the following consumer protection governance or legislative measures are in place, or being developed in your country in 2020?</v>
      </c>
      <c r="F42" s="103" t="str">
        <f aca="true">IF(ISBLANK(OFFSET('outliers treatment'!$A$3,MATCH($A42,'outliers treatment'!$A$4:$A$154,0),MATCH(F$4,'outliers treatment'!$4:$4,0)-1)),"",OFFSET('outliers treatment'!$A$3,MATCH($A42,'outliers treatment'!$A$4:$A$154,0),MATCH(F$4,'outliers treatment'!$4:$4,0)-1))</f>
        <v/>
      </c>
      <c r="G42" s="103" t="str">
        <f aca="true">IF(ISBLANK(OFFSET('outliers treatment'!$A$3,MATCH($A42,'outliers treatment'!$A$4:$A$154,0),MATCH(G$4,'outliers treatment'!$4:$4,0)-1)),"",OFFSET('outliers treatment'!$A$3,MATCH($A42,'outliers treatment'!$A$4:$A$154,0),MATCH(G$4,'outliers treatment'!$4:$4,0)-1))</f>
        <v/>
      </c>
      <c r="H42" s="103" t="str">
        <f aca="true">IF(ISBLANK(OFFSET('outliers treatment'!$A$3,MATCH($A42,'outliers treatment'!$A$4:$A$154,0),MATCH(H$4,'outliers treatment'!$4:$4,0)-1)),"",OFFSET('outliers treatment'!$A$3,MATCH($A42,'outliers treatment'!$A$4:$A$154,0),MATCH(H$4,'outliers treatment'!$4:$4,0)-1))</f>
        <v/>
      </c>
      <c r="I42" s="103" t="str">
        <f aca="true">IF(ISBLANK(OFFSET('outliers treatment'!$A$3,MATCH($A42,'outliers treatment'!$A$4:$A$154,0),MATCH(I$4,'outliers treatment'!$4:$4,0)-1)),"",OFFSET('outliers treatment'!$A$3,MATCH($A42,'outliers treatment'!$A$4:$A$154,0),MATCH(I$4,'outliers treatment'!$4:$4,0)-1))</f>
        <v/>
      </c>
      <c r="J42" s="104" t="n">
        <f aca="false" t="array" ref="J42:J42">MIN(IF(ISNUMBER(V42:CW42),V42:CW42))</f>
        <v>33.3333333333333</v>
      </c>
      <c r="K42" s="103" t="n">
        <f aca="false" t="array" ref="K42:K42">MAX(IF(ISNUMBER(V42:CW42),V42:CW42))</f>
        <v>100</v>
      </c>
      <c r="L42" s="103" t="n">
        <f aca="true">IF(ISBLANK(OFFSET('outliers treatment'!$A$3,MATCH($A42,'outliers treatment'!$A$4:$A$154,0),MATCH(L$4,'outliers treatment'!$4:$4,0)-1)),"",OFFSET('outliers treatment'!$A$3,MATCH($A42,'outliers treatment'!$A$4:$A$154,0),MATCH(L$4,'outliers treatment'!$4:$4,0)-1))</f>
        <v>2</v>
      </c>
      <c r="M42" s="103" t="n">
        <f aca="true">IF(ISBLANK(OFFSET('outliers treatment'!$A$3,MATCH($A42,'outliers treatment'!$A$4:$A$154,0),MATCH(M$4,'outliers treatment'!$4:$4,0)-1)),"",OFFSET('outliers treatment'!$A$3,MATCH($A42,'outliers treatment'!$A$4:$A$154,0),MATCH(M$4,'outliers treatment'!$4:$4,0)-1))</f>
        <v>2.67</v>
      </c>
      <c r="N42" s="103" t="n">
        <f aca="true">IF(ISBLANK(OFFSET('outliers treatment'!$A$3,MATCH($A42,'outliers treatment'!$A$4:$A$154,0),MATCH(N$4,'outliers treatment'!$4:$4,0)-1)),"",OFFSET('outliers treatment'!$A$3,MATCH($A42,'outliers treatment'!$A$4:$A$154,0),MATCH(N$4,'outliers treatment'!$4:$4,0)-1))</f>
        <v>0.67</v>
      </c>
      <c r="O42" s="103" t="n">
        <f aca="true">IF(ISBLANK(OFFSET('outliers treatment'!$A$3,MATCH($A42,'outliers treatment'!$A$4:$A$154,0),MATCH(O$4,'outliers treatment'!$4:$4,0)-1)),"",OFFSET('outliers treatment'!$A$3,MATCH($A42,'outliers treatment'!$A$4:$A$154,0),MATCH(O$4,'outliers treatment'!$4:$4,0)-1))</f>
        <v>0</v>
      </c>
      <c r="P42" s="103" t="n">
        <f aca="true">IF(ISBLANK(OFFSET('outliers treatment'!$A$3,MATCH($A42,'outliers treatment'!$A$4:$A$154,0),MATCH(P$4,'outliers treatment'!$4:$4,0)-1)),"",OFFSET('outliers treatment'!$A$3,MATCH($A42,'outliers treatment'!$A$4:$A$154,0),MATCH(P$4,'outliers treatment'!$4:$4,0)-1))</f>
        <v>3</v>
      </c>
      <c r="Q42" s="103" t="n">
        <f aca="false">IFERROR(P42-O42,"")</f>
        <v>3</v>
      </c>
      <c r="R42" s="105" t="n">
        <f aca="false" t="array" ref="R42:R42">IFERROR(SKEW(IF(ISNUMBER(V42:CW42),V42:CW42,"")),"")</f>
        <v>-0.297939738234696</v>
      </c>
      <c r="S42" s="103" t="n">
        <v>0</v>
      </c>
      <c r="T42" s="103" t="n">
        <v>0.5</v>
      </c>
      <c r="U42" s="106" t="n">
        <f aca="false" t="array" ref="U42:U42">IF(B42&lt;4,"",1-IFERROR(SUM(ISNUMBER(V42:CW42)*(1-$V$3:$CW$3))/COUNTIF($V$3:$CW$3,0),0))</f>
        <v>0.025</v>
      </c>
      <c r="V42" s="104" t="n">
        <f aca="true">IF($L42="","",IF(ISNUMBER(OFFSET('Data transformed'!$A$4,MATCH($A42,'Data transformed'!$A$5:$A$185,0),MATCH(V$4,'Data transformed'!$4:$4,0)-1)), (MIN(MAX(OFFSET('Data transformed'!$A$4,MATCH($A42,'Data transformed'!$A$5:$A$185,0),MATCH(V$4,'Data transformed'!$4:$4,0)-1),$O42),$P42)-$O42)/$Q42*100,"NA"))</f>
        <v>83.3333333333333</v>
      </c>
      <c r="W42" s="104" t="n">
        <f aca="true">IF($L42="","",IF(ISNUMBER(OFFSET('Data transformed'!$A$4,MATCH($A42,'Data transformed'!$A$5:$A$185,0),MATCH(W$4,'Data transformed'!$4:$4,0)-1)), (MIN(MAX(OFFSET('Data transformed'!$A$4,MATCH($A42,'Data transformed'!$A$5:$A$185,0),MATCH(W$4,'Data transformed'!$4:$4,0)-1),$O42),$P42)-$O42)/$Q42*100,"NA"))</f>
        <v>76</v>
      </c>
      <c r="X42" s="104" t="n">
        <f aca="true">IF($L42="","",IF(ISNUMBER(OFFSET('Data transformed'!$A$4,MATCH($A42,'Data transformed'!$A$5:$A$185,0),MATCH(X$4,'Data transformed'!$4:$4,0)-1)), (MIN(MAX(OFFSET('Data transformed'!$A$4,MATCH($A42,'Data transformed'!$A$5:$A$185,0),MATCH(X$4,'Data transformed'!$4:$4,0)-1),$O42),$P42)-$O42)/$Q42*100,"NA"))</f>
        <v>100</v>
      </c>
      <c r="Y42" s="104" t="n">
        <f aca="true">IF($L42="","",IF(ISNUMBER(OFFSET('Data transformed'!$A$4,MATCH($A42,'Data transformed'!$A$5:$A$185,0),MATCH(Y$4,'Data transformed'!$4:$4,0)-1)), (MIN(MAX(OFFSET('Data transformed'!$A$4,MATCH($A42,'Data transformed'!$A$5:$A$185,0),MATCH(Y$4,'Data transformed'!$4:$4,0)-1),$O42),$P42)-$O42)/$Q42*100,"NA"))</f>
        <v>93.3333333333333</v>
      </c>
      <c r="Z42" s="104" t="n">
        <f aca="true">IF($L42="","",IF(ISNUMBER(OFFSET('Data transformed'!$A$4,MATCH($A42,'Data transformed'!$A$5:$A$185,0),MATCH(Z$4,'Data transformed'!$4:$4,0)-1)), (MIN(MAX(OFFSET('Data transformed'!$A$4,MATCH($A42,'Data transformed'!$A$5:$A$185,0),MATCH(Z$4,'Data transformed'!$4:$4,0)-1),$O42),$P42)-$O42)/$Q42*100,"NA"))</f>
        <v>75</v>
      </c>
      <c r="AA42" s="104" t="n">
        <f aca="true">IF($L42="","",IF(ISNUMBER(OFFSET('Data transformed'!$A$4,MATCH($A42,'Data transformed'!$A$5:$A$185,0),MATCH(AA$4,'Data transformed'!$4:$4,0)-1)), (MIN(MAX(OFFSET('Data transformed'!$A$4,MATCH($A42,'Data transformed'!$A$5:$A$185,0),MATCH(AA$4,'Data transformed'!$4:$4,0)-1),$O42),$P42)-$O42)/$Q42*100,"NA"))</f>
        <v>66.6666666666667</v>
      </c>
      <c r="AB42" s="104" t="n">
        <f aca="true">IF($L42="","",IF(ISNUMBER(OFFSET('Data transformed'!$A$4,MATCH($A42,'Data transformed'!$A$5:$A$185,0),MATCH(AB$4,'Data transformed'!$4:$4,0)-1)), (MIN(MAX(OFFSET('Data transformed'!$A$4,MATCH($A42,'Data transformed'!$A$5:$A$185,0),MATCH(AB$4,'Data transformed'!$4:$4,0)-1),$O42),$P42)-$O42)/$Q42*100,"NA"))</f>
        <v>86.6666666666667</v>
      </c>
      <c r="AC42" s="104" t="n">
        <f aca="true">IF($L42="","",IF(ISNUMBER(OFFSET('Data transformed'!$A$4,MATCH($A42,'Data transformed'!$A$5:$A$185,0),MATCH(AC$4,'Data transformed'!$4:$4,0)-1)), (MIN(MAX(OFFSET('Data transformed'!$A$4,MATCH($A42,'Data transformed'!$A$5:$A$185,0),MATCH(AC$4,'Data transformed'!$4:$4,0)-1),$O42),$P42)-$O42)/$Q42*100,"NA"))</f>
        <v>77.6666666666667</v>
      </c>
      <c r="AD42" s="104" t="n">
        <f aca="true">IF($L42="","",IF(ISNUMBER(OFFSET('Data transformed'!$A$4,MATCH($A42,'Data transformed'!$A$5:$A$185,0),MATCH(AD$4,'Data transformed'!$4:$4,0)-1)), (MIN(MAX(OFFSET('Data transformed'!$A$4,MATCH($A42,'Data transformed'!$A$5:$A$185,0),MATCH(AD$4,'Data transformed'!$4:$4,0)-1),$O42),$P42)-$O42)/$Q42*100,"NA"))</f>
        <v>66.6666666666667</v>
      </c>
      <c r="AE42" s="104" t="n">
        <f aca="true">IF($L42="","",IF(ISNUMBER(OFFSET('Data transformed'!$A$4,MATCH($A42,'Data transformed'!$A$5:$A$185,0),MATCH(AE$4,'Data transformed'!$4:$4,0)-1)), (MIN(MAX(OFFSET('Data transformed'!$A$4,MATCH($A42,'Data transformed'!$A$5:$A$185,0),MATCH(AE$4,'Data transformed'!$4:$4,0)-1),$O42),$P42)-$O42)/$Q42*100,"NA"))</f>
        <v>93.3333333333333</v>
      </c>
      <c r="AF42" s="104" t="n">
        <f aca="true">IF($L42="","",IF(ISNUMBER(OFFSET('Data transformed'!$A$4,MATCH($A42,'Data transformed'!$A$5:$A$185,0),MATCH(AF$4,'Data transformed'!$4:$4,0)-1)), (MIN(MAX(OFFSET('Data transformed'!$A$4,MATCH($A42,'Data transformed'!$A$5:$A$185,0),MATCH(AF$4,'Data transformed'!$4:$4,0)-1),$O42),$P42)-$O42)/$Q42*100,"NA"))</f>
        <v>72.3333333333333</v>
      </c>
      <c r="AG42" s="104" t="n">
        <f aca="true">IF($L42="","",IF(ISNUMBER(OFFSET('Data transformed'!$A$4,MATCH($A42,'Data transformed'!$A$5:$A$185,0),MATCH(AG$4,'Data transformed'!$4:$4,0)-1)), (MIN(MAX(OFFSET('Data transformed'!$A$4,MATCH($A42,'Data transformed'!$A$5:$A$185,0),MATCH(AG$4,'Data transformed'!$4:$4,0)-1),$O42),$P42)-$O42)/$Q42*100,"NA"))</f>
        <v>61</v>
      </c>
      <c r="AH42" s="104" t="n">
        <f aca="true">IF($L42="","",IF(ISNUMBER(OFFSET('Data transformed'!$A$4,MATCH($A42,'Data transformed'!$A$5:$A$185,0),MATCH(AH$4,'Data transformed'!$4:$4,0)-1)), (MIN(MAX(OFFSET('Data transformed'!$A$4,MATCH($A42,'Data transformed'!$A$5:$A$185,0),MATCH(AH$4,'Data transformed'!$4:$4,0)-1),$O42),$P42)-$O42)/$Q42*100,"NA"))</f>
        <v>50</v>
      </c>
      <c r="AI42" s="104" t="str">
        <f aca="true">IF($L42="","",IF(ISNUMBER(OFFSET('Data transformed'!$A$4,MATCH($A42,'Data transformed'!$A$5:$A$185,0),MATCH(AI$4,'Data transformed'!$4:$4,0)-1)), (MIN(MAX(OFFSET('Data transformed'!$A$4,MATCH($A42,'Data transformed'!$A$5:$A$185,0),MATCH(AI$4,'Data transformed'!$4:$4,0)-1),$O42),$P42)-$O42)/$Q42*100,"NA"))</f>
        <v>NA</v>
      </c>
      <c r="AJ42" s="104" t="n">
        <f aca="true">IF($L42="","",IF(ISNUMBER(OFFSET('Data transformed'!$A$4,MATCH($A42,'Data transformed'!$A$5:$A$185,0),MATCH(AJ$4,'Data transformed'!$4:$4,0)-1)), (MIN(MAX(OFFSET('Data transformed'!$A$4,MATCH($A42,'Data transformed'!$A$5:$A$185,0),MATCH(AJ$4,'Data transformed'!$4:$4,0)-1),$O42),$P42)-$O42)/$Q42*100,"NA"))</f>
        <v>66.6666666666667</v>
      </c>
      <c r="AK42" s="104" t="n">
        <f aca="true">IF($L42="","",IF(ISNUMBER(OFFSET('Data transformed'!$A$4,MATCH($A42,'Data transformed'!$A$5:$A$185,0),MATCH(AK$4,'Data transformed'!$4:$4,0)-1)), (MIN(MAX(OFFSET('Data transformed'!$A$4,MATCH($A42,'Data transformed'!$A$5:$A$185,0),MATCH(AK$4,'Data transformed'!$4:$4,0)-1),$O42),$P42)-$O42)/$Q42*100,"NA"))</f>
        <v>55.6666666666667</v>
      </c>
      <c r="AL42" s="104" t="n">
        <f aca="true">IF($L42="","",IF(ISNUMBER(OFFSET('Data transformed'!$A$4,MATCH($A42,'Data transformed'!$A$5:$A$185,0),MATCH(AL$4,'Data transformed'!$4:$4,0)-1)), (MIN(MAX(OFFSET('Data transformed'!$A$4,MATCH($A42,'Data transformed'!$A$5:$A$185,0),MATCH(AL$4,'Data transformed'!$4:$4,0)-1),$O42),$P42)-$O42)/$Q42*100,"NA"))</f>
        <v>73.3333333333333</v>
      </c>
      <c r="AM42" s="104" t="n">
        <f aca="true">IF($L42="","",IF(ISNUMBER(OFFSET('Data transformed'!$A$4,MATCH($A42,'Data transformed'!$A$5:$A$185,0),MATCH(AM$4,'Data transformed'!$4:$4,0)-1)), (MIN(MAX(OFFSET('Data transformed'!$A$4,MATCH($A42,'Data transformed'!$A$5:$A$185,0),MATCH(AM$4,'Data transformed'!$4:$4,0)-1),$O42),$P42)-$O42)/$Q42*100,"NA"))</f>
        <v>80</v>
      </c>
      <c r="AN42" s="104" t="n">
        <f aca="true">IF($L42="","",IF(ISNUMBER(OFFSET('Data transformed'!$A$4,MATCH($A42,'Data transformed'!$A$5:$A$185,0),MATCH(AN$4,'Data transformed'!$4:$4,0)-1)), (MIN(MAX(OFFSET('Data transformed'!$A$4,MATCH($A42,'Data transformed'!$A$5:$A$185,0),MATCH(AN$4,'Data transformed'!$4:$4,0)-1),$O42),$P42)-$O42)/$Q42*100,"NA"))</f>
        <v>100</v>
      </c>
      <c r="AO42" s="104" t="n">
        <f aca="true">IF($L42="","",IF(ISNUMBER(OFFSET('Data transformed'!$A$4,MATCH($A42,'Data transformed'!$A$5:$A$185,0),MATCH(AO$4,'Data transformed'!$4:$4,0)-1)), (MIN(MAX(OFFSET('Data transformed'!$A$4,MATCH($A42,'Data transformed'!$A$5:$A$185,0),MATCH(AO$4,'Data transformed'!$4:$4,0)-1),$O42),$P42)-$O42)/$Q42*100,"NA"))</f>
        <v>100</v>
      </c>
      <c r="AP42" s="104" t="n">
        <f aca="true">IF($L42="","",IF(ISNUMBER(OFFSET('Data transformed'!$A$4,MATCH($A42,'Data transformed'!$A$5:$A$185,0),MATCH(AP$4,'Data transformed'!$4:$4,0)-1)), (MIN(MAX(OFFSET('Data transformed'!$A$4,MATCH($A42,'Data transformed'!$A$5:$A$185,0),MATCH(AP$4,'Data transformed'!$4:$4,0)-1),$O42),$P42)-$O42)/$Q42*100,"NA"))</f>
        <v>66.6666666666667</v>
      </c>
      <c r="AQ42" s="104" t="n">
        <f aca="true">IF($L42="","",IF(ISNUMBER(OFFSET('Data transformed'!$A$4,MATCH($A42,'Data transformed'!$A$5:$A$185,0),MATCH(AQ$4,'Data transformed'!$4:$4,0)-1)), (MIN(MAX(OFFSET('Data transformed'!$A$4,MATCH($A42,'Data transformed'!$A$5:$A$185,0),MATCH(AQ$4,'Data transformed'!$4:$4,0)-1),$O42),$P42)-$O42)/$Q42*100,"NA"))</f>
        <v>73.3333333333333</v>
      </c>
      <c r="AR42" s="104" t="n">
        <f aca="true">IF($L42="","",IF(ISNUMBER(OFFSET('Data transformed'!$A$4,MATCH($A42,'Data transformed'!$A$5:$A$185,0),MATCH(AR$4,'Data transformed'!$4:$4,0)-1)), (MIN(MAX(OFFSET('Data transformed'!$A$4,MATCH($A42,'Data transformed'!$A$5:$A$185,0),MATCH(AR$4,'Data transformed'!$4:$4,0)-1),$O42),$P42)-$O42)/$Q42*100,"NA"))</f>
        <v>100</v>
      </c>
      <c r="AS42" s="104" t="n">
        <f aca="true">IF($L42="","",IF(ISNUMBER(OFFSET('Data transformed'!$A$4,MATCH($A42,'Data transformed'!$A$5:$A$185,0),MATCH(AS$4,'Data transformed'!$4:$4,0)-1)), (MIN(MAX(OFFSET('Data transformed'!$A$4,MATCH($A42,'Data transformed'!$A$5:$A$185,0),MATCH(AS$4,'Data transformed'!$4:$4,0)-1),$O42),$P42)-$O42)/$Q42*100,"NA"))</f>
        <v>83.3333333333333</v>
      </c>
      <c r="AT42" s="104" t="n">
        <f aca="true">IF($L42="","",IF(ISNUMBER(OFFSET('Data transformed'!$A$4,MATCH($A42,'Data transformed'!$A$5:$A$185,0),MATCH(AT$4,'Data transformed'!$4:$4,0)-1)), (MIN(MAX(OFFSET('Data transformed'!$A$4,MATCH($A42,'Data transformed'!$A$5:$A$185,0),MATCH(AT$4,'Data transformed'!$4:$4,0)-1),$O42),$P42)-$O42)/$Q42*100,"NA"))</f>
        <v>100</v>
      </c>
      <c r="AU42" s="104" t="n">
        <f aca="true">IF($L42="","",IF(ISNUMBER(OFFSET('Data transformed'!$A$4,MATCH($A42,'Data transformed'!$A$5:$A$185,0),MATCH(AU$4,'Data transformed'!$4:$4,0)-1)), (MIN(MAX(OFFSET('Data transformed'!$A$4,MATCH($A42,'Data transformed'!$A$5:$A$185,0),MATCH(AU$4,'Data transformed'!$4:$4,0)-1),$O42),$P42)-$O42)/$Q42*100,"NA"))</f>
        <v>73.3333333333333</v>
      </c>
      <c r="AV42" s="104" t="n">
        <f aca="true">IF($L42="","",IF(ISNUMBER(OFFSET('Data transformed'!$A$4,MATCH($A42,'Data transformed'!$A$5:$A$185,0),MATCH(AV$4,'Data transformed'!$4:$4,0)-1)), (MIN(MAX(OFFSET('Data transformed'!$A$4,MATCH($A42,'Data transformed'!$A$5:$A$185,0),MATCH(AV$4,'Data transformed'!$4:$4,0)-1),$O42),$P42)-$O42)/$Q42*100,"NA"))</f>
        <v>100</v>
      </c>
      <c r="AW42" s="104" t="n">
        <f aca="true">IF($L42="","",IF(ISNUMBER(OFFSET('Data transformed'!$A$4,MATCH($A42,'Data transformed'!$A$5:$A$185,0),MATCH(AW$4,'Data transformed'!$4:$4,0)-1)), (MIN(MAX(OFFSET('Data transformed'!$A$4,MATCH($A42,'Data transformed'!$A$5:$A$185,0),MATCH(AW$4,'Data transformed'!$4:$4,0)-1),$O42),$P42)-$O42)/$Q42*100,"NA"))</f>
        <v>33.3333333333333</v>
      </c>
      <c r="AX42" s="104" t="n">
        <f aca="true">IF($L42="","",IF(ISNUMBER(OFFSET('Data transformed'!$A$4,MATCH($A42,'Data transformed'!$A$5:$A$185,0),MATCH(AX$4,'Data transformed'!$4:$4,0)-1)), (MIN(MAX(OFFSET('Data transformed'!$A$4,MATCH($A42,'Data transformed'!$A$5:$A$185,0),MATCH(AX$4,'Data transformed'!$4:$4,0)-1),$O42),$P42)-$O42)/$Q42*100,"NA"))</f>
        <v>70</v>
      </c>
      <c r="AY42" s="104" t="n">
        <f aca="true">IF($L42="","",IF(ISNUMBER(OFFSET('Data transformed'!$A$4,MATCH($A42,'Data transformed'!$A$5:$A$185,0),MATCH(AY$4,'Data transformed'!$4:$4,0)-1)), (MIN(MAX(OFFSET('Data transformed'!$A$4,MATCH($A42,'Data transformed'!$A$5:$A$185,0),MATCH(AY$4,'Data transformed'!$4:$4,0)-1),$O42),$P42)-$O42)/$Q42*100,"NA"))</f>
        <v>66.6666666666667</v>
      </c>
      <c r="AZ42" s="104" t="n">
        <f aca="true">IF($L42="","",IF(ISNUMBER(OFFSET('Data transformed'!$A$4,MATCH($A42,'Data transformed'!$A$5:$A$185,0),MATCH(AZ$4,'Data transformed'!$4:$4,0)-1)), (MIN(MAX(OFFSET('Data transformed'!$A$4,MATCH($A42,'Data transformed'!$A$5:$A$185,0),MATCH(AZ$4,'Data transformed'!$4:$4,0)-1),$O42),$P42)-$O42)/$Q42*100,"NA"))</f>
        <v>100</v>
      </c>
      <c r="BA42" s="104" t="n">
        <f aca="true">IF($L42="","",IF(ISNUMBER(OFFSET('Data transformed'!$A$4,MATCH($A42,'Data transformed'!$A$5:$A$185,0),MATCH(BA$4,'Data transformed'!$4:$4,0)-1)), (MIN(MAX(OFFSET('Data transformed'!$A$4,MATCH($A42,'Data transformed'!$A$5:$A$185,0),MATCH(BA$4,'Data transformed'!$4:$4,0)-1),$O42),$P42)-$O42)/$Q42*100,"NA"))</f>
        <v>89</v>
      </c>
      <c r="BB42" s="104" t="n">
        <f aca="true">IF($L42="","",IF(ISNUMBER(OFFSET('Data transformed'!$A$4,MATCH($A42,'Data transformed'!$A$5:$A$185,0),MATCH(BB$4,'Data transformed'!$4:$4,0)-1)), (MIN(MAX(OFFSET('Data transformed'!$A$4,MATCH($A42,'Data transformed'!$A$5:$A$185,0),MATCH(BB$4,'Data transformed'!$4:$4,0)-1),$O42),$P42)-$O42)/$Q42*100,"NA"))</f>
        <v>81.6666666666667</v>
      </c>
      <c r="BC42" s="104" t="n">
        <f aca="true">IF($L42="","",IF(ISNUMBER(OFFSET('Data transformed'!$A$4,MATCH($A42,'Data transformed'!$A$5:$A$185,0),MATCH(BC$4,'Data transformed'!$4:$4,0)-1)), (MIN(MAX(OFFSET('Data transformed'!$A$4,MATCH($A42,'Data transformed'!$A$5:$A$185,0),MATCH(BC$4,'Data transformed'!$4:$4,0)-1),$O42),$P42)-$O42)/$Q42*100,"NA"))</f>
        <v>100</v>
      </c>
      <c r="BD42" s="104" t="n">
        <f aca="true">IF($L42="","",IF(ISNUMBER(OFFSET('Data transformed'!$A$4,MATCH($A42,'Data transformed'!$A$5:$A$185,0),MATCH(BD$4,'Data transformed'!$4:$4,0)-1)), (MIN(MAX(OFFSET('Data transformed'!$A$4,MATCH($A42,'Data transformed'!$A$5:$A$185,0),MATCH(BD$4,'Data transformed'!$4:$4,0)-1),$O42),$P42)-$O42)/$Q42*100,"NA"))</f>
        <v>66.6666666666667</v>
      </c>
      <c r="BE42" s="104" t="n">
        <f aca="true">IF($L42="","",IF(ISNUMBER(OFFSET('Data transformed'!$A$4,MATCH($A42,'Data transformed'!$A$5:$A$185,0),MATCH(BE$4,'Data transformed'!$4:$4,0)-1)), (MIN(MAX(OFFSET('Data transformed'!$A$4,MATCH($A42,'Data transformed'!$A$5:$A$185,0),MATCH(BE$4,'Data transformed'!$4:$4,0)-1),$O42),$P42)-$O42)/$Q42*100,"NA"))</f>
        <v>66.6666666666667</v>
      </c>
      <c r="BF42" s="104" t="n">
        <f aca="true">IF($L42="","",IF(ISNUMBER(OFFSET('Data transformed'!$A$4,MATCH($A42,'Data transformed'!$A$5:$A$185,0),MATCH(BF$4,'Data transformed'!$4:$4,0)-1)), (MIN(MAX(OFFSET('Data transformed'!$A$4,MATCH($A42,'Data transformed'!$A$5:$A$185,0),MATCH(BF$4,'Data transformed'!$4:$4,0)-1),$O42),$P42)-$O42)/$Q42*100,"NA"))</f>
        <v>70.3333333333333</v>
      </c>
      <c r="BG42" s="104" t="n">
        <f aca="true">IF($L42="","",IF(ISNUMBER(OFFSET('Data transformed'!$A$4,MATCH($A42,'Data transformed'!$A$5:$A$185,0),MATCH(BG$4,'Data transformed'!$4:$4,0)-1)), (MIN(MAX(OFFSET('Data transformed'!$A$4,MATCH($A42,'Data transformed'!$A$5:$A$185,0),MATCH(BG$4,'Data transformed'!$4:$4,0)-1),$O42),$P42)-$O42)/$Q42*100,"NA"))</f>
        <v>94.3333333333333</v>
      </c>
      <c r="BH42" s="104" t="n">
        <f aca="true">IF($L42="","",IF(ISNUMBER(OFFSET('Data transformed'!$A$4,MATCH($A42,'Data transformed'!$A$5:$A$185,0),MATCH(BH$4,'Data transformed'!$4:$4,0)-1)), (MIN(MAX(OFFSET('Data transformed'!$A$4,MATCH($A42,'Data transformed'!$A$5:$A$185,0),MATCH(BH$4,'Data transformed'!$4:$4,0)-1),$O42),$P42)-$O42)/$Q42*100,"NA"))</f>
        <v>100</v>
      </c>
      <c r="BI42" s="104" t="n">
        <f aca="true">IF($L42="","",IF(ISNUMBER(OFFSET('Data transformed'!$A$4,MATCH($A42,'Data transformed'!$A$5:$A$185,0),MATCH(BI$4,'Data transformed'!$4:$4,0)-1)), (MIN(MAX(OFFSET('Data transformed'!$A$4,MATCH($A42,'Data transformed'!$A$5:$A$185,0),MATCH(BI$4,'Data transformed'!$4:$4,0)-1),$O42),$P42)-$O42)/$Q42*100,"NA"))</f>
        <v>50</v>
      </c>
      <c r="BJ42" s="104" t="n">
        <f aca="true">IF($L42="","",IF(ISNUMBER(OFFSET('Data transformed'!$A$4,MATCH($A42,'Data transformed'!$A$5:$A$185,0),MATCH(BJ$4,'Data transformed'!$4:$4,0)-1)), (MIN(MAX(OFFSET('Data transformed'!$A$4,MATCH($A42,'Data transformed'!$A$5:$A$185,0),MATCH(BJ$4,'Data transformed'!$4:$4,0)-1),$O42),$P42)-$O42)/$Q42*100,"NA"))</f>
        <v>75.6666666666667</v>
      </c>
      <c r="BK42" s="104" t="n">
        <f aca="true">IF($L42="","",IF(ISNUMBER(OFFSET('Data transformed'!$A$4,MATCH($A42,'Data transformed'!$A$5:$A$185,0),MATCH(BK$4,'Data transformed'!$4:$4,0)-1)), (MIN(MAX(OFFSET('Data transformed'!$A$4,MATCH($A42,'Data transformed'!$A$5:$A$185,0),MATCH(BK$4,'Data transformed'!$4:$4,0)-1),$O42),$P42)-$O42)/$Q42*100,"NA"))</f>
        <v>89</v>
      </c>
      <c r="BL42" s="104" t="n">
        <f aca="true">IF($L42="","",IF(ISNUMBER(OFFSET('Data transformed'!$A$4,MATCH($A42,'Data transformed'!$A$5:$A$185,0),MATCH(BL$4,'Data transformed'!$4:$4,0)-1)), (MIN(MAX(OFFSET('Data transformed'!$A$4,MATCH($A42,'Data transformed'!$A$5:$A$185,0),MATCH(BL$4,'Data transformed'!$4:$4,0)-1),$O42),$P42)-$O42)/$Q42*100,"NA"))</f>
        <v>100</v>
      </c>
      <c r="BM42" s="104" t="n">
        <f aca="true">IF($L42="","",IF(ISNUMBER(OFFSET('Data transformed'!$A$4,MATCH($A42,'Data transformed'!$A$5:$A$185,0),MATCH(BM$4,'Data transformed'!$4:$4,0)-1)), (MIN(MAX(OFFSET('Data transformed'!$A$4,MATCH($A42,'Data transformed'!$A$5:$A$185,0),MATCH(BM$4,'Data transformed'!$4:$4,0)-1),$O42),$P42)-$O42)/$Q42*100,"NA"))</f>
        <v>89</v>
      </c>
      <c r="BN42" s="104" t="n">
        <f aca="true">IF($L42="","",IF(ISNUMBER(OFFSET('Data transformed'!$A$4,MATCH($A42,'Data transformed'!$A$5:$A$185,0),MATCH(BN$4,'Data transformed'!$4:$4,0)-1)), (MIN(MAX(OFFSET('Data transformed'!$A$4,MATCH($A42,'Data transformed'!$A$5:$A$185,0),MATCH(BN$4,'Data transformed'!$4:$4,0)-1),$O42),$P42)-$O42)/$Q42*100,"NA"))</f>
        <v>66.6666666666667</v>
      </c>
      <c r="BO42" s="104" t="n">
        <f aca="true">IF($L42="","",IF(ISNUMBER(OFFSET('Data transformed'!$A$4,MATCH($A42,'Data transformed'!$A$5:$A$185,0),MATCH(BO$4,'Data transformed'!$4:$4,0)-1)), (MIN(MAX(OFFSET('Data transformed'!$A$4,MATCH($A42,'Data transformed'!$A$5:$A$185,0),MATCH(BO$4,'Data transformed'!$4:$4,0)-1),$O42),$P42)-$O42)/$Q42*100,"NA"))</f>
        <v>60</v>
      </c>
      <c r="BP42" s="104" t="n">
        <f aca="true">IF($L42="","",IF(ISNUMBER(OFFSET('Data transformed'!$A$4,MATCH($A42,'Data transformed'!$A$5:$A$185,0),MATCH(BP$4,'Data transformed'!$4:$4,0)-1)), (MIN(MAX(OFFSET('Data transformed'!$A$4,MATCH($A42,'Data transformed'!$A$5:$A$185,0),MATCH(BP$4,'Data transformed'!$4:$4,0)-1),$O42),$P42)-$O42)/$Q42*100,"NA"))</f>
        <v>58.3333333333333</v>
      </c>
      <c r="BQ42" s="104" t="n">
        <f aca="true">IF($L42="","",IF(ISNUMBER(OFFSET('Data transformed'!$A$4,MATCH($A42,'Data transformed'!$A$5:$A$185,0),MATCH(BQ$4,'Data transformed'!$4:$4,0)-1)), (MIN(MAX(OFFSET('Data transformed'!$A$4,MATCH($A42,'Data transformed'!$A$5:$A$185,0),MATCH(BQ$4,'Data transformed'!$4:$4,0)-1),$O42),$P42)-$O42)/$Q42*100,"NA"))</f>
        <v>66.6666666666667</v>
      </c>
      <c r="BR42" s="104" t="n">
        <f aca="true">IF($L42="","",IF(ISNUMBER(OFFSET('Data transformed'!$A$4,MATCH($A42,'Data transformed'!$A$5:$A$185,0),MATCH(BR$4,'Data transformed'!$4:$4,0)-1)), (MIN(MAX(OFFSET('Data transformed'!$A$4,MATCH($A42,'Data transformed'!$A$5:$A$185,0),MATCH(BR$4,'Data transformed'!$4:$4,0)-1),$O42),$P42)-$O42)/$Q42*100,"NA"))</f>
        <v>86.6666666666667</v>
      </c>
      <c r="BS42" s="104" t="n">
        <f aca="true">IF($L42="","",IF(ISNUMBER(OFFSET('Data transformed'!$A$4,MATCH($A42,'Data transformed'!$A$5:$A$185,0),MATCH(BS$4,'Data transformed'!$4:$4,0)-1)), (MIN(MAX(OFFSET('Data transformed'!$A$4,MATCH($A42,'Data transformed'!$A$5:$A$185,0),MATCH(BS$4,'Data transformed'!$4:$4,0)-1),$O42),$P42)-$O42)/$Q42*100,"NA"))</f>
        <v>83.3333333333333</v>
      </c>
      <c r="BT42" s="104" t="n">
        <f aca="true">IF($L42="","",IF(ISNUMBER(OFFSET('Data transformed'!$A$4,MATCH($A42,'Data transformed'!$A$5:$A$185,0),MATCH(BT$4,'Data transformed'!$4:$4,0)-1)), (MIN(MAX(OFFSET('Data transformed'!$A$4,MATCH($A42,'Data transformed'!$A$5:$A$185,0),MATCH(BT$4,'Data transformed'!$4:$4,0)-1),$O42),$P42)-$O42)/$Q42*100,"NA"))</f>
        <v>89</v>
      </c>
      <c r="BU42" s="104" t="n">
        <f aca="true">IF($L42="","",IF(ISNUMBER(OFFSET('Data transformed'!$A$4,MATCH($A42,'Data transformed'!$A$5:$A$185,0),MATCH(BU$4,'Data transformed'!$4:$4,0)-1)), (MIN(MAX(OFFSET('Data transformed'!$A$4,MATCH($A42,'Data transformed'!$A$5:$A$185,0),MATCH(BU$4,'Data transformed'!$4:$4,0)-1),$O42),$P42)-$O42)/$Q42*100,"NA"))</f>
        <v>75</v>
      </c>
      <c r="BV42" s="104" t="n">
        <f aca="true">IF($L42="","",IF(ISNUMBER(OFFSET('Data transformed'!$A$4,MATCH($A42,'Data transformed'!$A$5:$A$185,0),MATCH(BV$4,'Data transformed'!$4:$4,0)-1)), (MIN(MAX(OFFSET('Data transformed'!$A$4,MATCH($A42,'Data transformed'!$A$5:$A$185,0),MATCH(BV$4,'Data transformed'!$4:$4,0)-1),$O42),$P42)-$O42)/$Q42*100,"NA"))</f>
        <v>100</v>
      </c>
      <c r="BW42" s="104" t="n">
        <f aca="true">IF($L42="","",IF(ISNUMBER(OFFSET('Data transformed'!$A$4,MATCH($A42,'Data transformed'!$A$5:$A$185,0),MATCH(BW$4,'Data transformed'!$4:$4,0)-1)), (MIN(MAX(OFFSET('Data transformed'!$A$4,MATCH($A42,'Data transformed'!$A$5:$A$185,0),MATCH(BW$4,'Data transformed'!$4:$4,0)-1),$O42),$P42)-$O42)/$Q42*100,"NA"))</f>
        <v>66.6666666666667</v>
      </c>
      <c r="BX42" s="104" t="n">
        <f aca="true">IF($L42="","",IF(ISNUMBER(OFFSET('Data transformed'!$A$4,MATCH($A42,'Data transformed'!$A$5:$A$185,0),MATCH(BX$4,'Data transformed'!$4:$4,0)-1)), (MIN(MAX(OFFSET('Data transformed'!$A$4,MATCH($A42,'Data transformed'!$A$5:$A$185,0),MATCH(BX$4,'Data transformed'!$4:$4,0)-1),$O42),$P42)-$O42)/$Q42*100,"NA"))</f>
        <v>75</v>
      </c>
      <c r="BY42" s="104" t="n">
        <f aca="true">IF($L42="","",IF(ISNUMBER(OFFSET('Data transformed'!$A$4,MATCH($A42,'Data transformed'!$A$5:$A$185,0),MATCH(BY$4,'Data transformed'!$4:$4,0)-1)), (MIN(MAX(OFFSET('Data transformed'!$A$4,MATCH($A42,'Data transformed'!$A$5:$A$185,0),MATCH(BY$4,'Data transformed'!$4:$4,0)-1),$O42),$P42)-$O42)/$Q42*100,"NA"))</f>
        <v>44.3333333333333</v>
      </c>
      <c r="BZ42" s="104" t="n">
        <f aca="true">IF($L42="","",IF(ISNUMBER(OFFSET('Data transformed'!$A$4,MATCH($A42,'Data transformed'!$A$5:$A$185,0),MATCH(BZ$4,'Data transformed'!$4:$4,0)-1)), (MIN(MAX(OFFSET('Data transformed'!$A$4,MATCH($A42,'Data transformed'!$A$5:$A$185,0),MATCH(BZ$4,'Data transformed'!$4:$4,0)-1),$O42),$P42)-$O42)/$Q42*100,"NA"))</f>
        <v>66.6666666666667</v>
      </c>
      <c r="CA42" s="104" t="n">
        <f aca="true">IF($L42="","",IF(ISNUMBER(OFFSET('Data transformed'!$A$4,MATCH($A42,'Data transformed'!$A$5:$A$185,0),MATCH(CA$4,'Data transformed'!$4:$4,0)-1)), (MIN(MAX(OFFSET('Data transformed'!$A$4,MATCH($A42,'Data transformed'!$A$5:$A$185,0),MATCH(CA$4,'Data transformed'!$4:$4,0)-1),$O42),$P42)-$O42)/$Q42*100,"NA"))</f>
        <v>66.6666666666667</v>
      </c>
      <c r="CB42" s="104" t="n">
        <f aca="true">IF($L42="","",IF(ISNUMBER(OFFSET('Data transformed'!$A$4,MATCH($A42,'Data transformed'!$A$5:$A$185,0),MATCH(CB$4,'Data transformed'!$4:$4,0)-1)), (MIN(MAX(OFFSET('Data transformed'!$A$4,MATCH($A42,'Data transformed'!$A$5:$A$185,0),MATCH(CB$4,'Data transformed'!$4:$4,0)-1),$O42),$P42)-$O42)/$Q42*100,"NA"))</f>
        <v>66.6666666666667</v>
      </c>
      <c r="CC42" s="104" t="n">
        <f aca="true">IF($L42="","",IF(ISNUMBER(OFFSET('Data transformed'!$A$4,MATCH($A42,'Data transformed'!$A$5:$A$185,0),MATCH(CC$4,'Data transformed'!$4:$4,0)-1)), (MIN(MAX(OFFSET('Data transformed'!$A$4,MATCH($A42,'Data transformed'!$A$5:$A$185,0),MATCH(CC$4,'Data transformed'!$4:$4,0)-1),$O42),$P42)-$O42)/$Q42*100,"NA"))</f>
        <v>33.3333333333333</v>
      </c>
      <c r="CD42" s="104" t="n">
        <f aca="true">IF($L42="","",IF(ISNUMBER(OFFSET('Data transformed'!$A$4,MATCH($A42,'Data transformed'!$A$5:$A$185,0),MATCH(CD$4,'Data transformed'!$4:$4,0)-1)), (MIN(MAX(OFFSET('Data transformed'!$A$4,MATCH($A42,'Data transformed'!$A$5:$A$185,0),MATCH(CD$4,'Data transformed'!$4:$4,0)-1),$O42),$P42)-$O42)/$Q42*100,"NA"))</f>
        <v>40</v>
      </c>
      <c r="CE42" s="104" t="n">
        <f aca="true">IF($L42="","",IF(ISNUMBER(OFFSET('Data transformed'!$A$4,MATCH($A42,'Data transformed'!$A$5:$A$185,0),MATCH(CE$4,'Data transformed'!$4:$4,0)-1)), (MIN(MAX(OFFSET('Data transformed'!$A$4,MATCH($A42,'Data transformed'!$A$5:$A$185,0),MATCH(CE$4,'Data transformed'!$4:$4,0)-1),$O42),$P42)-$O42)/$Q42*100,"NA"))</f>
        <v>80</v>
      </c>
      <c r="CF42" s="104" t="n">
        <f aca="true">IF($L42="","",IF(ISNUMBER(OFFSET('Data transformed'!$A$4,MATCH($A42,'Data transformed'!$A$5:$A$185,0),MATCH(CF$4,'Data transformed'!$4:$4,0)-1)), (MIN(MAX(OFFSET('Data transformed'!$A$4,MATCH($A42,'Data transformed'!$A$5:$A$185,0),MATCH(CF$4,'Data transformed'!$4:$4,0)-1),$O42),$P42)-$O42)/$Q42*100,"NA"))</f>
        <v>50</v>
      </c>
      <c r="CG42" s="104" t="n">
        <f aca="true">IF($L42="","",IF(ISNUMBER(OFFSET('Data transformed'!$A$4,MATCH($A42,'Data transformed'!$A$5:$A$185,0),MATCH(CG$4,'Data transformed'!$4:$4,0)-1)), (MIN(MAX(OFFSET('Data transformed'!$A$4,MATCH($A42,'Data transformed'!$A$5:$A$185,0),MATCH(CG$4,'Data transformed'!$4:$4,0)-1),$O42),$P42)-$O42)/$Q42*100,"NA"))</f>
        <v>61</v>
      </c>
      <c r="CH42" s="104" t="n">
        <f aca="true">IF($L42="","",IF(ISNUMBER(OFFSET('Data transformed'!$A$4,MATCH($A42,'Data transformed'!$A$5:$A$185,0),MATCH(CH$4,'Data transformed'!$4:$4,0)-1)), (MIN(MAX(OFFSET('Data transformed'!$A$4,MATCH($A42,'Data transformed'!$A$5:$A$185,0),MATCH(CH$4,'Data transformed'!$4:$4,0)-1),$O42),$P42)-$O42)/$Q42*100,"NA"))</f>
        <v>72.3333333333333</v>
      </c>
      <c r="CI42" s="104" t="n">
        <f aca="true">IF($L42="","",IF(ISNUMBER(OFFSET('Data transformed'!$A$4,MATCH($A42,'Data transformed'!$A$5:$A$185,0),MATCH(CI$4,'Data transformed'!$4:$4,0)-1)), (MIN(MAX(OFFSET('Data transformed'!$A$4,MATCH($A42,'Data transformed'!$A$5:$A$185,0),MATCH(CI$4,'Data transformed'!$4:$4,0)-1),$O42),$P42)-$O42)/$Q42*100,"NA"))</f>
        <v>66.6666666666667</v>
      </c>
      <c r="CJ42" s="104" t="n">
        <f aca="true">IF($L42="","",IF(ISNUMBER(OFFSET('Data transformed'!$A$4,MATCH($A42,'Data transformed'!$A$5:$A$185,0),MATCH(CJ$4,'Data transformed'!$4:$4,0)-1)), (MIN(MAX(OFFSET('Data transformed'!$A$4,MATCH($A42,'Data transformed'!$A$5:$A$185,0),MATCH(CJ$4,'Data transformed'!$4:$4,0)-1),$O42),$P42)-$O42)/$Q42*100,"NA"))</f>
        <v>64</v>
      </c>
      <c r="CK42" s="104" t="str">
        <f aca="true">IF($L42="","",IF(ISNUMBER(OFFSET('Data transformed'!$A$4,MATCH($A42,'Data transformed'!$A$5:$A$185,0),MATCH(CK$4,'Data transformed'!$4:$4,0)-1)), (MIN(MAX(OFFSET('Data transformed'!$A$4,MATCH($A42,'Data transformed'!$A$5:$A$185,0),MATCH(CK$4,'Data transformed'!$4:$4,0)-1),$O42),$P42)-$O42)/$Q42*100,"NA"))</f>
        <v>NA</v>
      </c>
      <c r="CL42" s="104" t="n">
        <f aca="true">IF($L42="","",IF(ISNUMBER(OFFSET('Data transformed'!$A$4,MATCH($A42,'Data transformed'!$A$5:$A$185,0),MATCH(CL$4,'Data transformed'!$4:$4,0)-1)), (MIN(MAX(OFFSET('Data transformed'!$A$4,MATCH($A42,'Data transformed'!$A$5:$A$185,0),MATCH(CL$4,'Data transformed'!$4:$4,0)-1),$O42),$P42)-$O42)/$Q42*100,"NA"))</f>
        <v>83.3333333333333</v>
      </c>
      <c r="CM42" s="104" t="n">
        <f aca="true">IF($L42="","",IF(ISNUMBER(OFFSET('Data transformed'!$A$4,MATCH($A42,'Data transformed'!$A$5:$A$185,0),MATCH(CM$4,'Data transformed'!$4:$4,0)-1)), (MIN(MAX(OFFSET('Data transformed'!$A$4,MATCH($A42,'Data transformed'!$A$5:$A$185,0),MATCH(CM$4,'Data transformed'!$4:$4,0)-1),$O42),$P42)-$O42)/$Q42*100,"NA"))</f>
        <v>94.3333333333333</v>
      </c>
      <c r="CN42" s="104" t="n">
        <f aca="true">IF($L42="","",IF(ISNUMBER(OFFSET('Data transformed'!$A$4,MATCH($A42,'Data transformed'!$A$5:$A$185,0),MATCH(CN$4,'Data transformed'!$4:$4,0)-1)), (MIN(MAX(OFFSET('Data transformed'!$A$4,MATCH($A42,'Data transformed'!$A$5:$A$185,0),MATCH(CN$4,'Data transformed'!$4:$4,0)-1),$O42),$P42)-$O42)/$Q42*100,"NA"))</f>
        <v>100</v>
      </c>
      <c r="CO42" s="104" t="n">
        <f aca="true">IF($L42="","",IF(ISNUMBER(OFFSET('Data transformed'!$A$4,MATCH($A42,'Data transformed'!$A$5:$A$185,0),MATCH(CO$4,'Data transformed'!$4:$4,0)-1)), (MIN(MAX(OFFSET('Data transformed'!$A$4,MATCH($A42,'Data transformed'!$A$5:$A$185,0),MATCH(CO$4,'Data transformed'!$4:$4,0)-1),$O42),$P42)-$O42)/$Q42*100,"NA"))</f>
        <v>50</v>
      </c>
      <c r="CP42" s="104" t="n">
        <f aca="true">IF($L42="","",IF(ISNUMBER(OFFSET('Data transformed'!$A$4,MATCH($A42,'Data transformed'!$A$5:$A$185,0),MATCH(CP$4,'Data transformed'!$4:$4,0)-1)), (MIN(MAX(OFFSET('Data transformed'!$A$4,MATCH($A42,'Data transformed'!$A$5:$A$185,0),MATCH(CP$4,'Data transformed'!$4:$4,0)-1),$O42),$P42)-$O42)/$Q42*100,"NA"))</f>
        <v>100</v>
      </c>
      <c r="CQ42" s="104" t="n">
        <f aca="true">IF($L42="","",IF(ISNUMBER(OFFSET('Data transformed'!$A$4,MATCH($A42,'Data transformed'!$A$5:$A$185,0),MATCH(CQ$4,'Data transformed'!$4:$4,0)-1)), (MIN(MAX(OFFSET('Data transformed'!$A$4,MATCH($A42,'Data transformed'!$A$5:$A$185,0),MATCH(CQ$4,'Data transformed'!$4:$4,0)-1),$O42),$P42)-$O42)/$Q42*100,"NA"))</f>
        <v>66.6666666666667</v>
      </c>
      <c r="CR42" s="104" t="n">
        <f aca="true">IF($L42="","",IF(ISNUMBER(OFFSET('Data transformed'!$A$4,MATCH($A42,'Data transformed'!$A$5:$A$185,0),MATCH(CR$4,'Data transformed'!$4:$4,0)-1)), (MIN(MAX(OFFSET('Data transformed'!$A$4,MATCH($A42,'Data transformed'!$A$5:$A$185,0),MATCH(CR$4,'Data transformed'!$4:$4,0)-1),$O42),$P42)-$O42)/$Q42*100,"NA"))</f>
        <v>77.6666666666667</v>
      </c>
      <c r="CS42" s="104" t="n">
        <f aca="true">IF($L42="","",IF(ISNUMBER(OFFSET('Data transformed'!$A$4,MATCH($A42,'Data transformed'!$A$5:$A$185,0),MATCH(CS$4,'Data transformed'!$4:$4,0)-1)), (MIN(MAX(OFFSET('Data transformed'!$A$4,MATCH($A42,'Data transformed'!$A$5:$A$185,0),MATCH(CS$4,'Data transformed'!$4:$4,0)-1),$O42),$P42)-$O42)/$Q42*100,"NA"))</f>
        <v>54.3333333333333</v>
      </c>
      <c r="CT42" s="104" t="n">
        <f aca="true">IF($L42="","",IF(ISNUMBER(OFFSET('Data transformed'!$A$4,MATCH($A42,'Data transformed'!$A$5:$A$185,0),MATCH(CT$4,'Data transformed'!$4:$4,0)-1)), (MIN(MAX(OFFSET('Data transformed'!$A$4,MATCH($A42,'Data transformed'!$A$5:$A$185,0),MATCH(CT$4,'Data transformed'!$4:$4,0)-1),$O42),$P42)-$O42)/$Q42*100,"NA"))</f>
        <v>94.3333333333333</v>
      </c>
      <c r="CU42" s="104" t="n">
        <f aca="true">IF($L42="","",IF(ISNUMBER(OFFSET('Data transformed'!$A$4,MATCH($A42,'Data transformed'!$A$5:$A$185,0),MATCH(CU$4,'Data transformed'!$4:$4,0)-1)), (MIN(MAX(OFFSET('Data transformed'!$A$4,MATCH($A42,'Data transformed'!$A$5:$A$185,0),MATCH(CU$4,'Data transformed'!$4:$4,0)-1),$O42),$P42)-$O42)/$Q42*100,"NA"))</f>
        <v>58.3333333333333</v>
      </c>
      <c r="CV42" s="104" t="n">
        <f aca="true">IF($L42="","",IF(ISNUMBER(OFFSET('Data transformed'!$A$4,MATCH($A42,'Data transformed'!$A$5:$A$185,0),MATCH(CV$4,'Data transformed'!$4:$4,0)-1)), (MIN(MAX(OFFSET('Data transformed'!$A$4,MATCH($A42,'Data transformed'!$A$5:$A$185,0),MATCH(CV$4,'Data transformed'!$4:$4,0)-1),$O42),$P42)-$O42)/$Q42*100,"NA"))</f>
        <v>39</v>
      </c>
      <c r="CW42" s="104" t="n">
        <f aca="true">IF($L42="","",IF(ISNUMBER(OFFSET('Data transformed'!$A$4,MATCH($A42,'Data transformed'!$A$5:$A$185,0),MATCH(CW$4,'Data transformed'!$4:$4,0)-1)), (MIN(MAX(OFFSET('Data transformed'!$A$4,MATCH($A42,'Data transformed'!$A$5:$A$185,0),MATCH(CW$4,'Data transformed'!$4:$4,0)-1),$O42),$P42)-$O42)/$Q42*100,"NA"))</f>
        <v>93.3333333333333</v>
      </c>
    </row>
    <row r="43" s="103" customFormat="true" ht="15.5" hidden="false" customHeight="false" outlineLevel="0" collapsed="false">
      <c r="A43" s="107" t="n">
        <v>2130</v>
      </c>
      <c r="B43" s="107" t="n">
        <v>3</v>
      </c>
      <c r="C43" s="103" t="str">
        <f aca="true">IF(ISBLANK(OFFSET('outliers treatment'!$A$3,MATCH($A43,'outliers treatment'!$A$4:$A$154,0),MATCH(C$4,'outliers treatment'!$4:$4,0)-1)),"",OFFSET('outliers treatment'!$A$3,MATCH($A43,'outliers treatment'!$A$4:$A$154,0),MATCH(C$4,'outliers treatment'!$4:$4,0)-1))</f>
        <v>Active consumer protection authorities/agencies</v>
      </c>
      <c r="D43" s="103" t="str">
        <f aca="true">IF(ISBLANK(OFFSET('outliers treatment'!$A$3,MATCH($A43,'outliers treatment'!$A$4:$A$154,0),MATCH(D$4,'outliers treatment'!$4:$4,0)-1)),"",OFFSET('outliers treatment'!$A$3,MATCH($A43,'outliers treatment'!$A$4:$A$154,0),MATCH(D$4,'outliers treatment'!$4:$4,0)-1))</f>
        <v/>
      </c>
      <c r="E43" s="103" t="str">
        <f aca="true">IF(ISBLANK(OFFSET('outliers treatment'!$A$3,MATCH($A43,'outliers treatment'!$A$4:$A$154,0),MATCH(E$4,'outliers treatment'!$4:$4,0)-1)),"",OFFSET('outliers treatment'!$A$3,MATCH($A43,'outliers treatment'!$A$4:$A$154,0),MATCH(E$4,'outliers treatment'!$4:$4,0)-1))</f>
        <v/>
      </c>
      <c r="F43" s="103" t="str">
        <f aca="true">IF(ISBLANK(OFFSET('outliers treatment'!$A$3,MATCH($A43,'outliers treatment'!$A$4:$A$154,0),MATCH(F$4,'outliers treatment'!$4:$4,0)-1)),"",OFFSET('outliers treatment'!$A$3,MATCH($A43,'outliers treatment'!$A$4:$A$154,0),MATCH(F$4,'outliers treatment'!$4:$4,0)-1))</f>
        <v/>
      </c>
      <c r="G43" s="103" t="str">
        <f aca="true">IF(ISBLANK(OFFSET('outliers treatment'!$A$3,MATCH($A43,'outliers treatment'!$A$4:$A$154,0),MATCH(G$4,'outliers treatment'!$4:$4,0)-1)),"",OFFSET('outliers treatment'!$A$3,MATCH($A43,'outliers treatment'!$A$4:$A$154,0),MATCH(G$4,'outliers treatment'!$4:$4,0)-1))</f>
        <v/>
      </c>
      <c r="H43" s="103" t="str">
        <f aca="true">IF(ISBLANK(OFFSET('outliers treatment'!$A$3,MATCH($A43,'outliers treatment'!$A$4:$A$154,0),MATCH(H$4,'outliers treatment'!$4:$4,0)-1)),"",OFFSET('outliers treatment'!$A$3,MATCH($A43,'outliers treatment'!$A$4:$A$154,0),MATCH(H$4,'outliers treatment'!$4:$4,0)-1))</f>
        <v/>
      </c>
      <c r="I43" s="103" t="str">
        <f aca="true">IF(ISBLANK(OFFSET('outliers treatment'!$A$3,MATCH($A43,'outliers treatment'!$A$4:$A$154,0),MATCH(I$4,'outliers treatment'!$4:$4,0)-1)),"",OFFSET('outliers treatment'!$A$3,MATCH($A43,'outliers treatment'!$A$4:$A$154,0),MATCH(I$4,'outliers treatment'!$4:$4,0)-1))</f>
        <v/>
      </c>
      <c r="J43" s="104" t="n">
        <f aca="false" t="array" ref="J43:J43">MIN(IF(ISNUMBER(V43:CW43),V43:CW43))</f>
        <v>0</v>
      </c>
      <c r="K43" s="103" t="n">
        <f aca="false" t="array" ref="K43:K43">MAX(IF(ISNUMBER(V43:CW43),V43:CW43))</f>
        <v>100</v>
      </c>
      <c r="L43" s="103" t="e">
        <f aca="true">IF(ISBLANK(OFFSET('outliers treatment'!$A$3,MATCH($A43,'outliers treatment'!$A$4:$A$154,0),MATCH(L$4,'outliers treatment'!$4:$4,0)-1)),"",OFFSET('outliers treatment'!$A$3,MATCH($A43,'outliers treatment'!$A$4:$A$154,0),MATCH(L$4,'outliers treatment'!$4:$4,0)-1))</f>
        <v>#N/A</v>
      </c>
      <c r="M43" s="103" t="e">
        <f aca="true">IF(ISBLANK(OFFSET('outliers treatment'!$A$3,MATCH($A43,'outliers treatment'!$A$4:$A$154,0),MATCH(M$4,'outliers treatment'!$4:$4,0)-1)),"",OFFSET('outliers treatment'!$A$3,MATCH($A43,'outliers treatment'!$A$4:$A$154,0),MATCH(M$4,'outliers treatment'!$4:$4,0)-1))</f>
        <v>#N/A</v>
      </c>
      <c r="N43" s="103" t="str">
        <f aca="true">IF(ISBLANK(OFFSET('outliers treatment'!$A$3,MATCH($A43,'outliers treatment'!$A$4:$A$154,0),MATCH(N$4,'outliers treatment'!$4:$4,0)-1)),"",OFFSET('outliers treatment'!$A$3,MATCH($A43,'outliers treatment'!$A$4:$A$154,0),MATCH(N$4,'outliers treatment'!$4:$4,0)-1))</f>
        <v/>
      </c>
      <c r="O43" s="103" t="str">
        <f aca="true">IF(ISBLANK(OFFSET('outliers treatment'!$A$3,MATCH($A43,'outliers treatment'!$A$4:$A$154,0),MATCH(O$4,'outliers treatment'!$4:$4,0)-1)),"",OFFSET('outliers treatment'!$A$3,MATCH($A43,'outliers treatment'!$A$4:$A$154,0),MATCH(O$4,'outliers treatment'!$4:$4,0)-1))</f>
        <v/>
      </c>
      <c r="P43" s="103" t="str">
        <f aca="true">IF(ISBLANK(OFFSET('outliers treatment'!$A$3,MATCH($A43,'outliers treatment'!$A$4:$A$154,0),MATCH(P$4,'outliers treatment'!$4:$4,0)-1)),"",OFFSET('outliers treatment'!$A$3,MATCH($A43,'outliers treatment'!$A$4:$A$154,0),MATCH(P$4,'outliers treatment'!$4:$4,0)-1))</f>
        <v/>
      </c>
      <c r="Q43" s="103" t="str">
        <f aca="false">IFERROR(P43-O43,"")</f>
        <v/>
      </c>
      <c r="R43" s="105" t="n">
        <f aca="false" t="array" ref="R43:R43">IFERROR(SKEW(IF(ISNUMBER(V43:CW43),V43:CW43,"")),"")</f>
        <v>-0.338582381657903</v>
      </c>
      <c r="S43" s="103" t="n">
        <v>1</v>
      </c>
      <c r="T43" s="103" t="n">
        <v>1</v>
      </c>
      <c r="U43" s="106" t="str">
        <f aca="false" t="array" ref="U43:U43">IF(B43&lt;4,"",1-IFERROR(SUM(ISNUMBER(V43:CW43)*(1-$V$3:$CW$3))/COUNTIF($V$3:$CW$3,0),0))</f>
        <v/>
      </c>
      <c r="V43" s="104" t="n">
        <f aca="false" t="array" ref="V43:V43">SUM(IF(ISNUMBER(V44:V46),$T44:$T46*V44:V46,0))/SUM(IF(ISNUMBER(V44:V46),$T44:$T46,0))</f>
        <v>50</v>
      </c>
      <c r="W43" s="104" t="n">
        <f aca="false" t="array" ref="W43:W43">SUM(IF(ISNUMBER(W44:W46),$T44:$T46*W44:W46,0))/SUM(IF(ISNUMBER(W44:W46),$T44:$T46,0))</f>
        <v>83.3333333333333</v>
      </c>
      <c r="X43" s="104" t="n">
        <f aca="false" t="array" ref="X43:X43">SUM(IF(ISNUMBER(X44:X46),$T44:$T46*X44:X46,0))/SUM(IF(ISNUMBER(X44:X46),$T44:$T46,0))</f>
        <v>66.6666666666667</v>
      </c>
      <c r="Y43" s="104" t="n">
        <f aca="false" t="array" ref="Y43:Y43">SUM(IF(ISNUMBER(Y44:Y46),$T44:$T46*Y44:Y46,0))/SUM(IF(ISNUMBER(Y44:Y46),$T44:$T46,0))</f>
        <v>83.3333333333333</v>
      </c>
      <c r="Z43" s="104" t="n">
        <f aca="false" t="array" ref="Z43:Z43">SUM(IF(ISNUMBER(Z44:Z46),$T44:$T46*Z44:Z46,0))/SUM(IF(ISNUMBER(Z44:Z46),$T44:$T46,0))</f>
        <v>50</v>
      </c>
      <c r="AA43" s="104" t="n">
        <f aca="false" t="array" ref="AA43:AA43">SUM(IF(ISNUMBER(AA44:AA46),$T44:$T46*AA44:AA46,0))/SUM(IF(ISNUMBER(AA44:AA46),$T44:$T46,0))</f>
        <v>50</v>
      </c>
      <c r="AB43" s="104" t="n">
        <f aca="false" t="array" ref="AB43:AB43">SUM(IF(ISNUMBER(AB44:AB46),$T44:$T46*AB44:AB46,0))/SUM(IF(ISNUMBER(AB44:AB46),$T44:$T46,0))</f>
        <v>50</v>
      </c>
      <c r="AC43" s="104" t="n">
        <f aca="false" t="array" ref="AC43:AC43">SUM(IF(ISNUMBER(AC44:AC46),$T44:$T46*AC44:AC46,0))/SUM(IF(ISNUMBER(AC44:AC46),$T44:$T46,0))</f>
        <v>50</v>
      </c>
      <c r="AD43" s="104" t="n">
        <f aca="false" t="array" ref="AD43:AD43">SUM(IF(ISNUMBER(AD44:AD46),$T44:$T46*AD44:AD46,0))/SUM(IF(ISNUMBER(AD44:AD46),$T44:$T46,0))</f>
        <v>100</v>
      </c>
      <c r="AE43" s="104" t="n">
        <f aca="false" t="array" ref="AE43:AE43">SUM(IF(ISNUMBER(AE44:AE46),$T44:$T46*AE44:AE46,0))/SUM(IF(ISNUMBER(AE44:AE46),$T44:$T46,0))</f>
        <v>83.3333333333333</v>
      </c>
      <c r="AF43" s="104" t="n">
        <f aca="false" t="array" ref="AF43:AF43">SUM(IF(ISNUMBER(AF44:AF46),$T44:$T46*AF44:AF46,0))/SUM(IF(ISNUMBER(AF44:AF46),$T44:$T46,0))</f>
        <v>50</v>
      </c>
      <c r="AG43" s="104" t="n">
        <f aca="false" t="array" ref="AG43:AG43">SUM(IF(ISNUMBER(AG44:AG46),$T44:$T46*AG44:AG46,0))/SUM(IF(ISNUMBER(AG44:AG46),$T44:$T46,0))</f>
        <v>50</v>
      </c>
      <c r="AH43" s="104" t="n">
        <f aca="false" t="array" ref="AH43:AH43">SUM(IF(ISNUMBER(AH44:AH46),$T44:$T46*AH44:AH46,0))/SUM(IF(ISNUMBER(AH44:AH46),$T44:$T46,0))</f>
        <v>83.3333333333333</v>
      </c>
      <c r="AI43" s="104" t="n">
        <f aca="false" t="array" ref="AI43:AI43">SUM(IF(ISNUMBER(AI44:AI46),$T44:$T46*AI44:AI46,0))/SUM(IF(ISNUMBER(AI44:AI46),$T44:$T46,0))</f>
        <v>0</v>
      </c>
      <c r="AJ43" s="104" t="n">
        <f aca="false" t="array" ref="AJ43:AJ43">SUM(IF(ISNUMBER(AJ44:AJ46),$T44:$T46*AJ44:AJ46,0))/SUM(IF(ISNUMBER(AJ44:AJ46),$T44:$T46,0))</f>
        <v>83.3333333333333</v>
      </c>
      <c r="AK43" s="104" t="n">
        <f aca="false" t="array" ref="AK43:AK43">SUM(IF(ISNUMBER(AK44:AK46),$T44:$T46*AK44:AK46,0))/SUM(IF(ISNUMBER(AK44:AK46),$T44:$T46,0))</f>
        <v>50</v>
      </c>
      <c r="AL43" s="104" t="n">
        <f aca="false" t="array" ref="AL43:AL43">SUM(IF(ISNUMBER(AL44:AL46),$T44:$T46*AL44:AL46,0))/SUM(IF(ISNUMBER(AL44:AL46),$T44:$T46,0))</f>
        <v>66.6666666666667</v>
      </c>
      <c r="AM43" s="104" t="n">
        <f aca="false" t="array" ref="AM43:AM43">SUM(IF(ISNUMBER(AM44:AM46),$T44:$T46*AM44:AM46,0))/SUM(IF(ISNUMBER(AM44:AM46),$T44:$T46,0))</f>
        <v>83.3333333333333</v>
      </c>
      <c r="AN43" s="104" t="n">
        <f aca="false" t="array" ref="AN43:AN43">SUM(IF(ISNUMBER(AN44:AN46),$T44:$T46*AN44:AN46,0))/SUM(IF(ISNUMBER(AN44:AN46),$T44:$T46,0))</f>
        <v>83.3333333333333</v>
      </c>
      <c r="AO43" s="104" t="n">
        <f aca="false" t="array" ref="AO43:AO43">SUM(IF(ISNUMBER(AO44:AO46),$T44:$T46*AO44:AO46,0))/SUM(IF(ISNUMBER(AO44:AO46),$T44:$T46,0))</f>
        <v>50</v>
      </c>
      <c r="AP43" s="104" t="n">
        <f aca="false" t="array" ref="AP43:AP43">SUM(IF(ISNUMBER(AP44:AP46),$T44:$T46*AP44:AP46,0))/SUM(IF(ISNUMBER(AP44:AP46),$T44:$T46,0))</f>
        <v>16.6666666666667</v>
      </c>
      <c r="AQ43" s="104" t="n">
        <f aca="false" t="array" ref="AQ43:AQ43">SUM(IF(ISNUMBER(AQ44:AQ46),$T44:$T46*AQ44:AQ46,0))/SUM(IF(ISNUMBER(AQ44:AQ46),$T44:$T46,0))</f>
        <v>83.3333333333333</v>
      </c>
      <c r="AR43" s="104" t="n">
        <f aca="false" t="array" ref="AR43:AR43">SUM(IF(ISNUMBER(AR44:AR46),$T44:$T46*AR44:AR46,0))/SUM(IF(ISNUMBER(AR44:AR46),$T44:$T46,0))</f>
        <v>100</v>
      </c>
      <c r="AS43" s="104" t="n">
        <f aca="false" t="array" ref="AS43:AS43">SUM(IF(ISNUMBER(AS44:AS46),$T44:$T46*AS44:AS46,0))/SUM(IF(ISNUMBER(AS44:AS46),$T44:$T46,0))</f>
        <v>16.6666666666667</v>
      </c>
      <c r="AT43" s="104" t="n">
        <f aca="false" t="array" ref="AT43:AT43">SUM(IF(ISNUMBER(AT44:AT46),$T44:$T46*AT44:AT46,0))/SUM(IF(ISNUMBER(AT44:AT46),$T44:$T46,0))</f>
        <v>100</v>
      </c>
      <c r="AU43" s="104" t="n">
        <f aca="false" t="array" ref="AU43:AU43">SUM(IF(ISNUMBER(AU44:AU46),$T44:$T46*AU44:AU46,0))/SUM(IF(ISNUMBER(AU44:AU46),$T44:$T46,0))</f>
        <v>100</v>
      </c>
      <c r="AV43" s="104" t="n">
        <f aca="false" t="array" ref="AV43:AV43">SUM(IF(ISNUMBER(AV44:AV46),$T44:$T46*AV44:AV46,0))/SUM(IF(ISNUMBER(AV44:AV46),$T44:$T46,0))</f>
        <v>16.6666666666667</v>
      </c>
      <c r="AW43" s="104" t="n">
        <f aca="false" t="array" ref="AW43:AW43">SUM(IF(ISNUMBER(AW44:AW46),$T44:$T46*AW44:AW46,0))/SUM(IF(ISNUMBER(AW44:AW46),$T44:$T46,0))</f>
        <v>16.6666666666667</v>
      </c>
      <c r="AX43" s="104" t="n">
        <f aca="false" t="array" ref="AX43:AX43">SUM(IF(ISNUMBER(AX44:AX46),$T44:$T46*AX44:AX46,0))/SUM(IF(ISNUMBER(AX44:AX46),$T44:$T46,0))</f>
        <v>100</v>
      </c>
      <c r="AY43" s="104" t="n">
        <f aca="false" t="array" ref="AY43:AY43">SUM(IF(ISNUMBER(AY44:AY46),$T44:$T46*AY44:AY46,0))/SUM(IF(ISNUMBER(AY44:AY46),$T44:$T46,0))</f>
        <v>66.6666666666667</v>
      </c>
      <c r="AZ43" s="104" t="n">
        <f aca="false" t="array" ref="AZ43:AZ43">SUM(IF(ISNUMBER(AZ44:AZ46),$T44:$T46*AZ44:AZ46,0))/SUM(IF(ISNUMBER(AZ44:AZ46),$T44:$T46,0))</f>
        <v>66.6666666666667</v>
      </c>
      <c r="BA43" s="104" t="n">
        <f aca="false" t="array" ref="BA43:BA43">SUM(IF(ISNUMBER(BA44:BA46),$T44:$T46*BA44:BA46,0))/SUM(IF(ISNUMBER(BA44:BA46),$T44:$T46,0))</f>
        <v>66.6666666666667</v>
      </c>
      <c r="BB43" s="104" t="n">
        <f aca="false" t="array" ref="BB43:BB43">SUM(IF(ISNUMBER(BB44:BB46),$T44:$T46*BB44:BB46,0))/SUM(IF(ISNUMBER(BB44:BB46),$T44:$T46,0))</f>
        <v>100</v>
      </c>
      <c r="BC43" s="104" t="n">
        <f aca="false" t="array" ref="BC43:BC43">SUM(IF(ISNUMBER(BC44:BC46),$T44:$T46*BC44:BC46,0))/SUM(IF(ISNUMBER(BC44:BC46),$T44:$T46,0))</f>
        <v>66.6666666666667</v>
      </c>
      <c r="BD43" s="104" t="n">
        <f aca="false" t="array" ref="BD43:BD43">SUM(IF(ISNUMBER(BD44:BD46),$T44:$T46*BD44:BD46,0))/SUM(IF(ISNUMBER(BD44:BD46),$T44:$T46,0))</f>
        <v>100</v>
      </c>
      <c r="BE43" s="104" t="n">
        <f aca="false" t="array" ref="BE43:BE43">SUM(IF(ISNUMBER(BE44:BE46),$T44:$T46*BE44:BE46,0))/SUM(IF(ISNUMBER(BE44:BE46),$T44:$T46,0))</f>
        <v>16.6666666666667</v>
      </c>
      <c r="BF43" s="104" t="n">
        <f aca="false" t="array" ref="BF43:BF43">SUM(IF(ISNUMBER(BF44:BF46),$T44:$T46*BF44:BF46,0))/SUM(IF(ISNUMBER(BF44:BF46),$T44:$T46,0))</f>
        <v>100</v>
      </c>
      <c r="BG43" s="104" t="n">
        <f aca="false" t="array" ref="BG43:BG43">SUM(IF(ISNUMBER(BG44:BG46),$T44:$T46*BG44:BG46,0))/SUM(IF(ISNUMBER(BG44:BG46),$T44:$T46,0))</f>
        <v>100</v>
      </c>
      <c r="BH43" s="104" t="n">
        <f aca="false" t="array" ref="BH43:BH43">SUM(IF(ISNUMBER(BH44:BH46),$T44:$T46*BH44:BH46,0))/SUM(IF(ISNUMBER(BH44:BH46),$T44:$T46,0))</f>
        <v>100</v>
      </c>
      <c r="BI43" s="104" t="n">
        <f aca="false" t="array" ref="BI43:BI43">SUM(IF(ISNUMBER(BI44:BI46),$T44:$T46*BI44:BI46,0))/SUM(IF(ISNUMBER(BI44:BI46),$T44:$T46,0))</f>
        <v>66.6666666666667</v>
      </c>
      <c r="BJ43" s="104" t="n">
        <f aca="false" t="array" ref="BJ43:BJ43">SUM(IF(ISNUMBER(BJ44:BJ46),$T44:$T46*BJ44:BJ46,0))/SUM(IF(ISNUMBER(BJ44:BJ46),$T44:$T46,0))</f>
        <v>100</v>
      </c>
      <c r="BK43" s="104" t="n">
        <f aca="false" t="array" ref="BK43:BK43">SUM(IF(ISNUMBER(BK44:BK46),$T44:$T46*BK44:BK46,0))/SUM(IF(ISNUMBER(BK44:BK46),$T44:$T46,0))</f>
        <v>16.6666666666667</v>
      </c>
      <c r="BL43" s="104" t="n">
        <f aca="false" t="array" ref="BL43:BL43">SUM(IF(ISNUMBER(BL44:BL46),$T44:$T46*BL44:BL46,0))/SUM(IF(ISNUMBER(BL44:BL46),$T44:$T46,0))</f>
        <v>100</v>
      </c>
      <c r="BM43" s="104" t="n">
        <f aca="false" t="array" ref="BM43:BM43">SUM(IF(ISNUMBER(BM44:BM46),$T44:$T46*BM44:BM46,0))/SUM(IF(ISNUMBER(BM44:BM46),$T44:$T46,0))</f>
        <v>33.3333333333333</v>
      </c>
      <c r="BN43" s="104" t="n">
        <f aca="false" t="array" ref="BN43:BN43">SUM(IF(ISNUMBER(BN44:BN46),$T44:$T46*BN44:BN46,0))/SUM(IF(ISNUMBER(BN44:BN46),$T44:$T46,0))</f>
        <v>66.6666666666667</v>
      </c>
      <c r="BO43" s="104" t="n">
        <f aca="false" t="array" ref="BO43:BO43">SUM(IF(ISNUMBER(BO44:BO46),$T44:$T46*BO44:BO46,0))/SUM(IF(ISNUMBER(BO44:BO46),$T44:$T46,0))</f>
        <v>66.6666666666667</v>
      </c>
      <c r="BP43" s="104" t="n">
        <f aca="false" t="array" ref="BP43:BP43">SUM(IF(ISNUMBER(BP44:BP46),$T44:$T46*BP44:BP46,0))/SUM(IF(ISNUMBER(BP44:BP46),$T44:$T46,0))</f>
        <v>16.6666666666667</v>
      </c>
      <c r="BQ43" s="104" t="n">
        <f aca="false" t="array" ref="BQ43:BQ43">SUM(IF(ISNUMBER(BQ44:BQ46),$T44:$T46*BQ44:BQ46,0))/SUM(IF(ISNUMBER(BQ44:BQ46),$T44:$T46,0))</f>
        <v>66.6666666666667</v>
      </c>
      <c r="BR43" s="104" t="n">
        <f aca="false" t="array" ref="BR43:BR43">SUM(IF(ISNUMBER(BR44:BR46),$T44:$T46*BR44:BR46,0))/SUM(IF(ISNUMBER(BR44:BR46),$T44:$T46,0))</f>
        <v>33.3333333333333</v>
      </c>
      <c r="BS43" s="104" t="n">
        <f aca="false" t="array" ref="BS43:BS43">SUM(IF(ISNUMBER(BS44:BS46),$T44:$T46*BS44:BS46,0))/SUM(IF(ISNUMBER(BS44:BS46),$T44:$T46,0))</f>
        <v>66.6666666666667</v>
      </c>
      <c r="BT43" s="104" t="n">
        <f aca="false" t="array" ref="BT43:BT43">SUM(IF(ISNUMBER(BT44:BT46),$T44:$T46*BT44:BT46,0))/SUM(IF(ISNUMBER(BT44:BT46),$T44:$T46,0))</f>
        <v>100</v>
      </c>
      <c r="BU43" s="104" t="n">
        <f aca="false" t="array" ref="BU43:BU43">SUM(IF(ISNUMBER(BU44:BU46),$T44:$T46*BU44:BU46,0))/SUM(IF(ISNUMBER(BU44:BU46),$T44:$T46,0))</f>
        <v>50</v>
      </c>
      <c r="BV43" s="104" t="n">
        <f aca="false" t="array" ref="BV43:BV43">SUM(IF(ISNUMBER(BV44:BV46),$T44:$T46*BV44:BV46,0))/SUM(IF(ISNUMBER(BV44:BV46),$T44:$T46,0))</f>
        <v>100</v>
      </c>
      <c r="BW43" s="104" t="n">
        <f aca="false" t="array" ref="BW43:BW43">SUM(IF(ISNUMBER(BW44:BW46),$T44:$T46*BW44:BW46,0))/SUM(IF(ISNUMBER(BW44:BW46),$T44:$T46,0))</f>
        <v>50</v>
      </c>
      <c r="BX43" s="104" t="n">
        <f aca="false" t="array" ref="BX43:BX43">SUM(IF(ISNUMBER(BX44:BX46),$T44:$T46*BX44:BX46,0))/SUM(IF(ISNUMBER(BX44:BX46),$T44:$T46,0))</f>
        <v>100</v>
      </c>
      <c r="BY43" s="104" t="n">
        <f aca="false" t="array" ref="BY43:BY43">SUM(IF(ISNUMBER(BY44:BY46),$T44:$T46*BY44:BY46,0))/SUM(IF(ISNUMBER(BY44:BY46),$T44:$T46,0))</f>
        <v>100</v>
      </c>
      <c r="BZ43" s="104" t="n">
        <f aca="false" t="array" ref="BZ43:BZ43">SUM(IF(ISNUMBER(BZ44:BZ46),$T44:$T46*BZ44:BZ46,0))/SUM(IF(ISNUMBER(BZ44:BZ46),$T44:$T46,0))</f>
        <v>100</v>
      </c>
      <c r="CA43" s="104" t="n">
        <f aca="false" t="array" ref="CA43:CA43">SUM(IF(ISNUMBER(CA44:CA46),$T44:$T46*CA44:CA46,0))/SUM(IF(ISNUMBER(CA44:CA46),$T44:$T46,0))</f>
        <v>50</v>
      </c>
      <c r="CB43" s="104" t="n">
        <f aca="false" t="array" ref="CB43:CB43">SUM(IF(ISNUMBER(CB44:CB46),$T44:$T46*CB44:CB46,0))/SUM(IF(ISNUMBER(CB44:CB46),$T44:$T46,0))</f>
        <v>100</v>
      </c>
      <c r="CC43" s="104" t="n">
        <f aca="false" t="array" ref="CC43:CC43">SUM(IF(ISNUMBER(CC44:CC46),$T44:$T46*CC44:CC46,0))/SUM(IF(ISNUMBER(CC44:CC46),$T44:$T46,0))</f>
        <v>100</v>
      </c>
      <c r="CD43" s="104" t="n">
        <f aca="false" t="array" ref="CD43:CD43">SUM(IF(ISNUMBER(CD44:CD46),$T44:$T46*CD44:CD46,0))/SUM(IF(ISNUMBER(CD44:CD46),$T44:$T46,0))</f>
        <v>33.3333333333333</v>
      </c>
      <c r="CE43" s="104" t="n">
        <f aca="false" t="array" ref="CE43:CE43">SUM(IF(ISNUMBER(CE44:CE46),$T44:$T46*CE44:CE46,0))/SUM(IF(ISNUMBER(CE44:CE46),$T44:$T46,0))</f>
        <v>66.6666666666667</v>
      </c>
      <c r="CF43" s="104" t="n">
        <f aca="false" t="array" ref="CF43:CF43">SUM(IF(ISNUMBER(CF44:CF46),$T44:$T46*CF44:CF46,0))/SUM(IF(ISNUMBER(CF44:CF46),$T44:$T46,0))</f>
        <v>16.6666666666667</v>
      </c>
      <c r="CG43" s="104" t="n">
        <f aca="false" t="array" ref="CG43:CG43">SUM(IF(ISNUMBER(CG44:CG46),$T44:$T46*CG44:CG46,0))/SUM(IF(ISNUMBER(CG44:CG46),$T44:$T46,0))</f>
        <v>16.6666666666667</v>
      </c>
      <c r="CH43" s="104" t="n">
        <f aca="false" t="array" ref="CH43:CH43">SUM(IF(ISNUMBER(CH44:CH46),$T44:$T46*CH44:CH46,0))/SUM(IF(ISNUMBER(CH44:CH46),$T44:$T46,0))</f>
        <v>50</v>
      </c>
      <c r="CI43" s="104" t="n">
        <f aca="false" t="array" ref="CI43:CI43">SUM(IF(ISNUMBER(CI44:CI46),$T44:$T46*CI44:CI46,0))/SUM(IF(ISNUMBER(CI44:CI46),$T44:$T46,0))</f>
        <v>16.6666666666667</v>
      </c>
      <c r="CJ43" s="104" t="n">
        <f aca="false" t="array" ref="CJ43:CJ43">SUM(IF(ISNUMBER(CJ44:CJ46),$T44:$T46*CJ44:CJ46,0))/SUM(IF(ISNUMBER(CJ44:CJ46),$T44:$T46,0))</f>
        <v>66.6666666666667</v>
      </c>
      <c r="CK43" s="104" t="n">
        <f aca="false" t="array" ref="CK43:CK43">SUM(IF(ISNUMBER(CK44:CK46),$T44:$T46*CK44:CK46,0))/SUM(IF(ISNUMBER(CK44:CK46),$T44:$T46,0))</f>
        <v>50</v>
      </c>
      <c r="CL43" s="104" t="n">
        <f aca="false" t="array" ref="CL43:CL43">SUM(IF(ISNUMBER(CL44:CL46),$T44:$T46*CL44:CL46,0))/SUM(IF(ISNUMBER(CL44:CL46),$T44:$T46,0))</f>
        <v>16.6666666666667</v>
      </c>
      <c r="CM43" s="104" t="n">
        <f aca="false" t="array" ref="CM43:CM43">SUM(IF(ISNUMBER(CM44:CM46),$T44:$T46*CM44:CM46,0))/SUM(IF(ISNUMBER(CM44:CM46),$T44:$T46,0))</f>
        <v>100</v>
      </c>
      <c r="CN43" s="104" t="n">
        <f aca="false" t="array" ref="CN43:CN43">SUM(IF(ISNUMBER(CN44:CN46),$T44:$T46*CN44:CN46,0))/SUM(IF(ISNUMBER(CN44:CN46),$T44:$T46,0))</f>
        <v>50</v>
      </c>
      <c r="CO43" s="104" t="n">
        <f aca="false" t="array" ref="CO43:CO43">SUM(IF(ISNUMBER(CO44:CO46),$T44:$T46*CO44:CO46,0))/SUM(IF(ISNUMBER(CO44:CO46),$T44:$T46,0))</f>
        <v>66.6666666666667</v>
      </c>
      <c r="CP43" s="104" t="n">
        <f aca="false" t="array" ref="CP43:CP43">SUM(IF(ISNUMBER(CP44:CP46),$T44:$T46*CP44:CP46,0))/SUM(IF(ISNUMBER(CP44:CP46),$T44:$T46,0))</f>
        <v>16.6666666666667</v>
      </c>
      <c r="CQ43" s="104" t="n">
        <f aca="false" t="array" ref="CQ43:CQ43">SUM(IF(ISNUMBER(CQ44:CQ46),$T44:$T46*CQ44:CQ46,0))/SUM(IF(ISNUMBER(CQ44:CQ46),$T44:$T46,0))</f>
        <v>100</v>
      </c>
      <c r="CR43" s="104" t="n">
        <f aca="false" t="array" ref="CR43:CR43">SUM(IF(ISNUMBER(CR44:CR46),$T44:$T46*CR44:CR46,0))/SUM(IF(ISNUMBER(CR44:CR46),$T44:$T46,0))</f>
        <v>66.6666666666667</v>
      </c>
      <c r="CS43" s="104" t="n">
        <f aca="false" t="array" ref="CS43:CS43">SUM(IF(ISNUMBER(CS44:CS46),$T44:$T46*CS44:CS46,0))/SUM(IF(ISNUMBER(CS44:CS46),$T44:$T46,0))</f>
        <v>100</v>
      </c>
      <c r="CT43" s="104" t="n">
        <f aca="false" t="array" ref="CT43:CT43">SUM(IF(ISNUMBER(CT44:CT46),$T44:$T46*CT44:CT46,0))/SUM(IF(ISNUMBER(CT44:CT46),$T44:$T46,0))</f>
        <v>100</v>
      </c>
      <c r="CU43" s="104" t="n">
        <f aca="false" t="array" ref="CU43:CU43">SUM(IF(ISNUMBER(CU44:CU46),$T44:$T46*CU44:CU46,0))/SUM(IF(ISNUMBER(CU44:CU46),$T44:$T46,0))</f>
        <v>33.3333333333333</v>
      </c>
      <c r="CV43" s="104" t="n">
        <f aca="false" t="array" ref="CV43:CV43">SUM(IF(ISNUMBER(CV44:CV46),$T44:$T46*CV44:CV46,0))/SUM(IF(ISNUMBER(CV44:CV46),$T44:$T46,0))</f>
        <v>100</v>
      </c>
      <c r="CW43" s="104" t="n">
        <f aca="false" t="array" ref="CW43:CW43">SUM(IF(ISNUMBER(CW44:CW46),$T44:$T46*CW44:CW46,0))/SUM(IF(ISNUMBER(CW44:CW46),$T44:$T46,0))</f>
        <v>16.6666666666667</v>
      </c>
    </row>
    <row r="44" s="103" customFormat="true" ht="15.5" hidden="false" customHeight="false" outlineLevel="0" collapsed="false">
      <c r="A44" s="107" t="n">
        <v>2131</v>
      </c>
      <c r="B44" s="107" t="n">
        <v>4</v>
      </c>
      <c r="C44" s="103" t="str">
        <f aca="true">IF(ISBLANK(OFFSET('outliers treatment'!$A$3,MATCH($A44,'outliers treatment'!$A$4:$A$154,0),MATCH(C$4,'outliers treatment'!$4:$4,0)-1)),"",OFFSET('outliers treatment'!$A$3,MATCH($A44,'outliers treatment'!$A$4:$A$154,0),MATCH(C$4,'outliers treatment'!$4:$4,0)-1))</f>
        <v/>
      </c>
      <c r="D44" s="103" t="str">
        <f aca="true">IF(ISBLANK(OFFSET('outliers treatment'!$A$3,MATCH($A44,'outliers treatment'!$A$4:$A$154,0),MATCH(D$4,'outliers treatment'!$4:$4,0)-1)),"",OFFSET('outliers treatment'!$A$3,MATCH($A44,'outliers treatment'!$A$4:$A$154,0),MATCH(D$4,'outliers treatment'!$4:$4,0)-1))</f>
        <v>Particpation in ICPEN</v>
      </c>
      <c r="E44" s="103" t="str">
        <f aca="true">IF(ISBLANK(OFFSET('outliers treatment'!$A$3,MATCH($A44,'outliers treatment'!$A$4:$A$154,0),MATCH(E$4,'outliers treatment'!$4:$4,0)-1)),"",OFFSET('outliers treatment'!$A$3,MATCH($A44,'outliers treatment'!$A$4:$A$154,0),MATCH(E$4,'outliers treatment'!$4:$4,0)-1))</f>
        <v/>
      </c>
      <c r="F44" s="103" t="str">
        <f aca="true">IF(ISBLANK(OFFSET('outliers treatment'!$A$3,MATCH($A44,'outliers treatment'!$A$4:$A$154,0),MATCH(F$4,'outliers treatment'!$4:$4,0)-1)),"",OFFSET('outliers treatment'!$A$3,MATCH($A44,'outliers treatment'!$A$4:$A$154,0),MATCH(F$4,'outliers treatment'!$4:$4,0)-1))</f>
        <v/>
      </c>
      <c r="G44" s="103" t="str">
        <f aca="true">IF(ISBLANK(OFFSET('outliers treatment'!$A$3,MATCH($A44,'outliers treatment'!$A$4:$A$154,0),MATCH(G$4,'outliers treatment'!$4:$4,0)-1)),"",OFFSET('outliers treatment'!$A$3,MATCH($A44,'outliers treatment'!$A$4:$A$154,0),MATCH(G$4,'outliers treatment'!$4:$4,0)-1))</f>
        <v/>
      </c>
      <c r="H44" s="103" t="str">
        <f aca="true">IF(ISBLANK(OFFSET('outliers treatment'!$A$3,MATCH($A44,'outliers treatment'!$A$4:$A$154,0),MATCH(H$4,'outliers treatment'!$4:$4,0)-1)),"",OFFSET('outliers treatment'!$A$3,MATCH($A44,'outliers treatment'!$A$4:$A$154,0),MATCH(H$4,'outliers treatment'!$4:$4,0)-1))</f>
        <v/>
      </c>
      <c r="I44" s="103" t="str">
        <f aca="true">IF(ISBLANK(OFFSET('outliers treatment'!$A$3,MATCH($A44,'outliers treatment'!$A$4:$A$154,0),MATCH(I$4,'outliers treatment'!$4:$4,0)-1)),"",OFFSET('outliers treatment'!$A$3,MATCH($A44,'outliers treatment'!$A$4:$A$154,0),MATCH(I$4,'outliers treatment'!$4:$4,0)-1))</f>
        <v/>
      </c>
      <c r="J44" s="104" t="n">
        <f aca="false" t="array" ref="J44:J44">MIN(IF(ISNUMBER(V44:CW44),V44:CW44))</f>
        <v>0</v>
      </c>
      <c r="K44" s="103" t="n">
        <f aca="false" t="array" ref="K44:K44">MAX(IF(ISNUMBER(V44:CW44),V44:CW44))</f>
        <v>100</v>
      </c>
      <c r="L44" s="103" t="n">
        <f aca="true">IF(ISBLANK(OFFSET('outliers treatment'!$A$3,MATCH($A44,'outliers treatment'!$A$4:$A$154,0),MATCH(L$4,'outliers treatment'!$4:$4,0)-1)),"",OFFSET('outliers treatment'!$A$3,MATCH($A44,'outliers treatment'!$A$4:$A$154,0),MATCH(L$4,'outliers treatment'!$4:$4,0)-1))</f>
        <v>0</v>
      </c>
      <c r="M44" s="103" t="n">
        <f aca="true">IF(ISBLANK(OFFSET('outliers treatment'!$A$3,MATCH($A44,'outliers treatment'!$A$4:$A$154,0),MATCH(M$4,'outliers treatment'!$4:$4,0)-1)),"",OFFSET('outliers treatment'!$A$3,MATCH($A44,'outliers treatment'!$A$4:$A$154,0),MATCH(M$4,'outliers treatment'!$4:$4,0)-1))</f>
        <v>1</v>
      </c>
      <c r="N44" s="103" t="n">
        <f aca="true">IF(ISBLANK(OFFSET('outliers treatment'!$A$3,MATCH($A44,'outliers treatment'!$A$4:$A$154,0),MATCH(N$4,'outliers treatment'!$4:$4,0)-1)),"",OFFSET('outliers treatment'!$A$3,MATCH($A44,'outliers treatment'!$A$4:$A$154,0),MATCH(N$4,'outliers treatment'!$4:$4,0)-1))</f>
        <v>1</v>
      </c>
      <c r="O44" s="103" t="n">
        <f aca="true">IF(ISBLANK(OFFSET('outliers treatment'!$A$3,MATCH($A44,'outliers treatment'!$A$4:$A$154,0),MATCH(O$4,'outliers treatment'!$4:$4,0)-1)),"",OFFSET('outliers treatment'!$A$3,MATCH($A44,'outliers treatment'!$A$4:$A$154,0),MATCH(O$4,'outliers treatment'!$4:$4,0)-1))</f>
        <v>0</v>
      </c>
      <c r="P44" s="103" t="n">
        <f aca="true">IF(ISBLANK(OFFSET('outliers treatment'!$A$3,MATCH($A44,'outliers treatment'!$A$4:$A$154,0),MATCH(P$4,'outliers treatment'!$4:$4,0)-1)),"",OFFSET('outliers treatment'!$A$3,MATCH($A44,'outliers treatment'!$A$4:$A$154,0),MATCH(P$4,'outliers treatment'!$4:$4,0)-1))</f>
        <v>1</v>
      </c>
      <c r="Q44" s="103" t="n">
        <f aca="false">IFERROR(P44-O44,"")</f>
        <v>1</v>
      </c>
      <c r="R44" s="105" t="n">
        <f aca="false" t="array" ref="R44:R44">IFERROR(SKEW(IF(ISNUMBER(V44:CW44),V44:CW44,"")),"")</f>
        <v>-0.0509764631842284</v>
      </c>
      <c r="S44" s="103" t="n">
        <v>0</v>
      </c>
      <c r="T44" s="103" t="n">
        <v>1</v>
      </c>
      <c r="U44" s="106" t="n">
        <f aca="false" t="array" ref="U44:U44">IF(B44&lt;4,"",1-IFERROR(SUM(ISNUMBER(V44:CW44)*(1-$V$3:$CW$3))/COUNTIF($V$3:$CW$3,0),0))</f>
        <v>0</v>
      </c>
      <c r="V44" s="104" t="n">
        <f aca="true">IF($L44="","",IF(ISNUMBER(OFFSET('Data transformed'!$A$4,MATCH($A44,'Data transformed'!$A$5:$A$185,0),MATCH(V$4,'Data transformed'!$4:$4,0)-1)), (MIN(MAX(OFFSET('Data transformed'!$A$4,MATCH($A44,'Data transformed'!$A$5:$A$185,0),MATCH(V$4,'Data transformed'!$4:$4,0)-1),$O44),$P44)-$O44)/$Q44*100,"NA"))</f>
        <v>0</v>
      </c>
      <c r="W44" s="104" t="n">
        <f aca="true">IF($L44="","",IF(ISNUMBER(OFFSET('Data transformed'!$A$4,MATCH($A44,'Data transformed'!$A$5:$A$185,0),MATCH(W$4,'Data transformed'!$4:$4,0)-1)), (MIN(MAX(OFFSET('Data transformed'!$A$4,MATCH($A44,'Data transformed'!$A$5:$A$185,0),MATCH(W$4,'Data transformed'!$4:$4,0)-1),$O44),$P44)-$O44)/$Q44*100,"NA"))</f>
        <v>100</v>
      </c>
      <c r="X44" s="104" t="n">
        <f aca="true">IF($L44="","",IF(ISNUMBER(OFFSET('Data transformed'!$A$4,MATCH($A44,'Data transformed'!$A$5:$A$185,0),MATCH(X$4,'Data transformed'!$4:$4,0)-1)), (MIN(MAX(OFFSET('Data transformed'!$A$4,MATCH($A44,'Data transformed'!$A$5:$A$185,0),MATCH(X$4,'Data transformed'!$4:$4,0)-1),$O44),$P44)-$O44)/$Q44*100,"NA"))</f>
        <v>100</v>
      </c>
      <c r="Y44" s="104" t="n">
        <f aca="true">IF($L44="","",IF(ISNUMBER(OFFSET('Data transformed'!$A$4,MATCH($A44,'Data transformed'!$A$5:$A$185,0),MATCH(Y$4,'Data transformed'!$4:$4,0)-1)), (MIN(MAX(OFFSET('Data transformed'!$A$4,MATCH($A44,'Data transformed'!$A$5:$A$185,0),MATCH(Y$4,'Data transformed'!$4:$4,0)-1),$O44),$P44)-$O44)/$Q44*100,"NA"))</f>
        <v>100</v>
      </c>
      <c r="Z44" s="104" t="n">
        <f aca="true">IF($L44="","",IF(ISNUMBER(OFFSET('Data transformed'!$A$4,MATCH($A44,'Data transformed'!$A$5:$A$185,0),MATCH(Z$4,'Data transformed'!$4:$4,0)-1)), (MIN(MAX(OFFSET('Data transformed'!$A$4,MATCH($A44,'Data transformed'!$A$5:$A$185,0),MATCH(Z$4,'Data transformed'!$4:$4,0)-1),$O44),$P44)-$O44)/$Q44*100,"NA"))</f>
        <v>0</v>
      </c>
      <c r="AA44" s="104" t="n">
        <f aca="true">IF($L44="","",IF(ISNUMBER(OFFSET('Data transformed'!$A$4,MATCH($A44,'Data transformed'!$A$5:$A$185,0),MATCH(AA$4,'Data transformed'!$4:$4,0)-1)), (MIN(MAX(OFFSET('Data transformed'!$A$4,MATCH($A44,'Data transformed'!$A$5:$A$185,0),MATCH(AA$4,'Data transformed'!$4:$4,0)-1),$O44),$P44)-$O44)/$Q44*100,"NA"))</f>
        <v>0</v>
      </c>
      <c r="AB44" s="104" t="n">
        <f aca="true">IF($L44="","",IF(ISNUMBER(OFFSET('Data transformed'!$A$4,MATCH($A44,'Data transformed'!$A$5:$A$185,0),MATCH(AB$4,'Data transformed'!$4:$4,0)-1)), (MIN(MAX(OFFSET('Data transformed'!$A$4,MATCH($A44,'Data transformed'!$A$5:$A$185,0),MATCH(AB$4,'Data transformed'!$4:$4,0)-1),$O44),$P44)-$O44)/$Q44*100,"NA"))</f>
        <v>0</v>
      </c>
      <c r="AC44" s="104" t="n">
        <f aca="true">IF($L44="","",IF(ISNUMBER(OFFSET('Data transformed'!$A$4,MATCH($A44,'Data transformed'!$A$5:$A$185,0),MATCH(AC$4,'Data transformed'!$4:$4,0)-1)), (MIN(MAX(OFFSET('Data transformed'!$A$4,MATCH($A44,'Data transformed'!$A$5:$A$185,0),MATCH(AC$4,'Data transformed'!$4:$4,0)-1),$O44),$P44)-$O44)/$Q44*100,"NA"))</f>
        <v>100</v>
      </c>
      <c r="AD44" s="104" t="n">
        <f aca="true">IF($L44="","",IF(ISNUMBER(OFFSET('Data transformed'!$A$4,MATCH($A44,'Data transformed'!$A$5:$A$185,0),MATCH(AD$4,'Data transformed'!$4:$4,0)-1)), (MIN(MAX(OFFSET('Data transformed'!$A$4,MATCH($A44,'Data transformed'!$A$5:$A$185,0),MATCH(AD$4,'Data transformed'!$4:$4,0)-1),$O44),$P44)-$O44)/$Q44*100,"NA"))</f>
        <v>100</v>
      </c>
      <c r="AE44" s="104" t="n">
        <f aca="true">IF($L44="","",IF(ISNUMBER(OFFSET('Data transformed'!$A$4,MATCH($A44,'Data transformed'!$A$5:$A$185,0),MATCH(AE$4,'Data transformed'!$4:$4,0)-1)), (MIN(MAX(OFFSET('Data transformed'!$A$4,MATCH($A44,'Data transformed'!$A$5:$A$185,0),MATCH(AE$4,'Data transformed'!$4:$4,0)-1),$O44),$P44)-$O44)/$Q44*100,"NA"))</f>
        <v>100</v>
      </c>
      <c r="AF44" s="104" t="n">
        <f aca="true">IF($L44="","",IF(ISNUMBER(OFFSET('Data transformed'!$A$4,MATCH($A44,'Data transformed'!$A$5:$A$185,0),MATCH(AF$4,'Data transformed'!$4:$4,0)-1)), (MIN(MAX(OFFSET('Data transformed'!$A$4,MATCH($A44,'Data transformed'!$A$5:$A$185,0),MATCH(AF$4,'Data transformed'!$4:$4,0)-1),$O44),$P44)-$O44)/$Q44*100,"NA"))</f>
        <v>100</v>
      </c>
      <c r="AG44" s="104" t="n">
        <f aca="true">IF($L44="","",IF(ISNUMBER(OFFSET('Data transformed'!$A$4,MATCH($A44,'Data transformed'!$A$5:$A$185,0),MATCH(AG$4,'Data transformed'!$4:$4,0)-1)), (MIN(MAX(OFFSET('Data transformed'!$A$4,MATCH($A44,'Data transformed'!$A$5:$A$185,0),MATCH(AG$4,'Data transformed'!$4:$4,0)-1),$O44),$P44)-$O44)/$Q44*100,"NA"))</f>
        <v>0</v>
      </c>
      <c r="AH44" s="104" t="n">
        <f aca="true">IF($L44="","",IF(ISNUMBER(OFFSET('Data transformed'!$A$4,MATCH($A44,'Data transformed'!$A$5:$A$185,0),MATCH(AH$4,'Data transformed'!$4:$4,0)-1)), (MIN(MAX(OFFSET('Data transformed'!$A$4,MATCH($A44,'Data transformed'!$A$5:$A$185,0),MATCH(AH$4,'Data transformed'!$4:$4,0)-1),$O44),$P44)-$O44)/$Q44*100,"NA"))</f>
        <v>100</v>
      </c>
      <c r="AI44" s="104" t="n">
        <f aca="true">IF($L44="","",IF(ISNUMBER(OFFSET('Data transformed'!$A$4,MATCH($A44,'Data transformed'!$A$5:$A$185,0),MATCH(AI$4,'Data transformed'!$4:$4,0)-1)), (MIN(MAX(OFFSET('Data transformed'!$A$4,MATCH($A44,'Data transformed'!$A$5:$A$185,0),MATCH(AI$4,'Data transformed'!$4:$4,0)-1),$O44),$P44)-$O44)/$Q44*100,"NA"))</f>
        <v>0</v>
      </c>
      <c r="AJ44" s="104" t="n">
        <f aca="true">IF($L44="","",IF(ISNUMBER(OFFSET('Data transformed'!$A$4,MATCH($A44,'Data transformed'!$A$5:$A$185,0),MATCH(AJ$4,'Data transformed'!$4:$4,0)-1)), (MIN(MAX(OFFSET('Data transformed'!$A$4,MATCH($A44,'Data transformed'!$A$5:$A$185,0),MATCH(AJ$4,'Data transformed'!$4:$4,0)-1),$O44),$P44)-$O44)/$Q44*100,"NA"))</f>
        <v>100</v>
      </c>
      <c r="AK44" s="104" t="n">
        <f aca="true">IF($L44="","",IF(ISNUMBER(OFFSET('Data transformed'!$A$4,MATCH($A44,'Data transformed'!$A$5:$A$185,0),MATCH(AK$4,'Data transformed'!$4:$4,0)-1)), (MIN(MAX(OFFSET('Data transformed'!$A$4,MATCH($A44,'Data transformed'!$A$5:$A$185,0),MATCH(AK$4,'Data transformed'!$4:$4,0)-1),$O44),$P44)-$O44)/$Q44*100,"NA"))</f>
        <v>100</v>
      </c>
      <c r="AL44" s="104" t="n">
        <f aca="true">IF($L44="","",IF(ISNUMBER(OFFSET('Data transformed'!$A$4,MATCH($A44,'Data transformed'!$A$5:$A$185,0),MATCH(AL$4,'Data transformed'!$4:$4,0)-1)), (MIN(MAX(OFFSET('Data transformed'!$A$4,MATCH($A44,'Data transformed'!$A$5:$A$185,0),MATCH(AL$4,'Data transformed'!$4:$4,0)-1),$O44),$P44)-$O44)/$Q44*100,"NA"))</f>
        <v>100</v>
      </c>
      <c r="AM44" s="104" t="n">
        <f aca="true">IF($L44="","",IF(ISNUMBER(OFFSET('Data transformed'!$A$4,MATCH($A44,'Data transformed'!$A$5:$A$185,0),MATCH(AM$4,'Data transformed'!$4:$4,0)-1)), (MIN(MAX(OFFSET('Data transformed'!$A$4,MATCH($A44,'Data transformed'!$A$5:$A$185,0),MATCH(AM$4,'Data transformed'!$4:$4,0)-1),$O44),$P44)-$O44)/$Q44*100,"NA"))</f>
        <v>100</v>
      </c>
      <c r="AN44" s="104" t="n">
        <f aca="true">IF($L44="","",IF(ISNUMBER(OFFSET('Data transformed'!$A$4,MATCH($A44,'Data transformed'!$A$5:$A$185,0),MATCH(AN$4,'Data transformed'!$4:$4,0)-1)), (MIN(MAX(OFFSET('Data transformed'!$A$4,MATCH($A44,'Data transformed'!$A$5:$A$185,0),MATCH(AN$4,'Data transformed'!$4:$4,0)-1),$O44),$P44)-$O44)/$Q44*100,"NA"))</f>
        <v>100</v>
      </c>
      <c r="AO44" s="104" t="n">
        <f aca="true">IF($L44="","",IF(ISNUMBER(OFFSET('Data transformed'!$A$4,MATCH($A44,'Data transformed'!$A$5:$A$185,0),MATCH(AO$4,'Data transformed'!$4:$4,0)-1)), (MIN(MAX(OFFSET('Data transformed'!$A$4,MATCH($A44,'Data transformed'!$A$5:$A$185,0),MATCH(AO$4,'Data transformed'!$4:$4,0)-1),$O44),$P44)-$O44)/$Q44*100,"NA"))</f>
        <v>0</v>
      </c>
      <c r="AP44" s="104" t="n">
        <f aca="true">IF($L44="","",IF(ISNUMBER(OFFSET('Data transformed'!$A$4,MATCH($A44,'Data transformed'!$A$5:$A$185,0),MATCH(AP$4,'Data transformed'!$4:$4,0)-1)), (MIN(MAX(OFFSET('Data transformed'!$A$4,MATCH($A44,'Data transformed'!$A$5:$A$185,0),MATCH(AP$4,'Data transformed'!$4:$4,0)-1),$O44),$P44)-$O44)/$Q44*100,"NA"))</f>
        <v>0</v>
      </c>
      <c r="AQ44" s="104" t="n">
        <f aca="true">IF($L44="","",IF(ISNUMBER(OFFSET('Data transformed'!$A$4,MATCH($A44,'Data transformed'!$A$5:$A$185,0),MATCH(AQ$4,'Data transformed'!$4:$4,0)-1)), (MIN(MAX(OFFSET('Data transformed'!$A$4,MATCH($A44,'Data transformed'!$A$5:$A$185,0),MATCH(AQ$4,'Data transformed'!$4:$4,0)-1),$O44),$P44)-$O44)/$Q44*100,"NA"))</f>
        <v>100</v>
      </c>
      <c r="AR44" s="104" t="n">
        <f aca="true">IF($L44="","",IF(ISNUMBER(OFFSET('Data transformed'!$A$4,MATCH($A44,'Data transformed'!$A$5:$A$185,0),MATCH(AR$4,'Data transformed'!$4:$4,0)-1)), (MIN(MAX(OFFSET('Data transformed'!$A$4,MATCH($A44,'Data transformed'!$A$5:$A$185,0),MATCH(AR$4,'Data transformed'!$4:$4,0)-1),$O44),$P44)-$O44)/$Q44*100,"NA"))</f>
        <v>100</v>
      </c>
      <c r="AS44" s="104" t="n">
        <f aca="true">IF($L44="","",IF(ISNUMBER(OFFSET('Data transformed'!$A$4,MATCH($A44,'Data transformed'!$A$5:$A$185,0),MATCH(AS$4,'Data transformed'!$4:$4,0)-1)), (MIN(MAX(OFFSET('Data transformed'!$A$4,MATCH($A44,'Data transformed'!$A$5:$A$185,0),MATCH(AS$4,'Data transformed'!$4:$4,0)-1),$O44),$P44)-$O44)/$Q44*100,"NA"))</f>
        <v>0</v>
      </c>
      <c r="AT44" s="104" t="n">
        <f aca="true">IF($L44="","",IF(ISNUMBER(OFFSET('Data transformed'!$A$4,MATCH($A44,'Data transformed'!$A$5:$A$185,0),MATCH(AT$4,'Data transformed'!$4:$4,0)-1)), (MIN(MAX(OFFSET('Data transformed'!$A$4,MATCH($A44,'Data transformed'!$A$5:$A$185,0),MATCH(AT$4,'Data transformed'!$4:$4,0)-1),$O44),$P44)-$O44)/$Q44*100,"NA"))</f>
        <v>100</v>
      </c>
      <c r="AU44" s="104" t="n">
        <f aca="true">IF($L44="","",IF(ISNUMBER(OFFSET('Data transformed'!$A$4,MATCH($A44,'Data transformed'!$A$5:$A$185,0),MATCH(AU$4,'Data transformed'!$4:$4,0)-1)), (MIN(MAX(OFFSET('Data transformed'!$A$4,MATCH($A44,'Data transformed'!$A$5:$A$185,0),MATCH(AU$4,'Data transformed'!$4:$4,0)-1),$O44),$P44)-$O44)/$Q44*100,"NA"))</f>
        <v>100</v>
      </c>
      <c r="AV44" s="104" t="n">
        <f aca="true">IF($L44="","",IF(ISNUMBER(OFFSET('Data transformed'!$A$4,MATCH($A44,'Data transformed'!$A$5:$A$185,0),MATCH(AV$4,'Data transformed'!$4:$4,0)-1)), (MIN(MAX(OFFSET('Data transformed'!$A$4,MATCH($A44,'Data transformed'!$A$5:$A$185,0),MATCH(AV$4,'Data transformed'!$4:$4,0)-1),$O44),$P44)-$O44)/$Q44*100,"NA"))</f>
        <v>0</v>
      </c>
      <c r="AW44" s="104" t="n">
        <f aca="true">IF($L44="","",IF(ISNUMBER(OFFSET('Data transformed'!$A$4,MATCH($A44,'Data transformed'!$A$5:$A$185,0),MATCH(AW$4,'Data transformed'!$4:$4,0)-1)), (MIN(MAX(OFFSET('Data transformed'!$A$4,MATCH($A44,'Data transformed'!$A$5:$A$185,0),MATCH(AW$4,'Data transformed'!$4:$4,0)-1),$O44),$P44)-$O44)/$Q44*100,"NA"))</f>
        <v>0</v>
      </c>
      <c r="AX44" s="104" t="n">
        <f aca="true">IF($L44="","",IF(ISNUMBER(OFFSET('Data transformed'!$A$4,MATCH($A44,'Data transformed'!$A$5:$A$185,0),MATCH(AX$4,'Data transformed'!$4:$4,0)-1)), (MIN(MAX(OFFSET('Data transformed'!$A$4,MATCH($A44,'Data transformed'!$A$5:$A$185,0),MATCH(AX$4,'Data transformed'!$4:$4,0)-1),$O44),$P44)-$O44)/$Q44*100,"NA"))</f>
        <v>100</v>
      </c>
      <c r="AY44" s="104" t="n">
        <f aca="true">IF($L44="","",IF(ISNUMBER(OFFSET('Data transformed'!$A$4,MATCH($A44,'Data transformed'!$A$5:$A$185,0),MATCH(AY$4,'Data transformed'!$4:$4,0)-1)), (MIN(MAX(OFFSET('Data transformed'!$A$4,MATCH($A44,'Data transformed'!$A$5:$A$185,0),MATCH(AY$4,'Data transformed'!$4:$4,0)-1),$O44),$P44)-$O44)/$Q44*100,"NA"))</f>
        <v>0</v>
      </c>
      <c r="AZ44" s="104" t="n">
        <f aca="true">IF($L44="","",IF(ISNUMBER(OFFSET('Data transformed'!$A$4,MATCH($A44,'Data transformed'!$A$5:$A$185,0),MATCH(AZ$4,'Data transformed'!$4:$4,0)-1)), (MIN(MAX(OFFSET('Data transformed'!$A$4,MATCH($A44,'Data transformed'!$A$5:$A$185,0),MATCH(AZ$4,'Data transformed'!$4:$4,0)-1),$O44),$P44)-$O44)/$Q44*100,"NA"))</f>
        <v>0</v>
      </c>
      <c r="BA44" s="104" t="n">
        <f aca="true">IF($L44="","",IF(ISNUMBER(OFFSET('Data transformed'!$A$4,MATCH($A44,'Data transformed'!$A$5:$A$185,0),MATCH(BA$4,'Data transformed'!$4:$4,0)-1)), (MIN(MAX(OFFSET('Data transformed'!$A$4,MATCH($A44,'Data transformed'!$A$5:$A$185,0),MATCH(BA$4,'Data transformed'!$4:$4,0)-1),$O44),$P44)-$O44)/$Q44*100,"NA"))</f>
        <v>0</v>
      </c>
      <c r="BB44" s="104" t="n">
        <f aca="true">IF($L44="","",IF(ISNUMBER(OFFSET('Data transformed'!$A$4,MATCH($A44,'Data transformed'!$A$5:$A$185,0),MATCH(BB$4,'Data transformed'!$4:$4,0)-1)), (MIN(MAX(OFFSET('Data transformed'!$A$4,MATCH($A44,'Data transformed'!$A$5:$A$185,0),MATCH(BB$4,'Data transformed'!$4:$4,0)-1),$O44),$P44)-$O44)/$Q44*100,"NA"))</f>
        <v>100</v>
      </c>
      <c r="BC44" s="104" t="n">
        <f aca="true">IF($L44="","",IF(ISNUMBER(OFFSET('Data transformed'!$A$4,MATCH($A44,'Data transformed'!$A$5:$A$185,0),MATCH(BC$4,'Data transformed'!$4:$4,0)-1)), (MIN(MAX(OFFSET('Data transformed'!$A$4,MATCH($A44,'Data transformed'!$A$5:$A$185,0),MATCH(BC$4,'Data transformed'!$4:$4,0)-1),$O44),$P44)-$O44)/$Q44*100,"NA"))</f>
        <v>0</v>
      </c>
      <c r="BD44" s="104" t="n">
        <f aca="true">IF($L44="","",IF(ISNUMBER(OFFSET('Data transformed'!$A$4,MATCH($A44,'Data transformed'!$A$5:$A$185,0),MATCH(BD$4,'Data transformed'!$4:$4,0)-1)), (MIN(MAX(OFFSET('Data transformed'!$A$4,MATCH($A44,'Data transformed'!$A$5:$A$185,0),MATCH(BD$4,'Data transformed'!$4:$4,0)-1),$O44),$P44)-$O44)/$Q44*100,"NA"))</f>
        <v>100</v>
      </c>
      <c r="BE44" s="104" t="n">
        <f aca="true">IF($L44="","",IF(ISNUMBER(OFFSET('Data transformed'!$A$4,MATCH($A44,'Data transformed'!$A$5:$A$185,0),MATCH(BE$4,'Data transformed'!$4:$4,0)-1)), (MIN(MAX(OFFSET('Data transformed'!$A$4,MATCH($A44,'Data transformed'!$A$5:$A$185,0),MATCH(BE$4,'Data transformed'!$4:$4,0)-1),$O44),$P44)-$O44)/$Q44*100,"NA"))</f>
        <v>0</v>
      </c>
      <c r="BF44" s="104" t="n">
        <f aca="true">IF($L44="","",IF(ISNUMBER(OFFSET('Data transformed'!$A$4,MATCH($A44,'Data transformed'!$A$5:$A$185,0),MATCH(BF$4,'Data transformed'!$4:$4,0)-1)), (MIN(MAX(OFFSET('Data transformed'!$A$4,MATCH($A44,'Data transformed'!$A$5:$A$185,0),MATCH(BF$4,'Data transformed'!$4:$4,0)-1),$O44),$P44)-$O44)/$Q44*100,"NA"))</f>
        <v>100</v>
      </c>
      <c r="BG44" s="104" t="n">
        <f aca="true">IF($L44="","",IF(ISNUMBER(OFFSET('Data transformed'!$A$4,MATCH($A44,'Data transformed'!$A$5:$A$185,0),MATCH(BG$4,'Data transformed'!$4:$4,0)-1)), (MIN(MAX(OFFSET('Data transformed'!$A$4,MATCH($A44,'Data transformed'!$A$5:$A$185,0),MATCH(BG$4,'Data transformed'!$4:$4,0)-1),$O44),$P44)-$O44)/$Q44*100,"NA"))</f>
        <v>100</v>
      </c>
      <c r="BH44" s="104" t="n">
        <f aca="true">IF($L44="","",IF(ISNUMBER(OFFSET('Data transformed'!$A$4,MATCH($A44,'Data transformed'!$A$5:$A$185,0),MATCH(BH$4,'Data transformed'!$4:$4,0)-1)), (MIN(MAX(OFFSET('Data transformed'!$A$4,MATCH($A44,'Data transformed'!$A$5:$A$185,0),MATCH(BH$4,'Data transformed'!$4:$4,0)-1),$O44),$P44)-$O44)/$Q44*100,"NA"))</f>
        <v>100</v>
      </c>
      <c r="BI44" s="104" t="n">
        <f aca="true">IF($L44="","",IF(ISNUMBER(OFFSET('Data transformed'!$A$4,MATCH($A44,'Data transformed'!$A$5:$A$185,0),MATCH(BI$4,'Data transformed'!$4:$4,0)-1)), (MIN(MAX(OFFSET('Data transformed'!$A$4,MATCH($A44,'Data transformed'!$A$5:$A$185,0),MATCH(BI$4,'Data transformed'!$4:$4,0)-1),$O44),$P44)-$O44)/$Q44*100,"NA"))</f>
        <v>0</v>
      </c>
      <c r="BJ44" s="104" t="n">
        <f aca="true">IF($L44="","",IF(ISNUMBER(OFFSET('Data transformed'!$A$4,MATCH($A44,'Data transformed'!$A$5:$A$185,0),MATCH(BJ$4,'Data transformed'!$4:$4,0)-1)), (MIN(MAX(OFFSET('Data transformed'!$A$4,MATCH($A44,'Data transformed'!$A$5:$A$185,0),MATCH(BJ$4,'Data transformed'!$4:$4,0)-1),$O44),$P44)-$O44)/$Q44*100,"NA"))</f>
        <v>100</v>
      </c>
      <c r="BK44" s="104" t="n">
        <f aca="true">IF($L44="","",IF(ISNUMBER(OFFSET('Data transformed'!$A$4,MATCH($A44,'Data transformed'!$A$5:$A$185,0),MATCH(BK$4,'Data transformed'!$4:$4,0)-1)), (MIN(MAX(OFFSET('Data transformed'!$A$4,MATCH($A44,'Data transformed'!$A$5:$A$185,0),MATCH(BK$4,'Data transformed'!$4:$4,0)-1),$O44),$P44)-$O44)/$Q44*100,"NA"))</f>
        <v>0</v>
      </c>
      <c r="BL44" s="104" t="n">
        <f aca="true">IF($L44="","",IF(ISNUMBER(OFFSET('Data transformed'!$A$4,MATCH($A44,'Data transformed'!$A$5:$A$185,0),MATCH(BL$4,'Data transformed'!$4:$4,0)-1)), (MIN(MAX(OFFSET('Data transformed'!$A$4,MATCH($A44,'Data transformed'!$A$5:$A$185,0),MATCH(BL$4,'Data transformed'!$4:$4,0)-1),$O44),$P44)-$O44)/$Q44*100,"NA"))</f>
        <v>100</v>
      </c>
      <c r="BM44" s="104" t="n">
        <f aca="true">IF($L44="","",IF(ISNUMBER(OFFSET('Data transformed'!$A$4,MATCH($A44,'Data transformed'!$A$5:$A$185,0),MATCH(BM$4,'Data transformed'!$4:$4,0)-1)), (MIN(MAX(OFFSET('Data transformed'!$A$4,MATCH($A44,'Data transformed'!$A$5:$A$185,0),MATCH(BM$4,'Data transformed'!$4:$4,0)-1),$O44),$P44)-$O44)/$Q44*100,"NA"))</f>
        <v>0</v>
      </c>
      <c r="BN44" s="104" t="n">
        <f aca="true">IF($L44="","",IF(ISNUMBER(OFFSET('Data transformed'!$A$4,MATCH($A44,'Data transformed'!$A$5:$A$185,0),MATCH(BN$4,'Data transformed'!$4:$4,0)-1)), (MIN(MAX(OFFSET('Data transformed'!$A$4,MATCH($A44,'Data transformed'!$A$5:$A$185,0),MATCH(BN$4,'Data transformed'!$4:$4,0)-1),$O44),$P44)-$O44)/$Q44*100,"NA"))</f>
        <v>0</v>
      </c>
      <c r="BO44" s="104" t="n">
        <f aca="true">IF($L44="","",IF(ISNUMBER(OFFSET('Data transformed'!$A$4,MATCH($A44,'Data transformed'!$A$5:$A$185,0),MATCH(BO$4,'Data transformed'!$4:$4,0)-1)), (MIN(MAX(OFFSET('Data transformed'!$A$4,MATCH($A44,'Data transformed'!$A$5:$A$185,0),MATCH(BO$4,'Data transformed'!$4:$4,0)-1),$O44),$P44)-$O44)/$Q44*100,"NA"))</f>
        <v>0</v>
      </c>
      <c r="BP44" s="104" t="n">
        <f aca="true">IF($L44="","",IF(ISNUMBER(OFFSET('Data transformed'!$A$4,MATCH($A44,'Data transformed'!$A$5:$A$185,0),MATCH(BP$4,'Data transformed'!$4:$4,0)-1)), (MIN(MAX(OFFSET('Data transformed'!$A$4,MATCH($A44,'Data transformed'!$A$5:$A$185,0),MATCH(BP$4,'Data transformed'!$4:$4,0)-1),$O44),$P44)-$O44)/$Q44*100,"NA"))</f>
        <v>0</v>
      </c>
      <c r="BQ44" s="104" t="n">
        <f aca="true">IF($L44="","",IF(ISNUMBER(OFFSET('Data transformed'!$A$4,MATCH($A44,'Data transformed'!$A$5:$A$185,0),MATCH(BQ$4,'Data transformed'!$4:$4,0)-1)), (MIN(MAX(OFFSET('Data transformed'!$A$4,MATCH($A44,'Data transformed'!$A$5:$A$185,0),MATCH(BQ$4,'Data transformed'!$4:$4,0)-1),$O44),$P44)-$O44)/$Q44*100,"NA"))</f>
        <v>0</v>
      </c>
      <c r="BR44" s="104" t="n">
        <f aca="true">IF($L44="","",IF(ISNUMBER(OFFSET('Data transformed'!$A$4,MATCH($A44,'Data transformed'!$A$5:$A$185,0),MATCH(BR$4,'Data transformed'!$4:$4,0)-1)), (MIN(MAX(OFFSET('Data transformed'!$A$4,MATCH($A44,'Data transformed'!$A$5:$A$185,0),MATCH(BR$4,'Data transformed'!$4:$4,0)-1),$O44),$P44)-$O44)/$Q44*100,"NA"))</f>
        <v>0</v>
      </c>
      <c r="BS44" s="104" t="n">
        <f aca="true">IF($L44="","",IF(ISNUMBER(OFFSET('Data transformed'!$A$4,MATCH($A44,'Data transformed'!$A$5:$A$185,0),MATCH(BS$4,'Data transformed'!$4:$4,0)-1)), (MIN(MAX(OFFSET('Data transformed'!$A$4,MATCH($A44,'Data transformed'!$A$5:$A$185,0),MATCH(BS$4,'Data transformed'!$4:$4,0)-1),$O44),$P44)-$O44)/$Q44*100,"NA"))</f>
        <v>100</v>
      </c>
      <c r="BT44" s="104" t="n">
        <f aca="true">IF($L44="","",IF(ISNUMBER(OFFSET('Data transformed'!$A$4,MATCH($A44,'Data transformed'!$A$5:$A$185,0),MATCH(BT$4,'Data transformed'!$4:$4,0)-1)), (MIN(MAX(OFFSET('Data transformed'!$A$4,MATCH($A44,'Data transformed'!$A$5:$A$185,0),MATCH(BT$4,'Data transformed'!$4:$4,0)-1),$O44),$P44)-$O44)/$Q44*100,"NA"))</f>
        <v>100</v>
      </c>
      <c r="BU44" s="104" t="n">
        <f aca="true">IF($L44="","",IF(ISNUMBER(OFFSET('Data transformed'!$A$4,MATCH($A44,'Data transformed'!$A$5:$A$185,0),MATCH(BU$4,'Data transformed'!$4:$4,0)-1)), (MIN(MAX(OFFSET('Data transformed'!$A$4,MATCH($A44,'Data transformed'!$A$5:$A$185,0),MATCH(BU$4,'Data transformed'!$4:$4,0)-1),$O44),$P44)-$O44)/$Q44*100,"NA"))</f>
        <v>100</v>
      </c>
      <c r="BV44" s="104" t="n">
        <f aca="true">IF($L44="","",IF(ISNUMBER(OFFSET('Data transformed'!$A$4,MATCH($A44,'Data transformed'!$A$5:$A$185,0),MATCH(BV$4,'Data transformed'!$4:$4,0)-1)), (MIN(MAX(OFFSET('Data transformed'!$A$4,MATCH($A44,'Data transformed'!$A$5:$A$185,0),MATCH(BV$4,'Data transformed'!$4:$4,0)-1),$O44),$P44)-$O44)/$Q44*100,"NA"))</f>
        <v>100</v>
      </c>
      <c r="BW44" s="104" t="n">
        <f aca="true">IF($L44="","",IF(ISNUMBER(OFFSET('Data transformed'!$A$4,MATCH($A44,'Data transformed'!$A$5:$A$185,0),MATCH(BW$4,'Data transformed'!$4:$4,0)-1)), (MIN(MAX(OFFSET('Data transformed'!$A$4,MATCH($A44,'Data transformed'!$A$5:$A$185,0),MATCH(BW$4,'Data transformed'!$4:$4,0)-1),$O44),$P44)-$O44)/$Q44*100,"NA"))</f>
        <v>0</v>
      </c>
      <c r="BX44" s="104" t="n">
        <f aca="true">IF($L44="","",IF(ISNUMBER(OFFSET('Data transformed'!$A$4,MATCH($A44,'Data transformed'!$A$5:$A$185,0),MATCH(BX$4,'Data transformed'!$4:$4,0)-1)), (MIN(MAX(OFFSET('Data transformed'!$A$4,MATCH($A44,'Data transformed'!$A$5:$A$185,0),MATCH(BX$4,'Data transformed'!$4:$4,0)-1),$O44),$P44)-$O44)/$Q44*100,"NA"))</f>
        <v>100</v>
      </c>
      <c r="BY44" s="104" t="n">
        <f aca="true">IF($L44="","",IF(ISNUMBER(OFFSET('Data transformed'!$A$4,MATCH($A44,'Data transformed'!$A$5:$A$185,0),MATCH(BY$4,'Data transformed'!$4:$4,0)-1)), (MIN(MAX(OFFSET('Data transformed'!$A$4,MATCH($A44,'Data transformed'!$A$5:$A$185,0),MATCH(BY$4,'Data transformed'!$4:$4,0)-1),$O44),$P44)-$O44)/$Q44*100,"NA"))</f>
        <v>100</v>
      </c>
      <c r="BZ44" s="104" t="n">
        <f aca="true">IF($L44="","",IF(ISNUMBER(OFFSET('Data transformed'!$A$4,MATCH($A44,'Data transformed'!$A$5:$A$185,0),MATCH(BZ$4,'Data transformed'!$4:$4,0)-1)), (MIN(MAX(OFFSET('Data transformed'!$A$4,MATCH($A44,'Data transformed'!$A$5:$A$185,0),MATCH(BZ$4,'Data transformed'!$4:$4,0)-1),$O44),$P44)-$O44)/$Q44*100,"NA"))</f>
        <v>100</v>
      </c>
      <c r="CA44" s="104" t="n">
        <f aca="true">IF($L44="","",IF(ISNUMBER(OFFSET('Data transformed'!$A$4,MATCH($A44,'Data transformed'!$A$5:$A$185,0),MATCH(CA$4,'Data transformed'!$4:$4,0)-1)), (MIN(MAX(OFFSET('Data transformed'!$A$4,MATCH($A44,'Data transformed'!$A$5:$A$185,0),MATCH(CA$4,'Data transformed'!$4:$4,0)-1),$O44),$P44)-$O44)/$Q44*100,"NA"))</f>
        <v>100</v>
      </c>
      <c r="CB44" s="104" t="n">
        <f aca="true">IF($L44="","",IF(ISNUMBER(OFFSET('Data transformed'!$A$4,MATCH($A44,'Data transformed'!$A$5:$A$185,0),MATCH(CB$4,'Data transformed'!$4:$4,0)-1)), (MIN(MAX(OFFSET('Data transformed'!$A$4,MATCH($A44,'Data transformed'!$A$5:$A$185,0),MATCH(CB$4,'Data transformed'!$4:$4,0)-1),$O44),$P44)-$O44)/$Q44*100,"NA"))</f>
        <v>100</v>
      </c>
      <c r="CC44" s="104" t="n">
        <f aca="true">IF($L44="","",IF(ISNUMBER(OFFSET('Data transformed'!$A$4,MATCH($A44,'Data transformed'!$A$5:$A$185,0),MATCH(CC$4,'Data transformed'!$4:$4,0)-1)), (MIN(MAX(OFFSET('Data transformed'!$A$4,MATCH($A44,'Data transformed'!$A$5:$A$185,0),MATCH(CC$4,'Data transformed'!$4:$4,0)-1),$O44),$P44)-$O44)/$Q44*100,"NA"))</f>
        <v>100</v>
      </c>
      <c r="CD44" s="104" t="n">
        <f aca="true">IF($L44="","",IF(ISNUMBER(OFFSET('Data transformed'!$A$4,MATCH($A44,'Data transformed'!$A$5:$A$185,0),MATCH(CD$4,'Data transformed'!$4:$4,0)-1)), (MIN(MAX(OFFSET('Data transformed'!$A$4,MATCH($A44,'Data transformed'!$A$5:$A$185,0),MATCH(CD$4,'Data transformed'!$4:$4,0)-1),$O44),$P44)-$O44)/$Q44*100,"NA"))</f>
        <v>0</v>
      </c>
      <c r="CE44" s="104" t="n">
        <f aca="true">IF($L44="","",IF(ISNUMBER(OFFSET('Data transformed'!$A$4,MATCH($A44,'Data transformed'!$A$5:$A$185,0),MATCH(CE$4,'Data transformed'!$4:$4,0)-1)), (MIN(MAX(OFFSET('Data transformed'!$A$4,MATCH($A44,'Data transformed'!$A$5:$A$185,0),MATCH(CE$4,'Data transformed'!$4:$4,0)-1),$O44),$P44)-$O44)/$Q44*100,"NA"))</f>
        <v>0</v>
      </c>
      <c r="CF44" s="104" t="n">
        <f aca="true">IF($L44="","",IF(ISNUMBER(OFFSET('Data transformed'!$A$4,MATCH($A44,'Data transformed'!$A$5:$A$185,0),MATCH(CF$4,'Data transformed'!$4:$4,0)-1)), (MIN(MAX(OFFSET('Data transformed'!$A$4,MATCH($A44,'Data transformed'!$A$5:$A$185,0),MATCH(CF$4,'Data transformed'!$4:$4,0)-1),$O44),$P44)-$O44)/$Q44*100,"NA"))</f>
        <v>0</v>
      </c>
      <c r="CG44" s="104" t="n">
        <f aca="true">IF($L44="","",IF(ISNUMBER(OFFSET('Data transformed'!$A$4,MATCH($A44,'Data transformed'!$A$5:$A$185,0),MATCH(CG$4,'Data transformed'!$4:$4,0)-1)), (MIN(MAX(OFFSET('Data transformed'!$A$4,MATCH($A44,'Data transformed'!$A$5:$A$185,0),MATCH(CG$4,'Data transformed'!$4:$4,0)-1),$O44),$P44)-$O44)/$Q44*100,"NA"))</f>
        <v>0</v>
      </c>
      <c r="CH44" s="104" t="n">
        <f aca="true">IF($L44="","",IF(ISNUMBER(OFFSET('Data transformed'!$A$4,MATCH($A44,'Data transformed'!$A$5:$A$185,0),MATCH(CH$4,'Data transformed'!$4:$4,0)-1)), (MIN(MAX(OFFSET('Data transformed'!$A$4,MATCH($A44,'Data transformed'!$A$5:$A$185,0),MATCH(CH$4,'Data transformed'!$4:$4,0)-1),$O44),$P44)-$O44)/$Q44*100,"NA"))</f>
        <v>0</v>
      </c>
      <c r="CI44" s="104" t="n">
        <f aca="true">IF($L44="","",IF(ISNUMBER(OFFSET('Data transformed'!$A$4,MATCH($A44,'Data transformed'!$A$5:$A$185,0),MATCH(CI$4,'Data transformed'!$4:$4,0)-1)), (MIN(MAX(OFFSET('Data transformed'!$A$4,MATCH($A44,'Data transformed'!$A$5:$A$185,0),MATCH(CI$4,'Data transformed'!$4:$4,0)-1),$O44),$P44)-$O44)/$Q44*100,"NA"))</f>
        <v>0</v>
      </c>
      <c r="CJ44" s="104" t="n">
        <f aca="true">IF($L44="","",IF(ISNUMBER(OFFSET('Data transformed'!$A$4,MATCH($A44,'Data transformed'!$A$5:$A$185,0),MATCH(CJ$4,'Data transformed'!$4:$4,0)-1)), (MIN(MAX(OFFSET('Data transformed'!$A$4,MATCH($A44,'Data transformed'!$A$5:$A$185,0),MATCH(CJ$4,'Data transformed'!$4:$4,0)-1),$O44),$P44)-$O44)/$Q44*100,"NA"))</f>
        <v>0</v>
      </c>
      <c r="CK44" s="104" t="n">
        <f aca="true">IF($L44="","",IF(ISNUMBER(OFFSET('Data transformed'!$A$4,MATCH($A44,'Data transformed'!$A$5:$A$185,0),MATCH(CK$4,'Data transformed'!$4:$4,0)-1)), (MIN(MAX(OFFSET('Data transformed'!$A$4,MATCH($A44,'Data transformed'!$A$5:$A$185,0),MATCH(CK$4,'Data transformed'!$4:$4,0)-1),$O44),$P44)-$O44)/$Q44*100,"NA"))</f>
        <v>100</v>
      </c>
      <c r="CL44" s="104" t="n">
        <f aca="true">IF($L44="","",IF(ISNUMBER(OFFSET('Data transformed'!$A$4,MATCH($A44,'Data transformed'!$A$5:$A$185,0),MATCH(CL$4,'Data transformed'!$4:$4,0)-1)), (MIN(MAX(OFFSET('Data transformed'!$A$4,MATCH($A44,'Data transformed'!$A$5:$A$185,0),MATCH(CL$4,'Data transformed'!$4:$4,0)-1),$O44),$P44)-$O44)/$Q44*100,"NA"))</f>
        <v>0</v>
      </c>
      <c r="CM44" s="104" t="n">
        <f aca="true">IF($L44="","",IF(ISNUMBER(OFFSET('Data transformed'!$A$4,MATCH($A44,'Data transformed'!$A$5:$A$185,0),MATCH(CM$4,'Data transformed'!$4:$4,0)-1)), (MIN(MAX(OFFSET('Data transformed'!$A$4,MATCH($A44,'Data transformed'!$A$5:$A$185,0),MATCH(CM$4,'Data transformed'!$4:$4,0)-1),$O44),$P44)-$O44)/$Q44*100,"NA"))</f>
        <v>100</v>
      </c>
      <c r="CN44" s="104" t="n">
        <f aca="true">IF($L44="","",IF(ISNUMBER(OFFSET('Data transformed'!$A$4,MATCH($A44,'Data transformed'!$A$5:$A$185,0),MATCH(CN$4,'Data transformed'!$4:$4,0)-1)), (MIN(MAX(OFFSET('Data transformed'!$A$4,MATCH($A44,'Data transformed'!$A$5:$A$185,0),MATCH(CN$4,'Data transformed'!$4:$4,0)-1),$O44),$P44)-$O44)/$Q44*100,"NA"))</f>
        <v>0</v>
      </c>
      <c r="CO44" s="104" t="n">
        <f aca="true">IF($L44="","",IF(ISNUMBER(OFFSET('Data transformed'!$A$4,MATCH($A44,'Data transformed'!$A$5:$A$185,0),MATCH(CO$4,'Data transformed'!$4:$4,0)-1)), (MIN(MAX(OFFSET('Data transformed'!$A$4,MATCH($A44,'Data transformed'!$A$5:$A$185,0),MATCH(CO$4,'Data transformed'!$4:$4,0)-1),$O44),$P44)-$O44)/$Q44*100,"NA"))</f>
        <v>0</v>
      </c>
      <c r="CP44" s="104" t="n">
        <f aca="true">IF($L44="","",IF(ISNUMBER(OFFSET('Data transformed'!$A$4,MATCH($A44,'Data transformed'!$A$5:$A$185,0),MATCH(CP$4,'Data transformed'!$4:$4,0)-1)), (MIN(MAX(OFFSET('Data transformed'!$A$4,MATCH($A44,'Data transformed'!$A$5:$A$185,0),MATCH(CP$4,'Data transformed'!$4:$4,0)-1),$O44),$P44)-$O44)/$Q44*100,"NA"))</f>
        <v>0</v>
      </c>
      <c r="CQ44" s="104" t="n">
        <f aca="true">IF($L44="","",IF(ISNUMBER(OFFSET('Data transformed'!$A$4,MATCH($A44,'Data transformed'!$A$5:$A$185,0),MATCH(CQ$4,'Data transformed'!$4:$4,0)-1)), (MIN(MAX(OFFSET('Data transformed'!$A$4,MATCH($A44,'Data transformed'!$A$5:$A$185,0),MATCH(CQ$4,'Data transformed'!$4:$4,0)-1),$O44),$P44)-$O44)/$Q44*100,"NA"))</f>
        <v>100</v>
      </c>
      <c r="CR44" s="104" t="n">
        <f aca="true">IF($L44="","",IF(ISNUMBER(OFFSET('Data transformed'!$A$4,MATCH($A44,'Data transformed'!$A$5:$A$185,0),MATCH(CR$4,'Data transformed'!$4:$4,0)-1)), (MIN(MAX(OFFSET('Data transformed'!$A$4,MATCH($A44,'Data transformed'!$A$5:$A$185,0),MATCH(CR$4,'Data transformed'!$4:$4,0)-1),$O44),$P44)-$O44)/$Q44*100,"NA"))</f>
        <v>0</v>
      </c>
      <c r="CS44" s="104" t="n">
        <f aca="true">IF($L44="","",IF(ISNUMBER(OFFSET('Data transformed'!$A$4,MATCH($A44,'Data transformed'!$A$5:$A$185,0),MATCH(CS$4,'Data transformed'!$4:$4,0)-1)), (MIN(MAX(OFFSET('Data transformed'!$A$4,MATCH($A44,'Data transformed'!$A$5:$A$185,0),MATCH(CS$4,'Data transformed'!$4:$4,0)-1),$O44),$P44)-$O44)/$Q44*100,"NA"))</f>
        <v>100</v>
      </c>
      <c r="CT44" s="104" t="n">
        <f aca="true">IF($L44="","",IF(ISNUMBER(OFFSET('Data transformed'!$A$4,MATCH($A44,'Data transformed'!$A$5:$A$185,0),MATCH(CT$4,'Data transformed'!$4:$4,0)-1)), (MIN(MAX(OFFSET('Data transformed'!$A$4,MATCH($A44,'Data transformed'!$A$5:$A$185,0),MATCH(CT$4,'Data transformed'!$4:$4,0)-1),$O44),$P44)-$O44)/$Q44*100,"NA"))</f>
        <v>100</v>
      </c>
      <c r="CU44" s="104" t="n">
        <f aca="true">IF($L44="","",IF(ISNUMBER(OFFSET('Data transformed'!$A$4,MATCH($A44,'Data transformed'!$A$5:$A$185,0),MATCH(CU$4,'Data transformed'!$4:$4,0)-1)), (MIN(MAX(OFFSET('Data transformed'!$A$4,MATCH($A44,'Data transformed'!$A$5:$A$185,0),MATCH(CU$4,'Data transformed'!$4:$4,0)-1),$O44),$P44)-$O44)/$Q44*100,"NA"))</f>
        <v>0</v>
      </c>
      <c r="CV44" s="104" t="n">
        <f aca="true">IF($L44="","",IF(ISNUMBER(OFFSET('Data transformed'!$A$4,MATCH($A44,'Data transformed'!$A$5:$A$185,0),MATCH(CV$4,'Data transformed'!$4:$4,0)-1)), (MIN(MAX(OFFSET('Data transformed'!$A$4,MATCH($A44,'Data transformed'!$A$5:$A$185,0),MATCH(CV$4,'Data transformed'!$4:$4,0)-1),$O44),$P44)-$O44)/$Q44*100,"NA"))</f>
        <v>100</v>
      </c>
      <c r="CW44" s="104" t="n">
        <f aca="true">IF($L44="","",IF(ISNUMBER(OFFSET('Data transformed'!$A$4,MATCH($A44,'Data transformed'!$A$5:$A$185,0),MATCH(CW$4,'Data transformed'!$4:$4,0)-1)), (MIN(MAX(OFFSET('Data transformed'!$A$4,MATCH($A44,'Data transformed'!$A$5:$A$185,0),MATCH(CW$4,'Data transformed'!$4:$4,0)-1),$O44),$P44)-$O44)/$Q44*100,"NA"))</f>
        <v>0</v>
      </c>
    </row>
    <row r="45" s="103" customFormat="true" ht="15.5" hidden="false" customHeight="false" outlineLevel="0" collapsed="false">
      <c r="A45" s="107" t="n">
        <v>2132</v>
      </c>
      <c r="B45" s="107" t="n">
        <v>4</v>
      </c>
      <c r="C45" s="103" t="str">
        <f aca="true">IF(ISBLANK(OFFSET('outliers treatment'!$A$3,MATCH($A45,'outliers treatment'!$A$4:$A$154,0),MATCH(C$4,'outliers treatment'!$4:$4,0)-1)),"",OFFSET('outliers treatment'!$A$3,MATCH($A45,'outliers treatment'!$A$4:$A$154,0),MATCH(C$4,'outliers treatment'!$4:$4,0)-1))</f>
        <v/>
      </c>
      <c r="D45" s="103" t="str">
        <f aca="true">IF(ISBLANK(OFFSET('outliers treatment'!$A$3,MATCH($A45,'outliers treatment'!$A$4:$A$154,0),MATCH(D$4,'outliers treatment'!$4:$4,0)-1)),"",OFFSET('outliers treatment'!$A$3,MATCH($A45,'outliers treatment'!$A$4:$A$154,0),MATCH(D$4,'outliers treatment'!$4:$4,0)-1))</f>
        <v>Countries that have a designated consumer protection contact point</v>
      </c>
      <c r="E45" s="103" t="str">
        <f aca="true">IF(ISBLANK(OFFSET('outliers treatment'!$A$3,MATCH($A45,'outliers treatment'!$A$4:$A$154,0),MATCH(E$4,'outliers treatment'!$4:$4,0)-1)),"",OFFSET('outliers treatment'!$A$3,MATCH($A45,'outliers treatment'!$A$4:$A$154,0),MATCH(E$4,'outliers treatment'!$4:$4,0)-1))</f>
        <v/>
      </c>
      <c r="F45" s="103" t="str">
        <f aca="true">IF(ISBLANK(OFFSET('outliers treatment'!$A$3,MATCH($A45,'outliers treatment'!$A$4:$A$154,0),MATCH(F$4,'outliers treatment'!$4:$4,0)-1)),"",OFFSET('outliers treatment'!$A$3,MATCH($A45,'outliers treatment'!$A$4:$A$154,0),MATCH(F$4,'outliers treatment'!$4:$4,0)-1))</f>
        <v/>
      </c>
      <c r="G45" s="103" t="str">
        <f aca="true">IF(ISBLANK(OFFSET('outliers treatment'!$A$3,MATCH($A45,'outliers treatment'!$A$4:$A$154,0),MATCH(G$4,'outliers treatment'!$4:$4,0)-1)),"",OFFSET('outliers treatment'!$A$3,MATCH($A45,'outliers treatment'!$A$4:$A$154,0),MATCH(G$4,'outliers treatment'!$4:$4,0)-1))</f>
        <v/>
      </c>
      <c r="H45" s="103" t="str">
        <f aca="true">IF(ISBLANK(OFFSET('outliers treatment'!$A$3,MATCH($A45,'outliers treatment'!$A$4:$A$154,0),MATCH(H$4,'outliers treatment'!$4:$4,0)-1)),"",OFFSET('outliers treatment'!$A$3,MATCH($A45,'outliers treatment'!$A$4:$A$154,0),MATCH(H$4,'outliers treatment'!$4:$4,0)-1))</f>
        <v/>
      </c>
      <c r="I45" s="103" t="str">
        <f aca="true">IF(ISBLANK(OFFSET('outliers treatment'!$A$3,MATCH($A45,'outliers treatment'!$A$4:$A$154,0),MATCH(I$4,'outliers treatment'!$4:$4,0)-1)),"",OFFSET('outliers treatment'!$A$3,MATCH($A45,'outliers treatment'!$A$4:$A$154,0),MATCH(I$4,'outliers treatment'!$4:$4,0)-1))</f>
        <v/>
      </c>
      <c r="J45" s="104" t="n">
        <f aca="false" t="array" ref="J45:J45">MIN(IF(ISNUMBER(V45:CW45),V45:CW45))</f>
        <v>0</v>
      </c>
      <c r="K45" s="103" t="n">
        <f aca="false" t="array" ref="K45:K45">MAX(IF(ISNUMBER(V45:CW45),V45:CW45))</f>
        <v>100</v>
      </c>
      <c r="L45" s="103" t="n">
        <f aca="true">IF(ISBLANK(OFFSET('outliers treatment'!$A$3,MATCH($A45,'outliers treatment'!$A$4:$A$154,0),MATCH(L$4,'outliers treatment'!$4:$4,0)-1)),"",OFFSET('outliers treatment'!$A$3,MATCH($A45,'outliers treatment'!$A$4:$A$154,0),MATCH(L$4,'outliers treatment'!$4:$4,0)-1))</f>
        <v>1</v>
      </c>
      <c r="M45" s="103" t="n">
        <f aca="true">IF(ISBLANK(OFFSET('outliers treatment'!$A$3,MATCH($A45,'outliers treatment'!$A$4:$A$154,0),MATCH(M$4,'outliers treatment'!$4:$4,0)-1)),"",OFFSET('outliers treatment'!$A$3,MATCH($A45,'outliers treatment'!$A$4:$A$154,0),MATCH(M$4,'outliers treatment'!$4:$4,0)-1))</f>
        <v>2</v>
      </c>
      <c r="N45" s="103" t="n">
        <f aca="true">IF(ISBLANK(OFFSET('outliers treatment'!$A$3,MATCH($A45,'outliers treatment'!$A$4:$A$154,0),MATCH(N$4,'outliers treatment'!$4:$4,0)-1)),"",OFFSET('outliers treatment'!$A$3,MATCH($A45,'outliers treatment'!$A$4:$A$154,0),MATCH(N$4,'outliers treatment'!$4:$4,0)-1))</f>
        <v>1</v>
      </c>
      <c r="O45" s="103" t="n">
        <f aca="true">IF(ISBLANK(OFFSET('outliers treatment'!$A$3,MATCH($A45,'outliers treatment'!$A$4:$A$154,0),MATCH(O$4,'outliers treatment'!$4:$4,0)-1)),"",OFFSET('outliers treatment'!$A$3,MATCH($A45,'outliers treatment'!$A$4:$A$154,0),MATCH(O$4,'outliers treatment'!$4:$4,0)-1))</f>
        <v>0</v>
      </c>
      <c r="P45" s="103" t="n">
        <f aca="true">IF(ISBLANK(OFFSET('outliers treatment'!$A$3,MATCH($A45,'outliers treatment'!$A$4:$A$154,0),MATCH(P$4,'outliers treatment'!$4:$4,0)-1)),"",OFFSET('outliers treatment'!$A$3,MATCH($A45,'outliers treatment'!$A$4:$A$154,0),MATCH(P$4,'outliers treatment'!$4:$4,0)-1))</f>
        <v>2</v>
      </c>
      <c r="Q45" s="103" t="n">
        <f aca="false">IFERROR(P45-O45,"")</f>
        <v>2</v>
      </c>
      <c r="R45" s="105" t="n">
        <f aca="false" t="array" ref="R45:R45">IFERROR(SKEW(IF(ISNUMBER(V45:CW45),V45:CW45,"")),"")</f>
        <v>-0.419894595696478</v>
      </c>
      <c r="S45" s="103" t="n">
        <v>0</v>
      </c>
      <c r="T45" s="103" t="n">
        <v>1</v>
      </c>
      <c r="U45" s="106" t="n">
        <f aca="false" t="array" ref="U45:U45">IF(B45&lt;4,"",1-IFERROR(SUM(ISNUMBER(V45:CW45)*(1-$V$3:$CW$3))/COUNTIF($V$3:$CW$3,0),0))</f>
        <v>0</v>
      </c>
      <c r="V45" s="104" t="n">
        <f aca="true">IF($L45="","",IF(ISNUMBER(OFFSET('Data transformed'!$A$4,MATCH($A45,'Data transformed'!$A$5:$A$185,0),MATCH(V$4,'Data transformed'!$4:$4,0)-1)), (MIN(MAX(OFFSET('Data transformed'!$A$4,MATCH($A45,'Data transformed'!$A$5:$A$185,0),MATCH(V$4,'Data transformed'!$4:$4,0)-1),$O45),$P45)-$O45)/$Q45*100,"NA"))</f>
        <v>50</v>
      </c>
      <c r="W45" s="104" t="n">
        <f aca="true">IF($L45="","",IF(ISNUMBER(OFFSET('Data transformed'!$A$4,MATCH($A45,'Data transformed'!$A$5:$A$185,0),MATCH(W$4,'Data transformed'!$4:$4,0)-1)), (MIN(MAX(OFFSET('Data transformed'!$A$4,MATCH($A45,'Data transformed'!$A$5:$A$185,0),MATCH(W$4,'Data transformed'!$4:$4,0)-1),$O45),$P45)-$O45)/$Q45*100,"NA"))</f>
        <v>50</v>
      </c>
      <c r="X45" s="104" t="n">
        <f aca="true">IF($L45="","",IF(ISNUMBER(OFFSET('Data transformed'!$A$4,MATCH($A45,'Data transformed'!$A$5:$A$185,0),MATCH(X$4,'Data transformed'!$4:$4,0)-1)), (MIN(MAX(OFFSET('Data transformed'!$A$4,MATCH($A45,'Data transformed'!$A$5:$A$185,0),MATCH(X$4,'Data transformed'!$4:$4,0)-1),$O45),$P45)-$O45)/$Q45*100,"NA"))</f>
        <v>50</v>
      </c>
      <c r="Y45" s="104" t="n">
        <f aca="true">IF($L45="","",IF(ISNUMBER(OFFSET('Data transformed'!$A$4,MATCH($A45,'Data transformed'!$A$5:$A$185,0),MATCH(Y$4,'Data transformed'!$4:$4,0)-1)), (MIN(MAX(OFFSET('Data transformed'!$A$4,MATCH($A45,'Data transformed'!$A$5:$A$185,0),MATCH(Y$4,'Data transformed'!$4:$4,0)-1),$O45),$P45)-$O45)/$Q45*100,"NA"))</f>
        <v>50</v>
      </c>
      <c r="Z45" s="104" t="n">
        <f aca="true">IF($L45="","",IF(ISNUMBER(OFFSET('Data transformed'!$A$4,MATCH($A45,'Data transformed'!$A$5:$A$185,0),MATCH(Z$4,'Data transformed'!$4:$4,0)-1)), (MIN(MAX(OFFSET('Data transformed'!$A$4,MATCH($A45,'Data transformed'!$A$5:$A$185,0),MATCH(Z$4,'Data transformed'!$4:$4,0)-1),$O45),$P45)-$O45)/$Q45*100,"NA"))</f>
        <v>50</v>
      </c>
      <c r="AA45" s="104" t="n">
        <f aca="true">IF($L45="","",IF(ISNUMBER(OFFSET('Data transformed'!$A$4,MATCH($A45,'Data transformed'!$A$5:$A$185,0),MATCH(AA$4,'Data transformed'!$4:$4,0)-1)), (MIN(MAX(OFFSET('Data transformed'!$A$4,MATCH($A45,'Data transformed'!$A$5:$A$185,0),MATCH(AA$4,'Data transformed'!$4:$4,0)-1),$O45),$P45)-$O45)/$Q45*100,"NA"))</f>
        <v>50</v>
      </c>
      <c r="AB45" s="104" t="n">
        <f aca="true">IF($L45="","",IF(ISNUMBER(OFFSET('Data transformed'!$A$4,MATCH($A45,'Data transformed'!$A$5:$A$185,0),MATCH(AB$4,'Data transformed'!$4:$4,0)-1)), (MIN(MAX(OFFSET('Data transformed'!$A$4,MATCH($A45,'Data transformed'!$A$5:$A$185,0),MATCH(AB$4,'Data transformed'!$4:$4,0)-1),$O45),$P45)-$O45)/$Q45*100,"NA"))</f>
        <v>50</v>
      </c>
      <c r="AC45" s="104" t="n">
        <f aca="true">IF($L45="","",IF(ISNUMBER(OFFSET('Data transformed'!$A$4,MATCH($A45,'Data transformed'!$A$5:$A$185,0),MATCH(AC$4,'Data transformed'!$4:$4,0)-1)), (MIN(MAX(OFFSET('Data transformed'!$A$4,MATCH($A45,'Data transformed'!$A$5:$A$185,0),MATCH(AC$4,'Data transformed'!$4:$4,0)-1),$O45),$P45)-$O45)/$Q45*100,"NA"))</f>
        <v>50</v>
      </c>
      <c r="AD45" s="104" t="n">
        <f aca="true">IF($L45="","",IF(ISNUMBER(OFFSET('Data transformed'!$A$4,MATCH($A45,'Data transformed'!$A$5:$A$185,0),MATCH(AD$4,'Data transformed'!$4:$4,0)-1)), (MIN(MAX(OFFSET('Data transformed'!$A$4,MATCH($A45,'Data transformed'!$A$5:$A$185,0),MATCH(AD$4,'Data transformed'!$4:$4,0)-1),$O45),$P45)-$O45)/$Q45*100,"NA"))</f>
        <v>100</v>
      </c>
      <c r="AE45" s="104" t="n">
        <f aca="true">IF($L45="","",IF(ISNUMBER(OFFSET('Data transformed'!$A$4,MATCH($A45,'Data transformed'!$A$5:$A$185,0),MATCH(AE$4,'Data transformed'!$4:$4,0)-1)), (MIN(MAX(OFFSET('Data transformed'!$A$4,MATCH($A45,'Data transformed'!$A$5:$A$185,0),MATCH(AE$4,'Data transformed'!$4:$4,0)-1),$O45),$P45)-$O45)/$Q45*100,"NA"))</f>
        <v>50</v>
      </c>
      <c r="AF45" s="104" t="n">
        <f aca="true">IF($L45="","",IF(ISNUMBER(OFFSET('Data transformed'!$A$4,MATCH($A45,'Data transformed'!$A$5:$A$185,0),MATCH(AF$4,'Data transformed'!$4:$4,0)-1)), (MIN(MAX(OFFSET('Data transformed'!$A$4,MATCH($A45,'Data transformed'!$A$5:$A$185,0),MATCH(AF$4,'Data transformed'!$4:$4,0)-1),$O45),$P45)-$O45)/$Q45*100,"NA"))</f>
        <v>50</v>
      </c>
      <c r="AG45" s="104" t="n">
        <f aca="true">IF($L45="","",IF(ISNUMBER(OFFSET('Data transformed'!$A$4,MATCH($A45,'Data transformed'!$A$5:$A$185,0),MATCH(AG$4,'Data transformed'!$4:$4,0)-1)), (MIN(MAX(OFFSET('Data transformed'!$A$4,MATCH($A45,'Data transformed'!$A$5:$A$185,0),MATCH(AG$4,'Data transformed'!$4:$4,0)-1),$O45),$P45)-$O45)/$Q45*100,"NA"))</f>
        <v>50</v>
      </c>
      <c r="AH45" s="104" t="n">
        <f aca="true">IF($L45="","",IF(ISNUMBER(OFFSET('Data transformed'!$A$4,MATCH($A45,'Data transformed'!$A$5:$A$185,0),MATCH(AH$4,'Data transformed'!$4:$4,0)-1)), (MIN(MAX(OFFSET('Data transformed'!$A$4,MATCH($A45,'Data transformed'!$A$5:$A$185,0),MATCH(AH$4,'Data transformed'!$4:$4,0)-1),$O45),$P45)-$O45)/$Q45*100,"NA"))</f>
        <v>50</v>
      </c>
      <c r="AI45" s="104" t="n">
        <f aca="true">IF($L45="","",IF(ISNUMBER(OFFSET('Data transformed'!$A$4,MATCH($A45,'Data transformed'!$A$5:$A$185,0),MATCH(AI$4,'Data transformed'!$4:$4,0)-1)), (MIN(MAX(OFFSET('Data transformed'!$A$4,MATCH($A45,'Data transformed'!$A$5:$A$185,0),MATCH(AI$4,'Data transformed'!$4:$4,0)-1),$O45),$P45)-$O45)/$Q45*100,"NA"))</f>
        <v>0</v>
      </c>
      <c r="AJ45" s="104" t="n">
        <f aca="true">IF($L45="","",IF(ISNUMBER(OFFSET('Data transformed'!$A$4,MATCH($A45,'Data transformed'!$A$5:$A$185,0),MATCH(AJ$4,'Data transformed'!$4:$4,0)-1)), (MIN(MAX(OFFSET('Data transformed'!$A$4,MATCH($A45,'Data transformed'!$A$5:$A$185,0),MATCH(AJ$4,'Data transformed'!$4:$4,0)-1),$O45),$P45)-$O45)/$Q45*100,"NA"))</f>
        <v>50</v>
      </c>
      <c r="AK45" s="104" t="n">
        <f aca="true">IF($L45="","",IF(ISNUMBER(OFFSET('Data transformed'!$A$4,MATCH($A45,'Data transformed'!$A$5:$A$185,0),MATCH(AK$4,'Data transformed'!$4:$4,0)-1)), (MIN(MAX(OFFSET('Data transformed'!$A$4,MATCH($A45,'Data transformed'!$A$5:$A$185,0),MATCH(AK$4,'Data transformed'!$4:$4,0)-1),$O45),$P45)-$O45)/$Q45*100,"NA"))</f>
        <v>50</v>
      </c>
      <c r="AL45" s="104" t="n">
        <f aca="true">IF($L45="","",IF(ISNUMBER(OFFSET('Data transformed'!$A$4,MATCH($A45,'Data transformed'!$A$5:$A$185,0),MATCH(AL$4,'Data transformed'!$4:$4,0)-1)), (MIN(MAX(OFFSET('Data transformed'!$A$4,MATCH($A45,'Data transformed'!$A$5:$A$185,0),MATCH(AL$4,'Data transformed'!$4:$4,0)-1),$O45),$P45)-$O45)/$Q45*100,"NA"))</f>
        <v>50</v>
      </c>
      <c r="AM45" s="104" t="n">
        <f aca="true">IF($L45="","",IF(ISNUMBER(OFFSET('Data transformed'!$A$4,MATCH($A45,'Data transformed'!$A$5:$A$185,0),MATCH(AM$4,'Data transformed'!$4:$4,0)-1)), (MIN(MAX(OFFSET('Data transformed'!$A$4,MATCH($A45,'Data transformed'!$A$5:$A$185,0),MATCH(AM$4,'Data transformed'!$4:$4,0)-1),$O45),$P45)-$O45)/$Q45*100,"NA"))</f>
        <v>50</v>
      </c>
      <c r="AN45" s="104" t="n">
        <f aca="true">IF($L45="","",IF(ISNUMBER(OFFSET('Data transformed'!$A$4,MATCH($A45,'Data transformed'!$A$5:$A$185,0),MATCH(AN$4,'Data transformed'!$4:$4,0)-1)), (MIN(MAX(OFFSET('Data transformed'!$A$4,MATCH($A45,'Data transformed'!$A$5:$A$185,0),MATCH(AN$4,'Data transformed'!$4:$4,0)-1),$O45),$P45)-$O45)/$Q45*100,"NA"))</f>
        <v>50</v>
      </c>
      <c r="AO45" s="104" t="n">
        <f aca="true">IF($L45="","",IF(ISNUMBER(OFFSET('Data transformed'!$A$4,MATCH($A45,'Data transformed'!$A$5:$A$185,0),MATCH(AO$4,'Data transformed'!$4:$4,0)-1)), (MIN(MAX(OFFSET('Data transformed'!$A$4,MATCH($A45,'Data transformed'!$A$5:$A$185,0),MATCH(AO$4,'Data transformed'!$4:$4,0)-1),$O45),$P45)-$O45)/$Q45*100,"NA"))</f>
        <v>50</v>
      </c>
      <c r="AP45" s="104" t="n">
        <f aca="true">IF($L45="","",IF(ISNUMBER(OFFSET('Data transformed'!$A$4,MATCH($A45,'Data transformed'!$A$5:$A$185,0),MATCH(AP$4,'Data transformed'!$4:$4,0)-1)), (MIN(MAX(OFFSET('Data transformed'!$A$4,MATCH($A45,'Data transformed'!$A$5:$A$185,0),MATCH(AP$4,'Data transformed'!$4:$4,0)-1),$O45),$P45)-$O45)/$Q45*100,"NA"))</f>
        <v>50</v>
      </c>
      <c r="AQ45" s="104" t="n">
        <f aca="true">IF($L45="","",IF(ISNUMBER(OFFSET('Data transformed'!$A$4,MATCH($A45,'Data transformed'!$A$5:$A$185,0),MATCH(AQ$4,'Data transformed'!$4:$4,0)-1)), (MIN(MAX(OFFSET('Data transformed'!$A$4,MATCH($A45,'Data transformed'!$A$5:$A$185,0),MATCH(AQ$4,'Data transformed'!$4:$4,0)-1),$O45),$P45)-$O45)/$Q45*100,"NA"))</f>
        <v>50</v>
      </c>
      <c r="AR45" s="104" t="n">
        <f aca="true">IF($L45="","",IF(ISNUMBER(OFFSET('Data transformed'!$A$4,MATCH($A45,'Data transformed'!$A$5:$A$185,0),MATCH(AR$4,'Data transformed'!$4:$4,0)-1)), (MIN(MAX(OFFSET('Data transformed'!$A$4,MATCH($A45,'Data transformed'!$A$5:$A$185,0),MATCH(AR$4,'Data transformed'!$4:$4,0)-1),$O45),$P45)-$O45)/$Q45*100,"NA"))</f>
        <v>100</v>
      </c>
      <c r="AS45" s="104" t="n">
        <f aca="true">IF($L45="","",IF(ISNUMBER(OFFSET('Data transformed'!$A$4,MATCH($A45,'Data transformed'!$A$5:$A$185,0),MATCH(AS$4,'Data transformed'!$4:$4,0)-1)), (MIN(MAX(OFFSET('Data transformed'!$A$4,MATCH($A45,'Data transformed'!$A$5:$A$185,0),MATCH(AS$4,'Data transformed'!$4:$4,0)-1),$O45),$P45)-$O45)/$Q45*100,"NA"))</f>
        <v>50</v>
      </c>
      <c r="AT45" s="104" t="n">
        <f aca="true">IF($L45="","",IF(ISNUMBER(OFFSET('Data transformed'!$A$4,MATCH($A45,'Data transformed'!$A$5:$A$185,0),MATCH(AT$4,'Data transformed'!$4:$4,0)-1)), (MIN(MAX(OFFSET('Data transformed'!$A$4,MATCH($A45,'Data transformed'!$A$5:$A$185,0),MATCH(AT$4,'Data transformed'!$4:$4,0)-1),$O45),$P45)-$O45)/$Q45*100,"NA"))</f>
        <v>100</v>
      </c>
      <c r="AU45" s="104" t="n">
        <f aca="true">IF($L45="","",IF(ISNUMBER(OFFSET('Data transformed'!$A$4,MATCH($A45,'Data transformed'!$A$5:$A$185,0),MATCH(AU$4,'Data transformed'!$4:$4,0)-1)), (MIN(MAX(OFFSET('Data transformed'!$A$4,MATCH($A45,'Data transformed'!$A$5:$A$185,0),MATCH(AU$4,'Data transformed'!$4:$4,0)-1),$O45),$P45)-$O45)/$Q45*100,"NA"))</f>
        <v>100</v>
      </c>
      <c r="AV45" s="104" t="n">
        <f aca="true">IF($L45="","",IF(ISNUMBER(OFFSET('Data transformed'!$A$4,MATCH($A45,'Data transformed'!$A$5:$A$185,0),MATCH(AV$4,'Data transformed'!$4:$4,0)-1)), (MIN(MAX(OFFSET('Data transformed'!$A$4,MATCH($A45,'Data transformed'!$A$5:$A$185,0),MATCH(AV$4,'Data transformed'!$4:$4,0)-1),$O45),$P45)-$O45)/$Q45*100,"NA"))</f>
        <v>50</v>
      </c>
      <c r="AW45" s="104" t="n">
        <f aca="true">IF($L45="","",IF(ISNUMBER(OFFSET('Data transformed'!$A$4,MATCH($A45,'Data transformed'!$A$5:$A$185,0),MATCH(AW$4,'Data transformed'!$4:$4,0)-1)), (MIN(MAX(OFFSET('Data transformed'!$A$4,MATCH($A45,'Data transformed'!$A$5:$A$185,0),MATCH(AW$4,'Data transformed'!$4:$4,0)-1),$O45),$P45)-$O45)/$Q45*100,"NA"))</f>
        <v>50</v>
      </c>
      <c r="AX45" s="104" t="n">
        <f aca="true">IF($L45="","",IF(ISNUMBER(OFFSET('Data transformed'!$A$4,MATCH($A45,'Data transformed'!$A$5:$A$185,0),MATCH(AX$4,'Data transformed'!$4:$4,0)-1)), (MIN(MAX(OFFSET('Data transformed'!$A$4,MATCH($A45,'Data transformed'!$A$5:$A$185,0),MATCH(AX$4,'Data transformed'!$4:$4,0)-1),$O45),$P45)-$O45)/$Q45*100,"NA"))</f>
        <v>100</v>
      </c>
      <c r="AY45" s="104" t="n">
        <f aca="true">IF($L45="","",IF(ISNUMBER(OFFSET('Data transformed'!$A$4,MATCH($A45,'Data transformed'!$A$5:$A$185,0),MATCH(AY$4,'Data transformed'!$4:$4,0)-1)), (MIN(MAX(OFFSET('Data transformed'!$A$4,MATCH($A45,'Data transformed'!$A$5:$A$185,0),MATCH(AY$4,'Data transformed'!$4:$4,0)-1),$O45),$P45)-$O45)/$Q45*100,"NA"))</f>
        <v>100</v>
      </c>
      <c r="AZ45" s="104" t="n">
        <f aca="true">IF($L45="","",IF(ISNUMBER(OFFSET('Data transformed'!$A$4,MATCH($A45,'Data transformed'!$A$5:$A$185,0),MATCH(AZ$4,'Data transformed'!$4:$4,0)-1)), (MIN(MAX(OFFSET('Data transformed'!$A$4,MATCH($A45,'Data transformed'!$A$5:$A$185,0),MATCH(AZ$4,'Data transformed'!$4:$4,0)-1),$O45),$P45)-$O45)/$Q45*100,"NA"))</f>
        <v>100</v>
      </c>
      <c r="BA45" s="104" t="n">
        <f aca="true">IF($L45="","",IF(ISNUMBER(OFFSET('Data transformed'!$A$4,MATCH($A45,'Data transformed'!$A$5:$A$185,0),MATCH(BA$4,'Data transformed'!$4:$4,0)-1)), (MIN(MAX(OFFSET('Data transformed'!$A$4,MATCH($A45,'Data transformed'!$A$5:$A$185,0),MATCH(BA$4,'Data transformed'!$4:$4,0)-1),$O45),$P45)-$O45)/$Q45*100,"NA"))</f>
        <v>100</v>
      </c>
      <c r="BB45" s="104" t="n">
        <f aca="true">IF($L45="","",IF(ISNUMBER(OFFSET('Data transformed'!$A$4,MATCH($A45,'Data transformed'!$A$5:$A$185,0),MATCH(BB$4,'Data transformed'!$4:$4,0)-1)), (MIN(MAX(OFFSET('Data transformed'!$A$4,MATCH($A45,'Data transformed'!$A$5:$A$185,0),MATCH(BB$4,'Data transformed'!$4:$4,0)-1),$O45),$P45)-$O45)/$Q45*100,"NA"))</f>
        <v>100</v>
      </c>
      <c r="BC45" s="104" t="n">
        <f aca="true">IF($L45="","",IF(ISNUMBER(OFFSET('Data transformed'!$A$4,MATCH($A45,'Data transformed'!$A$5:$A$185,0),MATCH(BC$4,'Data transformed'!$4:$4,0)-1)), (MIN(MAX(OFFSET('Data transformed'!$A$4,MATCH($A45,'Data transformed'!$A$5:$A$185,0),MATCH(BC$4,'Data transformed'!$4:$4,0)-1),$O45),$P45)-$O45)/$Q45*100,"NA"))</f>
        <v>100</v>
      </c>
      <c r="BD45" s="104" t="n">
        <f aca="true">IF($L45="","",IF(ISNUMBER(OFFSET('Data transformed'!$A$4,MATCH($A45,'Data transformed'!$A$5:$A$185,0),MATCH(BD$4,'Data transformed'!$4:$4,0)-1)), (MIN(MAX(OFFSET('Data transformed'!$A$4,MATCH($A45,'Data transformed'!$A$5:$A$185,0),MATCH(BD$4,'Data transformed'!$4:$4,0)-1),$O45),$P45)-$O45)/$Q45*100,"NA"))</f>
        <v>100</v>
      </c>
      <c r="BE45" s="104" t="n">
        <f aca="true">IF($L45="","",IF(ISNUMBER(OFFSET('Data transformed'!$A$4,MATCH($A45,'Data transformed'!$A$5:$A$185,0),MATCH(BE$4,'Data transformed'!$4:$4,0)-1)), (MIN(MAX(OFFSET('Data transformed'!$A$4,MATCH($A45,'Data transformed'!$A$5:$A$185,0),MATCH(BE$4,'Data transformed'!$4:$4,0)-1),$O45),$P45)-$O45)/$Q45*100,"NA"))</f>
        <v>50</v>
      </c>
      <c r="BF45" s="104" t="n">
        <f aca="true">IF($L45="","",IF(ISNUMBER(OFFSET('Data transformed'!$A$4,MATCH($A45,'Data transformed'!$A$5:$A$185,0),MATCH(BF$4,'Data transformed'!$4:$4,0)-1)), (MIN(MAX(OFFSET('Data transformed'!$A$4,MATCH($A45,'Data transformed'!$A$5:$A$185,0),MATCH(BF$4,'Data transformed'!$4:$4,0)-1),$O45),$P45)-$O45)/$Q45*100,"NA"))</f>
        <v>100</v>
      </c>
      <c r="BG45" s="104" t="n">
        <f aca="true">IF($L45="","",IF(ISNUMBER(OFFSET('Data transformed'!$A$4,MATCH($A45,'Data transformed'!$A$5:$A$185,0),MATCH(BG$4,'Data transformed'!$4:$4,0)-1)), (MIN(MAX(OFFSET('Data transformed'!$A$4,MATCH($A45,'Data transformed'!$A$5:$A$185,0),MATCH(BG$4,'Data transformed'!$4:$4,0)-1),$O45),$P45)-$O45)/$Q45*100,"NA"))</f>
        <v>100</v>
      </c>
      <c r="BH45" s="104" t="n">
        <f aca="true">IF($L45="","",IF(ISNUMBER(OFFSET('Data transformed'!$A$4,MATCH($A45,'Data transformed'!$A$5:$A$185,0),MATCH(BH$4,'Data transformed'!$4:$4,0)-1)), (MIN(MAX(OFFSET('Data transformed'!$A$4,MATCH($A45,'Data transformed'!$A$5:$A$185,0),MATCH(BH$4,'Data transformed'!$4:$4,0)-1),$O45),$P45)-$O45)/$Q45*100,"NA"))</f>
        <v>100</v>
      </c>
      <c r="BI45" s="104" t="n">
        <f aca="true">IF($L45="","",IF(ISNUMBER(OFFSET('Data transformed'!$A$4,MATCH($A45,'Data transformed'!$A$5:$A$185,0),MATCH(BI$4,'Data transformed'!$4:$4,0)-1)), (MIN(MAX(OFFSET('Data transformed'!$A$4,MATCH($A45,'Data transformed'!$A$5:$A$185,0),MATCH(BI$4,'Data transformed'!$4:$4,0)-1),$O45),$P45)-$O45)/$Q45*100,"NA"))</f>
        <v>100</v>
      </c>
      <c r="BJ45" s="104" t="n">
        <f aca="true">IF($L45="","",IF(ISNUMBER(OFFSET('Data transformed'!$A$4,MATCH($A45,'Data transformed'!$A$5:$A$185,0),MATCH(BJ$4,'Data transformed'!$4:$4,0)-1)), (MIN(MAX(OFFSET('Data transformed'!$A$4,MATCH($A45,'Data transformed'!$A$5:$A$185,0),MATCH(BJ$4,'Data transformed'!$4:$4,0)-1),$O45),$P45)-$O45)/$Q45*100,"NA"))</f>
        <v>100</v>
      </c>
      <c r="BK45" s="104" t="n">
        <f aca="true">IF($L45="","",IF(ISNUMBER(OFFSET('Data transformed'!$A$4,MATCH($A45,'Data transformed'!$A$5:$A$185,0),MATCH(BK$4,'Data transformed'!$4:$4,0)-1)), (MIN(MAX(OFFSET('Data transformed'!$A$4,MATCH($A45,'Data transformed'!$A$5:$A$185,0),MATCH(BK$4,'Data transformed'!$4:$4,0)-1),$O45),$P45)-$O45)/$Q45*100,"NA"))</f>
        <v>50</v>
      </c>
      <c r="BL45" s="104" t="n">
        <f aca="true">IF($L45="","",IF(ISNUMBER(OFFSET('Data transformed'!$A$4,MATCH($A45,'Data transformed'!$A$5:$A$185,0),MATCH(BL$4,'Data transformed'!$4:$4,0)-1)), (MIN(MAX(OFFSET('Data transformed'!$A$4,MATCH($A45,'Data transformed'!$A$5:$A$185,0),MATCH(BL$4,'Data transformed'!$4:$4,0)-1),$O45),$P45)-$O45)/$Q45*100,"NA"))</f>
        <v>100</v>
      </c>
      <c r="BM45" s="104" t="n">
        <f aca="true">IF($L45="","",IF(ISNUMBER(OFFSET('Data transformed'!$A$4,MATCH($A45,'Data transformed'!$A$5:$A$185,0),MATCH(BM$4,'Data transformed'!$4:$4,0)-1)), (MIN(MAX(OFFSET('Data transformed'!$A$4,MATCH($A45,'Data transformed'!$A$5:$A$185,0),MATCH(BM$4,'Data transformed'!$4:$4,0)-1),$O45),$P45)-$O45)/$Q45*100,"NA"))</f>
        <v>100</v>
      </c>
      <c r="BN45" s="104" t="n">
        <f aca="true">IF($L45="","",IF(ISNUMBER(OFFSET('Data transformed'!$A$4,MATCH($A45,'Data transformed'!$A$5:$A$185,0),MATCH(BN$4,'Data transformed'!$4:$4,0)-1)), (MIN(MAX(OFFSET('Data transformed'!$A$4,MATCH($A45,'Data transformed'!$A$5:$A$185,0),MATCH(BN$4,'Data transformed'!$4:$4,0)-1),$O45),$P45)-$O45)/$Q45*100,"NA"))</f>
        <v>100</v>
      </c>
      <c r="BO45" s="104" t="n">
        <f aca="true">IF($L45="","",IF(ISNUMBER(OFFSET('Data transformed'!$A$4,MATCH($A45,'Data transformed'!$A$5:$A$185,0),MATCH(BO$4,'Data transformed'!$4:$4,0)-1)), (MIN(MAX(OFFSET('Data transformed'!$A$4,MATCH($A45,'Data transformed'!$A$5:$A$185,0),MATCH(BO$4,'Data transformed'!$4:$4,0)-1),$O45),$P45)-$O45)/$Q45*100,"NA"))</f>
        <v>100</v>
      </c>
      <c r="BP45" s="104" t="n">
        <f aca="true">IF($L45="","",IF(ISNUMBER(OFFSET('Data transformed'!$A$4,MATCH($A45,'Data transformed'!$A$5:$A$185,0),MATCH(BP$4,'Data transformed'!$4:$4,0)-1)), (MIN(MAX(OFFSET('Data transformed'!$A$4,MATCH($A45,'Data transformed'!$A$5:$A$185,0),MATCH(BP$4,'Data transformed'!$4:$4,0)-1),$O45),$P45)-$O45)/$Q45*100,"NA"))</f>
        <v>50</v>
      </c>
      <c r="BQ45" s="104" t="n">
        <f aca="true">IF($L45="","",IF(ISNUMBER(OFFSET('Data transformed'!$A$4,MATCH($A45,'Data transformed'!$A$5:$A$185,0),MATCH(BQ$4,'Data transformed'!$4:$4,0)-1)), (MIN(MAX(OFFSET('Data transformed'!$A$4,MATCH($A45,'Data transformed'!$A$5:$A$185,0),MATCH(BQ$4,'Data transformed'!$4:$4,0)-1),$O45),$P45)-$O45)/$Q45*100,"NA"))</f>
        <v>100</v>
      </c>
      <c r="BR45" s="104" t="n">
        <f aca="true">IF($L45="","",IF(ISNUMBER(OFFSET('Data transformed'!$A$4,MATCH($A45,'Data transformed'!$A$5:$A$185,0),MATCH(BR$4,'Data transformed'!$4:$4,0)-1)), (MIN(MAX(OFFSET('Data transformed'!$A$4,MATCH($A45,'Data transformed'!$A$5:$A$185,0),MATCH(BR$4,'Data transformed'!$4:$4,0)-1),$O45),$P45)-$O45)/$Q45*100,"NA"))</f>
        <v>100</v>
      </c>
      <c r="BS45" s="104" t="n">
        <f aca="true">IF($L45="","",IF(ISNUMBER(OFFSET('Data transformed'!$A$4,MATCH($A45,'Data transformed'!$A$5:$A$185,0),MATCH(BS$4,'Data transformed'!$4:$4,0)-1)), (MIN(MAX(OFFSET('Data transformed'!$A$4,MATCH($A45,'Data transformed'!$A$5:$A$185,0),MATCH(BS$4,'Data transformed'!$4:$4,0)-1),$O45),$P45)-$O45)/$Q45*100,"NA"))</f>
        <v>100</v>
      </c>
      <c r="BT45" s="104" t="n">
        <f aca="true">IF($L45="","",IF(ISNUMBER(OFFSET('Data transformed'!$A$4,MATCH($A45,'Data transformed'!$A$5:$A$185,0),MATCH(BT$4,'Data transformed'!$4:$4,0)-1)), (MIN(MAX(OFFSET('Data transformed'!$A$4,MATCH($A45,'Data transformed'!$A$5:$A$185,0),MATCH(BT$4,'Data transformed'!$4:$4,0)-1),$O45),$P45)-$O45)/$Q45*100,"NA"))</f>
        <v>100</v>
      </c>
      <c r="BU45" s="104" t="n">
        <f aca="true">IF($L45="","",IF(ISNUMBER(OFFSET('Data transformed'!$A$4,MATCH($A45,'Data transformed'!$A$5:$A$185,0),MATCH(BU$4,'Data transformed'!$4:$4,0)-1)), (MIN(MAX(OFFSET('Data transformed'!$A$4,MATCH($A45,'Data transformed'!$A$5:$A$185,0),MATCH(BU$4,'Data transformed'!$4:$4,0)-1),$O45),$P45)-$O45)/$Q45*100,"NA"))</f>
        <v>50</v>
      </c>
      <c r="BV45" s="104" t="n">
        <f aca="true">IF($L45="","",IF(ISNUMBER(OFFSET('Data transformed'!$A$4,MATCH($A45,'Data transformed'!$A$5:$A$185,0),MATCH(BV$4,'Data transformed'!$4:$4,0)-1)), (MIN(MAX(OFFSET('Data transformed'!$A$4,MATCH($A45,'Data transformed'!$A$5:$A$185,0),MATCH(BV$4,'Data transformed'!$4:$4,0)-1),$O45),$P45)-$O45)/$Q45*100,"NA"))</f>
        <v>100</v>
      </c>
      <c r="BW45" s="104" t="n">
        <f aca="true">IF($L45="","",IF(ISNUMBER(OFFSET('Data transformed'!$A$4,MATCH($A45,'Data transformed'!$A$5:$A$185,0),MATCH(BW$4,'Data transformed'!$4:$4,0)-1)), (MIN(MAX(OFFSET('Data transformed'!$A$4,MATCH($A45,'Data transformed'!$A$5:$A$185,0),MATCH(BW$4,'Data transformed'!$4:$4,0)-1),$O45),$P45)-$O45)/$Q45*100,"NA"))</f>
        <v>100</v>
      </c>
      <c r="BX45" s="104" t="n">
        <f aca="true">IF($L45="","",IF(ISNUMBER(OFFSET('Data transformed'!$A$4,MATCH($A45,'Data transformed'!$A$5:$A$185,0),MATCH(BX$4,'Data transformed'!$4:$4,0)-1)), (MIN(MAX(OFFSET('Data transformed'!$A$4,MATCH($A45,'Data transformed'!$A$5:$A$185,0),MATCH(BX$4,'Data transformed'!$4:$4,0)-1),$O45),$P45)-$O45)/$Q45*100,"NA"))</f>
        <v>100</v>
      </c>
      <c r="BY45" s="104" t="n">
        <f aca="true">IF($L45="","",IF(ISNUMBER(OFFSET('Data transformed'!$A$4,MATCH($A45,'Data transformed'!$A$5:$A$185,0),MATCH(BY$4,'Data transformed'!$4:$4,0)-1)), (MIN(MAX(OFFSET('Data transformed'!$A$4,MATCH($A45,'Data transformed'!$A$5:$A$185,0),MATCH(BY$4,'Data transformed'!$4:$4,0)-1),$O45),$P45)-$O45)/$Q45*100,"NA"))</f>
        <v>100</v>
      </c>
      <c r="BZ45" s="104" t="n">
        <f aca="true">IF($L45="","",IF(ISNUMBER(OFFSET('Data transformed'!$A$4,MATCH($A45,'Data transformed'!$A$5:$A$185,0),MATCH(BZ$4,'Data transformed'!$4:$4,0)-1)), (MIN(MAX(OFFSET('Data transformed'!$A$4,MATCH($A45,'Data transformed'!$A$5:$A$185,0),MATCH(BZ$4,'Data transformed'!$4:$4,0)-1),$O45),$P45)-$O45)/$Q45*100,"NA"))</f>
        <v>100</v>
      </c>
      <c r="CA45" s="104" t="n">
        <f aca="true">IF($L45="","",IF(ISNUMBER(OFFSET('Data transformed'!$A$4,MATCH($A45,'Data transformed'!$A$5:$A$185,0),MATCH(CA$4,'Data transformed'!$4:$4,0)-1)), (MIN(MAX(OFFSET('Data transformed'!$A$4,MATCH($A45,'Data transformed'!$A$5:$A$185,0),MATCH(CA$4,'Data transformed'!$4:$4,0)-1),$O45),$P45)-$O45)/$Q45*100,"NA"))</f>
        <v>50</v>
      </c>
      <c r="CB45" s="104" t="n">
        <f aca="true">IF($L45="","",IF(ISNUMBER(OFFSET('Data transformed'!$A$4,MATCH($A45,'Data transformed'!$A$5:$A$185,0),MATCH(CB$4,'Data transformed'!$4:$4,0)-1)), (MIN(MAX(OFFSET('Data transformed'!$A$4,MATCH($A45,'Data transformed'!$A$5:$A$185,0),MATCH(CB$4,'Data transformed'!$4:$4,0)-1),$O45),$P45)-$O45)/$Q45*100,"NA"))</f>
        <v>100</v>
      </c>
      <c r="CC45" s="104" t="n">
        <f aca="true">IF($L45="","",IF(ISNUMBER(OFFSET('Data transformed'!$A$4,MATCH($A45,'Data transformed'!$A$5:$A$185,0),MATCH(CC$4,'Data transformed'!$4:$4,0)-1)), (MIN(MAX(OFFSET('Data transformed'!$A$4,MATCH($A45,'Data transformed'!$A$5:$A$185,0),MATCH(CC$4,'Data transformed'!$4:$4,0)-1),$O45),$P45)-$O45)/$Q45*100,"NA"))</f>
        <v>100</v>
      </c>
      <c r="CD45" s="104" t="n">
        <f aca="true">IF($L45="","",IF(ISNUMBER(OFFSET('Data transformed'!$A$4,MATCH($A45,'Data transformed'!$A$5:$A$185,0),MATCH(CD$4,'Data transformed'!$4:$4,0)-1)), (MIN(MAX(OFFSET('Data transformed'!$A$4,MATCH($A45,'Data transformed'!$A$5:$A$185,0),MATCH(CD$4,'Data transformed'!$4:$4,0)-1),$O45),$P45)-$O45)/$Q45*100,"NA"))</f>
        <v>100</v>
      </c>
      <c r="CE45" s="104" t="n">
        <f aca="true">IF($L45="","",IF(ISNUMBER(OFFSET('Data transformed'!$A$4,MATCH($A45,'Data transformed'!$A$5:$A$185,0),MATCH(CE$4,'Data transformed'!$4:$4,0)-1)), (MIN(MAX(OFFSET('Data transformed'!$A$4,MATCH($A45,'Data transformed'!$A$5:$A$185,0),MATCH(CE$4,'Data transformed'!$4:$4,0)-1),$O45),$P45)-$O45)/$Q45*100,"NA"))</f>
        <v>100</v>
      </c>
      <c r="CF45" s="104" t="n">
        <f aca="true">IF($L45="","",IF(ISNUMBER(OFFSET('Data transformed'!$A$4,MATCH($A45,'Data transformed'!$A$5:$A$185,0),MATCH(CF$4,'Data transformed'!$4:$4,0)-1)), (MIN(MAX(OFFSET('Data transformed'!$A$4,MATCH($A45,'Data transformed'!$A$5:$A$185,0),MATCH(CF$4,'Data transformed'!$4:$4,0)-1),$O45),$P45)-$O45)/$Q45*100,"NA"))</f>
        <v>50</v>
      </c>
      <c r="CG45" s="104" t="n">
        <f aca="true">IF($L45="","",IF(ISNUMBER(OFFSET('Data transformed'!$A$4,MATCH($A45,'Data transformed'!$A$5:$A$185,0),MATCH(CG$4,'Data transformed'!$4:$4,0)-1)), (MIN(MAX(OFFSET('Data transformed'!$A$4,MATCH($A45,'Data transformed'!$A$5:$A$185,0),MATCH(CG$4,'Data transformed'!$4:$4,0)-1),$O45),$P45)-$O45)/$Q45*100,"NA"))</f>
        <v>50</v>
      </c>
      <c r="CH45" s="104" t="n">
        <f aca="true">IF($L45="","",IF(ISNUMBER(OFFSET('Data transformed'!$A$4,MATCH($A45,'Data transformed'!$A$5:$A$185,0),MATCH(CH$4,'Data transformed'!$4:$4,0)-1)), (MIN(MAX(OFFSET('Data transformed'!$A$4,MATCH($A45,'Data transformed'!$A$5:$A$185,0),MATCH(CH$4,'Data transformed'!$4:$4,0)-1),$O45),$P45)-$O45)/$Q45*100,"NA"))</f>
        <v>100</v>
      </c>
      <c r="CI45" s="104" t="n">
        <f aca="true">IF($L45="","",IF(ISNUMBER(OFFSET('Data transformed'!$A$4,MATCH($A45,'Data transformed'!$A$5:$A$185,0),MATCH(CI$4,'Data transformed'!$4:$4,0)-1)), (MIN(MAX(OFFSET('Data transformed'!$A$4,MATCH($A45,'Data transformed'!$A$5:$A$185,0),MATCH(CI$4,'Data transformed'!$4:$4,0)-1),$O45),$P45)-$O45)/$Q45*100,"NA"))</f>
        <v>50</v>
      </c>
      <c r="CJ45" s="104" t="n">
        <f aca="true">IF($L45="","",IF(ISNUMBER(OFFSET('Data transformed'!$A$4,MATCH($A45,'Data transformed'!$A$5:$A$185,0),MATCH(CJ$4,'Data transformed'!$4:$4,0)-1)), (MIN(MAX(OFFSET('Data transformed'!$A$4,MATCH($A45,'Data transformed'!$A$5:$A$185,0),MATCH(CJ$4,'Data transformed'!$4:$4,0)-1),$O45),$P45)-$O45)/$Q45*100,"NA"))</f>
        <v>100</v>
      </c>
      <c r="CK45" s="104" t="n">
        <f aca="true">IF($L45="","",IF(ISNUMBER(OFFSET('Data transformed'!$A$4,MATCH($A45,'Data transformed'!$A$5:$A$185,0),MATCH(CK$4,'Data transformed'!$4:$4,0)-1)), (MIN(MAX(OFFSET('Data transformed'!$A$4,MATCH($A45,'Data transformed'!$A$5:$A$185,0),MATCH(CK$4,'Data transformed'!$4:$4,0)-1),$O45),$P45)-$O45)/$Q45*100,"NA"))</f>
        <v>50</v>
      </c>
      <c r="CL45" s="104" t="n">
        <f aca="true">IF($L45="","",IF(ISNUMBER(OFFSET('Data transformed'!$A$4,MATCH($A45,'Data transformed'!$A$5:$A$185,0),MATCH(CL$4,'Data transformed'!$4:$4,0)-1)), (MIN(MAX(OFFSET('Data transformed'!$A$4,MATCH($A45,'Data transformed'!$A$5:$A$185,0),MATCH(CL$4,'Data transformed'!$4:$4,0)-1),$O45),$P45)-$O45)/$Q45*100,"NA"))</f>
        <v>50</v>
      </c>
      <c r="CM45" s="104" t="n">
        <f aca="true">IF($L45="","",IF(ISNUMBER(OFFSET('Data transformed'!$A$4,MATCH($A45,'Data transformed'!$A$5:$A$185,0),MATCH(CM$4,'Data transformed'!$4:$4,0)-1)), (MIN(MAX(OFFSET('Data transformed'!$A$4,MATCH($A45,'Data transformed'!$A$5:$A$185,0),MATCH(CM$4,'Data transformed'!$4:$4,0)-1),$O45),$P45)-$O45)/$Q45*100,"NA"))</f>
        <v>100</v>
      </c>
      <c r="CN45" s="104" t="n">
        <f aca="true">IF($L45="","",IF(ISNUMBER(OFFSET('Data transformed'!$A$4,MATCH($A45,'Data transformed'!$A$5:$A$185,0),MATCH(CN$4,'Data transformed'!$4:$4,0)-1)), (MIN(MAX(OFFSET('Data transformed'!$A$4,MATCH($A45,'Data transformed'!$A$5:$A$185,0),MATCH(CN$4,'Data transformed'!$4:$4,0)-1),$O45),$P45)-$O45)/$Q45*100,"NA"))</f>
        <v>100</v>
      </c>
      <c r="CO45" s="104" t="n">
        <f aca="true">IF($L45="","",IF(ISNUMBER(OFFSET('Data transformed'!$A$4,MATCH($A45,'Data transformed'!$A$5:$A$185,0),MATCH(CO$4,'Data transformed'!$4:$4,0)-1)), (MIN(MAX(OFFSET('Data transformed'!$A$4,MATCH($A45,'Data transformed'!$A$5:$A$185,0),MATCH(CO$4,'Data transformed'!$4:$4,0)-1),$O45),$P45)-$O45)/$Q45*100,"NA"))</f>
        <v>100</v>
      </c>
      <c r="CP45" s="104" t="n">
        <f aca="true">IF($L45="","",IF(ISNUMBER(OFFSET('Data transformed'!$A$4,MATCH($A45,'Data transformed'!$A$5:$A$185,0),MATCH(CP$4,'Data transformed'!$4:$4,0)-1)), (MIN(MAX(OFFSET('Data transformed'!$A$4,MATCH($A45,'Data transformed'!$A$5:$A$185,0),MATCH(CP$4,'Data transformed'!$4:$4,0)-1),$O45),$P45)-$O45)/$Q45*100,"NA"))</f>
        <v>50</v>
      </c>
      <c r="CQ45" s="104" t="n">
        <f aca="true">IF($L45="","",IF(ISNUMBER(OFFSET('Data transformed'!$A$4,MATCH($A45,'Data transformed'!$A$5:$A$185,0),MATCH(CQ$4,'Data transformed'!$4:$4,0)-1)), (MIN(MAX(OFFSET('Data transformed'!$A$4,MATCH($A45,'Data transformed'!$A$5:$A$185,0),MATCH(CQ$4,'Data transformed'!$4:$4,0)-1),$O45),$P45)-$O45)/$Q45*100,"NA"))</f>
        <v>100</v>
      </c>
      <c r="CR45" s="104" t="n">
        <f aca="true">IF($L45="","",IF(ISNUMBER(OFFSET('Data transformed'!$A$4,MATCH($A45,'Data transformed'!$A$5:$A$185,0),MATCH(CR$4,'Data transformed'!$4:$4,0)-1)), (MIN(MAX(OFFSET('Data transformed'!$A$4,MATCH($A45,'Data transformed'!$A$5:$A$185,0),MATCH(CR$4,'Data transformed'!$4:$4,0)-1),$O45),$P45)-$O45)/$Q45*100,"NA"))</f>
        <v>100</v>
      </c>
      <c r="CS45" s="104" t="n">
        <f aca="true">IF($L45="","",IF(ISNUMBER(OFFSET('Data transformed'!$A$4,MATCH($A45,'Data transformed'!$A$5:$A$185,0),MATCH(CS$4,'Data transformed'!$4:$4,0)-1)), (MIN(MAX(OFFSET('Data transformed'!$A$4,MATCH($A45,'Data transformed'!$A$5:$A$185,0),MATCH(CS$4,'Data transformed'!$4:$4,0)-1),$O45),$P45)-$O45)/$Q45*100,"NA"))</f>
        <v>100</v>
      </c>
      <c r="CT45" s="104" t="n">
        <f aca="true">IF($L45="","",IF(ISNUMBER(OFFSET('Data transformed'!$A$4,MATCH($A45,'Data transformed'!$A$5:$A$185,0),MATCH(CT$4,'Data transformed'!$4:$4,0)-1)), (MIN(MAX(OFFSET('Data transformed'!$A$4,MATCH($A45,'Data transformed'!$A$5:$A$185,0),MATCH(CT$4,'Data transformed'!$4:$4,0)-1),$O45),$P45)-$O45)/$Q45*100,"NA"))</f>
        <v>100</v>
      </c>
      <c r="CU45" s="104" t="n">
        <f aca="true">IF($L45="","",IF(ISNUMBER(OFFSET('Data transformed'!$A$4,MATCH($A45,'Data transformed'!$A$5:$A$185,0),MATCH(CU$4,'Data transformed'!$4:$4,0)-1)), (MIN(MAX(OFFSET('Data transformed'!$A$4,MATCH($A45,'Data transformed'!$A$5:$A$185,0),MATCH(CU$4,'Data transformed'!$4:$4,0)-1),$O45),$P45)-$O45)/$Q45*100,"NA"))</f>
        <v>100</v>
      </c>
      <c r="CV45" s="104" t="n">
        <f aca="true">IF($L45="","",IF(ISNUMBER(OFFSET('Data transformed'!$A$4,MATCH($A45,'Data transformed'!$A$5:$A$185,0),MATCH(CV$4,'Data transformed'!$4:$4,0)-1)), (MIN(MAX(OFFSET('Data transformed'!$A$4,MATCH($A45,'Data transformed'!$A$5:$A$185,0),MATCH(CV$4,'Data transformed'!$4:$4,0)-1),$O45),$P45)-$O45)/$Q45*100,"NA"))</f>
        <v>100</v>
      </c>
      <c r="CW45" s="104" t="n">
        <f aca="true">IF($L45="","",IF(ISNUMBER(OFFSET('Data transformed'!$A$4,MATCH($A45,'Data transformed'!$A$5:$A$185,0),MATCH(CW$4,'Data transformed'!$4:$4,0)-1)), (MIN(MAX(OFFSET('Data transformed'!$A$4,MATCH($A45,'Data transformed'!$A$5:$A$185,0),MATCH(CW$4,'Data transformed'!$4:$4,0)-1),$O45),$P45)-$O45)/$Q45*100,"NA"))</f>
        <v>50</v>
      </c>
    </row>
    <row r="46" s="103" customFormat="true" ht="15.5" hidden="false" customHeight="false" outlineLevel="0" collapsed="false">
      <c r="A46" s="107" t="n">
        <v>2133</v>
      </c>
      <c r="B46" s="107" t="n">
        <v>4</v>
      </c>
      <c r="C46" s="103" t="str">
        <f aca="true">IF(ISBLANK(OFFSET('outliers treatment'!$A$3,MATCH($A46,'outliers treatment'!$A$4:$A$154,0),MATCH(C$4,'outliers treatment'!$4:$4,0)-1)),"",OFFSET('outliers treatment'!$A$3,MATCH($A46,'outliers treatment'!$A$4:$A$154,0),MATCH(C$4,'outliers treatment'!$4:$4,0)-1))</f>
        <v/>
      </c>
      <c r="D46" s="103" t="str">
        <f aca="true">IF(ISBLANK(OFFSET('outliers treatment'!$A$3,MATCH($A46,'outliers treatment'!$A$4:$A$154,0),MATCH(D$4,'outliers treatment'!$4:$4,0)-1)),"",OFFSET('outliers treatment'!$A$3,MATCH($A46,'outliers treatment'!$A$4:$A$154,0),MATCH(D$4,'outliers treatment'!$4:$4,0)-1))</f>
        <v>Countries with a main consumer protection authority/agency</v>
      </c>
      <c r="E46" s="103" t="str">
        <f aca="true">IF(ISBLANK(OFFSET('outliers treatment'!$A$3,MATCH($A46,'outliers treatment'!$A$4:$A$154,0),MATCH(E$4,'outliers treatment'!$4:$4,0)-1)),"",OFFSET('outliers treatment'!$A$3,MATCH($A46,'outliers treatment'!$A$4:$A$154,0),MATCH(E$4,'outliers treatment'!$4:$4,0)-1))</f>
        <v/>
      </c>
      <c r="F46" s="103" t="str">
        <f aca="true">IF(ISBLANK(OFFSET('outliers treatment'!$A$3,MATCH($A46,'outliers treatment'!$A$4:$A$154,0),MATCH(F$4,'outliers treatment'!$4:$4,0)-1)),"",OFFSET('outliers treatment'!$A$3,MATCH($A46,'outliers treatment'!$A$4:$A$154,0),MATCH(F$4,'outliers treatment'!$4:$4,0)-1))</f>
        <v/>
      </c>
      <c r="G46" s="103" t="str">
        <f aca="true">IF(ISBLANK(OFFSET('outliers treatment'!$A$3,MATCH($A46,'outliers treatment'!$A$4:$A$154,0),MATCH(G$4,'outliers treatment'!$4:$4,0)-1)),"",OFFSET('outliers treatment'!$A$3,MATCH($A46,'outliers treatment'!$A$4:$A$154,0),MATCH(G$4,'outliers treatment'!$4:$4,0)-1))</f>
        <v/>
      </c>
      <c r="H46" s="103" t="str">
        <f aca="true">IF(ISBLANK(OFFSET('outliers treatment'!$A$3,MATCH($A46,'outliers treatment'!$A$4:$A$154,0),MATCH(H$4,'outliers treatment'!$4:$4,0)-1)),"",OFFSET('outliers treatment'!$A$3,MATCH($A46,'outliers treatment'!$A$4:$A$154,0),MATCH(H$4,'outliers treatment'!$4:$4,0)-1))</f>
        <v/>
      </c>
      <c r="I46" s="103" t="str">
        <f aca="true">IF(ISBLANK(OFFSET('outliers treatment'!$A$3,MATCH($A46,'outliers treatment'!$A$4:$A$154,0),MATCH(I$4,'outliers treatment'!$4:$4,0)-1)),"",OFFSET('outliers treatment'!$A$3,MATCH($A46,'outliers treatment'!$A$4:$A$154,0),MATCH(I$4,'outliers treatment'!$4:$4,0)-1))</f>
        <v/>
      </c>
      <c r="J46" s="104" t="n">
        <f aca="false" t="array" ref="J46:J46">MIN(IF(ISNUMBER(V46:CW46),V46:CW46))</f>
        <v>0</v>
      </c>
      <c r="K46" s="103" t="n">
        <f aca="false" t="array" ref="K46:K46">MAX(IF(ISNUMBER(V46:CW46),V46:CW46))</f>
        <v>100</v>
      </c>
      <c r="L46" s="103" t="n">
        <f aca="true">IF(ISBLANK(OFFSET('outliers treatment'!$A$3,MATCH($A46,'outliers treatment'!$A$4:$A$154,0),MATCH(L$4,'outliers treatment'!$4:$4,0)-1)),"",OFFSET('outliers treatment'!$A$3,MATCH($A46,'outliers treatment'!$A$4:$A$154,0),MATCH(L$4,'outliers treatment'!$4:$4,0)-1))</f>
        <v>0</v>
      </c>
      <c r="M46" s="103" t="n">
        <f aca="true">IF(ISBLANK(OFFSET('outliers treatment'!$A$3,MATCH($A46,'outliers treatment'!$A$4:$A$154,0),MATCH(M$4,'outliers treatment'!$4:$4,0)-1)),"",OFFSET('outliers treatment'!$A$3,MATCH($A46,'outliers treatment'!$A$4:$A$154,0),MATCH(M$4,'outliers treatment'!$4:$4,0)-1))</f>
        <v>2</v>
      </c>
      <c r="N46" s="103" t="n">
        <f aca="true">IF(ISBLANK(OFFSET('outliers treatment'!$A$3,MATCH($A46,'outliers treatment'!$A$4:$A$154,0),MATCH(N$4,'outliers treatment'!$4:$4,0)-1)),"",OFFSET('outliers treatment'!$A$3,MATCH($A46,'outliers treatment'!$A$4:$A$154,0),MATCH(N$4,'outliers treatment'!$4:$4,0)-1))</f>
        <v>2</v>
      </c>
      <c r="O46" s="103" t="n">
        <f aca="true">IF(ISBLANK(OFFSET('outliers treatment'!$A$3,MATCH($A46,'outliers treatment'!$A$4:$A$154,0),MATCH(O$4,'outliers treatment'!$4:$4,0)-1)),"",OFFSET('outliers treatment'!$A$3,MATCH($A46,'outliers treatment'!$A$4:$A$154,0),MATCH(O$4,'outliers treatment'!$4:$4,0)-1))</f>
        <v>0</v>
      </c>
      <c r="P46" s="103" t="n">
        <f aca="true">IF(ISBLANK(OFFSET('outliers treatment'!$A$3,MATCH($A46,'outliers treatment'!$A$4:$A$154,0),MATCH(P$4,'outliers treatment'!$4:$4,0)-1)),"",OFFSET('outliers treatment'!$A$3,MATCH($A46,'outliers treatment'!$A$4:$A$154,0),MATCH(P$4,'outliers treatment'!$4:$4,0)-1))</f>
        <v>2</v>
      </c>
      <c r="Q46" s="103" t="n">
        <f aca="false">IFERROR(P46-O46,"")</f>
        <v>2</v>
      </c>
      <c r="R46" s="105" t="n">
        <f aca="false" t="array" ref="R46:R46">IFERROR(SKEW(IF(ISNUMBER(V46:CW46),V46:CW46,"")),"")</f>
        <v>-0.669231835148778</v>
      </c>
      <c r="S46" s="103" t="n">
        <v>0</v>
      </c>
      <c r="T46" s="103" t="n">
        <v>1</v>
      </c>
      <c r="U46" s="106" t="n">
        <f aca="false" t="array" ref="U46:U46">IF(B46&lt;4,"",1-IFERROR(SUM(ISNUMBER(V46:CW46)*(1-$V$3:$CW$3))/COUNTIF($V$3:$CW$3,0),0))</f>
        <v>0</v>
      </c>
      <c r="V46" s="104" t="n">
        <f aca="true">IF($L46="","",IF(ISNUMBER(OFFSET('Data transformed'!$A$4,MATCH($A46,'Data transformed'!$A$5:$A$185,0),MATCH(V$4,'Data transformed'!$4:$4,0)-1)), (MIN(MAX(OFFSET('Data transformed'!$A$4,MATCH($A46,'Data transformed'!$A$5:$A$185,0),MATCH(V$4,'Data transformed'!$4:$4,0)-1),$O46),$P46)-$O46)/$Q46*100,"NA"))</f>
        <v>100</v>
      </c>
      <c r="W46" s="104" t="n">
        <f aca="true">IF($L46="","",IF(ISNUMBER(OFFSET('Data transformed'!$A$4,MATCH($A46,'Data transformed'!$A$5:$A$185,0),MATCH(W$4,'Data transformed'!$4:$4,0)-1)), (MIN(MAX(OFFSET('Data transformed'!$A$4,MATCH($A46,'Data transformed'!$A$5:$A$185,0),MATCH(W$4,'Data transformed'!$4:$4,0)-1),$O46),$P46)-$O46)/$Q46*100,"NA"))</f>
        <v>100</v>
      </c>
      <c r="X46" s="104" t="n">
        <f aca="true">IF($L46="","",IF(ISNUMBER(OFFSET('Data transformed'!$A$4,MATCH($A46,'Data transformed'!$A$5:$A$185,0),MATCH(X$4,'Data transformed'!$4:$4,0)-1)), (MIN(MAX(OFFSET('Data transformed'!$A$4,MATCH($A46,'Data transformed'!$A$5:$A$185,0),MATCH(X$4,'Data transformed'!$4:$4,0)-1),$O46),$P46)-$O46)/$Q46*100,"NA"))</f>
        <v>50</v>
      </c>
      <c r="Y46" s="104" t="n">
        <f aca="true">IF($L46="","",IF(ISNUMBER(OFFSET('Data transformed'!$A$4,MATCH($A46,'Data transformed'!$A$5:$A$185,0),MATCH(Y$4,'Data transformed'!$4:$4,0)-1)), (MIN(MAX(OFFSET('Data transformed'!$A$4,MATCH($A46,'Data transformed'!$A$5:$A$185,0),MATCH(Y$4,'Data transformed'!$4:$4,0)-1),$O46),$P46)-$O46)/$Q46*100,"NA"))</f>
        <v>100</v>
      </c>
      <c r="Z46" s="104" t="n">
        <f aca="true">IF($L46="","",IF(ISNUMBER(OFFSET('Data transformed'!$A$4,MATCH($A46,'Data transformed'!$A$5:$A$185,0),MATCH(Z$4,'Data transformed'!$4:$4,0)-1)), (MIN(MAX(OFFSET('Data transformed'!$A$4,MATCH($A46,'Data transformed'!$A$5:$A$185,0),MATCH(Z$4,'Data transformed'!$4:$4,0)-1),$O46),$P46)-$O46)/$Q46*100,"NA"))</f>
        <v>100</v>
      </c>
      <c r="AA46" s="104" t="n">
        <f aca="true">IF($L46="","",IF(ISNUMBER(OFFSET('Data transformed'!$A$4,MATCH($A46,'Data transformed'!$A$5:$A$185,0),MATCH(AA$4,'Data transformed'!$4:$4,0)-1)), (MIN(MAX(OFFSET('Data transformed'!$A$4,MATCH($A46,'Data transformed'!$A$5:$A$185,0),MATCH(AA$4,'Data transformed'!$4:$4,0)-1),$O46),$P46)-$O46)/$Q46*100,"NA"))</f>
        <v>100</v>
      </c>
      <c r="AB46" s="104" t="n">
        <f aca="true">IF($L46="","",IF(ISNUMBER(OFFSET('Data transformed'!$A$4,MATCH($A46,'Data transformed'!$A$5:$A$185,0),MATCH(AB$4,'Data transformed'!$4:$4,0)-1)), (MIN(MAX(OFFSET('Data transformed'!$A$4,MATCH($A46,'Data transformed'!$A$5:$A$185,0),MATCH(AB$4,'Data transformed'!$4:$4,0)-1),$O46),$P46)-$O46)/$Q46*100,"NA"))</f>
        <v>100</v>
      </c>
      <c r="AC46" s="104" t="n">
        <f aca="true">IF($L46="","",IF(ISNUMBER(OFFSET('Data transformed'!$A$4,MATCH($A46,'Data transformed'!$A$5:$A$185,0),MATCH(AC$4,'Data transformed'!$4:$4,0)-1)), (MIN(MAX(OFFSET('Data transformed'!$A$4,MATCH($A46,'Data transformed'!$A$5:$A$185,0),MATCH(AC$4,'Data transformed'!$4:$4,0)-1),$O46),$P46)-$O46)/$Q46*100,"NA"))</f>
        <v>0</v>
      </c>
      <c r="AD46" s="104" t="n">
        <f aca="true">IF($L46="","",IF(ISNUMBER(OFFSET('Data transformed'!$A$4,MATCH($A46,'Data transformed'!$A$5:$A$185,0),MATCH(AD$4,'Data transformed'!$4:$4,0)-1)), (MIN(MAX(OFFSET('Data transformed'!$A$4,MATCH($A46,'Data transformed'!$A$5:$A$185,0),MATCH(AD$4,'Data transformed'!$4:$4,0)-1),$O46),$P46)-$O46)/$Q46*100,"NA"))</f>
        <v>100</v>
      </c>
      <c r="AE46" s="104" t="n">
        <f aca="true">IF($L46="","",IF(ISNUMBER(OFFSET('Data transformed'!$A$4,MATCH($A46,'Data transformed'!$A$5:$A$185,0),MATCH(AE$4,'Data transformed'!$4:$4,0)-1)), (MIN(MAX(OFFSET('Data transformed'!$A$4,MATCH($A46,'Data transformed'!$A$5:$A$185,0),MATCH(AE$4,'Data transformed'!$4:$4,0)-1),$O46),$P46)-$O46)/$Q46*100,"NA"))</f>
        <v>100</v>
      </c>
      <c r="AF46" s="104" t="n">
        <f aca="true">IF($L46="","",IF(ISNUMBER(OFFSET('Data transformed'!$A$4,MATCH($A46,'Data transformed'!$A$5:$A$185,0),MATCH(AF$4,'Data transformed'!$4:$4,0)-1)), (MIN(MAX(OFFSET('Data transformed'!$A$4,MATCH($A46,'Data transformed'!$A$5:$A$185,0),MATCH(AF$4,'Data transformed'!$4:$4,0)-1),$O46),$P46)-$O46)/$Q46*100,"NA"))</f>
        <v>0</v>
      </c>
      <c r="AG46" s="104" t="n">
        <f aca="true">IF($L46="","",IF(ISNUMBER(OFFSET('Data transformed'!$A$4,MATCH($A46,'Data transformed'!$A$5:$A$185,0),MATCH(AG$4,'Data transformed'!$4:$4,0)-1)), (MIN(MAX(OFFSET('Data transformed'!$A$4,MATCH($A46,'Data transformed'!$A$5:$A$185,0),MATCH(AG$4,'Data transformed'!$4:$4,0)-1),$O46),$P46)-$O46)/$Q46*100,"NA"))</f>
        <v>100</v>
      </c>
      <c r="AH46" s="104" t="n">
        <f aca="true">IF($L46="","",IF(ISNUMBER(OFFSET('Data transformed'!$A$4,MATCH($A46,'Data transformed'!$A$5:$A$185,0),MATCH(AH$4,'Data transformed'!$4:$4,0)-1)), (MIN(MAX(OFFSET('Data transformed'!$A$4,MATCH($A46,'Data transformed'!$A$5:$A$185,0),MATCH(AH$4,'Data transformed'!$4:$4,0)-1),$O46),$P46)-$O46)/$Q46*100,"NA"))</f>
        <v>100</v>
      </c>
      <c r="AI46" s="104" t="n">
        <f aca="true">IF($L46="","",IF(ISNUMBER(OFFSET('Data transformed'!$A$4,MATCH($A46,'Data transformed'!$A$5:$A$185,0),MATCH(AI$4,'Data transformed'!$4:$4,0)-1)), (MIN(MAX(OFFSET('Data transformed'!$A$4,MATCH($A46,'Data transformed'!$A$5:$A$185,0),MATCH(AI$4,'Data transformed'!$4:$4,0)-1),$O46),$P46)-$O46)/$Q46*100,"NA"))</f>
        <v>0</v>
      </c>
      <c r="AJ46" s="104" t="n">
        <f aca="true">IF($L46="","",IF(ISNUMBER(OFFSET('Data transformed'!$A$4,MATCH($A46,'Data transformed'!$A$5:$A$185,0),MATCH(AJ$4,'Data transformed'!$4:$4,0)-1)), (MIN(MAX(OFFSET('Data transformed'!$A$4,MATCH($A46,'Data transformed'!$A$5:$A$185,0),MATCH(AJ$4,'Data transformed'!$4:$4,0)-1),$O46),$P46)-$O46)/$Q46*100,"NA"))</f>
        <v>100</v>
      </c>
      <c r="AK46" s="104" t="n">
        <f aca="true">IF($L46="","",IF(ISNUMBER(OFFSET('Data transformed'!$A$4,MATCH($A46,'Data transformed'!$A$5:$A$185,0),MATCH(AK$4,'Data transformed'!$4:$4,0)-1)), (MIN(MAX(OFFSET('Data transformed'!$A$4,MATCH($A46,'Data transformed'!$A$5:$A$185,0),MATCH(AK$4,'Data transformed'!$4:$4,0)-1),$O46),$P46)-$O46)/$Q46*100,"NA"))</f>
        <v>0</v>
      </c>
      <c r="AL46" s="104" t="n">
        <f aca="true">IF($L46="","",IF(ISNUMBER(OFFSET('Data transformed'!$A$4,MATCH($A46,'Data transformed'!$A$5:$A$185,0),MATCH(AL$4,'Data transformed'!$4:$4,0)-1)), (MIN(MAX(OFFSET('Data transformed'!$A$4,MATCH($A46,'Data transformed'!$A$5:$A$185,0),MATCH(AL$4,'Data transformed'!$4:$4,0)-1),$O46),$P46)-$O46)/$Q46*100,"NA"))</f>
        <v>50</v>
      </c>
      <c r="AM46" s="104" t="n">
        <f aca="true">IF($L46="","",IF(ISNUMBER(OFFSET('Data transformed'!$A$4,MATCH($A46,'Data transformed'!$A$5:$A$185,0),MATCH(AM$4,'Data transformed'!$4:$4,0)-1)), (MIN(MAX(OFFSET('Data transformed'!$A$4,MATCH($A46,'Data transformed'!$A$5:$A$185,0),MATCH(AM$4,'Data transformed'!$4:$4,0)-1),$O46),$P46)-$O46)/$Q46*100,"NA"))</f>
        <v>100</v>
      </c>
      <c r="AN46" s="104" t="n">
        <f aca="true">IF($L46="","",IF(ISNUMBER(OFFSET('Data transformed'!$A$4,MATCH($A46,'Data transformed'!$A$5:$A$185,0),MATCH(AN$4,'Data transformed'!$4:$4,0)-1)), (MIN(MAX(OFFSET('Data transformed'!$A$4,MATCH($A46,'Data transformed'!$A$5:$A$185,0),MATCH(AN$4,'Data transformed'!$4:$4,0)-1),$O46),$P46)-$O46)/$Q46*100,"NA"))</f>
        <v>100</v>
      </c>
      <c r="AO46" s="104" t="n">
        <f aca="true">IF($L46="","",IF(ISNUMBER(OFFSET('Data transformed'!$A$4,MATCH($A46,'Data transformed'!$A$5:$A$185,0),MATCH(AO$4,'Data transformed'!$4:$4,0)-1)), (MIN(MAX(OFFSET('Data transformed'!$A$4,MATCH($A46,'Data transformed'!$A$5:$A$185,0),MATCH(AO$4,'Data transformed'!$4:$4,0)-1),$O46),$P46)-$O46)/$Q46*100,"NA"))</f>
        <v>100</v>
      </c>
      <c r="AP46" s="104" t="n">
        <f aca="true">IF($L46="","",IF(ISNUMBER(OFFSET('Data transformed'!$A$4,MATCH($A46,'Data transformed'!$A$5:$A$185,0),MATCH(AP$4,'Data transformed'!$4:$4,0)-1)), (MIN(MAX(OFFSET('Data transformed'!$A$4,MATCH($A46,'Data transformed'!$A$5:$A$185,0),MATCH(AP$4,'Data transformed'!$4:$4,0)-1),$O46),$P46)-$O46)/$Q46*100,"NA"))</f>
        <v>0</v>
      </c>
      <c r="AQ46" s="104" t="n">
        <f aca="true">IF($L46="","",IF(ISNUMBER(OFFSET('Data transformed'!$A$4,MATCH($A46,'Data transformed'!$A$5:$A$185,0),MATCH(AQ$4,'Data transformed'!$4:$4,0)-1)), (MIN(MAX(OFFSET('Data transformed'!$A$4,MATCH($A46,'Data transformed'!$A$5:$A$185,0),MATCH(AQ$4,'Data transformed'!$4:$4,0)-1),$O46),$P46)-$O46)/$Q46*100,"NA"))</f>
        <v>100</v>
      </c>
      <c r="AR46" s="104" t="n">
        <f aca="true">IF($L46="","",IF(ISNUMBER(OFFSET('Data transformed'!$A$4,MATCH($A46,'Data transformed'!$A$5:$A$185,0),MATCH(AR$4,'Data transformed'!$4:$4,0)-1)), (MIN(MAX(OFFSET('Data transformed'!$A$4,MATCH($A46,'Data transformed'!$A$5:$A$185,0),MATCH(AR$4,'Data transformed'!$4:$4,0)-1),$O46),$P46)-$O46)/$Q46*100,"NA"))</f>
        <v>100</v>
      </c>
      <c r="AS46" s="104" t="n">
        <f aca="true">IF($L46="","",IF(ISNUMBER(OFFSET('Data transformed'!$A$4,MATCH($A46,'Data transformed'!$A$5:$A$185,0),MATCH(AS$4,'Data transformed'!$4:$4,0)-1)), (MIN(MAX(OFFSET('Data transformed'!$A$4,MATCH($A46,'Data transformed'!$A$5:$A$185,0),MATCH(AS$4,'Data transformed'!$4:$4,0)-1),$O46),$P46)-$O46)/$Q46*100,"NA"))</f>
        <v>0</v>
      </c>
      <c r="AT46" s="104" t="n">
        <f aca="true">IF($L46="","",IF(ISNUMBER(OFFSET('Data transformed'!$A$4,MATCH($A46,'Data transformed'!$A$5:$A$185,0),MATCH(AT$4,'Data transformed'!$4:$4,0)-1)), (MIN(MAX(OFFSET('Data transformed'!$A$4,MATCH($A46,'Data transformed'!$A$5:$A$185,0),MATCH(AT$4,'Data transformed'!$4:$4,0)-1),$O46),$P46)-$O46)/$Q46*100,"NA"))</f>
        <v>100</v>
      </c>
      <c r="AU46" s="104" t="n">
        <f aca="true">IF($L46="","",IF(ISNUMBER(OFFSET('Data transformed'!$A$4,MATCH($A46,'Data transformed'!$A$5:$A$185,0),MATCH(AU$4,'Data transformed'!$4:$4,0)-1)), (MIN(MAX(OFFSET('Data transformed'!$A$4,MATCH($A46,'Data transformed'!$A$5:$A$185,0),MATCH(AU$4,'Data transformed'!$4:$4,0)-1),$O46),$P46)-$O46)/$Q46*100,"NA"))</f>
        <v>100</v>
      </c>
      <c r="AV46" s="104" t="n">
        <f aca="true">IF($L46="","",IF(ISNUMBER(OFFSET('Data transformed'!$A$4,MATCH($A46,'Data transformed'!$A$5:$A$185,0),MATCH(AV$4,'Data transformed'!$4:$4,0)-1)), (MIN(MAX(OFFSET('Data transformed'!$A$4,MATCH($A46,'Data transformed'!$A$5:$A$185,0),MATCH(AV$4,'Data transformed'!$4:$4,0)-1),$O46),$P46)-$O46)/$Q46*100,"NA"))</f>
        <v>0</v>
      </c>
      <c r="AW46" s="104" t="n">
        <f aca="true">IF($L46="","",IF(ISNUMBER(OFFSET('Data transformed'!$A$4,MATCH($A46,'Data transformed'!$A$5:$A$185,0),MATCH(AW$4,'Data transformed'!$4:$4,0)-1)), (MIN(MAX(OFFSET('Data transformed'!$A$4,MATCH($A46,'Data transformed'!$A$5:$A$185,0),MATCH(AW$4,'Data transformed'!$4:$4,0)-1),$O46),$P46)-$O46)/$Q46*100,"NA"))</f>
        <v>0</v>
      </c>
      <c r="AX46" s="104" t="n">
        <f aca="true">IF($L46="","",IF(ISNUMBER(OFFSET('Data transformed'!$A$4,MATCH($A46,'Data transformed'!$A$5:$A$185,0),MATCH(AX$4,'Data transformed'!$4:$4,0)-1)), (MIN(MAX(OFFSET('Data transformed'!$A$4,MATCH($A46,'Data transformed'!$A$5:$A$185,0),MATCH(AX$4,'Data transformed'!$4:$4,0)-1),$O46),$P46)-$O46)/$Q46*100,"NA"))</f>
        <v>100</v>
      </c>
      <c r="AY46" s="104" t="n">
        <f aca="true">IF($L46="","",IF(ISNUMBER(OFFSET('Data transformed'!$A$4,MATCH($A46,'Data transformed'!$A$5:$A$185,0),MATCH(AY$4,'Data transformed'!$4:$4,0)-1)), (MIN(MAX(OFFSET('Data transformed'!$A$4,MATCH($A46,'Data transformed'!$A$5:$A$185,0),MATCH(AY$4,'Data transformed'!$4:$4,0)-1),$O46),$P46)-$O46)/$Q46*100,"NA"))</f>
        <v>100</v>
      </c>
      <c r="AZ46" s="104" t="n">
        <f aca="true">IF($L46="","",IF(ISNUMBER(OFFSET('Data transformed'!$A$4,MATCH($A46,'Data transformed'!$A$5:$A$185,0),MATCH(AZ$4,'Data transformed'!$4:$4,0)-1)), (MIN(MAX(OFFSET('Data transformed'!$A$4,MATCH($A46,'Data transformed'!$A$5:$A$185,0),MATCH(AZ$4,'Data transformed'!$4:$4,0)-1),$O46),$P46)-$O46)/$Q46*100,"NA"))</f>
        <v>100</v>
      </c>
      <c r="BA46" s="104" t="n">
        <f aca="true">IF($L46="","",IF(ISNUMBER(OFFSET('Data transformed'!$A$4,MATCH($A46,'Data transformed'!$A$5:$A$185,0),MATCH(BA$4,'Data transformed'!$4:$4,0)-1)), (MIN(MAX(OFFSET('Data transformed'!$A$4,MATCH($A46,'Data transformed'!$A$5:$A$185,0),MATCH(BA$4,'Data transformed'!$4:$4,0)-1),$O46),$P46)-$O46)/$Q46*100,"NA"))</f>
        <v>100</v>
      </c>
      <c r="BB46" s="104" t="n">
        <f aca="true">IF($L46="","",IF(ISNUMBER(OFFSET('Data transformed'!$A$4,MATCH($A46,'Data transformed'!$A$5:$A$185,0),MATCH(BB$4,'Data transformed'!$4:$4,0)-1)), (MIN(MAX(OFFSET('Data transformed'!$A$4,MATCH($A46,'Data transformed'!$A$5:$A$185,0),MATCH(BB$4,'Data transformed'!$4:$4,0)-1),$O46),$P46)-$O46)/$Q46*100,"NA"))</f>
        <v>100</v>
      </c>
      <c r="BC46" s="104" t="n">
        <f aca="true">IF($L46="","",IF(ISNUMBER(OFFSET('Data transformed'!$A$4,MATCH($A46,'Data transformed'!$A$5:$A$185,0),MATCH(BC$4,'Data transformed'!$4:$4,0)-1)), (MIN(MAX(OFFSET('Data transformed'!$A$4,MATCH($A46,'Data transformed'!$A$5:$A$185,0),MATCH(BC$4,'Data transformed'!$4:$4,0)-1),$O46),$P46)-$O46)/$Q46*100,"NA"))</f>
        <v>100</v>
      </c>
      <c r="BD46" s="104" t="n">
        <f aca="true">IF($L46="","",IF(ISNUMBER(OFFSET('Data transformed'!$A$4,MATCH($A46,'Data transformed'!$A$5:$A$185,0),MATCH(BD$4,'Data transformed'!$4:$4,0)-1)), (MIN(MAX(OFFSET('Data transformed'!$A$4,MATCH($A46,'Data transformed'!$A$5:$A$185,0),MATCH(BD$4,'Data transformed'!$4:$4,0)-1),$O46),$P46)-$O46)/$Q46*100,"NA"))</f>
        <v>100</v>
      </c>
      <c r="BE46" s="104" t="n">
        <f aca="true">IF($L46="","",IF(ISNUMBER(OFFSET('Data transformed'!$A$4,MATCH($A46,'Data transformed'!$A$5:$A$185,0),MATCH(BE$4,'Data transformed'!$4:$4,0)-1)), (MIN(MAX(OFFSET('Data transformed'!$A$4,MATCH($A46,'Data transformed'!$A$5:$A$185,0),MATCH(BE$4,'Data transformed'!$4:$4,0)-1),$O46),$P46)-$O46)/$Q46*100,"NA"))</f>
        <v>0</v>
      </c>
      <c r="BF46" s="104" t="n">
        <f aca="true">IF($L46="","",IF(ISNUMBER(OFFSET('Data transformed'!$A$4,MATCH($A46,'Data transformed'!$A$5:$A$185,0),MATCH(BF$4,'Data transformed'!$4:$4,0)-1)), (MIN(MAX(OFFSET('Data transformed'!$A$4,MATCH($A46,'Data transformed'!$A$5:$A$185,0),MATCH(BF$4,'Data transformed'!$4:$4,0)-1),$O46),$P46)-$O46)/$Q46*100,"NA"))</f>
        <v>100</v>
      </c>
      <c r="BG46" s="104" t="n">
        <f aca="true">IF($L46="","",IF(ISNUMBER(OFFSET('Data transformed'!$A$4,MATCH($A46,'Data transformed'!$A$5:$A$185,0),MATCH(BG$4,'Data transformed'!$4:$4,0)-1)), (MIN(MAX(OFFSET('Data transformed'!$A$4,MATCH($A46,'Data transformed'!$A$5:$A$185,0),MATCH(BG$4,'Data transformed'!$4:$4,0)-1),$O46),$P46)-$O46)/$Q46*100,"NA"))</f>
        <v>100</v>
      </c>
      <c r="BH46" s="104" t="n">
        <f aca="true">IF($L46="","",IF(ISNUMBER(OFFSET('Data transformed'!$A$4,MATCH($A46,'Data transformed'!$A$5:$A$185,0),MATCH(BH$4,'Data transformed'!$4:$4,0)-1)), (MIN(MAX(OFFSET('Data transformed'!$A$4,MATCH($A46,'Data transformed'!$A$5:$A$185,0),MATCH(BH$4,'Data transformed'!$4:$4,0)-1),$O46),$P46)-$O46)/$Q46*100,"NA"))</f>
        <v>100</v>
      </c>
      <c r="BI46" s="104" t="n">
        <f aca="true">IF($L46="","",IF(ISNUMBER(OFFSET('Data transformed'!$A$4,MATCH($A46,'Data transformed'!$A$5:$A$185,0),MATCH(BI$4,'Data transformed'!$4:$4,0)-1)), (MIN(MAX(OFFSET('Data transformed'!$A$4,MATCH($A46,'Data transformed'!$A$5:$A$185,0),MATCH(BI$4,'Data transformed'!$4:$4,0)-1),$O46),$P46)-$O46)/$Q46*100,"NA"))</f>
        <v>100</v>
      </c>
      <c r="BJ46" s="104" t="n">
        <f aca="true">IF($L46="","",IF(ISNUMBER(OFFSET('Data transformed'!$A$4,MATCH($A46,'Data transformed'!$A$5:$A$185,0),MATCH(BJ$4,'Data transformed'!$4:$4,0)-1)), (MIN(MAX(OFFSET('Data transformed'!$A$4,MATCH($A46,'Data transformed'!$A$5:$A$185,0),MATCH(BJ$4,'Data transformed'!$4:$4,0)-1),$O46),$P46)-$O46)/$Q46*100,"NA"))</f>
        <v>100</v>
      </c>
      <c r="BK46" s="104" t="n">
        <f aca="true">IF($L46="","",IF(ISNUMBER(OFFSET('Data transformed'!$A$4,MATCH($A46,'Data transformed'!$A$5:$A$185,0),MATCH(BK$4,'Data transformed'!$4:$4,0)-1)), (MIN(MAX(OFFSET('Data transformed'!$A$4,MATCH($A46,'Data transformed'!$A$5:$A$185,0),MATCH(BK$4,'Data transformed'!$4:$4,0)-1),$O46),$P46)-$O46)/$Q46*100,"NA"))</f>
        <v>0</v>
      </c>
      <c r="BL46" s="104" t="n">
        <f aca="true">IF($L46="","",IF(ISNUMBER(OFFSET('Data transformed'!$A$4,MATCH($A46,'Data transformed'!$A$5:$A$185,0),MATCH(BL$4,'Data transformed'!$4:$4,0)-1)), (MIN(MAX(OFFSET('Data transformed'!$A$4,MATCH($A46,'Data transformed'!$A$5:$A$185,0),MATCH(BL$4,'Data transformed'!$4:$4,0)-1),$O46),$P46)-$O46)/$Q46*100,"NA"))</f>
        <v>100</v>
      </c>
      <c r="BM46" s="104" t="n">
        <f aca="true">IF($L46="","",IF(ISNUMBER(OFFSET('Data transformed'!$A$4,MATCH($A46,'Data transformed'!$A$5:$A$185,0),MATCH(BM$4,'Data transformed'!$4:$4,0)-1)), (MIN(MAX(OFFSET('Data transformed'!$A$4,MATCH($A46,'Data transformed'!$A$5:$A$185,0),MATCH(BM$4,'Data transformed'!$4:$4,0)-1),$O46),$P46)-$O46)/$Q46*100,"NA"))</f>
        <v>0</v>
      </c>
      <c r="BN46" s="104" t="n">
        <f aca="true">IF($L46="","",IF(ISNUMBER(OFFSET('Data transformed'!$A$4,MATCH($A46,'Data transformed'!$A$5:$A$185,0),MATCH(BN$4,'Data transformed'!$4:$4,0)-1)), (MIN(MAX(OFFSET('Data transformed'!$A$4,MATCH($A46,'Data transformed'!$A$5:$A$185,0),MATCH(BN$4,'Data transformed'!$4:$4,0)-1),$O46),$P46)-$O46)/$Q46*100,"NA"))</f>
        <v>100</v>
      </c>
      <c r="BO46" s="104" t="n">
        <f aca="true">IF($L46="","",IF(ISNUMBER(OFFSET('Data transformed'!$A$4,MATCH($A46,'Data transformed'!$A$5:$A$185,0),MATCH(BO$4,'Data transformed'!$4:$4,0)-1)), (MIN(MAX(OFFSET('Data transformed'!$A$4,MATCH($A46,'Data transformed'!$A$5:$A$185,0),MATCH(BO$4,'Data transformed'!$4:$4,0)-1),$O46),$P46)-$O46)/$Q46*100,"NA"))</f>
        <v>100</v>
      </c>
      <c r="BP46" s="104" t="n">
        <f aca="true">IF($L46="","",IF(ISNUMBER(OFFSET('Data transformed'!$A$4,MATCH($A46,'Data transformed'!$A$5:$A$185,0),MATCH(BP$4,'Data transformed'!$4:$4,0)-1)), (MIN(MAX(OFFSET('Data transformed'!$A$4,MATCH($A46,'Data transformed'!$A$5:$A$185,0),MATCH(BP$4,'Data transformed'!$4:$4,0)-1),$O46),$P46)-$O46)/$Q46*100,"NA"))</f>
        <v>0</v>
      </c>
      <c r="BQ46" s="104" t="n">
        <f aca="true">IF($L46="","",IF(ISNUMBER(OFFSET('Data transformed'!$A$4,MATCH($A46,'Data transformed'!$A$5:$A$185,0),MATCH(BQ$4,'Data transformed'!$4:$4,0)-1)), (MIN(MAX(OFFSET('Data transformed'!$A$4,MATCH($A46,'Data transformed'!$A$5:$A$185,0),MATCH(BQ$4,'Data transformed'!$4:$4,0)-1),$O46),$P46)-$O46)/$Q46*100,"NA"))</f>
        <v>100</v>
      </c>
      <c r="BR46" s="104" t="n">
        <f aca="true">IF($L46="","",IF(ISNUMBER(OFFSET('Data transformed'!$A$4,MATCH($A46,'Data transformed'!$A$5:$A$185,0),MATCH(BR$4,'Data transformed'!$4:$4,0)-1)), (MIN(MAX(OFFSET('Data transformed'!$A$4,MATCH($A46,'Data transformed'!$A$5:$A$185,0),MATCH(BR$4,'Data transformed'!$4:$4,0)-1),$O46),$P46)-$O46)/$Q46*100,"NA"))</f>
        <v>0</v>
      </c>
      <c r="BS46" s="104" t="n">
        <f aca="true">IF($L46="","",IF(ISNUMBER(OFFSET('Data transformed'!$A$4,MATCH($A46,'Data transformed'!$A$5:$A$185,0),MATCH(BS$4,'Data transformed'!$4:$4,0)-1)), (MIN(MAX(OFFSET('Data transformed'!$A$4,MATCH($A46,'Data transformed'!$A$5:$A$185,0),MATCH(BS$4,'Data transformed'!$4:$4,0)-1),$O46),$P46)-$O46)/$Q46*100,"NA"))</f>
        <v>0</v>
      </c>
      <c r="BT46" s="104" t="n">
        <f aca="true">IF($L46="","",IF(ISNUMBER(OFFSET('Data transformed'!$A$4,MATCH($A46,'Data transformed'!$A$5:$A$185,0),MATCH(BT$4,'Data transformed'!$4:$4,0)-1)), (MIN(MAX(OFFSET('Data transformed'!$A$4,MATCH($A46,'Data transformed'!$A$5:$A$185,0),MATCH(BT$4,'Data transformed'!$4:$4,0)-1),$O46),$P46)-$O46)/$Q46*100,"NA"))</f>
        <v>100</v>
      </c>
      <c r="BU46" s="104" t="n">
        <f aca="true">IF($L46="","",IF(ISNUMBER(OFFSET('Data transformed'!$A$4,MATCH($A46,'Data transformed'!$A$5:$A$185,0),MATCH(BU$4,'Data transformed'!$4:$4,0)-1)), (MIN(MAX(OFFSET('Data transformed'!$A$4,MATCH($A46,'Data transformed'!$A$5:$A$185,0),MATCH(BU$4,'Data transformed'!$4:$4,0)-1),$O46),$P46)-$O46)/$Q46*100,"NA"))</f>
        <v>0</v>
      </c>
      <c r="BV46" s="104" t="n">
        <f aca="true">IF($L46="","",IF(ISNUMBER(OFFSET('Data transformed'!$A$4,MATCH($A46,'Data transformed'!$A$5:$A$185,0),MATCH(BV$4,'Data transformed'!$4:$4,0)-1)), (MIN(MAX(OFFSET('Data transformed'!$A$4,MATCH($A46,'Data transformed'!$A$5:$A$185,0),MATCH(BV$4,'Data transformed'!$4:$4,0)-1),$O46),$P46)-$O46)/$Q46*100,"NA"))</f>
        <v>100</v>
      </c>
      <c r="BW46" s="104" t="n">
        <f aca="true">IF($L46="","",IF(ISNUMBER(OFFSET('Data transformed'!$A$4,MATCH($A46,'Data transformed'!$A$5:$A$185,0),MATCH(BW$4,'Data transformed'!$4:$4,0)-1)), (MIN(MAX(OFFSET('Data transformed'!$A$4,MATCH($A46,'Data transformed'!$A$5:$A$185,0),MATCH(BW$4,'Data transformed'!$4:$4,0)-1),$O46),$P46)-$O46)/$Q46*100,"NA"))</f>
        <v>50</v>
      </c>
      <c r="BX46" s="104" t="n">
        <f aca="true">IF($L46="","",IF(ISNUMBER(OFFSET('Data transformed'!$A$4,MATCH($A46,'Data transformed'!$A$5:$A$185,0),MATCH(BX$4,'Data transformed'!$4:$4,0)-1)), (MIN(MAX(OFFSET('Data transformed'!$A$4,MATCH($A46,'Data transformed'!$A$5:$A$185,0),MATCH(BX$4,'Data transformed'!$4:$4,0)-1),$O46),$P46)-$O46)/$Q46*100,"NA"))</f>
        <v>100</v>
      </c>
      <c r="BY46" s="104" t="n">
        <f aca="true">IF($L46="","",IF(ISNUMBER(OFFSET('Data transformed'!$A$4,MATCH($A46,'Data transformed'!$A$5:$A$185,0),MATCH(BY$4,'Data transformed'!$4:$4,0)-1)), (MIN(MAX(OFFSET('Data transformed'!$A$4,MATCH($A46,'Data transformed'!$A$5:$A$185,0),MATCH(BY$4,'Data transformed'!$4:$4,0)-1),$O46),$P46)-$O46)/$Q46*100,"NA"))</f>
        <v>100</v>
      </c>
      <c r="BZ46" s="104" t="n">
        <f aca="true">IF($L46="","",IF(ISNUMBER(OFFSET('Data transformed'!$A$4,MATCH($A46,'Data transformed'!$A$5:$A$185,0),MATCH(BZ$4,'Data transformed'!$4:$4,0)-1)), (MIN(MAX(OFFSET('Data transformed'!$A$4,MATCH($A46,'Data transformed'!$A$5:$A$185,0),MATCH(BZ$4,'Data transformed'!$4:$4,0)-1),$O46),$P46)-$O46)/$Q46*100,"NA"))</f>
        <v>100</v>
      </c>
      <c r="CA46" s="104" t="n">
        <f aca="true">IF($L46="","",IF(ISNUMBER(OFFSET('Data transformed'!$A$4,MATCH($A46,'Data transformed'!$A$5:$A$185,0),MATCH(CA$4,'Data transformed'!$4:$4,0)-1)), (MIN(MAX(OFFSET('Data transformed'!$A$4,MATCH($A46,'Data transformed'!$A$5:$A$185,0),MATCH(CA$4,'Data transformed'!$4:$4,0)-1),$O46),$P46)-$O46)/$Q46*100,"NA"))</f>
        <v>0</v>
      </c>
      <c r="CB46" s="104" t="n">
        <f aca="true">IF($L46="","",IF(ISNUMBER(OFFSET('Data transformed'!$A$4,MATCH($A46,'Data transformed'!$A$5:$A$185,0),MATCH(CB$4,'Data transformed'!$4:$4,0)-1)), (MIN(MAX(OFFSET('Data transformed'!$A$4,MATCH($A46,'Data transformed'!$A$5:$A$185,0),MATCH(CB$4,'Data transformed'!$4:$4,0)-1),$O46),$P46)-$O46)/$Q46*100,"NA"))</f>
        <v>100</v>
      </c>
      <c r="CC46" s="104" t="n">
        <f aca="true">IF($L46="","",IF(ISNUMBER(OFFSET('Data transformed'!$A$4,MATCH($A46,'Data transformed'!$A$5:$A$185,0),MATCH(CC$4,'Data transformed'!$4:$4,0)-1)), (MIN(MAX(OFFSET('Data transformed'!$A$4,MATCH($A46,'Data transformed'!$A$5:$A$185,0),MATCH(CC$4,'Data transformed'!$4:$4,0)-1),$O46),$P46)-$O46)/$Q46*100,"NA"))</f>
        <v>100</v>
      </c>
      <c r="CD46" s="104" t="n">
        <f aca="true">IF($L46="","",IF(ISNUMBER(OFFSET('Data transformed'!$A$4,MATCH($A46,'Data transformed'!$A$5:$A$185,0),MATCH(CD$4,'Data transformed'!$4:$4,0)-1)), (MIN(MAX(OFFSET('Data transformed'!$A$4,MATCH($A46,'Data transformed'!$A$5:$A$185,0),MATCH(CD$4,'Data transformed'!$4:$4,0)-1),$O46),$P46)-$O46)/$Q46*100,"NA"))</f>
        <v>0</v>
      </c>
      <c r="CE46" s="104" t="n">
        <f aca="true">IF($L46="","",IF(ISNUMBER(OFFSET('Data transformed'!$A$4,MATCH($A46,'Data transformed'!$A$5:$A$185,0),MATCH(CE$4,'Data transformed'!$4:$4,0)-1)), (MIN(MAX(OFFSET('Data transformed'!$A$4,MATCH($A46,'Data transformed'!$A$5:$A$185,0),MATCH(CE$4,'Data transformed'!$4:$4,0)-1),$O46),$P46)-$O46)/$Q46*100,"NA"))</f>
        <v>100</v>
      </c>
      <c r="CF46" s="104" t="n">
        <f aca="true">IF($L46="","",IF(ISNUMBER(OFFSET('Data transformed'!$A$4,MATCH($A46,'Data transformed'!$A$5:$A$185,0),MATCH(CF$4,'Data transformed'!$4:$4,0)-1)), (MIN(MAX(OFFSET('Data transformed'!$A$4,MATCH($A46,'Data transformed'!$A$5:$A$185,0),MATCH(CF$4,'Data transformed'!$4:$4,0)-1),$O46),$P46)-$O46)/$Q46*100,"NA"))</f>
        <v>0</v>
      </c>
      <c r="CG46" s="104" t="n">
        <f aca="true">IF($L46="","",IF(ISNUMBER(OFFSET('Data transformed'!$A$4,MATCH($A46,'Data transformed'!$A$5:$A$185,0),MATCH(CG$4,'Data transformed'!$4:$4,0)-1)), (MIN(MAX(OFFSET('Data transformed'!$A$4,MATCH($A46,'Data transformed'!$A$5:$A$185,0),MATCH(CG$4,'Data transformed'!$4:$4,0)-1),$O46),$P46)-$O46)/$Q46*100,"NA"))</f>
        <v>0</v>
      </c>
      <c r="CH46" s="104" t="n">
        <f aca="true">IF($L46="","",IF(ISNUMBER(OFFSET('Data transformed'!$A$4,MATCH($A46,'Data transformed'!$A$5:$A$185,0),MATCH(CH$4,'Data transformed'!$4:$4,0)-1)), (MIN(MAX(OFFSET('Data transformed'!$A$4,MATCH($A46,'Data transformed'!$A$5:$A$185,0),MATCH(CH$4,'Data transformed'!$4:$4,0)-1),$O46),$P46)-$O46)/$Q46*100,"NA"))</f>
        <v>50</v>
      </c>
      <c r="CI46" s="104" t="n">
        <f aca="true">IF($L46="","",IF(ISNUMBER(OFFSET('Data transformed'!$A$4,MATCH($A46,'Data transformed'!$A$5:$A$185,0),MATCH(CI$4,'Data transformed'!$4:$4,0)-1)), (MIN(MAX(OFFSET('Data transformed'!$A$4,MATCH($A46,'Data transformed'!$A$5:$A$185,0),MATCH(CI$4,'Data transformed'!$4:$4,0)-1),$O46),$P46)-$O46)/$Q46*100,"NA"))</f>
        <v>0</v>
      </c>
      <c r="CJ46" s="104" t="n">
        <f aca="true">IF($L46="","",IF(ISNUMBER(OFFSET('Data transformed'!$A$4,MATCH($A46,'Data transformed'!$A$5:$A$185,0),MATCH(CJ$4,'Data transformed'!$4:$4,0)-1)), (MIN(MAX(OFFSET('Data transformed'!$A$4,MATCH($A46,'Data transformed'!$A$5:$A$185,0),MATCH(CJ$4,'Data transformed'!$4:$4,0)-1),$O46),$P46)-$O46)/$Q46*100,"NA"))</f>
        <v>100</v>
      </c>
      <c r="CK46" s="104" t="n">
        <f aca="true">IF($L46="","",IF(ISNUMBER(OFFSET('Data transformed'!$A$4,MATCH($A46,'Data transformed'!$A$5:$A$185,0),MATCH(CK$4,'Data transformed'!$4:$4,0)-1)), (MIN(MAX(OFFSET('Data transformed'!$A$4,MATCH($A46,'Data transformed'!$A$5:$A$185,0),MATCH(CK$4,'Data transformed'!$4:$4,0)-1),$O46),$P46)-$O46)/$Q46*100,"NA"))</f>
        <v>0</v>
      </c>
      <c r="CL46" s="104" t="n">
        <f aca="true">IF($L46="","",IF(ISNUMBER(OFFSET('Data transformed'!$A$4,MATCH($A46,'Data transformed'!$A$5:$A$185,0),MATCH(CL$4,'Data transformed'!$4:$4,0)-1)), (MIN(MAX(OFFSET('Data transformed'!$A$4,MATCH($A46,'Data transformed'!$A$5:$A$185,0),MATCH(CL$4,'Data transformed'!$4:$4,0)-1),$O46),$P46)-$O46)/$Q46*100,"NA"))</f>
        <v>0</v>
      </c>
      <c r="CM46" s="104" t="n">
        <f aca="true">IF($L46="","",IF(ISNUMBER(OFFSET('Data transformed'!$A$4,MATCH($A46,'Data transformed'!$A$5:$A$185,0),MATCH(CM$4,'Data transformed'!$4:$4,0)-1)), (MIN(MAX(OFFSET('Data transformed'!$A$4,MATCH($A46,'Data transformed'!$A$5:$A$185,0),MATCH(CM$4,'Data transformed'!$4:$4,0)-1),$O46),$P46)-$O46)/$Q46*100,"NA"))</f>
        <v>100</v>
      </c>
      <c r="CN46" s="104" t="n">
        <f aca="true">IF($L46="","",IF(ISNUMBER(OFFSET('Data transformed'!$A$4,MATCH($A46,'Data transformed'!$A$5:$A$185,0),MATCH(CN$4,'Data transformed'!$4:$4,0)-1)), (MIN(MAX(OFFSET('Data transformed'!$A$4,MATCH($A46,'Data transformed'!$A$5:$A$185,0),MATCH(CN$4,'Data transformed'!$4:$4,0)-1),$O46),$P46)-$O46)/$Q46*100,"NA"))</f>
        <v>50</v>
      </c>
      <c r="CO46" s="104" t="n">
        <f aca="true">IF($L46="","",IF(ISNUMBER(OFFSET('Data transformed'!$A$4,MATCH($A46,'Data transformed'!$A$5:$A$185,0),MATCH(CO$4,'Data transformed'!$4:$4,0)-1)), (MIN(MAX(OFFSET('Data transformed'!$A$4,MATCH($A46,'Data transformed'!$A$5:$A$185,0),MATCH(CO$4,'Data transformed'!$4:$4,0)-1),$O46),$P46)-$O46)/$Q46*100,"NA"))</f>
        <v>100</v>
      </c>
      <c r="CP46" s="104" t="n">
        <f aca="true">IF($L46="","",IF(ISNUMBER(OFFSET('Data transformed'!$A$4,MATCH($A46,'Data transformed'!$A$5:$A$185,0),MATCH(CP$4,'Data transformed'!$4:$4,0)-1)), (MIN(MAX(OFFSET('Data transformed'!$A$4,MATCH($A46,'Data transformed'!$A$5:$A$185,0),MATCH(CP$4,'Data transformed'!$4:$4,0)-1),$O46),$P46)-$O46)/$Q46*100,"NA"))</f>
        <v>0</v>
      </c>
      <c r="CQ46" s="104" t="n">
        <f aca="true">IF($L46="","",IF(ISNUMBER(OFFSET('Data transformed'!$A$4,MATCH($A46,'Data transformed'!$A$5:$A$185,0),MATCH(CQ$4,'Data transformed'!$4:$4,0)-1)), (MIN(MAX(OFFSET('Data transformed'!$A$4,MATCH($A46,'Data transformed'!$A$5:$A$185,0),MATCH(CQ$4,'Data transformed'!$4:$4,0)-1),$O46),$P46)-$O46)/$Q46*100,"NA"))</f>
        <v>100</v>
      </c>
      <c r="CR46" s="104" t="n">
        <f aca="true">IF($L46="","",IF(ISNUMBER(OFFSET('Data transformed'!$A$4,MATCH($A46,'Data transformed'!$A$5:$A$185,0),MATCH(CR$4,'Data transformed'!$4:$4,0)-1)), (MIN(MAX(OFFSET('Data transformed'!$A$4,MATCH($A46,'Data transformed'!$A$5:$A$185,0),MATCH(CR$4,'Data transformed'!$4:$4,0)-1),$O46),$P46)-$O46)/$Q46*100,"NA"))</f>
        <v>100</v>
      </c>
      <c r="CS46" s="104" t="n">
        <f aca="true">IF($L46="","",IF(ISNUMBER(OFFSET('Data transformed'!$A$4,MATCH($A46,'Data transformed'!$A$5:$A$185,0),MATCH(CS$4,'Data transformed'!$4:$4,0)-1)), (MIN(MAX(OFFSET('Data transformed'!$A$4,MATCH($A46,'Data transformed'!$A$5:$A$185,0),MATCH(CS$4,'Data transformed'!$4:$4,0)-1),$O46),$P46)-$O46)/$Q46*100,"NA"))</f>
        <v>100</v>
      </c>
      <c r="CT46" s="104" t="n">
        <f aca="true">IF($L46="","",IF(ISNUMBER(OFFSET('Data transformed'!$A$4,MATCH($A46,'Data transformed'!$A$5:$A$185,0),MATCH(CT$4,'Data transformed'!$4:$4,0)-1)), (MIN(MAX(OFFSET('Data transformed'!$A$4,MATCH($A46,'Data transformed'!$A$5:$A$185,0),MATCH(CT$4,'Data transformed'!$4:$4,0)-1),$O46),$P46)-$O46)/$Q46*100,"NA"))</f>
        <v>100</v>
      </c>
      <c r="CU46" s="104" t="n">
        <f aca="true">IF($L46="","",IF(ISNUMBER(OFFSET('Data transformed'!$A$4,MATCH($A46,'Data transformed'!$A$5:$A$185,0),MATCH(CU$4,'Data transformed'!$4:$4,0)-1)), (MIN(MAX(OFFSET('Data transformed'!$A$4,MATCH($A46,'Data transformed'!$A$5:$A$185,0),MATCH(CU$4,'Data transformed'!$4:$4,0)-1),$O46),$P46)-$O46)/$Q46*100,"NA"))</f>
        <v>0</v>
      </c>
      <c r="CV46" s="104" t="n">
        <f aca="true">IF($L46="","",IF(ISNUMBER(OFFSET('Data transformed'!$A$4,MATCH($A46,'Data transformed'!$A$5:$A$185,0),MATCH(CV$4,'Data transformed'!$4:$4,0)-1)), (MIN(MAX(OFFSET('Data transformed'!$A$4,MATCH($A46,'Data transformed'!$A$5:$A$185,0),MATCH(CV$4,'Data transformed'!$4:$4,0)-1),$O46),$P46)-$O46)/$Q46*100,"NA"))</f>
        <v>100</v>
      </c>
      <c r="CW46" s="104" t="n">
        <f aca="true">IF($L46="","",IF(ISNUMBER(OFFSET('Data transformed'!$A$4,MATCH($A46,'Data transformed'!$A$5:$A$185,0),MATCH(CW$4,'Data transformed'!$4:$4,0)-1)), (MIN(MAX(OFFSET('Data transformed'!$A$4,MATCH($A46,'Data transformed'!$A$5:$A$185,0),MATCH(CW$4,'Data transformed'!$4:$4,0)-1),$O46),$P46)-$O46)/$Q46*100,"NA"))</f>
        <v>0</v>
      </c>
    </row>
    <row r="47" s="103" customFormat="true" ht="15.5" hidden="false" customHeight="false" outlineLevel="0" collapsed="false">
      <c r="A47" s="107" t="n">
        <v>2140</v>
      </c>
      <c r="B47" s="107" t="n">
        <v>3</v>
      </c>
      <c r="C47" s="103" t="str">
        <f aca="true">IF(ISBLANK(OFFSET('outliers treatment'!$A$3,MATCH($A47,'outliers treatment'!$A$4:$A$154,0),MATCH(C$4,'outliers treatment'!$4:$4,0)-1)),"",OFFSET('outliers treatment'!$A$3,MATCH($A47,'outliers treatment'!$A$4:$A$154,0),MATCH(C$4,'outliers treatment'!$4:$4,0)-1))</f>
        <v>Satisfaction with consumer protection mechanisms</v>
      </c>
      <c r="D47" s="103" t="str">
        <f aca="true">IF(ISBLANK(OFFSET('outliers treatment'!$A$3,MATCH($A47,'outliers treatment'!$A$4:$A$154,0),MATCH(D$4,'outliers treatment'!$4:$4,0)-1)),"",OFFSET('outliers treatment'!$A$3,MATCH($A47,'outliers treatment'!$A$4:$A$154,0),MATCH(D$4,'outliers treatment'!$4:$4,0)-1))</f>
        <v/>
      </c>
      <c r="E47" s="103" t="str">
        <f aca="true">IF(ISBLANK(OFFSET('outliers treatment'!$A$3,MATCH($A47,'outliers treatment'!$A$4:$A$154,0),MATCH(E$4,'outliers treatment'!$4:$4,0)-1)),"",OFFSET('outliers treatment'!$A$3,MATCH($A47,'outliers treatment'!$A$4:$A$154,0),MATCH(E$4,'outliers treatment'!$4:$4,0)-1))</f>
        <v/>
      </c>
      <c r="F47" s="103" t="str">
        <f aca="true">IF(ISBLANK(OFFSET('outliers treatment'!$A$3,MATCH($A47,'outliers treatment'!$A$4:$A$154,0),MATCH(F$4,'outliers treatment'!$4:$4,0)-1)),"",OFFSET('outliers treatment'!$A$3,MATCH($A47,'outliers treatment'!$A$4:$A$154,0),MATCH(F$4,'outliers treatment'!$4:$4,0)-1))</f>
        <v/>
      </c>
      <c r="G47" s="103" t="str">
        <f aca="true">IF(ISBLANK(OFFSET('outliers treatment'!$A$3,MATCH($A47,'outliers treatment'!$A$4:$A$154,0),MATCH(G$4,'outliers treatment'!$4:$4,0)-1)),"",OFFSET('outliers treatment'!$A$3,MATCH($A47,'outliers treatment'!$A$4:$A$154,0),MATCH(G$4,'outliers treatment'!$4:$4,0)-1))</f>
        <v/>
      </c>
      <c r="H47" s="103" t="str">
        <f aca="true">IF(ISBLANK(OFFSET('outliers treatment'!$A$3,MATCH($A47,'outliers treatment'!$A$4:$A$154,0),MATCH(H$4,'outliers treatment'!$4:$4,0)-1)),"",OFFSET('outliers treatment'!$A$3,MATCH($A47,'outliers treatment'!$A$4:$A$154,0),MATCH(H$4,'outliers treatment'!$4:$4,0)-1))</f>
        <v/>
      </c>
      <c r="I47" s="103" t="str">
        <f aca="true">IF(ISBLANK(OFFSET('outliers treatment'!$A$3,MATCH($A47,'outliers treatment'!$A$4:$A$154,0),MATCH(I$4,'outliers treatment'!$4:$4,0)-1)),"",OFFSET('outliers treatment'!$A$3,MATCH($A47,'outliers treatment'!$A$4:$A$154,0),MATCH(I$4,'outliers treatment'!$4:$4,0)-1))</f>
        <v/>
      </c>
      <c r="J47" s="104" t="n">
        <f aca="false" t="array" ref="J47:J47">MIN(IF(ISNUMBER(V47:CW47),V47:CW47))</f>
        <v>13.3333333333333</v>
      </c>
      <c r="K47" s="103" t="n">
        <f aca="false" t="array" ref="K47:K47">MAX(IF(ISNUMBER(V47:CW47),V47:CW47))</f>
        <v>100</v>
      </c>
      <c r="L47" s="103" t="e">
        <f aca="true">IF(ISBLANK(OFFSET('outliers treatment'!$A$3,MATCH($A47,'outliers treatment'!$A$4:$A$154,0),MATCH(L$4,'outliers treatment'!$4:$4,0)-1)),"",OFFSET('outliers treatment'!$A$3,MATCH($A47,'outliers treatment'!$A$4:$A$154,0),MATCH(L$4,'outliers treatment'!$4:$4,0)-1))</f>
        <v>#N/A</v>
      </c>
      <c r="M47" s="103" t="e">
        <f aca="true">IF(ISBLANK(OFFSET('outliers treatment'!$A$3,MATCH($A47,'outliers treatment'!$A$4:$A$154,0),MATCH(M$4,'outliers treatment'!$4:$4,0)-1)),"",OFFSET('outliers treatment'!$A$3,MATCH($A47,'outliers treatment'!$A$4:$A$154,0),MATCH(M$4,'outliers treatment'!$4:$4,0)-1))</f>
        <v>#N/A</v>
      </c>
      <c r="N47" s="103" t="str">
        <f aca="true">IF(ISBLANK(OFFSET('outliers treatment'!$A$3,MATCH($A47,'outliers treatment'!$A$4:$A$154,0),MATCH(N$4,'outliers treatment'!$4:$4,0)-1)),"",OFFSET('outliers treatment'!$A$3,MATCH($A47,'outliers treatment'!$A$4:$A$154,0),MATCH(N$4,'outliers treatment'!$4:$4,0)-1))</f>
        <v/>
      </c>
      <c r="O47" s="103" t="str">
        <f aca="true">IF(ISBLANK(OFFSET('outliers treatment'!$A$3,MATCH($A47,'outliers treatment'!$A$4:$A$154,0),MATCH(O$4,'outliers treatment'!$4:$4,0)-1)),"",OFFSET('outliers treatment'!$A$3,MATCH($A47,'outliers treatment'!$A$4:$A$154,0),MATCH(O$4,'outliers treatment'!$4:$4,0)-1))</f>
        <v/>
      </c>
      <c r="P47" s="103" t="str">
        <f aca="true">IF(ISBLANK(OFFSET('outliers treatment'!$A$3,MATCH($A47,'outliers treatment'!$A$4:$A$154,0),MATCH(P$4,'outliers treatment'!$4:$4,0)-1)),"",OFFSET('outliers treatment'!$A$3,MATCH($A47,'outliers treatment'!$A$4:$A$154,0),MATCH(P$4,'outliers treatment'!$4:$4,0)-1))</f>
        <v/>
      </c>
      <c r="Q47" s="103" t="str">
        <f aca="false">IFERROR(P47-O47,"")</f>
        <v/>
      </c>
      <c r="R47" s="105" t="n">
        <f aca="false" t="array" ref="R47:R47">IFERROR(SKEW(IF(ISNUMBER(V47:CW47),V47:CW47,"")),"")</f>
        <v>-0.0959774402720373</v>
      </c>
      <c r="S47" s="103" t="n">
        <v>1</v>
      </c>
      <c r="T47" s="103" t="n">
        <v>1</v>
      </c>
      <c r="U47" s="106" t="str">
        <f aca="false" t="array" ref="U47:U47">IF(B47&lt;4,"",1-IFERROR(SUM(ISNUMBER(V47:CW47)*(1-$V$3:$CW$3))/COUNTIF($V$3:$CW$3,0),0))</f>
        <v/>
      </c>
      <c r="V47" s="104" t="n">
        <f aca="false" t="array" ref="V47:V47">SUM(IF(ISNUMBER(V48:V50),$T48:$T50*V48:V50,0))/SUM(IF(ISNUMBER(V48:V50),$T48:$T50,0))</f>
        <v>56.6666666666667</v>
      </c>
      <c r="W47" s="104" t="n">
        <f aca="false" t="array" ref="W47:W47">SUM(IF(ISNUMBER(W48:W50),$T48:$T50*W48:W50,0))/SUM(IF(ISNUMBER(W48:W50),$T48:$T50,0))</f>
        <v>68.8666666666667</v>
      </c>
      <c r="X47" s="104" t="n">
        <f aca="false" t="array" ref="X47:X47">SUM(IF(ISNUMBER(X48:X50),$T48:$T50*X48:X50,0))/SUM(IF(ISNUMBER(X48:X50),$T48:$T50,0))</f>
        <v>60</v>
      </c>
      <c r="Y47" s="104" t="n">
        <f aca="false" t="array" ref="Y47:Y47">SUM(IF(ISNUMBER(Y48:Y50),$T48:$T50*Y48:Y50,0))/SUM(IF(ISNUMBER(Y48:Y50),$T48:$T50,0))</f>
        <v>33.3333333333333</v>
      </c>
      <c r="Z47" s="104" t="n">
        <f aca="false" t="array" ref="Z47:Z47">SUM(IF(ISNUMBER(Z48:Z50),$T48:$T50*Z48:Z50,0))/SUM(IF(ISNUMBER(Z48:Z50),$T48:$T50,0))</f>
        <v>60</v>
      </c>
      <c r="AA47" s="104" t="n">
        <f aca="false" t="array" ref="AA47:AA47">SUM(IF(ISNUMBER(AA48:AA50),$T48:$T50*AA48:AA50,0))/SUM(IF(ISNUMBER(AA48:AA50),$T48:$T50,0))</f>
        <v>40</v>
      </c>
      <c r="AB47" s="104" t="n">
        <f aca="false" t="array" ref="AB47:AB47">SUM(IF(ISNUMBER(AB48:AB50),$T48:$T50*AB48:AB50,0))/SUM(IF(ISNUMBER(AB48:AB50),$T48:$T50,0))</f>
        <v>60</v>
      </c>
      <c r="AC47" s="104" t="n">
        <f aca="false" t="array" ref="AC47:AC47">SUM(IF(ISNUMBER(AC48:AC50),$T48:$T50*AC48:AC50,0))/SUM(IF(ISNUMBER(AC48:AC50),$T48:$T50,0))</f>
        <v>46.6666666666667</v>
      </c>
      <c r="AD47" s="104" t="n">
        <f aca="false" t="array" ref="AD47:AD47">SUM(IF(ISNUMBER(AD48:AD50),$T48:$T50*AD48:AD50,0))/SUM(IF(ISNUMBER(AD48:AD50),$T48:$T50,0))</f>
        <v>40</v>
      </c>
      <c r="AE47" s="104" t="n">
        <f aca="false" t="array" ref="AE47:AE47">SUM(IF(ISNUMBER(AE48:AE50),$T48:$T50*AE48:AE50,0))/SUM(IF(ISNUMBER(AE48:AE50),$T48:$T50,0))</f>
        <v>80</v>
      </c>
      <c r="AF47" s="104" t="n">
        <f aca="false" t="array" ref="AF47:AF47">SUM(IF(ISNUMBER(AF48:AF50),$T48:$T50*AF48:AF50,0))/SUM(IF(ISNUMBER(AF48:AF50),$T48:$T50,0))</f>
        <v>73.3333333333333</v>
      </c>
      <c r="AG47" s="104" t="n">
        <f aca="false" t="array" ref="AG47:AG47">SUM(IF(ISNUMBER(AG48:AG50),$T48:$T50*AG48:AG50,0))/SUM(IF(ISNUMBER(AG48:AG50),$T48:$T50,0))</f>
        <v>33.3333333333333</v>
      </c>
      <c r="AH47" s="104" t="n">
        <f aca="false" t="array" ref="AH47:AH47">SUM(IF(ISNUMBER(AH48:AH50),$T48:$T50*AH48:AH50,0))/SUM(IF(ISNUMBER(AH48:AH50),$T48:$T50,0))</f>
        <v>40</v>
      </c>
      <c r="AI47" s="104" t="n">
        <f aca="false" t="array" ref="AI47:AI47">SUM(IF(ISNUMBER(AI48:AI50),$T48:$T50*AI48:AI50,0))/SUM(IF(ISNUMBER(AI48:AI50),$T48:$T50,0))</f>
        <v>53.3333333333333</v>
      </c>
      <c r="AJ47" s="104" t="n">
        <f aca="false" t="array" ref="AJ47:AJ47">SUM(IF(ISNUMBER(AJ48:AJ50),$T48:$T50*AJ48:AJ50,0))/SUM(IF(ISNUMBER(AJ48:AJ50),$T48:$T50,0))</f>
        <v>60</v>
      </c>
      <c r="AK47" s="104" t="n">
        <f aca="false" t="array" ref="AK47:AK47">SUM(IF(ISNUMBER(AK48:AK50),$T48:$T50*AK48:AK50,0))/SUM(IF(ISNUMBER(AK48:AK50),$T48:$T50,0))</f>
        <v>73.3333333333333</v>
      </c>
      <c r="AL47" s="104" t="n">
        <f aca="false" t="array" ref="AL47:AL47">SUM(IF(ISNUMBER(AL48:AL50),$T48:$T50*AL48:AL50,0))/SUM(IF(ISNUMBER(AL48:AL50),$T48:$T50,0))</f>
        <v>66.6666666666667</v>
      </c>
      <c r="AM47" s="104" t="n">
        <f aca="false" t="array" ref="AM47:AM47">SUM(IF(ISNUMBER(AM48:AM50),$T48:$T50*AM48:AM50,0))/SUM(IF(ISNUMBER(AM48:AM50),$T48:$T50,0))</f>
        <v>66.6666666666667</v>
      </c>
      <c r="AN47" s="104" t="n">
        <f aca="false" t="array" ref="AN47:AN47">SUM(IF(ISNUMBER(AN48:AN50),$T48:$T50*AN48:AN50,0))/SUM(IF(ISNUMBER(AN48:AN50),$T48:$T50,0))</f>
        <v>60</v>
      </c>
      <c r="AO47" s="104" t="n">
        <f aca="false" t="array" ref="AO47:AO47">SUM(IF(ISNUMBER(AO48:AO50),$T48:$T50*AO48:AO50,0))/SUM(IF(ISNUMBER(AO48:AO50),$T48:$T50,0))</f>
        <v>80</v>
      </c>
      <c r="AP47" s="104" t="n">
        <f aca="false" t="array" ref="AP47:AP47">SUM(IF(ISNUMBER(AP48:AP50),$T48:$T50*AP48:AP50,0))/SUM(IF(ISNUMBER(AP48:AP50),$T48:$T50,0))</f>
        <v>66.6666666666667</v>
      </c>
      <c r="AQ47" s="104" t="n">
        <f aca="false" t="array" ref="AQ47:AQ47">SUM(IF(ISNUMBER(AQ48:AQ50),$T48:$T50*AQ48:AQ50,0))/SUM(IF(ISNUMBER(AQ48:AQ50),$T48:$T50,0))</f>
        <v>55.5333333333333</v>
      </c>
      <c r="AR47" s="104" t="n">
        <f aca="false" t="array" ref="AR47:AR47">SUM(IF(ISNUMBER(AR48:AR50),$T48:$T50*AR48:AR50,0))/SUM(IF(ISNUMBER(AR48:AR50),$T48:$T50,0))</f>
        <v>80</v>
      </c>
      <c r="AS47" s="104" t="n">
        <f aca="false" t="array" ref="AS47:AS47">SUM(IF(ISNUMBER(AS48:AS50),$T48:$T50*AS48:AS50,0))/SUM(IF(ISNUMBER(AS48:AS50),$T48:$T50,0))</f>
        <v>20</v>
      </c>
      <c r="AT47" s="104" t="n">
        <f aca="false" t="array" ref="AT47:AT47">SUM(IF(ISNUMBER(AT48:AT50),$T48:$T50*AT48:AT50,0))/SUM(IF(ISNUMBER(AT48:AT50),$T48:$T50,0))</f>
        <v>66.6666666666667</v>
      </c>
      <c r="AU47" s="104" t="n">
        <f aca="false" t="array" ref="AU47:AU47">SUM(IF(ISNUMBER(AU48:AU50),$T48:$T50*AU48:AU50,0))/SUM(IF(ISNUMBER(AU48:AU50),$T48:$T50,0))</f>
        <v>53.3333333333333</v>
      </c>
      <c r="AV47" s="104" t="n">
        <f aca="false" t="array" ref="AV47:AV47">SUM(IF(ISNUMBER(AV48:AV50),$T48:$T50*AV48:AV50,0))/SUM(IF(ISNUMBER(AV48:AV50),$T48:$T50,0))</f>
        <v>73.3333333333333</v>
      </c>
      <c r="AW47" s="104" t="n">
        <f aca="false" t="array" ref="AW47:AW47">SUM(IF(ISNUMBER(AW48:AW50),$T48:$T50*AW48:AW50,0))/SUM(IF(ISNUMBER(AW48:AW50),$T48:$T50,0))</f>
        <v>20</v>
      </c>
      <c r="AX47" s="104" t="n">
        <f aca="false" t="array" ref="AX47:AX47">SUM(IF(ISNUMBER(AX48:AX50),$T48:$T50*AX48:AX50,0))/SUM(IF(ISNUMBER(AX48:AX50),$T48:$T50,0))</f>
        <v>53.3333333333333</v>
      </c>
      <c r="AY47" s="104" t="n">
        <f aca="false" t="array" ref="AY47:AY47">SUM(IF(ISNUMBER(AY48:AY50),$T48:$T50*AY48:AY50,0))/SUM(IF(ISNUMBER(AY48:AY50),$T48:$T50,0))</f>
        <v>33.3333333333333</v>
      </c>
      <c r="AZ47" s="104" t="n">
        <f aca="false" t="array" ref="AZ47:AZ47">SUM(IF(ISNUMBER(AZ48:AZ50),$T48:$T50*AZ48:AZ50,0))/SUM(IF(ISNUMBER(AZ48:AZ50),$T48:$T50,0))</f>
        <v>60</v>
      </c>
      <c r="BA47" s="104" t="n">
        <f aca="false" t="array" ref="BA47:BA47">SUM(IF(ISNUMBER(BA48:BA50),$T48:$T50*BA48:BA50,0))/SUM(IF(ISNUMBER(BA48:BA50),$T48:$T50,0))</f>
        <v>63.3333333333333</v>
      </c>
      <c r="BB47" s="104" t="n">
        <f aca="false" t="array" ref="BB47:BB47">SUM(IF(ISNUMBER(BB48:BB50),$T48:$T50*BB48:BB50,0))/SUM(IF(ISNUMBER(BB48:BB50),$T48:$T50,0))</f>
        <v>64.6</v>
      </c>
      <c r="BC47" s="104" t="n">
        <f aca="false" t="array" ref="BC47:BC47">SUM(IF(ISNUMBER(BC48:BC50),$T48:$T50*BC48:BC50,0))/SUM(IF(ISNUMBER(BC48:BC50),$T48:$T50,0))</f>
        <v>86.6666666666667</v>
      </c>
      <c r="BD47" s="104" t="n">
        <f aca="false" t="array" ref="BD47:BD47">SUM(IF(ISNUMBER(BD48:BD50),$T48:$T50*BD48:BD50,0))/SUM(IF(ISNUMBER(BD48:BD50),$T48:$T50,0))</f>
        <v>60</v>
      </c>
      <c r="BE47" s="104" t="n">
        <f aca="false" t="array" ref="BE47:BE47">SUM(IF(ISNUMBER(BE48:BE50),$T48:$T50*BE48:BE50,0))/SUM(IF(ISNUMBER(BE48:BE50),$T48:$T50,0))</f>
        <v>80</v>
      </c>
      <c r="BF47" s="104" t="n">
        <f aca="false" t="array" ref="BF47:BF47">SUM(IF(ISNUMBER(BF48:BF50),$T48:$T50*BF48:BF50,0))/SUM(IF(ISNUMBER(BF48:BF50),$T48:$T50,0))</f>
        <v>66.6666666666667</v>
      </c>
      <c r="BG47" s="104" t="n">
        <f aca="false" t="array" ref="BG47:BG47">SUM(IF(ISNUMBER(BG48:BG50),$T48:$T50*BG48:BG50,0))/SUM(IF(ISNUMBER(BG48:BG50),$T48:$T50,0))</f>
        <v>80</v>
      </c>
      <c r="BH47" s="104" t="n">
        <f aca="false" t="array" ref="BH47:BH47">SUM(IF(ISNUMBER(BH48:BH50),$T48:$T50*BH48:BH50,0))/SUM(IF(ISNUMBER(BH48:BH50),$T48:$T50,0))</f>
        <v>46.6666666666667</v>
      </c>
      <c r="BI47" s="104" t="n">
        <f aca="false" t="array" ref="BI47:BI47">SUM(IF(ISNUMBER(BI48:BI50),$T48:$T50*BI48:BI50,0))/SUM(IF(ISNUMBER(BI48:BI50),$T48:$T50,0))</f>
        <v>13.3333333333333</v>
      </c>
      <c r="BJ47" s="104" t="n">
        <f aca="false" t="array" ref="BJ47:BJ47">SUM(IF(ISNUMBER(BJ48:BJ50),$T48:$T50*BJ48:BJ50,0))/SUM(IF(ISNUMBER(BJ48:BJ50),$T48:$T50,0))</f>
        <v>72.2</v>
      </c>
      <c r="BK47" s="104" t="n">
        <f aca="false" t="array" ref="BK47:BK47">SUM(IF(ISNUMBER(BK48:BK50),$T48:$T50*BK48:BK50,0))/SUM(IF(ISNUMBER(BK48:BK50),$T48:$T50,0))</f>
        <v>43.3333333333333</v>
      </c>
      <c r="BL47" s="104" t="n">
        <f aca="false" t="array" ref="BL47:BL47">SUM(IF(ISNUMBER(BL48:BL50),$T48:$T50*BL48:BL50,0))/SUM(IF(ISNUMBER(BL48:BL50),$T48:$T50,0))</f>
        <v>46.6666666666667</v>
      </c>
      <c r="BM47" s="104" t="n">
        <f aca="false" t="array" ref="BM47:BM47">SUM(IF(ISNUMBER(BM48:BM50),$T48:$T50*BM48:BM50,0))/SUM(IF(ISNUMBER(BM48:BM50),$T48:$T50,0))</f>
        <v>66.6666666666667</v>
      </c>
      <c r="BN47" s="104" t="n">
        <f aca="false" t="array" ref="BN47:BN47">SUM(IF(ISNUMBER(BN48:BN50),$T48:$T50*BN48:BN50,0))/SUM(IF(ISNUMBER(BN48:BN50),$T48:$T50,0))</f>
        <v>20</v>
      </c>
      <c r="BO47" s="104" t="n">
        <f aca="false" t="array" ref="BO47:BO47">SUM(IF(ISNUMBER(BO48:BO50),$T48:$T50*BO48:BO50,0))/SUM(IF(ISNUMBER(BO48:BO50),$T48:$T50,0))</f>
        <v>40</v>
      </c>
      <c r="BP47" s="104" t="n">
        <f aca="false" t="array" ref="BP47:BP47">SUM(IF(ISNUMBER(BP48:BP50),$T48:$T50*BP48:BP50,0))/SUM(IF(ISNUMBER(BP48:BP50),$T48:$T50,0))</f>
        <v>53.3333333333333</v>
      </c>
      <c r="BQ47" s="104" t="n">
        <f aca="false" t="array" ref="BQ47:BQ47">SUM(IF(ISNUMBER(BQ48:BQ50),$T48:$T50*BQ48:BQ50,0))/SUM(IF(ISNUMBER(BQ48:BQ50),$T48:$T50,0))</f>
        <v>33.3333333333333</v>
      </c>
      <c r="BR47" s="104" t="n">
        <f aca="false" t="array" ref="BR47:BR47">SUM(IF(ISNUMBER(BR48:BR50),$T48:$T50*BR48:BR50,0))/SUM(IF(ISNUMBER(BR48:BR50),$T48:$T50,0))</f>
        <v>33.3333333333333</v>
      </c>
      <c r="BS47" s="104" t="n">
        <f aca="false" t="array" ref="BS47:BS47">SUM(IF(ISNUMBER(BS48:BS50),$T48:$T50*BS48:BS50,0))/SUM(IF(ISNUMBER(BS48:BS50),$T48:$T50,0))</f>
        <v>90</v>
      </c>
      <c r="BT47" s="104" t="n">
        <f aca="false" t="array" ref="BT47:BT47">SUM(IF(ISNUMBER(BT48:BT50),$T48:$T50*BT48:BT50,0))/SUM(IF(ISNUMBER(BT48:BT50),$T48:$T50,0))</f>
        <v>80</v>
      </c>
      <c r="BU47" s="104" t="n">
        <f aca="false" t="array" ref="BU47:BU47">SUM(IF(ISNUMBER(BU48:BU50),$T48:$T50*BU48:BU50,0))/SUM(IF(ISNUMBER(BU48:BU50),$T48:$T50,0))</f>
        <v>53.3333333333333</v>
      </c>
      <c r="BV47" s="104" t="n">
        <f aca="false" t="array" ref="BV47:BV47">SUM(IF(ISNUMBER(BV48:BV50),$T48:$T50*BV48:BV50,0))/SUM(IF(ISNUMBER(BV48:BV50),$T48:$T50,0))</f>
        <v>40</v>
      </c>
      <c r="BW47" s="104" t="n">
        <f aca="false" t="array" ref="BW47:BW47">SUM(IF(ISNUMBER(BW48:BW50),$T48:$T50*BW48:BW50,0))/SUM(IF(ISNUMBER(BW48:BW50),$T48:$T50,0))</f>
        <v>60</v>
      </c>
      <c r="BX47" s="104" t="n">
        <f aca="false" t="array" ref="BX47:BX47">SUM(IF(ISNUMBER(BX48:BX50),$T48:$T50*BX48:BX50,0))/SUM(IF(ISNUMBER(BX48:BX50),$T48:$T50,0))</f>
        <v>33.3333333333333</v>
      </c>
      <c r="BY47" s="104" t="n">
        <f aca="false" t="array" ref="BY47:BY47">SUM(IF(ISNUMBER(BY48:BY50),$T48:$T50*BY48:BY50,0))/SUM(IF(ISNUMBER(BY48:BY50),$T48:$T50,0))</f>
        <v>33.3333333333333</v>
      </c>
      <c r="BZ47" s="104" t="n">
        <f aca="false" t="array" ref="BZ47:BZ47">SUM(IF(ISNUMBER(BZ48:BZ50),$T48:$T50*BZ48:BZ50,0))/SUM(IF(ISNUMBER(BZ48:BZ50),$T48:$T50,0))</f>
        <v>62.2</v>
      </c>
      <c r="CA47" s="104" t="n">
        <f aca="false" t="array" ref="CA47:CA47">SUM(IF(ISNUMBER(CA48:CA50),$T48:$T50*CA48:CA50,0))/SUM(IF(ISNUMBER(CA48:CA50),$T48:$T50,0))</f>
        <v>20</v>
      </c>
      <c r="CB47" s="104" t="n">
        <f aca="false" t="array" ref="CB47:CB47">SUM(IF(ISNUMBER(CB48:CB50),$T48:$T50*CB48:CB50,0))/SUM(IF(ISNUMBER(CB48:CB50),$T48:$T50,0))</f>
        <v>100</v>
      </c>
      <c r="CC47" s="104" t="n">
        <f aca="false" t="array" ref="CC47:CC47">SUM(IF(ISNUMBER(CC48:CC50),$T48:$T50*CC48:CC50,0))/SUM(IF(ISNUMBER(CC48:CC50),$T48:$T50,0))</f>
        <v>53.3333333333333</v>
      </c>
      <c r="CD47" s="104" t="n">
        <f aca="false" t="array" ref="CD47:CD47">SUM(IF(ISNUMBER(CD48:CD50),$T48:$T50*CD48:CD50,0))/SUM(IF(ISNUMBER(CD48:CD50),$T48:$T50,0))</f>
        <v>26.6666666666667</v>
      </c>
      <c r="CE47" s="104" t="n">
        <f aca="false" t="array" ref="CE47:CE47">SUM(IF(ISNUMBER(CE48:CE50),$T48:$T50*CE48:CE50,0))/SUM(IF(ISNUMBER(CE48:CE50),$T48:$T50,0))</f>
        <v>83.3333333333333</v>
      </c>
      <c r="CF47" s="104" t="n">
        <f aca="false" t="array" ref="CF47:CF47">SUM(IF(ISNUMBER(CF48:CF50),$T48:$T50*CF48:CF50,0))/SUM(IF(ISNUMBER(CF48:CF50),$T48:$T50,0))</f>
        <v>66.6666666666667</v>
      </c>
      <c r="CG47" s="104" t="n">
        <f aca="false" t="array" ref="CG47:CG47">SUM(IF(ISNUMBER(CG48:CG50),$T48:$T50*CG48:CG50,0))/SUM(IF(ISNUMBER(CG48:CG50),$T48:$T50,0))</f>
        <v>60</v>
      </c>
      <c r="CH47" s="104" t="n">
        <f aca="false" t="array" ref="CH47:CH47">SUM(IF(ISNUMBER(CH48:CH50),$T48:$T50*CH48:CH50,0))/SUM(IF(ISNUMBER(CH48:CH50),$T48:$T50,0))</f>
        <v>66.6666666666667</v>
      </c>
      <c r="CI47" s="104" t="n">
        <f aca="false" t="array" ref="CI47:CI47">SUM(IF(ISNUMBER(CI48:CI50),$T48:$T50*CI48:CI50,0))/SUM(IF(ISNUMBER(CI48:CI50),$T48:$T50,0))</f>
        <v>73.3333333333333</v>
      </c>
      <c r="CJ47" s="104" t="n">
        <f aca="false" t="array" ref="CJ47:CJ47">SUM(IF(ISNUMBER(CJ48:CJ50),$T48:$T50*CJ48:CJ50,0))/SUM(IF(ISNUMBER(CJ48:CJ50),$T48:$T50,0))</f>
        <v>46.6666666666667</v>
      </c>
      <c r="CK47" s="104" t="n">
        <f aca="false" t="array" ref="CK47:CK47">SUM(IF(ISNUMBER(CK48:CK50),$T48:$T50*CK48:CK50,0))/SUM(IF(ISNUMBER(CK48:CK50),$T48:$T50,0))</f>
        <v>40</v>
      </c>
      <c r="CL47" s="104" t="n">
        <f aca="false" t="array" ref="CL47:CL47">SUM(IF(ISNUMBER(CL48:CL50),$T48:$T50*CL48:CL50,0))/SUM(IF(ISNUMBER(CL48:CL50),$T48:$T50,0))</f>
        <v>40</v>
      </c>
      <c r="CM47" s="104" t="n">
        <f aca="false" t="array" ref="CM47:CM47">SUM(IF(ISNUMBER(CM48:CM50),$T48:$T50*CM48:CM50,0))/SUM(IF(ISNUMBER(CM48:CM50),$T48:$T50,0))</f>
        <v>80</v>
      </c>
      <c r="CN47" s="104" t="n">
        <f aca="false" t="array" ref="CN47:CN47">SUM(IF(ISNUMBER(CN48:CN50),$T48:$T50*CN48:CN50,0))/SUM(IF(ISNUMBER(CN48:CN50),$T48:$T50,0))</f>
        <v>60</v>
      </c>
      <c r="CO47" s="104" t="n">
        <f aca="false" t="array" ref="CO47:CO47">SUM(IF(ISNUMBER(CO48:CO50),$T48:$T50*CO48:CO50,0))/SUM(IF(ISNUMBER(CO48:CO50),$T48:$T50,0))</f>
        <v>66.6666666666667</v>
      </c>
      <c r="CP47" s="104" t="n">
        <f aca="false" t="array" ref="CP47:CP47">SUM(IF(ISNUMBER(CP48:CP50),$T48:$T50*CP48:CP50,0))/SUM(IF(ISNUMBER(CP48:CP50),$T48:$T50,0))</f>
        <v>53.3333333333333</v>
      </c>
      <c r="CQ47" s="104" t="n">
        <f aca="false" t="array" ref="CQ47:CQ47">SUM(IF(ISNUMBER(CQ48:CQ50),$T48:$T50*CQ48:CQ50,0))/SUM(IF(ISNUMBER(CQ48:CQ50),$T48:$T50,0))</f>
        <v>33.3333333333333</v>
      </c>
      <c r="CR47" s="104" t="n">
        <f aca="false" t="array" ref="CR47:CR47">SUM(IF(ISNUMBER(CR48:CR50),$T48:$T50*CR48:CR50,0))/SUM(IF(ISNUMBER(CR48:CR50),$T48:$T50,0))</f>
        <v>66.6666666666667</v>
      </c>
      <c r="CS47" s="104" t="n">
        <f aca="false" t="array" ref="CS47:CS47">SUM(IF(ISNUMBER(CS48:CS50),$T48:$T50*CS48:CS50,0))/SUM(IF(ISNUMBER(CS48:CS50),$T48:$T50,0))</f>
        <v>43.3333333333333</v>
      </c>
      <c r="CT47" s="104" t="n">
        <f aca="false" t="array" ref="CT47:CT47">SUM(IF(ISNUMBER(CT48:CT50),$T48:$T50*CT48:CT50,0))/SUM(IF(ISNUMBER(CT48:CT50),$T48:$T50,0))</f>
        <v>100</v>
      </c>
      <c r="CU47" s="104" t="n">
        <f aca="false" t="array" ref="CU47:CU47">SUM(IF(ISNUMBER(CU48:CU50),$T48:$T50*CU48:CU50,0))/SUM(IF(ISNUMBER(CU48:CU50),$T48:$T50,0))</f>
        <v>20</v>
      </c>
      <c r="CV47" s="104" t="n">
        <f aca="false" t="array" ref="CV47:CV47">SUM(IF(ISNUMBER(CV48:CV50),$T48:$T50*CV48:CV50,0))/SUM(IF(ISNUMBER(CV48:CV50),$T48:$T50,0))</f>
        <v>70</v>
      </c>
      <c r="CW47" s="104" t="n">
        <f aca="false" t="array" ref="CW47:CW47">SUM(IF(ISNUMBER(CW48:CW50),$T48:$T50*CW48:CW50,0))/SUM(IF(ISNUMBER(CW48:CW50),$T48:$T50,0))</f>
        <v>40</v>
      </c>
    </row>
    <row r="48" s="103" customFormat="true" ht="15.5" hidden="false" customHeight="false" outlineLevel="0" collapsed="false">
      <c r="A48" s="107" t="n">
        <v>2141</v>
      </c>
      <c r="B48" s="107" t="n">
        <v>4</v>
      </c>
      <c r="C48" s="103" t="str">
        <f aca="true">IF(ISBLANK(OFFSET('outliers treatment'!$A$3,MATCH($A48,'outliers treatment'!$A$4:$A$154,0),MATCH(C$4,'outliers treatment'!$4:$4,0)-1)),"",OFFSET('outliers treatment'!$A$3,MATCH($A48,'outliers treatment'!$A$4:$A$154,0),MATCH(C$4,'outliers treatment'!$4:$4,0)-1))</f>
        <v/>
      </c>
      <c r="D48" s="103" t="str">
        <f aca="true">IF(ISBLANK(OFFSET('outliers treatment'!$A$3,MATCH($A48,'outliers treatment'!$A$4:$A$154,0),MATCH(D$4,'outliers treatment'!$4:$4,0)-1)),"",OFFSET('outliers treatment'!$A$3,MATCH($A48,'outliers treatment'!$A$4:$A$154,0),MATCH(D$4,'outliers treatment'!$4:$4,0)-1))</f>
        <v>Expert assessment data - C.3.2</v>
      </c>
      <c r="E48" s="103" t="str">
        <f aca="true">IF(ISBLANK(OFFSET('outliers treatment'!$A$3,MATCH($A48,'outliers treatment'!$A$4:$A$154,0),MATCH(E$4,'outliers treatment'!$4:$4,0)-1)),"",OFFSET('outliers treatment'!$A$3,MATCH($A48,'outliers treatment'!$A$4:$A$154,0),MATCH(E$4,'outliers treatment'!$4:$4,0)-1))</f>
        <v>Expert assessment data -  As a consumer expert, how satisfied are you with the following in your country in 2020? - Competition law enforcement </v>
      </c>
      <c r="F48" s="103" t="str">
        <f aca="true">IF(ISBLANK(OFFSET('outliers treatment'!$A$3,MATCH($A48,'outliers treatment'!$A$4:$A$154,0),MATCH(F$4,'outliers treatment'!$4:$4,0)-1)),"",OFFSET('outliers treatment'!$A$3,MATCH($A48,'outliers treatment'!$A$4:$A$154,0),MATCH(F$4,'outliers treatment'!$4:$4,0)-1))</f>
        <v/>
      </c>
      <c r="G48" s="103" t="str">
        <f aca="true">IF(ISBLANK(OFFSET('outliers treatment'!$A$3,MATCH($A48,'outliers treatment'!$A$4:$A$154,0),MATCH(G$4,'outliers treatment'!$4:$4,0)-1)),"",OFFSET('outliers treatment'!$A$3,MATCH($A48,'outliers treatment'!$A$4:$A$154,0),MATCH(G$4,'outliers treatment'!$4:$4,0)-1))</f>
        <v/>
      </c>
      <c r="H48" s="103" t="str">
        <f aca="true">IF(ISBLANK(OFFSET('outliers treatment'!$A$3,MATCH($A48,'outliers treatment'!$A$4:$A$154,0),MATCH(H$4,'outliers treatment'!$4:$4,0)-1)),"",OFFSET('outliers treatment'!$A$3,MATCH($A48,'outliers treatment'!$A$4:$A$154,0),MATCH(H$4,'outliers treatment'!$4:$4,0)-1))</f>
        <v/>
      </c>
      <c r="I48" s="103" t="str">
        <f aca="true">IF(ISBLANK(OFFSET('outliers treatment'!$A$3,MATCH($A48,'outliers treatment'!$A$4:$A$154,0),MATCH(I$4,'outliers treatment'!$4:$4,0)-1)),"",OFFSET('outliers treatment'!$A$3,MATCH($A48,'outliers treatment'!$A$4:$A$154,0),MATCH(I$4,'outliers treatment'!$4:$4,0)-1))</f>
        <v/>
      </c>
      <c r="J48" s="104" t="n">
        <f aca="false" t="array" ref="J48:J48">MIN(IF(ISNUMBER(V48:CW48),V48:CW48))</f>
        <v>0</v>
      </c>
      <c r="K48" s="103" t="n">
        <f aca="false" t="array" ref="K48:K48">MAX(IF(ISNUMBER(V48:CW48),V48:CW48))</f>
        <v>100</v>
      </c>
      <c r="L48" s="103" t="n">
        <f aca="true">IF(ISBLANK(OFFSET('outliers treatment'!$A$3,MATCH($A48,'outliers treatment'!$A$4:$A$154,0),MATCH(L$4,'outliers treatment'!$4:$4,0)-1)),"",OFFSET('outliers treatment'!$A$3,MATCH($A48,'outliers treatment'!$A$4:$A$154,0),MATCH(L$4,'outliers treatment'!$4:$4,0)-1))</f>
        <v>3</v>
      </c>
      <c r="M48" s="103" t="n">
        <f aca="true">IF(ISBLANK(OFFSET('outliers treatment'!$A$3,MATCH($A48,'outliers treatment'!$A$4:$A$154,0),MATCH(M$4,'outliers treatment'!$4:$4,0)-1)),"",OFFSET('outliers treatment'!$A$3,MATCH($A48,'outliers treatment'!$A$4:$A$154,0),MATCH(M$4,'outliers treatment'!$4:$4,0)-1))</f>
        <v>5</v>
      </c>
      <c r="N48" s="103" t="n">
        <f aca="true">IF(ISBLANK(OFFSET('outliers treatment'!$A$3,MATCH($A48,'outliers treatment'!$A$4:$A$154,0),MATCH(N$4,'outliers treatment'!$4:$4,0)-1)),"",OFFSET('outliers treatment'!$A$3,MATCH($A48,'outliers treatment'!$A$4:$A$154,0),MATCH(N$4,'outliers treatment'!$4:$4,0)-1))</f>
        <v>2</v>
      </c>
      <c r="O48" s="103" t="n">
        <f aca="true">IF(ISBLANK(OFFSET('outliers treatment'!$A$3,MATCH($A48,'outliers treatment'!$A$4:$A$154,0),MATCH(O$4,'outliers treatment'!$4:$4,0)-1)),"",OFFSET('outliers treatment'!$A$3,MATCH($A48,'outliers treatment'!$A$4:$A$154,0),MATCH(O$4,'outliers treatment'!$4:$4,0)-1))</f>
        <v>1</v>
      </c>
      <c r="P48" s="103" t="n">
        <f aca="true">IF(ISBLANK(OFFSET('outliers treatment'!$A$3,MATCH($A48,'outliers treatment'!$A$4:$A$154,0),MATCH(P$4,'outliers treatment'!$4:$4,0)-1)),"",OFFSET('outliers treatment'!$A$3,MATCH($A48,'outliers treatment'!$A$4:$A$154,0),MATCH(P$4,'outliers treatment'!$4:$4,0)-1))</f>
        <v>6</v>
      </c>
      <c r="Q48" s="103" t="n">
        <f aca="false">IFERROR(P48-O48,"")</f>
        <v>5</v>
      </c>
      <c r="R48" s="105" t="n">
        <f aca="false" t="array" ref="R48:R48">IFERROR(SKEW(IF(ISNUMBER(V48:CW48),V48:CW48,"")),"")</f>
        <v>-0.239823802427711</v>
      </c>
      <c r="S48" s="103" t="n">
        <v>0</v>
      </c>
      <c r="T48" s="103" t="n">
        <v>0.5</v>
      </c>
      <c r="U48" s="106" t="n">
        <f aca="false" t="array" ref="U48:U48">IF(B48&lt;4,"",1-IFERROR(SUM(ISNUMBER(V48:CW48)*(1-$V$3:$CW$3))/COUNTIF($V$3:$CW$3,0),0))</f>
        <v>0.0125</v>
      </c>
      <c r="V48" s="104" t="n">
        <f aca="true">IF($L48="","",IF(ISNUMBER(OFFSET('Data transformed'!$A$4,MATCH($A48,'Data transformed'!$A$5:$A$185,0),MATCH(V$4,'Data transformed'!$4:$4,0)-1)), (MIN(MAX(OFFSET('Data transformed'!$A$4,MATCH($A48,'Data transformed'!$A$5:$A$185,0),MATCH(V$4,'Data transformed'!$4:$4,0)-1),$O48),$P48)-$O48)/$Q48*100,"NA"))</f>
        <v>50</v>
      </c>
      <c r="W48" s="104" t="n">
        <f aca="true">IF($L48="","",IF(ISNUMBER(OFFSET('Data transformed'!$A$4,MATCH($A48,'Data transformed'!$A$5:$A$185,0),MATCH(W$4,'Data transformed'!$4:$4,0)-1)), (MIN(MAX(OFFSET('Data transformed'!$A$4,MATCH($A48,'Data transformed'!$A$5:$A$185,0),MATCH(W$4,'Data transformed'!$4:$4,0)-1),$O48),$P48)-$O48)/$Q48*100,"NA"))</f>
        <v>80</v>
      </c>
      <c r="X48" s="104" t="n">
        <f aca="true">IF($L48="","",IF(ISNUMBER(OFFSET('Data transformed'!$A$4,MATCH($A48,'Data transformed'!$A$5:$A$185,0),MATCH(X$4,'Data transformed'!$4:$4,0)-1)), (MIN(MAX(OFFSET('Data transformed'!$A$4,MATCH($A48,'Data transformed'!$A$5:$A$185,0),MATCH(X$4,'Data transformed'!$4:$4,0)-1),$O48),$P48)-$O48)/$Q48*100,"NA"))</f>
        <v>40</v>
      </c>
      <c r="Y48" s="104" t="n">
        <f aca="true">IF($L48="","",IF(ISNUMBER(OFFSET('Data transformed'!$A$4,MATCH($A48,'Data transformed'!$A$5:$A$185,0),MATCH(Y$4,'Data transformed'!$4:$4,0)-1)), (MIN(MAX(OFFSET('Data transformed'!$A$4,MATCH($A48,'Data transformed'!$A$5:$A$185,0),MATCH(Y$4,'Data transformed'!$4:$4,0)-1),$O48),$P48)-$O48)/$Q48*100,"NA"))</f>
        <v>20</v>
      </c>
      <c r="Z48" s="104" t="n">
        <f aca="true">IF($L48="","",IF(ISNUMBER(OFFSET('Data transformed'!$A$4,MATCH($A48,'Data transformed'!$A$5:$A$185,0),MATCH(Z$4,'Data transformed'!$4:$4,0)-1)), (MIN(MAX(OFFSET('Data transformed'!$A$4,MATCH($A48,'Data transformed'!$A$5:$A$185,0),MATCH(Z$4,'Data transformed'!$4:$4,0)-1),$O48),$P48)-$O48)/$Q48*100,"NA"))</f>
        <v>20</v>
      </c>
      <c r="AA48" s="104" t="n">
        <f aca="true">IF($L48="","",IF(ISNUMBER(OFFSET('Data transformed'!$A$4,MATCH($A48,'Data transformed'!$A$5:$A$185,0),MATCH(AA$4,'Data transformed'!$4:$4,0)-1)), (MIN(MAX(OFFSET('Data transformed'!$A$4,MATCH($A48,'Data transformed'!$A$5:$A$185,0),MATCH(AA$4,'Data transformed'!$4:$4,0)-1),$O48),$P48)-$O48)/$Q48*100,"NA"))</f>
        <v>0</v>
      </c>
      <c r="AB48" s="104" t="n">
        <f aca="true">IF($L48="","",IF(ISNUMBER(OFFSET('Data transformed'!$A$4,MATCH($A48,'Data transformed'!$A$5:$A$185,0),MATCH(AB$4,'Data transformed'!$4:$4,0)-1)), (MIN(MAX(OFFSET('Data transformed'!$A$4,MATCH($A48,'Data transformed'!$A$5:$A$185,0),MATCH(AB$4,'Data transformed'!$4:$4,0)-1),$O48),$P48)-$O48)/$Q48*100,"NA"))</f>
        <v>40</v>
      </c>
      <c r="AC48" s="104" t="n">
        <f aca="true">IF($L48="","",IF(ISNUMBER(OFFSET('Data transformed'!$A$4,MATCH($A48,'Data transformed'!$A$5:$A$185,0),MATCH(AC$4,'Data transformed'!$4:$4,0)-1)), (MIN(MAX(OFFSET('Data transformed'!$A$4,MATCH($A48,'Data transformed'!$A$5:$A$185,0),MATCH(AC$4,'Data transformed'!$4:$4,0)-1),$O48),$P48)-$O48)/$Q48*100,"NA"))</f>
        <v>60</v>
      </c>
      <c r="AD48" s="104" t="n">
        <f aca="true">IF($L48="","",IF(ISNUMBER(OFFSET('Data transformed'!$A$4,MATCH($A48,'Data transformed'!$A$5:$A$185,0),MATCH(AD$4,'Data transformed'!$4:$4,0)-1)), (MIN(MAX(OFFSET('Data transformed'!$A$4,MATCH($A48,'Data transformed'!$A$5:$A$185,0),MATCH(AD$4,'Data transformed'!$4:$4,0)-1),$O48),$P48)-$O48)/$Q48*100,"NA"))</f>
        <v>40</v>
      </c>
      <c r="AE48" s="104" t="n">
        <f aca="true">IF($L48="","",IF(ISNUMBER(OFFSET('Data transformed'!$A$4,MATCH($A48,'Data transformed'!$A$5:$A$185,0),MATCH(AE$4,'Data transformed'!$4:$4,0)-1)), (MIN(MAX(OFFSET('Data transformed'!$A$4,MATCH($A48,'Data transformed'!$A$5:$A$185,0),MATCH(AE$4,'Data transformed'!$4:$4,0)-1),$O48),$P48)-$O48)/$Q48*100,"NA"))</f>
        <v>80</v>
      </c>
      <c r="AF48" s="104" t="n">
        <f aca="true">IF($L48="","",IF(ISNUMBER(OFFSET('Data transformed'!$A$4,MATCH($A48,'Data transformed'!$A$5:$A$185,0),MATCH(AF$4,'Data transformed'!$4:$4,0)-1)), (MIN(MAX(OFFSET('Data transformed'!$A$4,MATCH($A48,'Data transformed'!$A$5:$A$185,0),MATCH(AF$4,'Data transformed'!$4:$4,0)-1),$O48),$P48)-$O48)/$Q48*100,"NA"))</f>
        <v>60</v>
      </c>
      <c r="AG48" s="104" t="n">
        <f aca="true">IF($L48="","",IF(ISNUMBER(OFFSET('Data transformed'!$A$4,MATCH($A48,'Data transformed'!$A$5:$A$185,0),MATCH(AG$4,'Data transformed'!$4:$4,0)-1)), (MIN(MAX(OFFSET('Data transformed'!$A$4,MATCH($A48,'Data transformed'!$A$5:$A$185,0),MATCH(AG$4,'Data transformed'!$4:$4,0)-1),$O48),$P48)-$O48)/$Q48*100,"NA"))</f>
        <v>20</v>
      </c>
      <c r="AH48" s="104" t="n">
        <f aca="true">IF($L48="","",IF(ISNUMBER(OFFSET('Data transformed'!$A$4,MATCH($A48,'Data transformed'!$A$5:$A$185,0),MATCH(AH$4,'Data transformed'!$4:$4,0)-1)), (MIN(MAX(OFFSET('Data transformed'!$A$4,MATCH($A48,'Data transformed'!$A$5:$A$185,0),MATCH(AH$4,'Data transformed'!$4:$4,0)-1),$O48),$P48)-$O48)/$Q48*100,"NA"))</f>
        <v>60</v>
      </c>
      <c r="AI48" s="104" t="n">
        <f aca="true">IF($L48="","",IF(ISNUMBER(OFFSET('Data transformed'!$A$4,MATCH($A48,'Data transformed'!$A$5:$A$185,0),MATCH(AI$4,'Data transformed'!$4:$4,0)-1)), (MIN(MAX(OFFSET('Data transformed'!$A$4,MATCH($A48,'Data transformed'!$A$5:$A$185,0),MATCH(AI$4,'Data transformed'!$4:$4,0)-1),$O48),$P48)-$O48)/$Q48*100,"NA"))</f>
        <v>40</v>
      </c>
      <c r="AJ48" s="104" t="n">
        <f aca="true">IF($L48="","",IF(ISNUMBER(OFFSET('Data transformed'!$A$4,MATCH($A48,'Data transformed'!$A$5:$A$185,0),MATCH(AJ$4,'Data transformed'!$4:$4,0)-1)), (MIN(MAX(OFFSET('Data transformed'!$A$4,MATCH($A48,'Data transformed'!$A$5:$A$185,0),MATCH(AJ$4,'Data transformed'!$4:$4,0)-1),$O48),$P48)-$O48)/$Q48*100,"NA"))</f>
        <v>80</v>
      </c>
      <c r="AK48" s="104" t="n">
        <f aca="true">IF($L48="","",IF(ISNUMBER(OFFSET('Data transformed'!$A$4,MATCH($A48,'Data transformed'!$A$5:$A$185,0),MATCH(AK$4,'Data transformed'!$4:$4,0)-1)), (MIN(MAX(OFFSET('Data transformed'!$A$4,MATCH($A48,'Data transformed'!$A$5:$A$185,0),MATCH(AK$4,'Data transformed'!$4:$4,0)-1),$O48),$P48)-$O48)/$Q48*100,"NA"))</f>
        <v>60</v>
      </c>
      <c r="AL48" s="104" t="n">
        <f aca="true">IF($L48="","",IF(ISNUMBER(OFFSET('Data transformed'!$A$4,MATCH($A48,'Data transformed'!$A$5:$A$185,0),MATCH(AL$4,'Data transformed'!$4:$4,0)-1)), (MIN(MAX(OFFSET('Data transformed'!$A$4,MATCH($A48,'Data transformed'!$A$5:$A$185,0),MATCH(AL$4,'Data transformed'!$4:$4,0)-1),$O48),$P48)-$O48)/$Q48*100,"NA"))</f>
        <v>80</v>
      </c>
      <c r="AM48" s="104" t="n">
        <f aca="true">IF($L48="","",IF(ISNUMBER(OFFSET('Data transformed'!$A$4,MATCH($A48,'Data transformed'!$A$5:$A$185,0),MATCH(AM$4,'Data transformed'!$4:$4,0)-1)), (MIN(MAX(OFFSET('Data transformed'!$A$4,MATCH($A48,'Data transformed'!$A$5:$A$185,0),MATCH(AM$4,'Data transformed'!$4:$4,0)-1),$O48),$P48)-$O48)/$Q48*100,"NA"))</f>
        <v>60</v>
      </c>
      <c r="AN48" s="104" t="n">
        <f aca="true">IF($L48="","",IF(ISNUMBER(OFFSET('Data transformed'!$A$4,MATCH($A48,'Data transformed'!$A$5:$A$185,0),MATCH(AN$4,'Data transformed'!$4:$4,0)-1)), (MIN(MAX(OFFSET('Data transformed'!$A$4,MATCH($A48,'Data transformed'!$A$5:$A$185,0),MATCH(AN$4,'Data transformed'!$4:$4,0)-1),$O48),$P48)-$O48)/$Q48*100,"NA"))</f>
        <v>60</v>
      </c>
      <c r="AO48" s="104" t="n">
        <f aca="true">IF($L48="","",IF(ISNUMBER(OFFSET('Data transformed'!$A$4,MATCH($A48,'Data transformed'!$A$5:$A$185,0),MATCH(AO$4,'Data transformed'!$4:$4,0)-1)), (MIN(MAX(OFFSET('Data transformed'!$A$4,MATCH($A48,'Data transformed'!$A$5:$A$185,0),MATCH(AO$4,'Data transformed'!$4:$4,0)-1),$O48),$P48)-$O48)/$Q48*100,"NA"))</f>
        <v>80</v>
      </c>
      <c r="AP48" s="104" t="n">
        <f aca="true">IF($L48="","",IF(ISNUMBER(OFFSET('Data transformed'!$A$4,MATCH($A48,'Data transformed'!$A$5:$A$185,0),MATCH(AP$4,'Data transformed'!$4:$4,0)-1)), (MIN(MAX(OFFSET('Data transformed'!$A$4,MATCH($A48,'Data transformed'!$A$5:$A$185,0),MATCH(AP$4,'Data transformed'!$4:$4,0)-1),$O48),$P48)-$O48)/$Q48*100,"NA"))</f>
        <v>40</v>
      </c>
      <c r="AQ48" s="104" t="n">
        <f aca="true">IF($L48="","",IF(ISNUMBER(OFFSET('Data transformed'!$A$4,MATCH($A48,'Data transformed'!$A$5:$A$185,0),MATCH(AQ$4,'Data transformed'!$4:$4,0)-1)), (MIN(MAX(OFFSET('Data transformed'!$A$4,MATCH($A48,'Data transformed'!$A$5:$A$185,0),MATCH(AQ$4,'Data transformed'!$4:$4,0)-1),$O48),$P48)-$O48)/$Q48*100,"NA"))</f>
        <v>46.6</v>
      </c>
      <c r="AR48" s="104" t="n">
        <f aca="true">IF($L48="","",IF(ISNUMBER(OFFSET('Data transformed'!$A$4,MATCH($A48,'Data transformed'!$A$5:$A$185,0),MATCH(AR$4,'Data transformed'!$4:$4,0)-1)), (MIN(MAX(OFFSET('Data transformed'!$A$4,MATCH($A48,'Data transformed'!$A$5:$A$185,0),MATCH(AR$4,'Data transformed'!$4:$4,0)-1),$O48),$P48)-$O48)/$Q48*100,"NA"))</f>
        <v>80</v>
      </c>
      <c r="AS48" s="104" t="n">
        <f aca="true">IF($L48="","",IF(ISNUMBER(OFFSET('Data transformed'!$A$4,MATCH($A48,'Data transformed'!$A$5:$A$185,0),MATCH(AS$4,'Data transformed'!$4:$4,0)-1)), (MIN(MAX(OFFSET('Data transformed'!$A$4,MATCH($A48,'Data transformed'!$A$5:$A$185,0),MATCH(AS$4,'Data transformed'!$4:$4,0)-1),$O48),$P48)-$O48)/$Q48*100,"NA"))</f>
        <v>20</v>
      </c>
      <c r="AT48" s="104" t="n">
        <f aca="true">IF($L48="","",IF(ISNUMBER(OFFSET('Data transformed'!$A$4,MATCH($A48,'Data transformed'!$A$5:$A$185,0),MATCH(AT$4,'Data transformed'!$4:$4,0)-1)), (MIN(MAX(OFFSET('Data transformed'!$A$4,MATCH($A48,'Data transformed'!$A$5:$A$185,0),MATCH(AT$4,'Data transformed'!$4:$4,0)-1),$O48),$P48)-$O48)/$Q48*100,"NA"))</f>
        <v>80</v>
      </c>
      <c r="AU48" s="104" t="n">
        <f aca="true">IF($L48="","",IF(ISNUMBER(OFFSET('Data transformed'!$A$4,MATCH($A48,'Data transformed'!$A$5:$A$185,0),MATCH(AU$4,'Data transformed'!$4:$4,0)-1)), (MIN(MAX(OFFSET('Data transformed'!$A$4,MATCH($A48,'Data transformed'!$A$5:$A$185,0),MATCH(AU$4,'Data transformed'!$4:$4,0)-1),$O48),$P48)-$O48)/$Q48*100,"NA"))</f>
        <v>80</v>
      </c>
      <c r="AV48" s="104" t="n">
        <f aca="true">IF($L48="","",IF(ISNUMBER(OFFSET('Data transformed'!$A$4,MATCH($A48,'Data transformed'!$A$5:$A$185,0),MATCH(AV$4,'Data transformed'!$4:$4,0)-1)), (MIN(MAX(OFFSET('Data transformed'!$A$4,MATCH($A48,'Data transformed'!$A$5:$A$185,0),MATCH(AV$4,'Data transformed'!$4:$4,0)-1),$O48),$P48)-$O48)/$Q48*100,"NA"))</f>
        <v>60</v>
      </c>
      <c r="AW48" s="104" t="n">
        <f aca="true">IF($L48="","",IF(ISNUMBER(OFFSET('Data transformed'!$A$4,MATCH($A48,'Data transformed'!$A$5:$A$185,0),MATCH(AW$4,'Data transformed'!$4:$4,0)-1)), (MIN(MAX(OFFSET('Data transformed'!$A$4,MATCH($A48,'Data transformed'!$A$5:$A$185,0),MATCH(AW$4,'Data transformed'!$4:$4,0)-1),$O48),$P48)-$O48)/$Q48*100,"NA"))</f>
        <v>20</v>
      </c>
      <c r="AX48" s="104" t="n">
        <f aca="true">IF($L48="","",IF(ISNUMBER(OFFSET('Data transformed'!$A$4,MATCH($A48,'Data transformed'!$A$5:$A$185,0),MATCH(AX$4,'Data transformed'!$4:$4,0)-1)), (MIN(MAX(OFFSET('Data transformed'!$A$4,MATCH($A48,'Data transformed'!$A$5:$A$185,0),MATCH(AX$4,'Data transformed'!$4:$4,0)-1),$O48),$P48)-$O48)/$Q48*100,"NA"))</f>
        <v>50</v>
      </c>
      <c r="AY48" s="104" t="n">
        <f aca="true">IF($L48="","",IF(ISNUMBER(OFFSET('Data transformed'!$A$4,MATCH($A48,'Data transformed'!$A$5:$A$185,0),MATCH(AY$4,'Data transformed'!$4:$4,0)-1)), (MIN(MAX(OFFSET('Data transformed'!$A$4,MATCH($A48,'Data transformed'!$A$5:$A$185,0),MATCH(AY$4,'Data transformed'!$4:$4,0)-1),$O48),$P48)-$O48)/$Q48*100,"NA"))</f>
        <v>20</v>
      </c>
      <c r="AZ48" s="104" t="n">
        <f aca="true">IF($L48="","",IF(ISNUMBER(OFFSET('Data transformed'!$A$4,MATCH($A48,'Data transformed'!$A$5:$A$185,0),MATCH(AZ$4,'Data transformed'!$4:$4,0)-1)), (MIN(MAX(OFFSET('Data transformed'!$A$4,MATCH($A48,'Data transformed'!$A$5:$A$185,0),MATCH(AZ$4,'Data transformed'!$4:$4,0)-1),$O48),$P48)-$O48)/$Q48*100,"NA"))</f>
        <v>80</v>
      </c>
      <c r="BA48" s="104" t="n">
        <f aca="true">IF($L48="","",IF(ISNUMBER(OFFSET('Data transformed'!$A$4,MATCH($A48,'Data transformed'!$A$5:$A$185,0),MATCH(BA$4,'Data transformed'!$4:$4,0)-1)), (MIN(MAX(OFFSET('Data transformed'!$A$4,MATCH($A48,'Data transformed'!$A$5:$A$185,0),MATCH(BA$4,'Data transformed'!$4:$4,0)-1),$O48),$P48)-$O48)/$Q48*100,"NA"))</f>
        <v>80</v>
      </c>
      <c r="BB48" s="104" t="n">
        <f aca="true">IF($L48="","",IF(ISNUMBER(OFFSET('Data transformed'!$A$4,MATCH($A48,'Data transformed'!$A$5:$A$185,0),MATCH(BB$4,'Data transformed'!$4:$4,0)-1)), (MIN(MAX(OFFSET('Data transformed'!$A$4,MATCH($A48,'Data transformed'!$A$5:$A$185,0),MATCH(BB$4,'Data transformed'!$4:$4,0)-1),$O48),$P48)-$O48)/$Q48*100,"NA"))</f>
        <v>60</v>
      </c>
      <c r="BC48" s="104" t="n">
        <f aca="true">IF($L48="","",IF(ISNUMBER(OFFSET('Data transformed'!$A$4,MATCH($A48,'Data transformed'!$A$5:$A$185,0),MATCH(BC$4,'Data transformed'!$4:$4,0)-1)), (MIN(MAX(OFFSET('Data transformed'!$A$4,MATCH($A48,'Data transformed'!$A$5:$A$185,0),MATCH(BC$4,'Data transformed'!$4:$4,0)-1),$O48),$P48)-$O48)/$Q48*100,"NA"))</f>
        <v>80</v>
      </c>
      <c r="BD48" s="104" t="n">
        <f aca="true">IF($L48="","",IF(ISNUMBER(OFFSET('Data transformed'!$A$4,MATCH($A48,'Data transformed'!$A$5:$A$185,0),MATCH(BD$4,'Data transformed'!$4:$4,0)-1)), (MIN(MAX(OFFSET('Data transformed'!$A$4,MATCH($A48,'Data transformed'!$A$5:$A$185,0),MATCH(BD$4,'Data transformed'!$4:$4,0)-1),$O48),$P48)-$O48)/$Q48*100,"NA"))</f>
        <v>80</v>
      </c>
      <c r="BE48" s="104" t="n">
        <f aca="true">IF($L48="","",IF(ISNUMBER(OFFSET('Data transformed'!$A$4,MATCH($A48,'Data transformed'!$A$5:$A$185,0),MATCH(BE$4,'Data transformed'!$4:$4,0)-1)), (MIN(MAX(OFFSET('Data transformed'!$A$4,MATCH($A48,'Data transformed'!$A$5:$A$185,0),MATCH(BE$4,'Data transformed'!$4:$4,0)-1),$O48),$P48)-$O48)/$Q48*100,"NA"))</f>
        <v>80</v>
      </c>
      <c r="BF48" s="104" t="n">
        <f aca="true">IF($L48="","",IF(ISNUMBER(OFFSET('Data transformed'!$A$4,MATCH($A48,'Data transformed'!$A$5:$A$185,0),MATCH(BF$4,'Data transformed'!$4:$4,0)-1)), (MIN(MAX(OFFSET('Data transformed'!$A$4,MATCH($A48,'Data transformed'!$A$5:$A$185,0),MATCH(BF$4,'Data transformed'!$4:$4,0)-1),$O48),$P48)-$O48)/$Q48*100,"NA"))</f>
        <v>70</v>
      </c>
      <c r="BG48" s="104" t="n">
        <f aca="true">IF($L48="","",IF(ISNUMBER(OFFSET('Data transformed'!$A$4,MATCH($A48,'Data transformed'!$A$5:$A$185,0),MATCH(BG$4,'Data transformed'!$4:$4,0)-1)), (MIN(MAX(OFFSET('Data transformed'!$A$4,MATCH($A48,'Data transformed'!$A$5:$A$185,0),MATCH(BG$4,'Data transformed'!$4:$4,0)-1),$O48),$P48)-$O48)/$Q48*100,"NA"))</f>
        <v>80</v>
      </c>
      <c r="BH48" s="104" t="n">
        <f aca="true">IF($L48="","",IF(ISNUMBER(OFFSET('Data transformed'!$A$4,MATCH($A48,'Data transformed'!$A$5:$A$185,0),MATCH(BH$4,'Data transformed'!$4:$4,0)-1)), (MIN(MAX(OFFSET('Data transformed'!$A$4,MATCH($A48,'Data transformed'!$A$5:$A$185,0),MATCH(BH$4,'Data transformed'!$4:$4,0)-1),$O48),$P48)-$O48)/$Q48*100,"NA"))</f>
        <v>40</v>
      </c>
      <c r="BI48" s="104" t="n">
        <f aca="true">IF($L48="","",IF(ISNUMBER(OFFSET('Data transformed'!$A$4,MATCH($A48,'Data transformed'!$A$5:$A$185,0),MATCH(BI$4,'Data transformed'!$4:$4,0)-1)), (MIN(MAX(OFFSET('Data transformed'!$A$4,MATCH($A48,'Data transformed'!$A$5:$A$185,0),MATCH(BI$4,'Data transformed'!$4:$4,0)-1),$O48),$P48)-$O48)/$Q48*100,"NA"))</f>
        <v>0</v>
      </c>
      <c r="BJ48" s="104" t="n">
        <f aca="true">IF($L48="","",IF(ISNUMBER(OFFSET('Data transformed'!$A$4,MATCH($A48,'Data transformed'!$A$5:$A$185,0),MATCH(BJ$4,'Data transformed'!$4:$4,0)-1)), (MIN(MAX(OFFSET('Data transformed'!$A$4,MATCH($A48,'Data transformed'!$A$5:$A$185,0),MATCH(BJ$4,'Data transformed'!$4:$4,0)-1),$O48),$P48)-$O48)/$Q48*100,"NA"))</f>
        <v>70</v>
      </c>
      <c r="BK48" s="104" t="n">
        <f aca="true">IF($L48="","",IF(ISNUMBER(OFFSET('Data transformed'!$A$4,MATCH($A48,'Data transformed'!$A$5:$A$185,0),MATCH(BK$4,'Data transformed'!$4:$4,0)-1)), (MIN(MAX(OFFSET('Data transformed'!$A$4,MATCH($A48,'Data transformed'!$A$5:$A$185,0),MATCH(BK$4,'Data transformed'!$4:$4,0)-1),$O48),$P48)-$O48)/$Q48*100,"NA"))</f>
        <v>60</v>
      </c>
      <c r="BL48" s="104" t="n">
        <f aca="true">IF($L48="","",IF(ISNUMBER(OFFSET('Data transformed'!$A$4,MATCH($A48,'Data transformed'!$A$5:$A$185,0),MATCH(BL$4,'Data transformed'!$4:$4,0)-1)), (MIN(MAX(OFFSET('Data transformed'!$A$4,MATCH($A48,'Data transformed'!$A$5:$A$185,0),MATCH(BL$4,'Data transformed'!$4:$4,0)-1),$O48),$P48)-$O48)/$Q48*100,"NA"))</f>
        <v>20</v>
      </c>
      <c r="BM48" s="104" t="n">
        <f aca="true">IF($L48="","",IF(ISNUMBER(OFFSET('Data transformed'!$A$4,MATCH($A48,'Data transformed'!$A$5:$A$185,0),MATCH(BM$4,'Data transformed'!$4:$4,0)-1)), (MIN(MAX(OFFSET('Data transformed'!$A$4,MATCH($A48,'Data transformed'!$A$5:$A$185,0),MATCH(BM$4,'Data transformed'!$4:$4,0)-1),$O48),$P48)-$O48)/$Q48*100,"NA"))</f>
        <v>80</v>
      </c>
      <c r="BN48" s="104" t="n">
        <f aca="true">IF($L48="","",IF(ISNUMBER(OFFSET('Data transformed'!$A$4,MATCH($A48,'Data transformed'!$A$5:$A$185,0),MATCH(BN$4,'Data transformed'!$4:$4,0)-1)), (MIN(MAX(OFFSET('Data transformed'!$A$4,MATCH($A48,'Data transformed'!$A$5:$A$185,0),MATCH(BN$4,'Data transformed'!$4:$4,0)-1),$O48),$P48)-$O48)/$Q48*100,"NA"))</f>
        <v>20</v>
      </c>
      <c r="BO48" s="104" t="n">
        <f aca="true">IF($L48="","",IF(ISNUMBER(OFFSET('Data transformed'!$A$4,MATCH($A48,'Data transformed'!$A$5:$A$185,0),MATCH(BO$4,'Data transformed'!$4:$4,0)-1)), (MIN(MAX(OFFSET('Data transformed'!$A$4,MATCH($A48,'Data transformed'!$A$5:$A$185,0),MATCH(BO$4,'Data transformed'!$4:$4,0)-1),$O48),$P48)-$O48)/$Q48*100,"NA"))</f>
        <v>80</v>
      </c>
      <c r="BP48" s="104" t="n">
        <f aca="true">IF($L48="","",IF(ISNUMBER(OFFSET('Data transformed'!$A$4,MATCH($A48,'Data transformed'!$A$5:$A$185,0),MATCH(BP$4,'Data transformed'!$4:$4,0)-1)), (MIN(MAX(OFFSET('Data transformed'!$A$4,MATCH($A48,'Data transformed'!$A$5:$A$185,0),MATCH(BP$4,'Data transformed'!$4:$4,0)-1),$O48),$P48)-$O48)/$Q48*100,"NA"))</f>
        <v>50</v>
      </c>
      <c r="BQ48" s="104" t="n">
        <f aca="true">IF($L48="","",IF(ISNUMBER(OFFSET('Data transformed'!$A$4,MATCH($A48,'Data transformed'!$A$5:$A$185,0),MATCH(BQ$4,'Data transformed'!$4:$4,0)-1)), (MIN(MAX(OFFSET('Data transformed'!$A$4,MATCH($A48,'Data transformed'!$A$5:$A$185,0),MATCH(BQ$4,'Data transformed'!$4:$4,0)-1),$O48),$P48)-$O48)/$Q48*100,"NA"))</f>
        <v>20</v>
      </c>
      <c r="BR48" s="104" t="n">
        <f aca="true">IF($L48="","",IF(ISNUMBER(OFFSET('Data transformed'!$A$4,MATCH($A48,'Data transformed'!$A$5:$A$185,0),MATCH(BR$4,'Data transformed'!$4:$4,0)-1)), (MIN(MAX(OFFSET('Data transformed'!$A$4,MATCH($A48,'Data transformed'!$A$5:$A$185,0),MATCH(BR$4,'Data transformed'!$4:$4,0)-1),$O48),$P48)-$O48)/$Q48*100,"NA"))</f>
        <v>20</v>
      </c>
      <c r="BS48" s="104" t="n">
        <f aca="true">IF($L48="","",IF(ISNUMBER(OFFSET('Data transformed'!$A$4,MATCH($A48,'Data transformed'!$A$5:$A$185,0),MATCH(BS$4,'Data transformed'!$4:$4,0)-1)), (MIN(MAX(OFFSET('Data transformed'!$A$4,MATCH($A48,'Data transformed'!$A$5:$A$185,0),MATCH(BS$4,'Data transformed'!$4:$4,0)-1),$O48),$P48)-$O48)/$Q48*100,"NA"))</f>
        <v>80</v>
      </c>
      <c r="BT48" s="104" t="n">
        <f aca="true">IF($L48="","",IF(ISNUMBER(OFFSET('Data transformed'!$A$4,MATCH($A48,'Data transformed'!$A$5:$A$185,0),MATCH(BT$4,'Data transformed'!$4:$4,0)-1)), (MIN(MAX(OFFSET('Data transformed'!$A$4,MATCH($A48,'Data transformed'!$A$5:$A$185,0),MATCH(BT$4,'Data transformed'!$4:$4,0)-1),$O48),$P48)-$O48)/$Q48*100,"NA"))</f>
        <v>80</v>
      </c>
      <c r="BU48" s="104" t="n">
        <f aca="true">IF($L48="","",IF(ISNUMBER(OFFSET('Data transformed'!$A$4,MATCH($A48,'Data transformed'!$A$5:$A$185,0),MATCH(BU$4,'Data transformed'!$4:$4,0)-1)), (MIN(MAX(OFFSET('Data transformed'!$A$4,MATCH($A48,'Data transformed'!$A$5:$A$185,0),MATCH(BU$4,'Data transformed'!$4:$4,0)-1),$O48),$P48)-$O48)/$Q48*100,"NA"))</f>
        <v>60</v>
      </c>
      <c r="BV48" s="104" t="n">
        <f aca="true">IF($L48="","",IF(ISNUMBER(OFFSET('Data transformed'!$A$4,MATCH($A48,'Data transformed'!$A$5:$A$185,0),MATCH(BV$4,'Data transformed'!$4:$4,0)-1)), (MIN(MAX(OFFSET('Data transformed'!$A$4,MATCH($A48,'Data transformed'!$A$5:$A$185,0),MATCH(BV$4,'Data transformed'!$4:$4,0)-1),$O48),$P48)-$O48)/$Q48*100,"NA"))</f>
        <v>40</v>
      </c>
      <c r="BW48" s="104" t="n">
        <f aca="true">IF($L48="","",IF(ISNUMBER(OFFSET('Data transformed'!$A$4,MATCH($A48,'Data transformed'!$A$5:$A$185,0),MATCH(BW$4,'Data transformed'!$4:$4,0)-1)), (MIN(MAX(OFFSET('Data transformed'!$A$4,MATCH($A48,'Data transformed'!$A$5:$A$185,0),MATCH(BW$4,'Data transformed'!$4:$4,0)-1),$O48),$P48)-$O48)/$Q48*100,"NA"))</f>
        <v>60</v>
      </c>
      <c r="BX48" s="104" t="n">
        <f aca="true">IF($L48="","",IF(ISNUMBER(OFFSET('Data transformed'!$A$4,MATCH($A48,'Data transformed'!$A$5:$A$185,0),MATCH(BX$4,'Data transformed'!$4:$4,0)-1)), (MIN(MAX(OFFSET('Data transformed'!$A$4,MATCH($A48,'Data transformed'!$A$5:$A$185,0),MATCH(BX$4,'Data transformed'!$4:$4,0)-1),$O48),$P48)-$O48)/$Q48*100,"NA"))</f>
        <v>40</v>
      </c>
      <c r="BY48" s="104" t="n">
        <f aca="true">IF($L48="","",IF(ISNUMBER(OFFSET('Data transformed'!$A$4,MATCH($A48,'Data transformed'!$A$5:$A$185,0),MATCH(BY$4,'Data transformed'!$4:$4,0)-1)), (MIN(MAX(OFFSET('Data transformed'!$A$4,MATCH($A48,'Data transformed'!$A$5:$A$185,0),MATCH(BY$4,'Data transformed'!$4:$4,0)-1),$O48),$P48)-$O48)/$Q48*100,"NA"))</f>
        <v>20</v>
      </c>
      <c r="BZ48" s="104" t="n">
        <f aca="true">IF($L48="","",IF(ISNUMBER(OFFSET('Data transformed'!$A$4,MATCH($A48,'Data transformed'!$A$5:$A$185,0),MATCH(BZ$4,'Data transformed'!$4:$4,0)-1)), (MIN(MAX(OFFSET('Data transformed'!$A$4,MATCH($A48,'Data transformed'!$A$5:$A$185,0),MATCH(BZ$4,'Data transformed'!$4:$4,0)-1),$O48),$P48)-$O48)/$Q48*100,"NA"))</f>
        <v>60</v>
      </c>
      <c r="CA48" s="104" t="n">
        <f aca="true">IF($L48="","",IF(ISNUMBER(OFFSET('Data transformed'!$A$4,MATCH($A48,'Data transformed'!$A$5:$A$185,0),MATCH(CA$4,'Data transformed'!$4:$4,0)-1)), (MIN(MAX(OFFSET('Data transformed'!$A$4,MATCH($A48,'Data transformed'!$A$5:$A$185,0),MATCH(CA$4,'Data transformed'!$4:$4,0)-1),$O48),$P48)-$O48)/$Q48*100,"NA"))</f>
        <v>20</v>
      </c>
      <c r="CB48" s="104" t="n">
        <f aca="true">IF($L48="","",IF(ISNUMBER(OFFSET('Data transformed'!$A$4,MATCH($A48,'Data transformed'!$A$5:$A$185,0),MATCH(CB$4,'Data transformed'!$4:$4,0)-1)), (MIN(MAX(OFFSET('Data transformed'!$A$4,MATCH($A48,'Data transformed'!$A$5:$A$185,0),MATCH(CB$4,'Data transformed'!$4:$4,0)-1),$O48),$P48)-$O48)/$Q48*100,"NA"))</f>
        <v>100</v>
      </c>
      <c r="CC48" s="104" t="n">
        <f aca="true">IF($L48="","",IF(ISNUMBER(OFFSET('Data transformed'!$A$4,MATCH($A48,'Data transformed'!$A$5:$A$185,0),MATCH(CC$4,'Data transformed'!$4:$4,0)-1)), (MIN(MAX(OFFSET('Data transformed'!$A$4,MATCH($A48,'Data transformed'!$A$5:$A$185,0),MATCH(CC$4,'Data transformed'!$4:$4,0)-1),$O48),$P48)-$O48)/$Q48*100,"NA"))</f>
        <v>80</v>
      </c>
      <c r="CD48" s="104" t="n">
        <f aca="true">IF($L48="","",IF(ISNUMBER(OFFSET('Data transformed'!$A$4,MATCH($A48,'Data transformed'!$A$5:$A$185,0),MATCH(CD$4,'Data transformed'!$4:$4,0)-1)), (MIN(MAX(OFFSET('Data transformed'!$A$4,MATCH($A48,'Data transformed'!$A$5:$A$185,0),MATCH(CD$4,'Data transformed'!$4:$4,0)-1),$O48),$P48)-$O48)/$Q48*100,"NA"))</f>
        <v>40</v>
      </c>
      <c r="CE48" s="104" t="n">
        <f aca="true">IF($L48="","",IF(ISNUMBER(OFFSET('Data transformed'!$A$4,MATCH($A48,'Data transformed'!$A$5:$A$185,0),MATCH(CE$4,'Data transformed'!$4:$4,0)-1)), (MIN(MAX(OFFSET('Data transformed'!$A$4,MATCH($A48,'Data transformed'!$A$5:$A$185,0),MATCH(CE$4,'Data transformed'!$4:$4,0)-1),$O48),$P48)-$O48)/$Q48*100,"NA"))</f>
        <v>70</v>
      </c>
      <c r="CF48" s="104" t="n">
        <f aca="true">IF($L48="","",IF(ISNUMBER(OFFSET('Data transformed'!$A$4,MATCH($A48,'Data transformed'!$A$5:$A$185,0),MATCH(CF$4,'Data transformed'!$4:$4,0)-1)), (MIN(MAX(OFFSET('Data transformed'!$A$4,MATCH($A48,'Data transformed'!$A$5:$A$185,0),MATCH(CF$4,'Data transformed'!$4:$4,0)-1),$O48),$P48)-$O48)/$Q48*100,"NA"))</f>
        <v>80</v>
      </c>
      <c r="CG48" s="104" t="n">
        <f aca="true">IF($L48="","",IF(ISNUMBER(OFFSET('Data transformed'!$A$4,MATCH($A48,'Data transformed'!$A$5:$A$185,0),MATCH(CG$4,'Data transformed'!$4:$4,0)-1)), (MIN(MAX(OFFSET('Data transformed'!$A$4,MATCH($A48,'Data transformed'!$A$5:$A$185,0),MATCH(CG$4,'Data transformed'!$4:$4,0)-1),$O48),$P48)-$O48)/$Q48*100,"NA"))</f>
        <v>60</v>
      </c>
      <c r="CH48" s="104" t="n">
        <f aca="true">IF($L48="","",IF(ISNUMBER(OFFSET('Data transformed'!$A$4,MATCH($A48,'Data transformed'!$A$5:$A$185,0),MATCH(CH$4,'Data transformed'!$4:$4,0)-1)), (MIN(MAX(OFFSET('Data transformed'!$A$4,MATCH($A48,'Data transformed'!$A$5:$A$185,0),MATCH(CH$4,'Data transformed'!$4:$4,0)-1),$O48),$P48)-$O48)/$Q48*100,"NA"))</f>
        <v>60</v>
      </c>
      <c r="CI48" s="104" t="n">
        <f aca="true">IF($L48="","",IF(ISNUMBER(OFFSET('Data transformed'!$A$4,MATCH($A48,'Data transformed'!$A$5:$A$185,0),MATCH(CI$4,'Data transformed'!$4:$4,0)-1)), (MIN(MAX(OFFSET('Data transformed'!$A$4,MATCH($A48,'Data transformed'!$A$5:$A$185,0),MATCH(CI$4,'Data transformed'!$4:$4,0)-1),$O48),$P48)-$O48)/$Q48*100,"NA"))</f>
        <v>80</v>
      </c>
      <c r="CJ48" s="104" t="n">
        <f aca="true">IF($L48="","",IF(ISNUMBER(OFFSET('Data transformed'!$A$4,MATCH($A48,'Data transformed'!$A$5:$A$185,0),MATCH(CJ$4,'Data transformed'!$4:$4,0)-1)), (MIN(MAX(OFFSET('Data transformed'!$A$4,MATCH($A48,'Data transformed'!$A$5:$A$185,0),MATCH(CJ$4,'Data transformed'!$4:$4,0)-1),$O48),$P48)-$O48)/$Q48*100,"NA"))</f>
        <v>30</v>
      </c>
      <c r="CK48" s="104" t="n">
        <f aca="true">IF($L48="","",IF(ISNUMBER(OFFSET('Data transformed'!$A$4,MATCH($A48,'Data transformed'!$A$5:$A$185,0),MATCH(CK$4,'Data transformed'!$4:$4,0)-1)), (MIN(MAX(OFFSET('Data transformed'!$A$4,MATCH($A48,'Data transformed'!$A$5:$A$185,0),MATCH(CK$4,'Data transformed'!$4:$4,0)-1),$O48),$P48)-$O48)/$Q48*100,"NA"))</f>
        <v>40</v>
      </c>
      <c r="CL48" s="104" t="n">
        <f aca="true">IF($L48="","",IF(ISNUMBER(OFFSET('Data transformed'!$A$4,MATCH($A48,'Data transformed'!$A$5:$A$185,0),MATCH(CL$4,'Data transformed'!$4:$4,0)-1)), (MIN(MAX(OFFSET('Data transformed'!$A$4,MATCH($A48,'Data transformed'!$A$5:$A$185,0),MATCH(CL$4,'Data transformed'!$4:$4,0)-1),$O48),$P48)-$O48)/$Q48*100,"NA"))</f>
        <v>20</v>
      </c>
      <c r="CM48" s="104" t="n">
        <f aca="true">IF($L48="","",IF(ISNUMBER(OFFSET('Data transformed'!$A$4,MATCH($A48,'Data transformed'!$A$5:$A$185,0),MATCH(CM$4,'Data transformed'!$4:$4,0)-1)), (MIN(MAX(OFFSET('Data transformed'!$A$4,MATCH($A48,'Data transformed'!$A$5:$A$185,0),MATCH(CM$4,'Data transformed'!$4:$4,0)-1),$O48),$P48)-$O48)/$Q48*100,"NA"))</f>
        <v>80</v>
      </c>
      <c r="CN48" s="104" t="n">
        <f aca="true">IF($L48="","",IF(ISNUMBER(OFFSET('Data transformed'!$A$4,MATCH($A48,'Data transformed'!$A$5:$A$185,0),MATCH(CN$4,'Data transformed'!$4:$4,0)-1)), (MIN(MAX(OFFSET('Data transformed'!$A$4,MATCH($A48,'Data transformed'!$A$5:$A$185,0),MATCH(CN$4,'Data transformed'!$4:$4,0)-1),$O48),$P48)-$O48)/$Q48*100,"NA"))</f>
        <v>80</v>
      </c>
      <c r="CO48" s="104" t="n">
        <f aca="true">IF($L48="","",IF(ISNUMBER(OFFSET('Data transformed'!$A$4,MATCH($A48,'Data transformed'!$A$5:$A$185,0),MATCH(CO$4,'Data transformed'!$4:$4,0)-1)), (MIN(MAX(OFFSET('Data transformed'!$A$4,MATCH($A48,'Data transformed'!$A$5:$A$185,0),MATCH(CO$4,'Data transformed'!$4:$4,0)-1),$O48),$P48)-$O48)/$Q48*100,"NA"))</f>
        <v>40</v>
      </c>
      <c r="CP48" s="104" t="n">
        <f aca="true">IF($L48="","",IF(ISNUMBER(OFFSET('Data transformed'!$A$4,MATCH($A48,'Data transformed'!$A$5:$A$185,0),MATCH(CP$4,'Data transformed'!$4:$4,0)-1)), (MIN(MAX(OFFSET('Data transformed'!$A$4,MATCH($A48,'Data transformed'!$A$5:$A$185,0),MATCH(CP$4,'Data transformed'!$4:$4,0)-1),$O48),$P48)-$O48)/$Q48*100,"NA"))</f>
        <v>40</v>
      </c>
      <c r="CQ48" s="104" t="n">
        <f aca="true">IF($L48="","",IF(ISNUMBER(OFFSET('Data transformed'!$A$4,MATCH($A48,'Data transformed'!$A$5:$A$185,0),MATCH(CQ$4,'Data transformed'!$4:$4,0)-1)), (MIN(MAX(OFFSET('Data transformed'!$A$4,MATCH($A48,'Data transformed'!$A$5:$A$185,0),MATCH(CQ$4,'Data transformed'!$4:$4,0)-1),$O48),$P48)-$O48)/$Q48*100,"NA"))</f>
        <v>40</v>
      </c>
      <c r="CR48" s="104" t="n">
        <f aca="true">IF($L48="","",IF(ISNUMBER(OFFSET('Data transformed'!$A$4,MATCH($A48,'Data transformed'!$A$5:$A$185,0),MATCH(CR$4,'Data transformed'!$4:$4,0)-1)), (MIN(MAX(OFFSET('Data transformed'!$A$4,MATCH($A48,'Data transformed'!$A$5:$A$185,0),MATCH(CR$4,'Data transformed'!$4:$4,0)-1),$O48),$P48)-$O48)/$Q48*100,"NA"))</f>
        <v>90</v>
      </c>
      <c r="CS48" s="104" t="n">
        <f aca="true">IF($L48="","",IF(ISNUMBER(OFFSET('Data transformed'!$A$4,MATCH($A48,'Data transformed'!$A$5:$A$185,0),MATCH(CS$4,'Data transformed'!$4:$4,0)-1)), (MIN(MAX(OFFSET('Data transformed'!$A$4,MATCH($A48,'Data transformed'!$A$5:$A$185,0),MATCH(CS$4,'Data transformed'!$4:$4,0)-1),$O48),$P48)-$O48)/$Q48*100,"NA"))</f>
        <v>30</v>
      </c>
      <c r="CT48" s="104" t="n">
        <f aca="true">IF($L48="","",IF(ISNUMBER(OFFSET('Data transformed'!$A$4,MATCH($A48,'Data transformed'!$A$5:$A$185,0),MATCH(CT$4,'Data transformed'!$4:$4,0)-1)), (MIN(MAX(OFFSET('Data transformed'!$A$4,MATCH($A48,'Data transformed'!$A$5:$A$185,0),MATCH(CT$4,'Data transformed'!$4:$4,0)-1),$O48),$P48)-$O48)/$Q48*100,"NA"))</f>
        <v>100</v>
      </c>
      <c r="CU48" s="104" t="n">
        <f aca="true">IF($L48="","",IF(ISNUMBER(OFFSET('Data transformed'!$A$4,MATCH($A48,'Data transformed'!$A$5:$A$185,0),MATCH(CU$4,'Data transformed'!$4:$4,0)-1)), (MIN(MAX(OFFSET('Data transformed'!$A$4,MATCH($A48,'Data transformed'!$A$5:$A$185,0),MATCH(CU$4,'Data transformed'!$4:$4,0)-1),$O48),$P48)-$O48)/$Q48*100,"NA"))</f>
        <v>20</v>
      </c>
      <c r="CV48" s="104" t="str">
        <f aca="true">IF($L48="","",IF(ISNUMBER(OFFSET('Data transformed'!$A$4,MATCH($A48,'Data transformed'!$A$5:$A$185,0),MATCH(CV$4,'Data transformed'!$4:$4,0)-1)), (MIN(MAX(OFFSET('Data transformed'!$A$4,MATCH($A48,'Data transformed'!$A$5:$A$185,0),MATCH(CV$4,'Data transformed'!$4:$4,0)-1),$O48),$P48)-$O48)/$Q48*100,"NA"))</f>
        <v>NA</v>
      </c>
      <c r="CW48" s="104" t="n">
        <f aca="true">IF($L48="","",IF(ISNUMBER(OFFSET('Data transformed'!$A$4,MATCH($A48,'Data transformed'!$A$5:$A$185,0),MATCH(CW$4,'Data transformed'!$4:$4,0)-1)), (MIN(MAX(OFFSET('Data transformed'!$A$4,MATCH($A48,'Data transformed'!$A$5:$A$185,0),MATCH(CW$4,'Data transformed'!$4:$4,0)-1),$O48),$P48)-$O48)/$Q48*100,"NA"))</f>
        <v>20</v>
      </c>
    </row>
    <row r="49" s="103" customFormat="true" ht="15.5" hidden="false" customHeight="false" outlineLevel="0" collapsed="false">
      <c r="A49" s="107" t="n">
        <v>2142</v>
      </c>
      <c r="B49" s="107" t="n">
        <v>4</v>
      </c>
      <c r="C49" s="103" t="str">
        <f aca="true">IF(ISBLANK(OFFSET('outliers treatment'!$A$3,MATCH($A49,'outliers treatment'!$A$4:$A$154,0),MATCH(C$4,'outliers treatment'!$4:$4,0)-1)),"",OFFSET('outliers treatment'!$A$3,MATCH($A49,'outliers treatment'!$A$4:$A$154,0),MATCH(C$4,'outliers treatment'!$4:$4,0)-1))</f>
        <v/>
      </c>
      <c r="D49" s="103" t="str">
        <f aca="true">IF(ISBLANK(OFFSET('outliers treatment'!$A$3,MATCH($A49,'outliers treatment'!$A$4:$A$154,0),MATCH(D$4,'outliers treatment'!$4:$4,0)-1)),"",OFFSET('outliers treatment'!$A$3,MATCH($A49,'outliers treatment'!$A$4:$A$154,0),MATCH(D$4,'outliers treatment'!$4:$4,0)-1))</f>
        <v>Expert assessment data - C.3.5</v>
      </c>
      <c r="E49" s="103" t="str">
        <f aca="true">IF(ISBLANK(OFFSET('outliers treatment'!$A$3,MATCH($A49,'outliers treatment'!$A$4:$A$154,0),MATCH(E$4,'outliers treatment'!$4:$4,0)-1)),"",OFFSET('outliers treatment'!$A$3,MATCH($A49,'outliers treatment'!$A$4:$A$154,0),MATCH(E$4,'outliers treatment'!$4:$4,0)-1))</f>
        <v>Expert assessment data -  As a consumer expert, how satisfied are you with the following in your country in 2020? - Safety laws</v>
      </c>
      <c r="F49" s="103" t="str">
        <f aca="true">IF(ISBLANK(OFFSET('outliers treatment'!$A$3,MATCH($A49,'outliers treatment'!$A$4:$A$154,0),MATCH(F$4,'outliers treatment'!$4:$4,0)-1)),"",OFFSET('outliers treatment'!$A$3,MATCH($A49,'outliers treatment'!$A$4:$A$154,0),MATCH(F$4,'outliers treatment'!$4:$4,0)-1))</f>
        <v/>
      </c>
      <c r="G49" s="103" t="str">
        <f aca="true">IF(ISBLANK(OFFSET('outliers treatment'!$A$3,MATCH($A49,'outliers treatment'!$A$4:$A$154,0),MATCH(G$4,'outliers treatment'!$4:$4,0)-1)),"",OFFSET('outliers treatment'!$A$3,MATCH($A49,'outliers treatment'!$A$4:$A$154,0),MATCH(G$4,'outliers treatment'!$4:$4,0)-1))</f>
        <v/>
      </c>
      <c r="H49" s="103" t="str">
        <f aca="true">IF(ISBLANK(OFFSET('outliers treatment'!$A$3,MATCH($A49,'outliers treatment'!$A$4:$A$154,0),MATCH(H$4,'outliers treatment'!$4:$4,0)-1)),"",OFFSET('outliers treatment'!$A$3,MATCH($A49,'outliers treatment'!$A$4:$A$154,0),MATCH(H$4,'outliers treatment'!$4:$4,0)-1))</f>
        <v/>
      </c>
      <c r="I49" s="103" t="str">
        <f aca="true">IF(ISBLANK(OFFSET('outliers treatment'!$A$3,MATCH($A49,'outliers treatment'!$A$4:$A$154,0),MATCH(I$4,'outliers treatment'!$4:$4,0)-1)),"",OFFSET('outliers treatment'!$A$3,MATCH($A49,'outliers treatment'!$A$4:$A$154,0),MATCH(I$4,'outliers treatment'!$4:$4,0)-1))</f>
        <v/>
      </c>
      <c r="J49" s="104" t="n">
        <f aca="false" t="array" ref="J49:J49">MIN(IF(ISNUMBER(V49:CW49),V49:CW49))</f>
        <v>0</v>
      </c>
      <c r="K49" s="103" t="n">
        <f aca="false" t="array" ref="K49:K49">MAX(IF(ISNUMBER(V49:CW49),V49:CW49))</f>
        <v>100</v>
      </c>
      <c r="L49" s="103" t="n">
        <f aca="true">IF(ISBLANK(OFFSET('outliers treatment'!$A$3,MATCH($A49,'outliers treatment'!$A$4:$A$154,0),MATCH(L$4,'outliers treatment'!$4:$4,0)-1)),"",OFFSET('outliers treatment'!$A$3,MATCH($A49,'outliers treatment'!$A$4:$A$154,0),MATCH(L$4,'outliers treatment'!$4:$4,0)-1))</f>
        <v>3</v>
      </c>
      <c r="M49" s="103" t="n">
        <f aca="true">IF(ISBLANK(OFFSET('outliers treatment'!$A$3,MATCH($A49,'outliers treatment'!$A$4:$A$154,0),MATCH(M$4,'outliers treatment'!$4:$4,0)-1)),"",OFFSET('outliers treatment'!$A$3,MATCH($A49,'outliers treatment'!$A$4:$A$154,0),MATCH(M$4,'outliers treatment'!$4:$4,0)-1))</f>
        <v>5</v>
      </c>
      <c r="N49" s="103" t="n">
        <f aca="true">IF(ISBLANK(OFFSET('outliers treatment'!$A$3,MATCH($A49,'outliers treatment'!$A$4:$A$154,0),MATCH(N$4,'outliers treatment'!$4:$4,0)-1)),"",OFFSET('outliers treatment'!$A$3,MATCH($A49,'outliers treatment'!$A$4:$A$154,0),MATCH(N$4,'outliers treatment'!$4:$4,0)-1))</f>
        <v>2</v>
      </c>
      <c r="O49" s="103" t="n">
        <f aca="true">IF(ISBLANK(OFFSET('outliers treatment'!$A$3,MATCH($A49,'outliers treatment'!$A$4:$A$154,0),MATCH(O$4,'outliers treatment'!$4:$4,0)-1)),"",OFFSET('outliers treatment'!$A$3,MATCH($A49,'outliers treatment'!$A$4:$A$154,0),MATCH(O$4,'outliers treatment'!$4:$4,0)-1))</f>
        <v>1</v>
      </c>
      <c r="P49" s="103" t="n">
        <f aca="true">IF(ISBLANK(OFFSET('outliers treatment'!$A$3,MATCH($A49,'outliers treatment'!$A$4:$A$154,0),MATCH(P$4,'outliers treatment'!$4:$4,0)-1)),"",OFFSET('outliers treatment'!$A$3,MATCH($A49,'outliers treatment'!$A$4:$A$154,0),MATCH(P$4,'outliers treatment'!$4:$4,0)-1))</f>
        <v>6</v>
      </c>
      <c r="Q49" s="103" t="n">
        <f aca="false">IFERROR(P49-O49,"")</f>
        <v>5</v>
      </c>
      <c r="R49" s="105" t="n">
        <f aca="false" t="array" ref="R49:R49">IFERROR(SKEW(IF(ISNUMBER(V49:CW49),V49:CW49,"")),"")</f>
        <v>-0.245474750107266</v>
      </c>
      <c r="S49" s="103" t="n">
        <v>0</v>
      </c>
      <c r="T49" s="103" t="n">
        <v>0.5</v>
      </c>
      <c r="U49" s="106" t="n">
        <f aca="false" t="array" ref="U49:U49">IF(B49&lt;4,"",1-IFERROR(SUM(ISNUMBER(V49:CW49)*(1-$V$3:$CW$3))/COUNTIF($V$3:$CW$3,0),0))</f>
        <v>0.0375</v>
      </c>
      <c r="V49" s="104" t="n">
        <f aca="true">IF($L49="","",IF(ISNUMBER(OFFSET('Data transformed'!$A$4,MATCH($A49,'Data transformed'!$A$5:$A$185,0),MATCH(V$4,'Data transformed'!$4:$4,0)-1)), (MIN(MAX(OFFSET('Data transformed'!$A$4,MATCH($A49,'Data transformed'!$A$5:$A$185,0),MATCH(V$4,'Data transformed'!$4:$4,0)-1),$O49),$P49)-$O49)/$Q49*100,"NA"))</f>
        <v>50</v>
      </c>
      <c r="W49" s="104" t="n">
        <f aca="true">IF($L49="","",IF(ISNUMBER(OFFSET('Data transformed'!$A$4,MATCH($A49,'Data transformed'!$A$5:$A$185,0),MATCH(W$4,'Data transformed'!$4:$4,0)-1)), (MIN(MAX(OFFSET('Data transformed'!$A$4,MATCH($A49,'Data transformed'!$A$5:$A$185,0),MATCH(W$4,'Data transformed'!$4:$4,0)-1),$O49),$P49)-$O49)/$Q49*100,"NA"))</f>
        <v>60</v>
      </c>
      <c r="X49" s="104" t="n">
        <f aca="true">IF($L49="","",IF(ISNUMBER(OFFSET('Data transformed'!$A$4,MATCH($A49,'Data transformed'!$A$5:$A$185,0),MATCH(X$4,'Data transformed'!$4:$4,0)-1)), (MIN(MAX(OFFSET('Data transformed'!$A$4,MATCH($A49,'Data transformed'!$A$5:$A$185,0),MATCH(X$4,'Data transformed'!$4:$4,0)-1),$O49),$P49)-$O49)/$Q49*100,"NA"))</f>
        <v>100</v>
      </c>
      <c r="Y49" s="104" t="n">
        <f aca="true">IF($L49="","",IF(ISNUMBER(OFFSET('Data transformed'!$A$4,MATCH($A49,'Data transformed'!$A$5:$A$185,0),MATCH(Y$4,'Data transformed'!$4:$4,0)-1)), (MIN(MAX(OFFSET('Data transformed'!$A$4,MATCH($A49,'Data transformed'!$A$5:$A$185,0),MATCH(Y$4,'Data transformed'!$4:$4,0)-1),$O49),$P49)-$O49)/$Q49*100,"NA"))</f>
        <v>40</v>
      </c>
      <c r="Z49" s="104" t="n">
        <f aca="true">IF($L49="","",IF(ISNUMBER(OFFSET('Data transformed'!$A$4,MATCH($A49,'Data transformed'!$A$5:$A$185,0),MATCH(Z$4,'Data transformed'!$4:$4,0)-1)), (MIN(MAX(OFFSET('Data transformed'!$A$4,MATCH($A49,'Data transformed'!$A$5:$A$185,0),MATCH(Z$4,'Data transformed'!$4:$4,0)-1),$O49),$P49)-$O49)/$Q49*100,"NA"))</f>
        <v>80</v>
      </c>
      <c r="AA49" s="104" t="n">
        <f aca="true">IF($L49="","",IF(ISNUMBER(OFFSET('Data transformed'!$A$4,MATCH($A49,'Data transformed'!$A$5:$A$185,0),MATCH(AA$4,'Data transformed'!$4:$4,0)-1)), (MIN(MAX(OFFSET('Data transformed'!$A$4,MATCH($A49,'Data transformed'!$A$5:$A$185,0),MATCH(AA$4,'Data transformed'!$4:$4,0)-1),$O49),$P49)-$O49)/$Q49*100,"NA"))</f>
        <v>40</v>
      </c>
      <c r="AB49" s="104" t="n">
        <f aca="true">IF($L49="","",IF(ISNUMBER(OFFSET('Data transformed'!$A$4,MATCH($A49,'Data transformed'!$A$5:$A$185,0),MATCH(AB$4,'Data transformed'!$4:$4,0)-1)), (MIN(MAX(OFFSET('Data transformed'!$A$4,MATCH($A49,'Data transformed'!$A$5:$A$185,0),MATCH(AB$4,'Data transformed'!$4:$4,0)-1),$O49),$P49)-$O49)/$Q49*100,"NA"))</f>
        <v>60</v>
      </c>
      <c r="AC49" s="104" t="n">
        <f aca="true">IF($L49="","",IF(ISNUMBER(OFFSET('Data transformed'!$A$4,MATCH($A49,'Data transformed'!$A$5:$A$185,0),MATCH(AC$4,'Data transformed'!$4:$4,0)-1)), (MIN(MAX(OFFSET('Data transformed'!$A$4,MATCH($A49,'Data transformed'!$A$5:$A$185,0),MATCH(AC$4,'Data transformed'!$4:$4,0)-1),$O49),$P49)-$O49)/$Q49*100,"NA"))</f>
        <v>40</v>
      </c>
      <c r="AD49" s="104" t="str">
        <f aca="true">IF($L49="","",IF(ISNUMBER(OFFSET('Data transformed'!$A$4,MATCH($A49,'Data transformed'!$A$5:$A$185,0),MATCH(AD$4,'Data transformed'!$4:$4,0)-1)), (MIN(MAX(OFFSET('Data transformed'!$A$4,MATCH($A49,'Data transformed'!$A$5:$A$185,0),MATCH(AD$4,'Data transformed'!$4:$4,0)-1),$O49),$P49)-$O49)/$Q49*100,"NA"))</f>
        <v>NA</v>
      </c>
      <c r="AE49" s="104" t="n">
        <f aca="true">IF($L49="","",IF(ISNUMBER(OFFSET('Data transformed'!$A$4,MATCH($A49,'Data transformed'!$A$5:$A$185,0),MATCH(AE$4,'Data transformed'!$4:$4,0)-1)), (MIN(MAX(OFFSET('Data transformed'!$A$4,MATCH($A49,'Data transformed'!$A$5:$A$185,0),MATCH(AE$4,'Data transformed'!$4:$4,0)-1),$O49),$P49)-$O49)/$Q49*100,"NA"))</f>
        <v>80</v>
      </c>
      <c r="AF49" s="104" t="n">
        <f aca="true">IF($L49="","",IF(ISNUMBER(OFFSET('Data transformed'!$A$4,MATCH($A49,'Data transformed'!$A$5:$A$185,0),MATCH(AF$4,'Data transformed'!$4:$4,0)-1)), (MIN(MAX(OFFSET('Data transformed'!$A$4,MATCH($A49,'Data transformed'!$A$5:$A$185,0),MATCH(AF$4,'Data transformed'!$4:$4,0)-1),$O49),$P49)-$O49)/$Q49*100,"NA"))</f>
        <v>80</v>
      </c>
      <c r="AG49" s="104" t="n">
        <f aca="true">IF($L49="","",IF(ISNUMBER(OFFSET('Data transformed'!$A$4,MATCH($A49,'Data transformed'!$A$5:$A$185,0),MATCH(AG$4,'Data transformed'!$4:$4,0)-1)), (MIN(MAX(OFFSET('Data transformed'!$A$4,MATCH($A49,'Data transformed'!$A$5:$A$185,0),MATCH(AG$4,'Data transformed'!$4:$4,0)-1),$O49),$P49)-$O49)/$Q49*100,"NA"))</f>
        <v>60</v>
      </c>
      <c r="AH49" s="104" t="n">
        <f aca="true">IF($L49="","",IF(ISNUMBER(OFFSET('Data transformed'!$A$4,MATCH($A49,'Data transformed'!$A$5:$A$185,0),MATCH(AH$4,'Data transformed'!$4:$4,0)-1)), (MIN(MAX(OFFSET('Data transformed'!$A$4,MATCH($A49,'Data transformed'!$A$5:$A$185,0),MATCH(AH$4,'Data transformed'!$4:$4,0)-1),$O49),$P49)-$O49)/$Q49*100,"NA"))</f>
        <v>40</v>
      </c>
      <c r="AI49" s="104" t="n">
        <f aca="true">IF($L49="","",IF(ISNUMBER(OFFSET('Data transformed'!$A$4,MATCH($A49,'Data transformed'!$A$5:$A$185,0),MATCH(AI$4,'Data transformed'!$4:$4,0)-1)), (MIN(MAX(OFFSET('Data transformed'!$A$4,MATCH($A49,'Data transformed'!$A$5:$A$185,0),MATCH(AI$4,'Data transformed'!$4:$4,0)-1),$O49),$P49)-$O49)/$Q49*100,"NA"))</f>
        <v>80</v>
      </c>
      <c r="AJ49" s="104" t="n">
        <f aca="true">IF($L49="","",IF(ISNUMBER(OFFSET('Data transformed'!$A$4,MATCH($A49,'Data transformed'!$A$5:$A$185,0),MATCH(AJ$4,'Data transformed'!$4:$4,0)-1)), (MIN(MAX(OFFSET('Data transformed'!$A$4,MATCH($A49,'Data transformed'!$A$5:$A$185,0),MATCH(AJ$4,'Data transformed'!$4:$4,0)-1),$O49),$P49)-$O49)/$Q49*100,"NA"))</f>
        <v>60</v>
      </c>
      <c r="AK49" s="104" t="n">
        <f aca="true">IF($L49="","",IF(ISNUMBER(OFFSET('Data transformed'!$A$4,MATCH($A49,'Data transformed'!$A$5:$A$185,0),MATCH(AK$4,'Data transformed'!$4:$4,0)-1)), (MIN(MAX(OFFSET('Data transformed'!$A$4,MATCH($A49,'Data transformed'!$A$5:$A$185,0),MATCH(AK$4,'Data transformed'!$4:$4,0)-1),$O49),$P49)-$O49)/$Q49*100,"NA"))</f>
        <v>80</v>
      </c>
      <c r="AL49" s="104" t="n">
        <f aca="true">IF($L49="","",IF(ISNUMBER(OFFSET('Data transformed'!$A$4,MATCH($A49,'Data transformed'!$A$5:$A$185,0),MATCH(AL$4,'Data transformed'!$4:$4,0)-1)), (MIN(MAX(OFFSET('Data transformed'!$A$4,MATCH($A49,'Data transformed'!$A$5:$A$185,0),MATCH(AL$4,'Data transformed'!$4:$4,0)-1),$O49),$P49)-$O49)/$Q49*100,"NA"))</f>
        <v>80</v>
      </c>
      <c r="AM49" s="104" t="n">
        <f aca="true">IF($L49="","",IF(ISNUMBER(OFFSET('Data transformed'!$A$4,MATCH($A49,'Data transformed'!$A$5:$A$185,0),MATCH(AM$4,'Data transformed'!$4:$4,0)-1)), (MIN(MAX(OFFSET('Data transformed'!$A$4,MATCH($A49,'Data transformed'!$A$5:$A$185,0),MATCH(AM$4,'Data transformed'!$4:$4,0)-1),$O49),$P49)-$O49)/$Q49*100,"NA"))</f>
        <v>60</v>
      </c>
      <c r="AN49" s="104" t="n">
        <f aca="true">IF($L49="","",IF(ISNUMBER(OFFSET('Data transformed'!$A$4,MATCH($A49,'Data transformed'!$A$5:$A$185,0),MATCH(AN$4,'Data transformed'!$4:$4,0)-1)), (MIN(MAX(OFFSET('Data transformed'!$A$4,MATCH($A49,'Data transformed'!$A$5:$A$185,0),MATCH(AN$4,'Data transformed'!$4:$4,0)-1),$O49),$P49)-$O49)/$Q49*100,"NA"))</f>
        <v>60</v>
      </c>
      <c r="AO49" s="104" t="n">
        <f aca="true">IF($L49="","",IF(ISNUMBER(OFFSET('Data transformed'!$A$4,MATCH($A49,'Data transformed'!$A$5:$A$185,0),MATCH(AO$4,'Data transformed'!$4:$4,0)-1)), (MIN(MAX(OFFSET('Data transformed'!$A$4,MATCH($A49,'Data transformed'!$A$5:$A$185,0),MATCH(AO$4,'Data transformed'!$4:$4,0)-1),$O49),$P49)-$O49)/$Q49*100,"NA"))</f>
        <v>80</v>
      </c>
      <c r="AP49" s="104" t="n">
        <f aca="true">IF($L49="","",IF(ISNUMBER(OFFSET('Data transformed'!$A$4,MATCH($A49,'Data transformed'!$A$5:$A$185,0),MATCH(AP$4,'Data transformed'!$4:$4,0)-1)), (MIN(MAX(OFFSET('Data transformed'!$A$4,MATCH($A49,'Data transformed'!$A$5:$A$185,0),MATCH(AP$4,'Data transformed'!$4:$4,0)-1),$O49),$P49)-$O49)/$Q49*100,"NA"))</f>
        <v>80</v>
      </c>
      <c r="AQ49" s="104" t="n">
        <f aca="true">IF($L49="","",IF(ISNUMBER(OFFSET('Data transformed'!$A$4,MATCH($A49,'Data transformed'!$A$5:$A$185,0),MATCH(AQ$4,'Data transformed'!$4:$4,0)-1)), (MIN(MAX(OFFSET('Data transformed'!$A$4,MATCH($A49,'Data transformed'!$A$5:$A$185,0),MATCH(AQ$4,'Data transformed'!$4:$4,0)-1),$O49),$P49)-$O49)/$Q49*100,"NA"))</f>
        <v>80</v>
      </c>
      <c r="AR49" s="104" t="n">
        <f aca="true">IF($L49="","",IF(ISNUMBER(OFFSET('Data transformed'!$A$4,MATCH($A49,'Data transformed'!$A$5:$A$185,0),MATCH(AR$4,'Data transformed'!$4:$4,0)-1)), (MIN(MAX(OFFSET('Data transformed'!$A$4,MATCH($A49,'Data transformed'!$A$5:$A$185,0),MATCH(AR$4,'Data transformed'!$4:$4,0)-1),$O49),$P49)-$O49)/$Q49*100,"NA"))</f>
        <v>80</v>
      </c>
      <c r="AS49" s="104" t="n">
        <f aca="true">IF($L49="","",IF(ISNUMBER(OFFSET('Data transformed'!$A$4,MATCH($A49,'Data transformed'!$A$5:$A$185,0),MATCH(AS$4,'Data transformed'!$4:$4,0)-1)), (MIN(MAX(OFFSET('Data transformed'!$A$4,MATCH($A49,'Data transformed'!$A$5:$A$185,0),MATCH(AS$4,'Data transformed'!$4:$4,0)-1),$O49),$P49)-$O49)/$Q49*100,"NA"))</f>
        <v>20</v>
      </c>
      <c r="AT49" s="104" t="n">
        <f aca="true">IF($L49="","",IF(ISNUMBER(OFFSET('Data transformed'!$A$4,MATCH($A49,'Data transformed'!$A$5:$A$185,0),MATCH(AT$4,'Data transformed'!$4:$4,0)-1)), (MIN(MAX(OFFSET('Data transformed'!$A$4,MATCH($A49,'Data transformed'!$A$5:$A$185,0),MATCH(AT$4,'Data transformed'!$4:$4,0)-1),$O49),$P49)-$O49)/$Q49*100,"NA"))</f>
        <v>80</v>
      </c>
      <c r="AU49" s="104" t="n">
        <f aca="true">IF($L49="","",IF(ISNUMBER(OFFSET('Data transformed'!$A$4,MATCH($A49,'Data transformed'!$A$5:$A$185,0),MATCH(AU$4,'Data transformed'!$4:$4,0)-1)), (MIN(MAX(OFFSET('Data transformed'!$A$4,MATCH($A49,'Data transformed'!$A$5:$A$185,0),MATCH(AU$4,'Data transformed'!$4:$4,0)-1),$O49),$P49)-$O49)/$Q49*100,"NA"))</f>
        <v>40</v>
      </c>
      <c r="AV49" s="104" t="n">
        <f aca="true">IF($L49="","",IF(ISNUMBER(OFFSET('Data transformed'!$A$4,MATCH($A49,'Data transformed'!$A$5:$A$185,0),MATCH(AV$4,'Data transformed'!$4:$4,0)-1)), (MIN(MAX(OFFSET('Data transformed'!$A$4,MATCH($A49,'Data transformed'!$A$5:$A$185,0),MATCH(AV$4,'Data transformed'!$4:$4,0)-1),$O49),$P49)-$O49)/$Q49*100,"NA"))</f>
        <v>80</v>
      </c>
      <c r="AW49" s="104" t="n">
        <f aca="true">IF($L49="","",IF(ISNUMBER(OFFSET('Data transformed'!$A$4,MATCH($A49,'Data transformed'!$A$5:$A$185,0),MATCH(AW$4,'Data transformed'!$4:$4,0)-1)), (MIN(MAX(OFFSET('Data transformed'!$A$4,MATCH($A49,'Data transformed'!$A$5:$A$185,0),MATCH(AW$4,'Data transformed'!$4:$4,0)-1),$O49),$P49)-$O49)/$Q49*100,"NA"))</f>
        <v>20</v>
      </c>
      <c r="AX49" s="104" t="n">
        <f aca="true">IF($L49="","",IF(ISNUMBER(OFFSET('Data transformed'!$A$4,MATCH($A49,'Data transformed'!$A$5:$A$185,0),MATCH(AX$4,'Data transformed'!$4:$4,0)-1)), (MIN(MAX(OFFSET('Data transformed'!$A$4,MATCH($A49,'Data transformed'!$A$5:$A$185,0),MATCH(AX$4,'Data transformed'!$4:$4,0)-1),$O49),$P49)-$O49)/$Q49*100,"NA"))</f>
        <v>70</v>
      </c>
      <c r="AY49" s="104" t="n">
        <f aca="true">IF($L49="","",IF(ISNUMBER(OFFSET('Data transformed'!$A$4,MATCH($A49,'Data transformed'!$A$5:$A$185,0),MATCH(AY$4,'Data transformed'!$4:$4,0)-1)), (MIN(MAX(OFFSET('Data transformed'!$A$4,MATCH($A49,'Data transformed'!$A$5:$A$185,0),MATCH(AY$4,'Data transformed'!$4:$4,0)-1),$O49),$P49)-$O49)/$Q49*100,"NA"))</f>
        <v>40</v>
      </c>
      <c r="AZ49" s="104" t="n">
        <f aca="true">IF($L49="","",IF(ISNUMBER(OFFSET('Data transformed'!$A$4,MATCH($A49,'Data transformed'!$A$5:$A$185,0),MATCH(AZ$4,'Data transformed'!$4:$4,0)-1)), (MIN(MAX(OFFSET('Data transformed'!$A$4,MATCH($A49,'Data transformed'!$A$5:$A$185,0),MATCH(AZ$4,'Data transformed'!$4:$4,0)-1),$O49),$P49)-$O49)/$Q49*100,"NA"))</f>
        <v>80</v>
      </c>
      <c r="BA49" s="104" t="n">
        <f aca="true">IF($L49="","",IF(ISNUMBER(OFFSET('Data transformed'!$A$4,MATCH($A49,'Data transformed'!$A$5:$A$185,0),MATCH(BA$4,'Data transformed'!$4:$4,0)-1)), (MIN(MAX(OFFSET('Data transformed'!$A$4,MATCH($A49,'Data transformed'!$A$5:$A$185,0),MATCH(BA$4,'Data transformed'!$4:$4,0)-1),$O49),$P49)-$O49)/$Q49*100,"NA"))</f>
        <v>60</v>
      </c>
      <c r="BB49" s="104" t="n">
        <f aca="true">IF($L49="","",IF(ISNUMBER(OFFSET('Data transformed'!$A$4,MATCH($A49,'Data transformed'!$A$5:$A$185,0),MATCH(BB$4,'Data transformed'!$4:$4,0)-1)), (MIN(MAX(OFFSET('Data transformed'!$A$4,MATCH($A49,'Data transformed'!$A$5:$A$185,0),MATCH(BB$4,'Data transformed'!$4:$4,0)-1),$O49),$P49)-$O49)/$Q49*100,"NA"))</f>
        <v>68.4</v>
      </c>
      <c r="BC49" s="104" t="n">
        <f aca="true">IF($L49="","",IF(ISNUMBER(OFFSET('Data transformed'!$A$4,MATCH($A49,'Data transformed'!$A$5:$A$185,0),MATCH(BC$4,'Data transformed'!$4:$4,0)-1)), (MIN(MAX(OFFSET('Data transformed'!$A$4,MATCH($A49,'Data transformed'!$A$5:$A$185,0),MATCH(BC$4,'Data transformed'!$4:$4,0)-1),$O49),$P49)-$O49)/$Q49*100,"NA"))</f>
        <v>100</v>
      </c>
      <c r="BD49" s="104" t="n">
        <f aca="true">IF($L49="","",IF(ISNUMBER(OFFSET('Data transformed'!$A$4,MATCH($A49,'Data transformed'!$A$5:$A$185,0),MATCH(BD$4,'Data transformed'!$4:$4,0)-1)), (MIN(MAX(OFFSET('Data transformed'!$A$4,MATCH($A49,'Data transformed'!$A$5:$A$185,0),MATCH(BD$4,'Data transformed'!$4:$4,0)-1),$O49),$P49)-$O49)/$Q49*100,"NA"))</f>
        <v>40</v>
      </c>
      <c r="BE49" s="104" t="n">
        <f aca="true">IF($L49="","",IF(ISNUMBER(OFFSET('Data transformed'!$A$4,MATCH($A49,'Data transformed'!$A$5:$A$185,0),MATCH(BE$4,'Data transformed'!$4:$4,0)-1)), (MIN(MAX(OFFSET('Data transformed'!$A$4,MATCH($A49,'Data transformed'!$A$5:$A$185,0),MATCH(BE$4,'Data transformed'!$4:$4,0)-1),$O49),$P49)-$O49)/$Q49*100,"NA"))</f>
        <v>100</v>
      </c>
      <c r="BF49" s="104" t="n">
        <f aca="true">IF($L49="","",IF(ISNUMBER(OFFSET('Data transformed'!$A$4,MATCH($A49,'Data transformed'!$A$5:$A$185,0),MATCH(BF$4,'Data transformed'!$4:$4,0)-1)), (MIN(MAX(OFFSET('Data transformed'!$A$4,MATCH($A49,'Data transformed'!$A$5:$A$185,0),MATCH(BF$4,'Data transformed'!$4:$4,0)-1),$O49),$P49)-$O49)/$Q49*100,"NA"))</f>
        <v>60</v>
      </c>
      <c r="BG49" s="104" t="n">
        <f aca="true">IF($L49="","",IF(ISNUMBER(OFFSET('Data transformed'!$A$4,MATCH($A49,'Data transformed'!$A$5:$A$185,0),MATCH(BG$4,'Data transformed'!$4:$4,0)-1)), (MIN(MAX(OFFSET('Data transformed'!$A$4,MATCH($A49,'Data transformed'!$A$5:$A$185,0),MATCH(BG$4,'Data transformed'!$4:$4,0)-1),$O49),$P49)-$O49)/$Q49*100,"NA"))</f>
        <v>80</v>
      </c>
      <c r="BH49" s="104" t="n">
        <f aca="true">IF($L49="","",IF(ISNUMBER(OFFSET('Data transformed'!$A$4,MATCH($A49,'Data transformed'!$A$5:$A$185,0),MATCH(BH$4,'Data transformed'!$4:$4,0)-1)), (MIN(MAX(OFFSET('Data transformed'!$A$4,MATCH($A49,'Data transformed'!$A$5:$A$185,0),MATCH(BH$4,'Data transformed'!$4:$4,0)-1),$O49),$P49)-$O49)/$Q49*100,"NA"))</f>
        <v>40</v>
      </c>
      <c r="BI49" s="104" t="n">
        <f aca="true">IF($L49="","",IF(ISNUMBER(OFFSET('Data transformed'!$A$4,MATCH($A49,'Data transformed'!$A$5:$A$185,0),MATCH(BI$4,'Data transformed'!$4:$4,0)-1)), (MIN(MAX(OFFSET('Data transformed'!$A$4,MATCH($A49,'Data transformed'!$A$5:$A$185,0),MATCH(BI$4,'Data transformed'!$4:$4,0)-1),$O49),$P49)-$O49)/$Q49*100,"NA"))</f>
        <v>20</v>
      </c>
      <c r="BJ49" s="104" t="n">
        <f aca="true">IF($L49="","",IF(ISNUMBER(OFFSET('Data transformed'!$A$4,MATCH($A49,'Data transformed'!$A$5:$A$185,0),MATCH(BJ$4,'Data transformed'!$4:$4,0)-1)), (MIN(MAX(OFFSET('Data transformed'!$A$4,MATCH($A49,'Data transformed'!$A$5:$A$185,0),MATCH(BJ$4,'Data transformed'!$4:$4,0)-1),$O49),$P49)-$O49)/$Q49*100,"NA"))</f>
        <v>80</v>
      </c>
      <c r="BK49" s="104" t="n">
        <f aca="true">IF($L49="","",IF(ISNUMBER(OFFSET('Data transformed'!$A$4,MATCH($A49,'Data transformed'!$A$5:$A$185,0),MATCH(BK$4,'Data transformed'!$4:$4,0)-1)), (MIN(MAX(OFFSET('Data transformed'!$A$4,MATCH($A49,'Data transformed'!$A$5:$A$185,0),MATCH(BK$4,'Data transformed'!$4:$4,0)-1),$O49),$P49)-$O49)/$Q49*100,"NA"))</f>
        <v>50</v>
      </c>
      <c r="BL49" s="104" t="n">
        <f aca="true">IF($L49="","",IF(ISNUMBER(OFFSET('Data transformed'!$A$4,MATCH($A49,'Data transformed'!$A$5:$A$185,0),MATCH(BL$4,'Data transformed'!$4:$4,0)-1)), (MIN(MAX(OFFSET('Data transformed'!$A$4,MATCH($A49,'Data transformed'!$A$5:$A$185,0),MATCH(BL$4,'Data transformed'!$4:$4,0)-1),$O49),$P49)-$O49)/$Q49*100,"NA"))</f>
        <v>80</v>
      </c>
      <c r="BM49" s="104" t="n">
        <f aca="true">IF($L49="","",IF(ISNUMBER(OFFSET('Data transformed'!$A$4,MATCH($A49,'Data transformed'!$A$5:$A$185,0),MATCH(BM$4,'Data transformed'!$4:$4,0)-1)), (MIN(MAX(OFFSET('Data transformed'!$A$4,MATCH($A49,'Data transformed'!$A$5:$A$185,0),MATCH(BM$4,'Data transformed'!$4:$4,0)-1),$O49),$P49)-$O49)/$Q49*100,"NA"))</f>
        <v>80</v>
      </c>
      <c r="BN49" s="104" t="str">
        <f aca="true">IF($L49="","",IF(ISNUMBER(OFFSET('Data transformed'!$A$4,MATCH($A49,'Data transformed'!$A$5:$A$185,0),MATCH(BN$4,'Data transformed'!$4:$4,0)-1)), (MIN(MAX(OFFSET('Data transformed'!$A$4,MATCH($A49,'Data transformed'!$A$5:$A$185,0),MATCH(BN$4,'Data transformed'!$4:$4,0)-1),$O49),$P49)-$O49)/$Q49*100,"NA"))</f>
        <v>NA</v>
      </c>
      <c r="BO49" s="104" t="n">
        <f aca="true">IF($L49="","",IF(ISNUMBER(OFFSET('Data transformed'!$A$4,MATCH($A49,'Data transformed'!$A$5:$A$185,0),MATCH(BO$4,'Data transformed'!$4:$4,0)-1)), (MIN(MAX(OFFSET('Data transformed'!$A$4,MATCH($A49,'Data transformed'!$A$5:$A$185,0),MATCH(BO$4,'Data transformed'!$4:$4,0)-1),$O49),$P49)-$O49)/$Q49*100,"NA"))</f>
        <v>40</v>
      </c>
      <c r="BP49" s="104" t="n">
        <f aca="true">IF($L49="","",IF(ISNUMBER(OFFSET('Data transformed'!$A$4,MATCH($A49,'Data transformed'!$A$5:$A$185,0),MATCH(BP$4,'Data transformed'!$4:$4,0)-1)), (MIN(MAX(OFFSET('Data transformed'!$A$4,MATCH($A49,'Data transformed'!$A$5:$A$185,0),MATCH(BP$4,'Data transformed'!$4:$4,0)-1),$O49),$P49)-$O49)/$Q49*100,"NA"))</f>
        <v>30</v>
      </c>
      <c r="BQ49" s="104" t="n">
        <f aca="true">IF($L49="","",IF(ISNUMBER(OFFSET('Data transformed'!$A$4,MATCH($A49,'Data transformed'!$A$5:$A$185,0),MATCH(BQ$4,'Data transformed'!$4:$4,0)-1)), (MIN(MAX(OFFSET('Data transformed'!$A$4,MATCH($A49,'Data transformed'!$A$5:$A$185,0),MATCH(BQ$4,'Data transformed'!$4:$4,0)-1),$O49),$P49)-$O49)/$Q49*100,"NA"))</f>
        <v>40</v>
      </c>
      <c r="BR49" s="104" t="n">
        <f aca="true">IF($L49="","",IF(ISNUMBER(OFFSET('Data transformed'!$A$4,MATCH($A49,'Data transformed'!$A$5:$A$185,0),MATCH(BR$4,'Data transformed'!$4:$4,0)-1)), (MIN(MAX(OFFSET('Data transformed'!$A$4,MATCH($A49,'Data transformed'!$A$5:$A$185,0),MATCH(BR$4,'Data transformed'!$4:$4,0)-1),$O49),$P49)-$O49)/$Q49*100,"NA"))</f>
        <v>40</v>
      </c>
      <c r="BS49" s="104" t="n">
        <f aca="true">IF($L49="","",IF(ISNUMBER(OFFSET('Data transformed'!$A$4,MATCH($A49,'Data transformed'!$A$5:$A$185,0),MATCH(BS$4,'Data transformed'!$4:$4,0)-1)), (MIN(MAX(OFFSET('Data transformed'!$A$4,MATCH($A49,'Data transformed'!$A$5:$A$185,0),MATCH(BS$4,'Data transformed'!$4:$4,0)-1),$O49),$P49)-$O49)/$Q49*100,"NA"))</f>
        <v>100</v>
      </c>
      <c r="BT49" s="104" t="n">
        <f aca="true">IF($L49="","",IF(ISNUMBER(OFFSET('Data transformed'!$A$4,MATCH($A49,'Data transformed'!$A$5:$A$185,0),MATCH(BT$4,'Data transformed'!$4:$4,0)-1)), (MIN(MAX(OFFSET('Data transformed'!$A$4,MATCH($A49,'Data transformed'!$A$5:$A$185,0),MATCH(BT$4,'Data transformed'!$4:$4,0)-1),$O49),$P49)-$O49)/$Q49*100,"NA"))</f>
        <v>80</v>
      </c>
      <c r="BU49" s="104" t="n">
        <f aca="true">IF($L49="","",IF(ISNUMBER(OFFSET('Data transformed'!$A$4,MATCH($A49,'Data transformed'!$A$5:$A$185,0),MATCH(BU$4,'Data transformed'!$4:$4,0)-1)), (MIN(MAX(OFFSET('Data transformed'!$A$4,MATCH($A49,'Data transformed'!$A$5:$A$185,0),MATCH(BU$4,'Data transformed'!$4:$4,0)-1),$O49),$P49)-$O49)/$Q49*100,"NA"))</f>
        <v>60</v>
      </c>
      <c r="BV49" s="104" t="n">
        <f aca="true">IF($L49="","",IF(ISNUMBER(OFFSET('Data transformed'!$A$4,MATCH($A49,'Data transformed'!$A$5:$A$185,0),MATCH(BV$4,'Data transformed'!$4:$4,0)-1)), (MIN(MAX(OFFSET('Data transformed'!$A$4,MATCH($A49,'Data transformed'!$A$5:$A$185,0),MATCH(BV$4,'Data transformed'!$4:$4,0)-1),$O49),$P49)-$O49)/$Q49*100,"NA"))</f>
        <v>40</v>
      </c>
      <c r="BW49" s="104" t="n">
        <f aca="true">IF($L49="","",IF(ISNUMBER(OFFSET('Data transformed'!$A$4,MATCH($A49,'Data transformed'!$A$5:$A$185,0),MATCH(BW$4,'Data transformed'!$4:$4,0)-1)), (MIN(MAX(OFFSET('Data transformed'!$A$4,MATCH($A49,'Data transformed'!$A$5:$A$185,0),MATCH(BW$4,'Data transformed'!$4:$4,0)-1),$O49),$P49)-$O49)/$Q49*100,"NA"))</f>
        <v>60</v>
      </c>
      <c r="BX49" s="104" t="n">
        <f aca="true">IF($L49="","",IF(ISNUMBER(OFFSET('Data transformed'!$A$4,MATCH($A49,'Data transformed'!$A$5:$A$185,0),MATCH(BX$4,'Data transformed'!$4:$4,0)-1)), (MIN(MAX(OFFSET('Data transformed'!$A$4,MATCH($A49,'Data transformed'!$A$5:$A$185,0),MATCH(BX$4,'Data transformed'!$4:$4,0)-1),$O49),$P49)-$O49)/$Q49*100,"NA"))</f>
        <v>40</v>
      </c>
      <c r="BY49" s="104" t="n">
        <f aca="true">IF($L49="","",IF(ISNUMBER(OFFSET('Data transformed'!$A$4,MATCH($A49,'Data transformed'!$A$5:$A$185,0),MATCH(BY$4,'Data transformed'!$4:$4,0)-1)), (MIN(MAX(OFFSET('Data transformed'!$A$4,MATCH($A49,'Data transformed'!$A$5:$A$185,0),MATCH(BY$4,'Data transformed'!$4:$4,0)-1),$O49),$P49)-$O49)/$Q49*100,"NA"))</f>
        <v>40</v>
      </c>
      <c r="BZ49" s="104" t="n">
        <f aca="true">IF($L49="","",IF(ISNUMBER(OFFSET('Data transformed'!$A$4,MATCH($A49,'Data transformed'!$A$5:$A$185,0),MATCH(BZ$4,'Data transformed'!$4:$4,0)-1)), (MIN(MAX(OFFSET('Data transformed'!$A$4,MATCH($A49,'Data transformed'!$A$5:$A$185,0),MATCH(BZ$4,'Data transformed'!$4:$4,0)-1),$O49),$P49)-$O49)/$Q49*100,"NA"))</f>
        <v>66.6</v>
      </c>
      <c r="CA49" s="104" t="n">
        <f aca="true">IF($L49="","",IF(ISNUMBER(OFFSET('Data transformed'!$A$4,MATCH($A49,'Data transformed'!$A$5:$A$185,0),MATCH(CA$4,'Data transformed'!$4:$4,0)-1)), (MIN(MAX(OFFSET('Data transformed'!$A$4,MATCH($A49,'Data transformed'!$A$5:$A$185,0),MATCH(CA$4,'Data transformed'!$4:$4,0)-1),$O49),$P49)-$O49)/$Q49*100,"NA"))</f>
        <v>20</v>
      </c>
      <c r="CB49" s="104" t="n">
        <f aca="true">IF($L49="","",IF(ISNUMBER(OFFSET('Data transformed'!$A$4,MATCH($A49,'Data transformed'!$A$5:$A$185,0),MATCH(CB$4,'Data transformed'!$4:$4,0)-1)), (MIN(MAX(OFFSET('Data transformed'!$A$4,MATCH($A49,'Data transformed'!$A$5:$A$185,0),MATCH(CB$4,'Data transformed'!$4:$4,0)-1),$O49),$P49)-$O49)/$Q49*100,"NA"))</f>
        <v>100</v>
      </c>
      <c r="CC49" s="104" t="n">
        <f aca="true">IF($L49="","",IF(ISNUMBER(OFFSET('Data transformed'!$A$4,MATCH($A49,'Data transformed'!$A$5:$A$185,0),MATCH(CC$4,'Data transformed'!$4:$4,0)-1)), (MIN(MAX(OFFSET('Data transformed'!$A$4,MATCH($A49,'Data transformed'!$A$5:$A$185,0),MATCH(CC$4,'Data transformed'!$4:$4,0)-1),$O49),$P49)-$O49)/$Q49*100,"NA"))</f>
        <v>40</v>
      </c>
      <c r="CD49" s="104" t="n">
        <f aca="true">IF($L49="","",IF(ISNUMBER(OFFSET('Data transformed'!$A$4,MATCH($A49,'Data transformed'!$A$5:$A$185,0),MATCH(CD$4,'Data transformed'!$4:$4,0)-1)), (MIN(MAX(OFFSET('Data transformed'!$A$4,MATCH($A49,'Data transformed'!$A$5:$A$185,0),MATCH(CD$4,'Data transformed'!$4:$4,0)-1),$O49),$P49)-$O49)/$Q49*100,"NA"))</f>
        <v>20</v>
      </c>
      <c r="CE49" s="104" t="n">
        <f aca="true">IF($L49="","",IF(ISNUMBER(OFFSET('Data transformed'!$A$4,MATCH($A49,'Data transformed'!$A$5:$A$185,0),MATCH(CE$4,'Data transformed'!$4:$4,0)-1)), (MIN(MAX(OFFSET('Data transformed'!$A$4,MATCH($A49,'Data transformed'!$A$5:$A$185,0),MATCH(CE$4,'Data transformed'!$4:$4,0)-1),$O49),$P49)-$O49)/$Q49*100,"NA"))</f>
        <v>90</v>
      </c>
      <c r="CF49" s="104" t="n">
        <f aca="true">IF($L49="","",IF(ISNUMBER(OFFSET('Data transformed'!$A$4,MATCH($A49,'Data transformed'!$A$5:$A$185,0),MATCH(CF$4,'Data transformed'!$4:$4,0)-1)), (MIN(MAX(OFFSET('Data transformed'!$A$4,MATCH($A49,'Data transformed'!$A$5:$A$185,0),MATCH(CF$4,'Data transformed'!$4:$4,0)-1),$O49),$P49)-$O49)/$Q49*100,"NA"))</f>
        <v>60</v>
      </c>
      <c r="CG49" s="104" t="n">
        <f aca="true">IF($L49="","",IF(ISNUMBER(OFFSET('Data transformed'!$A$4,MATCH($A49,'Data transformed'!$A$5:$A$185,0),MATCH(CG$4,'Data transformed'!$4:$4,0)-1)), (MIN(MAX(OFFSET('Data transformed'!$A$4,MATCH($A49,'Data transformed'!$A$5:$A$185,0),MATCH(CG$4,'Data transformed'!$4:$4,0)-1),$O49),$P49)-$O49)/$Q49*100,"NA"))</f>
        <v>60</v>
      </c>
      <c r="CH49" s="104" t="n">
        <f aca="true">IF($L49="","",IF(ISNUMBER(OFFSET('Data transformed'!$A$4,MATCH($A49,'Data transformed'!$A$5:$A$185,0),MATCH(CH$4,'Data transformed'!$4:$4,0)-1)), (MIN(MAX(OFFSET('Data transformed'!$A$4,MATCH($A49,'Data transformed'!$A$5:$A$185,0),MATCH(CH$4,'Data transformed'!$4:$4,0)-1),$O49),$P49)-$O49)/$Q49*100,"NA"))</f>
        <v>80</v>
      </c>
      <c r="CI49" s="104" t="n">
        <f aca="true">IF($L49="","",IF(ISNUMBER(OFFSET('Data transformed'!$A$4,MATCH($A49,'Data transformed'!$A$5:$A$185,0),MATCH(CI$4,'Data transformed'!$4:$4,0)-1)), (MIN(MAX(OFFSET('Data transformed'!$A$4,MATCH($A49,'Data transformed'!$A$5:$A$185,0),MATCH(CI$4,'Data transformed'!$4:$4,0)-1),$O49),$P49)-$O49)/$Q49*100,"NA"))</f>
        <v>60</v>
      </c>
      <c r="CJ49" s="104" t="n">
        <f aca="true">IF($L49="","",IF(ISNUMBER(OFFSET('Data transformed'!$A$4,MATCH($A49,'Data transformed'!$A$5:$A$185,0),MATCH(CJ$4,'Data transformed'!$4:$4,0)-1)), (MIN(MAX(OFFSET('Data transformed'!$A$4,MATCH($A49,'Data transformed'!$A$5:$A$185,0),MATCH(CJ$4,'Data transformed'!$4:$4,0)-1),$O49),$P49)-$O49)/$Q49*100,"NA"))</f>
        <v>70</v>
      </c>
      <c r="CK49" s="104" t="n">
        <f aca="true">IF($L49="","",IF(ISNUMBER(OFFSET('Data transformed'!$A$4,MATCH($A49,'Data transformed'!$A$5:$A$185,0),MATCH(CK$4,'Data transformed'!$4:$4,0)-1)), (MIN(MAX(OFFSET('Data transformed'!$A$4,MATCH($A49,'Data transformed'!$A$5:$A$185,0),MATCH(CK$4,'Data transformed'!$4:$4,0)-1),$O49),$P49)-$O49)/$Q49*100,"NA"))</f>
        <v>40</v>
      </c>
      <c r="CL49" s="104" t="n">
        <f aca="true">IF($L49="","",IF(ISNUMBER(OFFSET('Data transformed'!$A$4,MATCH($A49,'Data transformed'!$A$5:$A$185,0),MATCH(CL$4,'Data transformed'!$4:$4,0)-1)), (MIN(MAX(OFFSET('Data transformed'!$A$4,MATCH($A49,'Data transformed'!$A$5:$A$185,0),MATCH(CL$4,'Data transformed'!$4:$4,0)-1),$O49),$P49)-$O49)/$Q49*100,"NA"))</f>
        <v>60</v>
      </c>
      <c r="CM49" s="104" t="n">
        <f aca="true">IF($L49="","",IF(ISNUMBER(OFFSET('Data transformed'!$A$4,MATCH($A49,'Data transformed'!$A$5:$A$185,0),MATCH(CM$4,'Data transformed'!$4:$4,0)-1)), (MIN(MAX(OFFSET('Data transformed'!$A$4,MATCH($A49,'Data transformed'!$A$5:$A$185,0),MATCH(CM$4,'Data transformed'!$4:$4,0)-1),$O49),$P49)-$O49)/$Q49*100,"NA"))</f>
        <v>80</v>
      </c>
      <c r="CN49" s="104" t="str">
        <f aca="true">IF($L49="","",IF(ISNUMBER(OFFSET('Data transformed'!$A$4,MATCH($A49,'Data transformed'!$A$5:$A$185,0),MATCH(CN$4,'Data transformed'!$4:$4,0)-1)), (MIN(MAX(OFFSET('Data transformed'!$A$4,MATCH($A49,'Data transformed'!$A$5:$A$185,0),MATCH(CN$4,'Data transformed'!$4:$4,0)-1),$O49),$P49)-$O49)/$Q49*100,"NA"))</f>
        <v>NA</v>
      </c>
      <c r="CO49" s="104" t="n">
        <f aca="true">IF($L49="","",IF(ISNUMBER(OFFSET('Data transformed'!$A$4,MATCH($A49,'Data transformed'!$A$5:$A$185,0),MATCH(CO$4,'Data transformed'!$4:$4,0)-1)), (MIN(MAX(OFFSET('Data transformed'!$A$4,MATCH($A49,'Data transformed'!$A$5:$A$185,0),MATCH(CO$4,'Data transformed'!$4:$4,0)-1),$O49),$P49)-$O49)/$Q49*100,"NA"))</f>
        <v>80</v>
      </c>
      <c r="CP49" s="104" t="n">
        <f aca="true">IF($L49="","",IF(ISNUMBER(OFFSET('Data transformed'!$A$4,MATCH($A49,'Data transformed'!$A$5:$A$185,0),MATCH(CP$4,'Data transformed'!$4:$4,0)-1)), (MIN(MAX(OFFSET('Data transformed'!$A$4,MATCH($A49,'Data transformed'!$A$5:$A$185,0),MATCH(CP$4,'Data transformed'!$4:$4,0)-1),$O49),$P49)-$O49)/$Q49*100,"NA"))</f>
        <v>80</v>
      </c>
      <c r="CQ49" s="104" t="n">
        <f aca="true">IF($L49="","",IF(ISNUMBER(OFFSET('Data transformed'!$A$4,MATCH($A49,'Data transformed'!$A$5:$A$185,0),MATCH(CQ$4,'Data transformed'!$4:$4,0)-1)), (MIN(MAX(OFFSET('Data transformed'!$A$4,MATCH($A49,'Data transformed'!$A$5:$A$185,0),MATCH(CQ$4,'Data transformed'!$4:$4,0)-1),$O49),$P49)-$O49)/$Q49*100,"NA"))</f>
        <v>40</v>
      </c>
      <c r="CR49" s="104" t="n">
        <f aca="true">IF($L49="","",IF(ISNUMBER(OFFSET('Data transformed'!$A$4,MATCH($A49,'Data transformed'!$A$5:$A$185,0),MATCH(CR$4,'Data transformed'!$4:$4,0)-1)), (MIN(MAX(OFFSET('Data transformed'!$A$4,MATCH($A49,'Data transformed'!$A$5:$A$185,0),MATCH(CR$4,'Data transformed'!$4:$4,0)-1),$O49),$P49)-$O49)/$Q49*100,"NA"))</f>
        <v>80</v>
      </c>
      <c r="CS49" s="104" t="n">
        <f aca="true">IF($L49="","",IF(ISNUMBER(OFFSET('Data transformed'!$A$4,MATCH($A49,'Data transformed'!$A$5:$A$185,0),MATCH(CS$4,'Data transformed'!$4:$4,0)-1)), (MIN(MAX(OFFSET('Data transformed'!$A$4,MATCH($A49,'Data transformed'!$A$5:$A$185,0),MATCH(CS$4,'Data transformed'!$4:$4,0)-1),$O49),$P49)-$O49)/$Q49*100,"NA"))</f>
        <v>50</v>
      </c>
      <c r="CT49" s="104" t="n">
        <f aca="true">IF($L49="","",IF(ISNUMBER(OFFSET('Data transformed'!$A$4,MATCH($A49,'Data transformed'!$A$5:$A$185,0),MATCH(CT$4,'Data transformed'!$4:$4,0)-1)), (MIN(MAX(OFFSET('Data transformed'!$A$4,MATCH($A49,'Data transformed'!$A$5:$A$185,0),MATCH(CT$4,'Data transformed'!$4:$4,0)-1),$O49),$P49)-$O49)/$Q49*100,"NA"))</f>
        <v>100</v>
      </c>
      <c r="CU49" s="104" t="n">
        <f aca="true">IF($L49="","",IF(ISNUMBER(OFFSET('Data transformed'!$A$4,MATCH($A49,'Data transformed'!$A$5:$A$185,0),MATCH(CU$4,'Data transformed'!$4:$4,0)-1)), (MIN(MAX(OFFSET('Data transformed'!$A$4,MATCH($A49,'Data transformed'!$A$5:$A$185,0),MATCH(CU$4,'Data transformed'!$4:$4,0)-1),$O49),$P49)-$O49)/$Q49*100,"NA"))</f>
        <v>0</v>
      </c>
      <c r="CV49" s="104" t="n">
        <f aca="true">IF($L49="","",IF(ISNUMBER(OFFSET('Data transformed'!$A$4,MATCH($A49,'Data transformed'!$A$5:$A$185,0),MATCH(CV$4,'Data transformed'!$4:$4,0)-1)), (MIN(MAX(OFFSET('Data transformed'!$A$4,MATCH($A49,'Data transformed'!$A$5:$A$185,0),MATCH(CV$4,'Data transformed'!$4:$4,0)-1),$O49),$P49)-$O49)/$Q49*100,"NA"))</f>
        <v>40</v>
      </c>
      <c r="CW49" s="104" t="n">
        <f aca="true">IF($L49="","",IF(ISNUMBER(OFFSET('Data transformed'!$A$4,MATCH($A49,'Data transformed'!$A$5:$A$185,0),MATCH(CW$4,'Data transformed'!$4:$4,0)-1)), (MIN(MAX(OFFSET('Data transformed'!$A$4,MATCH($A49,'Data transformed'!$A$5:$A$185,0),MATCH(CW$4,'Data transformed'!$4:$4,0)-1),$O49),$P49)-$O49)/$Q49*100,"NA"))</f>
        <v>40</v>
      </c>
    </row>
    <row r="50" s="103" customFormat="true" ht="15.5" hidden="false" customHeight="false" outlineLevel="0" collapsed="false">
      <c r="A50" s="107" t="n">
        <v>2143</v>
      </c>
      <c r="B50" s="107" t="n">
        <v>4</v>
      </c>
      <c r="C50" s="103" t="str">
        <f aca="true">IF(ISBLANK(OFFSET('outliers treatment'!$A$3,MATCH($A50,'outliers treatment'!$A$4:$A$154,0),MATCH(C$4,'outliers treatment'!$4:$4,0)-1)),"",OFFSET('outliers treatment'!$A$3,MATCH($A50,'outliers treatment'!$A$4:$A$154,0),MATCH(C$4,'outliers treatment'!$4:$4,0)-1))</f>
        <v/>
      </c>
      <c r="D50" s="103" t="str">
        <f aca="true">IF(ISBLANK(OFFSET('outliers treatment'!$A$3,MATCH($A50,'outliers treatment'!$A$4:$A$154,0),MATCH(D$4,'outliers treatment'!$4:$4,0)-1)),"",OFFSET('outliers treatment'!$A$3,MATCH($A50,'outliers treatment'!$A$4:$A$154,0),MATCH(D$4,'outliers treatment'!$4:$4,0)-1))</f>
        <v>Expert assessment data - C.3.7</v>
      </c>
      <c r="E50" s="103" t="str">
        <f aca="true">IF(ISBLANK(OFFSET('outliers treatment'!$A$3,MATCH($A50,'outliers treatment'!$A$4:$A$154,0),MATCH(E$4,'outliers treatment'!$4:$4,0)-1)),"",OFFSET('outliers treatment'!$A$3,MATCH($A50,'outliers treatment'!$A$4:$A$154,0),MATCH(E$4,'outliers treatment'!$4:$4,0)-1))</f>
        <v>Expert assessment data -  As a consumer expert, how satisfied are you with the following in your country in 2020? - Regulatory authorities for safety</v>
      </c>
      <c r="F50" s="103" t="str">
        <f aca="true">IF(ISBLANK(OFFSET('outliers treatment'!$A$3,MATCH($A50,'outliers treatment'!$A$4:$A$154,0),MATCH(F$4,'outliers treatment'!$4:$4,0)-1)),"",OFFSET('outliers treatment'!$A$3,MATCH($A50,'outliers treatment'!$A$4:$A$154,0),MATCH(F$4,'outliers treatment'!$4:$4,0)-1))</f>
        <v/>
      </c>
      <c r="G50" s="103" t="str">
        <f aca="true">IF(ISBLANK(OFFSET('outliers treatment'!$A$3,MATCH($A50,'outliers treatment'!$A$4:$A$154,0),MATCH(G$4,'outliers treatment'!$4:$4,0)-1)),"",OFFSET('outliers treatment'!$A$3,MATCH($A50,'outliers treatment'!$A$4:$A$154,0),MATCH(G$4,'outliers treatment'!$4:$4,0)-1))</f>
        <v/>
      </c>
      <c r="H50" s="103" t="str">
        <f aca="true">IF(ISBLANK(OFFSET('outliers treatment'!$A$3,MATCH($A50,'outliers treatment'!$A$4:$A$154,0),MATCH(H$4,'outliers treatment'!$4:$4,0)-1)),"",OFFSET('outliers treatment'!$A$3,MATCH($A50,'outliers treatment'!$A$4:$A$154,0),MATCH(H$4,'outliers treatment'!$4:$4,0)-1))</f>
        <v/>
      </c>
      <c r="I50" s="103" t="str">
        <f aca="true">IF(ISBLANK(OFFSET('outliers treatment'!$A$3,MATCH($A50,'outliers treatment'!$A$4:$A$154,0),MATCH(I$4,'outliers treatment'!$4:$4,0)-1)),"",OFFSET('outliers treatment'!$A$3,MATCH($A50,'outliers treatment'!$A$4:$A$154,0),MATCH(I$4,'outliers treatment'!$4:$4,0)-1))</f>
        <v/>
      </c>
      <c r="J50" s="104" t="n">
        <f aca="false" t="array" ref="J50:J50">MIN(IF(ISNUMBER(V50:CW50),V50:CW50))</f>
        <v>0</v>
      </c>
      <c r="K50" s="103" t="n">
        <f aca="false" t="array" ref="K50:K50">MAX(IF(ISNUMBER(V50:CW50),V50:CW50))</f>
        <v>100</v>
      </c>
      <c r="L50" s="103" t="n">
        <f aca="true">IF(ISBLANK(OFFSET('outliers treatment'!$A$3,MATCH($A50,'outliers treatment'!$A$4:$A$154,0),MATCH(L$4,'outliers treatment'!$4:$4,0)-1)),"",OFFSET('outliers treatment'!$A$3,MATCH($A50,'outliers treatment'!$A$4:$A$154,0),MATCH(L$4,'outliers treatment'!$4:$4,0)-1))</f>
        <v>3</v>
      </c>
      <c r="M50" s="103" t="n">
        <f aca="true">IF(ISBLANK(OFFSET('outliers treatment'!$A$3,MATCH($A50,'outliers treatment'!$A$4:$A$154,0),MATCH(M$4,'outliers treatment'!$4:$4,0)-1)),"",OFFSET('outliers treatment'!$A$3,MATCH($A50,'outliers treatment'!$A$4:$A$154,0),MATCH(M$4,'outliers treatment'!$4:$4,0)-1))</f>
        <v>5</v>
      </c>
      <c r="N50" s="103" t="n">
        <f aca="true">IF(ISBLANK(OFFSET('outliers treatment'!$A$3,MATCH($A50,'outliers treatment'!$A$4:$A$154,0),MATCH(N$4,'outliers treatment'!$4:$4,0)-1)),"",OFFSET('outliers treatment'!$A$3,MATCH($A50,'outliers treatment'!$A$4:$A$154,0),MATCH(N$4,'outliers treatment'!$4:$4,0)-1))</f>
        <v>2</v>
      </c>
      <c r="O50" s="103" t="n">
        <f aca="true">IF(ISBLANK(OFFSET('outliers treatment'!$A$3,MATCH($A50,'outliers treatment'!$A$4:$A$154,0),MATCH(O$4,'outliers treatment'!$4:$4,0)-1)),"",OFFSET('outliers treatment'!$A$3,MATCH($A50,'outliers treatment'!$A$4:$A$154,0),MATCH(O$4,'outliers treatment'!$4:$4,0)-1))</f>
        <v>1</v>
      </c>
      <c r="P50" s="103" t="n">
        <f aca="true">IF(ISBLANK(OFFSET('outliers treatment'!$A$3,MATCH($A50,'outliers treatment'!$A$4:$A$154,0),MATCH(P$4,'outliers treatment'!$4:$4,0)-1)),"",OFFSET('outliers treatment'!$A$3,MATCH($A50,'outliers treatment'!$A$4:$A$154,0),MATCH(P$4,'outliers treatment'!$4:$4,0)-1))</f>
        <v>6</v>
      </c>
      <c r="Q50" s="103" t="n">
        <f aca="false">IFERROR(P50-O50,"")</f>
        <v>5</v>
      </c>
      <c r="R50" s="105" t="n">
        <f aca="false" t="array" ref="R50:R50">IFERROR(SKEW(IF(ISNUMBER(V50:CW50),V50:CW50,"")),"")</f>
        <v>0.0618730650537516</v>
      </c>
      <c r="S50" s="103" t="n">
        <v>0</v>
      </c>
      <c r="T50" s="103" t="n">
        <v>0.5</v>
      </c>
      <c r="U50" s="106" t="n">
        <f aca="false" t="array" ref="U50:U50">IF(B50&lt;4,"",1-IFERROR(SUM(ISNUMBER(V50:CW50)*(1-$V$3:$CW$3))/COUNTIF($V$3:$CW$3,0),0))</f>
        <v>0.05</v>
      </c>
      <c r="V50" s="104" t="n">
        <f aca="true">IF($L50="","",IF(ISNUMBER(OFFSET('Data transformed'!$A$4,MATCH($A50,'Data transformed'!$A$5:$A$185,0),MATCH(V$4,'Data transformed'!$4:$4,0)-1)), (MIN(MAX(OFFSET('Data transformed'!$A$4,MATCH($A50,'Data transformed'!$A$5:$A$185,0),MATCH(V$4,'Data transformed'!$4:$4,0)-1),$O50),$P50)-$O50)/$Q50*100,"NA"))</f>
        <v>70</v>
      </c>
      <c r="W50" s="104" t="n">
        <f aca="true">IF($L50="","",IF(ISNUMBER(OFFSET('Data transformed'!$A$4,MATCH($A50,'Data transformed'!$A$5:$A$185,0),MATCH(W$4,'Data transformed'!$4:$4,0)-1)), (MIN(MAX(OFFSET('Data transformed'!$A$4,MATCH($A50,'Data transformed'!$A$5:$A$185,0),MATCH(W$4,'Data transformed'!$4:$4,0)-1),$O50),$P50)-$O50)/$Q50*100,"NA"))</f>
        <v>66.6</v>
      </c>
      <c r="X50" s="104" t="n">
        <f aca="true">IF($L50="","",IF(ISNUMBER(OFFSET('Data transformed'!$A$4,MATCH($A50,'Data transformed'!$A$5:$A$185,0),MATCH(X$4,'Data transformed'!$4:$4,0)-1)), (MIN(MAX(OFFSET('Data transformed'!$A$4,MATCH($A50,'Data transformed'!$A$5:$A$185,0),MATCH(X$4,'Data transformed'!$4:$4,0)-1),$O50),$P50)-$O50)/$Q50*100,"NA"))</f>
        <v>40</v>
      </c>
      <c r="Y50" s="104" t="n">
        <f aca="true">IF($L50="","",IF(ISNUMBER(OFFSET('Data transformed'!$A$4,MATCH($A50,'Data transformed'!$A$5:$A$185,0),MATCH(Y$4,'Data transformed'!$4:$4,0)-1)), (MIN(MAX(OFFSET('Data transformed'!$A$4,MATCH($A50,'Data transformed'!$A$5:$A$185,0),MATCH(Y$4,'Data transformed'!$4:$4,0)-1),$O50),$P50)-$O50)/$Q50*100,"NA"))</f>
        <v>40</v>
      </c>
      <c r="Z50" s="104" t="n">
        <f aca="true">IF($L50="","",IF(ISNUMBER(OFFSET('Data transformed'!$A$4,MATCH($A50,'Data transformed'!$A$5:$A$185,0),MATCH(Z$4,'Data transformed'!$4:$4,0)-1)), (MIN(MAX(OFFSET('Data transformed'!$A$4,MATCH($A50,'Data transformed'!$A$5:$A$185,0),MATCH(Z$4,'Data transformed'!$4:$4,0)-1),$O50),$P50)-$O50)/$Q50*100,"NA"))</f>
        <v>80</v>
      </c>
      <c r="AA50" s="104" t="n">
        <f aca="true">IF($L50="","",IF(ISNUMBER(OFFSET('Data transformed'!$A$4,MATCH($A50,'Data transformed'!$A$5:$A$185,0),MATCH(AA$4,'Data transformed'!$4:$4,0)-1)), (MIN(MAX(OFFSET('Data transformed'!$A$4,MATCH($A50,'Data transformed'!$A$5:$A$185,0),MATCH(AA$4,'Data transformed'!$4:$4,0)-1),$O50),$P50)-$O50)/$Q50*100,"NA"))</f>
        <v>80</v>
      </c>
      <c r="AB50" s="104" t="n">
        <f aca="true">IF($L50="","",IF(ISNUMBER(OFFSET('Data transformed'!$A$4,MATCH($A50,'Data transformed'!$A$5:$A$185,0),MATCH(AB$4,'Data transformed'!$4:$4,0)-1)), (MIN(MAX(OFFSET('Data transformed'!$A$4,MATCH($A50,'Data transformed'!$A$5:$A$185,0),MATCH(AB$4,'Data transformed'!$4:$4,0)-1),$O50),$P50)-$O50)/$Q50*100,"NA"))</f>
        <v>80</v>
      </c>
      <c r="AC50" s="104" t="n">
        <f aca="true">IF($L50="","",IF(ISNUMBER(OFFSET('Data transformed'!$A$4,MATCH($A50,'Data transformed'!$A$5:$A$185,0),MATCH(AC$4,'Data transformed'!$4:$4,0)-1)), (MIN(MAX(OFFSET('Data transformed'!$A$4,MATCH($A50,'Data transformed'!$A$5:$A$185,0),MATCH(AC$4,'Data transformed'!$4:$4,0)-1),$O50),$P50)-$O50)/$Q50*100,"NA"))</f>
        <v>40</v>
      </c>
      <c r="AD50" s="104" t="str">
        <f aca="true">IF($L50="","",IF(ISNUMBER(OFFSET('Data transformed'!$A$4,MATCH($A50,'Data transformed'!$A$5:$A$185,0),MATCH(AD$4,'Data transformed'!$4:$4,0)-1)), (MIN(MAX(OFFSET('Data transformed'!$A$4,MATCH($A50,'Data transformed'!$A$5:$A$185,0),MATCH(AD$4,'Data transformed'!$4:$4,0)-1),$O50),$P50)-$O50)/$Q50*100,"NA"))</f>
        <v>NA</v>
      </c>
      <c r="AE50" s="104" t="n">
        <f aca="true">IF($L50="","",IF(ISNUMBER(OFFSET('Data transformed'!$A$4,MATCH($A50,'Data transformed'!$A$5:$A$185,0),MATCH(AE$4,'Data transformed'!$4:$4,0)-1)), (MIN(MAX(OFFSET('Data transformed'!$A$4,MATCH($A50,'Data transformed'!$A$5:$A$185,0),MATCH(AE$4,'Data transformed'!$4:$4,0)-1),$O50),$P50)-$O50)/$Q50*100,"NA"))</f>
        <v>80</v>
      </c>
      <c r="AF50" s="104" t="n">
        <f aca="true">IF($L50="","",IF(ISNUMBER(OFFSET('Data transformed'!$A$4,MATCH($A50,'Data transformed'!$A$5:$A$185,0),MATCH(AF$4,'Data transformed'!$4:$4,0)-1)), (MIN(MAX(OFFSET('Data transformed'!$A$4,MATCH($A50,'Data transformed'!$A$5:$A$185,0),MATCH(AF$4,'Data transformed'!$4:$4,0)-1),$O50),$P50)-$O50)/$Q50*100,"NA"))</f>
        <v>80</v>
      </c>
      <c r="AG50" s="104" t="n">
        <f aca="true">IF($L50="","",IF(ISNUMBER(OFFSET('Data transformed'!$A$4,MATCH($A50,'Data transformed'!$A$5:$A$185,0),MATCH(AG$4,'Data transformed'!$4:$4,0)-1)), (MIN(MAX(OFFSET('Data transformed'!$A$4,MATCH($A50,'Data transformed'!$A$5:$A$185,0),MATCH(AG$4,'Data transformed'!$4:$4,0)-1),$O50),$P50)-$O50)/$Q50*100,"NA"))</f>
        <v>20</v>
      </c>
      <c r="AH50" s="104" t="n">
        <f aca="true">IF($L50="","",IF(ISNUMBER(OFFSET('Data transformed'!$A$4,MATCH($A50,'Data transformed'!$A$5:$A$185,0),MATCH(AH$4,'Data transformed'!$4:$4,0)-1)), (MIN(MAX(OFFSET('Data transformed'!$A$4,MATCH($A50,'Data transformed'!$A$5:$A$185,0),MATCH(AH$4,'Data transformed'!$4:$4,0)-1),$O50),$P50)-$O50)/$Q50*100,"NA"))</f>
        <v>20</v>
      </c>
      <c r="AI50" s="104" t="n">
        <f aca="true">IF($L50="","",IF(ISNUMBER(OFFSET('Data transformed'!$A$4,MATCH($A50,'Data transformed'!$A$5:$A$185,0),MATCH(AI$4,'Data transformed'!$4:$4,0)-1)), (MIN(MAX(OFFSET('Data transformed'!$A$4,MATCH($A50,'Data transformed'!$A$5:$A$185,0),MATCH(AI$4,'Data transformed'!$4:$4,0)-1),$O50),$P50)-$O50)/$Q50*100,"NA"))</f>
        <v>40</v>
      </c>
      <c r="AJ50" s="104" t="n">
        <f aca="true">IF($L50="","",IF(ISNUMBER(OFFSET('Data transformed'!$A$4,MATCH($A50,'Data transformed'!$A$5:$A$185,0),MATCH(AJ$4,'Data transformed'!$4:$4,0)-1)), (MIN(MAX(OFFSET('Data transformed'!$A$4,MATCH($A50,'Data transformed'!$A$5:$A$185,0),MATCH(AJ$4,'Data transformed'!$4:$4,0)-1),$O50),$P50)-$O50)/$Q50*100,"NA"))</f>
        <v>40</v>
      </c>
      <c r="AK50" s="104" t="n">
        <f aca="true">IF($L50="","",IF(ISNUMBER(OFFSET('Data transformed'!$A$4,MATCH($A50,'Data transformed'!$A$5:$A$185,0),MATCH(AK$4,'Data transformed'!$4:$4,0)-1)), (MIN(MAX(OFFSET('Data transformed'!$A$4,MATCH($A50,'Data transformed'!$A$5:$A$185,0),MATCH(AK$4,'Data transformed'!$4:$4,0)-1),$O50),$P50)-$O50)/$Q50*100,"NA"))</f>
        <v>80</v>
      </c>
      <c r="AL50" s="104" t="n">
        <f aca="true">IF($L50="","",IF(ISNUMBER(OFFSET('Data transformed'!$A$4,MATCH($A50,'Data transformed'!$A$5:$A$185,0),MATCH(AL$4,'Data transformed'!$4:$4,0)-1)), (MIN(MAX(OFFSET('Data transformed'!$A$4,MATCH($A50,'Data transformed'!$A$5:$A$185,0),MATCH(AL$4,'Data transformed'!$4:$4,0)-1),$O50),$P50)-$O50)/$Q50*100,"NA"))</f>
        <v>40</v>
      </c>
      <c r="AM50" s="104" t="n">
        <f aca="true">IF($L50="","",IF(ISNUMBER(OFFSET('Data transformed'!$A$4,MATCH($A50,'Data transformed'!$A$5:$A$185,0),MATCH(AM$4,'Data transformed'!$4:$4,0)-1)), (MIN(MAX(OFFSET('Data transformed'!$A$4,MATCH($A50,'Data transformed'!$A$5:$A$185,0),MATCH(AM$4,'Data transformed'!$4:$4,0)-1),$O50),$P50)-$O50)/$Q50*100,"NA"))</f>
        <v>80</v>
      </c>
      <c r="AN50" s="104" t="n">
        <f aca="true">IF($L50="","",IF(ISNUMBER(OFFSET('Data transformed'!$A$4,MATCH($A50,'Data transformed'!$A$5:$A$185,0),MATCH(AN$4,'Data transformed'!$4:$4,0)-1)), (MIN(MAX(OFFSET('Data transformed'!$A$4,MATCH($A50,'Data transformed'!$A$5:$A$185,0),MATCH(AN$4,'Data transformed'!$4:$4,0)-1),$O50),$P50)-$O50)/$Q50*100,"NA"))</f>
        <v>60</v>
      </c>
      <c r="AO50" s="104" t="str">
        <f aca="true">IF($L50="","",IF(ISNUMBER(OFFSET('Data transformed'!$A$4,MATCH($A50,'Data transformed'!$A$5:$A$185,0),MATCH(AO$4,'Data transformed'!$4:$4,0)-1)), (MIN(MAX(OFFSET('Data transformed'!$A$4,MATCH($A50,'Data transformed'!$A$5:$A$185,0),MATCH(AO$4,'Data transformed'!$4:$4,0)-1),$O50),$P50)-$O50)/$Q50*100,"NA"))</f>
        <v>NA</v>
      </c>
      <c r="AP50" s="104" t="n">
        <f aca="true">IF($L50="","",IF(ISNUMBER(OFFSET('Data transformed'!$A$4,MATCH($A50,'Data transformed'!$A$5:$A$185,0),MATCH(AP$4,'Data transformed'!$4:$4,0)-1)), (MIN(MAX(OFFSET('Data transformed'!$A$4,MATCH($A50,'Data transformed'!$A$5:$A$185,0),MATCH(AP$4,'Data transformed'!$4:$4,0)-1),$O50),$P50)-$O50)/$Q50*100,"NA"))</f>
        <v>80</v>
      </c>
      <c r="AQ50" s="104" t="n">
        <f aca="true">IF($L50="","",IF(ISNUMBER(OFFSET('Data transformed'!$A$4,MATCH($A50,'Data transformed'!$A$5:$A$185,0),MATCH(AQ$4,'Data transformed'!$4:$4,0)-1)), (MIN(MAX(OFFSET('Data transformed'!$A$4,MATCH($A50,'Data transformed'!$A$5:$A$185,0),MATCH(AQ$4,'Data transformed'!$4:$4,0)-1),$O50),$P50)-$O50)/$Q50*100,"NA"))</f>
        <v>40</v>
      </c>
      <c r="AR50" s="104" t="n">
        <f aca="true">IF($L50="","",IF(ISNUMBER(OFFSET('Data transformed'!$A$4,MATCH($A50,'Data transformed'!$A$5:$A$185,0),MATCH(AR$4,'Data transformed'!$4:$4,0)-1)), (MIN(MAX(OFFSET('Data transformed'!$A$4,MATCH($A50,'Data transformed'!$A$5:$A$185,0),MATCH(AR$4,'Data transformed'!$4:$4,0)-1),$O50),$P50)-$O50)/$Q50*100,"NA"))</f>
        <v>80</v>
      </c>
      <c r="AS50" s="104" t="str">
        <f aca="true">IF($L50="","",IF(ISNUMBER(OFFSET('Data transformed'!$A$4,MATCH($A50,'Data transformed'!$A$5:$A$185,0),MATCH(AS$4,'Data transformed'!$4:$4,0)-1)), (MIN(MAX(OFFSET('Data transformed'!$A$4,MATCH($A50,'Data transformed'!$A$5:$A$185,0),MATCH(AS$4,'Data transformed'!$4:$4,0)-1),$O50),$P50)-$O50)/$Q50*100,"NA"))</f>
        <v>NA</v>
      </c>
      <c r="AT50" s="104" t="n">
        <f aca="true">IF($L50="","",IF(ISNUMBER(OFFSET('Data transformed'!$A$4,MATCH($A50,'Data transformed'!$A$5:$A$185,0),MATCH(AT$4,'Data transformed'!$4:$4,0)-1)), (MIN(MAX(OFFSET('Data transformed'!$A$4,MATCH($A50,'Data transformed'!$A$5:$A$185,0),MATCH(AT$4,'Data transformed'!$4:$4,0)-1),$O50),$P50)-$O50)/$Q50*100,"NA"))</f>
        <v>40</v>
      </c>
      <c r="AU50" s="104" t="n">
        <f aca="true">IF($L50="","",IF(ISNUMBER(OFFSET('Data transformed'!$A$4,MATCH($A50,'Data transformed'!$A$5:$A$185,0),MATCH(AU$4,'Data transformed'!$4:$4,0)-1)), (MIN(MAX(OFFSET('Data transformed'!$A$4,MATCH($A50,'Data transformed'!$A$5:$A$185,0),MATCH(AU$4,'Data transformed'!$4:$4,0)-1),$O50),$P50)-$O50)/$Q50*100,"NA"))</f>
        <v>40</v>
      </c>
      <c r="AV50" s="104" t="n">
        <f aca="true">IF($L50="","",IF(ISNUMBER(OFFSET('Data transformed'!$A$4,MATCH($A50,'Data transformed'!$A$5:$A$185,0),MATCH(AV$4,'Data transformed'!$4:$4,0)-1)), (MIN(MAX(OFFSET('Data transformed'!$A$4,MATCH($A50,'Data transformed'!$A$5:$A$185,0),MATCH(AV$4,'Data transformed'!$4:$4,0)-1),$O50),$P50)-$O50)/$Q50*100,"NA"))</f>
        <v>80</v>
      </c>
      <c r="AW50" s="104" t="n">
        <f aca="true">IF($L50="","",IF(ISNUMBER(OFFSET('Data transformed'!$A$4,MATCH($A50,'Data transformed'!$A$5:$A$185,0),MATCH(AW$4,'Data transformed'!$4:$4,0)-1)), (MIN(MAX(OFFSET('Data transformed'!$A$4,MATCH($A50,'Data transformed'!$A$5:$A$185,0),MATCH(AW$4,'Data transformed'!$4:$4,0)-1),$O50),$P50)-$O50)/$Q50*100,"NA"))</f>
        <v>20</v>
      </c>
      <c r="AX50" s="104" t="n">
        <f aca="true">IF($L50="","",IF(ISNUMBER(OFFSET('Data transformed'!$A$4,MATCH($A50,'Data transformed'!$A$5:$A$185,0),MATCH(AX$4,'Data transformed'!$4:$4,0)-1)), (MIN(MAX(OFFSET('Data transformed'!$A$4,MATCH($A50,'Data transformed'!$A$5:$A$185,0),MATCH(AX$4,'Data transformed'!$4:$4,0)-1),$O50),$P50)-$O50)/$Q50*100,"NA"))</f>
        <v>40</v>
      </c>
      <c r="AY50" s="104" t="n">
        <f aca="true">IF($L50="","",IF(ISNUMBER(OFFSET('Data transformed'!$A$4,MATCH($A50,'Data transformed'!$A$5:$A$185,0),MATCH(AY$4,'Data transformed'!$4:$4,0)-1)), (MIN(MAX(OFFSET('Data transformed'!$A$4,MATCH($A50,'Data transformed'!$A$5:$A$185,0),MATCH(AY$4,'Data transformed'!$4:$4,0)-1),$O50),$P50)-$O50)/$Q50*100,"NA"))</f>
        <v>40</v>
      </c>
      <c r="AZ50" s="104" t="n">
        <f aca="true">IF($L50="","",IF(ISNUMBER(OFFSET('Data transformed'!$A$4,MATCH($A50,'Data transformed'!$A$5:$A$185,0),MATCH(AZ$4,'Data transformed'!$4:$4,0)-1)), (MIN(MAX(OFFSET('Data transformed'!$A$4,MATCH($A50,'Data transformed'!$A$5:$A$185,0),MATCH(AZ$4,'Data transformed'!$4:$4,0)-1),$O50),$P50)-$O50)/$Q50*100,"NA"))</f>
        <v>20</v>
      </c>
      <c r="BA50" s="104" t="n">
        <f aca="true">IF($L50="","",IF(ISNUMBER(OFFSET('Data transformed'!$A$4,MATCH($A50,'Data transformed'!$A$5:$A$185,0),MATCH(BA$4,'Data transformed'!$4:$4,0)-1)), (MIN(MAX(OFFSET('Data transformed'!$A$4,MATCH($A50,'Data transformed'!$A$5:$A$185,0),MATCH(BA$4,'Data transformed'!$4:$4,0)-1),$O50),$P50)-$O50)/$Q50*100,"NA"))</f>
        <v>50</v>
      </c>
      <c r="BB50" s="104" t="n">
        <f aca="true">IF($L50="","",IF(ISNUMBER(OFFSET('Data transformed'!$A$4,MATCH($A50,'Data transformed'!$A$5:$A$185,0),MATCH(BB$4,'Data transformed'!$4:$4,0)-1)), (MIN(MAX(OFFSET('Data transformed'!$A$4,MATCH($A50,'Data transformed'!$A$5:$A$185,0),MATCH(BB$4,'Data transformed'!$4:$4,0)-1),$O50),$P50)-$O50)/$Q50*100,"NA"))</f>
        <v>65.4</v>
      </c>
      <c r="BC50" s="104" t="n">
        <f aca="true">IF($L50="","",IF(ISNUMBER(OFFSET('Data transformed'!$A$4,MATCH($A50,'Data transformed'!$A$5:$A$185,0),MATCH(BC$4,'Data transformed'!$4:$4,0)-1)), (MIN(MAX(OFFSET('Data transformed'!$A$4,MATCH($A50,'Data transformed'!$A$5:$A$185,0),MATCH(BC$4,'Data transformed'!$4:$4,0)-1),$O50),$P50)-$O50)/$Q50*100,"NA"))</f>
        <v>80</v>
      </c>
      <c r="BD50" s="104" t="n">
        <f aca="true">IF($L50="","",IF(ISNUMBER(OFFSET('Data transformed'!$A$4,MATCH($A50,'Data transformed'!$A$5:$A$185,0),MATCH(BD$4,'Data transformed'!$4:$4,0)-1)), (MIN(MAX(OFFSET('Data transformed'!$A$4,MATCH($A50,'Data transformed'!$A$5:$A$185,0),MATCH(BD$4,'Data transformed'!$4:$4,0)-1),$O50),$P50)-$O50)/$Q50*100,"NA"))</f>
        <v>60</v>
      </c>
      <c r="BE50" s="104" t="n">
        <f aca="true">IF($L50="","",IF(ISNUMBER(OFFSET('Data transformed'!$A$4,MATCH($A50,'Data transformed'!$A$5:$A$185,0),MATCH(BE$4,'Data transformed'!$4:$4,0)-1)), (MIN(MAX(OFFSET('Data transformed'!$A$4,MATCH($A50,'Data transformed'!$A$5:$A$185,0),MATCH(BE$4,'Data transformed'!$4:$4,0)-1),$O50),$P50)-$O50)/$Q50*100,"NA"))</f>
        <v>60</v>
      </c>
      <c r="BF50" s="104" t="n">
        <f aca="true">IF($L50="","",IF(ISNUMBER(OFFSET('Data transformed'!$A$4,MATCH($A50,'Data transformed'!$A$5:$A$185,0),MATCH(BF$4,'Data transformed'!$4:$4,0)-1)), (MIN(MAX(OFFSET('Data transformed'!$A$4,MATCH($A50,'Data transformed'!$A$5:$A$185,0),MATCH(BF$4,'Data transformed'!$4:$4,0)-1),$O50),$P50)-$O50)/$Q50*100,"NA"))</f>
        <v>70</v>
      </c>
      <c r="BG50" s="104" t="n">
        <f aca="true">IF($L50="","",IF(ISNUMBER(OFFSET('Data transformed'!$A$4,MATCH($A50,'Data transformed'!$A$5:$A$185,0),MATCH(BG$4,'Data transformed'!$4:$4,0)-1)), (MIN(MAX(OFFSET('Data transformed'!$A$4,MATCH($A50,'Data transformed'!$A$5:$A$185,0),MATCH(BG$4,'Data transformed'!$4:$4,0)-1),$O50),$P50)-$O50)/$Q50*100,"NA"))</f>
        <v>80</v>
      </c>
      <c r="BH50" s="104" t="n">
        <f aca="true">IF($L50="","",IF(ISNUMBER(OFFSET('Data transformed'!$A$4,MATCH($A50,'Data transformed'!$A$5:$A$185,0),MATCH(BH$4,'Data transformed'!$4:$4,0)-1)), (MIN(MAX(OFFSET('Data transformed'!$A$4,MATCH($A50,'Data transformed'!$A$5:$A$185,0),MATCH(BH$4,'Data transformed'!$4:$4,0)-1),$O50),$P50)-$O50)/$Q50*100,"NA"))</f>
        <v>60</v>
      </c>
      <c r="BI50" s="104" t="n">
        <f aca="true">IF($L50="","",IF(ISNUMBER(OFFSET('Data transformed'!$A$4,MATCH($A50,'Data transformed'!$A$5:$A$185,0),MATCH(BI$4,'Data transformed'!$4:$4,0)-1)), (MIN(MAX(OFFSET('Data transformed'!$A$4,MATCH($A50,'Data transformed'!$A$5:$A$185,0),MATCH(BI$4,'Data transformed'!$4:$4,0)-1),$O50),$P50)-$O50)/$Q50*100,"NA"))</f>
        <v>20</v>
      </c>
      <c r="BJ50" s="104" t="n">
        <f aca="true">IF($L50="","",IF(ISNUMBER(OFFSET('Data transformed'!$A$4,MATCH($A50,'Data transformed'!$A$5:$A$185,0),MATCH(BJ$4,'Data transformed'!$4:$4,0)-1)), (MIN(MAX(OFFSET('Data transformed'!$A$4,MATCH($A50,'Data transformed'!$A$5:$A$185,0),MATCH(BJ$4,'Data transformed'!$4:$4,0)-1),$O50),$P50)-$O50)/$Q50*100,"NA"))</f>
        <v>66.6</v>
      </c>
      <c r="BK50" s="104" t="n">
        <f aca="true">IF($L50="","",IF(ISNUMBER(OFFSET('Data transformed'!$A$4,MATCH($A50,'Data transformed'!$A$5:$A$185,0),MATCH(BK$4,'Data transformed'!$4:$4,0)-1)), (MIN(MAX(OFFSET('Data transformed'!$A$4,MATCH($A50,'Data transformed'!$A$5:$A$185,0),MATCH(BK$4,'Data transformed'!$4:$4,0)-1),$O50),$P50)-$O50)/$Q50*100,"NA"))</f>
        <v>20</v>
      </c>
      <c r="BL50" s="104" t="n">
        <f aca="true">IF($L50="","",IF(ISNUMBER(OFFSET('Data transformed'!$A$4,MATCH($A50,'Data transformed'!$A$5:$A$185,0),MATCH(BL$4,'Data transformed'!$4:$4,0)-1)), (MIN(MAX(OFFSET('Data transformed'!$A$4,MATCH($A50,'Data transformed'!$A$5:$A$185,0),MATCH(BL$4,'Data transformed'!$4:$4,0)-1),$O50),$P50)-$O50)/$Q50*100,"NA"))</f>
        <v>40</v>
      </c>
      <c r="BM50" s="104" t="n">
        <f aca="true">IF($L50="","",IF(ISNUMBER(OFFSET('Data transformed'!$A$4,MATCH($A50,'Data transformed'!$A$5:$A$185,0),MATCH(BM$4,'Data transformed'!$4:$4,0)-1)), (MIN(MAX(OFFSET('Data transformed'!$A$4,MATCH($A50,'Data transformed'!$A$5:$A$185,0),MATCH(BM$4,'Data transformed'!$4:$4,0)-1),$O50),$P50)-$O50)/$Q50*100,"NA"))</f>
        <v>40</v>
      </c>
      <c r="BN50" s="104" t="str">
        <f aca="true">IF($L50="","",IF(ISNUMBER(OFFSET('Data transformed'!$A$4,MATCH($A50,'Data transformed'!$A$5:$A$185,0),MATCH(BN$4,'Data transformed'!$4:$4,0)-1)), (MIN(MAX(OFFSET('Data transformed'!$A$4,MATCH($A50,'Data transformed'!$A$5:$A$185,0),MATCH(BN$4,'Data transformed'!$4:$4,0)-1),$O50),$P50)-$O50)/$Q50*100,"NA"))</f>
        <v>NA</v>
      </c>
      <c r="BO50" s="104" t="n">
        <f aca="true">IF($L50="","",IF(ISNUMBER(OFFSET('Data transformed'!$A$4,MATCH($A50,'Data transformed'!$A$5:$A$185,0),MATCH(BO$4,'Data transformed'!$4:$4,0)-1)), (MIN(MAX(OFFSET('Data transformed'!$A$4,MATCH($A50,'Data transformed'!$A$5:$A$185,0),MATCH(BO$4,'Data transformed'!$4:$4,0)-1),$O50),$P50)-$O50)/$Q50*100,"NA"))</f>
        <v>0</v>
      </c>
      <c r="BP50" s="104" t="n">
        <f aca="true">IF($L50="","",IF(ISNUMBER(OFFSET('Data transformed'!$A$4,MATCH($A50,'Data transformed'!$A$5:$A$185,0),MATCH(BP$4,'Data transformed'!$4:$4,0)-1)), (MIN(MAX(OFFSET('Data transformed'!$A$4,MATCH($A50,'Data transformed'!$A$5:$A$185,0),MATCH(BP$4,'Data transformed'!$4:$4,0)-1),$O50),$P50)-$O50)/$Q50*100,"NA"))</f>
        <v>80</v>
      </c>
      <c r="BQ50" s="104" t="n">
        <f aca="true">IF($L50="","",IF(ISNUMBER(OFFSET('Data transformed'!$A$4,MATCH($A50,'Data transformed'!$A$5:$A$185,0),MATCH(BQ$4,'Data transformed'!$4:$4,0)-1)), (MIN(MAX(OFFSET('Data transformed'!$A$4,MATCH($A50,'Data transformed'!$A$5:$A$185,0),MATCH(BQ$4,'Data transformed'!$4:$4,0)-1),$O50),$P50)-$O50)/$Q50*100,"NA"))</f>
        <v>40</v>
      </c>
      <c r="BR50" s="104" t="n">
        <f aca="true">IF($L50="","",IF(ISNUMBER(OFFSET('Data transformed'!$A$4,MATCH($A50,'Data transformed'!$A$5:$A$185,0),MATCH(BR$4,'Data transformed'!$4:$4,0)-1)), (MIN(MAX(OFFSET('Data transformed'!$A$4,MATCH($A50,'Data transformed'!$A$5:$A$185,0),MATCH(BR$4,'Data transformed'!$4:$4,0)-1),$O50),$P50)-$O50)/$Q50*100,"NA"))</f>
        <v>40</v>
      </c>
      <c r="BS50" s="104" t="n">
        <f aca="true">IF($L50="","",IF(ISNUMBER(OFFSET('Data transformed'!$A$4,MATCH($A50,'Data transformed'!$A$5:$A$185,0),MATCH(BS$4,'Data transformed'!$4:$4,0)-1)), (MIN(MAX(OFFSET('Data transformed'!$A$4,MATCH($A50,'Data transformed'!$A$5:$A$185,0),MATCH(BS$4,'Data transformed'!$4:$4,0)-1),$O50),$P50)-$O50)/$Q50*100,"NA"))</f>
        <v>90</v>
      </c>
      <c r="BT50" s="104" t="n">
        <f aca="true">IF($L50="","",IF(ISNUMBER(OFFSET('Data transformed'!$A$4,MATCH($A50,'Data transformed'!$A$5:$A$185,0),MATCH(BT$4,'Data transformed'!$4:$4,0)-1)), (MIN(MAX(OFFSET('Data transformed'!$A$4,MATCH($A50,'Data transformed'!$A$5:$A$185,0),MATCH(BT$4,'Data transformed'!$4:$4,0)-1),$O50),$P50)-$O50)/$Q50*100,"NA"))</f>
        <v>80</v>
      </c>
      <c r="BU50" s="104" t="n">
        <f aca="true">IF($L50="","",IF(ISNUMBER(OFFSET('Data transformed'!$A$4,MATCH($A50,'Data transformed'!$A$5:$A$185,0),MATCH(BU$4,'Data transformed'!$4:$4,0)-1)), (MIN(MAX(OFFSET('Data transformed'!$A$4,MATCH($A50,'Data transformed'!$A$5:$A$185,0),MATCH(BU$4,'Data transformed'!$4:$4,0)-1),$O50),$P50)-$O50)/$Q50*100,"NA"))</f>
        <v>40</v>
      </c>
      <c r="BV50" s="104" t="n">
        <f aca="true">IF($L50="","",IF(ISNUMBER(OFFSET('Data transformed'!$A$4,MATCH($A50,'Data transformed'!$A$5:$A$185,0),MATCH(BV$4,'Data transformed'!$4:$4,0)-1)), (MIN(MAX(OFFSET('Data transformed'!$A$4,MATCH($A50,'Data transformed'!$A$5:$A$185,0),MATCH(BV$4,'Data transformed'!$4:$4,0)-1),$O50),$P50)-$O50)/$Q50*100,"NA"))</f>
        <v>40</v>
      </c>
      <c r="BW50" s="104" t="n">
        <f aca="true">IF($L50="","",IF(ISNUMBER(OFFSET('Data transformed'!$A$4,MATCH($A50,'Data transformed'!$A$5:$A$185,0),MATCH(BW$4,'Data transformed'!$4:$4,0)-1)), (MIN(MAX(OFFSET('Data transformed'!$A$4,MATCH($A50,'Data transformed'!$A$5:$A$185,0),MATCH(BW$4,'Data transformed'!$4:$4,0)-1),$O50),$P50)-$O50)/$Q50*100,"NA"))</f>
        <v>60</v>
      </c>
      <c r="BX50" s="104" t="n">
        <f aca="true">IF($L50="","",IF(ISNUMBER(OFFSET('Data transformed'!$A$4,MATCH($A50,'Data transformed'!$A$5:$A$185,0),MATCH(BX$4,'Data transformed'!$4:$4,0)-1)), (MIN(MAX(OFFSET('Data transformed'!$A$4,MATCH($A50,'Data transformed'!$A$5:$A$185,0),MATCH(BX$4,'Data transformed'!$4:$4,0)-1),$O50),$P50)-$O50)/$Q50*100,"NA"))</f>
        <v>20</v>
      </c>
      <c r="BY50" s="104" t="n">
        <f aca="true">IF($L50="","",IF(ISNUMBER(OFFSET('Data transformed'!$A$4,MATCH($A50,'Data transformed'!$A$5:$A$185,0),MATCH(BY$4,'Data transformed'!$4:$4,0)-1)), (MIN(MAX(OFFSET('Data transformed'!$A$4,MATCH($A50,'Data transformed'!$A$5:$A$185,0),MATCH(BY$4,'Data transformed'!$4:$4,0)-1),$O50),$P50)-$O50)/$Q50*100,"NA"))</f>
        <v>40</v>
      </c>
      <c r="BZ50" s="104" t="n">
        <f aca="true">IF($L50="","",IF(ISNUMBER(OFFSET('Data transformed'!$A$4,MATCH($A50,'Data transformed'!$A$5:$A$185,0),MATCH(BZ$4,'Data transformed'!$4:$4,0)-1)), (MIN(MAX(OFFSET('Data transformed'!$A$4,MATCH($A50,'Data transformed'!$A$5:$A$185,0),MATCH(BZ$4,'Data transformed'!$4:$4,0)-1),$O50),$P50)-$O50)/$Q50*100,"NA"))</f>
        <v>60</v>
      </c>
      <c r="CA50" s="104" t="n">
        <f aca="true">IF($L50="","",IF(ISNUMBER(OFFSET('Data transformed'!$A$4,MATCH($A50,'Data transformed'!$A$5:$A$185,0),MATCH(CA$4,'Data transformed'!$4:$4,0)-1)), (MIN(MAX(OFFSET('Data transformed'!$A$4,MATCH($A50,'Data transformed'!$A$5:$A$185,0),MATCH(CA$4,'Data transformed'!$4:$4,0)-1),$O50),$P50)-$O50)/$Q50*100,"NA"))</f>
        <v>20</v>
      </c>
      <c r="CB50" s="104" t="n">
        <f aca="true">IF($L50="","",IF(ISNUMBER(OFFSET('Data transformed'!$A$4,MATCH($A50,'Data transformed'!$A$5:$A$185,0),MATCH(CB$4,'Data transformed'!$4:$4,0)-1)), (MIN(MAX(OFFSET('Data transformed'!$A$4,MATCH($A50,'Data transformed'!$A$5:$A$185,0),MATCH(CB$4,'Data transformed'!$4:$4,0)-1),$O50),$P50)-$O50)/$Q50*100,"NA"))</f>
        <v>100</v>
      </c>
      <c r="CC50" s="104" t="n">
        <f aca="true">IF($L50="","",IF(ISNUMBER(OFFSET('Data transformed'!$A$4,MATCH($A50,'Data transformed'!$A$5:$A$185,0),MATCH(CC$4,'Data transformed'!$4:$4,0)-1)), (MIN(MAX(OFFSET('Data transformed'!$A$4,MATCH($A50,'Data transformed'!$A$5:$A$185,0),MATCH(CC$4,'Data transformed'!$4:$4,0)-1),$O50),$P50)-$O50)/$Q50*100,"NA"))</f>
        <v>40</v>
      </c>
      <c r="CD50" s="104" t="n">
        <f aca="true">IF($L50="","",IF(ISNUMBER(OFFSET('Data transformed'!$A$4,MATCH($A50,'Data transformed'!$A$5:$A$185,0),MATCH(CD$4,'Data transformed'!$4:$4,0)-1)), (MIN(MAX(OFFSET('Data transformed'!$A$4,MATCH($A50,'Data transformed'!$A$5:$A$185,0),MATCH(CD$4,'Data transformed'!$4:$4,0)-1),$O50),$P50)-$O50)/$Q50*100,"NA"))</f>
        <v>20</v>
      </c>
      <c r="CE50" s="104" t="n">
        <f aca="true">IF($L50="","",IF(ISNUMBER(OFFSET('Data transformed'!$A$4,MATCH($A50,'Data transformed'!$A$5:$A$185,0),MATCH(CE$4,'Data transformed'!$4:$4,0)-1)), (MIN(MAX(OFFSET('Data transformed'!$A$4,MATCH($A50,'Data transformed'!$A$5:$A$185,0),MATCH(CE$4,'Data transformed'!$4:$4,0)-1),$O50),$P50)-$O50)/$Q50*100,"NA"))</f>
        <v>90</v>
      </c>
      <c r="CF50" s="104" t="n">
        <f aca="true">IF($L50="","",IF(ISNUMBER(OFFSET('Data transformed'!$A$4,MATCH($A50,'Data transformed'!$A$5:$A$185,0),MATCH(CF$4,'Data transformed'!$4:$4,0)-1)), (MIN(MAX(OFFSET('Data transformed'!$A$4,MATCH($A50,'Data transformed'!$A$5:$A$185,0),MATCH(CF$4,'Data transformed'!$4:$4,0)-1),$O50),$P50)-$O50)/$Q50*100,"NA"))</f>
        <v>60</v>
      </c>
      <c r="CG50" s="104" t="n">
        <f aca="true">IF($L50="","",IF(ISNUMBER(OFFSET('Data transformed'!$A$4,MATCH($A50,'Data transformed'!$A$5:$A$185,0),MATCH(CG$4,'Data transformed'!$4:$4,0)-1)), (MIN(MAX(OFFSET('Data transformed'!$A$4,MATCH($A50,'Data transformed'!$A$5:$A$185,0),MATCH(CG$4,'Data transformed'!$4:$4,0)-1),$O50),$P50)-$O50)/$Q50*100,"NA"))</f>
        <v>60</v>
      </c>
      <c r="CH50" s="104" t="n">
        <f aca="true">IF($L50="","",IF(ISNUMBER(OFFSET('Data transformed'!$A$4,MATCH($A50,'Data transformed'!$A$5:$A$185,0),MATCH(CH$4,'Data transformed'!$4:$4,0)-1)), (MIN(MAX(OFFSET('Data transformed'!$A$4,MATCH($A50,'Data transformed'!$A$5:$A$185,0),MATCH(CH$4,'Data transformed'!$4:$4,0)-1),$O50),$P50)-$O50)/$Q50*100,"NA"))</f>
        <v>60</v>
      </c>
      <c r="CI50" s="104" t="n">
        <f aca="true">IF($L50="","",IF(ISNUMBER(OFFSET('Data transformed'!$A$4,MATCH($A50,'Data transformed'!$A$5:$A$185,0),MATCH(CI$4,'Data transformed'!$4:$4,0)-1)), (MIN(MAX(OFFSET('Data transformed'!$A$4,MATCH($A50,'Data transformed'!$A$5:$A$185,0),MATCH(CI$4,'Data transformed'!$4:$4,0)-1),$O50),$P50)-$O50)/$Q50*100,"NA"))</f>
        <v>80</v>
      </c>
      <c r="CJ50" s="104" t="n">
        <f aca="true">IF($L50="","",IF(ISNUMBER(OFFSET('Data transformed'!$A$4,MATCH($A50,'Data transformed'!$A$5:$A$185,0),MATCH(CJ$4,'Data transformed'!$4:$4,0)-1)), (MIN(MAX(OFFSET('Data transformed'!$A$4,MATCH($A50,'Data transformed'!$A$5:$A$185,0),MATCH(CJ$4,'Data transformed'!$4:$4,0)-1),$O50),$P50)-$O50)/$Q50*100,"NA"))</f>
        <v>40</v>
      </c>
      <c r="CK50" s="104" t="n">
        <f aca="true">IF($L50="","",IF(ISNUMBER(OFFSET('Data transformed'!$A$4,MATCH($A50,'Data transformed'!$A$5:$A$185,0),MATCH(CK$4,'Data transformed'!$4:$4,0)-1)), (MIN(MAX(OFFSET('Data transformed'!$A$4,MATCH($A50,'Data transformed'!$A$5:$A$185,0),MATCH(CK$4,'Data transformed'!$4:$4,0)-1),$O50),$P50)-$O50)/$Q50*100,"NA"))</f>
        <v>40</v>
      </c>
      <c r="CL50" s="104" t="n">
        <f aca="true">IF($L50="","",IF(ISNUMBER(OFFSET('Data transformed'!$A$4,MATCH($A50,'Data transformed'!$A$5:$A$185,0),MATCH(CL$4,'Data transformed'!$4:$4,0)-1)), (MIN(MAX(OFFSET('Data transformed'!$A$4,MATCH($A50,'Data transformed'!$A$5:$A$185,0),MATCH(CL$4,'Data transformed'!$4:$4,0)-1),$O50),$P50)-$O50)/$Q50*100,"NA"))</f>
        <v>40</v>
      </c>
      <c r="CM50" s="104" t="n">
        <f aca="true">IF($L50="","",IF(ISNUMBER(OFFSET('Data transformed'!$A$4,MATCH($A50,'Data transformed'!$A$5:$A$185,0),MATCH(CM$4,'Data transformed'!$4:$4,0)-1)), (MIN(MAX(OFFSET('Data transformed'!$A$4,MATCH($A50,'Data transformed'!$A$5:$A$185,0),MATCH(CM$4,'Data transformed'!$4:$4,0)-1),$O50),$P50)-$O50)/$Q50*100,"NA"))</f>
        <v>80</v>
      </c>
      <c r="CN50" s="104" t="n">
        <f aca="true">IF($L50="","",IF(ISNUMBER(OFFSET('Data transformed'!$A$4,MATCH($A50,'Data transformed'!$A$5:$A$185,0),MATCH(CN$4,'Data transformed'!$4:$4,0)-1)), (MIN(MAX(OFFSET('Data transformed'!$A$4,MATCH($A50,'Data transformed'!$A$5:$A$185,0),MATCH(CN$4,'Data transformed'!$4:$4,0)-1),$O50),$P50)-$O50)/$Q50*100,"NA"))</f>
        <v>40</v>
      </c>
      <c r="CO50" s="104" t="n">
        <f aca="true">IF($L50="","",IF(ISNUMBER(OFFSET('Data transformed'!$A$4,MATCH($A50,'Data transformed'!$A$5:$A$185,0),MATCH(CO$4,'Data transformed'!$4:$4,0)-1)), (MIN(MAX(OFFSET('Data transformed'!$A$4,MATCH($A50,'Data transformed'!$A$5:$A$185,0),MATCH(CO$4,'Data transformed'!$4:$4,0)-1),$O50),$P50)-$O50)/$Q50*100,"NA"))</f>
        <v>80</v>
      </c>
      <c r="CP50" s="104" t="n">
        <f aca="true">IF($L50="","",IF(ISNUMBER(OFFSET('Data transformed'!$A$4,MATCH($A50,'Data transformed'!$A$5:$A$185,0),MATCH(CP$4,'Data transformed'!$4:$4,0)-1)), (MIN(MAX(OFFSET('Data transformed'!$A$4,MATCH($A50,'Data transformed'!$A$5:$A$185,0),MATCH(CP$4,'Data transformed'!$4:$4,0)-1),$O50),$P50)-$O50)/$Q50*100,"NA"))</f>
        <v>40</v>
      </c>
      <c r="CQ50" s="104" t="n">
        <f aca="true">IF($L50="","",IF(ISNUMBER(OFFSET('Data transformed'!$A$4,MATCH($A50,'Data transformed'!$A$5:$A$185,0),MATCH(CQ$4,'Data transformed'!$4:$4,0)-1)), (MIN(MAX(OFFSET('Data transformed'!$A$4,MATCH($A50,'Data transformed'!$A$5:$A$185,0),MATCH(CQ$4,'Data transformed'!$4:$4,0)-1),$O50),$P50)-$O50)/$Q50*100,"NA"))</f>
        <v>20</v>
      </c>
      <c r="CR50" s="104" t="n">
        <f aca="true">IF($L50="","",IF(ISNUMBER(OFFSET('Data transformed'!$A$4,MATCH($A50,'Data transformed'!$A$5:$A$185,0),MATCH(CR$4,'Data transformed'!$4:$4,0)-1)), (MIN(MAX(OFFSET('Data transformed'!$A$4,MATCH($A50,'Data transformed'!$A$5:$A$185,0),MATCH(CR$4,'Data transformed'!$4:$4,0)-1),$O50),$P50)-$O50)/$Q50*100,"NA"))</f>
        <v>30</v>
      </c>
      <c r="CS50" s="104" t="n">
        <f aca="true">IF($L50="","",IF(ISNUMBER(OFFSET('Data transformed'!$A$4,MATCH($A50,'Data transformed'!$A$5:$A$185,0),MATCH(CS$4,'Data transformed'!$4:$4,0)-1)), (MIN(MAX(OFFSET('Data transformed'!$A$4,MATCH($A50,'Data transformed'!$A$5:$A$185,0),MATCH(CS$4,'Data transformed'!$4:$4,0)-1),$O50),$P50)-$O50)/$Q50*100,"NA"))</f>
        <v>50</v>
      </c>
      <c r="CT50" s="104" t="n">
        <f aca="true">IF($L50="","",IF(ISNUMBER(OFFSET('Data transformed'!$A$4,MATCH($A50,'Data transformed'!$A$5:$A$185,0),MATCH(CT$4,'Data transformed'!$4:$4,0)-1)), (MIN(MAX(OFFSET('Data transformed'!$A$4,MATCH($A50,'Data transformed'!$A$5:$A$185,0),MATCH(CT$4,'Data transformed'!$4:$4,0)-1),$O50),$P50)-$O50)/$Q50*100,"NA"))</f>
        <v>100</v>
      </c>
      <c r="CU50" s="104" t="n">
        <f aca="true">IF($L50="","",IF(ISNUMBER(OFFSET('Data transformed'!$A$4,MATCH($A50,'Data transformed'!$A$5:$A$185,0),MATCH(CU$4,'Data transformed'!$4:$4,0)-1)), (MIN(MAX(OFFSET('Data transformed'!$A$4,MATCH($A50,'Data transformed'!$A$5:$A$185,0),MATCH(CU$4,'Data transformed'!$4:$4,0)-1),$O50),$P50)-$O50)/$Q50*100,"NA"))</f>
        <v>40</v>
      </c>
      <c r="CV50" s="104" t="n">
        <f aca="true">IF($L50="","",IF(ISNUMBER(OFFSET('Data transformed'!$A$4,MATCH($A50,'Data transformed'!$A$5:$A$185,0),MATCH(CV$4,'Data transformed'!$4:$4,0)-1)), (MIN(MAX(OFFSET('Data transformed'!$A$4,MATCH($A50,'Data transformed'!$A$5:$A$185,0),MATCH(CV$4,'Data transformed'!$4:$4,0)-1),$O50),$P50)-$O50)/$Q50*100,"NA"))</f>
        <v>100</v>
      </c>
      <c r="CW50" s="104" t="n">
        <f aca="true">IF($L50="","",IF(ISNUMBER(OFFSET('Data transformed'!$A$4,MATCH($A50,'Data transformed'!$A$5:$A$185,0),MATCH(CW$4,'Data transformed'!$4:$4,0)-1)), (MIN(MAX(OFFSET('Data transformed'!$A$4,MATCH($A50,'Data transformed'!$A$5:$A$185,0),MATCH(CW$4,'Data transformed'!$4:$4,0)-1),$O50),$P50)-$O50)/$Q50*100,"NA"))</f>
        <v>60</v>
      </c>
    </row>
    <row r="51" s="103" customFormat="true" ht="15.5" hidden="false" customHeight="false" outlineLevel="0" collapsed="false">
      <c r="A51" s="107" t="n">
        <v>2200</v>
      </c>
      <c r="B51" s="107" t="n">
        <v>2</v>
      </c>
      <c r="C51" s="103" t="str">
        <f aca="true">IF(ISBLANK(OFFSET('outliers treatment'!$A$3,MATCH($A51,'outliers treatment'!$A$4:$A$154,0),MATCH(C$4,'outliers treatment'!$4:$4,0)-1)),"",OFFSET('outliers treatment'!$A$3,MATCH($A51,'outliers treatment'!$A$4:$A$154,0),MATCH(C$4,'outliers treatment'!$4:$4,0)-1))</f>
        <v/>
      </c>
      <c r="D51" s="103" t="str">
        <f aca="true">IF(ISBLANK(OFFSET('outliers treatment'!$A$3,MATCH($A51,'outliers treatment'!$A$4:$A$154,0),MATCH(D$4,'outliers treatment'!$4:$4,0)-1)),"",OFFSET('outliers treatment'!$A$3,MATCH($A51,'outliers treatment'!$A$4:$A$154,0),MATCH(D$4,'outliers treatment'!$4:$4,0)-1))</f>
        <v>National involvment in the development of international standards</v>
      </c>
      <c r="E51" s="103" t="str">
        <f aca="true">IF(ISBLANK(OFFSET('outliers treatment'!$A$3,MATCH($A51,'outliers treatment'!$A$4:$A$154,0),MATCH(E$4,'outliers treatment'!$4:$4,0)-1)),"",OFFSET('outliers treatment'!$A$3,MATCH($A51,'outliers treatment'!$A$4:$A$154,0),MATCH(E$4,'outliers treatment'!$4:$4,0)-1))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1" s="103" t="str">
        <f aca="true">IF(ISBLANK(OFFSET('outliers treatment'!$A$3,MATCH($A51,'outliers treatment'!$A$4:$A$154,0),MATCH(F$4,'outliers treatment'!$4:$4,0)-1)),"",OFFSET('outliers treatment'!$A$3,MATCH($A51,'outliers treatment'!$A$4:$A$154,0),MATCH(F$4,'outliers treatment'!$4:$4,0)-1))</f>
        <v/>
      </c>
      <c r="G51" s="103" t="str">
        <f aca="true">IF(ISBLANK(OFFSET('outliers treatment'!$A$3,MATCH($A51,'outliers treatment'!$A$4:$A$154,0),MATCH(G$4,'outliers treatment'!$4:$4,0)-1)),"",OFFSET('outliers treatment'!$A$3,MATCH($A51,'outliers treatment'!$A$4:$A$154,0),MATCH(G$4,'outliers treatment'!$4:$4,0)-1))</f>
        <v/>
      </c>
      <c r="H51" s="103" t="str">
        <f aca="true">IF(ISBLANK(OFFSET('outliers treatment'!$A$3,MATCH($A51,'outliers treatment'!$A$4:$A$154,0),MATCH(H$4,'outliers treatment'!$4:$4,0)-1)),"",OFFSET('outliers treatment'!$A$3,MATCH($A51,'outliers treatment'!$A$4:$A$154,0),MATCH(H$4,'outliers treatment'!$4:$4,0)-1))</f>
        <v/>
      </c>
      <c r="I51" s="103" t="str">
        <f aca="true">IF(ISBLANK(OFFSET('outliers treatment'!$A$3,MATCH($A51,'outliers treatment'!$A$4:$A$154,0),MATCH(I$4,'outliers treatment'!$4:$4,0)-1)),"",OFFSET('outliers treatment'!$A$3,MATCH($A51,'outliers treatment'!$A$4:$A$154,0),MATCH(I$4,'outliers treatment'!$4:$4,0)-1))</f>
        <v/>
      </c>
      <c r="J51" s="104" t="n">
        <f aca="false" t="array" ref="J51:J51">MIN(IF(ISNUMBER(V51:CW51),V51:CW51))</f>
        <v>0</v>
      </c>
      <c r="K51" s="103" t="n">
        <f aca="false" t="array" ref="K51:K51">MAX(IF(ISNUMBER(V51:CW51),V51:CW51))</f>
        <v>100</v>
      </c>
      <c r="L51" s="103" t="e">
        <f aca="true">IF(ISBLANK(OFFSET('outliers treatment'!$A$3,MATCH($A51,'outliers treatment'!$A$4:$A$154,0),MATCH(L$4,'outliers treatment'!$4:$4,0)-1)),"",OFFSET('outliers treatment'!$A$3,MATCH($A51,'outliers treatment'!$A$4:$A$154,0),MATCH(L$4,'outliers treatment'!$4:$4,0)-1))</f>
        <v>#N/A</v>
      </c>
      <c r="M51" s="103" t="e">
        <f aca="true">IF(ISBLANK(OFFSET('outliers treatment'!$A$3,MATCH($A51,'outliers treatment'!$A$4:$A$154,0),MATCH(M$4,'outliers treatment'!$4:$4,0)-1)),"",OFFSET('outliers treatment'!$A$3,MATCH($A51,'outliers treatment'!$A$4:$A$154,0),MATCH(M$4,'outliers treatment'!$4:$4,0)-1))</f>
        <v>#N/A</v>
      </c>
      <c r="N51" s="103" t="str">
        <f aca="true">IF(ISBLANK(OFFSET('outliers treatment'!$A$3,MATCH($A51,'outliers treatment'!$A$4:$A$154,0),MATCH(N$4,'outliers treatment'!$4:$4,0)-1)),"",OFFSET('outliers treatment'!$A$3,MATCH($A51,'outliers treatment'!$A$4:$A$154,0),MATCH(N$4,'outliers treatment'!$4:$4,0)-1))</f>
        <v/>
      </c>
      <c r="O51" s="103" t="str">
        <f aca="true">IF(ISBLANK(OFFSET('outliers treatment'!$A$3,MATCH($A51,'outliers treatment'!$A$4:$A$154,0),MATCH(O$4,'outliers treatment'!$4:$4,0)-1)),"",OFFSET('outliers treatment'!$A$3,MATCH($A51,'outliers treatment'!$A$4:$A$154,0),MATCH(O$4,'outliers treatment'!$4:$4,0)-1))</f>
        <v/>
      </c>
      <c r="P51" s="103" t="str">
        <f aca="true">IF(ISBLANK(OFFSET('outliers treatment'!$A$3,MATCH($A51,'outliers treatment'!$A$4:$A$154,0),MATCH(P$4,'outliers treatment'!$4:$4,0)-1)),"",OFFSET('outliers treatment'!$A$3,MATCH($A51,'outliers treatment'!$A$4:$A$154,0),MATCH(P$4,'outliers treatment'!$4:$4,0)-1))</f>
        <v/>
      </c>
      <c r="Q51" s="103" t="str">
        <f aca="false">IFERROR(P51-O51,"")</f>
        <v/>
      </c>
      <c r="R51" s="105" t="n">
        <f aca="false" t="array" ref="R51:R51">IFERROR(SKEW(IF(ISNUMBER(V51:CW51),V51:CW51,"")),"")</f>
        <v>0.0973285409436935</v>
      </c>
      <c r="S51" s="103" t="n">
        <v>1</v>
      </c>
      <c r="T51" s="103" t="n">
        <v>1</v>
      </c>
      <c r="U51" s="106" t="str">
        <f aca="false" t="array" ref="U51:U51">IF(B51&lt;4,"",1-IFERROR(SUM(ISNUMBER(V51:CW51)*(1-$V$3:$CW$3))/COUNTIF($V$3:$CW$3,0),0))</f>
        <v/>
      </c>
      <c r="V51" s="104" t="n">
        <f aca="false" t="array" ref="V51:V51">SUM(IF($B52:$B60=3*ISNUMBER(V52:V60),$T52:$T60*V52:V60,0))/SUM(IF($B52:$B60=3*ISNUMBER(V52:V60),$T52:$T60,0))</f>
        <v>55.5555555555556</v>
      </c>
      <c r="W51" s="104" t="n">
        <f aca="false" t="array" ref="W51:W51">SUM(IF($B52:$B60=3*ISNUMBER(W52:W60),$T52:$T60*W52:W60,0))/SUM(IF($B52:$B60=3*ISNUMBER(W52:W60),$T52:$T60,0))</f>
        <v>100</v>
      </c>
      <c r="X51" s="104" t="n">
        <f aca="false" t="array" ref="X51:X51">SUM(IF($B52:$B60=3*ISNUMBER(X52:X60),$T52:$T60*X52:X60,0))/SUM(IF($B52:$B60=3*ISNUMBER(X52:X60),$T52:$T60,0))</f>
        <v>50</v>
      </c>
      <c r="Y51" s="104" t="n">
        <f aca="false" t="array" ref="Y51:Y51">SUM(IF($B52:$B60=3*ISNUMBER(Y52:Y60),$T52:$T60*Y52:Y60,0))/SUM(IF($B52:$B60=3*ISNUMBER(Y52:Y60),$T52:$T60,0))</f>
        <v>58.3333333333333</v>
      </c>
      <c r="Z51" s="104" t="n">
        <f aca="false" t="array" ref="Z51:Z51">SUM(IF($B52:$B60=3*ISNUMBER(Z52:Z60),$T52:$T60*Z52:Z60,0))/SUM(IF($B52:$B60=3*ISNUMBER(Z52:Z60),$T52:$T60,0))</f>
        <v>38.8888888888889</v>
      </c>
      <c r="AA51" s="104" t="n">
        <f aca="false" t="array" ref="AA51:AA51">SUM(IF($B52:$B60=3*ISNUMBER(AA52:AA60),$T52:$T60*AA52:AA60,0))/SUM(IF($B52:$B60=3*ISNUMBER(AA52:AA60),$T52:$T60,0))</f>
        <v>13.8888888888889</v>
      </c>
      <c r="AB51" s="104" t="n">
        <f aca="false" t="array" ref="AB51:AB51">SUM(IF($B52:$B60=3*ISNUMBER(AB52:AB60),$T52:$T60*AB52:AB60,0))/SUM(IF($B52:$B60=3*ISNUMBER(AB52:AB60),$T52:$T60,0))</f>
        <v>66.6666666666667</v>
      </c>
      <c r="AC51" s="104" t="n">
        <f aca="false" t="array" ref="AC51:AC51">SUM(IF($B52:$B60=3*ISNUMBER(AC52:AC60),$T52:$T60*AC52:AC60,0))/SUM(IF($B52:$B60=3*ISNUMBER(AC52:AC60),$T52:$T60,0))</f>
        <v>100</v>
      </c>
      <c r="AD51" s="104" t="n">
        <f aca="false" t="array" ref="AD51:AD51">SUM(IF($B52:$B60=3*ISNUMBER(AD52:AD60),$T52:$T60*AD52:AD60,0))/SUM(IF($B52:$B60=3*ISNUMBER(AD52:AD60),$T52:$T60,0))</f>
        <v>61.1111111111111</v>
      </c>
      <c r="AE51" s="104" t="n">
        <f aca="false" t="array" ref="AE51:AE51">SUM(IF($B52:$B60=3*ISNUMBER(AE52:AE60),$T52:$T60*AE52:AE60,0))/SUM(IF($B52:$B60=3*ISNUMBER(AE52:AE60),$T52:$T60,0))</f>
        <v>55.5555555555556</v>
      </c>
      <c r="AF51" s="104" t="n">
        <f aca="false" t="array" ref="AF51:AF51">SUM(IF($B52:$B60=3*ISNUMBER(AF52:AF60),$T52:$T60*AF52:AF60,0))/SUM(IF($B52:$B60=3*ISNUMBER(AF52:AF60),$T52:$T60,0))</f>
        <v>100</v>
      </c>
      <c r="AG51" s="104" t="n">
        <f aca="false" t="array" ref="AG51:AG51">SUM(IF($B52:$B60=3*ISNUMBER(AG52:AG60),$T52:$T60*AG52:AG60,0))/SUM(IF($B52:$B60=3*ISNUMBER(AG52:AG60),$T52:$T60,0))</f>
        <v>55.5555555555556</v>
      </c>
      <c r="AH51" s="104" t="n">
        <f aca="false" t="array" ref="AH51:AH51">SUM(IF($B52:$B60=3*ISNUMBER(AH52:AH60),$T52:$T60*AH52:AH60,0))/SUM(IF($B52:$B60=3*ISNUMBER(AH52:AH60),$T52:$T60,0))</f>
        <v>50</v>
      </c>
      <c r="AI51" s="104" t="n">
        <f aca="false" t="array" ref="AI51:AI51">SUM(IF($B52:$B60=3*ISNUMBER(AI52:AI60),$T52:$T60*AI52:AI60,0))/SUM(IF($B52:$B60=3*ISNUMBER(AI52:AI60),$T52:$T60,0))</f>
        <v>0</v>
      </c>
      <c r="AJ51" s="104" t="n">
        <f aca="false" t="array" ref="AJ51:AJ51">SUM(IF($B52:$B60=3*ISNUMBER(AJ52:AJ60),$T52:$T60*AJ52:AJ60,0))/SUM(IF($B52:$B60=3*ISNUMBER(AJ52:AJ60),$T52:$T60,0))</f>
        <v>44.4444444444444</v>
      </c>
      <c r="AK51" s="104" t="n">
        <f aca="false" t="array" ref="AK51:AK51">SUM(IF($B52:$B60=3*ISNUMBER(AK52:AK60),$T52:$T60*AK52:AK60,0))/SUM(IF($B52:$B60=3*ISNUMBER(AK52:AK60),$T52:$T60,0))</f>
        <v>52.7777777777778</v>
      </c>
      <c r="AL51" s="104" t="n">
        <f aca="false" t="array" ref="AL51:AL51">SUM(IF($B52:$B60=3*ISNUMBER(AL52:AL60),$T52:$T60*AL52:AL60,0))/SUM(IF($B52:$B60=3*ISNUMBER(AL52:AL60),$T52:$T60,0))</f>
        <v>100</v>
      </c>
      <c r="AM51" s="104" t="n">
        <f aca="false" t="array" ref="AM51:AM51">SUM(IF($B52:$B60=3*ISNUMBER(AM52:AM60),$T52:$T60*AM52:AM60,0))/SUM(IF($B52:$B60=3*ISNUMBER(AM52:AM60),$T52:$T60,0))</f>
        <v>100</v>
      </c>
      <c r="AN51" s="104" t="n">
        <f aca="false" t="array" ref="AN51:AN51">SUM(IF($B52:$B60=3*ISNUMBER(AN52:AN60),$T52:$T60*AN52:AN60,0))/SUM(IF($B52:$B60=3*ISNUMBER(AN52:AN60),$T52:$T60,0))</f>
        <v>30.5555555555556</v>
      </c>
      <c r="AO51" s="104" t="n">
        <f aca="false" t="array" ref="AO51:AO51">SUM(IF($B52:$B60=3*ISNUMBER(AO52:AO60),$T52:$T60*AO52:AO60,0))/SUM(IF($B52:$B60=3*ISNUMBER(AO52:AO60),$T52:$T60,0))</f>
        <v>50</v>
      </c>
      <c r="AP51" s="104" t="n">
        <f aca="false" t="array" ref="AP51:AP51">SUM(IF($B52:$B60=3*ISNUMBER(AP52:AP60),$T52:$T60*AP52:AP60,0))/SUM(IF($B52:$B60=3*ISNUMBER(AP52:AP60),$T52:$T60,0))</f>
        <v>38.8888888888889</v>
      </c>
      <c r="AQ51" s="104" t="n">
        <f aca="false" t="array" ref="AQ51:AQ51">SUM(IF($B52:$B60=3*ISNUMBER(AQ52:AQ60),$T52:$T60*AQ52:AQ60,0))/SUM(IF($B52:$B60=3*ISNUMBER(AQ52:AQ60),$T52:$T60,0))</f>
        <v>77.7777777777778</v>
      </c>
      <c r="AR51" s="104" t="n">
        <f aca="false" t="array" ref="AR51:AR51">SUM(IF($B52:$B60=3*ISNUMBER(AR52:AR60),$T52:$T60*AR52:AR60,0))/SUM(IF($B52:$B60=3*ISNUMBER(AR52:AR60),$T52:$T60,0))</f>
        <v>66.6666666666667</v>
      </c>
      <c r="AS51" s="104" t="n">
        <f aca="false" t="array" ref="AS51:AS51">SUM(IF($B52:$B60=3*ISNUMBER(AS52:AS60),$T52:$T60*AS52:AS60,0))/SUM(IF($B52:$B60=3*ISNUMBER(AS52:AS60),$T52:$T60,0))</f>
        <v>38.8888888888889</v>
      </c>
      <c r="AT51" s="104" t="n">
        <f aca="false" t="array" ref="AT51:AT51">SUM(IF($B52:$B60=3*ISNUMBER(AT52:AT60),$T52:$T60*AT52:AT60,0))/SUM(IF($B52:$B60=3*ISNUMBER(AT52:AT60),$T52:$T60,0))</f>
        <v>83.3333333333333</v>
      </c>
      <c r="AU51" s="104" t="n">
        <f aca="false" t="array" ref="AU51:AU51">SUM(IF($B52:$B60=3*ISNUMBER(AU52:AU60),$T52:$T60*AU52:AU60,0))/SUM(IF($B52:$B60=3*ISNUMBER(AU52:AU60),$T52:$T60,0))</f>
        <v>100</v>
      </c>
      <c r="AV51" s="104" t="n">
        <f aca="false" t="array" ref="AV51:AV51">SUM(IF($B52:$B60=3*ISNUMBER(AV52:AV60),$T52:$T60*AV52:AV60,0))/SUM(IF($B52:$B60=3*ISNUMBER(AV52:AV60),$T52:$T60,0))</f>
        <v>44.4444444444444</v>
      </c>
      <c r="AW51" s="104" t="n">
        <f aca="false" t="array" ref="AW51:AW51">SUM(IF($B52:$B60=3*ISNUMBER(AW52:AW60),$T52:$T60*AW52:AW60,0))/SUM(IF($B52:$B60=3*ISNUMBER(AW52:AW60),$T52:$T60,0))</f>
        <v>0</v>
      </c>
      <c r="AX51" s="104" t="n">
        <f aca="false" t="array" ref="AX51:AX51">SUM(IF($B52:$B60=3*ISNUMBER(AX52:AX60),$T52:$T60*AX52:AX60,0))/SUM(IF($B52:$B60=3*ISNUMBER(AX52:AX60),$T52:$T60,0))</f>
        <v>25</v>
      </c>
      <c r="AY51" s="104" t="n">
        <f aca="false" t="array" ref="AY51:AY51">SUM(IF($B52:$B60=3*ISNUMBER(AY52:AY60),$T52:$T60*AY52:AY60,0))/SUM(IF($B52:$B60=3*ISNUMBER(AY52:AY60),$T52:$T60,0))</f>
        <v>0</v>
      </c>
      <c r="AZ51" s="104" t="n">
        <f aca="false" t="array" ref="AZ51:AZ51">SUM(IF($B52:$B60=3*ISNUMBER(AZ52:AZ60),$T52:$T60*AZ52:AZ60,0))/SUM(IF($B52:$B60=3*ISNUMBER(AZ52:AZ60),$T52:$T60,0))</f>
        <v>36.1111111111111</v>
      </c>
      <c r="BA51" s="104" t="n">
        <f aca="false" t="array" ref="BA51:BA51">SUM(IF($B52:$B60=3*ISNUMBER(BA52:BA60),$T52:$T60*BA52:BA60,0))/SUM(IF($B52:$B60=3*ISNUMBER(BA52:BA60),$T52:$T60,0))</f>
        <v>83.3333333333333</v>
      </c>
      <c r="BB51" s="104" t="n">
        <f aca="false" t="array" ref="BB51:BB51">SUM(IF($B52:$B60=3*ISNUMBER(BB52:BB60),$T52:$T60*BB52:BB60,0))/SUM(IF($B52:$B60=3*ISNUMBER(BB52:BB60),$T52:$T60,0))</f>
        <v>77.7777777777778</v>
      </c>
      <c r="BC51" s="104" t="n">
        <f aca="false" t="array" ref="BC51:BC51">SUM(IF($B52:$B60=3*ISNUMBER(BC52:BC60),$T52:$T60*BC52:BC60,0))/SUM(IF($B52:$B60=3*ISNUMBER(BC52:BC60),$T52:$T60,0))</f>
        <v>30.5555555555556</v>
      </c>
      <c r="BD51" s="104" t="n">
        <f aca="false" t="array" ref="BD51:BD51">SUM(IF($B52:$B60=3*ISNUMBER(BD52:BD60),$T52:$T60*BD52:BD60,0))/SUM(IF($B52:$B60=3*ISNUMBER(BD52:BD60),$T52:$T60,0))</f>
        <v>100</v>
      </c>
      <c r="BE51" s="104" t="n">
        <f aca="false" t="array" ref="BE51:BE51">SUM(IF($B52:$B60=3*ISNUMBER(BE52:BE60),$T52:$T60*BE52:BE60,0))/SUM(IF($B52:$B60=3*ISNUMBER(BE52:BE60),$T52:$T60,0))</f>
        <v>44.4444444444444</v>
      </c>
      <c r="BF51" s="104" t="n">
        <f aca="false" t="array" ref="BF51:BF51">SUM(IF($B52:$B60=3*ISNUMBER(BF52:BF60),$T52:$T60*BF52:BF60,0))/SUM(IF($B52:$B60=3*ISNUMBER(BF52:BF60),$T52:$T60,0))</f>
        <v>100</v>
      </c>
      <c r="BG51" s="104" t="n">
        <f aca="false" t="array" ref="BG51:BG51">SUM(IF($B52:$B60=3*ISNUMBER(BG52:BG60),$T52:$T60*BG52:BG60,0))/SUM(IF($B52:$B60=3*ISNUMBER(BG52:BG60),$T52:$T60,0))</f>
        <v>55.5555555555556</v>
      </c>
      <c r="BH51" s="104" t="n">
        <f aca="false" t="array" ref="BH51:BH51">SUM(IF($B52:$B60=3*ISNUMBER(BH52:BH60),$T52:$T60*BH52:BH60,0))/SUM(IF($B52:$B60=3*ISNUMBER(BH52:BH60),$T52:$T60,0))</f>
        <v>100</v>
      </c>
      <c r="BI51" s="104" t="n">
        <f aca="false" t="array" ref="BI51:BI51">SUM(IF($B52:$B60=3*ISNUMBER(BI52:BI60),$T52:$T60*BI52:BI60,0))/SUM(IF($B52:$B60=3*ISNUMBER(BI52:BI60),$T52:$T60,0))</f>
        <v>30.5555555555556</v>
      </c>
      <c r="BJ51" s="104" t="n">
        <f aca="false" t="array" ref="BJ51:BJ51">SUM(IF($B52:$B60=3*ISNUMBER(BJ52:BJ60),$T52:$T60*BJ52:BJ60,0))/SUM(IF($B52:$B60=3*ISNUMBER(BJ52:BJ60),$T52:$T60,0))</f>
        <v>38.8888888888889</v>
      </c>
      <c r="BK51" s="104" t="n">
        <f aca="false" t="array" ref="BK51:BK51">SUM(IF($B52:$B60=3*ISNUMBER(BK52:BK60),$T52:$T60*BK52:BK60,0))/SUM(IF($B52:$B60=3*ISNUMBER(BK52:BK60),$T52:$T60,0))</f>
        <v>44.4444444444444</v>
      </c>
      <c r="BL51" s="104" t="n">
        <f aca="false" t="array" ref="BL51:BL51">SUM(IF($B52:$B60=3*ISNUMBER(BL52:BL60),$T52:$T60*BL52:BL60,0))/SUM(IF($B52:$B60=3*ISNUMBER(BL52:BL60),$T52:$T60,0))</f>
        <v>44.4444444444444</v>
      </c>
      <c r="BM51" s="104" t="n">
        <f aca="false" t="array" ref="BM51:BM51">SUM(IF($B52:$B60=3*ISNUMBER(BM52:BM60),$T52:$T60*BM52:BM60,0))/SUM(IF($B52:$B60=3*ISNUMBER(BM52:BM60),$T52:$T60,0))</f>
        <v>13.8888888888889</v>
      </c>
      <c r="BN51" s="104" t="n">
        <f aca="false" t="array" ref="BN51:BN51">SUM(IF($B52:$B60=3*ISNUMBER(BN52:BN60),$T52:$T60*BN52:BN60,0))/SUM(IF($B52:$B60=3*ISNUMBER(BN52:BN60),$T52:$T60,0))</f>
        <v>19.4444444444444</v>
      </c>
      <c r="BO51" s="104" t="n">
        <f aca="false" t="array" ref="BO51:BO51">SUM(IF($B52:$B60=3*ISNUMBER(BO52:BO60),$T52:$T60*BO52:BO60,0))/SUM(IF($B52:$B60=3*ISNUMBER(BO52:BO60),$T52:$T60,0))</f>
        <v>55.5555555555556</v>
      </c>
      <c r="BP51" s="104" t="n">
        <f aca="false" t="array" ref="BP51:BP51">SUM(IF($B52:$B60=3*ISNUMBER(BP52:BP60),$T52:$T60*BP52:BP60,0))/SUM(IF($B52:$B60=3*ISNUMBER(BP52:BP60),$T52:$T60,0))</f>
        <v>88.8888888888889</v>
      </c>
      <c r="BQ51" s="104" t="n">
        <f aca="false" t="array" ref="BQ51:BQ51">SUM(IF($B52:$B60=3*ISNUMBER(BQ52:BQ60),$T52:$T60*BQ52:BQ60,0))/SUM(IF($B52:$B60=3*ISNUMBER(BQ52:BQ60),$T52:$T60,0))</f>
        <v>27.7777777777778</v>
      </c>
      <c r="BR51" s="104" t="n">
        <f aca="false" t="array" ref="BR51:BR51">SUM(IF($B52:$B60=3*ISNUMBER(BR52:BR60),$T52:$T60*BR52:BR60,0))/SUM(IF($B52:$B60=3*ISNUMBER(BR52:BR60),$T52:$T60,0))</f>
        <v>5.55555555555556</v>
      </c>
      <c r="BS51" s="104" t="n">
        <f aca="false" t="array" ref="BS51:BS51">SUM(IF($B52:$B60=3*ISNUMBER(BS52:BS60),$T52:$T60*BS52:BS60,0))/SUM(IF($B52:$B60=3*ISNUMBER(BS52:BS60),$T52:$T60,0))</f>
        <v>50</v>
      </c>
      <c r="BT51" s="104" t="n">
        <f aca="false" t="array" ref="BT51:BT51">SUM(IF($B52:$B60=3*ISNUMBER(BT52:BT60),$T52:$T60*BT52:BT60,0))/SUM(IF($B52:$B60=3*ISNUMBER(BT52:BT60),$T52:$T60,0))</f>
        <v>83.3333333333333</v>
      </c>
      <c r="BU51" s="104" t="n">
        <f aca="false" t="array" ref="BU51:BU51">SUM(IF($B52:$B60=3*ISNUMBER(BU52:BU60),$T52:$T60*BU52:BU60,0))/SUM(IF($B52:$B60=3*ISNUMBER(BU52:BU60),$T52:$T60,0))</f>
        <v>88.8888888888889</v>
      </c>
      <c r="BV51" s="104" t="n">
        <f aca="false" t="array" ref="BV51:BV51">SUM(IF($B52:$B60=3*ISNUMBER(BV52:BV60),$T52:$T60*BV52:BV60,0))/SUM(IF($B52:$B60=3*ISNUMBER(BV52:BV60),$T52:$T60,0))</f>
        <v>63.8888888888889</v>
      </c>
      <c r="BW51" s="104" t="n">
        <f aca="false" t="array" ref="BW51:BW51">SUM(IF($B52:$B60=3*ISNUMBER(BW52:BW60),$T52:$T60*BW52:BW60,0))/SUM(IF($B52:$B60=3*ISNUMBER(BW52:BW60),$T52:$T60,0))</f>
        <v>44.4444444444444</v>
      </c>
      <c r="BX51" s="104" t="n">
        <f aca="false" t="array" ref="BX51:BX51">SUM(IF($B52:$B60=3*ISNUMBER(BX52:BX60),$T52:$T60*BX52:BX60,0))/SUM(IF($B52:$B60=3*ISNUMBER(BX52:BX60),$T52:$T60,0))</f>
        <v>44.4444444444444</v>
      </c>
      <c r="BY51" s="104" t="n">
        <f aca="false" t="array" ref="BY51:BY51">SUM(IF($B52:$B60=3*ISNUMBER(BY52:BY60),$T52:$T60*BY52:BY60,0))/SUM(IF($B52:$B60=3*ISNUMBER(BY52:BY60),$T52:$T60,0))</f>
        <v>61.1111111111111</v>
      </c>
      <c r="BZ51" s="104" t="n">
        <f aca="false" t="array" ref="BZ51:BZ51">SUM(IF($B52:$B60=3*ISNUMBER(BZ52:BZ60),$T52:$T60*BZ52:BZ60,0))/SUM(IF($B52:$B60=3*ISNUMBER(BZ52:BZ60),$T52:$T60,0))</f>
        <v>55.5555555555556</v>
      </c>
      <c r="CA51" s="104" t="n">
        <f aca="false" t="array" ref="CA51:CA51">SUM(IF($B52:$B60=3*ISNUMBER(CA52:CA60),$T52:$T60*CA52:CA60,0))/SUM(IF($B52:$B60=3*ISNUMBER(CA52:CA60),$T52:$T60,0))</f>
        <v>5.55555555555556</v>
      </c>
      <c r="CB51" s="104" t="n">
        <f aca="false" t="array" ref="CB51:CB51">SUM(IF($B52:$B60=3*ISNUMBER(CB52:CB60),$T52:$T60*CB52:CB60,0))/SUM(IF($B52:$B60=3*ISNUMBER(CB52:CB60),$T52:$T60,0))</f>
        <v>52.7777777777778</v>
      </c>
      <c r="CC51" s="104" t="n">
        <f aca="false" t="array" ref="CC51:CC51">SUM(IF($B52:$B60=3*ISNUMBER(CC52:CC60),$T52:$T60*CC52:CC60,0))/SUM(IF($B52:$B60=3*ISNUMBER(CC52:CC60),$T52:$T60,0))</f>
        <v>50</v>
      </c>
      <c r="CD51" s="104" t="n">
        <f aca="false" t="array" ref="CD51:CD51">SUM(IF($B52:$B60=3*ISNUMBER(CD52:CD60),$T52:$T60*CD52:CD60,0))/SUM(IF($B52:$B60=3*ISNUMBER(CD52:CD60),$T52:$T60,0))</f>
        <v>50</v>
      </c>
      <c r="CE51" s="104" t="n">
        <f aca="false" t="array" ref="CE51:CE51">SUM(IF($B52:$B60=3*ISNUMBER(CE52:CE60),$T52:$T60*CE52:CE60,0))/SUM(IF($B52:$B60=3*ISNUMBER(CE52:CE60),$T52:$T60,0))</f>
        <v>66.6666666666667</v>
      </c>
      <c r="CF51" s="104" t="n">
        <f aca="false" t="array" ref="CF51:CF51">SUM(IF($B52:$B60=3*ISNUMBER(CF52:CF60),$T52:$T60*CF52:CF60,0))/SUM(IF($B52:$B60=3*ISNUMBER(CF52:CF60),$T52:$T60,0))</f>
        <v>38.8888888888889</v>
      </c>
      <c r="CG51" s="104" t="n">
        <f aca="false" t="array" ref="CG51:CG51">SUM(IF($B52:$B60=3*ISNUMBER(CG52:CG60),$T52:$T60*CG52:CG60,0))/SUM(IF($B52:$B60=3*ISNUMBER(CG52:CG60),$T52:$T60,0))</f>
        <v>27.7777777777778</v>
      </c>
      <c r="CH51" s="104" t="n">
        <f aca="false" t="array" ref="CH51:CH51">SUM(IF($B52:$B60=3*ISNUMBER(CH52:CH60),$T52:$T60*CH52:CH60,0))/SUM(IF($B52:$B60=3*ISNUMBER(CH52:CH60),$T52:$T60,0))</f>
        <v>36.1111111111111</v>
      </c>
      <c r="CI51" s="104" t="n">
        <f aca="false" t="array" ref="CI51:CI51">SUM(IF($B52:$B60=3*ISNUMBER(CI52:CI60),$T52:$T60*CI52:CI60,0))/SUM(IF($B52:$B60=3*ISNUMBER(CI52:CI60),$T52:$T60,0))</f>
        <v>94.4444444444444</v>
      </c>
      <c r="CJ51" s="104" t="n">
        <f aca="false" t="array" ref="CJ51:CJ51">SUM(IF($B52:$B60=3*ISNUMBER(CJ52:CJ60),$T52:$T60*CJ52:CJ60,0))/SUM(IF($B52:$B60=3*ISNUMBER(CJ52:CJ60),$T52:$T60,0))</f>
        <v>61.1111111111111</v>
      </c>
      <c r="CK51" s="104" t="n">
        <f aca="false" t="array" ref="CK51:CK51">SUM(IF($B52:$B60=3*ISNUMBER(CK52:CK60),$T52:$T60*CK52:CK60,0))/SUM(IF($B52:$B60=3*ISNUMBER(CK52:CK60),$T52:$T60,0))</f>
        <v>5.55555555555556</v>
      </c>
      <c r="CL51" s="104" t="n">
        <f aca="false" t="array" ref="CL51:CL51">SUM(IF($B52:$B60=3*ISNUMBER(CL52:CL60),$T52:$T60*CL52:CL60,0))/SUM(IF($B52:$B60=3*ISNUMBER(CL52:CL60),$T52:$T60,0))</f>
        <v>50</v>
      </c>
      <c r="CM51" s="104" t="n">
        <f aca="false" t="array" ref="CM51:CM51">SUM(IF($B52:$B60=3*ISNUMBER(CM52:CM60),$T52:$T60*CM52:CM60,0))/SUM(IF($B52:$B60=3*ISNUMBER(CM52:CM60),$T52:$T60,0))</f>
        <v>66.6666666666667</v>
      </c>
      <c r="CN51" s="104" t="n">
        <f aca="false" t="array" ref="CN51:CN51">SUM(IF($B52:$B60=3*ISNUMBER(CN52:CN60),$T52:$T60*CN52:CN60,0))/SUM(IF($B52:$B60=3*ISNUMBER(CN52:CN60),$T52:$T60,0))</f>
        <v>13.8888888888889</v>
      </c>
      <c r="CO51" s="104" t="n">
        <f aca="false" t="array" ref="CO51:CO51">SUM(IF($B52:$B60=3*ISNUMBER(CO52:CO60),$T52:$T60*CO52:CO60,0))/SUM(IF($B52:$B60=3*ISNUMBER(CO52:CO60),$T52:$T60,0))</f>
        <v>0</v>
      </c>
      <c r="CP51" s="104" t="n">
        <f aca="false" t="array" ref="CP51:CP51">SUM(IF($B52:$B60=3*ISNUMBER(CP52:CP60),$T52:$T60*CP52:CP60,0))/SUM(IF($B52:$B60=3*ISNUMBER(CP52:CP60),$T52:$T60,0))</f>
        <v>13.8888888888889</v>
      </c>
      <c r="CQ51" s="104" t="n">
        <f aca="false" t="array" ref="CQ51:CQ51">SUM(IF($B52:$B60=3*ISNUMBER(CQ52:CQ60),$T52:$T60*CQ52:CQ60,0))/SUM(IF($B52:$B60=3*ISNUMBER(CQ52:CQ60),$T52:$T60,0))</f>
        <v>61.1111111111111</v>
      </c>
      <c r="CR51" s="104" t="n">
        <f aca="false" t="array" ref="CR51:CR51">SUM(IF($B52:$B60=3*ISNUMBER(CR52:CR60),$T52:$T60*CR52:CR60,0))/SUM(IF($B52:$B60=3*ISNUMBER(CR52:CR60),$T52:$T60,0))</f>
        <v>44.4444444444444</v>
      </c>
      <c r="CS51" s="104" t="n">
        <f aca="false" t="array" ref="CS51:CS51">SUM(IF($B52:$B60=3*ISNUMBER(CS52:CS60),$T52:$T60*CS52:CS60,0))/SUM(IF($B52:$B60=3*ISNUMBER(CS52:CS60),$T52:$T60,0))</f>
        <v>66.6666666666667</v>
      </c>
      <c r="CT51" s="104" t="n">
        <f aca="false" t="array" ref="CT51:CT51">SUM(IF($B52:$B60=3*ISNUMBER(CT52:CT60),$T52:$T60*CT52:CT60,0))/SUM(IF($B52:$B60=3*ISNUMBER(CT52:CT60),$T52:$T60,0))</f>
        <v>30.5555555555556</v>
      </c>
      <c r="CU51" s="104" t="n">
        <f aca="false" t="array" ref="CU51:CU51">SUM(IF($B52:$B60=3*ISNUMBER(CU52:CU60),$T52:$T60*CU52:CU60,0))/SUM(IF($B52:$B60=3*ISNUMBER(CU52:CU60),$T52:$T60,0))</f>
        <v>0</v>
      </c>
      <c r="CV51" s="104" t="n">
        <f aca="false" t="array" ref="CV51:CV51">SUM(IF($B52:$B60=3*ISNUMBER(CV52:CV60),$T52:$T60*CV52:CV60,0))/SUM(IF($B52:$B60=3*ISNUMBER(CV52:CV60),$T52:$T60,0))</f>
        <v>19.4444444444444</v>
      </c>
      <c r="CW51" s="104" t="n">
        <f aca="false" t="array" ref="CW51:CW51">SUM(IF($B52:$B60=3*ISNUMBER(CW52:CW60),$T52:$T60*CW52:CW60,0))/SUM(IF($B52:$B60=3*ISNUMBER(CW52:CW60),$T52:$T60,0))</f>
        <v>50</v>
      </c>
    </row>
    <row r="52" s="103" customFormat="true" ht="15.5" hidden="false" customHeight="false" outlineLevel="0" collapsed="false">
      <c r="A52" s="107" t="n">
        <v>2210</v>
      </c>
      <c r="B52" s="107" t="n">
        <v>3</v>
      </c>
      <c r="C52" s="103" t="str">
        <f aca="true">IF(ISBLANK(OFFSET('outliers treatment'!$A$3,MATCH($A52,'outliers treatment'!$A$4:$A$154,0),MATCH(C$4,'outliers treatment'!$4:$4,0)-1)),"",OFFSET('outliers treatment'!$A$3,MATCH($A52,'outliers treatment'!$A$4:$A$154,0),MATCH(C$4,'outliers treatment'!$4:$4,0)-1))</f>
        <v>Membership level with ISO</v>
      </c>
      <c r="D52" s="103" t="str">
        <f aca="true">IF(ISBLANK(OFFSET('outliers treatment'!$A$3,MATCH($A52,'outliers treatment'!$A$4:$A$154,0),MATCH(D$4,'outliers treatment'!$4:$4,0)-1)),"",OFFSET('outliers treatment'!$A$3,MATCH($A52,'outliers treatment'!$A$4:$A$154,0),MATCH(D$4,'outliers treatment'!$4:$4,0)-1))</f>
        <v/>
      </c>
      <c r="E52" s="103" t="str">
        <f aca="true">IF(ISBLANK(OFFSET('outliers treatment'!$A$3,MATCH($A52,'outliers treatment'!$A$4:$A$154,0),MATCH(E$4,'outliers treatment'!$4:$4,0)-1)),"",OFFSET('outliers treatment'!$A$3,MATCH($A52,'outliers treatment'!$A$4:$A$154,0),MATCH(E$4,'outliers treatment'!$4:$4,0)-1))</f>
        <v/>
      </c>
      <c r="F52" s="103" t="str">
        <f aca="true">IF(ISBLANK(OFFSET('outliers treatment'!$A$3,MATCH($A52,'outliers treatment'!$A$4:$A$154,0),MATCH(F$4,'outliers treatment'!$4:$4,0)-1)),"",OFFSET('outliers treatment'!$A$3,MATCH($A52,'outliers treatment'!$A$4:$A$154,0),MATCH(F$4,'outliers treatment'!$4:$4,0)-1))</f>
        <v/>
      </c>
      <c r="G52" s="103" t="str">
        <f aca="true">IF(ISBLANK(OFFSET('outliers treatment'!$A$3,MATCH($A52,'outliers treatment'!$A$4:$A$154,0),MATCH(G$4,'outliers treatment'!$4:$4,0)-1)),"",OFFSET('outliers treatment'!$A$3,MATCH($A52,'outliers treatment'!$A$4:$A$154,0),MATCH(G$4,'outliers treatment'!$4:$4,0)-1))</f>
        <v/>
      </c>
      <c r="H52" s="103" t="str">
        <f aca="true">IF(ISBLANK(OFFSET('outliers treatment'!$A$3,MATCH($A52,'outliers treatment'!$A$4:$A$154,0),MATCH(H$4,'outliers treatment'!$4:$4,0)-1)),"",OFFSET('outliers treatment'!$A$3,MATCH($A52,'outliers treatment'!$A$4:$A$154,0),MATCH(H$4,'outliers treatment'!$4:$4,0)-1))</f>
        <v/>
      </c>
      <c r="I52" s="103" t="str">
        <f aca="true">IF(ISBLANK(OFFSET('outliers treatment'!$A$3,MATCH($A52,'outliers treatment'!$A$4:$A$154,0),MATCH(I$4,'outliers treatment'!$4:$4,0)-1)),"",OFFSET('outliers treatment'!$A$3,MATCH($A52,'outliers treatment'!$A$4:$A$154,0),MATCH(I$4,'outliers treatment'!$4:$4,0)-1))</f>
        <v/>
      </c>
      <c r="J52" s="104" t="n">
        <f aca="false" t="array" ref="J52:J52">MIN(IF(ISNUMBER(V52:CW52),V52:CW52))</f>
        <v>0</v>
      </c>
      <c r="K52" s="103" t="n">
        <f aca="false" t="array" ref="K52:K52">MAX(IF(ISNUMBER(V52:CW52),V52:CW52))</f>
        <v>100</v>
      </c>
      <c r="L52" s="103" t="e">
        <f aca="true">IF(ISBLANK(OFFSET('outliers treatment'!$A$3,MATCH($A52,'outliers treatment'!$A$4:$A$154,0),MATCH(L$4,'outliers treatment'!$4:$4,0)-1)),"",OFFSET('outliers treatment'!$A$3,MATCH($A52,'outliers treatment'!$A$4:$A$154,0),MATCH(L$4,'outliers treatment'!$4:$4,0)-1))</f>
        <v>#N/A</v>
      </c>
      <c r="M52" s="103" t="e">
        <f aca="true">IF(ISBLANK(OFFSET('outliers treatment'!$A$3,MATCH($A52,'outliers treatment'!$A$4:$A$154,0),MATCH(M$4,'outliers treatment'!$4:$4,0)-1)),"",OFFSET('outliers treatment'!$A$3,MATCH($A52,'outliers treatment'!$A$4:$A$154,0),MATCH(M$4,'outliers treatment'!$4:$4,0)-1))</f>
        <v>#N/A</v>
      </c>
      <c r="N52" s="103" t="str">
        <f aca="true">IF(ISBLANK(OFFSET('outliers treatment'!$A$3,MATCH($A52,'outliers treatment'!$A$4:$A$154,0),MATCH(N$4,'outliers treatment'!$4:$4,0)-1)),"",OFFSET('outliers treatment'!$A$3,MATCH($A52,'outliers treatment'!$A$4:$A$154,0),MATCH(N$4,'outliers treatment'!$4:$4,0)-1))</f>
        <v/>
      </c>
      <c r="O52" s="103" t="str">
        <f aca="true">IF(ISBLANK(OFFSET('outliers treatment'!$A$3,MATCH($A52,'outliers treatment'!$A$4:$A$154,0),MATCH(O$4,'outliers treatment'!$4:$4,0)-1)),"",OFFSET('outliers treatment'!$A$3,MATCH($A52,'outliers treatment'!$A$4:$A$154,0),MATCH(O$4,'outliers treatment'!$4:$4,0)-1))</f>
        <v/>
      </c>
      <c r="P52" s="103" t="str">
        <f aca="true">IF(ISBLANK(OFFSET('outliers treatment'!$A$3,MATCH($A52,'outliers treatment'!$A$4:$A$154,0),MATCH(P$4,'outliers treatment'!$4:$4,0)-1)),"",OFFSET('outliers treatment'!$A$3,MATCH($A52,'outliers treatment'!$A$4:$A$154,0),MATCH(P$4,'outliers treatment'!$4:$4,0)-1))</f>
        <v/>
      </c>
      <c r="Q52" s="103" t="str">
        <f aca="false">IFERROR(P52-O52,"")</f>
        <v/>
      </c>
      <c r="R52" s="105" t="n">
        <f aca="false" t="array" ref="R52:R52">IFERROR(SKEW(IF(ISNUMBER(V52:CW52),V52:CW52,"")),"")</f>
        <v>-1.42679181146408</v>
      </c>
      <c r="S52" s="103" t="n">
        <v>1</v>
      </c>
      <c r="T52" s="103" t="n">
        <v>1</v>
      </c>
      <c r="U52" s="106" t="str">
        <f aca="false" t="array" ref="U52:U52">IF(B52&lt;4,"",1-IFERROR(SUM(ISNUMBER(V52:CW52)*(1-$V$3:$CW$3))/COUNTIF($V$3:$CW$3,0),0))</f>
        <v/>
      </c>
      <c r="V52" s="104" t="n">
        <f aca="false" t="array" ref="V52:V52">SUM(IF(ISNUMBER(V53:V54),$T53:$T54*V53:V54,0))/SUM(IF(ISNUMBER(V53:V54),$T53:$T54,0))</f>
        <v>100</v>
      </c>
      <c r="W52" s="104" t="n">
        <f aca="false" t="array" ref="W52:W52">SUM(IF(ISNUMBER(W53:W54),$T53:$T54*W53:W54,0))/SUM(IF(ISNUMBER(W53:W54),$T53:$T54,0))</f>
        <v>100</v>
      </c>
      <c r="X52" s="104" t="n">
        <f aca="false" t="array" ref="X52:X52">SUM(IF(ISNUMBER(X53:X54),$T53:$T54*X53:X54,0))/SUM(IF(ISNUMBER(X53:X54),$T53:$T54,0))</f>
        <v>100</v>
      </c>
      <c r="Y52" s="104" t="n">
        <f aca="false" t="array" ref="Y52:Y52">SUM(IF(ISNUMBER(Y53:Y54),$T53:$T54*Y53:Y54,0))/SUM(IF(ISNUMBER(Y53:Y54),$T53:$T54,0))</f>
        <v>75</v>
      </c>
      <c r="Z52" s="104" t="n">
        <f aca="false" t="array" ref="Z52:Z52">SUM(IF(ISNUMBER(Z53:Z54),$T53:$T54*Z53:Z54,0))/SUM(IF(ISNUMBER(Z53:Z54),$T53:$T54,0))</f>
        <v>100</v>
      </c>
      <c r="AA52" s="104" t="n">
        <f aca="false" t="array" ref="AA52:AA52">SUM(IF(ISNUMBER(AA53:AA54),$T53:$T54*AA53:AA54,0))/SUM(IF(ISNUMBER(AA53:AA54),$T53:$T54,0))</f>
        <v>25</v>
      </c>
      <c r="AB52" s="104" t="n">
        <f aca="false" t="array" ref="AB52:AB52">SUM(IF(ISNUMBER(AB53:AB54),$T53:$T54*AB53:AB54,0))/SUM(IF(ISNUMBER(AB53:AB54),$T53:$T54,0))</f>
        <v>100</v>
      </c>
      <c r="AC52" s="104" t="n">
        <f aca="false" t="array" ref="AC52:AC52">SUM(IF(ISNUMBER(AC53:AC54),$T53:$T54*AC53:AC54,0))/SUM(IF(ISNUMBER(AC53:AC54),$T53:$T54,0))</f>
        <v>100</v>
      </c>
      <c r="AD52" s="104" t="n">
        <f aca="false" t="array" ref="AD52:AD52">SUM(IF(ISNUMBER(AD53:AD54),$T53:$T54*AD53:AD54,0))/SUM(IF(ISNUMBER(AD53:AD54),$T53:$T54,0))</f>
        <v>100</v>
      </c>
      <c r="AE52" s="104" t="n">
        <f aca="false" t="array" ref="AE52:AE52">SUM(IF(ISNUMBER(AE53:AE54),$T53:$T54*AE53:AE54,0))/SUM(IF(ISNUMBER(AE53:AE54),$T53:$T54,0))</f>
        <v>100</v>
      </c>
      <c r="AF52" s="104" t="n">
        <f aca="false" t="array" ref="AF52:AF52">SUM(IF(ISNUMBER(AF53:AF54),$T53:$T54*AF53:AF54,0))/SUM(IF(ISNUMBER(AF53:AF54),$T53:$T54,0))</f>
        <v>100</v>
      </c>
      <c r="AG52" s="104" t="n">
        <f aca="false" t="array" ref="AG52:AG52">SUM(IF(ISNUMBER(AG53:AG54),$T53:$T54*AG53:AG54,0))/SUM(IF(ISNUMBER(AG53:AG54),$T53:$T54,0))</f>
        <v>100</v>
      </c>
      <c r="AH52" s="104" t="n">
        <f aca="false" t="array" ref="AH52:AH52">SUM(IF(ISNUMBER(AH53:AH54),$T53:$T54*AH53:AH54,0))/SUM(IF(ISNUMBER(AH53:AH54),$T53:$T54,0))</f>
        <v>100</v>
      </c>
      <c r="AI52" s="104" t="n">
        <f aca="false" t="array" ref="AI52:AI52">SUM(IF(ISNUMBER(AI53:AI54),$T53:$T54*AI53:AI54,0))/SUM(IF(ISNUMBER(AI53:AI54),$T53:$T54,0))</f>
        <v>0</v>
      </c>
      <c r="AJ52" s="104" t="n">
        <f aca="false" t="array" ref="AJ52:AJ52">SUM(IF(ISNUMBER(AJ53:AJ54),$T53:$T54*AJ53:AJ54,0))/SUM(IF(ISNUMBER(AJ53:AJ54),$T53:$T54,0))</f>
        <v>100</v>
      </c>
      <c r="AK52" s="104" t="n">
        <f aca="false" t="array" ref="AK52:AK52">SUM(IF(ISNUMBER(AK53:AK54),$T53:$T54*AK53:AK54,0))/SUM(IF(ISNUMBER(AK53:AK54),$T53:$T54,0))</f>
        <v>75</v>
      </c>
      <c r="AL52" s="104" t="n">
        <f aca="false" t="array" ref="AL52:AL52">SUM(IF(ISNUMBER(AL53:AL54),$T53:$T54*AL53:AL54,0))/SUM(IF(ISNUMBER(AL53:AL54),$T53:$T54,0))</f>
        <v>100</v>
      </c>
      <c r="AM52" s="104" t="n">
        <f aca="false" t="array" ref="AM52:AM52">SUM(IF(ISNUMBER(AM53:AM54),$T53:$T54*AM53:AM54,0))/SUM(IF(ISNUMBER(AM53:AM54),$T53:$T54,0))</f>
        <v>100</v>
      </c>
      <c r="AN52" s="104" t="n">
        <f aca="false" t="array" ref="AN52:AN52">SUM(IF(ISNUMBER(AN53:AN54),$T53:$T54*AN53:AN54,0))/SUM(IF(ISNUMBER(AN53:AN54),$T53:$T54,0))</f>
        <v>75</v>
      </c>
      <c r="AO52" s="104" t="n">
        <f aca="false" t="array" ref="AO52:AO52">SUM(IF(ISNUMBER(AO53:AO54),$T53:$T54*AO53:AO54,0))/SUM(IF(ISNUMBER(AO53:AO54),$T53:$T54,0))</f>
        <v>100</v>
      </c>
      <c r="AP52" s="104" t="n">
        <f aca="false" t="array" ref="AP52:AP52">SUM(IF(ISNUMBER(AP53:AP54),$T53:$T54*AP53:AP54,0))/SUM(IF(ISNUMBER(AP53:AP54),$T53:$T54,0))</f>
        <v>100</v>
      </c>
      <c r="AQ52" s="104" t="n">
        <f aca="false" t="array" ref="AQ52:AQ52">SUM(IF(ISNUMBER(AQ53:AQ54),$T53:$T54*AQ53:AQ54,0))/SUM(IF(ISNUMBER(AQ53:AQ54),$T53:$T54,0))</f>
        <v>100</v>
      </c>
      <c r="AR52" s="104" t="n">
        <f aca="false" t="array" ref="AR52:AR52">SUM(IF(ISNUMBER(AR53:AR54),$T53:$T54*AR53:AR54,0))/SUM(IF(ISNUMBER(AR53:AR54),$T53:$T54,0))</f>
        <v>100</v>
      </c>
      <c r="AS52" s="104" t="n">
        <f aca="false" t="array" ref="AS52:AS52">SUM(IF(ISNUMBER(AS53:AS54),$T53:$T54*AS53:AS54,0))/SUM(IF(ISNUMBER(AS53:AS54),$T53:$T54,0))</f>
        <v>100</v>
      </c>
      <c r="AT52" s="104" t="n">
        <f aca="false" t="array" ref="AT52:AT52">SUM(IF(ISNUMBER(AT53:AT54),$T53:$T54*AT53:AT54,0))/SUM(IF(ISNUMBER(AT53:AT54),$T53:$T54,0))</f>
        <v>100</v>
      </c>
      <c r="AU52" s="104" t="n">
        <f aca="false" t="array" ref="AU52:AU52">SUM(IF(ISNUMBER(AU53:AU54),$T53:$T54*AU53:AU54,0))/SUM(IF(ISNUMBER(AU53:AU54),$T53:$T54,0))</f>
        <v>100</v>
      </c>
      <c r="AV52" s="104" t="n">
        <f aca="false" t="array" ref="AV52:AV52">SUM(IF(ISNUMBER(AV53:AV54),$T53:$T54*AV53:AV54,0))/SUM(IF(ISNUMBER(AV53:AV54),$T53:$T54,0))</f>
        <v>100</v>
      </c>
      <c r="AW52" s="104" t="n">
        <f aca="false" t="array" ref="AW52:AW52">SUM(IF(ISNUMBER(AW53:AW54),$T53:$T54*AW53:AW54,0))/SUM(IF(ISNUMBER(AW53:AW54),$T53:$T54,0))</f>
        <v>0</v>
      </c>
      <c r="AX52" s="104" t="n">
        <f aca="false" t="array" ref="AX52:AX52">SUM(IF(ISNUMBER(AX53:AX54),$T53:$T54*AX53:AX54,0))/SUM(IF(ISNUMBER(AX53:AX54),$T53:$T54,0))</f>
        <v>25</v>
      </c>
      <c r="AY52" s="104" t="n">
        <f aca="false" t="array" ref="AY52:AY52">SUM(IF(ISNUMBER(AY53:AY54),$T53:$T54*AY53:AY54,0))/SUM(IF(ISNUMBER(AY53:AY54),$T53:$T54,0))</f>
        <v>0</v>
      </c>
      <c r="AZ52" s="104" t="n">
        <f aca="false" t="array" ref="AZ52:AZ52">SUM(IF(ISNUMBER(AZ53:AZ54),$T53:$T54*AZ53:AZ54,0))/SUM(IF(ISNUMBER(AZ53:AZ54),$T53:$T54,0))</f>
        <v>75</v>
      </c>
      <c r="BA52" s="104" t="n">
        <f aca="false" t="array" ref="BA52:BA52">SUM(IF(ISNUMBER(BA53:BA54),$T53:$T54*BA53:BA54,0))/SUM(IF(ISNUMBER(BA53:BA54),$T53:$T54,0))</f>
        <v>100</v>
      </c>
      <c r="BB52" s="104" t="n">
        <f aca="false" t="array" ref="BB52:BB52">SUM(IF(ISNUMBER(BB53:BB54),$T53:$T54*BB53:BB54,0))/SUM(IF(ISNUMBER(BB53:BB54),$T53:$T54,0))</f>
        <v>100</v>
      </c>
      <c r="BC52" s="104" t="n">
        <f aca="false" t="array" ref="BC52:BC52">SUM(IF(ISNUMBER(BC53:BC54),$T53:$T54*BC53:BC54,0))/SUM(IF(ISNUMBER(BC53:BC54),$T53:$T54,0))</f>
        <v>75</v>
      </c>
      <c r="BD52" s="104" t="n">
        <f aca="false" t="array" ref="BD52:BD52">SUM(IF(ISNUMBER(BD53:BD54),$T53:$T54*BD53:BD54,0))/SUM(IF(ISNUMBER(BD53:BD54),$T53:$T54,0))</f>
        <v>100</v>
      </c>
      <c r="BE52" s="104" t="n">
        <f aca="false" t="array" ref="BE52:BE52">SUM(IF(ISNUMBER(BE53:BE54),$T53:$T54*BE53:BE54,0))/SUM(IF(ISNUMBER(BE53:BE54),$T53:$T54,0))</f>
        <v>100</v>
      </c>
      <c r="BF52" s="104" t="n">
        <f aca="false" t="array" ref="BF52:BF52">SUM(IF(ISNUMBER(BF53:BF54),$T53:$T54*BF53:BF54,0))/SUM(IF(ISNUMBER(BF53:BF54),$T53:$T54,0))</f>
        <v>100</v>
      </c>
      <c r="BG52" s="104" t="n">
        <f aca="false" t="array" ref="BG52:BG52">SUM(IF(ISNUMBER(BG53:BG54),$T53:$T54*BG53:BG54,0))/SUM(IF(ISNUMBER(BG53:BG54),$T53:$T54,0))</f>
        <v>100</v>
      </c>
      <c r="BH52" s="104" t="n">
        <f aca="false" t="array" ref="BH52:BH52">SUM(IF(ISNUMBER(BH53:BH54),$T53:$T54*BH53:BH54,0))/SUM(IF(ISNUMBER(BH53:BH54),$T53:$T54,0))</f>
        <v>100</v>
      </c>
      <c r="BI52" s="104" t="n">
        <f aca="false" t="array" ref="BI52:BI52">SUM(IF(ISNUMBER(BI53:BI54),$T53:$T54*BI53:BI54,0))/SUM(IF(ISNUMBER(BI53:BI54),$T53:$T54,0))</f>
        <v>75</v>
      </c>
      <c r="BJ52" s="104" t="n">
        <f aca="false" t="array" ref="BJ52:BJ52">SUM(IF(ISNUMBER(BJ53:BJ54),$T53:$T54*BJ53:BJ54,0))/SUM(IF(ISNUMBER(BJ53:BJ54),$T53:$T54,0))</f>
        <v>100</v>
      </c>
      <c r="BK52" s="104" t="n">
        <f aca="false" t="array" ref="BK52:BK52">SUM(IF(ISNUMBER(BK53:BK54),$T53:$T54*BK53:BK54,0))/SUM(IF(ISNUMBER(BK53:BK54),$T53:$T54,0))</f>
        <v>100</v>
      </c>
      <c r="BL52" s="104" t="n">
        <f aca="false" t="array" ref="BL52:BL52">SUM(IF(ISNUMBER(BL53:BL54),$T53:$T54*BL53:BL54,0))/SUM(IF(ISNUMBER(BL53:BL54),$T53:$T54,0))</f>
        <v>100</v>
      </c>
      <c r="BM52" s="104" t="n">
        <f aca="false" t="array" ref="BM52:BM52">SUM(IF(ISNUMBER(BM53:BM54),$T53:$T54*BM53:BM54,0))/SUM(IF(ISNUMBER(BM53:BM54),$T53:$T54,0))</f>
        <v>25</v>
      </c>
      <c r="BN52" s="104" t="n">
        <f aca="false" t="array" ref="BN52:BN52">SUM(IF(ISNUMBER(BN53:BN54),$T53:$T54*BN53:BN54,0))/SUM(IF(ISNUMBER(BN53:BN54),$T53:$T54,0))</f>
        <v>25</v>
      </c>
      <c r="BO52" s="104" t="n">
        <f aca="false" t="array" ref="BO52:BO52">SUM(IF(ISNUMBER(BO53:BO54),$T53:$T54*BO53:BO54,0))/SUM(IF(ISNUMBER(BO53:BO54),$T53:$T54,0))</f>
        <v>100</v>
      </c>
      <c r="BP52" s="104" t="n">
        <f aca="false" t="array" ref="BP52:BP52">SUM(IF(ISNUMBER(BP53:BP54),$T53:$T54*BP53:BP54,0))/SUM(IF(ISNUMBER(BP53:BP54),$T53:$T54,0))</f>
        <v>100</v>
      </c>
      <c r="BQ52" s="104" t="n">
        <f aca="false" t="array" ref="BQ52:BQ52">SUM(IF(ISNUMBER(BQ53:BQ54),$T53:$T54*BQ53:BQ54,0))/SUM(IF(ISNUMBER(BQ53:BQ54),$T53:$T54,0))</f>
        <v>50</v>
      </c>
      <c r="BR52" s="104" t="n">
        <f aca="false" t="array" ref="BR52:BR52">SUM(IF(ISNUMBER(BR53:BR54),$T53:$T54*BR53:BR54,0))/SUM(IF(ISNUMBER(BR53:BR54),$T53:$T54,0))</f>
        <v>0</v>
      </c>
      <c r="BS52" s="104" t="n">
        <f aca="false" t="array" ref="BS52:BS52">SUM(IF(ISNUMBER(BS53:BS54),$T53:$T54*BS53:BS54,0))/SUM(IF(ISNUMBER(BS53:BS54),$T53:$T54,0))</f>
        <v>100</v>
      </c>
      <c r="BT52" s="104" t="n">
        <f aca="false" t="array" ref="BT52:BT52">SUM(IF(ISNUMBER(BT53:BT54),$T53:$T54*BT53:BT54,0))/SUM(IF(ISNUMBER(BT53:BT54),$T53:$T54,0))</f>
        <v>100</v>
      </c>
      <c r="BU52" s="104" t="n">
        <f aca="false" t="array" ref="BU52:BU52">SUM(IF(ISNUMBER(BU53:BU54),$T53:$T54*BU53:BU54,0))/SUM(IF(ISNUMBER(BU53:BU54),$T53:$T54,0))</f>
        <v>100</v>
      </c>
      <c r="BV52" s="104" t="n">
        <f aca="false" t="array" ref="BV52:BV52">SUM(IF(ISNUMBER(BV53:BV54),$T53:$T54*BV53:BV54,0))/SUM(IF(ISNUMBER(BV53:BV54),$T53:$T54,0))</f>
        <v>75</v>
      </c>
      <c r="BW52" s="104" t="n">
        <f aca="false" t="array" ref="BW52:BW52">SUM(IF(ISNUMBER(BW53:BW54),$T53:$T54*BW53:BW54,0))/SUM(IF(ISNUMBER(BW53:BW54),$T53:$T54,0))</f>
        <v>100</v>
      </c>
      <c r="BX52" s="104" t="n">
        <f aca="false" t="array" ref="BX52:BX52">SUM(IF(ISNUMBER(BX53:BX54),$T53:$T54*BX53:BX54,0))/SUM(IF(ISNUMBER(BX53:BX54),$T53:$T54,0))</f>
        <v>100</v>
      </c>
      <c r="BY52" s="104" t="n">
        <f aca="false" t="array" ref="BY52:BY52">SUM(IF(ISNUMBER(BY53:BY54),$T53:$T54*BY53:BY54,0))/SUM(IF(ISNUMBER(BY53:BY54),$T53:$T54,0))</f>
        <v>100</v>
      </c>
      <c r="BZ52" s="104" t="n">
        <f aca="false" t="array" ref="BZ52:BZ52">SUM(IF(ISNUMBER(BZ53:BZ54),$T53:$T54*BZ53:BZ54,0))/SUM(IF(ISNUMBER(BZ53:BZ54),$T53:$T54,0))</f>
        <v>100</v>
      </c>
      <c r="CA52" s="104" t="n">
        <f aca="false" t="array" ref="CA52:CA52">SUM(IF(ISNUMBER(CA53:CA54),$T53:$T54*CA53:CA54,0))/SUM(IF(ISNUMBER(CA53:CA54),$T53:$T54,0))</f>
        <v>0</v>
      </c>
      <c r="CB52" s="104" t="n">
        <f aca="false" t="array" ref="CB52:CB52">SUM(IF(ISNUMBER(CB53:CB54),$T53:$T54*CB53:CB54,0))/SUM(IF(ISNUMBER(CB53:CB54),$T53:$T54,0))</f>
        <v>75</v>
      </c>
      <c r="CC52" s="104" t="n">
        <f aca="false" t="array" ref="CC52:CC52">SUM(IF(ISNUMBER(CC53:CC54),$T53:$T54*CC53:CC54,0))/SUM(IF(ISNUMBER(CC53:CC54),$T53:$T54,0))</f>
        <v>100</v>
      </c>
      <c r="CD52" s="104" t="n">
        <f aca="false" t="array" ref="CD52:CD52">SUM(IF(ISNUMBER(CD53:CD54),$T53:$T54*CD53:CD54,0))/SUM(IF(ISNUMBER(CD53:CD54),$T53:$T54,0))</f>
        <v>100</v>
      </c>
      <c r="CE52" s="104" t="n">
        <f aca="false" t="array" ref="CE52:CE52">SUM(IF(ISNUMBER(CE53:CE54),$T53:$T54*CE53:CE54,0))/SUM(IF(ISNUMBER(CE53:CE54),$T53:$T54,0))</f>
        <v>100</v>
      </c>
      <c r="CF52" s="104" t="n">
        <f aca="false" t="array" ref="CF52:CF52">SUM(IF(ISNUMBER(CF53:CF54),$T53:$T54*CF53:CF54,0))/SUM(IF(ISNUMBER(CF53:CF54),$T53:$T54,0))</f>
        <v>100</v>
      </c>
      <c r="CG52" s="104" t="n">
        <f aca="false" t="array" ref="CG52:CG52">SUM(IF(ISNUMBER(CG53:CG54),$T53:$T54*CG53:CG54,0))/SUM(IF(ISNUMBER(CG53:CG54),$T53:$T54,0))</f>
        <v>50</v>
      </c>
      <c r="CH52" s="104" t="n">
        <f aca="false" t="array" ref="CH52:CH52">SUM(IF(ISNUMBER(CH53:CH54),$T53:$T54*CH53:CH54,0))/SUM(IF(ISNUMBER(CH53:CH54),$T53:$T54,0))</f>
        <v>75</v>
      </c>
      <c r="CI52" s="104" t="n">
        <f aca="false" t="array" ref="CI52:CI52">SUM(IF(ISNUMBER(CI53:CI54),$T53:$T54*CI53:CI54,0))/SUM(IF(ISNUMBER(CI53:CI54),$T53:$T54,0))</f>
        <v>100</v>
      </c>
      <c r="CJ52" s="104" t="n">
        <f aca="false" t="array" ref="CJ52:CJ52">SUM(IF(ISNUMBER(CJ53:CJ54),$T53:$T54*CJ53:CJ54,0))/SUM(IF(ISNUMBER(CJ53:CJ54),$T53:$T54,0))</f>
        <v>100</v>
      </c>
      <c r="CK52" s="104" t="n">
        <f aca="false" t="array" ref="CK52:CK52">SUM(IF(ISNUMBER(CK53:CK54),$T53:$T54*CK53:CK54,0))/SUM(IF(ISNUMBER(CK53:CK54),$T53:$T54,0))</f>
        <v>0</v>
      </c>
      <c r="CL52" s="104" t="n">
        <f aca="false" t="array" ref="CL52:CL52">SUM(IF(ISNUMBER(CL53:CL54),$T53:$T54*CL53:CL54,0))/SUM(IF(ISNUMBER(CL53:CL54),$T53:$T54,0))</f>
        <v>100</v>
      </c>
      <c r="CM52" s="104" t="n">
        <f aca="false" t="array" ref="CM52:CM52">SUM(IF(ISNUMBER(CM53:CM54),$T53:$T54*CM53:CM54,0))/SUM(IF(ISNUMBER(CM53:CM54),$T53:$T54,0))</f>
        <v>100</v>
      </c>
      <c r="CN52" s="104" t="n">
        <f aca="false" t="array" ref="CN52:CN52">SUM(IF(ISNUMBER(CN53:CN54),$T53:$T54*CN53:CN54,0))/SUM(IF(ISNUMBER(CN53:CN54),$T53:$T54,0))</f>
        <v>25</v>
      </c>
      <c r="CO52" s="104" t="n">
        <f aca="false" t="array" ref="CO52:CO52">SUM(IF(ISNUMBER(CO53:CO54),$T53:$T54*CO53:CO54,0))/SUM(IF(ISNUMBER(CO53:CO54),$T53:$T54,0))</f>
        <v>0</v>
      </c>
      <c r="CP52" s="104" t="n">
        <f aca="false" t="array" ref="CP52:CP52">SUM(IF(ISNUMBER(CP53:CP54),$T53:$T54*CP53:CP54,0))/SUM(IF(ISNUMBER(CP53:CP54),$T53:$T54,0))</f>
        <v>25</v>
      </c>
      <c r="CQ52" s="104" t="n">
        <f aca="false" t="array" ref="CQ52:CQ52">SUM(IF(ISNUMBER(CQ53:CQ54),$T53:$T54*CQ53:CQ54,0))/SUM(IF(ISNUMBER(CQ53:CQ54),$T53:$T54,0))</f>
        <v>100</v>
      </c>
      <c r="CR52" s="104" t="n">
        <f aca="false" t="array" ref="CR52:CR52">SUM(IF(ISNUMBER(CR53:CR54),$T53:$T54*CR53:CR54,0))/SUM(IF(ISNUMBER(CR53:CR54),$T53:$T54,0))</f>
        <v>100</v>
      </c>
      <c r="CS52" s="104" t="n">
        <f aca="false" t="array" ref="CS52:CS52">SUM(IF(ISNUMBER(CS53:CS54),$T53:$T54*CS53:CS54,0))/SUM(IF(ISNUMBER(CS53:CS54),$T53:$T54,0))</f>
        <v>100</v>
      </c>
      <c r="CT52" s="104" t="n">
        <f aca="false" t="array" ref="CT52:CT52">SUM(IF(ISNUMBER(CT53:CT54),$T53:$T54*CT53:CT54,0))/SUM(IF(ISNUMBER(CT53:CT54),$T53:$T54,0))</f>
        <v>75</v>
      </c>
      <c r="CU52" s="104" t="n">
        <f aca="false" t="array" ref="CU52:CU52">SUM(IF(ISNUMBER(CU53:CU54),$T53:$T54*CU53:CU54,0))/SUM(IF(ISNUMBER(CU53:CU54),$T53:$T54,0))</f>
        <v>0</v>
      </c>
      <c r="CV52" s="104" t="n">
        <f aca="false" t="array" ref="CV52:CV52">SUM(IF(ISNUMBER(CV53:CV54),$T53:$T54*CV53:CV54,0))/SUM(IF(ISNUMBER(CV53:CV54),$T53:$T54,0))</f>
        <v>25</v>
      </c>
      <c r="CW52" s="104" t="n">
        <f aca="false" t="array" ref="CW52:CW52">SUM(IF(ISNUMBER(CW53:CW54),$T53:$T54*CW53:CW54,0))/SUM(IF(ISNUMBER(CW53:CW54),$T53:$T54,0))</f>
        <v>100</v>
      </c>
    </row>
    <row r="53" s="103" customFormat="true" ht="15.5" hidden="false" customHeight="false" outlineLevel="0" collapsed="false">
      <c r="A53" s="107" t="n">
        <v>2211</v>
      </c>
      <c r="B53" s="107" t="n">
        <v>4</v>
      </c>
      <c r="C53" s="103" t="str">
        <f aca="true">IF(ISBLANK(OFFSET('outliers treatment'!$A$3,MATCH($A53,'outliers treatment'!$A$4:$A$154,0),MATCH(C$4,'outliers treatment'!$4:$4,0)-1)),"",OFFSET('outliers treatment'!$A$3,MATCH($A53,'outliers treatment'!$A$4:$A$154,0),MATCH(C$4,'outliers treatment'!$4:$4,0)-1))</f>
        <v/>
      </c>
      <c r="D53" s="103" t="str">
        <f aca="true">IF(ISBLANK(OFFSET('outliers treatment'!$A$3,MATCH($A53,'outliers treatment'!$A$4:$A$154,0),MATCH(D$4,'outliers treatment'!$4:$4,0)-1)),"",OFFSET('outliers treatment'!$A$3,MATCH($A53,'outliers treatment'!$A$4:$A$154,0),MATCH(D$4,'outliers treatment'!$4:$4,0)-1))</f>
        <v>Type of ISO membership</v>
      </c>
      <c r="E53" s="103" t="str">
        <f aca="true">IF(ISBLANK(OFFSET('outliers treatment'!$A$3,MATCH($A53,'outliers treatment'!$A$4:$A$154,0),MATCH(E$4,'outliers treatment'!$4:$4,0)-1)),"",OFFSET('outliers treatment'!$A$3,MATCH($A53,'outliers treatment'!$A$4:$A$154,0),MATCH(E$4,'outliers treatment'!$4:$4,0)-1))</f>
        <v/>
      </c>
      <c r="F53" s="103" t="str">
        <f aca="true">IF(ISBLANK(OFFSET('outliers treatment'!$A$3,MATCH($A53,'outliers treatment'!$A$4:$A$154,0),MATCH(F$4,'outliers treatment'!$4:$4,0)-1)),"",OFFSET('outliers treatment'!$A$3,MATCH($A53,'outliers treatment'!$A$4:$A$154,0),MATCH(F$4,'outliers treatment'!$4:$4,0)-1))</f>
        <v/>
      </c>
      <c r="G53" s="103" t="str">
        <f aca="true">IF(ISBLANK(OFFSET('outliers treatment'!$A$3,MATCH($A53,'outliers treatment'!$A$4:$A$154,0),MATCH(G$4,'outliers treatment'!$4:$4,0)-1)),"",OFFSET('outliers treatment'!$A$3,MATCH($A53,'outliers treatment'!$A$4:$A$154,0),MATCH(G$4,'outliers treatment'!$4:$4,0)-1))</f>
        <v/>
      </c>
      <c r="H53" s="103" t="str">
        <f aca="true">IF(ISBLANK(OFFSET('outliers treatment'!$A$3,MATCH($A53,'outliers treatment'!$A$4:$A$154,0),MATCH(H$4,'outliers treatment'!$4:$4,0)-1)),"",OFFSET('outliers treatment'!$A$3,MATCH($A53,'outliers treatment'!$A$4:$A$154,0),MATCH(H$4,'outliers treatment'!$4:$4,0)-1))</f>
        <v/>
      </c>
      <c r="I53" s="103" t="str">
        <f aca="true">IF(ISBLANK(OFFSET('outliers treatment'!$A$3,MATCH($A53,'outliers treatment'!$A$4:$A$154,0),MATCH(I$4,'outliers treatment'!$4:$4,0)-1)),"",OFFSET('outliers treatment'!$A$3,MATCH($A53,'outliers treatment'!$A$4:$A$154,0),MATCH(I$4,'outliers treatment'!$4:$4,0)-1))</f>
        <v/>
      </c>
      <c r="J53" s="104" t="n">
        <f aca="false" t="array" ref="J53:J53">MIN(IF(ISNUMBER(V53:CW53),V53:CW53))</f>
        <v>0</v>
      </c>
      <c r="K53" s="103" t="n">
        <f aca="false" t="array" ref="K53:K53">MAX(IF(ISNUMBER(V53:CW53),V53:CW53))</f>
        <v>100</v>
      </c>
      <c r="L53" s="103" t="n">
        <f aca="true">IF(ISBLANK(OFFSET('outliers treatment'!$A$3,MATCH($A53,'outliers treatment'!$A$4:$A$154,0),MATCH(L$4,'outliers treatment'!$4:$4,0)-1)),"",OFFSET('outliers treatment'!$A$3,MATCH($A53,'outliers treatment'!$A$4:$A$154,0),MATCH(L$4,'outliers treatment'!$4:$4,0)-1))</f>
        <v>3</v>
      </c>
      <c r="M53" s="103" t="n">
        <f aca="true">IF(ISBLANK(OFFSET('outliers treatment'!$A$3,MATCH($A53,'outliers treatment'!$A$4:$A$154,0),MATCH(M$4,'outliers treatment'!$4:$4,0)-1)),"",OFFSET('outliers treatment'!$A$3,MATCH($A53,'outliers treatment'!$A$4:$A$154,0),MATCH(M$4,'outliers treatment'!$4:$4,0)-1))</f>
        <v>3</v>
      </c>
      <c r="N53" s="103" t="n">
        <f aca="true">IF(ISBLANK(OFFSET('outliers treatment'!$A$3,MATCH($A53,'outliers treatment'!$A$4:$A$154,0),MATCH(N$4,'outliers treatment'!$4:$4,0)-1)),"",OFFSET('outliers treatment'!$A$3,MATCH($A53,'outliers treatment'!$A$4:$A$154,0),MATCH(N$4,'outliers treatment'!$4:$4,0)-1))</f>
        <v>0</v>
      </c>
      <c r="O53" s="103" t="n">
        <v>1</v>
      </c>
      <c r="P53" s="103" t="n">
        <f aca="true">IF(ISBLANK(OFFSET('outliers treatment'!$A$3,MATCH($A53,'outliers treatment'!$A$4:$A$154,0),MATCH(P$4,'outliers treatment'!$4:$4,0)-1)),"",OFFSET('outliers treatment'!$A$3,MATCH($A53,'outliers treatment'!$A$4:$A$154,0),MATCH(P$4,'outliers treatment'!$4:$4,0)-1))</f>
        <v>3</v>
      </c>
      <c r="Q53" s="103" t="n">
        <f aca="false">IFERROR(P53-O53,"")</f>
        <v>2</v>
      </c>
      <c r="R53" s="105" t="n">
        <f aca="false" t="array" ref="R53:R53">IFERROR(SKEW(IF(ISNUMBER(V53:CW53),V53:CW53,"")),"")</f>
        <v>-1.6863768374844</v>
      </c>
      <c r="S53" s="103" t="n">
        <v>0</v>
      </c>
      <c r="T53" s="103" t="n">
        <v>1</v>
      </c>
      <c r="U53" s="106" t="n">
        <f aca="false" t="array" ref="U53:U53">IF(B53&lt;4,"",1-IFERROR(SUM(ISNUMBER(V53:CW53)*(1-$V$3:$CW$3))/COUNTIF($V$3:$CW$3,0),0))</f>
        <v>0</v>
      </c>
      <c r="V53" s="104" t="n">
        <f aca="true">IF($L53="","",IF(ISNUMBER(OFFSET('Data transformed'!$A$4,MATCH($A53,'Data transformed'!$A$5:$A$185,0),MATCH(V$4,'Data transformed'!$4:$4,0)-1)), (MIN(MAX(OFFSET('Data transformed'!$A$4,MATCH($A53,'Data transformed'!$A$5:$A$185,0),MATCH(V$4,'Data transformed'!$4:$4,0)-1),$O53),$P53)-$O53)/$Q53*100,"NA"))</f>
        <v>100</v>
      </c>
      <c r="W53" s="104" t="n">
        <f aca="true">IF($L53="","",IF(ISNUMBER(OFFSET('Data transformed'!$A$4,MATCH($A53,'Data transformed'!$A$5:$A$185,0),MATCH(W$4,'Data transformed'!$4:$4,0)-1)), (MIN(MAX(OFFSET('Data transformed'!$A$4,MATCH($A53,'Data transformed'!$A$5:$A$185,0),MATCH(W$4,'Data transformed'!$4:$4,0)-1),$O53),$P53)-$O53)/$Q53*100,"NA"))</f>
        <v>100</v>
      </c>
      <c r="X53" s="104" t="n">
        <f aca="true">IF($L53="","",IF(ISNUMBER(OFFSET('Data transformed'!$A$4,MATCH($A53,'Data transformed'!$A$5:$A$185,0),MATCH(X$4,'Data transformed'!$4:$4,0)-1)), (MIN(MAX(OFFSET('Data transformed'!$A$4,MATCH($A53,'Data transformed'!$A$5:$A$185,0),MATCH(X$4,'Data transformed'!$4:$4,0)-1),$O53),$P53)-$O53)/$Q53*100,"NA"))</f>
        <v>100</v>
      </c>
      <c r="Y53" s="104" t="n">
        <f aca="true">IF($L53="","",IF(ISNUMBER(OFFSET('Data transformed'!$A$4,MATCH($A53,'Data transformed'!$A$5:$A$185,0),MATCH(Y$4,'Data transformed'!$4:$4,0)-1)), (MIN(MAX(OFFSET('Data transformed'!$A$4,MATCH($A53,'Data transformed'!$A$5:$A$185,0),MATCH(Y$4,'Data transformed'!$4:$4,0)-1),$O53),$P53)-$O53)/$Q53*100,"NA"))</f>
        <v>100</v>
      </c>
      <c r="Z53" s="104" t="n">
        <f aca="true">IF($L53="","",IF(ISNUMBER(OFFSET('Data transformed'!$A$4,MATCH($A53,'Data transformed'!$A$5:$A$185,0),MATCH(Z$4,'Data transformed'!$4:$4,0)-1)), (MIN(MAX(OFFSET('Data transformed'!$A$4,MATCH($A53,'Data transformed'!$A$5:$A$185,0),MATCH(Z$4,'Data transformed'!$4:$4,0)-1),$O53),$P53)-$O53)/$Q53*100,"NA"))</f>
        <v>100</v>
      </c>
      <c r="AA53" s="104" t="n">
        <f aca="true">IF($L53="","",IF(ISNUMBER(OFFSET('Data transformed'!$A$4,MATCH($A53,'Data transformed'!$A$5:$A$185,0),MATCH(AA$4,'Data transformed'!$4:$4,0)-1)), (MIN(MAX(OFFSET('Data transformed'!$A$4,MATCH($A53,'Data transformed'!$A$5:$A$185,0),MATCH(AA$4,'Data transformed'!$4:$4,0)-1),$O53),$P53)-$O53)/$Q53*100,"NA"))</f>
        <v>50</v>
      </c>
      <c r="AB53" s="104" t="n">
        <f aca="true">IF($L53="","",IF(ISNUMBER(OFFSET('Data transformed'!$A$4,MATCH($A53,'Data transformed'!$A$5:$A$185,0),MATCH(AB$4,'Data transformed'!$4:$4,0)-1)), (MIN(MAX(OFFSET('Data transformed'!$A$4,MATCH($A53,'Data transformed'!$A$5:$A$185,0),MATCH(AB$4,'Data transformed'!$4:$4,0)-1),$O53),$P53)-$O53)/$Q53*100,"NA"))</f>
        <v>100</v>
      </c>
      <c r="AC53" s="104" t="n">
        <f aca="true">IF($L53="","",IF(ISNUMBER(OFFSET('Data transformed'!$A$4,MATCH($A53,'Data transformed'!$A$5:$A$185,0),MATCH(AC$4,'Data transformed'!$4:$4,0)-1)), (MIN(MAX(OFFSET('Data transformed'!$A$4,MATCH($A53,'Data transformed'!$A$5:$A$185,0),MATCH(AC$4,'Data transformed'!$4:$4,0)-1),$O53),$P53)-$O53)/$Q53*100,"NA"))</f>
        <v>100</v>
      </c>
      <c r="AD53" s="104" t="n">
        <f aca="true">IF($L53="","",IF(ISNUMBER(OFFSET('Data transformed'!$A$4,MATCH($A53,'Data transformed'!$A$5:$A$185,0),MATCH(AD$4,'Data transformed'!$4:$4,0)-1)), (MIN(MAX(OFFSET('Data transformed'!$A$4,MATCH($A53,'Data transformed'!$A$5:$A$185,0),MATCH(AD$4,'Data transformed'!$4:$4,0)-1),$O53),$P53)-$O53)/$Q53*100,"NA"))</f>
        <v>100</v>
      </c>
      <c r="AE53" s="104" t="n">
        <f aca="true">IF($L53="","",IF(ISNUMBER(OFFSET('Data transformed'!$A$4,MATCH($A53,'Data transformed'!$A$5:$A$185,0),MATCH(AE$4,'Data transformed'!$4:$4,0)-1)), (MIN(MAX(OFFSET('Data transformed'!$A$4,MATCH($A53,'Data transformed'!$A$5:$A$185,0),MATCH(AE$4,'Data transformed'!$4:$4,0)-1),$O53),$P53)-$O53)/$Q53*100,"NA"))</f>
        <v>100</v>
      </c>
      <c r="AF53" s="104" t="n">
        <f aca="true">IF($L53="","",IF(ISNUMBER(OFFSET('Data transformed'!$A$4,MATCH($A53,'Data transformed'!$A$5:$A$185,0),MATCH(AF$4,'Data transformed'!$4:$4,0)-1)), (MIN(MAX(OFFSET('Data transformed'!$A$4,MATCH($A53,'Data transformed'!$A$5:$A$185,0),MATCH(AF$4,'Data transformed'!$4:$4,0)-1),$O53),$P53)-$O53)/$Q53*100,"NA"))</f>
        <v>100</v>
      </c>
      <c r="AG53" s="104" t="n">
        <f aca="true">IF($L53="","",IF(ISNUMBER(OFFSET('Data transformed'!$A$4,MATCH($A53,'Data transformed'!$A$5:$A$185,0),MATCH(AG$4,'Data transformed'!$4:$4,0)-1)), (MIN(MAX(OFFSET('Data transformed'!$A$4,MATCH($A53,'Data transformed'!$A$5:$A$185,0),MATCH(AG$4,'Data transformed'!$4:$4,0)-1),$O53),$P53)-$O53)/$Q53*100,"NA"))</f>
        <v>100</v>
      </c>
      <c r="AH53" s="104" t="n">
        <f aca="true">IF($L53="","",IF(ISNUMBER(OFFSET('Data transformed'!$A$4,MATCH($A53,'Data transformed'!$A$5:$A$185,0),MATCH(AH$4,'Data transformed'!$4:$4,0)-1)), (MIN(MAX(OFFSET('Data transformed'!$A$4,MATCH($A53,'Data transformed'!$A$5:$A$185,0),MATCH(AH$4,'Data transformed'!$4:$4,0)-1),$O53),$P53)-$O53)/$Q53*100,"NA"))</f>
        <v>100</v>
      </c>
      <c r="AI53" s="104" t="n">
        <f aca="true">IF($L53="","",IF(ISNUMBER(OFFSET('Data transformed'!$A$4,MATCH($A53,'Data transformed'!$A$5:$A$185,0),MATCH(AI$4,'Data transformed'!$4:$4,0)-1)), (MIN(MAX(OFFSET('Data transformed'!$A$4,MATCH($A53,'Data transformed'!$A$5:$A$185,0),MATCH(AI$4,'Data transformed'!$4:$4,0)-1),$O53),$P53)-$O53)/$Q53*100,"NA"))</f>
        <v>0</v>
      </c>
      <c r="AJ53" s="104" t="n">
        <f aca="true">IF($L53="","",IF(ISNUMBER(OFFSET('Data transformed'!$A$4,MATCH($A53,'Data transformed'!$A$5:$A$185,0),MATCH(AJ$4,'Data transformed'!$4:$4,0)-1)), (MIN(MAX(OFFSET('Data transformed'!$A$4,MATCH($A53,'Data transformed'!$A$5:$A$185,0),MATCH(AJ$4,'Data transformed'!$4:$4,0)-1),$O53),$P53)-$O53)/$Q53*100,"NA"))</f>
        <v>100</v>
      </c>
      <c r="AK53" s="104" t="n">
        <f aca="true">IF($L53="","",IF(ISNUMBER(OFFSET('Data transformed'!$A$4,MATCH($A53,'Data transformed'!$A$5:$A$185,0),MATCH(AK$4,'Data transformed'!$4:$4,0)-1)), (MIN(MAX(OFFSET('Data transformed'!$A$4,MATCH($A53,'Data transformed'!$A$5:$A$185,0),MATCH(AK$4,'Data transformed'!$4:$4,0)-1),$O53),$P53)-$O53)/$Q53*100,"NA"))</f>
        <v>100</v>
      </c>
      <c r="AL53" s="104" t="n">
        <f aca="true">IF($L53="","",IF(ISNUMBER(OFFSET('Data transformed'!$A$4,MATCH($A53,'Data transformed'!$A$5:$A$185,0),MATCH(AL$4,'Data transformed'!$4:$4,0)-1)), (MIN(MAX(OFFSET('Data transformed'!$A$4,MATCH($A53,'Data transformed'!$A$5:$A$185,0),MATCH(AL$4,'Data transformed'!$4:$4,0)-1),$O53),$P53)-$O53)/$Q53*100,"NA"))</f>
        <v>100</v>
      </c>
      <c r="AM53" s="104" t="n">
        <f aca="true">IF($L53="","",IF(ISNUMBER(OFFSET('Data transformed'!$A$4,MATCH($A53,'Data transformed'!$A$5:$A$185,0),MATCH(AM$4,'Data transformed'!$4:$4,0)-1)), (MIN(MAX(OFFSET('Data transformed'!$A$4,MATCH($A53,'Data transformed'!$A$5:$A$185,0),MATCH(AM$4,'Data transformed'!$4:$4,0)-1),$O53),$P53)-$O53)/$Q53*100,"NA"))</f>
        <v>100</v>
      </c>
      <c r="AN53" s="104" t="n">
        <f aca="true">IF($L53="","",IF(ISNUMBER(OFFSET('Data transformed'!$A$4,MATCH($A53,'Data transformed'!$A$5:$A$185,0),MATCH(AN$4,'Data transformed'!$4:$4,0)-1)), (MIN(MAX(OFFSET('Data transformed'!$A$4,MATCH($A53,'Data transformed'!$A$5:$A$185,0),MATCH(AN$4,'Data transformed'!$4:$4,0)-1),$O53),$P53)-$O53)/$Q53*100,"NA"))</f>
        <v>100</v>
      </c>
      <c r="AO53" s="104" t="n">
        <f aca="true">IF($L53="","",IF(ISNUMBER(OFFSET('Data transformed'!$A$4,MATCH($A53,'Data transformed'!$A$5:$A$185,0),MATCH(AO$4,'Data transformed'!$4:$4,0)-1)), (MIN(MAX(OFFSET('Data transformed'!$A$4,MATCH($A53,'Data transformed'!$A$5:$A$185,0),MATCH(AO$4,'Data transformed'!$4:$4,0)-1),$O53),$P53)-$O53)/$Q53*100,"NA"))</f>
        <v>100</v>
      </c>
      <c r="AP53" s="104" t="n">
        <f aca="true">IF($L53="","",IF(ISNUMBER(OFFSET('Data transformed'!$A$4,MATCH($A53,'Data transformed'!$A$5:$A$185,0),MATCH(AP$4,'Data transformed'!$4:$4,0)-1)), (MIN(MAX(OFFSET('Data transformed'!$A$4,MATCH($A53,'Data transformed'!$A$5:$A$185,0),MATCH(AP$4,'Data transformed'!$4:$4,0)-1),$O53),$P53)-$O53)/$Q53*100,"NA"))</f>
        <v>100</v>
      </c>
      <c r="AQ53" s="104" t="n">
        <f aca="true">IF($L53="","",IF(ISNUMBER(OFFSET('Data transformed'!$A$4,MATCH($A53,'Data transformed'!$A$5:$A$185,0),MATCH(AQ$4,'Data transformed'!$4:$4,0)-1)), (MIN(MAX(OFFSET('Data transformed'!$A$4,MATCH($A53,'Data transformed'!$A$5:$A$185,0),MATCH(AQ$4,'Data transformed'!$4:$4,0)-1),$O53),$P53)-$O53)/$Q53*100,"NA"))</f>
        <v>100</v>
      </c>
      <c r="AR53" s="104" t="n">
        <f aca="true">IF($L53="","",IF(ISNUMBER(OFFSET('Data transformed'!$A$4,MATCH($A53,'Data transformed'!$A$5:$A$185,0),MATCH(AR$4,'Data transformed'!$4:$4,0)-1)), (MIN(MAX(OFFSET('Data transformed'!$A$4,MATCH($A53,'Data transformed'!$A$5:$A$185,0),MATCH(AR$4,'Data transformed'!$4:$4,0)-1),$O53),$P53)-$O53)/$Q53*100,"NA"))</f>
        <v>100</v>
      </c>
      <c r="AS53" s="104" t="n">
        <f aca="true">IF($L53="","",IF(ISNUMBER(OFFSET('Data transformed'!$A$4,MATCH($A53,'Data transformed'!$A$5:$A$185,0),MATCH(AS$4,'Data transformed'!$4:$4,0)-1)), (MIN(MAX(OFFSET('Data transformed'!$A$4,MATCH($A53,'Data transformed'!$A$5:$A$185,0),MATCH(AS$4,'Data transformed'!$4:$4,0)-1),$O53),$P53)-$O53)/$Q53*100,"NA"))</f>
        <v>100</v>
      </c>
      <c r="AT53" s="104" t="n">
        <f aca="true">IF($L53="","",IF(ISNUMBER(OFFSET('Data transformed'!$A$4,MATCH($A53,'Data transformed'!$A$5:$A$185,0),MATCH(AT$4,'Data transformed'!$4:$4,0)-1)), (MIN(MAX(OFFSET('Data transformed'!$A$4,MATCH($A53,'Data transformed'!$A$5:$A$185,0),MATCH(AT$4,'Data transformed'!$4:$4,0)-1),$O53),$P53)-$O53)/$Q53*100,"NA"))</f>
        <v>100</v>
      </c>
      <c r="AU53" s="104" t="n">
        <f aca="true">IF($L53="","",IF(ISNUMBER(OFFSET('Data transformed'!$A$4,MATCH($A53,'Data transformed'!$A$5:$A$185,0),MATCH(AU$4,'Data transformed'!$4:$4,0)-1)), (MIN(MAX(OFFSET('Data transformed'!$A$4,MATCH($A53,'Data transformed'!$A$5:$A$185,0),MATCH(AU$4,'Data transformed'!$4:$4,0)-1),$O53),$P53)-$O53)/$Q53*100,"NA"))</f>
        <v>100</v>
      </c>
      <c r="AV53" s="104" t="n">
        <f aca="true">IF($L53="","",IF(ISNUMBER(OFFSET('Data transformed'!$A$4,MATCH($A53,'Data transformed'!$A$5:$A$185,0),MATCH(AV$4,'Data transformed'!$4:$4,0)-1)), (MIN(MAX(OFFSET('Data transformed'!$A$4,MATCH($A53,'Data transformed'!$A$5:$A$185,0),MATCH(AV$4,'Data transformed'!$4:$4,0)-1),$O53),$P53)-$O53)/$Q53*100,"NA"))</f>
        <v>100</v>
      </c>
      <c r="AW53" s="104" t="n">
        <f aca="true">IF($L53="","",IF(ISNUMBER(OFFSET('Data transformed'!$A$4,MATCH($A53,'Data transformed'!$A$5:$A$185,0),MATCH(AW$4,'Data transformed'!$4:$4,0)-1)), (MIN(MAX(OFFSET('Data transformed'!$A$4,MATCH($A53,'Data transformed'!$A$5:$A$185,0),MATCH(AW$4,'Data transformed'!$4:$4,0)-1),$O53),$P53)-$O53)/$Q53*100,"NA"))</f>
        <v>0</v>
      </c>
      <c r="AX53" s="104" t="n">
        <f aca="true">IF($L53="","",IF(ISNUMBER(OFFSET('Data transformed'!$A$4,MATCH($A53,'Data transformed'!$A$5:$A$185,0),MATCH(AX$4,'Data transformed'!$4:$4,0)-1)), (MIN(MAX(OFFSET('Data transformed'!$A$4,MATCH($A53,'Data transformed'!$A$5:$A$185,0),MATCH(AX$4,'Data transformed'!$4:$4,0)-1),$O53),$P53)-$O53)/$Q53*100,"NA"))</f>
        <v>0</v>
      </c>
      <c r="AY53" s="104" t="n">
        <f aca="true">IF($L53="","",IF(ISNUMBER(OFFSET('Data transformed'!$A$4,MATCH($A53,'Data transformed'!$A$5:$A$185,0),MATCH(AY$4,'Data transformed'!$4:$4,0)-1)), (MIN(MAX(OFFSET('Data transformed'!$A$4,MATCH($A53,'Data transformed'!$A$5:$A$185,0),MATCH(AY$4,'Data transformed'!$4:$4,0)-1),$O53),$P53)-$O53)/$Q53*100,"NA"))</f>
        <v>0</v>
      </c>
      <c r="AZ53" s="104" t="n">
        <f aca="true">IF($L53="","",IF(ISNUMBER(OFFSET('Data transformed'!$A$4,MATCH($A53,'Data transformed'!$A$5:$A$185,0),MATCH(AZ$4,'Data transformed'!$4:$4,0)-1)), (MIN(MAX(OFFSET('Data transformed'!$A$4,MATCH($A53,'Data transformed'!$A$5:$A$185,0),MATCH(AZ$4,'Data transformed'!$4:$4,0)-1),$O53),$P53)-$O53)/$Q53*100,"NA"))</f>
        <v>100</v>
      </c>
      <c r="BA53" s="104" t="n">
        <f aca="true">IF($L53="","",IF(ISNUMBER(OFFSET('Data transformed'!$A$4,MATCH($A53,'Data transformed'!$A$5:$A$185,0),MATCH(BA$4,'Data transformed'!$4:$4,0)-1)), (MIN(MAX(OFFSET('Data transformed'!$A$4,MATCH($A53,'Data transformed'!$A$5:$A$185,0),MATCH(BA$4,'Data transformed'!$4:$4,0)-1),$O53),$P53)-$O53)/$Q53*100,"NA"))</f>
        <v>100</v>
      </c>
      <c r="BB53" s="104" t="n">
        <f aca="true">IF($L53="","",IF(ISNUMBER(OFFSET('Data transformed'!$A$4,MATCH($A53,'Data transformed'!$A$5:$A$185,0),MATCH(BB$4,'Data transformed'!$4:$4,0)-1)), (MIN(MAX(OFFSET('Data transformed'!$A$4,MATCH($A53,'Data transformed'!$A$5:$A$185,0),MATCH(BB$4,'Data transformed'!$4:$4,0)-1),$O53),$P53)-$O53)/$Q53*100,"NA"))</f>
        <v>100</v>
      </c>
      <c r="BC53" s="104" t="n">
        <f aca="true">IF($L53="","",IF(ISNUMBER(OFFSET('Data transformed'!$A$4,MATCH($A53,'Data transformed'!$A$5:$A$185,0),MATCH(BC$4,'Data transformed'!$4:$4,0)-1)), (MIN(MAX(OFFSET('Data transformed'!$A$4,MATCH($A53,'Data transformed'!$A$5:$A$185,0),MATCH(BC$4,'Data transformed'!$4:$4,0)-1),$O53),$P53)-$O53)/$Q53*100,"NA"))</f>
        <v>100</v>
      </c>
      <c r="BD53" s="104" t="n">
        <f aca="true">IF($L53="","",IF(ISNUMBER(OFFSET('Data transformed'!$A$4,MATCH($A53,'Data transformed'!$A$5:$A$185,0),MATCH(BD$4,'Data transformed'!$4:$4,0)-1)), (MIN(MAX(OFFSET('Data transformed'!$A$4,MATCH($A53,'Data transformed'!$A$5:$A$185,0),MATCH(BD$4,'Data transformed'!$4:$4,0)-1),$O53),$P53)-$O53)/$Q53*100,"NA"))</f>
        <v>100</v>
      </c>
      <c r="BE53" s="104" t="n">
        <f aca="true">IF($L53="","",IF(ISNUMBER(OFFSET('Data transformed'!$A$4,MATCH($A53,'Data transformed'!$A$5:$A$185,0),MATCH(BE$4,'Data transformed'!$4:$4,0)-1)), (MIN(MAX(OFFSET('Data transformed'!$A$4,MATCH($A53,'Data transformed'!$A$5:$A$185,0),MATCH(BE$4,'Data transformed'!$4:$4,0)-1),$O53),$P53)-$O53)/$Q53*100,"NA"))</f>
        <v>100</v>
      </c>
      <c r="BF53" s="104" t="n">
        <f aca="true">IF($L53="","",IF(ISNUMBER(OFFSET('Data transformed'!$A$4,MATCH($A53,'Data transformed'!$A$5:$A$185,0),MATCH(BF$4,'Data transformed'!$4:$4,0)-1)), (MIN(MAX(OFFSET('Data transformed'!$A$4,MATCH($A53,'Data transformed'!$A$5:$A$185,0),MATCH(BF$4,'Data transformed'!$4:$4,0)-1),$O53),$P53)-$O53)/$Q53*100,"NA"))</f>
        <v>100</v>
      </c>
      <c r="BG53" s="104" t="n">
        <f aca="true">IF($L53="","",IF(ISNUMBER(OFFSET('Data transformed'!$A$4,MATCH($A53,'Data transformed'!$A$5:$A$185,0),MATCH(BG$4,'Data transformed'!$4:$4,0)-1)), (MIN(MAX(OFFSET('Data transformed'!$A$4,MATCH($A53,'Data transformed'!$A$5:$A$185,0),MATCH(BG$4,'Data transformed'!$4:$4,0)-1),$O53),$P53)-$O53)/$Q53*100,"NA"))</f>
        <v>100</v>
      </c>
      <c r="BH53" s="104" t="n">
        <f aca="true">IF($L53="","",IF(ISNUMBER(OFFSET('Data transformed'!$A$4,MATCH($A53,'Data transformed'!$A$5:$A$185,0),MATCH(BH$4,'Data transformed'!$4:$4,0)-1)), (MIN(MAX(OFFSET('Data transformed'!$A$4,MATCH($A53,'Data transformed'!$A$5:$A$185,0),MATCH(BH$4,'Data transformed'!$4:$4,0)-1),$O53),$P53)-$O53)/$Q53*100,"NA"))</f>
        <v>100</v>
      </c>
      <c r="BI53" s="104" t="n">
        <f aca="true">IF($L53="","",IF(ISNUMBER(OFFSET('Data transformed'!$A$4,MATCH($A53,'Data transformed'!$A$5:$A$185,0),MATCH(BI$4,'Data transformed'!$4:$4,0)-1)), (MIN(MAX(OFFSET('Data transformed'!$A$4,MATCH($A53,'Data transformed'!$A$5:$A$185,0),MATCH(BI$4,'Data transformed'!$4:$4,0)-1),$O53),$P53)-$O53)/$Q53*100,"NA"))</f>
        <v>100</v>
      </c>
      <c r="BJ53" s="104" t="n">
        <f aca="true">IF($L53="","",IF(ISNUMBER(OFFSET('Data transformed'!$A$4,MATCH($A53,'Data transformed'!$A$5:$A$185,0),MATCH(BJ$4,'Data transformed'!$4:$4,0)-1)), (MIN(MAX(OFFSET('Data transformed'!$A$4,MATCH($A53,'Data transformed'!$A$5:$A$185,0),MATCH(BJ$4,'Data transformed'!$4:$4,0)-1),$O53),$P53)-$O53)/$Q53*100,"NA"))</f>
        <v>100</v>
      </c>
      <c r="BK53" s="104" t="n">
        <f aca="true">IF($L53="","",IF(ISNUMBER(OFFSET('Data transformed'!$A$4,MATCH($A53,'Data transformed'!$A$5:$A$185,0),MATCH(BK$4,'Data transformed'!$4:$4,0)-1)), (MIN(MAX(OFFSET('Data transformed'!$A$4,MATCH($A53,'Data transformed'!$A$5:$A$185,0),MATCH(BK$4,'Data transformed'!$4:$4,0)-1),$O53),$P53)-$O53)/$Q53*100,"NA"))</f>
        <v>100</v>
      </c>
      <c r="BL53" s="104" t="n">
        <f aca="true">IF($L53="","",IF(ISNUMBER(OFFSET('Data transformed'!$A$4,MATCH($A53,'Data transformed'!$A$5:$A$185,0),MATCH(BL$4,'Data transformed'!$4:$4,0)-1)), (MIN(MAX(OFFSET('Data transformed'!$A$4,MATCH($A53,'Data transformed'!$A$5:$A$185,0),MATCH(BL$4,'Data transformed'!$4:$4,0)-1),$O53),$P53)-$O53)/$Q53*100,"NA"))</f>
        <v>100</v>
      </c>
      <c r="BM53" s="104" t="n">
        <f aca="true">IF($L53="","",IF(ISNUMBER(OFFSET('Data transformed'!$A$4,MATCH($A53,'Data transformed'!$A$5:$A$185,0),MATCH(BM$4,'Data transformed'!$4:$4,0)-1)), (MIN(MAX(OFFSET('Data transformed'!$A$4,MATCH($A53,'Data transformed'!$A$5:$A$185,0),MATCH(BM$4,'Data transformed'!$4:$4,0)-1),$O53),$P53)-$O53)/$Q53*100,"NA"))</f>
        <v>0</v>
      </c>
      <c r="BN53" s="104" t="n">
        <f aca="true">IF($L53="","",IF(ISNUMBER(OFFSET('Data transformed'!$A$4,MATCH($A53,'Data transformed'!$A$5:$A$185,0),MATCH(BN$4,'Data transformed'!$4:$4,0)-1)), (MIN(MAX(OFFSET('Data transformed'!$A$4,MATCH($A53,'Data transformed'!$A$5:$A$185,0),MATCH(BN$4,'Data transformed'!$4:$4,0)-1),$O53),$P53)-$O53)/$Q53*100,"NA"))</f>
        <v>0</v>
      </c>
      <c r="BO53" s="104" t="n">
        <f aca="true">IF($L53="","",IF(ISNUMBER(OFFSET('Data transformed'!$A$4,MATCH($A53,'Data transformed'!$A$5:$A$185,0),MATCH(BO$4,'Data transformed'!$4:$4,0)-1)), (MIN(MAX(OFFSET('Data transformed'!$A$4,MATCH($A53,'Data transformed'!$A$5:$A$185,0),MATCH(BO$4,'Data transformed'!$4:$4,0)-1),$O53),$P53)-$O53)/$Q53*100,"NA"))</f>
        <v>100</v>
      </c>
      <c r="BP53" s="104" t="n">
        <f aca="true">IF($L53="","",IF(ISNUMBER(OFFSET('Data transformed'!$A$4,MATCH($A53,'Data transformed'!$A$5:$A$185,0),MATCH(BP$4,'Data transformed'!$4:$4,0)-1)), (MIN(MAX(OFFSET('Data transformed'!$A$4,MATCH($A53,'Data transformed'!$A$5:$A$185,0),MATCH(BP$4,'Data transformed'!$4:$4,0)-1),$O53),$P53)-$O53)/$Q53*100,"NA"))</f>
        <v>100</v>
      </c>
      <c r="BQ53" s="104" t="n">
        <f aca="true">IF($L53="","",IF(ISNUMBER(OFFSET('Data transformed'!$A$4,MATCH($A53,'Data transformed'!$A$5:$A$185,0),MATCH(BQ$4,'Data transformed'!$4:$4,0)-1)), (MIN(MAX(OFFSET('Data transformed'!$A$4,MATCH($A53,'Data transformed'!$A$5:$A$185,0),MATCH(BQ$4,'Data transformed'!$4:$4,0)-1),$O53),$P53)-$O53)/$Q53*100,"NA"))</f>
        <v>100</v>
      </c>
      <c r="BR53" s="104" t="n">
        <f aca="true">IF($L53="","",IF(ISNUMBER(OFFSET('Data transformed'!$A$4,MATCH($A53,'Data transformed'!$A$5:$A$185,0),MATCH(BR$4,'Data transformed'!$4:$4,0)-1)), (MIN(MAX(OFFSET('Data transformed'!$A$4,MATCH($A53,'Data transformed'!$A$5:$A$185,0),MATCH(BR$4,'Data transformed'!$4:$4,0)-1),$O53),$P53)-$O53)/$Q53*100,"NA"))</f>
        <v>0</v>
      </c>
      <c r="BS53" s="104" t="n">
        <f aca="true">IF($L53="","",IF(ISNUMBER(OFFSET('Data transformed'!$A$4,MATCH($A53,'Data transformed'!$A$5:$A$185,0),MATCH(BS$4,'Data transformed'!$4:$4,0)-1)), (MIN(MAX(OFFSET('Data transformed'!$A$4,MATCH($A53,'Data transformed'!$A$5:$A$185,0),MATCH(BS$4,'Data transformed'!$4:$4,0)-1),$O53),$P53)-$O53)/$Q53*100,"NA"))</f>
        <v>100</v>
      </c>
      <c r="BT53" s="104" t="n">
        <f aca="true">IF($L53="","",IF(ISNUMBER(OFFSET('Data transformed'!$A$4,MATCH($A53,'Data transformed'!$A$5:$A$185,0),MATCH(BT$4,'Data transformed'!$4:$4,0)-1)), (MIN(MAX(OFFSET('Data transformed'!$A$4,MATCH($A53,'Data transformed'!$A$5:$A$185,0),MATCH(BT$4,'Data transformed'!$4:$4,0)-1),$O53),$P53)-$O53)/$Q53*100,"NA"))</f>
        <v>100</v>
      </c>
      <c r="BU53" s="104" t="n">
        <f aca="true">IF($L53="","",IF(ISNUMBER(OFFSET('Data transformed'!$A$4,MATCH($A53,'Data transformed'!$A$5:$A$185,0),MATCH(BU$4,'Data transformed'!$4:$4,0)-1)), (MIN(MAX(OFFSET('Data transformed'!$A$4,MATCH($A53,'Data transformed'!$A$5:$A$185,0),MATCH(BU$4,'Data transformed'!$4:$4,0)-1),$O53),$P53)-$O53)/$Q53*100,"NA"))</f>
        <v>100</v>
      </c>
      <c r="BV53" s="104" t="n">
        <f aca="true">IF($L53="","",IF(ISNUMBER(OFFSET('Data transformed'!$A$4,MATCH($A53,'Data transformed'!$A$5:$A$185,0),MATCH(BV$4,'Data transformed'!$4:$4,0)-1)), (MIN(MAX(OFFSET('Data transformed'!$A$4,MATCH($A53,'Data transformed'!$A$5:$A$185,0),MATCH(BV$4,'Data transformed'!$4:$4,0)-1),$O53),$P53)-$O53)/$Q53*100,"NA"))</f>
        <v>100</v>
      </c>
      <c r="BW53" s="104" t="n">
        <f aca="true">IF($L53="","",IF(ISNUMBER(OFFSET('Data transformed'!$A$4,MATCH($A53,'Data transformed'!$A$5:$A$185,0),MATCH(BW$4,'Data transformed'!$4:$4,0)-1)), (MIN(MAX(OFFSET('Data transformed'!$A$4,MATCH($A53,'Data transformed'!$A$5:$A$185,0),MATCH(BW$4,'Data transformed'!$4:$4,0)-1),$O53),$P53)-$O53)/$Q53*100,"NA"))</f>
        <v>100</v>
      </c>
      <c r="BX53" s="104" t="n">
        <f aca="true">IF($L53="","",IF(ISNUMBER(OFFSET('Data transformed'!$A$4,MATCH($A53,'Data transformed'!$A$5:$A$185,0),MATCH(BX$4,'Data transformed'!$4:$4,0)-1)), (MIN(MAX(OFFSET('Data transformed'!$A$4,MATCH($A53,'Data transformed'!$A$5:$A$185,0),MATCH(BX$4,'Data transformed'!$4:$4,0)-1),$O53),$P53)-$O53)/$Q53*100,"NA"))</f>
        <v>100</v>
      </c>
      <c r="BY53" s="104" t="n">
        <f aca="true">IF($L53="","",IF(ISNUMBER(OFFSET('Data transformed'!$A$4,MATCH($A53,'Data transformed'!$A$5:$A$185,0),MATCH(BY$4,'Data transformed'!$4:$4,0)-1)), (MIN(MAX(OFFSET('Data transformed'!$A$4,MATCH($A53,'Data transformed'!$A$5:$A$185,0),MATCH(BY$4,'Data transformed'!$4:$4,0)-1),$O53),$P53)-$O53)/$Q53*100,"NA"))</f>
        <v>100</v>
      </c>
      <c r="BZ53" s="104" t="n">
        <f aca="true">IF($L53="","",IF(ISNUMBER(OFFSET('Data transformed'!$A$4,MATCH($A53,'Data transformed'!$A$5:$A$185,0),MATCH(BZ$4,'Data transformed'!$4:$4,0)-1)), (MIN(MAX(OFFSET('Data transformed'!$A$4,MATCH($A53,'Data transformed'!$A$5:$A$185,0),MATCH(BZ$4,'Data transformed'!$4:$4,0)-1),$O53),$P53)-$O53)/$Q53*100,"NA"))</f>
        <v>100</v>
      </c>
      <c r="CA53" s="104" t="n">
        <f aca="true">IF($L53="","",IF(ISNUMBER(OFFSET('Data transformed'!$A$4,MATCH($A53,'Data transformed'!$A$5:$A$185,0),MATCH(CA$4,'Data transformed'!$4:$4,0)-1)), (MIN(MAX(OFFSET('Data transformed'!$A$4,MATCH($A53,'Data transformed'!$A$5:$A$185,0),MATCH(CA$4,'Data transformed'!$4:$4,0)-1),$O53),$P53)-$O53)/$Q53*100,"NA"))</f>
        <v>0</v>
      </c>
      <c r="CB53" s="104" t="n">
        <f aca="true">IF($L53="","",IF(ISNUMBER(OFFSET('Data transformed'!$A$4,MATCH($A53,'Data transformed'!$A$5:$A$185,0),MATCH(CB$4,'Data transformed'!$4:$4,0)-1)), (MIN(MAX(OFFSET('Data transformed'!$A$4,MATCH($A53,'Data transformed'!$A$5:$A$185,0),MATCH(CB$4,'Data transformed'!$4:$4,0)-1),$O53),$P53)-$O53)/$Q53*100,"NA"))</f>
        <v>100</v>
      </c>
      <c r="CC53" s="104" t="n">
        <f aca="true">IF($L53="","",IF(ISNUMBER(OFFSET('Data transformed'!$A$4,MATCH($A53,'Data transformed'!$A$5:$A$185,0),MATCH(CC$4,'Data transformed'!$4:$4,0)-1)), (MIN(MAX(OFFSET('Data transformed'!$A$4,MATCH($A53,'Data transformed'!$A$5:$A$185,0),MATCH(CC$4,'Data transformed'!$4:$4,0)-1),$O53),$P53)-$O53)/$Q53*100,"NA"))</f>
        <v>100</v>
      </c>
      <c r="CD53" s="104" t="n">
        <f aca="true">IF($L53="","",IF(ISNUMBER(OFFSET('Data transformed'!$A$4,MATCH($A53,'Data transformed'!$A$5:$A$185,0),MATCH(CD$4,'Data transformed'!$4:$4,0)-1)), (MIN(MAX(OFFSET('Data transformed'!$A$4,MATCH($A53,'Data transformed'!$A$5:$A$185,0),MATCH(CD$4,'Data transformed'!$4:$4,0)-1),$O53),$P53)-$O53)/$Q53*100,"NA"))</f>
        <v>100</v>
      </c>
      <c r="CE53" s="104" t="n">
        <f aca="true">IF($L53="","",IF(ISNUMBER(OFFSET('Data transformed'!$A$4,MATCH($A53,'Data transformed'!$A$5:$A$185,0),MATCH(CE$4,'Data transformed'!$4:$4,0)-1)), (MIN(MAX(OFFSET('Data transformed'!$A$4,MATCH($A53,'Data transformed'!$A$5:$A$185,0),MATCH(CE$4,'Data transformed'!$4:$4,0)-1),$O53),$P53)-$O53)/$Q53*100,"NA"))</f>
        <v>100</v>
      </c>
      <c r="CF53" s="104" t="n">
        <f aca="true">IF($L53="","",IF(ISNUMBER(OFFSET('Data transformed'!$A$4,MATCH($A53,'Data transformed'!$A$5:$A$185,0),MATCH(CF$4,'Data transformed'!$4:$4,0)-1)), (MIN(MAX(OFFSET('Data transformed'!$A$4,MATCH($A53,'Data transformed'!$A$5:$A$185,0),MATCH(CF$4,'Data transformed'!$4:$4,0)-1),$O53),$P53)-$O53)/$Q53*100,"NA"))</f>
        <v>100</v>
      </c>
      <c r="CG53" s="104" t="n">
        <f aca="true">IF($L53="","",IF(ISNUMBER(OFFSET('Data transformed'!$A$4,MATCH($A53,'Data transformed'!$A$5:$A$185,0),MATCH(CG$4,'Data transformed'!$4:$4,0)-1)), (MIN(MAX(OFFSET('Data transformed'!$A$4,MATCH($A53,'Data transformed'!$A$5:$A$185,0),MATCH(CG$4,'Data transformed'!$4:$4,0)-1),$O53),$P53)-$O53)/$Q53*100,"NA"))</f>
        <v>100</v>
      </c>
      <c r="CH53" s="104" t="n">
        <f aca="true">IF($L53="","",IF(ISNUMBER(OFFSET('Data transformed'!$A$4,MATCH($A53,'Data transformed'!$A$5:$A$185,0),MATCH(CH$4,'Data transformed'!$4:$4,0)-1)), (MIN(MAX(OFFSET('Data transformed'!$A$4,MATCH($A53,'Data transformed'!$A$5:$A$185,0),MATCH(CH$4,'Data transformed'!$4:$4,0)-1),$O53),$P53)-$O53)/$Q53*100,"NA"))</f>
        <v>100</v>
      </c>
      <c r="CI53" s="104" t="n">
        <f aca="true">IF($L53="","",IF(ISNUMBER(OFFSET('Data transformed'!$A$4,MATCH($A53,'Data transformed'!$A$5:$A$185,0),MATCH(CI$4,'Data transformed'!$4:$4,0)-1)), (MIN(MAX(OFFSET('Data transformed'!$A$4,MATCH($A53,'Data transformed'!$A$5:$A$185,0),MATCH(CI$4,'Data transformed'!$4:$4,0)-1),$O53),$P53)-$O53)/$Q53*100,"NA"))</f>
        <v>100</v>
      </c>
      <c r="CJ53" s="104" t="n">
        <f aca="true">IF($L53="","",IF(ISNUMBER(OFFSET('Data transformed'!$A$4,MATCH($A53,'Data transformed'!$A$5:$A$185,0),MATCH(CJ$4,'Data transformed'!$4:$4,0)-1)), (MIN(MAX(OFFSET('Data transformed'!$A$4,MATCH($A53,'Data transformed'!$A$5:$A$185,0),MATCH(CJ$4,'Data transformed'!$4:$4,0)-1),$O53),$P53)-$O53)/$Q53*100,"NA"))</f>
        <v>100</v>
      </c>
      <c r="CK53" s="104" t="n">
        <f aca="true">IF($L53="","",IF(ISNUMBER(OFFSET('Data transformed'!$A$4,MATCH($A53,'Data transformed'!$A$5:$A$185,0),MATCH(CK$4,'Data transformed'!$4:$4,0)-1)), (MIN(MAX(OFFSET('Data transformed'!$A$4,MATCH($A53,'Data transformed'!$A$5:$A$185,0),MATCH(CK$4,'Data transformed'!$4:$4,0)-1),$O53),$P53)-$O53)/$Q53*100,"NA"))</f>
        <v>0</v>
      </c>
      <c r="CL53" s="104" t="n">
        <f aca="true">IF($L53="","",IF(ISNUMBER(OFFSET('Data transformed'!$A$4,MATCH($A53,'Data transformed'!$A$5:$A$185,0),MATCH(CL$4,'Data transformed'!$4:$4,0)-1)), (MIN(MAX(OFFSET('Data transformed'!$A$4,MATCH($A53,'Data transformed'!$A$5:$A$185,0),MATCH(CL$4,'Data transformed'!$4:$4,0)-1),$O53),$P53)-$O53)/$Q53*100,"NA"))</f>
        <v>100</v>
      </c>
      <c r="CM53" s="104" t="n">
        <f aca="true">IF($L53="","",IF(ISNUMBER(OFFSET('Data transformed'!$A$4,MATCH($A53,'Data transformed'!$A$5:$A$185,0),MATCH(CM$4,'Data transformed'!$4:$4,0)-1)), (MIN(MAX(OFFSET('Data transformed'!$A$4,MATCH($A53,'Data transformed'!$A$5:$A$185,0),MATCH(CM$4,'Data transformed'!$4:$4,0)-1),$O53),$P53)-$O53)/$Q53*100,"NA"))</f>
        <v>100</v>
      </c>
      <c r="CN53" s="104" t="n">
        <f aca="true">IF($L53="","",IF(ISNUMBER(OFFSET('Data transformed'!$A$4,MATCH($A53,'Data transformed'!$A$5:$A$185,0),MATCH(CN$4,'Data transformed'!$4:$4,0)-1)), (MIN(MAX(OFFSET('Data transformed'!$A$4,MATCH($A53,'Data transformed'!$A$5:$A$185,0),MATCH(CN$4,'Data transformed'!$4:$4,0)-1),$O53),$P53)-$O53)/$Q53*100,"NA"))</f>
        <v>0</v>
      </c>
      <c r="CO53" s="104" t="n">
        <f aca="true">IF($L53="","",IF(ISNUMBER(OFFSET('Data transformed'!$A$4,MATCH($A53,'Data transformed'!$A$5:$A$185,0),MATCH(CO$4,'Data transformed'!$4:$4,0)-1)), (MIN(MAX(OFFSET('Data transformed'!$A$4,MATCH($A53,'Data transformed'!$A$5:$A$185,0),MATCH(CO$4,'Data transformed'!$4:$4,0)-1),$O53),$P53)-$O53)/$Q53*100,"NA"))</f>
        <v>0</v>
      </c>
      <c r="CP53" s="104" t="n">
        <f aca="true">IF($L53="","",IF(ISNUMBER(OFFSET('Data transformed'!$A$4,MATCH($A53,'Data transformed'!$A$5:$A$185,0),MATCH(CP$4,'Data transformed'!$4:$4,0)-1)), (MIN(MAX(OFFSET('Data transformed'!$A$4,MATCH($A53,'Data transformed'!$A$5:$A$185,0),MATCH(CP$4,'Data transformed'!$4:$4,0)-1),$O53),$P53)-$O53)/$Q53*100,"NA"))</f>
        <v>0</v>
      </c>
      <c r="CQ53" s="104" t="n">
        <f aca="true">IF($L53="","",IF(ISNUMBER(OFFSET('Data transformed'!$A$4,MATCH($A53,'Data transformed'!$A$5:$A$185,0),MATCH(CQ$4,'Data transformed'!$4:$4,0)-1)), (MIN(MAX(OFFSET('Data transformed'!$A$4,MATCH($A53,'Data transformed'!$A$5:$A$185,0),MATCH(CQ$4,'Data transformed'!$4:$4,0)-1),$O53),$P53)-$O53)/$Q53*100,"NA"))</f>
        <v>100</v>
      </c>
      <c r="CR53" s="104" t="n">
        <f aca="true">IF($L53="","",IF(ISNUMBER(OFFSET('Data transformed'!$A$4,MATCH($A53,'Data transformed'!$A$5:$A$185,0),MATCH(CR$4,'Data transformed'!$4:$4,0)-1)), (MIN(MAX(OFFSET('Data transformed'!$A$4,MATCH($A53,'Data transformed'!$A$5:$A$185,0),MATCH(CR$4,'Data transformed'!$4:$4,0)-1),$O53),$P53)-$O53)/$Q53*100,"NA"))</f>
        <v>100</v>
      </c>
      <c r="CS53" s="104" t="n">
        <f aca="true">IF($L53="","",IF(ISNUMBER(OFFSET('Data transformed'!$A$4,MATCH($A53,'Data transformed'!$A$5:$A$185,0),MATCH(CS$4,'Data transformed'!$4:$4,0)-1)), (MIN(MAX(OFFSET('Data transformed'!$A$4,MATCH($A53,'Data transformed'!$A$5:$A$185,0),MATCH(CS$4,'Data transformed'!$4:$4,0)-1),$O53),$P53)-$O53)/$Q53*100,"NA"))</f>
        <v>100</v>
      </c>
      <c r="CT53" s="104" t="n">
        <f aca="true">IF($L53="","",IF(ISNUMBER(OFFSET('Data transformed'!$A$4,MATCH($A53,'Data transformed'!$A$5:$A$185,0),MATCH(CT$4,'Data transformed'!$4:$4,0)-1)), (MIN(MAX(OFFSET('Data transformed'!$A$4,MATCH($A53,'Data transformed'!$A$5:$A$185,0),MATCH(CT$4,'Data transformed'!$4:$4,0)-1),$O53),$P53)-$O53)/$Q53*100,"NA"))</f>
        <v>100</v>
      </c>
      <c r="CU53" s="104" t="n">
        <f aca="true">IF($L53="","",IF(ISNUMBER(OFFSET('Data transformed'!$A$4,MATCH($A53,'Data transformed'!$A$5:$A$185,0),MATCH(CU$4,'Data transformed'!$4:$4,0)-1)), (MIN(MAX(OFFSET('Data transformed'!$A$4,MATCH($A53,'Data transformed'!$A$5:$A$185,0),MATCH(CU$4,'Data transformed'!$4:$4,0)-1),$O53),$P53)-$O53)/$Q53*100,"NA"))</f>
        <v>0</v>
      </c>
      <c r="CV53" s="104" t="n">
        <f aca="true">IF($L53="","",IF(ISNUMBER(OFFSET('Data transformed'!$A$4,MATCH($A53,'Data transformed'!$A$5:$A$185,0),MATCH(CV$4,'Data transformed'!$4:$4,0)-1)), (MIN(MAX(OFFSET('Data transformed'!$A$4,MATCH($A53,'Data transformed'!$A$5:$A$185,0),MATCH(CV$4,'Data transformed'!$4:$4,0)-1),$O53),$P53)-$O53)/$Q53*100,"NA"))</f>
        <v>0</v>
      </c>
      <c r="CW53" s="104" t="n">
        <f aca="true">IF($L53="","",IF(ISNUMBER(OFFSET('Data transformed'!$A$4,MATCH($A53,'Data transformed'!$A$5:$A$185,0),MATCH(CW$4,'Data transformed'!$4:$4,0)-1)), (MIN(MAX(OFFSET('Data transformed'!$A$4,MATCH($A53,'Data transformed'!$A$5:$A$185,0),MATCH(CW$4,'Data transformed'!$4:$4,0)-1),$O53),$P53)-$O53)/$Q53*100,"NA"))</f>
        <v>100</v>
      </c>
    </row>
    <row r="54" s="103" customFormat="true" ht="15.5" hidden="false" customHeight="false" outlineLevel="0" collapsed="false">
      <c r="A54" s="107" t="n">
        <v>2212</v>
      </c>
      <c r="B54" s="107" t="n">
        <v>4</v>
      </c>
      <c r="C54" s="103" t="str">
        <f aca="true">IF(ISBLANK(OFFSET('outliers treatment'!$A$3,MATCH($A54,'outliers treatment'!$A$4:$A$154,0),MATCH(C$4,'outliers treatment'!$4:$4,0)-1)),"",OFFSET('outliers treatment'!$A$3,MATCH($A54,'outliers treatment'!$A$4:$A$154,0),MATCH(C$4,'outliers treatment'!$4:$4,0)-1))</f>
        <v/>
      </c>
      <c r="D54" s="103" t="str">
        <f aca="true">IF(ISBLANK(OFFSET('outliers treatment'!$A$3,MATCH($A54,'outliers treatment'!$A$4:$A$154,0),MATCH(D$4,'outliers treatment'!$4:$4,0)-1)),"",OFFSET('outliers treatment'!$A$3,MATCH($A54,'outliers treatment'!$A$4:$A$154,0),MATCH(D$4,'outliers treatment'!$4:$4,0)-1))</f>
        <v>COPOLCO membership</v>
      </c>
      <c r="E54" s="103" t="str">
        <f aca="true">IF(ISBLANK(OFFSET('outliers treatment'!$A$3,MATCH($A54,'outliers treatment'!$A$4:$A$154,0),MATCH(E$4,'outliers treatment'!$4:$4,0)-1)),"",OFFSET('outliers treatment'!$A$3,MATCH($A54,'outliers treatment'!$A$4:$A$154,0),MATCH(E$4,'outliers treatment'!$4:$4,0)-1))</f>
        <v/>
      </c>
      <c r="F54" s="103" t="str">
        <f aca="true">IF(ISBLANK(OFFSET('outliers treatment'!$A$3,MATCH($A54,'outliers treatment'!$A$4:$A$154,0),MATCH(F$4,'outliers treatment'!$4:$4,0)-1)),"",OFFSET('outliers treatment'!$A$3,MATCH($A54,'outliers treatment'!$A$4:$A$154,0),MATCH(F$4,'outliers treatment'!$4:$4,0)-1))</f>
        <v/>
      </c>
      <c r="G54" s="103" t="str">
        <f aca="true">IF(ISBLANK(OFFSET('outliers treatment'!$A$3,MATCH($A54,'outliers treatment'!$A$4:$A$154,0),MATCH(G$4,'outliers treatment'!$4:$4,0)-1)),"",OFFSET('outliers treatment'!$A$3,MATCH($A54,'outliers treatment'!$A$4:$A$154,0),MATCH(G$4,'outliers treatment'!$4:$4,0)-1))</f>
        <v/>
      </c>
      <c r="H54" s="103" t="str">
        <f aca="true">IF(ISBLANK(OFFSET('outliers treatment'!$A$3,MATCH($A54,'outliers treatment'!$A$4:$A$154,0),MATCH(H$4,'outliers treatment'!$4:$4,0)-1)),"",OFFSET('outliers treatment'!$A$3,MATCH($A54,'outliers treatment'!$A$4:$A$154,0),MATCH(H$4,'outliers treatment'!$4:$4,0)-1))</f>
        <v/>
      </c>
      <c r="I54" s="103" t="str">
        <f aca="true">IF(ISBLANK(OFFSET('outliers treatment'!$A$3,MATCH($A54,'outliers treatment'!$A$4:$A$154,0),MATCH(I$4,'outliers treatment'!$4:$4,0)-1)),"",OFFSET('outliers treatment'!$A$3,MATCH($A54,'outliers treatment'!$A$4:$A$154,0),MATCH(I$4,'outliers treatment'!$4:$4,0)-1))</f>
        <v/>
      </c>
      <c r="J54" s="104" t="n">
        <f aca="false" t="array" ref="J54:J54">MIN(IF(ISNUMBER(V54:CW54),V54:CW54))</f>
        <v>0</v>
      </c>
      <c r="K54" s="103" t="n">
        <f aca="false" t="array" ref="K54:K54">MAX(IF(ISNUMBER(V54:CW54),V54:CW54))</f>
        <v>100</v>
      </c>
      <c r="L54" s="103" t="n">
        <f aca="true">IF(ISBLANK(OFFSET('outliers treatment'!$A$3,MATCH($A54,'outliers treatment'!$A$4:$A$154,0),MATCH(L$4,'outliers treatment'!$4:$4,0)-1)),"",OFFSET('outliers treatment'!$A$3,MATCH($A54,'outliers treatment'!$A$4:$A$154,0),MATCH(L$4,'outliers treatment'!$4:$4,0)-1))</f>
        <v>1</v>
      </c>
      <c r="M54" s="103" t="n">
        <f aca="true">IF(ISBLANK(OFFSET('outliers treatment'!$A$3,MATCH($A54,'outliers treatment'!$A$4:$A$154,0),MATCH(M$4,'outliers treatment'!$4:$4,0)-1)),"",OFFSET('outliers treatment'!$A$3,MATCH($A54,'outliers treatment'!$A$4:$A$154,0),MATCH(M$4,'outliers treatment'!$4:$4,0)-1))</f>
        <v>2</v>
      </c>
      <c r="N54" s="103" t="n">
        <f aca="true">IF(ISBLANK(OFFSET('outliers treatment'!$A$3,MATCH($A54,'outliers treatment'!$A$4:$A$154,0),MATCH(N$4,'outliers treatment'!$4:$4,0)-1)),"",OFFSET('outliers treatment'!$A$3,MATCH($A54,'outliers treatment'!$A$4:$A$154,0),MATCH(N$4,'outliers treatment'!$4:$4,0)-1))</f>
        <v>1</v>
      </c>
      <c r="O54" s="103" t="n">
        <f aca="true">IF(ISBLANK(OFFSET('outliers treatment'!$A$3,MATCH($A54,'outliers treatment'!$A$4:$A$154,0),MATCH(O$4,'outliers treatment'!$4:$4,0)-1)),"",OFFSET('outliers treatment'!$A$3,MATCH($A54,'outliers treatment'!$A$4:$A$154,0),MATCH(O$4,'outliers treatment'!$4:$4,0)-1))</f>
        <v>0</v>
      </c>
      <c r="P54" s="103" t="n">
        <f aca="true">IF(ISBLANK(OFFSET('outliers treatment'!$A$3,MATCH($A54,'outliers treatment'!$A$4:$A$154,0),MATCH(P$4,'outliers treatment'!$4:$4,0)-1)),"",OFFSET('outliers treatment'!$A$3,MATCH($A54,'outliers treatment'!$A$4:$A$154,0),MATCH(P$4,'outliers treatment'!$4:$4,0)-1))</f>
        <v>2</v>
      </c>
      <c r="Q54" s="103" t="n">
        <f aca="false">IFERROR(P54-O54,"")</f>
        <v>2</v>
      </c>
      <c r="R54" s="105" t="n">
        <f aca="false" t="array" ref="R54:R54">IFERROR(SKEW(IF(ISNUMBER(V54:CW54),V54:CW54,"")),"")</f>
        <v>-1.19602445545246</v>
      </c>
      <c r="S54" s="103" t="n">
        <v>0</v>
      </c>
      <c r="T54" s="103" t="n">
        <v>1</v>
      </c>
      <c r="U54" s="106" t="n">
        <f aca="false" t="array" ref="U54:U54">IF(B54&lt;4,"",1-IFERROR(SUM(ISNUMBER(V54:CW54)*(1-$V$3:$CW$3))/COUNTIF($V$3:$CW$3,0),0))</f>
        <v>0</v>
      </c>
      <c r="V54" s="104" t="n">
        <f aca="true">IF($L54="","",IF(ISNUMBER(OFFSET('Data transformed'!$A$4,MATCH($A54,'Data transformed'!$A$5:$A$185,0),MATCH(V$4,'Data transformed'!$4:$4,0)-1)), (MIN(MAX(OFFSET('Data transformed'!$A$4,MATCH($A54,'Data transformed'!$A$5:$A$185,0),MATCH(V$4,'Data transformed'!$4:$4,0)-1),$O54),$P54)-$O54)/$Q54*100,"NA"))</f>
        <v>100</v>
      </c>
      <c r="W54" s="104" t="n">
        <f aca="true">IF($L54="","",IF(ISNUMBER(OFFSET('Data transformed'!$A$4,MATCH($A54,'Data transformed'!$A$5:$A$185,0),MATCH(W$4,'Data transformed'!$4:$4,0)-1)), (MIN(MAX(OFFSET('Data transformed'!$A$4,MATCH($A54,'Data transformed'!$A$5:$A$185,0),MATCH(W$4,'Data transformed'!$4:$4,0)-1),$O54),$P54)-$O54)/$Q54*100,"NA"))</f>
        <v>100</v>
      </c>
      <c r="X54" s="104" t="n">
        <f aca="true">IF($L54="","",IF(ISNUMBER(OFFSET('Data transformed'!$A$4,MATCH($A54,'Data transformed'!$A$5:$A$185,0),MATCH(X$4,'Data transformed'!$4:$4,0)-1)), (MIN(MAX(OFFSET('Data transformed'!$A$4,MATCH($A54,'Data transformed'!$A$5:$A$185,0),MATCH(X$4,'Data transformed'!$4:$4,0)-1),$O54),$P54)-$O54)/$Q54*100,"NA"))</f>
        <v>100</v>
      </c>
      <c r="Y54" s="104" t="n">
        <f aca="true">IF($L54="","",IF(ISNUMBER(OFFSET('Data transformed'!$A$4,MATCH($A54,'Data transformed'!$A$5:$A$185,0),MATCH(Y$4,'Data transformed'!$4:$4,0)-1)), (MIN(MAX(OFFSET('Data transformed'!$A$4,MATCH($A54,'Data transformed'!$A$5:$A$185,0),MATCH(Y$4,'Data transformed'!$4:$4,0)-1),$O54),$P54)-$O54)/$Q54*100,"NA"))</f>
        <v>50</v>
      </c>
      <c r="Z54" s="104" t="n">
        <f aca="true">IF($L54="","",IF(ISNUMBER(OFFSET('Data transformed'!$A$4,MATCH($A54,'Data transformed'!$A$5:$A$185,0),MATCH(Z$4,'Data transformed'!$4:$4,0)-1)), (MIN(MAX(OFFSET('Data transformed'!$A$4,MATCH($A54,'Data transformed'!$A$5:$A$185,0),MATCH(Z$4,'Data transformed'!$4:$4,0)-1),$O54),$P54)-$O54)/$Q54*100,"NA"))</f>
        <v>100</v>
      </c>
      <c r="AA54" s="104" t="n">
        <f aca="true">IF($L54="","",IF(ISNUMBER(OFFSET('Data transformed'!$A$4,MATCH($A54,'Data transformed'!$A$5:$A$185,0),MATCH(AA$4,'Data transformed'!$4:$4,0)-1)), (MIN(MAX(OFFSET('Data transformed'!$A$4,MATCH($A54,'Data transformed'!$A$5:$A$185,0),MATCH(AA$4,'Data transformed'!$4:$4,0)-1),$O54),$P54)-$O54)/$Q54*100,"NA"))</f>
        <v>0</v>
      </c>
      <c r="AB54" s="104" t="n">
        <f aca="true">IF($L54="","",IF(ISNUMBER(OFFSET('Data transformed'!$A$4,MATCH($A54,'Data transformed'!$A$5:$A$185,0),MATCH(AB$4,'Data transformed'!$4:$4,0)-1)), (MIN(MAX(OFFSET('Data transformed'!$A$4,MATCH($A54,'Data transformed'!$A$5:$A$185,0),MATCH(AB$4,'Data transformed'!$4:$4,0)-1),$O54),$P54)-$O54)/$Q54*100,"NA"))</f>
        <v>100</v>
      </c>
      <c r="AC54" s="104" t="n">
        <f aca="true">IF($L54="","",IF(ISNUMBER(OFFSET('Data transformed'!$A$4,MATCH($A54,'Data transformed'!$A$5:$A$185,0),MATCH(AC$4,'Data transformed'!$4:$4,0)-1)), (MIN(MAX(OFFSET('Data transformed'!$A$4,MATCH($A54,'Data transformed'!$A$5:$A$185,0),MATCH(AC$4,'Data transformed'!$4:$4,0)-1),$O54),$P54)-$O54)/$Q54*100,"NA"))</f>
        <v>100</v>
      </c>
      <c r="AD54" s="104" t="n">
        <f aca="true">IF($L54="","",IF(ISNUMBER(OFFSET('Data transformed'!$A$4,MATCH($A54,'Data transformed'!$A$5:$A$185,0),MATCH(AD$4,'Data transformed'!$4:$4,0)-1)), (MIN(MAX(OFFSET('Data transformed'!$A$4,MATCH($A54,'Data transformed'!$A$5:$A$185,0),MATCH(AD$4,'Data transformed'!$4:$4,0)-1),$O54),$P54)-$O54)/$Q54*100,"NA"))</f>
        <v>100</v>
      </c>
      <c r="AE54" s="104" t="n">
        <f aca="true">IF($L54="","",IF(ISNUMBER(OFFSET('Data transformed'!$A$4,MATCH($A54,'Data transformed'!$A$5:$A$185,0),MATCH(AE$4,'Data transformed'!$4:$4,0)-1)), (MIN(MAX(OFFSET('Data transformed'!$A$4,MATCH($A54,'Data transformed'!$A$5:$A$185,0),MATCH(AE$4,'Data transformed'!$4:$4,0)-1),$O54),$P54)-$O54)/$Q54*100,"NA"))</f>
        <v>100</v>
      </c>
      <c r="AF54" s="104" t="n">
        <f aca="true">IF($L54="","",IF(ISNUMBER(OFFSET('Data transformed'!$A$4,MATCH($A54,'Data transformed'!$A$5:$A$185,0),MATCH(AF$4,'Data transformed'!$4:$4,0)-1)), (MIN(MAX(OFFSET('Data transformed'!$A$4,MATCH($A54,'Data transformed'!$A$5:$A$185,0),MATCH(AF$4,'Data transformed'!$4:$4,0)-1),$O54),$P54)-$O54)/$Q54*100,"NA"))</f>
        <v>100</v>
      </c>
      <c r="AG54" s="104" t="n">
        <f aca="true">IF($L54="","",IF(ISNUMBER(OFFSET('Data transformed'!$A$4,MATCH($A54,'Data transformed'!$A$5:$A$185,0),MATCH(AG$4,'Data transformed'!$4:$4,0)-1)), (MIN(MAX(OFFSET('Data transformed'!$A$4,MATCH($A54,'Data transformed'!$A$5:$A$185,0),MATCH(AG$4,'Data transformed'!$4:$4,0)-1),$O54),$P54)-$O54)/$Q54*100,"NA"))</f>
        <v>100</v>
      </c>
      <c r="AH54" s="104" t="n">
        <f aca="true">IF($L54="","",IF(ISNUMBER(OFFSET('Data transformed'!$A$4,MATCH($A54,'Data transformed'!$A$5:$A$185,0),MATCH(AH$4,'Data transformed'!$4:$4,0)-1)), (MIN(MAX(OFFSET('Data transformed'!$A$4,MATCH($A54,'Data transformed'!$A$5:$A$185,0),MATCH(AH$4,'Data transformed'!$4:$4,0)-1),$O54),$P54)-$O54)/$Q54*100,"NA"))</f>
        <v>100</v>
      </c>
      <c r="AI54" s="104" t="n">
        <f aca="true">IF($L54="","",IF(ISNUMBER(OFFSET('Data transformed'!$A$4,MATCH($A54,'Data transformed'!$A$5:$A$185,0),MATCH(AI$4,'Data transformed'!$4:$4,0)-1)), (MIN(MAX(OFFSET('Data transformed'!$A$4,MATCH($A54,'Data transformed'!$A$5:$A$185,0),MATCH(AI$4,'Data transformed'!$4:$4,0)-1),$O54),$P54)-$O54)/$Q54*100,"NA"))</f>
        <v>0</v>
      </c>
      <c r="AJ54" s="104" t="n">
        <f aca="true">IF($L54="","",IF(ISNUMBER(OFFSET('Data transformed'!$A$4,MATCH($A54,'Data transformed'!$A$5:$A$185,0),MATCH(AJ$4,'Data transformed'!$4:$4,0)-1)), (MIN(MAX(OFFSET('Data transformed'!$A$4,MATCH($A54,'Data transformed'!$A$5:$A$185,0),MATCH(AJ$4,'Data transformed'!$4:$4,0)-1),$O54),$P54)-$O54)/$Q54*100,"NA"))</f>
        <v>100</v>
      </c>
      <c r="AK54" s="104" t="n">
        <f aca="true">IF($L54="","",IF(ISNUMBER(OFFSET('Data transformed'!$A$4,MATCH($A54,'Data transformed'!$A$5:$A$185,0),MATCH(AK$4,'Data transformed'!$4:$4,0)-1)), (MIN(MAX(OFFSET('Data transformed'!$A$4,MATCH($A54,'Data transformed'!$A$5:$A$185,0),MATCH(AK$4,'Data transformed'!$4:$4,0)-1),$O54),$P54)-$O54)/$Q54*100,"NA"))</f>
        <v>50</v>
      </c>
      <c r="AL54" s="104" t="n">
        <f aca="true">IF($L54="","",IF(ISNUMBER(OFFSET('Data transformed'!$A$4,MATCH($A54,'Data transformed'!$A$5:$A$185,0),MATCH(AL$4,'Data transformed'!$4:$4,0)-1)), (MIN(MAX(OFFSET('Data transformed'!$A$4,MATCH($A54,'Data transformed'!$A$5:$A$185,0),MATCH(AL$4,'Data transformed'!$4:$4,0)-1),$O54),$P54)-$O54)/$Q54*100,"NA"))</f>
        <v>100</v>
      </c>
      <c r="AM54" s="104" t="n">
        <f aca="true">IF($L54="","",IF(ISNUMBER(OFFSET('Data transformed'!$A$4,MATCH($A54,'Data transformed'!$A$5:$A$185,0),MATCH(AM$4,'Data transformed'!$4:$4,0)-1)), (MIN(MAX(OFFSET('Data transformed'!$A$4,MATCH($A54,'Data transformed'!$A$5:$A$185,0),MATCH(AM$4,'Data transformed'!$4:$4,0)-1),$O54),$P54)-$O54)/$Q54*100,"NA"))</f>
        <v>100</v>
      </c>
      <c r="AN54" s="104" t="n">
        <f aca="true">IF($L54="","",IF(ISNUMBER(OFFSET('Data transformed'!$A$4,MATCH($A54,'Data transformed'!$A$5:$A$185,0),MATCH(AN$4,'Data transformed'!$4:$4,0)-1)), (MIN(MAX(OFFSET('Data transformed'!$A$4,MATCH($A54,'Data transformed'!$A$5:$A$185,0),MATCH(AN$4,'Data transformed'!$4:$4,0)-1),$O54),$P54)-$O54)/$Q54*100,"NA"))</f>
        <v>50</v>
      </c>
      <c r="AO54" s="104" t="n">
        <f aca="true">IF($L54="","",IF(ISNUMBER(OFFSET('Data transformed'!$A$4,MATCH($A54,'Data transformed'!$A$5:$A$185,0),MATCH(AO$4,'Data transformed'!$4:$4,0)-1)), (MIN(MAX(OFFSET('Data transformed'!$A$4,MATCH($A54,'Data transformed'!$A$5:$A$185,0),MATCH(AO$4,'Data transformed'!$4:$4,0)-1),$O54),$P54)-$O54)/$Q54*100,"NA"))</f>
        <v>100</v>
      </c>
      <c r="AP54" s="104" t="n">
        <f aca="true">IF($L54="","",IF(ISNUMBER(OFFSET('Data transformed'!$A$4,MATCH($A54,'Data transformed'!$A$5:$A$185,0),MATCH(AP$4,'Data transformed'!$4:$4,0)-1)), (MIN(MAX(OFFSET('Data transformed'!$A$4,MATCH($A54,'Data transformed'!$A$5:$A$185,0),MATCH(AP$4,'Data transformed'!$4:$4,0)-1),$O54),$P54)-$O54)/$Q54*100,"NA"))</f>
        <v>100</v>
      </c>
      <c r="AQ54" s="104" t="n">
        <f aca="true">IF($L54="","",IF(ISNUMBER(OFFSET('Data transformed'!$A$4,MATCH($A54,'Data transformed'!$A$5:$A$185,0),MATCH(AQ$4,'Data transformed'!$4:$4,0)-1)), (MIN(MAX(OFFSET('Data transformed'!$A$4,MATCH($A54,'Data transformed'!$A$5:$A$185,0),MATCH(AQ$4,'Data transformed'!$4:$4,0)-1),$O54),$P54)-$O54)/$Q54*100,"NA"))</f>
        <v>100</v>
      </c>
      <c r="AR54" s="104" t="n">
        <f aca="true">IF($L54="","",IF(ISNUMBER(OFFSET('Data transformed'!$A$4,MATCH($A54,'Data transformed'!$A$5:$A$185,0),MATCH(AR$4,'Data transformed'!$4:$4,0)-1)), (MIN(MAX(OFFSET('Data transformed'!$A$4,MATCH($A54,'Data transformed'!$A$5:$A$185,0),MATCH(AR$4,'Data transformed'!$4:$4,0)-1),$O54),$P54)-$O54)/$Q54*100,"NA"))</f>
        <v>100</v>
      </c>
      <c r="AS54" s="104" t="n">
        <f aca="true">IF($L54="","",IF(ISNUMBER(OFFSET('Data transformed'!$A$4,MATCH($A54,'Data transformed'!$A$5:$A$185,0),MATCH(AS$4,'Data transformed'!$4:$4,0)-1)), (MIN(MAX(OFFSET('Data transformed'!$A$4,MATCH($A54,'Data transformed'!$A$5:$A$185,0),MATCH(AS$4,'Data transformed'!$4:$4,0)-1),$O54),$P54)-$O54)/$Q54*100,"NA"))</f>
        <v>100</v>
      </c>
      <c r="AT54" s="104" t="n">
        <f aca="true">IF($L54="","",IF(ISNUMBER(OFFSET('Data transformed'!$A$4,MATCH($A54,'Data transformed'!$A$5:$A$185,0),MATCH(AT$4,'Data transformed'!$4:$4,0)-1)), (MIN(MAX(OFFSET('Data transformed'!$A$4,MATCH($A54,'Data transformed'!$A$5:$A$185,0),MATCH(AT$4,'Data transformed'!$4:$4,0)-1),$O54),$P54)-$O54)/$Q54*100,"NA"))</f>
        <v>100</v>
      </c>
      <c r="AU54" s="104" t="n">
        <f aca="true">IF($L54="","",IF(ISNUMBER(OFFSET('Data transformed'!$A$4,MATCH($A54,'Data transformed'!$A$5:$A$185,0),MATCH(AU$4,'Data transformed'!$4:$4,0)-1)), (MIN(MAX(OFFSET('Data transformed'!$A$4,MATCH($A54,'Data transformed'!$A$5:$A$185,0),MATCH(AU$4,'Data transformed'!$4:$4,0)-1),$O54),$P54)-$O54)/$Q54*100,"NA"))</f>
        <v>100</v>
      </c>
      <c r="AV54" s="104" t="n">
        <f aca="true">IF($L54="","",IF(ISNUMBER(OFFSET('Data transformed'!$A$4,MATCH($A54,'Data transformed'!$A$5:$A$185,0),MATCH(AV$4,'Data transformed'!$4:$4,0)-1)), (MIN(MAX(OFFSET('Data transformed'!$A$4,MATCH($A54,'Data transformed'!$A$5:$A$185,0),MATCH(AV$4,'Data transformed'!$4:$4,0)-1),$O54),$P54)-$O54)/$Q54*100,"NA"))</f>
        <v>100</v>
      </c>
      <c r="AW54" s="104" t="n">
        <f aca="true">IF($L54="","",IF(ISNUMBER(OFFSET('Data transformed'!$A$4,MATCH($A54,'Data transformed'!$A$5:$A$185,0),MATCH(AW$4,'Data transformed'!$4:$4,0)-1)), (MIN(MAX(OFFSET('Data transformed'!$A$4,MATCH($A54,'Data transformed'!$A$5:$A$185,0),MATCH(AW$4,'Data transformed'!$4:$4,0)-1),$O54),$P54)-$O54)/$Q54*100,"NA"))</f>
        <v>0</v>
      </c>
      <c r="AX54" s="104" t="n">
        <f aca="true">IF($L54="","",IF(ISNUMBER(OFFSET('Data transformed'!$A$4,MATCH($A54,'Data transformed'!$A$5:$A$185,0),MATCH(AX$4,'Data transformed'!$4:$4,0)-1)), (MIN(MAX(OFFSET('Data transformed'!$A$4,MATCH($A54,'Data transformed'!$A$5:$A$185,0),MATCH(AX$4,'Data transformed'!$4:$4,0)-1),$O54),$P54)-$O54)/$Q54*100,"NA"))</f>
        <v>50</v>
      </c>
      <c r="AY54" s="104" t="n">
        <f aca="true">IF($L54="","",IF(ISNUMBER(OFFSET('Data transformed'!$A$4,MATCH($A54,'Data transformed'!$A$5:$A$185,0),MATCH(AY$4,'Data transformed'!$4:$4,0)-1)), (MIN(MAX(OFFSET('Data transformed'!$A$4,MATCH($A54,'Data transformed'!$A$5:$A$185,0),MATCH(AY$4,'Data transformed'!$4:$4,0)-1),$O54),$P54)-$O54)/$Q54*100,"NA"))</f>
        <v>0</v>
      </c>
      <c r="AZ54" s="104" t="n">
        <f aca="true">IF($L54="","",IF(ISNUMBER(OFFSET('Data transformed'!$A$4,MATCH($A54,'Data transformed'!$A$5:$A$185,0),MATCH(AZ$4,'Data transformed'!$4:$4,0)-1)), (MIN(MAX(OFFSET('Data transformed'!$A$4,MATCH($A54,'Data transformed'!$A$5:$A$185,0),MATCH(AZ$4,'Data transformed'!$4:$4,0)-1),$O54),$P54)-$O54)/$Q54*100,"NA"))</f>
        <v>50</v>
      </c>
      <c r="BA54" s="104" t="n">
        <f aca="true">IF($L54="","",IF(ISNUMBER(OFFSET('Data transformed'!$A$4,MATCH($A54,'Data transformed'!$A$5:$A$185,0),MATCH(BA$4,'Data transformed'!$4:$4,0)-1)), (MIN(MAX(OFFSET('Data transformed'!$A$4,MATCH($A54,'Data transformed'!$A$5:$A$185,0),MATCH(BA$4,'Data transformed'!$4:$4,0)-1),$O54),$P54)-$O54)/$Q54*100,"NA"))</f>
        <v>100</v>
      </c>
      <c r="BB54" s="104" t="n">
        <f aca="true">IF($L54="","",IF(ISNUMBER(OFFSET('Data transformed'!$A$4,MATCH($A54,'Data transformed'!$A$5:$A$185,0),MATCH(BB$4,'Data transformed'!$4:$4,0)-1)), (MIN(MAX(OFFSET('Data transformed'!$A$4,MATCH($A54,'Data transformed'!$A$5:$A$185,0),MATCH(BB$4,'Data transformed'!$4:$4,0)-1),$O54),$P54)-$O54)/$Q54*100,"NA"))</f>
        <v>100</v>
      </c>
      <c r="BC54" s="104" t="n">
        <f aca="true">IF($L54="","",IF(ISNUMBER(OFFSET('Data transformed'!$A$4,MATCH($A54,'Data transformed'!$A$5:$A$185,0),MATCH(BC$4,'Data transformed'!$4:$4,0)-1)), (MIN(MAX(OFFSET('Data transformed'!$A$4,MATCH($A54,'Data transformed'!$A$5:$A$185,0),MATCH(BC$4,'Data transformed'!$4:$4,0)-1),$O54),$P54)-$O54)/$Q54*100,"NA"))</f>
        <v>50</v>
      </c>
      <c r="BD54" s="104" t="n">
        <f aca="true">IF($L54="","",IF(ISNUMBER(OFFSET('Data transformed'!$A$4,MATCH($A54,'Data transformed'!$A$5:$A$185,0),MATCH(BD$4,'Data transformed'!$4:$4,0)-1)), (MIN(MAX(OFFSET('Data transformed'!$A$4,MATCH($A54,'Data transformed'!$A$5:$A$185,0),MATCH(BD$4,'Data transformed'!$4:$4,0)-1),$O54),$P54)-$O54)/$Q54*100,"NA"))</f>
        <v>100</v>
      </c>
      <c r="BE54" s="104" t="n">
        <f aca="true">IF($L54="","",IF(ISNUMBER(OFFSET('Data transformed'!$A$4,MATCH($A54,'Data transformed'!$A$5:$A$185,0),MATCH(BE$4,'Data transformed'!$4:$4,0)-1)), (MIN(MAX(OFFSET('Data transformed'!$A$4,MATCH($A54,'Data transformed'!$A$5:$A$185,0),MATCH(BE$4,'Data transformed'!$4:$4,0)-1),$O54),$P54)-$O54)/$Q54*100,"NA"))</f>
        <v>100</v>
      </c>
      <c r="BF54" s="104" t="n">
        <f aca="true">IF($L54="","",IF(ISNUMBER(OFFSET('Data transformed'!$A$4,MATCH($A54,'Data transformed'!$A$5:$A$185,0),MATCH(BF$4,'Data transformed'!$4:$4,0)-1)), (MIN(MAX(OFFSET('Data transformed'!$A$4,MATCH($A54,'Data transformed'!$A$5:$A$185,0),MATCH(BF$4,'Data transformed'!$4:$4,0)-1),$O54),$P54)-$O54)/$Q54*100,"NA"))</f>
        <v>100</v>
      </c>
      <c r="BG54" s="104" t="n">
        <f aca="true">IF($L54="","",IF(ISNUMBER(OFFSET('Data transformed'!$A$4,MATCH($A54,'Data transformed'!$A$5:$A$185,0),MATCH(BG$4,'Data transformed'!$4:$4,0)-1)), (MIN(MAX(OFFSET('Data transformed'!$A$4,MATCH($A54,'Data transformed'!$A$5:$A$185,0),MATCH(BG$4,'Data transformed'!$4:$4,0)-1),$O54),$P54)-$O54)/$Q54*100,"NA"))</f>
        <v>100</v>
      </c>
      <c r="BH54" s="104" t="n">
        <f aca="true">IF($L54="","",IF(ISNUMBER(OFFSET('Data transformed'!$A$4,MATCH($A54,'Data transformed'!$A$5:$A$185,0),MATCH(BH$4,'Data transformed'!$4:$4,0)-1)), (MIN(MAX(OFFSET('Data transformed'!$A$4,MATCH($A54,'Data transformed'!$A$5:$A$185,0),MATCH(BH$4,'Data transformed'!$4:$4,0)-1),$O54),$P54)-$O54)/$Q54*100,"NA"))</f>
        <v>100</v>
      </c>
      <c r="BI54" s="104" t="n">
        <f aca="true">IF($L54="","",IF(ISNUMBER(OFFSET('Data transformed'!$A$4,MATCH($A54,'Data transformed'!$A$5:$A$185,0),MATCH(BI$4,'Data transformed'!$4:$4,0)-1)), (MIN(MAX(OFFSET('Data transformed'!$A$4,MATCH($A54,'Data transformed'!$A$5:$A$185,0),MATCH(BI$4,'Data transformed'!$4:$4,0)-1),$O54),$P54)-$O54)/$Q54*100,"NA"))</f>
        <v>50</v>
      </c>
      <c r="BJ54" s="104" t="n">
        <f aca="true">IF($L54="","",IF(ISNUMBER(OFFSET('Data transformed'!$A$4,MATCH($A54,'Data transformed'!$A$5:$A$185,0),MATCH(BJ$4,'Data transformed'!$4:$4,0)-1)), (MIN(MAX(OFFSET('Data transformed'!$A$4,MATCH($A54,'Data transformed'!$A$5:$A$185,0),MATCH(BJ$4,'Data transformed'!$4:$4,0)-1),$O54),$P54)-$O54)/$Q54*100,"NA"))</f>
        <v>100</v>
      </c>
      <c r="BK54" s="104" t="n">
        <f aca="true">IF($L54="","",IF(ISNUMBER(OFFSET('Data transformed'!$A$4,MATCH($A54,'Data transformed'!$A$5:$A$185,0),MATCH(BK$4,'Data transformed'!$4:$4,0)-1)), (MIN(MAX(OFFSET('Data transformed'!$A$4,MATCH($A54,'Data transformed'!$A$5:$A$185,0),MATCH(BK$4,'Data transformed'!$4:$4,0)-1),$O54),$P54)-$O54)/$Q54*100,"NA"))</f>
        <v>100</v>
      </c>
      <c r="BL54" s="104" t="n">
        <f aca="true">IF($L54="","",IF(ISNUMBER(OFFSET('Data transformed'!$A$4,MATCH($A54,'Data transformed'!$A$5:$A$185,0),MATCH(BL$4,'Data transformed'!$4:$4,0)-1)), (MIN(MAX(OFFSET('Data transformed'!$A$4,MATCH($A54,'Data transformed'!$A$5:$A$185,0),MATCH(BL$4,'Data transformed'!$4:$4,0)-1),$O54),$P54)-$O54)/$Q54*100,"NA"))</f>
        <v>100</v>
      </c>
      <c r="BM54" s="104" t="n">
        <f aca="true">IF($L54="","",IF(ISNUMBER(OFFSET('Data transformed'!$A$4,MATCH($A54,'Data transformed'!$A$5:$A$185,0),MATCH(BM$4,'Data transformed'!$4:$4,0)-1)), (MIN(MAX(OFFSET('Data transformed'!$A$4,MATCH($A54,'Data transformed'!$A$5:$A$185,0),MATCH(BM$4,'Data transformed'!$4:$4,0)-1),$O54),$P54)-$O54)/$Q54*100,"NA"))</f>
        <v>50</v>
      </c>
      <c r="BN54" s="104" t="n">
        <f aca="true">IF($L54="","",IF(ISNUMBER(OFFSET('Data transformed'!$A$4,MATCH($A54,'Data transformed'!$A$5:$A$185,0),MATCH(BN$4,'Data transformed'!$4:$4,0)-1)), (MIN(MAX(OFFSET('Data transformed'!$A$4,MATCH($A54,'Data transformed'!$A$5:$A$185,0),MATCH(BN$4,'Data transformed'!$4:$4,0)-1),$O54),$P54)-$O54)/$Q54*100,"NA"))</f>
        <v>50</v>
      </c>
      <c r="BO54" s="104" t="n">
        <f aca="true">IF($L54="","",IF(ISNUMBER(OFFSET('Data transformed'!$A$4,MATCH($A54,'Data transformed'!$A$5:$A$185,0),MATCH(BO$4,'Data transformed'!$4:$4,0)-1)), (MIN(MAX(OFFSET('Data transformed'!$A$4,MATCH($A54,'Data transformed'!$A$5:$A$185,0),MATCH(BO$4,'Data transformed'!$4:$4,0)-1),$O54),$P54)-$O54)/$Q54*100,"NA"))</f>
        <v>100</v>
      </c>
      <c r="BP54" s="104" t="n">
        <f aca="true">IF($L54="","",IF(ISNUMBER(OFFSET('Data transformed'!$A$4,MATCH($A54,'Data transformed'!$A$5:$A$185,0),MATCH(BP$4,'Data transformed'!$4:$4,0)-1)), (MIN(MAX(OFFSET('Data transformed'!$A$4,MATCH($A54,'Data transformed'!$A$5:$A$185,0),MATCH(BP$4,'Data transformed'!$4:$4,0)-1),$O54),$P54)-$O54)/$Q54*100,"NA"))</f>
        <v>100</v>
      </c>
      <c r="BQ54" s="104" t="n">
        <f aca="true">IF($L54="","",IF(ISNUMBER(OFFSET('Data transformed'!$A$4,MATCH($A54,'Data transformed'!$A$5:$A$185,0),MATCH(BQ$4,'Data transformed'!$4:$4,0)-1)), (MIN(MAX(OFFSET('Data transformed'!$A$4,MATCH($A54,'Data transformed'!$A$5:$A$185,0),MATCH(BQ$4,'Data transformed'!$4:$4,0)-1),$O54),$P54)-$O54)/$Q54*100,"NA"))</f>
        <v>0</v>
      </c>
      <c r="BR54" s="104" t="n">
        <f aca="true">IF($L54="","",IF(ISNUMBER(OFFSET('Data transformed'!$A$4,MATCH($A54,'Data transformed'!$A$5:$A$185,0),MATCH(BR$4,'Data transformed'!$4:$4,0)-1)), (MIN(MAX(OFFSET('Data transformed'!$A$4,MATCH($A54,'Data transformed'!$A$5:$A$185,0),MATCH(BR$4,'Data transformed'!$4:$4,0)-1),$O54),$P54)-$O54)/$Q54*100,"NA"))</f>
        <v>0</v>
      </c>
      <c r="BS54" s="104" t="n">
        <f aca="true">IF($L54="","",IF(ISNUMBER(OFFSET('Data transformed'!$A$4,MATCH($A54,'Data transformed'!$A$5:$A$185,0),MATCH(BS$4,'Data transformed'!$4:$4,0)-1)), (MIN(MAX(OFFSET('Data transformed'!$A$4,MATCH($A54,'Data transformed'!$A$5:$A$185,0),MATCH(BS$4,'Data transformed'!$4:$4,0)-1),$O54),$P54)-$O54)/$Q54*100,"NA"))</f>
        <v>100</v>
      </c>
      <c r="BT54" s="104" t="n">
        <f aca="true">IF($L54="","",IF(ISNUMBER(OFFSET('Data transformed'!$A$4,MATCH($A54,'Data transformed'!$A$5:$A$185,0),MATCH(BT$4,'Data transformed'!$4:$4,0)-1)), (MIN(MAX(OFFSET('Data transformed'!$A$4,MATCH($A54,'Data transformed'!$A$5:$A$185,0),MATCH(BT$4,'Data transformed'!$4:$4,0)-1),$O54),$P54)-$O54)/$Q54*100,"NA"))</f>
        <v>100</v>
      </c>
      <c r="BU54" s="104" t="n">
        <f aca="true">IF($L54="","",IF(ISNUMBER(OFFSET('Data transformed'!$A$4,MATCH($A54,'Data transformed'!$A$5:$A$185,0),MATCH(BU$4,'Data transformed'!$4:$4,0)-1)), (MIN(MAX(OFFSET('Data transformed'!$A$4,MATCH($A54,'Data transformed'!$A$5:$A$185,0),MATCH(BU$4,'Data transformed'!$4:$4,0)-1),$O54),$P54)-$O54)/$Q54*100,"NA"))</f>
        <v>100</v>
      </c>
      <c r="BV54" s="104" t="n">
        <f aca="true">IF($L54="","",IF(ISNUMBER(OFFSET('Data transformed'!$A$4,MATCH($A54,'Data transformed'!$A$5:$A$185,0),MATCH(BV$4,'Data transformed'!$4:$4,0)-1)), (MIN(MAX(OFFSET('Data transformed'!$A$4,MATCH($A54,'Data transformed'!$A$5:$A$185,0),MATCH(BV$4,'Data transformed'!$4:$4,0)-1),$O54),$P54)-$O54)/$Q54*100,"NA"))</f>
        <v>50</v>
      </c>
      <c r="BW54" s="104" t="n">
        <f aca="true">IF($L54="","",IF(ISNUMBER(OFFSET('Data transformed'!$A$4,MATCH($A54,'Data transformed'!$A$5:$A$185,0),MATCH(BW$4,'Data transformed'!$4:$4,0)-1)), (MIN(MAX(OFFSET('Data transformed'!$A$4,MATCH($A54,'Data transformed'!$A$5:$A$185,0),MATCH(BW$4,'Data transformed'!$4:$4,0)-1),$O54),$P54)-$O54)/$Q54*100,"NA"))</f>
        <v>100</v>
      </c>
      <c r="BX54" s="104" t="n">
        <f aca="true">IF($L54="","",IF(ISNUMBER(OFFSET('Data transformed'!$A$4,MATCH($A54,'Data transformed'!$A$5:$A$185,0),MATCH(BX$4,'Data transformed'!$4:$4,0)-1)), (MIN(MAX(OFFSET('Data transformed'!$A$4,MATCH($A54,'Data transformed'!$A$5:$A$185,0),MATCH(BX$4,'Data transformed'!$4:$4,0)-1),$O54),$P54)-$O54)/$Q54*100,"NA"))</f>
        <v>100</v>
      </c>
      <c r="BY54" s="104" t="n">
        <f aca="true">IF($L54="","",IF(ISNUMBER(OFFSET('Data transformed'!$A$4,MATCH($A54,'Data transformed'!$A$5:$A$185,0),MATCH(BY$4,'Data transformed'!$4:$4,0)-1)), (MIN(MAX(OFFSET('Data transformed'!$A$4,MATCH($A54,'Data transformed'!$A$5:$A$185,0),MATCH(BY$4,'Data transformed'!$4:$4,0)-1),$O54),$P54)-$O54)/$Q54*100,"NA"))</f>
        <v>100</v>
      </c>
      <c r="BZ54" s="104" t="n">
        <f aca="true">IF($L54="","",IF(ISNUMBER(OFFSET('Data transformed'!$A$4,MATCH($A54,'Data transformed'!$A$5:$A$185,0),MATCH(BZ$4,'Data transformed'!$4:$4,0)-1)), (MIN(MAX(OFFSET('Data transformed'!$A$4,MATCH($A54,'Data transformed'!$A$5:$A$185,0),MATCH(BZ$4,'Data transformed'!$4:$4,0)-1),$O54),$P54)-$O54)/$Q54*100,"NA"))</f>
        <v>100</v>
      </c>
      <c r="CA54" s="104" t="n">
        <f aca="true">IF($L54="","",IF(ISNUMBER(OFFSET('Data transformed'!$A$4,MATCH($A54,'Data transformed'!$A$5:$A$185,0),MATCH(CA$4,'Data transformed'!$4:$4,0)-1)), (MIN(MAX(OFFSET('Data transformed'!$A$4,MATCH($A54,'Data transformed'!$A$5:$A$185,0),MATCH(CA$4,'Data transformed'!$4:$4,0)-1),$O54),$P54)-$O54)/$Q54*100,"NA"))</f>
        <v>0</v>
      </c>
      <c r="CB54" s="104" t="n">
        <f aca="true">IF($L54="","",IF(ISNUMBER(OFFSET('Data transformed'!$A$4,MATCH($A54,'Data transformed'!$A$5:$A$185,0),MATCH(CB$4,'Data transformed'!$4:$4,0)-1)), (MIN(MAX(OFFSET('Data transformed'!$A$4,MATCH($A54,'Data transformed'!$A$5:$A$185,0),MATCH(CB$4,'Data transformed'!$4:$4,0)-1),$O54),$P54)-$O54)/$Q54*100,"NA"))</f>
        <v>50</v>
      </c>
      <c r="CC54" s="104" t="n">
        <f aca="true">IF($L54="","",IF(ISNUMBER(OFFSET('Data transformed'!$A$4,MATCH($A54,'Data transformed'!$A$5:$A$185,0),MATCH(CC$4,'Data transformed'!$4:$4,0)-1)), (MIN(MAX(OFFSET('Data transformed'!$A$4,MATCH($A54,'Data transformed'!$A$5:$A$185,0),MATCH(CC$4,'Data transformed'!$4:$4,0)-1),$O54),$P54)-$O54)/$Q54*100,"NA"))</f>
        <v>100</v>
      </c>
      <c r="CD54" s="104" t="n">
        <f aca="true">IF($L54="","",IF(ISNUMBER(OFFSET('Data transformed'!$A$4,MATCH($A54,'Data transformed'!$A$5:$A$185,0),MATCH(CD$4,'Data transformed'!$4:$4,0)-1)), (MIN(MAX(OFFSET('Data transformed'!$A$4,MATCH($A54,'Data transformed'!$A$5:$A$185,0),MATCH(CD$4,'Data transformed'!$4:$4,0)-1),$O54),$P54)-$O54)/$Q54*100,"NA"))</f>
        <v>100</v>
      </c>
      <c r="CE54" s="104" t="n">
        <f aca="true">IF($L54="","",IF(ISNUMBER(OFFSET('Data transformed'!$A$4,MATCH($A54,'Data transformed'!$A$5:$A$185,0),MATCH(CE$4,'Data transformed'!$4:$4,0)-1)), (MIN(MAX(OFFSET('Data transformed'!$A$4,MATCH($A54,'Data transformed'!$A$5:$A$185,0),MATCH(CE$4,'Data transformed'!$4:$4,0)-1),$O54),$P54)-$O54)/$Q54*100,"NA"))</f>
        <v>100</v>
      </c>
      <c r="CF54" s="104" t="n">
        <f aca="true">IF($L54="","",IF(ISNUMBER(OFFSET('Data transformed'!$A$4,MATCH($A54,'Data transformed'!$A$5:$A$185,0),MATCH(CF$4,'Data transformed'!$4:$4,0)-1)), (MIN(MAX(OFFSET('Data transformed'!$A$4,MATCH($A54,'Data transformed'!$A$5:$A$185,0),MATCH(CF$4,'Data transformed'!$4:$4,0)-1),$O54),$P54)-$O54)/$Q54*100,"NA"))</f>
        <v>100</v>
      </c>
      <c r="CG54" s="104" t="n">
        <f aca="true">IF($L54="","",IF(ISNUMBER(OFFSET('Data transformed'!$A$4,MATCH($A54,'Data transformed'!$A$5:$A$185,0),MATCH(CG$4,'Data transformed'!$4:$4,0)-1)), (MIN(MAX(OFFSET('Data transformed'!$A$4,MATCH($A54,'Data transformed'!$A$5:$A$185,0),MATCH(CG$4,'Data transformed'!$4:$4,0)-1),$O54),$P54)-$O54)/$Q54*100,"NA"))</f>
        <v>0</v>
      </c>
      <c r="CH54" s="104" t="n">
        <f aca="true">IF($L54="","",IF(ISNUMBER(OFFSET('Data transformed'!$A$4,MATCH($A54,'Data transformed'!$A$5:$A$185,0),MATCH(CH$4,'Data transformed'!$4:$4,0)-1)), (MIN(MAX(OFFSET('Data transformed'!$A$4,MATCH($A54,'Data transformed'!$A$5:$A$185,0),MATCH(CH$4,'Data transformed'!$4:$4,0)-1),$O54),$P54)-$O54)/$Q54*100,"NA"))</f>
        <v>50</v>
      </c>
      <c r="CI54" s="104" t="n">
        <f aca="true">IF($L54="","",IF(ISNUMBER(OFFSET('Data transformed'!$A$4,MATCH($A54,'Data transformed'!$A$5:$A$185,0),MATCH(CI$4,'Data transformed'!$4:$4,0)-1)), (MIN(MAX(OFFSET('Data transformed'!$A$4,MATCH($A54,'Data transformed'!$A$5:$A$185,0),MATCH(CI$4,'Data transformed'!$4:$4,0)-1),$O54),$P54)-$O54)/$Q54*100,"NA"))</f>
        <v>100</v>
      </c>
      <c r="CJ54" s="104" t="n">
        <f aca="true">IF($L54="","",IF(ISNUMBER(OFFSET('Data transformed'!$A$4,MATCH($A54,'Data transformed'!$A$5:$A$185,0),MATCH(CJ$4,'Data transformed'!$4:$4,0)-1)), (MIN(MAX(OFFSET('Data transformed'!$A$4,MATCH($A54,'Data transformed'!$A$5:$A$185,0),MATCH(CJ$4,'Data transformed'!$4:$4,0)-1),$O54),$P54)-$O54)/$Q54*100,"NA"))</f>
        <v>100</v>
      </c>
      <c r="CK54" s="104" t="n">
        <f aca="true">IF($L54="","",IF(ISNUMBER(OFFSET('Data transformed'!$A$4,MATCH($A54,'Data transformed'!$A$5:$A$185,0),MATCH(CK$4,'Data transformed'!$4:$4,0)-1)), (MIN(MAX(OFFSET('Data transformed'!$A$4,MATCH($A54,'Data transformed'!$A$5:$A$185,0),MATCH(CK$4,'Data transformed'!$4:$4,0)-1),$O54),$P54)-$O54)/$Q54*100,"NA"))</f>
        <v>0</v>
      </c>
      <c r="CL54" s="104" t="n">
        <f aca="true">IF($L54="","",IF(ISNUMBER(OFFSET('Data transformed'!$A$4,MATCH($A54,'Data transformed'!$A$5:$A$185,0),MATCH(CL$4,'Data transformed'!$4:$4,0)-1)), (MIN(MAX(OFFSET('Data transformed'!$A$4,MATCH($A54,'Data transformed'!$A$5:$A$185,0),MATCH(CL$4,'Data transformed'!$4:$4,0)-1),$O54),$P54)-$O54)/$Q54*100,"NA"))</f>
        <v>100</v>
      </c>
      <c r="CM54" s="104" t="n">
        <f aca="true">IF($L54="","",IF(ISNUMBER(OFFSET('Data transformed'!$A$4,MATCH($A54,'Data transformed'!$A$5:$A$185,0),MATCH(CM$4,'Data transformed'!$4:$4,0)-1)), (MIN(MAX(OFFSET('Data transformed'!$A$4,MATCH($A54,'Data transformed'!$A$5:$A$185,0),MATCH(CM$4,'Data transformed'!$4:$4,0)-1),$O54),$P54)-$O54)/$Q54*100,"NA"))</f>
        <v>100</v>
      </c>
      <c r="CN54" s="104" t="n">
        <f aca="true">IF($L54="","",IF(ISNUMBER(OFFSET('Data transformed'!$A$4,MATCH($A54,'Data transformed'!$A$5:$A$185,0),MATCH(CN$4,'Data transformed'!$4:$4,0)-1)), (MIN(MAX(OFFSET('Data transformed'!$A$4,MATCH($A54,'Data transformed'!$A$5:$A$185,0),MATCH(CN$4,'Data transformed'!$4:$4,0)-1),$O54),$P54)-$O54)/$Q54*100,"NA"))</f>
        <v>50</v>
      </c>
      <c r="CO54" s="104" t="n">
        <f aca="true">IF($L54="","",IF(ISNUMBER(OFFSET('Data transformed'!$A$4,MATCH($A54,'Data transformed'!$A$5:$A$185,0),MATCH(CO$4,'Data transformed'!$4:$4,0)-1)), (MIN(MAX(OFFSET('Data transformed'!$A$4,MATCH($A54,'Data transformed'!$A$5:$A$185,0),MATCH(CO$4,'Data transformed'!$4:$4,0)-1),$O54),$P54)-$O54)/$Q54*100,"NA"))</f>
        <v>0</v>
      </c>
      <c r="CP54" s="104" t="n">
        <f aca="true">IF($L54="","",IF(ISNUMBER(OFFSET('Data transformed'!$A$4,MATCH($A54,'Data transformed'!$A$5:$A$185,0),MATCH(CP$4,'Data transformed'!$4:$4,0)-1)), (MIN(MAX(OFFSET('Data transformed'!$A$4,MATCH($A54,'Data transformed'!$A$5:$A$185,0),MATCH(CP$4,'Data transformed'!$4:$4,0)-1),$O54),$P54)-$O54)/$Q54*100,"NA"))</f>
        <v>50</v>
      </c>
      <c r="CQ54" s="104" t="n">
        <f aca="true">IF($L54="","",IF(ISNUMBER(OFFSET('Data transformed'!$A$4,MATCH($A54,'Data transformed'!$A$5:$A$185,0),MATCH(CQ$4,'Data transformed'!$4:$4,0)-1)), (MIN(MAX(OFFSET('Data transformed'!$A$4,MATCH($A54,'Data transformed'!$A$5:$A$185,0),MATCH(CQ$4,'Data transformed'!$4:$4,0)-1),$O54),$P54)-$O54)/$Q54*100,"NA"))</f>
        <v>100</v>
      </c>
      <c r="CR54" s="104" t="n">
        <f aca="true">IF($L54="","",IF(ISNUMBER(OFFSET('Data transformed'!$A$4,MATCH($A54,'Data transformed'!$A$5:$A$185,0),MATCH(CR$4,'Data transformed'!$4:$4,0)-1)), (MIN(MAX(OFFSET('Data transformed'!$A$4,MATCH($A54,'Data transformed'!$A$5:$A$185,0),MATCH(CR$4,'Data transformed'!$4:$4,0)-1),$O54),$P54)-$O54)/$Q54*100,"NA"))</f>
        <v>100</v>
      </c>
      <c r="CS54" s="104" t="n">
        <f aca="true">IF($L54="","",IF(ISNUMBER(OFFSET('Data transformed'!$A$4,MATCH($A54,'Data transformed'!$A$5:$A$185,0),MATCH(CS$4,'Data transformed'!$4:$4,0)-1)), (MIN(MAX(OFFSET('Data transformed'!$A$4,MATCH($A54,'Data transformed'!$A$5:$A$185,0),MATCH(CS$4,'Data transformed'!$4:$4,0)-1),$O54),$P54)-$O54)/$Q54*100,"NA"))</f>
        <v>100</v>
      </c>
      <c r="CT54" s="104" t="n">
        <f aca="true">IF($L54="","",IF(ISNUMBER(OFFSET('Data transformed'!$A$4,MATCH($A54,'Data transformed'!$A$5:$A$185,0),MATCH(CT$4,'Data transformed'!$4:$4,0)-1)), (MIN(MAX(OFFSET('Data transformed'!$A$4,MATCH($A54,'Data transformed'!$A$5:$A$185,0),MATCH(CT$4,'Data transformed'!$4:$4,0)-1),$O54),$P54)-$O54)/$Q54*100,"NA"))</f>
        <v>50</v>
      </c>
      <c r="CU54" s="104" t="n">
        <f aca="true">IF($L54="","",IF(ISNUMBER(OFFSET('Data transformed'!$A$4,MATCH($A54,'Data transformed'!$A$5:$A$185,0),MATCH(CU$4,'Data transformed'!$4:$4,0)-1)), (MIN(MAX(OFFSET('Data transformed'!$A$4,MATCH($A54,'Data transformed'!$A$5:$A$185,0),MATCH(CU$4,'Data transformed'!$4:$4,0)-1),$O54),$P54)-$O54)/$Q54*100,"NA"))</f>
        <v>0</v>
      </c>
      <c r="CV54" s="104" t="n">
        <f aca="true">IF($L54="","",IF(ISNUMBER(OFFSET('Data transformed'!$A$4,MATCH($A54,'Data transformed'!$A$5:$A$185,0),MATCH(CV$4,'Data transformed'!$4:$4,0)-1)), (MIN(MAX(OFFSET('Data transformed'!$A$4,MATCH($A54,'Data transformed'!$A$5:$A$185,0),MATCH(CV$4,'Data transformed'!$4:$4,0)-1),$O54),$P54)-$O54)/$Q54*100,"NA"))</f>
        <v>50</v>
      </c>
      <c r="CW54" s="104" t="n">
        <f aca="true">IF($L54="","",IF(ISNUMBER(OFFSET('Data transformed'!$A$4,MATCH($A54,'Data transformed'!$A$5:$A$185,0),MATCH(CW$4,'Data transformed'!$4:$4,0)-1)), (MIN(MAX(OFFSET('Data transformed'!$A$4,MATCH($A54,'Data transformed'!$A$5:$A$185,0),MATCH(CW$4,'Data transformed'!$4:$4,0)-1),$O54),$P54)-$O54)/$Q54*100,"NA"))</f>
        <v>100</v>
      </c>
    </row>
    <row r="55" s="103" customFormat="true" ht="15.5" hidden="false" customHeight="false" outlineLevel="0" collapsed="false">
      <c r="A55" s="107" t="n">
        <v>2220</v>
      </c>
      <c r="B55" s="107" t="n">
        <v>3</v>
      </c>
      <c r="C55" s="103" t="str">
        <f aca="true">IF(ISBLANK(OFFSET('outliers treatment'!$A$3,MATCH($A55,'outliers treatment'!$A$4:$A$154,0),MATCH(C$4,'outliers treatment'!$4:$4,0)-1)),"",OFFSET('outliers treatment'!$A$3,MATCH($A55,'outliers treatment'!$A$4:$A$154,0),MATCH(C$4,'outliers treatment'!$4:$4,0)-1))</f>
        <v>Development of standards on key consumer issues</v>
      </c>
      <c r="D55" s="103" t="str">
        <f aca="true">IF(ISBLANK(OFFSET('outliers treatment'!$A$3,MATCH($A55,'outliers treatment'!$A$4:$A$154,0),MATCH(D$4,'outliers treatment'!$4:$4,0)-1)),"",OFFSET('outliers treatment'!$A$3,MATCH($A55,'outliers treatment'!$A$4:$A$154,0),MATCH(D$4,'outliers treatment'!$4:$4,0)-1))</f>
        <v/>
      </c>
      <c r="E55" s="103" t="str">
        <f aca="true">IF(ISBLANK(OFFSET('outliers treatment'!$A$3,MATCH($A55,'outliers treatment'!$A$4:$A$154,0),MATCH(E$4,'outliers treatment'!$4:$4,0)-1)),"",OFFSET('outliers treatment'!$A$3,MATCH($A55,'outliers treatment'!$A$4:$A$154,0),MATCH(E$4,'outliers treatment'!$4:$4,0)-1))</f>
        <v/>
      </c>
      <c r="F55" s="103" t="str">
        <f aca="true">IF(ISBLANK(OFFSET('outliers treatment'!$A$3,MATCH($A55,'outliers treatment'!$A$4:$A$154,0),MATCH(F$4,'outliers treatment'!$4:$4,0)-1)),"",OFFSET('outliers treatment'!$A$3,MATCH($A55,'outliers treatment'!$A$4:$A$154,0),MATCH(F$4,'outliers treatment'!$4:$4,0)-1))</f>
        <v/>
      </c>
      <c r="G55" s="103" t="str">
        <f aca="true">IF(ISBLANK(OFFSET('outliers treatment'!$A$3,MATCH($A55,'outliers treatment'!$A$4:$A$154,0),MATCH(G$4,'outliers treatment'!$4:$4,0)-1)),"",OFFSET('outliers treatment'!$A$3,MATCH($A55,'outliers treatment'!$A$4:$A$154,0),MATCH(G$4,'outliers treatment'!$4:$4,0)-1))</f>
        <v/>
      </c>
      <c r="H55" s="103" t="str">
        <f aca="true">IF(ISBLANK(OFFSET('outliers treatment'!$A$3,MATCH($A55,'outliers treatment'!$A$4:$A$154,0),MATCH(H$4,'outliers treatment'!$4:$4,0)-1)),"",OFFSET('outliers treatment'!$A$3,MATCH($A55,'outliers treatment'!$A$4:$A$154,0),MATCH(H$4,'outliers treatment'!$4:$4,0)-1))</f>
        <v/>
      </c>
      <c r="I55" s="103" t="str">
        <f aca="true">IF(ISBLANK(OFFSET('outliers treatment'!$A$3,MATCH($A55,'outliers treatment'!$A$4:$A$154,0),MATCH(I$4,'outliers treatment'!$4:$4,0)-1)),"",OFFSET('outliers treatment'!$A$3,MATCH($A55,'outliers treatment'!$A$4:$A$154,0),MATCH(I$4,'outliers treatment'!$4:$4,0)-1))</f>
        <v/>
      </c>
      <c r="J55" s="104" t="n">
        <f aca="false" t="array" ref="J55:J55">MIN(IF(ISNUMBER(V55:CW55),V55:CW55))</f>
        <v>0</v>
      </c>
      <c r="K55" s="103" t="n">
        <f aca="false" t="array" ref="K55:K55">MAX(IF(ISNUMBER(V55:CW55),V55:CW55))</f>
        <v>100</v>
      </c>
      <c r="L55" s="103" t="e">
        <f aca="true">IF(ISBLANK(OFFSET('outliers treatment'!$A$3,MATCH($A55,'outliers treatment'!$A$4:$A$154,0),MATCH(L$4,'outliers treatment'!$4:$4,0)-1)),"",OFFSET('outliers treatment'!$A$3,MATCH($A55,'outliers treatment'!$A$4:$A$154,0),MATCH(L$4,'outliers treatment'!$4:$4,0)-1))</f>
        <v>#N/A</v>
      </c>
      <c r="M55" s="103" t="e">
        <f aca="true">IF(ISBLANK(OFFSET('outliers treatment'!$A$3,MATCH($A55,'outliers treatment'!$A$4:$A$154,0),MATCH(M$4,'outliers treatment'!$4:$4,0)-1)),"",OFFSET('outliers treatment'!$A$3,MATCH($A55,'outliers treatment'!$A$4:$A$154,0),MATCH(M$4,'outliers treatment'!$4:$4,0)-1))</f>
        <v>#N/A</v>
      </c>
      <c r="N55" s="103" t="str">
        <f aca="true">IF(ISBLANK(OFFSET('outliers treatment'!$A$3,MATCH($A55,'outliers treatment'!$A$4:$A$154,0),MATCH(N$4,'outliers treatment'!$4:$4,0)-1)),"",OFFSET('outliers treatment'!$A$3,MATCH($A55,'outliers treatment'!$A$4:$A$154,0),MATCH(N$4,'outliers treatment'!$4:$4,0)-1))</f>
        <v/>
      </c>
      <c r="O55" s="103" t="str">
        <f aca="true">IF(ISBLANK(OFFSET('outliers treatment'!$A$3,MATCH($A55,'outliers treatment'!$A$4:$A$154,0),MATCH(O$4,'outliers treatment'!$4:$4,0)-1)),"",OFFSET('outliers treatment'!$A$3,MATCH($A55,'outliers treatment'!$A$4:$A$154,0),MATCH(O$4,'outliers treatment'!$4:$4,0)-1))</f>
        <v/>
      </c>
      <c r="P55" s="103" t="str">
        <f aca="true">IF(ISBLANK(OFFSET('outliers treatment'!$A$3,MATCH($A55,'outliers treatment'!$A$4:$A$154,0),MATCH(P$4,'outliers treatment'!$4:$4,0)-1)),"",OFFSET('outliers treatment'!$A$3,MATCH($A55,'outliers treatment'!$A$4:$A$154,0),MATCH(P$4,'outliers treatment'!$4:$4,0)-1))</f>
        <v/>
      </c>
      <c r="Q55" s="103" t="str">
        <f aca="false">IFERROR(P55-O55,"")</f>
        <v/>
      </c>
      <c r="R55" s="105" t="n">
        <f aca="false" t="array" ref="R55:R55">IFERROR(SKEW(IF(ISNUMBER(V55:CW55),V55:CW55,"")),"")</f>
        <v>0.263516395170832</v>
      </c>
      <c r="S55" s="103" t="n">
        <v>1</v>
      </c>
      <c r="T55" s="103" t="n">
        <v>1</v>
      </c>
      <c r="U55" s="106" t="str">
        <f aca="false" t="array" ref="U55:U55">IF(B55&lt;4,"",1-IFERROR(SUM(ISNUMBER(V55:CW55)*(1-$V$3:$CW$3))/COUNTIF($V$3:$CW$3,0),0))</f>
        <v/>
      </c>
      <c r="V55" s="104" t="n">
        <f aca="false" t="array" ref="V55:V55">SUM(IF(ISNUMBER(V56:V58),$T56:$T58*V56:V58,0))/SUM(IF(ISNUMBER(V56:V58),$T56:$T58,0))</f>
        <v>66.6666666666667</v>
      </c>
      <c r="W55" s="104" t="n">
        <f aca="false" t="array" ref="W55:W55">SUM(IF(ISNUMBER(W56:W58),$T56:$T58*W56:W58,0))/SUM(IF(ISNUMBER(W56:W58),$T56:$T58,0))</f>
        <v>100</v>
      </c>
      <c r="X55" s="104" t="n">
        <f aca="false" t="array" ref="X55:X55">SUM(IF(ISNUMBER(X56:X58),$T56:$T58*X56:X58,0))/SUM(IF(ISNUMBER(X56:X58),$T56:$T58,0))</f>
        <v>50</v>
      </c>
      <c r="Y55" s="104" t="n">
        <f aca="false" t="array" ref="Y55:Y55">SUM(IF(ISNUMBER(Y56:Y58),$T56:$T58*Y56:Y58,0))/SUM(IF(ISNUMBER(Y56:Y58),$T56:$T58,0))</f>
        <v>100</v>
      </c>
      <c r="Z55" s="104" t="n">
        <f aca="false" t="array" ref="Z55:Z55">SUM(IF(ISNUMBER(Z56:Z58),$T56:$T58*Z56:Z58,0))/SUM(IF(ISNUMBER(Z56:Z58),$T56:$T58,0))</f>
        <v>16.6666666666667</v>
      </c>
      <c r="AA55" s="104" t="n">
        <f aca="false" t="array" ref="AA55:AA55">SUM(IF(ISNUMBER(AA56:AA58),$T56:$T58*AA56:AA58,0))/SUM(IF(ISNUMBER(AA56:AA58),$T56:$T58,0))</f>
        <v>16.6666666666667</v>
      </c>
      <c r="AB55" s="104" t="n">
        <f aca="false" t="array" ref="AB55:AB55">SUM(IF(ISNUMBER(AB56:AB58),$T56:$T58*AB56:AB58,0))/SUM(IF(ISNUMBER(AB56:AB58),$T56:$T58,0))</f>
        <v>100</v>
      </c>
      <c r="AC55" s="104" t="n">
        <f aca="false" t="array" ref="AC55:AC55">SUM(IF(ISNUMBER(AC56:AC58),$T56:$T58*AC56:AC58,0))/SUM(IF(ISNUMBER(AC56:AC58),$T56:$T58,0))</f>
        <v>100</v>
      </c>
      <c r="AD55" s="104" t="n">
        <f aca="false" t="array" ref="AD55:AD55">SUM(IF(ISNUMBER(AD56:AD58),$T56:$T58*AD56:AD58,0))/SUM(IF(ISNUMBER(AD56:AD58),$T56:$T58,0))</f>
        <v>83.3333333333333</v>
      </c>
      <c r="AE55" s="104" t="n">
        <f aca="false" t="array" ref="AE55:AE55">SUM(IF(ISNUMBER(AE56:AE58),$T56:$T58*AE56:AE58,0))/SUM(IF(ISNUMBER(AE56:AE58),$T56:$T58,0))</f>
        <v>66.6666666666667</v>
      </c>
      <c r="AF55" s="104" t="n">
        <f aca="false" t="array" ref="AF55:AF55">SUM(IF(ISNUMBER(AF56:AF58),$T56:$T58*AF56:AF58,0))/SUM(IF(ISNUMBER(AF56:AF58),$T56:$T58,0))</f>
        <v>100</v>
      </c>
      <c r="AG55" s="104" t="n">
        <f aca="false" t="array" ref="AG55:AG55">SUM(IF(ISNUMBER(AG56:AG58),$T56:$T58*AG56:AG58,0))/SUM(IF(ISNUMBER(AG56:AG58),$T56:$T58,0))</f>
        <v>66.6666666666667</v>
      </c>
      <c r="AH55" s="104" t="n">
        <f aca="false" t="array" ref="AH55:AH55">SUM(IF(ISNUMBER(AH56:AH58),$T56:$T58*AH56:AH58,0))/SUM(IF(ISNUMBER(AH56:AH58),$T56:$T58,0))</f>
        <v>50</v>
      </c>
      <c r="AI55" s="104" t="n">
        <f aca="false" t="array" ref="AI55:AI55">SUM(IF(ISNUMBER(AI56:AI58),$T56:$T58*AI56:AI58,0))/SUM(IF(ISNUMBER(AI56:AI58),$T56:$T58,0))</f>
        <v>0</v>
      </c>
      <c r="AJ55" s="104" t="n">
        <f aca="false" t="array" ref="AJ55:AJ55">SUM(IF(ISNUMBER(AJ56:AJ58),$T56:$T58*AJ56:AJ58,0))/SUM(IF(ISNUMBER(AJ56:AJ58),$T56:$T58,0))</f>
        <v>33.3333333333333</v>
      </c>
      <c r="AK55" s="104" t="n">
        <f aca="false" t="array" ref="AK55:AK55">SUM(IF(ISNUMBER(AK56:AK58),$T56:$T58*AK56:AK58,0))/SUM(IF(ISNUMBER(AK56:AK58),$T56:$T58,0))</f>
        <v>33.3333333333333</v>
      </c>
      <c r="AL55" s="104" t="n">
        <f aca="false" t="array" ref="AL55:AL55">SUM(IF(ISNUMBER(AL56:AL58),$T56:$T58*AL56:AL58,0))/SUM(IF(ISNUMBER(AL56:AL58),$T56:$T58,0))</f>
        <v>100</v>
      </c>
      <c r="AM55" s="104" t="n">
        <f aca="false" t="array" ref="AM55:AM55">SUM(IF(ISNUMBER(AM56:AM58),$T56:$T58*AM56:AM58,0))/SUM(IF(ISNUMBER(AM56:AM58),$T56:$T58,0))</f>
        <v>100</v>
      </c>
      <c r="AN55" s="104" t="n">
        <f aca="false" t="array" ref="AN55:AN55">SUM(IF(ISNUMBER(AN56:AN58),$T56:$T58*AN56:AN58,0))/SUM(IF(ISNUMBER(AN56:AN58),$T56:$T58,0))</f>
        <v>16.6666666666667</v>
      </c>
      <c r="AO55" s="104" t="n">
        <f aca="false" t="array" ref="AO55:AO55">SUM(IF(ISNUMBER(AO56:AO58),$T56:$T58*AO56:AO58,0))/SUM(IF(ISNUMBER(AO56:AO58),$T56:$T58,0))</f>
        <v>50</v>
      </c>
      <c r="AP55" s="104" t="n">
        <f aca="false" t="array" ref="AP55:AP55">SUM(IF(ISNUMBER(AP56:AP58),$T56:$T58*AP56:AP58,0))/SUM(IF(ISNUMBER(AP56:AP58),$T56:$T58,0))</f>
        <v>16.6666666666667</v>
      </c>
      <c r="AQ55" s="104" t="n">
        <f aca="false" t="array" ref="AQ55:AQ55">SUM(IF(ISNUMBER(AQ56:AQ58),$T56:$T58*AQ56:AQ58,0))/SUM(IF(ISNUMBER(AQ56:AQ58),$T56:$T58,0))</f>
        <v>83.3333333333333</v>
      </c>
      <c r="AR55" s="104" t="n">
        <f aca="false" t="array" ref="AR55:AR55">SUM(IF(ISNUMBER(AR56:AR58),$T56:$T58*AR56:AR58,0))/SUM(IF(ISNUMBER(AR56:AR58),$T56:$T58,0))</f>
        <v>50</v>
      </c>
      <c r="AS55" s="104" t="n">
        <f aca="false" t="array" ref="AS55:AS55">SUM(IF(ISNUMBER(AS56:AS58),$T56:$T58*AS56:AS58,0))/SUM(IF(ISNUMBER(AS56:AS58),$T56:$T58,0))</f>
        <v>16.6666666666667</v>
      </c>
      <c r="AT55" s="104" t="n">
        <f aca="false" t="array" ref="AT55:AT55">SUM(IF(ISNUMBER(AT56:AT58),$T56:$T58*AT56:AT58,0))/SUM(IF(ISNUMBER(AT56:AT58),$T56:$T58,0))</f>
        <v>100</v>
      </c>
      <c r="AU55" s="104" t="n">
        <f aca="false" t="array" ref="AU55:AU55">SUM(IF(ISNUMBER(AU56:AU58),$T56:$T58*AU56:AU58,0))/SUM(IF(ISNUMBER(AU56:AU58),$T56:$T58,0))</f>
        <v>100</v>
      </c>
      <c r="AV55" s="104" t="n">
        <f aca="false" t="array" ref="AV55:AV55">SUM(IF(ISNUMBER(AV56:AV58),$T56:$T58*AV56:AV58,0))/SUM(IF(ISNUMBER(AV56:AV58),$T56:$T58,0))</f>
        <v>33.3333333333333</v>
      </c>
      <c r="AW55" s="104" t="n">
        <f aca="false" t="array" ref="AW55:AW55">SUM(IF(ISNUMBER(AW56:AW58),$T56:$T58*AW56:AW58,0))/SUM(IF(ISNUMBER(AW56:AW58),$T56:$T58,0))</f>
        <v>0</v>
      </c>
      <c r="AX55" s="104" t="n">
        <f aca="false" t="array" ref="AX55:AX55">SUM(IF(ISNUMBER(AX56:AX58),$T56:$T58*AX56:AX58,0))/SUM(IF(ISNUMBER(AX56:AX58),$T56:$T58,0))</f>
        <v>50</v>
      </c>
      <c r="AY55" s="104" t="n">
        <f aca="false" t="array" ref="AY55:AY55">SUM(IF(ISNUMBER(AY56:AY58),$T56:$T58*AY56:AY58,0))/SUM(IF(ISNUMBER(AY56:AY58),$T56:$T58,0))</f>
        <v>0</v>
      </c>
      <c r="AZ55" s="104" t="n">
        <f aca="false" t="array" ref="AZ55:AZ55">SUM(IF(ISNUMBER(AZ56:AZ58),$T56:$T58*AZ56:AZ58,0))/SUM(IF(ISNUMBER(AZ56:AZ58),$T56:$T58,0))</f>
        <v>33.3333333333333</v>
      </c>
      <c r="BA55" s="104" t="n">
        <f aca="false" t="array" ref="BA55:BA55">SUM(IF(ISNUMBER(BA56:BA58),$T56:$T58*BA56:BA58,0))/SUM(IF(ISNUMBER(BA56:BA58),$T56:$T58,0))</f>
        <v>50</v>
      </c>
      <c r="BB55" s="104" t="n">
        <f aca="false" t="array" ref="BB55:BB55">SUM(IF(ISNUMBER(BB56:BB58),$T56:$T58*BB56:BB58,0))/SUM(IF(ISNUMBER(BB56:BB58),$T56:$T58,0))</f>
        <v>83.3333333333333</v>
      </c>
      <c r="BC55" s="104" t="n">
        <f aca="false" t="array" ref="BC55:BC55">SUM(IF(ISNUMBER(BC56:BC58),$T56:$T58*BC56:BC58,0))/SUM(IF(ISNUMBER(BC56:BC58),$T56:$T58,0))</f>
        <v>16.6666666666667</v>
      </c>
      <c r="BD55" s="104" t="n">
        <f aca="false" t="array" ref="BD55:BD55">SUM(IF(ISNUMBER(BD56:BD58),$T56:$T58*BD56:BD58,0))/SUM(IF(ISNUMBER(BD56:BD58),$T56:$T58,0))</f>
        <v>100</v>
      </c>
      <c r="BE55" s="104" t="n">
        <f aca="false" t="array" ref="BE55:BE55">SUM(IF(ISNUMBER(BE56:BE58),$T56:$T58*BE56:BE58,0))/SUM(IF(ISNUMBER(BE56:BE58),$T56:$T58,0))</f>
        <v>33.3333333333333</v>
      </c>
      <c r="BF55" s="104" t="n">
        <f aca="false" t="array" ref="BF55:BF55">SUM(IF(ISNUMBER(BF56:BF58),$T56:$T58*BF56:BF58,0))/SUM(IF(ISNUMBER(BF56:BF58),$T56:$T58,0))</f>
        <v>100</v>
      </c>
      <c r="BG55" s="104" t="n">
        <f aca="false" t="array" ref="BG55:BG55">SUM(IF(ISNUMBER(BG56:BG58),$T56:$T58*BG56:BG58,0))/SUM(IF(ISNUMBER(BG56:BG58),$T56:$T58,0))</f>
        <v>66.6666666666667</v>
      </c>
      <c r="BH55" s="104" t="n">
        <f aca="false" t="array" ref="BH55:BH55">SUM(IF(ISNUMBER(BH56:BH58),$T56:$T58*BH56:BH58,0))/SUM(IF(ISNUMBER(BH56:BH58),$T56:$T58,0))</f>
        <v>100</v>
      </c>
      <c r="BI55" s="104" t="n">
        <f aca="false" t="array" ref="BI55:BI55">SUM(IF(ISNUMBER(BI56:BI58),$T56:$T58*BI56:BI58,0))/SUM(IF(ISNUMBER(BI56:BI58),$T56:$T58,0))</f>
        <v>16.6666666666667</v>
      </c>
      <c r="BJ55" s="104" t="n">
        <f aca="false" t="array" ref="BJ55:BJ55">SUM(IF(ISNUMBER(BJ56:BJ58),$T56:$T58*BJ56:BJ58,0))/SUM(IF(ISNUMBER(BJ56:BJ58),$T56:$T58,0))</f>
        <v>16.6666666666667</v>
      </c>
      <c r="BK55" s="104" t="n">
        <f aca="false" t="array" ref="BK55:BK55">SUM(IF(ISNUMBER(BK56:BK58),$T56:$T58*BK56:BK58,0))/SUM(IF(ISNUMBER(BK56:BK58),$T56:$T58,0))</f>
        <v>33.3333333333333</v>
      </c>
      <c r="BL55" s="104" t="n">
        <f aca="false" t="array" ref="BL55:BL55">SUM(IF(ISNUMBER(BL56:BL58),$T56:$T58*BL56:BL58,0))/SUM(IF(ISNUMBER(BL56:BL58),$T56:$T58,0))</f>
        <v>33.3333333333333</v>
      </c>
      <c r="BM55" s="104" t="n">
        <f aca="false" t="array" ref="BM55:BM55">SUM(IF(ISNUMBER(BM56:BM58),$T56:$T58*BM56:BM58,0))/SUM(IF(ISNUMBER(BM56:BM58),$T56:$T58,0))</f>
        <v>16.6666666666667</v>
      </c>
      <c r="BN55" s="104" t="n">
        <f aca="false" t="array" ref="BN55:BN55">SUM(IF(ISNUMBER(BN56:BN58),$T56:$T58*BN56:BN58,0))/SUM(IF(ISNUMBER(BN56:BN58),$T56:$T58,0))</f>
        <v>33.3333333333333</v>
      </c>
      <c r="BO55" s="104" t="n">
        <f aca="false" t="array" ref="BO55:BO55">SUM(IF(ISNUMBER(BO56:BO58),$T56:$T58*BO56:BO58,0))/SUM(IF(ISNUMBER(BO56:BO58),$T56:$T58,0))</f>
        <v>66.6666666666667</v>
      </c>
      <c r="BP55" s="104" t="n">
        <f aca="false" t="array" ref="BP55:BP55">SUM(IF(ISNUMBER(BP56:BP58),$T56:$T58*BP56:BP58,0))/SUM(IF(ISNUMBER(BP56:BP58),$T56:$T58,0))</f>
        <v>66.6666666666667</v>
      </c>
      <c r="BQ55" s="104" t="n">
        <f aca="false" t="array" ref="BQ55:BQ55">SUM(IF(ISNUMBER(BQ56:BQ58),$T56:$T58*BQ56:BQ58,0))/SUM(IF(ISNUMBER(BQ56:BQ58),$T56:$T58,0))</f>
        <v>33.3333333333333</v>
      </c>
      <c r="BR55" s="104" t="n">
        <f aca="false" t="array" ref="BR55:BR55">SUM(IF(ISNUMBER(BR56:BR58),$T56:$T58*BR56:BR58,0))/SUM(IF(ISNUMBER(BR56:BR58),$T56:$T58,0))</f>
        <v>16.6666666666667</v>
      </c>
      <c r="BS55" s="104" t="n">
        <f aca="false" t="array" ref="BS55:BS55">SUM(IF(ISNUMBER(BS56:BS58),$T56:$T58*BS56:BS58,0))/SUM(IF(ISNUMBER(BS56:BS58),$T56:$T58,0))</f>
        <v>50</v>
      </c>
      <c r="BT55" s="104" t="n">
        <f aca="false" t="array" ref="BT55:BT55">SUM(IF(ISNUMBER(BT56:BT58),$T56:$T58*BT56:BT58,0))/SUM(IF(ISNUMBER(BT56:BT58),$T56:$T58,0))</f>
        <v>100</v>
      </c>
      <c r="BU55" s="104" t="n">
        <f aca="false" t="array" ref="BU55:BU55">SUM(IF(ISNUMBER(BU56:BU58),$T56:$T58*BU56:BU58,0))/SUM(IF(ISNUMBER(BU56:BU58),$T56:$T58,0))</f>
        <v>66.6666666666667</v>
      </c>
      <c r="BV55" s="104" t="n">
        <f aca="false" t="array" ref="BV55:BV55">SUM(IF(ISNUMBER(BV56:BV58),$T56:$T58*BV56:BV58,0))/SUM(IF(ISNUMBER(BV56:BV58),$T56:$T58,0))</f>
        <v>66.6666666666667</v>
      </c>
      <c r="BW55" s="104" t="n">
        <f aca="false" t="array" ref="BW55:BW55">SUM(IF(ISNUMBER(BW56:BW58),$T56:$T58*BW56:BW58,0))/SUM(IF(ISNUMBER(BW56:BW58),$T56:$T58,0))</f>
        <v>33.3333333333333</v>
      </c>
      <c r="BX55" s="104" t="n">
        <f aca="false" t="array" ref="BX55:BX55">SUM(IF(ISNUMBER(BX56:BX58),$T56:$T58*BX56:BX58,0))/SUM(IF(ISNUMBER(BX56:BX58),$T56:$T58,0))</f>
        <v>33.3333333333333</v>
      </c>
      <c r="BY55" s="104" t="n">
        <f aca="false" t="array" ref="BY55:BY55">SUM(IF(ISNUMBER(BY56:BY58),$T56:$T58*BY56:BY58,0))/SUM(IF(ISNUMBER(BY56:BY58),$T56:$T58,0))</f>
        <v>33.3333333333333</v>
      </c>
      <c r="BZ55" s="104" t="n">
        <f aca="false" t="array" ref="BZ55:BZ55">SUM(IF(ISNUMBER(BZ56:BZ58),$T56:$T58*BZ56:BZ58,0))/SUM(IF(ISNUMBER(BZ56:BZ58),$T56:$T58,0))</f>
        <v>66.6666666666667</v>
      </c>
      <c r="CA55" s="104" t="n">
        <f aca="false" t="array" ref="CA55:CA55">SUM(IF(ISNUMBER(CA56:CA58),$T56:$T58*CA56:CA58,0))/SUM(IF(ISNUMBER(CA56:CA58),$T56:$T58,0))</f>
        <v>16.6666666666667</v>
      </c>
      <c r="CB55" s="104" t="n">
        <f aca="false" t="array" ref="CB55:CB55">SUM(IF(ISNUMBER(CB56:CB58),$T56:$T58*CB56:CB58,0))/SUM(IF(ISNUMBER(CB56:CB58),$T56:$T58,0))</f>
        <v>83.3333333333333</v>
      </c>
      <c r="CC55" s="104" t="n">
        <f aca="false" t="array" ref="CC55:CC55">SUM(IF(ISNUMBER(CC56:CC58),$T56:$T58*CC56:CC58,0))/SUM(IF(ISNUMBER(CC56:CC58),$T56:$T58,0))</f>
        <v>50</v>
      </c>
      <c r="CD55" s="104" t="n">
        <f aca="false" t="array" ref="CD55:CD55">SUM(IF(ISNUMBER(CD56:CD58),$T56:$T58*CD56:CD58,0))/SUM(IF(ISNUMBER(CD56:CD58),$T56:$T58,0))</f>
        <v>50</v>
      </c>
      <c r="CE55" s="104" t="n">
        <f aca="false" t="array" ref="CE55:CE55">SUM(IF(ISNUMBER(CE56:CE58),$T56:$T58*CE56:CE58,0))/SUM(IF(ISNUMBER(CE56:CE58),$T56:$T58,0))</f>
        <v>100</v>
      </c>
      <c r="CF55" s="104" t="n">
        <f aca="false" t="array" ref="CF55:CF55">SUM(IF(ISNUMBER(CF56:CF58),$T56:$T58*CF56:CF58,0))/SUM(IF(ISNUMBER(CF56:CF58),$T56:$T58,0))</f>
        <v>16.6666666666667</v>
      </c>
      <c r="CG55" s="104" t="n">
        <f aca="false" t="array" ref="CG55:CG55">SUM(IF(ISNUMBER(CG56:CG58),$T56:$T58*CG56:CG58,0))/SUM(IF(ISNUMBER(CG56:CG58),$T56:$T58,0))</f>
        <v>33.3333333333333</v>
      </c>
      <c r="CH55" s="104" t="n">
        <f aca="false" t="array" ref="CH55:CH55">SUM(IF(ISNUMBER(CH56:CH58),$T56:$T58*CH56:CH58,0))/SUM(IF(ISNUMBER(CH56:CH58),$T56:$T58,0))</f>
        <v>33.3333333333333</v>
      </c>
      <c r="CI55" s="104" t="n">
        <f aca="false" t="array" ref="CI55:CI55">SUM(IF(ISNUMBER(CI56:CI58),$T56:$T58*CI56:CI58,0))/SUM(IF(ISNUMBER(CI56:CI58),$T56:$T58,0))</f>
        <v>83.3333333333333</v>
      </c>
      <c r="CJ55" s="104" t="n">
        <f aca="false" t="array" ref="CJ55:CJ55">SUM(IF(ISNUMBER(CJ56:CJ58),$T56:$T58*CJ56:CJ58,0))/SUM(IF(ISNUMBER(CJ56:CJ58),$T56:$T58,0))</f>
        <v>33.3333333333333</v>
      </c>
      <c r="CK55" s="104" t="n">
        <f aca="false" t="array" ref="CK55:CK55">SUM(IF(ISNUMBER(CK56:CK58),$T56:$T58*CK56:CK58,0))/SUM(IF(ISNUMBER(CK56:CK58),$T56:$T58,0))</f>
        <v>16.6666666666667</v>
      </c>
      <c r="CL55" s="104" t="n">
        <f aca="false" t="array" ref="CL55:CL55">SUM(IF(ISNUMBER(CL56:CL58),$T56:$T58*CL56:CL58,0))/SUM(IF(ISNUMBER(CL56:CL58),$T56:$T58,0))</f>
        <v>50</v>
      </c>
      <c r="CM55" s="104" t="n">
        <f aca="false" t="array" ref="CM55:CM55">SUM(IF(ISNUMBER(CM56:CM58),$T56:$T58*CM56:CM58,0))/SUM(IF(ISNUMBER(CM56:CM58),$T56:$T58,0))</f>
        <v>100</v>
      </c>
      <c r="CN55" s="104" t="n">
        <f aca="false" t="array" ref="CN55:CN55">SUM(IF(ISNUMBER(CN56:CN58),$T56:$T58*CN56:CN58,0))/SUM(IF(ISNUMBER(CN56:CN58),$T56:$T58,0))</f>
        <v>16.6666666666667</v>
      </c>
      <c r="CO55" s="104" t="n">
        <f aca="false" t="array" ref="CO55:CO55">SUM(IF(ISNUMBER(CO56:CO58),$T56:$T58*CO56:CO58,0))/SUM(IF(ISNUMBER(CO56:CO58),$T56:$T58,0))</f>
        <v>0</v>
      </c>
      <c r="CP55" s="104" t="n">
        <f aca="false" t="array" ref="CP55:CP55">SUM(IF(ISNUMBER(CP56:CP58),$T56:$T58*CP56:CP58,0))/SUM(IF(ISNUMBER(CP56:CP58),$T56:$T58,0))</f>
        <v>16.6666666666667</v>
      </c>
      <c r="CQ55" s="104" t="n">
        <f aca="false" t="array" ref="CQ55:CQ55">SUM(IF(ISNUMBER(CQ56:CQ58),$T56:$T58*CQ56:CQ58,0))/SUM(IF(ISNUMBER(CQ56:CQ58),$T56:$T58,0))</f>
        <v>83.3333333333333</v>
      </c>
      <c r="CR55" s="104" t="n">
        <f aca="false" t="array" ref="CR55:CR55">SUM(IF(ISNUMBER(CR56:CR58),$T56:$T58*CR56:CR58,0))/SUM(IF(ISNUMBER(CR56:CR58),$T56:$T58,0))</f>
        <v>33.3333333333333</v>
      </c>
      <c r="CS55" s="104" t="n">
        <f aca="false" t="array" ref="CS55:CS55">SUM(IF(ISNUMBER(CS56:CS58),$T56:$T58*CS56:CS58,0))/SUM(IF(ISNUMBER(CS56:CS58),$T56:$T58,0))</f>
        <v>100</v>
      </c>
      <c r="CT55" s="104" t="n">
        <f aca="false" t="array" ref="CT55:CT55">SUM(IF(ISNUMBER(CT56:CT58),$T56:$T58*CT56:CT58,0))/SUM(IF(ISNUMBER(CT56:CT58),$T56:$T58,0))</f>
        <v>16.6666666666667</v>
      </c>
      <c r="CU55" s="104" t="n">
        <f aca="false" t="array" ref="CU55:CU55">SUM(IF(ISNUMBER(CU56:CU58),$T56:$T58*CU56:CU58,0))/SUM(IF(ISNUMBER(CU56:CU58),$T56:$T58,0))</f>
        <v>0</v>
      </c>
      <c r="CV55" s="104" t="n">
        <f aca="false" t="array" ref="CV55:CV55">SUM(IF(ISNUMBER(CV56:CV58),$T56:$T58*CV56:CV58,0))/SUM(IF(ISNUMBER(CV56:CV58),$T56:$T58,0))</f>
        <v>33.3333333333333</v>
      </c>
      <c r="CW55" s="104" t="n">
        <f aca="false" t="array" ref="CW55:CW55">SUM(IF(ISNUMBER(CW56:CW58),$T56:$T58*CW56:CW58,0))/SUM(IF(ISNUMBER(CW56:CW58),$T56:$T58,0))</f>
        <v>50</v>
      </c>
    </row>
    <row r="56" s="103" customFormat="true" ht="15.5" hidden="false" customHeight="false" outlineLevel="0" collapsed="false">
      <c r="A56" s="107" t="n">
        <v>2221</v>
      </c>
      <c r="B56" s="107" t="n">
        <v>4</v>
      </c>
      <c r="C56" s="103" t="str">
        <f aca="true">IF(ISBLANK(OFFSET('outliers treatment'!$A$3,MATCH($A56,'outliers treatment'!$A$4:$A$154,0),MATCH(C$4,'outliers treatment'!$4:$4,0)-1)),"",OFFSET('outliers treatment'!$A$3,MATCH($A56,'outliers treatment'!$A$4:$A$154,0),MATCH(C$4,'outliers treatment'!$4:$4,0)-1))</f>
        <v/>
      </c>
      <c r="D56" s="103" t="str">
        <f aca="true">IF(ISBLANK(OFFSET('outliers treatment'!$A$3,MATCH($A56,'outliers treatment'!$A$4:$A$154,0),MATCH(D$4,'outliers treatment'!$4:$4,0)-1)),"",OFFSET('outliers treatment'!$A$3,MATCH($A56,'outliers treatment'!$A$4:$A$154,0),MATCH(D$4,'outliers treatment'!$4:$4,0)-1))</f>
        <v>Levels of participation in ISO's committee on financial services</v>
      </c>
      <c r="E56" s="103" t="str">
        <f aca="true">IF(ISBLANK(OFFSET('outliers treatment'!$A$3,MATCH($A56,'outliers treatment'!$A$4:$A$154,0),MATCH(E$4,'outliers treatment'!$4:$4,0)-1)),"",OFFSET('outliers treatment'!$A$3,MATCH($A56,'outliers treatment'!$A$4:$A$154,0),MATCH(E$4,'outliers treatment'!$4:$4,0)-1))</f>
        <v/>
      </c>
      <c r="F56" s="103" t="str">
        <f aca="true">IF(ISBLANK(OFFSET('outliers treatment'!$A$3,MATCH($A56,'outliers treatment'!$A$4:$A$154,0),MATCH(F$4,'outliers treatment'!$4:$4,0)-1)),"",OFFSET('outliers treatment'!$A$3,MATCH($A56,'outliers treatment'!$A$4:$A$154,0),MATCH(F$4,'outliers treatment'!$4:$4,0)-1))</f>
        <v/>
      </c>
      <c r="G56" s="103" t="str">
        <f aca="true">IF(ISBLANK(OFFSET('outliers treatment'!$A$3,MATCH($A56,'outliers treatment'!$A$4:$A$154,0),MATCH(G$4,'outliers treatment'!$4:$4,0)-1)),"",OFFSET('outliers treatment'!$A$3,MATCH($A56,'outliers treatment'!$A$4:$A$154,0),MATCH(G$4,'outliers treatment'!$4:$4,0)-1))</f>
        <v/>
      </c>
      <c r="H56" s="103" t="str">
        <f aca="true">IF(ISBLANK(OFFSET('outliers treatment'!$A$3,MATCH($A56,'outliers treatment'!$A$4:$A$154,0),MATCH(H$4,'outliers treatment'!$4:$4,0)-1)),"",OFFSET('outliers treatment'!$A$3,MATCH($A56,'outliers treatment'!$A$4:$A$154,0),MATCH(H$4,'outliers treatment'!$4:$4,0)-1))</f>
        <v/>
      </c>
      <c r="I56" s="103" t="str">
        <f aca="true">IF(ISBLANK(OFFSET('outliers treatment'!$A$3,MATCH($A56,'outliers treatment'!$A$4:$A$154,0),MATCH(I$4,'outliers treatment'!$4:$4,0)-1)),"",OFFSET('outliers treatment'!$A$3,MATCH($A56,'outliers treatment'!$A$4:$A$154,0),MATCH(I$4,'outliers treatment'!$4:$4,0)-1))</f>
        <v/>
      </c>
      <c r="J56" s="104" t="n">
        <f aca="false" t="array" ref="J56:J56">MIN(IF(ISNUMBER(V56:CW56),V56:CW56))</f>
        <v>0</v>
      </c>
      <c r="K56" s="103" t="n">
        <f aca="false" t="array" ref="K56:K56">MAX(IF(ISNUMBER(V56:CW56),V56:CW56))</f>
        <v>100</v>
      </c>
      <c r="L56" s="103" t="n">
        <f aca="true">IF(ISBLANK(OFFSET('outliers treatment'!$A$3,MATCH($A56,'outliers treatment'!$A$4:$A$154,0),MATCH(L$4,'outliers treatment'!$4:$4,0)-1)),"",OFFSET('outliers treatment'!$A$3,MATCH($A56,'outliers treatment'!$A$4:$A$154,0),MATCH(L$4,'outliers treatment'!$4:$4,0)-1))</f>
        <v>0</v>
      </c>
      <c r="M56" s="103" t="n">
        <f aca="true">IF(ISBLANK(OFFSET('outliers treatment'!$A$3,MATCH($A56,'outliers treatment'!$A$4:$A$154,0),MATCH(M$4,'outliers treatment'!$4:$4,0)-1)),"",OFFSET('outliers treatment'!$A$3,MATCH($A56,'outliers treatment'!$A$4:$A$154,0),MATCH(M$4,'outliers treatment'!$4:$4,0)-1))</f>
        <v>2</v>
      </c>
      <c r="N56" s="103" t="n">
        <f aca="true">IF(ISBLANK(OFFSET('outliers treatment'!$A$3,MATCH($A56,'outliers treatment'!$A$4:$A$154,0),MATCH(N$4,'outliers treatment'!$4:$4,0)-1)),"",OFFSET('outliers treatment'!$A$3,MATCH($A56,'outliers treatment'!$A$4:$A$154,0),MATCH(N$4,'outliers treatment'!$4:$4,0)-1))</f>
        <v>2</v>
      </c>
      <c r="O56" s="103" t="n">
        <f aca="true">IF(ISBLANK(OFFSET('outliers treatment'!$A$3,MATCH($A56,'outliers treatment'!$A$4:$A$154,0),MATCH(O$4,'outliers treatment'!$4:$4,0)-1)),"",OFFSET('outliers treatment'!$A$3,MATCH($A56,'outliers treatment'!$A$4:$A$154,0),MATCH(O$4,'outliers treatment'!$4:$4,0)-1))</f>
        <v>0</v>
      </c>
      <c r="P56" s="103" t="n">
        <f aca="true">IF(ISBLANK(OFFSET('outliers treatment'!$A$3,MATCH($A56,'outliers treatment'!$A$4:$A$154,0),MATCH(P$4,'outliers treatment'!$4:$4,0)-1)),"",OFFSET('outliers treatment'!$A$3,MATCH($A56,'outliers treatment'!$A$4:$A$154,0),MATCH(P$4,'outliers treatment'!$4:$4,0)-1))</f>
        <v>2</v>
      </c>
      <c r="Q56" s="103" t="n">
        <f aca="false">IFERROR(P56-O56,"")</f>
        <v>2</v>
      </c>
      <c r="R56" s="105" t="n">
        <f aca="false" t="array" ref="R56:R56">IFERROR(SKEW(IF(ISNUMBER(V56:CW56),V56:CW56,"")),"")</f>
        <v>0.169121233137871</v>
      </c>
      <c r="S56" s="103" t="n">
        <v>0</v>
      </c>
      <c r="T56" s="103" t="n">
        <v>1</v>
      </c>
      <c r="U56" s="106" t="n">
        <f aca="false" t="array" ref="U56:U56">IF(B56&lt;4,"",1-IFERROR(SUM(ISNUMBER(V56:CW56)*(1-$V$3:$CW$3))/COUNTIF($V$3:$CW$3,0),0))</f>
        <v>0</v>
      </c>
      <c r="V56" s="104" t="n">
        <f aca="true">IF($L56="","",IF(ISNUMBER(OFFSET('Data transformed'!$A$4,MATCH($A56,'Data transformed'!$A$5:$A$185,0),MATCH(V$4,'Data transformed'!$4:$4,0)-1)), (MIN(MAX(OFFSET('Data transformed'!$A$4,MATCH($A56,'Data transformed'!$A$5:$A$185,0),MATCH(V$4,'Data transformed'!$4:$4,0)-1),$O56),$P56)-$O56)/$Q56*100,"NA"))</f>
        <v>50</v>
      </c>
      <c r="W56" s="104" t="n">
        <f aca="true">IF($L56="","",IF(ISNUMBER(OFFSET('Data transformed'!$A$4,MATCH($A56,'Data transformed'!$A$5:$A$185,0),MATCH(W$4,'Data transformed'!$4:$4,0)-1)), (MIN(MAX(OFFSET('Data transformed'!$A$4,MATCH($A56,'Data transformed'!$A$5:$A$185,0),MATCH(W$4,'Data transformed'!$4:$4,0)-1),$O56),$P56)-$O56)/$Q56*100,"NA"))</f>
        <v>100</v>
      </c>
      <c r="X56" s="104" t="n">
        <f aca="true">IF($L56="","",IF(ISNUMBER(OFFSET('Data transformed'!$A$4,MATCH($A56,'Data transformed'!$A$5:$A$185,0),MATCH(X$4,'Data transformed'!$4:$4,0)-1)), (MIN(MAX(OFFSET('Data transformed'!$A$4,MATCH($A56,'Data transformed'!$A$5:$A$185,0),MATCH(X$4,'Data transformed'!$4:$4,0)-1),$O56),$P56)-$O56)/$Q56*100,"NA"))</f>
        <v>50</v>
      </c>
      <c r="Y56" s="104" t="n">
        <f aca="true">IF($L56="","",IF(ISNUMBER(OFFSET('Data transformed'!$A$4,MATCH($A56,'Data transformed'!$A$5:$A$185,0),MATCH(Y$4,'Data transformed'!$4:$4,0)-1)), (MIN(MAX(OFFSET('Data transformed'!$A$4,MATCH($A56,'Data transformed'!$A$5:$A$185,0),MATCH(Y$4,'Data transformed'!$4:$4,0)-1),$O56),$P56)-$O56)/$Q56*100,"NA"))</f>
        <v>100</v>
      </c>
      <c r="Z56" s="104" t="n">
        <f aca="true">IF($L56="","",IF(ISNUMBER(OFFSET('Data transformed'!$A$4,MATCH($A56,'Data transformed'!$A$5:$A$185,0),MATCH(Z$4,'Data transformed'!$4:$4,0)-1)), (MIN(MAX(OFFSET('Data transformed'!$A$4,MATCH($A56,'Data transformed'!$A$5:$A$185,0),MATCH(Z$4,'Data transformed'!$4:$4,0)-1),$O56),$P56)-$O56)/$Q56*100,"NA"))</f>
        <v>0</v>
      </c>
      <c r="AA56" s="104" t="n">
        <f aca="true">IF($L56="","",IF(ISNUMBER(OFFSET('Data transformed'!$A$4,MATCH($A56,'Data transformed'!$A$5:$A$185,0),MATCH(AA$4,'Data transformed'!$4:$4,0)-1)), (MIN(MAX(OFFSET('Data transformed'!$A$4,MATCH($A56,'Data transformed'!$A$5:$A$185,0),MATCH(AA$4,'Data transformed'!$4:$4,0)-1),$O56),$P56)-$O56)/$Q56*100,"NA"))</f>
        <v>0</v>
      </c>
      <c r="AB56" s="104" t="n">
        <f aca="true">IF($L56="","",IF(ISNUMBER(OFFSET('Data transformed'!$A$4,MATCH($A56,'Data transformed'!$A$5:$A$185,0),MATCH(AB$4,'Data transformed'!$4:$4,0)-1)), (MIN(MAX(OFFSET('Data transformed'!$A$4,MATCH($A56,'Data transformed'!$A$5:$A$185,0),MATCH(AB$4,'Data transformed'!$4:$4,0)-1),$O56),$P56)-$O56)/$Q56*100,"NA"))</f>
        <v>100</v>
      </c>
      <c r="AC56" s="104" t="n">
        <f aca="true">IF($L56="","",IF(ISNUMBER(OFFSET('Data transformed'!$A$4,MATCH($A56,'Data transformed'!$A$5:$A$185,0),MATCH(AC$4,'Data transformed'!$4:$4,0)-1)), (MIN(MAX(OFFSET('Data transformed'!$A$4,MATCH($A56,'Data transformed'!$A$5:$A$185,0),MATCH(AC$4,'Data transformed'!$4:$4,0)-1),$O56),$P56)-$O56)/$Q56*100,"NA"))</f>
        <v>100</v>
      </c>
      <c r="AD56" s="104" t="n">
        <f aca="true">IF($L56="","",IF(ISNUMBER(OFFSET('Data transformed'!$A$4,MATCH($A56,'Data transformed'!$A$5:$A$185,0),MATCH(AD$4,'Data transformed'!$4:$4,0)-1)), (MIN(MAX(OFFSET('Data transformed'!$A$4,MATCH($A56,'Data transformed'!$A$5:$A$185,0),MATCH(AD$4,'Data transformed'!$4:$4,0)-1),$O56),$P56)-$O56)/$Q56*100,"NA"))</f>
        <v>100</v>
      </c>
      <c r="AE56" s="104" t="n">
        <f aca="true">IF($L56="","",IF(ISNUMBER(OFFSET('Data transformed'!$A$4,MATCH($A56,'Data transformed'!$A$5:$A$185,0),MATCH(AE$4,'Data transformed'!$4:$4,0)-1)), (MIN(MAX(OFFSET('Data transformed'!$A$4,MATCH($A56,'Data transformed'!$A$5:$A$185,0),MATCH(AE$4,'Data transformed'!$4:$4,0)-1),$O56),$P56)-$O56)/$Q56*100,"NA"))</f>
        <v>50</v>
      </c>
      <c r="AF56" s="104" t="n">
        <f aca="true">IF($L56="","",IF(ISNUMBER(OFFSET('Data transformed'!$A$4,MATCH($A56,'Data transformed'!$A$5:$A$185,0),MATCH(AF$4,'Data transformed'!$4:$4,0)-1)), (MIN(MAX(OFFSET('Data transformed'!$A$4,MATCH($A56,'Data transformed'!$A$5:$A$185,0),MATCH(AF$4,'Data transformed'!$4:$4,0)-1),$O56),$P56)-$O56)/$Q56*100,"NA"))</f>
        <v>100</v>
      </c>
      <c r="AG56" s="104" t="n">
        <f aca="true">IF($L56="","",IF(ISNUMBER(OFFSET('Data transformed'!$A$4,MATCH($A56,'Data transformed'!$A$5:$A$185,0),MATCH(AG$4,'Data transformed'!$4:$4,0)-1)), (MIN(MAX(OFFSET('Data transformed'!$A$4,MATCH($A56,'Data transformed'!$A$5:$A$185,0),MATCH(AG$4,'Data transformed'!$4:$4,0)-1),$O56),$P56)-$O56)/$Q56*100,"NA"))</f>
        <v>100</v>
      </c>
      <c r="AH56" s="104" t="n">
        <f aca="true">IF($L56="","",IF(ISNUMBER(OFFSET('Data transformed'!$A$4,MATCH($A56,'Data transformed'!$A$5:$A$185,0),MATCH(AH$4,'Data transformed'!$4:$4,0)-1)), (MIN(MAX(OFFSET('Data transformed'!$A$4,MATCH($A56,'Data transformed'!$A$5:$A$185,0),MATCH(AH$4,'Data transformed'!$4:$4,0)-1),$O56),$P56)-$O56)/$Q56*100,"NA"))</f>
        <v>50</v>
      </c>
      <c r="AI56" s="104" t="n">
        <f aca="true">IF($L56="","",IF(ISNUMBER(OFFSET('Data transformed'!$A$4,MATCH($A56,'Data transformed'!$A$5:$A$185,0),MATCH(AI$4,'Data transformed'!$4:$4,0)-1)), (MIN(MAX(OFFSET('Data transformed'!$A$4,MATCH($A56,'Data transformed'!$A$5:$A$185,0),MATCH(AI$4,'Data transformed'!$4:$4,0)-1),$O56),$P56)-$O56)/$Q56*100,"NA"))</f>
        <v>0</v>
      </c>
      <c r="AJ56" s="104" t="n">
        <f aca="true">IF($L56="","",IF(ISNUMBER(OFFSET('Data transformed'!$A$4,MATCH($A56,'Data transformed'!$A$5:$A$185,0),MATCH(AJ$4,'Data transformed'!$4:$4,0)-1)), (MIN(MAX(OFFSET('Data transformed'!$A$4,MATCH($A56,'Data transformed'!$A$5:$A$185,0),MATCH(AJ$4,'Data transformed'!$4:$4,0)-1),$O56),$P56)-$O56)/$Q56*100,"NA"))</f>
        <v>0</v>
      </c>
      <c r="AK56" s="104" t="n">
        <f aca="true">IF($L56="","",IF(ISNUMBER(OFFSET('Data transformed'!$A$4,MATCH($A56,'Data transformed'!$A$5:$A$185,0),MATCH(AK$4,'Data transformed'!$4:$4,0)-1)), (MIN(MAX(OFFSET('Data transformed'!$A$4,MATCH($A56,'Data transformed'!$A$5:$A$185,0),MATCH(AK$4,'Data transformed'!$4:$4,0)-1),$O56),$P56)-$O56)/$Q56*100,"NA"))</f>
        <v>50</v>
      </c>
      <c r="AL56" s="104" t="n">
        <f aca="true">IF($L56="","",IF(ISNUMBER(OFFSET('Data transformed'!$A$4,MATCH($A56,'Data transformed'!$A$5:$A$185,0),MATCH(AL$4,'Data transformed'!$4:$4,0)-1)), (MIN(MAX(OFFSET('Data transformed'!$A$4,MATCH($A56,'Data transformed'!$A$5:$A$185,0),MATCH(AL$4,'Data transformed'!$4:$4,0)-1),$O56),$P56)-$O56)/$Q56*100,"NA"))</f>
        <v>100</v>
      </c>
      <c r="AM56" s="104" t="n">
        <f aca="true">IF($L56="","",IF(ISNUMBER(OFFSET('Data transformed'!$A$4,MATCH($A56,'Data transformed'!$A$5:$A$185,0),MATCH(AM$4,'Data transformed'!$4:$4,0)-1)), (MIN(MAX(OFFSET('Data transformed'!$A$4,MATCH($A56,'Data transformed'!$A$5:$A$185,0),MATCH(AM$4,'Data transformed'!$4:$4,0)-1),$O56),$P56)-$O56)/$Q56*100,"NA"))</f>
        <v>100</v>
      </c>
      <c r="AN56" s="104" t="n">
        <f aca="true">IF($L56="","",IF(ISNUMBER(OFFSET('Data transformed'!$A$4,MATCH($A56,'Data transformed'!$A$5:$A$185,0),MATCH(AN$4,'Data transformed'!$4:$4,0)-1)), (MIN(MAX(OFFSET('Data transformed'!$A$4,MATCH($A56,'Data transformed'!$A$5:$A$185,0),MATCH(AN$4,'Data transformed'!$4:$4,0)-1),$O56),$P56)-$O56)/$Q56*100,"NA"))</f>
        <v>0</v>
      </c>
      <c r="AO56" s="104" t="n">
        <f aca="true">IF($L56="","",IF(ISNUMBER(OFFSET('Data transformed'!$A$4,MATCH($A56,'Data transformed'!$A$5:$A$185,0),MATCH(AO$4,'Data transformed'!$4:$4,0)-1)), (MIN(MAX(OFFSET('Data transformed'!$A$4,MATCH($A56,'Data transformed'!$A$5:$A$185,0),MATCH(AO$4,'Data transformed'!$4:$4,0)-1),$O56),$P56)-$O56)/$Q56*100,"NA"))</f>
        <v>50</v>
      </c>
      <c r="AP56" s="104" t="n">
        <f aca="true">IF($L56="","",IF(ISNUMBER(OFFSET('Data transformed'!$A$4,MATCH($A56,'Data transformed'!$A$5:$A$185,0),MATCH(AP$4,'Data transformed'!$4:$4,0)-1)), (MIN(MAX(OFFSET('Data transformed'!$A$4,MATCH($A56,'Data transformed'!$A$5:$A$185,0),MATCH(AP$4,'Data transformed'!$4:$4,0)-1),$O56),$P56)-$O56)/$Q56*100,"NA"))</f>
        <v>0</v>
      </c>
      <c r="AQ56" s="104" t="n">
        <f aca="true">IF($L56="","",IF(ISNUMBER(OFFSET('Data transformed'!$A$4,MATCH($A56,'Data transformed'!$A$5:$A$185,0),MATCH(AQ$4,'Data transformed'!$4:$4,0)-1)), (MIN(MAX(OFFSET('Data transformed'!$A$4,MATCH($A56,'Data transformed'!$A$5:$A$185,0),MATCH(AQ$4,'Data transformed'!$4:$4,0)-1),$O56),$P56)-$O56)/$Q56*100,"NA"))</f>
        <v>50</v>
      </c>
      <c r="AR56" s="104" t="n">
        <f aca="true">IF($L56="","",IF(ISNUMBER(OFFSET('Data transformed'!$A$4,MATCH($A56,'Data transformed'!$A$5:$A$185,0),MATCH(AR$4,'Data transformed'!$4:$4,0)-1)), (MIN(MAX(OFFSET('Data transformed'!$A$4,MATCH($A56,'Data transformed'!$A$5:$A$185,0),MATCH(AR$4,'Data transformed'!$4:$4,0)-1),$O56),$P56)-$O56)/$Q56*100,"NA"))</f>
        <v>50</v>
      </c>
      <c r="AS56" s="104" t="n">
        <f aca="true">IF($L56="","",IF(ISNUMBER(OFFSET('Data transformed'!$A$4,MATCH($A56,'Data transformed'!$A$5:$A$185,0),MATCH(AS$4,'Data transformed'!$4:$4,0)-1)), (MIN(MAX(OFFSET('Data transformed'!$A$4,MATCH($A56,'Data transformed'!$A$5:$A$185,0),MATCH(AS$4,'Data transformed'!$4:$4,0)-1),$O56),$P56)-$O56)/$Q56*100,"NA"))</f>
        <v>0</v>
      </c>
      <c r="AT56" s="104" t="n">
        <f aca="true">IF($L56="","",IF(ISNUMBER(OFFSET('Data transformed'!$A$4,MATCH($A56,'Data transformed'!$A$5:$A$185,0),MATCH(AT$4,'Data transformed'!$4:$4,0)-1)), (MIN(MAX(OFFSET('Data transformed'!$A$4,MATCH($A56,'Data transformed'!$A$5:$A$185,0),MATCH(AT$4,'Data transformed'!$4:$4,0)-1),$O56),$P56)-$O56)/$Q56*100,"NA"))</f>
        <v>100</v>
      </c>
      <c r="AU56" s="104" t="n">
        <f aca="true">IF($L56="","",IF(ISNUMBER(OFFSET('Data transformed'!$A$4,MATCH($A56,'Data transformed'!$A$5:$A$185,0),MATCH(AU$4,'Data transformed'!$4:$4,0)-1)), (MIN(MAX(OFFSET('Data transformed'!$A$4,MATCH($A56,'Data transformed'!$A$5:$A$185,0),MATCH(AU$4,'Data transformed'!$4:$4,0)-1),$O56),$P56)-$O56)/$Q56*100,"NA"))</f>
        <v>100</v>
      </c>
      <c r="AV56" s="104" t="n">
        <f aca="true">IF($L56="","",IF(ISNUMBER(OFFSET('Data transformed'!$A$4,MATCH($A56,'Data transformed'!$A$5:$A$185,0),MATCH(AV$4,'Data transformed'!$4:$4,0)-1)), (MIN(MAX(OFFSET('Data transformed'!$A$4,MATCH($A56,'Data transformed'!$A$5:$A$185,0),MATCH(AV$4,'Data transformed'!$4:$4,0)-1),$O56),$P56)-$O56)/$Q56*100,"NA"))</f>
        <v>0</v>
      </c>
      <c r="AW56" s="104" t="n">
        <f aca="true">IF($L56="","",IF(ISNUMBER(OFFSET('Data transformed'!$A$4,MATCH($A56,'Data transformed'!$A$5:$A$185,0),MATCH(AW$4,'Data transformed'!$4:$4,0)-1)), (MIN(MAX(OFFSET('Data transformed'!$A$4,MATCH($A56,'Data transformed'!$A$5:$A$185,0),MATCH(AW$4,'Data transformed'!$4:$4,0)-1),$O56),$P56)-$O56)/$Q56*100,"NA"))</f>
        <v>0</v>
      </c>
      <c r="AX56" s="104" t="n">
        <f aca="true">IF($L56="","",IF(ISNUMBER(OFFSET('Data transformed'!$A$4,MATCH($A56,'Data transformed'!$A$5:$A$185,0),MATCH(AX$4,'Data transformed'!$4:$4,0)-1)), (MIN(MAX(OFFSET('Data transformed'!$A$4,MATCH($A56,'Data transformed'!$A$5:$A$185,0),MATCH(AX$4,'Data transformed'!$4:$4,0)-1),$O56),$P56)-$O56)/$Q56*100,"NA"))</f>
        <v>50</v>
      </c>
      <c r="AY56" s="104" t="n">
        <f aca="true">IF($L56="","",IF(ISNUMBER(OFFSET('Data transformed'!$A$4,MATCH($A56,'Data transformed'!$A$5:$A$185,0),MATCH(AY$4,'Data transformed'!$4:$4,0)-1)), (MIN(MAX(OFFSET('Data transformed'!$A$4,MATCH($A56,'Data transformed'!$A$5:$A$185,0),MATCH(AY$4,'Data transformed'!$4:$4,0)-1),$O56),$P56)-$O56)/$Q56*100,"NA"))</f>
        <v>0</v>
      </c>
      <c r="AZ56" s="104" t="n">
        <f aca="true">IF($L56="","",IF(ISNUMBER(OFFSET('Data transformed'!$A$4,MATCH($A56,'Data transformed'!$A$5:$A$185,0),MATCH(AZ$4,'Data transformed'!$4:$4,0)-1)), (MIN(MAX(OFFSET('Data transformed'!$A$4,MATCH($A56,'Data transformed'!$A$5:$A$185,0),MATCH(AZ$4,'Data transformed'!$4:$4,0)-1),$O56),$P56)-$O56)/$Q56*100,"NA"))</f>
        <v>0</v>
      </c>
      <c r="BA56" s="104" t="n">
        <f aca="true">IF($L56="","",IF(ISNUMBER(OFFSET('Data transformed'!$A$4,MATCH($A56,'Data transformed'!$A$5:$A$185,0),MATCH(BA$4,'Data transformed'!$4:$4,0)-1)), (MIN(MAX(OFFSET('Data transformed'!$A$4,MATCH($A56,'Data transformed'!$A$5:$A$185,0),MATCH(BA$4,'Data transformed'!$4:$4,0)-1),$O56),$P56)-$O56)/$Q56*100,"NA"))</f>
        <v>0</v>
      </c>
      <c r="BB56" s="104" t="n">
        <f aca="true">IF($L56="","",IF(ISNUMBER(OFFSET('Data transformed'!$A$4,MATCH($A56,'Data transformed'!$A$5:$A$185,0),MATCH(BB$4,'Data transformed'!$4:$4,0)-1)), (MIN(MAX(OFFSET('Data transformed'!$A$4,MATCH($A56,'Data transformed'!$A$5:$A$185,0),MATCH(BB$4,'Data transformed'!$4:$4,0)-1),$O56),$P56)-$O56)/$Q56*100,"NA"))</f>
        <v>100</v>
      </c>
      <c r="BC56" s="104" t="n">
        <f aca="true">IF($L56="","",IF(ISNUMBER(OFFSET('Data transformed'!$A$4,MATCH($A56,'Data transformed'!$A$5:$A$185,0),MATCH(BC$4,'Data transformed'!$4:$4,0)-1)), (MIN(MAX(OFFSET('Data transformed'!$A$4,MATCH($A56,'Data transformed'!$A$5:$A$185,0),MATCH(BC$4,'Data transformed'!$4:$4,0)-1),$O56),$P56)-$O56)/$Q56*100,"NA"))</f>
        <v>50</v>
      </c>
      <c r="BD56" s="104" t="n">
        <f aca="true">IF($L56="","",IF(ISNUMBER(OFFSET('Data transformed'!$A$4,MATCH($A56,'Data transformed'!$A$5:$A$185,0),MATCH(BD$4,'Data transformed'!$4:$4,0)-1)), (MIN(MAX(OFFSET('Data transformed'!$A$4,MATCH($A56,'Data transformed'!$A$5:$A$185,0),MATCH(BD$4,'Data transformed'!$4:$4,0)-1),$O56),$P56)-$O56)/$Q56*100,"NA"))</f>
        <v>100</v>
      </c>
      <c r="BE56" s="104" t="n">
        <f aca="true">IF($L56="","",IF(ISNUMBER(OFFSET('Data transformed'!$A$4,MATCH($A56,'Data transformed'!$A$5:$A$185,0),MATCH(BE$4,'Data transformed'!$4:$4,0)-1)), (MIN(MAX(OFFSET('Data transformed'!$A$4,MATCH($A56,'Data transformed'!$A$5:$A$185,0),MATCH(BE$4,'Data transformed'!$4:$4,0)-1),$O56),$P56)-$O56)/$Q56*100,"NA"))</f>
        <v>0</v>
      </c>
      <c r="BF56" s="104" t="n">
        <f aca="true">IF($L56="","",IF(ISNUMBER(OFFSET('Data transformed'!$A$4,MATCH($A56,'Data transformed'!$A$5:$A$185,0),MATCH(BF$4,'Data transformed'!$4:$4,0)-1)), (MIN(MAX(OFFSET('Data transformed'!$A$4,MATCH($A56,'Data transformed'!$A$5:$A$185,0),MATCH(BF$4,'Data transformed'!$4:$4,0)-1),$O56),$P56)-$O56)/$Q56*100,"NA"))</f>
        <v>100</v>
      </c>
      <c r="BG56" s="104" t="n">
        <f aca="true">IF($L56="","",IF(ISNUMBER(OFFSET('Data transformed'!$A$4,MATCH($A56,'Data transformed'!$A$5:$A$185,0),MATCH(BG$4,'Data transformed'!$4:$4,0)-1)), (MIN(MAX(OFFSET('Data transformed'!$A$4,MATCH($A56,'Data transformed'!$A$5:$A$185,0),MATCH(BG$4,'Data transformed'!$4:$4,0)-1),$O56),$P56)-$O56)/$Q56*100,"NA"))</f>
        <v>50</v>
      </c>
      <c r="BH56" s="104" t="n">
        <f aca="true">IF($L56="","",IF(ISNUMBER(OFFSET('Data transformed'!$A$4,MATCH($A56,'Data transformed'!$A$5:$A$185,0),MATCH(BH$4,'Data transformed'!$4:$4,0)-1)), (MIN(MAX(OFFSET('Data transformed'!$A$4,MATCH($A56,'Data transformed'!$A$5:$A$185,0),MATCH(BH$4,'Data transformed'!$4:$4,0)-1),$O56),$P56)-$O56)/$Q56*100,"NA"))</f>
        <v>100</v>
      </c>
      <c r="BI56" s="104" t="n">
        <f aca="true">IF($L56="","",IF(ISNUMBER(OFFSET('Data transformed'!$A$4,MATCH($A56,'Data transformed'!$A$5:$A$185,0),MATCH(BI$4,'Data transformed'!$4:$4,0)-1)), (MIN(MAX(OFFSET('Data transformed'!$A$4,MATCH($A56,'Data transformed'!$A$5:$A$185,0),MATCH(BI$4,'Data transformed'!$4:$4,0)-1),$O56),$P56)-$O56)/$Q56*100,"NA"))</f>
        <v>0</v>
      </c>
      <c r="BJ56" s="104" t="n">
        <f aca="true">IF($L56="","",IF(ISNUMBER(OFFSET('Data transformed'!$A$4,MATCH($A56,'Data transformed'!$A$5:$A$185,0),MATCH(BJ$4,'Data transformed'!$4:$4,0)-1)), (MIN(MAX(OFFSET('Data transformed'!$A$4,MATCH($A56,'Data transformed'!$A$5:$A$185,0),MATCH(BJ$4,'Data transformed'!$4:$4,0)-1),$O56),$P56)-$O56)/$Q56*100,"NA"))</f>
        <v>0</v>
      </c>
      <c r="BK56" s="104" t="n">
        <f aca="true">IF($L56="","",IF(ISNUMBER(OFFSET('Data transformed'!$A$4,MATCH($A56,'Data transformed'!$A$5:$A$185,0),MATCH(BK$4,'Data transformed'!$4:$4,0)-1)), (MIN(MAX(OFFSET('Data transformed'!$A$4,MATCH($A56,'Data transformed'!$A$5:$A$185,0),MATCH(BK$4,'Data transformed'!$4:$4,0)-1),$O56),$P56)-$O56)/$Q56*100,"NA"))</f>
        <v>0</v>
      </c>
      <c r="BL56" s="104" t="n">
        <f aca="true">IF($L56="","",IF(ISNUMBER(OFFSET('Data transformed'!$A$4,MATCH($A56,'Data transformed'!$A$5:$A$185,0),MATCH(BL$4,'Data transformed'!$4:$4,0)-1)), (MIN(MAX(OFFSET('Data transformed'!$A$4,MATCH($A56,'Data transformed'!$A$5:$A$185,0),MATCH(BL$4,'Data transformed'!$4:$4,0)-1),$O56),$P56)-$O56)/$Q56*100,"NA"))</f>
        <v>50</v>
      </c>
      <c r="BM56" s="104" t="n">
        <f aca="true">IF($L56="","",IF(ISNUMBER(OFFSET('Data transformed'!$A$4,MATCH($A56,'Data transformed'!$A$5:$A$185,0),MATCH(BM$4,'Data transformed'!$4:$4,0)-1)), (MIN(MAX(OFFSET('Data transformed'!$A$4,MATCH($A56,'Data transformed'!$A$5:$A$185,0),MATCH(BM$4,'Data transformed'!$4:$4,0)-1),$O56),$P56)-$O56)/$Q56*100,"NA"))</f>
        <v>0</v>
      </c>
      <c r="BN56" s="104" t="n">
        <f aca="true">IF($L56="","",IF(ISNUMBER(OFFSET('Data transformed'!$A$4,MATCH($A56,'Data transformed'!$A$5:$A$185,0),MATCH(BN$4,'Data transformed'!$4:$4,0)-1)), (MIN(MAX(OFFSET('Data transformed'!$A$4,MATCH($A56,'Data transformed'!$A$5:$A$185,0),MATCH(BN$4,'Data transformed'!$4:$4,0)-1),$O56),$P56)-$O56)/$Q56*100,"NA"))</f>
        <v>50</v>
      </c>
      <c r="BO56" s="104" t="n">
        <f aca="true">IF($L56="","",IF(ISNUMBER(OFFSET('Data transformed'!$A$4,MATCH($A56,'Data transformed'!$A$5:$A$185,0),MATCH(BO$4,'Data transformed'!$4:$4,0)-1)), (MIN(MAX(OFFSET('Data transformed'!$A$4,MATCH($A56,'Data transformed'!$A$5:$A$185,0),MATCH(BO$4,'Data transformed'!$4:$4,0)-1),$O56),$P56)-$O56)/$Q56*100,"NA"))</f>
        <v>50</v>
      </c>
      <c r="BP56" s="104" t="n">
        <f aca="true">IF($L56="","",IF(ISNUMBER(OFFSET('Data transformed'!$A$4,MATCH($A56,'Data transformed'!$A$5:$A$185,0),MATCH(BP$4,'Data transformed'!$4:$4,0)-1)), (MIN(MAX(OFFSET('Data transformed'!$A$4,MATCH($A56,'Data transformed'!$A$5:$A$185,0),MATCH(BP$4,'Data transformed'!$4:$4,0)-1),$O56),$P56)-$O56)/$Q56*100,"NA"))</f>
        <v>0</v>
      </c>
      <c r="BQ56" s="104" t="n">
        <f aca="true">IF($L56="","",IF(ISNUMBER(OFFSET('Data transformed'!$A$4,MATCH($A56,'Data transformed'!$A$5:$A$185,0),MATCH(BQ$4,'Data transformed'!$4:$4,0)-1)), (MIN(MAX(OFFSET('Data transformed'!$A$4,MATCH($A56,'Data transformed'!$A$5:$A$185,0),MATCH(BQ$4,'Data transformed'!$4:$4,0)-1),$O56),$P56)-$O56)/$Q56*100,"NA"))</f>
        <v>50</v>
      </c>
      <c r="BR56" s="104" t="n">
        <f aca="true">IF($L56="","",IF(ISNUMBER(OFFSET('Data transformed'!$A$4,MATCH($A56,'Data transformed'!$A$5:$A$185,0),MATCH(BR$4,'Data transformed'!$4:$4,0)-1)), (MIN(MAX(OFFSET('Data transformed'!$A$4,MATCH($A56,'Data transformed'!$A$5:$A$185,0),MATCH(BR$4,'Data transformed'!$4:$4,0)-1),$O56),$P56)-$O56)/$Q56*100,"NA"))</f>
        <v>0</v>
      </c>
      <c r="BS56" s="104" t="n">
        <f aca="true">IF($L56="","",IF(ISNUMBER(OFFSET('Data transformed'!$A$4,MATCH($A56,'Data transformed'!$A$5:$A$185,0),MATCH(BS$4,'Data transformed'!$4:$4,0)-1)), (MIN(MAX(OFFSET('Data transformed'!$A$4,MATCH($A56,'Data transformed'!$A$5:$A$185,0),MATCH(BS$4,'Data transformed'!$4:$4,0)-1),$O56),$P56)-$O56)/$Q56*100,"NA"))</f>
        <v>100</v>
      </c>
      <c r="BT56" s="104" t="n">
        <f aca="true">IF($L56="","",IF(ISNUMBER(OFFSET('Data transformed'!$A$4,MATCH($A56,'Data transformed'!$A$5:$A$185,0),MATCH(BT$4,'Data transformed'!$4:$4,0)-1)), (MIN(MAX(OFFSET('Data transformed'!$A$4,MATCH($A56,'Data transformed'!$A$5:$A$185,0),MATCH(BT$4,'Data transformed'!$4:$4,0)-1),$O56),$P56)-$O56)/$Q56*100,"NA"))</f>
        <v>100</v>
      </c>
      <c r="BU56" s="104" t="n">
        <f aca="true">IF($L56="","",IF(ISNUMBER(OFFSET('Data transformed'!$A$4,MATCH($A56,'Data transformed'!$A$5:$A$185,0),MATCH(BU$4,'Data transformed'!$4:$4,0)-1)), (MIN(MAX(OFFSET('Data transformed'!$A$4,MATCH($A56,'Data transformed'!$A$5:$A$185,0),MATCH(BU$4,'Data transformed'!$4:$4,0)-1),$O56),$P56)-$O56)/$Q56*100,"NA"))</f>
        <v>100</v>
      </c>
      <c r="BV56" s="104" t="n">
        <f aca="true">IF($L56="","",IF(ISNUMBER(OFFSET('Data transformed'!$A$4,MATCH($A56,'Data transformed'!$A$5:$A$185,0),MATCH(BV$4,'Data transformed'!$4:$4,0)-1)), (MIN(MAX(OFFSET('Data transformed'!$A$4,MATCH($A56,'Data transformed'!$A$5:$A$185,0),MATCH(BV$4,'Data transformed'!$4:$4,0)-1),$O56),$P56)-$O56)/$Q56*100,"NA"))</f>
        <v>0</v>
      </c>
      <c r="BW56" s="104" t="n">
        <f aca="true">IF($L56="","",IF(ISNUMBER(OFFSET('Data transformed'!$A$4,MATCH($A56,'Data transformed'!$A$5:$A$185,0),MATCH(BW$4,'Data transformed'!$4:$4,0)-1)), (MIN(MAX(OFFSET('Data transformed'!$A$4,MATCH($A56,'Data transformed'!$A$5:$A$185,0),MATCH(BW$4,'Data transformed'!$4:$4,0)-1),$O56),$P56)-$O56)/$Q56*100,"NA"))</f>
        <v>50</v>
      </c>
      <c r="BX56" s="104" t="n">
        <f aca="true">IF($L56="","",IF(ISNUMBER(OFFSET('Data transformed'!$A$4,MATCH($A56,'Data transformed'!$A$5:$A$185,0),MATCH(BX$4,'Data transformed'!$4:$4,0)-1)), (MIN(MAX(OFFSET('Data transformed'!$A$4,MATCH($A56,'Data transformed'!$A$5:$A$185,0),MATCH(BX$4,'Data transformed'!$4:$4,0)-1),$O56),$P56)-$O56)/$Q56*100,"NA"))</f>
        <v>0</v>
      </c>
      <c r="BY56" s="104" t="n">
        <f aca="true">IF($L56="","",IF(ISNUMBER(OFFSET('Data transformed'!$A$4,MATCH($A56,'Data transformed'!$A$5:$A$185,0),MATCH(BY$4,'Data transformed'!$4:$4,0)-1)), (MIN(MAX(OFFSET('Data transformed'!$A$4,MATCH($A56,'Data transformed'!$A$5:$A$185,0),MATCH(BY$4,'Data transformed'!$4:$4,0)-1),$O56),$P56)-$O56)/$Q56*100,"NA"))</f>
        <v>0</v>
      </c>
      <c r="BZ56" s="104" t="n">
        <f aca="true">IF($L56="","",IF(ISNUMBER(OFFSET('Data transformed'!$A$4,MATCH($A56,'Data transformed'!$A$5:$A$185,0),MATCH(BZ$4,'Data transformed'!$4:$4,0)-1)), (MIN(MAX(OFFSET('Data transformed'!$A$4,MATCH($A56,'Data transformed'!$A$5:$A$185,0),MATCH(BZ$4,'Data transformed'!$4:$4,0)-1),$O56),$P56)-$O56)/$Q56*100,"NA"))</f>
        <v>50</v>
      </c>
      <c r="CA56" s="104" t="n">
        <f aca="true">IF($L56="","",IF(ISNUMBER(OFFSET('Data transformed'!$A$4,MATCH($A56,'Data transformed'!$A$5:$A$185,0),MATCH(CA$4,'Data transformed'!$4:$4,0)-1)), (MIN(MAX(OFFSET('Data transformed'!$A$4,MATCH($A56,'Data transformed'!$A$5:$A$185,0),MATCH(CA$4,'Data transformed'!$4:$4,0)-1),$O56),$P56)-$O56)/$Q56*100,"NA"))</f>
        <v>0</v>
      </c>
      <c r="CB56" s="104" t="n">
        <f aca="true">IF($L56="","",IF(ISNUMBER(OFFSET('Data transformed'!$A$4,MATCH($A56,'Data transformed'!$A$5:$A$185,0),MATCH(CB$4,'Data transformed'!$4:$4,0)-1)), (MIN(MAX(OFFSET('Data transformed'!$A$4,MATCH($A56,'Data transformed'!$A$5:$A$185,0),MATCH(CB$4,'Data transformed'!$4:$4,0)-1),$O56),$P56)-$O56)/$Q56*100,"NA"))</f>
        <v>100</v>
      </c>
      <c r="CC56" s="104" t="n">
        <f aca="true">IF($L56="","",IF(ISNUMBER(OFFSET('Data transformed'!$A$4,MATCH($A56,'Data transformed'!$A$5:$A$185,0),MATCH(CC$4,'Data transformed'!$4:$4,0)-1)), (MIN(MAX(OFFSET('Data transformed'!$A$4,MATCH($A56,'Data transformed'!$A$5:$A$185,0),MATCH(CC$4,'Data transformed'!$4:$4,0)-1),$O56),$P56)-$O56)/$Q56*100,"NA"))</f>
        <v>50</v>
      </c>
      <c r="CD56" s="104" t="n">
        <f aca="true">IF($L56="","",IF(ISNUMBER(OFFSET('Data transformed'!$A$4,MATCH($A56,'Data transformed'!$A$5:$A$185,0),MATCH(CD$4,'Data transformed'!$4:$4,0)-1)), (MIN(MAX(OFFSET('Data transformed'!$A$4,MATCH($A56,'Data transformed'!$A$5:$A$185,0),MATCH(CD$4,'Data transformed'!$4:$4,0)-1),$O56),$P56)-$O56)/$Q56*100,"NA"))</f>
        <v>50</v>
      </c>
      <c r="CE56" s="104" t="n">
        <f aca="true">IF($L56="","",IF(ISNUMBER(OFFSET('Data transformed'!$A$4,MATCH($A56,'Data transformed'!$A$5:$A$185,0),MATCH(CE$4,'Data transformed'!$4:$4,0)-1)), (MIN(MAX(OFFSET('Data transformed'!$A$4,MATCH($A56,'Data transformed'!$A$5:$A$185,0),MATCH(CE$4,'Data transformed'!$4:$4,0)-1),$O56),$P56)-$O56)/$Q56*100,"NA"))</f>
        <v>100</v>
      </c>
      <c r="CF56" s="104" t="n">
        <f aca="true">IF($L56="","",IF(ISNUMBER(OFFSET('Data transformed'!$A$4,MATCH($A56,'Data transformed'!$A$5:$A$185,0),MATCH(CF$4,'Data transformed'!$4:$4,0)-1)), (MIN(MAX(OFFSET('Data transformed'!$A$4,MATCH($A56,'Data transformed'!$A$5:$A$185,0),MATCH(CF$4,'Data transformed'!$4:$4,0)-1),$O56),$P56)-$O56)/$Q56*100,"NA"))</f>
        <v>0</v>
      </c>
      <c r="CG56" s="104" t="n">
        <f aca="true">IF($L56="","",IF(ISNUMBER(OFFSET('Data transformed'!$A$4,MATCH($A56,'Data transformed'!$A$5:$A$185,0),MATCH(CG$4,'Data transformed'!$4:$4,0)-1)), (MIN(MAX(OFFSET('Data transformed'!$A$4,MATCH($A56,'Data transformed'!$A$5:$A$185,0),MATCH(CG$4,'Data transformed'!$4:$4,0)-1),$O56),$P56)-$O56)/$Q56*100,"NA"))</f>
        <v>50</v>
      </c>
      <c r="CH56" s="104" t="n">
        <f aca="true">IF($L56="","",IF(ISNUMBER(OFFSET('Data transformed'!$A$4,MATCH($A56,'Data transformed'!$A$5:$A$185,0),MATCH(CH$4,'Data transformed'!$4:$4,0)-1)), (MIN(MAX(OFFSET('Data transformed'!$A$4,MATCH($A56,'Data transformed'!$A$5:$A$185,0),MATCH(CH$4,'Data transformed'!$4:$4,0)-1),$O56),$P56)-$O56)/$Q56*100,"NA"))</f>
        <v>50</v>
      </c>
      <c r="CI56" s="104" t="n">
        <f aca="true">IF($L56="","",IF(ISNUMBER(OFFSET('Data transformed'!$A$4,MATCH($A56,'Data transformed'!$A$5:$A$185,0),MATCH(CI$4,'Data transformed'!$4:$4,0)-1)), (MIN(MAX(OFFSET('Data transformed'!$A$4,MATCH($A56,'Data transformed'!$A$5:$A$185,0),MATCH(CI$4,'Data transformed'!$4:$4,0)-1),$O56),$P56)-$O56)/$Q56*100,"NA"))</f>
        <v>100</v>
      </c>
      <c r="CJ56" s="104" t="n">
        <f aca="true">IF($L56="","",IF(ISNUMBER(OFFSET('Data transformed'!$A$4,MATCH($A56,'Data transformed'!$A$5:$A$185,0),MATCH(CJ$4,'Data transformed'!$4:$4,0)-1)), (MIN(MAX(OFFSET('Data transformed'!$A$4,MATCH($A56,'Data transformed'!$A$5:$A$185,0),MATCH(CJ$4,'Data transformed'!$4:$4,0)-1),$O56),$P56)-$O56)/$Q56*100,"NA"))</f>
        <v>0</v>
      </c>
      <c r="CK56" s="104" t="n">
        <f aca="true">IF($L56="","",IF(ISNUMBER(OFFSET('Data transformed'!$A$4,MATCH($A56,'Data transformed'!$A$5:$A$185,0),MATCH(CK$4,'Data transformed'!$4:$4,0)-1)), (MIN(MAX(OFFSET('Data transformed'!$A$4,MATCH($A56,'Data transformed'!$A$5:$A$185,0),MATCH(CK$4,'Data transformed'!$4:$4,0)-1),$O56),$P56)-$O56)/$Q56*100,"NA"))</f>
        <v>0</v>
      </c>
      <c r="CL56" s="104" t="n">
        <f aca="true">IF($L56="","",IF(ISNUMBER(OFFSET('Data transformed'!$A$4,MATCH($A56,'Data transformed'!$A$5:$A$185,0),MATCH(CL$4,'Data transformed'!$4:$4,0)-1)), (MIN(MAX(OFFSET('Data transformed'!$A$4,MATCH($A56,'Data transformed'!$A$5:$A$185,0),MATCH(CL$4,'Data transformed'!$4:$4,0)-1),$O56),$P56)-$O56)/$Q56*100,"NA"))</f>
        <v>100</v>
      </c>
      <c r="CM56" s="104" t="n">
        <f aca="true">IF($L56="","",IF(ISNUMBER(OFFSET('Data transformed'!$A$4,MATCH($A56,'Data transformed'!$A$5:$A$185,0),MATCH(CM$4,'Data transformed'!$4:$4,0)-1)), (MIN(MAX(OFFSET('Data transformed'!$A$4,MATCH($A56,'Data transformed'!$A$5:$A$185,0),MATCH(CM$4,'Data transformed'!$4:$4,0)-1),$O56),$P56)-$O56)/$Q56*100,"NA"))</f>
        <v>100</v>
      </c>
      <c r="CN56" s="104" t="n">
        <f aca="true">IF($L56="","",IF(ISNUMBER(OFFSET('Data transformed'!$A$4,MATCH($A56,'Data transformed'!$A$5:$A$185,0),MATCH(CN$4,'Data transformed'!$4:$4,0)-1)), (MIN(MAX(OFFSET('Data transformed'!$A$4,MATCH($A56,'Data transformed'!$A$5:$A$185,0),MATCH(CN$4,'Data transformed'!$4:$4,0)-1),$O56),$P56)-$O56)/$Q56*100,"NA"))</f>
        <v>0</v>
      </c>
      <c r="CO56" s="104" t="n">
        <f aca="true">IF($L56="","",IF(ISNUMBER(OFFSET('Data transformed'!$A$4,MATCH($A56,'Data transformed'!$A$5:$A$185,0),MATCH(CO$4,'Data transformed'!$4:$4,0)-1)), (MIN(MAX(OFFSET('Data transformed'!$A$4,MATCH($A56,'Data transformed'!$A$5:$A$185,0),MATCH(CO$4,'Data transformed'!$4:$4,0)-1),$O56),$P56)-$O56)/$Q56*100,"NA"))</f>
        <v>0</v>
      </c>
      <c r="CP56" s="104" t="n">
        <f aca="true">IF($L56="","",IF(ISNUMBER(OFFSET('Data transformed'!$A$4,MATCH($A56,'Data transformed'!$A$5:$A$185,0),MATCH(CP$4,'Data transformed'!$4:$4,0)-1)), (MIN(MAX(OFFSET('Data transformed'!$A$4,MATCH($A56,'Data transformed'!$A$5:$A$185,0),MATCH(CP$4,'Data transformed'!$4:$4,0)-1),$O56),$P56)-$O56)/$Q56*100,"NA"))</f>
        <v>0</v>
      </c>
      <c r="CQ56" s="104" t="n">
        <f aca="true">IF($L56="","",IF(ISNUMBER(OFFSET('Data transformed'!$A$4,MATCH($A56,'Data transformed'!$A$5:$A$185,0),MATCH(CQ$4,'Data transformed'!$4:$4,0)-1)), (MIN(MAX(OFFSET('Data transformed'!$A$4,MATCH($A56,'Data transformed'!$A$5:$A$185,0),MATCH(CQ$4,'Data transformed'!$4:$4,0)-1),$O56),$P56)-$O56)/$Q56*100,"NA"))</f>
        <v>100</v>
      </c>
      <c r="CR56" s="104" t="n">
        <f aca="true">IF($L56="","",IF(ISNUMBER(OFFSET('Data transformed'!$A$4,MATCH($A56,'Data transformed'!$A$5:$A$185,0),MATCH(CR$4,'Data transformed'!$4:$4,0)-1)), (MIN(MAX(OFFSET('Data transformed'!$A$4,MATCH($A56,'Data transformed'!$A$5:$A$185,0),MATCH(CR$4,'Data transformed'!$4:$4,0)-1),$O56),$P56)-$O56)/$Q56*100,"NA"))</f>
        <v>0</v>
      </c>
      <c r="CS56" s="104" t="n">
        <f aca="true">IF($L56="","",IF(ISNUMBER(OFFSET('Data transformed'!$A$4,MATCH($A56,'Data transformed'!$A$5:$A$185,0),MATCH(CS$4,'Data transformed'!$4:$4,0)-1)), (MIN(MAX(OFFSET('Data transformed'!$A$4,MATCH($A56,'Data transformed'!$A$5:$A$185,0),MATCH(CS$4,'Data transformed'!$4:$4,0)-1),$O56),$P56)-$O56)/$Q56*100,"NA"))</f>
        <v>100</v>
      </c>
      <c r="CT56" s="104" t="n">
        <f aca="true">IF($L56="","",IF(ISNUMBER(OFFSET('Data transformed'!$A$4,MATCH($A56,'Data transformed'!$A$5:$A$185,0),MATCH(CT$4,'Data transformed'!$4:$4,0)-1)), (MIN(MAX(OFFSET('Data transformed'!$A$4,MATCH($A56,'Data transformed'!$A$5:$A$185,0),MATCH(CT$4,'Data transformed'!$4:$4,0)-1),$O56),$P56)-$O56)/$Q56*100,"NA"))</f>
        <v>0</v>
      </c>
      <c r="CU56" s="104" t="n">
        <f aca="true">IF($L56="","",IF(ISNUMBER(OFFSET('Data transformed'!$A$4,MATCH($A56,'Data transformed'!$A$5:$A$185,0),MATCH(CU$4,'Data transformed'!$4:$4,0)-1)), (MIN(MAX(OFFSET('Data transformed'!$A$4,MATCH($A56,'Data transformed'!$A$5:$A$185,0),MATCH(CU$4,'Data transformed'!$4:$4,0)-1),$O56),$P56)-$O56)/$Q56*100,"NA"))</f>
        <v>0</v>
      </c>
      <c r="CV56" s="104" t="n">
        <f aca="true">IF($L56="","",IF(ISNUMBER(OFFSET('Data transformed'!$A$4,MATCH($A56,'Data transformed'!$A$5:$A$185,0),MATCH(CV$4,'Data transformed'!$4:$4,0)-1)), (MIN(MAX(OFFSET('Data transformed'!$A$4,MATCH($A56,'Data transformed'!$A$5:$A$185,0),MATCH(CV$4,'Data transformed'!$4:$4,0)-1),$O56),$P56)-$O56)/$Q56*100,"NA"))</f>
        <v>50</v>
      </c>
      <c r="CW56" s="104" t="n">
        <f aca="true">IF($L56="","",IF(ISNUMBER(OFFSET('Data transformed'!$A$4,MATCH($A56,'Data transformed'!$A$5:$A$185,0),MATCH(CW$4,'Data transformed'!$4:$4,0)-1)), (MIN(MAX(OFFSET('Data transformed'!$A$4,MATCH($A56,'Data transformed'!$A$5:$A$185,0),MATCH(CW$4,'Data transformed'!$4:$4,0)-1),$O56),$P56)-$O56)/$Q56*100,"NA"))</f>
        <v>50</v>
      </c>
    </row>
    <row r="57" s="103" customFormat="true" ht="15.5" hidden="false" customHeight="false" outlineLevel="0" collapsed="false">
      <c r="A57" s="107" t="n">
        <v>2222</v>
      </c>
      <c r="B57" s="107" t="n">
        <v>4</v>
      </c>
      <c r="C57" s="103" t="str">
        <f aca="true">IF(ISBLANK(OFFSET('outliers treatment'!$A$3,MATCH($A57,'outliers treatment'!$A$4:$A$154,0),MATCH(C$4,'outliers treatment'!$4:$4,0)-1)),"",OFFSET('outliers treatment'!$A$3,MATCH($A57,'outliers treatment'!$A$4:$A$154,0),MATCH(C$4,'outliers treatment'!$4:$4,0)-1))</f>
        <v/>
      </c>
      <c r="D57" s="103" t="str">
        <f aca="true">IF(ISBLANK(OFFSET('outliers treatment'!$A$3,MATCH($A57,'outliers treatment'!$A$4:$A$154,0),MATCH(D$4,'outliers treatment'!$4:$4,0)-1)),"",OFFSET('outliers treatment'!$A$3,MATCH($A57,'outliers treatment'!$A$4:$A$154,0),MATCH(D$4,'outliers treatment'!$4:$4,0)-1))</f>
        <v>Levels of participation in ISO's committee on food products</v>
      </c>
      <c r="E57" s="103" t="str">
        <f aca="true">IF(ISBLANK(OFFSET('outliers treatment'!$A$3,MATCH($A57,'outliers treatment'!$A$4:$A$154,0),MATCH(E$4,'outliers treatment'!$4:$4,0)-1)),"",OFFSET('outliers treatment'!$A$3,MATCH($A57,'outliers treatment'!$A$4:$A$154,0),MATCH(E$4,'outliers treatment'!$4:$4,0)-1))</f>
        <v/>
      </c>
      <c r="F57" s="103" t="str">
        <f aca="true">IF(ISBLANK(OFFSET('outliers treatment'!$A$3,MATCH($A57,'outliers treatment'!$A$4:$A$154,0),MATCH(F$4,'outliers treatment'!$4:$4,0)-1)),"",OFFSET('outliers treatment'!$A$3,MATCH($A57,'outliers treatment'!$A$4:$A$154,0),MATCH(F$4,'outliers treatment'!$4:$4,0)-1))</f>
        <v/>
      </c>
      <c r="G57" s="103" t="str">
        <f aca="true">IF(ISBLANK(OFFSET('outliers treatment'!$A$3,MATCH($A57,'outliers treatment'!$A$4:$A$154,0),MATCH(G$4,'outliers treatment'!$4:$4,0)-1)),"",OFFSET('outliers treatment'!$A$3,MATCH($A57,'outliers treatment'!$A$4:$A$154,0),MATCH(G$4,'outliers treatment'!$4:$4,0)-1))</f>
        <v/>
      </c>
      <c r="H57" s="103" t="str">
        <f aca="true">IF(ISBLANK(OFFSET('outliers treatment'!$A$3,MATCH($A57,'outliers treatment'!$A$4:$A$154,0),MATCH(H$4,'outliers treatment'!$4:$4,0)-1)),"",OFFSET('outliers treatment'!$A$3,MATCH($A57,'outliers treatment'!$A$4:$A$154,0),MATCH(H$4,'outliers treatment'!$4:$4,0)-1))</f>
        <v/>
      </c>
      <c r="I57" s="103" t="str">
        <f aca="true">IF(ISBLANK(OFFSET('outliers treatment'!$A$3,MATCH($A57,'outliers treatment'!$A$4:$A$154,0),MATCH(I$4,'outliers treatment'!$4:$4,0)-1)),"",OFFSET('outliers treatment'!$A$3,MATCH($A57,'outliers treatment'!$A$4:$A$154,0),MATCH(I$4,'outliers treatment'!$4:$4,0)-1))</f>
        <v/>
      </c>
      <c r="J57" s="104" t="n">
        <f aca="false" t="array" ref="J57:J57">MIN(IF(ISNUMBER(V57:CW57),V57:CW57))</f>
        <v>0</v>
      </c>
      <c r="K57" s="103" t="n">
        <f aca="false" t="array" ref="K57:K57">MAX(IF(ISNUMBER(V57:CW57),V57:CW57))</f>
        <v>100</v>
      </c>
      <c r="L57" s="103" t="n">
        <f aca="true">IF(ISBLANK(OFFSET('outliers treatment'!$A$3,MATCH($A57,'outliers treatment'!$A$4:$A$154,0),MATCH(L$4,'outliers treatment'!$4:$4,0)-1)),"",OFFSET('outliers treatment'!$A$3,MATCH($A57,'outliers treatment'!$A$4:$A$154,0),MATCH(L$4,'outliers treatment'!$4:$4,0)-1))</f>
        <v>1</v>
      </c>
      <c r="M57" s="103" t="n">
        <f aca="true">IF(ISBLANK(OFFSET('outliers treatment'!$A$3,MATCH($A57,'outliers treatment'!$A$4:$A$154,0),MATCH(M$4,'outliers treatment'!$4:$4,0)-1)),"",OFFSET('outliers treatment'!$A$3,MATCH($A57,'outliers treatment'!$A$4:$A$154,0),MATCH(M$4,'outliers treatment'!$4:$4,0)-1))</f>
        <v>2</v>
      </c>
      <c r="N57" s="103" t="n">
        <f aca="true">IF(ISBLANK(OFFSET('outliers treatment'!$A$3,MATCH($A57,'outliers treatment'!$A$4:$A$154,0),MATCH(N$4,'outliers treatment'!$4:$4,0)-1)),"",OFFSET('outliers treatment'!$A$3,MATCH($A57,'outliers treatment'!$A$4:$A$154,0),MATCH(N$4,'outliers treatment'!$4:$4,0)-1))</f>
        <v>1</v>
      </c>
      <c r="O57" s="103" t="n">
        <f aca="true">IF(ISBLANK(OFFSET('outliers treatment'!$A$3,MATCH($A57,'outliers treatment'!$A$4:$A$154,0),MATCH(O$4,'outliers treatment'!$4:$4,0)-1)),"",OFFSET('outliers treatment'!$A$3,MATCH($A57,'outliers treatment'!$A$4:$A$154,0),MATCH(O$4,'outliers treatment'!$4:$4,0)-1))</f>
        <v>0</v>
      </c>
      <c r="P57" s="103" t="n">
        <f aca="true">IF(ISBLANK(OFFSET('outliers treatment'!$A$3,MATCH($A57,'outliers treatment'!$A$4:$A$154,0),MATCH(P$4,'outliers treatment'!$4:$4,0)-1)),"",OFFSET('outliers treatment'!$A$3,MATCH($A57,'outliers treatment'!$A$4:$A$154,0),MATCH(P$4,'outliers treatment'!$4:$4,0)-1))</f>
        <v>2</v>
      </c>
      <c r="Q57" s="103" t="n">
        <f aca="false">IFERROR(P57-O57,"")</f>
        <v>2</v>
      </c>
      <c r="R57" s="105" t="n">
        <f aca="false" t="array" ref="R57:R57">IFERROR(SKEW(IF(ISNUMBER(V57:CW57),V57:CW57,"")),"")</f>
        <v>-0.67915876338746</v>
      </c>
      <c r="S57" s="103" t="n">
        <v>0</v>
      </c>
      <c r="T57" s="103" t="n">
        <v>1</v>
      </c>
      <c r="U57" s="106" t="n">
        <f aca="false" t="array" ref="U57:U57">IF(B57&lt;4,"",1-IFERROR(SUM(ISNUMBER(V57:CW57)*(1-$V$3:$CW$3))/COUNTIF($V$3:$CW$3,0),0))</f>
        <v>0</v>
      </c>
      <c r="V57" s="104" t="n">
        <f aca="true">IF($L57="","",IF(ISNUMBER(OFFSET('Data transformed'!$A$4,MATCH($A57,'Data transformed'!$A$5:$A$185,0),MATCH(V$4,'Data transformed'!$4:$4,0)-1)), (MIN(MAX(OFFSET('Data transformed'!$A$4,MATCH($A57,'Data transformed'!$A$5:$A$185,0),MATCH(V$4,'Data transformed'!$4:$4,0)-1),$O57),$P57)-$O57)/$Q57*100,"NA"))</f>
        <v>100</v>
      </c>
      <c r="W57" s="104" t="n">
        <f aca="true">IF($L57="","",IF(ISNUMBER(OFFSET('Data transformed'!$A$4,MATCH($A57,'Data transformed'!$A$5:$A$185,0),MATCH(W$4,'Data transformed'!$4:$4,0)-1)), (MIN(MAX(OFFSET('Data transformed'!$A$4,MATCH($A57,'Data transformed'!$A$5:$A$185,0),MATCH(W$4,'Data transformed'!$4:$4,0)-1),$O57),$P57)-$O57)/$Q57*100,"NA"))</f>
        <v>100</v>
      </c>
      <c r="X57" s="104" t="n">
        <f aca="true">IF($L57="","",IF(ISNUMBER(OFFSET('Data transformed'!$A$4,MATCH($A57,'Data transformed'!$A$5:$A$185,0),MATCH(X$4,'Data transformed'!$4:$4,0)-1)), (MIN(MAX(OFFSET('Data transformed'!$A$4,MATCH($A57,'Data transformed'!$A$5:$A$185,0),MATCH(X$4,'Data transformed'!$4:$4,0)-1),$O57),$P57)-$O57)/$Q57*100,"NA"))</f>
        <v>50</v>
      </c>
      <c r="Y57" s="104" t="n">
        <f aca="true">IF($L57="","",IF(ISNUMBER(OFFSET('Data transformed'!$A$4,MATCH($A57,'Data transformed'!$A$5:$A$185,0),MATCH(Y$4,'Data transformed'!$4:$4,0)-1)), (MIN(MAX(OFFSET('Data transformed'!$A$4,MATCH($A57,'Data transformed'!$A$5:$A$185,0),MATCH(Y$4,'Data transformed'!$4:$4,0)-1),$O57),$P57)-$O57)/$Q57*100,"NA"))</f>
        <v>100</v>
      </c>
      <c r="Z57" s="104" t="n">
        <f aca="true">IF($L57="","",IF(ISNUMBER(OFFSET('Data transformed'!$A$4,MATCH($A57,'Data transformed'!$A$5:$A$185,0),MATCH(Z$4,'Data transformed'!$4:$4,0)-1)), (MIN(MAX(OFFSET('Data transformed'!$A$4,MATCH($A57,'Data transformed'!$A$5:$A$185,0),MATCH(Z$4,'Data transformed'!$4:$4,0)-1),$O57),$P57)-$O57)/$Q57*100,"NA"))</f>
        <v>50</v>
      </c>
      <c r="AA57" s="104" t="n">
        <f aca="true">IF($L57="","",IF(ISNUMBER(OFFSET('Data transformed'!$A$4,MATCH($A57,'Data transformed'!$A$5:$A$185,0),MATCH(AA$4,'Data transformed'!$4:$4,0)-1)), (MIN(MAX(OFFSET('Data transformed'!$A$4,MATCH($A57,'Data transformed'!$A$5:$A$185,0),MATCH(AA$4,'Data transformed'!$4:$4,0)-1),$O57),$P57)-$O57)/$Q57*100,"NA"))</f>
        <v>50</v>
      </c>
      <c r="AB57" s="104" t="n">
        <f aca="true">IF($L57="","",IF(ISNUMBER(OFFSET('Data transformed'!$A$4,MATCH($A57,'Data transformed'!$A$5:$A$185,0),MATCH(AB$4,'Data transformed'!$4:$4,0)-1)), (MIN(MAX(OFFSET('Data transformed'!$A$4,MATCH($A57,'Data transformed'!$A$5:$A$185,0),MATCH(AB$4,'Data transformed'!$4:$4,0)-1),$O57),$P57)-$O57)/$Q57*100,"NA"))</f>
        <v>100</v>
      </c>
      <c r="AC57" s="104" t="n">
        <f aca="true">IF($L57="","",IF(ISNUMBER(OFFSET('Data transformed'!$A$4,MATCH($A57,'Data transformed'!$A$5:$A$185,0),MATCH(AC$4,'Data transformed'!$4:$4,0)-1)), (MIN(MAX(OFFSET('Data transformed'!$A$4,MATCH($A57,'Data transformed'!$A$5:$A$185,0),MATCH(AC$4,'Data transformed'!$4:$4,0)-1),$O57),$P57)-$O57)/$Q57*100,"NA"))</f>
        <v>100</v>
      </c>
      <c r="AD57" s="104" t="n">
        <f aca="true">IF($L57="","",IF(ISNUMBER(OFFSET('Data transformed'!$A$4,MATCH($A57,'Data transformed'!$A$5:$A$185,0),MATCH(AD$4,'Data transformed'!$4:$4,0)-1)), (MIN(MAX(OFFSET('Data transformed'!$A$4,MATCH($A57,'Data transformed'!$A$5:$A$185,0),MATCH(AD$4,'Data transformed'!$4:$4,0)-1),$O57),$P57)-$O57)/$Q57*100,"NA"))</f>
        <v>100</v>
      </c>
      <c r="AE57" s="104" t="n">
        <f aca="true">IF($L57="","",IF(ISNUMBER(OFFSET('Data transformed'!$A$4,MATCH($A57,'Data transformed'!$A$5:$A$185,0),MATCH(AE$4,'Data transformed'!$4:$4,0)-1)), (MIN(MAX(OFFSET('Data transformed'!$A$4,MATCH($A57,'Data transformed'!$A$5:$A$185,0),MATCH(AE$4,'Data transformed'!$4:$4,0)-1),$O57),$P57)-$O57)/$Q57*100,"NA"))</f>
        <v>100</v>
      </c>
      <c r="AF57" s="104" t="n">
        <f aca="true">IF($L57="","",IF(ISNUMBER(OFFSET('Data transformed'!$A$4,MATCH($A57,'Data transformed'!$A$5:$A$185,0),MATCH(AF$4,'Data transformed'!$4:$4,0)-1)), (MIN(MAX(OFFSET('Data transformed'!$A$4,MATCH($A57,'Data transformed'!$A$5:$A$185,0),MATCH(AF$4,'Data transformed'!$4:$4,0)-1),$O57),$P57)-$O57)/$Q57*100,"NA"))</f>
        <v>100</v>
      </c>
      <c r="AG57" s="104" t="n">
        <f aca="true">IF($L57="","",IF(ISNUMBER(OFFSET('Data transformed'!$A$4,MATCH($A57,'Data transformed'!$A$5:$A$185,0),MATCH(AG$4,'Data transformed'!$4:$4,0)-1)), (MIN(MAX(OFFSET('Data transformed'!$A$4,MATCH($A57,'Data transformed'!$A$5:$A$185,0),MATCH(AG$4,'Data transformed'!$4:$4,0)-1),$O57),$P57)-$O57)/$Q57*100,"NA"))</f>
        <v>100</v>
      </c>
      <c r="AH57" s="104" t="n">
        <f aca="true">IF($L57="","",IF(ISNUMBER(OFFSET('Data transformed'!$A$4,MATCH($A57,'Data transformed'!$A$5:$A$185,0),MATCH(AH$4,'Data transformed'!$4:$4,0)-1)), (MIN(MAX(OFFSET('Data transformed'!$A$4,MATCH($A57,'Data transformed'!$A$5:$A$185,0),MATCH(AH$4,'Data transformed'!$4:$4,0)-1),$O57),$P57)-$O57)/$Q57*100,"NA"))</f>
        <v>100</v>
      </c>
      <c r="AI57" s="104" t="n">
        <f aca="true">IF($L57="","",IF(ISNUMBER(OFFSET('Data transformed'!$A$4,MATCH($A57,'Data transformed'!$A$5:$A$185,0),MATCH(AI$4,'Data transformed'!$4:$4,0)-1)), (MIN(MAX(OFFSET('Data transformed'!$A$4,MATCH($A57,'Data transformed'!$A$5:$A$185,0),MATCH(AI$4,'Data transformed'!$4:$4,0)-1),$O57),$P57)-$O57)/$Q57*100,"NA"))</f>
        <v>0</v>
      </c>
      <c r="AJ57" s="104" t="n">
        <f aca="true">IF($L57="","",IF(ISNUMBER(OFFSET('Data transformed'!$A$4,MATCH($A57,'Data transformed'!$A$5:$A$185,0),MATCH(AJ$4,'Data transformed'!$4:$4,0)-1)), (MIN(MAX(OFFSET('Data transformed'!$A$4,MATCH($A57,'Data transformed'!$A$5:$A$185,0),MATCH(AJ$4,'Data transformed'!$4:$4,0)-1),$O57),$P57)-$O57)/$Q57*100,"NA"))</f>
        <v>100</v>
      </c>
      <c r="AK57" s="104" t="n">
        <f aca="true">IF($L57="","",IF(ISNUMBER(OFFSET('Data transformed'!$A$4,MATCH($A57,'Data transformed'!$A$5:$A$185,0),MATCH(AK$4,'Data transformed'!$4:$4,0)-1)), (MIN(MAX(OFFSET('Data transformed'!$A$4,MATCH($A57,'Data transformed'!$A$5:$A$185,0),MATCH(AK$4,'Data transformed'!$4:$4,0)-1),$O57),$P57)-$O57)/$Q57*100,"NA"))</f>
        <v>50</v>
      </c>
      <c r="AL57" s="104" t="n">
        <f aca="true">IF($L57="","",IF(ISNUMBER(OFFSET('Data transformed'!$A$4,MATCH($A57,'Data transformed'!$A$5:$A$185,0),MATCH(AL$4,'Data transformed'!$4:$4,0)-1)), (MIN(MAX(OFFSET('Data transformed'!$A$4,MATCH($A57,'Data transformed'!$A$5:$A$185,0),MATCH(AL$4,'Data transformed'!$4:$4,0)-1),$O57),$P57)-$O57)/$Q57*100,"NA"))</f>
        <v>100</v>
      </c>
      <c r="AM57" s="104" t="n">
        <f aca="true">IF($L57="","",IF(ISNUMBER(OFFSET('Data transformed'!$A$4,MATCH($A57,'Data transformed'!$A$5:$A$185,0),MATCH(AM$4,'Data transformed'!$4:$4,0)-1)), (MIN(MAX(OFFSET('Data transformed'!$A$4,MATCH($A57,'Data transformed'!$A$5:$A$185,0),MATCH(AM$4,'Data transformed'!$4:$4,0)-1),$O57),$P57)-$O57)/$Q57*100,"NA"))</f>
        <v>100</v>
      </c>
      <c r="AN57" s="104" t="n">
        <f aca="true">IF($L57="","",IF(ISNUMBER(OFFSET('Data transformed'!$A$4,MATCH($A57,'Data transformed'!$A$5:$A$185,0),MATCH(AN$4,'Data transformed'!$4:$4,0)-1)), (MIN(MAX(OFFSET('Data transformed'!$A$4,MATCH($A57,'Data transformed'!$A$5:$A$185,0),MATCH(AN$4,'Data transformed'!$4:$4,0)-1),$O57),$P57)-$O57)/$Q57*100,"NA"))</f>
        <v>50</v>
      </c>
      <c r="AO57" s="104" t="n">
        <f aca="true">IF($L57="","",IF(ISNUMBER(OFFSET('Data transformed'!$A$4,MATCH($A57,'Data transformed'!$A$5:$A$185,0),MATCH(AO$4,'Data transformed'!$4:$4,0)-1)), (MIN(MAX(OFFSET('Data transformed'!$A$4,MATCH($A57,'Data transformed'!$A$5:$A$185,0),MATCH(AO$4,'Data transformed'!$4:$4,0)-1),$O57),$P57)-$O57)/$Q57*100,"NA"))</f>
        <v>50</v>
      </c>
      <c r="AP57" s="104" t="n">
        <f aca="true">IF($L57="","",IF(ISNUMBER(OFFSET('Data transformed'!$A$4,MATCH($A57,'Data transformed'!$A$5:$A$185,0),MATCH(AP$4,'Data transformed'!$4:$4,0)-1)), (MIN(MAX(OFFSET('Data transformed'!$A$4,MATCH($A57,'Data transformed'!$A$5:$A$185,0),MATCH(AP$4,'Data transformed'!$4:$4,0)-1),$O57),$P57)-$O57)/$Q57*100,"NA"))</f>
        <v>50</v>
      </c>
      <c r="AQ57" s="104" t="n">
        <f aca="true">IF($L57="","",IF(ISNUMBER(OFFSET('Data transformed'!$A$4,MATCH($A57,'Data transformed'!$A$5:$A$185,0),MATCH(AQ$4,'Data transformed'!$4:$4,0)-1)), (MIN(MAX(OFFSET('Data transformed'!$A$4,MATCH($A57,'Data transformed'!$A$5:$A$185,0),MATCH(AQ$4,'Data transformed'!$4:$4,0)-1),$O57),$P57)-$O57)/$Q57*100,"NA"))</f>
        <v>100</v>
      </c>
      <c r="AR57" s="104" t="n">
        <f aca="true">IF($L57="","",IF(ISNUMBER(OFFSET('Data transformed'!$A$4,MATCH($A57,'Data transformed'!$A$5:$A$185,0),MATCH(AR$4,'Data transformed'!$4:$4,0)-1)), (MIN(MAX(OFFSET('Data transformed'!$A$4,MATCH($A57,'Data transformed'!$A$5:$A$185,0),MATCH(AR$4,'Data transformed'!$4:$4,0)-1),$O57),$P57)-$O57)/$Q57*100,"NA"))</f>
        <v>50</v>
      </c>
      <c r="AS57" s="104" t="n">
        <f aca="true">IF($L57="","",IF(ISNUMBER(OFFSET('Data transformed'!$A$4,MATCH($A57,'Data transformed'!$A$5:$A$185,0),MATCH(AS$4,'Data transformed'!$4:$4,0)-1)), (MIN(MAX(OFFSET('Data transformed'!$A$4,MATCH($A57,'Data transformed'!$A$5:$A$185,0),MATCH(AS$4,'Data transformed'!$4:$4,0)-1),$O57),$P57)-$O57)/$Q57*100,"NA"))</f>
        <v>50</v>
      </c>
      <c r="AT57" s="104" t="n">
        <f aca="true">IF($L57="","",IF(ISNUMBER(OFFSET('Data transformed'!$A$4,MATCH($A57,'Data transformed'!$A$5:$A$185,0),MATCH(AT$4,'Data transformed'!$4:$4,0)-1)), (MIN(MAX(OFFSET('Data transformed'!$A$4,MATCH($A57,'Data transformed'!$A$5:$A$185,0),MATCH(AT$4,'Data transformed'!$4:$4,0)-1),$O57),$P57)-$O57)/$Q57*100,"NA"))</f>
        <v>100</v>
      </c>
      <c r="AU57" s="104" t="n">
        <f aca="true">IF($L57="","",IF(ISNUMBER(OFFSET('Data transformed'!$A$4,MATCH($A57,'Data transformed'!$A$5:$A$185,0),MATCH(AU$4,'Data transformed'!$4:$4,0)-1)), (MIN(MAX(OFFSET('Data transformed'!$A$4,MATCH($A57,'Data transformed'!$A$5:$A$185,0),MATCH(AU$4,'Data transformed'!$4:$4,0)-1),$O57),$P57)-$O57)/$Q57*100,"NA"))</f>
        <v>100</v>
      </c>
      <c r="AV57" s="104" t="n">
        <f aca="true">IF($L57="","",IF(ISNUMBER(OFFSET('Data transformed'!$A$4,MATCH($A57,'Data transformed'!$A$5:$A$185,0),MATCH(AV$4,'Data transformed'!$4:$4,0)-1)), (MIN(MAX(OFFSET('Data transformed'!$A$4,MATCH($A57,'Data transformed'!$A$5:$A$185,0),MATCH(AV$4,'Data transformed'!$4:$4,0)-1),$O57),$P57)-$O57)/$Q57*100,"NA"))</f>
        <v>100</v>
      </c>
      <c r="AW57" s="104" t="n">
        <f aca="true">IF($L57="","",IF(ISNUMBER(OFFSET('Data transformed'!$A$4,MATCH($A57,'Data transformed'!$A$5:$A$185,0),MATCH(AW$4,'Data transformed'!$4:$4,0)-1)), (MIN(MAX(OFFSET('Data transformed'!$A$4,MATCH($A57,'Data transformed'!$A$5:$A$185,0),MATCH(AW$4,'Data transformed'!$4:$4,0)-1),$O57),$P57)-$O57)/$Q57*100,"NA"))</f>
        <v>0</v>
      </c>
      <c r="AX57" s="104" t="n">
        <f aca="true">IF($L57="","",IF(ISNUMBER(OFFSET('Data transformed'!$A$4,MATCH($A57,'Data transformed'!$A$5:$A$185,0),MATCH(AX$4,'Data transformed'!$4:$4,0)-1)), (MIN(MAX(OFFSET('Data transformed'!$A$4,MATCH($A57,'Data transformed'!$A$5:$A$185,0),MATCH(AX$4,'Data transformed'!$4:$4,0)-1),$O57),$P57)-$O57)/$Q57*100,"NA"))</f>
        <v>100</v>
      </c>
      <c r="AY57" s="104" t="n">
        <f aca="true">IF($L57="","",IF(ISNUMBER(OFFSET('Data transformed'!$A$4,MATCH($A57,'Data transformed'!$A$5:$A$185,0),MATCH(AY$4,'Data transformed'!$4:$4,0)-1)), (MIN(MAX(OFFSET('Data transformed'!$A$4,MATCH($A57,'Data transformed'!$A$5:$A$185,0),MATCH(AY$4,'Data transformed'!$4:$4,0)-1),$O57),$P57)-$O57)/$Q57*100,"NA"))</f>
        <v>0</v>
      </c>
      <c r="AZ57" s="104" t="n">
        <f aca="true">IF($L57="","",IF(ISNUMBER(OFFSET('Data transformed'!$A$4,MATCH($A57,'Data transformed'!$A$5:$A$185,0),MATCH(AZ$4,'Data transformed'!$4:$4,0)-1)), (MIN(MAX(OFFSET('Data transformed'!$A$4,MATCH($A57,'Data transformed'!$A$5:$A$185,0),MATCH(AZ$4,'Data transformed'!$4:$4,0)-1),$O57),$P57)-$O57)/$Q57*100,"NA"))</f>
        <v>50</v>
      </c>
      <c r="BA57" s="104" t="n">
        <f aca="true">IF($L57="","",IF(ISNUMBER(OFFSET('Data transformed'!$A$4,MATCH($A57,'Data transformed'!$A$5:$A$185,0),MATCH(BA$4,'Data transformed'!$4:$4,0)-1)), (MIN(MAX(OFFSET('Data transformed'!$A$4,MATCH($A57,'Data transformed'!$A$5:$A$185,0),MATCH(BA$4,'Data transformed'!$4:$4,0)-1),$O57),$P57)-$O57)/$Q57*100,"NA"))</f>
        <v>100</v>
      </c>
      <c r="BB57" s="104" t="n">
        <f aca="true">IF($L57="","",IF(ISNUMBER(OFFSET('Data transformed'!$A$4,MATCH($A57,'Data transformed'!$A$5:$A$185,0),MATCH(BB$4,'Data transformed'!$4:$4,0)-1)), (MIN(MAX(OFFSET('Data transformed'!$A$4,MATCH($A57,'Data transformed'!$A$5:$A$185,0),MATCH(BB$4,'Data transformed'!$4:$4,0)-1),$O57),$P57)-$O57)/$Q57*100,"NA"))</f>
        <v>100</v>
      </c>
      <c r="BC57" s="104" t="n">
        <f aca="true">IF($L57="","",IF(ISNUMBER(OFFSET('Data transformed'!$A$4,MATCH($A57,'Data transformed'!$A$5:$A$185,0),MATCH(BC$4,'Data transformed'!$4:$4,0)-1)), (MIN(MAX(OFFSET('Data transformed'!$A$4,MATCH($A57,'Data transformed'!$A$5:$A$185,0),MATCH(BC$4,'Data transformed'!$4:$4,0)-1),$O57),$P57)-$O57)/$Q57*100,"NA"))</f>
        <v>0</v>
      </c>
      <c r="BD57" s="104" t="n">
        <f aca="true">IF($L57="","",IF(ISNUMBER(OFFSET('Data transformed'!$A$4,MATCH($A57,'Data transformed'!$A$5:$A$185,0),MATCH(BD$4,'Data transformed'!$4:$4,0)-1)), (MIN(MAX(OFFSET('Data transformed'!$A$4,MATCH($A57,'Data transformed'!$A$5:$A$185,0),MATCH(BD$4,'Data transformed'!$4:$4,0)-1),$O57),$P57)-$O57)/$Q57*100,"NA"))</f>
        <v>100</v>
      </c>
      <c r="BE57" s="104" t="n">
        <f aca="true">IF($L57="","",IF(ISNUMBER(OFFSET('Data transformed'!$A$4,MATCH($A57,'Data transformed'!$A$5:$A$185,0),MATCH(BE$4,'Data transformed'!$4:$4,0)-1)), (MIN(MAX(OFFSET('Data transformed'!$A$4,MATCH($A57,'Data transformed'!$A$5:$A$185,0),MATCH(BE$4,'Data transformed'!$4:$4,0)-1),$O57),$P57)-$O57)/$Q57*100,"NA"))</f>
        <v>100</v>
      </c>
      <c r="BF57" s="104" t="n">
        <f aca="true">IF($L57="","",IF(ISNUMBER(OFFSET('Data transformed'!$A$4,MATCH($A57,'Data transformed'!$A$5:$A$185,0),MATCH(BF$4,'Data transformed'!$4:$4,0)-1)), (MIN(MAX(OFFSET('Data transformed'!$A$4,MATCH($A57,'Data transformed'!$A$5:$A$185,0),MATCH(BF$4,'Data transformed'!$4:$4,0)-1),$O57),$P57)-$O57)/$Q57*100,"NA"))</f>
        <v>100</v>
      </c>
      <c r="BG57" s="104" t="n">
        <f aca="true">IF($L57="","",IF(ISNUMBER(OFFSET('Data transformed'!$A$4,MATCH($A57,'Data transformed'!$A$5:$A$185,0),MATCH(BG$4,'Data transformed'!$4:$4,0)-1)), (MIN(MAX(OFFSET('Data transformed'!$A$4,MATCH($A57,'Data transformed'!$A$5:$A$185,0),MATCH(BG$4,'Data transformed'!$4:$4,0)-1),$O57),$P57)-$O57)/$Q57*100,"NA"))</f>
        <v>50</v>
      </c>
      <c r="BH57" s="104" t="n">
        <f aca="true">IF($L57="","",IF(ISNUMBER(OFFSET('Data transformed'!$A$4,MATCH($A57,'Data transformed'!$A$5:$A$185,0),MATCH(BH$4,'Data transformed'!$4:$4,0)-1)), (MIN(MAX(OFFSET('Data transformed'!$A$4,MATCH($A57,'Data transformed'!$A$5:$A$185,0),MATCH(BH$4,'Data transformed'!$4:$4,0)-1),$O57),$P57)-$O57)/$Q57*100,"NA"))</f>
        <v>100</v>
      </c>
      <c r="BI57" s="104" t="n">
        <f aca="true">IF($L57="","",IF(ISNUMBER(OFFSET('Data transformed'!$A$4,MATCH($A57,'Data transformed'!$A$5:$A$185,0),MATCH(BI$4,'Data transformed'!$4:$4,0)-1)), (MIN(MAX(OFFSET('Data transformed'!$A$4,MATCH($A57,'Data transformed'!$A$5:$A$185,0),MATCH(BI$4,'Data transformed'!$4:$4,0)-1),$O57),$P57)-$O57)/$Q57*100,"NA"))</f>
        <v>50</v>
      </c>
      <c r="BJ57" s="104" t="n">
        <f aca="true">IF($L57="","",IF(ISNUMBER(OFFSET('Data transformed'!$A$4,MATCH($A57,'Data transformed'!$A$5:$A$185,0),MATCH(BJ$4,'Data transformed'!$4:$4,0)-1)), (MIN(MAX(OFFSET('Data transformed'!$A$4,MATCH($A57,'Data transformed'!$A$5:$A$185,0),MATCH(BJ$4,'Data transformed'!$4:$4,0)-1),$O57),$P57)-$O57)/$Q57*100,"NA"))</f>
        <v>50</v>
      </c>
      <c r="BK57" s="104" t="n">
        <f aca="true">IF($L57="","",IF(ISNUMBER(OFFSET('Data transformed'!$A$4,MATCH($A57,'Data transformed'!$A$5:$A$185,0),MATCH(BK$4,'Data transformed'!$4:$4,0)-1)), (MIN(MAX(OFFSET('Data transformed'!$A$4,MATCH($A57,'Data transformed'!$A$5:$A$185,0),MATCH(BK$4,'Data transformed'!$4:$4,0)-1),$O57),$P57)-$O57)/$Q57*100,"NA"))</f>
        <v>100</v>
      </c>
      <c r="BL57" s="104" t="n">
        <f aca="true">IF($L57="","",IF(ISNUMBER(OFFSET('Data transformed'!$A$4,MATCH($A57,'Data transformed'!$A$5:$A$185,0),MATCH(BL$4,'Data transformed'!$4:$4,0)-1)), (MIN(MAX(OFFSET('Data transformed'!$A$4,MATCH($A57,'Data transformed'!$A$5:$A$185,0),MATCH(BL$4,'Data transformed'!$4:$4,0)-1),$O57),$P57)-$O57)/$Q57*100,"NA"))</f>
        <v>50</v>
      </c>
      <c r="BM57" s="104" t="n">
        <f aca="true">IF($L57="","",IF(ISNUMBER(OFFSET('Data transformed'!$A$4,MATCH($A57,'Data transformed'!$A$5:$A$185,0),MATCH(BM$4,'Data transformed'!$4:$4,0)-1)), (MIN(MAX(OFFSET('Data transformed'!$A$4,MATCH($A57,'Data transformed'!$A$5:$A$185,0),MATCH(BM$4,'Data transformed'!$4:$4,0)-1),$O57),$P57)-$O57)/$Q57*100,"NA"))</f>
        <v>50</v>
      </c>
      <c r="BN57" s="104" t="n">
        <f aca="true">IF($L57="","",IF(ISNUMBER(OFFSET('Data transformed'!$A$4,MATCH($A57,'Data transformed'!$A$5:$A$185,0),MATCH(BN$4,'Data transformed'!$4:$4,0)-1)), (MIN(MAX(OFFSET('Data transformed'!$A$4,MATCH($A57,'Data transformed'!$A$5:$A$185,0),MATCH(BN$4,'Data transformed'!$4:$4,0)-1),$O57),$P57)-$O57)/$Q57*100,"NA"))</f>
        <v>50</v>
      </c>
      <c r="BO57" s="104" t="n">
        <f aca="true">IF($L57="","",IF(ISNUMBER(OFFSET('Data transformed'!$A$4,MATCH($A57,'Data transformed'!$A$5:$A$185,0),MATCH(BO$4,'Data transformed'!$4:$4,0)-1)), (MIN(MAX(OFFSET('Data transformed'!$A$4,MATCH($A57,'Data transformed'!$A$5:$A$185,0),MATCH(BO$4,'Data transformed'!$4:$4,0)-1),$O57),$P57)-$O57)/$Q57*100,"NA"))</f>
        <v>100</v>
      </c>
      <c r="BP57" s="104" t="n">
        <f aca="true">IF($L57="","",IF(ISNUMBER(OFFSET('Data transformed'!$A$4,MATCH($A57,'Data transformed'!$A$5:$A$185,0),MATCH(BP$4,'Data transformed'!$4:$4,0)-1)), (MIN(MAX(OFFSET('Data transformed'!$A$4,MATCH($A57,'Data transformed'!$A$5:$A$185,0),MATCH(BP$4,'Data transformed'!$4:$4,0)-1),$O57),$P57)-$O57)/$Q57*100,"NA"))</f>
        <v>100</v>
      </c>
      <c r="BQ57" s="104" t="n">
        <f aca="true">IF($L57="","",IF(ISNUMBER(OFFSET('Data transformed'!$A$4,MATCH($A57,'Data transformed'!$A$5:$A$185,0),MATCH(BQ$4,'Data transformed'!$4:$4,0)-1)), (MIN(MAX(OFFSET('Data transformed'!$A$4,MATCH($A57,'Data transformed'!$A$5:$A$185,0),MATCH(BQ$4,'Data transformed'!$4:$4,0)-1),$O57),$P57)-$O57)/$Q57*100,"NA"))</f>
        <v>50</v>
      </c>
      <c r="BR57" s="104" t="n">
        <f aca="true">IF($L57="","",IF(ISNUMBER(OFFSET('Data transformed'!$A$4,MATCH($A57,'Data transformed'!$A$5:$A$185,0),MATCH(BR$4,'Data transformed'!$4:$4,0)-1)), (MIN(MAX(OFFSET('Data transformed'!$A$4,MATCH($A57,'Data transformed'!$A$5:$A$185,0),MATCH(BR$4,'Data transformed'!$4:$4,0)-1),$O57),$P57)-$O57)/$Q57*100,"NA"))</f>
        <v>50</v>
      </c>
      <c r="BS57" s="104" t="n">
        <f aca="true">IF($L57="","",IF(ISNUMBER(OFFSET('Data transformed'!$A$4,MATCH($A57,'Data transformed'!$A$5:$A$185,0),MATCH(BS$4,'Data transformed'!$4:$4,0)-1)), (MIN(MAX(OFFSET('Data transformed'!$A$4,MATCH($A57,'Data transformed'!$A$5:$A$185,0),MATCH(BS$4,'Data transformed'!$4:$4,0)-1),$O57),$P57)-$O57)/$Q57*100,"NA"))</f>
        <v>50</v>
      </c>
      <c r="BT57" s="104" t="n">
        <f aca="true">IF($L57="","",IF(ISNUMBER(OFFSET('Data transformed'!$A$4,MATCH($A57,'Data transformed'!$A$5:$A$185,0),MATCH(BT$4,'Data transformed'!$4:$4,0)-1)), (MIN(MAX(OFFSET('Data transformed'!$A$4,MATCH($A57,'Data transformed'!$A$5:$A$185,0),MATCH(BT$4,'Data transformed'!$4:$4,0)-1),$O57),$P57)-$O57)/$Q57*100,"NA"))</f>
        <v>100</v>
      </c>
      <c r="BU57" s="104" t="n">
        <f aca="true">IF($L57="","",IF(ISNUMBER(OFFSET('Data transformed'!$A$4,MATCH($A57,'Data transformed'!$A$5:$A$185,0),MATCH(BU$4,'Data transformed'!$4:$4,0)-1)), (MIN(MAX(OFFSET('Data transformed'!$A$4,MATCH($A57,'Data transformed'!$A$5:$A$185,0),MATCH(BU$4,'Data transformed'!$4:$4,0)-1),$O57),$P57)-$O57)/$Q57*100,"NA"))</f>
        <v>100</v>
      </c>
      <c r="BV57" s="104" t="n">
        <f aca="true">IF($L57="","",IF(ISNUMBER(OFFSET('Data transformed'!$A$4,MATCH($A57,'Data transformed'!$A$5:$A$185,0),MATCH(BV$4,'Data transformed'!$4:$4,0)-1)), (MIN(MAX(OFFSET('Data transformed'!$A$4,MATCH($A57,'Data transformed'!$A$5:$A$185,0),MATCH(BV$4,'Data transformed'!$4:$4,0)-1),$O57),$P57)-$O57)/$Q57*100,"NA"))</f>
        <v>100</v>
      </c>
      <c r="BW57" s="104" t="n">
        <f aca="true">IF($L57="","",IF(ISNUMBER(OFFSET('Data transformed'!$A$4,MATCH($A57,'Data transformed'!$A$5:$A$185,0),MATCH(BW$4,'Data transformed'!$4:$4,0)-1)), (MIN(MAX(OFFSET('Data transformed'!$A$4,MATCH($A57,'Data transformed'!$A$5:$A$185,0),MATCH(BW$4,'Data transformed'!$4:$4,0)-1),$O57),$P57)-$O57)/$Q57*100,"NA"))</f>
        <v>50</v>
      </c>
      <c r="BX57" s="104" t="n">
        <f aca="true">IF($L57="","",IF(ISNUMBER(OFFSET('Data transformed'!$A$4,MATCH($A57,'Data transformed'!$A$5:$A$185,0),MATCH(BX$4,'Data transformed'!$4:$4,0)-1)), (MIN(MAX(OFFSET('Data transformed'!$A$4,MATCH($A57,'Data transformed'!$A$5:$A$185,0),MATCH(BX$4,'Data transformed'!$4:$4,0)-1),$O57),$P57)-$O57)/$Q57*100,"NA"))</f>
        <v>100</v>
      </c>
      <c r="BY57" s="104" t="n">
        <f aca="true">IF($L57="","",IF(ISNUMBER(OFFSET('Data transformed'!$A$4,MATCH($A57,'Data transformed'!$A$5:$A$185,0),MATCH(BY$4,'Data transformed'!$4:$4,0)-1)), (MIN(MAX(OFFSET('Data transformed'!$A$4,MATCH($A57,'Data transformed'!$A$5:$A$185,0),MATCH(BY$4,'Data transformed'!$4:$4,0)-1),$O57),$P57)-$O57)/$Q57*100,"NA"))</f>
        <v>100</v>
      </c>
      <c r="BZ57" s="104" t="n">
        <f aca="true">IF($L57="","",IF(ISNUMBER(OFFSET('Data transformed'!$A$4,MATCH($A57,'Data transformed'!$A$5:$A$185,0),MATCH(BZ$4,'Data transformed'!$4:$4,0)-1)), (MIN(MAX(OFFSET('Data transformed'!$A$4,MATCH($A57,'Data transformed'!$A$5:$A$185,0),MATCH(BZ$4,'Data transformed'!$4:$4,0)-1),$O57),$P57)-$O57)/$Q57*100,"NA"))</f>
        <v>100</v>
      </c>
      <c r="CA57" s="104" t="n">
        <f aca="true">IF($L57="","",IF(ISNUMBER(OFFSET('Data transformed'!$A$4,MATCH($A57,'Data transformed'!$A$5:$A$185,0),MATCH(CA$4,'Data transformed'!$4:$4,0)-1)), (MIN(MAX(OFFSET('Data transformed'!$A$4,MATCH($A57,'Data transformed'!$A$5:$A$185,0),MATCH(CA$4,'Data transformed'!$4:$4,0)-1),$O57),$P57)-$O57)/$Q57*100,"NA"))</f>
        <v>50</v>
      </c>
      <c r="CB57" s="104" t="n">
        <f aca="true">IF($L57="","",IF(ISNUMBER(OFFSET('Data transformed'!$A$4,MATCH($A57,'Data transformed'!$A$5:$A$185,0),MATCH(CB$4,'Data transformed'!$4:$4,0)-1)), (MIN(MAX(OFFSET('Data transformed'!$A$4,MATCH($A57,'Data transformed'!$A$5:$A$185,0),MATCH(CB$4,'Data transformed'!$4:$4,0)-1),$O57),$P57)-$O57)/$Q57*100,"NA"))</f>
        <v>50</v>
      </c>
      <c r="CC57" s="104" t="n">
        <f aca="true">IF($L57="","",IF(ISNUMBER(OFFSET('Data transformed'!$A$4,MATCH($A57,'Data transformed'!$A$5:$A$185,0),MATCH(CC$4,'Data transformed'!$4:$4,0)-1)), (MIN(MAX(OFFSET('Data transformed'!$A$4,MATCH($A57,'Data transformed'!$A$5:$A$185,0),MATCH(CC$4,'Data transformed'!$4:$4,0)-1),$O57),$P57)-$O57)/$Q57*100,"NA"))</f>
        <v>100</v>
      </c>
      <c r="CD57" s="104" t="n">
        <f aca="true">IF($L57="","",IF(ISNUMBER(OFFSET('Data transformed'!$A$4,MATCH($A57,'Data transformed'!$A$5:$A$185,0),MATCH(CD$4,'Data transformed'!$4:$4,0)-1)), (MIN(MAX(OFFSET('Data transformed'!$A$4,MATCH($A57,'Data transformed'!$A$5:$A$185,0),MATCH(CD$4,'Data transformed'!$4:$4,0)-1),$O57),$P57)-$O57)/$Q57*100,"NA"))</f>
        <v>50</v>
      </c>
      <c r="CE57" s="104" t="n">
        <f aca="true">IF($L57="","",IF(ISNUMBER(OFFSET('Data transformed'!$A$4,MATCH($A57,'Data transformed'!$A$5:$A$185,0),MATCH(CE$4,'Data transformed'!$4:$4,0)-1)), (MIN(MAX(OFFSET('Data transformed'!$A$4,MATCH($A57,'Data transformed'!$A$5:$A$185,0),MATCH(CE$4,'Data transformed'!$4:$4,0)-1),$O57),$P57)-$O57)/$Q57*100,"NA"))</f>
        <v>100</v>
      </c>
      <c r="CF57" s="104" t="n">
        <f aca="true">IF($L57="","",IF(ISNUMBER(OFFSET('Data transformed'!$A$4,MATCH($A57,'Data transformed'!$A$5:$A$185,0),MATCH(CF$4,'Data transformed'!$4:$4,0)-1)), (MIN(MAX(OFFSET('Data transformed'!$A$4,MATCH($A57,'Data transformed'!$A$5:$A$185,0),MATCH(CF$4,'Data transformed'!$4:$4,0)-1),$O57),$P57)-$O57)/$Q57*100,"NA"))</f>
        <v>50</v>
      </c>
      <c r="CG57" s="104" t="n">
        <f aca="true">IF($L57="","",IF(ISNUMBER(OFFSET('Data transformed'!$A$4,MATCH($A57,'Data transformed'!$A$5:$A$185,0),MATCH(CG$4,'Data transformed'!$4:$4,0)-1)), (MIN(MAX(OFFSET('Data transformed'!$A$4,MATCH($A57,'Data transformed'!$A$5:$A$185,0),MATCH(CG$4,'Data transformed'!$4:$4,0)-1),$O57),$P57)-$O57)/$Q57*100,"NA"))</f>
        <v>50</v>
      </c>
      <c r="CH57" s="104" t="n">
        <f aca="true">IF($L57="","",IF(ISNUMBER(OFFSET('Data transformed'!$A$4,MATCH($A57,'Data transformed'!$A$5:$A$185,0),MATCH(CH$4,'Data transformed'!$4:$4,0)-1)), (MIN(MAX(OFFSET('Data transformed'!$A$4,MATCH($A57,'Data transformed'!$A$5:$A$185,0),MATCH(CH$4,'Data transformed'!$4:$4,0)-1),$O57),$P57)-$O57)/$Q57*100,"NA"))</f>
        <v>50</v>
      </c>
      <c r="CI57" s="104" t="n">
        <f aca="true">IF($L57="","",IF(ISNUMBER(OFFSET('Data transformed'!$A$4,MATCH($A57,'Data transformed'!$A$5:$A$185,0),MATCH(CI$4,'Data transformed'!$4:$4,0)-1)), (MIN(MAX(OFFSET('Data transformed'!$A$4,MATCH($A57,'Data transformed'!$A$5:$A$185,0),MATCH(CI$4,'Data transformed'!$4:$4,0)-1),$O57),$P57)-$O57)/$Q57*100,"NA"))</f>
        <v>100</v>
      </c>
      <c r="CJ57" s="104" t="n">
        <f aca="true">IF($L57="","",IF(ISNUMBER(OFFSET('Data transformed'!$A$4,MATCH($A57,'Data transformed'!$A$5:$A$185,0),MATCH(CJ$4,'Data transformed'!$4:$4,0)-1)), (MIN(MAX(OFFSET('Data transformed'!$A$4,MATCH($A57,'Data transformed'!$A$5:$A$185,0),MATCH(CJ$4,'Data transformed'!$4:$4,0)-1),$O57),$P57)-$O57)/$Q57*100,"NA"))</f>
        <v>50</v>
      </c>
      <c r="CK57" s="104" t="n">
        <f aca="true">IF($L57="","",IF(ISNUMBER(OFFSET('Data transformed'!$A$4,MATCH($A57,'Data transformed'!$A$5:$A$185,0),MATCH(CK$4,'Data transformed'!$4:$4,0)-1)), (MIN(MAX(OFFSET('Data transformed'!$A$4,MATCH($A57,'Data transformed'!$A$5:$A$185,0),MATCH(CK$4,'Data transformed'!$4:$4,0)-1),$O57),$P57)-$O57)/$Q57*100,"NA"))</f>
        <v>50</v>
      </c>
      <c r="CL57" s="104" t="n">
        <f aca="true">IF($L57="","",IF(ISNUMBER(OFFSET('Data transformed'!$A$4,MATCH($A57,'Data transformed'!$A$5:$A$185,0),MATCH(CL$4,'Data transformed'!$4:$4,0)-1)), (MIN(MAX(OFFSET('Data transformed'!$A$4,MATCH($A57,'Data transformed'!$A$5:$A$185,0),MATCH(CL$4,'Data transformed'!$4:$4,0)-1),$O57),$P57)-$O57)/$Q57*100,"NA"))</f>
        <v>50</v>
      </c>
      <c r="CM57" s="104" t="n">
        <f aca="true">IF($L57="","",IF(ISNUMBER(OFFSET('Data transformed'!$A$4,MATCH($A57,'Data transformed'!$A$5:$A$185,0),MATCH(CM$4,'Data transformed'!$4:$4,0)-1)), (MIN(MAX(OFFSET('Data transformed'!$A$4,MATCH($A57,'Data transformed'!$A$5:$A$185,0),MATCH(CM$4,'Data transformed'!$4:$4,0)-1),$O57),$P57)-$O57)/$Q57*100,"NA"))</f>
        <v>100</v>
      </c>
      <c r="CN57" s="104" t="n">
        <f aca="true">IF($L57="","",IF(ISNUMBER(OFFSET('Data transformed'!$A$4,MATCH($A57,'Data transformed'!$A$5:$A$185,0),MATCH(CN$4,'Data transformed'!$4:$4,0)-1)), (MIN(MAX(OFFSET('Data transformed'!$A$4,MATCH($A57,'Data transformed'!$A$5:$A$185,0),MATCH(CN$4,'Data transformed'!$4:$4,0)-1),$O57),$P57)-$O57)/$Q57*100,"NA"))</f>
        <v>50</v>
      </c>
      <c r="CO57" s="104" t="n">
        <f aca="true">IF($L57="","",IF(ISNUMBER(OFFSET('Data transformed'!$A$4,MATCH($A57,'Data transformed'!$A$5:$A$185,0),MATCH(CO$4,'Data transformed'!$4:$4,0)-1)), (MIN(MAX(OFFSET('Data transformed'!$A$4,MATCH($A57,'Data transformed'!$A$5:$A$185,0),MATCH(CO$4,'Data transformed'!$4:$4,0)-1),$O57),$P57)-$O57)/$Q57*100,"NA"))</f>
        <v>0</v>
      </c>
      <c r="CP57" s="104" t="n">
        <f aca="true">IF($L57="","",IF(ISNUMBER(OFFSET('Data transformed'!$A$4,MATCH($A57,'Data transformed'!$A$5:$A$185,0),MATCH(CP$4,'Data transformed'!$4:$4,0)-1)), (MIN(MAX(OFFSET('Data transformed'!$A$4,MATCH($A57,'Data transformed'!$A$5:$A$185,0),MATCH(CP$4,'Data transformed'!$4:$4,0)-1),$O57),$P57)-$O57)/$Q57*100,"NA"))</f>
        <v>50</v>
      </c>
      <c r="CQ57" s="104" t="n">
        <f aca="true">IF($L57="","",IF(ISNUMBER(OFFSET('Data transformed'!$A$4,MATCH($A57,'Data transformed'!$A$5:$A$185,0),MATCH(CQ$4,'Data transformed'!$4:$4,0)-1)), (MIN(MAX(OFFSET('Data transformed'!$A$4,MATCH($A57,'Data transformed'!$A$5:$A$185,0),MATCH(CQ$4,'Data transformed'!$4:$4,0)-1),$O57),$P57)-$O57)/$Q57*100,"NA"))</f>
        <v>100</v>
      </c>
      <c r="CR57" s="104" t="n">
        <f aca="true">IF($L57="","",IF(ISNUMBER(OFFSET('Data transformed'!$A$4,MATCH($A57,'Data transformed'!$A$5:$A$185,0),MATCH(CR$4,'Data transformed'!$4:$4,0)-1)), (MIN(MAX(OFFSET('Data transformed'!$A$4,MATCH($A57,'Data transformed'!$A$5:$A$185,0),MATCH(CR$4,'Data transformed'!$4:$4,0)-1),$O57),$P57)-$O57)/$Q57*100,"NA"))</f>
        <v>100</v>
      </c>
      <c r="CS57" s="104" t="n">
        <f aca="true">IF($L57="","",IF(ISNUMBER(OFFSET('Data transformed'!$A$4,MATCH($A57,'Data transformed'!$A$5:$A$185,0),MATCH(CS$4,'Data transformed'!$4:$4,0)-1)), (MIN(MAX(OFFSET('Data transformed'!$A$4,MATCH($A57,'Data transformed'!$A$5:$A$185,0),MATCH(CS$4,'Data transformed'!$4:$4,0)-1),$O57),$P57)-$O57)/$Q57*100,"NA"))</f>
        <v>100</v>
      </c>
      <c r="CT57" s="104" t="n">
        <f aca="true">IF($L57="","",IF(ISNUMBER(OFFSET('Data transformed'!$A$4,MATCH($A57,'Data transformed'!$A$5:$A$185,0),MATCH(CT$4,'Data transformed'!$4:$4,0)-1)), (MIN(MAX(OFFSET('Data transformed'!$A$4,MATCH($A57,'Data transformed'!$A$5:$A$185,0),MATCH(CT$4,'Data transformed'!$4:$4,0)-1),$O57),$P57)-$O57)/$Q57*100,"NA"))</f>
        <v>50</v>
      </c>
      <c r="CU57" s="104" t="n">
        <f aca="true">IF($L57="","",IF(ISNUMBER(OFFSET('Data transformed'!$A$4,MATCH($A57,'Data transformed'!$A$5:$A$185,0),MATCH(CU$4,'Data transformed'!$4:$4,0)-1)), (MIN(MAX(OFFSET('Data transformed'!$A$4,MATCH($A57,'Data transformed'!$A$5:$A$185,0),MATCH(CU$4,'Data transformed'!$4:$4,0)-1),$O57),$P57)-$O57)/$Q57*100,"NA"))</f>
        <v>0</v>
      </c>
      <c r="CV57" s="104" t="n">
        <f aca="true">IF($L57="","",IF(ISNUMBER(OFFSET('Data transformed'!$A$4,MATCH($A57,'Data transformed'!$A$5:$A$185,0),MATCH(CV$4,'Data transformed'!$4:$4,0)-1)), (MIN(MAX(OFFSET('Data transformed'!$A$4,MATCH($A57,'Data transformed'!$A$5:$A$185,0),MATCH(CV$4,'Data transformed'!$4:$4,0)-1),$O57),$P57)-$O57)/$Q57*100,"NA"))</f>
        <v>50</v>
      </c>
      <c r="CW57" s="104" t="n">
        <f aca="true">IF($L57="","",IF(ISNUMBER(OFFSET('Data transformed'!$A$4,MATCH($A57,'Data transformed'!$A$5:$A$185,0),MATCH(CW$4,'Data transformed'!$4:$4,0)-1)), (MIN(MAX(OFFSET('Data transformed'!$A$4,MATCH($A57,'Data transformed'!$A$5:$A$185,0),MATCH(CW$4,'Data transformed'!$4:$4,0)-1),$O57),$P57)-$O57)/$Q57*100,"NA"))</f>
        <v>100</v>
      </c>
    </row>
    <row r="58" s="103" customFormat="true" ht="15.5" hidden="false" customHeight="false" outlineLevel="0" collapsed="false">
      <c r="A58" s="107" t="n">
        <v>2223</v>
      </c>
      <c r="B58" s="107" t="n">
        <v>4</v>
      </c>
      <c r="C58" s="103" t="str">
        <f aca="true">IF(ISBLANK(OFFSET('outliers treatment'!$A$3,MATCH($A58,'outliers treatment'!$A$4:$A$154,0),MATCH(C$4,'outliers treatment'!$4:$4,0)-1)),"",OFFSET('outliers treatment'!$A$3,MATCH($A58,'outliers treatment'!$A$4:$A$154,0),MATCH(C$4,'outliers treatment'!$4:$4,0)-1))</f>
        <v/>
      </c>
      <c r="D58" s="103" t="str">
        <f aca="true">IF(ISBLANK(OFFSET('outliers treatment'!$A$3,MATCH($A58,'outliers treatment'!$A$4:$A$154,0),MATCH(D$4,'outliers treatment'!$4:$4,0)-1)),"",OFFSET('outliers treatment'!$A$3,MATCH($A58,'outliers treatment'!$A$4:$A$154,0),MATCH(D$4,'outliers treatment'!$4:$4,0)-1))</f>
        <v>Levels of participation in ISO's committee on safety as toys (proxy for product safety) </v>
      </c>
      <c r="E58" s="103" t="str">
        <f aca="true">IF(ISBLANK(OFFSET('outliers treatment'!$A$3,MATCH($A58,'outliers treatment'!$A$4:$A$154,0),MATCH(E$4,'outliers treatment'!$4:$4,0)-1)),"",OFFSET('outliers treatment'!$A$3,MATCH($A58,'outliers treatment'!$A$4:$A$154,0),MATCH(E$4,'outliers treatment'!$4:$4,0)-1))</f>
        <v/>
      </c>
      <c r="F58" s="103" t="str">
        <f aca="true">IF(ISBLANK(OFFSET('outliers treatment'!$A$3,MATCH($A58,'outliers treatment'!$A$4:$A$154,0),MATCH(F$4,'outliers treatment'!$4:$4,0)-1)),"",OFFSET('outliers treatment'!$A$3,MATCH($A58,'outliers treatment'!$A$4:$A$154,0),MATCH(F$4,'outliers treatment'!$4:$4,0)-1))</f>
        <v/>
      </c>
      <c r="G58" s="103" t="str">
        <f aca="true">IF(ISBLANK(OFFSET('outliers treatment'!$A$3,MATCH($A58,'outliers treatment'!$A$4:$A$154,0),MATCH(G$4,'outliers treatment'!$4:$4,0)-1)),"",OFFSET('outliers treatment'!$A$3,MATCH($A58,'outliers treatment'!$A$4:$A$154,0),MATCH(G$4,'outliers treatment'!$4:$4,0)-1))</f>
        <v/>
      </c>
      <c r="H58" s="103" t="str">
        <f aca="true">IF(ISBLANK(OFFSET('outliers treatment'!$A$3,MATCH($A58,'outliers treatment'!$A$4:$A$154,0),MATCH(H$4,'outliers treatment'!$4:$4,0)-1)),"",OFFSET('outliers treatment'!$A$3,MATCH($A58,'outliers treatment'!$A$4:$A$154,0),MATCH(H$4,'outliers treatment'!$4:$4,0)-1))</f>
        <v/>
      </c>
      <c r="I58" s="103" t="str">
        <f aca="true">IF(ISBLANK(OFFSET('outliers treatment'!$A$3,MATCH($A58,'outliers treatment'!$A$4:$A$154,0),MATCH(I$4,'outliers treatment'!$4:$4,0)-1)),"",OFFSET('outliers treatment'!$A$3,MATCH($A58,'outliers treatment'!$A$4:$A$154,0),MATCH(I$4,'outliers treatment'!$4:$4,0)-1))</f>
        <v/>
      </c>
      <c r="J58" s="104" t="n">
        <f aca="false" t="array" ref="J58:J58">MIN(IF(ISNUMBER(V58:CW58),V58:CW58))</f>
        <v>0</v>
      </c>
      <c r="K58" s="103" t="n">
        <f aca="false" t="array" ref="K58:K58">MAX(IF(ISNUMBER(V58:CW58),V58:CW58))</f>
        <v>100</v>
      </c>
      <c r="L58" s="103" t="n">
        <f aca="true">IF(ISBLANK(OFFSET('outliers treatment'!$A$3,MATCH($A58,'outliers treatment'!$A$4:$A$154,0),MATCH(L$4,'outliers treatment'!$4:$4,0)-1)),"",OFFSET('outliers treatment'!$A$3,MATCH($A58,'outliers treatment'!$A$4:$A$154,0),MATCH(L$4,'outliers treatment'!$4:$4,0)-1))</f>
        <v>0</v>
      </c>
      <c r="M58" s="103" t="n">
        <f aca="true">IF(ISBLANK(OFFSET('outliers treatment'!$A$3,MATCH($A58,'outliers treatment'!$A$4:$A$154,0),MATCH(M$4,'outliers treatment'!$4:$4,0)-1)),"",OFFSET('outliers treatment'!$A$3,MATCH($A58,'outliers treatment'!$A$4:$A$154,0),MATCH(M$4,'outliers treatment'!$4:$4,0)-1))</f>
        <v>2</v>
      </c>
      <c r="N58" s="103" t="n">
        <f aca="true">IF(ISBLANK(OFFSET('outliers treatment'!$A$3,MATCH($A58,'outliers treatment'!$A$4:$A$154,0),MATCH(N$4,'outliers treatment'!$4:$4,0)-1)),"",OFFSET('outliers treatment'!$A$3,MATCH($A58,'outliers treatment'!$A$4:$A$154,0),MATCH(N$4,'outliers treatment'!$4:$4,0)-1))</f>
        <v>2</v>
      </c>
      <c r="O58" s="103" t="n">
        <f aca="true">IF(ISBLANK(OFFSET('outliers treatment'!$A$3,MATCH($A58,'outliers treatment'!$A$4:$A$154,0),MATCH(O$4,'outliers treatment'!$4:$4,0)-1)),"",OFFSET('outliers treatment'!$A$3,MATCH($A58,'outliers treatment'!$A$4:$A$154,0),MATCH(O$4,'outliers treatment'!$4:$4,0)-1))</f>
        <v>0</v>
      </c>
      <c r="P58" s="103" t="n">
        <f aca="true">IF(ISBLANK(OFFSET('outliers treatment'!$A$3,MATCH($A58,'outliers treatment'!$A$4:$A$154,0),MATCH(P$4,'outliers treatment'!$4:$4,0)-1)),"",OFFSET('outliers treatment'!$A$3,MATCH($A58,'outliers treatment'!$A$4:$A$154,0),MATCH(P$4,'outliers treatment'!$4:$4,0)-1))</f>
        <v>2</v>
      </c>
      <c r="Q58" s="103" t="n">
        <f aca="false">IFERROR(P58-O58,"")</f>
        <v>2</v>
      </c>
      <c r="R58" s="105" t="n">
        <f aca="false" t="array" ref="R58:R58">IFERROR(SKEW(IF(ISNUMBER(V58:CW58),V58:CW58,"")),"")</f>
        <v>0.597871800242215</v>
      </c>
      <c r="S58" s="103" t="n">
        <v>0</v>
      </c>
      <c r="T58" s="103" t="n">
        <v>1</v>
      </c>
      <c r="U58" s="106" t="n">
        <f aca="false" t="array" ref="U58:U58">IF(B58&lt;4,"",1-IFERROR(SUM(ISNUMBER(V58:CW58)*(1-$V$3:$CW$3))/COUNTIF($V$3:$CW$3,0),0))</f>
        <v>0</v>
      </c>
      <c r="V58" s="104" t="n">
        <f aca="true">IF($L58="","",IF(ISNUMBER(OFFSET('Data transformed'!$A$4,MATCH($A58,'Data transformed'!$A$5:$A$185,0),MATCH(V$4,'Data transformed'!$4:$4,0)-1)), (MIN(MAX(OFFSET('Data transformed'!$A$4,MATCH($A58,'Data transformed'!$A$5:$A$185,0),MATCH(V$4,'Data transformed'!$4:$4,0)-1),$O58),$P58)-$O58)/$Q58*100,"NA"))</f>
        <v>50</v>
      </c>
      <c r="W58" s="104" t="n">
        <f aca="true">IF($L58="","",IF(ISNUMBER(OFFSET('Data transformed'!$A$4,MATCH($A58,'Data transformed'!$A$5:$A$185,0),MATCH(W$4,'Data transformed'!$4:$4,0)-1)), (MIN(MAX(OFFSET('Data transformed'!$A$4,MATCH($A58,'Data transformed'!$A$5:$A$185,0),MATCH(W$4,'Data transformed'!$4:$4,0)-1),$O58),$P58)-$O58)/$Q58*100,"NA"))</f>
        <v>100</v>
      </c>
      <c r="X58" s="104" t="n">
        <f aca="true">IF($L58="","",IF(ISNUMBER(OFFSET('Data transformed'!$A$4,MATCH($A58,'Data transformed'!$A$5:$A$185,0),MATCH(X$4,'Data transformed'!$4:$4,0)-1)), (MIN(MAX(OFFSET('Data transformed'!$A$4,MATCH($A58,'Data transformed'!$A$5:$A$185,0),MATCH(X$4,'Data transformed'!$4:$4,0)-1),$O58),$P58)-$O58)/$Q58*100,"NA"))</f>
        <v>50</v>
      </c>
      <c r="Y58" s="104" t="n">
        <f aca="true">IF($L58="","",IF(ISNUMBER(OFFSET('Data transformed'!$A$4,MATCH($A58,'Data transformed'!$A$5:$A$185,0),MATCH(Y$4,'Data transformed'!$4:$4,0)-1)), (MIN(MAX(OFFSET('Data transformed'!$A$4,MATCH($A58,'Data transformed'!$A$5:$A$185,0),MATCH(Y$4,'Data transformed'!$4:$4,0)-1),$O58),$P58)-$O58)/$Q58*100,"NA"))</f>
        <v>100</v>
      </c>
      <c r="Z58" s="104" t="n">
        <f aca="true">IF($L58="","",IF(ISNUMBER(OFFSET('Data transformed'!$A$4,MATCH($A58,'Data transformed'!$A$5:$A$185,0),MATCH(Z$4,'Data transformed'!$4:$4,0)-1)), (MIN(MAX(OFFSET('Data transformed'!$A$4,MATCH($A58,'Data transformed'!$A$5:$A$185,0),MATCH(Z$4,'Data transformed'!$4:$4,0)-1),$O58),$P58)-$O58)/$Q58*100,"NA"))</f>
        <v>0</v>
      </c>
      <c r="AA58" s="104" t="n">
        <f aca="true">IF($L58="","",IF(ISNUMBER(OFFSET('Data transformed'!$A$4,MATCH($A58,'Data transformed'!$A$5:$A$185,0),MATCH(AA$4,'Data transformed'!$4:$4,0)-1)), (MIN(MAX(OFFSET('Data transformed'!$A$4,MATCH($A58,'Data transformed'!$A$5:$A$185,0),MATCH(AA$4,'Data transformed'!$4:$4,0)-1),$O58),$P58)-$O58)/$Q58*100,"NA"))</f>
        <v>0</v>
      </c>
      <c r="AB58" s="104" t="n">
        <f aca="true">IF($L58="","",IF(ISNUMBER(OFFSET('Data transformed'!$A$4,MATCH($A58,'Data transformed'!$A$5:$A$185,0),MATCH(AB$4,'Data transformed'!$4:$4,0)-1)), (MIN(MAX(OFFSET('Data transformed'!$A$4,MATCH($A58,'Data transformed'!$A$5:$A$185,0),MATCH(AB$4,'Data transformed'!$4:$4,0)-1),$O58),$P58)-$O58)/$Q58*100,"NA"))</f>
        <v>100</v>
      </c>
      <c r="AC58" s="104" t="n">
        <f aca="true">IF($L58="","",IF(ISNUMBER(OFFSET('Data transformed'!$A$4,MATCH($A58,'Data transformed'!$A$5:$A$185,0),MATCH(AC$4,'Data transformed'!$4:$4,0)-1)), (MIN(MAX(OFFSET('Data transformed'!$A$4,MATCH($A58,'Data transformed'!$A$5:$A$185,0),MATCH(AC$4,'Data transformed'!$4:$4,0)-1),$O58),$P58)-$O58)/$Q58*100,"NA"))</f>
        <v>100</v>
      </c>
      <c r="AD58" s="104" t="n">
        <f aca="true">IF($L58="","",IF(ISNUMBER(OFFSET('Data transformed'!$A$4,MATCH($A58,'Data transformed'!$A$5:$A$185,0),MATCH(AD$4,'Data transformed'!$4:$4,0)-1)), (MIN(MAX(OFFSET('Data transformed'!$A$4,MATCH($A58,'Data transformed'!$A$5:$A$185,0),MATCH(AD$4,'Data transformed'!$4:$4,0)-1),$O58),$P58)-$O58)/$Q58*100,"NA"))</f>
        <v>50</v>
      </c>
      <c r="AE58" s="104" t="n">
        <f aca="true">IF($L58="","",IF(ISNUMBER(OFFSET('Data transformed'!$A$4,MATCH($A58,'Data transformed'!$A$5:$A$185,0),MATCH(AE$4,'Data transformed'!$4:$4,0)-1)), (MIN(MAX(OFFSET('Data transformed'!$A$4,MATCH($A58,'Data transformed'!$A$5:$A$185,0),MATCH(AE$4,'Data transformed'!$4:$4,0)-1),$O58),$P58)-$O58)/$Q58*100,"NA"))</f>
        <v>50</v>
      </c>
      <c r="AF58" s="104" t="n">
        <f aca="true">IF($L58="","",IF(ISNUMBER(OFFSET('Data transformed'!$A$4,MATCH($A58,'Data transformed'!$A$5:$A$185,0),MATCH(AF$4,'Data transformed'!$4:$4,0)-1)), (MIN(MAX(OFFSET('Data transformed'!$A$4,MATCH($A58,'Data transformed'!$A$5:$A$185,0),MATCH(AF$4,'Data transformed'!$4:$4,0)-1),$O58),$P58)-$O58)/$Q58*100,"NA"))</f>
        <v>100</v>
      </c>
      <c r="AG58" s="104" t="n">
        <f aca="true">IF($L58="","",IF(ISNUMBER(OFFSET('Data transformed'!$A$4,MATCH($A58,'Data transformed'!$A$5:$A$185,0),MATCH(AG$4,'Data transformed'!$4:$4,0)-1)), (MIN(MAX(OFFSET('Data transformed'!$A$4,MATCH($A58,'Data transformed'!$A$5:$A$185,0),MATCH(AG$4,'Data transformed'!$4:$4,0)-1),$O58),$P58)-$O58)/$Q58*100,"NA"))</f>
        <v>0</v>
      </c>
      <c r="AH58" s="104" t="n">
        <f aca="true">IF($L58="","",IF(ISNUMBER(OFFSET('Data transformed'!$A$4,MATCH($A58,'Data transformed'!$A$5:$A$185,0),MATCH(AH$4,'Data transformed'!$4:$4,0)-1)), (MIN(MAX(OFFSET('Data transformed'!$A$4,MATCH($A58,'Data transformed'!$A$5:$A$185,0),MATCH(AH$4,'Data transformed'!$4:$4,0)-1),$O58),$P58)-$O58)/$Q58*100,"NA"))</f>
        <v>0</v>
      </c>
      <c r="AI58" s="104" t="n">
        <f aca="true">IF($L58="","",IF(ISNUMBER(OFFSET('Data transformed'!$A$4,MATCH($A58,'Data transformed'!$A$5:$A$185,0),MATCH(AI$4,'Data transformed'!$4:$4,0)-1)), (MIN(MAX(OFFSET('Data transformed'!$A$4,MATCH($A58,'Data transformed'!$A$5:$A$185,0),MATCH(AI$4,'Data transformed'!$4:$4,0)-1),$O58),$P58)-$O58)/$Q58*100,"NA"))</f>
        <v>0</v>
      </c>
      <c r="AJ58" s="104" t="n">
        <f aca="true">IF($L58="","",IF(ISNUMBER(OFFSET('Data transformed'!$A$4,MATCH($A58,'Data transformed'!$A$5:$A$185,0),MATCH(AJ$4,'Data transformed'!$4:$4,0)-1)), (MIN(MAX(OFFSET('Data transformed'!$A$4,MATCH($A58,'Data transformed'!$A$5:$A$185,0),MATCH(AJ$4,'Data transformed'!$4:$4,0)-1),$O58),$P58)-$O58)/$Q58*100,"NA"))</f>
        <v>0</v>
      </c>
      <c r="AK58" s="104" t="n">
        <f aca="true">IF($L58="","",IF(ISNUMBER(OFFSET('Data transformed'!$A$4,MATCH($A58,'Data transformed'!$A$5:$A$185,0),MATCH(AK$4,'Data transformed'!$4:$4,0)-1)), (MIN(MAX(OFFSET('Data transformed'!$A$4,MATCH($A58,'Data transformed'!$A$5:$A$185,0),MATCH(AK$4,'Data transformed'!$4:$4,0)-1),$O58),$P58)-$O58)/$Q58*100,"NA"))</f>
        <v>0</v>
      </c>
      <c r="AL58" s="104" t="n">
        <f aca="true">IF($L58="","",IF(ISNUMBER(OFFSET('Data transformed'!$A$4,MATCH($A58,'Data transformed'!$A$5:$A$185,0),MATCH(AL$4,'Data transformed'!$4:$4,0)-1)), (MIN(MAX(OFFSET('Data transformed'!$A$4,MATCH($A58,'Data transformed'!$A$5:$A$185,0),MATCH(AL$4,'Data transformed'!$4:$4,0)-1),$O58),$P58)-$O58)/$Q58*100,"NA"))</f>
        <v>100</v>
      </c>
      <c r="AM58" s="104" t="n">
        <f aca="true">IF($L58="","",IF(ISNUMBER(OFFSET('Data transformed'!$A$4,MATCH($A58,'Data transformed'!$A$5:$A$185,0),MATCH(AM$4,'Data transformed'!$4:$4,0)-1)), (MIN(MAX(OFFSET('Data transformed'!$A$4,MATCH($A58,'Data transformed'!$A$5:$A$185,0),MATCH(AM$4,'Data transformed'!$4:$4,0)-1),$O58),$P58)-$O58)/$Q58*100,"NA"))</f>
        <v>100</v>
      </c>
      <c r="AN58" s="104" t="n">
        <f aca="true">IF($L58="","",IF(ISNUMBER(OFFSET('Data transformed'!$A$4,MATCH($A58,'Data transformed'!$A$5:$A$185,0),MATCH(AN$4,'Data transformed'!$4:$4,0)-1)), (MIN(MAX(OFFSET('Data transformed'!$A$4,MATCH($A58,'Data transformed'!$A$5:$A$185,0),MATCH(AN$4,'Data transformed'!$4:$4,0)-1),$O58),$P58)-$O58)/$Q58*100,"NA"))</f>
        <v>0</v>
      </c>
      <c r="AO58" s="104" t="n">
        <f aca="true">IF($L58="","",IF(ISNUMBER(OFFSET('Data transformed'!$A$4,MATCH($A58,'Data transformed'!$A$5:$A$185,0),MATCH(AO$4,'Data transformed'!$4:$4,0)-1)), (MIN(MAX(OFFSET('Data transformed'!$A$4,MATCH($A58,'Data transformed'!$A$5:$A$185,0),MATCH(AO$4,'Data transformed'!$4:$4,0)-1),$O58),$P58)-$O58)/$Q58*100,"NA"))</f>
        <v>50</v>
      </c>
      <c r="AP58" s="104" t="n">
        <f aca="true">IF($L58="","",IF(ISNUMBER(OFFSET('Data transformed'!$A$4,MATCH($A58,'Data transformed'!$A$5:$A$185,0),MATCH(AP$4,'Data transformed'!$4:$4,0)-1)), (MIN(MAX(OFFSET('Data transformed'!$A$4,MATCH($A58,'Data transformed'!$A$5:$A$185,0),MATCH(AP$4,'Data transformed'!$4:$4,0)-1),$O58),$P58)-$O58)/$Q58*100,"NA"))</f>
        <v>0</v>
      </c>
      <c r="AQ58" s="104" t="n">
        <f aca="true">IF($L58="","",IF(ISNUMBER(OFFSET('Data transformed'!$A$4,MATCH($A58,'Data transformed'!$A$5:$A$185,0),MATCH(AQ$4,'Data transformed'!$4:$4,0)-1)), (MIN(MAX(OFFSET('Data transformed'!$A$4,MATCH($A58,'Data transformed'!$A$5:$A$185,0),MATCH(AQ$4,'Data transformed'!$4:$4,0)-1),$O58),$P58)-$O58)/$Q58*100,"NA"))</f>
        <v>100</v>
      </c>
      <c r="AR58" s="104" t="n">
        <f aca="true">IF($L58="","",IF(ISNUMBER(OFFSET('Data transformed'!$A$4,MATCH($A58,'Data transformed'!$A$5:$A$185,0),MATCH(AR$4,'Data transformed'!$4:$4,0)-1)), (MIN(MAX(OFFSET('Data transformed'!$A$4,MATCH($A58,'Data transformed'!$A$5:$A$185,0),MATCH(AR$4,'Data transformed'!$4:$4,0)-1),$O58),$P58)-$O58)/$Q58*100,"NA"))</f>
        <v>50</v>
      </c>
      <c r="AS58" s="104" t="n">
        <f aca="true">IF($L58="","",IF(ISNUMBER(OFFSET('Data transformed'!$A$4,MATCH($A58,'Data transformed'!$A$5:$A$185,0),MATCH(AS$4,'Data transformed'!$4:$4,0)-1)), (MIN(MAX(OFFSET('Data transformed'!$A$4,MATCH($A58,'Data transformed'!$A$5:$A$185,0),MATCH(AS$4,'Data transformed'!$4:$4,0)-1),$O58),$P58)-$O58)/$Q58*100,"NA"))</f>
        <v>0</v>
      </c>
      <c r="AT58" s="104" t="n">
        <f aca="true">IF($L58="","",IF(ISNUMBER(OFFSET('Data transformed'!$A$4,MATCH($A58,'Data transformed'!$A$5:$A$185,0),MATCH(AT$4,'Data transformed'!$4:$4,0)-1)), (MIN(MAX(OFFSET('Data transformed'!$A$4,MATCH($A58,'Data transformed'!$A$5:$A$185,0),MATCH(AT$4,'Data transformed'!$4:$4,0)-1),$O58),$P58)-$O58)/$Q58*100,"NA"))</f>
        <v>100</v>
      </c>
      <c r="AU58" s="104" t="n">
        <f aca="true">IF($L58="","",IF(ISNUMBER(OFFSET('Data transformed'!$A$4,MATCH($A58,'Data transformed'!$A$5:$A$185,0),MATCH(AU$4,'Data transformed'!$4:$4,0)-1)), (MIN(MAX(OFFSET('Data transformed'!$A$4,MATCH($A58,'Data transformed'!$A$5:$A$185,0),MATCH(AU$4,'Data transformed'!$4:$4,0)-1),$O58),$P58)-$O58)/$Q58*100,"NA"))</f>
        <v>100</v>
      </c>
      <c r="AV58" s="104" t="n">
        <f aca="true">IF($L58="","",IF(ISNUMBER(OFFSET('Data transformed'!$A$4,MATCH($A58,'Data transformed'!$A$5:$A$185,0),MATCH(AV$4,'Data transformed'!$4:$4,0)-1)), (MIN(MAX(OFFSET('Data transformed'!$A$4,MATCH($A58,'Data transformed'!$A$5:$A$185,0),MATCH(AV$4,'Data transformed'!$4:$4,0)-1),$O58),$P58)-$O58)/$Q58*100,"NA"))</f>
        <v>0</v>
      </c>
      <c r="AW58" s="104" t="n">
        <f aca="true">IF($L58="","",IF(ISNUMBER(OFFSET('Data transformed'!$A$4,MATCH($A58,'Data transformed'!$A$5:$A$185,0),MATCH(AW$4,'Data transformed'!$4:$4,0)-1)), (MIN(MAX(OFFSET('Data transformed'!$A$4,MATCH($A58,'Data transformed'!$A$5:$A$185,0),MATCH(AW$4,'Data transformed'!$4:$4,0)-1),$O58),$P58)-$O58)/$Q58*100,"NA"))</f>
        <v>0</v>
      </c>
      <c r="AX58" s="104" t="n">
        <f aca="true">IF($L58="","",IF(ISNUMBER(OFFSET('Data transformed'!$A$4,MATCH($A58,'Data transformed'!$A$5:$A$185,0),MATCH(AX$4,'Data transformed'!$4:$4,0)-1)), (MIN(MAX(OFFSET('Data transformed'!$A$4,MATCH($A58,'Data transformed'!$A$5:$A$185,0),MATCH(AX$4,'Data transformed'!$4:$4,0)-1),$O58),$P58)-$O58)/$Q58*100,"NA"))</f>
        <v>0</v>
      </c>
      <c r="AY58" s="104" t="n">
        <f aca="true">IF($L58="","",IF(ISNUMBER(OFFSET('Data transformed'!$A$4,MATCH($A58,'Data transformed'!$A$5:$A$185,0),MATCH(AY$4,'Data transformed'!$4:$4,0)-1)), (MIN(MAX(OFFSET('Data transformed'!$A$4,MATCH($A58,'Data transformed'!$A$5:$A$185,0),MATCH(AY$4,'Data transformed'!$4:$4,0)-1),$O58),$P58)-$O58)/$Q58*100,"NA"))</f>
        <v>0</v>
      </c>
      <c r="AZ58" s="104" t="n">
        <f aca="true">IF($L58="","",IF(ISNUMBER(OFFSET('Data transformed'!$A$4,MATCH($A58,'Data transformed'!$A$5:$A$185,0),MATCH(AZ$4,'Data transformed'!$4:$4,0)-1)), (MIN(MAX(OFFSET('Data transformed'!$A$4,MATCH($A58,'Data transformed'!$A$5:$A$185,0),MATCH(AZ$4,'Data transformed'!$4:$4,0)-1),$O58),$P58)-$O58)/$Q58*100,"NA"))</f>
        <v>50</v>
      </c>
      <c r="BA58" s="104" t="n">
        <f aca="true">IF($L58="","",IF(ISNUMBER(OFFSET('Data transformed'!$A$4,MATCH($A58,'Data transformed'!$A$5:$A$185,0),MATCH(BA$4,'Data transformed'!$4:$4,0)-1)), (MIN(MAX(OFFSET('Data transformed'!$A$4,MATCH($A58,'Data transformed'!$A$5:$A$185,0),MATCH(BA$4,'Data transformed'!$4:$4,0)-1),$O58),$P58)-$O58)/$Q58*100,"NA"))</f>
        <v>50</v>
      </c>
      <c r="BB58" s="104" t="n">
        <f aca="true">IF($L58="","",IF(ISNUMBER(OFFSET('Data transformed'!$A$4,MATCH($A58,'Data transformed'!$A$5:$A$185,0),MATCH(BB$4,'Data transformed'!$4:$4,0)-1)), (MIN(MAX(OFFSET('Data transformed'!$A$4,MATCH($A58,'Data transformed'!$A$5:$A$185,0),MATCH(BB$4,'Data transformed'!$4:$4,0)-1),$O58),$P58)-$O58)/$Q58*100,"NA"))</f>
        <v>50</v>
      </c>
      <c r="BC58" s="104" t="n">
        <f aca="true">IF($L58="","",IF(ISNUMBER(OFFSET('Data transformed'!$A$4,MATCH($A58,'Data transformed'!$A$5:$A$185,0),MATCH(BC$4,'Data transformed'!$4:$4,0)-1)), (MIN(MAX(OFFSET('Data transformed'!$A$4,MATCH($A58,'Data transformed'!$A$5:$A$185,0),MATCH(BC$4,'Data transformed'!$4:$4,0)-1),$O58),$P58)-$O58)/$Q58*100,"NA"))</f>
        <v>0</v>
      </c>
      <c r="BD58" s="104" t="n">
        <f aca="true">IF($L58="","",IF(ISNUMBER(OFFSET('Data transformed'!$A$4,MATCH($A58,'Data transformed'!$A$5:$A$185,0),MATCH(BD$4,'Data transformed'!$4:$4,0)-1)), (MIN(MAX(OFFSET('Data transformed'!$A$4,MATCH($A58,'Data transformed'!$A$5:$A$185,0),MATCH(BD$4,'Data transformed'!$4:$4,0)-1),$O58),$P58)-$O58)/$Q58*100,"NA"))</f>
        <v>100</v>
      </c>
      <c r="BE58" s="104" t="n">
        <f aca="true">IF($L58="","",IF(ISNUMBER(OFFSET('Data transformed'!$A$4,MATCH($A58,'Data transformed'!$A$5:$A$185,0),MATCH(BE$4,'Data transformed'!$4:$4,0)-1)), (MIN(MAX(OFFSET('Data transformed'!$A$4,MATCH($A58,'Data transformed'!$A$5:$A$185,0),MATCH(BE$4,'Data transformed'!$4:$4,0)-1),$O58),$P58)-$O58)/$Q58*100,"NA"))</f>
        <v>0</v>
      </c>
      <c r="BF58" s="104" t="n">
        <f aca="true">IF($L58="","",IF(ISNUMBER(OFFSET('Data transformed'!$A$4,MATCH($A58,'Data transformed'!$A$5:$A$185,0),MATCH(BF$4,'Data transformed'!$4:$4,0)-1)), (MIN(MAX(OFFSET('Data transformed'!$A$4,MATCH($A58,'Data transformed'!$A$5:$A$185,0),MATCH(BF$4,'Data transformed'!$4:$4,0)-1),$O58),$P58)-$O58)/$Q58*100,"NA"))</f>
        <v>100</v>
      </c>
      <c r="BG58" s="104" t="n">
        <f aca="true">IF($L58="","",IF(ISNUMBER(OFFSET('Data transformed'!$A$4,MATCH($A58,'Data transformed'!$A$5:$A$185,0),MATCH(BG$4,'Data transformed'!$4:$4,0)-1)), (MIN(MAX(OFFSET('Data transformed'!$A$4,MATCH($A58,'Data transformed'!$A$5:$A$185,0),MATCH(BG$4,'Data transformed'!$4:$4,0)-1),$O58),$P58)-$O58)/$Q58*100,"NA"))</f>
        <v>100</v>
      </c>
      <c r="BH58" s="104" t="n">
        <f aca="true">IF($L58="","",IF(ISNUMBER(OFFSET('Data transformed'!$A$4,MATCH($A58,'Data transformed'!$A$5:$A$185,0),MATCH(BH$4,'Data transformed'!$4:$4,0)-1)), (MIN(MAX(OFFSET('Data transformed'!$A$4,MATCH($A58,'Data transformed'!$A$5:$A$185,0),MATCH(BH$4,'Data transformed'!$4:$4,0)-1),$O58),$P58)-$O58)/$Q58*100,"NA"))</f>
        <v>100</v>
      </c>
      <c r="BI58" s="104" t="n">
        <f aca="true">IF($L58="","",IF(ISNUMBER(OFFSET('Data transformed'!$A$4,MATCH($A58,'Data transformed'!$A$5:$A$185,0),MATCH(BI$4,'Data transformed'!$4:$4,0)-1)), (MIN(MAX(OFFSET('Data transformed'!$A$4,MATCH($A58,'Data transformed'!$A$5:$A$185,0),MATCH(BI$4,'Data transformed'!$4:$4,0)-1),$O58),$P58)-$O58)/$Q58*100,"NA"))</f>
        <v>0</v>
      </c>
      <c r="BJ58" s="104" t="n">
        <f aca="true">IF($L58="","",IF(ISNUMBER(OFFSET('Data transformed'!$A$4,MATCH($A58,'Data transformed'!$A$5:$A$185,0),MATCH(BJ$4,'Data transformed'!$4:$4,0)-1)), (MIN(MAX(OFFSET('Data transformed'!$A$4,MATCH($A58,'Data transformed'!$A$5:$A$185,0),MATCH(BJ$4,'Data transformed'!$4:$4,0)-1),$O58),$P58)-$O58)/$Q58*100,"NA"))</f>
        <v>0</v>
      </c>
      <c r="BK58" s="104" t="n">
        <f aca="true">IF($L58="","",IF(ISNUMBER(OFFSET('Data transformed'!$A$4,MATCH($A58,'Data transformed'!$A$5:$A$185,0),MATCH(BK$4,'Data transformed'!$4:$4,0)-1)), (MIN(MAX(OFFSET('Data transformed'!$A$4,MATCH($A58,'Data transformed'!$A$5:$A$185,0),MATCH(BK$4,'Data transformed'!$4:$4,0)-1),$O58),$P58)-$O58)/$Q58*100,"NA"))</f>
        <v>0</v>
      </c>
      <c r="BL58" s="104" t="n">
        <f aca="true">IF($L58="","",IF(ISNUMBER(OFFSET('Data transformed'!$A$4,MATCH($A58,'Data transformed'!$A$5:$A$185,0),MATCH(BL$4,'Data transformed'!$4:$4,0)-1)), (MIN(MAX(OFFSET('Data transformed'!$A$4,MATCH($A58,'Data transformed'!$A$5:$A$185,0),MATCH(BL$4,'Data transformed'!$4:$4,0)-1),$O58),$P58)-$O58)/$Q58*100,"NA"))</f>
        <v>0</v>
      </c>
      <c r="BM58" s="104" t="n">
        <f aca="true">IF($L58="","",IF(ISNUMBER(OFFSET('Data transformed'!$A$4,MATCH($A58,'Data transformed'!$A$5:$A$185,0),MATCH(BM$4,'Data transformed'!$4:$4,0)-1)), (MIN(MAX(OFFSET('Data transformed'!$A$4,MATCH($A58,'Data transformed'!$A$5:$A$185,0),MATCH(BM$4,'Data transformed'!$4:$4,0)-1),$O58),$P58)-$O58)/$Q58*100,"NA"))</f>
        <v>0</v>
      </c>
      <c r="BN58" s="104" t="n">
        <f aca="true">IF($L58="","",IF(ISNUMBER(OFFSET('Data transformed'!$A$4,MATCH($A58,'Data transformed'!$A$5:$A$185,0),MATCH(BN$4,'Data transformed'!$4:$4,0)-1)), (MIN(MAX(OFFSET('Data transformed'!$A$4,MATCH($A58,'Data transformed'!$A$5:$A$185,0),MATCH(BN$4,'Data transformed'!$4:$4,0)-1),$O58),$P58)-$O58)/$Q58*100,"NA"))</f>
        <v>0</v>
      </c>
      <c r="BO58" s="104" t="n">
        <f aca="true">IF($L58="","",IF(ISNUMBER(OFFSET('Data transformed'!$A$4,MATCH($A58,'Data transformed'!$A$5:$A$185,0),MATCH(BO$4,'Data transformed'!$4:$4,0)-1)), (MIN(MAX(OFFSET('Data transformed'!$A$4,MATCH($A58,'Data transformed'!$A$5:$A$185,0),MATCH(BO$4,'Data transformed'!$4:$4,0)-1),$O58),$P58)-$O58)/$Q58*100,"NA"))</f>
        <v>50</v>
      </c>
      <c r="BP58" s="104" t="n">
        <f aca="true">IF($L58="","",IF(ISNUMBER(OFFSET('Data transformed'!$A$4,MATCH($A58,'Data transformed'!$A$5:$A$185,0),MATCH(BP$4,'Data transformed'!$4:$4,0)-1)), (MIN(MAX(OFFSET('Data transformed'!$A$4,MATCH($A58,'Data transformed'!$A$5:$A$185,0),MATCH(BP$4,'Data transformed'!$4:$4,0)-1),$O58),$P58)-$O58)/$Q58*100,"NA"))</f>
        <v>100</v>
      </c>
      <c r="BQ58" s="104" t="n">
        <f aca="true">IF($L58="","",IF(ISNUMBER(OFFSET('Data transformed'!$A$4,MATCH($A58,'Data transformed'!$A$5:$A$185,0),MATCH(BQ$4,'Data transformed'!$4:$4,0)-1)), (MIN(MAX(OFFSET('Data transformed'!$A$4,MATCH($A58,'Data transformed'!$A$5:$A$185,0),MATCH(BQ$4,'Data transformed'!$4:$4,0)-1),$O58),$P58)-$O58)/$Q58*100,"NA"))</f>
        <v>0</v>
      </c>
      <c r="BR58" s="104" t="n">
        <f aca="true">IF($L58="","",IF(ISNUMBER(OFFSET('Data transformed'!$A$4,MATCH($A58,'Data transformed'!$A$5:$A$185,0),MATCH(BR$4,'Data transformed'!$4:$4,0)-1)), (MIN(MAX(OFFSET('Data transformed'!$A$4,MATCH($A58,'Data transformed'!$A$5:$A$185,0),MATCH(BR$4,'Data transformed'!$4:$4,0)-1),$O58),$P58)-$O58)/$Q58*100,"NA"))</f>
        <v>0</v>
      </c>
      <c r="BS58" s="104" t="n">
        <f aca="true">IF($L58="","",IF(ISNUMBER(OFFSET('Data transformed'!$A$4,MATCH($A58,'Data transformed'!$A$5:$A$185,0),MATCH(BS$4,'Data transformed'!$4:$4,0)-1)), (MIN(MAX(OFFSET('Data transformed'!$A$4,MATCH($A58,'Data transformed'!$A$5:$A$185,0),MATCH(BS$4,'Data transformed'!$4:$4,0)-1),$O58),$P58)-$O58)/$Q58*100,"NA"))</f>
        <v>0</v>
      </c>
      <c r="BT58" s="104" t="n">
        <f aca="true">IF($L58="","",IF(ISNUMBER(OFFSET('Data transformed'!$A$4,MATCH($A58,'Data transformed'!$A$5:$A$185,0),MATCH(BT$4,'Data transformed'!$4:$4,0)-1)), (MIN(MAX(OFFSET('Data transformed'!$A$4,MATCH($A58,'Data transformed'!$A$5:$A$185,0),MATCH(BT$4,'Data transformed'!$4:$4,0)-1),$O58),$P58)-$O58)/$Q58*100,"NA"))</f>
        <v>100</v>
      </c>
      <c r="BU58" s="104" t="n">
        <f aca="true">IF($L58="","",IF(ISNUMBER(OFFSET('Data transformed'!$A$4,MATCH($A58,'Data transformed'!$A$5:$A$185,0),MATCH(BU$4,'Data transformed'!$4:$4,0)-1)), (MIN(MAX(OFFSET('Data transformed'!$A$4,MATCH($A58,'Data transformed'!$A$5:$A$185,0),MATCH(BU$4,'Data transformed'!$4:$4,0)-1),$O58),$P58)-$O58)/$Q58*100,"NA"))</f>
        <v>0</v>
      </c>
      <c r="BV58" s="104" t="n">
        <f aca="true">IF($L58="","",IF(ISNUMBER(OFFSET('Data transformed'!$A$4,MATCH($A58,'Data transformed'!$A$5:$A$185,0),MATCH(BV$4,'Data transformed'!$4:$4,0)-1)), (MIN(MAX(OFFSET('Data transformed'!$A$4,MATCH($A58,'Data transformed'!$A$5:$A$185,0),MATCH(BV$4,'Data transformed'!$4:$4,0)-1),$O58),$P58)-$O58)/$Q58*100,"NA"))</f>
        <v>100</v>
      </c>
      <c r="BW58" s="104" t="n">
        <f aca="true">IF($L58="","",IF(ISNUMBER(OFFSET('Data transformed'!$A$4,MATCH($A58,'Data transformed'!$A$5:$A$185,0),MATCH(BW$4,'Data transformed'!$4:$4,0)-1)), (MIN(MAX(OFFSET('Data transformed'!$A$4,MATCH($A58,'Data transformed'!$A$5:$A$185,0),MATCH(BW$4,'Data transformed'!$4:$4,0)-1),$O58),$P58)-$O58)/$Q58*100,"NA"))</f>
        <v>0</v>
      </c>
      <c r="BX58" s="104" t="n">
        <f aca="true">IF($L58="","",IF(ISNUMBER(OFFSET('Data transformed'!$A$4,MATCH($A58,'Data transformed'!$A$5:$A$185,0),MATCH(BX$4,'Data transformed'!$4:$4,0)-1)), (MIN(MAX(OFFSET('Data transformed'!$A$4,MATCH($A58,'Data transformed'!$A$5:$A$185,0),MATCH(BX$4,'Data transformed'!$4:$4,0)-1),$O58),$P58)-$O58)/$Q58*100,"NA"))</f>
        <v>0</v>
      </c>
      <c r="BY58" s="104" t="n">
        <f aca="true">IF($L58="","",IF(ISNUMBER(OFFSET('Data transformed'!$A$4,MATCH($A58,'Data transformed'!$A$5:$A$185,0),MATCH(BY$4,'Data transformed'!$4:$4,0)-1)), (MIN(MAX(OFFSET('Data transformed'!$A$4,MATCH($A58,'Data transformed'!$A$5:$A$185,0),MATCH(BY$4,'Data transformed'!$4:$4,0)-1),$O58),$P58)-$O58)/$Q58*100,"NA"))</f>
        <v>0</v>
      </c>
      <c r="BZ58" s="104" t="n">
        <f aca="true">IF($L58="","",IF(ISNUMBER(OFFSET('Data transformed'!$A$4,MATCH($A58,'Data transformed'!$A$5:$A$185,0),MATCH(BZ$4,'Data transformed'!$4:$4,0)-1)), (MIN(MAX(OFFSET('Data transformed'!$A$4,MATCH($A58,'Data transformed'!$A$5:$A$185,0),MATCH(BZ$4,'Data transformed'!$4:$4,0)-1),$O58),$P58)-$O58)/$Q58*100,"NA"))</f>
        <v>50</v>
      </c>
      <c r="CA58" s="104" t="n">
        <f aca="true">IF($L58="","",IF(ISNUMBER(OFFSET('Data transformed'!$A$4,MATCH($A58,'Data transformed'!$A$5:$A$185,0),MATCH(CA$4,'Data transformed'!$4:$4,0)-1)), (MIN(MAX(OFFSET('Data transformed'!$A$4,MATCH($A58,'Data transformed'!$A$5:$A$185,0),MATCH(CA$4,'Data transformed'!$4:$4,0)-1),$O58),$P58)-$O58)/$Q58*100,"NA"))</f>
        <v>0</v>
      </c>
      <c r="CB58" s="104" t="n">
        <f aca="true">IF($L58="","",IF(ISNUMBER(OFFSET('Data transformed'!$A$4,MATCH($A58,'Data transformed'!$A$5:$A$185,0),MATCH(CB$4,'Data transformed'!$4:$4,0)-1)), (MIN(MAX(OFFSET('Data transformed'!$A$4,MATCH($A58,'Data transformed'!$A$5:$A$185,0),MATCH(CB$4,'Data transformed'!$4:$4,0)-1),$O58),$P58)-$O58)/$Q58*100,"NA"))</f>
        <v>100</v>
      </c>
      <c r="CC58" s="104" t="n">
        <f aca="true">IF($L58="","",IF(ISNUMBER(OFFSET('Data transformed'!$A$4,MATCH($A58,'Data transformed'!$A$5:$A$185,0),MATCH(CC$4,'Data transformed'!$4:$4,0)-1)), (MIN(MAX(OFFSET('Data transformed'!$A$4,MATCH($A58,'Data transformed'!$A$5:$A$185,0),MATCH(CC$4,'Data transformed'!$4:$4,0)-1),$O58),$P58)-$O58)/$Q58*100,"NA"))</f>
        <v>0</v>
      </c>
      <c r="CD58" s="104" t="n">
        <f aca="true">IF($L58="","",IF(ISNUMBER(OFFSET('Data transformed'!$A$4,MATCH($A58,'Data transformed'!$A$5:$A$185,0),MATCH(CD$4,'Data transformed'!$4:$4,0)-1)), (MIN(MAX(OFFSET('Data transformed'!$A$4,MATCH($A58,'Data transformed'!$A$5:$A$185,0),MATCH(CD$4,'Data transformed'!$4:$4,0)-1),$O58),$P58)-$O58)/$Q58*100,"NA"))</f>
        <v>50</v>
      </c>
      <c r="CE58" s="104" t="n">
        <f aca="true">IF($L58="","",IF(ISNUMBER(OFFSET('Data transformed'!$A$4,MATCH($A58,'Data transformed'!$A$5:$A$185,0),MATCH(CE$4,'Data transformed'!$4:$4,0)-1)), (MIN(MAX(OFFSET('Data transformed'!$A$4,MATCH($A58,'Data transformed'!$A$5:$A$185,0),MATCH(CE$4,'Data transformed'!$4:$4,0)-1),$O58),$P58)-$O58)/$Q58*100,"NA"))</f>
        <v>100</v>
      </c>
      <c r="CF58" s="104" t="n">
        <f aca="true">IF($L58="","",IF(ISNUMBER(OFFSET('Data transformed'!$A$4,MATCH($A58,'Data transformed'!$A$5:$A$185,0),MATCH(CF$4,'Data transformed'!$4:$4,0)-1)), (MIN(MAX(OFFSET('Data transformed'!$A$4,MATCH($A58,'Data transformed'!$A$5:$A$185,0),MATCH(CF$4,'Data transformed'!$4:$4,0)-1),$O58),$P58)-$O58)/$Q58*100,"NA"))</f>
        <v>0</v>
      </c>
      <c r="CG58" s="104" t="n">
        <f aca="true">IF($L58="","",IF(ISNUMBER(OFFSET('Data transformed'!$A$4,MATCH($A58,'Data transformed'!$A$5:$A$185,0),MATCH(CG$4,'Data transformed'!$4:$4,0)-1)), (MIN(MAX(OFFSET('Data transformed'!$A$4,MATCH($A58,'Data transformed'!$A$5:$A$185,0),MATCH(CG$4,'Data transformed'!$4:$4,0)-1),$O58),$P58)-$O58)/$Q58*100,"NA"))</f>
        <v>0</v>
      </c>
      <c r="CH58" s="104" t="n">
        <f aca="true">IF($L58="","",IF(ISNUMBER(OFFSET('Data transformed'!$A$4,MATCH($A58,'Data transformed'!$A$5:$A$185,0),MATCH(CH$4,'Data transformed'!$4:$4,0)-1)), (MIN(MAX(OFFSET('Data transformed'!$A$4,MATCH($A58,'Data transformed'!$A$5:$A$185,0),MATCH(CH$4,'Data transformed'!$4:$4,0)-1),$O58),$P58)-$O58)/$Q58*100,"NA"))</f>
        <v>0</v>
      </c>
      <c r="CI58" s="104" t="n">
        <f aca="true">IF($L58="","",IF(ISNUMBER(OFFSET('Data transformed'!$A$4,MATCH($A58,'Data transformed'!$A$5:$A$185,0),MATCH(CI$4,'Data transformed'!$4:$4,0)-1)), (MIN(MAX(OFFSET('Data transformed'!$A$4,MATCH($A58,'Data transformed'!$A$5:$A$185,0),MATCH(CI$4,'Data transformed'!$4:$4,0)-1),$O58),$P58)-$O58)/$Q58*100,"NA"))</f>
        <v>50</v>
      </c>
      <c r="CJ58" s="104" t="n">
        <f aca="true">IF($L58="","",IF(ISNUMBER(OFFSET('Data transformed'!$A$4,MATCH($A58,'Data transformed'!$A$5:$A$185,0),MATCH(CJ$4,'Data transformed'!$4:$4,0)-1)), (MIN(MAX(OFFSET('Data transformed'!$A$4,MATCH($A58,'Data transformed'!$A$5:$A$185,0),MATCH(CJ$4,'Data transformed'!$4:$4,0)-1),$O58),$P58)-$O58)/$Q58*100,"NA"))</f>
        <v>50</v>
      </c>
      <c r="CK58" s="104" t="n">
        <f aca="true">IF($L58="","",IF(ISNUMBER(OFFSET('Data transformed'!$A$4,MATCH($A58,'Data transformed'!$A$5:$A$185,0),MATCH(CK$4,'Data transformed'!$4:$4,0)-1)), (MIN(MAX(OFFSET('Data transformed'!$A$4,MATCH($A58,'Data transformed'!$A$5:$A$185,0),MATCH(CK$4,'Data transformed'!$4:$4,0)-1),$O58),$P58)-$O58)/$Q58*100,"NA"))</f>
        <v>0</v>
      </c>
      <c r="CL58" s="104" t="n">
        <f aca="true">IF($L58="","",IF(ISNUMBER(OFFSET('Data transformed'!$A$4,MATCH($A58,'Data transformed'!$A$5:$A$185,0),MATCH(CL$4,'Data transformed'!$4:$4,0)-1)), (MIN(MAX(OFFSET('Data transformed'!$A$4,MATCH($A58,'Data transformed'!$A$5:$A$185,0),MATCH(CL$4,'Data transformed'!$4:$4,0)-1),$O58),$P58)-$O58)/$Q58*100,"NA"))</f>
        <v>0</v>
      </c>
      <c r="CM58" s="104" t="n">
        <f aca="true">IF($L58="","",IF(ISNUMBER(OFFSET('Data transformed'!$A$4,MATCH($A58,'Data transformed'!$A$5:$A$185,0),MATCH(CM$4,'Data transformed'!$4:$4,0)-1)), (MIN(MAX(OFFSET('Data transformed'!$A$4,MATCH($A58,'Data transformed'!$A$5:$A$185,0),MATCH(CM$4,'Data transformed'!$4:$4,0)-1),$O58),$P58)-$O58)/$Q58*100,"NA"))</f>
        <v>100</v>
      </c>
      <c r="CN58" s="104" t="n">
        <f aca="true">IF($L58="","",IF(ISNUMBER(OFFSET('Data transformed'!$A$4,MATCH($A58,'Data transformed'!$A$5:$A$185,0),MATCH(CN$4,'Data transformed'!$4:$4,0)-1)), (MIN(MAX(OFFSET('Data transformed'!$A$4,MATCH($A58,'Data transformed'!$A$5:$A$185,0),MATCH(CN$4,'Data transformed'!$4:$4,0)-1),$O58),$P58)-$O58)/$Q58*100,"NA"))</f>
        <v>0</v>
      </c>
      <c r="CO58" s="104" t="n">
        <f aca="true">IF($L58="","",IF(ISNUMBER(OFFSET('Data transformed'!$A$4,MATCH($A58,'Data transformed'!$A$5:$A$185,0),MATCH(CO$4,'Data transformed'!$4:$4,0)-1)), (MIN(MAX(OFFSET('Data transformed'!$A$4,MATCH($A58,'Data transformed'!$A$5:$A$185,0),MATCH(CO$4,'Data transformed'!$4:$4,0)-1),$O58),$P58)-$O58)/$Q58*100,"NA"))</f>
        <v>0</v>
      </c>
      <c r="CP58" s="104" t="n">
        <f aca="true">IF($L58="","",IF(ISNUMBER(OFFSET('Data transformed'!$A$4,MATCH($A58,'Data transformed'!$A$5:$A$185,0),MATCH(CP$4,'Data transformed'!$4:$4,0)-1)), (MIN(MAX(OFFSET('Data transformed'!$A$4,MATCH($A58,'Data transformed'!$A$5:$A$185,0),MATCH(CP$4,'Data transformed'!$4:$4,0)-1),$O58),$P58)-$O58)/$Q58*100,"NA"))</f>
        <v>0</v>
      </c>
      <c r="CQ58" s="104" t="n">
        <f aca="true">IF($L58="","",IF(ISNUMBER(OFFSET('Data transformed'!$A$4,MATCH($A58,'Data transformed'!$A$5:$A$185,0),MATCH(CQ$4,'Data transformed'!$4:$4,0)-1)), (MIN(MAX(OFFSET('Data transformed'!$A$4,MATCH($A58,'Data transformed'!$A$5:$A$185,0),MATCH(CQ$4,'Data transformed'!$4:$4,0)-1),$O58),$P58)-$O58)/$Q58*100,"NA"))</f>
        <v>50</v>
      </c>
      <c r="CR58" s="104" t="n">
        <f aca="true">IF($L58="","",IF(ISNUMBER(OFFSET('Data transformed'!$A$4,MATCH($A58,'Data transformed'!$A$5:$A$185,0),MATCH(CR$4,'Data transformed'!$4:$4,0)-1)), (MIN(MAX(OFFSET('Data transformed'!$A$4,MATCH($A58,'Data transformed'!$A$5:$A$185,0),MATCH(CR$4,'Data transformed'!$4:$4,0)-1),$O58),$P58)-$O58)/$Q58*100,"NA"))</f>
        <v>0</v>
      </c>
      <c r="CS58" s="104" t="n">
        <f aca="true">IF($L58="","",IF(ISNUMBER(OFFSET('Data transformed'!$A$4,MATCH($A58,'Data transformed'!$A$5:$A$185,0),MATCH(CS$4,'Data transformed'!$4:$4,0)-1)), (MIN(MAX(OFFSET('Data transformed'!$A$4,MATCH($A58,'Data transformed'!$A$5:$A$185,0),MATCH(CS$4,'Data transformed'!$4:$4,0)-1),$O58),$P58)-$O58)/$Q58*100,"NA"))</f>
        <v>100</v>
      </c>
      <c r="CT58" s="104" t="n">
        <f aca="true">IF($L58="","",IF(ISNUMBER(OFFSET('Data transformed'!$A$4,MATCH($A58,'Data transformed'!$A$5:$A$185,0),MATCH(CT$4,'Data transformed'!$4:$4,0)-1)), (MIN(MAX(OFFSET('Data transformed'!$A$4,MATCH($A58,'Data transformed'!$A$5:$A$185,0),MATCH(CT$4,'Data transformed'!$4:$4,0)-1),$O58),$P58)-$O58)/$Q58*100,"NA"))</f>
        <v>0</v>
      </c>
      <c r="CU58" s="104" t="n">
        <f aca="true">IF($L58="","",IF(ISNUMBER(OFFSET('Data transformed'!$A$4,MATCH($A58,'Data transformed'!$A$5:$A$185,0),MATCH(CU$4,'Data transformed'!$4:$4,0)-1)), (MIN(MAX(OFFSET('Data transformed'!$A$4,MATCH($A58,'Data transformed'!$A$5:$A$185,0),MATCH(CU$4,'Data transformed'!$4:$4,0)-1),$O58),$P58)-$O58)/$Q58*100,"NA"))</f>
        <v>0</v>
      </c>
      <c r="CV58" s="104" t="n">
        <f aca="true">IF($L58="","",IF(ISNUMBER(OFFSET('Data transformed'!$A$4,MATCH($A58,'Data transformed'!$A$5:$A$185,0),MATCH(CV$4,'Data transformed'!$4:$4,0)-1)), (MIN(MAX(OFFSET('Data transformed'!$A$4,MATCH($A58,'Data transformed'!$A$5:$A$185,0),MATCH(CV$4,'Data transformed'!$4:$4,0)-1),$O58),$P58)-$O58)/$Q58*100,"NA"))</f>
        <v>0</v>
      </c>
      <c r="CW58" s="104" t="n">
        <f aca="true">IF($L58="","",IF(ISNUMBER(OFFSET('Data transformed'!$A$4,MATCH($A58,'Data transformed'!$A$5:$A$185,0),MATCH(CW$4,'Data transformed'!$4:$4,0)-1)), (MIN(MAX(OFFSET('Data transformed'!$A$4,MATCH($A58,'Data transformed'!$A$5:$A$185,0),MATCH(CW$4,'Data transformed'!$4:$4,0)-1),$O58),$P58)-$O58)/$Q58*100,"NA"))</f>
        <v>0</v>
      </c>
    </row>
    <row r="59" s="103" customFormat="true" ht="15.5" hidden="false" customHeight="false" outlineLevel="0" collapsed="false">
      <c r="A59" s="107" t="n">
        <v>2230</v>
      </c>
      <c r="B59" s="107" t="n">
        <v>3</v>
      </c>
      <c r="C59" s="103" t="str">
        <f aca="true">IF(ISBLANK(OFFSET('outliers treatment'!$A$3,MATCH($A59,'outliers treatment'!$A$4:$A$154,0),MATCH(C$4,'outliers treatment'!$4:$4,0)-1)),"",OFFSET('outliers treatment'!$A$3,MATCH($A59,'outliers treatment'!$A$4:$A$154,0),MATCH(C$4,'outliers treatment'!$4:$4,0)-1))</f>
        <v>Development of standards on vulnerable consumers</v>
      </c>
      <c r="D59" s="103" t="str">
        <f aca="true">IF(ISBLANK(OFFSET('outliers treatment'!$A$3,MATCH($A59,'outliers treatment'!$A$4:$A$154,0),MATCH(D$4,'outliers treatment'!$4:$4,0)-1)),"",OFFSET('outliers treatment'!$A$3,MATCH($A59,'outliers treatment'!$A$4:$A$154,0),MATCH(D$4,'outliers treatment'!$4:$4,0)-1))</f>
        <v/>
      </c>
      <c r="E59" s="103" t="str">
        <f aca="true">IF(ISBLANK(OFFSET('outliers treatment'!$A$3,MATCH($A59,'outliers treatment'!$A$4:$A$154,0),MATCH(E$4,'outliers treatment'!$4:$4,0)-1)),"",OFFSET('outliers treatment'!$A$3,MATCH($A59,'outliers treatment'!$A$4:$A$154,0),MATCH(E$4,'outliers treatment'!$4:$4,0)-1))</f>
        <v/>
      </c>
      <c r="F59" s="103" t="str">
        <f aca="true">IF(ISBLANK(OFFSET('outliers treatment'!$A$3,MATCH($A59,'outliers treatment'!$A$4:$A$154,0),MATCH(F$4,'outliers treatment'!$4:$4,0)-1)),"",OFFSET('outliers treatment'!$A$3,MATCH($A59,'outliers treatment'!$A$4:$A$154,0),MATCH(F$4,'outliers treatment'!$4:$4,0)-1))</f>
        <v/>
      </c>
      <c r="G59" s="103" t="str">
        <f aca="true">IF(ISBLANK(OFFSET('outliers treatment'!$A$3,MATCH($A59,'outliers treatment'!$A$4:$A$154,0),MATCH(G$4,'outliers treatment'!$4:$4,0)-1)),"",OFFSET('outliers treatment'!$A$3,MATCH($A59,'outliers treatment'!$A$4:$A$154,0),MATCH(G$4,'outliers treatment'!$4:$4,0)-1))</f>
        <v/>
      </c>
      <c r="H59" s="103" t="str">
        <f aca="true">IF(ISBLANK(OFFSET('outliers treatment'!$A$3,MATCH($A59,'outliers treatment'!$A$4:$A$154,0),MATCH(H$4,'outliers treatment'!$4:$4,0)-1)),"",OFFSET('outliers treatment'!$A$3,MATCH($A59,'outliers treatment'!$A$4:$A$154,0),MATCH(H$4,'outliers treatment'!$4:$4,0)-1))</f>
        <v/>
      </c>
      <c r="I59" s="103" t="str">
        <f aca="true">IF(ISBLANK(OFFSET('outliers treatment'!$A$3,MATCH($A59,'outliers treatment'!$A$4:$A$154,0),MATCH(I$4,'outliers treatment'!$4:$4,0)-1)),"",OFFSET('outliers treatment'!$A$3,MATCH($A59,'outliers treatment'!$A$4:$A$154,0),MATCH(I$4,'outliers treatment'!$4:$4,0)-1))</f>
        <v/>
      </c>
      <c r="J59" s="104" t="n">
        <f aca="false" t="array" ref="J59:J59">MIN(IF(ISNUMBER(V59:CW59),V59:CW59))</f>
        <v>0</v>
      </c>
      <c r="K59" s="103" t="n">
        <f aca="false" t="array" ref="K59:K59">MAX(IF(ISNUMBER(V59:CW59),V59:CW59))</f>
        <v>100</v>
      </c>
      <c r="L59" s="103" t="e">
        <f aca="true">IF(ISBLANK(OFFSET('outliers treatment'!$A$3,MATCH($A59,'outliers treatment'!$A$4:$A$154,0),MATCH(L$4,'outliers treatment'!$4:$4,0)-1)),"",OFFSET('outliers treatment'!$A$3,MATCH($A59,'outliers treatment'!$A$4:$A$154,0),MATCH(L$4,'outliers treatment'!$4:$4,0)-1))</f>
        <v>#N/A</v>
      </c>
      <c r="M59" s="103" t="e">
        <f aca="true">IF(ISBLANK(OFFSET('outliers treatment'!$A$3,MATCH($A59,'outliers treatment'!$A$4:$A$154,0),MATCH(M$4,'outliers treatment'!$4:$4,0)-1)),"",OFFSET('outliers treatment'!$A$3,MATCH($A59,'outliers treatment'!$A$4:$A$154,0),MATCH(M$4,'outliers treatment'!$4:$4,0)-1))</f>
        <v>#N/A</v>
      </c>
      <c r="N59" s="103" t="str">
        <f aca="true">IF(ISBLANK(OFFSET('outliers treatment'!$A$3,MATCH($A59,'outliers treatment'!$A$4:$A$154,0),MATCH(N$4,'outliers treatment'!$4:$4,0)-1)),"",OFFSET('outliers treatment'!$A$3,MATCH($A59,'outliers treatment'!$A$4:$A$154,0),MATCH(N$4,'outliers treatment'!$4:$4,0)-1))</f>
        <v/>
      </c>
      <c r="O59" s="103" t="str">
        <f aca="true">IF(ISBLANK(OFFSET('outliers treatment'!$A$3,MATCH($A59,'outliers treatment'!$A$4:$A$154,0),MATCH(O$4,'outliers treatment'!$4:$4,0)-1)),"",OFFSET('outliers treatment'!$A$3,MATCH($A59,'outliers treatment'!$A$4:$A$154,0),MATCH(O$4,'outliers treatment'!$4:$4,0)-1))</f>
        <v/>
      </c>
      <c r="P59" s="103" t="str">
        <f aca="true">IF(ISBLANK(OFFSET('outliers treatment'!$A$3,MATCH($A59,'outliers treatment'!$A$4:$A$154,0),MATCH(P$4,'outliers treatment'!$4:$4,0)-1)),"",OFFSET('outliers treatment'!$A$3,MATCH($A59,'outliers treatment'!$A$4:$A$154,0),MATCH(P$4,'outliers treatment'!$4:$4,0)-1))</f>
        <v/>
      </c>
      <c r="Q59" s="103" t="str">
        <f aca="false">IFERROR(P59-O59,"")</f>
        <v/>
      </c>
      <c r="R59" s="105" t="n">
        <f aca="false" t="array" ref="R59:R59">IFERROR(SKEW(IF(ISNUMBER(V59:CW59),V59:CW59,"")),"")</f>
        <v>1.36782580541819</v>
      </c>
      <c r="S59" s="103" t="n">
        <v>1</v>
      </c>
      <c r="T59" s="103" t="n">
        <v>1</v>
      </c>
      <c r="U59" s="106" t="str">
        <f aca="false" t="array" ref="U59:U59">IF(B59&lt;4,"",1-IFERROR(SUM(ISNUMBER(V59:CW59)*(1-$V$3:$CW$3))/COUNTIF($V$3:$CW$3,0),0))</f>
        <v/>
      </c>
      <c r="V59" s="104" t="n">
        <f aca="false" t="array" ref="V59:V59">SUM(IF(ISNUMBER(V60),$T60:$T60*V60,0))/SUM(IF(ISNUMBER(V60),$T60:$T60,0))</f>
        <v>0</v>
      </c>
      <c r="W59" s="104" t="n">
        <f aca="false" t="array" ref="W59:W59">SUM(IF(ISNUMBER(W60),$T60:$T60*W60,0))/SUM(IF(ISNUMBER(W60),$T60:$T60,0))</f>
        <v>100</v>
      </c>
      <c r="X59" s="104" t="n">
        <f aca="false" t="array" ref="X59:X59">SUM(IF(ISNUMBER(X60),$T60:$T60*X60,0))/SUM(IF(ISNUMBER(X60),$T60:$T60,0))</f>
        <v>0</v>
      </c>
      <c r="Y59" s="104" t="n">
        <f aca="false" t="array" ref="Y59:Y59">SUM(IF(ISNUMBER(Y60),$T60:$T60*Y60,0))/SUM(IF(ISNUMBER(Y60),$T60:$T60,0))</f>
        <v>0</v>
      </c>
      <c r="Z59" s="104" t="n">
        <f aca="false" t="array" ref="Z59:Z59">SUM(IF(ISNUMBER(Z60),$T60:$T60*Z60,0))/SUM(IF(ISNUMBER(Z60),$T60:$T60,0))</f>
        <v>0</v>
      </c>
      <c r="AA59" s="104" t="n">
        <f aca="false" t="array" ref="AA59:AA59">SUM(IF(ISNUMBER(AA60),$T60:$T60*AA60,0))/SUM(IF(ISNUMBER(AA60),$T60:$T60,0))</f>
        <v>0</v>
      </c>
      <c r="AB59" s="104" t="n">
        <f aca="false" t="array" ref="AB59:AB59">SUM(IF(ISNUMBER(AB60),$T60:$T60*AB60,0))/SUM(IF(ISNUMBER(AB60),$T60:$T60,0))</f>
        <v>0</v>
      </c>
      <c r="AC59" s="104" t="n">
        <f aca="false" t="array" ref="AC59:AC59">SUM(IF(ISNUMBER(AC60),$T60:$T60*AC60,0))/SUM(IF(ISNUMBER(AC60),$T60:$T60,0))</f>
        <v>100</v>
      </c>
      <c r="AD59" s="104" t="n">
        <f aca="false" t="array" ref="AD59:AD59">SUM(IF(ISNUMBER(AD60),$T60:$T60*AD60,0))/SUM(IF(ISNUMBER(AD60),$T60:$T60,0))</f>
        <v>0</v>
      </c>
      <c r="AE59" s="104" t="n">
        <f aca="false" t="array" ref="AE59:AE59">SUM(IF(ISNUMBER(AE60),$T60:$T60*AE60,0))/SUM(IF(ISNUMBER(AE60),$T60:$T60,0))</f>
        <v>0</v>
      </c>
      <c r="AF59" s="104" t="n">
        <f aca="false" t="array" ref="AF59:AF59">SUM(IF(ISNUMBER(AF60),$T60:$T60*AF60,0))/SUM(IF(ISNUMBER(AF60),$T60:$T60,0))</f>
        <v>100</v>
      </c>
      <c r="AG59" s="104" t="n">
        <f aca="false" t="array" ref="AG59:AG59">SUM(IF(ISNUMBER(AG60),$T60:$T60*AG60,0))/SUM(IF(ISNUMBER(AG60),$T60:$T60,0))</f>
        <v>0</v>
      </c>
      <c r="AH59" s="104" t="n">
        <f aca="false" t="array" ref="AH59:AH59">SUM(IF(ISNUMBER(AH60),$T60:$T60*AH60,0))/SUM(IF(ISNUMBER(AH60),$T60:$T60,0))</f>
        <v>0</v>
      </c>
      <c r="AI59" s="104" t="n">
        <f aca="false" t="array" ref="AI59:AI59">SUM(IF(ISNUMBER(AI60),$T60:$T60*AI60,0))/SUM(IF(ISNUMBER(AI60),$T60:$T60,0))</f>
        <v>0</v>
      </c>
      <c r="AJ59" s="104" t="n">
        <f aca="false" t="array" ref="AJ59:AJ59">SUM(IF(ISNUMBER(AJ60),$T60:$T60*AJ60,0))/SUM(IF(ISNUMBER(AJ60),$T60:$T60,0))</f>
        <v>0</v>
      </c>
      <c r="AK59" s="104" t="n">
        <f aca="false" t="array" ref="AK59:AK59">SUM(IF(ISNUMBER(AK60),$T60:$T60*AK60,0))/SUM(IF(ISNUMBER(AK60),$T60:$T60,0))</f>
        <v>50</v>
      </c>
      <c r="AL59" s="104" t="n">
        <f aca="false" t="array" ref="AL59:AL59">SUM(IF(ISNUMBER(AL60),$T60:$T60*AL60,0))/SUM(IF(ISNUMBER(AL60),$T60:$T60,0))</f>
        <v>100</v>
      </c>
      <c r="AM59" s="104" t="n">
        <f aca="false" t="array" ref="AM59:AM59">SUM(IF(ISNUMBER(AM60),$T60:$T60*AM60,0))/SUM(IF(ISNUMBER(AM60),$T60:$T60,0))</f>
        <v>100</v>
      </c>
      <c r="AN59" s="104" t="n">
        <f aca="false" t="array" ref="AN59:AN59">SUM(IF(ISNUMBER(AN60),$T60:$T60*AN60,0))/SUM(IF(ISNUMBER(AN60),$T60:$T60,0))</f>
        <v>0</v>
      </c>
      <c r="AO59" s="104" t="n">
        <f aca="false" t="array" ref="AO59:AO59">SUM(IF(ISNUMBER(AO60),$T60:$T60*AO60,0))/SUM(IF(ISNUMBER(AO60),$T60:$T60,0))</f>
        <v>0</v>
      </c>
      <c r="AP59" s="104" t="n">
        <f aca="false" t="array" ref="AP59:AP59">SUM(IF(ISNUMBER(AP60),$T60:$T60*AP60,0))/SUM(IF(ISNUMBER(AP60),$T60:$T60,0))</f>
        <v>0</v>
      </c>
      <c r="AQ59" s="104" t="n">
        <f aca="false" t="array" ref="AQ59:AQ59">SUM(IF(ISNUMBER(AQ60),$T60:$T60*AQ60,0))/SUM(IF(ISNUMBER(AQ60),$T60:$T60,0))</f>
        <v>50</v>
      </c>
      <c r="AR59" s="104" t="n">
        <f aca="false" t="array" ref="AR59:AR59">SUM(IF(ISNUMBER(AR60),$T60:$T60*AR60,0))/SUM(IF(ISNUMBER(AR60),$T60:$T60,0))</f>
        <v>50</v>
      </c>
      <c r="AS59" s="104" t="n">
        <f aca="false" t="array" ref="AS59:AS59">SUM(IF(ISNUMBER(AS60),$T60:$T60*AS60,0))/SUM(IF(ISNUMBER(AS60),$T60:$T60,0))</f>
        <v>0</v>
      </c>
      <c r="AT59" s="104" t="n">
        <f aca="false" t="array" ref="AT59:AT59">SUM(IF(ISNUMBER(AT60),$T60:$T60*AT60,0))/SUM(IF(ISNUMBER(AT60),$T60:$T60,0))</f>
        <v>50</v>
      </c>
      <c r="AU59" s="104" t="n">
        <f aca="false" t="array" ref="AU59:AU59">SUM(IF(ISNUMBER(AU60),$T60:$T60*AU60,0))/SUM(IF(ISNUMBER(AU60),$T60:$T60,0))</f>
        <v>100</v>
      </c>
      <c r="AV59" s="104" t="n">
        <f aca="false" t="array" ref="AV59:AV59">SUM(IF(ISNUMBER(AV60),$T60:$T60*AV60,0))/SUM(IF(ISNUMBER(AV60),$T60:$T60,0))</f>
        <v>0</v>
      </c>
      <c r="AW59" s="104" t="n">
        <f aca="false" t="array" ref="AW59:AW59">SUM(IF(ISNUMBER(AW60),$T60:$T60*AW60,0))/SUM(IF(ISNUMBER(AW60),$T60:$T60,0))</f>
        <v>0</v>
      </c>
      <c r="AX59" s="104" t="n">
        <f aca="false" t="array" ref="AX59:AX59">SUM(IF(ISNUMBER(AX60),$T60:$T60*AX60,0))/SUM(IF(ISNUMBER(AX60),$T60:$T60,0))</f>
        <v>0</v>
      </c>
      <c r="AY59" s="104" t="n">
        <f aca="false" t="array" ref="AY59:AY59">SUM(IF(ISNUMBER(AY60),$T60:$T60*AY60,0))/SUM(IF(ISNUMBER(AY60),$T60:$T60,0))</f>
        <v>0</v>
      </c>
      <c r="AZ59" s="104" t="n">
        <f aca="false" t="array" ref="AZ59:AZ59">SUM(IF(ISNUMBER(AZ60),$T60:$T60*AZ60,0))/SUM(IF(ISNUMBER(AZ60),$T60:$T60,0))</f>
        <v>0</v>
      </c>
      <c r="BA59" s="104" t="n">
        <f aca="false" t="array" ref="BA59:BA59">SUM(IF(ISNUMBER(BA60),$T60:$T60*BA60,0))/SUM(IF(ISNUMBER(BA60),$T60:$T60,0))</f>
        <v>100</v>
      </c>
      <c r="BB59" s="104" t="n">
        <f aca="false" t="array" ref="BB59:BB59">SUM(IF(ISNUMBER(BB60),$T60:$T60*BB60,0))/SUM(IF(ISNUMBER(BB60),$T60:$T60,0))</f>
        <v>50</v>
      </c>
      <c r="BC59" s="104" t="n">
        <f aca="false" t="array" ref="BC59:BC59">SUM(IF(ISNUMBER(BC60),$T60:$T60*BC60,0))/SUM(IF(ISNUMBER(BC60),$T60:$T60,0))</f>
        <v>0</v>
      </c>
      <c r="BD59" s="104" t="n">
        <f aca="false" t="array" ref="BD59:BD59">SUM(IF(ISNUMBER(BD60),$T60:$T60*BD60,0))/SUM(IF(ISNUMBER(BD60),$T60:$T60,0))</f>
        <v>100</v>
      </c>
      <c r="BE59" s="104" t="n">
        <f aca="false" t="array" ref="BE59:BE59">SUM(IF(ISNUMBER(BE60),$T60:$T60*BE60,0))/SUM(IF(ISNUMBER(BE60),$T60:$T60,0))</f>
        <v>0</v>
      </c>
      <c r="BF59" s="104" t="n">
        <f aca="false" t="array" ref="BF59:BF59">SUM(IF(ISNUMBER(BF60),$T60:$T60*BF60,0))/SUM(IF(ISNUMBER(BF60),$T60:$T60,0))</f>
        <v>100</v>
      </c>
      <c r="BG59" s="104" t="n">
        <f aca="false" t="array" ref="BG59:BG59">SUM(IF(ISNUMBER(BG60),$T60:$T60*BG60,0))/SUM(IF(ISNUMBER(BG60),$T60:$T60,0))</f>
        <v>0</v>
      </c>
      <c r="BH59" s="104" t="n">
        <f aca="false" t="array" ref="BH59:BH59">SUM(IF(ISNUMBER(BH60),$T60:$T60*BH60,0))/SUM(IF(ISNUMBER(BH60),$T60:$T60,0))</f>
        <v>100</v>
      </c>
      <c r="BI59" s="104" t="n">
        <f aca="false" t="array" ref="BI59:BI59">SUM(IF(ISNUMBER(BI60),$T60:$T60*BI60,0))/SUM(IF(ISNUMBER(BI60),$T60:$T60,0))</f>
        <v>0</v>
      </c>
      <c r="BJ59" s="104" t="n">
        <f aca="false" t="array" ref="BJ59:BJ59">SUM(IF(ISNUMBER(BJ60),$T60:$T60*BJ60,0))/SUM(IF(ISNUMBER(BJ60),$T60:$T60,0))</f>
        <v>0</v>
      </c>
      <c r="BK59" s="104" t="n">
        <f aca="false" t="array" ref="BK59:BK59">SUM(IF(ISNUMBER(BK60),$T60:$T60*BK60,0))/SUM(IF(ISNUMBER(BK60),$T60:$T60,0))</f>
        <v>0</v>
      </c>
      <c r="BL59" s="104" t="n">
        <f aca="false" t="array" ref="BL59:BL59">SUM(IF(ISNUMBER(BL60),$T60:$T60*BL60,0))/SUM(IF(ISNUMBER(BL60),$T60:$T60,0))</f>
        <v>0</v>
      </c>
      <c r="BM59" s="104" t="n">
        <f aca="false" t="array" ref="BM59:BM59">SUM(IF(ISNUMBER(BM60),$T60:$T60*BM60,0))/SUM(IF(ISNUMBER(BM60),$T60:$T60,0))</f>
        <v>0</v>
      </c>
      <c r="BN59" s="104" t="n">
        <f aca="false" t="array" ref="BN59:BN59">SUM(IF(ISNUMBER(BN60),$T60:$T60*BN60,0))/SUM(IF(ISNUMBER(BN60),$T60:$T60,0))</f>
        <v>0</v>
      </c>
      <c r="BO59" s="104" t="n">
        <f aca="false" t="array" ref="BO59:BO59">SUM(IF(ISNUMBER(BO60),$T60:$T60*BO60,0))/SUM(IF(ISNUMBER(BO60),$T60:$T60,0))</f>
        <v>0</v>
      </c>
      <c r="BP59" s="104" t="n">
        <f aca="false" t="array" ref="BP59:BP59">SUM(IF(ISNUMBER(BP60),$T60:$T60*BP60,0))/SUM(IF(ISNUMBER(BP60),$T60:$T60,0))</f>
        <v>100</v>
      </c>
      <c r="BQ59" s="104" t="n">
        <f aca="false" t="array" ref="BQ59:BQ59">SUM(IF(ISNUMBER(BQ60),$T60:$T60*BQ60,0))/SUM(IF(ISNUMBER(BQ60),$T60:$T60,0))</f>
        <v>0</v>
      </c>
      <c r="BR59" s="104" t="n">
        <f aca="false" t="array" ref="BR59:BR59">SUM(IF(ISNUMBER(BR60),$T60:$T60*BR60,0))/SUM(IF(ISNUMBER(BR60),$T60:$T60,0))</f>
        <v>0</v>
      </c>
      <c r="BS59" s="104" t="n">
        <f aca="false" t="array" ref="BS59:BS59">SUM(IF(ISNUMBER(BS60),$T60:$T60*BS60,0))/SUM(IF(ISNUMBER(BS60),$T60:$T60,0))</f>
        <v>0</v>
      </c>
      <c r="BT59" s="104" t="n">
        <f aca="false" t="array" ref="BT59:BT59">SUM(IF(ISNUMBER(BT60),$T60:$T60*BT60,0))/SUM(IF(ISNUMBER(BT60),$T60:$T60,0))</f>
        <v>50</v>
      </c>
      <c r="BU59" s="104" t="n">
        <f aca="false" t="array" ref="BU59:BU59">SUM(IF(ISNUMBER(BU60),$T60:$T60*BU60,0))/SUM(IF(ISNUMBER(BU60),$T60:$T60,0))</f>
        <v>100</v>
      </c>
      <c r="BV59" s="104" t="n">
        <f aca="false" t="array" ref="BV59:BV59">SUM(IF(ISNUMBER(BV60),$T60:$T60*BV60,0))/SUM(IF(ISNUMBER(BV60),$T60:$T60,0))</f>
        <v>50</v>
      </c>
      <c r="BW59" s="104" t="n">
        <f aca="false" t="array" ref="BW59:BW59">SUM(IF(ISNUMBER(BW60),$T60:$T60*BW60,0))/SUM(IF(ISNUMBER(BW60),$T60:$T60,0))</f>
        <v>0</v>
      </c>
      <c r="BX59" s="104" t="n">
        <f aca="false" t="array" ref="BX59:BX59">SUM(IF(ISNUMBER(BX60),$T60:$T60*BX60,0))/SUM(IF(ISNUMBER(BX60),$T60:$T60,0))</f>
        <v>0</v>
      </c>
      <c r="BY59" s="104" t="n">
        <f aca="false" t="array" ref="BY59:BY59">SUM(IF(ISNUMBER(BY60),$T60:$T60*BY60,0))/SUM(IF(ISNUMBER(BY60),$T60:$T60,0))</f>
        <v>50</v>
      </c>
      <c r="BZ59" s="104" t="n">
        <f aca="false" t="array" ref="BZ59:BZ59">SUM(IF(ISNUMBER(BZ60),$T60:$T60*BZ60,0))/SUM(IF(ISNUMBER(BZ60),$T60:$T60,0))</f>
        <v>0</v>
      </c>
      <c r="CA59" s="104" t="n">
        <f aca="false" t="array" ref="CA59:CA59">SUM(IF(ISNUMBER(CA60),$T60:$T60*CA60,0))/SUM(IF(ISNUMBER(CA60),$T60:$T60,0))</f>
        <v>0</v>
      </c>
      <c r="CB59" s="104" t="n">
        <f aca="false" t="array" ref="CB59:CB59">SUM(IF(ISNUMBER(CB60),$T60:$T60*CB60,0))/SUM(IF(ISNUMBER(CB60),$T60:$T60,0))</f>
        <v>0</v>
      </c>
      <c r="CC59" s="104" t="n">
        <f aca="false" t="array" ref="CC59:CC59">SUM(IF(ISNUMBER(CC60),$T60:$T60*CC60,0))/SUM(IF(ISNUMBER(CC60),$T60:$T60,0))</f>
        <v>0</v>
      </c>
      <c r="CD59" s="104" t="n">
        <f aca="false" t="array" ref="CD59:CD59">SUM(IF(ISNUMBER(CD60),$T60:$T60*CD60,0))/SUM(IF(ISNUMBER(CD60),$T60:$T60,0))</f>
        <v>0</v>
      </c>
      <c r="CE59" s="104" t="n">
        <f aca="false" t="array" ref="CE59:CE59">SUM(IF(ISNUMBER(CE60),$T60:$T60*CE60,0))/SUM(IF(ISNUMBER(CE60),$T60:$T60,0))</f>
        <v>0</v>
      </c>
      <c r="CF59" s="104" t="n">
        <f aca="false" t="array" ref="CF59:CF59">SUM(IF(ISNUMBER(CF60),$T60:$T60*CF60,0))/SUM(IF(ISNUMBER(CF60),$T60:$T60,0))</f>
        <v>0</v>
      </c>
      <c r="CG59" s="104" t="n">
        <f aca="false" t="array" ref="CG59:CG59">SUM(IF(ISNUMBER(CG60),$T60:$T60*CG60,0))/SUM(IF(ISNUMBER(CG60),$T60:$T60,0))</f>
        <v>0</v>
      </c>
      <c r="CH59" s="104" t="n">
        <f aca="false" t="array" ref="CH59:CH59">SUM(IF(ISNUMBER(CH60),$T60:$T60*CH60,0))/SUM(IF(ISNUMBER(CH60),$T60:$T60,0))</f>
        <v>0</v>
      </c>
      <c r="CI59" s="104" t="n">
        <f aca="false" t="array" ref="CI59:CI59">SUM(IF(ISNUMBER(CI60),$T60:$T60*CI60,0))/SUM(IF(ISNUMBER(CI60),$T60:$T60,0))</f>
        <v>100</v>
      </c>
      <c r="CJ59" s="104" t="n">
        <f aca="false" t="array" ref="CJ59:CJ59">SUM(IF(ISNUMBER(CJ60),$T60:$T60*CJ60,0))/SUM(IF(ISNUMBER(CJ60),$T60:$T60,0))</f>
        <v>50</v>
      </c>
      <c r="CK59" s="104" t="n">
        <f aca="false" t="array" ref="CK59:CK59">SUM(IF(ISNUMBER(CK60),$T60:$T60*CK60,0))/SUM(IF(ISNUMBER(CK60),$T60:$T60,0))</f>
        <v>0</v>
      </c>
      <c r="CL59" s="104" t="n">
        <f aca="false" t="array" ref="CL59:CL59">SUM(IF(ISNUMBER(CL60),$T60:$T60*CL60,0))/SUM(IF(ISNUMBER(CL60),$T60:$T60,0))</f>
        <v>0</v>
      </c>
      <c r="CM59" s="104" t="n">
        <f aca="false" t="array" ref="CM59:CM59">SUM(IF(ISNUMBER(CM60),$T60:$T60*CM60,0))/SUM(IF(ISNUMBER(CM60),$T60:$T60,0))</f>
        <v>0</v>
      </c>
      <c r="CN59" s="104" t="n">
        <f aca="false" t="array" ref="CN59:CN59">SUM(IF(ISNUMBER(CN60),$T60:$T60*CN60,0))/SUM(IF(ISNUMBER(CN60),$T60:$T60,0))</f>
        <v>0</v>
      </c>
      <c r="CO59" s="104" t="n">
        <f aca="false" t="array" ref="CO59:CO59">SUM(IF(ISNUMBER(CO60),$T60:$T60*CO60,0))/SUM(IF(ISNUMBER(CO60),$T60:$T60,0))</f>
        <v>0</v>
      </c>
      <c r="CP59" s="104" t="n">
        <f aca="false" t="array" ref="CP59:CP59">SUM(IF(ISNUMBER(CP60),$T60:$T60*CP60,0))/SUM(IF(ISNUMBER(CP60),$T60:$T60,0))</f>
        <v>0</v>
      </c>
      <c r="CQ59" s="104" t="n">
        <f aca="false" t="array" ref="CQ59:CQ59">SUM(IF(ISNUMBER(CQ60),$T60:$T60*CQ60,0))/SUM(IF(ISNUMBER(CQ60),$T60:$T60,0))</f>
        <v>0</v>
      </c>
      <c r="CR59" s="104" t="n">
        <f aca="false" t="array" ref="CR59:CR59">SUM(IF(ISNUMBER(CR60),$T60:$T60*CR60,0))/SUM(IF(ISNUMBER(CR60),$T60:$T60,0))</f>
        <v>0</v>
      </c>
      <c r="CS59" s="104" t="n">
        <f aca="false" t="array" ref="CS59:CS59">SUM(IF(ISNUMBER(CS60),$T60:$T60*CS60,0))/SUM(IF(ISNUMBER(CS60),$T60:$T60,0))</f>
        <v>0</v>
      </c>
      <c r="CT59" s="104" t="n">
        <f aca="false" t="array" ref="CT59:CT59">SUM(IF(ISNUMBER(CT60),$T60:$T60*CT60,0))/SUM(IF(ISNUMBER(CT60),$T60:$T60,0))</f>
        <v>0</v>
      </c>
      <c r="CU59" s="104" t="n">
        <f aca="false" t="array" ref="CU59:CU59">SUM(IF(ISNUMBER(CU60),$T60:$T60*CU60,0))/SUM(IF(ISNUMBER(CU60),$T60:$T60,0))</f>
        <v>0</v>
      </c>
      <c r="CV59" s="104" t="n">
        <f aca="false" t="array" ref="CV59:CV59">SUM(IF(ISNUMBER(CV60),$T60:$T60*CV60,0))/SUM(IF(ISNUMBER(CV60),$T60:$T60,0))</f>
        <v>0</v>
      </c>
      <c r="CW59" s="104" t="n">
        <f aca="false" t="array" ref="CW59:CW59">SUM(IF(ISNUMBER(CW60),$T60:$T60*CW60,0))/SUM(IF(ISNUMBER(CW60),$T60:$T60,0))</f>
        <v>0</v>
      </c>
    </row>
    <row r="60" s="103" customFormat="true" ht="15.5" hidden="false" customHeight="false" outlineLevel="0" collapsed="false">
      <c r="A60" s="107" t="n">
        <v>2231</v>
      </c>
      <c r="B60" s="107" t="n">
        <v>4</v>
      </c>
      <c r="C60" s="103" t="str">
        <f aca="true">IF(ISBLANK(OFFSET('outliers treatment'!$A$3,MATCH($A60,'outliers treatment'!$A$4:$A$154,0),MATCH(C$4,'outliers treatment'!$4:$4,0)-1)),"",OFFSET('outliers treatment'!$A$3,MATCH($A60,'outliers treatment'!$A$4:$A$154,0),MATCH(C$4,'outliers treatment'!$4:$4,0)-1))</f>
        <v/>
      </c>
      <c r="D60" s="103" t="str">
        <f aca="true">IF(ISBLANK(OFFSET('outliers treatment'!$A$3,MATCH($A60,'outliers treatment'!$A$4:$A$154,0),MATCH(D$4,'outliers treatment'!$4:$4,0)-1)),"",OFFSET('outliers treatment'!$A$3,MATCH($A60,'outliers treatment'!$A$4:$A$154,0),MATCH(D$4,'outliers treatment'!$4:$4,0)-1))</f>
        <v>Levels of participation in ISO's committee on vulnerable consumers</v>
      </c>
      <c r="E60" s="103" t="str">
        <f aca="true">IF(ISBLANK(OFFSET('outliers treatment'!$A$3,MATCH($A60,'outliers treatment'!$A$4:$A$154,0),MATCH(E$4,'outliers treatment'!$4:$4,0)-1)),"",OFFSET('outliers treatment'!$A$3,MATCH($A60,'outliers treatment'!$A$4:$A$154,0),MATCH(E$4,'outliers treatment'!$4:$4,0)-1))</f>
        <v/>
      </c>
      <c r="F60" s="103" t="str">
        <f aca="true">IF(ISBLANK(OFFSET('outliers treatment'!$A$3,MATCH($A60,'outliers treatment'!$A$4:$A$154,0),MATCH(F$4,'outliers treatment'!$4:$4,0)-1)),"",OFFSET('outliers treatment'!$A$3,MATCH($A60,'outliers treatment'!$A$4:$A$154,0),MATCH(F$4,'outliers treatment'!$4:$4,0)-1))</f>
        <v/>
      </c>
      <c r="G60" s="103" t="str">
        <f aca="true">IF(ISBLANK(OFFSET('outliers treatment'!$A$3,MATCH($A60,'outliers treatment'!$A$4:$A$154,0),MATCH(G$4,'outliers treatment'!$4:$4,0)-1)),"",OFFSET('outliers treatment'!$A$3,MATCH($A60,'outliers treatment'!$A$4:$A$154,0),MATCH(G$4,'outliers treatment'!$4:$4,0)-1))</f>
        <v/>
      </c>
      <c r="H60" s="103" t="str">
        <f aca="true">IF(ISBLANK(OFFSET('outliers treatment'!$A$3,MATCH($A60,'outliers treatment'!$A$4:$A$154,0),MATCH(H$4,'outliers treatment'!$4:$4,0)-1)),"",OFFSET('outliers treatment'!$A$3,MATCH($A60,'outliers treatment'!$A$4:$A$154,0),MATCH(H$4,'outliers treatment'!$4:$4,0)-1))</f>
        <v/>
      </c>
      <c r="I60" s="103" t="str">
        <f aca="true">IF(ISBLANK(OFFSET('outliers treatment'!$A$3,MATCH($A60,'outliers treatment'!$A$4:$A$154,0),MATCH(I$4,'outliers treatment'!$4:$4,0)-1)),"",OFFSET('outliers treatment'!$A$3,MATCH($A60,'outliers treatment'!$A$4:$A$154,0),MATCH(I$4,'outliers treatment'!$4:$4,0)-1))</f>
        <v/>
      </c>
      <c r="J60" s="104" t="n">
        <f aca="false" t="array" ref="J60:J60">MIN(IF(ISNUMBER(V60:CW60),V60:CW60))</f>
        <v>0</v>
      </c>
      <c r="K60" s="103" t="n">
        <f aca="false" t="array" ref="K60:K60">MAX(IF(ISNUMBER(V60:CW60),V60:CW60))</f>
        <v>100</v>
      </c>
      <c r="L60" s="103" t="n">
        <f aca="true">IF(ISBLANK(OFFSET('outliers treatment'!$A$3,MATCH($A60,'outliers treatment'!$A$4:$A$154,0),MATCH(L$4,'outliers treatment'!$4:$4,0)-1)),"",OFFSET('outliers treatment'!$A$3,MATCH($A60,'outliers treatment'!$A$4:$A$154,0),MATCH(L$4,'outliers treatment'!$4:$4,0)-1))</f>
        <v>0</v>
      </c>
      <c r="M60" s="103" t="n">
        <f aca="true">IF(ISBLANK(OFFSET('outliers treatment'!$A$3,MATCH($A60,'outliers treatment'!$A$4:$A$154,0),MATCH(M$4,'outliers treatment'!$4:$4,0)-1)),"",OFFSET('outliers treatment'!$A$3,MATCH($A60,'outliers treatment'!$A$4:$A$154,0),MATCH(M$4,'outliers treatment'!$4:$4,0)-1))</f>
        <v>1</v>
      </c>
      <c r="N60" s="103" t="n">
        <f aca="true">IF(ISBLANK(OFFSET('outliers treatment'!$A$3,MATCH($A60,'outliers treatment'!$A$4:$A$154,0),MATCH(N$4,'outliers treatment'!$4:$4,0)-1)),"",OFFSET('outliers treatment'!$A$3,MATCH($A60,'outliers treatment'!$A$4:$A$154,0),MATCH(N$4,'outliers treatment'!$4:$4,0)-1))</f>
        <v>1</v>
      </c>
      <c r="O60" s="103" t="n">
        <f aca="true">IF(ISBLANK(OFFSET('outliers treatment'!$A$3,MATCH($A60,'outliers treatment'!$A$4:$A$154,0),MATCH(O$4,'outliers treatment'!$4:$4,0)-1)),"",OFFSET('outliers treatment'!$A$3,MATCH($A60,'outliers treatment'!$A$4:$A$154,0),MATCH(O$4,'outliers treatment'!$4:$4,0)-1))</f>
        <v>0</v>
      </c>
      <c r="P60" s="103" t="n">
        <f aca="true">IF(ISBLANK(OFFSET('outliers treatment'!$A$3,MATCH($A60,'outliers treatment'!$A$4:$A$154,0),MATCH(P$4,'outliers treatment'!$4:$4,0)-1)),"",OFFSET('outliers treatment'!$A$3,MATCH($A60,'outliers treatment'!$A$4:$A$154,0),MATCH(P$4,'outliers treatment'!$4:$4,0)-1))</f>
        <v>2</v>
      </c>
      <c r="Q60" s="103" t="n">
        <f aca="false">IFERROR(P60-O60,"")</f>
        <v>2</v>
      </c>
      <c r="R60" s="105" t="n">
        <f aca="false" t="array" ref="R60:R60">IFERROR(SKEW(IF(ISNUMBER(V60:CW60),V60:CW60,"")),"")</f>
        <v>1.36782580541819</v>
      </c>
      <c r="S60" s="103" t="n">
        <v>0</v>
      </c>
      <c r="T60" s="103" t="n">
        <v>1</v>
      </c>
      <c r="U60" s="106" t="n">
        <f aca="false" t="array" ref="U60:U60">IF(B60&lt;4,"",1-IFERROR(SUM(ISNUMBER(V60:CW60)*(1-$V$3:$CW$3))/COUNTIF($V$3:$CW$3,0),0))</f>
        <v>0</v>
      </c>
      <c r="V60" s="104" t="n">
        <f aca="true">IF($L60="","",IF(ISNUMBER(OFFSET('Data transformed'!$A$4,MATCH($A60,'Data transformed'!$A$5:$A$185,0),MATCH(V$4,'Data transformed'!$4:$4,0)-1)), (MIN(MAX(OFFSET('Data transformed'!$A$4,MATCH($A60,'Data transformed'!$A$5:$A$185,0),MATCH(V$4,'Data transformed'!$4:$4,0)-1),$O60),$P60)-$O60)/$Q60*100,"NA"))</f>
        <v>0</v>
      </c>
      <c r="W60" s="104" t="n">
        <f aca="true">IF($L60="","",IF(ISNUMBER(OFFSET('Data transformed'!$A$4,MATCH($A60,'Data transformed'!$A$5:$A$185,0),MATCH(W$4,'Data transformed'!$4:$4,0)-1)), (MIN(MAX(OFFSET('Data transformed'!$A$4,MATCH($A60,'Data transformed'!$A$5:$A$185,0),MATCH(W$4,'Data transformed'!$4:$4,0)-1),$O60),$P60)-$O60)/$Q60*100,"NA"))</f>
        <v>100</v>
      </c>
      <c r="X60" s="104" t="n">
        <f aca="true">IF($L60="","",IF(ISNUMBER(OFFSET('Data transformed'!$A$4,MATCH($A60,'Data transformed'!$A$5:$A$185,0),MATCH(X$4,'Data transformed'!$4:$4,0)-1)), (MIN(MAX(OFFSET('Data transformed'!$A$4,MATCH($A60,'Data transformed'!$A$5:$A$185,0),MATCH(X$4,'Data transformed'!$4:$4,0)-1),$O60),$P60)-$O60)/$Q60*100,"NA"))</f>
        <v>0</v>
      </c>
      <c r="Y60" s="104" t="n">
        <f aca="true">IF($L60="","",IF(ISNUMBER(OFFSET('Data transformed'!$A$4,MATCH($A60,'Data transformed'!$A$5:$A$185,0),MATCH(Y$4,'Data transformed'!$4:$4,0)-1)), (MIN(MAX(OFFSET('Data transformed'!$A$4,MATCH($A60,'Data transformed'!$A$5:$A$185,0),MATCH(Y$4,'Data transformed'!$4:$4,0)-1),$O60),$P60)-$O60)/$Q60*100,"NA"))</f>
        <v>0</v>
      </c>
      <c r="Z60" s="104" t="n">
        <f aca="true">IF($L60="","",IF(ISNUMBER(OFFSET('Data transformed'!$A$4,MATCH($A60,'Data transformed'!$A$5:$A$185,0),MATCH(Z$4,'Data transformed'!$4:$4,0)-1)), (MIN(MAX(OFFSET('Data transformed'!$A$4,MATCH($A60,'Data transformed'!$A$5:$A$185,0),MATCH(Z$4,'Data transformed'!$4:$4,0)-1),$O60),$P60)-$O60)/$Q60*100,"NA"))</f>
        <v>0</v>
      </c>
      <c r="AA60" s="104" t="n">
        <f aca="true">IF($L60="","",IF(ISNUMBER(OFFSET('Data transformed'!$A$4,MATCH($A60,'Data transformed'!$A$5:$A$185,0),MATCH(AA$4,'Data transformed'!$4:$4,0)-1)), (MIN(MAX(OFFSET('Data transformed'!$A$4,MATCH($A60,'Data transformed'!$A$5:$A$185,0),MATCH(AA$4,'Data transformed'!$4:$4,0)-1),$O60),$P60)-$O60)/$Q60*100,"NA"))</f>
        <v>0</v>
      </c>
      <c r="AB60" s="104" t="n">
        <f aca="true">IF($L60="","",IF(ISNUMBER(OFFSET('Data transformed'!$A$4,MATCH($A60,'Data transformed'!$A$5:$A$185,0),MATCH(AB$4,'Data transformed'!$4:$4,0)-1)), (MIN(MAX(OFFSET('Data transformed'!$A$4,MATCH($A60,'Data transformed'!$A$5:$A$185,0),MATCH(AB$4,'Data transformed'!$4:$4,0)-1),$O60),$P60)-$O60)/$Q60*100,"NA"))</f>
        <v>0</v>
      </c>
      <c r="AC60" s="104" t="n">
        <f aca="true">IF($L60="","",IF(ISNUMBER(OFFSET('Data transformed'!$A$4,MATCH($A60,'Data transformed'!$A$5:$A$185,0),MATCH(AC$4,'Data transformed'!$4:$4,0)-1)), (MIN(MAX(OFFSET('Data transformed'!$A$4,MATCH($A60,'Data transformed'!$A$5:$A$185,0),MATCH(AC$4,'Data transformed'!$4:$4,0)-1),$O60),$P60)-$O60)/$Q60*100,"NA"))</f>
        <v>100</v>
      </c>
      <c r="AD60" s="104" t="n">
        <f aca="true">IF($L60="","",IF(ISNUMBER(OFFSET('Data transformed'!$A$4,MATCH($A60,'Data transformed'!$A$5:$A$185,0),MATCH(AD$4,'Data transformed'!$4:$4,0)-1)), (MIN(MAX(OFFSET('Data transformed'!$A$4,MATCH($A60,'Data transformed'!$A$5:$A$185,0),MATCH(AD$4,'Data transformed'!$4:$4,0)-1),$O60),$P60)-$O60)/$Q60*100,"NA"))</f>
        <v>0</v>
      </c>
      <c r="AE60" s="104" t="n">
        <f aca="true">IF($L60="","",IF(ISNUMBER(OFFSET('Data transformed'!$A$4,MATCH($A60,'Data transformed'!$A$5:$A$185,0),MATCH(AE$4,'Data transformed'!$4:$4,0)-1)), (MIN(MAX(OFFSET('Data transformed'!$A$4,MATCH($A60,'Data transformed'!$A$5:$A$185,0),MATCH(AE$4,'Data transformed'!$4:$4,0)-1),$O60),$P60)-$O60)/$Q60*100,"NA"))</f>
        <v>0</v>
      </c>
      <c r="AF60" s="104" t="n">
        <f aca="true">IF($L60="","",IF(ISNUMBER(OFFSET('Data transformed'!$A$4,MATCH($A60,'Data transformed'!$A$5:$A$185,0),MATCH(AF$4,'Data transformed'!$4:$4,0)-1)), (MIN(MAX(OFFSET('Data transformed'!$A$4,MATCH($A60,'Data transformed'!$A$5:$A$185,0),MATCH(AF$4,'Data transformed'!$4:$4,0)-1),$O60),$P60)-$O60)/$Q60*100,"NA"))</f>
        <v>100</v>
      </c>
      <c r="AG60" s="104" t="n">
        <f aca="true">IF($L60="","",IF(ISNUMBER(OFFSET('Data transformed'!$A$4,MATCH($A60,'Data transformed'!$A$5:$A$185,0),MATCH(AG$4,'Data transformed'!$4:$4,0)-1)), (MIN(MAX(OFFSET('Data transformed'!$A$4,MATCH($A60,'Data transformed'!$A$5:$A$185,0),MATCH(AG$4,'Data transformed'!$4:$4,0)-1),$O60),$P60)-$O60)/$Q60*100,"NA"))</f>
        <v>0</v>
      </c>
      <c r="AH60" s="104" t="n">
        <f aca="true">IF($L60="","",IF(ISNUMBER(OFFSET('Data transformed'!$A$4,MATCH($A60,'Data transformed'!$A$5:$A$185,0),MATCH(AH$4,'Data transformed'!$4:$4,0)-1)), (MIN(MAX(OFFSET('Data transformed'!$A$4,MATCH($A60,'Data transformed'!$A$5:$A$185,0),MATCH(AH$4,'Data transformed'!$4:$4,0)-1),$O60),$P60)-$O60)/$Q60*100,"NA"))</f>
        <v>0</v>
      </c>
      <c r="AI60" s="104" t="n">
        <f aca="true">IF($L60="","",IF(ISNUMBER(OFFSET('Data transformed'!$A$4,MATCH($A60,'Data transformed'!$A$5:$A$185,0),MATCH(AI$4,'Data transformed'!$4:$4,0)-1)), (MIN(MAX(OFFSET('Data transformed'!$A$4,MATCH($A60,'Data transformed'!$A$5:$A$185,0),MATCH(AI$4,'Data transformed'!$4:$4,0)-1),$O60),$P60)-$O60)/$Q60*100,"NA"))</f>
        <v>0</v>
      </c>
      <c r="AJ60" s="104" t="n">
        <f aca="true">IF($L60="","",IF(ISNUMBER(OFFSET('Data transformed'!$A$4,MATCH($A60,'Data transformed'!$A$5:$A$185,0),MATCH(AJ$4,'Data transformed'!$4:$4,0)-1)), (MIN(MAX(OFFSET('Data transformed'!$A$4,MATCH($A60,'Data transformed'!$A$5:$A$185,0),MATCH(AJ$4,'Data transformed'!$4:$4,0)-1),$O60),$P60)-$O60)/$Q60*100,"NA"))</f>
        <v>0</v>
      </c>
      <c r="AK60" s="104" t="n">
        <f aca="true">IF($L60="","",IF(ISNUMBER(OFFSET('Data transformed'!$A$4,MATCH($A60,'Data transformed'!$A$5:$A$185,0),MATCH(AK$4,'Data transformed'!$4:$4,0)-1)), (MIN(MAX(OFFSET('Data transformed'!$A$4,MATCH($A60,'Data transformed'!$A$5:$A$185,0),MATCH(AK$4,'Data transformed'!$4:$4,0)-1),$O60),$P60)-$O60)/$Q60*100,"NA"))</f>
        <v>50</v>
      </c>
      <c r="AL60" s="104" t="n">
        <f aca="true">IF($L60="","",IF(ISNUMBER(OFFSET('Data transformed'!$A$4,MATCH($A60,'Data transformed'!$A$5:$A$185,0),MATCH(AL$4,'Data transformed'!$4:$4,0)-1)), (MIN(MAX(OFFSET('Data transformed'!$A$4,MATCH($A60,'Data transformed'!$A$5:$A$185,0),MATCH(AL$4,'Data transformed'!$4:$4,0)-1),$O60),$P60)-$O60)/$Q60*100,"NA"))</f>
        <v>100</v>
      </c>
      <c r="AM60" s="104" t="n">
        <f aca="true">IF($L60="","",IF(ISNUMBER(OFFSET('Data transformed'!$A$4,MATCH($A60,'Data transformed'!$A$5:$A$185,0),MATCH(AM$4,'Data transformed'!$4:$4,0)-1)), (MIN(MAX(OFFSET('Data transformed'!$A$4,MATCH($A60,'Data transformed'!$A$5:$A$185,0),MATCH(AM$4,'Data transformed'!$4:$4,0)-1),$O60),$P60)-$O60)/$Q60*100,"NA"))</f>
        <v>100</v>
      </c>
      <c r="AN60" s="104" t="n">
        <f aca="true">IF($L60="","",IF(ISNUMBER(OFFSET('Data transformed'!$A$4,MATCH($A60,'Data transformed'!$A$5:$A$185,0),MATCH(AN$4,'Data transformed'!$4:$4,0)-1)), (MIN(MAX(OFFSET('Data transformed'!$A$4,MATCH($A60,'Data transformed'!$A$5:$A$185,0),MATCH(AN$4,'Data transformed'!$4:$4,0)-1),$O60),$P60)-$O60)/$Q60*100,"NA"))</f>
        <v>0</v>
      </c>
      <c r="AO60" s="104" t="n">
        <f aca="true">IF($L60="","",IF(ISNUMBER(OFFSET('Data transformed'!$A$4,MATCH($A60,'Data transformed'!$A$5:$A$185,0),MATCH(AO$4,'Data transformed'!$4:$4,0)-1)), (MIN(MAX(OFFSET('Data transformed'!$A$4,MATCH($A60,'Data transformed'!$A$5:$A$185,0),MATCH(AO$4,'Data transformed'!$4:$4,0)-1),$O60),$P60)-$O60)/$Q60*100,"NA"))</f>
        <v>0</v>
      </c>
      <c r="AP60" s="104" t="n">
        <f aca="true">IF($L60="","",IF(ISNUMBER(OFFSET('Data transformed'!$A$4,MATCH($A60,'Data transformed'!$A$5:$A$185,0),MATCH(AP$4,'Data transformed'!$4:$4,0)-1)), (MIN(MAX(OFFSET('Data transformed'!$A$4,MATCH($A60,'Data transformed'!$A$5:$A$185,0),MATCH(AP$4,'Data transformed'!$4:$4,0)-1),$O60),$P60)-$O60)/$Q60*100,"NA"))</f>
        <v>0</v>
      </c>
      <c r="AQ60" s="104" t="n">
        <f aca="true">IF($L60="","",IF(ISNUMBER(OFFSET('Data transformed'!$A$4,MATCH($A60,'Data transformed'!$A$5:$A$185,0),MATCH(AQ$4,'Data transformed'!$4:$4,0)-1)), (MIN(MAX(OFFSET('Data transformed'!$A$4,MATCH($A60,'Data transformed'!$A$5:$A$185,0),MATCH(AQ$4,'Data transformed'!$4:$4,0)-1),$O60),$P60)-$O60)/$Q60*100,"NA"))</f>
        <v>50</v>
      </c>
      <c r="AR60" s="104" t="n">
        <f aca="true">IF($L60="","",IF(ISNUMBER(OFFSET('Data transformed'!$A$4,MATCH($A60,'Data transformed'!$A$5:$A$185,0),MATCH(AR$4,'Data transformed'!$4:$4,0)-1)), (MIN(MAX(OFFSET('Data transformed'!$A$4,MATCH($A60,'Data transformed'!$A$5:$A$185,0),MATCH(AR$4,'Data transformed'!$4:$4,0)-1),$O60),$P60)-$O60)/$Q60*100,"NA"))</f>
        <v>50</v>
      </c>
      <c r="AS60" s="104" t="n">
        <f aca="true">IF($L60="","",IF(ISNUMBER(OFFSET('Data transformed'!$A$4,MATCH($A60,'Data transformed'!$A$5:$A$185,0),MATCH(AS$4,'Data transformed'!$4:$4,0)-1)), (MIN(MAX(OFFSET('Data transformed'!$A$4,MATCH($A60,'Data transformed'!$A$5:$A$185,0),MATCH(AS$4,'Data transformed'!$4:$4,0)-1),$O60),$P60)-$O60)/$Q60*100,"NA"))</f>
        <v>0</v>
      </c>
      <c r="AT60" s="104" t="n">
        <f aca="true">IF($L60="","",IF(ISNUMBER(OFFSET('Data transformed'!$A$4,MATCH($A60,'Data transformed'!$A$5:$A$185,0),MATCH(AT$4,'Data transformed'!$4:$4,0)-1)), (MIN(MAX(OFFSET('Data transformed'!$A$4,MATCH($A60,'Data transformed'!$A$5:$A$185,0),MATCH(AT$4,'Data transformed'!$4:$4,0)-1),$O60),$P60)-$O60)/$Q60*100,"NA"))</f>
        <v>50</v>
      </c>
      <c r="AU60" s="104" t="n">
        <f aca="true">IF($L60="","",IF(ISNUMBER(OFFSET('Data transformed'!$A$4,MATCH($A60,'Data transformed'!$A$5:$A$185,0),MATCH(AU$4,'Data transformed'!$4:$4,0)-1)), (MIN(MAX(OFFSET('Data transformed'!$A$4,MATCH($A60,'Data transformed'!$A$5:$A$185,0),MATCH(AU$4,'Data transformed'!$4:$4,0)-1),$O60),$P60)-$O60)/$Q60*100,"NA"))</f>
        <v>100</v>
      </c>
      <c r="AV60" s="104" t="n">
        <f aca="true">IF($L60="","",IF(ISNUMBER(OFFSET('Data transformed'!$A$4,MATCH($A60,'Data transformed'!$A$5:$A$185,0),MATCH(AV$4,'Data transformed'!$4:$4,0)-1)), (MIN(MAX(OFFSET('Data transformed'!$A$4,MATCH($A60,'Data transformed'!$A$5:$A$185,0),MATCH(AV$4,'Data transformed'!$4:$4,0)-1),$O60),$P60)-$O60)/$Q60*100,"NA"))</f>
        <v>0</v>
      </c>
      <c r="AW60" s="104" t="n">
        <f aca="true">IF($L60="","",IF(ISNUMBER(OFFSET('Data transformed'!$A$4,MATCH($A60,'Data transformed'!$A$5:$A$185,0),MATCH(AW$4,'Data transformed'!$4:$4,0)-1)), (MIN(MAX(OFFSET('Data transformed'!$A$4,MATCH($A60,'Data transformed'!$A$5:$A$185,0),MATCH(AW$4,'Data transformed'!$4:$4,0)-1),$O60),$P60)-$O60)/$Q60*100,"NA"))</f>
        <v>0</v>
      </c>
      <c r="AX60" s="104" t="n">
        <f aca="true">IF($L60="","",IF(ISNUMBER(OFFSET('Data transformed'!$A$4,MATCH($A60,'Data transformed'!$A$5:$A$185,0),MATCH(AX$4,'Data transformed'!$4:$4,0)-1)), (MIN(MAX(OFFSET('Data transformed'!$A$4,MATCH($A60,'Data transformed'!$A$5:$A$185,0),MATCH(AX$4,'Data transformed'!$4:$4,0)-1),$O60),$P60)-$O60)/$Q60*100,"NA"))</f>
        <v>0</v>
      </c>
      <c r="AY60" s="104" t="n">
        <f aca="true">IF($L60="","",IF(ISNUMBER(OFFSET('Data transformed'!$A$4,MATCH($A60,'Data transformed'!$A$5:$A$185,0),MATCH(AY$4,'Data transformed'!$4:$4,0)-1)), (MIN(MAX(OFFSET('Data transformed'!$A$4,MATCH($A60,'Data transformed'!$A$5:$A$185,0),MATCH(AY$4,'Data transformed'!$4:$4,0)-1),$O60),$P60)-$O60)/$Q60*100,"NA"))</f>
        <v>0</v>
      </c>
      <c r="AZ60" s="104" t="n">
        <f aca="true">IF($L60="","",IF(ISNUMBER(OFFSET('Data transformed'!$A$4,MATCH($A60,'Data transformed'!$A$5:$A$185,0),MATCH(AZ$4,'Data transformed'!$4:$4,0)-1)), (MIN(MAX(OFFSET('Data transformed'!$A$4,MATCH($A60,'Data transformed'!$A$5:$A$185,0),MATCH(AZ$4,'Data transformed'!$4:$4,0)-1),$O60),$P60)-$O60)/$Q60*100,"NA"))</f>
        <v>0</v>
      </c>
      <c r="BA60" s="104" t="n">
        <f aca="true">IF($L60="","",IF(ISNUMBER(OFFSET('Data transformed'!$A$4,MATCH($A60,'Data transformed'!$A$5:$A$185,0),MATCH(BA$4,'Data transformed'!$4:$4,0)-1)), (MIN(MAX(OFFSET('Data transformed'!$A$4,MATCH($A60,'Data transformed'!$A$5:$A$185,0),MATCH(BA$4,'Data transformed'!$4:$4,0)-1),$O60),$P60)-$O60)/$Q60*100,"NA"))</f>
        <v>100</v>
      </c>
      <c r="BB60" s="104" t="n">
        <f aca="true">IF($L60="","",IF(ISNUMBER(OFFSET('Data transformed'!$A$4,MATCH($A60,'Data transformed'!$A$5:$A$185,0),MATCH(BB$4,'Data transformed'!$4:$4,0)-1)), (MIN(MAX(OFFSET('Data transformed'!$A$4,MATCH($A60,'Data transformed'!$A$5:$A$185,0),MATCH(BB$4,'Data transformed'!$4:$4,0)-1),$O60),$P60)-$O60)/$Q60*100,"NA"))</f>
        <v>50</v>
      </c>
      <c r="BC60" s="104" t="n">
        <f aca="true">IF($L60="","",IF(ISNUMBER(OFFSET('Data transformed'!$A$4,MATCH($A60,'Data transformed'!$A$5:$A$185,0),MATCH(BC$4,'Data transformed'!$4:$4,0)-1)), (MIN(MAX(OFFSET('Data transformed'!$A$4,MATCH($A60,'Data transformed'!$A$5:$A$185,0),MATCH(BC$4,'Data transformed'!$4:$4,0)-1),$O60),$P60)-$O60)/$Q60*100,"NA"))</f>
        <v>0</v>
      </c>
      <c r="BD60" s="104" t="n">
        <f aca="true">IF($L60="","",IF(ISNUMBER(OFFSET('Data transformed'!$A$4,MATCH($A60,'Data transformed'!$A$5:$A$185,0),MATCH(BD$4,'Data transformed'!$4:$4,0)-1)), (MIN(MAX(OFFSET('Data transformed'!$A$4,MATCH($A60,'Data transformed'!$A$5:$A$185,0),MATCH(BD$4,'Data transformed'!$4:$4,0)-1),$O60),$P60)-$O60)/$Q60*100,"NA"))</f>
        <v>100</v>
      </c>
      <c r="BE60" s="104" t="n">
        <f aca="true">IF($L60="","",IF(ISNUMBER(OFFSET('Data transformed'!$A$4,MATCH($A60,'Data transformed'!$A$5:$A$185,0),MATCH(BE$4,'Data transformed'!$4:$4,0)-1)), (MIN(MAX(OFFSET('Data transformed'!$A$4,MATCH($A60,'Data transformed'!$A$5:$A$185,0),MATCH(BE$4,'Data transformed'!$4:$4,0)-1),$O60),$P60)-$O60)/$Q60*100,"NA"))</f>
        <v>0</v>
      </c>
      <c r="BF60" s="104" t="n">
        <f aca="true">IF($L60="","",IF(ISNUMBER(OFFSET('Data transformed'!$A$4,MATCH($A60,'Data transformed'!$A$5:$A$185,0),MATCH(BF$4,'Data transformed'!$4:$4,0)-1)), (MIN(MAX(OFFSET('Data transformed'!$A$4,MATCH($A60,'Data transformed'!$A$5:$A$185,0),MATCH(BF$4,'Data transformed'!$4:$4,0)-1),$O60),$P60)-$O60)/$Q60*100,"NA"))</f>
        <v>100</v>
      </c>
      <c r="BG60" s="104" t="n">
        <f aca="true">IF($L60="","",IF(ISNUMBER(OFFSET('Data transformed'!$A$4,MATCH($A60,'Data transformed'!$A$5:$A$185,0),MATCH(BG$4,'Data transformed'!$4:$4,0)-1)), (MIN(MAX(OFFSET('Data transformed'!$A$4,MATCH($A60,'Data transformed'!$A$5:$A$185,0),MATCH(BG$4,'Data transformed'!$4:$4,0)-1),$O60),$P60)-$O60)/$Q60*100,"NA"))</f>
        <v>0</v>
      </c>
      <c r="BH60" s="104" t="n">
        <f aca="true">IF($L60="","",IF(ISNUMBER(OFFSET('Data transformed'!$A$4,MATCH($A60,'Data transformed'!$A$5:$A$185,0),MATCH(BH$4,'Data transformed'!$4:$4,0)-1)), (MIN(MAX(OFFSET('Data transformed'!$A$4,MATCH($A60,'Data transformed'!$A$5:$A$185,0),MATCH(BH$4,'Data transformed'!$4:$4,0)-1),$O60),$P60)-$O60)/$Q60*100,"NA"))</f>
        <v>100</v>
      </c>
      <c r="BI60" s="104" t="n">
        <f aca="true">IF($L60="","",IF(ISNUMBER(OFFSET('Data transformed'!$A$4,MATCH($A60,'Data transformed'!$A$5:$A$185,0),MATCH(BI$4,'Data transformed'!$4:$4,0)-1)), (MIN(MAX(OFFSET('Data transformed'!$A$4,MATCH($A60,'Data transformed'!$A$5:$A$185,0),MATCH(BI$4,'Data transformed'!$4:$4,0)-1),$O60),$P60)-$O60)/$Q60*100,"NA"))</f>
        <v>0</v>
      </c>
      <c r="BJ60" s="104" t="n">
        <f aca="true">IF($L60="","",IF(ISNUMBER(OFFSET('Data transformed'!$A$4,MATCH($A60,'Data transformed'!$A$5:$A$185,0),MATCH(BJ$4,'Data transformed'!$4:$4,0)-1)), (MIN(MAX(OFFSET('Data transformed'!$A$4,MATCH($A60,'Data transformed'!$A$5:$A$185,0),MATCH(BJ$4,'Data transformed'!$4:$4,0)-1),$O60),$P60)-$O60)/$Q60*100,"NA"))</f>
        <v>0</v>
      </c>
      <c r="BK60" s="104" t="n">
        <f aca="true">IF($L60="","",IF(ISNUMBER(OFFSET('Data transformed'!$A$4,MATCH($A60,'Data transformed'!$A$5:$A$185,0),MATCH(BK$4,'Data transformed'!$4:$4,0)-1)), (MIN(MAX(OFFSET('Data transformed'!$A$4,MATCH($A60,'Data transformed'!$A$5:$A$185,0),MATCH(BK$4,'Data transformed'!$4:$4,0)-1),$O60),$P60)-$O60)/$Q60*100,"NA"))</f>
        <v>0</v>
      </c>
      <c r="BL60" s="104" t="n">
        <f aca="true">IF($L60="","",IF(ISNUMBER(OFFSET('Data transformed'!$A$4,MATCH($A60,'Data transformed'!$A$5:$A$185,0),MATCH(BL$4,'Data transformed'!$4:$4,0)-1)), (MIN(MAX(OFFSET('Data transformed'!$A$4,MATCH($A60,'Data transformed'!$A$5:$A$185,0),MATCH(BL$4,'Data transformed'!$4:$4,0)-1),$O60),$P60)-$O60)/$Q60*100,"NA"))</f>
        <v>0</v>
      </c>
      <c r="BM60" s="104" t="n">
        <f aca="true">IF($L60="","",IF(ISNUMBER(OFFSET('Data transformed'!$A$4,MATCH($A60,'Data transformed'!$A$5:$A$185,0),MATCH(BM$4,'Data transformed'!$4:$4,0)-1)), (MIN(MAX(OFFSET('Data transformed'!$A$4,MATCH($A60,'Data transformed'!$A$5:$A$185,0),MATCH(BM$4,'Data transformed'!$4:$4,0)-1),$O60),$P60)-$O60)/$Q60*100,"NA"))</f>
        <v>0</v>
      </c>
      <c r="BN60" s="104" t="n">
        <f aca="true">IF($L60="","",IF(ISNUMBER(OFFSET('Data transformed'!$A$4,MATCH($A60,'Data transformed'!$A$5:$A$185,0),MATCH(BN$4,'Data transformed'!$4:$4,0)-1)), (MIN(MAX(OFFSET('Data transformed'!$A$4,MATCH($A60,'Data transformed'!$A$5:$A$185,0),MATCH(BN$4,'Data transformed'!$4:$4,0)-1),$O60),$P60)-$O60)/$Q60*100,"NA"))</f>
        <v>0</v>
      </c>
      <c r="BO60" s="104" t="n">
        <f aca="true">IF($L60="","",IF(ISNUMBER(OFFSET('Data transformed'!$A$4,MATCH($A60,'Data transformed'!$A$5:$A$185,0),MATCH(BO$4,'Data transformed'!$4:$4,0)-1)), (MIN(MAX(OFFSET('Data transformed'!$A$4,MATCH($A60,'Data transformed'!$A$5:$A$185,0),MATCH(BO$4,'Data transformed'!$4:$4,0)-1),$O60),$P60)-$O60)/$Q60*100,"NA"))</f>
        <v>0</v>
      </c>
      <c r="BP60" s="104" t="n">
        <f aca="true">IF($L60="","",IF(ISNUMBER(OFFSET('Data transformed'!$A$4,MATCH($A60,'Data transformed'!$A$5:$A$185,0),MATCH(BP$4,'Data transformed'!$4:$4,0)-1)), (MIN(MAX(OFFSET('Data transformed'!$A$4,MATCH($A60,'Data transformed'!$A$5:$A$185,0),MATCH(BP$4,'Data transformed'!$4:$4,0)-1),$O60),$P60)-$O60)/$Q60*100,"NA"))</f>
        <v>100</v>
      </c>
      <c r="BQ60" s="104" t="n">
        <f aca="true">IF($L60="","",IF(ISNUMBER(OFFSET('Data transformed'!$A$4,MATCH($A60,'Data transformed'!$A$5:$A$185,0),MATCH(BQ$4,'Data transformed'!$4:$4,0)-1)), (MIN(MAX(OFFSET('Data transformed'!$A$4,MATCH($A60,'Data transformed'!$A$5:$A$185,0),MATCH(BQ$4,'Data transformed'!$4:$4,0)-1),$O60),$P60)-$O60)/$Q60*100,"NA"))</f>
        <v>0</v>
      </c>
      <c r="BR60" s="104" t="n">
        <f aca="true">IF($L60="","",IF(ISNUMBER(OFFSET('Data transformed'!$A$4,MATCH($A60,'Data transformed'!$A$5:$A$185,0),MATCH(BR$4,'Data transformed'!$4:$4,0)-1)), (MIN(MAX(OFFSET('Data transformed'!$A$4,MATCH($A60,'Data transformed'!$A$5:$A$185,0),MATCH(BR$4,'Data transformed'!$4:$4,0)-1),$O60),$P60)-$O60)/$Q60*100,"NA"))</f>
        <v>0</v>
      </c>
      <c r="BS60" s="104" t="n">
        <f aca="true">IF($L60="","",IF(ISNUMBER(OFFSET('Data transformed'!$A$4,MATCH($A60,'Data transformed'!$A$5:$A$185,0),MATCH(BS$4,'Data transformed'!$4:$4,0)-1)), (MIN(MAX(OFFSET('Data transformed'!$A$4,MATCH($A60,'Data transformed'!$A$5:$A$185,0),MATCH(BS$4,'Data transformed'!$4:$4,0)-1),$O60),$P60)-$O60)/$Q60*100,"NA"))</f>
        <v>0</v>
      </c>
      <c r="BT60" s="104" t="n">
        <f aca="true">IF($L60="","",IF(ISNUMBER(OFFSET('Data transformed'!$A$4,MATCH($A60,'Data transformed'!$A$5:$A$185,0),MATCH(BT$4,'Data transformed'!$4:$4,0)-1)), (MIN(MAX(OFFSET('Data transformed'!$A$4,MATCH($A60,'Data transformed'!$A$5:$A$185,0),MATCH(BT$4,'Data transformed'!$4:$4,0)-1),$O60),$P60)-$O60)/$Q60*100,"NA"))</f>
        <v>50</v>
      </c>
      <c r="BU60" s="104" t="n">
        <f aca="true">IF($L60="","",IF(ISNUMBER(OFFSET('Data transformed'!$A$4,MATCH($A60,'Data transformed'!$A$5:$A$185,0),MATCH(BU$4,'Data transformed'!$4:$4,0)-1)), (MIN(MAX(OFFSET('Data transformed'!$A$4,MATCH($A60,'Data transformed'!$A$5:$A$185,0),MATCH(BU$4,'Data transformed'!$4:$4,0)-1),$O60),$P60)-$O60)/$Q60*100,"NA"))</f>
        <v>100</v>
      </c>
      <c r="BV60" s="104" t="n">
        <f aca="true">IF($L60="","",IF(ISNUMBER(OFFSET('Data transformed'!$A$4,MATCH($A60,'Data transformed'!$A$5:$A$185,0),MATCH(BV$4,'Data transformed'!$4:$4,0)-1)), (MIN(MAX(OFFSET('Data transformed'!$A$4,MATCH($A60,'Data transformed'!$A$5:$A$185,0),MATCH(BV$4,'Data transformed'!$4:$4,0)-1),$O60),$P60)-$O60)/$Q60*100,"NA"))</f>
        <v>50</v>
      </c>
      <c r="BW60" s="104" t="n">
        <f aca="true">IF($L60="","",IF(ISNUMBER(OFFSET('Data transformed'!$A$4,MATCH($A60,'Data transformed'!$A$5:$A$185,0),MATCH(BW$4,'Data transformed'!$4:$4,0)-1)), (MIN(MAX(OFFSET('Data transformed'!$A$4,MATCH($A60,'Data transformed'!$A$5:$A$185,0),MATCH(BW$4,'Data transformed'!$4:$4,0)-1),$O60),$P60)-$O60)/$Q60*100,"NA"))</f>
        <v>0</v>
      </c>
      <c r="BX60" s="104" t="n">
        <f aca="true">IF($L60="","",IF(ISNUMBER(OFFSET('Data transformed'!$A$4,MATCH($A60,'Data transformed'!$A$5:$A$185,0),MATCH(BX$4,'Data transformed'!$4:$4,0)-1)), (MIN(MAX(OFFSET('Data transformed'!$A$4,MATCH($A60,'Data transformed'!$A$5:$A$185,0),MATCH(BX$4,'Data transformed'!$4:$4,0)-1),$O60),$P60)-$O60)/$Q60*100,"NA"))</f>
        <v>0</v>
      </c>
      <c r="BY60" s="104" t="n">
        <f aca="true">IF($L60="","",IF(ISNUMBER(OFFSET('Data transformed'!$A$4,MATCH($A60,'Data transformed'!$A$5:$A$185,0),MATCH(BY$4,'Data transformed'!$4:$4,0)-1)), (MIN(MAX(OFFSET('Data transformed'!$A$4,MATCH($A60,'Data transformed'!$A$5:$A$185,0),MATCH(BY$4,'Data transformed'!$4:$4,0)-1),$O60),$P60)-$O60)/$Q60*100,"NA"))</f>
        <v>50</v>
      </c>
      <c r="BZ60" s="104" t="n">
        <f aca="true">IF($L60="","",IF(ISNUMBER(OFFSET('Data transformed'!$A$4,MATCH($A60,'Data transformed'!$A$5:$A$185,0),MATCH(BZ$4,'Data transformed'!$4:$4,0)-1)), (MIN(MAX(OFFSET('Data transformed'!$A$4,MATCH($A60,'Data transformed'!$A$5:$A$185,0),MATCH(BZ$4,'Data transformed'!$4:$4,0)-1),$O60),$P60)-$O60)/$Q60*100,"NA"))</f>
        <v>0</v>
      </c>
      <c r="CA60" s="104" t="n">
        <f aca="true">IF($L60="","",IF(ISNUMBER(OFFSET('Data transformed'!$A$4,MATCH($A60,'Data transformed'!$A$5:$A$185,0),MATCH(CA$4,'Data transformed'!$4:$4,0)-1)), (MIN(MAX(OFFSET('Data transformed'!$A$4,MATCH($A60,'Data transformed'!$A$5:$A$185,0),MATCH(CA$4,'Data transformed'!$4:$4,0)-1),$O60),$P60)-$O60)/$Q60*100,"NA"))</f>
        <v>0</v>
      </c>
      <c r="CB60" s="104" t="n">
        <f aca="true">IF($L60="","",IF(ISNUMBER(OFFSET('Data transformed'!$A$4,MATCH($A60,'Data transformed'!$A$5:$A$185,0),MATCH(CB$4,'Data transformed'!$4:$4,0)-1)), (MIN(MAX(OFFSET('Data transformed'!$A$4,MATCH($A60,'Data transformed'!$A$5:$A$185,0),MATCH(CB$4,'Data transformed'!$4:$4,0)-1),$O60),$P60)-$O60)/$Q60*100,"NA"))</f>
        <v>0</v>
      </c>
      <c r="CC60" s="104" t="n">
        <f aca="true">IF($L60="","",IF(ISNUMBER(OFFSET('Data transformed'!$A$4,MATCH($A60,'Data transformed'!$A$5:$A$185,0),MATCH(CC$4,'Data transformed'!$4:$4,0)-1)), (MIN(MAX(OFFSET('Data transformed'!$A$4,MATCH($A60,'Data transformed'!$A$5:$A$185,0),MATCH(CC$4,'Data transformed'!$4:$4,0)-1),$O60),$P60)-$O60)/$Q60*100,"NA"))</f>
        <v>0</v>
      </c>
      <c r="CD60" s="104" t="n">
        <f aca="true">IF($L60="","",IF(ISNUMBER(OFFSET('Data transformed'!$A$4,MATCH($A60,'Data transformed'!$A$5:$A$185,0),MATCH(CD$4,'Data transformed'!$4:$4,0)-1)), (MIN(MAX(OFFSET('Data transformed'!$A$4,MATCH($A60,'Data transformed'!$A$5:$A$185,0),MATCH(CD$4,'Data transformed'!$4:$4,0)-1),$O60),$P60)-$O60)/$Q60*100,"NA"))</f>
        <v>0</v>
      </c>
      <c r="CE60" s="104" t="n">
        <f aca="true">IF($L60="","",IF(ISNUMBER(OFFSET('Data transformed'!$A$4,MATCH($A60,'Data transformed'!$A$5:$A$185,0),MATCH(CE$4,'Data transformed'!$4:$4,0)-1)), (MIN(MAX(OFFSET('Data transformed'!$A$4,MATCH($A60,'Data transformed'!$A$5:$A$185,0),MATCH(CE$4,'Data transformed'!$4:$4,0)-1),$O60),$P60)-$O60)/$Q60*100,"NA"))</f>
        <v>0</v>
      </c>
      <c r="CF60" s="104" t="n">
        <f aca="true">IF($L60="","",IF(ISNUMBER(OFFSET('Data transformed'!$A$4,MATCH($A60,'Data transformed'!$A$5:$A$185,0),MATCH(CF$4,'Data transformed'!$4:$4,0)-1)), (MIN(MAX(OFFSET('Data transformed'!$A$4,MATCH($A60,'Data transformed'!$A$5:$A$185,0),MATCH(CF$4,'Data transformed'!$4:$4,0)-1),$O60),$P60)-$O60)/$Q60*100,"NA"))</f>
        <v>0</v>
      </c>
      <c r="CG60" s="104" t="n">
        <f aca="true">IF($L60="","",IF(ISNUMBER(OFFSET('Data transformed'!$A$4,MATCH($A60,'Data transformed'!$A$5:$A$185,0),MATCH(CG$4,'Data transformed'!$4:$4,0)-1)), (MIN(MAX(OFFSET('Data transformed'!$A$4,MATCH($A60,'Data transformed'!$A$5:$A$185,0),MATCH(CG$4,'Data transformed'!$4:$4,0)-1),$O60),$P60)-$O60)/$Q60*100,"NA"))</f>
        <v>0</v>
      </c>
      <c r="CH60" s="104" t="n">
        <f aca="true">IF($L60="","",IF(ISNUMBER(OFFSET('Data transformed'!$A$4,MATCH($A60,'Data transformed'!$A$5:$A$185,0),MATCH(CH$4,'Data transformed'!$4:$4,0)-1)), (MIN(MAX(OFFSET('Data transformed'!$A$4,MATCH($A60,'Data transformed'!$A$5:$A$185,0),MATCH(CH$4,'Data transformed'!$4:$4,0)-1),$O60),$P60)-$O60)/$Q60*100,"NA"))</f>
        <v>0</v>
      </c>
      <c r="CI60" s="104" t="n">
        <f aca="true">IF($L60="","",IF(ISNUMBER(OFFSET('Data transformed'!$A$4,MATCH($A60,'Data transformed'!$A$5:$A$185,0),MATCH(CI$4,'Data transformed'!$4:$4,0)-1)), (MIN(MAX(OFFSET('Data transformed'!$A$4,MATCH($A60,'Data transformed'!$A$5:$A$185,0),MATCH(CI$4,'Data transformed'!$4:$4,0)-1),$O60),$P60)-$O60)/$Q60*100,"NA"))</f>
        <v>100</v>
      </c>
      <c r="CJ60" s="104" t="n">
        <f aca="true">IF($L60="","",IF(ISNUMBER(OFFSET('Data transformed'!$A$4,MATCH($A60,'Data transformed'!$A$5:$A$185,0),MATCH(CJ$4,'Data transformed'!$4:$4,0)-1)), (MIN(MAX(OFFSET('Data transformed'!$A$4,MATCH($A60,'Data transformed'!$A$5:$A$185,0),MATCH(CJ$4,'Data transformed'!$4:$4,0)-1),$O60),$P60)-$O60)/$Q60*100,"NA"))</f>
        <v>50</v>
      </c>
      <c r="CK60" s="104" t="n">
        <f aca="true">IF($L60="","",IF(ISNUMBER(OFFSET('Data transformed'!$A$4,MATCH($A60,'Data transformed'!$A$5:$A$185,0),MATCH(CK$4,'Data transformed'!$4:$4,0)-1)), (MIN(MAX(OFFSET('Data transformed'!$A$4,MATCH($A60,'Data transformed'!$A$5:$A$185,0),MATCH(CK$4,'Data transformed'!$4:$4,0)-1),$O60),$P60)-$O60)/$Q60*100,"NA"))</f>
        <v>0</v>
      </c>
      <c r="CL60" s="104" t="n">
        <f aca="true">IF($L60="","",IF(ISNUMBER(OFFSET('Data transformed'!$A$4,MATCH($A60,'Data transformed'!$A$5:$A$185,0),MATCH(CL$4,'Data transformed'!$4:$4,0)-1)), (MIN(MAX(OFFSET('Data transformed'!$A$4,MATCH($A60,'Data transformed'!$A$5:$A$185,0),MATCH(CL$4,'Data transformed'!$4:$4,0)-1),$O60),$P60)-$O60)/$Q60*100,"NA"))</f>
        <v>0</v>
      </c>
      <c r="CM60" s="104" t="n">
        <f aca="true">IF($L60="","",IF(ISNUMBER(OFFSET('Data transformed'!$A$4,MATCH($A60,'Data transformed'!$A$5:$A$185,0),MATCH(CM$4,'Data transformed'!$4:$4,0)-1)), (MIN(MAX(OFFSET('Data transformed'!$A$4,MATCH($A60,'Data transformed'!$A$5:$A$185,0),MATCH(CM$4,'Data transformed'!$4:$4,0)-1),$O60),$P60)-$O60)/$Q60*100,"NA"))</f>
        <v>0</v>
      </c>
      <c r="CN60" s="104" t="n">
        <f aca="true">IF($L60="","",IF(ISNUMBER(OFFSET('Data transformed'!$A$4,MATCH($A60,'Data transformed'!$A$5:$A$185,0),MATCH(CN$4,'Data transformed'!$4:$4,0)-1)), (MIN(MAX(OFFSET('Data transformed'!$A$4,MATCH($A60,'Data transformed'!$A$5:$A$185,0),MATCH(CN$4,'Data transformed'!$4:$4,0)-1),$O60),$P60)-$O60)/$Q60*100,"NA"))</f>
        <v>0</v>
      </c>
      <c r="CO60" s="104" t="n">
        <f aca="true">IF($L60="","",IF(ISNUMBER(OFFSET('Data transformed'!$A$4,MATCH($A60,'Data transformed'!$A$5:$A$185,0),MATCH(CO$4,'Data transformed'!$4:$4,0)-1)), (MIN(MAX(OFFSET('Data transformed'!$A$4,MATCH($A60,'Data transformed'!$A$5:$A$185,0),MATCH(CO$4,'Data transformed'!$4:$4,0)-1),$O60),$P60)-$O60)/$Q60*100,"NA"))</f>
        <v>0</v>
      </c>
      <c r="CP60" s="104" t="n">
        <f aca="true">IF($L60="","",IF(ISNUMBER(OFFSET('Data transformed'!$A$4,MATCH($A60,'Data transformed'!$A$5:$A$185,0),MATCH(CP$4,'Data transformed'!$4:$4,0)-1)), (MIN(MAX(OFFSET('Data transformed'!$A$4,MATCH($A60,'Data transformed'!$A$5:$A$185,0),MATCH(CP$4,'Data transformed'!$4:$4,0)-1),$O60),$P60)-$O60)/$Q60*100,"NA"))</f>
        <v>0</v>
      </c>
      <c r="CQ60" s="104" t="n">
        <f aca="true">IF($L60="","",IF(ISNUMBER(OFFSET('Data transformed'!$A$4,MATCH($A60,'Data transformed'!$A$5:$A$185,0),MATCH(CQ$4,'Data transformed'!$4:$4,0)-1)), (MIN(MAX(OFFSET('Data transformed'!$A$4,MATCH($A60,'Data transformed'!$A$5:$A$185,0),MATCH(CQ$4,'Data transformed'!$4:$4,0)-1),$O60),$P60)-$O60)/$Q60*100,"NA"))</f>
        <v>0</v>
      </c>
      <c r="CR60" s="104" t="n">
        <f aca="true">IF($L60="","",IF(ISNUMBER(OFFSET('Data transformed'!$A$4,MATCH($A60,'Data transformed'!$A$5:$A$185,0),MATCH(CR$4,'Data transformed'!$4:$4,0)-1)), (MIN(MAX(OFFSET('Data transformed'!$A$4,MATCH($A60,'Data transformed'!$A$5:$A$185,0),MATCH(CR$4,'Data transformed'!$4:$4,0)-1),$O60),$P60)-$O60)/$Q60*100,"NA"))</f>
        <v>0</v>
      </c>
      <c r="CS60" s="104" t="n">
        <f aca="true">IF($L60="","",IF(ISNUMBER(OFFSET('Data transformed'!$A$4,MATCH($A60,'Data transformed'!$A$5:$A$185,0),MATCH(CS$4,'Data transformed'!$4:$4,0)-1)), (MIN(MAX(OFFSET('Data transformed'!$A$4,MATCH($A60,'Data transformed'!$A$5:$A$185,0),MATCH(CS$4,'Data transformed'!$4:$4,0)-1),$O60),$P60)-$O60)/$Q60*100,"NA"))</f>
        <v>0</v>
      </c>
      <c r="CT60" s="104" t="n">
        <f aca="true">IF($L60="","",IF(ISNUMBER(OFFSET('Data transformed'!$A$4,MATCH($A60,'Data transformed'!$A$5:$A$185,0),MATCH(CT$4,'Data transformed'!$4:$4,0)-1)), (MIN(MAX(OFFSET('Data transformed'!$A$4,MATCH($A60,'Data transformed'!$A$5:$A$185,0),MATCH(CT$4,'Data transformed'!$4:$4,0)-1),$O60),$P60)-$O60)/$Q60*100,"NA"))</f>
        <v>0</v>
      </c>
      <c r="CU60" s="104" t="n">
        <f aca="true">IF($L60="","",IF(ISNUMBER(OFFSET('Data transformed'!$A$4,MATCH($A60,'Data transformed'!$A$5:$A$185,0),MATCH(CU$4,'Data transformed'!$4:$4,0)-1)), (MIN(MAX(OFFSET('Data transformed'!$A$4,MATCH($A60,'Data transformed'!$A$5:$A$185,0),MATCH(CU$4,'Data transformed'!$4:$4,0)-1),$O60),$P60)-$O60)/$Q60*100,"NA"))</f>
        <v>0</v>
      </c>
      <c r="CV60" s="104" t="n">
        <f aca="true">IF($L60="","",IF(ISNUMBER(OFFSET('Data transformed'!$A$4,MATCH($A60,'Data transformed'!$A$5:$A$185,0),MATCH(CV$4,'Data transformed'!$4:$4,0)-1)), (MIN(MAX(OFFSET('Data transformed'!$A$4,MATCH($A60,'Data transformed'!$A$5:$A$185,0),MATCH(CV$4,'Data transformed'!$4:$4,0)-1),$O60),$P60)-$O60)/$Q60*100,"NA"))</f>
        <v>0</v>
      </c>
      <c r="CW60" s="104" t="n">
        <f aca="true">IF($L60="","",IF(ISNUMBER(OFFSET('Data transformed'!$A$4,MATCH($A60,'Data transformed'!$A$5:$A$185,0),MATCH(CW$4,'Data transformed'!$4:$4,0)-1)), (MIN(MAX(OFFSET('Data transformed'!$A$4,MATCH($A60,'Data transformed'!$A$5:$A$185,0),MATCH(CW$4,'Data transformed'!$4:$4,0)-1),$O60),$P60)-$O60)/$Q60*100,"NA"))</f>
        <v>0</v>
      </c>
    </row>
    <row r="61" s="103" customFormat="true" ht="15.5" hidden="false" customHeight="false" outlineLevel="0" collapsed="false">
      <c r="A61" s="107" t="n">
        <v>2300</v>
      </c>
      <c r="B61" s="107" t="n">
        <v>2</v>
      </c>
      <c r="C61" s="103" t="str">
        <f aca="true">IF(ISBLANK(OFFSET('outliers treatment'!$A$3,MATCH($A61,'outliers treatment'!$A$4:$A$154,0),MATCH(C$4,'outliers treatment'!$4:$4,0)-1)),"",OFFSET('outliers treatment'!$A$3,MATCH($A61,'outliers treatment'!$A$4:$A$154,0),MATCH(C$4,'outliers treatment'!$4:$4,0)-1))</f>
        <v/>
      </c>
      <c r="D61" s="103" t="str">
        <f aca="true">IF(ISBLANK(OFFSET('outliers treatment'!$A$3,MATCH($A61,'outliers treatment'!$A$4:$A$154,0),MATCH(D$4,'outliers treatment'!$4:$4,0)-1)),"",OFFSET('outliers treatment'!$A$3,MATCH($A61,'outliers treatment'!$A$4:$A$154,0),MATCH(D$4,'outliers treatment'!$4:$4,0)-1))</f>
        <v>Enforcement and access to justice</v>
      </c>
      <c r="E61" s="103" t="str">
        <f aca="true">IF(ISBLANK(OFFSET('outliers treatment'!$A$3,MATCH($A61,'outliers treatment'!$A$4:$A$154,0),MATCH(E$4,'outliers treatment'!$4:$4,0)-1)),"",OFFSET('outliers treatment'!$A$3,MATCH($A61,'outliers treatment'!$A$4:$A$154,0),MATCH(E$4,'outliers treatment'!$4:$4,0)-1))</f>
        <v>Access to Justice is critical. Consumer protection instruments must be accessible and properly enforced. They must also protect the economic interests of all consumers. This indicator tests access to and strength of enforcement mechanisms.</v>
      </c>
      <c r="F61" s="103" t="str">
        <f aca="true">IF(ISBLANK(OFFSET('outliers treatment'!$A$3,MATCH($A61,'outliers treatment'!$A$4:$A$154,0),MATCH(F$4,'outliers treatment'!$4:$4,0)-1)),"",OFFSET('outliers treatment'!$A$3,MATCH($A61,'outliers treatment'!$A$4:$A$154,0),MATCH(F$4,'outliers treatment'!$4:$4,0)-1))</f>
        <v/>
      </c>
      <c r="G61" s="103" t="str">
        <f aca="true">IF(ISBLANK(OFFSET('outliers treatment'!$A$3,MATCH($A61,'outliers treatment'!$A$4:$A$154,0),MATCH(G$4,'outliers treatment'!$4:$4,0)-1)),"",OFFSET('outliers treatment'!$A$3,MATCH($A61,'outliers treatment'!$A$4:$A$154,0),MATCH(G$4,'outliers treatment'!$4:$4,0)-1))</f>
        <v/>
      </c>
      <c r="H61" s="103" t="str">
        <f aca="true">IF(ISBLANK(OFFSET('outliers treatment'!$A$3,MATCH($A61,'outliers treatment'!$A$4:$A$154,0),MATCH(H$4,'outliers treatment'!$4:$4,0)-1)),"",OFFSET('outliers treatment'!$A$3,MATCH($A61,'outliers treatment'!$A$4:$A$154,0),MATCH(H$4,'outliers treatment'!$4:$4,0)-1))</f>
        <v/>
      </c>
      <c r="I61" s="103" t="str">
        <f aca="true">IF(ISBLANK(OFFSET('outliers treatment'!$A$3,MATCH($A61,'outliers treatment'!$A$4:$A$154,0),MATCH(I$4,'outliers treatment'!$4:$4,0)-1)),"",OFFSET('outliers treatment'!$A$3,MATCH($A61,'outliers treatment'!$A$4:$A$154,0),MATCH(I$4,'outliers treatment'!$4:$4,0)-1))</f>
        <v/>
      </c>
      <c r="J61" s="104" t="n">
        <f aca="false" t="array" ref="J61:J61">MIN(IF(ISNUMBER(V61:CW61),V61:CW61))</f>
        <v>20.9406655281615</v>
      </c>
      <c r="K61" s="103" t="n">
        <f aca="false" t="array" ref="K61:K61">MAX(IF(ISNUMBER(V61:CW61),V61:CW61))</f>
        <v>79.4302878497058</v>
      </c>
      <c r="L61" s="103" t="e">
        <f aca="true">IF(ISBLANK(OFFSET('outliers treatment'!$A$3,MATCH($A61,'outliers treatment'!$A$4:$A$154,0),MATCH(L$4,'outliers treatment'!$4:$4,0)-1)),"",OFFSET('outliers treatment'!$A$3,MATCH($A61,'outliers treatment'!$A$4:$A$154,0),MATCH(L$4,'outliers treatment'!$4:$4,0)-1))</f>
        <v>#N/A</v>
      </c>
      <c r="M61" s="103" t="e">
        <f aca="true">IF(ISBLANK(OFFSET('outliers treatment'!$A$3,MATCH($A61,'outliers treatment'!$A$4:$A$154,0),MATCH(M$4,'outliers treatment'!$4:$4,0)-1)),"",OFFSET('outliers treatment'!$A$3,MATCH($A61,'outliers treatment'!$A$4:$A$154,0),MATCH(M$4,'outliers treatment'!$4:$4,0)-1))</f>
        <v>#N/A</v>
      </c>
      <c r="N61" s="103" t="str">
        <f aca="true">IF(ISBLANK(OFFSET('outliers treatment'!$A$3,MATCH($A61,'outliers treatment'!$A$4:$A$154,0),MATCH(N$4,'outliers treatment'!$4:$4,0)-1)),"",OFFSET('outliers treatment'!$A$3,MATCH($A61,'outliers treatment'!$A$4:$A$154,0),MATCH(N$4,'outliers treatment'!$4:$4,0)-1))</f>
        <v/>
      </c>
      <c r="O61" s="103" t="str">
        <f aca="true">IF(ISBLANK(OFFSET('outliers treatment'!$A$3,MATCH($A61,'outliers treatment'!$A$4:$A$154,0),MATCH(O$4,'outliers treatment'!$4:$4,0)-1)),"",OFFSET('outliers treatment'!$A$3,MATCH($A61,'outliers treatment'!$A$4:$A$154,0),MATCH(O$4,'outliers treatment'!$4:$4,0)-1))</f>
        <v/>
      </c>
      <c r="P61" s="103" t="str">
        <f aca="true">IF(ISBLANK(OFFSET('outliers treatment'!$A$3,MATCH($A61,'outliers treatment'!$A$4:$A$154,0),MATCH(P$4,'outliers treatment'!$4:$4,0)-1)),"",OFFSET('outliers treatment'!$A$3,MATCH($A61,'outliers treatment'!$A$4:$A$154,0),MATCH(P$4,'outliers treatment'!$4:$4,0)-1))</f>
        <v/>
      </c>
      <c r="Q61" s="103" t="str">
        <f aca="false">IFERROR(P61-O61,"")</f>
        <v/>
      </c>
      <c r="R61" s="105" t="n">
        <f aca="false" t="array" ref="R61:R61">IFERROR(SKEW(IF(ISNUMBER(V61:CW61),V61:CW61,"")),"")</f>
        <v>-0.294560436899394</v>
      </c>
      <c r="S61" s="103" t="n">
        <v>1</v>
      </c>
      <c r="T61" s="103" t="n">
        <v>1</v>
      </c>
      <c r="U61" s="106" t="str">
        <f aca="false" t="array" ref="U61:U61">IF(B61&lt;4,"",1-IFERROR(SUM(ISNUMBER(V61:CW61)*(1-$V$3:$CW$3))/COUNTIF($V$3:$CW$3,0),0))</f>
        <v/>
      </c>
      <c r="V61" s="104" t="n">
        <f aca="false" t="array" ref="V61:V61">SUM(IF($B62:$B73=3*ISNUMBER(V62:V73),$T62:$T73*V62:V73,0))/SUM(IF($B62:$B73=3*ISNUMBER(V62:V73),$T62:$T73,0))</f>
        <v>60.9509819257222</v>
      </c>
      <c r="W61" s="104" t="n">
        <f aca="false" t="array" ref="W61:W61">SUM(IF($B62:$B73=3*ISNUMBER(W62:W73),$T62:$T73*W62:W73,0))/SUM(IF($B62:$B73=3*ISNUMBER(W62:W73),$T62:$T73,0))</f>
        <v>70.4185401990759</v>
      </c>
      <c r="X61" s="104" t="n">
        <f aca="false" t="array" ref="X61:X61">SUM(IF($B62:$B73=3*ISNUMBER(X62:X73),$T62:$T73*X62:X73,0))/SUM(IF($B62:$B73=3*ISNUMBER(X62:X73),$T62:$T73,0))</f>
        <v>62.670233408741</v>
      </c>
      <c r="Y61" s="104" t="n">
        <f aca="false" t="array" ref="Y61:Y61">SUM(IF($B62:$B73=3*ISNUMBER(Y62:Y73),$T62:$T73*Y62:Y73,0))/SUM(IF($B62:$B73=3*ISNUMBER(Y62:Y73),$T62:$T73,0))</f>
        <v>73.9575388311033</v>
      </c>
      <c r="Z61" s="104" t="n">
        <f aca="false" t="array" ref="Z61:Z61">SUM(IF($B62:$B73=3*ISNUMBER(Z62:Z73),$T62:$T73*Z62:Z73,0))/SUM(IF($B62:$B73=3*ISNUMBER(Z62:Z73),$T62:$T73,0))</f>
        <v>33.8324479072813</v>
      </c>
      <c r="AA61" s="104" t="n">
        <f aca="false" t="array" ref="AA61:AA61">SUM(IF($B62:$B73=3*ISNUMBER(AA62:AA73),$T62:$T73*AA62:AA73,0))/SUM(IF($B62:$B73=3*ISNUMBER(AA62:AA73),$T62:$T73,0))</f>
        <v>47.5067153111198</v>
      </c>
      <c r="AB61" s="104" t="n">
        <f aca="false" t="array" ref="AB61:AB61">SUM(IF($B62:$B73=3*ISNUMBER(AB62:AB73),$T62:$T73*AB62:AB73,0))/SUM(IF($B62:$B73=3*ISNUMBER(AB62:AB73),$T62:$T73,0))</f>
        <v>67.7540025521179</v>
      </c>
      <c r="AC61" s="104" t="n">
        <f aca="false" t="array" ref="AC61:AC61">SUM(IF($B62:$B73=3*ISNUMBER(AC62:AC73),$T62:$T73*AC62:AC73,0))/SUM(IF($B62:$B73=3*ISNUMBER(AC62:AC73),$T62:$T73,0))</f>
        <v>67.3635018203496</v>
      </c>
      <c r="AD61" s="104" t="n">
        <f aca="false" t="array" ref="AD61:AD61">SUM(IF($B62:$B73=3*ISNUMBER(AD62:AD73),$T62:$T73*AD62:AD73,0))/SUM(IF($B62:$B73=3*ISNUMBER(AD62:AD73),$T62:$T73,0))</f>
        <v>54.2851721411821</v>
      </c>
      <c r="AE61" s="104" t="n">
        <f aca="false" t="array" ref="AE61:AE61">SUM(IF($B62:$B73=3*ISNUMBER(AE62:AE73),$T62:$T73*AE62:AE73,0))/SUM(IF($B62:$B73=3*ISNUMBER(AE62:AE73),$T62:$T73,0))</f>
        <v>59.6474933444863</v>
      </c>
      <c r="AF61" s="104" t="n">
        <f aca="false" t="array" ref="AF61:AF61">SUM(IF($B62:$B73=3*ISNUMBER(AF62:AF73),$T62:$T73*AF62:AF73,0))/SUM(IF($B62:$B73=3*ISNUMBER(AF62:AF73),$T62:$T73,0))</f>
        <v>57.548266287476</v>
      </c>
      <c r="AG61" s="104" t="n">
        <f aca="false" t="array" ref="AG61:AG61">SUM(IF($B62:$B73=3*ISNUMBER(AG62:AG73),$T62:$T73*AG62:AG73,0))/SUM(IF($B62:$B73=3*ISNUMBER(AG62:AG73),$T62:$T73,0))</f>
        <v>31.8903352889892</v>
      </c>
      <c r="AH61" s="104" t="n">
        <f aca="false" t="array" ref="AH61:AH61">SUM(IF($B62:$B73=3*ISNUMBER(AH62:AH73),$T62:$T73*AH62:AH73,0))/SUM(IF($B62:$B73=3*ISNUMBER(AH62:AH73),$T62:$T73,0))</f>
        <v>32.7862593596425</v>
      </c>
      <c r="AI61" s="104" t="n">
        <f aca="false" t="array" ref="AI61:AI61">SUM(IF($B62:$B73=3*ISNUMBER(AI62:AI73),$T62:$T73*AI62:AI73,0))/SUM(IF($B62:$B73=3*ISNUMBER(AI62:AI73),$T62:$T73,0))</f>
        <v>44.8609606444953</v>
      </c>
      <c r="AJ61" s="104" t="n">
        <f aca="false" t="array" ref="AJ61:AJ61">SUM(IF($B62:$B73=3*ISNUMBER(AJ62:AJ73),$T62:$T73*AJ62:AJ73,0))/SUM(IF($B62:$B73=3*ISNUMBER(AJ62:AJ73),$T62:$T73,0))</f>
        <v>46.1255569934516</v>
      </c>
      <c r="AK61" s="104" t="n">
        <f aca="false" t="array" ref="AK61:AK61">SUM(IF($B62:$B73=3*ISNUMBER(AK62:AK73),$T62:$T73*AK62:AK73,0))/SUM(IF($B62:$B73=3*ISNUMBER(AK62:AK73),$T62:$T73,0))</f>
        <v>58.5518253698793</v>
      </c>
      <c r="AL61" s="104" t="n">
        <f aca="false" t="array" ref="AL61:AL61">SUM(IF($B62:$B73=3*ISNUMBER(AL62:AL73),$T62:$T73*AL62:AL73,0))/SUM(IF($B62:$B73=3*ISNUMBER(AL62:AL73),$T62:$T73,0))</f>
        <v>70.7796182988451</v>
      </c>
      <c r="AM61" s="104" t="n">
        <f aca="false" t="array" ref="AM61:AM61">SUM(IF($B62:$B73=3*ISNUMBER(AM62:AM73),$T62:$T73*AM62:AM73,0))/SUM(IF($B62:$B73=3*ISNUMBER(AM62:AM73),$T62:$T73,0))</f>
        <v>72.5244685548268</v>
      </c>
      <c r="AN61" s="104" t="n">
        <f aca="false" t="array" ref="AN61:AN61">SUM(IF($B62:$B73=3*ISNUMBER(AN62:AN73),$T62:$T73*AN62:AN73,0))/SUM(IF($B62:$B73=3*ISNUMBER(AN62:AN73),$T62:$T73,0))</f>
        <v>48.8951918278077</v>
      </c>
      <c r="AO61" s="104" t="n">
        <f aca="false" t="array" ref="AO61:AO61">SUM(IF($B62:$B73=3*ISNUMBER(AO62:AO73),$T62:$T73*AO62:AO73,0))/SUM(IF($B62:$B73=3*ISNUMBER(AO62:AO73),$T62:$T73,0))</f>
        <v>56.6571716662385</v>
      </c>
      <c r="AP61" s="104" t="n">
        <f aca="false" t="array" ref="AP61:AP61">SUM(IF($B62:$B73=3*ISNUMBER(AP62:AP73),$T62:$T73*AP62:AP73,0))/SUM(IF($B62:$B73=3*ISNUMBER(AP62:AP73),$T62:$T73,0))</f>
        <v>48.551253927936</v>
      </c>
      <c r="AQ61" s="104" t="n">
        <f aca="false" t="array" ref="AQ61:AQ61">SUM(IF($B62:$B73=3*ISNUMBER(AQ62:AQ73),$T62:$T73*AQ62:AQ73,0))/SUM(IF($B62:$B73=3*ISNUMBER(AQ62:AQ73),$T62:$T73,0))</f>
        <v>64.7105279848729</v>
      </c>
      <c r="AR61" s="104" t="n">
        <f aca="false" t="array" ref="AR61:AR61">SUM(IF($B62:$B73=3*ISNUMBER(AR62:AR73),$T62:$T73*AR62:AR73,0))/SUM(IF($B62:$B73=3*ISNUMBER(AR62:AR73),$T62:$T73,0))</f>
        <v>64.8462139905323</v>
      </c>
      <c r="AS61" s="104" t="n">
        <f aca="false" t="array" ref="AS61:AS61">SUM(IF($B62:$B73=3*ISNUMBER(AS62:AS73),$T62:$T73*AS62:AS73,0))/SUM(IF($B62:$B73=3*ISNUMBER(AS62:AS73),$T62:$T73,0))</f>
        <v>48.3987717600404</v>
      </c>
      <c r="AT61" s="104" t="n">
        <f aca="false" t="array" ref="AT61:AT61">SUM(IF($B62:$B73=3*ISNUMBER(AT62:AT73),$T62:$T73*AT62:AT73,0))/SUM(IF($B62:$B73=3*ISNUMBER(AT62:AT73),$T62:$T73,0))</f>
        <v>58.9953687586246</v>
      </c>
      <c r="AU61" s="104" t="n">
        <f aca="false" t="array" ref="AU61:AU61">SUM(IF($B62:$B73=3*ISNUMBER(AU62:AU73),$T62:$T73*AU62:AU73,0))/SUM(IF($B62:$B73=3*ISNUMBER(AU62:AU73),$T62:$T73,0))</f>
        <v>55.8663505071701</v>
      </c>
      <c r="AV61" s="104" t="n">
        <f aca="false" t="array" ref="AV61:AV61">SUM(IF($B62:$B73=3*ISNUMBER(AV62:AV73),$T62:$T73*AV62:AV73,0))/SUM(IF($B62:$B73=3*ISNUMBER(AV62:AV73),$T62:$T73,0))</f>
        <v>58.5340261232994</v>
      </c>
      <c r="AW61" s="104" t="n">
        <f aca="false" t="array" ref="AW61:AW61">SUM(IF($B62:$B73=3*ISNUMBER(AW62:AW73),$T62:$T73*AW62:AW73,0))/SUM(IF($B62:$B73=3*ISNUMBER(AW62:AW73),$T62:$T73,0))</f>
        <v>37.8862271574151</v>
      </c>
      <c r="AX61" s="104" t="n">
        <f aca="false" t="array" ref="AX61:AX61">SUM(IF($B62:$B73=3*ISNUMBER(AX62:AX73),$T62:$T73*AX62:AX73,0))/SUM(IF($B62:$B73=3*ISNUMBER(AX62:AX73),$T62:$T73,0))</f>
        <v>48.4427989066227</v>
      </c>
      <c r="AY61" s="104" t="n">
        <f aca="false" t="array" ref="AY61:AY61">SUM(IF($B62:$B73=3*ISNUMBER(AY62:AY73),$T62:$T73*AY62:AY73,0))/SUM(IF($B62:$B73=3*ISNUMBER(AY62:AY73),$T62:$T73,0))</f>
        <v>48.9640352850322</v>
      </c>
      <c r="AZ61" s="104" t="n">
        <f aca="false" t="array" ref="AZ61:AZ61">SUM(IF($B62:$B73=3*ISNUMBER(AZ62:AZ73),$T62:$T73*AZ62:AZ73,0))/SUM(IF($B62:$B73=3*ISNUMBER(AZ62:AZ73),$T62:$T73,0))</f>
        <v>65.2349818812439</v>
      </c>
      <c r="BA61" s="104" t="n">
        <f aca="false" t="array" ref="BA61:BA61">SUM(IF($B62:$B73=3*ISNUMBER(BA62:BA73),$T62:$T73*BA62:BA73,0))/SUM(IF($B62:$B73=3*ISNUMBER(BA62:BA73),$T62:$T73,0))</f>
        <v>49.80740793899</v>
      </c>
      <c r="BB61" s="104" t="n">
        <f aca="false" t="array" ref="BB61:BB61">SUM(IF($B62:$B73=3*ISNUMBER(BB62:BB73),$T62:$T73*BB62:BB73,0))/SUM(IF($B62:$B73=3*ISNUMBER(BB62:BB73),$T62:$T73,0))</f>
        <v>55.079031861374</v>
      </c>
      <c r="BC61" s="104" t="n">
        <f aca="false" t="array" ref="BC61:BC61">SUM(IF($B62:$B73=3*ISNUMBER(BC62:BC73),$T62:$T73*BC62:BC73,0))/SUM(IF($B62:$B73=3*ISNUMBER(BC62:BC73),$T62:$T73,0))</f>
        <v>68.7404483348932</v>
      </c>
      <c r="BD61" s="104" t="n">
        <f aca="false" t="array" ref="BD61:BD61">SUM(IF($B62:$B73=3*ISNUMBER(BD62:BD73),$T62:$T73*BD62:BD73,0))/SUM(IF($B62:$B73=3*ISNUMBER(BD62:BD73),$T62:$T73,0))</f>
        <v>57.1065190343327</v>
      </c>
      <c r="BE61" s="104" t="n">
        <f aca="false" t="array" ref="BE61:BE61">SUM(IF($B62:$B73=3*ISNUMBER(BE62:BE73),$T62:$T73*BE62:BE73,0))/SUM(IF($B62:$B73=3*ISNUMBER(BE62:BE73),$T62:$T73,0))</f>
        <v>47.0934322463296</v>
      </c>
      <c r="BF61" s="104" t="n">
        <f aca="false" t="array" ref="BF61:BF61">SUM(IF($B62:$B73=3*ISNUMBER(BF62:BF73),$T62:$T73*BF62:BF73,0))/SUM(IF($B62:$B73=3*ISNUMBER(BF62:BF73),$T62:$T73,0))</f>
        <v>65.9397089323605</v>
      </c>
      <c r="BG61" s="104" t="n">
        <f aca="false" t="array" ref="BG61:BG61">SUM(IF($B62:$B73=3*ISNUMBER(BG62:BG73),$T62:$T73*BG62:BG73,0))/SUM(IF($B62:$B73=3*ISNUMBER(BG62:BG73),$T62:$T73,0))</f>
        <v>58.8531946929166</v>
      </c>
      <c r="BH61" s="104" t="n">
        <f aca="false" t="array" ref="BH61:BH61">SUM(IF($B62:$B73=3*ISNUMBER(BH62:BH73),$T62:$T73*BH62:BH73,0))/SUM(IF($B62:$B73=3*ISNUMBER(BH62:BH73),$T62:$T73,0))</f>
        <v>60.8462409678298</v>
      </c>
      <c r="BI61" s="104" t="n">
        <f aca="false" t="array" ref="BI61:BI61">SUM(IF($B62:$B73=3*ISNUMBER(BI62:BI73),$T62:$T73*BI62:BI73,0))/SUM(IF($B62:$B73=3*ISNUMBER(BI62:BI73),$T62:$T73,0))</f>
        <v>29.5219438199093</v>
      </c>
      <c r="BJ61" s="104" t="n">
        <f aca="false" t="array" ref="BJ61:BJ61">SUM(IF($B62:$B73=3*ISNUMBER(BJ62:BJ73),$T62:$T73*BJ62:BJ73,0))/SUM(IF($B62:$B73=3*ISNUMBER(BJ62:BJ73),$T62:$T73,0))</f>
        <v>56.4041807618599</v>
      </c>
      <c r="BK61" s="104" t="n">
        <f aca="false" t="array" ref="BK61:BK61">SUM(IF($B62:$B73=3*ISNUMBER(BK62:BK73),$T62:$T73*BK62:BK73,0))/SUM(IF($B62:$B73=3*ISNUMBER(BK62:BK73),$T62:$T73,0))</f>
        <v>34.2871702957693</v>
      </c>
      <c r="BL61" s="104" t="n">
        <f aca="false" t="array" ref="BL61:BL61">SUM(IF($B62:$B73=3*ISNUMBER(BL62:BL73),$T62:$T73*BL62:BL73,0))/SUM(IF($B62:$B73=3*ISNUMBER(BL62:BL73),$T62:$T73,0))</f>
        <v>71.2409528918453</v>
      </c>
      <c r="BM61" s="104" t="n">
        <f aca="false" t="array" ref="BM61:BM61">SUM(IF($B62:$B73=3*ISNUMBER(BM62:BM73),$T62:$T73*BM62:BM73,0))/SUM(IF($B62:$B73=3*ISNUMBER(BM62:BM73),$T62:$T73,0))</f>
        <v>37.1377381503373</v>
      </c>
      <c r="BN61" s="104" t="n">
        <f aca="false" t="array" ref="BN61:BN61">SUM(IF($B62:$B73=3*ISNUMBER(BN62:BN73),$T62:$T73*BN62:BN73,0))/SUM(IF($B62:$B73=3*ISNUMBER(BN62:BN73),$T62:$T73,0))</f>
        <v>36.5722971316716</v>
      </c>
      <c r="BO61" s="104" t="n">
        <f aca="false" t="array" ref="BO61:BO61">SUM(IF($B62:$B73=3*ISNUMBER(BO62:BO73),$T62:$T73*BO62:BO73,0))/SUM(IF($B62:$B73=3*ISNUMBER(BO62:BO73),$T62:$T73,0))</f>
        <v>55.8403178988524</v>
      </c>
      <c r="BP61" s="104" t="n">
        <f aca="false" t="array" ref="BP61:BP61">SUM(IF($B62:$B73=3*ISNUMBER(BP62:BP73),$T62:$T73*BP62:BP73,0))/SUM(IF($B62:$B73=3*ISNUMBER(BP62:BP73),$T62:$T73,0))</f>
        <v>43.1033133276476</v>
      </c>
      <c r="BQ61" s="104" t="n">
        <f aca="false" t="array" ref="BQ61:BQ61">SUM(IF($B62:$B73=3*ISNUMBER(BQ62:BQ73),$T62:$T73*BQ62:BQ73,0))/SUM(IF($B62:$B73=3*ISNUMBER(BQ62:BQ73),$T62:$T73,0))</f>
        <v>42.0157184114233</v>
      </c>
      <c r="BR61" s="104" t="n">
        <f aca="false" t="array" ref="BR61:BR61">SUM(IF($B62:$B73=3*ISNUMBER(BR62:BR73),$T62:$T73*BR62:BR73,0))/SUM(IF($B62:$B73=3*ISNUMBER(BR62:BR73),$T62:$T73,0))</f>
        <v>40.4447825299704</v>
      </c>
      <c r="BS61" s="104" t="n">
        <f aca="false" t="array" ref="BS61:BS61">SUM(IF($B62:$B73=3*ISNUMBER(BS62:BS73),$T62:$T73*BS62:BS73,0))/SUM(IF($B62:$B73=3*ISNUMBER(BS62:BS73),$T62:$T73,0))</f>
        <v>58.5664353562735</v>
      </c>
      <c r="BT61" s="104" t="n">
        <f aca="false" t="array" ref="BT61:BT61">SUM(IF($B62:$B73=3*ISNUMBER(BT62:BT73),$T62:$T73*BT62:BT73,0))/SUM(IF($B62:$B73=3*ISNUMBER(BT62:BT73),$T62:$T73,0))</f>
        <v>74.2562107940917</v>
      </c>
      <c r="BU61" s="104" t="n">
        <f aca="false" t="array" ref="BU61:BU61">SUM(IF($B62:$B73=3*ISNUMBER(BU62:BU73),$T62:$T73*BU62:BU73,0))/SUM(IF($B62:$B73=3*ISNUMBER(BU62:BU73),$T62:$T73,0))</f>
        <v>79.4302878497058</v>
      </c>
      <c r="BV61" s="104" t="n">
        <f aca="false" t="array" ref="BV61:BV61">SUM(IF($B62:$B73=3*ISNUMBER(BV62:BV73),$T62:$T73*BV62:BV73,0))/SUM(IF($B62:$B73=3*ISNUMBER(BV62:BV73),$T62:$T73,0))</f>
        <v>63.3885285825158</v>
      </c>
      <c r="BW61" s="104" t="n">
        <f aca="false" t="array" ref="BW61:BW61">SUM(IF($B62:$B73=3*ISNUMBER(BW62:BW73),$T62:$T73*BW62:BW73,0))/SUM(IF($B62:$B73=3*ISNUMBER(BW62:BW73),$T62:$T73,0))</f>
        <v>49.8707752977518</v>
      </c>
      <c r="BX61" s="104" t="n">
        <f aca="false" t="array" ref="BX61:BX61">SUM(IF($B62:$B73=3*ISNUMBER(BX62:BX73),$T62:$T73*BX62:BX73,0))/SUM(IF($B62:$B73=3*ISNUMBER(BX62:BX73),$T62:$T73,0))</f>
        <v>50.9642435470489</v>
      </c>
      <c r="BY61" s="104" t="n">
        <f aca="false" t="array" ref="BY61:BY61">SUM(IF($B62:$B73=3*ISNUMBER(BY62:BY73),$T62:$T73*BY62:BY73,0))/SUM(IF($B62:$B73=3*ISNUMBER(BY62:BY73),$T62:$T73,0))</f>
        <v>54.8301737914755</v>
      </c>
      <c r="BZ61" s="104" t="n">
        <f aca="false" t="array" ref="BZ61:BZ61">SUM(IF($B62:$B73=3*ISNUMBER(BZ62:BZ73),$T62:$T73*BZ62:BZ73,0))/SUM(IF($B62:$B73=3*ISNUMBER(BZ62:BZ73),$T62:$T73,0))</f>
        <v>51.9567446484701</v>
      </c>
      <c r="CA61" s="104" t="n">
        <f aca="false" t="array" ref="CA61:CA61">SUM(IF($B62:$B73=3*ISNUMBER(CA62:CA73),$T62:$T73*CA62:CA73,0))/SUM(IF($B62:$B73=3*ISNUMBER(CA62:CA73),$T62:$T73,0))</f>
        <v>20.9406655281615</v>
      </c>
      <c r="CB61" s="104" t="n">
        <f aca="false" t="array" ref="CB61:CB61">SUM(IF($B62:$B73=3*ISNUMBER(CB62:CB73),$T62:$T73*CB62:CB73,0))/SUM(IF($B62:$B73=3*ISNUMBER(CB62:CB73),$T62:$T73,0))</f>
        <v>64.3735819346481</v>
      </c>
      <c r="CC61" s="104" t="n">
        <f aca="false" t="array" ref="CC61:CC61">SUM(IF($B62:$B73=3*ISNUMBER(CC62:CC73),$T62:$T73*CC62:CC73,0))/SUM(IF($B62:$B73=3*ISNUMBER(CC62:CC73),$T62:$T73,0))</f>
        <v>70.2074931156577</v>
      </c>
      <c r="CD61" s="104" t="n">
        <f aca="false" t="array" ref="CD61:CD61">SUM(IF($B62:$B73=3*ISNUMBER(CD62:CD73),$T62:$T73*CD62:CD73,0))/SUM(IF($B62:$B73=3*ISNUMBER(CD62:CD73),$T62:$T73,0))</f>
        <v>49.6620857297609</v>
      </c>
      <c r="CE61" s="104" t="n">
        <f aca="false" t="array" ref="CE61:CE61">SUM(IF($B62:$B73=3*ISNUMBER(CE62:CE73),$T62:$T73*CE62:CE73,0))/SUM(IF($B62:$B73=3*ISNUMBER(CE62:CE73),$T62:$T73,0))</f>
        <v>56.3601954941838</v>
      </c>
      <c r="CF61" s="104" t="n">
        <f aca="false" t="array" ref="CF61:CF61">SUM(IF($B62:$B73=3*ISNUMBER(CF62:CF73),$T62:$T73*CF62:CF73,0))/SUM(IF($B62:$B73=3*ISNUMBER(CF62:CF73),$T62:$T73,0))</f>
        <v>42.9154292993905</v>
      </c>
      <c r="CG61" s="104" t="n">
        <f aca="false" t="array" ref="CG61:CG61">SUM(IF($B62:$B73=3*ISNUMBER(CG62:CG73),$T62:$T73*CG62:CG73,0))/SUM(IF($B62:$B73=3*ISNUMBER(CG62:CG73),$T62:$T73,0))</f>
        <v>43.536602335578</v>
      </c>
      <c r="CH61" s="104" t="n">
        <f aca="false" t="array" ref="CH61:CH61">SUM(IF($B62:$B73=3*ISNUMBER(CH62:CH73),$T62:$T73*CH62:CH73,0))/SUM(IF($B62:$B73=3*ISNUMBER(CH62:CH73),$T62:$T73,0))</f>
        <v>48.3284089117261</v>
      </c>
      <c r="CI61" s="104" t="n">
        <f aca="false" t="array" ref="CI61:CI61">SUM(IF($B62:$B73=3*ISNUMBER(CI62:CI73),$T62:$T73*CI62:CI73,0))/SUM(IF($B62:$B73=3*ISNUMBER(CI62:CI73),$T62:$T73,0))</f>
        <v>65.4719501060469</v>
      </c>
      <c r="CJ61" s="104" t="n">
        <f aca="false" t="array" ref="CJ61:CJ61">SUM(IF($B62:$B73=3*ISNUMBER(CJ62:CJ73),$T62:$T73*CJ62:CJ73,0))/SUM(IF($B62:$B73=3*ISNUMBER(CJ62:CJ73),$T62:$T73,0))</f>
        <v>41.2097545065142</v>
      </c>
      <c r="CK61" s="104" t="n">
        <f aca="false" t="array" ref="CK61:CK61">SUM(IF($B62:$B73=3*ISNUMBER(CK62:CK73),$T62:$T73*CK62:CK73,0))/SUM(IF($B62:$B73=3*ISNUMBER(CK62:CK73),$T62:$T73,0))</f>
        <v>38.4524565912327</v>
      </c>
      <c r="CL61" s="104" t="n">
        <f aca="false" t="array" ref="CL61:CL61">SUM(IF($B62:$B73=3*ISNUMBER(CL62:CL73),$T62:$T73*CL62:CL73,0))/SUM(IF($B62:$B73=3*ISNUMBER(CL62:CL73),$T62:$T73,0))</f>
        <v>46.6268510578052</v>
      </c>
      <c r="CM61" s="104" t="n">
        <f aca="false" t="array" ref="CM61:CM61">SUM(IF($B62:$B73=3*ISNUMBER(CM62:CM73),$T62:$T73*CM62:CM73,0))/SUM(IF($B62:$B73=3*ISNUMBER(CM62:CM73),$T62:$T73,0))</f>
        <v>69.8713490380277</v>
      </c>
      <c r="CN61" s="104" t="n">
        <f aca="false" t="array" ref="CN61:CN61">SUM(IF($B62:$B73=3*ISNUMBER(CN62:CN73),$T62:$T73*CN62:CN73,0))/SUM(IF($B62:$B73=3*ISNUMBER(CN62:CN73),$T62:$T73,0))</f>
        <v>22.1426574601523</v>
      </c>
      <c r="CO61" s="104" t="n">
        <f aca="false" t="array" ref="CO61:CO61">SUM(IF($B62:$B73=3*ISNUMBER(CO62:CO73),$T62:$T73*CO62:CO73,0))/SUM(IF($B62:$B73=3*ISNUMBER(CO62:CO73),$T62:$T73,0))</f>
        <v>43.2743487282462</v>
      </c>
      <c r="CP61" s="104" t="n">
        <f aca="false" t="array" ref="CP61:CP61">SUM(IF($B62:$B73=3*ISNUMBER(CP62:CP73),$T62:$T73*CP62:CP73,0))/SUM(IF($B62:$B73=3*ISNUMBER(CP62:CP73),$T62:$T73,0))</f>
        <v>43.1498445785726</v>
      </c>
      <c r="CQ61" s="104" t="n">
        <f aca="false" t="array" ref="CQ61:CQ61">SUM(IF($B62:$B73=3*ISNUMBER(CQ62:CQ73),$T62:$T73*CQ62:CQ73,0))/SUM(IF($B62:$B73=3*ISNUMBER(CQ62:CQ73),$T62:$T73,0))</f>
        <v>60.9031908174599</v>
      </c>
      <c r="CR61" s="104" t="n">
        <f aca="false" t="array" ref="CR61:CR61">SUM(IF($B62:$B73=3*ISNUMBER(CR62:CR73),$T62:$T73*CR62:CR73,0))/SUM(IF($B62:$B73=3*ISNUMBER(CR62:CR73),$T62:$T73,0))</f>
        <v>49.7094148894653</v>
      </c>
      <c r="CS61" s="104" t="n">
        <f aca="false" t="array" ref="CS61:CS61">SUM(IF($B62:$B73=3*ISNUMBER(CS62:CS73),$T62:$T73*CS62:CS73,0))/SUM(IF($B62:$B73=3*ISNUMBER(CS62:CS73),$T62:$T73,0))</f>
        <v>57.9988216730846</v>
      </c>
      <c r="CT61" s="104" t="n">
        <f aca="false" t="array" ref="CT61:CT61">SUM(IF($B62:$B73=3*ISNUMBER(CT62:CT73),$T62:$T73*CT62:CT73,0))/SUM(IF($B62:$B73=3*ISNUMBER(CT62:CT73),$T62:$T73,0))</f>
        <v>60.7143217287351</v>
      </c>
      <c r="CU61" s="104" t="n">
        <f aca="false" t="array" ref="CU61:CU61">SUM(IF($B62:$B73=3*ISNUMBER(CU62:CU73),$T62:$T73*CU62:CU73,0))/SUM(IF($B62:$B73=3*ISNUMBER(CU62:CU73),$T62:$T73,0))</f>
        <v>31.2520201334017</v>
      </c>
      <c r="CV61" s="104" t="n">
        <f aca="false" t="array" ref="CV61:CV61">SUM(IF($B62:$B73=3*ISNUMBER(CV62:CV73),$T62:$T73*CV62:CV73,0))/SUM(IF($B62:$B73=3*ISNUMBER(CV62:CV73),$T62:$T73,0))</f>
        <v>52.5831942072031</v>
      </c>
      <c r="CW61" s="104" t="n">
        <f aca="false" t="array" ref="CW61:CW61">SUM(IF($B62:$B73=3*ISNUMBER(CW62:CW73),$T62:$T73*CW62:CW73,0))/SUM(IF($B62:$B73=3*ISNUMBER(CW62:CW73),$T62:$T73,0))</f>
        <v>48.462658924211</v>
      </c>
    </row>
    <row r="62" s="103" customFormat="true" ht="15.5" hidden="false" customHeight="false" outlineLevel="0" collapsed="false">
      <c r="A62" s="107" t="n">
        <v>2310</v>
      </c>
      <c r="B62" s="107" t="n">
        <v>3</v>
      </c>
      <c r="C62" s="103" t="str">
        <f aca="true">IF(ISBLANK(OFFSET('outliers treatment'!$A$3,MATCH($A62,'outliers treatment'!$A$4:$A$154,0),MATCH(C$4,'outliers treatment'!$4:$4,0)-1)),"",OFFSET('outliers treatment'!$A$3,MATCH($A62,'outliers treatment'!$A$4:$A$154,0),MATCH(C$4,'outliers treatment'!$4:$4,0)-1))</f>
        <v>Strength of enforcement</v>
      </c>
      <c r="D62" s="103" t="str">
        <f aca="true">IF(ISBLANK(OFFSET('outliers treatment'!$A$3,MATCH($A62,'outliers treatment'!$A$4:$A$154,0),MATCH(D$4,'outliers treatment'!$4:$4,0)-1)),"",OFFSET('outliers treatment'!$A$3,MATCH($A62,'outliers treatment'!$A$4:$A$154,0),MATCH(D$4,'outliers treatment'!$4:$4,0)-1))</f>
        <v/>
      </c>
      <c r="E62" s="103" t="str">
        <f aca="true">IF(ISBLANK(OFFSET('outliers treatment'!$A$3,MATCH($A62,'outliers treatment'!$A$4:$A$154,0),MATCH(E$4,'outliers treatment'!$4:$4,0)-1)),"",OFFSET('outliers treatment'!$A$3,MATCH($A62,'outliers treatment'!$A$4:$A$154,0),MATCH(E$4,'outliers treatment'!$4:$4,0)-1))</f>
        <v/>
      </c>
      <c r="F62" s="103" t="str">
        <f aca="true">IF(ISBLANK(OFFSET('outliers treatment'!$A$3,MATCH($A62,'outliers treatment'!$A$4:$A$154,0),MATCH(F$4,'outliers treatment'!$4:$4,0)-1)),"",OFFSET('outliers treatment'!$A$3,MATCH($A62,'outliers treatment'!$A$4:$A$154,0),MATCH(F$4,'outliers treatment'!$4:$4,0)-1))</f>
        <v/>
      </c>
      <c r="G62" s="103" t="str">
        <f aca="true">IF(ISBLANK(OFFSET('outliers treatment'!$A$3,MATCH($A62,'outliers treatment'!$A$4:$A$154,0),MATCH(G$4,'outliers treatment'!$4:$4,0)-1)),"",OFFSET('outliers treatment'!$A$3,MATCH($A62,'outliers treatment'!$A$4:$A$154,0),MATCH(G$4,'outliers treatment'!$4:$4,0)-1))</f>
        <v/>
      </c>
      <c r="H62" s="103" t="str">
        <f aca="true">IF(ISBLANK(OFFSET('outliers treatment'!$A$3,MATCH($A62,'outliers treatment'!$A$4:$A$154,0),MATCH(H$4,'outliers treatment'!$4:$4,0)-1)),"",OFFSET('outliers treatment'!$A$3,MATCH($A62,'outliers treatment'!$A$4:$A$154,0),MATCH(H$4,'outliers treatment'!$4:$4,0)-1))</f>
        <v/>
      </c>
      <c r="I62" s="103" t="str">
        <f aca="true">IF(ISBLANK(OFFSET('outliers treatment'!$A$3,MATCH($A62,'outliers treatment'!$A$4:$A$154,0),MATCH(I$4,'outliers treatment'!$4:$4,0)-1)),"",OFFSET('outliers treatment'!$A$3,MATCH($A62,'outliers treatment'!$A$4:$A$154,0),MATCH(I$4,'outliers treatment'!$4:$4,0)-1))</f>
        <v/>
      </c>
      <c r="J62" s="104" t="n">
        <f aca="false" t="array" ref="J62:J62">MIN(IF(ISNUMBER(V62:CW62),V62:CW62))</f>
        <v>4.86666666666667</v>
      </c>
      <c r="K62" s="103" t="n">
        <f aca="false" t="array" ref="K62:K62">MAX(IF(ISNUMBER(V62:CW62),V62:CW62))</f>
        <v>85.4666666666667</v>
      </c>
      <c r="L62" s="103" t="e">
        <f aca="true">IF(ISBLANK(OFFSET('outliers treatment'!$A$3,MATCH($A62,'outliers treatment'!$A$4:$A$154,0),MATCH(L$4,'outliers treatment'!$4:$4,0)-1)),"",OFFSET('outliers treatment'!$A$3,MATCH($A62,'outliers treatment'!$A$4:$A$154,0),MATCH(L$4,'outliers treatment'!$4:$4,0)-1))</f>
        <v>#N/A</v>
      </c>
      <c r="M62" s="103" t="e">
        <f aca="true">IF(ISBLANK(OFFSET('outliers treatment'!$A$3,MATCH($A62,'outliers treatment'!$A$4:$A$154,0),MATCH(M$4,'outliers treatment'!$4:$4,0)-1)),"",OFFSET('outliers treatment'!$A$3,MATCH($A62,'outliers treatment'!$A$4:$A$154,0),MATCH(M$4,'outliers treatment'!$4:$4,0)-1))</f>
        <v>#N/A</v>
      </c>
      <c r="N62" s="103" t="str">
        <f aca="true">IF(ISBLANK(OFFSET('outliers treatment'!$A$3,MATCH($A62,'outliers treatment'!$A$4:$A$154,0),MATCH(N$4,'outliers treatment'!$4:$4,0)-1)),"",OFFSET('outliers treatment'!$A$3,MATCH($A62,'outliers treatment'!$A$4:$A$154,0),MATCH(N$4,'outliers treatment'!$4:$4,0)-1))</f>
        <v/>
      </c>
      <c r="O62" s="103" t="str">
        <f aca="true">IF(ISBLANK(OFFSET('outliers treatment'!$A$3,MATCH($A62,'outliers treatment'!$A$4:$A$154,0),MATCH(O$4,'outliers treatment'!$4:$4,0)-1)),"",OFFSET('outliers treatment'!$A$3,MATCH($A62,'outliers treatment'!$A$4:$A$154,0),MATCH(O$4,'outliers treatment'!$4:$4,0)-1))</f>
        <v/>
      </c>
      <c r="P62" s="103" t="str">
        <f aca="true">IF(ISBLANK(OFFSET('outliers treatment'!$A$3,MATCH($A62,'outliers treatment'!$A$4:$A$154,0),MATCH(P$4,'outliers treatment'!$4:$4,0)-1)),"",OFFSET('outliers treatment'!$A$3,MATCH($A62,'outliers treatment'!$A$4:$A$154,0),MATCH(P$4,'outliers treatment'!$4:$4,0)-1))</f>
        <v/>
      </c>
      <c r="Q62" s="103" t="str">
        <f aca="false">IFERROR(P62-O62,"")</f>
        <v/>
      </c>
      <c r="R62" s="105" t="n">
        <f aca="false" t="array" ref="R62:R62">IFERROR(SKEW(IF(ISNUMBER(V62:CW62),V62:CW62,"")),"")</f>
        <v>-0.356285203155527</v>
      </c>
      <c r="S62" s="103" t="n">
        <v>1</v>
      </c>
      <c r="T62" s="103" t="n">
        <v>1</v>
      </c>
      <c r="U62" s="106" t="str">
        <f aca="false" t="array" ref="U62:U62">IF(B62&lt;4,"",1-IFERROR(SUM(ISNUMBER(V62:CW62)*(1-$V$3:$CW$3))/COUNTIF($V$3:$CW$3,0),0))</f>
        <v/>
      </c>
      <c r="V62" s="104" t="n">
        <f aca="false" t="array" ref="V62:V62">SUM(IF(ISNUMBER(V63:V65),$T63:$T65*V63:V65,0))/SUM(IF(ISNUMBER(V63:V65),$T63:$T65,0))</f>
        <v>63.6666666666667</v>
      </c>
      <c r="W62" s="104" t="n">
        <f aca="false" t="array" ref="W62:W62">SUM(IF(ISNUMBER(W63:W65),$T63:$T65*W63:W65,0))/SUM(IF(ISNUMBER(W63:W65),$T63:$T65,0))</f>
        <v>64.8</v>
      </c>
      <c r="X62" s="104" t="n">
        <f aca="false" t="array" ref="X62:X62">SUM(IF(ISNUMBER(X63:X65),$T63:$T65*X63:X65,0))/SUM(IF(ISNUMBER(X63:X65),$T63:$T65,0))</f>
        <v>41.3333333333333</v>
      </c>
      <c r="Y62" s="104" t="n">
        <f aca="false" t="array" ref="Y62:Y62">SUM(IF(ISNUMBER(Y63:Y65),$T63:$T65*Y63:Y65,0))/SUM(IF(ISNUMBER(Y63:Y65),$T63:$T65,0))</f>
        <v>73.3333333333333</v>
      </c>
      <c r="Z62" s="104" t="n">
        <f aca="false" t="array" ref="Z62:Z62">SUM(IF(ISNUMBER(Z63:Z65),$T63:$T65*Z63:Z65,0))/SUM(IF(ISNUMBER(Z63:Z65),$T63:$T65,0))</f>
        <v>70.3333333333333</v>
      </c>
      <c r="AA62" s="104" t="n">
        <f aca="false" t="array" ref="AA62:AA62">SUM(IF(ISNUMBER(AA63:AA65),$T63:$T65*AA63:AA65,0))/SUM(IF(ISNUMBER(AA63:AA65),$T63:$T65,0))</f>
        <v>50.3333333333333</v>
      </c>
      <c r="AB62" s="104" t="n">
        <f aca="false" t="array" ref="AB62:AB62">SUM(IF(ISNUMBER(AB63:AB65),$T63:$T65*AB63:AB65,0))/SUM(IF(ISNUMBER(AB63:AB65),$T63:$T65,0))</f>
        <v>84.8666666666667</v>
      </c>
      <c r="AC62" s="104" t="n">
        <f aca="false" t="array" ref="AC62:AC62">SUM(IF(ISNUMBER(AC63:AC65),$T63:$T65*AC63:AC65,0))/SUM(IF(ISNUMBER(AC63:AC65),$T63:$T65,0))</f>
        <v>64.2666666666667</v>
      </c>
      <c r="AD62" s="104" t="n">
        <f aca="false" t="array" ref="AD62:AD62">SUM(IF(ISNUMBER(AD63:AD65),$T63:$T65*AD63:AD65,0))/SUM(IF(ISNUMBER(AD63:AD65),$T63:$T65,0))</f>
        <v>48.3333333333333</v>
      </c>
      <c r="AE62" s="104" t="n">
        <f aca="false" t="array" ref="AE62:AE62">SUM(IF(ISNUMBER(AE63:AE65),$T63:$T65*AE63:AE65,0))/SUM(IF(ISNUMBER(AE63:AE65),$T63:$T65,0))</f>
        <v>76.2666666666667</v>
      </c>
      <c r="AF62" s="104" t="n">
        <f aca="false" t="array" ref="AF62:AF62">SUM(IF(ISNUMBER(AF63:AF65),$T63:$T65*AF63:AF65,0))/SUM(IF(ISNUMBER(AF63:AF65),$T63:$T65,0))</f>
        <v>68.1333333333333</v>
      </c>
      <c r="AG62" s="104" t="n">
        <f aca="false" t="array" ref="AG62:AG62">SUM(IF(ISNUMBER(AG63:AG65),$T63:$T65*AG63:AG65,0))/SUM(IF(ISNUMBER(AG63:AG65),$T63:$T65,0))</f>
        <v>54.5333333333333</v>
      </c>
      <c r="AH62" s="104" t="n">
        <f aca="false" t="array" ref="AH62:AH62">SUM(IF(ISNUMBER(AH63:AH65),$T63:$T65*AH63:AH65,0))/SUM(IF(ISNUMBER(AH63:AH65),$T63:$T65,0))</f>
        <v>50.3333333333333</v>
      </c>
      <c r="AI62" s="104" t="n">
        <f aca="false" t="array" ref="AI62:AI62">SUM(IF(ISNUMBER(AI63:AI65),$T63:$T65*AI63:AI65,0))/SUM(IF(ISNUMBER(AI63:AI65),$T63:$T65,0))</f>
        <v>46.6666666666667</v>
      </c>
      <c r="AJ62" s="104" t="n">
        <f aca="false" t="array" ref="AJ62:AJ62">SUM(IF(ISNUMBER(AJ63:AJ65),$T63:$T65*AJ63:AJ65,0))/SUM(IF(ISNUMBER(AJ63:AJ65),$T63:$T65,0))</f>
        <v>44.8666666666667</v>
      </c>
      <c r="AK62" s="104" t="n">
        <f aca="false" t="array" ref="AK62:AK62">SUM(IF(ISNUMBER(AK63:AK65),$T63:$T65*AK63:AK65,0))/SUM(IF(ISNUMBER(AK63:AK65),$T63:$T65,0))</f>
        <v>51.5333333333333</v>
      </c>
      <c r="AL62" s="104" t="n">
        <f aca="false" t="array" ref="AL62:AL62">SUM(IF(ISNUMBER(AL63:AL65),$T63:$T65*AL63:AL65,0))/SUM(IF(ISNUMBER(AL63:AL65),$T63:$T65,0))</f>
        <v>57.6</v>
      </c>
      <c r="AM62" s="104" t="n">
        <f aca="false" t="array" ref="AM62:AM62">SUM(IF(ISNUMBER(AM63:AM65),$T63:$T65*AM63:AM65,0))/SUM(IF(ISNUMBER(AM63:AM65),$T63:$T65,0))</f>
        <v>69.6666666666667</v>
      </c>
      <c r="AN62" s="104" t="n">
        <f aca="false" t="array" ref="AN62:AN62">SUM(IF(ISNUMBER(AN63:AN65),$T63:$T65*AN63:AN65,0))/SUM(IF(ISNUMBER(AN63:AN65),$T63:$T65,0))</f>
        <v>70.9333333333333</v>
      </c>
      <c r="AO62" s="104" t="n">
        <f aca="false" t="array" ref="AO62:AO62">SUM(IF(ISNUMBER(AO63:AO65),$T63:$T65*AO63:AO65,0))/SUM(IF(ISNUMBER(AO63:AO65),$T63:$T65,0))</f>
        <v>85.4666666666667</v>
      </c>
      <c r="AP62" s="104" t="n">
        <f aca="false" t="array" ref="AP62:AP62">SUM(IF(ISNUMBER(AP63:AP65),$T63:$T65*AP63:AP65,0))/SUM(IF(ISNUMBER(AP63:AP65),$T63:$T65,0))</f>
        <v>53.3333333333333</v>
      </c>
      <c r="AQ62" s="104" t="n">
        <f aca="false" t="array" ref="AQ62:AQ62">SUM(IF(ISNUMBER(AQ63:AQ65),$T63:$T65*AQ63:AQ65,0))/SUM(IF(ISNUMBER(AQ63:AQ65),$T63:$T65,0))</f>
        <v>50.4666666666667</v>
      </c>
      <c r="AR62" s="104" t="n">
        <f aca="false" t="array" ref="AR62:AR62">SUM(IF(ISNUMBER(AR63:AR65),$T63:$T65*AR63:AR65,0))/SUM(IF(ISNUMBER(AR63:AR65),$T63:$T65,0))</f>
        <v>40.6</v>
      </c>
      <c r="AS62" s="104" t="n">
        <f aca="false" t="array" ref="AS62:AS62">SUM(IF(ISNUMBER(AS63:AS65),$T63:$T65*AS63:AS65,0))/SUM(IF(ISNUMBER(AS63:AS65),$T63:$T65,0))</f>
        <v>80</v>
      </c>
      <c r="AT62" s="104" t="n">
        <f aca="false" t="array" ref="AT62:AT62">SUM(IF(ISNUMBER(AT63:AT65),$T63:$T65*AT63:AT65,0))/SUM(IF(ISNUMBER(AT63:AT65),$T63:$T65,0))</f>
        <v>37.3333333333333</v>
      </c>
      <c r="AU62" s="104" t="n">
        <f aca="false" t="array" ref="AU62:AU62">SUM(IF(ISNUMBER(AU63:AU65),$T63:$T65*AU63:AU65,0))/SUM(IF(ISNUMBER(AU63:AU65),$T63:$T65,0))</f>
        <v>41.3333333333333</v>
      </c>
      <c r="AV62" s="104" t="n">
        <f aca="false" t="array" ref="AV62:AV62">SUM(IF(ISNUMBER(AV63:AV65),$T63:$T65*AV63:AV65,0))/SUM(IF(ISNUMBER(AV63:AV65),$T63:$T65,0))</f>
        <v>52.7333333333333</v>
      </c>
      <c r="AW62" s="104" t="n">
        <f aca="false" t="array" ref="AW62:AW62">SUM(IF(ISNUMBER(AW63:AW65),$T63:$T65*AW63:AW65,0))/SUM(IF(ISNUMBER(AW63:AW65),$T63:$T65,0))</f>
        <v>21.2</v>
      </c>
      <c r="AX62" s="104" t="n">
        <f aca="false" t="array" ref="AX62:AX62">SUM(IF(ISNUMBER(AX63:AX65),$T63:$T65*AX63:AX65,0))/SUM(IF(ISNUMBER(AX63:AX65),$T63:$T65,0))</f>
        <v>31.5333333333333</v>
      </c>
      <c r="AY62" s="104" t="n">
        <f aca="false" t="array" ref="AY62:AY62">SUM(IF(ISNUMBER(AY63:AY65),$T63:$T65*AY63:AY65,0))/SUM(IF(ISNUMBER(AY63:AY65),$T63:$T65,0))</f>
        <v>52.1333333333333</v>
      </c>
      <c r="AZ62" s="104" t="n">
        <f aca="false" t="array" ref="AZ62:AZ62">SUM(IF(ISNUMBER(AZ63:AZ65),$T63:$T65*AZ63:AZ65,0))/SUM(IF(ISNUMBER(AZ63:AZ65),$T63:$T65,0))</f>
        <v>60</v>
      </c>
      <c r="BA62" s="104" t="n">
        <f aca="false" t="array" ref="BA62:BA62">SUM(IF(ISNUMBER(BA63:BA65),$T63:$T65*BA63:BA65,0))/SUM(IF(ISNUMBER(BA63:BA65),$T63:$T65,0))</f>
        <v>59.6666666666667</v>
      </c>
      <c r="BB62" s="104" t="n">
        <f aca="false" t="array" ref="BB62:BB62">SUM(IF(ISNUMBER(BB63:BB65),$T63:$T65*BB63:BB65,0))/SUM(IF(ISNUMBER(BB63:BB65),$T63:$T65,0))</f>
        <v>63.6</v>
      </c>
      <c r="BC62" s="104" t="n">
        <f aca="false" t="array" ref="BC62:BC62">SUM(IF(ISNUMBER(BC63:BC65),$T63:$T65*BC63:BC65,0))/SUM(IF(ISNUMBER(BC63:BC65),$T63:$T65,0))</f>
        <v>65.3333333333333</v>
      </c>
      <c r="BD62" s="104" t="n">
        <f aca="false" t="array" ref="BD62:BD62">SUM(IF(ISNUMBER(BD63:BD65),$T63:$T65*BD63:BD65,0))/SUM(IF(ISNUMBER(BD63:BD65),$T63:$T65,0))</f>
        <v>55.7333333333333</v>
      </c>
      <c r="BE62" s="104" t="n">
        <f aca="false" t="array" ref="BE62:BE62">SUM(IF(ISNUMBER(BE63:BE65),$T63:$T65*BE63:BE65,0))/SUM(IF(ISNUMBER(BE63:BE65),$T63:$T65,0))</f>
        <v>65.4666666666667</v>
      </c>
      <c r="BF62" s="104" t="n">
        <f aca="false" t="array" ref="BF62:BF62">SUM(IF(ISNUMBER(BF63:BF65),$T63:$T65*BF63:BF65,0))/SUM(IF(ISNUMBER(BF63:BF65),$T63:$T65,0))</f>
        <v>50.6</v>
      </c>
      <c r="BG62" s="104" t="n">
        <f aca="false" t="array" ref="BG62:BG62">SUM(IF(ISNUMBER(BG63:BG65),$T63:$T65*BG63:BG65,0))/SUM(IF(ISNUMBER(BG63:BG65),$T63:$T65,0))</f>
        <v>69.0666666666667</v>
      </c>
      <c r="BH62" s="104" t="n">
        <f aca="false" t="array" ref="BH62:BH62">SUM(IF(ISNUMBER(BH63:BH65),$T63:$T65*BH63:BH65,0))/SUM(IF(ISNUMBER(BH63:BH65),$T63:$T65,0))</f>
        <v>26.0666666666667</v>
      </c>
      <c r="BI62" s="104" t="n">
        <f aca="false" t="array" ref="BI62:BI62">SUM(IF(ISNUMBER(BI63:BI65),$T63:$T65*BI63:BI65,0))/SUM(IF(ISNUMBER(BI63:BI65),$T63:$T65,0))</f>
        <v>21.2</v>
      </c>
      <c r="BJ62" s="104" t="n">
        <f aca="false" t="array" ref="BJ62:BJ62">SUM(IF(ISNUMBER(BJ63:BJ65),$T63:$T65*BJ63:BJ65,0))/SUM(IF(ISNUMBER(BJ63:BJ65),$T63:$T65,0))</f>
        <v>51.2666666666667</v>
      </c>
      <c r="BK62" s="104" t="n">
        <f aca="false" t="array" ref="BK62:BK62">SUM(IF(ISNUMBER(BK63:BK65),$T63:$T65*BK63:BK65,0))/SUM(IF(ISNUMBER(BK63:BK65),$T63:$T65,0))</f>
        <v>20.3333333333333</v>
      </c>
      <c r="BL62" s="104" t="n">
        <f aca="false" t="array" ref="BL62:BL62">SUM(IF(ISNUMBER(BL63:BL65),$T63:$T65*BL63:BL65,0))/SUM(IF(ISNUMBER(BL63:BL65),$T63:$T65,0))</f>
        <v>75.3333333333333</v>
      </c>
      <c r="BM62" s="104" t="n">
        <f aca="false" t="array" ref="BM62:BM62">SUM(IF(ISNUMBER(BM63:BM65),$T63:$T65*BM63:BM65,0))/SUM(IF(ISNUMBER(BM63:BM65),$T63:$T65,0))</f>
        <v>70.9333333333333</v>
      </c>
      <c r="BN62" s="104" t="n">
        <f aca="false" t="array" ref="BN62:BN62">SUM(IF(ISNUMBER(BN63:BN65),$T63:$T65*BN63:BN65,0))/SUM(IF(ISNUMBER(BN63:BN65),$T63:$T65,0))</f>
        <v>38.2</v>
      </c>
      <c r="BO62" s="104" t="n">
        <f aca="false" t="array" ref="BO62:BO62">SUM(IF(ISNUMBER(BO63:BO65),$T63:$T65*BO63:BO65,0))/SUM(IF(ISNUMBER(BO63:BO65),$T63:$T65,0))</f>
        <v>40.6666666666667</v>
      </c>
      <c r="BP62" s="104" t="n">
        <f aca="false" t="array" ref="BP62:BP62">SUM(IF(ISNUMBER(BP63:BP65),$T63:$T65*BP63:BP65,0))/SUM(IF(ISNUMBER(BP63:BP65),$T63:$T65,0))</f>
        <v>39.0666666666667</v>
      </c>
      <c r="BQ62" s="104" t="n">
        <f aca="false" t="array" ref="BQ62:BQ62">SUM(IF(ISNUMBER(BQ63:BQ65),$T63:$T65*BQ63:BQ65,0))/SUM(IF(ISNUMBER(BQ63:BQ65),$T63:$T65,0))</f>
        <v>15.7333333333333</v>
      </c>
      <c r="BR62" s="104" t="n">
        <f aca="false" t="array" ref="BR62:BR62">SUM(IF(ISNUMBER(BR63:BR65),$T63:$T65*BR63:BR65,0))/SUM(IF(ISNUMBER(BR63:BR65),$T63:$T65,0))</f>
        <v>30.3333333333333</v>
      </c>
      <c r="BS62" s="104" t="n">
        <f aca="false" t="array" ref="BS62:BS62">SUM(IF(ISNUMBER(BS63:BS65),$T63:$T65*BS63:BS65,0))/SUM(IF(ISNUMBER(BS63:BS65),$T63:$T65,0))</f>
        <v>68.2</v>
      </c>
      <c r="BT62" s="104" t="n">
        <f aca="false" t="array" ref="BT62:BT62">SUM(IF(ISNUMBER(BT63:BT65),$T63:$T65*BT63:BT65,0))/SUM(IF(ISNUMBER(BT63:BT65),$T63:$T65,0))</f>
        <v>74.5333333333333</v>
      </c>
      <c r="BU62" s="104" t="n">
        <f aca="false" t="array" ref="BU62:BU62">SUM(IF(ISNUMBER(BU63:BU65),$T63:$T65*BU63:BU65,0))/SUM(IF(ISNUMBER(BU63:BU65),$T63:$T65,0))</f>
        <v>72.7333333333333</v>
      </c>
      <c r="BV62" s="104" t="n">
        <f aca="false" t="array" ref="BV62:BV62">SUM(IF(ISNUMBER(BV63:BV65),$T63:$T65*BV63:BV65,0))/SUM(IF(ISNUMBER(BV63:BV65),$T63:$T65,0))</f>
        <v>41.2</v>
      </c>
      <c r="BW62" s="104" t="n">
        <f aca="false" t="array" ref="BW62:BW62">SUM(IF(ISNUMBER(BW63:BW65),$T63:$T65*BW63:BW65,0))/SUM(IF(ISNUMBER(BW63:BW65),$T63:$T65,0))</f>
        <v>46.0666666666667</v>
      </c>
      <c r="BX62" s="104" t="n">
        <f aca="false" t="array" ref="BX62:BX62">SUM(IF(ISNUMBER(BX63:BX65),$T63:$T65*BX63:BX65,0))/SUM(IF(ISNUMBER(BX63:BX65),$T63:$T65,0))</f>
        <v>49.3333333333333</v>
      </c>
      <c r="BY62" s="104" t="n">
        <f aca="false" t="array" ref="BY62:BY62">SUM(IF(ISNUMBER(BY63:BY65),$T63:$T65*BY63:BY65,0))/SUM(IF(ISNUMBER(BY63:BY65),$T63:$T65,0))</f>
        <v>51.5333333333333</v>
      </c>
      <c r="BZ62" s="104" t="n">
        <f aca="false" t="array" ref="BZ62:BZ62">SUM(IF(ISNUMBER(BZ63:BZ65),$T63:$T65*BZ63:BZ65,0))/SUM(IF(ISNUMBER(BZ63:BZ65),$T63:$T65,0))</f>
        <v>52.6</v>
      </c>
      <c r="CA62" s="104" t="n">
        <f aca="false" t="array" ref="CA62:CA62">SUM(IF(ISNUMBER(CA63:CA65),$T63:$T65*CA63:CA65,0))/SUM(IF(ISNUMBER(CA63:CA65),$T63:$T65,0))</f>
        <v>4.86666666666667</v>
      </c>
      <c r="CB62" s="104" t="n">
        <f aca="false" t="array" ref="CB62:CB62">SUM(IF(ISNUMBER(CB63:CB65),$T63:$T65*CB63:CB65,0))/SUM(IF(ISNUMBER(CB63:CB65),$T63:$T65,0))</f>
        <v>58.3333333333333</v>
      </c>
      <c r="CC62" s="104" t="n">
        <f aca="false" t="array" ref="CC62:CC62">SUM(IF(ISNUMBER(CC63:CC65),$T63:$T65*CC63:CC65,0))/SUM(IF(ISNUMBER(CC63:CC65),$T63:$T65,0))</f>
        <v>71.5333333333333</v>
      </c>
      <c r="CD62" s="104" t="n">
        <f aca="false" t="array" ref="CD62:CD62">SUM(IF(ISNUMBER(CD63:CD65),$T63:$T65*CD63:CD65,0))/SUM(IF(ISNUMBER(CD63:CD65),$T63:$T65,0))</f>
        <v>26.6666666666667</v>
      </c>
      <c r="CE62" s="104" t="n">
        <f aca="false" t="array" ref="CE62:CE62">SUM(IF(ISNUMBER(CE63:CE65),$T63:$T65*CE63:CE65,0))/SUM(IF(ISNUMBER(CE63:CE65),$T63:$T65,0))</f>
        <v>38.8</v>
      </c>
      <c r="CF62" s="104" t="n">
        <f aca="false" t="array" ref="CF62:CF62">SUM(IF(ISNUMBER(CF63:CF65),$T63:$T65*CF63:CF65,0))/SUM(IF(ISNUMBER(CF63:CF65),$T63:$T65,0))</f>
        <v>64.8666666666667</v>
      </c>
      <c r="CG62" s="104" t="n">
        <f aca="false" t="array" ref="CG62:CG62">SUM(IF(ISNUMBER(CG63:CG65),$T63:$T65*CG63:CG65,0))/SUM(IF(ISNUMBER(CG63:CG65),$T63:$T65,0))</f>
        <v>27.8666666666667</v>
      </c>
      <c r="CH62" s="104" t="n">
        <f aca="false" t="array" ref="CH62:CH62">SUM(IF(ISNUMBER(CH63:CH65),$T63:$T65*CH63:CH65,0))/SUM(IF(ISNUMBER(CH63:CH65),$T63:$T65,0))</f>
        <v>40</v>
      </c>
      <c r="CI62" s="104" t="n">
        <f aca="false" t="array" ref="CI62:CI62">SUM(IF(ISNUMBER(CI63:CI65),$T63:$T65*CI63:CI65,0))/SUM(IF(ISNUMBER(CI63:CI65),$T63:$T65,0))</f>
        <v>72.7333333333333</v>
      </c>
      <c r="CJ62" s="104" t="n">
        <f aca="false" t="array" ref="CJ62:CJ62">SUM(IF(ISNUMBER(CJ63:CJ65),$T63:$T65*CJ63:CJ65,0))/SUM(IF(ISNUMBER(CJ63:CJ65),$T63:$T65,0))</f>
        <v>24.2666666666667</v>
      </c>
      <c r="CK62" s="104" t="n">
        <f aca="false" t="array" ref="CK62:CK62">SUM(IF(ISNUMBER(CK63:CK65),$T63:$T65*CK63:CK65,0))/SUM(IF(ISNUMBER(CK63:CK65),$T63:$T65,0))</f>
        <v>57</v>
      </c>
      <c r="CL62" s="104" t="n">
        <f aca="false" t="array" ref="CL62:CL62">SUM(IF(ISNUMBER(CL63:CL65),$T63:$T65*CL63:CL65,0))/SUM(IF(ISNUMBER(CL63:CL65),$T63:$T65,0))</f>
        <v>16.6666666666667</v>
      </c>
      <c r="CM62" s="104" t="n">
        <f aca="false" t="array" ref="CM62:CM62">SUM(IF(ISNUMBER(CM63:CM65),$T63:$T65*CM63:CM65,0))/SUM(IF(ISNUMBER(CM63:CM65),$T63:$T65,0))</f>
        <v>67.8666666666667</v>
      </c>
      <c r="CN62" s="104" t="n">
        <f aca="false" t="array" ref="CN62:CN62">SUM(IF(ISNUMBER(CN63:CN65),$T63:$T65*CN63:CN65,0))/SUM(IF(ISNUMBER(CN63:CN65),$T63:$T65,0))</f>
        <v>26.6666666666667</v>
      </c>
      <c r="CO62" s="104" t="n">
        <f aca="false" t="array" ref="CO62:CO62">SUM(IF(ISNUMBER(CO63:CO65),$T63:$T65*CO63:CO65,0))/SUM(IF(ISNUMBER(CO63:CO65),$T63:$T65,0))</f>
        <v>60.6</v>
      </c>
      <c r="CP62" s="104" t="n">
        <f aca="false" t="array" ref="CP62:CP62">SUM(IF(ISNUMBER(CP63:CP65),$T63:$T65*CP63:CP65,0))/SUM(IF(ISNUMBER(CP63:CP65),$T63:$T65,0))</f>
        <v>54.5333333333333</v>
      </c>
      <c r="CQ62" s="104" t="n">
        <f aca="false" t="array" ref="CQ62:CQ62">SUM(IF(ISNUMBER(CQ63:CQ65),$T63:$T65*CQ63:CQ65,0))/SUM(IF(ISNUMBER(CQ63:CQ65),$T63:$T65,0))</f>
        <v>62</v>
      </c>
      <c r="CR62" s="104" t="n">
        <f aca="false" t="array" ref="CR62:CR62">SUM(IF(ISNUMBER(CR63:CR65),$T63:$T65*CR63:CR65,0))/SUM(IF(ISNUMBER(CR63:CR65),$T63:$T65,0))</f>
        <v>41.5333333333333</v>
      </c>
      <c r="CS62" s="104" t="n">
        <f aca="false" t="array" ref="CS62:CS62">SUM(IF(ISNUMBER(CS63:CS65),$T63:$T65*CS63:CS65,0))/SUM(IF(ISNUMBER(CS63:CS65),$T63:$T65,0))</f>
        <v>40</v>
      </c>
      <c r="CT62" s="104" t="n">
        <f aca="false" t="array" ref="CT62:CT62">SUM(IF(ISNUMBER(CT63:CT65),$T63:$T65*CT63:CT65,0))/SUM(IF(ISNUMBER(CT63:CT65),$T63:$T65,0))</f>
        <v>85.2</v>
      </c>
      <c r="CU62" s="104" t="n">
        <f aca="false" t="array" ref="CU62:CU62">SUM(IF(ISNUMBER(CU63:CU65),$T63:$T65*CU63:CU65,0))/SUM(IF(ISNUMBER(CU63:CU65),$T63:$T65,0))</f>
        <v>32</v>
      </c>
      <c r="CV62" s="104" t="n">
        <f aca="false" t="array" ref="CV62:CV62">SUM(IF(ISNUMBER(CV63:CV65),$T63:$T65*CV63:CV65,0))/SUM(IF(ISNUMBER(CV63:CV65),$T63:$T65,0))</f>
        <v>56</v>
      </c>
      <c r="CW62" s="104" t="n">
        <f aca="false" t="array" ref="CW62:CW62">SUM(IF(ISNUMBER(CW63:CW65),$T63:$T65*CW63:CW65,0))/SUM(IF(ISNUMBER(CW63:CW65),$T63:$T65,0))</f>
        <v>69.0666666666667</v>
      </c>
    </row>
    <row r="63" s="103" customFormat="true" ht="15.5" hidden="false" customHeight="false" outlineLevel="0" collapsed="false">
      <c r="A63" s="107" t="n">
        <v>2311</v>
      </c>
      <c r="B63" s="107" t="n">
        <v>4</v>
      </c>
      <c r="C63" s="103" t="str">
        <f aca="true">IF(ISBLANK(OFFSET('outliers treatment'!$A$3,MATCH($A63,'outliers treatment'!$A$4:$A$154,0),MATCH(C$4,'outliers treatment'!$4:$4,0)-1)),"",OFFSET('outliers treatment'!$A$3,MATCH($A63,'outliers treatment'!$A$4:$A$154,0),MATCH(C$4,'outliers treatment'!$4:$4,0)-1))</f>
        <v/>
      </c>
      <c r="D63" s="103" t="str">
        <f aca="true">IF(ISBLANK(OFFSET('outliers treatment'!$A$3,MATCH($A63,'outliers treatment'!$A$4:$A$154,0),MATCH(D$4,'outliers treatment'!$4:$4,0)-1)),"",OFFSET('outliers treatment'!$A$3,MATCH($A63,'outliers treatment'!$A$4:$A$154,0),MATCH(D$4,'outliers treatment'!$4:$4,0)-1))</f>
        <v>Expert assessment data - C.4</v>
      </c>
      <c r="E63" s="103" t="str">
        <f aca="true">IF(ISBLANK(OFFSET('outliers treatment'!$A$3,MATCH($A63,'outliers treatment'!$A$4:$A$154,0),MATCH(E$4,'outliers treatment'!$4:$4,0)-1)),"",OFFSET('outliers treatment'!$A$3,MATCH($A63,'outliers treatment'!$A$4:$A$154,0),MATCH(E$4,'outliers treatment'!$4:$4,0)-1))</f>
        <v>How frequently are the following enforcement actions used in your country in 2020 by the authorities in response to consumer protection violations?</v>
      </c>
      <c r="F63" s="103" t="str">
        <f aca="true">IF(ISBLANK(OFFSET('outliers treatment'!$A$3,MATCH($A63,'outliers treatment'!$A$4:$A$154,0),MATCH(F$4,'outliers treatment'!$4:$4,0)-1)),"",OFFSET('outliers treatment'!$A$3,MATCH($A63,'outliers treatment'!$A$4:$A$154,0),MATCH(F$4,'outliers treatment'!$4:$4,0)-1))</f>
        <v/>
      </c>
      <c r="G63" s="103" t="str">
        <f aca="true">IF(ISBLANK(OFFSET('outliers treatment'!$A$3,MATCH($A63,'outliers treatment'!$A$4:$A$154,0),MATCH(G$4,'outliers treatment'!$4:$4,0)-1)),"",OFFSET('outliers treatment'!$A$3,MATCH($A63,'outliers treatment'!$A$4:$A$154,0),MATCH(G$4,'outliers treatment'!$4:$4,0)-1))</f>
        <v/>
      </c>
      <c r="H63" s="103" t="str">
        <f aca="true">IF(ISBLANK(OFFSET('outliers treatment'!$A$3,MATCH($A63,'outliers treatment'!$A$4:$A$154,0),MATCH(H$4,'outliers treatment'!$4:$4,0)-1)),"",OFFSET('outliers treatment'!$A$3,MATCH($A63,'outliers treatment'!$A$4:$A$154,0),MATCH(H$4,'outliers treatment'!$4:$4,0)-1))</f>
        <v/>
      </c>
      <c r="I63" s="103" t="str">
        <f aca="true">IF(ISBLANK(OFFSET('outliers treatment'!$A$3,MATCH($A63,'outliers treatment'!$A$4:$A$154,0),MATCH(I$4,'outliers treatment'!$4:$4,0)-1)),"",OFFSET('outliers treatment'!$A$3,MATCH($A63,'outliers treatment'!$A$4:$A$154,0),MATCH(I$4,'outliers treatment'!$4:$4,0)-1))</f>
        <v/>
      </c>
      <c r="J63" s="104" t="n">
        <f aca="false" t="array" ref="J63:J63">MIN(IF(ISNUMBER(V63:CW63),V63:CW63))</f>
        <v>7.2</v>
      </c>
      <c r="K63" s="103" t="n">
        <f aca="false" t="array" ref="K63:K63">MAX(IF(ISNUMBER(V63:CW63),V63:CW63))</f>
        <v>78.2</v>
      </c>
      <c r="L63" s="103" t="n">
        <f aca="true">IF(ISBLANK(OFFSET('outliers treatment'!$A$3,MATCH($A63,'outliers treatment'!$A$4:$A$154,0),MATCH(L$4,'outliers treatment'!$4:$4,0)-1)),"",OFFSET('outliers treatment'!$A$3,MATCH($A63,'outliers treatment'!$A$4:$A$154,0),MATCH(L$4,'outliers treatment'!$4:$4,0)-1))</f>
        <v>2.9775</v>
      </c>
      <c r="M63" s="103" t="n">
        <f aca="true">IF(ISBLANK(OFFSET('outliers treatment'!$A$3,MATCH($A63,'outliers treatment'!$A$4:$A$154,0),MATCH(M$4,'outliers treatment'!$4:$4,0)-1)),"",OFFSET('outliers treatment'!$A$3,MATCH($A63,'outliers treatment'!$A$4:$A$154,0),MATCH(M$4,'outliers treatment'!$4:$4,0)-1))</f>
        <v>3.9325</v>
      </c>
      <c r="N63" s="103" t="n">
        <f aca="true">IF(ISBLANK(OFFSET('outliers treatment'!$A$3,MATCH($A63,'outliers treatment'!$A$4:$A$154,0),MATCH(N$4,'outliers treatment'!$4:$4,0)-1)),"",OFFSET('outliers treatment'!$A$3,MATCH($A63,'outliers treatment'!$A$4:$A$154,0),MATCH(N$4,'outliers treatment'!$4:$4,0)-1))</f>
        <v>0.955</v>
      </c>
      <c r="O63" s="103" t="n">
        <f aca="true">IF(ISBLANK(OFFSET('outliers treatment'!$A$3,MATCH($A63,'outliers treatment'!$A$4:$A$154,0),MATCH(O$4,'outliers treatment'!$4:$4,0)-1)),"",OFFSET('outliers treatment'!$A$3,MATCH($A63,'outliers treatment'!$A$4:$A$154,0),MATCH(O$4,'outliers treatment'!$4:$4,0)-1))</f>
        <v>1</v>
      </c>
      <c r="P63" s="103" t="n">
        <f aca="true">IF(ISBLANK(OFFSET('outliers treatment'!$A$3,MATCH($A63,'outliers treatment'!$A$4:$A$154,0),MATCH(P$4,'outliers treatment'!$4:$4,0)-1)),"",OFFSET('outliers treatment'!$A$3,MATCH($A63,'outliers treatment'!$A$4:$A$154,0),MATCH(P$4,'outliers treatment'!$4:$4,0)-1))</f>
        <v>6</v>
      </c>
      <c r="Q63" s="103" t="n">
        <f aca="false">IFERROR(P63-O63,"")</f>
        <v>5</v>
      </c>
      <c r="R63" s="105" t="n">
        <f aca="false" t="array" ref="R63:R63">IFERROR(SKEW(IF(ISNUMBER(V63:CW63),V63:CW63,"")),"")</f>
        <v>-0.296801154237295</v>
      </c>
      <c r="S63" s="103" t="n">
        <v>0</v>
      </c>
      <c r="T63" s="103" t="n">
        <v>0.5</v>
      </c>
      <c r="U63" s="106" t="n">
        <f aca="false" t="array" ref="U63:U63">IF(B63&lt;4,"",1-IFERROR(SUM(ISNUMBER(V63:CW63)*(1-$V$3:$CW$3))/COUNTIF($V$3:$CW$3,0),0))</f>
        <v>0</v>
      </c>
      <c r="V63" s="104" t="n">
        <f aca="true">IF($L63="","",IF(ISNUMBER(OFFSET('Data transformed'!$A$4,MATCH($A63,'Data transformed'!$A$5:$A$185,0),MATCH(V$4,'Data transformed'!$4:$4,0)-1)), (MIN(MAX(OFFSET('Data transformed'!$A$4,MATCH($A63,'Data transformed'!$A$5:$A$185,0),MATCH(V$4,'Data transformed'!$4:$4,0)-1),$O63),$P63)-$O63)/$Q63*100,"NA"))</f>
        <v>51</v>
      </c>
      <c r="W63" s="104" t="n">
        <f aca="true">IF($L63="","",IF(ISNUMBER(OFFSET('Data transformed'!$A$4,MATCH($A63,'Data transformed'!$A$5:$A$185,0),MATCH(W$4,'Data transformed'!$4:$4,0)-1)), (MIN(MAX(OFFSET('Data transformed'!$A$4,MATCH($A63,'Data transformed'!$A$5:$A$185,0),MATCH(W$4,'Data transformed'!$4:$4,0)-1),$O63),$P63)-$O63)/$Q63*100,"NA"))</f>
        <v>47.8</v>
      </c>
      <c r="X63" s="104" t="n">
        <f aca="true">IF($L63="","",IF(ISNUMBER(OFFSET('Data transformed'!$A$4,MATCH($A63,'Data transformed'!$A$5:$A$185,0),MATCH(X$4,'Data transformed'!$4:$4,0)-1)), (MIN(MAX(OFFSET('Data transformed'!$A$4,MATCH($A63,'Data transformed'!$A$5:$A$185,0),MATCH(X$4,'Data transformed'!$4:$4,0)-1),$O63),$P63)-$O63)/$Q63*100,"NA"))</f>
        <v>44</v>
      </c>
      <c r="Y63" s="104" t="n">
        <f aca="true">IF($L63="","",IF(ISNUMBER(OFFSET('Data transformed'!$A$4,MATCH($A63,'Data transformed'!$A$5:$A$185,0),MATCH(Y$4,'Data transformed'!$4:$4,0)-1)), (MIN(MAX(OFFSET('Data transformed'!$A$4,MATCH($A63,'Data transformed'!$A$5:$A$185,0),MATCH(Y$4,'Data transformed'!$4:$4,0)-1),$O63),$P63)-$O63)/$Q63*100,"NA"))</f>
        <v>60</v>
      </c>
      <c r="Z63" s="104" t="n">
        <f aca="true">IF($L63="","",IF(ISNUMBER(OFFSET('Data transformed'!$A$4,MATCH($A63,'Data transformed'!$A$5:$A$185,0),MATCH(Z$4,'Data transformed'!$4:$4,0)-1)), (MIN(MAX(OFFSET('Data transformed'!$A$4,MATCH($A63,'Data transformed'!$A$5:$A$185,0),MATCH(Z$4,'Data transformed'!$4:$4,0)-1),$O63),$P63)-$O63)/$Q63*100,"NA"))</f>
        <v>51</v>
      </c>
      <c r="AA63" s="104" t="n">
        <f aca="true">IF($L63="","",IF(ISNUMBER(OFFSET('Data transformed'!$A$4,MATCH($A63,'Data transformed'!$A$5:$A$185,0),MATCH(AA$4,'Data transformed'!$4:$4,0)-1)), (MIN(MAX(OFFSET('Data transformed'!$A$4,MATCH($A63,'Data transformed'!$A$5:$A$185,0),MATCH(AA$4,'Data transformed'!$4:$4,0)-1),$O63),$P63)-$O63)/$Q63*100,"NA"))</f>
        <v>71</v>
      </c>
      <c r="AB63" s="104" t="n">
        <f aca="true">IF($L63="","",IF(ISNUMBER(OFFSET('Data transformed'!$A$4,MATCH($A63,'Data transformed'!$A$5:$A$185,0),MATCH(AB$4,'Data transformed'!$4:$4,0)-1)), (MIN(MAX(OFFSET('Data transformed'!$A$4,MATCH($A63,'Data transformed'!$A$5:$A$185,0),MATCH(AB$4,'Data transformed'!$4:$4,0)-1),$O63),$P63)-$O63)/$Q63*100,"NA"))</f>
        <v>74.6</v>
      </c>
      <c r="AC63" s="104" t="n">
        <f aca="true">IF($L63="","",IF(ISNUMBER(OFFSET('Data transformed'!$A$4,MATCH($A63,'Data transformed'!$A$5:$A$185,0),MATCH(AC$4,'Data transformed'!$4:$4,0)-1)), (MIN(MAX(OFFSET('Data transformed'!$A$4,MATCH($A63,'Data transformed'!$A$5:$A$185,0),MATCH(AC$4,'Data transformed'!$4:$4,0)-1),$O63),$P63)-$O63)/$Q63*100,"NA"))</f>
        <v>52.8</v>
      </c>
      <c r="AD63" s="104" t="n">
        <f aca="true">IF($L63="","",IF(ISNUMBER(OFFSET('Data transformed'!$A$4,MATCH($A63,'Data transformed'!$A$5:$A$185,0),MATCH(AD$4,'Data transformed'!$4:$4,0)-1)), (MIN(MAX(OFFSET('Data transformed'!$A$4,MATCH($A63,'Data transformed'!$A$5:$A$185,0),MATCH(AD$4,'Data transformed'!$4:$4,0)-1),$O63),$P63)-$O63)/$Q63*100,"NA"))</f>
        <v>45</v>
      </c>
      <c r="AE63" s="104" t="n">
        <f aca="true">IF($L63="","",IF(ISNUMBER(OFFSET('Data transformed'!$A$4,MATCH($A63,'Data transformed'!$A$5:$A$185,0),MATCH(AE$4,'Data transformed'!$4:$4,0)-1)), (MIN(MAX(OFFSET('Data transformed'!$A$4,MATCH($A63,'Data transformed'!$A$5:$A$185,0),MATCH(AE$4,'Data transformed'!$4:$4,0)-1),$O63),$P63)-$O63)/$Q63*100,"NA"))</f>
        <v>68.8</v>
      </c>
      <c r="AF63" s="104" t="n">
        <f aca="true">IF($L63="","",IF(ISNUMBER(OFFSET('Data transformed'!$A$4,MATCH($A63,'Data transformed'!$A$5:$A$185,0),MATCH(AF$4,'Data transformed'!$4:$4,0)-1)), (MIN(MAX(OFFSET('Data transformed'!$A$4,MATCH($A63,'Data transformed'!$A$5:$A$185,0),MATCH(AF$4,'Data transformed'!$4:$4,0)-1),$O63),$P63)-$O63)/$Q63*100,"NA"))</f>
        <v>64.4</v>
      </c>
      <c r="AG63" s="104" t="n">
        <f aca="true">IF($L63="","",IF(ISNUMBER(OFFSET('Data transformed'!$A$4,MATCH($A63,'Data transformed'!$A$5:$A$185,0),MATCH(AG$4,'Data transformed'!$4:$4,0)-1)), (MIN(MAX(OFFSET('Data transformed'!$A$4,MATCH($A63,'Data transformed'!$A$5:$A$185,0),MATCH(AG$4,'Data transformed'!$4:$4,0)-1),$O63),$P63)-$O63)/$Q63*100,"NA"))</f>
        <v>63.6</v>
      </c>
      <c r="AH63" s="104" t="n">
        <f aca="true">IF($L63="","",IF(ISNUMBER(OFFSET('Data transformed'!$A$4,MATCH($A63,'Data transformed'!$A$5:$A$185,0),MATCH(AH$4,'Data transformed'!$4:$4,0)-1)), (MIN(MAX(OFFSET('Data transformed'!$A$4,MATCH($A63,'Data transformed'!$A$5:$A$185,0),MATCH(AH$4,'Data transformed'!$4:$4,0)-1),$O63),$P63)-$O63)/$Q63*100,"NA"))</f>
        <v>51</v>
      </c>
      <c r="AI63" s="104" t="n">
        <f aca="true">IF($L63="","",IF(ISNUMBER(OFFSET('Data transformed'!$A$4,MATCH($A63,'Data transformed'!$A$5:$A$185,0),MATCH(AI$4,'Data transformed'!$4:$4,0)-1)), (MIN(MAX(OFFSET('Data transformed'!$A$4,MATCH($A63,'Data transformed'!$A$5:$A$185,0),MATCH(AI$4,'Data transformed'!$4:$4,0)-1),$O63),$P63)-$O63)/$Q63*100,"NA"))</f>
        <v>40</v>
      </c>
      <c r="AJ63" s="104" t="n">
        <f aca="true">IF($L63="","",IF(ISNUMBER(OFFSET('Data transformed'!$A$4,MATCH($A63,'Data transformed'!$A$5:$A$185,0),MATCH(AJ$4,'Data transformed'!$4:$4,0)-1)), (MIN(MAX(OFFSET('Data transformed'!$A$4,MATCH($A63,'Data transformed'!$A$5:$A$185,0),MATCH(AJ$4,'Data transformed'!$4:$4,0)-1),$O63),$P63)-$O63)/$Q63*100,"NA"))</f>
        <v>34.6</v>
      </c>
      <c r="AK63" s="104" t="n">
        <f aca="true">IF($L63="","",IF(ISNUMBER(OFFSET('Data transformed'!$A$4,MATCH($A63,'Data transformed'!$A$5:$A$185,0),MATCH(AK$4,'Data transformed'!$4:$4,0)-1)), (MIN(MAX(OFFSET('Data transformed'!$A$4,MATCH($A63,'Data transformed'!$A$5:$A$185,0),MATCH(AK$4,'Data transformed'!$4:$4,0)-1),$O63),$P63)-$O63)/$Q63*100,"NA"))</f>
        <v>54.6</v>
      </c>
      <c r="AL63" s="104" t="n">
        <f aca="true">IF($L63="","",IF(ISNUMBER(OFFSET('Data transformed'!$A$4,MATCH($A63,'Data transformed'!$A$5:$A$185,0),MATCH(AL$4,'Data transformed'!$4:$4,0)-1)), (MIN(MAX(OFFSET('Data transformed'!$A$4,MATCH($A63,'Data transformed'!$A$5:$A$185,0),MATCH(AL$4,'Data transformed'!$4:$4,0)-1),$O63),$P63)-$O63)/$Q63*100,"NA"))</f>
        <v>52.8</v>
      </c>
      <c r="AM63" s="104" t="n">
        <f aca="true">IF($L63="","",IF(ISNUMBER(OFFSET('Data transformed'!$A$4,MATCH($A63,'Data transformed'!$A$5:$A$185,0),MATCH(AM$4,'Data transformed'!$4:$4,0)-1)), (MIN(MAX(OFFSET('Data transformed'!$A$4,MATCH($A63,'Data transformed'!$A$5:$A$185,0),MATCH(AM$4,'Data transformed'!$4:$4,0)-1),$O63),$P63)-$O63)/$Q63*100,"NA"))</f>
        <v>69</v>
      </c>
      <c r="AN63" s="104" t="n">
        <f aca="true">IF($L63="","",IF(ISNUMBER(OFFSET('Data transformed'!$A$4,MATCH($A63,'Data transformed'!$A$5:$A$185,0),MATCH(AN$4,'Data transformed'!$4:$4,0)-1)), (MIN(MAX(OFFSET('Data transformed'!$A$4,MATCH($A63,'Data transformed'!$A$5:$A$185,0),MATCH(AN$4,'Data transformed'!$4:$4,0)-1),$O63),$P63)-$O63)/$Q63*100,"NA"))</f>
        <v>52.8</v>
      </c>
      <c r="AO63" s="104" t="n">
        <f aca="true">IF($L63="","",IF(ISNUMBER(OFFSET('Data transformed'!$A$4,MATCH($A63,'Data transformed'!$A$5:$A$185,0),MATCH(AO$4,'Data transformed'!$4:$4,0)-1)), (MIN(MAX(OFFSET('Data transformed'!$A$4,MATCH($A63,'Data transformed'!$A$5:$A$185,0),MATCH(AO$4,'Data transformed'!$4:$4,0)-1),$O63),$P63)-$O63)/$Q63*100,"NA"))</f>
        <v>76.4</v>
      </c>
      <c r="AP63" s="104" t="n">
        <f aca="true">IF($L63="","",IF(ISNUMBER(OFFSET('Data transformed'!$A$4,MATCH($A63,'Data transformed'!$A$5:$A$185,0),MATCH(AP$4,'Data transformed'!$4:$4,0)-1)), (MIN(MAX(OFFSET('Data transformed'!$A$4,MATCH($A63,'Data transformed'!$A$5:$A$185,0),MATCH(AP$4,'Data transformed'!$4:$4,0)-1),$O63),$P63)-$O63)/$Q63*100,"NA"))</f>
        <v>60</v>
      </c>
      <c r="AQ63" s="104" t="n">
        <f aca="true">IF($L63="","",IF(ISNUMBER(OFFSET('Data transformed'!$A$4,MATCH($A63,'Data transformed'!$A$5:$A$185,0),MATCH(AQ$4,'Data transformed'!$4:$4,0)-1)), (MIN(MAX(OFFSET('Data transformed'!$A$4,MATCH($A63,'Data transformed'!$A$5:$A$185,0),MATCH(AQ$4,'Data transformed'!$4:$4,0)-1),$O63),$P63)-$O63)/$Q63*100,"NA"))</f>
        <v>38.2</v>
      </c>
      <c r="AR63" s="104" t="n">
        <f aca="true">IF($L63="","",IF(ISNUMBER(OFFSET('Data transformed'!$A$4,MATCH($A63,'Data transformed'!$A$5:$A$185,0),MATCH(AR$4,'Data transformed'!$4:$4,0)-1)), (MIN(MAX(OFFSET('Data transformed'!$A$4,MATCH($A63,'Data transformed'!$A$5:$A$185,0),MATCH(AR$4,'Data transformed'!$4:$4,0)-1),$O63),$P63)-$O63)/$Q63*100,"NA"))</f>
        <v>41.8</v>
      </c>
      <c r="AS63" s="104" t="n">
        <f aca="true">IF($L63="","",IF(ISNUMBER(OFFSET('Data transformed'!$A$4,MATCH($A63,'Data transformed'!$A$5:$A$185,0),MATCH(AS$4,'Data transformed'!$4:$4,0)-1)), (MIN(MAX(OFFSET('Data transformed'!$A$4,MATCH($A63,'Data transformed'!$A$5:$A$185,0),MATCH(AS$4,'Data transformed'!$4:$4,0)-1),$O63),$P63)-$O63)/$Q63*100,"NA"))</f>
        <v>60</v>
      </c>
      <c r="AT63" s="104" t="n">
        <f aca="true">IF($L63="","",IF(ISNUMBER(OFFSET('Data transformed'!$A$4,MATCH($A63,'Data transformed'!$A$5:$A$185,0),MATCH(AT$4,'Data transformed'!$4:$4,0)-1)), (MIN(MAX(OFFSET('Data transformed'!$A$4,MATCH($A63,'Data transformed'!$A$5:$A$185,0),MATCH(AT$4,'Data transformed'!$4:$4,0)-1),$O63),$P63)-$O63)/$Q63*100,"NA"))</f>
        <v>32</v>
      </c>
      <c r="AU63" s="104" t="n">
        <f aca="true">IF($L63="","",IF(ISNUMBER(OFFSET('Data transformed'!$A$4,MATCH($A63,'Data transformed'!$A$5:$A$185,0),MATCH(AU$4,'Data transformed'!$4:$4,0)-1)), (MIN(MAX(OFFSET('Data transformed'!$A$4,MATCH($A63,'Data transformed'!$A$5:$A$185,0),MATCH(AU$4,'Data transformed'!$4:$4,0)-1),$O63),$P63)-$O63)/$Q63*100,"NA"))</f>
        <v>64</v>
      </c>
      <c r="AV63" s="104" t="n">
        <f aca="true">IF($L63="","",IF(ISNUMBER(OFFSET('Data transformed'!$A$4,MATCH($A63,'Data transformed'!$A$5:$A$185,0),MATCH(AV$4,'Data transformed'!$4:$4,0)-1)), (MIN(MAX(OFFSET('Data transformed'!$A$4,MATCH($A63,'Data transformed'!$A$5:$A$185,0),MATCH(AV$4,'Data transformed'!$4:$4,0)-1),$O63),$P63)-$O63)/$Q63*100,"NA"))</f>
        <v>58.2</v>
      </c>
      <c r="AW63" s="104" t="n">
        <f aca="true">IF($L63="","",IF(ISNUMBER(OFFSET('Data transformed'!$A$4,MATCH($A63,'Data transformed'!$A$5:$A$185,0),MATCH(AW$4,'Data transformed'!$4:$4,0)-1)), (MIN(MAX(OFFSET('Data transformed'!$A$4,MATCH($A63,'Data transformed'!$A$5:$A$185,0),MATCH(AW$4,'Data transformed'!$4:$4,0)-1),$O63),$P63)-$O63)/$Q63*100,"NA"))</f>
        <v>23.6</v>
      </c>
      <c r="AX63" s="104" t="n">
        <f aca="true">IF($L63="","",IF(ISNUMBER(OFFSET('Data transformed'!$A$4,MATCH($A63,'Data transformed'!$A$5:$A$185,0),MATCH(AX$4,'Data transformed'!$4:$4,0)-1)), (MIN(MAX(OFFSET('Data transformed'!$A$4,MATCH($A63,'Data transformed'!$A$5:$A$185,0),MATCH(AX$4,'Data transformed'!$4:$4,0)-1),$O63),$P63)-$O63)/$Q63*100,"NA"))</f>
        <v>24.6</v>
      </c>
      <c r="AY63" s="104" t="n">
        <f aca="true">IF($L63="","",IF(ISNUMBER(OFFSET('Data transformed'!$A$4,MATCH($A63,'Data transformed'!$A$5:$A$185,0),MATCH(AY$4,'Data transformed'!$4:$4,0)-1)), (MIN(MAX(OFFSET('Data transformed'!$A$4,MATCH($A63,'Data transformed'!$A$5:$A$185,0),MATCH(AY$4,'Data transformed'!$4:$4,0)-1),$O63),$P63)-$O63)/$Q63*100,"NA"))</f>
        <v>76.4</v>
      </c>
      <c r="AZ63" s="104" t="n">
        <f aca="true">IF($L63="","",IF(ISNUMBER(OFFSET('Data transformed'!$A$4,MATCH($A63,'Data transformed'!$A$5:$A$185,0),MATCH(AZ$4,'Data transformed'!$4:$4,0)-1)), (MIN(MAX(OFFSET('Data transformed'!$A$4,MATCH($A63,'Data transformed'!$A$5:$A$185,0),MATCH(AZ$4,'Data transformed'!$4:$4,0)-1),$O63),$P63)-$O63)/$Q63*100,"NA"))</f>
        <v>20</v>
      </c>
      <c r="BA63" s="104" t="n">
        <f aca="true">IF($L63="","",IF(ISNUMBER(OFFSET('Data transformed'!$A$4,MATCH($A63,'Data transformed'!$A$5:$A$185,0),MATCH(BA$4,'Data transformed'!$4:$4,0)-1)), (MIN(MAX(OFFSET('Data transformed'!$A$4,MATCH($A63,'Data transformed'!$A$5:$A$185,0),MATCH(BA$4,'Data transformed'!$4:$4,0)-1),$O63),$P63)-$O63)/$Q63*100,"NA"))</f>
        <v>49</v>
      </c>
      <c r="BB63" s="104" t="n">
        <f aca="true">IF($L63="","",IF(ISNUMBER(OFFSET('Data transformed'!$A$4,MATCH($A63,'Data transformed'!$A$5:$A$185,0),MATCH(BB$4,'Data transformed'!$4:$4,0)-1)), (MIN(MAX(OFFSET('Data transformed'!$A$4,MATCH($A63,'Data transformed'!$A$5:$A$185,0),MATCH(BB$4,'Data transformed'!$4:$4,0)-1),$O63),$P63)-$O63)/$Q63*100,"NA"))</f>
        <v>55.8</v>
      </c>
      <c r="BC63" s="104" t="n">
        <f aca="true">IF($L63="","",IF(ISNUMBER(OFFSET('Data transformed'!$A$4,MATCH($A63,'Data transformed'!$A$5:$A$185,0),MATCH(BC$4,'Data transformed'!$4:$4,0)-1)), (MIN(MAX(OFFSET('Data transformed'!$A$4,MATCH($A63,'Data transformed'!$A$5:$A$185,0),MATCH(BC$4,'Data transformed'!$4:$4,0)-1),$O63),$P63)-$O63)/$Q63*100,"NA"))</f>
        <v>36</v>
      </c>
      <c r="BD63" s="104" t="n">
        <f aca="true">IF($L63="","",IF(ISNUMBER(OFFSET('Data transformed'!$A$4,MATCH($A63,'Data transformed'!$A$5:$A$185,0),MATCH(BD$4,'Data transformed'!$4:$4,0)-1)), (MIN(MAX(OFFSET('Data transformed'!$A$4,MATCH($A63,'Data transformed'!$A$5:$A$185,0),MATCH(BD$4,'Data transformed'!$4:$4,0)-1),$O63),$P63)-$O63)/$Q63*100,"NA"))</f>
        <v>47.2</v>
      </c>
      <c r="BE63" s="104" t="n">
        <f aca="true">IF($L63="","",IF(ISNUMBER(OFFSET('Data transformed'!$A$4,MATCH($A63,'Data transformed'!$A$5:$A$185,0),MATCH(BE$4,'Data transformed'!$4:$4,0)-1)), (MIN(MAX(OFFSET('Data transformed'!$A$4,MATCH($A63,'Data transformed'!$A$5:$A$185,0),MATCH(BE$4,'Data transformed'!$4:$4,0)-1),$O63),$P63)-$O63)/$Q63*100,"NA"))</f>
        <v>56.4</v>
      </c>
      <c r="BF63" s="104" t="n">
        <f aca="true">IF($L63="","",IF(ISNUMBER(OFFSET('Data transformed'!$A$4,MATCH($A63,'Data transformed'!$A$5:$A$185,0),MATCH(BF$4,'Data transformed'!$4:$4,0)-1)), (MIN(MAX(OFFSET('Data transformed'!$A$4,MATCH($A63,'Data transformed'!$A$5:$A$185,0),MATCH(BF$4,'Data transformed'!$4:$4,0)-1),$O63),$P63)-$O63)/$Q63*100,"NA"))</f>
        <v>41.8</v>
      </c>
      <c r="BG63" s="104" t="n">
        <f aca="true">IF($L63="","",IF(ISNUMBER(OFFSET('Data transformed'!$A$4,MATCH($A63,'Data transformed'!$A$5:$A$185,0),MATCH(BG$4,'Data transformed'!$4:$4,0)-1)), (MIN(MAX(OFFSET('Data transformed'!$A$4,MATCH($A63,'Data transformed'!$A$5:$A$185,0),MATCH(BG$4,'Data transformed'!$4:$4,0)-1),$O63),$P63)-$O63)/$Q63*100,"NA"))</f>
        <v>67.2</v>
      </c>
      <c r="BH63" s="104" t="n">
        <f aca="true">IF($L63="","",IF(ISNUMBER(OFFSET('Data transformed'!$A$4,MATCH($A63,'Data transformed'!$A$5:$A$185,0),MATCH(BH$4,'Data transformed'!$4:$4,0)-1)), (MIN(MAX(OFFSET('Data transformed'!$A$4,MATCH($A63,'Data transformed'!$A$5:$A$185,0),MATCH(BH$4,'Data transformed'!$4:$4,0)-1),$O63),$P63)-$O63)/$Q63*100,"NA"))</f>
        <v>38.2</v>
      </c>
      <c r="BI63" s="104" t="n">
        <f aca="true">IF($L63="","",IF(ISNUMBER(OFFSET('Data transformed'!$A$4,MATCH($A63,'Data transformed'!$A$5:$A$185,0),MATCH(BI$4,'Data transformed'!$4:$4,0)-1)), (MIN(MAX(OFFSET('Data transformed'!$A$4,MATCH($A63,'Data transformed'!$A$5:$A$185,0),MATCH(BI$4,'Data transformed'!$4:$4,0)-1),$O63),$P63)-$O63)/$Q63*100,"NA"))</f>
        <v>23.6</v>
      </c>
      <c r="BJ63" s="104" t="n">
        <f aca="true">IF($L63="","",IF(ISNUMBER(OFFSET('Data transformed'!$A$4,MATCH($A63,'Data transformed'!$A$5:$A$185,0),MATCH(BJ$4,'Data transformed'!$4:$4,0)-1)), (MIN(MAX(OFFSET('Data transformed'!$A$4,MATCH($A63,'Data transformed'!$A$5:$A$185,0),MATCH(BJ$4,'Data transformed'!$4:$4,0)-1),$O63),$P63)-$O63)/$Q63*100,"NA"))</f>
        <v>47.2</v>
      </c>
      <c r="BK63" s="104" t="n">
        <f aca="true">IF($L63="","",IF(ISNUMBER(OFFSET('Data transformed'!$A$4,MATCH($A63,'Data transformed'!$A$5:$A$185,0),MATCH(BK$4,'Data transformed'!$4:$4,0)-1)), (MIN(MAX(OFFSET('Data transformed'!$A$4,MATCH($A63,'Data transformed'!$A$5:$A$185,0),MATCH(BK$4,'Data transformed'!$4:$4,0)-1),$O63),$P63)-$O63)/$Q63*100,"NA"))</f>
        <v>31</v>
      </c>
      <c r="BL63" s="104" t="n">
        <f aca="true">IF($L63="","",IF(ISNUMBER(OFFSET('Data transformed'!$A$4,MATCH($A63,'Data transformed'!$A$5:$A$185,0),MATCH(BL$4,'Data transformed'!$4:$4,0)-1)), (MIN(MAX(OFFSET('Data transformed'!$A$4,MATCH($A63,'Data transformed'!$A$5:$A$185,0),MATCH(BL$4,'Data transformed'!$4:$4,0)-1),$O63),$P63)-$O63)/$Q63*100,"NA"))</f>
        <v>46</v>
      </c>
      <c r="BM63" s="104" t="n">
        <f aca="true">IF($L63="","",IF(ISNUMBER(OFFSET('Data transformed'!$A$4,MATCH($A63,'Data transformed'!$A$5:$A$185,0),MATCH(BM$4,'Data transformed'!$4:$4,0)-1)), (MIN(MAX(OFFSET('Data transformed'!$A$4,MATCH($A63,'Data transformed'!$A$5:$A$185,0),MATCH(BM$4,'Data transformed'!$4:$4,0)-1),$O63),$P63)-$O63)/$Q63*100,"NA"))</f>
        <v>52.8</v>
      </c>
      <c r="BN63" s="104" t="n">
        <f aca="true">IF($L63="","",IF(ISNUMBER(OFFSET('Data transformed'!$A$4,MATCH($A63,'Data transformed'!$A$5:$A$185,0),MATCH(BN$4,'Data transformed'!$4:$4,0)-1)), (MIN(MAX(OFFSET('Data transformed'!$A$4,MATCH($A63,'Data transformed'!$A$5:$A$185,0),MATCH(BN$4,'Data transformed'!$4:$4,0)-1),$O63),$P63)-$O63)/$Q63*100,"NA"))</f>
        <v>38.2</v>
      </c>
      <c r="BO63" s="104" t="n">
        <f aca="true">IF($L63="","",IF(ISNUMBER(OFFSET('Data transformed'!$A$4,MATCH($A63,'Data transformed'!$A$5:$A$185,0),MATCH(BO$4,'Data transformed'!$4:$4,0)-1)), (MIN(MAX(OFFSET('Data transformed'!$A$4,MATCH($A63,'Data transformed'!$A$5:$A$185,0),MATCH(BO$4,'Data transformed'!$4:$4,0)-1),$O63),$P63)-$O63)/$Q63*100,"NA"))</f>
        <v>22</v>
      </c>
      <c r="BP63" s="104" t="n">
        <f aca="true">IF($L63="","",IF(ISNUMBER(OFFSET('Data transformed'!$A$4,MATCH($A63,'Data transformed'!$A$5:$A$185,0),MATCH(BP$4,'Data transformed'!$4:$4,0)-1)), (MIN(MAX(OFFSET('Data transformed'!$A$4,MATCH($A63,'Data transformed'!$A$5:$A$185,0),MATCH(BP$4,'Data transformed'!$4:$4,0)-1),$O63),$P63)-$O63)/$Q63*100,"NA"))</f>
        <v>37.2</v>
      </c>
      <c r="BQ63" s="104" t="n">
        <f aca="true">IF($L63="","",IF(ISNUMBER(OFFSET('Data transformed'!$A$4,MATCH($A63,'Data transformed'!$A$5:$A$185,0),MATCH(BQ$4,'Data transformed'!$4:$4,0)-1)), (MIN(MAX(OFFSET('Data transformed'!$A$4,MATCH($A63,'Data transformed'!$A$5:$A$185,0),MATCH(BQ$4,'Data transformed'!$4:$4,0)-1),$O63),$P63)-$O63)/$Q63*100,"NA"))</f>
        <v>7.2</v>
      </c>
      <c r="BR63" s="104" t="n">
        <f aca="true">IF($L63="","",IF(ISNUMBER(OFFSET('Data transformed'!$A$4,MATCH($A63,'Data transformed'!$A$5:$A$185,0),MATCH(BR$4,'Data transformed'!$4:$4,0)-1)), (MIN(MAX(OFFSET('Data transformed'!$A$4,MATCH($A63,'Data transformed'!$A$5:$A$185,0),MATCH(BR$4,'Data transformed'!$4:$4,0)-1),$O63),$P63)-$O63)/$Q63*100,"NA"))</f>
        <v>51</v>
      </c>
      <c r="BS63" s="104" t="n">
        <f aca="true">IF($L63="","",IF(ISNUMBER(OFFSET('Data transformed'!$A$4,MATCH($A63,'Data transformed'!$A$5:$A$185,0),MATCH(BS$4,'Data transformed'!$4:$4,0)-1)), (MIN(MAX(OFFSET('Data transformed'!$A$4,MATCH($A63,'Data transformed'!$A$5:$A$185,0),MATCH(BS$4,'Data transformed'!$4:$4,0)-1),$O63),$P63)-$O63)/$Q63*100,"NA"))</f>
        <v>74.6</v>
      </c>
      <c r="BT63" s="104" t="n">
        <f aca="true">IF($L63="","",IF(ISNUMBER(OFFSET('Data transformed'!$A$4,MATCH($A63,'Data transformed'!$A$5:$A$185,0),MATCH(BT$4,'Data transformed'!$4:$4,0)-1)), (MIN(MAX(OFFSET('Data transformed'!$A$4,MATCH($A63,'Data transformed'!$A$5:$A$185,0),MATCH(BT$4,'Data transformed'!$4:$4,0)-1),$O63),$P63)-$O63)/$Q63*100,"NA"))</f>
        <v>63.6</v>
      </c>
      <c r="BU63" s="104" t="n">
        <f aca="true">IF($L63="","",IF(ISNUMBER(OFFSET('Data transformed'!$A$4,MATCH($A63,'Data transformed'!$A$5:$A$185,0),MATCH(BU$4,'Data transformed'!$4:$4,0)-1)), (MIN(MAX(OFFSET('Data transformed'!$A$4,MATCH($A63,'Data transformed'!$A$5:$A$185,0),MATCH(BU$4,'Data transformed'!$4:$4,0)-1),$O63),$P63)-$O63)/$Q63*100,"NA"))</f>
        <v>58.2</v>
      </c>
      <c r="BV63" s="104" t="n">
        <f aca="true">IF($L63="","",IF(ISNUMBER(OFFSET('Data transformed'!$A$4,MATCH($A63,'Data transformed'!$A$5:$A$185,0),MATCH(BV$4,'Data transformed'!$4:$4,0)-1)), (MIN(MAX(OFFSET('Data transformed'!$A$4,MATCH($A63,'Data transformed'!$A$5:$A$185,0),MATCH(BV$4,'Data transformed'!$4:$4,0)-1),$O63),$P63)-$O63)/$Q63*100,"NA"))</f>
        <v>43.6</v>
      </c>
      <c r="BW63" s="104" t="n">
        <f aca="true">IF($L63="","",IF(ISNUMBER(OFFSET('Data transformed'!$A$4,MATCH($A63,'Data transformed'!$A$5:$A$185,0),MATCH(BW$4,'Data transformed'!$4:$4,0)-1)), (MIN(MAX(OFFSET('Data transformed'!$A$4,MATCH($A63,'Data transformed'!$A$5:$A$185,0),MATCH(BW$4,'Data transformed'!$4:$4,0)-1),$O63),$P63)-$O63)/$Q63*100,"NA"))</f>
        <v>18.2</v>
      </c>
      <c r="BX63" s="104" t="n">
        <f aca="true">IF($L63="","",IF(ISNUMBER(OFFSET('Data transformed'!$A$4,MATCH($A63,'Data transformed'!$A$5:$A$185,0),MATCH(BX$4,'Data transformed'!$4:$4,0)-1)), (MIN(MAX(OFFSET('Data transformed'!$A$4,MATCH($A63,'Data transformed'!$A$5:$A$185,0),MATCH(BX$4,'Data transformed'!$4:$4,0)-1),$O63),$P63)-$O63)/$Q63*100,"NA"))</f>
        <v>48</v>
      </c>
      <c r="BY63" s="104" t="n">
        <f aca="true">IF($L63="","",IF(ISNUMBER(OFFSET('Data transformed'!$A$4,MATCH($A63,'Data transformed'!$A$5:$A$185,0),MATCH(BY$4,'Data transformed'!$4:$4,0)-1)), (MIN(MAX(OFFSET('Data transformed'!$A$4,MATCH($A63,'Data transformed'!$A$5:$A$185,0),MATCH(BY$4,'Data transformed'!$4:$4,0)-1),$O63),$P63)-$O63)/$Q63*100,"NA"))</f>
        <v>74.6</v>
      </c>
      <c r="BZ63" s="104" t="n">
        <f aca="true">IF($L63="","",IF(ISNUMBER(OFFSET('Data transformed'!$A$4,MATCH($A63,'Data transformed'!$A$5:$A$185,0),MATCH(BZ$4,'Data transformed'!$4:$4,0)-1)), (MIN(MAX(OFFSET('Data transformed'!$A$4,MATCH($A63,'Data transformed'!$A$5:$A$185,0),MATCH(BZ$4,'Data transformed'!$4:$4,0)-1),$O63),$P63)-$O63)/$Q63*100,"NA"))</f>
        <v>51</v>
      </c>
      <c r="CA63" s="104" t="n">
        <f aca="true">IF($L63="","",IF(ISNUMBER(OFFSET('Data transformed'!$A$4,MATCH($A63,'Data transformed'!$A$5:$A$185,0),MATCH(CA$4,'Data transformed'!$4:$4,0)-1)), (MIN(MAX(OFFSET('Data transformed'!$A$4,MATCH($A63,'Data transformed'!$A$5:$A$185,0),MATCH(CA$4,'Data transformed'!$4:$4,0)-1),$O63),$P63)-$O63)/$Q63*100,"NA"))</f>
        <v>14.6</v>
      </c>
      <c r="CB63" s="104" t="n">
        <f aca="true">IF($L63="","",IF(ISNUMBER(OFFSET('Data transformed'!$A$4,MATCH($A63,'Data transformed'!$A$5:$A$185,0),MATCH(CB$4,'Data transformed'!$4:$4,0)-1)), (MIN(MAX(OFFSET('Data transformed'!$A$4,MATCH($A63,'Data transformed'!$A$5:$A$185,0),MATCH(CB$4,'Data transformed'!$4:$4,0)-1),$O63),$P63)-$O63)/$Q63*100,"NA"))</f>
        <v>75</v>
      </c>
      <c r="CC63" s="104" t="n">
        <f aca="true">IF($L63="","",IF(ISNUMBER(OFFSET('Data transformed'!$A$4,MATCH($A63,'Data transformed'!$A$5:$A$185,0),MATCH(CC$4,'Data transformed'!$4:$4,0)-1)), (MIN(MAX(OFFSET('Data transformed'!$A$4,MATCH($A63,'Data transformed'!$A$5:$A$185,0),MATCH(CC$4,'Data transformed'!$4:$4,0)-1),$O63),$P63)-$O63)/$Q63*100,"NA"))</f>
        <v>54.6</v>
      </c>
      <c r="CD63" s="104" t="n">
        <f aca="true">IF($L63="","",IF(ISNUMBER(OFFSET('Data transformed'!$A$4,MATCH($A63,'Data transformed'!$A$5:$A$185,0),MATCH(CD$4,'Data transformed'!$4:$4,0)-1)), (MIN(MAX(OFFSET('Data transformed'!$A$4,MATCH($A63,'Data transformed'!$A$5:$A$185,0),MATCH(CD$4,'Data transformed'!$4:$4,0)-1),$O63),$P63)-$O63)/$Q63*100,"NA"))</f>
        <v>40</v>
      </c>
      <c r="CE63" s="104" t="n">
        <f aca="true">IF($L63="","",IF(ISNUMBER(OFFSET('Data transformed'!$A$4,MATCH($A63,'Data transformed'!$A$5:$A$185,0),MATCH(CE$4,'Data transformed'!$4:$4,0)-1)), (MIN(MAX(OFFSET('Data transformed'!$A$4,MATCH($A63,'Data transformed'!$A$5:$A$185,0),MATCH(CE$4,'Data transformed'!$4:$4,0)-1),$O63),$P63)-$O63)/$Q63*100,"NA"))</f>
        <v>46.4</v>
      </c>
      <c r="CF63" s="104" t="n">
        <f aca="true">IF($L63="","",IF(ISNUMBER(OFFSET('Data transformed'!$A$4,MATCH($A63,'Data transformed'!$A$5:$A$185,0),MATCH(CF$4,'Data transformed'!$4:$4,0)-1)), (MIN(MAX(OFFSET('Data transformed'!$A$4,MATCH($A63,'Data transformed'!$A$5:$A$185,0),MATCH(CF$4,'Data transformed'!$4:$4,0)-1),$O63),$P63)-$O63)/$Q63*100,"NA"))</f>
        <v>74.6</v>
      </c>
      <c r="CG63" s="104" t="n">
        <f aca="true">IF($L63="","",IF(ISNUMBER(OFFSET('Data transformed'!$A$4,MATCH($A63,'Data transformed'!$A$5:$A$185,0),MATCH(CG$4,'Data transformed'!$4:$4,0)-1)), (MIN(MAX(OFFSET('Data transformed'!$A$4,MATCH($A63,'Data transformed'!$A$5:$A$185,0),MATCH(CG$4,'Data transformed'!$4:$4,0)-1),$O63),$P63)-$O63)/$Q63*100,"NA"))</f>
        <v>23.6</v>
      </c>
      <c r="CH63" s="104" t="n">
        <f aca="true">IF($L63="","",IF(ISNUMBER(OFFSET('Data transformed'!$A$4,MATCH($A63,'Data transformed'!$A$5:$A$185,0),MATCH(CH$4,'Data transformed'!$4:$4,0)-1)), (MIN(MAX(OFFSET('Data transformed'!$A$4,MATCH($A63,'Data transformed'!$A$5:$A$185,0),MATCH(CH$4,'Data transformed'!$4:$4,0)-1),$O63),$P63)-$O63)/$Q63*100,"NA"))</f>
        <v>20</v>
      </c>
      <c r="CI63" s="104" t="n">
        <f aca="true">IF($L63="","",IF(ISNUMBER(OFFSET('Data transformed'!$A$4,MATCH($A63,'Data transformed'!$A$5:$A$185,0),MATCH(CI$4,'Data transformed'!$4:$4,0)-1)), (MIN(MAX(OFFSET('Data transformed'!$A$4,MATCH($A63,'Data transformed'!$A$5:$A$185,0),MATCH(CI$4,'Data transformed'!$4:$4,0)-1),$O63),$P63)-$O63)/$Q63*100,"NA"))</f>
        <v>78.2</v>
      </c>
      <c r="CJ63" s="104" t="n">
        <f aca="true">IF($L63="","",IF(ISNUMBER(OFFSET('Data transformed'!$A$4,MATCH($A63,'Data transformed'!$A$5:$A$185,0),MATCH(CJ$4,'Data transformed'!$4:$4,0)-1)), (MIN(MAX(OFFSET('Data transformed'!$A$4,MATCH($A63,'Data transformed'!$A$5:$A$185,0),MATCH(CJ$4,'Data transformed'!$4:$4,0)-1),$O63),$P63)-$O63)/$Q63*100,"NA"))</f>
        <v>32.8</v>
      </c>
      <c r="CK63" s="104" t="n">
        <f aca="true">IF($L63="","",IF(ISNUMBER(OFFSET('Data transformed'!$A$4,MATCH($A63,'Data transformed'!$A$5:$A$185,0),MATCH(CK$4,'Data transformed'!$4:$4,0)-1)), (MIN(MAX(OFFSET('Data transformed'!$A$4,MATCH($A63,'Data transformed'!$A$5:$A$185,0),MATCH(CK$4,'Data transformed'!$4:$4,0)-1),$O63),$P63)-$O63)/$Q63*100,"NA"))</f>
        <v>51</v>
      </c>
      <c r="CL63" s="104" t="n">
        <f aca="true">IF($L63="","",IF(ISNUMBER(OFFSET('Data transformed'!$A$4,MATCH($A63,'Data transformed'!$A$5:$A$185,0),MATCH(CL$4,'Data transformed'!$4:$4,0)-1)), (MIN(MAX(OFFSET('Data transformed'!$A$4,MATCH($A63,'Data transformed'!$A$5:$A$185,0),MATCH(CL$4,'Data transformed'!$4:$4,0)-1),$O63),$P63)-$O63)/$Q63*100,"NA"))</f>
        <v>10</v>
      </c>
      <c r="CM63" s="104" t="n">
        <f aca="true">IF($L63="","",IF(ISNUMBER(OFFSET('Data transformed'!$A$4,MATCH($A63,'Data transformed'!$A$5:$A$185,0),MATCH(CM$4,'Data transformed'!$4:$4,0)-1)), (MIN(MAX(OFFSET('Data transformed'!$A$4,MATCH($A63,'Data transformed'!$A$5:$A$185,0),MATCH(CM$4,'Data transformed'!$4:$4,0)-1),$O63),$P63)-$O63)/$Q63*100,"NA"))</f>
        <v>43.6</v>
      </c>
      <c r="CN63" s="104" t="n">
        <f aca="true">IF($L63="","",IF(ISNUMBER(OFFSET('Data transformed'!$A$4,MATCH($A63,'Data transformed'!$A$5:$A$185,0),MATCH(CN$4,'Data transformed'!$4:$4,0)-1)), (MIN(MAX(OFFSET('Data transformed'!$A$4,MATCH($A63,'Data transformed'!$A$5:$A$185,0),MATCH(CN$4,'Data transformed'!$4:$4,0)-1),$O63),$P63)-$O63)/$Q63*100,"NA"))</f>
        <v>40</v>
      </c>
      <c r="CO63" s="104" t="n">
        <f aca="true">IF($L63="","",IF(ISNUMBER(OFFSET('Data transformed'!$A$4,MATCH($A63,'Data transformed'!$A$5:$A$185,0),MATCH(CO$4,'Data transformed'!$4:$4,0)-1)), (MIN(MAX(OFFSET('Data transformed'!$A$4,MATCH($A63,'Data transformed'!$A$5:$A$185,0),MATCH(CO$4,'Data transformed'!$4:$4,0)-1),$O63),$P63)-$O63)/$Q63*100,"NA"))</f>
        <v>61.8</v>
      </c>
      <c r="CP63" s="104" t="n">
        <f aca="true">IF($L63="","",IF(ISNUMBER(OFFSET('Data transformed'!$A$4,MATCH($A63,'Data transformed'!$A$5:$A$185,0),MATCH(CP$4,'Data transformed'!$4:$4,0)-1)), (MIN(MAX(OFFSET('Data transformed'!$A$4,MATCH($A63,'Data transformed'!$A$5:$A$185,0),MATCH(CP$4,'Data transformed'!$4:$4,0)-1),$O63),$P63)-$O63)/$Q63*100,"NA"))</f>
        <v>43.6</v>
      </c>
      <c r="CQ63" s="104" t="n">
        <f aca="true">IF($L63="","",IF(ISNUMBER(OFFSET('Data transformed'!$A$4,MATCH($A63,'Data transformed'!$A$5:$A$185,0),MATCH(CQ$4,'Data transformed'!$4:$4,0)-1)), (MIN(MAX(OFFSET('Data transformed'!$A$4,MATCH($A63,'Data transformed'!$A$5:$A$185,0),MATCH(CQ$4,'Data transformed'!$4:$4,0)-1),$O63),$P63)-$O63)/$Q63*100,"NA"))</f>
        <v>44</v>
      </c>
      <c r="CR63" s="104" t="n">
        <f aca="true">IF($L63="","",IF(ISNUMBER(OFFSET('Data transformed'!$A$4,MATCH($A63,'Data transformed'!$A$5:$A$185,0),MATCH(CR$4,'Data transformed'!$4:$4,0)-1)), (MIN(MAX(OFFSET('Data transformed'!$A$4,MATCH($A63,'Data transformed'!$A$5:$A$185,0),MATCH(CR$4,'Data transformed'!$4:$4,0)-1),$O63),$P63)-$O63)/$Q63*100,"NA"))</f>
        <v>44.6</v>
      </c>
      <c r="CS63" s="104" t="n">
        <f aca="true">IF($L63="","",IF(ISNUMBER(OFFSET('Data transformed'!$A$4,MATCH($A63,'Data transformed'!$A$5:$A$185,0),MATCH(CS$4,'Data transformed'!$4:$4,0)-1)), (MIN(MAX(OFFSET('Data transformed'!$A$4,MATCH($A63,'Data transformed'!$A$5:$A$185,0),MATCH(CS$4,'Data transformed'!$4:$4,0)-1),$O63),$P63)-$O63)/$Q63*100,"NA"))</f>
        <v>50</v>
      </c>
      <c r="CT63" s="104" t="n">
        <f aca="true">IF($L63="","",IF(ISNUMBER(OFFSET('Data transformed'!$A$4,MATCH($A63,'Data transformed'!$A$5:$A$185,0),MATCH(CT$4,'Data transformed'!$4:$4,0)-1)), (MIN(MAX(OFFSET('Data transformed'!$A$4,MATCH($A63,'Data transformed'!$A$5:$A$185,0),MATCH(CT$4,'Data transformed'!$4:$4,0)-1),$O63),$P63)-$O63)/$Q63*100,"NA"))</f>
        <v>55.6</v>
      </c>
      <c r="CU63" s="104" t="n">
        <f aca="true">IF($L63="","",IF(ISNUMBER(OFFSET('Data transformed'!$A$4,MATCH($A63,'Data transformed'!$A$5:$A$185,0),MATCH(CU$4,'Data transformed'!$4:$4,0)-1)), (MIN(MAX(OFFSET('Data transformed'!$A$4,MATCH($A63,'Data transformed'!$A$5:$A$185,0),MATCH(CU$4,'Data transformed'!$4:$4,0)-1),$O63),$P63)-$O63)/$Q63*100,"NA"))</f>
        <v>44</v>
      </c>
      <c r="CV63" s="104" t="n">
        <f aca="true">IF($L63="","",IF(ISNUMBER(OFFSET('Data transformed'!$A$4,MATCH($A63,'Data transformed'!$A$5:$A$185,0),MATCH(CV$4,'Data transformed'!$4:$4,0)-1)), (MIN(MAX(OFFSET('Data transformed'!$A$4,MATCH($A63,'Data transformed'!$A$5:$A$185,0),MATCH(CV$4,'Data transformed'!$4:$4,0)-1),$O63),$P63)-$O63)/$Q63*100,"NA"))</f>
        <v>56</v>
      </c>
      <c r="CW63" s="104" t="n">
        <f aca="true">IF($L63="","",IF(ISNUMBER(OFFSET('Data transformed'!$A$4,MATCH($A63,'Data transformed'!$A$5:$A$185,0),MATCH(CW$4,'Data transformed'!$4:$4,0)-1)), (MIN(MAX(OFFSET('Data transformed'!$A$4,MATCH($A63,'Data transformed'!$A$5:$A$185,0),MATCH(CW$4,'Data transformed'!$4:$4,0)-1),$O63),$P63)-$O63)/$Q63*100,"NA"))</f>
        <v>47.2</v>
      </c>
    </row>
    <row r="64" s="103" customFormat="true" ht="15.5" hidden="false" customHeight="false" outlineLevel="0" collapsed="false">
      <c r="A64" s="107" t="n">
        <v>2312</v>
      </c>
      <c r="B64" s="107" t="n">
        <v>4</v>
      </c>
      <c r="C64" s="103" t="str">
        <f aca="true">IF(ISBLANK(OFFSET('outliers treatment'!$A$3,MATCH($A64,'outliers treatment'!$A$4:$A$154,0),MATCH(C$4,'outliers treatment'!$4:$4,0)-1)),"",OFFSET('outliers treatment'!$A$3,MATCH($A64,'outliers treatment'!$A$4:$A$154,0),MATCH(C$4,'outliers treatment'!$4:$4,0)-1))</f>
        <v/>
      </c>
      <c r="D64" s="103" t="str">
        <f aca="true">IF(ISBLANK(OFFSET('outliers treatment'!$A$3,MATCH($A64,'outliers treatment'!$A$4:$A$154,0),MATCH(D$4,'outliers treatment'!$4:$4,0)-1)),"",OFFSET('outliers treatment'!$A$3,MATCH($A64,'outliers treatment'!$A$4:$A$154,0),MATCH(D$4,'outliers treatment'!$4:$4,0)-1))</f>
        <v>Expert assessment data - C.3.12</v>
      </c>
      <c r="E64" s="103" t="str">
        <f aca="true">IF(ISBLANK(OFFSET('outliers treatment'!$A$3,MATCH($A64,'outliers treatment'!$A$4:$A$154,0),MATCH(E$4,'outliers treatment'!$4:$4,0)-1)),"",OFFSET('outliers treatment'!$A$3,MATCH($A64,'outliers treatment'!$A$4:$A$154,0),MATCH(E$4,'outliers treatment'!$4:$4,0)-1))</f>
        <v>As a consumer expert, how satisfied are you with the following in your country in 2020? - Legislation on collective/class actions</v>
      </c>
      <c r="F64" s="103" t="str">
        <f aca="true">IF(ISBLANK(OFFSET('outliers treatment'!$A$3,MATCH($A64,'outliers treatment'!$A$4:$A$154,0),MATCH(F$4,'outliers treatment'!$4:$4,0)-1)),"",OFFSET('outliers treatment'!$A$3,MATCH($A64,'outliers treatment'!$A$4:$A$154,0),MATCH(F$4,'outliers treatment'!$4:$4,0)-1))</f>
        <v/>
      </c>
      <c r="G64" s="103" t="str">
        <f aca="true">IF(ISBLANK(OFFSET('outliers treatment'!$A$3,MATCH($A64,'outliers treatment'!$A$4:$A$154,0),MATCH(G$4,'outliers treatment'!$4:$4,0)-1)),"",OFFSET('outliers treatment'!$A$3,MATCH($A64,'outliers treatment'!$A$4:$A$154,0),MATCH(G$4,'outliers treatment'!$4:$4,0)-1))</f>
        <v/>
      </c>
      <c r="H64" s="103" t="str">
        <f aca="true">IF(ISBLANK(OFFSET('outliers treatment'!$A$3,MATCH($A64,'outliers treatment'!$A$4:$A$154,0),MATCH(H$4,'outliers treatment'!$4:$4,0)-1)),"",OFFSET('outliers treatment'!$A$3,MATCH($A64,'outliers treatment'!$A$4:$A$154,0),MATCH(H$4,'outliers treatment'!$4:$4,0)-1))</f>
        <v/>
      </c>
      <c r="I64" s="103" t="str">
        <f aca="true">IF(ISBLANK(OFFSET('outliers treatment'!$A$3,MATCH($A64,'outliers treatment'!$A$4:$A$154,0),MATCH(I$4,'outliers treatment'!$4:$4,0)-1)),"",OFFSET('outliers treatment'!$A$3,MATCH($A64,'outliers treatment'!$A$4:$A$154,0),MATCH(I$4,'outliers treatment'!$4:$4,0)-1))</f>
        <v/>
      </c>
      <c r="J64" s="104" t="n">
        <f aca="false" t="array" ref="J64:J64">MIN(IF(ISNUMBER(V64:CW64),V64:CW64))</f>
        <v>0</v>
      </c>
      <c r="K64" s="103" t="n">
        <f aca="false" t="array" ref="K64:K64">MAX(IF(ISNUMBER(V64:CW64),V64:CW64))</f>
        <v>100</v>
      </c>
      <c r="L64" s="103" t="n">
        <f aca="true">IF(ISBLANK(OFFSET('outliers treatment'!$A$3,MATCH($A64,'outliers treatment'!$A$4:$A$154,0),MATCH(L$4,'outliers treatment'!$4:$4,0)-1)),"",OFFSET('outliers treatment'!$A$3,MATCH($A64,'outliers treatment'!$A$4:$A$154,0),MATCH(L$4,'outliers treatment'!$4:$4,0)-1))</f>
        <v>2</v>
      </c>
      <c r="M64" s="103" t="n">
        <f aca="true">IF(ISBLANK(OFFSET('outliers treatment'!$A$3,MATCH($A64,'outliers treatment'!$A$4:$A$154,0),MATCH(M$4,'outliers treatment'!$4:$4,0)-1)),"",OFFSET('outliers treatment'!$A$3,MATCH($A64,'outliers treatment'!$A$4:$A$154,0),MATCH(M$4,'outliers treatment'!$4:$4,0)-1))</f>
        <v>5</v>
      </c>
      <c r="N64" s="103" t="n">
        <f aca="true">IF(ISBLANK(OFFSET('outliers treatment'!$A$3,MATCH($A64,'outliers treatment'!$A$4:$A$154,0),MATCH(N$4,'outliers treatment'!$4:$4,0)-1)),"",OFFSET('outliers treatment'!$A$3,MATCH($A64,'outliers treatment'!$A$4:$A$154,0),MATCH(N$4,'outliers treatment'!$4:$4,0)-1))</f>
        <v>3</v>
      </c>
      <c r="O64" s="103" t="n">
        <f aca="true">IF(ISBLANK(OFFSET('outliers treatment'!$A$3,MATCH($A64,'outliers treatment'!$A$4:$A$154,0),MATCH(O$4,'outliers treatment'!$4:$4,0)-1)),"",OFFSET('outliers treatment'!$A$3,MATCH($A64,'outliers treatment'!$A$4:$A$154,0),MATCH(O$4,'outliers treatment'!$4:$4,0)-1))</f>
        <v>1</v>
      </c>
      <c r="P64" s="103" t="n">
        <f aca="true">IF(ISBLANK(OFFSET('outliers treatment'!$A$3,MATCH($A64,'outliers treatment'!$A$4:$A$154,0),MATCH(P$4,'outliers treatment'!$4:$4,0)-1)),"",OFFSET('outliers treatment'!$A$3,MATCH($A64,'outliers treatment'!$A$4:$A$154,0),MATCH(P$4,'outliers treatment'!$4:$4,0)-1))</f>
        <v>6</v>
      </c>
      <c r="Q64" s="103" t="n">
        <f aca="false">IFERROR(P64-O64,"")</f>
        <v>5</v>
      </c>
      <c r="R64" s="105" t="n">
        <f aca="false" t="array" ref="R64:R64">IFERROR(SKEW(IF(ISNUMBER(V64:CW64),V64:CW64,"")),"")</f>
        <v>-0.0937952836675677</v>
      </c>
      <c r="S64" s="103" t="n">
        <v>0</v>
      </c>
      <c r="T64" s="103" t="n">
        <v>0.5</v>
      </c>
      <c r="U64" s="106" t="n">
        <f aca="false" t="array" ref="U64:U64">IF(B64&lt;4,"",1-IFERROR(SUM(ISNUMBER(V64:CW64)*(1-$V$3:$CW$3))/COUNTIF($V$3:$CW$3,0),0))</f>
        <v>0.05</v>
      </c>
      <c r="V64" s="104" t="n">
        <f aca="true">IF($L64="","",IF(ISNUMBER(OFFSET('Data transformed'!$A$4,MATCH($A64,'Data transformed'!$A$5:$A$185,0),MATCH(V$4,'Data transformed'!$4:$4,0)-1)), (MIN(MAX(OFFSET('Data transformed'!$A$4,MATCH($A64,'Data transformed'!$A$5:$A$185,0),MATCH(V$4,'Data transformed'!$4:$4,0)-1),$O64),$P64)-$O64)/$Q64*100,"NA"))</f>
        <v>50</v>
      </c>
      <c r="W64" s="104" t="n">
        <f aca="true">IF($L64="","",IF(ISNUMBER(OFFSET('Data transformed'!$A$4,MATCH($A64,'Data transformed'!$A$5:$A$185,0),MATCH(W$4,'Data transformed'!$4:$4,0)-1)), (MIN(MAX(OFFSET('Data transformed'!$A$4,MATCH($A64,'Data transformed'!$A$5:$A$185,0),MATCH(W$4,'Data transformed'!$4:$4,0)-1),$O64),$P64)-$O64)/$Q64*100,"NA"))</f>
        <v>66.6</v>
      </c>
      <c r="X64" s="104" t="n">
        <f aca="true">IF($L64="","",IF(ISNUMBER(OFFSET('Data transformed'!$A$4,MATCH($A64,'Data transformed'!$A$5:$A$185,0),MATCH(X$4,'Data transformed'!$4:$4,0)-1)), (MIN(MAX(OFFSET('Data transformed'!$A$4,MATCH($A64,'Data transformed'!$A$5:$A$185,0),MATCH(X$4,'Data transformed'!$4:$4,0)-1),$O64),$P64)-$O64)/$Q64*100,"NA"))</f>
        <v>20</v>
      </c>
      <c r="Y64" s="104" t="n">
        <f aca="true">IF($L64="","",IF(ISNUMBER(OFFSET('Data transformed'!$A$4,MATCH($A64,'Data transformed'!$A$5:$A$185,0),MATCH(Y$4,'Data transformed'!$4:$4,0)-1)), (MIN(MAX(OFFSET('Data transformed'!$A$4,MATCH($A64,'Data transformed'!$A$5:$A$185,0),MATCH(Y$4,'Data transformed'!$4:$4,0)-1),$O64),$P64)-$O64)/$Q64*100,"NA"))</f>
        <v>80</v>
      </c>
      <c r="Z64" s="104" t="n">
        <f aca="true">IF($L64="","",IF(ISNUMBER(OFFSET('Data transformed'!$A$4,MATCH($A64,'Data transformed'!$A$5:$A$185,0),MATCH(Z$4,'Data transformed'!$4:$4,0)-1)), (MIN(MAX(OFFSET('Data transformed'!$A$4,MATCH($A64,'Data transformed'!$A$5:$A$185,0),MATCH(Z$4,'Data transformed'!$4:$4,0)-1),$O64),$P64)-$O64)/$Q64*100,"NA"))</f>
        <v>80</v>
      </c>
      <c r="AA64" s="104" t="n">
        <f aca="true">IF($L64="","",IF(ISNUMBER(OFFSET('Data transformed'!$A$4,MATCH($A64,'Data transformed'!$A$5:$A$185,0),MATCH(AA$4,'Data transformed'!$4:$4,0)-1)), (MIN(MAX(OFFSET('Data transformed'!$A$4,MATCH($A64,'Data transformed'!$A$5:$A$185,0),MATCH(AA$4,'Data transformed'!$4:$4,0)-1),$O64),$P64)-$O64)/$Q64*100,"NA"))</f>
        <v>0</v>
      </c>
      <c r="AB64" s="104" t="n">
        <f aca="true">IF($L64="","",IF(ISNUMBER(OFFSET('Data transformed'!$A$4,MATCH($A64,'Data transformed'!$A$5:$A$185,0),MATCH(AB$4,'Data transformed'!$4:$4,0)-1)), (MIN(MAX(OFFSET('Data transformed'!$A$4,MATCH($A64,'Data transformed'!$A$5:$A$185,0),MATCH(AB$4,'Data transformed'!$4:$4,0)-1),$O64),$P64)-$O64)/$Q64*100,"NA"))</f>
        <v>100</v>
      </c>
      <c r="AC64" s="104" t="n">
        <f aca="true">IF($L64="","",IF(ISNUMBER(OFFSET('Data transformed'!$A$4,MATCH($A64,'Data transformed'!$A$5:$A$185,0),MATCH(AC$4,'Data transformed'!$4:$4,0)-1)), (MIN(MAX(OFFSET('Data transformed'!$A$4,MATCH($A64,'Data transformed'!$A$5:$A$185,0),MATCH(AC$4,'Data transformed'!$4:$4,0)-1),$O64),$P64)-$O64)/$Q64*100,"NA"))</f>
        <v>80</v>
      </c>
      <c r="AD64" s="104" t="n">
        <f aca="true">IF($L64="","",IF(ISNUMBER(OFFSET('Data transformed'!$A$4,MATCH($A64,'Data transformed'!$A$5:$A$185,0),MATCH(AD$4,'Data transformed'!$4:$4,0)-1)), (MIN(MAX(OFFSET('Data transformed'!$A$4,MATCH($A64,'Data transformed'!$A$5:$A$185,0),MATCH(AD$4,'Data transformed'!$4:$4,0)-1),$O64),$P64)-$O64)/$Q64*100,"NA"))</f>
        <v>20</v>
      </c>
      <c r="AE64" s="104" t="n">
        <f aca="true">IF($L64="","",IF(ISNUMBER(OFFSET('Data transformed'!$A$4,MATCH($A64,'Data transformed'!$A$5:$A$185,0),MATCH(AE$4,'Data transformed'!$4:$4,0)-1)), (MIN(MAX(OFFSET('Data transformed'!$A$4,MATCH($A64,'Data transformed'!$A$5:$A$185,0),MATCH(AE$4,'Data transformed'!$4:$4,0)-1),$O64),$P64)-$O64)/$Q64*100,"NA"))</f>
        <v>80</v>
      </c>
      <c r="AF64" s="104" t="n">
        <f aca="true">IF($L64="","",IF(ISNUMBER(OFFSET('Data transformed'!$A$4,MATCH($A64,'Data transformed'!$A$5:$A$185,0),MATCH(AF$4,'Data transformed'!$4:$4,0)-1)), (MIN(MAX(OFFSET('Data transformed'!$A$4,MATCH($A64,'Data transformed'!$A$5:$A$185,0),MATCH(AF$4,'Data transformed'!$4:$4,0)-1),$O64),$P64)-$O64)/$Q64*100,"NA"))</f>
        <v>60</v>
      </c>
      <c r="AG64" s="104" t="n">
        <f aca="true">IF($L64="","",IF(ISNUMBER(OFFSET('Data transformed'!$A$4,MATCH($A64,'Data transformed'!$A$5:$A$185,0),MATCH(AG$4,'Data transformed'!$4:$4,0)-1)), (MIN(MAX(OFFSET('Data transformed'!$A$4,MATCH($A64,'Data transformed'!$A$5:$A$185,0),MATCH(AG$4,'Data transformed'!$4:$4,0)-1),$O64),$P64)-$O64)/$Q64*100,"NA"))</f>
        <v>60</v>
      </c>
      <c r="AH64" s="104" t="n">
        <f aca="true">IF($L64="","",IF(ISNUMBER(OFFSET('Data transformed'!$A$4,MATCH($A64,'Data transformed'!$A$5:$A$185,0),MATCH(AH$4,'Data transformed'!$4:$4,0)-1)), (MIN(MAX(OFFSET('Data transformed'!$A$4,MATCH($A64,'Data transformed'!$A$5:$A$185,0),MATCH(AH$4,'Data transformed'!$4:$4,0)-1),$O64),$P64)-$O64)/$Q64*100,"NA"))</f>
        <v>40</v>
      </c>
      <c r="AI64" s="104" t="n">
        <f aca="true">IF($L64="","",IF(ISNUMBER(OFFSET('Data transformed'!$A$4,MATCH($A64,'Data transformed'!$A$5:$A$185,0),MATCH(AI$4,'Data transformed'!$4:$4,0)-1)), (MIN(MAX(OFFSET('Data transformed'!$A$4,MATCH($A64,'Data transformed'!$A$5:$A$185,0),MATCH(AI$4,'Data transformed'!$4:$4,0)-1),$O64),$P64)-$O64)/$Q64*100,"NA"))</f>
        <v>20</v>
      </c>
      <c r="AJ64" s="104" t="n">
        <f aca="true">IF($L64="","",IF(ISNUMBER(OFFSET('Data transformed'!$A$4,MATCH($A64,'Data transformed'!$A$5:$A$185,0),MATCH(AJ$4,'Data transformed'!$4:$4,0)-1)), (MIN(MAX(OFFSET('Data transformed'!$A$4,MATCH($A64,'Data transformed'!$A$5:$A$185,0),MATCH(AJ$4,'Data transformed'!$4:$4,0)-1),$O64),$P64)-$O64)/$Q64*100,"NA"))</f>
        <v>20</v>
      </c>
      <c r="AK64" s="104" t="n">
        <f aca="true">IF($L64="","",IF(ISNUMBER(OFFSET('Data transformed'!$A$4,MATCH($A64,'Data transformed'!$A$5:$A$185,0),MATCH(AK$4,'Data transformed'!$4:$4,0)-1)), (MIN(MAX(OFFSET('Data transformed'!$A$4,MATCH($A64,'Data transformed'!$A$5:$A$185,0),MATCH(AK$4,'Data transformed'!$4:$4,0)-1),$O64),$P64)-$O64)/$Q64*100,"NA"))</f>
        <v>60</v>
      </c>
      <c r="AL64" s="104" t="n">
        <f aca="true">IF($L64="","",IF(ISNUMBER(OFFSET('Data transformed'!$A$4,MATCH($A64,'Data transformed'!$A$5:$A$185,0),MATCH(AL$4,'Data transformed'!$4:$4,0)-1)), (MIN(MAX(OFFSET('Data transformed'!$A$4,MATCH($A64,'Data transformed'!$A$5:$A$185,0),MATCH(AL$4,'Data transformed'!$4:$4,0)-1),$O64),$P64)-$O64)/$Q64*100,"NA"))</f>
        <v>80</v>
      </c>
      <c r="AM64" s="104" t="n">
        <f aca="true">IF($L64="","",IF(ISNUMBER(OFFSET('Data transformed'!$A$4,MATCH($A64,'Data transformed'!$A$5:$A$185,0),MATCH(AM$4,'Data transformed'!$4:$4,0)-1)), (MIN(MAX(OFFSET('Data transformed'!$A$4,MATCH($A64,'Data transformed'!$A$5:$A$185,0),MATCH(AM$4,'Data transformed'!$4:$4,0)-1),$O64),$P64)-$O64)/$Q64*100,"NA"))</f>
        <v>40</v>
      </c>
      <c r="AN64" s="104" t="n">
        <f aca="true">IF($L64="","",IF(ISNUMBER(OFFSET('Data transformed'!$A$4,MATCH($A64,'Data transformed'!$A$5:$A$185,0),MATCH(AN$4,'Data transformed'!$4:$4,0)-1)), (MIN(MAX(OFFSET('Data transformed'!$A$4,MATCH($A64,'Data transformed'!$A$5:$A$185,0),MATCH(AN$4,'Data transformed'!$4:$4,0)-1),$O64),$P64)-$O64)/$Q64*100,"NA"))</f>
        <v>60</v>
      </c>
      <c r="AO64" s="104" t="n">
        <f aca="true">IF($L64="","",IF(ISNUMBER(OFFSET('Data transformed'!$A$4,MATCH($A64,'Data transformed'!$A$5:$A$185,0),MATCH(AO$4,'Data transformed'!$4:$4,0)-1)), (MIN(MAX(OFFSET('Data transformed'!$A$4,MATCH($A64,'Data transformed'!$A$5:$A$185,0),MATCH(AO$4,'Data transformed'!$4:$4,0)-1),$O64),$P64)-$O64)/$Q64*100,"NA"))</f>
        <v>100</v>
      </c>
      <c r="AP64" s="104" t="n">
        <f aca="true">IF($L64="","",IF(ISNUMBER(OFFSET('Data transformed'!$A$4,MATCH($A64,'Data transformed'!$A$5:$A$185,0),MATCH(AP$4,'Data transformed'!$4:$4,0)-1)), (MIN(MAX(OFFSET('Data transformed'!$A$4,MATCH($A64,'Data transformed'!$A$5:$A$185,0),MATCH(AP$4,'Data transformed'!$4:$4,0)-1),$O64),$P64)-$O64)/$Q64*100,"NA"))</f>
        <v>20</v>
      </c>
      <c r="AQ64" s="104" t="n">
        <f aca="true">IF($L64="","",IF(ISNUMBER(OFFSET('Data transformed'!$A$4,MATCH($A64,'Data transformed'!$A$5:$A$185,0),MATCH(AQ$4,'Data transformed'!$4:$4,0)-1)), (MIN(MAX(OFFSET('Data transformed'!$A$4,MATCH($A64,'Data transformed'!$A$5:$A$185,0),MATCH(AQ$4,'Data transformed'!$4:$4,0)-1),$O64),$P64)-$O64)/$Q64*100,"NA"))</f>
        <v>46.6</v>
      </c>
      <c r="AR64" s="104" t="n">
        <f aca="true">IF($L64="","",IF(ISNUMBER(OFFSET('Data transformed'!$A$4,MATCH($A64,'Data transformed'!$A$5:$A$185,0),MATCH(AR$4,'Data transformed'!$4:$4,0)-1)), (MIN(MAX(OFFSET('Data transformed'!$A$4,MATCH($A64,'Data transformed'!$A$5:$A$185,0),MATCH(AR$4,'Data transformed'!$4:$4,0)-1),$O64),$P64)-$O64)/$Q64*100,"NA"))</f>
        <v>40</v>
      </c>
      <c r="AS64" s="104" t="n">
        <f aca="true">IF($L64="","",IF(ISNUMBER(OFFSET('Data transformed'!$A$4,MATCH($A64,'Data transformed'!$A$5:$A$185,0),MATCH(AS$4,'Data transformed'!$4:$4,0)-1)), (MIN(MAX(OFFSET('Data transformed'!$A$4,MATCH($A64,'Data transformed'!$A$5:$A$185,0),MATCH(AS$4,'Data transformed'!$4:$4,0)-1),$O64),$P64)-$O64)/$Q64*100,"NA"))</f>
        <v>80</v>
      </c>
      <c r="AT64" s="104" t="n">
        <f aca="true">IF($L64="","",IF(ISNUMBER(OFFSET('Data transformed'!$A$4,MATCH($A64,'Data transformed'!$A$5:$A$185,0),MATCH(AT$4,'Data transformed'!$4:$4,0)-1)), (MIN(MAX(OFFSET('Data transformed'!$A$4,MATCH($A64,'Data transformed'!$A$5:$A$185,0),MATCH(AT$4,'Data transformed'!$4:$4,0)-1),$O64),$P64)-$O64)/$Q64*100,"NA"))</f>
        <v>40</v>
      </c>
      <c r="AU64" s="104" t="n">
        <f aca="true">IF($L64="","",IF(ISNUMBER(OFFSET('Data transformed'!$A$4,MATCH($A64,'Data transformed'!$A$5:$A$185,0),MATCH(AU$4,'Data transformed'!$4:$4,0)-1)), (MIN(MAX(OFFSET('Data transformed'!$A$4,MATCH($A64,'Data transformed'!$A$5:$A$185,0),MATCH(AU$4,'Data transformed'!$4:$4,0)-1),$O64),$P64)-$O64)/$Q64*100,"NA"))</f>
        <v>20</v>
      </c>
      <c r="AV64" s="104" t="n">
        <f aca="true">IF($L64="","",IF(ISNUMBER(OFFSET('Data transformed'!$A$4,MATCH($A64,'Data transformed'!$A$5:$A$185,0),MATCH(AV$4,'Data transformed'!$4:$4,0)-1)), (MIN(MAX(OFFSET('Data transformed'!$A$4,MATCH($A64,'Data transformed'!$A$5:$A$185,0),MATCH(AV$4,'Data transformed'!$4:$4,0)-1),$O64),$P64)-$O64)/$Q64*100,"NA"))</f>
        <v>60</v>
      </c>
      <c r="AW64" s="104" t="n">
        <f aca="true">IF($L64="","",IF(ISNUMBER(OFFSET('Data transformed'!$A$4,MATCH($A64,'Data transformed'!$A$5:$A$185,0),MATCH(AW$4,'Data transformed'!$4:$4,0)-1)), (MIN(MAX(OFFSET('Data transformed'!$A$4,MATCH($A64,'Data transformed'!$A$5:$A$185,0),MATCH(AW$4,'Data transformed'!$4:$4,0)-1),$O64),$P64)-$O64)/$Q64*100,"NA"))</f>
        <v>20</v>
      </c>
      <c r="AX64" s="104" t="n">
        <f aca="true">IF($L64="","",IF(ISNUMBER(OFFSET('Data transformed'!$A$4,MATCH($A64,'Data transformed'!$A$5:$A$185,0),MATCH(AX$4,'Data transformed'!$4:$4,0)-1)), (MIN(MAX(OFFSET('Data transformed'!$A$4,MATCH($A64,'Data transformed'!$A$5:$A$185,0),MATCH(AX$4,'Data transformed'!$4:$4,0)-1),$O64),$P64)-$O64)/$Q64*100,"NA"))</f>
        <v>50</v>
      </c>
      <c r="AY64" s="104" t="n">
        <f aca="true">IF($L64="","",IF(ISNUMBER(OFFSET('Data transformed'!$A$4,MATCH($A64,'Data transformed'!$A$5:$A$185,0),MATCH(AY$4,'Data transformed'!$4:$4,0)-1)), (MIN(MAX(OFFSET('Data transformed'!$A$4,MATCH($A64,'Data transformed'!$A$5:$A$185,0),MATCH(AY$4,'Data transformed'!$4:$4,0)-1),$O64),$P64)-$O64)/$Q64*100,"NA"))</f>
        <v>40</v>
      </c>
      <c r="AZ64" s="104" t="n">
        <f aca="true">IF($L64="","",IF(ISNUMBER(OFFSET('Data transformed'!$A$4,MATCH($A64,'Data transformed'!$A$5:$A$185,0),MATCH(AZ$4,'Data transformed'!$4:$4,0)-1)), (MIN(MAX(OFFSET('Data transformed'!$A$4,MATCH($A64,'Data transformed'!$A$5:$A$185,0),MATCH(AZ$4,'Data transformed'!$4:$4,0)-1),$O64),$P64)-$O64)/$Q64*100,"NA"))</f>
        <v>80</v>
      </c>
      <c r="BA64" s="104" t="n">
        <f aca="true">IF($L64="","",IF(ISNUMBER(OFFSET('Data transformed'!$A$4,MATCH($A64,'Data transformed'!$A$5:$A$185,0),MATCH(BA$4,'Data transformed'!$4:$4,0)-1)), (MIN(MAX(OFFSET('Data transformed'!$A$4,MATCH($A64,'Data transformed'!$A$5:$A$185,0),MATCH(BA$4,'Data transformed'!$4:$4,0)-1),$O64),$P64)-$O64)/$Q64*100,"NA"))</f>
        <v>70</v>
      </c>
      <c r="BB64" s="104" t="n">
        <f aca="true">IF($L64="","",IF(ISNUMBER(OFFSET('Data transformed'!$A$4,MATCH($A64,'Data transformed'!$A$5:$A$185,0),MATCH(BB$4,'Data transformed'!$4:$4,0)-1)), (MIN(MAX(OFFSET('Data transformed'!$A$4,MATCH($A64,'Data transformed'!$A$5:$A$185,0),MATCH(BB$4,'Data transformed'!$4:$4,0)-1),$O64),$P64)-$O64)/$Q64*100,"NA"))</f>
        <v>66.6</v>
      </c>
      <c r="BC64" s="104" t="n">
        <f aca="true">IF($L64="","",IF(ISNUMBER(OFFSET('Data transformed'!$A$4,MATCH($A64,'Data transformed'!$A$5:$A$185,0),MATCH(BC$4,'Data transformed'!$4:$4,0)-1)), (MIN(MAX(OFFSET('Data transformed'!$A$4,MATCH($A64,'Data transformed'!$A$5:$A$185,0),MATCH(BC$4,'Data transformed'!$4:$4,0)-1),$O64),$P64)-$O64)/$Q64*100,"NA"))</f>
        <v>80</v>
      </c>
      <c r="BD64" s="104" t="n">
        <f aca="true">IF($L64="","",IF(ISNUMBER(OFFSET('Data transformed'!$A$4,MATCH($A64,'Data transformed'!$A$5:$A$185,0),MATCH(BD$4,'Data transformed'!$4:$4,0)-1)), (MIN(MAX(OFFSET('Data transformed'!$A$4,MATCH($A64,'Data transformed'!$A$5:$A$185,0),MATCH(BD$4,'Data transformed'!$4:$4,0)-1),$O64),$P64)-$O64)/$Q64*100,"NA"))</f>
        <v>40</v>
      </c>
      <c r="BE64" s="104" t="n">
        <f aca="true">IF($L64="","",IF(ISNUMBER(OFFSET('Data transformed'!$A$4,MATCH($A64,'Data transformed'!$A$5:$A$185,0),MATCH(BE$4,'Data transformed'!$4:$4,0)-1)), (MIN(MAX(OFFSET('Data transformed'!$A$4,MATCH($A64,'Data transformed'!$A$5:$A$185,0),MATCH(BE$4,'Data transformed'!$4:$4,0)-1),$O64),$P64)-$O64)/$Q64*100,"NA"))</f>
        <v>60</v>
      </c>
      <c r="BF64" s="104" t="n">
        <f aca="true">IF($L64="","",IF(ISNUMBER(OFFSET('Data transformed'!$A$4,MATCH($A64,'Data transformed'!$A$5:$A$185,0),MATCH(BF$4,'Data transformed'!$4:$4,0)-1)), (MIN(MAX(OFFSET('Data transformed'!$A$4,MATCH($A64,'Data transformed'!$A$5:$A$185,0),MATCH(BF$4,'Data transformed'!$4:$4,0)-1),$O64),$P64)-$O64)/$Q64*100,"NA"))</f>
        <v>60</v>
      </c>
      <c r="BG64" s="104" t="n">
        <f aca="true">IF($L64="","",IF(ISNUMBER(OFFSET('Data transformed'!$A$4,MATCH($A64,'Data transformed'!$A$5:$A$185,0),MATCH(BG$4,'Data transformed'!$4:$4,0)-1)), (MIN(MAX(OFFSET('Data transformed'!$A$4,MATCH($A64,'Data transformed'!$A$5:$A$185,0),MATCH(BG$4,'Data transformed'!$4:$4,0)-1),$O64),$P64)-$O64)/$Q64*100,"NA"))</f>
        <v>60</v>
      </c>
      <c r="BH64" s="104" t="n">
        <f aca="true">IF($L64="","",IF(ISNUMBER(OFFSET('Data transformed'!$A$4,MATCH($A64,'Data transformed'!$A$5:$A$185,0),MATCH(BH$4,'Data transformed'!$4:$4,0)-1)), (MIN(MAX(OFFSET('Data transformed'!$A$4,MATCH($A64,'Data transformed'!$A$5:$A$185,0),MATCH(BH$4,'Data transformed'!$4:$4,0)-1),$O64),$P64)-$O64)/$Q64*100,"NA"))</f>
        <v>20</v>
      </c>
      <c r="BI64" s="104" t="n">
        <f aca="true">IF($L64="","",IF(ISNUMBER(OFFSET('Data transformed'!$A$4,MATCH($A64,'Data transformed'!$A$5:$A$185,0),MATCH(BI$4,'Data transformed'!$4:$4,0)-1)), (MIN(MAX(OFFSET('Data transformed'!$A$4,MATCH($A64,'Data transformed'!$A$5:$A$185,0),MATCH(BI$4,'Data transformed'!$4:$4,0)-1),$O64),$P64)-$O64)/$Q64*100,"NA"))</f>
        <v>20</v>
      </c>
      <c r="BJ64" s="104" t="n">
        <f aca="true">IF($L64="","",IF(ISNUMBER(OFFSET('Data transformed'!$A$4,MATCH($A64,'Data transformed'!$A$5:$A$185,0),MATCH(BJ$4,'Data transformed'!$4:$4,0)-1)), (MIN(MAX(OFFSET('Data transformed'!$A$4,MATCH($A64,'Data transformed'!$A$5:$A$185,0),MATCH(BJ$4,'Data transformed'!$4:$4,0)-1),$O64),$P64)-$O64)/$Q64*100,"NA"))</f>
        <v>60</v>
      </c>
      <c r="BK64" s="104" t="n">
        <f aca="true">IF($L64="","",IF(ISNUMBER(OFFSET('Data transformed'!$A$4,MATCH($A64,'Data transformed'!$A$5:$A$185,0),MATCH(BK$4,'Data transformed'!$4:$4,0)-1)), (MIN(MAX(OFFSET('Data transformed'!$A$4,MATCH($A64,'Data transformed'!$A$5:$A$185,0),MATCH(BK$4,'Data transformed'!$4:$4,0)-1),$O64),$P64)-$O64)/$Q64*100,"NA"))</f>
        <v>10</v>
      </c>
      <c r="BL64" s="104" t="n">
        <f aca="true">IF($L64="","",IF(ISNUMBER(OFFSET('Data transformed'!$A$4,MATCH($A64,'Data transformed'!$A$5:$A$185,0),MATCH(BL$4,'Data transformed'!$4:$4,0)-1)), (MIN(MAX(OFFSET('Data transformed'!$A$4,MATCH($A64,'Data transformed'!$A$5:$A$185,0),MATCH(BL$4,'Data transformed'!$4:$4,0)-1),$O64),$P64)-$O64)/$Q64*100,"NA"))</f>
        <v>100</v>
      </c>
      <c r="BM64" s="104" t="n">
        <f aca="true">IF($L64="","",IF(ISNUMBER(OFFSET('Data transformed'!$A$4,MATCH($A64,'Data transformed'!$A$5:$A$185,0),MATCH(BM$4,'Data transformed'!$4:$4,0)-1)), (MIN(MAX(OFFSET('Data transformed'!$A$4,MATCH($A64,'Data transformed'!$A$5:$A$185,0),MATCH(BM$4,'Data transformed'!$4:$4,0)-1),$O64),$P64)-$O64)/$Q64*100,"NA"))</f>
        <v>80</v>
      </c>
      <c r="BN64" s="104" t="str">
        <f aca="true">IF($L64="","",IF(ISNUMBER(OFFSET('Data transformed'!$A$4,MATCH($A64,'Data transformed'!$A$5:$A$185,0),MATCH(BN$4,'Data transformed'!$4:$4,0)-1)), (MIN(MAX(OFFSET('Data transformed'!$A$4,MATCH($A64,'Data transformed'!$A$5:$A$185,0),MATCH(BN$4,'Data transformed'!$4:$4,0)-1),$O64),$P64)-$O64)/$Q64*100,"NA"))</f>
        <v>NA</v>
      </c>
      <c r="BO64" s="104" t="n">
        <f aca="true">IF($L64="","",IF(ISNUMBER(OFFSET('Data transformed'!$A$4,MATCH($A64,'Data transformed'!$A$5:$A$185,0),MATCH(BO$4,'Data transformed'!$4:$4,0)-1)), (MIN(MAX(OFFSET('Data transformed'!$A$4,MATCH($A64,'Data transformed'!$A$5:$A$185,0),MATCH(BO$4,'Data transformed'!$4:$4,0)-1),$O64),$P64)-$O64)/$Q64*100,"NA"))</f>
        <v>0</v>
      </c>
      <c r="BP64" s="104" t="n">
        <f aca="true">IF($L64="","",IF(ISNUMBER(OFFSET('Data transformed'!$A$4,MATCH($A64,'Data transformed'!$A$5:$A$185,0),MATCH(BP$4,'Data transformed'!$4:$4,0)-1)), (MIN(MAX(OFFSET('Data transformed'!$A$4,MATCH($A64,'Data transformed'!$A$5:$A$185,0),MATCH(BP$4,'Data transformed'!$4:$4,0)-1),$O64),$P64)-$O64)/$Q64*100,"NA"))</f>
        <v>0</v>
      </c>
      <c r="BQ64" s="104" t="n">
        <f aca="true">IF($L64="","",IF(ISNUMBER(OFFSET('Data transformed'!$A$4,MATCH($A64,'Data transformed'!$A$5:$A$185,0),MATCH(BQ$4,'Data transformed'!$4:$4,0)-1)), (MIN(MAX(OFFSET('Data transformed'!$A$4,MATCH($A64,'Data transformed'!$A$5:$A$185,0),MATCH(BQ$4,'Data transformed'!$4:$4,0)-1),$O64),$P64)-$O64)/$Q64*100,"NA"))</f>
        <v>40</v>
      </c>
      <c r="BR64" s="104" t="n">
        <f aca="true">IF($L64="","",IF(ISNUMBER(OFFSET('Data transformed'!$A$4,MATCH($A64,'Data transformed'!$A$5:$A$185,0),MATCH(BR$4,'Data transformed'!$4:$4,0)-1)), (MIN(MAX(OFFSET('Data transformed'!$A$4,MATCH($A64,'Data transformed'!$A$5:$A$185,0),MATCH(BR$4,'Data transformed'!$4:$4,0)-1),$O64),$P64)-$O64)/$Q64*100,"NA"))</f>
        <v>0</v>
      </c>
      <c r="BS64" s="104" t="n">
        <f aca="true">IF($L64="","",IF(ISNUMBER(OFFSET('Data transformed'!$A$4,MATCH($A64,'Data transformed'!$A$5:$A$185,0),MATCH(BS$4,'Data transformed'!$4:$4,0)-1)), (MIN(MAX(OFFSET('Data transformed'!$A$4,MATCH($A64,'Data transformed'!$A$5:$A$185,0),MATCH(BS$4,'Data transformed'!$4:$4,0)-1),$O64),$P64)-$O64)/$Q64*100,"NA"))</f>
        <v>40</v>
      </c>
      <c r="BT64" s="104" t="n">
        <f aca="true">IF($L64="","",IF(ISNUMBER(OFFSET('Data transformed'!$A$4,MATCH($A64,'Data transformed'!$A$5:$A$185,0),MATCH(BT$4,'Data transformed'!$4:$4,0)-1)), (MIN(MAX(OFFSET('Data transformed'!$A$4,MATCH($A64,'Data transformed'!$A$5:$A$185,0),MATCH(BT$4,'Data transformed'!$4:$4,0)-1),$O64),$P64)-$O64)/$Q64*100,"NA"))</f>
        <v>80</v>
      </c>
      <c r="BU64" s="104" t="n">
        <f aca="true">IF($L64="","",IF(ISNUMBER(OFFSET('Data transformed'!$A$4,MATCH($A64,'Data transformed'!$A$5:$A$185,0),MATCH(BU$4,'Data transformed'!$4:$4,0)-1)), (MIN(MAX(OFFSET('Data transformed'!$A$4,MATCH($A64,'Data transformed'!$A$5:$A$185,0),MATCH(BU$4,'Data transformed'!$4:$4,0)-1),$O64),$P64)-$O64)/$Q64*100,"NA"))</f>
        <v>80</v>
      </c>
      <c r="BV64" s="104" t="n">
        <f aca="true">IF($L64="","",IF(ISNUMBER(OFFSET('Data transformed'!$A$4,MATCH($A64,'Data transformed'!$A$5:$A$185,0),MATCH(BV$4,'Data transformed'!$4:$4,0)-1)), (MIN(MAX(OFFSET('Data transformed'!$A$4,MATCH($A64,'Data transformed'!$A$5:$A$185,0),MATCH(BV$4,'Data transformed'!$4:$4,0)-1),$O64),$P64)-$O64)/$Q64*100,"NA"))</f>
        <v>40</v>
      </c>
      <c r="BW64" s="104" t="n">
        <f aca="true">IF($L64="","",IF(ISNUMBER(OFFSET('Data transformed'!$A$4,MATCH($A64,'Data transformed'!$A$5:$A$185,0),MATCH(BW$4,'Data transformed'!$4:$4,0)-1)), (MIN(MAX(OFFSET('Data transformed'!$A$4,MATCH($A64,'Data transformed'!$A$5:$A$185,0),MATCH(BW$4,'Data transformed'!$4:$4,0)-1),$O64),$P64)-$O64)/$Q64*100,"NA"))</f>
        <v>60</v>
      </c>
      <c r="BX64" s="104" t="n">
        <f aca="true">IF($L64="","",IF(ISNUMBER(OFFSET('Data transformed'!$A$4,MATCH($A64,'Data transformed'!$A$5:$A$185,0),MATCH(BX$4,'Data transformed'!$4:$4,0)-1)), (MIN(MAX(OFFSET('Data transformed'!$A$4,MATCH($A64,'Data transformed'!$A$5:$A$185,0),MATCH(BX$4,'Data transformed'!$4:$4,0)-1),$O64),$P64)-$O64)/$Q64*100,"NA"))</f>
        <v>80</v>
      </c>
      <c r="BY64" s="104" t="n">
        <f aca="true">IF($L64="","",IF(ISNUMBER(OFFSET('Data transformed'!$A$4,MATCH($A64,'Data transformed'!$A$5:$A$185,0),MATCH(BY$4,'Data transformed'!$4:$4,0)-1)), (MIN(MAX(OFFSET('Data transformed'!$A$4,MATCH($A64,'Data transformed'!$A$5:$A$185,0),MATCH(BY$4,'Data transformed'!$4:$4,0)-1),$O64),$P64)-$O64)/$Q64*100,"NA"))</f>
        <v>40</v>
      </c>
      <c r="BZ64" s="104" t="n">
        <f aca="true">IF($L64="","",IF(ISNUMBER(OFFSET('Data transformed'!$A$4,MATCH($A64,'Data transformed'!$A$5:$A$185,0),MATCH(BZ$4,'Data transformed'!$4:$4,0)-1)), (MIN(MAX(OFFSET('Data transformed'!$A$4,MATCH($A64,'Data transformed'!$A$5:$A$185,0),MATCH(BZ$4,'Data transformed'!$4:$4,0)-1),$O64),$P64)-$O64)/$Q64*100,"NA"))</f>
        <v>53.4</v>
      </c>
      <c r="CA64" s="104" t="n">
        <f aca="true">IF($L64="","",IF(ISNUMBER(OFFSET('Data transformed'!$A$4,MATCH($A64,'Data transformed'!$A$5:$A$185,0),MATCH(CA$4,'Data transformed'!$4:$4,0)-1)), (MIN(MAX(OFFSET('Data transformed'!$A$4,MATCH($A64,'Data transformed'!$A$5:$A$185,0),MATCH(CA$4,'Data transformed'!$4:$4,0)-1),$O64),$P64)-$O64)/$Q64*100,"NA"))</f>
        <v>0</v>
      </c>
      <c r="CB64" s="104" t="n">
        <f aca="true">IF($L64="","",IF(ISNUMBER(OFFSET('Data transformed'!$A$4,MATCH($A64,'Data transformed'!$A$5:$A$185,0),MATCH(CB$4,'Data transformed'!$4:$4,0)-1)), (MIN(MAX(OFFSET('Data transformed'!$A$4,MATCH($A64,'Data transformed'!$A$5:$A$185,0),MATCH(CB$4,'Data transformed'!$4:$4,0)-1),$O64),$P64)-$O64)/$Q64*100,"NA"))</f>
        <v>0</v>
      </c>
      <c r="CC64" s="104" t="n">
        <f aca="true">IF($L64="","",IF(ISNUMBER(OFFSET('Data transformed'!$A$4,MATCH($A64,'Data transformed'!$A$5:$A$185,0),MATCH(CC$4,'Data transformed'!$4:$4,0)-1)), (MIN(MAX(OFFSET('Data transformed'!$A$4,MATCH($A64,'Data transformed'!$A$5:$A$185,0),MATCH(CC$4,'Data transformed'!$4:$4,0)-1),$O64),$P64)-$O64)/$Q64*100,"NA"))</f>
        <v>80</v>
      </c>
      <c r="CD64" s="104" t="n">
        <f aca="true">IF($L64="","",IF(ISNUMBER(OFFSET('Data transformed'!$A$4,MATCH($A64,'Data transformed'!$A$5:$A$185,0),MATCH(CD$4,'Data transformed'!$4:$4,0)-1)), (MIN(MAX(OFFSET('Data transformed'!$A$4,MATCH($A64,'Data transformed'!$A$5:$A$185,0),MATCH(CD$4,'Data transformed'!$4:$4,0)-1),$O64),$P64)-$O64)/$Q64*100,"NA"))</f>
        <v>20</v>
      </c>
      <c r="CE64" s="104" t="n">
        <f aca="true">IF($L64="","",IF(ISNUMBER(OFFSET('Data transformed'!$A$4,MATCH($A64,'Data transformed'!$A$5:$A$185,0),MATCH(CE$4,'Data transformed'!$4:$4,0)-1)), (MIN(MAX(OFFSET('Data transformed'!$A$4,MATCH($A64,'Data transformed'!$A$5:$A$185,0),MATCH(CE$4,'Data transformed'!$4:$4,0)-1),$O64),$P64)-$O64)/$Q64*100,"NA"))</f>
        <v>20</v>
      </c>
      <c r="CF64" s="104" t="n">
        <f aca="true">IF($L64="","",IF(ISNUMBER(OFFSET('Data transformed'!$A$4,MATCH($A64,'Data transformed'!$A$5:$A$185,0),MATCH(CF$4,'Data transformed'!$4:$4,0)-1)), (MIN(MAX(OFFSET('Data transformed'!$A$4,MATCH($A64,'Data transformed'!$A$5:$A$185,0),MATCH(CF$4,'Data transformed'!$4:$4,0)-1),$O64),$P64)-$O64)/$Q64*100,"NA"))</f>
        <v>40</v>
      </c>
      <c r="CG64" s="104" t="n">
        <f aca="true">IF($L64="","",IF(ISNUMBER(OFFSET('Data transformed'!$A$4,MATCH($A64,'Data transformed'!$A$5:$A$185,0),MATCH(CG$4,'Data transformed'!$4:$4,0)-1)), (MIN(MAX(OFFSET('Data transformed'!$A$4,MATCH($A64,'Data transformed'!$A$5:$A$185,0),MATCH(CG$4,'Data transformed'!$4:$4,0)-1),$O64),$P64)-$O64)/$Q64*100,"NA"))</f>
        <v>60</v>
      </c>
      <c r="CH64" s="104" t="n">
        <f aca="true">IF($L64="","",IF(ISNUMBER(OFFSET('Data transformed'!$A$4,MATCH($A64,'Data transformed'!$A$5:$A$185,0),MATCH(CH$4,'Data transformed'!$4:$4,0)-1)), (MIN(MAX(OFFSET('Data transformed'!$A$4,MATCH($A64,'Data transformed'!$A$5:$A$185,0),MATCH(CH$4,'Data transformed'!$4:$4,0)-1),$O64),$P64)-$O64)/$Q64*100,"NA"))</f>
        <v>60</v>
      </c>
      <c r="CI64" s="104" t="n">
        <f aca="true">IF($L64="","",IF(ISNUMBER(OFFSET('Data transformed'!$A$4,MATCH($A64,'Data transformed'!$A$5:$A$185,0),MATCH(CI$4,'Data transformed'!$4:$4,0)-1)), (MIN(MAX(OFFSET('Data transformed'!$A$4,MATCH($A64,'Data transformed'!$A$5:$A$185,0),MATCH(CI$4,'Data transformed'!$4:$4,0)-1),$O64),$P64)-$O64)/$Q64*100,"NA"))</f>
        <v>60</v>
      </c>
      <c r="CJ64" s="104" t="n">
        <f aca="true">IF($L64="","",IF(ISNUMBER(OFFSET('Data transformed'!$A$4,MATCH($A64,'Data transformed'!$A$5:$A$185,0),MATCH(CJ$4,'Data transformed'!$4:$4,0)-1)), (MIN(MAX(OFFSET('Data transformed'!$A$4,MATCH($A64,'Data transformed'!$A$5:$A$185,0),MATCH(CJ$4,'Data transformed'!$4:$4,0)-1),$O64),$P64)-$O64)/$Q64*100,"NA"))</f>
        <v>30</v>
      </c>
      <c r="CK64" s="104" t="n">
        <f aca="true">IF($L64="","",IF(ISNUMBER(OFFSET('Data transformed'!$A$4,MATCH($A64,'Data transformed'!$A$5:$A$185,0),MATCH(CK$4,'Data transformed'!$4:$4,0)-1)), (MIN(MAX(OFFSET('Data transformed'!$A$4,MATCH($A64,'Data transformed'!$A$5:$A$185,0),MATCH(CK$4,'Data transformed'!$4:$4,0)-1),$O64),$P64)-$O64)/$Q64*100,"NA"))</f>
        <v>40</v>
      </c>
      <c r="CL64" s="104" t="n">
        <f aca="true">IF($L64="","",IF(ISNUMBER(OFFSET('Data transformed'!$A$4,MATCH($A64,'Data transformed'!$A$5:$A$185,0),MATCH(CL$4,'Data transformed'!$4:$4,0)-1)), (MIN(MAX(OFFSET('Data transformed'!$A$4,MATCH($A64,'Data transformed'!$A$5:$A$185,0),MATCH(CL$4,'Data transformed'!$4:$4,0)-1),$O64),$P64)-$O64)/$Q64*100,"NA"))</f>
        <v>20</v>
      </c>
      <c r="CM64" s="104" t="n">
        <f aca="true">IF($L64="","",IF(ISNUMBER(OFFSET('Data transformed'!$A$4,MATCH($A64,'Data transformed'!$A$5:$A$185,0),MATCH(CM$4,'Data transformed'!$4:$4,0)-1)), (MIN(MAX(OFFSET('Data transformed'!$A$4,MATCH($A64,'Data transformed'!$A$5:$A$185,0),MATCH(CM$4,'Data transformed'!$4:$4,0)-1),$O64),$P64)-$O64)/$Q64*100,"NA"))</f>
        <v>80</v>
      </c>
      <c r="CN64" s="104" t="n">
        <f aca="true">IF($L64="","",IF(ISNUMBER(OFFSET('Data transformed'!$A$4,MATCH($A64,'Data transformed'!$A$5:$A$185,0),MATCH(CN$4,'Data transformed'!$4:$4,0)-1)), (MIN(MAX(OFFSET('Data transformed'!$A$4,MATCH($A64,'Data transformed'!$A$5:$A$185,0),MATCH(CN$4,'Data transformed'!$4:$4,0)-1),$O64),$P64)-$O64)/$Q64*100,"NA"))</f>
        <v>20</v>
      </c>
      <c r="CO64" s="104" t="n">
        <f aca="true">IF($L64="","",IF(ISNUMBER(OFFSET('Data transformed'!$A$4,MATCH($A64,'Data transformed'!$A$5:$A$185,0),MATCH(CO$4,'Data transformed'!$4:$4,0)-1)), (MIN(MAX(OFFSET('Data transformed'!$A$4,MATCH($A64,'Data transformed'!$A$5:$A$185,0),MATCH(CO$4,'Data transformed'!$4:$4,0)-1),$O64),$P64)-$O64)/$Q64*100,"NA"))</f>
        <v>80</v>
      </c>
      <c r="CP64" s="104" t="n">
        <f aca="true">IF($L64="","",IF(ISNUMBER(OFFSET('Data transformed'!$A$4,MATCH($A64,'Data transformed'!$A$5:$A$185,0),MATCH(CP$4,'Data transformed'!$4:$4,0)-1)), (MIN(MAX(OFFSET('Data transformed'!$A$4,MATCH($A64,'Data transformed'!$A$5:$A$185,0),MATCH(CP$4,'Data transformed'!$4:$4,0)-1),$O64),$P64)-$O64)/$Q64*100,"NA"))</f>
        <v>40</v>
      </c>
      <c r="CQ64" s="104" t="str">
        <f aca="true">IF($L64="","",IF(ISNUMBER(OFFSET('Data transformed'!$A$4,MATCH($A64,'Data transformed'!$A$5:$A$185,0),MATCH(CQ$4,'Data transformed'!$4:$4,0)-1)), (MIN(MAX(OFFSET('Data transformed'!$A$4,MATCH($A64,'Data transformed'!$A$5:$A$185,0),MATCH(CQ$4,'Data transformed'!$4:$4,0)-1),$O64),$P64)-$O64)/$Q64*100,"NA"))</f>
        <v>NA</v>
      </c>
      <c r="CR64" s="104" t="n">
        <f aca="true">IF($L64="","",IF(ISNUMBER(OFFSET('Data transformed'!$A$4,MATCH($A64,'Data transformed'!$A$5:$A$185,0),MATCH(CR$4,'Data transformed'!$4:$4,0)-1)), (MIN(MAX(OFFSET('Data transformed'!$A$4,MATCH($A64,'Data transformed'!$A$5:$A$185,0),MATCH(CR$4,'Data transformed'!$4:$4,0)-1),$O64),$P64)-$O64)/$Q64*100,"NA"))</f>
        <v>0</v>
      </c>
      <c r="CS64" s="104" t="n">
        <f aca="true">IF($L64="","",IF(ISNUMBER(OFFSET('Data transformed'!$A$4,MATCH($A64,'Data transformed'!$A$5:$A$185,0),MATCH(CS$4,'Data transformed'!$4:$4,0)-1)), (MIN(MAX(OFFSET('Data transformed'!$A$4,MATCH($A64,'Data transformed'!$A$5:$A$185,0),MATCH(CS$4,'Data transformed'!$4:$4,0)-1),$O64),$P64)-$O64)/$Q64*100,"NA"))</f>
        <v>30</v>
      </c>
      <c r="CT64" s="104" t="n">
        <f aca="true">IF($L64="","",IF(ISNUMBER(OFFSET('Data transformed'!$A$4,MATCH($A64,'Data transformed'!$A$5:$A$185,0),MATCH(CT$4,'Data transformed'!$4:$4,0)-1)), (MIN(MAX(OFFSET('Data transformed'!$A$4,MATCH($A64,'Data transformed'!$A$5:$A$185,0),MATCH(CT$4,'Data transformed'!$4:$4,0)-1),$O64),$P64)-$O64)/$Q64*100,"NA"))</f>
        <v>100</v>
      </c>
      <c r="CU64" s="104" t="str">
        <f aca="true">IF($L64="","",IF(ISNUMBER(OFFSET('Data transformed'!$A$4,MATCH($A64,'Data transformed'!$A$5:$A$185,0),MATCH(CU$4,'Data transformed'!$4:$4,0)-1)), (MIN(MAX(OFFSET('Data transformed'!$A$4,MATCH($A64,'Data transformed'!$A$5:$A$185,0),MATCH(CU$4,'Data transformed'!$4:$4,0)-1),$O64),$P64)-$O64)/$Q64*100,"NA"))</f>
        <v>NA</v>
      </c>
      <c r="CV64" s="104" t="str">
        <f aca="true">IF($L64="","",IF(ISNUMBER(OFFSET('Data transformed'!$A$4,MATCH($A64,'Data transformed'!$A$5:$A$185,0),MATCH(CV$4,'Data transformed'!$4:$4,0)-1)), (MIN(MAX(OFFSET('Data transformed'!$A$4,MATCH($A64,'Data transformed'!$A$5:$A$185,0),MATCH(CV$4,'Data transformed'!$4:$4,0)-1),$O64),$P64)-$O64)/$Q64*100,"NA"))</f>
        <v>NA</v>
      </c>
      <c r="CW64" s="104" t="n">
        <f aca="true">IF($L64="","",IF(ISNUMBER(OFFSET('Data transformed'!$A$4,MATCH($A64,'Data transformed'!$A$5:$A$185,0),MATCH(CW$4,'Data transformed'!$4:$4,0)-1)), (MIN(MAX(OFFSET('Data transformed'!$A$4,MATCH($A64,'Data transformed'!$A$5:$A$185,0),MATCH(CW$4,'Data transformed'!$4:$4,0)-1),$O64),$P64)-$O64)/$Q64*100,"NA"))</f>
        <v>80</v>
      </c>
    </row>
    <row r="65" s="103" customFormat="true" ht="15.5" hidden="false" customHeight="false" outlineLevel="0" collapsed="false">
      <c r="A65" s="107" t="n">
        <v>2313</v>
      </c>
      <c r="B65" s="107" t="n">
        <v>4</v>
      </c>
      <c r="C65" s="103" t="str">
        <f aca="true">IF(ISBLANK(OFFSET('outliers treatment'!$A$3,MATCH($A65,'outliers treatment'!$A$4:$A$154,0),MATCH(C$4,'outliers treatment'!$4:$4,0)-1)),"",OFFSET('outliers treatment'!$A$3,MATCH($A65,'outliers treatment'!$A$4:$A$154,0),MATCH(C$4,'outliers treatment'!$4:$4,0)-1))</f>
        <v/>
      </c>
      <c r="D65" s="103" t="str">
        <f aca="true">IF(ISBLANK(OFFSET('outliers treatment'!$A$3,MATCH($A65,'outliers treatment'!$A$4:$A$154,0),MATCH(D$4,'outliers treatment'!$4:$4,0)-1)),"",OFFSET('outliers treatment'!$A$3,MATCH($A65,'outliers treatment'!$A$4:$A$154,0),MATCH(D$4,'outliers treatment'!$4:$4,0)-1))</f>
        <v>Expert assessment data - C.3.15</v>
      </c>
      <c r="E65" s="103" t="str">
        <f aca="true">IF(ISBLANK(OFFSET('outliers treatment'!$A$3,MATCH($A65,'outliers treatment'!$A$4:$A$154,0),MATCH(E$4,'outliers treatment'!$4:$4,0)-1)),"",OFFSET('outliers treatment'!$A$3,MATCH($A65,'outliers treatment'!$A$4:$A$154,0),MATCH(E$4,'outliers treatment'!$4:$4,0)-1))</f>
        <v>As a consumer expert, how satisfied are you with the following in your country in 2020? - Legislation on dispute resolution and redress</v>
      </c>
      <c r="F65" s="103" t="str">
        <f aca="true">IF(ISBLANK(OFFSET('outliers treatment'!$A$3,MATCH($A65,'outliers treatment'!$A$4:$A$154,0),MATCH(F$4,'outliers treatment'!$4:$4,0)-1)),"",OFFSET('outliers treatment'!$A$3,MATCH($A65,'outliers treatment'!$A$4:$A$154,0),MATCH(F$4,'outliers treatment'!$4:$4,0)-1))</f>
        <v/>
      </c>
      <c r="G65" s="103" t="str">
        <f aca="true">IF(ISBLANK(OFFSET('outliers treatment'!$A$3,MATCH($A65,'outliers treatment'!$A$4:$A$154,0),MATCH(G$4,'outliers treatment'!$4:$4,0)-1)),"",OFFSET('outliers treatment'!$A$3,MATCH($A65,'outliers treatment'!$A$4:$A$154,0),MATCH(G$4,'outliers treatment'!$4:$4,0)-1))</f>
        <v/>
      </c>
      <c r="H65" s="103" t="str">
        <f aca="true">IF(ISBLANK(OFFSET('outliers treatment'!$A$3,MATCH($A65,'outliers treatment'!$A$4:$A$154,0),MATCH(H$4,'outliers treatment'!$4:$4,0)-1)),"",OFFSET('outliers treatment'!$A$3,MATCH($A65,'outliers treatment'!$A$4:$A$154,0),MATCH(H$4,'outliers treatment'!$4:$4,0)-1))</f>
        <v/>
      </c>
      <c r="I65" s="103" t="str">
        <f aca="true">IF(ISBLANK(OFFSET('outliers treatment'!$A$3,MATCH($A65,'outliers treatment'!$A$4:$A$154,0),MATCH(I$4,'outliers treatment'!$4:$4,0)-1)),"",OFFSET('outliers treatment'!$A$3,MATCH($A65,'outliers treatment'!$A$4:$A$154,0),MATCH(I$4,'outliers treatment'!$4:$4,0)-1))</f>
        <v/>
      </c>
      <c r="J65" s="104" t="n">
        <f aca="false" t="array" ref="J65:J65">MIN(IF(ISNUMBER(V65:CW65),V65:CW65))</f>
        <v>0</v>
      </c>
      <c r="K65" s="103" t="n">
        <f aca="false" t="array" ref="K65:K65">MAX(IF(ISNUMBER(V65:CW65),V65:CW65))</f>
        <v>100</v>
      </c>
      <c r="L65" s="103" t="n">
        <f aca="true">IF(ISBLANK(OFFSET('outliers treatment'!$A$3,MATCH($A65,'outliers treatment'!$A$4:$A$154,0),MATCH(L$4,'outliers treatment'!$4:$4,0)-1)),"",OFFSET('outliers treatment'!$A$3,MATCH($A65,'outliers treatment'!$A$4:$A$154,0),MATCH(L$4,'outliers treatment'!$4:$4,0)-1))</f>
        <v>3</v>
      </c>
      <c r="M65" s="103" t="n">
        <f aca="true">IF(ISBLANK(OFFSET('outliers treatment'!$A$3,MATCH($A65,'outliers treatment'!$A$4:$A$154,0),MATCH(M$4,'outliers treatment'!$4:$4,0)-1)),"",OFFSET('outliers treatment'!$A$3,MATCH($A65,'outliers treatment'!$A$4:$A$154,0),MATCH(M$4,'outliers treatment'!$4:$4,0)-1))</f>
        <v>5</v>
      </c>
      <c r="N65" s="103" t="n">
        <f aca="true">IF(ISBLANK(OFFSET('outliers treatment'!$A$3,MATCH($A65,'outliers treatment'!$A$4:$A$154,0),MATCH(N$4,'outliers treatment'!$4:$4,0)-1)),"",OFFSET('outliers treatment'!$A$3,MATCH($A65,'outliers treatment'!$A$4:$A$154,0),MATCH(N$4,'outliers treatment'!$4:$4,0)-1))</f>
        <v>2</v>
      </c>
      <c r="O65" s="103" t="n">
        <f aca="true">IF(ISBLANK(OFFSET('outliers treatment'!$A$3,MATCH($A65,'outliers treatment'!$A$4:$A$154,0),MATCH(O$4,'outliers treatment'!$4:$4,0)-1)),"",OFFSET('outliers treatment'!$A$3,MATCH($A65,'outliers treatment'!$A$4:$A$154,0),MATCH(O$4,'outliers treatment'!$4:$4,0)-1))</f>
        <v>1</v>
      </c>
      <c r="P65" s="103" t="n">
        <f aca="true">IF(ISBLANK(OFFSET('outliers treatment'!$A$3,MATCH($A65,'outliers treatment'!$A$4:$A$154,0),MATCH(P$4,'outliers treatment'!$4:$4,0)-1)),"",OFFSET('outliers treatment'!$A$3,MATCH($A65,'outliers treatment'!$A$4:$A$154,0),MATCH(P$4,'outliers treatment'!$4:$4,0)-1))</f>
        <v>6</v>
      </c>
      <c r="Q65" s="103" t="n">
        <f aca="false">IFERROR(P65-O65,"")</f>
        <v>5</v>
      </c>
      <c r="R65" s="105" t="n">
        <f aca="false" t="array" ref="R65:R65">IFERROR(SKEW(IF(ISNUMBER(V65:CW65),V65:CW65,"")),"")</f>
        <v>-0.530729229730482</v>
      </c>
      <c r="S65" s="103" t="n">
        <v>0</v>
      </c>
      <c r="T65" s="103" t="n">
        <v>0.5</v>
      </c>
      <c r="U65" s="106" t="n">
        <f aca="false" t="array" ref="U65:U65">IF(B65&lt;4,"",1-IFERROR(SUM(ISNUMBER(V65:CW65)*(1-$V$3:$CW$3))/COUNTIF($V$3:$CW$3,0),0))</f>
        <v>0.0375</v>
      </c>
      <c r="V65" s="104" t="n">
        <f aca="true">IF($L65="","",IF(ISNUMBER(OFFSET('Data transformed'!$A$4,MATCH($A65,'Data transformed'!$A$5:$A$185,0),MATCH(V$4,'Data transformed'!$4:$4,0)-1)), (MIN(MAX(OFFSET('Data transformed'!$A$4,MATCH($A65,'Data transformed'!$A$5:$A$185,0),MATCH(V$4,'Data transformed'!$4:$4,0)-1),$O65),$P65)-$O65)/$Q65*100,"NA"))</f>
        <v>90</v>
      </c>
      <c r="W65" s="104" t="n">
        <f aca="true">IF($L65="","",IF(ISNUMBER(OFFSET('Data transformed'!$A$4,MATCH($A65,'Data transformed'!$A$5:$A$185,0),MATCH(W$4,'Data transformed'!$4:$4,0)-1)), (MIN(MAX(OFFSET('Data transformed'!$A$4,MATCH($A65,'Data transformed'!$A$5:$A$185,0),MATCH(W$4,'Data transformed'!$4:$4,0)-1),$O65),$P65)-$O65)/$Q65*100,"NA"))</f>
        <v>80</v>
      </c>
      <c r="X65" s="104" t="n">
        <f aca="true">IF($L65="","",IF(ISNUMBER(OFFSET('Data transformed'!$A$4,MATCH($A65,'Data transformed'!$A$5:$A$185,0),MATCH(X$4,'Data transformed'!$4:$4,0)-1)), (MIN(MAX(OFFSET('Data transformed'!$A$4,MATCH($A65,'Data transformed'!$A$5:$A$185,0),MATCH(X$4,'Data transformed'!$4:$4,0)-1),$O65),$P65)-$O65)/$Q65*100,"NA"))</f>
        <v>60</v>
      </c>
      <c r="Y65" s="104" t="n">
        <f aca="true">IF($L65="","",IF(ISNUMBER(OFFSET('Data transformed'!$A$4,MATCH($A65,'Data transformed'!$A$5:$A$185,0),MATCH(Y$4,'Data transformed'!$4:$4,0)-1)), (MIN(MAX(OFFSET('Data transformed'!$A$4,MATCH($A65,'Data transformed'!$A$5:$A$185,0),MATCH(Y$4,'Data transformed'!$4:$4,0)-1),$O65),$P65)-$O65)/$Q65*100,"NA"))</f>
        <v>80</v>
      </c>
      <c r="Z65" s="104" t="n">
        <f aca="true">IF($L65="","",IF(ISNUMBER(OFFSET('Data transformed'!$A$4,MATCH($A65,'Data transformed'!$A$5:$A$185,0),MATCH(Z$4,'Data transformed'!$4:$4,0)-1)), (MIN(MAX(OFFSET('Data transformed'!$A$4,MATCH($A65,'Data transformed'!$A$5:$A$185,0),MATCH(Z$4,'Data transformed'!$4:$4,0)-1),$O65),$P65)-$O65)/$Q65*100,"NA"))</f>
        <v>80</v>
      </c>
      <c r="AA65" s="104" t="n">
        <f aca="true">IF($L65="","",IF(ISNUMBER(OFFSET('Data transformed'!$A$4,MATCH($A65,'Data transformed'!$A$5:$A$185,0),MATCH(AA$4,'Data transformed'!$4:$4,0)-1)), (MIN(MAX(OFFSET('Data transformed'!$A$4,MATCH($A65,'Data transformed'!$A$5:$A$185,0),MATCH(AA$4,'Data transformed'!$4:$4,0)-1),$O65),$P65)-$O65)/$Q65*100,"NA"))</f>
        <v>80</v>
      </c>
      <c r="AB65" s="104" t="n">
        <f aca="true">IF($L65="","",IF(ISNUMBER(OFFSET('Data transformed'!$A$4,MATCH($A65,'Data transformed'!$A$5:$A$185,0),MATCH(AB$4,'Data transformed'!$4:$4,0)-1)), (MIN(MAX(OFFSET('Data transformed'!$A$4,MATCH($A65,'Data transformed'!$A$5:$A$185,0),MATCH(AB$4,'Data transformed'!$4:$4,0)-1),$O65),$P65)-$O65)/$Q65*100,"NA"))</f>
        <v>80</v>
      </c>
      <c r="AC65" s="104" t="n">
        <f aca="true">IF($L65="","",IF(ISNUMBER(OFFSET('Data transformed'!$A$4,MATCH($A65,'Data transformed'!$A$5:$A$185,0),MATCH(AC$4,'Data transformed'!$4:$4,0)-1)), (MIN(MAX(OFFSET('Data transformed'!$A$4,MATCH($A65,'Data transformed'!$A$5:$A$185,0),MATCH(AC$4,'Data transformed'!$4:$4,0)-1),$O65),$P65)-$O65)/$Q65*100,"NA"))</f>
        <v>60</v>
      </c>
      <c r="AD65" s="104" t="n">
        <f aca="true">IF($L65="","",IF(ISNUMBER(OFFSET('Data transformed'!$A$4,MATCH($A65,'Data transformed'!$A$5:$A$185,0),MATCH(AD$4,'Data transformed'!$4:$4,0)-1)), (MIN(MAX(OFFSET('Data transformed'!$A$4,MATCH($A65,'Data transformed'!$A$5:$A$185,0),MATCH(AD$4,'Data transformed'!$4:$4,0)-1),$O65),$P65)-$O65)/$Q65*100,"NA"))</f>
        <v>80</v>
      </c>
      <c r="AE65" s="104" t="n">
        <f aca="true">IF($L65="","",IF(ISNUMBER(OFFSET('Data transformed'!$A$4,MATCH($A65,'Data transformed'!$A$5:$A$185,0),MATCH(AE$4,'Data transformed'!$4:$4,0)-1)), (MIN(MAX(OFFSET('Data transformed'!$A$4,MATCH($A65,'Data transformed'!$A$5:$A$185,0),MATCH(AE$4,'Data transformed'!$4:$4,0)-1),$O65),$P65)-$O65)/$Q65*100,"NA"))</f>
        <v>80</v>
      </c>
      <c r="AF65" s="104" t="n">
        <f aca="true">IF($L65="","",IF(ISNUMBER(OFFSET('Data transformed'!$A$4,MATCH($A65,'Data transformed'!$A$5:$A$185,0),MATCH(AF$4,'Data transformed'!$4:$4,0)-1)), (MIN(MAX(OFFSET('Data transformed'!$A$4,MATCH($A65,'Data transformed'!$A$5:$A$185,0),MATCH(AF$4,'Data transformed'!$4:$4,0)-1),$O65),$P65)-$O65)/$Q65*100,"NA"))</f>
        <v>80</v>
      </c>
      <c r="AG65" s="104" t="n">
        <f aca="true">IF($L65="","",IF(ISNUMBER(OFFSET('Data transformed'!$A$4,MATCH($A65,'Data transformed'!$A$5:$A$185,0),MATCH(AG$4,'Data transformed'!$4:$4,0)-1)), (MIN(MAX(OFFSET('Data transformed'!$A$4,MATCH($A65,'Data transformed'!$A$5:$A$185,0),MATCH(AG$4,'Data transformed'!$4:$4,0)-1),$O65),$P65)-$O65)/$Q65*100,"NA"))</f>
        <v>40</v>
      </c>
      <c r="AH65" s="104" t="n">
        <f aca="true">IF($L65="","",IF(ISNUMBER(OFFSET('Data transformed'!$A$4,MATCH($A65,'Data transformed'!$A$5:$A$185,0),MATCH(AH$4,'Data transformed'!$4:$4,0)-1)), (MIN(MAX(OFFSET('Data transformed'!$A$4,MATCH($A65,'Data transformed'!$A$5:$A$185,0),MATCH(AH$4,'Data transformed'!$4:$4,0)-1),$O65),$P65)-$O65)/$Q65*100,"NA"))</f>
        <v>60</v>
      </c>
      <c r="AI65" s="104" t="n">
        <f aca="true">IF($L65="","",IF(ISNUMBER(OFFSET('Data transformed'!$A$4,MATCH($A65,'Data transformed'!$A$5:$A$185,0),MATCH(AI$4,'Data transformed'!$4:$4,0)-1)), (MIN(MAX(OFFSET('Data transformed'!$A$4,MATCH($A65,'Data transformed'!$A$5:$A$185,0),MATCH(AI$4,'Data transformed'!$4:$4,0)-1),$O65),$P65)-$O65)/$Q65*100,"NA"))</f>
        <v>80</v>
      </c>
      <c r="AJ65" s="104" t="n">
        <f aca="true">IF($L65="","",IF(ISNUMBER(OFFSET('Data transformed'!$A$4,MATCH($A65,'Data transformed'!$A$5:$A$185,0),MATCH(AJ$4,'Data transformed'!$4:$4,0)-1)), (MIN(MAX(OFFSET('Data transformed'!$A$4,MATCH($A65,'Data transformed'!$A$5:$A$185,0),MATCH(AJ$4,'Data transformed'!$4:$4,0)-1),$O65),$P65)-$O65)/$Q65*100,"NA"))</f>
        <v>80</v>
      </c>
      <c r="AK65" s="104" t="n">
        <f aca="true">IF($L65="","",IF(ISNUMBER(OFFSET('Data transformed'!$A$4,MATCH($A65,'Data transformed'!$A$5:$A$185,0),MATCH(AK$4,'Data transformed'!$4:$4,0)-1)), (MIN(MAX(OFFSET('Data transformed'!$A$4,MATCH($A65,'Data transformed'!$A$5:$A$185,0),MATCH(AK$4,'Data transformed'!$4:$4,0)-1),$O65),$P65)-$O65)/$Q65*100,"NA"))</f>
        <v>40</v>
      </c>
      <c r="AL65" s="104" t="n">
        <f aca="true">IF($L65="","",IF(ISNUMBER(OFFSET('Data transformed'!$A$4,MATCH($A65,'Data transformed'!$A$5:$A$185,0),MATCH(AL$4,'Data transformed'!$4:$4,0)-1)), (MIN(MAX(OFFSET('Data transformed'!$A$4,MATCH($A65,'Data transformed'!$A$5:$A$185,0),MATCH(AL$4,'Data transformed'!$4:$4,0)-1),$O65),$P65)-$O65)/$Q65*100,"NA"))</f>
        <v>40</v>
      </c>
      <c r="AM65" s="104" t="n">
        <f aca="true">IF($L65="","",IF(ISNUMBER(OFFSET('Data transformed'!$A$4,MATCH($A65,'Data transformed'!$A$5:$A$185,0),MATCH(AM$4,'Data transformed'!$4:$4,0)-1)), (MIN(MAX(OFFSET('Data transformed'!$A$4,MATCH($A65,'Data transformed'!$A$5:$A$185,0),MATCH(AM$4,'Data transformed'!$4:$4,0)-1),$O65),$P65)-$O65)/$Q65*100,"NA"))</f>
        <v>100</v>
      </c>
      <c r="AN65" s="104" t="n">
        <f aca="true">IF($L65="","",IF(ISNUMBER(OFFSET('Data transformed'!$A$4,MATCH($A65,'Data transformed'!$A$5:$A$185,0),MATCH(AN$4,'Data transformed'!$4:$4,0)-1)), (MIN(MAX(OFFSET('Data transformed'!$A$4,MATCH($A65,'Data transformed'!$A$5:$A$185,0),MATCH(AN$4,'Data transformed'!$4:$4,0)-1),$O65),$P65)-$O65)/$Q65*100,"NA"))</f>
        <v>100</v>
      </c>
      <c r="AO65" s="104" t="n">
        <f aca="true">IF($L65="","",IF(ISNUMBER(OFFSET('Data transformed'!$A$4,MATCH($A65,'Data transformed'!$A$5:$A$185,0),MATCH(AO$4,'Data transformed'!$4:$4,0)-1)), (MIN(MAX(OFFSET('Data transformed'!$A$4,MATCH($A65,'Data transformed'!$A$5:$A$185,0),MATCH(AO$4,'Data transformed'!$4:$4,0)-1),$O65),$P65)-$O65)/$Q65*100,"NA"))</f>
        <v>80</v>
      </c>
      <c r="AP65" s="104" t="n">
        <f aca="true">IF($L65="","",IF(ISNUMBER(OFFSET('Data transformed'!$A$4,MATCH($A65,'Data transformed'!$A$5:$A$185,0),MATCH(AP$4,'Data transformed'!$4:$4,0)-1)), (MIN(MAX(OFFSET('Data transformed'!$A$4,MATCH($A65,'Data transformed'!$A$5:$A$185,0),MATCH(AP$4,'Data transformed'!$4:$4,0)-1),$O65),$P65)-$O65)/$Q65*100,"NA"))</f>
        <v>80</v>
      </c>
      <c r="AQ65" s="104" t="n">
        <f aca="true">IF($L65="","",IF(ISNUMBER(OFFSET('Data transformed'!$A$4,MATCH($A65,'Data transformed'!$A$5:$A$185,0),MATCH(AQ$4,'Data transformed'!$4:$4,0)-1)), (MIN(MAX(OFFSET('Data transformed'!$A$4,MATCH($A65,'Data transformed'!$A$5:$A$185,0),MATCH(AQ$4,'Data transformed'!$4:$4,0)-1),$O65),$P65)-$O65)/$Q65*100,"NA"))</f>
        <v>66.6</v>
      </c>
      <c r="AR65" s="104" t="n">
        <f aca="true">IF($L65="","",IF(ISNUMBER(OFFSET('Data transformed'!$A$4,MATCH($A65,'Data transformed'!$A$5:$A$185,0),MATCH(AR$4,'Data transformed'!$4:$4,0)-1)), (MIN(MAX(OFFSET('Data transformed'!$A$4,MATCH($A65,'Data transformed'!$A$5:$A$185,0),MATCH(AR$4,'Data transformed'!$4:$4,0)-1),$O65),$P65)-$O65)/$Q65*100,"NA"))</f>
        <v>40</v>
      </c>
      <c r="AS65" s="104" t="n">
        <f aca="true">IF($L65="","",IF(ISNUMBER(OFFSET('Data transformed'!$A$4,MATCH($A65,'Data transformed'!$A$5:$A$185,0),MATCH(AS$4,'Data transformed'!$4:$4,0)-1)), (MIN(MAX(OFFSET('Data transformed'!$A$4,MATCH($A65,'Data transformed'!$A$5:$A$185,0),MATCH(AS$4,'Data transformed'!$4:$4,0)-1),$O65),$P65)-$O65)/$Q65*100,"NA"))</f>
        <v>100</v>
      </c>
      <c r="AT65" s="104" t="n">
        <f aca="true">IF($L65="","",IF(ISNUMBER(OFFSET('Data transformed'!$A$4,MATCH($A65,'Data transformed'!$A$5:$A$185,0),MATCH(AT$4,'Data transformed'!$4:$4,0)-1)), (MIN(MAX(OFFSET('Data transformed'!$A$4,MATCH($A65,'Data transformed'!$A$5:$A$185,0),MATCH(AT$4,'Data transformed'!$4:$4,0)-1),$O65),$P65)-$O65)/$Q65*100,"NA"))</f>
        <v>40</v>
      </c>
      <c r="AU65" s="104" t="n">
        <f aca="true">IF($L65="","",IF(ISNUMBER(OFFSET('Data transformed'!$A$4,MATCH($A65,'Data transformed'!$A$5:$A$185,0),MATCH(AU$4,'Data transformed'!$4:$4,0)-1)), (MIN(MAX(OFFSET('Data transformed'!$A$4,MATCH($A65,'Data transformed'!$A$5:$A$185,0),MATCH(AU$4,'Data transformed'!$4:$4,0)-1),$O65),$P65)-$O65)/$Q65*100,"NA"))</f>
        <v>40</v>
      </c>
      <c r="AV65" s="104" t="n">
        <f aca="true">IF($L65="","",IF(ISNUMBER(OFFSET('Data transformed'!$A$4,MATCH($A65,'Data transformed'!$A$5:$A$185,0),MATCH(AV$4,'Data transformed'!$4:$4,0)-1)), (MIN(MAX(OFFSET('Data transformed'!$A$4,MATCH($A65,'Data transformed'!$A$5:$A$185,0),MATCH(AV$4,'Data transformed'!$4:$4,0)-1),$O65),$P65)-$O65)/$Q65*100,"NA"))</f>
        <v>40</v>
      </c>
      <c r="AW65" s="104" t="n">
        <f aca="true">IF($L65="","",IF(ISNUMBER(OFFSET('Data transformed'!$A$4,MATCH($A65,'Data transformed'!$A$5:$A$185,0),MATCH(AW$4,'Data transformed'!$4:$4,0)-1)), (MIN(MAX(OFFSET('Data transformed'!$A$4,MATCH($A65,'Data transformed'!$A$5:$A$185,0),MATCH(AW$4,'Data transformed'!$4:$4,0)-1),$O65),$P65)-$O65)/$Q65*100,"NA"))</f>
        <v>20</v>
      </c>
      <c r="AX65" s="104" t="n">
        <f aca="true">IF($L65="","",IF(ISNUMBER(OFFSET('Data transformed'!$A$4,MATCH($A65,'Data transformed'!$A$5:$A$185,0),MATCH(AX$4,'Data transformed'!$4:$4,0)-1)), (MIN(MAX(OFFSET('Data transformed'!$A$4,MATCH($A65,'Data transformed'!$A$5:$A$185,0),MATCH(AX$4,'Data transformed'!$4:$4,0)-1),$O65),$P65)-$O65)/$Q65*100,"NA"))</f>
        <v>20</v>
      </c>
      <c r="AY65" s="104" t="n">
        <f aca="true">IF($L65="","",IF(ISNUMBER(OFFSET('Data transformed'!$A$4,MATCH($A65,'Data transformed'!$A$5:$A$185,0),MATCH(AY$4,'Data transformed'!$4:$4,0)-1)), (MIN(MAX(OFFSET('Data transformed'!$A$4,MATCH($A65,'Data transformed'!$A$5:$A$185,0),MATCH(AY$4,'Data transformed'!$4:$4,0)-1),$O65),$P65)-$O65)/$Q65*100,"NA"))</f>
        <v>40</v>
      </c>
      <c r="AZ65" s="104" t="n">
        <f aca="true">IF($L65="","",IF(ISNUMBER(OFFSET('Data transformed'!$A$4,MATCH($A65,'Data transformed'!$A$5:$A$185,0),MATCH(AZ$4,'Data transformed'!$4:$4,0)-1)), (MIN(MAX(OFFSET('Data transformed'!$A$4,MATCH($A65,'Data transformed'!$A$5:$A$185,0),MATCH(AZ$4,'Data transformed'!$4:$4,0)-1),$O65),$P65)-$O65)/$Q65*100,"NA"))</f>
        <v>80</v>
      </c>
      <c r="BA65" s="104" t="n">
        <f aca="true">IF($L65="","",IF(ISNUMBER(OFFSET('Data transformed'!$A$4,MATCH($A65,'Data transformed'!$A$5:$A$185,0),MATCH(BA$4,'Data transformed'!$4:$4,0)-1)), (MIN(MAX(OFFSET('Data transformed'!$A$4,MATCH($A65,'Data transformed'!$A$5:$A$185,0),MATCH(BA$4,'Data transformed'!$4:$4,0)-1),$O65),$P65)-$O65)/$Q65*100,"NA"))</f>
        <v>60</v>
      </c>
      <c r="BB65" s="104" t="n">
        <f aca="true">IF($L65="","",IF(ISNUMBER(OFFSET('Data transformed'!$A$4,MATCH($A65,'Data transformed'!$A$5:$A$185,0),MATCH(BB$4,'Data transformed'!$4:$4,0)-1)), (MIN(MAX(OFFSET('Data transformed'!$A$4,MATCH($A65,'Data transformed'!$A$5:$A$185,0),MATCH(BB$4,'Data transformed'!$4:$4,0)-1),$O65),$P65)-$O65)/$Q65*100,"NA"))</f>
        <v>68.4</v>
      </c>
      <c r="BC65" s="104" t="n">
        <f aca="true">IF($L65="","",IF(ISNUMBER(OFFSET('Data transformed'!$A$4,MATCH($A65,'Data transformed'!$A$5:$A$185,0),MATCH(BC$4,'Data transformed'!$4:$4,0)-1)), (MIN(MAX(OFFSET('Data transformed'!$A$4,MATCH($A65,'Data transformed'!$A$5:$A$185,0),MATCH(BC$4,'Data transformed'!$4:$4,0)-1),$O65),$P65)-$O65)/$Q65*100,"NA"))</f>
        <v>80</v>
      </c>
      <c r="BD65" s="104" t="n">
        <f aca="true">IF($L65="","",IF(ISNUMBER(OFFSET('Data transformed'!$A$4,MATCH($A65,'Data transformed'!$A$5:$A$185,0),MATCH(BD$4,'Data transformed'!$4:$4,0)-1)), (MIN(MAX(OFFSET('Data transformed'!$A$4,MATCH($A65,'Data transformed'!$A$5:$A$185,0),MATCH(BD$4,'Data transformed'!$4:$4,0)-1),$O65),$P65)-$O65)/$Q65*100,"NA"))</f>
        <v>80</v>
      </c>
      <c r="BE65" s="104" t="n">
        <f aca="true">IF($L65="","",IF(ISNUMBER(OFFSET('Data transformed'!$A$4,MATCH($A65,'Data transformed'!$A$5:$A$185,0),MATCH(BE$4,'Data transformed'!$4:$4,0)-1)), (MIN(MAX(OFFSET('Data transformed'!$A$4,MATCH($A65,'Data transformed'!$A$5:$A$185,0),MATCH(BE$4,'Data transformed'!$4:$4,0)-1),$O65),$P65)-$O65)/$Q65*100,"NA"))</f>
        <v>80</v>
      </c>
      <c r="BF65" s="104" t="n">
        <f aca="true">IF($L65="","",IF(ISNUMBER(OFFSET('Data transformed'!$A$4,MATCH($A65,'Data transformed'!$A$5:$A$185,0),MATCH(BF$4,'Data transformed'!$4:$4,0)-1)), (MIN(MAX(OFFSET('Data transformed'!$A$4,MATCH($A65,'Data transformed'!$A$5:$A$185,0),MATCH(BF$4,'Data transformed'!$4:$4,0)-1),$O65),$P65)-$O65)/$Q65*100,"NA"))</f>
        <v>50</v>
      </c>
      <c r="BG65" s="104" t="n">
        <f aca="true">IF($L65="","",IF(ISNUMBER(OFFSET('Data transformed'!$A$4,MATCH($A65,'Data transformed'!$A$5:$A$185,0),MATCH(BG$4,'Data transformed'!$4:$4,0)-1)), (MIN(MAX(OFFSET('Data transformed'!$A$4,MATCH($A65,'Data transformed'!$A$5:$A$185,0),MATCH(BG$4,'Data transformed'!$4:$4,0)-1),$O65),$P65)-$O65)/$Q65*100,"NA"))</f>
        <v>80</v>
      </c>
      <c r="BH65" s="104" t="n">
        <f aca="true">IF($L65="","",IF(ISNUMBER(OFFSET('Data transformed'!$A$4,MATCH($A65,'Data transformed'!$A$5:$A$185,0),MATCH(BH$4,'Data transformed'!$4:$4,0)-1)), (MIN(MAX(OFFSET('Data transformed'!$A$4,MATCH($A65,'Data transformed'!$A$5:$A$185,0),MATCH(BH$4,'Data transformed'!$4:$4,0)-1),$O65),$P65)-$O65)/$Q65*100,"NA"))</f>
        <v>20</v>
      </c>
      <c r="BI65" s="104" t="n">
        <f aca="true">IF($L65="","",IF(ISNUMBER(OFFSET('Data transformed'!$A$4,MATCH($A65,'Data transformed'!$A$5:$A$185,0),MATCH(BI$4,'Data transformed'!$4:$4,0)-1)), (MIN(MAX(OFFSET('Data transformed'!$A$4,MATCH($A65,'Data transformed'!$A$5:$A$185,0),MATCH(BI$4,'Data transformed'!$4:$4,0)-1),$O65),$P65)-$O65)/$Q65*100,"NA"))</f>
        <v>20</v>
      </c>
      <c r="BJ65" s="104" t="n">
        <f aca="true">IF($L65="","",IF(ISNUMBER(OFFSET('Data transformed'!$A$4,MATCH($A65,'Data transformed'!$A$5:$A$185,0),MATCH(BJ$4,'Data transformed'!$4:$4,0)-1)), (MIN(MAX(OFFSET('Data transformed'!$A$4,MATCH($A65,'Data transformed'!$A$5:$A$185,0),MATCH(BJ$4,'Data transformed'!$4:$4,0)-1),$O65),$P65)-$O65)/$Q65*100,"NA"))</f>
        <v>46.6</v>
      </c>
      <c r="BK65" s="104" t="n">
        <f aca="true">IF($L65="","",IF(ISNUMBER(OFFSET('Data transformed'!$A$4,MATCH($A65,'Data transformed'!$A$5:$A$185,0),MATCH(BK$4,'Data transformed'!$4:$4,0)-1)), (MIN(MAX(OFFSET('Data transformed'!$A$4,MATCH($A65,'Data transformed'!$A$5:$A$185,0),MATCH(BK$4,'Data transformed'!$4:$4,0)-1),$O65),$P65)-$O65)/$Q65*100,"NA"))</f>
        <v>20</v>
      </c>
      <c r="BL65" s="104" t="n">
        <f aca="true">IF($L65="","",IF(ISNUMBER(OFFSET('Data transformed'!$A$4,MATCH($A65,'Data transformed'!$A$5:$A$185,0),MATCH(BL$4,'Data transformed'!$4:$4,0)-1)), (MIN(MAX(OFFSET('Data transformed'!$A$4,MATCH($A65,'Data transformed'!$A$5:$A$185,0),MATCH(BL$4,'Data transformed'!$4:$4,0)-1),$O65),$P65)-$O65)/$Q65*100,"NA"))</f>
        <v>80</v>
      </c>
      <c r="BM65" s="104" t="n">
        <f aca="true">IF($L65="","",IF(ISNUMBER(OFFSET('Data transformed'!$A$4,MATCH($A65,'Data transformed'!$A$5:$A$185,0),MATCH(BM$4,'Data transformed'!$4:$4,0)-1)), (MIN(MAX(OFFSET('Data transformed'!$A$4,MATCH($A65,'Data transformed'!$A$5:$A$185,0),MATCH(BM$4,'Data transformed'!$4:$4,0)-1),$O65),$P65)-$O65)/$Q65*100,"NA"))</f>
        <v>80</v>
      </c>
      <c r="BN65" s="104" t="str">
        <f aca="true">IF($L65="","",IF(ISNUMBER(OFFSET('Data transformed'!$A$4,MATCH($A65,'Data transformed'!$A$5:$A$185,0),MATCH(BN$4,'Data transformed'!$4:$4,0)-1)), (MIN(MAX(OFFSET('Data transformed'!$A$4,MATCH($A65,'Data transformed'!$A$5:$A$185,0),MATCH(BN$4,'Data transformed'!$4:$4,0)-1),$O65),$P65)-$O65)/$Q65*100,"NA"))</f>
        <v>NA</v>
      </c>
      <c r="BO65" s="104" t="n">
        <f aca="true">IF($L65="","",IF(ISNUMBER(OFFSET('Data transformed'!$A$4,MATCH($A65,'Data transformed'!$A$5:$A$185,0),MATCH(BO$4,'Data transformed'!$4:$4,0)-1)), (MIN(MAX(OFFSET('Data transformed'!$A$4,MATCH($A65,'Data transformed'!$A$5:$A$185,0),MATCH(BO$4,'Data transformed'!$4:$4,0)-1),$O65),$P65)-$O65)/$Q65*100,"NA"))</f>
        <v>100</v>
      </c>
      <c r="BP65" s="104" t="n">
        <f aca="true">IF($L65="","",IF(ISNUMBER(OFFSET('Data transformed'!$A$4,MATCH($A65,'Data transformed'!$A$5:$A$185,0),MATCH(BP$4,'Data transformed'!$4:$4,0)-1)), (MIN(MAX(OFFSET('Data transformed'!$A$4,MATCH($A65,'Data transformed'!$A$5:$A$185,0),MATCH(BP$4,'Data transformed'!$4:$4,0)-1),$O65),$P65)-$O65)/$Q65*100,"NA"))</f>
        <v>80</v>
      </c>
      <c r="BQ65" s="104" t="n">
        <f aca="true">IF($L65="","",IF(ISNUMBER(OFFSET('Data transformed'!$A$4,MATCH($A65,'Data transformed'!$A$5:$A$185,0),MATCH(BQ$4,'Data transformed'!$4:$4,0)-1)), (MIN(MAX(OFFSET('Data transformed'!$A$4,MATCH($A65,'Data transformed'!$A$5:$A$185,0),MATCH(BQ$4,'Data transformed'!$4:$4,0)-1),$O65),$P65)-$O65)/$Q65*100,"NA"))</f>
        <v>0</v>
      </c>
      <c r="BR65" s="104" t="n">
        <f aca="true">IF($L65="","",IF(ISNUMBER(OFFSET('Data transformed'!$A$4,MATCH($A65,'Data transformed'!$A$5:$A$185,0),MATCH(BR$4,'Data transformed'!$4:$4,0)-1)), (MIN(MAX(OFFSET('Data transformed'!$A$4,MATCH($A65,'Data transformed'!$A$5:$A$185,0),MATCH(BR$4,'Data transformed'!$4:$4,0)-1),$O65),$P65)-$O65)/$Q65*100,"NA"))</f>
        <v>40</v>
      </c>
      <c r="BS65" s="104" t="n">
        <f aca="true">IF($L65="","",IF(ISNUMBER(OFFSET('Data transformed'!$A$4,MATCH($A65,'Data transformed'!$A$5:$A$185,0),MATCH(BS$4,'Data transformed'!$4:$4,0)-1)), (MIN(MAX(OFFSET('Data transformed'!$A$4,MATCH($A65,'Data transformed'!$A$5:$A$185,0),MATCH(BS$4,'Data transformed'!$4:$4,0)-1),$O65),$P65)-$O65)/$Q65*100,"NA"))</f>
        <v>90</v>
      </c>
      <c r="BT65" s="104" t="n">
        <f aca="true">IF($L65="","",IF(ISNUMBER(OFFSET('Data transformed'!$A$4,MATCH($A65,'Data transformed'!$A$5:$A$185,0),MATCH(BT$4,'Data transformed'!$4:$4,0)-1)), (MIN(MAX(OFFSET('Data transformed'!$A$4,MATCH($A65,'Data transformed'!$A$5:$A$185,0),MATCH(BT$4,'Data transformed'!$4:$4,0)-1),$O65),$P65)-$O65)/$Q65*100,"NA"))</f>
        <v>80</v>
      </c>
      <c r="BU65" s="104" t="n">
        <f aca="true">IF($L65="","",IF(ISNUMBER(OFFSET('Data transformed'!$A$4,MATCH($A65,'Data transformed'!$A$5:$A$185,0),MATCH(BU$4,'Data transformed'!$4:$4,0)-1)), (MIN(MAX(OFFSET('Data transformed'!$A$4,MATCH($A65,'Data transformed'!$A$5:$A$185,0),MATCH(BU$4,'Data transformed'!$4:$4,0)-1),$O65),$P65)-$O65)/$Q65*100,"NA"))</f>
        <v>80</v>
      </c>
      <c r="BV65" s="104" t="n">
        <f aca="true">IF($L65="","",IF(ISNUMBER(OFFSET('Data transformed'!$A$4,MATCH($A65,'Data transformed'!$A$5:$A$185,0),MATCH(BV$4,'Data transformed'!$4:$4,0)-1)), (MIN(MAX(OFFSET('Data transformed'!$A$4,MATCH($A65,'Data transformed'!$A$5:$A$185,0),MATCH(BV$4,'Data transformed'!$4:$4,0)-1),$O65),$P65)-$O65)/$Q65*100,"NA"))</f>
        <v>40</v>
      </c>
      <c r="BW65" s="104" t="n">
        <f aca="true">IF($L65="","",IF(ISNUMBER(OFFSET('Data transformed'!$A$4,MATCH($A65,'Data transformed'!$A$5:$A$185,0),MATCH(BW$4,'Data transformed'!$4:$4,0)-1)), (MIN(MAX(OFFSET('Data transformed'!$A$4,MATCH($A65,'Data transformed'!$A$5:$A$185,0),MATCH(BW$4,'Data transformed'!$4:$4,0)-1),$O65),$P65)-$O65)/$Q65*100,"NA"))</f>
        <v>60</v>
      </c>
      <c r="BX65" s="104" t="n">
        <f aca="true">IF($L65="","",IF(ISNUMBER(OFFSET('Data transformed'!$A$4,MATCH($A65,'Data transformed'!$A$5:$A$185,0),MATCH(BX$4,'Data transformed'!$4:$4,0)-1)), (MIN(MAX(OFFSET('Data transformed'!$A$4,MATCH($A65,'Data transformed'!$A$5:$A$185,0),MATCH(BX$4,'Data transformed'!$4:$4,0)-1),$O65),$P65)-$O65)/$Q65*100,"NA"))</f>
        <v>20</v>
      </c>
      <c r="BY65" s="104" t="n">
        <f aca="true">IF($L65="","",IF(ISNUMBER(OFFSET('Data transformed'!$A$4,MATCH($A65,'Data transformed'!$A$5:$A$185,0),MATCH(BY$4,'Data transformed'!$4:$4,0)-1)), (MIN(MAX(OFFSET('Data transformed'!$A$4,MATCH($A65,'Data transformed'!$A$5:$A$185,0),MATCH(BY$4,'Data transformed'!$4:$4,0)-1),$O65),$P65)-$O65)/$Q65*100,"NA"))</f>
        <v>40</v>
      </c>
      <c r="BZ65" s="104" t="n">
        <f aca="true">IF($L65="","",IF(ISNUMBER(OFFSET('Data transformed'!$A$4,MATCH($A65,'Data transformed'!$A$5:$A$185,0),MATCH(BZ$4,'Data transformed'!$4:$4,0)-1)), (MIN(MAX(OFFSET('Data transformed'!$A$4,MATCH($A65,'Data transformed'!$A$5:$A$185,0),MATCH(BZ$4,'Data transformed'!$4:$4,0)-1),$O65),$P65)-$O65)/$Q65*100,"NA"))</f>
        <v>53.4</v>
      </c>
      <c r="CA65" s="104" t="n">
        <f aca="true">IF($L65="","",IF(ISNUMBER(OFFSET('Data transformed'!$A$4,MATCH($A65,'Data transformed'!$A$5:$A$185,0),MATCH(CA$4,'Data transformed'!$4:$4,0)-1)), (MIN(MAX(OFFSET('Data transformed'!$A$4,MATCH($A65,'Data transformed'!$A$5:$A$185,0),MATCH(CA$4,'Data transformed'!$4:$4,0)-1),$O65),$P65)-$O65)/$Q65*100,"NA"))</f>
        <v>0</v>
      </c>
      <c r="CB65" s="104" t="n">
        <f aca="true">IF($L65="","",IF(ISNUMBER(OFFSET('Data transformed'!$A$4,MATCH($A65,'Data transformed'!$A$5:$A$185,0),MATCH(CB$4,'Data transformed'!$4:$4,0)-1)), (MIN(MAX(OFFSET('Data transformed'!$A$4,MATCH($A65,'Data transformed'!$A$5:$A$185,0),MATCH(CB$4,'Data transformed'!$4:$4,0)-1),$O65),$P65)-$O65)/$Q65*100,"NA"))</f>
        <v>100</v>
      </c>
      <c r="CC65" s="104" t="n">
        <f aca="true">IF($L65="","",IF(ISNUMBER(OFFSET('Data transformed'!$A$4,MATCH($A65,'Data transformed'!$A$5:$A$185,0),MATCH(CC$4,'Data transformed'!$4:$4,0)-1)), (MIN(MAX(OFFSET('Data transformed'!$A$4,MATCH($A65,'Data transformed'!$A$5:$A$185,0),MATCH(CC$4,'Data transformed'!$4:$4,0)-1),$O65),$P65)-$O65)/$Q65*100,"NA"))</f>
        <v>80</v>
      </c>
      <c r="CD65" s="104" t="n">
        <f aca="true">IF($L65="","",IF(ISNUMBER(OFFSET('Data transformed'!$A$4,MATCH($A65,'Data transformed'!$A$5:$A$185,0),MATCH(CD$4,'Data transformed'!$4:$4,0)-1)), (MIN(MAX(OFFSET('Data transformed'!$A$4,MATCH($A65,'Data transformed'!$A$5:$A$185,0),MATCH(CD$4,'Data transformed'!$4:$4,0)-1),$O65),$P65)-$O65)/$Q65*100,"NA"))</f>
        <v>20</v>
      </c>
      <c r="CE65" s="104" t="n">
        <f aca="true">IF($L65="","",IF(ISNUMBER(OFFSET('Data transformed'!$A$4,MATCH($A65,'Data transformed'!$A$5:$A$185,0),MATCH(CE$4,'Data transformed'!$4:$4,0)-1)), (MIN(MAX(OFFSET('Data transformed'!$A$4,MATCH($A65,'Data transformed'!$A$5:$A$185,0),MATCH(CE$4,'Data transformed'!$4:$4,0)-1),$O65),$P65)-$O65)/$Q65*100,"NA"))</f>
        <v>50</v>
      </c>
      <c r="CF65" s="104" t="n">
        <f aca="true">IF($L65="","",IF(ISNUMBER(OFFSET('Data transformed'!$A$4,MATCH($A65,'Data transformed'!$A$5:$A$185,0),MATCH(CF$4,'Data transformed'!$4:$4,0)-1)), (MIN(MAX(OFFSET('Data transformed'!$A$4,MATCH($A65,'Data transformed'!$A$5:$A$185,0),MATCH(CF$4,'Data transformed'!$4:$4,0)-1),$O65),$P65)-$O65)/$Q65*100,"NA"))</f>
        <v>80</v>
      </c>
      <c r="CG65" s="104" t="n">
        <f aca="true">IF($L65="","",IF(ISNUMBER(OFFSET('Data transformed'!$A$4,MATCH($A65,'Data transformed'!$A$5:$A$185,0),MATCH(CG$4,'Data transformed'!$4:$4,0)-1)), (MIN(MAX(OFFSET('Data transformed'!$A$4,MATCH($A65,'Data transformed'!$A$5:$A$185,0),MATCH(CG$4,'Data transformed'!$4:$4,0)-1),$O65),$P65)-$O65)/$Q65*100,"NA"))</f>
        <v>0</v>
      </c>
      <c r="CH65" s="104" t="str">
        <f aca="true">IF($L65="","",IF(ISNUMBER(OFFSET('Data transformed'!$A$4,MATCH($A65,'Data transformed'!$A$5:$A$185,0),MATCH(CH$4,'Data transformed'!$4:$4,0)-1)), (MIN(MAX(OFFSET('Data transformed'!$A$4,MATCH($A65,'Data transformed'!$A$5:$A$185,0),MATCH(CH$4,'Data transformed'!$4:$4,0)-1),$O65),$P65)-$O65)/$Q65*100,"NA"))</f>
        <v>NA</v>
      </c>
      <c r="CI65" s="104" t="n">
        <f aca="true">IF($L65="","",IF(ISNUMBER(OFFSET('Data transformed'!$A$4,MATCH($A65,'Data transformed'!$A$5:$A$185,0),MATCH(CI$4,'Data transformed'!$4:$4,0)-1)), (MIN(MAX(OFFSET('Data transformed'!$A$4,MATCH($A65,'Data transformed'!$A$5:$A$185,0),MATCH(CI$4,'Data transformed'!$4:$4,0)-1),$O65),$P65)-$O65)/$Q65*100,"NA"))</f>
        <v>80</v>
      </c>
      <c r="CJ65" s="104" t="n">
        <f aca="true">IF($L65="","",IF(ISNUMBER(OFFSET('Data transformed'!$A$4,MATCH($A65,'Data transformed'!$A$5:$A$185,0),MATCH(CJ$4,'Data transformed'!$4:$4,0)-1)), (MIN(MAX(OFFSET('Data transformed'!$A$4,MATCH($A65,'Data transformed'!$A$5:$A$185,0),MATCH(CJ$4,'Data transformed'!$4:$4,0)-1),$O65),$P65)-$O65)/$Q65*100,"NA"))</f>
        <v>10</v>
      </c>
      <c r="CK65" s="104" t="n">
        <f aca="true">IF($L65="","",IF(ISNUMBER(OFFSET('Data transformed'!$A$4,MATCH($A65,'Data transformed'!$A$5:$A$185,0),MATCH(CK$4,'Data transformed'!$4:$4,0)-1)), (MIN(MAX(OFFSET('Data transformed'!$A$4,MATCH($A65,'Data transformed'!$A$5:$A$185,0),MATCH(CK$4,'Data transformed'!$4:$4,0)-1),$O65),$P65)-$O65)/$Q65*100,"NA"))</f>
        <v>80</v>
      </c>
      <c r="CL65" s="104" t="n">
        <f aca="true">IF($L65="","",IF(ISNUMBER(OFFSET('Data transformed'!$A$4,MATCH($A65,'Data transformed'!$A$5:$A$185,0),MATCH(CL$4,'Data transformed'!$4:$4,0)-1)), (MIN(MAX(OFFSET('Data transformed'!$A$4,MATCH($A65,'Data transformed'!$A$5:$A$185,0),MATCH(CL$4,'Data transformed'!$4:$4,0)-1),$O65),$P65)-$O65)/$Q65*100,"NA"))</f>
        <v>20</v>
      </c>
      <c r="CM65" s="104" t="n">
        <f aca="true">IF($L65="","",IF(ISNUMBER(OFFSET('Data transformed'!$A$4,MATCH($A65,'Data transformed'!$A$5:$A$185,0),MATCH(CM$4,'Data transformed'!$4:$4,0)-1)), (MIN(MAX(OFFSET('Data transformed'!$A$4,MATCH($A65,'Data transformed'!$A$5:$A$185,0),MATCH(CM$4,'Data transformed'!$4:$4,0)-1),$O65),$P65)-$O65)/$Q65*100,"NA"))</f>
        <v>80</v>
      </c>
      <c r="CN65" s="104" t="n">
        <f aca="true">IF($L65="","",IF(ISNUMBER(OFFSET('Data transformed'!$A$4,MATCH($A65,'Data transformed'!$A$5:$A$185,0),MATCH(CN$4,'Data transformed'!$4:$4,0)-1)), (MIN(MAX(OFFSET('Data transformed'!$A$4,MATCH($A65,'Data transformed'!$A$5:$A$185,0),MATCH(CN$4,'Data transformed'!$4:$4,0)-1),$O65),$P65)-$O65)/$Q65*100,"NA"))</f>
        <v>20</v>
      </c>
      <c r="CO65" s="104" t="n">
        <f aca="true">IF($L65="","",IF(ISNUMBER(OFFSET('Data transformed'!$A$4,MATCH($A65,'Data transformed'!$A$5:$A$185,0),MATCH(CO$4,'Data transformed'!$4:$4,0)-1)), (MIN(MAX(OFFSET('Data transformed'!$A$4,MATCH($A65,'Data transformed'!$A$5:$A$185,0),MATCH(CO$4,'Data transformed'!$4:$4,0)-1),$O65),$P65)-$O65)/$Q65*100,"NA"))</f>
        <v>40</v>
      </c>
      <c r="CP65" s="104" t="n">
        <f aca="true">IF($L65="","",IF(ISNUMBER(OFFSET('Data transformed'!$A$4,MATCH($A65,'Data transformed'!$A$5:$A$185,0),MATCH(CP$4,'Data transformed'!$4:$4,0)-1)), (MIN(MAX(OFFSET('Data transformed'!$A$4,MATCH($A65,'Data transformed'!$A$5:$A$185,0),MATCH(CP$4,'Data transformed'!$4:$4,0)-1),$O65),$P65)-$O65)/$Q65*100,"NA"))</f>
        <v>80</v>
      </c>
      <c r="CQ65" s="104" t="n">
        <f aca="true">IF($L65="","",IF(ISNUMBER(OFFSET('Data transformed'!$A$4,MATCH($A65,'Data transformed'!$A$5:$A$185,0),MATCH(CQ$4,'Data transformed'!$4:$4,0)-1)), (MIN(MAX(OFFSET('Data transformed'!$A$4,MATCH($A65,'Data transformed'!$A$5:$A$185,0),MATCH(CQ$4,'Data transformed'!$4:$4,0)-1),$O65),$P65)-$O65)/$Q65*100,"NA"))</f>
        <v>80</v>
      </c>
      <c r="CR65" s="104" t="n">
        <f aca="true">IF($L65="","",IF(ISNUMBER(OFFSET('Data transformed'!$A$4,MATCH($A65,'Data transformed'!$A$5:$A$185,0),MATCH(CR$4,'Data transformed'!$4:$4,0)-1)), (MIN(MAX(OFFSET('Data transformed'!$A$4,MATCH($A65,'Data transformed'!$A$5:$A$185,0),MATCH(CR$4,'Data transformed'!$4:$4,0)-1),$O65),$P65)-$O65)/$Q65*100,"NA"))</f>
        <v>80</v>
      </c>
      <c r="CS65" s="104" t="n">
        <f aca="true">IF($L65="","",IF(ISNUMBER(OFFSET('Data transformed'!$A$4,MATCH($A65,'Data transformed'!$A$5:$A$185,0),MATCH(CS$4,'Data transformed'!$4:$4,0)-1)), (MIN(MAX(OFFSET('Data transformed'!$A$4,MATCH($A65,'Data transformed'!$A$5:$A$185,0),MATCH(CS$4,'Data transformed'!$4:$4,0)-1),$O65),$P65)-$O65)/$Q65*100,"NA"))</f>
        <v>40</v>
      </c>
      <c r="CT65" s="104" t="n">
        <f aca="true">IF($L65="","",IF(ISNUMBER(OFFSET('Data transformed'!$A$4,MATCH($A65,'Data transformed'!$A$5:$A$185,0),MATCH(CT$4,'Data transformed'!$4:$4,0)-1)), (MIN(MAX(OFFSET('Data transformed'!$A$4,MATCH($A65,'Data transformed'!$A$5:$A$185,0),MATCH(CT$4,'Data transformed'!$4:$4,0)-1),$O65),$P65)-$O65)/$Q65*100,"NA"))</f>
        <v>100</v>
      </c>
      <c r="CU65" s="104" t="n">
        <f aca="true">IF($L65="","",IF(ISNUMBER(OFFSET('Data transformed'!$A$4,MATCH($A65,'Data transformed'!$A$5:$A$185,0),MATCH(CU$4,'Data transformed'!$4:$4,0)-1)), (MIN(MAX(OFFSET('Data transformed'!$A$4,MATCH($A65,'Data transformed'!$A$5:$A$185,0),MATCH(CU$4,'Data transformed'!$4:$4,0)-1),$O65),$P65)-$O65)/$Q65*100,"NA"))</f>
        <v>20</v>
      </c>
      <c r="CV65" s="104" t="str">
        <f aca="true">IF($L65="","",IF(ISNUMBER(OFFSET('Data transformed'!$A$4,MATCH($A65,'Data transformed'!$A$5:$A$185,0),MATCH(CV$4,'Data transformed'!$4:$4,0)-1)), (MIN(MAX(OFFSET('Data transformed'!$A$4,MATCH($A65,'Data transformed'!$A$5:$A$185,0),MATCH(CV$4,'Data transformed'!$4:$4,0)-1),$O65),$P65)-$O65)/$Q65*100,"NA"))</f>
        <v>NA</v>
      </c>
      <c r="CW65" s="104" t="n">
        <f aca="true">IF($L65="","",IF(ISNUMBER(OFFSET('Data transformed'!$A$4,MATCH($A65,'Data transformed'!$A$5:$A$185,0),MATCH(CW$4,'Data transformed'!$4:$4,0)-1)), (MIN(MAX(OFFSET('Data transformed'!$A$4,MATCH($A65,'Data transformed'!$A$5:$A$185,0),MATCH(CW$4,'Data transformed'!$4:$4,0)-1),$O65),$P65)-$O65)/$Q65*100,"NA"))</f>
        <v>80</v>
      </c>
    </row>
    <row r="66" s="103" customFormat="true" ht="15.5" hidden="false" customHeight="false" outlineLevel="0" collapsed="false">
      <c r="A66" s="107" t="n">
        <v>2320</v>
      </c>
      <c r="B66" s="107" t="n">
        <v>3</v>
      </c>
      <c r="C66" s="103" t="str">
        <f aca="true">IF(ISBLANK(OFFSET('outliers treatment'!$A$3,MATCH($A66,'outliers treatment'!$A$4:$A$154,0),MATCH(C$4,'outliers treatment'!$4:$4,0)-1)),"",OFFSET('outliers treatment'!$A$3,MATCH($A66,'outliers treatment'!$A$4:$A$154,0),MATCH(C$4,'outliers treatment'!$4:$4,0)-1))</f>
        <v>Cost and time of redress in courts</v>
      </c>
      <c r="D66" s="103" t="str">
        <f aca="true">IF(ISBLANK(OFFSET('outliers treatment'!$A$3,MATCH($A66,'outliers treatment'!$A$4:$A$154,0),MATCH(D$4,'outliers treatment'!$4:$4,0)-1)),"",OFFSET('outliers treatment'!$A$3,MATCH($A66,'outliers treatment'!$A$4:$A$154,0),MATCH(D$4,'outliers treatment'!$4:$4,0)-1))</f>
        <v/>
      </c>
      <c r="E66" s="103" t="str">
        <f aca="true">IF(ISBLANK(OFFSET('outliers treatment'!$A$3,MATCH($A66,'outliers treatment'!$A$4:$A$154,0),MATCH(E$4,'outliers treatment'!$4:$4,0)-1)),"",OFFSET('outliers treatment'!$A$3,MATCH($A66,'outliers treatment'!$A$4:$A$154,0),MATCH(E$4,'outliers treatment'!$4:$4,0)-1))</f>
        <v/>
      </c>
      <c r="F66" s="103" t="str">
        <f aca="true">IF(ISBLANK(OFFSET('outliers treatment'!$A$3,MATCH($A66,'outliers treatment'!$A$4:$A$154,0),MATCH(F$4,'outliers treatment'!$4:$4,0)-1)),"",OFFSET('outliers treatment'!$A$3,MATCH($A66,'outliers treatment'!$A$4:$A$154,0),MATCH(F$4,'outliers treatment'!$4:$4,0)-1))</f>
        <v/>
      </c>
      <c r="G66" s="103" t="str">
        <f aca="true">IF(ISBLANK(OFFSET('outliers treatment'!$A$3,MATCH($A66,'outliers treatment'!$A$4:$A$154,0),MATCH(G$4,'outliers treatment'!$4:$4,0)-1)),"",OFFSET('outliers treatment'!$A$3,MATCH($A66,'outliers treatment'!$A$4:$A$154,0),MATCH(G$4,'outliers treatment'!$4:$4,0)-1))</f>
        <v/>
      </c>
      <c r="H66" s="103" t="str">
        <f aca="true">IF(ISBLANK(OFFSET('outliers treatment'!$A$3,MATCH($A66,'outliers treatment'!$A$4:$A$154,0),MATCH(H$4,'outliers treatment'!$4:$4,0)-1)),"",OFFSET('outliers treatment'!$A$3,MATCH($A66,'outliers treatment'!$A$4:$A$154,0),MATCH(H$4,'outliers treatment'!$4:$4,0)-1))</f>
        <v/>
      </c>
      <c r="I66" s="103" t="str">
        <f aca="true">IF(ISBLANK(OFFSET('outliers treatment'!$A$3,MATCH($A66,'outliers treatment'!$A$4:$A$154,0),MATCH(I$4,'outliers treatment'!$4:$4,0)-1)),"",OFFSET('outliers treatment'!$A$3,MATCH($A66,'outliers treatment'!$A$4:$A$154,0),MATCH(I$4,'outliers treatment'!$4:$4,0)-1))</f>
        <v/>
      </c>
      <c r="J66" s="104" t="n">
        <f aca="false" t="array" ref="J66:J66">MIN(IF(ISNUMBER(V66:CW66),V66:CW66))</f>
        <v>0</v>
      </c>
      <c r="K66" s="103" t="n">
        <f aca="false" t="array" ref="K66:K66">MAX(IF(ISNUMBER(V66:CW66),V66:CW66))</f>
        <v>74.9344604243398</v>
      </c>
      <c r="L66" s="103" t="e">
        <f aca="true">IF(ISBLANK(OFFSET('outliers treatment'!$A$3,MATCH($A66,'outliers treatment'!$A$4:$A$154,0),MATCH(L$4,'outliers treatment'!$4:$4,0)-1)),"",OFFSET('outliers treatment'!$A$3,MATCH($A66,'outliers treatment'!$A$4:$A$154,0),MATCH(L$4,'outliers treatment'!$4:$4,0)-1))</f>
        <v>#N/A</v>
      </c>
      <c r="M66" s="103" t="e">
        <f aca="true">IF(ISBLANK(OFFSET('outliers treatment'!$A$3,MATCH($A66,'outliers treatment'!$A$4:$A$154,0),MATCH(M$4,'outliers treatment'!$4:$4,0)-1)),"",OFFSET('outliers treatment'!$A$3,MATCH($A66,'outliers treatment'!$A$4:$A$154,0),MATCH(M$4,'outliers treatment'!$4:$4,0)-1))</f>
        <v>#N/A</v>
      </c>
      <c r="N66" s="103" t="str">
        <f aca="true">IF(ISBLANK(OFFSET('outliers treatment'!$A$3,MATCH($A66,'outliers treatment'!$A$4:$A$154,0),MATCH(N$4,'outliers treatment'!$4:$4,0)-1)),"",OFFSET('outliers treatment'!$A$3,MATCH($A66,'outliers treatment'!$A$4:$A$154,0),MATCH(N$4,'outliers treatment'!$4:$4,0)-1))</f>
        <v/>
      </c>
      <c r="O66" s="103" t="str">
        <f aca="true">IF(ISBLANK(OFFSET('outliers treatment'!$A$3,MATCH($A66,'outliers treatment'!$A$4:$A$154,0),MATCH(O$4,'outliers treatment'!$4:$4,0)-1)),"",OFFSET('outliers treatment'!$A$3,MATCH($A66,'outliers treatment'!$A$4:$A$154,0),MATCH(O$4,'outliers treatment'!$4:$4,0)-1))</f>
        <v/>
      </c>
      <c r="P66" s="103" t="str">
        <f aca="true">IF(ISBLANK(OFFSET('outliers treatment'!$A$3,MATCH($A66,'outliers treatment'!$A$4:$A$154,0),MATCH(P$4,'outliers treatment'!$4:$4,0)-1)),"",OFFSET('outliers treatment'!$A$3,MATCH($A66,'outliers treatment'!$A$4:$A$154,0),MATCH(P$4,'outliers treatment'!$4:$4,0)-1))</f>
        <v/>
      </c>
      <c r="Q66" s="103" t="str">
        <f aca="false">IFERROR(P66-O66,"")</f>
        <v/>
      </c>
      <c r="R66" s="105" t="n">
        <f aca="false" t="array" ref="R66:R66">IFERROR(SKEW(IF(ISNUMBER(V66:CW66),V66:CW66,"")),"")</f>
        <v>-0.721107962855971</v>
      </c>
      <c r="S66" s="103" t="n">
        <v>1</v>
      </c>
      <c r="T66" s="103" t="n">
        <v>1</v>
      </c>
      <c r="U66" s="106" t="str">
        <f aca="false" t="array" ref="U66:U66">IF(B66&lt;4,"",1-IFERROR(SUM(ISNUMBER(V66:CW66)*(1-$V$3:$CW$3))/COUNTIF($V$3:$CW$3,0),0))</f>
        <v/>
      </c>
      <c r="V66" s="104" t="n">
        <f aca="false" t="array" ref="V66:V66">SUM(IF(ISNUMBER(V67:V68),$T67:$T68*V67:V68,0))/SUM(IF(ISNUMBER(V67:V68),$T67:$T68,0))</f>
        <v>46.7476246409076</v>
      </c>
      <c r="W66" s="104" t="n">
        <f aca="false" t="array" ref="W66:W66">SUM(IF(ISNUMBER(W67:W68),$T67:$T68*W67:W68,0))/SUM(IF(ISNUMBER(W67:W68),$T67:$T68,0))</f>
        <v>61.6886750648377</v>
      </c>
      <c r="X66" s="104" t="n">
        <f aca="false" t="array" ref="X66:X66">SUM(IF(ISNUMBER(X67:X68),$T67:$T68*X67:X68,0))/SUM(IF(ISNUMBER(X67:X68),$T67:$T68,0))</f>
        <v>64.3179217637677</v>
      </c>
      <c r="Y66" s="104" t="n">
        <f aca="false" t="array" ref="Y66:Y66">SUM(IF(ISNUMBER(Y67:Y68),$T67:$T68*Y67:Y68,0))/SUM(IF(ISNUMBER(Y67:Y68),$T67:$T68,0))</f>
        <v>63.9719183310494</v>
      </c>
      <c r="Z66" s="104" t="n">
        <f aca="false" t="array" ref="Z66:Z66">SUM(IF(ISNUMBER(Z67:Z68),$T67:$T68*Z67:Z68,0))/SUM(IF(ISNUMBER(Z67:Z68),$T67:$T68,0))</f>
        <v>0</v>
      </c>
      <c r="AA66" s="104" t="n">
        <f aca="false" t="array" ref="AA66:AA66">SUM(IF(ISNUMBER(AA67:AA68),$T67:$T68*AA67:AA68,0))/SUM(IF(ISNUMBER(AA67:AA68),$T67:$T68,0))</f>
        <v>66.4450840955273</v>
      </c>
      <c r="AB66" s="104" t="n">
        <f aca="false" t="array" ref="AB66:AB66">SUM(IF(ISNUMBER(AB67:AB68),$T67:$T68*AB67:AB68,0))/SUM(IF(ISNUMBER(AB67:AB68),$T67:$T68,0))</f>
        <v>52.3358835910907</v>
      </c>
      <c r="AC66" s="104" t="n">
        <f aca="false" t="array" ref="AC66:AC66">SUM(IF(ISNUMBER(AC67:AC68),$T67:$T68*AC67:AC68,0))/SUM(IF(ISNUMBER(AC67:AC68),$T67:$T68,0))</f>
        <v>49.1777676101331</v>
      </c>
      <c r="AD66" s="104" t="n">
        <f aca="false" t="array" ref="AD66:AD66">SUM(IF(ISNUMBER(AD67:AD68),$T67:$T68*AD67:AD68,0))/SUM(IF(ISNUMBER(AD67:AD68),$T67:$T68,0))</f>
        <v>55.7595723822488</v>
      </c>
      <c r="AE66" s="104" t="n">
        <f aca="false" t="array" ref="AE66:AE66">SUM(IF(ISNUMBER(AE67:AE68),$T67:$T68*AE67:AE68,0))/SUM(IF(ISNUMBER(AE67:AE68),$T67:$T68,0))</f>
        <v>56.3026308401358</v>
      </c>
      <c r="AF66" s="104" t="n">
        <f aca="false" t="array" ref="AF66:AF66">SUM(IF(ISNUMBER(AF67:AF68),$T67:$T68*AF67:AF68,0))/SUM(IF(ISNUMBER(AF67:AF68),$T67:$T68,0))</f>
        <v>65.937991783936</v>
      </c>
      <c r="AG66" s="104" t="n">
        <f aca="false" t="array" ref="AG66:AG66">SUM(IF(ISNUMBER(AG67:AG68),$T67:$T68*AG67:AG68,0))/SUM(IF(ISNUMBER(AG67:AG68),$T67:$T68,0))</f>
        <v>15.9623486045287</v>
      </c>
      <c r="AH66" s="104" t="n">
        <f aca="false" t="array" ref="AH66:AH66">SUM(IF(ISNUMBER(AH67:AH68),$T67:$T68*AH67:AH68,0))/SUM(IF(ISNUMBER(AH67:AH68),$T67:$T68,0))</f>
        <v>18.5398655139289</v>
      </c>
      <c r="AI66" s="104" t="n">
        <f aca="false" t="array" ref="AI66:AI66">SUM(IF(ISNUMBER(AI67:AI68),$T67:$T68*AI67:AI68,0))/SUM(IF(ISNUMBER(AI67:AI68),$T67:$T68,0))</f>
        <v>64.3491834774256</v>
      </c>
      <c r="AJ66" s="104" t="n">
        <f aca="false" t="array" ref="AJ66:AJ66">SUM(IF(ISNUMBER(AJ67:AJ68),$T67:$T68*AJ67:AJ68,0))/SUM(IF(ISNUMBER(AJ67:AJ68),$T67:$T68,0))</f>
        <v>48.7836575597956</v>
      </c>
      <c r="AK66" s="104" t="n">
        <f aca="false" t="array" ref="AK66:AK66">SUM(IF(ISNUMBER(AK67:AK68),$T67:$T68*AK67:AK68,0))/SUM(IF(ISNUMBER(AK67:AK68),$T67:$T68,0))</f>
        <v>49.8427619268749</v>
      </c>
      <c r="AL66" s="104" t="n">
        <f aca="false" t="array" ref="AL66:AL66">SUM(IF(ISNUMBER(AL67:AL68),$T67:$T68*AL67:AL68,0))/SUM(IF(ISNUMBER(AL67:AL68),$T67:$T68,0))</f>
        <v>67.5881094706299</v>
      </c>
      <c r="AM66" s="104" t="n">
        <f aca="false" t="array" ref="AM66:AM66">SUM(IF(ISNUMBER(AM67:AM68),$T67:$T68*AM67:AM68,0))/SUM(IF(ISNUMBER(AM67:AM68),$T67:$T68,0))</f>
        <v>59.4072528693245</v>
      </c>
      <c r="AN66" s="104" t="n">
        <f aca="false" t="array" ref="AN66:AN66">SUM(IF(ISNUMBER(AN67:AN68),$T67:$T68*AN67:AN68,0))/SUM(IF(ISNUMBER(AN67:AN68),$T67:$T68,0))</f>
        <v>40.4670553135049</v>
      </c>
      <c r="AO66" s="104" t="n">
        <f aca="false" t="array" ref="AO66:AO66">SUM(IF(ISNUMBER(AO67:AO68),$T67:$T68*AO67:AO68,0))/SUM(IF(ISNUMBER(AO67:AO68),$T67:$T68,0))</f>
        <v>57.0303762180307</v>
      </c>
      <c r="AP66" s="104" t="n">
        <f aca="false" t="array" ref="AP66:AP66">SUM(IF(ISNUMBER(AP67:AP68),$T67:$T68*AP67:AP68,0))/SUM(IF(ISNUMBER(AP67:AP68),$T67:$T68,0))</f>
        <v>54.6603285818564</v>
      </c>
      <c r="AQ66" s="104" t="n">
        <f aca="false" t="array" ref="AQ66:AQ66">SUM(IF(ISNUMBER(AQ67:AQ68),$T67:$T68*AQ67:AQ68,0))/SUM(IF(ISNUMBER(AQ67:AQ68),$T67:$T68,0))</f>
        <v>64.60876192991</v>
      </c>
      <c r="AR66" s="104" t="n">
        <f aca="false" t="array" ref="AR66:AR66">SUM(IF(ISNUMBER(AR67:AR68),$T67:$T68*AR67:AR68,0))/SUM(IF(ISNUMBER(AR67:AR68),$T67:$T68,0))</f>
        <v>66.227617902946</v>
      </c>
      <c r="AS66" s="104" t="n">
        <f aca="false" t="array" ref="AS66:AS66">SUM(IF(ISNUMBER(AS67:AS68),$T67:$T68*AS67:AS68,0))/SUM(IF(ISNUMBER(AS67:AS68),$T67:$T68,0))</f>
        <v>43.1843963074757</v>
      </c>
      <c r="AT66" s="104" t="n">
        <f aca="false" t="array" ref="AT66:AT66">SUM(IF(ISNUMBER(AT67:AT68),$T67:$T68*AT67:AT68,0))/SUM(IF(ISNUMBER(AT67:AT68),$T67:$T68,0))</f>
        <v>66.0754067437283</v>
      </c>
      <c r="AU66" s="104" t="n">
        <f aca="false" t="array" ref="AU66:AU66">SUM(IF(ISNUMBER(AU67:AU68),$T67:$T68*AU67:AU68,0))/SUM(IF(ISNUMBER(AU67:AU68),$T67:$T68,0))</f>
        <v>39.1533045604163</v>
      </c>
      <c r="AV66" s="104" t="n">
        <f aca="false" t="array" ref="AV66:AV66">SUM(IF(ISNUMBER(AV67:AV68),$T67:$T68*AV67:AV68,0))/SUM(IF(ISNUMBER(AV67:AV68),$T67:$T68,0))</f>
        <v>53.7712666912511</v>
      </c>
      <c r="AW66" s="104" t="n">
        <f aca="false" t="array" ref="AW66:AW66">SUM(IF(ISNUMBER(AW67:AW68),$T67:$T68*AW67:AW68,0))/SUM(IF(ISNUMBER(AW67:AW68),$T67:$T68,0))</f>
        <v>43.1432704608675</v>
      </c>
      <c r="AX66" s="104" t="n">
        <f aca="false" t="array" ref="AX66:AX66">SUM(IF(ISNUMBER(AX67:AX68),$T67:$T68*AX67:AX68,0))/SUM(IF(ISNUMBER(AX67:AX68),$T67:$T68,0))</f>
        <v>41.0182516810759</v>
      </c>
      <c r="AY66" s="104" t="n">
        <f aca="false" t="array" ref="AY66:AY66">SUM(IF(ISNUMBER(AY67:AY68),$T67:$T68*AY67:AY68,0))/SUM(IF(ISNUMBER(AY67:AY68),$T67:$T68,0))</f>
        <v>53.3253320039517</v>
      </c>
      <c r="AZ66" s="104" t="n">
        <f aca="false" t="array" ref="AZ66:AZ66">SUM(IF(ISNUMBER(AZ67:AZ68),$T67:$T68*AZ67:AZ68,0))/SUM(IF(ISNUMBER(AZ67:AZ68),$T67:$T68,0))</f>
        <v>62.8438409112638</v>
      </c>
      <c r="BA66" s="104" t="n">
        <f aca="false" t="array" ref="BA66:BA66">SUM(IF(ISNUMBER(BA67:BA68),$T67:$T68*BA67:BA68,0))/SUM(IF(ISNUMBER(BA67:BA68),$T67:$T68,0))</f>
        <v>21.4125855713533</v>
      </c>
      <c r="BB66" s="104" t="n">
        <f aca="false" t="array" ref="BB66:BB66">SUM(IF(ISNUMBER(BB67:BB68),$T67:$T68*BB67:BB68,0))/SUM(IF(ISNUMBER(BB67:BB68),$T67:$T68,0))</f>
        <v>32.7569644572526</v>
      </c>
      <c r="BC66" s="104" t="n">
        <f aca="false" t="array" ref="BC66:BC66">SUM(IF(ISNUMBER(BC67:BC68),$T67:$T68*BC67:BC68,0))/SUM(IF(ISNUMBER(BC67:BC68),$T67:$T68,0))</f>
        <v>74.9344604243398</v>
      </c>
      <c r="BD66" s="104" t="n">
        <f aca="false" t="array" ref="BD66:BD66">SUM(IF(ISNUMBER(BD67:BD68),$T67:$T68*BD67:BD68,0))/SUM(IF(ISNUMBER(BD67:BD68),$T67:$T68,0))</f>
        <v>38.5572832963808</v>
      </c>
      <c r="BE66" s="104" t="n">
        <f aca="false" t="array" ref="BE66:BE66">SUM(IF(ISNUMBER(BE67:BE68),$T67:$T68*BE67:BE68,0))/SUM(IF(ISNUMBER(BE67:BE68),$T67:$T68,0))</f>
        <v>31.8552878581629</v>
      </c>
      <c r="BF66" s="104" t="n">
        <f aca="false" t="array" ref="BF66:BF66">SUM(IF(ISNUMBER(BF67:BF68),$T67:$T68*BF67:BF68,0))/SUM(IF(ISNUMBER(BF67:BF68),$T67:$T68,0))</f>
        <v>62.6023972878187</v>
      </c>
      <c r="BG66" s="104" t="n">
        <f aca="false" t="array" ref="BG66:BG66">SUM(IF(ISNUMBER(BG67:BG68),$T67:$T68*BG67:BG68,0))/SUM(IF(ISNUMBER(BG67:BG68),$T67:$T68,0))</f>
        <v>42.1624721338244</v>
      </c>
      <c r="BH66" s="104" t="n">
        <f aca="false" t="array" ref="BH66:BH66">SUM(IF(ISNUMBER(BH67:BH68),$T67:$T68*BH67:BH68,0))/SUM(IF(ISNUMBER(BH67:BH68),$T67:$T68,0))</f>
        <v>74.7240508807153</v>
      </c>
      <c r="BI66" s="104" t="n">
        <f aca="false" t="array" ref="BI66:BI66">SUM(IF(ISNUMBER(BI67:BI68),$T67:$T68*BI67:BI68,0))/SUM(IF(ISNUMBER(BI67:BI68),$T67:$T68,0))</f>
        <v>45.9888451831921</v>
      </c>
      <c r="BJ66" s="104" t="n">
        <f aca="false" t="array" ref="BJ66:BJ66">SUM(IF(ISNUMBER(BJ67:BJ68),$T67:$T68*BJ67:BJ68,0))/SUM(IF(ISNUMBER(BJ67:BJ68),$T67:$T68,0))</f>
        <v>53.8807585669995</v>
      </c>
      <c r="BK66" s="104" t="n">
        <f aca="false" t="array" ref="BK66:BK66">SUM(IF(ISNUMBER(BK67:BK68),$T67:$T68*BK67:BK68,0))/SUM(IF(ISNUMBER(BK67:BK68),$T67:$T68,0))</f>
        <v>28.2831059271299</v>
      </c>
      <c r="BL66" s="104" t="n">
        <f aca="false" t="array" ref="BL66:BL66">SUM(IF(ISNUMBER(BL67:BL68),$T67:$T68*BL67:BL68,0))/SUM(IF(ISNUMBER(BL67:BL68),$T67:$T68,0))</f>
        <v>60.609766553912</v>
      </c>
      <c r="BM66" s="104" t="n">
        <f aca="false" t="array" ref="BM66:BM66">SUM(IF(ISNUMBER(BM67:BM68),$T67:$T68*BM67:BM68,0))/SUM(IF(ISNUMBER(BM67:BM68),$T67:$T68,0))</f>
        <v>14.5454038451908</v>
      </c>
      <c r="BN66" s="104" t="n">
        <f aca="false" t="array" ref="BN66:BN66">SUM(IF(ISNUMBER(BN67:BN68),$T67:$T68*BN67:BN68,0))/SUM(IF(ISNUMBER(BN67:BN68),$T67:$T68,0))</f>
        <v>18.3455231253215</v>
      </c>
      <c r="BO66" s="104" t="n">
        <f aca="false" t="array" ref="BO66:BO66">SUM(IF(ISNUMBER(BO67:BO68),$T67:$T68*BO67:BO68,0))/SUM(IF(ISNUMBER(BO67:BO68),$T67:$T68,0))</f>
        <v>57.6425594845156</v>
      </c>
      <c r="BP66" s="104" t="n">
        <f aca="false" t="array" ref="BP66:BP66">SUM(IF(ISNUMBER(BP67:BP68),$T67:$T68*BP67:BP68,0))/SUM(IF(ISNUMBER(BP67:BP68),$T67:$T68,0))</f>
        <v>46.962055715658</v>
      </c>
      <c r="BQ66" s="104" t="n">
        <f aca="false" t="array" ref="BQ66:BQ66">SUM(IF(ISNUMBER(BQ67:BQ68),$T67:$T68*BQ67:BQ68,0))/SUM(IF(ISNUMBER(BQ67:BQ68),$T67:$T68,0))</f>
        <v>48.057809130545</v>
      </c>
      <c r="BR66" s="104" t="n">
        <f aca="false" t="array" ref="BR66:BR66">SUM(IF(ISNUMBER(BR67:BR68),$T67:$T68*BR67:BR68,0))/SUM(IF(ISNUMBER(BR67:BR68),$T67:$T68,0))</f>
        <v>34.0258523749038</v>
      </c>
      <c r="BS66" s="104" t="n">
        <f aca="false" t="array" ref="BS66:BS66">SUM(IF(ISNUMBER(BS67:BS68),$T67:$T68*BS67:BS68,0))/SUM(IF(ISNUMBER(BS67:BS68),$T67:$T68,0))</f>
        <v>46.6860117489411</v>
      </c>
      <c r="BT66" s="104" t="n">
        <f aca="false" t="array" ref="BT66:BT66">SUM(IF(ISNUMBER(BT67:BT68),$T67:$T68*BT67:BT68,0))/SUM(IF(ISNUMBER(BT67:BT68),$T67:$T68,0))</f>
        <v>58.0673242249447</v>
      </c>
      <c r="BU66" s="104" t="n">
        <f aca="false" t="array" ref="BU66:BU66">SUM(IF(ISNUMBER(BU67:BU68),$T67:$T68*BU67:BU68,0))/SUM(IF(ISNUMBER(BU67:BU68),$T67:$T68,0))</f>
        <v>74.5175111123252</v>
      </c>
      <c r="BV66" s="104" t="n">
        <f aca="false" t="array" ref="BV66:BV66">SUM(IF(ISNUMBER(BV67:BV68),$T67:$T68*BV67:BV68,0))/SUM(IF(ISNUMBER(BV67:BV68),$T67:$T68,0))</f>
        <v>62.7435302669538</v>
      </c>
      <c r="BW66" s="104" t="n">
        <f aca="false" t="array" ref="BW66:BW66">SUM(IF(ISNUMBER(BW67:BW68),$T67:$T68*BW67:BW68,0))/SUM(IF(ISNUMBER(BW67:BW68),$T67:$T68,0))</f>
        <v>46.667801041956</v>
      </c>
      <c r="BX66" s="104" t="n">
        <f aca="false" t="array" ref="BX66:BX66">SUM(IF(ISNUMBER(BX67:BX68),$T67:$T68*BX67:BX68,0))/SUM(IF(ISNUMBER(BX67:BX68),$T67:$T68,0))</f>
        <v>37.2556730146156</v>
      </c>
      <c r="BY66" s="104" t="n">
        <f aca="false" t="array" ref="BY66:BY66">SUM(IF(ISNUMBER(BY67:BY68),$T67:$T68*BY67:BY68,0))/SUM(IF(ISNUMBER(BY67:BY68),$T67:$T68,0))</f>
        <v>42.3965555965297</v>
      </c>
      <c r="BZ66" s="104" t="n">
        <f aca="false" t="array" ref="BZ66:BZ66">SUM(IF(ISNUMBER(BZ67:BZ68),$T67:$T68*BZ67:BZ68,0))/SUM(IF(ISNUMBER(BZ67:BZ68),$T67:$T68,0))</f>
        <v>39.4512772534612</v>
      </c>
      <c r="CA66" s="104" t="n">
        <f aca="false" t="array" ref="CA66:CA66">SUM(IF(ISNUMBER(CA67:CA68),$T67:$T68*CA67:CA68,0))/SUM(IF(ISNUMBER(CA67:CA68),$T67:$T68,0))</f>
        <v>16.4626119010005</v>
      </c>
      <c r="CB66" s="104" t="n">
        <f aca="false" t="array" ref="CB66:CB66">SUM(IF(ISNUMBER(CB67:CB68),$T67:$T68*CB67:CB68,0))/SUM(IF(ISNUMBER(CB67:CB68),$T67:$T68,0))</f>
        <v>57.8877211273035</v>
      </c>
      <c r="CC66" s="104" t="n">
        <f aca="false" t="array" ref="CC66:CC66">SUM(IF(ISNUMBER(CC67:CC68),$T67:$T68*CC67:CC68,0))/SUM(IF(ISNUMBER(CC67:CC68),$T67:$T68,0))</f>
        <v>58.1579983701417</v>
      </c>
      <c r="CD66" s="104" t="n">
        <f aca="false" t="array" ref="CD66:CD66">SUM(IF(ISNUMBER(CD67:CD68),$T67:$T68*CD67:CD68,0))/SUM(IF(ISNUMBER(CD67:CD68),$T67:$T68,0))</f>
        <v>56.2948154117213</v>
      </c>
      <c r="CE66" s="104" t="n">
        <f aca="false" t="array" ref="CE66:CE66">SUM(IF(ISNUMBER(CE67:CE68),$T67:$T68*CE67:CE68,0))/SUM(IF(ISNUMBER(CE67:CE68),$T67:$T68,0))</f>
        <v>69.8362212479494</v>
      </c>
      <c r="CF66" s="104" t="n">
        <f aca="false" t="array" ref="CF66:CF66">SUM(IF(ISNUMBER(CF67:CF68),$T67:$T68*CF67:CF68,0))/SUM(IF(ISNUMBER(CF67:CF68),$T67:$T68,0))</f>
        <v>26.4479219306992</v>
      </c>
      <c r="CG66" s="104" t="n">
        <f aca="false" t="array" ref="CG66:CG66">SUM(IF(ISNUMBER(CG67:CG68),$T67:$T68*CG67:CG68,0))/SUM(IF(ISNUMBER(CG67:CG68),$T67:$T68,0))</f>
        <v>54.2122693120754</v>
      </c>
      <c r="CH66" s="104" t="n">
        <f aca="false" t="array" ref="CH66:CH66">SUM(IF(ISNUMBER(CH67:CH68),$T67:$T68*CH67:CH68,0))/SUM(IF(ISNUMBER(CH67:CH68),$T67:$T68,0))</f>
        <v>42.478807289746</v>
      </c>
      <c r="CI66" s="104" t="n">
        <f aca="false" t="array" ref="CI66:CI66">SUM(IF(ISNUMBER(CI67:CI68),$T67:$T68*CI67:CI68,0))/SUM(IF(ISNUMBER(CI67:CI68),$T67:$T68,0))</f>
        <v>65.4575326313106</v>
      </c>
      <c r="CJ66" s="104" t="n">
        <f aca="false" t="array" ref="CJ66:CJ66">SUM(IF(ISNUMBER(CJ67:CJ68),$T67:$T68*CJ67:CJ68,0))/SUM(IF(ISNUMBER(CJ67:CJ68),$T67:$T68,0))</f>
        <v>40.1420700717654</v>
      </c>
      <c r="CK66" s="104" t="n">
        <f aca="false" t="array" ref="CK66:CK66">SUM(IF(ISNUMBER(CK67:CK68),$T67:$T68*CK67:CK68,0))/SUM(IF(ISNUMBER(CK67:CK68),$T67:$T68,0))</f>
        <v>26.8972142170989</v>
      </c>
      <c r="CL66" s="104" t="n">
        <f aca="false" t="array" ref="CL66:CL66">SUM(IF(ISNUMBER(CL67:CL68),$T67:$T68*CL67:CL68,0))/SUM(IF(ISNUMBER(CL67:CL68),$T67:$T68,0))</f>
        <v>51.8172578317422</v>
      </c>
      <c r="CM66" s="104" t="n">
        <f aca="false" t="array" ref="CM66:CM66">SUM(IF(ISNUMBER(CM67:CM68),$T67:$T68*CM67:CM68,0))/SUM(IF(ISNUMBER(CM67:CM68),$T67:$T68,0))</f>
        <v>52.6395471300685</v>
      </c>
      <c r="CN66" s="104" t="n">
        <f aca="false" t="array" ref="CN66:CN66">SUM(IF(ISNUMBER(CN67:CN68),$T67:$T68*CN67:CN68,0))/SUM(IF(ISNUMBER(CN67:CN68),$T67:$T68,0))</f>
        <v>31.0964325225016</v>
      </c>
      <c r="CO66" s="104" t="n">
        <f aca="false" t="array" ref="CO66:CO66">SUM(IF(ISNUMBER(CO67:CO68),$T67:$T68*CO67:CO68,0))/SUM(IF(ISNUMBER(CO67:CO68),$T67:$T68,0))</f>
        <v>36.0813859258551</v>
      </c>
      <c r="CP66" s="104" t="n">
        <f aca="false" t="array" ref="CP66:CP66">SUM(IF(ISNUMBER(CP67:CP68),$T67:$T68*CP67:CP68,0))/SUM(IF(ISNUMBER(CP67:CP68),$T67:$T68,0))</f>
        <v>58.7420309187454</v>
      </c>
      <c r="CQ66" s="104" t="n">
        <f aca="false" t="array" ref="CQ66:CQ66">SUM(IF(ISNUMBER(CQ67:CQ68),$T67:$T68*CQ67:CQ68,0))/SUM(IF(ISNUMBER(CQ67:CQ68),$T67:$T68,0))</f>
        <v>54.2367778885596</v>
      </c>
      <c r="CR66" s="104" t="n">
        <f aca="false" t="array" ref="CR66:CR66">SUM(IF(ISNUMBER(CR67:CR68),$T67:$T68*CR67:CR68,0))/SUM(IF(ISNUMBER(CR67:CR68),$T67:$T68,0))</f>
        <v>53.1841990248166</v>
      </c>
      <c r="CS66" s="104" t="n">
        <f aca="false" t="array" ref="CS66:CS66">SUM(IF(ISNUMBER(CS67:CS68),$T67:$T68*CS67:CS68,0))/SUM(IF(ISNUMBER(CS67:CS68),$T67:$T68,0))</f>
        <v>53.5703418908481</v>
      </c>
      <c r="CT66" s="104" t="n">
        <f aca="false" t="array" ref="CT66:CT66">SUM(IF(ISNUMBER(CT67:CT68),$T67:$T68*CT67:CT68,0))/SUM(IF(ISNUMBER(CT67:CT68),$T67:$T68,0))</f>
        <v>56.1697685570898</v>
      </c>
      <c r="CU66" s="104" t="n">
        <f aca="false" t="array" ref="CU66:CU66">SUM(IF(ISNUMBER(CU67:CU68),$T67:$T68*CU67:CU68,0))/SUM(IF(ISNUMBER(CU67:CU68),$T67:$T68,0))</f>
        <v>48.7583902038537</v>
      </c>
      <c r="CV66" s="104" t="n">
        <f aca="false" t="array" ref="CV66:CV66">SUM(IF(ISNUMBER(CV67:CV68),$T67:$T68*CV67:CV68,0))/SUM(IF(ISNUMBER(CV67:CV68),$T67:$T68,0))</f>
        <v>41.2962495048964</v>
      </c>
      <c r="CW66" s="104" t="n">
        <f aca="false" t="array" ref="CW66:CW66">SUM(IF(ISNUMBER(CW67:CW68),$T67:$T68*CW67:CW68,0))/SUM(IF(ISNUMBER(CW67:CW68),$T67:$T68,0))</f>
        <v>21.2282780410742</v>
      </c>
    </row>
    <row r="67" s="103" customFormat="true" ht="15.5" hidden="false" customHeight="false" outlineLevel="0" collapsed="false">
      <c r="A67" s="107" t="n">
        <v>2321</v>
      </c>
      <c r="B67" s="107" t="n">
        <v>4</v>
      </c>
      <c r="C67" s="103" t="str">
        <f aca="true">IF(ISBLANK(OFFSET('outliers treatment'!$A$3,MATCH($A67,'outliers treatment'!$A$4:$A$154,0),MATCH(C$4,'outliers treatment'!$4:$4,0)-1)),"",OFFSET('outliers treatment'!$A$3,MATCH($A67,'outliers treatment'!$A$4:$A$154,0),MATCH(C$4,'outliers treatment'!$4:$4,0)-1))</f>
        <v/>
      </c>
      <c r="D67" s="103" t="str">
        <f aca="true">IF(ISBLANK(OFFSET('outliers treatment'!$A$3,MATCH($A67,'outliers treatment'!$A$4:$A$154,0),MATCH(D$4,'outliers treatment'!$4:$4,0)-1)),"",OFFSET('outliers treatment'!$A$3,MATCH($A67,'outliers treatment'!$A$4:$A$154,0),MATCH(D$4,'outliers treatment'!$4:$4,0)-1))</f>
        <v>Cost of Enforcing a Contract</v>
      </c>
      <c r="E67" s="103" t="str">
        <f aca="true">IF(ISBLANK(OFFSET('outliers treatment'!$A$3,MATCH($A67,'outliers treatment'!$A$4:$A$154,0),MATCH(E$4,'outliers treatment'!$4:$4,0)-1)),"",OFFSET('outliers treatment'!$A$3,MATCH($A67,'outliers treatment'!$A$4:$A$154,0),MATCH(E$4,'outliers treatment'!$4:$4,0)-1))</f>
        <v>Cost of enforcing contract (% of claim)</v>
      </c>
      <c r="F67" s="103" t="str">
        <f aca="true">IF(ISBLANK(OFFSET('outliers treatment'!$A$3,MATCH($A67,'outliers treatment'!$A$4:$A$154,0),MATCH(F$4,'outliers treatment'!$4:$4,0)-1)),"",OFFSET('outliers treatment'!$A$3,MATCH($A67,'outliers treatment'!$A$4:$A$154,0),MATCH(F$4,'outliers treatment'!$4:$4,0)-1))</f>
        <v/>
      </c>
      <c r="G67" s="103" t="str">
        <f aca="true">IF(ISBLANK(OFFSET('outliers treatment'!$A$3,MATCH($A67,'outliers treatment'!$A$4:$A$154,0),MATCH(G$4,'outliers treatment'!$4:$4,0)-1)),"",OFFSET('outliers treatment'!$A$3,MATCH($A67,'outliers treatment'!$A$4:$A$154,0),MATCH(G$4,'outliers treatment'!$4:$4,0)-1))</f>
        <v/>
      </c>
      <c r="H67" s="103" t="str">
        <f aca="true">IF(ISBLANK(OFFSET('outliers treatment'!$A$3,MATCH($A67,'outliers treatment'!$A$4:$A$154,0),MATCH(H$4,'outliers treatment'!$4:$4,0)-1)),"",OFFSET('outliers treatment'!$A$3,MATCH($A67,'outliers treatment'!$A$4:$A$154,0),MATCH(H$4,'outliers treatment'!$4:$4,0)-1))</f>
        <v/>
      </c>
      <c r="I67" s="103" t="str">
        <f aca="true">IF(ISBLANK(OFFSET('outliers treatment'!$A$3,MATCH($A67,'outliers treatment'!$A$4:$A$154,0),MATCH(I$4,'outliers treatment'!$4:$4,0)-1)),"",OFFSET('outliers treatment'!$A$3,MATCH($A67,'outliers treatment'!$A$4:$A$154,0),MATCH(I$4,'outliers treatment'!$4:$4,0)-1))</f>
        <v/>
      </c>
      <c r="J67" s="104" t="n">
        <f aca="false" t="array" ref="J67:J67">MIN(IF(ISNUMBER(V67:CW67),V67:CW67))</f>
        <v>0</v>
      </c>
      <c r="K67" s="103" t="n">
        <f aca="false" t="array" ref="K67:K67">MAX(IF(ISNUMBER(V67:CW67),V67:CW67))</f>
        <v>80.835734870317</v>
      </c>
      <c r="L67" s="103" t="n">
        <f aca="true">IF(ISBLANK(OFFSET('outliers treatment'!$A$3,MATCH($A67,'outliers treatment'!$A$4:$A$154,0),MATCH(L$4,'outliers treatment'!$4:$4,0)-1)),"",OFFSET('outliers treatment'!$A$3,MATCH($A67,'outliers treatment'!$A$4:$A$154,0),MATCH(L$4,'outliers treatment'!$4:$4,0)-1))</f>
        <v>-39.075</v>
      </c>
      <c r="M67" s="103" t="n">
        <f aca="true">IF(ISBLANK(OFFSET('outliers treatment'!$A$3,MATCH($A67,'outliers treatment'!$A$4:$A$154,0),MATCH(M$4,'outliers treatment'!$4:$4,0)-1)),"",OFFSET('outliers treatment'!$A$3,MATCH($A67,'outliers treatment'!$A$4:$A$154,0),MATCH(M$4,'outliers treatment'!$4:$4,0)-1))</f>
        <v>-21.725</v>
      </c>
      <c r="N67" s="103" t="n">
        <f aca="true">IF(ISBLANK(OFFSET('outliers treatment'!$A$3,MATCH($A67,'outliers treatment'!$A$4:$A$154,0),MATCH(N$4,'outliers treatment'!$4:$4,0)-1)),"",OFFSET('outliers treatment'!$A$3,MATCH($A67,'outliers treatment'!$A$4:$A$154,0),MATCH(N$4,'outliers treatment'!$4:$4,0)-1))</f>
        <v>17.35</v>
      </c>
      <c r="O67" s="103" t="n">
        <f aca="true">IF(ISBLANK(OFFSET('outliers treatment'!$A$3,MATCH($A67,'outliers treatment'!$A$4:$A$154,0),MATCH(O$4,'outliers treatment'!$4:$4,0)-1)),"",OFFSET('outliers treatment'!$A$3,MATCH($A67,'outliers treatment'!$A$4:$A$154,0),MATCH(O$4,'outliers treatment'!$4:$4,0)-1))</f>
        <v>-65.1</v>
      </c>
      <c r="P67" s="103" t="n">
        <f aca="true">IF(ISBLANK(OFFSET('outliers treatment'!$A$3,MATCH($A67,'outliers treatment'!$A$4:$A$154,0),MATCH(P$4,'outliers treatment'!$4:$4,0)-1)),"",OFFSET('outliers treatment'!$A$3,MATCH($A67,'outliers treatment'!$A$4:$A$154,0),MATCH(P$4,'outliers treatment'!$4:$4,0)-1))</f>
        <v>4.3</v>
      </c>
      <c r="Q67" s="103" t="n">
        <f aca="false">IFERROR(P67-O67,"")</f>
        <v>69.4</v>
      </c>
      <c r="R67" s="105" t="n">
        <f aca="false" t="array" ref="R67:R67">IFERROR(SKEW(IF(ISNUMBER(V67:CW67),V67:CW67,"")),"")</f>
        <v>-0.90432940919409</v>
      </c>
      <c r="S67" s="103" t="n">
        <v>0</v>
      </c>
      <c r="T67" s="103" t="n">
        <v>1</v>
      </c>
      <c r="U67" s="106" t="n">
        <f aca="false" t="array" ref="U67:U67">IF(B67&lt;4,"",1-IFERROR(SUM(ISNUMBER(V67:CW67)*(1-$V$3:$CW$3))/COUNTIF($V$3:$CW$3,0),0))</f>
        <v>0</v>
      </c>
      <c r="V67" s="104" t="n">
        <f aca="true">IF($L67="","",IF(ISNUMBER(OFFSET('Data transformed'!$A$4,MATCH($A67,'Data transformed'!$A$5:$A$185,0),MATCH(V$4,'Data transformed'!$4:$4,0)-1)), (MIN(MAX(OFFSET('Data transformed'!$A$4,MATCH($A67,'Data transformed'!$A$5:$A$185,0),MATCH(V$4,'Data transformed'!$4:$4,0)-1),$O67),$P67)-$O67)/$Q67*100,"NA"))</f>
        <v>61.3832853025937</v>
      </c>
      <c r="W67" s="104" t="n">
        <f aca="true">IF($L67="","",IF(ISNUMBER(OFFSET('Data transformed'!$A$4,MATCH($A67,'Data transformed'!$A$5:$A$185,0),MATCH(W$4,'Data transformed'!$4:$4,0)-1)), (MIN(MAX(OFFSET('Data transformed'!$A$4,MATCH($A67,'Data transformed'!$A$5:$A$185,0),MATCH(W$4,'Data transformed'!$4:$4,0)-1),$O67),$P67)-$O67)/$Q67*100,"NA"))</f>
        <v>60.3746397694525</v>
      </c>
      <c r="X67" s="104" t="n">
        <f aca="true">IF($L67="","",IF(ISNUMBER(OFFSET('Data transformed'!$A$4,MATCH($A67,'Data transformed'!$A$5:$A$185,0),MATCH(X$4,'Data transformed'!$4:$4,0)-1)), (MIN(MAX(OFFSET('Data transformed'!$A$4,MATCH($A67,'Data transformed'!$A$5:$A$185,0),MATCH(X$4,'Data transformed'!$4:$4,0)-1),$O67),$P67)-$O67)/$Q67*100,"NA"))</f>
        <v>64.121037463977</v>
      </c>
      <c r="Y67" s="104" t="n">
        <f aca="true">IF($L67="","",IF(ISNUMBER(OFFSET('Data transformed'!$A$4,MATCH($A67,'Data transformed'!$A$5:$A$185,0),MATCH(Y$4,'Data transformed'!$4:$4,0)-1)), (MIN(MAX(OFFSET('Data transformed'!$A$4,MATCH($A67,'Data transformed'!$A$5:$A$185,0),MATCH(Y$4,'Data transformed'!$4:$4,0)-1),$O67),$P67)-$O67)/$Q67*100,"NA"))</f>
        <v>67.8674351585015</v>
      </c>
      <c r="Z67" s="104" t="n">
        <f aca="true">IF($L67="","",IF(ISNUMBER(OFFSET('Data transformed'!$A$4,MATCH($A67,'Data transformed'!$A$5:$A$185,0),MATCH(Z$4,'Data transformed'!$4:$4,0)-1)), (MIN(MAX(OFFSET('Data transformed'!$A$4,MATCH($A67,'Data transformed'!$A$5:$A$185,0),MATCH(Z$4,'Data transformed'!$4:$4,0)-1),$O67),$P67)-$O67)/$Q67*100,"NA"))</f>
        <v>0</v>
      </c>
      <c r="AA67" s="104" t="n">
        <f aca="true">IF($L67="","",IF(ISNUMBER(OFFSET('Data transformed'!$A$4,MATCH($A67,'Data transformed'!$A$5:$A$185,0),MATCH(AA$4,'Data transformed'!$4:$4,0)-1)), (MIN(MAX(OFFSET('Data transformed'!$A$4,MATCH($A67,'Data transformed'!$A$5:$A$185,0),MATCH(AA$4,'Data transformed'!$4:$4,0)-1),$O67),$P67)-$O67)/$Q67*100,"NA"))</f>
        <v>60.5187319884726</v>
      </c>
      <c r="AB67" s="104" t="n">
        <f aca="true">IF($L67="","",IF(ISNUMBER(OFFSET('Data transformed'!$A$4,MATCH($A67,'Data transformed'!$A$5:$A$185,0),MATCH(AB$4,'Data transformed'!$4:$4,0)-1)), (MIN(MAX(OFFSET('Data transformed'!$A$4,MATCH($A67,'Data transformed'!$A$5:$A$185,0),MATCH(AB$4,'Data transformed'!$4:$4,0)-1),$O67),$P67)-$O67)/$Q67*100,"NA"))</f>
        <v>62.1037463976945</v>
      </c>
      <c r="AC67" s="104" t="n">
        <f aca="true">IF($L67="","",IF(ISNUMBER(OFFSET('Data transformed'!$A$4,MATCH($A67,'Data transformed'!$A$5:$A$185,0),MATCH(AC$4,'Data transformed'!$4:$4,0)-1)), (MIN(MAX(OFFSET('Data transformed'!$A$4,MATCH($A67,'Data transformed'!$A$5:$A$185,0),MATCH(AC$4,'Data transformed'!$4:$4,0)-1),$O67),$P67)-$O67)/$Q67*100,"NA"))</f>
        <v>61.671469740634</v>
      </c>
      <c r="AD67" s="104" t="n">
        <f aca="true">IF($L67="","",IF(ISNUMBER(OFFSET('Data transformed'!$A$4,MATCH($A67,'Data transformed'!$A$5:$A$185,0),MATCH(AD$4,'Data transformed'!$4:$4,0)-1)), (MIN(MAX(OFFSET('Data transformed'!$A$4,MATCH($A67,'Data transformed'!$A$5:$A$185,0),MATCH(AD$4,'Data transformed'!$4:$4,0)-1),$O67),$P67)-$O67)/$Q67*100,"NA"))</f>
        <v>59.2219020172911</v>
      </c>
      <c r="AE67" s="104" t="n">
        <f aca="true">IF($L67="","",IF(ISNUMBER(OFFSET('Data transformed'!$A$4,MATCH($A67,'Data transformed'!$A$5:$A$185,0),MATCH(AE$4,'Data transformed'!$4:$4,0)-1)), (MIN(MAX(OFFSET('Data transformed'!$A$4,MATCH($A67,'Data transformed'!$A$5:$A$185,0),MATCH(AE$4,'Data transformed'!$4:$4,0)-1),$O67),$P67)-$O67)/$Q67*100,"NA"))</f>
        <v>56.9164265129683</v>
      </c>
      <c r="AF67" s="104" t="n">
        <f aca="true">IF($L67="","",IF(ISNUMBER(OFFSET('Data transformed'!$A$4,MATCH($A67,'Data transformed'!$A$5:$A$185,0),MATCH(AF$4,'Data transformed'!$4:$4,0)-1)), (MIN(MAX(OFFSET('Data transformed'!$A$4,MATCH($A67,'Data transformed'!$A$5:$A$185,0),MATCH(AF$4,'Data transformed'!$4:$4,0)-1),$O67),$P67)-$O67)/$Q67*100,"NA"))</f>
        <v>70.4610951008646</v>
      </c>
      <c r="AG67" s="104" t="n">
        <f aca="true">IF($L67="","",IF(ISNUMBER(OFFSET('Data transformed'!$A$4,MATCH($A67,'Data transformed'!$A$5:$A$185,0),MATCH(AG$4,'Data transformed'!$4:$4,0)-1)), (MIN(MAX(OFFSET('Data transformed'!$A$4,MATCH($A67,'Data transformed'!$A$5:$A$185,0),MATCH(AG$4,'Data transformed'!$4:$4,0)-1),$O67),$P67)-$O67)/$Q67*100,"NA"))</f>
        <v>0</v>
      </c>
      <c r="AH67" s="104" t="n">
        <f aca="true">IF($L67="","",IF(ISNUMBER(OFFSET('Data transformed'!$A$4,MATCH($A67,'Data transformed'!$A$5:$A$185,0),MATCH(AH$4,'Data transformed'!$4:$4,0)-1)), (MIN(MAX(OFFSET('Data transformed'!$A$4,MATCH($A67,'Data transformed'!$A$5:$A$185,0),MATCH(AH$4,'Data transformed'!$4:$4,0)-1),$O67),$P67)-$O67)/$Q67*100,"NA"))</f>
        <v>27.8097982708934</v>
      </c>
      <c r="AI67" s="104" t="n">
        <f aca="true">IF($L67="","",IF(ISNUMBER(OFFSET('Data transformed'!$A$4,MATCH($A67,'Data transformed'!$A$5:$A$185,0),MATCH(AI$4,'Data transformed'!$4:$4,0)-1)), (MIN(MAX(OFFSET('Data transformed'!$A$4,MATCH($A67,'Data transformed'!$A$5:$A$185,0),MATCH(AI$4,'Data transformed'!$4:$4,0)-1),$O67),$P67)-$O67)/$Q67*100,"NA"))</f>
        <v>65.2737752161383</v>
      </c>
      <c r="AJ67" s="104" t="n">
        <f aca="true">IF($L67="","",IF(ISNUMBER(OFFSET('Data transformed'!$A$4,MATCH($A67,'Data transformed'!$A$5:$A$185,0),MATCH(AJ$4,'Data transformed'!$4:$4,0)-1)), (MIN(MAX(OFFSET('Data transformed'!$A$4,MATCH($A67,'Data transformed'!$A$5:$A$185,0),MATCH(AJ$4,'Data transformed'!$4:$4,0)-1),$O67),$P67)-$O67)/$Q67*100,"NA"))</f>
        <v>58.7896253602306</v>
      </c>
      <c r="AK67" s="104" t="n">
        <f aca="true">IF($L67="","",IF(ISNUMBER(OFFSET('Data transformed'!$A$4,MATCH($A67,'Data transformed'!$A$5:$A$185,0),MATCH(AK$4,'Data transformed'!$4:$4,0)-1)), (MIN(MAX(OFFSET('Data transformed'!$A$4,MATCH($A67,'Data transformed'!$A$5:$A$185,0),MATCH(AK$4,'Data transformed'!$4:$4,0)-1),$O67),$P67)-$O67)/$Q67*100,"NA"))</f>
        <v>70.1729106628242</v>
      </c>
      <c r="AL67" s="104" t="n">
        <f aca="true">IF($L67="","",IF(ISNUMBER(OFFSET('Data transformed'!$A$4,MATCH($A67,'Data transformed'!$A$5:$A$185,0),MATCH(AL$4,'Data transformed'!$4:$4,0)-1)), (MIN(MAX(OFFSET('Data transformed'!$A$4,MATCH($A67,'Data transformed'!$A$5:$A$185,0),MATCH(AL$4,'Data transformed'!$4:$4,0)-1),$O67),$P67)-$O67)/$Q67*100,"NA"))</f>
        <v>73.0547550432277</v>
      </c>
      <c r="AM67" s="104" t="n">
        <f aca="true">IF($L67="","",IF(ISNUMBER(OFFSET('Data transformed'!$A$4,MATCH($A67,'Data transformed'!$A$5:$A$185,0),MATCH(AM$4,'Data transformed'!$4:$4,0)-1)), (MIN(MAX(OFFSET('Data transformed'!$A$4,MATCH($A67,'Data transformed'!$A$5:$A$185,0),MATCH(AM$4,'Data transformed'!$4:$4,0)-1),$O67),$P67)-$O67)/$Q67*100,"NA"))</f>
        <v>60.2305475504323</v>
      </c>
      <c r="AN67" s="104" t="n">
        <f aca="true">IF($L67="","",IF(ISNUMBER(OFFSET('Data transformed'!$A$4,MATCH($A67,'Data transformed'!$A$5:$A$185,0),MATCH(AN$4,'Data transformed'!$4:$4,0)-1)), (MIN(MAX(OFFSET('Data transformed'!$A$4,MATCH($A67,'Data transformed'!$A$5:$A$185,0),MATCH(AN$4,'Data transformed'!$4:$4,0)-1),$O67),$P67)-$O67)/$Q67*100,"NA"))</f>
        <v>41.9308357348703</v>
      </c>
      <c r="AO67" s="104" t="n">
        <f aca="true">IF($L67="","",IF(ISNUMBER(OFFSET('Data transformed'!$A$4,MATCH($A67,'Data transformed'!$A$5:$A$185,0),MATCH(AO$4,'Data transformed'!$4:$4,0)-1)), (MIN(MAX(OFFSET('Data transformed'!$A$4,MATCH($A67,'Data transformed'!$A$5:$A$185,0),MATCH(AO$4,'Data transformed'!$4:$4,0)-1),$O67),$P67)-$O67)/$Q67*100,"NA"))</f>
        <v>62.3919308357349</v>
      </c>
      <c r="AP67" s="104" t="n">
        <f aca="true">IF($L67="","",IF(ISNUMBER(OFFSET('Data transformed'!$A$4,MATCH($A67,'Data transformed'!$A$5:$A$185,0),MATCH(AP$4,'Data transformed'!$4:$4,0)-1)), (MIN(MAX(OFFSET('Data transformed'!$A$4,MATCH($A67,'Data transformed'!$A$5:$A$185,0),MATCH(AP$4,'Data transformed'!$4:$4,0)-1),$O67),$P67)-$O67)/$Q67*100,"NA"))</f>
        <v>54.6109510086455</v>
      </c>
      <c r="AQ67" s="104" t="n">
        <f aca="true">IF($L67="","",IF(ISNUMBER(OFFSET('Data transformed'!$A$4,MATCH($A67,'Data transformed'!$A$5:$A$185,0),MATCH(AQ$4,'Data transformed'!$4:$4,0)-1)), (MIN(MAX(OFFSET('Data transformed'!$A$4,MATCH($A67,'Data transformed'!$A$5:$A$185,0),MATCH(AQ$4,'Data transformed'!$4:$4,0)-1),$O67),$P67)-$O67)/$Q67*100,"NA"))</f>
        <v>69.0201729106628</v>
      </c>
      <c r="AR67" s="104" t="n">
        <f aca="true">IF($L67="","",IF(ISNUMBER(OFFSET('Data transformed'!$A$4,MATCH($A67,'Data transformed'!$A$5:$A$185,0),MATCH(AR$4,'Data transformed'!$4:$4,0)-1)), (MIN(MAX(OFFSET('Data transformed'!$A$4,MATCH($A67,'Data transformed'!$A$5:$A$185,0),MATCH(AR$4,'Data transformed'!$4:$4,0)-1),$O67),$P67)-$O67)/$Q67*100,"NA"))</f>
        <v>70.4610951008646</v>
      </c>
      <c r="AS67" s="104" t="n">
        <f aca="true">IF($L67="","",IF(ISNUMBER(OFFSET('Data transformed'!$A$4,MATCH($A67,'Data transformed'!$A$5:$A$185,0),MATCH(AS$4,'Data transformed'!$4:$4,0)-1)), (MIN(MAX(OFFSET('Data transformed'!$A$4,MATCH($A67,'Data transformed'!$A$5:$A$185,0),MATCH(AS$4,'Data transformed'!$4:$4,0)-1),$O67),$P67)-$O67)/$Q67*100,"NA"))</f>
        <v>32.4207492795389</v>
      </c>
      <c r="AT67" s="104" t="n">
        <f aca="true">IF($L67="","",IF(ISNUMBER(OFFSET('Data transformed'!$A$4,MATCH($A67,'Data transformed'!$A$5:$A$185,0),MATCH(AT$4,'Data transformed'!$4:$4,0)-1)), (MIN(MAX(OFFSET('Data transformed'!$A$4,MATCH($A67,'Data transformed'!$A$5:$A$185,0),MATCH(AT$4,'Data transformed'!$4:$4,0)-1),$O67),$P67)-$O67)/$Q67*100,"NA"))</f>
        <v>68.7319884726225</v>
      </c>
      <c r="AU67" s="104" t="n">
        <f aca="true">IF($L67="","",IF(ISNUMBER(OFFSET('Data transformed'!$A$4,MATCH($A67,'Data transformed'!$A$5:$A$185,0),MATCH(AU$4,'Data transformed'!$4:$4,0)-1)), (MIN(MAX(OFFSET('Data transformed'!$A$4,MATCH($A67,'Data transformed'!$A$5:$A$185,0),MATCH(AU$4,'Data transformed'!$4:$4,0)-1),$O67),$P67)-$O67)/$Q67*100,"NA"))</f>
        <v>27.9538904899135</v>
      </c>
      <c r="AV67" s="104" t="n">
        <f aca="true">IF($L67="","",IF(ISNUMBER(OFFSET('Data transformed'!$A$4,MATCH($A67,'Data transformed'!$A$5:$A$185,0),MATCH(AV$4,'Data transformed'!$4:$4,0)-1)), (MIN(MAX(OFFSET('Data transformed'!$A$4,MATCH($A67,'Data transformed'!$A$5:$A$185,0),MATCH(AV$4,'Data transformed'!$4:$4,0)-1),$O67),$P67)-$O67)/$Q67*100,"NA"))</f>
        <v>60.6628242074928</v>
      </c>
      <c r="AW67" s="104" t="n">
        <f aca="true">IF($L67="","",IF(ISNUMBER(OFFSET('Data transformed'!$A$4,MATCH($A67,'Data transformed'!$A$5:$A$185,0),MATCH(AW$4,'Data transformed'!$4:$4,0)-1)), (MIN(MAX(OFFSET('Data transformed'!$A$4,MATCH($A67,'Data transformed'!$A$5:$A$185,0),MATCH(AW$4,'Data transformed'!$4:$4,0)-1),$O67),$P67)-$O67)/$Q67*100,"NA"))</f>
        <v>28.9625360230548</v>
      </c>
      <c r="AX67" s="104" t="n">
        <f aca="true">IF($L67="","",IF(ISNUMBER(OFFSET('Data transformed'!$A$4,MATCH($A67,'Data transformed'!$A$5:$A$185,0),MATCH(AX$4,'Data transformed'!$4:$4,0)-1)), (MIN(MAX(OFFSET('Data transformed'!$A$4,MATCH($A67,'Data transformed'!$A$5:$A$185,0),MATCH(AX$4,'Data transformed'!$4:$4,0)-1),$O67),$P67)-$O67)/$Q67*100,"NA"))</f>
        <v>61.5273775216138</v>
      </c>
      <c r="AY67" s="104" t="n">
        <f aca="true">IF($L67="","",IF(ISNUMBER(OFFSET('Data transformed'!$A$4,MATCH($A67,'Data transformed'!$A$5:$A$185,0),MATCH(AY$4,'Data transformed'!$4:$4,0)-1)), (MIN(MAX(OFFSET('Data transformed'!$A$4,MATCH($A67,'Data transformed'!$A$5:$A$185,0),MATCH(AY$4,'Data transformed'!$4:$4,0)-1),$O67),$P67)-$O67)/$Q67*100,"NA"))</f>
        <v>54.8991354466859</v>
      </c>
      <c r="AZ67" s="104" t="n">
        <f aca="true">IF($L67="","",IF(ISNUMBER(OFFSET('Data transformed'!$A$4,MATCH($A67,'Data transformed'!$A$5:$A$185,0),MATCH(AZ$4,'Data transformed'!$4:$4,0)-1)), (MIN(MAX(OFFSET('Data transformed'!$A$4,MATCH($A67,'Data transformed'!$A$5:$A$185,0),MATCH(AZ$4,'Data transformed'!$4:$4,0)-1),$O67),$P67)-$O67)/$Q67*100,"NA"))</f>
        <v>71.9020172910663</v>
      </c>
      <c r="BA67" s="104" t="n">
        <f aca="true">IF($L67="","",IF(ISNUMBER(OFFSET('Data transformed'!$A$4,MATCH($A67,'Data transformed'!$A$5:$A$185,0),MATCH(BA$4,'Data transformed'!$4:$4,0)-1)), (MIN(MAX(OFFSET('Data transformed'!$A$4,MATCH($A67,'Data transformed'!$A$5:$A$185,0),MATCH(BA$4,'Data transformed'!$4:$4,0)-1),$O67),$P67)-$O67)/$Q67*100,"NA"))</f>
        <v>0</v>
      </c>
      <c r="BB67" s="104" t="n">
        <f aca="true">IF($L67="","",IF(ISNUMBER(OFFSET('Data transformed'!$A$4,MATCH($A67,'Data transformed'!$A$5:$A$185,0),MATCH(BB$4,'Data transformed'!$4:$4,0)-1)), (MIN(MAX(OFFSET('Data transformed'!$A$4,MATCH($A67,'Data transformed'!$A$5:$A$185,0),MATCH(BB$4,'Data transformed'!$4:$4,0)-1),$O67),$P67)-$O67)/$Q67*100,"NA"))</f>
        <v>49.135446685879</v>
      </c>
      <c r="BC67" s="104" t="n">
        <f aca="true">IF($L67="","",IF(ISNUMBER(OFFSET('Data transformed'!$A$4,MATCH($A67,'Data transformed'!$A$5:$A$185,0),MATCH(BC$4,'Data transformed'!$4:$4,0)-1)), (MIN(MAX(OFFSET('Data transformed'!$A$4,MATCH($A67,'Data transformed'!$A$5:$A$185,0),MATCH(BC$4,'Data transformed'!$4:$4,0)-1),$O67),$P67)-$O67)/$Q67*100,"NA"))</f>
        <v>80.835734870317</v>
      </c>
      <c r="BD67" s="104" t="n">
        <f aca="true">IF($L67="","",IF(ISNUMBER(OFFSET('Data transformed'!$A$4,MATCH($A67,'Data transformed'!$A$5:$A$185,0),MATCH(BD$4,'Data transformed'!$4:$4,0)-1)), (MIN(MAX(OFFSET('Data transformed'!$A$4,MATCH($A67,'Data transformed'!$A$5:$A$185,0),MATCH(BD$4,'Data transformed'!$4:$4,0)-1),$O67),$P67)-$O67)/$Q67*100,"NA"))</f>
        <v>54.0345821325648</v>
      </c>
      <c r="BE67" s="104" t="n">
        <f aca="true">IF($L67="","",IF(ISNUMBER(OFFSET('Data transformed'!$A$4,MATCH($A67,'Data transformed'!$A$5:$A$185,0),MATCH(BE$4,'Data transformed'!$4:$4,0)-1)), (MIN(MAX(OFFSET('Data transformed'!$A$4,MATCH($A67,'Data transformed'!$A$5:$A$185,0),MATCH(BE$4,'Data transformed'!$4:$4,0)-1),$O67),$P67)-$O67)/$Q67*100,"NA"))</f>
        <v>21.4697406340058</v>
      </c>
      <c r="BF67" s="104" t="n">
        <f aca="true">IF($L67="","",IF(ISNUMBER(OFFSET('Data transformed'!$A$4,MATCH($A67,'Data transformed'!$A$5:$A$185,0),MATCH(BF$4,'Data transformed'!$4:$4,0)-1)), (MIN(MAX(OFFSET('Data transformed'!$A$4,MATCH($A67,'Data transformed'!$A$5:$A$185,0),MATCH(BF$4,'Data transformed'!$4:$4,0)-1),$O67),$P67)-$O67)/$Q67*100,"NA"))</f>
        <v>60.0864553314121</v>
      </c>
      <c r="BG67" s="104" t="n">
        <f aca="true">IF($L67="","",IF(ISNUMBER(OFFSET('Data transformed'!$A$4,MATCH($A67,'Data transformed'!$A$5:$A$185,0),MATCH(BG$4,'Data transformed'!$4:$4,0)-1)), (MIN(MAX(OFFSET('Data transformed'!$A$4,MATCH($A67,'Data transformed'!$A$5:$A$185,0),MATCH(BG$4,'Data transformed'!$4:$4,0)-1),$O67),$P67)-$O67)/$Q67*100,"NA"))</f>
        <v>33.5734870317003</v>
      </c>
      <c r="BH67" s="104" t="n">
        <f aca="true">IF($L67="","",IF(ISNUMBER(OFFSET('Data transformed'!$A$4,MATCH($A67,'Data transformed'!$A$5:$A$185,0),MATCH(BH$4,'Data transformed'!$4:$4,0)-1)), (MIN(MAX(OFFSET('Data transformed'!$A$4,MATCH($A67,'Data transformed'!$A$5:$A$185,0),MATCH(BH$4,'Data transformed'!$4:$4,0)-1),$O67),$P67)-$O67)/$Q67*100,"NA"))</f>
        <v>75.5043227665706</v>
      </c>
      <c r="BI67" s="104" t="n">
        <f aca="true">IF($L67="","",IF(ISNUMBER(OFFSET('Data transformed'!$A$4,MATCH($A67,'Data transformed'!$A$5:$A$185,0),MATCH(BI$4,'Data transformed'!$4:$4,0)-1)), (MIN(MAX(OFFSET('Data transformed'!$A$4,MATCH($A67,'Data transformed'!$A$5:$A$185,0),MATCH(BI$4,'Data transformed'!$4:$4,0)-1),$O67),$P67)-$O67)/$Q67*100,"NA"))</f>
        <v>49.4236311239193</v>
      </c>
      <c r="BJ67" s="104" t="n">
        <f aca="true">IF($L67="","",IF(ISNUMBER(OFFSET('Data transformed'!$A$4,MATCH($A67,'Data transformed'!$A$5:$A$185,0),MATCH(BJ$4,'Data transformed'!$4:$4,0)-1)), (MIN(MAX(OFFSET('Data transformed'!$A$4,MATCH($A67,'Data transformed'!$A$5:$A$185,0),MATCH(BJ$4,'Data transformed'!$4:$4,0)-1),$O67),$P67)-$O67)/$Q67*100,"NA"))</f>
        <v>46.2536023054755</v>
      </c>
      <c r="BK67" s="104" t="n">
        <f aca="true">IF($L67="","",IF(ISNUMBER(OFFSET('Data transformed'!$A$4,MATCH($A67,'Data transformed'!$A$5:$A$185,0),MATCH(BK$4,'Data transformed'!$4:$4,0)-1)), (MIN(MAX(OFFSET('Data transformed'!$A$4,MATCH($A67,'Data transformed'!$A$5:$A$185,0),MATCH(BK$4,'Data transformed'!$4:$4,0)-1),$O67),$P67)-$O67)/$Q67*100,"NA"))</f>
        <v>18.8760806916427</v>
      </c>
      <c r="BL67" s="104" t="n">
        <f aca="true">IF($L67="","",IF(ISNUMBER(OFFSET('Data transformed'!$A$4,MATCH($A67,'Data transformed'!$A$5:$A$185,0),MATCH(BL$4,'Data transformed'!$4:$4,0)-1)), (MIN(MAX(OFFSET('Data transformed'!$A$4,MATCH($A67,'Data transformed'!$A$5:$A$185,0),MATCH(BL$4,'Data transformed'!$4:$4,0)-1),$O67),$P67)-$O67)/$Q67*100,"NA"))</f>
        <v>62.8242074927954</v>
      </c>
      <c r="BM67" s="104" t="n">
        <f aca="true">IF($L67="","",IF(ISNUMBER(OFFSET('Data transformed'!$A$4,MATCH($A67,'Data transformed'!$A$5:$A$185,0),MATCH(BM$4,'Data transformed'!$4:$4,0)-1)), (MIN(MAX(OFFSET('Data transformed'!$A$4,MATCH($A67,'Data transformed'!$A$5:$A$185,0),MATCH(BM$4,'Data transformed'!$4:$4,0)-1),$O67),$P67)-$O67)/$Q67*100,"NA"))</f>
        <v>19.5965417867435</v>
      </c>
      <c r="BN67" s="104" t="n">
        <f aca="true">IF($L67="","",IF(ISNUMBER(OFFSET('Data transformed'!$A$4,MATCH($A67,'Data transformed'!$A$5:$A$185,0),MATCH(BN$4,'Data transformed'!$4:$4,0)-1)), (MIN(MAX(OFFSET('Data transformed'!$A$4,MATCH($A67,'Data transformed'!$A$5:$A$185,0),MATCH(BN$4,'Data transformed'!$4:$4,0)-1),$O67),$P67)-$O67)/$Q67*100,"NA"))</f>
        <v>17.0028818443804</v>
      </c>
      <c r="BO67" s="104" t="n">
        <f aca="true">IF($L67="","",IF(ISNUMBER(OFFSET('Data transformed'!$A$4,MATCH($A67,'Data transformed'!$A$5:$A$185,0),MATCH(BO$4,'Data transformed'!$4:$4,0)-1)), (MIN(MAX(OFFSET('Data transformed'!$A$4,MATCH($A67,'Data transformed'!$A$5:$A$185,0),MATCH(BO$4,'Data transformed'!$4:$4,0)-1),$O67),$P67)-$O67)/$Q67*100,"NA"))</f>
        <v>57.7809798270893</v>
      </c>
      <c r="BP67" s="104" t="n">
        <f aca="true">IF($L67="","",IF(ISNUMBER(OFFSET('Data transformed'!$A$4,MATCH($A67,'Data transformed'!$A$5:$A$185,0),MATCH(BP$4,'Data transformed'!$4:$4,0)-1)), (MIN(MAX(OFFSET('Data transformed'!$A$4,MATCH($A67,'Data transformed'!$A$5:$A$185,0),MATCH(BP$4,'Data transformed'!$4:$4,0)-1),$O67),$P67)-$O67)/$Q67*100,"NA"))</f>
        <v>39.193083573487</v>
      </c>
      <c r="BQ67" s="104" t="n">
        <f aca="true">IF($L67="","",IF(ISNUMBER(OFFSET('Data transformed'!$A$4,MATCH($A67,'Data transformed'!$A$5:$A$185,0),MATCH(BQ$4,'Data transformed'!$4:$4,0)-1)), (MIN(MAX(OFFSET('Data transformed'!$A$4,MATCH($A67,'Data transformed'!$A$5:$A$185,0),MATCH(BQ$4,'Data transformed'!$4:$4,0)-1),$O67),$P67)-$O67)/$Q67*100,"NA"))</f>
        <v>42.2190201729107</v>
      </c>
      <c r="BR67" s="104" t="n">
        <f aca="true">IF($L67="","",IF(ISNUMBER(OFFSET('Data transformed'!$A$4,MATCH($A67,'Data transformed'!$A$5:$A$185,0),MATCH(BR$4,'Data transformed'!$4:$4,0)-1)), (MIN(MAX(OFFSET('Data transformed'!$A$4,MATCH($A67,'Data transformed'!$A$5:$A$185,0),MATCH(BR$4,'Data transformed'!$4:$4,0)-1),$O67),$P67)-$O67)/$Q67*100,"NA"))</f>
        <v>18.0115273775216</v>
      </c>
      <c r="BS67" s="104" t="n">
        <f aca="true">IF($L67="","",IF(ISNUMBER(OFFSET('Data transformed'!$A$4,MATCH($A67,'Data transformed'!$A$5:$A$185,0),MATCH(BS$4,'Data transformed'!$4:$4,0)-1)), (MIN(MAX(OFFSET('Data transformed'!$A$4,MATCH($A67,'Data transformed'!$A$5:$A$185,0),MATCH(BS$4,'Data transformed'!$4:$4,0)-1),$O67),$P67)-$O67)/$Q67*100,"NA"))</f>
        <v>37.7521613832853</v>
      </c>
      <c r="BT67" s="104" t="n">
        <f aca="true">IF($L67="","",IF(ISNUMBER(OFFSET('Data transformed'!$A$4,MATCH($A67,'Data transformed'!$A$5:$A$185,0),MATCH(BT$4,'Data transformed'!$4:$4,0)-1)), (MIN(MAX(OFFSET('Data transformed'!$A$4,MATCH($A67,'Data transformed'!$A$5:$A$185,0),MATCH(BT$4,'Data transformed'!$4:$4,0)-1),$O67),$P67)-$O67)/$Q67*100,"NA"))</f>
        <v>59.3659942363112</v>
      </c>
      <c r="BU67" s="104" t="n">
        <f aca="true">IF($L67="","",IF(ISNUMBER(OFFSET('Data transformed'!$A$4,MATCH($A67,'Data transformed'!$A$5:$A$185,0),MATCH(BU$4,'Data transformed'!$4:$4,0)-1)), (MIN(MAX(OFFSET('Data transformed'!$A$4,MATCH($A67,'Data transformed'!$A$5:$A$185,0),MATCH(BU$4,'Data transformed'!$4:$4,0)-1),$O67),$P67)-$O67)/$Q67*100,"NA"))</f>
        <v>79.5389048991355</v>
      </c>
      <c r="BV67" s="104" t="n">
        <f aca="true">IF($L67="","",IF(ISNUMBER(OFFSET('Data transformed'!$A$4,MATCH($A67,'Data transformed'!$A$5:$A$185,0),MATCH(BV$4,'Data transformed'!$4:$4,0)-1)), (MIN(MAX(OFFSET('Data transformed'!$A$4,MATCH($A67,'Data transformed'!$A$5:$A$185,0),MATCH(BV$4,'Data transformed'!$4:$4,0)-1),$O67),$P67)-$O67)/$Q67*100,"NA"))</f>
        <v>54.6109510086455</v>
      </c>
      <c r="BW67" s="104" t="n">
        <f aca="true">IF($L67="","",IF(ISNUMBER(OFFSET('Data transformed'!$A$4,MATCH($A67,'Data transformed'!$A$5:$A$185,0),MATCH(BW$4,'Data transformed'!$4:$4,0)-1)), (MIN(MAX(OFFSET('Data transformed'!$A$4,MATCH($A67,'Data transformed'!$A$5:$A$185,0),MATCH(BW$4,'Data transformed'!$4:$4,0)-1),$O67),$P67)-$O67)/$Q67*100,"NA"))</f>
        <v>64.2651296829971</v>
      </c>
      <c r="BX67" s="104" t="n">
        <f aca="true">IF($L67="","",IF(ISNUMBER(OFFSET('Data transformed'!$A$4,MATCH($A67,'Data transformed'!$A$5:$A$185,0),MATCH(BX$4,'Data transformed'!$4:$4,0)-1)), (MIN(MAX(OFFSET('Data transformed'!$A$4,MATCH($A67,'Data transformed'!$A$5:$A$185,0),MATCH(BX$4,'Data transformed'!$4:$4,0)-1),$O67),$P67)-$O67)/$Q67*100,"NA"))</f>
        <v>39.0489913544669</v>
      </c>
      <c r="BY67" s="104" t="n">
        <f aca="true">IF($L67="","",IF(ISNUMBER(OFFSET('Data transformed'!$A$4,MATCH($A67,'Data transformed'!$A$5:$A$185,0),MATCH(BY$4,'Data transformed'!$4:$4,0)-1)), (MIN(MAX(OFFSET('Data transformed'!$A$4,MATCH($A67,'Data transformed'!$A$5:$A$185,0),MATCH(BY$4,'Data transformed'!$4:$4,0)-1),$O67),$P67)-$O67)/$Q67*100,"NA"))</f>
        <v>34.4380403458213</v>
      </c>
      <c r="BZ67" s="104" t="n">
        <f aca="true">IF($L67="","",IF(ISNUMBER(OFFSET('Data transformed'!$A$4,MATCH($A67,'Data transformed'!$A$5:$A$185,0),MATCH(BZ$4,'Data transformed'!$4:$4,0)-1)), (MIN(MAX(OFFSET('Data transformed'!$A$4,MATCH($A67,'Data transformed'!$A$5:$A$185,0),MATCH(BZ$4,'Data transformed'!$4:$4,0)-1),$O67),$P67)-$O67)/$Q67*100,"NA"))</f>
        <v>49.135446685879</v>
      </c>
      <c r="CA67" s="104" t="n">
        <f aca="true">IF($L67="","",IF(ISNUMBER(OFFSET('Data transformed'!$A$4,MATCH($A67,'Data transformed'!$A$5:$A$185,0),MATCH(CA$4,'Data transformed'!$4:$4,0)-1)), (MIN(MAX(OFFSET('Data transformed'!$A$4,MATCH($A67,'Data transformed'!$A$5:$A$185,0),MATCH(CA$4,'Data transformed'!$4:$4,0)-1),$O67),$P67)-$O67)/$Q67*100,"NA"))</f>
        <v>0</v>
      </c>
      <c r="CB67" s="104" t="n">
        <f aca="true">IF($L67="","",IF(ISNUMBER(OFFSET('Data transformed'!$A$4,MATCH($A67,'Data transformed'!$A$5:$A$185,0),MATCH(CB$4,'Data transformed'!$4:$4,0)-1)), (MIN(MAX(OFFSET('Data transformed'!$A$4,MATCH($A67,'Data transformed'!$A$5:$A$185,0),MATCH(CB$4,'Data transformed'!$4:$4,0)-1),$O67),$P67)-$O67)/$Q67*100,"NA"))</f>
        <v>65.850144092219</v>
      </c>
      <c r="CC67" s="104" t="n">
        <f aca="true">IF($L67="","",IF(ISNUMBER(OFFSET('Data transformed'!$A$4,MATCH($A67,'Data transformed'!$A$5:$A$185,0),MATCH(CC$4,'Data transformed'!$4:$4,0)-1)), (MIN(MAX(OFFSET('Data transformed'!$A$4,MATCH($A67,'Data transformed'!$A$5:$A$185,0),MATCH(CC$4,'Data transformed'!$4:$4,0)-1),$O67),$P67)-$O67)/$Q67*100,"NA"))</f>
        <v>69.0201729106628</v>
      </c>
      <c r="CD67" s="104" t="n">
        <f aca="true">IF($L67="","",IF(ISNUMBER(OFFSET('Data transformed'!$A$4,MATCH($A67,'Data transformed'!$A$5:$A$185,0),MATCH(CD$4,'Data transformed'!$4:$4,0)-1)), (MIN(MAX(OFFSET('Data transformed'!$A$4,MATCH($A67,'Data transformed'!$A$5:$A$185,0),MATCH(CD$4,'Data transformed'!$4:$4,0)-1),$O67),$P67)-$O67)/$Q67*100,"NA"))</f>
        <v>56.628242074928</v>
      </c>
      <c r="CE67" s="104" t="n">
        <f aca="true">IF($L67="","",IF(ISNUMBER(OFFSET('Data transformed'!$A$4,MATCH($A67,'Data transformed'!$A$5:$A$185,0),MATCH(CE$4,'Data transformed'!$4:$4,0)-1)), (MIN(MAX(OFFSET('Data transformed'!$A$4,MATCH($A67,'Data transformed'!$A$5:$A$185,0),MATCH(CE$4,'Data transformed'!$4:$4,0)-1),$O67),$P67)-$O67)/$Q67*100,"NA"))</f>
        <v>70.028818443804</v>
      </c>
      <c r="CF67" s="104" t="n">
        <f aca="true">IF($L67="","",IF(ISNUMBER(OFFSET('Data transformed'!$A$4,MATCH($A67,'Data transformed'!$A$5:$A$185,0),MATCH(CF$4,'Data transformed'!$4:$4,0)-1)), (MIN(MAX(OFFSET('Data transformed'!$A$4,MATCH($A67,'Data transformed'!$A$5:$A$185,0),MATCH(CF$4,'Data transformed'!$4:$4,0)-1),$O67),$P67)-$O67)/$Q67*100,"NA"))</f>
        <v>0.720461095100885</v>
      </c>
      <c r="CG67" s="104" t="n">
        <f aca="true">IF($L67="","",IF(ISNUMBER(OFFSET('Data transformed'!$A$4,MATCH($A67,'Data transformed'!$A$5:$A$185,0),MATCH(CG$4,'Data transformed'!$4:$4,0)-1)), (MIN(MAX(OFFSET('Data transformed'!$A$4,MATCH($A67,'Data transformed'!$A$5:$A$185,0),MATCH(CG$4,'Data transformed'!$4:$4,0)-1),$O67),$P67)-$O67)/$Q67*100,"NA"))</f>
        <v>65.2737752161383</v>
      </c>
      <c r="CH67" s="104" t="n">
        <f aca="true">IF($L67="","",IF(ISNUMBER(OFFSET('Data transformed'!$A$4,MATCH($A67,'Data transformed'!$A$5:$A$185,0),MATCH(CH$4,'Data transformed'!$4:$4,0)-1)), (MIN(MAX(OFFSET('Data transformed'!$A$4,MATCH($A67,'Data transformed'!$A$5:$A$185,0),MATCH(CH$4,'Data transformed'!$4:$4,0)-1),$O67),$P67)-$O67)/$Q67*100,"NA"))</f>
        <v>41.3544668587896</v>
      </c>
      <c r="CI67" s="104" t="n">
        <f aca="true">IF($L67="","",IF(ISNUMBER(OFFSET('Data transformed'!$A$4,MATCH($A67,'Data transformed'!$A$5:$A$185,0),MATCH(CI$4,'Data transformed'!$4:$4,0)-1)), (MIN(MAX(OFFSET('Data transformed'!$A$4,MATCH($A67,'Data transformed'!$A$5:$A$185,0),MATCH(CI$4,'Data transformed'!$4:$4,0)-1),$O67),$P67)-$O67)/$Q67*100,"NA"))</f>
        <v>56.628242074928</v>
      </c>
      <c r="CJ67" s="104" t="n">
        <f aca="true">IF($L67="","",IF(ISNUMBER(OFFSET('Data transformed'!$A$4,MATCH($A67,'Data transformed'!$A$5:$A$185,0),MATCH(CJ$4,'Data transformed'!$4:$4,0)-1)), (MIN(MAX(OFFSET('Data transformed'!$A$4,MATCH($A67,'Data transformed'!$A$5:$A$185,0),MATCH(CJ$4,'Data transformed'!$4:$4,0)-1),$O67),$P67)-$O67)/$Q67*100,"NA"))</f>
        <v>36.7435158501441</v>
      </c>
      <c r="CK67" s="104" t="n">
        <f aca="true">IF($L67="","",IF(ISNUMBER(OFFSET('Data transformed'!$A$4,MATCH($A67,'Data transformed'!$A$5:$A$185,0),MATCH(CK$4,'Data transformed'!$4:$4,0)-1)), (MIN(MAX(OFFSET('Data transformed'!$A$4,MATCH($A67,'Data transformed'!$A$5:$A$185,0),MATCH(CK$4,'Data transformed'!$4:$4,0)-1),$O67),$P67)-$O67)/$Q67*100,"NA"))</f>
        <v>40.3458213256484</v>
      </c>
      <c r="CL67" s="104" t="n">
        <f aca="true">IF($L67="","",IF(ISNUMBER(OFFSET('Data transformed'!$A$4,MATCH($A67,'Data transformed'!$A$5:$A$185,0),MATCH(CL$4,'Data transformed'!$4:$4,0)-1)), (MIN(MAX(OFFSET('Data transformed'!$A$4,MATCH($A67,'Data transformed'!$A$5:$A$185,0),MATCH(CL$4,'Data transformed'!$4:$4,0)-1),$O67),$P67)-$O67)/$Q67*100,"NA"))</f>
        <v>75.5043227665706</v>
      </c>
      <c r="CM67" s="104" t="n">
        <f aca="true">IF($L67="","",IF(ISNUMBER(OFFSET('Data transformed'!$A$4,MATCH($A67,'Data transformed'!$A$5:$A$185,0),MATCH(CM$4,'Data transformed'!$4:$4,0)-1)), (MIN(MAX(OFFSET('Data transformed'!$A$4,MATCH($A67,'Data transformed'!$A$5:$A$185,0),MATCH(CM$4,'Data transformed'!$4:$4,0)-1),$O67),$P67)-$O67)/$Q67*100,"NA"))</f>
        <v>50</v>
      </c>
      <c r="CN67" s="104" t="n">
        <f aca="true">IF($L67="","",IF(ISNUMBER(OFFSET('Data transformed'!$A$4,MATCH($A67,'Data transformed'!$A$5:$A$185,0),MATCH(CN$4,'Data transformed'!$4:$4,0)-1)), (MIN(MAX(OFFSET('Data transformed'!$A$4,MATCH($A67,'Data transformed'!$A$5:$A$185,0),MATCH(CN$4,'Data transformed'!$4:$4,0)-1),$O67),$P67)-$O67)/$Q67*100,"NA"))</f>
        <v>27.9538904899135</v>
      </c>
      <c r="CO67" s="104" t="n">
        <f aca="true">IF($L67="","",IF(ISNUMBER(OFFSET('Data transformed'!$A$4,MATCH($A67,'Data transformed'!$A$5:$A$185,0),MATCH(CO$4,'Data transformed'!$4:$4,0)-1)), (MIN(MAX(OFFSET('Data transformed'!$A$4,MATCH($A67,'Data transformed'!$A$5:$A$185,0),MATCH(CO$4,'Data transformed'!$4:$4,0)-1),$O67),$P67)-$O67)/$Q67*100,"NA"))</f>
        <v>25.3602305475504</v>
      </c>
      <c r="CP67" s="104" t="n">
        <f aca="true">IF($L67="","",IF(ISNUMBER(OFFSET('Data transformed'!$A$4,MATCH($A67,'Data transformed'!$A$5:$A$185,0),MATCH(CP$4,'Data transformed'!$4:$4,0)-1)), (MIN(MAX(OFFSET('Data transformed'!$A$4,MATCH($A67,'Data transformed'!$A$5:$A$185,0),MATCH(CP$4,'Data transformed'!$4:$4,0)-1),$O67),$P67)-$O67)/$Q67*100,"NA"))</f>
        <v>57.0605187319885</v>
      </c>
      <c r="CQ67" s="104" t="n">
        <f aca="true">IF($L67="","",IF(ISNUMBER(OFFSET('Data transformed'!$A$4,MATCH($A67,'Data transformed'!$A$5:$A$185,0),MATCH(CQ$4,'Data transformed'!$4:$4,0)-1)), (MIN(MAX(OFFSET('Data transformed'!$A$4,MATCH($A67,'Data transformed'!$A$5:$A$185,0),MATCH(CQ$4,'Data transformed'!$4:$4,0)-1),$O67),$P67)-$O67)/$Q67*100,"NA"))</f>
        <v>57.9250720461095</v>
      </c>
      <c r="CR67" s="104" t="n">
        <f aca="true">IF($L67="","",IF(ISNUMBER(OFFSET('Data transformed'!$A$4,MATCH($A67,'Data transformed'!$A$5:$A$185,0),MATCH(CR$4,'Data transformed'!$4:$4,0)-1)), (MIN(MAX(OFFSET('Data transformed'!$A$4,MATCH($A67,'Data transformed'!$A$5:$A$185,0),MATCH(CR$4,'Data transformed'!$4:$4,0)-1),$O67),$P67)-$O67)/$Q67*100,"NA"))</f>
        <v>60.3746397694525</v>
      </c>
      <c r="CS67" s="104" t="n">
        <f aca="true">IF($L67="","",IF(ISNUMBER(OFFSET('Data transformed'!$A$4,MATCH($A67,'Data transformed'!$A$5:$A$185,0),MATCH(CS$4,'Data transformed'!$4:$4,0)-1)), (MIN(MAX(OFFSET('Data transformed'!$A$4,MATCH($A67,'Data transformed'!$A$5:$A$185,0),MATCH(CS$4,'Data transformed'!$4:$4,0)-1),$O67),$P67)-$O67)/$Q67*100,"NA"))</f>
        <v>49.8559077809798</v>
      </c>
      <c r="CT67" s="104" t="n">
        <f aca="true">IF($L67="","",IF(ISNUMBER(OFFSET('Data transformed'!$A$4,MATCH($A67,'Data transformed'!$A$5:$A$185,0),MATCH(CT$4,'Data transformed'!$4:$4,0)-1)), (MIN(MAX(OFFSET('Data transformed'!$A$4,MATCH($A67,'Data transformed'!$A$5:$A$185,0),MATCH(CT$4,'Data transformed'!$4:$4,0)-1),$O67),$P67)-$O67)/$Q67*100,"NA"))</f>
        <v>52.0172910662824</v>
      </c>
      <c r="CU67" s="104" t="n">
        <f aca="true">IF($L67="","",IF(ISNUMBER(OFFSET('Data transformed'!$A$4,MATCH($A67,'Data transformed'!$A$5:$A$185,0),MATCH(CU$4,'Data transformed'!$4:$4,0)-1)), (MIN(MAX(OFFSET('Data transformed'!$A$4,MATCH($A67,'Data transformed'!$A$5:$A$185,0),MATCH(CU$4,'Data transformed'!$4:$4,0)-1),$O67),$P67)-$O67)/$Q67*100,"NA"))</f>
        <v>50.5763688760807</v>
      </c>
      <c r="CV67" s="104" t="n">
        <f aca="true">IF($L67="","",IF(ISNUMBER(OFFSET('Data transformed'!$A$4,MATCH($A67,'Data transformed'!$A$5:$A$185,0),MATCH(CV$4,'Data transformed'!$4:$4,0)-1)), (MIN(MAX(OFFSET('Data transformed'!$A$4,MATCH($A67,'Data transformed'!$A$5:$A$185,0),MATCH(CV$4,'Data transformed'!$4:$4,0)-1),$O67),$P67)-$O67)/$Q67*100,"NA"))</f>
        <v>38.0403458213257</v>
      </c>
      <c r="CW67" s="104" t="n">
        <f aca="true">IF($L67="","",IF(ISNUMBER(OFFSET('Data transformed'!$A$4,MATCH($A67,'Data transformed'!$A$5:$A$185,0),MATCH(CW$4,'Data transformed'!$4:$4,0)-1)), (MIN(MAX(OFFSET('Data transformed'!$A$4,MATCH($A67,'Data transformed'!$A$5:$A$185,0),MATCH(CW$4,'Data transformed'!$4:$4,0)-1),$O67),$P67)-$O67)/$Q67*100,"NA"))</f>
        <v>0</v>
      </c>
    </row>
    <row r="68" s="103" customFormat="true" ht="15.5" hidden="false" customHeight="false" outlineLevel="0" collapsed="false">
      <c r="A68" s="107" t="n">
        <v>2322</v>
      </c>
      <c r="B68" s="107" t="n">
        <v>4</v>
      </c>
      <c r="C68" s="103" t="str">
        <f aca="true">IF(ISBLANK(OFFSET('outliers treatment'!$A$3,MATCH($A68,'outliers treatment'!$A$4:$A$154,0),MATCH(C$4,'outliers treatment'!$4:$4,0)-1)),"",OFFSET('outliers treatment'!$A$3,MATCH($A68,'outliers treatment'!$A$4:$A$154,0),MATCH(C$4,'outliers treatment'!$4:$4,0)-1))</f>
        <v/>
      </c>
      <c r="D68" s="103" t="str">
        <f aca="true">IF(ISBLANK(OFFSET('outliers treatment'!$A$3,MATCH($A68,'outliers treatment'!$A$4:$A$154,0),MATCH(D$4,'outliers treatment'!$4:$4,0)-1)),"",OFFSET('outliers treatment'!$A$3,MATCH($A68,'outliers treatment'!$A$4:$A$154,0),MATCH(D$4,'outliers treatment'!$4:$4,0)-1))</f>
        <v>Enforcing contracts: Time</v>
      </c>
      <c r="E68" s="103" t="str">
        <f aca="true">IF(ISBLANK(OFFSET('outliers treatment'!$A$3,MATCH($A68,'outliers treatment'!$A$4:$A$154,0),MATCH(E$4,'outliers treatment'!$4:$4,0)-1)),"",OFFSET('outliers treatment'!$A$3,MATCH($A68,'outliers treatment'!$A$4:$A$154,0),MATCH(E$4,'outliers treatment'!$4:$4,0)-1))</f>
        <v>Time taken to enforce a contract</v>
      </c>
      <c r="F68" s="103" t="str">
        <f aca="true">IF(ISBLANK(OFFSET('outliers treatment'!$A$3,MATCH($A68,'outliers treatment'!$A$4:$A$154,0),MATCH(F$4,'outliers treatment'!$4:$4,0)-1)),"",OFFSET('outliers treatment'!$A$3,MATCH($A68,'outliers treatment'!$A$4:$A$154,0),MATCH(F$4,'outliers treatment'!$4:$4,0)-1))</f>
        <v/>
      </c>
      <c r="G68" s="103" t="str">
        <f aca="true">IF(ISBLANK(OFFSET('outliers treatment'!$A$3,MATCH($A68,'outliers treatment'!$A$4:$A$154,0),MATCH(G$4,'outliers treatment'!$4:$4,0)-1)),"",OFFSET('outliers treatment'!$A$3,MATCH($A68,'outliers treatment'!$A$4:$A$154,0),MATCH(G$4,'outliers treatment'!$4:$4,0)-1))</f>
        <v/>
      </c>
      <c r="H68" s="103" t="str">
        <f aca="true">IF(ISBLANK(OFFSET('outliers treatment'!$A$3,MATCH($A68,'outliers treatment'!$A$4:$A$154,0),MATCH(H$4,'outliers treatment'!$4:$4,0)-1)),"",OFFSET('outliers treatment'!$A$3,MATCH($A68,'outliers treatment'!$A$4:$A$154,0),MATCH(H$4,'outliers treatment'!$4:$4,0)-1))</f>
        <v/>
      </c>
      <c r="I68" s="103" t="str">
        <f aca="true">IF(ISBLANK(OFFSET('outliers treatment'!$A$3,MATCH($A68,'outliers treatment'!$A$4:$A$154,0),MATCH(I$4,'outliers treatment'!$4:$4,0)-1)),"",OFFSET('outliers treatment'!$A$3,MATCH($A68,'outliers treatment'!$A$4:$A$154,0),MATCH(I$4,'outliers treatment'!$4:$4,0)-1))</f>
        <v/>
      </c>
      <c r="J68" s="104" t="n">
        <f aca="false" t="array" ref="J68:J68">MIN(IF(ISNUMBER(V68:CW68),V68:CW68))</f>
        <v>0</v>
      </c>
      <c r="K68" s="103" t="n">
        <f aca="false" t="array" ref="K68:K68">MAX(IF(ISNUMBER(V68:CW68),V68:CW68))</f>
        <v>83.1161137440758</v>
      </c>
      <c r="L68" s="103" t="n">
        <f aca="true">IF(ISBLANK(OFFSET('outliers treatment'!$A$3,MATCH($A68,'outliers treatment'!$A$4:$A$154,0),MATCH(L$4,'outliers treatment'!$4:$4,0)-1)),"",OFFSET('outliers treatment'!$A$3,MATCH($A68,'outliers treatment'!$A$4:$A$154,0),MATCH(L$4,'outliers treatment'!$4:$4,0)-1))</f>
        <v>-741.5</v>
      </c>
      <c r="M68" s="103" t="n">
        <f aca="true">IF(ISBLANK(OFFSET('outliers treatment'!$A$3,MATCH($A68,'outliers treatment'!$A$4:$A$154,0),MATCH(M$4,'outliers treatment'!$4:$4,0)-1)),"",OFFSET('outliers treatment'!$A$3,MATCH($A68,'outliers treatment'!$A$4:$A$154,0),MATCH(M$4,'outliers treatment'!$4:$4,0)-1))</f>
        <v>-425</v>
      </c>
      <c r="N68" s="103" t="n">
        <f aca="true">IF(ISBLANK(OFFSET('outliers treatment'!$A$3,MATCH($A68,'outliers treatment'!$A$4:$A$154,0),MATCH(N$4,'outliers treatment'!$4:$4,0)-1)),"",OFFSET('outliers treatment'!$A$3,MATCH($A68,'outliers treatment'!$A$4:$A$154,0),MATCH(N$4,'outliers treatment'!$4:$4,0)-1))</f>
        <v>316.5</v>
      </c>
      <c r="O68" s="103" t="n">
        <f aca="true">IF(ISBLANK(OFFSET('outliers treatment'!$A$3,MATCH($A68,'outliers treatment'!$A$4:$A$154,0),MATCH(O$4,'outliers treatment'!$4:$4,0)-1)),"",OFFSET('outliers treatment'!$A$3,MATCH($A68,'outliers treatment'!$A$4:$A$154,0),MATCH(O$4,'outliers treatment'!$4:$4,0)-1))</f>
        <v>-1216.25</v>
      </c>
      <c r="P68" s="103" t="n">
        <f aca="true">IF(ISBLANK(OFFSET('outliers treatment'!$A$3,MATCH($A68,'outliers treatment'!$A$4:$A$154,0),MATCH(P$4,'outliers treatment'!$4:$4,0)-1)),"",OFFSET('outliers treatment'!$A$3,MATCH($A68,'outliers treatment'!$A$4:$A$154,0),MATCH(P$4,'outliers treatment'!$4:$4,0)-1))</f>
        <v>49.75</v>
      </c>
      <c r="Q68" s="103" t="n">
        <f aca="false">IFERROR(P68-O68,"")</f>
        <v>1266</v>
      </c>
      <c r="R68" s="105" t="n">
        <f aca="false" t="array" ref="R68:R68">IFERROR(SKEW(IF(ISNUMBER(V68:CW68),V68:CW68,"")),"")</f>
        <v>-0.889143379458727</v>
      </c>
      <c r="S68" s="103" t="n">
        <v>0</v>
      </c>
      <c r="T68" s="103" t="n">
        <v>0.5</v>
      </c>
      <c r="U68" s="106" t="n">
        <f aca="false" t="array" ref="U68:U68">IF(B68&lt;4,"",1-IFERROR(SUM(ISNUMBER(V68:CW68)*(1-$V$3:$CW$3))/COUNTIF($V$3:$CW$3,0),0))</f>
        <v>0</v>
      </c>
      <c r="V68" s="104" t="n">
        <f aca="true">IF($L68="","",IF(ISNUMBER(OFFSET('Data transformed'!$A$4,MATCH($A68,'Data transformed'!$A$5:$A$185,0),MATCH(V$4,'Data transformed'!$4:$4,0)-1)), (MIN(MAX(OFFSET('Data transformed'!$A$4,MATCH($A68,'Data transformed'!$A$5:$A$185,0),MATCH(V$4,'Data transformed'!$4:$4,0)-1),$O68),$P68)-$O68)/$Q68*100,"NA"))</f>
        <v>17.4763033175355</v>
      </c>
      <c r="W68" s="104" t="n">
        <f aca="true">IF($L68="","",IF(ISNUMBER(OFFSET('Data transformed'!$A$4,MATCH($A68,'Data transformed'!$A$5:$A$185,0),MATCH(W$4,'Data transformed'!$4:$4,0)-1)), (MIN(MAX(OFFSET('Data transformed'!$A$4,MATCH($A68,'Data transformed'!$A$5:$A$185,0),MATCH(W$4,'Data transformed'!$4:$4,0)-1),$O68),$P68)-$O68)/$Q68*100,"NA"))</f>
        <v>64.3167456556082</v>
      </c>
      <c r="X68" s="104" t="n">
        <f aca="true">IF($L68="","",IF(ISNUMBER(OFFSET('Data transformed'!$A$4,MATCH($A68,'Data transformed'!$A$5:$A$185,0),MATCH(X$4,'Data transformed'!$4:$4,0)-1)), (MIN(MAX(OFFSET('Data transformed'!$A$4,MATCH($A68,'Data transformed'!$A$5:$A$185,0),MATCH(X$4,'Data transformed'!$4:$4,0)-1),$O68),$P68)-$O68)/$Q68*100,"NA"))</f>
        <v>64.7116903633491</v>
      </c>
      <c r="Y68" s="104" t="n">
        <f aca="true">IF($L68="","",IF(ISNUMBER(OFFSET('Data transformed'!$A$4,MATCH($A68,'Data transformed'!$A$5:$A$185,0),MATCH(Y$4,'Data transformed'!$4:$4,0)-1)), (MIN(MAX(OFFSET('Data transformed'!$A$4,MATCH($A68,'Data transformed'!$A$5:$A$185,0),MATCH(Y$4,'Data transformed'!$4:$4,0)-1),$O68),$P68)-$O68)/$Q68*100,"NA"))</f>
        <v>56.1808846761453</v>
      </c>
      <c r="Z68" s="104" t="n">
        <f aca="true">IF($L68="","",IF(ISNUMBER(OFFSET('Data transformed'!$A$4,MATCH($A68,'Data transformed'!$A$5:$A$185,0),MATCH(Z$4,'Data transformed'!$4:$4,0)-1)), (MIN(MAX(OFFSET('Data transformed'!$A$4,MATCH($A68,'Data transformed'!$A$5:$A$185,0),MATCH(Z$4,'Data transformed'!$4:$4,0)-1),$O68),$P68)-$O68)/$Q68*100,"NA"))</f>
        <v>0</v>
      </c>
      <c r="AA68" s="104" t="n">
        <f aca="true">IF($L68="","",IF(ISNUMBER(OFFSET('Data transformed'!$A$4,MATCH($A68,'Data transformed'!$A$5:$A$185,0),MATCH(AA$4,'Data transformed'!$4:$4,0)-1)), (MIN(MAX(OFFSET('Data transformed'!$A$4,MATCH($A68,'Data transformed'!$A$5:$A$185,0),MATCH(AA$4,'Data transformed'!$4:$4,0)-1),$O68),$P68)-$O68)/$Q68*100,"NA"))</f>
        <v>78.2977883096366</v>
      </c>
      <c r="AB68" s="104" t="n">
        <f aca="true">IF($L68="","",IF(ISNUMBER(OFFSET('Data transformed'!$A$4,MATCH($A68,'Data transformed'!$A$5:$A$185,0),MATCH(AB$4,'Data transformed'!$4:$4,0)-1)), (MIN(MAX(OFFSET('Data transformed'!$A$4,MATCH($A68,'Data transformed'!$A$5:$A$185,0),MATCH(AB$4,'Data transformed'!$4:$4,0)-1),$O68),$P68)-$O68)/$Q68*100,"NA"))</f>
        <v>32.8001579778831</v>
      </c>
      <c r="AC68" s="104" t="n">
        <f aca="true">IF($L68="","",IF(ISNUMBER(OFFSET('Data transformed'!$A$4,MATCH($A68,'Data transformed'!$A$5:$A$185,0),MATCH(AC$4,'Data transformed'!$4:$4,0)-1)), (MIN(MAX(OFFSET('Data transformed'!$A$4,MATCH($A68,'Data transformed'!$A$5:$A$185,0),MATCH(AC$4,'Data transformed'!$4:$4,0)-1),$O68),$P68)-$O68)/$Q68*100,"NA"))</f>
        <v>24.1903633491311</v>
      </c>
      <c r="AD68" s="104" t="n">
        <f aca="true">IF($L68="","",IF(ISNUMBER(OFFSET('Data transformed'!$A$4,MATCH($A68,'Data transformed'!$A$5:$A$185,0),MATCH(AD$4,'Data transformed'!$4:$4,0)-1)), (MIN(MAX(OFFSET('Data transformed'!$A$4,MATCH($A68,'Data transformed'!$A$5:$A$185,0),MATCH(AD$4,'Data transformed'!$4:$4,0)-1),$O68),$P68)-$O68)/$Q68*100,"NA"))</f>
        <v>48.8349131121643</v>
      </c>
      <c r="AE68" s="104" t="n">
        <f aca="true">IF($L68="","",IF(ISNUMBER(OFFSET('Data transformed'!$A$4,MATCH($A68,'Data transformed'!$A$5:$A$185,0),MATCH(AE$4,'Data transformed'!$4:$4,0)-1)), (MIN(MAX(OFFSET('Data transformed'!$A$4,MATCH($A68,'Data transformed'!$A$5:$A$185,0),MATCH(AE$4,'Data transformed'!$4:$4,0)-1),$O68),$P68)-$O68)/$Q68*100,"NA"))</f>
        <v>55.0750394944708</v>
      </c>
      <c r="AF68" s="104" t="n">
        <f aca="true">IF($L68="","",IF(ISNUMBER(OFFSET('Data transformed'!$A$4,MATCH($A68,'Data transformed'!$A$5:$A$185,0),MATCH(AF$4,'Data transformed'!$4:$4,0)-1)), (MIN(MAX(OFFSET('Data transformed'!$A$4,MATCH($A68,'Data transformed'!$A$5:$A$185,0),MATCH(AF$4,'Data transformed'!$4:$4,0)-1),$O68),$P68)-$O68)/$Q68*100,"NA"))</f>
        <v>56.891785150079</v>
      </c>
      <c r="AG68" s="104" t="n">
        <f aca="true">IF($L68="","",IF(ISNUMBER(OFFSET('Data transformed'!$A$4,MATCH($A68,'Data transformed'!$A$5:$A$185,0),MATCH(AG$4,'Data transformed'!$4:$4,0)-1)), (MIN(MAX(OFFSET('Data transformed'!$A$4,MATCH($A68,'Data transformed'!$A$5:$A$185,0),MATCH(AG$4,'Data transformed'!$4:$4,0)-1),$O68),$P68)-$O68)/$Q68*100,"NA"))</f>
        <v>47.8870458135861</v>
      </c>
      <c r="AH68" s="104" t="n">
        <f aca="true">IF($L68="","",IF(ISNUMBER(OFFSET('Data transformed'!$A$4,MATCH($A68,'Data transformed'!$A$5:$A$185,0),MATCH(AH$4,'Data transformed'!$4:$4,0)-1)), (MIN(MAX(OFFSET('Data transformed'!$A$4,MATCH($A68,'Data transformed'!$A$5:$A$185,0),MATCH(AH$4,'Data transformed'!$4:$4,0)-1),$O68),$P68)-$O68)/$Q68*100,"NA"))</f>
        <v>0</v>
      </c>
      <c r="AI68" s="104" t="n">
        <f aca="true">IF($L68="","",IF(ISNUMBER(OFFSET('Data transformed'!$A$4,MATCH($A68,'Data transformed'!$A$5:$A$185,0),MATCH(AI$4,'Data transformed'!$4:$4,0)-1)), (MIN(MAX(OFFSET('Data transformed'!$A$4,MATCH($A68,'Data transformed'!$A$5:$A$185,0),MATCH(AI$4,'Data transformed'!$4:$4,0)-1),$O68),$P68)-$O68)/$Q68*100,"NA"))</f>
        <v>62.5</v>
      </c>
      <c r="AJ68" s="104" t="n">
        <f aca="true">IF($L68="","",IF(ISNUMBER(OFFSET('Data transformed'!$A$4,MATCH($A68,'Data transformed'!$A$5:$A$185,0),MATCH(AJ$4,'Data transformed'!$4:$4,0)-1)), (MIN(MAX(OFFSET('Data transformed'!$A$4,MATCH($A68,'Data transformed'!$A$5:$A$185,0),MATCH(AJ$4,'Data transformed'!$4:$4,0)-1),$O68),$P68)-$O68)/$Q68*100,"NA"))</f>
        <v>28.7717219589257</v>
      </c>
      <c r="AK68" s="104" t="n">
        <f aca="true">IF($L68="","",IF(ISNUMBER(OFFSET('Data transformed'!$A$4,MATCH($A68,'Data transformed'!$A$5:$A$185,0),MATCH(AK$4,'Data transformed'!$4:$4,0)-1)), (MIN(MAX(OFFSET('Data transformed'!$A$4,MATCH($A68,'Data transformed'!$A$5:$A$185,0),MATCH(AK$4,'Data transformed'!$4:$4,0)-1),$O68),$P68)-$O68)/$Q68*100,"NA"))</f>
        <v>9.1824644549763</v>
      </c>
      <c r="AL68" s="104" t="n">
        <f aca="true">IF($L68="","",IF(ISNUMBER(OFFSET('Data transformed'!$A$4,MATCH($A68,'Data transformed'!$A$5:$A$185,0),MATCH(AL$4,'Data transformed'!$4:$4,0)-1)), (MIN(MAX(OFFSET('Data transformed'!$A$4,MATCH($A68,'Data transformed'!$A$5:$A$185,0),MATCH(AL$4,'Data transformed'!$4:$4,0)-1),$O68),$P68)-$O68)/$Q68*100,"NA"))</f>
        <v>56.6548183254344</v>
      </c>
      <c r="AM68" s="104" t="n">
        <f aca="true">IF($L68="","",IF(ISNUMBER(OFFSET('Data transformed'!$A$4,MATCH($A68,'Data transformed'!$A$5:$A$185,0),MATCH(AM$4,'Data transformed'!$4:$4,0)-1)), (MIN(MAX(OFFSET('Data transformed'!$A$4,MATCH($A68,'Data transformed'!$A$5:$A$185,0),MATCH(AM$4,'Data transformed'!$4:$4,0)-1),$O68),$P68)-$O68)/$Q68*100,"NA"))</f>
        <v>57.760663507109</v>
      </c>
      <c r="AN68" s="104" t="n">
        <f aca="true">IF($L68="","",IF(ISNUMBER(OFFSET('Data transformed'!$A$4,MATCH($A68,'Data transformed'!$A$5:$A$185,0),MATCH(AN$4,'Data transformed'!$4:$4,0)-1)), (MIN(MAX(OFFSET('Data transformed'!$A$4,MATCH($A68,'Data transformed'!$A$5:$A$185,0),MATCH(AN$4,'Data transformed'!$4:$4,0)-1),$O68),$P68)-$O68)/$Q68*100,"NA"))</f>
        <v>37.5394944707741</v>
      </c>
      <c r="AO68" s="104" t="n">
        <f aca="true">IF($L68="","",IF(ISNUMBER(OFFSET('Data transformed'!$A$4,MATCH($A68,'Data transformed'!$A$5:$A$185,0),MATCH(AO$4,'Data transformed'!$4:$4,0)-1)), (MIN(MAX(OFFSET('Data transformed'!$A$4,MATCH($A68,'Data transformed'!$A$5:$A$185,0),MATCH(AO$4,'Data transformed'!$4:$4,0)-1),$O68),$P68)-$O68)/$Q68*100,"NA"))</f>
        <v>46.3072669826224</v>
      </c>
      <c r="AP68" s="104" t="n">
        <f aca="true">IF($L68="","",IF(ISNUMBER(OFFSET('Data transformed'!$A$4,MATCH($A68,'Data transformed'!$A$5:$A$185,0),MATCH(AP$4,'Data transformed'!$4:$4,0)-1)), (MIN(MAX(OFFSET('Data transformed'!$A$4,MATCH($A68,'Data transformed'!$A$5:$A$185,0),MATCH(AP$4,'Data transformed'!$4:$4,0)-1),$O68),$P68)-$O68)/$Q68*100,"NA"))</f>
        <v>54.759083728278</v>
      </c>
      <c r="AQ68" s="104" t="n">
        <f aca="true">IF($L68="","",IF(ISNUMBER(OFFSET('Data transformed'!$A$4,MATCH($A68,'Data transformed'!$A$5:$A$185,0),MATCH(AQ$4,'Data transformed'!$4:$4,0)-1)), (MIN(MAX(OFFSET('Data transformed'!$A$4,MATCH($A68,'Data transformed'!$A$5:$A$185,0),MATCH(AQ$4,'Data transformed'!$4:$4,0)-1),$O68),$P68)-$O68)/$Q68*100,"NA"))</f>
        <v>55.7859399684044</v>
      </c>
      <c r="AR68" s="104" t="n">
        <f aca="true">IF($L68="","",IF(ISNUMBER(OFFSET('Data transformed'!$A$4,MATCH($A68,'Data transformed'!$A$5:$A$185,0),MATCH(AR$4,'Data transformed'!$4:$4,0)-1)), (MIN(MAX(OFFSET('Data transformed'!$A$4,MATCH($A68,'Data transformed'!$A$5:$A$185,0),MATCH(AR$4,'Data transformed'!$4:$4,0)-1),$O68),$P68)-$O68)/$Q68*100,"NA"))</f>
        <v>57.760663507109</v>
      </c>
      <c r="AS68" s="104" t="n">
        <f aca="true">IF($L68="","",IF(ISNUMBER(OFFSET('Data transformed'!$A$4,MATCH($A68,'Data transformed'!$A$5:$A$185,0),MATCH(AS$4,'Data transformed'!$4:$4,0)-1)), (MIN(MAX(OFFSET('Data transformed'!$A$4,MATCH($A68,'Data transformed'!$A$5:$A$185,0),MATCH(AS$4,'Data transformed'!$4:$4,0)-1),$O68),$P68)-$O68)/$Q68*100,"NA"))</f>
        <v>64.7116903633491</v>
      </c>
      <c r="AT68" s="104" t="n">
        <f aca="true">IF($L68="","",IF(ISNUMBER(OFFSET('Data transformed'!$A$4,MATCH($A68,'Data transformed'!$A$5:$A$185,0),MATCH(AT$4,'Data transformed'!$4:$4,0)-1)), (MIN(MAX(OFFSET('Data transformed'!$A$4,MATCH($A68,'Data transformed'!$A$5:$A$185,0),MATCH(AT$4,'Data transformed'!$4:$4,0)-1),$O68),$P68)-$O68)/$Q68*100,"NA"))</f>
        <v>60.76224328594</v>
      </c>
      <c r="AU68" s="104" t="n">
        <f aca="true">IF($L68="","",IF(ISNUMBER(OFFSET('Data transformed'!$A$4,MATCH($A68,'Data transformed'!$A$5:$A$185,0),MATCH(AU$4,'Data transformed'!$4:$4,0)-1)), (MIN(MAX(OFFSET('Data transformed'!$A$4,MATCH($A68,'Data transformed'!$A$5:$A$185,0),MATCH(AU$4,'Data transformed'!$4:$4,0)-1),$O68),$P68)-$O68)/$Q68*100,"NA"))</f>
        <v>61.5521327014218</v>
      </c>
      <c r="AV68" s="104" t="n">
        <f aca="true">IF($L68="","",IF(ISNUMBER(OFFSET('Data transformed'!$A$4,MATCH($A68,'Data transformed'!$A$5:$A$185,0),MATCH(AV$4,'Data transformed'!$4:$4,0)-1)), (MIN(MAX(OFFSET('Data transformed'!$A$4,MATCH($A68,'Data transformed'!$A$5:$A$185,0),MATCH(AV$4,'Data transformed'!$4:$4,0)-1),$O68),$P68)-$O68)/$Q68*100,"NA"))</f>
        <v>39.9881516587678</v>
      </c>
      <c r="AW68" s="104" t="n">
        <f aca="true">IF($L68="","",IF(ISNUMBER(OFFSET('Data transformed'!$A$4,MATCH($A68,'Data transformed'!$A$5:$A$185,0),MATCH(AW$4,'Data transformed'!$4:$4,0)-1)), (MIN(MAX(OFFSET('Data transformed'!$A$4,MATCH($A68,'Data transformed'!$A$5:$A$185,0),MATCH(AW$4,'Data transformed'!$4:$4,0)-1),$O68),$P68)-$O68)/$Q68*100,"NA"))</f>
        <v>71.5047393364929</v>
      </c>
      <c r="AX68" s="104" t="n">
        <f aca="true">IF($L68="","",IF(ISNUMBER(OFFSET('Data transformed'!$A$4,MATCH($A68,'Data transformed'!$A$5:$A$185,0),MATCH(AX$4,'Data transformed'!$4:$4,0)-1)), (MIN(MAX(OFFSET('Data transformed'!$A$4,MATCH($A68,'Data transformed'!$A$5:$A$185,0),MATCH(AX$4,'Data transformed'!$4:$4,0)-1),$O68),$P68)-$O68)/$Q68*100,"NA"))</f>
        <v>0</v>
      </c>
      <c r="AY68" s="104" t="n">
        <f aca="true">IF($L68="","",IF(ISNUMBER(OFFSET('Data transformed'!$A$4,MATCH($A68,'Data transformed'!$A$5:$A$185,0),MATCH(AY$4,'Data transformed'!$4:$4,0)-1)), (MIN(MAX(OFFSET('Data transformed'!$A$4,MATCH($A68,'Data transformed'!$A$5:$A$185,0),MATCH(AY$4,'Data transformed'!$4:$4,0)-1),$O68),$P68)-$O68)/$Q68*100,"NA"))</f>
        <v>50.1777251184834</v>
      </c>
      <c r="AZ68" s="104" t="n">
        <f aca="true">IF($L68="","",IF(ISNUMBER(OFFSET('Data transformed'!$A$4,MATCH($A68,'Data transformed'!$A$5:$A$185,0),MATCH(AZ$4,'Data transformed'!$4:$4,0)-1)), (MIN(MAX(OFFSET('Data transformed'!$A$4,MATCH($A68,'Data transformed'!$A$5:$A$185,0),MATCH(AZ$4,'Data transformed'!$4:$4,0)-1),$O68),$P68)-$O68)/$Q68*100,"NA"))</f>
        <v>44.7274881516588</v>
      </c>
      <c r="BA68" s="104" t="n">
        <f aca="true">IF($L68="","",IF(ISNUMBER(OFFSET('Data transformed'!$A$4,MATCH($A68,'Data transformed'!$A$5:$A$185,0),MATCH(BA$4,'Data transformed'!$4:$4,0)-1)), (MIN(MAX(OFFSET('Data transformed'!$A$4,MATCH($A68,'Data transformed'!$A$5:$A$185,0),MATCH(BA$4,'Data transformed'!$4:$4,0)-1),$O68),$P68)-$O68)/$Q68*100,"NA"))</f>
        <v>64.23775671406</v>
      </c>
      <c r="BB68" s="104" t="n">
        <f aca="true">IF($L68="","",IF(ISNUMBER(OFFSET('Data transformed'!$A$4,MATCH($A68,'Data transformed'!$A$5:$A$185,0),MATCH(BB$4,'Data transformed'!$4:$4,0)-1)), (MIN(MAX(OFFSET('Data transformed'!$A$4,MATCH($A68,'Data transformed'!$A$5:$A$185,0),MATCH(BB$4,'Data transformed'!$4:$4,0)-1),$O68),$P68)-$O68)/$Q68*100,"NA"))</f>
        <v>0</v>
      </c>
      <c r="BC68" s="104" t="n">
        <f aca="true">IF($L68="","",IF(ISNUMBER(OFFSET('Data transformed'!$A$4,MATCH($A68,'Data transformed'!$A$5:$A$185,0),MATCH(BC$4,'Data transformed'!$4:$4,0)-1)), (MIN(MAX(OFFSET('Data transformed'!$A$4,MATCH($A68,'Data transformed'!$A$5:$A$185,0),MATCH(BC$4,'Data transformed'!$4:$4,0)-1),$O68),$P68)-$O68)/$Q68*100,"NA"))</f>
        <v>63.1319115323855</v>
      </c>
      <c r="BD68" s="104" t="n">
        <f aca="true">IF($L68="","",IF(ISNUMBER(OFFSET('Data transformed'!$A$4,MATCH($A68,'Data transformed'!$A$5:$A$185,0),MATCH(BD$4,'Data transformed'!$4:$4,0)-1)), (MIN(MAX(OFFSET('Data transformed'!$A$4,MATCH($A68,'Data transformed'!$A$5:$A$185,0),MATCH(BD$4,'Data transformed'!$4:$4,0)-1),$O68),$P68)-$O68)/$Q68*100,"NA"))</f>
        <v>7.60268562401264</v>
      </c>
      <c r="BE68" s="104" t="n">
        <f aca="true">IF($L68="","",IF(ISNUMBER(OFFSET('Data transformed'!$A$4,MATCH($A68,'Data transformed'!$A$5:$A$185,0),MATCH(BE$4,'Data transformed'!$4:$4,0)-1)), (MIN(MAX(OFFSET('Data transformed'!$A$4,MATCH($A68,'Data transformed'!$A$5:$A$185,0),MATCH(BE$4,'Data transformed'!$4:$4,0)-1),$O68),$P68)-$O68)/$Q68*100,"NA"))</f>
        <v>52.6263823064771</v>
      </c>
      <c r="BF68" s="104" t="n">
        <f aca="true">IF($L68="","",IF(ISNUMBER(OFFSET('Data transformed'!$A$4,MATCH($A68,'Data transformed'!$A$5:$A$185,0),MATCH(BF$4,'Data transformed'!$4:$4,0)-1)), (MIN(MAX(OFFSET('Data transformed'!$A$4,MATCH($A68,'Data transformed'!$A$5:$A$185,0),MATCH(BF$4,'Data transformed'!$4:$4,0)-1),$O68),$P68)-$O68)/$Q68*100,"NA"))</f>
        <v>67.6342812006319</v>
      </c>
      <c r="BG68" s="104" t="n">
        <f aca="true">IF($L68="","",IF(ISNUMBER(OFFSET('Data transformed'!$A$4,MATCH($A68,'Data transformed'!$A$5:$A$185,0),MATCH(BG$4,'Data transformed'!$4:$4,0)-1)), (MIN(MAX(OFFSET('Data transformed'!$A$4,MATCH($A68,'Data transformed'!$A$5:$A$185,0),MATCH(BG$4,'Data transformed'!$4:$4,0)-1),$O68),$P68)-$O68)/$Q68*100,"NA"))</f>
        <v>59.3404423380727</v>
      </c>
      <c r="BH68" s="104" t="n">
        <f aca="true">IF($L68="","",IF(ISNUMBER(OFFSET('Data transformed'!$A$4,MATCH($A68,'Data transformed'!$A$5:$A$185,0),MATCH(BH$4,'Data transformed'!$4:$4,0)-1)), (MIN(MAX(OFFSET('Data transformed'!$A$4,MATCH($A68,'Data transformed'!$A$5:$A$185,0),MATCH(BH$4,'Data transformed'!$4:$4,0)-1),$O68),$P68)-$O68)/$Q68*100,"NA"))</f>
        <v>73.1635071090047</v>
      </c>
      <c r="BI68" s="104" t="n">
        <f aca="true">IF($L68="","",IF(ISNUMBER(OFFSET('Data transformed'!$A$4,MATCH($A68,'Data transformed'!$A$5:$A$185,0),MATCH(BI$4,'Data transformed'!$4:$4,0)-1)), (MIN(MAX(OFFSET('Data transformed'!$A$4,MATCH($A68,'Data transformed'!$A$5:$A$185,0),MATCH(BI$4,'Data transformed'!$4:$4,0)-1),$O68),$P68)-$O68)/$Q68*100,"NA"))</f>
        <v>39.1192733017378</v>
      </c>
      <c r="BJ68" s="104" t="n">
        <f aca="true">IF($L68="","",IF(ISNUMBER(OFFSET('Data transformed'!$A$4,MATCH($A68,'Data transformed'!$A$5:$A$185,0),MATCH(BJ$4,'Data transformed'!$4:$4,0)-1)), (MIN(MAX(OFFSET('Data transformed'!$A$4,MATCH($A68,'Data transformed'!$A$5:$A$185,0),MATCH(BJ$4,'Data transformed'!$4:$4,0)-1),$O68),$P68)-$O68)/$Q68*100,"NA"))</f>
        <v>69.1350710900474</v>
      </c>
      <c r="BK68" s="104" t="n">
        <f aca="true">IF($L68="","",IF(ISNUMBER(OFFSET('Data transformed'!$A$4,MATCH($A68,'Data transformed'!$A$5:$A$185,0),MATCH(BK$4,'Data transformed'!$4:$4,0)-1)), (MIN(MAX(OFFSET('Data transformed'!$A$4,MATCH($A68,'Data transformed'!$A$5:$A$185,0),MATCH(BK$4,'Data transformed'!$4:$4,0)-1),$O68),$P68)-$O68)/$Q68*100,"NA"))</f>
        <v>47.0971563981043</v>
      </c>
      <c r="BL68" s="104" t="n">
        <f aca="true">IF($L68="","",IF(ISNUMBER(OFFSET('Data transformed'!$A$4,MATCH($A68,'Data transformed'!$A$5:$A$185,0),MATCH(BL$4,'Data transformed'!$4:$4,0)-1)), (MIN(MAX(OFFSET('Data transformed'!$A$4,MATCH($A68,'Data transformed'!$A$5:$A$185,0),MATCH(BL$4,'Data transformed'!$4:$4,0)-1),$O68),$P68)-$O68)/$Q68*100,"NA"))</f>
        <v>56.1808846761453</v>
      </c>
      <c r="BM68" s="104" t="n">
        <f aca="true">IF($L68="","",IF(ISNUMBER(OFFSET('Data transformed'!$A$4,MATCH($A68,'Data transformed'!$A$5:$A$185,0),MATCH(BM$4,'Data transformed'!$4:$4,0)-1)), (MIN(MAX(OFFSET('Data transformed'!$A$4,MATCH($A68,'Data transformed'!$A$5:$A$185,0),MATCH(BM$4,'Data transformed'!$4:$4,0)-1),$O68),$P68)-$O68)/$Q68*100,"NA"))</f>
        <v>4.44312796208531</v>
      </c>
      <c r="BN68" s="104" t="n">
        <f aca="true">IF($L68="","",IF(ISNUMBER(OFFSET('Data transformed'!$A$4,MATCH($A68,'Data transformed'!$A$5:$A$185,0),MATCH(BN$4,'Data transformed'!$4:$4,0)-1)), (MIN(MAX(OFFSET('Data transformed'!$A$4,MATCH($A68,'Data transformed'!$A$5:$A$185,0),MATCH(BN$4,'Data transformed'!$4:$4,0)-1),$O68),$P68)-$O68)/$Q68*100,"NA"))</f>
        <v>21.0308056872038</v>
      </c>
      <c r="BO68" s="104" t="n">
        <f aca="true">IF($L68="","",IF(ISNUMBER(OFFSET('Data transformed'!$A$4,MATCH($A68,'Data transformed'!$A$5:$A$185,0),MATCH(BO$4,'Data transformed'!$4:$4,0)-1)), (MIN(MAX(OFFSET('Data transformed'!$A$4,MATCH($A68,'Data transformed'!$A$5:$A$185,0),MATCH(BO$4,'Data transformed'!$4:$4,0)-1),$O68),$P68)-$O68)/$Q68*100,"NA"))</f>
        <v>57.3657187993681</v>
      </c>
      <c r="BP68" s="104" t="n">
        <f aca="true">IF($L68="","",IF(ISNUMBER(OFFSET('Data transformed'!$A$4,MATCH($A68,'Data transformed'!$A$5:$A$185,0),MATCH(BP$4,'Data transformed'!$4:$4,0)-1)), (MIN(MAX(OFFSET('Data transformed'!$A$4,MATCH($A68,'Data transformed'!$A$5:$A$185,0),MATCH(BP$4,'Data transformed'!$4:$4,0)-1),$O68),$P68)-$O68)/$Q68*100,"NA"))</f>
        <v>62.5</v>
      </c>
      <c r="BQ68" s="104" t="n">
        <f aca="true">IF($L68="","",IF(ISNUMBER(OFFSET('Data transformed'!$A$4,MATCH($A68,'Data transformed'!$A$5:$A$185,0),MATCH(BQ$4,'Data transformed'!$4:$4,0)-1)), (MIN(MAX(OFFSET('Data transformed'!$A$4,MATCH($A68,'Data transformed'!$A$5:$A$185,0),MATCH(BQ$4,'Data transformed'!$4:$4,0)-1),$O68),$P68)-$O68)/$Q68*100,"NA"))</f>
        <v>59.7353870458136</v>
      </c>
      <c r="BR68" s="104" t="n">
        <f aca="true">IF($L68="","",IF(ISNUMBER(OFFSET('Data transformed'!$A$4,MATCH($A68,'Data transformed'!$A$5:$A$185,0),MATCH(BR$4,'Data transformed'!$4:$4,0)-1)), (MIN(MAX(OFFSET('Data transformed'!$A$4,MATCH($A68,'Data transformed'!$A$5:$A$185,0),MATCH(BR$4,'Data transformed'!$4:$4,0)-1),$O68),$P68)-$O68)/$Q68*100,"NA"))</f>
        <v>66.0545023696682</v>
      </c>
      <c r="BS68" s="104" t="n">
        <f aca="true">IF($L68="","",IF(ISNUMBER(OFFSET('Data transformed'!$A$4,MATCH($A68,'Data transformed'!$A$5:$A$185,0),MATCH(BS$4,'Data transformed'!$4:$4,0)-1)), (MIN(MAX(OFFSET('Data transformed'!$A$4,MATCH($A68,'Data transformed'!$A$5:$A$185,0),MATCH(BS$4,'Data transformed'!$4:$4,0)-1),$O68),$P68)-$O68)/$Q68*100,"NA"))</f>
        <v>64.5537124802528</v>
      </c>
      <c r="BT68" s="104" t="n">
        <f aca="true">IF($L68="","",IF(ISNUMBER(OFFSET('Data transformed'!$A$4,MATCH($A68,'Data transformed'!$A$5:$A$185,0),MATCH(BT$4,'Data transformed'!$4:$4,0)-1)), (MIN(MAX(OFFSET('Data transformed'!$A$4,MATCH($A68,'Data transformed'!$A$5:$A$185,0),MATCH(BT$4,'Data transformed'!$4:$4,0)-1),$O68),$P68)-$O68)/$Q68*100,"NA"))</f>
        <v>55.4699842022117</v>
      </c>
      <c r="BU68" s="104" t="n">
        <f aca="true">IF($L68="","",IF(ISNUMBER(OFFSET('Data transformed'!$A$4,MATCH($A68,'Data transformed'!$A$5:$A$185,0),MATCH(BU$4,'Data transformed'!$4:$4,0)-1)), (MIN(MAX(OFFSET('Data transformed'!$A$4,MATCH($A68,'Data transformed'!$A$5:$A$185,0),MATCH(BU$4,'Data transformed'!$4:$4,0)-1),$O68),$P68)-$O68)/$Q68*100,"NA"))</f>
        <v>64.4747235387046</v>
      </c>
      <c r="BV68" s="104" t="n">
        <f aca="true">IF($L68="","",IF(ISNUMBER(OFFSET('Data transformed'!$A$4,MATCH($A68,'Data transformed'!$A$5:$A$185,0),MATCH(BV$4,'Data transformed'!$4:$4,0)-1)), (MIN(MAX(OFFSET('Data transformed'!$A$4,MATCH($A68,'Data transformed'!$A$5:$A$185,0),MATCH(BV$4,'Data transformed'!$4:$4,0)-1),$O68),$P68)-$O68)/$Q68*100,"NA"))</f>
        <v>79.0086887835703</v>
      </c>
      <c r="BW68" s="104" t="n">
        <f aca="true">IF($L68="","",IF(ISNUMBER(OFFSET('Data transformed'!$A$4,MATCH($A68,'Data transformed'!$A$5:$A$185,0),MATCH(BW$4,'Data transformed'!$4:$4,0)-1)), (MIN(MAX(OFFSET('Data transformed'!$A$4,MATCH($A68,'Data transformed'!$A$5:$A$185,0),MATCH(BW$4,'Data transformed'!$4:$4,0)-1),$O68),$P68)-$O68)/$Q68*100,"NA"))</f>
        <v>11.4731437598736</v>
      </c>
      <c r="BX68" s="104" t="n">
        <f aca="true">IF($L68="","",IF(ISNUMBER(OFFSET('Data transformed'!$A$4,MATCH($A68,'Data transformed'!$A$5:$A$185,0),MATCH(BX$4,'Data transformed'!$4:$4,0)-1)), (MIN(MAX(OFFSET('Data transformed'!$A$4,MATCH($A68,'Data transformed'!$A$5:$A$185,0),MATCH(BX$4,'Data transformed'!$4:$4,0)-1),$O68),$P68)-$O68)/$Q68*100,"NA"))</f>
        <v>33.6690363349131</v>
      </c>
      <c r="BY68" s="104" t="n">
        <f aca="true">IF($L68="","",IF(ISNUMBER(OFFSET('Data transformed'!$A$4,MATCH($A68,'Data transformed'!$A$5:$A$185,0),MATCH(BY$4,'Data transformed'!$4:$4,0)-1)), (MIN(MAX(OFFSET('Data transformed'!$A$4,MATCH($A68,'Data transformed'!$A$5:$A$185,0),MATCH(BY$4,'Data transformed'!$4:$4,0)-1),$O68),$P68)-$O68)/$Q68*100,"NA"))</f>
        <v>58.3135860979463</v>
      </c>
      <c r="BZ68" s="104" t="n">
        <f aca="true">IF($L68="","",IF(ISNUMBER(OFFSET('Data transformed'!$A$4,MATCH($A68,'Data transformed'!$A$5:$A$185,0),MATCH(BZ$4,'Data transformed'!$4:$4,0)-1)), (MIN(MAX(OFFSET('Data transformed'!$A$4,MATCH($A68,'Data transformed'!$A$5:$A$185,0),MATCH(BZ$4,'Data transformed'!$4:$4,0)-1),$O68),$P68)-$O68)/$Q68*100,"NA"))</f>
        <v>20.0829383886256</v>
      </c>
      <c r="CA68" s="104" t="n">
        <f aca="true">IF($L68="","",IF(ISNUMBER(OFFSET('Data transformed'!$A$4,MATCH($A68,'Data transformed'!$A$5:$A$185,0),MATCH(CA$4,'Data transformed'!$4:$4,0)-1)), (MIN(MAX(OFFSET('Data transformed'!$A$4,MATCH($A68,'Data transformed'!$A$5:$A$185,0),MATCH(CA$4,'Data transformed'!$4:$4,0)-1),$O68),$P68)-$O68)/$Q68*100,"NA"))</f>
        <v>49.3878357030016</v>
      </c>
      <c r="CB68" s="104" t="n">
        <f aca="true">IF($L68="","",IF(ISNUMBER(OFFSET('Data transformed'!$A$4,MATCH($A68,'Data transformed'!$A$5:$A$185,0),MATCH(CB$4,'Data transformed'!$4:$4,0)-1)), (MIN(MAX(OFFSET('Data transformed'!$A$4,MATCH($A68,'Data transformed'!$A$5:$A$185,0),MATCH(CB$4,'Data transformed'!$4:$4,0)-1),$O68),$P68)-$O68)/$Q68*100,"NA"))</f>
        <v>41.9628751974724</v>
      </c>
      <c r="CC68" s="104" t="n">
        <f aca="true">IF($L68="","",IF(ISNUMBER(OFFSET('Data transformed'!$A$4,MATCH($A68,'Data transformed'!$A$5:$A$185,0),MATCH(CC$4,'Data transformed'!$4:$4,0)-1)), (MIN(MAX(OFFSET('Data transformed'!$A$4,MATCH($A68,'Data transformed'!$A$5:$A$185,0),MATCH(CC$4,'Data transformed'!$4:$4,0)-1),$O68),$P68)-$O68)/$Q68*100,"NA"))</f>
        <v>36.4336492890995</v>
      </c>
      <c r="CD68" s="104" t="n">
        <f aca="true">IF($L68="","",IF(ISNUMBER(OFFSET('Data transformed'!$A$4,MATCH($A68,'Data transformed'!$A$5:$A$185,0),MATCH(CD$4,'Data transformed'!$4:$4,0)-1)), (MIN(MAX(OFFSET('Data transformed'!$A$4,MATCH($A68,'Data transformed'!$A$5:$A$185,0),MATCH(CD$4,'Data transformed'!$4:$4,0)-1),$O68),$P68)-$O68)/$Q68*100,"NA"))</f>
        <v>55.6279620853081</v>
      </c>
      <c r="CE68" s="104" t="n">
        <f aca="true">IF($L68="","",IF(ISNUMBER(OFFSET('Data transformed'!$A$4,MATCH($A68,'Data transformed'!$A$5:$A$185,0),MATCH(CE$4,'Data transformed'!$4:$4,0)-1)), (MIN(MAX(OFFSET('Data transformed'!$A$4,MATCH($A68,'Data transformed'!$A$5:$A$185,0),MATCH(CE$4,'Data transformed'!$4:$4,0)-1),$O68),$P68)-$O68)/$Q68*100,"NA"))</f>
        <v>69.4510268562401</v>
      </c>
      <c r="CF68" s="104" t="n">
        <f aca="true">IF($L68="","",IF(ISNUMBER(OFFSET('Data transformed'!$A$4,MATCH($A68,'Data transformed'!$A$5:$A$185,0),MATCH(CF$4,'Data transformed'!$4:$4,0)-1)), (MIN(MAX(OFFSET('Data transformed'!$A$4,MATCH($A68,'Data transformed'!$A$5:$A$185,0),MATCH(CF$4,'Data transformed'!$4:$4,0)-1),$O68),$P68)-$O68)/$Q68*100,"NA"))</f>
        <v>77.9028436018957</v>
      </c>
      <c r="CG68" s="104" t="n">
        <f aca="true">IF($L68="","",IF(ISNUMBER(OFFSET('Data transformed'!$A$4,MATCH($A68,'Data transformed'!$A$5:$A$185,0),MATCH(CG$4,'Data transformed'!$4:$4,0)-1)), (MIN(MAX(OFFSET('Data transformed'!$A$4,MATCH($A68,'Data transformed'!$A$5:$A$185,0),MATCH(CG$4,'Data transformed'!$4:$4,0)-1),$O68),$P68)-$O68)/$Q68*100,"NA"))</f>
        <v>32.0892575039494</v>
      </c>
      <c r="CH68" s="104" t="n">
        <f aca="true">IF($L68="","",IF(ISNUMBER(OFFSET('Data transformed'!$A$4,MATCH($A68,'Data transformed'!$A$5:$A$185,0),MATCH(CH$4,'Data transformed'!$4:$4,0)-1)), (MIN(MAX(OFFSET('Data transformed'!$A$4,MATCH($A68,'Data transformed'!$A$5:$A$185,0),MATCH(CH$4,'Data transformed'!$4:$4,0)-1),$O68),$P68)-$O68)/$Q68*100,"NA"))</f>
        <v>44.7274881516588</v>
      </c>
      <c r="CI68" s="104" t="n">
        <f aca="true">IF($L68="","",IF(ISNUMBER(OFFSET('Data transformed'!$A$4,MATCH($A68,'Data transformed'!$A$5:$A$185,0),MATCH(CI$4,'Data transformed'!$4:$4,0)-1)), (MIN(MAX(OFFSET('Data transformed'!$A$4,MATCH($A68,'Data transformed'!$A$5:$A$185,0),MATCH(CI$4,'Data transformed'!$4:$4,0)-1),$O68),$P68)-$O68)/$Q68*100,"NA"))</f>
        <v>83.1161137440758</v>
      </c>
      <c r="CJ68" s="104" t="n">
        <f aca="true">IF($L68="","",IF(ISNUMBER(OFFSET('Data transformed'!$A$4,MATCH($A68,'Data transformed'!$A$5:$A$185,0),MATCH(CJ$4,'Data transformed'!$4:$4,0)-1)), (MIN(MAX(OFFSET('Data transformed'!$A$4,MATCH($A68,'Data transformed'!$A$5:$A$185,0),MATCH(CJ$4,'Data transformed'!$4:$4,0)-1),$O68),$P68)-$O68)/$Q68*100,"NA"))</f>
        <v>46.9391785150079</v>
      </c>
      <c r="CK68" s="104" t="n">
        <f aca="true">IF($L68="","",IF(ISNUMBER(OFFSET('Data transformed'!$A$4,MATCH($A68,'Data transformed'!$A$5:$A$185,0),MATCH(CK$4,'Data transformed'!$4:$4,0)-1)), (MIN(MAX(OFFSET('Data transformed'!$A$4,MATCH($A68,'Data transformed'!$A$5:$A$185,0),MATCH(CK$4,'Data transformed'!$4:$4,0)-1),$O68),$P68)-$O68)/$Q68*100,"NA"))</f>
        <v>0</v>
      </c>
      <c r="CL68" s="104" t="n">
        <f aca="true">IF($L68="","",IF(ISNUMBER(OFFSET('Data transformed'!$A$4,MATCH($A68,'Data transformed'!$A$5:$A$185,0),MATCH(CL$4,'Data transformed'!$4:$4,0)-1)), (MIN(MAX(OFFSET('Data transformed'!$A$4,MATCH($A68,'Data transformed'!$A$5:$A$185,0),MATCH(CL$4,'Data transformed'!$4:$4,0)-1),$O68),$P68)-$O68)/$Q68*100,"NA"))</f>
        <v>4.44312796208531</v>
      </c>
      <c r="CM68" s="104" t="n">
        <f aca="true">IF($L68="","",IF(ISNUMBER(OFFSET('Data transformed'!$A$4,MATCH($A68,'Data transformed'!$A$5:$A$185,0),MATCH(CM$4,'Data transformed'!$4:$4,0)-1)), (MIN(MAX(OFFSET('Data transformed'!$A$4,MATCH($A68,'Data transformed'!$A$5:$A$185,0),MATCH(CM$4,'Data transformed'!$4:$4,0)-1),$O68),$P68)-$O68)/$Q68*100,"NA"))</f>
        <v>57.9186413902054</v>
      </c>
      <c r="CN68" s="104" t="n">
        <f aca="true">IF($L68="","",IF(ISNUMBER(OFFSET('Data transformed'!$A$4,MATCH($A68,'Data transformed'!$A$5:$A$185,0),MATCH(CN$4,'Data transformed'!$4:$4,0)-1)), (MIN(MAX(OFFSET('Data transformed'!$A$4,MATCH($A68,'Data transformed'!$A$5:$A$185,0),MATCH(CN$4,'Data transformed'!$4:$4,0)-1),$O68),$P68)-$O68)/$Q68*100,"NA"))</f>
        <v>37.3815165876777</v>
      </c>
      <c r="CO68" s="104" t="n">
        <f aca="true">IF($L68="","",IF(ISNUMBER(OFFSET('Data transformed'!$A$4,MATCH($A68,'Data transformed'!$A$5:$A$185,0),MATCH(CO$4,'Data transformed'!$4:$4,0)-1)), (MIN(MAX(OFFSET('Data transformed'!$A$4,MATCH($A68,'Data transformed'!$A$5:$A$185,0),MATCH(CO$4,'Data transformed'!$4:$4,0)-1),$O68),$P68)-$O68)/$Q68*100,"NA"))</f>
        <v>57.5236966824645</v>
      </c>
      <c r="CP68" s="104" t="n">
        <f aca="true">IF($L68="","",IF(ISNUMBER(OFFSET('Data transformed'!$A$4,MATCH($A68,'Data transformed'!$A$5:$A$185,0),MATCH(CP$4,'Data transformed'!$4:$4,0)-1)), (MIN(MAX(OFFSET('Data transformed'!$A$4,MATCH($A68,'Data transformed'!$A$5:$A$185,0),MATCH(CP$4,'Data transformed'!$4:$4,0)-1),$O68),$P68)-$O68)/$Q68*100,"NA"))</f>
        <v>62.1050552922591</v>
      </c>
      <c r="CQ68" s="104" t="n">
        <f aca="true">IF($L68="","",IF(ISNUMBER(OFFSET('Data transformed'!$A$4,MATCH($A68,'Data transformed'!$A$5:$A$185,0),MATCH(CQ$4,'Data transformed'!$4:$4,0)-1)), (MIN(MAX(OFFSET('Data transformed'!$A$4,MATCH($A68,'Data transformed'!$A$5:$A$185,0),MATCH(CQ$4,'Data transformed'!$4:$4,0)-1),$O68),$P68)-$O68)/$Q68*100,"NA"))</f>
        <v>46.8601895734597</v>
      </c>
      <c r="CR68" s="104" t="n">
        <f aca="true">IF($L68="","",IF(ISNUMBER(OFFSET('Data transformed'!$A$4,MATCH($A68,'Data transformed'!$A$5:$A$185,0),MATCH(CR$4,'Data transformed'!$4:$4,0)-1)), (MIN(MAX(OFFSET('Data transformed'!$A$4,MATCH($A68,'Data transformed'!$A$5:$A$185,0),MATCH(CR$4,'Data transformed'!$4:$4,0)-1),$O68),$P68)-$O68)/$Q68*100,"NA"))</f>
        <v>38.803317535545</v>
      </c>
      <c r="CS68" s="104" t="n">
        <f aca="true">IF($L68="","",IF(ISNUMBER(OFFSET('Data transformed'!$A$4,MATCH($A68,'Data transformed'!$A$5:$A$185,0),MATCH(CS$4,'Data transformed'!$4:$4,0)-1)), (MIN(MAX(OFFSET('Data transformed'!$A$4,MATCH($A68,'Data transformed'!$A$5:$A$185,0),MATCH(CS$4,'Data transformed'!$4:$4,0)-1),$O68),$P68)-$O68)/$Q68*100,"NA"))</f>
        <v>60.9992101105845</v>
      </c>
      <c r="CT68" s="104" t="n">
        <f aca="true">IF($L68="","",IF(ISNUMBER(OFFSET('Data transformed'!$A$4,MATCH($A68,'Data transformed'!$A$5:$A$185,0),MATCH(CT$4,'Data transformed'!$4:$4,0)-1)), (MIN(MAX(OFFSET('Data transformed'!$A$4,MATCH($A68,'Data transformed'!$A$5:$A$185,0),MATCH(CT$4,'Data transformed'!$4:$4,0)-1),$O68),$P68)-$O68)/$Q68*100,"NA"))</f>
        <v>64.4747235387046</v>
      </c>
      <c r="CU68" s="104" t="n">
        <f aca="true">IF($L68="","",IF(ISNUMBER(OFFSET('Data transformed'!$A$4,MATCH($A68,'Data transformed'!$A$5:$A$185,0),MATCH(CU$4,'Data transformed'!$4:$4,0)-1)), (MIN(MAX(OFFSET('Data transformed'!$A$4,MATCH($A68,'Data transformed'!$A$5:$A$185,0),MATCH(CU$4,'Data transformed'!$4:$4,0)-1),$O68),$P68)-$O68)/$Q68*100,"NA"))</f>
        <v>45.1224328593997</v>
      </c>
      <c r="CV68" s="104" t="n">
        <f aca="true">IF($L68="","",IF(ISNUMBER(OFFSET('Data transformed'!$A$4,MATCH($A68,'Data transformed'!$A$5:$A$185,0),MATCH(CV$4,'Data transformed'!$4:$4,0)-1)), (MIN(MAX(OFFSET('Data transformed'!$A$4,MATCH($A68,'Data transformed'!$A$5:$A$185,0),MATCH(CV$4,'Data transformed'!$4:$4,0)-1),$O68),$P68)-$O68)/$Q68*100,"NA"))</f>
        <v>47.8080568720379</v>
      </c>
      <c r="CW68" s="104" t="n">
        <f aca="true">IF($L68="","",IF(ISNUMBER(OFFSET('Data transformed'!$A$4,MATCH($A68,'Data transformed'!$A$5:$A$185,0),MATCH(CW$4,'Data transformed'!$4:$4,0)-1)), (MIN(MAX(OFFSET('Data transformed'!$A$4,MATCH($A68,'Data transformed'!$A$5:$A$185,0),MATCH(CW$4,'Data transformed'!$4:$4,0)-1),$O68),$P68)-$O68)/$Q68*100,"NA"))</f>
        <v>63.6848341232227</v>
      </c>
    </row>
    <row r="69" s="103" customFormat="true" ht="15.5" hidden="false" customHeight="false" outlineLevel="0" collapsed="false">
      <c r="A69" s="107" t="n">
        <v>2330</v>
      </c>
      <c r="B69" s="107" t="n">
        <v>3</v>
      </c>
      <c r="C69" s="103" t="str">
        <f aca="true">IF(ISBLANK(OFFSET('outliers treatment'!$A$3,MATCH($A69,'outliers treatment'!$A$4:$A$154,0),MATCH(C$4,'outliers treatment'!$4:$4,0)-1)),"",OFFSET('outliers treatment'!$A$3,MATCH($A69,'outliers treatment'!$A$4:$A$154,0),MATCH(C$4,'outliers treatment'!$4:$4,0)-1))</f>
        <v>Facilitation of Justice</v>
      </c>
      <c r="D69" s="103" t="str">
        <f aca="true">IF(ISBLANK(OFFSET('outliers treatment'!$A$3,MATCH($A69,'outliers treatment'!$A$4:$A$154,0),MATCH(D$4,'outliers treatment'!$4:$4,0)-1)),"",OFFSET('outliers treatment'!$A$3,MATCH($A69,'outliers treatment'!$A$4:$A$154,0),MATCH(D$4,'outliers treatment'!$4:$4,0)-1))</f>
        <v/>
      </c>
      <c r="E69" s="103" t="str">
        <f aca="true">IF(ISBLANK(OFFSET('outliers treatment'!$A$3,MATCH($A69,'outliers treatment'!$A$4:$A$154,0),MATCH(E$4,'outliers treatment'!$4:$4,0)-1)),"",OFFSET('outliers treatment'!$A$3,MATCH($A69,'outliers treatment'!$A$4:$A$154,0),MATCH(E$4,'outliers treatment'!$4:$4,0)-1))</f>
        <v/>
      </c>
      <c r="F69" s="103" t="str">
        <f aca="true">IF(ISBLANK(OFFSET('outliers treatment'!$A$3,MATCH($A69,'outliers treatment'!$A$4:$A$154,0),MATCH(F$4,'outliers treatment'!$4:$4,0)-1)),"",OFFSET('outliers treatment'!$A$3,MATCH($A69,'outliers treatment'!$A$4:$A$154,0),MATCH(F$4,'outliers treatment'!$4:$4,0)-1))</f>
        <v/>
      </c>
      <c r="G69" s="103" t="str">
        <f aca="true">IF(ISBLANK(OFFSET('outliers treatment'!$A$3,MATCH($A69,'outliers treatment'!$A$4:$A$154,0),MATCH(G$4,'outliers treatment'!$4:$4,0)-1)),"",OFFSET('outliers treatment'!$A$3,MATCH($A69,'outliers treatment'!$A$4:$A$154,0),MATCH(G$4,'outliers treatment'!$4:$4,0)-1))</f>
        <v/>
      </c>
      <c r="H69" s="103" t="str">
        <f aca="true">IF(ISBLANK(OFFSET('outliers treatment'!$A$3,MATCH($A69,'outliers treatment'!$A$4:$A$154,0),MATCH(H$4,'outliers treatment'!$4:$4,0)-1)),"",OFFSET('outliers treatment'!$A$3,MATCH($A69,'outliers treatment'!$A$4:$A$154,0),MATCH(H$4,'outliers treatment'!$4:$4,0)-1))</f>
        <v/>
      </c>
      <c r="I69" s="103" t="str">
        <f aca="true">IF(ISBLANK(OFFSET('outliers treatment'!$A$3,MATCH($A69,'outliers treatment'!$A$4:$A$154,0),MATCH(I$4,'outliers treatment'!$4:$4,0)-1)),"",OFFSET('outliers treatment'!$A$3,MATCH($A69,'outliers treatment'!$A$4:$A$154,0),MATCH(I$4,'outliers treatment'!$4:$4,0)-1))</f>
        <v/>
      </c>
      <c r="J69" s="104" t="n">
        <f aca="false" t="array" ref="J69:J69">MIN(IF(ISNUMBER(V69:CW69),V69:CW69))</f>
        <v>8.66487319128852</v>
      </c>
      <c r="K69" s="103" t="n">
        <f aca="false" t="array" ref="K69:K69">MAX(IF(ISNUMBER(V69:CW69),V69:CW69))</f>
        <v>91.040019103459</v>
      </c>
      <c r="L69" s="103" t="e">
        <f aca="true">IF(ISBLANK(OFFSET('outliers treatment'!$A$3,MATCH($A69,'outliers treatment'!$A$4:$A$154,0),MATCH(L$4,'outliers treatment'!$4:$4,0)-1)),"",OFFSET('outliers treatment'!$A$3,MATCH($A69,'outliers treatment'!$A$4:$A$154,0),MATCH(L$4,'outliers treatment'!$4:$4,0)-1))</f>
        <v>#N/A</v>
      </c>
      <c r="M69" s="103" t="e">
        <f aca="true">IF(ISBLANK(OFFSET('outliers treatment'!$A$3,MATCH($A69,'outliers treatment'!$A$4:$A$154,0),MATCH(M$4,'outliers treatment'!$4:$4,0)-1)),"",OFFSET('outliers treatment'!$A$3,MATCH($A69,'outliers treatment'!$A$4:$A$154,0),MATCH(M$4,'outliers treatment'!$4:$4,0)-1))</f>
        <v>#N/A</v>
      </c>
      <c r="N69" s="103" t="str">
        <f aca="true">IF(ISBLANK(OFFSET('outliers treatment'!$A$3,MATCH($A69,'outliers treatment'!$A$4:$A$154,0),MATCH(N$4,'outliers treatment'!$4:$4,0)-1)),"",OFFSET('outliers treatment'!$A$3,MATCH($A69,'outliers treatment'!$A$4:$A$154,0),MATCH(N$4,'outliers treatment'!$4:$4,0)-1))</f>
        <v/>
      </c>
      <c r="O69" s="103" t="str">
        <f aca="true">IF(ISBLANK(OFFSET('outliers treatment'!$A$3,MATCH($A69,'outliers treatment'!$A$4:$A$154,0),MATCH(O$4,'outliers treatment'!$4:$4,0)-1)),"",OFFSET('outliers treatment'!$A$3,MATCH($A69,'outliers treatment'!$A$4:$A$154,0),MATCH(O$4,'outliers treatment'!$4:$4,0)-1))</f>
        <v/>
      </c>
      <c r="P69" s="103" t="str">
        <f aca="true">IF(ISBLANK(OFFSET('outliers treatment'!$A$3,MATCH($A69,'outliers treatment'!$A$4:$A$154,0),MATCH(P$4,'outliers treatment'!$4:$4,0)-1)),"",OFFSET('outliers treatment'!$A$3,MATCH($A69,'outliers treatment'!$A$4:$A$154,0),MATCH(P$4,'outliers treatment'!$4:$4,0)-1))</f>
        <v/>
      </c>
      <c r="Q69" s="103" t="str">
        <f aca="false">IFERROR(P69-O69,"")</f>
        <v/>
      </c>
      <c r="R69" s="105" t="n">
        <f aca="false" t="array" ref="R69:R69">IFERROR(SKEW(IF(ISNUMBER(V69:CW69),V69:CW69,"")),"")</f>
        <v>-0.42646409482723</v>
      </c>
      <c r="S69" s="103" t="n">
        <v>1</v>
      </c>
      <c r="T69" s="103" t="n">
        <v>1</v>
      </c>
      <c r="U69" s="106" t="str">
        <f aca="false" t="array" ref="U69:U69">IF(B69&lt;4,"",1-IFERROR(SUM(ISNUMBER(V69:CW69)*(1-$V$3:$CW$3))/COUNTIF($V$3:$CW$3,0),0))</f>
        <v/>
      </c>
      <c r="V69" s="104" t="n">
        <f aca="false" t="array" ref="V69:V69">SUM(IF(ISNUMBER(V70:V73),$T70:$T73*V70:V73,0))/SUM(IF(ISNUMBER(V70:V73),$T70:$T73,0))</f>
        <v>72.4386544695922</v>
      </c>
      <c r="W69" s="104" t="n">
        <f aca="false" t="array" ref="W69:W69">SUM(IF(ISNUMBER(W70:W73),$T70:$T73*W70:W73,0))/SUM(IF(ISNUMBER(W70:W73),$T70:$T73,0))</f>
        <v>84.7669455323901</v>
      </c>
      <c r="X69" s="104" t="n">
        <f aca="false" t="array" ref="X69:X69">SUM(IF(ISNUMBER(X70:X73),$T70:$T73*X70:X73,0))/SUM(IF(ISNUMBER(X70:X73),$T70:$T73,0))</f>
        <v>82.3594451291221</v>
      </c>
      <c r="Y69" s="104" t="n">
        <f aca="false" t="array" ref="Y69:Y69">SUM(IF(ISNUMBER(Y70:Y73),$T70:$T73*Y70:Y73,0))/SUM(IF(ISNUMBER(Y70:Y73),$T70:$T73,0))</f>
        <v>84.5673648289272</v>
      </c>
      <c r="Z69" s="104" t="n">
        <f aca="false" t="array" ref="Z69:Z69">SUM(IF(ISNUMBER(Z70:Z73),$T70:$T73*Z70:Z73,0))/SUM(IF(ISNUMBER(Z70:Z73),$T70:$T73,0))</f>
        <v>31.1640103885106</v>
      </c>
      <c r="AA69" s="104" t="n">
        <f aca="false" t="array" ref="AA69:AA69">SUM(IF(ISNUMBER(AA70:AA73),$T70:$T73*AA70:AA73,0))/SUM(IF(ISNUMBER(AA70:AA73),$T70:$T73,0))</f>
        <v>25.7417285044988</v>
      </c>
      <c r="AB69" s="104" t="n">
        <f aca="false" t="array" ref="AB69:AB69">SUM(IF(ISNUMBER(AB70:AB73),$T70:$T73*AB70:AB73,0))/SUM(IF(ISNUMBER(AB70:AB73),$T70:$T73,0))</f>
        <v>66.0594573985963</v>
      </c>
      <c r="AC69" s="104" t="n">
        <f aca="false" t="array" ref="AC69:AC69">SUM(IF(ISNUMBER(AC70:AC73),$T70:$T73*AC70:AC73,0))/SUM(IF(ISNUMBER(AC70:AC73),$T70:$T73,0))</f>
        <v>88.6460711842492</v>
      </c>
      <c r="AD69" s="104" t="n">
        <f aca="false" t="array" ref="AD69:AD69">SUM(IF(ISNUMBER(AD70:AD73),$T70:$T73*AD70:AD73,0))/SUM(IF(ISNUMBER(AD70:AD73),$T70:$T73,0))</f>
        <v>58.7626107079642</v>
      </c>
      <c r="AE69" s="104" t="n">
        <f aca="false" t="array" ref="AE69:AE69">SUM(IF(ISNUMBER(AE70:AE73),$T70:$T73*AE70:AE73,0))/SUM(IF(ISNUMBER(AE70:AE73),$T70:$T73,0))</f>
        <v>46.3731825266566</v>
      </c>
      <c r="AF69" s="104" t="n">
        <f aca="false" t="array" ref="AF69:AF69">SUM(IF(ISNUMBER(AF70:AF73),$T70:$T73*AF70:AF73,0))/SUM(IF(ISNUMBER(AF70:AF73),$T70:$T73,0))</f>
        <v>38.5734737451587</v>
      </c>
      <c r="AG69" s="104" t="n">
        <f aca="false" t="array" ref="AG69:AG69">SUM(IF(ISNUMBER(AG70:AG73),$T70:$T73*AG70:AG73,0))/SUM(IF(ISNUMBER(AG70:AG73),$T70:$T73,0))</f>
        <v>25.1753239291055</v>
      </c>
      <c r="AH69" s="104" t="n">
        <f aca="false" t="array" ref="AH69:AH69">SUM(IF(ISNUMBER(AH70:AH73),$T70:$T73*AH70:AH73,0))/SUM(IF(ISNUMBER(AH70:AH73),$T70:$T73,0))</f>
        <v>29.4855792316652</v>
      </c>
      <c r="AI69" s="104" t="n">
        <f aca="false" t="array" ref="AI69:AI69">SUM(IF(ISNUMBER(AI70:AI73),$T70:$T73*AI70:AI73,0))/SUM(IF(ISNUMBER(AI70:AI73),$T70:$T73,0))</f>
        <v>23.5670317893936</v>
      </c>
      <c r="AJ69" s="104" t="n">
        <f aca="false" t="array" ref="AJ69:AJ69">SUM(IF(ISNUMBER(AJ70:AJ73),$T70:$T73*AJ70:AJ73,0))/SUM(IF(ISNUMBER(AJ70:AJ73),$T70:$T73,0))</f>
        <v>44.7263467538925</v>
      </c>
      <c r="AK69" s="104" t="n">
        <f aca="false" t="array" ref="AK69:AK69">SUM(IF(ISNUMBER(AK70:AK73),$T70:$T73*AK70:AK73,0))/SUM(IF(ISNUMBER(AK70:AK73),$T70:$T73,0))</f>
        <v>74.2793808494295</v>
      </c>
      <c r="AL69" s="104" t="n">
        <f aca="false" t="array" ref="AL69:AL69">SUM(IF(ISNUMBER(AL70:AL73),$T70:$T73*AL70:AL73,0))/SUM(IF(ISNUMBER(AL70:AL73),$T70:$T73,0))</f>
        <v>87.1507454259055</v>
      </c>
      <c r="AM69" s="104" t="n">
        <f aca="false" t="array" ref="AM69:AM69">SUM(IF(ISNUMBER(AM70:AM73),$T70:$T73*AM70:AM73,0))/SUM(IF(ISNUMBER(AM70:AM73),$T70:$T73,0))</f>
        <v>88.4994861284892</v>
      </c>
      <c r="AN69" s="104" t="n">
        <f aca="false" t="array" ref="AN69:AN69">SUM(IF(ISNUMBER(AN70:AN73),$T70:$T73*AN70:AN73,0))/SUM(IF(ISNUMBER(AN70:AN73),$T70:$T73,0))</f>
        <v>35.2851868365847</v>
      </c>
      <c r="AO69" s="104" t="n">
        <f aca="false" t="array" ref="AO69:AO69">SUM(IF(ISNUMBER(AO70:AO73),$T70:$T73*AO70:AO73,0))/SUM(IF(ISNUMBER(AO70:AO73),$T70:$T73,0))</f>
        <v>27.474472114018</v>
      </c>
      <c r="AP69" s="104" t="n">
        <f aca="false" t="array" ref="AP69:AP69">SUM(IF(ISNUMBER(AP70:AP73),$T70:$T73*AP70:AP73,0))/SUM(IF(ISNUMBER(AP70:AP73),$T70:$T73,0))</f>
        <v>37.6600998686183</v>
      </c>
      <c r="AQ69" s="104" t="n">
        <f aca="false" t="array" ref="AQ69:AQ69">SUM(IF(ISNUMBER(AQ70:AQ73),$T70:$T73*AQ70:AQ73,0))/SUM(IF(ISNUMBER(AQ70:AQ73),$T70:$T73,0))</f>
        <v>79.056155358042</v>
      </c>
      <c r="AR69" s="104" t="n">
        <f aca="false" t="array" ref="AR69:AR69">SUM(IF(ISNUMBER(AR70:AR73),$T70:$T73*AR70:AR73,0))/SUM(IF(ISNUMBER(AR70:AR73),$T70:$T73,0))</f>
        <v>87.7110240686507</v>
      </c>
      <c r="AS69" s="104" t="n">
        <f aca="false" t="array" ref="AS69:AS69">SUM(IF(ISNUMBER(AS70:AS73),$T70:$T73*AS70:AS73,0))/SUM(IF(ISNUMBER(AS70:AS73),$T70:$T73,0))</f>
        <v>22.0119189726455</v>
      </c>
      <c r="AT69" s="104" t="n">
        <f aca="false" t="array" ref="AT69:AT69">SUM(IF(ISNUMBER(AT70:AT73),$T70:$T73*AT70:AT73,0))/SUM(IF(ISNUMBER(AT70:AT73),$T70:$T73,0))</f>
        <v>73.5773661988122</v>
      </c>
      <c r="AU69" s="104" t="n">
        <f aca="false" t="array" ref="AU69:AU69">SUM(IF(ISNUMBER(AU70:AU73),$T70:$T73*AU70:AU73,0))/SUM(IF(ISNUMBER(AU70:AU73),$T70:$T73,0))</f>
        <v>87.1124136277608</v>
      </c>
      <c r="AV69" s="104" t="n">
        <f aca="false" t="array" ref="AV69:AV69">SUM(IF(ISNUMBER(AV70:AV73),$T70:$T73*AV70:AV73,0))/SUM(IF(ISNUMBER(AV70:AV73),$T70:$T73,0))</f>
        <v>69.0974783453137</v>
      </c>
      <c r="AW69" s="104" t="n">
        <f aca="false" t="array" ref="AW69:AW69">SUM(IF(ISNUMBER(AW70:AW73),$T70:$T73*AW70:AW73,0))/SUM(IF(ISNUMBER(AW70:AW73),$T70:$T73,0))</f>
        <v>49.315411011378</v>
      </c>
      <c r="AX69" s="104" t="n">
        <f aca="false" t="array" ref="AX69:AX69">SUM(IF(ISNUMBER(AX70:AX73),$T70:$T73*AX70:AX73,0))/SUM(IF(ISNUMBER(AX70:AX73),$T70:$T73,0))</f>
        <v>72.7768117054587</v>
      </c>
      <c r="AY69" s="104" t="n">
        <f aca="false" t="array" ref="AY69:AY69">SUM(IF(ISNUMBER(AY70:AY73),$T70:$T73*AY70:AY73,0))/SUM(IF(ISNUMBER(AY70:AY73),$T70:$T73,0))</f>
        <v>41.4334405178115</v>
      </c>
      <c r="AZ69" s="104" t="n">
        <f aca="false" t="array" ref="AZ69:AZ69">SUM(IF(ISNUMBER(AZ70:AZ73),$T70:$T73*AZ70:AZ73,0))/SUM(IF(ISNUMBER(AZ70:AZ73),$T70:$T73,0))</f>
        <v>72.861104732468</v>
      </c>
      <c r="BA69" s="104" t="n">
        <f aca="false" t="array" ref="BA69:BA69">SUM(IF(ISNUMBER(BA70:BA73),$T70:$T73*BA70:BA73,0))/SUM(IF(ISNUMBER(BA70:BA73),$T70:$T73,0))</f>
        <v>68.34297157895</v>
      </c>
      <c r="BB69" s="104" t="n">
        <f aca="false" t="array" ref="BB69:BB69">SUM(IF(ISNUMBER(BB70:BB73),$T70:$T73*BB70:BB73,0))/SUM(IF(ISNUMBER(BB70:BB73),$T70:$T73,0))</f>
        <v>68.8801311268693</v>
      </c>
      <c r="BC69" s="104" t="n">
        <f aca="false" t="array" ref="BC69:BC69">SUM(IF(ISNUMBER(BC70:BC73),$T70:$T73*BC70:BC73,0))/SUM(IF(ISNUMBER(BC70:BC73),$T70:$T73,0))</f>
        <v>65.9535512470064</v>
      </c>
      <c r="BD69" s="104" t="n">
        <f aca="false" t="array" ref="BD69:BD69">SUM(IF(ISNUMBER(BD70:BD73),$T70:$T73*BD70:BD73,0))/SUM(IF(ISNUMBER(BD70:BD73),$T70:$T73,0))</f>
        <v>77.028940473284</v>
      </c>
      <c r="BE69" s="104" t="n">
        <f aca="false" t="array" ref="BE69:BE69">SUM(IF(ISNUMBER(BE70:BE73),$T70:$T73*BE70:BE73,0))/SUM(IF(ISNUMBER(BE70:BE73),$T70:$T73,0))</f>
        <v>43.9583422141593</v>
      </c>
      <c r="BF69" s="104" t="n">
        <f aca="false" t="array" ref="BF69:BF69">SUM(IF(ISNUMBER(BF70:BF73),$T70:$T73*BF70:BF73,0))/SUM(IF(ISNUMBER(BF70:BF73),$T70:$T73,0))</f>
        <v>84.6167295092628</v>
      </c>
      <c r="BG69" s="104" t="n">
        <f aca="false" t="array" ref="BG69:BG69">SUM(IF(ISNUMBER(BG70:BG73),$T70:$T73*BG70:BG73,0))/SUM(IF(ISNUMBER(BG70:BG73),$T70:$T73,0))</f>
        <v>65.3304452782586</v>
      </c>
      <c r="BH69" s="104" t="n">
        <f aca="false" t="array" ref="BH69:BH69">SUM(IF(ISNUMBER(BH70:BH73),$T70:$T73*BH70:BH73,0))/SUM(IF(ISNUMBER(BH70:BH73),$T70:$T73,0))</f>
        <v>81.7480053561074</v>
      </c>
      <c r="BI69" s="104" t="n">
        <f aca="false" t="array" ref="BI69:BI69">SUM(IF(ISNUMBER(BI70:BI73),$T70:$T73*BI70:BI73,0))/SUM(IF(ISNUMBER(BI70:BI73),$T70:$T73,0))</f>
        <v>21.3769862765358</v>
      </c>
      <c r="BJ69" s="104" t="n">
        <f aca="false" t="array" ref="BJ69:BJ69">SUM(IF(ISNUMBER(BJ70:BJ73),$T70:$T73*BJ70:BJ73,0))/SUM(IF(ISNUMBER(BJ70:BJ73),$T70:$T73,0))</f>
        <v>64.0651170519136</v>
      </c>
      <c r="BK69" s="104" t="n">
        <f aca="false" t="array" ref="BK69:BK69">SUM(IF(ISNUMBER(BK70:BK73),$T70:$T73*BK70:BK73,0))/SUM(IF(ISNUMBER(BK70:BK73),$T70:$T73,0))</f>
        <v>54.2450716268449</v>
      </c>
      <c r="BL69" s="104" t="n">
        <f aca="false" t="array" ref="BL69:BL69">SUM(IF(ISNUMBER(BL70:BL73),$T70:$T73*BL70:BL73,0))/SUM(IF(ISNUMBER(BL70:BL73),$T70:$T73,0))</f>
        <v>77.7797587882905</v>
      </c>
      <c r="BM69" s="104" t="n">
        <f aca="false" t="array" ref="BM69:BM69">SUM(IF(ISNUMBER(BM70:BM73),$T70:$T73*BM70:BM73,0))/SUM(IF(ISNUMBER(BM70:BM73),$T70:$T73,0))</f>
        <v>25.9344772724878</v>
      </c>
      <c r="BN69" s="104" t="n">
        <f aca="false" t="array" ref="BN69:BN69">SUM(IF(ISNUMBER(BN70:BN73),$T70:$T73*BN70:BN73,0))/SUM(IF(ISNUMBER(BN70:BN73),$T70:$T73,0))</f>
        <v>53.1713682696933</v>
      </c>
      <c r="BO69" s="104" t="n">
        <f aca="false" t="array" ref="BO69:BO69">SUM(IF(ISNUMBER(BO70:BO73),$T70:$T73*BO70:BO73,0))/SUM(IF(ISNUMBER(BO70:BO73),$T70:$T73,0))</f>
        <v>69.2117275453749</v>
      </c>
      <c r="BP69" s="104" t="n">
        <f aca="false" t="array" ref="BP69:BP69">SUM(IF(ISNUMBER(BP70:BP73),$T70:$T73*BP70:BP73,0))/SUM(IF(ISNUMBER(BP70:BP73),$T70:$T73,0))</f>
        <v>43.2812176006181</v>
      </c>
      <c r="BQ69" s="104" t="n">
        <f aca="false" t="array" ref="BQ69:BQ69">SUM(IF(ISNUMBER(BQ70:BQ73),$T70:$T73*BQ70:BQ73,0))/SUM(IF(ISNUMBER(BQ70:BQ73),$T70:$T73,0))</f>
        <v>62.2560127703916</v>
      </c>
      <c r="BR69" s="104" t="n">
        <f aca="false" t="array" ref="BR69:BR69">SUM(IF(ISNUMBER(BR70:BR73),$T70:$T73*BR70:BR73,0))/SUM(IF(ISNUMBER(BR70:BR73),$T70:$T73,0))</f>
        <v>56.9751618816739</v>
      </c>
      <c r="BS69" s="104" t="n">
        <f aca="false" t="array" ref="BS69:BS69">SUM(IF(ISNUMBER(BS70:BS73),$T70:$T73*BS70:BS73,0))/SUM(IF(ISNUMBER(BS70:BS73),$T70:$T73,0))</f>
        <v>60.8132943198794</v>
      </c>
      <c r="BT69" s="104" t="n">
        <f aca="false" t="array" ref="BT69:BT69">SUM(IF(ISNUMBER(BT70:BT73),$T70:$T73*BT70:BT73,0))/SUM(IF(ISNUMBER(BT70:BT73),$T70:$T73,0))</f>
        <v>90.1679748239971</v>
      </c>
      <c r="BU69" s="104" t="n">
        <f aca="false" t="array" ref="BU69:BU69">SUM(IF(ISNUMBER(BU70:BU73),$T70:$T73*BU70:BU73,0))/SUM(IF(ISNUMBER(BU70:BU73),$T70:$T73,0))</f>
        <v>91.040019103459</v>
      </c>
      <c r="BV69" s="104" t="n">
        <f aca="false" t="array" ref="BV69:BV69">SUM(IF(ISNUMBER(BV70:BV73),$T70:$T73*BV70:BV73,0))/SUM(IF(ISNUMBER(BV70:BV73),$T70:$T73,0))</f>
        <v>86.2220554805937</v>
      </c>
      <c r="BW69" s="104" t="n">
        <f aca="false" t="array" ref="BW69:BW69">SUM(IF(ISNUMBER(BW70:BW73),$T70:$T73*BW70:BW73,0))/SUM(IF(ISNUMBER(BW70:BW73),$T70:$T73,0))</f>
        <v>56.8778581846328</v>
      </c>
      <c r="BX69" s="104" t="n">
        <f aca="false" t="array" ref="BX69:BX69">SUM(IF(ISNUMBER(BX70:BX73),$T70:$T73*BX70:BX73,0))/SUM(IF(ISNUMBER(BX70:BX73),$T70:$T73,0))</f>
        <v>66.3037242931979</v>
      </c>
      <c r="BY69" s="104" t="n">
        <f aca="false" t="array" ref="BY69:BY69">SUM(IF(ISNUMBER(BY70:BY73),$T70:$T73*BY70:BY73,0))/SUM(IF(ISNUMBER(BY70:BY73),$T70:$T73,0))</f>
        <v>70.5606324445634</v>
      </c>
      <c r="BZ69" s="104" t="n">
        <f aca="false" t="array" ref="BZ69:BZ69">SUM(IF(ISNUMBER(BZ70:BZ73),$T70:$T73*BZ70:BZ73,0))/SUM(IF(ISNUMBER(BZ70:BZ73),$T70:$T73,0))</f>
        <v>63.8189566919492</v>
      </c>
      <c r="CA69" s="104" t="n">
        <f aca="false" t="array" ref="CA69:CA69">SUM(IF(ISNUMBER(CA70:CA73),$T70:$T73*CA70:CA73,0))/SUM(IF(ISNUMBER(CA70:CA73),$T70:$T73,0))</f>
        <v>41.4927180168175</v>
      </c>
      <c r="CB69" s="104" t="n">
        <f aca="false" t="array" ref="CB69:CB69">SUM(IF(ISNUMBER(CB70:CB73),$T70:$T73*CB70:CB73,0))/SUM(IF(ISNUMBER(CB70:CB73),$T70:$T73,0))</f>
        <v>76.8996913433075</v>
      </c>
      <c r="CC69" s="104" t="n">
        <f aca="false" t="array" ref="CC69:CC69">SUM(IF(ISNUMBER(CC70:CC73),$T70:$T73*CC70:CC73,0))/SUM(IF(ISNUMBER(CC70:CC73),$T70:$T73,0))</f>
        <v>80.931147643498</v>
      </c>
      <c r="CD69" s="104" t="n">
        <f aca="false" t="array" ref="CD69:CD69">SUM(IF(ISNUMBER(CD70:CD73),$T70:$T73*CD70:CD73,0))/SUM(IF(ISNUMBER(CD70:CD73),$T70:$T73,0))</f>
        <v>66.0247751108947</v>
      </c>
      <c r="CE69" s="104" t="n">
        <f aca="false" t="array" ref="CE69:CE69">SUM(IF(ISNUMBER(CE70:CE73),$T70:$T73*CE70:CE73,0))/SUM(IF(ISNUMBER(CE70:CE73),$T70:$T73,0))</f>
        <v>60.4443652346021</v>
      </c>
      <c r="CF69" s="104" t="n">
        <f aca="false" t="array" ref="CF69:CF69">SUM(IF(ISNUMBER(CF70:CF73),$T70:$T73*CF70:CF73,0))/SUM(IF(ISNUMBER(CF70:CF73),$T70:$T73,0))</f>
        <v>37.4316993008057</v>
      </c>
      <c r="CG69" s="104" t="n">
        <f aca="false" t="array" ref="CG69:CG69">SUM(IF(ISNUMBER(CG70:CG73),$T70:$T73*CG70:CG73,0))/SUM(IF(ISNUMBER(CG70:CG73),$T70:$T73,0))</f>
        <v>48.5308710279919</v>
      </c>
      <c r="CH69" s="104" t="n">
        <f aca="false" t="array" ref="CH69:CH69">SUM(IF(ISNUMBER(CH70:CH73),$T70:$T73*CH70:CH73,0))/SUM(IF(ISNUMBER(CH70:CH73),$T70:$T73,0))</f>
        <v>62.5064194454324</v>
      </c>
      <c r="CI69" s="104" t="n">
        <f aca="false" t="array" ref="CI69:CI69">SUM(IF(ISNUMBER(CI70:CI73),$T70:$T73*CI70:CI73,0))/SUM(IF(ISNUMBER(CI70:CI73),$T70:$T73,0))</f>
        <v>58.2249843534969</v>
      </c>
      <c r="CJ69" s="104" t="n">
        <f aca="false" t="array" ref="CJ69:CJ69">SUM(IF(ISNUMBER(CJ70:CJ73),$T70:$T73*CJ70:CJ73,0))/SUM(IF(ISNUMBER(CJ70:CJ73),$T70:$T73,0))</f>
        <v>59.2205267811105</v>
      </c>
      <c r="CK69" s="104" t="n">
        <f aca="false" t="array" ref="CK69:CK69">SUM(IF(ISNUMBER(CK70:CK73),$T70:$T73*CK70:CK73,0))/SUM(IF(ISNUMBER(CK70:CK73),$T70:$T73,0))</f>
        <v>31.4601555565993</v>
      </c>
      <c r="CL69" s="104" t="n">
        <f aca="false" t="array" ref="CL69:CL69">SUM(IF(ISNUMBER(CL70:CL73),$T70:$T73*CL70:CL73,0))/SUM(IF(ISNUMBER(CL70:CL73),$T70:$T73,0))</f>
        <v>71.3966286750067</v>
      </c>
      <c r="CM69" s="104" t="n">
        <f aca="false" t="array" ref="CM69:CM69">SUM(IF(ISNUMBER(CM70:CM73),$T70:$T73*CM70:CM73,0))/SUM(IF(ISNUMBER(CM70:CM73),$T70:$T73,0))</f>
        <v>89.1078333173479</v>
      </c>
      <c r="CN69" s="104" t="n">
        <f aca="false" t="array" ref="CN69:CN69">SUM(IF(ISNUMBER(CN70:CN73),$T70:$T73*CN70:CN73,0))/SUM(IF(ISNUMBER(CN70:CN73),$T70:$T73,0))</f>
        <v>8.66487319128852</v>
      </c>
      <c r="CO69" s="104" t="n">
        <f aca="false" t="array" ref="CO69:CO69">SUM(IF(ISNUMBER(CO70:CO73),$T70:$T73*CO70:CO73,0))/SUM(IF(ISNUMBER(CO70:CO73),$T70:$T73,0))</f>
        <v>33.1416602588835</v>
      </c>
      <c r="CP69" s="104" t="n">
        <f aca="false" t="array" ref="CP69:CP69">SUM(IF(ISNUMBER(CP70:CP73),$T70:$T73*CP70:CP73,0))/SUM(IF(ISNUMBER(CP70:CP73),$T70:$T73,0))</f>
        <v>16.174169483639</v>
      </c>
      <c r="CQ69" s="104" t="n">
        <f aca="false" t="array" ref="CQ69:CQ69">SUM(IF(ISNUMBER(CQ70:CQ73),$T70:$T73*CQ70:CQ73,0))/SUM(IF(ISNUMBER(CQ70:CQ73),$T70:$T73,0))</f>
        <v>66.47279456382</v>
      </c>
      <c r="CR69" s="104" t="n">
        <f aca="false" t="array" ref="CR69:CR69">SUM(IF(ISNUMBER(CR70:CR73),$T70:$T73*CR70:CR73,0))/SUM(IF(ISNUMBER(CR70:CR73),$T70:$T73,0))</f>
        <v>54.4107123102461</v>
      </c>
      <c r="CS69" s="104" t="n">
        <f aca="false" t="array" ref="CS69:CS69">SUM(IF(ISNUMBER(CS70:CS73),$T70:$T73*CS70:CS73,0))/SUM(IF(ISNUMBER(CS70:CS73),$T70:$T73,0))</f>
        <v>80.4261231284056</v>
      </c>
      <c r="CT69" s="104" t="n">
        <f aca="false" t="array" ref="CT69:CT69">SUM(IF(ISNUMBER(CT70:CT73),$T70:$T73*CT70:CT73,0))/SUM(IF(ISNUMBER(CT70:CT73),$T70:$T73,0))</f>
        <v>40.7731966291155</v>
      </c>
      <c r="CU69" s="104" t="n">
        <f aca="false" t="array" ref="CU69:CU69">SUM(IF(ISNUMBER(CU70:CU73),$T70:$T73*CU70:CU73,0))/SUM(IF(ISNUMBER(CU70:CU73),$T70:$T73,0))</f>
        <v>12.9976701963515</v>
      </c>
      <c r="CV69" s="104" t="n">
        <f aca="false" t="array" ref="CV69:CV69">SUM(IF(ISNUMBER(CV70:CV73),$T70:$T73*CV70:CV73,0))/SUM(IF(ISNUMBER(CV70:CV73),$T70:$T73,0))</f>
        <v>60.453333116713</v>
      </c>
      <c r="CW69" s="104" t="n">
        <f aca="false" t="array" ref="CW69:CW69">SUM(IF(ISNUMBER(CW70:CW73),$T70:$T73*CW70:CW73,0))/SUM(IF(ISNUMBER(CW70:CW73),$T70:$T73,0))</f>
        <v>55.093032064892</v>
      </c>
    </row>
    <row r="70" s="103" customFormat="true" ht="15.5" hidden="false" customHeight="false" outlineLevel="0" collapsed="false">
      <c r="A70" s="107" t="n">
        <v>2331</v>
      </c>
      <c r="B70" s="107" t="n">
        <v>4</v>
      </c>
      <c r="C70" s="103" t="str">
        <f aca="true">IF(ISBLANK(OFFSET('outliers treatment'!$A$3,MATCH($A70,'outliers treatment'!$A$4:$A$154,0),MATCH(C$4,'outliers treatment'!$4:$4,0)-1)),"",OFFSET('outliers treatment'!$A$3,MATCH($A70,'outliers treatment'!$A$4:$A$154,0),MATCH(C$4,'outliers treatment'!$4:$4,0)-1))</f>
        <v/>
      </c>
      <c r="D70" s="103" t="str">
        <f aca="true">IF(ISBLANK(OFFSET('outliers treatment'!$A$3,MATCH($A70,'outliers treatment'!$A$4:$A$154,0),MATCH(D$4,'outliers treatment'!$4:$4,0)-1)),"",OFFSET('outliers treatment'!$A$3,MATCH($A70,'outliers treatment'!$A$4:$A$154,0),MATCH(D$4,'outliers treatment'!$4:$4,0)-1))</f>
        <v>Worldwide Governance Index</v>
      </c>
      <c r="E70" s="103" t="str">
        <f aca="true">IF(ISBLANK(OFFSET('outliers treatment'!$A$3,MATCH($A70,'outliers treatment'!$A$4:$A$154,0),MATCH(E$4,'outliers treatment'!$4:$4,0)-1)),"",OFFSET('outliers treatment'!$A$3,MATCH($A70,'outliers treatment'!$A$4:$A$154,0),MATCH(E$4,'outliers treatment'!$4:$4,0)-1))</f>
        <v/>
      </c>
      <c r="F70" s="103" t="str">
        <f aca="true">IF(ISBLANK(OFFSET('outliers treatment'!$A$3,MATCH($A70,'outliers treatment'!$A$4:$A$154,0),MATCH(F$4,'outliers treatment'!$4:$4,0)-1)),"",OFFSET('outliers treatment'!$A$3,MATCH($A70,'outliers treatment'!$A$4:$A$154,0),MATCH(F$4,'outliers treatment'!$4:$4,0)-1))</f>
        <v/>
      </c>
      <c r="G70" s="103" t="str">
        <f aca="true">IF(ISBLANK(OFFSET('outliers treatment'!$A$3,MATCH($A70,'outliers treatment'!$A$4:$A$154,0),MATCH(G$4,'outliers treatment'!$4:$4,0)-1)),"",OFFSET('outliers treatment'!$A$3,MATCH($A70,'outliers treatment'!$A$4:$A$154,0),MATCH(G$4,'outliers treatment'!$4:$4,0)-1))</f>
        <v/>
      </c>
      <c r="H70" s="103" t="str">
        <f aca="true">IF(ISBLANK(OFFSET('outliers treatment'!$A$3,MATCH($A70,'outliers treatment'!$A$4:$A$154,0),MATCH(H$4,'outliers treatment'!$4:$4,0)-1)),"",OFFSET('outliers treatment'!$A$3,MATCH($A70,'outliers treatment'!$A$4:$A$154,0),MATCH(H$4,'outliers treatment'!$4:$4,0)-1))</f>
        <v/>
      </c>
      <c r="I70" s="103" t="str">
        <f aca="true">IF(ISBLANK(OFFSET('outliers treatment'!$A$3,MATCH($A70,'outliers treatment'!$A$4:$A$154,0),MATCH(I$4,'outliers treatment'!$4:$4,0)-1)),"",OFFSET('outliers treatment'!$A$3,MATCH($A70,'outliers treatment'!$A$4:$A$154,0),MATCH(I$4,'outliers treatment'!$4:$4,0)-1))</f>
        <v/>
      </c>
      <c r="J70" s="104" t="n">
        <f aca="false" t="array" ref="J70:J70">MIN(IF(ISNUMBER(V70:CW70),V70:CW70))</f>
        <v>9.9918456872304</v>
      </c>
      <c r="K70" s="103" t="n">
        <f aca="false" t="array" ref="K70:K70">MAX(IF(ISNUMBER(V70:CW70),V70:CW70))</f>
        <v>85.6400668621064</v>
      </c>
      <c r="L70" s="103" t="n">
        <f aca="true">IF(ISBLANK(OFFSET('outliers treatment'!$A$3,MATCH($A70,'outliers treatment'!$A$4:$A$154,0),MATCH(L$4,'outliers treatment'!$4:$4,0)-1)),"",OFFSET('outliers treatment'!$A$3,MATCH($A70,'outliers treatment'!$A$4:$A$154,0),MATCH(L$4,'outliers treatment'!$4:$4,0)-1))</f>
        <v>-0.556443615195652</v>
      </c>
      <c r="M70" s="103" t="n">
        <f aca="true">IF(ISBLANK(OFFSET('outliers treatment'!$A$3,MATCH($A70,'outliers treatment'!$A$4:$A$154,0),MATCH(M$4,'outliers treatment'!$4:$4,0)-1)),"",OFFSET('outliers treatment'!$A$3,MATCH($A70,'outliers treatment'!$A$4:$A$154,0),MATCH(M$4,'outliers treatment'!$4:$4,0)-1))</f>
        <v>0.959894366562367</v>
      </c>
      <c r="N70" s="103" t="n">
        <f aca="true">IF(ISBLANK(OFFSET('outliers treatment'!$A$3,MATCH($A70,'outliers treatment'!$A$4:$A$154,0),MATCH(N$4,'outliers treatment'!$4:$4,0)-1)),"",OFFSET('outliers treatment'!$A$3,MATCH($A70,'outliers treatment'!$A$4:$A$154,0),MATCH(N$4,'outliers treatment'!$4:$4,0)-1))</f>
        <v>1.51633798175802</v>
      </c>
      <c r="O70" s="103" t="n">
        <f aca="true">IF(ISBLANK(OFFSET('outliers treatment'!$A$3,MATCH($A70,'outliers treatment'!$A$4:$A$154,0),MATCH(O$4,'outliers treatment'!$4:$4,0)-1)),"",OFFSET('outliers treatment'!$A$3,MATCH($A70,'outliers treatment'!$A$4:$A$154,0),MATCH(O$4,'outliers treatment'!$4:$4,0)-1))</f>
        <v>-2.5</v>
      </c>
      <c r="P70" s="103" t="n">
        <f aca="true">IF(ISBLANK(OFFSET('outliers treatment'!$A$3,MATCH($A70,'outliers treatment'!$A$4:$A$154,0),MATCH(P$4,'outliers treatment'!$4:$4,0)-1)),"",OFFSET('outliers treatment'!$A$3,MATCH($A70,'outliers treatment'!$A$4:$A$154,0),MATCH(P$4,'outliers treatment'!$4:$4,0)-1))</f>
        <v>2.5</v>
      </c>
      <c r="Q70" s="103" t="n">
        <f aca="false">IFERROR(P70-O70,"")</f>
        <v>5</v>
      </c>
      <c r="R70" s="105" t="n">
        <f aca="false" t="array" ref="R70:R70">IFERROR(SKEW(IF(ISNUMBER(V70:CW70),V70:CW70,"")),"")</f>
        <v>0.0099407174651208</v>
      </c>
      <c r="S70" s="103" t="n">
        <v>0</v>
      </c>
      <c r="T70" s="103" t="n">
        <v>1</v>
      </c>
      <c r="U70" s="106" t="n">
        <f aca="false" t="array" ref="U70:U70">IF(B70&lt;4,"",1-IFERROR(SUM(ISNUMBER(V70:CW70)*(1-$V$3:$CW$3))/COUNTIF($V$3:$CW$3,0),0))</f>
        <v>0</v>
      </c>
      <c r="V70" s="104" t="n">
        <f aca="true">IF($L70="","",IF(ISNUMBER(OFFSET('Data transformed'!$A$4,MATCH($A70,'Data transformed'!$A$5:$A$185,0),MATCH(V$4,'Data transformed'!$4:$4,0)-1)), (MIN(MAX(OFFSET('Data transformed'!$A$4,MATCH($A70,'Data transformed'!$A$5:$A$185,0),MATCH(V$4,'Data transformed'!$4:$4,0)-1),$O70),$P70)-$O70)/$Q70*100,"NA"))</f>
        <v>47.5352906435728</v>
      </c>
      <c r="W70" s="104" t="n">
        <f aca="true">IF($L70="","",IF(ISNUMBER(OFFSET('Data transformed'!$A$4,MATCH($A70,'Data transformed'!$A$5:$A$185,0),MATCH(W$4,'Data transformed'!$4:$4,0)-1)), (MIN(MAX(OFFSET('Data transformed'!$A$4,MATCH($A70,'Data transformed'!$A$5:$A$185,0),MATCH(W$4,'Data transformed'!$4:$4,0)-1),$O70),$P70)-$O70)/$Q70*100,"NA"))</f>
        <v>79.6843093633652</v>
      </c>
      <c r="X70" s="104" t="n">
        <f aca="true">IF($L70="","",IF(ISNUMBER(OFFSET('Data transformed'!$A$4,MATCH($A70,'Data transformed'!$A$5:$A$185,0),MATCH(X$4,'Data transformed'!$4:$4,0)-1)), (MIN(MAX(OFFSET('Data transformed'!$A$4,MATCH($A70,'Data transformed'!$A$5:$A$185,0),MATCH(X$4,'Data transformed'!$4:$4,0)-1),$O70),$P70)-$O70)/$Q70*100,"NA"))</f>
        <v>78.7580579519272</v>
      </c>
      <c r="Y70" s="104" t="n">
        <f aca="true">IF($L70="","",IF(ISNUMBER(OFFSET('Data transformed'!$A$4,MATCH($A70,'Data transformed'!$A$5:$A$185,0),MATCH(Y$4,'Data transformed'!$4:$4,0)-1)), (MIN(MAX(OFFSET('Data transformed'!$A$4,MATCH($A70,'Data transformed'!$A$5:$A$185,0),MATCH(Y$4,'Data transformed'!$4:$4,0)-1),$O70),$P70)-$O70)/$Q70*100,"NA"))</f>
        <v>73.9857769012452</v>
      </c>
      <c r="Z70" s="104" t="n">
        <f aca="true">IF($L70="","",IF(ISNUMBER(OFFSET('Data transformed'!$A$4,MATCH($A70,'Data transformed'!$A$5:$A$185,0),MATCH(Z$4,'Data transformed'!$4:$4,0)-1)), (MIN(MAX(OFFSET('Data transformed'!$A$4,MATCH($A70,'Data transformed'!$A$5:$A$185,0),MATCH(Z$4,'Data transformed'!$4:$4,0)-1),$O70),$P70)-$O70)/$Q70*100,"NA"))</f>
        <v>33.574036359787</v>
      </c>
      <c r="AA70" s="104" t="n">
        <f aca="true">IF($L70="","",IF(ISNUMBER(OFFSET('Data transformed'!$A$4,MATCH($A70,'Data transformed'!$A$5:$A$185,0),MATCH(AA$4,'Data transformed'!$4:$4,0)-1)), (MIN(MAX(OFFSET('Data transformed'!$A$4,MATCH($A70,'Data transformed'!$A$5:$A$185,0),MATCH(AA$4,'Data transformed'!$4:$4,0)-1),$O70),$P70)-$O70)/$Q70*100,"NA"))</f>
        <v>61.5960497657458</v>
      </c>
      <c r="AB70" s="104" t="n">
        <f aca="true">IF($L70="","",IF(ISNUMBER(OFFSET('Data transformed'!$A$4,MATCH($A70,'Data transformed'!$A$5:$A$185,0),MATCH(AB$4,'Data transformed'!$4:$4,0)-1)), (MIN(MAX(OFFSET('Data transformed'!$A$4,MATCH($A70,'Data transformed'!$A$5:$A$185,0),MATCH(AB$4,'Data transformed'!$4:$4,0)-1),$O70),$P70)-$O70)/$Q70*100,"NA"))</f>
        <v>45.7081008950869</v>
      </c>
      <c r="AC70" s="104" t="n">
        <f aca="true">IF($L70="","",IF(ISNUMBER(OFFSET('Data transformed'!$A$4,MATCH($A70,'Data transformed'!$A$5:$A$185,0),MATCH(AC$4,'Data transformed'!$4:$4,0)-1)), (MIN(MAX(OFFSET('Data transformed'!$A$4,MATCH($A70,'Data transformed'!$A$5:$A$185,0),MATCH(AC$4,'Data transformed'!$4:$4,0)-1),$O70),$P70)-$O70)/$Q70*100,"NA"))</f>
        <v>80.261249144872</v>
      </c>
      <c r="AD70" s="104" t="n">
        <f aca="true">IF($L70="","",IF(ISNUMBER(OFFSET('Data transformed'!$A$4,MATCH($A70,'Data transformed'!$A$5:$A$185,0),MATCH(AD$4,'Data transformed'!$4:$4,0)-1)), (MIN(MAX(OFFSET('Data transformed'!$A$4,MATCH($A70,'Data transformed'!$A$5:$A$185,0),MATCH(AD$4,'Data transformed'!$4:$4,0)-1),$O70),$P70)-$O70)/$Q70*100,"NA"))</f>
        <v>84.1691374778748</v>
      </c>
      <c r="AE70" s="104" t="n">
        <f aca="true">IF($L70="","",IF(ISNUMBER(OFFSET('Data transformed'!$A$4,MATCH($A70,'Data transformed'!$A$5:$A$185,0),MATCH(AE$4,'Data transformed'!$4:$4,0)-1)), (MIN(MAX(OFFSET('Data transformed'!$A$4,MATCH($A70,'Data transformed'!$A$5:$A$185,0),MATCH(AE$4,'Data transformed'!$4:$4,0)-1),$O70),$P70)-$O70)/$Q70*100,"NA"))</f>
        <v>67.806138843298</v>
      </c>
      <c r="AF70" s="104" t="n">
        <f aca="true">IF($L70="","",IF(ISNUMBER(OFFSET('Data transformed'!$A$4,MATCH($A70,'Data transformed'!$A$5:$A$185,0),MATCH(AF$4,'Data transformed'!$4:$4,0)-1)), (MIN(MAX(OFFSET('Data transformed'!$A$4,MATCH($A70,'Data transformed'!$A$5:$A$185,0),MATCH(AF$4,'Data transformed'!$4:$4,0)-1),$O70),$P70)-$O70)/$Q70*100,"NA"))</f>
        <v>45.0071581080556</v>
      </c>
      <c r="AG70" s="104" t="n">
        <f aca="true">IF($L70="","",IF(ISNUMBER(OFFSET('Data transformed'!$A$4,MATCH($A70,'Data transformed'!$A$5:$A$185,0),MATCH(AG$4,'Data transformed'!$4:$4,0)-1)), (MIN(MAX(OFFSET('Data transformed'!$A$4,MATCH($A70,'Data transformed'!$A$5:$A$185,0),MATCH(AG$4,'Data transformed'!$4:$4,0)-1),$O70),$P70)-$O70)/$Q70*100,"NA"))</f>
        <v>24.6136337518692</v>
      </c>
      <c r="AH70" s="104" t="n">
        <f aca="true">IF($L70="","",IF(ISNUMBER(OFFSET('Data transformed'!$A$4,MATCH($A70,'Data transformed'!$A$5:$A$185,0),MATCH(AH$4,'Data transformed'!$4:$4,0)-1)), (MIN(MAX(OFFSET('Data transformed'!$A$4,MATCH($A70,'Data transformed'!$A$5:$A$185,0),MATCH(AH$4,'Data transformed'!$4:$4,0)-1),$O70),$P70)-$O70)/$Q70*100,"NA"))</f>
        <v>47.1995273108284</v>
      </c>
      <c r="AI70" s="104" t="n">
        <f aca="true">IF($L70="","",IF(ISNUMBER(OFFSET('Data transformed'!$A$4,MATCH($A70,'Data transformed'!$A$5:$A$185,0),MATCH(AI$4,'Data transformed'!$4:$4,0)-1)), (MIN(MAX(OFFSET('Data transformed'!$A$4,MATCH($A70,'Data transformed'!$A$5:$A$185,0),MATCH(AI$4,'Data transformed'!$4:$4,0)-1),$O70),$P70)-$O70)/$Q70*100,"NA"))</f>
        <v>60.9846112628778</v>
      </c>
      <c r="AJ70" s="104" t="n">
        <f aca="true">IF($L70="","",IF(ISNUMBER(OFFSET('Data transformed'!$A$4,MATCH($A70,'Data transformed'!$A$5:$A$185,0),MATCH(AJ$4,'Data transformed'!$4:$4,0)-1)), (MIN(MAX(OFFSET('Data transformed'!$A$4,MATCH($A70,'Data transformed'!$A$5:$A$185,0),MATCH(AJ$4,'Data transformed'!$4:$4,0)-1),$O70),$P70)-$O70)/$Q70*100,"NA"))</f>
        <v>63.5422136386236</v>
      </c>
      <c r="AK70" s="104" t="n">
        <f aca="true">IF($L70="","",IF(ISNUMBER(OFFSET('Data transformed'!$A$4,MATCH($A70,'Data transformed'!$A$5:$A$185,0),MATCH(AK$4,'Data transformed'!$4:$4,0)-1)), (MIN(MAX(OFFSET('Data transformed'!$A$4,MATCH($A70,'Data transformed'!$A$5:$A$185,0),MATCH(AK$4,'Data transformed'!$4:$4,0)-1),$O70),$P70)-$O70)/$Q70*100,"NA"))</f>
        <v>63.4778329730034</v>
      </c>
      <c r="AL70" s="104" t="n">
        <f aca="true">IF($L70="","",IF(ISNUMBER(OFFSET('Data transformed'!$A$4,MATCH($A70,'Data transformed'!$A$5:$A$185,0),MATCH(AL$4,'Data transformed'!$4:$4,0)-1)), (MIN(MAX(OFFSET('Data transformed'!$A$4,MATCH($A70,'Data transformed'!$A$5:$A$185,0),MATCH(AL$4,'Data transformed'!$4:$4,0)-1),$O70),$P70)-$O70)/$Q70*100,"NA"))</f>
        <v>78.0276089906692</v>
      </c>
      <c r="AM70" s="104" t="n">
        <f aca="true">IF($L70="","",IF(ISNUMBER(OFFSET('Data transformed'!$A$4,MATCH($A70,'Data transformed'!$A$5:$A$185,0),MATCH(AM$4,'Data transformed'!$4:$4,0)-1)), (MIN(MAX(OFFSET('Data transformed'!$A$4,MATCH($A70,'Data transformed'!$A$5:$A$185,0),MATCH(AM$4,'Data transformed'!$4:$4,0)-1),$O70),$P70)-$O70)/$Q70*100,"NA"))</f>
        <v>84.2482014497122</v>
      </c>
      <c r="AN70" s="104" t="n">
        <f aca="true">IF($L70="","",IF(ISNUMBER(OFFSET('Data transformed'!$A$4,MATCH($A70,'Data transformed'!$A$5:$A$185,0),MATCH(AN$4,'Data transformed'!$4:$4,0)-1)), (MIN(MAX(OFFSET('Data transformed'!$A$4,MATCH($A70,'Data transformed'!$A$5:$A$185,0),MATCH(AN$4,'Data transformed'!$4:$4,0)-1),$O70),$P70)-$O70)/$Q70*100,"NA"))</f>
        <v>46.9981539280464</v>
      </c>
      <c r="AO70" s="104" t="n">
        <f aca="true">IF($L70="","",IF(ISNUMBER(OFFSET('Data transformed'!$A$4,MATCH($A70,'Data transformed'!$A$5:$A$185,0),MATCH(AO$4,'Data transformed'!$4:$4,0)-1)), (MIN(MAX(OFFSET('Data transformed'!$A$4,MATCH($A70,'Data transformed'!$A$5:$A$185,0),MATCH(AO$4,'Data transformed'!$4:$4,0)-1),$O70),$P70)-$O70)/$Q70*100,"NA"))</f>
        <v>32.6606523990631</v>
      </c>
      <c r="AP70" s="104" t="n">
        <f aca="true">IF($L70="","",IF(ISNUMBER(OFFSET('Data transformed'!$A$4,MATCH($A70,'Data transformed'!$A$5:$A$185,0),MATCH(AP$4,'Data transformed'!$4:$4,0)-1)), (MIN(MAX(OFFSET('Data transformed'!$A$4,MATCH($A70,'Data transformed'!$A$5:$A$185,0),MATCH(AP$4,'Data transformed'!$4:$4,0)-1),$O70),$P70)-$O70)/$Q70*100,"NA"))</f>
        <v>40.8103495401641</v>
      </c>
      <c r="AQ70" s="104" t="n">
        <f aca="true">IF($L70="","",IF(ISNUMBER(OFFSET('Data transformed'!$A$4,MATCH($A70,'Data transformed'!$A$5:$A$185,0),MATCH(AQ$4,'Data transformed'!$4:$4,0)-1)), (MIN(MAX(OFFSET('Data transformed'!$A$4,MATCH($A70,'Data transformed'!$A$5:$A$185,0),MATCH(AQ$4,'Data transformed'!$4:$4,0)-1),$O70),$P70)-$O70)/$Q70*100,"NA"))</f>
        <v>65.6965437531471</v>
      </c>
      <c r="AR70" s="104" t="n">
        <f aca="true">IF($L70="","",IF(ISNUMBER(OFFSET('Data transformed'!$A$4,MATCH($A70,'Data transformed'!$A$5:$A$185,0),MATCH(AR$4,'Data transformed'!$4:$4,0)-1)), (MIN(MAX(OFFSET('Data transformed'!$A$4,MATCH($A70,'Data transformed'!$A$5:$A$185,0),MATCH(AR$4,'Data transformed'!$4:$4,0)-1),$O70),$P70)-$O70)/$Q70*100,"NA"))</f>
        <v>85.4885842402776</v>
      </c>
      <c r="AS70" s="104" t="n">
        <f aca="true">IF($L70="","",IF(ISNUMBER(OFFSET('Data transformed'!$A$4,MATCH($A70,'Data transformed'!$A$5:$A$185,0),MATCH(AS$4,'Data transformed'!$4:$4,0)-1)), (MIN(MAX(OFFSET('Data transformed'!$A$4,MATCH($A70,'Data transformed'!$A$5:$A$185,0),MATCH(AS$4,'Data transformed'!$4:$4,0)-1),$O70),$P70)-$O70)/$Q70*100,"NA"))</f>
        <v>55.5417164042592</v>
      </c>
      <c r="AT70" s="104" t="n">
        <f aca="true">IF($L70="","",IF(ISNUMBER(OFFSET('Data transformed'!$A$4,MATCH($A70,'Data transformed'!$A$5:$A$185,0),MATCH(AT$4,'Data transformed'!$4:$4,0)-1)), (MIN(MAX(OFFSET('Data transformed'!$A$4,MATCH($A70,'Data transformed'!$A$5:$A$185,0),MATCH(AT$4,'Data transformed'!$4:$4,0)-1),$O70),$P70)-$O70)/$Q70*100,"NA"))</f>
        <v>71.0207816958428</v>
      </c>
      <c r="AU70" s="104" t="n">
        <f aca="true">IF($L70="","",IF(ISNUMBER(OFFSET('Data transformed'!$A$4,MATCH($A70,'Data transformed'!$A$5:$A$185,0),MATCH(AU$4,'Data transformed'!$4:$4,0)-1)), (MIN(MAX(OFFSET('Data transformed'!$A$4,MATCH($A70,'Data transformed'!$A$5:$A$185,0),MATCH(AU$4,'Data transformed'!$4:$4,0)-1),$O70),$P70)-$O70)/$Q70*100,"NA"))</f>
        <v>75.8934476971626</v>
      </c>
      <c r="AV70" s="104" t="n">
        <f aca="true">IF($L70="","",IF(ISNUMBER(OFFSET('Data transformed'!$A$4,MATCH($A70,'Data transformed'!$A$5:$A$185,0),MATCH(AV$4,'Data transformed'!$4:$4,0)-1)), (MIN(MAX(OFFSET('Data transformed'!$A$4,MATCH($A70,'Data transformed'!$A$5:$A$185,0),MATCH(AV$4,'Data transformed'!$4:$4,0)-1),$O70),$P70)-$O70)/$Q70*100,"NA"))</f>
        <v>51.3411742085979</v>
      </c>
      <c r="AW70" s="104" t="n">
        <f aca="true">IF($L70="","",IF(ISNUMBER(OFFSET('Data transformed'!$A$4,MATCH($A70,'Data transformed'!$A$5:$A$185,0),MATCH(AW$4,'Data transformed'!$4:$4,0)-1)), (MIN(MAX(OFFSET('Data transformed'!$A$4,MATCH($A70,'Data transformed'!$A$5:$A$185,0),MATCH(AW$4,'Data transformed'!$4:$4,0)-1),$O70),$P70)-$O70)/$Q70*100,"NA"))</f>
        <v>31.6039385398229</v>
      </c>
      <c r="AX70" s="104" t="n">
        <f aca="true">IF($L70="","",IF(ISNUMBER(OFFSET('Data transformed'!$A$4,MATCH($A70,'Data transformed'!$A$5:$A$185,0),MATCH(AX$4,'Data transformed'!$4:$4,0)-1)), (MIN(MAX(OFFSET('Data transformed'!$A$4,MATCH($A70,'Data transformed'!$A$5:$A$185,0),MATCH(AX$4,'Data transformed'!$4:$4,0)-1),$O70),$P70)-$O70)/$Q70*100,"NA"))</f>
        <v>58.2188409691056</v>
      </c>
      <c r="AY70" s="104" t="n">
        <f aca="true">IF($L70="","",IF(ISNUMBER(OFFSET('Data transformed'!$A$4,MATCH($A70,'Data transformed'!$A$5:$A$185,0),MATCH(AY$4,'Data transformed'!$4:$4,0)-1)), (MIN(MAX(OFFSET('Data transformed'!$A$4,MATCH($A70,'Data transformed'!$A$5:$A$185,0),MATCH(AY$4,'Data transformed'!$4:$4,0)-1),$O70),$P70)-$O70)/$Q70*100,"NA"))</f>
        <v>45.0170418123404</v>
      </c>
      <c r="AZ70" s="104" t="n">
        <f aca="true">IF($L70="","",IF(ISNUMBER(OFFSET('Data transformed'!$A$4,MATCH($A70,'Data transformed'!$A$5:$A$185,0),MATCH(AZ$4,'Data transformed'!$4:$4,0)-1)), (MIN(MAX(OFFSET('Data transformed'!$A$4,MATCH($A70,'Data transformed'!$A$5:$A$185,0),MATCH(AZ$4,'Data transformed'!$4:$4,0)-1),$O70),$P70)-$O70)/$Q70*100,"NA"))</f>
        <v>58.5138665636381</v>
      </c>
      <c r="BA70" s="104" t="n">
        <f aca="true">IF($L70="","",IF(ISNUMBER(OFFSET('Data transformed'!$A$4,MATCH($A70,'Data transformed'!$A$5:$A$185,0),MATCH(BA$4,'Data transformed'!$4:$4,0)-1)), (MIN(MAX(OFFSET('Data transformed'!$A$4,MATCH($A70,'Data transformed'!$A$5:$A$185,0),MATCH(BA$4,'Data transformed'!$4:$4,0)-1),$O70),$P70)-$O70)/$Q70*100,"NA"))</f>
        <v>47.7004005263249</v>
      </c>
      <c r="BB70" s="104" t="n">
        <f aca="true">IF($L70="","",IF(ISNUMBER(OFFSET('Data transformed'!$A$4,MATCH($A70,'Data transformed'!$A$5:$A$185,0),MATCH(BB$4,'Data transformed'!$4:$4,0)-1)), (MIN(MAX(OFFSET('Data transformed'!$A$4,MATCH($A70,'Data transformed'!$A$5:$A$185,0),MATCH(BB$4,'Data transformed'!$4:$4,0)-1),$O70),$P70)-$O70)/$Q70*100,"NA"))</f>
        <v>47.5804589440425</v>
      </c>
      <c r="BC70" s="104" t="n">
        <f aca="true">IF($L70="","",IF(ISNUMBER(OFFSET('Data transformed'!$A$4,MATCH($A70,'Data transformed'!$A$5:$A$185,0),MATCH(BC$4,'Data transformed'!$4:$4,0)-1)), (MIN(MAX(OFFSET('Data transformed'!$A$4,MATCH($A70,'Data transformed'!$A$5:$A$185,0),MATCH(BC$4,'Data transformed'!$4:$4,0)-1),$O70),$P70)-$O70)/$Q70*100,"NA"))</f>
        <v>80.8374293645224</v>
      </c>
      <c r="BD70" s="104" t="n">
        <f aca="true">IF($L70="","",IF(ISNUMBER(OFFSET('Data transformed'!$A$4,MATCH($A70,'Data transformed'!$A$5:$A$185,0),MATCH(BD$4,'Data transformed'!$4:$4,0)-1)), (MIN(MAX(OFFSET('Data transformed'!$A$4,MATCH($A70,'Data transformed'!$A$5:$A$185,0),MATCH(BD$4,'Data transformed'!$4:$4,0)-1),$O70),$P70)-$O70)/$Q70*100,"NA"))</f>
        <v>60.6012916564941</v>
      </c>
      <c r="BE70" s="104" t="n">
        <f aca="true">IF($L70="","",IF(ISNUMBER(OFFSET('Data transformed'!$A$4,MATCH($A70,'Data transformed'!$A$5:$A$185,0),MATCH(BE$4,'Data transformed'!$4:$4,0)-1)), (MIN(MAX(OFFSET('Data transformed'!$A$4,MATCH($A70,'Data transformed'!$A$5:$A$185,0),MATCH(BE$4,'Data transformed'!$4:$4,0)-1),$O70),$P70)-$O70)/$Q70*100,"NA"))</f>
        <v>53.8541977495576</v>
      </c>
      <c r="BF70" s="104" t="n">
        <f aca="true">IF($L70="","",IF(ISNUMBER(OFFSET('Data transformed'!$A$4,MATCH($A70,'Data transformed'!$A$5:$A$185,0),MATCH(BF$4,'Data transformed'!$4:$4,0)-1)), (MIN(MAX(OFFSET('Data transformed'!$A$4,MATCH($A70,'Data transformed'!$A$5:$A$185,0),MATCH(BF$4,'Data transformed'!$4:$4,0)-1),$O70),$P70)-$O70)/$Q70*100,"NA"))</f>
        <v>76.6585532824198</v>
      </c>
      <c r="BG70" s="104" t="n">
        <f aca="true">IF($L70="","",IF(ISNUMBER(OFFSET('Data transformed'!$A$4,MATCH($A70,'Data transformed'!$A$5:$A$185,0),MATCH(BG$4,'Data transformed'!$4:$4,0)-1)), (MIN(MAX(OFFSET('Data transformed'!$A$4,MATCH($A70,'Data transformed'!$A$5:$A$185,0),MATCH(BG$4,'Data transformed'!$4:$4,0)-1),$O70),$P70)-$O70)/$Q70*100,"NA"))</f>
        <v>38.1565584739049</v>
      </c>
      <c r="BH70" s="104" t="n">
        <f aca="true">IF($L70="","",IF(ISNUMBER(OFFSET('Data transformed'!$A$4,MATCH($A70,'Data transformed'!$A$5:$A$185,0),MATCH(BH$4,'Data transformed'!$4:$4,0)-1)), (MIN(MAX(OFFSET('Data transformed'!$A$4,MATCH($A70,'Data transformed'!$A$5:$A$185,0),MATCH(BH$4,'Data transformed'!$4:$4,0)-1),$O70),$P70)-$O70)/$Q70*100,"NA"))</f>
        <v>69.118018746376</v>
      </c>
      <c r="BI70" s="104" t="n">
        <f aca="true">IF($L70="","",IF(ISNUMBER(OFFSET('Data transformed'!$A$4,MATCH($A70,'Data transformed'!$A$5:$A$185,0),MATCH(BI$4,'Data transformed'!$4:$4,0)-1)), (MIN(MAX(OFFSET('Data transformed'!$A$4,MATCH($A70,'Data transformed'!$A$5:$A$185,0),MATCH(BI$4,'Data transformed'!$4:$4,0)-1),$O70),$P70)-$O70)/$Q70*100,"NA"))</f>
        <v>29.8194519678752</v>
      </c>
      <c r="BJ70" s="104" t="n">
        <f aca="true">IF($L70="","",IF(ISNUMBER(OFFSET('Data transformed'!$A$4,MATCH($A70,'Data transformed'!$A$5:$A$185,0),MATCH(BJ$4,'Data transformed'!$4:$4,0)-1)), (MIN(MAX(OFFSET('Data transformed'!$A$4,MATCH($A70,'Data transformed'!$A$5:$A$185,0),MATCH(BJ$4,'Data transformed'!$4:$4,0)-1),$O70),$P70)-$O70)/$Q70*100,"NA"))</f>
        <v>41.7279096816977</v>
      </c>
      <c r="BK70" s="104" t="n">
        <f aca="true">IF($L70="","",IF(ISNUMBER(OFFSET('Data transformed'!$A$4,MATCH($A70,'Data transformed'!$A$5:$A$185,0),MATCH(BK$4,'Data transformed'!$4:$4,0)-1)), (MIN(MAX(OFFSET('Data transformed'!$A$4,MATCH($A70,'Data transformed'!$A$5:$A$185,0),MATCH(BK$4,'Data transformed'!$4:$4,0)-1),$O70),$P70)-$O70)/$Q70*100,"NA"))</f>
        <v>28.857750693957</v>
      </c>
      <c r="BL70" s="104" t="n">
        <f aca="true">IF($L70="","",IF(ISNUMBER(OFFSET('Data transformed'!$A$4,MATCH($A70,'Data transformed'!$A$5:$A$185,0),MATCH(BL$4,'Data transformed'!$4:$4,0)-1)), (MIN(MAX(OFFSET('Data transformed'!$A$4,MATCH($A70,'Data transformed'!$A$5:$A$185,0),MATCH(BL$4,'Data transformed'!$4:$4,0)-1),$O70),$P70)-$O70)/$Q70*100,"NA"))</f>
        <v>68.7291557590167</v>
      </c>
      <c r="BM70" s="104" t="n">
        <f aca="true">IF($L70="","",IF(ISNUMBER(OFFSET('Data transformed'!$A$4,MATCH($A70,'Data transformed'!$A$5:$A$185,0),MATCH(BM$4,'Data transformed'!$4:$4,0)-1)), (MIN(MAX(OFFSET('Data transformed'!$A$4,MATCH($A70,'Data transformed'!$A$5:$A$185,0),MATCH(BM$4,'Data transformed'!$4:$4,0)-1),$O70),$P70)-$O70)/$Q70*100,"NA"))</f>
        <v>30.2706704537074</v>
      </c>
      <c r="BN70" s="104" t="n">
        <f aca="true">IF($L70="","",IF(ISNUMBER(OFFSET('Data transformed'!$A$4,MATCH($A70,'Data transformed'!$A$5:$A$185,0),MATCH(BN$4,'Data transformed'!$4:$4,0)-1)), (MIN(MAX(OFFSET('Data transformed'!$A$4,MATCH($A70,'Data transformed'!$A$5:$A$185,0),MATCH(BN$4,'Data transformed'!$4:$4,0)-1),$O70),$P70)-$O70)/$Q70*100,"NA"))</f>
        <v>33.5997889439265</v>
      </c>
      <c r="BO70" s="104" t="n">
        <f aca="true">IF($L70="","",IF(ISNUMBER(OFFSET('Data transformed'!$A$4,MATCH($A70,'Data transformed'!$A$5:$A$185,0),MATCH(BO$4,'Data transformed'!$4:$4,0)-1)), (MIN(MAX(OFFSET('Data transformed'!$A$4,MATCH($A70,'Data transformed'!$A$5:$A$185,0),MATCH(BO$4,'Data transformed'!$4:$4,0)-1),$O70),$P70)-$O70)/$Q70*100,"NA"))</f>
        <v>66.7410464088122</v>
      </c>
      <c r="BP70" s="104" t="n">
        <f aca="true">IF($L70="","",IF(ISNUMBER(OFFSET('Data transformed'!$A$4,MATCH($A70,'Data transformed'!$A$5:$A$185,0),MATCH(BP$4,'Data transformed'!$4:$4,0)-1)), (MIN(MAX(OFFSET('Data transformed'!$A$4,MATCH($A70,'Data transformed'!$A$5:$A$185,0),MATCH(BP$4,'Data transformed'!$4:$4,0)-1),$O70),$P70)-$O70)/$Q70*100,"NA"))</f>
        <v>58.9842616021633</v>
      </c>
      <c r="BQ70" s="104" t="n">
        <f aca="true">IF($L70="","",IF(ISNUMBER(OFFSET('Data transformed'!$A$4,MATCH($A70,'Data transformed'!$A$5:$A$185,0),MATCH(BQ$4,'Data transformed'!$4:$4,0)-1)), (MIN(MAX(OFFSET('Data transformed'!$A$4,MATCH($A70,'Data transformed'!$A$5:$A$185,0),MATCH(BQ$4,'Data transformed'!$4:$4,0)-1),$O70),$P70)-$O70)/$Q70*100,"NA"))</f>
        <v>55.8960446963708</v>
      </c>
      <c r="BR70" s="104" t="n">
        <f aca="true">IF($L70="","",IF(ISNUMBER(OFFSET('Data transformed'!$A$4,MATCH($A70,'Data transformed'!$A$5:$A$185,0),MATCH(BR$4,'Data transformed'!$4:$4,0)-1)), (MIN(MAX(OFFSET('Data transformed'!$A$4,MATCH($A70,'Data transformed'!$A$5:$A$185,0),MATCH(BR$4,'Data transformed'!$4:$4,0)-1),$O70),$P70)-$O70)/$Q70*100,"NA"))</f>
        <v>33.9130665858587</v>
      </c>
      <c r="BS70" s="104" t="n">
        <f aca="true">IF($L70="","",IF(ISNUMBER(OFFSET('Data transformed'!$A$4,MATCH($A70,'Data transformed'!$A$5:$A$185,0),MATCH(BS$4,'Data transformed'!$4:$4,0)-1)), (MIN(MAX(OFFSET('Data transformed'!$A$4,MATCH($A70,'Data transformed'!$A$5:$A$185,0),MATCH(BS$4,'Data transformed'!$4:$4,0)-1),$O70),$P70)-$O70)/$Q70*100,"NA"))</f>
        <v>28.846530119578</v>
      </c>
      <c r="BT70" s="104" t="n">
        <f aca="true">IF($L70="","",IF(ISNUMBER(OFFSET('Data transformed'!$A$4,MATCH($A70,'Data transformed'!$A$5:$A$185,0),MATCH(BT$4,'Data transformed'!$4:$4,0)-1)), (MIN(MAX(OFFSET('Data transformed'!$A$4,MATCH($A70,'Data transformed'!$A$5:$A$185,0),MATCH(BT$4,'Data transformed'!$4:$4,0)-1),$O70),$P70)-$O70)/$Q70*100,"NA"))</f>
        <v>82.58791188399</v>
      </c>
      <c r="BU70" s="104" t="n">
        <f aca="true">IF($L70="","",IF(ISNUMBER(OFFSET('Data transformed'!$A$4,MATCH($A70,'Data transformed'!$A$5:$A$185,0),MATCH(BU$4,'Data transformed'!$4:$4,0)-1)), (MIN(MAX(OFFSET('Data transformed'!$A$4,MATCH($A70,'Data transformed'!$A$5:$A$185,0),MATCH(BU$4,'Data transformed'!$4:$4,0)-1),$O70),$P70)-$O70)/$Q70*100,"NA"))</f>
        <v>85.6400668621064</v>
      </c>
      <c r="BV70" s="104" t="n">
        <f aca="true">IF($L70="","",IF(ISNUMBER(OFFSET('Data transformed'!$A$4,MATCH($A70,'Data transformed'!$A$5:$A$185,0),MATCH(BV$4,'Data transformed'!$4:$4,0)-1)), (MIN(MAX(OFFSET('Data transformed'!$A$4,MATCH($A70,'Data transformed'!$A$5:$A$185,0),MATCH(BV$4,'Data transformed'!$4:$4,0)-1),$O70),$P70)-$O70)/$Q70*100,"NA"))</f>
        <v>85.277194182078</v>
      </c>
      <c r="BW70" s="104" t="n">
        <f aca="true">IF($L70="","",IF(ISNUMBER(OFFSET('Data transformed'!$A$4,MATCH($A70,'Data transformed'!$A$5:$A$185,0),MATCH(BW$4,'Data transformed'!$4:$4,0)-1)), (MIN(MAX(OFFSET('Data transformed'!$A$4,MATCH($A70,'Data transformed'!$A$5:$A$185,0),MATCH(BW$4,'Data transformed'!$4:$4,0)-1),$O70),$P70)-$O70)/$Q70*100,"NA"))</f>
        <v>31.5725036462148</v>
      </c>
      <c r="BX70" s="104" t="n">
        <f aca="true">IF($L70="","",IF(ISNUMBER(OFFSET('Data transformed'!$A$4,MATCH($A70,'Data transformed'!$A$5:$A$185,0),MATCH(BX$4,'Data transformed'!$4:$4,0)-1)), (MIN(MAX(OFFSET('Data transformed'!$A$4,MATCH($A70,'Data transformed'!$A$5:$A$185,0),MATCH(BX$4,'Data transformed'!$4:$4,0)-1),$O70),$P70)-$O70)/$Q70*100,"NA"))</f>
        <v>51.5630350261927</v>
      </c>
      <c r="BY70" s="104" t="n">
        <f aca="true">IF($L70="","",IF(ISNUMBER(OFFSET('Data transformed'!$A$4,MATCH($A70,'Data transformed'!$A$5:$A$185,0),MATCH(BY$4,'Data transformed'!$4:$4,0)-1)), (MIN(MAX(OFFSET('Data transformed'!$A$4,MATCH($A70,'Data transformed'!$A$5:$A$185,0),MATCH(BY$4,'Data transformed'!$4:$4,0)-1),$O70),$P70)-$O70)/$Q70*100,"NA"))</f>
        <v>47.9622135559718</v>
      </c>
      <c r="BZ70" s="104" t="n">
        <f aca="true">IF($L70="","",IF(ISNUMBER(OFFSET('Data transformed'!$A$4,MATCH($A70,'Data transformed'!$A$5:$A$185,0),MATCH(BZ$4,'Data transformed'!$4:$4,0)-1)), (MIN(MAX(OFFSET('Data transformed'!$A$4,MATCH($A70,'Data transformed'!$A$5:$A$185,0),MATCH(BZ$4,'Data transformed'!$4:$4,0)-1),$O70),$P70)-$O70)/$Q70*100,"NA"))</f>
        <v>43.866348421822</v>
      </c>
      <c r="CA70" s="104" t="n">
        <f aca="true">IF($L70="","",IF(ISNUMBER(OFFSET('Data transformed'!$A$4,MATCH($A70,'Data transformed'!$A$5:$A$185,0),MATCH(CA$4,'Data transformed'!$4:$4,0)-1)), (MIN(MAX(OFFSET('Data transformed'!$A$4,MATCH($A70,'Data transformed'!$A$5:$A$185,0),MATCH(CA$4,'Data transformed'!$4:$4,0)-1),$O70),$P70)-$O70)/$Q70*100,"NA"))</f>
        <v>38.2245130588611</v>
      </c>
      <c r="CB70" s="104" t="n">
        <f aca="true">IF($L70="","",IF(ISNUMBER(OFFSET('Data transformed'!$A$4,MATCH($A70,'Data transformed'!$A$5:$A$185,0),MATCH(CB$4,'Data transformed'!$4:$4,0)-1)), (MIN(MAX(OFFSET('Data transformed'!$A$4,MATCH($A70,'Data transformed'!$A$5:$A$185,0),MATCH(CB$4,'Data transformed'!$4:$4,0)-1),$O70),$P70)-$O70)/$Q70*100,"NA"))</f>
        <v>62.1489197015763</v>
      </c>
      <c r="CC70" s="104" t="n">
        <f aca="true">IF($L70="","",IF(ISNUMBER(OFFSET('Data transformed'!$A$4,MATCH($A70,'Data transformed'!$A$5:$A$185,0),MATCH(CC$4,'Data transformed'!$4:$4,0)-1)), (MIN(MAX(OFFSET('Data transformed'!$A$4,MATCH($A70,'Data transformed'!$A$5:$A$185,0),MATCH(CC$4,'Data transformed'!$4:$4,0)-1),$O70),$P70)-$O70)/$Q70*100,"NA"))</f>
        <v>70.259016752243</v>
      </c>
      <c r="CD70" s="104" t="n">
        <f aca="true">IF($L70="","",IF(ISNUMBER(OFFSET('Data transformed'!$A$4,MATCH($A70,'Data transformed'!$A$5:$A$185,0),MATCH(CD$4,'Data transformed'!$4:$4,0)-1)), (MIN(MAX(OFFSET('Data transformed'!$A$4,MATCH($A70,'Data transformed'!$A$5:$A$185,0),MATCH(CD$4,'Data transformed'!$4:$4,0)-1),$O70),$P70)-$O70)/$Q70*100,"NA"))</f>
        <v>55.5867128881315</v>
      </c>
      <c r="CE70" s="104" t="n">
        <f aca="true">IF($L70="","",IF(ISNUMBER(OFFSET('Data transformed'!$A$4,MATCH($A70,'Data transformed'!$A$5:$A$185,0),MATCH(CE$4,'Data transformed'!$4:$4,0)-1)), (MIN(MAX(OFFSET('Data transformed'!$A$4,MATCH($A70,'Data transformed'!$A$5:$A$185,0),MATCH(CE$4,'Data transformed'!$4:$4,0)-1),$O70),$P70)-$O70)/$Q70*100,"NA"))</f>
        <v>37.0552783211072</v>
      </c>
      <c r="CF70" s="104" t="n">
        <f aca="true">IF($L70="","",IF(ISNUMBER(OFFSET('Data transformed'!$A$4,MATCH($A70,'Data transformed'!$A$5:$A$185,0),MATCH(CF$4,'Data transformed'!$4:$4,0)-1)), (MIN(MAX(OFFSET('Data transformed'!$A$4,MATCH($A70,'Data transformed'!$A$5:$A$185,0),MATCH(CF$4,'Data transformed'!$4:$4,0)-1),$O70),$P70)-$O70)/$Q70*100,"NA"))</f>
        <v>50.2950979024172</v>
      </c>
      <c r="CG70" s="104" t="n">
        <f aca="true">IF($L70="","",IF(ISNUMBER(OFFSET('Data transformed'!$A$4,MATCH($A70,'Data transformed'!$A$5:$A$185,0),MATCH(CG$4,'Data transformed'!$4:$4,0)-1)), (MIN(MAX(OFFSET('Data transformed'!$A$4,MATCH($A70,'Data transformed'!$A$5:$A$185,0),MATCH(CG$4,'Data transformed'!$4:$4,0)-1),$O70),$P70)-$O70)/$Q70*100,"NA"))</f>
        <v>20.8580485979716</v>
      </c>
      <c r="CH70" s="104" t="n">
        <f aca="true">IF($L70="","",IF(ISNUMBER(OFFSET('Data transformed'!$A$4,MATCH($A70,'Data transformed'!$A$5:$A$185,0),MATCH(CH$4,'Data transformed'!$4:$4,0)-1)), (MIN(MAX(OFFSET('Data transformed'!$A$4,MATCH($A70,'Data transformed'!$A$5:$A$185,0),MATCH(CH$4,'Data transformed'!$4:$4,0)-1),$O70),$P70)-$O70)/$Q70*100,"NA"))</f>
        <v>49.2724680590133</v>
      </c>
      <c r="CI70" s="104" t="n">
        <f aca="true">IF($L70="","",IF(ISNUMBER(OFFSET('Data transformed'!$A$4,MATCH($A70,'Data transformed'!$A$5:$A$185,0),MATCH(CI$4,'Data transformed'!$4:$4,0)-1)), (MIN(MAX(OFFSET('Data transformed'!$A$4,MATCH($A70,'Data transformed'!$A$5:$A$185,0),MATCH(CI$4,'Data transformed'!$4:$4,0)-1),$O70),$P70)-$O70)/$Q70*100,"NA"))</f>
        <v>82.7874452372392</v>
      </c>
      <c r="CJ70" s="104" t="n">
        <f aca="true">IF($L70="","",IF(ISNUMBER(OFFSET('Data transformed'!$A$4,MATCH($A70,'Data transformed'!$A$5:$A$185,0),MATCH(CJ$4,'Data transformed'!$4:$4,0)-1)), (MIN(MAX(OFFSET('Data transformed'!$A$4,MATCH($A70,'Data transformed'!$A$5:$A$185,0),MATCH(CJ$4,'Data transformed'!$4:$4,0)-1),$O70),$P70)-$O70)/$Q70*100,"NA"))</f>
        <v>47.7718437338869</v>
      </c>
      <c r="CK70" s="104" t="n">
        <f aca="true">IF($L70="","",IF(ISNUMBER(OFFSET('Data transformed'!$A$4,MATCH($A70,'Data transformed'!$A$5:$A$185,0),MATCH(CK$4,'Data transformed'!$4:$4,0)-1)), (MIN(MAX(OFFSET('Data transformed'!$A$4,MATCH($A70,'Data transformed'!$A$5:$A$185,0),MATCH(CK$4,'Data transformed'!$4:$4,0)-1),$O70),$P70)-$O70)/$Q70*100,"NA"))</f>
        <v>46.6105444480975</v>
      </c>
      <c r="CL70" s="104" t="n">
        <f aca="true">IF($L70="","",IF(ISNUMBER(OFFSET('Data transformed'!$A$4,MATCH($A70,'Data transformed'!$A$5:$A$185,0),MATCH(CL$4,'Data transformed'!$4:$4,0)-1)), (MIN(MAX(OFFSET('Data transformed'!$A$4,MATCH($A70,'Data transformed'!$A$5:$A$185,0),MATCH(CL$4,'Data transformed'!$4:$4,0)-1),$O70),$P70)-$O70)/$Q70*100,"NA"))</f>
        <v>67.3882003625234</v>
      </c>
      <c r="CM70" s="104" t="n">
        <f aca="true">IF($L70="","",IF(ISNUMBER(OFFSET('Data transformed'!$A$4,MATCH($A70,'Data transformed'!$A$5:$A$185,0),MATCH(CM$4,'Data transformed'!$4:$4,0)-1)), (MIN(MAX(OFFSET('Data transformed'!$A$4,MATCH($A70,'Data transformed'!$A$5:$A$185,0),MATCH(CM$4,'Data transformed'!$4:$4,0)-1),$O70),$P70)-$O70)/$Q70*100,"NA"))</f>
        <v>82.8774166107178</v>
      </c>
      <c r="CN70" s="104" t="n">
        <f aca="true">IF($L70="","",IF(ISNUMBER(OFFSET('Data transformed'!$A$4,MATCH($A70,'Data transformed'!$A$5:$A$185,0),MATCH(CN$4,'Data transformed'!$4:$4,0)-1)), (MIN(MAX(OFFSET('Data transformed'!$A$4,MATCH($A70,'Data transformed'!$A$5:$A$185,0),MATCH(CN$4,'Data transformed'!$4:$4,0)-1),$O70),$P70)-$O70)/$Q70*100,"NA"))</f>
        <v>23.3270561695098</v>
      </c>
      <c r="CO70" s="104" t="n">
        <f aca="true">IF($L70="","",IF(ISNUMBER(OFFSET('Data transformed'!$A$4,MATCH($A70,'Data transformed'!$A$5:$A$185,0),MATCH(CO$4,'Data transformed'!$4:$4,0)-1)), (MIN(MAX(OFFSET('Data transformed'!$A$4,MATCH($A70,'Data transformed'!$A$5:$A$185,0),MATCH(CO$4,'Data transformed'!$4:$4,0)-1),$O70),$P70)-$O70)/$Q70*100,"NA"))</f>
        <v>35.4958109060923</v>
      </c>
      <c r="CP70" s="104" t="n">
        <f aca="true">IF($L70="","",IF(ISNUMBER(OFFSET('Data transformed'!$A$4,MATCH($A70,'Data transformed'!$A$5:$A$185,0),MATCH(CP$4,'Data transformed'!$4:$4,0)-1)), (MIN(MAX(OFFSET('Data transformed'!$A$4,MATCH($A70,'Data transformed'!$A$5:$A$185,0),MATCH(CP$4,'Data transformed'!$4:$4,0)-1),$O70),$P70)-$O70)/$Q70*100,"NA"))</f>
        <v>28.1095931927364</v>
      </c>
      <c r="CQ70" s="104" t="n">
        <f aca="true">IF($L70="","",IF(ISNUMBER(OFFSET('Data transformed'!$A$4,MATCH($A70,'Data transformed'!$A$5:$A$185,0),MATCH(CQ$4,'Data transformed'!$4:$4,0)-1)), (MIN(MAX(OFFSET('Data transformed'!$A$4,MATCH($A70,'Data transformed'!$A$5:$A$185,0),MATCH(CQ$4,'Data transformed'!$4:$4,0)-1),$O70),$P70)-$O70)/$Q70*100,"NA"))</f>
        <v>40.6547809733699</v>
      </c>
      <c r="CR70" s="104" t="n">
        <f aca="true">IF($L70="","",IF(ISNUMBER(OFFSET('Data transformed'!$A$4,MATCH($A70,'Data transformed'!$A$5:$A$185,0),MATCH(CR$4,'Data transformed'!$4:$4,0)-1)), (MIN(MAX(OFFSET('Data transformed'!$A$4,MATCH($A70,'Data transformed'!$A$5:$A$185,0),MATCH(CR$4,'Data transformed'!$4:$4,0)-1),$O70),$P70)-$O70)/$Q70*100,"NA"))</f>
        <v>69.4374930858612</v>
      </c>
      <c r="CS70" s="104" t="n">
        <f aca="true">IF($L70="","",IF(ISNUMBER(OFFSET('Data transformed'!$A$4,MATCH($A70,'Data transformed'!$A$5:$A$185,0),MATCH(CS$4,'Data transformed'!$4:$4,0)-1)), (MIN(MAX(OFFSET('Data transformed'!$A$4,MATCH($A70,'Data transformed'!$A$5:$A$185,0),MATCH(CS$4,'Data transformed'!$4:$4,0)-1),$O70),$P70)-$O70)/$Q70*100,"NA"))</f>
        <v>69.4914309494197</v>
      </c>
      <c r="CT70" s="104" t="n">
        <f aca="true">IF($L70="","",IF(ISNUMBER(OFFSET('Data transformed'!$A$4,MATCH($A70,'Data transformed'!$A$5:$A$185,0),MATCH(CT$4,'Data transformed'!$4:$4,0)-1)), (MIN(MAX(OFFSET('Data transformed'!$A$4,MATCH($A70,'Data transformed'!$A$5:$A$185,0),MATCH(CT$4,'Data transformed'!$4:$4,0)-1),$O70),$P70)-$O70)/$Q70*100,"NA"))</f>
        <v>43.7061882019043</v>
      </c>
      <c r="CU70" s="104" t="n">
        <f aca="true">IF($L70="","",IF(ISNUMBER(OFFSET('Data transformed'!$A$4,MATCH($A70,'Data transformed'!$A$5:$A$185,0),MATCH(CU$4,'Data transformed'!$4:$4,0)-1)), (MIN(MAX(OFFSET('Data transformed'!$A$4,MATCH($A70,'Data transformed'!$A$5:$A$185,0),MATCH(CU$4,'Data transformed'!$4:$4,0)-1),$O70),$P70)-$O70)/$Q70*100,"NA"))</f>
        <v>9.9918456872304</v>
      </c>
      <c r="CV70" s="104" t="n">
        <f aca="true">IF($L70="","",IF(ISNUMBER(OFFSET('Data transformed'!$A$4,MATCH($A70,'Data transformed'!$A$5:$A$185,0),MATCH(CV$4,'Data transformed'!$4:$4,0)-1)), (MIN(MAX(OFFSET('Data transformed'!$A$4,MATCH($A70,'Data transformed'!$A$5:$A$185,0),MATCH(CV$4,'Data transformed'!$4:$4,0)-1),$O70),$P70)-$O70)/$Q70*100,"NA"))</f>
        <v>39.0866659084956</v>
      </c>
      <c r="CW70" s="104" t="n">
        <f aca="true">IF($L70="","",IF(ISNUMBER(OFFSET('Data transformed'!$A$4,MATCH($A70,'Data transformed'!$A$5:$A$185,0),MATCH(CW$4,'Data transformed'!$4:$4,0)-1)), (MIN(MAX(OFFSET('Data transformed'!$A$4,MATCH($A70,'Data transformed'!$A$5:$A$185,0),MATCH(CW$4,'Data transformed'!$4:$4,0)-1),$O70),$P70)-$O70)/$Q70*100,"NA"))</f>
        <v>25.325612227122</v>
      </c>
    </row>
    <row r="71" s="103" customFormat="true" ht="15.5" hidden="false" customHeight="false" outlineLevel="0" collapsed="false">
      <c r="A71" s="107" t="n">
        <v>2332</v>
      </c>
      <c r="B71" s="107" t="n">
        <v>4</v>
      </c>
      <c r="C71" s="103" t="str">
        <f aca="true">IF(ISBLANK(OFFSET('outliers treatment'!$A$3,MATCH($A71,'outliers treatment'!$A$4:$A$154,0),MATCH(C$4,'outliers treatment'!$4:$4,0)-1)),"",OFFSET('outliers treatment'!$A$3,MATCH($A71,'outliers treatment'!$A$4:$A$154,0),MATCH(C$4,'outliers treatment'!$4:$4,0)-1))</f>
        <v/>
      </c>
      <c r="D71" s="103" t="str">
        <f aca="true">IF(ISBLANK(OFFSET('outliers treatment'!$A$3,MATCH($A71,'outliers treatment'!$A$4:$A$154,0),MATCH(D$4,'outliers treatment'!$4:$4,0)-1)),"",OFFSET('outliers treatment'!$A$3,MATCH($A71,'outliers treatment'!$A$4:$A$154,0),MATCH(D$4,'outliers treatment'!$4:$4,0)-1))</f>
        <v>Rule of Law Index</v>
      </c>
      <c r="E71" s="103" t="str">
        <f aca="true">IF(ISBLANK(OFFSET('outliers treatment'!$A$3,MATCH($A71,'outliers treatment'!$A$4:$A$154,0),MATCH(E$4,'outliers treatment'!$4:$4,0)-1)),"",OFFSET('outliers treatment'!$A$3,MATCH($A71,'outliers treatment'!$A$4:$A$154,0),MATCH(E$4,'outliers treatment'!$4:$4,0)-1))</f>
        <v/>
      </c>
      <c r="F71" s="103" t="str">
        <f aca="true">IF(ISBLANK(OFFSET('outliers treatment'!$A$3,MATCH($A71,'outliers treatment'!$A$4:$A$154,0),MATCH(F$4,'outliers treatment'!$4:$4,0)-1)),"",OFFSET('outliers treatment'!$A$3,MATCH($A71,'outliers treatment'!$A$4:$A$154,0),MATCH(F$4,'outliers treatment'!$4:$4,0)-1))</f>
        <v/>
      </c>
      <c r="G71" s="103" t="str">
        <f aca="true">IF(ISBLANK(OFFSET('outliers treatment'!$A$3,MATCH($A71,'outliers treatment'!$A$4:$A$154,0),MATCH(G$4,'outliers treatment'!$4:$4,0)-1)),"",OFFSET('outliers treatment'!$A$3,MATCH($A71,'outliers treatment'!$A$4:$A$154,0),MATCH(G$4,'outliers treatment'!$4:$4,0)-1))</f>
        <v/>
      </c>
      <c r="H71" s="103" t="str">
        <f aca="true">IF(ISBLANK(OFFSET('outliers treatment'!$A$3,MATCH($A71,'outliers treatment'!$A$4:$A$154,0),MATCH(H$4,'outliers treatment'!$4:$4,0)-1)),"",OFFSET('outliers treatment'!$A$3,MATCH($A71,'outliers treatment'!$A$4:$A$154,0),MATCH(H$4,'outliers treatment'!$4:$4,0)-1))</f>
        <v/>
      </c>
      <c r="I71" s="103" t="str">
        <f aca="true">IF(ISBLANK(OFFSET('outliers treatment'!$A$3,MATCH($A71,'outliers treatment'!$A$4:$A$154,0),MATCH(I$4,'outliers treatment'!$4:$4,0)-1)),"",OFFSET('outliers treatment'!$A$3,MATCH($A71,'outliers treatment'!$A$4:$A$154,0),MATCH(I$4,'outliers treatment'!$4:$4,0)-1))</f>
        <v/>
      </c>
      <c r="J71" s="104" t="n">
        <f aca="false" t="array" ref="J71:J71">MIN(IF(ISNUMBER(V71:CW71),V71:CW71))</f>
        <v>0</v>
      </c>
      <c r="K71" s="103" t="n">
        <f aca="false" t="array" ref="K71:K71">MAX(IF(ISNUMBER(V71:CW71),V71:CW71))</f>
        <v>90</v>
      </c>
      <c r="L71" s="103" t="n">
        <f aca="true">IF(ISBLANK(OFFSET('outliers treatment'!$A$3,MATCH($A71,'outliers treatment'!$A$4:$A$154,0),MATCH(L$4,'outliers treatment'!$4:$4,0)-1)),"",OFFSET('outliers treatment'!$A$3,MATCH($A71,'outliers treatment'!$A$4:$A$154,0),MATCH(L$4,'outliers treatment'!$4:$4,0)-1))</f>
        <v>0.43</v>
      </c>
      <c r="M71" s="103" t="n">
        <f aca="true">IF(ISBLANK(OFFSET('outliers treatment'!$A$3,MATCH($A71,'outliers treatment'!$A$4:$A$154,0),MATCH(M$4,'outliers treatment'!$4:$4,0)-1)),"",OFFSET('outliers treatment'!$A$3,MATCH($A71,'outliers treatment'!$A$4:$A$154,0),MATCH(M$4,'outliers treatment'!$4:$4,0)-1))</f>
        <v>0.6825</v>
      </c>
      <c r="N71" s="103" t="n">
        <f aca="true">IF(ISBLANK(OFFSET('outliers treatment'!$A$3,MATCH($A71,'outliers treatment'!$A$4:$A$154,0),MATCH(N$4,'outliers treatment'!$4:$4,0)-1)),"",OFFSET('outliers treatment'!$A$3,MATCH($A71,'outliers treatment'!$A$4:$A$154,0),MATCH(N$4,'outliers treatment'!$4:$4,0)-1))</f>
        <v>0.2525</v>
      </c>
      <c r="O71" s="103" t="n">
        <f aca="true">IF(ISBLANK(OFFSET('outliers treatment'!$A$3,MATCH($A71,'outliers treatment'!$A$4:$A$154,0),MATCH(O$4,'outliers treatment'!$4:$4,0)-1)),"",OFFSET('outliers treatment'!$A$3,MATCH($A71,'outliers treatment'!$A$4:$A$154,0),MATCH(O$4,'outliers treatment'!$4:$4,0)-1))</f>
        <v>0</v>
      </c>
      <c r="P71" s="103" t="n">
        <f aca="true">IF(ISBLANK(OFFSET('outliers treatment'!$A$3,MATCH($A71,'outliers treatment'!$A$4:$A$154,0),MATCH(P$4,'outliers treatment'!$4:$4,0)-1)),"",OFFSET('outliers treatment'!$A$3,MATCH($A71,'outliers treatment'!$A$4:$A$154,0),MATCH(P$4,'outliers treatment'!$4:$4,0)-1))</f>
        <v>1</v>
      </c>
      <c r="Q71" s="103" t="n">
        <f aca="false">IFERROR(P71-O71,"")</f>
        <v>1</v>
      </c>
      <c r="R71" s="105" t="n">
        <f aca="false" t="array" ref="R71:R71">IFERROR(SKEW(IF(ISNUMBER(V71:CW71),V71:CW71,"")),"")</f>
        <v>-0.83064750292336</v>
      </c>
      <c r="S71" s="103" t="n">
        <v>0</v>
      </c>
      <c r="T71" s="103" t="n">
        <v>1</v>
      </c>
      <c r="U71" s="106" t="n">
        <f aca="false" t="array" ref="U71:U71">IF(B71&lt;4,"",1-IFERROR(SUM(ISNUMBER(V71:CW71)*(1-$V$3:$CW$3))/COUNTIF($V$3:$CW$3,0),0))</f>
        <v>0</v>
      </c>
      <c r="V71" s="104" t="n">
        <f aca="true">IF($L71="","",IF(ISNUMBER(OFFSET('Data transformed'!$A$4,MATCH($A71,'Data transformed'!$A$5:$A$185,0),MATCH(V$4,'Data transformed'!$4:$4,0)-1)), (MIN(MAX(OFFSET('Data transformed'!$A$4,MATCH($A71,'Data transformed'!$A$5:$A$185,0),MATCH(V$4,'Data transformed'!$4:$4,0)-1),$O71),$P71)-$O71)/$Q71*100,"NA"))</f>
        <v>56</v>
      </c>
      <c r="W71" s="104" t="n">
        <f aca="true">IF($L71="","",IF(ISNUMBER(OFFSET('Data transformed'!$A$4,MATCH($A71,'Data transformed'!$A$5:$A$185,0),MATCH(W$4,'Data transformed'!$4:$4,0)-1)), (MIN(MAX(OFFSET('Data transformed'!$A$4,MATCH($A71,'Data transformed'!$A$5:$A$185,0),MATCH(W$4,'Data transformed'!$4:$4,0)-1),$O71),$P71)-$O71)/$Q71*100,"NA"))</f>
        <v>79</v>
      </c>
      <c r="X71" s="104" t="n">
        <f aca="true">IF($L71="","",IF(ISNUMBER(OFFSET('Data transformed'!$A$4,MATCH($A71,'Data transformed'!$A$5:$A$185,0),MATCH(X$4,'Data transformed'!$4:$4,0)-1)), (MIN(MAX(OFFSET('Data transformed'!$A$4,MATCH($A71,'Data transformed'!$A$5:$A$185,0),MATCH(X$4,'Data transformed'!$4:$4,0)-1),$O71),$P71)-$O71)/$Q71*100,"NA"))</f>
        <v>81</v>
      </c>
      <c r="Y71" s="104" t="n">
        <f aca="true">IF($L71="","",IF(ISNUMBER(OFFSET('Data transformed'!$A$4,MATCH($A71,'Data transformed'!$A$5:$A$185,0),MATCH(Y$4,'Data transformed'!$4:$4,0)-1)), (MIN(MAX(OFFSET('Data transformed'!$A$4,MATCH($A71,'Data transformed'!$A$5:$A$185,0),MATCH(Y$4,'Data transformed'!$4:$4,0)-1),$O71),$P71)-$O71)/$Q71*100,"NA"))</f>
        <v>79</v>
      </c>
      <c r="Z71" s="104" t="n">
        <f aca="true">IF($L71="","",IF(ISNUMBER(OFFSET('Data transformed'!$A$4,MATCH($A71,'Data transformed'!$A$5:$A$185,0),MATCH(Z$4,'Data transformed'!$4:$4,0)-1)), (MIN(MAX(OFFSET('Data transformed'!$A$4,MATCH($A71,'Data transformed'!$A$5:$A$185,0),MATCH(Z$4,'Data transformed'!$4:$4,0)-1),$O71),$P71)-$O71)/$Q71*100,"NA"))</f>
        <v>40</v>
      </c>
      <c r="AA71" s="104" t="n">
        <f aca="true">IF($L71="","",IF(ISNUMBER(OFFSET('Data transformed'!$A$4,MATCH($A71,'Data transformed'!$A$5:$A$185,0),MATCH(AA$4,'Data transformed'!$4:$4,0)-1)), (MIN(MAX(OFFSET('Data transformed'!$A$4,MATCH($A71,'Data transformed'!$A$5:$A$185,0),MATCH(AA$4,'Data transformed'!$4:$4,0)-1),$O71),$P71)-$O71)/$Q71*100,"NA"))</f>
        <v>0</v>
      </c>
      <c r="AB71" s="104" t="n">
        <f aca="true">IF($L71="","",IF(ISNUMBER(OFFSET('Data transformed'!$A$4,MATCH($A71,'Data transformed'!$A$5:$A$185,0),MATCH(AB$4,'Data transformed'!$4:$4,0)-1)), (MIN(MAX(OFFSET('Data transformed'!$A$4,MATCH($A71,'Data transformed'!$A$5:$A$185,0),MATCH(AB$4,'Data transformed'!$4:$4,0)-1),$O71),$P71)-$O71)/$Q71*100,"NA"))</f>
        <v>50</v>
      </c>
      <c r="AC71" s="104" t="n">
        <f aca="true">IF($L71="","",IF(ISNUMBER(OFFSET('Data transformed'!$A$4,MATCH($A71,'Data transformed'!$A$5:$A$185,0),MATCH(AC$4,'Data transformed'!$4:$4,0)-1)), (MIN(MAX(OFFSET('Data transformed'!$A$4,MATCH($A71,'Data transformed'!$A$5:$A$185,0),MATCH(AC$4,'Data transformed'!$4:$4,0)-1),$O71),$P71)-$O71)/$Q71*100,"NA"))</f>
        <v>80</v>
      </c>
      <c r="AD71" s="104" t="n">
        <f aca="true">IF($L71="","",IF(ISNUMBER(OFFSET('Data transformed'!$A$4,MATCH($A71,'Data transformed'!$A$5:$A$185,0),MATCH(AD$4,'Data transformed'!$4:$4,0)-1)), (MIN(MAX(OFFSET('Data transformed'!$A$4,MATCH($A71,'Data transformed'!$A$5:$A$185,0),MATCH(AD$4,'Data transformed'!$4:$4,0)-1),$O71),$P71)-$O71)/$Q71*100,"NA"))</f>
        <v>0</v>
      </c>
      <c r="AE71" s="104" t="n">
        <f aca="true">IF($L71="","",IF(ISNUMBER(OFFSET('Data transformed'!$A$4,MATCH($A71,'Data transformed'!$A$5:$A$185,0),MATCH(AE$4,'Data transformed'!$4:$4,0)-1)), (MIN(MAX(OFFSET('Data transformed'!$A$4,MATCH($A71,'Data transformed'!$A$5:$A$185,0),MATCH(AE$4,'Data transformed'!$4:$4,0)-1),$O71),$P71)-$O71)/$Q71*100,"NA"))</f>
        <v>66</v>
      </c>
      <c r="AF71" s="104" t="n">
        <f aca="true">IF($L71="","",IF(ISNUMBER(OFFSET('Data transformed'!$A$4,MATCH($A71,'Data transformed'!$A$5:$A$185,0),MATCH(AF$4,'Data transformed'!$4:$4,0)-1)), (MIN(MAX(OFFSET('Data transformed'!$A$4,MATCH($A71,'Data transformed'!$A$5:$A$185,0),MATCH(AF$4,'Data transformed'!$4:$4,0)-1),$O71),$P71)-$O71)/$Q71*100,"NA"))</f>
        <v>47</v>
      </c>
      <c r="AG71" s="104" t="n">
        <f aca="true">IF($L71="","",IF(ISNUMBER(OFFSET('Data transformed'!$A$4,MATCH($A71,'Data transformed'!$A$5:$A$185,0),MATCH(AG$4,'Data transformed'!$4:$4,0)-1)), (MIN(MAX(OFFSET('Data transformed'!$A$4,MATCH($A71,'Data transformed'!$A$5:$A$185,0),MATCH(AG$4,'Data transformed'!$4:$4,0)-1),$O71),$P71)-$O71)/$Q71*100,"NA"))</f>
        <v>42</v>
      </c>
      <c r="AH71" s="104" t="n">
        <f aca="true">IF($L71="","",IF(ISNUMBER(OFFSET('Data transformed'!$A$4,MATCH($A71,'Data transformed'!$A$5:$A$185,0),MATCH(AH$4,'Data transformed'!$4:$4,0)-1)), (MIN(MAX(OFFSET('Data transformed'!$A$4,MATCH($A71,'Data transformed'!$A$5:$A$185,0),MATCH(AH$4,'Data transformed'!$4:$4,0)-1),$O71),$P71)-$O71)/$Q71*100,"NA"))</f>
        <v>49</v>
      </c>
      <c r="AI71" s="104" t="n">
        <f aca="true">IF($L71="","",IF(ISNUMBER(OFFSET('Data transformed'!$A$4,MATCH($A71,'Data transformed'!$A$5:$A$185,0),MATCH(AI$4,'Data transformed'!$4:$4,0)-1)), (MIN(MAX(OFFSET('Data transformed'!$A$4,MATCH($A71,'Data transformed'!$A$5:$A$185,0),MATCH(AI$4,'Data transformed'!$4:$4,0)-1),$O71),$P71)-$O71)/$Q71*100,"NA"))</f>
        <v>0</v>
      </c>
      <c r="AJ71" s="104" t="n">
        <f aca="true">IF($L71="","",IF(ISNUMBER(OFFSET('Data transformed'!$A$4,MATCH($A71,'Data transformed'!$A$5:$A$185,0),MATCH(AJ$4,'Data transformed'!$4:$4,0)-1)), (MIN(MAX(OFFSET('Data transformed'!$A$4,MATCH($A71,'Data transformed'!$A$5:$A$185,0),MATCH(AJ$4,'Data transformed'!$4:$4,0)-1),$O71),$P71)-$O71)/$Q71*100,"NA"))</f>
        <v>68</v>
      </c>
      <c r="AK71" s="104" t="n">
        <f aca="true">IF($L71="","",IF(ISNUMBER(OFFSET('Data transformed'!$A$4,MATCH($A71,'Data transformed'!$A$5:$A$185,0),MATCH(AK$4,'Data transformed'!$4:$4,0)-1)), (MIN(MAX(OFFSET('Data transformed'!$A$4,MATCH($A71,'Data transformed'!$A$5:$A$185,0),MATCH(AK$4,'Data transformed'!$4:$4,0)-1),$O71),$P71)-$O71)/$Q71*100,"NA"))</f>
        <v>68</v>
      </c>
      <c r="AL71" s="104" t="n">
        <f aca="true">IF($L71="","",IF(ISNUMBER(OFFSET('Data transformed'!$A$4,MATCH($A71,'Data transformed'!$A$5:$A$185,0),MATCH(AL$4,'Data transformed'!$4:$4,0)-1)), (MIN(MAX(OFFSET('Data transformed'!$A$4,MATCH($A71,'Data transformed'!$A$5:$A$185,0),MATCH(AL$4,'Data transformed'!$4:$4,0)-1),$O71),$P71)-$O71)/$Q71*100,"NA"))</f>
        <v>84</v>
      </c>
      <c r="AM71" s="104" t="n">
        <f aca="true">IF($L71="","",IF(ISNUMBER(OFFSET('Data transformed'!$A$4,MATCH($A71,'Data transformed'!$A$5:$A$185,0),MATCH(AM$4,'Data transformed'!$4:$4,0)-1)), (MIN(MAX(OFFSET('Data transformed'!$A$4,MATCH($A71,'Data transformed'!$A$5:$A$185,0),MATCH(AM$4,'Data transformed'!$4:$4,0)-1),$O71),$P71)-$O71)/$Q71*100,"NA"))</f>
        <v>90</v>
      </c>
      <c r="AN71" s="104" t="n">
        <f aca="true">IF($L71="","",IF(ISNUMBER(OFFSET('Data transformed'!$A$4,MATCH($A71,'Data transformed'!$A$5:$A$185,0),MATCH(AN$4,'Data transformed'!$4:$4,0)-1)), (MIN(MAX(OFFSET('Data transformed'!$A$4,MATCH($A71,'Data transformed'!$A$5:$A$185,0),MATCH(AN$4,'Data transformed'!$4:$4,0)-1),$O71),$P71)-$O71)/$Q71*100,"NA"))</f>
        <v>48</v>
      </c>
      <c r="AO71" s="104" t="n">
        <f aca="true">IF($L71="","",IF(ISNUMBER(OFFSET('Data transformed'!$A$4,MATCH($A71,'Data transformed'!$A$5:$A$185,0),MATCH(AO$4,'Data transformed'!$4:$4,0)-1)), (MIN(MAX(OFFSET('Data transformed'!$A$4,MATCH($A71,'Data transformed'!$A$5:$A$185,0),MATCH(AO$4,'Data transformed'!$4:$4,0)-1),$O71),$P71)-$O71)/$Q71*100,"NA"))</f>
        <v>49</v>
      </c>
      <c r="AP71" s="104" t="n">
        <f aca="true">IF($L71="","",IF(ISNUMBER(OFFSET('Data transformed'!$A$4,MATCH($A71,'Data transformed'!$A$5:$A$185,0),MATCH(AP$4,'Data transformed'!$4:$4,0)-1)), (MIN(MAX(OFFSET('Data transformed'!$A$4,MATCH($A71,'Data transformed'!$A$5:$A$185,0),MATCH(AP$4,'Data transformed'!$4:$4,0)-1),$O71),$P71)-$O71)/$Q71*100,"NA"))</f>
        <v>48</v>
      </c>
      <c r="AQ71" s="104" t="n">
        <f aca="true">IF($L71="","",IF(ISNUMBER(OFFSET('Data transformed'!$A$4,MATCH($A71,'Data transformed'!$A$5:$A$185,0),MATCH(AQ$4,'Data transformed'!$4:$4,0)-1)), (MIN(MAX(OFFSET('Data transformed'!$A$4,MATCH($A71,'Data transformed'!$A$5:$A$185,0),MATCH(AQ$4,'Data transformed'!$4:$4,0)-1),$O71),$P71)-$O71)/$Q71*100,"NA"))</f>
        <v>73</v>
      </c>
      <c r="AR71" s="104" t="n">
        <f aca="true">IF($L71="","",IF(ISNUMBER(OFFSET('Data transformed'!$A$4,MATCH($A71,'Data transformed'!$A$5:$A$185,0),MATCH(AR$4,'Data transformed'!$4:$4,0)-1)), (MIN(MAX(OFFSET('Data transformed'!$A$4,MATCH($A71,'Data transformed'!$A$5:$A$185,0),MATCH(AR$4,'Data transformed'!$4:$4,0)-1),$O71),$P71)-$O71)/$Q71*100,"NA"))</f>
        <v>88</v>
      </c>
      <c r="AS71" s="104" t="n">
        <f aca="true">IF($L71="","",IF(ISNUMBER(OFFSET('Data transformed'!$A$4,MATCH($A71,'Data transformed'!$A$5:$A$185,0),MATCH(AS$4,'Data transformed'!$4:$4,0)-1)), (MIN(MAX(OFFSET('Data transformed'!$A$4,MATCH($A71,'Data transformed'!$A$5:$A$185,0),MATCH(AS$4,'Data transformed'!$4:$4,0)-1),$O71),$P71)-$O71)/$Q71*100,"NA"))</f>
        <v>0</v>
      </c>
      <c r="AT71" s="104" t="n">
        <f aca="true">IF($L71="","",IF(ISNUMBER(OFFSET('Data transformed'!$A$4,MATCH($A71,'Data transformed'!$A$5:$A$185,0),MATCH(AT$4,'Data transformed'!$4:$4,0)-1)), (MIN(MAX(OFFSET('Data transformed'!$A$4,MATCH($A71,'Data transformed'!$A$5:$A$185,0),MATCH(AT$4,'Data transformed'!$4:$4,0)-1),$O71),$P71)-$O71)/$Q71*100,"NA"))</f>
        <v>72</v>
      </c>
      <c r="AU71" s="104" t="n">
        <f aca="true">IF($L71="","",IF(ISNUMBER(OFFSET('Data transformed'!$A$4,MATCH($A71,'Data transformed'!$A$5:$A$185,0),MATCH(AU$4,'Data transformed'!$4:$4,0)-1)), (MIN(MAX(OFFSET('Data transformed'!$A$4,MATCH($A71,'Data transformed'!$A$5:$A$185,0),MATCH(AU$4,'Data transformed'!$4:$4,0)-1),$O71),$P71)-$O71)/$Q71*100,"NA"))</f>
        <v>79</v>
      </c>
      <c r="AV71" s="104" t="n">
        <f aca="true">IF($L71="","",IF(ISNUMBER(OFFSET('Data transformed'!$A$4,MATCH($A71,'Data transformed'!$A$5:$A$185,0),MATCH(AV$4,'Data transformed'!$4:$4,0)-1)), (MIN(MAX(OFFSET('Data transformed'!$A$4,MATCH($A71,'Data transformed'!$A$5:$A$185,0),MATCH(AV$4,'Data transformed'!$4:$4,0)-1),$O71),$P71)-$O71)/$Q71*100,"NA"))</f>
        <v>55</v>
      </c>
      <c r="AW71" s="104" t="n">
        <f aca="true">IF($L71="","",IF(ISNUMBER(OFFSET('Data transformed'!$A$4,MATCH($A71,'Data transformed'!$A$5:$A$185,0),MATCH(AW$4,'Data transformed'!$4:$4,0)-1)), (MIN(MAX(OFFSET('Data transformed'!$A$4,MATCH($A71,'Data transformed'!$A$5:$A$185,0),MATCH(AW$4,'Data transformed'!$4:$4,0)-1),$O71),$P71)-$O71)/$Q71*100,"NA"))</f>
        <v>41</v>
      </c>
      <c r="AX71" s="104" t="n">
        <f aca="true">IF($L71="","",IF(ISNUMBER(OFFSET('Data transformed'!$A$4,MATCH($A71,'Data transformed'!$A$5:$A$185,0),MATCH(AX$4,'Data transformed'!$4:$4,0)-1)), (MIN(MAX(OFFSET('Data transformed'!$A$4,MATCH($A71,'Data transformed'!$A$5:$A$185,0),MATCH(AX$4,'Data transformed'!$4:$4,0)-1),$O71),$P71)-$O71)/$Q71*100,"NA"))</f>
        <v>61</v>
      </c>
      <c r="AY71" s="104" t="n">
        <f aca="true">IF($L71="","",IF(ISNUMBER(OFFSET('Data transformed'!$A$4,MATCH($A71,'Data transformed'!$A$5:$A$185,0),MATCH(AY$4,'Data transformed'!$4:$4,0)-1)), (MIN(MAX(OFFSET('Data transformed'!$A$4,MATCH($A71,'Data transformed'!$A$5:$A$185,0),MATCH(AY$4,'Data transformed'!$4:$4,0)-1),$O71),$P71)-$O71)/$Q71*100,"NA"))</f>
        <v>50</v>
      </c>
      <c r="AZ71" s="104" t="n">
        <f aca="true">IF($L71="","",IF(ISNUMBER(OFFSET('Data transformed'!$A$4,MATCH($A71,'Data transformed'!$A$5:$A$185,0),MATCH(AZ$4,'Data transformed'!$4:$4,0)-1)), (MIN(MAX(OFFSET('Data transformed'!$A$4,MATCH($A71,'Data transformed'!$A$5:$A$185,0),MATCH(AZ$4,'Data transformed'!$4:$4,0)-1),$O71),$P71)-$O71)/$Q71*100,"NA"))</f>
        <v>61</v>
      </c>
      <c r="BA71" s="104" t="n">
        <f aca="true">IF($L71="","",IF(ISNUMBER(OFFSET('Data transformed'!$A$4,MATCH($A71,'Data transformed'!$A$5:$A$185,0),MATCH(BA$4,'Data transformed'!$4:$4,0)-1)), (MIN(MAX(OFFSET('Data transformed'!$A$4,MATCH($A71,'Data transformed'!$A$5:$A$185,0),MATCH(BA$4,'Data transformed'!$4:$4,0)-1),$O71),$P71)-$O71)/$Q71*100,"NA"))</f>
        <v>52</v>
      </c>
      <c r="BB71" s="104" t="n">
        <f aca="true">IF($L71="","",IF(ISNUMBER(OFFSET('Data transformed'!$A$4,MATCH($A71,'Data transformed'!$A$5:$A$185,0),MATCH(BB$4,'Data transformed'!$4:$4,0)-1)), (MIN(MAX(OFFSET('Data transformed'!$A$4,MATCH($A71,'Data transformed'!$A$5:$A$185,0),MATCH(BB$4,'Data transformed'!$4:$4,0)-1),$O71),$P71)-$O71)/$Q71*100,"NA"))</f>
        <v>50</v>
      </c>
      <c r="BC71" s="104" t="n">
        <f aca="true">IF($L71="","",IF(ISNUMBER(OFFSET('Data transformed'!$A$4,MATCH($A71,'Data transformed'!$A$5:$A$185,0),MATCH(BC$4,'Data transformed'!$4:$4,0)-1)), (MIN(MAX(OFFSET('Data transformed'!$A$4,MATCH($A71,'Data transformed'!$A$5:$A$185,0),MATCH(BC$4,'Data transformed'!$4:$4,0)-1),$O71),$P71)-$O71)/$Q71*100,"NA"))</f>
        <v>0</v>
      </c>
      <c r="BD71" s="104" t="n">
        <f aca="true">IF($L71="","",IF(ISNUMBER(OFFSET('Data transformed'!$A$4,MATCH($A71,'Data transformed'!$A$5:$A$185,0),MATCH(BD$4,'Data transformed'!$4:$4,0)-1)), (MIN(MAX(OFFSET('Data transformed'!$A$4,MATCH($A71,'Data transformed'!$A$5:$A$185,0),MATCH(BD$4,'Data transformed'!$4:$4,0)-1),$O71),$P71)-$O71)/$Q71*100,"NA"))</f>
        <v>66</v>
      </c>
      <c r="BE71" s="104" t="n">
        <f aca="true">IF($L71="","",IF(ISNUMBER(OFFSET('Data transformed'!$A$4,MATCH($A71,'Data transformed'!$A$5:$A$185,0),MATCH(BE$4,'Data transformed'!$4:$4,0)-1)), (MIN(MAX(OFFSET('Data transformed'!$A$4,MATCH($A71,'Data transformed'!$A$5:$A$185,0),MATCH(BE$4,'Data transformed'!$4:$4,0)-1),$O71),$P71)-$O71)/$Q71*100,"NA"))</f>
        <v>57</v>
      </c>
      <c r="BF71" s="104" t="n">
        <f aca="true">IF($L71="","",IF(ISNUMBER(OFFSET('Data transformed'!$A$4,MATCH($A71,'Data transformed'!$A$5:$A$185,0),MATCH(BF$4,'Data transformed'!$4:$4,0)-1)), (MIN(MAX(OFFSET('Data transformed'!$A$4,MATCH($A71,'Data transformed'!$A$5:$A$185,0),MATCH(BF$4,'Data transformed'!$4:$4,0)-1),$O71),$P71)-$O71)/$Q71*100,"NA"))</f>
        <v>79</v>
      </c>
      <c r="BG71" s="104" t="n">
        <f aca="true">IF($L71="","",IF(ISNUMBER(OFFSET('Data transformed'!$A$4,MATCH($A71,'Data transformed'!$A$5:$A$185,0),MATCH(BG$4,'Data transformed'!$4:$4,0)-1)), (MIN(MAX(OFFSET('Data transformed'!$A$4,MATCH($A71,'Data transformed'!$A$5:$A$185,0),MATCH(BG$4,'Data transformed'!$4:$4,0)-1),$O71),$P71)-$O71)/$Q71*100,"NA"))</f>
        <v>44</v>
      </c>
      <c r="BH71" s="104" t="n">
        <f aca="true">IF($L71="","",IF(ISNUMBER(OFFSET('Data transformed'!$A$4,MATCH($A71,'Data transformed'!$A$5:$A$185,0),MATCH(BH$4,'Data transformed'!$4:$4,0)-1)), (MIN(MAX(OFFSET('Data transformed'!$A$4,MATCH($A71,'Data transformed'!$A$5:$A$185,0),MATCH(BH$4,'Data transformed'!$4:$4,0)-1),$O71),$P71)-$O71)/$Q71*100,"NA"))</f>
        <v>74</v>
      </c>
      <c r="BI71" s="104" t="n">
        <f aca="true">IF($L71="","",IF(ISNUMBER(OFFSET('Data transformed'!$A$4,MATCH($A71,'Data transformed'!$A$5:$A$185,0),MATCH(BI$4,'Data transformed'!$4:$4,0)-1)), (MIN(MAX(OFFSET('Data transformed'!$A$4,MATCH($A71,'Data transformed'!$A$5:$A$185,0),MATCH(BI$4,'Data transformed'!$4:$4,0)-1),$O71),$P71)-$O71)/$Q71*100,"NA"))</f>
        <v>45</v>
      </c>
      <c r="BJ71" s="104" t="n">
        <f aca="true">IF($L71="","",IF(ISNUMBER(OFFSET('Data transformed'!$A$4,MATCH($A71,'Data transformed'!$A$5:$A$185,0),MATCH(BJ$4,'Data transformed'!$4:$4,0)-1)), (MIN(MAX(OFFSET('Data transformed'!$A$4,MATCH($A71,'Data transformed'!$A$5:$A$185,0),MATCH(BJ$4,'Data transformed'!$4:$4,0)-1),$O71),$P71)-$O71)/$Q71*100,"NA"))</f>
        <v>43</v>
      </c>
      <c r="BK71" s="104" t="n">
        <f aca="true">IF($L71="","",IF(ISNUMBER(OFFSET('Data transformed'!$A$4,MATCH($A71,'Data transformed'!$A$5:$A$185,0),MATCH(BK$4,'Data transformed'!$4:$4,0)-1)), (MIN(MAX(OFFSET('Data transformed'!$A$4,MATCH($A71,'Data transformed'!$A$5:$A$185,0),MATCH(BK$4,'Data transformed'!$4:$4,0)-1),$O71),$P71)-$O71)/$Q71*100,"NA"))</f>
        <v>43</v>
      </c>
      <c r="BL71" s="104" t="n">
        <f aca="true">IF($L71="","",IF(ISNUMBER(OFFSET('Data transformed'!$A$4,MATCH($A71,'Data transformed'!$A$5:$A$185,0),MATCH(BL$4,'Data transformed'!$4:$4,0)-1)), (MIN(MAX(OFFSET('Data transformed'!$A$4,MATCH($A71,'Data transformed'!$A$5:$A$185,0),MATCH(BL$4,'Data transformed'!$4:$4,0)-1),$O71),$P71)-$O71)/$Q71*100,"NA"))</f>
        <v>68</v>
      </c>
      <c r="BM71" s="104" t="n">
        <f aca="true">IF($L71="","",IF(ISNUMBER(OFFSET('Data transformed'!$A$4,MATCH($A71,'Data transformed'!$A$5:$A$185,0),MATCH(BM$4,'Data transformed'!$4:$4,0)-1)), (MIN(MAX(OFFSET('Data transformed'!$A$4,MATCH($A71,'Data transformed'!$A$5:$A$185,0),MATCH(BM$4,'Data transformed'!$4:$4,0)-1),$O71),$P71)-$O71)/$Q71*100,"NA"))</f>
        <v>39</v>
      </c>
      <c r="BN71" s="104" t="n">
        <f aca="true">IF($L71="","",IF(ISNUMBER(OFFSET('Data transformed'!$A$4,MATCH($A71,'Data transformed'!$A$5:$A$185,0),MATCH(BN$4,'Data transformed'!$4:$4,0)-1)), (MIN(MAX(OFFSET('Data transformed'!$A$4,MATCH($A71,'Data transformed'!$A$5:$A$185,0),MATCH(BN$4,'Data transformed'!$4:$4,0)-1),$O71),$P71)-$O71)/$Q71*100,"NA"))</f>
        <v>40</v>
      </c>
      <c r="BO71" s="104" t="n">
        <f aca="true">IF($L71="","",IF(ISNUMBER(OFFSET('Data transformed'!$A$4,MATCH($A71,'Data transformed'!$A$5:$A$185,0),MATCH(BO$4,'Data transformed'!$4:$4,0)-1)), (MIN(MAX(OFFSET('Data transformed'!$A$4,MATCH($A71,'Data transformed'!$A$5:$A$185,0),MATCH(BO$4,'Data transformed'!$4:$4,0)-1),$O71),$P71)-$O71)/$Q71*100,"NA"))</f>
        <v>61</v>
      </c>
      <c r="BP71" s="104" t="n">
        <f aca="true">IF($L71="","",IF(ISNUMBER(OFFSET('Data transformed'!$A$4,MATCH($A71,'Data transformed'!$A$5:$A$185,0),MATCH(BP$4,'Data transformed'!$4:$4,0)-1)), (MIN(MAX(OFFSET('Data transformed'!$A$4,MATCH($A71,'Data transformed'!$A$5:$A$185,0),MATCH(BP$4,'Data transformed'!$4:$4,0)-1),$O71),$P71)-$O71)/$Q71*100,"NA"))</f>
        <v>57</v>
      </c>
      <c r="BQ71" s="104" t="n">
        <f aca="true">IF($L71="","",IF(ISNUMBER(OFFSET('Data transformed'!$A$4,MATCH($A71,'Data transformed'!$A$5:$A$185,0),MATCH(BQ$4,'Data transformed'!$4:$4,0)-1)), (MIN(MAX(OFFSET('Data transformed'!$A$4,MATCH($A71,'Data transformed'!$A$5:$A$185,0),MATCH(BQ$4,'Data transformed'!$4:$4,0)-1),$O71),$P71)-$O71)/$Q71*100,"NA"))</f>
        <v>62</v>
      </c>
      <c r="BR71" s="104" t="n">
        <f aca="true">IF($L71="","",IF(ISNUMBER(OFFSET('Data transformed'!$A$4,MATCH($A71,'Data transformed'!$A$5:$A$185,0),MATCH(BR$4,'Data transformed'!$4:$4,0)-1)), (MIN(MAX(OFFSET('Data transformed'!$A$4,MATCH($A71,'Data transformed'!$A$5:$A$185,0),MATCH(BR$4,'Data transformed'!$4:$4,0)-1),$O71),$P71)-$O71)/$Q71*100,"NA"))</f>
        <v>44</v>
      </c>
      <c r="BS71" s="104" t="n">
        <f aca="true">IF($L71="","",IF(ISNUMBER(OFFSET('Data transformed'!$A$4,MATCH($A71,'Data transformed'!$A$5:$A$185,0),MATCH(BS$4,'Data transformed'!$4:$4,0)-1)), (MIN(MAX(OFFSET('Data transformed'!$A$4,MATCH($A71,'Data transformed'!$A$5:$A$185,0),MATCH(BS$4,'Data transformed'!$4:$4,0)-1),$O71),$P71)-$O71)/$Q71*100,"NA"))</f>
        <v>41</v>
      </c>
      <c r="BT71" s="104" t="n">
        <f aca="true">IF($L71="","",IF(ISNUMBER(OFFSET('Data transformed'!$A$4,MATCH($A71,'Data transformed'!$A$5:$A$185,0),MATCH(BT$4,'Data transformed'!$4:$4,0)-1)), (MIN(MAX(OFFSET('Data transformed'!$A$4,MATCH($A71,'Data transformed'!$A$5:$A$185,0),MATCH(BT$4,'Data transformed'!$4:$4,0)-1),$O71),$P71)-$O71)/$Q71*100,"NA"))</f>
        <v>83</v>
      </c>
      <c r="BU71" s="104" t="n">
        <f aca="true">IF($L71="","",IF(ISNUMBER(OFFSET('Data transformed'!$A$4,MATCH($A71,'Data transformed'!$A$5:$A$185,0),MATCH(BU$4,'Data transformed'!$4:$4,0)-1)), (MIN(MAX(OFFSET('Data transformed'!$A$4,MATCH($A71,'Data transformed'!$A$5:$A$185,0),MATCH(BU$4,'Data transformed'!$4:$4,0)-1),$O71),$P71)-$O71)/$Q71*100,"NA"))</f>
        <v>90</v>
      </c>
      <c r="BV71" s="104" t="n">
        <f aca="true">IF($L71="","",IF(ISNUMBER(OFFSET('Data transformed'!$A$4,MATCH($A71,'Data transformed'!$A$5:$A$185,0),MATCH(BV$4,'Data transformed'!$4:$4,0)-1)), (MIN(MAX(OFFSET('Data transformed'!$A$4,MATCH($A71,'Data transformed'!$A$5:$A$185,0),MATCH(BV$4,'Data transformed'!$4:$4,0)-1),$O71),$P71)-$O71)/$Q71*100,"NA"))</f>
        <v>83</v>
      </c>
      <c r="BW71" s="104" t="n">
        <f aca="true">IF($L71="","",IF(ISNUMBER(OFFSET('Data transformed'!$A$4,MATCH($A71,'Data transformed'!$A$5:$A$185,0),MATCH(BW$4,'Data transformed'!$4:$4,0)-1)), (MIN(MAX(OFFSET('Data transformed'!$A$4,MATCH($A71,'Data transformed'!$A$5:$A$185,0),MATCH(BW$4,'Data transformed'!$4:$4,0)-1),$O71),$P71)-$O71)/$Q71*100,"NA"))</f>
        <v>39</v>
      </c>
      <c r="BX71" s="104" t="n">
        <f aca="true">IF($L71="","",IF(ISNUMBER(OFFSET('Data transformed'!$A$4,MATCH($A71,'Data transformed'!$A$5:$A$185,0),MATCH(BX$4,'Data transformed'!$4:$4,0)-1)), (MIN(MAX(OFFSET('Data transformed'!$A$4,MATCH($A71,'Data transformed'!$A$5:$A$185,0),MATCH(BX$4,'Data transformed'!$4:$4,0)-1),$O71),$P71)-$O71)/$Q71*100,"NA"))</f>
        <v>52</v>
      </c>
      <c r="BY71" s="104" t="n">
        <f aca="true">IF($L71="","",IF(ISNUMBER(OFFSET('Data transformed'!$A$4,MATCH($A71,'Data transformed'!$A$5:$A$185,0),MATCH(BY$4,'Data transformed'!$4:$4,0)-1)), (MIN(MAX(OFFSET('Data transformed'!$A$4,MATCH($A71,'Data transformed'!$A$5:$A$185,0),MATCH(BY$4,'Data transformed'!$4:$4,0)-1),$O71),$P71)-$O71)/$Q71*100,"NA"))</f>
        <v>49</v>
      </c>
      <c r="BZ71" s="104" t="n">
        <f aca="true">IF($L71="","",IF(ISNUMBER(OFFSET('Data transformed'!$A$4,MATCH($A71,'Data transformed'!$A$5:$A$185,0),MATCH(BZ$4,'Data transformed'!$4:$4,0)-1)), (MIN(MAX(OFFSET('Data transformed'!$A$4,MATCH($A71,'Data transformed'!$A$5:$A$185,0),MATCH(BZ$4,'Data transformed'!$4:$4,0)-1),$O71),$P71)-$O71)/$Q71*100,"NA"))</f>
        <v>46</v>
      </c>
      <c r="CA71" s="104" t="n">
        <f aca="true">IF($L71="","",IF(ISNUMBER(OFFSET('Data transformed'!$A$4,MATCH($A71,'Data transformed'!$A$5:$A$185,0),MATCH(CA$4,'Data transformed'!$4:$4,0)-1)), (MIN(MAX(OFFSET('Data transformed'!$A$4,MATCH($A71,'Data transformed'!$A$5:$A$185,0),MATCH(CA$4,'Data transformed'!$4:$4,0)-1),$O71),$P71)-$O71)/$Q71*100,"NA"))</f>
        <v>0</v>
      </c>
      <c r="CB71" s="104" t="n">
        <f aca="true">IF($L71="","",IF(ISNUMBER(OFFSET('Data transformed'!$A$4,MATCH($A71,'Data transformed'!$A$5:$A$185,0),MATCH(CB$4,'Data transformed'!$4:$4,0)-1)), (MIN(MAX(OFFSET('Data transformed'!$A$4,MATCH($A71,'Data transformed'!$A$5:$A$185,0),MATCH(CB$4,'Data transformed'!$4:$4,0)-1),$O71),$P71)-$O71)/$Q71*100,"NA"))</f>
        <v>64</v>
      </c>
      <c r="CC71" s="104" t="n">
        <f aca="true">IF($L71="","",IF(ISNUMBER(OFFSET('Data transformed'!$A$4,MATCH($A71,'Data transformed'!$A$5:$A$185,0),MATCH(CC$4,'Data transformed'!$4:$4,0)-1)), (MIN(MAX(OFFSET('Data transformed'!$A$4,MATCH($A71,'Data transformed'!$A$5:$A$185,0),MATCH(CC$4,'Data transformed'!$4:$4,0)-1),$O71),$P71)-$O71)/$Q71*100,"NA"))</f>
        <v>70</v>
      </c>
      <c r="CD71" s="104" t="n">
        <f aca="true">IF($L71="","",IF(ISNUMBER(OFFSET('Data transformed'!$A$4,MATCH($A71,'Data transformed'!$A$5:$A$185,0),MATCH(CD$4,'Data transformed'!$4:$4,0)-1)), (MIN(MAX(OFFSET('Data transformed'!$A$4,MATCH($A71,'Data transformed'!$A$5:$A$185,0),MATCH(CD$4,'Data transformed'!$4:$4,0)-1),$O71),$P71)-$O71)/$Q71*100,"NA"))</f>
        <v>63</v>
      </c>
      <c r="CE71" s="104" t="n">
        <f aca="true">IF($L71="","",IF(ISNUMBER(OFFSET('Data transformed'!$A$4,MATCH($A71,'Data transformed'!$A$5:$A$185,0),MATCH(CE$4,'Data transformed'!$4:$4,0)-1)), (MIN(MAX(OFFSET('Data transformed'!$A$4,MATCH($A71,'Data transformed'!$A$5:$A$185,0),MATCH(CE$4,'Data transformed'!$4:$4,0)-1),$O71),$P71)-$O71)/$Q71*100,"NA"))</f>
        <v>46</v>
      </c>
      <c r="CF71" s="104" t="n">
        <f aca="true">IF($L71="","",IF(ISNUMBER(OFFSET('Data transformed'!$A$4,MATCH($A71,'Data transformed'!$A$5:$A$185,0),MATCH(CF$4,'Data transformed'!$4:$4,0)-1)), (MIN(MAX(OFFSET('Data transformed'!$A$4,MATCH($A71,'Data transformed'!$A$5:$A$185,0),MATCH(CF$4,'Data transformed'!$4:$4,0)-1),$O71),$P71)-$O71)/$Q71*100,"NA"))</f>
        <v>62</v>
      </c>
      <c r="CG71" s="104" t="n">
        <f aca="true">IF($L71="","",IF(ISNUMBER(OFFSET('Data transformed'!$A$4,MATCH($A71,'Data transformed'!$A$5:$A$185,0),MATCH(CG$4,'Data transformed'!$4:$4,0)-1)), (MIN(MAX(OFFSET('Data transformed'!$A$4,MATCH($A71,'Data transformed'!$A$5:$A$185,0),MATCH(CG$4,'Data transformed'!$4:$4,0)-1),$O71),$P71)-$O71)/$Q71*100,"NA"))</f>
        <v>42</v>
      </c>
      <c r="CH71" s="104" t="n">
        <f aca="true">IF($L71="","",IF(ISNUMBER(OFFSET('Data transformed'!$A$4,MATCH($A71,'Data transformed'!$A$5:$A$185,0),MATCH(CH$4,'Data transformed'!$4:$4,0)-1)), (MIN(MAX(OFFSET('Data transformed'!$A$4,MATCH($A71,'Data transformed'!$A$5:$A$185,0),MATCH(CH$4,'Data transformed'!$4:$4,0)-1),$O71),$P71)-$O71)/$Q71*100,"NA"))</f>
        <v>55</v>
      </c>
      <c r="CI71" s="104" t="n">
        <f aca="true">IF($L71="","",IF(ISNUMBER(OFFSET('Data transformed'!$A$4,MATCH($A71,'Data transformed'!$A$5:$A$185,0),MATCH(CI$4,'Data transformed'!$4:$4,0)-1)), (MIN(MAX(OFFSET('Data transformed'!$A$4,MATCH($A71,'Data transformed'!$A$5:$A$185,0),MATCH(CI$4,'Data transformed'!$4:$4,0)-1),$O71),$P71)-$O71)/$Q71*100,"NA"))</f>
        <v>78</v>
      </c>
      <c r="CJ71" s="104" t="n">
        <f aca="true">IF($L71="","",IF(ISNUMBER(OFFSET('Data transformed'!$A$4,MATCH($A71,'Data transformed'!$A$5:$A$185,0),MATCH(CJ$4,'Data transformed'!$4:$4,0)-1)), (MIN(MAX(OFFSET('Data transformed'!$A$4,MATCH($A71,'Data transformed'!$A$5:$A$185,0),MATCH(CJ$4,'Data transformed'!$4:$4,0)-1),$O71),$P71)-$O71)/$Q71*100,"NA"))</f>
        <v>49</v>
      </c>
      <c r="CK71" s="104" t="n">
        <f aca="true">IF($L71="","",IF(ISNUMBER(OFFSET('Data transformed'!$A$4,MATCH($A71,'Data transformed'!$A$5:$A$185,0),MATCH(CK$4,'Data transformed'!$4:$4,0)-1)), (MIN(MAX(OFFSET('Data transformed'!$A$4,MATCH($A71,'Data transformed'!$A$5:$A$185,0),MATCH(CK$4,'Data transformed'!$4:$4,0)-1),$O71),$P71)-$O71)/$Q71*100,"NA"))</f>
        <v>49</v>
      </c>
      <c r="CL71" s="104" t="n">
        <f aca="true">IF($L71="","",IF(ISNUMBER(OFFSET('Data transformed'!$A$4,MATCH($A71,'Data transformed'!$A$5:$A$185,0),MATCH(CL$4,'Data transformed'!$4:$4,0)-1)), (MIN(MAX(OFFSET('Data transformed'!$A$4,MATCH($A71,'Data transformed'!$A$5:$A$185,0),MATCH(CL$4,'Data transformed'!$4:$4,0)-1),$O71),$P71)-$O71)/$Q71*100,"NA"))</f>
        <v>68</v>
      </c>
      <c r="CM71" s="104" t="n">
        <f aca="true">IF($L71="","",IF(ISNUMBER(OFFSET('Data transformed'!$A$4,MATCH($A71,'Data transformed'!$A$5:$A$185,0),MATCH(CM$4,'Data transformed'!$4:$4,0)-1)), (MIN(MAX(OFFSET('Data transformed'!$A$4,MATCH($A71,'Data transformed'!$A$5:$A$185,0),MATCH(CM$4,'Data transformed'!$4:$4,0)-1),$O71),$P71)-$O71)/$Q71*100,"NA"))</f>
        <v>86</v>
      </c>
      <c r="CN71" s="104" t="n">
        <f aca="true">IF($L71="","",IF(ISNUMBER(OFFSET('Data transformed'!$A$4,MATCH($A71,'Data transformed'!$A$5:$A$185,0),MATCH(CN$4,'Data transformed'!$4:$4,0)-1)), (MIN(MAX(OFFSET('Data transformed'!$A$4,MATCH($A71,'Data transformed'!$A$5:$A$185,0),MATCH(CN$4,'Data transformed'!$4:$4,0)-1),$O71),$P71)-$O71)/$Q71*100,"NA"))</f>
        <v>0</v>
      </c>
      <c r="CO71" s="104" t="n">
        <f aca="true">IF($L71="","",IF(ISNUMBER(OFFSET('Data transformed'!$A$4,MATCH($A71,'Data transformed'!$A$5:$A$185,0),MATCH(CO$4,'Data transformed'!$4:$4,0)-1)), (MIN(MAX(OFFSET('Data transformed'!$A$4,MATCH($A71,'Data transformed'!$A$5:$A$185,0),MATCH(CO$4,'Data transformed'!$4:$4,0)-1),$O71),$P71)-$O71)/$Q71*100,"NA"))</f>
        <v>45</v>
      </c>
      <c r="CP71" s="104" t="n">
        <f aca="true">IF($L71="","",IF(ISNUMBER(OFFSET('Data transformed'!$A$4,MATCH($A71,'Data transformed'!$A$5:$A$185,0),MATCH(CP$4,'Data transformed'!$4:$4,0)-1)), (MIN(MAX(OFFSET('Data transformed'!$A$4,MATCH($A71,'Data transformed'!$A$5:$A$185,0),MATCH(CP$4,'Data transformed'!$4:$4,0)-1),$O71),$P71)-$O71)/$Q71*100,"NA"))</f>
        <v>0</v>
      </c>
      <c r="CQ71" s="104" t="n">
        <f aca="true">IF($L71="","",IF(ISNUMBER(OFFSET('Data transformed'!$A$4,MATCH($A71,'Data transformed'!$A$5:$A$185,0),MATCH(CQ$4,'Data transformed'!$4:$4,0)-1)), (MIN(MAX(OFFSET('Data transformed'!$A$4,MATCH($A71,'Data transformed'!$A$5:$A$185,0),MATCH(CQ$4,'Data transformed'!$4:$4,0)-1),$O71),$P71)-$O71)/$Q71*100,"NA"))</f>
        <v>42</v>
      </c>
      <c r="CR71" s="104" t="n">
        <f aca="true">IF($L71="","",IF(ISNUMBER(OFFSET('Data transformed'!$A$4,MATCH($A71,'Data transformed'!$A$5:$A$185,0),MATCH(CR$4,'Data transformed'!$4:$4,0)-1)), (MIN(MAX(OFFSET('Data transformed'!$A$4,MATCH($A71,'Data transformed'!$A$5:$A$185,0),MATCH(CR$4,'Data transformed'!$4:$4,0)-1),$O71),$P71)-$O71)/$Q71*100,"NA"))</f>
        <v>71</v>
      </c>
      <c r="CS71" s="104" t="n">
        <f aca="true">IF($L71="","",IF(ISNUMBER(OFFSET('Data transformed'!$A$4,MATCH($A71,'Data transformed'!$A$5:$A$185,0),MATCH(CS$4,'Data transformed'!$4:$4,0)-1)), (MIN(MAX(OFFSET('Data transformed'!$A$4,MATCH($A71,'Data transformed'!$A$5:$A$185,0),MATCH(CS$4,'Data transformed'!$4:$4,0)-1),$O71),$P71)-$O71)/$Q71*100,"NA"))</f>
        <v>69</v>
      </c>
      <c r="CT71" s="104" t="n">
        <f aca="true">IF($L71="","",IF(ISNUMBER(OFFSET('Data transformed'!$A$4,MATCH($A71,'Data transformed'!$A$5:$A$185,0),MATCH(CT$4,'Data transformed'!$4:$4,0)-1)), (MIN(MAX(OFFSET('Data transformed'!$A$4,MATCH($A71,'Data transformed'!$A$5:$A$185,0),MATCH(CT$4,'Data transformed'!$4:$4,0)-1),$O71),$P71)-$O71)/$Q71*100,"NA"))</f>
        <v>49</v>
      </c>
      <c r="CU71" s="104" t="n">
        <f aca="true">IF($L71="","",IF(ISNUMBER(OFFSET('Data transformed'!$A$4,MATCH($A71,'Data transformed'!$A$5:$A$185,0),MATCH(CU$4,'Data transformed'!$4:$4,0)-1)), (MIN(MAX(OFFSET('Data transformed'!$A$4,MATCH($A71,'Data transformed'!$A$5:$A$185,0),MATCH(CU$4,'Data transformed'!$4:$4,0)-1),$O71),$P71)-$O71)/$Q71*100,"NA"))</f>
        <v>0</v>
      </c>
      <c r="CV71" s="104" t="n">
        <f aca="true">IF($L71="","",IF(ISNUMBER(OFFSET('Data transformed'!$A$4,MATCH($A71,'Data transformed'!$A$5:$A$185,0),MATCH(CV$4,'Data transformed'!$4:$4,0)-1)), (MIN(MAX(OFFSET('Data transformed'!$A$4,MATCH($A71,'Data transformed'!$A$5:$A$185,0),MATCH(CV$4,'Data transformed'!$4:$4,0)-1),$O71),$P71)-$O71)/$Q71*100,"NA"))</f>
        <v>44</v>
      </c>
      <c r="CW71" s="104" t="n">
        <f aca="true">IF($L71="","",IF(ISNUMBER(OFFSET('Data transformed'!$A$4,MATCH($A71,'Data transformed'!$A$5:$A$185,0),MATCH(CW$4,'Data transformed'!$4:$4,0)-1)), (MIN(MAX(OFFSET('Data transformed'!$A$4,MATCH($A71,'Data transformed'!$A$5:$A$185,0),MATCH(CW$4,'Data transformed'!$4:$4,0)-1),$O71),$P71)-$O71)/$Q71*100,"NA"))</f>
        <v>39</v>
      </c>
    </row>
    <row r="72" s="103" customFormat="true" ht="15.5" hidden="false" customHeight="false" outlineLevel="0" collapsed="false">
      <c r="A72" s="107" t="n">
        <v>2333</v>
      </c>
      <c r="B72" s="107" t="n">
        <v>4</v>
      </c>
      <c r="C72" s="103" t="str">
        <f aca="true">IF(ISBLANK(OFFSET('outliers treatment'!$A$3,MATCH($A72,'outliers treatment'!$A$4:$A$154,0),MATCH(C$4,'outliers treatment'!$4:$4,0)-1)),"",OFFSET('outliers treatment'!$A$3,MATCH($A72,'outliers treatment'!$A$4:$A$154,0),MATCH(C$4,'outliers treatment'!$4:$4,0)-1))</f>
        <v/>
      </c>
      <c r="D72" s="103" t="str">
        <f aca="true">IF(ISBLANK(OFFSET('outliers treatment'!$A$3,MATCH($A72,'outliers treatment'!$A$4:$A$154,0),MATCH(D$4,'outliers treatment'!$4:$4,0)-1)),"",OFFSET('outliers treatment'!$A$3,MATCH($A72,'outliers treatment'!$A$4:$A$154,0),MATCH(D$4,'outliers treatment'!$4:$4,0)-1))</f>
        <v>Membership of International Ombudsman Institute</v>
      </c>
      <c r="E72" s="103" t="str">
        <f aca="true">IF(ISBLANK(OFFSET('outliers treatment'!$A$3,MATCH($A72,'outliers treatment'!$A$4:$A$154,0),MATCH(E$4,'outliers treatment'!$4:$4,0)-1)),"",OFFSET('outliers treatment'!$A$3,MATCH($A72,'outliers treatment'!$A$4:$A$154,0),MATCH(E$4,'outliers treatment'!$4:$4,0)-1))</f>
        <v>Tell you something about whether alternative dispute resolution arrangements exist in a jurisdiction</v>
      </c>
      <c r="F72" s="103" t="str">
        <f aca="true">IF(ISBLANK(OFFSET('outliers treatment'!$A$3,MATCH($A72,'outliers treatment'!$A$4:$A$154,0),MATCH(F$4,'outliers treatment'!$4:$4,0)-1)),"",OFFSET('outliers treatment'!$A$3,MATCH($A72,'outliers treatment'!$A$4:$A$154,0),MATCH(F$4,'outliers treatment'!$4:$4,0)-1))</f>
        <v/>
      </c>
      <c r="G72" s="103" t="str">
        <f aca="true">IF(ISBLANK(OFFSET('outliers treatment'!$A$3,MATCH($A72,'outliers treatment'!$A$4:$A$154,0),MATCH(G$4,'outliers treatment'!$4:$4,0)-1)),"",OFFSET('outliers treatment'!$A$3,MATCH($A72,'outliers treatment'!$A$4:$A$154,0),MATCH(G$4,'outliers treatment'!$4:$4,0)-1))</f>
        <v/>
      </c>
      <c r="H72" s="103" t="str">
        <f aca="true">IF(ISBLANK(OFFSET('outliers treatment'!$A$3,MATCH($A72,'outliers treatment'!$A$4:$A$154,0),MATCH(H$4,'outliers treatment'!$4:$4,0)-1)),"",OFFSET('outliers treatment'!$A$3,MATCH($A72,'outliers treatment'!$A$4:$A$154,0),MATCH(H$4,'outliers treatment'!$4:$4,0)-1))</f>
        <v/>
      </c>
      <c r="I72" s="103" t="str">
        <f aca="true">IF(ISBLANK(OFFSET('outliers treatment'!$A$3,MATCH($A72,'outliers treatment'!$A$4:$A$154,0),MATCH(I$4,'outliers treatment'!$4:$4,0)-1)),"",OFFSET('outliers treatment'!$A$3,MATCH($A72,'outliers treatment'!$A$4:$A$154,0),MATCH(I$4,'outliers treatment'!$4:$4,0)-1))</f>
        <v/>
      </c>
      <c r="J72" s="104" t="n">
        <f aca="false" t="array" ref="J72:J72">MIN(IF(ISNUMBER(V72:CW72),V72:CW72))</f>
        <v>0</v>
      </c>
      <c r="K72" s="103" t="n">
        <f aca="false" t="array" ref="K72:K72">MAX(IF(ISNUMBER(V72:CW72),V72:CW72))</f>
        <v>100</v>
      </c>
      <c r="L72" s="103" t="n">
        <f aca="true">IF(ISBLANK(OFFSET('outliers treatment'!$A$3,MATCH($A72,'outliers treatment'!$A$4:$A$154,0),MATCH(L$4,'outliers treatment'!$4:$4,0)-1)),"",OFFSET('outliers treatment'!$A$3,MATCH($A72,'outliers treatment'!$A$4:$A$154,0),MATCH(L$4,'outliers treatment'!$4:$4,0)-1))</f>
        <v>0</v>
      </c>
      <c r="M72" s="103" t="n">
        <f aca="true">IF(ISBLANK(OFFSET('outliers treatment'!$A$3,MATCH($A72,'outliers treatment'!$A$4:$A$154,0),MATCH(M$4,'outliers treatment'!$4:$4,0)-1)),"",OFFSET('outliers treatment'!$A$3,MATCH($A72,'outliers treatment'!$A$4:$A$154,0),MATCH(M$4,'outliers treatment'!$4:$4,0)-1))</f>
        <v>1</v>
      </c>
      <c r="N72" s="103" t="n">
        <f aca="true">IF(ISBLANK(OFFSET('outliers treatment'!$A$3,MATCH($A72,'outliers treatment'!$A$4:$A$154,0),MATCH(N$4,'outliers treatment'!$4:$4,0)-1)),"",OFFSET('outliers treatment'!$A$3,MATCH($A72,'outliers treatment'!$A$4:$A$154,0),MATCH(N$4,'outliers treatment'!$4:$4,0)-1))</f>
        <v>1</v>
      </c>
      <c r="O72" s="103" t="n">
        <f aca="true">IF(ISBLANK(OFFSET('outliers treatment'!$A$3,MATCH($A72,'outliers treatment'!$A$4:$A$154,0),MATCH(O$4,'outliers treatment'!$4:$4,0)-1)),"",OFFSET('outliers treatment'!$A$3,MATCH($A72,'outliers treatment'!$A$4:$A$154,0),MATCH(O$4,'outliers treatment'!$4:$4,0)-1))</f>
        <v>0</v>
      </c>
      <c r="P72" s="103" t="n">
        <f aca="true">IF(ISBLANK(OFFSET('outliers treatment'!$A$3,MATCH($A72,'outliers treatment'!$A$4:$A$154,0),MATCH(P$4,'outliers treatment'!$4:$4,0)-1)),"",OFFSET('outliers treatment'!$A$3,MATCH($A72,'outliers treatment'!$A$4:$A$154,0),MATCH(P$4,'outliers treatment'!$4:$4,0)-1))</f>
        <v>1</v>
      </c>
      <c r="Q72" s="103" t="n">
        <f aca="false">IFERROR(P72-O72,"")</f>
        <v>1</v>
      </c>
      <c r="R72" s="105" t="n">
        <f aca="false" t="array" ref="R72:R72">IFERROR(SKEW(IF(ISNUMBER(V72:CW72),V72:CW72,"")),"")</f>
        <v>-0.76162012955825</v>
      </c>
      <c r="S72" s="103" t="n">
        <v>0</v>
      </c>
      <c r="T72" s="103" t="n">
        <v>1</v>
      </c>
      <c r="U72" s="106" t="n">
        <f aca="false" t="array" ref="U72:U72">IF(B72&lt;4,"",1-IFERROR(SUM(ISNUMBER(V72:CW72)*(1-$V$3:$CW$3))/COUNTIF($V$3:$CW$3,0),0))</f>
        <v>0</v>
      </c>
      <c r="V72" s="104" t="n">
        <f aca="true">IF($L72="","",IF(ISNUMBER(OFFSET('Data transformed'!$A$4,MATCH($A72,'Data transformed'!$A$5:$A$185,0),MATCH(V$4,'Data transformed'!$4:$4,0)-1)), (MIN(MAX(OFFSET('Data transformed'!$A$4,MATCH($A72,'Data transformed'!$A$5:$A$185,0),MATCH(V$4,'Data transformed'!$4:$4,0)-1),$O72),$P72)-$O72)/$Q72*100,"NA"))</f>
        <v>100</v>
      </c>
      <c r="W72" s="104" t="n">
        <f aca="true">IF($L72="","",IF(ISNUMBER(OFFSET('Data transformed'!$A$4,MATCH($A72,'Data transformed'!$A$5:$A$185,0),MATCH(W$4,'Data transformed'!$4:$4,0)-1)), (MIN(MAX(OFFSET('Data transformed'!$A$4,MATCH($A72,'Data transformed'!$A$5:$A$185,0),MATCH(W$4,'Data transformed'!$4:$4,0)-1),$O72),$P72)-$O72)/$Q72*100,"NA"))</f>
        <v>100</v>
      </c>
      <c r="X72" s="104" t="n">
        <f aca="true">IF($L72="","",IF(ISNUMBER(OFFSET('Data transformed'!$A$4,MATCH($A72,'Data transformed'!$A$5:$A$185,0),MATCH(X$4,'Data transformed'!$4:$4,0)-1)), (MIN(MAX(OFFSET('Data transformed'!$A$4,MATCH($A72,'Data transformed'!$A$5:$A$185,0),MATCH(X$4,'Data transformed'!$4:$4,0)-1),$O72),$P72)-$O72)/$Q72*100,"NA"))</f>
        <v>100</v>
      </c>
      <c r="Y72" s="104" t="n">
        <f aca="true">IF($L72="","",IF(ISNUMBER(OFFSET('Data transformed'!$A$4,MATCH($A72,'Data transformed'!$A$5:$A$185,0),MATCH(Y$4,'Data transformed'!$4:$4,0)-1)), (MIN(MAX(OFFSET('Data transformed'!$A$4,MATCH($A72,'Data transformed'!$A$5:$A$185,0),MATCH(Y$4,'Data transformed'!$4:$4,0)-1),$O72),$P72)-$O72)/$Q72*100,"NA"))</f>
        <v>100</v>
      </c>
      <c r="Z72" s="104" t="n">
        <f aca="true">IF($L72="","",IF(ISNUMBER(OFFSET('Data transformed'!$A$4,MATCH($A72,'Data transformed'!$A$5:$A$185,0),MATCH(Z$4,'Data transformed'!$4:$4,0)-1)), (MIN(MAX(OFFSET('Data transformed'!$A$4,MATCH($A72,'Data transformed'!$A$5:$A$185,0),MATCH(Z$4,'Data transformed'!$4:$4,0)-1),$O72),$P72)-$O72)/$Q72*100,"NA"))</f>
        <v>0</v>
      </c>
      <c r="AA72" s="104" t="n">
        <f aca="true">IF($L72="","",IF(ISNUMBER(OFFSET('Data transformed'!$A$4,MATCH($A72,'Data transformed'!$A$5:$A$185,0),MATCH(AA$4,'Data transformed'!$4:$4,0)-1)), (MIN(MAX(OFFSET('Data transformed'!$A$4,MATCH($A72,'Data transformed'!$A$5:$A$185,0),MATCH(AA$4,'Data transformed'!$4:$4,0)-1),$O72),$P72)-$O72)/$Q72*100,"NA"))</f>
        <v>0</v>
      </c>
      <c r="AB72" s="104" t="n">
        <f aca="true">IF($L72="","",IF(ISNUMBER(OFFSET('Data transformed'!$A$4,MATCH($A72,'Data transformed'!$A$5:$A$185,0),MATCH(AB$4,'Data transformed'!$4:$4,0)-1)), (MIN(MAX(OFFSET('Data transformed'!$A$4,MATCH($A72,'Data transformed'!$A$5:$A$185,0),MATCH(AB$4,'Data transformed'!$4:$4,0)-1),$O72),$P72)-$O72)/$Q72*100,"NA"))</f>
        <v>100</v>
      </c>
      <c r="AC72" s="104" t="n">
        <f aca="true">IF($L72="","",IF(ISNUMBER(OFFSET('Data transformed'!$A$4,MATCH($A72,'Data transformed'!$A$5:$A$185,0),MATCH(AC$4,'Data transformed'!$4:$4,0)-1)), (MIN(MAX(OFFSET('Data transformed'!$A$4,MATCH($A72,'Data transformed'!$A$5:$A$185,0),MATCH(AC$4,'Data transformed'!$4:$4,0)-1),$O72),$P72)-$O72)/$Q72*100,"NA"))</f>
        <v>100</v>
      </c>
      <c r="AD72" s="104" t="n">
        <f aca="true">IF($L72="","",IF(ISNUMBER(OFFSET('Data transformed'!$A$4,MATCH($A72,'Data transformed'!$A$5:$A$185,0),MATCH(AD$4,'Data transformed'!$4:$4,0)-1)), (MIN(MAX(OFFSET('Data transformed'!$A$4,MATCH($A72,'Data transformed'!$A$5:$A$185,0),MATCH(AD$4,'Data transformed'!$4:$4,0)-1),$O72),$P72)-$O72)/$Q72*100,"NA"))</f>
        <v>100</v>
      </c>
      <c r="AE72" s="104" t="n">
        <f aca="true">IF($L72="","",IF(ISNUMBER(OFFSET('Data transformed'!$A$4,MATCH($A72,'Data transformed'!$A$5:$A$185,0),MATCH(AE$4,'Data transformed'!$4:$4,0)-1)), (MIN(MAX(OFFSET('Data transformed'!$A$4,MATCH($A72,'Data transformed'!$A$5:$A$185,0),MATCH(AE$4,'Data transformed'!$4:$4,0)-1),$O72),$P72)-$O72)/$Q72*100,"NA"))</f>
        <v>0</v>
      </c>
      <c r="AF72" s="104" t="n">
        <f aca="true">IF($L72="","",IF(ISNUMBER(OFFSET('Data transformed'!$A$4,MATCH($A72,'Data transformed'!$A$5:$A$185,0),MATCH(AF$4,'Data transformed'!$4:$4,0)-1)), (MIN(MAX(OFFSET('Data transformed'!$A$4,MATCH($A72,'Data transformed'!$A$5:$A$185,0),MATCH(AF$4,'Data transformed'!$4:$4,0)-1),$O72),$P72)-$O72)/$Q72*100,"NA"))</f>
        <v>0</v>
      </c>
      <c r="AG72" s="104" t="n">
        <f aca="true">IF($L72="","",IF(ISNUMBER(OFFSET('Data transformed'!$A$4,MATCH($A72,'Data transformed'!$A$5:$A$185,0),MATCH(AG$4,'Data transformed'!$4:$4,0)-1)), (MIN(MAX(OFFSET('Data transformed'!$A$4,MATCH($A72,'Data transformed'!$A$5:$A$185,0),MATCH(AG$4,'Data transformed'!$4:$4,0)-1),$O72),$P72)-$O72)/$Q72*100,"NA"))</f>
        <v>0</v>
      </c>
      <c r="AH72" s="104" t="n">
        <f aca="true">IF($L72="","",IF(ISNUMBER(OFFSET('Data transformed'!$A$4,MATCH($A72,'Data transformed'!$A$5:$A$185,0),MATCH(AH$4,'Data transformed'!$4:$4,0)-1)), (MIN(MAX(OFFSET('Data transformed'!$A$4,MATCH($A72,'Data transformed'!$A$5:$A$185,0),MATCH(AH$4,'Data transformed'!$4:$4,0)-1),$O72),$P72)-$O72)/$Q72*100,"NA"))</f>
        <v>0</v>
      </c>
      <c r="AI72" s="104" t="n">
        <f aca="true">IF($L72="","",IF(ISNUMBER(OFFSET('Data transformed'!$A$4,MATCH($A72,'Data transformed'!$A$5:$A$185,0),MATCH(AI$4,'Data transformed'!$4:$4,0)-1)), (MIN(MAX(OFFSET('Data transformed'!$A$4,MATCH($A72,'Data transformed'!$A$5:$A$185,0),MATCH(AI$4,'Data transformed'!$4:$4,0)-1),$O72),$P72)-$O72)/$Q72*100,"NA"))</f>
        <v>0</v>
      </c>
      <c r="AJ72" s="104" t="n">
        <f aca="true">IF($L72="","",IF(ISNUMBER(OFFSET('Data transformed'!$A$4,MATCH($A72,'Data transformed'!$A$5:$A$185,0),MATCH(AJ$4,'Data transformed'!$4:$4,0)-1)), (MIN(MAX(OFFSET('Data transformed'!$A$4,MATCH($A72,'Data transformed'!$A$5:$A$185,0),MATCH(AJ$4,'Data transformed'!$4:$4,0)-1),$O72),$P72)-$O72)/$Q72*100,"NA"))</f>
        <v>0</v>
      </c>
      <c r="AK72" s="104" t="n">
        <f aca="true">IF($L72="","",IF(ISNUMBER(OFFSET('Data transformed'!$A$4,MATCH($A72,'Data transformed'!$A$5:$A$185,0),MATCH(AK$4,'Data transformed'!$4:$4,0)-1)), (MIN(MAX(OFFSET('Data transformed'!$A$4,MATCH($A72,'Data transformed'!$A$5:$A$185,0),MATCH(AK$4,'Data transformed'!$4:$4,0)-1),$O72),$P72)-$O72)/$Q72*100,"NA"))</f>
        <v>100</v>
      </c>
      <c r="AL72" s="104" t="n">
        <f aca="true">IF($L72="","",IF(ISNUMBER(OFFSET('Data transformed'!$A$4,MATCH($A72,'Data transformed'!$A$5:$A$185,0),MATCH(AL$4,'Data transformed'!$4:$4,0)-1)), (MIN(MAX(OFFSET('Data transformed'!$A$4,MATCH($A72,'Data transformed'!$A$5:$A$185,0),MATCH(AL$4,'Data transformed'!$4:$4,0)-1),$O72),$P72)-$O72)/$Q72*100,"NA"))</f>
        <v>100</v>
      </c>
      <c r="AM72" s="104" t="n">
        <f aca="true">IF($L72="","",IF(ISNUMBER(OFFSET('Data transformed'!$A$4,MATCH($A72,'Data transformed'!$A$5:$A$185,0),MATCH(AM$4,'Data transformed'!$4:$4,0)-1)), (MIN(MAX(OFFSET('Data transformed'!$A$4,MATCH($A72,'Data transformed'!$A$5:$A$185,0),MATCH(AM$4,'Data transformed'!$4:$4,0)-1),$O72),$P72)-$O72)/$Q72*100,"NA"))</f>
        <v>100</v>
      </c>
      <c r="AN72" s="104" t="n">
        <f aca="true">IF($L72="","",IF(ISNUMBER(OFFSET('Data transformed'!$A$4,MATCH($A72,'Data transformed'!$A$5:$A$185,0),MATCH(AN$4,'Data transformed'!$4:$4,0)-1)), (MIN(MAX(OFFSET('Data transformed'!$A$4,MATCH($A72,'Data transformed'!$A$5:$A$185,0),MATCH(AN$4,'Data transformed'!$4:$4,0)-1),$O72),$P72)-$O72)/$Q72*100,"NA"))</f>
        <v>0</v>
      </c>
      <c r="AO72" s="104" t="n">
        <f aca="true">IF($L72="","",IF(ISNUMBER(OFFSET('Data transformed'!$A$4,MATCH($A72,'Data transformed'!$A$5:$A$185,0),MATCH(AO$4,'Data transformed'!$4:$4,0)-1)), (MIN(MAX(OFFSET('Data transformed'!$A$4,MATCH($A72,'Data transformed'!$A$5:$A$185,0),MATCH(AO$4,'Data transformed'!$4:$4,0)-1),$O72),$P72)-$O72)/$Q72*100,"NA"))</f>
        <v>0</v>
      </c>
      <c r="AP72" s="104" t="n">
        <f aca="true">IF($L72="","",IF(ISNUMBER(OFFSET('Data transformed'!$A$4,MATCH($A72,'Data transformed'!$A$5:$A$185,0),MATCH(AP$4,'Data transformed'!$4:$4,0)-1)), (MIN(MAX(OFFSET('Data transformed'!$A$4,MATCH($A72,'Data transformed'!$A$5:$A$185,0),MATCH(AP$4,'Data transformed'!$4:$4,0)-1),$O72),$P72)-$O72)/$Q72*100,"NA"))</f>
        <v>0</v>
      </c>
      <c r="AQ72" s="104" t="n">
        <f aca="true">IF($L72="","",IF(ISNUMBER(OFFSET('Data transformed'!$A$4,MATCH($A72,'Data transformed'!$A$5:$A$185,0),MATCH(AQ$4,'Data transformed'!$4:$4,0)-1)), (MIN(MAX(OFFSET('Data transformed'!$A$4,MATCH($A72,'Data transformed'!$A$5:$A$185,0),MATCH(AQ$4,'Data transformed'!$4:$4,0)-1),$O72),$P72)-$O72)/$Q72*100,"NA"))</f>
        <v>100</v>
      </c>
      <c r="AR72" s="104" t="n">
        <f aca="true">IF($L72="","",IF(ISNUMBER(OFFSET('Data transformed'!$A$4,MATCH($A72,'Data transformed'!$A$5:$A$185,0),MATCH(AR$4,'Data transformed'!$4:$4,0)-1)), (MIN(MAX(OFFSET('Data transformed'!$A$4,MATCH($A72,'Data transformed'!$A$5:$A$185,0),MATCH(AR$4,'Data transformed'!$4:$4,0)-1),$O72),$P72)-$O72)/$Q72*100,"NA"))</f>
        <v>100</v>
      </c>
      <c r="AS72" s="104" t="n">
        <f aca="true">IF($L72="","",IF(ISNUMBER(OFFSET('Data transformed'!$A$4,MATCH($A72,'Data transformed'!$A$5:$A$185,0),MATCH(AS$4,'Data transformed'!$4:$4,0)-1)), (MIN(MAX(OFFSET('Data transformed'!$A$4,MATCH($A72,'Data transformed'!$A$5:$A$185,0),MATCH(AS$4,'Data transformed'!$4:$4,0)-1),$O72),$P72)-$O72)/$Q72*100,"NA"))</f>
        <v>0</v>
      </c>
      <c r="AT72" s="104" t="n">
        <f aca="true">IF($L72="","",IF(ISNUMBER(OFFSET('Data transformed'!$A$4,MATCH($A72,'Data transformed'!$A$5:$A$185,0),MATCH(AT$4,'Data transformed'!$4:$4,0)-1)), (MIN(MAX(OFFSET('Data transformed'!$A$4,MATCH($A72,'Data transformed'!$A$5:$A$185,0),MATCH(AT$4,'Data transformed'!$4:$4,0)-1),$O72),$P72)-$O72)/$Q72*100,"NA"))</f>
        <v>100</v>
      </c>
      <c r="AU72" s="104" t="n">
        <f aca="true">IF($L72="","",IF(ISNUMBER(OFFSET('Data transformed'!$A$4,MATCH($A72,'Data transformed'!$A$5:$A$185,0),MATCH(AU$4,'Data transformed'!$4:$4,0)-1)), (MIN(MAX(OFFSET('Data transformed'!$A$4,MATCH($A72,'Data transformed'!$A$5:$A$185,0),MATCH(AU$4,'Data transformed'!$4:$4,0)-1),$O72),$P72)-$O72)/$Q72*100,"NA"))</f>
        <v>100</v>
      </c>
      <c r="AV72" s="104" t="n">
        <f aca="true">IF($L72="","",IF(ISNUMBER(OFFSET('Data transformed'!$A$4,MATCH($A72,'Data transformed'!$A$5:$A$185,0),MATCH(AV$4,'Data transformed'!$4:$4,0)-1)), (MIN(MAX(OFFSET('Data transformed'!$A$4,MATCH($A72,'Data transformed'!$A$5:$A$185,0),MATCH(AV$4,'Data transformed'!$4:$4,0)-1),$O72),$P72)-$O72)/$Q72*100,"NA"))</f>
        <v>100</v>
      </c>
      <c r="AW72" s="104" t="n">
        <f aca="true">IF($L72="","",IF(ISNUMBER(OFFSET('Data transformed'!$A$4,MATCH($A72,'Data transformed'!$A$5:$A$185,0),MATCH(AW$4,'Data transformed'!$4:$4,0)-1)), (MIN(MAX(OFFSET('Data transformed'!$A$4,MATCH($A72,'Data transformed'!$A$5:$A$185,0),MATCH(AW$4,'Data transformed'!$4:$4,0)-1),$O72),$P72)-$O72)/$Q72*100,"NA"))</f>
        <v>100</v>
      </c>
      <c r="AX72" s="104" t="n">
        <f aca="true">IF($L72="","",IF(ISNUMBER(OFFSET('Data transformed'!$A$4,MATCH($A72,'Data transformed'!$A$5:$A$185,0),MATCH(AX$4,'Data transformed'!$4:$4,0)-1)), (MIN(MAX(OFFSET('Data transformed'!$A$4,MATCH($A72,'Data transformed'!$A$5:$A$185,0),MATCH(AX$4,'Data transformed'!$4:$4,0)-1),$O72),$P72)-$O72)/$Q72*100,"NA"))</f>
        <v>100</v>
      </c>
      <c r="AY72" s="104" t="n">
        <f aca="true">IF($L72="","",IF(ISNUMBER(OFFSET('Data transformed'!$A$4,MATCH($A72,'Data transformed'!$A$5:$A$185,0),MATCH(AY$4,'Data transformed'!$4:$4,0)-1)), (MIN(MAX(OFFSET('Data transformed'!$A$4,MATCH($A72,'Data transformed'!$A$5:$A$185,0),MATCH(AY$4,'Data transformed'!$4:$4,0)-1),$O72),$P72)-$O72)/$Q72*100,"NA"))</f>
        <v>0</v>
      </c>
      <c r="AZ72" s="104" t="n">
        <f aca="true">IF($L72="","",IF(ISNUMBER(OFFSET('Data transformed'!$A$4,MATCH($A72,'Data transformed'!$A$5:$A$185,0),MATCH(AZ$4,'Data transformed'!$4:$4,0)-1)), (MIN(MAX(OFFSET('Data transformed'!$A$4,MATCH($A72,'Data transformed'!$A$5:$A$185,0),MATCH(AZ$4,'Data transformed'!$4:$4,0)-1),$O72),$P72)-$O72)/$Q72*100,"NA"))</f>
        <v>100</v>
      </c>
      <c r="BA72" s="104" t="n">
        <f aca="true">IF($L72="","",IF(ISNUMBER(OFFSET('Data transformed'!$A$4,MATCH($A72,'Data transformed'!$A$5:$A$185,0),MATCH(BA$4,'Data transformed'!$4:$4,0)-1)), (MIN(MAX(OFFSET('Data transformed'!$A$4,MATCH($A72,'Data transformed'!$A$5:$A$185,0),MATCH(BA$4,'Data transformed'!$4:$4,0)-1),$O72),$P72)-$O72)/$Q72*100,"NA"))</f>
        <v>100</v>
      </c>
      <c r="BB72" s="104" t="n">
        <f aca="true">IF($L72="","",IF(ISNUMBER(OFFSET('Data transformed'!$A$4,MATCH($A72,'Data transformed'!$A$5:$A$185,0),MATCH(BB$4,'Data transformed'!$4:$4,0)-1)), (MIN(MAX(OFFSET('Data transformed'!$A$4,MATCH($A72,'Data transformed'!$A$5:$A$185,0),MATCH(BB$4,'Data transformed'!$4:$4,0)-1),$O72),$P72)-$O72)/$Q72*100,"NA"))</f>
        <v>100</v>
      </c>
      <c r="BC72" s="104" t="n">
        <f aca="true">IF($L72="","",IF(ISNUMBER(OFFSET('Data transformed'!$A$4,MATCH($A72,'Data transformed'!$A$5:$A$185,0),MATCH(BC$4,'Data transformed'!$4:$4,0)-1)), (MIN(MAX(OFFSET('Data transformed'!$A$4,MATCH($A72,'Data transformed'!$A$5:$A$185,0),MATCH(BC$4,'Data transformed'!$4:$4,0)-1),$O72),$P72)-$O72)/$Q72*100,"NA"))</f>
        <v>100</v>
      </c>
      <c r="BD72" s="104" t="n">
        <f aca="true">IF($L72="","",IF(ISNUMBER(OFFSET('Data transformed'!$A$4,MATCH($A72,'Data transformed'!$A$5:$A$185,0),MATCH(BD$4,'Data transformed'!$4:$4,0)-1)), (MIN(MAX(OFFSET('Data transformed'!$A$4,MATCH($A72,'Data transformed'!$A$5:$A$185,0),MATCH(BD$4,'Data transformed'!$4:$4,0)-1),$O72),$P72)-$O72)/$Q72*100,"NA"))</f>
        <v>100</v>
      </c>
      <c r="BE72" s="104" t="n">
        <f aca="true">IF($L72="","",IF(ISNUMBER(OFFSET('Data transformed'!$A$4,MATCH($A72,'Data transformed'!$A$5:$A$185,0),MATCH(BE$4,'Data transformed'!$4:$4,0)-1)), (MIN(MAX(OFFSET('Data transformed'!$A$4,MATCH($A72,'Data transformed'!$A$5:$A$185,0),MATCH(BE$4,'Data transformed'!$4:$4,0)-1),$O72),$P72)-$O72)/$Q72*100,"NA"))</f>
        <v>0</v>
      </c>
      <c r="BF72" s="104" t="n">
        <f aca="true">IF($L72="","",IF(ISNUMBER(OFFSET('Data transformed'!$A$4,MATCH($A72,'Data transformed'!$A$5:$A$185,0),MATCH(BF$4,'Data transformed'!$4:$4,0)-1)), (MIN(MAX(OFFSET('Data transformed'!$A$4,MATCH($A72,'Data transformed'!$A$5:$A$185,0),MATCH(BF$4,'Data transformed'!$4:$4,0)-1),$O72),$P72)-$O72)/$Q72*100,"NA"))</f>
        <v>100</v>
      </c>
      <c r="BG72" s="104" t="n">
        <f aca="true">IF($L72="","",IF(ISNUMBER(OFFSET('Data transformed'!$A$4,MATCH($A72,'Data transformed'!$A$5:$A$185,0),MATCH(BG$4,'Data transformed'!$4:$4,0)-1)), (MIN(MAX(OFFSET('Data transformed'!$A$4,MATCH($A72,'Data transformed'!$A$5:$A$185,0),MATCH(BG$4,'Data transformed'!$4:$4,0)-1),$O72),$P72)-$O72)/$Q72*100,"NA"))</f>
        <v>100</v>
      </c>
      <c r="BH72" s="104" t="n">
        <f aca="true">IF($L72="","",IF(ISNUMBER(OFFSET('Data transformed'!$A$4,MATCH($A72,'Data transformed'!$A$5:$A$185,0),MATCH(BH$4,'Data transformed'!$4:$4,0)-1)), (MIN(MAX(OFFSET('Data transformed'!$A$4,MATCH($A72,'Data transformed'!$A$5:$A$185,0),MATCH(BH$4,'Data transformed'!$4:$4,0)-1),$O72),$P72)-$O72)/$Q72*100,"NA"))</f>
        <v>100</v>
      </c>
      <c r="BI72" s="104" t="n">
        <f aca="true">IF($L72="","",IF(ISNUMBER(OFFSET('Data transformed'!$A$4,MATCH($A72,'Data transformed'!$A$5:$A$185,0),MATCH(BI$4,'Data transformed'!$4:$4,0)-1)), (MIN(MAX(OFFSET('Data transformed'!$A$4,MATCH($A72,'Data transformed'!$A$5:$A$185,0),MATCH(BI$4,'Data transformed'!$4:$4,0)-1),$O72),$P72)-$O72)/$Q72*100,"NA"))</f>
        <v>0</v>
      </c>
      <c r="BJ72" s="104" t="n">
        <f aca="true">IF($L72="","",IF(ISNUMBER(OFFSET('Data transformed'!$A$4,MATCH($A72,'Data transformed'!$A$5:$A$185,0),MATCH(BJ$4,'Data transformed'!$4:$4,0)-1)), (MIN(MAX(OFFSET('Data transformed'!$A$4,MATCH($A72,'Data transformed'!$A$5:$A$185,0),MATCH(BJ$4,'Data transformed'!$4:$4,0)-1),$O72),$P72)-$O72)/$Q72*100,"NA"))</f>
        <v>100</v>
      </c>
      <c r="BK72" s="104" t="n">
        <f aca="true">IF($L72="","",IF(ISNUMBER(OFFSET('Data transformed'!$A$4,MATCH($A72,'Data transformed'!$A$5:$A$185,0),MATCH(BK$4,'Data transformed'!$4:$4,0)-1)), (MIN(MAX(OFFSET('Data transformed'!$A$4,MATCH($A72,'Data transformed'!$A$5:$A$185,0),MATCH(BK$4,'Data transformed'!$4:$4,0)-1),$O72),$P72)-$O72)/$Q72*100,"NA"))</f>
        <v>100</v>
      </c>
      <c r="BL72" s="104" t="n">
        <f aca="true">IF($L72="","",IF(ISNUMBER(OFFSET('Data transformed'!$A$4,MATCH($A72,'Data transformed'!$A$5:$A$185,0),MATCH(BL$4,'Data transformed'!$4:$4,0)-1)), (MIN(MAX(OFFSET('Data transformed'!$A$4,MATCH($A72,'Data transformed'!$A$5:$A$185,0),MATCH(BL$4,'Data transformed'!$4:$4,0)-1),$O72),$P72)-$O72)/$Q72*100,"NA"))</f>
        <v>100</v>
      </c>
      <c r="BM72" s="104" t="n">
        <f aca="true">IF($L72="","",IF(ISNUMBER(OFFSET('Data transformed'!$A$4,MATCH($A72,'Data transformed'!$A$5:$A$185,0),MATCH(BM$4,'Data transformed'!$4:$4,0)-1)), (MIN(MAX(OFFSET('Data transformed'!$A$4,MATCH($A72,'Data transformed'!$A$5:$A$185,0),MATCH(BM$4,'Data transformed'!$4:$4,0)-1),$O72),$P72)-$O72)/$Q72*100,"NA"))</f>
        <v>0</v>
      </c>
      <c r="BN72" s="104" t="n">
        <f aca="true">IF($L72="","",IF(ISNUMBER(OFFSET('Data transformed'!$A$4,MATCH($A72,'Data transformed'!$A$5:$A$185,0),MATCH(BN$4,'Data transformed'!$4:$4,0)-1)), (MIN(MAX(OFFSET('Data transformed'!$A$4,MATCH($A72,'Data transformed'!$A$5:$A$185,0),MATCH(BN$4,'Data transformed'!$4:$4,0)-1),$O72),$P72)-$O72)/$Q72*100,"NA"))</f>
        <v>100</v>
      </c>
      <c r="BO72" s="104" t="n">
        <f aca="true">IF($L72="","",IF(ISNUMBER(OFFSET('Data transformed'!$A$4,MATCH($A72,'Data transformed'!$A$5:$A$185,0),MATCH(BO$4,'Data transformed'!$4:$4,0)-1)), (MIN(MAX(OFFSET('Data transformed'!$A$4,MATCH($A72,'Data transformed'!$A$5:$A$185,0),MATCH(BO$4,'Data transformed'!$4:$4,0)-1),$O72),$P72)-$O72)/$Q72*100,"NA"))</f>
        <v>100</v>
      </c>
      <c r="BP72" s="104" t="n">
        <f aca="true">IF($L72="","",IF(ISNUMBER(OFFSET('Data transformed'!$A$4,MATCH($A72,'Data transformed'!$A$5:$A$185,0),MATCH(BP$4,'Data transformed'!$4:$4,0)-1)), (MIN(MAX(OFFSET('Data transformed'!$A$4,MATCH($A72,'Data transformed'!$A$5:$A$185,0),MATCH(BP$4,'Data transformed'!$4:$4,0)-1),$O72),$P72)-$O72)/$Q72*100,"NA"))</f>
        <v>0</v>
      </c>
      <c r="BQ72" s="104" t="n">
        <f aca="true">IF($L72="","",IF(ISNUMBER(OFFSET('Data transformed'!$A$4,MATCH($A72,'Data transformed'!$A$5:$A$185,0),MATCH(BQ$4,'Data transformed'!$4:$4,0)-1)), (MIN(MAX(OFFSET('Data transformed'!$A$4,MATCH($A72,'Data transformed'!$A$5:$A$185,0),MATCH(BQ$4,'Data transformed'!$4:$4,0)-1),$O72),$P72)-$O72)/$Q72*100,"NA"))</f>
        <v>100</v>
      </c>
      <c r="BR72" s="104" t="n">
        <f aca="true">IF($L72="","",IF(ISNUMBER(OFFSET('Data transformed'!$A$4,MATCH($A72,'Data transformed'!$A$5:$A$185,0),MATCH(BR$4,'Data transformed'!$4:$4,0)-1)), (MIN(MAX(OFFSET('Data transformed'!$A$4,MATCH($A72,'Data transformed'!$A$5:$A$185,0),MATCH(BR$4,'Data transformed'!$4:$4,0)-1),$O72),$P72)-$O72)/$Q72*100,"NA"))</f>
        <v>100</v>
      </c>
      <c r="BS72" s="104" t="n">
        <f aca="true">IF($L72="","",IF(ISNUMBER(OFFSET('Data transformed'!$A$4,MATCH($A72,'Data transformed'!$A$5:$A$185,0),MATCH(BS$4,'Data transformed'!$4:$4,0)-1)), (MIN(MAX(OFFSET('Data transformed'!$A$4,MATCH($A72,'Data transformed'!$A$5:$A$185,0),MATCH(BS$4,'Data transformed'!$4:$4,0)-1),$O72),$P72)-$O72)/$Q72*100,"NA"))</f>
        <v>100</v>
      </c>
      <c r="BT72" s="104" t="n">
        <f aca="true">IF($L72="","",IF(ISNUMBER(OFFSET('Data transformed'!$A$4,MATCH($A72,'Data transformed'!$A$5:$A$185,0),MATCH(BT$4,'Data transformed'!$4:$4,0)-1)), (MIN(MAX(OFFSET('Data transformed'!$A$4,MATCH($A72,'Data transformed'!$A$5:$A$185,0),MATCH(BT$4,'Data transformed'!$4:$4,0)-1),$O72),$P72)-$O72)/$Q72*100,"NA"))</f>
        <v>100</v>
      </c>
      <c r="BU72" s="104" t="n">
        <f aca="true">IF($L72="","",IF(ISNUMBER(OFFSET('Data transformed'!$A$4,MATCH($A72,'Data transformed'!$A$5:$A$185,0),MATCH(BU$4,'Data transformed'!$4:$4,0)-1)), (MIN(MAX(OFFSET('Data transformed'!$A$4,MATCH($A72,'Data transformed'!$A$5:$A$185,0),MATCH(BU$4,'Data transformed'!$4:$4,0)-1),$O72),$P72)-$O72)/$Q72*100,"NA"))</f>
        <v>100</v>
      </c>
      <c r="BV72" s="104" t="n">
        <f aca="true">IF($L72="","",IF(ISNUMBER(OFFSET('Data transformed'!$A$4,MATCH($A72,'Data transformed'!$A$5:$A$185,0),MATCH(BV$4,'Data transformed'!$4:$4,0)-1)), (MIN(MAX(OFFSET('Data transformed'!$A$4,MATCH($A72,'Data transformed'!$A$5:$A$185,0),MATCH(BV$4,'Data transformed'!$4:$4,0)-1),$O72),$P72)-$O72)/$Q72*100,"NA"))</f>
        <v>100</v>
      </c>
      <c r="BW72" s="104" t="n">
        <f aca="true">IF($L72="","",IF(ISNUMBER(OFFSET('Data transformed'!$A$4,MATCH($A72,'Data transformed'!$A$5:$A$185,0),MATCH(BW$4,'Data transformed'!$4:$4,0)-1)), (MIN(MAX(OFFSET('Data transformed'!$A$4,MATCH($A72,'Data transformed'!$A$5:$A$185,0),MATCH(BW$4,'Data transformed'!$4:$4,0)-1),$O72),$P72)-$O72)/$Q72*100,"NA"))</f>
        <v>100</v>
      </c>
      <c r="BX72" s="104" t="n">
        <f aca="true">IF($L72="","",IF(ISNUMBER(OFFSET('Data transformed'!$A$4,MATCH($A72,'Data transformed'!$A$5:$A$185,0),MATCH(BX$4,'Data transformed'!$4:$4,0)-1)), (MIN(MAX(OFFSET('Data transformed'!$A$4,MATCH($A72,'Data transformed'!$A$5:$A$185,0),MATCH(BX$4,'Data transformed'!$4:$4,0)-1),$O72),$P72)-$O72)/$Q72*100,"NA"))</f>
        <v>100</v>
      </c>
      <c r="BY72" s="104" t="n">
        <f aca="true">IF($L72="","",IF(ISNUMBER(OFFSET('Data transformed'!$A$4,MATCH($A72,'Data transformed'!$A$5:$A$185,0),MATCH(BY$4,'Data transformed'!$4:$4,0)-1)), (MIN(MAX(OFFSET('Data transformed'!$A$4,MATCH($A72,'Data transformed'!$A$5:$A$185,0),MATCH(BY$4,'Data transformed'!$4:$4,0)-1),$O72),$P72)-$O72)/$Q72*100,"NA"))</f>
        <v>100</v>
      </c>
      <c r="BZ72" s="104" t="n">
        <f aca="true">IF($L72="","",IF(ISNUMBER(OFFSET('Data transformed'!$A$4,MATCH($A72,'Data transformed'!$A$5:$A$185,0),MATCH(BZ$4,'Data transformed'!$4:$4,0)-1)), (MIN(MAX(OFFSET('Data transformed'!$A$4,MATCH($A72,'Data transformed'!$A$5:$A$185,0),MATCH(BZ$4,'Data transformed'!$4:$4,0)-1),$O72),$P72)-$O72)/$Q72*100,"NA"))</f>
        <v>100</v>
      </c>
      <c r="CA72" s="104" t="n">
        <f aca="true">IF($L72="","",IF(ISNUMBER(OFFSET('Data transformed'!$A$4,MATCH($A72,'Data transformed'!$A$5:$A$185,0),MATCH(CA$4,'Data transformed'!$4:$4,0)-1)), (MIN(MAX(OFFSET('Data transformed'!$A$4,MATCH($A72,'Data transformed'!$A$5:$A$185,0),MATCH(CA$4,'Data transformed'!$4:$4,0)-1),$O72),$P72)-$O72)/$Q72*100,"NA"))</f>
        <v>100</v>
      </c>
      <c r="CB72" s="104" t="n">
        <f aca="true">IF($L72="","",IF(ISNUMBER(OFFSET('Data transformed'!$A$4,MATCH($A72,'Data transformed'!$A$5:$A$185,0),MATCH(CB$4,'Data transformed'!$4:$4,0)-1)), (MIN(MAX(OFFSET('Data transformed'!$A$4,MATCH($A72,'Data transformed'!$A$5:$A$185,0),MATCH(CB$4,'Data transformed'!$4:$4,0)-1),$O72),$P72)-$O72)/$Q72*100,"NA"))</f>
        <v>100</v>
      </c>
      <c r="CC72" s="104" t="n">
        <f aca="true">IF($L72="","",IF(ISNUMBER(OFFSET('Data transformed'!$A$4,MATCH($A72,'Data transformed'!$A$5:$A$185,0),MATCH(CC$4,'Data transformed'!$4:$4,0)-1)), (MIN(MAX(OFFSET('Data transformed'!$A$4,MATCH($A72,'Data transformed'!$A$5:$A$185,0),MATCH(CC$4,'Data transformed'!$4:$4,0)-1),$O72),$P72)-$O72)/$Q72*100,"NA"))</f>
        <v>100</v>
      </c>
      <c r="CD72" s="104" t="n">
        <f aca="true">IF($L72="","",IF(ISNUMBER(OFFSET('Data transformed'!$A$4,MATCH($A72,'Data transformed'!$A$5:$A$185,0),MATCH(CD$4,'Data transformed'!$4:$4,0)-1)), (MIN(MAX(OFFSET('Data transformed'!$A$4,MATCH($A72,'Data transformed'!$A$5:$A$185,0),MATCH(CD$4,'Data transformed'!$4:$4,0)-1),$O72),$P72)-$O72)/$Q72*100,"NA"))</f>
        <v>100</v>
      </c>
      <c r="CE72" s="104" t="n">
        <f aca="true">IF($L72="","",IF(ISNUMBER(OFFSET('Data transformed'!$A$4,MATCH($A72,'Data transformed'!$A$5:$A$185,0),MATCH(CE$4,'Data transformed'!$4:$4,0)-1)), (MIN(MAX(OFFSET('Data transformed'!$A$4,MATCH($A72,'Data transformed'!$A$5:$A$185,0),MATCH(CE$4,'Data transformed'!$4:$4,0)-1),$O72),$P72)-$O72)/$Q72*100,"NA"))</f>
        <v>100</v>
      </c>
      <c r="CF72" s="104" t="n">
        <f aca="true">IF($L72="","",IF(ISNUMBER(OFFSET('Data transformed'!$A$4,MATCH($A72,'Data transformed'!$A$5:$A$185,0),MATCH(CF$4,'Data transformed'!$4:$4,0)-1)), (MIN(MAX(OFFSET('Data transformed'!$A$4,MATCH($A72,'Data transformed'!$A$5:$A$185,0),MATCH(CF$4,'Data transformed'!$4:$4,0)-1),$O72),$P72)-$O72)/$Q72*100,"NA"))</f>
        <v>0</v>
      </c>
      <c r="CG72" s="104" t="n">
        <f aca="true">IF($L72="","",IF(ISNUMBER(OFFSET('Data transformed'!$A$4,MATCH($A72,'Data transformed'!$A$5:$A$185,0),MATCH(CG$4,'Data transformed'!$4:$4,0)-1)), (MIN(MAX(OFFSET('Data transformed'!$A$4,MATCH($A72,'Data transformed'!$A$5:$A$185,0),MATCH(CG$4,'Data transformed'!$4:$4,0)-1),$O72),$P72)-$O72)/$Q72*100,"NA"))</f>
        <v>100</v>
      </c>
      <c r="CH72" s="104" t="n">
        <f aca="true">IF($L72="","",IF(ISNUMBER(OFFSET('Data transformed'!$A$4,MATCH($A72,'Data transformed'!$A$5:$A$185,0),MATCH(CH$4,'Data transformed'!$4:$4,0)-1)), (MIN(MAX(OFFSET('Data transformed'!$A$4,MATCH($A72,'Data transformed'!$A$5:$A$185,0),MATCH(CH$4,'Data transformed'!$4:$4,0)-1),$O72),$P72)-$O72)/$Q72*100,"NA"))</f>
        <v>100</v>
      </c>
      <c r="CI72" s="104" t="n">
        <f aca="true">IF($L72="","",IF(ISNUMBER(OFFSET('Data transformed'!$A$4,MATCH($A72,'Data transformed'!$A$5:$A$185,0),MATCH(CI$4,'Data transformed'!$4:$4,0)-1)), (MIN(MAX(OFFSET('Data transformed'!$A$4,MATCH($A72,'Data transformed'!$A$5:$A$185,0),MATCH(CI$4,'Data transformed'!$4:$4,0)-1),$O72),$P72)-$O72)/$Q72*100,"NA"))</f>
        <v>0</v>
      </c>
      <c r="CJ72" s="104" t="n">
        <f aca="true">IF($L72="","",IF(ISNUMBER(OFFSET('Data transformed'!$A$4,MATCH($A72,'Data transformed'!$A$5:$A$185,0),MATCH(CJ$4,'Data transformed'!$4:$4,0)-1)), (MIN(MAX(OFFSET('Data transformed'!$A$4,MATCH($A72,'Data transformed'!$A$5:$A$185,0),MATCH(CJ$4,'Data transformed'!$4:$4,0)-1),$O72),$P72)-$O72)/$Q72*100,"NA"))</f>
        <v>100</v>
      </c>
      <c r="CK72" s="104" t="n">
        <f aca="true">IF($L72="","",IF(ISNUMBER(OFFSET('Data transformed'!$A$4,MATCH($A72,'Data transformed'!$A$5:$A$185,0),MATCH(CK$4,'Data transformed'!$4:$4,0)-1)), (MIN(MAX(OFFSET('Data transformed'!$A$4,MATCH($A72,'Data transformed'!$A$5:$A$185,0),MATCH(CK$4,'Data transformed'!$4:$4,0)-1),$O72),$P72)-$O72)/$Q72*100,"NA"))</f>
        <v>0</v>
      </c>
      <c r="CL72" s="104" t="n">
        <f aca="true">IF($L72="","",IF(ISNUMBER(OFFSET('Data transformed'!$A$4,MATCH($A72,'Data transformed'!$A$5:$A$185,0),MATCH(CL$4,'Data transformed'!$4:$4,0)-1)), (MIN(MAX(OFFSET('Data transformed'!$A$4,MATCH($A72,'Data transformed'!$A$5:$A$185,0),MATCH(CL$4,'Data transformed'!$4:$4,0)-1),$O72),$P72)-$O72)/$Q72*100,"NA"))</f>
        <v>100</v>
      </c>
      <c r="CM72" s="104" t="n">
        <f aca="true">IF($L72="","",IF(ISNUMBER(OFFSET('Data transformed'!$A$4,MATCH($A72,'Data transformed'!$A$5:$A$185,0),MATCH(CM$4,'Data transformed'!$4:$4,0)-1)), (MIN(MAX(OFFSET('Data transformed'!$A$4,MATCH($A72,'Data transformed'!$A$5:$A$185,0),MATCH(CM$4,'Data transformed'!$4:$4,0)-1),$O72),$P72)-$O72)/$Q72*100,"NA"))</f>
        <v>100</v>
      </c>
      <c r="CN72" s="104" t="n">
        <f aca="true">IF($L72="","",IF(ISNUMBER(OFFSET('Data transformed'!$A$4,MATCH($A72,'Data transformed'!$A$5:$A$185,0),MATCH(CN$4,'Data transformed'!$4:$4,0)-1)), (MIN(MAX(OFFSET('Data transformed'!$A$4,MATCH($A72,'Data transformed'!$A$5:$A$185,0),MATCH(CN$4,'Data transformed'!$4:$4,0)-1),$O72),$P72)-$O72)/$Q72*100,"NA"))</f>
        <v>0</v>
      </c>
      <c r="CO72" s="104" t="n">
        <f aca="true">IF($L72="","",IF(ISNUMBER(OFFSET('Data transformed'!$A$4,MATCH($A72,'Data transformed'!$A$5:$A$185,0),MATCH(CO$4,'Data transformed'!$4:$4,0)-1)), (MIN(MAX(OFFSET('Data transformed'!$A$4,MATCH($A72,'Data transformed'!$A$5:$A$185,0),MATCH(CO$4,'Data transformed'!$4:$4,0)-1),$O72),$P72)-$O72)/$Q72*100,"NA"))</f>
        <v>0</v>
      </c>
      <c r="CP72" s="104" t="n">
        <f aca="true">IF($L72="","",IF(ISNUMBER(OFFSET('Data transformed'!$A$4,MATCH($A72,'Data transformed'!$A$5:$A$185,0),MATCH(CP$4,'Data transformed'!$4:$4,0)-1)), (MIN(MAX(OFFSET('Data transformed'!$A$4,MATCH($A72,'Data transformed'!$A$5:$A$185,0),MATCH(CP$4,'Data transformed'!$4:$4,0)-1),$O72),$P72)-$O72)/$Q72*100,"NA"))</f>
        <v>0</v>
      </c>
      <c r="CQ72" s="104" t="n">
        <f aca="true">IF($L72="","",IF(ISNUMBER(OFFSET('Data transformed'!$A$4,MATCH($A72,'Data transformed'!$A$5:$A$185,0),MATCH(CQ$4,'Data transformed'!$4:$4,0)-1)), (MIN(MAX(OFFSET('Data transformed'!$A$4,MATCH($A72,'Data transformed'!$A$5:$A$185,0),MATCH(CQ$4,'Data transformed'!$4:$4,0)-1),$O72),$P72)-$O72)/$Q72*100,"NA"))</f>
        <v>100</v>
      </c>
      <c r="CR72" s="104" t="n">
        <f aca="true">IF($L72="","",IF(ISNUMBER(OFFSET('Data transformed'!$A$4,MATCH($A72,'Data transformed'!$A$5:$A$185,0),MATCH(CR$4,'Data transformed'!$4:$4,0)-1)), (MIN(MAX(OFFSET('Data transformed'!$A$4,MATCH($A72,'Data transformed'!$A$5:$A$185,0),MATCH(CR$4,'Data transformed'!$4:$4,0)-1),$O72),$P72)-$O72)/$Q72*100,"NA"))</f>
        <v>0</v>
      </c>
      <c r="CS72" s="104" t="n">
        <f aca="true">IF($L72="","",IF(ISNUMBER(OFFSET('Data transformed'!$A$4,MATCH($A72,'Data transformed'!$A$5:$A$185,0),MATCH(CS$4,'Data transformed'!$4:$4,0)-1)), (MIN(MAX(OFFSET('Data transformed'!$A$4,MATCH($A72,'Data transformed'!$A$5:$A$185,0),MATCH(CS$4,'Data transformed'!$4:$4,0)-1),$O72),$P72)-$O72)/$Q72*100,"NA"))</f>
        <v>100</v>
      </c>
      <c r="CT72" s="104" t="n">
        <f aca="true">IF($L72="","",IF(ISNUMBER(OFFSET('Data transformed'!$A$4,MATCH($A72,'Data transformed'!$A$5:$A$185,0),MATCH(CT$4,'Data transformed'!$4:$4,0)-1)), (MIN(MAX(OFFSET('Data transformed'!$A$4,MATCH($A72,'Data transformed'!$A$5:$A$185,0),MATCH(CT$4,'Data transformed'!$4:$4,0)-1),$O72),$P72)-$O72)/$Q72*100,"NA"))</f>
        <v>0</v>
      </c>
      <c r="CU72" s="104" t="n">
        <f aca="true">IF($L72="","",IF(ISNUMBER(OFFSET('Data transformed'!$A$4,MATCH($A72,'Data transformed'!$A$5:$A$185,0),MATCH(CU$4,'Data transformed'!$4:$4,0)-1)), (MIN(MAX(OFFSET('Data transformed'!$A$4,MATCH($A72,'Data transformed'!$A$5:$A$185,0),MATCH(CU$4,'Data transformed'!$4:$4,0)-1),$O72),$P72)-$O72)/$Q72*100,"NA"))</f>
        <v>0</v>
      </c>
      <c r="CV72" s="104" t="n">
        <f aca="true">IF($L72="","",IF(ISNUMBER(OFFSET('Data transformed'!$A$4,MATCH($A72,'Data transformed'!$A$5:$A$185,0),MATCH(CV$4,'Data transformed'!$4:$4,0)-1)), (MIN(MAX(OFFSET('Data transformed'!$A$4,MATCH($A72,'Data transformed'!$A$5:$A$185,0),MATCH(CV$4,'Data transformed'!$4:$4,0)-1),$O72),$P72)-$O72)/$Q72*100,"NA"))</f>
        <v>100</v>
      </c>
      <c r="CW72" s="104" t="n">
        <f aca="true">IF($L72="","",IF(ISNUMBER(OFFSET('Data transformed'!$A$4,MATCH($A72,'Data transformed'!$A$5:$A$185,0),MATCH(CW$4,'Data transformed'!$4:$4,0)-1)), (MIN(MAX(OFFSET('Data transformed'!$A$4,MATCH($A72,'Data transformed'!$A$5:$A$185,0),MATCH(CW$4,'Data transformed'!$4:$4,0)-1),$O72),$P72)-$O72)/$Q72*100,"NA"))</f>
        <v>100</v>
      </c>
    </row>
    <row r="73" s="103" customFormat="true" ht="15.5" hidden="false" customHeight="false" outlineLevel="0" collapsed="false">
      <c r="A73" s="107" t="n">
        <v>2334</v>
      </c>
      <c r="B73" s="107" t="n">
        <v>4</v>
      </c>
      <c r="C73" s="103" t="str">
        <f aca="true">IF(ISBLANK(OFFSET('outliers treatment'!$A$3,MATCH($A73,'outliers treatment'!$A$4:$A$154,0),MATCH(C$4,'outliers treatment'!$4:$4,0)-1)),"",OFFSET('outliers treatment'!$A$3,MATCH($A73,'outliers treatment'!$A$4:$A$154,0),MATCH(C$4,'outliers treatment'!$4:$4,0)-1))</f>
        <v/>
      </c>
      <c r="D73" s="103" t="str">
        <f aca="true">IF(ISBLANK(OFFSET('outliers treatment'!$A$3,MATCH($A73,'outliers treatment'!$A$4:$A$154,0),MATCH(D$4,'outliers treatment'!$4:$4,0)-1)),"",OFFSET('outliers treatment'!$A$3,MATCH($A73,'outliers treatment'!$A$4:$A$154,0),MATCH(D$4,'outliers treatment'!$4:$4,0)-1))</f>
        <v>Expert assessment data - E.3</v>
      </c>
      <c r="E73" s="103" t="str">
        <f aca="true">IF(ISBLANK(OFFSET('outliers treatment'!$A$3,MATCH($A73,'outliers treatment'!$A$4:$A$154,0),MATCH(E$4,'outliers treatment'!$4:$4,0)-1)),"",OFFSET('outliers treatment'!$A$3,MATCH($A73,'outliers treatment'!$A$4:$A$154,0),MATCH(E$4,'outliers treatment'!$4:$4,0)-1))</f>
        <v>Is the availability of dispute resolution and redress, and access to justice, enabled through any of the following mechanisms or measures in your country in 2020?</v>
      </c>
      <c r="F73" s="103" t="str">
        <f aca="true">IF(ISBLANK(OFFSET('outliers treatment'!$A$3,MATCH($A73,'outliers treatment'!$A$4:$A$154,0),MATCH(F$4,'outliers treatment'!$4:$4,0)-1)),"",OFFSET('outliers treatment'!$A$3,MATCH($A73,'outliers treatment'!$A$4:$A$154,0),MATCH(F$4,'outliers treatment'!$4:$4,0)-1))</f>
        <v/>
      </c>
      <c r="G73" s="103" t="str">
        <f aca="true">IF(ISBLANK(OFFSET('outliers treatment'!$A$3,MATCH($A73,'outliers treatment'!$A$4:$A$154,0),MATCH(G$4,'outliers treatment'!$4:$4,0)-1)),"",OFFSET('outliers treatment'!$A$3,MATCH($A73,'outliers treatment'!$A$4:$A$154,0),MATCH(G$4,'outliers treatment'!$4:$4,0)-1))</f>
        <v/>
      </c>
      <c r="H73" s="103" t="str">
        <f aca="true">IF(ISBLANK(OFFSET('outliers treatment'!$A$3,MATCH($A73,'outliers treatment'!$A$4:$A$154,0),MATCH(H$4,'outliers treatment'!$4:$4,0)-1)),"",OFFSET('outliers treatment'!$A$3,MATCH($A73,'outliers treatment'!$A$4:$A$154,0),MATCH(H$4,'outliers treatment'!$4:$4,0)-1))</f>
        <v/>
      </c>
      <c r="I73" s="103" t="str">
        <f aca="true">IF(ISBLANK(OFFSET('outliers treatment'!$A$3,MATCH($A73,'outliers treatment'!$A$4:$A$154,0),MATCH(I$4,'outliers treatment'!$4:$4,0)-1)),"",OFFSET('outliers treatment'!$A$3,MATCH($A73,'outliers treatment'!$A$4:$A$154,0),MATCH(I$4,'outliers treatment'!$4:$4,0)-1))</f>
        <v/>
      </c>
      <c r="J73" s="104" t="n">
        <f aca="false" t="array" ref="J73:J73">MIN(IF(ISNUMBER(V73:CW73),V73:CW73))</f>
        <v>0</v>
      </c>
      <c r="K73" s="103" t="n">
        <f aca="false" t="array" ref="K73:K73">MAX(IF(ISNUMBER(V73:CW73),V73:CW73))</f>
        <v>100</v>
      </c>
      <c r="L73" s="103" t="n">
        <f aca="true">IF(ISBLANK(OFFSET('outliers treatment'!$A$3,MATCH($A73,'outliers treatment'!$A$4:$A$154,0),MATCH(L$4,'outliers treatment'!$4:$4,0)-1)),"",OFFSET('outliers treatment'!$A$3,MATCH($A73,'outliers treatment'!$A$4:$A$154,0),MATCH(L$4,'outliers treatment'!$4:$4,0)-1))</f>
        <v>1.43</v>
      </c>
      <c r="M73" s="103" t="n">
        <f aca="true">IF(ISBLANK(OFFSET('outliers treatment'!$A$3,MATCH($A73,'outliers treatment'!$A$4:$A$154,0),MATCH(M$4,'outliers treatment'!$4:$4,0)-1)),"",OFFSET('outliers treatment'!$A$3,MATCH($A73,'outliers treatment'!$A$4:$A$154,0),MATCH(M$4,'outliers treatment'!$4:$4,0)-1))</f>
        <v>1.86</v>
      </c>
      <c r="N73" s="103" t="n">
        <f aca="true">IF(ISBLANK(OFFSET('outliers treatment'!$A$3,MATCH($A73,'outliers treatment'!$A$4:$A$154,0),MATCH(N$4,'outliers treatment'!$4:$4,0)-1)),"",OFFSET('outliers treatment'!$A$3,MATCH($A73,'outliers treatment'!$A$4:$A$154,0),MATCH(N$4,'outliers treatment'!$4:$4,0)-1))</f>
        <v>0.43</v>
      </c>
      <c r="O73" s="103" t="n">
        <f aca="true">IF(ISBLANK(OFFSET('outliers treatment'!$A$3,MATCH($A73,'outliers treatment'!$A$4:$A$154,0),MATCH(O$4,'outliers treatment'!$4:$4,0)-1)),"",OFFSET('outliers treatment'!$A$3,MATCH($A73,'outliers treatment'!$A$4:$A$154,0),MATCH(O$4,'outliers treatment'!$4:$4,0)-1))</f>
        <v>1</v>
      </c>
      <c r="P73" s="103" t="n">
        <f aca="true">IF(ISBLANK(OFFSET('outliers treatment'!$A$3,MATCH($A73,'outliers treatment'!$A$4:$A$154,0),MATCH(P$4,'outliers treatment'!$4:$4,0)-1)),"",OFFSET('outliers treatment'!$A$3,MATCH($A73,'outliers treatment'!$A$4:$A$154,0),MATCH(P$4,'outliers treatment'!$4:$4,0)-1))</f>
        <v>2</v>
      </c>
      <c r="Q73" s="103" t="n">
        <f aca="false">IFERROR(P73-O73,"")</f>
        <v>1</v>
      </c>
      <c r="R73" s="105" t="n">
        <f aca="false" t="array" ref="R73:R73">IFERROR(SKEW(IF(ISNUMBER(V73:CW73),V73:CW73,"")),"")</f>
        <v>-0.554526451519443</v>
      </c>
      <c r="S73" s="103" t="n">
        <v>0</v>
      </c>
      <c r="T73" s="103" t="n">
        <v>0.5</v>
      </c>
      <c r="U73" s="106" t="n">
        <f aca="false" t="array" ref="U73:U73">IF(B73&lt;4,"",1-IFERROR(SUM(ISNUMBER(V73:CW73)*(1-$V$3:$CW$3))/COUNTIF($V$3:$CW$3,0),0))</f>
        <v>0.0125</v>
      </c>
      <c r="V73" s="104" t="n">
        <f aca="true">IF($L73="","",IF(ISNUMBER(OFFSET('Data transformed'!$A$4,MATCH($A73,'Data transformed'!$A$5:$A$185,0),MATCH(V$4,'Data transformed'!$4:$4,0)-1)), (MIN(MAX(OFFSET('Data transformed'!$A$4,MATCH($A73,'Data transformed'!$A$5:$A$185,0),MATCH(V$4,'Data transformed'!$4:$4,0)-1),$O73),$P73)-$O73)/$Q73*100,"NA"))</f>
        <v>100</v>
      </c>
      <c r="W73" s="104" t="n">
        <f aca="true">IF($L73="","",IF(ISNUMBER(OFFSET('Data transformed'!$A$4,MATCH($A73,'Data transformed'!$A$5:$A$185,0),MATCH(W$4,'Data transformed'!$4:$4,0)-1)), (MIN(MAX(OFFSET('Data transformed'!$A$4,MATCH($A73,'Data transformed'!$A$5:$A$185,0),MATCH(W$4,'Data transformed'!$4:$4,0)-1),$O73),$P73)-$O73)/$Q73*100,"NA"))</f>
        <v>76</v>
      </c>
      <c r="X73" s="104" t="n">
        <f aca="true">IF($L73="","",IF(ISNUMBER(OFFSET('Data transformed'!$A$4,MATCH($A73,'Data transformed'!$A$5:$A$185,0),MATCH(X$4,'Data transformed'!$4:$4,0)-1)), (MIN(MAX(OFFSET('Data transformed'!$A$4,MATCH($A73,'Data transformed'!$A$5:$A$185,0),MATCH(X$4,'Data transformed'!$4:$4,0)-1),$O73),$P73)-$O73)/$Q73*100,"NA"))</f>
        <v>57</v>
      </c>
      <c r="Y73" s="104" t="n">
        <f aca="true">IF($L73="","",IF(ISNUMBER(OFFSET('Data transformed'!$A$4,MATCH($A73,'Data transformed'!$A$5:$A$185,0),MATCH(Y$4,'Data transformed'!$4:$4,0)-1)), (MIN(MAX(OFFSET('Data transformed'!$A$4,MATCH($A73,'Data transformed'!$A$5:$A$185,0),MATCH(Y$4,'Data transformed'!$4:$4,0)-1),$O73),$P73)-$O73)/$Q73*100,"NA"))</f>
        <v>86</v>
      </c>
      <c r="Z73" s="104" t="n">
        <f aca="true">IF($L73="","",IF(ISNUMBER(OFFSET('Data transformed'!$A$4,MATCH($A73,'Data transformed'!$A$5:$A$185,0),MATCH(Z$4,'Data transformed'!$4:$4,0)-1)), (MIN(MAX(OFFSET('Data transformed'!$A$4,MATCH($A73,'Data transformed'!$A$5:$A$185,0),MATCH(Z$4,'Data transformed'!$4:$4,0)-1),$O73),$P73)-$O73)/$Q73*100,"NA"))</f>
        <v>71</v>
      </c>
      <c r="AA73" s="104" t="n">
        <f aca="true">IF($L73="","",IF(ISNUMBER(OFFSET('Data transformed'!$A$4,MATCH($A73,'Data transformed'!$A$5:$A$185,0),MATCH(AA$4,'Data transformed'!$4:$4,0)-1)), (MIN(MAX(OFFSET('Data transformed'!$A$4,MATCH($A73,'Data transformed'!$A$5:$A$185,0),MATCH(AA$4,'Data transformed'!$4:$4,0)-1),$O73),$P73)-$O73)/$Q73*100,"NA"))</f>
        <v>57</v>
      </c>
      <c r="AB73" s="104" t="n">
        <f aca="true">IF($L73="","",IF(ISNUMBER(OFFSET('Data transformed'!$A$4,MATCH($A73,'Data transformed'!$A$5:$A$185,0),MATCH(AB$4,'Data transformed'!$4:$4,0)-1)), (MIN(MAX(OFFSET('Data transformed'!$A$4,MATCH($A73,'Data transformed'!$A$5:$A$185,0),MATCH(AB$4,'Data transformed'!$4:$4,0)-1),$O73),$P73)-$O73)/$Q73*100,"NA"))</f>
        <v>71</v>
      </c>
      <c r="AC73" s="104" t="n">
        <f aca="true">IF($L73="","",IF(ISNUMBER(OFFSET('Data transformed'!$A$4,MATCH($A73,'Data transformed'!$A$5:$A$185,0),MATCH(AC$4,'Data transformed'!$4:$4,0)-1)), (MIN(MAX(OFFSET('Data transformed'!$A$4,MATCH($A73,'Data transformed'!$A$5:$A$185,0),MATCH(AC$4,'Data transformed'!$4:$4,0)-1),$O73),$P73)-$O73)/$Q73*100,"NA"))</f>
        <v>100</v>
      </c>
      <c r="AD73" s="104" t="n">
        <f aca="true">IF($L73="","",IF(ISNUMBER(OFFSET('Data transformed'!$A$4,MATCH($A73,'Data transformed'!$A$5:$A$185,0),MATCH(AD$4,'Data transformed'!$4:$4,0)-1)), (MIN(MAX(OFFSET('Data transformed'!$A$4,MATCH($A73,'Data transformed'!$A$5:$A$185,0),MATCH(AD$4,'Data transformed'!$4:$4,0)-1),$O73),$P73)-$O73)/$Q73*100,"NA"))</f>
        <v>43</v>
      </c>
      <c r="AE73" s="104" t="n">
        <f aca="true">IF($L73="","",IF(ISNUMBER(OFFSET('Data transformed'!$A$4,MATCH($A73,'Data transformed'!$A$5:$A$185,0),MATCH(AE$4,'Data transformed'!$4:$4,0)-1)), (MIN(MAX(OFFSET('Data transformed'!$A$4,MATCH($A73,'Data transformed'!$A$5:$A$185,0),MATCH(AE$4,'Data transformed'!$4:$4,0)-1),$O73),$P73)-$O73)/$Q73*100,"NA"))</f>
        <v>57</v>
      </c>
      <c r="AF73" s="104" t="n">
        <f aca="true">IF($L73="","",IF(ISNUMBER(OFFSET('Data transformed'!$A$4,MATCH($A73,'Data transformed'!$A$5:$A$185,0),MATCH(AF$4,'Data transformed'!$4:$4,0)-1)), (MIN(MAX(OFFSET('Data transformed'!$A$4,MATCH($A73,'Data transformed'!$A$5:$A$185,0),MATCH(AF$4,'Data transformed'!$4:$4,0)-1),$O73),$P73)-$O73)/$Q73*100,"NA"))</f>
        <v>86</v>
      </c>
      <c r="AG73" s="104" t="n">
        <f aca="true">IF($L73="","",IF(ISNUMBER(OFFSET('Data transformed'!$A$4,MATCH($A73,'Data transformed'!$A$5:$A$185,0),MATCH(AG$4,'Data transformed'!$4:$4,0)-1)), (MIN(MAX(OFFSET('Data transformed'!$A$4,MATCH($A73,'Data transformed'!$A$5:$A$185,0),MATCH(AG$4,'Data transformed'!$4:$4,0)-1),$O73),$P73)-$O73)/$Q73*100,"NA"))</f>
        <v>43</v>
      </c>
      <c r="AH73" s="104" t="n">
        <f aca="true">IF($L73="","",IF(ISNUMBER(OFFSET('Data transformed'!$A$4,MATCH($A73,'Data transformed'!$A$5:$A$185,0),MATCH(AH$4,'Data transformed'!$4:$4,0)-1)), (MIN(MAX(OFFSET('Data transformed'!$A$4,MATCH($A73,'Data transformed'!$A$5:$A$185,0),MATCH(AH$4,'Data transformed'!$4:$4,0)-1),$O73),$P73)-$O73)/$Q73*100,"NA"))</f>
        <v>14</v>
      </c>
      <c r="AI73" s="104" t="n">
        <f aca="true">IF($L73="","",IF(ISNUMBER(OFFSET('Data transformed'!$A$4,MATCH($A73,'Data transformed'!$A$5:$A$185,0),MATCH(AI$4,'Data transformed'!$4:$4,0)-1)), (MIN(MAX(OFFSET('Data transformed'!$A$4,MATCH($A73,'Data transformed'!$A$5:$A$185,0),MATCH(AI$4,'Data transformed'!$4:$4,0)-1),$O73),$P73)-$O73)/$Q73*100,"NA"))</f>
        <v>43</v>
      </c>
      <c r="AJ73" s="104" t="n">
        <f aca="true">IF($L73="","",IF(ISNUMBER(OFFSET('Data transformed'!$A$4,MATCH($A73,'Data transformed'!$A$5:$A$185,0),MATCH(AJ$4,'Data transformed'!$4:$4,0)-1)), (MIN(MAX(OFFSET('Data transformed'!$A$4,MATCH($A73,'Data transformed'!$A$5:$A$185,0),MATCH(AJ$4,'Data transformed'!$4:$4,0)-1),$O73),$P73)-$O73)/$Q73*100,"NA"))</f>
        <v>50</v>
      </c>
      <c r="AK73" s="104" t="n">
        <f aca="true">IF($L73="","",IF(ISNUMBER(OFFSET('Data transformed'!$A$4,MATCH($A73,'Data transformed'!$A$5:$A$185,0),MATCH(AK$4,'Data transformed'!$4:$4,0)-1)), (MIN(MAX(OFFSET('Data transformed'!$A$4,MATCH($A73,'Data transformed'!$A$5:$A$185,0),MATCH(AK$4,'Data transformed'!$4:$4,0)-1),$O73),$P73)-$O73)/$Q73*100,"NA"))</f>
        <v>57</v>
      </c>
      <c r="AL73" s="104" t="n">
        <f aca="true">IF($L73="","",IF(ISNUMBER(OFFSET('Data transformed'!$A$4,MATCH($A73,'Data transformed'!$A$5:$A$185,0),MATCH(AL$4,'Data transformed'!$4:$4,0)-1)), (MIN(MAX(OFFSET('Data transformed'!$A$4,MATCH($A73,'Data transformed'!$A$5:$A$185,0),MATCH(AL$4,'Data transformed'!$4:$4,0)-1),$O73),$P73)-$O73)/$Q73*100,"NA"))</f>
        <v>86</v>
      </c>
      <c r="AM73" s="104" t="n">
        <f aca="true">IF($L73="","",IF(ISNUMBER(OFFSET('Data transformed'!$A$4,MATCH($A73,'Data transformed'!$A$5:$A$185,0),MATCH(AM$4,'Data transformed'!$4:$4,0)-1)), (MIN(MAX(OFFSET('Data transformed'!$A$4,MATCH($A73,'Data transformed'!$A$5:$A$185,0),MATCH(AM$4,'Data transformed'!$4:$4,0)-1),$O73),$P73)-$O73)/$Q73*100,"NA"))</f>
        <v>71</v>
      </c>
      <c r="AN73" s="104" t="n">
        <f aca="true">IF($L73="","",IF(ISNUMBER(OFFSET('Data transformed'!$A$4,MATCH($A73,'Data transformed'!$A$5:$A$185,0),MATCH(AN$4,'Data transformed'!$4:$4,0)-1)), (MIN(MAX(OFFSET('Data transformed'!$A$4,MATCH($A73,'Data transformed'!$A$5:$A$185,0),MATCH(AN$4,'Data transformed'!$4:$4,0)-1),$O73),$P73)-$O73)/$Q73*100,"NA"))</f>
        <v>57</v>
      </c>
      <c r="AO73" s="104" t="n">
        <f aca="true">IF($L73="","",IF(ISNUMBER(OFFSET('Data transformed'!$A$4,MATCH($A73,'Data transformed'!$A$5:$A$185,0),MATCH(AO$4,'Data transformed'!$4:$4,0)-1)), (MIN(MAX(OFFSET('Data transformed'!$A$4,MATCH($A73,'Data transformed'!$A$5:$A$185,0),MATCH(AO$4,'Data transformed'!$4:$4,0)-1),$O73),$P73)-$O73)/$Q73*100,"NA"))</f>
        <v>29</v>
      </c>
      <c r="AP73" s="104" t="n">
        <f aca="true">IF($L73="","",IF(ISNUMBER(OFFSET('Data transformed'!$A$4,MATCH($A73,'Data transformed'!$A$5:$A$185,0),MATCH(AP$4,'Data transformed'!$4:$4,0)-1)), (MIN(MAX(OFFSET('Data transformed'!$A$4,MATCH($A73,'Data transformed'!$A$5:$A$185,0),MATCH(AP$4,'Data transformed'!$4:$4,0)-1),$O73),$P73)-$O73)/$Q73*100,"NA"))</f>
        <v>86</v>
      </c>
      <c r="AQ73" s="104" t="n">
        <f aca="true">IF($L73="","",IF(ISNUMBER(OFFSET('Data transformed'!$A$4,MATCH($A73,'Data transformed'!$A$5:$A$185,0),MATCH(AQ$4,'Data transformed'!$4:$4,0)-1)), (MIN(MAX(OFFSET('Data transformed'!$A$4,MATCH($A73,'Data transformed'!$A$5:$A$185,0),MATCH(AQ$4,'Data transformed'!$4:$4,0)-1),$O73),$P73)-$O73)/$Q73*100,"NA"))</f>
        <v>76</v>
      </c>
      <c r="AR73" s="104" t="n">
        <f aca="true">IF($L73="","",IF(ISNUMBER(OFFSET('Data transformed'!$A$4,MATCH($A73,'Data transformed'!$A$5:$A$185,0),MATCH(AR$4,'Data transformed'!$4:$4,0)-1)), (MIN(MAX(OFFSET('Data transformed'!$A$4,MATCH($A73,'Data transformed'!$A$5:$A$185,0),MATCH(AR$4,'Data transformed'!$4:$4,0)-1),$O73),$P73)-$O73)/$Q73*100,"NA"))</f>
        <v>67</v>
      </c>
      <c r="AS73" s="104" t="n">
        <f aca="true">IF($L73="","",IF(ISNUMBER(OFFSET('Data transformed'!$A$4,MATCH($A73,'Data transformed'!$A$5:$A$185,0),MATCH(AS$4,'Data transformed'!$4:$4,0)-1)), (MIN(MAX(OFFSET('Data transformed'!$A$4,MATCH($A73,'Data transformed'!$A$5:$A$185,0),MATCH(AS$4,'Data transformed'!$4:$4,0)-1),$O73),$P73)-$O73)/$Q73*100,"NA"))</f>
        <v>43</v>
      </c>
      <c r="AT73" s="104" t="n">
        <f aca="true">IF($L73="","",IF(ISNUMBER(OFFSET('Data transformed'!$A$4,MATCH($A73,'Data transformed'!$A$5:$A$185,0),MATCH(AT$4,'Data transformed'!$4:$4,0)-1)), (MIN(MAX(OFFSET('Data transformed'!$A$4,MATCH($A73,'Data transformed'!$A$5:$A$185,0),MATCH(AT$4,'Data transformed'!$4:$4,0)-1),$O73),$P73)-$O73)/$Q73*100,"NA"))</f>
        <v>29</v>
      </c>
      <c r="AU73" s="104" t="n">
        <f aca="true">IF($L73="","",IF(ISNUMBER(OFFSET('Data transformed'!$A$4,MATCH($A73,'Data transformed'!$A$5:$A$185,0),MATCH(AU$4,'Data transformed'!$4:$4,0)-1)), (MIN(MAX(OFFSET('Data transformed'!$A$4,MATCH($A73,'Data transformed'!$A$5:$A$185,0),MATCH(AU$4,'Data transformed'!$4:$4,0)-1),$O73),$P73)-$O73)/$Q73*100,"NA"))</f>
        <v>100</v>
      </c>
      <c r="AV73" s="104" t="n">
        <f aca="true">IF($L73="","",IF(ISNUMBER(OFFSET('Data transformed'!$A$4,MATCH($A73,'Data transformed'!$A$5:$A$185,0),MATCH(AV$4,'Data transformed'!$4:$4,0)-1)), (MIN(MAX(OFFSET('Data transformed'!$A$4,MATCH($A73,'Data transformed'!$A$5:$A$185,0),MATCH(AV$4,'Data transformed'!$4:$4,0)-1),$O73),$P73)-$O73)/$Q73*100,"NA"))</f>
        <v>71</v>
      </c>
      <c r="AW73" s="104" t="n">
        <f aca="true">IF($L73="","",IF(ISNUMBER(OFFSET('Data transformed'!$A$4,MATCH($A73,'Data transformed'!$A$5:$A$185,0),MATCH(AW$4,'Data transformed'!$4:$4,0)-1)), (MIN(MAX(OFFSET('Data transformed'!$A$4,MATCH($A73,'Data transformed'!$A$5:$A$185,0),MATCH(AW$4,'Data transformed'!$4:$4,0)-1),$O73),$P73)-$O73)/$Q73*100,"NA"))</f>
        <v>0</v>
      </c>
      <c r="AX73" s="104" t="n">
        <f aca="true">IF($L73="","",IF(ISNUMBER(OFFSET('Data transformed'!$A$4,MATCH($A73,'Data transformed'!$A$5:$A$185,0),MATCH(AX$4,'Data transformed'!$4:$4,0)-1)), (MIN(MAX(OFFSET('Data transformed'!$A$4,MATCH($A73,'Data transformed'!$A$5:$A$185,0),MATCH(AX$4,'Data transformed'!$4:$4,0)-1),$O73),$P73)-$O73)/$Q73*100,"NA"))</f>
        <v>71</v>
      </c>
      <c r="AY73" s="104" t="n">
        <f aca="true">IF($L73="","",IF(ISNUMBER(OFFSET('Data transformed'!$A$4,MATCH($A73,'Data transformed'!$A$5:$A$185,0),MATCH(AY$4,'Data transformed'!$4:$4,0)-1)), (MIN(MAX(OFFSET('Data transformed'!$A$4,MATCH($A73,'Data transformed'!$A$5:$A$185,0),MATCH(AY$4,'Data transformed'!$4:$4,0)-1),$O73),$P73)-$O73)/$Q73*100,"NA"))</f>
        <v>100</v>
      </c>
      <c r="AZ73" s="104" t="n">
        <f aca="true">IF($L73="","",IF(ISNUMBER(OFFSET('Data transformed'!$A$4,MATCH($A73,'Data transformed'!$A$5:$A$185,0),MATCH(AZ$4,'Data transformed'!$4:$4,0)-1)), (MIN(MAX(OFFSET('Data transformed'!$A$4,MATCH($A73,'Data transformed'!$A$5:$A$185,0),MATCH(AZ$4,'Data transformed'!$4:$4,0)-1),$O73),$P73)-$O73)/$Q73*100,"NA"))</f>
        <v>71</v>
      </c>
      <c r="BA73" s="104" t="n">
        <f aca="true">IF($L73="","",IF(ISNUMBER(OFFSET('Data transformed'!$A$4,MATCH($A73,'Data transformed'!$A$5:$A$185,0),MATCH(BA$4,'Data transformed'!$4:$4,0)-1)), (MIN(MAX(OFFSET('Data transformed'!$A$4,MATCH($A73,'Data transformed'!$A$5:$A$185,0),MATCH(BA$4,'Data transformed'!$4:$4,0)-1),$O73),$P73)-$O73)/$Q73*100,"NA"))</f>
        <v>79</v>
      </c>
      <c r="BB73" s="104" t="n">
        <f aca="true">IF($L73="","",IF(ISNUMBER(OFFSET('Data transformed'!$A$4,MATCH($A73,'Data transformed'!$A$5:$A$185,0),MATCH(BB$4,'Data transformed'!$4:$4,0)-1)), (MIN(MAX(OFFSET('Data transformed'!$A$4,MATCH($A73,'Data transformed'!$A$5:$A$185,0),MATCH(BB$4,'Data transformed'!$4:$4,0)-1),$O73),$P73)-$O73)/$Q73*100,"NA"))</f>
        <v>87</v>
      </c>
      <c r="BC73" s="104" t="n">
        <f aca="true">IF($L73="","",IF(ISNUMBER(OFFSET('Data transformed'!$A$4,MATCH($A73,'Data transformed'!$A$5:$A$185,0),MATCH(BC$4,'Data transformed'!$4:$4,0)-1)), (MIN(MAX(OFFSET('Data transformed'!$A$4,MATCH($A73,'Data transformed'!$A$5:$A$185,0),MATCH(BC$4,'Data transformed'!$4:$4,0)-1),$O73),$P73)-$O73)/$Q73*100,"NA"))</f>
        <v>100</v>
      </c>
      <c r="BD73" s="104" t="n">
        <f aca="true">IF($L73="","",IF(ISNUMBER(OFFSET('Data transformed'!$A$4,MATCH($A73,'Data transformed'!$A$5:$A$185,0),MATCH(BD$4,'Data transformed'!$4:$4,0)-1)), (MIN(MAX(OFFSET('Data transformed'!$A$4,MATCH($A73,'Data transformed'!$A$5:$A$185,0),MATCH(BD$4,'Data transformed'!$4:$4,0)-1),$O73),$P73)-$O73)/$Q73*100,"NA"))</f>
        <v>86</v>
      </c>
      <c r="BE73" s="104" t="n">
        <f aca="true">IF($L73="","",IF(ISNUMBER(OFFSET('Data transformed'!$A$4,MATCH($A73,'Data transformed'!$A$5:$A$185,0),MATCH(BE$4,'Data transformed'!$4:$4,0)-1)), (MIN(MAX(OFFSET('Data transformed'!$A$4,MATCH($A73,'Data transformed'!$A$5:$A$185,0),MATCH(BE$4,'Data transformed'!$4:$4,0)-1),$O73),$P73)-$O73)/$Q73*100,"NA"))</f>
        <v>86</v>
      </c>
      <c r="BF73" s="104" t="n">
        <f aca="true">IF($L73="","",IF(ISNUMBER(OFFSET('Data transformed'!$A$4,MATCH($A73,'Data transformed'!$A$5:$A$185,0),MATCH(BF$4,'Data transformed'!$4:$4,0)-1)), (MIN(MAX(OFFSET('Data transformed'!$A$4,MATCH($A73,'Data transformed'!$A$5:$A$185,0),MATCH(BF$4,'Data transformed'!$4:$4,0)-1),$O73),$P73)-$O73)/$Q73*100,"NA"))</f>
        <v>81</v>
      </c>
      <c r="BG73" s="104" t="n">
        <f aca="true">IF($L73="","",IF(ISNUMBER(OFFSET('Data transformed'!$A$4,MATCH($A73,'Data transformed'!$A$5:$A$185,0),MATCH(BG$4,'Data transformed'!$4:$4,0)-1)), (MIN(MAX(OFFSET('Data transformed'!$A$4,MATCH($A73,'Data transformed'!$A$5:$A$185,0),MATCH(BG$4,'Data transformed'!$4:$4,0)-1),$O73),$P73)-$O73)/$Q73*100,"NA"))</f>
        <v>93</v>
      </c>
      <c r="BH73" s="104" t="n">
        <f aca="true">IF($L73="","",IF(ISNUMBER(OFFSET('Data transformed'!$A$4,MATCH($A73,'Data transformed'!$A$5:$A$185,0),MATCH(BH$4,'Data transformed'!$4:$4,0)-1)), (MIN(MAX(OFFSET('Data transformed'!$A$4,MATCH($A73,'Data transformed'!$A$5:$A$185,0),MATCH(BH$4,'Data transformed'!$4:$4,0)-1),$O73),$P73)-$O73)/$Q73*100,"NA"))</f>
        <v>86</v>
      </c>
      <c r="BI73" s="104" t="n">
        <f aca="true">IF($L73="","",IF(ISNUMBER(OFFSET('Data transformed'!$A$4,MATCH($A73,'Data transformed'!$A$5:$A$185,0),MATCH(BI$4,'Data transformed'!$4:$4,0)-1)), (MIN(MAX(OFFSET('Data transformed'!$A$4,MATCH($A73,'Data transformed'!$A$5:$A$185,0),MATCH(BI$4,'Data transformed'!$4:$4,0)-1),$O73),$P73)-$O73)/$Q73*100,"NA"))</f>
        <v>0</v>
      </c>
      <c r="BJ73" s="104" t="n">
        <f aca="true">IF($L73="","",IF(ISNUMBER(OFFSET('Data transformed'!$A$4,MATCH($A73,'Data transformed'!$A$5:$A$185,0),MATCH(BJ$4,'Data transformed'!$4:$4,0)-1)), (MIN(MAX(OFFSET('Data transformed'!$A$4,MATCH($A73,'Data transformed'!$A$5:$A$185,0),MATCH(BJ$4,'Data transformed'!$4:$4,0)-1),$O73),$P73)-$O73)/$Q73*100,"NA"))</f>
        <v>79</v>
      </c>
      <c r="BK73" s="104" t="n">
        <f aca="true">IF($L73="","",IF(ISNUMBER(OFFSET('Data transformed'!$A$4,MATCH($A73,'Data transformed'!$A$5:$A$185,0),MATCH(BK$4,'Data transformed'!$4:$4,0)-1)), (MIN(MAX(OFFSET('Data transformed'!$A$4,MATCH($A73,'Data transformed'!$A$5:$A$185,0),MATCH(BK$4,'Data transformed'!$4:$4,0)-1),$O73),$P73)-$O73)/$Q73*100,"NA"))</f>
        <v>36</v>
      </c>
      <c r="BL73" s="104" t="n">
        <f aca="true">IF($L73="","",IF(ISNUMBER(OFFSET('Data transformed'!$A$4,MATCH($A73,'Data transformed'!$A$5:$A$185,0),MATCH(BL$4,'Data transformed'!$4:$4,0)-1)), (MIN(MAX(OFFSET('Data transformed'!$A$4,MATCH($A73,'Data transformed'!$A$5:$A$185,0),MATCH(BL$4,'Data transformed'!$4:$4,0)-1),$O73),$P73)-$O73)/$Q73*100,"NA"))</f>
        <v>71</v>
      </c>
      <c r="BM73" s="104" t="n">
        <f aca="true">IF($L73="","",IF(ISNUMBER(OFFSET('Data transformed'!$A$4,MATCH($A73,'Data transformed'!$A$5:$A$185,0),MATCH(BM$4,'Data transformed'!$4:$4,0)-1)), (MIN(MAX(OFFSET('Data transformed'!$A$4,MATCH($A73,'Data transformed'!$A$5:$A$185,0),MATCH(BM$4,'Data transformed'!$4:$4,0)-1),$O73),$P73)-$O73)/$Q73*100,"NA"))</f>
        <v>43</v>
      </c>
      <c r="BN73" s="104" t="n">
        <f aca="true">IF($L73="","",IF(ISNUMBER(OFFSET('Data transformed'!$A$4,MATCH($A73,'Data transformed'!$A$5:$A$185,0),MATCH(BN$4,'Data transformed'!$4:$4,0)-1)), (MIN(MAX(OFFSET('Data transformed'!$A$4,MATCH($A73,'Data transformed'!$A$5:$A$185,0),MATCH(BN$4,'Data transformed'!$4:$4,0)-1),$O73),$P73)-$O73)/$Q73*100,"NA"))</f>
        <v>25</v>
      </c>
      <c r="BO73" s="104" t="n">
        <f aca="true">IF($L73="","",IF(ISNUMBER(OFFSET('Data transformed'!$A$4,MATCH($A73,'Data transformed'!$A$5:$A$185,0),MATCH(BO$4,'Data transformed'!$4:$4,0)-1)), (MIN(MAX(OFFSET('Data transformed'!$A$4,MATCH($A73,'Data transformed'!$A$5:$A$185,0),MATCH(BO$4,'Data transformed'!$4:$4,0)-1),$O73),$P73)-$O73)/$Q73*100,"NA"))</f>
        <v>29</v>
      </c>
      <c r="BP73" s="104" t="n">
        <f aca="true">IF($L73="","",IF(ISNUMBER(OFFSET('Data transformed'!$A$4,MATCH($A73,'Data transformed'!$A$5:$A$185,0),MATCH(BP$4,'Data transformed'!$4:$4,0)-1)), (MIN(MAX(OFFSET('Data transformed'!$A$4,MATCH($A73,'Data transformed'!$A$5:$A$185,0),MATCH(BP$4,'Data transformed'!$4:$4,0)-1),$O73),$P73)-$O73)/$Q73*100,"NA"))</f>
        <v>71</v>
      </c>
      <c r="BQ73" s="104" t="n">
        <f aca="true">IF($L73="","",IF(ISNUMBER(OFFSET('Data transformed'!$A$4,MATCH($A73,'Data transformed'!$A$5:$A$185,0),MATCH(BQ$4,'Data transformed'!$4:$4,0)-1)), (MIN(MAX(OFFSET('Data transformed'!$A$4,MATCH($A73,'Data transformed'!$A$5:$A$185,0),MATCH(BQ$4,'Data transformed'!$4:$4,0)-1),$O73),$P73)-$O73)/$Q73*100,"NA"))</f>
        <v>0</v>
      </c>
      <c r="BR73" s="104" t="n">
        <f aca="true">IF($L73="","",IF(ISNUMBER(OFFSET('Data transformed'!$A$4,MATCH($A73,'Data transformed'!$A$5:$A$185,0),MATCH(BR$4,'Data transformed'!$4:$4,0)-1)), (MIN(MAX(OFFSET('Data transformed'!$A$4,MATCH($A73,'Data transformed'!$A$5:$A$185,0),MATCH(BR$4,'Data transformed'!$4:$4,0)-1),$O73),$P73)-$O73)/$Q73*100,"NA"))</f>
        <v>43</v>
      </c>
      <c r="BS73" s="104" t="n">
        <f aca="true">IF($L73="","",IF(ISNUMBER(OFFSET('Data transformed'!$A$4,MATCH($A73,'Data transformed'!$A$5:$A$185,0),MATCH(BS$4,'Data transformed'!$4:$4,0)-1)), (MIN(MAX(OFFSET('Data transformed'!$A$4,MATCH($A73,'Data transformed'!$A$5:$A$185,0),MATCH(BS$4,'Data transformed'!$4:$4,0)-1),$O73),$P73)-$O73)/$Q73*100,"NA"))</f>
        <v>86</v>
      </c>
      <c r="BT73" s="104" t="n">
        <f aca="true">IF($L73="","",IF(ISNUMBER(OFFSET('Data transformed'!$A$4,MATCH($A73,'Data transformed'!$A$5:$A$185,0),MATCH(BT$4,'Data transformed'!$4:$4,0)-1)), (MIN(MAX(OFFSET('Data transformed'!$A$4,MATCH($A73,'Data transformed'!$A$5:$A$185,0),MATCH(BT$4,'Data transformed'!$4:$4,0)-1),$O73),$P73)-$O73)/$Q73*100,"NA"))</f>
        <v>100</v>
      </c>
      <c r="BU73" s="104" t="n">
        <f aca="true">IF($L73="","",IF(ISNUMBER(OFFSET('Data transformed'!$A$4,MATCH($A73,'Data transformed'!$A$5:$A$185,0),MATCH(BU$4,'Data transformed'!$4:$4,0)-1)), (MIN(MAX(OFFSET('Data transformed'!$A$4,MATCH($A73,'Data transformed'!$A$5:$A$185,0),MATCH(BU$4,'Data transformed'!$4:$4,0)-1),$O73),$P73)-$O73)/$Q73*100,"NA"))</f>
        <v>86</v>
      </c>
      <c r="BV73" s="104" t="n">
        <f aca="true">IF($L73="","",IF(ISNUMBER(OFFSET('Data transformed'!$A$4,MATCH($A73,'Data transformed'!$A$5:$A$185,0),MATCH(BV$4,'Data transformed'!$4:$4,0)-1)), (MIN(MAX(OFFSET('Data transformed'!$A$4,MATCH($A73,'Data transformed'!$A$5:$A$185,0),MATCH(BV$4,'Data transformed'!$4:$4,0)-1),$O73),$P73)-$O73)/$Q73*100,"NA"))</f>
        <v>67</v>
      </c>
      <c r="BW73" s="104" t="n">
        <f aca="true">IF($L73="","",IF(ISNUMBER(OFFSET('Data transformed'!$A$4,MATCH($A73,'Data transformed'!$A$5:$A$185,0),MATCH(BW$4,'Data transformed'!$4:$4,0)-1)), (MIN(MAX(OFFSET('Data transformed'!$A$4,MATCH($A73,'Data transformed'!$A$5:$A$185,0),MATCH(BW$4,'Data transformed'!$4:$4,0)-1),$O73),$P73)-$O73)/$Q73*100,"NA"))</f>
        <v>57</v>
      </c>
      <c r="BX73" s="104" t="n">
        <f aca="true">IF($L73="","",IF(ISNUMBER(OFFSET('Data transformed'!$A$4,MATCH($A73,'Data transformed'!$A$5:$A$185,0),MATCH(BX$4,'Data transformed'!$4:$4,0)-1)), (MIN(MAX(OFFSET('Data transformed'!$A$4,MATCH($A73,'Data transformed'!$A$5:$A$185,0),MATCH(BX$4,'Data transformed'!$4:$4,0)-1),$O73),$P73)-$O73)/$Q73*100,"NA"))</f>
        <v>57</v>
      </c>
      <c r="BY73" s="104" t="n">
        <f aca="true">IF($L73="","",IF(ISNUMBER(OFFSET('Data transformed'!$A$4,MATCH($A73,'Data transformed'!$A$5:$A$185,0),MATCH(BY$4,'Data transformed'!$4:$4,0)-1)), (MIN(MAX(OFFSET('Data transformed'!$A$4,MATCH($A73,'Data transformed'!$A$5:$A$185,0),MATCH(BY$4,'Data transformed'!$4:$4,0)-1),$O73),$P73)-$O73)/$Q73*100,"NA"))</f>
        <v>100</v>
      </c>
      <c r="BZ73" s="104" t="n">
        <f aca="true">IF($L73="","",IF(ISNUMBER(OFFSET('Data transformed'!$A$4,MATCH($A73,'Data transformed'!$A$5:$A$185,0),MATCH(BZ$4,'Data transformed'!$4:$4,0)-1)), (MIN(MAX(OFFSET('Data transformed'!$A$4,MATCH($A73,'Data transformed'!$A$5:$A$185,0),MATCH(BZ$4,'Data transformed'!$4:$4,0)-1),$O73),$P73)-$O73)/$Q73*100,"NA"))</f>
        <v>67</v>
      </c>
      <c r="CA73" s="104" t="n">
        <f aca="true">IF($L73="","",IF(ISNUMBER(OFFSET('Data transformed'!$A$4,MATCH($A73,'Data transformed'!$A$5:$A$185,0),MATCH(CA$4,'Data transformed'!$4:$4,0)-1)), (MIN(MAX(OFFSET('Data transformed'!$A$4,MATCH($A73,'Data transformed'!$A$5:$A$185,0),MATCH(CA$4,'Data transformed'!$4:$4,0)-1),$O73),$P73)-$O73)/$Q73*100,"NA"))</f>
        <v>14</v>
      </c>
      <c r="CB73" s="104" t="n">
        <f aca="true">IF($L73="","",IF(ISNUMBER(OFFSET('Data transformed'!$A$4,MATCH($A73,'Data transformed'!$A$5:$A$185,0),MATCH(CB$4,'Data transformed'!$4:$4,0)-1)), (MIN(MAX(OFFSET('Data transformed'!$A$4,MATCH($A73,'Data transformed'!$A$5:$A$185,0),MATCH(CB$4,'Data transformed'!$4:$4,0)-1),$O73),$P73)-$O73)/$Q73*100,"NA"))</f>
        <v>86</v>
      </c>
      <c r="CC73" s="104" t="n">
        <f aca="true">IF($L73="","",IF(ISNUMBER(OFFSET('Data transformed'!$A$4,MATCH($A73,'Data transformed'!$A$5:$A$185,0),MATCH(CC$4,'Data transformed'!$4:$4,0)-1)), (MIN(MAX(OFFSET('Data transformed'!$A$4,MATCH($A73,'Data transformed'!$A$5:$A$185,0),MATCH(CC$4,'Data transformed'!$4:$4,0)-1),$O73),$P73)-$O73)/$Q73*100,"NA"))</f>
        <v>86</v>
      </c>
      <c r="CD73" s="104" t="n">
        <f aca="true">IF($L73="","",IF(ISNUMBER(OFFSET('Data transformed'!$A$4,MATCH($A73,'Data transformed'!$A$5:$A$185,0),MATCH(CD$4,'Data transformed'!$4:$4,0)-1)), (MIN(MAX(OFFSET('Data transformed'!$A$4,MATCH($A73,'Data transformed'!$A$5:$A$185,0),MATCH(CD$4,'Data transformed'!$4:$4,0)-1),$O73),$P73)-$O73)/$Q73*100,"NA"))</f>
        <v>25</v>
      </c>
      <c r="CE73" s="104" t="n">
        <f aca="true">IF($L73="","",IF(ISNUMBER(OFFSET('Data transformed'!$A$4,MATCH($A73,'Data transformed'!$A$5:$A$185,0),MATCH(CE$4,'Data transformed'!$4:$4,0)-1)), (MIN(MAX(OFFSET('Data transformed'!$A$4,MATCH($A73,'Data transformed'!$A$5:$A$185,0),MATCH(CE$4,'Data transformed'!$4:$4,0)-1),$O73),$P73)-$O73)/$Q73*100,"NA"))</f>
        <v>57</v>
      </c>
      <c r="CF73" s="104" t="str">
        <f aca="true">IF($L73="","",IF(ISNUMBER(OFFSET('Data transformed'!$A$4,MATCH($A73,'Data transformed'!$A$5:$A$185,0),MATCH(CF$4,'Data transformed'!$4:$4,0)-1)), (MIN(MAX(OFFSET('Data transformed'!$A$4,MATCH($A73,'Data transformed'!$A$5:$A$185,0),MATCH(CF$4,'Data transformed'!$4:$4,0)-1),$O73),$P73)-$O73)/$Q73*100,"NA"))</f>
        <v>NA</v>
      </c>
      <c r="CG73" s="104" t="n">
        <f aca="true">IF($L73="","",IF(ISNUMBER(OFFSET('Data transformed'!$A$4,MATCH($A73,'Data transformed'!$A$5:$A$185,0),MATCH(CG$4,'Data transformed'!$4:$4,0)-1)), (MIN(MAX(OFFSET('Data transformed'!$A$4,MATCH($A73,'Data transformed'!$A$5:$A$185,0),MATCH(CG$4,'Data transformed'!$4:$4,0)-1),$O73),$P73)-$O73)/$Q73*100,"NA"))</f>
        <v>14</v>
      </c>
      <c r="CH73" s="104" t="n">
        <f aca="true">IF($L73="","",IF(ISNUMBER(OFFSET('Data transformed'!$A$4,MATCH($A73,'Data transformed'!$A$5:$A$185,0),MATCH(CH$4,'Data transformed'!$4:$4,0)-1)), (MIN(MAX(OFFSET('Data transformed'!$A$4,MATCH($A73,'Data transformed'!$A$5:$A$185,0),MATCH(CH$4,'Data transformed'!$4:$4,0)-1),$O73),$P73)-$O73)/$Q73*100,"NA"))</f>
        <v>29</v>
      </c>
      <c r="CI73" s="104" t="n">
        <f aca="true">IF($L73="","",IF(ISNUMBER(OFFSET('Data transformed'!$A$4,MATCH($A73,'Data transformed'!$A$5:$A$185,0),MATCH(CI$4,'Data transformed'!$4:$4,0)-1)), (MIN(MAX(OFFSET('Data transformed'!$A$4,MATCH($A73,'Data transformed'!$A$5:$A$185,0),MATCH(CI$4,'Data transformed'!$4:$4,0)-1),$O73),$P73)-$O73)/$Q73*100,"NA"))</f>
        <v>86</v>
      </c>
      <c r="CJ73" s="104" t="n">
        <f aca="true">IF($L73="","",IF(ISNUMBER(OFFSET('Data transformed'!$A$4,MATCH($A73,'Data transformed'!$A$5:$A$185,0),MATCH(CJ$4,'Data transformed'!$4:$4,0)-1)), (MIN(MAX(OFFSET('Data transformed'!$A$4,MATCH($A73,'Data transformed'!$A$5:$A$185,0),MATCH(CJ$4,'Data transformed'!$4:$4,0)-1),$O73),$P73)-$O73)/$Q73*100,"NA"))</f>
        <v>21</v>
      </c>
      <c r="CK73" s="104" t="n">
        <f aca="true">IF($L73="","",IF(ISNUMBER(OFFSET('Data transformed'!$A$4,MATCH($A73,'Data transformed'!$A$5:$A$185,0),MATCH(CK$4,'Data transformed'!$4:$4,0)-1)), (MIN(MAX(OFFSET('Data transformed'!$A$4,MATCH($A73,'Data transformed'!$A$5:$A$185,0),MATCH(CK$4,'Data transformed'!$4:$4,0)-1),$O73),$P73)-$O73)/$Q73*100,"NA"))</f>
        <v>29</v>
      </c>
      <c r="CL73" s="104" t="n">
        <f aca="true">IF($L73="","",IF(ISNUMBER(OFFSET('Data transformed'!$A$4,MATCH($A73,'Data transformed'!$A$5:$A$185,0),MATCH(CL$4,'Data transformed'!$4:$4,0)-1)), (MIN(MAX(OFFSET('Data transformed'!$A$4,MATCH($A73,'Data transformed'!$A$5:$A$185,0),MATCH(CL$4,'Data transformed'!$4:$4,0)-1),$O73),$P73)-$O73)/$Q73*100,"NA"))</f>
        <v>29</v>
      </c>
      <c r="CM73" s="104" t="n">
        <f aca="true">IF($L73="","",IF(ISNUMBER(OFFSET('Data transformed'!$A$4,MATCH($A73,'Data transformed'!$A$5:$A$185,0),MATCH(CM$4,'Data transformed'!$4:$4,0)-1)), (MIN(MAX(OFFSET('Data transformed'!$A$4,MATCH($A73,'Data transformed'!$A$5:$A$185,0),MATCH(CM$4,'Data transformed'!$4:$4,0)-1),$O73),$P73)-$O73)/$Q73*100,"NA"))</f>
        <v>86</v>
      </c>
      <c r="CN73" s="104" t="n">
        <f aca="true">IF($L73="","",IF(ISNUMBER(OFFSET('Data transformed'!$A$4,MATCH($A73,'Data transformed'!$A$5:$A$185,0),MATCH(CN$4,'Data transformed'!$4:$4,0)-1)), (MIN(MAX(OFFSET('Data transformed'!$A$4,MATCH($A73,'Data transformed'!$A$5:$A$185,0),MATCH(CN$4,'Data transformed'!$4:$4,0)-1),$O73),$P73)-$O73)/$Q73*100,"NA"))</f>
        <v>14</v>
      </c>
      <c r="CO73" s="104" t="n">
        <f aca="true">IF($L73="","",IF(ISNUMBER(OFFSET('Data transformed'!$A$4,MATCH($A73,'Data transformed'!$A$5:$A$185,0),MATCH(CO$4,'Data transformed'!$4:$4,0)-1)), (MIN(MAX(OFFSET('Data transformed'!$A$4,MATCH($A73,'Data transformed'!$A$5:$A$185,0),MATCH(CO$4,'Data transformed'!$4:$4,0)-1),$O73),$P73)-$O73)/$Q73*100,"NA"))</f>
        <v>71</v>
      </c>
      <c r="CP73" s="104" t="n">
        <f aca="true">IF($L73="","",IF(ISNUMBER(OFFSET('Data transformed'!$A$4,MATCH($A73,'Data transformed'!$A$5:$A$185,0),MATCH(CP$4,'Data transformed'!$4:$4,0)-1)), (MIN(MAX(OFFSET('Data transformed'!$A$4,MATCH($A73,'Data transformed'!$A$5:$A$185,0),MATCH(CP$4,'Data transformed'!$4:$4,0)-1),$O73),$P73)-$O73)/$Q73*100,"NA"))</f>
        <v>57</v>
      </c>
      <c r="CQ73" s="104" t="n">
        <f aca="true">IF($L73="","",IF(ISNUMBER(OFFSET('Data transformed'!$A$4,MATCH($A73,'Data transformed'!$A$5:$A$185,0),MATCH(CQ$4,'Data transformed'!$4:$4,0)-1)), (MIN(MAX(OFFSET('Data transformed'!$A$4,MATCH($A73,'Data transformed'!$A$5:$A$185,0),MATCH(CQ$4,'Data transformed'!$4:$4,0)-1),$O73),$P73)-$O73)/$Q73*100,"NA"))</f>
        <v>100</v>
      </c>
      <c r="CR73" s="104" t="n">
        <f aca="true">IF($L73="","",IF(ISNUMBER(OFFSET('Data transformed'!$A$4,MATCH($A73,'Data transformed'!$A$5:$A$185,0),MATCH(CR$4,'Data transformed'!$4:$4,0)-1)), (MIN(MAX(OFFSET('Data transformed'!$A$4,MATCH($A73,'Data transformed'!$A$5:$A$185,0),MATCH(CR$4,'Data transformed'!$4:$4,0)-1),$O73),$P73)-$O73)/$Q73*100,"NA"))</f>
        <v>100</v>
      </c>
      <c r="CS73" s="104" t="n">
        <f aca="true">IF($L73="","",IF(ISNUMBER(OFFSET('Data transformed'!$A$4,MATCH($A73,'Data transformed'!$A$5:$A$185,0),MATCH(CS$4,'Data transformed'!$4:$4,0)-1)), (MIN(MAX(OFFSET('Data transformed'!$A$4,MATCH($A73,'Data transformed'!$A$5:$A$185,0),MATCH(CS$4,'Data transformed'!$4:$4,0)-1),$O73),$P73)-$O73)/$Q73*100,"NA"))</f>
        <v>86</v>
      </c>
      <c r="CT73" s="104" t="n">
        <f aca="true">IF($L73="","",IF(ISNUMBER(OFFSET('Data transformed'!$A$4,MATCH($A73,'Data transformed'!$A$5:$A$185,0),MATCH(CT$4,'Data transformed'!$4:$4,0)-1)), (MIN(MAX(OFFSET('Data transformed'!$A$4,MATCH($A73,'Data transformed'!$A$5:$A$185,0),MATCH(CT$4,'Data transformed'!$4:$4,0)-1),$O73),$P73)-$O73)/$Q73*100,"NA"))</f>
        <v>100</v>
      </c>
      <c r="CU73" s="104" t="n">
        <f aca="true">IF($L73="","",IF(ISNUMBER(OFFSET('Data transformed'!$A$4,MATCH($A73,'Data transformed'!$A$5:$A$185,0),MATCH(CU$4,'Data transformed'!$4:$4,0)-1)), (MIN(MAX(OFFSET('Data transformed'!$A$4,MATCH($A73,'Data transformed'!$A$5:$A$185,0),MATCH(CU$4,'Data transformed'!$4:$4,0)-1),$O73),$P73)-$O73)/$Q73*100,"NA"))</f>
        <v>71</v>
      </c>
      <c r="CV73" s="104" t="n">
        <f aca="true">IF($L73="","",IF(ISNUMBER(OFFSET('Data transformed'!$A$4,MATCH($A73,'Data transformed'!$A$5:$A$185,0),MATCH(CV$4,'Data transformed'!$4:$4,0)-1)), (MIN(MAX(OFFSET('Data transformed'!$A$4,MATCH($A73,'Data transformed'!$A$5:$A$185,0),MATCH(CV$4,'Data transformed'!$4:$4,0)-1),$O73),$P73)-$O73)/$Q73*100,"NA"))</f>
        <v>57</v>
      </c>
      <c r="CW73" s="104" t="n">
        <f aca="true">IF($L73="","",IF(ISNUMBER(OFFSET('Data transformed'!$A$4,MATCH($A73,'Data transformed'!$A$5:$A$185,0),MATCH(CW$4,'Data transformed'!$4:$4,0)-1)), (MIN(MAX(OFFSET('Data transformed'!$A$4,MATCH($A73,'Data transformed'!$A$5:$A$185,0),MATCH(CW$4,'Data transformed'!$4:$4,0)-1),$O73),$P73)-$O73)/$Q73*100,"NA"))</f>
        <v>57</v>
      </c>
    </row>
    <row r="74" s="103" customFormat="true" ht="15.5" hidden="false" customHeight="false" outlineLevel="0" collapsed="false">
      <c r="A74" s="107" t="n">
        <v>3000</v>
      </c>
      <c r="B74" s="107" t="n">
        <v>1</v>
      </c>
      <c r="C74" s="103" t="str">
        <f aca="true">IF(ISBLANK(OFFSET('outliers treatment'!$A$3,MATCH($A74,'outliers treatment'!$A$4:$A$154,0),MATCH(C$4,'outliers treatment'!$4:$4,0)-1)),"",OFFSET('outliers treatment'!$A$3,MATCH($A74,'outliers treatment'!$A$4:$A$154,0),MATCH(C$4,'outliers treatment'!$4:$4,0)-1))</f>
        <v/>
      </c>
      <c r="D74" s="103" t="str">
        <f aca="true">IF(ISBLANK(OFFSET('outliers treatment'!$A$3,MATCH($A74,'outliers treatment'!$A$4:$A$154,0),MATCH(D$4,'outliers treatment'!$4:$4,0)-1)),"",OFFSET('outliers treatment'!$A$3,MATCH($A74,'outliers treatment'!$A$4:$A$154,0),MATCH(D$4,'outliers treatment'!$4:$4,0)-1))</f>
        <v>Consumer Knowledge and Information</v>
      </c>
      <c r="E74" s="103" t="str">
        <f aca="true">IF(ISBLANK(OFFSET('outliers treatment'!$A$3,MATCH($A74,'outliers treatment'!$A$4:$A$154,0),MATCH(E$4,'outliers treatment'!$4:$4,0)-1)),"",OFFSET('outliers treatment'!$A$3,MATCH($A74,'outliers treatment'!$A$4:$A$154,0),MATCH(E$4,'outliers treatment'!$4:$4,0)-1))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03" t="str">
        <f aca="true">IF(ISBLANK(OFFSET('outliers treatment'!$A$3,MATCH($A74,'outliers treatment'!$A$4:$A$154,0),MATCH(F$4,'outliers treatment'!$4:$4,0)-1)),"",OFFSET('outliers treatment'!$A$3,MATCH($A74,'outliers treatment'!$A$4:$A$154,0),MATCH(F$4,'outliers treatment'!$4:$4,0)-1))</f>
        <v/>
      </c>
      <c r="G74" s="103" t="str">
        <f aca="true">IF(ISBLANK(OFFSET('outliers treatment'!$A$3,MATCH($A74,'outliers treatment'!$A$4:$A$154,0),MATCH(G$4,'outliers treatment'!$4:$4,0)-1)),"",OFFSET('outliers treatment'!$A$3,MATCH($A74,'outliers treatment'!$A$4:$A$154,0),MATCH(G$4,'outliers treatment'!$4:$4,0)-1))</f>
        <v/>
      </c>
      <c r="H74" s="103" t="str">
        <f aca="true">IF(ISBLANK(OFFSET('outliers treatment'!$A$3,MATCH($A74,'outliers treatment'!$A$4:$A$154,0),MATCH(H$4,'outliers treatment'!$4:$4,0)-1)),"",OFFSET('outliers treatment'!$A$3,MATCH($A74,'outliers treatment'!$A$4:$A$154,0),MATCH(H$4,'outliers treatment'!$4:$4,0)-1))</f>
        <v/>
      </c>
      <c r="I74" s="103" t="str">
        <f aca="true">IF(ISBLANK(OFFSET('outliers treatment'!$A$3,MATCH($A74,'outliers treatment'!$A$4:$A$154,0),MATCH(I$4,'outliers treatment'!$4:$4,0)-1)),"",OFFSET('outliers treatment'!$A$3,MATCH($A74,'outliers treatment'!$A$4:$A$154,0),MATCH(I$4,'outliers treatment'!$4:$4,0)-1))</f>
        <v/>
      </c>
      <c r="J74" s="104" t="n">
        <f aca="false">MIN(IF(ISNUMBER(V74:CW74),V74:CW74))</f>
        <v>0</v>
      </c>
      <c r="K74" s="103" t="n">
        <f aca="false" t="array" ref="K74:K74">MAX(IF(ISNUMBER(V74:CW74),V74:CW74))</f>
        <v>92.71875</v>
      </c>
      <c r="L74" s="103" t="e">
        <f aca="true">IF(ISBLANK(OFFSET('outliers treatment'!$A$3,MATCH($A74,'outliers treatment'!$A$4:$A$154,0),MATCH(L$4,'outliers treatment'!$4:$4,0)-1)),"",OFFSET('outliers treatment'!$A$3,MATCH($A74,'outliers treatment'!$A$4:$A$154,0),MATCH(L$4,'outliers treatment'!$4:$4,0)-1))</f>
        <v>#N/A</v>
      </c>
      <c r="M74" s="103" t="e">
        <f aca="true">IF(ISBLANK(OFFSET('outliers treatment'!$A$3,MATCH($A74,'outliers treatment'!$A$4:$A$154,0),MATCH(M$4,'outliers treatment'!$4:$4,0)-1)),"",OFFSET('outliers treatment'!$A$3,MATCH($A74,'outliers treatment'!$A$4:$A$154,0),MATCH(M$4,'outliers treatment'!$4:$4,0)-1))</f>
        <v>#N/A</v>
      </c>
      <c r="N74" s="103" t="str">
        <f aca="true">IF(ISBLANK(OFFSET('outliers treatment'!$A$3,MATCH($A74,'outliers treatment'!$A$4:$A$154,0),MATCH(N$4,'outliers treatment'!$4:$4,0)-1)),"",OFFSET('outliers treatment'!$A$3,MATCH($A74,'outliers treatment'!$A$4:$A$154,0),MATCH(N$4,'outliers treatment'!$4:$4,0)-1))</f>
        <v/>
      </c>
      <c r="O74" s="103" t="str">
        <f aca="true">IF(ISBLANK(OFFSET('outliers treatment'!$A$3,MATCH($A74,'outliers treatment'!$A$4:$A$154,0),MATCH(O$4,'outliers treatment'!$4:$4,0)-1)),"",OFFSET('outliers treatment'!$A$3,MATCH($A74,'outliers treatment'!$A$4:$A$154,0),MATCH(O$4,'outliers treatment'!$4:$4,0)-1))</f>
        <v/>
      </c>
      <c r="P74" s="103" t="str">
        <f aca="true">IF(ISBLANK(OFFSET('outliers treatment'!$A$3,MATCH($A74,'outliers treatment'!$A$4:$A$154,0),MATCH(P$4,'outliers treatment'!$4:$4,0)-1)),"",OFFSET('outliers treatment'!$A$3,MATCH($A74,'outliers treatment'!$A$4:$A$154,0),MATCH(P$4,'outliers treatment'!$4:$4,0)-1))</f>
        <v/>
      </c>
      <c r="Q74" s="103" t="str">
        <f aca="false">IFERROR(P74-O74,"")</f>
        <v/>
      </c>
      <c r="R74" s="105" t="n">
        <f aca="false" t="array" ref="R74:R74">IFERROR(SKEW(IF(ISNUMBER(V74:CW74),V74:CW74,"")),"")</f>
        <v>-0.828398104883984</v>
      </c>
      <c r="S74" s="103" t="n">
        <v>1</v>
      </c>
      <c r="T74" s="103" t="n">
        <v>1</v>
      </c>
      <c r="U74" s="106" t="str">
        <f aca="false" t="array" ref="U74:U74">IF(B74&lt;4,"",1-IFERROR(SUM(ISNUMBER(V74:CW74)*(1-$V$3:$CW$3))/COUNTIF($V$3:$CW$3,0),0))</f>
        <v/>
      </c>
      <c r="V74" s="104" t="n">
        <f aca="false" t="array" ref="V74:V74">SUM(IF($B75:$B95=2*ISNUMBER(V75:V95),$T75:$T95*V75:V95,0))/SUM(IF($B75:$B95=2*ISNUMBER(V75:V95),$T75:$T95,0))</f>
        <v>67.40625</v>
      </c>
      <c r="W74" s="104" t="n">
        <f aca="false" t="array" ref="W74:W74">SUM(IF($B75:$B95=2*ISNUMBER(W75:W95),$T75:$T95*W75:W95,0))/SUM(IF($B75:$B95=2*ISNUMBER(W75:W95),$T75:$T95,0))</f>
        <v>76.2729166666667</v>
      </c>
      <c r="X74" s="104" t="n">
        <f aca="false" t="array" ref="X74:X74">SUM(IF($B75:$B95=2*ISNUMBER(X75:X95),$T75:$T95*X75:X95,0))/SUM(IF($B75:$B95=2*ISNUMBER(X75:X95),$T75:$T95,0))</f>
        <v>81.3611111111111</v>
      </c>
      <c r="Y74" s="104" t="n">
        <f aca="false" t="array" ref="Y74:Y74">SUM(IF($B75:$B95=2*ISNUMBER(Y75:Y95),$T75:$T95*Y75:Y95,0))/SUM(IF($B75:$B95=2*ISNUMBER(Y75:Y95),$T75:$T95,0))</f>
        <v>71.34375</v>
      </c>
      <c r="Z74" s="104" t="n">
        <f aca="false" t="array" ref="Z74:Z74">SUM(IF($B75:$B95=2*ISNUMBER(Z75:Z95),$T75:$T95*Z75:Z95,0))/SUM(IF($B75:$B95=2*ISNUMBER(Z75:Z95),$T75:$T95,0))</f>
        <v>61.9166666666667</v>
      </c>
      <c r="AA74" s="104" t="n">
        <f aca="false" t="array" ref="AA74:AA74">SUM(IF($B75:$B95=2*ISNUMBER(AA75:AA95),$T75:$T95*AA75:AA95,0))/SUM(IF($B75:$B95=2*ISNUMBER(AA75:AA95),$T75:$T95,0))</f>
        <v>48.6805555555556</v>
      </c>
      <c r="AB74" s="104" t="n">
        <f aca="false" t="array" ref="AB74:AB74">SUM(IF($B75:$B95=2*ISNUMBER(AB75:AB95),$T75:$T95*AB75:AB95,0))/SUM(IF($B75:$B95=2*ISNUMBER(AB75:AB95),$T75:$T95,0))</f>
        <v>67.1458333333333</v>
      </c>
      <c r="AC74" s="104" t="n">
        <f aca="false" t="array" ref="AC74:AC74">SUM(IF($B75:$B95=2*ISNUMBER(AC75:AC95),$T75:$T95*AC75:AC95,0))/SUM(IF($B75:$B95=2*ISNUMBER(AC75:AC95),$T75:$T95,0))</f>
        <v>83.4791666666667</v>
      </c>
      <c r="AD74" s="104" t="n">
        <f aca="false" t="array" ref="AD74:AD74">SUM(IF($B75:$B95=2*ISNUMBER(AD75:AD95),$T75:$T95*AD75:AD95,0))/SUM(IF($B75:$B95=2*ISNUMBER(AD75:AD95),$T75:$T95,0))</f>
        <v>87.7916666666667</v>
      </c>
      <c r="AE74" s="104" t="n">
        <f aca="false" t="array" ref="AE74:AE74">SUM(IF($B75:$B95=2*ISNUMBER(AE75:AE95),$T75:$T95*AE75:AE95,0))/SUM(IF($B75:$B95=2*ISNUMBER(AE75:AE95),$T75:$T95,0))</f>
        <v>76.9375</v>
      </c>
      <c r="AF74" s="104" t="n">
        <f aca="false" t="array" ref="AF74:AF74">SUM(IF($B75:$B95=2*ISNUMBER(AF75:AF95),$T75:$T95*AF75:AF95,0))/SUM(IF($B75:$B95=2*ISNUMBER(AF75:AF95),$T75:$T95,0))</f>
        <v>85.8541666666667</v>
      </c>
      <c r="AG74" s="104" t="n">
        <f aca="false" t="array" ref="AG74:AG74">SUM(IF($B75:$B95=2*ISNUMBER(AG75:AG95),$T75:$T95*AG75:AG95,0))/SUM(IF($B75:$B95=2*ISNUMBER(AG75:AG95),$T75:$T95,0))</f>
        <v>11.8645833333333</v>
      </c>
      <c r="AH74" s="104" t="n">
        <f aca="false" t="array" ref="AH74:AH74">SUM(IF($B75:$B95=2*ISNUMBER(AH75:AH95),$T75:$T95*AH75:AH95,0))/SUM(IF($B75:$B95=2*ISNUMBER(AH75:AH95),$T75:$T95,0))</f>
        <v>45.53125</v>
      </c>
      <c r="AI74" s="104" t="n">
        <f aca="false" t="array" ref="AI74:AI74">SUM(IF($B75:$B95=2*ISNUMBER(AI75:AI95),$T75:$T95*AI75:AI95,0))/SUM(IF($B75:$B95=2*ISNUMBER(AI75:AI95),$T75:$T95,0))</f>
        <v>55.78125</v>
      </c>
      <c r="AJ74" s="104" t="n">
        <f aca="false" t="array" ref="AJ74:AJ74">SUM(IF($B75:$B95=2*ISNUMBER(AJ75:AJ95),$T75:$T95*AJ75:AJ95,0))/SUM(IF($B75:$B95=2*ISNUMBER(AJ75:AJ95),$T75:$T95,0))</f>
        <v>49.7395833333333</v>
      </c>
      <c r="AK74" s="104" t="n">
        <f aca="false" t="array" ref="AK74:AK74">SUM(IF($B75:$B95=2*ISNUMBER(AK75:AK95),$T75:$T95*AK75:AK95,0))/SUM(IF($B75:$B95=2*ISNUMBER(AK75:AK95),$T75:$T95,0))</f>
        <v>64.2916666666667</v>
      </c>
      <c r="AL74" s="104" t="n">
        <f aca="false" t="array" ref="AL74:AL74">SUM(IF($B75:$B95=2*ISNUMBER(AL75:AL95),$T75:$T95*AL75:AL95,0))/SUM(IF($B75:$B95=2*ISNUMBER(AL75:AL95),$T75:$T95,0))</f>
        <v>77.1979166666667</v>
      </c>
      <c r="AM74" s="104" t="n">
        <f aca="false" t="array" ref="AM74:AM74">SUM(IF($B75:$B95=2*ISNUMBER(AM75:AM95),$T75:$T95*AM75:AM95,0))/SUM(IF($B75:$B95=2*ISNUMBER(AM75:AM95),$T75:$T95,0))</f>
        <v>76.3854166666667</v>
      </c>
      <c r="AN74" s="104" t="n">
        <f aca="false" t="array" ref="AN74:AN74">SUM(IF($B75:$B95=2*ISNUMBER(AN75:AN95),$T75:$T95*AN75:AN95,0))/SUM(IF($B75:$B95=2*ISNUMBER(AN75:AN95),$T75:$T95,0))</f>
        <v>71.0208333333333</v>
      </c>
      <c r="AO74" s="104" t="n">
        <f aca="false" t="array" ref="AO74:AO74">SUM(IF($B75:$B95=2*ISNUMBER(AO75:AO95),$T75:$T95*AO75:AO95,0))/SUM(IF($B75:$B95=2*ISNUMBER(AO75:AO95),$T75:$T95,0))</f>
        <v>69.4479166666667</v>
      </c>
      <c r="AP74" s="104" t="n">
        <f aca="false" t="array" ref="AP74:AP74">SUM(IF($B75:$B95=2*ISNUMBER(AP75:AP95),$T75:$T95*AP75:AP95,0))/SUM(IF($B75:$B95=2*ISNUMBER(AP75:AP95),$T75:$T95,0))</f>
        <v>72.9375</v>
      </c>
      <c r="AQ74" s="104" t="n">
        <f aca="false" t="array" ref="AQ74:AQ74">SUM(IF($B75:$B95=2*ISNUMBER(AQ75:AQ95),$T75:$T95*AQ75:AQ95,0))/SUM(IF($B75:$B95=2*ISNUMBER(AQ75:AQ95),$T75:$T95,0))</f>
        <v>67.2083333333333</v>
      </c>
      <c r="AR74" s="104" t="n">
        <f aca="false" t="array" ref="AR74:AR74">SUM(IF($B75:$B95=2*ISNUMBER(AR75:AR95),$T75:$T95*AR75:AR95,0))/SUM(IF($B75:$B95=2*ISNUMBER(AR75:AR95),$T75:$T95,0))</f>
        <v>88.1770833333333</v>
      </c>
      <c r="AS74" s="104" t="n">
        <f aca="false" t="array" ref="AS74:AS74">SUM(IF($B75:$B95=2*ISNUMBER(AS75:AS95),$T75:$T95*AS75:AS95,0))/SUM(IF($B75:$B95=2*ISNUMBER(AS75:AS95),$T75:$T95,0))</f>
        <v>92.71875</v>
      </c>
      <c r="AT74" s="104" t="n">
        <f aca="false" t="array" ref="AT74:AT74">SUM(IF($B75:$B95=2*ISNUMBER(AT75:AT95),$T75:$T95*AT75:AT95,0))/SUM(IF($B75:$B95=2*ISNUMBER(AT75:AT95),$T75:$T95,0))</f>
        <v>79.8020833333333</v>
      </c>
      <c r="AU74" s="104" t="n">
        <f aca="false" t="array" ref="AU74:AU74">SUM(IF($B75:$B95=2*ISNUMBER(AU75:AU95),$T75:$T95*AU75:AU95,0))/SUM(IF($B75:$B95=2*ISNUMBER(AU75:AU95),$T75:$T95,0))</f>
        <v>70.25</v>
      </c>
      <c r="AV74" s="104" t="n">
        <f aca="false" t="array" ref="AV74:AV74">SUM(IF($B75:$B95=2*ISNUMBER(AV75:AV95),$T75:$T95*AV75:AV95,0))/SUM(IF($B75:$B95=2*ISNUMBER(AV75:AV95),$T75:$T95,0))</f>
        <v>80.5416666666667</v>
      </c>
      <c r="AW74" s="104" t="n">
        <f aca="false" t="array" ref="AW74:AW74">SUM(IF($B75:$B95=2*ISNUMBER(AW75:AW95),$T75:$T95*AW75:AW95,0))/SUM(IF($B75:$B95=2*ISNUMBER(AW75:AW95),$T75:$T95,0))</f>
        <v>16.3125</v>
      </c>
      <c r="AX74" s="104" t="n">
        <f aca="false" t="array" ref="AX74:AX74">SUM(IF($B75:$B95=2*ISNUMBER(AX75:AX95),$T75:$T95*AX75:AX95,0))/SUM(IF($B75:$B95=2*ISNUMBER(AX75:AX95),$T75:$T95,0))</f>
        <v>38.4479166666667</v>
      </c>
      <c r="AY74" s="104" t="n">
        <f aca="false" t="array" ref="AY74:AY74">SUM(IF($B75:$B95=2*ISNUMBER(AY75:AY95),$T75:$T95*AY75:AY95,0))/SUM(IF($B75:$B95=2*ISNUMBER(AY75:AY95),$T75:$T95,0))</f>
        <v>71.25</v>
      </c>
      <c r="AZ74" s="104" t="n">
        <f aca="false" t="array" ref="AZ74:AZ74">SUM(IF($B75:$B95=2*ISNUMBER(AZ75:AZ95),$T75:$T95*AZ75:AZ95,0))/SUM(IF($B75:$B95=2*ISNUMBER(AZ75:AZ95),$T75:$T95,0))</f>
        <v>32.8854166666667</v>
      </c>
      <c r="BA74" s="104" t="n">
        <f aca="false" t="array" ref="BA74:BA74">SUM(IF($B75:$B95=2*ISNUMBER(BA75:BA95),$T75:$T95*BA75:BA95,0))/SUM(IF($B75:$B95=2*ISNUMBER(BA75:BA95),$T75:$T95,0))</f>
        <v>73.3020833333333</v>
      </c>
      <c r="BB74" s="104" t="n">
        <f aca="false" t="array" ref="BB74:BB74">SUM(IF($B75:$B95=2*ISNUMBER(BB75:BB95),$T75:$T95*BB75:BB95,0))/SUM(IF($B75:$B95=2*ISNUMBER(BB75:BB95),$T75:$T95,0))</f>
        <v>70.3416666666667</v>
      </c>
      <c r="BC74" s="104" t="n">
        <f aca="false" t="array" ref="BC74:BC74">SUM(IF($B75:$B95=2*ISNUMBER(BC75:BC95),$T75:$T95*BC75:BC95,0))/SUM(IF($B75:$B95=2*ISNUMBER(BC75:BC95),$T75:$T95,0))</f>
        <v>68.8854166666667</v>
      </c>
      <c r="BD74" s="104" t="n">
        <f aca="false" t="array" ref="BD74:BD74">SUM(IF($B75:$B95=2*ISNUMBER(BD75:BD95),$T75:$T95*BD75:BD95,0))/SUM(IF($B75:$B95=2*ISNUMBER(BD75:BD95),$T75:$T95,0))</f>
        <v>82.9791666666667</v>
      </c>
      <c r="BE74" s="104" t="n">
        <f aca="false" t="array" ref="BE74:BE74">SUM(IF($B75:$B95=2*ISNUMBER(BE75:BE95),$T75:$T95*BE75:BE95,0))/SUM(IF($B75:$B95=2*ISNUMBER(BE75:BE95),$T75:$T95,0))</f>
        <v>79.2291666666667</v>
      </c>
      <c r="BF74" s="104" t="n">
        <f aca="false" t="array" ref="BF74:BF74">SUM(IF($B75:$B95=2*ISNUMBER(BF75:BF95),$T75:$T95*BF75:BF95,0))/SUM(IF($B75:$B95=2*ISNUMBER(BF75:BF95),$T75:$T95,0))</f>
        <v>79.6145833333333</v>
      </c>
      <c r="BG74" s="104" t="n">
        <f aca="false" t="array" ref="BG74:BG74">SUM(IF($B75:$B95=2*ISNUMBER(BG75:BG95),$T75:$T95*BG75:BG95,0))/SUM(IF($B75:$B95=2*ISNUMBER(BG75:BG95),$T75:$T95,0))</f>
        <v>74.71875</v>
      </c>
      <c r="BH74" s="104" t="n">
        <f aca="false" t="array" ref="BH74:BH74">SUM(IF($B75:$B95=2*ISNUMBER(BH75:BH95),$T75:$T95*BH75:BH95,0))/SUM(IF($B75:$B95=2*ISNUMBER(BH75:BH95),$T75:$T95,0))</f>
        <v>88.7291666666667</v>
      </c>
      <c r="BI74" s="104" t="n">
        <f aca="false" t="array" ref="BI74:BI74">SUM(IF($B75:$B95=2*ISNUMBER(BI75:BI95),$T75:$T95*BI75:BI95,0))/SUM(IF($B75:$B95=2*ISNUMBER(BI75:BI95),$T75:$T95,0))</f>
        <v>43</v>
      </c>
      <c r="BJ74" s="104" t="n">
        <f aca="false" t="array" ref="BJ74:BJ74">SUM(IF($B75:$B95=2*ISNUMBER(BJ75:BJ95),$T75:$T95*BJ75:BJ95,0))/SUM(IF($B75:$B95=2*ISNUMBER(BJ75:BJ95),$T75:$T95,0))</f>
        <v>59.3333333333333</v>
      </c>
      <c r="BK74" s="104" t="n">
        <f aca="false" t="array" ref="BK74:BK74">SUM(IF($B75:$B95=2*ISNUMBER(BK75:BK95),$T75:$T95*BK75:BK95,0))/SUM(IF($B75:$B95=2*ISNUMBER(BK75:BK95),$T75:$T95,0))</f>
        <v>31.1354166666667</v>
      </c>
      <c r="BL74" s="104" t="n">
        <f aca="false" t="array" ref="BL74:BL74">SUM(IF($B75:$B95=2*ISNUMBER(BL75:BL95),$T75:$T95*BL75:BL95,0))/SUM(IF($B75:$B95=2*ISNUMBER(BL75:BL95),$T75:$T95,0))</f>
        <v>78.9479166666667</v>
      </c>
      <c r="BM74" s="104" t="n">
        <f aca="false" t="array" ref="BM74:BM74">SUM(IF($B75:$B95=2*ISNUMBER(BM75:BM95),$T75:$T95*BM75:BM95,0))/SUM(IF($B75:$B95=2*ISNUMBER(BM75:BM95),$T75:$T95,0))</f>
        <v>52.2118055555556</v>
      </c>
      <c r="BN74" s="104" t="n">
        <f aca="false" t="array" ref="BN74:BN74">SUM(IF($B75:$B95=2*ISNUMBER(BN75:BN95),$T75:$T95*BN75:BN95,0))/SUM(IF($B75:$B95=2*ISNUMBER(BN75:BN95),$T75:$T95,0))</f>
        <v>50.03125</v>
      </c>
      <c r="BO74" s="104" t="n">
        <f aca="false" t="array" ref="BO74:BO74">SUM(IF($B75:$B95=2*ISNUMBER(BO75:BO95),$T75:$T95*BO75:BO95,0))/SUM(IF($B75:$B95=2*ISNUMBER(BO75:BO95),$T75:$T95,0))</f>
        <v>55.1354166666667</v>
      </c>
      <c r="BP74" s="104" t="n">
        <f aca="false" t="array" ref="BP74:BP74">SUM(IF($B75:$B95=2*ISNUMBER(BP75:BP95),$T75:$T95*BP75:BP95,0))/SUM(IF($B75:$B95=2*ISNUMBER(BP75:BP95),$T75:$T95,0))</f>
        <v>58.59375</v>
      </c>
      <c r="BQ74" s="104" t="n">
        <f aca="false" t="array" ref="BQ74:BQ74">SUM(IF($B75:$B95=2*ISNUMBER(BQ75:BQ95),$T75:$T95*BQ75:BQ95,0))/SUM(IF($B75:$B95=2*ISNUMBER(BQ75:BQ95),$T75:$T95,0))</f>
        <v>14.1041666666667</v>
      </c>
      <c r="BR74" s="104" t="n">
        <f aca="false" t="array" ref="BR74:BR74">SUM(IF($B75:$B95=2*ISNUMBER(BR75:BR95),$T75:$T95*BR75:BR95,0))/SUM(IF($B75:$B95=2*ISNUMBER(BR75:BR95),$T75:$T95,0))</f>
        <v>40.9270833333333</v>
      </c>
      <c r="BS74" s="104" t="n">
        <f aca="false" t="array" ref="BS74:BS74">SUM(IF($B75:$B95=2*ISNUMBER(BS75:BS95),$T75:$T95*BS75:BS95,0))/SUM(IF($B75:$B95=2*ISNUMBER(BS75:BS95),$T75:$T95,0))</f>
        <v>78.4479166666667</v>
      </c>
      <c r="BT74" s="104" t="n">
        <f aca="false" t="array" ref="BT74:BT74">SUM(IF($B75:$B95=2*ISNUMBER(BT75:BT95),$T75:$T95*BT75:BT95,0))/SUM(IF($B75:$B95=2*ISNUMBER(BT75:BT95),$T75:$T95,0))</f>
        <v>81.8125</v>
      </c>
      <c r="BU74" s="104" t="n">
        <f aca="false" t="array" ref="BU74:BU74">SUM(IF($B75:$B95=2*ISNUMBER(BU75:BU95),$T75:$T95*BU75:BU95,0))/SUM(IF($B75:$B95=2*ISNUMBER(BU75:BU95),$T75:$T95,0))</f>
        <v>85.3229166666667</v>
      </c>
      <c r="BV74" s="104" t="n">
        <f aca="false" t="array" ref="BV74:BV74">SUM(IF($B75:$B95=2*ISNUMBER(BV75:BV95),$T75:$T95*BV75:BV95,0))/SUM(IF($B75:$B95=2*ISNUMBER(BV75:BV95),$T75:$T95,0))</f>
        <v>74.8020833333333</v>
      </c>
      <c r="BW74" s="104" t="n">
        <f aca="false" t="array" ref="BW74:BW74">SUM(IF($B75:$B95=2*ISNUMBER(BW75:BW95),$T75:$T95*BW75:BW95,0))/SUM(IF($B75:$B95=2*ISNUMBER(BW75:BW95),$T75:$T95,0))</f>
        <v>49.125</v>
      </c>
      <c r="BX74" s="104" t="n">
        <f aca="false" t="array" ref="BX74:BX74">SUM(IF($B75:$B95=2*ISNUMBER(BX75:BX95),$T75:$T95*BX75:BX95,0))/SUM(IF($B75:$B95=2*ISNUMBER(BX75:BX95),$T75:$T95,0))</f>
        <v>43.6145833333333</v>
      </c>
      <c r="BY74" s="104" t="n">
        <f aca="false" t="array" ref="BY74:BY74">SUM(IF($B75:$B95=2*ISNUMBER(BY75:BY95),$T75:$T95*BY75:BY95,0))/SUM(IF($B75:$B95=2*ISNUMBER(BY75:BY95),$T75:$T95,0))</f>
        <v>74.1458333333333</v>
      </c>
      <c r="BZ74" s="104" t="n">
        <f aca="false" t="array" ref="BZ74:BZ74">SUM(IF($B75:$B95=2*ISNUMBER(BZ75:BZ95),$T75:$T95*BZ75:BZ95,0))/SUM(IF($B75:$B95=2*ISNUMBER(BZ75:BZ95),$T75:$T95,0))</f>
        <v>60.53125</v>
      </c>
      <c r="CA74" s="104" t="n">
        <f aca="false" t="array" ref="CA74:CA74">SUM(IF($B75:$B95=2*ISNUMBER(CA75:CA95),$T75:$T95*CA75:CA95,0))/SUM(IF($B75:$B95=2*ISNUMBER(CA75:CA95),$T75:$T95,0))</f>
        <v>17.5625</v>
      </c>
      <c r="CB74" s="104" t="n">
        <f aca="false" t="array" ref="CB74:CB74">SUM(IF($B75:$B95=2*ISNUMBER(CB75:CB95),$T75:$T95*CB75:CB95,0))/SUM(IF($B75:$B95=2*ISNUMBER(CB75:CB95),$T75:$T95,0))</f>
        <v>81.8333333333333</v>
      </c>
      <c r="CC74" s="104" t="n">
        <f aca="false" t="array" ref="CC74:CC74">SUM(IF($B75:$B95=2*ISNUMBER(CC75:CC95),$T75:$T95*CC75:CC95,0))/SUM(IF($B75:$B95=2*ISNUMBER(CC75:CC95),$T75:$T95,0))</f>
        <v>75.5625</v>
      </c>
      <c r="CD74" s="104" t="n">
        <f aca="false" t="array" ref="CD74:CD74">SUM(IF($B75:$B95=2*ISNUMBER(CD75:CD95),$T75:$T95*CD75:CD95,0))/SUM(IF($B75:$B95=2*ISNUMBER(CD75:CD95),$T75:$T95,0))</f>
        <v>41.4895833333333</v>
      </c>
      <c r="CE74" s="104" t="n">
        <f aca="false" t="array" ref="CE74:CE74">SUM(IF($B75:$B95=2*ISNUMBER(CE75:CE95),$T75:$T95*CE75:CE95,0))/SUM(IF($B75:$B95=2*ISNUMBER(CE75:CE95),$T75:$T95,0))</f>
        <v>68.125</v>
      </c>
      <c r="CF74" s="104" t="n">
        <f aca="false" t="array" ref="CF74:CF74">SUM(IF($B75:$B95=2*ISNUMBER(CF75:CF95),$T75:$T95*CF75:CF95,0))/SUM(IF($B75:$B95=2*ISNUMBER(CF75:CF95),$T75:$T95,0))</f>
        <v>65.5</v>
      </c>
      <c r="CG74" s="104" t="n">
        <f aca="false" t="array" ref="CG74:CG74">SUM(IF($B75:$B95=2*ISNUMBER(CG75:CG95),$T75:$T95*CG75:CG95,0))/SUM(IF($B75:$B95=2*ISNUMBER(CG75:CG95),$T75:$T95,0))</f>
        <v>9.375</v>
      </c>
      <c r="CH74" s="104" t="n">
        <f aca="false" t="array" ref="CH74:CH74">SUM(IF($B75:$B95=2*ISNUMBER(CH75:CH95),$T75:$T95*CH75:CH95,0))/SUM(IF($B75:$B95=2*ISNUMBER(CH75:CH95),$T75:$T95,0))</f>
        <v>40.6458333333333</v>
      </c>
      <c r="CI74" s="104" t="n">
        <f aca="false" t="array" ref="CI74:CI74">SUM(IF($B75:$B95=2*ISNUMBER(CI75:CI95),$T75:$T95*CI75:CI95,0))/SUM(IF($B75:$B95=2*ISNUMBER(CI75:CI95),$T75:$T95,0))</f>
        <v>78.6666666666667</v>
      </c>
      <c r="CJ74" s="104" t="n">
        <f aca="false" t="array" ref="CJ74:CJ74">SUM(IF($B75:$B95=2*ISNUMBER(CJ75:CJ95),$T75:$T95*CJ75:CJ95,0))/SUM(IF($B75:$B95=2*ISNUMBER(CJ75:CJ95),$T75:$T95,0))</f>
        <v>38.71875</v>
      </c>
      <c r="CK74" s="104" t="n">
        <f aca="false" t="array" ref="CK74:CK74">SUM(IF($B75:$B95=2*ISNUMBER(CK75:CK95),$T75:$T95*CK75:CK95,0))/SUM(IF($B75:$B95=2*ISNUMBER(CK75:CK95),$T75:$T95,0))</f>
        <v>25.9201388888889</v>
      </c>
      <c r="CL74" s="104" t="n">
        <f aca="false" t="array" ref="CL74:CL74">SUM(IF($B75:$B95=2*ISNUMBER(CL75:CL95),$T75:$T95*CL75:CL95,0))/SUM(IF($B75:$B95=2*ISNUMBER(CL75:CL95),$T75:$T95,0))</f>
        <v>71.6979166666667</v>
      </c>
      <c r="CM74" s="104" t="n">
        <f aca="false" t="array" ref="CM74:CM74">SUM(IF($B75:$B95=2*ISNUMBER(CM75:CM95),$T75:$T95*CM75:CM95,0))/SUM(IF($B75:$B95=2*ISNUMBER(CM75:CM95),$T75:$T95,0))</f>
        <v>86.8125</v>
      </c>
      <c r="CN74" s="104" t="n">
        <f aca="false" t="array" ref="CN74:CN74">SUM(IF($B75:$B95=2*ISNUMBER(CN75:CN95),$T75:$T95*CN75:CN95,0))/SUM(IF($B75:$B95=2*ISNUMBER(CN75:CN95),$T75:$T95,0))</f>
        <v>43.4270833333333</v>
      </c>
      <c r="CO74" s="104" t="n">
        <f aca="false" t="array" ref="CO74:CO74">SUM(IF($B75:$B95=2*ISNUMBER(CO75:CO95),$T75:$T95*CO75:CO95,0))/SUM(IF($B75:$B95=2*ISNUMBER(CO75:CO95),$T75:$T95,0))</f>
        <v>63.6875</v>
      </c>
      <c r="CP74" s="104" t="n">
        <f aca="false" t="array" ref="CP74:CP74">SUM(IF($B75:$B95=2*ISNUMBER(CP75:CP95),$T75:$T95*CP75:CP95,0))/SUM(IF($B75:$B95=2*ISNUMBER(CP75:CP95),$T75:$T95,0))</f>
        <v>59.8541666666667</v>
      </c>
      <c r="CQ74" s="104" t="n">
        <f aca="false" t="array" ref="CQ74:CQ74">SUM(IF($B75:$B95=2*ISNUMBER(CQ75:CQ95),$T75:$T95*CQ75:CQ95,0))/SUM(IF($B75:$B95=2*ISNUMBER(CQ75:CQ95),$T75:$T95,0))</f>
        <v>45.3958333333333</v>
      </c>
      <c r="CR74" s="104" t="n">
        <f aca="false" t="array" ref="CR74:CR74">SUM(IF($B75:$B95=2*ISNUMBER(CR75:CR95),$T75:$T95*CR75:CR95,0))/SUM(IF($B75:$B95=2*ISNUMBER(CR75:CR95),$T75:$T95,0))</f>
        <v>53.1458333333333</v>
      </c>
      <c r="CS74" s="104" t="n">
        <f aca="false" t="array" ref="CS74:CS74">SUM(IF($B75:$B95=2*ISNUMBER(CS75:CS95),$T75:$T95*CS75:CS95,0))/SUM(IF($B75:$B95=2*ISNUMBER(CS75:CS95),$T75:$T95,0))</f>
        <v>77.6770833333333</v>
      </c>
      <c r="CT74" s="104" t="n">
        <f aca="false" t="array" ref="CT74:CT74">SUM(IF($B75:$B95=2*ISNUMBER(CT75:CT95),$T75:$T95*CT75:CT95,0))/SUM(IF($B75:$B95=2*ISNUMBER(CT75:CT95),$T75:$T95,0))</f>
        <v>71.25</v>
      </c>
      <c r="CU74" s="104" t="n">
        <f aca="false" t="array" ref="CU74:CU74">SUM(IF($B75:$B95=2*ISNUMBER(CU75:CU95),$T75:$T95*CU75:CU95,0))/SUM(IF($B75:$B95=2*ISNUMBER(CU75:CU95),$T75:$T95,0))</f>
        <v>26.8541666666667</v>
      </c>
      <c r="CV74" s="104" t="n">
        <f aca="false" t="array" ref="CV74:CV74">SUM(IF($B75:$B95=2*ISNUMBER(CV75:CV95),$T75:$T95*CV75:CV95,0))/SUM(IF($B75:$B95=2*ISNUMBER(CV75:CV95),$T75:$T95,0))</f>
        <v>29.25</v>
      </c>
      <c r="CW74" s="104" t="n">
        <f aca="false" t="array" ref="CW74:CW74">SUM(IF($B75:$B95=2*ISNUMBER(CW75:CW95),$T75:$T95*CW75:CW95,0))/SUM(IF($B75:$B95=2*ISNUMBER(CW75:CW95),$T75:$T95,0))</f>
        <v>73.4270833333333</v>
      </c>
    </row>
    <row r="75" s="103" customFormat="true" ht="15.5" hidden="false" customHeight="false" outlineLevel="0" collapsed="false">
      <c r="A75" s="107" t="n">
        <v>3100</v>
      </c>
      <c r="B75" s="107" t="n">
        <v>2</v>
      </c>
      <c r="C75" s="103" t="str">
        <f aca="true">IF(ISBLANK(OFFSET('outliers treatment'!$A$3,MATCH($A75,'outliers treatment'!$A$4:$A$154,0),MATCH(C$4,'outliers treatment'!$4:$4,0)-1)),"",OFFSET('outliers treatment'!$A$3,MATCH($A75,'outliers treatment'!$A$4:$A$154,0),MATCH(C$4,'outliers treatment'!$4:$4,0)-1))</f>
        <v/>
      </c>
      <c r="D75" s="103" t="str">
        <f aca="true">IF(ISBLANK(OFFSET('outliers treatment'!$A$3,MATCH($A75,'outliers treatment'!$A$4:$A$154,0),MATCH(D$4,'outliers treatment'!$4:$4,0)-1)),"",OFFSET('outliers treatment'!$A$3,MATCH($A75,'outliers treatment'!$A$4:$A$154,0),MATCH(D$4,'outliers treatment'!$4:$4,0)-1))</f>
        <v>Consumer education &amp; skills</v>
      </c>
      <c r="E75" s="103" t="str">
        <f aca="true">IF(ISBLANK(OFFSET('outliers treatment'!$A$3,MATCH($A75,'outliers treatment'!$A$4:$A$154,0),MATCH(E$4,'outliers treatment'!$4:$4,0)-1)),"",OFFSET('outliers treatment'!$A$3,MATCH($A75,'outliers treatment'!$A$4:$A$154,0),MATCH(E$4,'outliers treatment'!$4:$4,0)-1))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03" t="str">
        <f aca="true">IF(ISBLANK(OFFSET('outliers treatment'!$A$3,MATCH($A75,'outliers treatment'!$A$4:$A$154,0),MATCH(F$4,'outliers treatment'!$4:$4,0)-1)),"",OFFSET('outliers treatment'!$A$3,MATCH($A75,'outliers treatment'!$A$4:$A$154,0),MATCH(F$4,'outliers treatment'!$4:$4,0)-1))</f>
        <v/>
      </c>
      <c r="G75" s="103" t="str">
        <f aca="true">IF(ISBLANK(OFFSET('outliers treatment'!$A$3,MATCH($A75,'outliers treatment'!$A$4:$A$154,0),MATCH(G$4,'outliers treatment'!$4:$4,0)-1)),"",OFFSET('outliers treatment'!$A$3,MATCH($A75,'outliers treatment'!$A$4:$A$154,0),MATCH(G$4,'outliers treatment'!$4:$4,0)-1))</f>
        <v/>
      </c>
      <c r="H75" s="103" t="str">
        <f aca="true">IF(ISBLANK(OFFSET('outliers treatment'!$A$3,MATCH($A75,'outliers treatment'!$A$4:$A$154,0),MATCH(H$4,'outliers treatment'!$4:$4,0)-1)),"",OFFSET('outliers treatment'!$A$3,MATCH($A75,'outliers treatment'!$A$4:$A$154,0),MATCH(H$4,'outliers treatment'!$4:$4,0)-1))</f>
        <v/>
      </c>
      <c r="I75" s="103" t="str">
        <f aca="true">IF(ISBLANK(OFFSET('outliers treatment'!$A$3,MATCH($A75,'outliers treatment'!$A$4:$A$154,0),MATCH(I$4,'outliers treatment'!$4:$4,0)-1)),"",OFFSET('outliers treatment'!$A$3,MATCH($A75,'outliers treatment'!$A$4:$A$154,0),MATCH(I$4,'outliers treatment'!$4:$4,0)-1))</f>
        <v/>
      </c>
      <c r="J75" s="104" t="n">
        <f aca="false" t="array" ref="J75:J75">MIN(IF(ISNUMBER(V75:CW75),V75:CW75))</f>
        <v>0</v>
      </c>
      <c r="K75" s="103" t="n">
        <f aca="false" t="array" ref="K75:K75">MAX(IF(ISNUMBER(V75:CW75),V75:CW75))</f>
        <v>100</v>
      </c>
      <c r="L75" s="103" t="e">
        <f aca="true">IF(ISBLANK(OFFSET('outliers treatment'!$A$3,MATCH($A75,'outliers treatment'!$A$4:$A$154,0),MATCH(L$4,'outliers treatment'!$4:$4,0)-1)),"",OFFSET('outliers treatment'!$A$3,MATCH($A75,'outliers treatment'!$A$4:$A$154,0),MATCH(L$4,'outliers treatment'!$4:$4,0)-1))</f>
        <v>#N/A</v>
      </c>
      <c r="M75" s="103" t="e">
        <f aca="true">IF(ISBLANK(OFFSET('outliers treatment'!$A$3,MATCH($A75,'outliers treatment'!$A$4:$A$154,0),MATCH(M$4,'outliers treatment'!$4:$4,0)-1)),"",OFFSET('outliers treatment'!$A$3,MATCH($A75,'outliers treatment'!$A$4:$A$154,0),MATCH(M$4,'outliers treatment'!$4:$4,0)-1))</f>
        <v>#N/A</v>
      </c>
      <c r="N75" s="103" t="str">
        <f aca="true">IF(ISBLANK(OFFSET('outliers treatment'!$A$3,MATCH($A75,'outliers treatment'!$A$4:$A$154,0),MATCH(N$4,'outliers treatment'!$4:$4,0)-1)),"",OFFSET('outliers treatment'!$A$3,MATCH($A75,'outliers treatment'!$A$4:$A$154,0),MATCH(N$4,'outliers treatment'!$4:$4,0)-1))</f>
        <v/>
      </c>
      <c r="O75" s="103" t="str">
        <f aca="true">IF(ISBLANK(OFFSET('outliers treatment'!$A$3,MATCH($A75,'outliers treatment'!$A$4:$A$154,0),MATCH(O$4,'outliers treatment'!$4:$4,0)-1)),"",OFFSET('outliers treatment'!$A$3,MATCH($A75,'outliers treatment'!$A$4:$A$154,0),MATCH(O$4,'outliers treatment'!$4:$4,0)-1))</f>
        <v/>
      </c>
      <c r="P75" s="103" t="str">
        <f aca="true">IF(ISBLANK(OFFSET('outliers treatment'!$A$3,MATCH($A75,'outliers treatment'!$A$4:$A$154,0),MATCH(P$4,'outliers treatment'!$4:$4,0)-1)),"",OFFSET('outliers treatment'!$A$3,MATCH($A75,'outliers treatment'!$A$4:$A$154,0),MATCH(P$4,'outliers treatment'!$4:$4,0)-1))</f>
        <v/>
      </c>
      <c r="Q75" s="103" t="str">
        <f aca="false">IFERROR(P75-O75,"")</f>
        <v/>
      </c>
      <c r="R75" s="105" t="n">
        <f aca="false" t="array" ref="R75:R75">IFERROR(SKEW(IF(ISNUMBER(V75:CW75),V75:CW75,"")),"")</f>
        <v>-0.580409431666865</v>
      </c>
      <c r="S75" s="103" t="n">
        <v>1</v>
      </c>
      <c r="T75" s="103" t="n">
        <v>1</v>
      </c>
      <c r="U75" s="106" t="str">
        <f aca="false" t="array" ref="U75:U75">IF(B75&lt;4,"",1-IFERROR(SUM(ISNUMBER(V75:CW75)*(1-$V$3:$CW$3))/COUNTIF($V$3:$CW$3,0),0))</f>
        <v/>
      </c>
      <c r="V75" s="104" t="n">
        <f aca="false" t="array" ref="V75:V75">SUM(IF($B76:$B83=3*ISNUMBER(V76:V83),$T76:$T83*V76:V83,0))/SUM(IF($B76:$B83=3*ISNUMBER(V76:V83),$T76:$T83,0))</f>
        <v>57.7083333333333</v>
      </c>
      <c r="W75" s="104" t="n">
        <f aca="false" t="array" ref="W75:W75">SUM(IF($B76:$B83=3*ISNUMBER(W76:W83),$T76:$T83*W76:W83,0))/SUM(IF($B76:$B83=3*ISNUMBER(W76:W83),$T76:$T83,0))</f>
        <v>71.875</v>
      </c>
      <c r="X75" s="104" t="n">
        <f aca="false" t="array" ref="X75:X75">SUM(IF($B76:$B83=3*ISNUMBER(X76:X83),$T76:$T83*X76:X83,0))/SUM(IF($B76:$B83=3*ISNUMBER(X76:X83),$T76:$T83,0))</f>
        <v>67.7222222222222</v>
      </c>
      <c r="Y75" s="104" t="n">
        <f aca="false" t="array" ref="Y75:Y75">SUM(IF($B76:$B83=3*ISNUMBER(Y76:Y83),$T76:$T83*Y76:Y83,0))/SUM(IF($B76:$B83=3*ISNUMBER(Y76:Y83),$T76:$T83,0))</f>
        <v>67.875</v>
      </c>
      <c r="Z75" s="104" t="n">
        <f aca="false" t="array" ref="Z75:Z75">SUM(IF($B76:$B83=3*ISNUMBER(Z76:Z83),$T76:$T83*Z76:Z83,0))/SUM(IF($B76:$B83=3*ISNUMBER(Z76:Z83),$T76:$T83,0))</f>
        <v>34.4583333333333</v>
      </c>
      <c r="AA75" s="104" t="n">
        <f aca="false" t="array" ref="AA75:AA75">SUM(IF($B76:$B83=3*ISNUMBER(AA76:AA83),$T76:$T83*AA76:AA83,0))/SUM(IF($B76:$B83=3*ISNUMBER(AA76:AA83),$T76:$T83,0))</f>
        <v>33.6111111111111</v>
      </c>
      <c r="AB75" s="104" t="n">
        <f aca="false" t="array" ref="AB75:AB75">SUM(IF($B76:$B83=3*ISNUMBER(AB76:AB83),$T76:$T83*AB76:AB83,0))/SUM(IF($B76:$B83=3*ISNUMBER(AB76:AB83),$T76:$T83,0))</f>
        <v>56.7916666666667</v>
      </c>
      <c r="AC75" s="104" t="n">
        <f aca="false" t="array" ref="AC75:AC75">SUM(IF($B76:$B83=3*ISNUMBER(AC76:AC83),$T76:$T83*AC76:AC83,0))/SUM(IF($B76:$B83=3*ISNUMBER(AC76:AC83),$T76:$T83,0))</f>
        <v>81.9583333333333</v>
      </c>
      <c r="AD75" s="104" t="n">
        <f aca="false" t="array" ref="AD75:AD75">SUM(IF($B76:$B83=3*ISNUMBER(AD76:AD83),$T76:$T83*AD76:AD83,0))/SUM(IF($B76:$B83=3*ISNUMBER(AD76:AD83),$T76:$T83,0))</f>
        <v>80.5833333333333</v>
      </c>
      <c r="AE75" s="104" t="n">
        <f aca="false" t="array" ref="AE75:AE75">SUM(IF($B76:$B83=3*ISNUMBER(AE76:AE83),$T76:$T83*AE76:AE83,0))/SUM(IF($B76:$B83=3*ISNUMBER(AE76:AE83),$T76:$T83,0))</f>
        <v>72.25</v>
      </c>
      <c r="AF75" s="104" t="n">
        <f aca="false" t="array" ref="AF75:AF75">SUM(IF($B76:$B83=3*ISNUMBER(AF76:AF83),$T76:$T83*AF76:AF83,0))/SUM(IF($B76:$B83=3*ISNUMBER(AF76:AF83),$T76:$T83,0))</f>
        <v>76.7083333333333</v>
      </c>
      <c r="AG75" s="104" t="n">
        <f aca="false" t="array" ref="AG75:AG75">SUM(IF($B76:$B83=3*ISNUMBER(AG76:AG83),$T76:$T83*AG76:AG83,0))/SUM(IF($B76:$B83=3*ISNUMBER(AG76:AG83),$T76:$T83,0))</f>
        <v>0</v>
      </c>
      <c r="AH75" s="104" t="n">
        <f aca="false" t="array" ref="AH75:AH75">SUM(IF($B76:$B83=3*ISNUMBER(AH76:AH83),$T76:$T83*AH76:AH83,0))/SUM(IF($B76:$B83=3*ISNUMBER(AH76:AH83),$T76:$T83,0))</f>
        <v>48.5416666666667</v>
      </c>
      <c r="AI75" s="104" t="n">
        <f aca="false" t="array" ref="AI75:AI75">SUM(IF($B76:$B83=3*ISNUMBER(AI76:AI83),$T76:$T83*AI76:AI83,0))/SUM(IF($B76:$B83=3*ISNUMBER(AI76:AI83),$T76:$T83,0))</f>
        <v>56.6666666666667</v>
      </c>
      <c r="AJ75" s="104" t="n">
        <f aca="false" t="array" ref="AJ75:AJ75">SUM(IF($B76:$B83=3*ISNUMBER(AJ76:AJ83),$T76:$T83*AJ76:AJ83,0))/SUM(IF($B76:$B83=3*ISNUMBER(AJ76:AJ83),$T76:$T83,0))</f>
        <v>43.2083333333333</v>
      </c>
      <c r="AK75" s="104" t="n">
        <f aca="false" t="array" ref="AK75:AK75">SUM(IF($B76:$B83=3*ISNUMBER(AK76:AK83),$T76:$T83*AK76:AK83,0))/SUM(IF($B76:$B83=3*ISNUMBER(AK76:AK83),$T76:$T83,0))</f>
        <v>71.0833333333333</v>
      </c>
      <c r="AL75" s="104" t="n">
        <f aca="false" t="array" ref="AL75:AL75">SUM(IF($B76:$B83=3*ISNUMBER(AL76:AL83),$T76:$T83*AL76:AL83,0))/SUM(IF($B76:$B83=3*ISNUMBER(AL76:AL83),$T76:$T83,0))</f>
        <v>78.7083333333333</v>
      </c>
      <c r="AM75" s="104" t="n">
        <f aca="false" t="array" ref="AM75:AM75">SUM(IF($B76:$B83=3*ISNUMBER(AM76:AM83),$T76:$T83*AM76:AM83,0))/SUM(IF($B76:$B83=3*ISNUMBER(AM76:AM83),$T76:$T83,0))</f>
        <v>71.9583333333333</v>
      </c>
      <c r="AN75" s="104" t="n">
        <f aca="false" t="array" ref="AN75:AN75">SUM(IF($B76:$B83=3*ISNUMBER(AN76:AN83),$T76:$T83*AN76:AN83,0))/SUM(IF($B76:$B83=3*ISNUMBER(AN76:AN83),$T76:$T83,0))</f>
        <v>60.7916666666667</v>
      </c>
      <c r="AO75" s="104" t="n">
        <f aca="false" t="array" ref="AO75:AO75">SUM(IF($B76:$B83=3*ISNUMBER(AO76:AO83),$T76:$T83*AO76:AO83,0))/SUM(IF($B76:$B83=3*ISNUMBER(AO76:AO83),$T76:$T83,0))</f>
        <v>65.75</v>
      </c>
      <c r="AP75" s="104" t="n">
        <f aca="false" t="array" ref="AP75:AP75">SUM(IF($B76:$B83=3*ISNUMBER(AP76:AP83),$T76:$T83*AP76:AP83,0))/SUM(IF($B76:$B83=3*ISNUMBER(AP76:AP83),$T76:$T83,0))</f>
        <v>59.25</v>
      </c>
      <c r="AQ75" s="104" t="n">
        <f aca="false" t="array" ref="AQ75:AQ75">SUM(IF($B76:$B83=3*ISNUMBER(AQ76:AQ83),$T76:$T83*AQ76:AQ83,0))/SUM(IF($B76:$B83=3*ISNUMBER(AQ76:AQ83),$T76:$T83,0))</f>
        <v>52.4166666666667</v>
      </c>
      <c r="AR75" s="104" t="n">
        <f aca="false" t="array" ref="AR75:AR75">SUM(IF($B76:$B83=3*ISNUMBER(AR76:AR83),$T76:$T83*AR76:AR83,0))/SUM(IF($B76:$B83=3*ISNUMBER(AR76:AR83),$T76:$T83,0))</f>
        <v>82.4166666666667</v>
      </c>
      <c r="AS75" s="104" t="n">
        <f aca="false" t="array" ref="AS75:AS75">SUM(IF($B76:$B83=3*ISNUMBER(AS76:AS83),$T76:$T83*AS76:AS83,0))/SUM(IF($B76:$B83=3*ISNUMBER(AS76:AS83),$T76:$T83,0))</f>
        <v>100</v>
      </c>
      <c r="AT75" s="104" t="n">
        <f aca="false" t="array" ref="AT75:AT75">SUM(IF($B76:$B83=3*ISNUMBER(AT76:AT83),$T76:$T83*AT76:AT83,0))/SUM(IF($B76:$B83=3*ISNUMBER(AT76:AT83),$T76:$T83,0))</f>
        <v>67.5</v>
      </c>
      <c r="AU75" s="104" t="n">
        <f aca="false" t="array" ref="AU75:AU75">SUM(IF($B76:$B83=3*ISNUMBER(AU76:AU83),$T76:$T83*AU76:AU83,0))/SUM(IF($B76:$B83=3*ISNUMBER(AU76:AU83),$T76:$T83,0))</f>
        <v>62.1666666666667</v>
      </c>
      <c r="AV75" s="104" t="n">
        <f aca="false" t="array" ref="AV75:AV75">SUM(IF($B76:$B83=3*ISNUMBER(AV76:AV83),$T76:$T83*AV76:AV83,0))/SUM(IF($B76:$B83=3*ISNUMBER(AV76:AV83),$T76:$T83,0))</f>
        <v>71.0833333333333</v>
      </c>
      <c r="AW75" s="104" t="n">
        <f aca="false" t="array" ref="AW75:AW75">SUM(IF($B76:$B83=3*ISNUMBER(AW76:AW83),$T76:$T83*AW76:AW83,0))/SUM(IF($B76:$B83=3*ISNUMBER(AW76:AW83),$T76:$T83,0))</f>
        <v>17.0416666666667</v>
      </c>
      <c r="AX75" s="104" t="n">
        <f aca="false" t="array" ref="AX75:AX75">SUM(IF($B76:$B83=3*ISNUMBER(AX76:AX83),$T76:$T83*AX76:AX83,0))/SUM(IF($B76:$B83=3*ISNUMBER(AX76:AX83),$T76:$T83,0))</f>
        <v>22.7083333333333</v>
      </c>
      <c r="AY75" s="104" t="n">
        <f aca="false" t="array" ref="AY75:AY75">SUM(IF($B76:$B83=3*ISNUMBER(AY76:AY83),$T76:$T83*AY76:AY83,0))/SUM(IF($B76:$B83=3*ISNUMBER(AY76:AY83),$T76:$T83,0))</f>
        <v>72.5</v>
      </c>
      <c r="AZ75" s="104" t="n">
        <f aca="false" t="array" ref="AZ75:AZ75">SUM(IF($B76:$B83=3*ISNUMBER(AZ76:AZ83),$T76:$T83*AZ76:AZ83,0))/SUM(IF($B76:$B83=3*ISNUMBER(AZ76:AZ83),$T76:$T83,0))</f>
        <v>24.9583333333333</v>
      </c>
      <c r="BA75" s="104" t="n">
        <f aca="false" t="array" ref="BA75:BA75">SUM(IF($B76:$B83=3*ISNUMBER(BA76:BA83),$T76:$T83*BA76:BA83,0))/SUM(IF($B76:$B83=3*ISNUMBER(BA76:BA83),$T76:$T83,0))</f>
        <v>67</v>
      </c>
      <c r="BB75" s="104" t="n">
        <f aca="false" t="array" ref="BB75:BB75">SUM(IF($B76:$B83=3*ISNUMBER(BB76:BB83),$T76:$T83*BB76:BB83,0))/SUM(IF($B76:$B83=3*ISNUMBER(BB76:BB83),$T76:$T83,0))</f>
        <v>62.25</v>
      </c>
      <c r="BC75" s="104" t="n">
        <f aca="false" t="array" ref="BC75:BC75">SUM(IF($B76:$B83=3*ISNUMBER(BC76:BC83),$T76:$T83*BC76:BC83,0))/SUM(IF($B76:$B83=3*ISNUMBER(BC76:BC83),$T76:$T83,0))</f>
        <v>69.7083333333333</v>
      </c>
      <c r="BD75" s="104" t="n">
        <f aca="false" t="array" ref="BD75:BD75">SUM(IF($B76:$B83=3*ISNUMBER(BD76:BD83),$T76:$T83*BD76:BD83,0))/SUM(IF($B76:$B83=3*ISNUMBER(BD76:BD83),$T76:$T83,0))</f>
        <v>70.9583333333333</v>
      </c>
      <c r="BE75" s="104" t="n">
        <f aca="false" t="array" ref="BE75:BE75">SUM(IF($B76:$B83=3*ISNUMBER(BE76:BE83),$T76:$T83*BE76:BE83,0))/SUM(IF($B76:$B83=3*ISNUMBER(BE76:BE83),$T76:$T83,0))</f>
        <v>71.3333333333333</v>
      </c>
      <c r="BF75" s="104" t="n">
        <f aca="false" t="array" ref="BF75:BF75">SUM(IF($B76:$B83=3*ISNUMBER(BF76:BF83),$T76:$T83*BF76:BF83,0))/SUM(IF($B76:$B83=3*ISNUMBER(BF76:BF83),$T76:$T83,0))</f>
        <v>77.0416666666667</v>
      </c>
      <c r="BG75" s="104" t="n">
        <f aca="false" t="array" ref="BG75:BG75">SUM(IF($B76:$B83=3*ISNUMBER(BG76:BG83),$T76:$T83*BG76:BG83,0))/SUM(IF($B76:$B83=3*ISNUMBER(BG76:BG83),$T76:$T83,0))</f>
        <v>65.875</v>
      </c>
      <c r="BH75" s="104" t="n">
        <f aca="false" t="array" ref="BH75:BH75">SUM(IF($B76:$B83=3*ISNUMBER(BH76:BH83),$T76:$T83*BH76:BH83,0))/SUM(IF($B76:$B83=3*ISNUMBER(BH76:BH83),$T76:$T83,0))</f>
        <v>79.7083333333333</v>
      </c>
      <c r="BI75" s="104" t="n">
        <f aca="false" t="array" ref="BI75:BI75">SUM(IF($B76:$B83=3*ISNUMBER(BI76:BI83),$T76:$T83*BI76:BI83,0))/SUM(IF($B76:$B83=3*ISNUMBER(BI76:BI83),$T76:$T83,0))</f>
        <v>58.0833333333333</v>
      </c>
      <c r="BJ75" s="104" t="n">
        <f aca="false" t="array" ref="BJ75:BJ75">SUM(IF($B76:$B83=3*ISNUMBER(BJ76:BJ83),$T76:$T83*BJ76:BJ83,0))/SUM(IF($B76:$B83=3*ISNUMBER(BJ76:BJ83),$T76:$T83,0))</f>
        <v>42.4166666666667</v>
      </c>
      <c r="BK75" s="104" t="n">
        <f aca="false" t="array" ref="BK75:BK75">SUM(IF($B76:$B83=3*ISNUMBER(BK76:BK83),$T76:$T83*BK76:BK83,0))/SUM(IF($B76:$B83=3*ISNUMBER(BK76:BK83),$T76:$T83,0))</f>
        <v>22</v>
      </c>
      <c r="BL75" s="104" t="n">
        <f aca="false" t="array" ref="BL75:BL75">SUM(IF($B76:$B83=3*ISNUMBER(BL76:BL83),$T76:$T83*BL76:BL83,0))/SUM(IF($B76:$B83=3*ISNUMBER(BL76:BL83),$T76:$T83,0))</f>
        <v>73.8333333333333</v>
      </c>
      <c r="BM75" s="104" t="n">
        <f aca="false" t="array" ref="BM75:BM75">SUM(IF($B76:$B83=3*ISNUMBER(BM76:BM83),$T76:$T83*BM76:BM83,0))/SUM(IF($B76:$B83=3*ISNUMBER(BM76:BM83),$T76:$T83,0))</f>
        <v>35.2777777777778</v>
      </c>
      <c r="BN75" s="104" t="n">
        <f aca="false" t="array" ref="BN75:BN75">SUM(IF($B76:$B83=3*ISNUMBER(BN76:BN83),$T76:$T83*BN76:BN83,0))/SUM(IF($B76:$B83=3*ISNUMBER(BN76:BN83),$T76:$T83,0))</f>
        <v>47.125</v>
      </c>
      <c r="BO75" s="104" t="n">
        <f aca="false" t="array" ref="BO75:BO75">SUM(IF($B76:$B83=3*ISNUMBER(BO76:BO83),$T76:$T83*BO76:BO83,0))/SUM(IF($B76:$B83=3*ISNUMBER(BO76:BO83),$T76:$T83,0))</f>
        <v>55.2916666666667</v>
      </c>
      <c r="BP75" s="104" t="n">
        <f aca="false" t="array" ref="BP75:BP75">SUM(IF($B76:$B83=3*ISNUMBER(BP76:BP83),$T76:$T83*BP76:BP83,0))/SUM(IF($B76:$B83=3*ISNUMBER(BP76:BP83),$T76:$T83,0))</f>
        <v>70.5</v>
      </c>
      <c r="BQ75" s="104" t="n">
        <f aca="false" t="array" ref="BQ75:BQ75">SUM(IF($B76:$B83=3*ISNUMBER(BQ76:BQ83),$T76:$T83*BQ76:BQ83,0))/SUM(IF($B76:$B83=3*ISNUMBER(BQ76:BQ83),$T76:$T83,0))</f>
        <v>20.3333333333333</v>
      </c>
      <c r="BR75" s="104" t="n">
        <f aca="false" t="array" ref="BR75:BR75">SUM(IF($B76:$B83=3*ISNUMBER(BR76:BR83),$T76:$T83*BR76:BR83,0))/SUM(IF($B76:$B83=3*ISNUMBER(BR76:BR83),$T76:$T83,0))</f>
        <v>10</v>
      </c>
      <c r="BS75" s="104" t="n">
        <f aca="false" t="array" ref="BS75:BS75">SUM(IF($B76:$B83=3*ISNUMBER(BS76:BS83),$T76:$T83*BS76:BS83,0))/SUM(IF($B76:$B83=3*ISNUMBER(BS76:BS83),$T76:$T83,0))</f>
        <v>61.0833333333333</v>
      </c>
      <c r="BT75" s="104" t="n">
        <f aca="false" t="array" ref="BT75:BT75">SUM(IF($B76:$B83=3*ISNUMBER(BT76:BT83),$T76:$T83*BT76:BT83,0))/SUM(IF($B76:$B83=3*ISNUMBER(BT76:BT83),$T76:$T83,0))</f>
        <v>81.125</v>
      </c>
      <c r="BU75" s="104" t="n">
        <f aca="false" t="array" ref="BU75:BU75">SUM(IF($B76:$B83=3*ISNUMBER(BU76:BU83),$T76:$T83*BU76:BU83,0))/SUM(IF($B76:$B83=3*ISNUMBER(BU76:BU83),$T76:$T83,0))</f>
        <v>81.4583333333333</v>
      </c>
      <c r="BV75" s="104" t="n">
        <f aca="false" t="array" ref="BV75:BV75">SUM(IF($B76:$B83=3*ISNUMBER(BV76:BV83),$T76:$T83*BV76:BV83,0))/SUM(IF($B76:$B83=3*ISNUMBER(BV76:BV83),$T76:$T83,0))</f>
        <v>81.7916666666667</v>
      </c>
      <c r="BW75" s="104" t="n">
        <f aca="false" t="array" ref="BW75:BW75">SUM(IF($B76:$B83=3*ISNUMBER(BW76:BW83),$T76:$T83*BW76:BW83,0))/SUM(IF($B76:$B83=3*ISNUMBER(BW76:BW83),$T76:$T83,0))</f>
        <v>25.2083333333333</v>
      </c>
      <c r="BX75" s="104" t="n">
        <f aca="false" t="array" ref="BX75:BX75">SUM(IF($B76:$B83=3*ISNUMBER(BX76:BX83),$T76:$T83*BX76:BX83,0))/SUM(IF($B76:$B83=3*ISNUMBER(BX76:BX83),$T76:$T83,0))</f>
        <v>48.5</v>
      </c>
      <c r="BY75" s="104" t="n">
        <f aca="false" t="array" ref="BY75:BY75">SUM(IF($B76:$B83=3*ISNUMBER(BY76:BY83),$T76:$T83*BY76:BY83,0))/SUM(IF($B76:$B83=3*ISNUMBER(BY76:BY83),$T76:$T83,0))</f>
        <v>63.2916666666667</v>
      </c>
      <c r="BZ75" s="104" t="n">
        <f aca="false" t="array" ref="BZ75:BZ75">SUM(IF($B76:$B83=3*ISNUMBER(BZ76:BZ83),$T76:$T83*BZ76:BZ83,0))/SUM(IF($B76:$B83=3*ISNUMBER(BZ76:BZ83),$T76:$T83,0))</f>
        <v>47.5416666666667</v>
      </c>
      <c r="CA75" s="104" t="n">
        <f aca="false" t="array" ref="CA75:CA75">SUM(IF($B76:$B83=3*ISNUMBER(CA76:CA83),$T76:$T83*CA76:CA83,0))/SUM(IF($B76:$B83=3*ISNUMBER(CA76:CA83),$T76:$T83,0))</f>
        <v>14</v>
      </c>
      <c r="CB75" s="104" t="n">
        <f aca="false" t="array" ref="CB75:CB75">SUM(IF($B76:$B83=3*ISNUMBER(CB76:CB83),$T76:$T83*CB76:CB83,0))/SUM(IF($B76:$B83=3*ISNUMBER(CB76:CB83),$T76:$T83,0))</f>
        <v>68.6666666666667</v>
      </c>
      <c r="CC75" s="104" t="n">
        <f aca="false" t="array" ref="CC75:CC75">SUM(IF($B76:$B83=3*ISNUMBER(CC76:CC83),$T76:$T83*CC76:CC83,0))/SUM(IF($B76:$B83=3*ISNUMBER(CC76:CC83),$T76:$T83,0))</f>
        <v>70.7083333333333</v>
      </c>
      <c r="CD75" s="104" t="n">
        <f aca="false" t="array" ref="CD75:CD75">SUM(IF($B76:$B83=3*ISNUMBER(CD76:CD83),$T76:$T83*CD76:CD83,0))/SUM(IF($B76:$B83=3*ISNUMBER(CD76:CD83),$T76:$T83,0))</f>
        <v>30.7916666666667</v>
      </c>
      <c r="CE75" s="104" t="n">
        <f aca="false" t="array" ref="CE75:CE75">SUM(IF($B76:$B83=3*ISNUMBER(CE76:CE83),$T76:$T83*CE76:CE83,0))/SUM(IF($B76:$B83=3*ISNUMBER(CE76:CE83),$T76:$T83,0))</f>
        <v>58.125</v>
      </c>
      <c r="CF75" s="104" t="n">
        <f aca="false" t="array" ref="CF75:CF75">SUM(IF($B76:$B83=3*ISNUMBER(CF76:CF83),$T76:$T83*CF76:CF83,0))/SUM(IF($B76:$B83=3*ISNUMBER(CF76:CF83),$T76:$T83,0))</f>
        <v>44.3333333333333</v>
      </c>
      <c r="CG75" s="104" t="n">
        <f aca="false" t="array" ref="CG75:CG75">SUM(IF($B76:$B83=3*ISNUMBER(CG76:CG83),$T76:$T83*CG76:CG83,0))/SUM(IF($B76:$B83=3*ISNUMBER(CG76:CG83),$T76:$T83,0))</f>
        <v>0</v>
      </c>
      <c r="CH75" s="104" t="n">
        <f aca="false" t="array" ref="CH75:CH75">SUM(IF($B76:$B83=3*ISNUMBER(CH76:CH83),$T76:$T83*CH76:CH83,0))/SUM(IF($B76:$B83=3*ISNUMBER(CH76:CH83),$T76:$T83,0))</f>
        <v>25.875</v>
      </c>
      <c r="CI75" s="104" t="n">
        <f aca="false" t="array" ref="CI75:CI75">SUM(IF($B76:$B83=3*ISNUMBER(CI76:CI83),$T76:$T83*CI76:CI83,0))/SUM(IF($B76:$B83=3*ISNUMBER(CI76:CI83),$T76:$T83,0))</f>
        <v>86.0833333333333</v>
      </c>
      <c r="CJ75" s="104" t="n">
        <f aca="false" t="array" ref="CJ75:CJ75">SUM(IF($B76:$B83=3*ISNUMBER(CJ76:CJ83),$T76:$T83*CJ76:CJ83,0))/SUM(IF($B76:$B83=3*ISNUMBER(CJ76:CJ83),$T76:$T83,0))</f>
        <v>19.5416666666667</v>
      </c>
      <c r="CK75" s="104" t="n">
        <f aca="false" t="array" ref="CK75:CK75">SUM(IF($B76:$B83=3*ISNUMBER(CK76:CK83),$T76:$T83*CK76:CK83,0))/SUM(IF($B76:$B83=3*ISNUMBER(CK76:CK83),$T76:$T83,0))</f>
        <v>10.4444444444444</v>
      </c>
      <c r="CL75" s="104" t="n">
        <f aca="false" t="array" ref="CL75:CL75">SUM(IF($B76:$B83=3*ISNUMBER(CL76:CL83),$T76:$T83*CL76:CL83,0))/SUM(IF($B76:$B83=3*ISNUMBER(CL76:CL83),$T76:$T83,0))</f>
        <v>50.3333333333333</v>
      </c>
      <c r="CM75" s="104" t="n">
        <f aca="false" t="array" ref="CM75:CM75">SUM(IF($B76:$B83=3*ISNUMBER(CM76:CM83),$T76:$T83*CM76:CM83,0))/SUM(IF($B76:$B83=3*ISNUMBER(CM76:CM83),$T76:$T83,0))</f>
        <v>79.5</v>
      </c>
      <c r="CN75" s="104" t="n">
        <f aca="false" t="array" ref="CN75:CN75">SUM(IF($B76:$B83=3*ISNUMBER(CN76:CN83),$T76:$T83*CN76:CN83,0))/SUM(IF($B76:$B83=3*ISNUMBER(CN76:CN83),$T76:$T83,0))</f>
        <v>51.6666666666667</v>
      </c>
      <c r="CO75" s="104" t="n">
        <f aca="false" t="array" ref="CO75:CO75">SUM(IF($B76:$B83=3*ISNUMBER(CO76:CO83),$T76:$T83*CO76:CO83,0))/SUM(IF($B76:$B83=3*ISNUMBER(CO76:CO83),$T76:$T83,0))</f>
        <v>70</v>
      </c>
      <c r="CP75" s="104" t="n">
        <f aca="false" t="array" ref="CP75:CP75">SUM(IF($B76:$B83=3*ISNUMBER(CP76:CP83),$T76:$T83*CP76:CP83,0))/SUM(IF($B76:$B83=3*ISNUMBER(CP76:CP83),$T76:$T83,0))</f>
        <v>41.375</v>
      </c>
      <c r="CQ75" s="104" t="n">
        <f aca="false" t="array" ref="CQ75:CQ75">SUM(IF($B76:$B83=3*ISNUMBER(CQ76:CQ83),$T76:$T83*CQ76:CQ83,0))/SUM(IF($B76:$B83=3*ISNUMBER(CQ76:CQ83),$T76:$T83,0))</f>
        <v>20.7916666666667</v>
      </c>
      <c r="CR75" s="104" t="n">
        <f aca="false" t="array" ref="CR75:CR75">SUM(IF($B76:$B83=3*ISNUMBER(CR76:CR83),$T76:$T83*CR76:CR83,0))/SUM(IF($B76:$B83=3*ISNUMBER(CR76:CR83),$T76:$T83,0))</f>
        <v>43.1666666666667</v>
      </c>
      <c r="CS75" s="104" t="n">
        <f aca="false" t="array" ref="CS75:CS75">SUM(IF($B76:$B83=3*ISNUMBER(CS76:CS83),$T76:$T83*CS76:CS83,0))/SUM(IF($B76:$B83=3*ISNUMBER(CS76:CS83),$T76:$T83,0))</f>
        <v>75.7916666666667</v>
      </c>
      <c r="CT75" s="104" t="n">
        <f aca="false" t="array" ref="CT75:CT75">SUM(IF($B76:$B83=3*ISNUMBER(CT76:CT83),$T76:$T83*CT76:CT83,0))/SUM(IF($B76:$B83=3*ISNUMBER(CT76:CT83),$T76:$T83,0))</f>
        <v>42.5</v>
      </c>
      <c r="CU75" s="104" t="n">
        <f aca="false" t="array" ref="CU75:CU75">SUM(IF($B76:$B83=3*ISNUMBER(CU76:CU83),$T76:$T83*CU76:CU83,0))/SUM(IF($B76:$B83=3*ISNUMBER(CU76:CU83),$T76:$T83,0))</f>
        <v>20.2083333333333</v>
      </c>
      <c r="CV75" s="104" t="n">
        <f aca="false" t="array" ref="CV75:CV75">SUM(IF($B76:$B83=3*ISNUMBER(CV76:CV83),$T76:$T83*CV76:CV83,0))/SUM(IF($B76:$B83=3*ISNUMBER(CV76:CV83),$T76:$T83,0))</f>
        <v>25.5416666666667</v>
      </c>
      <c r="CW75" s="104" t="n">
        <f aca="false" t="array" ref="CW75:CW75">SUM(IF($B76:$B83=3*ISNUMBER(CW76:CW83),$T76:$T83*CW76:CW83,0))/SUM(IF($B76:$B83=3*ISNUMBER(CW76:CW83),$T76:$T83,0))</f>
        <v>66.0416666666667</v>
      </c>
    </row>
    <row r="76" s="103" customFormat="true" ht="15.5" hidden="false" customHeight="false" outlineLevel="0" collapsed="false">
      <c r="A76" s="107" t="n">
        <v>3110</v>
      </c>
      <c r="B76" s="107" t="n">
        <v>3</v>
      </c>
      <c r="C76" s="103" t="str">
        <f aca="true">IF(ISBLANK(OFFSET('outliers treatment'!$A$3,MATCH($A76,'outliers treatment'!$A$4:$A$154,0),MATCH(C$4,'outliers treatment'!$4:$4,0)-1)),"",OFFSET('outliers treatment'!$A$3,MATCH($A76,'outliers treatment'!$A$4:$A$154,0),MATCH(C$4,'outliers treatment'!$4:$4,0)-1))</f>
        <v>Quality of education system</v>
      </c>
      <c r="D76" s="103" t="str">
        <f aca="true">IF(ISBLANK(OFFSET('outliers treatment'!$A$3,MATCH($A76,'outliers treatment'!$A$4:$A$154,0),MATCH(D$4,'outliers treatment'!$4:$4,0)-1)),"",OFFSET('outliers treatment'!$A$3,MATCH($A76,'outliers treatment'!$A$4:$A$154,0),MATCH(D$4,'outliers treatment'!$4:$4,0)-1))</f>
        <v/>
      </c>
      <c r="E76" s="103" t="str">
        <f aca="true">IF(ISBLANK(OFFSET('outliers treatment'!$A$3,MATCH($A76,'outliers treatment'!$A$4:$A$154,0),MATCH(E$4,'outliers treatment'!$4:$4,0)-1)),"",OFFSET('outliers treatment'!$A$3,MATCH($A76,'outliers treatment'!$A$4:$A$154,0),MATCH(E$4,'outliers treatment'!$4:$4,0)-1))</f>
        <v/>
      </c>
      <c r="F76" s="103" t="str">
        <f aca="true">IF(ISBLANK(OFFSET('outliers treatment'!$A$3,MATCH($A76,'outliers treatment'!$A$4:$A$154,0),MATCH(F$4,'outliers treatment'!$4:$4,0)-1)),"",OFFSET('outliers treatment'!$A$3,MATCH($A76,'outliers treatment'!$A$4:$A$154,0),MATCH(F$4,'outliers treatment'!$4:$4,0)-1))</f>
        <v/>
      </c>
      <c r="G76" s="103" t="str">
        <f aca="true">IF(ISBLANK(OFFSET('outliers treatment'!$A$3,MATCH($A76,'outliers treatment'!$A$4:$A$154,0),MATCH(G$4,'outliers treatment'!$4:$4,0)-1)),"",OFFSET('outliers treatment'!$A$3,MATCH($A76,'outliers treatment'!$A$4:$A$154,0),MATCH(G$4,'outliers treatment'!$4:$4,0)-1))</f>
        <v/>
      </c>
      <c r="H76" s="103" t="str">
        <f aca="true">IF(ISBLANK(OFFSET('outliers treatment'!$A$3,MATCH($A76,'outliers treatment'!$A$4:$A$154,0),MATCH(H$4,'outliers treatment'!$4:$4,0)-1)),"",OFFSET('outliers treatment'!$A$3,MATCH($A76,'outliers treatment'!$A$4:$A$154,0),MATCH(H$4,'outliers treatment'!$4:$4,0)-1))</f>
        <v/>
      </c>
      <c r="I76" s="103" t="str">
        <f aca="true">IF(ISBLANK(OFFSET('outliers treatment'!$A$3,MATCH($A76,'outliers treatment'!$A$4:$A$154,0),MATCH(I$4,'outliers treatment'!$4:$4,0)-1)),"",OFFSET('outliers treatment'!$A$3,MATCH($A76,'outliers treatment'!$A$4:$A$154,0),MATCH(I$4,'outliers treatment'!$4:$4,0)-1))</f>
        <v/>
      </c>
      <c r="J76" s="104" t="n">
        <f aca="false" t="array" ref="J76:J76">MIN(IF(ISNUMBER(V76:CW76),V76:CW76))</f>
        <v>15</v>
      </c>
      <c r="K76" s="103" t="n">
        <f aca="false" t="array" ref="K76:K76">MAX(IF(ISNUMBER(V76:CW76),V76:CW76))</f>
        <v>85.5</v>
      </c>
      <c r="L76" s="103" t="e">
        <f aca="true">IF(ISBLANK(OFFSET('outliers treatment'!$A$3,MATCH($A76,'outliers treatment'!$A$4:$A$154,0),MATCH(L$4,'outliers treatment'!$4:$4,0)-1)),"",OFFSET('outliers treatment'!$A$3,MATCH($A76,'outliers treatment'!$A$4:$A$154,0),MATCH(L$4,'outliers treatment'!$4:$4,0)-1))</f>
        <v>#N/A</v>
      </c>
      <c r="M76" s="103" t="e">
        <f aca="true">IF(ISBLANK(OFFSET('outliers treatment'!$A$3,MATCH($A76,'outliers treatment'!$A$4:$A$154,0),MATCH(M$4,'outliers treatment'!$4:$4,0)-1)),"",OFFSET('outliers treatment'!$A$3,MATCH($A76,'outliers treatment'!$A$4:$A$154,0),MATCH(M$4,'outliers treatment'!$4:$4,0)-1))</f>
        <v>#N/A</v>
      </c>
      <c r="N76" s="103" t="str">
        <f aca="true">IF(ISBLANK(OFFSET('outliers treatment'!$A$3,MATCH($A76,'outliers treatment'!$A$4:$A$154,0),MATCH(N$4,'outliers treatment'!$4:$4,0)-1)),"",OFFSET('outliers treatment'!$A$3,MATCH($A76,'outliers treatment'!$A$4:$A$154,0),MATCH(N$4,'outliers treatment'!$4:$4,0)-1))</f>
        <v/>
      </c>
      <c r="O76" s="103" t="str">
        <f aca="true">IF(ISBLANK(OFFSET('outliers treatment'!$A$3,MATCH($A76,'outliers treatment'!$A$4:$A$154,0),MATCH(O$4,'outliers treatment'!$4:$4,0)-1)),"",OFFSET('outliers treatment'!$A$3,MATCH($A76,'outliers treatment'!$A$4:$A$154,0),MATCH(O$4,'outliers treatment'!$4:$4,0)-1))</f>
        <v/>
      </c>
      <c r="P76" s="103" t="str">
        <f aca="true">IF(ISBLANK(OFFSET('outliers treatment'!$A$3,MATCH($A76,'outliers treatment'!$A$4:$A$154,0),MATCH(P$4,'outliers treatment'!$4:$4,0)-1)),"",OFFSET('outliers treatment'!$A$3,MATCH($A76,'outliers treatment'!$A$4:$A$154,0),MATCH(P$4,'outliers treatment'!$4:$4,0)-1))</f>
        <v/>
      </c>
      <c r="Q76" s="103" t="str">
        <f aca="false">IFERROR(P76-O76,"")</f>
        <v/>
      </c>
      <c r="R76" s="105" t="n">
        <f aca="false" t="array" ref="R76:R76">IFERROR(SKEW(IF(ISNUMBER(V76:CW76),V76:CW76,"")),"")</f>
        <v>0.218430881200724</v>
      </c>
      <c r="S76" s="103" t="n">
        <v>1</v>
      </c>
      <c r="T76" s="103" t="n">
        <v>1</v>
      </c>
      <c r="U76" s="106" t="str">
        <f aca="false" t="array" ref="U76:U76">IF(B76&lt;4,"",1-IFERROR(SUM(ISNUMBER(V76:CW76)*(1-$V$3:$CW$3))/COUNTIF($V$3:$CW$3,0),0))</f>
        <v/>
      </c>
      <c r="V76" s="104" t="n">
        <f aca="false" t="array" ref="V76:V76">SUM(IF(ISNUMBER(V77),$T77*V77,0))/SUM(IF(ISNUMBER(V77),$T77,0))</f>
        <v>34.5</v>
      </c>
      <c r="W76" s="104" t="n">
        <f aca="false">SUM(IF(ISNUMBER(W77),$T77*W77,0))/SUM(IF(ISNUMBER(W77),$T77,0))</f>
        <v>68.5</v>
      </c>
      <c r="X76" s="104" t="n">
        <f aca="false">SUM(IF(ISNUMBER(X77),$T77*X77,0))/SUM(IF(ISNUMBER(X77),$T77,0))</f>
        <v>55.3333333333333</v>
      </c>
      <c r="Y76" s="104" t="n">
        <f aca="false">SUM(IF(ISNUMBER(Y77),$T77*Y77,0))/SUM(IF(ISNUMBER(Y77),$T77,0))</f>
        <v>74.5</v>
      </c>
      <c r="Z76" s="104" t="n">
        <f aca="false">SUM(IF(ISNUMBER(Z77),$T77*Z77,0))/SUM(IF(ISNUMBER(Z77),$T77,0))</f>
        <v>39.3333333333333</v>
      </c>
      <c r="AA76" s="104" t="n">
        <f aca="false">SUM(IF(ISNUMBER(AA77),$T77*AA77,0))/SUM(IF(ISNUMBER(AA77),$T77,0))</f>
        <v>50.8333333333333</v>
      </c>
      <c r="AB76" s="104" t="n">
        <f aca="false">SUM(IF(ISNUMBER(AB77),$T77*AB77,0))/SUM(IF(ISNUMBER(AB77),$T77,0))</f>
        <v>24</v>
      </c>
      <c r="AC76" s="104" t="n">
        <f aca="false">SUM(IF(ISNUMBER(AC77),$T77*AC77,0))/SUM(IF(ISNUMBER(AC77),$T77,0))</f>
        <v>68.3333333333333</v>
      </c>
      <c r="AD76" s="104" t="n">
        <f aca="false">SUM(IF(ISNUMBER(AD77),$T77*AD77,0))/SUM(IF(ISNUMBER(AD77),$T77,0))</f>
        <v>85.5</v>
      </c>
      <c r="AE76" s="104" t="n">
        <f aca="false">SUM(IF(ISNUMBER(AE77),$T77*AE77,0))/SUM(IF(ISNUMBER(AE77),$T77,0))</f>
        <v>39.6666666666667</v>
      </c>
      <c r="AF76" s="104" t="n">
        <f aca="false">SUM(IF(ISNUMBER(AF77),$T77*AF77,0))/SUM(IF(ISNUMBER(AF77),$T77,0))</f>
        <v>48.6666666666667</v>
      </c>
      <c r="AG76" s="104" t="e">
        <f aca="false">SUM(IF(ISNUMBER(AG77),$T77*AG77,0))/SUM(IF(ISNUMBER(AG77),$T77,0))</f>
        <v>#DIV/0!</v>
      </c>
      <c r="AH76" s="104" t="n">
        <f aca="false">SUM(IF(ISNUMBER(AH77),$T77*AH77,0))/SUM(IF(ISNUMBER(AH77),$T77,0))</f>
        <v>35.6666666666667</v>
      </c>
      <c r="AI76" s="104" t="n">
        <f aca="false">SUM(IF(ISNUMBER(AI77),$T77*AI77,0))/SUM(IF(ISNUMBER(AI77),$T77,0))</f>
        <v>49.3333333333333</v>
      </c>
      <c r="AJ76" s="104" t="n">
        <f aca="false">SUM(IF(ISNUMBER(AJ77),$T77*AJ77,0))/SUM(IF(ISNUMBER(AJ77),$T77,0))</f>
        <v>59</v>
      </c>
      <c r="AK76" s="104" t="n">
        <f aca="false">SUM(IF(ISNUMBER(AK77),$T77*AK77,0))/SUM(IF(ISNUMBER(AK77),$T77,0))</f>
        <v>64.3333333333333</v>
      </c>
      <c r="AL76" s="104" t="n">
        <f aca="false">SUM(IF(ISNUMBER(AL77),$T77*AL77,0))/SUM(IF(ISNUMBER(AL77),$T77,0))</f>
        <v>72.6666666666667</v>
      </c>
      <c r="AM76" s="104" t="n">
        <f aca="false">SUM(IF(ISNUMBER(AM77),$T77*AM77,0))/SUM(IF(ISNUMBER(AM77),$T77,0))</f>
        <v>64.8333333333333</v>
      </c>
      <c r="AN76" s="104" t="n">
        <f aca="false">SUM(IF(ISNUMBER(AN77),$T77*AN77,0))/SUM(IF(ISNUMBER(AN77),$T77,0))</f>
        <v>27.5</v>
      </c>
      <c r="AO76" s="104" t="n">
        <f aca="false">SUM(IF(ISNUMBER(AO77),$T77*AO77,0))/SUM(IF(ISNUMBER(AO77),$T77,0))</f>
        <v>38.6666666666667</v>
      </c>
      <c r="AP76" s="104" t="n">
        <f aca="false">SUM(IF(ISNUMBER(AP77),$T77*AP77,0))/SUM(IF(ISNUMBER(AP77),$T77,0))</f>
        <v>44.1666666666667</v>
      </c>
      <c r="AQ76" s="104" t="n">
        <f aca="false">SUM(IF(ISNUMBER(AQ77),$T77*AQ77,0))/SUM(IF(ISNUMBER(AQ77),$T77,0))</f>
        <v>40.6666666666667</v>
      </c>
      <c r="AR76" s="104" t="n">
        <f aca="false">SUM(IF(ISNUMBER(AR77),$T77*AR77,0))/SUM(IF(ISNUMBER(AR77),$T77,0))</f>
        <v>78.5</v>
      </c>
      <c r="AS76" s="104" t="e">
        <f aca="false">SUM(IF(ISNUMBER(AS77),$T77*AS77,0))/SUM(IF(ISNUMBER(AS77),$T77,0))</f>
        <v>#DIV/0!</v>
      </c>
      <c r="AT76" s="104" t="n">
        <f aca="false">SUM(IF(ISNUMBER(AT77),$T77*AT77,0))/SUM(IF(ISNUMBER(AT77),$T77,0))</f>
        <v>58.3333333333333</v>
      </c>
      <c r="AU76" s="104" t="n">
        <f aca="false">SUM(IF(ISNUMBER(AU77),$T77*AU77,0))/SUM(IF(ISNUMBER(AU77),$T77,0))</f>
        <v>62.3333333333333</v>
      </c>
      <c r="AV76" s="104" t="n">
        <f aca="false">SUM(IF(ISNUMBER(AV77),$T77*AV77,0))/SUM(IF(ISNUMBER(AV77),$T77,0))</f>
        <v>42.8333333333333</v>
      </c>
      <c r="AW76" s="104" t="n">
        <f aca="false">SUM(IF(ISNUMBER(AW77),$T77*AW77,0))/SUM(IF(ISNUMBER(AW77),$T77,0))</f>
        <v>23.8333333333333</v>
      </c>
      <c r="AX76" s="104" t="n">
        <f aca="false">SUM(IF(ISNUMBER(AX77),$T77*AX77,0))/SUM(IF(ISNUMBER(AX77),$T77,0))</f>
        <v>32.1666666666667</v>
      </c>
      <c r="AY76" s="104" t="n">
        <f aca="false">SUM(IF(ISNUMBER(AY77),$T77*AY77,0))/SUM(IF(ISNUMBER(AY77),$T77,0))</f>
        <v>47.5</v>
      </c>
      <c r="AZ76" s="104" t="n">
        <f aca="false">SUM(IF(ISNUMBER(AZ77),$T77*AZ77,0))/SUM(IF(ISNUMBER(AZ77),$T77,0))</f>
        <v>35.6666666666667</v>
      </c>
      <c r="BA76" s="104" t="n">
        <f aca="false">SUM(IF(ISNUMBER(BA77),$T77*BA77,0))/SUM(IF(ISNUMBER(BA77),$T77,0))</f>
        <v>54.8333333333333</v>
      </c>
      <c r="BB76" s="104" t="n">
        <f aca="false">SUM(IF(ISNUMBER(BB77),$T77*BB77,0))/SUM(IF(ISNUMBER(BB77),$T77,0))</f>
        <v>53.1666666666667</v>
      </c>
      <c r="BC76" s="104" t="n">
        <f aca="false">SUM(IF(ISNUMBER(BC77),$T77*BC77,0))/SUM(IF(ISNUMBER(BC77),$T77,0))</f>
        <v>67.5</v>
      </c>
      <c r="BD76" s="104" t="n">
        <f aca="false">SUM(IF(ISNUMBER(BD77),$T77*BD77,0))/SUM(IF(ISNUMBER(BD77),$T77,0))</f>
        <v>45.1666666666667</v>
      </c>
      <c r="BE76" s="104" t="n">
        <f aca="false">SUM(IF(ISNUMBER(BE77),$T77*BE77,0))/SUM(IF(ISNUMBER(BE77),$T77,0))</f>
        <v>44.5</v>
      </c>
      <c r="BF76" s="104" t="n">
        <f aca="false">SUM(IF(ISNUMBER(BF77),$T77*BF77,0))/SUM(IF(ISNUMBER(BF77),$T77,0))</f>
        <v>59.1666666666667</v>
      </c>
      <c r="BG76" s="104" t="n">
        <f aca="false">SUM(IF(ISNUMBER(BG77),$T77*BG77,0))/SUM(IF(ISNUMBER(BG77),$T77,0))</f>
        <v>55.5</v>
      </c>
      <c r="BH76" s="104" t="n">
        <f aca="false">SUM(IF(ISNUMBER(BH77),$T77*BH77,0))/SUM(IF(ISNUMBER(BH77),$T77,0))</f>
        <v>45</v>
      </c>
      <c r="BI76" s="104" t="n">
        <f aca="false">SUM(IF(ISNUMBER(BI77),$T77*BI77,0))/SUM(IF(ISNUMBER(BI77),$T77,0))</f>
        <v>64.1666666666667</v>
      </c>
      <c r="BJ76" s="104" t="n">
        <f aca="false">SUM(IF(ISNUMBER(BJ77),$T77*BJ77,0))/SUM(IF(ISNUMBER(BJ77),$T77,0))</f>
        <v>30.8333333333333</v>
      </c>
      <c r="BK76" s="104" t="n">
        <f aca="false">SUM(IF(ISNUMBER(BK77),$T77*BK77,0))/SUM(IF(ISNUMBER(BK77),$T77,0))</f>
        <v>34.3333333333333</v>
      </c>
      <c r="BL76" s="104" t="n">
        <f aca="false">SUM(IF(ISNUMBER(BL77),$T77*BL77,0))/SUM(IF(ISNUMBER(BL77),$T77,0))</f>
        <v>61.5</v>
      </c>
      <c r="BM76" s="104" t="n">
        <f aca="false">SUM(IF(ISNUMBER(BM77),$T77*BM77,0))/SUM(IF(ISNUMBER(BM77),$T77,0))</f>
        <v>25.8333333333333</v>
      </c>
      <c r="BN76" s="104" t="n">
        <f aca="false">SUM(IF(ISNUMBER(BN77),$T77*BN77,0))/SUM(IF(ISNUMBER(BN77),$T77,0))</f>
        <v>30.1666666666667</v>
      </c>
      <c r="BO76" s="104" t="n">
        <f aca="false">SUM(IF(ISNUMBER(BO77),$T77*BO77,0))/SUM(IF(ISNUMBER(BO77),$T77,0))</f>
        <v>51.5</v>
      </c>
      <c r="BP76" s="104" t="n">
        <f aca="false">SUM(IF(ISNUMBER(BP77),$T77*BP77,0))/SUM(IF(ISNUMBER(BP77),$T77,0))</f>
        <v>74</v>
      </c>
      <c r="BQ76" s="104" t="n">
        <f aca="false">SUM(IF(ISNUMBER(BQ77),$T77*BQ77,0))/SUM(IF(ISNUMBER(BQ77),$T77,0))</f>
        <v>36.8333333333333</v>
      </c>
      <c r="BR76" s="104" t="e">
        <f aca="false">SUM(IF(ISNUMBER(BR77),$T77*BR77,0))/SUM(IF(ISNUMBER(BR77),$T77,0))</f>
        <v>#DIV/0!</v>
      </c>
      <c r="BS76" s="104" t="n">
        <f aca="false">SUM(IF(ISNUMBER(BS77),$T77*BS77,0))/SUM(IF(ISNUMBER(BS77),$T77,0))</f>
        <v>27.5</v>
      </c>
      <c r="BT76" s="104" t="n">
        <f aca="false">SUM(IF(ISNUMBER(BT77),$T77*BT77,0))/SUM(IF(ISNUMBER(BT77),$T77,0))</f>
        <v>73.8333333333333</v>
      </c>
      <c r="BU76" s="104" t="n">
        <f aca="false">SUM(IF(ISNUMBER(BU77),$T77*BU77,0))/SUM(IF(ISNUMBER(BU77),$T77,0))</f>
        <v>71.5</v>
      </c>
      <c r="BV76" s="104" t="n">
        <f aca="false">SUM(IF(ISNUMBER(BV77),$T77*BV77,0))/SUM(IF(ISNUMBER(BV77),$T77,0))</f>
        <v>73.8333333333333</v>
      </c>
      <c r="BW76" s="104" t="n">
        <f aca="false">SUM(IF(ISNUMBER(BW77),$T77*BW77,0))/SUM(IF(ISNUMBER(BW77),$T77,0))</f>
        <v>42.8333333333333</v>
      </c>
      <c r="BX76" s="104" t="n">
        <f aca="false">SUM(IF(ISNUMBER(BX77),$T77*BX77,0))/SUM(IF(ISNUMBER(BX77),$T77,0))</f>
        <v>37.8333333333333</v>
      </c>
      <c r="BY76" s="104" t="n">
        <f aca="false">SUM(IF(ISNUMBER(BY77),$T77*BY77,0))/SUM(IF(ISNUMBER(BY77),$T77,0))</f>
        <v>24.8333333333333</v>
      </c>
      <c r="BZ76" s="104" t="n">
        <f aca="false">SUM(IF(ISNUMBER(BZ77),$T77*BZ77,0))/SUM(IF(ISNUMBER(BZ77),$T77,0))</f>
        <v>57.8333333333333</v>
      </c>
      <c r="CA76" s="104" t="e">
        <f aca="false">SUM(IF(ISNUMBER(CA77),$T77*CA77,0))/SUM(IF(ISNUMBER(CA77),$T77,0))</f>
        <v>#DIV/0!</v>
      </c>
      <c r="CB76" s="104" t="n">
        <f aca="false">SUM(IF(ISNUMBER(CB77),$T77*CB77,0))/SUM(IF(ISNUMBER(CB77),$T77,0))</f>
        <v>43.3333333333333</v>
      </c>
      <c r="CC76" s="104" t="n">
        <f aca="false">SUM(IF(ISNUMBER(CC77),$T77*CC77,0))/SUM(IF(ISNUMBER(CC77),$T77,0))</f>
        <v>55.1666666666667</v>
      </c>
      <c r="CD76" s="104" t="n">
        <f aca="false">SUM(IF(ISNUMBER(CD77),$T77*CD77,0))/SUM(IF(ISNUMBER(CD77),$T77,0))</f>
        <v>38.6666666666667</v>
      </c>
      <c r="CE76" s="104" t="n">
        <f aca="false">SUM(IF(ISNUMBER(CE77),$T77*CE77,0))/SUM(IF(ISNUMBER(CE77),$T77,0))</f>
        <v>41.3333333333333</v>
      </c>
      <c r="CF76" s="104" t="n">
        <f aca="false">SUM(IF(ISNUMBER(CF77),$T77*CF77,0))/SUM(IF(ISNUMBER(CF77),$T77,0))</f>
        <v>52.6666666666667</v>
      </c>
      <c r="CG76" s="104" t="e">
        <f aca="false">SUM(IF(ISNUMBER(CG77),$T77*CG77,0))/SUM(IF(ISNUMBER(CG77),$T77,0))</f>
        <v>#DIV/0!</v>
      </c>
      <c r="CH76" s="104" t="n">
        <f aca="false">SUM(IF(ISNUMBER(CH77),$T77*CH77,0))/SUM(IF(ISNUMBER(CH77),$T77,0))</f>
        <v>45.8333333333333</v>
      </c>
      <c r="CI76" s="104" t="n">
        <f aca="false">SUM(IF(ISNUMBER(CI77),$T77*CI77,0))/SUM(IF(ISNUMBER(CI77),$T77,0))</f>
        <v>80.8333333333333</v>
      </c>
      <c r="CJ76" s="104" t="n">
        <f aca="false">SUM(IF(ISNUMBER(CJ77),$T77*CJ77,0))/SUM(IF(ISNUMBER(CJ77),$T77,0))</f>
        <v>34.3333333333333</v>
      </c>
      <c r="CK76" s="104" t="n">
        <f aca="false">SUM(IF(ISNUMBER(CK77),$T77*CK77,0))/SUM(IF(ISNUMBER(CK77),$T77,0))</f>
        <v>31.3333333333333</v>
      </c>
      <c r="CL76" s="104" t="n">
        <f aca="false">SUM(IF(ISNUMBER(CL77),$T77*CL77,0))/SUM(IF(ISNUMBER(CL77),$T77,0))</f>
        <v>51.1666666666667</v>
      </c>
      <c r="CM76" s="104" t="n">
        <f aca="false">SUM(IF(ISNUMBER(CM77),$T77*CM77,0))/SUM(IF(ISNUMBER(CM77),$T77,0))</f>
        <v>60.1666666666667</v>
      </c>
      <c r="CN76" s="104" t="n">
        <f aca="false">SUM(IF(ISNUMBER(CN77),$T77*CN77,0))/SUM(IF(ISNUMBER(CN77),$T77,0))</f>
        <v>27.8333333333333</v>
      </c>
      <c r="CO76" s="104" t="e">
        <f aca="false">SUM(IF(ISNUMBER(CO77),$T77*CO77,0))/SUM(IF(ISNUMBER(CO77),$T77,0))</f>
        <v>#DIV/0!</v>
      </c>
      <c r="CP76" s="104" t="n">
        <f aca="false">SUM(IF(ISNUMBER(CP77),$T77*CP77,0))/SUM(IF(ISNUMBER(CP77),$T77,0))</f>
        <v>48.6666666666667</v>
      </c>
      <c r="CQ76" s="104" t="n">
        <f aca="false">SUM(IF(ISNUMBER(CQ77),$T77*CQ77,0))/SUM(IF(ISNUMBER(CQ77),$T77,0))</f>
        <v>38.5</v>
      </c>
      <c r="CR76" s="104" t="n">
        <f aca="false">SUM(IF(ISNUMBER(CR77),$T77*CR77,0))/SUM(IF(ISNUMBER(CR77),$T77,0))</f>
        <v>33.1666666666667</v>
      </c>
      <c r="CS76" s="104" t="n">
        <f aca="false">SUM(IF(ISNUMBER(CS77),$T77*CS77,0))/SUM(IF(ISNUMBER(CS77),$T77,0))</f>
        <v>64.3333333333333</v>
      </c>
      <c r="CT76" s="104" t="n">
        <f aca="false">SUM(IF(ISNUMBER(CT77),$T77*CT77,0))/SUM(IF(ISNUMBER(CT77),$T77,0))</f>
        <v>42.1666666666667</v>
      </c>
      <c r="CU76" s="104" t="n">
        <f aca="false">SUM(IF(ISNUMBER(CU77),$T77*CU77,0))/SUM(IF(ISNUMBER(CU77),$T77,0))</f>
        <v>15</v>
      </c>
      <c r="CV76" s="104" t="n">
        <f aca="false">SUM(IF(ISNUMBER(CV77),$T77*CV77,0))/SUM(IF(ISNUMBER(CV77),$T77,0))</f>
        <v>55.6666666666667</v>
      </c>
      <c r="CW76" s="104" t="n">
        <f aca="false">SUM(IF(ISNUMBER(CW77),$T77*CW77,0))/SUM(IF(ISNUMBER(CW77),$T77,0))</f>
        <v>53.8333333333333</v>
      </c>
    </row>
    <row r="77" s="103" customFormat="true" ht="15.5" hidden="false" customHeight="false" outlineLevel="0" collapsed="false">
      <c r="A77" s="107" t="n">
        <v>3111</v>
      </c>
      <c r="B77" s="107" t="n">
        <v>4</v>
      </c>
      <c r="C77" s="103" t="str">
        <f aca="true">IF(ISBLANK(OFFSET('outliers treatment'!$A$3,MATCH($A77,'outliers treatment'!$A$4:$A$154,0),MATCH(C$4,'outliers treatment'!$4:$4,0)-1)),"",OFFSET('outliers treatment'!$A$3,MATCH($A77,'outliers treatment'!$A$4:$A$154,0),MATCH(C$4,'outliers treatment'!$4:$4,0)-1))</f>
        <v/>
      </c>
      <c r="D77" s="103" t="str">
        <f aca="true">IF(ISBLANK(OFFSET('outliers treatment'!$A$3,MATCH($A77,'outliers treatment'!$A$4:$A$154,0),MATCH(D$4,'outliers treatment'!$4:$4,0)-1)),"",OFFSET('outliers treatment'!$A$3,MATCH($A77,'outliers treatment'!$A$4:$A$154,0),MATCH(D$4,'outliers treatment'!$4:$4,0)-1))</f>
        <v>Quality of education system</v>
      </c>
      <c r="E77" s="103" t="str">
        <f aca="true">IF(ISBLANK(OFFSET('outliers treatment'!$A$3,MATCH($A77,'outliers treatment'!$A$4:$A$154,0),MATCH(E$4,'outliers treatment'!$4:$4,0)-1)),"",OFFSET('outliers treatment'!$A$3,MATCH($A77,'outliers treatment'!$A$4:$A$154,0),MATCH(E$4,'outliers treatment'!$4:$4,0)-1))</f>
        <v/>
      </c>
      <c r="F77" s="103" t="str">
        <f aca="true">IF(ISBLANK(OFFSET('outliers treatment'!$A$3,MATCH($A77,'outliers treatment'!$A$4:$A$154,0),MATCH(F$4,'outliers treatment'!$4:$4,0)-1)),"",OFFSET('outliers treatment'!$A$3,MATCH($A77,'outliers treatment'!$A$4:$A$154,0),MATCH(F$4,'outliers treatment'!$4:$4,0)-1))</f>
        <v/>
      </c>
      <c r="G77" s="103" t="str">
        <f aca="true">IF(ISBLANK(OFFSET('outliers treatment'!$A$3,MATCH($A77,'outliers treatment'!$A$4:$A$154,0),MATCH(G$4,'outliers treatment'!$4:$4,0)-1)),"",OFFSET('outliers treatment'!$A$3,MATCH($A77,'outliers treatment'!$A$4:$A$154,0),MATCH(G$4,'outliers treatment'!$4:$4,0)-1))</f>
        <v/>
      </c>
      <c r="H77" s="103" t="str">
        <f aca="true">IF(ISBLANK(OFFSET('outliers treatment'!$A$3,MATCH($A77,'outliers treatment'!$A$4:$A$154,0),MATCH(H$4,'outliers treatment'!$4:$4,0)-1)),"",OFFSET('outliers treatment'!$A$3,MATCH($A77,'outliers treatment'!$A$4:$A$154,0),MATCH(H$4,'outliers treatment'!$4:$4,0)-1))</f>
        <v/>
      </c>
      <c r="I77" s="103" t="str">
        <f aca="true">IF(ISBLANK(OFFSET('outliers treatment'!$A$3,MATCH($A77,'outliers treatment'!$A$4:$A$154,0),MATCH(I$4,'outliers treatment'!$4:$4,0)-1)),"",OFFSET('outliers treatment'!$A$3,MATCH($A77,'outliers treatment'!$A$4:$A$154,0),MATCH(I$4,'outliers treatment'!$4:$4,0)-1))</f>
        <v/>
      </c>
      <c r="J77" s="104" t="n">
        <f aca="false" t="array" ref="J77:J77">MIN(IF(ISNUMBER(V77:CW77),V77:CW77))</f>
        <v>15</v>
      </c>
      <c r="K77" s="103" t="n">
        <f aca="false" t="array" ref="K77:K77">MAX(IF(ISNUMBER(V77:CW77),V77:CW77))</f>
        <v>85.5</v>
      </c>
      <c r="L77" s="103" t="n">
        <f aca="true">IF(ISBLANK(OFFSET('outliers treatment'!$A$3,MATCH($A77,'outliers treatment'!$A$4:$A$154,0),MATCH(L$4,'outliers treatment'!$4:$4,0)-1)),"",OFFSET('outliers treatment'!$A$3,MATCH($A77,'outliers treatment'!$A$4:$A$154,0),MATCH(L$4,'outliers treatment'!$4:$4,0)-1))</f>
        <v>3.225</v>
      </c>
      <c r="M77" s="103" t="n">
        <f aca="true">IF(ISBLANK(OFFSET('outliers treatment'!$A$3,MATCH($A77,'outliers treatment'!$A$4:$A$154,0),MATCH(M$4,'outliers treatment'!$4:$4,0)-1)),"",OFFSET('outliers treatment'!$A$3,MATCH($A77,'outliers treatment'!$A$4:$A$154,0),MATCH(M$4,'outliers treatment'!$4:$4,0)-1))</f>
        <v>4.595</v>
      </c>
      <c r="N77" s="103" t="n">
        <f aca="true">IF(ISBLANK(OFFSET('outliers treatment'!$A$3,MATCH($A77,'outliers treatment'!$A$4:$A$154,0),MATCH(N$4,'outliers treatment'!$4:$4,0)-1)),"",OFFSET('outliers treatment'!$A$3,MATCH($A77,'outliers treatment'!$A$4:$A$154,0),MATCH(N$4,'outliers treatment'!$4:$4,0)-1))</f>
        <v>1.37</v>
      </c>
      <c r="O77" s="103" t="n">
        <f aca="true">IF(ISBLANK(OFFSET('outliers treatment'!$A$3,MATCH($A77,'outliers treatment'!$A$4:$A$154,0),MATCH(O$4,'outliers treatment'!$4:$4,0)-1)),"",OFFSET('outliers treatment'!$A$3,MATCH($A77,'outliers treatment'!$A$4:$A$154,0),MATCH(O$4,'outliers treatment'!$4:$4,0)-1))</f>
        <v>1</v>
      </c>
      <c r="P77" s="103" t="n">
        <f aca="true">IF(ISBLANK(OFFSET('outliers treatment'!$A$3,MATCH($A77,'outliers treatment'!$A$4:$A$154,0),MATCH(P$4,'outliers treatment'!$4:$4,0)-1)),"",OFFSET('outliers treatment'!$A$3,MATCH($A77,'outliers treatment'!$A$4:$A$154,0),MATCH(P$4,'outliers treatment'!$4:$4,0)-1))</f>
        <v>7</v>
      </c>
      <c r="Q77" s="103" t="n">
        <f aca="false">IFERROR(P77-O77,"")</f>
        <v>6</v>
      </c>
      <c r="R77" s="105" t="n">
        <f aca="false" t="array" ref="R77:R77">IFERROR(SKEW(IF(ISNUMBER(V77:CW77),V77:CW77,"")),"")</f>
        <v>0.218430881200724</v>
      </c>
      <c r="S77" s="103" t="n">
        <v>0</v>
      </c>
      <c r="T77" s="103" t="n">
        <v>1</v>
      </c>
      <c r="U77" s="106" t="n">
        <f aca="false" t="array" ref="U77:U77">IF(B77&lt;4,"",1-IFERROR(SUM(ISNUMBER(V77:CW77)*(1-$V$3:$CW$3))/COUNTIF($V$3:$CW$3,0),0))</f>
        <v>0.075</v>
      </c>
      <c r="V77" s="104" t="n">
        <f aca="true">IF($L77="","",IF(ISNUMBER(OFFSET('Data transformed'!$A$4,MATCH($A77,'Data transformed'!$A$5:$A$185,0),MATCH(V$4,'Data transformed'!$4:$4,0)-1)), (MIN(MAX(OFFSET('Data transformed'!$A$4,MATCH($A77,'Data transformed'!$A$5:$A$185,0),MATCH(V$4,'Data transformed'!$4:$4,0)-1),$O77),$P77)-$O77)/$Q77*100,"NA"))</f>
        <v>34.5</v>
      </c>
      <c r="W77" s="104" t="n">
        <f aca="true">IF($L77="","",IF(ISNUMBER(OFFSET('Data transformed'!$A$4,MATCH($A77,'Data transformed'!$A$5:$A$185,0),MATCH(W$4,'Data transformed'!$4:$4,0)-1)), (MIN(MAX(OFFSET('Data transformed'!$A$4,MATCH($A77,'Data transformed'!$A$5:$A$185,0),MATCH(W$4,'Data transformed'!$4:$4,0)-1),$O77),$P77)-$O77)/$Q77*100,"NA"))</f>
        <v>68.5</v>
      </c>
      <c r="X77" s="104" t="n">
        <f aca="true">IF($L77="","",IF(ISNUMBER(OFFSET('Data transformed'!$A$4,MATCH($A77,'Data transformed'!$A$5:$A$185,0),MATCH(X$4,'Data transformed'!$4:$4,0)-1)), (MIN(MAX(OFFSET('Data transformed'!$A$4,MATCH($A77,'Data transformed'!$A$5:$A$185,0),MATCH(X$4,'Data transformed'!$4:$4,0)-1),$O77),$P77)-$O77)/$Q77*100,"NA"))</f>
        <v>55.3333333333333</v>
      </c>
      <c r="Y77" s="104" t="n">
        <f aca="true">IF($L77="","",IF(ISNUMBER(OFFSET('Data transformed'!$A$4,MATCH($A77,'Data transformed'!$A$5:$A$185,0),MATCH(Y$4,'Data transformed'!$4:$4,0)-1)), (MIN(MAX(OFFSET('Data transformed'!$A$4,MATCH($A77,'Data transformed'!$A$5:$A$185,0),MATCH(Y$4,'Data transformed'!$4:$4,0)-1),$O77),$P77)-$O77)/$Q77*100,"NA"))</f>
        <v>74.5</v>
      </c>
      <c r="Z77" s="104" t="n">
        <f aca="true">IF($L77="","",IF(ISNUMBER(OFFSET('Data transformed'!$A$4,MATCH($A77,'Data transformed'!$A$5:$A$185,0),MATCH(Z$4,'Data transformed'!$4:$4,0)-1)), (MIN(MAX(OFFSET('Data transformed'!$A$4,MATCH($A77,'Data transformed'!$A$5:$A$185,0),MATCH(Z$4,'Data transformed'!$4:$4,0)-1),$O77),$P77)-$O77)/$Q77*100,"NA"))</f>
        <v>39.3333333333333</v>
      </c>
      <c r="AA77" s="104" t="n">
        <f aca="true">IF($L77="","",IF(ISNUMBER(OFFSET('Data transformed'!$A$4,MATCH($A77,'Data transformed'!$A$5:$A$185,0),MATCH(AA$4,'Data transformed'!$4:$4,0)-1)), (MIN(MAX(OFFSET('Data transformed'!$A$4,MATCH($A77,'Data transformed'!$A$5:$A$185,0),MATCH(AA$4,'Data transformed'!$4:$4,0)-1),$O77),$P77)-$O77)/$Q77*100,"NA"))</f>
        <v>50.8333333333333</v>
      </c>
      <c r="AB77" s="104" t="n">
        <f aca="true">IF($L77="","",IF(ISNUMBER(OFFSET('Data transformed'!$A$4,MATCH($A77,'Data transformed'!$A$5:$A$185,0),MATCH(AB$4,'Data transformed'!$4:$4,0)-1)), (MIN(MAX(OFFSET('Data transformed'!$A$4,MATCH($A77,'Data transformed'!$A$5:$A$185,0),MATCH(AB$4,'Data transformed'!$4:$4,0)-1),$O77),$P77)-$O77)/$Q77*100,"NA"))</f>
        <v>24</v>
      </c>
      <c r="AC77" s="104" t="n">
        <f aca="true">IF($L77="","",IF(ISNUMBER(OFFSET('Data transformed'!$A$4,MATCH($A77,'Data transformed'!$A$5:$A$185,0),MATCH(AC$4,'Data transformed'!$4:$4,0)-1)), (MIN(MAX(OFFSET('Data transformed'!$A$4,MATCH($A77,'Data transformed'!$A$5:$A$185,0),MATCH(AC$4,'Data transformed'!$4:$4,0)-1),$O77),$P77)-$O77)/$Q77*100,"NA"))</f>
        <v>68.3333333333333</v>
      </c>
      <c r="AD77" s="104" t="n">
        <f aca="true">IF($L77="","",IF(ISNUMBER(OFFSET('Data transformed'!$A$4,MATCH($A77,'Data transformed'!$A$5:$A$185,0),MATCH(AD$4,'Data transformed'!$4:$4,0)-1)), (MIN(MAX(OFFSET('Data transformed'!$A$4,MATCH($A77,'Data transformed'!$A$5:$A$185,0),MATCH(AD$4,'Data transformed'!$4:$4,0)-1),$O77),$P77)-$O77)/$Q77*100,"NA"))</f>
        <v>85.5</v>
      </c>
      <c r="AE77" s="104" t="n">
        <f aca="true">IF($L77="","",IF(ISNUMBER(OFFSET('Data transformed'!$A$4,MATCH($A77,'Data transformed'!$A$5:$A$185,0),MATCH(AE$4,'Data transformed'!$4:$4,0)-1)), (MIN(MAX(OFFSET('Data transformed'!$A$4,MATCH($A77,'Data transformed'!$A$5:$A$185,0),MATCH(AE$4,'Data transformed'!$4:$4,0)-1),$O77),$P77)-$O77)/$Q77*100,"NA"))</f>
        <v>39.6666666666667</v>
      </c>
      <c r="AF77" s="104" t="n">
        <f aca="true">IF($L77="","",IF(ISNUMBER(OFFSET('Data transformed'!$A$4,MATCH($A77,'Data transformed'!$A$5:$A$185,0),MATCH(AF$4,'Data transformed'!$4:$4,0)-1)), (MIN(MAX(OFFSET('Data transformed'!$A$4,MATCH($A77,'Data transformed'!$A$5:$A$185,0),MATCH(AF$4,'Data transformed'!$4:$4,0)-1),$O77),$P77)-$O77)/$Q77*100,"NA"))</f>
        <v>48.6666666666667</v>
      </c>
      <c r="AG77" s="104" t="str">
        <f aca="true">IF($L77="","",IF(ISNUMBER(OFFSET('Data transformed'!$A$4,MATCH($A77,'Data transformed'!$A$5:$A$185,0),MATCH(AG$4,'Data transformed'!$4:$4,0)-1)), (MIN(MAX(OFFSET('Data transformed'!$A$4,MATCH($A77,'Data transformed'!$A$5:$A$185,0),MATCH(AG$4,'Data transformed'!$4:$4,0)-1),$O77),$P77)-$O77)/$Q77*100,"NA"))</f>
        <v>NA</v>
      </c>
      <c r="AH77" s="104" t="n">
        <f aca="true">IF($L77="","",IF(ISNUMBER(OFFSET('Data transformed'!$A$4,MATCH($A77,'Data transformed'!$A$5:$A$185,0),MATCH(AH$4,'Data transformed'!$4:$4,0)-1)), (MIN(MAX(OFFSET('Data transformed'!$A$4,MATCH($A77,'Data transformed'!$A$5:$A$185,0),MATCH(AH$4,'Data transformed'!$4:$4,0)-1),$O77),$P77)-$O77)/$Q77*100,"NA"))</f>
        <v>35.6666666666667</v>
      </c>
      <c r="AI77" s="104" t="n">
        <f aca="true">IF($L77="","",IF(ISNUMBER(OFFSET('Data transformed'!$A$4,MATCH($A77,'Data transformed'!$A$5:$A$185,0),MATCH(AI$4,'Data transformed'!$4:$4,0)-1)), (MIN(MAX(OFFSET('Data transformed'!$A$4,MATCH($A77,'Data transformed'!$A$5:$A$185,0),MATCH(AI$4,'Data transformed'!$4:$4,0)-1),$O77),$P77)-$O77)/$Q77*100,"NA"))</f>
        <v>49.3333333333333</v>
      </c>
      <c r="AJ77" s="104" t="n">
        <f aca="true">IF($L77="","",IF(ISNUMBER(OFFSET('Data transformed'!$A$4,MATCH($A77,'Data transformed'!$A$5:$A$185,0),MATCH(AJ$4,'Data transformed'!$4:$4,0)-1)), (MIN(MAX(OFFSET('Data transformed'!$A$4,MATCH($A77,'Data transformed'!$A$5:$A$185,0),MATCH(AJ$4,'Data transformed'!$4:$4,0)-1),$O77),$P77)-$O77)/$Q77*100,"NA"))</f>
        <v>59</v>
      </c>
      <c r="AK77" s="104" t="n">
        <f aca="true">IF($L77="","",IF(ISNUMBER(OFFSET('Data transformed'!$A$4,MATCH($A77,'Data transformed'!$A$5:$A$185,0),MATCH(AK$4,'Data transformed'!$4:$4,0)-1)), (MIN(MAX(OFFSET('Data transformed'!$A$4,MATCH($A77,'Data transformed'!$A$5:$A$185,0),MATCH(AK$4,'Data transformed'!$4:$4,0)-1),$O77),$P77)-$O77)/$Q77*100,"NA"))</f>
        <v>64.3333333333333</v>
      </c>
      <c r="AL77" s="104" t="n">
        <f aca="true">IF($L77="","",IF(ISNUMBER(OFFSET('Data transformed'!$A$4,MATCH($A77,'Data transformed'!$A$5:$A$185,0),MATCH(AL$4,'Data transformed'!$4:$4,0)-1)), (MIN(MAX(OFFSET('Data transformed'!$A$4,MATCH($A77,'Data transformed'!$A$5:$A$185,0),MATCH(AL$4,'Data transformed'!$4:$4,0)-1),$O77),$P77)-$O77)/$Q77*100,"NA"))</f>
        <v>72.6666666666667</v>
      </c>
      <c r="AM77" s="104" t="n">
        <f aca="true">IF($L77="","",IF(ISNUMBER(OFFSET('Data transformed'!$A$4,MATCH($A77,'Data transformed'!$A$5:$A$185,0),MATCH(AM$4,'Data transformed'!$4:$4,0)-1)), (MIN(MAX(OFFSET('Data transformed'!$A$4,MATCH($A77,'Data transformed'!$A$5:$A$185,0),MATCH(AM$4,'Data transformed'!$4:$4,0)-1),$O77),$P77)-$O77)/$Q77*100,"NA"))</f>
        <v>64.8333333333333</v>
      </c>
      <c r="AN77" s="104" t="n">
        <f aca="true">IF($L77="","",IF(ISNUMBER(OFFSET('Data transformed'!$A$4,MATCH($A77,'Data transformed'!$A$5:$A$185,0),MATCH(AN$4,'Data transformed'!$4:$4,0)-1)), (MIN(MAX(OFFSET('Data transformed'!$A$4,MATCH($A77,'Data transformed'!$A$5:$A$185,0),MATCH(AN$4,'Data transformed'!$4:$4,0)-1),$O77),$P77)-$O77)/$Q77*100,"NA"))</f>
        <v>27.5</v>
      </c>
      <c r="AO77" s="104" t="n">
        <f aca="true">IF($L77="","",IF(ISNUMBER(OFFSET('Data transformed'!$A$4,MATCH($A77,'Data transformed'!$A$5:$A$185,0),MATCH(AO$4,'Data transformed'!$4:$4,0)-1)), (MIN(MAX(OFFSET('Data transformed'!$A$4,MATCH($A77,'Data transformed'!$A$5:$A$185,0),MATCH(AO$4,'Data transformed'!$4:$4,0)-1),$O77),$P77)-$O77)/$Q77*100,"NA"))</f>
        <v>38.6666666666667</v>
      </c>
      <c r="AP77" s="104" t="n">
        <f aca="true">IF($L77="","",IF(ISNUMBER(OFFSET('Data transformed'!$A$4,MATCH($A77,'Data transformed'!$A$5:$A$185,0),MATCH(AP$4,'Data transformed'!$4:$4,0)-1)), (MIN(MAX(OFFSET('Data transformed'!$A$4,MATCH($A77,'Data transformed'!$A$5:$A$185,0),MATCH(AP$4,'Data transformed'!$4:$4,0)-1),$O77),$P77)-$O77)/$Q77*100,"NA"))</f>
        <v>44.1666666666667</v>
      </c>
      <c r="AQ77" s="104" t="n">
        <f aca="true">IF($L77="","",IF(ISNUMBER(OFFSET('Data transformed'!$A$4,MATCH($A77,'Data transformed'!$A$5:$A$185,0),MATCH(AQ$4,'Data transformed'!$4:$4,0)-1)), (MIN(MAX(OFFSET('Data transformed'!$A$4,MATCH($A77,'Data transformed'!$A$5:$A$185,0),MATCH(AQ$4,'Data transformed'!$4:$4,0)-1),$O77),$P77)-$O77)/$Q77*100,"NA"))</f>
        <v>40.6666666666667</v>
      </c>
      <c r="AR77" s="104" t="n">
        <f aca="true">IF($L77="","",IF(ISNUMBER(OFFSET('Data transformed'!$A$4,MATCH($A77,'Data transformed'!$A$5:$A$185,0),MATCH(AR$4,'Data transformed'!$4:$4,0)-1)), (MIN(MAX(OFFSET('Data transformed'!$A$4,MATCH($A77,'Data transformed'!$A$5:$A$185,0),MATCH(AR$4,'Data transformed'!$4:$4,0)-1),$O77),$P77)-$O77)/$Q77*100,"NA"))</f>
        <v>78.5</v>
      </c>
      <c r="AS77" s="104" t="str">
        <f aca="true">IF($L77="","",IF(ISNUMBER(OFFSET('Data transformed'!$A$4,MATCH($A77,'Data transformed'!$A$5:$A$185,0),MATCH(AS$4,'Data transformed'!$4:$4,0)-1)), (MIN(MAX(OFFSET('Data transformed'!$A$4,MATCH($A77,'Data transformed'!$A$5:$A$185,0),MATCH(AS$4,'Data transformed'!$4:$4,0)-1),$O77),$P77)-$O77)/$Q77*100,"NA"))</f>
        <v>NA</v>
      </c>
      <c r="AT77" s="104" t="n">
        <f aca="true">IF($L77="","",IF(ISNUMBER(OFFSET('Data transformed'!$A$4,MATCH($A77,'Data transformed'!$A$5:$A$185,0),MATCH(AT$4,'Data transformed'!$4:$4,0)-1)), (MIN(MAX(OFFSET('Data transformed'!$A$4,MATCH($A77,'Data transformed'!$A$5:$A$185,0),MATCH(AT$4,'Data transformed'!$4:$4,0)-1),$O77),$P77)-$O77)/$Q77*100,"NA"))</f>
        <v>58.3333333333333</v>
      </c>
      <c r="AU77" s="104" t="n">
        <f aca="true">IF($L77="","",IF(ISNUMBER(OFFSET('Data transformed'!$A$4,MATCH($A77,'Data transformed'!$A$5:$A$185,0),MATCH(AU$4,'Data transformed'!$4:$4,0)-1)), (MIN(MAX(OFFSET('Data transformed'!$A$4,MATCH($A77,'Data transformed'!$A$5:$A$185,0),MATCH(AU$4,'Data transformed'!$4:$4,0)-1),$O77),$P77)-$O77)/$Q77*100,"NA"))</f>
        <v>62.3333333333333</v>
      </c>
      <c r="AV77" s="104" t="n">
        <f aca="true">IF($L77="","",IF(ISNUMBER(OFFSET('Data transformed'!$A$4,MATCH($A77,'Data transformed'!$A$5:$A$185,0),MATCH(AV$4,'Data transformed'!$4:$4,0)-1)), (MIN(MAX(OFFSET('Data transformed'!$A$4,MATCH($A77,'Data transformed'!$A$5:$A$185,0),MATCH(AV$4,'Data transformed'!$4:$4,0)-1),$O77),$P77)-$O77)/$Q77*100,"NA"))</f>
        <v>42.8333333333333</v>
      </c>
      <c r="AW77" s="104" t="n">
        <f aca="true">IF($L77="","",IF(ISNUMBER(OFFSET('Data transformed'!$A$4,MATCH($A77,'Data transformed'!$A$5:$A$185,0),MATCH(AW$4,'Data transformed'!$4:$4,0)-1)), (MIN(MAX(OFFSET('Data transformed'!$A$4,MATCH($A77,'Data transformed'!$A$5:$A$185,0),MATCH(AW$4,'Data transformed'!$4:$4,0)-1),$O77),$P77)-$O77)/$Q77*100,"NA"))</f>
        <v>23.8333333333333</v>
      </c>
      <c r="AX77" s="104" t="n">
        <f aca="true">IF($L77="","",IF(ISNUMBER(OFFSET('Data transformed'!$A$4,MATCH($A77,'Data transformed'!$A$5:$A$185,0),MATCH(AX$4,'Data transformed'!$4:$4,0)-1)), (MIN(MAX(OFFSET('Data transformed'!$A$4,MATCH($A77,'Data transformed'!$A$5:$A$185,0),MATCH(AX$4,'Data transformed'!$4:$4,0)-1),$O77),$P77)-$O77)/$Q77*100,"NA"))</f>
        <v>32.1666666666667</v>
      </c>
      <c r="AY77" s="104" t="n">
        <f aca="true">IF($L77="","",IF(ISNUMBER(OFFSET('Data transformed'!$A$4,MATCH($A77,'Data transformed'!$A$5:$A$185,0),MATCH(AY$4,'Data transformed'!$4:$4,0)-1)), (MIN(MAX(OFFSET('Data transformed'!$A$4,MATCH($A77,'Data transformed'!$A$5:$A$185,0),MATCH(AY$4,'Data transformed'!$4:$4,0)-1),$O77),$P77)-$O77)/$Q77*100,"NA"))</f>
        <v>47.5</v>
      </c>
      <c r="AZ77" s="104" t="n">
        <f aca="true">IF($L77="","",IF(ISNUMBER(OFFSET('Data transformed'!$A$4,MATCH($A77,'Data transformed'!$A$5:$A$185,0),MATCH(AZ$4,'Data transformed'!$4:$4,0)-1)), (MIN(MAX(OFFSET('Data transformed'!$A$4,MATCH($A77,'Data transformed'!$A$5:$A$185,0),MATCH(AZ$4,'Data transformed'!$4:$4,0)-1),$O77),$P77)-$O77)/$Q77*100,"NA"))</f>
        <v>35.6666666666667</v>
      </c>
      <c r="BA77" s="104" t="n">
        <f aca="true">IF($L77="","",IF(ISNUMBER(OFFSET('Data transformed'!$A$4,MATCH($A77,'Data transformed'!$A$5:$A$185,0),MATCH(BA$4,'Data transformed'!$4:$4,0)-1)), (MIN(MAX(OFFSET('Data transformed'!$A$4,MATCH($A77,'Data transformed'!$A$5:$A$185,0),MATCH(BA$4,'Data transformed'!$4:$4,0)-1),$O77),$P77)-$O77)/$Q77*100,"NA"))</f>
        <v>54.8333333333333</v>
      </c>
      <c r="BB77" s="104" t="n">
        <f aca="true">IF($L77="","",IF(ISNUMBER(OFFSET('Data transformed'!$A$4,MATCH($A77,'Data transformed'!$A$5:$A$185,0),MATCH(BB$4,'Data transformed'!$4:$4,0)-1)), (MIN(MAX(OFFSET('Data transformed'!$A$4,MATCH($A77,'Data transformed'!$A$5:$A$185,0),MATCH(BB$4,'Data transformed'!$4:$4,0)-1),$O77),$P77)-$O77)/$Q77*100,"NA"))</f>
        <v>53.1666666666667</v>
      </c>
      <c r="BC77" s="104" t="n">
        <f aca="true">IF($L77="","",IF(ISNUMBER(OFFSET('Data transformed'!$A$4,MATCH($A77,'Data transformed'!$A$5:$A$185,0),MATCH(BC$4,'Data transformed'!$4:$4,0)-1)), (MIN(MAX(OFFSET('Data transformed'!$A$4,MATCH($A77,'Data transformed'!$A$5:$A$185,0),MATCH(BC$4,'Data transformed'!$4:$4,0)-1),$O77),$P77)-$O77)/$Q77*100,"NA"))</f>
        <v>67.5</v>
      </c>
      <c r="BD77" s="104" t="n">
        <f aca="true">IF($L77="","",IF(ISNUMBER(OFFSET('Data transformed'!$A$4,MATCH($A77,'Data transformed'!$A$5:$A$185,0),MATCH(BD$4,'Data transformed'!$4:$4,0)-1)), (MIN(MAX(OFFSET('Data transformed'!$A$4,MATCH($A77,'Data transformed'!$A$5:$A$185,0),MATCH(BD$4,'Data transformed'!$4:$4,0)-1),$O77),$P77)-$O77)/$Q77*100,"NA"))</f>
        <v>45.1666666666667</v>
      </c>
      <c r="BE77" s="104" t="n">
        <f aca="true">IF($L77="","",IF(ISNUMBER(OFFSET('Data transformed'!$A$4,MATCH($A77,'Data transformed'!$A$5:$A$185,0),MATCH(BE$4,'Data transformed'!$4:$4,0)-1)), (MIN(MAX(OFFSET('Data transformed'!$A$4,MATCH($A77,'Data transformed'!$A$5:$A$185,0),MATCH(BE$4,'Data transformed'!$4:$4,0)-1),$O77),$P77)-$O77)/$Q77*100,"NA"))</f>
        <v>44.5</v>
      </c>
      <c r="BF77" s="104" t="n">
        <f aca="true">IF($L77="","",IF(ISNUMBER(OFFSET('Data transformed'!$A$4,MATCH($A77,'Data transformed'!$A$5:$A$185,0),MATCH(BF$4,'Data transformed'!$4:$4,0)-1)), (MIN(MAX(OFFSET('Data transformed'!$A$4,MATCH($A77,'Data transformed'!$A$5:$A$185,0),MATCH(BF$4,'Data transformed'!$4:$4,0)-1),$O77),$P77)-$O77)/$Q77*100,"NA"))</f>
        <v>59.1666666666667</v>
      </c>
      <c r="BG77" s="104" t="n">
        <f aca="true">IF($L77="","",IF(ISNUMBER(OFFSET('Data transformed'!$A$4,MATCH($A77,'Data transformed'!$A$5:$A$185,0),MATCH(BG$4,'Data transformed'!$4:$4,0)-1)), (MIN(MAX(OFFSET('Data transformed'!$A$4,MATCH($A77,'Data transformed'!$A$5:$A$185,0),MATCH(BG$4,'Data transformed'!$4:$4,0)-1),$O77),$P77)-$O77)/$Q77*100,"NA"))</f>
        <v>55.5</v>
      </c>
      <c r="BH77" s="104" t="n">
        <f aca="true">IF($L77="","",IF(ISNUMBER(OFFSET('Data transformed'!$A$4,MATCH($A77,'Data transformed'!$A$5:$A$185,0),MATCH(BH$4,'Data transformed'!$4:$4,0)-1)), (MIN(MAX(OFFSET('Data transformed'!$A$4,MATCH($A77,'Data transformed'!$A$5:$A$185,0),MATCH(BH$4,'Data transformed'!$4:$4,0)-1),$O77),$P77)-$O77)/$Q77*100,"NA"))</f>
        <v>45</v>
      </c>
      <c r="BI77" s="104" t="n">
        <f aca="true">IF($L77="","",IF(ISNUMBER(OFFSET('Data transformed'!$A$4,MATCH($A77,'Data transformed'!$A$5:$A$185,0),MATCH(BI$4,'Data transformed'!$4:$4,0)-1)), (MIN(MAX(OFFSET('Data transformed'!$A$4,MATCH($A77,'Data transformed'!$A$5:$A$185,0),MATCH(BI$4,'Data transformed'!$4:$4,0)-1),$O77),$P77)-$O77)/$Q77*100,"NA"))</f>
        <v>64.1666666666667</v>
      </c>
      <c r="BJ77" s="104" t="n">
        <f aca="true">IF($L77="","",IF(ISNUMBER(OFFSET('Data transformed'!$A$4,MATCH($A77,'Data transformed'!$A$5:$A$185,0),MATCH(BJ$4,'Data transformed'!$4:$4,0)-1)), (MIN(MAX(OFFSET('Data transformed'!$A$4,MATCH($A77,'Data transformed'!$A$5:$A$185,0),MATCH(BJ$4,'Data transformed'!$4:$4,0)-1),$O77),$P77)-$O77)/$Q77*100,"NA"))</f>
        <v>30.8333333333333</v>
      </c>
      <c r="BK77" s="104" t="n">
        <f aca="true">IF($L77="","",IF(ISNUMBER(OFFSET('Data transformed'!$A$4,MATCH($A77,'Data transformed'!$A$5:$A$185,0),MATCH(BK$4,'Data transformed'!$4:$4,0)-1)), (MIN(MAX(OFFSET('Data transformed'!$A$4,MATCH($A77,'Data transformed'!$A$5:$A$185,0),MATCH(BK$4,'Data transformed'!$4:$4,0)-1),$O77),$P77)-$O77)/$Q77*100,"NA"))</f>
        <v>34.3333333333333</v>
      </c>
      <c r="BL77" s="104" t="n">
        <f aca="true">IF($L77="","",IF(ISNUMBER(OFFSET('Data transformed'!$A$4,MATCH($A77,'Data transformed'!$A$5:$A$185,0),MATCH(BL$4,'Data transformed'!$4:$4,0)-1)), (MIN(MAX(OFFSET('Data transformed'!$A$4,MATCH($A77,'Data transformed'!$A$5:$A$185,0),MATCH(BL$4,'Data transformed'!$4:$4,0)-1),$O77),$P77)-$O77)/$Q77*100,"NA"))</f>
        <v>61.5</v>
      </c>
      <c r="BM77" s="104" t="n">
        <f aca="true">IF($L77="","",IF(ISNUMBER(OFFSET('Data transformed'!$A$4,MATCH($A77,'Data transformed'!$A$5:$A$185,0),MATCH(BM$4,'Data transformed'!$4:$4,0)-1)), (MIN(MAX(OFFSET('Data transformed'!$A$4,MATCH($A77,'Data transformed'!$A$5:$A$185,0),MATCH(BM$4,'Data transformed'!$4:$4,0)-1),$O77),$P77)-$O77)/$Q77*100,"NA"))</f>
        <v>25.8333333333333</v>
      </c>
      <c r="BN77" s="104" t="n">
        <f aca="true">IF($L77="","",IF(ISNUMBER(OFFSET('Data transformed'!$A$4,MATCH($A77,'Data transformed'!$A$5:$A$185,0),MATCH(BN$4,'Data transformed'!$4:$4,0)-1)), (MIN(MAX(OFFSET('Data transformed'!$A$4,MATCH($A77,'Data transformed'!$A$5:$A$185,0),MATCH(BN$4,'Data transformed'!$4:$4,0)-1),$O77),$P77)-$O77)/$Q77*100,"NA"))</f>
        <v>30.1666666666667</v>
      </c>
      <c r="BO77" s="104" t="n">
        <f aca="true">IF($L77="","",IF(ISNUMBER(OFFSET('Data transformed'!$A$4,MATCH($A77,'Data transformed'!$A$5:$A$185,0),MATCH(BO$4,'Data transformed'!$4:$4,0)-1)), (MIN(MAX(OFFSET('Data transformed'!$A$4,MATCH($A77,'Data transformed'!$A$5:$A$185,0),MATCH(BO$4,'Data transformed'!$4:$4,0)-1),$O77),$P77)-$O77)/$Q77*100,"NA"))</f>
        <v>51.5</v>
      </c>
      <c r="BP77" s="104" t="n">
        <f aca="true">IF($L77="","",IF(ISNUMBER(OFFSET('Data transformed'!$A$4,MATCH($A77,'Data transformed'!$A$5:$A$185,0),MATCH(BP$4,'Data transformed'!$4:$4,0)-1)), (MIN(MAX(OFFSET('Data transformed'!$A$4,MATCH($A77,'Data transformed'!$A$5:$A$185,0),MATCH(BP$4,'Data transformed'!$4:$4,0)-1),$O77),$P77)-$O77)/$Q77*100,"NA"))</f>
        <v>74</v>
      </c>
      <c r="BQ77" s="104" t="n">
        <f aca="true">IF($L77="","",IF(ISNUMBER(OFFSET('Data transformed'!$A$4,MATCH($A77,'Data transformed'!$A$5:$A$185,0),MATCH(BQ$4,'Data transformed'!$4:$4,0)-1)), (MIN(MAX(OFFSET('Data transformed'!$A$4,MATCH($A77,'Data transformed'!$A$5:$A$185,0),MATCH(BQ$4,'Data transformed'!$4:$4,0)-1),$O77),$P77)-$O77)/$Q77*100,"NA"))</f>
        <v>36.8333333333333</v>
      </c>
      <c r="BR77" s="104" t="str">
        <f aca="true">IF($L77="","",IF(ISNUMBER(OFFSET('Data transformed'!$A$4,MATCH($A77,'Data transformed'!$A$5:$A$185,0),MATCH(BR$4,'Data transformed'!$4:$4,0)-1)), (MIN(MAX(OFFSET('Data transformed'!$A$4,MATCH($A77,'Data transformed'!$A$5:$A$185,0),MATCH(BR$4,'Data transformed'!$4:$4,0)-1),$O77),$P77)-$O77)/$Q77*100,"NA"))</f>
        <v>NA</v>
      </c>
      <c r="BS77" s="104" t="n">
        <f aca="true">IF($L77="","",IF(ISNUMBER(OFFSET('Data transformed'!$A$4,MATCH($A77,'Data transformed'!$A$5:$A$185,0),MATCH(BS$4,'Data transformed'!$4:$4,0)-1)), (MIN(MAX(OFFSET('Data transformed'!$A$4,MATCH($A77,'Data transformed'!$A$5:$A$185,0),MATCH(BS$4,'Data transformed'!$4:$4,0)-1),$O77),$P77)-$O77)/$Q77*100,"NA"))</f>
        <v>27.5</v>
      </c>
      <c r="BT77" s="104" t="n">
        <f aca="true">IF($L77="","",IF(ISNUMBER(OFFSET('Data transformed'!$A$4,MATCH($A77,'Data transformed'!$A$5:$A$185,0),MATCH(BT$4,'Data transformed'!$4:$4,0)-1)), (MIN(MAX(OFFSET('Data transformed'!$A$4,MATCH($A77,'Data transformed'!$A$5:$A$185,0),MATCH(BT$4,'Data transformed'!$4:$4,0)-1),$O77),$P77)-$O77)/$Q77*100,"NA"))</f>
        <v>73.8333333333333</v>
      </c>
      <c r="BU77" s="104" t="n">
        <f aca="true">IF($L77="","",IF(ISNUMBER(OFFSET('Data transformed'!$A$4,MATCH($A77,'Data transformed'!$A$5:$A$185,0),MATCH(BU$4,'Data transformed'!$4:$4,0)-1)), (MIN(MAX(OFFSET('Data transformed'!$A$4,MATCH($A77,'Data transformed'!$A$5:$A$185,0),MATCH(BU$4,'Data transformed'!$4:$4,0)-1),$O77),$P77)-$O77)/$Q77*100,"NA"))</f>
        <v>71.5</v>
      </c>
      <c r="BV77" s="104" t="n">
        <f aca="true">IF($L77="","",IF(ISNUMBER(OFFSET('Data transformed'!$A$4,MATCH($A77,'Data transformed'!$A$5:$A$185,0),MATCH(BV$4,'Data transformed'!$4:$4,0)-1)), (MIN(MAX(OFFSET('Data transformed'!$A$4,MATCH($A77,'Data transformed'!$A$5:$A$185,0),MATCH(BV$4,'Data transformed'!$4:$4,0)-1),$O77),$P77)-$O77)/$Q77*100,"NA"))</f>
        <v>73.8333333333333</v>
      </c>
      <c r="BW77" s="104" t="n">
        <f aca="true">IF($L77="","",IF(ISNUMBER(OFFSET('Data transformed'!$A$4,MATCH($A77,'Data transformed'!$A$5:$A$185,0),MATCH(BW$4,'Data transformed'!$4:$4,0)-1)), (MIN(MAX(OFFSET('Data transformed'!$A$4,MATCH($A77,'Data transformed'!$A$5:$A$185,0),MATCH(BW$4,'Data transformed'!$4:$4,0)-1),$O77),$P77)-$O77)/$Q77*100,"NA"))</f>
        <v>42.8333333333333</v>
      </c>
      <c r="BX77" s="104" t="n">
        <f aca="true">IF($L77="","",IF(ISNUMBER(OFFSET('Data transformed'!$A$4,MATCH($A77,'Data transformed'!$A$5:$A$185,0),MATCH(BX$4,'Data transformed'!$4:$4,0)-1)), (MIN(MAX(OFFSET('Data transformed'!$A$4,MATCH($A77,'Data transformed'!$A$5:$A$185,0),MATCH(BX$4,'Data transformed'!$4:$4,0)-1),$O77),$P77)-$O77)/$Q77*100,"NA"))</f>
        <v>37.8333333333333</v>
      </c>
      <c r="BY77" s="104" t="n">
        <f aca="true">IF($L77="","",IF(ISNUMBER(OFFSET('Data transformed'!$A$4,MATCH($A77,'Data transformed'!$A$5:$A$185,0),MATCH(BY$4,'Data transformed'!$4:$4,0)-1)), (MIN(MAX(OFFSET('Data transformed'!$A$4,MATCH($A77,'Data transformed'!$A$5:$A$185,0),MATCH(BY$4,'Data transformed'!$4:$4,0)-1),$O77),$P77)-$O77)/$Q77*100,"NA"))</f>
        <v>24.8333333333333</v>
      </c>
      <c r="BZ77" s="104" t="n">
        <f aca="true">IF($L77="","",IF(ISNUMBER(OFFSET('Data transformed'!$A$4,MATCH($A77,'Data transformed'!$A$5:$A$185,0),MATCH(BZ$4,'Data transformed'!$4:$4,0)-1)), (MIN(MAX(OFFSET('Data transformed'!$A$4,MATCH($A77,'Data transformed'!$A$5:$A$185,0),MATCH(BZ$4,'Data transformed'!$4:$4,0)-1),$O77),$P77)-$O77)/$Q77*100,"NA"))</f>
        <v>57.8333333333333</v>
      </c>
      <c r="CA77" s="104" t="str">
        <f aca="true">IF($L77="","",IF(ISNUMBER(OFFSET('Data transformed'!$A$4,MATCH($A77,'Data transformed'!$A$5:$A$185,0),MATCH(CA$4,'Data transformed'!$4:$4,0)-1)), (MIN(MAX(OFFSET('Data transformed'!$A$4,MATCH($A77,'Data transformed'!$A$5:$A$185,0),MATCH(CA$4,'Data transformed'!$4:$4,0)-1),$O77),$P77)-$O77)/$Q77*100,"NA"))</f>
        <v>NA</v>
      </c>
      <c r="CB77" s="104" t="n">
        <f aca="true">IF($L77="","",IF(ISNUMBER(OFFSET('Data transformed'!$A$4,MATCH($A77,'Data transformed'!$A$5:$A$185,0),MATCH(CB$4,'Data transformed'!$4:$4,0)-1)), (MIN(MAX(OFFSET('Data transformed'!$A$4,MATCH($A77,'Data transformed'!$A$5:$A$185,0),MATCH(CB$4,'Data transformed'!$4:$4,0)-1),$O77),$P77)-$O77)/$Q77*100,"NA"))</f>
        <v>43.3333333333333</v>
      </c>
      <c r="CC77" s="104" t="n">
        <f aca="true">IF($L77="","",IF(ISNUMBER(OFFSET('Data transformed'!$A$4,MATCH($A77,'Data transformed'!$A$5:$A$185,0),MATCH(CC$4,'Data transformed'!$4:$4,0)-1)), (MIN(MAX(OFFSET('Data transformed'!$A$4,MATCH($A77,'Data transformed'!$A$5:$A$185,0),MATCH(CC$4,'Data transformed'!$4:$4,0)-1),$O77),$P77)-$O77)/$Q77*100,"NA"))</f>
        <v>55.1666666666667</v>
      </c>
      <c r="CD77" s="104" t="n">
        <f aca="true">IF($L77="","",IF(ISNUMBER(OFFSET('Data transformed'!$A$4,MATCH($A77,'Data transformed'!$A$5:$A$185,0),MATCH(CD$4,'Data transformed'!$4:$4,0)-1)), (MIN(MAX(OFFSET('Data transformed'!$A$4,MATCH($A77,'Data transformed'!$A$5:$A$185,0),MATCH(CD$4,'Data transformed'!$4:$4,0)-1),$O77),$P77)-$O77)/$Q77*100,"NA"))</f>
        <v>38.6666666666667</v>
      </c>
      <c r="CE77" s="104" t="n">
        <f aca="true">IF($L77="","",IF(ISNUMBER(OFFSET('Data transformed'!$A$4,MATCH($A77,'Data transformed'!$A$5:$A$185,0),MATCH(CE$4,'Data transformed'!$4:$4,0)-1)), (MIN(MAX(OFFSET('Data transformed'!$A$4,MATCH($A77,'Data transformed'!$A$5:$A$185,0),MATCH(CE$4,'Data transformed'!$4:$4,0)-1),$O77),$P77)-$O77)/$Q77*100,"NA"))</f>
        <v>41.3333333333333</v>
      </c>
      <c r="CF77" s="104" t="n">
        <f aca="true">IF($L77="","",IF(ISNUMBER(OFFSET('Data transformed'!$A$4,MATCH($A77,'Data transformed'!$A$5:$A$185,0),MATCH(CF$4,'Data transformed'!$4:$4,0)-1)), (MIN(MAX(OFFSET('Data transformed'!$A$4,MATCH($A77,'Data transformed'!$A$5:$A$185,0),MATCH(CF$4,'Data transformed'!$4:$4,0)-1),$O77),$P77)-$O77)/$Q77*100,"NA"))</f>
        <v>52.6666666666667</v>
      </c>
      <c r="CG77" s="104" t="str">
        <f aca="true">IF($L77="","",IF(ISNUMBER(OFFSET('Data transformed'!$A$4,MATCH($A77,'Data transformed'!$A$5:$A$185,0),MATCH(CG$4,'Data transformed'!$4:$4,0)-1)), (MIN(MAX(OFFSET('Data transformed'!$A$4,MATCH($A77,'Data transformed'!$A$5:$A$185,0),MATCH(CG$4,'Data transformed'!$4:$4,0)-1),$O77),$P77)-$O77)/$Q77*100,"NA"))</f>
        <v>NA</v>
      </c>
      <c r="CH77" s="104" t="n">
        <f aca="true">IF($L77="","",IF(ISNUMBER(OFFSET('Data transformed'!$A$4,MATCH($A77,'Data transformed'!$A$5:$A$185,0),MATCH(CH$4,'Data transformed'!$4:$4,0)-1)), (MIN(MAX(OFFSET('Data transformed'!$A$4,MATCH($A77,'Data transformed'!$A$5:$A$185,0),MATCH(CH$4,'Data transformed'!$4:$4,0)-1),$O77),$P77)-$O77)/$Q77*100,"NA"))</f>
        <v>45.8333333333333</v>
      </c>
      <c r="CI77" s="104" t="n">
        <f aca="true">IF($L77="","",IF(ISNUMBER(OFFSET('Data transformed'!$A$4,MATCH($A77,'Data transformed'!$A$5:$A$185,0),MATCH(CI$4,'Data transformed'!$4:$4,0)-1)), (MIN(MAX(OFFSET('Data transformed'!$A$4,MATCH($A77,'Data transformed'!$A$5:$A$185,0),MATCH(CI$4,'Data transformed'!$4:$4,0)-1),$O77),$P77)-$O77)/$Q77*100,"NA"))</f>
        <v>80.8333333333333</v>
      </c>
      <c r="CJ77" s="104" t="n">
        <f aca="true">IF($L77="","",IF(ISNUMBER(OFFSET('Data transformed'!$A$4,MATCH($A77,'Data transformed'!$A$5:$A$185,0),MATCH(CJ$4,'Data transformed'!$4:$4,0)-1)), (MIN(MAX(OFFSET('Data transformed'!$A$4,MATCH($A77,'Data transformed'!$A$5:$A$185,0),MATCH(CJ$4,'Data transformed'!$4:$4,0)-1),$O77),$P77)-$O77)/$Q77*100,"NA"))</f>
        <v>34.3333333333333</v>
      </c>
      <c r="CK77" s="104" t="n">
        <f aca="true">IF($L77="","",IF(ISNUMBER(OFFSET('Data transformed'!$A$4,MATCH($A77,'Data transformed'!$A$5:$A$185,0),MATCH(CK$4,'Data transformed'!$4:$4,0)-1)), (MIN(MAX(OFFSET('Data transformed'!$A$4,MATCH($A77,'Data transformed'!$A$5:$A$185,0),MATCH(CK$4,'Data transformed'!$4:$4,0)-1),$O77),$P77)-$O77)/$Q77*100,"NA"))</f>
        <v>31.3333333333333</v>
      </c>
      <c r="CL77" s="104" t="n">
        <f aca="true">IF($L77="","",IF(ISNUMBER(OFFSET('Data transformed'!$A$4,MATCH($A77,'Data transformed'!$A$5:$A$185,0),MATCH(CL$4,'Data transformed'!$4:$4,0)-1)), (MIN(MAX(OFFSET('Data transformed'!$A$4,MATCH($A77,'Data transformed'!$A$5:$A$185,0),MATCH(CL$4,'Data transformed'!$4:$4,0)-1),$O77),$P77)-$O77)/$Q77*100,"NA"))</f>
        <v>51.1666666666667</v>
      </c>
      <c r="CM77" s="104" t="n">
        <f aca="true">IF($L77="","",IF(ISNUMBER(OFFSET('Data transformed'!$A$4,MATCH($A77,'Data transformed'!$A$5:$A$185,0),MATCH(CM$4,'Data transformed'!$4:$4,0)-1)), (MIN(MAX(OFFSET('Data transformed'!$A$4,MATCH($A77,'Data transformed'!$A$5:$A$185,0),MATCH(CM$4,'Data transformed'!$4:$4,0)-1),$O77),$P77)-$O77)/$Q77*100,"NA"))</f>
        <v>60.1666666666667</v>
      </c>
      <c r="CN77" s="104" t="n">
        <f aca="true">IF($L77="","",IF(ISNUMBER(OFFSET('Data transformed'!$A$4,MATCH($A77,'Data transformed'!$A$5:$A$185,0),MATCH(CN$4,'Data transformed'!$4:$4,0)-1)), (MIN(MAX(OFFSET('Data transformed'!$A$4,MATCH($A77,'Data transformed'!$A$5:$A$185,0),MATCH(CN$4,'Data transformed'!$4:$4,0)-1),$O77),$P77)-$O77)/$Q77*100,"NA"))</f>
        <v>27.8333333333333</v>
      </c>
      <c r="CO77" s="104" t="str">
        <f aca="true">IF($L77="","",IF(ISNUMBER(OFFSET('Data transformed'!$A$4,MATCH($A77,'Data transformed'!$A$5:$A$185,0),MATCH(CO$4,'Data transformed'!$4:$4,0)-1)), (MIN(MAX(OFFSET('Data transformed'!$A$4,MATCH($A77,'Data transformed'!$A$5:$A$185,0),MATCH(CO$4,'Data transformed'!$4:$4,0)-1),$O77),$P77)-$O77)/$Q77*100,"NA"))</f>
        <v>NA</v>
      </c>
      <c r="CP77" s="104" t="n">
        <f aca="true">IF($L77="","",IF(ISNUMBER(OFFSET('Data transformed'!$A$4,MATCH($A77,'Data transformed'!$A$5:$A$185,0),MATCH(CP$4,'Data transformed'!$4:$4,0)-1)), (MIN(MAX(OFFSET('Data transformed'!$A$4,MATCH($A77,'Data transformed'!$A$5:$A$185,0),MATCH(CP$4,'Data transformed'!$4:$4,0)-1),$O77),$P77)-$O77)/$Q77*100,"NA"))</f>
        <v>48.6666666666667</v>
      </c>
      <c r="CQ77" s="104" t="n">
        <f aca="true">IF($L77="","",IF(ISNUMBER(OFFSET('Data transformed'!$A$4,MATCH($A77,'Data transformed'!$A$5:$A$185,0),MATCH(CQ$4,'Data transformed'!$4:$4,0)-1)), (MIN(MAX(OFFSET('Data transformed'!$A$4,MATCH($A77,'Data transformed'!$A$5:$A$185,0),MATCH(CQ$4,'Data transformed'!$4:$4,0)-1),$O77),$P77)-$O77)/$Q77*100,"NA"))</f>
        <v>38.5</v>
      </c>
      <c r="CR77" s="104" t="n">
        <f aca="true">IF($L77="","",IF(ISNUMBER(OFFSET('Data transformed'!$A$4,MATCH($A77,'Data transformed'!$A$5:$A$185,0),MATCH(CR$4,'Data transformed'!$4:$4,0)-1)), (MIN(MAX(OFFSET('Data transformed'!$A$4,MATCH($A77,'Data transformed'!$A$5:$A$185,0),MATCH(CR$4,'Data transformed'!$4:$4,0)-1),$O77),$P77)-$O77)/$Q77*100,"NA"))</f>
        <v>33.1666666666667</v>
      </c>
      <c r="CS77" s="104" t="n">
        <f aca="true">IF($L77="","",IF(ISNUMBER(OFFSET('Data transformed'!$A$4,MATCH($A77,'Data transformed'!$A$5:$A$185,0),MATCH(CS$4,'Data transformed'!$4:$4,0)-1)), (MIN(MAX(OFFSET('Data transformed'!$A$4,MATCH($A77,'Data transformed'!$A$5:$A$185,0),MATCH(CS$4,'Data transformed'!$4:$4,0)-1),$O77),$P77)-$O77)/$Q77*100,"NA"))</f>
        <v>64.3333333333333</v>
      </c>
      <c r="CT77" s="104" t="n">
        <f aca="true">IF($L77="","",IF(ISNUMBER(OFFSET('Data transformed'!$A$4,MATCH($A77,'Data transformed'!$A$5:$A$185,0),MATCH(CT$4,'Data transformed'!$4:$4,0)-1)), (MIN(MAX(OFFSET('Data transformed'!$A$4,MATCH($A77,'Data transformed'!$A$5:$A$185,0),MATCH(CT$4,'Data transformed'!$4:$4,0)-1),$O77),$P77)-$O77)/$Q77*100,"NA"))</f>
        <v>42.1666666666667</v>
      </c>
      <c r="CU77" s="104" t="n">
        <f aca="true">IF($L77="","",IF(ISNUMBER(OFFSET('Data transformed'!$A$4,MATCH($A77,'Data transformed'!$A$5:$A$185,0),MATCH(CU$4,'Data transformed'!$4:$4,0)-1)), (MIN(MAX(OFFSET('Data transformed'!$A$4,MATCH($A77,'Data transformed'!$A$5:$A$185,0),MATCH(CU$4,'Data transformed'!$4:$4,0)-1),$O77),$P77)-$O77)/$Q77*100,"NA"))</f>
        <v>15</v>
      </c>
      <c r="CV77" s="104" t="n">
        <f aca="true">IF($L77="","",IF(ISNUMBER(OFFSET('Data transformed'!$A$4,MATCH($A77,'Data transformed'!$A$5:$A$185,0),MATCH(CV$4,'Data transformed'!$4:$4,0)-1)), (MIN(MAX(OFFSET('Data transformed'!$A$4,MATCH($A77,'Data transformed'!$A$5:$A$185,0),MATCH(CV$4,'Data transformed'!$4:$4,0)-1),$O77),$P77)-$O77)/$Q77*100,"NA"))</f>
        <v>55.6666666666667</v>
      </c>
      <c r="CW77" s="104" t="n">
        <f aca="true">IF($L77="","",IF(ISNUMBER(OFFSET('Data transformed'!$A$4,MATCH($A77,'Data transformed'!$A$5:$A$185,0),MATCH(CW$4,'Data transformed'!$4:$4,0)-1)), (MIN(MAX(OFFSET('Data transformed'!$A$4,MATCH($A77,'Data transformed'!$A$5:$A$185,0),MATCH(CW$4,'Data transformed'!$4:$4,0)-1),$O77),$P77)-$O77)/$Q77*100,"NA"))</f>
        <v>53.8333333333333</v>
      </c>
    </row>
    <row r="78" s="103" customFormat="true" ht="15.5" hidden="false" customHeight="false" outlineLevel="0" collapsed="false">
      <c r="A78" s="107" t="n">
        <v>3120</v>
      </c>
      <c r="B78" s="107" t="n">
        <v>3</v>
      </c>
      <c r="C78" s="103" t="str">
        <f aca="true">IF(ISBLANK(OFFSET('outliers treatment'!$A$3,MATCH($A78,'outliers treatment'!$A$4:$A$154,0),MATCH(C$4,'outliers treatment'!$4:$4,0)-1)),"",OFFSET('outliers treatment'!$A$3,MATCH($A78,'outliers treatment'!$A$4:$A$154,0),MATCH(C$4,'outliers treatment'!$4:$4,0)-1))</f>
        <v>Mechanisms for consumer rights education</v>
      </c>
      <c r="D78" s="103" t="str">
        <f aca="true">IF(ISBLANK(OFFSET('outliers treatment'!$A$3,MATCH($A78,'outliers treatment'!$A$4:$A$154,0),MATCH(D$4,'outliers treatment'!$4:$4,0)-1)),"",OFFSET('outliers treatment'!$A$3,MATCH($A78,'outliers treatment'!$A$4:$A$154,0),MATCH(D$4,'outliers treatment'!$4:$4,0)-1))</f>
        <v/>
      </c>
      <c r="E78" s="103" t="str">
        <f aca="true">IF(ISBLANK(OFFSET('outliers treatment'!$A$3,MATCH($A78,'outliers treatment'!$A$4:$A$154,0),MATCH(E$4,'outliers treatment'!$4:$4,0)-1)),"",OFFSET('outliers treatment'!$A$3,MATCH($A78,'outliers treatment'!$A$4:$A$154,0),MATCH(E$4,'outliers treatment'!$4:$4,0)-1))</f>
        <v/>
      </c>
      <c r="F78" s="103" t="str">
        <f aca="true">IF(ISBLANK(OFFSET('outliers treatment'!$A$3,MATCH($A78,'outliers treatment'!$A$4:$A$154,0),MATCH(F$4,'outliers treatment'!$4:$4,0)-1)),"",OFFSET('outliers treatment'!$A$3,MATCH($A78,'outliers treatment'!$A$4:$A$154,0),MATCH(F$4,'outliers treatment'!$4:$4,0)-1))</f>
        <v/>
      </c>
      <c r="G78" s="103" t="str">
        <f aca="true">IF(ISBLANK(OFFSET('outliers treatment'!$A$3,MATCH($A78,'outliers treatment'!$A$4:$A$154,0),MATCH(G$4,'outliers treatment'!$4:$4,0)-1)),"",OFFSET('outliers treatment'!$A$3,MATCH($A78,'outliers treatment'!$A$4:$A$154,0),MATCH(G$4,'outliers treatment'!$4:$4,0)-1))</f>
        <v/>
      </c>
      <c r="H78" s="103" t="str">
        <f aca="true">IF(ISBLANK(OFFSET('outliers treatment'!$A$3,MATCH($A78,'outliers treatment'!$A$4:$A$154,0),MATCH(H$4,'outliers treatment'!$4:$4,0)-1)),"",OFFSET('outliers treatment'!$A$3,MATCH($A78,'outliers treatment'!$A$4:$A$154,0),MATCH(H$4,'outliers treatment'!$4:$4,0)-1))</f>
        <v/>
      </c>
      <c r="I78" s="103" t="str">
        <f aca="true">IF(ISBLANK(OFFSET('outliers treatment'!$A$3,MATCH($A78,'outliers treatment'!$A$4:$A$154,0),MATCH(I$4,'outliers treatment'!$4:$4,0)-1)),"",OFFSET('outliers treatment'!$A$3,MATCH($A78,'outliers treatment'!$A$4:$A$154,0),MATCH(I$4,'outliers treatment'!$4:$4,0)-1))</f>
        <v/>
      </c>
      <c r="J78" s="104" t="n">
        <f aca="false" t="array" ref="J78:J78">MIN(IF(ISNUMBER(V78:CW78),V78:CW78))</f>
        <v>0</v>
      </c>
      <c r="K78" s="103" t="n">
        <f aca="false" t="array" ref="K78:K78">MAX(IF(ISNUMBER(V78:CW78),V78:CW78))</f>
        <v>100</v>
      </c>
      <c r="L78" s="103" t="e">
        <f aca="true">IF(ISBLANK(OFFSET('outliers treatment'!$A$3,MATCH($A78,'outliers treatment'!$A$4:$A$154,0),MATCH(L$4,'outliers treatment'!$4:$4,0)-1)),"",OFFSET('outliers treatment'!$A$3,MATCH($A78,'outliers treatment'!$A$4:$A$154,0),MATCH(L$4,'outliers treatment'!$4:$4,0)-1))</f>
        <v>#N/A</v>
      </c>
      <c r="M78" s="103" t="e">
        <f aca="true">IF(ISBLANK(OFFSET('outliers treatment'!$A$3,MATCH($A78,'outliers treatment'!$A$4:$A$154,0),MATCH(M$4,'outliers treatment'!$4:$4,0)-1)),"",OFFSET('outliers treatment'!$A$3,MATCH($A78,'outliers treatment'!$A$4:$A$154,0),MATCH(M$4,'outliers treatment'!$4:$4,0)-1))</f>
        <v>#N/A</v>
      </c>
      <c r="N78" s="103" t="str">
        <f aca="true">IF(ISBLANK(OFFSET('outliers treatment'!$A$3,MATCH($A78,'outliers treatment'!$A$4:$A$154,0),MATCH(N$4,'outliers treatment'!$4:$4,0)-1)),"",OFFSET('outliers treatment'!$A$3,MATCH($A78,'outliers treatment'!$A$4:$A$154,0),MATCH(N$4,'outliers treatment'!$4:$4,0)-1))</f>
        <v/>
      </c>
      <c r="O78" s="103" t="str">
        <f aca="true">IF(ISBLANK(OFFSET('outliers treatment'!$A$3,MATCH($A78,'outliers treatment'!$A$4:$A$154,0),MATCH(O$4,'outliers treatment'!$4:$4,0)-1)),"",OFFSET('outliers treatment'!$A$3,MATCH($A78,'outliers treatment'!$A$4:$A$154,0),MATCH(O$4,'outliers treatment'!$4:$4,0)-1))</f>
        <v/>
      </c>
      <c r="P78" s="103" t="str">
        <f aca="true">IF(ISBLANK(OFFSET('outliers treatment'!$A$3,MATCH($A78,'outliers treatment'!$A$4:$A$154,0),MATCH(P$4,'outliers treatment'!$4:$4,0)-1)),"",OFFSET('outliers treatment'!$A$3,MATCH($A78,'outliers treatment'!$A$4:$A$154,0),MATCH(P$4,'outliers treatment'!$4:$4,0)-1))</f>
        <v/>
      </c>
      <c r="Q78" s="103" t="str">
        <f aca="false">IFERROR(P78-O78,"")</f>
        <v/>
      </c>
      <c r="R78" s="105" t="n">
        <f aca="false" t="array" ref="R78:R78">IFERROR(SKEW(IF(ISNUMBER(V78:CW78),V78:CW78,"")),"")</f>
        <v>-0.381878115537146</v>
      </c>
      <c r="S78" s="103" t="n">
        <v>1</v>
      </c>
      <c r="T78" s="103" t="n">
        <v>1</v>
      </c>
      <c r="U78" s="106" t="str">
        <f aca="false" t="array" ref="U78:U78">IF(B78&lt;4,"",1-IFERROR(SUM(ISNUMBER(V78:CW78)*(1-$V$3:$CW$3))/COUNTIF($V$3:$CW$3,0),0))</f>
        <v/>
      </c>
      <c r="V78" s="104" t="n">
        <f aca="false" t="array" ref="V78:V78">SUM(IF(ISNUMBER(V79),$T79*V79,0))/SUM(IF(ISNUMBER(V79),$T79,0))</f>
        <v>55</v>
      </c>
      <c r="W78" s="104" t="n">
        <f aca="false">SUM(IF(ISNUMBER(W79),$T79*W79,0))/SUM(IF(ISNUMBER(W79),$T79,0))</f>
        <v>68</v>
      </c>
      <c r="X78" s="104" t="n">
        <f aca="false">SUM(IF(ISNUMBER(X79),$T79*X79,0))/SUM(IF(ISNUMBER(X79),$T79,0))</f>
        <v>100</v>
      </c>
      <c r="Y78" s="104" t="n">
        <f aca="false">SUM(IF(ISNUMBER(Y79),$T79*Y79,0))/SUM(IF(ISNUMBER(Y79),$T79,0))</f>
        <v>40</v>
      </c>
      <c r="Z78" s="104" t="n">
        <f aca="false">SUM(IF(ISNUMBER(Z79),$T79*Z79,0))/SUM(IF(ISNUMBER(Z79),$T79,0))</f>
        <v>60</v>
      </c>
      <c r="AA78" s="104" t="n">
        <f aca="false">SUM(IF(ISNUMBER(AA79),$T79*AA79,0))/SUM(IF(ISNUMBER(AA79),$T79,0))</f>
        <v>50</v>
      </c>
      <c r="AB78" s="104" t="n">
        <f aca="false">SUM(IF(ISNUMBER(AB79),$T79*AB79,0))/SUM(IF(ISNUMBER(AB79),$T79,0))</f>
        <v>60</v>
      </c>
      <c r="AC78" s="104" t="n">
        <f aca="false">SUM(IF(ISNUMBER(AC79),$T79*AC79,0))/SUM(IF(ISNUMBER(AC79),$T79,0))</f>
        <v>100</v>
      </c>
      <c r="AD78" s="104" t="n">
        <f aca="false">SUM(IF(ISNUMBER(AD79),$T79*AD79,0))/SUM(IF(ISNUMBER(AD79),$T79,0))</f>
        <v>70</v>
      </c>
      <c r="AE78" s="104" t="n">
        <f aca="false">SUM(IF(ISNUMBER(AE79),$T79*AE79,0))/SUM(IF(ISNUMBER(AE79),$T79,0))</f>
        <v>100</v>
      </c>
      <c r="AF78" s="104" t="n">
        <f aca="false">SUM(IF(ISNUMBER(AF79),$T79*AF79,0))/SUM(IF(ISNUMBER(AF79),$T79,0))</f>
        <v>100</v>
      </c>
      <c r="AG78" s="104" t="n">
        <f aca="false">SUM(IF(ISNUMBER(AG79),$T79*AG79,0))/SUM(IF(ISNUMBER(AG79),$T79,0))</f>
        <v>0</v>
      </c>
      <c r="AH78" s="104" t="n">
        <f aca="false">SUM(IF(ISNUMBER(AH79),$T79*AH79,0))/SUM(IF(ISNUMBER(AH79),$T79,0))</f>
        <v>20</v>
      </c>
      <c r="AI78" s="104" t="n">
        <f aca="false">SUM(IF(ISNUMBER(AI79),$T79*AI79,0))/SUM(IF(ISNUMBER(AI79),$T79,0))</f>
        <v>40</v>
      </c>
      <c r="AJ78" s="104" t="n">
        <f aca="false">SUM(IF(ISNUMBER(AJ79),$T79*AJ79,0))/SUM(IF(ISNUMBER(AJ79),$T79,0))</f>
        <v>67</v>
      </c>
      <c r="AK78" s="104" t="n">
        <f aca="false">SUM(IF(ISNUMBER(AK79),$T79*AK79,0))/SUM(IF(ISNUMBER(AK79),$T79,0))</f>
        <v>70</v>
      </c>
      <c r="AL78" s="104" t="n">
        <f aca="false">SUM(IF(ISNUMBER(AL79),$T79*AL79,0))/SUM(IF(ISNUMBER(AL79),$T79,0))</f>
        <v>80</v>
      </c>
      <c r="AM78" s="104" t="n">
        <f aca="false">SUM(IF(ISNUMBER(AM79),$T79*AM79,0))/SUM(IF(ISNUMBER(AM79),$T79,0))</f>
        <v>70</v>
      </c>
      <c r="AN78" s="104" t="n">
        <f aca="false">SUM(IF(ISNUMBER(AN79),$T79*AN79,0))/SUM(IF(ISNUMBER(AN79),$T79,0))</f>
        <v>78</v>
      </c>
      <c r="AO78" s="104" t="n">
        <f aca="false">SUM(IF(ISNUMBER(AO79),$T79*AO79,0))/SUM(IF(ISNUMBER(AO79),$T79,0))</f>
        <v>78</v>
      </c>
      <c r="AP78" s="104" t="n">
        <f aca="false">SUM(IF(ISNUMBER(AP79),$T79*AP79,0))/SUM(IF(ISNUMBER(AP79),$T79,0))</f>
        <v>60</v>
      </c>
      <c r="AQ78" s="104" t="n">
        <f aca="false">SUM(IF(ISNUMBER(AQ79),$T79*AQ79,0))/SUM(IF(ISNUMBER(AQ79),$T79,0))</f>
        <v>58</v>
      </c>
      <c r="AR78" s="104" t="n">
        <f aca="false">SUM(IF(ISNUMBER(AR79),$T79*AR79,0))/SUM(IF(ISNUMBER(AR79),$T79,0))</f>
        <v>90</v>
      </c>
      <c r="AS78" s="104" t="n">
        <f aca="false">SUM(IF(ISNUMBER(AS79),$T79*AS79,0))/SUM(IF(ISNUMBER(AS79),$T79,0))</f>
        <v>100</v>
      </c>
      <c r="AT78" s="104" t="n">
        <f aca="false">SUM(IF(ISNUMBER(AT79),$T79*AT79,0))/SUM(IF(ISNUMBER(AT79),$T79,0))</f>
        <v>56</v>
      </c>
      <c r="AU78" s="104" t="e">
        <f aca="false">SUM(IF(ISNUMBER(AU79),$T79*AU79,0))/SUM(IF(ISNUMBER(AU79),$T79,0))</f>
        <v>#DIV/0!</v>
      </c>
      <c r="AV78" s="104" t="n">
        <f aca="false">SUM(IF(ISNUMBER(AV79),$T79*AV79,0))/SUM(IF(ISNUMBER(AV79),$T79,0))</f>
        <v>100</v>
      </c>
      <c r="AW78" s="104" t="n">
        <f aca="false">SUM(IF(ISNUMBER(AW79),$T79*AW79,0))/SUM(IF(ISNUMBER(AW79),$T79,0))</f>
        <v>0</v>
      </c>
      <c r="AX78" s="104" t="n">
        <f aca="false">SUM(IF(ISNUMBER(AX79),$T79*AX79,0))/SUM(IF(ISNUMBER(AX79),$T79,0))</f>
        <v>20</v>
      </c>
      <c r="AY78" s="104" t="n">
        <f aca="false">SUM(IF(ISNUMBER(AY79),$T79*AY79,0))/SUM(IF(ISNUMBER(AY79),$T79,0))</f>
        <v>70</v>
      </c>
      <c r="AZ78" s="104" t="n">
        <f aca="false">SUM(IF(ISNUMBER(AZ79),$T79*AZ79,0))/SUM(IF(ISNUMBER(AZ79),$T79,0))</f>
        <v>33</v>
      </c>
      <c r="BA78" s="104" t="n">
        <f aca="false">SUM(IF(ISNUMBER(BA79),$T79*BA79,0))/SUM(IF(ISNUMBER(BA79),$T79,0))</f>
        <v>70</v>
      </c>
      <c r="BB78" s="104" t="n">
        <f aca="false">SUM(IF(ISNUMBER(BB79),$T79*BB79,0))/SUM(IF(ISNUMBER(BB79),$T79,0))</f>
        <v>73</v>
      </c>
      <c r="BC78" s="104" t="n">
        <f aca="false">SUM(IF(ISNUMBER(BC79),$T79*BC79,0))/SUM(IF(ISNUMBER(BC79),$T79,0))</f>
        <v>57</v>
      </c>
      <c r="BD78" s="104" t="n">
        <f aca="false">SUM(IF(ISNUMBER(BD79),$T79*BD79,0))/SUM(IF(ISNUMBER(BD79),$T79,0))</f>
        <v>90</v>
      </c>
      <c r="BE78" s="104" t="n">
        <f aca="false">SUM(IF(ISNUMBER(BE79),$T79*BE79,0))/SUM(IF(ISNUMBER(BE79),$T79,0))</f>
        <v>100</v>
      </c>
      <c r="BF78" s="104" t="n">
        <f aca="false">SUM(IF(ISNUMBER(BF79),$T79*BF79,0))/SUM(IF(ISNUMBER(BF79),$T79,0))</f>
        <v>83</v>
      </c>
      <c r="BG78" s="104" t="n">
        <f aca="false">SUM(IF(ISNUMBER(BG79),$T79*BG79,0))/SUM(IF(ISNUMBER(BG79),$T79,0))</f>
        <v>70</v>
      </c>
      <c r="BH78" s="104" t="n">
        <f aca="false">SUM(IF(ISNUMBER(BH79),$T79*BH79,0))/SUM(IF(ISNUMBER(BH79),$T79,0))</f>
        <v>100</v>
      </c>
      <c r="BI78" s="104" t="n">
        <f aca="false">SUM(IF(ISNUMBER(BI79),$T79*BI79,0))/SUM(IF(ISNUMBER(BI79),$T79,0))</f>
        <v>25</v>
      </c>
      <c r="BJ78" s="104" t="n">
        <f aca="false">SUM(IF(ISNUMBER(BJ79),$T79*BJ79,0))/SUM(IF(ISNUMBER(BJ79),$T79,0))</f>
        <v>45</v>
      </c>
      <c r="BK78" s="104" t="n">
        <f aca="false">SUM(IF(ISNUMBER(BK79),$T79*BK79,0))/SUM(IF(ISNUMBER(BK79),$T79,0))</f>
        <v>30</v>
      </c>
      <c r="BL78" s="104" t="n">
        <f aca="false">SUM(IF(ISNUMBER(BL79),$T79*BL79,0))/SUM(IF(ISNUMBER(BL79),$T79,0))</f>
        <v>86</v>
      </c>
      <c r="BM78" s="104" t="n">
        <f aca="false">SUM(IF(ISNUMBER(BM79),$T79*BM79,0))/SUM(IF(ISNUMBER(BM79),$T79,0))</f>
        <v>80</v>
      </c>
      <c r="BN78" s="104" t="n">
        <f aca="false">SUM(IF(ISNUMBER(BN79),$T79*BN79,0))/SUM(IF(ISNUMBER(BN79),$T79,0))</f>
        <v>30</v>
      </c>
      <c r="BO78" s="104" t="n">
        <f aca="false">SUM(IF(ISNUMBER(BO79),$T79*BO79,0))/SUM(IF(ISNUMBER(BO79),$T79,0))</f>
        <v>50</v>
      </c>
      <c r="BP78" s="104" t="n">
        <f aca="false">SUM(IF(ISNUMBER(BP79),$T79*BP79,0))/SUM(IF(ISNUMBER(BP79),$T79,0))</f>
        <v>45</v>
      </c>
      <c r="BQ78" s="104" t="n">
        <f aca="false">SUM(IF(ISNUMBER(BQ79),$T79*BQ79,0))/SUM(IF(ISNUMBER(BQ79),$T79,0))</f>
        <v>0</v>
      </c>
      <c r="BR78" s="104" t="n">
        <f aca="false">SUM(IF(ISNUMBER(BR79),$T79*BR79,0))/SUM(IF(ISNUMBER(BR79),$T79,0))</f>
        <v>20</v>
      </c>
      <c r="BS78" s="104" t="n">
        <f aca="false">SUM(IF(ISNUMBER(BS79),$T79*BS79,0))/SUM(IF(ISNUMBER(BS79),$T79,0))</f>
        <v>80</v>
      </c>
      <c r="BT78" s="104" t="n">
        <f aca="false">SUM(IF(ISNUMBER(BT79),$T79*BT79,0))/SUM(IF(ISNUMBER(BT79),$T79,0))</f>
        <v>88</v>
      </c>
      <c r="BU78" s="104" t="n">
        <f aca="false">SUM(IF(ISNUMBER(BU79),$T79*BU79,0))/SUM(IF(ISNUMBER(BU79),$T79,0))</f>
        <v>100</v>
      </c>
      <c r="BV78" s="104" t="n">
        <f aca="false">SUM(IF(ISNUMBER(BV79),$T79*BV79,0))/SUM(IF(ISNUMBER(BV79),$T79,0))</f>
        <v>100</v>
      </c>
      <c r="BW78" s="104" t="n">
        <f aca="false">SUM(IF(ISNUMBER(BW79),$T79*BW79,0))/SUM(IF(ISNUMBER(BW79),$T79,0))</f>
        <v>10</v>
      </c>
      <c r="BX78" s="104" t="n">
        <f aca="false">SUM(IF(ISNUMBER(BX79),$T79*BX79,0))/SUM(IF(ISNUMBER(BX79),$T79,0))</f>
        <v>10</v>
      </c>
      <c r="BY78" s="104" t="n">
        <f aca="false">SUM(IF(ISNUMBER(BY79),$T79*BY79,0))/SUM(IF(ISNUMBER(BY79),$T79,0))</f>
        <v>90</v>
      </c>
      <c r="BZ78" s="104" t="n">
        <f aca="false">SUM(IF(ISNUMBER(BZ79),$T79*BZ79,0))/SUM(IF(ISNUMBER(BZ79),$T79,0))</f>
        <v>53</v>
      </c>
      <c r="CA78" s="104" t="n">
        <f aca="false">SUM(IF(ISNUMBER(CA79),$T79*CA79,0))/SUM(IF(ISNUMBER(CA79),$T79,0))</f>
        <v>14</v>
      </c>
      <c r="CB78" s="104" t="n">
        <f aca="false">SUM(IF(ISNUMBER(CB79),$T79*CB79,0))/SUM(IF(ISNUMBER(CB79),$T79,0))</f>
        <v>88</v>
      </c>
      <c r="CC78" s="104" t="n">
        <f aca="false">SUM(IF(ISNUMBER(CC79),$T79*CC79,0))/SUM(IF(ISNUMBER(CC79),$T79,0))</f>
        <v>80</v>
      </c>
      <c r="CD78" s="104" t="n">
        <f aca="false">SUM(IF(ISNUMBER(CD79),$T79*CD79,0))/SUM(IF(ISNUMBER(CD79),$T79,0))</f>
        <v>50</v>
      </c>
      <c r="CE78" s="104" t="n">
        <f aca="false">SUM(IF(ISNUMBER(CE79),$T79*CE79,0))/SUM(IF(ISNUMBER(CE79),$T79,0))</f>
        <v>50</v>
      </c>
      <c r="CF78" s="104" t="e">
        <f aca="false">SUM(IF(ISNUMBER(CF79),$T79*CF79,0))/SUM(IF(ISNUMBER(CF79),$T79,0))</f>
        <v>#DIV/0!</v>
      </c>
      <c r="CG78" s="104" t="n">
        <f aca="false">SUM(IF(ISNUMBER(CG79),$T79*CG79,0))/SUM(IF(ISNUMBER(CG79),$T79,0))</f>
        <v>0</v>
      </c>
      <c r="CH78" s="104" t="n">
        <f aca="false">SUM(IF(ISNUMBER(CH79),$T79*CH79,0))/SUM(IF(ISNUMBER(CH79),$T79,0))</f>
        <v>30</v>
      </c>
      <c r="CI78" s="104" t="n">
        <f aca="false">SUM(IF(ISNUMBER(CI79),$T79*CI79,0))/SUM(IF(ISNUMBER(CI79),$T79,0))</f>
        <v>100</v>
      </c>
      <c r="CJ78" s="104" t="n">
        <f aca="false">SUM(IF(ISNUMBER(CJ79),$T79*CJ79,0))/SUM(IF(ISNUMBER(CJ79),$T79,0))</f>
        <v>15</v>
      </c>
      <c r="CK78" s="104" t="n">
        <f aca="false">SUM(IF(ISNUMBER(CK79),$T79*CK79,0))/SUM(IF(ISNUMBER(CK79),$T79,0))</f>
        <v>0</v>
      </c>
      <c r="CL78" s="104" t="n">
        <f aca="false">SUM(IF(ISNUMBER(CL79),$T79*CL79,0))/SUM(IF(ISNUMBER(CL79),$T79,0))</f>
        <v>57</v>
      </c>
      <c r="CM78" s="104" t="n">
        <f aca="false">SUM(IF(ISNUMBER(CM79),$T79*CM79,0))/SUM(IF(ISNUMBER(CM79),$T79,0))</f>
        <v>100</v>
      </c>
      <c r="CN78" s="104" t="n">
        <f aca="false">SUM(IF(ISNUMBER(CN79),$T79*CN79,0))/SUM(IF(ISNUMBER(CN79),$T79,0))</f>
        <v>50</v>
      </c>
      <c r="CO78" s="104" t="n">
        <f aca="false">SUM(IF(ISNUMBER(CO79),$T79*CO79,0))/SUM(IF(ISNUMBER(CO79),$T79,0))</f>
        <v>40</v>
      </c>
      <c r="CP78" s="104" t="n">
        <f aca="false">SUM(IF(ISNUMBER(CP79),$T79*CP79,0))/SUM(IF(ISNUMBER(CP79),$T79,0))</f>
        <v>70</v>
      </c>
      <c r="CQ78" s="104" t="n">
        <f aca="false">SUM(IF(ISNUMBER(CQ79),$T79*CQ79,0))/SUM(IF(ISNUMBER(CQ79),$T79,0))</f>
        <v>0</v>
      </c>
      <c r="CR78" s="104" t="n">
        <f aca="false">SUM(IF(ISNUMBER(CR79),$T79*CR79,0))/SUM(IF(ISNUMBER(CR79),$T79,0))</f>
        <v>45</v>
      </c>
      <c r="CS78" s="104" t="n">
        <f aca="false">SUM(IF(ISNUMBER(CS79),$T79*CS79,0))/SUM(IF(ISNUMBER(CS79),$T79,0))</f>
        <v>70</v>
      </c>
      <c r="CT78" s="104" t="n">
        <f aca="false">SUM(IF(ISNUMBER(CT79),$T79*CT79,0))/SUM(IF(ISNUMBER(CT79),$T79,0))</f>
        <v>80</v>
      </c>
      <c r="CU78" s="104" t="n">
        <f aca="false">SUM(IF(ISNUMBER(CU79),$T79*CU79,0))/SUM(IF(ISNUMBER(CU79),$T79,0))</f>
        <v>40</v>
      </c>
      <c r="CV78" s="104" t="n">
        <f aca="false">SUM(IF(ISNUMBER(CV79),$T79*CV79,0))/SUM(IF(ISNUMBER(CV79),$T79,0))</f>
        <v>20</v>
      </c>
      <c r="CW78" s="104" t="n">
        <f aca="false">SUM(IF(ISNUMBER(CW79),$T79*CW79,0))/SUM(IF(ISNUMBER(CW79),$T79,0))</f>
        <v>80</v>
      </c>
    </row>
    <row r="79" s="103" customFormat="true" ht="15.5" hidden="false" customHeight="false" outlineLevel="0" collapsed="false">
      <c r="A79" s="107" t="n">
        <v>3121</v>
      </c>
      <c r="B79" s="107" t="n">
        <v>4</v>
      </c>
      <c r="C79" s="103" t="str">
        <f aca="true">IF(ISBLANK(OFFSET('outliers treatment'!$A$3,MATCH($A79,'outliers treatment'!$A$4:$A$154,0),MATCH(C$4,'outliers treatment'!$4:$4,0)-1)),"",OFFSET('outliers treatment'!$A$3,MATCH($A79,'outliers treatment'!$A$4:$A$154,0),MATCH(C$4,'outliers treatment'!$4:$4,0)-1))</f>
        <v/>
      </c>
      <c r="D79" s="103" t="str">
        <f aca="true">IF(ISBLANK(OFFSET('outliers treatment'!$A$3,MATCH($A79,'outliers treatment'!$A$4:$A$154,0),MATCH(D$4,'outliers treatment'!$4:$4,0)-1)),"",OFFSET('outliers treatment'!$A$3,MATCH($A79,'outliers treatment'!$A$4:$A$154,0),MATCH(D$4,'outliers treatment'!$4:$4,0)-1))</f>
        <v>Expert assessment data - E.4</v>
      </c>
      <c r="E79" s="103" t="str">
        <f aca="true">IF(ISBLANK(OFFSET('outliers treatment'!$A$3,MATCH($A79,'outliers treatment'!$A$4:$A$154,0),MATCH(E$4,'outliers treatment'!$4:$4,0)-1)),"",OFFSET('outliers treatment'!$A$3,MATCH($A79,'outliers treatment'!$A$4:$A$154,0),MATCH(E$4,'outliers treatment'!$4:$4,0)-1))</f>
        <v>Is “consumer education” promoted through any of the following measures or mechanisms in your country in 2020?</v>
      </c>
      <c r="F79" s="103" t="str">
        <f aca="true">IF(ISBLANK(OFFSET('outliers treatment'!$A$3,MATCH($A79,'outliers treatment'!$A$4:$A$154,0),MATCH(F$4,'outliers treatment'!$4:$4,0)-1)),"",OFFSET('outliers treatment'!$A$3,MATCH($A79,'outliers treatment'!$A$4:$A$154,0),MATCH(F$4,'outliers treatment'!$4:$4,0)-1))</f>
        <v/>
      </c>
      <c r="G79" s="103" t="str">
        <f aca="true">IF(ISBLANK(OFFSET('outliers treatment'!$A$3,MATCH($A79,'outliers treatment'!$A$4:$A$154,0),MATCH(G$4,'outliers treatment'!$4:$4,0)-1)),"",OFFSET('outliers treatment'!$A$3,MATCH($A79,'outliers treatment'!$A$4:$A$154,0),MATCH(G$4,'outliers treatment'!$4:$4,0)-1))</f>
        <v/>
      </c>
      <c r="H79" s="103" t="str">
        <f aca="true">IF(ISBLANK(OFFSET('outliers treatment'!$A$3,MATCH($A79,'outliers treatment'!$A$4:$A$154,0),MATCH(H$4,'outliers treatment'!$4:$4,0)-1)),"",OFFSET('outliers treatment'!$A$3,MATCH($A79,'outliers treatment'!$A$4:$A$154,0),MATCH(H$4,'outliers treatment'!$4:$4,0)-1))</f>
        <v/>
      </c>
      <c r="I79" s="103" t="str">
        <f aca="true">IF(ISBLANK(OFFSET('outliers treatment'!$A$3,MATCH($A79,'outliers treatment'!$A$4:$A$154,0),MATCH(I$4,'outliers treatment'!$4:$4,0)-1)),"",OFFSET('outliers treatment'!$A$3,MATCH($A79,'outliers treatment'!$A$4:$A$154,0),MATCH(I$4,'outliers treatment'!$4:$4,0)-1))</f>
        <v/>
      </c>
      <c r="J79" s="104" t="n">
        <f aca="false" t="array" ref="J79:J79">MIN(IF(ISNUMBER(V79:CW79),V79:CW79))</f>
        <v>0</v>
      </c>
      <c r="K79" s="103" t="n">
        <f aca="false" t="array" ref="K79:K79">MAX(IF(ISNUMBER(V79:CW79),V79:CW79))</f>
        <v>100</v>
      </c>
      <c r="L79" s="103" t="n">
        <f aca="true">IF(ISBLANK(OFFSET('outliers treatment'!$A$3,MATCH($A79,'outliers treatment'!$A$4:$A$154,0),MATCH(L$4,'outliers treatment'!$4:$4,0)-1)),"",OFFSET('outliers treatment'!$A$3,MATCH($A79,'outliers treatment'!$A$4:$A$154,0),MATCH(L$4,'outliers treatment'!$4:$4,0)-1))</f>
        <v>1.4</v>
      </c>
      <c r="M79" s="103" t="n">
        <f aca="true">IF(ISBLANK(OFFSET('outliers treatment'!$A$3,MATCH($A79,'outliers treatment'!$A$4:$A$154,0),MATCH(M$4,'outliers treatment'!$4:$4,0)-1)),"",OFFSET('outliers treatment'!$A$3,MATCH($A79,'outliers treatment'!$A$4:$A$154,0),MATCH(M$4,'outliers treatment'!$4:$4,0)-1))</f>
        <v>1.8</v>
      </c>
      <c r="N79" s="103" t="n">
        <f aca="true">IF(ISBLANK(OFFSET('outliers treatment'!$A$3,MATCH($A79,'outliers treatment'!$A$4:$A$154,0),MATCH(N$4,'outliers treatment'!$4:$4,0)-1)),"",OFFSET('outliers treatment'!$A$3,MATCH($A79,'outliers treatment'!$A$4:$A$154,0),MATCH(N$4,'outliers treatment'!$4:$4,0)-1))</f>
        <v>0.4</v>
      </c>
      <c r="O79" s="103" t="n">
        <f aca="true">IF(ISBLANK(OFFSET('outliers treatment'!$A$3,MATCH($A79,'outliers treatment'!$A$4:$A$154,0),MATCH(O$4,'outliers treatment'!$4:$4,0)-1)),"",OFFSET('outliers treatment'!$A$3,MATCH($A79,'outliers treatment'!$A$4:$A$154,0),MATCH(O$4,'outliers treatment'!$4:$4,0)-1))</f>
        <v>1</v>
      </c>
      <c r="P79" s="103" t="n">
        <f aca="true">IF(ISBLANK(OFFSET('outliers treatment'!$A$3,MATCH($A79,'outliers treatment'!$A$4:$A$154,0),MATCH(P$4,'outliers treatment'!$4:$4,0)-1)),"",OFFSET('outliers treatment'!$A$3,MATCH($A79,'outliers treatment'!$A$4:$A$154,0),MATCH(P$4,'outliers treatment'!$4:$4,0)-1))</f>
        <v>2</v>
      </c>
      <c r="Q79" s="103" t="n">
        <f aca="false">IFERROR(P79-O79,"")</f>
        <v>1</v>
      </c>
      <c r="R79" s="105" t="n">
        <f aca="false" t="array" ref="R79:R79">IFERROR(SKEW(IF(ISNUMBER(V79:CW79),V79:CW79,"")),"")</f>
        <v>-0.381878115537146</v>
      </c>
      <c r="S79" s="103" t="n">
        <v>0</v>
      </c>
      <c r="T79" s="103" t="n">
        <v>0.5</v>
      </c>
      <c r="U79" s="106" t="n">
        <f aca="false" t="array" ref="U79:U79">IF(B79&lt;4,"",1-IFERROR(SUM(ISNUMBER(V79:CW79)*(1-$V$3:$CW$3))/COUNTIF($V$3:$CW$3,0),0))</f>
        <v>0.025</v>
      </c>
      <c r="V79" s="104" t="n">
        <f aca="true">IF($L79="","",IF(ISNUMBER(OFFSET('Data transformed'!$A$4,MATCH($A79,'Data transformed'!$A$5:$A$185,0),MATCH(V$4,'Data transformed'!$4:$4,0)-1)), (MIN(MAX(OFFSET('Data transformed'!$A$4,MATCH($A79,'Data transformed'!$A$5:$A$185,0),MATCH(V$4,'Data transformed'!$4:$4,0)-1),$O79),$P79)-$O79)/$Q79*100,"NA"))</f>
        <v>55</v>
      </c>
      <c r="W79" s="104" t="n">
        <f aca="true">IF($L79="","",IF(ISNUMBER(OFFSET('Data transformed'!$A$4,MATCH($A79,'Data transformed'!$A$5:$A$185,0),MATCH(W$4,'Data transformed'!$4:$4,0)-1)), (MIN(MAX(OFFSET('Data transformed'!$A$4,MATCH($A79,'Data transformed'!$A$5:$A$185,0),MATCH(W$4,'Data transformed'!$4:$4,0)-1),$O79),$P79)-$O79)/$Q79*100,"NA"))</f>
        <v>68</v>
      </c>
      <c r="X79" s="104" t="n">
        <f aca="true">IF($L79="","",IF(ISNUMBER(OFFSET('Data transformed'!$A$4,MATCH($A79,'Data transformed'!$A$5:$A$185,0),MATCH(X$4,'Data transformed'!$4:$4,0)-1)), (MIN(MAX(OFFSET('Data transformed'!$A$4,MATCH($A79,'Data transformed'!$A$5:$A$185,0),MATCH(X$4,'Data transformed'!$4:$4,0)-1),$O79),$P79)-$O79)/$Q79*100,"NA"))</f>
        <v>100</v>
      </c>
      <c r="Y79" s="104" t="n">
        <f aca="true">IF($L79="","",IF(ISNUMBER(OFFSET('Data transformed'!$A$4,MATCH($A79,'Data transformed'!$A$5:$A$185,0),MATCH(Y$4,'Data transformed'!$4:$4,0)-1)), (MIN(MAX(OFFSET('Data transformed'!$A$4,MATCH($A79,'Data transformed'!$A$5:$A$185,0),MATCH(Y$4,'Data transformed'!$4:$4,0)-1),$O79),$P79)-$O79)/$Q79*100,"NA"))</f>
        <v>40</v>
      </c>
      <c r="Z79" s="104" t="n">
        <f aca="true">IF($L79="","",IF(ISNUMBER(OFFSET('Data transformed'!$A$4,MATCH($A79,'Data transformed'!$A$5:$A$185,0),MATCH(Z$4,'Data transformed'!$4:$4,0)-1)), (MIN(MAX(OFFSET('Data transformed'!$A$4,MATCH($A79,'Data transformed'!$A$5:$A$185,0),MATCH(Z$4,'Data transformed'!$4:$4,0)-1),$O79),$P79)-$O79)/$Q79*100,"NA"))</f>
        <v>60</v>
      </c>
      <c r="AA79" s="104" t="n">
        <f aca="true">IF($L79="","",IF(ISNUMBER(OFFSET('Data transformed'!$A$4,MATCH($A79,'Data transformed'!$A$5:$A$185,0),MATCH(AA$4,'Data transformed'!$4:$4,0)-1)), (MIN(MAX(OFFSET('Data transformed'!$A$4,MATCH($A79,'Data transformed'!$A$5:$A$185,0),MATCH(AA$4,'Data transformed'!$4:$4,0)-1),$O79),$P79)-$O79)/$Q79*100,"NA"))</f>
        <v>50</v>
      </c>
      <c r="AB79" s="104" t="n">
        <f aca="true">IF($L79="","",IF(ISNUMBER(OFFSET('Data transformed'!$A$4,MATCH($A79,'Data transformed'!$A$5:$A$185,0),MATCH(AB$4,'Data transformed'!$4:$4,0)-1)), (MIN(MAX(OFFSET('Data transformed'!$A$4,MATCH($A79,'Data transformed'!$A$5:$A$185,0),MATCH(AB$4,'Data transformed'!$4:$4,0)-1),$O79),$P79)-$O79)/$Q79*100,"NA"))</f>
        <v>60</v>
      </c>
      <c r="AC79" s="104" t="n">
        <f aca="true">IF($L79="","",IF(ISNUMBER(OFFSET('Data transformed'!$A$4,MATCH($A79,'Data transformed'!$A$5:$A$185,0),MATCH(AC$4,'Data transformed'!$4:$4,0)-1)), (MIN(MAX(OFFSET('Data transformed'!$A$4,MATCH($A79,'Data transformed'!$A$5:$A$185,0),MATCH(AC$4,'Data transformed'!$4:$4,0)-1),$O79),$P79)-$O79)/$Q79*100,"NA"))</f>
        <v>100</v>
      </c>
      <c r="AD79" s="104" t="n">
        <f aca="true">IF($L79="","",IF(ISNUMBER(OFFSET('Data transformed'!$A$4,MATCH($A79,'Data transformed'!$A$5:$A$185,0),MATCH(AD$4,'Data transformed'!$4:$4,0)-1)), (MIN(MAX(OFFSET('Data transformed'!$A$4,MATCH($A79,'Data transformed'!$A$5:$A$185,0),MATCH(AD$4,'Data transformed'!$4:$4,0)-1),$O79),$P79)-$O79)/$Q79*100,"NA"))</f>
        <v>70</v>
      </c>
      <c r="AE79" s="104" t="n">
        <f aca="true">IF($L79="","",IF(ISNUMBER(OFFSET('Data transformed'!$A$4,MATCH($A79,'Data transformed'!$A$5:$A$185,0),MATCH(AE$4,'Data transformed'!$4:$4,0)-1)), (MIN(MAX(OFFSET('Data transformed'!$A$4,MATCH($A79,'Data transformed'!$A$5:$A$185,0),MATCH(AE$4,'Data transformed'!$4:$4,0)-1),$O79),$P79)-$O79)/$Q79*100,"NA"))</f>
        <v>100</v>
      </c>
      <c r="AF79" s="104" t="n">
        <f aca="true">IF($L79="","",IF(ISNUMBER(OFFSET('Data transformed'!$A$4,MATCH($A79,'Data transformed'!$A$5:$A$185,0),MATCH(AF$4,'Data transformed'!$4:$4,0)-1)), (MIN(MAX(OFFSET('Data transformed'!$A$4,MATCH($A79,'Data transformed'!$A$5:$A$185,0),MATCH(AF$4,'Data transformed'!$4:$4,0)-1),$O79),$P79)-$O79)/$Q79*100,"NA"))</f>
        <v>100</v>
      </c>
      <c r="AG79" s="104" t="n">
        <f aca="true">IF($L79="","",IF(ISNUMBER(OFFSET('Data transformed'!$A$4,MATCH($A79,'Data transformed'!$A$5:$A$185,0),MATCH(AG$4,'Data transformed'!$4:$4,0)-1)), (MIN(MAX(OFFSET('Data transformed'!$A$4,MATCH($A79,'Data transformed'!$A$5:$A$185,0),MATCH(AG$4,'Data transformed'!$4:$4,0)-1),$O79),$P79)-$O79)/$Q79*100,"NA"))</f>
        <v>0</v>
      </c>
      <c r="AH79" s="104" t="n">
        <f aca="true">IF($L79="","",IF(ISNUMBER(OFFSET('Data transformed'!$A$4,MATCH($A79,'Data transformed'!$A$5:$A$185,0),MATCH(AH$4,'Data transformed'!$4:$4,0)-1)), (MIN(MAX(OFFSET('Data transformed'!$A$4,MATCH($A79,'Data transformed'!$A$5:$A$185,0),MATCH(AH$4,'Data transformed'!$4:$4,0)-1),$O79),$P79)-$O79)/$Q79*100,"NA"))</f>
        <v>20</v>
      </c>
      <c r="AI79" s="104" t="n">
        <f aca="true">IF($L79="","",IF(ISNUMBER(OFFSET('Data transformed'!$A$4,MATCH($A79,'Data transformed'!$A$5:$A$185,0),MATCH(AI$4,'Data transformed'!$4:$4,0)-1)), (MIN(MAX(OFFSET('Data transformed'!$A$4,MATCH($A79,'Data transformed'!$A$5:$A$185,0),MATCH(AI$4,'Data transformed'!$4:$4,0)-1),$O79),$P79)-$O79)/$Q79*100,"NA"))</f>
        <v>40</v>
      </c>
      <c r="AJ79" s="104" t="n">
        <f aca="true">IF($L79="","",IF(ISNUMBER(OFFSET('Data transformed'!$A$4,MATCH($A79,'Data transformed'!$A$5:$A$185,0),MATCH(AJ$4,'Data transformed'!$4:$4,0)-1)), (MIN(MAX(OFFSET('Data transformed'!$A$4,MATCH($A79,'Data transformed'!$A$5:$A$185,0),MATCH(AJ$4,'Data transformed'!$4:$4,0)-1),$O79),$P79)-$O79)/$Q79*100,"NA"))</f>
        <v>67</v>
      </c>
      <c r="AK79" s="104" t="n">
        <f aca="true">IF($L79="","",IF(ISNUMBER(OFFSET('Data transformed'!$A$4,MATCH($A79,'Data transformed'!$A$5:$A$185,0),MATCH(AK$4,'Data transformed'!$4:$4,0)-1)), (MIN(MAX(OFFSET('Data transformed'!$A$4,MATCH($A79,'Data transformed'!$A$5:$A$185,0),MATCH(AK$4,'Data transformed'!$4:$4,0)-1),$O79),$P79)-$O79)/$Q79*100,"NA"))</f>
        <v>70</v>
      </c>
      <c r="AL79" s="104" t="n">
        <f aca="true">IF($L79="","",IF(ISNUMBER(OFFSET('Data transformed'!$A$4,MATCH($A79,'Data transformed'!$A$5:$A$185,0),MATCH(AL$4,'Data transformed'!$4:$4,0)-1)), (MIN(MAX(OFFSET('Data transformed'!$A$4,MATCH($A79,'Data transformed'!$A$5:$A$185,0),MATCH(AL$4,'Data transformed'!$4:$4,0)-1),$O79),$P79)-$O79)/$Q79*100,"NA"))</f>
        <v>80</v>
      </c>
      <c r="AM79" s="104" t="n">
        <f aca="true">IF($L79="","",IF(ISNUMBER(OFFSET('Data transformed'!$A$4,MATCH($A79,'Data transformed'!$A$5:$A$185,0),MATCH(AM$4,'Data transformed'!$4:$4,0)-1)), (MIN(MAX(OFFSET('Data transformed'!$A$4,MATCH($A79,'Data transformed'!$A$5:$A$185,0),MATCH(AM$4,'Data transformed'!$4:$4,0)-1),$O79),$P79)-$O79)/$Q79*100,"NA"))</f>
        <v>70</v>
      </c>
      <c r="AN79" s="104" t="n">
        <f aca="true">IF($L79="","",IF(ISNUMBER(OFFSET('Data transformed'!$A$4,MATCH($A79,'Data transformed'!$A$5:$A$185,0),MATCH(AN$4,'Data transformed'!$4:$4,0)-1)), (MIN(MAX(OFFSET('Data transformed'!$A$4,MATCH($A79,'Data transformed'!$A$5:$A$185,0),MATCH(AN$4,'Data transformed'!$4:$4,0)-1),$O79),$P79)-$O79)/$Q79*100,"NA"))</f>
        <v>78</v>
      </c>
      <c r="AO79" s="104" t="n">
        <f aca="true">IF($L79="","",IF(ISNUMBER(OFFSET('Data transformed'!$A$4,MATCH($A79,'Data transformed'!$A$5:$A$185,0),MATCH(AO$4,'Data transformed'!$4:$4,0)-1)), (MIN(MAX(OFFSET('Data transformed'!$A$4,MATCH($A79,'Data transformed'!$A$5:$A$185,0),MATCH(AO$4,'Data transformed'!$4:$4,0)-1),$O79),$P79)-$O79)/$Q79*100,"NA"))</f>
        <v>78</v>
      </c>
      <c r="AP79" s="104" t="n">
        <f aca="true">IF($L79="","",IF(ISNUMBER(OFFSET('Data transformed'!$A$4,MATCH($A79,'Data transformed'!$A$5:$A$185,0),MATCH(AP$4,'Data transformed'!$4:$4,0)-1)), (MIN(MAX(OFFSET('Data transformed'!$A$4,MATCH($A79,'Data transformed'!$A$5:$A$185,0),MATCH(AP$4,'Data transformed'!$4:$4,0)-1),$O79),$P79)-$O79)/$Q79*100,"NA"))</f>
        <v>60</v>
      </c>
      <c r="AQ79" s="104" t="n">
        <f aca="true">IF($L79="","",IF(ISNUMBER(OFFSET('Data transformed'!$A$4,MATCH($A79,'Data transformed'!$A$5:$A$185,0),MATCH(AQ$4,'Data transformed'!$4:$4,0)-1)), (MIN(MAX(OFFSET('Data transformed'!$A$4,MATCH($A79,'Data transformed'!$A$5:$A$185,0),MATCH(AQ$4,'Data transformed'!$4:$4,0)-1),$O79),$P79)-$O79)/$Q79*100,"NA"))</f>
        <v>58</v>
      </c>
      <c r="AR79" s="104" t="n">
        <f aca="true">IF($L79="","",IF(ISNUMBER(OFFSET('Data transformed'!$A$4,MATCH($A79,'Data transformed'!$A$5:$A$185,0),MATCH(AR$4,'Data transformed'!$4:$4,0)-1)), (MIN(MAX(OFFSET('Data transformed'!$A$4,MATCH($A79,'Data transformed'!$A$5:$A$185,0),MATCH(AR$4,'Data transformed'!$4:$4,0)-1),$O79),$P79)-$O79)/$Q79*100,"NA"))</f>
        <v>90</v>
      </c>
      <c r="AS79" s="104" t="n">
        <f aca="true">IF($L79="","",IF(ISNUMBER(OFFSET('Data transformed'!$A$4,MATCH($A79,'Data transformed'!$A$5:$A$185,0),MATCH(AS$4,'Data transformed'!$4:$4,0)-1)), (MIN(MAX(OFFSET('Data transformed'!$A$4,MATCH($A79,'Data transformed'!$A$5:$A$185,0),MATCH(AS$4,'Data transformed'!$4:$4,0)-1),$O79),$P79)-$O79)/$Q79*100,"NA"))</f>
        <v>100</v>
      </c>
      <c r="AT79" s="104" t="n">
        <f aca="true">IF($L79="","",IF(ISNUMBER(OFFSET('Data transformed'!$A$4,MATCH($A79,'Data transformed'!$A$5:$A$185,0),MATCH(AT$4,'Data transformed'!$4:$4,0)-1)), (MIN(MAX(OFFSET('Data transformed'!$A$4,MATCH($A79,'Data transformed'!$A$5:$A$185,0),MATCH(AT$4,'Data transformed'!$4:$4,0)-1),$O79),$P79)-$O79)/$Q79*100,"NA"))</f>
        <v>56</v>
      </c>
      <c r="AU79" s="104" t="str">
        <f aca="true">IF($L79="","",IF(ISNUMBER(OFFSET('Data transformed'!$A$4,MATCH($A79,'Data transformed'!$A$5:$A$185,0),MATCH(AU$4,'Data transformed'!$4:$4,0)-1)), (MIN(MAX(OFFSET('Data transformed'!$A$4,MATCH($A79,'Data transformed'!$A$5:$A$185,0),MATCH(AU$4,'Data transformed'!$4:$4,0)-1),$O79),$P79)-$O79)/$Q79*100,"NA"))</f>
        <v>NA</v>
      </c>
      <c r="AV79" s="104" t="n">
        <f aca="true">IF($L79="","",IF(ISNUMBER(OFFSET('Data transformed'!$A$4,MATCH($A79,'Data transformed'!$A$5:$A$185,0),MATCH(AV$4,'Data transformed'!$4:$4,0)-1)), (MIN(MAX(OFFSET('Data transformed'!$A$4,MATCH($A79,'Data transformed'!$A$5:$A$185,0),MATCH(AV$4,'Data transformed'!$4:$4,0)-1),$O79),$P79)-$O79)/$Q79*100,"NA"))</f>
        <v>100</v>
      </c>
      <c r="AW79" s="104" t="n">
        <f aca="true">IF($L79="","",IF(ISNUMBER(OFFSET('Data transformed'!$A$4,MATCH($A79,'Data transformed'!$A$5:$A$185,0),MATCH(AW$4,'Data transformed'!$4:$4,0)-1)), (MIN(MAX(OFFSET('Data transformed'!$A$4,MATCH($A79,'Data transformed'!$A$5:$A$185,0),MATCH(AW$4,'Data transformed'!$4:$4,0)-1),$O79),$P79)-$O79)/$Q79*100,"NA"))</f>
        <v>0</v>
      </c>
      <c r="AX79" s="104" t="n">
        <f aca="true">IF($L79="","",IF(ISNUMBER(OFFSET('Data transformed'!$A$4,MATCH($A79,'Data transformed'!$A$5:$A$185,0),MATCH(AX$4,'Data transformed'!$4:$4,0)-1)), (MIN(MAX(OFFSET('Data transformed'!$A$4,MATCH($A79,'Data transformed'!$A$5:$A$185,0),MATCH(AX$4,'Data transformed'!$4:$4,0)-1),$O79),$P79)-$O79)/$Q79*100,"NA"))</f>
        <v>20</v>
      </c>
      <c r="AY79" s="104" t="n">
        <f aca="true">IF($L79="","",IF(ISNUMBER(OFFSET('Data transformed'!$A$4,MATCH($A79,'Data transformed'!$A$5:$A$185,0),MATCH(AY$4,'Data transformed'!$4:$4,0)-1)), (MIN(MAX(OFFSET('Data transformed'!$A$4,MATCH($A79,'Data transformed'!$A$5:$A$185,0),MATCH(AY$4,'Data transformed'!$4:$4,0)-1),$O79),$P79)-$O79)/$Q79*100,"NA"))</f>
        <v>70</v>
      </c>
      <c r="AZ79" s="104" t="n">
        <f aca="true">IF($L79="","",IF(ISNUMBER(OFFSET('Data transformed'!$A$4,MATCH($A79,'Data transformed'!$A$5:$A$185,0),MATCH(AZ$4,'Data transformed'!$4:$4,0)-1)), (MIN(MAX(OFFSET('Data transformed'!$A$4,MATCH($A79,'Data transformed'!$A$5:$A$185,0),MATCH(AZ$4,'Data transformed'!$4:$4,0)-1),$O79),$P79)-$O79)/$Q79*100,"NA"))</f>
        <v>33</v>
      </c>
      <c r="BA79" s="104" t="n">
        <f aca="true">IF($L79="","",IF(ISNUMBER(OFFSET('Data transformed'!$A$4,MATCH($A79,'Data transformed'!$A$5:$A$185,0),MATCH(BA$4,'Data transformed'!$4:$4,0)-1)), (MIN(MAX(OFFSET('Data transformed'!$A$4,MATCH($A79,'Data transformed'!$A$5:$A$185,0),MATCH(BA$4,'Data transformed'!$4:$4,0)-1),$O79),$P79)-$O79)/$Q79*100,"NA"))</f>
        <v>70</v>
      </c>
      <c r="BB79" s="104" t="n">
        <f aca="true">IF($L79="","",IF(ISNUMBER(OFFSET('Data transformed'!$A$4,MATCH($A79,'Data transformed'!$A$5:$A$185,0),MATCH(BB$4,'Data transformed'!$4:$4,0)-1)), (MIN(MAX(OFFSET('Data transformed'!$A$4,MATCH($A79,'Data transformed'!$A$5:$A$185,0),MATCH(BB$4,'Data transformed'!$4:$4,0)-1),$O79),$P79)-$O79)/$Q79*100,"NA"))</f>
        <v>73</v>
      </c>
      <c r="BC79" s="104" t="n">
        <f aca="true">IF($L79="","",IF(ISNUMBER(OFFSET('Data transformed'!$A$4,MATCH($A79,'Data transformed'!$A$5:$A$185,0),MATCH(BC$4,'Data transformed'!$4:$4,0)-1)), (MIN(MAX(OFFSET('Data transformed'!$A$4,MATCH($A79,'Data transformed'!$A$5:$A$185,0),MATCH(BC$4,'Data transformed'!$4:$4,0)-1),$O79),$P79)-$O79)/$Q79*100,"NA"))</f>
        <v>57</v>
      </c>
      <c r="BD79" s="104" t="n">
        <f aca="true">IF($L79="","",IF(ISNUMBER(OFFSET('Data transformed'!$A$4,MATCH($A79,'Data transformed'!$A$5:$A$185,0),MATCH(BD$4,'Data transformed'!$4:$4,0)-1)), (MIN(MAX(OFFSET('Data transformed'!$A$4,MATCH($A79,'Data transformed'!$A$5:$A$185,0),MATCH(BD$4,'Data transformed'!$4:$4,0)-1),$O79),$P79)-$O79)/$Q79*100,"NA"))</f>
        <v>90</v>
      </c>
      <c r="BE79" s="104" t="n">
        <f aca="true">IF($L79="","",IF(ISNUMBER(OFFSET('Data transformed'!$A$4,MATCH($A79,'Data transformed'!$A$5:$A$185,0),MATCH(BE$4,'Data transformed'!$4:$4,0)-1)), (MIN(MAX(OFFSET('Data transformed'!$A$4,MATCH($A79,'Data transformed'!$A$5:$A$185,0),MATCH(BE$4,'Data transformed'!$4:$4,0)-1),$O79),$P79)-$O79)/$Q79*100,"NA"))</f>
        <v>100</v>
      </c>
      <c r="BF79" s="104" t="n">
        <f aca="true">IF($L79="","",IF(ISNUMBER(OFFSET('Data transformed'!$A$4,MATCH($A79,'Data transformed'!$A$5:$A$185,0),MATCH(BF$4,'Data transformed'!$4:$4,0)-1)), (MIN(MAX(OFFSET('Data transformed'!$A$4,MATCH($A79,'Data transformed'!$A$5:$A$185,0),MATCH(BF$4,'Data transformed'!$4:$4,0)-1),$O79),$P79)-$O79)/$Q79*100,"NA"))</f>
        <v>83</v>
      </c>
      <c r="BG79" s="104" t="n">
        <f aca="true">IF($L79="","",IF(ISNUMBER(OFFSET('Data transformed'!$A$4,MATCH($A79,'Data transformed'!$A$5:$A$185,0),MATCH(BG$4,'Data transformed'!$4:$4,0)-1)), (MIN(MAX(OFFSET('Data transformed'!$A$4,MATCH($A79,'Data transformed'!$A$5:$A$185,0),MATCH(BG$4,'Data transformed'!$4:$4,0)-1),$O79),$P79)-$O79)/$Q79*100,"NA"))</f>
        <v>70</v>
      </c>
      <c r="BH79" s="104" t="n">
        <f aca="true">IF($L79="","",IF(ISNUMBER(OFFSET('Data transformed'!$A$4,MATCH($A79,'Data transformed'!$A$5:$A$185,0),MATCH(BH$4,'Data transformed'!$4:$4,0)-1)), (MIN(MAX(OFFSET('Data transformed'!$A$4,MATCH($A79,'Data transformed'!$A$5:$A$185,0),MATCH(BH$4,'Data transformed'!$4:$4,0)-1),$O79),$P79)-$O79)/$Q79*100,"NA"))</f>
        <v>100</v>
      </c>
      <c r="BI79" s="104" t="n">
        <f aca="true">IF($L79="","",IF(ISNUMBER(OFFSET('Data transformed'!$A$4,MATCH($A79,'Data transformed'!$A$5:$A$185,0),MATCH(BI$4,'Data transformed'!$4:$4,0)-1)), (MIN(MAX(OFFSET('Data transformed'!$A$4,MATCH($A79,'Data transformed'!$A$5:$A$185,0),MATCH(BI$4,'Data transformed'!$4:$4,0)-1),$O79),$P79)-$O79)/$Q79*100,"NA"))</f>
        <v>25</v>
      </c>
      <c r="BJ79" s="104" t="n">
        <f aca="true">IF($L79="","",IF(ISNUMBER(OFFSET('Data transformed'!$A$4,MATCH($A79,'Data transformed'!$A$5:$A$185,0),MATCH(BJ$4,'Data transformed'!$4:$4,0)-1)), (MIN(MAX(OFFSET('Data transformed'!$A$4,MATCH($A79,'Data transformed'!$A$5:$A$185,0),MATCH(BJ$4,'Data transformed'!$4:$4,0)-1),$O79),$P79)-$O79)/$Q79*100,"NA"))</f>
        <v>45</v>
      </c>
      <c r="BK79" s="104" t="n">
        <f aca="true">IF($L79="","",IF(ISNUMBER(OFFSET('Data transformed'!$A$4,MATCH($A79,'Data transformed'!$A$5:$A$185,0),MATCH(BK$4,'Data transformed'!$4:$4,0)-1)), (MIN(MAX(OFFSET('Data transformed'!$A$4,MATCH($A79,'Data transformed'!$A$5:$A$185,0),MATCH(BK$4,'Data transformed'!$4:$4,0)-1),$O79),$P79)-$O79)/$Q79*100,"NA"))</f>
        <v>30</v>
      </c>
      <c r="BL79" s="104" t="n">
        <f aca="true">IF($L79="","",IF(ISNUMBER(OFFSET('Data transformed'!$A$4,MATCH($A79,'Data transformed'!$A$5:$A$185,0),MATCH(BL$4,'Data transformed'!$4:$4,0)-1)), (MIN(MAX(OFFSET('Data transformed'!$A$4,MATCH($A79,'Data transformed'!$A$5:$A$185,0),MATCH(BL$4,'Data transformed'!$4:$4,0)-1),$O79),$P79)-$O79)/$Q79*100,"NA"))</f>
        <v>86</v>
      </c>
      <c r="BM79" s="104" t="n">
        <f aca="true">IF($L79="","",IF(ISNUMBER(OFFSET('Data transformed'!$A$4,MATCH($A79,'Data transformed'!$A$5:$A$185,0),MATCH(BM$4,'Data transformed'!$4:$4,0)-1)), (MIN(MAX(OFFSET('Data transformed'!$A$4,MATCH($A79,'Data transformed'!$A$5:$A$185,0),MATCH(BM$4,'Data transformed'!$4:$4,0)-1),$O79),$P79)-$O79)/$Q79*100,"NA"))</f>
        <v>80</v>
      </c>
      <c r="BN79" s="104" t="n">
        <f aca="true">IF($L79="","",IF(ISNUMBER(OFFSET('Data transformed'!$A$4,MATCH($A79,'Data transformed'!$A$5:$A$185,0),MATCH(BN$4,'Data transformed'!$4:$4,0)-1)), (MIN(MAX(OFFSET('Data transformed'!$A$4,MATCH($A79,'Data transformed'!$A$5:$A$185,0),MATCH(BN$4,'Data transformed'!$4:$4,0)-1),$O79),$P79)-$O79)/$Q79*100,"NA"))</f>
        <v>30</v>
      </c>
      <c r="BO79" s="104" t="n">
        <f aca="true">IF($L79="","",IF(ISNUMBER(OFFSET('Data transformed'!$A$4,MATCH($A79,'Data transformed'!$A$5:$A$185,0),MATCH(BO$4,'Data transformed'!$4:$4,0)-1)), (MIN(MAX(OFFSET('Data transformed'!$A$4,MATCH($A79,'Data transformed'!$A$5:$A$185,0),MATCH(BO$4,'Data transformed'!$4:$4,0)-1),$O79),$P79)-$O79)/$Q79*100,"NA"))</f>
        <v>50</v>
      </c>
      <c r="BP79" s="104" t="n">
        <f aca="true">IF($L79="","",IF(ISNUMBER(OFFSET('Data transformed'!$A$4,MATCH($A79,'Data transformed'!$A$5:$A$185,0),MATCH(BP$4,'Data transformed'!$4:$4,0)-1)), (MIN(MAX(OFFSET('Data transformed'!$A$4,MATCH($A79,'Data transformed'!$A$5:$A$185,0),MATCH(BP$4,'Data transformed'!$4:$4,0)-1),$O79),$P79)-$O79)/$Q79*100,"NA"))</f>
        <v>45</v>
      </c>
      <c r="BQ79" s="104" t="n">
        <f aca="true">IF($L79="","",IF(ISNUMBER(OFFSET('Data transformed'!$A$4,MATCH($A79,'Data transformed'!$A$5:$A$185,0),MATCH(BQ$4,'Data transformed'!$4:$4,0)-1)), (MIN(MAX(OFFSET('Data transformed'!$A$4,MATCH($A79,'Data transformed'!$A$5:$A$185,0),MATCH(BQ$4,'Data transformed'!$4:$4,0)-1),$O79),$P79)-$O79)/$Q79*100,"NA"))</f>
        <v>0</v>
      </c>
      <c r="BR79" s="104" t="n">
        <f aca="true">IF($L79="","",IF(ISNUMBER(OFFSET('Data transformed'!$A$4,MATCH($A79,'Data transformed'!$A$5:$A$185,0),MATCH(BR$4,'Data transformed'!$4:$4,0)-1)), (MIN(MAX(OFFSET('Data transformed'!$A$4,MATCH($A79,'Data transformed'!$A$5:$A$185,0),MATCH(BR$4,'Data transformed'!$4:$4,0)-1),$O79),$P79)-$O79)/$Q79*100,"NA"))</f>
        <v>20</v>
      </c>
      <c r="BS79" s="104" t="n">
        <f aca="true">IF($L79="","",IF(ISNUMBER(OFFSET('Data transformed'!$A$4,MATCH($A79,'Data transformed'!$A$5:$A$185,0),MATCH(BS$4,'Data transformed'!$4:$4,0)-1)), (MIN(MAX(OFFSET('Data transformed'!$A$4,MATCH($A79,'Data transformed'!$A$5:$A$185,0),MATCH(BS$4,'Data transformed'!$4:$4,0)-1),$O79),$P79)-$O79)/$Q79*100,"NA"))</f>
        <v>80</v>
      </c>
      <c r="BT79" s="104" t="n">
        <f aca="true">IF($L79="","",IF(ISNUMBER(OFFSET('Data transformed'!$A$4,MATCH($A79,'Data transformed'!$A$5:$A$185,0),MATCH(BT$4,'Data transformed'!$4:$4,0)-1)), (MIN(MAX(OFFSET('Data transformed'!$A$4,MATCH($A79,'Data transformed'!$A$5:$A$185,0),MATCH(BT$4,'Data transformed'!$4:$4,0)-1),$O79),$P79)-$O79)/$Q79*100,"NA"))</f>
        <v>88</v>
      </c>
      <c r="BU79" s="104" t="n">
        <f aca="true">IF($L79="","",IF(ISNUMBER(OFFSET('Data transformed'!$A$4,MATCH($A79,'Data transformed'!$A$5:$A$185,0),MATCH(BU$4,'Data transformed'!$4:$4,0)-1)), (MIN(MAX(OFFSET('Data transformed'!$A$4,MATCH($A79,'Data transformed'!$A$5:$A$185,0),MATCH(BU$4,'Data transformed'!$4:$4,0)-1),$O79),$P79)-$O79)/$Q79*100,"NA"))</f>
        <v>100</v>
      </c>
      <c r="BV79" s="104" t="n">
        <f aca="true">IF($L79="","",IF(ISNUMBER(OFFSET('Data transformed'!$A$4,MATCH($A79,'Data transformed'!$A$5:$A$185,0),MATCH(BV$4,'Data transformed'!$4:$4,0)-1)), (MIN(MAX(OFFSET('Data transformed'!$A$4,MATCH($A79,'Data transformed'!$A$5:$A$185,0),MATCH(BV$4,'Data transformed'!$4:$4,0)-1),$O79),$P79)-$O79)/$Q79*100,"NA"))</f>
        <v>100</v>
      </c>
      <c r="BW79" s="104" t="n">
        <f aca="true">IF($L79="","",IF(ISNUMBER(OFFSET('Data transformed'!$A$4,MATCH($A79,'Data transformed'!$A$5:$A$185,0),MATCH(BW$4,'Data transformed'!$4:$4,0)-1)), (MIN(MAX(OFFSET('Data transformed'!$A$4,MATCH($A79,'Data transformed'!$A$5:$A$185,0),MATCH(BW$4,'Data transformed'!$4:$4,0)-1),$O79),$P79)-$O79)/$Q79*100,"NA"))</f>
        <v>10</v>
      </c>
      <c r="BX79" s="104" t="n">
        <f aca="true">IF($L79="","",IF(ISNUMBER(OFFSET('Data transformed'!$A$4,MATCH($A79,'Data transformed'!$A$5:$A$185,0),MATCH(BX$4,'Data transformed'!$4:$4,0)-1)), (MIN(MAX(OFFSET('Data transformed'!$A$4,MATCH($A79,'Data transformed'!$A$5:$A$185,0),MATCH(BX$4,'Data transformed'!$4:$4,0)-1),$O79),$P79)-$O79)/$Q79*100,"NA"))</f>
        <v>10</v>
      </c>
      <c r="BY79" s="104" t="n">
        <f aca="true">IF($L79="","",IF(ISNUMBER(OFFSET('Data transformed'!$A$4,MATCH($A79,'Data transformed'!$A$5:$A$185,0),MATCH(BY$4,'Data transformed'!$4:$4,0)-1)), (MIN(MAX(OFFSET('Data transformed'!$A$4,MATCH($A79,'Data transformed'!$A$5:$A$185,0),MATCH(BY$4,'Data transformed'!$4:$4,0)-1),$O79),$P79)-$O79)/$Q79*100,"NA"))</f>
        <v>90</v>
      </c>
      <c r="BZ79" s="104" t="n">
        <f aca="true">IF($L79="","",IF(ISNUMBER(OFFSET('Data transformed'!$A$4,MATCH($A79,'Data transformed'!$A$5:$A$185,0),MATCH(BZ$4,'Data transformed'!$4:$4,0)-1)), (MIN(MAX(OFFSET('Data transformed'!$A$4,MATCH($A79,'Data transformed'!$A$5:$A$185,0),MATCH(BZ$4,'Data transformed'!$4:$4,0)-1),$O79),$P79)-$O79)/$Q79*100,"NA"))</f>
        <v>53</v>
      </c>
      <c r="CA79" s="104" t="n">
        <f aca="true">IF($L79="","",IF(ISNUMBER(OFFSET('Data transformed'!$A$4,MATCH($A79,'Data transformed'!$A$5:$A$185,0),MATCH(CA$4,'Data transformed'!$4:$4,0)-1)), (MIN(MAX(OFFSET('Data transformed'!$A$4,MATCH($A79,'Data transformed'!$A$5:$A$185,0),MATCH(CA$4,'Data transformed'!$4:$4,0)-1),$O79),$P79)-$O79)/$Q79*100,"NA"))</f>
        <v>14</v>
      </c>
      <c r="CB79" s="104" t="n">
        <f aca="true">IF($L79="","",IF(ISNUMBER(OFFSET('Data transformed'!$A$4,MATCH($A79,'Data transformed'!$A$5:$A$185,0),MATCH(CB$4,'Data transformed'!$4:$4,0)-1)), (MIN(MAX(OFFSET('Data transformed'!$A$4,MATCH($A79,'Data transformed'!$A$5:$A$185,0),MATCH(CB$4,'Data transformed'!$4:$4,0)-1),$O79),$P79)-$O79)/$Q79*100,"NA"))</f>
        <v>88</v>
      </c>
      <c r="CC79" s="104" t="n">
        <f aca="true">IF($L79="","",IF(ISNUMBER(OFFSET('Data transformed'!$A$4,MATCH($A79,'Data transformed'!$A$5:$A$185,0),MATCH(CC$4,'Data transformed'!$4:$4,0)-1)), (MIN(MAX(OFFSET('Data transformed'!$A$4,MATCH($A79,'Data transformed'!$A$5:$A$185,0),MATCH(CC$4,'Data transformed'!$4:$4,0)-1),$O79),$P79)-$O79)/$Q79*100,"NA"))</f>
        <v>80</v>
      </c>
      <c r="CD79" s="104" t="n">
        <f aca="true">IF($L79="","",IF(ISNUMBER(OFFSET('Data transformed'!$A$4,MATCH($A79,'Data transformed'!$A$5:$A$185,0),MATCH(CD$4,'Data transformed'!$4:$4,0)-1)), (MIN(MAX(OFFSET('Data transformed'!$A$4,MATCH($A79,'Data transformed'!$A$5:$A$185,0),MATCH(CD$4,'Data transformed'!$4:$4,0)-1),$O79),$P79)-$O79)/$Q79*100,"NA"))</f>
        <v>50</v>
      </c>
      <c r="CE79" s="104" t="n">
        <f aca="true">IF($L79="","",IF(ISNUMBER(OFFSET('Data transformed'!$A$4,MATCH($A79,'Data transformed'!$A$5:$A$185,0),MATCH(CE$4,'Data transformed'!$4:$4,0)-1)), (MIN(MAX(OFFSET('Data transformed'!$A$4,MATCH($A79,'Data transformed'!$A$5:$A$185,0),MATCH(CE$4,'Data transformed'!$4:$4,0)-1),$O79),$P79)-$O79)/$Q79*100,"NA"))</f>
        <v>50</v>
      </c>
      <c r="CF79" s="104" t="str">
        <f aca="true">IF($L79="","",IF(ISNUMBER(OFFSET('Data transformed'!$A$4,MATCH($A79,'Data transformed'!$A$5:$A$185,0),MATCH(CF$4,'Data transformed'!$4:$4,0)-1)), (MIN(MAX(OFFSET('Data transformed'!$A$4,MATCH($A79,'Data transformed'!$A$5:$A$185,0),MATCH(CF$4,'Data transformed'!$4:$4,0)-1),$O79),$P79)-$O79)/$Q79*100,"NA"))</f>
        <v>NA</v>
      </c>
      <c r="CG79" s="104" t="n">
        <f aca="true">IF($L79="","",IF(ISNUMBER(OFFSET('Data transformed'!$A$4,MATCH($A79,'Data transformed'!$A$5:$A$185,0),MATCH(CG$4,'Data transformed'!$4:$4,0)-1)), (MIN(MAX(OFFSET('Data transformed'!$A$4,MATCH($A79,'Data transformed'!$A$5:$A$185,0),MATCH(CG$4,'Data transformed'!$4:$4,0)-1),$O79),$P79)-$O79)/$Q79*100,"NA"))</f>
        <v>0</v>
      </c>
      <c r="CH79" s="104" t="n">
        <f aca="true">IF($L79="","",IF(ISNUMBER(OFFSET('Data transformed'!$A$4,MATCH($A79,'Data transformed'!$A$5:$A$185,0),MATCH(CH$4,'Data transformed'!$4:$4,0)-1)), (MIN(MAX(OFFSET('Data transformed'!$A$4,MATCH($A79,'Data transformed'!$A$5:$A$185,0),MATCH(CH$4,'Data transformed'!$4:$4,0)-1),$O79),$P79)-$O79)/$Q79*100,"NA"))</f>
        <v>30</v>
      </c>
      <c r="CI79" s="104" t="n">
        <f aca="true">IF($L79="","",IF(ISNUMBER(OFFSET('Data transformed'!$A$4,MATCH($A79,'Data transformed'!$A$5:$A$185,0),MATCH(CI$4,'Data transformed'!$4:$4,0)-1)), (MIN(MAX(OFFSET('Data transformed'!$A$4,MATCH($A79,'Data transformed'!$A$5:$A$185,0),MATCH(CI$4,'Data transformed'!$4:$4,0)-1),$O79),$P79)-$O79)/$Q79*100,"NA"))</f>
        <v>100</v>
      </c>
      <c r="CJ79" s="104" t="n">
        <f aca="true">IF($L79="","",IF(ISNUMBER(OFFSET('Data transformed'!$A$4,MATCH($A79,'Data transformed'!$A$5:$A$185,0),MATCH(CJ$4,'Data transformed'!$4:$4,0)-1)), (MIN(MAX(OFFSET('Data transformed'!$A$4,MATCH($A79,'Data transformed'!$A$5:$A$185,0),MATCH(CJ$4,'Data transformed'!$4:$4,0)-1),$O79),$P79)-$O79)/$Q79*100,"NA"))</f>
        <v>15</v>
      </c>
      <c r="CK79" s="104" t="n">
        <f aca="true">IF($L79="","",IF(ISNUMBER(OFFSET('Data transformed'!$A$4,MATCH($A79,'Data transformed'!$A$5:$A$185,0),MATCH(CK$4,'Data transformed'!$4:$4,0)-1)), (MIN(MAX(OFFSET('Data transformed'!$A$4,MATCH($A79,'Data transformed'!$A$5:$A$185,0),MATCH(CK$4,'Data transformed'!$4:$4,0)-1),$O79),$P79)-$O79)/$Q79*100,"NA"))</f>
        <v>0</v>
      </c>
      <c r="CL79" s="104" t="n">
        <f aca="true">IF($L79="","",IF(ISNUMBER(OFFSET('Data transformed'!$A$4,MATCH($A79,'Data transformed'!$A$5:$A$185,0),MATCH(CL$4,'Data transformed'!$4:$4,0)-1)), (MIN(MAX(OFFSET('Data transformed'!$A$4,MATCH($A79,'Data transformed'!$A$5:$A$185,0),MATCH(CL$4,'Data transformed'!$4:$4,0)-1),$O79),$P79)-$O79)/$Q79*100,"NA"))</f>
        <v>57</v>
      </c>
      <c r="CM79" s="104" t="n">
        <f aca="true">IF($L79="","",IF(ISNUMBER(OFFSET('Data transformed'!$A$4,MATCH($A79,'Data transformed'!$A$5:$A$185,0),MATCH(CM$4,'Data transformed'!$4:$4,0)-1)), (MIN(MAX(OFFSET('Data transformed'!$A$4,MATCH($A79,'Data transformed'!$A$5:$A$185,0),MATCH(CM$4,'Data transformed'!$4:$4,0)-1),$O79),$P79)-$O79)/$Q79*100,"NA"))</f>
        <v>100</v>
      </c>
      <c r="CN79" s="104" t="n">
        <f aca="true">IF($L79="","",IF(ISNUMBER(OFFSET('Data transformed'!$A$4,MATCH($A79,'Data transformed'!$A$5:$A$185,0),MATCH(CN$4,'Data transformed'!$4:$4,0)-1)), (MIN(MAX(OFFSET('Data transformed'!$A$4,MATCH($A79,'Data transformed'!$A$5:$A$185,0),MATCH(CN$4,'Data transformed'!$4:$4,0)-1),$O79),$P79)-$O79)/$Q79*100,"NA"))</f>
        <v>50</v>
      </c>
      <c r="CO79" s="104" t="n">
        <f aca="true">IF($L79="","",IF(ISNUMBER(OFFSET('Data transformed'!$A$4,MATCH($A79,'Data transformed'!$A$5:$A$185,0),MATCH(CO$4,'Data transformed'!$4:$4,0)-1)), (MIN(MAX(OFFSET('Data transformed'!$A$4,MATCH($A79,'Data transformed'!$A$5:$A$185,0),MATCH(CO$4,'Data transformed'!$4:$4,0)-1),$O79),$P79)-$O79)/$Q79*100,"NA"))</f>
        <v>40</v>
      </c>
      <c r="CP79" s="104" t="n">
        <f aca="true">IF($L79="","",IF(ISNUMBER(OFFSET('Data transformed'!$A$4,MATCH($A79,'Data transformed'!$A$5:$A$185,0),MATCH(CP$4,'Data transformed'!$4:$4,0)-1)), (MIN(MAX(OFFSET('Data transformed'!$A$4,MATCH($A79,'Data transformed'!$A$5:$A$185,0),MATCH(CP$4,'Data transformed'!$4:$4,0)-1),$O79),$P79)-$O79)/$Q79*100,"NA"))</f>
        <v>70</v>
      </c>
      <c r="CQ79" s="104" t="n">
        <f aca="true">IF($L79="","",IF(ISNUMBER(OFFSET('Data transformed'!$A$4,MATCH($A79,'Data transformed'!$A$5:$A$185,0),MATCH(CQ$4,'Data transformed'!$4:$4,0)-1)), (MIN(MAX(OFFSET('Data transformed'!$A$4,MATCH($A79,'Data transformed'!$A$5:$A$185,0),MATCH(CQ$4,'Data transformed'!$4:$4,0)-1),$O79),$P79)-$O79)/$Q79*100,"NA"))</f>
        <v>0</v>
      </c>
      <c r="CR79" s="104" t="n">
        <f aca="true">IF($L79="","",IF(ISNUMBER(OFFSET('Data transformed'!$A$4,MATCH($A79,'Data transformed'!$A$5:$A$185,0),MATCH(CR$4,'Data transformed'!$4:$4,0)-1)), (MIN(MAX(OFFSET('Data transformed'!$A$4,MATCH($A79,'Data transformed'!$A$5:$A$185,0),MATCH(CR$4,'Data transformed'!$4:$4,0)-1),$O79),$P79)-$O79)/$Q79*100,"NA"))</f>
        <v>45</v>
      </c>
      <c r="CS79" s="104" t="n">
        <f aca="true">IF($L79="","",IF(ISNUMBER(OFFSET('Data transformed'!$A$4,MATCH($A79,'Data transformed'!$A$5:$A$185,0),MATCH(CS$4,'Data transformed'!$4:$4,0)-1)), (MIN(MAX(OFFSET('Data transformed'!$A$4,MATCH($A79,'Data transformed'!$A$5:$A$185,0),MATCH(CS$4,'Data transformed'!$4:$4,0)-1),$O79),$P79)-$O79)/$Q79*100,"NA"))</f>
        <v>70</v>
      </c>
      <c r="CT79" s="104" t="n">
        <f aca="true">IF($L79="","",IF(ISNUMBER(OFFSET('Data transformed'!$A$4,MATCH($A79,'Data transformed'!$A$5:$A$185,0),MATCH(CT$4,'Data transformed'!$4:$4,0)-1)), (MIN(MAX(OFFSET('Data transformed'!$A$4,MATCH($A79,'Data transformed'!$A$5:$A$185,0),MATCH(CT$4,'Data transformed'!$4:$4,0)-1),$O79),$P79)-$O79)/$Q79*100,"NA"))</f>
        <v>80</v>
      </c>
      <c r="CU79" s="104" t="n">
        <f aca="true">IF($L79="","",IF(ISNUMBER(OFFSET('Data transformed'!$A$4,MATCH($A79,'Data transformed'!$A$5:$A$185,0),MATCH(CU$4,'Data transformed'!$4:$4,0)-1)), (MIN(MAX(OFFSET('Data transformed'!$A$4,MATCH($A79,'Data transformed'!$A$5:$A$185,0),MATCH(CU$4,'Data transformed'!$4:$4,0)-1),$O79),$P79)-$O79)/$Q79*100,"NA"))</f>
        <v>40</v>
      </c>
      <c r="CV79" s="104" t="n">
        <f aca="true">IF($L79="","",IF(ISNUMBER(OFFSET('Data transformed'!$A$4,MATCH($A79,'Data transformed'!$A$5:$A$185,0),MATCH(CV$4,'Data transformed'!$4:$4,0)-1)), (MIN(MAX(OFFSET('Data transformed'!$A$4,MATCH($A79,'Data transformed'!$A$5:$A$185,0),MATCH(CV$4,'Data transformed'!$4:$4,0)-1),$O79),$P79)-$O79)/$Q79*100,"NA"))</f>
        <v>20</v>
      </c>
      <c r="CW79" s="104" t="n">
        <f aca="true">IF($L79="","",IF(ISNUMBER(OFFSET('Data transformed'!$A$4,MATCH($A79,'Data transformed'!$A$5:$A$185,0),MATCH(CW$4,'Data transformed'!$4:$4,0)-1)), (MIN(MAX(OFFSET('Data transformed'!$A$4,MATCH($A79,'Data transformed'!$A$5:$A$185,0),MATCH(CW$4,'Data transformed'!$4:$4,0)-1),$O79),$P79)-$O79)/$Q79*100,"NA"))</f>
        <v>80</v>
      </c>
    </row>
    <row r="80" s="103" customFormat="true" ht="15.5" hidden="false" customHeight="false" outlineLevel="0" collapsed="false">
      <c r="A80" s="107" t="n">
        <v>3130</v>
      </c>
      <c r="B80" s="107" t="n">
        <v>3</v>
      </c>
      <c r="C80" s="103" t="str">
        <f aca="true">IF(ISBLANK(OFFSET('outliers treatment'!$A$3,MATCH($A80,'outliers treatment'!$A$4:$A$154,0),MATCH(C$4,'outliers treatment'!$4:$4,0)-1)),"",OFFSET('outliers treatment'!$A$3,MATCH($A80,'outliers treatment'!$A$4:$A$154,0),MATCH(C$4,'outliers treatment'!$4:$4,0)-1))</f>
        <v>Consumer rights education in higher education</v>
      </c>
      <c r="D80" s="103" t="str">
        <f aca="true">IF(ISBLANK(OFFSET('outliers treatment'!$A$3,MATCH($A80,'outliers treatment'!$A$4:$A$154,0),MATCH(D$4,'outliers treatment'!$4:$4,0)-1)),"",OFFSET('outliers treatment'!$A$3,MATCH($A80,'outliers treatment'!$A$4:$A$154,0),MATCH(D$4,'outliers treatment'!$4:$4,0)-1))</f>
        <v/>
      </c>
      <c r="E80" s="103" t="str">
        <f aca="true">IF(ISBLANK(OFFSET('outliers treatment'!$A$3,MATCH($A80,'outliers treatment'!$A$4:$A$154,0),MATCH(E$4,'outliers treatment'!$4:$4,0)-1)),"",OFFSET('outliers treatment'!$A$3,MATCH($A80,'outliers treatment'!$A$4:$A$154,0),MATCH(E$4,'outliers treatment'!$4:$4,0)-1))</f>
        <v/>
      </c>
      <c r="F80" s="103" t="str">
        <f aca="true">IF(ISBLANK(OFFSET('outliers treatment'!$A$3,MATCH($A80,'outliers treatment'!$A$4:$A$154,0),MATCH(F$4,'outliers treatment'!$4:$4,0)-1)),"",OFFSET('outliers treatment'!$A$3,MATCH($A80,'outliers treatment'!$A$4:$A$154,0),MATCH(F$4,'outliers treatment'!$4:$4,0)-1))</f>
        <v/>
      </c>
      <c r="G80" s="103" t="str">
        <f aca="true">IF(ISBLANK(OFFSET('outliers treatment'!$A$3,MATCH($A80,'outliers treatment'!$A$4:$A$154,0),MATCH(G$4,'outliers treatment'!$4:$4,0)-1)),"",OFFSET('outliers treatment'!$A$3,MATCH($A80,'outliers treatment'!$A$4:$A$154,0),MATCH(G$4,'outliers treatment'!$4:$4,0)-1))</f>
        <v/>
      </c>
      <c r="H80" s="103" t="str">
        <f aca="true">IF(ISBLANK(OFFSET('outliers treatment'!$A$3,MATCH($A80,'outliers treatment'!$A$4:$A$154,0),MATCH(H$4,'outliers treatment'!$4:$4,0)-1)),"",OFFSET('outliers treatment'!$A$3,MATCH($A80,'outliers treatment'!$A$4:$A$154,0),MATCH(H$4,'outliers treatment'!$4:$4,0)-1))</f>
        <v/>
      </c>
      <c r="I80" s="103" t="str">
        <f aca="true">IF(ISBLANK(OFFSET('outliers treatment'!$A$3,MATCH($A80,'outliers treatment'!$A$4:$A$154,0),MATCH(I$4,'outliers treatment'!$4:$4,0)-1)),"",OFFSET('outliers treatment'!$A$3,MATCH($A80,'outliers treatment'!$A$4:$A$154,0),MATCH(I$4,'outliers treatment'!$4:$4,0)-1))</f>
        <v/>
      </c>
      <c r="J80" s="104" t="n">
        <f aca="false" t="array" ref="J80:J80">MIN(IF(ISNUMBER(V80:CW80),V80:CW80))</f>
        <v>0</v>
      </c>
      <c r="K80" s="103" t="n">
        <f aca="false" t="array" ref="K80:K80">MAX(IF(ISNUMBER(V80:CW80),V80:CW80))</f>
        <v>100</v>
      </c>
      <c r="L80" s="103" t="e">
        <f aca="true">IF(ISBLANK(OFFSET('outliers treatment'!$A$3,MATCH($A80,'outliers treatment'!$A$4:$A$154,0),MATCH(L$4,'outliers treatment'!$4:$4,0)-1)),"",OFFSET('outliers treatment'!$A$3,MATCH($A80,'outliers treatment'!$A$4:$A$154,0),MATCH(L$4,'outliers treatment'!$4:$4,0)-1))</f>
        <v>#N/A</v>
      </c>
      <c r="M80" s="103" t="e">
        <f aca="true">IF(ISBLANK(OFFSET('outliers treatment'!$A$3,MATCH($A80,'outliers treatment'!$A$4:$A$154,0),MATCH(M$4,'outliers treatment'!$4:$4,0)-1)),"",OFFSET('outliers treatment'!$A$3,MATCH($A80,'outliers treatment'!$A$4:$A$154,0),MATCH(M$4,'outliers treatment'!$4:$4,0)-1))</f>
        <v>#N/A</v>
      </c>
      <c r="N80" s="103" t="str">
        <f aca="true">IF(ISBLANK(OFFSET('outliers treatment'!$A$3,MATCH($A80,'outliers treatment'!$A$4:$A$154,0),MATCH(N$4,'outliers treatment'!$4:$4,0)-1)),"",OFFSET('outliers treatment'!$A$3,MATCH($A80,'outliers treatment'!$A$4:$A$154,0),MATCH(N$4,'outliers treatment'!$4:$4,0)-1))</f>
        <v/>
      </c>
      <c r="O80" s="103" t="str">
        <f aca="true">IF(ISBLANK(OFFSET('outliers treatment'!$A$3,MATCH($A80,'outliers treatment'!$A$4:$A$154,0),MATCH(O$4,'outliers treatment'!$4:$4,0)-1)),"",OFFSET('outliers treatment'!$A$3,MATCH($A80,'outliers treatment'!$A$4:$A$154,0),MATCH(O$4,'outliers treatment'!$4:$4,0)-1))</f>
        <v/>
      </c>
      <c r="P80" s="103" t="str">
        <f aca="true">IF(ISBLANK(OFFSET('outliers treatment'!$A$3,MATCH($A80,'outliers treatment'!$A$4:$A$154,0),MATCH(P$4,'outliers treatment'!$4:$4,0)-1)),"",OFFSET('outliers treatment'!$A$3,MATCH($A80,'outliers treatment'!$A$4:$A$154,0),MATCH(P$4,'outliers treatment'!$4:$4,0)-1))</f>
        <v/>
      </c>
      <c r="Q80" s="103" t="str">
        <f aca="false">IFERROR(P80-O80,"")</f>
        <v/>
      </c>
      <c r="R80" s="105" t="n">
        <f aca="false" t="array" ref="R80:R80">IFERROR(SKEW(IF(ISNUMBER(V80:CW80),V80:CW80,"")),"")</f>
        <v>-0.774709655060292</v>
      </c>
      <c r="S80" s="103" t="n">
        <v>1</v>
      </c>
      <c r="T80" s="103" t="n">
        <v>1</v>
      </c>
      <c r="U80" s="106" t="str">
        <f aca="false" t="array" ref="U80:U80">IF(B80&lt;4,"",1-IFERROR(SUM(ISNUMBER(V80:CW80)*(1-$V$3:$CW$3))/COUNTIF($V$3:$CW$3,0),0))</f>
        <v/>
      </c>
      <c r="V80" s="104" t="n">
        <f aca="false" t="array" ref="V80:V80">SUM(IF(ISNUMBER(V81),$T81*V81,0))/SUM(IF(ISNUMBER(V81),$T81,0))</f>
        <v>100</v>
      </c>
      <c r="W80" s="104" t="n">
        <f aca="false">SUM(IF(ISNUMBER(W81),$T81*W81,0))/SUM(IF(ISNUMBER(W81),$T81,0))</f>
        <v>100</v>
      </c>
      <c r="X80" s="104" t="e">
        <f aca="false">SUM(IF(ISNUMBER(X81),$T81*X81,0))/SUM(IF(ISNUMBER(X81),$T81,0))</f>
        <v>#DIV/0!</v>
      </c>
      <c r="Y80" s="104" t="n">
        <f aca="false">SUM(IF(ISNUMBER(Y81),$T81*Y81,0))/SUM(IF(ISNUMBER(Y81),$T81,0))</f>
        <v>100</v>
      </c>
      <c r="Z80" s="104" t="n">
        <f aca="false">SUM(IF(ISNUMBER(Z81),$T81*Z81,0))/SUM(IF(ISNUMBER(Z81),$T81,0))</f>
        <v>0</v>
      </c>
      <c r="AA80" s="104" t="n">
        <f aca="false">SUM(IF(ISNUMBER(AA81),$T81*AA81,0))/SUM(IF(ISNUMBER(AA81),$T81,0))</f>
        <v>0</v>
      </c>
      <c r="AB80" s="104" t="n">
        <f aca="false">SUM(IF(ISNUMBER(AB81),$T81*AB81,0))/SUM(IF(ISNUMBER(AB81),$T81,0))</f>
        <v>100</v>
      </c>
      <c r="AC80" s="104" t="n">
        <f aca="false">SUM(IF(ISNUMBER(AC81),$T81*AC81,0))/SUM(IF(ISNUMBER(AC81),$T81,0))</f>
        <v>100</v>
      </c>
      <c r="AD80" s="104" t="n">
        <f aca="false">SUM(IF(ISNUMBER(AD81),$T81*AD81,0))/SUM(IF(ISNUMBER(AD81),$T81,0))</f>
        <v>100</v>
      </c>
      <c r="AE80" s="104" t="n">
        <f aca="false">SUM(IF(ISNUMBER(AE81),$T81*AE81,0))/SUM(IF(ISNUMBER(AE81),$T81,0))</f>
        <v>100</v>
      </c>
      <c r="AF80" s="104" t="n">
        <f aca="false">SUM(IF(ISNUMBER(AF81),$T81*AF81,0))/SUM(IF(ISNUMBER(AF81),$T81,0))</f>
        <v>100</v>
      </c>
      <c r="AG80" s="104" t="n">
        <f aca="false">SUM(IF(ISNUMBER(AG81),$T81*AG81,0))/SUM(IF(ISNUMBER(AG81),$T81,0))</f>
        <v>0</v>
      </c>
      <c r="AH80" s="104" t="n">
        <f aca="false">SUM(IF(ISNUMBER(AH81),$T81*AH81,0))/SUM(IF(ISNUMBER(AH81),$T81,0))</f>
        <v>100</v>
      </c>
      <c r="AI80" s="104" t="n">
        <f aca="false">SUM(IF(ISNUMBER(AI81),$T81*AI81,0))/SUM(IF(ISNUMBER(AI81),$T81,0))</f>
        <v>100</v>
      </c>
      <c r="AJ80" s="104" t="n">
        <f aca="false">SUM(IF(ISNUMBER(AJ81),$T81*AJ81,0))/SUM(IF(ISNUMBER(AJ81),$T81,0))</f>
        <v>0</v>
      </c>
      <c r="AK80" s="104" t="n">
        <f aca="false">SUM(IF(ISNUMBER(AK81),$T81*AK81,0))/SUM(IF(ISNUMBER(AK81),$T81,0))</f>
        <v>100</v>
      </c>
      <c r="AL80" s="104" t="n">
        <f aca="false">SUM(IF(ISNUMBER(AL81),$T81*AL81,0))/SUM(IF(ISNUMBER(AL81),$T81,0))</f>
        <v>100</v>
      </c>
      <c r="AM80" s="104" t="n">
        <f aca="false">SUM(IF(ISNUMBER(AM81),$T81*AM81,0))/SUM(IF(ISNUMBER(AM81),$T81,0))</f>
        <v>100</v>
      </c>
      <c r="AN80" s="104" t="n">
        <f aca="false">SUM(IF(ISNUMBER(AN81),$T81*AN81,0))/SUM(IF(ISNUMBER(AN81),$T81,0))</f>
        <v>100</v>
      </c>
      <c r="AO80" s="104" t="n">
        <f aca="false">SUM(IF(ISNUMBER(AO81),$T81*AO81,0))/SUM(IF(ISNUMBER(AO81),$T81,0))</f>
        <v>100</v>
      </c>
      <c r="AP80" s="104" t="n">
        <f aca="false">SUM(IF(ISNUMBER(AP81),$T81*AP81,0))/SUM(IF(ISNUMBER(AP81),$T81,0))</f>
        <v>100</v>
      </c>
      <c r="AQ80" s="104" t="n">
        <f aca="false">SUM(IF(ISNUMBER(AQ81),$T81*AQ81,0))/SUM(IF(ISNUMBER(AQ81),$T81,0))</f>
        <v>67</v>
      </c>
      <c r="AR80" s="104" t="n">
        <f aca="false">SUM(IF(ISNUMBER(AR81),$T81*AR81,0))/SUM(IF(ISNUMBER(AR81),$T81,0))</f>
        <v>100</v>
      </c>
      <c r="AS80" s="104" t="n">
        <f aca="false">SUM(IF(ISNUMBER(AS81),$T81*AS81,0))/SUM(IF(ISNUMBER(AS81),$T81,0))</f>
        <v>100</v>
      </c>
      <c r="AT80" s="104" t="n">
        <f aca="false">SUM(IF(ISNUMBER(AT81),$T81*AT81,0))/SUM(IF(ISNUMBER(AT81),$T81,0))</f>
        <v>100</v>
      </c>
      <c r="AU80" s="104" t="e">
        <f aca="false">SUM(IF(ISNUMBER(AU81),$T81*AU81,0))/SUM(IF(ISNUMBER(AU81),$T81,0))</f>
        <v>#DIV/0!</v>
      </c>
      <c r="AV80" s="104" t="n">
        <f aca="false">SUM(IF(ISNUMBER(AV81),$T81*AV81,0))/SUM(IF(ISNUMBER(AV81),$T81,0))</f>
        <v>100</v>
      </c>
      <c r="AW80" s="104" t="n">
        <f aca="false">SUM(IF(ISNUMBER(AW81),$T81*AW81,0))/SUM(IF(ISNUMBER(AW81),$T81,0))</f>
        <v>0</v>
      </c>
      <c r="AX80" s="104" t="n">
        <f aca="false">SUM(IF(ISNUMBER(AX81),$T81*AX81,0))/SUM(IF(ISNUMBER(AX81),$T81,0))</f>
        <v>0</v>
      </c>
      <c r="AY80" s="104" t="n">
        <f aca="false">SUM(IF(ISNUMBER(AY81),$T81*AY81,0))/SUM(IF(ISNUMBER(AY81),$T81,0))</f>
        <v>100</v>
      </c>
      <c r="AZ80" s="104" t="n">
        <f aca="false">SUM(IF(ISNUMBER(AZ81),$T81*AZ81,0))/SUM(IF(ISNUMBER(AZ81),$T81,0))</f>
        <v>0</v>
      </c>
      <c r="BA80" s="104" t="n">
        <f aca="false">SUM(IF(ISNUMBER(BA81),$T81*BA81,0))/SUM(IF(ISNUMBER(BA81),$T81,0))</f>
        <v>100</v>
      </c>
      <c r="BB80" s="104" t="n">
        <f aca="false">SUM(IF(ISNUMBER(BB81),$T81*BB81,0))/SUM(IF(ISNUMBER(BB81),$T81,0))</f>
        <v>73</v>
      </c>
      <c r="BC80" s="104" t="n">
        <f aca="false">SUM(IF(ISNUMBER(BC81),$T81*BC81,0))/SUM(IF(ISNUMBER(BC81),$T81,0))</f>
        <v>100</v>
      </c>
      <c r="BD80" s="104" t="n">
        <f aca="false">SUM(IF(ISNUMBER(BD81),$T81*BD81,0))/SUM(IF(ISNUMBER(BD81),$T81,0))</f>
        <v>100</v>
      </c>
      <c r="BE80" s="104" t="n">
        <f aca="false">SUM(IF(ISNUMBER(BE81),$T81*BE81,0))/SUM(IF(ISNUMBER(BE81),$T81,0))</f>
        <v>100</v>
      </c>
      <c r="BF80" s="104" t="n">
        <f aca="false">SUM(IF(ISNUMBER(BF81),$T81*BF81,0))/SUM(IF(ISNUMBER(BF81),$T81,0))</f>
        <v>100</v>
      </c>
      <c r="BG80" s="104" t="n">
        <f aca="false">SUM(IF(ISNUMBER(BG81),$T81*BG81,0))/SUM(IF(ISNUMBER(BG81),$T81,0))</f>
        <v>100</v>
      </c>
      <c r="BH80" s="104" t="n">
        <f aca="false">SUM(IF(ISNUMBER(BH81),$T81*BH81,0))/SUM(IF(ISNUMBER(BH81),$T81,0))</f>
        <v>100</v>
      </c>
      <c r="BI80" s="104" t="n">
        <f aca="false">SUM(IF(ISNUMBER(BI81),$T81*BI81,0))/SUM(IF(ISNUMBER(BI81),$T81,0))</f>
        <v>100</v>
      </c>
      <c r="BJ80" s="104" t="n">
        <f aca="false">SUM(IF(ISNUMBER(BJ81),$T81*BJ81,0))/SUM(IF(ISNUMBER(BJ81),$T81,0))</f>
        <v>50</v>
      </c>
      <c r="BK80" s="104" t="n">
        <f aca="false">SUM(IF(ISNUMBER(BK81),$T81*BK81,0))/SUM(IF(ISNUMBER(BK81),$T81,0))</f>
        <v>0</v>
      </c>
      <c r="BL80" s="104" t="n">
        <f aca="false">SUM(IF(ISNUMBER(BL81),$T81*BL81,0))/SUM(IF(ISNUMBER(BL81),$T81,0))</f>
        <v>100</v>
      </c>
      <c r="BM80" s="104" t="n">
        <f aca="false">SUM(IF(ISNUMBER(BM81),$T81*BM81,0))/SUM(IF(ISNUMBER(BM81),$T81,0))</f>
        <v>0</v>
      </c>
      <c r="BN80" s="104" t="n">
        <f aca="false">SUM(IF(ISNUMBER(BN81),$T81*BN81,0))/SUM(IF(ISNUMBER(BN81),$T81,0))</f>
        <v>100</v>
      </c>
      <c r="BO80" s="104" t="n">
        <f aca="false">SUM(IF(ISNUMBER(BO81),$T81*BO81,0))/SUM(IF(ISNUMBER(BO81),$T81,0))</f>
        <v>100</v>
      </c>
      <c r="BP80" s="104" t="n">
        <f aca="false">SUM(IF(ISNUMBER(BP81),$T81*BP81,0))/SUM(IF(ISNUMBER(BP81),$T81,0))</f>
        <v>100</v>
      </c>
      <c r="BQ80" s="104" t="n">
        <f aca="false">SUM(IF(ISNUMBER(BQ81),$T81*BQ81,0))/SUM(IF(ISNUMBER(BQ81),$T81,0))</f>
        <v>0</v>
      </c>
      <c r="BR80" s="104" t="n">
        <f aca="false">SUM(IF(ISNUMBER(BR81),$T81*BR81,0))/SUM(IF(ISNUMBER(BR81),$T81,0))</f>
        <v>0</v>
      </c>
      <c r="BS80" s="104" t="n">
        <f aca="false">SUM(IF(ISNUMBER(BS81),$T81*BS81,0))/SUM(IF(ISNUMBER(BS81),$T81,0))</f>
        <v>100</v>
      </c>
      <c r="BT80" s="104" t="n">
        <f aca="false">SUM(IF(ISNUMBER(BT81),$T81*BT81,0))/SUM(IF(ISNUMBER(BT81),$T81,0))</f>
        <v>100</v>
      </c>
      <c r="BU80" s="104" t="n">
        <f aca="false">SUM(IF(ISNUMBER(BU81),$T81*BU81,0))/SUM(IF(ISNUMBER(BU81),$T81,0))</f>
        <v>100</v>
      </c>
      <c r="BV80" s="104" t="n">
        <f aca="false">SUM(IF(ISNUMBER(BV81),$T81*BV81,0))/SUM(IF(ISNUMBER(BV81),$T81,0))</f>
        <v>100</v>
      </c>
      <c r="BW80" s="104" t="n">
        <f aca="false">SUM(IF(ISNUMBER(BW81),$T81*BW81,0))/SUM(IF(ISNUMBER(BW81),$T81,0))</f>
        <v>0</v>
      </c>
      <c r="BX80" s="104" t="n">
        <f aca="false">SUM(IF(ISNUMBER(BX81),$T81*BX81,0))/SUM(IF(ISNUMBER(BX81),$T81,0))</f>
        <v>100</v>
      </c>
      <c r="BY80" s="104" t="n">
        <f aca="false">SUM(IF(ISNUMBER(BY81),$T81*BY81,0))/SUM(IF(ISNUMBER(BY81),$T81,0))</f>
        <v>100</v>
      </c>
      <c r="BZ80" s="104" t="n">
        <f aca="false">SUM(IF(ISNUMBER(BZ81),$T81*BZ81,0))/SUM(IF(ISNUMBER(BZ81),$T81,0))</f>
        <v>33</v>
      </c>
      <c r="CA80" s="104" t="e">
        <f aca="false">SUM(IF(ISNUMBER(CA81),$T81*CA81,0))/SUM(IF(ISNUMBER(CA81),$T81,0))</f>
        <v>#DIV/0!</v>
      </c>
      <c r="CB80" s="104" t="n">
        <f aca="false">SUM(IF(ISNUMBER(CB81),$T81*CB81,0))/SUM(IF(ISNUMBER(CB81),$T81,0))</f>
        <v>100</v>
      </c>
      <c r="CC80" s="104" t="n">
        <f aca="false">SUM(IF(ISNUMBER(CC81),$T81*CC81,0))/SUM(IF(ISNUMBER(CC81),$T81,0))</f>
        <v>100</v>
      </c>
      <c r="CD80" s="104" t="n">
        <f aca="false">SUM(IF(ISNUMBER(CD81),$T81*CD81,0))/SUM(IF(ISNUMBER(CD81),$T81,0))</f>
        <v>0</v>
      </c>
      <c r="CE80" s="104" t="n">
        <f aca="false">SUM(IF(ISNUMBER(CE81),$T81*CE81,0))/SUM(IF(ISNUMBER(CE81),$T81,0))</f>
        <v>100</v>
      </c>
      <c r="CF80" s="104" t="e">
        <f aca="false">SUM(IF(ISNUMBER(CF81),$T81*CF81,0))/SUM(IF(ISNUMBER(CF81),$T81,0))</f>
        <v>#DIV/0!</v>
      </c>
      <c r="CG80" s="104" t="n">
        <f aca="false">SUM(IF(ISNUMBER(CG81),$T81*CG81,0))/SUM(IF(ISNUMBER(CG81),$T81,0))</f>
        <v>0</v>
      </c>
      <c r="CH80" s="104" t="n">
        <f aca="false">SUM(IF(ISNUMBER(CH81),$T81*CH81,0))/SUM(IF(ISNUMBER(CH81),$T81,0))</f>
        <v>0</v>
      </c>
      <c r="CI80" s="104" t="n">
        <f aca="false">SUM(IF(ISNUMBER(CI81),$T81*CI81,0))/SUM(IF(ISNUMBER(CI81),$T81,0))</f>
        <v>100</v>
      </c>
      <c r="CJ80" s="104" t="n">
        <f aca="false">SUM(IF(ISNUMBER(CJ81),$T81*CJ81,0))/SUM(IF(ISNUMBER(CJ81),$T81,0))</f>
        <v>0</v>
      </c>
      <c r="CK80" s="104" t="n">
        <f aca="false">SUM(IF(ISNUMBER(CK81),$T81*CK81,0))/SUM(IF(ISNUMBER(CK81),$T81,0))</f>
        <v>0</v>
      </c>
      <c r="CL80" s="104" t="e">
        <f aca="false">SUM(IF(ISNUMBER(CL81),$T81*CL81,0))/SUM(IF(ISNUMBER(CL81),$T81,0))</f>
        <v>#DIV/0!</v>
      </c>
      <c r="CM80" s="104" t="n">
        <f aca="false">SUM(IF(ISNUMBER(CM81),$T81*CM81,0))/SUM(IF(ISNUMBER(CM81),$T81,0))</f>
        <v>100</v>
      </c>
      <c r="CN80" s="104" t="n">
        <f aca="false">SUM(IF(ISNUMBER(CN81),$T81*CN81,0))/SUM(IF(ISNUMBER(CN81),$T81,0))</f>
        <v>100</v>
      </c>
      <c r="CO80" s="104" t="n">
        <f aca="false">SUM(IF(ISNUMBER(CO81),$T81*CO81,0))/SUM(IF(ISNUMBER(CO81),$T81,0))</f>
        <v>100</v>
      </c>
      <c r="CP80" s="104" t="n">
        <f aca="false">SUM(IF(ISNUMBER(CP81),$T81*CP81,0))/SUM(IF(ISNUMBER(CP81),$T81,0))</f>
        <v>0</v>
      </c>
      <c r="CQ80" s="104" t="n">
        <f aca="false">SUM(IF(ISNUMBER(CQ81),$T81*CQ81,0))/SUM(IF(ISNUMBER(CQ81),$T81,0))</f>
        <v>0</v>
      </c>
      <c r="CR80" s="104" t="n">
        <f aca="false">SUM(IF(ISNUMBER(CR81),$T81*CR81,0))/SUM(IF(ISNUMBER(CR81),$T81,0))</f>
        <v>50</v>
      </c>
      <c r="CS80" s="104" t="n">
        <f aca="false">SUM(IF(ISNUMBER(CS81),$T81*CS81,0))/SUM(IF(ISNUMBER(CS81),$T81,0))</f>
        <v>100</v>
      </c>
      <c r="CT80" s="104" t="n">
        <f aca="false">SUM(IF(ISNUMBER(CT81),$T81*CT81,0))/SUM(IF(ISNUMBER(CT81),$T81,0))</f>
        <v>0</v>
      </c>
      <c r="CU80" s="104" t="n">
        <f aca="false">SUM(IF(ISNUMBER(CU81),$T81*CU81,0))/SUM(IF(ISNUMBER(CU81),$T81,0))</f>
        <v>0</v>
      </c>
      <c r="CV80" s="104" t="n">
        <f aca="false">SUM(IF(ISNUMBER(CV81),$T81*CV81,0))/SUM(IF(ISNUMBER(CV81),$T81,0))</f>
        <v>0</v>
      </c>
      <c r="CW80" s="104" t="n">
        <f aca="false">SUM(IF(ISNUMBER(CW81),$T81*CW81,0))/SUM(IF(ISNUMBER(CW81),$T81,0))</f>
        <v>100</v>
      </c>
    </row>
    <row r="81" s="103" customFormat="true" ht="15.5" hidden="false" customHeight="false" outlineLevel="0" collapsed="false">
      <c r="A81" s="107" t="n">
        <v>3131</v>
      </c>
      <c r="B81" s="107" t="n">
        <v>4</v>
      </c>
      <c r="C81" s="103" t="str">
        <f aca="true">IF(ISBLANK(OFFSET('outliers treatment'!$A$3,MATCH($A81,'outliers treatment'!$A$4:$A$154,0),MATCH(C$4,'outliers treatment'!$4:$4,0)-1)),"",OFFSET('outliers treatment'!$A$3,MATCH($A81,'outliers treatment'!$A$4:$A$154,0),MATCH(C$4,'outliers treatment'!$4:$4,0)-1))</f>
        <v/>
      </c>
      <c r="D81" s="103" t="str">
        <f aca="true">IF(ISBLANK(OFFSET('outliers treatment'!$A$3,MATCH($A81,'outliers treatment'!$A$4:$A$154,0),MATCH(D$4,'outliers treatment'!$4:$4,0)-1)),"",OFFSET('outliers treatment'!$A$3,MATCH($A81,'outliers treatment'!$A$4:$A$154,0),MATCH(D$4,'outliers treatment'!$4:$4,0)-1))</f>
        <v>Expert assessment data - E.4.9</v>
      </c>
      <c r="E81" s="103" t="str">
        <f aca="true">IF(ISBLANK(OFFSET('outliers treatment'!$A$3,MATCH($A81,'outliers treatment'!$A$4:$A$154,0),MATCH(E$4,'outliers treatment'!$4:$4,0)-1)),"",OFFSET('outliers treatment'!$A$3,MATCH($A81,'outliers treatment'!$A$4:$A$154,0),MATCH(E$4,'outliers treatment'!$4:$4,0)-1))</f>
        <v>Is “consumer education” promoted through any of the following measures or mechanisms in your country in 2020? University course on consumer issues (consumer law/regulation/sustainable consumption/etc.)</v>
      </c>
      <c r="F81" s="103" t="str">
        <f aca="true">IF(ISBLANK(OFFSET('outliers treatment'!$A$3,MATCH($A81,'outliers treatment'!$A$4:$A$154,0),MATCH(F$4,'outliers treatment'!$4:$4,0)-1)),"",OFFSET('outliers treatment'!$A$3,MATCH($A81,'outliers treatment'!$A$4:$A$154,0),MATCH(F$4,'outliers treatment'!$4:$4,0)-1))</f>
        <v/>
      </c>
      <c r="G81" s="103" t="str">
        <f aca="true">IF(ISBLANK(OFFSET('outliers treatment'!$A$3,MATCH($A81,'outliers treatment'!$A$4:$A$154,0),MATCH(G$4,'outliers treatment'!$4:$4,0)-1)),"",OFFSET('outliers treatment'!$A$3,MATCH($A81,'outliers treatment'!$A$4:$A$154,0),MATCH(G$4,'outliers treatment'!$4:$4,0)-1))</f>
        <v/>
      </c>
      <c r="H81" s="103" t="str">
        <f aca="true">IF(ISBLANK(OFFSET('outliers treatment'!$A$3,MATCH($A81,'outliers treatment'!$A$4:$A$154,0),MATCH(H$4,'outliers treatment'!$4:$4,0)-1)),"",OFFSET('outliers treatment'!$A$3,MATCH($A81,'outliers treatment'!$A$4:$A$154,0),MATCH(H$4,'outliers treatment'!$4:$4,0)-1))</f>
        <v/>
      </c>
      <c r="I81" s="103" t="str">
        <f aca="true">IF(ISBLANK(OFFSET('outliers treatment'!$A$3,MATCH($A81,'outliers treatment'!$A$4:$A$154,0),MATCH(I$4,'outliers treatment'!$4:$4,0)-1)),"",OFFSET('outliers treatment'!$A$3,MATCH($A81,'outliers treatment'!$A$4:$A$154,0),MATCH(I$4,'outliers treatment'!$4:$4,0)-1))</f>
        <v/>
      </c>
      <c r="J81" s="104" t="n">
        <f aca="false" t="array" ref="J81:J81">MIN(IF(ISNUMBER(V81:CW81),V81:CW81))</f>
        <v>0</v>
      </c>
      <c r="K81" s="103" t="n">
        <f aca="false" t="array" ref="K81:K81">MAX(IF(ISNUMBER(V81:CW81),V81:CW81))</f>
        <v>100</v>
      </c>
      <c r="L81" s="103" t="n">
        <f aca="true">IF(ISBLANK(OFFSET('outliers treatment'!$A$3,MATCH($A81,'outliers treatment'!$A$4:$A$154,0),MATCH(L$4,'outliers treatment'!$4:$4,0)-1)),"",OFFSET('outliers treatment'!$A$3,MATCH($A81,'outliers treatment'!$A$4:$A$154,0),MATCH(L$4,'outliers treatment'!$4:$4,0)-1))</f>
        <v>1</v>
      </c>
      <c r="M81" s="103" t="n">
        <f aca="true">IF(ISBLANK(OFFSET('outliers treatment'!$A$3,MATCH($A81,'outliers treatment'!$A$4:$A$154,0),MATCH(M$4,'outliers treatment'!$4:$4,0)-1)),"",OFFSET('outliers treatment'!$A$3,MATCH($A81,'outliers treatment'!$A$4:$A$154,0),MATCH(M$4,'outliers treatment'!$4:$4,0)-1))</f>
        <v>2</v>
      </c>
      <c r="N81" s="103" t="n">
        <f aca="true">IF(ISBLANK(OFFSET('outliers treatment'!$A$3,MATCH($A81,'outliers treatment'!$A$4:$A$154,0),MATCH(N$4,'outliers treatment'!$4:$4,0)-1)),"",OFFSET('outliers treatment'!$A$3,MATCH($A81,'outliers treatment'!$A$4:$A$154,0),MATCH(N$4,'outliers treatment'!$4:$4,0)-1))</f>
        <v>1</v>
      </c>
      <c r="O81" s="103" t="n">
        <f aca="true">IF(ISBLANK(OFFSET('outliers treatment'!$A$3,MATCH($A81,'outliers treatment'!$A$4:$A$154,0),MATCH(O$4,'outliers treatment'!$4:$4,0)-1)),"",OFFSET('outliers treatment'!$A$3,MATCH($A81,'outliers treatment'!$A$4:$A$154,0),MATCH(O$4,'outliers treatment'!$4:$4,0)-1))</f>
        <v>1</v>
      </c>
      <c r="P81" s="103" t="n">
        <f aca="true">IF(ISBLANK(OFFSET('outliers treatment'!$A$3,MATCH($A81,'outliers treatment'!$A$4:$A$154,0),MATCH(P$4,'outliers treatment'!$4:$4,0)-1)),"",OFFSET('outliers treatment'!$A$3,MATCH($A81,'outliers treatment'!$A$4:$A$154,0),MATCH(P$4,'outliers treatment'!$4:$4,0)-1))</f>
        <v>2</v>
      </c>
      <c r="Q81" s="103" t="n">
        <f aca="false">IFERROR(P81-O81,"")</f>
        <v>1</v>
      </c>
      <c r="R81" s="105" t="n">
        <f aca="false" t="array" ref="R81:R81">IFERROR(SKEW(IF(ISNUMBER(V81:CW81),V81:CW81,"")),"")</f>
        <v>-0.774709655060292</v>
      </c>
      <c r="S81" s="103" t="n">
        <v>0</v>
      </c>
      <c r="T81" s="103" t="n">
        <v>0.5</v>
      </c>
      <c r="U81" s="106" t="n">
        <f aca="false" t="array" ref="U81:U81">IF(B81&lt;4,"",1-IFERROR(SUM(ISNUMBER(V81:CW81)*(1-$V$3:$CW$3))/COUNTIF($V$3:$CW$3,0),0))</f>
        <v>0.0625</v>
      </c>
      <c r="V81" s="104" t="n">
        <f aca="true">IF($L81="","",IF(ISNUMBER(OFFSET('Data transformed'!$A$4,MATCH($A81,'Data transformed'!$A$5:$A$185,0),MATCH(V$4,'Data transformed'!$4:$4,0)-1)), (MIN(MAX(OFFSET('Data transformed'!$A$4,MATCH($A81,'Data transformed'!$A$5:$A$185,0),MATCH(V$4,'Data transformed'!$4:$4,0)-1),$O81),$P81)-$O81)/$Q81*100,"NA"))</f>
        <v>100</v>
      </c>
      <c r="W81" s="104" t="n">
        <f aca="true">IF($L81="","",IF(ISNUMBER(OFFSET('Data transformed'!$A$4,MATCH($A81,'Data transformed'!$A$5:$A$185,0),MATCH(W$4,'Data transformed'!$4:$4,0)-1)), (MIN(MAX(OFFSET('Data transformed'!$A$4,MATCH($A81,'Data transformed'!$A$5:$A$185,0),MATCH(W$4,'Data transformed'!$4:$4,0)-1),$O81),$P81)-$O81)/$Q81*100,"NA"))</f>
        <v>100</v>
      </c>
      <c r="X81" s="104" t="str">
        <f aca="true">IF($L81="","",IF(ISNUMBER(OFFSET('Data transformed'!$A$4,MATCH($A81,'Data transformed'!$A$5:$A$185,0),MATCH(X$4,'Data transformed'!$4:$4,0)-1)), (MIN(MAX(OFFSET('Data transformed'!$A$4,MATCH($A81,'Data transformed'!$A$5:$A$185,0),MATCH(X$4,'Data transformed'!$4:$4,0)-1),$O81),$P81)-$O81)/$Q81*100,"NA"))</f>
        <v>NA</v>
      </c>
      <c r="Y81" s="104" t="n">
        <f aca="true">IF($L81="","",IF(ISNUMBER(OFFSET('Data transformed'!$A$4,MATCH($A81,'Data transformed'!$A$5:$A$185,0),MATCH(Y$4,'Data transformed'!$4:$4,0)-1)), (MIN(MAX(OFFSET('Data transformed'!$A$4,MATCH($A81,'Data transformed'!$A$5:$A$185,0),MATCH(Y$4,'Data transformed'!$4:$4,0)-1),$O81),$P81)-$O81)/$Q81*100,"NA"))</f>
        <v>100</v>
      </c>
      <c r="Z81" s="104" t="n">
        <f aca="true">IF($L81="","",IF(ISNUMBER(OFFSET('Data transformed'!$A$4,MATCH($A81,'Data transformed'!$A$5:$A$185,0),MATCH(Z$4,'Data transformed'!$4:$4,0)-1)), (MIN(MAX(OFFSET('Data transformed'!$A$4,MATCH($A81,'Data transformed'!$A$5:$A$185,0),MATCH(Z$4,'Data transformed'!$4:$4,0)-1),$O81),$P81)-$O81)/$Q81*100,"NA"))</f>
        <v>0</v>
      </c>
      <c r="AA81" s="104" t="n">
        <f aca="true">IF($L81="","",IF(ISNUMBER(OFFSET('Data transformed'!$A$4,MATCH($A81,'Data transformed'!$A$5:$A$185,0),MATCH(AA$4,'Data transformed'!$4:$4,0)-1)), (MIN(MAX(OFFSET('Data transformed'!$A$4,MATCH($A81,'Data transformed'!$A$5:$A$185,0),MATCH(AA$4,'Data transformed'!$4:$4,0)-1),$O81),$P81)-$O81)/$Q81*100,"NA"))</f>
        <v>0</v>
      </c>
      <c r="AB81" s="104" t="n">
        <f aca="true">IF($L81="","",IF(ISNUMBER(OFFSET('Data transformed'!$A$4,MATCH($A81,'Data transformed'!$A$5:$A$185,0),MATCH(AB$4,'Data transformed'!$4:$4,0)-1)), (MIN(MAX(OFFSET('Data transformed'!$A$4,MATCH($A81,'Data transformed'!$A$5:$A$185,0),MATCH(AB$4,'Data transformed'!$4:$4,0)-1),$O81),$P81)-$O81)/$Q81*100,"NA"))</f>
        <v>100</v>
      </c>
      <c r="AC81" s="104" t="n">
        <f aca="true">IF($L81="","",IF(ISNUMBER(OFFSET('Data transformed'!$A$4,MATCH($A81,'Data transformed'!$A$5:$A$185,0),MATCH(AC$4,'Data transformed'!$4:$4,0)-1)), (MIN(MAX(OFFSET('Data transformed'!$A$4,MATCH($A81,'Data transformed'!$A$5:$A$185,0),MATCH(AC$4,'Data transformed'!$4:$4,0)-1),$O81),$P81)-$O81)/$Q81*100,"NA"))</f>
        <v>100</v>
      </c>
      <c r="AD81" s="104" t="n">
        <f aca="true">IF($L81="","",IF(ISNUMBER(OFFSET('Data transformed'!$A$4,MATCH($A81,'Data transformed'!$A$5:$A$185,0),MATCH(AD$4,'Data transformed'!$4:$4,0)-1)), (MIN(MAX(OFFSET('Data transformed'!$A$4,MATCH($A81,'Data transformed'!$A$5:$A$185,0),MATCH(AD$4,'Data transformed'!$4:$4,0)-1),$O81),$P81)-$O81)/$Q81*100,"NA"))</f>
        <v>100</v>
      </c>
      <c r="AE81" s="104" t="n">
        <f aca="true">IF($L81="","",IF(ISNUMBER(OFFSET('Data transformed'!$A$4,MATCH($A81,'Data transformed'!$A$5:$A$185,0),MATCH(AE$4,'Data transformed'!$4:$4,0)-1)), (MIN(MAX(OFFSET('Data transformed'!$A$4,MATCH($A81,'Data transformed'!$A$5:$A$185,0),MATCH(AE$4,'Data transformed'!$4:$4,0)-1),$O81),$P81)-$O81)/$Q81*100,"NA"))</f>
        <v>100</v>
      </c>
      <c r="AF81" s="104" t="n">
        <f aca="true">IF($L81="","",IF(ISNUMBER(OFFSET('Data transformed'!$A$4,MATCH($A81,'Data transformed'!$A$5:$A$185,0),MATCH(AF$4,'Data transformed'!$4:$4,0)-1)), (MIN(MAX(OFFSET('Data transformed'!$A$4,MATCH($A81,'Data transformed'!$A$5:$A$185,0),MATCH(AF$4,'Data transformed'!$4:$4,0)-1),$O81),$P81)-$O81)/$Q81*100,"NA"))</f>
        <v>100</v>
      </c>
      <c r="AG81" s="104" t="n">
        <f aca="true">IF($L81="","",IF(ISNUMBER(OFFSET('Data transformed'!$A$4,MATCH($A81,'Data transformed'!$A$5:$A$185,0),MATCH(AG$4,'Data transformed'!$4:$4,0)-1)), (MIN(MAX(OFFSET('Data transformed'!$A$4,MATCH($A81,'Data transformed'!$A$5:$A$185,0),MATCH(AG$4,'Data transformed'!$4:$4,0)-1),$O81),$P81)-$O81)/$Q81*100,"NA"))</f>
        <v>0</v>
      </c>
      <c r="AH81" s="104" t="n">
        <f aca="true">IF($L81="","",IF(ISNUMBER(OFFSET('Data transformed'!$A$4,MATCH($A81,'Data transformed'!$A$5:$A$185,0),MATCH(AH$4,'Data transformed'!$4:$4,0)-1)), (MIN(MAX(OFFSET('Data transformed'!$A$4,MATCH($A81,'Data transformed'!$A$5:$A$185,0),MATCH(AH$4,'Data transformed'!$4:$4,0)-1),$O81),$P81)-$O81)/$Q81*100,"NA"))</f>
        <v>100</v>
      </c>
      <c r="AI81" s="104" t="n">
        <f aca="true">IF($L81="","",IF(ISNUMBER(OFFSET('Data transformed'!$A$4,MATCH($A81,'Data transformed'!$A$5:$A$185,0),MATCH(AI$4,'Data transformed'!$4:$4,0)-1)), (MIN(MAX(OFFSET('Data transformed'!$A$4,MATCH($A81,'Data transformed'!$A$5:$A$185,0),MATCH(AI$4,'Data transformed'!$4:$4,0)-1),$O81),$P81)-$O81)/$Q81*100,"NA"))</f>
        <v>100</v>
      </c>
      <c r="AJ81" s="104" t="n">
        <f aca="true">IF($L81="","",IF(ISNUMBER(OFFSET('Data transformed'!$A$4,MATCH($A81,'Data transformed'!$A$5:$A$185,0),MATCH(AJ$4,'Data transformed'!$4:$4,0)-1)), (MIN(MAX(OFFSET('Data transformed'!$A$4,MATCH($A81,'Data transformed'!$A$5:$A$185,0),MATCH(AJ$4,'Data transformed'!$4:$4,0)-1),$O81),$P81)-$O81)/$Q81*100,"NA"))</f>
        <v>0</v>
      </c>
      <c r="AK81" s="104" t="n">
        <f aca="true">IF($L81="","",IF(ISNUMBER(OFFSET('Data transformed'!$A$4,MATCH($A81,'Data transformed'!$A$5:$A$185,0),MATCH(AK$4,'Data transformed'!$4:$4,0)-1)), (MIN(MAX(OFFSET('Data transformed'!$A$4,MATCH($A81,'Data transformed'!$A$5:$A$185,0),MATCH(AK$4,'Data transformed'!$4:$4,0)-1),$O81),$P81)-$O81)/$Q81*100,"NA"))</f>
        <v>100</v>
      </c>
      <c r="AL81" s="104" t="n">
        <f aca="true">IF($L81="","",IF(ISNUMBER(OFFSET('Data transformed'!$A$4,MATCH($A81,'Data transformed'!$A$5:$A$185,0),MATCH(AL$4,'Data transformed'!$4:$4,0)-1)), (MIN(MAX(OFFSET('Data transformed'!$A$4,MATCH($A81,'Data transformed'!$A$5:$A$185,0),MATCH(AL$4,'Data transformed'!$4:$4,0)-1),$O81),$P81)-$O81)/$Q81*100,"NA"))</f>
        <v>100</v>
      </c>
      <c r="AM81" s="104" t="n">
        <f aca="true">IF($L81="","",IF(ISNUMBER(OFFSET('Data transformed'!$A$4,MATCH($A81,'Data transformed'!$A$5:$A$185,0),MATCH(AM$4,'Data transformed'!$4:$4,0)-1)), (MIN(MAX(OFFSET('Data transformed'!$A$4,MATCH($A81,'Data transformed'!$A$5:$A$185,0),MATCH(AM$4,'Data transformed'!$4:$4,0)-1),$O81),$P81)-$O81)/$Q81*100,"NA"))</f>
        <v>100</v>
      </c>
      <c r="AN81" s="104" t="n">
        <f aca="true">IF($L81="","",IF(ISNUMBER(OFFSET('Data transformed'!$A$4,MATCH($A81,'Data transformed'!$A$5:$A$185,0),MATCH(AN$4,'Data transformed'!$4:$4,0)-1)), (MIN(MAX(OFFSET('Data transformed'!$A$4,MATCH($A81,'Data transformed'!$A$5:$A$185,0),MATCH(AN$4,'Data transformed'!$4:$4,0)-1),$O81),$P81)-$O81)/$Q81*100,"NA"))</f>
        <v>100</v>
      </c>
      <c r="AO81" s="104" t="n">
        <f aca="true">IF($L81="","",IF(ISNUMBER(OFFSET('Data transformed'!$A$4,MATCH($A81,'Data transformed'!$A$5:$A$185,0),MATCH(AO$4,'Data transformed'!$4:$4,0)-1)), (MIN(MAX(OFFSET('Data transformed'!$A$4,MATCH($A81,'Data transformed'!$A$5:$A$185,0),MATCH(AO$4,'Data transformed'!$4:$4,0)-1),$O81),$P81)-$O81)/$Q81*100,"NA"))</f>
        <v>100</v>
      </c>
      <c r="AP81" s="104" t="n">
        <f aca="true">IF($L81="","",IF(ISNUMBER(OFFSET('Data transformed'!$A$4,MATCH($A81,'Data transformed'!$A$5:$A$185,0),MATCH(AP$4,'Data transformed'!$4:$4,0)-1)), (MIN(MAX(OFFSET('Data transformed'!$A$4,MATCH($A81,'Data transformed'!$A$5:$A$185,0),MATCH(AP$4,'Data transformed'!$4:$4,0)-1),$O81),$P81)-$O81)/$Q81*100,"NA"))</f>
        <v>100</v>
      </c>
      <c r="AQ81" s="104" t="n">
        <f aca="true">IF($L81="","",IF(ISNUMBER(OFFSET('Data transformed'!$A$4,MATCH($A81,'Data transformed'!$A$5:$A$185,0),MATCH(AQ$4,'Data transformed'!$4:$4,0)-1)), (MIN(MAX(OFFSET('Data transformed'!$A$4,MATCH($A81,'Data transformed'!$A$5:$A$185,0),MATCH(AQ$4,'Data transformed'!$4:$4,0)-1),$O81),$P81)-$O81)/$Q81*100,"NA"))</f>
        <v>67</v>
      </c>
      <c r="AR81" s="104" t="n">
        <f aca="true">IF($L81="","",IF(ISNUMBER(OFFSET('Data transformed'!$A$4,MATCH($A81,'Data transformed'!$A$5:$A$185,0),MATCH(AR$4,'Data transformed'!$4:$4,0)-1)), (MIN(MAX(OFFSET('Data transformed'!$A$4,MATCH($A81,'Data transformed'!$A$5:$A$185,0),MATCH(AR$4,'Data transformed'!$4:$4,0)-1),$O81),$P81)-$O81)/$Q81*100,"NA"))</f>
        <v>100</v>
      </c>
      <c r="AS81" s="104" t="n">
        <f aca="true">IF($L81="","",IF(ISNUMBER(OFFSET('Data transformed'!$A$4,MATCH($A81,'Data transformed'!$A$5:$A$185,0),MATCH(AS$4,'Data transformed'!$4:$4,0)-1)), (MIN(MAX(OFFSET('Data transformed'!$A$4,MATCH($A81,'Data transformed'!$A$5:$A$185,0),MATCH(AS$4,'Data transformed'!$4:$4,0)-1),$O81),$P81)-$O81)/$Q81*100,"NA"))</f>
        <v>100</v>
      </c>
      <c r="AT81" s="104" t="n">
        <f aca="true">IF($L81="","",IF(ISNUMBER(OFFSET('Data transformed'!$A$4,MATCH($A81,'Data transformed'!$A$5:$A$185,0),MATCH(AT$4,'Data transformed'!$4:$4,0)-1)), (MIN(MAX(OFFSET('Data transformed'!$A$4,MATCH($A81,'Data transformed'!$A$5:$A$185,0),MATCH(AT$4,'Data transformed'!$4:$4,0)-1),$O81),$P81)-$O81)/$Q81*100,"NA"))</f>
        <v>100</v>
      </c>
      <c r="AU81" s="104" t="str">
        <f aca="true">IF($L81="","",IF(ISNUMBER(OFFSET('Data transformed'!$A$4,MATCH($A81,'Data transformed'!$A$5:$A$185,0),MATCH(AU$4,'Data transformed'!$4:$4,0)-1)), (MIN(MAX(OFFSET('Data transformed'!$A$4,MATCH($A81,'Data transformed'!$A$5:$A$185,0),MATCH(AU$4,'Data transformed'!$4:$4,0)-1),$O81),$P81)-$O81)/$Q81*100,"NA"))</f>
        <v>NA</v>
      </c>
      <c r="AV81" s="104" t="n">
        <f aca="true">IF($L81="","",IF(ISNUMBER(OFFSET('Data transformed'!$A$4,MATCH($A81,'Data transformed'!$A$5:$A$185,0),MATCH(AV$4,'Data transformed'!$4:$4,0)-1)), (MIN(MAX(OFFSET('Data transformed'!$A$4,MATCH($A81,'Data transformed'!$A$5:$A$185,0),MATCH(AV$4,'Data transformed'!$4:$4,0)-1),$O81),$P81)-$O81)/$Q81*100,"NA"))</f>
        <v>100</v>
      </c>
      <c r="AW81" s="104" t="n">
        <f aca="true">IF($L81="","",IF(ISNUMBER(OFFSET('Data transformed'!$A$4,MATCH($A81,'Data transformed'!$A$5:$A$185,0),MATCH(AW$4,'Data transformed'!$4:$4,0)-1)), (MIN(MAX(OFFSET('Data transformed'!$A$4,MATCH($A81,'Data transformed'!$A$5:$A$185,0),MATCH(AW$4,'Data transformed'!$4:$4,0)-1),$O81),$P81)-$O81)/$Q81*100,"NA"))</f>
        <v>0</v>
      </c>
      <c r="AX81" s="104" t="n">
        <f aca="true">IF($L81="","",IF(ISNUMBER(OFFSET('Data transformed'!$A$4,MATCH($A81,'Data transformed'!$A$5:$A$185,0),MATCH(AX$4,'Data transformed'!$4:$4,0)-1)), (MIN(MAX(OFFSET('Data transformed'!$A$4,MATCH($A81,'Data transformed'!$A$5:$A$185,0),MATCH(AX$4,'Data transformed'!$4:$4,0)-1),$O81),$P81)-$O81)/$Q81*100,"NA"))</f>
        <v>0</v>
      </c>
      <c r="AY81" s="104" t="n">
        <f aca="true">IF($L81="","",IF(ISNUMBER(OFFSET('Data transformed'!$A$4,MATCH($A81,'Data transformed'!$A$5:$A$185,0),MATCH(AY$4,'Data transformed'!$4:$4,0)-1)), (MIN(MAX(OFFSET('Data transformed'!$A$4,MATCH($A81,'Data transformed'!$A$5:$A$185,0),MATCH(AY$4,'Data transformed'!$4:$4,0)-1),$O81),$P81)-$O81)/$Q81*100,"NA"))</f>
        <v>100</v>
      </c>
      <c r="AZ81" s="104" t="n">
        <f aca="true">IF($L81="","",IF(ISNUMBER(OFFSET('Data transformed'!$A$4,MATCH($A81,'Data transformed'!$A$5:$A$185,0),MATCH(AZ$4,'Data transformed'!$4:$4,0)-1)), (MIN(MAX(OFFSET('Data transformed'!$A$4,MATCH($A81,'Data transformed'!$A$5:$A$185,0),MATCH(AZ$4,'Data transformed'!$4:$4,0)-1),$O81),$P81)-$O81)/$Q81*100,"NA"))</f>
        <v>0</v>
      </c>
      <c r="BA81" s="104" t="n">
        <f aca="true">IF($L81="","",IF(ISNUMBER(OFFSET('Data transformed'!$A$4,MATCH($A81,'Data transformed'!$A$5:$A$185,0),MATCH(BA$4,'Data transformed'!$4:$4,0)-1)), (MIN(MAX(OFFSET('Data transformed'!$A$4,MATCH($A81,'Data transformed'!$A$5:$A$185,0),MATCH(BA$4,'Data transformed'!$4:$4,0)-1),$O81),$P81)-$O81)/$Q81*100,"NA"))</f>
        <v>100</v>
      </c>
      <c r="BB81" s="104" t="n">
        <f aca="true">IF($L81="","",IF(ISNUMBER(OFFSET('Data transformed'!$A$4,MATCH($A81,'Data transformed'!$A$5:$A$185,0),MATCH(BB$4,'Data transformed'!$4:$4,0)-1)), (MIN(MAX(OFFSET('Data transformed'!$A$4,MATCH($A81,'Data transformed'!$A$5:$A$185,0),MATCH(BB$4,'Data transformed'!$4:$4,0)-1),$O81),$P81)-$O81)/$Q81*100,"NA"))</f>
        <v>73</v>
      </c>
      <c r="BC81" s="104" t="n">
        <f aca="true">IF($L81="","",IF(ISNUMBER(OFFSET('Data transformed'!$A$4,MATCH($A81,'Data transformed'!$A$5:$A$185,0),MATCH(BC$4,'Data transformed'!$4:$4,0)-1)), (MIN(MAX(OFFSET('Data transformed'!$A$4,MATCH($A81,'Data transformed'!$A$5:$A$185,0),MATCH(BC$4,'Data transformed'!$4:$4,0)-1),$O81),$P81)-$O81)/$Q81*100,"NA"))</f>
        <v>100</v>
      </c>
      <c r="BD81" s="104" t="n">
        <f aca="true">IF($L81="","",IF(ISNUMBER(OFFSET('Data transformed'!$A$4,MATCH($A81,'Data transformed'!$A$5:$A$185,0),MATCH(BD$4,'Data transformed'!$4:$4,0)-1)), (MIN(MAX(OFFSET('Data transformed'!$A$4,MATCH($A81,'Data transformed'!$A$5:$A$185,0),MATCH(BD$4,'Data transformed'!$4:$4,0)-1),$O81),$P81)-$O81)/$Q81*100,"NA"))</f>
        <v>100</v>
      </c>
      <c r="BE81" s="104" t="n">
        <f aca="true">IF($L81="","",IF(ISNUMBER(OFFSET('Data transformed'!$A$4,MATCH($A81,'Data transformed'!$A$5:$A$185,0),MATCH(BE$4,'Data transformed'!$4:$4,0)-1)), (MIN(MAX(OFFSET('Data transformed'!$A$4,MATCH($A81,'Data transformed'!$A$5:$A$185,0),MATCH(BE$4,'Data transformed'!$4:$4,0)-1),$O81),$P81)-$O81)/$Q81*100,"NA"))</f>
        <v>100</v>
      </c>
      <c r="BF81" s="104" t="n">
        <f aca="true">IF($L81="","",IF(ISNUMBER(OFFSET('Data transformed'!$A$4,MATCH($A81,'Data transformed'!$A$5:$A$185,0),MATCH(BF$4,'Data transformed'!$4:$4,0)-1)), (MIN(MAX(OFFSET('Data transformed'!$A$4,MATCH($A81,'Data transformed'!$A$5:$A$185,0),MATCH(BF$4,'Data transformed'!$4:$4,0)-1),$O81),$P81)-$O81)/$Q81*100,"NA"))</f>
        <v>100</v>
      </c>
      <c r="BG81" s="104" t="n">
        <f aca="true">IF($L81="","",IF(ISNUMBER(OFFSET('Data transformed'!$A$4,MATCH($A81,'Data transformed'!$A$5:$A$185,0),MATCH(BG$4,'Data transformed'!$4:$4,0)-1)), (MIN(MAX(OFFSET('Data transformed'!$A$4,MATCH($A81,'Data transformed'!$A$5:$A$185,0),MATCH(BG$4,'Data transformed'!$4:$4,0)-1),$O81),$P81)-$O81)/$Q81*100,"NA"))</f>
        <v>100</v>
      </c>
      <c r="BH81" s="104" t="n">
        <f aca="true">IF($L81="","",IF(ISNUMBER(OFFSET('Data transformed'!$A$4,MATCH($A81,'Data transformed'!$A$5:$A$185,0),MATCH(BH$4,'Data transformed'!$4:$4,0)-1)), (MIN(MAX(OFFSET('Data transformed'!$A$4,MATCH($A81,'Data transformed'!$A$5:$A$185,0),MATCH(BH$4,'Data transformed'!$4:$4,0)-1),$O81),$P81)-$O81)/$Q81*100,"NA"))</f>
        <v>100</v>
      </c>
      <c r="BI81" s="104" t="n">
        <f aca="true">IF($L81="","",IF(ISNUMBER(OFFSET('Data transformed'!$A$4,MATCH($A81,'Data transformed'!$A$5:$A$185,0),MATCH(BI$4,'Data transformed'!$4:$4,0)-1)), (MIN(MAX(OFFSET('Data transformed'!$A$4,MATCH($A81,'Data transformed'!$A$5:$A$185,0),MATCH(BI$4,'Data transformed'!$4:$4,0)-1),$O81),$P81)-$O81)/$Q81*100,"NA"))</f>
        <v>100</v>
      </c>
      <c r="BJ81" s="104" t="n">
        <f aca="true">IF($L81="","",IF(ISNUMBER(OFFSET('Data transformed'!$A$4,MATCH($A81,'Data transformed'!$A$5:$A$185,0),MATCH(BJ$4,'Data transformed'!$4:$4,0)-1)), (MIN(MAX(OFFSET('Data transformed'!$A$4,MATCH($A81,'Data transformed'!$A$5:$A$185,0),MATCH(BJ$4,'Data transformed'!$4:$4,0)-1),$O81),$P81)-$O81)/$Q81*100,"NA"))</f>
        <v>50</v>
      </c>
      <c r="BK81" s="104" t="n">
        <f aca="true">IF($L81="","",IF(ISNUMBER(OFFSET('Data transformed'!$A$4,MATCH($A81,'Data transformed'!$A$5:$A$185,0),MATCH(BK$4,'Data transformed'!$4:$4,0)-1)), (MIN(MAX(OFFSET('Data transformed'!$A$4,MATCH($A81,'Data transformed'!$A$5:$A$185,0),MATCH(BK$4,'Data transformed'!$4:$4,0)-1),$O81),$P81)-$O81)/$Q81*100,"NA"))</f>
        <v>0</v>
      </c>
      <c r="BL81" s="104" t="n">
        <f aca="true">IF($L81="","",IF(ISNUMBER(OFFSET('Data transformed'!$A$4,MATCH($A81,'Data transformed'!$A$5:$A$185,0),MATCH(BL$4,'Data transformed'!$4:$4,0)-1)), (MIN(MAX(OFFSET('Data transformed'!$A$4,MATCH($A81,'Data transformed'!$A$5:$A$185,0),MATCH(BL$4,'Data transformed'!$4:$4,0)-1),$O81),$P81)-$O81)/$Q81*100,"NA"))</f>
        <v>100</v>
      </c>
      <c r="BM81" s="104" t="n">
        <f aca="true">IF($L81="","",IF(ISNUMBER(OFFSET('Data transformed'!$A$4,MATCH($A81,'Data transformed'!$A$5:$A$185,0),MATCH(BM$4,'Data transformed'!$4:$4,0)-1)), (MIN(MAX(OFFSET('Data transformed'!$A$4,MATCH($A81,'Data transformed'!$A$5:$A$185,0),MATCH(BM$4,'Data transformed'!$4:$4,0)-1),$O81),$P81)-$O81)/$Q81*100,"NA"))</f>
        <v>0</v>
      </c>
      <c r="BN81" s="104" t="n">
        <f aca="true">IF($L81="","",IF(ISNUMBER(OFFSET('Data transformed'!$A$4,MATCH($A81,'Data transformed'!$A$5:$A$185,0),MATCH(BN$4,'Data transformed'!$4:$4,0)-1)), (MIN(MAX(OFFSET('Data transformed'!$A$4,MATCH($A81,'Data transformed'!$A$5:$A$185,0),MATCH(BN$4,'Data transformed'!$4:$4,0)-1),$O81),$P81)-$O81)/$Q81*100,"NA"))</f>
        <v>100</v>
      </c>
      <c r="BO81" s="104" t="n">
        <f aca="true">IF($L81="","",IF(ISNUMBER(OFFSET('Data transformed'!$A$4,MATCH($A81,'Data transformed'!$A$5:$A$185,0),MATCH(BO$4,'Data transformed'!$4:$4,0)-1)), (MIN(MAX(OFFSET('Data transformed'!$A$4,MATCH($A81,'Data transformed'!$A$5:$A$185,0),MATCH(BO$4,'Data transformed'!$4:$4,0)-1),$O81),$P81)-$O81)/$Q81*100,"NA"))</f>
        <v>100</v>
      </c>
      <c r="BP81" s="104" t="n">
        <f aca="true">IF($L81="","",IF(ISNUMBER(OFFSET('Data transformed'!$A$4,MATCH($A81,'Data transformed'!$A$5:$A$185,0),MATCH(BP$4,'Data transformed'!$4:$4,0)-1)), (MIN(MAX(OFFSET('Data transformed'!$A$4,MATCH($A81,'Data transformed'!$A$5:$A$185,0),MATCH(BP$4,'Data transformed'!$4:$4,0)-1),$O81),$P81)-$O81)/$Q81*100,"NA"))</f>
        <v>100</v>
      </c>
      <c r="BQ81" s="104" t="n">
        <f aca="true">IF($L81="","",IF(ISNUMBER(OFFSET('Data transformed'!$A$4,MATCH($A81,'Data transformed'!$A$5:$A$185,0),MATCH(BQ$4,'Data transformed'!$4:$4,0)-1)), (MIN(MAX(OFFSET('Data transformed'!$A$4,MATCH($A81,'Data transformed'!$A$5:$A$185,0),MATCH(BQ$4,'Data transformed'!$4:$4,0)-1),$O81),$P81)-$O81)/$Q81*100,"NA"))</f>
        <v>0</v>
      </c>
      <c r="BR81" s="104" t="n">
        <f aca="true">IF($L81="","",IF(ISNUMBER(OFFSET('Data transformed'!$A$4,MATCH($A81,'Data transformed'!$A$5:$A$185,0),MATCH(BR$4,'Data transformed'!$4:$4,0)-1)), (MIN(MAX(OFFSET('Data transformed'!$A$4,MATCH($A81,'Data transformed'!$A$5:$A$185,0),MATCH(BR$4,'Data transformed'!$4:$4,0)-1),$O81),$P81)-$O81)/$Q81*100,"NA"))</f>
        <v>0</v>
      </c>
      <c r="BS81" s="104" t="n">
        <f aca="true">IF($L81="","",IF(ISNUMBER(OFFSET('Data transformed'!$A$4,MATCH($A81,'Data transformed'!$A$5:$A$185,0),MATCH(BS$4,'Data transformed'!$4:$4,0)-1)), (MIN(MAX(OFFSET('Data transformed'!$A$4,MATCH($A81,'Data transformed'!$A$5:$A$185,0),MATCH(BS$4,'Data transformed'!$4:$4,0)-1),$O81),$P81)-$O81)/$Q81*100,"NA"))</f>
        <v>100</v>
      </c>
      <c r="BT81" s="104" t="n">
        <f aca="true">IF($L81="","",IF(ISNUMBER(OFFSET('Data transformed'!$A$4,MATCH($A81,'Data transformed'!$A$5:$A$185,0),MATCH(BT$4,'Data transformed'!$4:$4,0)-1)), (MIN(MAX(OFFSET('Data transformed'!$A$4,MATCH($A81,'Data transformed'!$A$5:$A$185,0),MATCH(BT$4,'Data transformed'!$4:$4,0)-1),$O81),$P81)-$O81)/$Q81*100,"NA"))</f>
        <v>100</v>
      </c>
      <c r="BU81" s="104" t="n">
        <f aca="true">IF($L81="","",IF(ISNUMBER(OFFSET('Data transformed'!$A$4,MATCH($A81,'Data transformed'!$A$5:$A$185,0),MATCH(BU$4,'Data transformed'!$4:$4,0)-1)), (MIN(MAX(OFFSET('Data transformed'!$A$4,MATCH($A81,'Data transformed'!$A$5:$A$185,0),MATCH(BU$4,'Data transformed'!$4:$4,0)-1),$O81),$P81)-$O81)/$Q81*100,"NA"))</f>
        <v>100</v>
      </c>
      <c r="BV81" s="104" t="n">
        <f aca="true">IF($L81="","",IF(ISNUMBER(OFFSET('Data transformed'!$A$4,MATCH($A81,'Data transformed'!$A$5:$A$185,0),MATCH(BV$4,'Data transformed'!$4:$4,0)-1)), (MIN(MAX(OFFSET('Data transformed'!$A$4,MATCH($A81,'Data transformed'!$A$5:$A$185,0),MATCH(BV$4,'Data transformed'!$4:$4,0)-1),$O81),$P81)-$O81)/$Q81*100,"NA"))</f>
        <v>100</v>
      </c>
      <c r="BW81" s="104" t="n">
        <f aca="true">IF($L81="","",IF(ISNUMBER(OFFSET('Data transformed'!$A$4,MATCH($A81,'Data transformed'!$A$5:$A$185,0),MATCH(BW$4,'Data transformed'!$4:$4,0)-1)), (MIN(MAX(OFFSET('Data transformed'!$A$4,MATCH($A81,'Data transformed'!$A$5:$A$185,0),MATCH(BW$4,'Data transformed'!$4:$4,0)-1),$O81),$P81)-$O81)/$Q81*100,"NA"))</f>
        <v>0</v>
      </c>
      <c r="BX81" s="104" t="n">
        <f aca="true">IF($L81="","",IF(ISNUMBER(OFFSET('Data transformed'!$A$4,MATCH($A81,'Data transformed'!$A$5:$A$185,0),MATCH(BX$4,'Data transformed'!$4:$4,0)-1)), (MIN(MAX(OFFSET('Data transformed'!$A$4,MATCH($A81,'Data transformed'!$A$5:$A$185,0),MATCH(BX$4,'Data transformed'!$4:$4,0)-1),$O81),$P81)-$O81)/$Q81*100,"NA"))</f>
        <v>100</v>
      </c>
      <c r="BY81" s="104" t="n">
        <f aca="true">IF($L81="","",IF(ISNUMBER(OFFSET('Data transformed'!$A$4,MATCH($A81,'Data transformed'!$A$5:$A$185,0),MATCH(BY$4,'Data transformed'!$4:$4,0)-1)), (MIN(MAX(OFFSET('Data transformed'!$A$4,MATCH($A81,'Data transformed'!$A$5:$A$185,0),MATCH(BY$4,'Data transformed'!$4:$4,0)-1),$O81),$P81)-$O81)/$Q81*100,"NA"))</f>
        <v>100</v>
      </c>
      <c r="BZ81" s="104" t="n">
        <f aca="true">IF($L81="","",IF(ISNUMBER(OFFSET('Data transformed'!$A$4,MATCH($A81,'Data transformed'!$A$5:$A$185,0),MATCH(BZ$4,'Data transformed'!$4:$4,0)-1)), (MIN(MAX(OFFSET('Data transformed'!$A$4,MATCH($A81,'Data transformed'!$A$5:$A$185,0),MATCH(BZ$4,'Data transformed'!$4:$4,0)-1),$O81),$P81)-$O81)/$Q81*100,"NA"))</f>
        <v>33</v>
      </c>
      <c r="CA81" s="104" t="str">
        <f aca="true">IF($L81="","",IF(ISNUMBER(OFFSET('Data transformed'!$A$4,MATCH($A81,'Data transformed'!$A$5:$A$185,0),MATCH(CA$4,'Data transformed'!$4:$4,0)-1)), (MIN(MAX(OFFSET('Data transformed'!$A$4,MATCH($A81,'Data transformed'!$A$5:$A$185,0),MATCH(CA$4,'Data transformed'!$4:$4,0)-1),$O81),$P81)-$O81)/$Q81*100,"NA"))</f>
        <v>NA</v>
      </c>
      <c r="CB81" s="104" t="n">
        <f aca="true">IF($L81="","",IF(ISNUMBER(OFFSET('Data transformed'!$A$4,MATCH($A81,'Data transformed'!$A$5:$A$185,0),MATCH(CB$4,'Data transformed'!$4:$4,0)-1)), (MIN(MAX(OFFSET('Data transformed'!$A$4,MATCH($A81,'Data transformed'!$A$5:$A$185,0),MATCH(CB$4,'Data transformed'!$4:$4,0)-1),$O81),$P81)-$O81)/$Q81*100,"NA"))</f>
        <v>100</v>
      </c>
      <c r="CC81" s="104" t="n">
        <f aca="true">IF($L81="","",IF(ISNUMBER(OFFSET('Data transformed'!$A$4,MATCH($A81,'Data transformed'!$A$5:$A$185,0),MATCH(CC$4,'Data transformed'!$4:$4,0)-1)), (MIN(MAX(OFFSET('Data transformed'!$A$4,MATCH($A81,'Data transformed'!$A$5:$A$185,0),MATCH(CC$4,'Data transformed'!$4:$4,0)-1),$O81),$P81)-$O81)/$Q81*100,"NA"))</f>
        <v>100</v>
      </c>
      <c r="CD81" s="104" t="n">
        <f aca="true">IF($L81="","",IF(ISNUMBER(OFFSET('Data transformed'!$A$4,MATCH($A81,'Data transformed'!$A$5:$A$185,0),MATCH(CD$4,'Data transformed'!$4:$4,0)-1)), (MIN(MAX(OFFSET('Data transformed'!$A$4,MATCH($A81,'Data transformed'!$A$5:$A$185,0),MATCH(CD$4,'Data transformed'!$4:$4,0)-1),$O81),$P81)-$O81)/$Q81*100,"NA"))</f>
        <v>0</v>
      </c>
      <c r="CE81" s="104" t="n">
        <f aca="true">IF($L81="","",IF(ISNUMBER(OFFSET('Data transformed'!$A$4,MATCH($A81,'Data transformed'!$A$5:$A$185,0),MATCH(CE$4,'Data transformed'!$4:$4,0)-1)), (MIN(MAX(OFFSET('Data transformed'!$A$4,MATCH($A81,'Data transformed'!$A$5:$A$185,0),MATCH(CE$4,'Data transformed'!$4:$4,0)-1),$O81),$P81)-$O81)/$Q81*100,"NA"))</f>
        <v>100</v>
      </c>
      <c r="CF81" s="104" t="str">
        <f aca="true">IF($L81="","",IF(ISNUMBER(OFFSET('Data transformed'!$A$4,MATCH($A81,'Data transformed'!$A$5:$A$185,0),MATCH(CF$4,'Data transformed'!$4:$4,0)-1)), (MIN(MAX(OFFSET('Data transformed'!$A$4,MATCH($A81,'Data transformed'!$A$5:$A$185,0),MATCH(CF$4,'Data transformed'!$4:$4,0)-1),$O81),$P81)-$O81)/$Q81*100,"NA"))</f>
        <v>NA</v>
      </c>
      <c r="CG81" s="104" t="n">
        <f aca="true">IF($L81="","",IF(ISNUMBER(OFFSET('Data transformed'!$A$4,MATCH($A81,'Data transformed'!$A$5:$A$185,0),MATCH(CG$4,'Data transformed'!$4:$4,0)-1)), (MIN(MAX(OFFSET('Data transformed'!$A$4,MATCH($A81,'Data transformed'!$A$5:$A$185,0),MATCH(CG$4,'Data transformed'!$4:$4,0)-1),$O81),$P81)-$O81)/$Q81*100,"NA"))</f>
        <v>0</v>
      </c>
      <c r="CH81" s="104" t="n">
        <f aca="true">IF($L81="","",IF(ISNUMBER(OFFSET('Data transformed'!$A$4,MATCH($A81,'Data transformed'!$A$5:$A$185,0),MATCH(CH$4,'Data transformed'!$4:$4,0)-1)), (MIN(MAX(OFFSET('Data transformed'!$A$4,MATCH($A81,'Data transformed'!$A$5:$A$185,0),MATCH(CH$4,'Data transformed'!$4:$4,0)-1),$O81),$P81)-$O81)/$Q81*100,"NA"))</f>
        <v>0</v>
      </c>
      <c r="CI81" s="104" t="n">
        <f aca="true">IF($L81="","",IF(ISNUMBER(OFFSET('Data transformed'!$A$4,MATCH($A81,'Data transformed'!$A$5:$A$185,0),MATCH(CI$4,'Data transformed'!$4:$4,0)-1)), (MIN(MAX(OFFSET('Data transformed'!$A$4,MATCH($A81,'Data transformed'!$A$5:$A$185,0),MATCH(CI$4,'Data transformed'!$4:$4,0)-1),$O81),$P81)-$O81)/$Q81*100,"NA"))</f>
        <v>100</v>
      </c>
      <c r="CJ81" s="104" t="n">
        <f aca="true">IF($L81="","",IF(ISNUMBER(OFFSET('Data transformed'!$A$4,MATCH($A81,'Data transformed'!$A$5:$A$185,0),MATCH(CJ$4,'Data transformed'!$4:$4,0)-1)), (MIN(MAX(OFFSET('Data transformed'!$A$4,MATCH($A81,'Data transformed'!$A$5:$A$185,0),MATCH(CJ$4,'Data transformed'!$4:$4,0)-1),$O81),$P81)-$O81)/$Q81*100,"NA"))</f>
        <v>0</v>
      </c>
      <c r="CK81" s="104" t="n">
        <f aca="true">IF($L81="","",IF(ISNUMBER(OFFSET('Data transformed'!$A$4,MATCH($A81,'Data transformed'!$A$5:$A$185,0),MATCH(CK$4,'Data transformed'!$4:$4,0)-1)), (MIN(MAX(OFFSET('Data transformed'!$A$4,MATCH($A81,'Data transformed'!$A$5:$A$185,0),MATCH(CK$4,'Data transformed'!$4:$4,0)-1),$O81),$P81)-$O81)/$Q81*100,"NA"))</f>
        <v>0</v>
      </c>
      <c r="CL81" s="104" t="str">
        <f aca="true">IF($L81="","",IF(ISNUMBER(OFFSET('Data transformed'!$A$4,MATCH($A81,'Data transformed'!$A$5:$A$185,0),MATCH(CL$4,'Data transformed'!$4:$4,0)-1)), (MIN(MAX(OFFSET('Data transformed'!$A$4,MATCH($A81,'Data transformed'!$A$5:$A$185,0),MATCH(CL$4,'Data transformed'!$4:$4,0)-1),$O81),$P81)-$O81)/$Q81*100,"NA"))</f>
        <v>NA</v>
      </c>
      <c r="CM81" s="104" t="n">
        <f aca="true">IF($L81="","",IF(ISNUMBER(OFFSET('Data transformed'!$A$4,MATCH($A81,'Data transformed'!$A$5:$A$185,0),MATCH(CM$4,'Data transformed'!$4:$4,0)-1)), (MIN(MAX(OFFSET('Data transformed'!$A$4,MATCH($A81,'Data transformed'!$A$5:$A$185,0),MATCH(CM$4,'Data transformed'!$4:$4,0)-1),$O81),$P81)-$O81)/$Q81*100,"NA"))</f>
        <v>100</v>
      </c>
      <c r="CN81" s="104" t="n">
        <f aca="true">IF($L81="","",IF(ISNUMBER(OFFSET('Data transformed'!$A$4,MATCH($A81,'Data transformed'!$A$5:$A$185,0),MATCH(CN$4,'Data transformed'!$4:$4,0)-1)), (MIN(MAX(OFFSET('Data transformed'!$A$4,MATCH($A81,'Data transformed'!$A$5:$A$185,0),MATCH(CN$4,'Data transformed'!$4:$4,0)-1),$O81),$P81)-$O81)/$Q81*100,"NA"))</f>
        <v>100</v>
      </c>
      <c r="CO81" s="104" t="n">
        <f aca="true">IF($L81="","",IF(ISNUMBER(OFFSET('Data transformed'!$A$4,MATCH($A81,'Data transformed'!$A$5:$A$185,0),MATCH(CO$4,'Data transformed'!$4:$4,0)-1)), (MIN(MAX(OFFSET('Data transformed'!$A$4,MATCH($A81,'Data transformed'!$A$5:$A$185,0),MATCH(CO$4,'Data transformed'!$4:$4,0)-1),$O81),$P81)-$O81)/$Q81*100,"NA"))</f>
        <v>100</v>
      </c>
      <c r="CP81" s="104" t="n">
        <f aca="true">IF($L81="","",IF(ISNUMBER(OFFSET('Data transformed'!$A$4,MATCH($A81,'Data transformed'!$A$5:$A$185,0),MATCH(CP$4,'Data transformed'!$4:$4,0)-1)), (MIN(MAX(OFFSET('Data transformed'!$A$4,MATCH($A81,'Data transformed'!$A$5:$A$185,0),MATCH(CP$4,'Data transformed'!$4:$4,0)-1),$O81),$P81)-$O81)/$Q81*100,"NA"))</f>
        <v>0</v>
      </c>
      <c r="CQ81" s="104" t="n">
        <f aca="true">IF($L81="","",IF(ISNUMBER(OFFSET('Data transformed'!$A$4,MATCH($A81,'Data transformed'!$A$5:$A$185,0),MATCH(CQ$4,'Data transformed'!$4:$4,0)-1)), (MIN(MAX(OFFSET('Data transformed'!$A$4,MATCH($A81,'Data transformed'!$A$5:$A$185,0),MATCH(CQ$4,'Data transformed'!$4:$4,0)-1),$O81),$P81)-$O81)/$Q81*100,"NA"))</f>
        <v>0</v>
      </c>
      <c r="CR81" s="104" t="n">
        <f aca="true">IF($L81="","",IF(ISNUMBER(OFFSET('Data transformed'!$A$4,MATCH($A81,'Data transformed'!$A$5:$A$185,0),MATCH(CR$4,'Data transformed'!$4:$4,0)-1)), (MIN(MAX(OFFSET('Data transformed'!$A$4,MATCH($A81,'Data transformed'!$A$5:$A$185,0),MATCH(CR$4,'Data transformed'!$4:$4,0)-1),$O81),$P81)-$O81)/$Q81*100,"NA"))</f>
        <v>50</v>
      </c>
      <c r="CS81" s="104" t="n">
        <f aca="true">IF($L81="","",IF(ISNUMBER(OFFSET('Data transformed'!$A$4,MATCH($A81,'Data transformed'!$A$5:$A$185,0),MATCH(CS$4,'Data transformed'!$4:$4,0)-1)), (MIN(MAX(OFFSET('Data transformed'!$A$4,MATCH($A81,'Data transformed'!$A$5:$A$185,0),MATCH(CS$4,'Data transformed'!$4:$4,0)-1),$O81),$P81)-$O81)/$Q81*100,"NA"))</f>
        <v>100</v>
      </c>
      <c r="CT81" s="104" t="n">
        <f aca="true">IF($L81="","",IF(ISNUMBER(OFFSET('Data transformed'!$A$4,MATCH($A81,'Data transformed'!$A$5:$A$185,0),MATCH(CT$4,'Data transformed'!$4:$4,0)-1)), (MIN(MAX(OFFSET('Data transformed'!$A$4,MATCH($A81,'Data transformed'!$A$5:$A$185,0),MATCH(CT$4,'Data transformed'!$4:$4,0)-1),$O81),$P81)-$O81)/$Q81*100,"NA"))</f>
        <v>0</v>
      </c>
      <c r="CU81" s="104" t="n">
        <f aca="true">IF($L81="","",IF(ISNUMBER(OFFSET('Data transformed'!$A$4,MATCH($A81,'Data transformed'!$A$5:$A$185,0),MATCH(CU$4,'Data transformed'!$4:$4,0)-1)), (MIN(MAX(OFFSET('Data transformed'!$A$4,MATCH($A81,'Data transformed'!$A$5:$A$185,0),MATCH(CU$4,'Data transformed'!$4:$4,0)-1),$O81),$P81)-$O81)/$Q81*100,"NA"))</f>
        <v>0</v>
      </c>
      <c r="CV81" s="104" t="n">
        <f aca="true">IF($L81="","",IF(ISNUMBER(OFFSET('Data transformed'!$A$4,MATCH($A81,'Data transformed'!$A$5:$A$185,0),MATCH(CV$4,'Data transformed'!$4:$4,0)-1)), (MIN(MAX(OFFSET('Data transformed'!$A$4,MATCH($A81,'Data transformed'!$A$5:$A$185,0),MATCH(CV$4,'Data transformed'!$4:$4,0)-1),$O81),$P81)-$O81)/$Q81*100,"NA"))</f>
        <v>0</v>
      </c>
      <c r="CW81" s="104" t="n">
        <f aca="true">IF($L81="","",IF(ISNUMBER(OFFSET('Data transformed'!$A$4,MATCH($A81,'Data transformed'!$A$5:$A$185,0),MATCH(CW$4,'Data transformed'!$4:$4,0)-1)), (MIN(MAX(OFFSET('Data transformed'!$A$4,MATCH($A81,'Data transformed'!$A$5:$A$185,0),MATCH(CW$4,'Data transformed'!$4:$4,0)-1),$O81),$P81)-$O81)/$Q81*100,"NA"))</f>
        <v>100</v>
      </c>
    </row>
    <row r="82" s="103" customFormat="true" ht="15.5" hidden="false" customHeight="false" outlineLevel="0" collapsed="false">
      <c r="A82" s="107" t="n">
        <v>3140</v>
      </c>
      <c r="B82" s="107" t="n">
        <v>3</v>
      </c>
      <c r="C82" s="103" t="str">
        <f aca="true">IF(ISBLANK(OFFSET('outliers treatment'!$A$3,MATCH($A82,'outliers treatment'!$A$4:$A$154,0),MATCH(C$4,'outliers treatment'!$4:$4,0)-1)),"",OFFSET('outliers treatment'!$A$3,MATCH($A82,'outliers treatment'!$A$4:$A$154,0),MATCH(C$4,'outliers treatment'!$4:$4,0)-1))</f>
        <v>Buyer sophistication</v>
      </c>
      <c r="D82" s="103" t="str">
        <f aca="true">IF(ISBLANK(OFFSET('outliers treatment'!$A$3,MATCH($A82,'outliers treatment'!$A$4:$A$154,0),MATCH(D$4,'outliers treatment'!$4:$4,0)-1)),"",OFFSET('outliers treatment'!$A$3,MATCH($A82,'outliers treatment'!$A$4:$A$154,0),MATCH(D$4,'outliers treatment'!$4:$4,0)-1))</f>
        <v/>
      </c>
      <c r="E82" s="103" t="str">
        <f aca="true">IF(ISBLANK(OFFSET('outliers treatment'!$A$3,MATCH($A82,'outliers treatment'!$A$4:$A$154,0),MATCH(E$4,'outliers treatment'!$4:$4,0)-1)),"",OFFSET('outliers treatment'!$A$3,MATCH($A82,'outliers treatment'!$A$4:$A$154,0),MATCH(E$4,'outliers treatment'!$4:$4,0)-1))</f>
        <v/>
      </c>
      <c r="F82" s="103" t="str">
        <f aca="true">IF(ISBLANK(OFFSET('outliers treatment'!$A$3,MATCH($A82,'outliers treatment'!$A$4:$A$154,0),MATCH(F$4,'outliers treatment'!$4:$4,0)-1)),"",OFFSET('outliers treatment'!$A$3,MATCH($A82,'outliers treatment'!$A$4:$A$154,0),MATCH(F$4,'outliers treatment'!$4:$4,0)-1))</f>
        <v/>
      </c>
      <c r="G82" s="103" t="str">
        <f aca="true">IF(ISBLANK(OFFSET('outliers treatment'!$A$3,MATCH($A82,'outliers treatment'!$A$4:$A$154,0),MATCH(G$4,'outliers treatment'!$4:$4,0)-1)),"",OFFSET('outliers treatment'!$A$3,MATCH($A82,'outliers treatment'!$A$4:$A$154,0),MATCH(G$4,'outliers treatment'!$4:$4,0)-1))</f>
        <v/>
      </c>
      <c r="H82" s="103" t="str">
        <f aca="true">IF(ISBLANK(OFFSET('outliers treatment'!$A$3,MATCH($A82,'outliers treatment'!$A$4:$A$154,0),MATCH(H$4,'outliers treatment'!$4:$4,0)-1)),"",OFFSET('outliers treatment'!$A$3,MATCH($A82,'outliers treatment'!$A$4:$A$154,0),MATCH(H$4,'outliers treatment'!$4:$4,0)-1))</f>
        <v/>
      </c>
      <c r="I82" s="103" t="str">
        <f aca="true">IF(ISBLANK(OFFSET('outliers treatment'!$A$3,MATCH($A82,'outliers treatment'!$A$4:$A$154,0),MATCH(I$4,'outliers treatment'!$4:$4,0)-1)),"",OFFSET('outliers treatment'!$A$3,MATCH($A82,'outliers treatment'!$A$4:$A$154,0),MATCH(I$4,'outliers treatment'!$4:$4,0)-1))</f>
        <v/>
      </c>
      <c r="J82" s="104" t="n">
        <f aca="false" t="array" ref="J82:J82">MIN(IF(ISNUMBER(V82:CW82),V82:CW82))</f>
        <v>19.6666666666667</v>
      </c>
      <c r="K82" s="103" t="n">
        <f aca="false" t="array" ref="K82:K82">MAX(IF(ISNUMBER(V82:CW82),V82:CW82))</f>
        <v>73.8333333333333</v>
      </c>
      <c r="L82" s="103" t="e">
        <f aca="true">IF(ISBLANK(OFFSET('outliers treatment'!$A$3,MATCH($A82,'outliers treatment'!$A$4:$A$154,0),MATCH(L$4,'outliers treatment'!$4:$4,0)-1)),"",OFFSET('outliers treatment'!$A$3,MATCH($A82,'outliers treatment'!$A$4:$A$154,0),MATCH(L$4,'outliers treatment'!$4:$4,0)-1))</f>
        <v>#N/A</v>
      </c>
      <c r="M82" s="103" t="e">
        <f aca="true">IF(ISBLANK(OFFSET('outliers treatment'!$A$3,MATCH($A82,'outliers treatment'!$A$4:$A$154,0),MATCH(M$4,'outliers treatment'!$4:$4,0)-1)),"",OFFSET('outliers treatment'!$A$3,MATCH($A82,'outliers treatment'!$A$4:$A$154,0),MATCH(M$4,'outliers treatment'!$4:$4,0)-1))</f>
        <v>#N/A</v>
      </c>
      <c r="N82" s="103" t="str">
        <f aca="true">IF(ISBLANK(OFFSET('outliers treatment'!$A$3,MATCH($A82,'outliers treatment'!$A$4:$A$154,0),MATCH(N$4,'outliers treatment'!$4:$4,0)-1)),"",OFFSET('outliers treatment'!$A$3,MATCH($A82,'outliers treatment'!$A$4:$A$154,0),MATCH(N$4,'outliers treatment'!$4:$4,0)-1))</f>
        <v/>
      </c>
      <c r="O82" s="103" t="str">
        <f aca="true">IF(ISBLANK(OFFSET('outliers treatment'!$A$3,MATCH($A82,'outliers treatment'!$A$4:$A$154,0),MATCH(O$4,'outliers treatment'!$4:$4,0)-1)),"",OFFSET('outliers treatment'!$A$3,MATCH($A82,'outliers treatment'!$A$4:$A$154,0),MATCH(O$4,'outliers treatment'!$4:$4,0)-1))</f>
        <v/>
      </c>
      <c r="P82" s="103" t="str">
        <f aca="true">IF(ISBLANK(OFFSET('outliers treatment'!$A$3,MATCH($A82,'outliers treatment'!$A$4:$A$154,0),MATCH(P$4,'outliers treatment'!$4:$4,0)-1)),"",OFFSET('outliers treatment'!$A$3,MATCH($A82,'outliers treatment'!$A$4:$A$154,0),MATCH(P$4,'outliers treatment'!$4:$4,0)-1))</f>
        <v/>
      </c>
      <c r="Q82" s="103" t="str">
        <f aca="false">IFERROR(P82-O82,"")</f>
        <v/>
      </c>
      <c r="R82" s="105" t="n">
        <f aca="false" t="array" ref="R82:R82">IFERROR(SKEW(IF(ISNUMBER(V82:CW82),V82:CW82,"")),"")</f>
        <v>0.120258394840725</v>
      </c>
      <c r="S82" s="103" t="n">
        <v>1</v>
      </c>
      <c r="T82" s="103" t="n">
        <v>1</v>
      </c>
      <c r="U82" s="106" t="str">
        <f aca="false" t="array" ref="U82:U82">IF(B82&lt;4,"",1-IFERROR(SUM(ISNUMBER(V82:CW82)*(1-$V$3:$CW$3))/COUNTIF($V$3:$CW$3,0),0))</f>
        <v/>
      </c>
      <c r="V82" s="104" t="n">
        <f aca="false" t="array" ref="V82:V82">SUM(IF(ISNUMBER(V83),$T83*V83,0))/SUM(IF(ISNUMBER(V83),$T83,0))</f>
        <v>41.3333333333333</v>
      </c>
      <c r="W82" s="104" t="n">
        <f aca="false" t="array" ref="W82:W82">SUM(IF(ISNUMBER(W83),$T83*W83,0))/SUM(IF(ISNUMBER(W83),$T83,0))</f>
        <v>51</v>
      </c>
      <c r="X82" s="104" t="n">
        <f aca="false" t="array" ref="X82:X82">SUM(IF(ISNUMBER(X83),$T83*X83,0))/SUM(IF(ISNUMBER(X83),$T83,0))</f>
        <v>47.8333333333333</v>
      </c>
      <c r="Y82" s="104" t="n">
        <f aca="false" t="array" ref="Y82:Y82">SUM(IF(ISNUMBER(Y83),$T83*Y83,0))/SUM(IF(ISNUMBER(Y83),$T83,0))</f>
        <v>57</v>
      </c>
      <c r="Z82" s="104" t="n">
        <f aca="false" t="array" ref="Z82:Z82">SUM(IF(ISNUMBER(Z83),$T83*Z83,0))/SUM(IF(ISNUMBER(Z83),$T83,0))</f>
        <v>38.5</v>
      </c>
      <c r="AA82" s="104" t="e">
        <f aca="false" t="array" ref="AA82:AA82">SUM(IF(ISNUMBER(AA83),$T83*AA83,0))/SUM(IF(ISNUMBER(AA83),$T83,0))</f>
        <v>#DIV/0!</v>
      </c>
      <c r="AB82" s="104" t="n">
        <f aca="false" t="array" ref="AB82:AB82">SUM(IF(ISNUMBER(AB83),$T83*AB83,0))/SUM(IF(ISNUMBER(AB83),$T83,0))</f>
        <v>43.1666666666667</v>
      </c>
      <c r="AC82" s="104" t="n">
        <f aca="false" t="array" ref="AC82:AC82">SUM(IF(ISNUMBER(AC83),$T83*AC83,0))/SUM(IF(ISNUMBER(AC83),$T83,0))</f>
        <v>59.5</v>
      </c>
      <c r="AD82" s="104" t="n">
        <f aca="false" t="array" ref="AD82:AD82">SUM(IF(ISNUMBER(AD83),$T83*AD83,0))/SUM(IF(ISNUMBER(AD83),$T83,0))</f>
        <v>66.8333333333333</v>
      </c>
      <c r="AE82" s="104" t="n">
        <f aca="false" t="array" ref="AE82:AE82">SUM(IF(ISNUMBER(AE83),$T83*AE83,0))/SUM(IF(ISNUMBER(AE83),$T83,0))</f>
        <v>49.3333333333333</v>
      </c>
      <c r="AF82" s="104" t="n">
        <f aca="false" t="array" ref="AF82:AF82">SUM(IF(ISNUMBER(AF83),$T83*AF83,0))/SUM(IF(ISNUMBER(AF83),$T83,0))</f>
        <v>58.1666666666667</v>
      </c>
      <c r="AG82" s="104" t="e">
        <f aca="false" t="array" ref="AG82:AG82">SUM(IF(ISNUMBER(AG83),$T83*AG83,0))/SUM(IF(ISNUMBER(AG83),$T83,0))</f>
        <v>#DIV/0!</v>
      </c>
      <c r="AH82" s="104" t="n">
        <f aca="false" t="array" ref="AH82:AH82">SUM(IF(ISNUMBER(AH83),$T83*AH83,0))/SUM(IF(ISNUMBER(AH83),$T83,0))</f>
        <v>38.5</v>
      </c>
      <c r="AI82" s="104" t="n">
        <f aca="false" t="array" ref="AI82:AI82">SUM(IF(ISNUMBER(AI83),$T83*AI83,0))/SUM(IF(ISNUMBER(AI83),$T83,0))</f>
        <v>37.3333333333333</v>
      </c>
      <c r="AJ82" s="104" t="n">
        <f aca="false" t="array" ref="AJ82:AJ82">SUM(IF(ISNUMBER(AJ83),$T83*AJ83,0))/SUM(IF(ISNUMBER(AJ83),$T83,0))</f>
        <v>46.8333333333333</v>
      </c>
      <c r="AK82" s="104" t="n">
        <f aca="false" t="array" ref="AK82:AK82">SUM(IF(ISNUMBER(AK83),$T83*AK83,0))/SUM(IF(ISNUMBER(AK83),$T83,0))</f>
        <v>50</v>
      </c>
      <c r="AL82" s="104" t="n">
        <f aca="false" t="array" ref="AL82:AL82">SUM(IF(ISNUMBER(AL83),$T83*AL83,0))/SUM(IF(ISNUMBER(AL83),$T83,0))</f>
        <v>62.1666666666667</v>
      </c>
      <c r="AM82" s="104" t="n">
        <f aca="false" t="array" ref="AM82:AM82">SUM(IF(ISNUMBER(AM83),$T83*AM83,0))/SUM(IF(ISNUMBER(AM83),$T83,0))</f>
        <v>53</v>
      </c>
      <c r="AN82" s="104" t="n">
        <f aca="false" t="array" ref="AN82:AN82">SUM(IF(ISNUMBER(AN83),$T83*AN83,0))/SUM(IF(ISNUMBER(AN83),$T83,0))</f>
        <v>37.6666666666667</v>
      </c>
      <c r="AO82" s="104" t="n">
        <f aca="false" t="array" ref="AO82:AO82">SUM(IF(ISNUMBER(AO83),$T83*AO83,0))/SUM(IF(ISNUMBER(AO83),$T83,0))</f>
        <v>46.3333333333333</v>
      </c>
      <c r="AP82" s="104" t="n">
        <f aca="false" t="array" ref="AP82:AP82">SUM(IF(ISNUMBER(AP83),$T83*AP83,0))/SUM(IF(ISNUMBER(AP83),$T83,0))</f>
        <v>32.8333333333333</v>
      </c>
      <c r="AQ82" s="104" t="n">
        <f aca="false" t="array" ref="AQ82:AQ82">SUM(IF(ISNUMBER(AQ83),$T83*AQ83,0))/SUM(IF(ISNUMBER(AQ83),$T83,0))</f>
        <v>44</v>
      </c>
      <c r="AR82" s="104" t="n">
        <f aca="false" t="array" ref="AR82:AR82">SUM(IF(ISNUMBER(AR83),$T83*AR83,0))/SUM(IF(ISNUMBER(AR83),$T83,0))</f>
        <v>61.1666666666667</v>
      </c>
      <c r="AS82" s="104" t="e">
        <f aca="false" t="array" ref="AS82:AS82">SUM(IF(ISNUMBER(AS83),$T83*AS83,0))/SUM(IF(ISNUMBER(AS83),$T83,0))</f>
        <v>#DIV/0!</v>
      </c>
      <c r="AT82" s="104" t="n">
        <f aca="false" t="array" ref="AT82:AT82">SUM(IF(ISNUMBER(AT83),$T83*AT83,0))/SUM(IF(ISNUMBER(AT83),$T83,0))</f>
        <v>55.6666666666667</v>
      </c>
      <c r="AU82" s="104" t="n">
        <f aca="false" t="array" ref="AU82:AU82">SUM(IF(ISNUMBER(AU83),$T83*AU83,0))/SUM(IF(ISNUMBER(AU83),$T83,0))</f>
        <v>62</v>
      </c>
      <c r="AV82" s="104" t="n">
        <f aca="false" t="array" ref="AV82:AV82">SUM(IF(ISNUMBER(AV83),$T83*AV83,0))/SUM(IF(ISNUMBER(AV83),$T83,0))</f>
        <v>41.5</v>
      </c>
      <c r="AW82" s="104" t="n">
        <f aca="false" t="array" ref="AW82:AW82">SUM(IF(ISNUMBER(AW83),$T83*AW83,0))/SUM(IF(ISNUMBER(AW83),$T83,0))</f>
        <v>44.3333333333333</v>
      </c>
      <c r="AX82" s="104" t="n">
        <f aca="false" t="array" ref="AX82:AX82">SUM(IF(ISNUMBER(AX83),$T83*AX83,0))/SUM(IF(ISNUMBER(AX83),$T83,0))</f>
        <v>38.6666666666667</v>
      </c>
      <c r="AY82" s="104" t="e">
        <f aca="false" t="array" ref="AY82:AY82">SUM(IF(ISNUMBER(AY83),$T83*AY83,0))/SUM(IF(ISNUMBER(AY83),$T83,0))</f>
        <v>#DIV/0!</v>
      </c>
      <c r="AZ82" s="104" t="n">
        <f aca="false" t="array" ref="AZ82:AZ82">SUM(IF(ISNUMBER(AZ83),$T83*AZ83,0))/SUM(IF(ISNUMBER(AZ83),$T83,0))</f>
        <v>31.1666666666667</v>
      </c>
      <c r="BA82" s="104" t="n">
        <f aca="false" t="array" ref="BA82:BA82">SUM(IF(ISNUMBER(BA83),$T83*BA83,0))/SUM(IF(ISNUMBER(BA83),$T83,0))</f>
        <v>43.1666666666667</v>
      </c>
      <c r="BB82" s="104" t="n">
        <f aca="false" t="array" ref="BB82:BB82">SUM(IF(ISNUMBER(BB83),$T83*BB83,0))/SUM(IF(ISNUMBER(BB83),$T83,0))</f>
        <v>49.8333333333333</v>
      </c>
      <c r="BC82" s="104" t="n">
        <f aca="false" t="array" ref="BC82:BC82">SUM(IF(ISNUMBER(BC83),$T83*BC83,0))/SUM(IF(ISNUMBER(BC83),$T83,0))</f>
        <v>54.3333333333333</v>
      </c>
      <c r="BD82" s="104" t="n">
        <f aca="false" t="array" ref="BD82:BD82">SUM(IF(ISNUMBER(BD83),$T83*BD83,0))/SUM(IF(ISNUMBER(BD83),$T83,0))</f>
        <v>48.6666666666667</v>
      </c>
      <c r="BE82" s="104" t="n">
        <f aca="false" t="array" ref="BE82:BE82">SUM(IF(ISNUMBER(BE83),$T83*BE83,0))/SUM(IF(ISNUMBER(BE83),$T83,0))</f>
        <v>40.8333333333333</v>
      </c>
      <c r="BF82" s="104" t="n">
        <f aca="false" t="array" ref="BF82:BF82">SUM(IF(ISNUMBER(BF83),$T83*BF83,0))/SUM(IF(ISNUMBER(BF83),$T83,0))</f>
        <v>66</v>
      </c>
      <c r="BG82" s="104" t="n">
        <f aca="false" t="array" ref="BG82:BG82">SUM(IF(ISNUMBER(BG83),$T83*BG83,0))/SUM(IF(ISNUMBER(BG83),$T83,0))</f>
        <v>38</v>
      </c>
      <c r="BH82" s="104" t="n">
        <f aca="false" t="array" ref="BH82:BH82">SUM(IF(ISNUMBER(BH83),$T83*BH83,0))/SUM(IF(ISNUMBER(BH83),$T83,0))</f>
        <v>73.8333333333333</v>
      </c>
      <c r="BI82" s="104" t="n">
        <f aca="false" t="array" ref="BI82:BI82">SUM(IF(ISNUMBER(BI83),$T83*BI83,0))/SUM(IF(ISNUMBER(BI83),$T83,0))</f>
        <v>43.1666666666667</v>
      </c>
      <c r="BJ82" s="104" t="n">
        <f aca="false" t="array" ref="BJ82:BJ82">SUM(IF(ISNUMBER(BJ83),$T83*BJ83,0))/SUM(IF(ISNUMBER(BJ83),$T83,0))</f>
        <v>43.8333333333333</v>
      </c>
      <c r="BK82" s="104" t="n">
        <f aca="false" t="array" ref="BK82:BK82">SUM(IF(ISNUMBER(BK83),$T83*BK83,0))/SUM(IF(ISNUMBER(BK83),$T83,0))</f>
        <v>23.6666666666667</v>
      </c>
      <c r="BL82" s="104" t="n">
        <f aca="false" t="array" ref="BL82:BL82">SUM(IF(ISNUMBER(BL83),$T83*BL83,0))/SUM(IF(ISNUMBER(BL83),$T83,0))</f>
        <v>47.8333333333333</v>
      </c>
      <c r="BM82" s="104" t="e">
        <f aca="false" t="array" ref="BM82:BM82">SUM(IF(ISNUMBER(BM83),$T83*BM83,0))/SUM(IF(ISNUMBER(BM83),$T83,0))</f>
        <v>#DIV/0!</v>
      </c>
      <c r="BN82" s="104" t="n">
        <f aca="false" t="array" ref="BN82:BN82">SUM(IF(ISNUMBER(BN83),$T83*BN83,0))/SUM(IF(ISNUMBER(BN83),$T83,0))</f>
        <v>28.3333333333333</v>
      </c>
      <c r="BO82" s="104" t="n">
        <f aca="false" t="array" ref="BO82:BO82">SUM(IF(ISNUMBER(BO83),$T83*BO83,0))/SUM(IF(ISNUMBER(BO83),$T83,0))</f>
        <v>19.6666666666667</v>
      </c>
      <c r="BP82" s="104" t="n">
        <f aca="false" t="array" ref="BP82:BP82">SUM(IF(ISNUMBER(BP83),$T83*BP83,0))/SUM(IF(ISNUMBER(BP83),$T83,0))</f>
        <v>63</v>
      </c>
      <c r="BQ82" s="104" t="n">
        <f aca="false" t="array" ref="BQ82:BQ82">SUM(IF(ISNUMBER(BQ83),$T83*BQ83,0))/SUM(IF(ISNUMBER(BQ83),$T83,0))</f>
        <v>44.5</v>
      </c>
      <c r="BR82" s="104" t="e">
        <f aca="false" t="array" ref="BR82:BR82">SUM(IF(ISNUMBER(BR83),$T83*BR83,0))/SUM(IF(ISNUMBER(BR83),$T83,0))</f>
        <v>#DIV/0!</v>
      </c>
      <c r="BS82" s="104" t="n">
        <f aca="false" t="array" ref="BS82:BS82">SUM(IF(ISNUMBER(BS83),$T83*BS83,0))/SUM(IF(ISNUMBER(BS83),$T83,0))</f>
        <v>36.8333333333333</v>
      </c>
      <c r="BT82" s="104" t="n">
        <f aca="false" t="array" ref="BT82:BT82">SUM(IF(ISNUMBER(BT83),$T83*BT83,0))/SUM(IF(ISNUMBER(BT83),$T83,0))</f>
        <v>62.6666666666667</v>
      </c>
      <c r="BU82" s="104" t="n">
        <f aca="false" t="array" ref="BU82:BU82">SUM(IF(ISNUMBER(BU83),$T83*BU83,0))/SUM(IF(ISNUMBER(BU83),$T83,0))</f>
        <v>54.3333333333333</v>
      </c>
      <c r="BV82" s="104" t="n">
        <f aca="false" t="array" ref="BV82:BV82">SUM(IF(ISNUMBER(BV83),$T83*BV83,0))/SUM(IF(ISNUMBER(BV83),$T83,0))</f>
        <v>53.3333333333333</v>
      </c>
      <c r="BW82" s="104" t="n">
        <f aca="false" t="array" ref="BW82:BW82">SUM(IF(ISNUMBER(BW83),$T83*BW83,0))/SUM(IF(ISNUMBER(BW83),$T83,0))</f>
        <v>48</v>
      </c>
      <c r="BX82" s="104" t="n">
        <f aca="false" t="array" ref="BX82:BX82">SUM(IF(ISNUMBER(BX83),$T83*BX83,0))/SUM(IF(ISNUMBER(BX83),$T83,0))</f>
        <v>46.1666666666667</v>
      </c>
      <c r="BY82" s="104" t="n">
        <f aca="false" t="array" ref="BY82:BY82">SUM(IF(ISNUMBER(BY83),$T83*BY83,0))/SUM(IF(ISNUMBER(BY83),$T83,0))</f>
        <v>38.3333333333333</v>
      </c>
      <c r="BZ82" s="104" t="n">
        <f aca="false" t="array" ref="BZ82:BZ82">SUM(IF(ISNUMBER(BZ83),$T83*BZ83,0))/SUM(IF(ISNUMBER(BZ83),$T83,0))</f>
        <v>46.3333333333333</v>
      </c>
      <c r="CA82" s="104" t="e">
        <f aca="false" t="array" ref="CA82:CA82">SUM(IF(ISNUMBER(CA83),$T83*CA83,0))/SUM(IF(ISNUMBER(CA83),$T83,0))</f>
        <v>#DIV/0!</v>
      </c>
      <c r="CB82" s="104" t="n">
        <f aca="false" t="array" ref="CB82:CB82">SUM(IF(ISNUMBER(CB83),$T83*CB83,0))/SUM(IF(ISNUMBER(CB83),$T83,0))</f>
        <v>43.3333333333333</v>
      </c>
      <c r="CC82" s="104" t="n">
        <f aca="false" t="array" ref="CC82:CC82">SUM(IF(ISNUMBER(CC83),$T83*CC83,0))/SUM(IF(ISNUMBER(CC83),$T83,0))</f>
        <v>47.6666666666667</v>
      </c>
      <c r="CD82" s="104" t="n">
        <f aca="false" t="array" ref="CD82:CD82">SUM(IF(ISNUMBER(CD83),$T83*CD83,0))/SUM(IF(ISNUMBER(CD83),$T83,0))</f>
        <v>34.5</v>
      </c>
      <c r="CE82" s="104" t="n">
        <f aca="false" t="array" ref="CE82:CE82">SUM(IF(ISNUMBER(CE83),$T83*CE83,0))/SUM(IF(ISNUMBER(CE83),$T83,0))</f>
        <v>41.1666666666667</v>
      </c>
      <c r="CF82" s="104" t="n">
        <f aca="false" t="array" ref="CF82:CF82">SUM(IF(ISNUMBER(CF83),$T83*CF83,0))/SUM(IF(ISNUMBER(CF83),$T83,0))</f>
        <v>36</v>
      </c>
      <c r="CG82" s="104" t="e">
        <f aca="false" t="array" ref="CG82:CG82">SUM(IF(ISNUMBER(CG83),$T83*CG83,0))/SUM(IF(ISNUMBER(CG83),$T83,0))</f>
        <v>#DIV/0!</v>
      </c>
      <c r="CH82" s="104" t="n">
        <f aca="false" t="array" ref="CH82:CH82">SUM(IF(ISNUMBER(CH83),$T83*CH83,0))/SUM(IF(ISNUMBER(CH83),$T83,0))</f>
        <v>27.6666666666667</v>
      </c>
      <c r="CI82" s="104" t="n">
        <f aca="false" t="array" ref="CI82:CI82">SUM(IF(ISNUMBER(CI83),$T83*CI83,0))/SUM(IF(ISNUMBER(CI83),$T83,0))</f>
        <v>63.5</v>
      </c>
      <c r="CJ82" s="104" t="n">
        <f aca="false" t="array" ref="CJ82:CJ82">SUM(IF(ISNUMBER(CJ83),$T83*CJ83,0))/SUM(IF(ISNUMBER(CJ83),$T83,0))</f>
        <v>28.8333333333333</v>
      </c>
      <c r="CK82" s="104" t="e">
        <f aca="false" t="array" ref="CK82:CK82">SUM(IF(ISNUMBER(CK83),$T83*CK83,0))/SUM(IF(ISNUMBER(CK83),$T83,0))</f>
        <v>#DIV/0!</v>
      </c>
      <c r="CL82" s="104" t="n">
        <f aca="false" t="array" ref="CL82:CL82">SUM(IF(ISNUMBER(CL83),$T83*CL83,0))/SUM(IF(ISNUMBER(CL83),$T83,0))</f>
        <v>42.8333333333333</v>
      </c>
      <c r="CM82" s="104" t="n">
        <f aca="false" t="array" ref="CM82:CM82">SUM(IF(ISNUMBER(CM83),$T83*CM83,0))/SUM(IF(ISNUMBER(CM83),$T83,0))</f>
        <v>57.8333333333333</v>
      </c>
      <c r="CN82" s="104" t="n">
        <f aca="false" t="array" ref="CN82:CN82">SUM(IF(ISNUMBER(CN83),$T83*CN83,0))/SUM(IF(ISNUMBER(CN83),$T83,0))</f>
        <v>28.8333333333333</v>
      </c>
      <c r="CO82" s="104" t="e">
        <f aca="false" t="array" ref="CO82:CO82">SUM(IF(ISNUMBER(CO83),$T83*CO83,0))/SUM(IF(ISNUMBER(CO83),$T83,0))</f>
        <v>#DIV/0!</v>
      </c>
      <c r="CP82" s="104" t="n">
        <f aca="false" t="array" ref="CP82:CP82">SUM(IF(ISNUMBER(CP83),$T83*CP83,0))/SUM(IF(ISNUMBER(CP83),$T83,0))</f>
        <v>46.8333333333333</v>
      </c>
      <c r="CQ82" s="104" t="n">
        <f aca="false" t="array" ref="CQ82:CQ82">SUM(IF(ISNUMBER(CQ83),$T83*CQ83,0))/SUM(IF(ISNUMBER(CQ83),$T83,0))</f>
        <v>44.6666666666667</v>
      </c>
      <c r="CR82" s="104" t="n">
        <f aca="false" t="array" ref="CR82:CR82">SUM(IF(ISNUMBER(CR83),$T83*CR83,0))/SUM(IF(ISNUMBER(CR83),$T83,0))</f>
        <v>44.5</v>
      </c>
      <c r="CS82" s="104" t="n">
        <f aca="false" t="array" ref="CS82:CS82">SUM(IF(ISNUMBER(CS83),$T83*CS83,0))/SUM(IF(ISNUMBER(CS83),$T83,0))</f>
        <v>68.8333333333333</v>
      </c>
      <c r="CT82" s="104" t="n">
        <f aca="false" t="array" ref="CT82:CT82">SUM(IF(ISNUMBER(CT83),$T83*CT83,0))/SUM(IF(ISNUMBER(CT83),$T83,0))</f>
        <v>47.8333333333333</v>
      </c>
      <c r="CU82" s="104" t="n">
        <f aca="false" t="array" ref="CU82:CU82">SUM(IF(ISNUMBER(CU83),$T83*CU83,0))/SUM(IF(ISNUMBER(CU83),$T83,0))</f>
        <v>25.8333333333333</v>
      </c>
      <c r="CV82" s="104" t="n">
        <f aca="false" t="array" ref="CV82:CV82">SUM(IF(ISNUMBER(CV83),$T83*CV83,0))/SUM(IF(ISNUMBER(CV83),$T83,0))</f>
        <v>26.5</v>
      </c>
      <c r="CW82" s="104" t="n">
        <f aca="false" t="array" ref="CW82:CW82">SUM(IF(ISNUMBER(CW83),$T83*CW83,0))/SUM(IF(ISNUMBER(CW83),$T83,0))</f>
        <v>30.3333333333333</v>
      </c>
    </row>
    <row r="83" s="103" customFormat="true" ht="15.5" hidden="false" customHeight="false" outlineLevel="0" collapsed="false">
      <c r="A83" s="107" t="n">
        <v>3141</v>
      </c>
      <c r="B83" s="107" t="n">
        <v>4</v>
      </c>
      <c r="C83" s="103" t="str">
        <f aca="true">IF(ISBLANK(OFFSET('outliers treatment'!$A$3,MATCH($A83,'outliers treatment'!$A$4:$A$154,0),MATCH(C$4,'outliers treatment'!$4:$4,0)-1)),"",OFFSET('outliers treatment'!$A$3,MATCH($A83,'outliers treatment'!$A$4:$A$154,0),MATCH(C$4,'outliers treatment'!$4:$4,0)-1))</f>
        <v/>
      </c>
      <c r="D83" s="103" t="str">
        <f aca="true">IF(ISBLANK(OFFSET('outliers treatment'!$A$3,MATCH($A83,'outliers treatment'!$A$4:$A$154,0),MATCH(D$4,'outliers treatment'!$4:$4,0)-1)),"",OFFSET('outliers treatment'!$A$3,MATCH($A83,'outliers treatment'!$A$4:$A$154,0),MATCH(D$4,'outliers treatment'!$4:$4,0)-1))</f>
        <v>Buyer sophistication</v>
      </c>
      <c r="E83" s="103" t="str">
        <f aca="true">IF(ISBLANK(OFFSET('outliers treatment'!$A$3,MATCH($A83,'outliers treatment'!$A$4:$A$154,0),MATCH(E$4,'outliers treatment'!$4:$4,0)-1)),"",OFFSET('outliers treatment'!$A$3,MATCH($A83,'outliers treatment'!$A$4:$A$154,0),MATCH(E$4,'outliers treatment'!$4:$4,0)-1))</f>
        <v>Response to the survey question “In your country, on what basis do buyers make purchasing decisions?” [1 = based solely on the lowest price; 7 = based on sophisticated performance attributes]</v>
      </c>
      <c r="F83" s="103" t="str">
        <f aca="true">IF(ISBLANK(OFFSET('outliers treatment'!$A$3,MATCH($A83,'outliers treatment'!$A$4:$A$154,0),MATCH(F$4,'outliers treatment'!$4:$4,0)-1)),"",OFFSET('outliers treatment'!$A$3,MATCH($A83,'outliers treatment'!$A$4:$A$154,0),MATCH(F$4,'outliers treatment'!$4:$4,0)-1))</f>
        <v/>
      </c>
      <c r="G83" s="103" t="str">
        <f aca="true">IF(ISBLANK(OFFSET('outliers treatment'!$A$3,MATCH($A83,'outliers treatment'!$A$4:$A$154,0),MATCH(G$4,'outliers treatment'!$4:$4,0)-1)),"",OFFSET('outliers treatment'!$A$3,MATCH($A83,'outliers treatment'!$A$4:$A$154,0),MATCH(G$4,'outliers treatment'!$4:$4,0)-1))</f>
        <v/>
      </c>
      <c r="H83" s="103" t="str">
        <f aca="true">IF(ISBLANK(OFFSET('outliers treatment'!$A$3,MATCH($A83,'outliers treatment'!$A$4:$A$154,0),MATCH(H$4,'outliers treatment'!$4:$4,0)-1)),"",OFFSET('outliers treatment'!$A$3,MATCH($A83,'outliers treatment'!$A$4:$A$154,0),MATCH(H$4,'outliers treatment'!$4:$4,0)-1))</f>
        <v/>
      </c>
      <c r="I83" s="103" t="str">
        <f aca="true">IF(ISBLANK(OFFSET('outliers treatment'!$A$3,MATCH($A83,'outliers treatment'!$A$4:$A$154,0),MATCH(I$4,'outliers treatment'!$4:$4,0)-1)),"",OFFSET('outliers treatment'!$A$3,MATCH($A83,'outliers treatment'!$A$4:$A$154,0),MATCH(I$4,'outliers treatment'!$4:$4,0)-1))</f>
        <v/>
      </c>
      <c r="J83" s="104" t="n">
        <f aca="false" t="array" ref="J83:J83">MIN(IF(ISNUMBER(V83:CW83),V83:CW83))</f>
        <v>19.6666666666667</v>
      </c>
      <c r="K83" s="103" t="n">
        <f aca="false" t="array" ref="K83:K83">MAX(IF(ISNUMBER(V83:CW83),V83:CW83))</f>
        <v>73.8333333333333</v>
      </c>
      <c r="L83" s="103" t="n">
        <f aca="true">IF(ISBLANK(OFFSET('outliers treatment'!$A$3,MATCH($A83,'outliers treatment'!$A$4:$A$154,0),MATCH(L$4,'outliers treatment'!$4:$4,0)-1)),"",OFFSET('outliers treatment'!$A$3,MATCH($A83,'outliers treatment'!$A$4:$A$154,0),MATCH(L$4,'outliers treatment'!$4:$4,0)-1))</f>
        <v>3.3025</v>
      </c>
      <c r="M83" s="103" t="n">
        <f aca="true">IF(ISBLANK(OFFSET('outliers treatment'!$A$3,MATCH($A83,'outliers treatment'!$A$4:$A$154,0),MATCH(M$4,'outliers treatment'!$4:$4,0)-1)),"",OFFSET('outliers treatment'!$A$3,MATCH($A83,'outliers treatment'!$A$4:$A$154,0),MATCH(M$4,'outliers treatment'!$4:$4,0)-1))</f>
        <v>4.195</v>
      </c>
      <c r="N83" s="103" t="n">
        <f aca="true">IF(ISBLANK(OFFSET('outliers treatment'!$A$3,MATCH($A83,'outliers treatment'!$A$4:$A$154,0),MATCH(N$4,'outliers treatment'!$4:$4,0)-1)),"",OFFSET('outliers treatment'!$A$3,MATCH($A83,'outliers treatment'!$A$4:$A$154,0),MATCH(N$4,'outliers treatment'!$4:$4,0)-1))</f>
        <v>0.8925</v>
      </c>
      <c r="O83" s="103" t="n">
        <f aca="true">IF(ISBLANK(OFFSET('outliers treatment'!$A$3,MATCH($A83,'outliers treatment'!$A$4:$A$154,0),MATCH(O$4,'outliers treatment'!$4:$4,0)-1)),"",OFFSET('outliers treatment'!$A$3,MATCH($A83,'outliers treatment'!$A$4:$A$154,0),MATCH(O$4,'outliers treatment'!$4:$4,0)-1))</f>
        <v>1</v>
      </c>
      <c r="P83" s="103" t="n">
        <f aca="true">IF(ISBLANK(OFFSET('outliers treatment'!$A$3,MATCH($A83,'outliers treatment'!$A$4:$A$154,0),MATCH(P$4,'outliers treatment'!$4:$4,0)-1)),"",OFFSET('outliers treatment'!$A$3,MATCH($A83,'outliers treatment'!$A$4:$A$154,0),MATCH(P$4,'outliers treatment'!$4:$4,0)-1))</f>
        <v>7</v>
      </c>
      <c r="Q83" s="103" t="n">
        <f aca="false">IFERROR(P83-O83,"")</f>
        <v>6</v>
      </c>
      <c r="R83" s="105" t="n">
        <f aca="false" t="array" ref="R83:R83">IFERROR(SKEW(IF(ISNUMBER(V83:CW83),V83:CW83,"")),"")</f>
        <v>0.120258394840725</v>
      </c>
      <c r="S83" s="103" t="n">
        <v>0</v>
      </c>
      <c r="T83" s="103" t="n">
        <v>1</v>
      </c>
      <c r="U83" s="106" t="n">
        <f aca="false" t="array" ref="U83:U83">IF(B83&lt;4,"",1-IFERROR(SUM(ISNUMBER(V83:CW83)*(1-$V$3:$CW$3))/COUNTIF($V$3:$CW$3,0),0))</f>
        <v>0.125</v>
      </c>
      <c r="V83" s="104" t="n">
        <f aca="true">IF($L83="","",IF(ISNUMBER(OFFSET('Data transformed'!$A$4,MATCH($A83,'Data transformed'!$A$5:$A$185,0),MATCH(V$4,'Data transformed'!$4:$4,0)-1)), (MIN(MAX(OFFSET('Data transformed'!$A$4,MATCH($A83,'Data transformed'!$A$5:$A$185,0),MATCH(V$4,'Data transformed'!$4:$4,0)-1),$O83),$P83)-$O83)/$Q83*100,"NA"))</f>
        <v>41.3333333333333</v>
      </c>
      <c r="W83" s="104" t="n">
        <f aca="true">IF($L83="","",IF(ISNUMBER(OFFSET('Data transformed'!$A$4,MATCH($A83,'Data transformed'!$A$5:$A$185,0),MATCH(W$4,'Data transformed'!$4:$4,0)-1)), (MIN(MAX(OFFSET('Data transformed'!$A$4,MATCH($A83,'Data transformed'!$A$5:$A$185,0),MATCH(W$4,'Data transformed'!$4:$4,0)-1),$O83),$P83)-$O83)/$Q83*100,"NA"))</f>
        <v>51</v>
      </c>
      <c r="X83" s="104" t="n">
        <f aca="true">IF($L83="","",IF(ISNUMBER(OFFSET('Data transformed'!$A$4,MATCH($A83,'Data transformed'!$A$5:$A$185,0),MATCH(X$4,'Data transformed'!$4:$4,0)-1)), (MIN(MAX(OFFSET('Data transformed'!$A$4,MATCH($A83,'Data transformed'!$A$5:$A$185,0),MATCH(X$4,'Data transformed'!$4:$4,0)-1),$O83),$P83)-$O83)/$Q83*100,"NA"))</f>
        <v>47.8333333333333</v>
      </c>
      <c r="Y83" s="104" t="n">
        <f aca="true">IF($L83="","",IF(ISNUMBER(OFFSET('Data transformed'!$A$4,MATCH($A83,'Data transformed'!$A$5:$A$185,0),MATCH(Y$4,'Data transformed'!$4:$4,0)-1)), (MIN(MAX(OFFSET('Data transformed'!$A$4,MATCH($A83,'Data transformed'!$A$5:$A$185,0),MATCH(Y$4,'Data transformed'!$4:$4,0)-1),$O83),$P83)-$O83)/$Q83*100,"NA"))</f>
        <v>57</v>
      </c>
      <c r="Z83" s="104" t="n">
        <f aca="true">IF($L83="","",IF(ISNUMBER(OFFSET('Data transformed'!$A$4,MATCH($A83,'Data transformed'!$A$5:$A$185,0),MATCH(Z$4,'Data transformed'!$4:$4,0)-1)), (MIN(MAX(OFFSET('Data transformed'!$A$4,MATCH($A83,'Data transformed'!$A$5:$A$185,0),MATCH(Z$4,'Data transformed'!$4:$4,0)-1),$O83),$P83)-$O83)/$Q83*100,"NA"))</f>
        <v>38.5</v>
      </c>
      <c r="AA83" s="104" t="str">
        <f aca="true">IF($L83="","",IF(ISNUMBER(OFFSET('Data transformed'!$A$4,MATCH($A83,'Data transformed'!$A$5:$A$185,0),MATCH(AA$4,'Data transformed'!$4:$4,0)-1)), (MIN(MAX(OFFSET('Data transformed'!$A$4,MATCH($A83,'Data transformed'!$A$5:$A$185,0),MATCH(AA$4,'Data transformed'!$4:$4,0)-1),$O83),$P83)-$O83)/$Q83*100,"NA"))</f>
        <v>NA</v>
      </c>
      <c r="AB83" s="104" t="n">
        <f aca="true">IF($L83="","",IF(ISNUMBER(OFFSET('Data transformed'!$A$4,MATCH($A83,'Data transformed'!$A$5:$A$185,0),MATCH(AB$4,'Data transformed'!$4:$4,0)-1)), (MIN(MAX(OFFSET('Data transformed'!$A$4,MATCH($A83,'Data transformed'!$A$5:$A$185,0),MATCH(AB$4,'Data transformed'!$4:$4,0)-1),$O83),$P83)-$O83)/$Q83*100,"NA"))</f>
        <v>43.1666666666667</v>
      </c>
      <c r="AC83" s="104" t="n">
        <f aca="true">IF($L83="","",IF(ISNUMBER(OFFSET('Data transformed'!$A$4,MATCH($A83,'Data transformed'!$A$5:$A$185,0),MATCH(AC$4,'Data transformed'!$4:$4,0)-1)), (MIN(MAX(OFFSET('Data transformed'!$A$4,MATCH($A83,'Data transformed'!$A$5:$A$185,0),MATCH(AC$4,'Data transformed'!$4:$4,0)-1),$O83),$P83)-$O83)/$Q83*100,"NA"))</f>
        <v>59.5</v>
      </c>
      <c r="AD83" s="104" t="n">
        <f aca="true">IF($L83="","",IF(ISNUMBER(OFFSET('Data transformed'!$A$4,MATCH($A83,'Data transformed'!$A$5:$A$185,0),MATCH(AD$4,'Data transformed'!$4:$4,0)-1)), (MIN(MAX(OFFSET('Data transformed'!$A$4,MATCH($A83,'Data transformed'!$A$5:$A$185,0),MATCH(AD$4,'Data transformed'!$4:$4,0)-1),$O83),$P83)-$O83)/$Q83*100,"NA"))</f>
        <v>66.8333333333333</v>
      </c>
      <c r="AE83" s="104" t="n">
        <f aca="true">IF($L83="","",IF(ISNUMBER(OFFSET('Data transformed'!$A$4,MATCH($A83,'Data transformed'!$A$5:$A$185,0),MATCH(AE$4,'Data transformed'!$4:$4,0)-1)), (MIN(MAX(OFFSET('Data transformed'!$A$4,MATCH($A83,'Data transformed'!$A$5:$A$185,0),MATCH(AE$4,'Data transformed'!$4:$4,0)-1),$O83),$P83)-$O83)/$Q83*100,"NA"))</f>
        <v>49.3333333333333</v>
      </c>
      <c r="AF83" s="104" t="n">
        <f aca="true">IF($L83="","",IF(ISNUMBER(OFFSET('Data transformed'!$A$4,MATCH($A83,'Data transformed'!$A$5:$A$185,0),MATCH(AF$4,'Data transformed'!$4:$4,0)-1)), (MIN(MAX(OFFSET('Data transformed'!$A$4,MATCH($A83,'Data transformed'!$A$5:$A$185,0),MATCH(AF$4,'Data transformed'!$4:$4,0)-1),$O83),$P83)-$O83)/$Q83*100,"NA"))</f>
        <v>58.1666666666667</v>
      </c>
      <c r="AG83" s="104" t="str">
        <f aca="true">IF($L83="","",IF(ISNUMBER(OFFSET('Data transformed'!$A$4,MATCH($A83,'Data transformed'!$A$5:$A$185,0),MATCH(AG$4,'Data transformed'!$4:$4,0)-1)), (MIN(MAX(OFFSET('Data transformed'!$A$4,MATCH($A83,'Data transformed'!$A$5:$A$185,0),MATCH(AG$4,'Data transformed'!$4:$4,0)-1),$O83),$P83)-$O83)/$Q83*100,"NA"))</f>
        <v>NA</v>
      </c>
      <c r="AH83" s="104" t="n">
        <f aca="true">IF($L83="","",IF(ISNUMBER(OFFSET('Data transformed'!$A$4,MATCH($A83,'Data transformed'!$A$5:$A$185,0),MATCH(AH$4,'Data transformed'!$4:$4,0)-1)), (MIN(MAX(OFFSET('Data transformed'!$A$4,MATCH($A83,'Data transformed'!$A$5:$A$185,0),MATCH(AH$4,'Data transformed'!$4:$4,0)-1),$O83),$P83)-$O83)/$Q83*100,"NA"))</f>
        <v>38.5</v>
      </c>
      <c r="AI83" s="104" t="n">
        <f aca="true">IF($L83="","",IF(ISNUMBER(OFFSET('Data transformed'!$A$4,MATCH($A83,'Data transformed'!$A$5:$A$185,0),MATCH(AI$4,'Data transformed'!$4:$4,0)-1)), (MIN(MAX(OFFSET('Data transformed'!$A$4,MATCH($A83,'Data transformed'!$A$5:$A$185,0),MATCH(AI$4,'Data transformed'!$4:$4,0)-1),$O83),$P83)-$O83)/$Q83*100,"NA"))</f>
        <v>37.3333333333333</v>
      </c>
      <c r="AJ83" s="104" t="n">
        <f aca="true">IF($L83="","",IF(ISNUMBER(OFFSET('Data transformed'!$A$4,MATCH($A83,'Data transformed'!$A$5:$A$185,0),MATCH(AJ$4,'Data transformed'!$4:$4,0)-1)), (MIN(MAX(OFFSET('Data transformed'!$A$4,MATCH($A83,'Data transformed'!$A$5:$A$185,0),MATCH(AJ$4,'Data transformed'!$4:$4,0)-1),$O83),$P83)-$O83)/$Q83*100,"NA"))</f>
        <v>46.8333333333333</v>
      </c>
      <c r="AK83" s="104" t="n">
        <f aca="true">IF($L83="","",IF(ISNUMBER(OFFSET('Data transformed'!$A$4,MATCH($A83,'Data transformed'!$A$5:$A$185,0),MATCH(AK$4,'Data transformed'!$4:$4,0)-1)), (MIN(MAX(OFFSET('Data transformed'!$A$4,MATCH($A83,'Data transformed'!$A$5:$A$185,0),MATCH(AK$4,'Data transformed'!$4:$4,0)-1),$O83),$P83)-$O83)/$Q83*100,"NA"))</f>
        <v>50</v>
      </c>
      <c r="AL83" s="104" t="n">
        <f aca="true">IF($L83="","",IF(ISNUMBER(OFFSET('Data transformed'!$A$4,MATCH($A83,'Data transformed'!$A$5:$A$185,0),MATCH(AL$4,'Data transformed'!$4:$4,0)-1)), (MIN(MAX(OFFSET('Data transformed'!$A$4,MATCH($A83,'Data transformed'!$A$5:$A$185,0),MATCH(AL$4,'Data transformed'!$4:$4,0)-1),$O83),$P83)-$O83)/$Q83*100,"NA"))</f>
        <v>62.1666666666667</v>
      </c>
      <c r="AM83" s="104" t="n">
        <f aca="true">IF($L83="","",IF(ISNUMBER(OFFSET('Data transformed'!$A$4,MATCH($A83,'Data transformed'!$A$5:$A$185,0),MATCH(AM$4,'Data transformed'!$4:$4,0)-1)), (MIN(MAX(OFFSET('Data transformed'!$A$4,MATCH($A83,'Data transformed'!$A$5:$A$185,0),MATCH(AM$4,'Data transformed'!$4:$4,0)-1),$O83),$P83)-$O83)/$Q83*100,"NA"))</f>
        <v>53</v>
      </c>
      <c r="AN83" s="104" t="n">
        <f aca="true">IF($L83="","",IF(ISNUMBER(OFFSET('Data transformed'!$A$4,MATCH($A83,'Data transformed'!$A$5:$A$185,0),MATCH(AN$4,'Data transformed'!$4:$4,0)-1)), (MIN(MAX(OFFSET('Data transformed'!$A$4,MATCH($A83,'Data transformed'!$A$5:$A$185,0),MATCH(AN$4,'Data transformed'!$4:$4,0)-1),$O83),$P83)-$O83)/$Q83*100,"NA"))</f>
        <v>37.6666666666667</v>
      </c>
      <c r="AO83" s="104" t="n">
        <f aca="true">IF($L83="","",IF(ISNUMBER(OFFSET('Data transformed'!$A$4,MATCH($A83,'Data transformed'!$A$5:$A$185,0),MATCH(AO$4,'Data transformed'!$4:$4,0)-1)), (MIN(MAX(OFFSET('Data transformed'!$A$4,MATCH($A83,'Data transformed'!$A$5:$A$185,0),MATCH(AO$4,'Data transformed'!$4:$4,0)-1),$O83),$P83)-$O83)/$Q83*100,"NA"))</f>
        <v>46.3333333333333</v>
      </c>
      <c r="AP83" s="104" t="n">
        <f aca="true">IF($L83="","",IF(ISNUMBER(OFFSET('Data transformed'!$A$4,MATCH($A83,'Data transformed'!$A$5:$A$185,0),MATCH(AP$4,'Data transformed'!$4:$4,0)-1)), (MIN(MAX(OFFSET('Data transformed'!$A$4,MATCH($A83,'Data transformed'!$A$5:$A$185,0),MATCH(AP$4,'Data transformed'!$4:$4,0)-1),$O83),$P83)-$O83)/$Q83*100,"NA"))</f>
        <v>32.8333333333333</v>
      </c>
      <c r="AQ83" s="104" t="n">
        <f aca="true">IF($L83="","",IF(ISNUMBER(OFFSET('Data transformed'!$A$4,MATCH($A83,'Data transformed'!$A$5:$A$185,0),MATCH(AQ$4,'Data transformed'!$4:$4,0)-1)), (MIN(MAX(OFFSET('Data transformed'!$A$4,MATCH($A83,'Data transformed'!$A$5:$A$185,0),MATCH(AQ$4,'Data transformed'!$4:$4,0)-1),$O83),$P83)-$O83)/$Q83*100,"NA"))</f>
        <v>44</v>
      </c>
      <c r="AR83" s="104" t="n">
        <f aca="true">IF($L83="","",IF(ISNUMBER(OFFSET('Data transformed'!$A$4,MATCH($A83,'Data transformed'!$A$5:$A$185,0),MATCH(AR$4,'Data transformed'!$4:$4,0)-1)), (MIN(MAX(OFFSET('Data transformed'!$A$4,MATCH($A83,'Data transformed'!$A$5:$A$185,0),MATCH(AR$4,'Data transformed'!$4:$4,0)-1),$O83),$P83)-$O83)/$Q83*100,"NA"))</f>
        <v>61.1666666666667</v>
      </c>
      <c r="AS83" s="104" t="str">
        <f aca="true">IF($L83="","",IF(ISNUMBER(OFFSET('Data transformed'!$A$4,MATCH($A83,'Data transformed'!$A$5:$A$185,0),MATCH(AS$4,'Data transformed'!$4:$4,0)-1)), (MIN(MAX(OFFSET('Data transformed'!$A$4,MATCH($A83,'Data transformed'!$A$5:$A$185,0),MATCH(AS$4,'Data transformed'!$4:$4,0)-1),$O83),$P83)-$O83)/$Q83*100,"NA"))</f>
        <v>NA</v>
      </c>
      <c r="AT83" s="104" t="n">
        <f aca="true">IF($L83="","",IF(ISNUMBER(OFFSET('Data transformed'!$A$4,MATCH($A83,'Data transformed'!$A$5:$A$185,0),MATCH(AT$4,'Data transformed'!$4:$4,0)-1)), (MIN(MAX(OFFSET('Data transformed'!$A$4,MATCH($A83,'Data transformed'!$A$5:$A$185,0),MATCH(AT$4,'Data transformed'!$4:$4,0)-1),$O83),$P83)-$O83)/$Q83*100,"NA"))</f>
        <v>55.6666666666667</v>
      </c>
      <c r="AU83" s="104" t="n">
        <f aca="true">IF($L83="","",IF(ISNUMBER(OFFSET('Data transformed'!$A$4,MATCH($A83,'Data transformed'!$A$5:$A$185,0),MATCH(AU$4,'Data transformed'!$4:$4,0)-1)), (MIN(MAX(OFFSET('Data transformed'!$A$4,MATCH($A83,'Data transformed'!$A$5:$A$185,0),MATCH(AU$4,'Data transformed'!$4:$4,0)-1),$O83),$P83)-$O83)/$Q83*100,"NA"))</f>
        <v>62</v>
      </c>
      <c r="AV83" s="104" t="n">
        <f aca="true">IF($L83="","",IF(ISNUMBER(OFFSET('Data transformed'!$A$4,MATCH($A83,'Data transformed'!$A$5:$A$185,0),MATCH(AV$4,'Data transformed'!$4:$4,0)-1)), (MIN(MAX(OFFSET('Data transformed'!$A$4,MATCH($A83,'Data transformed'!$A$5:$A$185,0),MATCH(AV$4,'Data transformed'!$4:$4,0)-1),$O83),$P83)-$O83)/$Q83*100,"NA"))</f>
        <v>41.5</v>
      </c>
      <c r="AW83" s="104" t="n">
        <f aca="true">IF($L83="","",IF(ISNUMBER(OFFSET('Data transformed'!$A$4,MATCH($A83,'Data transformed'!$A$5:$A$185,0),MATCH(AW$4,'Data transformed'!$4:$4,0)-1)), (MIN(MAX(OFFSET('Data transformed'!$A$4,MATCH($A83,'Data transformed'!$A$5:$A$185,0),MATCH(AW$4,'Data transformed'!$4:$4,0)-1),$O83),$P83)-$O83)/$Q83*100,"NA"))</f>
        <v>44.3333333333333</v>
      </c>
      <c r="AX83" s="104" t="n">
        <f aca="true">IF($L83="","",IF(ISNUMBER(OFFSET('Data transformed'!$A$4,MATCH($A83,'Data transformed'!$A$5:$A$185,0),MATCH(AX$4,'Data transformed'!$4:$4,0)-1)), (MIN(MAX(OFFSET('Data transformed'!$A$4,MATCH($A83,'Data transformed'!$A$5:$A$185,0),MATCH(AX$4,'Data transformed'!$4:$4,0)-1),$O83),$P83)-$O83)/$Q83*100,"NA"))</f>
        <v>38.6666666666667</v>
      </c>
      <c r="AY83" s="104" t="str">
        <f aca="true">IF($L83="","",IF(ISNUMBER(OFFSET('Data transformed'!$A$4,MATCH($A83,'Data transformed'!$A$5:$A$185,0),MATCH(AY$4,'Data transformed'!$4:$4,0)-1)), (MIN(MAX(OFFSET('Data transformed'!$A$4,MATCH($A83,'Data transformed'!$A$5:$A$185,0),MATCH(AY$4,'Data transformed'!$4:$4,0)-1),$O83),$P83)-$O83)/$Q83*100,"NA"))</f>
        <v>NA</v>
      </c>
      <c r="AZ83" s="104" t="n">
        <f aca="true">IF($L83="","",IF(ISNUMBER(OFFSET('Data transformed'!$A$4,MATCH($A83,'Data transformed'!$A$5:$A$185,0),MATCH(AZ$4,'Data transformed'!$4:$4,0)-1)), (MIN(MAX(OFFSET('Data transformed'!$A$4,MATCH($A83,'Data transformed'!$A$5:$A$185,0),MATCH(AZ$4,'Data transformed'!$4:$4,0)-1),$O83),$P83)-$O83)/$Q83*100,"NA"))</f>
        <v>31.1666666666667</v>
      </c>
      <c r="BA83" s="104" t="n">
        <f aca="true">IF($L83="","",IF(ISNUMBER(OFFSET('Data transformed'!$A$4,MATCH($A83,'Data transformed'!$A$5:$A$185,0),MATCH(BA$4,'Data transformed'!$4:$4,0)-1)), (MIN(MAX(OFFSET('Data transformed'!$A$4,MATCH($A83,'Data transformed'!$A$5:$A$185,0),MATCH(BA$4,'Data transformed'!$4:$4,0)-1),$O83),$P83)-$O83)/$Q83*100,"NA"))</f>
        <v>43.1666666666667</v>
      </c>
      <c r="BB83" s="104" t="n">
        <f aca="true">IF($L83="","",IF(ISNUMBER(OFFSET('Data transformed'!$A$4,MATCH($A83,'Data transformed'!$A$5:$A$185,0),MATCH(BB$4,'Data transformed'!$4:$4,0)-1)), (MIN(MAX(OFFSET('Data transformed'!$A$4,MATCH($A83,'Data transformed'!$A$5:$A$185,0),MATCH(BB$4,'Data transformed'!$4:$4,0)-1),$O83),$P83)-$O83)/$Q83*100,"NA"))</f>
        <v>49.8333333333333</v>
      </c>
      <c r="BC83" s="104" t="n">
        <f aca="true">IF($L83="","",IF(ISNUMBER(OFFSET('Data transformed'!$A$4,MATCH($A83,'Data transformed'!$A$5:$A$185,0),MATCH(BC$4,'Data transformed'!$4:$4,0)-1)), (MIN(MAX(OFFSET('Data transformed'!$A$4,MATCH($A83,'Data transformed'!$A$5:$A$185,0),MATCH(BC$4,'Data transformed'!$4:$4,0)-1),$O83),$P83)-$O83)/$Q83*100,"NA"))</f>
        <v>54.3333333333333</v>
      </c>
      <c r="BD83" s="104" t="n">
        <f aca="true">IF($L83="","",IF(ISNUMBER(OFFSET('Data transformed'!$A$4,MATCH($A83,'Data transformed'!$A$5:$A$185,0),MATCH(BD$4,'Data transformed'!$4:$4,0)-1)), (MIN(MAX(OFFSET('Data transformed'!$A$4,MATCH($A83,'Data transformed'!$A$5:$A$185,0),MATCH(BD$4,'Data transformed'!$4:$4,0)-1),$O83),$P83)-$O83)/$Q83*100,"NA"))</f>
        <v>48.6666666666667</v>
      </c>
      <c r="BE83" s="104" t="n">
        <f aca="true">IF($L83="","",IF(ISNUMBER(OFFSET('Data transformed'!$A$4,MATCH($A83,'Data transformed'!$A$5:$A$185,0),MATCH(BE$4,'Data transformed'!$4:$4,0)-1)), (MIN(MAX(OFFSET('Data transformed'!$A$4,MATCH($A83,'Data transformed'!$A$5:$A$185,0),MATCH(BE$4,'Data transformed'!$4:$4,0)-1),$O83),$P83)-$O83)/$Q83*100,"NA"))</f>
        <v>40.8333333333333</v>
      </c>
      <c r="BF83" s="104" t="n">
        <f aca="true">IF($L83="","",IF(ISNUMBER(OFFSET('Data transformed'!$A$4,MATCH($A83,'Data transformed'!$A$5:$A$185,0),MATCH(BF$4,'Data transformed'!$4:$4,0)-1)), (MIN(MAX(OFFSET('Data transformed'!$A$4,MATCH($A83,'Data transformed'!$A$5:$A$185,0),MATCH(BF$4,'Data transformed'!$4:$4,0)-1),$O83),$P83)-$O83)/$Q83*100,"NA"))</f>
        <v>66</v>
      </c>
      <c r="BG83" s="104" t="n">
        <f aca="true">IF($L83="","",IF(ISNUMBER(OFFSET('Data transformed'!$A$4,MATCH($A83,'Data transformed'!$A$5:$A$185,0),MATCH(BG$4,'Data transformed'!$4:$4,0)-1)), (MIN(MAX(OFFSET('Data transformed'!$A$4,MATCH($A83,'Data transformed'!$A$5:$A$185,0),MATCH(BG$4,'Data transformed'!$4:$4,0)-1),$O83),$P83)-$O83)/$Q83*100,"NA"))</f>
        <v>38</v>
      </c>
      <c r="BH83" s="104" t="n">
        <f aca="true">IF($L83="","",IF(ISNUMBER(OFFSET('Data transformed'!$A$4,MATCH($A83,'Data transformed'!$A$5:$A$185,0),MATCH(BH$4,'Data transformed'!$4:$4,0)-1)), (MIN(MAX(OFFSET('Data transformed'!$A$4,MATCH($A83,'Data transformed'!$A$5:$A$185,0),MATCH(BH$4,'Data transformed'!$4:$4,0)-1),$O83),$P83)-$O83)/$Q83*100,"NA"))</f>
        <v>73.8333333333333</v>
      </c>
      <c r="BI83" s="104" t="n">
        <f aca="true">IF($L83="","",IF(ISNUMBER(OFFSET('Data transformed'!$A$4,MATCH($A83,'Data transformed'!$A$5:$A$185,0),MATCH(BI$4,'Data transformed'!$4:$4,0)-1)), (MIN(MAX(OFFSET('Data transformed'!$A$4,MATCH($A83,'Data transformed'!$A$5:$A$185,0),MATCH(BI$4,'Data transformed'!$4:$4,0)-1),$O83),$P83)-$O83)/$Q83*100,"NA"))</f>
        <v>43.1666666666667</v>
      </c>
      <c r="BJ83" s="104" t="n">
        <f aca="true">IF($L83="","",IF(ISNUMBER(OFFSET('Data transformed'!$A$4,MATCH($A83,'Data transformed'!$A$5:$A$185,0),MATCH(BJ$4,'Data transformed'!$4:$4,0)-1)), (MIN(MAX(OFFSET('Data transformed'!$A$4,MATCH($A83,'Data transformed'!$A$5:$A$185,0),MATCH(BJ$4,'Data transformed'!$4:$4,0)-1),$O83),$P83)-$O83)/$Q83*100,"NA"))</f>
        <v>43.8333333333333</v>
      </c>
      <c r="BK83" s="104" t="n">
        <f aca="true">IF($L83="","",IF(ISNUMBER(OFFSET('Data transformed'!$A$4,MATCH($A83,'Data transformed'!$A$5:$A$185,0),MATCH(BK$4,'Data transformed'!$4:$4,0)-1)), (MIN(MAX(OFFSET('Data transformed'!$A$4,MATCH($A83,'Data transformed'!$A$5:$A$185,0),MATCH(BK$4,'Data transformed'!$4:$4,0)-1),$O83),$P83)-$O83)/$Q83*100,"NA"))</f>
        <v>23.6666666666667</v>
      </c>
      <c r="BL83" s="104" t="n">
        <f aca="true">IF($L83="","",IF(ISNUMBER(OFFSET('Data transformed'!$A$4,MATCH($A83,'Data transformed'!$A$5:$A$185,0),MATCH(BL$4,'Data transformed'!$4:$4,0)-1)), (MIN(MAX(OFFSET('Data transformed'!$A$4,MATCH($A83,'Data transformed'!$A$5:$A$185,0),MATCH(BL$4,'Data transformed'!$4:$4,0)-1),$O83),$P83)-$O83)/$Q83*100,"NA"))</f>
        <v>47.8333333333333</v>
      </c>
      <c r="BM83" s="104" t="str">
        <f aca="true">IF($L83="","",IF(ISNUMBER(OFFSET('Data transformed'!$A$4,MATCH($A83,'Data transformed'!$A$5:$A$185,0),MATCH(BM$4,'Data transformed'!$4:$4,0)-1)), (MIN(MAX(OFFSET('Data transformed'!$A$4,MATCH($A83,'Data transformed'!$A$5:$A$185,0),MATCH(BM$4,'Data transformed'!$4:$4,0)-1),$O83),$P83)-$O83)/$Q83*100,"NA"))</f>
        <v>NA</v>
      </c>
      <c r="BN83" s="104" t="n">
        <f aca="true">IF($L83="","",IF(ISNUMBER(OFFSET('Data transformed'!$A$4,MATCH($A83,'Data transformed'!$A$5:$A$185,0),MATCH(BN$4,'Data transformed'!$4:$4,0)-1)), (MIN(MAX(OFFSET('Data transformed'!$A$4,MATCH($A83,'Data transformed'!$A$5:$A$185,0),MATCH(BN$4,'Data transformed'!$4:$4,0)-1),$O83),$P83)-$O83)/$Q83*100,"NA"))</f>
        <v>28.3333333333333</v>
      </c>
      <c r="BO83" s="104" t="n">
        <f aca="true">IF($L83="","",IF(ISNUMBER(OFFSET('Data transformed'!$A$4,MATCH($A83,'Data transformed'!$A$5:$A$185,0),MATCH(BO$4,'Data transformed'!$4:$4,0)-1)), (MIN(MAX(OFFSET('Data transformed'!$A$4,MATCH($A83,'Data transformed'!$A$5:$A$185,0),MATCH(BO$4,'Data transformed'!$4:$4,0)-1),$O83),$P83)-$O83)/$Q83*100,"NA"))</f>
        <v>19.6666666666667</v>
      </c>
      <c r="BP83" s="104" t="n">
        <f aca="true">IF($L83="","",IF(ISNUMBER(OFFSET('Data transformed'!$A$4,MATCH($A83,'Data transformed'!$A$5:$A$185,0),MATCH(BP$4,'Data transformed'!$4:$4,0)-1)), (MIN(MAX(OFFSET('Data transformed'!$A$4,MATCH($A83,'Data transformed'!$A$5:$A$185,0),MATCH(BP$4,'Data transformed'!$4:$4,0)-1),$O83),$P83)-$O83)/$Q83*100,"NA"))</f>
        <v>63</v>
      </c>
      <c r="BQ83" s="104" t="n">
        <f aca="true">IF($L83="","",IF(ISNUMBER(OFFSET('Data transformed'!$A$4,MATCH($A83,'Data transformed'!$A$5:$A$185,0),MATCH(BQ$4,'Data transformed'!$4:$4,0)-1)), (MIN(MAX(OFFSET('Data transformed'!$A$4,MATCH($A83,'Data transformed'!$A$5:$A$185,0),MATCH(BQ$4,'Data transformed'!$4:$4,0)-1),$O83),$P83)-$O83)/$Q83*100,"NA"))</f>
        <v>44.5</v>
      </c>
      <c r="BR83" s="104" t="str">
        <f aca="true">IF($L83="","",IF(ISNUMBER(OFFSET('Data transformed'!$A$4,MATCH($A83,'Data transformed'!$A$5:$A$185,0),MATCH(BR$4,'Data transformed'!$4:$4,0)-1)), (MIN(MAX(OFFSET('Data transformed'!$A$4,MATCH($A83,'Data transformed'!$A$5:$A$185,0),MATCH(BR$4,'Data transformed'!$4:$4,0)-1),$O83),$P83)-$O83)/$Q83*100,"NA"))</f>
        <v>NA</v>
      </c>
      <c r="BS83" s="104" t="n">
        <f aca="true">IF($L83="","",IF(ISNUMBER(OFFSET('Data transformed'!$A$4,MATCH($A83,'Data transformed'!$A$5:$A$185,0),MATCH(BS$4,'Data transformed'!$4:$4,0)-1)), (MIN(MAX(OFFSET('Data transformed'!$A$4,MATCH($A83,'Data transformed'!$A$5:$A$185,0),MATCH(BS$4,'Data transformed'!$4:$4,0)-1),$O83),$P83)-$O83)/$Q83*100,"NA"))</f>
        <v>36.8333333333333</v>
      </c>
      <c r="BT83" s="104" t="n">
        <f aca="true">IF($L83="","",IF(ISNUMBER(OFFSET('Data transformed'!$A$4,MATCH($A83,'Data transformed'!$A$5:$A$185,0),MATCH(BT$4,'Data transformed'!$4:$4,0)-1)), (MIN(MAX(OFFSET('Data transformed'!$A$4,MATCH($A83,'Data transformed'!$A$5:$A$185,0),MATCH(BT$4,'Data transformed'!$4:$4,0)-1),$O83),$P83)-$O83)/$Q83*100,"NA"))</f>
        <v>62.6666666666667</v>
      </c>
      <c r="BU83" s="104" t="n">
        <f aca="true">IF($L83="","",IF(ISNUMBER(OFFSET('Data transformed'!$A$4,MATCH($A83,'Data transformed'!$A$5:$A$185,0),MATCH(BU$4,'Data transformed'!$4:$4,0)-1)), (MIN(MAX(OFFSET('Data transformed'!$A$4,MATCH($A83,'Data transformed'!$A$5:$A$185,0),MATCH(BU$4,'Data transformed'!$4:$4,0)-1),$O83),$P83)-$O83)/$Q83*100,"NA"))</f>
        <v>54.3333333333333</v>
      </c>
      <c r="BV83" s="104" t="n">
        <f aca="true">IF($L83="","",IF(ISNUMBER(OFFSET('Data transformed'!$A$4,MATCH($A83,'Data transformed'!$A$5:$A$185,0),MATCH(BV$4,'Data transformed'!$4:$4,0)-1)), (MIN(MAX(OFFSET('Data transformed'!$A$4,MATCH($A83,'Data transformed'!$A$5:$A$185,0),MATCH(BV$4,'Data transformed'!$4:$4,0)-1),$O83),$P83)-$O83)/$Q83*100,"NA"))</f>
        <v>53.3333333333333</v>
      </c>
      <c r="BW83" s="104" t="n">
        <f aca="true">IF($L83="","",IF(ISNUMBER(OFFSET('Data transformed'!$A$4,MATCH($A83,'Data transformed'!$A$5:$A$185,0),MATCH(BW$4,'Data transformed'!$4:$4,0)-1)), (MIN(MAX(OFFSET('Data transformed'!$A$4,MATCH($A83,'Data transformed'!$A$5:$A$185,0),MATCH(BW$4,'Data transformed'!$4:$4,0)-1),$O83),$P83)-$O83)/$Q83*100,"NA"))</f>
        <v>48</v>
      </c>
      <c r="BX83" s="104" t="n">
        <f aca="true">IF($L83="","",IF(ISNUMBER(OFFSET('Data transformed'!$A$4,MATCH($A83,'Data transformed'!$A$5:$A$185,0),MATCH(BX$4,'Data transformed'!$4:$4,0)-1)), (MIN(MAX(OFFSET('Data transformed'!$A$4,MATCH($A83,'Data transformed'!$A$5:$A$185,0),MATCH(BX$4,'Data transformed'!$4:$4,0)-1),$O83),$P83)-$O83)/$Q83*100,"NA"))</f>
        <v>46.1666666666667</v>
      </c>
      <c r="BY83" s="104" t="n">
        <f aca="true">IF($L83="","",IF(ISNUMBER(OFFSET('Data transformed'!$A$4,MATCH($A83,'Data transformed'!$A$5:$A$185,0),MATCH(BY$4,'Data transformed'!$4:$4,0)-1)), (MIN(MAX(OFFSET('Data transformed'!$A$4,MATCH($A83,'Data transformed'!$A$5:$A$185,0),MATCH(BY$4,'Data transformed'!$4:$4,0)-1),$O83),$P83)-$O83)/$Q83*100,"NA"))</f>
        <v>38.3333333333333</v>
      </c>
      <c r="BZ83" s="104" t="n">
        <f aca="true">IF($L83="","",IF(ISNUMBER(OFFSET('Data transformed'!$A$4,MATCH($A83,'Data transformed'!$A$5:$A$185,0),MATCH(BZ$4,'Data transformed'!$4:$4,0)-1)), (MIN(MAX(OFFSET('Data transformed'!$A$4,MATCH($A83,'Data transformed'!$A$5:$A$185,0),MATCH(BZ$4,'Data transformed'!$4:$4,0)-1),$O83),$P83)-$O83)/$Q83*100,"NA"))</f>
        <v>46.3333333333333</v>
      </c>
      <c r="CA83" s="104" t="str">
        <f aca="true">IF($L83="","",IF(ISNUMBER(OFFSET('Data transformed'!$A$4,MATCH($A83,'Data transformed'!$A$5:$A$185,0),MATCH(CA$4,'Data transformed'!$4:$4,0)-1)), (MIN(MAX(OFFSET('Data transformed'!$A$4,MATCH($A83,'Data transformed'!$A$5:$A$185,0),MATCH(CA$4,'Data transformed'!$4:$4,0)-1),$O83),$P83)-$O83)/$Q83*100,"NA"))</f>
        <v>NA</v>
      </c>
      <c r="CB83" s="104" t="n">
        <f aca="true">IF($L83="","",IF(ISNUMBER(OFFSET('Data transformed'!$A$4,MATCH($A83,'Data transformed'!$A$5:$A$185,0),MATCH(CB$4,'Data transformed'!$4:$4,0)-1)), (MIN(MAX(OFFSET('Data transformed'!$A$4,MATCH($A83,'Data transformed'!$A$5:$A$185,0),MATCH(CB$4,'Data transformed'!$4:$4,0)-1),$O83),$P83)-$O83)/$Q83*100,"NA"))</f>
        <v>43.3333333333333</v>
      </c>
      <c r="CC83" s="104" t="n">
        <f aca="true">IF($L83="","",IF(ISNUMBER(OFFSET('Data transformed'!$A$4,MATCH($A83,'Data transformed'!$A$5:$A$185,0),MATCH(CC$4,'Data transformed'!$4:$4,0)-1)), (MIN(MAX(OFFSET('Data transformed'!$A$4,MATCH($A83,'Data transformed'!$A$5:$A$185,0),MATCH(CC$4,'Data transformed'!$4:$4,0)-1),$O83),$P83)-$O83)/$Q83*100,"NA"))</f>
        <v>47.6666666666667</v>
      </c>
      <c r="CD83" s="104" t="n">
        <f aca="true">IF($L83="","",IF(ISNUMBER(OFFSET('Data transformed'!$A$4,MATCH($A83,'Data transformed'!$A$5:$A$185,0),MATCH(CD$4,'Data transformed'!$4:$4,0)-1)), (MIN(MAX(OFFSET('Data transformed'!$A$4,MATCH($A83,'Data transformed'!$A$5:$A$185,0),MATCH(CD$4,'Data transformed'!$4:$4,0)-1),$O83),$P83)-$O83)/$Q83*100,"NA"))</f>
        <v>34.5</v>
      </c>
      <c r="CE83" s="104" t="n">
        <f aca="true">IF($L83="","",IF(ISNUMBER(OFFSET('Data transformed'!$A$4,MATCH($A83,'Data transformed'!$A$5:$A$185,0),MATCH(CE$4,'Data transformed'!$4:$4,0)-1)), (MIN(MAX(OFFSET('Data transformed'!$A$4,MATCH($A83,'Data transformed'!$A$5:$A$185,0),MATCH(CE$4,'Data transformed'!$4:$4,0)-1),$O83),$P83)-$O83)/$Q83*100,"NA"))</f>
        <v>41.1666666666667</v>
      </c>
      <c r="CF83" s="104" t="n">
        <f aca="true">IF($L83="","",IF(ISNUMBER(OFFSET('Data transformed'!$A$4,MATCH($A83,'Data transformed'!$A$5:$A$185,0),MATCH(CF$4,'Data transformed'!$4:$4,0)-1)), (MIN(MAX(OFFSET('Data transformed'!$A$4,MATCH($A83,'Data transformed'!$A$5:$A$185,0),MATCH(CF$4,'Data transformed'!$4:$4,0)-1),$O83),$P83)-$O83)/$Q83*100,"NA"))</f>
        <v>36</v>
      </c>
      <c r="CG83" s="104" t="str">
        <f aca="true">IF($L83="","",IF(ISNUMBER(OFFSET('Data transformed'!$A$4,MATCH($A83,'Data transformed'!$A$5:$A$185,0),MATCH(CG$4,'Data transformed'!$4:$4,0)-1)), (MIN(MAX(OFFSET('Data transformed'!$A$4,MATCH($A83,'Data transformed'!$A$5:$A$185,0),MATCH(CG$4,'Data transformed'!$4:$4,0)-1),$O83),$P83)-$O83)/$Q83*100,"NA"))</f>
        <v>NA</v>
      </c>
      <c r="CH83" s="104" t="n">
        <f aca="true">IF($L83="","",IF(ISNUMBER(OFFSET('Data transformed'!$A$4,MATCH($A83,'Data transformed'!$A$5:$A$185,0),MATCH(CH$4,'Data transformed'!$4:$4,0)-1)), (MIN(MAX(OFFSET('Data transformed'!$A$4,MATCH($A83,'Data transformed'!$A$5:$A$185,0),MATCH(CH$4,'Data transformed'!$4:$4,0)-1),$O83),$P83)-$O83)/$Q83*100,"NA"))</f>
        <v>27.6666666666667</v>
      </c>
      <c r="CI83" s="104" t="n">
        <f aca="true">IF($L83="","",IF(ISNUMBER(OFFSET('Data transformed'!$A$4,MATCH($A83,'Data transformed'!$A$5:$A$185,0),MATCH(CI$4,'Data transformed'!$4:$4,0)-1)), (MIN(MAX(OFFSET('Data transformed'!$A$4,MATCH($A83,'Data transformed'!$A$5:$A$185,0),MATCH(CI$4,'Data transformed'!$4:$4,0)-1),$O83),$P83)-$O83)/$Q83*100,"NA"))</f>
        <v>63.5</v>
      </c>
      <c r="CJ83" s="104" t="n">
        <f aca="true">IF($L83="","",IF(ISNUMBER(OFFSET('Data transformed'!$A$4,MATCH($A83,'Data transformed'!$A$5:$A$185,0),MATCH(CJ$4,'Data transformed'!$4:$4,0)-1)), (MIN(MAX(OFFSET('Data transformed'!$A$4,MATCH($A83,'Data transformed'!$A$5:$A$185,0),MATCH(CJ$4,'Data transformed'!$4:$4,0)-1),$O83),$P83)-$O83)/$Q83*100,"NA"))</f>
        <v>28.8333333333333</v>
      </c>
      <c r="CK83" s="104" t="str">
        <f aca="true">IF($L83="","",IF(ISNUMBER(OFFSET('Data transformed'!$A$4,MATCH($A83,'Data transformed'!$A$5:$A$185,0),MATCH(CK$4,'Data transformed'!$4:$4,0)-1)), (MIN(MAX(OFFSET('Data transformed'!$A$4,MATCH($A83,'Data transformed'!$A$5:$A$185,0),MATCH(CK$4,'Data transformed'!$4:$4,0)-1),$O83),$P83)-$O83)/$Q83*100,"NA"))</f>
        <v>NA</v>
      </c>
      <c r="CL83" s="104" t="n">
        <f aca="true">IF($L83="","",IF(ISNUMBER(OFFSET('Data transformed'!$A$4,MATCH($A83,'Data transformed'!$A$5:$A$185,0),MATCH(CL$4,'Data transformed'!$4:$4,0)-1)), (MIN(MAX(OFFSET('Data transformed'!$A$4,MATCH($A83,'Data transformed'!$A$5:$A$185,0),MATCH(CL$4,'Data transformed'!$4:$4,0)-1),$O83),$P83)-$O83)/$Q83*100,"NA"))</f>
        <v>42.8333333333333</v>
      </c>
      <c r="CM83" s="104" t="n">
        <f aca="true">IF($L83="","",IF(ISNUMBER(OFFSET('Data transformed'!$A$4,MATCH($A83,'Data transformed'!$A$5:$A$185,0),MATCH(CM$4,'Data transformed'!$4:$4,0)-1)), (MIN(MAX(OFFSET('Data transformed'!$A$4,MATCH($A83,'Data transformed'!$A$5:$A$185,0),MATCH(CM$4,'Data transformed'!$4:$4,0)-1),$O83),$P83)-$O83)/$Q83*100,"NA"))</f>
        <v>57.8333333333333</v>
      </c>
      <c r="CN83" s="104" t="n">
        <f aca="true">IF($L83="","",IF(ISNUMBER(OFFSET('Data transformed'!$A$4,MATCH($A83,'Data transformed'!$A$5:$A$185,0),MATCH(CN$4,'Data transformed'!$4:$4,0)-1)), (MIN(MAX(OFFSET('Data transformed'!$A$4,MATCH($A83,'Data transformed'!$A$5:$A$185,0),MATCH(CN$4,'Data transformed'!$4:$4,0)-1),$O83),$P83)-$O83)/$Q83*100,"NA"))</f>
        <v>28.8333333333333</v>
      </c>
      <c r="CO83" s="104" t="str">
        <f aca="true">IF($L83="","",IF(ISNUMBER(OFFSET('Data transformed'!$A$4,MATCH($A83,'Data transformed'!$A$5:$A$185,0),MATCH(CO$4,'Data transformed'!$4:$4,0)-1)), (MIN(MAX(OFFSET('Data transformed'!$A$4,MATCH($A83,'Data transformed'!$A$5:$A$185,0),MATCH(CO$4,'Data transformed'!$4:$4,0)-1),$O83),$P83)-$O83)/$Q83*100,"NA"))</f>
        <v>NA</v>
      </c>
      <c r="CP83" s="104" t="n">
        <f aca="true">IF($L83="","",IF(ISNUMBER(OFFSET('Data transformed'!$A$4,MATCH($A83,'Data transformed'!$A$5:$A$185,0),MATCH(CP$4,'Data transformed'!$4:$4,0)-1)), (MIN(MAX(OFFSET('Data transformed'!$A$4,MATCH($A83,'Data transformed'!$A$5:$A$185,0),MATCH(CP$4,'Data transformed'!$4:$4,0)-1),$O83),$P83)-$O83)/$Q83*100,"NA"))</f>
        <v>46.8333333333333</v>
      </c>
      <c r="CQ83" s="104" t="n">
        <f aca="true">IF($L83="","",IF(ISNUMBER(OFFSET('Data transformed'!$A$4,MATCH($A83,'Data transformed'!$A$5:$A$185,0),MATCH(CQ$4,'Data transformed'!$4:$4,0)-1)), (MIN(MAX(OFFSET('Data transformed'!$A$4,MATCH($A83,'Data transformed'!$A$5:$A$185,0),MATCH(CQ$4,'Data transformed'!$4:$4,0)-1),$O83),$P83)-$O83)/$Q83*100,"NA"))</f>
        <v>44.6666666666667</v>
      </c>
      <c r="CR83" s="104" t="n">
        <f aca="true">IF($L83="","",IF(ISNUMBER(OFFSET('Data transformed'!$A$4,MATCH($A83,'Data transformed'!$A$5:$A$185,0),MATCH(CR$4,'Data transformed'!$4:$4,0)-1)), (MIN(MAX(OFFSET('Data transformed'!$A$4,MATCH($A83,'Data transformed'!$A$5:$A$185,0),MATCH(CR$4,'Data transformed'!$4:$4,0)-1),$O83),$P83)-$O83)/$Q83*100,"NA"))</f>
        <v>44.5</v>
      </c>
      <c r="CS83" s="104" t="n">
        <f aca="true">IF($L83="","",IF(ISNUMBER(OFFSET('Data transformed'!$A$4,MATCH($A83,'Data transformed'!$A$5:$A$185,0),MATCH(CS$4,'Data transformed'!$4:$4,0)-1)), (MIN(MAX(OFFSET('Data transformed'!$A$4,MATCH($A83,'Data transformed'!$A$5:$A$185,0),MATCH(CS$4,'Data transformed'!$4:$4,0)-1),$O83),$P83)-$O83)/$Q83*100,"NA"))</f>
        <v>68.8333333333333</v>
      </c>
      <c r="CT83" s="104" t="n">
        <f aca="true">IF($L83="","",IF(ISNUMBER(OFFSET('Data transformed'!$A$4,MATCH($A83,'Data transformed'!$A$5:$A$185,0),MATCH(CT$4,'Data transformed'!$4:$4,0)-1)), (MIN(MAX(OFFSET('Data transformed'!$A$4,MATCH($A83,'Data transformed'!$A$5:$A$185,0),MATCH(CT$4,'Data transformed'!$4:$4,0)-1),$O83),$P83)-$O83)/$Q83*100,"NA"))</f>
        <v>47.8333333333333</v>
      </c>
      <c r="CU83" s="104" t="n">
        <f aca="true">IF($L83="","",IF(ISNUMBER(OFFSET('Data transformed'!$A$4,MATCH($A83,'Data transformed'!$A$5:$A$185,0),MATCH(CU$4,'Data transformed'!$4:$4,0)-1)), (MIN(MAX(OFFSET('Data transformed'!$A$4,MATCH($A83,'Data transformed'!$A$5:$A$185,0),MATCH(CU$4,'Data transformed'!$4:$4,0)-1),$O83),$P83)-$O83)/$Q83*100,"NA"))</f>
        <v>25.8333333333333</v>
      </c>
      <c r="CV83" s="104" t="n">
        <f aca="true">IF($L83="","",IF(ISNUMBER(OFFSET('Data transformed'!$A$4,MATCH($A83,'Data transformed'!$A$5:$A$185,0),MATCH(CV$4,'Data transformed'!$4:$4,0)-1)), (MIN(MAX(OFFSET('Data transformed'!$A$4,MATCH($A83,'Data transformed'!$A$5:$A$185,0),MATCH(CV$4,'Data transformed'!$4:$4,0)-1),$O83),$P83)-$O83)/$Q83*100,"NA"))</f>
        <v>26.5</v>
      </c>
      <c r="CW83" s="104" t="n">
        <f aca="true">IF($L83="","",IF(ISNUMBER(OFFSET('Data transformed'!$A$4,MATCH($A83,'Data transformed'!$A$5:$A$185,0),MATCH(CW$4,'Data transformed'!$4:$4,0)-1)), (MIN(MAX(OFFSET('Data transformed'!$A$4,MATCH($A83,'Data transformed'!$A$5:$A$185,0),MATCH(CW$4,'Data transformed'!$4:$4,0)-1),$O83),$P83)-$O83)/$Q83*100,"NA"))</f>
        <v>30.3333333333333</v>
      </c>
    </row>
    <row r="84" s="103" customFormat="true" ht="15.5" hidden="false" customHeight="false" outlineLevel="0" collapsed="false">
      <c r="A84" s="107" t="n">
        <v>3200</v>
      </c>
      <c r="B84" s="107" t="n">
        <v>2</v>
      </c>
      <c r="C84" s="103" t="str">
        <f aca="true">IF(ISBLANK(OFFSET('outliers treatment'!$A$3,MATCH($A84,'outliers treatment'!$A$4:$A$154,0),MATCH(C$4,'outliers treatment'!$4:$4,0)-1)),"",OFFSET('outliers treatment'!$A$3,MATCH($A84,'outliers treatment'!$A$4:$A$154,0),MATCH(C$4,'outliers treatment'!$4:$4,0)-1))</f>
        <v/>
      </c>
      <c r="D84" s="103" t="str">
        <f aca="true">IF(ISBLANK(OFFSET('outliers treatment'!$A$3,MATCH($A84,'outliers treatment'!$A$4:$A$154,0),MATCH(D$4,'outliers treatment'!$4:$4,0)-1)),"",OFFSET('outliers treatment'!$A$3,MATCH($A84,'outliers treatment'!$A$4:$A$154,0),MATCH(D$4,'outliers treatment'!$4:$4,0)-1))</f>
        <v>Available and quality consumer information </v>
      </c>
      <c r="E84" s="103" t="str">
        <f aca="true">IF(ISBLANK(OFFSET('outliers treatment'!$A$3,MATCH($A84,'outliers treatment'!$A$4:$A$154,0),MATCH(E$4,'outliers treatment'!$4:$4,0)-1)),"",OFFSET('outliers treatment'!$A$3,MATCH($A84,'outliers treatment'!$A$4:$A$154,0),MATCH(E$4,'outliers treatment'!$4:$4,0)-1))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03" t="str">
        <f aca="true">IF(ISBLANK(OFFSET('outliers treatment'!$A$3,MATCH($A84,'outliers treatment'!$A$4:$A$154,0),MATCH(F$4,'outliers treatment'!$4:$4,0)-1)),"",OFFSET('outliers treatment'!$A$3,MATCH($A84,'outliers treatment'!$A$4:$A$154,0),MATCH(F$4,'outliers treatment'!$4:$4,0)-1))</f>
        <v/>
      </c>
      <c r="G84" s="103" t="str">
        <f aca="true">IF(ISBLANK(OFFSET('outliers treatment'!$A$3,MATCH($A84,'outliers treatment'!$A$4:$A$154,0),MATCH(G$4,'outliers treatment'!$4:$4,0)-1)),"",OFFSET('outliers treatment'!$A$3,MATCH($A84,'outliers treatment'!$A$4:$A$154,0),MATCH(G$4,'outliers treatment'!$4:$4,0)-1))</f>
        <v/>
      </c>
      <c r="H84" s="103" t="str">
        <f aca="true">IF(ISBLANK(OFFSET('outliers treatment'!$A$3,MATCH($A84,'outliers treatment'!$A$4:$A$154,0),MATCH(H$4,'outliers treatment'!$4:$4,0)-1)),"",OFFSET('outliers treatment'!$A$3,MATCH($A84,'outliers treatment'!$A$4:$A$154,0),MATCH(H$4,'outliers treatment'!$4:$4,0)-1))</f>
        <v/>
      </c>
      <c r="I84" s="103" t="str">
        <f aca="true">IF(ISBLANK(OFFSET('outliers treatment'!$A$3,MATCH($A84,'outliers treatment'!$A$4:$A$154,0),MATCH(I$4,'outliers treatment'!$4:$4,0)-1)),"",OFFSET('outliers treatment'!$A$3,MATCH($A84,'outliers treatment'!$A$4:$A$154,0),MATCH(I$4,'outliers treatment'!$4:$4,0)-1))</f>
        <v/>
      </c>
      <c r="J84" s="104" t="n">
        <f aca="false" t="array" ref="J84:J84">MIN(IF(ISNUMBER(V84:CW84),V84:CW84))</f>
        <v>7.875</v>
      </c>
      <c r="K84" s="103" t="n">
        <f aca="false" t="array" ref="K84:K84">MAX(IF(ISNUMBER(V84:CW84),V84:CW84))</f>
        <v>100</v>
      </c>
      <c r="L84" s="103" t="e">
        <f aca="true">IF(ISBLANK(OFFSET('outliers treatment'!$A$3,MATCH($A84,'outliers treatment'!$A$4:$A$154,0),MATCH(L$4,'outliers treatment'!$4:$4,0)-1)),"",OFFSET('outliers treatment'!$A$3,MATCH($A84,'outliers treatment'!$A$4:$A$154,0),MATCH(L$4,'outliers treatment'!$4:$4,0)-1))</f>
        <v>#N/A</v>
      </c>
      <c r="M84" s="103" t="e">
        <f aca="true">IF(ISBLANK(OFFSET('outliers treatment'!$A$3,MATCH($A84,'outliers treatment'!$A$4:$A$154,0),MATCH(M$4,'outliers treatment'!$4:$4,0)-1)),"",OFFSET('outliers treatment'!$A$3,MATCH($A84,'outliers treatment'!$A$4:$A$154,0),MATCH(M$4,'outliers treatment'!$4:$4,0)-1))</f>
        <v>#N/A</v>
      </c>
      <c r="N84" s="103" t="str">
        <f aca="true">IF(ISBLANK(OFFSET('outliers treatment'!$A$3,MATCH($A84,'outliers treatment'!$A$4:$A$154,0),MATCH(N$4,'outliers treatment'!$4:$4,0)-1)),"",OFFSET('outliers treatment'!$A$3,MATCH($A84,'outliers treatment'!$A$4:$A$154,0),MATCH(N$4,'outliers treatment'!$4:$4,0)-1))</f>
        <v/>
      </c>
      <c r="O84" s="103" t="str">
        <f aca="true">IF(ISBLANK(OFFSET('outliers treatment'!$A$3,MATCH($A84,'outliers treatment'!$A$4:$A$154,0),MATCH(O$4,'outliers treatment'!$4:$4,0)-1)),"",OFFSET('outliers treatment'!$A$3,MATCH($A84,'outliers treatment'!$A$4:$A$154,0),MATCH(O$4,'outliers treatment'!$4:$4,0)-1))</f>
        <v/>
      </c>
      <c r="P84" s="103" t="str">
        <f aca="true">IF(ISBLANK(OFFSET('outliers treatment'!$A$3,MATCH($A84,'outliers treatment'!$A$4:$A$154,0),MATCH(P$4,'outliers treatment'!$4:$4,0)-1)),"",OFFSET('outliers treatment'!$A$3,MATCH($A84,'outliers treatment'!$A$4:$A$154,0),MATCH(P$4,'outliers treatment'!$4:$4,0)-1))</f>
        <v/>
      </c>
      <c r="Q84" s="103" t="str">
        <f aca="false">IFERROR(P84-O84,"")</f>
        <v/>
      </c>
      <c r="R84" s="105" t="n">
        <f aca="false" t="array" ref="R84:R84">IFERROR(SKEW(IF(ISNUMBER(V84:CW84),V84:CW84,"")),"")</f>
        <v>-0.91167358536621</v>
      </c>
      <c r="S84" s="103" t="n">
        <v>1</v>
      </c>
      <c r="T84" s="103" t="n">
        <v>1</v>
      </c>
      <c r="U84" s="106" t="str">
        <f aca="false" t="array" ref="U84:U84">IF(B84&lt;4,"",1-IFERROR(SUM(ISNUMBER(V84:CW84)*(1-$V$3:$CW$3))/COUNTIF($V$3:$CW$3,0),0))</f>
        <v/>
      </c>
      <c r="V84" s="104" t="n">
        <f aca="false" t="array" ref="V84:V84">SUM(IF($B85:$B95=3*ISNUMBER(V85:V95),$T85:$T95*V85:V95,0))/SUM(IF($B85:$B95=3*ISNUMBER(V85:V95),$T85:$T95,0))</f>
        <v>77.1041666666667</v>
      </c>
      <c r="W84" s="104" t="n">
        <f aca="false" t="array" ref="W84:W84">SUM(IF($B85:$B95=3*ISNUMBER(W85:W95),$T85:$T95*W85:W95,0))/SUM(IF($B85:$B95=3*ISNUMBER(W85:W95),$T85:$T95,0))</f>
        <v>80.6708333333333</v>
      </c>
      <c r="X84" s="104" t="n">
        <f aca="false" t="array" ref="X84:X84">SUM(IF($B85:$B95=3*ISNUMBER(X85:X95),$T85:$T95*X85:X95,0))/SUM(IF($B85:$B95=3*ISNUMBER(X85:X95),$T85:$T95,0))</f>
        <v>95</v>
      </c>
      <c r="Y84" s="104" t="n">
        <f aca="false" t="array" ref="Y84:Y84">SUM(IF($B85:$B95=3*ISNUMBER(Y85:Y95),$T85:$T95*Y85:Y95,0))/SUM(IF($B85:$B95=3*ISNUMBER(Y85:Y95),$T85:$T95,0))</f>
        <v>74.8125</v>
      </c>
      <c r="Z84" s="104" t="n">
        <f aca="false" t="array" ref="Z84:Z84">SUM(IF($B85:$B95=3*ISNUMBER(Z85:Z95),$T85:$T95*Z85:Z95,0))/SUM(IF($B85:$B95=3*ISNUMBER(Z85:Z95),$T85:$T95,0))</f>
        <v>89.375</v>
      </c>
      <c r="AA84" s="104" t="n">
        <f aca="false" t="array" ref="AA84:AA84">SUM(IF($B85:$B95=3*ISNUMBER(AA85:AA95),$T85:$T95*AA85:AA95,0))/SUM(IF($B85:$B95=3*ISNUMBER(AA85:AA95),$T85:$T95,0))</f>
        <v>63.75</v>
      </c>
      <c r="AB84" s="104" t="n">
        <f aca="false" t="array" ref="AB84:AB84">SUM(IF($B85:$B95=3*ISNUMBER(AB85:AB95),$T85:$T95*AB85:AB95,0))/SUM(IF($B85:$B95=3*ISNUMBER(AB85:AB95),$T85:$T95,0))</f>
        <v>77.5</v>
      </c>
      <c r="AC84" s="104" t="n">
        <f aca="false" t="array" ref="AC84:AC84">SUM(IF($B85:$B95=3*ISNUMBER(AC85:AC95),$T85:$T95*AC85:AC95,0))/SUM(IF($B85:$B95=3*ISNUMBER(AC85:AC95),$T85:$T95,0))</f>
        <v>85</v>
      </c>
      <c r="AD84" s="104" t="n">
        <f aca="false" t="array" ref="AD84:AD84">SUM(IF($B85:$B95=3*ISNUMBER(AD85:AD95),$T85:$T95*AD85:AD95,0))/SUM(IF($B85:$B95=3*ISNUMBER(AD85:AD95),$T85:$T95,0))</f>
        <v>95</v>
      </c>
      <c r="AE84" s="104" t="n">
        <f aca="false" t="array" ref="AE84:AE84">SUM(IF($B85:$B95=3*ISNUMBER(AE85:AE95),$T85:$T95*AE85:AE95,0))/SUM(IF($B85:$B95=3*ISNUMBER(AE85:AE95),$T85:$T95,0))</f>
        <v>81.625</v>
      </c>
      <c r="AF84" s="104" t="n">
        <f aca="false" t="array" ref="AF84:AF84">SUM(IF($B85:$B95=3*ISNUMBER(AF85:AF95),$T85:$T95*AF85:AF95,0))/SUM(IF($B85:$B95=3*ISNUMBER(AF85:AF95),$T85:$T95,0))</f>
        <v>95</v>
      </c>
      <c r="AG84" s="104" t="n">
        <f aca="false" t="array" ref="AG84:AG84">SUM(IF($B85:$B95=3*ISNUMBER(AG85:AG95),$T85:$T95*AG85:AG95,0))/SUM(IF($B85:$B95=3*ISNUMBER(AG85:AG95),$T85:$T95,0))</f>
        <v>23.7291666666667</v>
      </c>
      <c r="AH84" s="104" t="n">
        <f aca="false" t="array" ref="AH84:AH84">SUM(IF($B85:$B95=3*ISNUMBER(AH85:AH95),$T85:$T95*AH85:AH95,0))/SUM(IF($B85:$B95=3*ISNUMBER(AH85:AH95),$T85:$T95,0))</f>
        <v>42.5208333333333</v>
      </c>
      <c r="AI84" s="104" t="n">
        <f aca="false" t="array" ref="AI84:AI84">SUM(IF($B85:$B95=3*ISNUMBER(AI85:AI95),$T85:$T95*AI85:AI95,0))/SUM(IF($B85:$B95=3*ISNUMBER(AI85:AI95),$T85:$T95,0))</f>
        <v>54.8958333333333</v>
      </c>
      <c r="AJ84" s="104" t="n">
        <f aca="false" t="array" ref="AJ84:AJ84">SUM(IF($B85:$B95=3*ISNUMBER(AJ85:AJ95),$T85:$T95*AJ85:AJ95,0))/SUM(IF($B85:$B95=3*ISNUMBER(AJ85:AJ95),$T85:$T95,0))</f>
        <v>56.2708333333333</v>
      </c>
      <c r="AK84" s="104" t="n">
        <f aca="false" t="array" ref="AK84:AK84">SUM(IF($B85:$B95=3*ISNUMBER(AK85:AK95),$T85:$T95*AK85:AK95,0))/SUM(IF($B85:$B95=3*ISNUMBER(AK85:AK95),$T85:$T95,0))</f>
        <v>57.5</v>
      </c>
      <c r="AL84" s="104" t="n">
        <f aca="false" t="array" ref="AL84:AL84">SUM(IF($B85:$B95=3*ISNUMBER(AL85:AL95),$T85:$T95*AL85:AL95,0))/SUM(IF($B85:$B95=3*ISNUMBER(AL85:AL95),$T85:$T95,0))</f>
        <v>75.6875</v>
      </c>
      <c r="AM84" s="104" t="n">
        <f aca="false" t="array" ref="AM84:AM84">SUM(IF($B85:$B95=3*ISNUMBER(AM85:AM95),$T85:$T95*AM85:AM95,0))/SUM(IF($B85:$B95=3*ISNUMBER(AM85:AM95),$T85:$T95,0))</f>
        <v>80.8125</v>
      </c>
      <c r="AN84" s="104" t="n">
        <f aca="false" t="array" ref="AN84:AN84">SUM(IF($B85:$B95=3*ISNUMBER(AN85:AN95),$T85:$T95*AN85:AN95,0))/SUM(IF($B85:$B95=3*ISNUMBER(AN85:AN95),$T85:$T95,0))</f>
        <v>81.25</v>
      </c>
      <c r="AO84" s="104" t="n">
        <f aca="false" t="array" ref="AO84:AO84">SUM(IF($B85:$B95=3*ISNUMBER(AO85:AO95),$T85:$T95*AO85:AO95,0))/SUM(IF($B85:$B95=3*ISNUMBER(AO85:AO95),$T85:$T95,0))</f>
        <v>73.1458333333333</v>
      </c>
      <c r="AP84" s="104" t="n">
        <f aca="false" t="array" ref="AP84:AP84">SUM(IF($B85:$B95=3*ISNUMBER(AP85:AP95),$T85:$T95*AP85:AP95,0))/SUM(IF($B85:$B95=3*ISNUMBER(AP85:AP95),$T85:$T95,0))</f>
        <v>86.625</v>
      </c>
      <c r="AQ84" s="104" t="n">
        <f aca="false" t="array" ref="AQ84:AQ84">SUM(IF($B85:$B95=3*ISNUMBER(AQ85:AQ95),$T85:$T95*AQ85:AQ95,0))/SUM(IF($B85:$B95=3*ISNUMBER(AQ85:AQ95),$T85:$T95,0))</f>
        <v>82</v>
      </c>
      <c r="AR84" s="104" t="n">
        <f aca="false" t="array" ref="AR84:AR84">SUM(IF($B85:$B95=3*ISNUMBER(AR85:AR95),$T85:$T95*AR85:AR95,0))/SUM(IF($B85:$B95=3*ISNUMBER(AR85:AR95),$T85:$T95,0))</f>
        <v>93.9375</v>
      </c>
      <c r="AS84" s="104" t="n">
        <f aca="false" t="array" ref="AS84:AS84">SUM(IF($B85:$B95=3*ISNUMBER(AS85:AS95),$T85:$T95*AS85:AS95,0))/SUM(IF($B85:$B95=3*ISNUMBER(AS85:AS95),$T85:$T95,0))</f>
        <v>85.4375</v>
      </c>
      <c r="AT84" s="104" t="n">
        <f aca="false" t="array" ref="AT84:AT84">SUM(IF($B85:$B95=3*ISNUMBER(AT85:AT95),$T85:$T95*AT85:AT95,0))/SUM(IF($B85:$B95=3*ISNUMBER(AT85:AT95),$T85:$T95,0))</f>
        <v>92.1041666666667</v>
      </c>
      <c r="AU84" s="104" t="n">
        <f aca="false" t="array" ref="AU84:AU84">SUM(IF($B85:$B95=3*ISNUMBER(AU85:AU95),$T85:$T95*AU85:AU95,0))/SUM(IF($B85:$B95=3*ISNUMBER(AU85:AU95),$T85:$T95,0))</f>
        <v>78.3333333333333</v>
      </c>
      <c r="AV84" s="104" t="n">
        <f aca="false" t="array" ref="AV84:AV84">SUM(IF($B85:$B95=3*ISNUMBER(AV85:AV95),$T85:$T95*AV85:AV95,0))/SUM(IF($B85:$B95=3*ISNUMBER(AV85:AV95),$T85:$T95,0))</f>
        <v>90</v>
      </c>
      <c r="AW84" s="104" t="n">
        <f aca="false" t="array" ref="AW84:AW84">SUM(IF($B85:$B95=3*ISNUMBER(AW85:AW95),$T85:$T95*AW85:AW95,0))/SUM(IF($B85:$B95=3*ISNUMBER(AW85:AW95),$T85:$T95,0))</f>
        <v>15.5833333333333</v>
      </c>
      <c r="AX84" s="104" t="n">
        <f aca="false" t="array" ref="AX84:AX84">SUM(IF($B85:$B95=3*ISNUMBER(AX85:AX95),$T85:$T95*AX85:AX95,0))/SUM(IF($B85:$B95=3*ISNUMBER(AX85:AX95),$T85:$T95,0))</f>
        <v>54.1875</v>
      </c>
      <c r="AY84" s="104" t="n">
        <f aca="false" t="array" ref="AY84:AY84">SUM(IF($B85:$B95=3*ISNUMBER(AY85:AY95),$T85:$T95*AY85:AY95,0))/SUM(IF($B85:$B95=3*ISNUMBER(AY85:AY95),$T85:$T95,0))</f>
        <v>70</v>
      </c>
      <c r="AZ84" s="104" t="n">
        <f aca="false" t="array" ref="AZ84:AZ84">SUM(IF($B85:$B95=3*ISNUMBER(AZ85:AZ95),$T85:$T95*AZ85:AZ95,0))/SUM(IF($B85:$B95=3*ISNUMBER(AZ85:AZ95),$T85:$T95,0))</f>
        <v>40.8125</v>
      </c>
      <c r="BA84" s="104" t="n">
        <f aca="false" t="array" ref="BA84:BA84">SUM(IF($B85:$B95=3*ISNUMBER(BA85:BA95),$T85:$T95*BA85:BA95,0))/SUM(IF($B85:$B95=3*ISNUMBER(BA85:BA95),$T85:$T95,0))</f>
        <v>79.6041666666667</v>
      </c>
      <c r="BB84" s="104" t="n">
        <f aca="false" t="array" ref="BB84:BB84">SUM(IF($B85:$B95=3*ISNUMBER(BB85:BB95),$T85:$T95*BB85:BB95,0))/SUM(IF($B85:$B95=3*ISNUMBER(BB85:BB95),$T85:$T95,0))</f>
        <v>78.4333333333333</v>
      </c>
      <c r="BC84" s="104" t="n">
        <f aca="false" t="array" ref="BC84:BC84">SUM(IF($B85:$B95=3*ISNUMBER(BC85:BC95),$T85:$T95*BC85:BC95,0))/SUM(IF($B85:$B95=3*ISNUMBER(BC85:BC95),$T85:$T95,0))</f>
        <v>68.0625</v>
      </c>
      <c r="BD84" s="104" t="n">
        <f aca="false" t="array" ref="BD84:BD84">SUM(IF($B85:$B95=3*ISNUMBER(BD85:BD95),$T85:$T95*BD85:BD95,0))/SUM(IF($B85:$B95=3*ISNUMBER(BD85:BD95),$T85:$T95,0))</f>
        <v>95</v>
      </c>
      <c r="BE84" s="104" t="n">
        <f aca="false" t="array" ref="BE84:BE84">SUM(IF($B85:$B95=3*ISNUMBER(BE85:BE95),$T85:$T95*BE85:BE95,0))/SUM(IF($B85:$B95=3*ISNUMBER(BE85:BE95),$T85:$T95,0))</f>
        <v>87.125</v>
      </c>
      <c r="BF84" s="104" t="n">
        <f aca="false" t="array" ref="BF84:BF84">SUM(IF($B85:$B95=3*ISNUMBER(BF85:BF95),$T85:$T95*BF85:BF95,0))/SUM(IF($B85:$B95=3*ISNUMBER(BF85:BF95),$T85:$T95,0))</f>
        <v>82.1875</v>
      </c>
      <c r="BG84" s="104" t="n">
        <f aca="false" t="array" ref="BG84:BG84">SUM(IF($B85:$B95=3*ISNUMBER(BG85:BG95),$T85:$T95*BG85:BG95,0))/SUM(IF($B85:$B95=3*ISNUMBER(BG85:BG95),$T85:$T95,0))</f>
        <v>83.5625</v>
      </c>
      <c r="BH84" s="104" t="n">
        <f aca="false" t="array" ref="BH84:BH84">SUM(IF($B85:$B95=3*ISNUMBER(BH85:BH95),$T85:$T95*BH85:BH95,0))/SUM(IF($B85:$B95=3*ISNUMBER(BH85:BH95),$T85:$T95,0))</f>
        <v>97.75</v>
      </c>
      <c r="BI84" s="104" t="n">
        <f aca="false" t="array" ref="BI84:BI84">SUM(IF($B85:$B95=3*ISNUMBER(BI85:BI95),$T85:$T95*BI85:BI95,0))/SUM(IF($B85:$B95=3*ISNUMBER(BI85:BI95),$T85:$T95,0))</f>
        <v>27.9166666666667</v>
      </c>
      <c r="BJ84" s="104" t="n">
        <f aca="false" t="array" ref="BJ84:BJ84">SUM(IF($B85:$B95=3*ISNUMBER(BJ85:BJ95),$T85:$T95*BJ85:BJ95,0))/SUM(IF($B85:$B95=3*ISNUMBER(BJ85:BJ95),$T85:$T95,0))</f>
        <v>76.25</v>
      </c>
      <c r="BK84" s="104" t="n">
        <f aca="false" t="array" ref="BK84:BK84">SUM(IF($B85:$B95=3*ISNUMBER(BK85:BK95),$T85:$T95*BK85:BK95,0))/SUM(IF($B85:$B95=3*ISNUMBER(BK85:BK95),$T85:$T95,0))</f>
        <v>40.2708333333333</v>
      </c>
      <c r="BL84" s="104" t="n">
        <f aca="false" t="array" ref="BL84:BL84">SUM(IF($B85:$B95=3*ISNUMBER(BL85:BL95),$T85:$T95*BL85:BL95,0))/SUM(IF($B85:$B95=3*ISNUMBER(BL85:BL95),$T85:$T95,0))</f>
        <v>84.0625</v>
      </c>
      <c r="BM84" s="104" t="n">
        <f aca="false" t="array" ref="BM84:BM84">SUM(IF($B85:$B95=3*ISNUMBER(BM85:BM95),$T85:$T95*BM85:BM95,0))/SUM(IF($B85:$B95=3*ISNUMBER(BM85:BM95),$T85:$T95,0))</f>
        <v>69.1458333333333</v>
      </c>
      <c r="BN84" s="104" t="n">
        <f aca="false" t="array" ref="BN84:BN84">SUM(IF($B85:$B95=3*ISNUMBER(BN85:BN95),$T85:$T95*BN85:BN95,0))/SUM(IF($B85:$B95=3*ISNUMBER(BN85:BN95),$T85:$T95,0))</f>
        <v>52.9375</v>
      </c>
      <c r="BO84" s="104" t="n">
        <f aca="false" t="array" ref="BO84:BO84">SUM(IF($B85:$B95=3*ISNUMBER(BO85:BO95),$T85:$T95*BO85:BO95,0))/SUM(IF($B85:$B95=3*ISNUMBER(BO85:BO95),$T85:$T95,0))</f>
        <v>54.9791666666667</v>
      </c>
      <c r="BP84" s="104" t="n">
        <f aca="false" t="array" ref="BP84:BP84">SUM(IF($B85:$B95=3*ISNUMBER(BP85:BP95),$T85:$T95*BP85:BP95,0))/SUM(IF($B85:$B95=3*ISNUMBER(BP85:BP95),$T85:$T95,0))</f>
        <v>46.6875</v>
      </c>
      <c r="BQ84" s="104" t="n">
        <f aca="false" t="array" ref="BQ84:BQ84">SUM(IF($B85:$B95=3*ISNUMBER(BQ85:BQ95),$T85:$T95*BQ85:BQ95,0))/SUM(IF($B85:$B95=3*ISNUMBER(BQ85:BQ95),$T85:$T95,0))</f>
        <v>7.875</v>
      </c>
      <c r="BR84" s="104" t="n">
        <f aca="false" t="array" ref="BR84:BR84">SUM(IF($B85:$B95=3*ISNUMBER(BR85:BR95),$T85:$T95*BR85:BR95,0))/SUM(IF($B85:$B95=3*ISNUMBER(BR85:BR95),$T85:$T95,0))</f>
        <v>71.8541666666667</v>
      </c>
      <c r="BS84" s="104" t="n">
        <f aca="false" t="array" ref="BS84:BS84">SUM(IF($B85:$B95=3*ISNUMBER(BS85:BS95),$T85:$T95*BS85:BS95,0))/SUM(IF($B85:$B95=3*ISNUMBER(BS85:BS95),$T85:$T95,0))</f>
        <v>95.8125</v>
      </c>
      <c r="BT84" s="104" t="n">
        <f aca="false" t="array" ref="BT84:BT84">SUM(IF($B85:$B95=3*ISNUMBER(BT85:BT95),$T85:$T95*BT85:BT95,0))/SUM(IF($B85:$B95=3*ISNUMBER(BT85:BT95),$T85:$T95,0))</f>
        <v>82.5</v>
      </c>
      <c r="BU84" s="104" t="n">
        <f aca="false" t="array" ref="BU84:BU84">SUM(IF($B85:$B95=3*ISNUMBER(BU85:BU95),$T85:$T95*BU85:BU95,0))/SUM(IF($B85:$B95=3*ISNUMBER(BU85:BU95),$T85:$T95,0))</f>
        <v>89.1875</v>
      </c>
      <c r="BV84" s="104" t="n">
        <f aca="false" t="array" ref="BV84:BV84">SUM(IF($B85:$B95=3*ISNUMBER(BV85:BV95),$T85:$T95*BV85:BV95,0))/SUM(IF($B85:$B95=3*ISNUMBER(BV85:BV95),$T85:$T95,0))</f>
        <v>67.8125</v>
      </c>
      <c r="BW84" s="104" t="n">
        <f aca="false" t="array" ref="BW84:BW84">SUM(IF($B85:$B95=3*ISNUMBER(BW85:BW95),$T85:$T95*BW85:BW95,0))/SUM(IF($B85:$B95=3*ISNUMBER(BW85:BW95),$T85:$T95,0))</f>
        <v>73.0416666666667</v>
      </c>
      <c r="BX84" s="104" t="n">
        <f aca="false" t="array" ref="BX84:BX84">SUM(IF($B85:$B95=3*ISNUMBER(BX85:BX95),$T85:$T95*BX85:BX95,0))/SUM(IF($B85:$B95=3*ISNUMBER(BX85:BX95),$T85:$T95,0))</f>
        <v>38.7291666666667</v>
      </c>
      <c r="BY84" s="104" t="n">
        <f aca="false" t="array" ref="BY84:BY84">SUM(IF($B85:$B95=3*ISNUMBER(BY85:BY95),$T85:$T95*BY85:BY95,0))/SUM(IF($B85:$B95=3*ISNUMBER(BY85:BY95),$T85:$T95,0))</f>
        <v>85</v>
      </c>
      <c r="BZ84" s="104" t="n">
        <f aca="false" t="array" ref="BZ84:BZ84">SUM(IF($B85:$B95=3*ISNUMBER(BZ85:BZ95),$T85:$T95*BZ85:BZ95,0))/SUM(IF($B85:$B95=3*ISNUMBER(BZ85:BZ95),$T85:$T95,0))</f>
        <v>73.5208333333333</v>
      </c>
      <c r="CA84" s="104" t="n">
        <f aca="false" t="array" ref="CA84:CA84">SUM(IF($B85:$B95=3*ISNUMBER(CA85:CA95),$T85:$T95*CA85:CA95,0))/SUM(IF($B85:$B95=3*ISNUMBER(CA85:CA95),$T85:$T95,0))</f>
        <v>21.125</v>
      </c>
      <c r="CB84" s="104" t="n">
        <f aca="false" t="array" ref="CB84:CB84">SUM(IF($B85:$B95=3*ISNUMBER(CB85:CB95),$T85:$T95*CB85:CB95,0))/SUM(IF($B85:$B95=3*ISNUMBER(CB85:CB95),$T85:$T95,0))</f>
        <v>95</v>
      </c>
      <c r="CC84" s="104" t="n">
        <f aca="false" t="array" ref="CC84:CC84">SUM(IF($B85:$B95=3*ISNUMBER(CC85:CC95),$T85:$T95*CC85:CC95,0))/SUM(IF($B85:$B95=3*ISNUMBER(CC85:CC95),$T85:$T95,0))</f>
        <v>80.4166666666667</v>
      </c>
      <c r="CD84" s="104" t="n">
        <f aca="false" t="array" ref="CD84:CD84">SUM(IF($B85:$B95=3*ISNUMBER(CD85:CD95),$T85:$T95*CD85:CD95,0))/SUM(IF($B85:$B95=3*ISNUMBER(CD85:CD95),$T85:$T95,0))</f>
        <v>52.1875</v>
      </c>
      <c r="CE84" s="104" t="n">
        <f aca="false" t="array" ref="CE84:CE84">SUM(IF($B85:$B95=3*ISNUMBER(CE85:CE95),$T85:$T95*CE85:CE95,0))/SUM(IF($B85:$B95=3*ISNUMBER(CE85:CE95),$T85:$T95,0))</f>
        <v>78.125</v>
      </c>
      <c r="CF84" s="104" t="n">
        <f aca="false" t="array" ref="CF84:CF84">SUM(IF($B85:$B95=3*ISNUMBER(CF85:CF95),$T85:$T95*CF85:CF95,0))/SUM(IF($B85:$B95=3*ISNUMBER(CF85:CF95),$T85:$T95,0))</f>
        <v>86.6666666666667</v>
      </c>
      <c r="CG84" s="104" t="n">
        <f aca="false" t="array" ref="CG84:CG84">SUM(IF($B85:$B95=3*ISNUMBER(CG85:CG95),$T85:$T95*CG85:CG95,0))/SUM(IF($B85:$B95=3*ISNUMBER(CG85:CG95),$T85:$T95,0))</f>
        <v>18.75</v>
      </c>
      <c r="CH84" s="104" t="n">
        <f aca="false" t="array" ref="CH84:CH84">SUM(IF($B85:$B95=3*ISNUMBER(CH85:CH95),$T85:$T95*CH85:CH95,0))/SUM(IF($B85:$B95=3*ISNUMBER(CH85:CH95),$T85:$T95,0))</f>
        <v>55.4166666666667</v>
      </c>
      <c r="CI84" s="104" t="n">
        <f aca="false" t="array" ref="CI84:CI84">SUM(IF($B85:$B95=3*ISNUMBER(CI85:CI95),$T85:$T95*CI85:CI95,0))/SUM(IF($B85:$B95=3*ISNUMBER(CI85:CI95),$T85:$T95,0))</f>
        <v>71.25</v>
      </c>
      <c r="CJ84" s="104" t="n">
        <f aca="false" t="array" ref="CJ84:CJ84">SUM(IF($B85:$B95=3*ISNUMBER(CJ85:CJ95),$T85:$T95*CJ85:CJ95,0))/SUM(IF($B85:$B95=3*ISNUMBER(CJ85:CJ95),$T85:$T95,0))</f>
        <v>57.8958333333333</v>
      </c>
      <c r="CK84" s="104" t="n">
        <f aca="false" t="array" ref="CK84:CK84">SUM(IF($B85:$B95=3*ISNUMBER(CK85:CK95),$T85:$T95*CK85:CK95,0))/SUM(IF($B85:$B95=3*ISNUMBER(CK85:CK95),$T85:$T95,0))</f>
        <v>41.3958333333333</v>
      </c>
      <c r="CL84" s="104" t="n">
        <f aca="false" t="array" ref="CL84:CL84">SUM(IF($B85:$B95=3*ISNUMBER(CL85:CL95),$T85:$T95*CL85:CL95,0))/SUM(IF($B85:$B95=3*ISNUMBER(CL85:CL95),$T85:$T95,0))</f>
        <v>93.0625</v>
      </c>
      <c r="CM84" s="104" t="n">
        <f aca="false" t="array" ref="CM84:CM84">SUM(IF($B85:$B95=3*ISNUMBER(CM85:CM95),$T85:$T95*CM85:CM95,0))/SUM(IF($B85:$B95=3*ISNUMBER(CM85:CM95),$T85:$T95,0))</f>
        <v>94.125</v>
      </c>
      <c r="CN84" s="104" t="n">
        <f aca="false" t="array" ref="CN84:CN84">SUM(IF($B85:$B95=3*ISNUMBER(CN85:CN95),$T85:$T95*CN85:CN95,0))/SUM(IF($B85:$B95=3*ISNUMBER(CN85:CN95),$T85:$T95,0))</f>
        <v>35.1875</v>
      </c>
      <c r="CO84" s="104" t="n">
        <f aca="false" t="array" ref="CO84:CO84">SUM(IF($B85:$B95=3*ISNUMBER(CO85:CO95),$T85:$T95*CO85:CO95,0))/SUM(IF($B85:$B95=3*ISNUMBER(CO85:CO95),$T85:$T95,0))</f>
        <v>57.375</v>
      </c>
      <c r="CP84" s="104" t="n">
        <f aca="false" t="array" ref="CP84:CP84">SUM(IF($B85:$B95=3*ISNUMBER(CP85:CP95),$T85:$T95*CP85:CP95,0))/SUM(IF($B85:$B95=3*ISNUMBER(CP85:CP95),$T85:$T95,0))</f>
        <v>78.3333333333333</v>
      </c>
      <c r="CQ84" s="104" t="n">
        <f aca="false" t="array" ref="CQ84:CQ84">SUM(IF($B85:$B95=3*ISNUMBER(CQ85:CQ95),$T85:$T95*CQ85:CQ95,0))/SUM(IF($B85:$B95=3*ISNUMBER(CQ85:CQ95),$T85:$T95,0))</f>
        <v>70</v>
      </c>
      <c r="CR84" s="104" t="n">
        <f aca="false" t="array" ref="CR84:CR84">SUM(IF($B85:$B95=3*ISNUMBER(CR85:CR95),$T85:$T95*CR85:CR95,0))/SUM(IF($B85:$B95=3*ISNUMBER(CR85:CR95),$T85:$T95,0))</f>
        <v>63.125</v>
      </c>
      <c r="CS84" s="104" t="n">
        <f aca="false" t="array" ref="CS84:CS84">SUM(IF($B85:$B95=3*ISNUMBER(CS85:CS95),$T85:$T95*CS85:CS95,0))/SUM(IF($B85:$B95=3*ISNUMBER(CS85:CS95),$T85:$T95,0))</f>
        <v>79.5625</v>
      </c>
      <c r="CT84" s="104" t="n">
        <f aca="false" t="array" ref="CT84:CT84">SUM(IF($B85:$B95=3*ISNUMBER(CT85:CT95),$T85:$T95*CT85:CT95,0))/SUM(IF($B85:$B95=3*ISNUMBER(CT85:CT95),$T85:$T95,0))</f>
        <v>100</v>
      </c>
      <c r="CU84" s="104" t="n">
        <f aca="false" t="array" ref="CU84:CU84">SUM(IF($B85:$B95=3*ISNUMBER(CU85:CU95),$T85:$T95*CU85:CU95,0))/SUM(IF($B85:$B95=3*ISNUMBER(CU85:CU95),$T85:$T95,0))</f>
        <v>33.5</v>
      </c>
      <c r="CV84" s="104" t="n">
        <f aca="false" t="array" ref="CV84:CV84">SUM(IF($B85:$B95=3*ISNUMBER(CV85:CV95),$T85:$T95*CV85:CV95,0))/SUM(IF($B85:$B95=3*ISNUMBER(CV85:CV95),$T85:$T95,0))</f>
        <v>32.9583333333333</v>
      </c>
      <c r="CW84" s="104" t="n">
        <f aca="false" t="array" ref="CW84:CW84">SUM(IF($B85:$B95=3*ISNUMBER(CW85:CW95),$T85:$T95*CW85:CW95,0))/SUM(IF($B85:$B95=3*ISNUMBER(CW85:CW95),$T85:$T95,0))</f>
        <v>80.8125</v>
      </c>
    </row>
    <row r="85" s="103" customFormat="true" ht="15.5" hidden="false" customHeight="false" outlineLevel="0" collapsed="false">
      <c r="A85" s="107" t="n">
        <v>3210</v>
      </c>
      <c r="B85" s="107" t="n">
        <v>3</v>
      </c>
      <c r="C85" s="103" t="str">
        <f aca="true">IF(ISBLANK(OFFSET('outliers treatment'!$A$3,MATCH($A85,'outliers treatment'!$A$4:$A$154,0),MATCH(C$4,'outliers treatment'!$4:$4,0)-1)),"",OFFSET('outliers treatment'!$A$3,MATCH($A85,'outliers treatment'!$A$4:$A$154,0),MATCH(C$4,'outliers treatment'!$4:$4,0)-1))</f>
        <v>Funding for consumer information</v>
      </c>
      <c r="D85" s="103" t="str">
        <f aca="true">IF(ISBLANK(OFFSET('outliers treatment'!$A$3,MATCH($A85,'outliers treatment'!$A$4:$A$154,0),MATCH(D$4,'outliers treatment'!$4:$4,0)-1)),"",OFFSET('outliers treatment'!$A$3,MATCH($A85,'outliers treatment'!$A$4:$A$154,0),MATCH(D$4,'outliers treatment'!$4:$4,0)-1))</f>
        <v/>
      </c>
      <c r="E85" s="103" t="str">
        <f aca="true">IF(ISBLANK(OFFSET('outliers treatment'!$A$3,MATCH($A85,'outliers treatment'!$A$4:$A$154,0),MATCH(E$4,'outliers treatment'!$4:$4,0)-1)),"",OFFSET('outliers treatment'!$A$3,MATCH($A85,'outliers treatment'!$A$4:$A$154,0),MATCH(E$4,'outliers treatment'!$4:$4,0)-1))</f>
        <v/>
      </c>
      <c r="F85" s="103" t="str">
        <f aca="true">IF(ISBLANK(OFFSET('outliers treatment'!$A$3,MATCH($A85,'outliers treatment'!$A$4:$A$154,0),MATCH(F$4,'outliers treatment'!$4:$4,0)-1)),"",OFFSET('outliers treatment'!$A$3,MATCH($A85,'outliers treatment'!$A$4:$A$154,0),MATCH(F$4,'outliers treatment'!$4:$4,0)-1))</f>
        <v/>
      </c>
      <c r="G85" s="103" t="str">
        <f aca="true">IF(ISBLANK(OFFSET('outliers treatment'!$A$3,MATCH($A85,'outliers treatment'!$A$4:$A$154,0),MATCH(G$4,'outliers treatment'!$4:$4,0)-1)),"",OFFSET('outliers treatment'!$A$3,MATCH($A85,'outliers treatment'!$A$4:$A$154,0),MATCH(G$4,'outliers treatment'!$4:$4,0)-1))</f>
        <v/>
      </c>
      <c r="H85" s="103" t="str">
        <f aca="true">IF(ISBLANK(OFFSET('outliers treatment'!$A$3,MATCH($A85,'outliers treatment'!$A$4:$A$154,0),MATCH(H$4,'outliers treatment'!$4:$4,0)-1)),"",OFFSET('outliers treatment'!$A$3,MATCH($A85,'outliers treatment'!$A$4:$A$154,0),MATCH(H$4,'outliers treatment'!$4:$4,0)-1))</f>
        <v/>
      </c>
      <c r="I85" s="103" t="str">
        <f aca="true">IF(ISBLANK(OFFSET('outliers treatment'!$A$3,MATCH($A85,'outliers treatment'!$A$4:$A$154,0),MATCH(I$4,'outliers treatment'!$4:$4,0)-1)),"",OFFSET('outliers treatment'!$A$3,MATCH($A85,'outliers treatment'!$A$4:$A$154,0),MATCH(I$4,'outliers treatment'!$4:$4,0)-1))</f>
        <v/>
      </c>
      <c r="J85" s="104" t="n">
        <f aca="false" t="array" ref="J85:J85">MIN(IF(ISNUMBER(V85:CW85),V85:CW85))</f>
        <v>0</v>
      </c>
      <c r="K85" s="103" t="n">
        <f aca="false" t="array" ref="K85:K85">MAX(IF(ISNUMBER(V85:CW85),V85:CW85))</f>
        <v>100</v>
      </c>
      <c r="L85" s="103" t="e">
        <f aca="true">IF(ISBLANK(OFFSET('outliers treatment'!$A$3,MATCH($A85,'outliers treatment'!$A$4:$A$154,0),MATCH(L$4,'outliers treatment'!$4:$4,0)-1)),"",OFFSET('outliers treatment'!$A$3,MATCH($A85,'outliers treatment'!$A$4:$A$154,0),MATCH(L$4,'outliers treatment'!$4:$4,0)-1))</f>
        <v>#N/A</v>
      </c>
      <c r="M85" s="103" t="e">
        <f aca="true">IF(ISBLANK(OFFSET('outliers treatment'!$A$3,MATCH($A85,'outliers treatment'!$A$4:$A$154,0),MATCH(M$4,'outliers treatment'!$4:$4,0)-1)),"",OFFSET('outliers treatment'!$A$3,MATCH($A85,'outliers treatment'!$A$4:$A$154,0),MATCH(M$4,'outliers treatment'!$4:$4,0)-1))</f>
        <v>#N/A</v>
      </c>
      <c r="N85" s="103" t="str">
        <f aca="true">IF(ISBLANK(OFFSET('outliers treatment'!$A$3,MATCH($A85,'outliers treatment'!$A$4:$A$154,0),MATCH(N$4,'outliers treatment'!$4:$4,0)-1)),"",OFFSET('outliers treatment'!$A$3,MATCH($A85,'outliers treatment'!$A$4:$A$154,0),MATCH(N$4,'outliers treatment'!$4:$4,0)-1))</f>
        <v/>
      </c>
      <c r="O85" s="103" t="str">
        <f aca="true">IF(ISBLANK(OFFSET('outliers treatment'!$A$3,MATCH($A85,'outliers treatment'!$A$4:$A$154,0),MATCH(O$4,'outliers treatment'!$4:$4,0)-1)),"",OFFSET('outliers treatment'!$A$3,MATCH($A85,'outliers treatment'!$A$4:$A$154,0),MATCH(O$4,'outliers treatment'!$4:$4,0)-1))</f>
        <v/>
      </c>
      <c r="P85" s="103" t="str">
        <f aca="true">IF(ISBLANK(OFFSET('outliers treatment'!$A$3,MATCH($A85,'outliers treatment'!$A$4:$A$154,0),MATCH(P$4,'outliers treatment'!$4:$4,0)-1)),"",OFFSET('outliers treatment'!$A$3,MATCH($A85,'outliers treatment'!$A$4:$A$154,0),MATCH(P$4,'outliers treatment'!$4:$4,0)-1))</f>
        <v/>
      </c>
      <c r="Q85" s="103" t="str">
        <f aca="false">IFERROR(P85-O85,"")</f>
        <v/>
      </c>
      <c r="R85" s="105" t="n">
        <f aca="false" t="array" ref="R85:R85">IFERROR(SKEW(IF(ISNUMBER(V85:CW85),V85:CW85,"")),"")</f>
        <v>-0.458289574866977</v>
      </c>
      <c r="S85" s="103" t="n">
        <v>1</v>
      </c>
      <c r="T85" s="103" t="n">
        <v>1</v>
      </c>
      <c r="U85" s="106" t="str">
        <f aca="false" t="array" ref="U85:U85">IF(B85&lt;4,"",1-IFERROR(SUM(ISNUMBER(V85:CW85)*(1-$V$3:$CW$3))/COUNTIF($V$3:$CW$3,0),0))</f>
        <v/>
      </c>
      <c r="V85" s="104" t="n">
        <f aca="false" t="array" ref="V85:V85">SUM(IF(ISNUMBER(V86:V87),$T86:$T87*V86:V87,0))/SUM(IF(ISNUMBER(V86:V87),$T86:$T87,0))</f>
        <v>75</v>
      </c>
      <c r="W85" s="104" t="n">
        <f aca="false" t="array" ref="W85:W85">SUM(IF(ISNUMBER(W86:W87),$T86:$T87*W86:W87,0))/SUM(IF(ISNUMBER(W86:W87),$T86:$T87,0))</f>
        <v>83.5</v>
      </c>
      <c r="X85" s="104" t="n">
        <f aca="false" t="array" ref="X85:X85">SUM(IF(ISNUMBER(X86:X87),$T86:$T87*X86:X87,0))/SUM(IF(ISNUMBER(X86:X87),$T86:$T87,0))</f>
        <v>100</v>
      </c>
      <c r="Y85" s="104" t="n">
        <f aca="false" t="array" ref="Y85:Y85">SUM(IF(ISNUMBER(Y86:Y87),$T86:$T87*Y86:Y87,0))/SUM(IF(ISNUMBER(Y86:Y87),$T86:$T87,0))</f>
        <v>50</v>
      </c>
      <c r="Z85" s="104" t="n">
        <f aca="false" t="array" ref="Z85:Z85">SUM(IF(ISNUMBER(Z86:Z87),$T86:$T87*Z86:Z87,0))/SUM(IF(ISNUMBER(Z86:Z87),$T86:$T87,0))</f>
        <v>100</v>
      </c>
      <c r="AA85" s="104" t="n">
        <f aca="false" t="array" ref="AA85:AA85">SUM(IF(ISNUMBER(AA86:AA87),$T86:$T87*AA86:AA87,0))/SUM(IF(ISNUMBER(AA86:AA87),$T86:$T87,0))</f>
        <v>50</v>
      </c>
      <c r="AB85" s="104" t="n">
        <f aca="false" t="array" ref="AB85:AB85">SUM(IF(ISNUMBER(AB86:AB87),$T86:$T87*AB86:AB87,0))/SUM(IF(ISNUMBER(AB86:AB87),$T86:$T87,0))</f>
        <v>50</v>
      </c>
      <c r="AC85" s="104" t="n">
        <f aca="false" t="array" ref="AC85:AC85">SUM(IF(ISNUMBER(AC86:AC87),$T86:$T87*AC86:AC87,0))/SUM(IF(ISNUMBER(AC86:AC87),$T86:$T87,0))</f>
        <v>100</v>
      </c>
      <c r="AD85" s="104" t="n">
        <f aca="false" t="array" ref="AD85:AD85">SUM(IF(ISNUMBER(AD86:AD87),$T86:$T87*AD86:AD87,0))/SUM(IF(ISNUMBER(AD86:AD87),$T86:$T87,0))</f>
        <v>100</v>
      </c>
      <c r="AE85" s="104" t="n">
        <f aca="false" t="array" ref="AE85:AE85">SUM(IF(ISNUMBER(AE86:AE87),$T86:$T87*AE86:AE87,0))/SUM(IF(ISNUMBER(AE86:AE87),$T86:$T87,0))</f>
        <v>100</v>
      </c>
      <c r="AF85" s="104" t="n">
        <f aca="false" t="array" ref="AF85:AF85">SUM(IF(ISNUMBER(AF86:AF87),$T86:$T87*AF86:AF87,0))/SUM(IF(ISNUMBER(AF86:AF87),$T86:$T87,0))</f>
        <v>100</v>
      </c>
      <c r="AG85" s="104" t="n">
        <f aca="false" t="array" ref="AG85:AG85">SUM(IF(ISNUMBER(AG86:AG87),$T86:$T87*AG86:AG87,0))/SUM(IF(ISNUMBER(AG86:AG87),$T86:$T87,0))</f>
        <v>0</v>
      </c>
      <c r="AH85" s="104" t="n">
        <f aca="false" t="array" ref="AH85:AH85">SUM(IF(ISNUMBER(AH86:AH87),$T86:$T87*AH86:AH87,0))/SUM(IF(ISNUMBER(AH86:AH87),$T86:$T87,0))</f>
        <v>50</v>
      </c>
      <c r="AI85" s="104" t="n">
        <f aca="false" t="array" ref="AI85:AI85">SUM(IF(ISNUMBER(AI86:AI87),$T86:$T87*AI86:AI87,0))/SUM(IF(ISNUMBER(AI86:AI87),$T86:$T87,0))</f>
        <v>50</v>
      </c>
      <c r="AJ85" s="104" t="n">
        <f aca="false" t="array" ref="AJ85:AJ85">SUM(IF(ISNUMBER(AJ86:AJ87),$T86:$T87*AJ86:AJ87,0))/SUM(IF(ISNUMBER(AJ86:AJ87),$T86:$T87,0))</f>
        <v>50</v>
      </c>
      <c r="AK85" s="104" t="n">
        <f aca="false" t="array" ref="AK85:AK85">SUM(IF(ISNUMBER(AK86:AK87),$T86:$T87*AK86:AK87,0))/SUM(IF(ISNUMBER(AK86:AK87),$T86:$T87,0))</f>
        <v>0</v>
      </c>
      <c r="AL85" s="104" t="n">
        <f aca="false" t="array" ref="AL85:AL85">SUM(IF(ISNUMBER(AL86:AL87),$T86:$T87*AL86:AL87,0))/SUM(IF(ISNUMBER(AL86:AL87),$T86:$T87,0))</f>
        <v>50</v>
      </c>
      <c r="AM85" s="104" t="n">
        <f aca="false" t="array" ref="AM85:AM85">SUM(IF(ISNUMBER(AM86:AM87),$T86:$T87*AM86:AM87,0))/SUM(IF(ISNUMBER(AM86:AM87),$T86:$T87,0))</f>
        <v>50</v>
      </c>
      <c r="AN85" s="104" t="n">
        <f aca="false" t="array" ref="AN85:AN85">SUM(IF(ISNUMBER(AN86:AN87),$T86:$T87*AN86:AN87,0))/SUM(IF(ISNUMBER(AN86:AN87),$T86:$T87,0))</f>
        <v>100</v>
      </c>
      <c r="AO85" s="104" t="n">
        <f aca="false" t="array" ref="AO85:AO85">SUM(IF(ISNUMBER(AO86:AO87),$T86:$T87*AO86:AO87,0))/SUM(IF(ISNUMBER(AO86:AO87),$T86:$T87,0))</f>
        <v>100</v>
      </c>
      <c r="AP85" s="104" t="n">
        <f aca="false" t="array" ref="AP85:AP85">SUM(IF(ISNUMBER(AP86:AP87),$T86:$T87*AP86:AP87,0))/SUM(IF(ISNUMBER(AP86:AP87),$T86:$T87,0))</f>
        <v>50</v>
      </c>
      <c r="AQ85" s="104" t="n">
        <f aca="false" t="array" ref="AQ85:AQ85">SUM(IF(ISNUMBER(AQ86:AQ87),$T86:$T87*AQ86:AQ87,0))/SUM(IF(ISNUMBER(AQ86:AQ87),$T86:$T87,0))</f>
        <v>58.5</v>
      </c>
      <c r="AR85" s="104" t="n">
        <f aca="false" t="array" ref="AR85:AR85">SUM(IF(ISNUMBER(AR86:AR87),$T86:$T87*AR86:AR87,0))/SUM(IF(ISNUMBER(AR86:AR87),$T86:$T87,0))</f>
        <v>100</v>
      </c>
      <c r="AS85" s="104" t="n">
        <f aca="false" t="array" ref="AS85:AS85">SUM(IF(ISNUMBER(AS86:AS87),$T86:$T87*AS86:AS87,0))/SUM(IF(ISNUMBER(AS86:AS87),$T86:$T87,0))</f>
        <v>100</v>
      </c>
      <c r="AT85" s="104" t="n">
        <f aca="false" t="array" ref="AT85:AT85">SUM(IF(ISNUMBER(AT86:AT87),$T86:$T87*AT86:AT87,0))/SUM(IF(ISNUMBER(AT86:AT87),$T86:$T87,0))</f>
        <v>100</v>
      </c>
      <c r="AU85" s="104" t="e">
        <f aca="false" t="array" ref="AU85:AU85">SUM(IF(ISNUMBER(AU86:AU87),$T86:$T87*AU86:AU87,0))/SUM(IF(ISNUMBER(AU86:AU87),$T86:$T87,0))</f>
        <v>#DIV/0!</v>
      </c>
      <c r="AV85" s="104" t="n">
        <f aca="false" t="array" ref="AV85:AV85">SUM(IF(ISNUMBER(AV86:AV87),$T86:$T87*AV86:AV87,0))/SUM(IF(ISNUMBER(AV86:AV87),$T86:$T87,0))</f>
        <v>100</v>
      </c>
      <c r="AW85" s="104" t="n">
        <f aca="false" t="array" ref="AW85:AW85">SUM(IF(ISNUMBER(AW86:AW87),$T86:$T87*AW86:AW87,0))/SUM(IF(ISNUMBER(AW86:AW87),$T86:$T87,0))</f>
        <v>0</v>
      </c>
      <c r="AX85" s="104" t="n">
        <f aca="false" t="array" ref="AX85:AX85">SUM(IF(ISNUMBER(AX86:AX87),$T86:$T87*AX86:AX87,0))/SUM(IF(ISNUMBER(AX86:AX87),$T86:$T87,0))</f>
        <v>0</v>
      </c>
      <c r="AY85" s="104" t="n">
        <f aca="false" t="array" ref="AY85:AY85">SUM(IF(ISNUMBER(AY86:AY87),$T86:$T87*AY86:AY87,0))/SUM(IF(ISNUMBER(AY86:AY87),$T86:$T87,0))</f>
        <v>50</v>
      </c>
      <c r="AZ85" s="104" t="n">
        <f aca="false" t="array" ref="AZ85:AZ85">SUM(IF(ISNUMBER(AZ86:AZ87),$T86:$T87*AZ86:AZ87,0))/SUM(IF(ISNUMBER(AZ86:AZ87),$T86:$T87,0))</f>
        <v>0</v>
      </c>
      <c r="BA85" s="104" t="n">
        <f aca="false" t="array" ref="BA85:BA85">SUM(IF(ISNUMBER(BA86:BA87),$T86:$T87*BA86:BA87,0))/SUM(IF(ISNUMBER(BA86:BA87),$T86:$T87,0))</f>
        <v>75</v>
      </c>
      <c r="BB85" s="104" t="n">
        <f aca="false" t="array" ref="BB85:BB85">SUM(IF(ISNUMBER(BB86:BB87),$T86:$T87*BB86:BB87,0))/SUM(IF(ISNUMBER(BB86:BB87),$T86:$T87,0))</f>
        <v>85.5</v>
      </c>
      <c r="BC85" s="104" t="n">
        <f aca="false" t="array" ref="BC85:BC85">SUM(IF(ISNUMBER(BC86:BC87),$T86:$T87*BC86:BC87,0))/SUM(IF(ISNUMBER(BC86:BC87),$T86:$T87,0))</f>
        <v>0</v>
      </c>
      <c r="BD85" s="104" t="n">
        <f aca="false" t="array" ref="BD85:BD85">SUM(IF(ISNUMBER(BD86:BD87),$T86:$T87*BD86:BD87,0))/SUM(IF(ISNUMBER(BD86:BD87),$T86:$T87,0))</f>
        <v>100</v>
      </c>
      <c r="BE85" s="104" t="n">
        <f aca="false" t="array" ref="BE85:BE85">SUM(IF(ISNUMBER(BE86:BE87),$T86:$T87*BE86:BE87,0))/SUM(IF(ISNUMBER(BE86:BE87),$T86:$T87,0))</f>
        <v>100</v>
      </c>
      <c r="BF85" s="104" t="n">
        <f aca="false" t="array" ref="BF85:BF85">SUM(IF(ISNUMBER(BF86:BF87),$T86:$T87*BF86:BF87,0))/SUM(IF(ISNUMBER(BF86:BF87),$T86:$T87,0))</f>
        <v>67</v>
      </c>
      <c r="BG85" s="104" t="n">
        <f aca="false" t="array" ref="BG85:BG85">SUM(IF(ISNUMBER(BG86:BG87),$T86:$T87*BG86:BG87,0))/SUM(IF(ISNUMBER(BG86:BG87),$T86:$T87,0))</f>
        <v>75</v>
      </c>
      <c r="BH85" s="104" t="n">
        <f aca="false" t="array" ref="BH85:BH85">SUM(IF(ISNUMBER(BH86:BH87),$T86:$T87*BH86:BH87,0))/SUM(IF(ISNUMBER(BH86:BH87),$T86:$T87,0))</f>
        <v>100</v>
      </c>
      <c r="BI85" s="104" t="n">
        <f aca="false" t="array" ref="BI85:BI85">SUM(IF(ISNUMBER(BI86:BI87),$T86:$T87*BI86:BI87,0))/SUM(IF(ISNUMBER(BI86:BI87),$T86:$T87,0))</f>
        <v>0</v>
      </c>
      <c r="BJ85" s="104" t="n">
        <f aca="false" t="array" ref="BJ85:BJ85">SUM(IF(ISNUMBER(BJ86:BJ87),$T86:$T87*BJ86:BJ87,0))/SUM(IF(ISNUMBER(BJ86:BJ87),$T86:$T87,0))</f>
        <v>50</v>
      </c>
      <c r="BK85" s="104" t="n">
        <f aca="false" t="array" ref="BK85:BK85">SUM(IF(ISNUMBER(BK86:BK87),$T86:$T87*BK86:BK87,0))/SUM(IF(ISNUMBER(BK86:BK87),$T86:$T87,0))</f>
        <v>0</v>
      </c>
      <c r="BL85" s="104" t="n">
        <f aca="false" t="array" ref="BL85:BL85">SUM(IF(ISNUMBER(BL86:BL87),$T86:$T87*BL86:BL87,0))/SUM(IF(ISNUMBER(BL86:BL87),$T86:$T87,0))</f>
        <v>100</v>
      </c>
      <c r="BM85" s="104" t="n">
        <f aca="false" t="array" ref="BM85:BM85">SUM(IF(ISNUMBER(BM86:BM87),$T86:$T87*BM86:BM87,0))/SUM(IF(ISNUMBER(BM86:BM87),$T86:$T87,0))</f>
        <v>50</v>
      </c>
      <c r="BN85" s="104" t="n">
        <f aca="false" t="array" ref="BN85:BN85">SUM(IF(ISNUMBER(BN86:BN87),$T86:$T87*BN86:BN87,0))/SUM(IF(ISNUMBER(BN86:BN87),$T86:$T87,0))</f>
        <v>0</v>
      </c>
      <c r="BO85" s="104" t="n">
        <f aca="false" t="array" ref="BO85:BO85">SUM(IF(ISNUMBER(BO86:BO87),$T86:$T87*BO86:BO87,0))/SUM(IF(ISNUMBER(BO86:BO87),$T86:$T87,0))</f>
        <v>100</v>
      </c>
      <c r="BP85" s="104" t="n">
        <f aca="false" t="array" ref="BP85:BP85">SUM(IF(ISNUMBER(BP86:BP87),$T86:$T87*BP86:BP87,0))/SUM(IF(ISNUMBER(BP86:BP87),$T86:$T87,0))</f>
        <v>75</v>
      </c>
      <c r="BQ85" s="104" t="n">
        <f aca="false" t="array" ref="BQ85:BQ85">SUM(IF(ISNUMBER(BQ86:BQ87),$T86:$T87*BQ86:BQ87,0))/SUM(IF(ISNUMBER(BQ86:BQ87),$T86:$T87,0))</f>
        <v>0</v>
      </c>
      <c r="BR85" s="104" t="n">
        <f aca="false" t="array" ref="BR85:BR85">SUM(IF(ISNUMBER(BR86:BR87),$T86:$T87*BR86:BR87,0))/SUM(IF(ISNUMBER(BR86:BR87),$T86:$T87,0))</f>
        <v>0</v>
      </c>
      <c r="BS85" s="104" t="n">
        <f aca="false" t="array" ref="BS85:BS85">SUM(IF(ISNUMBER(BS86:BS87),$T86:$T87*BS86:BS87,0))/SUM(IF(ISNUMBER(BS86:BS87),$T86:$T87,0))</f>
        <v>100</v>
      </c>
      <c r="BT85" s="104" t="n">
        <f aca="false" t="array" ref="BT85:BT85">SUM(IF(ISNUMBER(BT86:BT87),$T86:$T87*BT86:BT87,0))/SUM(IF(ISNUMBER(BT86:BT87),$T86:$T87,0))</f>
        <v>50</v>
      </c>
      <c r="BU85" s="104" t="n">
        <f aca="false" t="array" ref="BU85:BU85">SUM(IF(ISNUMBER(BU86:BU87),$T86:$T87*BU86:BU87,0))/SUM(IF(ISNUMBER(BU86:BU87),$T86:$T87,0))</f>
        <v>100</v>
      </c>
      <c r="BV85" s="104" t="n">
        <f aca="false" t="array" ref="BV85:BV85">SUM(IF(ISNUMBER(BV86:BV87),$T86:$T87*BV86:BV87,0))/SUM(IF(ISNUMBER(BV86:BV87),$T86:$T87,0))</f>
        <v>100</v>
      </c>
      <c r="BW85" s="104" t="n">
        <f aca="false" t="array" ref="BW85:BW85">SUM(IF(ISNUMBER(BW86:BW87),$T86:$T87*BW86:BW87,0))/SUM(IF(ISNUMBER(BW86:BW87),$T86:$T87,0))</f>
        <v>50</v>
      </c>
      <c r="BX85" s="104" t="n">
        <f aca="false" t="array" ref="BX85:BX85">SUM(IF(ISNUMBER(BX86:BX87),$T86:$T87*BX86:BX87,0))/SUM(IF(ISNUMBER(BX86:BX87),$T86:$T87,0))</f>
        <v>0</v>
      </c>
      <c r="BY85" s="104" t="n">
        <f aca="false" t="array" ref="BY85:BY85">SUM(IF(ISNUMBER(BY86:BY87),$T86:$T87*BY86:BY87,0))/SUM(IF(ISNUMBER(BY86:BY87),$T86:$T87,0))</f>
        <v>100</v>
      </c>
      <c r="BZ85" s="104" t="n">
        <f aca="false" t="array" ref="BZ85:BZ85">SUM(IF(ISNUMBER(BZ86:BZ87),$T86:$T87*BZ86:BZ87,0))/SUM(IF(ISNUMBER(BZ86:BZ87),$T86:$T87,0))</f>
        <v>58.5</v>
      </c>
      <c r="CA85" s="104" t="n">
        <f aca="false" t="array" ref="CA85:CA85">SUM(IF(ISNUMBER(CA86:CA87),$T86:$T87*CA86:CA87,0))/SUM(IF(ISNUMBER(CA86:CA87),$T86:$T87,0))</f>
        <v>50</v>
      </c>
      <c r="CB85" s="104" t="n">
        <f aca="false" t="array" ref="CB85:CB85">SUM(IF(ISNUMBER(CB86:CB87),$T86:$T87*CB86:CB87,0))/SUM(IF(ISNUMBER(CB86:CB87),$T86:$T87,0))</f>
        <v>100</v>
      </c>
      <c r="CC85" s="104" t="n">
        <f aca="false" t="array" ref="CC85:CC85">SUM(IF(ISNUMBER(CC86:CC87),$T86:$T87*CC86:CC87,0))/SUM(IF(ISNUMBER(CC86:CC87),$T86:$T87,0))</f>
        <v>100</v>
      </c>
      <c r="CD85" s="104" t="n">
        <f aca="false" t="array" ref="CD85:CD85">SUM(IF(ISNUMBER(CD86:CD87),$T86:$T87*CD86:CD87,0))/SUM(IF(ISNUMBER(CD86:CD87),$T86:$T87,0))</f>
        <v>50</v>
      </c>
      <c r="CE85" s="104" t="n">
        <f aca="false" t="array" ref="CE85:CE85">SUM(IF(ISNUMBER(CE86:CE87),$T86:$T87*CE86:CE87,0))/SUM(IF(ISNUMBER(CE86:CE87),$T86:$T87,0))</f>
        <v>75</v>
      </c>
      <c r="CF85" s="104" t="e">
        <f aca="false" t="array" ref="CF85:CF85">SUM(IF(ISNUMBER(CF86:CF87),$T86:$T87*CF86:CF87,0))/SUM(IF(ISNUMBER(CF86:CF87),$T86:$T87,0))</f>
        <v>#DIV/0!</v>
      </c>
      <c r="CG85" s="104" t="n">
        <f aca="false" t="array" ref="CG85:CG85">SUM(IF(ISNUMBER(CG86:CG87),$T86:$T87*CG86:CG87,0))/SUM(IF(ISNUMBER(CG86:CG87),$T86:$T87,0))</f>
        <v>0</v>
      </c>
      <c r="CH85" s="104" t="n">
        <f aca="false" t="array" ref="CH85:CH85">SUM(IF(ISNUMBER(CH86:CH87),$T86:$T87*CH86:CH87,0))/SUM(IF(ISNUMBER(CH86:CH87),$T86:$T87,0))</f>
        <v>50</v>
      </c>
      <c r="CI85" s="104" t="n">
        <f aca="false" t="array" ref="CI85:CI85">SUM(IF(ISNUMBER(CI86:CI87),$T86:$T87*CI86:CI87,0))/SUM(IF(ISNUMBER(CI86:CI87),$T86:$T87,0))</f>
        <v>100</v>
      </c>
      <c r="CJ85" s="104" t="n">
        <f aca="false" t="array" ref="CJ85:CJ85">SUM(IF(ISNUMBER(CJ86:CJ87),$T86:$T87*CJ86:CJ87,0))/SUM(IF(ISNUMBER(CJ86:CJ87),$T86:$T87,0))</f>
        <v>50</v>
      </c>
      <c r="CK85" s="104" t="n">
        <f aca="false" t="array" ref="CK85:CK85">SUM(IF(ISNUMBER(CK86:CK87),$T86:$T87*CK86:CK87,0))/SUM(IF(ISNUMBER(CK86:CK87),$T86:$T87,0))</f>
        <v>0</v>
      </c>
      <c r="CL85" s="104" t="n">
        <f aca="false" t="array" ref="CL85:CL85">SUM(IF(ISNUMBER(CL86:CL87),$T86:$T87*CL86:CL87,0))/SUM(IF(ISNUMBER(CL86:CL87),$T86:$T87,0))</f>
        <v>100</v>
      </c>
      <c r="CM85" s="104" t="n">
        <f aca="false" t="array" ref="CM85:CM85">SUM(IF(ISNUMBER(CM86:CM87),$T86:$T87*CM86:CM87,0))/SUM(IF(ISNUMBER(CM86:CM87),$T86:$T87,0))</f>
        <v>100</v>
      </c>
      <c r="CN85" s="104" t="n">
        <f aca="false" t="array" ref="CN85:CN85">SUM(IF(ISNUMBER(CN86:CN87),$T86:$T87*CN86:CN87,0))/SUM(IF(ISNUMBER(CN86:CN87),$T86:$T87,0))</f>
        <v>50</v>
      </c>
      <c r="CO85" s="104" t="n">
        <f aca="false" t="array" ref="CO85:CO85">SUM(IF(ISNUMBER(CO86:CO87),$T86:$T87*CO86:CO87,0))/SUM(IF(ISNUMBER(CO86:CO87),$T86:$T87,0))</f>
        <v>0</v>
      </c>
      <c r="CP85" s="104" t="n">
        <f aca="false" t="array" ref="CP85:CP85">SUM(IF(ISNUMBER(CP86:CP87),$T86:$T87*CP86:CP87,0))/SUM(IF(ISNUMBER(CP86:CP87),$T86:$T87,0))</f>
        <v>100</v>
      </c>
      <c r="CQ85" s="104" t="n">
        <f aca="false" t="array" ref="CQ85:CQ85">SUM(IF(ISNUMBER(CQ86:CQ87),$T86:$T87*CQ86:CQ87,0))/SUM(IF(ISNUMBER(CQ86:CQ87),$T86:$T87,0))</f>
        <v>0</v>
      </c>
      <c r="CR85" s="104" t="n">
        <f aca="false" t="array" ref="CR85:CR85">SUM(IF(ISNUMBER(CR86:CR87),$T86:$T87*CR86:CR87,0))/SUM(IF(ISNUMBER(CR86:CR87),$T86:$T87,0))</f>
        <v>25</v>
      </c>
      <c r="CS85" s="104" t="n">
        <f aca="false" t="array" ref="CS85:CS85">SUM(IF(ISNUMBER(CS86:CS87),$T86:$T87*CS86:CS87,0))/SUM(IF(ISNUMBER(CS86:CS87),$T86:$T87,0))</f>
        <v>75</v>
      </c>
      <c r="CT85" s="104" t="n">
        <f aca="false" t="array" ref="CT85:CT85">SUM(IF(ISNUMBER(CT86:CT87),$T86:$T87*CT86:CT87,0))/SUM(IF(ISNUMBER(CT86:CT87),$T86:$T87,0))</f>
        <v>100</v>
      </c>
      <c r="CU85" s="104" t="n">
        <f aca="false" t="array" ref="CU85:CU85">SUM(IF(ISNUMBER(CU86:CU87),$T86:$T87*CU86:CU87,0))/SUM(IF(ISNUMBER(CU86:CU87),$T86:$T87,0))</f>
        <v>0</v>
      </c>
      <c r="CV85" s="104" t="n">
        <f aca="false" t="array" ref="CV85:CV85">SUM(IF(ISNUMBER(CV86:CV87),$T86:$T87*CV86:CV87,0))/SUM(IF(ISNUMBER(CV86:CV87),$T86:$T87,0))</f>
        <v>0</v>
      </c>
      <c r="CW85" s="104" t="n">
        <f aca="false" t="array" ref="CW85:CW85">SUM(IF(ISNUMBER(CW86:CW87),$T86:$T87*CW86:CW87,0))/SUM(IF(ISNUMBER(CW86:CW87),$T86:$T87,0))</f>
        <v>100</v>
      </c>
    </row>
    <row r="86" s="103" customFormat="true" ht="15.5" hidden="false" customHeight="false" outlineLevel="0" collapsed="false">
      <c r="A86" s="107" t="n">
        <v>3211</v>
      </c>
      <c r="B86" s="107" t="n">
        <v>4</v>
      </c>
      <c r="C86" s="103" t="str">
        <f aca="true">IF(ISBLANK(OFFSET('outliers treatment'!$A$3,MATCH($A86,'outliers treatment'!$A$4:$A$154,0),MATCH(C$4,'outliers treatment'!$4:$4,0)-1)),"",OFFSET('outliers treatment'!$A$3,MATCH($A86,'outliers treatment'!$A$4:$A$154,0),MATCH(C$4,'outliers treatment'!$4:$4,0)-1))</f>
        <v/>
      </c>
      <c r="D86" s="103" t="str">
        <f aca="true">IF(ISBLANK(OFFSET('outliers treatment'!$A$3,MATCH($A86,'outliers treatment'!$A$4:$A$154,0),MATCH(D$4,'outliers treatment'!$4:$4,0)-1)),"",OFFSET('outliers treatment'!$A$3,MATCH($A86,'outliers treatment'!$A$4:$A$154,0),MATCH(D$4,'outliers treatment'!$4:$4,0)-1))</f>
        <v>Expert assessment data - E.4.1</v>
      </c>
      <c r="E86" s="103" t="str">
        <f aca="true">IF(ISBLANK(OFFSET('outliers treatment'!$A$3,MATCH($A86,'outliers treatment'!$A$4:$A$154,0),MATCH(E$4,'outliers treatment'!$4:$4,0)-1)),"",OFFSET('outliers treatment'!$A$3,MATCH($A86,'outliers treatment'!$A$4:$A$154,0),MATCH(E$4,'outliers treatment'!$4:$4,0)-1))</f>
        <v>Is “consumer education” promoted through any of the following measures or mechanisms in your country in 2020? - Funding for consumer organisations to educate consumers</v>
      </c>
      <c r="F86" s="103" t="str">
        <f aca="true">IF(ISBLANK(OFFSET('outliers treatment'!$A$3,MATCH($A86,'outliers treatment'!$A$4:$A$154,0),MATCH(F$4,'outliers treatment'!$4:$4,0)-1)),"",OFFSET('outliers treatment'!$A$3,MATCH($A86,'outliers treatment'!$A$4:$A$154,0),MATCH(F$4,'outliers treatment'!$4:$4,0)-1))</f>
        <v/>
      </c>
      <c r="G86" s="103" t="str">
        <f aca="true">IF(ISBLANK(OFFSET('outliers treatment'!$A$3,MATCH($A86,'outliers treatment'!$A$4:$A$154,0),MATCH(G$4,'outliers treatment'!$4:$4,0)-1)),"",OFFSET('outliers treatment'!$A$3,MATCH($A86,'outliers treatment'!$A$4:$A$154,0),MATCH(G$4,'outliers treatment'!$4:$4,0)-1))</f>
        <v/>
      </c>
      <c r="H86" s="103" t="str">
        <f aca="true">IF(ISBLANK(OFFSET('outliers treatment'!$A$3,MATCH($A86,'outliers treatment'!$A$4:$A$154,0),MATCH(H$4,'outliers treatment'!$4:$4,0)-1)),"",OFFSET('outliers treatment'!$A$3,MATCH($A86,'outliers treatment'!$A$4:$A$154,0),MATCH(H$4,'outliers treatment'!$4:$4,0)-1))</f>
        <v/>
      </c>
      <c r="I86" s="103" t="str">
        <f aca="true">IF(ISBLANK(OFFSET('outliers treatment'!$A$3,MATCH($A86,'outliers treatment'!$A$4:$A$154,0),MATCH(I$4,'outliers treatment'!$4:$4,0)-1)),"",OFFSET('outliers treatment'!$A$3,MATCH($A86,'outliers treatment'!$A$4:$A$154,0),MATCH(I$4,'outliers treatment'!$4:$4,0)-1))</f>
        <v/>
      </c>
      <c r="J86" s="104" t="n">
        <f aca="false" t="array" ref="J86:J86">MIN(IF(ISNUMBER(V86:CW86),V86:CW86))</f>
        <v>0</v>
      </c>
      <c r="K86" s="103" t="n">
        <f aca="false" t="array" ref="K86:K86">MAX(IF(ISNUMBER(V86:CW86),V86:CW86))</f>
        <v>100</v>
      </c>
      <c r="L86" s="103" t="n">
        <f aca="true">IF(ISBLANK(OFFSET('outliers treatment'!$A$3,MATCH($A86,'outliers treatment'!$A$4:$A$154,0),MATCH(L$4,'outliers treatment'!$4:$4,0)-1)),"",OFFSET('outliers treatment'!$A$3,MATCH($A86,'outliers treatment'!$A$4:$A$154,0),MATCH(L$4,'outliers treatment'!$4:$4,0)-1))</f>
        <v>1</v>
      </c>
      <c r="M86" s="103" t="n">
        <f aca="true">IF(ISBLANK(OFFSET('outliers treatment'!$A$3,MATCH($A86,'outliers treatment'!$A$4:$A$154,0),MATCH(M$4,'outliers treatment'!$4:$4,0)-1)),"",OFFSET('outliers treatment'!$A$3,MATCH($A86,'outliers treatment'!$A$4:$A$154,0),MATCH(M$4,'outliers treatment'!$4:$4,0)-1))</f>
        <v>2</v>
      </c>
      <c r="N86" s="103" t="n">
        <f aca="true">IF(ISBLANK(OFFSET('outliers treatment'!$A$3,MATCH($A86,'outliers treatment'!$A$4:$A$154,0),MATCH(N$4,'outliers treatment'!$4:$4,0)-1)),"",OFFSET('outliers treatment'!$A$3,MATCH($A86,'outliers treatment'!$A$4:$A$154,0),MATCH(N$4,'outliers treatment'!$4:$4,0)-1))</f>
        <v>1</v>
      </c>
      <c r="O86" s="103" t="n">
        <f aca="true">IF(ISBLANK(OFFSET('outliers treatment'!$A$3,MATCH($A86,'outliers treatment'!$A$4:$A$154,0),MATCH(O$4,'outliers treatment'!$4:$4,0)-1)),"",OFFSET('outliers treatment'!$A$3,MATCH($A86,'outliers treatment'!$A$4:$A$154,0),MATCH(O$4,'outliers treatment'!$4:$4,0)-1))</f>
        <v>1</v>
      </c>
      <c r="P86" s="103" t="n">
        <f aca="true">IF(ISBLANK(OFFSET('outliers treatment'!$A$3,MATCH($A86,'outliers treatment'!$A$4:$A$154,0),MATCH(P$4,'outliers treatment'!$4:$4,0)-1)),"",OFFSET('outliers treatment'!$A$3,MATCH($A86,'outliers treatment'!$A$4:$A$154,0),MATCH(P$4,'outliers treatment'!$4:$4,0)-1))</f>
        <v>2</v>
      </c>
      <c r="Q86" s="103" t="n">
        <f aca="false">IFERROR(P86-O86,"")</f>
        <v>1</v>
      </c>
      <c r="R86" s="105" t="n">
        <f aca="false" t="array" ref="R86:R86">IFERROR(SKEW(IF(ISNUMBER(V86:CW86),V86:CW86,"")),"")</f>
        <v>0.00101649361171859</v>
      </c>
      <c r="S86" s="103" t="n">
        <v>0</v>
      </c>
      <c r="T86" s="103" t="n">
        <v>0.5</v>
      </c>
      <c r="U86" s="106" t="n">
        <f aca="false" t="array" ref="U86:U86">IF(B86&lt;4,"",1-IFERROR(SUM(ISNUMBER(V86:CW86)*(1-$V$3:$CW$3))/COUNTIF($V$3:$CW$3,0),0))</f>
        <v>0.0375</v>
      </c>
      <c r="V86" s="104" t="n">
        <f aca="true">IF($L86="","",IF(ISNUMBER(OFFSET('Data transformed'!$A$4,MATCH($A86,'Data transformed'!$A$5:$A$185,0),MATCH(V$4,'Data transformed'!$4:$4,0)-1)), (MIN(MAX(OFFSET('Data transformed'!$A$4,MATCH($A86,'Data transformed'!$A$5:$A$185,0),MATCH(V$4,'Data transformed'!$4:$4,0)-1),$O86),$P86)-$O86)/$Q86*100,"NA"))</f>
        <v>50</v>
      </c>
      <c r="W86" s="104" t="n">
        <f aca="true">IF($L86="","",IF(ISNUMBER(OFFSET('Data transformed'!$A$4,MATCH($A86,'Data transformed'!$A$5:$A$185,0),MATCH(W$4,'Data transformed'!$4:$4,0)-1)), (MIN(MAX(OFFSET('Data transformed'!$A$4,MATCH($A86,'Data transformed'!$A$5:$A$185,0),MATCH(W$4,'Data transformed'!$4:$4,0)-1),$O86),$P86)-$O86)/$Q86*100,"NA"))</f>
        <v>67</v>
      </c>
      <c r="X86" s="104" t="n">
        <f aca="true">IF($L86="","",IF(ISNUMBER(OFFSET('Data transformed'!$A$4,MATCH($A86,'Data transformed'!$A$5:$A$185,0),MATCH(X$4,'Data transformed'!$4:$4,0)-1)), (MIN(MAX(OFFSET('Data transformed'!$A$4,MATCH($A86,'Data transformed'!$A$5:$A$185,0),MATCH(X$4,'Data transformed'!$4:$4,0)-1),$O86),$P86)-$O86)/$Q86*100,"NA"))</f>
        <v>100</v>
      </c>
      <c r="Y86" s="104" t="n">
        <f aca="true">IF($L86="","",IF(ISNUMBER(OFFSET('Data transformed'!$A$4,MATCH($A86,'Data transformed'!$A$5:$A$185,0),MATCH(Y$4,'Data transformed'!$4:$4,0)-1)), (MIN(MAX(OFFSET('Data transformed'!$A$4,MATCH($A86,'Data transformed'!$A$5:$A$185,0),MATCH(Y$4,'Data transformed'!$4:$4,0)-1),$O86),$P86)-$O86)/$Q86*100,"NA"))</f>
        <v>0</v>
      </c>
      <c r="Z86" s="104" t="n">
        <f aca="true">IF($L86="","",IF(ISNUMBER(OFFSET('Data transformed'!$A$4,MATCH($A86,'Data transformed'!$A$5:$A$185,0),MATCH(Z$4,'Data transformed'!$4:$4,0)-1)), (MIN(MAX(OFFSET('Data transformed'!$A$4,MATCH($A86,'Data transformed'!$A$5:$A$185,0),MATCH(Z$4,'Data transformed'!$4:$4,0)-1),$O86),$P86)-$O86)/$Q86*100,"NA"))</f>
        <v>100</v>
      </c>
      <c r="AA86" s="104" t="n">
        <f aca="true">IF($L86="","",IF(ISNUMBER(OFFSET('Data transformed'!$A$4,MATCH($A86,'Data transformed'!$A$5:$A$185,0),MATCH(AA$4,'Data transformed'!$4:$4,0)-1)), (MIN(MAX(OFFSET('Data transformed'!$A$4,MATCH($A86,'Data transformed'!$A$5:$A$185,0),MATCH(AA$4,'Data transformed'!$4:$4,0)-1),$O86),$P86)-$O86)/$Q86*100,"NA"))</f>
        <v>0</v>
      </c>
      <c r="AB86" s="104" t="n">
        <f aca="true">IF($L86="","",IF(ISNUMBER(OFFSET('Data transformed'!$A$4,MATCH($A86,'Data transformed'!$A$5:$A$185,0),MATCH(AB$4,'Data transformed'!$4:$4,0)-1)), (MIN(MAX(OFFSET('Data transformed'!$A$4,MATCH($A86,'Data transformed'!$A$5:$A$185,0),MATCH(AB$4,'Data transformed'!$4:$4,0)-1),$O86),$P86)-$O86)/$Q86*100,"NA"))</f>
        <v>0</v>
      </c>
      <c r="AC86" s="104" t="n">
        <f aca="true">IF($L86="","",IF(ISNUMBER(OFFSET('Data transformed'!$A$4,MATCH($A86,'Data transformed'!$A$5:$A$185,0),MATCH(AC$4,'Data transformed'!$4:$4,0)-1)), (MIN(MAX(OFFSET('Data transformed'!$A$4,MATCH($A86,'Data transformed'!$A$5:$A$185,0),MATCH(AC$4,'Data transformed'!$4:$4,0)-1),$O86),$P86)-$O86)/$Q86*100,"NA"))</f>
        <v>100</v>
      </c>
      <c r="AD86" s="104" t="n">
        <f aca="true">IF($L86="","",IF(ISNUMBER(OFFSET('Data transformed'!$A$4,MATCH($A86,'Data transformed'!$A$5:$A$185,0),MATCH(AD$4,'Data transformed'!$4:$4,0)-1)), (MIN(MAX(OFFSET('Data transformed'!$A$4,MATCH($A86,'Data transformed'!$A$5:$A$185,0),MATCH(AD$4,'Data transformed'!$4:$4,0)-1),$O86),$P86)-$O86)/$Q86*100,"NA"))</f>
        <v>100</v>
      </c>
      <c r="AE86" s="104" t="n">
        <f aca="true">IF($L86="","",IF(ISNUMBER(OFFSET('Data transformed'!$A$4,MATCH($A86,'Data transformed'!$A$5:$A$185,0),MATCH(AE$4,'Data transformed'!$4:$4,0)-1)), (MIN(MAX(OFFSET('Data transformed'!$A$4,MATCH($A86,'Data transformed'!$A$5:$A$185,0),MATCH(AE$4,'Data transformed'!$4:$4,0)-1),$O86),$P86)-$O86)/$Q86*100,"NA"))</f>
        <v>100</v>
      </c>
      <c r="AF86" s="104" t="n">
        <f aca="true">IF($L86="","",IF(ISNUMBER(OFFSET('Data transformed'!$A$4,MATCH($A86,'Data transformed'!$A$5:$A$185,0),MATCH(AF$4,'Data transformed'!$4:$4,0)-1)), (MIN(MAX(OFFSET('Data transformed'!$A$4,MATCH($A86,'Data transformed'!$A$5:$A$185,0),MATCH(AF$4,'Data transformed'!$4:$4,0)-1),$O86),$P86)-$O86)/$Q86*100,"NA"))</f>
        <v>100</v>
      </c>
      <c r="AG86" s="104" t="n">
        <f aca="true">IF($L86="","",IF(ISNUMBER(OFFSET('Data transformed'!$A$4,MATCH($A86,'Data transformed'!$A$5:$A$185,0),MATCH(AG$4,'Data transformed'!$4:$4,0)-1)), (MIN(MAX(OFFSET('Data transformed'!$A$4,MATCH($A86,'Data transformed'!$A$5:$A$185,0),MATCH(AG$4,'Data transformed'!$4:$4,0)-1),$O86),$P86)-$O86)/$Q86*100,"NA"))</f>
        <v>0</v>
      </c>
      <c r="AH86" s="104" t="n">
        <f aca="true">IF($L86="","",IF(ISNUMBER(OFFSET('Data transformed'!$A$4,MATCH($A86,'Data transformed'!$A$5:$A$185,0),MATCH(AH$4,'Data transformed'!$4:$4,0)-1)), (MIN(MAX(OFFSET('Data transformed'!$A$4,MATCH($A86,'Data transformed'!$A$5:$A$185,0),MATCH(AH$4,'Data transformed'!$4:$4,0)-1),$O86),$P86)-$O86)/$Q86*100,"NA"))</f>
        <v>0</v>
      </c>
      <c r="AI86" s="104" t="n">
        <f aca="true">IF($L86="","",IF(ISNUMBER(OFFSET('Data transformed'!$A$4,MATCH($A86,'Data transformed'!$A$5:$A$185,0),MATCH(AI$4,'Data transformed'!$4:$4,0)-1)), (MIN(MAX(OFFSET('Data transformed'!$A$4,MATCH($A86,'Data transformed'!$A$5:$A$185,0),MATCH(AI$4,'Data transformed'!$4:$4,0)-1),$O86),$P86)-$O86)/$Q86*100,"NA"))</f>
        <v>100</v>
      </c>
      <c r="AJ86" s="104" t="n">
        <f aca="true">IF($L86="","",IF(ISNUMBER(OFFSET('Data transformed'!$A$4,MATCH($A86,'Data transformed'!$A$5:$A$185,0),MATCH(AJ$4,'Data transformed'!$4:$4,0)-1)), (MIN(MAX(OFFSET('Data transformed'!$A$4,MATCH($A86,'Data transformed'!$A$5:$A$185,0),MATCH(AJ$4,'Data transformed'!$4:$4,0)-1),$O86),$P86)-$O86)/$Q86*100,"NA"))</f>
        <v>0</v>
      </c>
      <c r="AK86" s="104" t="n">
        <f aca="true">IF($L86="","",IF(ISNUMBER(OFFSET('Data transformed'!$A$4,MATCH($A86,'Data transformed'!$A$5:$A$185,0),MATCH(AK$4,'Data transformed'!$4:$4,0)-1)), (MIN(MAX(OFFSET('Data transformed'!$A$4,MATCH($A86,'Data transformed'!$A$5:$A$185,0),MATCH(AK$4,'Data transformed'!$4:$4,0)-1),$O86),$P86)-$O86)/$Q86*100,"NA"))</f>
        <v>0</v>
      </c>
      <c r="AL86" s="104" t="n">
        <f aca="true">IF($L86="","",IF(ISNUMBER(OFFSET('Data transformed'!$A$4,MATCH($A86,'Data transformed'!$A$5:$A$185,0),MATCH(AL$4,'Data transformed'!$4:$4,0)-1)), (MIN(MAX(OFFSET('Data transformed'!$A$4,MATCH($A86,'Data transformed'!$A$5:$A$185,0),MATCH(AL$4,'Data transformed'!$4:$4,0)-1),$O86),$P86)-$O86)/$Q86*100,"NA"))</f>
        <v>100</v>
      </c>
      <c r="AM86" s="104" t="n">
        <f aca="true">IF($L86="","",IF(ISNUMBER(OFFSET('Data transformed'!$A$4,MATCH($A86,'Data transformed'!$A$5:$A$185,0),MATCH(AM$4,'Data transformed'!$4:$4,0)-1)), (MIN(MAX(OFFSET('Data transformed'!$A$4,MATCH($A86,'Data transformed'!$A$5:$A$185,0),MATCH(AM$4,'Data transformed'!$4:$4,0)-1),$O86),$P86)-$O86)/$Q86*100,"NA"))</f>
        <v>0</v>
      </c>
      <c r="AN86" s="104" t="n">
        <f aca="true">IF($L86="","",IF(ISNUMBER(OFFSET('Data transformed'!$A$4,MATCH($A86,'Data transformed'!$A$5:$A$185,0),MATCH(AN$4,'Data transformed'!$4:$4,0)-1)), (MIN(MAX(OFFSET('Data transformed'!$A$4,MATCH($A86,'Data transformed'!$A$5:$A$185,0),MATCH(AN$4,'Data transformed'!$4:$4,0)-1),$O86),$P86)-$O86)/$Q86*100,"NA"))</f>
        <v>100</v>
      </c>
      <c r="AO86" s="104" t="n">
        <f aca="true">IF($L86="","",IF(ISNUMBER(OFFSET('Data transformed'!$A$4,MATCH($A86,'Data transformed'!$A$5:$A$185,0),MATCH(AO$4,'Data transformed'!$4:$4,0)-1)), (MIN(MAX(OFFSET('Data transformed'!$A$4,MATCH($A86,'Data transformed'!$A$5:$A$185,0),MATCH(AO$4,'Data transformed'!$4:$4,0)-1),$O86),$P86)-$O86)/$Q86*100,"NA"))</f>
        <v>100</v>
      </c>
      <c r="AP86" s="104" t="n">
        <f aca="true">IF($L86="","",IF(ISNUMBER(OFFSET('Data transformed'!$A$4,MATCH($A86,'Data transformed'!$A$5:$A$185,0),MATCH(AP$4,'Data transformed'!$4:$4,0)-1)), (MIN(MAX(OFFSET('Data transformed'!$A$4,MATCH($A86,'Data transformed'!$A$5:$A$185,0),MATCH(AP$4,'Data transformed'!$4:$4,0)-1),$O86),$P86)-$O86)/$Q86*100,"NA"))</f>
        <v>0</v>
      </c>
      <c r="AQ86" s="104" t="n">
        <f aca="true">IF($L86="","",IF(ISNUMBER(OFFSET('Data transformed'!$A$4,MATCH($A86,'Data transformed'!$A$5:$A$185,0),MATCH(AQ$4,'Data transformed'!$4:$4,0)-1)), (MIN(MAX(OFFSET('Data transformed'!$A$4,MATCH($A86,'Data transformed'!$A$5:$A$185,0),MATCH(AQ$4,'Data transformed'!$4:$4,0)-1),$O86),$P86)-$O86)/$Q86*100,"NA"))</f>
        <v>67</v>
      </c>
      <c r="AR86" s="104" t="n">
        <f aca="true">IF($L86="","",IF(ISNUMBER(OFFSET('Data transformed'!$A$4,MATCH($A86,'Data transformed'!$A$5:$A$185,0),MATCH(AR$4,'Data transformed'!$4:$4,0)-1)), (MIN(MAX(OFFSET('Data transformed'!$A$4,MATCH($A86,'Data transformed'!$A$5:$A$185,0),MATCH(AR$4,'Data transformed'!$4:$4,0)-1),$O86),$P86)-$O86)/$Q86*100,"NA"))</f>
        <v>100</v>
      </c>
      <c r="AS86" s="104" t="n">
        <f aca="true">IF($L86="","",IF(ISNUMBER(OFFSET('Data transformed'!$A$4,MATCH($A86,'Data transformed'!$A$5:$A$185,0),MATCH(AS$4,'Data transformed'!$4:$4,0)-1)), (MIN(MAX(OFFSET('Data transformed'!$A$4,MATCH($A86,'Data transformed'!$A$5:$A$185,0),MATCH(AS$4,'Data transformed'!$4:$4,0)-1),$O86),$P86)-$O86)/$Q86*100,"NA"))</f>
        <v>100</v>
      </c>
      <c r="AT86" s="104" t="n">
        <f aca="true">IF($L86="","",IF(ISNUMBER(OFFSET('Data transformed'!$A$4,MATCH($A86,'Data transformed'!$A$5:$A$185,0),MATCH(AT$4,'Data transformed'!$4:$4,0)-1)), (MIN(MAX(OFFSET('Data transformed'!$A$4,MATCH($A86,'Data transformed'!$A$5:$A$185,0),MATCH(AT$4,'Data transformed'!$4:$4,0)-1),$O86),$P86)-$O86)/$Q86*100,"NA"))</f>
        <v>100</v>
      </c>
      <c r="AU86" s="104" t="str">
        <f aca="true">IF($L86="","",IF(ISNUMBER(OFFSET('Data transformed'!$A$4,MATCH($A86,'Data transformed'!$A$5:$A$185,0),MATCH(AU$4,'Data transformed'!$4:$4,0)-1)), (MIN(MAX(OFFSET('Data transformed'!$A$4,MATCH($A86,'Data transformed'!$A$5:$A$185,0),MATCH(AU$4,'Data transformed'!$4:$4,0)-1),$O86),$P86)-$O86)/$Q86*100,"NA"))</f>
        <v>NA</v>
      </c>
      <c r="AV86" s="104" t="n">
        <f aca="true">IF($L86="","",IF(ISNUMBER(OFFSET('Data transformed'!$A$4,MATCH($A86,'Data transformed'!$A$5:$A$185,0),MATCH(AV$4,'Data transformed'!$4:$4,0)-1)), (MIN(MAX(OFFSET('Data transformed'!$A$4,MATCH($A86,'Data transformed'!$A$5:$A$185,0),MATCH(AV$4,'Data transformed'!$4:$4,0)-1),$O86),$P86)-$O86)/$Q86*100,"NA"))</f>
        <v>100</v>
      </c>
      <c r="AW86" s="104" t="n">
        <f aca="true">IF($L86="","",IF(ISNUMBER(OFFSET('Data transformed'!$A$4,MATCH($A86,'Data transformed'!$A$5:$A$185,0),MATCH(AW$4,'Data transformed'!$4:$4,0)-1)), (MIN(MAX(OFFSET('Data transformed'!$A$4,MATCH($A86,'Data transformed'!$A$5:$A$185,0),MATCH(AW$4,'Data transformed'!$4:$4,0)-1),$O86),$P86)-$O86)/$Q86*100,"NA"))</f>
        <v>0</v>
      </c>
      <c r="AX86" s="104" t="n">
        <f aca="true">IF($L86="","",IF(ISNUMBER(OFFSET('Data transformed'!$A$4,MATCH($A86,'Data transformed'!$A$5:$A$185,0),MATCH(AX$4,'Data transformed'!$4:$4,0)-1)), (MIN(MAX(OFFSET('Data transformed'!$A$4,MATCH($A86,'Data transformed'!$A$5:$A$185,0),MATCH(AX$4,'Data transformed'!$4:$4,0)-1),$O86),$P86)-$O86)/$Q86*100,"NA"))</f>
        <v>0</v>
      </c>
      <c r="AY86" s="104" t="n">
        <f aca="true">IF($L86="","",IF(ISNUMBER(OFFSET('Data transformed'!$A$4,MATCH($A86,'Data transformed'!$A$5:$A$185,0),MATCH(AY$4,'Data transformed'!$4:$4,0)-1)), (MIN(MAX(OFFSET('Data transformed'!$A$4,MATCH($A86,'Data transformed'!$A$5:$A$185,0),MATCH(AY$4,'Data transformed'!$4:$4,0)-1),$O86),$P86)-$O86)/$Q86*100,"NA"))</f>
        <v>0</v>
      </c>
      <c r="AZ86" s="104" t="n">
        <f aca="true">IF($L86="","",IF(ISNUMBER(OFFSET('Data transformed'!$A$4,MATCH($A86,'Data transformed'!$A$5:$A$185,0),MATCH(AZ$4,'Data transformed'!$4:$4,0)-1)), (MIN(MAX(OFFSET('Data transformed'!$A$4,MATCH($A86,'Data transformed'!$A$5:$A$185,0),MATCH(AZ$4,'Data transformed'!$4:$4,0)-1),$O86),$P86)-$O86)/$Q86*100,"NA"))</f>
        <v>0</v>
      </c>
      <c r="BA86" s="104" t="n">
        <f aca="true">IF($L86="","",IF(ISNUMBER(OFFSET('Data transformed'!$A$4,MATCH($A86,'Data transformed'!$A$5:$A$185,0),MATCH(BA$4,'Data transformed'!$4:$4,0)-1)), (MIN(MAX(OFFSET('Data transformed'!$A$4,MATCH($A86,'Data transformed'!$A$5:$A$185,0),MATCH(BA$4,'Data transformed'!$4:$4,0)-1),$O86),$P86)-$O86)/$Q86*100,"NA"))</f>
        <v>50</v>
      </c>
      <c r="BB86" s="104" t="n">
        <f aca="true">IF($L86="","",IF(ISNUMBER(OFFSET('Data transformed'!$A$4,MATCH($A86,'Data transformed'!$A$5:$A$185,0),MATCH(BB$4,'Data transformed'!$4:$4,0)-1)), (MIN(MAX(OFFSET('Data transformed'!$A$4,MATCH($A86,'Data transformed'!$A$5:$A$185,0),MATCH(BB$4,'Data transformed'!$4:$4,0)-1),$O86),$P86)-$O86)/$Q86*100,"NA"))</f>
        <v>82</v>
      </c>
      <c r="BC86" s="104" t="n">
        <f aca="true">IF($L86="","",IF(ISNUMBER(OFFSET('Data transformed'!$A$4,MATCH($A86,'Data transformed'!$A$5:$A$185,0),MATCH(BC$4,'Data transformed'!$4:$4,0)-1)), (MIN(MAX(OFFSET('Data transformed'!$A$4,MATCH($A86,'Data transformed'!$A$5:$A$185,0),MATCH(BC$4,'Data transformed'!$4:$4,0)-1),$O86),$P86)-$O86)/$Q86*100,"NA"))</f>
        <v>0</v>
      </c>
      <c r="BD86" s="104" t="n">
        <f aca="true">IF($L86="","",IF(ISNUMBER(OFFSET('Data transformed'!$A$4,MATCH($A86,'Data transformed'!$A$5:$A$185,0),MATCH(BD$4,'Data transformed'!$4:$4,0)-1)), (MIN(MAX(OFFSET('Data transformed'!$A$4,MATCH($A86,'Data transformed'!$A$5:$A$185,0),MATCH(BD$4,'Data transformed'!$4:$4,0)-1),$O86),$P86)-$O86)/$Q86*100,"NA"))</f>
        <v>100</v>
      </c>
      <c r="BE86" s="104" t="n">
        <f aca="true">IF($L86="","",IF(ISNUMBER(OFFSET('Data transformed'!$A$4,MATCH($A86,'Data transformed'!$A$5:$A$185,0),MATCH(BE$4,'Data transformed'!$4:$4,0)-1)), (MIN(MAX(OFFSET('Data transformed'!$A$4,MATCH($A86,'Data transformed'!$A$5:$A$185,0),MATCH(BE$4,'Data transformed'!$4:$4,0)-1),$O86),$P86)-$O86)/$Q86*100,"NA"))</f>
        <v>100</v>
      </c>
      <c r="BF86" s="104" t="n">
        <f aca="true">IF($L86="","",IF(ISNUMBER(OFFSET('Data transformed'!$A$4,MATCH($A86,'Data transformed'!$A$5:$A$185,0),MATCH(BF$4,'Data transformed'!$4:$4,0)-1)), (MIN(MAX(OFFSET('Data transformed'!$A$4,MATCH($A86,'Data transformed'!$A$5:$A$185,0),MATCH(BF$4,'Data transformed'!$4:$4,0)-1),$O86),$P86)-$O86)/$Q86*100,"NA"))</f>
        <v>67</v>
      </c>
      <c r="BG86" s="104" t="n">
        <f aca="true">IF($L86="","",IF(ISNUMBER(OFFSET('Data transformed'!$A$4,MATCH($A86,'Data transformed'!$A$5:$A$185,0),MATCH(BG$4,'Data transformed'!$4:$4,0)-1)), (MIN(MAX(OFFSET('Data transformed'!$A$4,MATCH($A86,'Data transformed'!$A$5:$A$185,0),MATCH(BG$4,'Data transformed'!$4:$4,0)-1),$O86),$P86)-$O86)/$Q86*100,"NA"))</f>
        <v>50</v>
      </c>
      <c r="BH86" s="104" t="n">
        <f aca="true">IF($L86="","",IF(ISNUMBER(OFFSET('Data transformed'!$A$4,MATCH($A86,'Data transformed'!$A$5:$A$185,0),MATCH(BH$4,'Data transformed'!$4:$4,0)-1)), (MIN(MAX(OFFSET('Data transformed'!$A$4,MATCH($A86,'Data transformed'!$A$5:$A$185,0),MATCH(BH$4,'Data transformed'!$4:$4,0)-1),$O86),$P86)-$O86)/$Q86*100,"NA"))</f>
        <v>100</v>
      </c>
      <c r="BI86" s="104" t="n">
        <f aca="true">IF($L86="","",IF(ISNUMBER(OFFSET('Data transformed'!$A$4,MATCH($A86,'Data transformed'!$A$5:$A$185,0),MATCH(BI$4,'Data transformed'!$4:$4,0)-1)), (MIN(MAX(OFFSET('Data transformed'!$A$4,MATCH($A86,'Data transformed'!$A$5:$A$185,0),MATCH(BI$4,'Data transformed'!$4:$4,0)-1),$O86),$P86)-$O86)/$Q86*100,"NA"))</f>
        <v>0</v>
      </c>
      <c r="BJ86" s="104" t="n">
        <f aca="true">IF($L86="","",IF(ISNUMBER(OFFSET('Data transformed'!$A$4,MATCH($A86,'Data transformed'!$A$5:$A$185,0),MATCH(BJ$4,'Data transformed'!$4:$4,0)-1)), (MIN(MAX(OFFSET('Data transformed'!$A$4,MATCH($A86,'Data transformed'!$A$5:$A$185,0),MATCH(BJ$4,'Data transformed'!$4:$4,0)-1),$O86),$P86)-$O86)/$Q86*100,"NA"))</f>
        <v>33</v>
      </c>
      <c r="BK86" s="104" t="n">
        <f aca="true">IF($L86="","",IF(ISNUMBER(OFFSET('Data transformed'!$A$4,MATCH($A86,'Data transformed'!$A$5:$A$185,0),MATCH(BK$4,'Data transformed'!$4:$4,0)-1)), (MIN(MAX(OFFSET('Data transformed'!$A$4,MATCH($A86,'Data transformed'!$A$5:$A$185,0),MATCH(BK$4,'Data transformed'!$4:$4,0)-1),$O86),$P86)-$O86)/$Q86*100,"NA"))</f>
        <v>0</v>
      </c>
      <c r="BL86" s="104" t="str">
        <f aca="true">IF($L86="","",IF(ISNUMBER(OFFSET('Data transformed'!$A$4,MATCH($A86,'Data transformed'!$A$5:$A$185,0),MATCH(BL$4,'Data transformed'!$4:$4,0)-1)), (MIN(MAX(OFFSET('Data transformed'!$A$4,MATCH($A86,'Data transformed'!$A$5:$A$185,0),MATCH(BL$4,'Data transformed'!$4:$4,0)-1),$O86),$P86)-$O86)/$Q86*100,"NA"))</f>
        <v>NA</v>
      </c>
      <c r="BM86" s="104" t="n">
        <f aca="true">IF($L86="","",IF(ISNUMBER(OFFSET('Data transformed'!$A$4,MATCH($A86,'Data transformed'!$A$5:$A$185,0),MATCH(BM$4,'Data transformed'!$4:$4,0)-1)), (MIN(MAX(OFFSET('Data transformed'!$A$4,MATCH($A86,'Data transformed'!$A$5:$A$185,0),MATCH(BM$4,'Data transformed'!$4:$4,0)-1),$O86),$P86)-$O86)/$Q86*100,"NA"))</f>
        <v>0</v>
      </c>
      <c r="BN86" s="104" t="n">
        <f aca="true">IF($L86="","",IF(ISNUMBER(OFFSET('Data transformed'!$A$4,MATCH($A86,'Data transformed'!$A$5:$A$185,0),MATCH(BN$4,'Data transformed'!$4:$4,0)-1)), (MIN(MAX(OFFSET('Data transformed'!$A$4,MATCH($A86,'Data transformed'!$A$5:$A$185,0),MATCH(BN$4,'Data transformed'!$4:$4,0)-1),$O86),$P86)-$O86)/$Q86*100,"NA"))</f>
        <v>0</v>
      </c>
      <c r="BO86" s="104" t="n">
        <f aca="true">IF($L86="","",IF(ISNUMBER(OFFSET('Data transformed'!$A$4,MATCH($A86,'Data transformed'!$A$5:$A$185,0),MATCH(BO$4,'Data transformed'!$4:$4,0)-1)), (MIN(MAX(OFFSET('Data transformed'!$A$4,MATCH($A86,'Data transformed'!$A$5:$A$185,0),MATCH(BO$4,'Data transformed'!$4:$4,0)-1),$O86),$P86)-$O86)/$Q86*100,"NA"))</f>
        <v>100</v>
      </c>
      <c r="BP86" s="104" t="n">
        <f aca="true">IF($L86="","",IF(ISNUMBER(OFFSET('Data transformed'!$A$4,MATCH($A86,'Data transformed'!$A$5:$A$185,0),MATCH(BP$4,'Data transformed'!$4:$4,0)-1)), (MIN(MAX(OFFSET('Data transformed'!$A$4,MATCH($A86,'Data transformed'!$A$5:$A$185,0),MATCH(BP$4,'Data transformed'!$4:$4,0)-1),$O86),$P86)-$O86)/$Q86*100,"NA"))</f>
        <v>50</v>
      </c>
      <c r="BQ86" s="104" t="n">
        <f aca="true">IF($L86="","",IF(ISNUMBER(OFFSET('Data transformed'!$A$4,MATCH($A86,'Data transformed'!$A$5:$A$185,0),MATCH(BQ$4,'Data transformed'!$4:$4,0)-1)), (MIN(MAX(OFFSET('Data transformed'!$A$4,MATCH($A86,'Data transformed'!$A$5:$A$185,0),MATCH(BQ$4,'Data transformed'!$4:$4,0)-1),$O86),$P86)-$O86)/$Q86*100,"NA"))</f>
        <v>0</v>
      </c>
      <c r="BR86" s="104" t="n">
        <f aca="true">IF($L86="","",IF(ISNUMBER(OFFSET('Data transformed'!$A$4,MATCH($A86,'Data transformed'!$A$5:$A$185,0),MATCH(BR$4,'Data transformed'!$4:$4,0)-1)), (MIN(MAX(OFFSET('Data transformed'!$A$4,MATCH($A86,'Data transformed'!$A$5:$A$185,0),MATCH(BR$4,'Data transformed'!$4:$4,0)-1),$O86),$P86)-$O86)/$Q86*100,"NA"))</f>
        <v>0</v>
      </c>
      <c r="BS86" s="104" t="n">
        <f aca="true">IF($L86="","",IF(ISNUMBER(OFFSET('Data transformed'!$A$4,MATCH($A86,'Data transformed'!$A$5:$A$185,0),MATCH(BS$4,'Data transformed'!$4:$4,0)-1)), (MIN(MAX(OFFSET('Data transformed'!$A$4,MATCH($A86,'Data transformed'!$A$5:$A$185,0),MATCH(BS$4,'Data transformed'!$4:$4,0)-1),$O86),$P86)-$O86)/$Q86*100,"NA"))</f>
        <v>100</v>
      </c>
      <c r="BT86" s="104" t="n">
        <f aca="true">IF($L86="","",IF(ISNUMBER(OFFSET('Data transformed'!$A$4,MATCH($A86,'Data transformed'!$A$5:$A$185,0),MATCH(BT$4,'Data transformed'!$4:$4,0)-1)), (MIN(MAX(OFFSET('Data transformed'!$A$4,MATCH($A86,'Data transformed'!$A$5:$A$185,0),MATCH(BT$4,'Data transformed'!$4:$4,0)-1),$O86),$P86)-$O86)/$Q86*100,"NA"))</f>
        <v>0</v>
      </c>
      <c r="BU86" s="104" t="n">
        <f aca="true">IF($L86="","",IF(ISNUMBER(OFFSET('Data transformed'!$A$4,MATCH($A86,'Data transformed'!$A$5:$A$185,0),MATCH(BU$4,'Data transformed'!$4:$4,0)-1)), (MIN(MAX(OFFSET('Data transformed'!$A$4,MATCH($A86,'Data transformed'!$A$5:$A$185,0),MATCH(BU$4,'Data transformed'!$4:$4,0)-1),$O86),$P86)-$O86)/$Q86*100,"NA"))</f>
        <v>100</v>
      </c>
      <c r="BV86" s="104" t="n">
        <f aca="true">IF($L86="","",IF(ISNUMBER(OFFSET('Data transformed'!$A$4,MATCH($A86,'Data transformed'!$A$5:$A$185,0),MATCH(BV$4,'Data transformed'!$4:$4,0)-1)), (MIN(MAX(OFFSET('Data transformed'!$A$4,MATCH($A86,'Data transformed'!$A$5:$A$185,0),MATCH(BV$4,'Data transformed'!$4:$4,0)-1),$O86),$P86)-$O86)/$Q86*100,"NA"))</f>
        <v>100</v>
      </c>
      <c r="BW86" s="104" t="n">
        <f aca="true">IF($L86="","",IF(ISNUMBER(OFFSET('Data transformed'!$A$4,MATCH($A86,'Data transformed'!$A$5:$A$185,0),MATCH(BW$4,'Data transformed'!$4:$4,0)-1)), (MIN(MAX(OFFSET('Data transformed'!$A$4,MATCH($A86,'Data transformed'!$A$5:$A$185,0),MATCH(BW$4,'Data transformed'!$4:$4,0)-1),$O86),$P86)-$O86)/$Q86*100,"NA"))</f>
        <v>0</v>
      </c>
      <c r="BX86" s="104" t="n">
        <f aca="true">IF($L86="","",IF(ISNUMBER(OFFSET('Data transformed'!$A$4,MATCH($A86,'Data transformed'!$A$5:$A$185,0),MATCH(BX$4,'Data transformed'!$4:$4,0)-1)), (MIN(MAX(OFFSET('Data transformed'!$A$4,MATCH($A86,'Data transformed'!$A$5:$A$185,0),MATCH(BX$4,'Data transformed'!$4:$4,0)-1),$O86),$P86)-$O86)/$Q86*100,"NA"))</f>
        <v>0</v>
      </c>
      <c r="BY86" s="104" t="n">
        <f aca="true">IF($L86="","",IF(ISNUMBER(OFFSET('Data transformed'!$A$4,MATCH($A86,'Data transformed'!$A$5:$A$185,0),MATCH(BY$4,'Data transformed'!$4:$4,0)-1)), (MIN(MAX(OFFSET('Data transformed'!$A$4,MATCH($A86,'Data transformed'!$A$5:$A$185,0),MATCH(BY$4,'Data transformed'!$4:$4,0)-1),$O86),$P86)-$O86)/$Q86*100,"NA"))</f>
        <v>100</v>
      </c>
      <c r="BZ86" s="104" t="n">
        <f aca="true">IF($L86="","",IF(ISNUMBER(OFFSET('Data transformed'!$A$4,MATCH($A86,'Data transformed'!$A$5:$A$185,0),MATCH(BZ$4,'Data transformed'!$4:$4,0)-1)), (MIN(MAX(OFFSET('Data transformed'!$A$4,MATCH($A86,'Data transformed'!$A$5:$A$185,0),MATCH(BZ$4,'Data transformed'!$4:$4,0)-1),$O86),$P86)-$O86)/$Q86*100,"NA"))</f>
        <v>50</v>
      </c>
      <c r="CA86" s="104" t="n">
        <f aca="true">IF($L86="","",IF(ISNUMBER(OFFSET('Data transformed'!$A$4,MATCH($A86,'Data transformed'!$A$5:$A$185,0),MATCH(CA$4,'Data transformed'!$4:$4,0)-1)), (MIN(MAX(OFFSET('Data transformed'!$A$4,MATCH($A86,'Data transformed'!$A$5:$A$185,0),MATCH(CA$4,'Data transformed'!$4:$4,0)-1),$O86),$P86)-$O86)/$Q86*100,"NA"))</f>
        <v>0</v>
      </c>
      <c r="CB86" s="104" t="n">
        <f aca="true">IF($L86="","",IF(ISNUMBER(OFFSET('Data transformed'!$A$4,MATCH($A86,'Data transformed'!$A$5:$A$185,0),MATCH(CB$4,'Data transformed'!$4:$4,0)-1)), (MIN(MAX(OFFSET('Data transformed'!$A$4,MATCH($A86,'Data transformed'!$A$5:$A$185,0),MATCH(CB$4,'Data transformed'!$4:$4,0)-1),$O86),$P86)-$O86)/$Q86*100,"NA"))</f>
        <v>100</v>
      </c>
      <c r="CC86" s="104" t="n">
        <f aca="true">IF($L86="","",IF(ISNUMBER(OFFSET('Data transformed'!$A$4,MATCH($A86,'Data transformed'!$A$5:$A$185,0),MATCH(CC$4,'Data transformed'!$4:$4,0)-1)), (MIN(MAX(OFFSET('Data transformed'!$A$4,MATCH($A86,'Data transformed'!$A$5:$A$185,0),MATCH(CC$4,'Data transformed'!$4:$4,0)-1),$O86),$P86)-$O86)/$Q86*100,"NA"))</f>
        <v>100</v>
      </c>
      <c r="CD86" s="104" t="n">
        <f aca="true">IF($L86="","",IF(ISNUMBER(OFFSET('Data transformed'!$A$4,MATCH($A86,'Data transformed'!$A$5:$A$185,0),MATCH(CD$4,'Data transformed'!$4:$4,0)-1)), (MIN(MAX(OFFSET('Data transformed'!$A$4,MATCH($A86,'Data transformed'!$A$5:$A$185,0),MATCH(CD$4,'Data transformed'!$4:$4,0)-1),$O86),$P86)-$O86)/$Q86*100,"NA"))</f>
        <v>100</v>
      </c>
      <c r="CE86" s="104" t="n">
        <f aca="true">IF($L86="","",IF(ISNUMBER(OFFSET('Data transformed'!$A$4,MATCH($A86,'Data transformed'!$A$5:$A$185,0),MATCH(CE$4,'Data transformed'!$4:$4,0)-1)), (MIN(MAX(OFFSET('Data transformed'!$A$4,MATCH($A86,'Data transformed'!$A$5:$A$185,0),MATCH(CE$4,'Data transformed'!$4:$4,0)-1),$O86),$P86)-$O86)/$Q86*100,"NA"))</f>
        <v>50</v>
      </c>
      <c r="CF86" s="104" t="str">
        <f aca="true">IF($L86="","",IF(ISNUMBER(OFFSET('Data transformed'!$A$4,MATCH($A86,'Data transformed'!$A$5:$A$185,0),MATCH(CF$4,'Data transformed'!$4:$4,0)-1)), (MIN(MAX(OFFSET('Data transformed'!$A$4,MATCH($A86,'Data transformed'!$A$5:$A$185,0),MATCH(CF$4,'Data transformed'!$4:$4,0)-1),$O86),$P86)-$O86)/$Q86*100,"NA"))</f>
        <v>NA</v>
      </c>
      <c r="CG86" s="104" t="n">
        <f aca="true">IF($L86="","",IF(ISNUMBER(OFFSET('Data transformed'!$A$4,MATCH($A86,'Data transformed'!$A$5:$A$185,0),MATCH(CG$4,'Data transformed'!$4:$4,0)-1)), (MIN(MAX(OFFSET('Data transformed'!$A$4,MATCH($A86,'Data transformed'!$A$5:$A$185,0),MATCH(CG$4,'Data transformed'!$4:$4,0)-1),$O86),$P86)-$O86)/$Q86*100,"NA"))</f>
        <v>0</v>
      </c>
      <c r="CH86" s="104" t="n">
        <f aca="true">IF($L86="","",IF(ISNUMBER(OFFSET('Data transformed'!$A$4,MATCH($A86,'Data transformed'!$A$5:$A$185,0),MATCH(CH$4,'Data transformed'!$4:$4,0)-1)), (MIN(MAX(OFFSET('Data transformed'!$A$4,MATCH($A86,'Data transformed'!$A$5:$A$185,0),MATCH(CH$4,'Data transformed'!$4:$4,0)-1),$O86),$P86)-$O86)/$Q86*100,"NA"))</f>
        <v>0</v>
      </c>
      <c r="CI86" s="104" t="n">
        <f aca="true">IF($L86="","",IF(ISNUMBER(OFFSET('Data transformed'!$A$4,MATCH($A86,'Data transformed'!$A$5:$A$185,0),MATCH(CI$4,'Data transformed'!$4:$4,0)-1)), (MIN(MAX(OFFSET('Data transformed'!$A$4,MATCH($A86,'Data transformed'!$A$5:$A$185,0),MATCH(CI$4,'Data transformed'!$4:$4,0)-1),$O86),$P86)-$O86)/$Q86*100,"NA"))</f>
        <v>100</v>
      </c>
      <c r="CJ86" s="104" t="n">
        <f aca="true">IF($L86="","",IF(ISNUMBER(OFFSET('Data transformed'!$A$4,MATCH($A86,'Data transformed'!$A$5:$A$185,0),MATCH(CJ$4,'Data transformed'!$4:$4,0)-1)), (MIN(MAX(OFFSET('Data transformed'!$A$4,MATCH($A86,'Data transformed'!$A$5:$A$185,0),MATCH(CJ$4,'Data transformed'!$4:$4,0)-1),$O86),$P86)-$O86)/$Q86*100,"NA"))</f>
        <v>50</v>
      </c>
      <c r="CK86" s="104" t="n">
        <f aca="true">IF($L86="","",IF(ISNUMBER(OFFSET('Data transformed'!$A$4,MATCH($A86,'Data transformed'!$A$5:$A$185,0),MATCH(CK$4,'Data transformed'!$4:$4,0)-1)), (MIN(MAX(OFFSET('Data transformed'!$A$4,MATCH($A86,'Data transformed'!$A$5:$A$185,0),MATCH(CK$4,'Data transformed'!$4:$4,0)-1),$O86),$P86)-$O86)/$Q86*100,"NA"))</f>
        <v>0</v>
      </c>
      <c r="CL86" s="104" t="n">
        <f aca="true">IF($L86="","",IF(ISNUMBER(OFFSET('Data transformed'!$A$4,MATCH($A86,'Data transformed'!$A$5:$A$185,0),MATCH(CL$4,'Data transformed'!$4:$4,0)-1)), (MIN(MAX(OFFSET('Data transformed'!$A$4,MATCH($A86,'Data transformed'!$A$5:$A$185,0),MATCH(CL$4,'Data transformed'!$4:$4,0)-1),$O86),$P86)-$O86)/$Q86*100,"NA"))</f>
        <v>100</v>
      </c>
      <c r="CM86" s="104" t="n">
        <f aca="true">IF($L86="","",IF(ISNUMBER(OFFSET('Data transformed'!$A$4,MATCH($A86,'Data transformed'!$A$5:$A$185,0),MATCH(CM$4,'Data transformed'!$4:$4,0)-1)), (MIN(MAX(OFFSET('Data transformed'!$A$4,MATCH($A86,'Data transformed'!$A$5:$A$185,0),MATCH(CM$4,'Data transformed'!$4:$4,0)-1),$O86),$P86)-$O86)/$Q86*100,"NA"))</f>
        <v>100</v>
      </c>
      <c r="CN86" s="104" t="n">
        <f aca="true">IF($L86="","",IF(ISNUMBER(OFFSET('Data transformed'!$A$4,MATCH($A86,'Data transformed'!$A$5:$A$185,0),MATCH(CN$4,'Data transformed'!$4:$4,0)-1)), (MIN(MAX(OFFSET('Data transformed'!$A$4,MATCH($A86,'Data transformed'!$A$5:$A$185,0),MATCH(CN$4,'Data transformed'!$4:$4,0)-1),$O86),$P86)-$O86)/$Q86*100,"NA"))</f>
        <v>0</v>
      </c>
      <c r="CO86" s="104" t="n">
        <f aca="true">IF($L86="","",IF(ISNUMBER(OFFSET('Data transformed'!$A$4,MATCH($A86,'Data transformed'!$A$5:$A$185,0),MATCH(CO$4,'Data transformed'!$4:$4,0)-1)), (MIN(MAX(OFFSET('Data transformed'!$A$4,MATCH($A86,'Data transformed'!$A$5:$A$185,0),MATCH(CO$4,'Data transformed'!$4:$4,0)-1),$O86),$P86)-$O86)/$Q86*100,"NA"))</f>
        <v>0</v>
      </c>
      <c r="CP86" s="104" t="n">
        <f aca="true">IF($L86="","",IF(ISNUMBER(OFFSET('Data transformed'!$A$4,MATCH($A86,'Data transformed'!$A$5:$A$185,0),MATCH(CP$4,'Data transformed'!$4:$4,0)-1)), (MIN(MAX(OFFSET('Data transformed'!$A$4,MATCH($A86,'Data transformed'!$A$5:$A$185,0),MATCH(CP$4,'Data transformed'!$4:$4,0)-1),$O86),$P86)-$O86)/$Q86*100,"NA"))</f>
        <v>100</v>
      </c>
      <c r="CQ86" s="104" t="n">
        <f aca="true">IF($L86="","",IF(ISNUMBER(OFFSET('Data transformed'!$A$4,MATCH($A86,'Data transformed'!$A$5:$A$185,0),MATCH(CQ$4,'Data transformed'!$4:$4,0)-1)), (MIN(MAX(OFFSET('Data transformed'!$A$4,MATCH($A86,'Data transformed'!$A$5:$A$185,0),MATCH(CQ$4,'Data transformed'!$4:$4,0)-1),$O86),$P86)-$O86)/$Q86*100,"NA"))</f>
        <v>0</v>
      </c>
      <c r="CR86" s="104" t="n">
        <f aca="true">IF($L86="","",IF(ISNUMBER(OFFSET('Data transformed'!$A$4,MATCH($A86,'Data transformed'!$A$5:$A$185,0),MATCH(CR$4,'Data transformed'!$4:$4,0)-1)), (MIN(MAX(OFFSET('Data transformed'!$A$4,MATCH($A86,'Data transformed'!$A$5:$A$185,0),MATCH(CR$4,'Data transformed'!$4:$4,0)-1),$O86),$P86)-$O86)/$Q86*100,"NA"))</f>
        <v>0</v>
      </c>
      <c r="CS86" s="104" t="n">
        <f aca="true">IF($L86="","",IF(ISNUMBER(OFFSET('Data transformed'!$A$4,MATCH($A86,'Data transformed'!$A$5:$A$185,0),MATCH(CS$4,'Data transformed'!$4:$4,0)-1)), (MIN(MAX(OFFSET('Data transformed'!$A$4,MATCH($A86,'Data transformed'!$A$5:$A$185,0),MATCH(CS$4,'Data transformed'!$4:$4,0)-1),$O86),$P86)-$O86)/$Q86*100,"NA"))</f>
        <v>50</v>
      </c>
      <c r="CT86" s="104" t="n">
        <f aca="true">IF($L86="","",IF(ISNUMBER(OFFSET('Data transformed'!$A$4,MATCH($A86,'Data transformed'!$A$5:$A$185,0),MATCH(CT$4,'Data transformed'!$4:$4,0)-1)), (MIN(MAX(OFFSET('Data transformed'!$A$4,MATCH($A86,'Data transformed'!$A$5:$A$185,0),MATCH(CT$4,'Data transformed'!$4:$4,0)-1),$O86),$P86)-$O86)/$Q86*100,"NA"))</f>
        <v>100</v>
      </c>
      <c r="CU86" s="104" t="n">
        <f aca="true">IF($L86="","",IF(ISNUMBER(OFFSET('Data transformed'!$A$4,MATCH($A86,'Data transformed'!$A$5:$A$185,0),MATCH(CU$4,'Data transformed'!$4:$4,0)-1)), (MIN(MAX(OFFSET('Data transformed'!$A$4,MATCH($A86,'Data transformed'!$A$5:$A$185,0),MATCH(CU$4,'Data transformed'!$4:$4,0)-1),$O86),$P86)-$O86)/$Q86*100,"NA"))</f>
        <v>0</v>
      </c>
      <c r="CV86" s="104" t="n">
        <f aca="true">IF($L86="","",IF(ISNUMBER(OFFSET('Data transformed'!$A$4,MATCH($A86,'Data transformed'!$A$5:$A$185,0),MATCH(CV$4,'Data transformed'!$4:$4,0)-1)), (MIN(MAX(OFFSET('Data transformed'!$A$4,MATCH($A86,'Data transformed'!$A$5:$A$185,0),MATCH(CV$4,'Data transformed'!$4:$4,0)-1),$O86),$P86)-$O86)/$Q86*100,"NA"))</f>
        <v>0</v>
      </c>
      <c r="CW86" s="104" t="n">
        <f aca="true">IF($L86="","",IF(ISNUMBER(OFFSET('Data transformed'!$A$4,MATCH($A86,'Data transformed'!$A$5:$A$185,0),MATCH(CW$4,'Data transformed'!$4:$4,0)-1)), (MIN(MAX(OFFSET('Data transformed'!$A$4,MATCH($A86,'Data transformed'!$A$5:$A$185,0),MATCH(CW$4,'Data transformed'!$4:$4,0)-1),$O86),$P86)-$O86)/$Q86*100,"NA"))</f>
        <v>100</v>
      </c>
    </row>
    <row r="87" s="103" customFormat="true" ht="15.5" hidden="false" customHeight="false" outlineLevel="0" collapsed="false">
      <c r="A87" s="107" t="n">
        <v>3212</v>
      </c>
      <c r="B87" s="107" t="n">
        <v>4</v>
      </c>
      <c r="C87" s="103" t="str">
        <f aca="true">IF(ISBLANK(OFFSET('outliers treatment'!$A$3,MATCH($A87,'outliers treatment'!$A$4:$A$154,0),MATCH(C$4,'outliers treatment'!$4:$4,0)-1)),"",OFFSET('outliers treatment'!$A$3,MATCH($A87,'outliers treatment'!$A$4:$A$154,0),MATCH(C$4,'outliers treatment'!$4:$4,0)-1))</f>
        <v/>
      </c>
      <c r="D87" s="103" t="str">
        <f aca="true">IF(ISBLANK(OFFSET('outliers treatment'!$A$3,MATCH($A87,'outliers treatment'!$A$4:$A$154,0),MATCH(D$4,'outliers treatment'!$4:$4,0)-1)),"",OFFSET('outliers treatment'!$A$3,MATCH($A87,'outliers treatment'!$A$4:$A$154,0),MATCH(D$4,'outliers treatment'!$4:$4,0)-1))</f>
        <v>Expert assessment data - E.4.2</v>
      </c>
      <c r="E87" s="103" t="str">
        <f aca="true">IF(ISBLANK(OFFSET('outliers treatment'!$A$3,MATCH($A87,'outliers treatment'!$A$4:$A$154,0),MATCH(E$4,'outliers treatment'!$4:$4,0)-1)),"",OFFSET('outliers treatment'!$A$3,MATCH($A87,'outliers treatment'!$A$4:$A$154,0),MATCH(E$4,'outliers treatment'!$4:$4,0)-1))</f>
        <v>Is “consumer education” promoted through any of the following measures or mechanisms in your country in 2020? - Funding for regulators or government bodies </v>
      </c>
      <c r="F87" s="103" t="str">
        <f aca="true">IF(ISBLANK(OFFSET('outliers treatment'!$A$3,MATCH($A87,'outliers treatment'!$A$4:$A$154,0),MATCH(F$4,'outliers treatment'!$4:$4,0)-1)),"",OFFSET('outliers treatment'!$A$3,MATCH($A87,'outliers treatment'!$A$4:$A$154,0),MATCH(F$4,'outliers treatment'!$4:$4,0)-1))</f>
        <v/>
      </c>
      <c r="G87" s="103" t="str">
        <f aca="true">IF(ISBLANK(OFFSET('outliers treatment'!$A$3,MATCH($A87,'outliers treatment'!$A$4:$A$154,0),MATCH(G$4,'outliers treatment'!$4:$4,0)-1)),"",OFFSET('outliers treatment'!$A$3,MATCH($A87,'outliers treatment'!$A$4:$A$154,0),MATCH(G$4,'outliers treatment'!$4:$4,0)-1))</f>
        <v/>
      </c>
      <c r="H87" s="103" t="str">
        <f aca="true">IF(ISBLANK(OFFSET('outliers treatment'!$A$3,MATCH($A87,'outliers treatment'!$A$4:$A$154,0),MATCH(H$4,'outliers treatment'!$4:$4,0)-1)),"",OFFSET('outliers treatment'!$A$3,MATCH($A87,'outliers treatment'!$A$4:$A$154,0),MATCH(H$4,'outliers treatment'!$4:$4,0)-1))</f>
        <v/>
      </c>
      <c r="I87" s="103" t="str">
        <f aca="true">IF(ISBLANK(OFFSET('outliers treatment'!$A$3,MATCH($A87,'outliers treatment'!$A$4:$A$154,0),MATCH(I$4,'outliers treatment'!$4:$4,0)-1)),"",OFFSET('outliers treatment'!$A$3,MATCH($A87,'outliers treatment'!$A$4:$A$154,0),MATCH(I$4,'outliers treatment'!$4:$4,0)-1))</f>
        <v/>
      </c>
      <c r="J87" s="104" t="n">
        <f aca="false" t="array" ref="J87:J87">MIN(IF(ISNUMBER(V87:CW87),V87:CW87))</f>
        <v>0</v>
      </c>
      <c r="K87" s="103" t="n">
        <f aca="false" t="array" ref="K87:K87">MAX(IF(ISNUMBER(V87:CW87),V87:CW87))</f>
        <v>100</v>
      </c>
      <c r="L87" s="103" t="n">
        <f aca="true">IF(ISBLANK(OFFSET('outliers treatment'!$A$3,MATCH($A87,'outliers treatment'!$A$4:$A$154,0),MATCH(L$4,'outliers treatment'!$4:$4,0)-1)),"",OFFSET('outliers treatment'!$A$3,MATCH($A87,'outliers treatment'!$A$4:$A$154,0),MATCH(L$4,'outliers treatment'!$4:$4,0)-1))</f>
        <v>1</v>
      </c>
      <c r="M87" s="103" t="n">
        <f aca="true">IF(ISBLANK(OFFSET('outliers treatment'!$A$3,MATCH($A87,'outliers treatment'!$A$4:$A$154,0),MATCH(M$4,'outliers treatment'!$4:$4,0)-1)),"",OFFSET('outliers treatment'!$A$3,MATCH($A87,'outliers treatment'!$A$4:$A$154,0),MATCH(M$4,'outliers treatment'!$4:$4,0)-1))</f>
        <v>2</v>
      </c>
      <c r="N87" s="103" t="n">
        <f aca="true">IF(ISBLANK(OFFSET('outliers treatment'!$A$3,MATCH($A87,'outliers treatment'!$A$4:$A$154,0),MATCH(N$4,'outliers treatment'!$4:$4,0)-1)),"",OFFSET('outliers treatment'!$A$3,MATCH($A87,'outliers treatment'!$A$4:$A$154,0),MATCH(N$4,'outliers treatment'!$4:$4,0)-1))</f>
        <v>1</v>
      </c>
      <c r="O87" s="103" t="n">
        <f aca="true">IF(ISBLANK(OFFSET('outliers treatment'!$A$3,MATCH($A87,'outliers treatment'!$A$4:$A$154,0),MATCH(O$4,'outliers treatment'!$4:$4,0)-1)),"",OFFSET('outliers treatment'!$A$3,MATCH($A87,'outliers treatment'!$A$4:$A$154,0),MATCH(O$4,'outliers treatment'!$4:$4,0)-1))</f>
        <v>1</v>
      </c>
      <c r="P87" s="103" t="n">
        <f aca="true">IF(ISBLANK(OFFSET('outliers treatment'!$A$3,MATCH($A87,'outliers treatment'!$A$4:$A$154,0),MATCH(P$4,'outliers treatment'!$4:$4,0)-1)),"",OFFSET('outliers treatment'!$A$3,MATCH($A87,'outliers treatment'!$A$4:$A$154,0),MATCH(P$4,'outliers treatment'!$4:$4,0)-1))</f>
        <v>2</v>
      </c>
      <c r="Q87" s="103" t="n">
        <f aca="false">IFERROR(P87-O87,"")</f>
        <v>1</v>
      </c>
      <c r="R87" s="105" t="n">
        <f aca="false" t="array" ref="R87:R87">IFERROR(SKEW(IF(ISNUMBER(V87:CW87),V87:CW87,"")),"")</f>
        <v>-0.913633335664997</v>
      </c>
      <c r="S87" s="103" t="n">
        <v>0</v>
      </c>
      <c r="T87" s="103" t="n">
        <v>0.5</v>
      </c>
      <c r="U87" s="106" t="n">
        <f aca="false" t="array" ref="U87:U87">IF(B87&lt;4,"",1-IFERROR(SUM(ISNUMBER(V87:CW87)*(1-$V$3:$CW$3))/COUNTIF($V$3:$CW$3,0),0))</f>
        <v>0.1</v>
      </c>
      <c r="V87" s="104" t="n">
        <f aca="true">IF($L87="","",IF(ISNUMBER(OFFSET('Data transformed'!$A$4,MATCH($A87,'Data transformed'!$A$5:$A$185,0),MATCH(V$4,'Data transformed'!$4:$4,0)-1)), (MIN(MAX(OFFSET('Data transformed'!$A$4,MATCH($A87,'Data transformed'!$A$5:$A$185,0),MATCH(V$4,'Data transformed'!$4:$4,0)-1),$O87),$P87)-$O87)/$Q87*100,"NA"))</f>
        <v>100</v>
      </c>
      <c r="W87" s="104" t="n">
        <f aca="true">IF($L87="","",IF(ISNUMBER(OFFSET('Data transformed'!$A$4,MATCH($A87,'Data transformed'!$A$5:$A$185,0),MATCH(W$4,'Data transformed'!$4:$4,0)-1)), (MIN(MAX(OFFSET('Data transformed'!$A$4,MATCH($A87,'Data transformed'!$A$5:$A$185,0),MATCH(W$4,'Data transformed'!$4:$4,0)-1),$O87),$P87)-$O87)/$Q87*100,"NA"))</f>
        <v>100</v>
      </c>
      <c r="X87" s="104" t="n">
        <f aca="true">IF($L87="","",IF(ISNUMBER(OFFSET('Data transformed'!$A$4,MATCH($A87,'Data transformed'!$A$5:$A$185,0),MATCH(X$4,'Data transformed'!$4:$4,0)-1)), (MIN(MAX(OFFSET('Data transformed'!$A$4,MATCH($A87,'Data transformed'!$A$5:$A$185,0),MATCH(X$4,'Data transformed'!$4:$4,0)-1),$O87),$P87)-$O87)/$Q87*100,"NA"))</f>
        <v>100</v>
      </c>
      <c r="Y87" s="104" t="n">
        <f aca="true">IF($L87="","",IF(ISNUMBER(OFFSET('Data transformed'!$A$4,MATCH($A87,'Data transformed'!$A$5:$A$185,0),MATCH(Y$4,'Data transformed'!$4:$4,0)-1)), (MIN(MAX(OFFSET('Data transformed'!$A$4,MATCH($A87,'Data transformed'!$A$5:$A$185,0),MATCH(Y$4,'Data transformed'!$4:$4,0)-1),$O87),$P87)-$O87)/$Q87*100,"NA"))</f>
        <v>100</v>
      </c>
      <c r="Z87" s="104" t="n">
        <f aca="true">IF($L87="","",IF(ISNUMBER(OFFSET('Data transformed'!$A$4,MATCH($A87,'Data transformed'!$A$5:$A$185,0),MATCH(Z$4,'Data transformed'!$4:$4,0)-1)), (MIN(MAX(OFFSET('Data transformed'!$A$4,MATCH($A87,'Data transformed'!$A$5:$A$185,0),MATCH(Z$4,'Data transformed'!$4:$4,0)-1),$O87),$P87)-$O87)/$Q87*100,"NA"))</f>
        <v>100</v>
      </c>
      <c r="AA87" s="104" t="n">
        <f aca="true">IF($L87="","",IF(ISNUMBER(OFFSET('Data transformed'!$A$4,MATCH($A87,'Data transformed'!$A$5:$A$185,0),MATCH(AA$4,'Data transformed'!$4:$4,0)-1)), (MIN(MAX(OFFSET('Data transformed'!$A$4,MATCH($A87,'Data transformed'!$A$5:$A$185,0),MATCH(AA$4,'Data transformed'!$4:$4,0)-1),$O87),$P87)-$O87)/$Q87*100,"NA"))</f>
        <v>100</v>
      </c>
      <c r="AB87" s="104" t="n">
        <f aca="true">IF($L87="","",IF(ISNUMBER(OFFSET('Data transformed'!$A$4,MATCH($A87,'Data transformed'!$A$5:$A$185,0),MATCH(AB$4,'Data transformed'!$4:$4,0)-1)), (MIN(MAX(OFFSET('Data transformed'!$A$4,MATCH($A87,'Data transformed'!$A$5:$A$185,0),MATCH(AB$4,'Data transformed'!$4:$4,0)-1),$O87),$P87)-$O87)/$Q87*100,"NA"))</f>
        <v>100</v>
      </c>
      <c r="AC87" s="104" t="str">
        <f aca="true">IF($L87="","",IF(ISNUMBER(OFFSET('Data transformed'!$A$4,MATCH($A87,'Data transformed'!$A$5:$A$185,0),MATCH(AC$4,'Data transformed'!$4:$4,0)-1)), (MIN(MAX(OFFSET('Data transformed'!$A$4,MATCH($A87,'Data transformed'!$A$5:$A$185,0),MATCH(AC$4,'Data transformed'!$4:$4,0)-1),$O87),$P87)-$O87)/$Q87*100,"NA"))</f>
        <v>NA</v>
      </c>
      <c r="AD87" s="104" t="n">
        <f aca="true">IF($L87="","",IF(ISNUMBER(OFFSET('Data transformed'!$A$4,MATCH($A87,'Data transformed'!$A$5:$A$185,0),MATCH(AD$4,'Data transformed'!$4:$4,0)-1)), (MIN(MAX(OFFSET('Data transformed'!$A$4,MATCH($A87,'Data transformed'!$A$5:$A$185,0),MATCH(AD$4,'Data transformed'!$4:$4,0)-1),$O87),$P87)-$O87)/$Q87*100,"NA"))</f>
        <v>100</v>
      </c>
      <c r="AE87" s="104" t="n">
        <f aca="true">IF($L87="","",IF(ISNUMBER(OFFSET('Data transformed'!$A$4,MATCH($A87,'Data transformed'!$A$5:$A$185,0),MATCH(AE$4,'Data transformed'!$4:$4,0)-1)), (MIN(MAX(OFFSET('Data transformed'!$A$4,MATCH($A87,'Data transformed'!$A$5:$A$185,0),MATCH(AE$4,'Data transformed'!$4:$4,0)-1),$O87),$P87)-$O87)/$Q87*100,"NA"))</f>
        <v>100</v>
      </c>
      <c r="AF87" s="104" t="str">
        <f aca="true">IF($L87="","",IF(ISNUMBER(OFFSET('Data transformed'!$A$4,MATCH($A87,'Data transformed'!$A$5:$A$185,0),MATCH(AF$4,'Data transformed'!$4:$4,0)-1)), (MIN(MAX(OFFSET('Data transformed'!$A$4,MATCH($A87,'Data transformed'!$A$5:$A$185,0),MATCH(AF$4,'Data transformed'!$4:$4,0)-1),$O87),$P87)-$O87)/$Q87*100,"NA"))</f>
        <v>NA</v>
      </c>
      <c r="AG87" s="104" t="n">
        <f aca="true">IF($L87="","",IF(ISNUMBER(OFFSET('Data transformed'!$A$4,MATCH($A87,'Data transformed'!$A$5:$A$185,0),MATCH(AG$4,'Data transformed'!$4:$4,0)-1)), (MIN(MAX(OFFSET('Data transformed'!$A$4,MATCH($A87,'Data transformed'!$A$5:$A$185,0),MATCH(AG$4,'Data transformed'!$4:$4,0)-1),$O87),$P87)-$O87)/$Q87*100,"NA"))</f>
        <v>0</v>
      </c>
      <c r="AH87" s="104" t="n">
        <f aca="true">IF($L87="","",IF(ISNUMBER(OFFSET('Data transformed'!$A$4,MATCH($A87,'Data transformed'!$A$5:$A$185,0),MATCH(AH$4,'Data transformed'!$4:$4,0)-1)), (MIN(MAX(OFFSET('Data transformed'!$A$4,MATCH($A87,'Data transformed'!$A$5:$A$185,0),MATCH(AH$4,'Data transformed'!$4:$4,0)-1),$O87),$P87)-$O87)/$Q87*100,"NA"))</f>
        <v>100</v>
      </c>
      <c r="AI87" s="104" t="n">
        <f aca="true">IF($L87="","",IF(ISNUMBER(OFFSET('Data transformed'!$A$4,MATCH($A87,'Data transformed'!$A$5:$A$185,0),MATCH(AI$4,'Data transformed'!$4:$4,0)-1)), (MIN(MAX(OFFSET('Data transformed'!$A$4,MATCH($A87,'Data transformed'!$A$5:$A$185,0),MATCH(AI$4,'Data transformed'!$4:$4,0)-1),$O87),$P87)-$O87)/$Q87*100,"NA"))</f>
        <v>0</v>
      </c>
      <c r="AJ87" s="104" t="n">
        <f aca="true">IF($L87="","",IF(ISNUMBER(OFFSET('Data transformed'!$A$4,MATCH($A87,'Data transformed'!$A$5:$A$185,0),MATCH(AJ$4,'Data transformed'!$4:$4,0)-1)), (MIN(MAX(OFFSET('Data transformed'!$A$4,MATCH($A87,'Data transformed'!$A$5:$A$185,0),MATCH(AJ$4,'Data transformed'!$4:$4,0)-1),$O87),$P87)-$O87)/$Q87*100,"NA"))</f>
        <v>100</v>
      </c>
      <c r="AK87" s="104" t="n">
        <f aca="true">IF($L87="","",IF(ISNUMBER(OFFSET('Data transformed'!$A$4,MATCH($A87,'Data transformed'!$A$5:$A$185,0),MATCH(AK$4,'Data transformed'!$4:$4,0)-1)), (MIN(MAX(OFFSET('Data transformed'!$A$4,MATCH($A87,'Data transformed'!$A$5:$A$185,0),MATCH(AK$4,'Data transformed'!$4:$4,0)-1),$O87),$P87)-$O87)/$Q87*100,"NA"))</f>
        <v>0</v>
      </c>
      <c r="AL87" s="104" t="n">
        <f aca="true">IF($L87="","",IF(ISNUMBER(OFFSET('Data transformed'!$A$4,MATCH($A87,'Data transformed'!$A$5:$A$185,0),MATCH(AL$4,'Data transformed'!$4:$4,0)-1)), (MIN(MAX(OFFSET('Data transformed'!$A$4,MATCH($A87,'Data transformed'!$A$5:$A$185,0),MATCH(AL$4,'Data transformed'!$4:$4,0)-1),$O87),$P87)-$O87)/$Q87*100,"NA"))</f>
        <v>0</v>
      </c>
      <c r="AM87" s="104" t="n">
        <f aca="true">IF($L87="","",IF(ISNUMBER(OFFSET('Data transformed'!$A$4,MATCH($A87,'Data transformed'!$A$5:$A$185,0),MATCH(AM$4,'Data transformed'!$4:$4,0)-1)), (MIN(MAX(OFFSET('Data transformed'!$A$4,MATCH($A87,'Data transformed'!$A$5:$A$185,0),MATCH(AM$4,'Data transformed'!$4:$4,0)-1),$O87),$P87)-$O87)/$Q87*100,"NA"))</f>
        <v>100</v>
      </c>
      <c r="AN87" s="104" t="n">
        <f aca="true">IF($L87="","",IF(ISNUMBER(OFFSET('Data transformed'!$A$4,MATCH($A87,'Data transformed'!$A$5:$A$185,0),MATCH(AN$4,'Data transformed'!$4:$4,0)-1)), (MIN(MAX(OFFSET('Data transformed'!$A$4,MATCH($A87,'Data transformed'!$A$5:$A$185,0),MATCH(AN$4,'Data transformed'!$4:$4,0)-1),$O87),$P87)-$O87)/$Q87*100,"NA"))</f>
        <v>100</v>
      </c>
      <c r="AO87" s="104" t="n">
        <f aca="true">IF($L87="","",IF(ISNUMBER(OFFSET('Data transformed'!$A$4,MATCH($A87,'Data transformed'!$A$5:$A$185,0),MATCH(AO$4,'Data transformed'!$4:$4,0)-1)), (MIN(MAX(OFFSET('Data transformed'!$A$4,MATCH($A87,'Data transformed'!$A$5:$A$185,0),MATCH(AO$4,'Data transformed'!$4:$4,0)-1),$O87),$P87)-$O87)/$Q87*100,"NA"))</f>
        <v>100</v>
      </c>
      <c r="AP87" s="104" t="n">
        <f aca="true">IF($L87="","",IF(ISNUMBER(OFFSET('Data transformed'!$A$4,MATCH($A87,'Data transformed'!$A$5:$A$185,0),MATCH(AP$4,'Data transformed'!$4:$4,0)-1)), (MIN(MAX(OFFSET('Data transformed'!$A$4,MATCH($A87,'Data transformed'!$A$5:$A$185,0),MATCH(AP$4,'Data transformed'!$4:$4,0)-1),$O87),$P87)-$O87)/$Q87*100,"NA"))</f>
        <v>100</v>
      </c>
      <c r="AQ87" s="104" t="n">
        <f aca="true">IF($L87="","",IF(ISNUMBER(OFFSET('Data transformed'!$A$4,MATCH($A87,'Data transformed'!$A$5:$A$185,0),MATCH(AQ$4,'Data transformed'!$4:$4,0)-1)), (MIN(MAX(OFFSET('Data transformed'!$A$4,MATCH($A87,'Data transformed'!$A$5:$A$185,0),MATCH(AQ$4,'Data transformed'!$4:$4,0)-1),$O87),$P87)-$O87)/$Q87*100,"NA"))</f>
        <v>50</v>
      </c>
      <c r="AR87" s="104" t="n">
        <f aca="true">IF($L87="","",IF(ISNUMBER(OFFSET('Data transformed'!$A$4,MATCH($A87,'Data transformed'!$A$5:$A$185,0),MATCH(AR$4,'Data transformed'!$4:$4,0)-1)), (MIN(MAX(OFFSET('Data transformed'!$A$4,MATCH($A87,'Data transformed'!$A$5:$A$185,0),MATCH(AR$4,'Data transformed'!$4:$4,0)-1),$O87),$P87)-$O87)/$Q87*100,"NA"))</f>
        <v>100</v>
      </c>
      <c r="AS87" s="104" t="n">
        <f aca="true">IF($L87="","",IF(ISNUMBER(OFFSET('Data transformed'!$A$4,MATCH($A87,'Data transformed'!$A$5:$A$185,0),MATCH(AS$4,'Data transformed'!$4:$4,0)-1)), (MIN(MAX(OFFSET('Data transformed'!$A$4,MATCH($A87,'Data transformed'!$A$5:$A$185,0),MATCH(AS$4,'Data transformed'!$4:$4,0)-1),$O87),$P87)-$O87)/$Q87*100,"NA"))</f>
        <v>100</v>
      </c>
      <c r="AT87" s="104" t="n">
        <f aca="true">IF($L87="","",IF(ISNUMBER(OFFSET('Data transformed'!$A$4,MATCH($A87,'Data transformed'!$A$5:$A$185,0),MATCH(AT$4,'Data transformed'!$4:$4,0)-1)), (MIN(MAX(OFFSET('Data transformed'!$A$4,MATCH($A87,'Data transformed'!$A$5:$A$185,0),MATCH(AT$4,'Data transformed'!$4:$4,0)-1),$O87),$P87)-$O87)/$Q87*100,"NA"))</f>
        <v>100</v>
      </c>
      <c r="AU87" s="104" t="str">
        <f aca="true">IF($L87="","",IF(ISNUMBER(OFFSET('Data transformed'!$A$4,MATCH($A87,'Data transformed'!$A$5:$A$185,0),MATCH(AU$4,'Data transformed'!$4:$4,0)-1)), (MIN(MAX(OFFSET('Data transformed'!$A$4,MATCH($A87,'Data transformed'!$A$5:$A$185,0),MATCH(AU$4,'Data transformed'!$4:$4,0)-1),$O87),$P87)-$O87)/$Q87*100,"NA"))</f>
        <v>NA</v>
      </c>
      <c r="AV87" s="104" t="n">
        <f aca="true">IF($L87="","",IF(ISNUMBER(OFFSET('Data transformed'!$A$4,MATCH($A87,'Data transformed'!$A$5:$A$185,0),MATCH(AV$4,'Data transformed'!$4:$4,0)-1)), (MIN(MAX(OFFSET('Data transformed'!$A$4,MATCH($A87,'Data transformed'!$A$5:$A$185,0),MATCH(AV$4,'Data transformed'!$4:$4,0)-1),$O87),$P87)-$O87)/$Q87*100,"NA"))</f>
        <v>100</v>
      </c>
      <c r="AW87" s="104" t="n">
        <f aca="true">IF($L87="","",IF(ISNUMBER(OFFSET('Data transformed'!$A$4,MATCH($A87,'Data transformed'!$A$5:$A$185,0),MATCH(AW$4,'Data transformed'!$4:$4,0)-1)), (MIN(MAX(OFFSET('Data transformed'!$A$4,MATCH($A87,'Data transformed'!$A$5:$A$185,0),MATCH(AW$4,'Data transformed'!$4:$4,0)-1),$O87),$P87)-$O87)/$Q87*100,"NA"))</f>
        <v>0</v>
      </c>
      <c r="AX87" s="104" t="n">
        <f aca="true">IF($L87="","",IF(ISNUMBER(OFFSET('Data transformed'!$A$4,MATCH($A87,'Data transformed'!$A$5:$A$185,0),MATCH(AX$4,'Data transformed'!$4:$4,0)-1)), (MIN(MAX(OFFSET('Data transformed'!$A$4,MATCH($A87,'Data transformed'!$A$5:$A$185,0),MATCH(AX$4,'Data transformed'!$4:$4,0)-1),$O87),$P87)-$O87)/$Q87*100,"NA"))</f>
        <v>0</v>
      </c>
      <c r="AY87" s="104" t="n">
        <f aca="true">IF($L87="","",IF(ISNUMBER(OFFSET('Data transformed'!$A$4,MATCH($A87,'Data transformed'!$A$5:$A$185,0),MATCH(AY$4,'Data transformed'!$4:$4,0)-1)), (MIN(MAX(OFFSET('Data transformed'!$A$4,MATCH($A87,'Data transformed'!$A$5:$A$185,0),MATCH(AY$4,'Data transformed'!$4:$4,0)-1),$O87),$P87)-$O87)/$Q87*100,"NA"))</f>
        <v>100</v>
      </c>
      <c r="AZ87" s="104" t="str">
        <f aca="true">IF($L87="","",IF(ISNUMBER(OFFSET('Data transformed'!$A$4,MATCH($A87,'Data transformed'!$A$5:$A$185,0),MATCH(AZ$4,'Data transformed'!$4:$4,0)-1)), (MIN(MAX(OFFSET('Data transformed'!$A$4,MATCH($A87,'Data transformed'!$A$5:$A$185,0),MATCH(AZ$4,'Data transformed'!$4:$4,0)-1),$O87),$P87)-$O87)/$Q87*100,"NA"))</f>
        <v>NA</v>
      </c>
      <c r="BA87" s="104" t="n">
        <f aca="true">IF($L87="","",IF(ISNUMBER(OFFSET('Data transformed'!$A$4,MATCH($A87,'Data transformed'!$A$5:$A$185,0),MATCH(BA$4,'Data transformed'!$4:$4,0)-1)), (MIN(MAX(OFFSET('Data transformed'!$A$4,MATCH($A87,'Data transformed'!$A$5:$A$185,0),MATCH(BA$4,'Data transformed'!$4:$4,0)-1),$O87),$P87)-$O87)/$Q87*100,"NA"))</f>
        <v>100</v>
      </c>
      <c r="BB87" s="104" t="n">
        <f aca="true">IF($L87="","",IF(ISNUMBER(OFFSET('Data transformed'!$A$4,MATCH($A87,'Data transformed'!$A$5:$A$185,0),MATCH(BB$4,'Data transformed'!$4:$4,0)-1)), (MIN(MAX(OFFSET('Data transformed'!$A$4,MATCH($A87,'Data transformed'!$A$5:$A$185,0),MATCH(BB$4,'Data transformed'!$4:$4,0)-1),$O87),$P87)-$O87)/$Q87*100,"NA"))</f>
        <v>89</v>
      </c>
      <c r="BC87" s="104" t="str">
        <f aca="true">IF($L87="","",IF(ISNUMBER(OFFSET('Data transformed'!$A$4,MATCH($A87,'Data transformed'!$A$5:$A$185,0),MATCH(BC$4,'Data transformed'!$4:$4,0)-1)), (MIN(MAX(OFFSET('Data transformed'!$A$4,MATCH($A87,'Data transformed'!$A$5:$A$185,0),MATCH(BC$4,'Data transformed'!$4:$4,0)-1),$O87),$P87)-$O87)/$Q87*100,"NA"))</f>
        <v>NA</v>
      </c>
      <c r="BD87" s="104" t="n">
        <f aca="true">IF($L87="","",IF(ISNUMBER(OFFSET('Data transformed'!$A$4,MATCH($A87,'Data transformed'!$A$5:$A$185,0),MATCH(BD$4,'Data transformed'!$4:$4,0)-1)), (MIN(MAX(OFFSET('Data transformed'!$A$4,MATCH($A87,'Data transformed'!$A$5:$A$185,0),MATCH(BD$4,'Data transformed'!$4:$4,0)-1),$O87),$P87)-$O87)/$Q87*100,"NA"))</f>
        <v>100</v>
      </c>
      <c r="BE87" s="104" t="n">
        <f aca="true">IF($L87="","",IF(ISNUMBER(OFFSET('Data transformed'!$A$4,MATCH($A87,'Data transformed'!$A$5:$A$185,0),MATCH(BE$4,'Data transformed'!$4:$4,0)-1)), (MIN(MAX(OFFSET('Data transformed'!$A$4,MATCH($A87,'Data transformed'!$A$5:$A$185,0),MATCH(BE$4,'Data transformed'!$4:$4,0)-1),$O87),$P87)-$O87)/$Q87*100,"NA"))</f>
        <v>100</v>
      </c>
      <c r="BF87" s="104" t="n">
        <f aca="true">IF($L87="","",IF(ISNUMBER(OFFSET('Data transformed'!$A$4,MATCH($A87,'Data transformed'!$A$5:$A$185,0),MATCH(BF$4,'Data transformed'!$4:$4,0)-1)), (MIN(MAX(OFFSET('Data transformed'!$A$4,MATCH($A87,'Data transformed'!$A$5:$A$185,0),MATCH(BF$4,'Data transformed'!$4:$4,0)-1),$O87),$P87)-$O87)/$Q87*100,"NA"))</f>
        <v>67</v>
      </c>
      <c r="BG87" s="104" t="n">
        <f aca="true">IF($L87="","",IF(ISNUMBER(OFFSET('Data transformed'!$A$4,MATCH($A87,'Data transformed'!$A$5:$A$185,0),MATCH(BG$4,'Data transformed'!$4:$4,0)-1)), (MIN(MAX(OFFSET('Data transformed'!$A$4,MATCH($A87,'Data transformed'!$A$5:$A$185,0),MATCH(BG$4,'Data transformed'!$4:$4,0)-1),$O87),$P87)-$O87)/$Q87*100,"NA"))</f>
        <v>100</v>
      </c>
      <c r="BH87" s="104" t="n">
        <f aca="true">IF($L87="","",IF(ISNUMBER(OFFSET('Data transformed'!$A$4,MATCH($A87,'Data transformed'!$A$5:$A$185,0),MATCH(BH$4,'Data transformed'!$4:$4,0)-1)), (MIN(MAX(OFFSET('Data transformed'!$A$4,MATCH($A87,'Data transformed'!$A$5:$A$185,0),MATCH(BH$4,'Data transformed'!$4:$4,0)-1),$O87),$P87)-$O87)/$Q87*100,"NA"))</f>
        <v>100</v>
      </c>
      <c r="BI87" s="104" t="n">
        <f aca="true">IF($L87="","",IF(ISNUMBER(OFFSET('Data transformed'!$A$4,MATCH($A87,'Data transformed'!$A$5:$A$185,0),MATCH(BI$4,'Data transformed'!$4:$4,0)-1)), (MIN(MAX(OFFSET('Data transformed'!$A$4,MATCH($A87,'Data transformed'!$A$5:$A$185,0),MATCH(BI$4,'Data transformed'!$4:$4,0)-1),$O87),$P87)-$O87)/$Q87*100,"NA"))</f>
        <v>0</v>
      </c>
      <c r="BJ87" s="104" t="n">
        <f aca="true">IF($L87="","",IF(ISNUMBER(OFFSET('Data transformed'!$A$4,MATCH($A87,'Data transformed'!$A$5:$A$185,0),MATCH(BJ$4,'Data transformed'!$4:$4,0)-1)), (MIN(MAX(OFFSET('Data transformed'!$A$4,MATCH($A87,'Data transformed'!$A$5:$A$185,0),MATCH(BJ$4,'Data transformed'!$4:$4,0)-1),$O87),$P87)-$O87)/$Q87*100,"NA"))</f>
        <v>67</v>
      </c>
      <c r="BK87" s="104" t="n">
        <f aca="true">IF($L87="","",IF(ISNUMBER(OFFSET('Data transformed'!$A$4,MATCH($A87,'Data transformed'!$A$5:$A$185,0),MATCH(BK$4,'Data transformed'!$4:$4,0)-1)), (MIN(MAX(OFFSET('Data transformed'!$A$4,MATCH($A87,'Data transformed'!$A$5:$A$185,0),MATCH(BK$4,'Data transformed'!$4:$4,0)-1),$O87),$P87)-$O87)/$Q87*100,"NA"))</f>
        <v>0</v>
      </c>
      <c r="BL87" s="104" t="n">
        <f aca="true">IF($L87="","",IF(ISNUMBER(OFFSET('Data transformed'!$A$4,MATCH($A87,'Data transformed'!$A$5:$A$185,0),MATCH(BL$4,'Data transformed'!$4:$4,0)-1)), (MIN(MAX(OFFSET('Data transformed'!$A$4,MATCH($A87,'Data transformed'!$A$5:$A$185,0),MATCH(BL$4,'Data transformed'!$4:$4,0)-1),$O87),$P87)-$O87)/$Q87*100,"NA"))</f>
        <v>100</v>
      </c>
      <c r="BM87" s="104" t="n">
        <f aca="true">IF($L87="","",IF(ISNUMBER(OFFSET('Data transformed'!$A$4,MATCH($A87,'Data transformed'!$A$5:$A$185,0),MATCH(BM$4,'Data transformed'!$4:$4,0)-1)), (MIN(MAX(OFFSET('Data transformed'!$A$4,MATCH($A87,'Data transformed'!$A$5:$A$185,0),MATCH(BM$4,'Data transformed'!$4:$4,0)-1),$O87),$P87)-$O87)/$Q87*100,"NA"))</f>
        <v>100</v>
      </c>
      <c r="BN87" s="104" t="n">
        <f aca="true">IF($L87="","",IF(ISNUMBER(OFFSET('Data transformed'!$A$4,MATCH($A87,'Data transformed'!$A$5:$A$185,0),MATCH(BN$4,'Data transformed'!$4:$4,0)-1)), (MIN(MAX(OFFSET('Data transformed'!$A$4,MATCH($A87,'Data transformed'!$A$5:$A$185,0),MATCH(BN$4,'Data transformed'!$4:$4,0)-1),$O87),$P87)-$O87)/$Q87*100,"NA"))</f>
        <v>0</v>
      </c>
      <c r="BO87" s="104" t="n">
        <f aca="true">IF($L87="","",IF(ISNUMBER(OFFSET('Data transformed'!$A$4,MATCH($A87,'Data transformed'!$A$5:$A$185,0),MATCH(BO$4,'Data transformed'!$4:$4,0)-1)), (MIN(MAX(OFFSET('Data transformed'!$A$4,MATCH($A87,'Data transformed'!$A$5:$A$185,0),MATCH(BO$4,'Data transformed'!$4:$4,0)-1),$O87),$P87)-$O87)/$Q87*100,"NA"))</f>
        <v>100</v>
      </c>
      <c r="BP87" s="104" t="n">
        <f aca="true">IF($L87="","",IF(ISNUMBER(OFFSET('Data transformed'!$A$4,MATCH($A87,'Data transformed'!$A$5:$A$185,0),MATCH(BP$4,'Data transformed'!$4:$4,0)-1)), (MIN(MAX(OFFSET('Data transformed'!$A$4,MATCH($A87,'Data transformed'!$A$5:$A$185,0),MATCH(BP$4,'Data transformed'!$4:$4,0)-1),$O87),$P87)-$O87)/$Q87*100,"NA"))</f>
        <v>100</v>
      </c>
      <c r="BQ87" s="104" t="n">
        <f aca="true">IF($L87="","",IF(ISNUMBER(OFFSET('Data transformed'!$A$4,MATCH($A87,'Data transformed'!$A$5:$A$185,0),MATCH(BQ$4,'Data transformed'!$4:$4,0)-1)), (MIN(MAX(OFFSET('Data transformed'!$A$4,MATCH($A87,'Data transformed'!$A$5:$A$185,0),MATCH(BQ$4,'Data transformed'!$4:$4,0)-1),$O87),$P87)-$O87)/$Q87*100,"NA"))</f>
        <v>0</v>
      </c>
      <c r="BR87" s="104" t="n">
        <f aca="true">IF($L87="","",IF(ISNUMBER(OFFSET('Data transformed'!$A$4,MATCH($A87,'Data transformed'!$A$5:$A$185,0),MATCH(BR$4,'Data transformed'!$4:$4,0)-1)), (MIN(MAX(OFFSET('Data transformed'!$A$4,MATCH($A87,'Data transformed'!$A$5:$A$185,0),MATCH(BR$4,'Data transformed'!$4:$4,0)-1),$O87),$P87)-$O87)/$Q87*100,"NA"))</f>
        <v>0</v>
      </c>
      <c r="BS87" s="104" t="n">
        <f aca="true">IF($L87="","",IF(ISNUMBER(OFFSET('Data transformed'!$A$4,MATCH($A87,'Data transformed'!$A$5:$A$185,0),MATCH(BS$4,'Data transformed'!$4:$4,0)-1)), (MIN(MAX(OFFSET('Data transformed'!$A$4,MATCH($A87,'Data transformed'!$A$5:$A$185,0),MATCH(BS$4,'Data transformed'!$4:$4,0)-1),$O87),$P87)-$O87)/$Q87*100,"NA"))</f>
        <v>100</v>
      </c>
      <c r="BT87" s="104" t="n">
        <f aca="true">IF($L87="","",IF(ISNUMBER(OFFSET('Data transformed'!$A$4,MATCH($A87,'Data transformed'!$A$5:$A$185,0),MATCH(BT$4,'Data transformed'!$4:$4,0)-1)), (MIN(MAX(OFFSET('Data transformed'!$A$4,MATCH($A87,'Data transformed'!$A$5:$A$185,0),MATCH(BT$4,'Data transformed'!$4:$4,0)-1),$O87),$P87)-$O87)/$Q87*100,"NA"))</f>
        <v>100</v>
      </c>
      <c r="BU87" s="104" t="n">
        <f aca="true">IF($L87="","",IF(ISNUMBER(OFFSET('Data transformed'!$A$4,MATCH($A87,'Data transformed'!$A$5:$A$185,0),MATCH(BU$4,'Data transformed'!$4:$4,0)-1)), (MIN(MAX(OFFSET('Data transformed'!$A$4,MATCH($A87,'Data transformed'!$A$5:$A$185,0),MATCH(BU$4,'Data transformed'!$4:$4,0)-1),$O87),$P87)-$O87)/$Q87*100,"NA"))</f>
        <v>100</v>
      </c>
      <c r="BV87" s="104" t="n">
        <f aca="true">IF($L87="","",IF(ISNUMBER(OFFSET('Data transformed'!$A$4,MATCH($A87,'Data transformed'!$A$5:$A$185,0),MATCH(BV$4,'Data transformed'!$4:$4,0)-1)), (MIN(MAX(OFFSET('Data transformed'!$A$4,MATCH($A87,'Data transformed'!$A$5:$A$185,0),MATCH(BV$4,'Data transformed'!$4:$4,0)-1),$O87),$P87)-$O87)/$Q87*100,"NA"))</f>
        <v>100</v>
      </c>
      <c r="BW87" s="104" t="n">
        <f aca="true">IF($L87="","",IF(ISNUMBER(OFFSET('Data transformed'!$A$4,MATCH($A87,'Data transformed'!$A$5:$A$185,0),MATCH(BW$4,'Data transformed'!$4:$4,0)-1)), (MIN(MAX(OFFSET('Data transformed'!$A$4,MATCH($A87,'Data transformed'!$A$5:$A$185,0),MATCH(BW$4,'Data transformed'!$4:$4,0)-1),$O87),$P87)-$O87)/$Q87*100,"NA"))</f>
        <v>100</v>
      </c>
      <c r="BX87" s="104" t="n">
        <f aca="true">IF($L87="","",IF(ISNUMBER(OFFSET('Data transformed'!$A$4,MATCH($A87,'Data transformed'!$A$5:$A$185,0),MATCH(BX$4,'Data transformed'!$4:$4,0)-1)), (MIN(MAX(OFFSET('Data transformed'!$A$4,MATCH($A87,'Data transformed'!$A$5:$A$185,0),MATCH(BX$4,'Data transformed'!$4:$4,0)-1),$O87),$P87)-$O87)/$Q87*100,"NA"))</f>
        <v>0</v>
      </c>
      <c r="BY87" s="104" t="n">
        <f aca="true">IF($L87="","",IF(ISNUMBER(OFFSET('Data transformed'!$A$4,MATCH($A87,'Data transformed'!$A$5:$A$185,0),MATCH(BY$4,'Data transformed'!$4:$4,0)-1)), (MIN(MAX(OFFSET('Data transformed'!$A$4,MATCH($A87,'Data transformed'!$A$5:$A$185,0),MATCH(BY$4,'Data transformed'!$4:$4,0)-1),$O87),$P87)-$O87)/$Q87*100,"NA"))</f>
        <v>100</v>
      </c>
      <c r="BZ87" s="104" t="n">
        <f aca="true">IF($L87="","",IF(ISNUMBER(OFFSET('Data transformed'!$A$4,MATCH($A87,'Data transformed'!$A$5:$A$185,0),MATCH(BZ$4,'Data transformed'!$4:$4,0)-1)), (MIN(MAX(OFFSET('Data transformed'!$A$4,MATCH($A87,'Data transformed'!$A$5:$A$185,0),MATCH(BZ$4,'Data transformed'!$4:$4,0)-1),$O87),$P87)-$O87)/$Q87*100,"NA"))</f>
        <v>67</v>
      </c>
      <c r="CA87" s="104" t="n">
        <f aca="true">IF($L87="","",IF(ISNUMBER(OFFSET('Data transformed'!$A$4,MATCH($A87,'Data transformed'!$A$5:$A$185,0),MATCH(CA$4,'Data transformed'!$4:$4,0)-1)), (MIN(MAX(OFFSET('Data transformed'!$A$4,MATCH($A87,'Data transformed'!$A$5:$A$185,0),MATCH(CA$4,'Data transformed'!$4:$4,0)-1),$O87),$P87)-$O87)/$Q87*100,"NA"))</f>
        <v>100</v>
      </c>
      <c r="CB87" s="104" t="str">
        <f aca="true">IF($L87="","",IF(ISNUMBER(OFFSET('Data transformed'!$A$4,MATCH($A87,'Data transformed'!$A$5:$A$185,0),MATCH(CB$4,'Data transformed'!$4:$4,0)-1)), (MIN(MAX(OFFSET('Data transformed'!$A$4,MATCH($A87,'Data transformed'!$A$5:$A$185,0),MATCH(CB$4,'Data transformed'!$4:$4,0)-1),$O87),$P87)-$O87)/$Q87*100,"NA"))</f>
        <v>NA</v>
      </c>
      <c r="CC87" s="104" t="n">
        <f aca="true">IF($L87="","",IF(ISNUMBER(OFFSET('Data transformed'!$A$4,MATCH($A87,'Data transformed'!$A$5:$A$185,0),MATCH(CC$4,'Data transformed'!$4:$4,0)-1)), (MIN(MAX(OFFSET('Data transformed'!$A$4,MATCH($A87,'Data transformed'!$A$5:$A$185,0),MATCH(CC$4,'Data transformed'!$4:$4,0)-1),$O87),$P87)-$O87)/$Q87*100,"NA"))</f>
        <v>100</v>
      </c>
      <c r="CD87" s="104" t="n">
        <f aca="true">IF($L87="","",IF(ISNUMBER(OFFSET('Data transformed'!$A$4,MATCH($A87,'Data transformed'!$A$5:$A$185,0),MATCH(CD$4,'Data transformed'!$4:$4,0)-1)), (MIN(MAX(OFFSET('Data transformed'!$A$4,MATCH($A87,'Data transformed'!$A$5:$A$185,0),MATCH(CD$4,'Data transformed'!$4:$4,0)-1),$O87),$P87)-$O87)/$Q87*100,"NA"))</f>
        <v>0</v>
      </c>
      <c r="CE87" s="104" t="n">
        <f aca="true">IF($L87="","",IF(ISNUMBER(OFFSET('Data transformed'!$A$4,MATCH($A87,'Data transformed'!$A$5:$A$185,0),MATCH(CE$4,'Data transformed'!$4:$4,0)-1)), (MIN(MAX(OFFSET('Data transformed'!$A$4,MATCH($A87,'Data transformed'!$A$5:$A$185,0),MATCH(CE$4,'Data transformed'!$4:$4,0)-1),$O87),$P87)-$O87)/$Q87*100,"NA"))</f>
        <v>100</v>
      </c>
      <c r="CF87" s="104" t="str">
        <f aca="true">IF($L87="","",IF(ISNUMBER(OFFSET('Data transformed'!$A$4,MATCH($A87,'Data transformed'!$A$5:$A$185,0),MATCH(CF$4,'Data transformed'!$4:$4,0)-1)), (MIN(MAX(OFFSET('Data transformed'!$A$4,MATCH($A87,'Data transformed'!$A$5:$A$185,0),MATCH(CF$4,'Data transformed'!$4:$4,0)-1),$O87),$P87)-$O87)/$Q87*100,"NA"))</f>
        <v>NA</v>
      </c>
      <c r="CG87" s="104" t="n">
        <f aca="true">IF($L87="","",IF(ISNUMBER(OFFSET('Data transformed'!$A$4,MATCH($A87,'Data transformed'!$A$5:$A$185,0),MATCH(CG$4,'Data transformed'!$4:$4,0)-1)), (MIN(MAX(OFFSET('Data transformed'!$A$4,MATCH($A87,'Data transformed'!$A$5:$A$185,0),MATCH(CG$4,'Data transformed'!$4:$4,0)-1),$O87),$P87)-$O87)/$Q87*100,"NA"))</f>
        <v>0</v>
      </c>
      <c r="CH87" s="104" t="n">
        <f aca="true">IF($L87="","",IF(ISNUMBER(OFFSET('Data transformed'!$A$4,MATCH($A87,'Data transformed'!$A$5:$A$185,0),MATCH(CH$4,'Data transformed'!$4:$4,0)-1)), (MIN(MAX(OFFSET('Data transformed'!$A$4,MATCH($A87,'Data transformed'!$A$5:$A$185,0),MATCH(CH$4,'Data transformed'!$4:$4,0)-1),$O87),$P87)-$O87)/$Q87*100,"NA"))</f>
        <v>100</v>
      </c>
      <c r="CI87" s="104" t="n">
        <f aca="true">IF($L87="","",IF(ISNUMBER(OFFSET('Data transformed'!$A$4,MATCH($A87,'Data transformed'!$A$5:$A$185,0),MATCH(CI$4,'Data transformed'!$4:$4,0)-1)), (MIN(MAX(OFFSET('Data transformed'!$A$4,MATCH($A87,'Data transformed'!$A$5:$A$185,0),MATCH(CI$4,'Data transformed'!$4:$4,0)-1),$O87),$P87)-$O87)/$Q87*100,"NA"))</f>
        <v>100</v>
      </c>
      <c r="CJ87" s="104" t="n">
        <f aca="true">IF($L87="","",IF(ISNUMBER(OFFSET('Data transformed'!$A$4,MATCH($A87,'Data transformed'!$A$5:$A$185,0),MATCH(CJ$4,'Data transformed'!$4:$4,0)-1)), (MIN(MAX(OFFSET('Data transformed'!$A$4,MATCH($A87,'Data transformed'!$A$5:$A$185,0),MATCH(CJ$4,'Data transformed'!$4:$4,0)-1),$O87),$P87)-$O87)/$Q87*100,"NA"))</f>
        <v>50</v>
      </c>
      <c r="CK87" s="104" t="n">
        <f aca="true">IF($L87="","",IF(ISNUMBER(OFFSET('Data transformed'!$A$4,MATCH($A87,'Data transformed'!$A$5:$A$185,0),MATCH(CK$4,'Data transformed'!$4:$4,0)-1)), (MIN(MAX(OFFSET('Data transformed'!$A$4,MATCH($A87,'Data transformed'!$A$5:$A$185,0),MATCH(CK$4,'Data transformed'!$4:$4,0)-1),$O87),$P87)-$O87)/$Q87*100,"NA"))</f>
        <v>0</v>
      </c>
      <c r="CL87" s="104" t="str">
        <f aca="true">IF($L87="","",IF(ISNUMBER(OFFSET('Data transformed'!$A$4,MATCH($A87,'Data transformed'!$A$5:$A$185,0),MATCH(CL$4,'Data transformed'!$4:$4,0)-1)), (MIN(MAX(OFFSET('Data transformed'!$A$4,MATCH($A87,'Data transformed'!$A$5:$A$185,0),MATCH(CL$4,'Data transformed'!$4:$4,0)-1),$O87),$P87)-$O87)/$Q87*100,"NA"))</f>
        <v>NA</v>
      </c>
      <c r="CM87" s="104" t="n">
        <f aca="true">IF($L87="","",IF(ISNUMBER(OFFSET('Data transformed'!$A$4,MATCH($A87,'Data transformed'!$A$5:$A$185,0),MATCH(CM$4,'Data transformed'!$4:$4,0)-1)), (MIN(MAX(OFFSET('Data transformed'!$A$4,MATCH($A87,'Data transformed'!$A$5:$A$185,0),MATCH(CM$4,'Data transformed'!$4:$4,0)-1),$O87),$P87)-$O87)/$Q87*100,"NA"))</f>
        <v>100</v>
      </c>
      <c r="CN87" s="104" t="n">
        <f aca="true">IF($L87="","",IF(ISNUMBER(OFFSET('Data transformed'!$A$4,MATCH($A87,'Data transformed'!$A$5:$A$185,0),MATCH(CN$4,'Data transformed'!$4:$4,0)-1)), (MIN(MAX(OFFSET('Data transformed'!$A$4,MATCH($A87,'Data transformed'!$A$5:$A$185,0),MATCH(CN$4,'Data transformed'!$4:$4,0)-1),$O87),$P87)-$O87)/$Q87*100,"NA"))</f>
        <v>100</v>
      </c>
      <c r="CO87" s="104" t="n">
        <f aca="true">IF($L87="","",IF(ISNUMBER(OFFSET('Data transformed'!$A$4,MATCH($A87,'Data transformed'!$A$5:$A$185,0),MATCH(CO$4,'Data transformed'!$4:$4,0)-1)), (MIN(MAX(OFFSET('Data transformed'!$A$4,MATCH($A87,'Data transformed'!$A$5:$A$185,0),MATCH(CO$4,'Data transformed'!$4:$4,0)-1),$O87),$P87)-$O87)/$Q87*100,"NA"))</f>
        <v>0</v>
      </c>
      <c r="CP87" s="104" t="n">
        <f aca="true">IF($L87="","",IF(ISNUMBER(OFFSET('Data transformed'!$A$4,MATCH($A87,'Data transformed'!$A$5:$A$185,0),MATCH(CP$4,'Data transformed'!$4:$4,0)-1)), (MIN(MAX(OFFSET('Data transformed'!$A$4,MATCH($A87,'Data transformed'!$A$5:$A$185,0),MATCH(CP$4,'Data transformed'!$4:$4,0)-1),$O87),$P87)-$O87)/$Q87*100,"NA"))</f>
        <v>100</v>
      </c>
      <c r="CQ87" s="104" t="n">
        <f aca="true">IF($L87="","",IF(ISNUMBER(OFFSET('Data transformed'!$A$4,MATCH($A87,'Data transformed'!$A$5:$A$185,0),MATCH(CQ$4,'Data transformed'!$4:$4,0)-1)), (MIN(MAX(OFFSET('Data transformed'!$A$4,MATCH($A87,'Data transformed'!$A$5:$A$185,0),MATCH(CQ$4,'Data transformed'!$4:$4,0)-1),$O87),$P87)-$O87)/$Q87*100,"NA"))</f>
        <v>0</v>
      </c>
      <c r="CR87" s="104" t="n">
        <f aca="true">IF($L87="","",IF(ISNUMBER(OFFSET('Data transformed'!$A$4,MATCH($A87,'Data transformed'!$A$5:$A$185,0),MATCH(CR$4,'Data transformed'!$4:$4,0)-1)), (MIN(MAX(OFFSET('Data transformed'!$A$4,MATCH($A87,'Data transformed'!$A$5:$A$185,0),MATCH(CR$4,'Data transformed'!$4:$4,0)-1),$O87),$P87)-$O87)/$Q87*100,"NA"))</f>
        <v>50</v>
      </c>
      <c r="CS87" s="104" t="n">
        <f aca="true">IF($L87="","",IF(ISNUMBER(OFFSET('Data transformed'!$A$4,MATCH($A87,'Data transformed'!$A$5:$A$185,0),MATCH(CS$4,'Data transformed'!$4:$4,0)-1)), (MIN(MAX(OFFSET('Data transformed'!$A$4,MATCH($A87,'Data transformed'!$A$5:$A$185,0),MATCH(CS$4,'Data transformed'!$4:$4,0)-1),$O87),$P87)-$O87)/$Q87*100,"NA"))</f>
        <v>100</v>
      </c>
      <c r="CT87" s="104" t="n">
        <f aca="true">IF($L87="","",IF(ISNUMBER(OFFSET('Data transformed'!$A$4,MATCH($A87,'Data transformed'!$A$5:$A$185,0),MATCH(CT$4,'Data transformed'!$4:$4,0)-1)), (MIN(MAX(OFFSET('Data transformed'!$A$4,MATCH($A87,'Data transformed'!$A$5:$A$185,0),MATCH(CT$4,'Data transformed'!$4:$4,0)-1),$O87),$P87)-$O87)/$Q87*100,"NA"))</f>
        <v>100</v>
      </c>
      <c r="CU87" s="104" t="n">
        <f aca="true">IF($L87="","",IF(ISNUMBER(OFFSET('Data transformed'!$A$4,MATCH($A87,'Data transformed'!$A$5:$A$185,0),MATCH(CU$4,'Data transformed'!$4:$4,0)-1)), (MIN(MAX(OFFSET('Data transformed'!$A$4,MATCH($A87,'Data transformed'!$A$5:$A$185,0),MATCH(CU$4,'Data transformed'!$4:$4,0)-1),$O87),$P87)-$O87)/$Q87*100,"NA"))</f>
        <v>0</v>
      </c>
      <c r="CV87" s="104" t="n">
        <f aca="true">IF($L87="","",IF(ISNUMBER(OFFSET('Data transformed'!$A$4,MATCH($A87,'Data transformed'!$A$5:$A$185,0),MATCH(CV$4,'Data transformed'!$4:$4,0)-1)), (MIN(MAX(OFFSET('Data transformed'!$A$4,MATCH($A87,'Data transformed'!$A$5:$A$185,0),MATCH(CV$4,'Data transformed'!$4:$4,0)-1),$O87),$P87)-$O87)/$Q87*100,"NA"))</f>
        <v>0</v>
      </c>
      <c r="CW87" s="104" t="n">
        <f aca="true">IF($L87="","",IF(ISNUMBER(OFFSET('Data transformed'!$A$4,MATCH($A87,'Data transformed'!$A$5:$A$185,0),MATCH(CW$4,'Data transformed'!$4:$4,0)-1)), (MIN(MAX(OFFSET('Data transformed'!$A$4,MATCH($A87,'Data transformed'!$A$5:$A$185,0),MATCH(CW$4,'Data transformed'!$4:$4,0)-1),$O87),$P87)-$O87)/$Q87*100,"NA"))</f>
        <v>100</v>
      </c>
    </row>
    <row r="88" s="103" customFormat="true" ht="15.5" hidden="false" customHeight="false" outlineLevel="0" collapsed="false">
      <c r="A88" s="107" t="n">
        <v>3220</v>
      </c>
      <c r="B88" s="107" t="n">
        <v>3</v>
      </c>
      <c r="C88" s="103" t="str">
        <f aca="true">IF(ISBLANK(OFFSET('outliers treatment'!$A$3,MATCH($A88,'outliers treatment'!$A$4:$A$154,0),MATCH(C$4,'outliers treatment'!$4:$4,0)-1)),"",OFFSET('outliers treatment'!$A$3,MATCH($A88,'outliers treatment'!$A$4:$A$154,0),MATCH(C$4,'outliers treatment'!$4:$4,0)-1))</f>
        <v>Mechanisms for consumer information</v>
      </c>
      <c r="D88" s="103" t="str">
        <f aca="true">IF(ISBLANK(OFFSET('outliers treatment'!$A$3,MATCH($A88,'outliers treatment'!$A$4:$A$154,0),MATCH(D$4,'outliers treatment'!$4:$4,0)-1)),"",OFFSET('outliers treatment'!$A$3,MATCH($A88,'outliers treatment'!$A$4:$A$154,0),MATCH(D$4,'outliers treatment'!$4:$4,0)-1))</f>
        <v/>
      </c>
      <c r="E88" s="103" t="str">
        <f aca="true">IF(ISBLANK(OFFSET('outliers treatment'!$A$3,MATCH($A88,'outliers treatment'!$A$4:$A$154,0),MATCH(E$4,'outliers treatment'!$4:$4,0)-1)),"",OFFSET('outliers treatment'!$A$3,MATCH($A88,'outliers treatment'!$A$4:$A$154,0),MATCH(E$4,'outliers treatment'!$4:$4,0)-1))</f>
        <v/>
      </c>
      <c r="F88" s="103" t="str">
        <f aca="true">IF(ISBLANK(OFFSET('outliers treatment'!$A$3,MATCH($A88,'outliers treatment'!$A$4:$A$154,0),MATCH(F$4,'outliers treatment'!$4:$4,0)-1)),"",OFFSET('outliers treatment'!$A$3,MATCH($A88,'outliers treatment'!$A$4:$A$154,0),MATCH(F$4,'outliers treatment'!$4:$4,0)-1))</f>
        <v/>
      </c>
      <c r="G88" s="103" t="str">
        <f aca="true">IF(ISBLANK(OFFSET('outliers treatment'!$A$3,MATCH($A88,'outliers treatment'!$A$4:$A$154,0),MATCH(G$4,'outliers treatment'!$4:$4,0)-1)),"",OFFSET('outliers treatment'!$A$3,MATCH($A88,'outliers treatment'!$A$4:$A$154,0),MATCH(G$4,'outliers treatment'!$4:$4,0)-1))</f>
        <v/>
      </c>
      <c r="H88" s="103" t="str">
        <f aca="true">IF(ISBLANK(OFFSET('outliers treatment'!$A$3,MATCH($A88,'outliers treatment'!$A$4:$A$154,0),MATCH(H$4,'outliers treatment'!$4:$4,0)-1)),"",OFFSET('outliers treatment'!$A$3,MATCH($A88,'outliers treatment'!$A$4:$A$154,0),MATCH(H$4,'outliers treatment'!$4:$4,0)-1))</f>
        <v/>
      </c>
      <c r="I88" s="103" t="str">
        <f aca="true">IF(ISBLANK(OFFSET('outliers treatment'!$A$3,MATCH($A88,'outliers treatment'!$A$4:$A$154,0),MATCH(I$4,'outliers treatment'!$4:$4,0)-1)),"",OFFSET('outliers treatment'!$A$3,MATCH($A88,'outliers treatment'!$A$4:$A$154,0),MATCH(I$4,'outliers treatment'!$4:$4,0)-1))</f>
        <v/>
      </c>
      <c r="J88" s="104" t="n">
        <f aca="false" t="array" ref="J88:J88">MIN(IF(ISNUMBER(V88:CW88),V88:CW88))</f>
        <v>0</v>
      </c>
      <c r="K88" s="103" t="n">
        <f aca="false" t="array" ref="K88:K88">MAX(IF(ISNUMBER(V88:CW88),V88:CW88))</f>
        <v>100</v>
      </c>
      <c r="L88" s="103" t="e">
        <f aca="true">IF(ISBLANK(OFFSET('outliers treatment'!$A$3,MATCH($A88,'outliers treatment'!$A$4:$A$154,0),MATCH(L$4,'outliers treatment'!$4:$4,0)-1)),"",OFFSET('outliers treatment'!$A$3,MATCH($A88,'outliers treatment'!$A$4:$A$154,0),MATCH(L$4,'outliers treatment'!$4:$4,0)-1))</f>
        <v>#N/A</v>
      </c>
      <c r="M88" s="103" t="e">
        <f aca="true">IF(ISBLANK(OFFSET('outliers treatment'!$A$3,MATCH($A88,'outliers treatment'!$A$4:$A$154,0),MATCH(M$4,'outliers treatment'!$4:$4,0)-1)),"",OFFSET('outliers treatment'!$A$3,MATCH($A88,'outliers treatment'!$A$4:$A$154,0),MATCH(M$4,'outliers treatment'!$4:$4,0)-1))</f>
        <v>#N/A</v>
      </c>
      <c r="N88" s="103" t="str">
        <f aca="true">IF(ISBLANK(OFFSET('outliers treatment'!$A$3,MATCH($A88,'outliers treatment'!$A$4:$A$154,0),MATCH(N$4,'outliers treatment'!$4:$4,0)-1)),"",OFFSET('outliers treatment'!$A$3,MATCH($A88,'outliers treatment'!$A$4:$A$154,0),MATCH(N$4,'outliers treatment'!$4:$4,0)-1))</f>
        <v/>
      </c>
      <c r="O88" s="103" t="str">
        <f aca="true">IF(ISBLANK(OFFSET('outliers treatment'!$A$3,MATCH($A88,'outliers treatment'!$A$4:$A$154,0),MATCH(O$4,'outliers treatment'!$4:$4,0)-1)),"",OFFSET('outliers treatment'!$A$3,MATCH($A88,'outliers treatment'!$A$4:$A$154,0),MATCH(O$4,'outliers treatment'!$4:$4,0)-1))</f>
        <v/>
      </c>
      <c r="P88" s="103" t="str">
        <f aca="true">IF(ISBLANK(OFFSET('outliers treatment'!$A$3,MATCH($A88,'outliers treatment'!$A$4:$A$154,0),MATCH(P$4,'outliers treatment'!$4:$4,0)-1)),"",OFFSET('outliers treatment'!$A$3,MATCH($A88,'outliers treatment'!$A$4:$A$154,0),MATCH(P$4,'outliers treatment'!$4:$4,0)-1))</f>
        <v/>
      </c>
      <c r="Q88" s="103" t="str">
        <f aca="false">IFERROR(P88-O88,"")</f>
        <v/>
      </c>
      <c r="R88" s="105" t="n">
        <f aca="false" t="array" ref="R88:R88">IFERROR(SKEW(IF(ISNUMBER(V88:CW88),V88:CW88,"")),"")</f>
        <v>-1.42187927824475</v>
      </c>
      <c r="S88" s="103" t="n">
        <v>1</v>
      </c>
      <c r="T88" s="103" t="n">
        <v>1</v>
      </c>
      <c r="U88" s="106" t="str">
        <f aca="false" t="array" ref="U88:U88">IF(B88&lt;4,"",1-IFERROR(SUM(ISNUMBER(V88:CW88)*(1-$V$3:$CW$3))/COUNTIF($V$3:$CW$3,0),0))</f>
        <v/>
      </c>
      <c r="V88" s="104" t="n">
        <f aca="false" t="array" ref="V88:V88">SUM(IF(ISNUMBER(V89:V90),$T89:$T90*V89:V90,0))/SUM(IF(ISNUMBER(V89:V90),$T89:$T90,0))</f>
        <v>91.6666666666667</v>
      </c>
      <c r="W88" s="104" t="n">
        <f aca="false" t="array" ref="W88:W88">SUM(IF(ISNUMBER(W89:W90),$T89:$T90*W89:W90,0))/SUM(IF(ISNUMBER(W89:W90),$T89:$T90,0))</f>
        <v>94.3333333333333</v>
      </c>
      <c r="X88" s="104" t="n">
        <f aca="false" t="array" ref="X88:X88">SUM(IF(ISNUMBER(X89:X90),$T89:$T90*X89:X90,0))/SUM(IF(ISNUMBER(X89:X90),$T89:$T90,0))</f>
        <v>100</v>
      </c>
      <c r="Y88" s="104" t="n">
        <f aca="false" t="array" ref="Y88:Y88">SUM(IF(ISNUMBER(Y89:Y90),$T89:$T90*Y89:Y90,0))/SUM(IF(ISNUMBER(Y89:Y90),$T89:$T90,0))</f>
        <v>100</v>
      </c>
      <c r="Z88" s="104" t="n">
        <f aca="false" t="array" ref="Z88:Z88">SUM(IF(ISNUMBER(Z89:Z90),$T89:$T90*Z89:Z90,0))/SUM(IF(ISNUMBER(Z89:Z90),$T89:$T90,0))</f>
        <v>89</v>
      </c>
      <c r="AA88" s="104" t="n">
        <f aca="false" t="array" ref="AA88:AA88">SUM(IF(ISNUMBER(AA89:AA90),$T89:$T90*AA89:AA90,0))/SUM(IF(ISNUMBER(AA89:AA90),$T89:$T90,0))</f>
        <v>25</v>
      </c>
      <c r="AB88" s="104" t="n">
        <f aca="false" t="array" ref="AB88:AB88">SUM(IF(ISNUMBER(AB89:AB90),$T89:$T90*AB89:AB90,0))/SUM(IF(ISNUMBER(AB89:AB90),$T89:$T90,0))</f>
        <v>100</v>
      </c>
      <c r="AC88" s="104" t="n">
        <f aca="false" t="array" ref="AC88:AC88">SUM(IF(ISNUMBER(AC89:AC90),$T89:$T90*AC89:AC90,0))/SUM(IF(ISNUMBER(AC89:AC90),$T89:$T90,0))</f>
        <v>100</v>
      </c>
      <c r="AD88" s="104" t="n">
        <f aca="false" t="array" ref="AD88:AD88">SUM(IF(ISNUMBER(AD89:AD90),$T89:$T90*AD89:AD90,0))/SUM(IF(ISNUMBER(AD89:AD90),$T89:$T90,0))</f>
        <v>100</v>
      </c>
      <c r="AE88" s="104" t="n">
        <f aca="false" t="array" ref="AE88:AE88">SUM(IF(ISNUMBER(AE89:AE90),$T89:$T90*AE89:AE90,0))/SUM(IF(ISNUMBER(AE89:AE90),$T89:$T90,0))</f>
        <v>100</v>
      </c>
      <c r="AF88" s="104" t="n">
        <f aca="false" t="array" ref="AF88:AF88">SUM(IF(ISNUMBER(AF89:AF90),$T89:$T90*AF89:AF90,0))/SUM(IF(ISNUMBER(AF89:AF90),$T89:$T90,0))</f>
        <v>100</v>
      </c>
      <c r="AG88" s="104" t="n">
        <f aca="false" t="array" ref="AG88:AG88">SUM(IF(ISNUMBER(AG89:AG90),$T89:$T90*AG89:AG90,0))/SUM(IF(ISNUMBER(AG89:AG90),$T89:$T90,0))</f>
        <v>16.6666666666667</v>
      </c>
      <c r="AH88" s="104" t="n">
        <f aca="false" t="array" ref="AH88:AH88">SUM(IF(ISNUMBER(AH89:AH90),$T89:$T90*AH89:AH90,0))/SUM(IF(ISNUMBER(AH89:AH90),$T89:$T90,0))</f>
        <v>83.3333333333333</v>
      </c>
      <c r="AI88" s="104" t="n">
        <f aca="false" t="array" ref="AI88:AI88">SUM(IF(ISNUMBER(AI89:AI90),$T89:$T90*AI89:AI90,0))/SUM(IF(ISNUMBER(AI89:AI90),$T89:$T90,0))</f>
        <v>33.3333333333333</v>
      </c>
      <c r="AJ88" s="104" t="n">
        <f aca="false" t="array" ref="AJ88:AJ88">SUM(IF(ISNUMBER(AJ89:AJ90),$T89:$T90*AJ89:AJ90,0))/SUM(IF(ISNUMBER(AJ89:AJ90),$T89:$T90,0))</f>
        <v>33.3333333333333</v>
      </c>
      <c r="AK88" s="104" t="n">
        <f aca="false" t="array" ref="AK88:AK88">SUM(IF(ISNUMBER(AK89:AK90),$T89:$T90*AK89:AK90,0))/SUM(IF(ISNUMBER(AK89:AK90),$T89:$T90,0))</f>
        <v>100</v>
      </c>
      <c r="AL88" s="104" t="n">
        <f aca="false" t="array" ref="AL88:AL88">SUM(IF(ISNUMBER(AL89:AL90),$T89:$T90*AL89:AL90,0))/SUM(IF(ISNUMBER(AL89:AL90),$T89:$T90,0))</f>
        <v>100</v>
      </c>
      <c r="AM88" s="104" t="n">
        <f aca="false" t="array" ref="AM88:AM88">SUM(IF(ISNUMBER(AM89:AM90),$T89:$T90*AM89:AM90,0))/SUM(IF(ISNUMBER(AM89:AM90),$T89:$T90,0))</f>
        <v>100</v>
      </c>
      <c r="AN88" s="104" t="n">
        <f aca="false" t="array" ref="AN88:AN88">SUM(IF(ISNUMBER(AN89:AN90),$T89:$T90*AN89:AN90,0))/SUM(IF(ISNUMBER(AN89:AN90),$T89:$T90,0))</f>
        <v>100</v>
      </c>
      <c r="AO88" s="104" t="n">
        <f aca="false" t="array" ref="AO88:AO88">SUM(IF(ISNUMBER(AO89:AO90),$T89:$T90*AO89:AO90,0))/SUM(IF(ISNUMBER(AO89:AO90),$T89:$T90,0))</f>
        <v>33.3333333333333</v>
      </c>
      <c r="AP88" s="104" t="n">
        <f aca="false" t="array" ref="AP88:AP88">SUM(IF(ISNUMBER(AP89:AP90),$T89:$T90*AP89:AP90,0))/SUM(IF(ISNUMBER(AP89:AP90),$T89:$T90,0))</f>
        <v>100</v>
      </c>
      <c r="AQ88" s="104" t="n">
        <f aca="false" t="array" ref="AQ88:AQ88">SUM(IF(ISNUMBER(AQ89:AQ90),$T89:$T90*AQ89:AQ90,0))/SUM(IF(ISNUMBER(AQ89:AQ90),$T89:$T90,0))</f>
        <v>100</v>
      </c>
      <c r="AR88" s="104" t="n">
        <f aca="false" t="array" ref="AR88:AR88">SUM(IF(ISNUMBER(AR89:AR90),$T89:$T90*AR89:AR90,0))/SUM(IF(ISNUMBER(AR89:AR90),$T89:$T90,0))</f>
        <v>100</v>
      </c>
      <c r="AS88" s="104" t="n">
        <f aca="false" t="array" ref="AS88:AS88">SUM(IF(ISNUMBER(AS89:AS90),$T89:$T90*AS89:AS90,0))/SUM(IF(ISNUMBER(AS89:AS90),$T89:$T90,0))</f>
        <v>100</v>
      </c>
      <c r="AT88" s="104" t="n">
        <f aca="false" t="array" ref="AT88:AT88">SUM(IF(ISNUMBER(AT89:AT90),$T89:$T90*AT89:AT90,0))/SUM(IF(ISNUMBER(AT89:AT90),$T89:$T90,0))</f>
        <v>91.6666666666667</v>
      </c>
      <c r="AU88" s="104" t="n">
        <f aca="false" t="array" ref="AU88:AU88">SUM(IF(ISNUMBER(AU89:AU90),$T89:$T90*AU89:AU90,0))/SUM(IF(ISNUMBER(AU89:AU90),$T89:$T90,0))</f>
        <v>100</v>
      </c>
      <c r="AV88" s="104" t="n">
        <f aca="false" t="array" ref="AV88:AV88">SUM(IF(ISNUMBER(AV89:AV90),$T89:$T90*AV89:AV90,0))/SUM(IF(ISNUMBER(AV89:AV90),$T89:$T90,0))</f>
        <v>100</v>
      </c>
      <c r="AW88" s="104" t="n">
        <f aca="false" t="array" ref="AW88:AW88">SUM(IF(ISNUMBER(AW89:AW90),$T89:$T90*AW89:AW90,0))/SUM(IF(ISNUMBER(AW89:AW90),$T89:$T90,0))</f>
        <v>8.33333333333333</v>
      </c>
      <c r="AX88" s="104" t="n">
        <f aca="false" t="array" ref="AX88:AX88">SUM(IF(ISNUMBER(AX89:AX90),$T89:$T90*AX89:AX90,0))/SUM(IF(ISNUMBER(AX89:AX90),$T89:$T90,0))</f>
        <v>100</v>
      </c>
      <c r="AY88" s="104" t="n">
        <f aca="false" t="array" ref="AY88:AY88">SUM(IF(ISNUMBER(AY89:AY90),$T89:$T90*AY89:AY90,0))/SUM(IF(ISNUMBER(AY89:AY90),$T89:$T90,0))</f>
        <v>100</v>
      </c>
      <c r="AZ88" s="104" t="n">
        <f aca="false" t="array" ref="AZ88:AZ88">SUM(IF(ISNUMBER(AZ89:AZ90),$T89:$T90*AZ89:AZ90,0))/SUM(IF(ISNUMBER(AZ89:AZ90),$T89:$T90,0))</f>
        <v>100</v>
      </c>
      <c r="BA88" s="104" t="n">
        <f aca="false" t="array" ref="BA88:BA88">SUM(IF(ISNUMBER(BA89:BA90),$T89:$T90*BA89:BA90,0))/SUM(IF(ISNUMBER(BA89:BA90),$T89:$T90,0))</f>
        <v>91.6666666666667</v>
      </c>
      <c r="BB88" s="104" t="n">
        <f aca="false" t="array" ref="BB88:BB88">SUM(IF(ISNUMBER(BB89:BB90),$T89:$T90*BB89:BB90,0))/SUM(IF(ISNUMBER(BB89:BB90),$T89:$T90,0))</f>
        <v>94.3333333333333</v>
      </c>
      <c r="BC88" s="104" t="n">
        <f aca="false" t="array" ref="BC88:BC88">SUM(IF(ISNUMBER(BC89:BC90),$T89:$T90*BC89:BC90,0))/SUM(IF(ISNUMBER(BC89:BC90),$T89:$T90,0))</f>
        <v>100</v>
      </c>
      <c r="BD88" s="104" t="n">
        <f aca="false" t="array" ref="BD88:BD88">SUM(IF(ISNUMBER(BD89:BD90),$T89:$T90*BD89:BD90,0))/SUM(IF(ISNUMBER(BD89:BD90),$T89:$T90,0))</f>
        <v>100</v>
      </c>
      <c r="BE88" s="104" t="n">
        <f aca="false" t="array" ref="BE88:BE88">SUM(IF(ISNUMBER(BE89:BE90),$T89:$T90*BE89:BE90,0))/SUM(IF(ISNUMBER(BE89:BE90),$T89:$T90,0))</f>
        <v>100</v>
      </c>
      <c r="BF88" s="104" t="n">
        <f aca="false" t="array" ref="BF88:BF88">SUM(IF(ISNUMBER(BF89:BF90),$T89:$T90*BF89:BF90,0))/SUM(IF(ISNUMBER(BF89:BF90),$T89:$T90,0))</f>
        <v>100</v>
      </c>
      <c r="BG88" s="104" t="n">
        <f aca="false" t="array" ref="BG88:BG88">SUM(IF(ISNUMBER(BG89:BG90),$T89:$T90*BG89:BG90,0))/SUM(IF(ISNUMBER(BG89:BG90),$T89:$T90,0))</f>
        <v>96</v>
      </c>
      <c r="BH88" s="104" t="n">
        <f aca="false" t="array" ref="BH88:BH88">SUM(IF(ISNUMBER(BH89:BH90),$T89:$T90*BH89:BH90,0))/SUM(IF(ISNUMBER(BH89:BH90),$T89:$T90,0))</f>
        <v>100</v>
      </c>
      <c r="BI88" s="104" t="n">
        <f aca="false" t="array" ref="BI88:BI88">SUM(IF(ISNUMBER(BI89:BI90),$T89:$T90*BI89:BI90,0))/SUM(IF(ISNUMBER(BI89:BI90),$T89:$T90,0))</f>
        <v>66.6666666666667</v>
      </c>
      <c r="BJ88" s="104" t="n">
        <f aca="false" t="array" ref="BJ88:BJ88">SUM(IF(ISNUMBER(BJ89:BJ90),$T89:$T90*BJ89:BJ90,0))/SUM(IF(ISNUMBER(BJ89:BJ90),$T89:$T90,0))</f>
        <v>100</v>
      </c>
      <c r="BK88" s="104" t="n">
        <f aca="false" t="array" ref="BK88:BK88">SUM(IF(ISNUMBER(BK89:BK90),$T89:$T90*BK89:BK90,0))/SUM(IF(ISNUMBER(BK89:BK90),$T89:$T90,0))</f>
        <v>29.3333333333333</v>
      </c>
      <c r="BL88" s="104" t="n">
        <f aca="false" t="array" ref="BL88:BL88">SUM(IF(ISNUMBER(BL89:BL90),$T89:$T90*BL89:BL90,0))/SUM(IF(ISNUMBER(BL89:BL90),$T89:$T90,0))</f>
        <v>100</v>
      </c>
      <c r="BM88" s="104" t="n">
        <f aca="false" t="array" ref="BM88:BM88">SUM(IF(ISNUMBER(BM89:BM90),$T89:$T90*BM89:BM90,0))/SUM(IF(ISNUMBER(BM89:BM90),$T89:$T90,0))</f>
        <v>33.3333333333333</v>
      </c>
      <c r="BN88" s="104" t="n">
        <f aca="false" t="array" ref="BN88:BN88">SUM(IF(ISNUMBER(BN89:BN90),$T89:$T90*BN89:BN90,0))/SUM(IF(ISNUMBER(BN89:BN90),$T89:$T90,0))</f>
        <v>100</v>
      </c>
      <c r="BO88" s="104" t="n">
        <f aca="false" t="array" ref="BO88:BO88">SUM(IF(ISNUMBER(BO89:BO90),$T89:$T90*BO89:BO90,0))/SUM(IF(ISNUMBER(BO89:BO90),$T89:$T90,0))</f>
        <v>16.6666666666667</v>
      </c>
      <c r="BP88" s="104" t="n">
        <f aca="false" t="array" ref="BP88:BP88">SUM(IF(ISNUMBER(BP89:BP90),$T89:$T90*BP89:BP90,0))/SUM(IF(ISNUMBER(BP89:BP90),$T89:$T90,0))</f>
        <v>25</v>
      </c>
      <c r="BQ88" s="104" t="n">
        <f aca="false" t="array" ref="BQ88:BQ88">SUM(IF(ISNUMBER(BQ89:BQ90),$T89:$T90*BQ89:BQ90,0))/SUM(IF(ISNUMBER(BQ89:BQ90),$T89:$T90,0))</f>
        <v>0</v>
      </c>
      <c r="BR88" s="104" t="n">
        <f aca="false" t="array" ref="BR88:BR88">SUM(IF(ISNUMBER(BR89:BR90),$T89:$T90*BR89:BR90,0))/SUM(IF(ISNUMBER(BR89:BR90),$T89:$T90,0))</f>
        <v>91.6666666666667</v>
      </c>
      <c r="BS88" s="104" t="n">
        <f aca="false" t="array" ref="BS88:BS88">SUM(IF(ISNUMBER(BS89:BS90),$T89:$T90*BS89:BS90,0))/SUM(IF(ISNUMBER(BS89:BS90),$T89:$T90,0))</f>
        <v>100</v>
      </c>
      <c r="BT88" s="104" t="n">
        <f aca="false" t="array" ref="BT88:BT88">SUM(IF(ISNUMBER(BT89:BT90),$T89:$T90*BT89:BT90,0))/SUM(IF(ISNUMBER(BT89:BT90),$T89:$T90,0))</f>
        <v>100</v>
      </c>
      <c r="BU88" s="104" t="n">
        <f aca="false" t="array" ref="BU88:BU88">SUM(IF(ISNUMBER(BU89:BU90),$T89:$T90*BU89:BU90,0))/SUM(IF(ISNUMBER(BU89:BU90),$T89:$T90,0))</f>
        <v>100</v>
      </c>
      <c r="BV88" s="104" t="n">
        <f aca="false" t="array" ref="BV88:BV88">SUM(IF(ISNUMBER(BV89:BV90),$T89:$T90*BV89:BV90,0))/SUM(IF(ISNUMBER(BV89:BV90),$T89:$T90,0))</f>
        <v>100</v>
      </c>
      <c r="BW88" s="104" t="n">
        <f aca="false" t="array" ref="BW88:BW88">SUM(IF(ISNUMBER(BW89:BW90),$T89:$T90*BW89:BW90,0))/SUM(IF(ISNUMBER(BW89:BW90),$T89:$T90,0))</f>
        <v>91.6666666666667</v>
      </c>
      <c r="BX88" s="104" t="n">
        <f aca="false" t="array" ref="BX88:BX88">SUM(IF(ISNUMBER(BX89:BX90),$T89:$T90*BX89:BX90,0))/SUM(IF(ISNUMBER(BX89:BX90),$T89:$T90,0))</f>
        <v>91.6666666666667</v>
      </c>
      <c r="BY88" s="104" t="n">
        <f aca="false" t="array" ref="BY88:BY88">SUM(IF(ISNUMBER(BY89:BY90),$T89:$T90*BY89:BY90,0))/SUM(IF(ISNUMBER(BY89:BY90),$T89:$T90,0))</f>
        <v>100</v>
      </c>
      <c r="BZ88" s="104" t="n">
        <f aca="false" t="array" ref="BZ88:BZ88">SUM(IF(ISNUMBER(BZ89:BZ90),$T89:$T90*BZ89:BZ90,0))/SUM(IF(ISNUMBER(BZ89:BZ90),$T89:$T90,0))</f>
        <v>97.3333333333333</v>
      </c>
      <c r="CA88" s="104" t="n">
        <f aca="false" t="array" ref="CA88:CA88">SUM(IF(ISNUMBER(CA89:CA90),$T89:$T90*CA89:CA90,0))/SUM(IF(ISNUMBER(CA89:CA90),$T89:$T90,0))</f>
        <v>0</v>
      </c>
      <c r="CB88" s="104" t="n">
        <f aca="false" t="array" ref="CB88:CB88">SUM(IF(ISNUMBER(CB89:CB90),$T89:$T90*CB89:CB90,0))/SUM(IF(ISNUMBER(CB89:CB90),$T89:$T90,0))</f>
        <v>100</v>
      </c>
      <c r="CC88" s="104" t="n">
        <f aca="false" t="array" ref="CC88:CC88">SUM(IF(ISNUMBER(CC89:CC90),$T89:$T90*CC89:CC90,0))/SUM(IF(ISNUMBER(CC89:CC90),$T89:$T90,0))</f>
        <v>91.6666666666667</v>
      </c>
      <c r="CD88" s="104" t="n">
        <f aca="false" t="array" ref="CD88:CD88">SUM(IF(ISNUMBER(CD89:CD90),$T89:$T90*CD89:CD90,0))/SUM(IF(ISNUMBER(CD89:CD90),$T89:$T90,0))</f>
        <v>100</v>
      </c>
      <c r="CE88" s="104" t="n">
        <f aca="false" t="array" ref="CE88:CE88">SUM(IF(ISNUMBER(CE89:CE90),$T89:$T90*CE89:CE90,0))/SUM(IF(ISNUMBER(CE89:CE90),$T89:$T90,0))</f>
        <v>100</v>
      </c>
      <c r="CF88" s="104" t="n">
        <f aca="false" t="array" ref="CF88:CF88">SUM(IF(ISNUMBER(CF89:CF90),$T89:$T90*CF89:CF90,0))/SUM(IF(ISNUMBER(CF89:CF90),$T89:$T90,0))</f>
        <v>100</v>
      </c>
      <c r="CG88" s="104" t="n">
        <f aca="false" t="array" ref="CG88:CG88">SUM(IF(ISNUMBER(CG89:CG90),$T89:$T90*CG89:CG90,0))/SUM(IF(ISNUMBER(CG89:CG90),$T89:$T90,0))</f>
        <v>75</v>
      </c>
      <c r="CH88" s="104" t="n">
        <f aca="false" t="array" ref="CH88:CH88">SUM(IF(ISNUMBER(CH89:CH90),$T89:$T90*CH89:CH90,0))/SUM(IF(ISNUMBER(CH89:CH90),$T89:$T90,0))</f>
        <v>16.6666666666667</v>
      </c>
      <c r="CI88" s="104" t="n">
        <f aca="false" t="array" ref="CI88:CI88">SUM(IF(ISNUMBER(CI89:CI90),$T89:$T90*CI89:CI90,0))/SUM(IF(ISNUMBER(CI89:CI90),$T89:$T90,0))</f>
        <v>25</v>
      </c>
      <c r="CJ88" s="104" t="n">
        <f aca="false" t="array" ref="CJ88:CJ88">SUM(IF(ISNUMBER(CJ89:CJ90),$T89:$T90*CJ89:CJ90,0))/SUM(IF(ISNUMBER(CJ89:CJ90),$T89:$T90,0))</f>
        <v>83.3333333333333</v>
      </c>
      <c r="CK88" s="104" t="n">
        <f aca="false" t="array" ref="CK88:CK88">SUM(IF(ISNUMBER(CK89:CK90),$T89:$T90*CK89:CK90,0))/SUM(IF(ISNUMBER(CK89:CK90),$T89:$T90,0))</f>
        <v>22.3333333333333</v>
      </c>
      <c r="CL88" s="104" t="n">
        <f aca="false" t="array" ref="CL88:CL88">SUM(IF(ISNUMBER(CL89:CL90),$T89:$T90*CL89:CL90,0))/SUM(IF(ISNUMBER(CL89:CL90),$T89:$T90,0))</f>
        <v>100</v>
      </c>
      <c r="CM88" s="104" t="n">
        <f aca="false" t="array" ref="CM88:CM88">SUM(IF(ISNUMBER(CM89:CM90),$T89:$T90*CM89:CM90,0))/SUM(IF(ISNUMBER(CM89:CM90),$T89:$T90,0))</f>
        <v>100</v>
      </c>
      <c r="CN88" s="104" t="n">
        <f aca="false" t="array" ref="CN88:CN88">SUM(IF(ISNUMBER(CN89:CN90),$T89:$T90*CN89:CN90,0))/SUM(IF(ISNUMBER(CN89:CN90),$T89:$T90,0))</f>
        <v>25</v>
      </c>
      <c r="CO88" s="104" t="n">
        <f aca="false" t="array" ref="CO88:CO88">SUM(IF(ISNUMBER(CO89:CO90),$T89:$T90*CO89:CO90,0))/SUM(IF(ISNUMBER(CO89:CO90),$T89:$T90,0))</f>
        <v>100</v>
      </c>
      <c r="CP88" s="104" t="n">
        <f aca="false" t="array" ref="CP88:CP88">SUM(IF(ISNUMBER(CP89:CP90),$T89:$T90*CP89:CP90,0))/SUM(IF(ISNUMBER(CP89:CP90),$T89:$T90,0))</f>
        <v>83.3333333333333</v>
      </c>
      <c r="CQ88" s="104" t="n">
        <f aca="false" t="array" ref="CQ88:CQ88">SUM(IF(ISNUMBER(CQ89:CQ90),$T89:$T90*CQ89:CQ90,0))/SUM(IF(ISNUMBER(CQ89:CQ90),$T89:$T90,0))</f>
        <v>100</v>
      </c>
      <c r="CR88" s="104" t="n">
        <f aca="false" t="array" ref="CR88:CR88">SUM(IF(ISNUMBER(CR89:CR90),$T89:$T90*CR89:CR90,0))/SUM(IF(ISNUMBER(CR89:CR90),$T89:$T90,0))</f>
        <v>100</v>
      </c>
      <c r="CS88" s="104" t="n">
        <f aca="false" t="array" ref="CS88:CS88">SUM(IF(ISNUMBER(CS89:CS90),$T89:$T90*CS89:CS90,0))/SUM(IF(ISNUMBER(CS89:CS90),$T89:$T90,0))</f>
        <v>100</v>
      </c>
      <c r="CT88" s="104" t="n">
        <f aca="false" t="array" ref="CT88:CT88">SUM(IF(ISNUMBER(CT89:CT90),$T89:$T90*CT89:CT90,0))/SUM(IF(ISNUMBER(CT89:CT90),$T89:$T90,0))</f>
        <v>100</v>
      </c>
      <c r="CU88" s="104" t="n">
        <f aca="false" t="array" ref="CU88:CU88">SUM(IF(ISNUMBER(CU89:CU90),$T89:$T90*CU89:CU90,0))/SUM(IF(ISNUMBER(CU89:CU90),$T89:$T90,0))</f>
        <v>89</v>
      </c>
      <c r="CV88" s="104" t="n">
        <f aca="false" t="array" ref="CV88:CV88">SUM(IF(ISNUMBER(CV89:CV90),$T89:$T90*CV89:CV90,0))/SUM(IF(ISNUMBER(CV89:CV90),$T89:$T90,0))</f>
        <v>8.33333333333333</v>
      </c>
      <c r="CW88" s="104" t="n">
        <f aca="false" t="array" ref="CW88:CW88">SUM(IF(ISNUMBER(CW89:CW90),$T89:$T90*CW89:CW90,0))/SUM(IF(ISNUMBER(CW89:CW90),$T89:$T90,0))</f>
        <v>100</v>
      </c>
    </row>
    <row r="89" s="103" customFormat="true" ht="15.5" hidden="false" customHeight="false" outlineLevel="0" collapsed="false">
      <c r="A89" s="107" t="n">
        <v>3221</v>
      </c>
      <c r="B89" s="107" t="n">
        <v>4</v>
      </c>
      <c r="C89" s="103" t="str">
        <f aca="true">IF(ISBLANK(OFFSET('outliers treatment'!$A$3,MATCH($A89,'outliers treatment'!$A$4:$A$154,0),MATCH(C$4,'outliers treatment'!$4:$4,0)-1)),"",OFFSET('outliers treatment'!$A$3,MATCH($A89,'outliers treatment'!$A$4:$A$154,0),MATCH(C$4,'outliers treatment'!$4:$4,0)-1))</f>
        <v/>
      </c>
      <c r="D89" s="103" t="str">
        <f aca="true">IF(ISBLANK(OFFSET('outliers treatment'!$A$3,MATCH($A89,'outliers treatment'!$A$4:$A$154,0),MATCH(D$4,'outliers treatment'!$4:$4,0)-1)),"",OFFSET('outliers treatment'!$A$3,MATCH($A89,'outliers treatment'!$A$4:$A$154,0),MATCH(D$4,'outliers treatment'!$4:$4,0)-1))</f>
        <v>Expert assessment data - E.1</v>
      </c>
      <c r="E89" s="103" t="str">
        <f aca="true">IF(ISBLANK(OFFSET('outliers treatment'!$A$3,MATCH($A89,'outliers treatment'!$A$4:$A$154,0),MATCH(E$4,'outliers treatment'!$4:$4,0)-1)),"",OFFSET('outliers treatment'!$A$3,MATCH($A89,'outliers treatment'!$A$4:$A$154,0),MATCH(E$4,'outliers treatment'!$4:$4,0)-1))</f>
        <v>Is access to “adequate information to make informed choices” enabled through any of the following measures or mechanisms in your country in 2020?</v>
      </c>
      <c r="F89" s="103" t="str">
        <f aca="true">IF(ISBLANK(OFFSET('outliers treatment'!$A$3,MATCH($A89,'outliers treatment'!$A$4:$A$154,0),MATCH(F$4,'outliers treatment'!$4:$4,0)-1)),"",OFFSET('outliers treatment'!$A$3,MATCH($A89,'outliers treatment'!$A$4:$A$154,0),MATCH(F$4,'outliers treatment'!$4:$4,0)-1))</f>
        <v/>
      </c>
      <c r="G89" s="103" t="str">
        <f aca="true">IF(ISBLANK(OFFSET('outliers treatment'!$A$3,MATCH($A89,'outliers treatment'!$A$4:$A$154,0),MATCH(G$4,'outliers treatment'!$4:$4,0)-1)),"",OFFSET('outliers treatment'!$A$3,MATCH($A89,'outliers treatment'!$A$4:$A$154,0),MATCH(G$4,'outliers treatment'!$4:$4,0)-1))</f>
        <v/>
      </c>
      <c r="H89" s="103" t="str">
        <f aca="true">IF(ISBLANK(OFFSET('outliers treatment'!$A$3,MATCH($A89,'outliers treatment'!$A$4:$A$154,0),MATCH(H$4,'outliers treatment'!$4:$4,0)-1)),"",OFFSET('outliers treatment'!$A$3,MATCH($A89,'outliers treatment'!$A$4:$A$154,0),MATCH(H$4,'outliers treatment'!$4:$4,0)-1))</f>
        <v/>
      </c>
      <c r="I89" s="103" t="str">
        <f aca="true">IF(ISBLANK(OFFSET('outliers treatment'!$A$3,MATCH($A89,'outliers treatment'!$A$4:$A$154,0),MATCH(I$4,'outliers treatment'!$4:$4,0)-1)),"",OFFSET('outliers treatment'!$A$3,MATCH($A89,'outliers treatment'!$A$4:$A$154,0),MATCH(I$4,'outliers treatment'!$4:$4,0)-1))</f>
        <v/>
      </c>
      <c r="J89" s="104" t="n">
        <f aca="false" t="array" ref="J89:J89">MIN(IF(ISNUMBER(V89:CW89),V89:CW89))</f>
        <v>0</v>
      </c>
      <c r="K89" s="103" t="n">
        <f aca="false" t="array" ref="K89:K89">MAX(IF(ISNUMBER(V89:CW89),V89:CW89))</f>
        <v>100</v>
      </c>
      <c r="L89" s="103" t="n">
        <f aca="true">IF(ISBLANK(OFFSET('outliers treatment'!$A$3,MATCH($A89,'outliers treatment'!$A$4:$A$154,0),MATCH(L$4,'outliers treatment'!$4:$4,0)-1)),"",OFFSET('outliers treatment'!$A$3,MATCH($A89,'outliers treatment'!$A$4:$A$154,0),MATCH(L$4,'outliers treatment'!$4:$4,0)-1))</f>
        <v>1.75</v>
      </c>
      <c r="M89" s="103" t="n">
        <f aca="true">IF(ISBLANK(OFFSET('outliers treatment'!$A$3,MATCH($A89,'outliers treatment'!$A$4:$A$154,0),MATCH(M$4,'outliers treatment'!$4:$4,0)-1)),"",OFFSET('outliers treatment'!$A$3,MATCH($A89,'outliers treatment'!$A$4:$A$154,0),MATCH(M$4,'outliers treatment'!$4:$4,0)-1))</f>
        <v>2</v>
      </c>
      <c r="N89" s="103" t="n">
        <f aca="true">IF(ISBLANK(OFFSET('outliers treatment'!$A$3,MATCH($A89,'outliers treatment'!$A$4:$A$154,0),MATCH(N$4,'outliers treatment'!$4:$4,0)-1)),"",OFFSET('outliers treatment'!$A$3,MATCH($A89,'outliers treatment'!$A$4:$A$154,0),MATCH(N$4,'outliers treatment'!$4:$4,0)-1))</f>
        <v>0.25</v>
      </c>
      <c r="O89" s="103" t="n">
        <f aca="true">IF(ISBLANK(OFFSET('outliers treatment'!$A$3,MATCH($A89,'outliers treatment'!$A$4:$A$154,0),MATCH(O$4,'outliers treatment'!$4:$4,0)-1)),"",OFFSET('outliers treatment'!$A$3,MATCH($A89,'outliers treatment'!$A$4:$A$154,0),MATCH(O$4,'outliers treatment'!$4:$4,0)-1))</f>
        <v>1</v>
      </c>
      <c r="P89" s="103" t="n">
        <f aca="true">IF(ISBLANK(OFFSET('outliers treatment'!$A$3,MATCH($A89,'outliers treatment'!$A$4:$A$154,0),MATCH(P$4,'outliers treatment'!$4:$4,0)-1)),"",OFFSET('outliers treatment'!$A$3,MATCH($A89,'outliers treatment'!$A$4:$A$154,0),MATCH(P$4,'outliers treatment'!$4:$4,0)-1))</f>
        <v>2</v>
      </c>
      <c r="Q89" s="103" t="n">
        <f aca="false">IFERROR(P89-O89,"")</f>
        <v>1</v>
      </c>
      <c r="R89" s="105" t="n">
        <f aca="false" t="array" ref="R89:R89">IFERROR(SKEW(IF(ISNUMBER(V89:CW89),V89:CW89,"")),"")</f>
        <v>-1.83814643792956</v>
      </c>
      <c r="S89" s="103" t="n">
        <v>0</v>
      </c>
      <c r="T89" s="103" t="n">
        <v>0.5</v>
      </c>
      <c r="U89" s="106" t="n">
        <f aca="false" t="array" ref="U89:U89">IF(B89&lt;4,"",1-IFERROR(SUM(ISNUMBER(V89:CW89)*(1-$V$3:$CW$3))/COUNTIF($V$3:$CW$3,0),0))</f>
        <v>0.0125</v>
      </c>
      <c r="V89" s="104" t="n">
        <f aca="true">IF($L89="","",IF(ISNUMBER(OFFSET('Data transformed'!$A$4,MATCH($A89,'Data transformed'!$A$5:$A$185,0),MATCH(V$4,'Data transformed'!$4:$4,0)-1)), (MIN(MAX(OFFSET('Data transformed'!$A$4,MATCH($A89,'Data transformed'!$A$5:$A$185,0),MATCH(V$4,'Data transformed'!$4:$4,0)-1),$O89),$P89)-$O89)/$Q89*100,"NA"))</f>
        <v>75</v>
      </c>
      <c r="W89" s="104" t="n">
        <f aca="true">IF($L89="","",IF(ISNUMBER(OFFSET('Data transformed'!$A$4,MATCH($A89,'Data transformed'!$A$5:$A$185,0),MATCH(W$4,'Data transformed'!$4:$4,0)-1)), (MIN(MAX(OFFSET('Data transformed'!$A$4,MATCH($A89,'Data transformed'!$A$5:$A$185,0),MATCH(W$4,'Data transformed'!$4:$4,0)-1),$O89),$P89)-$O89)/$Q89*100,"NA"))</f>
        <v>83</v>
      </c>
      <c r="X89" s="104" t="n">
        <f aca="true">IF($L89="","",IF(ISNUMBER(OFFSET('Data transformed'!$A$4,MATCH($A89,'Data transformed'!$A$5:$A$185,0),MATCH(X$4,'Data transformed'!$4:$4,0)-1)), (MIN(MAX(OFFSET('Data transformed'!$A$4,MATCH($A89,'Data transformed'!$A$5:$A$185,0),MATCH(X$4,'Data transformed'!$4:$4,0)-1),$O89),$P89)-$O89)/$Q89*100,"NA"))</f>
        <v>100</v>
      </c>
      <c r="Y89" s="104" t="n">
        <f aca="true">IF($L89="","",IF(ISNUMBER(OFFSET('Data transformed'!$A$4,MATCH($A89,'Data transformed'!$A$5:$A$185,0),MATCH(Y$4,'Data transformed'!$4:$4,0)-1)), (MIN(MAX(OFFSET('Data transformed'!$A$4,MATCH($A89,'Data transformed'!$A$5:$A$185,0),MATCH(Y$4,'Data transformed'!$4:$4,0)-1),$O89),$P89)-$O89)/$Q89*100,"NA"))</f>
        <v>100</v>
      </c>
      <c r="Z89" s="104" t="n">
        <f aca="true">IF($L89="","",IF(ISNUMBER(OFFSET('Data transformed'!$A$4,MATCH($A89,'Data transformed'!$A$5:$A$185,0),MATCH(Z$4,'Data transformed'!$4:$4,0)-1)), (MIN(MAX(OFFSET('Data transformed'!$A$4,MATCH($A89,'Data transformed'!$A$5:$A$185,0),MATCH(Z$4,'Data transformed'!$4:$4,0)-1),$O89),$P89)-$O89)/$Q89*100,"NA"))</f>
        <v>67</v>
      </c>
      <c r="AA89" s="104" t="n">
        <f aca="true">IF($L89="","",IF(ISNUMBER(OFFSET('Data transformed'!$A$4,MATCH($A89,'Data transformed'!$A$5:$A$185,0),MATCH(AA$4,'Data transformed'!$4:$4,0)-1)), (MIN(MAX(OFFSET('Data transformed'!$A$4,MATCH($A89,'Data transformed'!$A$5:$A$185,0),MATCH(AA$4,'Data transformed'!$4:$4,0)-1),$O89),$P89)-$O89)/$Q89*100,"NA"))</f>
        <v>75</v>
      </c>
      <c r="AB89" s="104" t="n">
        <f aca="true">IF($L89="","",IF(ISNUMBER(OFFSET('Data transformed'!$A$4,MATCH($A89,'Data transformed'!$A$5:$A$185,0),MATCH(AB$4,'Data transformed'!$4:$4,0)-1)), (MIN(MAX(OFFSET('Data transformed'!$A$4,MATCH($A89,'Data transformed'!$A$5:$A$185,0),MATCH(AB$4,'Data transformed'!$4:$4,0)-1),$O89),$P89)-$O89)/$Q89*100,"NA"))</f>
        <v>100</v>
      </c>
      <c r="AC89" s="104" t="n">
        <f aca="true">IF($L89="","",IF(ISNUMBER(OFFSET('Data transformed'!$A$4,MATCH($A89,'Data transformed'!$A$5:$A$185,0),MATCH(AC$4,'Data transformed'!$4:$4,0)-1)), (MIN(MAX(OFFSET('Data transformed'!$A$4,MATCH($A89,'Data transformed'!$A$5:$A$185,0),MATCH(AC$4,'Data transformed'!$4:$4,0)-1),$O89),$P89)-$O89)/$Q89*100,"NA"))</f>
        <v>100</v>
      </c>
      <c r="AD89" s="104" t="n">
        <f aca="true">IF($L89="","",IF(ISNUMBER(OFFSET('Data transformed'!$A$4,MATCH($A89,'Data transformed'!$A$5:$A$185,0),MATCH(AD$4,'Data transformed'!$4:$4,0)-1)), (MIN(MAX(OFFSET('Data transformed'!$A$4,MATCH($A89,'Data transformed'!$A$5:$A$185,0),MATCH(AD$4,'Data transformed'!$4:$4,0)-1),$O89),$P89)-$O89)/$Q89*100,"NA"))</f>
        <v>100</v>
      </c>
      <c r="AE89" s="104" t="n">
        <f aca="true">IF($L89="","",IF(ISNUMBER(OFFSET('Data transformed'!$A$4,MATCH($A89,'Data transformed'!$A$5:$A$185,0),MATCH(AE$4,'Data transformed'!$4:$4,0)-1)), (MIN(MAX(OFFSET('Data transformed'!$A$4,MATCH($A89,'Data transformed'!$A$5:$A$185,0),MATCH(AE$4,'Data transformed'!$4:$4,0)-1),$O89),$P89)-$O89)/$Q89*100,"NA"))</f>
        <v>100</v>
      </c>
      <c r="AF89" s="104" t="n">
        <f aca="true">IF($L89="","",IF(ISNUMBER(OFFSET('Data transformed'!$A$4,MATCH($A89,'Data transformed'!$A$5:$A$185,0),MATCH(AF$4,'Data transformed'!$4:$4,0)-1)), (MIN(MAX(OFFSET('Data transformed'!$A$4,MATCH($A89,'Data transformed'!$A$5:$A$185,0),MATCH(AF$4,'Data transformed'!$4:$4,0)-1),$O89),$P89)-$O89)/$Q89*100,"NA"))</f>
        <v>100</v>
      </c>
      <c r="AG89" s="104" t="n">
        <f aca="true">IF($L89="","",IF(ISNUMBER(OFFSET('Data transformed'!$A$4,MATCH($A89,'Data transformed'!$A$5:$A$185,0),MATCH(AG$4,'Data transformed'!$4:$4,0)-1)), (MIN(MAX(OFFSET('Data transformed'!$A$4,MATCH($A89,'Data transformed'!$A$5:$A$185,0),MATCH(AG$4,'Data transformed'!$4:$4,0)-1),$O89),$P89)-$O89)/$Q89*100,"NA"))</f>
        <v>50</v>
      </c>
      <c r="AH89" s="104" t="n">
        <f aca="true">IF($L89="","",IF(ISNUMBER(OFFSET('Data transformed'!$A$4,MATCH($A89,'Data transformed'!$A$5:$A$185,0),MATCH(AH$4,'Data transformed'!$4:$4,0)-1)), (MIN(MAX(OFFSET('Data transformed'!$A$4,MATCH($A89,'Data transformed'!$A$5:$A$185,0),MATCH(AH$4,'Data transformed'!$4:$4,0)-1),$O89),$P89)-$O89)/$Q89*100,"NA"))</f>
        <v>50</v>
      </c>
      <c r="AI89" s="104" t="n">
        <f aca="true">IF($L89="","",IF(ISNUMBER(OFFSET('Data transformed'!$A$4,MATCH($A89,'Data transformed'!$A$5:$A$185,0),MATCH(AI$4,'Data transformed'!$4:$4,0)-1)), (MIN(MAX(OFFSET('Data transformed'!$A$4,MATCH($A89,'Data transformed'!$A$5:$A$185,0),MATCH(AI$4,'Data transformed'!$4:$4,0)-1),$O89),$P89)-$O89)/$Q89*100,"NA"))</f>
        <v>100</v>
      </c>
      <c r="AJ89" s="104" t="n">
        <f aca="true">IF($L89="","",IF(ISNUMBER(OFFSET('Data transformed'!$A$4,MATCH($A89,'Data transformed'!$A$5:$A$185,0),MATCH(AJ$4,'Data transformed'!$4:$4,0)-1)), (MIN(MAX(OFFSET('Data transformed'!$A$4,MATCH($A89,'Data transformed'!$A$5:$A$185,0),MATCH(AJ$4,'Data transformed'!$4:$4,0)-1),$O89),$P89)-$O89)/$Q89*100,"NA"))</f>
        <v>100</v>
      </c>
      <c r="AK89" s="104" t="n">
        <f aca="true">IF($L89="","",IF(ISNUMBER(OFFSET('Data transformed'!$A$4,MATCH($A89,'Data transformed'!$A$5:$A$185,0),MATCH(AK$4,'Data transformed'!$4:$4,0)-1)), (MIN(MAX(OFFSET('Data transformed'!$A$4,MATCH($A89,'Data transformed'!$A$5:$A$185,0),MATCH(AK$4,'Data transformed'!$4:$4,0)-1),$O89),$P89)-$O89)/$Q89*100,"NA"))</f>
        <v>100</v>
      </c>
      <c r="AL89" s="104" t="n">
        <f aca="true">IF($L89="","",IF(ISNUMBER(OFFSET('Data transformed'!$A$4,MATCH($A89,'Data transformed'!$A$5:$A$185,0),MATCH(AL$4,'Data transformed'!$4:$4,0)-1)), (MIN(MAX(OFFSET('Data transformed'!$A$4,MATCH($A89,'Data transformed'!$A$5:$A$185,0),MATCH(AL$4,'Data transformed'!$4:$4,0)-1),$O89),$P89)-$O89)/$Q89*100,"NA"))</f>
        <v>100</v>
      </c>
      <c r="AM89" s="104" t="n">
        <f aca="true">IF($L89="","",IF(ISNUMBER(OFFSET('Data transformed'!$A$4,MATCH($A89,'Data transformed'!$A$5:$A$185,0),MATCH(AM$4,'Data transformed'!$4:$4,0)-1)), (MIN(MAX(OFFSET('Data transformed'!$A$4,MATCH($A89,'Data transformed'!$A$5:$A$185,0),MATCH(AM$4,'Data transformed'!$4:$4,0)-1),$O89),$P89)-$O89)/$Q89*100,"NA"))</f>
        <v>100</v>
      </c>
      <c r="AN89" s="104" t="n">
        <f aca="true">IF($L89="","",IF(ISNUMBER(OFFSET('Data transformed'!$A$4,MATCH($A89,'Data transformed'!$A$5:$A$185,0),MATCH(AN$4,'Data transformed'!$4:$4,0)-1)), (MIN(MAX(OFFSET('Data transformed'!$A$4,MATCH($A89,'Data transformed'!$A$5:$A$185,0),MATCH(AN$4,'Data transformed'!$4:$4,0)-1),$O89),$P89)-$O89)/$Q89*100,"NA"))</f>
        <v>100</v>
      </c>
      <c r="AO89" s="104" t="n">
        <f aca="true">IF($L89="","",IF(ISNUMBER(OFFSET('Data transformed'!$A$4,MATCH($A89,'Data transformed'!$A$5:$A$185,0),MATCH(AO$4,'Data transformed'!$4:$4,0)-1)), (MIN(MAX(OFFSET('Data transformed'!$A$4,MATCH($A89,'Data transformed'!$A$5:$A$185,0),MATCH(AO$4,'Data transformed'!$4:$4,0)-1),$O89),$P89)-$O89)/$Q89*100,"NA"))</f>
        <v>100</v>
      </c>
      <c r="AP89" s="104" t="n">
        <f aca="true">IF($L89="","",IF(ISNUMBER(OFFSET('Data transformed'!$A$4,MATCH($A89,'Data transformed'!$A$5:$A$185,0),MATCH(AP$4,'Data transformed'!$4:$4,0)-1)), (MIN(MAX(OFFSET('Data transformed'!$A$4,MATCH($A89,'Data transformed'!$A$5:$A$185,0),MATCH(AP$4,'Data transformed'!$4:$4,0)-1),$O89),$P89)-$O89)/$Q89*100,"NA"))</f>
        <v>100</v>
      </c>
      <c r="AQ89" s="104" t="n">
        <f aca="true">IF($L89="","",IF(ISNUMBER(OFFSET('Data transformed'!$A$4,MATCH($A89,'Data transformed'!$A$5:$A$185,0),MATCH(AQ$4,'Data transformed'!$4:$4,0)-1)), (MIN(MAX(OFFSET('Data transformed'!$A$4,MATCH($A89,'Data transformed'!$A$5:$A$185,0),MATCH(AQ$4,'Data transformed'!$4:$4,0)-1),$O89),$P89)-$O89)/$Q89*100,"NA"))</f>
        <v>100</v>
      </c>
      <c r="AR89" s="104" t="n">
        <f aca="true">IF($L89="","",IF(ISNUMBER(OFFSET('Data transformed'!$A$4,MATCH($A89,'Data transformed'!$A$5:$A$185,0),MATCH(AR$4,'Data transformed'!$4:$4,0)-1)), (MIN(MAX(OFFSET('Data transformed'!$A$4,MATCH($A89,'Data transformed'!$A$5:$A$185,0),MATCH(AR$4,'Data transformed'!$4:$4,0)-1),$O89),$P89)-$O89)/$Q89*100,"NA"))</f>
        <v>100</v>
      </c>
      <c r="AS89" s="104" t="n">
        <f aca="true">IF($L89="","",IF(ISNUMBER(OFFSET('Data transformed'!$A$4,MATCH($A89,'Data transformed'!$A$5:$A$185,0),MATCH(AS$4,'Data transformed'!$4:$4,0)-1)), (MIN(MAX(OFFSET('Data transformed'!$A$4,MATCH($A89,'Data transformed'!$A$5:$A$185,0),MATCH(AS$4,'Data transformed'!$4:$4,0)-1),$O89),$P89)-$O89)/$Q89*100,"NA"))</f>
        <v>100</v>
      </c>
      <c r="AT89" s="104" t="n">
        <f aca="true">IF($L89="","",IF(ISNUMBER(OFFSET('Data transformed'!$A$4,MATCH($A89,'Data transformed'!$A$5:$A$185,0),MATCH(AT$4,'Data transformed'!$4:$4,0)-1)), (MIN(MAX(OFFSET('Data transformed'!$A$4,MATCH($A89,'Data transformed'!$A$5:$A$185,0),MATCH(AT$4,'Data transformed'!$4:$4,0)-1),$O89),$P89)-$O89)/$Q89*100,"NA"))</f>
        <v>75</v>
      </c>
      <c r="AU89" s="104" t="n">
        <f aca="true">IF($L89="","",IF(ISNUMBER(OFFSET('Data transformed'!$A$4,MATCH($A89,'Data transformed'!$A$5:$A$185,0),MATCH(AU$4,'Data transformed'!$4:$4,0)-1)), (MIN(MAX(OFFSET('Data transformed'!$A$4,MATCH($A89,'Data transformed'!$A$5:$A$185,0),MATCH(AU$4,'Data transformed'!$4:$4,0)-1),$O89),$P89)-$O89)/$Q89*100,"NA"))</f>
        <v>100</v>
      </c>
      <c r="AV89" s="104" t="n">
        <f aca="true">IF($L89="","",IF(ISNUMBER(OFFSET('Data transformed'!$A$4,MATCH($A89,'Data transformed'!$A$5:$A$185,0),MATCH(AV$4,'Data transformed'!$4:$4,0)-1)), (MIN(MAX(OFFSET('Data transformed'!$A$4,MATCH($A89,'Data transformed'!$A$5:$A$185,0),MATCH(AV$4,'Data transformed'!$4:$4,0)-1),$O89),$P89)-$O89)/$Q89*100,"NA"))</f>
        <v>100</v>
      </c>
      <c r="AW89" s="104" t="n">
        <f aca="true">IF($L89="","",IF(ISNUMBER(OFFSET('Data transformed'!$A$4,MATCH($A89,'Data transformed'!$A$5:$A$185,0),MATCH(AW$4,'Data transformed'!$4:$4,0)-1)), (MIN(MAX(OFFSET('Data transformed'!$A$4,MATCH($A89,'Data transformed'!$A$5:$A$185,0),MATCH(AW$4,'Data transformed'!$4:$4,0)-1),$O89),$P89)-$O89)/$Q89*100,"NA"))</f>
        <v>25</v>
      </c>
      <c r="AX89" s="104" t="n">
        <f aca="true">IF($L89="","",IF(ISNUMBER(OFFSET('Data transformed'!$A$4,MATCH($A89,'Data transformed'!$A$5:$A$185,0),MATCH(AX$4,'Data transformed'!$4:$4,0)-1)), (MIN(MAX(OFFSET('Data transformed'!$A$4,MATCH($A89,'Data transformed'!$A$5:$A$185,0),MATCH(AX$4,'Data transformed'!$4:$4,0)-1),$O89),$P89)-$O89)/$Q89*100,"NA"))</f>
        <v>100</v>
      </c>
      <c r="AY89" s="104" t="n">
        <f aca="true">IF($L89="","",IF(ISNUMBER(OFFSET('Data transformed'!$A$4,MATCH($A89,'Data transformed'!$A$5:$A$185,0),MATCH(AY$4,'Data transformed'!$4:$4,0)-1)), (MIN(MAX(OFFSET('Data transformed'!$A$4,MATCH($A89,'Data transformed'!$A$5:$A$185,0),MATCH(AY$4,'Data transformed'!$4:$4,0)-1),$O89),$P89)-$O89)/$Q89*100,"NA"))</f>
        <v>100</v>
      </c>
      <c r="AZ89" s="104" t="n">
        <f aca="true">IF($L89="","",IF(ISNUMBER(OFFSET('Data transformed'!$A$4,MATCH($A89,'Data transformed'!$A$5:$A$185,0),MATCH(AZ$4,'Data transformed'!$4:$4,0)-1)), (MIN(MAX(OFFSET('Data transformed'!$A$4,MATCH($A89,'Data transformed'!$A$5:$A$185,0),MATCH(AZ$4,'Data transformed'!$4:$4,0)-1),$O89),$P89)-$O89)/$Q89*100,"NA"))</f>
        <v>100</v>
      </c>
      <c r="BA89" s="104" t="n">
        <f aca="true">IF($L89="","",IF(ISNUMBER(OFFSET('Data transformed'!$A$4,MATCH($A89,'Data transformed'!$A$5:$A$185,0),MATCH(BA$4,'Data transformed'!$4:$4,0)-1)), (MIN(MAX(OFFSET('Data transformed'!$A$4,MATCH($A89,'Data transformed'!$A$5:$A$185,0),MATCH(BA$4,'Data transformed'!$4:$4,0)-1),$O89),$P89)-$O89)/$Q89*100,"NA"))</f>
        <v>75</v>
      </c>
      <c r="BB89" s="104" t="n">
        <f aca="true">IF($L89="","",IF(ISNUMBER(OFFSET('Data transformed'!$A$4,MATCH($A89,'Data transformed'!$A$5:$A$185,0),MATCH(BB$4,'Data transformed'!$4:$4,0)-1)), (MIN(MAX(OFFSET('Data transformed'!$A$4,MATCH($A89,'Data transformed'!$A$5:$A$185,0),MATCH(BB$4,'Data transformed'!$4:$4,0)-1),$O89),$P89)-$O89)/$Q89*100,"NA"))</f>
        <v>83</v>
      </c>
      <c r="BC89" s="104" t="n">
        <f aca="true">IF($L89="","",IF(ISNUMBER(OFFSET('Data transformed'!$A$4,MATCH($A89,'Data transformed'!$A$5:$A$185,0),MATCH(BC$4,'Data transformed'!$4:$4,0)-1)), (MIN(MAX(OFFSET('Data transformed'!$A$4,MATCH($A89,'Data transformed'!$A$5:$A$185,0),MATCH(BC$4,'Data transformed'!$4:$4,0)-1),$O89),$P89)-$O89)/$Q89*100,"NA"))</f>
        <v>100</v>
      </c>
      <c r="BD89" s="104" t="n">
        <f aca="true">IF($L89="","",IF(ISNUMBER(OFFSET('Data transformed'!$A$4,MATCH($A89,'Data transformed'!$A$5:$A$185,0),MATCH(BD$4,'Data transformed'!$4:$4,0)-1)), (MIN(MAX(OFFSET('Data transformed'!$A$4,MATCH($A89,'Data transformed'!$A$5:$A$185,0),MATCH(BD$4,'Data transformed'!$4:$4,0)-1),$O89),$P89)-$O89)/$Q89*100,"NA"))</f>
        <v>100</v>
      </c>
      <c r="BE89" s="104" t="n">
        <f aca="true">IF($L89="","",IF(ISNUMBER(OFFSET('Data transformed'!$A$4,MATCH($A89,'Data transformed'!$A$5:$A$185,0),MATCH(BE$4,'Data transformed'!$4:$4,0)-1)), (MIN(MAX(OFFSET('Data transformed'!$A$4,MATCH($A89,'Data transformed'!$A$5:$A$185,0),MATCH(BE$4,'Data transformed'!$4:$4,0)-1),$O89),$P89)-$O89)/$Q89*100,"NA"))</f>
        <v>100</v>
      </c>
      <c r="BF89" s="104" t="n">
        <f aca="true">IF($L89="","",IF(ISNUMBER(OFFSET('Data transformed'!$A$4,MATCH($A89,'Data transformed'!$A$5:$A$185,0),MATCH(BF$4,'Data transformed'!$4:$4,0)-1)), (MIN(MAX(OFFSET('Data transformed'!$A$4,MATCH($A89,'Data transformed'!$A$5:$A$185,0),MATCH(BF$4,'Data transformed'!$4:$4,0)-1),$O89),$P89)-$O89)/$Q89*100,"NA"))</f>
        <v>100</v>
      </c>
      <c r="BG89" s="104" t="n">
        <f aca="true">IF($L89="","",IF(ISNUMBER(OFFSET('Data transformed'!$A$4,MATCH($A89,'Data transformed'!$A$5:$A$185,0),MATCH(BG$4,'Data transformed'!$4:$4,0)-1)), (MIN(MAX(OFFSET('Data transformed'!$A$4,MATCH($A89,'Data transformed'!$A$5:$A$185,0),MATCH(BG$4,'Data transformed'!$4:$4,0)-1),$O89),$P89)-$O89)/$Q89*100,"NA"))</f>
        <v>88</v>
      </c>
      <c r="BH89" s="104" t="n">
        <f aca="true">IF($L89="","",IF(ISNUMBER(OFFSET('Data transformed'!$A$4,MATCH($A89,'Data transformed'!$A$5:$A$185,0),MATCH(BH$4,'Data transformed'!$4:$4,0)-1)), (MIN(MAX(OFFSET('Data transformed'!$A$4,MATCH($A89,'Data transformed'!$A$5:$A$185,0),MATCH(BH$4,'Data transformed'!$4:$4,0)-1),$O89),$P89)-$O89)/$Q89*100,"NA"))</f>
        <v>100</v>
      </c>
      <c r="BI89" s="104" t="n">
        <f aca="true">IF($L89="","",IF(ISNUMBER(OFFSET('Data transformed'!$A$4,MATCH($A89,'Data transformed'!$A$5:$A$185,0),MATCH(BI$4,'Data transformed'!$4:$4,0)-1)), (MIN(MAX(OFFSET('Data transformed'!$A$4,MATCH($A89,'Data transformed'!$A$5:$A$185,0),MATCH(BI$4,'Data transformed'!$4:$4,0)-1),$O89),$P89)-$O89)/$Q89*100,"NA"))</f>
        <v>0</v>
      </c>
      <c r="BJ89" s="104" t="n">
        <f aca="true">IF($L89="","",IF(ISNUMBER(OFFSET('Data transformed'!$A$4,MATCH($A89,'Data transformed'!$A$5:$A$185,0),MATCH(BJ$4,'Data transformed'!$4:$4,0)-1)), (MIN(MAX(OFFSET('Data transformed'!$A$4,MATCH($A89,'Data transformed'!$A$5:$A$185,0),MATCH(BJ$4,'Data transformed'!$4:$4,0)-1),$O89),$P89)-$O89)/$Q89*100,"NA"))</f>
        <v>100</v>
      </c>
      <c r="BK89" s="104" t="n">
        <f aca="true">IF($L89="","",IF(ISNUMBER(OFFSET('Data transformed'!$A$4,MATCH($A89,'Data transformed'!$A$5:$A$185,0),MATCH(BK$4,'Data transformed'!$4:$4,0)-1)), (MIN(MAX(OFFSET('Data transformed'!$A$4,MATCH($A89,'Data transformed'!$A$5:$A$185,0),MATCH(BK$4,'Data transformed'!$4:$4,0)-1),$O89),$P89)-$O89)/$Q89*100,"NA"))</f>
        <v>88</v>
      </c>
      <c r="BL89" s="104" t="n">
        <f aca="true">IF($L89="","",IF(ISNUMBER(OFFSET('Data transformed'!$A$4,MATCH($A89,'Data transformed'!$A$5:$A$185,0),MATCH(BL$4,'Data transformed'!$4:$4,0)-1)), (MIN(MAX(OFFSET('Data transformed'!$A$4,MATCH($A89,'Data transformed'!$A$5:$A$185,0),MATCH(BL$4,'Data transformed'!$4:$4,0)-1),$O89),$P89)-$O89)/$Q89*100,"NA"))</f>
        <v>100</v>
      </c>
      <c r="BM89" s="104" t="n">
        <f aca="true">IF($L89="","",IF(ISNUMBER(OFFSET('Data transformed'!$A$4,MATCH($A89,'Data transformed'!$A$5:$A$185,0),MATCH(BM$4,'Data transformed'!$4:$4,0)-1)), (MIN(MAX(OFFSET('Data transformed'!$A$4,MATCH($A89,'Data transformed'!$A$5:$A$185,0),MATCH(BM$4,'Data transformed'!$4:$4,0)-1),$O89),$P89)-$O89)/$Q89*100,"NA"))</f>
        <v>100</v>
      </c>
      <c r="BN89" s="104" t="n">
        <f aca="true">IF($L89="","",IF(ISNUMBER(OFFSET('Data transformed'!$A$4,MATCH($A89,'Data transformed'!$A$5:$A$185,0),MATCH(BN$4,'Data transformed'!$4:$4,0)-1)), (MIN(MAX(OFFSET('Data transformed'!$A$4,MATCH($A89,'Data transformed'!$A$5:$A$185,0),MATCH(BN$4,'Data transformed'!$4:$4,0)-1),$O89),$P89)-$O89)/$Q89*100,"NA"))</f>
        <v>100</v>
      </c>
      <c r="BO89" s="104" t="n">
        <f aca="true">IF($L89="","",IF(ISNUMBER(OFFSET('Data transformed'!$A$4,MATCH($A89,'Data transformed'!$A$5:$A$185,0),MATCH(BO$4,'Data transformed'!$4:$4,0)-1)), (MIN(MAX(OFFSET('Data transformed'!$A$4,MATCH($A89,'Data transformed'!$A$5:$A$185,0),MATCH(BO$4,'Data transformed'!$4:$4,0)-1),$O89),$P89)-$O89)/$Q89*100,"NA"))</f>
        <v>50</v>
      </c>
      <c r="BP89" s="104" t="n">
        <f aca="true">IF($L89="","",IF(ISNUMBER(OFFSET('Data transformed'!$A$4,MATCH($A89,'Data transformed'!$A$5:$A$185,0),MATCH(BP$4,'Data transformed'!$4:$4,0)-1)), (MIN(MAX(OFFSET('Data transformed'!$A$4,MATCH($A89,'Data transformed'!$A$5:$A$185,0),MATCH(BP$4,'Data transformed'!$4:$4,0)-1),$O89),$P89)-$O89)/$Q89*100,"NA"))</f>
        <v>75</v>
      </c>
      <c r="BQ89" s="104" t="n">
        <f aca="true">IF($L89="","",IF(ISNUMBER(OFFSET('Data transformed'!$A$4,MATCH($A89,'Data transformed'!$A$5:$A$185,0),MATCH(BQ$4,'Data transformed'!$4:$4,0)-1)), (MIN(MAX(OFFSET('Data transformed'!$A$4,MATCH($A89,'Data transformed'!$A$5:$A$185,0),MATCH(BQ$4,'Data transformed'!$4:$4,0)-1),$O89),$P89)-$O89)/$Q89*100,"NA"))</f>
        <v>0</v>
      </c>
      <c r="BR89" s="104" t="n">
        <f aca="true">IF($L89="","",IF(ISNUMBER(OFFSET('Data transformed'!$A$4,MATCH($A89,'Data transformed'!$A$5:$A$185,0),MATCH(BR$4,'Data transformed'!$4:$4,0)-1)), (MIN(MAX(OFFSET('Data transformed'!$A$4,MATCH($A89,'Data transformed'!$A$5:$A$185,0),MATCH(BR$4,'Data transformed'!$4:$4,0)-1),$O89),$P89)-$O89)/$Q89*100,"NA"))</f>
        <v>75</v>
      </c>
      <c r="BS89" s="104" t="n">
        <f aca="true">IF($L89="","",IF(ISNUMBER(OFFSET('Data transformed'!$A$4,MATCH($A89,'Data transformed'!$A$5:$A$185,0),MATCH(BS$4,'Data transformed'!$4:$4,0)-1)), (MIN(MAX(OFFSET('Data transformed'!$A$4,MATCH($A89,'Data transformed'!$A$5:$A$185,0),MATCH(BS$4,'Data transformed'!$4:$4,0)-1),$O89),$P89)-$O89)/$Q89*100,"NA"))</f>
        <v>100</v>
      </c>
      <c r="BT89" s="104" t="n">
        <f aca="true">IF($L89="","",IF(ISNUMBER(OFFSET('Data transformed'!$A$4,MATCH($A89,'Data transformed'!$A$5:$A$185,0),MATCH(BT$4,'Data transformed'!$4:$4,0)-1)), (MIN(MAX(OFFSET('Data transformed'!$A$4,MATCH($A89,'Data transformed'!$A$5:$A$185,0),MATCH(BT$4,'Data transformed'!$4:$4,0)-1),$O89),$P89)-$O89)/$Q89*100,"NA"))</f>
        <v>100</v>
      </c>
      <c r="BU89" s="104" t="n">
        <f aca="true">IF($L89="","",IF(ISNUMBER(OFFSET('Data transformed'!$A$4,MATCH($A89,'Data transformed'!$A$5:$A$185,0),MATCH(BU$4,'Data transformed'!$4:$4,0)-1)), (MIN(MAX(OFFSET('Data transformed'!$A$4,MATCH($A89,'Data transformed'!$A$5:$A$185,0),MATCH(BU$4,'Data transformed'!$4:$4,0)-1),$O89),$P89)-$O89)/$Q89*100,"NA"))</f>
        <v>100</v>
      </c>
      <c r="BV89" s="104" t="n">
        <f aca="true">IF($L89="","",IF(ISNUMBER(OFFSET('Data transformed'!$A$4,MATCH($A89,'Data transformed'!$A$5:$A$185,0),MATCH(BV$4,'Data transformed'!$4:$4,0)-1)), (MIN(MAX(OFFSET('Data transformed'!$A$4,MATCH($A89,'Data transformed'!$A$5:$A$185,0),MATCH(BV$4,'Data transformed'!$4:$4,0)-1),$O89),$P89)-$O89)/$Q89*100,"NA"))</f>
        <v>100</v>
      </c>
      <c r="BW89" s="104" t="n">
        <f aca="true">IF($L89="","",IF(ISNUMBER(OFFSET('Data transformed'!$A$4,MATCH($A89,'Data transformed'!$A$5:$A$185,0),MATCH(BW$4,'Data transformed'!$4:$4,0)-1)), (MIN(MAX(OFFSET('Data transformed'!$A$4,MATCH($A89,'Data transformed'!$A$5:$A$185,0),MATCH(BW$4,'Data transformed'!$4:$4,0)-1),$O89),$P89)-$O89)/$Q89*100,"NA"))</f>
        <v>75</v>
      </c>
      <c r="BX89" s="104" t="n">
        <f aca="true">IF($L89="","",IF(ISNUMBER(OFFSET('Data transformed'!$A$4,MATCH($A89,'Data transformed'!$A$5:$A$185,0),MATCH(BX$4,'Data transformed'!$4:$4,0)-1)), (MIN(MAX(OFFSET('Data transformed'!$A$4,MATCH($A89,'Data transformed'!$A$5:$A$185,0),MATCH(BX$4,'Data transformed'!$4:$4,0)-1),$O89),$P89)-$O89)/$Q89*100,"NA"))</f>
        <v>75</v>
      </c>
      <c r="BY89" s="104" t="n">
        <f aca="true">IF($L89="","",IF(ISNUMBER(OFFSET('Data transformed'!$A$4,MATCH($A89,'Data transformed'!$A$5:$A$185,0),MATCH(BY$4,'Data transformed'!$4:$4,0)-1)), (MIN(MAX(OFFSET('Data transformed'!$A$4,MATCH($A89,'Data transformed'!$A$5:$A$185,0),MATCH(BY$4,'Data transformed'!$4:$4,0)-1),$O89),$P89)-$O89)/$Q89*100,"NA"))</f>
        <v>100</v>
      </c>
      <c r="BZ89" s="104" t="n">
        <f aca="true">IF($L89="","",IF(ISNUMBER(OFFSET('Data transformed'!$A$4,MATCH($A89,'Data transformed'!$A$5:$A$185,0),MATCH(BZ$4,'Data transformed'!$4:$4,0)-1)), (MIN(MAX(OFFSET('Data transformed'!$A$4,MATCH($A89,'Data transformed'!$A$5:$A$185,0),MATCH(BZ$4,'Data transformed'!$4:$4,0)-1),$O89),$P89)-$O89)/$Q89*100,"NA"))</f>
        <v>92</v>
      </c>
      <c r="CA89" s="104" t="n">
        <f aca="true">IF($L89="","",IF(ISNUMBER(OFFSET('Data transformed'!$A$4,MATCH($A89,'Data transformed'!$A$5:$A$185,0),MATCH(CA$4,'Data transformed'!$4:$4,0)-1)), (MIN(MAX(OFFSET('Data transformed'!$A$4,MATCH($A89,'Data transformed'!$A$5:$A$185,0),MATCH(CA$4,'Data transformed'!$4:$4,0)-1),$O89),$P89)-$O89)/$Q89*100,"NA"))</f>
        <v>0</v>
      </c>
      <c r="CB89" s="104" t="n">
        <f aca="true">IF($L89="","",IF(ISNUMBER(OFFSET('Data transformed'!$A$4,MATCH($A89,'Data transformed'!$A$5:$A$185,0),MATCH(CB$4,'Data transformed'!$4:$4,0)-1)), (MIN(MAX(OFFSET('Data transformed'!$A$4,MATCH($A89,'Data transformed'!$A$5:$A$185,0),MATCH(CB$4,'Data transformed'!$4:$4,0)-1),$O89),$P89)-$O89)/$Q89*100,"NA"))</f>
        <v>100</v>
      </c>
      <c r="CC89" s="104" t="n">
        <f aca="true">IF($L89="","",IF(ISNUMBER(OFFSET('Data transformed'!$A$4,MATCH($A89,'Data transformed'!$A$5:$A$185,0),MATCH(CC$4,'Data transformed'!$4:$4,0)-1)), (MIN(MAX(OFFSET('Data transformed'!$A$4,MATCH($A89,'Data transformed'!$A$5:$A$185,0),MATCH(CC$4,'Data transformed'!$4:$4,0)-1),$O89),$P89)-$O89)/$Q89*100,"NA"))</f>
        <v>75</v>
      </c>
      <c r="CD89" s="104" t="n">
        <f aca="true">IF($L89="","",IF(ISNUMBER(OFFSET('Data transformed'!$A$4,MATCH($A89,'Data transformed'!$A$5:$A$185,0),MATCH(CD$4,'Data transformed'!$4:$4,0)-1)), (MIN(MAX(OFFSET('Data transformed'!$A$4,MATCH($A89,'Data transformed'!$A$5:$A$185,0),MATCH(CD$4,'Data transformed'!$4:$4,0)-1),$O89),$P89)-$O89)/$Q89*100,"NA"))</f>
        <v>100</v>
      </c>
      <c r="CE89" s="104" t="n">
        <f aca="true">IF($L89="","",IF(ISNUMBER(OFFSET('Data transformed'!$A$4,MATCH($A89,'Data transformed'!$A$5:$A$185,0),MATCH(CE$4,'Data transformed'!$4:$4,0)-1)), (MIN(MAX(OFFSET('Data transformed'!$A$4,MATCH($A89,'Data transformed'!$A$5:$A$185,0),MATCH(CE$4,'Data transformed'!$4:$4,0)-1),$O89),$P89)-$O89)/$Q89*100,"NA"))</f>
        <v>100</v>
      </c>
      <c r="CF89" s="104" t="str">
        <f aca="true">IF($L89="","",IF(ISNUMBER(OFFSET('Data transformed'!$A$4,MATCH($A89,'Data transformed'!$A$5:$A$185,0),MATCH(CF$4,'Data transformed'!$4:$4,0)-1)), (MIN(MAX(OFFSET('Data transformed'!$A$4,MATCH($A89,'Data transformed'!$A$5:$A$185,0),MATCH(CF$4,'Data transformed'!$4:$4,0)-1),$O89),$P89)-$O89)/$Q89*100,"NA"))</f>
        <v>NA</v>
      </c>
      <c r="CG89" s="104" t="n">
        <f aca="true">IF($L89="","",IF(ISNUMBER(OFFSET('Data transformed'!$A$4,MATCH($A89,'Data transformed'!$A$5:$A$185,0),MATCH(CG$4,'Data transformed'!$4:$4,0)-1)), (MIN(MAX(OFFSET('Data transformed'!$A$4,MATCH($A89,'Data transformed'!$A$5:$A$185,0),MATCH(CG$4,'Data transformed'!$4:$4,0)-1),$O89),$P89)-$O89)/$Q89*100,"NA"))</f>
        <v>25</v>
      </c>
      <c r="CH89" s="104" t="n">
        <f aca="true">IF($L89="","",IF(ISNUMBER(OFFSET('Data transformed'!$A$4,MATCH($A89,'Data transformed'!$A$5:$A$185,0),MATCH(CH$4,'Data transformed'!$4:$4,0)-1)), (MIN(MAX(OFFSET('Data transformed'!$A$4,MATCH($A89,'Data transformed'!$A$5:$A$185,0),MATCH(CH$4,'Data transformed'!$4:$4,0)-1),$O89),$P89)-$O89)/$Q89*100,"NA"))</f>
        <v>50</v>
      </c>
      <c r="CI89" s="104" t="n">
        <f aca="true">IF($L89="","",IF(ISNUMBER(OFFSET('Data transformed'!$A$4,MATCH($A89,'Data transformed'!$A$5:$A$185,0),MATCH(CI$4,'Data transformed'!$4:$4,0)-1)), (MIN(MAX(OFFSET('Data transformed'!$A$4,MATCH($A89,'Data transformed'!$A$5:$A$185,0),MATCH(CI$4,'Data transformed'!$4:$4,0)-1),$O89),$P89)-$O89)/$Q89*100,"NA"))</f>
        <v>75</v>
      </c>
      <c r="CJ89" s="104" t="n">
        <f aca="true">IF($L89="","",IF(ISNUMBER(OFFSET('Data transformed'!$A$4,MATCH($A89,'Data transformed'!$A$5:$A$185,0),MATCH(CJ$4,'Data transformed'!$4:$4,0)-1)), (MIN(MAX(OFFSET('Data transformed'!$A$4,MATCH($A89,'Data transformed'!$A$5:$A$185,0),MATCH(CJ$4,'Data transformed'!$4:$4,0)-1),$O89),$P89)-$O89)/$Q89*100,"NA"))</f>
        <v>50</v>
      </c>
      <c r="CK89" s="104" t="n">
        <f aca="true">IF($L89="","",IF(ISNUMBER(OFFSET('Data transformed'!$A$4,MATCH($A89,'Data transformed'!$A$5:$A$185,0),MATCH(CK$4,'Data transformed'!$4:$4,0)-1)), (MIN(MAX(OFFSET('Data transformed'!$A$4,MATCH($A89,'Data transformed'!$A$5:$A$185,0),MATCH(CK$4,'Data transformed'!$4:$4,0)-1),$O89),$P89)-$O89)/$Q89*100,"NA"))</f>
        <v>67</v>
      </c>
      <c r="CL89" s="104" t="n">
        <f aca="true">IF($L89="","",IF(ISNUMBER(OFFSET('Data transformed'!$A$4,MATCH($A89,'Data transformed'!$A$5:$A$185,0),MATCH(CL$4,'Data transformed'!$4:$4,0)-1)), (MIN(MAX(OFFSET('Data transformed'!$A$4,MATCH($A89,'Data transformed'!$A$5:$A$185,0),MATCH(CL$4,'Data transformed'!$4:$4,0)-1),$O89),$P89)-$O89)/$Q89*100,"NA"))</f>
        <v>100</v>
      </c>
      <c r="CM89" s="104" t="n">
        <f aca="true">IF($L89="","",IF(ISNUMBER(OFFSET('Data transformed'!$A$4,MATCH($A89,'Data transformed'!$A$5:$A$185,0),MATCH(CM$4,'Data transformed'!$4:$4,0)-1)), (MIN(MAX(OFFSET('Data transformed'!$A$4,MATCH($A89,'Data transformed'!$A$5:$A$185,0),MATCH(CM$4,'Data transformed'!$4:$4,0)-1),$O89),$P89)-$O89)/$Q89*100,"NA"))</f>
        <v>100</v>
      </c>
      <c r="CN89" s="104" t="n">
        <f aca="true">IF($L89="","",IF(ISNUMBER(OFFSET('Data transformed'!$A$4,MATCH($A89,'Data transformed'!$A$5:$A$185,0),MATCH(CN$4,'Data transformed'!$4:$4,0)-1)), (MIN(MAX(OFFSET('Data transformed'!$A$4,MATCH($A89,'Data transformed'!$A$5:$A$185,0),MATCH(CN$4,'Data transformed'!$4:$4,0)-1),$O89),$P89)-$O89)/$Q89*100,"NA"))</f>
        <v>75</v>
      </c>
      <c r="CO89" s="104" t="n">
        <f aca="true">IF($L89="","",IF(ISNUMBER(OFFSET('Data transformed'!$A$4,MATCH($A89,'Data transformed'!$A$5:$A$185,0),MATCH(CO$4,'Data transformed'!$4:$4,0)-1)), (MIN(MAX(OFFSET('Data transformed'!$A$4,MATCH($A89,'Data transformed'!$A$5:$A$185,0),MATCH(CO$4,'Data transformed'!$4:$4,0)-1),$O89),$P89)-$O89)/$Q89*100,"NA"))</f>
        <v>100</v>
      </c>
      <c r="CP89" s="104" t="n">
        <f aca="true">IF($L89="","",IF(ISNUMBER(OFFSET('Data transformed'!$A$4,MATCH($A89,'Data transformed'!$A$5:$A$185,0),MATCH(CP$4,'Data transformed'!$4:$4,0)-1)), (MIN(MAX(OFFSET('Data transformed'!$A$4,MATCH($A89,'Data transformed'!$A$5:$A$185,0),MATCH(CP$4,'Data transformed'!$4:$4,0)-1),$O89),$P89)-$O89)/$Q89*100,"NA"))</f>
        <v>50</v>
      </c>
      <c r="CQ89" s="104" t="n">
        <f aca="true">IF($L89="","",IF(ISNUMBER(OFFSET('Data transformed'!$A$4,MATCH($A89,'Data transformed'!$A$5:$A$185,0),MATCH(CQ$4,'Data transformed'!$4:$4,0)-1)), (MIN(MAX(OFFSET('Data transformed'!$A$4,MATCH($A89,'Data transformed'!$A$5:$A$185,0),MATCH(CQ$4,'Data transformed'!$4:$4,0)-1),$O89),$P89)-$O89)/$Q89*100,"NA"))</f>
        <v>100</v>
      </c>
      <c r="CR89" s="104" t="n">
        <f aca="true">IF($L89="","",IF(ISNUMBER(OFFSET('Data transformed'!$A$4,MATCH($A89,'Data transformed'!$A$5:$A$185,0),MATCH(CR$4,'Data transformed'!$4:$4,0)-1)), (MIN(MAX(OFFSET('Data transformed'!$A$4,MATCH($A89,'Data transformed'!$A$5:$A$185,0),MATCH(CR$4,'Data transformed'!$4:$4,0)-1),$O89),$P89)-$O89)/$Q89*100,"NA"))</f>
        <v>100</v>
      </c>
      <c r="CS89" s="104" t="n">
        <f aca="true">IF($L89="","",IF(ISNUMBER(OFFSET('Data transformed'!$A$4,MATCH($A89,'Data transformed'!$A$5:$A$185,0),MATCH(CS$4,'Data transformed'!$4:$4,0)-1)), (MIN(MAX(OFFSET('Data transformed'!$A$4,MATCH($A89,'Data transformed'!$A$5:$A$185,0),MATCH(CS$4,'Data transformed'!$4:$4,0)-1),$O89),$P89)-$O89)/$Q89*100,"NA"))</f>
        <v>100</v>
      </c>
      <c r="CT89" s="104" t="n">
        <f aca="true">IF($L89="","",IF(ISNUMBER(OFFSET('Data transformed'!$A$4,MATCH($A89,'Data transformed'!$A$5:$A$185,0),MATCH(CT$4,'Data transformed'!$4:$4,0)-1)), (MIN(MAX(OFFSET('Data transformed'!$A$4,MATCH($A89,'Data transformed'!$A$5:$A$185,0),MATCH(CT$4,'Data transformed'!$4:$4,0)-1),$O89),$P89)-$O89)/$Q89*100,"NA"))</f>
        <v>100</v>
      </c>
      <c r="CU89" s="104" t="n">
        <f aca="true">IF($L89="","",IF(ISNUMBER(OFFSET('Data transformed'!$A$4,MATCH($A89,'Data transformed'!$A$5:$A$185,0),MATCH(CU$4,'Data transformed'!$4:$4,0)-1)), (MIN(MAX(OFFSET('Data transformed'!$A$4,MATCH($A89,'Data transformed'!$A$5:$A$185,0),MATCH(CU$4,'Data transformed'!$4:$4,0)-1),$O89),$P89)-$O89)/$Q89*100,"NA"))</f>
        <v>67</v>
      </c>
      <c r="CV89" s="104" t="n">
        <f aca="true">IF($L89="","",IF(ISNUMBER(OFFSET('Data transformed'!$A$4,MATCH($A89,'Data transformed'!$A$5:$A$185,0),MATCH(CV$4,'Data transformed'!$4:$4,0)-1)), (MIN(MAX(OFFSET('Data transformed'!$A$4,MATCH($A89,'Data transformed'!$A$5:$A$185,0),MATCH(CV$4,'Data transformed'!$4:$4,0)-1),$O89),$P89)-$O89)/$Q89*100,"NA"))</f>
        <v>25</v>
      </c>
      <c r="CW89" s="104" t="n">
        <f aca="true">IF($L89="","",IF(ISNUMBER(OFFSET('Data transformed'!$A$4,MATCH($A89,'Data transformed'!$A$5:$A$185,0),MATCH(CW$4,'Data transformed'!$4:$4,0)-1)), (MIN(MAX(OFFSET('Data transformed'!$A$4,MATCH($A89,'Data transformed'!$A$5:$A$185,0),MATCH(CW$4,'Data transformed'!$4:$4,0)-1),$O89),$P89)-$O89)/$Q89*100,"NA"))</f>
        <v>100</v>
      </c>
    </row>
    <row r="90" s="103" customFormat="true" ht="15.5" hidden="false" customHeight="false" outlineLevel="0" collapsed="false">
      <c r="A90" s="107" t="n">
        <v>3222</v>
      </c>
      <c r="B90" s="107" t="n">
        <v>4</v>
      </c>
      <c r="C90" s="103" t="str">
        <f aca="true">IF(ISBLANK(OFFSET('outliers treatment'!$A$3,MATCH($A90,'outliers treatment'!$A$4:$A$154,0),MATCH(C$4,'outliers treatment'!$4:$4,0)-1)),"",OFFSET('outliers treatment'!$A$3,MATCH($A90,'outliers treatment'!$A$4:$A$154,0),MATCH(C$4,'outliers treatment'!$4:$4,0)-1))</f>
        <v/>
      </c>
      <c r="D90" s="103" t="str">
        <f aca="true">IF(ISBLANK(OFFSET('outliers treatment'!$A$3,MATCH($A90,'outliers treatment'!$A$4:$A$154,0),MATCH(D$4,'outliers treatment'!$4:$4,0)-1)),"",OFFSET('outliers treatment'!$A$3,MATCH($A90,'outliers treatment'!$A$4:$A$154,0),MATCH(D$4,'outliers treatment'!$4:$4,0)-1))</f>
        <v>SDG Indicator 16.10.2</v>
      </c>
      <c r="E90" s="103" t="str">
        <f aca="true">IF(ISBLANK(OFFSET('outliers treatment'!$A$3,MATCH($A90,'outliers treatment'!$A$4:$A$154,0),MATCH(E$4,'outliers treatment'!$4:$4,0)-1)),"",OFFSET('outliers treatment'!$A$3,MATCH($A90,'outliers treatment'!$A$4:$A$154,0),MATCH(E$4,'outliers treatment'!$4:$4,0)-1))</f>
        <v>Countries that adopt and implement constitutional, statutory and/or policy guarantees for public access to information</v>
      </c>
      <c r="F90" s="103" t="str">
        <f aca="true">IF(ISBLANK(OFFSET('outliers treatment'!$A$3,MATCH($A90,'outliers treatment'!$A$4:$A$154,0),MATCH(F$4,'outliers treatment'!$4:$4,0)-1)),"",OFFSET('outliers treatment'!$A$3,MATCH($A90,'outliers treatment'!$A$4:$A$154,0),MATCH(F$4,'outliers treatment'!$4:$4,0)-1))</f>
        <v/>
      </c>
      <c r="G90" s="103" t="str">
        <f aca="true">IF(ISBLANK(OFFSET('outliers treatment'!$A$3,MATCH($A90,'outliers treatment'!$A$4:$A$154,0),MATCH(G$4,'outliers treatment'!$4:$4,0)-1)),"",OFFSET('outliers treatment'!$A$3,MATCH($A90,'outliers treatment'!$A$4:$A$154,0),MATCH(G$4,'outliers treatment'!$4:$4,0)-1))</f>
        <v/>
      </c>
      <c r="H90" s="103" t="str">
        <f aca="true">IF(ISBLANK(OFFSET('outliers treatment'!$A$3,MATCH($A90,'outliers treatment'!$A$4:$A$154,0),MATCH(H$4,'outliers treatment'!$4:$4,0)-1)),"",OFFSET('outliers treatment'!$A$3,MATCH($A90,'outliers treatment'!$A$4:$A$154,0),MATCH(H$4,'outliers treatment'!$4:$4,0)-1))</f>
        <v/>
      </c>
      <c r="I90" s="103" t="str">
        <f aca="true">IF(ISBLANK(OFFSET('outliers treatment'!$A$3,MATCH($A90,'outliers treatment'!$A$4:$A$154,0),MATCH(I$4,'outliers treatment'!$4:$4,0)-1)),"",OFFSET('outliers treatment'!$A$3,MATCH($A90,'outliers treatment'!$A$4:$A$154,0),MATCH(I$4,'outliers treatment'!$4:$4,0)-1))</f>
        <v/>
      </c>
      <c r="J90" s="104" t="n">
        <f aca="false" t="array" ref="J90:J90">MIN(IF(ISNUMBER(V90:CW90),V90:CW90))</f>
        <v>0</v>
      </c>
      <c r="K90" s="103" t="n">
        <f aca="false" t="array" ref="K90:K90">MAX(IF(ISNUMBER(V90:CW90),V90:CW90))</f>
        <v>100</v>
      </c>
      <c r="L90" s="103" t="n">
        <f aca="true">IF(ISBLANK(OFFSET('outliers treatment'!$A$3,MATCH($A90,'outliers treatment'!$A$4:$A$154,0),MATCH(L$4,'outliers treatment'!$4:$4,0)-1)),"",OFFSET('outliers treatment'!$A$3,MATCH($A90,'outliers treatment'!$A$4:$A$154,0),MATCH(L$4,'outliers treatment'!$4:$4,0)-1))</f>
        <v>1</v>
      </c>
      <c r="M90" s="103" t="n">
        <f aca="true">IF(ISBLANK(OFFSET('outliers treatment'!$A$3,MATCH($A90,'outliers treatment'!$A$4:$A$154,0),MATCH(M$4,'outliers treatment'!$4:$4,0)-1)),"",OFFSET('outliers treatment'!$A$3,MATCH($A90,'outliers treatment'!$A$4:$A$154,0),MATCH(M$4,'outliers treatment'!$4:$4,0)-1))</f>
        <v>1</v>
      </c>
      <c r="N90" s="103" t="n">
        <f aca="true">IF(ISBLANK(OFFSET('outliers treatment'!$A$3,MATCH($A90,'outliers treatment'!$A$4:$A$154,0),MATCH(N$4,'outliers treatment'!$4:$4,0)-1)),"",OFFSET('outliers treatment'!$A$3,MATCH($A90,'outliers treatment'!$A$4:$A$154,0),MATCH(N$4,'outliers treatment'!$4:$4,0)-1))</f>
        <v>0</v>
      </c>
      <c r="O90" s="103" t="n">
        <f aca="true">IF(ISBLANK(OFFSET('outliers treatment'!$A$3,MATCH($A90,'outliers treatment'!$A$4:$A$154,0),MATCH(O$4,'outliers treatment'!$4:$4,0)-1)),"",OFFSET('outliers treatment'!$A$3,MATCH($A90,'outliers treatment'!$A$4:$A$154,0),MATCH(O$4,'outliers treatment'!$4:$4,0)-1))</f>
        <v>0</v>
      </c>
      <c r="P90" s="103" t="n">
        <f aca="true">IF(ISBLANK(OFFSET('outliers treatment'!$A$3,MATCH($A90,'outliers treatment'!$A$4:$A$154,0),MATCH(P$4,'outliers treatment'!$4:$4,0)-1)),"",OFFSET('outliers treatment'!$A$3,MATCH($A90,'outliers treatment'!$A$4:$A$154,0),MATCH(P$4,'outliers treatment'!$4:$4,0)-1))</f>
        <v>1</v>
      </c>
      <c r="Q90" s="103" t="n">
        <f aca="false">IFERROR(P90-O90,"")</f>
        <v>1</v>
      </c>
      <c r="R90" s="105" t="n">
        <f aca="false" t="array" ref="R90:R90">IFERROR(SKEW(IF(ISNUMBER(V90:CW90),V90:CW90,"")),"")</f>
        <v>-1.43260688071964</v>
      </c>
      <c r="S90" s="103" t="n">
        <v>0</v>
      </c>
      <c r="T90" s="103" t="n">
        <v>1</v>
      </c>
      <c r="U90" s="106" t="n">
        <f aca="false" t="array" ref="U90:U90">IF(B90&lt;4,"",1-IFERROR(SUM(ISNUMBER(V90:CW90)*(1-$V$3:$CW$3))/COUNTIF($V$3:$CW$3,0),0))</f>
        <v>0</v>
      </c>
      <c r="V90" s="104" t="n">
        <f aca="true">IF($L90="","",IF(ISNUMBER(OFFSET('Data transformed'!$A$4,MATCH($A90,'Data transformed'!$A$5:$A$185,0),MATCH(V$4,'Data transformed'!$4:$4,0)-1)), (MIN(MAX(OFFSET('Data transformed'!$A$4,MATCH($A90,'Data transformed'!$A$5:$A$185,0),MATCH(V$4,'Data transformed'!$4:$4,0)-1),$O90),$P90)-$O90)/$Q90*100,"NA"))</f>
        <v>100</v>
      </c>
      <c r="W90" s="104" t="n">
        <f aca="true">IF($L90="","",IF(ISNUMBER(OFFSET('Data transformed'!$A$4,MATCH($A90,'Data transformed'!$A$5:$A$185,0),MATCH(W$4,'Data transformed'!$4:$4,0)-1)), (MIN(MAX(OFFSET('Data transformed'!$A$4,MATCH($A90,'Data transformed'!$A$5:$A$185,0),MATCH(W$4,'Data transformed'!$4:$4,0)-1),$O90),$P90)-$O90)/$Q90*100,"NA"))</f>
        <v>100</v>
      </c>
      <c r="X90" s="104" t="n">
        <f aca="true">IF($L90="","",IF(ISNUMBER(OFFSET('Data transformed'!$A$4,MATCH($A90,'Data transformed'!$A$5:$A$185,0),MATCH(X$4,'Data transformed'!$4:$4,0)-1)), (MIN(MAX(OFFSET('Data transformed'!$A$4,MATCH($A90,'Data transformed'!$A$5:$A$185,0),MATCH(X$4,'Data transformed'!$4:$4,0)-1),$O90),$P90)-$O90)/$Q90*100,"NA"))</f>
        <v>100</v>
      </c>
      <c r="Y90" s="104" t="n">
        <f aca="true">IF($L90="","",IF(ISNUMBER(OFFSET('Data transformed'!$A$4,MATCH($A90,'Data transformed'!$A$5:$A$185,0),MATCH(Y$4,'Data transformed'!$4:$4,0)-1)), (MIN(MAX(OFFSET('Data transformed'!$A$4,MATCH($A90,'Data transformed'!$A$5:$A$185,0),MATCH(Y$4,'Data transformed'!$4:$4,0)-1),$O90),$P90)-$O90)/$Q90*100,"NA"))</f>
        <v>100</v>
      </c>
      <c r="Z90" s="104" t="n">
        <f aca="true">IF($L90="","",IF(ISNUMBER(OFFSET('Data transformed'!$A$4,MATCH($A90,'Data transformed'!$A$5:$A$185,0),MATCH(Z$4,'Data transformed'!$4:$4,0)-1)), (MIN(MAX(OFFSET('Data transformed'!$A$4,MATCH($A90,'Data transformed'!$A$5:$A$185,0),MATCH(Z$4,'Data transformed'!$4:$4,0)-1),$O90),$P90)-$O90)/$Q90*100,"NA"))</f>
        <v>100</v>
      </c>
      <c r="AA90" s="104" t="n">
        <f aca="true">IF($L90="","",IF(ISNUMBER(OFFSET('Data transformed'!$A$4,MATCH($A90,'Data transformed'!$A$5:$A$185,0),MATCH(AA$4,'Data transformed'!$4:$4,0)-1)), (MIN(MAX(OFFSET('Data transformed'!$A$4,MATCH($A90,'Data transformed'!$A$5:$A$185,0),MATCH(AA$4,'Data transformed'!$4:$4,0)-1),$O90),$P90)-$O90)/$Q90*100,"NA"))</f>
        <v>0</v>
      </c>
      <c r="AB90" s="104" t="n">
        <f aca="true">IF($L90="","",IF(ISNUMBER(OFFSET('Data transformed'!$A$4,MATCH($A90,'Data transformed'!$A$5:$A$185,0),MATCH(AB$4,'Data transformed'!$4:$4,0)-1)), (MIN(MAX(OFFSET('Data transformed'!$A$4,MATCH($A90,'Data transformed'!$A$5:$A$185,0),MATCH(AB$4,'Data transformed'!$4:$4,0)-1),$O90),$P90)-$O90)/$Q90*100,"NA"))</f>
        <v>100</v>
      </c>
      <c r="AC90" s="104" t="n">
        <f aca="true">IF($L90="","",IF(ISNUMBER(OFFSET('Data transformed'!$A$4,MATCH($A90,'Data transformed'!$A$5:$A$185,0),MATCH(AC$4,'Data transformed'!$4:$4,0)-1)), (MIN(MAX(OFFSET('Data transformed'!$A$4,MATCH($A90,'Data transformed'!$A$5:$A$185,0),MATCH(AC$4,'Data transformed'!$4:$4,0)-1),$O90),$P90)-$O90)/$Q90*100,"NA"))</f>
        <v>100</v>
      </c>
      <c r="AD90" s="104" t="n">
        <f aca="true">IF($L90="","",IF(ISNUMBER(OFFSET('Data transformed'!$A$4,MATCH($A90,'Data transformed'!$A$5:$A$185,0),MATCH(AD$4,'Data transformed'!$4:$4,0)-1)), (MIN(MAX(OFFSET('Data transformed'!$A$4,MATCH($A90,'Data transformed'!$A$5:$A$185,0),MATCH(AD$4,'Data transformed'!$4:$4,0)-1),$O90),$P90)-$O90)/$Q90*100,"NA"))</f>
        <v>100</v>
      </c>
      <c r="AE90" s="104" t="n">
        <f aca="true">IF($L90="","",IF(ISNUMBER(OFFSET('Data transformed'!$A$4,MATCH($A90,'Data transformed'!$A$5:$A$185,0),MATCH(AE$4,'Data transformed'!$4:$4,0)-1)), (MIN(MAX(OFFSET('Data transformed'!$A$4,MATCH($A90,'Data transformed'!$A$5:$A$185,0),MATCH(AE$4,'Data transformed'!$4:$4,0)-1),$O90),$P90)-$O90)/$Q90*100,"NA"))</f>
        <v>100</v>
      </c>
      <c r="AF90" s="104" t="n">
        <f aca="true">IF($L90="","",IF(ISNUMBER(OFFSET('Data transformed'!$A$4,MATCH($A90,'Data transformed'!$A$5:$A$185,0),MATCH(AF$4,'Data transformed'!$4:$4,0)-1)), (MIN(MAX(OFFSET('Data transformed'!$A$4,MATCH($A90,'Data transformed'!$A$5:$A$185,0),MATCH(AF$4,'Data transformed'!$4:$4,0)-1),$O90),$P90)-$O90)/$Q90*100,"NA"))</f>
        <v>100</v>
      </c>
      <c r="AG90" s="104" t="n">
        <f aca="true">IF($L90="","",IF(ISNUMBER(OFFSET('Data transformed'!$A$4,MATCH($A90,'Data transformed'!$A$5:$A$185,0),MATCH(AG$4,'Data transformed'!$4:$4,0)-1)), (MIN(MAX(OFFSET('Data transformed'!$A$4,MATCH($A90,'Data transformed'!$A$5:$A$185,0),MATCH(AG$4,'Data transformed'!$4:$4,0)-1),$O90),$P90)-$O90)/$Q90*100,"NA"))</f>
        <v>0</v>
      </c>
      <c r="AH90" s="104" t="n">
        <f aca="true">IF($L90="","",IF(ISNUMBER(OFFSET('Data transformed'!$A$4,MATCH($A90,'Data transformed'!$A$5:$A$185,0),MATCH(AH$4,'Data transformed'!$4:$4,0)-1)), (MIN(MAX(OFFSET('Data transformed'!$A$4,MATCH($A90,'Data transformed'!$A$5:$A$185,0),MATCH(AH$4,'Data transformed'!$4:$4,0)-1),$O90),$P90)-$O90)/$Q90*100,"NA"))</f>
        <v>100</v>
      </c>
      <c r="AI90" s="104" t="n">
        <f aca="true">IF($L90="","",IF(ISNUMBER(OFFSET('Data transformed'!$A$4,MATCH($A90,'Data transformed'!$A$5:$A$185,0),MATCH(AI$4,'Data transformed'!$4:$4,0)-1)), (MIN(MAX(OFFSET('Data transformed'!$A$4,MATCH($A90,'Data transformed'!$A$5:$A$185,0),MATCH(AI$4,'Data transformed'!$4:$4,0)-1),$O90),$P90)-$O90)/$Q90*100,"NA"))</f>
        <v>0</v>
      </c>
      <c r="AJ90" s="104" t="n">
        <f aca="true">IF($L90="","",IF(ISNUMBER(OFFSET('Data transformed'!$A$4,MATCH($A90,'Data transformed'!$A$5:$A$185,0),MATCH(AJ$4,'Data transformed'!$4:$4,0)-1)), (MIN(MAX(OFFSET('Data transformed'!$A$4,MATCH($A90,'Data transformed'!$A$5:$A$185,0),MATCH(AJ$4,'Data transformed'!$4:$4,0)-1),$O90),$P90)-$O90)/$Q90*100,"NA"))</f>
        <v>0</v>
      </c>
      <c r="AK90" s="104" t="n">
        <f aca="true">IF($L90="","",IF(ISNUMBER(OFFSET('Data transformed'!$A$4,MATCH($A90,'Data transformed'!$A$5:$A$185,0),MATCH(AK$4,'Data transformed'!$4:$4,0)-1)), (MIN(MAX(OFFSET('Data transformed'!$A$4,MATCH($A90,'Data transformed'!$A$5:$A$185,0),MATCH(AK$4,'Data transformed'!$4:$4,0)-1),$O90),$P90)-$O90)/$Q90*100,"NA"))</f>
        <v>100</v>
      </c>
      <c r="AL90" s="104" t="n">
        <f aca="true">IF($L90="","",IF(ISNUMBER(OFFSET('Data transformed'!$A$4,MATCH($A90,'Data transformed'!$A$5:$A$185,0),MATCH(AL$4,'Data transformed'!$4:$4,0)-1)), (MIN(MAX(OFFSET('Data transformed'!$A$4,MATCH($A90,'Data transformed'!$A$5:$A$185,0),MATCH(AL$4,'Data transformed'!$4:$4,0)-1),$O90),$P90)-$O90)/$Q90*100,"NA"))</f>
        <v>100</v>
      </c>
      <c r="AM90" s="104" t="n">
        <f aca="true">IF($L90="","",IF(ISNUMBER(OFFSET('Data transformed'!$A$4,MATCH($A90,'Data transformed'!$A$5:$A$185,0),MATCH(AM$4,'Data transformed'!$4:$4,0)-1)), (MIN(MAX(OFFSET('Data transformed'!$A$4,MATCH($A90,'Data transformed'!$A$5:$A$185,0),MATCH(AM$4,'Data transformed'!$4:$4,0)-1),$O90),$P90)-$O90)/$Q90*100,"NA"))</f>
        <v>100</v>
      </c>
      <c r="AN90" s="104" t="n">
        <f aca="true">IF($L90="","",IF(ISNUMBER(OFFSET('Data transformed'!$A$4,MATCH($A90,'Data transformed'!$A$5:$A$185,0),MATCH(AN$4,'Data transformed'!$4:$4,0)-1)), (MIN(MAX(OFFSET('Data transformed'!$A$4,MATCH($A90,'Data transformed'!$A$5:$A$185,0),MATCH(AN$4,'Data transformed'!$4:$4,0)-1),$O90),$P90)-$O90)/$Q90*100,"NA"))</f>
        <v>100</v>
      </c>
      <c r="AO90" s="104" t="n">
        <f aca="true">IF($L90="","",IF(ISNUMBER(OFFSET('Data transformed'!$A$4,MATCH($A90,'Data transformed'!$A$5:$A$185,0),MATCH(AO$4,'Data transformed'!$4:$4,0)-1)), (MIN(MAX(OFFSET('Data transformed'!$A$4,MATCH($A90,'Data transformed'!$A$5:$A$185,0),MATCH(AO$4,'Data transformed'!$4:$4,0)-1),$O90),$P90)-$O90)/$Q90*100,"NA"))</f>
        <v>0</v>
      </c>
      <c r="AP90" s="104" t="n">
        <f aca="true">IF($L90="","",IF(ISNUMBER(OFFSET('Data transformed'!$A$4,MATCH($A90,'Data transformed'!$A$5:$A$185,0),MATCH(AP$4,'Data transformed'!$4:$4,0)-1)), (MIN(MAX(OFFSET('Data transformed'!$A$4,MATCH($A90,'Data transformed'!$A$5:$A$185,0),MATCH(AP$4,'Data transformed'!$4:$4,0)-1),$O90),$P90)-$O90)/$Q90*100,"NA"))</f>
        <v>100</v>
      </c>
      <c r="AQ90" s="104" t="n">
        <f aca="true">IF($L90="","",IF(ISNUMBER(OFFSET('Data transformed'!$A$4,MATCH($A90,'Data transformed'!$A$5:$A$185,0),MATCH(AQ$4,'Data transformed'!$4:$4,0)-1)), (MIN(MAX(OFFSET('Data transformed'!$A$4,MATCH($A90,'Data transformed'!$A$5:$A$185,0),MATCH(AQ$4,'Data transformed'!$4:$4,0)-1),$O90),$P90)-$O90)/$Q90*100,"NA"))</f>
        <v>100</v>
      </c>
      <c r="AR90" s="104" t="n">
        <f aca="true">IF($L90="","",IF(ISNUMBER(OFFSET('Data transformed'!$A$4,MATCH($A90,'Data transformed'!$A$5:$A$185,0),MATCH(AR$4,'Data transformed'!$4:$4,0)-1)), (MIN(MAX(OFFSET('Data transformed'!$A$4,MATCH($A90,'Data transformed'!$A$5:$A$185,0),MATCH(AR$4,'Data transformed'!$4:$4,0)-1),$O90),$P90)-$O90)/$Q90*100,"NA"))</f>
        <v>100</v>
      </c>
      <c r="AS90" s="104" t="n">
        <f aca="true">IF($L90="","",IF(ISNUMBER(OFFSET('Data transformed'!$A$4,MATCH($A90,'Data transformed'!$A$5:$A$185,0),MATCH(AS$4,'Data transformed'!$4:$4,0)-1)), (MIN(MAX(OFFSET('Data transformed'!$A$4,MATCH($A90,'Data transformed'!$A$5:$A$185,0),MATCH(AS$4,'Data transformed'!$4:$4,0)-1),$O90),$P90)-$O90)/$Q90*100,"NA"))</f>
        <v>100</v>
      </c>
      <c r="AT90" s="104" t="n">
        <f aca="true">IF($L90="","",IF(ISNUMBER(OFFSET('Data transformed'!$A$4,MATCH($A90,'Data transformed'!$A$5:$A$185,0),MATCH(AT$4,'Data transformed'!$4:$4,0)-1)), (MIN(MAX(OFFSET('Data transformed'!$A$4,MATCH($A90,'Data transformed'!$A$5:$A$185,0),MATCH(AT$4,'Data transformed'!$4:$4,0)-1),$O90),$P90)-$O90)/$Q90*100,"NA"))</f>
        <v>100</v>
      </c>
      <c r="AU90" s="104" t="n">
        <f aca="true">IF($L90="","",IF(ISNUMBER(OFFSET('Data transformed'!$A$4,MATCH($A90,'Data transformed'!$A$5:$A$185,0),MATCH(AU$4,'Data transformed'!$4:$4,0)-1)), (MIN(MAX(OFFSET('Data transformed'!$A$4,MATCH($A90,'Data transformed'!$A$5:$A$185,0),MATCH(AU$4,'Data transformed'!$4:$4,0)-1),$O90),$P90)-$O90)/$Q90*100,"NA"))</f>
        <v>100</v>
      </c>
      <c r="AV90" s="104" t="n">
        <f aca="true">IF($L90="","",IF(ISNUMBER(OFFSET('Data transformed'!$A$4,MATCH($A90,'Data transformed'!$A$5:$A$185,0),MATCH(AV$4,'Data transformed'!$4:$4,0)-1)), (MIN(MAX(OFFSET('Data transformed'!$A$4,MATCH($A90,'Data transformed'!$A$5:$A$185,0),MATCH(AV$4,'Data transformed'!$4:$4,0)-1),$O90),$P90)-$O90)/$Q90*100,"NA"))</f>
        <v>100</v>
      </c>
      <c r="AW90" s="104" t="n">
        <f aca="true">IF($L90="","",IF(ISNUMBER(OFFSET('Data transformed'!$A$4,MATCH($A90,'Data transformed'!$A$5:$A$185,0),MATCH(AW$4,'Data transformed'!$4:$4,0)-1)), (MIN(MAX(OFFSET('Data transformed'!$A$4,MATCH($A90,'Data transformed'!$A$5:$A$185,0),MATCH(AW$4,'Data transformed'!$4:$4,0)-1),$O90),$P90)-$O90)/$Q90*100,"NA"))</f>
        <v>0</v>
      </c>
      <c r="AX90" s="104" t="n">
        <f aca="true">IF($L90="","",IF(ISNUMBER(OFFSET('Data transformed'!$A$4,MATCH($A90,'Data transformed'!$A$5:$A$185,0),MATCH(AX$4,'Data transformed'!$4:$4,0)-1)), (MIN(MAX(OFFSET('Data transformed'!$A$4,MATCH($A90,'Data transformed'!$A$5:$A$185,0),MATCH(AX$4,'Data transformed'!$4:$4,0)-1),$O90),$P90)-$O90)/$Q90*100,"NA"))</f>
        <v>100</v>
      </c>
      <c r="AY90" s="104" t="n">
        <f aca="true">IF($L90="","",IF(ISNUMBER(OFFSET('Data transformed'!$A$4,MATCH($A90,'Data transformed'!$A$5:$A$185,0),MATCH(AY$4,'Data transformed'!$4:$4,0)-1)), (MIN(MAX(OFFSET('Data transformed'!$A$4,MATCH($A90,'Data transformed'!$A$5:$A$185,0),MATCH(AY$4,'Data transformed'!$4:$4,0)-1),$O90),$P90)-$O90)/$Q90*100,"NA"))</f>
        <v>100</v>
      </c>
      <c r="AZ90" s="104" t="n">
        <f aca="true">IF($L90="","",IF(ISNUMBER(OFFSET('Data transformed'!$A$4,MATCH($A90,'Data transformed'!$A$5:$A$185,0),MATCH(AZ$4,'Data transformed'!$4:$4,0)-1)), (MIN(MAX(OFFSET('Data transformed'!$A$4,MATCH($A90,'Data transformed'!$A$5:$A$185,0),MATCH(AZ$4,'Data transformed'!$4:$4,0)-1),$O90),$P90)-$O90)/$Q90*100,"NA"))</f>
        <v>100</v>
      </c>
      <c r="BA90" s="104" t="n">
        <f aca="true">IF($L90="","",IF(ISNUMBER(OFFSET('Data transformed'!$A$4,MATCH($A90,'Data transformed'!$A$5:$A$185,0),MATCH(BA$4,'Data transformed'!$4:$4,0)-1)), (MIN(MAX(OFFSET('Data transformed'!$A$4,MATCH($A90,'Data transformed'!$A$5:$A$185,0),MATCH(BA$4,'Data transformed'!$4:$4,0)-1),$O90),$P90)-$O90)/$Q90*100,"NA"))</f>
        <v>100</v>
      </c>
      <c r="BB90" s="104" t="n">
        <f aca="true">IF($L90="","",IF(ISNUMBER(OFFSET('Data transformed'!$A$4,MATCH($A90,'Data transformed'!$A$5:$A$185,0),MATCH(BB$4,'Data transformed'!$4:$4,0)-1)), (MIN(MAX(OFFSET('Data transformed'!$A$4,MATCH($A90,'Data transformed'!$A$5:$A$185,0),MATCH(BB$4,'Data transformed'!$4:$4,0)-1),$O90),$P90)-$O90)/$Q90*100,"NA"))</f>
        <v>100</v>
      </c>
      <c r="BC90" s="104" t="n">
        <f aca="true">IF($L90="","",IF(ISNUMBER(OFFSET('Data transformed'!$A$4,MATCH($A90,'Data transformed'!$A$5:$A$185,0),MATCH(BC$4,'Data transformed'!$4:$4,0)-1)), (MIN(MAX(OFFSET('Data transformed'!$A$4,MATCH($A90,'Data transformed'!$A$5:$A$185,0),MATCH(BC$4,'Data transformed'!$4:$4,0)-1),$O90),$P90)-$O90)/$Q90*100,"NA"))</f>
        <v>100</v>
      </c>
      <c r="BD90" s="104" t="n">
        <f aca="true">IF($L90="","",IF(ISNUMBER(OFFSET('Data transformed'!$A$4,MATCH($A90,'Data transformed'!$A$5:$A$185,0),MATCH(BD$4,'Data transformed'!$4:$4,0)-1)), (MIN(MAX(OFFSET('Data transformed'!$A$4,MATCH($A90,'Data transformed'!$A$5:$A$185,0),MATCH(BD$4,'Data transformed'!$4:$4,0)-1),$O90),$P90)-$O90)/$Q90*100,"NA"))</f>
        <v>100</v>
      </c>
      <c r="BE90" s="104" t="n">
        <f aca="true">IF($L90="","",IF(ISNUMBER(OFFSET('Data transformed'!$A$4,MATCH($A90,'Data transformed'!$A$5:$A$185,0),MATCH(BE$4,'Data transformed'!$4:$4,0)-1)), (MIN(MAX(OFFSET('Data transformed'!$A$4,MATCH($A90,'Data transformed'!$A$5:$A$185,0),MATCH(BE$4,'Data transformed'!$4:$4,0)-1),$O90),$P90)-$O90)/$Q90*100,"NA"))</f>
        <v>100</v>
      </c>
      <c r="BF90" s="104" t="n">
        <f aca="true">IF($L90="","",IF(ISNUMBER(OFFSET('Data transformed'!$A$4,MATCH($A90,'Data transformed'!$A$5:$A$185,0),MATCH(BF$4,'Data transformed'!$4:$4,0)-1)), (MIN(MAX(OFFSET('Data transformed'!$A$4,MATCH($A90,'Data transformed'!$A$5:$A$185,0),MATCH(BF$4,'Data transformed'!$4:$4,0)-1),$O90),$P90)-$O90)/$Q90*100,"NA"))</f>
        <v>100</v>
      </c>
      <c r="BG90" s="104" t="n">
        <f aca="true">IF($L90="","",IF(ISNUMBER(OFFSET('Data transformed'!$A$4,MATCH($A90,'Data transformed'!$A$5:$A$185,0),MATCH(BG$4,'Data transformed'!$4:$4,0)-1)), (MIN(MAX(OFFSET('Data transformed'!$A$4,MATCH($A90,'Data transformed'!$A$5:$A$185,0),MATCH(BG$4,'Data transformed'!$4:$4,0)-1),$O90),$P90)-$O90)/$Q90*100,"NA"))</f>
        <v>100</v>
      </c>
      <c r="BH90" s="104" t="n">
        <f aca="true">IF($L90="","",IF(ISNUMBER(OFFSET('Data transformed'!$A$4,MATCH($A90,'Data transformed'!$A$5:$A$185,0),MATCH(BH$4,'Data transformed'!$4:$4,0)-1)), (MIN(MAX(OFFSET('Data transformed'!$A$4,MATCH($A90,'Data transformed'!$A$5:$A$185,0),MATCH(BH$4,'Data transformed'!$4:$4,0)-1),$O90),$P90)-$O90)/$Q90*100,"NA"))</f>
        <v>100</v>
      </c>
      <c r="BI90" s="104" t="n">
        <f aca="true">IF($L90="","",IF(ISNUMBER(OFFSET('Data transformed'!$A$4,MATCH($A90,'Data transformed'!$A$5:$A$185,0),MATCH(BI$4,'Data transformed'!$4:$4,0)-1)), (MIN(MAX(OFFSET('Data transformed'!$A$4,MATCH($A90,'Data transformed'!$A$5:$A$185,0),MATCH(BI$4,'Data transformed'!$4:$4,0)-1),$O90),$P90)-$O90)/$Q90*100,"NA"))</f>
        <v>100</v>
      </c>
      <c r="BJ90" s="104" t="n">
        <f aca="true">IF($L90="","",IF(ISNUMBER(OFFSET('Data transformed'!$A$4,MATCH($A90,'Data transformed'!$A$5:$A$185,0),MATCH(BJ$4,'Data transformed'!$4:$4,0)-1)), (MIN(MAX(OFFSET('Data transformed'!$A$4,MATCH($A90,'Data transformed'!$A$5:$A$185,0),MATCH(BJ$4,'Data transformed'!$4:$4,0)-1),$O90),$P90)-$O90)/$Q90*100,"NA"))</f>
        <v>100</v>
      </c>
      <c r="BK90" s="104" t="n">
        <f aca="true">IF($L90="","",IF(ISNUMBER(OFFSET('Data transformed'!$A$4,MATCH($A90,'Data transformed'!$A$5:$A$185,0),MATCH(BK$4,'Data transformed'!$4:$4,0)-1)), (MIN(MAX(OFFSET('Data transformed'!$A$4,MATCH($A90,'Data transformed'!$A$5:$A$185,0),MATCH(BK$4,'Data transformed'!$4:$4,0)-1),$O90),$P90)-$O90)/$Q90*100,"NA"))</f>
        <v>0</v>
      </c>
      <c r="BL90" s="104" t="n">
        <f aca="true">IF($L90="","",IF(ISNUMBER(OFFSET('Data transformed'!$A$4,MATCH($A90,'Data transformed'!$A$5:$A$185,0),MATCH(BL$4,'Data transformed'!$4:$4,0)-1)), (MIN(MAX(OFFSET('Data transformed'!$A$4,MATCH($A90,'Data transformed'!$A$5:$A$185,0),MATCH(BL$4,'Data transformed'!$4:$4,0)-1),$O90),$P90)-$O90)/$Q90*100,"NA"))</f>
        <v>100</v>
      </c>
      <c r="BM90" s="104" t="n">
        <f aca="true">IF($L90="","",IF(ISNUMBER(OFFSET('Data transformed'!$A$4,MATCH($A90,'Data transformed'!$A$5:$A$185,0),MATCH(BM$4,'Data transformed'!$4:$4,0)-1)), (MIN(MAX(OFFSET('Data transformed'!$A$4,MATCH($A90,'Data transformed'!$A$5:$A$185,0),MATCH(BM$4,'Data transformed'!$4:$4,0)-1),$O90),$P90)-$O90)/$Q90*100,"NA"))</f>
        <v>0</v>
      </c>
      <c r="BN90" s="104" t="n">
        <f aca="true">IF($L90="","",IF(ISNUMBER(OFFSET('Data transformed'!$A$4,MATCH($A90,'Data transformed'!$A$5:$A$185,0),MATCH(BN$4,'Data transformed'!$4:$4,0)-1)), (MIN(MAX(OFFSET('Data transformed'!$A$4,MATCH($A90,'Data transformed'!$A$5:$A$185,0),MATCH(BN$4,'Data transformed'!$4:$4,0)-1),$O90),$P90)-$O90)/$Q90*100,"NA"))</f>
        <v>100</v>
      </c>
      <c r="BO90" s="104" t="n">
        <f aca="true">IF($L90="","",IF(ISNUMBER(OFFSET('Data transformed'!$A$4,MATCH($A90,'Data transformed'!$A$5:$A$185,0),MATCH(BO$4,'Data transformed'!$4:$4,0)-1)), (MIN(MAX(OFFSET('Data transformed'!$A$4,MATCH($A90,'Data transformed'!$A$5:$A$185,0),MATCH(BO$4,'Data transformed'!$4:$4,0)-1),$O90),$P90)-$O90)/$Q90*100,"NA"))</f>
        <v>0</v>
      </c>
      <c r="BP90" s="104" t="n">
        <f aca="true">IF($L90="","",IF(ISNUMBER(OFFSET('Data transformed'!$A$4,MATCH($A90,'Data transformed'!$A$5:$A$185,0),MATCH(BP$4,'Data transformed'!$4:$4,0)-1)), (MIN(MAX(OFFSET('Data transformed'!$A$4,MATCH($A90,'Data transformed'!$A$5:$A$185,0),MATCH(BP$4,'Data transformed'!$4:$4,0)-1),$O90),$P90)-$O90)/$Q90*100,"NA"))</f>
        <v>0</v>
      </c>
      <c r="BQ90" s="104" t="n">
        <f aca="true">IF($L90="","",IF(ISNUMBER(OFFSET('Data transformed'!$A$4,MATCH($A90,'Data transformed'!$A$5:$A$185,0),MATCH(BQ$4,'Data transformed'!$4:$4,0)-1)), (MIN(MAX(OFFSET('Data transformed'!$A$4,MATCH($A90,'Data transformed'!$A$5:$A$185,0),MATCH(BQ$4,'Data transformed'!$4:$4,0)-1),$O90),$P90)-$O90)/$Q90*100,"NA"))</f>
        <v>0</v>
      </c>
      <c r="BR90" s="104" t="n">
        <f aca="true">IF($L90="","",IF(ISNUMBER(OFFSET('Data transformed'!$A$4,MATCH($A90,'Data transformed'!$A$5:$A$185,0),MATCH(BR$4,'Data transformed'!$4:$4,0)-1)), (MIN(MAX(OFFSET('Data transformed'!$A$4,MATCH($A90,'Data transformed'!$A$5:$A$185,0),MATCH(BR$4,'Data transformed'!$4:$4,0)-1),$O90),$P90)-$O90)/$Q90*100,"NA"))</f>
        <v>100</v>
      </c>
      <c r="BS90" s="104" t="n">
        <f aca="true">IF($L90="","",IF(ISNUMBER(OFFSET('Data transformed'!$A$4,MATCH($A90,'Data transformed'!$A$5:$A$185,0),MATCH(BS$4,'Data transformed'!$4:$4,0)-1)), (MIN(MAX(OFFSET('Data transformed'!$A$4,MATCH($A90,'Data transformed'!$A$5:$A$185,0),MATCH(BS$4,'Data transformed'!$4:$4,0)-1),$O90),$P90)-$O90)/$Q90*100,"NA"))</f>
        <v>100</v>
      </c>
      <c r="BT90" s="104" t="n">
        <f aca="true">IF($L90="","",IF(ISNUMBER(OFFSET('Data transformed'!$A$4,MATCH($A90,'Data transformed'!$A$5:$A$185,0),MATCH(BT$4,'Data transformed'!$4:$4,0)-1)), (MIN(MAX(OFFSET('Data transformed'!$A$4,MATCH($A90,'Data transformed'!$A$5:$A$185,0),MATCH(BT$4,'Data transformed'!$4:$4,0)-1),$O90),$P90)-$O90)/$Q90*100,"NA"))</f>
        <v>100</v>
      </c>
      <c r="BU90" s="104" t="n">
        <f aca="true">IF($L90="","",IF(ISNUMBER(OFFSET('Data transformed'!$A$4,MATCH($A90,'Data transformed'!$A$5:$A$185,0),MATCH(BU$4,'Data transformed'!$4:$4,0)-1)), (MIN(MAX(OFFSET('Data transformed'!$A$4,MATCH($A90,'Data transformed'!$A$5:$A$185,0),MATCH(BU$4,'Data transformed'!$4:$4,0)-1),$O90),$P90)-$O90)/$Q90*100,"NA"))</f>
        <v>100</v>
      </c>
      <c r="BV90" s="104" t="n">
        <f aca="true">IF($L90="","",IF(ISNUMBER(OFFSET('Data transformed'!$A$4,MATCH($A90,'Data transformed'!$A$5:$A$185,0),MATCH(BV$4,'Data transformed'!$4:$4,0)-1)), (MIN(MAX(OFFSET('Data transformed'!$A$4,MATCH($A90,'Data transformed'!$A$5:$A$185,0),MATCH(BV$4,'Data transformed'!$4:$4,0)-1),$O90),$P90)-$O90)/$Q90*100,"NA"))</f>
        <v>100</v>
      </c>
      <c r="BW90" s="104" t="n">
        <f aca="true">IF($L90="","",IF(ISNUMBER(OFFSET('Data transformed'!$A$4,MATCH($A90,'Data transformed'!$A$5:$A$185,0),MATCH(BW$4,'Data transformed'!$4:$4,0)-1)), (MIN(MAX(OFFSET('Data transformed'!$A$4,MATCH($A90,'Data transformed'!$A$5:$A$185,0),MATCH(BW$4,'Data transformed'!$4:$4,0)-1),$O90),$P90)-$O90)/$Q90*100,"NA"))</f>
        <v>100</v>
      </c>
      <c r="BX90" s="104" t="n">
        <f aca="true">IF($L90="","",IF(ISNUMBER(OFFSET('Data transformed'!$A$4,MATCH($A90,'Data transformed'!$A$5:$A$185,0),MATCH(BX$4,'Data transformed'!$4:$4,0)-1)), (MIN(MAX(OFFSET('Data transformed'!$A$4,MATCH($A90,'Data transformed'!$A$5:$A$185,0),MATCH(BX$4,'Data transformed'!$4:$4,0)-1),$O90),$P90)-$O90)/$Q90*100,"NA"))</f>
        <v>100</v>
      </c>
      <c r="BY90" s="104" t="n">
        <f aca="true">IF($L90="","",IF(ISNUMBER(OFFSET('Data transformed'!$A$4,MATCH($A90,'Data transformed'!$A$5:$A$185,0),MATCH(BY$4,'Data transformed'!$4:$4,0)-1)), (MIN(MAX(OFFSET('Data transformed'!$A$4,MATCH($A90,'Data transformed'!$A$5:$A$185,0),MATCH(BY$4,'Data transformed'!$4:$4,0)-1),$O90),$P90)-$O90)/$Q90*100,"NA"))</f>
        <v>100</v>
      </c>
      <c r="BZ90" s="104" t="n">
        <f aca="true">IF($L90="","",IF(ISNUMBER(OFFSET('Data transformed'!$A$4,MATCH($A90,'Data transformed'!$A$5:$A$185,0),MATCH(BZ$4,'Data transformed'!$4:$4,0)-1)), (MIN(MAX(OFFSET('Data transformed'!$A$4,MATCH($A90,'Data transformed'!$A$5:$A$185,0),MATCH(BZ$4,'Data transformed'!$4:$4,0)-1),$O90),$P90)-$O90)/$Q90*100,"NA"))</f>
        <v>100</v>
      </c>
      <c r="CA90" s="104" t="n">
        <f aca="true">IF($L90="","",IF(ISNUMBER(OFFSET('Data transformed'!$A$4,MATCH($A90,'Data transformed'!$A$5:$A$185,0),MATCH(CA$4,'Data transformed'!$4:$4,0)-1)), (MIN(MAX(OFFSET('Data transformed'!$A$4,MATCH($A90,'Data transformed'!$A$5:$A$185,0),MATCH(CA$4,'Data transformed'!$4:$4,0)-1),$O90),$P90)-$O90)/$Q90*100,"NA"))</f>
        <v>0</v>
      </c>
      <c r="CB90" s="104" t="n">
        <f aca="true">IF($L90="","",IF(ISNUMBER(OFFSET('Data transformed'!$A$4,MATCH($A90,'Data transformed'!$A$5:$A$185,0),MATCH(CB$4,'Data transformed'!$4:$4,0)-1)), (MIN(MAX(OFFSET('Data transformed'!$A$4,MATCH($A90,'Data transformed'!$A$5:$A$185,0),MATCH(CB$4,'Data transformed'!$4:$4,0)-1),$O90),$P90)-$O90)/$Q90*100,"NA"))</f>
        <v>100</v>
      </c>
      <c r="CC90" s="104" t="n">
        <f aca="true">IF($L90="","",IF(ISNUMBER(OFFSET('Data transformed'!$A$4,MATCH($A90,'Data transformed'!$A$5:$A$185,0),MATCH(CC$4,'Data transformed'!$4:$4,0)-1)), (MIN(MAX(OFFSET('Data transformed'!$A$4,MATCH($A90,'Data transformed'!$A$5:$A$185,0),MATCH(CC$4,'Data transformed'!$4:$4,0)-1),$O90),$P90)-$O90)/$Q90*100,"NA"))</f>
        <v>100</v>
      </c>
      <c r="CD90" s="104" t="n">
        <f aca="true">IF($L90="","",IF(ISNUMBER(OFFSET('Data transformed'!$A$4,MATCH($A90,'Data transformed'!$A$5:$A$185,0),MATCH(CD$4,'Data transformed'!$4:$4,0)-1)), (MIN(MAX(OFFSET('Data transformed'!$A$4,MATCH($A90,'Data transformed'!$A$5:$A$185,0),MATCH(CD$4,'Data transformed'!$4:$4,0)-1),$O90),$P90)-$O90)/$Q90*100,"NA"))</f>
        <v>100</v>
      </c>
      <c r="CE90" s="104" t="n">
        <f aca="true">IF($L90="","",IF(ISNUMBER(OFFSET('Data transformed'!$A$4,MATCH($A90,'Data transformed'!$A$5:$A$185,0),MATCH(CE$4,'Data transformed'!$4:$4,0)-1)), (MIN(MAX(OFFSET('Data transformed'!$A$4,MATCH($A90,'Data transformed'!$A$5:$A$185,0),MATCH(CE$4,'Data transformed'!$4:$4,0)-1),$O90),$P90)-$O90)/$Q90*100,"NA"))</f>
        <v>100</v>
      </c>
      <c r="CF90" s="104" t="n">
        <f aca="true">IF($L90="","",IF(ISNUMBER(OFFSET('Data transformed'!$A$4,MATCH($A90,'Data transformed'!$A$5:$A$185,0),MATCH(CF$4,'Data transformed'!$4:$4,0)-1)), (MIN(MAX(OFFSET('Data transformed'!$A$4,MATCH($A90,'Data transformed'!$A$5:$A$185,0),MATCH(CF$4,'Data transformed'!$4:$4,0)-1),$O90),$P90)-$O90)/$Q90*100,"NA"))</f>
        <v>100</v>
      </c>
      <c r="CG90" s="104" t="n">
        <f aca="true">IF($L90="","",IF(ISNUMBER(OFFSET('Data transformed'!$A$4,MATCH($A90,'Data transformed'!$A$5:$A$185,0),MATCH(CG$4,'Data transformed'!$4:$4,0)-1)), (MIN(MAX(OFFSET('Data transformed'!$A$4,MATCH($A90,'Data transformed'!$A$5:$A$185,0),MATCH(CG$4,'Data transformed'!$4:$4,0)-1),$O90),$P90)-$O90)/$Q90*100,"NA"))</f>
        <v>100</v>
      </c>
      <c r="CH90" s="104" t="n">
        <f aca="true">IF($L90="","",IF(ISNUMBER(OFFSET('Data transformed'!$A$4,MATCH($A90,'Data transformed'!$A$5:$A$185,0),MATCH(CH$4,'Data transformed'!$4:$4,0)-1)), (MIN(MAX(OFFSET('Data transformed'!$A$4,MATCH($A90,'Data transformed'!$A$5:$A$185,0),MATCH(CH$4,'Data transformed'!$4:$4,0)-1),$O90),$P90)-$O90)/$Q90*100,"NA"))</f>
        <v>0</v>
      </c>
      <c r="CI90" s="104" t="n">
        <f aca="true">IF($L90="","",IF(ISNUMBER(OFFSET('Data transformed'!$A$4,MATCH($A90,'Data transformed'!$A$5:$A$185,0),MATCH(CI$4,'Data transformed'!$4:$4,0)-1)), (MIN(MAX(OFFSET('Data transformed'!$A$4,MATCH($A90,'Data transformed'!$A$5:$A$185,0),MATCH(CI$4,'Data transformed'!$4:$4,0)-1),$O90),$P90)-$O90)/$Q90*100,"NA"))</f>
        <v>0</v>
      </c>
      <c r="CJ90" s="104" t="n">
        <f aca="true">IF($L90="","",IF(ISNUMBER(OFFSET('Data transformed'!$A$4,MATCH($A90,'Data transformed'!$A$5:$A$185,0),MATCH(CJ$4,'Data transformed'!$4:$4,0)-1)), (MIN(MAX(OFFSET('Data transformed'!$A$4,MATCH($A90,'Data transformed'!$A$5:$A$185,0),MATCH(CJ$4,'Data transformed'!$4:$4,0)-1),$O90),$P90)-$O90)/$Q90*100,"NA"))</f>
        <v>100</v>
      </c>
      <c r="CK90" s="104" t="n">
        <f aca="true">IF($L90="","",IF(ISNUMBER(OFFSET('Data transformed'!$A$4,MATCH($A90,'Data transformed'!$A$5:$A$185,0),MATCH(CK$4,'Data transformed'!$4:$4,0)-1)), (MIN(MAX(OFFSET('Data transformed'!$A$4,MATCH($A90,'Data transformed'!$A$5:$A$185,0),MATCH(CK$4,'Data transformed'!$4:$4,0)-1),$O90),$P90)-$O90)/$Q90*100,"NA"))</f>
        <v>0</v>
      </c>
      <c r="CL90" s="104" t="n">
        <f aca="true">IF($L90="","",IF(ISNUMBER(OFFSET('Data transformed'!$A$4,MATCH($A90,'Data transformed'!$A$5:$A$185,0),MATCH(CL$4,'Data transformed'!$4:$4,0)-1)), (MIN(MAX(OFFSET('Data transformed'!$A$4,MATCH($A90,'Data transformed'!$A$5:$A$185,0),MATCH(CL$4,'Data transformed'!$4:$4,0)-1),$O90),$P90)-$O90)/$Q90*100,"NA"))</f>
        <v>100</v>
      </c>
      <c r="CM90" s="104" t="n">
        <f aca="true">IF($L90="","",IF(ISNUMBER(OFFSET('Data transformed'!$A$4,MATCH($A90,'Data transformed'!$A$5:$A$185,0),MATCH(CM$4,'Data transformed'!$4:$4,0)-1)), (MIN(MAX(OFFSET('Data transformed'!$A$4,MATCH($A90,'Data transformed'!$A$5:$A$185,0),MATCH(CM$4,'Data transformed'!$4:$4,0)-1),$O90),$P90)-$O90)/$Q90*100,"NA"))</f>
        <v>100</v>
      </c>
      <c r="CN90" s="104" t="n">
        <f aca="true">IF($L90="","",IF(ISNUMBER(OFFSET('Data transformed'!$A$4,MATCH($A90,'Data transformed'!$A$5:$A$185,0),MATCH(CN$4,'Data transformed'!$4:$4,0)-1)), (MIN(MAX(OFFSET('Data transformed'!$A$4,MATCH($A90,'Data transformed'!$A$5:$A$185,0),MATCH(CN$4,'Data transformed'!$4:$4,0)-1),$O90),$P90)-$O90)/$Q90*100,"NA"))</f>
        <v>0</v>
      </c>
      <c r="CO90" s="104" t="n">
        <f aca="true">IF($L90="","",IF(ISNUMBER(OFFSET('Data transformed'!$A$4,MATCH($A90,'Data transformed'!$A$5:$A$185,0),MATCH(CO$4,'Data transformed'!$4:$4,0)-1)), (MIN(MAX(OFFSET('Data transformed'!$A$4,MATCH($A90,'Data transformed'!$A$5:$A$185,0),MATCH(CO$4,'Data transformed'!$4:$4,0)-1),$O90),$P90)-$O90)/$Q90*100,"NA"))</f>
        <v>100</v>
      </c>
      <c r="CP90" s="104" t="n">
        <f aca="true">IF($L90="","",IF(ISNUMBER(OFFSET('Data transformed'!$A$4,MATCH($A90,'Data transformed'!$A$5:$A$185,0),MATCH(CP$4,'Data transformed'!$4:$4,0)-1)), (MIN(MAX(OFFSET('Data transformed'!$A$4,MATCH($A90,'Data transformed'!$A$5:$A$185,0),MATCH(CP$4,'Data transformed'!$4:$4,0)-1),$O90),$P90)-$O90)/$Q90*100,"NA"))</f>
        <v>100</v>
      </c>
      <c r="CQ90" s="104" t="n">
        <f aca="true">IF($L90="","",IF(ISNUMBER(OFFSET('Data transformed'!$A$4,MATCH($A90,'Data transformed'!$A$5:$A$185,0),MATCH(CQ$4,'Data transformed'!$4:$4,0)-1)), (MIN(MAX(OFFSET('Data transformed'!$A$4,MATCH($A90,'Data transformed'!$A$5:$A$185,0),MATCH(CQ$4,'Data transformed'!$4:$4,0)-1),$O90),$P90)-$O90)/$Q90*100,"NA"))</f>
        <v>100</v>
      </c>
      <c r="CR90" s="104" t="n">
        <f aca="true">IF($L90="","",IF(ISNUMBER(OFFSET('Data transformed'!$A$4,MATCH($A90,'Data transformed'!$A$5:$A$185,0),MATCH(CR$4,'Data transformed'!$4:$4,0)-1)), (MIN(MAX(OFFSET('Data transformed'!$A$4,MATCH($A90,'Data transformed'!$A$5:$A$185,0),MATCH(CR$4,'Data transformed'!$4:$4,0)-1),$O90),$P90)-$O90)/$Q90*100,"NA"))</f>
        <v>100</v>
      </c>
      <c r="CS90" s="104" t="n">
        <f aca="true">IF($L90="","",IF(ISNUMBER(OFFSET('Data transformed'!$A$4,MATCH($A90,'Data transformed'!$A$5:$A$185,0),MATCH(CS$4,'Data transformed'!$4:$4,0)-1)), (MIN(MAX(OFFSET('Data transformed'!$A$4,MATCH($A90,'Data transformed'!$A$5:$A$185,0),MATCH(CS$4,'Data transformed'!$4:$4,0)-1),$O90),$P90)-$O90)/$Q90*100,"NA"))</f>
        <v>100</v>
      </c>
      <c r="CT90" s="104" t="n">
        <f aca="true">IF($L90="","",IF(ISNUMBER(OFFSET('Data transformed'!$A$4,MATCH($A90,'Data transformed'!$A$5:$A$185,0),MATCH(CT$4,'Data transformed'!$4:$4,0)-1)), (MIN(MAX(OFFSET('Data transformed'!$A$4,MATCH($A90,'Data transformed'!$A$5:$A$185,0),MATCH(CT$4,'Data transformed'!$4:$4,0)-1),$O90),$P90)-$O90)/$Q90*100,"NA"))</f>
        <v>100</v>
      </c>
      <c r="CU90" s="104" t="n">
        <f aca="true">IF($L90="","",IF(ISNUMBER(OFFSET('Data transformed'!$A$4,MATCH($A90,'Data transformed'!$A$5:$A$185,0),MATCH(CU$4,'Data transformed'!$4:$4,0)-1)), (MIN(MAX(OFFSET('Data transformed'!$A$4,MATCH($A90,'Data transformed'!$A$5:$A$185,0),MATCH(CU$4,'Data transformed'!$4:$4,0)-1),$O90),$P90)-$O90)/$Q90*100,"NA"))</f>
        <v>100</v>
      </c>
      <c r="CV90" s="104" t="n">
        <f aca="true">IF($L90="","",IF(ISNUMBER(OFFSET('Data transformed'!$A$4,MATCH($A90,'Data transformed'!$A$5:$A$185,0),MATCH(CV$4,'Data transformed'!$4:$4,0)-1)), (MIN(MAX(OFFSET('Data transformed'!$A$4,MATCH($A90,'Data transformed'!$A$5:$A$185,0),MATCH(CV$4,'Data transformed'!$4:$4,0)-1),$O90),$P90)-$O90)/$Q90*100,"NA"))</f>
        <v>0</v>
      </c>
      <c r="CW90" s="104" t="n">
        <f aca="true">IF($L90="","",IF(ISNUMBER(OFFSET('Data transformed'!$A$4,MATCH($A90,'Data transformed'!$A$5:$A$185,0),MATCH(CW$4,'Data transformed'!$4:$4,0)-1)), (MIN(MAX(OFFSET('Data transformed'!$A$4,MATCH($A90,'Data transformed'!$A$5:$A$185,0),MATCH(CW$4,'Data transformed'!$4:$4,0)-1),$O90),$P90)-$O90)/$Q90*100,"NA"))</f>
        <v>100</v>
      </c>
    </row>
    <row r="91" s="103" customFormat="true" ht="15.5" hidden="false" customHeight="false" outlineLevel="0" collapsed="false">
      <c r="A91" s="107" t="n">
        <v>3230</v>
      </c>
      <c r="B91" s="107" t="n">
        <v>3</v>
      </c>
      <c r="C91" s="103" t="str">
        <f aca="true">IF(ISBLANK(OFFSET('outliers treatment'!$A$3,MATCH($A91,'outliers treatment'!$A$4:$A$154,0),MATCH(C$4,'outliers treatment'!$4:$4,0)-1)),"",OFFSET('outliers treatment'!$A$3,MATCH($A91,'outliers treatment'!$A$4:$A$154,0),MATCH(C$4,'outliers treatment'!$4:$4,0)-1))</f>
        <v>Consumer information programmes</v>
      </c>
      <c r="D91" s="103" t="str">
        <f aca="true">IF(ISBLANK(OFFSET('outliers treatment'!$A$3,MATCH($A91,'outliers treatment'!$A$4:$A$154,0),MATCH(D$4,'outliers treatment'!$4:$4,0)-1)),"",OFFSET('outliers treatment'!$A$3,MATCH($A91,'outliers treatment'!$A$4:$A$154,0),MATCH(D$4,'outliers treatment'!$4:$4,0)-1))</f>
        <v/>
      </c>
      <c r="E91" s="103" t="str">
        <f aca="true">IF(ISBLANK(OFFSET('outliers treatment'!$A$3,MATCH($A91,'outliers treatment'!$A$4:$A$154,0),MATCH(E$4,'outliers treatment'!$4:$4,0)-1)),"",OFFSET('outliers treatment'!$A$3,MATCH($A91,'outliers treatment'!$A$4:$A$154,0),MATCH(E$4,'outliers treatment'!$4:$4,0)-1))</f>
        <v/>
      </c>
      <c r="F91" s="103" t="str">
        <f aca="true">IF(ISBLANK(OFFSET('outliers treatment'!$A$3,MATCH($A91,'outliers treatment'!$A$4:$A$154,0),MATCH(F$4,'outliers treatment'!$4:$4,0)-1)),"",OFFSET('outliers treatment'!$A$3,MATCH($A91,'outliers treatment'!$A$4:$A$154,0),MATCH(F$4,'outliers treatment'!$4:$4,0)-1))</f>
        <v/>
      </c>
      <c r="G91" s="103" t="str">
        <f aca="true">IF(ISBLANK(OFFSET('outliers treatment'!$A$3,MATCH($A91,'outliers treatment'!$A$4:$A$154,0),MATCH(G$4,'outliers treatment'!$4:$4,0)-1)),"",OFFSET('outliers treatment'!$A$3,MATCH($A91,'outliers treatment'!$A$4:$A$154,0),MATCH(G$4,'outliers treatment'!$4:$4,0)-1))</f>
        <v/>
      </c>
      <c r="H91" s="103" t="str">
        <f aca="true">IF(ISBLANK(OFFSET('outliers treatment'!$A$3,MATCH($A91,'outliers treatment'!$A$4:$A$154,0),MATCH(H$4,'outliers treatment'!$4:$4,0)-1)),"",OFFSET('outliers treatment'!$A$3,MATCH($A91,'outliers treatment'!$A$4:$A$154,0),MATCH(H$4,'outliers treatment'!$4:$4,0)-1))</f>
        <v/>
      </c>
      <c r="I91" s="103" t="str">
        <f aca="true">IF(ISBLANK(OFFSET('outliers treatment'!$A$3,MATCH($A91,'outliers treatment'!$A$4:$A$154,0),MATCH(I$4,'outliers treatment'!$4:$4,0)-1)),"",OFFSET('outliers treatment'!$A$3,MATCH($A91,'outliers treatment'!$A$4:$A$154,0),MATCH(I$4,'outliers treatment'!$4:$4,0)-1))</f>
        <v/>
      </c>
      <c r="J91" s="104" t="n">
        <f aca="false" t="array" ref="J91:J91">MIN(IF(ISNUMBER(V91:CW91),V91:CW91))</f>
        <v>0</v>
      </c>
      <c r="K91" s="103" t="n">
        <f aca="false" t="array" ref="K91:K91">MAX(IF(ISNUMBER(V91:CW91),V91:CW91))</f>
        <v>100</v>
      </c>
      <c r="L91" s="103" t="e">
        <f aca="true">IF(ISBLANK(OFFSET('outliers treatment'!$A$3,MATCH($A91,'outliers treatment'!$A$4:$A$154,0),MATCH(L$4,'outliers treatment'!$4:$4,0)-1)),"",OFFSET('outliers treatment'!$A$3,MATCH($A91,'outliers treatment'!$A$4:$A$154,0),MATCH(L$4,'outliers treatment'!$4:$4,0)-1))</f>
        <v>#N/A</v>
      </c>
      <c r="M91" s="103" t="e">
        <f aca="true">IF(ISBLANK(OFFSET('outliers treatment'!$A$3,MATCH($A91,'outliers treatment'!$A$4:$A$154,0),MATCH(M$4,'outliers treatment'!$4:$4,0)-1)),"",OFFSET('outliers treatment'!$A$3,MATCH($A91,'outliers treatment'!$A$4:$A$154,0),MATCH(M$4,'outliers treatment'!$4:$4,0)-1))</f>
        <v>#N/A</v>
      </c>
      <c r="N91" s="103" t="str">
        <f aca="true">IF(ISBLANK(OFFSET('outliers treatment'!$A$3,MATCH($A91,'outliers treatment'!$A$4:$A$154,0),MATCH(N$4,'outliers treatment'!$4:$4,0)-1)),"",OFFSET('outliers treatment'!$A$3,MATCH($A91,'outliers treatment'!$A$4:$A$154,0),MATCH(N$4,'outliers treatment'!$4:$4,0)-1))</f>
        <v/>
      </c>
      <c r="O91" s="103" t="str">
        <f aca="true">IF(ISBLANK(OFFSET('outliers treatment'!$A$3,MATCH($A91,'outliers treatment'!$A$4:$A$154,0),MATCH(O$4,'outliers treatment'!$4:$4,0)-1)),"",OFFSET('outliers treatment'!$A$3,MATCH($A91,'outliers treatment'!$A$4:$A$154,0),MATCH(O$4,'outliers treatment'!$4:$4,0)-1))</f>
        <v/>
      </c>
      <c r="P91" s="103" t="str">
        <f aca="true">IF(ISBLANK(OFFSET('outliers treatment'!$A$3,MATCH($A91,'outliers treatment'!$A$4:$A$154,0),MATCH(P$4,'outliers treatment'!$4:$4,0)-1)),"",OFFSET('outliers treatment'!$A$3,MATCH($A91,'outliers treatment'!$A$4:$A$154,0),MATCH(P$4,'outliers treatment'!$4:$4,0)-1))</f>
        <v/>
      </c>
      <c r="Q91" s="103" t="str">
        <f aca="false">IFERROR(P91-O91,"")</f>
        <v/>
      </c>
      <c r="R91" s="105" t="n">
        <f aca="false" t="array" ref="R91:R91">IFERROR(SKEW(IF(ISNUMBER(V91:CW91),V91:CW91,"")),"")</f>
        <v>-1.04709229864806</v>
      </c>
      <c r="S91" s="103" t="n">
        <v>1</v>
      </c>
      <c r="T91" s="103" t="n">
        <v>1</v>
      </c>
      <c r="U91" s="106" t="str">
        <f aca="false" t="array" ref="U91:U91">IF(B91&lt;4,"",1-IFERROR(SUM(ISNUMBER(V91:CW91)*(1-$V$3:$CW$3))/COUNTIF($V$3:$CW$3,0),0))</f>
        <v/>
      </c>
      <c r="V91" s="104" t="n">
        <f aca="false" t="array" ref="V91:V91">SUM(IF(ISNUMBER(V92:V93),$T92:$T93*V92:V93,0))/SUM(IF(ISNUMBER(V92:V93),$T92:$T93,0))</f>
        <v>91.75</v>
      </c>
      <c r="W91" s="104" t="n">
        <f aca="false" t="array" ref="W91:W91">SUM(IF(ISNUMBER(W92:W93),$T92:$T93*W92:W93,0))/SUM(IF(ISNUMBER(W92:W93),$T92:$T93,0))</f>
        <v>98.25</v>
      </c>
      <c r="X91" s="104" t="n">
        <f aca="false" t="array" ref="X91:X91">SUM(IF(ISNUMBER(X92:X93),$T92:$T93*X92:X93,0))/SUM(IF(ISNUMBER(X92:X93),$T92:$T93,0))</f>
        <v>100</v>
      </c>
      <c r="Y91" s="104" t="n">
        <f aca="false" t="array" ref="Y91:Y91">SUM(IF(ISNUMBER(Y92:Y93),$T92:$T93*Y92:Y93,0))/SUM(IF(ISNUMBER(Y92:Y93),$T92:$T93,0))</f>
        <v>89.25</v>
      </c>
      <c r="Z91" s="104" t="n">
        <f aca="false" t="array" ref="Z91:Z91">SUM(IF(ISNUMBER(Z92:Z93),$T92:$T93*Z92:Z93,0))/SUM(IF(ISNUMBER(Z92:Z93),$T92:$T93,0))</f>
        <v>88.5</v>
      </c>
      <c r="AA91" s="104" t="n">
        <f aca="false" t="array" ref="AA91:AA91">SUM(IF(ISNUMBER(AA92:AA93),$T92:$T93*AA92:AA93,0))/SUM(IF(ISNUMBER(AA92:AA93),$T92:$T93,0))</f>
        <v>100</v>
      </c>
      <c r="AB91" s="104" t="n">
        <f aca="false" t="array" ref="AB91:AB91">SUM(IF(ISNUMBER(AB92:AB93),$T92:$T93*AB92:AB93,0))/SUM(IF(ISNUMBER(AB92:AB93),$T92:$T93,0))</f>
        <v>80</v>
      </c>
      <c r="AC91" s="104" t="n">
        <f aca="false" t="array" ref="AC91:AC91">SUM(IF(ISNUMBER(AC92:AC93),$T92:$T93*AC92:AC93,0))/SUM(IF(ISNUMBER(AC92:AC93),$T92:$T93,0))</f>
        <v>100</v>
      </c>
      <c r="AD91" s="104" t="n">
        <f aca="false" t="array" ref="AD91:AD91">SUM(IF(ISNUMBER(AD92:AD93),$T92:$T93*AD92:AD93,0))/SUM(IF(ISNUMBER(AD92:AD93),$T92:$T93,0))</f>
        <v>100</v>
      </c>
      <c r="AE91" s="104" t="n">
        <f aca="false" t="array" ref="AE91:AE91">SUM(IF(ISNUMBER(AE92:AE93),$T92:$T93*AE92:AE93,0))/SUM(IF(ISNUMBER(AE92:AE93),$T92:$T93,0))</f>
        <v>46.5</v>
      </c>
      <c r="AF91" s="104" t="n">
        <f aca="false" t="array" ref="AF91:AF91">SUM(IF(ISNUMBER(AF92:AF93),$T92:$T93*AF92:AF93,0))/SUM(IF(ISNUMBER(AF92:AF93),$T92:$T93,0))</f>
        <v>100</v>
      </c>
      <c r="AG91" s="104" t="n">
        <f aca="false" t="array" ref="AG91:AG91">SUM(IF(ISNUMBER(AG92:AG93),$T92:$T93*AG92:AG93,0))/SUM(IF(ISNUMBER(AG92:AG93),$T92:$T93,0))</f>
        <v>38.25</v>
      </c>
      <c r="AH91" s="104" t="n">
        <f aca="false" t="array" ref="AH91:AH91">SUM(IF(ISNUMBER(AH92:AH93),$T92:$T93*AH92:AH93,0))/SUM(IF(ISNUMBER(AH92:AH93),$T92:$T93,0))</f>
        <v>16.75</v>
      </c>
      <c r="AI91" s="104" t="n">
        <f aca="false" t="array" ref="AI91:AI91">SUM(IF(ISNUMBER(AI92:AI93),$T92:$T93*AI92:AI93,0))/SUM(IF(ISNUMBER(AI92:AI93),$T92:$T93,0))</f>
        <v>96.25</v>
      </c>
      <c r="AJ91" s="104" t="n">
        <f aca="false" t="array" ref="AJ91:AJ91">SUM(IF(ISNUMBER(AJ92:AJ93),$T92:$T93*AJ92:AJ93,0))/SUM(IF(ISNUMBER(AJ92:AJ93),$T92:$T93,0))</f>
        <v>81.75</v>
      </c>
      <c r="AK91" s="104" t="n">
        <f aca="false" t="array" ref="AK91:AK91">SUM(IF(ISNUMBER(AK92:AK93),$T92:$T93*AK92:AK93,0))/SUM(IF(ISNUMBER(AK92:AK93),$T92:$T93,0))</f>
        <v>50</v>
      </c>
      <c r="AL91" s="104" t="n">
        <f aca="false" t="array" ref="AL91:AL91">SUM(IF(ISNUMBER(AL92:AL93),$T92:$T93*AL92:AL93,0))/SUM(IF(ISNUMBER(AL92:AL93),$T92:$T93,0))</f>
        <v>92.75</v>
      </c>
      <c r="AM91" s="104" t="n">
        <f aca="false" t="array" ref="AM91:AM91">SUM(IF(ISNUMBER(AM92:AM93),$T92:$T93*AM92:AM93,0))/SUM(IF(ISNUMBER(AM92:AM93),$T92:$T93,0))</f>
        <v>93.25</v>
      </c>
      <c r="AN91" s="104" t="n">
        <f aca="false" t="array" ref="AN91:AN91">SUM(IF(ISNUMBER(AN92:AN93),$T92:$T93*AN92:AN93,0))/SUM(IF(ISNUMBER(AN92:AN93),$T92:$T93,0))</f>
        <v>25</v>
      </c>
      <c r="AO91" s="104" t="n">
        <f aca="false" t="array" ref="AO91:AO91">SUM(IF(ISNUMBER(AO92:AO93),$T92:$T93*AO92:AO93,0))/SUM(IF(ISNUMBER(AO92:AO93),$T92:$T93,0))</f>
        <v>79.25</v>
      </c>
      <c r="AP91" s="104" t="n">
        <f aca="false" t="array" ref="AP91:AP91">SUM(IF(ISNUMBER(AP92:AP93),$T92:$T93*AP92:AP93,0))/SUM(IF(ISNUMBER(AP92:AP93),$T92:$T93,0))</f>
        <v>96.5</v>
      </c>
      <c r="AQ91" s="104" t="n">
        <f aca="false" t="array" ref="AQ91:AQ91">SUM(IF(ISNUMBER(AQ92:AQ93),$T92:$T93*AQ92:AQ93,0))/SUM(IF(ISNUMBER(AQ92:AQ93),$T92:$T93,0))</f>
        <v>89.5</v>
      </c>
      <c r="AR91" s="104" t="n">
        <f aca="false" t="array" ref="AR91:AR91">SUM(IF(ISNUMBER(AR92:AR93),$T92:$T93*AR92:AR93,0))/SUM(IF(ISNUMBER(AR92:AR93),$T92:$T93,0))</f>
        <v>95.75</v>
      </c>
      <c r="AS91" s="104" t="n">
        <f aca="false" t="array" ref="AS91:AS91">SUM(IF(ISNUMBER(AS92:AS93),$T92:$T93*AS92:AS93,0))/SUM(IF(ISNUMBER(AS92:AS93),$T92:$T93,0))</f>
        <v>81.75</v>
      </c>
      <c r="AT91" s="104" t="n">
        <f aca="false" t="array" ref="AT91:AT91">SUM(IF(ISNUMBER(AT92:AT93),$T92:$T93*AT92:AT93,0))/SUM(IF(ISNUMBER(AT92:AT93),$T92:$T93,0))</f>
        <v>96.75</v>
      </c>
      <c r="AU91" s="104" t="n">
        <f aca="false" t="array" ref="AU91:AU91">SUM(IF(ISNUMBER(AU92:AU93),$T92:$T93*AU92:AU93,0))/SUM(IF(ISNUMBER(AU92:AU93),$T92:$T93,0))</f>
        <v>75</v>
      </c>
      <c r="AV91" s="104" t="n">
        <f aca="false" t="array" ref="AV91:AV91">SUM(IF(ISNUMBER(AV92:AV93),$T92:$T93*AV92:AV93,0))/SUM(IF(ISNUMBER(AV92:AV93),$T92:$T93,0))</f>
        <v>100</v>
      </c>
      <c r="AW91" s="104" t="n">
        <f aca="false" t="array" ref="AW91:AW91">SUM(IF(ISNUMBER(AW92:AW93),$T92:$T93*AW92:AW93,0))/SUM(IF(ISNUMBER(AW92:AW93),$T92:$T93,0))</f>
        <v>34</v>
      </c>
      <c r="AX91" s="104" t="n">
        <f aca="false" t="array" ref="AX91:AX91">SUM(IF(ISNUMBER(AX92:AX93),$T92:$T93*AX92:AX93,0))/SUM(IF(ISNUMBER(AX92:AX93),$T92:$T93,0))</f>
        <v>36.75</v>
      </c>
      <c r="AY91" s="104" t="n">
        <f aca="false" t="array" ref="AY91:AY91">SUM(IF(ISNUMBER(AY92:AY93),$T92:$T93*AY92:AY93,0))/SUM(IF(ISNUMBER(AY92:AY93),$T92:$T93,0))</f>
        <v>90</v>
      </c>
      <c r="AZ91" s="104" t="n">
        <f aca="false" t="array" ref="AZ91:AZ91">SUM(IF(ISNUMBER(AZ92:AZ93),$T92:$T93*AZ92:AZ93,0))/SUM(IF(ISNUMBER(AZ92:AZ93),$T92:$T93,0))</f>
        <v>23.25</v>
      </c>
      <c r="BA91" s="104" t="n">
        <f aca="false" t="array" ref="BA91:BA91">SUM(IF(ISNUMBER(BA92:BA93),$T92:$T93*BA92:BA93,0))/SUM(IF(ISNUMBER(BA92:BA93),$T92:$T93,0))</f>
        <v>91.75</v>
      </c>
      <c r="BB91" s="104" t="n">
        <f aca="false" t="array" ref="BB91:BB91">SUM(IF(ISNUMBER(BB92:BB93),$T92:$T93*BB92:BB93,0))/SUM(IF(ISNUMBER(BB92:BB93),$T92:$T93,0))</f>
        <v>68.5</v>
      </c>
      <c r="BC91" s="104" t="n">
        <f aca="false" t="array" ref="BC91:BC91">SUM(IF(ISNUMBER(BC92:BC93),$T92:$T93*BC92:BC93,0))/SUM(IF(ISNUMBER(BC92:BC93),$T92:$T93,0))</f>
        <v>92.25</v>
      </c>
      <c r="BD91" s="104" t="n">
        <f aca="false" t="array" ref="BD91:BD91">SUM(IF(ISNUMBER(BD92:BD93),$T92:$T93*BD92:BD93,0))/SUM(IF(ISNUMBER(BD92:BD93),$T92:$T93,0))</f>
        <v>100</v>
      </c>
      <c r="BE91" s="104" t="n">
        <f aca="false" t="array" ref="BE91:BE91">SUM(IF(ISNUMBER(BE92:BE93),$T92:$T93*BE92:BE93,0))/SUM(IF(ISNUMBER(BE92:BE93),$T92:$T93,0))</f>
        <v>88.5</v>
      </c>
      <c r="BF91" s="104" t="n">
        <f aca="false" t="array" ref="BF91:BF91">SUM(IF(ISNUMBER(BF92:BF93),$T92:$T93*BF92:BF93,0))/SUM(IF(ISNUMBER(BF92:BF93),$T92:$T93,0))</f>
        <v>91.75</v>
      </c>
      <c r="BG91" s="104" t="n">
        <f aca="false" t="array" ref="BG91:BG91">SUM(IF(ISNUMBER(BG92:BG93),$T92:$T93*BG92:BG93,0))/SUM(IF(ISNUMBER(BG92:BG93),$T92:$T93,0))</f>
        <v>93.25</v>
      </c>
      <c r="BH91" s="104" t="n">
        <f aca="false" t="array" ref="BH91:BH91">SUM(IF(ISNUMBER(BH92:BH93),$T92:$T93*BH92:BH93,0))/SUM(IF(ISNUMBER(BH92:BH93),$T92:$T93,0))</f>
        <v>93.25</v>
      </c>
      <c r="BI91" s="104" t="n">
        <f aca="false" t="array" ref="BI91:BI91">SUM(IF(ISNUMBER(BI92:BI93),$T92:$T93*BI92:BI93,0))/SUM(IF(ISNUMBER(BI92:BI93),$T92:$T93,0))</f>
        <v>25</v>
      </c>
      <c r="BJ91" s="104" t="n">
        <f aca="false" t="array" ref="BJ91:BJ91">SUM(IF(ISNUMBER(BJ92:BJ93),$T92:$T93*BJ92:BJ93,0))/SUM(IF(ISNUMBER(BJ92:BJ93),$T92:$T93,0))</f>
        <v>95</v>
      </c>
      <c r="BK91" s="104" t="n">
        <f aca="false" t="array" ref="BK91:BK91">SUM(IF(ISNUMBER(BK92:BK93),$T92:$T93*BK92:BK93,0))/SUM(IF(ISNUMBER(BK92:BK93),$T92:$T93,0))</f>
        <v>91.75</v>
      </c>
      <c r="BL91" s="104" t="n">
        <f aca="false" t="array" ref="BL91:BL91">SUM(IF(ISNUMBER(BL92:BL93),$T92:$T93*BL92:BL93,0))/SUM(IF(ISNUMBER(BL92:BL93),$T92:$T93,0))</f>
        <v>96.25</v>
      </c>
      <c r="BM91" s="104" t="n">
        <f aca="false" t="array" ref="BM91:BM91">SUM(IF(ISNUMBER(BM92:BM93),$T92:$T93*BM92:BM93,0))/SUM(IF(ISNUMBER(BM92:BM93),$T92:$T93,0))</f>
        <v>93.25</v>
      </c>
      <c r="BN91" s="104" t="n">
        <f aca="false" t="array" ref="BN91:BN91">SUM(IF(ISNUMBER(BN92:BN93),$T92:$T93*BN92:BN93,0))/SUM(IF(ISNUMBER(BN92:BN93),$T92:$T93,0))</f>
        <v>91.75</v>
      </c>
      <c r="BO91" s="104" t="n">
        <f aca="false" t="array" ref="BO91:BO91">SUM(IF(ISNUMBER(BO92:BO93),$T92:$T93*BO92:BO93,0))/SUM(IF(ISNUMBER(BO92:BO93),$T92:$T93,0))</f>
        <v>23.25</v>
      </c>
      <c r="BP91" s="104" t="n">
        <f aca="false" t="array" ref="BP91:BP91">SUM(IF(ISNUMBER(BP92:BP93),$T92:$T93*BP92:BP93,0))/SUM(IF(ISNUMBER(BP92:BP93),$T92:$T93,0))</f>
        <v>36.75</v>
      </c>
      <c r="BQ91" s="104" t="n">
        <f aca="false" t="array" ref="BQ91:BQ91">SUM(IF(ISNUMBER(BQ92:BQ93),$T92:$T93*BQ92:BQ93,0))/SUM(IF(ISNUMBER(BQ92:BQ93),$T92:$T93,0))</f>
        <v>11.5</v>
      </c>
      <c r="BR91" s="104" t="n">
        <f aca="false" t="array" ref="BR91:BR91">SUM(IF(ISNUMBER(BR92:BR93),$T92:$T93*BR92:BR93,0))/SUM(IF(ISNUMBER(BR92:BR93),$T92:$T93,0))</f>
        <v>95.75</v>
      </c>
      <c r="BS91" s="104" t="n">
        <f aca="false" t="array" ref="BS91:BS91">SUM(IF(ISNUMBER(BS92:BS93),$T92:$T93*BS92:BS93,0))/SUM(IF(ISNUMBER(BS92:BS93),$T92:$T93,0))</f>
        <v>93.25</v>
      </c>
      <c r="BT91" s="104" t="n">
        <f aca="false" t="array" ref="BT91:BT91">SUM(IF(ISNUMBER(BT92:BT93),$T92:$T93*BT92:BT93,0))/SUM(IF(ISNUMBER(BT92:BT93),$T92:$T93,0))</f>
        <v>100</v>
      </c>
      <c r="BU91" s="104" t="n">
        <f aca="false" t="array" ref="BU91:BU91">SUM(IF(ISNUMBER(BU92:BU93),$T92:$T93*BU92:BU93,0))/SUM(IF(ISNUMBER(BU92:BU93),$T92:$T93,0))</f>
        <v>96.75</v>
      </c>
      <c r="BV91" s="104" t="n">
        <f aca="false" t="array" ref="BV91:BV91">SUM(IF(ISNUMBER(BV92:BV93),$T92:$T93*BV92:BV93,0))/SUM(IF(ISNUMBER(BV92:BV93),$T92:$T93,0))</f>
        <v>31.25</v>
      </c>
      <c r="BW91" s="104" t="n">
        <f aca="false" t="array" ref="BW91:BW91">SUM(IF(ISNUMBER(BW92:BW93),$T92:$T93*BW92:BW93,0))/SUM(IF(ISNUMBER(BW92:BW93),$T92:$T93,0))</f>
        <v>90.5</v>
      </c>
      <c r="BX91" s="104" t="n">
        <f aca="false" t="array" ref="BX91:BX91">SUM(IF(ISNUMBER(BX92:BX93),$T92:$T93*BX92:BX93,0))/SUM(IF(ISNUMBER(BX92:BX93),$T92:$T93,0))</f>
        <v>23.25</v>
      </c>
      <c r="BY91" s="104" t="n">
        <f aca="false" t="array" ref="BY91:BY91">SUM(IF(ISNUMBER(BY92:BY93),$T92:$T93*BY92:BY93,0))/SUM(IF(ISNUMBER(BY92:BY93),$T92:$T93,0))</f>
        <v>100</v>
      </c>
      <c r="BZ91" s="104" t="n">
        <f aca="false" t="array" ref="BZ91:BZ91">SUM(IF(ISNUMBER(BZ92:BZ93),$T92:$T93*BZ92:BZ93,0))/SUM(IF(ISNUMBER(BZ92:BZ93),$T92:$T93,0))</f>
        <v>78.25</v>
      </c>
      <c r="CA91" s="104" t="n">
        <f aca="false" t="array" ref="CA91:CA91">SUM(IF(ISNUMBER(CA92:CA93),$T92:$T93*CA92:CA93,0))/SUM(IF(ISNUMBER(CA92:CA93),$T92:$T93,0))</f>
        <v>14.5</v>
      </c>
      <c r="CB91" s="104" t="n">
        <f aca="false" t="array" ref="CB91:CB91">SUM(IF(ISNUMBER(CB92:CB93),$T92:$T93*CB92:CB93,0))/SUM(IF(ISNUMBER(CB92:CB93),$T92:$T93,0))</f>
        <v>100</v>
      </c>
      <c r="CC91" s="104" t="n">
        <f aca="false" t="array" ref="CC91:CC91">SUM(IF(ISNUMBER(CC92:CC93),$T92:$T93*CC92:CC93,0))/SUM(IF(ISNUMBER(CC92:CC93),$T92:$T93,0))</f>
        <v>90</v>
      </c>
      <c r="CD91" s="104" t="n">
        <f aca="false" t="array" ref="CD91:CD91">SUM(IF(ISNUMBER(CD92:CD93),$T92:$T93*CD92:CD93,0))/SUM(IF(ISNUMBER(CD92:CD93),$T92:$T93,0))</f>
        <v>38.75</v>
      </c>
      <c r="CE91" s="104" t="n">
        <f aca="false" t="array" ref="CE91:CE91">SUM(IF(ISNUMBER(CE92:CE93),$T92:$T93*CE92:CE93,0))/SUM(IF(ISNUMBER(CE92:CE93),$T92:$T93,0))</f>
        <v>67.5</v>
      </c>
      <c r="CF91" s="104" t="n">
        <f aca="false" t="array" ref="CF91:CF91">SUM(IF(ISNUMBER(CF92:CF93),$T92:$T93*CF92:CF93,0))/SUM(IF(ISNUMBER(CF92:CF93),$T92:$T93,0))</f>
        <v>80</v>
      </c>
      <c r="CG91" s="104" t="n">
        <f aca="false" t="array" ref="CG91:CG91">SUM(IF(ISNUMBER(CG92:CG93),$T92:$T93*CG92:CG93,0))/SUM(IF(ISNUMBER(CG92:CG93),$T92:$T93,0))</f>
        <v>0</v>
      </c>
      <c r="CH91" s="104" t="n">
        <f aca="false" t="array" ref="CH91:CH91">SUM(IF(ISNUMBER(CH92:CH93),$T92:$T93*CH92:CH93,0))/SUM(IF(ISNUMBER(CH92:CH93),$T92:$T93,0))</f>
        <v>95</v>
      </c>
      <c r="CI91" s="104" t="n">
        <f aca="false" t="array" ref="CI91:CI91">SUM(IF(ISNUMBER(CI92:CI93),$T92:$T93*CI92:CI93,0))/SUM(IF(ISNUMBER(CI92:CI93),$T92:$T93,0))</f>
        <v>100</v>
      </c>
      <c r="CJ91" s="104" t="n">
        <f aca="false" t="array" ref="CJ91:CJ91">SUM(IF(ISNUMBER(CJ92:CJ93),$T92:$T93*CJ92:CJ93,0))/SUM(IF(ISNUMBER(CJ92:CJ93),$T92:$T93,0))</f>
        <v>28.25</v>
      </c>
      <c r="CK91" s="104" t="n">
        <f aca="false" t="array" ref="CK91:CK91">SUM(IF(ISNUMBER(CK92:CK93),$T92:$T93*CK92:CK93,0))/SUM(IF(ISNUMBER(CK92:CK93),$T92:$T93,0))</f>
        <v>63.25</v>
      </c>
      <c r="CL91" s="104" t="n">
        <f aca="false" t="array" ref="CL91:CL91">SUM(IF(ISNUMBER(CL92:CL93),$T92:$T93*CL92:CL93,0))/SUM(IF(ISNUMBER(CL92:CL93),$T92:$T93,0))</f>
        <v>92.25</v>
      </c>
      <c r="CM91" s="104" t="n">
        <f aca="false" t="array" ref="CM91:CM91">SUM(IF(ISNUMBER(CM92:CM93),$T92:$T93*CM92:CM93,0))/SUM(IF(ISNUMBER(CM92:CM93),$T92:$T93,0))</f>
        <v>96.5</v>
      </c>
      <c r="CN91" s="104" t="n">
        <f aca="false" t="array" ref="CN91:CN91">SUM(IF(ISNUMBER(CN92:CN93),$T92:$T93*CN92:CN93,0))/SUM(IF(ISNUMBER(CN92:CN93),$T92:$T93,0))</f>
        <v>45.75</v>
      </c>
      <c r="CO91" s="104" t="n">
        <f aca="false" t="array" ref="CO91:CO91">SUM(IF(ISNUMBER(CO92:CO93),$T92:$T93*CO92:CO93,0))/SUM(IF(ISNUMBER(CO92:CO93),$T92:$T93,0))</f>
        <v>89.5</v>
      </c>
      <c r="CP91" s="104" t="n">
        <f aca="false" t="array" ref="CP91:CP91">SUM(IF(ISNUMBER(CP92:CP93),$T92:$T93*CP92:CP93,0))/SUM(IF(ISNUMBER(CP92:CP93),$T92:$T93,0))</f>
        <v>50</v>
      </c>
      <c r="CQ91" s="104" t="n">
        <f aca="false" t="array" ref="CQ91:CQ91">SUM(IF(ISNUMBER(CQ92:CQ93),$T92:$T93*CQ92:CQ93,0))/SUM(IF(ISNUMBER(CQ92:CQ93),$T92:$T93,0))</f>
        <v>100</v>
      </c>
      <c r="CR91" s="104" t="n">
        <f aca="false" t="array" ref="CR91:CR91">SUM(IF(ISNUMBER(CR92:CR93),$T92:$T93*CR92:CR93,0))/SUM(IF(ISNUMBER(CR92:CR93),$T92:$T93,0))</f>
        <v>77.5</v>
      </c>
      <c r="CS91" s="104" t="n">
        <f aca="false" t="array" ref="CS91:CS91">SUM(IF(ISNUMBER(CS92:CS93),$T92:$T93*CS92:CS93,0))/SUM(IF(ISNUMBER(CS92:CS93),$T92:$T93,0))</f>
        <v>93.25</v>
      </c>
      <c r="CT91" s="104" t="n">
        <f aca="false" t="array" ref="CT91:CT91">SUM(IF(ISNUMBER(CT92:CT93),$T92:$T93*CT92:CT93,0))/SUM(IF(ISNUMBER(CT92:CT93),$T92:$T93,0))</f>
        <v>100</v>
      </c>
      <c r="CU91" s="104" t="n">
        <f aca="false" t="array" ref="CU91:CU91">SUM(IF(ISNUMBER(CU92:CU93),$T92:$T93*CU92:CU93,0))/SUM(IF(ISNUMBER(CU92:CU93),$T92:$T93,0))</f>
        <v>25</v>
      </c>
      <c r="CV91" s="104" t="n">
        <f aca="false" t="array" ref="CV91:CV91">SUM(IF(ISNUMBER(CV92:CV93),$T92:$T93*CV92:CV93,0))/SUM(IF(ISNUMBER(CV92:CV93),$T92:$T93,0))</f>
        <v>63.5</v>
      </c>
      <c r="CW91" s="104" t="n">
        <f aca="false" t="array" ref="CW91:CW91">SUM(IF(ISNUMBER(CW92:CW93),$T92:$T93*CW92:CW93,0))/SUM(IF(ISNUMBER(CW92:CW93),$T92:$T93,0))</f>
        <v>83.25</v>
      </c>
    </row>
    <row r="92" s="103" customFormat="true" ht="15.5" hidden="false" customHeight="false" outlineLevel="0" collapsed="false">
      <c r="A92" s="107" t="n">
        <v>3231</v>
      </c>
      <c r="B92" s="107" t="n">
        <v>4</v>
      </c>
      <c r="C92" s="103" t="str">
        <f aca="true">IF(ISBLANK(OFFSET('outliers treatment'!$A$3,MATCH($A92,'outliers treatment'!$A$4:$A$154,0),MATCH(C$4,'outliers treatment'!$4:$4,0)-1)),"",OFFSET('outliers treatment'!$A$3,MATCH($A92,'outliers treatment'!$A$4:$A$154,0),MATCH(C$4,'outliers treatment'!$4:$4,0)-1))</f>
        <v/>
      </c>
      <c r="D92" s="103" t="str">
        <f aca="true">IF(ISBLANK(OFFSET('outliers treatment'!$A$3,MATCH($A92,'outliers treatment'!$A$4:$A$154,0),MATCH(D$4,'outliers treatment'!$4:$4,0)-1)),"",OFFSET('outliers treatment'!$A$3,MATCH($A92,'outliers treatment'!$A$4:$A$154,0),MATCH(D$4,'outliers treatment'!$4:$4,0)-1))</f>
        <v>Expert assessment data - D.4.1</v>
      </c>
      <c r="E92" s="103" t="str">
        <f aca="true">IF(ISBLANK(OFFSET('outliers treatment'!$A$3,MATCH($A92,'outliers treatment'!$A$4:$A$154,0),MATCH(E$4,'outliers treatment'!$4:$4,0)-1)),"",OFFSET('outliers treatment'!$A$3,MATCH($A92,'outliers treatment'!$A$4:$A$154,0),MATCH(E$4,'outliers treatment'!$4:$4,0)-1))</f>
        <v>Food: Which of the following measures/mechanisms to protect consumers are present in your country in 2020?</v>
      </c>
      <c r="F92" s="103" t="str">
        <f aca="true">IF(ISBLANK(OFFSET('outliers treatment'!$A$3,MATCH($A92,'outliers treatment'!$A$4:$A$154,0),MATCH(F$4,'outliers treatment'!$4:$4,0)-1)),"",OFFSET('outliers treatment'!$A$3,MATCH($A92,'outliers treatment'!$A$4:$A$154,0),MATCH(F$4,'outliers treatment'!$4:$4,0)-1))</f>
        <v/>
      </c>
      <c r="G92" s="103" t="str">
        <f aca="true">IF(ISBLANK(OFFSET('outliers treatment'!$A$3,MATCH($A92,'outliers treatment'!$A$4:$A$154,0),MATCH(G$4,'outliers treatment'!$4:$4,0)-1)),"",OFFSET('outliers treatment'!$A$3,MATCH($A92,'outliers treatment'!$A$4:$A$154,0),MATCH(G$4,'outliers treatment'!$4:$4,0)-1))</f>
        <v/>
      </c>
      <c r="H92" s="103" t="str">
        <f aca="true">IF(ISBLANK(OFFSET('outliers treatment'!$A$3,MATCH($A92,'outliers treatment'!$A$4:$A$154,0),MATCH(H$4,'outliers treatment'!$4:$4,0)-1)),"",OFFSET('outliers treatment'!$A$3,MATCH($A92,'outliers treatment'!$A$4:$A$154,0),MATCH(H$4,'outliers treatment'!$4:$4,0)-1))</f>
        <v/>
      </c>
      <c r="I92" s="103" t="str">
        <f aca="true">IF(ISBLANK(OFFSET('outliers treatment'!$A$3,MATCH($A92,'outliers treatment'!$A$4:$A$154,0),MATCH(I$4,'outliers treatment'!$4:$4,0)-1)),"",OFFSET('outliers treatment'!$A$3,MATCH($A92,'outliers treatment'!$A$4:$A$154,0),MATCH(I$4,'outliers treatment'!$4:$4,0)-1))</f>
        <v/>
      </c>
      <c r="J92" s="104" t="n">
        <f aca="false" t="array" ref="J92:J92">MIN(IF(ISNUMBER(V92:CW92),V92:CW92))</f>
        <v>0</v>
      </c>
      <c r="K92" s="103" t="n">
        <f aca="false" t="array" ref="K92:K92">MAX(IF(ISNUMBER(V92:CW92),V92:CW92))</f>
        <v>100</v>
      </c>
      <c r="L92" s="103" t="n">
        <f aca="true">IF(ISBLANK(OFFSET('outliers treatment'!$A$3,MATCH($A92,'outliers treatment'!$A$4:$A$154,0),MATCH(L$4,'outliers treatment'!$4:$4,0)-1)),"",OFFSET('outliers treatment'!$A$3,MATCH($A92,'outliers treatment'!$A$4:$A$154,0),MATCH(L$4,'outliers treatment'!$4:$4,0)-1))</f>
        <v>2</v>
      </c>
      <c r="M92" s="103" t="n">
        <f aca="true">IF(ISBLANK(OFFSET('outliers treatment'!$A$3,MATCH($A92,'outliers treatment'!$A$4:$A$154,0),MATCH(M$4,'outliers treatment'!$4:$4,0)-1)),"",OFFSET('outliers treatment'!$A$3,MATCH($A92,'outliers treatment'!$A$4:$A$154,0),MATCH(M$4,'outliers treatment'!$4:$4,0)-1))</f>
        <v>3</v>
      </c>
      <c r="N92" s="103" t="n">
        <f aca="true">IF(ISBLANK(OFFSET('outliers treatment'!$A$3,MATCH($A92,'outliers treatment'!$A$4:$A$154,0),MATCH(N$4,'outliers treatment'!$4:$4,0)-1)),"",OFFSET('outliers treatment'!$A$3,MATCH($A92,'outliers treatment'!$A$4:$A$154,0),MATCH(N$4,'outliers treatment'!$4:$4,0)-1))</f>
        <v>1</v>
      </c>
      <c r="O92" s="103" t="n">
        <f aca="true">IF(ISBLANK(OFFSET('outliers treatment'!$A$3,MATCH($A92,'outliers treatment'!$A$4:$A$154,0),MATCH(O$4,'outliers treatment'!$4:$4,0)-1)),"",OFFSET('outliers treatment'!$A$3,MATCH($A92,'outliers treatment'!$A$4:$A$154,0),MATCH(O$4,'outliers treatment'!$4:$4,0)-1))</f>
        <v>1</v>
      </c>
      <c r="P92" s="103" t="n">
        <f aca="true">IF(ISBLANK(OFFSET('outliers treatment'!$A$3,MATCH($A92,'outliers treatment'!$A$4:$A$154,0),MATCH(P$4,'outliers treatment'!$4:$4,0)-1)),"",OFFSET('outliers treatment'!$A$3,MATCH($A92,'outliers treatment'!$A$4:$A$154,0),MATCH(P$4,'outliers treatment'!$4:$4,0)-1))</f>
        <v>3</v>
      </c>
      <c r="Q92" s="103" t="n">
        <f aca="false">IFERROR(P92-O92,"")</f>
        <v>2</v>
      </c>
      <c r="R92" s="105" t="n">
        <f aca="false" t="array" ref="R92:R92">IFERROR(SKEW(IF(ISNUMBER(V92:CW92),V92:CW92,"")),"")</f>
        <v>-1.27415589571923</v>
      </c>
      <c r="S92" s="103" t="n">
        <v>0</v>
      </c>
      <c r="T92" s="103" t="n">
        <v>0.5</v>
      </c>
      <c r="U92" s="106" t="n">
        <f aca="false" t="array" ref="U92:U92">IF(B92&lt;4,"",1-IFERROR(SUM(ISNUMBER(V92:CW92)*(1-$V$3:$CW$3))/COUNTIF($V$3:$CW$3,0),0))</f>
        <v>0.025</v>
      </c>
      <c r="V92" s="104" t="n">
        <f aca="true">IF($L92="","",IF(ISNUMBER(OFFSET('Data transformed'!$A$4,MATCH($A92,'Data transformed'!$A$5:$A$185,0),MATCH(V$4,'Data transformed'!$4:$4,0)-1)), (MIN(MAX(OFFSET('Data transformed'!$A$4,MATCH($A92,'Data transformed'!$A$5:$A$185,0),MATCH(V$4,'Data transformed'!$4:$4,0)-1),$O92),$P92)-$O92)/$Q92*100,"NA"))</f>
        <v>100</v>
      </c>
      <c r="W92" s="104" t="n">
        <f aca="true">IF($L92="","",IF(ISNUMBER(OFFSET('Data transformed'!$A$4,MATCH($A92,'Data transformed'!$A$5:$A$185,0),MATCH(W$4,'Data transformed'!$4:$4,0)-1)), (MIN(MAX(OFFSET('Data transformed'!$A$4,MATCH($A92,'Data transformed'!$A$5:$A$185,0),MATCH(W$4,'Data transformed'!$4:$4,0)-1),$O92),$P92)-$O92)/$Q92*100,"NA"))</f>
        <v>100</v>
      </c>
      <c r="X92" s="104" t="n">
        <f aca="true">IF($L92="","",IF(ISNUMBER(OFFSET('Data transformed'!$A$4,MATCH($A92,'Data transformed'!$A$5:$A$185,0),MATCH(X$4,'Data transformed'!$4:$4,0)-1)), (MIN(MAX(OFFSET('Data transformed'!$A$4,MATCH($A92,'Data transformed'!$A$5:$A$185,0),MATCH(X$4,'Data transformed'!$4:$4,0)-1),$O92),$P92)-$O92)/$Q92*100,"NA"))</f>
        <v>100</v>
      </c>
      <c r="Y92" s="104" t="n">
        <f aca="true">IF($L92="","",IF(ISNUMBER(OFFSET('Data transformed'!$A$4,MATCH($A92,'Data transformed'!$A$5:$A$185,0),MATCH(Y$4,'Data transformed'!$4:$4,0)-1)), (MIN(MAX(OFFSET('Data transformed'!$A$4,MATCH($A92,'Data transformed'!$A$5:$A$185,0),MATCH(Y$4,'Data transformed'!$4:$4,0)-1),$O92),$P92)-$O92)/$Q92*100,"NA"))</f>
        <v>100</v>
      </c>
      <c r="Z92" s="104" t="n">
        <f aca="true">IF($L92="","",IF(ISNUMBER(OFFSET('Data transformed'!$A$4,MATCH($A92,'Data transformed'!$A$5:$A$185,0),MATCH(Z$4,'Data transformed'!$4:$4,0)-1)), (MIN(MAX(OFFSET('Data transformed'!$A$4,MATCH($A92,'Data transformed'!$A$5:$A$185,0),MATCH(Z$4,'Data transformed'!$4:$4,0)-1),$O92),$P92)-$O92)/$Q92*100,"NA"))</f>
        <v>100</v>
      </c>
      <c r="AA92" s="104" t="n">
        <f aca="true">IF($L92="","",IF(ISNUMBER(OFFSET('Data transformed'!$A$4,MATCH($A92,'Data transformed'!$A$5:$A$185,0),MATCH(AA$4,'Data transformed'!$4:$4,0)-1)), (MIN(MAX(OFFSET('Data transformed'!$A$4,MATCH($A92,'Data transformed'!$A$5:$A$185,0),MATCH(AA$4,'Data transformed'!$4:$4,0)-1),$O92),$P92)-$O92)/$Q92*100,"NA"))</f>
        <v>100</v>
      </c>
      <c r="AB92" s="104" t="n">
        <f aca="true">IF($L92="","",IF(ISNUMBER(OFFSET('Data transformed'!$A$4,MATCH($A92,'Data transformed'!$A$5:$A$185,0),MATCH(AB$4,'Data transformed'!$4:$4,0)-1)), (MIN(MAX(OFFSET('Data transformed'!$A$4,MATCH($A92,'Data transformed'!$A$5:$A$185,0),MATCH(AB$4,'Data transformed'!$4:$4,0)-1),$O92),$P92)-$O92)/$Q92*100,"NA"))</f>
        <v>100</v>
      </c>
      <c r="AC92" s="104" t="n">
        <f aca="true">IF($L92="","",IF(ISNUMBER(OFFSET('Data transformed'!$A$4,MATCH($A92,'Data transformed'!$A$5:$A$185,0),MATCH(AC$4,'Data transformed'!$4:$4,0)-1)), (MIN(MAX(OFFSET('Data transformed'!$A$4,MATCH($A92,'Data transformed'!$A$5:$A$185,0),MATCH(AC$4,'Data transformed'!$4:$4,0)-1),$O92),$P92)-$O92)/$Q92*100,"NA"))</f>
        <v>100</v>
      </c>
      <c r="AD92" s="104" t="n">
        <f aca="true">IF($L92="","",IF(ISNUMBER(OFFSET('Data transformed'!$A$4,MATCH($A92,'Data transformed'!$A$5:$A$185,0),MATCH(AD$4,'Data transformed'!$4:$4,0)-1)), (MIN(MAX(OFFSET('Data transformed'!$A$4,MATCH($A92,'Data transformed'!$A$5:$A$185,0),MATCH(AD$4,'Data transformed'!$4:$4,0)-1),$O92),$P92)-$O92)/$Q92*100,"NA"))</f>
        <v>100</v>
      </c>
      <c r="AE92" s="104" t="n">
        <f aca="true">IF($L92="","",IF(ISNUMBER(OFFSET('Data transformed'!$A$4,MATCH($A92,'Data transformed'!$A$5:$A$185,0),MATCH(AE$4,'Data transformed'!$4:$4,0)-1)), (MIN(MAX(OFFSET('Data transformed'!$A$4,MATCH($A92,'Data transformed'!$A$5:$A$185,0),MATCH(AE$4,'Data transformed'!$4:$4,0)-1),$O92),$P92)-$O92)/$Q92*100,"NA"))</f>
        <v>0</v>
      </c>
      <c r="AF92" s="104" t="n">
        <f aca="true">IF($L92="","",IF(ISNUMBER(OFFSET('Data transformed'!$A$4,MATCH($A92,'Data transformed'!$A$5:$A$185,0),MATCH(AF$4,'Data transformed'!$4:$4,0)-1)), (MIN(MAX(OFFSET('Data transformed'!$A$4,MATCH($A92,'Data transformed'!$A$5:$A$185,0),MATCH(AF$4,'Data transformed'!$4:$4,0)-1),$O92),$P92)-$O92)/$Q92*100,"NA"))</f>
        <v>100</v>
      </c>
      <c r="AG92" s="104" t="n">
        <f aca="true">IF($L92="","",IF(ISNUMBER(OFFSET('Data transformed'!$A$4,MATCH($A92,'Data transformed'!$A$5:$A$185,0),MATCH(AG$4,'Data transformed'!$4:$4,0)-1)), (MIN(MAX(OFFSET('Data transformed'!$A$4,MATCH($A92,'Data transformed'!$A$5:$A$185,0),MATCH(AG$4,'Data transformed'!$4:$4,0)-1),$O92),$P92)-$O92)/$Q92*100,"NA"))</f>
        <v>50</v>
      </c>
      <c r="AH92" s="104" t="n">
        <f aca="true">IF($L92="","",IF(ISNUMBER(OFFSET('Data transformed'!$A$4,MATCH($A92,'Data transformed'!$A$5:$A$185,0),MATCH(AH$4,'Data transformed'!$4:$4,0)-1)), (MIN(MAX(OFFSET('Data transformed'!$A$4,MATCH($A92,'Data transformed'!$A$5:$A$185,0),MATCH(AH$4,'Data transformed'!$4:$4,0)-1),$O92),$P92)-$O92)/$Q92*100,"NA"))</f>
        <v>0</v>
      </c>
      <c r="AI92" s="104" t="n">
        <f aca="true">IF($L92="","",IF(ISNUMBER(OFFSET('Data transformed'!$A$4,MATCH($A92,'Data transformed'!$A$5:$A$185,0),MATCH(AI$4,'Data transformed'!$4:$4,0)-1)), (MIN(MAX(OFFSET('Data transformed'!$A$4,MATCH($A92,'Data transformed'!$A$5:$A$185,0),MATCH(AI$4,'Data transformed'!$4:$4,0)-1),$O92),$P92)-$O92)/$Q92*100,"NA"))</f>
        <v>100</v>
      </c>
      <c r="AJ92" s="104" t="n">
        <f aca="true">IF($L92="","",IF(ISNUMBER(OFFSET('Data transformed'!$A$4,MATCH($A92,'Data transformed'!$A$5:$A$185,0),MATCH(AJ$4,'Data transformed'!$4:$4,0)-1)), (MIN(MAX(OFFSET('Data transformed'!$A$4,MATCH($A92,'Data transformed'!$A$5:$A$185,0),MATCH(AJ$4,'Data transformed'!$4:$4,0)-1),$O92),$P92)-$O92)/$Q92*100,"NA"))</f>
        <v>100</v>
      </c>
      <c r="AK92" s="104" t="n">
        <f aca="true">IF($L92="","",IF(ISNUMBER(OFFSET('Data transformed'!$A$4,MATCH($A92,'Data transformed'!$A$5:$A$185,0),MATCH(AK$4,'Data transformed'!$4:$4,0)-1)), (MIN(MAX(OFFSET('Data transformed'!$A$4,MATCH($A92,'Data transformed'!$A$5:$A$185,0),MATCH(AK$4,'Data transformed'!$4:$4,0)-1),$O92),$P92)-$O92)/$Q92*100,"NA"))</f>
        <v>0</v>
      </c>
      <c r="AL92" s="104" t="n">
        <f aca="true">IF($L92="","",IF(ISNUMBER(OFFSET('Data transformed'!$A$4,MATCH($A92,'Data transformed'!$A$5:$A$185,0),MATCH(AL$4,'Data transformed'!$4:$4,0)-1)), (MIN(MAX(OFFSET('Data transformed'!$A$4,MATCH($A92,'Data transformed'!$A$5:$A$185,0),MATCH(AL$4,'Data transformed'!$4:$4,0)-1),$O92),$P92)-$O92)/$Q92*100,"NA"))</f>
        <v>100</v>
      </c>
      <c r="AM92" s="104" t="n">
        <f aca="true">IF($L92="","",IF(ISNUMBER(OFFSET('Data transformed'!$A$4,MATCH($A92,'Data transformed'!$A$5:$A$185,0),MATCH(AM$4,'Data transformed'!$4:$4,0)-1)), (MIN(MAX(OFFSET('Data transformed'!$A$4,MATCH($A92,'Data transformed'!$A$5:$A$185,0),MATCH(AM$4,'Data transformed'!$4:$4,0)-1),$O92),$P92)-$O92)/$Q92*100,"NA"))</f>
        <v>100</v>
      </c>
      <c r="AN92" s="104" t="n">
        <f aca="true">IF($L92="","",IF(ISNUMBER(OFFSET('Data transformed'!$A$4,MATCH($A92,'Data transformed'!$A$5:$A$185,0),MATCH(AN$4,'Data transformed'!$4:$4,0)-1)), (MIN(MAX(OFFSET('Data transformed'!$A$4,MATCH($A92,'Data transformed'!$A$5:$A$185,0),MATCH(AN$4,'Data transformed'!$4:$4,0)-1),$O92),$P92)-$O92)/$Q92*100,"NA"))</f>
        <v>0</v>
      </c>
      <c r="AO92" s="104" t="n">
        <f aca="true">IF($L92="","",IF(ISNUMBER(OFFSET('Data transformed'!$A$4,MATCH($A92,'Data transformed'!$A$5:$A$185,0),MATCH(AO$4,'Data transformed'!$4:$4,0)-1)), (MIN(MAX(OFFSET('Data transformed'!$A$4,MATCH($A92,'Data transformed'!$A$5:$A$185,0),MATCH(AO$4,'Data transformed'!$4:$4,0)-1),$O92),$P92)-$O92)/$Q92*100,"NA"))</f>
        <v>100</v>
      </c>
      <c r="AP92" s="104" t="n">
        <f aca="true">IF($L92="","",IF(ISNUMBER(OFFSET('Data transformed'!$A$4,MATCH($A92,'Data transformed'!$A$5:$A$185,0),MATCH(AP$4,'Data transformed'!$4:$4,0)-1)), (MIN(MAX(OFFSET('Data transformed'!$A$4,MATCH($A92,'Data transformed'!$A$5:$A$185,0),MATCH(AP$4,'Data transformed'!$4:$4,0)-1),$O92),$P92)-$O92)/$Q92*100,"NA"))</f>
        <v>100</v>
      </c>
      <c r="AQ92" s="104" t="n">
        <f aca="true">IF($L92="","",IF(ISNUMBER(OFFSET('Data transformed'!$A$4,MATCH($A92,'Data transformed'!$A$5:$A$185,0),MATCH(AQ$4,'Data transformed'!$4:$4,0)-1)), (MIN(MAX(OFFSET('Data transformed'!$A$4,MATCH($A92,'Data transformed'!$A$5:$A$185,0),MATCH(AQ$4,'Data transformed'!$4:$4,0)-1),$O92),$P92)-$O92)/$Q92*100,"NA"))</f>
        <v>100</v>
      </c>
      <c r="AR92" s="104" t="n">
        <f aca="true">IF($L92="","",IF(ISNUMBER(OFFSET('Data transformed'!$A$4,MATCH($A92,'Data transformed'!$A$5:$A$185,0),MATCH(AR$4,'Data transformed'!$4:$4,0)-1)), (MIN(MAX(OFFSET('Data transformed'!$A$4,MATCH($A92,'Data transformed'!$A$5:$A$185,0),MATCH(AR$4,'Data transformed'!$4:$4,0)-1),$O92),$P92)-$O92)/$Q92*100,"NA"))</f>
        <v>100</v>
      </c>
      <c r="AS92" s="104" t="n">
        <f aca="true">IF($L92="","",IF(ISNUMBER(OFFSET('Data transformed'!$A$4,MATCH($A92,'Data transformed'!$A$5:$A$185,0),MATCH(AS$4,'Data transformed'!$4:$4,0)-1)), (MIN(MAX(OFFSET('Data transformed'!$A$4,MATCH($A92,'Data transformed'!$A$5:$A$185,0),MATCH(AS$4,'Data transformed'!$4:$4,0)-1),$O92),$P92)-$O92)/$Q92*100,"NA"))</f>
        <v>100</v>
      </c>
      <c r="AT92" s="104" t="n">
        <f aca="true">IF($L92="","",IF(ISNUMBER(OFFSET('Data transformed'!$A$4,MATCH($A92,'Data transformed'!$A$5:$A$185,0),MATCH(AT$4,'Data transformed'!$4:$4,0)-1)), (MIN(MAX(OFFSET('Data transformed'!$A$4,MATCH($A92,'Data transformed'!$A$5:$A$185,0),MATCH(AT$4,'Data transformed'!$4:$4,0)-1),$O92),$P92)-$O92)/$Q92*100,"NA"))</f>
        <v>100</v>
      </c>
      <c r="AU92" s="104" t="n">
        <f aca="true">IF($L92="","",IF(ISNUMBER(OFFSET('Data transformed'!$A$4,MATCH($A92,'Data transformed'!$A$5:$A$185,0),MATCH(AU$4,'Data transformed'!$4:$4,0)-1)), (MIN(MAX(OFFSET('Data transformed'!$A$4,MATCH($A92,'Data transformed'!$A$5:$A$185,0),MATCH(AU$4,'Data transformed'!$4:$4,0)-1),$O92),$P92)-$O92)/$Q92*100,"NA"))</f>
        <v>50</v>
      </c>
      <c r="AV92" s="104" t="n">
        <f aca="true">IF($L92="","",IF(ISNUMBER(OFFSET('Data transformed'!$A$4,MATCH($A92,'Data transformed'!$A$5:$A$185,0),MATCH(AV$4,'Data transformed'!$4:$4,0)-1)), (MIN(MAX(OFFSET('Data transformed'!$A$4,MATCH($A92,'Data transformed'!$A$5:$A$185,0),MATCH(AV$4,'Data transformed'!$4:$4,0)-1),$O92),$P92)-$O92)/$Q92*100,"NA"))</f>
        <v>100</v>
      </c>
      <c r="AW92" s="104" t="n">
        <f aca="true">IF($L92="","",IF(ISNUMBER(OFFSET('Data transformed'!$A$4,MATCH($A92,'Data transformed'!$A$5:$A$185,0),MATCH(AW$4,'Data transformed'!$4:$4,0)-1)), (MIN(MAX(OFFSET('Data transformed'!$A$4,MATCH($A92,'Data transformed'!$A$5:$A$185,0),MATCH(AW$4,'Data transformed'!$4:$4,0)-1),$O92),$P92)-$O92)/$Q92*100,"NA"))</f>
        <v>50</v>
      </c>
      <c r="AX92" s="104" t="n">
        <f aca="true">IF($L92="","",IF(ISNUMBER(OFFSET('Data transformed'!$A$4,MATCH($A92,'Data transformed'!$A$5:$A$185,0),MATCH(AX$4,'Data transformed'!$4:$4,0)-1)), (MIN(MAX(OFFSET('Data transformed'!$A$4,MATCH($A92,'Data transformed'!$A$5:$A$185,0),MATCH(AX$4,'Data transformed'!$4:$4,0)-1),$O92),$P92)-$O92)/$Q92*100,"NA"))</f>
        <v>0</v>
      </c>
      <c r="AY92" s="104" t="n">
        <f aca="true">IF($L92="","",IF(ISNUMBER(OFFSET('Data transformed'!$A$4,MATCH($A92,'Data transformed'!$A$5:$A$185,0),MATCH(AY$4,'Data transformed'!$4:$4,0)-1)), (MIN(MAX(OFFSET('Data transformed'!$A$4,MATCH($A92,'Data transformed'!$A$5:$A$185,0),MATCH(AY$4,'Data transformed'!$4:$4,0)-1),$O92),$P92)-$O92)/$Q92*100,"NA"))</f>
        <v>100</v>
      </c>
      <c r="AZ92" s="104" t="n">
        <f aca="true">IF($L92="","",IF(ISNUMBER(OFFSET('Data transformed'!$A$4,MATCH($A92,'Data transformed'!$A$5:$A$185,0),MATCH(AZ$4,'Data transformed'!$4:$4,0)-1)), (MIN(MAX(OFFSET('Data transformed'!$A$4,MATCH($A92,'Data transformed'!$A$5:$A$185,0),MATCH(AZ$4,'Data transformed'!$4:$4,0)-1),$O92),$P92)-$O92)/$Q92*100,"NA"))</f>
        <v>0</v>
      </c>
      <c r="BA92" s="104" t="n">
        <f aca="true">IF($L92="","",IF(ISNUMBER(OFFSET('Data transformed'!$A$4,MATCH($A92,'Data transformed'!$A$5:$A$185,0),MATCH(BA$4,'Data transformed'!$4:$4,0)-1)), (MIN(MAX(OFFSET('Data transformed'!$A$4,MATCH($A92,'Data transformed'!$A$5:$A$185,0),MATCH(BA$4,'Data transformed'!$4:$4,0)-1),$O92),$P92)-$O92)/$Q92*100,"NA"))</f>
        <v>100</v>
      </c>
      <c r="BB92" s="104" t="n">
        <f aca="true">IF($L92="","",IF(ISNUMBER(OFFSET('Data transformed'!$A$4,MATCH($A92,'Data transformed'!$A$5:$A$185,0),MATCH(BB$4,'Data transformed'!$4:$4,0)-1)), (MIN(MAX(OFFSET('Data transformed'!$A$4,MATCH($A92,'Data transformed'!$A$5:$A$185,0),MATCH(BB$4,'Data transformed'!$4:$4,0)-1),$O92),$P92)-$O92)/$Q92*100,"NA"))</f>
        <v>72.5</v>
      </c>
      <c r="BC92" s="104" t="n">
        <f aca="true">IF($L92="","",IF(ISNUMBER(OFFSET('Data transformed'!$A$4,MATCH($A92,'Data transformed'!$A$5:$A$185,0),MATCH(BC$4,'Data transformed'!$4:$4,0)-1)), (MIN(MAX(OFFSET('Data transformed'!$A$4,MATCH($A92,'Data transformed'!$A$5:$A$185,0),MATCH(BC$4,'Data transformed'!$4:$4,0)-1),$O92),$P92)-$O92)/$Q92*100,"NA"))</f>
        <v>100</v>
      </c>
      <c r="BD92" s="104" t="n">
        <f aca="true">IF($L92="","",IF(ISNUMBER(OFFSET('Data transformed'!$A$4,MATCH($A92,'Data transformed'!$A$5:$A$185,0),MATCH(BD$4,'Data transformed'!$4:$4,0)-1)), (MIN(MAX(OFFSET('Data transformed'!$A$4,MATCH($A92,'Data transformed'!$A$5:$A$185,0),MATCH(BD$4,'Data transformed'!$4:$4,0)-1),$O92),$P92)-$O92)/$Q92*100,"NA"))</f>
        <v>100</v>
      </c>
      <c r="BE92" s="104" t="n">
        <f aca="true">IF($L92="","",IF(ISNUMBER(OFFSET('Data transformed'!$A$4,MATCH($A92,'Data transformed'!$A$5:$A$185,0),MATCH(BE$4,'Data transformed'!$4:$4,0)-1)), (MIN(MAX(OFFSET('Data transformed'!$A$4,MATCH($A92,'Data transformed'!$A$5:$A$185,0),MATCH(BE$4,'Data transformed'!$4:$4,0)-1),$O92),$P92)-$O92)/$Q92*100,"NA"))</f>
        <v>100</v>
      </c>
      <c r="BF92" s="104" t="n">
        <f aca="true">IF($L92="","",IF(ISNUMBER(OFFSET('Data transformed'!$A$4,MATCH($A92,'Data transformed'!$A$5:$A$185,0),MATCH(BF$4,'Data transformed'!$4:$4,0)-1)), (MIN(MAX(OFFSET('Data transformed'!$A$4,MATCH($A92,'Data transformed'!$A$5:$A$185,0),MATCH(BF$4,'Data transformed'!$4:$4,0)-1),$O92),$P92)-$O92)/$Q92*100,"NA"))</f>
        <v>100</v>
      </c>
      <c r="BG92" s="104" t="n">
        <f aca="true">IF($L92="","",IF(ISNUMBER(OFFSET('Data transformed'!$A$4,MATCH($A92,'Data transformed'!$A$5:$A$185,0),MATCH(BG$4,'Data transformed'!$4:$4,0)-1)), (MIN(MAX(OFFSET('Data transformed'!$A$4,MATCH($A92,'Data transformed'!$A$5:$A$185,0),MATCH(BG$4,'Data transformed'!$4:$4,0)-1),$O92),$P92)-$O92)/$Q92*100,"NA"))</f>
        <v>100</v>
      </c>
      <c r="BH92" s="104" t="n">
        <f aca="true">IF($L92="","",IF(ISNUMBER(OFFSET('Data transformed'!$A$4,MATCH($A92,'Data transformed'!$A$5:$A$185,0),MATCH(BH$4,'Data transformed'!$4:$4,0)-1)), (MIN(MAX(OFFSET('Data transformed'!$A$4,MATCH($A92,'Data transformed'!$A$5:$A$185,0),MATCH(BH$4,'Data transformed'!$4:$4,0)-1),$O92),$P92)-$O92)/$Q92*100,"NA"))</f>
        <v>100</v>
      </c>
      <c r="BI92" s="104" t="n">
        <f aca="true">IF($L92="","",IF(ISNUMBER(OFFSET('Data transformed'!$A$4,MATCH($A92,'Data transformed'!$A$5:$A$185,0),MATCH(BI$4,'Data transformed'!$4:$4,0)-1)), (MIN(MAX(OFFSET('Data transformed'!$A$4,MATCH($A92,'Data transformed'!$A$5:$A$185,0),MATCH(BI$4,'Data transformed'!$4:$4,0)-1),$O92),$P92)-$O92)/$Q92*100,"NA"))</f>
        <v>50</v>
      </c>
      <c r="BJ92" s="104" t="n">
        <f aca="true">IF($L92="","",IF(ISNUMBER(OFFSET('Data transformed'!$A$4,MATCH($A92,'Data transformed'!$A$5:$A$185,0),MATCH(BJ$4,'Data transformed'!$4:$4,0)-1)), (MIN(MAX(OFFSET('Data transformed'!$A$4,MATCH($A92,'Data transformed'!$A$5:$A$185,0),MATCH(BJ$4,'Data transformed'!$4:$4,0)-1),$O92),$P92)-$O92)/$Q92*100,"NA"))</f>
        <v>100</v>
      </c>
      <c r="BK92" s="104" t="n">
        <f aca="true">IF($L92="","",IF(ISNUMBER(OFFSET('Data transformed'!$A$4,MATCH($A92,'Data transformed'!$A$5:$A$185,0),MATCH(BK$4,'Data transformed'!$4:$4,0)-1)), (MIN(MAX(OFFSET('Data transformed'!$A$4,MATCH($A92,'Data transformed'!$A$5:$A$185,0),MATCH(BK$4,'Data transformed'!$4:$4,0)-1),$O92),$P92)-$O92)/$Q92*100,"NA"))</f>
        <v>100</v>
      </c>
      <c r="BL92" s="104" t="n">
        <f aca="true">IF($L92="","",IF(ISNUMBER(OFFSET('Data transformed'!$A$4,MATCH($A92,'Data transformed'!$A$5:$A$185,0),MATCH(BL$4,'Data transformed'!$4:$4,0)-1)), (MIN(MAX(OFFSET('Data transformed'!$A$4,MATCH($A92,'Data transformed'!$A$5:$A$185,0),MATCH(BL$4,'Data transformed'!$4:$4,0)-1),$O92),$P92)-$O92)/$Q92*100,"NA"))</f>
        <v>100</v>
      </c>
      <c r="BM92" s="104" t="n">
        <f aca="true">IF($L92="","",IF(ISNUMBER(OFFSET('Data transformed'!$A$4,MATCH($A92,'Data transformed'!$A$5:$A$185,0),MATCH(BM$4,'Data transformed'!$4:$4,0)-1)), (MIN(MAX(OFFSET('Data transformed'!$A$4,MATCH($A92,'Data transformed'!$A$5:$A$185,0),MATCH(BM$4,'Data transformed'!$4:$4,0)-1),$O92),$P92)-$O92)/$Q92*100,"NA"))</f>
        <v>100</v>
      </c>
      <c r="BN92" s="104" t="n">
        <f aca="true">IF($L92="","",IF(ISNUMBER(OFFSET('Data transformed'!$A$4,MATCH($A92,'Data transformed'!$A$5:$A$185,0),MATCH(BN$4,'Data transformed'!$4:$4,0)-1)), (MIN(MAX(OFFSET('Data transformed'!$A$4,MATCH($A92,'Data transformed'!$A$5:$A$185,0),MATCH(BN$4,'Data transformed'!$4:$4,0)-1),$O92),$P92)-$O92)/$Q92*100,"NA"))</f>
        <v>100</v>
      </c>
      <c r="BO92" s="104" t="n">
        <f aca="true">IF($L92="","",IF(ISNUMBER(OFFSET('Data transformed'!$A$4,MATCH($A92,'Data transformed'!$A$5:$A$185,0),MATCH(BO$4,'Data transformed'!$4:$4,0)-1)), (MIN(MAX(OFFSET('Data transformed'!$A$4,MATCH($A92,'Data transformed'!$A$5:$A$185,0),MATCH(BO$4,'Data transformed'!$4:$4,0)-1),$O92),$P92)-$O92)/$Q92*100,"NA"))</f>
        <v>0</v>
      </c>
      <c r="BP92" s="104" t="n">
        <f aca="true">IF($L92="","",IF(ISNUMBER(OFFSET('Data transformed'!$A$4,MATCH($A92,'Data transformed'!$A$5:$A$185,0),MATCH(BP$4,'Data transformed'!$4:$4,0)-1)), (MIN(MAX(OFFSET('Data transformed'!$A$4,MATCH($A92,'Data transformed'!$A$5:$A$185,0),MATCH(BP$4,'Data transformed'!$4:$4,0)-1),$O92),$P92)-$O92)/$Q92*100,"NA"))</f>
        <v>0</v>
      </c>
      <c r="BQ92" s="104" t="n">
        <f aca="true">IF($L92="","",IF(ISNUMBER(OFFSET('Data transformed'!$A$4,MATCH($A92,'Data transformed'!$A$5:$A$185,0),MATCH(BQ$4,'Data transformed'!$4:$4,0)-1)), (MIN(MAX(OFFSET('Data transformed'!$A$4,MATCH($A92,'Data transformed'!$A$5:$A$185,0),MATCH(BQ$4,'Data transformed'!$4:$4,0)-1),$O92),$P92)-$O92)/$Q92*100,"NA"))</f>
        <v>0</v>
      </c>
      <c r="BR92" s="104" t="n">
        <f aca="true">IF($L92="","",IF(ISNUMBER(OFFSET('Data transformed'!$A$4,MATCH($A92,'Data transformed'!$A$5:$A$185,0),MATCH(BR$4,'Data transformed'!$4:$4,0)-1)), (MIN(MAX(OFFSET('Data transformed'!$A$4,MATCH($A92,'Data transformed'!$A$5:$A$185,0),MATCH(BR$4,'Data transformed'!$4:$4,0)-1),$O92),$P92)-$O92)/$Q92*100,"NA"))</f>
        <v>100</v>
      </c>
      <c r="BS92" s="104" t="n">
        <f aca="true">IF($L92="","",IF(ISNUMBER(OFFSET('Data transformed'!$A$4,MATCH($A92,'Data transformed'!$A$5:$A$185,0),MATCH(BS$4,'Data transformed'!$4:$4,0)-1)), (MIN(MAX(OFFSET('Data transformed'!$A$4,MATCH($A92,'Data transformed'!$A$5:$A$185,0),MATCH(BS$4,'Data transformed'!$4:$4,0)-1),$O92),$P92)-$O92)/$Q92*100,"NA"))</f>
        <v>100</v>
      </c>
      <c r="BT92" s="104" t="n">
        <f aca="true">IF($L92="","",IF(ISNUMBER(OFFSET('Data transformed'!$A$4,MATCH($A92,'Data transformed'!$A$5:$A$185,0),MATCH(BT$4,'Data transformed'!$4:$4,0)-1)), (MIN(MAX(OFFSET('Data transformed'!$A$4,MATCH($A92,'Data transformed'!$A$5:$A$185,0),MATCH(BT$4,'Data transformed'!$4:$4,0)-1),$O92),$P92)-$O92)/$Q92*100,"NA"))</f>
        <v>100</v>
      </c>
      <c r="BU92" s="104" t="n">
        <f aca="true">IF($L92="","",IF(ISNUMBER(OFFSET('Data transformed'!$A$4,MATCH($A92,'Data transformed'!$A$5:$A$185,0),MATCH(BU$4,'Data transformed'!$4:$4,0)-1)), (MIN(MAX(OFFSET('Data transformed'!$A$4,MATCH($A92,'Data transformed'!$A$5:$A$185,0),MATCH(BU$4,'Data transformed'!$4:$4,0)-1),$O92),$P92)-$O92)/$Q92*100,"NA"))</f>
        <v>100</v>
      </c>
      <c r="BV92" s="104" t="n">
        <f aca="true">IF($L92="","",IF(ISNUMBER(OFFSET('Data transformed'!$A$4,MATCH($A92,'Data transformed'!$A$5:$A$185,0),MATCH(BV$4,'Data transformed'!$4:$4,0)-1)), (MIN(MAX(OFFSET('Data transformed'!$A$4,MATCH($A92,'Data transformed'!$A$5:$A$185,0),MATCH(BV$4,'Data transformed'!$4:$4,0)-1),$O92),$P92)-$O92)/$Q92*100,"NA"))</f>
        <v>0</v>
      </c>
      <c r="BW92" s="104" t="n">
        <f aca="true">IF($L92="","",IF(ISNUMBER(OFFSET('Data transformed'!$A$4,MATCH($A92,'Data transformed'!$A$5:$A$185,0),MATCH(BW$4,'Data transformed'!$4:$4,0)-1)), (MIN(MAX(OFFSET('Data transformed'!$A$4,MATCH($A92,'Data transformed'!$A$5:$A$185,0),MATCH(BW$4,'Data transformed'!$4:$4,0)-1),$O92),$P92)-$O92)/$Q92*100,"NA"))</f>
        <v>100</v>
      </c>
      <c r="BX92" s="104" t="n">
        <f aca="true">IF($L92="","",IF(ISNUMBER(OFFSET('Data transformed'!$A$4,MATCH($A92,'Data transformed'!$A$5:$A$185,0),MATCH(BX$4,'Data transformed'!$4:$4,0)-1)), (MIN(MAX(OFFSET('Data transformed'!$A$4,MATCH($A92,'Data transformed'!$A$5:$A$185,0),MATCH(BX$4,'Data transformed'!$4:$4,0)-1),$O92),$P92)-$O92)/$Q92*100,"NA"))</f>
        <v>0</v>
      </c>
      <c r="BY92" s="104" t="n">
        <f aca="true">IF($L92="","",IF(ISNUMBER(OFFSET('Data transformed'!$A$4,MATCH($A92,'Data transformed'!$A$5:$A$185,0),MATCH(BY$4,'Data transformed'!$4:$4,0)-1)), (MIN(MAX(OFFSET('Data transformed'!$A$4,MATCH($A92,'Data transformed'!$A$5:$A$185,0),MATCH(BY$4,'Data transformed'!$4:$4,0)-1),$O92),$P92)-$O92)/$Q92*100,"NA"))</f>
        <v>100</v>
      </c>
      <c r="BZ92" s="104" t="n">
        <f aca="true">IF($L92="","",IF(ISNUMBER(OFFSET('Data transformed'!$A$4,MATCH($A92,'Data transformed'!$A$5:$A$185,0),MATCH(BZ$4,'Data transformed'!$4:$4,0)-1)), (MIN(MAX(OFFSET('Data transformed'!$A$4,MATCH($A92,'Data transformed'!$A$5:$A$185,0),MATCH(BZ$4,'Data transformed'!$4:$4,0)-1),$O92),$P92)-$O92)/$Q92*100,"NA"))</f>
        <v>66.5</v>
      </c>
      <c r="CA92" s="104" t="str">
        <f aca="true">IF($L92="","",IF(ISNUMBER(OFFSET('Data transformed'!$A$4,MATCH($A92,'Data transformed'!$A$5:$A$185,0),MATCH(CA$4,'Data transformed'!$4:$4,0)-1)), (MIN(MAX(OFFSET('Data transformed'!$A$4,MATCH($A92,'Data transformed'!$A$5:$A$185,0),MATCH(CA$4,'Data transformed'!$4:$4,0)-1),$O92),$P92)-$O92)/$Q92*100,"NA"))</f>
        <v>NA</v>
      </c>
      <c r="CB92" s="104" t="n">
        <f aca="true">IF($L92="","",IF(ISNUMBER(OFFSET('Data transformed'!$A$4,MATCH($A92,'Data transformed'!$A$5:$A$185,0),MATCH(CB$4,'Data transformed'!$4:$4,0)-1)), (MIN(MAX(OFFSET('Data transformed'!$A$4,MATCH($A92,'Data transformed'!$A$5:$A$185,0),MATCH(CB$4,'Data transformed'!$4:$4,0)-1),$O92),$P92)-$O92)/$Q92*100,"NA"))</f>
        <v>100</v>
      </c>
      <c r="CC92" s="104" t="n">
        <f aca="true">IF($L92="","",IF(ISNUMBER(OFFSET('Data transformed'!$A$4,MATCH($A92,'Data transformed'!$A$5:$A$185,0),MATCH(CC$4,'Data transformed'!$4:$4,0)-1)), (MIN(MAX(OFFSET('Data transformed'!$A$4,MATCH($A92,'Data transformed'!$A$5:$A$185,0),MATCH(CC$4,'Data transformed'!$4:$4,0)-1),$O92),$P92)-$O92)/$Q92*100,"NA"))</f>
        <v>100</v>
      </c>
      <c r="CD92" s="104" t="n">
        <f aca="true">IF($L92="","",IF(ISNUMBER(OFFSET('Data transformed'!$A$4,MATCH($A92,'Data transformed'!$A$5:$A$185,0),MATCH(CD$4,'Data transformed'!$4:$4,0)-1)), (MIN(MAX(OFFSET('Data transformed'!$A$4,MATCH($A92,'Data transformed'!$A$5:$A$185,0),MATCH(CD$4,'Data transformed'!$4:$4,0)-1),$O92),$P92)-$O92)/$Q92*100,"NA"))</f>
        <v>50</v>
      </c>
      <c r="CE92" s="104" t="n">
        <f aca="true">IF($L92="","",IF(ISNUMBER(OFFSET('Data transformed'!$A$4,MATCH($A92,'Data transformed'!$A$5:$A$185,0),MATCH(CE$4,'Data transformed'!$4:$4,0)-1)), (MIN(MAX(OFFSET('Data transformed'!$A$4,MATCH($A92,'Data transformed'!$A$5:$A$185,0),MATCH(CE$4,'Data transformed'!$4:$4,0)-1),$O92),$P92)-$O92)/$Q92*100,"NA"))</f>
        <v>50</v>
      </c>
      <c r="CF92" s="104" t="n">
        <f aca="true">IF($L92="","",IF(ISNUMBER(OFFSET('Data transformed'!$A$4,MATCH($A92,'Data transformed'!$A$5:$A$185,0),MATCH(CF$4,'Data transformed'!$4:$4,0)-1)), (MIN(MAX(OFFSET('Data transformed'!$A$4,MATCH($A92,'Data transformed'!$A$5:$A$185,0),MATCH(CF$4,'Data transformed'!$4:$4,0)-1),$O92),$P92)-$O92)/$Q92*100,"NA"))</f>
        <v>100</v>
      </c>
      <c r="CG92" s="104" t="n">
        <f aca="true">IF($L92="","",IF(ISNUMBER(OFFSET('Data transformed'!$A$4,MATCH($A92,'Data transformed'!$A$5:$A$185,0),MATCH(CG$4,'Data transformed'!$4:$4,0)-1)), (MIN(MAX(OFFSET('Data transformed'!$A$4,MATCH($A92,'Data transformed'!$A$5:$A$185,0),MATCH(CG$4,'Data transformed'!$4:$4,0)-1),$O92),$P92)-$O92)/$Q92*100,"NA"))</f>
        <v>0</v>
      </c>
      <c r="CH92" s="104" t="n">
        <f aca="true">IF($L92="","",IF(ISNUMBER(OFFSET('Data transformed'!$A$4,MATCH($A92,'Data transformed'!$A$5:$A$185,0),MATCH(CH$4,'Data transformed'!$4:$4,0)-1)), (MIN(MAX(OFFSET('Data transformed'!$A$4,MATCH($A92,'Data transformed'!$A$5:$A$185,0),MATCH(CH$4,'Data transformed'!$4:$4,0)-1),$O92),$P92)-$O92)/$Q92*100,"NA"))</f>
        <v>100</v>
      </c>
      <c r="CI92" s="104" t="n">
        <f aca="true">IF($L92="","",IF(ISNUMBER(OFFSET('Data transformed'!$A$4,MATCH($A92,'Data transformed'!$A$5:$A$185,0),MATCH(CI$4,'Data transformed'!$4:$4,0)-1)), (MIN(MAX(OFFSET('Data transformed'!$A$4,MATCH($A92,'Data transformed'!$A$5:$A$185,0),MATCH(CI$4,'Data transformed'!$4:$4,0)-1),$O92),$P92)-$O92)/$Q92*100,"NA"))</f>
        <v>100</v>
      </c>
      <c r="CJ92" s="104" t="n">
        <f aca="true">IF($L92="","",IF(ISNUMBER(OFFSET('Data transformed'!$A$4,MATCH($A92,'Data transformed'!$A$5:$A$185,0),MATCH(CJ$4,'Data transformed'!$4:$4,0)-1)), (MIN(MAX(OFFSET('Data transformed'!$A$4,MATCH($A92,'Data transformed'!$A$5:$A$185,0),MATCH(CJ$4,'Data transformed'!$4:$4,0)-1),$O92),$P92)-$O92)/$Q92*100,"NA"))</f>
        <v>0</v>
      </c>
      <c r="CK92" s="104" t="n">
        <f aca="true">IF($L92="","",IF(ISNUMBER(OFFSET('Data transformed'!$A$4,MATCH($A92,'Data transformed'!$A$5:$A$185,0),MATCH(CK$4,'Data transformed'!$4:$4,0)-1)), (MIN(MAX(OFFSET('Data transformed'!$A$4,MATCH($A92,'Data transformed'!$A$5:$A$185,0),MATCH(CK$4,'Data transformed'!$4:$4,0)-1),$O92),$P92)-$O92)/$Q92*100,"NA"))</f>
        <v>100</v>
      </c>
      <c r="CL92" s="104" t="n">
        <f aca="true">IF($L92="","",IF(ISNUMBER(OFFSET('Data transformed'!$A$4,MATCH($A92,'Data transformed'!$A$5:$A$185,0),MATCH(CL$4,'Data transformed'!$4:$4,0)-1)), (MIN(MAX(OFFSET('Data transformed'!$A$4,MATCH($A92,'Data transformed'!$A$5:$A$185,0),MATCH(CL$4,'Data transformed'!$4:$4,0)-1),$O92),$P92)-$O92)/$Q92*100,"NA"))</f>
        <v>100</v>
      </c>
      <c r="CM92" s="104" t="n">
        <f aca="true">IF($L92="","",IF(ISNUMBER(OFFSET('Data transformed'!$A$4,MATCH($A92,'Data transformed'!$A$5:$A$185,0),MATCH(CM$4,'Data transformed'!$4:$4,0)-1)), (MIN(MAX(OFFSET('Data transformed'!$A$4,MATCH($A92,'Data transformed'!$A$5:$A$185,0),MATCH(CM$4,'Data transformed'!$4:$4,0)-1),$O92),$P92)-$O92)/$Q92*100,"NA"))</f>
        <v>100</v>
      </c>
      <c r="CN92" s="104" t="n">
        <f aca="true">IF($L92="","",IF(ISNUMBER(OFFSET('Data transformed'!$A$4,MATCH($A92,'Data transformed'!$A$5:$A$185,0),MATCH(CN$4,'Data transformed'!$4:$4,0)-1)), (MIN(MAX(OFFSET('Data transformed'!$A$4,MATCH($A92,'Data transformed'!$A$5:$A$185,0),MATCH(CN$4,'Data transformed'!$4:$4,0)-1),$O92),$P92)-$O92)/$Q92*100,"NA"))</f>
        <v>50</v>
      </c>
      <c r="CO92" s="104" t="n">
        <f aca="true">IF($L92="","",IF(ISNUMBER(OFFSET('Data transformed'!$A$4,MATCH($A92,'Data transformed'!$A$5:$A$185,0),MATCH(CO$4,'Data transformed'!$4:$4,0)-1)), (MIN(MAX(OFFSET('Data transformed'!$A$4,MATCH($A92,'Data transformed'!$A$5:$A$185,0),MATCH(CO$4,'Data transformed'!$4:$4,0)-1),$O92),$P92)-$O92)/$Q92*100,"NA"))</f>
        <v>100</v>
      </c>
      <c r="CP92" s="104" t="n">
        <f aca="true">IF($L92="","",IF(ISNUMBER(OFFSET('Data transformed'!$A$4,MATCH($A92,'Data transformed'!$A$5:$A$185,0),MATCH(CP$4,'Data transformed'!$4:$4,0)-1)), (MIN(MAX(OFFSET('Data transformed'!$A$4,MATCH($A92,'Data transformed'!$A$5:$A$185,0),MATCH(CP$4,'Data transformed'!$4:$4,0)-1),$O92),$P92)-$O92)/$Q92*100,"NA"))</f>
        <v>100</v>
      </c>
      <c r="CQ92" s="104" t="str">
        <f aca="true">IF($L92="","",IF(ISNUMBER(OFFSET('Data transformed'!$A$4,MATCH($A92,'Data transformed'!$A$5:$A$185,0),MATCH(CQ$4,'Data transformed'!$4:$4,0)-1)), (MIN(MAX(OFFSET('Data transformed'!$A$4,MATCH($A92,'Data transformed'!$A$5:$A$185,0),MATCH(CQ$4,'Data transformed'!$4:$4,0)-1),$O92),$P92)-$O92)/$Q92*100,"NA"))</f>
        <v>NA</v>
      </c>
      <c r="CR92" s="104" t="n">
        <f aca="true">IF($L92="","",IF(ISNUMBER(OFFSET('Data transformed'!$A$4,MATCH($A92,'Data transformed'!$A$5:$A$185,0),MATCH(CR$4,'Data transformed'!$4:$4,0)-1)), (MIN(MAX(OFFSET('Data transformed'!$A$4,MATCH($A92,'Data transformed'!$A$5:$A$185,0),MATCH(CR$4,'Data transformed'!$4:$4,0)-1),$O92),$P92)-$O92)/$Q92*100,"NA"))</f>
        <v>75</v>
      </c>
      <c r="CS92" s="104" t="n">
        <f aca="true">IF($L92="","",IF(ISNUMBER(OFFSET('Data transformed'!$A$4,MATCH($A92,'Data transformed'!$A$5:$A$185,0),MATCH(CS$4,'Data transformed'!$4:$4,0)-1)), (MIN(MAX(OFFSET('Data transformed'!$A$4,MATCH($A92,'Data transformed'!$A$5:$A$185,0),MATCH(CS$4,'Data transformed'!$4:$4,0)-1),$O92),$P92)-$O92)/$Q92*100,"NA"))</f>
        <v>100</v>
      </c>
      <c r="CT92" s="104" t="n">
        <f aca="true">IF($L92="","",IF(ISNUMBER(OFFSET('Data transformed'!$A$4,MATCH($A92,'Data transformed'!$A$5:$A$185,0),MATCH(CT$4,'Data transformed'!$4:$4,0)-1)), (MIN(MAX(OFFSET('Data transformed'!$A$4,MATCH($A92,'Data transformed'!$A$5:$A$185,0),MATCH(CT$4,'Data transformed'!$4:$4,0)-1),$O92),$P92)-$O92)/$Q92*100,"NA"))</f>
        <v>100</v>
      </c>
      <c r="CU92" s="104" t="n">
        <f aca="true">IF($L92="","",IF(ISNUMBER(OFFSET('Data transformed'!$A$4,MATCH($A92,'Data transformed'!$A$5:$A$185,0),MATCH(CU$4,'Data transformed'!$4:$4,0)-1)), (MIN(MAX(OFFSET('Data transformed'!$A$4,MATCH($A92,'Data transformed'!$A$5:$A$185,0),MATCH(CU$4,'Data transformed'!$4:$4,0)-1),$O92),$P92)-$O92)/$Q92*100,"NA"))</f>
        <v>50</v>
      </c>
      <c r="CV92" s="104" t="n">
        <f aca="true">IF($L92="","",IF(ISNUMBER(OFFSET('Data transformed'!$A$4,MATCH($A92,'Data transformed'!$A$5:$A$185,0),MATCH(CV$4,'Data transformed'!$4:$4,0)-1)), (MIN(MAX(OFFSET('Data transformed'!$A$4,MATCH($A92,'Data transformed'!$A$5:$A$185,0),MATCH(CV$4,'Data transformed'!$4:$4,0)-1),$O92),$P92)-$O92)/$Q92*100,"NA"))</f>
        <v>50</v>
      </c>
      <c r="CW92" s="104" t="n">
        <f aca="true">IF($L92="","",IF(ISNUMBER(OFFSET('Data transformed'!$A$4,MATCH($A92,'Data transformed'!$A$5:$A$185,0),MATCH(CW$4,'Data transformed'!$4:$4,0)-1)), (MIN(MAX(OFFSET('Data transformed'!$A$4,MATCH($A92,'Data transformed'!$A$5:$A$185,0),MATCH(CW$4,'Data transformed'!$4:$4,0)-1),$O92),$P92)-$O92)/$Q92*100,"NA"))</f>
        <v>100</v>
      </c>
    </row>
    <row r="93" s="103" customFormat="true" ht="14.15" hidden="false" customHeight="true" outlineLevel="0" collapsed="false">
      <c r="A93" s="107" t="n">
        <v>3232</v>
      </c>
      <c r="B93" s="107" t="n">
        <v>4</v>
      </c>
      <c r="C93" s="103" t="str">
        <f aca="true">IF(ISBLANK(OFFSET('outliers treatment'!$A$3,MATCH($A93,'outliers treatment'!$A$4:$A$154,0),MATCH(C$4,'outliers treatment'!$4:$4,0)-1)),"",OFFSET('outliers treatment'!$A$3,MATCH($A93,'outliers treatment'!$A$4:$A$154,0),MATCH(C$4,'outliers treatment'!$4:$4,0)-1))</f>
        <v/>
      </c>
      <c r="D93" s="103" t="str">
        <f aca="true">IF(ISBLANK(OFFSET('outliers treatment'!$A$3,MATCH($A93,'outliers treatment'!$A$4:$A$154,0),MATCH(D$4,'outliers treatment'!$4:$4,0)-1)),"",OFFSET('outliers treatment'!$A$3,MATCH($A93,'outliers treatment'!$A$4:$A$154,0),MATCH(D$4,'outliers treatment'!$4:$4,0)-1))</f>
        <v>Expert assessment data - D.3.15</v>
      </c>
      <c r="E93" s="103" t="str">
        <f aca="true">IF(ISBLANK(OFFSET('outliers treatment'!$A$3,MATCH($A93,'outliers treatment'!$A$4:$A$154,0),MATCH(E$4,'outliers treatment'!$4:$4,0)-1)),"",OFFSET('outliers treatment'!$A$3,MATCH($A93,'outliers treatment'!$A$4:$A$154,0),MATCH(E$4,'outliers treatment'!$4:$4,0)-1))</f>
        <v>Financial services: Which of the following measures/mechanisms to protect consumers are present in your country in 2020?</v>
      </c>
      <c r="F93" s="103" t="str">
        <f aca="true">IF(ISBLANK(OFFSET('outliers treatment'!$A$3,MATCH($A93,'outliers treatment'!$A$4:$A$154,0),MATCH(F$4,'outliers treatment'!$4:$4,0)-1)),"",OFFSET('outliers treatment'!$A$3,MATCH($A93,'outliers treatment'!$A$4:$A$154,0),MATCH(F$4,'outliers treatment'!$4:$4,0)-1))</f>
        <v/>
      </c>
      <c r="G93" s="103" t="str">
        <f aca="true">IF(ISBLANK(OFFSET('outliers treatment'!$A$3,MATCH($A93,'outliers treatment'!$A$4:$A$154,0),MATCH(G$4,'outliers treatment'!$4:$4,0)-1)),"",OFFSET('outliers treatment'!$A$3,MATCH($A93,'outliers treatment'!$A$4:$A$154,0),MATCH(G$4,'outliers treatment'!$4:$4,0)-1))</f>
        <v/>
      </c>
      <c r="H93" s="103" t="str">
        <f aca="true">IF(ISBLANK(OFFSET('outliers treatment'!$A$3,MATCH($A93,'outliers treatment'!$A$4:$A$154,0),MATCH(H$4,'outliers treatment'!$4:$4,0)-1)),"",OFFSET('outliers treatment'!$A$3,MATCH($A93,'outliers treatment'!$A$4:$A$154,0),MATCH(H$4,'outliers treatment'!$4:$4,0)-1))</f>
        <v/>
      </c>
      <c r="I93" s="103" t="str">
        <f aca="true">IF(ISBLANK(OFFSET('outliers treatment'!$A$3,MATCH($A93,'outliers treatment'!$A$4:$A$154,0),MATCH(I$4,'outliers treatment'!$4:$4,0)-1)),"",OFFSET('outliers treatment'!$A$3,MATCH($A93,'outliers treatment'!$A$4:$A$154,0),MATCH(I$4,'outliers treatment'!$4:$4,0)-1))</f>
        <v/>
      </c>
      <c r="J93" s="104" t="n">
        <f aca="false" t="array" ref="J93:J93">MIN(IF(ISNUMBER(V93:CW93),V93:CW93))</f>
        <v>0</v>
      </c>
      <c r="K93" s="103" t="n">
        <f aca="false" t="array" ref="K93:K93">MAX(IF(ISNUMBER(V93:CW93),V93:CW93))</f>
        <v>100</v>
      </c>
      <c r="L93" s="103" t="n">
        <f aca="true">IF(ISBLANK(OFFSET('outliers treatment'!$A$3,MATCH($A93,'outliers treatment'!$A$4:$A$154,0),MATCH(L$4,'outliers treatment'!$4:$4,0)-1)),"",OFFSET('outliers treatment'!$A$3,MATCH($A93,'outliers treatment'!$A$4:$A$154,0),MATCH(L$4,'outliers treatment'!$4:$4,0)-1))</f>
        <v>2.225</v>
      </c>
      <c r="M93" s="103" t="n">
        <f aca="true">IF(ISBLANK(OFFSET('outliers treatment'!$A$3,MATCH($A93,'outliers treatment'!$A$4:$A$154,0),MATCH(M$4,'outliers treatment'!$4:$4,0)-1)),"",OFFSET('outliers treatment'!$A$3,MATCH($A93,'outliers treatment'!$A$4:$A$154,0),MATCH(M$4,'outliers treatment'!$4:$4,0)-1))</f>
        <v>2.855</v>
      </c>
      <c r="N93" s="103" t="n">
        <f aca="true">IF(ISBLANK(OFFSET('outliers treatment'!$A$3,MATCH($A93,'outliers treatment'!$A$4:$A$154,0),MATCH(N$4,'outliers treatment'!$4:$4,0)-1)),"",OFFSET('outliers treatment'!$A$3,MATCH($A93,'outliers treatment'!$A$4:$A$154,0),MATCH(N$4,'outliers treatment'!$4:$4,0)-1))</f>
        <v>0.63</v>
      </c>
      <c r="O93" s="103" t="n">
        <f aca="true">IF(ISBLANK(OFFSET('outliers treatment'!$A$3,MATCH($A93,'outliers treatment'!$A$4:$A$154,0),MATCH(O$4,'outliers treatment'!$4:$4,0)-1)),"",OFFSET('outliers treatment'!$A$3,MATCH($A93,'outliers treatment'!$A$4:$A$154,0),MATCH(O$4,'outliers treatment'!$4:$4,0)-1))</f>
        <v>1</v>
      </c>
      <c r="P93" s="103" t="n">
        <f aca="true">IF(ISBLANK(OFFSET('outliers treatment'!$A$3,MATCH($A93,'outliers treatment'!$A$4:$A$154,0),MATCH(P$4,'outliers treatment'!$4:$4,0)-1)),"",OFFSET('outliers treatment'!$A$3,MATCH($A93,'outliers treatment'!$A$4:$A$154,0),MATCH(P$4,'outliers treatment'!$4:$4,0)-1))</f>
        <v>3</v>
      </c>
      <c r="Q93" s="103" t="n">
        <f aca="false">IFERROR(P93-O93,"")</f>
        <v>2</v>
      </c>
      <c r="R93" s="105" t="n">
        <f aca="false" t="array" ref="R93:R93">IFERROR(SKEW(IF(ISNUMBER(V93:CW93),V93:CW93,"")),"")</f>
        <v>-1.28292104350394</v>
      </c>
      <c r="S93" s="103" t="n">
        <v>0</v>
      </c>
      <c r="T93" s="103" t="n">
        <v>0.5</v>
      </c>
      <c r="U93" s="106" t="n">
        <f aca="false" t="array" ref="U93:U93">IF(B93&lt;4,"",1-IFERROR(SUM(ISNUMBER(V93:CW93)*(1-$V$3:$CW$3))/COUNTIF($V$3:$CW$3,0),0))</f>
        <v>0.0125</v>
      </c>
      <c r="V93" s="104" t="n">
        <f aca="true">IF($L93="","",IF(ISNUMBER(OFFSET('Data transformed'!$A$4,MATCH($A93,'Data transformed'!$A$5:$A$185,0),MATCH(V$4,'Data transformed'!$4:$4,0)-1)), (MIN(MAX(OFFSET('Data transformed'!$A$4,MATCH($A93,'Data transformed'!$A$5:$A$185,0),MATCH(V$4,'Data transformed'!$4:$4,0)-1),$O93),$P93)-$O93)/$Q93*100,"NA"))</f>
        <v>83.5</v>
      </c>
      <c r="W93" s="104" t="n">
        <f aca="true">IF($L93="","",IF(ISNUMBER(OFFSET('Data transformed'!$A$4,MATCH($A93,'Data transformed'!$A$5:$A$185,0),MATCH(W$4,'Data transformed'!$4:$4,0)-1)), (MIN(MAX(OFFSET('Data transformed'!$A$4,MATCH($A93,'Data transformed'!$A$5:$A$185,0),MATCH(W$4,'Data transformed'!$4:$4,0)-1),$O93),$P93)-$O93)/$Q93*100,"NA"))</f>
        <v>96.5</v>
      </c>
      <c r="X93" s="104" t="n">
        <f aca="true">IF($L93="","",IF(ISNUMBER(OFFSET('Data transformed'!$A$4,MATCH($A93,'Data transformed'!$A$5:$A$185,0),MATCH(X$4,'Data transformed'!$4:$4,0)-1)), (MIN(MAX(OFFSET('Data transformed'!$A$4,MATCH($A93,'Data transformed'!$A$5:$A$185,0),MATCH(X$4,'Data transformed'!$4:$4,0)-1),$O93),$P93)-$O93)/$Q93*100,"NA"))</f>
        <v>100</v>
      </c>
      <c r="Y93" s="104" t="n">
        <f aca="true">IF($L93="","",IF(ISNUMBER(OFFSET('Data transformed'!$A$4,MATCH($A93,'Data transformed'!$A$5:$A$185,0),MATCH(Y$4,'Data transformed'!$4:$4,0)-1)), (MIN(MAX(OFFSET('Data transformed'!$A$4,MATCH($A93,'Data transformed'!$A$5:$A$185,0),MATCH(Y$4,'Data transformed'!$4:$4,0)-1),$O93),$P93)-$O93)/$Q93*100,"NA"))</f>
        <v>78.5</v>
      </c>
      <c r="Z93" s="104" t="n">
        <f aca="true">IF($L93="","",IF(ISNUMBER(OFFSET('Data transformed'!$A$4,MATCH($A93,'Data transformed'!$A$5:$A$185,0),MATCH(Z$4,'Data transformed'!$4:$4,0)-1)), (MIN(MAX(OFFSET('Data transformed'!$A$4,MATCH($A93,'Data transformed'!$A$5:$A$185,0),MATCH(Z$4,'Data transformed'!$4:$4,0)-1),$O93),$P93)-$O93)/$Q93*100,"NA"))</f>
        <v>77</v>
      </c>
      <c r="AA93" s="104" t="n">
        <f aca="true">IF($L93="","",IF(ISNUMBER(OFFSET('Data transformed'!$A$4,MATCH($A93,'Data transformed'!$A$5:$A$185,0),MATCH(AA$4,'Data transformed'!$4:$4,0)-1)), (MIN(MAX(OFFSET('Data transformed'!$A$4,MATCH($A93,'Data transformed'!$A$5:$A$185,0),MATCH(AA$4,'Data transformed'!$4:$4,0)-1),$O93),$P93)-$O93)/$Q93*100,"NA"))</f>
        <v>100</v>
      </c>
      <c r="AB93" s="104" t="n">
        <f aca="true">IF($L93="","",IF(ISNUMBER(OFFSET('Data transformed'!$A$4,MATCH($A93,'Data transformed'!$A$5:$A$185,0),MATCH(AB$4,'Data transformed'!$4:$4,0)-1)), (MIN(MAX(OFFSET('Data transformed'!$A$4,MATCH($A93,'Data transformed'!$A$5:$A$185,0),MATCH(AB$4,'Data transformed'!$4:$4,0)-1),$O93),$P93)-$O93)/$Q93*100,"NA"))</f>
        <v>60</v>
      </c>
      <c r="AC93" s="104" t="n">
        <f aca="true">IF($L93="","",IF(ISNUMBER(OFFSET('Data transformed'!$A$4,MATCH($A93,'Data transformed'!$A$5:$A$185,0),MATCH(AC$4,'Data transformed'!$4:$4,0)-1)), (MIN(MAX(OFFSET('Data transformed'!$A$4,MATCH($A93,'Data transformed'!$A$5:$A$185,0),MATCH(AC$4,'Data transformed'!$4:$4,0)-1),$O93),$P93)-$O93)/$Q93*100,"NA"))</f>
        <v>100</v>
      </c>
      <c r="AD93" s="104" t="str">
        <f aca="true">IF($L93="","",IF(ISNUMBER(OFFSET('Data transformed'!$A$4,MATCH($A93,'Data transformed'!$A$5:$A$185,0),MATCH(AD$4,'Data transformed'!$4:$4,0)-1)), (MIN(MAX(OFFSET('Data transformed'!$A$4,MATCH($A93,'Data transformed'!$A$5:$A$185,0),MATCH(AD$4,'Data transformed'!$4:$4,0)-1),$O93),$P93)-$O93)/$Q93*100,"NA"))</f>
        <v>NA</v>
      </c>
      <c r="AE93" s="104" t="n">
        <f aca="true">IF($L93="","",IF(ISNUMBER(OFFSET('Data transformed'!$A$4,MATCH($A93,'Data transformed'!$A$5:$A$185,0),MATCH(AE$4,'Data transformed'!$4:$4,0)-1)), (MIN(MAX(OFFSET('Data transformed'!$A$4,MATCH($A93,'Data transformed'!$A$5:$A$185,0),MATCH(AE$4,'Data transformed'!$4:$4,0)-1),$O93),$P93)-$O93)/$Q93*100,"NA"))</f>
        <v>93</v>
      </c>
      <c r="AF93" s="104" t="n">
        <f aca="true">IF($L93="","",IF(ISNUMBER(OFFSET('Data transformed'!$A$4,MATCH($A93,'Data transformed'!$A$5:$A$185,0),MATCH(AF$4,'Data transformed'!$4:$4,0)-1)), (MIN(MAX(OFFSET('Data transformed'!$A$4,MATCH($A93,'Data transformed'!$A$5:$A$185,0),MATCH(AF$4,'Data transformed'!$4:$4,0)-1),$O93),$P93)-$O93)/$Q93*100,"NA"))</f>
        <v>100</v>
      </c>
      <c r="AG93" s="104" t="n">
        <f aca="true">IF($L93="","",IF(ISNUMBER(OFFSET('Data transformed'!$A$4,MATCH($A93,'Data transformed'!$A$5:$A$185,0),MATCH(AG$4,'Data transformed'!$4:$4,0)-1)), (MIN(MAX(OFFSET('Data transformed'!$A$4,MATCH($A93,'Data transformed'!$A$5:$A$185,0),MATCH(AG$4,'Data transformed'!$4:$4,0)-1),$O93),$P93)-$O93)/$Q93*100,"NA"))</f>
        <v>26.5</v>
      </c>
      <c r="AH93" s="104" t="n">
        <f aca="true">IF($L93="","",IF(ISNUMBER(OFFSET('Data transformed'!$A$4,MATCH($A93,'Data transformed'!$A$5:$A$185,0),MATCH(AH$4,'Data transformed'!$4:$4,0)-1)), (MIN(MAX(OFFSET('Data transformed'!$A$4,MATCH($A93,'Data transformed'!$A$5:$A$185,0),MATCH(AH$4,'Data transformed'!$4:$4,0)-1),$O93),$P93)-$O93)/$Q93*100,"NA"))</f>
        <v>33.5</v>
      </c>
      <c r="AI93" s="104" t="n">
        <f aca="true">IF($L93="","",IF(ISNUMBER(OFFSET('Data transformed'!$A$4,MATCH($A93,'Data transformed'!$A$5:$A$185,0),MATCH(AI$4,'Data transformed'!$4:$4,0)-1)), (MIN(MAX(OFFSET('Data transformed'!$A$4,MATCH($A93,'Data transformed'!$A$5:$A$185,0),MATCH(AI$4,'Data transformed'!$4:$4,0)-1),$O93),$P93)-$O93)/$Q93*100,"NA"))</f>
        <v>92.5</v>
      </c>
      <c r="AJ93" s="104" t="n">
        <f aca="true">IF($L93="","",IF(ISNUMBER(OFFSET('Data transformed'!$A$4,MATCH($A93,'Data transformed'!$A$5:$A$185,0),MATCH(AJ$4,'Data transformed'!$4:$4,0)-1)), (MIN(MAX(OFFSET('Data transformed'!$A$4,MATCH($A93,'Data transformed'!$A$5:$A$185,0),MATCH(AJ$4,'Data transformed'!$4:$4,0)-1),$O93),$P93)-$O93)/$Q93*100,"NA"))</f>
        <v>63.5</v>
      </c>
      <c r="AK93" s="104" t="n">
        <f aca="true">IF($L93="","",IF(ISNUMBER(OFFSET('Data transformed'!$A$4,MATCH($A93,'Data transformed'!$A$5:$A$185,0),MATCH(AK$4,'Data transformed'!$4:$4,0)-1)), (MIN(MAX(OFFSET('Data transformed'!$A$4,MATCH($A93,'Data transformed'!$A$5:$A$185,0),MATCH(AK$4,'Data transformed'!$4:$4,0)-1),$O93),$P93)-$O93)/$Q93*100,"NA"))</f>
        <v>100</v>
      </c>
      <c r="AL93" s="104" t="n">
        <f aca="true">IF($L93="","",IF(ISNUMBER(OFFSET('Data transformed'!$A$4,MATCH($A93,'Data transformed'!$A$5:$A$185,0),MATCH(AL$4,'Data transformed'!$4:$4,0)-1)), (MIN(MAX(OFFSET('Data transformed'!$A$4,MATCH($A93,'Data transformed'!$A$5:$A$185,0),MATCH(AL$4,'Data transformed'!$4:$4,0)-1),$O93),$P93)-$O93)/$Q93*100,"NA"))</f>
        <v>85.5</v>
      </c>
      <c r="AM93" s="104" t="n">
        <f aca="true">IF($L93="","",IF(ISNUMBER(OFFSET('Data transformed'!$A$4,MATCH($A93,'Data transformed'!$A$5:$A$185,0),MATCH(AM$4,'Data transformed'!$4:$4,0)-1)), (MIN(MAX(OFFSET('Data transformed'!$A$4,MATCH($A93,'Data transformed'!$A$5:$A$185,0),MATCH(AM$4,'Data transformed'!$4:$4,0)-1),$O93),$P93)-$O93)/$Q93*100,"NA"))</f>
        <v>86.5</v>
      </c>
      <c r="AN93" s="104" t="n">
        <f aca="true">IF($L93="","",IF(ISNUMBER(OFFSET('Data transformed'!$A$4,MATCH($A93,'Data transformed'!$A$5:$A$185,0),MATCH(AN$4,'Data transformed'!$4:$4,0)-1)), (MIN(MAX(OFFSET('Data transformed'!$A$4,MATCH($A93,'Data transformed'!$A$5:$A$185,0),MATCH(AN$4,'Data transformed'!$4:$4,0)-1),$O93),$P93)-$O93)/$Q93*100,"NA"))</f>
        <v>50</v>
      </c>
      <c r="AO93" s="104" t="n">
        <f aca="true">IF($L93="","",IF(ISNUMBER(OFFSET('Data transformed'!$A$4,MATCH($A93,'Data transformed'!$A$5:$A$185,0),MATCH(AO$4,'Data transformed'!$4:$4,0)-1)), (MIN(MAX(OFFSET('Data transformed'!$A$4,MATCH($A93,'Data transformed'!$A$5:$A$185,0),MATCH(AO$4,'Data transformed'!$4:$4,0)-1),$O93),$P93)-$O93)/$Q93*100,"NA"))</f>
        <v>58.5</v>
      </c>
      <c r="AP93" s="104" t="n">
        <f aca="true">IF($L93="","",IF(ISNUMBER(OFFSET('Data transformed'!$A$4,MATCH($A93,'Data transformed'!$A$5:$A$185,0),MATCH(AP$4,'Data transformed'!$4:$4,0)-1)), (MIN(MAX(OFFSET('Data transformed'!$A$4,MATCH($A93,'Data transformed'!$A$5:$A$185,0),MATCH(AP$4,'Data transformed'!$4:$4,0)-1),$O93),$P93)-$O93)/$Q93*100,"NA"))</f>
        <v>93</v>
      </c>
      <c r="AQ93" s="104" t="n">
        <f aca="true">IF($L93="","",IF(ISNUMBER(OFFSET('Data transformed'!$A$4,MATCH($A93,'Data transformed'!$A$5:$A$185,0),MATCH(AQ$4,'Data transformed'!$4:$4,0)-1)), (MIN(MAX(OFFSET('Data transformed'!$A$4,MATCH($A93,'Data transformed'!$A$5:$A$185,0),MATCH(AQ$4,'Data transformed'!$4:$4,0)-1),$O93),$P93)-$O93)/$Q93*100,"NA"))</f>
        <v>79</v>
      </c>
      <c r="AR93" s="104" t="n">
        <f aca="true">IF($L93="","",IF(ISNUMBER(OFFSET('Data transformed'!$A$4,MATCH($A93,'Data transformed'!$A$5:$A$185,0),MATCH(AR$4,'Data transformed'!$4:$4,0)-1)), (MIN(MAX(OFFSET('Data transformed'!$A$4,MATCH($A93,'Data transformed'!$A$5:$A$185,0),MATCH(AR$4,'Data transformed'!$4:$4,0)-1),$O93),$P93)-$O93)/$Q93*100,"NA"))</f>
        <v>91.5</v>
      </c>
      <c r="AS93" s="104" t="n">
        <f aca="true">IF($L93="","",IF(ISNUMBER(OFFSET('Data transformed'!$A$4,MATCH($A93,'Data transformed'!$A$5:$A$185,0),MATCH(AS$4,'Data transformed'!$4:$4,0)-1)), (MIN(MAX(OFFSET('Data transformed'!$A$4,MATCH($A93,'Data transformed'!$A$5:$A$185,0),MATCH(AS$4,'Data transformed'!$4:$4,0)-1),$O93),$P93)-$O93)/$Q93*100,"NA"))</f>
        <v>63.5</v>
      </c>
      <c r="AT93" s="104" t="n">
        <f aca="true">IF($L93="","",IF(ISNUMBER(OFFSET('Data transformed'!$A$4,MATCH($A93,'Data transformed'!$A$5:$A$185,0),MATCH(AT$4,'Data transformed'!$4:$4,0)-1)), (MIN(MAX(OFFSET('Data transformed'!$A$4,MATCH($A93,'Data transformed'!$A$5:$A$185,0),MATCH(AT$4,'Data transformed'!$4:$4,0)-1),$O93),$P93)-$O93)/$Q93*100,"NA"))</f>
        <v>93.5</v>
      </c>
      <c r="AU93" s="104" t="n">
        <f aca="true">IF($L93="","",IF(ISNUMBER(OFFSET('Data transformed'!$A$4,MATCH($A93,'Data transformed'!$A$5:$A$185,0),MATCH(AU$4,'Data transformed'!$4:$4,0)-1)), (MIN(MAX(OFFSET('Data transformed'!$A$4,MATCH($A93,'Data transformed'!$A$5:$A$185,0),MATCH(AU$4,'Data transformed'!$4:$4,0)-1),$O93),$P93)-$O93)/$Q93*100,"NA"))</f>
        <v>100</v>
      </c>
      <c r="AV93" s="104" t="n">
        <f aca="true">IF($L93="","",IF(ISNUMBER(OFFSET('Data transformed'!$A$4,MATCH($A93,'Data transformed'!$A$5:$A$185,0),MATCH(AV$4,'Data transformed'!$4:$4,0)-1)), (MIN(MAX(OFFSET('Data transformed'!$A$4,MATCH($A93,'Data transformed'!$A$5:$A$185,0),MATCH(AV$4,'Data transformed'!$4:$4,0)-1),$O93),$P93)-$O93)/$Q93*100,"NA"))</f>
        <v>100</v>
      </c>
      <c r="AW93" s="104" t="n">
        <f aca="true">IF($L93="","",IF(ISNUMBER(OFFSET('Data transformed'!$A$4,MATCH($A93,'Data transformed'!$A$5:$A$185,0),MATCH(AW$4,'Data transformed'!$4:$4,0)-1)), (MIN(MAX(OFFSET('Data transformed'!$A$4,MATCH($A93,'Data transformed'!$A$5:$A$185,0),MATCH(AW$4,'Data transformed'!$4:$4,0)-1),$O93),$P93)-$O93)/$Q93*100,"NA"))</f>
        <v>18</v>
      </c>
      <c r="AX93" s="104" t="n">
        <f aca="true">IF($L93="","",IF(ISNUMBER(OFFSET('Data transformed'!$A$4,MATCH($A93,'Data transformed'!$A$5:$A$185,0),MATCH(AX$4,'Data transformed'!$4:$4,0)-1)), (MIN(MAX(OFFSET('Data transformed'!$A$4,MATCH($A93,'Data transformed'!$A$5:$A$185,0),MATCH(AX$4,'Data transformed'!$4:$4,0)-1),$O93),$P93)-$O93)/$Q93*100,"NA"))</f>
        <v>73.5</v>
      </c>
      <c r="AY93" s="104" t="n">
        <f aca="true">IF($L93="","",IF(ISNUMBER(OFFSET('Data transformed'!$A$4,MATCH($A93,'Data transformed'!$A$5:$A$185,0),MATCH(AY$4,'Data transformed'!$4:$4,0)-1)), (MIN(MAX(OFFSET('Data transformed'!$A$4,MATCH($A93,'Data transformed'!$A$5:$A$185,0),MATCH(AY$4,'Data transformed'!$4:$4,0)-1),$O93),$P93)-$O93)/$Q93*100,"NA"))</f>
        <v>80</v>
      </c>
      <c r="AZ93" s="104" t="n">
        <f aca="true">IF($L93="","",IF(ISNUMBER(OFFSET('Data transformed'!$A$4,MATCH($A93,'Data transformed'!$A$5:$A$185,0),MATCH(AZ$4,'Data transformed'!$4:$4,0)-1)), (MIN(MAX(OFFSET('Data transformed'!$A$4,MATCH($A93,'Data transformed'!$A$5:$A$185,0),MATCH(AZ$4,'Data transformed'!$4:$4,0)-1),$O93),$P93)-$O93)/$Q93*100,"NA"))</f>
        <v>46.5</v>
      </c>
      <c r="BA93" s="104" t="n">
        <f aca="true">IF($L93="","",IF(ISNUMBER(OFFSET('Data transformed'!$A$4,MATCH($A93,'Data transformed'!$A$5:$A$185,0),MATCH(BA$4,'Data transformed'!$4:$4,0)-1)), (MIN(MAX(OFFSET('Data transformed'!$A$4,MATCH($A93,'Data transformed'!$A$5:$A$185,0),MATCH(BA$4,'Data transformed'!$4:$4,0)-1),$O93),$P93)-$O93)/$Q93*100,"NA"))</f>
        <v>83.5</v>
      </c>
      <c r="BB93" s="104" t="n">
        <f aca="true">IF($L93="","",IF(ISNUMBER(OFFSET('Data transformed'!$A$4,MATCH($A93,'Data transformed'!$A$5:$A$185,0),MATCH(BB$4,'Data transformed'!$4:$4,0)-1)), (MIN(MAX(OFFSET('Data transformed'!$A$4,MATCH($A93,'Data transformed'!$A$5:$A$185,0),MATCH(BB$4,'Data transformed'!$4:$4,0)-1),$O93),$P93)-$O93)/$Q93*100,"NA"))</f>
        <v>64.5</v>
      </c>
      <c r="BC93" s="104" t="n">
        <f aca="true">IF($L93="","",IF(ISNUMBER(OFFSET('Data transformed'!$A$4,MATCH($A93,'Data transformed'!$A$5:$A$185,0),MATCH(BC$4,'Data transformed'!$4:$4,0)-1)), (MIN(MAX(OFFSET('Data transformed'!$A$4,MATCH($A93,'Data transformed'!$A$5:$A$185,0),MATCH(BC$4,'Data transformed'!$4:$4,0)-1),$O93),$P93)-$O93)/$Q93*100,"NA"))</f>
        <v>84.5</v>
      </c>
      <c r="BD93" s="104" t="n">
        <f aca="true">IF($L93="","",IF(ISNUMBER(OFFSET('Data transformed'!$A$4,MATCH($A93,'Data transformed'!$A$5:$A$185,0),MATCH(BD$4,'Data transformed'!$4:$4,0)-1)), (MIN(MAX(OFFSET('Data transformed'!$A$4,MATCH($A93,'Data transformed'!$A$5:$A$185,0),MATCH(BD$4,'Data transformed'!$4:$4,0)-1),$O93),$P93)-$O93)/$Q93*100,"NA"))</f>
        <v>100</v>
      </c>
      <c r="BE93" s="104" t="n">
        <f aca="true">IF($L93="","",IF(ISNUMBER(OFFSET('Data transformed'!$A$4,MATCH($A93,'Data transformed'!$A$5:$A$185,0),MATCH(BE$4,'Data transformed'!$4:$4,0)-1)), (MIN(MAX(OFFSET('Data transformed'!$A$4,MATCH($A93,'Data transformed'!$A$5:$A$185,0),MATCH(BE$4,'Data transformed'!$4:$4,0)-1),$O93),$P93)-$O93)/$Q93*100,"NA"))</f>
        <v>77</v>
      </c>
      <c r="BF93" s="104" t="n">
        <f aca="true">IF($L93="","",IF(ISNUMBER(OFFSET('Data transformed'!$A$4,MATCH($A93,'Data transformed'!$A$5:$A$185,0),MATCH(BF$4,'Data transformed'!$4:$4,0)-1)), (MIN(MAX(OFFSET('Data transformed'!$A$4,MATCH($A93,'Data transformed'!$A$5:$A$185,0),MATCH(BF$4,'Data transformed'!$4:$4,0)-1),$O93),$P93)-$O93)/$Q93*100,"NA"))</f>
        <v>83.5</v>
      </c>
      <c r="BG93" s="104" t="n">
        <f aca="true">IF($L93="","",IF(ISNUMBER(OFFSET('Data transformed'!$A$4,MATCH($A93,'Data transformed'!$A$5:$A$185,0),MATCH(BG$4,'Data transformed'!$4:$4,0)-1)), (MIN(MAX(OFFSET('Data transformed'!$A$4,MATCH($A93,'Data transformed'!$A$5:$A$185,0),MATCH(BG$4,'Data transformed'!$4:$4,0)-1),$O93),$P93)-$O93)/$Q93*100,"NA"))</f>
        <v>86.5</v>
      </c>
      <c r="BH93" s="104" t="n">
        <f aca="true">IF($L93="","",IF(ISNUMBER(OFFSET('Data transformed'!$A$4,MATCH($A93,'Data transformed'!$A$5:$A$185,0),MATCH(BH$4,'Data transformed'!$4:$4,0)-1)), (MIN(MAX(OFFSET('Data transformed'!$A$4,MATCH($A93,'Data transformed'!$A$5:$A$185,0),MATCH(BH$4,'Data transformed'!$4:$4,0)-1),$O93),$P93)-$O93)/$Q93*100,"NA"))</f>
        <v>86.5</v>
      </c>
      <c r="BI93" s="104" t="n">
        <f aca="true">IF($L93="","",IF(ISNUMBER(OFFSET('Data transformed'!$A$4,MATCH($A93,'Data transformed'!$A$5:$A$185,0),MATCH(BI$4,'Data transformed'!$4:$4,0)-1)), (MIN(MAX(OFFSET('Data transformed'!$A$4,MATCH($A93,'Data transformed'!$A$5:$A$185,0),MATCH(BI$4,'Data transformed'!$4:$4,0)-1),$O93),$P93)-$O93)/$Q93*100,"NA"))</f>
        <v>0</v>
      </c>
      <c r="BJ93" s="104" t="n">
        <f aca="true">IF($L93="","",IF(ISNUMBER(OFFSET('Data transformed'!$A$4,MATCH($A93,'Data transformed'!$A$5:$A$185,0),MATCH(BJ$4,'Data transformed'!$4:$4,0)-1)), (MIN(MAX(OFFSET('Data transformed'!$A$4,MATCH($A93,'Data transformed'!$A$5:$A$185,0),MATCH(BJ$4,'Data transformed'!$4:$4,0)-1),$O93),$P93)-$O93)/$Q93*100,"NA"))</f>
        <v>90</v>
      </c>
      <c r="BK93" s="104" t="n">
        <f aca="true">IF($L93="","",IF(ISNUMBER(OFFSET('Data transformed'!$A$4,MATCH($A93,'Data transformed'!$A$5:$A$185,0),MATCH(BK$4,'Data transformed'!$4:$4,0)-1)), (MIN(MAX(OFFSET('Data transformed'!$A$4,MATCH($A93,'Data transformed'!$A$5:$A$185,0),MATCH(BK$4,'Data transformed'!$4:$4,0)-1),$O93),$P93)-$O93)/$Q93*100,"NA"))</f>
        <v>83.5</v>
      </c>
      <c r="BL93" s="104" t="n">
        <f aca="true">IF($L93="","",IF(ISNUMBER(OFFSET('Data transformed'!$A$4,MATCH($A93,'Data transformed'!$A$5:$A$185,0),MATCH(BL$4,'Data transformed'!$4:$4,0)-1)), (MIN(MAX(OFFSET('Data transformed'!$A$4,MATCH($A93,'Data transformed'!$A$5:$A$185,0),MATCH(BL$4,'Data transformed'!$4:$4,0)-1),$O93),$P93)-$O93)/$Q93*100,"NA"))</f>
        <v>92.5</v>
      </c>
      <c r="BM93" s="104" t="n">
        <f aca="true">IF($L93="","",IF(ISNUMBER(OFFSET('Data transformed'!$A$4,MATCH($A93,'Data transformed'!$A$5:$A$185,0),MATCH(BM$4,'Data transformed'!$4:$4,0)-1)), (MIN(MAX(OFFSET('Data transformed'!$A$4,MATCH($A93,'Data transformed'!$A$5:$A$185,0),MATCH(BM$4,'Data transformed'!$4:$4,0)-1),$O93),$P93)-$O93)/$Q93*100,"NA"))</f>
        <v>86.5</v>
      </c>
      <c r="BN93" s="104" t="n">
        <f aca="true">IF($L93="","",IF(ISNUMBER(OFFSET('Data transformed'!$A$4,MATCH($A93,'Data transformed'!$A$5:$A$185,0),MATCH(BN$4,'Data transformed'!$4:$4,0)-1)), (MIN(MAX(OFFSET('Data transformed'!$A$4,MATCH($A93,'Data transformed'!$A$5:$A$185,0),MATCH(BN$4,'Data transformed'!$4:$4,0)-1),$O93),$P93)-$O93)/$Q93*100,"NA"))</f>
        <v>83.5</v>
      </c>
      <c r="BO93" s="104" t="n">
        <f aca="true">IF($L93="","",IF(ISNUMBER(OFFSET('Data transformed'!$A$4,MATCH($A93,'Data transformed'!$A$5:$A$185,0),MATCH(BO$4,'Data transformed'!$4:$4,0)-1)), (MIN(MAX(OFFSET('Data transformed'!$A$4,MATCH($A93,'Data transformed'!$A$5:$A$185,0),MATCH(BO$4,'Data transformed'!$4:$4,0)-1),$O93),$P93)-$O93)/$Q93*100,"NA"))</f>
        <v>46.5</v>
      </c>
      <c r="BP93" s="104" t="n">
        <f aca="true">IF($L93="","",IF(ISNUMBER(OFFSET('Data transformed'!$A$4,MATCH($A93,'Data transformed'!$A$5:$A$185,0),MATCH(BP$4,'Data transformed'!$4:$4,0)-1)), (MIN(MAX(OFFSET('Data transformed'!$A$4,MATCH($A93,'Data transformed'!$A$5:$A$185,0),MATCH(BP$4,'Data transformed'!$4:$4,0)-1),$O93),$P93)-$O93)/$Q93*100,"NA"))</f>
        <v>73.5</v>
      </c>
      <c r="BQ93" s="104" t="n">
        <f aca="true">IF($L93="","",IF(ISNUMBER(OFFSET('Data transformed'!$A$4,MATCH($A93,'Data transformed'!$A$5:$A$185,0),MATCH(BQ$4,'Data transformed'!$4:$4,0)-1)), (MIN(MAX(OFFSET('Data transformed'!$A$4,MATCH($A93,'Data transformed'!$A$5:$A$185,0),MATCH(BQ$4,'Data transformed'!$4:$4,0)-1),$O93),$P93)-$O93)/$Q93*100,"NA"))</f>
        <v>23</v>
      </c>
      <c r="BR93" s="104" t="n">
        <f aca="true">IF($L93="","",IF(ISNUMBER(OFFSET('Data transformed'!$A$4,MATCH($A93,'Data transformed'!$A$5:$A$185,0),MATCH(BR$4,'Data transformed'!$4:$4,0)-1)), (MIN(MAX(OFFSET('Data transformed'!$A$4,MATCH($A93,'Data transformed'!$A$5:$A$185,0),MATCH(BR$4,'Data transformed'!$4:$4,0)-1),$O93),$P93)-$O93)/$Q93*100,"NA"))</f>
        <v>91.5</v>
      </c>
      <c r="BS93" s="104" t="n">
        <f aca="true">IF($L93="","",IF(ISNUMBER(OFFSET('Data transformed'!$A$4,MATCH($A93,'Data transformed'!$A$5:$A$185,0),MATCH(BS$4,'Data transformed'!$4:$4,0)-1)), (MIN(MAX(OFFSET('Data transformed'!$A$4,MATCH($A93,'Data transformed'!$A$5:$A$185,0),MATCH(BS$4,'Data transformed'!$4:$4,0)-1),$O93),$P93)-$O93)/$Q93*100,"NA"))</f>
        <v>86.5</v>
      </c>
      <c r="BT93" s="104" t="n">
        <f aca="true">IF($L93="","",IF(ISNUMBER(OFFSET('Data transformed'!$A$4,MATCH($A93,'Data transformed'!$A$5:$A$185,0),MATCH(BT$4,'Data transformed'!$4:$4,0)-1)), (MIN(MAX(OFFSET('Data transformed'!$A$4,MATCH($A93,'Data transformed'!$A$5:$A$185,0),MATCH(BT$4,'Data transformed'!$4:$4,0)-1),$O93),$P93)-$O93)/$Q93*100,"NA"))</f>
        <v>100</v>
      </c>
      <c r="BU93" s="104" t="n">
        <f aca="true">IF($L93="","",IF(ISNUMBER(OFFSET('Data transformed'!$A$4,MATCH($A93,'Data transformed'!$A$5:$A$185,0),MATCH(BU$4,'Data transformed'!$4:$4,0)-1)), (MIN(MAX(OFFSET('Data transformed'!$A$4,MATCH($A93,'Data transformed'!$A$5:$A$185,0),MATCH(BU$4,'Data transformed'!$4:$4,0)-1),$O93),$P93)-$O93)/$Q93*100,"NA"))</f>
        <v>93.5</v>
      </c>
      <c r="BV93" s="104" t="n">
        <f aca="true">IF($L93="","",IF(ISNUMBER(OFFSET('Data transformed'!$A$4,MATCH($A93,'Data transformed'!$A$5:$A$185,0),MATCH(BV$4,'Data transformed'!$4:$4,0)-1)), (MIN(MAX(OFFSET('Data transformed'!$A$4,MATCH($A93,'Data transformed'!$A$5:$A$185,0),MATCH(BV$4,'Data transformed'!$4:$4,0)-1),$O93),$P93)-$O93)/$Q93*100,"NA"))</f>
        <v>62.5</v>
      </c>
      <c r="BW93" s="104" t="n">
        <f aca="true">IF($L93="","",IF(ISNUMBER(OFFSET('Data transformed'!$A$4,MATCH($A93,'Data transformed'!$A$5:$A$185,0),MATCH(BW$4,'Data transformed'!$4:$4,0)-1)), (MIN(MAX(OFFSET('Data transformed'!$A$4,MATCH($A93,'Data transformed'!$A$5:$A$185,0),MATCH(BW$4,'Data transformed'!$4:$4,0)-1),$O93),$P93)-$O93)/$Q93*100,"NA"))</f>
        <v>81</v>
      </c>
      <c r="BX93" s="104" t="n">
        <f aca="true">IF($L93="","",IF(ISNUMBER(OFFSET('Data transformed'!$A$4,MATCH($A93,'Data transformed'!$A$5:$A$185,0),MATCH(BX$4,'Data transformed'!$4:$4,0)-1)), (MIN(MAX(OFFSET('Data transformed'!$A$4,MATCH($A93,'Data transformed'!$A$5:$A$185,0),MATCH(BX$4,'Data transformed'!$4:$4,0)-1),$O93),$P93)-$O93)/$Q93*100,"NA"))</f>
        <v>46.5</v>
      </c>
      <c r="BY93" s="104" t="n">
        <f aca="true">IF($L93="","",IF(ISNUMBER(OFFSET('Data transformed'!$A$4,MATCH($A93,'Data transformed'!$A$5:$A$185,0),MATCH(BY$4,'Data transformed'!$4:$4,0)-1)), (MIN(MAX(OFFSET('Data transformed'!$A$4,MATCH($A93,'Data transformed'!$A$5:$A$185,0),MATCH(BY$4,'Data transformed'!$4:$4,0)-1),$O93),$P93)-$O93)/$Q93*100,"NA"))</f>
        <v>100</v>
      </c>
      <c r="BZ93" s="104" t="n">
        <f aca="true">IF($L93="","",IF(ISNUMBER(OFFSET('Data transformed'!$A$4,MATCH($A93,'Data transformed'!$A$5:$A$185,0),MATCH(BZ$4,'Data transformed'!$4:$4,0)-1)), (MIN(MAX(OFFSET('Data transformed'!$A$4,MATCH($A93,'Data transformed'!$A$5:$A$185,0),MATCH(BZ$4,'Data transformed'!$4:$4,0)-1),$O93),$P93)-$O93)/$Q93*100,"NA"))</f>
        <v>90</v>
      </c>
      <c r="CA93" s="104" t="n">
        <f aca="true">IF($L93="","",IF(ISNUMBER(OFFSET('Data transformed'!$A$4,MATCH($A93,'Data transformed'!$A$5:$A$185,0),MATCH(CA$4,'Data transformed'!$4:$4,0)-1)), (MIN(MAX(OFFSET('Data transformed'!$A$4,MATCH($A93,'Data transformed'!$A$5:$A$185,0),MATCH(CA$4,'Data transformed'!$4:$4,0)-1),$O93),$P93)-$O93)/$Q93*100,"NA"))</f>
        <v>14.5</v>
      </c>
      <c r="CB93" s="104" t="n">
        <f aca="true">IF($L93="","",IF(ISNUMBER(OFFSET('Data transformed'!$A$4,MATCH($A93,'Data transformed'!$A$5:$A$185,0),MATCH(CB$4,'Data transformed'!$4:$4,0)-1)), (MIN(MAX(OFFSET('Data transformed'!$A$4,MATCH($A93,'Data transformed'!$A$5:$A$185,0),MATCH(CB$4,'Data transformed'!$4:$4,0)-1),$O93),$P93)-$O93)/$Q93*100,"NA"))</f>
        <v>100</v>
      </c>
      <c r="CC93" s="104" t="n">
        <f aca="true">IF($L93="","",IF(ISNUMBER(OFFSET('Data transformed'!$A$4,MATCH($A93,'Data transformed'!$A$5:$A$185,0),MATCH(CC$4,'Data transformed'!$4:$4,0)-1)), (MIN(MAX(OFFSET('Data transformed'!$A$4,MATCH($A93,'Data transformed'!$A$5:$A$185,0),MATCH(CC$4,'Data transformed'!$4:$4,0)-1),$O93),$P93)-$O93)/$Q93*100,"NA"))</f>
        <v>80</v>
      </c>
      <c r="CD93" s="104" t="n">
        <f aca="true">IF($L93="","",IF(ISNUMBER(OFFSET('Data transformed'!$A$4,MATCH($A93,'Data transformed'!$A$5:$A$185,0),MATCH(CD$4,'Data transformed'!$4:$4,0)-1)), (MIN(MAX(OFFSET('Data transformed'!$A$4,MATCH($A93,'Data transformed'!$A$5:$A$185,0),MATCH(CD$4,'Data transformed'!$4:$4,0)-1),$O93),$P93)-$O93)/$Q93*100,"NA"))</f>
        <v>27.5</v>
      </c>
      <c r="CE93" s="104" t="n">
        <f aca="true">IF($L93="","",IF(ISNUMBER(OFFSET('Data transformed'!$A$4,MATCH($A93,'Data transformed'!$A$5:$A$185,0),MATCH(CE$4,'Data transformed'!$4:$4,0)-1)), (MIN(MAX(OFFSET('Data transformed'!$A$4,MATCH($A93,'Data transformed'!$A$5:$A$185,0),MATCH(CE$4,'Data transformed'!$4:$4,0)-1),$O93),$P93)-$O93)/$Q93*100,"NA"))</f>
        <v>85</v>
      </c>
      <c r="CF93" s="104" t="n">
        <f aca="true">IF($L93="","",IF(ISNUMBER(OFFSET('Data transformed'!$A$4,MATCH($A93,'Data transformed'!$A$5:$A$185,0),MATCH(CF$4,'Data transformed'!$4:$4,0)-1)), (MIN(MAX(OFFSET('Data transformed'!$A$4,MATCH($A93,'Data transformed'!$A$5:$A$185,0),MATCH(CF$4,'Data transformed'!$4:$4,0)-1),$O93),$P93)-$O93)/$Q93*100,"NA"))</f>
        <v>60</v>
      </c>
      <c r="CG93" s="104" t="n">
        <f aca="true">IF($L93="","",IF(ISNUMBER(OFFSET('Data transformed'!$A$4,MATCH($A93,'Data transformed'!$A$5:$A$185,0),MATCH(CG$4,'Data transformed'!$4:$4,0)-1)), (MIN(MAX(OFFSET('Data transformed'!$A$4,MATCH($A93,'Data transformed'!$A$5:$A$185,0),MATCH(CG$4,'Data transformed'!$4:$4,0)-1),$O93),$P93)-$O93)/$Q93*100,"NA"))</f>
        <v>0</v>
      </c>
      <c r="CH93" s="104" t="n">
        <f aca="true">IF($L93="","",IF(ISNUMBER(OFFSET('Data transformed'!$A$4,MATCH($A93,'Data transformed'!$A$5:$A$185,0),MATCH(CH$4,'Data transformed'!$4:$4,0)-1)), (MIN(MAX(OFFSET('Data transformed'!$A$4,MATCH($A93,'Data transformed'!$A$5:$A$185,0),MATCH(CH$4,'Data transformed'!$4:$4,0)-1),$O93),$P93)-$O93)/$Q93*100,"NA"))</f>
        <v>90</v>
      </c>
      <c r="CI93" s="104" t="n">
        <f aca="true">IF($L93="","",IF(ISNUMBER(OFFSET('Data transformed'!$A$4,MATCH($A93,'Data transformed'!$A$5:$A$185,0),MATCH(CI$4,'Data transformed'!$4:$4,0)-1)), (MIN(MAX(OFFSET('Data transformed'!$A$4,MATCH($A93,'Data transformed'!$A$5:$A$185,0),MATCH(CI$4,'Data transformed'!$4:$4,0)-1),$O93),$P93)-$O93)/$Q93*100,"NA"))</f>
        <v>100</v>
      </c>
      <c r="CJ93" s="104" t="n">
        <f aca="true">IF($L93="","",IF(ISNUMBER(OFFSET('Data transformed'!$A$4,MATCH($A93,'Data transformed'!$A$5:$A$185,0),MATCH(CJ$4,'Data transformed'!$4:$4,0)-1)), (MIN(MAX(OFFSET('Data transformed'!$A$4,MATCH($A93,'Data transformed'!$A$5:$A$185,0),MATCH(CJ$4,'Data transformed'!$4:$4,0)-1),$O93),$P93)-$O93)/$Q93*100,"NA"))</f>
        <v>56.5</v>
      </c>
      <c r="CK93" s="104" t="n">
        <f aca="true">IF($L93="","",IF(ISNUMBER(OFFSET('Data transformed'!$A$4,MATCH($A93,'Data transformed'!$A$5:$A$185,0),MATCH(CK$4,'Data transformed'!$4:$4,0)-1)), (MIN(MAX(OFFSET('Data transformed'!$A$4,MATCH($A93,'Data transformed'!$A$5:$A$185,0),MATCH(CK$4,'Data transformed'!$4:$4,0)-1),$O93),$P93)-$O93)/$Q93*100,"NA"))</f>
        <v>26.5</v>
      </c>
      <c r="CL93" s="104" t="n">
        <f aca="true">IF($L93="","",IF(ISNUMBER(OFFSET('Data transformed'!$A$4,MATCH($A93,'Data transformed'!$A$5:$A$185,0),MATCH(CL$4,'Data transformed'!$4:$4,0)-1)), (MIN(MAX(OFFSET('Data transformed'!$A$4,MATCH($A93,'Data transformed'!$A$5:$A$185,0),MATCH(CL$4,'Data transformed'!$4:$4,0)-1),$O93),$P93)-$O93)/$Q93*100,"NA"))</f>
        <v>84.5</v>
      </c>
      <c r="CM93" s="104" t="n">
        <f aca="true">IF($L93="","",IF(ISNUMBER(OFFSET('Data transformed'!$A$4,MATCH($A93,'Data transformed'!$A$5:$A$185,0),MATCH(CM$4,'Data transformed'!$4:$4,0)-1)), (MIN(MAX(OFFSET('Data transformed'!$A$4,MATCH($A93,'Data transformed'!$A$5:$A$185,0),MATCH(CM$4,'Data transformed'!$4:$4,0)-1),$O93),$P93)-$O93)/$Q93*100,"NA"))</f>
        <v>93</v>
      </c>
      <c r="CN93" s="104" t="n">
        <f aca="true">IF($L93="","",IF(ISNUMBER(OFFSET('Data transformed'!$A$4,MATCH($A93,'Data transformed'!$A$5:$A$185,0),MATCH(CN$4,'Data transformed'!$4:$4,0)-1)), (MIN(MAX(OFFSET('Data transformed'!$A$4,MATCH($A93,'Data transformed'!$A$5:$A$185,0),MATCH(CN$4,'Data transformed'!$4:$4,0)-1),$O93),$P93)-$O93)/$Q93*100,"NA"))</f>
        <v>41.5</v>
      </c>
      <c r="CO93" s="104" t="n">
        <f aca="true">IF($L93="","",IF(ISNUMBER(OFFSET('Data transformed'!$A$4,MATCH($A93,'Data transformed'!$A$5:$A$185,0),MATCH(CO$4,'Data transformed'!$4:$4,0)-1)), (MIN(MAX(OFFSET('Data transformed'!$A$4,MATCH($A93,'Data transformed'!$A$5:$A$185,0),MATCH(CO$4,'Data transformed'!$4:$4,0)-1),$O93),$P93)-$O93)/$Q93*100,"NA"))</f>
        <v>79</v>
      </c>
      <c r="CP93" s="104" t="n">
        <f aca="true">IF($L93="","",IF(ISNUMBER(OFFSET('Data transformed'!$A$4,MATCH($A93,'Data transformed'!$A$5:$A$185,0),MATCH(CP$4,'Data transformed'!$4:$4,0)-1)), (MIN(MAX(OFFSET('Data transformed'!$A$4,MATCH($A93,'Data transformed'!$A$5:$A$185,0),MATCH(CP$4,'Data transformed'!$4:$4,0)-1),$O93),$P93)-$O93)/$Q93*100,"NA"))</f>
        <v>0</v>
      </c>
      <c r="CQ93" s="104" t="n">
        <f aca="true">IF($L93="","",IF(ISNUMBER(OFFSET('Data transformed'!$A$4,MATCH($A93,'Data transformed'!$A$5:$A$185,0),MATCH(CQ$4,'Data transformed'!$4:$4,0)-1)), (MIN(MAX(OFFSET('Data transformed'!$A$4,MATCH($A93,'Data transformed'!$A$5:$A$185,0),MATCH(CQ$4,'Data transformed'!$4:$4,0)-1),$O93),$P93)-$O93)/$Q93*100,"NA"))</f>
        <v>100</v>
      </c>
      <c r="CR93" s="104" t="n">
        <f aca="true">IF($L93="","",IF(ISNUMBER(OFFSET('Data transformed'!$A$4,MATCH($A93,'Data transformed'!$A$5:$A$185,0),MATCH(CR$4,'Data transformed'!$4:$4,0)-1)), (MIN(MAX(OFFSET('Data transformed'!$A$4,MATCH($A93,'Data transformed'!$A$5:$A$185,0),MATCH(CR$4,'Data transformed'!$4:$4,0)-1),$O93),$P93)-$O93)/$Q93*100,"NA"))</f>
        <v>80</v>
      </c>
      <c r="CS93" s="104" t="n">
        <f aca="true">IF($L93="","",IF(ISNUMBER(OFFSET('Data transformed'!$A$4,MATCH($A93,'Data transformed'!$A$5:$A$185,0),MATCH(CS$4,'Data transformed'!$4:$4,0)-1)), (MIN(MAX(OFFSET('Data transformed'!$A$4,MATCH($A93,'Data transformed'!$A$5:$A$185,0),MATCH(CS$4,'Data transformed'!$4:$4,0)-1),$O93),$P93)-$O93)/$Q93*100,"NA"))</f>
        <v>86.5</v>
      </c>
      <c r="CT93" s="104" t="n">
        <f aca="true">IF($L93="","",IF(ISNUMBER(OFFSET('Data transformed'!$A$4,MATCH($A93,'Data transformed'!$A$5:$A$185,0),MATCH(CT$4,'Data transformed'!$4:$4,0)-1)), (MIN(MAX(OFFSET('Data transformed'!$A$4,MATCH($A93,'Data transformed'!$A$5:$A$185,0),MATCH(CT$4,'Data transformed'!$4:$4,0)-1),$O93),$P93)-$O93)/$Q93*100,"NA"))</f>
        <v>100</v>
      </c>
      <c r="CU93" s="104" t="n">
        <f aca="true">IF($L93="","",IF(ISNUMBER(OFFSET('Data transformed'!$A$4,MATCH($A93,'Data transformed'!$A$5:$A$185,0),MATCH(CU$4,'Data transformed'!$4:$4,0)-1)), (MIN(MAX(OFFSET('Data transformed'!$A$4,MATCH($A93,'Data transformed'!$A$5:$A$185,0),MATCH(CU$4,'Data transformed'!$4:$4,0)-1),$O93),$P93)-$O93)/$Q93*100,"NA"))</f>
        <v>0</v>
      </c>
      <c r="CV93" s="104" t="n">
        <f aca="true">IF($L93="","",IF(ISNUMBER(OFFSET('Data transformed'!$A$4,MATCH($A93,'Data transformed'!$A$5:$A$185,0),MATCH(CV$4,'Data transformed'!$4:$4,0)-1)), (MIN(MAX(OFFSET('Data transformed'!$A$4,MATCH($A93,'Data transformed'!$A$5:$A$185,0),MATCH(CV$4,'Data transformed'!$4:$4,0)-1),$O93),$P93)-$O93)/$Q93*100,"NA"))</f>
        <v>77</v>
      </c>
      <c r="CW93" s="104" t="n">
        <f aca="true">IF($L93="","",IF(ISNUMBER(OFFSET('Data transformed'!$A$4,MATCH($A93,'Data transformed'!$A$5:$A$185,0),MATCH(CW$4,'Data transformed'!$4:$4,0)-1)), (MIN(MAX(OFFSET('Data transformed'!$A$4,MATCH($A93,'Data transformed'!$A$5:$A$185,0),MATCH(CW$4,'Data transformed'!$4:$4,0)-1),$O93),$P93)-$O93)/$Q93*100,"NA"))</f>
        <v>66.5</v>
      </c>
    </row>
    <row r="94" s="103" customFormat="true" ht="14.15" hidden="false" customHeight="true" outlineLevel="0" collapsed="false">
      <c r="A94" s="107" t="n">
        <v>3240</v>
      </c>
      <c r="B94" s="107" t="n">
        <v>3</v>
      </c>
      <c r="C94" s="103" t="str">
        <f aca="true">IF(ISBLANK(OFFSET('outliers treatment'!$A$3,MATCH($A94,'outliers treatment'!$A$4:$A$154,0),MATCH(C$4,'outliers treatment'!$4:$4,0)-1)),"",OFFSET('outliers treatment'!$A$3,MATCH($A94,'outliers treatment'!$A$4:$A$154,0),MATCH(C$4,'outliers treatment'!$4:$4,0)-1))</f>
        <v>Satisfaction with labelling requirements</v>
      </c>
      <c r="D94" s="103" t="str">
        <f aca="true">IF(ISBLANK(OFFSET('outliers treatment'!$A$3,MATCH($A94,'outliers treatment'!$A$4:$A$154,0),MATCH(D$4,'outliers treatment'!$4:$4,0)-1)),"",OFFSET('outliers treatment'!$A$3,MATCH($A94,'outliers treatment'!$A$4:$A$154,0),MATCH(D$4,'outliers treatment'!$4:$4,0)-1))</f>
        <v/>
      </c>
      <c r="E94" s="103" t="str">
        <f aca="true">IF(ISBLANK(OFFSET('outliers treatment'!$A$3,MATCH($A94,'outliers treatment'!$A$4:$A$154,0),MATCH(E$4,'outliers treatment'!$4:$4,0)-1)),"",OFFSET('outliers treatment'!$A$3,MATCH($A94,'outliers treatment'!$A$4:$A$154,0),MATCH(E$4,'outliers treatment'!$4:$4,0)-1))</f>
        <v/>
      </c>
      <c r="F94" s="103" t="str">
        <f aca="true">IF(ISBLANK(OFFSET('outliers treatment'!$A$3,MATCH($A94,'outliers treatment'!$A$4:$A$154,0),MATCH(F$4,'outliers treatment'!$4:$4,0)-1)),"",OFFSET('outliers treatment'!$A$3,MATCH($A94,'outliers treatment'!$A$4:$A$154,0),MATCH(F$4,'outliers treatment'!$4:$4,0)-1))</f>
        <v/>
      </c>
      <c r="G94" s="103" t="str">
        <f aca="true">IF(ISBLANK(OFFSET('outliers treatment'!$A$3,MATCH($A94,'outliers treatment'!$A$4:$A$154,0),MATCH(G$4,'outliers treatment'!$4:$4,0)-1)),"",OFFSET('outliers treatment'!$A$3,MATCH($A94,'outliers treatment'!$A$4:$A$154,0),MATCH(G$4,'outliers treatment'!$4:$4,0)-1))</f>
        <v/>
      </c>
      <c r="H94" s="103" t="str">
        <f aca="true">IF(ISBLANK(OFFSET('outliers treatment'!$A$3,MATCH($A94,'outliers treatment'!$A$4:$A$154,0),MATCH(H$4,'outliers treatment'!$4:$4,0)-1)),"",OFFSET('outliers treatment'!$A$3,MATCH($A94,'outliers treatment'!$A$4:$A$154,0),MATCH(H$4,'outliers treatment'!$4:$4,0)-1))</f>
        <v/>
      </c>
      <c r="I94" s="103" t="str">
        <f aca="true">IF(ISBLANK(OFFSET('outliers treatment'!$A$3,MATCH($A94,'outliers treatment'!$A$4:$A$154,0),MATCH(I$4,'outliers treatment'!$4:$4,0)-1)),"",OFFSET('outliers treatment'!$A$3,MATCH($A94,'outliers treatment'!$A$4:$A$154,0),MATCH(I$4,'outliers treatment'!$4:$4,0)-1))</f>
        <v/>
      </c>
      <c r="J94" s="104" t="n">
        <f aca="false" t="array" ref="J94:J94">MIN(IF(ISNUMBER(V94:CW94),V94:CW94))</f>
        <v>0</v>
      </c>
      <c r="K94" s="103" t="n">
        <f aca="false" t="array" ref="K94:K94">MAX(IF(ISNUMBER(V94:CW94),V94:CW94))</f>
        <v>100</v>
      </c>
      <c r="L94" s="103" t="e">
        <f aca="true">IF(ISBLANK(OFFSET('outliers treatment'!$A$3,MATCH($A94,'outliers treatment'!$A$4:$A$154,0),MATCH(L$4,'outliers treatment'!$4:$4,0)-1)),"",OFFSET('outliers treatment'!$A$3,MATCH($A94,'outliers treatment'!$A$4:$A$154,0),MATCH(L$4,'outliers treatment'!$4:$4,0)-1))</f>
        <v>#N/A</v>
      </c>
      <c r="M94" s="103" t="e">
        <f aca="true">IF(ISBLANK(OFFSET('outliers treatment'!$A$3,MATCH($A94,'outliers treatment'!$A$4:$A$154,0),MATCH(M$4,'outliers treatment'!$4:$4,0)-1)),"",OFFSET('outliers treatment'!$A$3,MATCH($A94,'outliers treatment'!$A$4:$A$154,0),MATCH(M$4,'outliers treatment'!$4:$4,0)-1))</f>
        <v>#N/A</v>
      </c>
      <c r="N94" s="103" t="str">
        <f aca="true">IF(ISBLANK(OFFSET('outliers treatment'!$A$3,MATCH($A94,'outliers treatment'!$A$4:$A$154,0),MATCH(N$4,'outliers treatment'!$4:$4,0)-1)),"",OFFSET('outliers treatment'!$A$3,MATCH($A94,'outliers treatment'!$A$4:$A$154,0),MATCH(N$4,'outliers treatment'!$4:$4,0)-1))</f>
        <v/>
      </c>
      <c r="O94" s="103" t="str">
        <f aca="true">IF(ISBLANK(OFFSET('outliers treatment'!$A$3,MATCH($A94,'outliers treatment'!$A$4:$A$154,0),MATCH(O$4,'outliers treatment'!$4:$4,0)-1)),"",OFFSET('outliers treatment'!$A$3,MATCH($A94,'outliers treatment'!$A$4:$A$154,0),MATCH(O$4,'outliers treatment'!$4:$4,0)-1))</f>
        <v/>
      </c>
      <c r="P94" s="103" t="str">
        <f aca="true">IF(ISBLANK(OFFSET('outliers treatment'!$A$3,MATCH($A94,'outliers treatment'!$A$4:$A$154,0),MATCH(P$4,'outliers treatment'!$4:$4,0)-1)),"",OFFSET('outliers treatment'!$A$3,MATCH($A94,'outliers treatment'!$A$4:$A$154,0),MATCH(P$4,'outliers treatment'!$4:$4,0)-1))</f>
        <v/>
      </c>
      <c r="Q94" s="103" t="str">
        <f aca="false">IFERROR(P94-O94,"")</f>
        <v/>
      </c>
      <c r="R94" s="105" t="n">
        <f aca="false" t="array" ref="R94:R94">IFERROR(SKEW(IF(ISNUMBER(V94:CW94),V94:CW94,"")),"")</f>
        <v>-0.425503070478281</v>
      </c>
      <c r="S94" s="103" t="n">
        <v>1</v>
      </c>
      <c r="T94" s="103" t="n">
        <v>1</v>
      </c>
      <c r="U94" s="106" t="str">
        <f aca="false" t="array" ref="U94:U94">IF(B94&lt;4,"",1-IFERROR(SUM(ISNUMBER(V94:CW94)*(1-$V$3:$CW$3))/COUNTIF($V$3:$CW$3,0),0))</f>
        <v/>
      </c>
      <c r="V94" s="104" t="n">
        <f aca="false" t="array" ref="V94:V94">SUM(IF(ISNUMBER(V95),$T95:$T97*V95,0))/SUM(IF(ISNUMBER(V95),$T95:$T97,0))</f>
        <v>50</v>
      </c>
      <c r="W94" s="104" t="n">
        <f aca="false" t="array" ref="W94:W94">SUM(IF(ISNUMBER(W95),$T95:$T97*W95,0))/SUM(IF(ISNUMBER(W95),$T95:$T97,0))</f>
        <v>46.6</v>
      </c>
      <c r="X94" s="104" t="n">
        <f aca="false" t="array" ref="X94:X94">SUM(IF(ISNUMBER(X95),$T95:$T97*X95,0))/SUM(IF(ISNUMBER(X95),$T95:$T97,0))</f>
        <v>80</v>
      </c>
      <c r="Y94" s="104" t="n">
        <f aca="false" t="array" ref="Y94:Y94">SUM(IF(ISNUMBER(Y95),$T95:$T97*Y95,0))/SUM(IF(ISNUMBER(Y95),$T95:$T97,0))</f>
        <v>60</v>
      </c>
      <c r="Z94" s="104" t="n">
        <f aca="false" t="array" ref="Z94:Z94">SUM(IF(ISNUMBER(Z95),$T95:$T97*Z95,0))/SUM(IF(ISNUMBER(Z95),$T95:$T97,0))</f>
        <v>80</v>
      </c>
      <c r="AA94" s="104" t="n">
        <f aca="false" t="array" ref="AA94:AA94">SUM(IF(ISNUMBER(AA95),$T95:$T97*AA95,0))/SUM(IF(ISNUMBER(AA95),$T95:$T97,0))</f>
        <v>80</v>
      </c>
      <c r="AB94" s="104" t="n">
        <f aca="false" t="array" ref="AB94:AB94">SUM(IF(ISNUMBER(AB95),$T95:$T97*AB95,0))/SUM(IF(ISNUMBER(AB95),$T95:$T97,0))</f>
        <v>80</v>
      </c>
      <c r="AC94" s="104" t="n">
        <f aca="false" t="array" ref="AC94:AC94">SUM(IF(ISNUMBER(AC95),$T95:$T97*AC95,0))/SUM(IF(ISNUMBER(AC95),$T95:$T97,0))</f>
        <v>40</v>
      </c>
      <c r="AD94" s="104" t="n">
        <f aca="false" t="array" ref="AD94:AD94">SUM(IF(ISNUMBER(AD95),$T95:$T97*AD95,0))/SUM(IF(ISNUMBER(AD95),$T95:$T97,0))</f>
        <v>80</v>
      </c>
      <c r="AE94" s="104" t="n">
        <f aca="false" t="array" ref="AE94:AE94">SUM(IF(ISNUMBER(AE95),$T95:$T97*AE95,0))/SUM(IF(ISNUMBER(AE95),$T95:$T97,0))</f>
        <v>80</v>
      </c>
      <c r="AF94" s="104" t="n">
        <f aca="false" t="array" ref="AF94:AF94">SUM(IF(ISNUMBER(AF95),$T95:$T97*AF95,0))/SUM(IF(ISNUMBER(AF95),$T95:$T97,0))</f>
        <v>80</v>
      </c>
      <c r="AG94" s="104" t="n">
        <f aca="false" t="array" ref="AG94:AG94">SUM(IF(ISNUMBER(AG95),$T95:$T97*AG95,0))/SUM(IF(ISNUMBER(AG95),$T95:$T97,0))</f>
        <v>40</v>
      </c>
      <c r="AH94" s="104" t="n">
        <f aca="false" t="array" ref="AH94:AH94">SUM(IF(ISNUMBER(AH95),$T95:$T97*AH95,0))/SUM(IF(ISNUMBER(AH95),$T95:$T97,0))</f>
        <v>20</v>
      </c>
      <c r="AI94" s="104" t="n">
        <f aca="false" t="array" ref="AI94:AI94">SUM(IF(ISNUMBER(AI95),$T95:$T97*AI95,0))/SUM(IF(ISNUMBER(AI95),$T95:$T97,0))</f>
        <v>40</v>
      </c>
      <c r="AJ94" s="104" t="n">
        <f aca="false" t="array" ref="AJ94:AJ94">SUM(IF(ISNUMBER(AJ95),$T95:$T97*AJ95,0))/SUM(IF(ISNUMBER(AJ95),$T95:$T97,0))</f>
        <v>60</v>
      </c>
      <c r="AK94" s="104" t="n">
        <f aca="false" t="array" ref="AK94:AK94">SUM(IF(ISNUMBER(AK95),$T95:$T97*AK95,0))/SUM(IF(ISNUMBER(AK95),$T95:$T97,0))</f>
        <v>80</v>
      </c>
      <c r="AL94" s="104" t="n">
        <f aca="false" t="array" ref="AL94:AL94">SUM(IF(ISNUMBER(AL95),$T95:$T97*AL95,0))/SUM(IF(ISNUMBER(AL95),$T95:$T97,0))</f>
        <v>60</v>
      </c>
      <c r="AM94" s="104" t="n">
        <f aca="false" t="array" ref="AM94:AM94">SUM(IF(ISNUMBER(AM95),$T95:$T97*AM95,0))/SUM(IF(ISNUMBER(AM95),$T95:$T97,0))</f>
        <v>80</v>
      </c>
      <c r="AN94" s="104" t="n">
        <f aca="false" t="array" ref="AN94:AN94">SUM(IF(ISNUMBER(AN95),$T95:$T97*AN95,0))/SUM(IF(ISNUMBER(AN95),$T95:$T97,0))</f>
        <v>100</v>
      </c>
      <c r="AO94" s="104" t="n">
        <f aca="false" t="array" ref="AO94:AO94">SUM(IF(ISNUMBER(AO95),$T95:$T97*AO95,0))/SUM(IF(ISNUMBER(AO95),$T95:$T97,0))</f>
        <v>80</v>
      </c>
      <c r="AP94" s="104" t="n">
        <f aca="false" t="array" ref="AP94:AP94">SUM(IF(ISNUMBER(AP95),$T95:$T97*AP95,0))/SUM(IF(ISNUMBER(AP95),$T95:$T97,0))</f>
        <v>100</v>
      </c>
      <c r="AQ94" s="104" t="n">
        <f aca="false" t="array" ref="AQ94:AQ94">SUM(IF(ISNUMBER(AQ95),$T95:$T97*AQ95,0))/SUM(IF(ISNUMBER(AQ95),$T95:$T97,0))</f>
        <v>80</v>
      </c>
      <c r="AR94" s="104" t="n">
        <f aca="false" t="array" ref="AR94:AR94">SUM(IF(ISNUMBER(AR95),$T95:$T97*AR95,0))/SUM(IF(ISNUMBER(AR95),$T95:$T97,0))</f>
        <v>80</v>
      </c>
      <c r="AS94" s="104" t="n">
        <f aca="false" t="array" ref="AS94:AS94">SUM(IF(ISNUMBER(AS95),$T95:$T97*AS95,0))/SUM(IF(ISNUMBER(AS95),$T95:$T97,0))</f>
        <v>60</v>
      </c>
      <c r="AT94" s="104" t="n">
        <f aca="false" t="array" ref="AT94:AT94">SUM(IF(ISNUMBER(AT95),$T95:$T97*AT95,0))/SUM(IF(ISNUMBER(AT95),$T95:$T97,0))</f>
        <v>80</v>
      </c>
      <c r="AU94" s="104" t="n">
        <f aca="false" t="array" ref="AU94:AU94">SUM(IF(ISNUMBER(AU95),$T95:$T97*AU95,0))/SUM(IF(ISNUMBER(AU95),$T95:$T97,0))</f>
        <v>60</v>
      </c>
      <c r="AV94" s="104" t="n">
        <f aca="false" t="array" ref="AV94:AV94">SUM(IF(ISNUMBER(AV95),$T95:$T97*AV95,0))/SUM(IF(ISNUMBER(AV95),$T95:$T97,0))</f>
        <v>60</v>
      </c>
      <c r="AW94" s="104" t="n">
        <f aca="false" t="array" ref="AW94:AW94">SUM(IF(ISNUMBER(AW95),$T95:$T97*AW95,0))/SUM(IF(ISNUMBER(AW95),$T95:$T97,0))</f>
        <v>20</v>
      </c>
      <c r="AX94" s="104" t="n">
        <f aca="false" t="array" ref="AX94:AX94">SUM(IF(ISNUMBER(AX95),$T95:$T97*AX95,0))/SUM(IF(ISNUMBER(AX95),$T95:$T97,0))</f>
        <v>80</v>
      </c>
      <c r="AY94" s="104" t="n">
        <f aca="false" t="array" ref="AY94:AY94">SUM(IF(ISNUMBER(AY95),$T95:$T97*AY95,0))/SUM(IF(ISNUMBER(AY95),$T95:$T97,0))</f>
        <v>40</v>
      </c>
      <c r="AZ94" s="104" t="n">
        <f aca="false" t="array" ref="AZ94:AZ94">SUM(IF(ISNUMBER(AZ95),$T95:$T97*AZ95,0))/SUM(IF(ISNUMBER(AZ95),$T95:$T97,0))</f>
        <v>40</v>
      </c>
      <c r="BA94" s="104" t="n">
        <f aca="false" t="array" ref="BA94:BA94">SUM(IF(ISNUMBER(BA95),$T95:$T97*BA95,0))/SUM(IF(ISNUMBER(BA95),$T95:$T97,0))</f>
        <v>60</v>
      </c>
      <c r="BB94" s="104" t="n">
        <f aca="false" t="array" ref="BB94:BB94">SUM(IF(ISNUMBER(BB95),$T95:$T97*BB95,0))/SUM(IF(ISNUMBER(BB95),$T95:$T97,0))</f>
        <v>65.4</v>
      </c>
      <c r="BC94" s="104" t="n">
        <f aca="false" t="array" ref="BC94:BC94">SUM(IF(ISNUMBER(BC95),$T95:$T97*BC95,0))/SUM(IF(ISNUMBER(BC95),$T95:$T97,0))</f>
        <v>80</v>
      </c>
      <c r="BD94" s="104" t="n">
        <f aca="false" t="array" ref="BD94:BD94">SUM(IF(ISNUMBER(BD95),$T95:$T97*BD95,0))/SUM(IF(ISNUMBER(BD95),$T95:$T97,0))</f>
        <v>80</v>
      </c>
      <c r="BE94" s="104" t="n">
        <f aca="false" t="array" ref="BE94:BE94">SUM(IF(ISNUMBER(BE95),$T95:$T97*BE95,0))/SUM(IF(ISNUMBER(BE95),$T95:$T97,0))</f>
        <v>60</v>
      </c>
      <c r="BF94" s="104" t="n">
        <f aca="false" t="array" ref="BF94:BF94">SUM(IF(ISNUMBER(BF95),$T95:$T97*BF95,0))/SUM(IF(ISNUMBER(BF95),$T95:$T97,0))</f>
        <v>70</v>
      </c>
      <c r="BG94" s="104" t="n">
        <f aca="false" t="array" ref="BG94:BG94">SUM(IF(ISNUMBER(BG95),$T95:$T97*BG95,0))/SUM(IF(ISNUMBER(BG95),$T95:$T97,0))</f>
        <v>70</v>
      </c>
      <c r="BH94" s="104" t="e">
        <f aca="false" t="array" ref="BH94:BH94">SUM(IF(ISNUMBER(BH95),$T95:$T97*BH95,0))/SUM(IF(ISNUMBER(BH95),$T95:$T97,0))</f>
        <v>#DIV/0!</v>
      </c>
      <c r="BI94" s="104" t="n">
        <f aca="false" t="array" ref="BI94:BI94">SUM(IF(ISNUMBER(BI95),$T95:$T97*BI95,0))/SUM(IF(ISNUMBER(BI95),$T95:$T97,0))</f>
        <v>20</v>
      </c>
      <c r="BJ94" s="104" t="n">
        <f aca="false" t="array" ref="BJ94:BJ94">SUM(IF(ISNUMBER(BJ95),$T95:$T97*BJ95,0))/SUM(IF(ISNUMBER(BJ95),$T95:$T97,0))</f>
        <v>60</v>
      </c>
      <c r="BK94" s="104" t="n">
        <f aca="false" t="array" ref="BK94:BK94">SUM(IF(ISNUMBER(BK95),$T95:$T97*BK95,0))/SUM(IF(ISNUMBER(BK95),$T95:$T97,0))</f>
        <v>40</v>
      </c>
      <c r="BL94" s="104" t="n">
        <f aca="false" t="array" ref="BL94:BL94">SUM(IF(ISNUMBER(BL95),$T95:$T97*BL95,0))/SUM(IF(ISNUMBER(BL95),$T95:$T97,0))</f>
        <v>40</v>
      </c>
      <c r="BM94" s="104" t="n">
        <f aca="false" t="array" ref="BM94:BM94">SUM(IF(ISNUMBER(BM95),$T95:$T97*BM95,0))/SUM(IF(ISNUMBER(BM95),$T95:$T97,0))</f>
        <v>100</v>
      </c>
      <c r="BN94" s="104" t="n">
        <f aca="false" t="array" ref="BN94:BN94">SUM(IF(ISNUMBER(BN95),$T95:$T97*BN95,0))/SUM(IF(ISNUMBER(BN95),$T95:$T97,0))</f>
        <v>20</v>
      </c>
      <c r="BO94" s="104" t="n">
        <f aca="false" t="array" ref="BO94:BO94">SUM(IF(ISNUMBER(BO95),$T95:$T97*BO95,0))/SUM(IF(ISNUMBER(BO95),$T95:$T97,0))</f>
        <v>80</v>
      </c>
      <c r="BP94" s="104" t="n">
        <f aca="false" t="array" ref="BP94:BP94">SUM(IF(ISNUMBER(BP95),$T95:$T97*BP95,0))/SUM(IF(ISNUMBER(BP95),$T95:$T97,0))</f>
        <v>50</v>
      </c>
      <c r="BQ94" s="104" t="n">
        <f aca="false" t="array" ref="BQ94:BQ94">SUM(IF(ISNUMBER(BQ95),$T95:$T97*BQ95,0))/SUM(IF(ISNUMBER(BQ95),$T95:$T97,0))</f>
        <v>20</v>
      </c>
      <c r="BR94" s="104" t="n">
        <f aca="false" t="array" ref="BR94:BR94">SUM(IF(ISNUMBER(BR95),$T95:$T97*BR95,0))/SUM(IF(ISNUMBER(BR95),$T95:$T97,0))</f>
        <v>100</v>
      </c>
      <c r="BS94" s="104" t="n">
        <f aca="false" t="array" ref="BS94:BS94">SUM(IF(ISNUMBER(BS95),$T95:$T97*BS95,0))/SUM(IF(ISNUMBER(BS95),$T95:$T97,0))</f>
        <v>90</v>
      </c>
      <c r="BT94" s="104" t="n">
        <f aca="false" t="array" ref="BT94:BT94">SUM(IF(ISNUMBER(BT95),$T95:$T97*BT95,0))/SUM(IF(ISNUMBER(BT95),$T95:$T97,0))</f>
        <v>80</v>
      </c>
      <c r="BU94" s="104" t="n">
        <f aca="false" t="array" ref="BU94:BU94">SUM(IF(ISNUMBER(BU95),$T95:$T97*BU95,0))/SUM(IF(ISNUMBER(BU95),$T95:$T97,0))</f>
        <v>60</v>
      </c>
      <c r="BV94" s="104" t="n">
        <f aca="false" t="array" ref="BV94:BV94">SUM(IF(ISNUMBER(BV95),$T95:$T97*BV95,0))/SUM(IF(ISNUMBER(BV95),$T95:$T97,0))</f>
        <v>40</v>
      </c>
      <c r="BW94" s="104" t="n">
        <f aca="false" t="array" ref="BW94:BW94">SUM(IF(ISNUMBER(BW95),$T95:$T97*BW95,0))/SUM(IF(ISNUMBER(BW95),$T95:$T97,0))</f>
        <v>60</v>
      </c>
      <c r="BX94" s="104" t="n">
        <f aca="false" t="array" ref="BX94:BX94">SUM(IF(ISNUMBER(BX95),$T95:$T97*BX95,0))/SUM(IF(ISNUMBER(BX95),$T95:$T97,0))</f>
        <v>40</v>
      </c>
      <c r="BY94" s="104" t="n">
        <f aca="false" t="array" ref="BY94:BY94">SUM(IF(ISNUMBER(BY95),$T95:$T97*BY95,0))/SUM(IF(ISNUMBER(BY95),$T95:$T97,0))</f>
        <v>40</v>
      </c>
      <c r="BZ94" s="104" t="n">
        <f aca="false" t="array" ref="BZ94:BZ94">SUM(IF(ISNUMBER(BZ95),$T95:$T97*BZ95,0))/SUM(IF(ISNUMBER(BZ95),$T95:$T97,0))</f>
        <v>60</v>
      </c>
      <c r="CA94" s="104" t="n">
        <f aca="false" t="array" ref="CA94:CA94">SUM(IF(ISNUMBER(CA95),$T95:$T97*CA95,0))/SUM(IF(ISNUMBER(CA95),$T95:$T97,0))</f>
        <v>20</v>
      </c>
      <c r="CB94" s="104" t="n">
        <f aca="false" t="array" ref="CB94:CB94">SUM(IF(ISNUMBER(CB95),$T95:$T97*CB95,0))/SUM(IF(ISNUMBER(CB95),$T95:$T97,0))</f>
        <v>80</v>
      </c>
      <c r="CC94" s="104" t="n">
        <f aca="false" t="array" ref="CC94:CC94">SUM(IF(ISNUMBER(CC95),$T95:$T97*CC95,0))/SUM(IF(ISNUMBER(CC95),$T95:$T97,0))</f>
        <v>40</v>
      </c>
      <c r="CD94" s="104" t="n">
        <f aca="false" t="array" ref="CD94:CD94">SUM(IF(ISNUMBER(CD95),$T95:$T97*CD95,0))/SUM(IF(ISNUMBER(CD95),$T95:$T97,0))</f>
        <v>20</v>
      </c>
      <c r="CE94" s="104" t="n">
        <f aca="false" t="array" ref="CE94:CE94">SUM(IF(ISNUMBER(CE95),$T95:$T97*CE95,0))/SUM(IF(ISNUMBER(CE95),$T95:$T97,0))</f>
        <v>70</v>
      </c>
      <c r="CF94" s="104" t="n">
        <f aca="false" t="array" ref="CF94:CF94">SUM(IF(ISNUMBER(CF95),$T95:$T97*CF95,0))/SUM(IF(ISNUMBER(CF95),$T95:$T97,0))</f>
        <v>80</v>
      </c>
      <c r="CG94" s="104" t="n">
        <f aca="false" t="array" ref="CG94:CG94">SUM(IF(ISNUMBER(CG95),$T95:$T97*CG95,0))/SUM(IF(ISNUMBER(CG95),$T95:$T97,0))</f>
        <v>0</v>
      </c>
      <c r="CH94" s="104" t="n">
        <f aca="false" t="array" ref="CH94:CH94">SUM(IF(ISNUMBER(CH95),$T95:$T97*CH95,0))/SUM(IF(ISNUMBER(CH95),$T95:$T97,0))</f>
        <v>60</v>
      </c>
      <c r="CI94" s="104" t="n">
        <f aca="false" t="array" ref="CI94:CI94">SUM(IF(ISNUMBER(CI95),$T95:$T97*CI95,0))/SUM(IF(ISNUMBER(CI95),$T95:$T97,0))</f>
        <v>60</v>
      </c>
      <c r="CJ94" s="104" t="n">
        <f aca="false" t="array" ref="CJ94:CJ94">SUM(IF(ISNUMBER(CJ95),$T95:$T97*CJ95,0))/SUM(IF(ISNUMBER(CJ95),$T95:$T97,0))</f>
        <v>70</v>
      </c>
      <c r="CK94" s="104" t="n">
        <f aca="false" t="array" ref="CK94:CK94">SUM(IF(ISNUMBER(CK95),$T95:$T97*CK95,0))/SUM(IF(ISNUMBER(CK95),$T95:$T97,0))</f>
        <v>80</v>
      </c>
      <c r="CL94" s="104" t="n">
        <f aca="false" t="array" ref="CL94:CL94">SUM(IF(ISNUMBER(CL95),$T95:$T97*CL95,0))/SUM(IF(ISNUMBER(CL95),$T95:$T97,0))</f>
        <v>80</v>
      </c>
      <c r="CM94" s="104" t="n">
        <f aca="false" t="array" ref="CM94:CM94">SUM(IF(ISNUMBER(CM95),$T95:$T97*CM95,0))/SUM(IF(ISNUMBER(CM95),$T95:$T97,0))</f>
        <v>80</v>
      </c>
      <c r="CN94" s="104" t="n">
        <f aca="false" t="array" ref="CN94:CN94">SUM(IF(ISNUMBER(CN95),$T95:$T97*CN95,0))/SUM(IF(ISNUMBER(CN95),$T95:$T97,0))</f>
        <v>20</v>
      </c>
      <c r="CO94" s="104" t="n">
        <f aca="false" t="array" ref="CO94:CO94">SUM(IF(ISNUMBER(CO95),$T95:$T97*CO95,0))/SUM(IF(ISNUMBER(CO95),$T95:$T97,0))</f>
        <v>40</v>
      </c>
      <c r="CP94" s="104" t="n">
        <f aca="false" t="array" ref="CP94:CP94">SUM(IF(ISNUMBER(CP95),$T95:$T97*CP95,0))/SUM(IF(ISNUMBER(CP95),$T95:$T97,0))</f>
        <v>80</v>
      </c>
      <c r="CQ94" s="104" t="n">
        <f aca="false" t="array" ref="CQ94:CQ94">SUM(IF(ISNUMBER(CQ95),$T95:$T97*CQ95,0))/SUM(IF(ISNUMBER(CQ95),$T95:$T97,0))</f>
        <v>80</v>
      </c>
      <c r="CR94" s="104" t="n">
        <f aca="false" t="array" ref="CR94:CR94">SUM(IF(ISNUMBER(CR95),$T95:$T97*CR95,0))/SUM(IF(ISNUMBER(CR95),$T95:$T97,0))</f>
        <v>50</v>
      </c>
      <c r="CS94" s="104" t="n">
        <f aca="false" t="array" ref="CS94:CS94">SUM(IF(ISNUMBER(CS95),$T95:$T97*CS95,0))/SUM(IF(ISNUMBER(CS95),$T95:$T97,0))</f>
        <v>50</v>
      </c>
      <c r="CT94" s="104" t="n">
        <f aca="false" t="array" ref="CT94:CT94">SUM(IF(ISNUMBER(CT95),$T95:$T97*CT95,0))/SUM(IF(ISNUMBER(CT95),$T95:$T97,0))</f>
        <v>100</v>
      </c>
      <c r="CU94" s="104" t="n">
        <f aca="false" t="array" ref="CU94:CU94">SUM(IF(ISNUMBER(CU95),$T95:$T97*CU95,0))/SUM(IF(ISNUMBER(CU95),$T95:$T97,0))</f>
        <v>20</v>
      </c>
      <c r="CV94" s="104" t="n">
        <f aca="false" t="array" ref="CV94:CV94">SUM(IF(ISNUMBER(CV95),$T95:$T97*CV95,0))/SUM(IF(ISNUMBER(CV95),$T95:$T97,0))</f>
        <v>60</v>
      </c>
      <c r="CW94" s="104" t="n">
        <f aca="false" t="array" ref="CW94:CW94">SUM(IF(ISNUMBER(CW95),$T95:$T97*CW95,0))/SUM(IF(ISNUMBER(CW95),$T95:$T97,0))</f>
        <v>40</v>
      </c>
    </row>
    <row r="95" s="103" customFormat="true" ht="15.5" hidden="false" customHeight="false" outlineLevel="0" collapsed="false">
      <c r="A95" s="107" t="n">
        <v>3241</v>
      </c>
      <c r="B95" s="107" t="n">
        <v>4</v>
      </c>
      <c r="C95" s="103" t="str">
        <f aca="true">IF(ISBLANK(OFFSET('outliers treatment'!$A$3,MATCH($A95,'outliers treatment'!$A$4:$A$154,0),MATCH(C$4,'outliers treatment'!$4:$4,0)-1)),"",OFFSET('outliers treatment'!$A$3,MATCH($A95,'outliers treatment'!$A$4:$A$154,0),MATCH(C$4,'outliers treatment'!$4:$4,0)-1))</f>
        <v/>
      </c>
      <c r="D95" s="103" t="str">
        <f aca="true">IF(ISBLANK(OFFSET('outliers treatment'!$A$3,MATCH($A95,'outliers treatment'!$A$4:$A$154,0),MATCH(D$4,'outliers treatment'!$4:$4,0)-1)),"",OFFSET('outliers treatment'!$A$3,MATCH($A95,'outliers treatment'!$A$4:$A$154,0),MATCH(D$4,'outliers treatment'!$4:$4,0)-1))</f>
        <v>Expert assessment data - C.3.18</v>
      </c>
      <c r="E95" s="103" t="str">
        <f aca="true">IF(ISBLANK(OFFSET('outliers treatment'!$A$3,MATCH($A95,'outliers treatment'!$A$4:$A$154,0),MATCH(E$4,'outliers treatment'!$4:$4,0)-1)),"",OFFSET('outliers treatment'!$A$3,MATCH($A95,'outliers treatment'!$A$4:$A$154,0),MATCH(E$4,'outliers treatment'!$4:$4,0)-1))</f>
        <v>As a consumer expert, how satisfied are you with the following in your country in 2020? - Product labelling on vital safety information</v>
      </c>
      <c r="F95" s="103" t="str">
        <f aca="true">IF(ISBLANK(OFFSET('outliers treatment'!$A$3,MATCH($A95,'outliers treatment'!$A$4:$A$154,0),MATCH(F$4,'outliers treatment'!$4:$4,0)-1)),"",OFFSET('outliers treatment'!$A$3,MATCH($A95,'outliers treatment'!$A$4:$A$154,0),MATCH(F$4,'outliers treatment'!$4:$4,0)-1))</f>
        <v/>
      </c>
      <c r="G95" s="103" t="str">
        <f aca="true">IF(ISBLANK(OFFSET('outliers treatment'!$A$3,MATCH($A95,'outliers treatment'!$A$4:$A$154,0),MATCH(G$4,'outliers treatment'!$4:$4,0)-1)),"",OFFSET('outliers treatment'!$A$3,MATCH($A95,'outliers treatment'!$A$4:$A$154,0),MATCH(G$4,'outliers treatment'!$4:$4,0)-1))</f>
        <v/>
      </c>
      <c r="H95" s="103" t="str">
        <f aca="true">IF(ISBLANK(OFFSET('outliers treatment'!$A$3,MATCH($A95,'outliers treatment'!$A$4:$A$154,0),MATCH(H$4,'outliers treatment'!$4:$4,0)-1)),"",OFFSET('outliers treatment'!$A$3,MATCH($A95,'outliers treatment'!$A$4:$A$154,0),MATCH(H$4,'outliers treatment'!$4:$4,0)-1))</f>
        <v/>
      </c>
      <c r="I95" s="103" t="str">
        <f aca="true">IF(ISBLANK(OFFSET('outliers treatment'!$A$3,MATCH($A95,'outliers treatment'!$A$4:$A$154,0),MATCH(I$4,'outliers treatment'!$4:$4,0)-1)),"",OFFSET('outliers treatment'!$A$3,MATCH($A95,'outliers treatment'!$A$4:$A$154,0),MATCH(I$4,'outliers treatment'!$4:$4,0)-1))</f>
        <v/>
      </c>
      <c r="J95" s="104" t="n">
        <f aca="false" t="array" ref="J95:J95">MIN(IF(ISNUMBER(V95:CW95),V95:CW95))</f>
        <v>0</v>
      </c>
      <c r="K95" s="103" t="n">
        <f aca="false" t="array" ref="K95:K95">MAX(IF(ISNUMBER(V95:CW95),V95:CW95))</f>
        <v>100</v>
      </c>
      <c r="L95" s="103" t="n">
        <f aca="true">IF(ISBLANK(OFFSET('outliers treatment'!$A$3,MATCH($A95,'outliers treatment'!$A$4:$A$154,0),MATCH(L$4,'outliers treatment'!$4:$4,0)-1)),"",OFFSET('outliers treatment'!$A$3,MATCH($A95,'outliers treatment'!$A$4:$A$154,0),MATCH(L$4,'outliers treatment'!$4:$4,0)-1))</f>
        <v>3</v>
      </c>
      <c r="M95" s="103" t="n">
        <f aca="true">IF(ISBLANK(OFFSET('outliers treatment'!$A$3,MATCH($A95,'outliers treatment'!$A$4:$A$154,0),MATCH(M$4,'outliers treatment'!$4:$4,0)-1)),"",OFFSET('outliers treatment'!$A$3,MATCH($A95,'outliers treatment'!$A$4:$A$154,0),MATCH(M$4,'outliers treatment'!$4:$4,0)-1))</f>
        <v>5</v>
      </c>
      <c r="N95" s="103" t="n">
        <f aca="true">IF(ISBLANK(OFFSET('outliers treatment'!$A$3,MATCH($A95,'outliers treatment'!$A$4:$A$154,0),MATCH(N$4,'outliers treatment'!$4:$4,0)-1)),"",OFFSET('outliers treatment'!$A$3,MATCH($A95,'outliers treatment'!$A$4:$A$154,0),MATCH(N$4,'outliers treatment'!$4:$4,0)-1))</f>
        <v>2</v>
      </c>
      <c r="O95" s="103" t="n">
        <f aca="true">IF(ISBLANK(OFFSET('outliers treatment'!$A$3,MATCH($A95,'outliers treatment'!$A$4:$A$154,0),MATCH(O$4,'outliers treatment'!$4:$4,0)-1)),"",OFFSET('outliers treatment'!$A$3,MATCH($A95,'outliers treatment'!$A$4:$A$154,0),MATCH(O$4,'outliers treatment'!$4:$4,0)-1))</f>
        <v>1</v>
      </c>
      <c r="P95" s="103" t="n">
        <f aca="true">IF(ISBLANK(OFFSET('outliers treatment'!$A$3,MATCH($A95,'outliers treatment'!$A$4:$A$154,0),MATCH(P$4,'outliers treatment'!$4:$4,0)-1)),"",OFFSET('outliers treatment'!$A$3,MATCH($A95,'outliers treatment'!$A$4:$A$154,0),MATCH(P$4,'outliers treatment'!$4:$4,0)-1))</f>
        <v>6</v>
      </c>
      <c r="Q95" s="103" t="n">
        <f aca="false">IFERROR(P95-O95,"")</f>
        <v>5</v>
      </c>
      <c r="R95" s="105" t="n">
        <f aca="false" t="array" ref="R95:R95">IFERROR(SKEW(IF(ISNUMBER(V95:CW95),V95:CW95,"")),"")</f>
        <v>-0.425503070478281</v>
      </c>
      <c r="S95" s="103" t="n">
        <v>0</v>
      </c>
      <c r="T95" s="103" t="n">
        <v>0.5</v>
      </c>
      <c r="U95" s="106" t="n">
        <f aca="false" t="array" ref="U95:U95">IF(B95&lt;4,"",1-IFERROR(SUM(ISNUMBER(V95:CW95)*(1-$V$3:$CW$3))/COUNTIF($V$3:$CW$3,0),0))</f>
        <v>0.0125</v>
      </c>
      <c r="V95" s="104" t="n">
        <f aca="true">IF($L95="","",IF(ISNUMBER(OFFSET('Data transformed'!$A$4,MATCH($A95,'Data transformed'!$A$5:$A$185,0),MATCH(V$4,'Data transformed'!$4:$4,0)-1)), (MIN(MAX(OFFSET('Data transformed'!$A$4,MATCH($A95,'Data transformed'!$A$5:$A$185,0),MATCH(V$4,'Data transformed'!$4:$4,0)-1),$O95),$P95)-$O95)/$Q95*100,"NA"))</f>
        <v>50</v>
      </c>
      <c r="W95" s="104" t="n">
        <f aca="true">IF($L95="","",IF(ISNUMBER(OFFSET('Data transformed'!$A$4,MATCH($A95,'Data transformed'!$A$5:$A$185,0),MATCH(W$4,'Data transformed'!$4:$4,0)-1)), (MIN(MAX(OFFSET('Data transformed'!$A$4,MATCH($A95,'Data transformed'!$A$5:$A$185,0),MATCH(W$4,'Data transformed'!$4:$4,0)-1),$O95),$P95)-$O95)/$Q95*100,"NA"))</f>
        <v>46.6</v>
      </c>
      <c r="X95" s="104" t="n">
        <f aca="true">IF($L95="","",IF(ISNUMBER(OFFSET('Data transformed'!$A$4,MATCH($A95,'Data transformed'!$A$5:$A$185,0),MATCH(X$4,'Data transformed'!$4:$4,0)-1)), (MIN(MAX(OFFSET('Data transformed'!$A$4,MATCH($A95,'Data transformed'!$A$5:$A$185,0),MATCH(X$4,'Data transformed'!$4:$4,0)-1),$O95),$P95)-$O95)/$Q95*100,"NA"))</f>
        <v>80</v>
      </c>
      <c r="Y95" s="104" t="n">
        <f aca="true">IF($L95="","",IF(ISNUMBER(OFFSET('Data transformed'!$A$4,MATCH($A95,'Data transformed'!$A$5:$A$185,0),MATCH(Y$4,'Data transformed'!$4:$4,0)-1)), (MIN(MAX(OFFSET('Data transformed'!$A$4,MATCH($A95,'Data transformed'!$A$5:$A$185,0),MATCH(Y$4,'Data transformed'!$4:$4,0)-1),$O95),$P95)-$O95)/$Q95*100,"NA"))</f>
        <v>60</v>
      </c>
      <c r="Z95" s="104" t="n">
        <f aca="true">IF($L95="","",IF(ISNUMBER(OFFSET('Data transformed'!$A$4,MATCH($A95,'Data transformed'!$A$5:$A$185,0),MATCH(Z$4,'Data transformed'!$4:$4,0)-1)), (MIN(MAX(OFFSET('Data transformed'!$A$4,MATCH($A95,'Data transformed'!$A$5:$A$185,0),MATCH(Z$4,'Data transformed'!$4:$4,0)-1),$O95),$P95)-$O95)/$Q95*100,"NA"))</f>
        <v>80</v>
      </c>
      <c r="AA95" s="104" t="n">
        <f aca="true">IF($L95="","",IF(ISNUMBER(OFFSET('Data transformed'!$A$4,MATCH($A95,'Data transformed'!$A$5:$A$185,0),MATCH(AA$4,'Data transformed'!$4:$4,0)-1)), (MIN(MAX(OFFSET('Data transformed'!$A$4,MATCH($A95,'Data transformed'!$A$5:$A$185,0),MATCH(AA$4,'Data transformed'!$4:$4,0)-1),$O95),$P95)-$O95)/$Q95*100,"NA"))</f>
        <v>80</v>
      </c>
      <c r="AB95" s="104" t="n">
        <f aca="true">IF($L95="","",IF(ISNUMBER(OFFSET('Data transformed'!$A$4,MATCH($A95,'Data transformed'!$A$5:$A$185,0),MATCH(AB$4,'Data transformed'!$4:$4,0)-1)), (MIN(MAX(OFFSET('Data transformed'!$A$4,MATCH($A95,'Data transformed'!$A$5:$A$185,0),MATCH(AB$4,'Data transformed'!$4:$4,0)-1),$O95),$P95)-$O95)/$Q95*100,"NA"))</f>
        <v>80</v>
      </c>
      <c r="AC95" s="104" t="n">
        <f aca="true">IF($L95="","",IF(ISNUMBER(OFFSET('Data transformed'!$A$4,MATCH($A95,'Data transformed'!$A$5:$A$185,0),MATCH(AC$4,'Data transformed'!$4:$4,0)-1)), (MIN(MAX(OFFSET('Data transformed'!$A$4,MATCH($A95,'Data transformed'!$A$5:$A$185,0),MATCH(AC$4,'Data transformed'!$4:$4,0)-1),$O95),$P95)-$O95)/$Q95*100,"NA"))</f>
        <v>40</v>
      </c>
      <c r="AD95" s="104" t="n">
        <f aca="true">IF($L95="","",IF(ISNUMBER(OFFSET('Data transformed'!$A$4,MATCH($A95,'Data transformed'!$A$5:$A$185,0),MATCH(AD$4,'Data transformed'!$4:$4,0)-1)), (MIN(MAX(OFFSET('Data transformed'!$A$4,MATCH($A95,'Data transformed'!$A$5:$A$185,0),MATCH(AD$4,'Data transformed'!$4:$4,0)-1),$O95),$P95)-$O95)/$Q95*100,"NA"))</f>
        <v>80</v>
      </c>
      <c r="AE95" s="104" t="n">
        <f aca="true">IF($L95="","",IF(ISNUMBER(OFFSET('Data transformed'!$A$4,MATCH($A95,'Data transformed'!$A$5:$A$185,0),MATCH(AE$4,'Data transformed'!$4:$4,0)-1)), (MIN(MAX(OFFSET('Data transformed'!$A$4,MATCH($A95,'Data transformed'!$A$5:$A$185,0),MATCH(AE$4,'Data transformed'!$4:$4,0)-1),$O95),$P95)-$O95)/$Q95*100,"NA"))</f>
        <v>80</v>
      </c>
      <c r="AF95" s="104" t="n">
        <f aca="true">IF($L95="","",IF(ISNUMBER(OFFSET('Data transformed'!$A$4,MATCH($A95,'Data transformed'!$A$5:$A$185,0),MATCH(AF$4,'Data transformed'!$4:$4,0)-1)), (MIN(MAX(OFFSET('Data transformed'!$A$4,MATCH($A95,'Data transformed'!$A$5:$A$185,0),MATCH(AF$4,'Data transformed'!$4:$4,0)-1),$O95),$P95)-$O95)/$Q95*100,"NA"))</f>
        <v>80</v>
      </c>
      <c r="AG95" s="104" t="n">
        <f aca="true">IF($L95="","",IF(ISNUMBER(OFFSET('Data transformed'!$A$4,MATCH($A95,'Data transformed'!$A$5:$A$185,0),MATCH(AG$4,'Data transformed'!$4:$4,0)-1)), (MIN(MAX(OFFSET('Data transformed'!$A$4,MATCH($A95,'Data transformed'!$A$5:$A$185,0),MATCH(AG$4,'Data transformed'!$4:$4,0)-1),$O95),$P95)-$O95)/$Q95*100,"NA"))</f>
        <v>40</v>
      </c>
      <c r="AH95" s="104" t="n">
        <f aca="true">IF($L95="","",IF(ISNUMBER(OFFSET('Data transformed'!$A$4,MATCH($A95,'Data transformed'!$A$5:$A$185,0),MATCH(AH$4,'Data transformed'!$4:$4,0)-1)), (MIN(MAX(OFFSET('Data transformed'!$A$4,MATCH($A95,'Data transformed'!$A$5:$A$185,0),MATCH(AH$4,'Data transformed'!$4:$4,0)-1),$O95),$P95)-$O95)/$Q95*100,"NA"))</f>
        <v>20</v>
      </c>
      <c r="AI95" s="104" t="n">
        <f aca="true">IF($L95="","",IF(ISNUMBER(OFFSET('Data transformed'!$A$4,MATCH($A95,'Data transformed'!$A$5:$A$185,0),MATCH(AI$4,'Data transformed'!$4:$4,0)-1)), (MIN(MAX(OFFSET('Data transformed'!$A$4,MATCH($A95,'Data transformed'!$A$5:$A$185,0),MATCH(AI$4,'Data transformed'!$4:$4,0)-1),$O95),$P95)-$O95)/$Q95*100,"NA"))</f>
        <v>40</v>
      </c>
      <c r="AJ95" s="104" t="n">
        <f aca="true">IF($L95="","",IF(ISNUMBER(OFFSET('Data transformed'!$A$4,MATCH($A95,'Data transformed'!$A$5:$A$185,0),MATCH(AJ$4,'Data transformed'!$4:$4,0)-1)), (MIN(MAX(OFFSET('Data transformed'!$A$4,MATCH($A95,'Data transformed'!$A$5:$A$185,0),MATCH(AJ$4,'Data transformed'!$4:$4,0)-1),$O95),$P95)-$O95)/$Q95*100,"NA"))</f>
        <v>60</v>
      </c>
      <c r="AK95" s="104" t="n">
        <f aca="true">IF($L95="","",IF(ISNUMBER(OFFSET('Data transformed'!$A$4,MATCH($A95,'Data transformed'!$A$5:$A$185,0),MATCH(AK$4,'Data transformed'!$4:$4,0)-1)), (MIN(MAX(OFFSET('Data transformed'!$A$4,MATCH($A95,'Data transformed'!$A$5:$A$185,0),MATCH(AK$4,'Data transformed'!$4:$4,0)-1),$O95),$P95)-$O95)/$Q95*100,"NA"))</f>
        <v>80</v>
      </c>
      <c r="AL95" s="104" t="n">
        <f aca="true">IF($L95="","",IF(ISNUMBER(OFFSET('Data transformed'!$A$4,MATCH($A95,'Data transformed'!$A$5:$A$185,0),MATCH(AL$4,'Data transformed'!$4:$4,0)-1)), (MIN(MAX(OFFSET('Data transformed'!$A$4,MATCH($A95,'Data transformed'!$A$5:$A$185,0),MATCH(AL$4,'Data transformed'!$4:$4,0)-1),$O95),$P95)-$O95)/$Q95*100,"NA"))</f>
        <v>60</v>
      </c>
      <c r="AM95" s="104" t="n">
        <f aca="true">IF($L95="","",IF(ISNUMBER(OFFSET('Data transformed'!$A$4,MATCH($A95,'Data transformed'!$A$5:$A$185,0),MATCH(AM$4,'Data transformed'!$4:$4,0)-1)), (MIN(MAX(OFFSET('Data transformed'!$A$4,MATCH($A95,'Data transformed'!$A$5:$A$185,0),MATCH(AM$4,'Data transformed'!$4:$4,0)-1),$O95),$P95)-$O95)/$Q95*100,"NA"))</f>
        <v>80</v>
      </c>
      <c r="AN95" s="104" t="n">
        <f aca="true">IF($L95="","",IF(ISNUMBER(OFFSET('Data transformed'!$A$4,MATCH($A95,'Data transformed'!$A$5:$A$185,0),MATCH(AN$4,'Data transformed'!$4:$4,0)-1)), (MIN(MAX(OFFSET('Data transformed'!$A$4,MATCH($A95,'Data transformed'!$A$5:$A$185,0),MATCH(AN$4,'Data transformed'!$4:$4,0)-1),$O95),$P95)-$O95)/$Q95*100,"NA"))</f>
        <v>100</v>
      </c>
      <c r="AO95" s="104" t="n">
        <f aca="true">IF($L95="","",IF(ISNUMBER(OFFSET('Data transformed'!$A$4,MATCH($A95,'Data transformed'!$A$5:$A$185,0),MATCH(AO$4,'Data transformed'!$4:$4,0)-1)), (MIN(MAX(OFFSET('Data transformed'!$A$4,MATCH($A95,'Data transformed'!$A$5:$A$185,0),MATCH(AO$4,'Data transformed'!$4:$4,0)-1),$O95),$P95)-$O95)/$Q95*100,"NA"))</f>
        <v>80</v>
      </c>
      <c r="AP95" s="104" t="n">
        <f aca="true">IF($L95="","",IF(ISNUMBER(OFFSET('Data transformed'!$A$4,MATCH($A95,'Data transformed'!$A$5:$A$185,0),MATCH(AP$4,'Data transformed'!$4:$4,0)-1)), (MIN(MAX(OFFSET('Data transformed'!$A$4,MATCH($A95,'Data transformed'!$A$5:$A$185,0),MATCH(AP$4,'Data transformed'!$4:$4,0)-1),$O95),$P95)-$O95)/$Q95*100,"NA"))</f>
        <v>100</v>
      </c>
      <c r="AQ95" s="104" t="n">
        <f aca="true">IF($L95="","",IF(ISNUMBER(OFFSET('Data transformed'!$A$4,MATCH($A95,'Data transformed'!$A$5:$A$185,0),MATCH(AQ$4,'Data transformed'!$4:$4,0)-1)), (MIN(MAX(OFFSET('Data transformed'!$A$4,MATCH($A95,'Data transformed'!$A$5:$A$185,0),MATCH(AQ$4,'Data transformed'!$4:$4,0)-1),$O95),$P95)-$O95)/$Q95*100,"NA"))</f>
        <v>80</v>
      </c>
      <c r="AR95" s="104" t="n">
        <f aca="true">IF($L95="","",IF(ISNUMBER(OFFSET('Data transformed'!$A$4,MATCH($A95,'Data transformed'!$A$5:$A$185,0),MATCH(AR$4,'Data transformed'!$4:$4,0)-1)), (MIN(MAX(OFFSET('Data transformed'!$A$4,MATCH($A95,'Data transformed'!$A$5:$A$185,0),MATCH(AR$4,'Data transformed'!$4:$4,0)-1),$O95),$P95)-$O95)/$Q95*100,"NA"))</f>
        <v>80</v>
      </c>
      <c r="AS95" s="104" t="n">
        <f aca="true">IF($L95="","",IF(ISNUMBER(OFFSET('Data transformed'!$A$4,MATCH($A95,'Data transformed'!$A$5:$A$185,0),MATCH(AS$4,'Data transformed'!$4:$4,0)-1)), (MIN(MAX(OFFSET('Data transformed'!$A$4,MATCH($A95,'Data transformed'!$A$5:$A$185,0),MATCH(AS$4,'Data transformed'!$4:$4,0)-1),$O95),$P95)-$O95)/$Q95*100,"NA"))</f>
        <v>60</v>
      </c>
      <c r="AT95" s="104" t="n">
        <f aca="true">IF($L95="","",IF(ISNUMBER(OFFSET('Data transformed'!$A$4,MATCH($A95,'Data transformed'!$A$5:$A$185,0),MATCH(AT$4,'Data transformed'!$4:$4,0)-1)), (MIN(MAX(OFFSET('Data transformed'!$A$4,MATCH($A95,'Data transformed'!$A$5:$A$185,0),MATCH(AT$4,'Data transformed'!$4:$4,0)-1),$O95),$P95)-$O95)/$Q95*100,"NA"))</f>
        <v>80</v>
      </c>
      <c r="AU95" s="104" t="n">
        <f aca="true">IF($L95="","",IF(ISNUMBER(OFFSET('Data transformed'!$A$4,MATCH($A95,'Data transformed'!$A$5:$A$185,0),MATCH(AU$4,'Data transformed'!$4:$4,0)-1)), (MIN(MAX(OFFSET('Data transformed'!$A$4,MATCH($A95,'Data transformed'!$A$5:$A$185,0),MATCH(AU$4,'Data transformed'!$4:$4,0)-1),$O95),$P95)-$O95)/$Q95*100,"NA"))</f>
        <v>60</v>
      </c>
      <c r="AV95" s="104" t="n">
        <f aca="true">IF($L95="","",IF(ISNUMBER(OFFSET('Data transformed'!$A$4,MATCH($A95,'Data transformed'!$A$5:$A$185,0),MATCH(AV$4,'Data transformed'!$4:$4,0)-1)), (MIN(MAX(OFFSET('Data transformed'!$A$4,MATCH($A95,'Data transformed'!$A$5:$A$185,0),MATCH(AV$4,'Data transformed'!$4:$4,0)-1),$O95),$P95)-$O95)/$Q95*100,"NA"))</f>
        <v>60</v>
      </c>
      <c r="AW95" s="104" t="n">
        <f aca="true">IF($L95="","",IF(ISNUMBER(OFFSET('Data transformed'!$A$4,MATCH($A95,'Data transformed'!$A$5:$A$185,0),MATCH(AW$4,'Data transformed'!$4:$4,0)-1)), (MIN(MAX(OFFSET('Data transformed'!$A$4,MATCH($A95,'Data transformed'!$A$5:$A$185,0),MATCH(AW$4,'Data transformed'!$4:$4,0)-1),$O95),$P95)-$O95)/$Q95*100,"NA"))</f>
        <v>20</v>
      </c>
      <c r="AX95" s="104" t="n">
        <f aca="true">IF($L95="","",IF(ISNUMBER(OFFSET('Data transformed'!$A$4,MATCH($A95,'Data transformed'!$A$5:$A$185,0),MATCH(AX$4,'Data transformed'!$4:$4,0)-1)), (MIN(MAX(OFFSET('Data transformed'!$A$4,MATCH($A95,'Data transformed'!$A$5:$A$185,0),MATCH(AX$4,'Data transformed'!$4:$4,0)-1),$O95),$P95)-$O95)/$Q95*100,"NA"))</f>
        <v>80</v>
      </c>
      <c r="AY95" s="104" t="n">
        <f aca="true">IF($L95="","",IF(ISNUMBER(OFFSET('Data transformed'!$A$4,MATCH($A95,'Data transformed'!$A$5:$A$185,0),MATCH(AY$4,'Data transformed'!$4:$4,0)-1)), (MIN(MAX(OFFSET('Data transformed'!$A$4,MATCH($A95,'Data transformed'!$A$5:$A$185,0),MATCH(AY$4,'Data transformed'!$4:$4,0)-1),$O95),$P95)-$O95)/$Q95*100,"NA"))</f>
        <v>40</v>
      </c>
      <c r="AZ95" s="104" t="n">
        <f aca="true">IF($L95="","",IF(ISNUMBER(OFFSET('Data transformed'!$A$4,MATCH($A95,'Data transformed'!$A$5:$A$185,0),MATCH(AZ$4,'Data transformed'!$4:$4,0)-1)), (MIN(MAX(OFFSET('Data transformed'!$A$4,MATCH($A95,'Data transformed'!$A$5:$A$185,0),MATCH(AZ$4,'Data transformed'!$4:$4,0)-1),$O95),$P95)-$O95)/$Q95*100,"NA"))</f>
        <v>40</v>
      </c>
      <c r="BA95" s="104" t="n">
        <f aca="true">IF($L95="","",IF(ISNUMBER(OFFSET('Data transformed'!$A$4,MATCH($A95,'Data transformed'!$A$5:$A$185,0),MATCH(BA$4,'Data transformed'!$4:$4,0)-1)), (MIN(MAX(OFFSET('Data transformed'!$A$4,MATCH($A95,'Data transformed'!$A$5:$A$185,0),MATCH(BA$4,'Data transformed'!$4:$4,0)-1),$O95),$P95)-$O95)/$Q95*100,"NA"))</f>
        <v>60</v>
      </c>
      <c r="BB95" s="104" t="n">
        <f aca="true">IF($L95="","",IF(ISNUMBER(OFFSET('Data transformed'!$A$4,MATCH($A95,'Data transformed'!$A$5:$A$185,0),MATCH(BB$4,'Data transformed'!$4:$4,0)-1)), (MIN(MAX(OFFSET('Data transformed'!$A$4,MATCH($A95,'Data transformed'!$A$5:$A$185,0),MATCH(BB$4,'Data transformed'!$4:$4,0)-1),$O95),$P95)-$O95)/$Q95*100,"NA"))</f>
        <v>65.4</v>
      </c>
      <c r="BC95" s="104" t="n">
        <f aca="true">IF($L95="","",IF(ISNUMBER(OFFSET('Data transformed'!$A$4,MATCH($A95,'Data transformed'!$A$5:$A$185,0),MATCH(BC$4,'Data transformed'!$4:$4,0)-1)), (MIN(MAX(OFFSET('Data transformed'!$A$4,MATCH($A95,'Data transformed'!$A$5:$A$185,0),MATCH(BC$4,'Data transformed'!$4:$4,0)-1),$O95),$P95)-$O95)/$Q95*100,"NA"))</f>
        <v>80</v>
      </c>
      <c r="BD95" s="104" t="n">
        <f aca="true">IF($L95="","",IF(ISNUMBER(OFFSET('Data transformed'!$A$4,MATCH($A95,'Data transformed'!$A$5:$A$185,0),MATCH(BD$4,'Data transformed'!$4:$4,0)-1)), (MIN(MAX(OFFSET('Data transformed'!$A$4,MATCH($A95,'Data transformed'!$A$5:$A$185,0),MATCH(BD$4,'Data transformed'!$4:$4,0)-1),$O95),$P95)-$O95)/$Q95*100,"NA"))</f>
        <v>80</v>
      </c>
      <c r="BE95" s="104" t="n">
        <f aca="true">IF($L95="","",IF(ISNUMBER(OFFSET('Data transformed'!$A$4,MATCH($A95,'Data transformed'!$A$5:$A$185,0),MATCH(BE$4,'Data transformed'!$4:$4,0)-1)), (MIN(MAX(OFFSET('Data transformed'!$A$4,MATCH($A95,'Data transformed'!$A$5:$A$185,0),MATCH(BE$4,'Data transformed'!$4:$4,0)-1),$O95),$P95)-$O95)/$Q95*100,"NA"))</f>
        <v>60</v>
      </c>
      <c r="BF95" s="104" t="n">
        <f aca="true">IF($L95="","",IF(ISNUMBER(OFFSET('Data transformed'!$A$4,MATCH($A95,'Data transformed'!$A$5:$A$185,0),MATCH(BF$4,'Data transformed'!$4:$4,0)-1)), (MIN(MAX(OFFSET('Data transformed'!$A$4,MATCH($A95,'Data transformed'!$A$5:$A$185,0),MATCH(BF$4,'Data transformed'!$4:$4,0)-1),$O95),$P95)-$O95)/$Q95*100,"NA"))</f>
        <v>70</v>
      </c>
      <c r="BG95" s="104" t="n">
        <f aca="true">IF($L95="","",IF(ISNUMBER(OFFSET('Data transformed'!$A$4,MATCH($A95,'Data transformed'!$A$5:$A$185,0),MATCH(BG$4,'Data transformed'!$4:$4,0)-1)), (MIN(MAX(OFFSET('Data transformed'!$A$4,MATCH($A95,'Data transformed'!$A$5:$A$185,0),MATCH(BG$4,'Data transformed'!$4:$4,0)-1),$O95),$P95)-$O95)/$Q95*100,"NA"))</f>
        <v>70</v>
      </c>
      <c r="BH95" s="104" t="str">
        <f aca="true">IF($L95="","",IF(ISNUMBER(OFFSET('Data transformed'!$A$4,MATCH($A95,'Data transformed'!$A$5:$A$185,0),MATCH(BH$4,'Data transformed'!$4:$4,0)-1)), (MIN(MAX(OFFSET('Data transformed'!$A$4,MATCH($A95,'Data transformed'!$A$5:$A$185,0),MATCH(BH$4,'Data transformed'!$4:$4,0)-1),$O95),$P95)-$O95)/$Q95*100,"NA"))</f>
        <v>NA</v>
      </c>
      <c r="BI95" s="104" t="n">
        <f aca="true">IF($L95="","",IF(ISNUMBER(OFFSET('Data transformed'!$A$4,MATCH($A95,'Data transformed'!$A$5:$A$185,0),MATCH(BI$4,'Data transformed'!$4:$4,0)-1)), (MIN(MAX(OFFSET('Data transformed'!$A$4,MATCH($A95,'Data transformed'!$A$5:$A$185,0),MATCH(BI$4,'Data transformed'!$4:$4,0)-1),$O95),$P95)-$O95)/$Q95*100,"NA"))</f>
        <v>20</v>
      </c>
      <c r="BJ95" s="104" t="n">
        <f aca="true">IF($L95="","",IF(ISNUMBER(OFFSET('Data transformed'!$A$4,MATCH($A95,'Data transformed'!$A$5:$A$185,0),MATCH(BJ$4,'Data transformed'!$4:$4,0)-1)), (MIN(MAX(OFFSET('Data transformed'!$A$4,MATCH($A95,'Data transformed'!$A$5:$A$185,0),MATCH(BJ$4,'Data transformed'!$4:$4,0)-1),$O95),$P95)-$O95)/$Q95*100,"NA"))</f>
        <v>60</v>
      </c>
      <c r="BK95" s="104" t="n">
        <f aca="true">IF($L95="","",IF(ISNUMBER(OFFSET('Data transformed'!$A$4,MATCH($A95,'Data transformed'!$A$5:$A$185,0),MATCH(BK$4,'Data transformed'!$4:$4,0)-1)), (MIN(MAX(OFFSET('Data transformed'!$A$4,MATCH($A95,'Data transformed'!$A$5:$A$185,0),MATCH(BK$4,'Data transformed'!$4:$4,0)-1),$O95),$P95)-$O95)/$Q95*100,"NA"))</f>
        <v>40</v>
      </c>
      <c r="BL95" s="104" t="n">
        <f aca="true">IF($L95="","",IF(ISNUMBER(OFFSET('Data transformed'!$A$4,MATCH($A95,'Data transformed'!$A$5:$A$185,0),MATCH(BL$4,'Data transformed'!$4:$4,0)-1)), (MIN(MAX(OFFSET('Data transformed'!$A$4,MATCH($A95,'Data transformed'!$A$5:$A$185,0),MATCH(BL$4,'Data transformed'!$4:$4,0)-1),$O95),$P95)-$O95)/$Q95*100,"NA"))</f>
        <v>40</v>
      </c>
      <c r="BM95" s="104" t="n">
        <f aca="true">IF($L95="","",IF(ISNUMBER(OFFSET('Data transformed'!$A$4,MATCH($A95,'Data transformed'!$A$5:$A$185,0),MATCH(BM$4,'Data transformed'!$4:$4,0)-1)), (MIN(MAX(OFFSET('Data transformed'!$A$4,MATCH($A95,'Data transformed'!$A$5:$A$185,0),MATCH(BM$4,'Data transformed'!$4:$4,0)-1),$O95),$P95)-$O95)/$Q95*100,"NA"))</f>
        <v>100</v>
      </c>
      <c r="BN95" s="104" t="n">
        <f aca="true">IF($L95="","",IF(ISNUMBER(OFFSET('Data transformed'!$A$4,MATCH($A95,'Data transformed'!$A$5:$A$185,0),MATCH(BN$4,'Data transformed'!$4:$4,0)-1)), (MIN(MAX(OFFSET('Data transformed'!$A$4,MATCH($A95,'Data transformed'!$A$5:$A$185,0),MATCH(BN$4,'Data transformed'!$4:$4,0)-1),$O95),$P95)-$O95)/$Q95*100,"NA"))</f>
        <v>20</v>
      </c>
      <c r="BO95" s="104" t="n">
        <f aca="true">IF($L95="","",IF(ISNUMBER(OFFSET('Data transformed'!$A$4,MATCH($A95,'Data transformed'!$A$5:$A$185,0),MATCH(BO$4,'Data transformed'!$4:$4,0)-1)), (MIN(MAX(OFFSET('Data transformed'!$A$4,MATCH($A95,'Data transformed'!$A$5:$A$185,0),MATCH(BO$4,'Data transformed'!$4:$4,0)-1),$O95),$P95)-$O95)/$Q95*100,"NA"))</f>
        <v>80</v>
      </c>
      <c r="BP95" s="104" t="n">
        <f aca="true">IF($L95="","",IF(ISNUMBER(OFFSET('Data transformed'!$A$4,MATCH($A95,'Data transformed'!$A$5:$A$185,0),MATCH(BP$4,'Data transformed'!$4:$4,0)-1)), (MIN(MAX(OFFSET('Data transformed'!$A$4,MATCH($A95,'Data transformed'!$A$5:$A$185,0),MATCH(BP$4,'Data transformed'!$4:$4,0)-1),$O95),$P95)-$O95)/$Q95*100,"NA"))</f>
        <v>50</v>
      </c>
      <c r="BQ95" s="104" t="n">
        <f aca="true">IF($L95="","",IF(ISNUMBER(OFFSET('Data transformed'!$A$4,MATCH($A95,'Data transformed'!$A$5:$A$185,0),MATCH(BQ$4,'Data transformed'!$4:$4,0)-1)), (MIN(MAX(OFFSET('Data transformed'!$A$4,MATCH($A95,'Data transformed'!$A$5:$A$185,0),MATCH(BQ$4,'Data transformed'!$4:$4,0)-1),$O95),$P95)-$O95)/$Q95*100,"NA"))</f>
        <v>20</v>
      </c>
      <c r="BR95" s="104" t="n">
        <f aca="true">IF($L95="","",IF(ISNUMBER(OFFSET('Data transformed'!$A$4,MATCH($A95,'Data transformed'!$A$5:$A$185,0),MATCH(BR$4,'Data transformed'!$4:$4,0)-1)), (MIN(MAX(OFFSET('Data transformed'!$A$4,MATCH($A95,'Data transformed'!$A$5:$A$185,0),MATCH(BR$4,'Data transformed'!$4:$4,0)-1),$O95),$P95)-$O95)/$Q95*100,"NA"))</f>
        <v>100</v>
      </c>
      <c r="BS95" s="104" t="n">
        <f aca="true">IF($L95="","",IF(ISNUMBER(OFFSET('Data transformed'!$A$4,MATCH($A95,'Data transformed'!$A$5:$A$185,0),MATCH(BS$4,'Data transformed'!$4:$4,0)-1)), (MIN(MAX(OFFSET('Data transformed'!$A$4,MATCH($A95,'Data transformed'!$A$5:$A$185,0),MATCH(BS$4,'Data transformed'!$4:$4,0)-1),$O95),$P95)-$O95)/$Q95*100,"NA"))</f>
        <v>90</v>
      </c>
      <c r="BT95" s="104" t="n">
        <f aca="true">IF($L95="","",IF(ISNUMBER(OFFSET('Data transformed'!$A$4,MATCH($A95,'Data transformed'!$A$5:$A$185,0),MATCH(BT$4,'Data transformed'!$4:$4,0)-1)), (MIN(MAX(OFFSET('Data transformed'!$A$4,MATCH($A95,'Data transformed'!$A$5:$A$185,0),MATCH(BT$4,'Data transformed'!$4:$4,0)-1),$O95),$P95)-$O95)/$Q95*100,"NA"))</f>
        <v>80</v>
      </c>
      <c r="BU95" s="104" t="n">
        <f aca="true">IF($L95="","",IF(ISNUMBER(OFFSET('Data transformed'!$A$4,MATCH($A95,'Data transformed'!$A$5:$A$185,0),MATCH(BU$4,'Data transformed'!$4:$4,0)-1)), (MIN(MAX(OFFSET('Data transformed'!$A$4,MATCH($A95,'Data transformed'!$A$5:$A$185,0),MATCH(BU$4,'Data transformed'!$4:$4,0)-1),$O95),$P95)-$O95)/$Q95*100,"NA"))</f>
        <v>60</v>
      </c>
      <c r="BV95" s="104" t="n">
        <f aca="true">IF($L95="","",IF(ISNUMBER(OFFSET('Data transformed'!$A$4,MATCH($A95,'Data transformed'!$A$5:$A$185,0),MATCH(BV$4,'Data transformed'!$4:$4,0)-1)), (MIN(MAX(OFFSET('Data transformed'!$A$4,MATCH($A95,'Data transformed'!$A$5:$A$185,0),MATCH(BV$4,'Data transformed'!$4:$4,0)-1),$O95),$P95)-$O95)/$Q95*100,"NA"))</f>
        <v>40</v>
      </c>
      <c r="BW95" s="104" t="n">
        <f aca="true">IF($L95="","",IF(ISNUMBER(OFFSET('Data transformed'!$A$4,MATCH($A95,'Data transformed'!$A$5:$A$185,0),MATCH(BW$4,'Data transformed'!$4:$4,0)-1)), (MIN(MAX(OFFSET('Data transformed'!$A$4,MATCH($A95,'Data transformed'!$A$5:$A$185,0),MATCH(BW$4,'Data transformed'!$4:$4,0)-1),$O95),$P95)-$O95)/$Q95*100,"NA"))</f>
        <v>60</v>
      </c>
      <c r="BX95" s="104" t="n">
        <f aca="true">IF($L95="","",IF(ISNUMBER(OFFSET('Data transformed'!$A$4,MATCH($A95,'Data transformed'!$A$5:$A$185,0),MATCH(BX$4,'Data transformed'!$4:$4,0)-1)), (MIN(MAX(OFFSET('Data transformed'!$A$4,MATCH($A95,'Data transformed'!$A$5:$A$185,0),MATCH(BX$4,'Data transformed'!$4:$4,0)-1),$O95),$P95)-$O95)/$Q95*100,"NA"))</f>
        <v>40</v>
      </c>
      <c r="BY95" s="104" t="n">
        <f aca="true">IF($L95="","",IF(ISNUMBER(OFFSET('Data transformed'!$A$4,MATCH($A95,'Data transformed'!$A$5:$A$185,0),MATCH(BY$4,'Data transformed'!$4:$4,0)-1)), (MIN(MAX(OFFSET('Data transformed'!$A$4,MATCH($A95,'Data transformed'!$A$5:$A$185,0),MATCH(BY$4,'Data transformed'!$4:$4,0)-1),$O95),$P95)-$O95)/$Q95*100,"NA"))</f>
        <v>40</v>
      </c>
      <c r="BZ95" s="104" t="n">
        <f aca="true">IF($L95="","",IF(ISNUMBER(OFFSET('Data transformed'!$A$4,MATCH($A95,'Data transformed'!$A$5:$A$185,0),MATCH(BZ$4,'Data transformed'!$4:$4,0)-1)), (MIN(MAX(OFFSET('Data transformed'!$A$4,MATCH($A95,'Data transformed'!$A$5:$A$185,0),MATCH(BZ$4,'Data transformed'!$4:$4,0)-1),$O95),$P95)-$O95)/$Q95*100,"NA"))</f>
        <v>60</v>
      </c>
      <c r="CA95" s="104" t="n">
        <f aca="true">IF($L95="","",IF(ISNUMBER(OFFSET('Data transformed'!$A$4,MATCH($A95,'Data transformed'!$A$5:$A$185,0),MATCH(CA$4,'Data transformed'!$4:$4,0)-1)), (MIN(MAX(OFFSET('Data transformed'!$A$4,MATCH($A95,'Data transformed'!$A$5:$A$185,0),MATCH(CA$4,'Data transformed'!$4:$4,0)-1),$O95),$P95)-$O95)/$Q95*100,"NA"))</f>
        <v>20</v>
      </c>
      <c r="CB95" s="104" t="n">
        <f aca="true">IF($L95="","",IF(ISNUMBER(OFFSET('Data transformed'!$A$4,MATCH($A95,'Data transformed'!$A$5:$A$185,0),MATCH(CB$4,'Data transformed'!$4:$4,0)-1)), (MIN(MAX(OFFSET('Data transformed'!$A$4,MATCH($A95,'Data transformed'!$A$5:$A$185,0),MATCH(CB$4,'Data transformed'!$4:$4,0)-1),$O95),$P95)-$O95)/$Q95*100,"NA"))</f>
        <v>80</v>
      </c>
      <c r="CC95" s="104" t="n">
        <f aca="true">IF($L95="","",IF(ISNUMBER(OFFSET('Data transformed'!$A$4,MATCH($A95,'Data transformed'!$A$5:$A$185,0),MATCH(CC$4,'Data transformed'!$4:$4,0)-1)), (MIN(MAX(OFFSET('Data transformed'!$A$4,MATCH($A95,'Data transformed'!$A$5:$A$185,0),MATCH(CC$4,'Data transformed'!$4:$4,0)-1),$O95),$P95)-$O95)/$Q95*100,"NA"))</f>
        <v>40</v>
      </c>
      <c r="CD95" s="104" t="n">
        <f aca="true">IF($L95="","",IF(ISNUMBER(OFFSET('Data transformed'!$A$4,MATCH($A95,'Data transformed'!$A$5:$A$185,0),MATCH(CD$4,'Data transformed'!$4:$4,0)-1)), (MIN(MAX(OFFSET('Data transformed'!$A$4,MATCH($A95,'Data transformed'!$A$5:$A$185,0),MATCH(CD$4,'Data transformed'!$4:$4,0)-1),$O95),$P95)-$O95)/$Q95*100,"NA"))</f>
        <v>20</v>
      </c>
      <c r="CE95" s="104" t="n">
        <f aca="true">IF($L95="","",IF(ISNUMBER(OFFSET('Data transformed'!$A$4,MATCH($A95,'Data transformed'!$A$5:$A$185,0),MATCH(CE$4,'Data transformed'!$4:$4,0)-1)), (MIN(MAX(OFFSET('Data transformed'!$A$4,MATCH($A95,'Data transformed'!$A$5:$A$185,0),MATCH(CE$4,'Data transformed'!$4:$4,0)-1),$O95),$P95)-$O95)/$Q95*100,"NA"))</f>
        <v>70</v>
      </c>
      <c r="CF95" s="104" t="n">
        <f aca="true">IF($L95="","",IF(ISNUMBER(OFFSET('Data transformed'!$A$4,MATCH($A95,'Data transformed'!$A$5:$A$185,0),MATCH(CF$4,'Data transformed'!$4:$4,0)-1)), (MIN(MAX(OFFSET('Data transformed'!$A$4,MATCH($A95,'Data transformed'!$A$5:$A$185,0),MATCH(CF$4,'Data transformed'!$4:$4,0)-1),$O95),$P95)-$O95)/$Q95*100,"NA"))</f>
        <v>80</v>
      </c>
      <c r="CG95" s="104" t="n">
        <f aca="true">IF($L95="","",IF(ISNUMBER(OFFSET('Data transformed'!$A$4,MATCH($A95,'Data transformed'!$A$5:$A$185,0),MATCH(CG$4,'Data transformed'!$4:$4,0)-1)), (MIN(MAX(OFFSET('Data transformed'!$A$4,MATCH($A95,'Data transformed'!$A$5:$A$185,0),MATCH(CG$4,'Data transformed'!$4:$4,0)-1),$O95),$P95)-$O95)/$Q95*100,"NA"))</f>
        <v>0</v>
      </c>
      <c r="CH95" s="104" t="n">
        <f aca="true">IF($L95="","",IF(ISNUMBER(OFFSET('Data transformed'!$A$4,MATCH($A95,'Data transformed'!$A$5:$A$185,0),MATCH(CH$4,'Data transformed'!$4:$4,0)-1)), (MIN(MAX(OFFSET('Data transformed'!$A$4,MATCH($A95,'Data transformed'!$A$5:$A$185,0),MATCH(CH$4,'Data transformed'!$4:$4,0)-1),$O95),$P95)-$O95)/$Q95*100,"NA"))</f>
        <v>60</v>
      </c>
      <c r="CI95" s="104" t="n">
        <f aca="true">IF($L95="","",IF(ISNUMBER(OFFSET('Data transformed'!$A$4,MATCH($A95,'Data transformed'!$A$5:$A$185,0),MATCH(CI$4,'Data transformed'!$4:$4,0)-1)), (MIN(MAX(OFFSET('Data transformed'!$A$4,MATCH($A95,'Data transformed'!$A$5:$A$185,0),MATCH(CI$4,'Data transformed'!$4:$4,0)-1),$O95),$P95)-$O95)/$Q95*100,"NA"))</f>
        <v>60</v>
      </c>
      <c r="CJ95" s="104" t="n">
        <f aca="true">IF($L95="","",IF(ISNUMBER(OFFSET('Data transformed'!$A$4,MATCH($A95,'Data transformed'!$A$5:$A$185,0),MATCH(CJ$4,'Data transformed'!$4:$4,0)-1)), (MIN(MAX(OFFSET('Data transformed'!$A$4,MATCH($A95,'Data transformed'!$A$5:$A$185,0),MATCH(CJ$4,'Data transformed'!$4:$4,0)-1),$O95),$P95)-$O95)/$Q95*100,"NA"))</f>
        <v>70</v>
      </c>
      <c r="CK95" s="104" t="n">
        <f aca="true">IF($L95="","",IF(ISNUMBER(OFFSET('Data transformed'!$A$4,MATCH($A95,'Data transformed'!$A$5:$A$185,0),MATCH(CK$4,'Data transformed'!$4:$4,0)-1)), (MIN(MAX(OFFSET('Data transformed'!$A$4,MATCH($A95,'Data transformed'!$A$5:$A$185,0),MATCH(CK$4,'Data transformed'!$4:$4,0)-1),$O95),$P95)-$O95)/$Q95*100,"NA"))</f>
        <v>80</v>
      </c>
      <c r="CL95" s="104" t="n">
        <f aca="true">IF($L95="","",IF(ISNUMBER(OFFSET('Data transformed'!$A$4,MATCH($A95,'Data transformed'!$A$5:$A$185,0),MATCH(CL$4,'Data transformed'!$4:$4,0)-1)), (MIN(MAX(OFFSET('Data transformed'!$A$4,MATCH($A95,'Data transformed'!$A$5:$A$185,0),MATCH(CL$4,'Data transformed'!$4:$4,0)-1),$O95),$P95)-$O95)/$Q95*100,"NA"))</f>
        <v>80</v>
      </c>
      <c r="CM95" s="104" t="n">
        <f aca="true">IF($L95="","",IF(ISNUMBER(OFFSET('Data transformed'!$A$4,MATCH($A95,'Data transformed'!$A$5:$A$185,0),MATCH(CM$4,'Data transformed'!$4:$4,0)-1)), (MIN(MAX(OFFSET('Data transformed'!$A$4,MATCH($A95,'Data transformed'!$A$5:$A$185,0),MATCH(CM$4,'Data transformed'!$4:$4,0)-1),$O95),$P95)-$O95)/$Q95*100,"NA"))</f>
        <v>80</v>
      </c>
      <c r="CN95" s="104" t="n">
        <f aca="true">IF($L95="","",IF(ISNUMBER(OFFSET('Data transformed'!$A$4,MATCH($A95,'Data transformed'!$A$5:$A$185,0),MATCH(CN$4,'Data transformed'!$4:$4,0)-1)), (MIN(MAX(OFFSET('Data transformed'!$A$4,MATCH($A95,'Data transformed'!$A$5:$A$185,0),MATCH(CN$4,'Data transformed'!$4:$4,0)-1),$O95),$P95)-$O95)/$Q95*100,"NA"))</f>
        <v>20</v>
      </c>
      <c r="CO95" s="104" t="n">
        <f aca="true">IF($L95="","",IF(ISNUMBER(OFFSET('Data transformed'!$A$4,MATCH($A95,'Data transformed'!$A$5:$A$185,0),MATCH(CO$4,'Data transformed'!$4:$4,0)-1)), (MIN(MAX(OFFSET('Data transformed'!$A$4,MATCH($A95,'Data transformed'!$A$5:$A$185,0),MATCH(CO$4,'Data transformed'!$4:$4,0)-1),$O95),$P95)-$O95)/$Q95*100,"NA"))</f>
        <v>40</v>
      </c>
      <c r="CP95" s="104" t="n">
        <f aca="true">IF($L95="","",IF(ISNUMBER(OFFSET('Data transformed'!$A$4,MATCH($A95,'Data transformed'!$A$5:$A$185,0),MATCH(CP$4,'Data transformed'!$4:$4,0)-1)), (MIN(MAX(OFFSET('Data transformed'!$A$4,MATCH($A95,'Data transformed'!$A$5:$A$185,0),MATCH(CP$4,'Data transformed'!$4:$4,0)-1),$O95),$P95)-$O95)/$Q95*100,"NA"))</f>
        <v>80</v>
      </c>
      <c r="CQ95" s="104" t="n">
        <f aca="true">IF($L95="","",IF(ISNUMBER(OFFSET('Data transformed'!$A$4,MATCH($A95,'Data transformed'!$A$5:$A$185,0),MATCH(CQ$4,'Data transformed'!$4:$4,0)-1)), (MIN(MAX(OFFSET('Data transformed'!$A$4,MATCH($A95,'Data transformed'!$A$5:$A$185,0),MATCH(CQ$4,'Data transformed'!$4:$4,0)-1),$O95),$P95)-$O95)/$Q95*100,"NA"))</f>
        <v>80</v>
      </c>
      <c r="CR95" s="104" t="n">
        <f aca="true">IF($L95="","",IF(ISNUMBER(OFFSET('Data transformed'!$A$4,MATCH($A95,'Data transformed'!$A$5:$A$185,0),MATCH(CR$4,'Data transformed'!$4:$4,0)-1)), (MIN(MAX(OFFSET('Data transformed'!$A$4,MATCH($A95,'Data transformed'!$A$5:$A$185,0),MATCH(CR$4,'Data transformed'!$4:$4,0)-1),$O95),$P95)-$O95)/$Q95*100,"NA"))</f>
        <v>50</v>
      </c>
      <c r="CS95" s="104" t="n">
        <f aca="true">IF($L95="","",IF(ISNUMBER(OFFSET('Data transformed'!$A$4,MATCH($A95,'Data transformed'!$A$5:$A$185,0),MATCH(CS$4,'Data transformed'!$4:$4,0)-1)), (MIN(MAX(OFFSET('Data transformed'!$A$4,MATCH($A95,'Data transformed'!$A$5:$A$185,0),MATCH(CS$4,'Data transformed'!$4:$4,0)-1),$O95),$P95)-$O95)/$Q95*100,"NA"))</f>
        <v>50</v>
      </c>
      <c r="CT95" s="104" t="n">
        <f aca="true">IF($L95="","",IF(ISNUMBER(OFFSET('Data transformed'!$A$4,MATCH($A95,'Data transformed'!$A$5:$A$185,0),MATCH(CT$4,'Data transformed'!$4:$4,0)-1)), (MIN(MAX(OFFSET('Data transformed'!$A$4,MATCH($A95,'Data transformed'!$A$5:$A$185,0),MATCH(CT$4,'Data transformed'!$4:$4,0)-1),$O95),$P95)-$O95)/$Q95*100,"NA"))</f>
        <v>100</v>
      </c>
      <c r="CU95" s="104" t="n">
        <f aca="true">IF($L95="","",IF(ISNUMBER(OFFSET('Data transformed'!$A$4,MATCH($A95,'Data transformed'!$A$5:$A$185,0),MATCH(CU$4,'Data transformed'!$4:$4,0)-1)), (MIN(MAX(OFFSET('Data transformed'!$A$4,MATCH($A95,'Data transformed'!$A$5:$A$185,0),MATCH(CU$4,'Data transformed'!$4:$4,0)-1),$O95),$P95)-$O95)/$Q95*100,"NA"))</f>
        <v>20</v>
      </c>
      <c r="CV95" s="104" t="n">
        <f aca="true">IF($L95="","",IF(ISNUMBER(OFFSET('Data transformed'!$A$4,MATCH($A95,'Data transformed'!$A$5:$A$185,0),MATCH(CV$4,'Data transformed'!$4:$4,0)-1)), (MIN(MAX(OFFSET('Data transformed'!$A$4,MATCH($A95,'Data transformed'!$A$5:$A$185,0),MATCH(CV$4,'Data transformed'!$4:$4,0)-1),$O95),$P95)-$O95)/$Q95*100,"NA"))</f>
        <v>60</v>
      </c>
      <c r="CW95" s="104" t="n">
        <f aca="true">IF($L95="","",IF(ISNUMBER(OFFSET('Data transformed'!$A$4,MATCH($A95,'Data transformed'!$A$5:$A$185,0),MATCH(CW$4,'Data transformed'!$4:$4,0)-1)), (MIN(MAX(OFFSET('Data transformed'!$A$4,MATCH($A95,'Data transformed'!$A$5:$A$185,0),MATCH(CW$4,'Data transformed'!$4:$4,0)-1),$O95),$P95)-$O95)/$Q95*100,"NA"))</f>
        <v>40</v>
      </c>
    </row>
    <row r="96" s="103" customFormat="true" ht="15.5" hidden="false" customHeight="false" outlineLevel="0" collapsed="false">
      <c r="A96" s="107" t="n">
        <v>4000</v>
      </c>
      <c r="B96" s="107" t="n">
        <v>1</v>
      </c>
      <c r="C96" s="103" t="str">
        <f aca="true">IF(ISBLANK(OFFSET('outliers treatment'!$A$3,MATCH($A96,'outliers treatment'!$A$4:$A$154,0),MATCH(C$4,'outliers treatment'!$4:$4,0)-1)),"",OFFSET('outliers treatment'!$A$3,MATCH($A96,'outliers treatment'!$A$4:$A$154,0),MATCH(C$4,'outliers treatment'!$4:$4,0)-1))</f>
        <v/>
      </c>
      <c r="D96" s="103" t="str">
        <f aca="true">IF(ISBLANK(OFFSET('outliers treatment'!$A$3,MATCH($A96,'outliers treatment'!$A$4:$A$154,0),MATCH(D$4,'outliers treatment'!$4:$4,0)-1)),"",OFFSET('outliers treatment'!$A$3,MATCH($A96,'outliers treatment'!$A$4:$A$154,0),MATCH(D$4,'outliers treatment'!$4:$4,0)-1))</f>
        <v>Sustainability for Consumers</v>
      </c>
      <c r="E96" s="103" t="str">
        <f aca="true">IF(ISBLANK(OFFSET('outliers treatment'!$A$3,MATCH($A96,'outliers treatment'!$A$4:$A$154,0),MATCH(E$4,'outliers treatment'!$4:$4,0)-1)),"",OFFSET('outliers treatment'!$A$3,MATCH($A96,'outliers treatment'!$A$4:$A$154,0),MATCH(E$4,'outliers treatment'!$4:$4,0)-1))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03" t="str">
        <f aca="true">IF(ISBLANK(OFFSET('outliers treatment'!$A$3,MATCH($A96,'outliers treatment'!$A$4:$A$154,0),MATCH(F$4,'outliers treatment'!$4:$4,0)-1)),"",OFFSET('outliers treatment'!$A$3,MATCH($A96,'outliers treatment'!$A$4:$A$154,0),MATCH(F$4,'outliers treatment'!$4:$4,0)-1))</f>
        <v/>
      </c>
      <c r="G96" s="103" t="str">
        <f aca="true">IF(ISBLANK(OFFSET('outliers treatment'!$A$3,MATCH($A96,'outliers treatment'!$A$4:$A$154,0),MATCH(G$4,'outliers treatment'!$4:$4,0)-1)),"",OFFSET('outliers treatment'!$A$3,MATCH($A96,'outliers treatment'!$A$4:$A$154,0),MATCH(G$4,'outliers treatment'!$4:$4,0)-1))</f>
        <v/>
      </c>
      <c r="H96" s="103" t="str">
        <f aca="true">IF(ISBLANK(OFFSET('outliers treatment'!$A$3,MATCH($A96,'outliers treatment'!$A$4:$A$154,0),MATCH(H$4,'outliers treatment'!$4:$4,0)-1)),"",OFFSET('outliers treatment'!$A$3,MATCH($A96,'outliers treatment'!$A$4:$A$154,0),MATCH(H$4,'outliers treatment'!$4:$4,0)-1))</f>
        <v/>
      </c>
      <c r="I96" s="103" t="str">
        <f aca="true">IF(ISBLANK(OFFSET('outliers treatment'!$A$3,MATCH($A96,'outliers treatment'!$A$4:$A$154,0),MATCH(I$4,'outliers treatment'!$4:$4,0)-1)),"",OFFSET('outliers treatment'!$A$3,MATCH($A96,'outliers treatment'!$A$4:$A$154,0),MATCH(I$4,'outliers treatment'!$4:$4,0)-1))</f>
        <v/>
      </c>
      <c r="J96" s="104" t="n">
        <f aca="false" t="array" ref="J96:J96">MIN(IF(ISNUMBER(V96:CW96),V96:CW96))</f>
        <v>20.6681778402033</v>
      </c>
      <c r="K96" s="103" t="n">
        <f aca="false" t="array" ref="K96:K96">MAX(IF(ISNUMBER(V96:CW96),V96:CW96))</f>
        <v>84.9562257738645</v>
      </c>
      <c r="L96" s="103" t="e">
        <f aca="true">IF(ISBLANK(OFFSET('outliers treatment'!$A$3,MATCH($A96,'outliers treatment'!$A$4:$A$154,0),MATCH(L$4,'outliers treatment'!$4:$4,0)-1)),"",OFFSET('outliers treatment'!$A$3,MATCH($A96,'outliers treatment'!$A$4:$A$154,0),MATCH(L$4,'outliers treatment'!$4:$4,0)-1))</f>
        <v>#N/A</v>
      </c>
      <c r="M96" s="103" t="e">
        <f aca="true">IF(ISBLANK(OFFSET('outliers treatment'!$A$3,MATCH($A96,'outliers treatment'!$A$4:$A$154,0),MATCH(M$4,'outliers treatment'!$4:$4,0)-1)),"",OFFSET('outliers treatment'!$A$3,MATCH($A96,'outliers treatment'!$A$4:$A$154,0),MATCH(M$4,'outliers treatment'!$4:$4,0)-1))</f>
        <v>#N/A</v>
      </c>
      <c r="N96" s="103" t="str">
        <f aca="true">IF(ISBLANK(OFFSET('outliers treatment'!$A$3,MATCH($A96,'outliers treatment'!$A$4:$A$154,0),MATCH(N$4,'outliers treatment'!$4:$4,0)-1)),"",OFFSET('outliers treatment'!$A$3,MATCH($A96,'outliers treatment'!$A$4:$A$154,0),MATCH(N$4,'outliers treatment'!$4:$4,0)-1))</f>
        <v/>
      </c>
      <c r="O96" s="103" t="str">
        <f aca="true">IF(ISBLANK(OFFSET('outliers treatment'!$A$3,MATCH($A96,'outliers treatment'!$A$4:$A$154,0),MATCH(O$4,'outliers treatment'!$4:$4,0)-1)),"",OFFSET('outliers treatment'!$A$3,MATCH($A96,'outliers treatment'!$A$4:$A$154,0),MATCH(O$4,'outliers treatment'!$4:$4,0)-1))</f>
        <v/>
      </c>
      <c r="P96" s="103" t="str">
        <f aca="true">IF(ISBLANK(OFFSET('outliers treatment'!$A$3,MATCH($A96,'outliers treatment'!$A$4:$A$154,0),MATCH(P$4,'outliers treatment'!$4:$4,0)-1)),"",OFFSET('outliers treatment'!$A$3,MATCH($A96,'outliers treatment'!$A$4:$A$154,0),MATCH(P$4,'outliers treatment'!$4:$4,0)-1))</f>
        <v/>
      </c>
      <c r="Q96" s="103" t="str">
        <f aca="false">IFERROR(P96-O96,"")</f>
        <v/>
      </c>
      <c r="R96" s="105" t="n">
        <f aca="false" t="array" ref="R96:R96">IFERROR(SKEW(IF(ISNUMBER(V96:CW96),V96:CW96,"")),"")</f>
        <v>-0.0706038919819205</v>
      </c>
      <c r="S96" s="103" t="n">
        <v>1</v>
      </c>
      <c r="T96" s="103" t="n">
        <v>1</v>
      </c>
      <c r="U96" s="106" t="str">
        <f aca="false" t="array" ref="U96:U96">IF(B96&lt;4,"",1-IFERROR(SUM(ISNUMBER(V96:CW96)*(1-$V$3:$CW$3))/COUNTIF($V$3:$CW$3,0),0))</f>
        <v/>
      </c>
      <c r="V96" s="104" t="n">
        <f aca="false" t="array" ref="V96:V96">SUM(IF($B97:$B131=2*ISNUMBER(V97:V131),$T97:$T131*V97:V131,0))/SUM(IF($B97:$B131=2*ISNUMBER(V97:V131),$T97:$T131,0))</f>
        <v>66.8777516704261</v>
      </c>
      <c r="W96" s="104" t="n">
        <f aca="false" t="array" ref="W96:W96">SUM(IF($B97:$B131=2*ISNUMBER(W97:W131),$T97:$T131*W97:W131,0))/SUM(IF($B97:$B131=2*ISNUMBER(W97:W131),$T97:$T131,0))</f>
        <v>49.4712381757272</v>
      </c>
      <c r="X96" s="104" t="n">
        <f aca="false" t="array" ref="X96:X96">SUM(IF($B97:$B131=2*ISNUMBER(X97:X131),$T97:$T131*X97:X131,0))/SUM(IF($B97:$B131=2*ISNUMBER(X97:X131),$T97:$T131,0))</f>
        <v>78.6270406458732</v>
      </c>
      <c r="Y96" s="104" t="n">
        <f aca="false" t="array" ref="Y96:Y96">SUM(IF($B97:$B131=2*ISNUMBER(Y97:Y131),$T97:$T131*Y97:Y131,0))/SUM(IF($B97:$B131=2*ISNUMBER(Y97:Y131),$T97:$T131,0))</f>
        <v>70.0239320939428</v>
      </c>
      <c r="Z96" s="104" t="n">
        <f aca="false" t="array" ref="Z96:Z96">SUM(IF($B97:$B131=2*ISNUMBER(Z97:Z131),$T97:$T131*Z97:Z131,0))/SUM(IF($B97:$B131=2*ISNUMBER(Z97:Z131),$T97:$T131,0))</f>
        <v>40.9183043932197</v>
      </c>
      <c r="AA96" s="104" t="n">
        <f aca="false" t="array" ref="AA96:AA96">SUM(IF($B97:$B131=2*ISNUMBER(AA97:AA131),$T97:$T131*AA97:AA131,0))/SUM(IF($B97:$B131=2*ISNUMBER(AA97:AA131),$T97:$T131,0))</f>
        <v>39.2386736264193</v>
      </c>
      <c r="AB96" s="104" t="n">
        <f aca="false" t="array" ref="AB96:AB96">SUM(IF($B97:$B131=2*ISNUMBER(AB97:AB131),$T97:$T131*AB97:AB131,0))/SUM(IF($B97:$B131=2*ISNUMBER(AB97:AB131),$T97:$T131,0))</f>
        <v>57.9087519898491</v>
      </c>
      <c r="AC96" s="104" t="n">
        <f aca="false" t="array" ref="AC96:AC96">SUM(IF($B97:$B131=2*ISNUMBER(AC97:AC131),$T97:$T131*AC97:AC131,0))/SUM(IF($B97:$B131=2*ISNUMBER(AC97:AC131),$T97:$T131,0))</f>
        <v>62.0588705476538</v>
      </c>
      <c r="AD96" s="104" t="n">
        <f aca="false" t="array" ref="AD96:AD96">SUM(IF($B97:$B131=2*ISNUMBER(AD97:AD131),$T97:$T131*AD97:AD131,0))/SUM(IF($B97:$B131=2*ISNUMBER(AD97:AD131),$T97:$T131,0))</f>
        <v>67.3796285223725</v>
      </c>
      <c r="AE96" s="104" t="n">
        <f aca="false" t="array" ref="AE96:AE96">SUM(IF($B97:$B131=2*ISNUMBER(AE97:AE131),$T97:$T131*AE97:AE131,0))/SUM(IF($B97:$B131=2*ISNUMBER(AE97:AE131),$T97:$T131,0))</f>
        <v>68.0706313312239</v>
      </c>
      <c r="AF96" s="104" t="n">
        <f aca="false" t="array" ref="AF96:AF96">SUM(IF($B97:$B131=2*ISNUMBER(AF97:AF131),$T97:$T131*AF97:AF131,0))/SUM(IF($B97:$B131=2*ISNUMBER(AF97:AF131),$T97:$T131,0))</f>
        <v>76.9426428515306</v>
      </c>
      <c r="AG96" s="104" t="n">
        <f aca="false" t="array" ref="AG96:AG96">SUM(IF($B97:$B131=2*ISNUMBER(AG97:AG131),$T97:$T131*AG97:AG131,0))/SUM(IF($B97:$B131=2*ISNUMBER(AG97:AG131),$T97:$T131,0))</f>
        <v>28.7679168035902</v>
      </c>
      <c r="AH96" s="104" t="n">
        <f aca="false" t="array" ref="AH96:AH96">SUM(IF($B97:$B131=2*ISNUMBER(AH97:AH131),$T97:$T131*AH97:AH131,0))/SUM(IF($B97:$B131=2*ISNUMBER(AH97:AH131),$T97:$T131,0))</f>
        <v>48.8644919520989</v>
      </c>
      <c r="AI96" s="104" t="n">
        <f aca="false" t="array" ref="AI96:AI96">SUM(IF($B97:$B131=2*ISNUMBER(AI97:AI131),$T97:$T131*AI97:AI131,0))/SUM(IF($B97:$B131=2*ISNUMBER(AI97:AI131),$T97:$T131,0))</f>
        <v>25.7087503659581</v>
      </c>
      <c r="AJ96" s="104" t="n">
        <f aca="false" t="array" ref="AJ96:AJ96">SUM(IF($B97:$B131=2*ISNUMBER(AJ97:AJ131),$T97:$T131*AJ97:AJ131,0))/SUM(IF($B97:$B131=2*ISNUMBER(AJ97:AJ131),$T97:$T131,0))</f>
        <v>64.4715813683959</v>
      </c>
      <c r="AK96" s="104" t="n">
        <f aca="false" t="array" ref="AK96:AK96">SUM(IF($B97:$B131=2*ISNUMBER(AK97:AK131),$T97:$T131*AK97:AK131,0))/SUM(IF($B97:$B131=2*ISNUMBER(AK97:AK131),$T97:$T131,0))</f>
        <v>61.6854061439957</v>
      </c>
      <c r="AL96" s="104" t="n">
        <f aca="false" t="array" ref="AL96:AL96">SUM(IF($B97:$B131=2*ISNUMBER(AL97:AL131),$T97:$T131*AL97:AL131,0))/SUM(IF($B97:$B131=2*ISNUMBER(AL97:AL131),$T97:$T131,0))</f>
        <v>84.9562257738645</v>
      </c>
      <c r="AM96" s="104" t="n">
        <f aca="false" t="array" ref="AM96:AM96">SUM(IF($B97:$B131=2*ISNUMBER(AM97:AM131),$T97:$T131*AM97:AM131,0))/SUM(IF($B97:$B131=2*ISNUMBER(AM97:AM131),$T97:$T131,0))</f>
        <v>64.8042251905021</v>
      </c>
      <c r="AN96" s="104" t="n">
        <f aca="false" t="array" ref="AN96:AN96">SUM(IF($B97:$B131=2*ISNUMBER(AN97:AN131),$T97:$T131*AN97:AN131,0))/SUM(IF($B97:$B131=2*ISNUMBER(AN97:AN131),$T97:$T131,0))</f>
        <v>36.8235692889231</v>
      </c>
      <c r="AO96" s="104" t="n">
        <f aca="false" t="array" ref="AO96:AO96">SUM(IF($B97:$B131=2*ISNUMBER(AO97:AO131),$T97:$T131*AO97:AO131,0))/SUM(IF($B97:$B131=2*ISNUMBER(AO97:AO131),$T97:$T131,0))</f>
        <v>41.6960976790761</v>
      </c>
      <c r="AP96" s="104" t="n">
        <f aca="false" t="array" ref="AP96:AP96">SUM(IF($B97:$B131=2*ISNUMBER(AP97:AP131),$T97:$T131*AP97:AP131,0))/SUM(IF($B97:$B131=2*ISNUMBER(AP97:AP131),$T97:$T131,0))</f>
        <v>61.9946485618682</v>
      </c>
      <c r="AQ96" s="104" t="n">
        <f aca="false" t="array" ref="AQ96:AQ96">SUM(IF($B97:$B131=2*ISNUMBER(AQ97:AQ131),$T97:$T131*AQ97:AQ131,0))/SUM(IF($B97:$B131=2*ISNUMBER(AQ97:AQ131),$T97:$T131,0))</f>
        <v>58.8269955463601</v>
      </c>
      <c r="AR96" s="104" t="n">
        <f aca="false" t="array" ref="AR96:AR96">SUM(IF($B97:$B131=2*ISNUMBER(AR97:AR131),$T97:$T131*AR97:AR131,0))/SUM(IF($B97:$B131=2*ISNUMBER(AR97:AR131),$T97:$T131,0))</f>
        <v>75.01219113726</v>
      </c>
      <c r="AS96" s="104" t="n">
        <f aca="false" t="array" ref="AS96:AS96">SUM(IF($B97:$B131=2*ISNUMBER(AS97:AS131),$T97:$T131*AS97:AS131,0))/SUM(IF($B97:$B131=2*ISNUMBER(AS97:AS131),$T97:$T131,0))</f>
        <v>45.0010916731983</v>
      </c>
      <c r="AT96" s="104" t="n">
        <f aca="false" t="array" ref="AT96:AT96">SUM(IF($B97:$B131=2*ISNUMBER(AT97:AT131),$T97:$T131*AT97:AT131,0))/SUM(IF($B97:$B131=2*ISNUMBER(AT97:AT131),$T97:$T131,0))</f>
        <v>71.4174889363237</v>
      </c>
      <c r="AU96" s="104" t="n">
        <f aca="false" t="array" ref="AU96:AU96">SUM(IF($B97:$B131=2*ISNUMBER(AU97:AU131),$T97:$T131*AU97:AU131,0))/SUM(IF($B97:$B131=2*ISNUMBER(AU97:AU131),$T97:$T131,0))</f>
        <v>75.3785751231444</v>
      </c>
      <c r="AV96" s="104" t="n">
        <f aca="false" t="array" ref="AV96:AV96">SUM(IF($B97:$B131=2*ISNUMBER(AV97:AV131),$T97:$T131*AV97:AV131,0))/SUM(IF($B97:$B131=2*ISNUMBER(AV97:AV131),$T97:$T131,0))</f>
        <v>53.1801577969049</v>
      </c>
      <c r="AW96" s="104" t="n">
        <f aca="false" t="array" ref="AW96:AW96">SUM(IF($B97:$B131=2*ISNUMBER(AW97:AW131),$T97:$T131*AW97:AW131,0))/SUM(IF($B97:$B131=2*ISNUMBER(AW97:AW131),$T97:$T131,0))</f>
        <v>22.4176046767288</v>
      </c>
      <c r="AX96" s="104" t="n">
        <f aca="false" t="array" ref="AX96:AX96">SUM(IF($B97:$B131=2*ISNUMBER(AX97:AX131),$T97:$T131*AX97:AX131,0))/SUM(IF($B97:$B131=2*ISNUMBER(AX97:AX131),$T97:$T131,0))</f>
        <v>48.5341710951908</v>
      </c>
      <c r="AY96" s="104" t="n">
        <f aca="false" t="array" ref="AY96:AY96">SUM(IF($B97:$B131=2*ISNUMBER(AY97:AY131),$T97:$T131*AY97:AY131,0))/SUM(IF($B97:$B131=2*ISNUMBER(AY97:AY131),$T97:$T131,0))</f>
        <v>37.1637836163502</v>
      </c>
      <c r="AZ96" s="104" t="n">
        <f aca="false" t="array" ref="AZ96:AZ96">SUM(IF($B97:$B131=2*ISNUMBER(AZ97:AZ131),$T97:$T131*AZ97:AZ131,0))/SUM(IF($B97:$B131=2*ISNUMBER(AZ97:AZ131),$T97:$T131,0))</f>
        <v>49.3447963883172</v>
      </c>
      <c r="BA96" s="104" t="n">
        <f aca="false" t="array" ref="BA96:BA96">SUM(IF($B97:$B131=2*ISNUMBER(BA97:BA131),$T97:$T131*BA97:BA131,0))/SUM(IF($B97:$B131=2*ISNUMBER(BA97:BA131),$T97:$T131,0))</f>
        <v>62.3562358681382</v>
      </c>
      <c r="BB96" s="104" t="n">
        <f aca="false" t="array" ref="BB96:BB96">SUM(IF($B97:$B131=2*ISNUMBER(BB97:BB131),$T97:$T131*BB97:BB131,0))/SUM(IF($B97:$B131=2*ISNUMBER(BB97:BB131),$T97:$T131,0))</f>
        <v>70.0499962087847</v>
      </c>
      <c r="BC96" s="104" t="n">
        <f aca="false" t="array" ref="BC96:BC96">SUM(IF($B97:$B131=2*ISNUMBER(BC97:BC131),$T97:$T131*BC97:BC131,0))/SUM(IF($B97:$B131=2*ISNUMBER(BC97:BC131),$T97:$T131,0))</f>
        <v>40.4397887002694</v>
      </c>
      <c r="BD96" s="104" t="n">
        <f aca="false" t="array" ref="BD96:BD96">SUM(IF($B97:$B131=2*ISNUMBER(BD97:BD131),$T97:$T131*BD97:BD131,0))/SUM(IF($B97:$B131=2*ISNUMBER(BD97:BD131),$T97:$T131,0))</f>
        <v>79.6834642858157</v>
      </c>
      <c r="BE96" s="104" t="n">
        <f aca="false" t="array" ref="BE96:BE96">SUM(IF($B97:$B131=2*ISNUMBER(BE97:BE131),$T97:$T131*BE97:BE131,0))/SUM(IF($B97:$B131=2*ISNUMBER(BE97:BE131),$T97:$T131,0))</f>
        <v>48.2098807217177</v>
      </c>
      <c r="BF96" s="104" t="n">
        <f aca="false" t="array" ref="BF96:BF96">SUM(IF($B97:$B131=2*ISNUMBER(BF97:BF131),$T97:$T131*BF97:BF131,0))/SUM(IF($B97:$B131=2*ISNUMBER(BF97:BF131),$T97:$T131,0))</f>
        <v>62.13045542131</v>
      </c>
      <c r="BG96" s="104" t="n">
        <f aca="false" t="array" ref="BG96:BG96">SUM(IF($B97:$B131=2*ISNUMBER(BG97:BG131),$T97:$T131*BG97:BG131,0))/SUM(IF($B97:$B131=2*ISNUMBER(BG97:BG131),$T97:$T131,0))</f>
        <v>55.2006511897814</v>
      </c>
      <c r="BH96" s="104" t="n">
        <f aca="false" t="array" ref="BH96:BH96">SUM(IF($B97:$B131=2*ISNUMBER(BH97:BH131),$T97:$T131*BH97:BH131,0))/SUM(IF($B97:$B131=2*ISNUMBER(BH97:BH131),$T97:$T131,0))</f>
        <v>69.8083305089572</v>
      </c>
      <c r="BI96" s="104" t="n">
        <f aca="false" t="array" ref="BI96:BI96">SUM(IF($B97:$B131=2*ISNUMBER(BI97:BI131),$T97:$T131*BI97:BI131,0))/SUM(IF($B97:$B131=2*ISNUMBER(BI97:BI131),$T97:$T131,0))</f>
        <v>31.7573294342054</v>
      </c>
      <c r="BJ96" s="104" t="n">
        <f aca="false" t="array" ref="BJ96:BJ96">SUM(IF($B97:$B131=2*ISNUMBER(BJ97:BJ131),$T97:$T131*BJ97:BJ131,0))/SUM(IF($B97:$B131=2*ISNUMBER(BJ97:BJ131),$T97:$T131,0))</f>
        <v>61.8551792821351</v>
      </c>
      <c r="BK96" s="104" t="n">
        <f aca="false" t="array" ref="BK96:BK96">SUM(IF($B97:$B131=2*ISNUMBER(BK97:BK131),$T97:$T131*BK97:BK131,0))/SUM(IF($B97:$B131=2*ISNUMBER(BK97:BK131),$T97:$T131,0))</f>
        <v>42.4137770451633</v>
      </c>
      <c r="BL96" s="104" t="n">
        <f aca="false" t="array" ref="BL96:BL96">SUM(IF($B97:$B131=2*ISNUMBER(BL97:BL131),$T97:$T131*BL97:BL131,0))/SUM(IF($B97:$B131=2*ISNUMBER(BL97:BL131),$T97:$T131,0))</f>
        <v>48.2367597026424</v>
      </c>
      <c r="BM96" s="104" t="n">
        <f aca="false" t="array" ref="BM96:BM96">SUM(IF($B97:$B131=2*ISNUMBER(BM97:BM131),$T97:$T131*BM97:BM131,0))/SUM(IF($B97:$B131=2*ISNUMBER(BM97:BM131),$T97:$T131,0))</f>
        <v>35.5784469836168</v>
      </c>
      <c r="BN96" s="104" t="n">
        <f aca="false" t="array" ref="BN96:BN96">SUM(IF($B97:$B131=2*ISNUMBER(BN97:BN131),$T97:$T131*BN97:BN131,0))/SUM(IF($B97:$B131=2*ISNUMBER(BN97:BN131),$T97:$T131,0))</f>
        <v>24.9636916584369</v>
      </c>
      <c r="BO96" s="104" t="n">
        <f aca="false" t="array" ref="BO96:BO96">SUM(IF($B97:$B131=2*ISNUMBER(BO97:BO131),$T97:$T131*BO97:BO131,0))/SUM(IF($B97:$B131=2*ISNUMBER(BO97:BO131),$T97:$T131,0))</f>
        <v>47.7947583417966</v>
      </c>
      <c r="BP96" s="104" t="n">
        <f aca="false" t="array" ref="BP96:BP96">SUM(IF($B97:$B131=2*ISNUMBER(BP97:BP131),$T97:$T131*BP97:BP131,0))/SUM(IF($B97:$B131=2*ISNUMBER(BP97:BP131),$T97:$T131,0))</f>
        <v>52.6278086166069</v>
      </c>
      <c r="BQ96" s="104" t="n">
        <f aca="false" t="array" ref="BQ96:BQ96">SUM(IF($B97:$B131=2*ISNUMBER(BQ97:BQ131),$T97:$T131*BQ97:BQ131,0))/SUM(IF($B97:$B131=2*ISNUMBER(BQ97:BQ131),$T97:$T131,0))</f>
        <v>33.2744250667534</v>
      </c>
      <c r="BR96" s="104" t="n">
        <f aca="false" t="array" ref="BR96:BR96">SUM(IF($B97:$B131=2*ISNUMBER(BR97:BR131),$T97:$T131*BR97:BR131,0))/SUM(IF($B97:$B131=2*ISNUMBER(BR97:BR131),$T97:$T131,0))</f>
        <v>27.3967413606715</v>
      </c>
      <c r="BS96" s="104" t="n">
        <f aca="false" t="array" ref="BS96:BS96">SUM(IF($B97:$B131=2*ISNUMBER(BS97:BS131),$T97:$T131*BS97:BS131,0))/SUM(IF($B97:$B131=2*ISNUMBER(BS97:BS131),$T97:$T131,0))</f>
        <v>47.4580693369056</v>
      </c>
      <c r="BT96" s="104" t="n">
        <f aca="false" t="array" ref="BT96:BT96">SUM(IF($B97:$B131=2*ISNUMBER(BT97:BT131),$T97:$T131*BT97:BT131,0))/SUM(IF($B97:$B131=2*ISNUMBER(BT97:BT131),$T97:$T131,0))</f>
        <v>77.9731939643297</v>
      </c>
      <c r="BU96" s="104" t="n">
        <f aca="false" t="array" ref="BU96:BU96">SUM(IF($B97:$B131=2*ISNUMBER(BU97:BU131),$T97:$T131*BU97:BU131,0))/SUM(IF($B97:$B131=2*ISNUMBER(BU97:BU131),$T97:$T131,0))</f>
        <v>80.9143066487087</v>
      </c>
      <c r="BV96" s="104" t="n">
        <f aca="false" t="array" ref="BV96:BV96">SUM(IF($B97:$B131=2*ISNUMBER(BV97:BV131),$T97:$T131*BV97:BV131,0))/SUM(IF($B97:$B131=2*ISNUMBER(BV97:BV131),$T97:$T131,0))</f>
        <v>44.0448099553872</v>
      </c>
      <c r="BW96" s="104" t="n">
        <f aca="false" t="array" ref="BW96:BW96">SUM(IF($B97:$B131=2*ISNUMBER(BW97:BW131),$T97:$T131*BW97:BW131,0))/SUM(IF($B97:$B131=2*ISNUMBER(BW97:BW131),$T97:$T131,0))</f>
        <v>40.7204389021784</v>
      </c>
      <c r="BX96" s="104" t="n">
        <f aca="false" t="array" ref="BX96:BX96">SUM(IF($B97:$B131=2*ISNUMBER(BX97:BX131),$T97:$T131*BX97:BX131,0))/SUM(IF($B97:$B131=2*ISNUMBER(BX97:BX131),$T97:$T131,0))</f>
        <v>42.4722101258768</v>
      </c>
      <c r="BY96" s="104" t="n">
        <f aca="false" t="array" ref="BY96:BY96">SUM(IF($B97:$B131=2*ISNUMBER(BY97:BY131),$T97:$T131*BY97:BY131,0))/SUM(IF($B97:$B131=2*ISNUMBER(BY97:BY131),$T97:$T131,0))</f>
        <v>69.9659011395299</v>
      </c>
      <c r="BZ96" s="104" t="n">
        <f aca="false" t="array" ref="BZ96:BZ96">SUM(IF($B97:$B131=2*ISNUMBER(BZ97:BZ131),$T97:$T131*BZ97:BZ131,0))/SUM(IF($B97:$B131=2*ISNUMBER(BZ97:BZ131),$T97:$T131,0))</f>
        <v>52.2025931803812</v>
      </c>
      <c r="CA96" s="104" t="n">
        <f aca="false" t="array" ref="CA96:CA96">SUM(IF($B97:$B131=2*ISNUMBER(CA97:CA131),$T97:$T131*CA97:CA131,0))/SUM(IF($B97:$B131=2*ISNUMBER(CA97:CA131),$T97:$T131,0))</f>
        <v>23.7768954245737</v>
      </c>
      <c r="CB96" s="104" t="n">
        <f aca="false" t="array" ref="CB96:CB96">SUM(IF($B97:$B131=2*ISNUMBER(CB97:CB131),$T97:$T131*CB97:CB131,0))/SUM(IF($B97:$B131=2*ISNUMBER(CB97:CB131),$T97:$T131,0))</f>
        <v>56.1959136526866</v>
      </c>
      <c r="CC96" s="104" t="n">
        <f aca="false" t="array" ref="CC96:CC96">SUM(IF($B97:$B131=2*ISNUMBER(CC97:CC131),$T97:$T131*CC97:CC131,0))/SUM(IF($B97:$B131=2*ISNUMBER(CC97:CC131),$T97:$T131,0))</f>
        <v>60.6178989335953</v>
      </c>
      <c r="CD96" s="104" t="n">
        <f aca="false" t="array" ref="CD96:CD96">SUM(IF($B97:$B131=2*ISNUMBER(CD97:CD131),$T97:$T131*CD97:CD131,0))/SUM(IF($B97:$B131=2*ISNUMBER(CD97:CD131),$T97:$T131,0))</f>
        <v>57.540086688265</v>
      </c>
      <c r="CE96" s="104" t="n">
        <f aca="false" t="array" ref="CE96:CE96">SUM(IF($B97:$B131=2*ISNUMBER(CE97:CE131),$T97:$T131*CE97:CE131,0))/SUM(IF($B97:$B131=2*ISNUMBER(CE97:CE131),$T97:$T131,0))</f>
        <v>67.1358723414786</v>
      </c>
      <c r="CF96" s="104" t="n">
        <f aca="false" t="array" ref="CF96:CF96">SUM(IF($B97:$B131=2*ISNUMBER(CF97:CF131),$T97:$T131*CF97:CF131,0))/SUM(IF($B97:$B131=2*ISNUMBER(CF97:CF131),$T97:$T131,0))</f>
        <v>52.0776254117475</v>
      </c>
      <c r="CG96" s="104" t="n">
        <f aca="false" t="array" ref="CG96:CG96">SUM(IF($B97:$B131=2*ISNUMBER(CG97:CG131),$T97:$T131*CG97:CG131,0))/SUM(IF($B97:$B131=2*ISNUMBER(CG97:CG131),$T97:$T131,0))</f>
        <v>23.0898287626819</v>
      </c>
      <c r="CH96" s="104" t="n">
        <f aca="false" t="array" ref="CH96:CH96">SUM(IF($B97:$B131=2*ISNUMBER(CH97:CH131),$T97:$T131*CH97:CH131,0))/SUM(IF($B97:$B131=2*ISNUMBER(CH97:CH131),$T97:$T131,0))</f>
        <v>29.1759833362596</v>
      </c>
      <c r="CI96" s="104" t="n">
        <f aca="false" t="array" ref="CI96:CI96">SUM(IF($B97:$B131=2*ISNUMBER(CI97:CI131),$T97:$T131*CI97:CI131,0))/SUM(IF($B97:$B131=2*ISNUMBER(CI97:CI131),$T97:$T131,0))</f>
        <v>59.4141407382009</v>
      </c>
      <c r="CJ96" s="104" t="n">
        <f aca="false" t="array" ref="CJ96:CJ96">SUM(IF($B97:$B131=2*ISNUMBER(CJ97:CJ131),$T97:$T131*CJ97:CJ131,0))/SUM(IF($B97:$B131=2*ISNUMBER(CJ97:CJ131),$T97:$T131,0))</f>
        <v>46.9602664475103</v>
      </c>
      <c r="CK96" s="104" t="n">
        <f aca="false" t="array" ref="CK96:CK96">SUM(IF($B97:$B131=2*ISNUMBER(CK97:CK131),$T97:$T131*CK97:CK131,0))/SUM(IF($B97:$B131=2*ISNUMBER(CK97:CK131),$T97:$T131,0))</f>
        <v>20.6681778402033</v>
      </c>
      <c r="CL96" s="104" t="n">
        <f aca="false" t="array" ref="CL96:CL96">SUM(IF($B97:$B131=2*ISNUMBER(CL97:CL131),$T97:$T131*CL97:CL131,0))/SUM(IF($B97:$B131=2*ISNUMBER(CL97:CL131),$T97:$T131,0))</f>
        <v>51.3685501533312</v>
      </c>
      <c r="CM96" s="104" t="n">
        <f aca="false" t="array" ref="CM96:CM96">SUM(IF($B97:$B131=2*ISNUMBER(CM97:CM131),$T97:$T131*CM97:CM131,0))/SUM(IF($B97:$B131=2*ISNUMBER(CM97:CM131),$T97:$T131,0))</f>
        <v>82.827215016578</v>
      </c>
      <c r="CN96" s="104" t="n">
        <f aca="false" t="array" ref="CN96:CN96">SUM(IF($B97:$B131=2*ISNUMBER(CN97:CN131),$T97:$T131*CN97:CN131,0))/SUM(IF($B97:$B131=2*ISNUMBER(CN97:CN131),$T97:$T131,0))</f>
        <v>31.8450782613115</v>
      </c>
      <c r="CO96" s="104" t="n">
        <f aca="false" t="array" ref="CO96:CO96">SUM(IF($B97:$B131=2*ISNUMBER(CO97:CO131),$T97:$T131*CO97:CO131,0))/SUM(IF($B97:$B131=2*ISNUMBER(CO97:CO131),$T97:$T131,0))</f>
        <v>48.94296727911</v>
      </c>
      <c r="CP96" s="104" t="n">
        <f aca="false" t="array" ref="CP96:CP96">SUM(IF($B97:$B131=2*ISNUMBER(CP97:CP131),$T97:$T131*CP97:CP131,0))/SUM(IF($B97:$B131=2*ISNUMBER(CP97:CP131),$T97:$T131,0))</f>
        <v>24.5128419024153</v>
      </c>
      <c r="CQ96" s="104" t="n">
        <f aca="false" t="array" ref="CQ96:CQ96">SUM(IF($B97:$B131=2*ISNUMBER(CQ97:CQ131),$T97:$T131*CQ97:CQ131,0))/SUM(IF($B97:$B131=2*ISNUMBER(CQ97:CQ131),$T97:$T131,0))</f>
        <v>56.6238841403394</v>
      </c>
      <c r="CR96" s="104" t="n">
        <f aca="false" t="array" ref="CR96:CR96">SUM(IF($B97:$B131=2*ISNUMBER(CR97:CR131),$T97:$T131*CR97:CR131,0))/SUM(IF($B97:$B131=2*ISNUMBER(CR97:CR131),$T97:$T131,0))</f>
        <v>51.9850344803469</v>
      </c>
      <c r="CS96" s="104" t="n">
        <f aca="false" t="array" ref="CS96:CS96">SUM(IF($B97:$B131=2*ISNUMBER(CS97:CS131),$T97:$T131*CS97:CS131,0))/SUM(IF($B97:$B131=2*ISNUMBER(CS97:CS131),$T97:$T131,0))</f>
        <v>64.963251319564</v>
      </c>
      <c r="CT96" s="104" t="n">
        <f aca="false" t="array" ref="CT96:CT96">SUM(IF($B97:$B131=2*ISNUMBER(CT97:CT131),$T97:$T131*CT97:CT131,0))/SUM(IF($B97:$B131=2*ISNUMBER(CT97:CT131),$T97:$T131,0))</f>
        <v>59.9865058386645</v>
      </c>
      <c r="CU96" s="104" t="n">
        <f aca="false" t="array" ref="CU96:CU96">SUM(IF($B97:$B131=2*ISNUMBER(CU97:CU131),$T97:$T131*CU97:CU131,0))/SUM(IF($B97:$B131=2*ISNUMBER(CU97:CU131),$T97:$T131,0))</f>
        <v>35.8290131188304</v>
      </c>
      <c r="CV96" s="104" t="n">
        <f aca="false" t="array" ref="CV96:CV96">SUM(IF($B97:$B131=2*ISNUMBER(CV97:CV131),$T97:$T131*CV97:CV131,0))/SUM(IF($B97:$B131=2*ISNUMBER(CV97:CV131),$T97:$T131,0))</f>
        <v>34.398038310632</v>
      </c>
      <c r="CW96" s="104" t="n">
        <f aca="false" t="array" ref="CW96:CW96">SUM(IF($B97:$B131=2*ISNUMBER(CW97:CW131),$T97:$T131*CW97:CW131,0))/SUM(IF($B97:$B131=2*ISNUMBER(CW97:CW131),$T97:$T131,0))</f>
        <v>56.7258248436226</v>
      </c>
    </row>
    <row r="97" s="103" customFormat="true" ht="15.5" hidden="false" customHeight="false" outlineLevel="0" collapsed="false">
      <c r="A97" s="107" t="n">
        <v>4100</v>
      </c>
      <c r="B97" s="107" t="n">
        <v>2</v>
      </c>
      <c r="C97" s="103" t="str">
        <f aca="true">IF(ISBLANK(OFFSET('outliers treatment'!$A$3,MATCH($A97,'outliers treatment'!$A$4:$A$154,0),MATCH(C$4,'outliers treatment'!$4:$4,0)-1)),"",OFFSET('outliers treatment'!$A$3,MATCH($A97,'outliers treatment'!$A$4:$A$154,0),MATCH(C$4,'outliers treatment'!$4:$4,0)-1))</f>
        <v/>
      </c>
      <c r="D97" s="103" t="str">
        <f aca="true">IF(ISBLANK(OFFSET('outliers treatment'!$A$3,MATCH($A97,'outliers treatment'!$A$4:$A$154,0),MATCH(D$4,'outliers treatment'!$4:$4,0)-1)),"",OFFSET('outliers treatment'!$A$3,MATCH($A97,'outliers treatment'!$A$4:$A$154,0),MATCH(D$4,'outliers treatment'!$4:$4,0)-1))</f>
        <v>National / international sustainability engagement</v>
      </c>
      <c r="E97" s="103" t="str">
        <f aca="true">IF(ISBLANK(OFFSET('outliers treatment'!$A$3,MATCH($A97,'outliers treatment'!$A$4:$A$154,0),MATCH(E$4,'outliers treatment'!$4:$4,0)-1)),"",OFFSET('outliers treatment'!$A$3,MATCH($A97,'outliers treatment'!$A$4:$A$154,0),MATCH(E$4,'outliers treatment'!$4:$4,0)-1))</f>
        <v>This indicator tests international engagement with sustainability pledges, agreements, treaties etc. It also measures whether a national sustainable consumption plan is in place and how countries are mitigating climate change.</v>
      </c>
      <c r="F97" s="103" t="str">
        <f aca="true">IF(ISBLANK(OFFSET('outliers treatment'!$A$3,MATCH($A97,'outliers treatment'!$A$4:$A$154,0),MATCH(F$4,'outliers treatment'!$4:$4,0)-1)),"",OFFSET('outliers treatment'!$A$3,MATCH($A97,'outliers treatment'!$A$4:$A$154,0),MATCH(F$4,'outliers treatment'!$4:$4,0)-1))</f>
        <v/>
      </c>
      <c r="G97" s="103" t="str">
        <f aca="true">IF(ISBLANK(OFFSET('outliers treatment'!$A$3,MATCH($A97,'outliers treatment'!$A$4:$A$154,0),MATCH(G$4,'outliers treatment'!$4:$4,0)-1)),"",OFFSET('outliers treatment'!$A$3,MATCH($A97,'outliers treatment'!$A$4:$A$154,0),MATCH(G$4,'outliers treatment'!$4:$4,0)-1))</f>
        <v/>
      </c>
      <c r="H97" s="103" t="str">
        <f aca="true">IF(ISBLANK(OFFSET('outliers treatment'!$A$3,MATCH($A97,'outliers treatment'!$A$4:$A$154,0),MATCH(H$4,'outliers treatment'!$4:$4,0)-1)),"",OFFSET('outliers treatment'!$A$3,MATCH($A97,'outliers treatment'!$A$4:$A$154,0),MATCH(H$4,'outliers treatment'!$4:$4,0)-1))</f>
        <v/>
      </c>
      <c r="I97" s="103" t="str">
        <f aca="true">IF(ISBLANK(OFFSET('outliers treatment'!$A$3,MATCH($A97,'outliers treatment'!$A$4:$A$154,0),MATCH(I$4,'outliers treatment'!$4:$4,0)-1)),"",OFFSET('outliers treatment'!$A$3,MATCH($A97,'outliers treatment'!$A$4:$A$154,0),MATCH(I$4,'outliers treatment'!$4:$4,0)-1))</f>
        <v/>
      </c>
      <c r="J97" s="104" t="n">
        <f aca="false" t="array" ref="J97:J97">MIN(IF(ISNUMBER(V97:CW97),V97:CW97))</f>
        <v>12.9411764705882</v>
      </c>
      <c r="K97" s="103" t="n">
        <f aca="false" t="array" ref="K97:K97">MAX(IF(ISNUMBER(V97:CW97),V97:CW97))</f>
        <v>96.7647058823529</v>
      </c>
      <c r="L97" s="103" t="e">
        <f aca="true">IF(ISBLANK(OFFSET('outliers treatment'!$A$3,MATCH($A97,'outliers treatment'!$A$4:$A$154,0),MATCH(L$4,'outliers treatment'!$4:$4,0)-1)),"",OFFSET('outliers treatment'!$A$3,MATCH($A97,'outliers treatment'!$A$4:$A$154,0),MATCH(L$4,'outliers treatment'!$4:$4,0)-1))</f>
        <v>#N/A</v>
      </c>
      <c r="M97" s="103" t="e">
        <f aca="true">IF(ISBLANK(OFFSET('outliers treatment'!$A$3,MATCH($A97,'outliers treatment'!$A$4:$A$154,0),MATCH(M$4,'outliers treatment'!$4:$4,0)-1)),"",OFFSET('outliers treatment'!$A$3,MATCH($A97,'outliers treatment'!$A$4:$A$154,0),MATCH(M$4,'outliers treatment'!$4:$4,0)-1))</f>
        <v>#N/A</v>
      </c>
      <c r="N97" s="103" t="str">
        <f aca="true">IF(ISBLANK(OFFSET('outliers treatment'!$A$3,MATCH($A97,'outliers treatment'!$A$4:$A$154,0),MATCH(N$4,'outliers treatment'!$4:$4,0)-1)),"",OFFSET('outliers treatment'!$A$3,MATCH($A97,'outliers treatment'!$A$4:$A$154,0),MATCH(N$4,'outliers treatment'!$4:$4,0)-1))</f>
        <v/>
      </c>
      <c r="O97" s="103" t="str">
        <f aca="true">IF(ISBLANK(OFFSET('outliers treatment'!$A$3,MATCH($A97,'outliers treatment'!$A$4:$A$154,0),MATCH(O$4,'outliers treatment'!$4:$4,0)-1)),"",OFFSET('outliers treatment'!$A$3,MATCH($A97,'outliers treatment'!$A$4:$A$154,0),MATCH(O$4,'outliers treatment'!$4:$4,0)-1))</f>
        <v/>
      </c>
      <c r="P97" s="103" t="str">
        <f aca="true">IF(ISBLANK(OFFSET('outliers treatment'!$A$3,MATCH($A97,'outliers treatment'!$A$4:$A$154,0),MATCH(P$4,'outliers treatment'!$4:$4,0)-1)),"",OFFSET('outliers treatment'!$A$3,MATCH($A97,'outliers treatment'!$A$4:$A$154,0),MATCH(P$4,'outliers treatment'!$4:$4,0)-1))</f>
        <v/>
      </c>
      <c r="Q97" s="103" t="str">
        <f aca="false">IFERROR(P97-O97,"")</f>
        <v/>
      </c>
      <c r="R97" s="105" t="n">
        <f aca="false" t="array" ref="R97:R97">IFERROR(SKEW(IF(ISNUMBER(V97:CW97),V97:CW97,"")),"")</f>
        <v>0.00175838958613351</v>
      </c>
      <c r="S97" s="103" t="n">
        <v>1</v>
      </c>
      <c r="T97" s="103" t="n">
        <v>1</v>
      </c>
      <c r="U97" s="106" t="str">
        <f aca="false" t="array" ref="U97:U97">IF(B97&lt;4,"",1-IFERROR(SUM(ISNUMBER(V97:CW97)*(1-$V$3:$CW$3))/COUNTIF($V$3:$CW$3,0),0))</f>
        <v/>
      </c>
      <c r="V97" s="104" t="n">
        <f aca="false" t="array" ref="V97:V97">SUM(IF($B98:$B102=3*ISNUMBER(V98:V102),$T98:$T102*V98:V102,0))/SUM(IF($B98:$B102=3*ISNUMBER(V98:V102),$T98:$T102,0))</f>
        <v>70.7352941176471</v>
      </c>
      <c r="W97" s="104" t="n">
        <f aca="false" t="array" ref="W97:W97">SUM(IF($B98:$B102=3*ISNUMBER(W98:W102),$T98:$T102*W98:W102,0))/SUM(IF($B98:$B102=3*ISNUMBER(W98:W102),$T98:$T102,0))</f>
        <v>28.8235294117647</v>
      </c>
      <c r="X97" s="104" t="n">
        <f aca="false" t="array" ref="X97:X97">SUM(IF($B98:$B102=3*ISNUMBER(X98:X102),$T98:$T102*X98:X102,0))/SUM(IF($B98:$B102=3*ISNUMBER(X98:X102),$T98:$T102,0))</f>
        <v>78.8235294117647</v>
      </c>
      <c r="Y97" s="104" t="n">
        <f aca="false" t="array" ref="Y97:Y97">SUM(IF($B98:$B102=3*ISNUMBER(Y98:Y102),$T98:$T102*Y98:Y102,0))/SUM(IF($B98:$B102=3*ISNUMBER(Y98:Y102),$T98:$T102,0))</f>
        <v>65.6862745098039</v>
      </c>
      <c r="Z97" s="104" t="n">
        <f aca="false" t="array" ref="Z97:Z97">SUM(IF($B98:$B102=3*ISNUMBER(Z98:Z102),$T98:$T102*Z98:Z102,0))/SUM(IF($B98:$B102=3*ISNUMBER(Z98:Z102),$T98:$T102,0))</f>
        <v>15</v>
      </c>
      <c r="AA97" s="104" t="n">
        <f aca="false" t="array" ref="AA97:AA97">SUM(IF($B98:$B102=3*ISNUMBER(AA98:AA102),$T98:$T102*AA98:AA102,0))/SUM(IF($B98:$B102=3*ISNUMBER(AA98:AA102),$T98:$T102,0))</f>
        <v>51.6666666666667</v>
      </c>
      <c r="AB97" s="104" t="n">
        <f aca="false" t="array" ref="AB97:AB97">SUM(IF($B98:$B102=3*ISNUMBER(AB98:AB102),$T98:$T102*AB98:AB102,0))/SUM(IF($B98:$B102=3*ISNUMBER(AB98:AB102),$T98:$T102,0))</f>
        <v>61.5686274509804</v>
      </c>
      <c r="AC97" s="104" t="n">
        <f aca="false" t="array" ref="AC97:AC97">SUM(IF($B98:$B102=3*ISNUMBER(AC98:AC102),$T98:$T102*AC98:AC102,0))/SUM(IF($B98:$B102=3*ISNUMBER(AC98:AC102),$T98:$T102,0))</f>
        <v>26.7647058823529</v>
      </c>
      <c r="AD97" s="104" t="n">
        <f aca="false" t="array" ref="AD97:AD97">SUM(IF($B98:$B102=3*ISNUMBER(AD98:AD102),$T98:$T102*AD98:AD102,0))/SUM(IF($B98:$B102=3*ISNUMBER(AD98:AD102),$T98:$T102,0))</f>
        <v>60.0980392156863</v>
      </c>
      <c r="AE97" s="104" t="n">
        <f aca="false" t="array" ref="AE97:AE97">SUM(IF($B98:$B102=3*ISNUMBER(AE98:AE102),$T98:$T102*AE98:AE102,0))/SUM(IF($B98:$B102=3*ISNUMBER(AE98:AE102),$T98:$T102,0))</f>
        <v>65.1960784313725</v>
      </c>
      <c r="AF97" s="104" t="n">
        <f aca="false" t="array" ref="AF97:AF97">SUM(IF($B98:$B102=3*ISNUMBER(AF98:AF102),$T98:$T102*AF98:AF102,0))/SUM(IF($B98:$B102=3*ISNUMBER(AF98:AF102),$T98:$T102,0))</f>
        <v>80.5882352941176</v>
      </c>
      <c r="AG97" s="104" t="n">
        <f aca="false" t="array" ref="AG97:AG97">SUM(IF($B98:$B102=3*ISNUMBER(AG98:AG102),$T98:$T102*AG98:AG102,0))/SUM(IF($B98:$B102=3*ISNUMBER(AG98:AG102),$T98:$T102,0))</f>
        <v>17.0588235294118</v>
      </c>
      <c r="AH97" s="104" t="n">
        <f aca="false" t="array" ref="AH97:AH97">SUM(IF($B98:$B102=3*ISNUMBER(AH98:AH102),$T98:$T102*AH98:AH102,0))/SUM(IF($B98:$B102=3*ISNUMBER(AH98:AH102),$T98:$T102,0))</f>
        <v>54.2156862745098</v>
      </c>
      <c r="AI97" s="104" t="n">
        <f aca="false" t="array" ref="AI97:AI97">SUM(IF($B98:$B102=3*ISNUMBER(AI98:AI102),$T98:$T102*AI98:AI102,0))/SUM(IF($B98:$B102=3*ISNUMBER(AI98:AI102),$T98:$T102,0))</f>
        <v>20</v>
      </c>
      <c r="AJ97" s="104" t="n">
        <f aca="false" t="array" ref="AJ97:AJ97">SUM(IF($B98:$B102=3*ISNUMBER(AJ98:AJ102),$T98:$T102*AJ98:AJ102,0))/SUM(IF($B98:$B102=3*ISNUMBER(AJ98:AJ102),$T98:$T102,0))</f>
        <v>72.3529411764706</v>
      </c>
      <c r="AK97" s="104" t="n">
        <f aca="false" t="array" ref="AK97:AK97">SUM(IF($B98:$B102=3*ISNUMBER(AK98:AK102),$T98:$T102*AK98:AK102,0))/SUM(IF($B98:$B102=3*ISNUMBER(AK98:AK102),$T98:$T102,0))</f>
        <v>47.5490196078431</v>
      </c>
      <c r="AL97" s="104" t="n">
        <f aca="false" t="array" ref="AL97:AL97">SUM(IF($B98:$B102=3*ISNUMBER(AL98:AL102),$T98:$T102*AL98:AL102,0))/SUM(IF($B98:$B102=3*ISNUMBER(AL98:AL102),$T98:$T102,0))</f>
        <v>96.7647058823529</v>
      </c>
      <c r="AM97" s="104" t="n">
        <f aca="false" t="array" ref="AM97:AM97">SUM(IF($B98:$B102=3*ISNUMBER(AM98:AM102),$T98:$T102*AM98:AM102,0))/SUM(IF($B98:$B102=3*ISNUMBER(AM98:AM102),$T98:$T102,0))</f>
        <v>37.6470588235294</v>
      </c>
      <c r="AN97" s="104" t="n">
        <f aca="false" t="array" ref="AN97:AN97">SUM(IF($B98:$B102=3*ISNUMBER(AN98:AN102),$T98:$T102*AN98:AN102,0))/SUM(IF($B98:$B102=3*ISNUMBER(AN98:AN102),$T98:$T102,0))</f>
        <v>65</v>
      </c>
      <c r="AO97" s="104" t="n">
        <f aca="false" t="array" ref="AO97:AO97">SUM(IF($B98:$B102=3*ISNUMBER(AO98:AO102),$T98:$T102*AO98:AO102,0))/SUM(IF($B98:$B102=3*ISNUMBER(AO98:AO102),$T98:$T102,0))</f>
        <v>35.3921568627451</v>
      </c>
      <c r="AP97" s="104" t="n">
        <f aca="false" t="array" ref="AP97:AP97">SUM(IF($B98:$B102=3*ISNUMBER(AP98:AP102),$T98:$T102*AP98:AP102,0))/SUM(IF($B98:$B102=3*ISNUMBER(AP98:AP102),$T98:$T102,0))</f>
        <v>72.3529411764706</v>
      </c>
      <c r="AQ97" s="104" t="n">
        <f aca="false" t="array" ref="AQ97:AQ97">SUM(IF($B98:$B102=3*ISNUMBER(AQ98:AQ102),$T98:$T102*AQ98:AQ102,0))/SUM(IF($B98:$B102=3*ISNUMBER(AQ98:AQ102),$T98:$T102,0))</f>
        <v>43.3333333333333</v>
      </c>
      <c r="AR97" s="104" t="n">
        <f aca="false" t="array" ref="AR97:AR97">SUM(IF($B98:$B102=3*ISNUMBER(AR98:AR102),$T98:$T102*AR98:AR102,0))/SUM(IF($B98:$B102=3*ISNUMBER(AR98:AR102),$T98:$T102,0))</f>
        <v>66.4705882352941</v>
      </c>
      <c r="AS97" s="104" t="n">
        <f aca="false" t="array" ref="AS97:AS97">SUM(IF($B98:$B102=3*ISNUMBER(AS98:AS102),$T98:$T102*AS98:AS102,0))/SUM(IF($B98:$B102=3*ISNUMBER(AS98:AS102),$T98:$T102,0))</f>
        <v>53.1372549019608</v>
      </c>
      <c r="AT97" s="104" t="n">
        <f aca="false" t="array" ref="AT97:AT97">SUM(IF($B98:$B102=3*ISNUMBER(AT98:AT102),$T98:$T102*AT98:AT102,0))/SUM(IF($B98:$B102=3*ISNUMBER(AT98:AT102),$T98:$T102,0))</f>
        <v>83.3333333333333</v>
      </c>
      <c r="AU97" s="104" t="n">
        <f aca="false" t="array" ref="AU97:AU97">SUM(IF($B98:$B102=3*ISNUMBER(AU98:AU102),$T98:$T102*AU98:AU102,0))/SUM(IF($B98:$B102=3*ISNUMBER(AU98:AU102),$T98:$T102,0))</f>
        <v>69.2156862745098</v>
      </c>
      <c r="AV97" s="104" t="n">
        <f aca="false" t="array" ref="AV97:AV97">SUM(IF($B98:$B102=3*ISNUMBER(AV98:AV102),$T98:$T102*AV98:AV102,0))/SUM(IF($B98:$B102=3*ISNUMBER(AV98:AV102),$T98:$T102,0))</f>
        <v>30.9803921568627</v>
      </c>
      <c r="AW97" s="104" t="n">
        <f aca="false" t="array" ref="AW97:AW97">SUM(IF($B98:$B102=3*ISNUMBER(AW98:AW102),$T98:$T102*AW98:AW102,0))/SUM(IF($B98:$B102=3*ISNUMBER(AW98:AW102),$T98:$T102,0))</f>
        <v>21.1764705882353</v>
      </c>
      <c r="AX97" s="104" t="n">
        <f aca="false" t="array" ref="AX97:AX97">SUM(IF($B98:$B102=3*ISNUMBER(AX98:AX102),$T98:$T102*AX98:AX102,0))/SUM(IF($B98:$B102=3*ISNUMBER(AX98:AX102),$T98:$T102,0))</f>
        <v>48.8235294117647</v>
      </c>
      <c r="AY97" s="104" t="n">
        <f aca="false" t="array" ref="AY97:AY97">SUM(IF($B98:$B102=3*ISNUMBER(AY98:AY102),$T98:$T102*AY98:AY102,0))/SUM(IF($B98:$B102=3*ISNUMBER(AY98:AY102),$T98:$T102,0))</f>
        <v>32.2549019607843</v>
      </c>
      <c r="AZ97" s="104" t="n">
        <f aca="false" t="array" ref="AZ97:AZ97">SUM(IF($B98:$B102=3*ISNUMBER(AZ98:AZ102),$T98:$T102*AZ98:AZ102,0))/SUM(IF($B98:$B102=3*ISNUMBER(AZ98:AZ102),$T98:$T102,0))</f>
        <v>70.3921568627451</v>
      </c>
      <c r="BA97" s="104" t="n">
        <f aca="false" t="array" ref="BA97:BA97">SUM(IF($B98:$B102=3*ISNUMBER(BA98:BA102),$T98:$T102*BA98:BA102,0))/SUM(IF($B98:$B102=3*ISNUMBER(BA98:BA102),$T98:$T102,0))</f>
        <v>61.078431372549</v>
      </c>
      <c r="BB97" s="104" t="n">
        <f aca="false" t="array" ref="BB97:BB97">SUM(IF($B98:$B102=3*ISNUMBER(BB98:BB102),$T98:$T102*BB98:BB102,0))/SUM(IF($B98:$B102=3*ISNUMBER(BB98:BB102),$T98:$T102,0))</f>
        <v>63.0049019607843</v>
      </c>
      <c r="BC97" s="104" t="n">
        <f aca="false" t="array" ref="BC97:BC97">SUM(IF($B98:$B102=3*ISNUMBER(BC98:BC102),$T98:$T102*BC98:BC102,0))/SUM(IF($B98:$B102=3*ISNUMBER(BC98:BC102),$T98:$T102,0))</f>
        <v>23.5294117647059</v>
      </c>
      <c r="BD97" s="104" t="n">
        <f aca="false" t="array" ref="BD97:BD97">SUM(IF($B98:$B102=3*ISNUMBER(BD98:BD102),$T98:$T102*BD98:BD102,0))/SUM(IF($B98:$B102=3*ISNUMBER(BD98:BD102),$T98:$T102,0))</f>
        <v>82.5490196078431</v>
      </c>
      <c r="BE97" s="104" t="n">
        <f aca="false" t="array" ref="BE97:BE97">SUM(IF($B98:$B102=3*ISNUMBER(BE98:BE102),$T98:$T102*BE98:BE102,0))/SUM(IF($B98:$B102=3*ISNUMBER(BE98:BE102),$T98:$T102,0))</f>
        <v>67.0588235294118</v>
      </c>
      <c r="BF97" s="104" t="n">
        <f aca="false" t="array" ref="BF97:BF97">SUM(IF($B98:$B102=3*ISNUMBER(BF98:BF102),$T98:$T102*BF98:BF102,0))/SUM(IF($B98:$B102=3*ISNUMBER(BF98:BF102),$T98:$T102,0))</f>
        <v>38.328431372549</v>
      </c>
      <c r="BG97" s="104" t="n">
        <f aca="false" t="array" ref="BG97:BG97">SUM(IF($B98:$B102=3*ISNUMBER(BG98:BG102),$T98:$T102*BG98:BG102,0))/SUM(IF($B98:$B102=3*ISNUMBER(BG98:BG102),$T98:$T102,0))</f>
        <v>64.6078431372549</v>
      </c>
      <c r="BH97" s="104" t="n">
        <f aca="false" t="array" ref="BH97:BH97">SUM(IF($B98:$B102=3*ISNUMBER(BH98:BH102),$T98:$T102*BH98:BH102,0))/SUM(IF($B98:$B102=3*ISNUMBER(BH98:BH102),$T98:$T102,0))</f>
        <v>73.2352941176471</v>
      </c>
      <c r="BI97" s="104" t="n">
        <f aca="false" t="array" ref="BI97:BI97">SUM(IF($B98:$B102=3*ISNUMBER(BI98:BI102),$T98:$T102*BI98:BI102,0))/SUM(IF($B98:$B102=3*ISNUMBER(BI98:BI102),$T98:$T102,0))</f>
        <v>25.5882352941176</v>
      </c>
      <c r="BJ97" s="104" t="n">
        <f aca="false" t="array" ref="BJ97:BJ97">SUM(IF($B98:$B102=3*ISNUMBER(BJ98:BJ102),$T98:$T102*BJ98:BJ102,0))/SUM(IF($B98:$B102=3*ISNUMBER(BJ98:BJ102),$T98:$T102,0))</f>
        <v>62.7401960784314</v>
      </c>
      <c r="BK97" s="104" t="n">
        <f aca="false" t="array" ref="BK97:BK97">SUM(IF($B98:$B102=3*ISNUMBER(BK98:BK102),$T98:$T102*BK98:BK102,0))/SUM(IF($B98:$B102=3*ISNUMBER(BK98:BK102),$T98:$T102,0))</f>
        <v>26.8627450980392</v>
      </c>
      <c r="BL97" s="104" t="n">
        <f aca="false" t="array" ref="BL97:BL97">SUM(IF($B98:$B102=3*ISNUMBER(BL98:BL102),$T98:$T102*BL98:BL102,0))/SUM(IF($B98:$B102=3*ISNUMBER(BL98:BL102),$T98:$T102,0))</f>
        <v>32.156862745098</v>
      </c>
      <c r="BM97" s="104" t="n">
        <f aca="false" t="array" ref="BM97:BM97">SUM(IF($B98:$B102=3*ISNUMBER(BM98:BM102),$T98:$T102*BM98:BM102,0))/SUM(IF($B98:$B102=3*ISNUMBER(BM98:BM102),$T98:$T102,0))</f>
        <v>14.1176470588235</v>
      </c>
      <c r="BN97" s="104" t="n">
        <f aca="false" t="array" ref="BN97:BN97">SUM(IF($B98:$B102=3*ISNUMBER(BN98:BN102),$T98:$T102*BN98:BN102,0))/SUM(IF($B98:$B102=3*ISNUMBER(BN98:BN102),$T98:$T102,0))</f>
        <v>36.9607843137255</v>
      </c>
      <c r="BO97" s="104" t="n">
        <f aca="false" t="array" ref="BO97:BO97">SUM(IF($B98:$B102=3*ISNUMBER(BO98:BO102),$T98:$T102*BO98:BO102,0))/SUM(IF($B98:$B102=3*ISNUMBER(BO98:BO102),$T98:$T102,0))</f>
        <v>56.5686274509804</v>
      </c>
      <c r="BP97" s="104" t="n">
        <f aca="false" t="array" ref="BP97:BP97">SUM(IF($B98:$B102=3*ISNUMBER(BP98:BP102),$T98:$T102*BP98:BP102,0))/SUM(IF($B98:$B102=3*ISNUMBER(BP98:BP102),$T98:$T102,0))</f>
        <v>59.9019607843137</v>
      </c>
      <c r="BQ97" s="104" t="n">
        <f aca="false" t="array" ref="BQ97:BQ97">SUM(IF($B98:$B102=3*ISNUMBER(BQ98:BQ102),$T98:$T102*BQ98:BQ102,0))/SUM(IF($B98:$B102=3*ISNUMBER(BQ98:BQ102),$T98:$T102,0))</f>
        <v>53.6274509803922</v>
      </c>
      <c r="BR97" s="104" t="n">
        <f aca="false" t="array" ref="BR97:BR97">SUM(IF($B98:$B102=3*ISNUMBER(BR98:BR102),$T98:$T102*BR98:BR102,0))/SUM(IF($B98:$B102=3*ISNUMBER(BR98:BR102),$T98:$T102,0))</f>
        <v>18.8235294117647</v>
      </c>
      <c r="BS97" s="104" t="n">
        <f aca="false" t="array" ref="BS97:BS97">SUM(IF($B98:$B102=3*ISNUMBER(BS98:BS102),$T98:$T102*BS98:BS102,0))/SUM(IF($B98:$B102=3*ISNUMBER(BS98:BS102),$T98:$T102,0))</f>
        <v>40.4901960784314</v>
      </c>
      <c r="BT97" s="104" t="n">
        <f aca="false" t="array" ref="BT97:BT97">SUM(IF($B98:$B102=3*ISNUMBER(BT98:BT102),$T98:$T102*BT98:BT102,0))/SUM(IF($B98:$B102=3*ISNUMBER(BT98:BT102),$T98:$T102,0))</f>
        <v>85.8823529411765</v>
      </c>
      <c r="BU97" s="104" t="n">
        <f aca="false" t="array" ref="BU97:BU97">SUM(IF($B98:$B102=3*ISNUMBER(BU98:BU102),$T98:$T102*BU98:BU102,0))/SUM(IF($B98:$B102=3*ISNUMBER(BU98:BU102),$T98:$T102,0))</f>
        <v>79.3137254901961</v>
      </c>
      <c r="BV97" s="104" t="n">
        <f aca="false" t="array" ref="BV97:BV97">SUM(IF($B98:$B102=3*ISNUMBER(BV98:BV102),$T98:$T102*BV98:BV102,0))/SUM(IF($B98:$B102=3*ISNUMBER(BV98:BV102),$T98:$T102,0))</f>
        <v>21.4705882352941</v>
      </c>
      <c r="BW97" s="104" t="n">
        <f aca="false" t="array" ref="BW97:BW97">SUM(IF($B98:$B102=3*ISNUMBER(BW98:BW102),$T98:$T102*BW98:BW102,0))/SUM(IF($B98:$B102=3*ISNUMBER(BW98:BW102),$T98:$T102,0))</f>
        <v>50.0980392156863</v>
      </c>
      <c r="BX97" s="104" t="n">
        <f aca="false" t="array" ref="BX97:BX97">SUM(IF($B98:$B102=3*ISNUMBER(BX98:BX102),$T98:$T102*BX98:BX102,0))/SUM(IF($B98:$B102=3*ISNUMBER(BX98:BX102),$T98:$T102,0))</f>
        <v>22.6470588235294</v>
      </c>
      <c r="BY97" s="104" t="n">
        <f aca="false" t="array" ref="BY97:BY97">SUM(IF($B98:$B102=3*ISNUMBER(BY98:BY102),$T98:$T102*BY98:BY102,0))/SUM(IF($B98:$B102=3*ISNUMBER(BY98:BY102),$T98:$T102,0))</f>
        <v>73.8235294117647</v>
      </c>
      <c r="BZ97" s="104" t="n">
        <f aca="false" t="array" ref="BZ97:BZ97">SUM(IF($B98:$B102=3*ISNUMBER(BZ98:BZ102),$T98:$T102*BZ98:BZ102,0))/SUM(IF($B98:$B102=3*ISNUMBER(BZ98:BZ102),$T98:$T102,0))</f>
        <v>61.9607843137255</v>
      </c>
      <c r="CA97" s="104" t="n">
        <f aca="false" t="array" ref="CA97:CA97">SUM(IF($B98:$B102=3*ISNUMBER(CA98:CA102),$T98:$T102*CA98:CA102,0))/SUM(IF($B98:$B102=3*ISNUMBER(CA98:CA102),$T98:$T102,0))</f>
        <v>17.0588235294118</v>
      </c>
      <c r="CB97" s="104" t="n">
        <f aca="false" t="array" ref="CB97:CB97">SUM(IF($B98:$B102=3*ISNUMBER(CB98:CB102),$T98:$T102*CB98:CB102,0))/SUM(IF($B98:$B102=3*ISNUMBER(CB98:CB102),$T98:$T102,0))</f>
        <v>35</v>
      </c>
      <c r="CC97" s="104" t="n">
        <f aca="false" t="array" ref="CC97:CC97">SUM(IF($B98:$B102=3*ISNUMBER(CC98:CC102),$T98:$T102*CC98:CC102,0))/SUM(IF($B98:$B102=3*ISNUMBER(CC98:CC102),$T98:$T102,0))</f>
        <v>46.9607843137255</v>
      </c>
      <c r="CD97" s="104" t="n">
        <f aca="false" t="array" ref="CD97:CD97">SUM(IF($B98:$B102=3*ISNUMBER(CD98:CD102),$T98:$T102*CD98:CD102,0))/SUM(IF($B98:$B102=3*ISNUMBER(CD98:CD102),$T98:$T102,0))</f>
        <v>54.9019607843137</v>
      </c>
      <c r="CE97" s="104" t="n">
        <f aca="false" t="array" ref="CE97:CE97">SUM(IF($B98:$B102=3*ISNUMBER(CE98:CE102),$T98:$T102*CE98:CE102,0))/SUM(IF($B98:$B102=3*ISNUMBER(CE98:CE102),$T98:$T102,0))</f>
        <v>58.3333333333333</v>
      </c>
      <c r="CF97" s="104" t="n">
        <f aca="false" t="array" ref="CF97:CF97">SUM(IF($B98:$B102=3*ISNUMBER(CF98:CF102),$T98:$T102*CF98:CF102,0))/SUM(IF($B98:$B102=3*ISNUMBER(CF98:CF102),$T98:$T102,0))</f>
        <v>32.2549019607843</v>
      </c>
      <c r="CG97" s="104" t="n">
        <f aca="false" t="array" ref="CG97:CG97">SUM(IF($B98:$B102=3*ISNUMBER(CG98:CG102),$T98:$T102*CG98:CG102,0))/SUM(IF($B98:$B102=3*ISNUMBER(CG98:CG102),$T98:$T102,0))</f>
        <v>18.5294117647059</v>
      </c>
      <c r="CH97" s="104" t="n">
        <f aca="false" t="array" ref="CH97:CH97">SUM(IF($B98:$B102=3*ISNUMBER(CH98:CH102),$T98:$T102*CH98:CH102,0))/SUM(IF($B98:$B102=3*ISNUMBER(CH98:CH102),$T98:$T102,0))</f>
        <v>32.4509803921569</v>
      </c>
      <c r="CI97" s="104" t="n">
        <f aca="false" t="array" ref="CI97:CI97">SUM(IF($B98:$B102=3*ISNUMBER(CI98:CI102),$T98:$T102*CI98:CI102,0))/SUM(IF($B98:$B102=3*ISNUMBER(CI98:CI102),$T98:$T102,0))</f>
        <v>31.078431372549</v>
      </c>
      <c r="CJ97" s="104" t="n">
        <f aca="false" t="array" ref="CJ97:CJ97">SUM(IF($B98:$B102=3*ISNUMBER(CJ98:CJ102),$T98:$T102*CJ98:CJ102,0))/SUM(IF($B98:$B102=3*ISNUMBER(CJ98:CJ102),$T98:$T102,0))</f>
        <v>57.156862745098</v>
      </c>
      <c r="CK97" s="104" t="n">
        <f aca="false" t="array" ref="CK97:CK97">SUM(IF($B98:$B102=3*ISNUMBER(CK98:CK102),$T98:$T102*CK98:CK102,0))/SUM(IF($B98:$B102=3*ISNUMBER(CK98:CK102),$T98:$T102,0))</f>
        <v>12.9411764705882</v>
      </c>
      <c r="CL97" s="104" t="n">
        <f aca="false" t="array" ref="CL97:CL97">SUM(IF($B98:$B102=3*ISNUMBER(CL98:CL102),$T98:$T102*CL98:CL102,0))/SUM(IF($B98:$B102=3*ISNUMBER(CL98:CL102),$T98:$T102,0))</f>
        <v>76.078431372549</v>
      </c>
      <c r="CM97" s="104" t="n">
        <f aca="false" t="array" ref="CM97:CM97">SUM(IF($B98:$B102=3*ISNUMBER(CM98:CM102),$T98:$T102*CM98:CM102,0))/SUM(IF($B98:$B102=3*ISNUMBER(CM98:CM102),$T98:$T102,0))</f>
        <v>87.3529411764706</v>
      </c>
      <c r="CN97" s="104" t="n">
        <f aca="false" t="array" ref="CN97:CN97">SUM(IF($B98:$B102=3*ISNUMBER(CN98:CN102),$T98:$T102*CN98:CN102,0))/SUM(IF($B98:$B102=3*ISNUMBER(CN98:CN102),$T98:$T102,0))</f>
        <v>51.2745098039216</v>
      </c>
      <c r="CO97" s="104" t="n">
        <f aca="false" t="array" ref="CO97:CO97">SUM(IF($B98:$B102=3*ISNUMBER(CO98:CO102),$T98:$T102*CO98:CO102,0))/SUM(IF($B98:$B102=3*ISNUMBER(CO98:CO102),$T98:$T102,0))</f>
        <v>68.8235294117647</v>
      </c>
      <c r="CP97" s="104" t="n">
        <f aca="false" t="array" ref="CP97:CP97">SUM(IF($B98:$B102=3*ISNUMBER(CP98:CP102),$T98:$T102*CP98:CP102,0))/SUM(IF($B98:$B102=3*ISNUMBER(CP98:CP102),$T98:$T102,0))</f>
        <v>20</v>
      </c>
      <c r="CQ97" s="104" t="n">
        <f aca="false" t="array" ref="CQ97:CQ97">SUM(IF($B98:$B102=3*ISNUMBER(CQ98:CQ102),$T98:$T102*CQ98:CQ102,0))/SUM(IF($B98:$B102=3*ISNUMBER(CQ98:CQ102),$T98:$T102,0))</f>
        <v>78.1372549019608</v>
      </c>
      <c r="CR97" s="104" t="n">
        <f aca="false" t="array" ref="CR97:CR97">SUM(IF($B98:$B102=3*ISNUMBER(CR98:CR102),$T98:$T102*CR98:CR102,0))/SUM(IF($B98:$B102=3*ISNUMBER(CR98:CR102),$T98:$T102,0))</f>
        <v>30.6862745098039</v>
      </c>
      <c r="CS97" s="104" t="n">
        <f aca="false" t="array" ref="CS97:CS97">SUM(IF($B98:$B102=3*ISNUMBER(CS98:CS102),$T98:$T102*CS98:CS102,0))/SUM(IF($B98:$B102=3*ISNUMBER(CS98:CS102),$T98:$T102,0))</f>
        <v>71.2745098039216</v>
      </c>
      <c r="CT97" s="104" t="n">
        <f aca="false" t="array" ref="CT97:CT97">SUM(IF($B98:$B102=3*ISNUMBER(CT98:CT102),$T98:$T102*CT98:CT102,0))/SUM(IF($B98:$B102=3*ISNUMBER(CT98:CT102),$T98:$T102,0))</f>
        <v>37.2549019607843</v>
      </c>
      <c r="CU97" s="104" t="n">
        <f aca="false" t="array" ref="CU97:CU97">SUM(IF($B98:$B102=3*ISNUMBER(CU98:CU102),$T98:$T102*CU98:CU102,0))/SUM(IF($B98:$B102=3*ISNUMBER(CU98:CU102),$T98:$T102,0))</f>
        <v>51.2745098039216</v>
      </c>
      <c r="CV97" s="104" t="n">
        <f aca="false" t="array" ref="CV97:CV97">SUM(IF($B98:$B102=3*ISNUMBER(CV98:CV102),$T98:$T102*CV98:CV102,0))/SUM(IF($B98:$B102=3*ISNUMBER(CV98:CV102),$T98:$T102,0))</f>
        <v>34.0196078431372</v>
      </c>
      <c r="CW97" s="104" t="n">
        <f aca="false" t="array" ref="CW97:CW97">SUM(IF($B98:$B102=3*ISNUMBER(CW98:CW102),$T98:$T102*CW98:CW102,0))/SUM(IF($B98:$B102=3*ISNUMBER(CW98:CW102),$T98:$T102,0))</f>
        <v>50.0980392156863</v>
      </c>
    </row>
    <row r="98" s="103" customFormat="true" ht="15.5" hidden="false" customHeight="false" outlineLevel="0" collapsed="false">
      <c r="A98" s="107" t="n">
        <v>4110</v>
      </c>
      <c r="B98" s="107" t="n">
        <v>3</v>
      </c>
      <c r="C98" s="103" t="str">
        <f aca="true">IF(ISBLANK(OFFSET('outliers treatment'!$A$3,MATCH($A98,'outliers treatment'!$A$4:$A$154,0),MATCH(C$4,'outliers treatment'!$4:$4,0)-1)),"",OFFSET('outliers treatment'!$A$3,MATCH($A98,'outliers treatment'!$A$4:$A$154,0),MATCH(C$4,'outliers treatment'!$4:$4,0)-1))</f>
        <v>Internationl political engagement</v>
      </c>
      <c r="D98" s="103" t="str">
        <f aca="true">IF(ISBLANK(OFFSET('outliers treatment'!$A$3,MATCH($A98,'outliers treatment'!$A$4:$A$154,0),MATCH(D$4,'outliers treatment'!$4:$4,0)-1)),"",OFFSET('outliers treatment'!$A$3,MATCH($A98,'outliers treatment'!$A$4:$A$154,0),MATCH(D$4,'outliers treatment'!$4:$4,0)-1))</f>
        <v/>
      </c>
      <c r="E98" s="103" t="str">
        <f aca="true">IF(ISBLANK(OFFSET('outliers treatment'!$A$3,MATCH($A98,'outliers treatment'!$A$4:$A$154,0),MATCH(E$4,'outliers treatment'!$4:$4,0)-1)),"",OFFSET('outliers treatment'!$A$3,MATCH($A98,'outliers treatment'!$A$4:$A$154,0),MATCH(E$4,'outliers treatment'!$4:$4,0)-1))</f>
        <v/>
      </c>
      <c r="F98" s="103" t="str">
        <f aca="true">IF(ISBLANK(OFFSET('outliers treatment'!$A$3,MATCH($A98,'outliers treatment'!$A$4:$A$154,0),MATCH(F$4,'outliers treatment'!$4:$4,0)-1)),"",OFFSET('outliers treatment'!$A$3,MATCH($A98,'outliers treatment'!$A$4:$A$154,0),MATCH(F$4,'outliers treatment'!$4:$4,0)-1))</f>
        <v/>
      </c>
      <c r="G98" s="103" t="str">
        <f aca="true">IF(ISBLANK(OFFSET('outliers treatment'!$A$3,MATCH($A98,'outliers treatment'!$A$4:$A$154,0),MATCH(G$4,'outliers treatment'!$4:$4,0)-1)),"",OFFSET('outliers treatment'!$A$3,MATCH($A98,'outliers treatment'!$A$4:$A$154,0),MATCH(G$4,'outliers treatment'!$4:$4,0)-1))</f>
        <v/>
      </c>
      <c r="H98" s="103" t="str">
        <f aca="true">IF(ISBLANK(OFFSET('outliers treatment'!$A$3,MATCH($A98,'outliers treatment'!$A$4:$A$154,0),MATCH(H$4,'outliers treatment'!$4:$4,0)-1)),"",OFFSET('outliers treatment'!$A$3,MATCH($A98,'outliers treatment'!$A$4:$A$154,0),MATCH(H$4,'outliers treatment'!$4:$4,0)-1))</f>
        <v/>
      </c>
      <c r="I98" s="103" t="str">
        <f aca="true">IF(ISBLANK(OFFSET('outliers treatment'!$A$3,MATCH($A98,'outliers treatment'!$A$4:$A$154,0),MATCH(I$4,'outliers treatment'!$4:$4,0)-1)),"",OFFSET('outliers treatment'!$A$3,MATCH($A98,'outliers treatment'!$A$4:$A$154,0),MATCH(I$4,'outliers treatment'!$4:$4,0)-1))</f>
        <v/>
      </c>
      <c r="J98" s="104" t="n">
        <f aca="false" t="array" ref="J98:J98">MIN(IF(ISNUMBER(V98:CW98),V98:CW98))</f>
        <v>20</v>
      </c>
      <c r="K98" s="103" t="n">
        <f aca="false" t="array" ref="K98:K98">MAX(IF(ISNUMBER(V98:CW98),V98:CW98))</f>
        <v>100</v>
      </c>
      <c r="L98" s="103" t="e">
        <f aca="true">IF(ISBLANK(OFFSET('outliers treatment'!$A$3,MATCH($A98,'outliers treatment'!$A$4:$A$154,0),MATCH(L$4,'outliers treatment'!$4:$4,0)-1)),"",OFFSET('outliers treatment'!$A$3,MATCH($A98,'outliers treatment'!$A$4:$A$154,0),MATCH(L$4,'outliers treatment'!$4:$4,0)-1))</f>
        <v>#N/A</v>
      </c>
      <c r="M98" s="103" t="e">
        <f aca="true">IF(ISBLANK(OFFSET('outliers treatment'!$A$3,MATCH($A98,'outliers treatment'!$A$4:$A$154,0),MATCH(M$4,'outliers treatment'!$4:$4,0)-1)),"",OFFSET('outliers treatment'!$A$3,MATCH($A98,'outliers treatment'!$A$4:$A$154,0),MATCH(M$4,'outliers treatment'!$4:$4,0)-1))</f>
        <v>#N/A</v>
      </c>
      <c r="N98" s="103" t="str">
        <f aca="true">IF(ISBLANK(OFFSET('outliers treatment'!$A$3,MATCH($A98,'outliers treatment'!$A$4:$A$154,0),MATCH(N$4,'outliers treatment'!$4:$4,0)-1)),"",OFFSET('outliers treatment'!$A$3,MATCH($A98,'outliers treatment'!$A$4:$A$154,0),MATCH(N$4,'outliers treatment'!$4:$4,0)-1))</f>
        <v/>
      </c>
      <c r="O98" s="103" t="str">
        <f aca="true">IF(ISBLANK(OFFSET('outliers treatment'!$A$3,MATCH($A98,'outliers treatment'!$A$4:$A$154,0),MATCH(O$4,'outliers treatment'!$4:$4,0)-1)),"",OFFSET('outliers treatment'!$A$3,MATCH($A98,'outliers treatment'!$A$4:$A$154,0),MATCH(O$4,'outliers treatment'!$4:$4,0)-1))</f>
        <v/>
      </c>
      <c r="P98" s="103" t="str">
        <f aca="true">IF(ISBLANK(OFFSET('outliers treatment'!$A$3,MATCH($A98,'outliers treatment'!$A$4:$A$154,0),MATCH(P$4,'outliers treatment'!$4:$4,0)-1)),"",OFFSET('outliers treatment'!$A$3,MATCH($A98,'outliers treatment'!$A$4:$A$154,0),MATCH(P$4,'outliers treatment'!$4:$4,0)-1))</f>
        <v/>
      </c>
      <c r="Q98" s="103" t="str">
        <f aca="false">IFERROR(P98-O98,"")</f>
        <v/>
      </c>
      <c r="R98" s="105" t="n">
        <f aca="false" t="array" ref="R98:R98">IFERROR(SKEW(IF(ISNUMBER(V98:CW98),V98:CW98,"")),"")</f>
        <v>0.904228541538751</v>
      </c>
      <c r="S98" s="103" t="n">
        <v>1</v>
      </c>
      <c r="T98" s="103" t="n">
        <v>1</v>
      </c>
      <c r="U98" s="106" t="str">
        <f aca="false" t="array" ref="U98:U98">IF(B98&lt;4,"",1-IFERROR(SUM(ISNUMBER(V98:CW98)*(1-$V$3:$CW$3))/COUNTIF($V$3:$CW$3,0),0))</f>
        <v/>
      </c>
      <c r="V98" s="104" t="n">
        <f aca="false" t="array" ref="V98:V98">SUM(IF(ISNUMBER(V99),$T99*V99,0))/SUM(IF(ISNUMBER(V99),$T99,0))</f>
        <v>66.4705882352941</v>
      </c>
      <c r="W98" s="104" t="n">
        <f aca="false">SUM(IF(ISNUMBER(W99),$T99*W99,0))/SUM(IF(ISNUMBER(W99),$T99,0))</f>
        <v>57.6470588235294</v>
      </c>
      <c r="X98" s="104" t="n">
        <f aca="false">SUM(IF(ISNUMBER(X99),$T99*X99,0))/SUM(IF(ISNUMBER(X99),$T99,0))</f>
        <v>57.6470588235294</v>
      </c>
      <c r="Y98" s="104" t="n">
        <f aca="false">SUM(IF(ISNUMBER(Y99),$T99*Y99,0))/SUM(IF(ISNUMBER(Y99),$T99,0))</f>
        <v>64.7058823529412</v>
      </c>
      <c r="Z98" s="104" t="n">
        <f aca="false">SUM(IF(ISNUMBER(Z99),$T99*Z99,0))/SUM(IF(ISNUMBER(Z99),$T99,0))</f>
        <v>30</v>
      </c>
      <c r="AA98" s="104" t="n">
        <f aca="false">SUM(IF(ISNUMBER(AA99),$T99*AA99,0))/SUM(IF(ISNUMBER(AA99),$T99,0))</f>
        <v>20</v>
      </c>
      <c r="AB98" s="104" t="n">
        <f aca="false">SUM(IF(ISNUMBER(AB99),$T99*AB99,0))/SUM(IF(ISNUMBER(AB99),$T99,0))</f>
        <v>56.4705882352941</v>
      </c>
      <c r="AC98" s="104" t="n">
        <f aca="false">SUM(IF(ISNUMBER(AC99),$T99*AC99,0))/SUM(IF(ISNUMBER(AC99),$T99,0))</f>
        <v>53.5294117647059</v>
      </c>
      <c r="AD98" s="104" t="n">
        <f aca="false">SUM(IF(ISNUMBER(AD99),$T99*AD99,0))/SUM(IF(ISNUMBER(AD99),$T99,0))</f>
        <v>53.5294117647059</v>
      </c>
      <c r="AE98" s="104" t="n">
        <f aca="false">SUM(IF(ISNUMBER(AE99),$T99*AE99,0))/SUM(IF(ISNUMBER(AE99),$T99,0))</f>
        <v>47.0588235294118</v>
      </c>
      <c r="AF98" s="104" t="n">
        <f aca="false">SUM(IF(ISNUMBER(AF99),$T99*AF99,0))/SUM(IF(ISNUMBER(AF99),$T99,0))</f>
        <v>61.1764705882353</v>
      </c>
      <c r="AG98" s="104" t="n">
        <f aca="false">SUM(IF(ISNUMBER(AG99),$T99*AG99,0))/SUM(IF(ISNUMBER(AG99),$T99,0))</f>
        <v>34.1176470588235</v>
      </c>
      <c r="AH98" s="104" t="n">
        <f aca="false">SUM(IF(ISNUMBER(AH99),$T99*AH99,0))/SUM(IF(ISNUMBER(AH99),$T99,0))</f>
        <v>41.7647058823529</v>
      </c>
      <c r="AI98" s="104" t="n">
        <f aca="false">SUM(IF(ISNUMBER(AI99),$T99*AI99,0))/SUM(IF(ISNUMBER(AI99),$T99,0))</f>
        <v>40</v>
      </c>
      <c r="AJ98" s="104" t="n">
        <f aca="false">SUM(IF(ISNUMBER(AJ99),$T99*AJ99,0))/SUM(IF(ISNUMBER(AJ99),$T99,0))</f>
        <v>44.7058823529412</v>
      </c>
      <c r="AK98" s="104" t="n">
        <f aca="false">SUM(IF(ISNUMBER(AK99),$T99*AK99,0))/SUM(IF(ISNUMBER(AK99),$T99,0))</f>
        <v>61.7647058823529</v>
      </c>
      <c r="AL98" s="104" t="n">
        <f aca="false">SUM(IF(ISNUMBER(AL99),$T99*AL99,0))/SUM(IF(ISNUMBER(AL99),$T99,0))</f>
        <v>93.5294117647059</v>
      </c>
      <c r="AM98" s="104" t="n">
        <f aca="false">SUM(IF(ISNUMBER(AM99),$T99*AM99,0))/SUM(IF(ISNUMBER(AM99),$T99,0))</f>
        <v>75.2941176470588</v>
      </c>
      <c r="AN98" s="104" t="n">
        <f aca="false">SUM(IF(ISNUMBER(AN99),$T99*AN99,0))/SUM(IF(ISNUMBER(AN99),$T99,0))</f>
        <v>30</v>
      </c>
      <c r="AO98" s="104" t="n">
        <f aca="false">SUM(IF(ISNUMBER(AO99),$T99*AO99,0))/SUM(IF(ISNUMBER(AO99),$T99,0))</f>
        <v>54.1176470588235</v>
      </c>
      <c r="AP98" s="104" t="n">
        <f aca="false">SUM(IF(ISNUMBER(AP99),$T99*AP99,0))/SUM(IF(ISNUMBER(AP99),$T99,0))</f>
        <v>44.7058823529412</v>
      </c>
      <c r="AQ98" s="104" t="n">
        <f aca="false">SUM(IF(ISNUMBER(AQ99),$T99*AQ99,0))/SUM(IF(ISNUMBER(AQ99),$T99,0))</f>
        <v>70</v>
      </c>
      <c r="AR98" s="104" t="n">
        <f aca="false">SUM(IF(ISNUMBER(AR99),$T99*AR99,0))/SUM(IF(ISNUMBER(AR99),$T99,0))</f>
        <v>32.9411764705882</v>
      </c>
      <c r="AS98" s="104" t="n">
        <f aca="false">SUM(IF(ISNUMBER(AS99),$T99*AS99,0))/SUM(IF(ISNUMBER(AS99),$T99,0))</f>
        <v>72.9411764705882</v>
      </c>
      <c r="AT98" s="104" t="n">
        <f aca="false">SUM(IF(ISNUMBER(AT99),$T99*AT99,0))/SUM(IF(ISNUMBER(AT99),$T99,0))</f>
        <v>100</v>
      </c>
      <c r="AU98" s="104" t="n">
        <f aca="false">SUM(IF(ISNUMBER(AU99),$T99*AU99,0))/SUM(IF(ISNUMBER(AU99),$T99,0))</f>
        <v>71.7647058823529</v>
      </c>
      <c r="AV98" s="104" t="n">
        <f aca="false">SUM(IF(ISNUMBER(AV99),$T99*AV99,0))/SUM(IF(ISNUMBER(AV99),$T99,0))</f>
        <v>45.2941176470588</v>
      </c>
      <c r="AW98" s="104" t="n">
        <f aca="false">SUM(IF(ISNUMBER(AW99),$T99*AW99,0))/SUM(IF(ISNUMBER(AW99),$T99,0))</f>
        <v>42.3529411764706</v>
      </c>
      <c r="AX98" s="104" t="n">
        <f aca="false">SUM(IF(ISNUMBER(AX99),$T99*AX99,0))/SUM(IF(ISNUMBER(AX99),$T99,0))</f>
        <v>97.6470588235294</v>
      </c>
      <c r="AY98" s="104" t="n">
        <f aca="false">SUM(IF(ISNUMBER(AY99),$T99*AY99,0))/SUM(IF(ISNUMBER(AY99),$T99,0))</f>
        <v>31.1764705882353</v>
      </c>
      <c r="AZ98" s="104" t="n">
        <f aca="false">SUM(IF(ISNUMBER(AZ99),$T99*AZ99,0))/SUM(IF(ISNUMBER(AZ99),$T99,0))</f>
        <v>74.1176470588235</v>
      </c>
      <c r="BA98" s="104" t="n">
        <f aca="false">SUM(IF(ISNUMBER(BA99),$T99*BA99,0))/SUM(IF(ISNUMBER(BA99),$T99,0))</f>
        <v>38.8235294117647</v>
      </c>
      <c r="BB98" s="104" t="n">
        <f aca="false">SUM(IF(ISNUMBER(BB99),$T99*BB99,0))/SUM(IF(ISNUMBER(BB99),$T99,0))</f>
        <v>41.1764705882353</v>
      </c>
      <c r="BC98" s="104" t="n">
        <f aca="false">SUM(IF(ISNUMBER(BC99),$T99*BC99,0))/SUM(IF(ISNUMBER(BC99),$T99,0))</f>
        <v>47.0588235294118</v>
      </c>
      <c r="BD98" s="104" t="n">
        <f aca="false">SUM(IF(ISNUMBER(BD99),$T99*BD99,0))/SUM(IF(ISNUMBER(BD99),$T99,0))</f>
        <v>81.7647058823529</v>
      </c>
      <c r="BE98" s="104" t="n">
        <f aca="false">SUM(IF(ISNUMBER(BE99),$T99*BE99,0))/SUM(IF(ISNUMBER(BE99),$T99,0))</f>
        <v>34.1176470588235</v>
      </c>
      <c r="BF98" s="104" t="n">
        <f aca="false">SUM(IF(ISNUMBER(BF99),$T99*BF99,0))/SUM(IF(ISNUMBER(BF99),$T99,0))</f>
        <v>48.8235294117647</v>
      </c>
      <c r="BG98" s="104" t="n">
        <f aca="false">SUM(IF(ISNUMBER(BG99),$T99*BG99,0))/SUM(IF(ISNUMBER(BG99),$T99,0))</f>
        <v>45.8823529411765</v>
      </c>
      <c r="BH98" s="104" t="n">
        <f aca="false">SUM(IF(ISNUMBER(BH99),$T99*BH99,0))/SUM(IF(ISNUMBER(BH99),$T99,0))</f>
        <v>46.4705882352941</v>
      </c>
      <c r="BI98" s="104" t="n">
        <f aca="false">SUM(IF(ISNUMBER(BI99),$T99*BI99,0))/SUM(IF(ISNUMBER(BI99),$T99,0))</f>
        <v>51.1764705882353</v>
      </c>
      <c r="BJ98" s="104" t="n">
        <f aca="false">SUM(IF(ISNUMBER(BJ99),$T99*BJ99,0))/SUM(IF(ISNUMBER(BJ99),$T99,0))</f>
        <v>47.6470588235294</v>
      </c>
      <c r="BK98" s="104" t="n">
        <f aca="false">SUM(IF(ISNUMBER(BK99),$T99*BK99,0))/SUM(IF(ISNUMBER(BK99),$T99,0))</f>
        <v>37.0588235294118</v>
      </c>
      <c r="BL98" s="104" t="n">
        <f aca="false">SUM(IF(ISNUMBER(BL99),$T99*BL99,0))/SUM(IF(ISNUMBER(BL99),$T99,0))</f>
        <v>47.6470588235294</v>
      </c>
      <c r="BM98" s="104" t="n">
        <f aca="false">SUM(IF(ISNUMBER(BM99),$T99*BM99,0))/SUM(IF(ISNUMBER(BM99),$T99,0))</f>
        <v>28.2352941176471</v>
      </c>
      <c r="BN98" s="104" t="n">
        <f aca="false">SUM(IF(ISNUMBER(BN99),$T99*BN99,0))/SUM(IF(ISNUMBER(BN99),$T99,0))</f>
        <v>40.5882352941176</v>
      </c>
      <c r="BO98" s="104" t="n">
        <f aca="false">SUM(IF(ISNUMBER(BO99),$T99*BO99,0))/SUM(IF(ISNUMBER(BO99),$T99,0))</f>
        <v>46.4705882352941</v>
      </c>
      <c r="BP98" s="104" t="n">
        <f aca="false">SUM(IF(ISNUMBER(BP99),$T99*BP99,0))/SUM(IF(ISNUMBER(BP99),$T99,0))</f>
        <v>36.4705882352941</v>
      </c>
      <c r="BQ98" s="104" t="n">
        <f aca="false">SUM(IF(ISNUMBER(BQ99),$T99*BQ99,0))/SUM(IF(ISNUMBER(BQ99),$T99,0))</f>
        <v>40.5882352941176</v>
      </c>
      <c r="BR98" s="104" t="n">
        <f aca="false">SUM(IF(ISNUMBER(BR99),$T99*BR99,0))/SUM(IF(ISNUMBER(BR99),$T99,0))</f>
        <v>37.6470588235294</v>
      </c>
      <c r="BS98" s="104" t="n">
        <f aca="false">SUM(IF(ISNUMBER(BS99),$T99*BS99,0))/SUM(IF(ISNUMBER(BS99),$T99,0))</f>
        <v>47.6470588235294</v>
      </c>
      <c r="BT98" s="104" t="n">
        <f aca="false">SUM(IF(ISNUMBER(BT99),$T99*BT99,0))/SUM(IF(ISNUMBER(BT99),$T99,0))</f>
        <v>71.7647058823529</v>
      </c>
      <c r="BU98" s="104" t="n">
        <f aca="false">SUM(IF(ISNUMBER(BU99),$T99*BU99,0))/SUM(IF(ISNUMBER(BU99),$T99,0))</f>
        <v>75.2941176470588</v>
      </c>
      <c r="BV98" s="104" t="n">
        <f aca="false">SUM(IF(ISNUMBER(BV99),$T99*BV99,0))/SUM(IF(ISNUMBER(BV99),$T99,0))</f>
        <v>42.9411764705882</v>
      </c>
      <c r="BW98" s="104" t="n">
        <f aca="false">SUM(IF(ISNUMBER(BW99),$T99*BW99,0))/SUM(IF(ISNUMBER(BW99),$T99,0))</f>
        <v>33.5294117647059</v>
      </c>
      <c r="BX98" s="104" t="n">
        <f aca="false">SUM(IF(ISNUMBER(BX99),$T99*BX99,0))/SUM(IF(ISNUMBER(BX99),$T99,0))</f>
        <v>45.2941176470588</v>
      </c>
      <c r="BY98" s="104" t="n">
        <f aca="false">SUM(IF(ISNUMBER(BY99),$T99*BY99,0))/SUM(IF(ISNUMBER(BY99),$T99,0))</f>
        <v>47.6470588235294</v>
      </c>
      <c r="BZ98" s="104" t="n">
        <f aca="false">SUM(IF(ISNUMBER(BZ99),$T99*BZ99,0))/SUM(IF(ISNUMBER(BZ99),$T99,0))</f>
        <v>40.5882352941176</v>
      </c>
      <c r="CA98" s="104" t="n">
        <f aca="false">SUM(IF(ISNUMBER(CA99),$T99*CA99,0))/SUM(IF(ISNUMBER(CA99),$T99,0))</f>
        <v>34.1176470588235</v>
      </c>
      <c r="CB98" s="104" t="n">
        <f aca="false">SUM(IF(ISNUMBER(CB99),$T99*CB99,0))/SUM(IF(ISNUMBER(CB99),$T99,0))</f>
        <v>70</v>
      </c>
      <c r="CC98" s="104" t="n">
        <f aca="false">SUM(IF(ISNUMBER(CC99),$T99*CC99,0))/SUM(IF(ISNUMBER(CC99),$T99,0))</f>
        <v>60.5882352941176</v>
      </c>
      <c r="CD98" s="104" t="n">
        <f aca="false">SUM(IF(ISNUMBER(CD99),$T99*CD99,0))/SUM(IF(ISNUMBER(CD99),$T99,0))</f>
        <v>76.4705882352941</v>
      </c>
      <c r="CE98" s="104" t="n">
        <f aca="false">SUM(IF(ISNUMBER(CE99),$T99*CE99,0))/SUM(IF(ISNUMBER(CE99),$T99,0))</f>
        <v>100</v>
      </c>
      <c r="CF98" s="104" t="n">
        <f aca="false">SUM(IF(ISNUMBER(CF99),$T99*CF99,0))/SUM(IF(ISNUMBER(CF99),$T99,0))</f>
        <v>31.1764705882353</v>
      </c>
      <c r="CG98" s="104" t="n">
        <f aca="false">SUM(IF(ISNUMBER(CG99),$T99*CG99,0))/SUM(IF(ISNUMBER(CG99),$T99,0))</f>
        <v>37.0588235294118</v>
      </c>
      <c r="CH98" s="104" t="n">
        <f aca="false">SUM(IF(ISNUMBER(CH99),$T99*CH99,0))/SUM(IF(ISNUMBER(CH99),$T99,0))</f>
        <v>48.2352941176471</v>
      </c>
      <c r="CI98" s="104" t="n">
        <f aca="false">SUM(IF(ISNUMBER(CI99),$T99*CI99,0))/SUM(IF(ISNUMBER(CI99),$T99,0))</f>
        <v>28.8235294117647</v>
      </c>
      <c r="CJ98" s="104" t="n">
        <f aca="false">SUM(IF(ISNUMBER(CJ99),$T99*CJ99,0))/SUM(IF(ISNUMBER(CJ99),$T99,0))</f>
        <v>47.6470588235294</v>
      </c>
      <c r="CK98" s="104" t="n">
        <f aca="false">SUM(IF(ISNUMBER(CK99),$T99*CK99,0))/SUM(IF(ISNUMBER(CK99),$T99,0))</f>
        <v>25.8823529411765</v>
      </c>
      <c r="CL98" s="104" t="n">
        <f aca="false">SUM(IF(ISNUMBER(CL99),$T99*CL99,0))/SUM(IF(ISNUMBER(CL99),$T99,0))</f>
        <v>68.8235294117647</v>
      </c>
      <c r="CM98" s="104" t="n">
        <f aca="false">SUM(IF(ISNUMBER(CM99),$T99*CM99,0))/SUM(IF(ISNUMBER(CM99),$T99,0))</f>
        <v>74.7058823529412</v>
      </c>
      <c r="CN98" s="104" t="n">
        <f aca="false">SUM(IF(ISNUMBER(CN99),$T99*CN99,0))/SUM(IF(ISNUMBER(CN99),$T99,0))</f>
        <v>35.8823529411765</v>
      </c>
      <c r="CO98" s="104" t="n">
        <f aca="false">SUM(IF(ISNUMBER(CO99),$T99*CO99,0))/SUM(IF(ISNUMBER(CO99),$T99,0))</f>
        <v>37.6470588235294</v>
      </c>
      <c r="CP98" s="104" t="n">
        <f aca="false">SUM(IF(ISNUMBER(CP99),$T99*CP99,0))/SUM(IF(ISNUMBER(CP99),$T99,0))</f>
        <v>40</v>
      </c>
      <c r="CQ98" s="104" t="n">
        <f aca="false">SUM(IF(ISNUMBER(CQ99),$T99*CQ99,0))/SUM(IF(ISNUMBER(CQ99),$T99,0))</f>
        <v>72.9411764705882</v>
      </c>
      <c r="CR98" s="104" t="n">
        <f aca="false">SUM(IF(ISNUMBER(CR99),$T99*CR99,0))/SUM(IF(ISNUMBER(CR99),$T99,0))</f>
        <v>44.7058823529412</v>
      </c>
      <c r="CS98" s="104" t="n">
        <f aca="false">SUM(IF(ISNUMBER(CS99),$T99*CS99,0))/SUM(IF(ISNUMBER(CS99),$T99,0))</f>
        <v>75.8823529411765</v>
      </c>
      <c r="CT98" s="104" t="n">
        <f aca="false">SUM(IF(ISNUMBER(CT99),$T99*CT99,0))/SUM(IF(ISNUMBER(CT99),$T99,0))</f>
        <v>41.1764705882353</v>
      </c>
      <c r="CU98" s="104" t="n">
        <f aca="false">SUM(IF(ISNUMBER(CU99),$T99*CU99,0))/SUM(IF(ISNUMBER(CU99),$T99,0))</f>
        <v>35.8823529411765</v>
      </c>
      <c r="CV98" s="104" t="n">
        <f aca="false">SUM(IF(ISNUMBER(CV99),$T99*CV99,0))/SUM(IF(ISNUMBER(CV99),$T99,0))</f>
        <v>34.7058823529412</v>
      </c>
      <c r="CW98" s="104" t="n">
        <f aca="false">SUM(IF(ISNUMBER(CW99),$T99*CW99,0))/SUM(IF(ISNUMBER(CW99),$T99,0))</f>
        <v>33.5294117647059</v>
      </c>
    </row>
    <row r="99" s="103" customFormat="true" ht="15.5" hidden="false" customHeight="false" outlineLevel="0" collapsed="false">
      <c r="A99" s="107" t="n">
        <v>4111</v>
      </c>
      <c r="B99" s="107" t="n">
        <v>4</v>
      </c>
      <c r="C99" s="103" t="str">
        <f aca="true">IF(ISBLANK(OFFSET('outliers treatment'!$A$3,MATCH($A99,'outliers treatment'!$A$4:$A$154,0),MATCH(C$4,'outliers treatment'!$4:$4,0)-1)),"",OFFSET('outliers treatment'!$A$3,MATCH($A99,'outliers treatment'!$A$4:$A$154,0),MATCH(C$4,'outliers treatment'!$4:$4,0)-1))</f>
        <v/>
      </c>
      <c r="D99" s="103" t="str">
        <f aca="true">IF(ISBLANK(OFFSET('outliers treatment'!$A$3,MATCH($A99,'outliers treatment'!$A$4:$A$154,0),MATCH(D$4,'outliers treatment'!$4:$4,0)-1)),"",OFFSET('outliers treatment'!$A$3,MATCH($A99,'outliers treatment'!$A$4:$A$154,0),MATCH(D$4,'outliers treatment'!$4:$4,0)-1))</f>
        <v>Number of environment-related treaties signed</v>
      </c>
      <c r="E99" s="103" t="str">
        <f aca="true">IF(ISBLANK(OFFSET('outliers treatment'!$A$3,MATCH($A99,'outliers treatment'!$A$4:$A$154,0),MATCH(E$4,'outliers treatment'!$4:$4,0)-1)),"",OFFSET('outliers treatment'!$A$3,MATCH($A99,'outliers treatment'!$A$4:$A$154,0),MATCH(E$4,'outliers treatment'!$4:$4,0)-1))</f>
        <v/>
      </c>
      <c r="F99" s="103" t="str">
        <f aca="true">IF(ISBLANK(OFFSET('outliers treatment'!$A$3,MATCH($A99,'outliers treatment'!$A$4:$A$154,0),MATCH(F$4,'outliers treatment'!$4:$4,0)-1)),"",OFFSET('outliers treatment'!$A$3,MATCH($A99,'outliers treatment'!$A$4:$A$154,0),MATCH(F$4,'outliers treatment'!$4:$4,0)-1))</f>
        <v/>
      </c>
      <c r="G99" s="103" t="str">
        <f aca="true">IF(ISBLANK(OFFSET('outliers treatment'!$A$3,MATCH($A99,'outliers treatment'!$A$4:$A$154,0),MATCH(G$4,'outliers treatment'!$4:$4,0)-1)),"",OFFSET('outliers treatment'!$A$3,MATCH($A99,'outliers treatment'!$A$4:$A$154,0),MATCH(G$4,'outliers treatment'!$4:$4,0)-1))</f>
        <v/>
      </c>
      <c r="H99" s="103" t="str">
        <f aca="true">IF(ISBLANK(OFFSET('outliers treatment'!$A$3,MATCH($A99,'outliers treatment'!$A$4:$A$154,0),MATCH(H$4,'outliers treatment'!$4:$4,0)-1)),"",OFFSET('outliers treatment'!$A$3,MATCH($A99,'outliers treatment'!$A$4:$A$154,0),MATCH(H$4,'outliers treatment'!$4:$4,0)-1))</f>
        <v/>
      </c>
      <c r="I99" s="103" t="str">
        <f aca="true">IF(ISBLANK(OFFSET('outliers treatment'!$A$3,MATCH($A99,'outliers treatment'!$A$4:$A$154,0),MATCH(I$4,'outliers treatment'!$4:$4,0)-1)),"",OFFSET('outliers treatment'!$A$3,MATCH($A99,'outliers treatment'!$A$4:$A$154,0),MATCH(I$4,'outliers treatment'!$4:$4,0)-1))</f>
        <v/>
      </c>
      <c r="J99" s="104" t="n">
        <f aca="false" t="array" ref="J99:J99">MIN(IF(ISNUMBER(V99:CW99),V99:CW99))</f>
        <v>20</v>
      </c>
      <c r="K99" s="103" t="n">
        <f aca="false" t="array" ref="K99:K99">MAX(IF(ISNUMBER(V99:CW99),V99:CW99))</f>
        <v>100</v>
      </c>
      <c r="L99" s="103" t="n">
        <f aca="true">IF(ISBLANK(OFFSET('outliers treatment'!$A$3,MATCH($A99,'outliers treatment'!$A$4:$A$154,0),MATCH(L$4,'outliers treatment'!$4:$4,0)-1)),"",OFFSET('outliers treatment'!$A$3,MATCH($A99,'outliers treatment'!$A$4:$A$154,0),MATCH(L$4,'outliers treatment'!$4:$4,0)-1))</f>
        <v>47.75</v>
      </c>
      <c r="M99" s="103" t="n">
        <f aca="true">IF(ISBLANK(OFFSET('outliers treatment'!$A$3,MATCH($A99,'outliers treatment'!$A$4:$A$154,0),MATCH(M$4,'outliers treatment'!$4:$4,0)-1)),"",OFFSET('outliers treatment'!$A$3,MATCH($A99,'outliers treatment'!$A$4:$A$154,0),MATCH(M$4,'outliers treatment'!$4:$4,0)-1))</f>
        <v>90.25</v>
      </c>
      <c r="N99" s="103" t="n">
        <f aca="true">IF(ISBLANK(OFFSET('outliers treatment'!$A$3,MATCH($A99,'outliers treatment'!$A$4:$A$154,0),MATCH(N$4,'outliers treatment'!$4:$4,0)-1)),"",OFFSET('outliers treatment'!$A$3,MATCH($A99,'outliers treatment'!$A$4:$A$154,0),MATCH(N$4,'outliers treatment'!$4:$4,0)-1))</f>
        <v>42.5</v>
      </c>
      <c r="O99" s="103" t="n">
        <f aca="true">IF(ISBLANK(OFFSET('outliers treatment'!$A$3,MATCH($A99,'outliers treatment'!$A$4:$A$154,0),MATCH(O$4,'outliers treatment'!$4:$4,0)-1)),"",OFFSET('outliers treatment'!$A$3,MATCH($A99,'outliers treatment'!$A$4:$A$154,0),MATCH(O$4,'outliers treatment'!$4:$4,0)-1))</f>
        <v>-16</v>
      </c>
      <c r="P99" s="103" t="n">
        <f aca="true">IF(ISBLANK(OFFSET('outliers treatment'!$A$3,MATCH($A99,'outliers treatment'!$A$4:$A$154,0),MATCH(P$4,'outliers treatment'!$4:$4,0)-1)),"",OFFSET('outliers treatment'!$A$3,MATCH($A99,'outliers treatment'!$A$4:$A$154,0),MATCH(P$4,'outliers treatment'!$4:$4,0)-1))</f>
        <v>154</v>
      </c>
      <c r="Q99" s="103" t="n">
        <f aca="false">IFERROR(P99-O99,"")</f>
        <v>170</v>
      </c>
      <c r="R99" s="105" t="n">
        <f aca="false" t="array" ref="R99:R99">IFERROR(SKEW(IF(ISNUMBER(V99:CW99),V99:CW99,"")),"")</f>
        <v>0.904228541538751</v>
      </c>
      <c r="S99" s="103" t="n">
        <v>0</v>
      </c>
      <c r="T99" s="103" t="n">
        <v>1</v>
      </c>
      <c r="U99" s="106" t="n">
        <f aca="false" t="array" ref="U99:U99">IF(B99&lt;4,"",1-IFERROR(SUM(ISNUMBER(V99:CW99)*(1-$V$3:$CW$3))/COUNTIF($V$3:$CW$3,0),0))</f>
        <v>0</v>
      </c>
      <c r="V99" s="104" t="n">
        <f aca="true">IF($L99="","",IF(ISNUMBER(OFFSET('Data transformed'!$A$4,MATCH($A99,'Data transformed'!$A$5:$A$185,0),MATCH(V$4,'Data transformed'!$4:$4,0)-1)), (MIN(MAX(OFFSET('Data transformed'!$A$4,MATCH($A99,'Data transformed'!$A$5:$A$185,0),MATCH(V$4,'Data transformed'!$4:$4,0)-1),$O99),$P99)-$O99)/$Q99*100,"NA"))</f>
        <v>66.4705882352941</v>
      </c>
      <c r="W99" s="104" t="n">
        <f aca="true">IF($L99="","",IF(ISNUMBER(OFFSET('Data transformed'!$A$4,MATCH($A99,'Data transformed'!$A$5:$A$185,0),MATCH(W$4,'Data transformed'!$4:$4,0)-1)), (MIN(MAX(OFFSET('Data transformed'!$A$4,MATCH($A99,'Data transformed'!$A$5:$A$185,0),MATCH(W$4,'Data transformed'!$4:$4,0)-1),$O99),$P99)-$O99)/$Q99*100,"NA"))</f>
        <v>57.6470588235294</v>
      </c>
      <c r="X99" s="104" t="n">
        <f aca="true">IF($L99="","",IF(ISNUMBER(OFFSET('Data transformed'!$A$4,MATCH($A99,'Data transformed'!$A$5:$A$185,0),MATCH(X$4,'Data transformed'!$4:$4,0)-1)), (MIN(MAX(OFFSET('Data transformed'!$A$4,MATCH($A99,'Data transformed'!$A$5:$A$185,0),MATCH(X$4,'Data transformed'!$4:$4,0)-1),$O99),$P99)-$O99)/$Q99*100,"NA"))</f>
        <v>57.6470588235294</v>
      </c>
      <c r="Y99" s="104" t="n">
        <f aca="true">IF($L99="","",IF(ISNUMBER(OFFSET('Data transformed'!$A$4,MATCH($A99,'Data transformed'!$A$5:$A$185,0),MATCH(Y$4,'Data transformed'!$4:$4,0)-1)), (MIN(MAX(OFFSET('Data transformed'!$A$4,MATCH($A99,'Data transformed'!$A$5:$A$185,0),MATCH(Y$4,'Data transformed'!$4:$4,0)-1),$O99),$P99)-$O99)/$Q99*100,"NA"))</f>
        <v>64.7058823529412</v>
      </c>
      <c r="Z99" s="104" t="n">
        <f aca="true">IF($L99="","",IF(ISNUMBER(OFFSET('Data transformed'!$A$4,MATCH($A99,'Data transformed'!$A$5:$A$185,0),MATCH(Z$4,'Data transformed'!$4:$4,0)-1)), (MIN(MAX(OFFSET('Data transformed'!$A$4,MATCH($A99,'Data transformed'!$A$5:$A$185,0),MATCH(Z$4,'Data transformed'!$4:$4,0)-1),$O99),$P99)-$O99)/$Q99*100,"NA"))</f>
        <v>30</v>
      </c>
      <c r="AA99" s="104" t="n">
        <f aca="true">IF($L99="","",IF(ISNUMBER(OFFSET('Data transformed'!$A$4,MATCH($A99,'Data transformed'!$A$5:$A$185,0),MATCH(AA$4,'Data transformed'!$4:$4,0)-1)), (MIN(MAX(OFFSET('Data transformed'!$A$4,MATCH($A99,'Data transformed'!$A$5:$A$185,0),MATCH(AA$4,'Data transformed'!$4:$4,0)-1),$O99),$P99)-$O99)/$Q99*100,"NA"))</f>
        <v>20</v>
      </c>
      <c r="AB99" s="104" t="n">
        <f aca="true">IF($L99="","",IF(ISNUMBER(OFFSET('Data transformed'!$A$4,MATCH($A99,'Data transformed'!$A$5:$A$185,0),MATCH(AB$4,'Data transformed'!$4:$4,0)-1)), (MIN(MAX(OFFSET('Data transformed'!$A$4,MATCH($A99,'Data transformed'!$A$5:$A$185,0),MATCH(AB$4,'Data transformed'!$4:$4,0)-1),$O99),$P99)-$O99)/$Q99*100,"NA"))</f>
        <v>56.4705882352941</v>
      </c>
      <c r="AC99" s="104" t="n">
        <f aca="true">IF($L99="","",IF(ISNUMBER(OFFSET('Data transformed'!$A$4,MATCH($A99,'Data transformed'!$A$5:$A$185,0),MATCH(AC$4,'Data transformed'!$4:$4,0)-1)), (MIN(MAX(OFFSET('Data transformed'!$A$4,MATCH($A99,'Data transformed'!$A$5:$A$185,0),MATCH(AC$4,'Data transformed'!$4:$4,0)-1),$O99),$P99)-$O99)/$Q99*100,"NA"))</f>
        <v>53.5294117647059</v>
      </c>
      <c r="AD99" s="104" t="n">
        <f aca="true">IF($L99="","",IF(ISNUMBER(OFFSET('Data transformed'!$A$4,MATCH($A99,'Data transformed'!$A$5:$A$185,0),MATCH(AD$4,'Data transformed'!$4:$4,0)-1)), (MIN(MAX(OFFSET('Data transformed'!$A$4,MATCH($A99,'Data transformed'!$A$5:$A$185,0),MATCH(AD$4,'Data transformed'!$4:$4,0)-1),$O99),$P99)-$O99)/$Q99*100,"NA"))</f>
        <v>53.5294117647059</v>
      </c>
      <c r="AE99" s="104" t="n">
        <f aca="true">IF($L99="","",IF(ISNUMBER(OFFSET('Data transformed'!$A$4,MATCH($A99,'Data transformed'!$A$5:$A$185,0),MATCH(AE$4,'Data transformed'!$4:$4,0)-1)), (MIN(MAX(OFFSET('Data transformed'!$A$4,MATCH($A99,'Data transformed'!$A$5:$A$185,0),MATCH(AE$4,'Data transformed'!$4:$4,0)-1),$O99),$P99)-$O99)/$Q99*100,"NA"))</f>
        <v>47.0588235294118</v>
      </c>
      <c r="AF99" s="104" t="n">
        <f aca="true">IF($L99="","",IF(ISNUMBER(OFFSET('Data transformed'!$A$4,MATCH($A99,'Data transformed'!$A$5:$A$185,0),MATCH(AF$4,'Data transformed'!$4:$4,0)-1)), (MIN(MAX(OFFSET('Data transformed'!$A$4,MATCH($A99,'Data transformed'!$A$5:$A$185,0),MATCH(AF$4,'Data transformed'!$4:$4,0)-1),$O99),$P99)-$O99)/$Q99*100,"NA"))</f>
        <v>61.1764705882353</v>
      </c>
      <c r="AG99" s="104" t="n">
        <f aca="true">IF($L99="","",IF(ISNUMBER(OFFSET('Data transformed'!$A$4,MATCH($A99,'Data transformed'!$A$5:$A$185,0),MATCH(AG$4,'Data transformed'!$4:$4,0)-1)), (MIN(MAX(OFFSET('Data transformed'!$A$4,MATCH($A99,'Data transformed'!$A$5:$A$185,0),MATCH(AG$4,'Data transformed'!$4:$4,0)-1),$O99),$P99)-$O99)/$Q99*100,"NA"))</f>
        <v>34.1176470588235</v>
      </c>
      <c r="AH99" s="104" t="n">
        <f aca="true">IF($L99="","",IF(ISNUMBER(OFFSET('Data transformed'!$A$4,MATCH($A99,'Data transformed'!$A$5:$A$185,0),MATCH(AH$4,'Data transformed'!$4:$4,0)-1)), (MIN(MAX(OFFSET('Data transformed'!$A$4,MATCH($A99,'Data transformed'!$A$5:$A$185,0),MATCH(AH$4,'Data transformed'!$4:$4,0)-1),$O99),$P99)-$O99)/$Q99*100,"NA"))</f>
        <v>41.7647058823529</v>
      </c>
      <c r="AI99" s="104" t="n">
        <f aca="true">IF($L99="","",IF(ISNUMBER(OFFSET('Data transformed'!$A$4,MATCH($A99,'Data transformed'!$A$5:$A$185,0),MATCH(AI$4,'Data transformed'!$4:$4,0)-1)), (MIN(MAX(OFFSET('Data transformed'!$A$4,MATCH($A99,'Data transformed'!$A$5:$A$185,0),MATCH(AI$4,'Data transformed'!$4:$4,0)-1),$O99),$P99)-$O99)/$Q99*100,"NA"))</f>
        <v>40</v>
      </c>
      <c r="AJ99" s="104" t="n">
        <f aca="true">IF($L99="","",IF(ISNUMBER(OFFSET('Data transformed'!$A$4,MATCH($A99,'Data transformed'!$A$5:$A$185,0),MATCH(AJ$4,'Data transformed'!$4:$4,0)-1)), (MIN(MAX(OFFSET('Data transformed'!$A$4,MATCH($A99,'Data transformed'!$A$5:$A$185,0),MATCH(AJ$4,'Data transformed'!$4:$4,0)-1),$O99),$P99)-$O99)/$Q99*100,"NA"))</f>
        <v>44.7058823529412</v>
      </c>
      <c r="AK99" s="104" t="n">
        <f aca="true">IF($L99="","",IF(ISNUMBER(OFFSET('Data transformed'!$A$4,MATCH($A99,'Data transformed'!$A$5:$A$185,0),MATCH(AK$4,'Data transformed'!$4:$4,0)-1)), (MIN(MAX(OFFSET('Data transformed'!$A$4,MATCH($A99,'Data transformed'!$A$5:$A$185,0),MATCH(AK$4,'Data transformed'!$4:$4,0)-1),$O99),$P99)-$O99)/$Q99*100,"NA"))</f>
        <v>61.7647058823529</v>
      </c>
      <c r="AL99" s="104" t="n">
        <f aca="true">IF($L99="","",IF(ISNUMBER(OFFSET('Data transformed'!$A$4,MATCH($A99,'Data transformed'!$A$5:$A$185,0),MATCH(AL$4,'Data transformed'!$4:$4,0)-1)), (MIN(MAX(OFFSET('Data transformed'!$A$4,MATCH($A99,'Data transformed'!$A$5:$A$185,0),MATCH(AL$4,'Data transformed'!$4:$4,0)-1),$O99),$P99)-$O99)/$Q99*100,"NA"))</f>
        <v>93.5294117647059</v>
      </c>
      <c r="AM99" s="104" t="n">
        <f aca="true">IF($L99="","",IF(ISNUMBER(OFFSET('Data transformed'!$A$4,MATCH($A99,'Data transformed'!$A$5:$A$185,0),MATCH(AM$4,'Data transformed'!$4:$4,0)-1)), (MIN(MAX(OFFSET('Data transformed'!$A$4,MATCH($A99,'Data transformed'!$A$5:$A$185,0),MATCH(AM$4,'Data transformed'!$4:$4,0)-1),$O99),$P99)-$O99)/$Q99*100,"NA"))</f>
        <v>75.2941176470588</v>
      </c>
      <c r="AN99" s="104" t="n">
        <f aca="true">IF($L99="","",IF(ISNUMBER(OFFSET('Data transformed'!$A$4,MATCH($A99,'Data transformed'!$A$5:$A$185,0),MATCH(AN$4,'Data transformed'!$4:$4,0)-1)), (MIN(MAX(OFFSET('Data transformed'!$A$4,MATCH($A99,'Data transformed'!$A$5:$A$185,0),MATCH(AN$4,'Data transformed'!$4:$4,0)-1),$O99),$P99)-$O99)/$Q99*100,"NA"))</f>
        <v>30</v>
      </c>
      <c r="AO99" s="104" t="n">
        <f aca="true">IF($L99="","",IF(ISNUMBER(OFFSET('Data transformed'!$A$4,MATCH($A99,'Data transformed'!$A$5:$A$185,0),MATCH(AO$4,'Data transformed'!$4:$4,0)-1)), (MIN(MAX(OFFSET('Data transformed'!$A$4,MATCH($A99,'Data transformed'!$A$5:$A$185,0),MATCH(AO$4,'Data transformed'!$4:$4,0)-1),$O99),$P99)-$O99)/$Q99*100,"NA"))</f>
        <v>54.1176470588235</v>
      </c>
      <c r="AP99" s="104" t="n">
        <f aca="true">IF($L99="","",IF(ISNUMBER(OFFSET('Data transformed'!$A$4,MATCH($A99,'Data transformed'!$A$5:$A$185,0),MATCH(AP$4,'Data transformed'!$4:$4,0)-1)), (MIN(MAX(OFFSET('Data transformed'!$A$4,MATCH($A99,'Data transformed'!$A$5:$A$185,0),MATCH(AP$4,'Data transformed'!$4:$4,0)-1),$O99),$P99)-$O99)/$Q99*100,"NA"))</f>
        <v>44.7058823529412</v>
      </c>
      <c r="AQ99" s="104" t="n">
        <f aca="true">IF($L99="","",IF(ISNUMBER(OFFSET('Data transformed'!$A$4,MATCH($A99,'Data transformed'!$A$5:$A$185,0),MATCH(AQ$4,'Data transformed'!$4:$4,0)-1)), (MIN(MAX(OFFSET('Data transformed'!$A$4,MATCH($A99,'Data transformed'!$A$5:$A$185,0),MATCH(AQ$4,'Data transformed'!$4:$4,0)-1),$O99),$P99)-$O99)/$Q99*100,"NA"))</f>
        <v>70</v>
      </c>
      <c r="AR99" s="104" t="n">
        <f aca="true">IF($L99="","",IF(ISNUMBER(OFFSET('Data transformed'!$A$4,MATCH($A99,'Data transformed'!$A$5:$A$185,0),MATCH(AR$4,'Data transformed'!$4:$4,0)-1)), (MIN(MAX(OFFSET('Data transformed'!$A$4,MATCH($A99,'Data transformed'!$A$5:$A$185,0),MATCH(AR$4,'Data transformed'!$4:$4,0)-1),$O99),$P99)-$O99)/$Q99*100,"NA"))</f>
        <v>32.9411764705882</v>
      </c>
      <c r="AS99" s="104" t="n">
        <f aca="true">IF($L99="","",IF(ISNUMBER(OFFSET('Data transformed'!$A$4,MATCH($A99,'Data transformed'!$A$5:$A$185,0),MATCH(AS$4,'Data transformed'!$4:$4,0)-1)), (MIN(MAX(OFFSET('Data transformed'!$A$4,MATCH($A99,'Data transformed'!$A$5:$A$185,0),MATCH(AS$4,'Data transformed'!$4:$4,0)-1),$O99),$P99)-$O99)/$Q99*100,"NA"))</f>
        <v>72.9411764705882</v>
      </c>
      <c r="AT99" s="104" t="n">
        <f aca="true">IF($L99="","",IF(ISNUMBER(OFFSET('Data transformed'!$A$4,MATCH($A99,'Data transformed'!$A$5:$A$185,0),MATCH(AT$4,'Data transformed'!$4:$4,0)-1)), (MIN(MAX(OFFSET('Data transformed'!$A$4,MATCH($A99,'Data transformed'!$A$5:$A$185,0),MATCH(AT$4,'Data transformed'!$4:$4,0)-1),$O99),$P99)-$O99)/$Q99*100,"NA"))</f>
        <v>100</v>
      </c>
      <c r="AU99" s="104" t="n">
        <f aca="true">IF($L99="","",IF(ISNUMBER(OFFSET('Data transformed'!$A$4,MATCH($A99,'Data transformed'!$A$5:$A$185,0),MATCH(AU$4,'Data transformed'!$4:$4,0)-1)), (MIN(MAX(OFFSET('Data transformed'!$A$4,MATCH($A99,'Data transformed'!$A$5:$A$185,0),MATCH(AU$4,'Data transformed'!$4:$4,0)-1),$O99),$P99)-$O99)/$Q99*100,"NA"))</f>
        <v>71.7647058823529</v>
      </c>
      <c r="AV99" s="104" t="n">
        <f aca="true">IF($L99="","",IF(ISNUMBER(OFFSET('Data transformed'!$A$4,MATCH($A99,'Data transformed'!$A$5:$A$185,0),MATCH(AV$4,'Data transformed'!$4:$4,0)-1)), (MIN(MAX(OFFSET('Data transformed'!$A$4,MATCH($A99,'Data transformed'!$A$5:$A$185,0),MATCH(AV$4,'Data transformed'!$4:$4,0)-1),$O99),$P99)-$O99)/$Q99*100,"NA"))</f>
        <v>45.2941176470588</v>
      </c>
      <c r="AW99" s="104" t="n">
        <f aca="true">IF($L99="","",IF(ISNUMBER(OFFSET('Data transformed'!$A$4,MATCH($A99,'Data transformed'!$A$5:$A$185,0),MATCH(AW$4,'Data transformed'!$4:$4,0)-1)), (MIN(MAX(OFFSET('Data transformed'!$A$4,MATCH($A99,'Data transformed'!$A$5:$A$185,0),MATCH(AW$4,'Data transformed'!$4:$4,0)-1),$O99),$P99)-$O99)/$Q99*100,"NA"))</f>
        <v>42.3529411764706</v>
      </c>
      <c r="AX99" s="104" t="n">
        <f aca="true">IF($L99="","",IF(ISNUMBER(OFFSET('Data transformed'!$A$4,MATCH($A99,'Data transformed'!$A$5:$A$185,0),MATCH(AX$4,'Data transformed'!$4:$4,0)-1)), (MIN(MAX(OFFSET('Data transformed'!$A$4,MATCH($A99,'Data transformed'!$A$5:$A$185,0),MATCH(AX$4,'Data transformed'!$4:$4,0)-1),$O99),$P99)-$O99)/$Q99*100,"NA"))</f>
        <v>97.6470588235294</v>
      </c>
      <c r="AY99" s="104" t="n">
        <f aca="true">IF($L99="","",IF(ISNUMBER(OFFSET('Data transformed'!$A$4,MATCH($A99,'Data transformed'!$A$5:$A$185,0),MATCH(AY$4,'Data transformed'!$4:$4,0)-1)), (MIN(MAX(OFFSET('Data transformed'!$A$4,MATCH($A99,'Data transformed'!$A$5:$A$185,0),MATCH(AY$4,'Data transformed'!$4:$4,0)-1),$O99),$P99)-$O99)/$Q99*100,"NA"))</f>
        <v>31.1764705882353</v>
      </c>
      <c r="AZ99" s="104" t="n">
        <f aca="true">IF($L99="","",IF(ISNUMBER(OFFSET('Data transformed'!$A$4,MATCH($A99,'Data transformed'!$A$5:$A$185,0),MATCH(AZ$4,'Data transformed'!$4:$4,0)-1)), (MIN(MAX(OFFSET('Data transformed'!$A$4,MATCH($A99,'Data transformed'!$A$5:$A$185,0),MATCH(AZ$4,'Data transformed'!$4:$4,0)-1),$O99),$P99)-$O99)/$Q99*100,"NA"))</f>
        <v>74.1176470588235</v>
      </c>
      <c r="BA99" s="104" t="n">
        <f aca="true">IF($L99="","",IF(ISNUMBER(OFFSET('Data transformed'!$A$4,MATCH($A99,'Data transformed'!$A$5:$A$185,0),MATCH(BA$4,'Data transformed'!$4:$4,0)-1)), (MIN(MAX(OFFSET('Data transformed'!$A$4,MATCH($A99,'Data transformed'!$A$5:$A$185,0),MATCH(BA$4,'Data transformed'!$4:$4,0)-1),$O99),$P99)-$O99)/$Q99*100,"NA"))</f>
        <v>38.8235294117647</v>
      </c>
      <c r="BB99" s="104" t="n">
        <f aca="true">IF($L99="","",IF(ISNUMBER(OFFSET('Data transformed'!$A$4,MATCH($A99,'Data transformed'!$A$5:$A$185,0),MATCH(BB$4,'Data transformed'!$4:$4,0)-1)), (MIN(MAX(OFFSET('Data transformed'!$A$4,MATCH($A99,'Data transformed'!$A$5:$A$185,0),MATCH(BB$4,'Data transformed'!$4:$4,0)-1),$O99),$P99)-$O99)/$Q99*100,"NA"))</f>
        <v>41.1764705882353</v>
      </c>
      <c r="BC99" s="104" t="n">
        <f aca="true">IF($L99="","",IF(ISNUMBER(OFFSET('Data transformed'!$A$4,MATCH($A99,'Data transformed'!$A$5:$A$185,0),MATCH(BC$4,'Data transformed'!$4:$4,0)-1)), (MIN(MAX(OFFSET('Data transformed'!$A$4,MATCH($A99,'Data transformed'!$A$5:$A$185,0),MATCH(BC$4,'Data transformed'!$4:$4,0)-1),$O99),$P99)-$O99)/$Q99*100,"NA"))</f>
        <v>47.0588235294118</v>
      </c>
      <c r="BD99" s="104" t="n">
        <f aca="true">IF($L99="","",IF(ISNUMBER(OFFSET('Data transformed'!$A$4,MATCH($A99,'Data transformed'!$A$5:$A$185,0),MATCH(BD$4,'Data transformed'!$4:$4,0)-1)), (MIN(MAX(OFFSET('Data transformed'!$A$4,MATCH($A99,'Data transformed'!$A$5:$A$185,0),MATCH(BD$4,'Data transformed'!$4:$4,0)-1),$O99),$P99)-$O99)/$Q99*100,"NA"))</f>
        <v>81.7647058823529</v>
      </c>
      <c r="BE99" s="104" t="n">
        <f aca="true">IF($L99="","",IF(ISNUMBER(OFFSET('Data transformed'!$A$4,MATCH($A99,'Data transformed'!$A$5:$A$185,0),MATCH(BE$4,'Data transformed'!$4:$4,0)-1)), (MIN(MAX(OFFSET('Data transformed'!$A$4,MATCH($A99,'Data transformed'!$A$5:$A$185,0),MATCH(BE$4,'Data transformed'!$4:$4,0)-1),$O99),$P99)-$O99)/$Q99*100,"NA"))</f>
        <v>34.1176470588235</v>
      </c>
      <c r="BF99" s="104" t="n">
        <f aca="true">IF($L99="","",IF(ISNUMBER(OFFSET('Data transformed'!$A$4,MATCH($A99,'Data transformed'!$A$5:$A$185,0),MATCH(BF$4,'Data transformed'!$4:$4,0)-1)), (MIN(MAX(OFFSET('Data transformed'!$A$4,MATCH($A99,'Data transformed'!$A$5:$A$185,0),MATCH(BF$4,'Data transformed'!$4:$4,0)-1),$O99),$P99)-$O99)/$Q99*100,"NA"))</f>
        <v>48.8235294117647</v>
      </c>
      <c r="BG99" s="104" t="n">
        <f aca="true">IF($L99="","",IF(ISNUMBER(OFFSET('Data transformed'!$A$4,MATCH($A99,'Data transformed'!$A$5:$A$185,0),MATCH(BG$4,'Data transformed'!$4:$4,0)-1)), (MIN(MAX(OFFSET('Data transformed'!$A$4,MATCH($A99,'Data transformed'!$A$5:$A$185,0),MATCH(BG$4,'Data transformed'!$4:$4,0)-1),$O99),$P99)-$O99)/$Q99*100,"NA"))</f>
        <v>45.8823529411765</v>
      </c>
      <c r="BH99" s="104" t="n">
        <f aca="true">IF($L99="","",IF(ISNUMBER(OFFSET('Data transformed'!$A$4,MATCH($A99,'Data transformed'!$A$5:$A$185,0),MATCH(BH$4,'Data transformed'!$4:$4,0)-1)), (MIN(MAX(OFFSET('Data transformed'!$A$4,MATCH($A99,'Data transformed'!$A$5:$A$185,0),MATCH(BH$4,'Data transformed'!$4:$4,0)-1),$O99),$P99)-$O99)/$Q99*100,"NA"))</f>
        <v>46.4705882352941</v>
      </c>
      <c r="BI99" s="104" t="n">
        <f aca="true">IF($L99="","",IF(ISNUMBER(OFFSET('Data transformed'!$A$4,MATCH($A99,'Data transformed'!$A$5:$A$185,0),MATCH(BI$4,'Data transformed'!$4:$4,0)-1)), (MIN(MAX(OFFSET('Data transformed'!$A$4,MATCH($A99,'Data transformed'!$A$5:$A$185,0),MATCH(BI$4,'Data transformed'!$4:$4,0)-1),$O99),$P99)-$O99)/$Q99*100,"NA"))</f>
        <v>51.1764705882353</v>
      </c>
      <c r="BJ99" s="104" t="n">
        <f aca="true">IF($L99="","",IF(ISNUMBER(OFFSET('Data transformed'!$A$4,MATCH($A99,'Data transformed'!$A$5:$A$185,0),MATCH(BJ$4,'Data transformed'!$4:$4,0)-1)), (MIN(MAX(OFFSET('Data transformed'!$A$4,MATCH($A99,'Data transformed'!$A$5:$A$185,0),MATCH(BJ$4,'Data transformed'!$4:$4,0)-1),$O99),$P99)-$O99)/$Q99*100,"NA"))</f>
        <v>47.6470588235294</v>
      </c>
      <c r="BK99" s="104" t="n">
        <f aca="true">IF($L99="","",IF(ISNUMBER(OFFSET('Data transformed'!$A$4,MATCH($A99,'Data transformed'!$A$5:$A$185,0),MATCH(BK$4,'Data transformed'!$4:$4,0)-1)), (MIN(MAX(OFFSET('Data transformed'!$A$4,MATCH($A99,'Data transformed'!$A$5:$A$185,0),MATCH(BK$4,'Data transformed'!$4:$4,0)-1),$O99),$P99)-$O99)/$Q99*100,"NA"))</f>
        <v>37.0588235294118</v>
      </c>
      <c r="BL99" s="104" t="n">
        <f aca="true">IF($L99="","",IF(ISNUMBER(OFFSET('Data transformed'!$A$4,MATCH($A99,'Data transformed'!$A$5:$A$185,0),MATCH(BL$4,'Data transformed'!$4:$4,0)-1)), (MIN(MAX(OFFSET('Data transformed'!$A$4,MATCH($A99,'Data transformed'!$A$5:$A$185,0),MATCH(BL$4,'Data transformed'!$4:$4,0)-1),$O99),$P99)-$O99)/$Q99*100,"NA"))</f>
        <v>47.6470588235294</v>
      </c>
      <c r="BM99" s="104" t="n">
        <f aca="true">IF($L99="","",IF(ISNUMBER(OFFSET('Data transformed'!$A$4,MATCH($A99,'Data transformed'!$A$5:$A$185,0),MATCH(BM$4,'Data transformed'!$4:$4,0)-1)), (MIN(MAX(OFFSET('Data transformed'!$A$4,MATCH($A99,'Data transformed'!$A$5:$A$185,0),MATCH(BM$4,'Data transformed'!$4:$4,0)-1),$O99),$P99)-$O99)/$Q99*100,"NA"))</f>
        <v>28.2352941176471</v>
      </c>
      <c r="BN99" s="104" t="n">
        <f aca="true">IF($L99="","",IF(ISNUMBER(OFFSET('Data transformed'!$A$4,MATCH($A99,'Data transformed'!$A$5:$A$185,0),MATCH(BN$4,'Data transformed'!$4:$4,0)-1)), (MIN(MAX(OFFSET('Data transformed'!$A$4,MATCH($A99,'Data transformed'!$A$5:$A$185,0),MATCH(BN$4,'Data transformed'!$4:$4,0)-1),$O99),$P99)-$O99)/$Q99*100,"NA"))</f>
        <v>40.5882352941176</v>
      </c>
      <c r="BO99" s="104" t="n">
        <f aca="true">IF($L99="","",IF(ISNUMBER(OFFSET('Data transformed'!$A$4,MATCH($A99,'Data transformed'!$A$5:$A$185,0),MATCH(BO$4,'Data transformed'!$4:$4,0)-1)), (MIN(MAX(OFFSET('Data transformed'!$A$4,MATCH($A99,'Data transformed'!$A$5:$A$185,0),MATCH(BO$4,'Data transformed'!$4:$4,0)-1),$O99),$P99)-$O99)/$Q99*100,"NA"))</f>
        <v>46.4705882352941</v>
      </c>
      <c r="BP99" s="104" t="n">
        <f aca="true">IF($L99="","",IF(ISNUMBER(OFFSET('Data transformed'!$A$4,MATCH($A99,'Data transformed'!$A$5:$A$185,0),MATCH(BP$4,'Data transformed'!$4:$4,0)-1)), (MIN(MAX(OFFSET('Data transformed'!$A$4,MATCH($A99,'Data transformed'!$A$5:$A$185,0),MATCH(BP$4,'Data transformed'!$4:$4,0)-1),$O99),$P99)-$O99)/$Q99*100,"NA"))</f>
        <v>36.4705882352941</v>
      </c>
      <c r="BQ99" s="104" t="n">
        <f aca="true">IF($L99="","",IF(ISNUMBER(OFFSET('Data transformed'!$A$4,MATCH($A99,'Data transformed'!$A$5:$A$185,0),MATCH(BQ$4,'Data transformed'!$4:$4,0)-1)), (MIN(MAX(OFFSET('Data transformed'!$A$4,MATCH($A99,'Data transformed'!$A$5:$A$185,0),MATCH(BQ$4,'Data transformed'!$4:$4,0)-1),$O99),$P99)-$O99)/$Q99*100,"NA"))</f>
        <v>40.5882352941176</v>
      </c>
      <c r="BR99" s="104" t="n">
        <f aca="true">IF($L99="","",IF(ISNUMBER(OFFSET('Data transformed'!$A$4,MATCH($A99,'Data transformed'!$A$5:$A$185,0),MATCH(BR$4,'Data transformed'!$4:$4,0)-1)), (MIN(MAX(OFFSET('Data transformed'!$A$4,MATCH($A99,'Data transformed'!$A$5:$A$185,0),MATCH(BR$4,'Data transformed'!$4:$4,0)-1),$O99),$P99)-$O99)/$Q99*100,"NA"))</f>
        <v>37.6470588235294</v>
      </c>
      <c r="BS99" s="104" t="n">
        <f aca="true">IF($L99="","",IF(ISNUMBER(OFFSET('Data transformed'!$A$4,MATCH($A99,'Data transformed'!$A$5:$A$185,0),MATCH(BS$4,'Data transformed'!$4:$4,0)-1)), (MIN(MAX(OFFSET('Data transformed'!$A$4,MATCH($A99,'Data transformed'!$A$5:$A$185,0),MATCH(BS$4,'Data transformed'!$4:$4,0)-1),$O99),$P99)-$O99)/$Q99*100,"NA"))</f>
        <v>47.6470588235294</v>
      </c>
      <c r="BT99" s="104" t="n">
        <f aca="true">IF($L99="","",IF(ISNUMBER(OFFSET('Data transformed'!$A$4,MATCH($A99,'Data transformed'!$A$5:$A$185,0),MATCH(BT$4,'Data transformed'!$4:$4,0)-1)), (MIN(MAX(OFFSET('Data transformed'!$A$4,MATCH($A99,'Data transformed'!$A$5:$A$185,0),MATCH(BT$4,'Data transformed'!$4:$4,0)-1),$O99),$P99)-$O99)/$Q99*100,"NA"))</f>
        <v>71.7647058823529</v>
      </c>
      <c r="BU99" s="104" t="n">
        <f aca="true">IF($L99="","",IF(ISNUMBER(OFFSET('Data transformed'!$A$4,MATCH($A99,'Data transformed'!$A$5:$A$185,0),MATCH(BU$4,'Data transformed'!$4:$4,0)-1)), (MIN(MAX(OFFSET('Data transformed'!$A$4,MATCH($A99,'Data transformed'!$A$5:$A$185,0),MATCH(BU$4,'Data transformed'!$4:$4,0)-1),$O99),$P99)-$O99)/$Q99*100,"NA"))</f>
        <v>75.2941176470588</v>
      </c>
      <c r="BV99" s="104" t="n">
        <f aca="true">IF($L99="","",IF(ISNUMBER(OFFSET('Data transformed'!$A$4,MATCH($A99,'Data transformed'!$A$5:$A$185,0),MATCH(BV$4,'Data transformed'!$4:$4,0)-1)), (MIN(MAX(OFFSET('Data transformed'!$A$4,MATCH($A99,'Data transformed'!$A$5:$A$185,0),MATCH(BV$4,'Data transformed'!$4:$4,0)-1),$O99),$P99)-$O99)/$Q99*100,"NA"))</f>
        <v>42.9411764705882</v>
      </c>
      <c r="BW99" s="104" t="n">
        <f aca="true">IF($L99="","",IF(ISNUMBER(OFFSET('Data transformed'!$A$4,MATCH($A99,'Data transformed'!$A$5:$A$185,0),MATCH(BW$4,'Data transformed'!$4:$4,0)-1)), (MIN(MAX(OFFSET('Data transformed'!$A$4,MATCH($A99,'Data transformed'!$A$5:$A$185,0),MATCH(BW$4,'Data transformed'!$4:$4,0)-1),$O99),$P99)-$O99)/$Q99*100,"NA"))</f>
        <v>33.5294117647059</v>
      </c>
      <c r="BX99" s="104" t="n">
        <f aca="true">IF($L99="","",IF(ISNUMBER(OFFSET('Data transformed'!$A$4,MATCH($A99,'Data transformed'!$A$5:$A$185,0),MATCH(BX$4,'Data transformed'!$4:$4,0)-1)), (MIN(MAX(OFFSET('Data transformed'!$A$4,MATCH($A99,'Data transformed'!$A$5:$A$185,0),MATCH(BX$4,'Data transformed'!$4:$4,0)-1),$O99),$P99)-$O99)/$Q99*100,"NA"))</f>
        <v>45.2941176470588</v>
      </c>
      <c r="BY99" s="104" t="n">
        <f aca="true">IF($L99="","",IF(ISNUMBER(OFFSET('Data transformed'!$A$4,MATCH($A99,'Data transformed'!$A$5:$A$185,0),MATCH(BY$4,'Data transformed'!$4:$4,0)-1)), (MIN(MAX(OFFSET('Data transformed'!$A$4,MATCH($A99,'Data transformed'!$A$5:$A$185,0),MATCH(BY$4,'Data transformed'!$4:$4,0)-1),$O99),$P99)-$O99)/$Q99*100,"NA"))</f>
        <v>47.6470588235294</v>
      </c>
      <c r="BZ99" s="104" t="n">
        <f aca="true">IF($L99="","",IF(ISNUMBER(OFFSET('Data transformed'!$A$4,MATCH($A99,'Data transformed'!$A$5:$A$185,0),MATCH(BZ$4,'Data transformed'!$4:$4,0)-1)), (MIN(MAX(OFFSET('Data transformed'!$A$4,MATCH($A99,'Data transformed'!$A$5:$A$185,0),MATCH(BZ$4,'Data transformed'!$4:$4,0)-1),$O99),$P99)-$O99)/$Q99*100,"NA"))</f>
        <v>40.5882352941176</v>
      </c>
      <c r="CA99" s="104" t="n">
        <f aca="true">IF($L99="","",IF(ISNUMBER(OFFSET('Data transformed'!$A$4,MATCH($A99,'Data transformed'!$A$5:$A$185,0),MATCH(CA$4,'Data transformed'!$4:$4,0)-1)), (MIN(MAX(OFFSET('Data transformed'!$A$4,MATCH($A99,'Data transformed'!$A$5:$A$185,0),MATCH(CA$4,'Data transformed'!$4:$4,0)-1),$O99),$P99)-$O99)/$Q99*100,"NA"))</f>
        <v>34.1176470588235</v>
      </c>
      <c r="CB99" s="104" t="n">
        <f aca="true">IF($L99="","",IF(ISNUMBER(OFFSET('Data transformed'!$A$4,MATCH($A99,'Data transformed'!$A$5:$A$185,0),MATCH(CB$4,'Data transformed'!$4:$4,0)-1)), (MIN(MAX(OFFSET('Data transformed'!$A$4,MATCH($A99,'Data transformed'!$A$5:$A$185,0),MATCH(CB$4,'Data transformed'!$4:$4,0)-1),$O99),$P99)-$O99)/$Q99*100,"NA"))</f>
        <v>70</v>
      </c>
      <c r="CC99" s="104" t="n">
        <f aca="true">IF($L99="","",IF(ISNUMBER(OFFSET('Data transformed'!$A$4,MATCH($A99,'Data transformed'!$A$5:$A$185,0),MATCH(CC$4,'Data transformed'!$4:$4,0)-1)), (MIN(MAX(OFFSET('Data transformed'!$A$4,MATCH($A99,'Data transformed'!$A$5:$A$185,0),MATCH(CC$4,'Data transformed'!$4:$4,0)-1),$O99),$P99)-$O99)/$Q99*100,"NA"))</f>
        <v>60.5882352941176</v>
      </c>
      <c r="CD99" s="104" t="n">
        <f aca="true">IF($L99="","",IF(ISNUMBER(OFFSET('Data transformed'!$A$4,MATCH($A99,'Data transformed'!$A$5:$A$185,0),MATCH(CD$4,'Data transformed'!$4:$4,0)-1)), (MIN(MAX(OFFSET('Data transformed'!$A$4,MATCH($A99,'Data transformed'!$A$5:$A$185,0),MATCH(CD$4,'Data transformed'!$4:$4,0)-1),$O99),$P99)-$O99)/$Q99*100,"NA"))</f>
        <v>76.4705882352941</v>
      </c>
      <c r="CE99" s="104" t="n">
        <f aca="true">IF($L99="","",IF(ISNUMBER(OFFSET('Data transformed'!$A$4,MATCH($A99,'Data transformed'!$A$5:$A$185,0),MATCH(CE$4,'Data transformed'!$4:$4,0)-1)), (MIN(MAX(OFFSET('Data transformed'!$A$4,MATCH($A99,'Data transformed'!$A$5:$A$185,0),MATCH(CE$4,'Data transformed'!$4:$4,0)-1),$O99),$P99)-$O99)/$Q99*100,"NA"))</f>
        <v>100</v>
      </c>
      <c r="CF99" s="104" t="n">
        <f aca="true">IF($L99="","",IF(ISNUMBER(OFFSET('Data transformed'!$A$4,MATCH($A99,'Data transformed'!$A$5:$A$185,0),MATCH(CF$4,'Data transformed'!$4:$4,0)-1)), (MIN(MAX(OFFSET('Data transformed'!$A$4,MATCH($A99,'Data transformed'!$A$5:$A$185,0),MATCH(CF$4,'Data transformed'!$4:$4,0)-1),$O99),$P99)-$O99)/$Q99*100,"NA"))</f>
        <v>31.1764705882353</v>
      </c>
      <c r="CG99" s="104" t="n">
        <f aca="true">IF($L99="","",IF(ISNUMBER(OFFSET('Data transformed'!$A$4,MATCH($A99,'Data transformed'!$A$5:$A$185,0),MATCH(CG$4,'Data transformed'!$4:$4,0)-1)), (MIN(MAX(OFFSET('Data transformed'!$A$4,MATCH($A99,'Data transformed'!$A$5:$A$185,0),MATCH(CG$4,'Data transformed'!$4:$4,0)-1),$O99),$P99)-$O99)/$Q99*100,"NA"))</f>
        <v>37.0588235294118</v>
      </c>
      <c r="CH99" s="104" t="n">
        <f aca="true">IF($L99="","",IF(ISNUMBER(OFFSET('Data transformed'!$A$4,MATCH($A99,'Data transformed'!$A$5:$A$185,0),MATCH(CH$4,'Data transformed'!$4:$4,0)-1)), (MIN(MAX(OFFSET('Data transformed'!$A$4,MATCH($A99,'Data transformed'!$A$5:$A$185,0),MATCH(CH$4,'Data transformed'!$4:$4,0)-1),$O99),$P99)-$O99)/$Q99*100,"NA"))</f>
        <v>48.2352941176471</v>
      </c>
      <c r="CI99" s="104" t="n">
        <f aca="true">IF($L99="","",IF(ISNUMBER(OFFSET('Data transformed'!$A$4,MATCH($A99,'Data transformed'!$A$5:$A$185,0),MATCH(CI$4,'Data transformed'!$4:$4,0)-1)), (MIN(MAX(OFFSET('Data transformed'!$A$4,MATCH($A99,'Data transformed'!$A$5:$A$185,0),MATCH(CI$4,'Data transformed'!$4:$4,0)-1),$O99),$P99)-$O99)/$Q99*100,"NA"))</f>
        <v>28.8235294117647</v>
      </c>
      <c r="CJ99" s="104" t="n">
        <f aca="true">IF($L99="","",IF(ISNUMBER(OFFSET('Data transformed'!$A$4,MATCH($A99,'Data transformed'!$A$5:$A$185,0),MATCH(CJ$4,'Data transformed'!$4:$4,0)-1)), (MIN(MAX(OFFSET('Data transformed'!$A$4,MATCH($A99,'Data transformed'!$A$5:$A$185,0),MATCH(CJ$4,'Data transformed'!$4:$4,0)-1),$O99),$P99)-$O99)/$Q99*100,"NA"))</f>
        <v>47.6470588235294</v>
      </c>
      <c r="CK99" s="104" t="n">
        <f aca="true">IF($L99="","",IF(ISNUMBER(OFFSET('Data transformed'!$A$4,MATCH($A99,'Data transformed'!$A$5:$A$185,0),MATCH(CK$4,'Data transformed'!$4:$4,0)-1)), (MIN(MAX(OFFSET('Data transformed'!$A$4,MATCH($A99,'Data transformed'!$A$5:$A$185,0),MATCH(CK$4,'Data transformed'!$4:$4,0)-1),$O99),$P99)-$O99)/$Q99*100,"NA"))</f>
        <v>25.8823529411765</v>
      </c>
      <c r="CL99" s="104" t="n">
        <f aca="true">IF($L99="","",IF(ISNUMBER(OFFSET('Data transformed'!$A$4,MATCH($A99,'Data transformed'!$A$5:$A$185,0),MATCH(CL$4,'Data transformed'!$4:$4,0)-1)), (MIN(MAX(OFFSET('Data transformed'!$A$4,MATCH($A99,'Data transformed'!$A$5:$A$185,0),MATCH(CL$4,'Data transformed'!$4:$4,0)-1),$O99),$P99)-$O99)/$Q99*100,"NA"))</f>
        <v>68.8235294117647</v>
      </c>
      <c r="CM99" s="104" t="n">
        <f aca="true">IF($L99="","",IF(ISNUMBER(OFFSET('Data transformed'!$A$4,MATCH($A99,'Data transformed'!$A$5:$A$185,0),MATCH(CM$4,'Data transformed'!$4:$4,0)-1)), (MIN(MAX(OFFSET('Data transformed'!$A$4,MATCH($A99,'Data transformed'!$A$5:$A$185,0),MATCH(CM$4,'Data transformed'!$4:$4,0)-1),$O99),$P99)-$O99)/$Q99*100,"NA"))</f>
        <v>74.7058823529412</v>
      </c>
      <c r="CN99" s="104" t="n">
        <f aca="true">IF($L99="","",IF(ISNUMBER(OFFSET('Data transformed'!$A$4,MATCH($A99,'Data transformed'!$A$5:$A$185,0),MATCH(CN$4,'Data transformed'!$4:$4,0)-1)), (MIN(MAX(OFFSET('Data transformed'!$A$4,MATCH($A99,'Data transformed'!$A$5:$A$185,0),MATCH(CN$4,'Data transformed'!$4:$4,0)-1),$O99),$P99)-$O99)/$Q99*100,"NA"))</f>
        <v>35.8823529411765</v>
      </c>
      <c r="CO99" s="104" t="n">
        <f aca="true">IF($L99="","",IF(ISNUMBER(OFFSET('Data transformed'!$A$4,MATCH($A99,'Data transformed'!$A$5:$A$185,0),MATCH(CO$4,'Data transformed'!$4:$4,0)-1)), (MIN(MAX(OFFSET('Data transformed'!$A$4,MATCH($A99,'Data transformed'!$A$5:$A$185,0),MATCH(CO$4,'Data transformed'!$4:$4,0)-1),$O99),$P99)-$O99)/$Q99*100,"NA"))</f>
        <v>37.6470588235294</v>
      </c>
      <c r="CP99" s="104" t="n">
        <f aca="true">IF($L99="","",IF(ISNUMBER(OFFSET('Data transformed'!$A$4,MATCH($A99,'Data transformed'!$A$5:$A$185,0),MATCH(CP$4,'Data transformed'!$4:$4,0)-1)), (MIN(MAX(OFFSET('Data transformed'!$A$4,MATCH($A99,'Data transformed'!$A$5:$A$185,0),MATCH(CP$4,'Data transformed'!$4:$4,0)-1),$O99),$P99)-$O99)/$Q99*100,"NA"))</f>
        <v>40</v>
      </c>
      <c r="CQ99" s="104" t="n">
        <f aca="true">IF($L99="","",IF(ISNUMBER(OFFSET('Data transformed'!$A$4,MATCH($A99,'Data transformed'!$A$5:$A$185,0),MATCH(CQ$4,'Data transformed'!$4:$4,0)-1)), (MIN(MAX(OFFSET('Data transformed'!$A$4,MATCH($A99,'Data transformed'!$A$5:$A$185,0),MATCH(CQ$4,'Data transformed'!$4:$4,0)-1),$O99),$P99)-$O99)/$Q99*100,"NA"))</f>
        <v>72.9411764705882</v>
      </c>
      <c r="CR99" s="104" t="n">
        <f aca="true">IF($L99="","",IF(ISNUMBER(OFFSET('Data transformed'!$A$4,MATCH($A99,'Data transformed'!$A$5:$A$185,0),MATCH(CR$4,'Data transformed'!$4:$4,0)-1)), (MIN(MAX(OFFSET('Data transformed'!$A$4,MATCH($A99,'Data transformed'!$A$5:$A$185,0),MATCH(CR$4,'Data transformed'!$4:$4,0)-1),$O99),$P99)-$O99)/$Q99*100,"NA"))</f>
        <v>44.7058823529412</v>
      </c>
      <c r="CS99" s="104" t="n">
        <f aca="true">IF($L99="","",IF(ISNUMBER(OFFSET('Data transformed'!$A$4,MATCH($A99,'Data transformed'!$A$5:$A$185,0),MATCH(CS$4,'Data transformed'!$4:$4,0)-1)), (MIN(MAX(OFFSET('Data transformed'!$A$4,MATCH($A99,'Data transformed'!$A$5:$A$185,0),MATCH(CS$4,'Data transformed'!$4:$4,0)-1),$O99),$P99)-$O99)/$Q99*100,"NA"))</f>
        <v>75.8823529411765</v>
      </c>
      <c r="CT99" s="104" t="n">
        <f aca="true">IF($L99="","",IF(ISNUMBER(OFFSET('Data transformed'!$A$4,MATCH($A99,'Data transformed'!$A$5:$A$185,0),MATCH(CT$4,'Data transformed'!$4:$4,0)-1)), (MIN(MAX(OFFSET('Data transformed'!$A$4,MATCH($A99,'Data transformed'!$A$5:$A$185,0),MATCH(CT$4,'Data transformed'!$4:$4,0)-1),$O99),$P99)-$O99)/$Q99*100,"NA"))</f>
        <v>41.1764705882353</v>
      </c>
      <c r="CU99" s="104" t="n">
        <f aca="true">IF($L99="","",IF(ISNUMBER(OFFSET('Data transformed'!$A$4,MATCH($A99,'Data transformed'!$A$5:$A$185,0),MATCH(CU$4,'Data transformed'!$4:$4,0)-1)), (MIN(MAX(OFFSET('Data transformed'!$A$4,MATCH($A99,'Data transformed'!$A$5:$A$185,0),MATCH(CU$4,'Data transformed'!$4:$4,0)-1),$O99),$P99)-$O99)/$Q99*100,"NA"))</f>
        <v>35.8823529411765</v>
      </c>
      <c r="CV99" s="104" t="n">
        <f aca="true">IF($L99="","",IF(ISNUMBER(OFFSET('Data transformed'!$A$4,MATCH($A99,'Data transformed'!$A$5:$A$185,0),MATCH(CV$4,'Data transformed'!$4:$4,0)-1)), (MIN(MAX(OFFSET('Data transformed'!$A$4,MATCH($A99,'Data transformed'!$A$5:$A$185,0),MATCH(CV$4,'Data transformed'!$4:$4,0)-1),$O99),$P99)-$O99)/$Q99*100,"NA"))</f>
        <v>34.7058823529412</v>
      </c>
      <c r="CW99" s="104" t="n">
        <f aca="true">IF($L99="","",IF(ISNUMBER(OFFSET('Data transformed'!$A$4,MATCH($A99,'Data transformed'!$A$5:$A$185,0),MATCH(CW$4,'Data transformed'!$4:$4,0)-1)), (MIN(MAX(OFFSET('Data transformed'!$A$4,MATCH($A99,'Data transformed'!$A$5:$A$185,0),MATCH(CW$4,'Data transformed'!$4:$4,0)-1),$O99),$P99)-$O99)/$Q99*100,"NA"))</f>
        <v>33.5294117647059</v>
      </c>
    </row>
    <row r="100" s="103" customFormat="true" ht="15.5" hidden="false" customHeight="false" outlineLevel="0" collapsed="false">
      <c r="A100" s="107" t="n">
        <v>4120</v>
      </c>
      <c r="B100" s="107" t="n">
        <v>3</v>
      </c>
      <c r="C100" s="103" t="str">
        <f aca="true">IF(ISBLANK(OFFSET('outliers treatment'!$A$3,MATCH($A100,'outliers treatment'!$A$4:$A$154,0),MATCH(C$4,'outliers treatment'!$4:$4,0)-1)),"",OFFSET('outliers treatment'!$A$3,MATCH($A100,'outliers treatment'!$A$4:$A$154,0),MATCH(C$4,'outliers treatment'!$4:$4,0)-1))</f>
        <v>National sustainable consumption plan</v>
      </c>
      <c r="D100" s="103" t="str">
        <f aca="true">IF(ISBLANK(OFFSET('outliers treatment'!$A$3,MATCH($A100,'outliers treatment'!$A$4:$A$154,0),MATCH(D$4,'outliers treatment'!$4:$4,0)-1)),"",OFFSET('outliers treatment'!$A$3,MATCH($A100,'outliers treatment'!$A$4:$A$154,0),MATCH(D$4,'outliers treatment'!$4:$4,0)-1))</f>
        <v/>
      </c>
      <c r="E100" s="103" t="str">
        <f aca="true">IF(ISBLANK(OFFSET('outliers treatment'!$A$3,MATCH($A100,'outliers treatment'!$A$4:$A$154,0),MATCH(E$4,'outliers treatment'!$4:$4,0)-1)),"",OFFSET('outliers treatment'!$A$3,MATCH($A100,'outliers treatment'!$A$4:$A$154,0),MATCH(E$4,'outliers treatment'!$4:$4,0)-1))</f>
        <v/>
      </c>
      <c r="F100" s="103" t="str">
        <f aca="true">IF(ISBLANK(OFFSET('outliers treatment'!$A$3,MATCH($A100,'outliers treatment'!$A$4:$A$154,0),MATCH(F$4,'outliers treatment'!$4:$4,0)-1)),"",OFFSET('outliers treatment'!$A$3,MATCH($A100,'outliers treatment'!$A$4:$A$154,0),MATCH(F$4,'outliers treatment'!$4:$4,0)-1))</f>
        <v/>
      </c>
      <c r="G100" s="103" t="str">
        <f aca="true">IF(ISBLANK(OFFSET('outliers treatment'!$A$3,MATCH($A100,'outliers treatment'!$A$4:$A$154,0),MATCH(G$4,'outliers treatment'!$4:$4,0)-1)),"",OFFSET('outliers treatment'!$A$3,MATCH($A100,'outliers treatment'!$A$4:$A$154,0),MATCH(G$4,'outliers treatment'!$4:$4,0)-1))</f>
        <v/>
      </c>
      <c r="H100" s="103" t="str">
        <f aca="true">IF(ISBLANK(OFFSET('outliers treatment'!$A$3,MATCH($A100,'outliers treatment'!$A$4:$A$154,0),MATCH(H$4,'outliers treatment'!$4:$4,0)-1)),"",OFFSET('outliers treatment'!$A$3,MATCH($A100,'outliers treatment'!$A$4:$A$154,0),MATCH(H$4,'outliers treatment'!$4:$4,0)-1))</f>
        <v/>
      </c>
      <c r="I100" s="103" t="str">
        <f aca="true">IF(ISBLANK(OFFSET('outliers treatment'!$A$3,MATCH($A100,'outliers treatment'!$A$4:$A$154,0),MATCH(I$4,'outliers treatment'!$4:$4,0)-1)),"",OFFSET('outliers treatment'!$A$3,MATCH($A100,'outliers treatment'!$A$4:$A$154,0),MATCH(I$4,'outliers treatment'!$4:$4,0)-1))</f>
        <v/>
      </c>
      <c r="J100" s="104" t="n">
        <f aca="false" t="array" ref="J100:J100">MIN(IF(ISNUMBER(V100:CW100),V100:CW100))</f>
        <v>0</v>
      </c>
      <c r="K100" s="103" t="n">
        <f aca="false" t="array" ref="K100:K100">MAX(IF(ISNUMBER(V100:CW100),V100:CW100))</f>
        <v>100</v>
      </c>
      <c r="L100" s="103" t="e">
        <f aca="true">IF(ISBLANK(OFFSET('outliers treatment'!$A$3,MATCH($A100,'outliers treatment'!$A$4:$A$154,0),MATCH(L$4,'outliers treatment'!$4:$4,0)-1)),"",OFFSET('outliers treatment'!$A$3,MATCH($A100,'outliers treatment'!$A$4:$A$154,0),MATCH(L$4,'outliers treatment'!$4:$4,0)-1))</f>
        <v>#N/A</v>
      </c>
      <c r="M100" s="103" t="e">
        <f aca="true">IF(ISBLANK(OFFSET('outliers treatment'!$A$3,MATCH($A100,'outliers treatment'!$A$4:$A$154,0),MATCH(M$4,'outliers treatment'!$4:$4,0)-1)),"",OFFSET('outliers treatment'!$A$3,MATCH($A100,'outliers treatment'!$A$4:$A$154,0),MATCH(M$4,'outliers treatment'!$4:$4,0)-1))</f>
        <v>#N/A</v>
      </c>
      <c r="N100" s="103" t="str">
        <f aca="true">IF(ISBLANK(OFFSET('outliers treatment'!$A$3,MATCH($A100,'outliers treatment'!$A$4:$A$154,0),MATCH(N$4,'outliers treatment'!$4:$4,0)-1)),"",OFFSET('outliers treatment'!$A$3,MATCH($A100,'outliers treatment'!$A$4:$A$154,0),MATCH(N$4,'outliers treatment'!$4:$4,0)-1))</f>
        <v/>
      </c>
      <c r="O100" s="103" t="str">
        <f aca="true">IF(ISBLANK(OFFSET('outliers treatment'!$A$3,MATCH($A100,'outliers treatment'!$A$4:$A$154,0),MATCH(O$4,'outliers treatment'!$4:$4,0)-1)),"",OFFSET('outliers treatment'!$A$3,MATCH($A100,'outliers treatment'!$A$4:$A$154,0),MATCH(O$4,'outliers treatment'!$4:$4,0)-1))</f>
        <v/>
      </c>
      <c r="P100" s="103" t="str">
        <f aca="true">IF(ISBLANK(OFFSET('outliers treatment'!$A$3,MATCH($A100,'outliers treatment'!$A$4:$A$154,0),MATCH(P$4,'outliers treatment'!$4:$4,0)-1)),"",OFFSET('outliers treatment'!$A$3,MATCH($A100,'outliers treatment'!$A$4:$A$154,0),MATCH(P$4,'outliers treatment'!$4:$4,0)-1))</f>
        <v/>
      </c>
      <c r="Q100" s="103" t="str">
        <f aca="false">IFERROR(P100-O100,"")</f>
        <v/>
      </c>
      <c r="R100" s="105" t="n">
        <f aca="false" t="array" ref="R100:R100">IFERROR(SKEW(IF(ISNUMBER(V100:CW100),V100:CW100,"")),"")</f>
        <v>-0.0425177247834354</v>
      </c>
      <c r="S100" s="103" t="n">
        <v>1</v>
      </c>
      <c r="T100" s="103" t="n">
        <v>1</v>
      </c>
      <c r="U100" s="106" t="str">
        <f aca="false" t="array" ref="U100:U100">IF(B100&lt;4,"",1-IFERROR(SUM(ISNUMBER(V100:CW100)*(1-$V$3:$CW$3))/COUNTIF($V$3:$CW$3,0),0))</f>
        <v/>
      </c>
      <c r="V100" s="104" t="n">
        <f aca="false" t="array" ref="V100:V100">SUM(IF(ISNUMBER(V101:V102),$T101:$T102*V101:V102,0))/SUM(IF(ISNUMBER(V101:V102),$T101:$T102,0))</f>
        <v>75</v>
      </c>
      <c r="W100" s="104" t="n">
        <f aca="false" t="array" ref="W100:W100">SUM(IF(ISNUMBER(W101:W102),$T101:$T102*W101:W102,0))/SUM(IF(ISNUMBER(W101:W102),$T101:$T102,0))</f>
        <v>0</v>
      </c>
      <c r="X100" s="104" t="n">
        <f aca="false" t="array" ref="X100:X100">SUM(IF(ISNUMBER(X101:X102),$T101:$T102*X101:X102,0))/SUM(IF(ISNUMBER(X101:X102),$T101:$T102,0))</f>
        <v>100</v>
      </c>
      <c r="Y100" s="104" t="n">
        <f aca="false" t="array" ref="Y100:Y100">SUM(IF(ISNUMBER(Y101:Y102),$T101:$T102*Y101:Y102,0))/SUM(IF(ISNUMBER(Y101:Y102),$T101:$T102,0))</f>
        <v>66.6666666666667</v>
      </c>
      <c r="Z100" s="104" t="n">
        <f aca="false" t="array" ref="Z100:Z100">SUM(IF(ISNUMBER(Z101:Z102),$T101:$T102*Z101:Z102,0))/SUM(IF(ISNUMBER(Z101:Z102),$T101:$T102,0))</f>
        <v>0</v>
      </c>
      <c r="AA100" s="104" t="n">
        <f aca="false" t="array" ref="AA100:AA100">SUM(IF(ISNUMBER(AA101:AA102),$T101:$T102*AA101:AA102,0))/SUM(IF(ISNUMBER(AA101:AA102),$T101:$T102,0))</f>
        <v>83.3333333333333</v>
      </c>
      <c r="AB100" s="104" t="n">
        <f aca="false" t="array" ref="AB100:AB100">SUM(IF(ISNUMBER(AB101:AB102),$T101:$T102*AB101:AB102,0))/SUM(IF(ISNUMBER(AB101:AB102),$T101:$T102,0))</f>
        <v>66.6666666666667</v>
      </c>
      <c r="AC100" s="104" t="n">
        <f aca="false" t="array" ref="AC100:AC100">SUM(IF(ISNUMBER(AC101:AC102),$T101:$T102*AC101:AC102,0))/SUM(IF(ISNUMBER(AC101:AC102),$T101:$T102,0))</f>
        <v>0</v>
      </c>
      <c r="AD100" s="104" t="n">
        <f aca="false" t="array" ref="AD100:AD100">SUM(IF(ISNUMBER(AD101:AD102),$T101:$T102*AD101:AD102,0))/SUM(IF(ISNUMBER(AD101:AD102),$T101:$T102,0))</f>
        <v>66.6666666666667</v>
      </c>
      <c r="AE100" s="104" t="n">
        <f aca="false" t="array" ref="AE100:AE100">SUM(IF(ISNUMBER(AE101:AE102),$T101:$T102*AE101:AE102,0))/SUM(IF(ISNUMBER(AE101:AE102),$T101:$T102,0))</f>
        <v>83.3333333333333</v>
      </c>
      <c r="AF100" s="104" t="n">
        <f aca="false" t="array" ref="AF100:AF100">SUM(IF(ISNUMBER(AF101:AF102),$T101:$T102*AF101:AF102,0))/SUM(IF(ISNUMBER(AF101:AF102),$T101:$T102,0))</f>
        <v>100</v>
      </c>
      <c r="AG100" s="104" t="n">
        <f aca="false" t="array" ref="AG100:AG100">SUM(IF(ISNUMBER(AG101:AG102),$T101:$T102*AG101:AG102,0))/SUM(IF(ISNUMBER(AG101:AG102),$T101:$T102,0))</f>
        <v>0</v>
      </c>
      <c r="AH100" s="104" t="n">
        <f aca="false" t="array" ref="AH100:AH100">SUM(IF(ISNUMBER(AH101:AH102),$T101:$T102*AH101:AH102,0))/SUM(IF(ISNUMBER(AH101:AH102),$T101:$T102,0))</f>
        <v>66.6666666666667</v>
      </c>
      <c r="AI100" s="104" t="n">
        <f aca="false" t="array" ref="AI100:AI100">SUM(IF(ISNUMBER(AI101:AI102),$T101:$T102*AI101:AI102,0))/SUM(IF(ISNUMBER(AI101:AI102),$T101:$T102,0))</f>
        <v>0</v>
      </c>
      <c r="AJ100" s="104" t="n">
        <f aca="false" t="array" ref="AJ100:AJ100">SUM(IF(ISNUMBER(AJ101:AJ102),$T101:$T102*AJ101:AJ102,0))/SUM(IF(ISNUMBER(AJ101:AJ102),$T101:$T102,0))</f>
        <v>100</v>
      </c>
      <c r="AK100" s="104" t="n">
        <f aca="false" t="array" ref="AK100:AK100">SUM(IF(ISNUMBER(AK101:AK102),$T101:$T102*AK101:AK102,0))/SUM(IF(ISNUMBER(AK101:AK102),$T101:$T102,0))</f>
        <v>33.3333333333333</v>
      </c>
      <c r="AL100" s="104" t="n">
        <f aca="false" t="array" ref="AL100:AL100">SUM(IF(ISNUMBER(AL101:AL102),$T101:$T102*AL101:AL102,0))/SUM(IF(ISNUMBER(AL101:AL102),$T101:$T102,0))</f>
        <v>100</v>
      </c>
      <c r="AM100" s="104" t="n">
        <f aca="false" t="array" ref="AM100:AM100">SUM(IF(ISNUMBER(AM101:AM102),$T101:$T102*AM101:AM102,0))/SUM(IF(ISNUMBER(AM101:AM102),$T101:$T102,0))</f>
        <v>0</v>
      </c>
      <c r="AN100" s="104" t="n">
        <f aca="false" t="array" ref="AN100:AN100">SUM(IF(ISNUMBER(AN101:AN102),$T101:$T102*AN101:AN102,0))/SUM(IF(ISNUMBER(AN101:AN102),$T101:$T102,0))</f>
        <v>100</v>
      </c>
      <c r="AO100" s="104" t="n">
        <f aca="false" t="array" ref="AO100:AO100">SUM(IF(ISNUMBER(AO101:AO102),$T101:$T102*AO101:AO102,0))/SUM(IF(ISNUMBER(AO101:AO102),$T101:$T102,0))</f>
        <v>16.6666666666667</v>
      </c>
      <c r="AP100" s="104" t="n">
        <f aca="false" t="array" ref="AP100:AP100">SUM(IF(ISNUMBER(AP101:AP102),$T101:$T102*AP101:AP102,0))/SUM(IF(ISNUMBER(AP101:AP102),$T101:$T102,0))</f>
        <v>100</v>
      </c>
      <c r="AQ100" s="104" t="n">
        <f aca="false" t="array" ref="AQ100:AQ100">SUM(IF(ISNUMBER(AQ101:AQ102),$T101:$T102*AQ101:AQ102,0))/SUM(IF(ISNUMBER(AQ101:AQ102),$T101:$T102,0))</f>
        <v>16.6666666666667</v>
      </c>
      <c r="AR100" s="104" t="n">
        <f aca="false" t="array" ref="AR100:AR100">SUM(IF(ISNUMBER(AR101:AR102),$T101:$T102*AR101:AR102,0))/SUM(IF(ISNUMBER(AR101:AR102),$T101:$T102,0))</f>
        <v>100</v>
      </c>
      <c r="AS100" s="104" t="n">
        <f aca="false" t="array" ref="AS100:AS100">SUM(IF(ISNUMBER(AS101:AS102),$T101:$T102*AS101:AS102,0))/SUM(IF(ISNUMBER(AS101:AS102),$T101:$T102,0))</f>
        <v>33.3333333333333</v>
      </c>
      <c r="AT100" s="104" t="n">
        <f aca="false" t="array" ref="AT100:AT100">SUM(IF(ISNUMBER(AT101:AT102),$T101:$T102*AT101:AT102,0))/SUM(IF(ISNUMBER(AT101:AT102),$T101:$T102,0))</f>
        <v>66.6666666666667</v>
      </c>
      <c r="AU100" s="104" t="n">
        <f aca="false" t="array" ref="AU100:AU100">SUM(IF(ISNUMBER(AU101:AU102),$T101:$T102*AU101:AU102,0))/SUM(IF(ISNUMBER(AU101:AU102),$T101:$T102,0))</f>
        <v>66.6666666666667</v>
      </c>
      <c r="AV100" s="104" t="n">
        <f aca="false" t="array" ref="AV100:AV100">SUM(IF(ISNUMBER(AV101:AV102),$T101:$T102*AV101:AV102,0))/SUM(IF(ISNUMBER(AV101:AV102),$T101:$T102,0))</f>
        <v>16.6666666666667</v>
      </c>
      <c r="AW100" s="104" t="n">
        <f aca="false" t="array" ref="AW100:AW100">SUM(IF(ISNUMBER(AW101:AW102),$T101:$T102*AW101:AW102,0))/SUM(IF(ISNUMBER(AW101:AW102),$T101:$T102,0))</f>
        <v>0</v>
      </c>
      <c r="AX100" s="104" t="n">
        <f aca="false" t="array" ref="AX100:AX100">SUM(IF(ISNUMBER(AX101:AX102),$T101:$T102*AX101:AX102,0))/SUM(IF(ISNUMBER(AX101:AX102),$T101:$T102,0))</f>
        <v>0</v>
      </c>
      <c r="AY100" s="104" t="n">
        <f aca="false" t="array" ref="AY100:AY100">SUM(IF(ISNUMBER(AY101:AY102),$T101:$T102*AY101:AY102,0))/SUM(IF(ISNUMBER(AY101:AY102),$T101:$T102,0))</f>
        <v>33.3333333333333</v>
      </c>
      <c r="AZ100" s="104" t="n">
        <f aca="false" t="array" ref="AZ100:AZ100">SUM(IF(ISNUMBER(AZ101:AZ102),$T101:$T102*AZ101:AZ102,0))/SUM(IF(ISNUMBER(AZ101:AZ102),$T101:$T102,0))</f>
        <v>66.6666666666667</v>
      </c>
      <c r="BA100" s="104" t="n">
        <f aca="false" t="array" ref="BA100:BA100">SUM(IF(ISNUMBER(BA101:BA102),$T101:$T102*BA101:BA102,0))/SUM(IF(ISNUMBER(BA101:BA102),$T101:$T102,0))</f>
        <v>83.3333333333333</v>
      </c>
      <c r="BB100" s="104" t="n">
        <f aca="false" t="array" ref="BB100:BB100">SUM(IF(ISNUMBER(BB101:BB102),$T101:$T102*BB101:BB102,0))/SUM(IF(ISNUMBER(BB101:BB102),$T101:$T102,0))</f>
        <v>84.8333333333333</v>
      </c>
      <c r="BC100" s="104" t="n">
        <f aca="false" t="array" ref="BC100:BC100">SUM(IF(ISNUMBER(BC101:BC102),$T101:$T102*BC101:BC102,0))/SUM(IF(ISNUMBER(BC101:BC102),$T101:$T102,0))</f>
        <v>0</v>
      </c>
      <c r="BD100" s="104" t="n">
        <f aca="false" t="array" ref="BD100:BD100">SUM(IF(ISNUMBER(BD101:BD102),$T101:$T102*BD101:BD102,0))/SUM(IF(ISNUMBER(BD101:BD102),$T101:$T102,0))</f>
        <v>83.3333333333333</v>
      </c>
      <c r="BE100" s="104" t="n">
        <f aca="false" t="array" ref="BE100:BE100">SUM(IF(ISNUMBER(BE101:BE102),$T101:$T102*BE101:BE102,0))/SUM(IF(ISNUMBER(BE101:BE102),$T101:$T102,0))</f>
        <v>100</v>
      </c>
      <c r="BF100" s="104" t="n">
        <f aca="false" t="array" ref="BF100:BF100">SUM(IF(ISNUMBER(BF101:BF102),$T101:$T102*BF101:BF102,0))/SUM(IF(ISNUMBER(BF101:BF102),$T101:$T102,0))</f>
        <v>27.8333333333333</v>
      </c>
      <c r="BG100" s="104" t="n">
        <f aca="false" t="array" ref="BG100:BG100">SUM(IF(ISNUMBER(BG101:BG102),$T101:$T102*BG101:BG102,0))/SUM(IF(ISNUMBER(BG101:BG102),$T101:$T102,0))</f>
        <v>83.3333333333333</v>
      </c>
      <c r="BH100" s="104" t="n">
        <f aca="false" t="array" ref="BH100:BH100">SUM(IF(ISNUMBER(BH101:BH102),$T101:$T102*BH101:BH102,0))/SUM(IF(ISNUMBER(BH101:BH102),$T101:$T102,0))</f>
        <v>100</v>
      </c>
      <c r="BI100" s="104" t="n">
        <f aca="false" t="array" ref="BI100:BI100">SUM(IF(ISNUMBER(BI101:BI102),$T101:$T102*BI101:BI102,0))/SUM(IF(ISNUMBER(BI101:BI102),$T101:$T102,0))</f>
        <v>0</v>
      </c>
      <c r="BJ100" s="104" t="n">
        <f aca="false" t="array" ref="BJ100:BJ100">SUM(IF(ISNUMBER(BJ101:BJ102),$T101:$T102*BJ101:BJ102,0))/SUM(IF(ISNUMBER(BJ101:BJ102),$T101:$T102,0))</f>
        <v>77.8333333333333</v>
      </c>
      <c r="BK100" s="104" t="n">
        <f aca="false" t="array" ref="BK100:BK100">SUM(IF(ISNUMBER(BK101:BK102),$T101:$T102*BK101:BK102,0))/SUM(IF(ISNUMBER(BK101:BK102),$T101:$T102,0))</f>
        <v>16.6666666666667</v>
      </c>
      <c r="BL100" s="104" t="n">
        <f aca="false" t="array" ref="BL100:BL100">SUM(IF(ISNUMBER(BL101:BL102),$T101:$T102*BL101:BL102,0))/SUM(IF(ISNUMBER(BL101:BL102),$T101:$T102,0))</f>
        <v>16.6666666666667</v>
      </c>
      <c r="BM100" s="104" t="n">
        <f aca="false" t="array" ref="BM100:BM100">SUM(IF(ISNUMBER(BM101:BM102),$T101:$T102*BM101:BM102,0))/SUM(IF(ISNUMBER(BM101:BM102),$T101:$T102,0))</f>
        <v>0</v>
      </c>
      <c r="BN100" s="104" t="n">
        <f aca="false" t="array" ref="BN100:BN100">SUM(IF(ISNUMBER(BN101:BN102),$T101:$T102*BN101:BN102,0))/SUM(IF(ISNUMBER(BN101:BN102),$T101:$T102,0))</f>
        <v>33.3333333333333</v>
      </c>
      <c r="BO100" s="104" t="n">
        <f aca="false" t="array" ref="BO100:BO100">SUM(IF(ISNUMBER(BO101:BO102),$T101:$T102*BO101:BO102,0))/SUM(IF(ISNUMBER(BO101:BO102),$T101:$T102,0))</f>
        <v>66.6666666666667</v>
      </c>
      <c r="BP100" s="104" t="n">
        <f aca="false" t="array" ref="BP100:BP100">SUM(IF(ISNUMBER(BP101:BP102),$T101:$T102*BP101:BP102,0))/SUM(IF(ISNUMBER(BP101:BP102),$T101:$T102,0))</f>
        <v>83.3333333333333</v>
      </c>
      <c r="BQ100" s="104" t="n">
        <f aca="false" t="array" ref="BQ100:BQ100">SUM(IF(ISNUMBER(BQ101:BQ102),$T101:$T102*BQ101:BQ102,0))/SUM(IF(ISNUMBER(BQ101:BQ102),$T101:$T102,0))</f>
        <v>66.6666666666667</v>
      </c>
      <c r="BR100" s="104" t="n">
        <f aca="false" t="array" ref="BR100:BR100">SUM(IF(ISNUMBER(BR101:BR102),$T101:$T102*BR101:BR102,0))/SUM(IF(ISNUMBER(BR101:BR102),$T101:$T102,0))</f>
        <v>0</v>
      </c>
      <c r="BS100" s="104" t="n">
        <f aca="false" t="array" ref="BS100:BS100">SUM(IF(ISNUMBER(BS101:BS102),$T101:$T102*BS101:BS102,0))/SUM(IF(ISNUMBER(BS101:BS102),$T101:$T102,0))</f>
        <v>33.3333333333333</v>
      </c>
      <c r="BT100" s="104" t="n">
        <f aca="false" t="array" ref="BT100:BT100">SUM(IF(ISNUMBER(BT101:BT102),$T101:$T102*BT101:BT102,0))/SUM(IF(ISNUMBER(BT101:BT102),$T101:$T102,0))</f>
        <v>100</v>
      </c>
      <c r="BU100" s="104" t="n">
        <f aca="false" t="array" ref="BU100:BU100">SUM(IF(ISNUMBER(BU101:BU102),$T101:$T102*BU101:BU102,0))/SUM(IF(ISNUMBER(BU101:BU102),$T101:$T102,0))</f>
        <v>83.3333333333333</v>
      </c>
      <c r="BV100" s="104" t="n">
        <f aca="false" t="array" ref="BV100:BV100">SUM(IF(ISNUMBER(BV101:BV102),$T101:$T102*BV101:BV102,0))/SUM(IF(ISNUMBER(BV101:BV102),$T101:$T102,0))</f>
        <v>0</v>
      </c>
      <c r="BW100" s="104" t="n">
        <f aca="false" t="array" ref="BW100:BW100">SUM(IF(ISNUMBER(BW101:BW102),$T101:$T102*BW101:BW102,0))/SUM(IF(ISNUMBER(BW101:BW102),$T101:$T102,0))</f>
        <v>66.6666666666667</v>
      </c>
      <c r="BX100" s="104" t="n">
        <f aca="false" t="array" ref="BX100:BX100">SUM(IF(ISNUMBER(BX101:BX102),$T101:$T102*BX101:BX102,0))/SUM(IF(ISNUMBER(BX101:BX102),$T101:$T102,0))</f>
        <v>0</v>
      </c>
      <c r="BY100" s="104" t="n">
        <f aca="false" t="array" ref="BY100:BY100">SUM(IF(ISNUMBER(BY101:BY102),$T101:$T102*BY101:BY102,0))/SUM(IF(ISNUMBER(BY101:BY102),$T101:$T102,0))</f>
        <v>100</v>
      </c>
      <c r="BZ100" s="104" t="n">
        <f aca="false" t="array" ref="BZ100:BZ100">SUM(IF(ISNUMBER(BZ101:BZ102),$T101:$T102*BZ101:BZ102,0))/SUM(IF(ISNUMBER(BZ101:BZ102),$T101:$T102,0))</f>
        <v>83.3333333333333</v>
      </c>
      <c r="CA100" s="104" t="n">
        <f aca="false" t="array" ref="CA100:CA100">SUM(IF(ISNUMBER(CA101:CA102),$T101:$T102*CA101:CA102,0))/SUM(IF(ISNUMBER(CA101:CA102),$T101:$T102,0))</f>
        <v>0</v>
      </c>
      <c r="CB100" s="104" t="n">
        <f aca="false" t="array" ref="CB100:CB100">SUM(IF(ISNUMBER(CB101:CB102),$T101:$T102*CB101:CB102,0))/SUM(IF(ISNUMBER(CB101:CB102),$T101:$T102,0))</f>
        <v>0</v>
      </c>
      <c r="CC100" s="104" t="n">
        <f aca="false" t="array" ref="CC100:CC100">SUM(IF(ISNUMBER(CC101:CC102),$T101:$T102*CC101:CC102,0))/SUM(IF(ISNUMBER(CC101:CC102),$T101:$T102,0))</f>
        <v>33.3333333333333</v>
      </c>
      <c r="CD100" s="104" t="n">
        <f aca="false" t="array" ref="CD100:CD100">SUM(IF(ISNUMBER(CD101:CD102),$T101:$T102*CD101:CD102,0))/SUM(IF(ISNUMBER(CD101:CD102),$T101:$T102,0))</f>
        <v>33.3333333333333</v>
      </c>
      <c r="CE100" s="104" t="n">
        <f aca="false" t="array" ref="CE100:CE100">SUM(IF(ISNUMBER(CE101:CE102),$T101:$T102*CE101:CE102,0))/SUM(IF(ISNUMBER(CE101:CE102),$T101:$T102,0))</f>
        <v>16.6666666666667</v>
      </c>
      <c r="CF100" s="104" t="n">
        <f aca="false" t="array" ref="CF100:CF100">SUM(IF(ISNUMBER(CF101:CF102),$T101:$T102*CF101:CF102,0))/SUM(IF(ISNUMBER(CF101:CF102),$T101:$T102,0))</f>
        <v>33.3333333333333</v>
      </c>
      <c r="CG100" s="104" t="n">
        <f aca="false" t="array" ref="CG100:CG100">SUM(IF(ISNUMBER(CG101:CG102),$T101:$T102*CG101:CG102,0))/SUM(IF(ISNUMBER(CG101:CG102),$T101:$T102,0))</f>
        <v>0</v>
      </c>
      <c r="CH100" s="104" t="n">
        <f aca="false" t="array" ref="CH100:CH100">SUM(IF(ISNUMBER(CH101:CH102),$T101:$T102*CH101:CH102,0))/SUM(IF(ISNUMBER(CH101:CH102),$T101:$T102,0))</f>
        <v>16.6666666666667</v>
      </c>
      <c r="CI100" s="104" t="n">
        <f aca="false" t="array" ref="CI100:CI100">SUM(IF(ISNUMBER(CI101:CI102),$T101:$T102*CI101:CI102,0))/SUM(IF(ISNUMBER(CI101:CI102),$T101:$T102,0))</f>
        <v>33.3333333333333</v>
      </c>
      <c r="CJ100" s="104" t="n">
        <f aca="false" t="array" ref="CJ100:CJ100">SUM(IF(ISNUMBER(CJ101:CJ102),$T101:$T102*CJ101:CJ102,0))/SUM(IF(ISNUMBER(CJ101:CJ102),$T101:$T102,0))</f>
        <v>66.6666666666667</v>
      </c>
      <c r="CK100" s="104" t="n">
        <f aca="false" t="array" ref="CK100:CK100">SUM(IF(ISNUMBER(CK101:CK102),$T101:$T102*CK101:CK102,0))/SUM(IF(ISNUMBER(CK101:CK102),$T101:$T102,0))</f>
        <v>0</v>
      </c>
      <c r="CL100" s="104" t="n">
        <f aca="false" t="array" ref="CL100:CL100">SUM(IF(ISNUMBER(CL101:CL102),$T101:$T102*CL101:CL102,0))/SUM(IF(ISNUMBER(CL101:CL102),$T101:$T102,0))</f>
        <v>83.3333333333333</v>
      </c>
      <c r="CM100" s="104" t="n">
        <f aca="false" t="array" ref="CM100:CM100">SUM(IF(ISNUMBER(CM101:CM102),$T101:$T102*CM101:CM102,0))/SUM(IF(ISNUMBER(CM101:CM102),$T101:$T102,0))</f>
        <v>100</v>
      </c>
      <c r="CN100" s="104" t="n">
        <f aca="false" t="array" ref="CN100:CN100">SUM(IF(ISNUMBER(CN101:CN102),$T101:$T102*CN101:CN102,0))/SUM(IF(ISNUMBER(CN101:CN102),$T101:$T102,0))</f>
        <v>66.6666666666667</v>
      </c>
      <c r="CO100" s="104" t="n">
        <f aca="false" t="array" ref="CO100:CO100">SUM(IF(ISNUMBER(CO101:CO102),$T101:$T102*CO101:CO102,0))/SUM(IF(ISNUMBER(CO101:CO102),$T101:$T102,0))</f>
        <v>100</v>
      </c>
      <c r="CP100" s="104" t="n">
        <f aca="false" t="array" ref="CP100:CP100">SUM(IF(ISNUMBER(CP101:CP102),$T101:$T102*CP101:CP102,0))/SUM(IF(ISNUMBER(CP101:CP102),$T101:$T102,0))</f>
        <v>0</v>
      </c>
      <c r="CQ100" s="104" t="n">
        <f aca="false" t="array" ref="CQ100:CQ100">SUM(IF(ISNUMBER(CQ101:CQ102),$T101:$T102*CQ101:CQ102,0))/SUM(IF(ISNUMBER(CQ101:CQ102),$T101:$T102,0))</f>
        <v>83.3333333333333</v>
      </c>
      <c r="CR100" s="104" t="n">
        <f aca="false" t="array" ref="CR100:CR100">SUM(IF(ISNUMBER(CR101:CR102),$T101:$T102*CR101:CR102,0))/SUM(IF(ISNUMBER(CR101:CR102),$T101:$T102,0))</f>
        <v>16.6666666666667</v>
      </c>
      <c r="CS100" s="104" t="n">
        <f aca="false" t="array" ref="CS100:CS100">SUM(IF(ISNUMBER(CS101:CS102),$T101:$T102*CS101:CS102,0))/SUM(IF(ISNUMBER(CS101:CS102),$T101:$T102,0))</f>
        <v>66.6666666666667</v>
      </c>
      <c r="CT100" s="104" t="n">
        <f aca="false" t="array" ref="CT100:CT100">SUM(IF(ISNUMBER(CT101:CT102),$T101:$T102*CT101:CT102,0))/SUM(IF(ISNUMBER(CT101:CT102),$T101:$T102,0))</f>
        <v>33.3333333333333</v>
      </c>
      <c r="CU100" s="104" t="n">
        <f aca="false" t="array" ref="CU100:CU100">SUM(IF(ISNUMBER(CU101:CU102),$T101:$T102*CU101:CU102,0))/SUM(IF(ISNUMBER(CU101:CU102),$T101:$T102,0))</f>
        <v>66.6666666666667</v>
      </c>
      <c r="CV100" s="104" t="n">
        <f aca="false" t="array" ref="CV100:CV100">SUM(IF(ISNUMBER(CV101:CV102),$T101:$T102*CV101:CV102,0))/SUM(IF(ISNUMBER(CV101:CV102),$T101:$T102,0))</f>
        <v>33.3333333333333</v>
      </c>
      <c r="CW100" s="104" t="n">
        <f aca="false" t="array" ref="CW100:CW100">SUM(IF(ISNUMBER(CW101:CW102),$T101:$T102*CW101:CW102,0))/SUM(IF(ISNUMBER(CW101:CW102),$T101:$T102,0))</f>
        <v>66.6666666666667</v>
      </c>
    </row>
    <row r="101" s="103" customFormat="true" ht="15.5" hidden="false" customHeight="false" outlineLevel="0" collapsed="false">
      <c r="A101" s="107" t="n">
        <v>4121</v>
      </c>
      <c r="B101" s="107" t="n">
        <v>4</v>
      </c>
      <c r="C101" s="103" t="str">
        <f aca="true">IF(ISBLANK(OFFSET('outliers treatment'!$A$3,MATCH($A101,'outliers treatment'!$A$4:$A$154,0),MATCH(C$4,'outliers treatment'!$4:$4,0)-1)),"",OFFSET('outliers treatment'!$A$3,MATCH($A101,'outliers treatment'!$A$4:$A$154,0),MATCH(C$4,'outliers treatment'!$4:$4,0)-1))</f>
        <v/>
      </c>
      <c r="D101" s="103" t="str">
        <f aca="true">IF(ISBLANK(OFFSET('outliers treatment'!$A$3,MATCH($A101,'outliers treatment'!$A$4:$A$154,0),MATCH(D$4,'outliers treatment'!$4:$4,0)-1)),"",OFFSET('outliers treatment'!$A$3,MATCH($A101,'outliers treatment'!$A$4:$A$154,0),MATCH(D$4,'outliers treatment'!$4:$4,0)-1))</f>
        <v>National action plans for sustainable consumption</v>
      </c>
      <c r="E101" s="103" t="str">
        <f aca="true">IF(ISBLANK(OFFSET('outliers treatment'!$A$3,MATCH($A101,'outliers treatment'!$A$4:$A$154,0),MATCH(E$4,'outliers treatment'!$4:$4,0)-1)),"",OFFSET('outliers treatment'!$A$3,MATCH($A101,'outliers treatment'!$A$4:$A$154,0),MATCH(E$4,'outliers treatment'!$4:$4,0)-1))</f>
        <v>Countries with sustainable consumption and production (SCP) national action plans or SCP mainstreamed as a priority or target into national policies (1 = YES; 0 = NO)</v>
      </c>
      <c r="F101" s="103" t="str">
        <f aca="true">IF(ISBLANK(OFFSET('outliers treatment'!$A$3,MATCH($A101,'outliers treatment'!$A$4:$A$154,0),MATCH(F$4,'outliers treatment'!$4:$4,0)-1)),"",OFFSET('outliers treatment'!$A$3,MATCH($A101,'outliers treatment'!$A$4:$A$154,0),MATCH(F$4,'outliers treatment'!$4:$4,0)-1))</f>
        <v/>
      </c>
      <c r="G101" s="103" t="str">
        <f aca="true">IF(ISBLANK(OFFSET('outliers treatment'!$A$3,MATCH($A101,'outliers treatment'!$A$4:$A$154,0),MATCH(G$4,'outliers treatment'!$4:$4,0)-1)),"",OFFSET('outliers treatment'!$A$3,MATCH($A101,'outliers treatment'!$A$4:$A$154,0),MATCH(G$4,'outliers treatment'!$4:$4,0)-1))</f>
        <v/>
      </c>
      <c r="H101" s="103" t="str">
        <f aca="true">IF(ISBLANK(OFFSET('outliers treatment'!$A$3,MATCH($A101,'outliers treatment'!$A$4:$A$154,0),MATCH(H$4,'outliers treatment'!$4:$4,0)-1)),"",OFFSET('outliers treatment'!$A$3,MATCH($A101,'outliers treatment'!$A$4:$A$154,0),MATCH(H$4,'outliers treatment'!$4:$4,0)-1))</f>
        <v/>
      </c>
      <c r="I101" s="103" t="str">
        <f aca="true">IF(ISBLANK(OFFSET('outliers treatment'!$A$3,MATCH($A101,'outliers treatment'!$A$4:$A$154,0),MATCH(I$4,'outliers treatment'!$4:$4,0)-1)),"",OFFSET('outliers treatment'!$A$3,MATCH($A101,'outliers treatment'!$A$4:$A$154,0),MATCH(I$4,'outliers treatment'!$4:$4,0)-1))</f>
        <v/>
      </c>
      <c r="J101" s="104" t="n">
        <f aca="false" t="array" ref="J101:J101">MIN(IF(ISNUMBER(V101:CW101),V101:CW101))</f>
        <v>0</v>
      </c>
      <c r="K101" s="103" t="n">
        <f aca="false" t="array" ref="K101:K101">MAX(IF(ISNUMBER(V101:CW101),V101:CW101))</f>
        <v>100</v>
      </c>
      <c r="L101" s="103" t="n">
        <f aca="true">IF(ISBLANK(OFFSET('outliers treatment'!$A$3,MATCH($A101,'outliers treatment'!$A$4:$A$154,0),MATCH(L$4,'outliers treatment'!$4:$4,0)-1)),"",OFFSET('outliers treatment'!$A$3,MATCH($A101,'outliers treatment'!$A$4:$A$154,0),MATCH(L$4,'outliers treatment'!$4:$4,0)-1))</f>
        <v>0</v>
      </c>
      <c r="M101" s="103" t="n">
        <f aca="true">IF(ISBLANK(OFFSET('outliers treatment'!$A$3,MATCH($A101,'outliers treatment'!$A$4:$A$154,0),MATCH(M$4,'outliers treatment'!$4:$4,0)-1)),"",OFFSET('outliers treatment'!$A$3,MATCH($A101,'outliers treatment'!$A$4:$A$154,0),MATCH(M$4,'outliers treatment'!$4:$4,0)-1))</f>
        <v>1</v>
      </c>
      <c r="N101" s="103" t="n">
        <f aca="true">IF(ISBLANK(OFFSET('outliers treatment'!$A$3,MATCH($A101,'outliers treatment'!$A$4:$A$154,0),MATCH(N$4,'outliers treatment'!$4:$4,0)-1)),"",OFFSET('outliers treatment'!$A$3,MATCH($A101,'outliers treatment'!$A$4:$A$154,0),MATCH(N$4,'outliers treatment'!$4:$4,0)-1))</f>
        <v>1</v>
      </c>
      <c r="O101" s="103" t="n">
        <f aca="true">IF(ISBLANK(OFFSET('outliers treatment'!$A$3,MATCH($A101,'outliers treatment'!$A$4:$A$154,0),MATCH(O$4,'outliers treatment'!$4:$4,0)-1)),"",OFFSET('outliers treatment'!$A$3,MATCH($A101,'outliers treatment'!$A$4:$A$154,0),MATCH(O$4,'outliers treatment'!$4:$4,0)-1))</f>
        <v>0</v>
      </c>
      <c r="P101" s="103" t="n">
        <f aca="true">IF(ISBLANK(OFFSET('outliers treatment'!$A$3,MATCH($A101,'outliers treatment'!$A$4:$A$154,0),MATCH(P$4,'outliers treatment'!$4:$4,0)-1)),"",OFFSET('outliers treatment'!$A$3,MATCH($A101,'outliers treatment'!$A$4:$A$154,0),MATCH(P$4,'outliers treatment'!$4:$4,0)-1))</f>
        <v>1</v>
      </c>
      <c r="Q101" s="103" t="n">
        <f aca="false">IFERROR(P101-O101,"")</f>
        <v>1</v>
      </c>
      <c r="R101" s="105" t="n">
        <f aca="false" t="array" ref="R101:R101">IFERROR(SKEW(IF(ISNUMBER(V101:CW101),V101:CW101,"")),"")</f>
        <v>-0.0509764631842284</v>
      </c>
      <c r="S101" s="103" t="n">
        <v>0</v>
      </c>
      <c r="T101" s="103" t="n">
        <v>1</v>
      </c>
      <c r="U101" s="106" t="n">
        <f aca="false" t="array" ref="U101:U101">IF(B101&lt;4,"",1-IFERROR(SUM(ISNUMBER(V101:CW101)*(1-$V$3:$CW$3))/COUNTIF($V$3:$CW$3,0),0))</f>
        <v>0</v>
      </c>
      <c r="V101" s="104" t="n">
        <f aca="true">IF($L101="","",IF(ISNUMBER(OFFSET('Data transformed'!$A$4,MATCH($A101,'Data transformed'!$A$5:$A$185,0),MATCH(V$4,'Data transformed'!$4:$4,0)-1)), (MIN(MAX(OFFSET('Data transformed'!$A$4,MATCH($A101,'Data transformed'!$A$5:$A$185,0),MATCH(V$4,'Data transformed'!$4:$4,0)-1),$O101),$P101)-$O101)/$Q101*100,"NA"))</f>
        <v>100</v>
      </c>
      <c r="W101" s="104" t="n">
        <f aca="true">IF($L101="","",IF(ISNUMBER(OFFSET('Data transformed'!$A$4,MATCH($A101,'Data transformed'!$A$5:$A$185,0),MATCH(W$4,'Data transformed'!$4:$4,0)-1)), (MIN(MAX(OFFSET('Data transformed'!$A$4,MATCH($A101,'Data transformed'!$A$5:$A$185,0),MATCH(W$4,'Data transformed'!$4:$4,0)-1),$O101),$P101)-$O101)/$Q101*100,"NA"))</f>
        <v>0</v>
      </c>
      <c r="X101" s="104" t="n">
        <f aca="true">IF($L101="","",IF(ISNUMBER(OFFSET('Data transformed'!$A$4,MATCH($A101,'Data transformed'!$A$5:$A$185,0),MATCH(X$4,'Data transformed'!$4:$4,0)-1)), (MIN(MAX(OFFSET('Data transformed'!$A$4,MATCH($A101,'Data transformed'!$A$5:$A$185,0),MATCH(X$4,'Data transformed'!$4:$4,0)-1),$O101),$P101)-$O101)/$Q101*100,"NA"))</f>
        <v>100</v>
      </c>
      <c r="Y101" s="104" t="n">
        <f aca="true">IF($L101="","",IF(ISNUMBER(OFFSET('Data transformed'!$A$4,MATCH($A101,'Data transformed'!$A$5:$A$185,0),MATCH(Y$4,'Data transformed'!$4:$4,0)-1)), (MIN(MAX(OFFSET('Data transformed'!$A$4,MATCH($A101,'Data transformed'!$A$5:$A$185,0),MATCH(Y$4,'Data transformed'!$4:$4,0)-1),$O101),$P101)-$O101)/$Q101*100,"NA"))</f>
        <v>100</v>
      </c>
      <c r="Z101" s="104" t="n">
        <f aca="true">IF($L101="","",IF(ISNUMBER(OFFSET('Data transformed'!$A$4,MATCH($A101,'Data transformed'!$A$5:$A$185,0),MATCH(Z$4,'Data transformed'!$4:$4,0)-1)), (MIN(MAX(OFFSET('Data transformed'!$A$4,MATCH($A101,'Data transformed'!$A$5:$A$185,0),MATCH(Z$4,'Data transformed'!$4:$4,0)-1),$O101),$P101)-$O101)/$Q101*100,"NA"))</f>
        <v>0</v>
      </c>
      <c r="AA101" s="104" t="n">
        <f aca="true">IF($L101="","",IF(ISNUMBER(OFFSET('Data transformed'!$A$4,MATCH($A101,'Data transformed'!$A$5:$A$185,0),MATCH(AA$4,'Data transformed'!$4:$4,0)-1)), (MIN(MAX(OFFSET('Data transformed'!$A$4,MATCH($A101,'Data transformed'!$A$5:$A$185,0),MATCH(AA$4,'Data transformed'!$4:$4,0)-1),$O101),$P101)-$O101)/$Q101*100,"NA"))</f>
        <v>100</v>
      </c>
      <c r="AB101" s="104" t="n">
        <f aca="true">IF($L101="","",IF(ISNUMBER(OFFSET('Data transformed'!$A$4,MATCH($A101,'Data transformed'!$A$5:$A$185,0),MATCH(AB$4,'Data transformed'!$4:$4,0)-1)), (MIN(MAX(OFFSET('Data transformed'!$A$4,MATCH($A101,'Data transformed'!$A$5:$A$185,0),MATCH(AB$4,'Data transformed'!$4:$4,0)-1),$O101),$P101)-$O101)/$Q101*100,"NA"))</f>
        <v>100</v>
      </c>
      <c r="AC101" s="104" t="n">
        <f aca="true">IF($L101="","",IF(ISNUMBER(OFFSET('Data transformed'!$A$4,MATCH($A101,'Data transformed'!$A$5:$A$185,0),MATCH(AC$4,'Data transformed'!$4:$4,0)-1)), (MIN(MAX(OFFSET('Data transformed'!$A$4,MATCH($A101,'Data transformed'!$A$5:$A$185,0),MATCH(AC$4,'Data transformed'!$4:$4,0)-1),$O101),$P101)-$O101)/$Q101*100,"NA"))</f>
        <v>0</v>
      </c>
      <c r="AD101" s="104" t="n">
        <f aca="true">IF($L101="","",IF(ISNUMBER(OFFSET('Data transformed'!$A$4,MATCH($A101,'Data transformed'!$A$5:$A$185,0),MATCH(AD$4,'Data transformed'!$4:$4,0)-1)), (MIN(MAX(OFFSET('Data transformed'!$A$4,MATCH($A101,'Data transformed'!$A$5:$A$185,0),MATCH(AD$4,'Data transformed'!$4:$4,0)-1),$O101),$P101)-$O101)/$Q101*100,"NA"))</f>
        <v>100</v>
      </c>
      <c r="AE101" s="104" t="n">
        <f aca="true">IF($L101="","",IF(ISNUMBER(OFFSET('Data transformed'!$A$4,MATCH($A101,'Data transformed'!$A$5:$A$185,0),MATCH(AE$4,'Data transformed'!$4:$4,0)-1)), (MIN(MAX(OFFSET('Data transformed'!$A$4,MATCH($A101,'Data transformed'!$A$5:$A$185,0),MATCH(AE$4,'Data transformed'!$4:$4,0)-1),$O101),$P101)-$O101)/$Q101*100,"NA"))</f>
        <v>100</v>
      </c>
      <c r="AF101" s="104" t="n">
        <f aca="true">IF($L101="","",IF(ISNUMBER(OFFSET('Data transformed'!$A$4,MATCH($A101,'Data transformed'!$A$5:$A$185,0),MATCH(AF$4,'Data transformed'!$4:$4,0)-1)), (MIN(MAX(OFFSET('Data transformed'!$A$4,MATCH($A101,'Data transformed'!$A$5:$A$185,0),MATCH(AF$4,'Data transformed'!$4:$4,0)-1),$O101),$P101)-$O101)/$Q101*100,"NA"))</f>
        <v>100</v>
      </c>
      <c r="AG101" s="104" t="n">
        <f aca="true">IF($L101="","",IF(ISNUMBER(OFFSET('Data transformed'!$A$4,MATCH($A101,'Data transformed'!$A$5:$A$185,0),MATCH(AG$4,'Data transformed'!$4:$4,0)-1)), (MIN(MAX(OFFSET('Data transformed'!$A$4,MATCH($A101,'Data transformed'!$A$5:$A$185,0),MATCH(AG$4,'Data transformed'!$4:$4,0)-1),$O101),$P101)-$O101)/$Q101*100,"NA"))</f>
        <v>0</v>
      </c>
      <c r="AH101" s="104" t="n">
        <f aca="true">IF($L101="","",IF(ISNUMBER(OFFSET('Data transformed'!$A$4,MATCH($A101,'Data transformed'!$A$5:$A$185,0),MATCH(AH$4,'Data transformed'!$4:$4,0)-1)), (MIN(MAX(OFFSET('Data transformed'!$A$4,MATCH($A101,'Data transformed'!$A$5:$A$185,0),MATCH(AH$4,'Data transformed'!$4:$4,0)-1),$O101),$P101)-$O101)/$Q101*100,"NA"))</f>
        <v>100</v>
      </c>
      <c r="AI101" s="104" t="n">
        <f aca="true">IF($L101="","",IF(ISNUMBER(OFFSET('Data transformed'!$A$4,MATCH($A101,'Data transformed'!$A$5:$A$185,0),MATCH(AI$4,'Data transformed'!$4:$4,0)-1)), (MIN(MAX(OFFSET('Data transformed'!$A$4,MATCH($A101,'Data transformed'!$A$5:$A$185,0),MATCH(AI$4,'Data transformed'!$4:$4,0)-1),$O101),$P101)-$O101)/$Q101*100,"NA"))</f>
        <v>0</v>
      </c>
      <c r="AJ101" s="104" t="n">
        <f aca="true">IF($L101="","",IF(ISNUMBER(OFFSET('Data transformed'!$A$4,MATCH($A101,'Data transformed'!$A$5:$A$185,0),MATCH(AJ$4,'Data transformed'!$4:$4,0)-1)), (MIN(MAX(OFFSET('Data transformed'!$A$4,MATCH($A101,'Data transformed'!$A$5:$A$185,0),MATCH(AJ$4,'Data transformed'!$4:$4,0)-1),$O101),$P101)-$O101)/$Q101*100,"NA"))</f>
        <v>100</v>
      </c>
      <c r="AK101" s="104" t="n">
        <f aca="true">IF($L101="","",IF(ISNUMBER(OFFSET('Data transformed'!$A$4,MATCH($A101,'Data transformed'!$A$5:$A$185,0),MATCH(AK$4,'Data transformed'!$4:$4,0)-1)), (MIN(MAX(OFFSET('Data transformed'!$A$4,MATCH($A101,'Data transformed'!$A$5:$A$185,0),MATCH(AK$4,'Data transformed'!$4:$4,0)-1),$O101),$P101)-$O101)/$Q101*100,"NA"))</f>
        <v>0</v>
      </c>
      <c r="AL101" s="104" t="n">
        <f aca="true">IF($L101="","",IF(ISNUMBER(OFFSET('Data transformed'!$A$4,MATCH($A101,'Data transformed'!$A$5:$A$185,0),MATCH(AL$4,'Data transformed'!$4:$4,0)-1)), (MIN(MAX(OFFSET('Data transformed'!$A$4,MATCH($A101,'Data transformed'!$A$5:$A$185,0),MATCH(AL$4,'Data transformed'!$4:$4,0)-1),$O101),$P101)-$O101)/$Q101*100,"NA"))</f>
        <v>100</v>
      </c>
      <c r="AM101" s="104" t="n">
        <f aca="true">IF($L101="","",IF(ISNUMBER(OFFSET('Data transformed'!$A$4,MATCH($A101,'Data transformed'!$A$5:$A$185,0),MATCH(AM$4,'Data transformed'!$4:$4,0)-1)), (MIN(MAX(OFFSET('Data transformed'!$A$4,MATCH($A101,'Data transformed'!$A$5:$A$185,0),MATCH(AM$4,'Data transformed'!$4:$4,0)-1),$O101),$P101)-$O101)/$Q101*100,"NA"))</f>
        <v>0</v>
      </c>
      <c r="AN101" s="104" t="n">
        <f aca="true">IF($L101="","",IF(ISNUMBER(OFFSET('Data transformed'!$A$4,MATCH($A101,'Data transformed'!$A$5:$A$185,0),MATCH(AN$4,'Data transformed'!$4:$4,0)-1)), (MIN(MAX(OFFSET('Data transformed'!$A$4,MATCH($A101,'Data transformed'!$A$5:$A$185,0),MATCH(AN$4,'Data transformed'!$4:$4,0)-1),$O101),$P101)-$O101)/$Q101*100,"NA"))</f>
        <v>100</v>
      </c>
      <c r="AO101" s="104" t="n">
        <f aca="true">IF($L101="","",IF(ISNUMBER(OFFSET('Data transformed'!$A$4,MATCH($A101,'Data transformed'!$A$5:$A$185,0),MATCH(AO$4,'Data transformed'!$4:$4,0)-1)), (MIN(MAX(OFFSET('Data transformed'!$A$4,MATCH($A101,'Data transformed'!$A$5:$A$185,0),MATCH(AO$4,'Data transformed'!$4:$4,0)-1),$O101),$P101)-$O101)/$Q101*100,"NA"))</f>
        <v>0</v>
      </c>
      <c r="AP101" s="104" t="n">
        <f aca="true">IF($L101="","",IF(ISNUMBER(OFFSET('Data transformed'!$A$4,MATCH($A101,'Data transformed'!$A$5:$A$185,0),MATCH(AP$4,'Data transformed'!$4:$4,0)-1)), (MIN(MAX(OFFSET('Data transformed'!$A$4,MATCH($A101,'Data transformed'!$A$5:$A$185,0),MATCH(AP$4,'Data transformed'!$4:$4,0)-1),$O101),$P101)-$O101)/$Q101*100,"NA"))</f>
        <v>100</v>
      </c>
      <c r="AQ101" s="104" t="n">
        <f aca="true">IF($L101="","",IF(ISNUMBER(OFFSET('Data transformed'!$A$4,MATCH($A101,'Data transformed'!$A$5:$A$185,0),MATCH(AQ$4,'Data transformed'!$4:$4,0)-1)), (MIN(MAX(OFFSET('Data transformed'!$A$4,MATCH($A101,'Data transformed'!$A$5:$A$185,0),MATCH(AQ$4,'Data transformed'!$4:$4,0)-1),$O101),$P101)-$O101)/$Q101*100,"NA"))</f>
        <v>0</v>
      </c>
      <c r="AR101" s="104" t="n">
        <f aca="true">IF($L101="","",IF(ISNUMBER(OFFSET('Data transformed'!$A$4,MATCH($A101,'Data transformed'!$A$5:$A$185,0),MATCH(AR$4,'Data transformed'!$4:$4,0)-1)), (MIN(MAX(OFFSET('Data transformed'!$A$4,MATCH($A101,'Data transformed'!$A$5:$A$185,0),MATCH(AR$4,'Data transformed'!$4:$4,0)-1),$O101),$P101)-$O101)/$Q101*100,"NA"))</f>
        <v>100</v>
      </c>
      <c r="AS101" s="104" t="n">
        <f aca="true">IF($L101="","",IF(ISNUMBER(OFFSET('Data transformed'!$A$4,MATCH($A101,'Data transformed'!$A$5:$A$185,0),MATCH(AS$4,'Data transformed'!$4:$4,0)-1)), (MIN(MAX(OFFSET('Data transformed'!$A$4,MATCH($A101,'Data transformed'!$A$5:$A$185,0),MATCH(AS$4,'Data transformed'!$4:$4,0)-1),$O101),$P101)-$O101)/$Q101*100,"NA"))</f>
        <v>0</v>
      </c>
      <c r="AT101" s="104" t="n">
        <f aca="true">IF($L101="","",IF(ISNUMBER(OFFSET('Data transformed'!$A$4,MATCH($A101,'Data transformed'!$A$5:$A$185,0),MATCH(AT$4,'Data transformed'!$4:$4,0)-1)), (MIN(MAX(OFFSET('Data transformed'!$A$4,MATCH($A101,'Data transformed'!$A$5:$A$185,0),MATCH(AT$4,'Data transformed'!$4:$4,0)-1),$O101),$P101)-$O101)/$Q101*100,"NA"))</f>
        <v>100</v>
      </c>
      <c r="AU101" s="104" t="n">
        <f aca="true">IF($L101="","",IF(ISNUMBER(OFFSET('Data transformed'!$A$4,MATCH($A101,'Data transformed'!$A$5:$A$185,0),MATCH(AU$4,'Data transformed'!$4:$4,0)-1)), (MIN(MAX(OFFSET('Data transformed'!$A$4,MATCH($A101,'Data transformed'!$A$5:$A$185,0),MATCH(AU$4,'Data transformed'!$4:$4,0)-1),$O101),$P101)-$O101)/$Q101*100,"NA"))</f>
        <v>100</v>
      </c>
      <c r="AV101" s="104" t="n">
        <f aca="true">IF($L101="","",IF(ISNUMBER(OFFSET('Data transformed'!$A$4,MATCH($A101,'Data transformed'!$A$5:$A$185,0),MATCH(AV$4,'Data transformed'!$4:$4,0)-1)), (MIN(MAX(OFFSET('Data transformed'!$A$4,MATCH($A101,'Data transformed'!$A$5:$A$185,0),MATCH(AV$4,'Data transformed'!$4:$4,0)-1),$O101),$P101)-$O101)/$Q101*100,"NA"))</f>
        <v>0</v>
      </c>
      <c r="AW101" s="104" t="n">
        <f aca="true">IF($L101="","",IF(ISNUMBER(OFFSET('Data transformed'!$A$4,MATCH($A101,'Data transformed'!$A$5:$A$185,0),MATCH(AW$4,'Data transformed'!$4:$4,0)-1)), (MIN(MAX(OFFSET('Data transformed'!$A$4,MATCH($A101,'Data transformed'!$A$5:$A$185,0),MATCH(AW$4,'Data transformed'!$4:$4,0)-1),$O101),$P101)-$O101)/$Q101*100,"NA"))</f>
        <v>0</v>
      </c>
      <c r="AX101" s="104" t="n">
        <f aca="true">IF($L101="","",IF(ISNUMBER(OFFSET('Data transformed'!$A$4,MATCH($A101,'Data transformed'!$A$5:$A$185,0),MATCH(AX$4,'Data transformed'!$4:$4,0)-1)), (MIN(MAX(OFFSET('Data transformed'!$A$4,MATCH($A101,'Data transformed'!$A$5:$A$185,0),MATCH(AX$4,'Data transformed'!$4:$4,0)-1),$O101),$P101)-$O101)/$Q101*100,"NA"))</f>
        <v>0</v>
      </c>
      <c r="AY101" s="104" t="n">
        <f aca="true">IF($L101="","",IF(ISNUMBER(OFFSET('Data transformed'!$A$4,MATCH($A101,'Data transformed'!$A$5:$A$185,0),MATCH(AY$4,'Data transformed'!$4:$4,0)-1)), (MIN(MAX(OFFSET('Data transformed'!$A$4,MATCH($A101,'Data transformed'!$A$5:$A$185,0),MATCH(AY$4,'Data transformed'!$4:$4,0)-1),$O101),$P101)-$O101)/$Q101*100,"NA"))</f>
        <v>0</v>
      </c>
      <c r="AZ101" s="104" t="n">
        <f aca="true">IF($L101="","",IF(ISNUMBER(OFFSET('Data transformed'!$A$4,MATCH($A101,'Data transformed'!$A$5:$A$185,0),MATCH(AZ$4,'Data transformed'!$4:$4,0)-1)), (MIN(MAX(OFFSET('Data transformed'!$A$4,MATCH($A101,'Data transformed'!$A$5:$A$185,0),MATCH(AZ$4,'Data transformed'!$4:$4,0)-1),$O101),$P101)-$O101)/$Q101*100,"NA"))</f>
        <v>100</v>
      </c>
      <c r="BA101" s="104" t="n">
        <f aca="true">IF($L101="","",IF(ISNUMBER(OFFSET('Data transformed'!$A$4,MATCH($A101,'Data transformed'!$A$5:$A$185,0),MATCH(BA$4,'Data transformed'!$4:$4,0)-1)), (MIN(MAX(OFFSET('Data transformed'!$A$4,MATCH($A101,'Data transformed'!$A$5:$A$185,0),MATCH(BA$4,'Data transformed'!$4:$4,0)-1),$O101),$P101)-$O101)/$Q101*100,"NA"))</f>
        <v>100</v>
      </c>
      <c r="BB101" s="104" t="n">
        <f aca="true">IF($L101="","",IF(ISNUMBER(OFFSET('Data transformed'!$A$4,MATCH($A101,'Data transformed'!$A$5:$A$185,0),MATCH(BB$4,'Data transformed'!$4:$4,0)-1)), (MIN(MAX(OFFSET('Data transformed'!$A$4,MATCH($A101,'Data transformed'!$A$5:$A$185,0),MATCH(BB$4,'Data transformed'!$4:$4,0)-1),$O101),$P101)-$O101)/$Q101*100,"NA"))</f>
        <v>100</v>
      </c>
      <c r="BC101" s="104" t="n">
        <f aca="true">IF($L101="","",IF(ISNUMBER(OFFSET('Data transformed'!$A$4,MATCH($A101,'Data transformed'!$A$5:$A$185,0),MATCH(BC$4,'Data transformed'!$4:$4,0)-1)), (MIN(MAX(OFFSET('Data transformed'!$A$4,MATCH($A101,'Data transformed'!$A$5:$A$185,0),MATCH(BC$4,'Data transformed'!$4:$4,0)-1),$O101),$P101)-$O101)/$Q101*100,"NA"))</f>
        <v>0</v>
      </c>
      <c r="BD101" s="104" t="n">
        <f aca="true">IF($L101="","",IF(ISNUMBER(OFFSET('Data transformed'!$A$4,MATCH($A101,'Data transformed'!$A$5:$A$185,0),MATCH(BD$4,'Data transformed'!$4:$4,0)-1)), (MIN(MAX(OFFSET('Data transformed'!$A$4,MATCH($A101,'Data transformed'!$A$5:$A$185,0),MATCH(BD$4,'Data transformed'!$4:$4,0)-1),$O101),$P101)-$O101)/$Q101*100,"NA"))</f>
        <v>100</v>
      </c>
      <c r="BE101" s="104" t="n">
        <f aca="true">IF($L101="","",IF(ISNUMBER(OFFSET('Data transformed'!$A$4,MATCH($A101,'Data transformed'!$A$5:$A$185,0),MATCH(BE$4,'Data transformed'!$4:$4,0)-1)), (MIN(MAX(OFFSET('Data transformed'!$A$4,MATCH($A101,'Data transformed'!$A$5:$A$185,0),MATCH(BE$4,'Data transformed'!$4:$4,0)-1),$O101),$P101)-$O101)/$Q101*100,"NA"))</f>
        <v>100</v>
      </c>
      <c r="BF101" s="104" t="n">
        <f aca="true">IF($L101="","",IF(ISNUMBER(OFFSET('Data transformed'!$A$4,MATCH($A101,'Data transformed'!$A$5:$A$185,0),MATCH(BF$4,'Data transformed'!$4:$4,0)-1)), (MIN(MAX(OFFSET('Data transformed'!$A$4,MATCH($A101,'Data transformed'!$A$5:$A$185,0),MATCH(BF$4,'Data transformed'!$4:$4,0)-1),$O101),$P101)-$O101)/$Q101*100,"NA"))</f>
        <v>0</v>
      </c>
      <c r="BG101" s="104" t="n">
        <f aca="true">IF($L101="","",IF(ISNUMBER(OFFSET('Data transformed'!$A$4,MATCH($A101,'Data transformed'!$A$5:$A$185,0),MATCH(BG$4,'Data transformed'!$4:$4,0)-1)), (MIN(MAX(OFFSET('Data transformed'!$A$4,MATCH($A101,'Data transformed'!$A$5:$A$185,0),MATCH(BG$4,'Data transformed'!$4:$4,0)-1),$O101),$P101)-$O101)/$Q101*100,"NA"))</f>
        <v>100</v>
      </c>
      <c r="BH101" s="104" t="n">
        <f aca="true">IF($L101="","",IF(ISNUMBER(OFFSET('Data transformed'!$A$4,MATCH($A101,'Data transformed'!$A$5:$A$185,0),MATCH(BH$4,'Data transformed'!$4:$4,0)-1)), (MIN(MAX(OFFSET('Data transformed'!$A$4,MATCH($A101,'Data transformed'!$A$5:$A$185,0),MATCH(BH$4,'Data transformed'!$4:$4,0)-1),$O101),$P101)-$O101)/$Q101*100,"NA"))</f>
        <v>100</v>
      </c>
      <c r="BI101" s="104" t="n">
        <f aca="true">IF($L101="","",IF(ISNUMBER(OFFSET('Data transformed'!$A$4,MATCH($A101,'Data transformed'!$A$5:$A$185,0),MATCH(BI$4,'Data transformed'!$4:$4,0)-1)), (MIN(MAX(OFFSET('Data transformed'!$A$4,MATCH($A101,'Data transformed'!$A$5:$A$185,0),MATCH(BI$4,'Data transformed'!$4:$4,0)-1),$O101),$P101)-$O101)/$Q101*100,"NA"))</f>
        <v>0</v>
      </c>
      <c r="BJ101" s="104" t="n">
        <f aca="true">IF($L101="","",IF(ISNUMBER(OFFSET('Data transformed'!$A$4,MATCH($A101,'Data transformed'!$A$5:$A$185,0),MATCH(BJ$4,'Data transformed'!$4:$4,0)-1)), (MIN(MAX(OFFSET('Data transformed'!$A$4,MATCH($A101,'Data transformed'!$A$5:$A$185,0),MATCH(BJ$4,'Data transformed'!$4:$4,0)-1),$O101),$P101)-$O101)/$Q101*100,"NA"))</f>
        <v>100</v>
      </c>
      <c r="BK101" s="104" t="n">
        <f aca="true">IF($L101="","",IF(ISNUMBER(OFFSET('Data transformed'!$A$4,MATCH($A101,'Data transformed'!$A$5:$A$185,0),MATCH(BK$4,'Data transformed'!$4:$4,0)-1)), (MIN(MAX(OFFSET('Data transformed'!$A$4,MATCH($A101,'Data transformed'!$A$5:$A$185,0),MATCH(BK$4,'Data transformed'!$4:$4,0)-1),$O101),$P101)-$O101)/$Q101*100,"NA"))</f>
        <v>0</v>
      </c>
      <c r="BL101" s="104" t="n">
        <f aca="true">IF($L101="","",IF(ISNUMBER(OFFSET('Data transformed'!$A$4,MATCH($A101,'Data transformed'!$A$5:$A$185,0),MATCH(BL$4,'Data transformed'!$4:$4,0)-1)), (MIN(MAX(OFFSET('Data transformed'!$A$4,MATCH($A101,'Data transformed'!$A$5:$A$185,0),MATCH(BL$4,'Data transformed'!$4:$4,0)-1),$O101),$P101)-$O101)/$Q101*100,"NA"))</f>
        <v>0</v>
      </c>
      <c r="BM101" s="104" t="n">
        <f aca="true">IF($L101="","",IF(ISNUMBER(OFFSET('Data transformed'!$A$4,MATCH($A101,'Data transformed'!$A$5:$A$185,0),MATCH(BM$4,'Data transformed'!$4:$4,0)-1)), (MIN(MAX(OFFSET('Data transformed'!$A$4,MATCH($A101,'Data transformed'!$A$5:$A$185,0),MATCH(BM$4,'Data transformed'!$4:$4,0)-1),$O101),$P101)-$O101)/$Q101*100,"NA"))</f>
        <v>0</v>
      </c>
      <c r="BN101" s="104" t="n">
        <f aca="true">IF($L101="","",IF(ISNUMBER(OFFSET('Data transformed'!$A$4,MATCH($A101,'Data transformed'!$A$5:$A$185,0),MATCH(BN$4,'Data transformed'!$4:$4,0)-1)), (MIN(MAX(OFFSET('Data transformed'!$A$4,MATCH($A101,'Data transformed'!$A$5:$A$185,0),MATCH(BN$4,'Data transformed'!$4:$4,0)-1),$O101),$P101)-$O101)/$Q101*100,"NA"))</f>
        <v>0</v>
      </c>
      <c r="BO101" s="104" t="n">
        <f aca="true">IF($L101="","",IF(ISNUMBER(OFFSET('Data transformed'!$A$4,MATCH($A101,'Data transformed'!$A$5:$A$185,0),MATCH(BO$4,'Data transformed'!$4:$4,0)-1)), (MIN(MAX(OFFSET('Data transformed'!$A$4,MATCH($A101,'Data transformed'!$A$5:$A$185,0),MATCH(BO$4,'Data transformed'!$4:$4,0)-1),$O101),$P101)-$O101)/$Q101*100,"NA"))</f>
        <v>100</v>
      </c>
      <c r="BP101" s="104" t="n">
        <f aca="true">IF($L101="","",IF(ISNUMBER(OFFSET('Data transformed'!$A$4,MATCH($A101,'Data transformed'!$A$5:$A$185,0),MATCH(BP$4,'Data transformed'!$4:$4,0)-1)), (MIN(MAX(OFFSET('Data transformed'!$A$4,MATCH($A101,'Data transformed'!$A$5:$A$185,0),MATCH(BP$4,'Data transformed'!$4:$4,0)-1),$O101),$P101)-$O101)/$Q101*100,"NA"))</f>
        <v>100</v>
      </c>
      <c r="BQ101" s="104" t="n">
        <f aca="true">IF($L101="","",IF(ISNUMBER(OFFSET('Data transformed'!$A$4,MATCH($A101,'Data transformed'!$A$5:$A$185,0),MATCH(BQ$4,'Data transformed'!$4:$4,0)-1)), (MIN(MAX(OFFSET('Data transformed'!$A$4,MATCH($A101,'Data transformed'!$A$5:$A$185,0),MATCH(BQ$4,'Data transformed'!$4:$4,0)-1),$O101),$P101)-$O101)/$Q101*100,"NA"))</f>
        <v>100</v>
      </c>
      <c r="BR101" s="104" t="n">
        <f aca="true">IF($L101="","",IF(ISNUMBER(OFFSET('Data transformed'!$A$4,MATCH($A101,'Data transformed'!$A$5:$A$185,0),MATCH(BR$4,'Data transformed'!$4:$4,0)-1)), (MIN(MAX(OFFSET('Data transformed'!$A$4,MATCH($A101,'Data transformed'!$A$5:$A$185,0),MATCH(BR$4,'Data transformed'!$4:$4,0)-1),$O101),$P101)-$O101)/$Q101*100,"NA"))</f>
        <v>0</v>
      </c>
      <c r="BS101" s="104" t="n">
        <f aca="true">IF($L101="","",IF(ISNUMBER(OFFSET('Data transformed'!$A$4,MATCH($A101,'Data transformed'!$A$5:$A$185,0),MATCH(BS$4,'Data transformed'!$4:$4,0)-1)), (MIN(MAX(OFFSET('Data transformed'!$A$4,MATCH($A101,'Data transformed'!$A$5:$A$185,0),MATCH(BS$4,'Data transformed'!$4:$4,0)-1),$O101),$P101)-$O101)/$Q101*100,"NA"))</f>
        <v>0</v>
      </c>
      <c r="BT101" s="104" t="n">
        <f aca="true">IF($L101="","",IF(ISNUMBER(OFFSET('Data transformed'!$A$4,MATCH($A101,'Data transformed'!$A$5:$A$185,0),MATCH(BT$4,'Data transformed'!$4:$4,0)-1)), (MIN(MAX(OFFSET('Data transformed'!$A$4,MATCH($A101,'Data transformed'!$A$5:$A$185,0),MATCH(BT$4,'Data transformed'!$4:$4,0)-1),$O101),$P101)-$O101)/$Q101*100,"NA"))</f>
        <v>100</v>
      </c>
      <c r="BU101" s="104" t="n">
        <f aca="true">IF($L101="","",IF(ISNUMBER(OFFSET('Data transformed'!$A$4,MATCH($A101,'Data transformed'!$A$5:$A$185,0),MATCH(BU$4,'Data transformed'!$4:$4,0)-1)), (MIN(MAX(OFFSET('Data transformed'!$A$4,MATCH($A101,'Data transformed'!$A$5:$A$185,0),MATCH(BU$4,'Data transformed'!$4:$4,0)-1),$O101),$P101)-$O101)/$Q101*100,"NA"))</f>
        <v>100</v>
      </c>
      <c r="BV101" s="104" t="n">
        <f aca="true">IF($L101="","",IF(ISNUMBER(OFFSET('Data transformed'!$A$4,MATCH($A101,'Data transformed'!$A$5:$A$185,0),MATCH(BV$4,'Data transformed'!$4:$4,0)-1)), (MIN(MAX(OFFSET('Data transformed'!$A$4,MATCH($A101,'Data transformed'!$A$5:$A$185,0),MATCH(BV$4,'Data transformed'!$4:$4,0)-1),$O101),$P101)-$O101)/$Q101*100,"NA"))</f>
        <v>0</v>
      </c>
      <c r="BW101" s="104" t="n">
        <f aca="true">IF($L101="","",IF(ISNUMBER(OFFSET('Data transformed'!$A$4,MATCH($A101,'Data transformed'!$A$5:$A$185,0),MATCH(BW$4,'Data transformed'!$4:$4,0)-1)), (MIN(MAX(OFFSET('Data transformed'!$A$4,MATCH($A101,'Data transformed'!$A$5:$A$185,0),MATCH(BW$4,'Data transformed'!$4:$4,0)-1),$O101),$P101)-$O101)/$Q101*100,"NA"))</f>
        <v>100</v>
      </c>
      <c r="BX101" s="104" t="n">
        <f aca="true">IF($L101="","",IF(ISNUMBER(OFFSET('Data transformed'!$A$4,MATCH($A101,'Data transformed'!$A$5:$A$185,0),MATCH(BX$4,'Data transformed'!$4:$4,0)-1)), (MIN(MAX(OFFSET('Data transformed'!$A$4,MATCH($A101,'Data transformed'!$A$5:$A$185,0),MATCH(BX$4,'Data transformed'!$4:$4,0)-1),$O101),$P101)-$O101)/$Q101*100,"NA"))</f>
        <v>0</v>
      </c>
      <c r="BY101" s="104" t="n">
        <f aca="true">IF($L101="","",IF(ISNUMBER(OFFSET('Data transformed'!$A$4,MATCH($A101,'Data transformed'!$A$5:$A$185,0),MATCH(BY$4,'Data transformed'!$4:$4,0)-1)), (MIN(MAX(OFFSET('Data transformed'!$A$4,MATCH($A101,'Data transformed'!$A$5:$A$185,0),MATCH(BY$4,'Data transformed'!$4:$4,0)-1),$O101),$P101)-$O101)/$Q101*100,"NA"))</f>
        <v>100</v>
      </c>
      <c r="BZ101" s="104" t="n">
        <f aca="true">IF($L101="","",IF(ISNUMBER(OFFSET('Data transformed'!$A$4,MATCH($A101,'Data transformed'!$A$5:$A$185,0),MATCH(BZ$4,'Data transformed'!$4:$4,0)-1)), (MIN(MAX(OFFSET('Data transformed'!$A$4,MATCH($A101,'Data transformed'!$A$5:$A$185,0),MATCH(BZ$4,'Data transformed'!$4:$4,0)-1),$O101),$P101)-$O101)/$Q101*100,"NA"))</f>
        <v>100</v>
      </c>
      <c r="CA101" s="104" t="n">
        <f aca="true">IF($L101="","",IF(ISNUMBER(OFFSET('Data transformed'!$A$4,MATCH($A101,'Data transformed'!$A$5:$A$185,0),MATCH(CA$4,'Data transformed'!$4:$4,0)-1)), (MIN(MAX(OFFSET('Data transformed'!$A$4,MATCH($A101,'Data transformed'!$A$5:$A$185,0),MATCH(CA$4,'Data transformed'!$4:$4,0)-1),$O101),$P101)-$O101)/$Q101*100,"NA"))</f>
        <v>0</v>
      </c>
      <c r="CB101" s="104" t="n">
        <f aca="true">IF($L101="","",IF(ISNUMBER(OFFSET('Data transformed'!$A$4,MATCH($A101,'Data transformed'!$A$5:$A$185,0),MATCH(CB$4,'Data transformed'!$4:$4,0)-1)), (MIN(MAX(OFFSET('Data transformed'!$A$4,MATCH($A101,'Data transformed'!$A$5:$A$185,0),MATCH(CB$4,'Data transformed'!$4:$4,0)-1),$O101),$P101)-$O101)/$Q101*100,"NA"))</f>
        <v>0</v>
      </c>
      <c r="CC101" s="104" t="n">
        <f aca="true">IF($L101="","",IF(ISNUMBER(OFFSET('Data transformed'!$A$4,MATCH($A101,'Data transformed'!$A$5:$A$185,0),MATCH(CC$4,'Data transformed'!$4:$4,0)-1)), (MIN(MAX(OFFSET('Data transformed'!$A$4,MATCH($A101,'Data transformed'!$A$5:$A$185,0),MATCH(CC$4,'Data transformed'!$4:$4,0)-1),$O101),$P101)-$O101)/$Q101*100,"NA"))</f>
        <v>0</v>
      </c>
      <c r="CD101" s="104" t="n">
        <f aca="true">IF($L101="","",IF(ISNUMBER(OFFSET('Data transformed'!$A$4,MATCH($A101,'Data transformed'!$A$5:$A$185,0),MATCH(CD$4,'Data transformed'!$4:$4,0)-1)), (MIN(MAX(OFFSET('Data transformed'!$A$4,MATCH($A101,'Data transformed'!$A$5:$A$185,0),MATCH(CD$4,'Data transformed'!$4:$4,0)-1),$O101),$P101)-$O101)/$Q101*100,"NA"))</f>
        <v>0</v>
      </c>
      <c r="CE101" s="104" t="n">
        <f aca="true">IF($L101="","",IF(ISNUMBER(OFFSET('Data transformed'!$A$4,MATCH($A101,'Data transformed'!$A$5:$A$185,0),MATCH(CE$4,'Data transformed'!$4:$4,0)-1)), (MIN(MAX(OFFSET('Data transformed'!$A$4,MATCH($A101,'Data transformed'!$A$5:$A$185,0),MATCH(CE$4,'Data transformed'!$4:$4,0)-1),$O101),$P101)-$O101)/$Q101*100,"NA"))</f>
        <v>0</v>
      </c>
      <c r="CF101" s="104" t="n">
        <f aca="true">IF($L101="","",IF(ISNUMBER(OFFSET('Data transformed'!$A$4,MATCH($A101,'Data transformed'!$A$5:$A$185,0),MATCH(CF$4,'Data transformed'!$4:$4,0)-1)), (MIN(MAX(OFFSET('Data transformed'!$A$4,MATCH($A101,'Data transformed'!$A$5:$A$185,0),MATCH(CF$4,'Data transformed'!$4:$4,0)-1),$O101),$P101)-$O101)/$Q101*100,"NA"))</f>
        <v>0</v>
      </c>
      <c r="CG101" s="104" t="n">
        <f aca="true">IF($L101="","",IF(ISNUMBER(OFFSET('Data transformed'!$A$4,MATCH($A101,'Data transformed'!$A$5:$A$185,0),MATCH(CG$4,'Data transformed'!$4:$4,0)-1)), (MIN(MAX(OFFSET('Data transformed'!$A$4,MATCH($A101,'Data transformed'!$A$5:$A$185,0),MATCH(CG$4,'Data transformed'!$4:$4,0)-1),$O101),$P101)-$O101)/$Q101*100,"NA"))</f>
        <v>0</v>
      </c>
      <c r="CH101" s="104" t="n">
        <f aca="true">IF($L101="","",IF(ISNUMBER(OFFSET('Data transformed'!$A$4,MATCH($A101,'Data transformed'!$A$5:$A$185,0),MATCH(CH$4,'Data transformed'!$4:$4,0)-1)), (MIN(MAX(OFFSET('Data transformed'!$A$4,MATCH($A101,'Data transformed'!$A$5:$A$185,0),MATCH(CH$4,'Data transformed'!$4:$4,0)-1),$O101),$P101)-$O101)/$Q101*100,"NA"))</f>
        <v>0</v>
      </c>
      <c r="CI101" s="104" t="n">
        <f aca="true">IF($L101="","",IF(ISNUMBER(OFFSET('Data transformed'!$A$4,MATCH($A101,'Data transformed'!$A$5:$A$185,0),MATCH(CI$4,'Data transformed'!$4:$4,0)-1)), (MIN(MAX(OFFSET('Data transformed'!$A$4,MATCH($A101,'Data transformed'!$A$5:$A$185,0),MATCH(CI$4,'Data transformed'!$4:$4,0)-1),$O101),$P101)-$O101)/$Q101*100,"NA"))</f>
        <v>0</v>
      </c>
      <c r="CJ101" s="104" t="n">
        <f aca="true">IF($L101="","",IF(ISNUMBER(OFFSET('Data transformed'!$A$4,MATCH($A101,'Data transformed'!$A$5:$A$185,0),MATCH(CJ$4,'Data transformed'!$4:$4,0)-1)), (MIN(MAX(OFFSET('Data transformed'!$A$4,MATCH($A101,'Data transformed'!$A$5:$A$185,0),MATCH(CJ$4,'Data transformed'!$4:$4,0)-1),$O101),$P101)-$O101)/$Q101*100,"NA"))</f>
        <v>100</v>
      </c>
      <c r="CK101" s="104" t="n">
        <f aca="true">IF($L101="","",IF(ISNUMBER(OFFSET('Data transformed'!$A$4,MATCH($A101,'Data transformed'!$A$5:$A$185,0),MATCH(CK$4,'Data transformed'!$4:$4,0)-1)), (MIN(MAX(OFFSET('Data transformed'!$A$4,MATCH($A101,'Data transformed'!$A$5:$A$185,0),MATCH(CK$4,'Data transformed'!$4:$4,0)-1),$O101),$P101)-$O101)/$Q101*100,"NA"))</f>
        <v>0</v>
      </c>
      <c r="CL101" s="104" t="n">
        <f aca="true">IF($L101="","",IF(ISNUMBER(OFFSET('Data transformed'!$A$4,MATCH($A101,'Data transformed'!$A$5:$A$185,0),MATCH(CL$4,'Data transformed'!$4:$4,0)-1)), (MIN(MAX(OFFSET('Data transformed'!$A$4,MATCH($A101,'Data transformed'!$A$5:$A$185,0),MATCH(CL$4,'Data transformed'!$4:$4,0)-1),$O101),$P101)-$O101)/$Q101*100,"NA"))</f>
        <v>100</v>
      </c>
      <c r="CM101" s="104" t="n">
        <f aca="true">IF($L101="","",IF(ISNUMBER(OFFSET('Data transformed'!$A$4,MATCH($A101,'Data transformed'!$A$5:$A$185,0),MATCH(CM$4,'Data transformed'!$4:$4,0)-1)), (MIN(MAX(OFFSET('Data transformed'!$A$4,MATCH($A101,'Data transformed'!$A$5:$A$185,0),MATCH(CM$4,'Data transformed'!$4:$4,0)-1),$O101),$P101)-$O101)/$Q101*100,"NA"))</f>
        <v>100</v>
      </c>
      <c r="CN101" s="104" t="n">
        <f aca="true">IF($L101="","",IF(ISNUMBER(OFFSET('Data transformed'!$A$4,MATCH($A101,'Data transformed'!$A$5:$A$185,0),MATCH(CN$4,'Data transformed'!$4:$4,0)-1)), (MIN(MAX(OFFSET('Data transformed'!$A$4,MATCH($A101,'Data transformed'!$A$5:$A$185,0),MATCH(CN$4,'Data transformed'!$4:$4,0)-1),$O101),$P101)-$O101)/$Q101*100,"NA"))</f>
        <v>100</v>
      </c>
      <c r="CO101" s="104" t="n">
        <f aca="true">IF($L101="","",IF(ISNUMBER(OFFSET('Data transformed'!$A$4,MATCH($A101,'Data transformed'!$A$5:$A$185,0),MATCH(CO$4,'Data transformed'!$4:$4,0)-1)), (MIN(MAX(OFFSET('Data transformed'!$A$4,MATCH($A101,'Data transformed'!$A$5:$A$185,0),MATCH(CO$4,'Data transformed'!$4:$4,0)-1),$O101),$P101)-$O101)/$Q101*100,"NA"))</f>
        <v>100</v>
      </c>
      <c r="CP101" s="104" t="n">
        <f aca="true">IF($L101="","",IF(ISNUMBER(OFFSET('Data transformed'!$A$4,MATCH($A101,'Data transformed'!$A$5:$A$185,0),MATCH(CP$4,'Data transformed'!$4:$4,0)-1)), (MIN(MAX(OFFSET('Data transformed'!$A$4,MATCH($A101,'Data transformed'!$A$5:$A$185,0),MATCH(CP$4,'Data transformed'!$4:$4,0)-1),$O101),$P101)-$O101)/$Q101*100,"NA"))</f>
        <v>0</v>
      </c>
      <c r="CQ101" s="104" t="n">
        <f aca="true">IF($L101="","",IF(ISNUMBER(OFFSET('Data transformed'!$A$4,MATCH($A101,'Data transformed'!$A$5:$A$185,0),MATCH(CQ$4,'Data transformed'!$4:$4,0)-1)), (MIN(MAX(OFFSET('Data transformed'!$A$4,MATCH($A101,'Data transformed'!$A$5:$A$185,0),MATCH(CQ$4,'Data transformed'!$4:$4,0)-1),$O101),$P101)-$O101)/$Q101*100,"NA"))</f>
        <v>100</v>
      </c>
      <c r="CR101" s="104" t="n">
        <f aca="true">IF($L101="","",IF(ISNUMBER(OFFSET('Data transformed'!$A$4,MATCH($A101,'Data transformed'!$A$5:$A$185,0),MATCH(CR$4,'Data transformed'!$4:$4,0)-1)), (MIN(MAX(OFFSET('Data transformed'!$A$4,MATCH($A101,'Data transformed'!$A$5:$A$185,0),MATCH(CR$4,'Data transformed'!$4:$4,0)-1),$O101),$P101)-$O101)/$Q101*100,"NA"))</f>
        <v>0</v>
      </c>
      <c r="CS101" s="104" t="n">
        <f aca="true">IF($L101="","",IF(ISNUMBER(OFFSET('Data transformed'!$A$4,MATCH($A101,'Data transformed'!$A$5:$A$185,0),MATCH(CS$4,'Data transformed'!$4:$4,0)-1)), (MIN(MAX(OFFSET('Data transformed'!$A$4,MATCH($A101,'Data transformed'!$A$5:$A$185,0),MATCH(CS$4,'Data transformed'!$4:$4,0)-1),$O101),$P101)-$O101)/$Q101*100,"NA"))</f>
        <v>100</v>
      </c>
      <c r="CT101" s="104" t="n">
        <f aca="true">IF($L101="","",IF(ISNUMBER(OFFSET('Data transformed'!$A$4,MATCH($A101,'Data transformed'!$A$5:$A$185,0),MATCH(CT$4,'Data transformed'!$4:$4,0)-1)), (MIN(MAX(OFFSET('Data transformed'!$A$4,MATCH($A101,'Data transformed'!$A$5:$A$185,0),MATCH(CT$4,'Data transformed'!$4:$4,0)-1),$O101),$P101)-$O101)/$Q101*100,"NA"))</f>
        <v>0</v>
      </c>
      <c r="CU101" s="104" t="n">
        <f aca="true">IF($L101="","",IF(ISNUMBER(OFFSET('Data transformed'!$A$4,MATCH($A101,'Data transformed'!$A$5:$A$185,0),MATCH(CU$4,'Data transformed'!$4:$4,0)-1)), (MIN(MAX(OFFSET('Data transformed'!$A$4,MATCH($A101,'Data transformed'!$A$5:$A$185,0),MATCH(CU$4,'Data transformed'!$4:$4,0)-1),$O101),$P101)-$O101)/$Q101*100,"NA"))</f>
        <v>100</v>
      </c>
      <c r="CV101" s="104" t="n">
        <f aca="true">IF($L101="","",IF(ISNUMBER(OFFSET('Data transformed'!$A$4,MATCH($A101,'Data transformed'!$A$5:$A$185,0),MATCH(CV$4,'Data transformed'!$4:$4,0)-1)), (MIN(MAX(OFFSET('Data transformed'!$A$4,MATCH($A101,'Data transformed'!$A$5:$A$185,0),MATCH(CV$4,'Data transformed'!$4:$4,0)-1),$O101),$P101)-$O101)/$Q101*100,"NA"))</f>
        <v>0</v>
      </c>
      <c r="CW101" s="104" t="n">
        <f aca="true">IF($L101="","",IF(ISNUMBER(OFFSET('Data transformed'!$A$4,MATCH($A101,'Data transformed'!$A$5:$A$185,0),MATCH(CW$4,'Data transformed'!$4:$4,0)-1)), (MIN(MAX(OFFSET('Data transformed'!$A$4,MATCH($A101,'Data transformed'!$A$5:$A$185,0),MATCH(CW$4,'Data transformed'!$4:$4,0)-1),$O101),$P101)-$O101)/$Q101*100,"NA"))</f>
        <v>100</v>
      </c>
    </row>
    <row r="102" s="103" customFormat="true" ht="15.5" hidden="false" customHeight="false" outlineLevel="0" collapsed="false">
      <c r="A102" s="107" t="n">
        <v>4122</v>
      </c>
      <c r="B102" s="107" t="n">
        <v>4</v>
      </c>
      <c r="C102" s="103" t="str">
        <f aca="true">IF(ISBLANK(OFFSET('outliers treatment'!$A$3,MATCH($A102,'outliers treatment'!$A$4:$A$154,0),MATCH(C$4,'outliers treatment'!$4:$4,0)-1)),"",OFFSET('outliers treatment'!$A$3,MATCH($A102,'outliers treatment'!$A$4:$A$154,0),MATCH(C$4,'outliers treatment'!$4:$4,0)-1))</f>
        <v/>
      </c>
      <c r="D102" s="103" t="str">
        <f aca="true">IF(ISBLANK(OFFSET('outliers treatment'!$A$3,MATCH($A102,'outliers treatment'!$A$4:$A$154,0),MATCH(D$4,'outliers treatment'!$4:$4,0)-1)),"",OFFSET('outliers treatment'!$A$3,MATCH($A102,'outliers treatment'!$A$4:$A$154,0),MATCH(D$4,'outliers treatment'!$4:$4,0)-1))</f>
        <v>Expert assessment data - D.5.2</v>
      </c>
      <c r="E102" s="103" t="str">
        <f aca="true">IF(ISBLANK(OFFSET('outliers treatment'!$A$3,MATCH($A102,'outliers treatment'!$A$4:$A$154,0),MATCH(E$4,'outliers treatment'!$4:$4,0)-1)),"",OFFSET('outliers treatment'!$A$3,MATCH($A102,'outliers treatment'!$A$4:$A$154,0),MATCH(E$4,'outliers treatment'!$4:$4,0)-1))</f>
        <v>Environmental protection/impact: Which of the following measures/mechanisms to protect consumers are present in your country in 2020? A National Sustainable Consumption Plan</v>
      </c>
      <c r="F102" s="103" t="str">
        <f aca="true">IF(ISBLANK(OFFSET('outliers treatment'!$A$3,MATCH($A102,'outliers treatment'!$A$4:$A$154,0),MATCH(F$4,'outliers treatment'!$4:$4,0)-1)),"",OFFSET('outliers treatment'!$A$3,MATCH($A102,'outliers treatment'!$A$4:$A$154,0),MATCH(F$4,'outliers treatment'!$4:$4,0)-1))</f>
        <v/>
      </c>
      <c r="G102" s="103" t="str">
        <f aca="true">IF(ISBLANK(OFFSET('outliers treatment'!$A$3,MATCH($A102,'outliers treatment'!$A$4:$A$154,0),MATCH(G$4,'outliers treatment'!$4:$4,0)-1)),"",OFFSET('outliers treatment'!$A$3,MATCH($A102,'outliers treatment'!$A$4:$A$154,0),MATCH(G$4,'outliers treatment'!$4:$4,0)-1))</f>
        <v/>
      </c>
      <c r="H102" s="103" t="str">
        <f aca="true">IF(ISBLANK(OFFSET('outliers treatment'!$A$3,MATCH($A102,'outliers treatment'!$A$4:$A$154,0),MATCH(H$4,'outliers treatment'!$4:$4,0)-1)),"",OFFSET('outliers treatment'!$A$3,MATCH($A102,'outliers treatment'!$A$4:$A$154,0),MATCH(H$4,'outliers treatment'!$4:$4,0)-1))</f>
        <v/>
      </c>
      <c r="I102" s="103" t="str">
        <f aca="true">IF(ISBLANK(OFFSET('outliers treatment'!$A$3,MATCH($A102,'outliers treatment'!$A$4:$A$154,0),MATCH(I$4,'outliers treatment'!$4:$4,0)-1)),"",OFFSET('outliers treatment'!$A$3,MATCH($A102,'outliers treatment'!$A$4:$A$154,0),MATCH(I$4,'outliers treatment'!$4:$4,0)-1))</f>
        <v/>
      </c>
      <c r="J102" s="104" t="n">
        <f aca="false" t="array" ref="J102:J102">MIN(IF(ISNUMBER(V102:CW102),V102:CW102))</f>
        <v>0</v>
      </c>
      <c r="K102" s="103" t="n">
        <f aca="false" t="array" ref="K102:K102">MAX(IF(ISNUMBER(V102:CW102),V102:CW102))</f>
        <v>100</v>
      </c>
      <c r="L102" s="103" t="n">
        <f aca="true">IF(ISBLANK(OFFSET('outliers treatment'!$A$3,MATCH($A102,'outliers treatment'!$A$4:$A$154,0),MATCH(L$4,'outliers treatment'!$4:$4,0)-1)),"",OFFSET('outliers treatment'!$A$3,MATCH($A102,'outliers treatment'!$A$4:$A$154,0),MATCH(L$4,'outliers treatment'!$4:$4,0)-1))</f>
        <v>1</v>
      </c>
      <c r="M102" s="103" t="n">
        <f aca="true">IF(ISBLANK(OFFSET('outliers treatment'!$A$3,MATCH($A102,'outliers treatment'!$A$4:$A$154,0),MATCH(M$4,'outliers treatment'!$4:$4,0)-1)),"",OFFSET('outliers treatment'!$A$3,MATCH($A102,'outliers treatment'!$A$4:$A$154,0),MATCH(M$4,'outliers treatment'!$4:$4,0)-1))</f>
        <v>3</v>
      </c>
      <c r="N102" s="103" t="n">
        <f aca="true">IF(ISBLANK(OFFSET('outliers treatment'!$A$3,MATCH($A102,'outliers treatment'!$A$4:$A$154,0),MATCH(N$4,'outliers treatment'!$4:$4,0)-1)),"",OFFSET('outliers treatment'!$A$3,MATCH($A102,'outliers treatment'!$A$4:$A$154,0),MATCH(N$4,'outliers treatment'!$4:$4,0)-1))</f>
        <v>2</v>
      </c>
      <c r="O102" s="103" t="n">
        <f aca="true">IF(ISBLANK(OFFSET('outliers treatment'!$A$3,MATCH($A102,'outliers treatment'!$A$4:$A$154,0),MATCH(O$4,'outliers treatment'!$4:$4,0)-1)),"",OFFSET('outliers treatment'!$A$3,MATCH($A102,'outliers treatment'!$A$4:$A$154,0),MATCH(O$4,'outliers treatment'!$4:$4,0)-1))</f>
        <v>1</v>
      </c>
      <c r="P102" s="103" t="n">
        <f aca="true">IF(ISBLANK(OFFSET('outliers treatment'!$A$3,MATCH($A102,'outliers treatment'!$A$4:$A$154,0),MATCH(P$4,'outliers treatment'!$4:$4,0)-1)),"",OFFSET('outliers treatment'!$A$3,MATCH($A102,'outliers treatment'!$A$4:$A$154,0),MATCH(P$4,'outliers treatment'!$4:$4,0)-1))</f>
        <v>3</v>
      </c>
      <c r="Q102" s="103" t="n">
        <f aca="false">IFERROR(P102-O102,"")</f>
        <v>2</v>
      </c>
      <c r="R102" s="105" t="n">
        <f aca="false" t="array" ref="R102:R102">IFERROR(SKEW(IF(ISNUMBER(V102:CW102),V102:CW102,"")),"")</f>
        <v>0.263254073135957</v>
      </c>
      <c r="S102" s="103" t="n">
        <v>0</v>
      </c>
      <c r="T102" s="103" t="n">
        <v>0.5</v>
      </c>
      <c r="U102" s="106" t="n">
        <f aca="false" t="array" ref="U102:U102">IF(B102&lt;4,"",1-IFERROR(SUM(ISNUMBER(V102:CW102)*(1-$V$3:$CW$3))/COUNTIF($V$3:$CW$3,0),0))</f>
        <v>0.05</v>
      </c>
      <c r="V102" s="104" t="n">
        <f aca="true">IF($L102="","",IF(ISNUMBER(OFFSET('Data transformed'!$A$4,MATCH($A102,'Data transformed'!$A$5:$A$185,0),MATCH(V$4,'Data transformed'!$4:$4,0)-1)), (MIN(MAX(OFFSET('Data transformed'!$A$4,MATCH($A102,'Data transformed'!$A$5:$A$185,0),MATCH(V$4,'Data transformed'!$4:$4,0)-1),$O102),$P102)-$O102)/$Q102*100,"NA"))</f>
        <v>25</v>
      </c>
      <c r="W102" s="104" t="n">
        <f aca="true">IF($L102="","",IF(ISNUMBER(OFFSET('Data transformed'!$A$4,MATCH($A102,'Data transformed'!$A$5:$A$185,0),MATCH(W$4,'Data transformed'!$4:$4,0)-1)), (MIN(MAX(OFFSET('Data transformed'!$A$4,MATCH($A102,'Data transformed'!$A$5:$A$185,0),MATCH(W$4,'Data transformed'!$4:$4,0)-1),$O102),$P102)-$O102)/$Q102*100,"NA"))</f>
        <v>0</v>
      </c>
      <c r="X102" s="104" t="str">
        <f aca="true">IF($L102="","",IF(ISNUMBER(OFFSET('Data transformed'!$A$4,MATCH($A102,'Data transformed'!$A$5:$A$185,0),MATCH(X$4,'Data transformed'!$4:$4,0)-1)), (MIN(MAX(OFFSET('Data transformed'!$A$4,MATCH($A102,'Data transformed'!$A$5:$A$185,0),MATCH(X$4,'Data transformed'!$4:$4,0)-1),$O102),$P102)-$O102)/$Q102*100,"NA"))</f>
        <v>NA</v>
      </c>
      <c r="Y102" s="104" t="n">
        <f aca="true">IF($L102="","",IF(ISNUMBER(OFFSET('Data transformed'!$A$4,MATCH($A102,'Data transformed'!$A$5:$A$185,0),MATCH(Y$4,'Data transformed'!$4:$4,0)-1)), (MIN(MAX(OFFSET('Data transformed'!$A$4,MATCH($A102,'Data transformed'!$A$5:$A$185,0),MATCH(Y$4,'Data transformed'!$4:$4,0)-1),$O102),$P102)-$O102)/$Q102*100,"NA"))</f>
        <v>0</v>
      </c>
      <c r="Z102" s="104" t="n">
        <f aca="true">IF($L102="","",IF(ISNUMBER(OFFSET('Data transformed'!$A$4,MATCH($A102,'Data transformed'!$A$5:$A$185,0),MATCH(Z$4,'Data transformed'!$4:$4,0)-1)), (MIN(MAX(OFFSET('Data transformed'!$A$4,MATCH($A102,'Data transformed'!$A$5:$A$185,0),MATCH(Z$4,'Data transformed'!$4:$4,0)-1),$O102),$P102)-$O102)/$Q102*100,"NA"))</f>
        <v>0</v>
      </c>
      <c r="AA102" s="104" t="n">
        <f aca="true">IF($L102="","",IF(ISNUMBER(OFFSET('Data transformed'!$A$4,MATCH($A102,'Data transformed'!$A$5:$A$185,0),MATCH(AA$4,'Data transformed'!$4:$4,0)-1)), (MIN(MAX(OFFSET('Data transformed'!$A$4,MATCH($A102,'Data transformed'!$A$5:$A$185,0),MATCH(AA$4,'Data transformed'!$4:$4,0)-1),$O102),$P102)-$O102)/$Q102*100,"NA"))</f>
        <v>50</v>
      </c>
      <c r="AB102" s="104" t="n">
        <f aca="true">IF($L102="","",IF(ISNUMBER(OFFSET('Data transformed'!$A$4,MATCH($A102,'Data transformed'!$A$5:$A$185,0),MATCH(AB$4,'Data transformed'!$4:$4,0)-1)), (MIN(MAX(OFFSET('Data transformed'!$A$4,MATCH($A102,'Data transformed'!$A$5:$A$185,0),MATCH(AB$4,'Data transformed'!$4:$4,0)-1),$O102),$P102)-$O102)/$Q102*100,"NA"))</f>
        <v>0</v>
      </c>
      <c r="AC102" s="104" t="n">
        <f aca="true">IF($L102="","",IF(ISNUMBER(OFFSET('Data transformed'!$A$4,MATCH($A102,'Data transformed'!$A$5:$A$185,0),MATCH(AC$4,'Data transformed'!$4:$4,0)-1)), (MIN(MAX(OFFSET('Data transformed'!$A$4,MATCH($A102,'Data transformed'!$A$5:$A$185,0),MATCH(AC$4,'Data transformed'!$4:$4,0)-1),$O102),$P102)-$O102)/$Q102*100,"NA"))</f>
        <v>0</v>
      </c>
      <c r="AD102" s="104" t="n">
        <f aca="true">IF($L102="","",IF(ISNUMBER(OFFSET('Data transformed'!$A$4,MATCH($A102,'Data transformed'!$A$5:$A$185,0),MATCH(AD$4,'Data transformed'!$4:$4,0)-1)), (MIN(MAX(OFFSET('Data transformed'!$A$4,MATCH($A102,'Data transformed'!$A$5:$A$185,0),MATCH(AD$4,'Data transformed'!$4:$4,0)-1),$O102),$P102)-$O102)/$Q102*100,"NA"))</f>
        <v>0</v>
      </c>
      <c r="AE102" s="104" t="n">
        <f aca="true">IF($L102="","",IF(ISNUMBER(OFFSET('Data transformed'!$A$4,MATCH($A102,'Data transformed'!$A$5:$A$185,0),MATCH(AE$4,'Data transformed'!$4:$4,0)-1)), (MIN(MAX(OFFSET('Data transformed'!$A$4,MATCH($A102,'Data transformed'!$A$5:$A$185,0),MATCH(AE$4,'Data transformed'!$4:$4,0)-1),$O102),$P102)-$O102)/$Q102*100,"NA"))</f>
        <v>50</v>
      </c>
      <c r="AF102" s="104" t="n">
        <f aca="true">IF($L102="","",IF(ISNUMBER(OFFSET('Data transformed'!$A$4,MATCH($A102,'Data transformed'!$A$5:$A$185,0),MATCH(AF$4,'Data transformed'!$4:$4,0)-1)), (MIN(MAX(OFFSET('Data transformed'!$A$4,MATCH($A102,'Data transformed'!$A$5:$A$185,0),MATCH(AF$4,'Data transformed'!$4:$4,0)-1),$O102),$P102)-$O102)/$Q102*100,"NA"))</f>
        <v>100</v>
      </c>
      <c r="AG102" s="104" t="n">
        <f aca="true">IF($L102="","",IF(ISNUMBER(OFFSET('Data transformed'!$A$4,MATCH($A102,'Data transformed'!$A$5:$A$185,0),MATCH(AG$4,'Data transformed'!$4:$4,0)-1)), (MIN(MAX(OFFSET('Data transformed'!$A$4,MATCH($A102,'Data transformed'!$A$5:$A$185,0),MATCH(AG$4,'Data transformed'!$4:$4,0)-1),$O102),$P102)-$O102)/$Q102*100,"NA"))</f>
        <v>0</v>
      </c>
      <c r="AH102" s="104" t="n">
        <f aca="true">IF($L102="","",IF(ISNUMBER(OFFSET('Data transformed'!$A$4,MATCH($A102,'Data transformed'!$A$5:$A$185,0),MATCH(AH$4,'Data transformed'!$4:$4,0)-1)), (MIN(MAX(OFFSET('Data transformed'!$A$4,MATCH($A102,'Data transformed'!$A$5:$A$185,0),MATCH(AH$4,'Data transformed'!$4:$4,0)-1),$O102),$P102)-$O102)/$Q102*100,"NA"))</f>
        <v>0</v>
      </c>
      <c r="AI102" s="104" t="n">
        <f aca="true">IF($L102="","",IF(ISNUMBER(OFFSET('Data transformed'!$A$4,MATCH($A102,'Data transformed'!$A$5:$A$185,0),MATCH(AI$4,'Data transformed'!$4:$4,0)-1)), (MIN(MAX(OFFSET('Data transformed'!$A$4,MATCH($A102,'Data transformed'!$A$5:$A$185,0),MATCH(AI$4,'Data transformed'!$4:$4,0)-1),$O102),$P102)-$O102)/$Q102*100,"NA"))</f>
        <v>0</v>
      </c>
      <c r="AJ102" s="104" t="n">
        <f aca="true">IF($L102="","",IF(ISNUMBER(OFFSET('Data transformed'!$A$4,MATCH($A102,'Data transformed'!$A$5:$A$185,0),MATCH(AJ$4,'Data transformed'!$4:$4,0)-1)), (MIN(MAX(OFFSET('Data transformed'!$A$4,MATCH($A102,'Data transformed'!$A$5:$A$185,0),MATCH(AJ$4,'Data transformed'!$4:$4,0)-1),$O102),$P102)-$O102)/$Q102*100,"NA"))</f>
        <v>100</v>
      </c>
      <c r="AK102" s="104" t="n">
        <f aca="true">IF($L102="","",IF(ISNUMBER(OFFSET('Data transformed'!$A$4,MATCH($A102,'Data transformed'!$A$5:$A$185,0),MATCH(AK$4,'Data transformed'!$4:$4,0)-1)), (MIN(MAX(OFFSET('Data transformed'!$A$4,MATCH($A102,'Data transformed'!$A$5:$A$185,0),MATCH(AK$4,'Data transformed'!$4:$4,0)-1),$O102),$P102)-$O102)/$Q102*100,"NA"))</f>
        <v>100</v>
      </c>
      <c r="AL102" s="104" t="n">
        <f aca="true">IF($L102="","",IF(ISNUMBER(OFFSET('Data transformed'!$A$4,MATCH($A102,'Data transformed'!$A$5:$A$185,0),MATCH(AL$4,'Data transformed'!$4:$4,0)-1)), (MIN(MAX(OFFSET('Data transformed'!$A$4,MATCH($A102,'Data transformed'!$A$5:$A$185,0),MATCH(AL$4,'Data transformed'!$4:$4,0)-1),$O102),$P102)-$O102)/$Q102*100,"NA"))</f>
        <v>100</v>
      </c>
      <c r="AM102" s="104" t="n">
        <f aca="true">IF($L102="","",IF(ISNUMBER(OFFSET('Data transformed'!$A$4,MATCH($A102,'Data transformed'!$A$5:$A$185,0),MATCH(AM$4,'Data transformed'!$4:$4,0)-1)), (MIN(MAX(OFFSET('Data transformed'!$A$4,MATCH($A102,'Data transformed'!$A$5:$A$185,0),MATCH(AM$4,'Data transformed'!$4:$4,0)-1),$O102),$P102)-$O102)/$Q102*100,"NA"))</f>
        <v>0</v>
      </c>
      <c r="AN102" s="104" t="n">
        <f aca="true">IF($L102="","",IF(ISNUMBER(OFFSET('Data transformed'!$A$4,MATCH($A102,'Data transformed'!$A$5:$A$185,0),MATCH(AN$4,'Data transformed'!$4:$4,0)-1)), (MIN(MAX(OFFSET('Data transformed'!$A$4,MATCH($A102,'Data transformed'!$A$5:$A$185,0),MATCH(AN$4,'Data transformed'!$4:$4,0)-1),$O102),$P102)-$O102)/$Q102*100,"NA"))</f>
        <v>100</v>
      </c>
      <c r="AO102" s="104" t="n">
        <f aca="true">IF($L102="","",IF(ISNUMBER(OFFSET('Data transformed'!$A$4,MATCH($A102,'Data transformed'!$A$5:$A$185,0),MATCH(AO$4,'Data transformed'!$4:$4,0)-1)), (MIN(MAX(OFFSET('Data transformed'!$A$4,MATCH($A102,'Data transformed'!$A$5:$A$185,0),MATCH(AO$4,'Data transformed'!$4:$4,0)-1),$O102),$P102)-$O102)/$Q102*100,"NA"))</f>
        <v>50</v>
      </c>
      <c r="AP102" s="104" t="n">
        <f aca="true">IF($L102="","",IF(ISNUMBER(OFFSET('Data transformed'!$A$4,MATCH($A102,'Data transformed'!$A$5:$A$185,0),MATCH(AP$4,'Data transformed'!$4:$4,0)-1)), (MIN(MAX(OFFSET('Data transformed'!$A$4,MATCH($A102,'Data transformed'!$A$5:$A$185,0),MATCH(AP$4,'Data transformed'!$4:$4,0)-1),$O102),$P102)-$O102)/$Q102*100,"NA"))</f>
        <v>100</v>
      </c>
      <c r="AQ102" s="104" t="n">
        <f aca="true">IF($L102="","",IF(ISNUMBER(OFFSET('Data transformed'!$A$4,MATCH($A102,'Data transformed'!$A$5:$A$185,0),MATCH(AQ$4,'Data transformed'!$4:$4,0)-1)), (MIN(MAX(OFFSET('Data transformed'!$A$4,MATCH($A102,'Data transformed'!$A$5:$A$185,0),MATCH(AQ$4,'Data transformed'!$4:$4,0)-1),$O102),$P102)-$O102)/$Q102*100,"NA"))</f>
        <v>50</v>
      </c>
      <c r="AR102" s="104" t="n">
        <f aca="true">IF($L102="","",IF(ISNUMBER(OFFSET('Data transformed'!$A$4,MATCH($A102,'Data transformed'!$A$5:$A$185,0),MATCH(AR$4,'Data transformed'!$4:$4,0)-1)), (MIN(MAX(OFFSET('Data transformed'!$A$4,MATCH($A102,'Data transformed'!$A$5:$A$185,0),MATCH(AR$4,'Data transformed'!$4:$4,0)-1),$O102),$P102)-$O102)/$Q102*100,"NA"))</f>
        <v>100</v>
      </c>
      <c r="AS102" s="104" t="n">
        <f aca="true">IF($L102="","",IF(ISNUMBER(OFFSET('Data transformed'!$A$4,MATCH($A102,'Data transformed'!$A$5:$A$185,0),MATCH(AS$4,'Data transformed'!$4:$4,0)-1)), (MIN(MAX(OFFSET('Data transformed'!$A$4,MATCH($A102,'Data transformed'!$A$5:$A$185,0),MATCH(AS$4,'Data transformed'!$4:$4,0)-1),$O102),$P102)-$O102)/$Q102*100,"NA"))</f>
        <v>100</v>
      </c>
      <c r="AT102" s="104" t="n">
        <f aca="true">IF($L102="","",IF(ISNUMBER(OFFSET('Data transformed'!$A$4,MATCH($A102,'Data transformed'!$A$5:$A$185,0),MATCH(AT$4,'Data transformed'!$4:$4,0)-1)), (MIN(MAX(OFFSET('Data transformed'!$A$4,MATCH($A102,'Data transformed'!$A$5:$A$185,0),MATCH(AT$4,'Data transformed'!$4:$4,0)-1),$O102),$P102)-$O102)/$Q102*100,"NA"))</f>
        <v>0</v>
      </c>
      <c r="AU102" s="104" t="n">
        <f aca="true">IF($L102="","",IF(ISNUMBER(OFFSET('Data transformed'!$A$4,MATCH($A102,'Data transformed'!$A$5:$A$185,0),MATCH(AU$4,'Data transformed'!$4:$4,0)-1)), (MIN(MAX(OFFSET('Data transformed'!$A$4,MATCH($A102,'Data transformed'!$A$5:$A$185,0),MATCH(AU$4,'Data transformed'!$4:$4,0)-1),$O102),$P102)-$O102)/$Q102*100,"NA"))</f>
        <v>0</v>
      </c>
      <c r="AV102" s="104" t="n">
        <f aca="true">IF($L102="","",IF(ISNUMBER(OFFSET('Data transformed'!$A$4,MATCH($A102,'Data transformed'!$A$5:$A$185,0),MATCH(AV$4,'Data transformed'!$4:$4,0)-1)), (MIN(MAX(OFFSET('Data transformed'!$A$4,MATCH($A102,'Data transformed'!$A$5:$A$185,0),MATCH(AV$4,'Data transformed'!$4:$4,0)-1),$O102),$P102)-$O102)/$Q102*100,"NA"))</f>
        <v>50</v>
      </c>
      <c r="AW102" s="104" t="n">
        <f aca="true">IF($L102="","",IF(ISNUMBER(OFFSET('Data transformed'!$A$4,MATCH($A102,'Data transformed'!$A$5:$A$185,0),MATCH(AW$4,'Data transformed'!$4:$4,0)-1)), (MIN(MAX(OFFSET('Data transformed'!$A$4,MATCH($A102,'Data transformed'!$A$5:$A$185,0),MATCH(AW$4,'Data transformed'!$4:$4,0)-1),$O102),$P102)-$O102)/$Q102*100,"NA"))</f>
        <v>0</v>
      </c>
      <c r="AX102" s="104" t="n">
        <f aca="true">IF($L102="","",IF(ISNUMBER(OFFSET('Data transformed'!$A$4,MATCH($A102,'Data transformed'!$A$5:$A$185,0),MATCH(AX$4,'Data transformed'!$4:$4,0)-1)), (MIN(MAX(OFFSET('Data transformed'!$A$4,MATCH($A102,'Data transformed'!$A$5:$A$185,0),MATCH(AX$4,'Data transformed'!$4:$4,0)-1),$O102),$P102)-$O102)/$Q102*100,"NA"))</f>
        <v>0</v>
      </c>
      <c r="AY102" s="104" t="n">
        <f aca="true">IF($L102="","",IF(ISNUMBER(OFFSET('Data transformed'!$A$4,MATCH($A102,'Data transformed'!$A$5:$A$185,0),MATCH(AY$4,'Data transformed'!$4:$4,0)-1)), (MIN(MAX(OFFSET('Data transformed'!$A$4,MATCH($A102,'Data transformed'!$A$5:$A$185,0),MATCH(AY$4,'Data transformed'!$4:$4,0)-1),$O102),$P102)-$O102)/$Q102*100,"NA"))</f>
        <v>100</v>
      </c>
      <c r="AZ102" s="104" t="n">
        <f aca="true">IF($L102="","",IF(ISNUMBER(OFFSET('Data transformed'!$A$4,MATCH($A102,'Data transformed'!$A$5:$A$185,0),MATCH(AZ$4,'Data transformed'!$4:$4,0)-1)), (MIN(MAX(OFFSET('Data transformed'!$A$4,MATCH($A102,'Data transformed'!$A$5:$A$185,0),MATCH(AZ$4,'Data transformed'!$4:$4,0)-1),$O102),$P102)-$O102)/$Q102*100,"NA"))</f>
        <v>0</v>
      </c>
      <c r="BA102" s="104" t="n">
        <f aca="true">IF($L102="","",IF(ISNUMBER(OFFSET('Data transformed'!$A$4,MATCH($A102,'Data transformed'!$A$5:$A$185,0),MATCH(BA$4,'Data transformed'!$4:$4,0)-1)), (MIN(MAX(OFFSET('Data transformed'!$A$4,MATCH($A102,'Data transformed'!$A$5:$A$185,0),MATCH(BA$4,'Data transformed'!$4:$4,0)-1),$O102),$P102)-$O102)/$Q102*100,"NA"))</f>
        <v>50</v>
      </c>
      <c r="BB102" s="104" t="n">
        <f aca="true">IF($L102="","",IF(ISNUMBER(OFFSET('Data transformed'!$A$4,MATCH($A102,'Data transformed'!$A$5:$A$185,0),MATCH(BB$4,'Data transformed'!$4:$4,0)-1)), (MIN(MAX(OFFSET('Data transformed'!$A$4,MATCH($A102,'Data transformed'!$A$5:$A$185,0),MATCH(BB$4,'Data transformed'!$4:$4,0)-1),$O102),$P102)-$O102)/$Q102*100,"NA"))</f>
        <v>54.5</v>
      </c>
      <c r="BC102" s="104" t="str">
        <f aca="true">IF($L102="","",IF(ISNUMBER(OFFSET('Data transformed'!$A$4,MATCH($A102,'Data transformed'!$A$5:$A$185,0),MATCH(BC$4,'Data transformed'!$4:$4,0)-1)), (MIN(MAX(OFFSET('Data transformed'!$A$4,MATCH($A102,'Data transformed'!$A$5:$A$185,0),MATCH(BC$4,'Data transformed'!$4:$4,0)-1),$O102),$P102)-$O102)/$Q102*100,"NA"))</f>
        <v>NA</v>
      </c>
      <c r="BD102" s="104" t="n">
        <f aca="true">IF($L102="","",IF(ISNUMBER(OFFSET('Data transformed'!$A$4,MATCH($A102,'Data transformed'!$A$5:$A$185,0),MATCH(BD$4,'Data transformed'!$4:$4,0)-1)), (MIN(MAX(OFFSET('Data transformed'!$A$4,MATCH($A102,'Data transformed'!$A$5:$A$185,0),MATCH(BD$4,'Data transformed'!$4:$4,0)-1),$O102),$P102)-$O102)/$Q102*100,"NA"))</f>
        <v>50</v>
      </c>
      <c r="BE102" s="104" t="str">
        <f aca="true">IF($L102="","",IF(ISNUMBER(OFFSET('Data transformed'!$A$4,MATCH($A102,'Data transformed'!$A$5:$A$185,0),MATCH(BE$4,'Data transformed'!$4:$4,0)-1)), (MIN(MAX(OFFSET('Data transformed'!$A$4,MATCH($A102,'Data transformed'!$A$5:$A$185,0),MATCH(BE$4,'Data transformed'!$4:$4,0)-1),$O102),$P102)-$O102)/$Q102*100,"NA"))</f>
        <v>NA</v>
      </c>
      <c r="BF102" s="104" t="n">
        <f aca="true">IF($L102="","",IF(ISNUMBER(OFFSET('Data transformed'!$A$4,MATCH($A102,'Data transformed'!$A$5:$A$185,0),MATCH(BF$4,'Data transformed'!$4:$4,0)-1)), (MIN(MAX(OFFSET('Data transformed'!$A$4,MATCH($A102,'Data transformed'!$A$5:$A$185,0),MATCH(BF$4,'Data transformed'!$4:$4,0)-1),$O102),$P102)-$O102)/$Q102*100,"NA"))</f>
        <v>83.5</v>
      </c>
      <c r="BG102" s="104" t="n">
        <f aca="true">IF($L102="","",IF(ISNUMBER(OFFSET('Data transformed'!$A$4,MATCH($A102,'Data transformed'!$A$5:$A$185,0),MATCH(BG$4,'Data transformed'!$4:$4,0)-1)), (MIN(MAX(OFFSET('Data transformed'!$A$4,MATCH($A102,'Data transformed'!$A$5:$A$185,0),MATCH(BG$4,'Data transformed'!$4:$4,0)-1),$O102),$P102)-$O102)/$Q102*100,"NA"))</f>
        <v>50</v>
      </c>
      <c r="BH102" s="104" t="n">
        <f aca="true">IF($L102="","",IF(ISNUMBER(OFFSET('Data transformed'!$A$4,MATCH($A102,'Data transformed'!$A$5:$A$185,0),MATCH(BH$4,'Data transformed'!$4:$4,0)-1)), (MIN(MAX(OFFSET('Data transformed'!$A$4,MATCH($A102,'Data transformed'!$A$5:$A$185,0),MATCH(BH$4,'Data transformed'!$4:$4,0)-1),$O102),$P102)-$O102)/$Q102*100,"NA"))</f>
        <v>100</v>
      </c>
      <c r="BI102" s="104" t="n">
        <f aca="true">IF($L102="","",IF(ISNUMBER(OFFSET('Data transformed'!$A$4,MATCH($A102,'Data transformed'!$A$5:$A$185,0),MATCH(BI$4,'Data transformed'!$4:$4,0)-1)), (MIN(MAX(OFFSET('Data transformed'!$A$4,MATCH($A102,'Data transformed'!$A$5:$A$185,0),MATCH(BI$4,'Data transformed'!$4:$4,0)-1),$O102),$P102)-$O102)/$Q102*100,"NA"))</f>
        <v>0</v>
      </c>
      <c r="BJ102" s="104" t="n">
        <f aca="true">IF($L102="","",IF(ISNUMBER(OFFSET('Data transformed'!$A$4,MATCH($A102,'Data transformed'!$A$5:$A$185,0),MATCH(BJ$4,'Data transformed'!$4:$4,0)-1)), (MIN(MAX(OFFSET('Data transformed'!$A$4,MATCH($A102,'Data transformed'!$A$5:$A$185,0),MATCH(BJ$4,'Data transformed'!$4:$4,0)-1),$O102),$P102)-$O102)/$Q102*100,"NA"))</f>
        <v>33.5</v>
      </c>
      <c r="BK102" s="104" t="n">
        <f aca="true">IF($L102="","",IF(ISNUMBER(OFFSET('Data transformed'!$A$4,MATCH($A102,'Data transformed'!$A$5:$A$185,0),MATCH(BK$4,'Data transformed'!$4:$4,0)-1)), (MIN(MAX(OFFSET('Data transformed'!$A$4,MATCH($A102,'Data transformed'!$A$5:$A$185,0),MATCH(BK$4,'Data transformed'!$4:$4,0)-1),$O102),$P102)-$O102)/$Q102*100,"NA"))</f>
        <v>50</v>
      </c>
      <c r="BL102" s="104" t="n">
        <f aca="true">IF($L102="","",IF(ISNUMBER(OFFSET('Data transformed'!$A$4,MATCH($A102,'Data transformed'!$A$5:$A$185,0),MATCH(BL$4,'Data transformed'!$4:$4,0)-1)), (MIN(MAX(OFFSET('Data transformed'!$A$4,MATCH($A102,'Data transformed'!$A$5:$A$185,0),MATCH(BL$4,'Data transformed'!$4:$4,0)-1),$O102),$P102)-$O102)/$Q102*100,"NA"))</f>
        <v>50</v>
      </c>
      <c r="BM102" s="104" t="n">
        <f aca="true">IF($L102="","",IF(ISNUMBER(OFFSET('Data transformed'!$A$4,MATCH($A102,'Data transformed'!$A$5:$A$185,0),MATCH(BM$4,'Data transformed'!$4:$4,0)-1)), (MIN(MAX(OFFSET('Data transformed'!$A$4,MATCH($A102,'Data transformed'!$A$5:$A$185,0),MATCH(BM$4,'Data transformed'!$4:$4,0)-1),$O102),$P102)-$O102)/$Q102*100,"NA"))</f>
        <v>0</v>
      </c>
      <c r="BN102" s="104" t="n">
        <f aca="true">IF($L102="","",IF(ISNUMBER(OFFSET('Data transformed'!$A$4,MATCH($A102,'Data transformed'!$A$5:$A$185,0),MATCH(BN$4,'Data transformed'!$4:$4,0)-1)), (MIN(MAX(OFFSET('Data transformed'!$A$4,MATCH($A102,'Data transformed'!$A$5:$A$185,0),MATCH(BN$4,'Data transformed'!$4:$4,0)-1),$O102),$P102)-$O102)/$Q102*100,"NA"))</f>
        <v>100</v>
      </c>
      <c r="BO102" s="104" t="n">
        <f aca="true">IF($L102="","",IF(ISNUMBER(OFFSET('Data transformed'!$A$4,MATCH($A102,'Data transformed'!$A$5:$A$185,0),MATCH(BO$4,'Data transformed'!$4:$4,0)-1)), (MIN(MAX(OFFSET('Data transformed'!$A$4,MATCH($A102,'Data transformed'!$A$5:$A$185,0),MATCH(BO$4,'Data transformed'!$4:$4,0)-1),$O102),$P102)-$O102)/$Q102*100,"NA"))</f>
        <v>0</v>
      </c>
      <c r="BP102" s="104" t="n">
        <f aca="true">IF($L102="","",IF(ISNUMBER(OFFSET('Data transformed'!$A$4,MATCH($A102,'Data transformed'!$A$5:$A$185,0),MATCH(BP$4,'Data transformed'!$4:$4,0)-1)), (MIN(MAX(OFFSET('Data transformed'!$A$4,MATCH($A102,'Data transformed'!$A$5:$A$185,0),MATCH(BP$4,'Data transformed'!$4:$4,0)-1),$O102),$P102)-$O102)/$Q102*100,"NA"))</f>
        <v>50</v>
      </c>
      <c r="BQ102" s="104" t="n">
        <f aca="true">IF($L102="","",IF(ISNUMBER(OFFSET('Data transformed'!$A$4,MATCH($A102,'Data transformed'!$A$5:$A$185,0),MATCH(BQ$4,'Data transformed'!$4:$4,0)-1)), (MIN(MAX(OFFSET('Data transformed'!$A$4,MATCH($A102,'Data transformed'!$A$5:$A$185,0),MATCH(BQ$4,'Data transformed'!$4:$4,0)-1),$O102),$P102)-$O102)/$Q102*100,"NA"))</f>
        <v>0</v>
      </c>
      <c r="BR102" s="104" t="n">
        <f aca="true">IF($L102="","",IF(ISNUMBER(OFFSET('Data transformed'!$A$4,MATCH($A102,'Data transformed'!$A$5:$A$185,0),MATCH(BR$4,'Data transformed'!$4:$4,0)-1)), (MIN(MAX(OFFSET('Data transformed'!$A$4,MATCH($A102,'Data transformed'!$A$5:$A$185,0),MATCH(BR$4,'Data transformed'!$4:$4,0)-1),$O102),$P102)-$O102)/$Q102*100,"NA"))</f>
        <v>0</v>
      </c>
      <c r="BS102" s="104" t="n">
        <f aca="true">IF($L102="","",IF(ISNUMBER(OFFSET('Data transformed'!$A$4,MATCH($A102,'Data transformed'!$A$5:$A$185,0),MATCH(BS$4,'Data transformed'!$4:$4,0)-1)), (MIN(MAX(OFFSET('Data transformed'!$A$4,MATCH($A102,'Data transformed'!$A$5:$A$185,0),MATCH(BS$4,'Data transformed'!$4:$4,0)-1),$O102),$P102)-$O102)/$Q102*100,"NA"))</f>
        <v>100</v>
      </c>
      <c r="BT102" s="104" t="n">
        <f aca="true">IF($L102="","",IF(ISNUMBER(OFFSET('Data transformed'!$A$4,MATCH($A102,'Data transformed'!$A$5:$A$185,0),MATCH(BT$4,'Data transformed'!$4:$4,0)-1)), (MIN(MAX(OFFSET('Data transformed'!$A$4,MATCH($A102,'Data transformed'!$A$5:$A$185,0),MATCH(BT$4,'Data transformed'!$4:$4,0)-1),$O102),$P102)-$O102)/$Q102*100,"NA"))</f>
        <v>100</v>
      </c>
      <c r="BU102" s="104" t="n">
        <f aca="true">IF($L102="","",IF(ISNUMBER(OFFSET('Data transformed'!$A$4,MATCH($A102,'Data transformed'!$A$5:$A$185,0),MATCH(BU$4,'Data transformed'!$4:$4,0)-1)), (MIN(MAX(OFFSET('Data transformed'!$A$4,MATCH($A102,'Data transformed'!$A$5:$A$185,0),MATCH(BU$4,'Data transformed'!$4:$4,0)-1),$O102),$P102)-$O102)/$Q102*100,"NA"))</f>
        <v>50</v>
      </c>
      <c r="BV102" s="104" t="n">
        <f aca="true">IF($L102="","",IF(ISNUMBER(OFFSET('Data transformed'!$A$4,MATCH($A102,'Data transformed'!$A$5:$A$185,0),MATCH(BV$4,'Data transformed'!$4:$4,0)-1)), (MIN(MAX(OFFSET('Data transformed'!$A$4,MATCH($A102,'Data transformed'!$A$5:$A$185,0),MATCH(BV$4,'Data transformed'!$4:$4,0)-1),$O102),$P102)-$O102)/$Q102*100,"NA"))</f>
        <v>0</v>
      </c>
      <c r="BW102" s="104" t="n">
        <f aca="true">IF($L102="","",IF(ISNUMBER(OFFSET('Data transformed'!$A$4,MATCH($A102,'Data transformed'!$A$5:$A$185,0),MATCH(BW$4,'Data transformed'!$4:$4,0)-1)), (MIN(MAX(OFFSET('Data transformed'!$A$4,MATCH($A102,'Data transformed'!$A$5:$A$185,0),MATCH(BW$4,'Data transformed'!$4:$4,0)-1),$O102),$P102)-$O102)/$Q102*100,"NA"))</f>
        <v>0</v>
      </c>
      <c r="BX102" s="104" t="n">
        <f aca="true">IF($L102="","",IF(ISNUMBER(OFFSET('Data transformed'!$A$4,MATCH($A102,'Data transformed'!$A$5:$A$185,0),MATCH(BX$4,'Data transformed'!$4:$4,0)-1)), (MIN(MAX(OFFSET('Data transformed'!$A$4,MATCH($A102,'Data transformed'!$A$5:$A$185,0),MATCH(BX$4,'Data transformed'!$4:$4,0)-1),$O102),$P102)-$O102)/$Q102*100,"NA"))</f>
        <v>0</v>
      </c>
      <c r="BY102" s="104" t="n">
        <f aca="true">IF($L102="","",IF(ISNUMBER(OFFSET('Data transformed'!$A$4,MATCH($A102,'Data transformed'!$A$5:$A$185,0),MATCH(BY$4,'Data transformed'!$4:$4,0)-1)), (MIN(MAX(OFFSET('Data transformed'!$A$4,MATCH($A102,'Data transformed'!$A$5:$A$185,0),MATCH(BY$4,'Data transformed'!$4:$4,0)-1),$O102),$P102)-$O102)/$Q102*100,"NA"))</f>
        <v>100</v>
      </c>
      <c r="BZ102" s="104" t="n">
        <f aca="true">IF($L102="","",IF(ISNUMBER(OFFSET('Data transformed'!$A$4,MATCH($A102,'Data transformed'!$A$5:$A$185,0),MATCH(BZ$4,'Data transformed'!$4:$4,0)-1)), (MIN(MAX(OFFSET('Data transformed'!$A$4,MATCH($A102,'Data transformed'!$A$5:$A$185,0),MATCH(BZ$4,'Data transformed'!$4:$4,0)-1),$O102),$P102)-$O102)/$Q102*100,"NA"))</f>
        <v>50</v>
      </c>
      <c r="CA102" s="104" t="n">
        <f aca="true">IF($L102="","",IF(ISNUMBER(OFFSET('Data transformed'!$A$4,MATCH($A102,'Data transformed'!$A$5:$A$185,0),MATCH(CA$4,'Data transformed'!$4:$4,0)-1)), (MIN(MAX(OFFSET('Data transformed'!$A$4,MATCH($A102,'Data transformed'!$A$5:$A$185,0),MATCH(CA$4,'Data transformed'!$4:$4,0)-1),$O102),$P102)-$O102)/$Q102*100,"NA"))</f>
        <v>0</v>
      </c>
      <c r="CB102" s="104" t="n">
        <f aca="true">IF($L102="","",IF(ISNUMBER(OFFSET('Data transformed'!$A$4,MATCH($A102,'Data transformed'!$A$5:$A$185,0),MATCH(CB$4,'Data transformed'!$4:$4,0)-1)), (MIN(MAX(OFFSET('Data transformed'!$A$4,MATCH($A102,'Data transformed'!$A$5:$A$185,0),MATCH(CB$4,'Data transformed'!$4:$4,0)-1),$O102),$P102)-$O102)/$Q102*100,"NA"))</f>
        <v>0</v>
      </c>
      <c r="CC102" s="104" t="n">
        <f aca="true">IF($L102="","",IF(ISNUMBER(OFFSET('Data transformed'!$A$4,MATCH($A102,'Data transformed'!$A$5:$A$185,0),MATCH(CC$4,'Data transformed'!$4:$4,0)-1)), (MIN(MAX(OFFSET('Data transformed'!$A$4,MATCH($A102,'Data transformed'!$A$5:$A$185,0),MATCH(CC$4,'Data transformed'!$4:$4,0)-1),$O102),$P102)-$O102)/$Q102*100,"NA"))</f>
        <v>100</v>
      </c>
      <c r="CD102" s="104" t="n">
        <f aca="true">IF($L102="","",IF(ISNUMBER(OFFSET('Data transformed'!$A$4,MATCH($A102,'Data transformed'!$A$5:$A$185,0),MATCH(CD$4,'Data transformed'!$4:$4,0)-1)), (MIN(MAX(OFFSET('Data transformed'!$A$4,MATCH($A102,'Data transformed'!$A$5:$A$185,0),MATCH(CD$4,'Data transformed'!$4:$4,0)-1),$O102),$P102)-$O102)/$Q102*100,"NA"))</f>
        <v>100</v>
      </c>
      <c r="CE102" s="104" t="n">
        <f aca="true">IF($L102="","",IF(ISNUMBER(OFFSET('Data transformed'!$A$4,MATCH($A102,'Data transformed'!$A$5:$A$185,0),MATCH(CE$4,'Data transformed'!$4:$4,0)-1)), (MIN(MAX(OFFSET('Data transformed'!$A$4,MATCH($A102,'Data transformed'!$A$5:$A$185,0),MATCH(CE$4,'Data transformed'!$4:$4,0)-1),$O102),$P102)-$O102)/$Q102*100,"NA"))</f>
        <v>50</v>
      </c>
      <c r="CF102" s="104" t="n">
        <f aca="true">IF($L102="","",IF(ISNUMBER(OFFSET('Data transformed'!$A$4,MATCH($A102,'Data transformed'!$A$5:$A$185,0),MATCH(CF$4,'Data transformed'!$4:$4,0)-1)), (MIN(MAX(OFFSET('Data transformed'!$A$4,MATCH($A102,'Data transformed'!$A$5:$A$185,0),MATCH(CF$4,'Data transformed'!$4:$4,0)-1),$O102),$P102)-$O102)/$Q102*100,"NA"))</f>
        <v>100</v>
      </c>
      <c r="CG102" s="104" t="n">
        <f aca="true">IF($L102="","",IF(ISNUMBER(OFFSET('Data transformed'!$A$4,MATCH($A102,'Data transformed'!$A$5:$A$185,0),MATCH(CG$4,'Data transformed'!$4:$4,0)-1)), (MIN(MAX(OFFSET('Data transformed'!$A$4,MATCH($A102,'Data transformed'!$A$5:$A$185,0),MATCH(CG$4,'Data transformed'!$4:$4,0)-1),$O102),$P102)-$O102)/$Q102*100,"NA"))</f>
        <v>0</v>
      </c>
      <c r="CH102" s="104" t="n">
        <f aca="true">IF($L102="","",IF(ISNUMBER(OFFSET('Data transformed'!$A$4,MATCH($A102,'Data transformed'!$A$5:$A$185,0),MATCH(CH$4,'Data transformed'!$4:$4,0)-1)), (MIN(MAX(OFFSET('Data transformed'!$A$4,MATCH($A102,'Data transformed'!$A$5:$A$185,0),MATCH(CH$4,'Data transformed'!$4:$4,0)-1),$O102),$P102)-$O102)/$Q102*100,"NA"))</f>
        <v>50</v>
      </c>
      <c r="CI102" s="104" t="n">
        <f aca="true">IF($L102="","",IF(ISNUMBER(OFFSET('Data transformed'!$A$4,MATCH($A102,'Data transformed'!$A$5:$A$185,0),MATCH(CI$4,'Data transformed'!$4:$4,0)-1)), (MIN(MAX(OFFSET('Data transformed'!$A$4,MATCH($A102,'Data transformed'!$A$5:$A$185,0),MATCH(CI$4,'Data transformed'!$4:$4,0)-1),$O102),$P102)-$O102)/$Q102*100,"NA"))</f>
        <v>100</v>
      </c>
      <c r="CJ102" s="104" t="n">
        <f aca="true">IF($L102="","",IF(ISNUMBER(OFFSET('Data transformed'!$A$4,MATCH($A102,'Data transformed'!$A$5:$A$185,0),MATCH(CJ$4,'Data transformed'!$4:$4,0)-1)), (MIN(MAX(OFFSET('Data transformed'!$A$4,MATCH($A102,'Data transformed'!$A$5:$A$185,0),MATCH(CJ$4,'Data transformed'!$4:$4,0)-1),$O102),$P102)-$O102)/$Q102*100,"NA"))</f>
        <v>0</v>
      </c>
      <c r="CK102" s="104" t="n">
        <f aca="true">IF($L102="","",IF(ISNUMBER(OFFSET('Data transformed'!$A$4,MATCH($A102,'Data transformed'!$A$5:$A$185,0),MATCH(CK$4,'Data transformed'!$4:$4,0)-1)), (MIN(MAX(OFFSET('Data transformed'!$A$4,MATCH($A102,'Data transformed'!$A$5:$A$185,0),MATCH(CK$4,'Data transformed'!$4:$4,0)-1),$O102),$P102)-$O102)/$Q102*100,"NA"))</f>
        <v>0</v>
      </c>
      <c r="CL102" s="104" t="n">
        <f aca="true">IF($L102="","",IF(ISNUMBER(OFFSET('Data transformed'!$A$4,MATCH($A102,'Data transformed'!$A$5:$A$185,0),MATCH(CL$4,'Data transformed'!$4:$4,0)-1)), (MIN(MAX(OFFSET('Data transformed'!$A$4,MATCH($A102,'Data transformed'!$A$5:$A$185,0),MATCH(CL$4,'Data transformed'!$4:$4,0)-1),$O102),$P102)-$O102)/$Q102*100,"NA"))</f>
        <v>50</v>
      </c>
      <c r="CM102" s="104" t="n">
        <f aca="true">IF($L102="","",IF(ISNUMBER(OFFSET('Data transformed'!$A$4,MATCH($A102,'Data transformed'!$A$5:$A$185,0),MATCH(CM$4,'Data transformed'!$4:$4,0)-1)), (MIN(MAX(OFFSET('Data transformed'!$A$4,MATCH($A102,'Data transformed'!$A$5:$A$185,0),MATCH(CM$4,'Data transformed'!$4:$4,0)-1),$O102),$P102)-$O102)/$Q102*100,"NA"))</f>
        <v>100</v>
      </c>
      <c r="CN102" s="104" t="n">
        <f aca="true">IF($L102="","",IF(ISNUMBER(OFFSET('Data transformed'!$A$4,MATCH($A102,'Data transformed'!$A$5:$A$185,0),MATCH(CN$4,'Data transformed'!$4:$4,0)-1)), (MIN(MAX(OFFSET('Data transformed'!$A$4,MATCH($A102,'Data transformed'!$A$5:$A$185,0),MATCH(CN$4,'Data transformed'!$4:$4,0)-1),$O102),$P102)-$O102)/$Q102*100,"NA"))</f>
        <v>0</v>
      </c>
      <c r="CO102" s="104" t="n">
        <f aca="true">IF($L102="","",IF(ISNUMBER(OFFSET('Data transformed'!$A$4,MATCH($A102,'Data transformed'!$A$5:$A$185,0),MATCH(CO$4,'Data transformed'!$4:$4,0)-1)), (MIN(MAX(OFFSET('Data transformed'!$A$4,MATCH($A102,'Data transformed'!$A$5:$A$185,0),MATCH(CO$4,'Data transformed'!$4:$4,0)-1),$O102),$P102)-$O102)/$Q102*100,"NA"))</f>
        <v>100</v>
      </c>
      <c r="CP102" s="104" t="str">
        <f aca="true">IF($L102="","",IF(ISNUMBER(OFFSET('Data transformed'!$A$4,MATCH($A102,'Data transformed'!$A$5:$A$185,0),MATCH(CP$4,'Data transformed'!$4:$4,0)-1)), (MIN(MAX(OFFSET('Data transformed'!$A$4,MATCH($A102,'Data transformed'!$A$5:$A$185,0),MATCH(CP$4,'Data transformed'!$4:$4,0)-1),$O102),$P102)-$O102)/$Q102*100,"NA"))</f>
        <v>NA</v>
      </c>
      <c r="CQ102" s="104" t="n">
        <f aca="true">IF($L102="","",IF(ISNUMBER(OFFSET('Data transformed'!$A$4,MATCH($A102,'Data transformed'!$A$5:$A$185,0),MATCH(CQ$4,'Data transformed'!$4:$4,0)-1)), (MIN(MAX(OFFSET('Data transformed'!$A$4,MATCH($A102,'Data transformed'!$A$5:$A$185,0),MATCH(CQ$4,'Data transformed'!$4:$4,0)-1),$O102),$P102)-$O102)/$Q102*100,"NA"))</f>
        <v>50</v>
      </c>
      <c r="CR102" s="104" t="n">
        <f aca="true">IF($L102="","",IF(ISNUMBER(OFFSET('Data transformed'!$A$4,MATCH($A102,'Data transformed'!$A$5:$A$185,0),MATCH(CR$4,'Data transformed'!$4:$4,0)-1)), (MIN(MAX(OFFSET('Data transformed'!$A$4,MATCH($A102,'Data transformed'!$A$5:$A$185,0),MATCH(CR$4,'Data transformed'!$4:$4,0)-1),$O102),$P102)-$O102)/$Q102*100,"NA"))</f>
        <v>50</v>
      </c>
      <c r="CS102" s="104" t="n">
        <f aca="true">IF($L102="","",IF(ISNUMBER(OFFSET('Data transformed'!$A$4,MATCH($A102,'Data transformed'!$A$5:$A$185,0),MATCH(CS$4,'Data transformed'!$4:$4,0)-1)), (MIN(MAX(OFFSET('Data transformed'!$A$4,MATCH($A102,'Data transformed'!$A$5:$A$185,0),MATCH(CS$4,'Data transformed'!$4:$4,0)-1),$O102),$P102)-$O102)/$Q102*100,"NA"))</f>
        <v>0</v>
      </c>
      <c r="CT102" s="104" t="n">
        <f aca="true">IF($L102="","",IF(ISNUMBER(OFFSET('Data transformed'!$A$4,MATCH($A102,'Data transformed'!$A$5:$A$185,0),MATCH(CT$4,'Data transformed'!$4:$4,0)-1)), (MIN(MAX(OFFSET('Data transformed'!$A$4,MATCH($A102,'Data transformed'!$A$5:$A$185,0),MATCH(CT$4,'Data transformed'!$4:$4,0)-1),$O102),$P102)-$O102)/$Q102*100,"NA"))</f>
        <v>100</v>
      </c>
      <c r="CU102" s="104" t="n">
        <f aca="true">IF($L102="","",IF(ISNUMBER(OFFSET('Data transformed'!$A$4,MATCH($A102,'Data transformed'!$A$5:$A$185,0),MATCH(CU$4,'Data transformed'!$4:$4,0)-1)), (MIN(MAX(OFFSET('Data transformed'!$A$4,MATCH($A102,'Data transformed'!$A$5:$A$185,0),MATCH(CU$4,'Data transformed'!$4:$4,0)-1),$O102),$P102)-$O102)/$Q102*100,"NA"))</f>
        <v>0</v>
      </c>
      <c r="CV102" s="104" t="n">
        <f aca="true">IF($L102="","",IF(ISNUMBER(OFFSET('Data transformed'!$A$4,MATCH($A102,'Data transformed'!$A$5:$A$185,0),MATCH(CV$4,'Data transformed'!$4:$4,0)-1)), (MIN(MAX(OFFSET('Data transformed'!$A$4,MATCH($A102,'Data transformed'!$A$5:$A$185,0),MATCH(CV$4,'Data transformed'!$4:$4,0)-1),$O102),$P102)-$O102)/$Q102*100,"NA"))</f>
        <v>100</v>
      </c>
      <c r="CW102" s="104" t="n">
        <f aca="true">IF($L102="","",IF(ISNUMBER(OFFSET('Data transformed'!$A$4,MATCH($A102,'Data transformed'!$A$5:$A$185,0),MATCH(CW$4,'Data transformed'!$4:$4,0)-1)), (MIN(MAX(OFFSET('Data transformed'!$A$4,MATCH($A102,'Data transformed'!$A$5:$A$185,0),MATCH(CW$4,'Data transformed'!$4:$4,0)-1),$O102),$P102)-$O102)/$Q102*100,"NA"))</f>
        <v>0</v>
      </c>
    </row>
    <row r="103" s="103" customFormat="true" ht="15.5" hidden="false" customHeight="false" outlineLevel="0" collapsed="false">
      <c r="A103" s="107" t="n">
        <v>4200</v>
      </c>
      <c r="B103" s="107" t="n">
        <v>2</v>
      </c>
      <c r="C103" s="103" t="str">
        <f aca="true">IF(ISBLANK(OFFSET('outliers treatment'!$A$3,MATCH($A103,'outliers treatment'!$A$4:$A$154,0),MATCH(C$4,'outliers treatment'!$4:$4,0)-1)),"",OFFSET('outliers treatment'!$A$3,MATCH($A103,'outliers treatment'!$A$4:$A$154,0),MATCH(C$4,'outliers treatment'!$4:$4,0)-1))</f>
        <v/>
      </c>
      <c r="D103" s="103" t="str">
        <f aca="true">IF(ISBLANK(OFFSET('outliers treatment'!$A$3,MATCH($A103,'outliers treatment'!$A$4:$A$154,0),MATCH(D$4,'outliers treatment'!$4:$4,0)-1)),"",OFFSET('outliers treatment'!$A$3,MATCH($A103,'outliers treatment'!$A$4:$A$154,0),MATCH(D$4,'outliers treatment'!$4:$4,0)-1))</f>
        <v>Sustainability standards</v>
      </c>
      <c r="E103" s="103" t="str">
        <f aca="true">IF(ISBLANK(OFFSET('outliers treatment'!$A$3,MATCH($A103,'outliers treatment'!$A$4:$A$154,0),MATCH(E$4,'outliers treatment'!$4:$4,0)-1)),"",OFFSET('outliers treatment'!$A$3,MATCH($A103,'outliers treatment'!$A$4:$A$154,0),MATCH(E$4,'outliers treatment'!$4:$4,0)-1))</f>
        <v>This indicator tests whether countries are adopting standrards and invovled in ISO technical committees on the development of standards related to sustainability for consumers.</v>
      </c>
      <c r="F103" s="103" t="str">
        <f aca="true">IF(ISBLANK(OFFSET('outliers treatment'!$A$3,MATCH($A103,'outliers treatment'!$A$4:$A$154,0),MATCH(F$4,'outliers treatment'!$4:$4,0)-1)),"",OFFSET('outliers treatment'!$A$3,MATCH($A103,'outliers treatment'!$A$4:$A$154,0),MATCH(F$4,'outliers treatment'!$4:$4,0)-1))</f>
        <v/>
      </c>
      <c r="G103" s="103" t="str">
        <f aca="true">IF(ISBLANK(OFFSET('outliers treatment'!$A$3,MATCH($A103,'outliers treatment'!$A$4:$A$154,0),MATCH(G$4,'outliers treatment'!$4:$4,0)-1)),"",OFFSET('outliers treatment'!$A$3,MATCH($A103,'outliers treatment'!$A$4:$A$154,0),MATCH(G$4,'outliers treatment'!$4:$4,0)-1))</f>
        <v/>
      </c>
      <c r="H103" s="103" t="str">
        <f aca="true">IF(ISBLANK(OFFSET('outliers treatment'!$A$3,MATCH($A103,'outliers treatment'!$A$4:$A$154,0),MATCH(H$4,'outliers treatment'!$4:$4,0)-1)),"",OFFSET('outliers treatment'!$A$3,MATCH($A103,'outliers treatment'!$A$4:$A$154,0),MATCH(H$4,'outliers treatment'!$4:$4,0)-1))</f>
        <v/>
      </c>
      <c r="I103" s="103" t="str">
        <f aca="true">IF(ISBLANK(OFFSET('outliers treatment'!$A$3,MATCH($A103,'outliers treatment'!$A$4:$A$154,0),MATCH(I$4,'outliers treatment'!$4:$4,0)-1)),"",OFFSET('outliers treatment'!$A$3,MATCH($A103,'outliers treatment'!$A$4:$A$154,0),MATCH(I$4,'outliers treatment'!$4:$4,0)-1))</f>
        <v/>
      </c>
      <c r="J103" s="104" t="n">
        <f aca="false" t="array" ref="J103:J103">MIN(IF(ISNUMBER(V103:CW103),V103:CW103))</f>
        <v>0</v>
      </c>
      <c r="K103" s="103" t="n">
        <f aca="false" t="array" ref="K103:K103">MAX(IF(ISNUMBER(V103:CW103),V103:CW103))</f>
        <v>100</v>
      </c>
      <c r="L103" s="103" t="e">
        <f aca="true">IF(ISBLANK(OFFSET('outliers treatment'!$A$3,MATCH($A103,'outliers treatment'!$A$4:$A$154,0),MATCH(L$4,'outliers treatment'!$4:$4,0)-1)),"",OFFSET('outliers treatment'!$A$3,MATCH($A103,'outliers treatment'!$A$4:$A$154,0),MATCH(L$4,'outliers treatment'!$4:$4,0)-1))</f>
        <v>#N/A</v>
      </c>
      <c r="M103" s="103" t="e">
        <f aca="true">IF(ISBLANK(OFFSET('outliers treatment'!$A$3,MATCH($A103,'outliers treatment'!$A$4:$A$154,0),MATCH(M$4,'outliers treatment'!$4:$4,0)-1)),"",OFFSET('outliers treatment'!$A$3,MATCH($A103,'outliers treatment'!$A$4:$A$154,0),MATCH(M$4,'outliers treatment'!$4:$4,0)-1))</f>
        <v>#N/A</v>
      </c>
      <c r="N103" s="103" t="str">
        <f aca="true">IF(ISBLANK(OFFSET('outliers treatment'!$A$3,MATCH($A103,'outliers treatment'!$A$4:$A$154,0),MATCH(N$4,'outliers treatment'!$4:$4,0)-1)),"",OFFSET('outliers treatment'!$A$3,MATCH($A103,'outliers treatment'!$A$4:$A$154,0),MATCH(N$4,'outliers treatment'!$4:$4,0)-1))</f>
        <v/>
      </c>
      <c r="O103" s="103" t="str">
        <f aca="true">IF(ISBLANK(OFFSET('outliers treatment'!$A$3,MATCH($A103,'outliers treatment'!$A$4:$A$154,0),MATCH(O$4,'outliers treatment'!$4:$4,0)-1)),"",OFFSET('outliers treatment'!$A$3,MATCH($A103,'outliers treatment'!$A$4:$A$154,0),MATCH(O$4,'outliers treatment'!$4:$4,0)-1))</f>
        <v/>
      </c>
      <c r="P103" s="103" t="str">
        <f aca="true">IF(ISBLANK(OFFSET('outliers treatment'!$A$3,MATCH($A103,'outliers treatment'!$A$4:$A$154,0),MATCH(P$4,'outliers treatment'!$4:$4,0)-1)),"",OFFSET('outliers treatment'!$A$3,MATCH($A103,'outliers treatment'!$A$4:$A$154,0),MATCH(P$4,'outliers treatment'!$4:$4,0)-1))</f>
        <v/>
      </c>
      <c r="Q103" s="103" t="str">
        <f aca="false">IFERROR(P103-O103,"")</f>
        <v/>
      </c>
      <c r="R103" s="105" t="n">
        <f aca="false" t="array" ref="R103:R103">IFERROR(SKEW(IF(ISNUMBER(V103:CW103),V103:CW103,"")),"")</f>
        <v>-0.255202354113812</v>
      </c>
      <c r="S103" s="103" t="n">
        <v>1</v>
      </c>
      <c r="T103" s="103" t="n">
        <v>1</v>
      </c>
      <c r="U103" s="106" t="str">
        <f aca="false" t="array" ref="U103:U103">IF(B103&lt;4,"",1-IFERROR(SUM(ISNUMBER(V103:CW103)*(1-$V$3:$CW$3))/COUNTIF($V$3:$CW$3,0),0))</f>
        <v/>
      </c>
      <c r="V103" s="104" t="n">
        <f aca="false" t="array" ref="V103:V103">SUM(IF($B104:$B111=3*ISNUMBER(V104:V111),$T104:$T111*V104:V111,0))/SUM(IF($B104:$B111=3*ISNUMBER(V104:V111),$T104:$T111,0))</f>
        <v>85.4166666666667</v>
      </c>
      <c r="W103" s="104" t="n">
        <f aca="false" t="array" ref="W103:W103">SUM(IF($B104:$B111=3*ISNUMBER(W104:W111),$T104:$T111*W104:W111,0))/SUM(IF($B104:$B111=3*ISNUMBER(W104:W111),$T104:$T111,0))</f>
        <v>58.3333333333333</v>
      </c>
      <c r="X103" s="104" t="n">
        <f aca="false" t="array" ref="X103:X103">SUM(IF($B104:$B111=3*ISNUMBER(X104:X111),$T104:$T111*X104:X111,0))/SUM(IF($B104:$B111=3*ISNUMBER(X104:X111),$T104:$T111,0))</f>
        <v>91.6666666666667</v>
      </c>
      <c r="Y103" s="104" t="n">
        <f aca="false" t="array" ref="Y103:Y103">SUM(IF($B104:$B111=3*ISNUMBER(Y104:Y111),$T104:$T111*Y104:Y111,0))/SUM(IF($B104:$B111=3*ISNUMBER(Y104:Y111),$T104:$T111,0))</f>
        <v>91.6666666666667</v>
      </c>
      <c r="Z103" s="104" t="n">
        <f aca="false" t="array" ref="Z103:Z103">SUM(IF($B104:$B111=3*ISNUMBER(Z104:Z111),$T104:$T111*Z104:Z111,0))/SUM(IF($B104:$B111=3*ISNUMBER(Z104:Z111),$T104:$T111,0))</f>
        <v>37.5</v>
      </c>
      <c r="AA103" s="104" t="n">
        <f aca="false" t="array" ref="AA103:AA103">SUM(IF($B104:$B111=3*ISNUMBER(AA104:AA111),$T104:$T111*AA104:AA111,0))/SUM(IF($B104:$B111=3*ISNUMBER(AA104:AA111),$T104:$T111,0))</f>
        <v>29.1666666666667</v>
      </c>
      <c r="AB103" s="104" t="n">
        <f aca="false" t="array" ref="AB103:AB103">SUM(IF($B104:$B111=3*ISNUMBER(AB104:AB111),$T104:$T111*AB104:AB111,0))/SUM(IF($B104:$B111=3*ISNUMBER(AB104:AB111),$T104:$T111,0))</f>
        <v>52.0833333333333</v>
      </c>
      <c r="AC103" s="104" t="n">
        <f aca="false" t="array" ref="AC103:AC103">SUM(IF($B104:$B111=3*ISNUMBER(AC104:AC111),$T104:$T111*AC104:AC111,0))/SUM(IF($B104:$B111=3*ISNUMBER(AC104:AC111),$T104:$T111,0))</f>
        <v>91.6666666666667</v>
      </c>
      <c r="AD103" s="104" t="n">
        <f aca="false" t="array" ref="AD103:AD103">SUM(IF($B104:$B111=3*ISNUMBER(AD104:AD111),$T104:$T111*AD104:AD111,0))/SUM(IF($B104:$B111=3*ISNUMBER(AD104:AD111),$T104:$T111,0))</f>
        <v>100</v>
      </c>
      <c r="AE103" s="104" t="n">
        <f aca="false" t="array" ref="AE103:AE103">SUM(IF($B104:$B111=3*ISNUMBER(AE104:AE111),$T104:$T111*AE104:AE111,0))/SUM(IF($B104:$B111=3*ISNUMBER(AE104:AE111),$T104:$T111,0))</f>
        <v>66.6666666666667</v>
      </c>
      <c r="AF103" s="104" t="n">
        <f aca="false" t="array" ref="AF103:AF103">SUM(IF($B104:$B111=3*ISNUMBER(AF104:AF111),$T104:$T111*AF104:AF111,0))/SUM(IF($B104:$B111=3*ISNUMBER(AF104:AF111),$T104:$T111,0))</f>
        <v>87.5</v>
      </c>
      <c r="AG103" s="104" t="n">
        <f aca="false" t="array" ref="AG103:AG103">SUM(IF($B104:$B111=3*ISNUMBER(AG104:AG111),$T104:$T111*AG104:AG111,0))/SUM(IF($B104:$B111=3*ISNUMBER(AG104:AG111),$T104:$T111,0))</f>
        <v>33.3333333333333</v>
      </c>
      <c r="AH103" s="104" t="n">
        <f aca="false" t="array" ref="AH103:AH103">SUM(IF($B104:$B111=3*ISNUMBER(AH104:AH111),$T104:$T111*AH104:AH111,0))/SUM(IF($B104:$B111=3*ISNUMBER(AH104:AH111),$T104:$T111,0))</f>
        <v>37.5</v>
      </c>
      <c r="AI103" s="104" t="n">
        <f aca="false" t="array" ref="AI103:AI103">SUM(IF($B104:$B111=3*ISNUMBER(AI104:AI111),$T104:$T111*AI104:AI111,0))/SUM(IF($B104:$B111=3*ISNUMBER(AI104:AI111),$T104:$T111,0))</f>
        <v>8.33333333333333</v>
      </c>
      <c r="AJ103" s="104" t="n">
        <f aca="false" t="array" ref="AJ103:AJ103">SUM(IF($B104:$B111=3*ISNUMBER(AJ104:AJ111),$T104:$T111*AJ104:AJ111,0))/SUM(IF($B104:$B111=3*ISNUMBER(AJ104:AJ111),$T104:$T111,0))</f>
        <v>66.6666666666667</v>
      </c>
      <c r="AK103" s="104" t="n">
        <f aca="false" t="array" ref="AK103:AK103">SUM(IF($B104:$B111=3*ISNUMBER(AK104:AK111),$T104:$T111*AK104:AK111,0))/SUM(IF($B104:$B111=3*ISNUMBER(AK104:AK111),$T104:$T111,0))</f>
        <v>83.3333333333333</v>
      </c>
      <c r="AL103" s="104" t="n">
        <f aca="false" t="array" ref="AL103:AL103">SUM(IF($B104:$B111=3*ISNUMBER(AL104:AL111),$T104:$T111*AL104:AL111,0))/SUM(IF($B104:$B111=3*ISNUMBER(AL104:AL111),$T104:$T111,0))</f>
        <v>100</v>
      </c>
      <c r="AM103" s="104" t="n">
        <f aca="false" t="array" ref="AM103:AM103">SUM(IF($B104:$B111=3*ISNUMBER(AM104:AM111),$T104:$T111*AM104:AM111,0))/SUM(IF($B104:$B111=3*ISNUMBER(AM104:AM111),$T104:$T111,0))</f>
        <v>91.6666666666667</v>
      </c>
      <c r="AN103" s="104" t="n">
        <f aca="false" t="array" ref="AN103:AN103">SUM(IF($B104:$B111=3*ISNUMBER(AN104:AN111),$T104:$T111*AN104:AN111,0))/SUM(IF($B104:$B111=3*ISNUMBER(AN104:AN111),$T104:$T111,0))</f>
        <v>12.5</v>
      </c>
      <c r="AO103" s="104" t="n">
        <f aca="false" t="array" ref="AO103:AO103">SUM(IF($B104:$B111=3*ISNUMBER(AO104:AO111),$T104:$T111*AO104:AO111,0))/SUM(IF($B104:$B111=3*ISNUMBER(AO104:AO111),$T104:$T111,0))</f>
        <v>66.6666666666667</v>
      </c>
      <c r="AP103" s="104" t="n">
        <f aca="false" t="array" ref="AP103:AP103">SUM(IF($B104:$B111=3*ISNUMBER(AP104:AP111),$T104:$T111*AP104:AP111,0))/SUM(IF($B104:$B111=3*ISNUMBER(AP104:AP111),$T104:$T111,0))</f>
        <v>70.8333333333333</v>
      </c>
      <c r="AQ103" s="104" t="n">
        <f aca="false" t="array" ref="AQ103:AQ103">SUM(IF($B104:$B111=3*ISNUMBER(AQ104:AQ111),$T104:$T111*AQ104:AQ111,0))/SUM(IF($B104:$B111=3*ISNUMBER(AQ104:AQ111),$T104:$T111,0))</f>
        <v>75</v>
      </c>
      <c r="AR103" s="104" t="n">
        <f aca="false" t="array" ref="AR103:AR103">SUM(IF($B104:$B111=3*ISNUMBER(AR104:AR111),$T104:$T111*AR104:AR111,0))/SUM(IF($B104:$B111=3*ISNUMBER(AR104:AR111),$T104:$T111,0))</f>
        <v>100</v>
      </c>
      <c r="AS103" s="104" t="n">
        <f aca="false" t="array" ref="AS103:AS103">SUM(IF($B104:$B111=3*ISNUMBER(AS104:AS111),$T104:$T111*AS104:AS111,0))/SUM(IF($B104:$B111=3*ISNUMBER(AS104:AS111),$T104:$T111,0))</f>
        <v>25</v>
      </c>
      <c r="AT103" s="104" t="n">
        <f aca="false" t="array" ref="AT103:AT103">SUM(IF($B104:$B111=3*ISNUMBER(AT104:AT111),$T104:$T111*AT104:AT111,0))/SUM(IF($B104:$B111=3*ISNUMBER(AT104:AT111),$T104:$T111,0))</f>
        <v>100</v>
      </c>
      <c r="AU103" s="104" t="n">
        <f aca="false" t="array" ref="AU103:AU103">SUM(IF($B104:$B111=3*ISNUMBER(AU104:AU111),$T104:$T111*AU104:AU111,0))/SUM(IF($B104:$B111=3*ISNUMBER(AU104:AU111),$T104:$T111,0))</f>
        <v>100</v>
      </c>
      <c r="AV103" s="104" t="n">
        <f aca="false" t="array" ref="AV103:AV103">SUM(IF($B104:$B111=3*ISNUMBER(AV104:AV111),$T104:$T111*AV104:AV111,0))/SUM(IF($B104:$B111=3*ISNUMBER(AV104:AV111),$T104:$T111,0))</f>
        <v>66.6666666666667</v>
      </c>
      <c r="AW103" s="104" t="n">
        <f aca="false" t="array" ref="AW103:AW103">SUM(IF($B104:$B111=3*ISNUMBER(AW104:AW111),$T104:$T111*AW104:AW111,0))/SUM(IF($B104:$B111=3*ISNUMBER(AW104:AW111),$T104:$T111,0))</f>
        <v>0</v>
      </c>
      <c r="AX103" s="104" t="n">
        <f aca="false" t="array" ref="AX103:AX103">SUM(IF($B104:$B111=3*ISNUMBER(AX104:AX111),$T104:$T111*AX104:AX111,0))/SUM(IF($B104:$B111=3*ISNUMBER(AX104:AX111),$T104:$T111,0))</f>
        <v>58.3333333333333</v>
      </c>
      <c r="AY103" s="104" t="n">
        <f aca="false" t="array" ref="AY103:AY103">SUM(IF($B104:$B111=3*ISNUMBER(AY104:AY111),$T104:$T111*AY104:AY111,0))/SUM(IF($B104:$B111=3*ISNUMBER(AY104:AY111),$T104:$T111,0))</f>
        <v>25</v>
      </c>
      <c r="AZ103" s="104" t="n">
        <f aca="false" t="array" ref="AZ103:AZ103">SUM(IF($B104:$B111=3*ISNUMBER(AZ104:AZ111),$T104:$T111*AZ104:AZ111,0))/SUM(IF($B104:$B111=3*ISNUMBER(AZ104:AZ111),$T104:$T111,0))</f>
        <v>33.3333333333333</v>
      </c>
      <c r="BA103" s="104" t="n">
        <f aca="false" t="array" ref="BA103:BA103">SUM(IF($B104:$B111=3*ISNUMBER(BA104:BA111),$T104:$T111*BA104:BA111,0))/SUM(IF($B104:$B111=3*ISNUMBER(BA104:BA111),$T104:$T111,0))</f>
        <v>68.75</v>
      </c>
      <c r="BB103" s="104" t="n">
        <f aca="false" t="array" ref="BB103:BB103">SUM(IF($B104:$B111=3*ISNUMBER(BB104:BB111),$T104:$T111*BB104:BB111,0))/SUM(IF($B104:$B111=3*ISNUMBER(BB104:BB111),$T104:$T111,0))</f>
        <v>88.625</v>
      </c>
      <c r="BC103" s="104" t="n">
        <f aca="false" t="array" ref="BC103:BC103">SUM(IF($B104:$B111=3*ISNUMBER(BC104:BC111),$T104:$T111*BC104:BC111,0))/SUM(IF($B104:$B111=3*ISNUMBER(BC104:BC111),$T104:$T111,0))</f>
        <v>50</v>
      </c>
      <c r="BD103" s="104" t="n">
        <f aca="false" t="array" ref="BD103:BD103">SUM(IF($B104:$B111=3*ISNUMBER(BD104:BD111),$T104:$T111*BD104:BD111,0))/SUM(IF($B104:$B111=3*ISNUMBER(BD104:BD111),$T104:$T111,0))</f>
        <v>100</v>
      </c>
      <c r="BE103" s="104" t="n">
        <f aca="false" t="array" ref="BE103:BE103">SUM(IF($B104:$B111=3*ISNUMBER(BE104:BE111),$T104:$T111*BE104:BE111,0))/SUM(IF($B104:$B111=3*ISNUMBER(BE104:BE111),$T104:$T111,0))</f>
        <v>41.6666666666667</v>
      </c>
      <c r="BF103" s="104" t="n">
        <f aca="false" t="array" ref="BF103:BF103">SUM(IF($B104:$B111=3*ISNUMBER(BF104:BF111),$T104:$T111*BF104:BF111,0))/SUM(IF($B104:$B111=3*ISNUMBER(BF104:BF111),$T104:$T111,0))</f>
        <v>86.4791666666667</v>
      </c>
      <c r="BG103" s="104" t="n">
        <f aca="false" t="array" ref="BG103:BG103">SUM(IF($B104:$B111=3*ISNUMBER(BG104:BG111),$T104:$T111*BG104:BG111,0))/SUM(IF($B104:$B111=3*ISNUMBER(BG104:BG111),$T104:$T111,0))</f>
        <v>54.1666666666667</v>
      </c>
      <c r="BH103" s="104" t="n">
        <f aca="false" t="array" ref="BH103:BH103">SUM(IF($B104:$B111=3*ISNUMBER(BH104:BH111),$T104:$T111*BH104:BH111,0))/SUM(IF($B104:$B111=3*ISNUMBER(BH104:BH111),$T104:$T111,0))</f>
        <v>75</v>
      </c>
      <c r="BI103" s="104" t="n">
        <f aca="false" t="array" ref="BI103:BI103">SUM(IF($B104:$B111=3*ISNUMBER(BI104:BI111),$T104:$T111*BI104:BI111,0))/SUM(IF($B104:$B111=3*ISNUMBER(BI104:BI111),$T104:$T111,0))</f>
        <v>25</v>
      </c>
      <c r="BJ103" s="104" t="n">
        <f aca="false" t="array" ref="BJ103:BJ103">SUM(IF($B104:$B111=3*ISNUMBER(BJ104:BJ111),$T104:$T111*BJ104:BJ111,0))/SUM(IF($B104:$B111=3*ISNUMBER(BJ104:BJ111),$T104:$T111,0))</f>
        <v>70.8125</v>
      </c>
      <c r="BK103" s="104" t="n">
        <f aca="false" t="array" ref="BK103:BK103">SUM(IF($B104:$B111=3*ISNUMBER(BK104:BK111),$T104:$T111*BK104:BK111,0))/SUM(IF($B104:$B111=3*ISNUMBER(BK104:BK111),$T104:$T111,0))</f>
        <v>64.5833333333333</v>
      </c>
      <c r="BL103" s="104" t="n">
        <f aca="false" t="array" ref="BL103:BL103">SUM(IF($B104:$B111=3*ISNUMBER(BL104:BL111),$T104:$T111*BL104:BL111,0))/SUM(IF($B104:$B111=3*ISNUMBER(BL104:BL111),$T104:$T111,0))</f>
        <v>100</v>
      </c>
      <c r="BM103" s="104" t="n">
        <f aca="false" t="array" ref="BM103:BM103">SUM(IF($B104:$B111=3*ISNUMBER(BM104:BM111),$T104:$T111*BM104:BM111,0))/SUM(IF($B104:$B111=3*ISNUMBER(BM104:BM111),$T104:$T111,0))</f>
        <v>31.25</v>
      </c>
      <c r="BN103" s="104" t="n">
        <f aca="false" t="array" ref="BN103:BN103">SUM(IF($B104:$B111=3*ISNUMBER(BN104:BN111),$T104:$T111*BN104:BN111,0))/SUM(IF($B104:$B111=3*ISNUMBER(BN104:BN111),$T104:$T111,0))</f>
        <v>0</v>
      </c>
      <c r="BO103" s="104" t="n">
        <f aca="false" t="array" ref="BO103:BO103">SUM(IF($B104:$B111=3*ISNUMBER(BO104:BO111),$T104:$T111*BO104:BO111,0))/SUM(IF($B104:$B111=3*ISNUMBER(BO104:BO111),$T104:$T111,0))</f>
        <v>58.3333333333333</v>
      </c>
      <c r="BP103" s="104" t="n">
        <f aca="false" t="array" ref="BP103:BP103">SUM(IF($B104:$B111=3*ISNUMBER(BP104:BP111),$T104:$T111*BP104:BP111,0))/SUM(IF($B104:$B111=3*ISNUMBER(BP104:BP111),$T104:$T111,0))</f>
        <v>58.3333333333333</v>
      </c>
      <c r="BQ103" s="104" t="n">
        <f aca="false" t="array" ref="BQ103:BQ103">SUM(IF($B104:$B111=3*ISNUMBER(BQ104:BQ111),$T104:$T111*BQ104:BQ111,0))/SUM(IF($B104:$B111=3*ISNUMBER(BQ104:BQ111),$T104:$T111,0))</f>
        <v>8.33333333333333</v>
      </c>
      <c r="BR103" s="104" t="n">
        <f aca="false" t="array" ref="BR103:BR103">SUM(IF($B104:$B111=3*ISNUMBER(BR104:BR111),$T104:$T111*BR104:BR111,0))/SUM(IF($B104:$B111=3*ISNUMBER(BR104:BR111),$T104:$T111,0))</f>
        <v>12.5</v>
      </c>
      <c r="BS103" s="104" t="n">
        <f aca="false" t="array" ref="BS103:BS103">SUM(IF($B104:$B111=3*ISNUMBER(BS104:BS111),$T104:$T111*BS104:BS111,0))/SUM(IF($B104:$B111=3*ISNUMBER(BS104:BS111),$T104:$T111,0))</f>
        <v>41.6666666666667</v>
      </c>
      <c r="BT103" s="104" t="n">
        <f aca="false" t="array" ref="BT103:BT103">SUM(IF($B104:$B111=3*ISNUMBER(BT104:BT111),$T104:$T111*BT104:BT111,0))/SUM(IF($B104:$B111=3*ISNUMBER(BT104:BT111),$T104:$T111,0))</f>
        <v>91.6666666666667</v>
      </c>
      <c r="BU103" s="104" t="n">
        <f aca="false" t="array" ref="BU103:BU103">SUM(IF($B104:$B111=3*ISNUMBER(BU104:BU111),$T104:$T111*BU104:BU111,0))/SUM(IF($B104:$B111=3*ISNUMBER(BU104:BU111),$T104:$T111,0))</f>
        <v>100</v>
      </c>
      <c r="BV103" s="104" t="n">
        <f aca="false" t="array" ref="BV103:BV103">SUM(IF($B104:$B111=3*ISNUMBER(BV104:BV111),$T104:$T111*BV104:BV111,0))/SUM(IF($B104:$B111=3*ISNUMBER(BV104:BV111),$T104:$T111,0))</f>
        <v>33.3333333333333</v>
      </c>
      <c r="BW103" s="104" t="n">
        <f aca="false" t="array" ref="BW103:BW103">SUM(IF($B104:$B111=3*ISNUMBER(BW104:BW111),$T104:$T111*BW104:BW111,0))/SUM(IF($B104:$B111=3*ISNUMBER(BW104:BW111),$T104:$T111,0))</f>
        <v>25</v>
      </c>
      <c r="BX103" s="104" t="n">
        <f aca="false" t="array" ref="BX103:BX103">SUM(IF($B104:$B111=3*ISNUMBER(BX104:BX111),$T104:$T111*BX104:BX111,0))/SUM(IF($B104:$B111=3*ISNUMBER(BX104:BX111),$T104:$T111,0))</f>
        <v>58.3333333333333</v>
      </c>
      <c r="BY103" s="104" t="n">
        <f aca="false" t="array" ref="BY103:BY103">SUM(IF($B104:$B111=3*ISNUMBER(BY104:BY111),$T104:$T111*BY104:BY111,0))/SUM(IF($B104:$B111=3*ISNUMBER(BY104:BY111),$T104:$T111,0))</f>
        <v>83.3333333333333</v>
      </c>
      <c r="BZ103" s="104" t="n">
        <f aca="false" t="array" ref="BZ103:BZ103">SUM(IF($B104:$B111=3*ISNUMBER(BZ104:BZ111),$T104:$T111*BZ104:BZ111,0))/SUM(IF($B104:$B111=3*ISNUMBER(BZ104:BZ111),$T104:$T111,0))</f>
        <v>41.6666666666667</v>
      </c>
      <c r="CA103" s="104" t="n">
        <f aca="false" t="array" ref="CA103:CA103">SUM(IF($B104:$B111=3*ISNUMBER(CA104:CA111),$T104:$T111*CA104:CA111,0))/SUM(IF($B104:$B111=3*ISNUMBER(CA104:CA111),$T104:$T111,0))</f>
        <v>0</v>
      </c>
      <c r="CB103" s="104" t="n">
        <f aca="false" t="array" ref="CB103:CB103">SUM(IF($B104:$B111=3*ISNUMBER(CB104:CB111),$T104:$T111*CB104:CB111,0))/SUM(IF($B104:$B111=3*ISNUMBER(CB104:CB111),$T104:$T111,0))</f>
        <v>70.8333333333333</v>
      </c>
      <c r="CC103" s="104" t="n">
        <f aca="false" t="array" ref="CC103:CC103">SUM(IF($B104:$B111=3*ISNUMBER(CC104:CC111),$T104:$T111*CC104:CC111,0))/SUM(IF($B104:$B111=3*ISNUMBER(CC104:CC111),$T104:$T111,0))</f>
        <v>91.6666666666667</v>
      </c>
      <c r="CD103" s="104" t="n">
        <f aca="false" t="array" ref="CD103:CD103">SUM(IF($B104:$B111=3*ISNUMBER(CD104:CD111),$T104:$T111*CD104:CD111,0))/SUM(IF($B104:$B111=3*ISNUMBER(CD104:CD111),$T104:$T111,0))</f>
        <v>45.8333333333333</v>
      </c>
      <c r="CE103" s="104" t="n">
        <f aca="false" t="array" ref="CE103:CE103">SUM(IF($B104:$B111=3*ISNUMBER(CE104:CE111),$T104:$T111*CE104:CE111,0))/SUM(IF($B104:$B111=3*ISNUMBER(CE104:CE111),$T104:$T111,0))</f>
        <v>100</v>
      </c>
      <c r="CF103" s="104" t="n">
        <f aca="false" t="array" ref="CF103:CF103">SUM(IF($B104:$B111=3*ISNUMBER(CF104:CF111),$T104:$T111*CF104:CF111,0))/SUM(IF($B104:$B111=3*ISNUMBER(CF104:CF111),$T104:$T111,0))</f>
        <v>83.3333333333333</v>
      </c>
      <c r="CG103" s="104" t="n">
        <f aca="false" t="array" ref="CG103:CG103">SUM(IF($B104:$B111=3*ISNUMBER(CG104:CG111),$T104:$T111*CG104:CG111,0))/SUM(IF($B104:$B111=3*ISNUMBER(CG104:CG111),$T104:$T111,0))</f>
        <v>12.5</v>
      </c>
      <c r="CH103" s="104" t="n">
        <f aca="false" t="array" ref="CH103:CH103">SUM(IF($B104:$B111=3*ISNUMBER(CH104:CH111),$T104:$T111*CH104:CH111,0))/SUM(IF($B104:$B111=3*ISNUMBER(CH104:CH111),$T104:$T111,0))</f>
        <v>16.6666666666667</v>
      </c>
      <c r="CI103" s="104" t="n">
        <f aca="false" t="array" ref="CI103:CI103">SUM(IF($B104:$B111=3*ISNUMBER(CI104:CI111),$T104:$T111*CI104:CI111,0))/SUM(IF($B104:$B111=3*ISNUMBER(CI104:CI111),$T104:$T111,0))</f>
        <v>70.8333333333333</v>
      </c>
      <c r="CJ103" s="104" t="n">
        <f aca="false" t="array" ref="CJ103:CJ103">SUM(IF($B104:$B111=3*ISNUMBER(CJ104:CJ111),$T104:$T111*CJ104:CJ111,0))/SUM(IF($B104:$B111=3*ISNUMBER(CJ104:CJ111),$T104:$T111,0))</f>
        <v>41.6666666666667</v>
      </c>
      <c r="CK103" s="104" t="n">
        <f aca="false" t="array" ref="CK103:CK103">SUM(IF($B104:$B111=3*ISNUMBER(CK104:CK111),$T104:$T111*CK104:CK111,0))/SUM(IF($B104:$B111=3*ISNUMBER(CK104:CK111),$T104:$T111,0))</f>
        <v>0</v>
      </c>
      <c r="CL103" s="104" t="n">
        <f aca="false" t="array" ref="CL103:CL103">SUM(IF($B104:$B111=3*ISNUMBER(CL104:CL111),$T104:$T111*CL104:CL111,0))/SUM(IF($B104:$B111=3*ISNUMBER(CL104:CL111),$T104:$T111,0))</f>
        <v>33.3333333333333</v>
      </c>
      <c r="CM103" s="104" t="n">
        <f aca="false" t="array" ref="CM103:CM103">SUM(IF($B104:$B111=3*ISNUMBER(CM104:CM111),$T104:$T111*CM104:CM111,0))/SUM(IF($B104:$B111=3*ISNUMBER(CM104:CM111),$T104:$T111,0))</f>
        <v>100</v>
      </c>
      <c r="CN103" s="104" t="n">
        <f aca="false" t="array" ref="CN103:CN103">SUM(IF($B104:$B111=3*ISNUMBER(CN104:CN111),$T104:$T111*CN104:CN111,0))/SUM(IF($B104:$B111=3*ISNUMBER(CN104:CN111),$T104:$T111,0))</f>
        <v>0</v>
      </c>
      <c r="CO103" s="104" t="n">
        <f aca="false" t="array" ref="CO103:CO103">SUM(IF($B104:$B111=3*ISNUMBER(CO104:CO111),$T104:$T111*CO104:CO111,0))/SUM(IF($B104:$B111=3*ISNUMBER(CO104:CO111),$T104:$T111,0))</f>
        <v>29.1666666666667</v>
      </c>
      <c r="CP103" s="104" t="n">
        <f aca="false" t="array" ref="CP103:CP103">SUM(IF($B104:$B111=3*ISNUMBER(CP104:CP111),$T104:$T111*CP104:CP111,0))/SUM(IF($B104:$B111=3*ISNUMBER(CP104:CP111),$T104:$T111,0))</f>
        <v>0</v>
      </c>
      <c r="CQ103" s="104" t="n">
        <f aca="false" t="array" ref="CQ103:CQ103">SUM(IF($B104:$B111=3*ISNUMBER(CQ104:CQ111),$T104:$T111*CQ104:CQ111,0))/SUM(IF($B104:$B111=3*ISNUMBER(CQ104:CQ111),$T104:$T111,0))</f>
        <v>50</v>
      </c>
      <c r="CR103" s="104" t="n">
        <f aca="false" t="array" ref="CR103:CR103">SUM(IF($B104:$B111=3*ISNUMBER(CR104:CR111),$T104:$T111*CR104:CR111,0))/SUM(IF($B104:$B111=3*ISNUMBER(CR104:CR111),$T104:$T111,0))</f>
        <v>66.6666666666667</v>
      </c>
      <c r="CS103" s="104" t="n">
        <f aca="false" t="array" ref="CS103:CS103">SUM(IF($B104:$B111=3*ISNUMBER(CS104:CS111),$T104:$T111*CS104:CS111,0))/SUM(IF($B104:$B111=3*ISNUMBER(CS104:CS111),$T104:$T111,0))</f>
        <v>70.8333333333333</v>
      </c>
      <c r="CT103" s="104" t="n">
        <f aca="false" t="array" ref="CT103:CT103">SUM(IF($B104:$B111=3*ISNUMBER(CT104:CT111),$T104:$T111*CT104:CT111,0))/SUM(IF($B104:$B111=3*ISNUMBER(CT104:CT111),$T104:$T111,0))</f>
        <v>70.8333333333333</v>
      </c>
      <c r="CU103" s="104" t="n">
        <f aca="false" t="array" ref="CU103:CU103">SUM(IF($B104:$B111=3*ISNUMBER(CU104:CU111),$T104:$T111*CU104:CU111,0))/SUM(IF($B104:$B111=3*ISNUMBER(CU104:CU111),$T104:$T111,0))</f>
        <v>25</v>
      </c>
      <c r="CV103" s="104" t="n">
        <f aca="false" t="array" ref="CV103:CV103">SUM(IF($B104:$B111=3*ISNUMBER(CV104:CV111),$T104:$T111*CV104:CV111,0))/SUM(IF($B104:$B111=3*ISNUMBER(CV104:CV111),$T104:$T111,0))</f>
        <v>0</v>
      </c>
      <c r="CW103" s="104" t="n">
        <f aca="false" t="array" ref="CW103:CW103">SUM(IF($B104:$B111=3*ISNUMBER(CW104:CW111),$T104:$T111*CW104:CW111,0))/SUM(IF($B104:$B111=3*ISNUMBER(CW104:CW111),$T104:$T111,0))</f>
        <v>75</v>
      </c>
    </row>
    <row r="104" s="103" customFormat="true" ht="15.5" hidden="false" customHeight="false" outlineLevel="0" collapsed="false">
      <c r="A104" s="107" t="n">
        <v>4210</v>
      </c>
      <c r="B104" s="107" t="n">
        <v>3</v>
      </c>
      <c r="C104" s="103" t="str">
        <f aca="true">IF(ISBLANK(OFFSET('outliers treatment'!$A$3,MATCH($A104,'outliers treatment'!$A$4:$A$154,0),MATCH(C$4,'outliers treatment'!$4:$4,0)-1)),"",OFFSET('outliers treatment'!$A$3,MATCH($A104,'outliers treatment'!$A$4:$A$154,0),MATCH(C$4,'outliers treatment'!$4:$4,0)-1))</f>
        <v>Adoption of sustainability standards</v>
      </c>
      <c r="D104" s="103" t="str">
        <f aca="true">IF(ISBLANK(OFFSET('outliers treatment'!$A$3,MATCH($A104,'outliers treatment'!$A$4:$A$154,0),MATCH(D$4,'outliers treatment'!$4:$4,0)-1)),"",OFFSET('outliers treatment'!$A$3,MATCH($A104,'outliers treatment'!$A$4:$A$154,0),MATCH(D$4,'outliers treatment'!$4:$4,0)-1))</f>
        <v/>
      </c>
      <c r="E104" s="103" t="str">
        <f aca="true">IF(ISBLANK(OFFSET('outliers treatment'!$A$3,MATCH($A104,'outliers treatment'!$A$4:$A$154,0),MATCH(E$4,'outliers treatment'!$4:$4,0)-1)),"",OFFSET('outliers treatment'!$A$3,MATCH($A104,'outliers treatment'!$A$4:$A$154,0),MATCH(E$4,'outliers treatment'!$4:$4,0)-1))</f>
        <v/>
      </c>
      <c r="F104" s="103" t="str">
        <f aca="true">IF(ISBLANK(OFFSET('outliers treatment'!$A$3,MATCH($A104,'outliers treatment'!$A$4:$A$154,0),MATCH(F$4,'outliers treatment'!$4:$4,0)-1)),"",OFFSET('outliers treatment'!$A$3,MATCH($A104,'outliers treatment'!$A$4:$A$154,0),MATCH(F$4,'outliers treatment'!$4:$4,0)-1))</f>
        <v/>
      </c>
      <c r="G104" s="103" t="str">
        <f aca="true">IF(ISBLANK(OFFSET('outliers treatment'!$A$3,MATCH($A104,'outliers treatment'!$A$4:$A$154,0),MATCH(G$4,'outliers treatment'!$4:$4,0)-1)),"",OFFSET('outliers treatment'!$A$3,MATCH($A104,'outliers treatment'!$A$4:$A$154,0),MATCH(G$4,'outliers treatment'!$4:$4,0)-1))</f>
        <v/>
      </c>
      <c r="H104" s="103" t="str">
        <f aca="true">IF(ISBLANK(OFFSET('outliers treatment'!$A$3,MATCH($A104,'outliers treatment'!$A$4:$A$154,0),MATCH(H$4,'outliers treatment'!$4:$4,0)-1)),"",OFFSET('outliers treatment'!$A$3,MATCH($A104,'outliers treatment'!$A$4:$A$154,0),MATCH(H$4,'outliers treatment'!$4:$4,0)-1))</f>
        <v/>
      </c>
      <c r="I104" s="103" t="str">
        <f aca="true">IF(ISBLANK(OFFSET('outliers treatment'!$A$3,MATCH($A104,'outliers treatment'!$A$4:$A$154,0),MATCH(I$4,'outliers treatment'!$4:$4,0)-1)),"",OFFSET('outliers treatment'!$A$3,MATCH($A104,'outliers treatment'!$A$4:$A$154,0),MATCH(I$4,'outliers treatment'!$4:$4,0)-1))</f>
        <v/>
      </c>
      <c r="J104" s="104" t="n">
        <f aca="false" t="array" ref="J104:J104">MIN(IF(ISNUMBER(V104:CW104),V104:CW104))</f>
        <v>0</v>
      </c>
      <c r="K104" s="103" t="n">
        <f aca="false" t="array" ref="K104:K104">MAX(IF(ISNUMBER(V104:CW104),V104:CW104))</f>
        <v>100</v>
      </c>
      <c r="L104" s="103" t="e">
        <f aca="true">IF(ISBLANK(OFFSET('outliers treatment'!$A$3,MATCH($A104,'outliers treatment'!$A$4:$A$154,0),MATCH(L$4,'outliers treatment'!$4:$4,0)-1)),"",OFFSET('outliers treatment'!$A$3,MATCH($A104,'outliers treatment'!$A$4:$A$154,0),MATCH(L$4,'outliers treatment'!$4:$4,0)-1))</f>
        <v>#N/A</v>
      </c>
      <c r="M104" s="103" t="e">
        <f aca="true">IF(ISBLANK(OFFSET('outliers treatment'!$A$3,MATCH($A104,'outliers treatment'!$A$4:$A$154,0),MATCH(M$4,'outliers treatment'!$4:$4,0)-1)),"",OFFSET('outliers treatment'!$A$3,MATCH($A104,'outliers treatment'!$A$4:$A$154,0),MATCH(M$4,'outliers treatment'!$4:$4,0)-1))</f>
        <v>#N/A</v>
      </c>
      <c r="N104" s="103" t="str">
        <f aca="true">IF(ISBLANK(OFFSET('outliers treatment'!$A$3,MATCH($A104,'outliers treatment'!$A$4:$A$154,0),MATCH(N$4,'outliers treatment'!$4:$4,0)-1)),"",OFFSET('outliers treatment'!$A$3,MATCH($A104,'outliers treatment'!$A$4:$A$154,0),MATCH(N$4,'outliers treatment'!$4:$4,0)-1))</f>
        <v/>
      </c>
      <c r="O104" s="103" t="str">
        <f aca="true">IF(ISBLANK(OFFSET('outliers treatment'!$A$3,MATCH($A104,'outliers treatment'!$A$4:$A$154,0),MATCH(O$4,'outliers treatment'!$4:$4,0)-1)),"",OFFSET('outliers treatment'!$A$3,MATCH($A104,'outliers treatment'!$A$4:$A$154,0),MATCH(O$4,'outliers treatment'!$4:$4,0)-1))</f>
        <v/>
      </c>
      <c r="P104" s="103" t="str">
        <f aca="true">IF(ISBLANK(OFFSET('outliers treatment'!$A$3,MATCH($A104,'outliers treatment'!$A$4:$A$154,0),MATCH(P$4,'outliers treatment'!$4:$4,0)-1)),"",OFFSET('outliers treatment'!$A$3,MATCH($A104,'outliers treatment'!$A$4:$A$154,0),MATCH(P$4,'outliers treatment'!$4:$4,0)-1))</f>
        <v/>
      </c>
      <c r="Q104" s="103" t="str">
        <f aca="false">IFERROR(P104-O104,"")</f>
        <v/>
      </c>
      <c r="R104" s="105" t="n">
        <f aca="false" t="array" ref="R104:R104">IFERROR(SKEW(IF(ISNUMBER(V104:CW104),V104:CW104,"")),"")</f>
        <v>-0.589225957801173</v>
      </c>
      <c r="S104" s="103" t="n">
        <v>1</v>
      </c>
      <c r="T104" s="103" t="n">
        <v>1</v>
      </c>
      <c r="U104" s="106" t="str">
        <f aca="false" t="array" ref="U104:U104">IF(B104&lt;4,"",1-IFERROR(SUM(ISNUMBER(V104:CW104)*(1-$V$3:$CW$3))/COUNTIF($V$3:$CW$3,0),0))</f>
        <v/>
      </c>
      <c r="V104" s="104" t="n">
        <f aca="false" t="array" ref="V104:V104">SUM(IF(ISNUMBER(V105:V107),$T105:$T107*V105:V107,0))/SUM(IF(ISNUMBER(V105:V107),$T105:$T107,0))</f>
        <v>87.5</v>
      </c>
      <c r="W104" s="104" t="n">
        <f aca="false" t="array" ref="W104:W104">SUM(IF(ISNUMBER(W105:W107),$T105:$T107*W105:W107,0))/SUM(IF(ISNUMBER(W105:W107),$T105:$T107,0))</f>
        <v>50</v>
      </c>
      <c r="X104" s="104" t="n">
        <f aca="false" t="array" ref="X104:X104">SUM(IF(ISNUMBER(X105:X107),$T105:$T107*X105:X107,0))/SUM(IF(ISNUMBER(X105:X107),$T105:$T107,0))</f>
        <v>100</v>
      </c>
      <c r="Y104" s="104" t="n">
        <f aca="false" t="array" ref="Y104:Y104">SUM(IF(ISNUMBER(Y105:Y107),$T105:$T107*Y105:Y107,0))/SUM(IF(ISNUMBER(Y105:Y107),$T105:$T107,0))</f>
        <v>100</v>
      </c>
      <c r="Z104" s="104" t="n">
        <f aca="false" t="array" ref="Z104:Z104">SUM(IF(ISNUMBER(Z105:Z107),$T105:$T107*Z105:Z107,0))/SUM(IF(ISNUMBER(Z105:Z107),$T105:$T107,0))</f>
        <v>75</v>
      </c>
      <c r="AA104" s="104" t="n">
        <f aca="false" t="array" ref="AA104:AA104">SUM(IF(ISNUMBER(AA105:AA107),$T105:$T107*AA105:AA107,0))/SUM(IF(ISNUMBER(AA105:AA107),$T105:$T107,0))</f>
        <v>25</v>
      </c>
      <c r="AB104" s="104" t="n">
        <f aca="false" t="array" ref="AB104:AB104">SUM(IF(ISNUMBER(AB105:AB107),$T105:$T107*AB105:AB107,0))/SUM(IF(ISNUMBER(AB105:AB107),$T105:$T107,0))</f>
        <v>37.5</v>
      </c>
      <c r="AC104" s="104" t="n">
        <f aca="false" t="array" ref="AC104:AC104">SUM(IF(ISNUMBER(AC105:AC107),$T105:$T107*AC105:AC107,0))/SUM(IF(ISNUMBER(AC105:AC107),$T105:$T107,0))</f>
        <v>100</v>
      </c>
      <c r="AD104" s="104" t="n">
        <f aca="false" t="array" ref="AD104:AD104">SUM(IF(ISNUMBER(AD105:AD107),$T105:$T107*AD105:AD107,0))/SUM(IF(ISNUMBER(AD105:AD107),$T105:$T107,0))</f>
        <v>100</v>
      </c>
      <c r="AE104" s="104" t="n">
        <f aca="false" t="array" ref="AE104:AE104">SUM(IF(ISNUMBER(AE105:AE107),$T105:$T107*AE105:AE107,0))/SUM(IF(ISNUMBER(AE105:AE107),$T105:$T107,0))</f>
        <v>100</v>
      </c>
      <c r="AF104" s="104" t="n">
        <f aca="false" t="array" ref="AF104:AF104">SUM(IF(ISNUMBER(AF105:AF107),$T105:$T107*AF105:AF107,0))/SUM(IF(ISNUMBER(AF105:AF107),$T105:$T107,0))</f>
        <v>75</v>
      </c>
      <c r="AG104" s="104" t="n">
        <f aca="false" t="array" ref="AG104:AG104">SUM(IF(ISNUMBER(AG105:AG107),$T105:$T107*AG105:AG107,0))/SUM(IF(ISNUMBER(AG105:AG107),$T105:$T107,0))</f>
        <v>0</v>
      </c>
      <c r="AH104" s="104" t="n">
        <f aca="false" t="array" ref="AH104:AH104">SUM(IF(ISNUMBER(AH105:AH107),$T105:$T107*AH105:AH107,0))/SUM(IF(ISNUMBER(AH105:AH107),$T105:$T107,0))</f>
        <v>25</v>
      </c>
      <c r="AI104" s="104" t="n">
        <f aca="false" t="array" ref="AI104:AI104">SUM(IF(ISNUMBER(AI105:AI107),$T105:$T107*AI105:AI107,0))/SUM(IF(ISNUMBER(AI105:AI107),$T105:$T107,0))</f>
        <v>16.6666666666667</v>
      </c>
      <c r="AJ104" s="104" t="n">
        <f aca="false" t="array" ref="AJ104:AJ104">SUM(IF(ISNUMBER(AJ105:AJ107),$T105:$T107*AJ105:AJ107,0))/SUM(IF(ISNUMBER(AJ105:AJ107),$T105:$T107,0))</f>
        <v>100</v>
      </c>
      <c r="AK104" s="104" t="n">
        <f aca="false" t="array" ref="AK104:AK104">SUM(IF(ISNUMBER(AK105:AK107),$T105:$T107*AK105:AK107,0))/SUM(IF(ISNUMBER(AK105:AK107),$T105:$T107,0))</f>
        <v>100</v>
      </c>
      <c r="AL104" s="104" t="n">
        <f aca="false" t="array" ref="AL104:AL104">SUM(IF(ISNUMBER(AL105:AL107),$T105:$T107*AL105:AL107,0))/SUM(IF(ISNUMBER(AL105:AL107),$T105:$T107,0))</f>
        <v>100</v>
      </c>
      <c r="AM104" s="104" t="n">
        <f aca="false" t="array" ref="AM104:AM104">SUM(IF(ISNUMBER(AM105:AM107),$T105:$T107*AM105:AM107,0))/SUM(IF(ISNUMBER(AM105:AM107),$T105:$T107,0))</f>
        <v>100</v>
      </c>
      <c r="AN104" s="104" t="n">
        <f aca="false" t="array" ref="AN104:AN104">SUM(IF(ISNUMBER(AN105:AN107),$T105:$T107*AN105:AN107,0))/SUM(IF(ISNUMBER(AN105:AN107),$T105:$T107,0))</f>
        <v>25</v>
      </c>
      <c r="AO104" s="104" t="n">
        <f aca="false" t="array" ref="AO104:AO104">SUM(IF(ISNUMBER(AO105:AO107),$T105:$T107*AO105:AO107,0))/SUM(IF(ISNUMBER(AO105:AO107),$T105:$T107,0))</f>
        <v>100</v>
      </c>
      <c r="AP104" s="104" t="n">
        <f aca="false" t="array" ref="AP104:AP104">SUM(IF(ISNUMBER(AP105:AP107),$T105:$T107*AP105:AP107,0))/SUM(IF(ISNUMBER(AP105:AP107),$T105:$T107,0))</f>
        <v>75</v>
      </c>
      <c r="AQ104" s="104" t="n">
        <f aca="false" t="array" ref="AQ104:AQ104">SUM(IF(ISNUMBER(AQ105:AQ107),$T105:$T107*AQ105:AQ107,0))/SUM(IF(ISNUMBER(AQ105:AQ107),$T105:$T107,0))</f>
        <v>100</v>
      </c>
      <c r="AR104" s="104" t="n">
        <f aca="false" t="array" ref="AR104:AR104">SUM(IF(ISNUMBER(AR105:AR107),$T105:$T107*AR105:AR107,0))/SUM(IF(ISNUMBER(AR105:AR107),$T105:$T107,0))</f>
        <v>100</v>
      </c>
      <c r="AS104" s="104" t="n">
        <f aca="false" t="array" ref="AS104:AS104">SUM(IF(ISNUMBER(AS105:AS107),$T105:$T107*AS105:AS107,0))/SUM(IF(ISNUMBER(AS105:AS107),$T105:$T107,0))</f>
        <v>50</v>
      </c>
      <c r="AT104" s="104" t="n">
        <f aca="false" t="array" ref="AT104:AT104">SUM(IF(ISNUMBER(AT105:AT107),$T105:$T107*AT105:AT107,0))/SUM(IF(ISNUMBER(AT105:AT107),$T105:$T107,0))</f>
        <v>100</v>
      </c>
      <c r="AU104" s="104" t="n">
        <f aca="false" t="array" ref="AU104:AU104">SUM(IF(ISNUMBER(AU105:AU107),$T105:$T107*AU105:AU107,0))/SUM(IF(ISNUMBER(AU105:AU107),$T105:$T107,0))</f>
        <v>100</v>
      </c>
      <c r="AV104" s="104" t="n">
        <f aca="false" t="array" ref="AV104:AV104">SUM(IF(ISNUMBER(AV105:AV107),$T105:$T107*AV105:AV107,0))/SUM(IF(ISNUMBER(AV105:AV107),$T105:$T107,0))</f>
        <v>100</v>
      </c>
      <c r="AW104" s="104" t="n">
        <f aca="false" t="array" ref="AW104:AW104">SUM(IF(ISNUMBER(AW105:AW107),$T105:$T107*AW105:AW107,0))/SUM(IF(ISNUMBER(AW105:AW107),$T105:$T107,0))</f>
        <v>0</v>
      </c>
      <c r="AX104" s="104" t="n">
        <f aca="false" t="array" ref="AX104:AX104">SUM(IF(ISNUMBER(AX105:AX107),$T105:$T107*AX105:AX107,0))/SUM(IF(ISNUMBER(AX105:AX107),$T105:$T107,0))</f>
        <v>50</v>
      </c>
      <c r="AY104" s="104" t="n">
        <f aca="false" t="array" ref="AY104:AY104">SUM(IF(ISNUMBER(AY105:AY107),$T105:$T107*AY105:AY107,0))/SUM(IF(ISNUMBER(AY105:AY107),$T105:$T107,0))</f>
        <v>50</v>
      </c>
      <c r="AZ104" s="104" t="n">
        <f aca="false" t="array" ref="AZ104:AZ104">SUM(IF(ISNUMBER(AZ105:AZ107),$T105:$T107*AZ105:AZ107,0))/SUM(IF(ISNUMBER(AZ105:AZ107),$T105:$T107,0))</f>
        <v>66.6666666666667</v>
      </c>
      <c r="BA104" s="104" t="n">
        <f aca="false" t="array" ref="BA104:BA104">SUM(IF(ISNUMBER(BA105:BA107),$T105:$T107*BA105:BA107,0))/SUM(IF(ISNUMBER(BA105:BA107),$T105:$T107,0))</f>
        <v>87.5</v>
      </c>
      <c r="BB104" s="104" t="n">
        <f aca="false" t="array" ref="BB104:BB104">SUM(IF(ISNUMBER(BB105:BB107),$T105:$T107*BB105:BB107,0))/SUM(IF(ISNUMBER(BB105:BB107),$T105:$T107,0))</f>
        <v>77.25</v>
      </c>
      <c r="BC104" s="104" t="n">
        <f aca="false" t="array" ref="BC104:BC104">SUM(IF(ISNUMBER(BC105:BC107),$T105:$T107*BC105:BC107,0))/SUM(IF(ISNUMBER(BC105:BC107),$T105:$T107,0))</f>
        <v>100</v>
      </c>
      <c r="BD104" s="104" t="n">
        <f aca="false" t="array" ref="BD104:BD104">SUM(IF(ISNUMBER(BD105:BD107),$T105:$T107*BD105:BD107,0))/SUM(IF(ISNUMBER(BD105:BD107),$T105:$T107,0))</f>
        <v>100</v>
      </c>
      <c r="BE104" s="104" t="n">
        <f aca="false" t="array" ref="BE104:BE104">SUM(IF(ISNUMBER(BE105:BE107),$T105:$T107*BE105:BE107,0))/SUM(IF(ISNUMBER(BE105:BE107),$T105:$T107,0))</f>
        <v>50</v>
      </c>
      <c r="BF104" s="104" t="n">
        <f aca="false" t="array" ref="BF104:BF104">SUM(IF(ISNUMBER(BF105:BF107),$T105:$T107*BF105:BF107,0))/SUM(IF(ISNUMBER(BF105:BF107),$T105:$T107,0))</f>
        <v>89.625</v>
      </c>
      <c r="BG104" s="104" t="n">
        <f aca="false" t="array" ref="BG104:BG104">SUM(IF(ISNUMBER(BG105:BG107),$T105:$T107*BG105:BG107,0))/SUM(IF(ISNUMBER(BG105:BG107),$T105:$T107,0))</f>
        <v>75</v>
      </c>
      <c r="BH104" s="104" t="n">
        <f aca="false" t="array" ref="BH104:BH104">SUM(IF(ISNUMBER(BH105:BH107),$T105:$T107*BH105:BH107,0))/SUM(IF(ISNUMBER(BH105:BH107),$T105:$T107,0))</f>
        <v>50</v>
      </c>
      <c r="BI104" s="104" t="n">
        <f aca="false" t="array" ref="BI104:BI104">SUM(IF(ISNUMBER(BI105:BI107),$T105:$T107*BI105:BI107,0))/SUM(IF(ISNUMBER(BI105:BI107),$T105:$T107,0))</f>
        <v>50</v>
      </c>
      <c r="BJ104" s="104" t="n">
        <f aca="false" t="array" ref="BJ104:BJ104">SUM(IF(ISNUMBER(BJ105:BJ107),$T105:$T107*BJ105:BJ107,0))/SUM(IF(ISNUMBER(BJ105:BJ107),$T105:$T107,0))</f>
        <v>91.625</v>
      </c>
      <c r="BK104" s="104" t="n">
        <f aca="false" t="array" ref="BK104:BK104">SUM(IF(ISNUMBER(BK105:BK107),$T105:$T107*BK105:BK107,0))/SUM(IF(ISNUMBER(BK105:BK107),$T105:$T107,0))</f>
        <v>62.5</v>
      </c>
      <c r="BL104" s="104" t="n">
        <f aca="false" t="array" ref="BL104:BL104">SUM(IF(ISNUMBER(BL105:BL107),$T105:$T107*BL105:BL107,0))/SUM(IF(ISNUMBER(BL105:BL107),$T105:$T107,0))</f>
        <v>100</v>
      </c>
      <c r="BM104" s="104" t="n">
        <f aca="false" t="array" ref="BM104:BM104">SUM(IF(ISNUMBER(BM105:BM107),$T105:$T107*BM105:BM107,0))/SUM(IF(ISNUMBER(BM105:BM107),$T105:$T107,0))</f>
        <v>62.5</v>
      </c>
      <c r="BN104" s="104" t="n">
        <f aca="false" t="array" ref="BN104:BN104">SUM(IF(ISNUMBER(BN105:BN107),$T105:$T107*BN105:BN107,0))/SUM(IF(ISNUMBER(BN105:BN107),$T105:$T107,0))</f>
        <v>0</v>
      </c>
      <c r="BO104" s="104" t="n">
        <f aca="false" t="array" ref="BO104:BO104">SUM(IF(ISNUMBER(BO105:BO107),$T105:$T107*BO105:BO107,0))/SUM(IF(ISNUMBER(BO105:BO107),$T105:$T107,0))</f>
        <v>50</v>
      </c>
      <c r="BP104" s="104" t="n">
        <f aca="false" t="array" ref="BP104:BP104">SUM(IF(ISNUMBER(BP105:BP107),$T105:$T107*BP105:BP107,0))/SUM(IF(ISNUMBER(BP105:BP107),$T105:$T107,0))</f>
        <v>50</v>
      </c>
      <c r="BQ104" s="104" t="n">
        <f aca="false" t="array" ref="BQ104:BQ104">SUM(IF(ISNUMBER(BQ105:BQ107),$T105:$T107*BQ105:BQ107,0))/SUM(IF(ISNUMBER(BQ105:BQ107),$T105:$T107,0))</f>
        <v>0</v>
      </c>
      <c r="BR104" s="104" t="n">
        <f aca="false" t="array" ref="BR104:BR104">SUM(IF(ISNUMBER(BR105:BR107),$T105:$T107*BR105:BR107,0))/SUM(IF(ISNUMBER(BR105:BR107),$T105:$T107,0))</f>
        <v>25</v>
      </c>
      <c r="BS104" s="104" t="n">
        <f aca="false" t="array" ref="BS104:BS104">SUM(IF(ISNUMBER(BS105:BS107),$T105:$T107*BS105:BS107,0))/SUM(IF(ISNUMBER(BS105:BS107),$T105:$T107,0))</f>
        <v>50</v>
      </c>
      <c r="BT104" s="104" t="n">
        <f aca="false" t="array" ref="BT104:BT104">SUM(IF(ISNUMBER(BT105:BT107),$T105:$T107*BT105:BT107,0))/SUM(IF(ISNUMBER(BT105:BT107),$T105:$T107,0))</f>
        <v>100</v>
      </c>
      <c r="BU104" s="104" t="n">
        <f aca="false" t="array" ref="BU104:BU104">SUM(IF(ISNUMBER(BU105:BU107),$T105:$T107*BU105:BU107,0))/SUM(IF(ISNUMBER(BU105:BU107),$T105:$T107,0))</f>
        <v>100</v>
      </c>
      <c r="BV104" s="104" t="n">
        <f aca="false" t="array" ref="BV104:BV104">SUM(IF(ISNUMBER(BV105:BV107),$T105:$T107*BV105:BV107,0))/SUM(IF(ISNUMBER(BV105:BV107),$T105:$T107,0))</f>
        <v>33.3333333333333</v>
      </c>
      <c r="BW104" s="104" t="n">
        <f aca="false" t="array" ref="BW104:BW104">SUM(IF(ISNUMBER(BW105:BW107),$T105:$T107*BW105:BW107,0))/SUM(IF(ISNUMBER(BW105:BW107),$T105:$T107,0))</f>
        <v>50</v>
      </c>
      <c r="BX104" s="104" t="n">
        <f aca="false" t="array" ref="BX104:BX104">SUM(IF(ISNUMBER(BX105:BX107),$T105:$T107*BX105:BX107,0))/SUM(IF(ISNUMBER(BX105:BX107),$T105:$T107,0))</f>
        <v>100</v>
      </c>
      <c r="BY104" s="104" t="n">
        <f aca="false" t="array" ref="BY104:BY104">SUM(IF(ISNUMBER(BY105:BY107),$T105:$T107*BY105:BY107,0))/SUM(IF(ISNUMBER(BY105:BY107),$T105:$T107,0))</f>
        <v>100</v>
      </c>
      <c r="BZ104" s="104" t="n">
        <f aca="false" t="array" ref="BZ104:BZ104">SUM(IF(ISNUMBER(BZ105:BZ107),$T105:$T107*BZ105:BZ107,0))/SUM(IF(ISNUMBER(BZ105:BZ107),$T105:$T107,0))</f>
        <v>50</v>
      </c>
      <c r="CA104" s="104" t="n">
        <f aca="false" t="array" ref="CA104:CA104">SUM(IF(ISNUMBER(CA105:CA107),$T105:$T107*CA105:CA107,0))/SUM(IF(ISNUMBER(CA105:CA107),$T105:$T107,0))</f>
        <v>0</v>
      </c>
      <c r="CB104" s="104" t="n">
        <f aca="false" t="array" ref="CB104:CB104">SUM(IF(ISNUMBER(CB105:CB107),$T105:$T107*CB105:CB107,0))/SUM(IF(ISNUMBER(CB105:CB107),$T105:$T107,0))</f>
        <v>75</v>
      </c>
      <c r="CC104" s="104" t="n">
        <f aca="false" t="array" ref="CC104:CC104">SUM(IF(ISNUMBER(CC105:CC107),$T105:$T107*CC105:CC107,0))/SUM(IF(ISNUMBER(CC105:CC107),$T105:$T107,0))</f>
        <v>100</v>
      </c>
      <c r="CD104" s="104" t="n">
        <f aca="false" t="array" ref="CD104:CD104">SUM(IF(ISNUMBER(CD105:CD107),$T105:$T107*CD105:CD107,0))/SUM(IF(ISNUMBER(CD105:CD107),$T105:$T107,0))</f>
        <v>75</v>
      </c>
      <c r="CE104" s="104" t="n">
        <f aca="false" t="array" ref="CE104:CE104">SUM(IF(ISNUMBER(CE105:CE107),$T105:$T107*CE105:CE107,0))/SUM(IF(ISNUMBER(CE105:CE107),$T105:$T107,0))</f>
        <v>100</v>
      </c>
      <c r="CF104" s="104" t="n">
        <f aca="false" t="array" ref="CF104:CF104">SUM(IF(ISNUMBER(CF105:CF107),$T105:$T107*CF105:CF107,0))/SUM(IF(ISNUMBER(CF105:CF107),$T105:$T107,0))</f>
        <v>100</v>
      </c>
      <c r="CG104" s="104" t="n">
        <f aca="false" t="array" ref="CG104:CG104">SUM(IF(ISNUMBER(CG105:CG107),$T105:$T107*CG105:CG107,0))/SUM(IF(ISNUMBER(CG105:CG107),$T105:$T107,0))</f>
        <v>25</v>
      </c>
      <c r="CH104" s="104" t="n">
        <f aca="false" t="array" ref="CH104:CH104">SUM(IF(ISNUMBER(CH105:CH107),$T105:$T107*CH105:CH107,0))/SUM(IF(ISNUMBER(CH105:CH107),$T105:$T107,0))</f>
        <v>0</v>
      </c>
      <c r="CI104" s="104" t="n">
        <f aca="false" t="array" ref="CI104:CI104">SUM(IF(ISNUMBER(CI105:CI107),$T105:$T107*CI105:CI107,0))/SUM(IF(ISNUMBER(CI105:CI107),$T105:$T107,0))</f>
        <v>75</v>
      </c>
      <c r="CJ104" s="104" t="n">
        <f aca="false" t="array" ref="CJ104:CJ104">SUM(IF(ISNUMBER(CJ105:CJ107),$T105:$T107*CJ105:CJ107,0))/SUM(IF(ISNUMBER(CJ105:CJ107),$T105:$T107,0))</f>
        <v>50</v>
      </c>
      <c r="CK104" s="104" t="n">
        <f aca="false" t="array" ref="CK104:CK104">SUM(IF(ISNUMBER(CK105:CK107),$T105:$T107*CK105:CK107,0))/SUM(IF(ISNUMBER(CK105:CK107),$T105:$T107,0))</f>
        <v>0</v>
      </c>
      <c r="CL104" s="104" t="n">
        <f aca="false" t="array" ref="CL104:CL104">SUM(IF(ISNUMBER(CL105:CL107),$T105:$T107*CL105:CL107,0))/SUM(IF(ISNUMBER(CL105:CL107),$T105:$T107,0))</f>
        <v>50</v>
      </c>
      <c r="CM104" s="104" t="n">
        <f aca="false" t="array" ref="CM104:CM104">SUM(IF(ISNUMBER(CM105:CM107),$T105:$T107*CM105:CM107,0))/SUM(IF(ISNUMBER(CM105:CM107),$T105:$T107,0))</f>
        <v>100</v>
      </c>
      <c r="CN104" s="104" t="n">
        <f aca="false" t="array" ref="CN104:CN104">SUM(IF(ISNUMBER(CN105:CN107),$T105:$T107*CN105:CN107,0))/SUM(IF(ISNUMBER(CN105:CN107),$T105:$T107,0))</f>
        <v>0</v>
      </c>
      <c r="CO104" s="104" t="n">
        <f aca="false" t="array" ref="CO104:CO104">SUM(IF(ISNUMBER(CO105:CO107),$T105:$T107*CO105:CO107,0))/SUM(IF(ISNUMBER(CO105:CO107),$T105:$T107,0))</f>
        <v>25</v>
      </c>
      <c r="CP104" s="104" t="n">
        <f aca="false" t="array" ref="CP104:CP104">SUM(IF(ISNUMBER(CP105:CP107),$T105:$T107*CP105:CP107,0))/SUM(IF(ISNUMBER(CP105:CP107),$T105:$T107,0))</f>
        <v>0</v>
      </c>
      <c r="CQ104" s="104" t="n">
        <f aca="false" t="array" ref="CQ104:CQ104">SUM(IF(ISNUMBER(CQ105:CQ107),$T105:$T107*CQ105:CQ107,0))/SUM(IF(ISNUMBER(CQ105:CQ107),$T105:$T107,0))</f>
        <v>100</v>
      </c>
      <c r="CR104" s="104" t="n">
        <f aca="false" t="array" ref="CR104:CR104">SUM(IF(ISNUMBER(CR105:CR107),$T105:$T107*CR105:CR107,0))/SUM(IF(ISNUMBER(CR105:CR107),$T105:$T107,0))</f>
        <v>100</v>
      </c>
      <c r="CS104" s="104" t="n">
        <f aca="false" t="array" ref="CS104:CS104">SUM(IF(ISNUMBER(CS105:CS107),$T105:$T107*CS105:CS107,0))/SUM(IF(ISNUMBER(CS105:CS107),$T105:$T107,0))</f>
        <v>75</v>
      </c>
      <c r="CT104" s="104" t="n">
        <f aca="false" t="array" ref="CT104:CT104">SUM(IF(ISNUMBER(CT105:CT107),$T105:$T107*CT105:CT107,0))/SUM(IF(ISNUMBER(CT105:CT107),$T105:$T107,0))</f>
        <v>75</v>
      </c>
      <c r="CU104" s="104" t="n">
        <f aca="false" t="array" ref="CU104:CU104">SUM(IF(ISNUMBER(CU105:CU107),$T105:$T107*CU105:CU107,0))/SUM(IF(ISNUMBER(CU105:CU107),$T105:$T107,0))</f>
        <v>50</v>
      </c>
      <c r="CV104" s="104" t="n">
        <f aca="false" t="array" ref="CV104:CV104">SUM(IF(ISNUMBER(CV105:CV107),$T105:$T107*CV105:CV107,0))/SUM(IF(ISNUMBER(CV105:CV107),$T105:$T107,0))</f>
        <v>0</v>
      </c>
      <c r="CW104" s="104" t="n">
        <f aca="false" t="array" ref="CW104:CW104">SUM(IF(ISNUMBER(CW105:CW107),$T105:$T107*CW105:CW107,0))/SUM(IF(ISNUMBER(CW105:CW107),$T105:$T107,0))</f>
        <v>100</v>
      </c>
    </row>
    <row r="105" s="103" customFormat="true" ht="15.5" hidden="false" customHeight="false" outlineLevel="0" collapsed="false">
      <c r="A105" s="107" t="n">
        <v>4211</v>
      </c>
      <c r="B105" s="107" t="n">
        <v>4</v>
      </c>
      <c r="C105" s="103" t="str">
        <f aca="true">IF(ISBLANK(OFFSET('outliers treatment'!$A$3,MATCH($A105,'outliers treatment'!$A$4:$A$154,0),MATCH(C$4,'outliers treatment'!$4:$4,0)-1)),"",OFFSET('outliers treatment'!$A$3,MATCH($A105,'outliers treatment'!$A$4:$A$154,0),MATCH(C$4,'outliers treatment'!$4:$4,0)-1))</f>
        <v/>
      </c>
      <c r="D105" s="103" t="str">
        <f aca="true">IF(ISBLANK(OFFSET('outliers treatment'!$A$3,MATCH($A105,'outliers treatment'!$A$4:$A$154,0),MATCH(D$4,'outliers treatment'!$4:$4,0)-1)),"",OFFSET('outliers treatment'!$A$3,MATCH($A105,'outliers treatment'!$A$4:$A$154,0),MATCH(D$4,'outliers treatment'!$4:$4,0)-1))</f>
        <v>ISO 26000 adopted as a national standard</v>
      </c>
      <c r="E105" s="103" t="str">
        <f aca="true">IF(ISBLANK(OFFSET('outliers treatment'!$A$3,MATCH($A105,'outliers treatment'!$A$4:$A$154,0),MATCH(E$4,'outliers treatment'!$4:$4,0)-1)),"",OFFSET('outliers treatment'!$A$3,MATCH($A105,'outliers treatment'!$A$4:$A$154,0),MATCH(E$4,'outliers treatment'!$4:$4,0)-1))</f>
        <v>ISO 26000:2010 Guidance on social responsibility is an international standard providing guidelines for social responsibility (SR, often CSR - corporate social responsibility).</v>
      </c>
      <c r="F105" s="103" t="str">
        <f aca="true">IF(ISBLANK(OFFSET('outliers treatment'!$A$3,MATCH($A105,'outliers treatment'!$A$4:$A$154,0),MATCH(F$4,'outliers treatment'!$4:$4,0)-1)),"",OFFSET('outliers treatment'!$A$3,MATCH($A105,'outliers treatment'!$A$4:$A$154,0),MATCH(F$4,'outliers treatment'!$4:$4,0)-1))</f>
        <v/>
      </c>
      <c r="G105" s="103" t="str">
        <f aca="true">IF(ISBLANK(OFFSET('outliers treatment'!$A$3,MATCH($A105,'outliers treatment'!$A$4:$A$154,0),MATCH(G$4,'outliers treatment'!$4:$4,0)-1)),"",OFFSET('outliers treatment'!$A$3,MATCH($A105,'outliers treatment'!$A$4:$A$154,0),MATCH(G$4,'outliers treatment'!$4:$4,0)-1))</f>
        <v/>
      </c>
      <c r="H105" s="103" t="str">
        <f aca="true">IF(ISBLANK(OFFSET('outliers treatment'!$A$3,MATCH($A105,'outliers treatment'!$A$4:$A$154,0),MATCH(H$4,'outliers treatment'!$4:$4,0)-1)),"",OFFSET('outliers treatment'!$A$3,MATCH($A105,'outliers treatment'!$A$4:$A$154,0),MATCH(H$4,'outliers treatment'!$4:$4,0)-1))</f>
        <v/>
      </c>
      <c r="I105" s="103" t="str">
        <f aca="true">IF(ISBLANK(OFFSET('outliers treatment'!$A$3,MATCH($A105,'outliers treatment'!$A$4:$A$154,0),MATCH(I$4,'outliers treatment'!$4:$4,0)-1)),"",OFFSET('outliers treatment'!$A$3,MATCH($A105,'outliers treatment'!$A$4:$A$154,0),MATCH(I$4,'outliers treatment'!$4:$4,0)-1))</f>
        <v/>
      </c>
      <c r="J105" s="104" t="n">
        <f aca="false" t="array" ref="J105:J105">MIN(IF(ISNUMBER(V105:CW105),V105:CW105))</f>
        <v>0</v>
      </c>
      <c r="K105" s="103" t="n">
        <f aca="false" t="array" ref="K105:K105">MAX(IF(ISNUMBER(V105:CW105),V105:CW105))</f>
        <v>100</v>
      </c>
      <c r="L105" s="103" t="n">
        <f aca="true">IF(ISBLANK(OFFSET('outliers treatment'!$A$3,MATCH($A105,'outliers treatment'!$A$4:$A$154,0),MATCH(L$4,'outliers treatment'!$4:$4,0)-1)),"",OFFSET('outliers treatment'!$A$3,MATCH($A105,'outliers treatment'!$A$4:$A$154,0),MATCH(L$4,'outliers treatment'!$4:$4,0)-1))</f>
        <v>0</v>
      </c>
      <c r="M105" s="103" t="n">
        <f aca="true">IF(ISBLANK(OFFSET('outliers treatment'!$A$3,MATCH($A105,'outliers treatment'!$A$4:$A$154,0),MATCH(M$4,'outliers treatment'!$4:$4,0)-1)),"",OFFSET('outliers treatment'!$A$3,MATCH($A105,'outliers treatment'!$A$4:$A$154,0),MATCH(M$4,'outliers treatment'!$4:$4,0)-1))</f>
        <v>2</v>
      </c>
      <c r="N105" s="103" t="n">
        <f aca="true">IF(ISBLANK(OFFSET('outliers treatment'!$A$3,MATCH($A105,'outliers treatment'!$A$4:$A$154,0),MATCH(N$4,'outliers treatment'!$4:$4,0)-1)),"",OFFSET('outliers treatment'!$A$3,MATCH($A105,'outliers treatment'!$A$4:$A$154,0),MATCH(N$4,'outliers treatment'!$4:$4,0)-1))</f>
        <v>2</v>
      </c>
      <c r="O105" s="103" t="n">
        <f aca="true">IF(ISBLANK(OFFSET('outliers treatment'!$A$3,MATCH($A105,'outliers treatment'!$A$4:$A$154,0),MATCH(O$4,'outliers treatment'!$4:$4,0)-1)),"",OFFSET('outliers treatment'!$A$3,MATCH($A105,'outliers treatment'!$A$4:$A$154,0),MATCH(O$4,'outliers treatment'!$4:$4,0)-1))</f>
        <v>0</v>
      </c>
      <c r="P105" s="103" t="n">
        <f aca="true">IF(ISBLANK(OFFSET('outliers treatment'!$A$3,MATCH($A105,'outliers treatment'!$A$4:$A$154,0),MATCH(P$4,'outliers treatment'!$4:$4,0)-1)),"",OFFSET('outliers treatment'!$A$3,MATCH($A105,'outliers treatment'!$A$4:$A$154,0),MATCH(P$4,'outliers treatment'!$4:$4,0)-1))</f>
        <v>2</v>
      </c>
      <c r="Q105" s="103" t="n">
        <f aca="false">IFERROR(P105-O105,"")</f>
        <v>2</v>
      </c>
      <c r="R105" s="105" t="n">
        <f aca="false" t="array" ref="R105:R105">IFERROR(SKEW(IF(ISNUMBER(V105:CW105),V105:CW105,"")),"")</f>
        <v>-0.548618287442933</v>
      </c>
      <c r="S105" s="103" t="n">
        <v>0</v>
      </c>
      <c r="T105" s="103" t="n">
        <v>1</v>
      </c>
      <c r="U105" s="106" t="n">
        <f aca="false" t="array" ref="U105:U105">IF(B105&lt;4,"",1-IFERROR(SUM(ISNUMBER(V105:CW105)*(1-$V$3:$CW$3))/COUNTIF($V$3:$CW$3,0),0))</f>
        <v>0</v>
      </c>
      <c r="V105" s="104" t="n">
        <f aca="true">IF($L105="","",IF(ISNUMBER(OFFSET('Data transformed'!$A$4,MATCH($A105,'Data transformed'!$A$5:$A$185,0),MATCH(V$4,'Data transformed'!$4:$4,0)-1)), (MIN(MAX(OFFSET('Data transformed'!$A$4,MATCH($A105,'Data transformed'!$A$5:$A$185,0),MATCH(V$4,'Data transformed'!$4:$4,0)-1),$O105),$P105)-$O105)/$Q105*100,"NA"))</f>
        <v>100</v>
      </c>
      <c r="W105" s="104" t="n">
        <f aca="true">IF($L105="","",IF(ISNUMBER(OFFSET('Data transformed'!$A$4,MATCH($A105,'Data transformed'!$A$5:$A$185,0),MATCH(W$4,'Data transformed'!$4:$4,0)-1)), (MIN(MAX(OFFSET('Data transformed'!$A$4,MATCH($A105,'Data transformed'!$A$5:$A$185,0),MATCH(W$4,'Data transformed'!$4:$4,0)-1),$O105),$P105)-$O105)/$Q105*100,"NA"))</f>
        <v>0</v>
      </c>
      <c r="X105" s="104" t="n">
        <f aca="true">IF($L105="","",IF(ISNUMBER(OFFSET('Data transformed'!$A$4,MATCH($A105,'Data transformed'!$A$5:$A$185,0),MATCH(X$4,'Data transformed'!$4:$4,0)-1)), (MIN(MAX(OFFSET('Data transformed'!$A$4,MATCH($A105,'Data transformed'!$A$5:$A$185,0),MATCH(X$4,'Data transformed'!$4:$4,0)-1),$O105),$P105)-$O105)/$Q105*100,"NA"))</f>
        <v>100</v>
      </c>
      <c r="Y105" s="104" t="n">
        <f aca="true">IF($L105="","",IF(ISNUMBER(OFFSET('Data transformed'!$A$4,MATCH($A105,'Data transformed'!$A$5:$A$185,0),MATCH(Y$4,'Data transformed'!$4:$4,0)-1)), (MIN(MAX(OFFSET('Data transformed'!$A$4,MATCH($A105,'Data transformed'!$A$5:$A$185,0),MATCH(Y$4,'Data transformed'!$4:$4,0)-1),$O105),$P105)-$O105)/$Q105*100,"NA"))</f>
        <v>100</v>
      </c>
      <c r="Z105" s="104" t="n">
        <f aca="true">IF($L105="","",IF(ISNUMBER(OFFSET('Data transformed'!$A$4,MATCH($A105,'Data transformed'!$A$5:$A$185,0),MATCH(Z$4,'Data transformed'!$4:$4,0)-1)), (MIN(MAX(OFFSET('Data transformed'!$A$4,MATCH($A105,'Data transformed'!$A$5:$A$185,0),MATCH(Z$4,'Data transformed'!$4:$4,0)-1),$O105),$P105)-$O105)/$Q105*100,"NA"))</f>
        <v>50</v>
      </c>
      <c r="AA105" s="104" t="n">
        <f aca="true">IF($L105="","",IF(ISNUMBER(OFFSET('Data transformed'!$A$4,MATCH($A105,'Data transformed'!$A$5:$A$185,0),MATCH(AA$4,'Data transformed'!$4:$4,0)-1)), (MIN(MAX(OFFSET('Data transformed'!$A$4,MATCH($A105,'Data transformed'!$A$5:$A$185,0),MATCH(AA$4,'Data transformed'!$4:$4,0)-1),$O105),$P105)-$O105)/$Q105*100,"NA"))</f>
        <v>0</v>
      </c>
      <c r="AB105" s="104" t="n">
        <f aca="true">IF($L105="","",IF(ISNUMBER(OFFSET('Data transformed'!$A$4,MATCH($A105,'Data transformed'!$A$5:$A$185,0),MATCH(AB$4,'Data transformed'!$4:$4,0)-1)), (MIN(MAX(OFFSET('Data transformed'!$A$4,MATCH($A105,'Data transformed'!$A$5:$A$185,0),MATCH(AB$4,'Data transformed'!$4:$4,0)-1),$O105),$P105)-$O105)/$Q105*100,"NA"))</f>
        <v>50</v>
      </c>
      <c r="AC105" s="104" t="n">
        <f aca="true">IF($L105="","",IF(ISNUMBER(OFFSET('Data transformed'!$A$4,MATCH($A105,'Data transformed'!$A$5:$A$185,0),MATCH(AC$4,'Data transformed'!$4:$4,0)-1)), (MIN(MAX(OFFSET('Data transformed'!$A$4,MATCH($A105,'Data transformed'!$A$5:$A$185,0),MATCH(AC$4,'Data transformed'!$4:$4,0)-1),$O105),$P105)-$O105)/$Q105*100,"NA"))</f>
        <v>100</v>
      </c>
      <c r="AD105" s="104" t="n">
        <f aca="true">IF($L105="","",IF(ISNUMBER(OFFSET('Data transformed'!$A$4,MATCH($A105,'Data transformed'!$A$5:$A$185,0),MATCH(AD$4,'Data transformed'!$4:$4,0)-1)), (MIN(MAX(OFFSET('Data transformed'!$A$4,MATCH($A105,'Data transformed'!$A$5:$A$185,0),MATCH(AD$4,'Data transformed'!$4:$4,0)-1),$O105),$P105)-$O105)/$Q105*100,"NA"))</f>
        <v>100</v>
      </c>
      <c r="AE105" s="104" t="n">
        <f aca="true">IF($L105="","",IF(ISNUMBER(OFFSET('Data transformed'!$A$4,MATCH($A105,'Data transformed'!$A$5:$A$185,0),MATCH(AE$4,'Data transformed'!$4:$4,0)-1)), (MIN(MAX(OFFSET('Data transformed'!$A$4,MATCH($A105,'Data transformed'!$A$5:$A$185,0),MATCH(AE$4,'Data transformed'!$4:$4,0)-1),$O105),$P105)-$O105)/$Q105*100,"NA"))</f>
        <v>100</v>
      </c>
      <c r="AF105" s="104" t="n">
        <f aca="true">IF($L105="","",IF(ISNUMBER(OFFSET('Data transformed'!$A$4,MATCH($A105,'Data transformed'!$A$5:$A$185,0),MATCH(AF$4,'Data transformed'!$4:$4,0)-1)), (MIN(MAX(OFFSET('Data transformed'!$A$4,MATCH($A105,'Data transformed'!$A$5:$A$185,0),MATCH(AF$4,'Data transformed'!$4:$4,0)-1),$O105),$P105)-$O105)/$Q105*100,"NA"))</f>
        <v>50</v>
      </c>
      <c r="AG105" s="104" t="n">
        <f aca="true">IF($L105="","",IF(ISNUMBER(OFFSET('Data transformed'!$A$4,MATCH($A105,'Data transformed'!$A$5:$A$185,0),MATCH(AG$4,'Data transformed'!$4:$4,0)-1)), (MIN(MAX(OFFSET('Data transformed'!$A$4,MATCH($A105,'Data transformed'!$A$5:$A$185,0),MATCH(AG$4,'Data transformed'!$4:$4,0)-1),$O105),$P105)-$O105)/$Q105*100,"NA"))</f>
        <v>0</v>
      </c>
      <c r="AH105" s="104" t="n">
        <f aca="true">IF($L105="","",IF(ISNUMBER(OFFSET('Data transformed'!$A$4,MATCH($A105,'Data transformed'!$A$5:$A$185,0),MATCH(AH$4,'Data transformed'!$4:$4,0)-1)), (MIN(MAX(OFFSET('Data transformed'!$A$4,MATCH($A105,'Data transformed'!$A$5:$A$185,0),MATCH(AH$4,'Data transformed'!$4:$4,0)-1),$O105),$P105)-$O105)/$Q105*100,"NA"))</f>
        <v>0</v>
      </c>
      <c r="AI105" s="104" t="n">
        <f aca="true">IF($L105="","",IF(ISNUMBER(OFFSET('Data transformed'!$A$4,MATCH($A105,'Data transformed'!$A$5:$A$185,0),MATCH(AI$4,'Data transformed'!$4:$4,0)-1)), (MIN(MAX(OFFSET('Data transformed'!$A$4,MATCH($A105,'Data transformed'!$A$5:$A$185,0),MATCH(AI$4,'Data transformed'!$4:$4,0)-1),$O105),$P105)-$O105)/$Q105*100,"NA"))</f>
        <v>0</v>
      </c>
      <c r="AJ105" s="104" t="n">
        <f aca="true">IF($L105="","",IF(ISNUMBER(OFFSET('Data transformed'!$A$4,MATCH($A105,'Data transformed'!$A$5:$A$185,0),MATCH(AJ$4,'Data transformed'!$4:$4,0)-1)), (MIN(MAX(OFFSET('Data transformed'!$A$4,MATCH($A105,'Data transformed'!$A$5:$A$185,0),MATCH(AJ$4,'Data transformed'!$4:$4,0)-1),$O105),$P105)-$O105)/$Q105*100,"NA"))</f>
        <v>100</v>
      </c>
      <c r="AK105" s="104" t="n">
        <f aca="true">IF($L105="","",IF(ISNUMBER(OFFSET('Data transformed'!$A$4,MATCH($A105,'Data transformed'!$A$5:$A$185,0),MATCH(AK$4,'Data transformed'!$4:$4,0)-1)), (MIN(MAX(OFFSET('Data transformed'!$A$4,MATCH($A105,'Data transformed'!$A$5:$A$185,0),MATCH(AK$4,'Data transformed'!$4:$4,0)-1),$O105),$P105)-$O105)/$Q105*100,"NA"))</f>
        <v>100</v>
      </c>
      <c r="AL105" s="104" t="n">
        <f aca="true">IF($L105="","",IF(ISNUMBER(OFFSET('Data transformed'!$A$4,MATCH($A105,'Data transformed'!$A$5:$A$185,0),MATCH(AL$4,'Data transformed'!$4:$4,0)-1)), (MIN(MAX(OFFSET('Data transformed'!$A$4,MATCH($A105,'Data transformed'!$A$5:$A$185,0),MATCH(AL$4,'Data transformed'!$4:$4,0)-1),$O105),$P105)-$O105)/$Q105*100,"NA"))</f>
        <v>100</v>
      </c>
      <c r="AM105" s="104" t="n">
        <f aca="true">IF($L105="","",IF(ISNUMBER(OFFSET('Data transformed'!$A$4,MATCH($A105,'Data transformed'!$A$5:$A$185,0),MATCH(AM$4,'Data transformed'!$4:$4,0)-1)), (MIN(MAX(OFFSET('Data transformed'!$A$4,MATCH($A105,'Data transformed'!$A$5:$A$185,0),MATCH(AM$4,'Data transformed'!$4:$4,0)-1),$O105),$P105)-$O105)/$Q105*100,"NA"))</f>
        <v>100</v>
      </c>
      <c r="AN105" s="104" t="n">
        <f aca="true">IF($L105="","",IF(ISNUMBER(OFFSET('Data transformed'!$A$4,MATCH($A105,'Data transformed'!$A$5:$A$185,0),MATCH(AN$4,'Data transformed'!$4:$4,0)-1)), (MIN(MAX(OFFSET('Data transformed'!$A$4,MATCH($A105,'Data transformed'!$A$5:$A$185,0),MATCH(AN$4,'Data transformed'!$4:$4,0)-1),$O105),$P105)-$O105)/$Q105*100,"NA"))</f>
        <v>50</v>
      </c>
      <c r="AO105" s="104" t="n">
        <f aca="true">IF($L105="","",IF(ISNUMBER(OFFSET('Data transformed'!$A$4,MATCH($A105,'Data transformed'!$A$5:$A$185,0),MATCH(AO$4,'Data transformed'!$4:$4,0)-1)), (MIN(MAX(OFFSET('Data transformed'!$A$4,MATCH($A105,'Data transformed'!$A$5:$A$185,0),MATCH(AO$4,'Data transformed'!$4:$4,0)-1),$O105),$P105)-$O105)/$Q105*100,"NA"))</f>
        <v>100</v>
      </c>
      <c r="AP105" s="104" t="n">
        <f aca="true">IF($L105="","",IF(ISNUMBER(OFFSET('Data transformed'!$A$4,MATCH($A105,'Data transformed'!$A$5:$A$185,0),MATCH(AP$4,'Data transformed'!$4:$4,0)-1)), (MIN(MAX(OFFSET('Data transformed'!$A$4,MATCH($A105,'Data transformed'!$A$5:$A$185,0),MATCH(AP$4,'Data transformed'!$4:$4,0)-1),$O105),$P105)-$O105)/$Q105*100,"NA"))</f>
        <v>100</v>
      </c>
      <c r="AQ105" s="104" t="n">
        <f aca="true">IF($L105="","",IF(ISNUMBER(OFFSET('Data transformed'!$A$4,MATCH($A105,'Data transformed'!$A$5:$A$185,0),MATCH(AQ$4,'Data transformed'!$4:$4,0)-1)), (MIN(MAX(OFFSET('Data transformed'!$A$4,MATCH($A105,'Data transformed'!$A$5:$A$185,0),MATCH(AQ$4,'Data transformed'!$4:$4,0)-1),$O105),$P105)-$O105)/$Q105*100,"NA"))</f>
        <v>100</v>
      </c>
      <c r="AR105" s="104" t="n">
        <f aca="true">IF($L105="","",IF(ISNUMBER(OFFSET('Data transformed'!$A$4,MATCH($A105,'Data transformed'!$A$5:$A$185,0),MATCH(AR$4,'Data transformed'!$4:$4,0)-1)), (MIN(MAX(OFFSET('Data transformed'!$A$4,MATCH($A105,'Data transformed'!$A$5:$A$185,0),MATCH(AR$4,'Data transformed'!$4:$4,0)-1),$O105),$P105)-$O105)/$Q105*100,"NA"))</f>
        <v>100</v>
      </c>
      <c r="AS105" s="104" t="n">
        <f aca="true">IF($L105="","",IF(ISNUMBER(OFFSET('Data transformed'!$A$4,MATCH($A105,'Data transformed'!$A$5:$A$185,0),MATCH(AS$4,'Data transformed'!$4:$4,0)-1)), (MIN(MAX(OFFSET('Data transformed'!$A$4,MATCH($A105,'Data transformed'!$A$5:$A$185,0),MATCH(AS$4,'Data transformed'!$4:$4,0)-1),$O105),$P105)-$O105)/$Q105*100,"NA"))</f>
        <v>0</v>
      </c>
      <c r="AT105" s="104" t="n">
        <f aca="true">IF($L105="","",IF(ISNUMBER(OFFSET('Data transformed'!$A$4,MATCH($A105,'Data transformed'!$A$5:$A$185,0),MATCH(AT$4,'Data transformed'!$4:$4,0)-1)), (MIN(MAX(OFFSET('Data transformed'!$A$4,MATCH($A105,'Data transformed'!$A$5:$A$185,0),MATCH(AT$4,'Data transformed'!$4:$4,0)-1),$O105),$P105)-$O105)/$Q105*100,"NA"))</f>
        <v>100</v>
      </c>
      <c r="AU105" s="104" t="n">
        <f aca="true">IF($L105="","",IF(ISNUMBER(OFFSET('Data transformed'!$A$4,MATCH($A105,'Data transformed'!$A$5:$A$185,0),MATCH(AU$4,'Data transformed'!$4:$4,0)-1)), (MIN(MAX(OFFSET('Data transformed'!$A$4,MATCH($A105,'Data transformed'!$A$5:$A$185,0),MATCH(AU$4,'Data transformed'!$4:$4,0)-1),$O105),$P105)-$O105)/$Q105*100,"NA"))</f>
        <v>100</v>
      </c>
      <c r="AV105" s="104" t="n">
        <f aca="true">IF($L105="","",IF(ISNUMBER(OFFSET('Data transformed'!$A$4,MATCH($A105,'Data transformed'!$A$5:$A$185,0),MATCH(AV$4,'Data transformed'!$4:$4,0)-1)), (MIN(MAX(OFFSET('Data transformed'!$A$4,MATCH($A105,'Data transformed'!$A$5:$A$185,0),MATCH(AV$4,'Data transformed'!$4:$4,0)-1),$O105),$P105)-$O105)/$Q105*100,"NA"))</f>
        <v>100</v>
      </c>
      <c r="AW105" s="104" t="n">
        <f aca="true">IF($L105="","",IF(ISNUMBER(OFFSET('Data transformed'!$A$4,MATCH($A105,'Data transformed'!$A$5:$A$185,0),MATCH(AW$4,'Data transformed'!$4:$4,0)-1)), (MIN(MAX(OFFSET('Data transformed'!$A$4,MATCH($A105,'Data transformed'!$A$5:$A$185,0),MATCH(AW$4,'Data transformed'!$4:$4,0)-1),$O105),$P105)-$O105)/$Q105*100,"NA"))</f>
        <v>0</v>
      </c>
      <c r="AX105" s="104" t="n">
        <f aca="true">IF($L105="","",IF(ISNUMBER(OFFSET('Data transformed'!$A$4,MATCH($A105,'Data transformed'!$A$5:$A$185,0),MATCH(AX$4,'Data transformed'!$4:$4,0)-1)), (MIN(MAX(OFFSET('Data transformed'!$A$4,MATCH($A105,'Data transformed'!$A$5:$A$185,0),MATCH(AX$4,'Data transformed'!$4:$4,0)-1),$O105),$P105)-$O105)/$Q105*100,"NA"))</f>
        <v>0</v>
      </c>
      <c r="AY105" s="104" t="n">
        <f aca="true">IF($L105="","",IF(ISNUMBER(OFFSET('Data transformed'!$A$4,MATCH($A105,'Data transformed'!$A$5:$A$185,0),MATCH(AY$4,'Data transformed'!$4:$4,0)-1)), (MIN(MAX(OFFSET('Data transformed'!$A$4,MATCH($A105,'Data transformed'!$A$5:$A$185,0),MATCH(AY$4,'Data transformed'!$4:$4,0)-1),$O105),$P105)-$O105)/$Q105*100,"NA"))</f>
        <v>0</v>
      </c>
      <c r="AZ105" s="104" t="n">
        <f aca="true">IF($L105="","",IF(ISNUMBER(OFFSET('Data transformed'!$A$4,MATCH($A105,'Data transformed'!$A$5:$A$185,0),MATCH(AZ$4,'Data transformed'!$4:$4,0)-1)), (MIN(MAX(OFFSET('Data transformed'!$A$4,MATCH($A105,'Data transformed'!$A$5:$A$185,0),MATCH(AZ$4,'Data transformed'!$4:$4,0)-1),$O105),$P105)-$O105)/$Q105*100,"NA"))</f>
        <v>100</v>
      </c>
      <c r="BA105" s="104" t="n">
        <f aca="true">IF($L105="","",IF(ISNUMBER(OFFSET('Data transformed'!$A$4,MATCH($A105,'Data transformed'!$A$5:$A$185,0),MATCH(BA$4,'Data transformed'!$4:$4,0)-1)), (MIN(MAX(OFFSET('Data transformed'!$A$4,MATCH($A105,'Data transformed'!$A$5:$A$185,0),MATCH(BA$4,'Data transformed'!$4:$4,0)-1),$O105),$P105)-$O105)/$Q105*100,"NA"))</f>
        <v>100</v>
      </c>
      <c r="BB105" s="104" t="n">
        <f aca="true">IF($L105="","",IF(ISNUMBER(OFFSET('Data transformed'!$A$4,MATCH($A105,'Data transformed'!$A$5:$A$185,0),MATCH(BB$4,'Data transformed'!$4:$4,0)-1)), (MIN(MAX(OFFSET('Data transformed'!$A$4,MATCH($A105,'Data transformed'!$A$5:$A$185,0),MATCH(BB$4,'Data transformed'!$4:$4,0)-1),$O105),$P105)-$O105)/$Q105*100,"NA"))</f>
        <v>100</v>
      </c>
      <c r="BC105" s="104" t="n">
        <f aca="true">IF($L105="","",IF(ISNUMBER(OFFSET('Data transformed'!$A$4,MATCH($A105,'Data transformed'!$A$5:$A$185,0),MATCH(BC$4,'Data transformed'!$4:$4,0)-1)), (MIN(MAX(OFFSET('Data transformed'!$A$4,MATCH($A105,'Data transformed'!$A$5:$A$185,0),MATCH(BC$4,'Data transformed'!$4:$4,0)-1),$O105),$P105)-$O105)/$Q105*100,"NA"))</f>
        <v>100</v>
      </c>
      <c r="BD105" s="104" t="n">
        <f aca="true">IF($L105="","",IF(ISNUMBER(OFFSET('Data transformed'!$A$4,MATCH($A105,'Data transformed'!$A$5:$A$185,0),MATCH(BD$4,'Data transformed'!$4:$4,0)-1)), (MIN(MAX(OFFSET('Data transformed'!$A$4,MATCH($A105,'Data transformed'!$A$5:$A$185,0),MATCH(BD$4,'Data transformed'!$4:$4,0)-1),$O105),$P105)-$O105)/$Q105*100,"NA"))</f>
        <v>100</v>
      </c>
      <c r="BE105" s="104" t="n">
        <f aca="true">IF($L105="","",IF(ISNUMBER(OFFSET('Data transformed'!$A$4,MATCH($A105,'Data transformed'!$A$5:$A$185,0),MATCH(BE$4,'Data transformed'!$4:$4,0)-1)), (MIN(MAX(OFFSET('Data transformed'!$A$4,MATCH($A105,'Data transformed'!$A$5:$A$185,0),MATCH(BE$4,'Data transformed'!$4:$4,0)-1),$O105),$P105)-$O105)/$Q105*100,"NA"))</f>
        <v>50</v>
      </c>
      <c r="BF105" s="104" t="n">
        <f aca="true">IF($L105="","",IF(ISNUMBER(OFFSET('Data transformed'!$A$4,MATCH($A105,'Data transformed'!$A$5:$A$185,0),MATCH(BF$4,'Data transformed'!$4:$4,0)-1)), (MIN(MAX(OFFSET('Data transformed'!$A$4,MATCH($A105,'Data transformed'!$A$5:$A$185,0),MATCH(BF$4,'Data transformed'!$4:$4,0)-1),$O105),$P105)-$O105)/$Q105*100,"NA"))</f>
        <v>100</v>
      </c>
      <c r="BG105" s="104" t="n">
        <f aca="true">IF($L105="","",IF(ISNUMBER(OFFSET('Data transformed'!$A$4,MATCH($A105,'Data transformed'!$A$5:$A$185,0),MATCH(BG$4,'Data transformed'!$4:$4,0)-1)), (MIN(MAX(OFFSET('Data transformed'!$A$4,MATCH($A105,'Data transformed'!$A$5:$A$185,0),MATCH(BG$4,'Data transformed'!$4:$4,0)-1),$O105),$P105)-$O105)/$Q105*100,"NA"))</f>
        <v>100</v>
      </c>
      <c r="BH105" s="104" t="n">
        <f aca="true">IF($L105="","",IF(ISNUMBER(OFFSET('Data transformed'!$A$4,MATCH($A105,'Data transformed'!$A$5:$A$185,0),MATCH(BH$4,'Data transformed'!$4:$4,0)-1)), (MIN(MAX(OFFSET('Data transformed'!$A$4,MATCH($A105,'Data transformed'!$A$5:$A$185,0),MATCH(BH$4,'Data transformed'!$4:$4,0)-1),$O105),$P105)-$O105)/$Q105*100,"NA"))</f>
        <v>100</v>
      </c>
      <c r="BI105" s="104" t="n">
        <f aca="true">IF($L105="","",IF(ISNUMBER(OFFSET('Data transformed'!$A$4,MATCH($A105,'Data transformed'!$A$5:$A$185,0),MATCH(BI$4,'Data transformed'!$4:$4,0)-1)), (MIN(MAX(OFFSET('Data transformed'!$A$4,MATCH($A105,'Data transformed'!$A$5:$A$185,0),MATCH(BI$4,'Data transformed'!$4:$4,0)-1),$O105),$P105)-$O105)/$Q105*100,"NA"))</f>
        <v>100</v>
      </c>
      <c r="BJ105" s="104" t="n">
        <f aca="true">IF($L105="","",IF(ISNUMBER(OFFSET('Data transformed'!$A$4,MATCH($A105,'Data transformed'!$A$5:$A$185,0),MATCH(BJ$4,'Data transformed'!$4:$4,0)-1)), (MIN(MAX(OFFSET('Data transformed'!$A$4,MATCH($A105,'Data transformed'!$A$5:$A$185,0),MATCH(BJ$4,'Data transformed'!$4:$4,0)-1),$O105),$P105)-$O105)/$Q105*100,"NA"))</f>
        <v>100</v>
      </c>
      <c r="BK105" s="104" t="n">
        <f aca="true">IF($L105="","",IF(ISNUMBER(OFFSET('Data transformed'!$A$4,MATCH($A105,'Data transformed'!$A$5:$A$185,0),MATCH(BK$4,'Data transformed'!$4:$4,0)-1)), (MIN(MAX(OFFSET('Data transformed'!$A$4,MATCH($A105,'Data transformed'!$A$5:$A$185,0),MATCH(BK$4,'Data transformed'!$4:$4,0)-1),$O105),$P105)-$O105)/$Q105*100,"NA"))</f>
        <v>100</v>
      </c>
      <c r="BL105" s="104" t="n">
        <f aca="true">IF($L105="","",IF(ISNUMBER(OFFSET('Data transformed'!$A$4,MATCH($A105,'Data transformed'!$A$5:$A$185,0),MATCH(BL$4,'Data transformed'!$4:$4,0)-1)), (MIN(MAX(OFFSET('Data transformed'!$A$4,MATCH($A105,'Data transformed'!$A$5:$A$185,0),MATCH(BL$4,'Data transformed'!$4:$4,0)-1),$O105),$P105)-$O105)/$Q105*100,"NA"))</f>
        <v>100</v>
      </c>
      <c r="BM105" s="104" t="n">
        <f aca="true">IF($L105="","",IF(ISNUMBER(OFFSET('Data transformed'!$A$4,MATCH($A105,'Data transformed'!$A$5:$A$185,0),MATCH(BM$4,'Data transformed'!$4:$4,0)-1)), (MIN(MAX(OFFSET('Data transformed'!$A$4,MATCH($A105,'Data transformed'!$A$5:$A$185,0),MATCH(BM$4,'Data transformed'!$4:$4,0)-1),$O105),$P105)-$O105)/$Q105*100,"NA"))</f>
        <v>50</v>
      </c>
      <c r="BN105" s="104" t="n">
        <f aca="true">IF($L105="","",IF(ISNUMBER(OFFSET('Data transformed'!$A$4,MATCH($A105,'Data transformed'!$A$5:$A$185,0),MATCH(BN$4,'Data transformed'!$4:$4,0)-1)), (MIN(MAX(OFFSET('Data transformed'!$A$4,MATCH($A105,'Data transformed'!$A$5:$A$185,0),MATCH(BN$4,'Data transformed'!$4:$4,0)-1),$O105),$P105)-$O105)/$Q105*100,"NA"))</f>
        <v>0</v>
      </c>
      <c r="BO105" s="104" t="n">
        <f aca="true">IF($L105="","",IF(ISNUMBER(OFFSET('Data transformed'!$A$4,MATCH($A105,'Data transformed'!$A$5:$A$185,0),MATCH(BO$4,'Data transformed'!$4:$4,0)-1)), (MIN(MAX(OFFSET('Data transformed'!$A$4,MATCH($A105,'Data transformed'!$A$5:$A$185,0),MATCH(BO$4,'Data transformed'!$4:$4,0)-1),$O105),$P105)-$O105)/$Q105*100,"NA"))</f>
        <v>100</v>
      </c>
      <c r="BP105" s="104" t="n">
        <f aca="true">IF($L105="","",IF(ISNUMBER(OFFSET('Data transformed'!$A$4,MATCH($A105,'Data transformed'!$A$5:$A$185,0),MATCH(BP$4,'Data transformed'!$4:$4,0)-1)), (MIN(MAX(OFFSET('Data transformed'!$A$4,MATCH($A105,'Data transformed'!$A$5:$A$185,0),MATCH(BP$4,'Data transformed'!$4:$4,0)-1),$O105),$P105)-$O105)/$Q105*100,"NA"))</f>
        <v>50</v>
      </c>
      <c r="BQ105" s="104" t="n">
        <f aca="true">IF($L105="","",IF(ISNUMBER(OFFSET('Data transformed'!$A$4,MATCH($A105,'Data transformed'!$A$5:$A$185,0),MATCH(BQ$4,'Data transformed'!$4:$4,0)-1)), (MIN(MAX(OFFSET('Data transformed'!$A$4,MATCH($A105,'Data transformed'!$A$5:$A$185,0),MATCH(BQ$4,'Data transformed'!$4:$4,0)-1),$O105),$P105)-$O105)/$Q105*100,"NA"))</f>
        <v>0</v>
      </c>
      <c r="BR105" s="104" t="n">
        <f aca="true">IF($L105="","",IF(ISNUMBER(OFFSET('Data transformed'!$A$4,MATCH($A105,'Data transformed'!$A$5:$A$185,0),MATCH(BR$4,'Data transformed'!$4:$4,0)-1)), (MIN(MAX(OFFSET('Data transformed'!$A$4,MATCH($A105,'Data transformed'!$A$5:$A$185,0),MATCH(BR$4,'Data transformed'!$4:$4,0)-1),$O105),$P105)-$O105)/$Q105*100,"NA"))</f>
        <v>0</v>
      </c>
      <c r="BS105" s="104" t="n">
        <f aca="true">IF($L105="","",IF(ISNUMBER(OFFSET('Data transformed'!$A$4,MATCH($A105,'Data transformed'!$A$5:$A$185,0),MATCH(BS$4,'Data transformed'!$4:$4,0)-1)), (MIN(MAX(OFFSET('Data transformed'!$A$4,MATCH($A105,'Data transformed'!$A$5:$A$185,0),MATCH(BS$4,'Data transformed'!$4:$4,0)-1),$O105),$P105)-$O105)/$Q105*100,"NA"))</f>
        <v>100</v>
      </c>
      <c r="BT105" s="104" t="n">
        <f aca="true">IF($L105="","",IF(ISNUMBER(OFFSET('Data transformed'!$A$4,MATCH($A105,'Data transformed'!$A$5:$A$185,0),MATCH(BT$4,'Data transformed'!$4:$4,0)-1)), (MIN(MAX(OFFSET('Data transformed'!$A$4,MATCH($A105,'Data transformed'!$A$5:$A$185,0),MATCH(BT$4,'Data transformed'!$4:$4,0)-1),$O105),$P105)-$O105)/$Q105*100,"NA"))</f>
        <v>100</v>
      </c>
      <c r="BU105" s="104" t="n">
        <f aca="true">IF($L105="","",IF(ISNUMBER(OFFSET('Data transformed'!$A$4,MATCH($A105,'Data transformed'!$A$5:$A$185,0),MATCH(BU$4,'Data transformed'!$4:$4,0)-1)), (MIN(MAX(OFFSET('Data transformed'!$A$4,MATCH($A105,'Data transformed'!$A$5:$A$185,0),MATCH(BU$4,'Data transformed'!$4:$4,0)-1),$O105),$P105)-$O105)/$Q105*100,"NA"))</f>
        <v>100</v>
      </c>
      <c r="BV105" s="104" t="n">
        <f aca="true">IF($L105="","",IF(ISNUMBER(OFFSET('Data transformed'!$A$4,MATCH($A105,'Data transformed'!$A$5:$A$185,0),MATCH(BV$4,'Data transformed'!$4:$4,0)-1)), (MIN(MAX(OFFSET('Data transformed'!$A$4,MATCH($A105,'Data transformed'!$A$5:$A$185,0),MATCH(BV$4,'Data transformed'!$4:$4,0)-1),$O105),$P105)-$O105)/$Q105*100,"NA"))</f>
        <v>0</v>
      </c>
      <c r="BW105" s="104" t="n">
        <f aca="true">IF($L105="","",IF(ISNUMBER(OFFSET('Data transformed'!$A$4,MATCH($A105,'Data transformed'!$A$5:$A$185,0),MATCH(BW$4,'Data transformed'!$4:$4,0)-1)), (MIN(MAX(OFFSET('Data transformed'!$A$4,MATCH($A105,'Data transformed'!$A$5:$A$185,0),MATCH(BW$4,'Data transformed'!$4:$4,0)-1),$O105),$P105)-$O105)/$Q105*100,"NA"))</f>
        <v>0</v>
      </c>
      <c r="BX105" s="104" t="n">
        <f aca="true">IF($L105="","",IF(ISNUMBER(OFFSET('Data transformed'!$A$4,MATCH($A105,'Data transformed'!$A$5:$A$185,0),MATCH(BX$4,'Data transformed'!$4:$4,0)-1)), (MIN(MAX(OFFSET('Data transformed'!$A$4,MATCH($A105,'Data transformed'!$A$5:$A$185,0),MATCH(BX$4,'Data transformed'!$4:$4,0)-1),$O105),$P105)-$O105)/$Q105*100,"NA"))</f>
        <v>100</v>
      </c>
      <c r="BY105" s="104" t="n">
        <f aca="true">IF($L105="","",IF(ISNUMBER(OFFSET('Data transformed'!$A$4,MATCH($A105,'Data transformed'!$A$5:$A$185,0),MATCH(BY$4,'Data transformed'!$4:$4,0)-1)), (MIN(MAX(OFFSET('Data transformed'!$A$4,MATCH($A105,'Data transformed'!$A$5:$A$185,0),MATCH(BY$4,'Data transformed'!$4:$4,0)-1),$O105),$P105)-$O105)/$Q105*100,"NA"))</f>
        <v>100</v>
      </c>
      <c r="BZ105" s="104" t="n">
        <f aca="true">IF($L105="","",IF(ISNUMBER(OFFSET('Data transformed'!$A$4,MATCH($A105,'Data transformed'!$A$5:$A$185,0),MATCH(BZ$4,'Data transformed'!$4:$4,0)-1)), (MIN(MAX(OFFSET('Data transformed'!$A$4,MATCH($A105,'Data transformed'!$A$5:$A$185,0),MATCH(BZ$4,'Data transformed'!$4:$4,0)-1),$O105),$P105)-$O105)/$Q105*100,"NA"))</f>
        <v>0</v>
      </c>
      <c r="CA105" s="104" t="n">
        <f aca="true">IF($L105="","",IF(ISNUMBER(OFFSET('Data transformed'!$A$4,MATCH($A105,'Data transformed'!$A$5:$A$185,0),MATCH(CA$4,'Data transformed'!$4:$4,0)-1)), (MIN(MAX(OFFSET('Data transformed'!$A$4,MATCH($A105,'Data transformed'!$A$5:$A$185,0),MATCH(CA$4,'Data transformed'!$4:$4,0)-1),$O105),$P105)-$O105)/$Q105*100,"NA"))</f>
        <v>0</v>
      </c>
      <c r="CB105" s="104" t="n">
        <f aca="true">IF($L105="","",IF(ISNUMBER(OFFSET('Data transformed'!$A$4,MATCH($A105,'Data transformed'!$A$5:$A$185,0),MATCH(CB$4,'Data transformed'!$4:$4,0)-1)), (MIN(MAX(OFFSET('Data transformed'!$A$4,MATCH($A105,'Data transformed'!$A$5:$A$185,0),MATCH(CB$4,'Data transformed'!$4:$4,0)-1),$O105),$P105)-$O105)/$Q105*100,"NA"))</f>
        <v>50</v>
      </c>
      <c r="CC105" s="104" t="n">
        <f aca="true">IF($L105="","",IF(ISNUMBER(OFFSET('Data transformed'!$A$4,MATCH($A105,'Data transformed'!$A$5:$A$185,0),MATCH(CC$4,'Data transformed'!$4:$4,0)-1)), (MIN(MAX(OFFSET('Data transformed'!$A$4,MATCH($A105,'Data transformed'!$A$5:$A$185,0),MATCH(CC$4,'Data transformed'!$4:$4,0)-1),$O105),$P105)-$O105)/$Q105*100,"NA"))</f>
        <v>100</v>
      </c>
      <c r="CD105" s="104" t="n">
        <f aca="true">IF($L105="","",IF(ISNUMBER(OFFSET('Data transformed'!$A$4,MATCH($A105,'Data transformed'!$A$5:$A$185,0),MATCH(CD$4,'Data transformed'!$4:$4,0)-1)), (MIN(MAX(OFFSET('Data transformed'!$A$4,MATCH($A105,'Data transformed'!$A$5:$A$185,0),MATCH(CD$4,'Data transformed'!$4:$4,0)-1),$O105),$P105)-$O105)/$Q105*100,"NA"))</f>
        <v>100</v>
      </c>
      <c r="CE105" s="104" t="n">
        <f aca="true">IF($L105="","",IF(ISNUMBER(OFFSET('Data transformed'!$A$4,MATCH($A105,'Data transformed'!$A$5:$A$185,0),MATCH(CE$4,'Data transformed'!$4:$4,0)-1)), (MIN(MAX(OFFSET('Data transformed'!$A$4,MATCH($A105,'Data transformed'!$A$5:$A$185,0),MATCH(CE$4,'Data transformed'!$4:$4,0)-1),$O105),$P105)-$O105)/$Q105*100,"NA"))</f>
        <v>100</v>
      </c>
      <c r="CF105" s="104" t="n">
        <f aca="true">IF($L105="","",IF(ISNUMBER(OFFSET('Data transformed'!$A$4,MATCH($A105,'Data transformed'!$A$5:$A$185,0),MATCH(CF$4,'Data transformed'!$4:$4,0)-1)), (MIN(MAX(OFFSET('Data transformed'!$A$4,MATCH($A105,'Data transformed'!$A$5:$A$185,0),MATCH(CF$4,'Data transformed'!$4:$4,0)-1),$O105),$P105)-$O105)/$Q105*100,"NA"))</f>
        <v>100</v>
      </c>
      <c r="CG105" s="104" t="n">
        <f aca="true">IF($L105="","",IF(ISNUMBER(OFFSET('Data transformed'!$A$4,MATCH($A105,'Data transformed'!$A$5:$A$185,0),MATCH(CG$4,'Data transformed'!$4:$4,0)-1)), (MIN(MAX(OFFSET('Data transformed'!$A$4,MATCH($A105,'Data transformed'!$A$5:$A$185,0),MATCH(CG$4,'Data transformed'!$4:$4,0)-1),$O105),$P105)-$O105)/$Q105*100,"NA"))</f>
        <v>50</v>
      </c>
      <c r="CH105" s="104" t="n">
        <f aca="true">IF($L105="","",IF(ISNUMBER(OFFSET('Data transformed'!$A$4,MATCH($A105,'Data transformed'!$A$5:$A$185,0),MATCH(CH$4,'Data transformed'!$4:$4,0)-1)), (MIN(MAX(OFFSET('Data transformed'!$A$4,MATCH($A105,'Data transformed'!$A$5:$A$185,0),MATCH(CH$4,'Data transformed'!$4:$4,0)-1),$O105),$P105)-$O105)/$Q105*100,"NA"))</f>
        <v>0</v>
      </c>
      <c r="CI105" s="104" t="n">
        <f aca="true">IF($L105="","",IF(ISNUMBER(OFFSET('Data transformed'!$A$4,MATCH($A105,'Data transformed'!$A$5:$A$185,0),MATCH(CI$4,'Data transformed'!$4:$4,0)-1)), (MIN(MAX(OFFSET('Data transformed'!$A$4,MATCH($A105,'Data transformed'!$A$5:$A$185,0),MATCH(CI$4,'Data transformed'!$4:$4,0)-1),$O105),$P105)-$O105)/$Q105*100,"NA"))</f>
        <v>50</v>
      </c>
      <c r="CJ105" s="104" t="n">
        <f aca="true">IF($L105="","",IF(ISNUMBER(OFFSET('Data transformed'!$A$4,MATCH($A105,'Data transformed'!$A$5:$A$185,0),MATCH(CJ$4,'Data transformed'!$4:$4,0)-1)), (MIN(MAX(OFFSET('Data transformed'!$A$4,MATCH($A105,'Data transformed'!$A$5:$A$185,0),MATCH(CJ$4,'Data transformed'!$4:$4,0)-1),$O105),$P105)-$O105)/$Q105*100,"NA"))</f>
        <v>100</v>
      </c>
      <c r="CK105" s="104" t="n">
        <f aca="true">IF($L105="","",IF(ISNUMBER(OFFSET('Data transformed'!$A$4,MATCH($A105,'Data transformed'!$A$5:$A$185,0),MATCH(CK$4,'Data transformed'!$4:$4,0)-1)), (MIN(MAX(OFFSET('Data transformed'!$A$4,MATCH($A105,'Data transformed'!$A$5:$A$185,0),MATCH(CK$4,'Data transformed'!$4:$4,0)-1),$O105),$P105)-$O105)/$Q105*100,"NA"))</f>
        <v>0</v>
      </c>
      <c r="CL105" s="104" t="n">
        <f aca="true">IF($L105="","",IF(ISNUMBER(OFFSET('Data transformed'!$A$4,MATCH($A105,'Data transformed'!$A$5:$A$185,0),MATCH(CL$4,'Data transformed'!$4:$4,0)-1)), (MIN(MAX(OFFSET('Data transformed'!$A$4,MATCH($A105,'Data transformed'!$A$5:$A$185,0),MATCH(CL$4,'Data transformed'!$4:$4,0)-1),$O105),$P105)-$O105)/$Q105*100,"NA"))</f>
        <v>0</v>
      </c>
      <c r="CM105" s="104" t="n">
        <f aca="true">IF($L105="","",IF(ISNUMBER(OFFSET('Data transformed'!$A$4,MATCH($A105,'Data transformed'!$A$5:$A$185,0),MATCH(CM$4,'Data transformed'!$4:$4,0)-1)), (MIN(MAX(OFFSET('Data transformed'!$A$4,MATCH($A105,'Data transformed'!$A$5:$A$185,0),MATCH(CM$4,'Data transformed'!$4:$4,0)-1),$O105),$P105)-$O105)/$Q105*100,"NA"))</f>
        <v>100</v>
      </c>
      <c r="CN105" s="104" t="n">
        <f aca="true">IF($L105="","",IF(ISNUMBER(OFFSET('Data transformed'!$A$4,MATCH($A105,'Data transformed'!$A$5:$A$185,0),MATCH(CN$4,'Data transformed'!$4:$4,0)-1)), (MIN(MAX(OFFSET('Data transformed'!$A$4,MATCH($A105,'Data transformed'!$A$5:$A$185,0),MATCH(CN$4,'Data transformed'!$4:$4,0)-1),$O105),$P105)-$O105)/$Q105*100,"NA"))</f>
        <v>0</v>
      </c>
      <c r="CO105" s="104" t="n">
        <f aca="true">IF($L105="","",IF(ISNUMBER(OFFSET('Data transformed'!$A$4,MATCH($A105,'Data transformed'!$A$5:$A$185,0),MATCH(CO$4,'Data transformed'!$4:$4,0)-1)), (MIN(MAX(OFFSET('Data transformed'!$A$4,MATCH($A105,'Data transformed'!$A$5:$A$185,0),MATCH(CO$4,'Data transformed'!$4:$4,0)-1),$O105),$P105)-$O105)/$Q105*100,"NA"))</f>
        <v>0</v>
      </c>
      <c r="CP105" s="104" t="n">
        <f aca="true">IF($L105="","",IF(ISNUMBER(OFFSET('Data transformed'!$A$4,MATCH($A105,'Data transformed'!$A$5:$A$185,0),MATCH(CP$4,'Data transformed'!$4:$4,0)-1)), (MIN(MAX(OFFSET('Data transformed'!$A$4,MATCH($A105,'Data transformed'!$A$5:$A$185,0),MATCH(CP$4,'Data transformed'!$4:$4,0)-1),$O105),$P105)-$O105)/$Q105*100,"NA"))</f>
        <v>0</v>
      </c>
      <c r="CQ105" s="104" t="n">
        <f aca="true">IF($L105="","",IF(ISNUMBER(OFFSET('Data transformed'!$A$4,MATCH($A105,'Data transformed'!$A$5:$A$185,0),MATCH(CQ$4,'Data transformed'!$4:$4,0)-1)), (MIN(MAX(OFFSET('Data transformed'!$A$4,MATCH($A105,'Data transformed'!$A$5:$A$185,0),MATCH(CQ$4,'Data transformed'!$4:$4,0)-1),$O105),$P105)-$O105)/$Q105*100,"NA"))</f>
        <v>100</v>
      </c>
      <c r="CR105" s="104" t="n">
        <f aca="true">IF($L105="","",IF(ISNUMBER(OFFSET('Data transformed'!$A$4,MATCH($A105,'Data transformed'!$A$5:$A$185,0),MATCH(CR$4,'Data transformed'!$4:$4,0)-1)), (MIN(MAX(OFFSET('Data transformed'!$A$4,MATCH($A105,'Data transformed'!$A$5:$A$185,0),MATCH(CR$4,'Data transformed'!$4:$4,0)-1),$O105),$P105)-$O105)/$Q105*100,"NA"))</f>
        <v>100</v>
      </c>
      <c r="CS105" s="104" t="n">
        <f aca="true">IF($L105="","",IF(ISNUMBER(OFFSET('Data transformed'!$A$4,MATCH($A105,'Data transformed'!$A$5:$A$185,0),MATCH(CS$4,'Data transformed'!$4:$4,0)-1)), (MIN(MAX(OFFSET('Data transformed'!$A$4,MATCH($A105,'Data transformed'!$A$5:$A$185,0),MATCH(CS$4,'Data transformed'!$4:$4,0)-1),$O105),$P105)-$O105)/$Q105*100,"NA"))</f>
        <v>100</v>
      </c>
      <c r="CT105" s="104" t="n">
        <f aca="true">IF($L105="","",IF(ISNUMBER(OFFSET('Data transformed'!$A$4,MATCH($A105,'Data transformed'!$A$5:$A$185,0),MATCH(CT$4,'Data transformed'!$4:$4,0)-1)), (MIN(MAX(OFFSET('Data transformed'!$A$4,MATCH($A105,'Data transformed'!$A$5:$A$185,0),MATCH(CT$4,'Data transformed'!$4:$4,0)-1),$O105),$P105)-$O105)/$Q105*100,"NA"))</f>
        <v>50</v>
      </c>
      <c r="CU105" s="104" t="n">
        <f aca="true">IF($L105="","",IF(ISNUMBER(OFFSET('Data transformed'!$A$4,MATCH($A105,'Data transformed'!$A$5:$A$185,0),MATCH(CU$4,'Data transformed'!$4:$4,0)-1)), (MIN(MAX(OFFSET('Data transformed'!$A$4,MATCH($A105,'Data transformed'!$A$5:$A$185,0),MATCH(CU$4,'Data transformed'!$4:$4,0)-1),$O105),$P105)-$O105)/$Q105*100,"NA"))</f>
        <v>0</v>
      </c>
      <c r="CV105" s="104" t="n">
        <f aca="true">IF($L105="","",IF(ISNUMBER(OFFSET('Data transformed'!$A$4,MATCH($A105,'Data transformed'!$A$5:$A$185,0),MATCH(CV$4,'Data transformed'!$4:$4,0)-1)), (MIN(MAX(OFFSET('Data transformed'!$A$4,MATCH($A105,'Data transformed'!$A$5:$A$185,0),MATCH(CV$4,'Data transformed'!$4:$4,0)-1),$O105),$P105)-$O105)/$Q105*100,"NA"))</f>
        <v>0</v>
      </c>
      <c r="CW105" s="104" t="n">
        <f aca="true">IF($L105="","",IF(ISNUMBER(OFFSET('Data transformed'!$A$4,MATCH($A105,'Data transformed'!$A$5:$A$185,0),MATCH(CW$4,'Data transformed'!$4:$4,0)-1)), (MIN(MAX(OFFSET('Data transformed'!$A$4,MATCH($A105,'Data transformed'!$A$5:$A$185,0),MATCH(CW$4,'Data transformed'!$4:$4,0)-1),$O105),$P105)-$O105)/$Q105*100,"NA"))</f>
        <v>100</v>
      </c>
    </row>
    <row r="106" s="103" customFormat="true" ht="15.5" hidden="false" customHeight="false" outlineLevel="0" collapsed="false">
      <c r="A106" s="107" t="n">
        <v>4212</v>
      </c>
      <c r="B106" s="107" t="n">
        <v>4</v>
      </c>
      <c r="C106" s="103" t="str">
        <f aca="true">IF(ISBLANK(OFFSET('outliers treatment'!$A$3,MATCH($A106,'outliers treatment'!$A$4:$A$154,0),MATCH(C$4,'outliers treatment'!$4:$4,0)-1)),"",OFFSET('outliers treatment'!$A$3,MATCH($A106,'outliers treatment'!$A$4:$A$154,0),MATCH(C$4,'outliers treatment'!$4:$4,0)-1))</f>
        <v/>
      </c>
      <c r="D106" s="103" t="str">
        <f aca="true">IF(ISBLANK(OFFSET('outliers treatment'!$A$3,MATCH($A106,'outliers treatment'!$A$4:$A$154,0),MATCH(D$4,'outliers treatment'!$4:$4,0)-1)),"",OFFSET('outliers treatment'!$A$3,MATCH($A106,'outliers treatment'!$A$4:$A$154,0),MATCH(D$4,'outliers treatment'!$4:$4,0)-1))</f>
        <v>Expert assessment data - D.5.6</v>
      </c>
      <c r="E106" s="103" t="str">
        <f aca="true">IF(ISBLANK(OFFSET('outliers treatment'!$A$3,MATCH($A106,'outliers treatment'!$A$4:$A$154,0),MATCH(E$4,'outliers treatment'!$4:$4,0)-1)),"",OFFSET('outliers treatment'!$A$3,MATCH($A106,'outliers treatment'!$A$4:$A$154,0),MATCH(E$4,'outliers treatment'!$4:$4,0)-1))</f>
        <v>Environmental protection/impact: Environmental protection/impact: Minimum standards for energy efficiency of household appliance (e.g. through billing)</v>
      </c>
      <c r="F106" s="103" t="str">
        <f aca="true">IF(ISBLANK(OFFSET('outliers treatment'!$A$3,MATCH($A106,'outliers treatment'!$A$4:$A$154,0),MATCH(F$4,'outliers treatment'!$4:$4,0)-1)),"",OFFSET('outliers treatment'!$A$3,MATCH($A106,'outliers treatment'!$A$4:$A$154,0),MATCH(F$4,'outliers treatment'!$4:$4,0)-1))</f>
        <v/>
      </c>
      <c r="G106" s="103" t="str">
        <f aca="true">IF(ISBLANK(OFFSET('outliers treatment'!$A$3,MATCH($A106,'outliers treatment'!$A$4:$A$154,0),MATCH(G$4,'outliers treatment'!$4:$4,0)-1)),"",OFFSET('outliers treatment'!$A$3,MATCH($A106,'outliers treatment'!$A$4:$A$154,0),MATCH(G$4,'outliers treatment'!$4:$4,0)-1))</f>
        <v/>
      </c>
      <c r="H106" s="103" t="str">
        <f aca="true">IF(ISBLANK(OFFSET('outliers treatment'!$A$3,MATCH($A106,'outliers treatment'!$A$4:$A$154,0),MATCH(H$4,'outliers treatment'!$4:$4,0)-1)),"",OFFSET('outliers treatment'!$A$3,MATCH($A106,'outliers treatment'!$A$4:$A$154,0),MATCH(H$4,'outliers treatment'!$4:$4,0)-1))</f>
        <v/>
      </c>
      <c r="I106" s="103" t="str">
        <f aca="true">IF(ISBLANK(OFFSET('outliers treatment'!$A$3,MATCH($A106,'outliers treatment'!$A$4:$A$154,0),MATCH(I$4,'outliers treatment'!$4:$4,0)-1)),"",OFFSET('outliers treatment'!$A$3,MATCH($A106,'outliers treatment'!$A$4:$A$154,0),MATCH(I$4,'outliers treatment'!$4:$4,0)-1))</f>
        <v/>
      </c>
      <c r="J106" s="104" t="n">
        <f aca="false" t="array" ref="J106:J106">MIN(IF(ISNUMBER(V106:CW106),V106:CW106))</f>
        <v>0</v>
      </c>
      <c r="K106" s="103" t="n">
        <f aca="false" t="array" ref="K106:K106">MAX(IF(ISNUMBER(V106:CW106),V106:CW106))</f>
        <v>100</v>
      </c>
      <c r="L106" s="103" t="n">
        <f aca="true">IF(ISBLANK(OFFSET('outliers treatment'!$A$3,MATCH($A106,'outliers treatment'!$A$4:$A$154,0),MATCH(L$4,'outliers treatment'!$4:$4,0)-1)),"",OFFSET('outliers treatment'!$A$3,MATCH($A106,'outliers treatment'!$A$4:$A$154,0),MATCH(L$4,'outliers treatment'!$4:$4,0)-1))</f>
        <v>1</v>
      </c>
      <c r="M106" s="103" t="n">
        <f aca="true">IF(ISBLANK(OFFSET('outliers treatment'!$A$3,MATCH($A106,'outliers treatment'!$A$4:$A$154,0),MATCH(M$4,'outliers treatment'!$4:$4,0)-1)),"",OFFSET('outliers treatment'!$A$3,MATCH($A106,'outliers treatment'!$A$4:$A$154,0),MATCH(M$4,'outliers treatment'!$4:$4,0)-1))</f>
        <v>3</v>
      </c>
      <c r="N106" s="103" t="n">
        <f aca="true">IF(ISBLANK(OFFSET('outliers treatment'!$A$3,MATCH($A106,'outliers treatment'!$A$4:$A$154,0),MATCH(N$4,'outliers treatment'!$4:$4,0)-1)),"",OFFSET('outliers treatment'!$A$3,MATCH($A106,'outliers treatment'!$A$4:$A$154,0),MATCH(N$4,'outliers treatment'!$4:$4,0)-1))</f>
        <v>2</v>
      </c>
      <c r="O106" s="103" t="n">
        <f aca="true">IF(ISBLANK(OFFSET('outliers treatment'!$A$3,MATCH($A106,'outliers treatment'!$A$4:$A$154,0),MATCH(O$4,'outliers treatment'!$4:$4,0)-1)),"",OFFSET('outliers treatment'!$A$3,MATCH($A106,'outliers treatment'!$A$4:$A$154,0),MATCH(O$4,'outliers treatment'!$4:$4,0)-1))</f>
        <v>1</v>
      </c>
      <c r="P106" s="103" t="n">
        <f aca="true">IF(ISBLANK(OFFSET('outliers treatment'!$A$3,MATCH($A106,'outliers treatment'!$A$4:$A$154,0),MATCH(P$4,'outliers treatment'!$4:$4,0)-1)),"",OFFSET('outliers treatment'!$A$3,MATCH($A106,'outliers treatment'!$A$4:$A$154,0),MATCH(P$4,'outliers treatment'!$4:$4,0)-1))</f>
        <v>3</v>
      </c>
      <c r="Q106" s="103" t="n">
        <f aca="false">IFERROR(P106-O106,"")</f>
        <v>2</v>
      </c>
      <c r="R106" s="105" t="n">
        <f aca="false" t="array" ref="R106:R106">IFERROR(SKEW(IF(ISNUMBER(V106:CW106),V106:CW106,"")),"")</f>
        <v>-0.676533561118462</v>
      </c>
      <c r="S106" s="103" t="n">
        <v>0</v>
      </c>
      <c r="T106" s="103" t="n">
        <v>0.5</v>
      </c>
      <c r="U106" s="106" t="n">
        <f aca="false" t="array" ref="U106:U106">IF(B106&lt;4,"",1-IFERROR(SUM(ISNUMBER(V106:CW106)*(1-$V$3:$CW$3))/COUNTIF($V$3:$CW$3,0),0))</f>
        <v>0.0625</v>
      </c>
      <c r="V106" s="104" t="n">
        <f aca="true">IF($L106="","",IF(ISNUMBER(OFFSET('Data transformed'!$A$4,MATCH($A106,'Data transformed'!$A$5:$A$185,0),MATCH(V$4,'Data transformed'!$4:$4,0)-1)), (MIN(MAX(OFFSET('Data transformed'!$A$4,MATCH($A106,'Data transformed'!$A$5:$A$185,0),MATCH(V$4,'Data transformed'!$4:$4,0)-1),$O106),$P106)-$O106)/$Q106*100,"NA"))</f>
        <v>100</v>
      </c>
      <c r="W106" s="104" t="n">
        <f aca="true">IF($L106="","",IF(ISNUMBER(OFFSET('Data transformed'!$A$4,MATCH($A106,'Data transformed'!$A$5:$A$185,0),MATCH(W$4,'Data transformed'!$4:$4,0)-1)), (MIN(MAX(OFFSET('Data transformed'!$A$4,MATCH($A106,'Data transformed'!$A$5:$A$185,0),MATCH(W$4,'Data transformed'!$4:$4,0)-1),$O106),$P106)-$O106)/$Q106*100,"NA"))</f>
        <v>100</v>
      </c>
      <c r="X106" s="104" t="n">
        <f aca="true">IF($L106="","",IF(ISNUMBER(OFFSET('Data transformed'!$A$4,MATCH($A106,'Data transformed'!$A$5:$A$185,0),MATCH(X$4,'Data transformed'!$4:$4,0)-1)), (MIN(MAX(OFFSET('Data transformed'!$A$4,MATCH($A106,'Data transformed'!$A$5:$A$185,0),MATCH(X$4,'Data transformed'!$4:$4,0)-1),$O106),$P106)-$O106)/$Q106*100,"NA"))</f>
        <v>100</v>
      </c>
      <c r="Y106" s="104" t="n">
        <f aca="true">IF($L106="","",IF(ISNUMBER(OFFSET('Data transformed'!$A$4,MATCH($A106,'Data transformed'!$A$5:$A$185,0),MATCH(Y$4,'Data transformed'!$4:$4,0)-1)), (MIN(MAX(OFFSET('Data transformed'!$A$4,MATCH($A106,'Data transformed'!$A$5:$A$185,0),MATCH(Y$4,'Data transformed'!$4:$4,0)-1),$O106),$P106)-$O106)/$Q106*100,"NA"))</f>
        <v>100</v>
      </c>
      <c r="Z106" s="104" t="n">
        <f aca="true">IF($L106="","",IF(ISNUMBER(OFFSET('Data transformed'!$A$4,MATCH($A106,'Data transformed'!$A$5:$A$185,0),MATCH(Z$4,'Data transformed'!$4:$4,0)-1)), (MIN(MAX(OFFSET('Data transformed'!$A$4,MATCH($A106,'Data transformed'!$A$5:$A$185,0),MATCH(Z$4,'Data transformed'!$4:$4,0)-1),$O106),$P106)-$O106)/$Q106*100,"NA"))</f>
        <v>100</v>
      </c>
      <c r="AA106" s="104" t="n">
        <f aca="true">IF($L106="","",IF(ISNUMBER(OFFSET('Data transformed'!$A$4,MATCH($A106,'Data transformed'!$A$5:$A$185,0),MATCH(AA$4,'Data transformed'!$4:$4,0)-1)), (MIN(MAX(OFFSET('Data transformed'!$A$4,MATCH($A106,'Data transformed'!$A$5:$A$185,0),MATCH(AA$4,'Data transformed'!$4:$4,0)-1),$O106),$P106)-$O106)/$Q106*100,"NA"))</f>
        <v>0</v>
      </c>
      <c r="AB106" s="104" t="n">
        <f aca="true">IF($L106="","",IF(ISNUMBER(OFFSET('Data transformed'!$A$4,MATCH($A106,'Data transformed'!$A$5:$A$185,0),MATCH(AB$4,'Data transformed'!$4:$4,0)-1)), (MIN(MAX(OFFSET('Data transformed'!$A$4,MATCH($A106,'Data transformed'!$A$5:$A$185,0),MATCH(AB$4,'Data transformed'!$4:$4,0)-1),$O106),$P106)-$O106)/$Q106*100,"NA"))</f>
        <v>0</v>
      </c>
      <c r="AC106" s="104" t="n">
        <f aca="true">IF($L106="","",IF(ISNUMBER(OFFSET('Data transformed'!$A$4,MATCH($A106,'Data transformed'!$A$5:$A$185,0),MATCH(AC$4,'Data transformed'!$4:$4,0)-1)), (MIN(MAX(OFFSET('Data transformed'!$A$4,MATCH($A106,'Data transformed'!$A$5:$A$185,0),MATCH(AC$4,'Data transformed'!$4:$4,0)-1),$O106),$P106)-$O106)/$Q106*100,"NA"))</f>
        <v>100</v>
      </c>
      <c r="AD106" s="104" t="n">
        <f aca="true">IF($L106="","",IF(ISNUMBER(OFFSET('Data transformed'!$A$4,MATCH($A106,'Data transformed'!$A$5:$A$185,0),MATCH(AD$4,'Data transformed'!$4:$4,0)-1)), (MIN(MAX(OFFSET('Data transformed'!$A$4,MATCH($A106,'Data transformed'!$A$5:$A$185,0),MATCH(AD$4,'Data transformed'!$4:$4,0)-1),$O106),$P106)-$O106)/$Q106*100,"NA"))</f>
        <v>100</v>
      </c>
      <c r="AE106" s="104" t="n">
        <f aca="true">IF($L106="","",IF(ISNUMBER(OFFSET('Data transformed'!$A$4,MATCH($A106,'Data transformed'!$A$5:$A$185,0),MATCH(AE$4,'Data transformed'!$4:$4,0)-1)), (MIN(MAX(OFFSET('Data transformed'!$A$4,MATCH($A106,'Data transformed'!$A$5:$A$185,0),MATCH(AE$4,'Data transformed'!$4:$4,0)-1),$O106),$P106)-$O106)/$Q106*100,"NA"))</f>
        <v>100</v>
      </c>
      <c r="AF106" s="104" t="n">
        <f aca="true">IF($L106="","",IF(ISNUMBER(OFFSET('Data transformed'!$A$4,MATCH($A106,'Data transformed'!$A$5:$A$185,0),MATCH(AF$4,'Data transformed'!$4:$4,0)-1)), (MIN(MAX(OFFSET('Data transformed'!$A$4,MATCH($A106,'Data transformed'!$A$5:$A$185,0),MATCH(AF$4,'Data transformed'!$4:$4,0)-1),$O106),$P106)-$O106)/$Q106*100,"NA"))</f>
        <v>100</v>
      </c>
      <c r="AG106" s="104" t="n">
        <f aca="true">IF($L106="","",IF(ISNUMBER(OFFSET('Data transformed'!$A$4,MATCH($A106,'Data transformed'!$A$5:$A$185,0),MATCH(AG$4,'Data transformed'!$4:$4,0)-1)), (MIN(MAX(OFFSET('Data transformed'!$A$4,MATCH($A106,'Data transformed'!$A$5:$A$185,0),MATCH(AG$4,'Data transformed'!$4:$4,0)-1),$O106),$P106)-$O106)/$Q106*100,"NA"))</f>
        <v>0</v>
      </c>
      <c r="AH106" s="104" t="n">
        <f aca="true">IF($L106="","",IF(ISNUMBER(OFFSET('Data transformed'!$A$4,MATCH($A106,'Data transformed'!$A$5:$A$185,0),MATCH(AH$4,'Data transformed'!$4:$4,0)-1)), (MIN(MAX(OFFSET('Data transformed'!$A$4,MATCH($A106,'Data transformed'!$A$5:$A$185,0),MATCH(AH$4,'Data transformed'!$4:$4,0)-1),$O106),$P106)-$O106)/$Q106*100,"NA"))</f>
        <v>0</v>
      </c>
      <c r="AI106" s="104" t="n">
        <f aca="true">IF($L106="","",IF(ISNUMBER(OFFSET('Data transformed'!$A$4,MATCH($A106,'Data transformed'!$A$5:$A$185,0),MATCH(AI$4,'Data transformed'!$4:$4,0)-1)), (MIN(MAX(OFFSET('Data transformed'!$A$4,MATCH($A106,'Data transformed'!$A$5:$A$185,0),MATCH(AI$4,'Data transformed'!$4:$4,0)-1),$O106),$P106)-$O106)/$Q106*100,"NA"))</f>
        <v>50</v>
      </c>
      <c r="AJ106" s="104" t="n">
        <f aca="true">IF($L106="","",IF(ISNUMBER(OFFSET('Data transformed'!$A$4,MATCH($A106,'Data transformed'!$A$5:$A$185,0),MATCH(AJ$4,'Data transformed'!$4:$4,0)-1)), (MIN(MAX(OFFSET('Data transformed'!$A$4,MATCH($A106,'Data transformed'!$A$5:$A$185,0),MATCH(AJ$4,'Data transformed'!$4:$4,0)-1),$O106),$P106)-$O106)/$Q106*100,"NA"))</f>
        <v>100</v>
      </c>
      <c r="AK106" s="104" t="n">
        <f aca="true">IF($L106="","",IF(ISNUMBER(OFFSET('Data transformed'!$A$4,MATCH($A106,'Data transformed'!$A$5:$A$185,0),MATCH(AK$4,'Data transformed'!$4:$4,0)-1)), (MIN(MAX(OFFSET('Data transformed'!$A$4,MATCH($A106,'Data transformed'!$A$5:$A$185,0),MATCH(AK$4,'Data transformed'!$4:$4,0)-1),$O106),$P106)-$O106)/$Q106*100,"NA"))</f>
        <v>100</v>
      </c>
      <c r="AL106" s="104" t="n">
        <f aca="true">IF($L106="","",IF(ISNUMBER(OFFSET('Data transformed'!$A$4,MATCH($A106,'Data transformed'!$A$5:$A$185,0),MATCH(AL$4,'Data transformed'!$4:$4,0)-1)), (MIN(MAX(OFFSET('Data transformed'!$A$4,MATCH($A106,'Data transformed'!$A$5:$A$185,0),MATCH(AL$4,'Data transformed'!$4:$4,0)-1),$O106),$P106)-$O106)/$Q106*100,"NA"))</f>
        <v>100</v>
      </c>
      <c r="AM106" s="104" t="n">
        <f aca="true">IF($L106="","",IF(ISNUMBER(OFFSET('Data transformed'!$A$4,MATCH($A106,'Data transformed'!$A$5:$A$185,0),MATCH(AM$4,'Data transformed'!$4:$4,0)-1)), (MIN(MAX(OFFSET('Data transformed'!$A$4,MATCH($A106,'Data transformed'!$A$5:$A$185,0),MATCH(AM$4,'Data transformed'!$4:$4,0)-1),$O106),$P106)-$O106)/$Q106*100,"NA"))</f>
        <v>100</v>
      </c>
      <c r="AN106" s="104" t="n">
        <f aca="true">IF($L106="","",IF(ISNUMBER(OFFSET('Data transformed'!$A$4,MATCH($A106,'Data transformed'!$A$5:$A$185,0),MATCH(AN$4,'Data transformed'!$4:$4,0)-1)), (MIN(MAX(OFFSET('Data transformed'!$A$4,MATCH($A106,'Data transformed'!$A$5:$A$185,0),MATCH(AN$4,'Data transformed'!$4:$4,0)-1),$O106),$P106)-$O106)/$Q106*100,"NA"))</f>
        <v>0</v>
      </c>
      <c r="AO106" s="104" t="n">
        <f aca="true">IF($L106="","",IF(ISNUMBER(OFFSET('Data transformed'!$A$4,MATCH($A106,'Data transformed'!$A$5:$A$185,0),MATCH(AO$4,'Data transformed'!$4:$4,0)-1)), (MIN(MAX(OFFSET('Data transformed'!$A$4,MATCH($A106,'Data transformed'!$A$5:$A$185,0),MATCH(AO$4,'Data transformed'!$4:$4,0)-1),$O106),$P106)-$O106)/$Q106*100,"NA"))</f>
        <v>100</v>
      </c>
      <c r="AP106" s="104" t="n">
        <f aca="true">IF($L106="","",IF(ISNUMBER(OFFSET('Data transformed'!$A$4,MATCH($A106,'Data transformed'!$A$5:$A$185,0),MATCH(AP$4,'Data transformed'!$4:$4,0)-1)), (MIN(MAX(OFFSET('Data transformed'!$A$4,MATCH($A106,'Data transformed'!$A$5:$A$185,0),MATCH(AP$4,'Data transformed'!$4:$4,0)-1),$O106),$P106)-$O106)/$Q106*100,"NA"))</f>
        <v>100</v>
      </c>
      <c r="AQ106" s="104" t="n">
        <f aca="true">IF($L106="","",IF(ISNUMBER(OFFSET('Data transformed'!$A$4,MATCH($A106,'Data transformed'!$A$5:$A$185,0),MATCH(AQ$4,'Data transformed'!$4:$4,0)-1)), (MIN(MAX(OFFSET('Data transformed'!$A$4,MATCH($A106,'Data transformed'!$A$5:$A$185,0),MATCH(AQ$4,'Data transformed'!$4:$4,0)-1),$O106),$P106)-$O106)/$Q106*100,"NA"))</f>
        <v>100</v>
      </c>
      <c r="AR106" s="104" t="n">
        <f aca="true">IF($L106="","",IF(ISNUMBER(OFFSET('Data transformed'!$A$4,MATCH($A106,'Data transformed'!$A$5:$A$185,0),MATCH(AR$4,'Data transformed'!$4:$4,0)-1)), (MIN(MAX(OFFSET('Data transformed'!$A$4,MATCH($A106,'Data transformed'!$A$5:$A$185,0),MATCH(AR$4,'Data transformed'!$4:$4,0)-1),$O106),$P106)-$O106)/$Q106*100,"NA"))</f>
        <v>100</v>
      </c>
      <c r="AS106" s="104" t="n">
        <f aca="true">IF($L106="","",IF(ISNUMBER(OFFSET('Data transformed'!$A$4,MATCH($A106,'Data transformed'!$A$5:$A$185,0),MATCH(AS$4,'Data transformed'!$4:$4,0)-1)), (MIN(MAX(OFFSET('Data transformed'!$A$4,MATCH($A106,'Data transformed'!$A$5:$A$185,0),MATCH(AS$4,'Data transformed'!$4:$4,0)-1),$O106),$P106)-$O106)/$Q106*100,"NA"))</f>
        <v>100</v>
      </c>
      <c r="AT106" s="104" t="n">
        <f aca="true">IF($L106="","",IF(ISNUMBER(OFFSET('Data transformed'!$A$4,MATCH($A106,'Data transformed'!$A$5:$A$185,0),MATCH(AT$4,'Data transformed'!$4:$4,0)-1)), (MIN(MAX(OFFSET('Data transformed'!$A$4,MATCH($A106,'Data transformed'!$A$5:$A$185,0),MATCH(AT$4,'Data transformed'!$4:$4,0)-1),$O106),$P106)-$O106)/$Q106*100,"NA"))</f>
        <v>100</v>
      </c>
      <c r="AU106" s="104" t="n">
        <f aca="true">IF($L106="","",IF(ISNUMBER(OFFSET('Data transformed'!$A$4,MATCH($A106,'Data transformed'!$A$5:$A$185,0),MATCH(AU$4,'Data transformed'!$4:$4,0)-1)), (MIN(MAX(OFFSET('Data transformed'!$A$4,MATCH($A106,'Data transformed'!$A$5:$A$185,0),MATCH(AU$4,'Data transformed'!$4:$4,0)-1),$O106),$P106)-$O106)/$Q106*100,"NA"))</f>
        <v>100</v>
      </c>
      <c r="AV106" s="104" t="n">
        <f aca="true">IF($L106="","",IF(ISNUMBER(OFFSET('Data transformed'!$A$4,MATCH($A106,'Data transformed'!$A$5:$A$185,0),MATCH(AV$4,'Data transformed'!$4:$4,0)-1)), (MIN(MAX(OFFSET('Data transformed'!$A$4,MATCH($A106,'Data transformed'!$A$5:$A$185,0),MATCH(AV$4,'Data transformed'!$4:$4,0)-1),$O106),$P106)-$O106)/$Q106*100,"NA"))</f>
        <v>100</v>
      </c>
      <c r="AW106" s="104" t="n">
        <f aca="true">IF($L106="","",IF(ISNUMBER(OFFSET('Data transformed'!$A$4,MATCH($A106,'Data transformed'!$A$5:$A$185,0),MATCH(AW$4,'Data transformed'!$4:$4,0)-1)), (MIN(MAX(OFFSET('Data transformed'!$A$4,MATCH($A106,'Data transformed'!$A$5:$A$185,0),MATCH(AW$4,'Data transformed'!$4:$4,0)-1),$O106),$P106)-$O106)/$Q106*100,"NA"))</f>
        <v>0</v>
      </c>
      <c r="AX106" s="104" t="n">
        <f aca="true">IF($L106="","",IF(ISNUMBER(OFFSET('Data transformed'!$A$4,MATCH($A106,'Data transformed'!$A$5:$A$185,0),MATCH(AX$4,'Data transformed'!$4:$4,0)-1)), (MIN(MAX(OFFSET('Data transformed'!$A$4,MATCH($A106,'Data transformed'!$A$5:$A$185,0),MATCH(AX$4,'Data transformed'!$4:$4,0)-1),$O106),$P106)-$O106)/$Q106*100,"NA"))</f>
        <v>100</v>
      </c>
      <c r="AY106" s="104" t="n">
        <f aca="true">IF($L106="","",IF(ISNUMBER(OFFSET('Data transformed'!$A$4,MATCH($A106,'Data transformed'!$A$5:$A$185,0),MATCH(AY$4,'Data transformed'!$4:$4,0)-1)), (MIN(MAX(OFFSET('Data transformed'!$A$4,MATCH($A106,'Data transformed'!$A$5:$A$185,0),MATCH(AY$4,'Data transformed'!$4:$4,0)-1),$O106),$P106)-$O106)/$Q106*100,"NA"))</f>
        <v>100</v>
      </c>
      <c r="AZ106" s="104" t="n">
        <f aca="true">IF($L106="","",IF(ISNUMBER(OFFSET('Data transformed'!$A$4,MATCH($A106,'Data transformed'!$A$5:$A$185,0),MATCH(AZ$4,'Data transformed'!$4:$4,0)-1)), (MIN(MAX(OFFSET('Data transformed'!$A$4,MATCH($A106,'Data transformed'!$A$5:$A$185,0),MATCH(AZ$4,'Data transformed'!$4:$4,0)-1),$O106),$P106)-$O106)/$Q106*100,"NA"))</f>
        <v>0</v>
      </c>
      <c r="BA106" s="104" t="n">
        <f aca="true">IF($L106="","",IF(ISNUMBER(OFFSET('Data transformed'!$A$4,MATCH($A106,'Data transformed'!$A$5:$A$185,0),MATCH(BA$4,'Data transformed'!$4:$4,0)-1)), (MIN(MAX(OFFSET('Data transformed'!$A$4,MATCH($A106,'Data transformed'!$A$5:$A$185,0),MATCH(BA$4,'Data transformed'!$4:$4,0)-1),$O106),$P106)-$O106)/$Q106*100,"NA"))</f>
        <v>50</v>
      </c>
      <c r="BB106" s="104" t="n">
        <f aca="true">IF($L106="","",IF(ISNUMBER(OFFSET('Data transformed'!$A$4,MATCH($A106,'Data transformed'!$A$5:$A$185,0),MATCH(BB$4,'Data transformed'!$4:$4,0)-1)), (MIN(MAX(OFFSET('Data transformed'!$A$4,MATCH($A106,'Data transformed'!$A$5:$A$185,0),MATCH(BB$4,'Data transformed'!$4:$4,0)-1),$O106),$P106)-$O106)/$Q106*100,"NA"))</f>
        <v>50</v>
      </c>
      <c r="BC106" s="104" t="str">
        <f aca="true">IF($L106="","",IF(ISNUMBER(OFFSET('Data transformed'!$A$4,MATCH($A106,'Data transformed'!$A$5:$A$185,0),MATCH(BC$4,'Data transformed'!$4:$4,0)-1)), (MIN(MAX(OFFSET('Data transformed'!$A$4,MATCH($A106,'Data transformed'!$A$5:$A$185,0),MATCH(BC$4,'Data transformed'!$4:$4,0)-1),$O106),$P106)-$O106)/$Q106*100,"NA"))</f>
        <v>NA</v>
      </c>
      <c r="BD106" s="104" t="n">
        <f aca="true">IF($L106="","",IF(ISNUMBER(OFFSET('Data transformed'!$A$4,MATCH($A106,'Data transformed'!$A$5:$A$185,0),MATCH(BD$4,'Data transformed'!$4:$4,0)-1)), (MIN(MAX(OFFSET('Data transformed'!$A$4,MATCH($A106,'Data transformed'!$A$5:$A$185,0),MATCH(BD$4,'Data transformed'!$4:$4,0)-1),$O106),$P106)-$O106)/$Q106*100,"NA"))</f>
        <v>100</v>
      </c>
      <c r="BE106" s="104" t="n">
        <f aca="true">IF($L106="","",IF(ISNUMBER(OFFSET('Data transformed'!$A$4,MATCH($A106,'Data transformed'!$A$5:$A$185,0),MATCH(BE$4,'Data transformed'!$4:$4,0)-1)), (MIN(MAX(OFFSET('Data transformed'!$A$4,MATCH($A106,'Data transformed'!$A$5:$A$185,0),MATCH(BE$4,'Data transformed'!$4:$4,0)-1),$O106),$P106)-$O106)/$Q106*100,"NA"))</f>
        <v>100</v>
      </c>
      <c r="BF106" s="104" t="n">
        <f aca="true">IF($L106="","",IF(ISNUMBER(OFFSET('Data transformed'!$A$4,MATCH($A106,'Data transformed'!$A$5:$A$185,0),MATCH(BF$4,'Data transformed'!$4:$4,0)-1)), (MIN(MAX(OFFSET('Data transformed'!$A$4,MATCH($A106,'Data transformed'!$A$5:$A$185,0),MATCH(BF$4,'Data transformed'!$4:$4,0)-1),$O106),$P106)-$O106)/$Q106*100,"NA"))</f>
        <v>75</v>
      </c>
      <c r="BG106" s="104" t="n">
        <f aca="true">IF($L106="","",IF(ISNUMBER(OFFSET('Data transformed'!$A$4,MATCH($A106,'Data transformed'!$A$5:$A$185,0),MATCH(BG$4,'Data transformed'!$4:$4,0)-1)), (MIN(MAX(OFFSET('Data transformed'!$A$4,MATCH($A106,'Data transformed'!$A$5:$A$185,0),MATCH(BG$4,'Data transformed'!$4:$4,0)-1),$O106),$P106)-$O106)/$Q106*100,"NA"))</f>
        <v>50</v>
      </c>
      <c r="BH106" s="104" t="n">
        <f aca="true">IF($L106="","",IF(ISNUMBER(OFFSET('Data transformed'!$A$4,MATCH($A106,'Data transformed'!$A$5:$A$185,0),MATCH(BH$4,'Data transformed'!$4:$4,0)-1)), (MIN(MAX(OFFSET('Data transformed'!$A$4,MATCH($A106,'Data transformed'!$A$5:$A$185,0),MATCH(BH$4,'Data transformed'!$4:$4,0)-1),$O106),$P106)-$O106)/$Q106*100,"NA"))</f>
        <v>0</v>
      </c>
      <c r="BI106" s="104" t="n">
        <f aca="true">IF($L106="","",IF(ISNUMBER(OFFSET('Data transformed'!$A$4,MATCH($A106,'Data transformed'!$A$5:$A$185,0),MATCH(BI$4,'Data transformed'!$4:$4,0)-1)), (MIN(MAX(OFFSET('Data transformed'!$A$4,MATCH($A106,'Data transformed'!$A$5:$A$185,0),MATCH(BI$4,'Data transformed'!$4:$4,0)-1),$O106),$P106)-$O106)/$Q106*100,"NA"))</f>
        <v>0</v>
      </c>
      <c r="BJ106" s="104" t="n">
        <f aca="true">IF($L106="","",IF(ISNUMBER(OFFSET('Data transformed'!$A$4,MATCH($A106,'Data transformed'!$A$5:$A$185,0),MATCH(BJ$4,'Data transformed'!$4:$4,0)-1)), (MIN(MAX(OFFSET('Data transformed'!$A$4,MATCH($A106,'Data transformed'!$A$5:$A$185,0),MATCH(BJ$4,'Data transformed'!$4:$4,0)-1),$O106),$P106)-$O106)/$Q106*100,"NA"))</f>
        <v>100</v>
      </c>
      <c r="BK106" s="104" t="n">
        <f aca="true">IF($L106="","",IF(ISNUMBER(OFFSET('Data transformed'!$A$4,MATCH($A106,'Data transformed'!$A$5:$A$185,0),MATCH(BK$4,'Data transformed'!$4:$4,0)-1)), (MIN(MAX(OFFSET('Data transformed'!$A$4,MATCH($A106,'Data transformed'!$A$5:$A$185,0),MATCH(BK$4,'Data transformed'!$4:$4,0)-1),$O106),$P106)-$O106)/$Q106*100,"NA"))</f>
        <v>0</v>
      </c>
      <c r="BL106" s="104" t="str">
        <f aca="true">IF($L106="","",IF(ISNUMBER(OFFSET('Data transformed'!$A$4,MATCH($A106,'Data transformed'!$A$5:$A$185,0),MATCH(BL$4,'Data transformed'!$4:$4,0)-1)), (MIN(MAX(OFFSET('Data transformed'!$A$4,MATCH($A106,'Data transformed'!$A$5:$A$185,0),MATCH(BL$4,'Data transformed'!$4:$4,0)-1),$O106),$P106)-$O106)/$Q106*100,"NA"))</f>
        <v>NA</v>
      </c>
      <c r="BM106" s="104" t="n">
        <f aca="true">IF($L106="","",IF(ISNUMBER(OFFSET('Data transformed'!$A$4,MATCH($A106,'Data transformed'!$A$5:$A$185,0),MATCH(BM$4,'Data transformed'!$4:$4,0)-1)), (MIN(MAX(OFFSET('Data transformed'!$A$4,MATCH($A106,'Data transformed'!$A$5:$A$185,0),MATCH(BM$4,'Data transformed'!$4:$4,0)-1),$O106),$P106)-$O106)/$Q106*100,"NA"))</f>
        <v>50</v>
      </c>
      <c r="BN106" s="104" t="str">
        <f aca="true">IF($L106="","",IF(ISNUMBER(OFFSET('Data transformed'!$A$4,MATCH($A106,'Data transformed'!$A$5:$A$185,0),MATCH(BN$4,'Data transformed'!$4:$4,0)-1)), (MIN(MAX(OFFSET('Data transformed'!$A$4,MATCH($A106,'Data transformed'!$A$5:$A$185,0),MATCH(BN$4,'Data transformed'!$4:$4,0)-1),$O106),$P106)-$O106)/$Q106*100,"NA"))</f>
        <v>NA</v>
      </c>
      <c r="BO106" s="104" t="n">
        <f aca="true">IF($L106="","",IF(ISNUMBER(OFFSET('Data transformed'!$A$4,MATCH($A106,'Data transformed'!$A$5:$A$185,0),MATCH(BO$4,'Data transformed'!$4:$4,0)-1)), (MIN(MAX(OFFSET('Data transformed'!$A$4,MATCH($A106,'Data transformed'!$A$5:$A$185,0),MATCH(BO$4,'Data transformed'!$4:$4,0)-1),$O106),$P106)-$O106)/$Q106*100,"NA"))</f>
        <v>0</v>
      </c>
      <c r="BP106" s="104" t="n">
        <f aca="true">IF($L106="","",IF(ISNUMBER(OFFSET('Data transformed'!$A$4,MATCH($A106,'Data transformed'!$A$5:$A$185,0),MATCH(BP$4,'Data transformed'!$4:$4,0)-1)), (MIN(MAX(OFFSET('Data transformed'!$A$4,MATCH($A106,'Data transformed'!$A$5:$A$185,0),MATCH(BP$4,'Data transformed'!$4:$4,0)-1),$O106),$P106)-$O106)/$Q106*100,"NA"))</f>
        <v>100</v>
      </c>
      <c r="BQ106" s="104" t="n">
        <f aca="true">IF($L106="","",IF(ISNUMBER(OFFSET('Data transformed'!$A$4,MATCH($A106,'Data transformed'!$A$5:$A$185,0),MATCH(BQ$4,'Data transformed'!$4:$4,0)-1)), (MIN(MAX(OFFSET('Data transformed'!$A$4,MATCH($A106,'Data transformed'!$A$5:$A$185,0),MATCH(BQ$4,'Data transformed'!$4:$4,0)-1),$O106),$P106)-$O106)/$Q106*100,"NA"))</f>
        <v>0</v>
      </c>
      <c r="BR106" s="104" t="n">
        <f aca="true">IF($L106="","",IF(ISNUMBER(OFFSET('Data transformed'!$A$4,MATCH($A106,'Data transformed'!$A$5:$A$185,0),MATCH(BR$4,'Data transformed'!$4:$4,0)-1)), (MIN(MAX(OFFSET('Data transformed'!$A$4,MATCH($A106,'Data transformed'!$A$5:$A$185,0),MATCH(BR$4,'Data transformed'!$4:$4,0)-1),$O106),$P106)-$O106)/$Q106*100,"NA"))</f>
        <v>50</v>
      </c>
      <c r="BS106" s="104" t="n">
        <f aca="true">IF($L106="","",IF(ISNUMBER(OFFSET('Data transformed'!$A$4,MATCH($A106,'Data transformed'!$A$5:$A$185,0),MATCH(BS$4,'Data transformed'!$4:$4,0)-1)), (MIN(MAX(OFFSET('Data transformed'!$A$4,MATCH($A106,'Data transformed'!$A$5:$A$185,0),MATCH(BS$4,'Data transformed'!$4:$4,0)-1),$O106),$P106)-$O106)/$Q106*100,"NA"))</f>
        <v>0</v>
      </c>
      <c r="BT106" s="104" t="n">
        <f aca="true">IF($L106="","",IF(ISNUMBER(OFFSET('Data transformed'!$A$4,MATCH($A106,'Data transformed'!$A$5:$A$185,0),MATCH(BT$4,'Data transformed'!$4:$4,0)-1)), (MIN(MAX(OFFSET('Data transformed'!$A$4,MATCH($A106,'Data transformed'!$A$5:$A$185,0),MATCH(BT$4,'Data transformed'!$4:$4,0)-1),$O106),$P106)-$O106)/$Q106*100,"NA"))</f>
        <v>100</v>
      </c>
      <c r="BU106" s="104" t="n">
        <f aca="true">IF($L106="","",IF(ISNUMBER(OFFSET('Data transformed'!$A$4,MATCH($A106,'Data transformed'!$A$5:$A$185,0),MATCH(BU$4,'Data transformed'!$4:$4,0)-1)), (MIN(MAX(OFFSET('Data transformed'!$A$4,MATCH($A106,'Data transformed'!$A$5:$A$185,0),MATCH(BU$4,'Data transformed'!$4:$4,0)-1),$O106),$P106)-$O106)/$Q106*100,"NA"))</f>
        <v>100</v>
      </c>
      <c r="BV106" s="104" t="str">
        <f aca="true">IF($L106="","",IF(ISNUMBER(OFFSET('Data transformed'!$A$4,MATCH($A106,'Data transformed'!$A$5:$A$185,0),MATCH(BV$4,'Data transformed'!$4:$4,0)-1)), (MIN(MAX(OFFSET('Data transformed'!$A$4,MATCH($A106,'Data transformed'!$A$5:$A$185,0),MATCH(BV$4,'Data transformed'!$4:$4,0)-1),$O106),$P106)-$O106)/$Q106*100,"NA"))</f>
        <v>NA</v>
      </c>
      <c r="BW106" s="104" t="n">
        <f aca="true">IF($L106="","",IF(ISNUMBER(OFFSET('Data transformed'!$A$4,MATCH($A106,'Data transformed'!$A$5:$A$185,0),MATCH(BW$4,'Data transformed'!$4:$4,0)-1)), (MIN(MAX(OFFSET('Data transformed'!$A$4,MATCH($A106,'Data transformed'!$A$5:$A$185,0),MATCH(BW$4,'Data transformed'!$4:$4,0)-1),$O106),$P106)-$O106)/$Q106*100,"NA"))</f>
        <v>100</v>
      </c>
      <c r="BX106" s="104" t="n">
        <f aca="true">IF($L106="","",IF(ISNUMBER(OFFSET('Data transformed'!$A$4,MATCH($A106,'Data transformed'!$A$5:$A$185,0),MATCH(BX$4,'Data transformed'!$4:$4,0)-1)), (MIN(MAX(OFFSET('Data transformed'!$A$4,MATCH($A106,'Data transformed'!$A$5:$A$185,0),MATCH(BX$4,'Data transformed'!$4:$4,0)-1),$O106),$P106)-$O106)/$Q106*100,"NA"))</f>
        <v>100</v>
      </c>
      <c r="BY106" s="104" t="n">
        <f aca="true">IF($L106="","",IF(ISNUMBER(OFFSET('Data transformed'!$A$4,MATCH($A106,'Data transformed'!$A$5:$A$185,0),MATCH(BY$4,'Data transformed'!$4:$4,0)-1)), (MIN(MAX(OFFSET('Data transformed'!$A$4,MATCH($A106,'Data transformed'!$A$5:$A$185,0),MATCH(BY$4,'Data transformed'!$4:$4,0)-1),$O106),$P106)-$O106)/$Q106*100,"NA"))</f>
        <v>100</v>
      </c>
      <c r="BZ106" s="104" t="n">
        <f aca="true">IF($L106="","",IF(ISNUMBER(OFFSET('Data transformed'!$A$4,MATCH($A106,'Data transformed'!$A$5:$A$185,0),MATCH(BZ$4,'Data transformed'!$4:$4,0)-1)), (MIN(MAX(OFFSET('Data transformed'!$A$4,MATCH($A106,'Data transformed'!$A$5:$A$185,0),MATCH(BZ$4,'Data transformed'!$4:$4,0)-1),$O106),$P106)-$O106)/$Q106*100,"NA"))</f>
        <v>100</v>
      </c>
      <c r="CA106" s="104" t="n">
        <f aca="true">IF($L106="","",IF(ISNUMBER(OFFSET('Data transformed'!$A$4,MATCH($A106,'Data transformed'!$A$5:$A$185,0),MATCH(CA$4,'Data transformed'!$4:$4,0)-1)), (MIN(MAX(OFFSET('Data transformed'!$A$4,MATCH($A106,'Data transformed'!$A$5:$A$185,0),MATCH(CA$4,'Data transformed'!$4:$4,0)-1),$O106),$P106)-$O106)/$Q106*100,"NA"))</f>
        <v>0</v>
      </c>
      <c r="CB106" s="104" t="n">
        <f aca="true">IF($L106="","",IF(ISNUMBER(OFFSET('Data transformed'!$A$4,MATCH($A106,'Data transformed'!$A$5:$A$185,0),MATCH(CB$4,'Data transformed'!$4:$4,0)-1)), (MIN(MAX(OFFSET('Data transformed'!$A$4,MATCH($A106,'Data transformed'!$A$5:$A$185,0),MATCH(CB$4,'Data transformed'!$4:$4,0)-1),$O106),$P106)-$O106)/$Q106*100,"NA"))</f>
        <v>100</v>
      </c>
      <c r="CC106" s="104" t="n">
        <f aca="true">IF($L106="","",IF(ISNUMBER(OFFSET('Data transformed'!$A$4,MATCH($A106,'Data transformed'!$A$5:$A$185,0),MATCH(CC$4,'Data transformed'!$4:$4,0)-1)), (MIN(MAX(OFFSET('Data transformed'!$A$4,MATCH($A106,'Data transformed'!$A$5:$A$185,0),MATCH(CC$4,'Data transformed'!$4:$4,0)-1),$O106),$P106)-$O106)/$Q106*100,"NA"))</f>
        <v>100</v>
      </c>
      <c r="CD106" s="104" t="n">
        <f aca="true">IF($L106="","",IF(ISNUMBER(OFFSET('Data transformed'!$A$4,MATCH($A106,'Data transformed'!$A$5:$A$185,0),MATCH(CD$4,'Data transformed'!$4:$4,0)-1)), (MIN(MAX(OFFSET('Data transformed'!$A$4,MATCH($A106,'Data transformed'!$A$5:$A$185,0),MATCH(CD$4,'Data transformed'!$4:$4,0)-1),$O106),$P106)-$O106)/$Q106*100,"NA"))</f>
        <v>0</v>
      </c>
      <c r="CE106" s="104" t="n">
        <f aca="true">IF($L106="","",IF(ISNUMBER(OFFSET('Data transformed'!$A$4,MATCH($A106,'Data transformed'!$A$5:$A$185,0),MATCH(CE$4,'Data transformed'!$4:$4,0)-1)), (MIN(MAX(OFFSET('Data transformed'!$A$4,MATCH($A106,'Data transformed'!$A$5:$A$185,0),MATCH(CE$4,'Data transformed'!$4:$4,0)-1),$O106),$P106)-$O106)/$Q106*100,"NA"))</f>
        <v>100</v>
      </c>
      <c r="CF106" s="104" t="n">
        <f aca="true">IF($L106="","",IF(ISNUMBER(OFFSET('Data transformed'!$A$4,MATCH($A106,'Data transformed'!$A$5:$A$185,0),MATCH(CF$4,'Data transformed'!$4:$4,0)-1)), (MIN(MAX(OFFSET('Data transformed'!$A$4,MATCH($A106,'Data transformed'!$A$5:$A$185,0),MATCH(CF$4,'Data transformed'!$4:$4,0)-1),$O106),$P106)-$O106)/$Q106*100,"NA"))</f>
        <v>100</v>
      </c>
      <c r="CG106" s="104" t="n">
        <f aca="true">IF($L106="","",IF(ISNUMBER(OFFSET('Data transformed'!$A$4,MATCH($A106,'Data transformed'!$A$5:$A$185,0),MATCH(CG$4,'Data transformed'!$4:$4,0)-1)), (MIN(MAX(OFFSET('Data transformed'!$A$4,MATCH($A106,'Data transformed'!$A$5:$A$185,0),MATCH(CG$4,'Data transformed'!$4:$4,0)-1),$O106),$P106)-$O106)/$Q106*100,"NA"))</f>
        <v>0</v>
      </c>
      <c r="CH106" s="104" t="n">
        <f aca="true">IF($L106="","",IF(ISNUMBER(OFFSET('Data transformed'!$A$4,MATCH($A106,'Data transformed'!$A$5:$A$185,0),MATCH(CH$4,'Data transformed'!$4:$4,0)-1)), (MIN(MAX(OFFSET('Data transformed'!$A$4,MATCH($A106,'Data transformed'!$A$5:$A$185,0),MATCH(CH$4,'Data transformed'!$4:$4,0)-1),$O106),$P106)-$O106)/$Q106*100,"NA"))</f>
        <v>0</v>
      </c>
      <c r="CI106" s="104" t="n">
        <f aca="true">IF($L106="","",IF(ISNUMBER(OFFSET('Data transformed'!$A$4,MATCH($A106,'Data transformed'!$A$5:$A$185,0),MATCH(CI$4,'Data transformed'!$4:$4,0)-1)), (MIN(MAX(OFFSET('Data transformed'!$A$4,MATCH($A106,'Data transformed'!$A$5:$A$185,0),MATCH(CI$4,'Data transformed'!$4:$4,0)-1),$O106),$P106)-$O106)/$Q106*100,"NA"))</f>
        <v>100</v>
      </c>
      <c r="CJ106" s="104" t="n">
        <f aca="true">IF($L106="","",IF(ISNUMBER(OFFSET('Data transformed'!$A$4,MATCH($A106,'Data transformed'!$A$5:$A$185,0),MATCH(CJ$4,'Data transformed'!$4:$4,0)-1)), (MIN(MAX(OFFSET('Data transformed'!$A$4,MATCH($A106,'Data transformed'!$A$5:$A$185,0),MATCH(CJ$4,'Data transformed'!$4:$4,0)-1),$O106),$P106)-$O106)/$Q106*100,"NA"))</f>
        <v>0</v>
      </c>
      <c r="CK106" s="104" t="n">
        <f aca="true">IF($L106="","",IF(ISNUMBER(OFFSET('Data transformed'!$A$4,MATCH($A106,'Data transformed'!$A$5:$A$185,0),MATCH(CK$4,'Data transformed'!$4:$4,0)-1)), (MIN(MAX(OFFSET('Data transformed'!$A$4,MATCH($A106,'Data transformed'!$A$5:$A$185,0),MATCH(CK$4,'Data transformed'!$4:$4,0)-1),$O106),$P106)-$O106)/$Q106*100,"NA"))</f>
        <v>0</v>
      </c>
      <c r="CL106" s="104" t="n">
        <f aca="true">IF($L106="","",IF(ISNUMBER(OFFSET('Data transformed'!$A$4,MATCH($A106,'Data transformed'!$A$5:$A$185,0),MATCH(CL$4,'Data transformed'!$4:$4,0)-1)), (MIN(MAX(OFFSET('Data transformed'!$A$4,MATCH($A106,'Data transformed'!$A$5:$A$185,0),MATCH(CL$4,'Data transformed'!$4:$4,0)-1),$O106),$P106)-$O106)/$Q106*100,"NA"))</f>
        <v>100</v>
      </c>
      <c r="CM106" s="104" t="n">
        <f aca="true">IF($L106="","",IF(ISNUMBER(OFFSET('Data transformed'!$A$4,MATCH($A106,'Data transformed'!$A$5:$A$185,0),MATCH(CM$4,'Data transformed'!$4:$4,0)-1)), (MIN(MAX(OFFSET('Data transformed'!$A$4,MATCH($A106,'Data transformed'!$A$5:$A$185,0),MATCH(CM$4,'Data transformed'!$4:$4,0)-1),$O106),$P106)-$O106)/$Q106*100,"NA"))</f>
        <v>100</v>
      </c>
      <c r="CN106" s="104" t="n">
        <f aca="true">IF($L106="","",IF(ISNUMBER(OFFSET('Data transformed'!$A$4,MATCH($A106,'Data transformed'!$A$5:$A$185,0),MATCH(CN$4,'Data transformed'!$4:$4,0)-1)), (MIN(MAX(OFFSET('Data transformed'!$A$4,MATCH($A106,'Data transformed'!$A$5:$A$185,0),MATCH(CN$4,'Data transformed'!$4:$4,0)-1),$O106),$P106)-$O106)/$Q106*100,"NA"))</f>
        <v>0</v>
      </c>
      <c r="CO106" s="104" t="n">
        <f aca="true">IF($L106="","",IF(ISNUMBER(OFFSET('Data transformed'!$A$4,MATCH($A106,'Data transformed'!$A$5:$A$185,0),MATCH(CO$4,'Data transformed'!$4:$4,0)-1)), (MIN(MAX(OFFSET('Data transformed'!$A$4,MATCH($A106,'Data transformed'!$A$5:$A$185,0),MATCH(CO$4,'Data transformed'!$4:$4,0)-1),$O106),$P106)-$O106)/$Q106*100,"NA"))</f>
        <v>0</v>
      </c>
      <c r="CP106" s="104" t="str">
        <f aca="true">IF($L106="","",IF(ISNUMBER(OFFSET('Data transformed'!$A$4,MATCH($A106,'Data transformed'!$A$5:$A$185,0),MATCH(CP$4,'Data transformed'!$4:$4,0)-1)), (MIN(MAX(OFFSET('Data transformed'!$A$4,MATCH($A106,'Data transformed'!$A$5:$A$185,0),MATCH(CP$4,'Data transformed'!$4:$4,0)-1),$O106),$P106)-$O106)/$Q106*100,"NA"))</f>
        <v>NA</v>
      </c>
      <c r="CQ106" s="104" t="n">
        <f aca="true">IF($L106="","",IF(ISNUMBER(OFFSET('Data transformed'!$A$4,MATCH($A106,'Data transformed'!$A$5:$A$185,0),MATCH(CQ$4,'Data transformed'!$4:$4,0)-1)), (MIN(MAX(OFFSET('Data transformed'!$A$4,MATCH($A106,'Data transformed'!$A$5:$A$185,0),MATCH(CQ$4,'Data transformed'!$4:$4,0)-1),$O106),$P106)-$O106)/$Q106*100,"NA"))</f>
        <v>100</v>
      </c>
      <c r="CR106" s="104" t="n">
        <f aca="true">IF($L106="","",IF(ISNUMBER(OFFSET('Data transformed'!$A$4,MATCH($A106,'Data transformed'!$A$5:$A$185,0),MATCH(CR$4,'Data transformed'!$4:$4,0)-1)), (MIN(MAX(OFFSET('Data transformed'!$A$4,MATCH($A106,'Data transformed'!$A$5:$A$185,0),MATCH(CR$4,'Data transformed'!$4:$4,0)-1),$O106),$P106)-$O106)/$Q106*100,"NA"))</f>
        <v>100</v>
      </c>
      <c r="CS106" s="104" t="n">
        <f aca="true">IF($L106="","",IF(ISNUMBER(OFFSET('Data transformed'!$A$4,MATCH($A106,'Data transformed'!$A$5:$A$185,0),MATCH(CS$4,'Data transformed'!$4:$4,0)-1)), (MIN(MAX(OFFSET('Data transformed'!$A$4,MATCH($A106,'Data transformed'!$A$5:$A$185,0),MATCH(CS$4,'Data transformed'!$4:$4,0)-1),$O106),$P106)-$O106)/$Q106*100,"NA"))</f>
        <v>50</v>
      </c>
      <c r="CT106" s="104" t="n">
        <f aca="true">IF($L106="","",IF(ISNUMBER(OFFSET('Data transformed'!$A$4,MATCH($A106,'Data transformed'!$A$5:$A$185,0),MATCH(CT$4,'Data transformed'!$4:$4,0)-1)), (MIN(MAX(OFFSET('Data transformed'!$A$4,MATCH($A106,'Data transformed'!$A$5:$A$185,0),MATCH(CT$4,'Data transformed'!$4:$4,0)-1),$O106),$P106)-$O106)/$Q106*100,"NA"))</f>
        <v>100</v>
      </c>
      <c r="CU106" s="104" t="n">
        <f aca="true">IF($L106="","",IF(ISNUMBER(OFFSET('Data transformed'!$A$4,MATCH($A106,'Data transformed'!$A$5:$A$185,0),MATCH(CU$4,'Data transformed'!$4:$4,0)-1)), (MIN(MAX(OFFSET('Data transformed'!$A$4,MATCH($A106,'Data transformed'!$A$5:$A$185,0),MATCH(CU$4,'Data transformed'!$4:$4,0)-1),$O106),$P106)-$O106)/$Q106*100,"NA"))</f>
        <v>100</v>
      </c>
      <c r="CV106" s="104" t="n">
        <f aca="true">IF($L106="","",IF(ISNUMBER(OFFSET('Data transformed'!$A$4,MATCH($A106,'Data transformed'!$A$5:$A$185,0),MATCH(CV$4,'Data transformed'!$4:$4,0)-1)), (MIN(MAX(OFFSET('Data transformed'!$A$4,MATCH($A106,'Data transformed'!$A$5:$A$185,0),MATCH(CV$4,'Data transformed'!$4:$4,0)-1),$O106),$P106)-$O106)/$Q106*100,"NA"))</f>
        <v>0</v>
      </c>
      <c r="CW106" s="104" t="n">
        <f aca="true">IF($L106="","",IF(ISNUMBER(OFFSET('Data transformed'!$A$4,MATCH($A106,'Data transformed'!$A$5:$A$185,0),MATCH(CW$4,'Data transformed'!$4:$4,0)-1)), (MIN(MAX(OFFSET('Data transformed'!$A$4,MATCH($A106,'Data transformed'!$A$5:$A$185,0),MATCH(CW$4,'Data transformed'!$4:$4,0)-1),$O106),$P106)-$O106)/$Q106*100,"NA"))</f>
        <v>100</v>
      </c>
    </row>
    <row r="107" s="103" customFormat="true" ht="15.5" hidden="false" customHeight="false" outlineLevel="0" collapsed="false">
      <c r="A107" s="107" t="n">
        <v>4213</v>
      </c>
      <c r="B107" s="107" t="n">
        <v>4</v>
      </c>
      <c r="C107" s="103" t="str">
        <f aca="true">IF(ISBLANK(OFFSET('outliers treatment'!$A$3,MATCH($A107,'outliers treatment'!$A$4:$A$154,0),MATCH(C$4,'outliers treatment'!$4:$4,0)-1)),"",OFFSET('outliers treatment'!$A$3,MATCH($A107,'outliers treatment'!$A$4:$A$154,0),MATCH(C$4,'outliers treatment'!$4:$4,0)-1))</f>
        <v/>
      </c>
      <c r="D107" s="103" t="str">
        <f aca="true">IF(ISBLANK(OFFSET('outliers treatment'!$A$3,MATCH($A107,'outliers treatment'!$A$4:$A$154,0),MATCH(D$4,'outliers treatment'!$4:$4,0)-1)),"",OFFSET('outliers treatment'!$A$3,MATCH($A107,'outliers treatment'!$A$4:$A$154,0),MATCH(D$4,'outliers treatment'!$4:$4,0)-1))</f>
        <v>Expert assessment data - D.5.7</v>
      </c>
      <c r="E107" s="103" t="str">
        <f aca="true">IF(ISBLANK(OFFSET('outliers treatment'!$A$3,MATCH($A107,'outliers treatment'!$A$4:$A$154,0),MATCH(E$4,'outliers treatment'!$4:$4,0)-1)),"",OFFSET('outliers treatment'!$A$3,MATCH($A107,'outliers treatment'!$A$4:$A$154,0),MATCH(E$4,'outliers treatment'!$4:$4,0)-1))</f>
        <v>Environmental protection/impact: Minimum standards for motor vehicle emissions or fuel consumption (e.g. through billing)</v>
      </c>
      <c r="F107" s="103" t="str">
        <f aca="true">IF(ISBLANK(OFFSET('outliers treatment'!$A$3,MATCH($A107,'outliers treatment'!$A$4:$A$154,0),MATCH(F$4,'outliers treatment'!$4:$4,0)-1)),"",OFFSET('outliers treatment'!$A$3,MATCH($A107,'outliers treatment'!$A$4:$A$154,0),MATCH(F$4,'outliers treatment'!$4:$4,0)-1))</f>
        <v/>
      </c>
      <c r="G107" s="103" t="str">
        <f aca="true">IF(ISBLANK(OFFSET('outliers treatment'!$A$3,MATCH($A107,'outliers treatment'!$A$4:$A$154,0),MATCH(G$4,'outliers treatment'!$4:$4,0)-1)),"",OFFSET('outliers treatment'!$A$3,MATCH($A107,'outliers treatment'!$A$4:$A$154,0),MATCH(G$4,'outliers treatment'!$4:$4,0)-1))</f>
        <v/>
      </c>
      <c r="H107" s="103" t="str">
        <f aca="true">IF(ISBLANK(OFFSET('outliers treatment'!$A$3,MATCH($A107,'outliers treatment'!$A$4:$A$154,0),MATCH(H$4,'outliers treatment'!$4:$4,0)-1)),"",OFFSET('outliers treatment'!$A$3,MATCH($A107,'outliers treatment'!$A$4:$A$154,0),MATCH(H$4,'outliers treatment'!$4:$4,0)-1))</f>
        <v/>
      </c>
      <c r="I107" s="103" t="str">
        <f aca="true">IF(ISBLANK(OFFSET('outliers treatment'!$A$3,MATCH($A107,'outliers treatment'!$A$4:$A$154,0),MATCH(I$4,'outliers treatment'!$4:$4,0)-1)),"",OFFSET('outliers treatment'!$A$3,MATCH($A107,'outliers treatment'!$A$4:$A$154,0),MATCH(I$4,'outliers treatment'!$4:$4,0)-1))</f>
        <v/>
      </c>
      <c r="J107" s="104" t="n">
        <f aca="false" t="array" ref="J107:J107">MIN(IF(ISNUMBER(V107:CW107),V107:CW107))</f>
        <v>0</v>
      </c>
      <c r="K107" s="103" t="n">
        <f aca="false" t="array" ref="K107:K107">MAX(IF(ISNUMBER(V107:CW107),V107:CW107))</f>
        <v>100</v>
      </c>
      <c r="L107" s="103" t="n">
        <f aca="true">IF(ISBLANK(OFFSET('outliers treatment'!$A$3,MATCH($A107,'outliers treatment'!$A$4:$A$154,0),MATCH(L$4,'outliers treatment'!$4:$4,0)-1)),"",OFFSET('outliers treatment'!$A$3,MATCH($A107,'outliers treatment'!$A$4:$A$154,0),MATCH(L$4,'outliers treatment'!$4:$4,0)-1))</f>
        <v>2</v>
      </c>
      <c r="M107" s="103" t="n">
        <f aca="true">IF(ISBLANK(OFFSET('outliers treatment'!$A$3,MATCH($A107,'outliers treatment'!$A$4:$A$154,0),MATCH(M$4,'outliers treatment'!$4:$4,0)-1)),"",OFFSET('outliers treatment'!$A$3,MATCH($A107,'outliers treatment'!$A$4:$A$154,0),MATCH(M$4,'outliers treatment'!$4:$4,0)-1))</f>
        <v>3</v>
      </c>
      <c r="N107" s="103" t="n">
        <f aca="true">IF(ISBLANK(OFFSET('outliers treatment'!$A$3,MATCH($A107,'outliers treatment'!$A$4:$A$154,0),MATCH(N$4,'outliers treatment'!$4:$4,0)-1)),"",OFFSET('outliers treatment'!$A$3,MATCH($A107,'outliers treatment'!$A$4:$A$154,0),MATCH(N$4,'outliers treatment'!$4:$4,0)-1))</f>
        <v>1</v>
      </c>
      <c r="O107" s="103" t="n">
        <f aca="true">IF(ISBLANK(OFFSET('outliers treatment'!$A$3,MATCH($A107,'outliers treatment'!$A$4:$A$154,0),MATCH(O$4,'outliers treatment'!$4:$4,0)-1)),"",OFFSET('outliers treatment'!$A$3,MATCH($A107,'outliers treatment'!$A$4:$A$154,0),MATCH(O$4,'outliers treatment'!$4:$4,0)-1))</f>
        <v>1</v>
      </c>
      <c r="P107" s="103" t="n">
        <f aca="true">IF(ISBLANK(OFFSET('outliers treatment'!$A$3,MATCH($A107,'outliers treatment'!$A$4:$A$154,0),MATCH(P$4,'outliers treatment'!$4:$4,0)-1)),"",OFFSET('outliers treatment'!$A$3,MATCH($A107,'outliers treatment'!$A$4:$A$154,0),MATCH(P$4,'outliers treatment'!$4:$4,0)-1))</f>
        <v>3</v>
      </c>
      <c r="Q107" s="103" t="n">
        <f aca="false">IFERROR(P107-O107,"")</f>
        <v>2</v>
      </c>
      <c r="R107" s="105" t="n">
        <f aca="false" t="array" ref="R107:R107">IFERROR(SKEW(IF(ISNUMBER(V107:CW107),V107:CW107,"")),"")</f>
        <v>-0.901518741208263</v>
      </c>
      <c r="S107" s="103" t="n">
        <v>0</v>
      </c>
      <c r="T107" s="103" t="n">
        <v>0.5</v>
      </c>
      <c r="U107" s="106" t="n">
        <f aca="false" t="array" ref="U107:U107">IF(B107&lt;4,"",1-IFERROR(SUM(ISNUMBER(V107:CW107)*(1-$V$3:$CW$3))/COUNTIF($V$3:$CW$3,0),0))</f>
        <v>0.0875</v>
      </c>
      <c r="V107" s="104" t="n">
        <f aca="true">IF($L107="","",IF(ISNUMBER(OFFSET('Data transformed'!$A$4,MATCH($A107,'Data transformed'!$A$5:$A$185,0),MATCH(V$4,'Data transformed'!$4:$4,0)-1)), (MIN(MAX(OFFSET('Data transformed'!$A$4,MATCH($A107,'Data transformed'!$A$5:$A$185,0),MATCH(V$4,'Data transformed'!$4:$4,0)-1),$O107),$P107)-$O107)/$Q107*100,"NA"))</f>
        <v>50</v>
      </c>
      <c r="W107" s="104" t="n">
        <f aca="true">IF($L107="","",IF(ISNUMBER(OFFSET('Data transformed'!$A$4,MATCH($A107,'Data transformed'!$A$5:$A$185,0),MATCH(W$4,'Data transformed'!$4:$4,0)-1)), (MIN(MAX(OFFSET('Data transformed'!$A$4,MATCH($A107,'Data transformed'!$A$5:$A$185,0),MATCH(W$4,'Data transformed'!$4:$4,0)-1),$O107),$P107)-$O107)/$Q107*100,"NA"))</f>
        <v>100</v>
      </c>
      <c r="X107" s="104" t="n">
        <f aca="true">IF($L107="","",IF(ISNUMBER(OFFSET('Data transformed'!$A$4,MATCH($A107,'Data transformed'!$A$5:$A$185,0),MATCH(X$4,'Data transformed'!$4:$4,0)-1)), (MIN(MAX(OFFSET('Data transformed'!$A$4,MATCH($A107,'Data transformed'!$A$5:$A$185,0),MATCH(X$4,'Data transformed'!$4:$4,0)-1),$O107),$P107)-$O107)/$Q107*100,"NA"))</f>
        <v>100</v>
      </c>
      <c r="Y107" s="104" t="n">
        <f aca="true">IF($L107="","",IF(ISNUMBER(OFFSET('Data transformed'!$A$4,MATCH($A107,'Data transformed'!$A$5:$A$185,0),MATCH(Y$4,'Data transformed'!$4:$4,0)-1)), (MIN(MAX(OFFSET('Data transformed'!$A$4,MATCH($A107,'Data transformed'!$A$5:$A$185,0),MATCH(Y$4,'Data transformed'!$4:$4,0)-1),$O107),$P107)-$O107)/$Q107*100,"NA"))</f>
        <v>100</v>
      </c>
      <c r="Z107" s="104" t="n">
        <f aca="true">IF($L107="","",IF(ISNUMBER(OFFSET('Data transformed'!$A$4,MATCH($A107,'Data transformed'!$A$5:$A$185,0),MATCH(Z$4,'Data transformed'!$4:$4,0)-1)), (MIN(MAX(OFFSET('Data transformed'!$A$4,MATCH($A107,'Data transformed'!$A$5:$A$185,0),MATCH(Z$4,'Data transformed'!$4:$4,0)-1),$O107),$P107)-$O107)/$Q107*100,"NA"))</f>
        <v>100</v>
      </c>
      <c r="AA107" s="104" t="n">
        <f aca="true">IF($L107="","",IF(ISNUMBER(OFFSET('Data transformed'!$A$4,MATCH($A107,'Data transformed'!$A$5:$A$185,0),MATCH(AA$4,'Data transformed'!$4:$4,0)-1)), (MIN(MAX(OFFSET('Data transformed'!$A$4,MATCH($A107,'Data transformed'!$A$5:$A$185,0),MATCH(AA$4,'Data transformed'!$4:$4,0)-1),$O107),$P107)-$O107)/$Q107*100,"NA"))</f>
        <v>100</v>
      </c>
      <c r="AB107" s="104" t="n">
        <f aca="true">IF($L107="","",IF(ISNUMBER(OFFSET('Data transformed'!$A$4,MATCH($A107,'Data transformed'!$A$5:$A$185,0),MATCH(AB$4,'Data transformed'!$4:$4,0)-1)), (MIN(MAX(OFFSET('Data transformed'!$A$4,MATCH($A107,'Data transformed'!$A$5:$A$185,0),MATCH(AB$4,'Data transformed'!$4:$4,0)-1),$O107),$P107)-$O107)/$Q107*100,"NA"))</f>
        <v>50</v>
      </c>
      <c r="AC107" s="104" t="n">
        <f aca="true">IF($L107="","",IF(ISNUMBER(OFFSET('Data transformed'!$A$4,MATCH($A107,'Data transformed'!$A$5:$A$185,0),MATCH(AC$4,'Data transformed'!$4:$4,0)-1)), (MIN(MAX(OFFSET('Data transformed'!$A$4,MATCH($A107,'Data transformed'!$A$5:$A$185,0),MATCH(AC$4,'Data transformed'!$4:$4,0)-1),$O107),$P107)-$O107)/$Q107*100,"NA"))</f>
        <v>100</v>
      </c>
      <c r="AD107" s="104" t="n">
        <f aca="true">IF($L107="","",IF(ISNUMBER(OFFSET('Data transformed'!$A$4,MATCH($A107,'Data transformed'!$A$5:$A$185,0),MATCH(AD$4,'Data transformed'!$4:$4,0)-1)), (MIN(MAX(OFFSET('Data transformed'!$A$4,MATCH($A107,'Data transformed'!$A$5:$A$185,0),MATCH(AD$4,'Data transformed'!$4:$4,0)-1),$O107),$P107)-$O107)/$Q107*100,"NA"))</f>
        <v>100</v>
      </c>
      <c r="AE107" s="104" t="n">
        <f aca="true">IF($L107="","",IF(ISNUMBER(OFFSET('Data transformed'!$A$4,MATCH($A107,'Data transformed'!$A$5:$A$185,0),MATCH(AE$4,'Data transformed'!$4:$4,0)-1)), (MIN(MAX(OFFSET('Data transformed'!$A$4,MATCH($A107,'Data transformed'!$A$5:$A$185,0),MATCH(AE$4,'Data transformed'!$4:$4,0)-1),$O107),$P107)-$O107)/$Q107*100,"NA"))</f>
        <v>100</v>
      </c>
      <c r="AF107" s="104" t="n">
        <f aca="true">IF($L107="","",IF(ISNUMBER(OFFSET('Data transformed'!$A$4,MATCH($A107,'Data transformed'!$A$5:$A$185,0),MATCH(AF$4,'Data transformed'!$4:$4,0)-1)), (MIN(MAX(OFFSET('Data transformed'!$A$4,MATCH($A107,'Data transformed'!$A$5:$A$185,0),MATCH(AF$4,'Data transformed'!$4:$4,0)-1),$O107),$P107)-$O107)/$Q107*100,"NA"))</f>
        <v>100</v>
      </c>
      <c r="AG107" s="104" t="n">
        <f aca="true">IF($L107="","",IF(ISNUMBER(OFFSET('Data transformed'!$A$4,MATCH($A107,'Data transformed'!$A$5:$A$185,0),MATCH(AG$4,'Data transformed'!$4:$4,0)-1)), (MIN(MAX(OFFSET('Data transformed'!$A$4,MATCH($A107,'Data transformed'!$A$5:$A$185,0),MATCH(AG$4,'Data transformed'!$4:$4,0)-1),$O107),$P107)-$O107)/$Q107*100,"NA"))</f>
        <v>0</v>
      </c>
      <c r="AH107" s="104" t="n">
        <f aca="true">IF($L107="","",IF(ISNUMBER(OFFSET('Data transformed'!$A$4,MATCH($A107,'Data transformed'!$A$5:$A$185,0),MATCH(AH$4,'Data transformed'!$4:$4,0)-1)), (MIN(MAX(OFFSET('Data transformed'!$A$4,MATCH($A107,'Data transformed'!$A$5:$A$185,0),MATCH(AH$4,'Data transformed'!$4:$4,0)-1),$O107),$P107)-$O107)/$Q107*100,"NA"))</f>
        <v>100</v>
      </c>
      <c r="AI107" s="104" t="str">
        <f aca="true">IF($L107="","",IF(ISNUMBER(OFFSET('Data transformed'!$A$4,MATCH($A107,'Data transformed'!$A$5:$A$185,0),MATCH(AI$4,'Data transformed'!$4:$4,0)-1)), (MIN(MAX(OFFSET('Data transformed'!$A$4,MATCH($A107,'Data transformed'!$A$5:$A$185,0),MATCH(AI$4,'Data transformed'!$4:$4,0)-1),$O107),$P107)-$O107)/$Q107*100,"NA"))</f>
        <v>NA</v>
      </c>
      <c r="AJ107" s="104" t="n">
        <f aca="true">IF($L107="","",IF(ISNUMBER(OFFSET('Data transformed'!$A$4,MATCH($A107,'Data transformed'!$A$5:$A$185,0),MATCH(AJ$4,'Data transformed'!$4:$4,0)-1)), (MIN(MAX(OFFSET('Data transformed'!$A$4,MATCH($A107,'Data transformed'!$A$5:$A$185,0),MATCH(AJ$4,'Data transformed'!$4:$4,0)-1),$O107),$P107)-$O107)/$Q107*100,"NA"))</f>
        <v>100</v>
      </c>
      <c r="AK107" s="104" t="n">
        <f aca="true">IF($L107="","",IF(ISNUMBER(OFFSET('Data transformed'!$A$4,MATCH($A107,'Data transformed'!$A$5:$A$185,0),MATCH(AK$4,'Data transformed'!$4:$4,0)-1)), (MIN(MAX(OFFSET('Data transformed'!$A$4,MATCH($A107,'Data transformed'!$A$5:$A$185,0),MATCH(AK$4,'Data transformed'!$4:$4,0)-1),$O107),$P107)-$O107)/$Q107*100,"NA"))</f>
        <v>100</v>
      </c>
      <c r="AL107" s="104" t="n">
        <f aca="true">IF($L107="","",IF(ISNUMBER(OFFSET('Data transformed'!$A$4,MATCH($A107,'Data transformed'!$A$5:$A$185,0),MATCH(AL$4,'Data transformed'!$4:$4,0)-1)), (MIN(MAX(OFFSET('Data transformed'!$A$4,MATCH($A107,'Data transformed'!$A$5:$A$185,0),MATCH(AL$4,'Data transformed'!$4:$4,0)-1),$O107),$P107)-$O107)/$Q107*100,"NA"))</f>
        <v>100</v>
      </c>
      <c r="AM107" s="104" t="n">
        <f aca="true">IF($L107="","",IF(ISNUMBER(OFFSET('Data transformed'!$A$4,MATCH($A107,'Data transformed'!$A$5:$A$185,0),MATCH(AM$4,'Data transformed'!$4:$4,0)-1)), (MIN(MAX(OFFSET('Data transformed'!$A$4,MATCH($A107,'Data transformed'!$A$5:$A$185,0),MATCH(AM$4,'Data transformed'!$4:$4,0)-1),$O107),$P107)-$O107)/$Q107*100,"NA"))</f>
        <v>100</v>
      </c>
      <c r="AN107" s="104" t="n">
        <f aca="true">IF($L107="","",IF(ISNUMBER(OFFSET('Data transformed'!$A$4,MATCH($A107,'Data transformed'!$A$5:$A$185,0),MATCH(AN$4,'Data transformed'!$4:$4,0)-1)), (MIN(MAX(OFFSET('Data transformed'!$A$4,MATCH($A107,'Data transformed'!$A$5:$A$185,0),MATCH(AN$4,'Data transformed'!$4:$4,0)-1),$O107),$P107)-$O107)/$Q107*100,"NA"))</f>
        <v>0</v>
      </c>
      <c r="AO107" s="104" t="str">
        <f aca="true">IF($L107="","",IF(ISNUMBER(OFFSET('Data transformed'!$A$4,MATCH($A107,'Data transformed'!$A$5:$A$185,0),MATCH(AO$4,'Data transformed'!$4:$4,0)-1)), (MIN(MAX(OFFSET('Data transformed'!$A$4,MATCH($A107,'Data transformed'!$A$5:$A$185,0),MATCH(AO$4,'Data transformed'!$4:$4,0)-1),$O107),$P107)-$O107)/$Q107*100,"NA"))</f>
        <v>NA</v>
      </c>
      <c r="AP107" s="104" t="n">
        <f aca="true">IF($L107="","",IF(ISNUMBER(OFFSET('Data transformed'!$A$4,MATCH($A107,'Data transformed'!$A$5:$A$185,0),MATCH(AP$4,'Data transformed'!$4:$4,0)-1)), (MIN(MAX(OFFSET('Data transformed'!$A$4,MATCH($A107,'Data transformed'!$A$5:$A$185,0),MATCH(AP$4,'Data transformed'!$4:$4,0)-1),$O107),$P107)-$O107)/$Q107*100,"NA"))</f>
        <v>0</v>
      </c>
      <c r="AQ107" s="104" t="n">
        <f aca="true">IF($L107="","",IF(ISNUMBER(OFFSET('Data transformed'!$A$4,MATCH($A107,'Data transformed'!$A$5:$A$185,0),MATCH(AQ$4,'Data transformed'!$4:$4,0)-1)), (MIN(MAX(OFFSET('Data transformed'!$A$4,MATCH($A107,'Data transformed'!$A$5:$A$185,0),MATCH(AQ$4,'Data transformed'!$4:$4,0)-1),$O107),$P107)-$O107)/$Q107*100,"NA"))</f>
        <v>100</v>
      </c>
      <c r="AR107" s="104" t="n">
        <f aca="true">IF($L107="","",IF(ISNUMBER(OFFSET('Data transformed'!$A$4,MATCH($A107,'Data transformed'!$A$5:$A$185,0),MATCH(AR$4,'Data transformed'!$4:$4,0)-1)), (MIN(MAX(OFFSET('Data transformed'!$A$4,MATCH($A107,'Data transformed'!$A$5:$A$185,0),MATCH(AR$4,'Data transformed'!$4:$4,0)-1),$O107),$P107)-$O107)/$Q107*100,"NA"))</f>
        <v>100</v>
      </c>
      <c r="AS107" s="104" t="n">
        <f aca="true">IF($L107="","",IF(ISNUMBER(OFFSET('Data transformed'!$A$4,MATCH($A107,'Data transformed'!$A$5:$A$185,0),MATCH(AS$4,'Data transformed'!$4:$4,0)-1)), (MIN(MAX(OFFSET('Data transformed'!$A$4,MATCH($A107,'Data transformed'!$A$5:$A$185,0),MATCH(AS$4,'Data transformed'!$4:$4,0)-1),$O107),$P107)-$O107)/$Q107*100,"NA"))</f>
        <v>100</v>
      </c>
      <c r="AT107" s="104" t="n">
        <f aca="true">IF($L107="","",IF(ISNUMBER(OFFSET('Data transformed'!$A$4,MATCH($A107,'Data transformed'!$A$5:$A$185,0),MATCH(AT$4,'Data transformed'!$4:$4,0)-1)), (MIN(MAX(OFFSET('Data transformed'!$A$4,MATCH($A107,'Data transformed'!$A$5:$A$185,0),MATCH(AT$4,'Data transformed'!$4:$4,0)-1),$O107),$P107)-$O107)/$Q107*100,"NA"))</f>
        <v>100</v>
      </c>
      <c r="AU107" s="104" t="n">
        <f aca="true">IF($L107="","",IF(ISNUMBER(OFFSET('Data transformed'!$A$4,MATCH($A107,'Data transformed'!$A$5:$A$185,0),MATCH(AU$4,'Data transformed'!$4:$4,0)-1)), (MIN(MAX(OFFSET('Data transformed'!$A$4,MATCH($A107,'Data transformed'!$A$5:$A$185,0),MATCH(AU$4,'Data transformed'!$4:$4,0)-1),$O107),$P107)-$O107)/$Q107*100,"NA"))</f>
        <v>100</v>
      </c>
      <c r="AV107" s="104" t="n">
        <f aca="true">IF($L107="","",IF(ISNUMBER(OFFSET('Data transformed'!$A$4,MATCH($A107,'Data transformed'!$A$5:$A$185,0),MATCH(AV$4,'Data transformed'!$4:$4,0)-1)), (MIN(MAX(OFFSET('Data transformed'!$A$4,MATCH($A107,'Data transformed'!$A$5:$A$185,0),MATCH(AV$4,'Data transformed'!$4:$4,0)-1),$O107),$P107)-$O107)/$Q107*100,"NA"))</f>
        <v>100</v>
      </c>
      <c r="AW107" s="104" t="n">
        <f aca="true">IF($L107="","",IF(ISNUMBER(OFFSET('Data transformed'!$A$4,MATCH($A107,'Data transformed'!$A$5:$A$185,0),MATCH(AW$4,'Data transformed'!$4:$4,0)-1)), (MIN(MAX(OFFSET('Data transformed'!$A$4,MATCH($A107,'Data transformed'!$A$5:$A$185,0),MATCH(AW$4,'Data transformed'!$4:$4,0)-1),$O107),$P107)-$O107)/$Q107*100,"NA"))</f>
        <v>0</v>
      </c>
      <c r="AX107" s="104" t="n">
        <f aca="true">IF($L107="","",IF(ISNUMBER(OFFSET('Data transformed'!$A$4,MATCH($A107,'Data transformed'!$A$5:$A$185,0),MATCH(AX$4,'Data transformed'!$4:$4,0)-1)), (MIN(MAX(OFFSET('Data transformed'!$A$4,MATCH($A107,'Data transformed'!$A$5:$A$185,0),MATCH(AX$4,'Data transformed'!$4:$4,0)-1),$O107),$P107)-$O107)/$Q107*100,"NA"))</f>
        <v>100</v>
      </c>
      <c r="AY107" s="104" t="n">
        <f aca="true">IF($L107="","",IF(ISNUMBER(OFFSET('Data transformed'!$A$4,MATCH($A107,'Data transformed'!$A$5:$A$185,0),MATCH(AY$4,'Data transformed'!$4:$4,0)-1)), (MIN(MAX(OFFSET('Data transformed'!$A$4,MATCH($A107,'Data transformed'!$A$5:$A$185,0),MATCH(AY$4,'Data transformed'!$4:$4,0)-1),$O107),$P107)-$O107)/$Q107*100,"NA"))</f>
        <v>100</v>
      </c>
      <c r="AZ107" s="104" t="str">
        <f aca="true">IF($L107="","",IF(ISNUMBER(OFFSET('Data transformed'!$A$4,MATCH($A107,'Data transformed'!$A$5:$A$185,0),MATCH(AZ$4,'Data transformed'!$4:$4,0)-1)), (MIN(MAX(OFFSET('Data transformed'!$A$4,MATCH($A107,'Data transformed'!$A$5:$A$185,0),MATCH(AZ$4,'Data transformed'!$4:$4,0)-1),$O107),$P107)-$O107)/$Q107*100,"NA"))</f>
        <v>NA</v>
      </c>
      <c r="BA107" s="104" t="n">
        <f aca="true">IF($L107="","",IF(ISNUMBER(OFFSET('Data transformed'!$A$4,MATCH($A107,'Data transformed'!$A$5:$A$185,0),MATCH(BA$4,'Data transformed'!$4:$4,0)-1)), (MIN(MAX(OFFSET('Data transformed'!$A$4,MATCH($A107,'Data transformed'!$A$5:$A$185,0),MATCH(BA$4,'Data transformed'!$4:$4,0)-1),$O107),$P107)-$O107)/$Q107*100,"NA"))</f>
        <v>100</v>
      </c>
      <c r="BB107" s="104" t="n">
        <f aca="true">IF($L107="","",IF(ISNUMBER(OFFSET('Data transformed'!$A$4,MATCH($A107,'Data transformed'!$A$5:$A$185,0),MATCH(BB$4,'Data transformed'!$4:$4,0)-1)), (MIN(MAX(OFFSET('Data transformed'!$A$4,MATCH($A107,'Data transformed'!$A$5:$A$185,0),MATCH(BB$4,'Data transformed'!$4:$4,0)-1),$O107),$P107)-$O107)/$Q107*100,"NA"))</f>
        <v>59</v>
      </c>
      <c r="BC107" s="104" t="n">
        <f aca="true">IF($L107="","",IF(ISNUMBER(OFFSET('Data transformed'!$A$4,MATCH($A107,'Data transformed'!$A$5:$A$185,0),MATCH(BC$4,'Data transformed'!$4:$4,0)-1)), (MIN(MAX(OFFSET('Data transformed'!$A$4,MATCH($A107,'Data transformed'!$A$5:$A$185,0),MATCH(BC$4,'Data transformed'!$4:$4,0)-1),$O107),$P107)-$O107)/$Q107*100,"NA"))</f>
        <v>100</v>
      </c>
      <c r="BD107" s="104" t="n">
        <f aca="true">IF($L107="","",IF(ISNUMBER(OFFSET('Data transformed'!$A$4,MATCH($A107,'Data transformed'!$A$5:$A$185,0),MATCH(BD$4,'Data transformed'!$4:$4,0)-1)), (MIN(MAX(OFFSET('Data transformed'!$A$4,MATCH($A107,'Data transformed'!$A$5:$A$185,0),MATCH(BD$4,'Data transformed'!$4:$4,0)-1),$O107),$P107)-$O107)/$Q107*100,"NA"))</f>
        <v>100</v>
      </c>
      <c r="BE107" s="104" t="n">
        <f aca="true">IF($L107="","",IF(ISNUMBER(OFFSET('Data transformed'!$A$4,MATCH($A107,'Data transformed'!$A$5:$A$185,0),MATCH(BE$4,'Data transformed'!$4:$4,0)-1)), (MIN(MAX(OFFSET('Data transformed'!$A$4,MATCH($A107,'Data transformed'!$A$5:$A$185,0),MATCH(BE$4,'Data transformed'!$4:$4,0)-1),$O107),$P107)-$O107)/$Q107*100,"NA"))</f>
        <v>0</v>
      </c>
      <c r="BF107" s="104" t="n">
        <f aca="true">IF($L107="","",IF(ISNUMBER(OFFSET('Data transformed'!$A$4,MATCH($A107,'Data transformed'!$A$5:$A$185,0),MATCH(BF$4,'Data transformed'!$4:$4,0)-1)), (MIN(MAX(OFFSET('Data transformed'!$A$4,MATCH($A107,'Data transformed'!$A$5:$A$185,0),MATCH(BF$4,'Data transformed'!$4:$4,0)-1),$O107),$P107)-$O107)/$Q107*100,"NA"))</f>
        <v>83.5</v>
      </c>
      <c r="BG107" s="104" t="n">
        <f aca="true">IF($L107="","",IF(ISNUMBER(OFFSET('Data transformed'!$A$4,MATCH($A107,'Data transformed'!$A$5:$A$185,0),MATCH(BG$4,'Data transformed'!$4:$4,0)-1)), (MIN(MAX(OFFSET('Data transformed'!$A$4,MATCH($A107,'Data transformed'!$A$5:$A$185,0),MATCH(BG$4,'Data transformed'!$4:$4,0)-1),$O107),$P107)-$O107)/$Q107*100,"NA"))</f>
        <v>50</v>
      </c>
      <c r="BH107" s="104" t="n">
        <f aca="true">IF($L107="","",IF(ISNUMBER(OFFSET('Data transformed'!$A$4,MATCH($A107,'Data transformed'!$A$5:$A$185,0),MATCH(BH$4,'Data transformed'!$4:$4,0)-1)), (MIN(MAX(OFFSET('Data transformed'!$A$4,MATCH($A107,'Data transformed'!$A$5:$A$185,0),MATCH(BH$4,'Data transformed'!$4:$4,0)-1),$O107),$P107)-$O107)/$Q107*100,"NA"))</f>
        <v>0</v>
      </c>
      <c r="BI107" s="104" t="n">
        <f aca="true">IF($L107="","",IF(ISNUMBER(OFFSET('Data transformed'!$A$4,MATCH($A107,'Data transformed'!$A$5:$A$185,0),MATCH(BI$4,'Data transformed'!$4:$4,0)-1)), (MIN(MAX(OFFSET('Data transformed'!$A$4,MATCH($A107,'Data transformed'!$A$5:$A$185,0),MATCH(BI$4,'Data transformed'!$4:$4,0)-1),$O107),$P107)-$O107)/$Q107*100,"NA"))</f>
        <v>0</v>
      </c>
      <c r="BJ107" s="104" t="n">
        <f aca="true">IF($L107="","",IF(ISNUMBER(OFFSET('Data transformed'!$A$4,MATCH($A107,'Data transformed'!$A$5:$A$185,0),MATCH(BJ$4,'Data transformed'!$4:$4,0)-1)), (MIN(MAX(OFFSET('Data transformed'!$A$4,MATCH($A107,'Data transformed'!$A$5:$A$185,0),MATCH(BJ$4,'Data transformed'!$4:$4,0)-1),$O107),$P107)-$O107)/$Q107*100,"NA"))</f>
        <v>66.5</v>
      </c>
      <c r="BK107" s="104" t="n">
        <f aca="true">IF($L107="","",IF(ISNUMBER(OFFSET('Data transformed'!$A$4,MATCH($A107,'Data transformed'!$A$5:$A$185,0),MATCH(BK$4,'Data transformed'!$4:$4,0)-1)), (MIN(MAX(OFFSET('Data transformed'!$A$4,MATCH($A107,'Data transformed'!$A$5:$A$185,0),MATCH(BK$4,'Data transformed'!$4:$4,0)-1),$O107),$P107)-$O107)/$Q107*100,"NA"))</f>
        <v>50</v>
      </c>
      <c r="BL107" s="104" t="str">
        <f aca="true">IF($L107="","",IF(ISNUMBER(OFFSET('Data transformed'!$A$4,MATCH($A107,'Data transformed'!$A$5:$A$185,0),MATCH(BL$4,'Data transformed'!$4:$4,0)-1)), (MIN(MAX(OFFSET('Data transformed'!$A$4,MATCH($A107,'Data transformed'!$A$5:$A$185,0),MATCH(BL$4,'Data transformed'!$4:$4,0)-1),$O107),$P107)-$O107)/$Q107*100,"NA"))</f>
        <v>NA</v>
      </c>
      <c r="BM107" s="104" t="n">
        <f aca="true">IF($L107="","",IF(ISNUMBER(OFFSET('Data transformed'!$A$4,MATCH($A107,'Data transformed'!$A$5:$A$185,0),MATCH(BM$4,'Data transformed'!$4:$4,0)-1)), (MIN(MAX(OFFSET('Data transformed'!$A$4,MATCH($A107,'Data transformed'!$A$5:$A$185,0),MATCH(BM$4,'Data transformed'!$4:$4,0)-1),$O107),$P107)-$O107)/$Q107*100,"NA"))</f>
        <v>100</v>
      </c>
      <c r="BN107" s="104" t="str">
        <f aca="true">IF($L107="","",IF(ISNUMBER(OFFSET('Data transformed'!$A$4,MATCH($A107,'Data transformed'!$A$5:$A$185,0),MATCH(BN$4,'Data transformed'!$4:$4,0)-1)), (MIN(MAX(OFFSET('Data transformed'!$A$4,MATCH($A107,'Data transformed'!$A$5:$A$185,0),MATCH(BN$4,'Data transformed'!$4:$4,0)-1),$O107),$P107)-$O107)/$Q107*100,"NA"))</f>
        <v>NA</v>
      </c>
      <c r="BO107" s="104" t="n">
        <f aca="true">IF($L107="","",IF(ISNUMBER(OFFSET('Data transformed'!$A$4,MATCH($A107,'Data transformed'!$A$5:$A$185,0),MATCH(BO$4,'Data transformed'!$4:$4,0)-1)), (MIN(MAX(OFFSET('Data transformed'!$A$4,MATCH($A107,'Data transformed'!$A$5:$A$185,0),MATCH(BO$4,'Data transformed'!$4:$4,0)-1),$O107),$P107)-$O107)/$Q107*100,"NA"))</f>
        <v>0</v>
      </c>
      <c r="BP107" s="104" t="n">
        <f aca="true">IF($L107="","",IF(ISNUMBER(OFFSET('Data transformed'!$A$4,MATCH($A107,'Data transformed'!$A$5:$A$185,0),MATCH(BP$4,'Data transformed'!$4:$4,0)-1)), (MIN(MAX(OFFSET('Data transformed'!$A$4,MATCH($A107,'Data transformed'!$A$5:$A$185,0),MATCH(BP$4,'Data transformed'!$4:$4,0)-1),$O107),$P107)-$O107)/$Q107*100,"NA"))</f>
        <v>0</v>
      </c>
      <c r="BQ107" s="104" t="n">
        <f aca="true">IF($L107="","",IF(ISNUMBER(OFFSET('Data transformed'!$A$4,MATCH($A107,'Data transformed'!$A$5:$A$185,0),MATCH(BQ$4,'Data transformed'!$4:$4,0)-1)), (MIN(MAX(OFFSET('Data transformed'!$A$4,MATCH($A107,'Data transformed'!$A$5:$A$185,0),MATCH(BQ$4,'Data transformed'!$4:$4,0)-1),$O107),$P107)-$O107)/$Q107*100,"NA"))</f>
        <v>0</v>
      </c>
      <c r="BR107" s="104" t="n">
        <f aca="true">IF($L107="","",IF(ISNUMBER(OFFSET('Data transformed'!$A$4,MATCH($A107,'Data transformed'!$A$5:$A$185,0),MATCH(BR$4,'Data transformed'!$4:$4,0)-1)), (MIN(MAX(OFFSET('Data transformed'!$A$4,MATCH($A107,'Data transformed'!$A$5:$A$185,0),MATCH(BR$4,'Data transformed'!$4:$4,0)-1),$O107),$P107)-$O107)/$Q107*100,"NA"))</f>
        <v>50</v>
      </c>
      <c r="BS107" s="104" t="n">
        <f aca="true">IF($L107="","",IF(ISNUMBER(OFFSET('Data transformed'!$A$4,MATCH($A107,'Data transformed'!$A$5:$A$185,0),MATCH(BS$4,'Data transformed'!$4:$4,0)-1)), (MIN(MAX(OFFSET('Data transformed'!$A$4,MATCH($A107,'Data transformed'!$A$5:$A$185,0),MATCH(BS$4,'Data transformed'!$4:$4,0)-1),$O107),$P107)-$O107)/$Q107*100,"NA"))</f>
        <v>0</v>
      </c>
      <c r="BT107" s="104" t="n">
        <f aca="true">IF($L107="","",IF(ISNUMBER(OFFSET('Data transformed'!$A$4,MATCH($A107,'Data transformed'!$A$5:$A$185,0),MATCH(BT$4,'Data transformed'!$4:$4,0)-1)), (MIN(MAX(OFFSET('Data transformed'!$A$4,MATCH($A107,'Data transformed'!$A$5:$A$185,0),MATCH(BT$4,'Data transformed'!$4:$4,0)-1),$O107),$P107)-$O107)/$Q107*100,"NA"))</f>
        <v>100</v>
      </c>
      <c r="BU107" s="104" t="n">
        <f aca="true">IF($L107="","",IF(ISNUMBER(OFFSET('Data transformed'!$A$4,MATCH($A107,'Data transformed'!$A$5:$A$185,0),MATCH(BU$4,'Data transformed'!$4:$4,0)-1)), (MIN(MAX(OFFSET('Data transformed'!$A$4,MATCH($A107,'Data transformed'!$A$5:$A$185,0),MATCH(BU$4,'Data transformed'!$4:$4,0)-1),$O107),$P107)-$O107)/$Q107*100,"NA"))</f>
        <v>100</v>
      </c>
      <c r="BV107" s="104" t="n">
        <f aca="true">IF($L107="","",IF(ISNUMBER(OFFSET('Data transformed'!$A$4,MATCH($A107,'Data transformed'!$A$5:$A$185,0),MATCH(BV$4,'Data transformed'!$4:$4,0)-1)), (MIN(MAX(OFFSET('Data transformed'!$A$4,MATCH($A107,'Data transformed'!$A$5:$A$185,0),MATCH(BV$4,'Data transformed'!$4:$4,0)-1),$O107),$P107)-$O107)/$Q107*100,"NA"))</f>
        <v>100</v>
      </c>
      <c r="BW107" s="104" t="n">
        <f aca="true">IF($L107="","",IF(ISNUMBER(OFFSET('Data transformed'!$A$4,MATCH($A107,'Data transformed'!$A$5:$A$185,0),MATCH(BW$4,'Data transformed'!$4:$4,0)-1)), (MIN(MAX(OFFSET('Data transformed'!$A$4,MATCH($A107,'Data transformed'!$A$5:$A$185,0),MATCH(BW$4,'Data transformed'!$4:$4,0)-1),$O107),$P107)-$O107)/$Q107*100,"NA"))</f>
        <v>100</v>
      </c>
      <c r="BX107" s="104" t="n">
        <f aca="true">IF($L107="","",IF(ISNUMBER(OFFSET('Data transformed'!$A$4,MATCH($A107,'Data transformed'!$A$5:$A$185,0),MATCH(BX$4,'Data transformed'!$4:$4,0)-1)), (MIN(MAX(OFFSET('Data transformed'!$A$4,MATCH($A107,'Data transformed'!$A$5:$A$185,0),MATCH(BX$4,'Data transformed'!$4:$4,0)-1),$O107),$P107)-$O107)/$Q107*100,"NA"))</f>
        <v>100</v>
      </c>
      <c r="BY107" s="104" t="n">
        <f aca="true">IF($L107="","",IF(ISNUMBER(OFFSET('Data transformed'!$A$4,MATCH($A107,'Data transformed'!$A$5:$A$185,0),MATCH(BY$4,'Data transformed'!$4:$4,0)-1)), (MIN(MAX(OFFSET('Data transformed'!$A$4,MATCH($A107,'Data transformed'!$A$5:$A$185,0),MATCH(BY$4,'Data transformed'!$4:$4,0)-1),$O107),$P107)-$O107)/$Q107*100,"NA"))</f>
        <v>100</v>
      </c>
      <c r="BZ107" s="104" t="n">
        <f aca="true">IF($L107="","",IF(ISNUMBER(OFFSET('Data transformed'!$A$4,MATCH($A107,'Data transformed'!$A$5:$A$185,0),MATCH(BZ$4,'Data transformed'!$4:$4,0)-1)), (MIN(MAX(OFFSET('Data transformed'!$A$4,MATCH($A107,'Data transformed'!$A$5:$A$185,0),MATCH(BZ$4,'Data transformed'!$4:$4,0)-1),$O107),$P107)-$O107)/$Q107*100,"NA"))</f>
        <v>100</v>
      </c>
      <c r="CA107" s="104" t="n">
        <f aca="true">IF($L107="","",IF(ISNUMBER(OFFSET('Data transformed'!$A$4,MATCH($A107,'Data transformed'!$A$5:$A$185,0),MATCH(CA$4,'Data transformed'!$4:$4,0)-1)), (MIN(MAX(OFFSET('Data transformed'!$A$4,MATCH($A107,'Data transformed'!$A$5:$A$185,0),MATCH(CA$4,'Data transformed'!$4:$4,0)-1),$O107),$P107)-$O107)/$Q107*100,"NA"))</f>
        <v>0</v>
      </c>
      <c r="CB107" s="104" t="n">
        <f aca="true">IF($L107="","",IF(ISNUMBER(OFFSET('Data transformed'!$A$4,MATCH($A107,'Data transformed'!$A$5:$A$185,0),MATCH(CB$4,'Data transformed'!$4:$4,0)-1)), (MIN(MAX(OFFSET('Data transformed'!$A$4,MATCH($A107,'Data transformed'!$A$5:$A$185,0),MATCH(CB$4,'Data transformed'!$4:$4,0)-1),$O107),$P107)-$O107)/$Q107*100,"NA"))</f>
        <v>100</v>
      </c>
      <c r="CC107" s="104" t="n">
        <f aca="true">IF($L107="","",IF(ISNUMBER(OFFSET('Data transformed'!$A$4,MATCH($A107,'Data transformed'!$A$5:$A$185,0),MATCH(CC$4,'Data transformed'!$4:$4,0)-1)), (MIN(MAX(OFFSET('Data transformed'!$A$4,MATCH($A107,'Data transformed'!$A$5:$A$185,0),MATCH(CC$4,'Data transformed'!$4:$4,0)-1),$O107),$P107)-$O107)/$Q107*100,"NA"))</f>
        <v>100</v>
      </c>
      <c r="CD107" s="104" t="n">
        <f aca="true">IF($L107="","",IF(ISNUMBER(OFFSET('Data transformed'!$A$4,MATCH($A107,'Data transformed'!$A$5:$A$185,0),MATCH(CD$4,'Data transformed'!$4:$4,0)-1)), (MIN(MAX(OFFSET('Data transformed'!$A$4,MATCH($A107,'Data transformed'!$A$5:$A$185,0),MATCH(CD$4,'Data transformed'!$4:$4,0)-1),$O107),$P107)-$O107)/$Q107*100,"NA"))</f>
        <v>100</v>
      </c>
      <c r="CE107" s="104" t="n">
        <f aca="true">IF($L107="","",IF(ISNUMBER(OFFSET('Data transformed'!$A$4,MATCH($A107,'Data transformed'!$A$5:$A$185,0),MATCH(CE$4,'Data transformed'!$4:$4,0)-1)), (MIN(MAX(OFFSET('Data transformed'!$A$4,MATCH($A107,'Data transformed'!$A$5:$A$185,0),MATCH(CE$4,'Data transformed'!$4:$4,0)-1),$O107),$P107)-$O107)/$Q107*100,"NA"))</f>
        <v>100</v>
      </c>
      <c r="CF107" s="104" t="n">
        <f aca="true">IF($L107="","",IF(ISNUMBER(OFFSET('Data transformed'!$A$4,MATCH($A107,'Data transformed'!$A$5:$A$185,0),MATCH(CF$4,'Data transformed'!$4:$4,0)-1)), (MIN(MAX(OFFSET('Data transformed'!$A$4,MATCH($A107,'Data transformed'!$A$5:$A$185,0),MATCH(CF$4,'Data transformed'!$4:$4,0)-1),$O107),$P107)-$O107)/$Q107*100,"NA"))</f>
        <v>100</v>
      </c>
      <c r="CG107" s="104" t="n">
        <f aca="true">IF($L107="","",IF(ISNUMBER(OFFSET('Data transformed'!$A$4,MATCH($A107,'Data transformed'!$A$5:$A$185,0),MATCH(CG$4,'Data transformed'!$4:$4,0)-1)), (MIN(MAX(OFFSET('Data transformed'!$A$4,MATCH($A107,'Data transformed'!$A$5:$A$185,0),MATCH(CG$4,'Data transformed'!$4:$4,0)-1),$O107),$P107)-$O107)/$Q107*100,"NA"))</f>
        <v>0</v>
      </c>
      <c r="CH107" s="104" t="n">
        <f aca="true">IF($L107="","",IF(ISNUMBER(OFFSET('Data transformed'!$A$4,MATCH($A107,'Data transformed'!$A$5:$A$185,0),MATCH(CH$4,'Data transformed'!$4:$4,0)-1)), (MIN(MAX(OFFSET('Data transformed'!$A$4,MATCH($A107,'Data transformed'!$A$5:$A$185,0),MATCH(CH$4,'Data transformed'!$4:$4,0)-1),$O107),$P107)-$O107)/$Q107*100,"NA"))</f>
        <v>0</v>
      </c>
      <c r="CI107" s="104" t="n">
        <f aca="true">IF($L107="","",IF(ISNUMBER(OFFSET('Data transformed'!$A$4,MATCH($A107,'Data transformed'!$A$5:$A$185,0),MATCH(CI$4,'Data transformed'!$4:$4,0)-1)), (MIN(MAX(OFFSET('Data transformed'!$A$4,MATCH($A107,'Data transformed'!$A$5:$A$185,0),MATCH(CI$4,'Data transformed'!$4:$4,0)-1),$O107),$P107)-$O107)/$Q107*100,"NA"))</f>
        <v>100</v>
      </c>
      <c r="CJ107" s="104" t="n">
        <f aca="true">IF($L107="","",IF(ISNUMBER(OFFSET('Data transformed'!$A$4,MATCH($A107,'Data transformed'!$A$5:$A$185,0),MATCH(CJ$4,'Data transformed'!$4:$4,0)-1)), (MIN(MAX(OFFSET('Data transformed'!$A$4,MATCH($A107,'Data transformed'!$A$5:$A$185,0),MATCH(CJ$4,'Data transformed'!$4:$4,0)-1),$O107),$P107)-$O107)/$Q107*100,"NA"))</f>
        <v>0</v>
      </c>
      <c r="CK107" s="104" t="n">
        <f aca="true">IF($L107="","",IF(ISNUMBER(OFFSET('Data transformed'!$A$4,MATCH($A107,'Data transformed'!$A$5:$A$185,0),MATCH(CK$4,'Data transformed'!$4:$4,0)-1)), (MIN(MAX(OFFSET('Data transformed'!$A$4,MATCH($A107,'Data transformed'!$A$5:$A$185,0),MATCH(CK$4,'Data transformed'!$4:$4,0)-1),$O107),$P107)-$O107)/$Q107*100,"NA"))</f>
        <v>0</v>
      </c>
      <c r="CL107" s="104" t="n">
        <f aca="true">IF($L107="","",IF(ISNUMBER(OFFSET('Data transformed'!$A$4,MATCH($A107,'Data transformed'!$A$5:$A$185,0),MATCH(CL$4,'Data transformed'!$4:$4,0)-1)), (MIN(MAX(OFFSET('Data transformed'!$A$4,MATCH($A107,'Data transformed'!$A$5:$A$185,0),MATCH(CL$4,'Data transformed'!$4:$4,0)-1),$O107),$P107)-$O107)/$Q107*100,"NA"))</f>
        <v>100</v>
      </c>
      <c r="CM107" s="104" t="n">
        <f aca="true">IF($L107="","",IF(ISNUMBER(OFFSET('Data transformed'!$A$4,MATCH($A107,'Data transformed'!$A$5:$A$185,0),MATCH(CM$4,'Data transformed'!$4:$4,0)-1)), (MIN(MAX(OFFSET('Data transformed'!$A$4,MATCH($A107,'Data transformed'!$A$5:$A$185,0),MATCH(CM$4,'Data transformed'!$4:$4,0)-1),$O107),$P107)-$O107)/$Q107*100,"NA"))</f>
        <v>100</v>
      </c>
      <c r="CN107" s="104" t="n">
        <f aca="true">IF($L107="","",IF(ISNUMBER(OFFSET('Data transformed'!$A$4,MATCH($A107,'Data transformed'!$A$5:$A$185,0),MATCH(CN$4,'Data transformed'!$4:$4,0)-1)), (MIN(MAX(OFFSET('Data transformed'!$A$4,MATCH($A107,'Data transformed'!$A$5:$A$185,0),MATCH(CN$4,'Data transformed'!$4:$4,0)-1),$O107),$P107)-$O107)/$Q107*100,"NA"))</f>
        <v>0</v>
      </c>
      <c r="CO107" s="104" t="n">
        <f aca="true">IF($L107="","",IF(ISNUMBER(OFFSET('Data transformed'!$A$4,MATCH($A107,'Data transformed'!$A$5:$A$185,0),MATCH(CO$4,'Data transformed'!$4:$4,0)-1)), (MIN(MAX(OFFSET('Data transformed'!$A$4,MATCH($A107,'Data transformed'!$A$5:$A$185,0),MATCH(CO$4,'Data transformed'!$4:$4,0)-1),$O107),$P107)-$O107)/$Q107*100,"NA"))</f>
        <v>100</v>
      </c>
      <c r="CP107" s="104" t="str">
        <f aca="true">IF($L107="","",IF(ISNUMBER(OFFSET('Data transformed'!$A$4,MATCH($A107,'Data transformed'!$A$5:$A$185,0),MATCH(CP$4,'Data transformed'!$4:$4,0)-1)), (MIN(MAX(OFFSET('Data transformed'!$A$4,MATCH($A107,'Data transformed'!$A$5:$A$185,0),MATCH(CP$4,'Data transformed'!$4:$4,0)-1),$O107),$P107)-$O107)/$Q107*100,"NA"))</f>
        <v>NA</v>
      </c>
      <c r="CQ107" s="104" t="str">
        <f aca="true">IF($L107="","",IF(ISNUMBER(OFFSET('Data transformed'!$A$4,MATCH($A107,'Data transformed'!$A$5:$A$185,0),MATCH(CQ$4,'Data transformed'!$4:$4,0)-1)), (MIN(MAX(OFFSET('Data transformed'!$A$4,MATCH($A107,'Data transformed'!$A$5:$A$185,0),MATCH(CQ$4,'Data transformed'!$4:$4,0)-1),$O107),$P107)-$O107)/$Q107*100,"NA"))</f>
        <v>NA</v>
      </c>
      <c r="CR107" s="104" t="n">
        <f aca="true">IF($L107="","",IF(ISNUMBER(OFFSET('Data transformed'!$A$4,MATCH($A107,'Data transformed'!$A$5:$A$185,0),MATCH(CR$4,'Data transformed'!$4:$4,0)-1)), (MIN(MAX(OFFSET('Data transformed'!$A$4,MATCH($A107,'Data transformed'!$A$5:$A$185,0),MATCH(CR$4,'Data transformed'!$4:$4,0)-1),$O107),$P107)-$O107)/$Q107*100,"NA"))</f>
        <v>100</v>
      </c>
      <c r="CS107" s="104" t="n">
        <f aca="true">IF($L107="","",IF(ISNUMBER(OFFSET('Data transformed'!$A$4,MATCH($A107,'Data transformed'!$A$5:$A$185,0),MATCH(CS$4,'Data transformed'!$4:$4,0)-1)), (MIN(MAX(OFFSET('Data transformed'!$A$4,MATCH($A107,'Data transformed'!$A$5:$A$185,0),MATCH(CS$4,'Data transformed'!$4:$4,0)-1),$O107),$P107)-$O107)/$Q107*100,"NA"))</f>
        <v>50</v>
      </c>
      <c r="CT107" s="104" t="n">
        <f aca="true">IF($L107="","",IF(ISNUMBER(OFFSET('Data transformed'!$A$4,MATCH($A107,'Data transformed'!$A$5:$A$185,0),MATCH(CT$4,'Data transformed'!$4:$4,0)-1)), (MIN(MAX(OFFSET('Data transformed'!$A$4,MATCH($A107,'Data transformed'!$A$5:$A$185,0),MATCH(CT$4,'Data transformed'!$4:$4,0)-1),$O107),$P107)-$O107)/$Q107*100,"NA"))</f>
        <v>100</v>
      </c>
      <c r="CU107" s="104" t="n">
        <f aca="true">IF($L107="","",IF(ISNUMBER(OFFSET('Data transformed'!$A$4,MATCH($A107,'Data transformed'!$A$5:$A$185,0),MATCH(CU$4,'Data transformed'!$4:$4,0)-1)), (MIN(MAX(OFFSET('Data transformed'!$A$4,MATCH($A107,'Data transformed'!$A$5:$A$185,0),MATCH(CU$4,'Data transformed'!$4:$4,0)-1),$O107),$P107)-$O107)/$Q107*100,"NA"))</f>
        <v>100</v>
      </c>
      <c r="CV107" s="104" t="n">
        <f aca="true">IF($L107="","",IF(ISNUMBER(OFFSET('Data transformed'!$A$4,MATCH($A107,'Data transformed'!$A$5:$A$185,0),MATCH(CV$4,'Data transformed'!$4:$4,0)-1)), (MIN(MAX(OFFSET('Data transformed'!$A$4,MATCH($A107,'Data transformed'!$A$5:$A$185,0),MATCH(CV$4,'Data transformed'!$4:$4,0)-1),$O107),$P107)-$O107)/$Q107*100,"NA"))</f>
        <v>0</v>
      </c>
      <c r="CW107" s="104" t="n">
        <f aca="true">IF($L107="","",IF(ISNUMBER(OFFSET('Data transformed'!$A$4,MATCH($A107,'Data transformed'!$A$5:$A$185,0),MATCH(CW$4,'Data transformed'!$4:$4,0)-1)), (MIN(MAX(OFFSET('Data transformed'!$A$4,MATCH($A107,'Data transformed'!$A$5:$A$185,0),MATCH(CW$4,'Data transformed'!$4:$4,0)-1),$O107),$P107)-$O107)/$Q107*100,"NA"))</f>
        <v>100</v>
      </c>
    </row>
    <row r="108" s="103" customFormat="true" ht="15.5" hidden="false" customHeight="false" outlineLevel="0" collapsed="false">
      <c r="A108" s="107" t="n">
        <v>4220</v>
      </c>
      <c r="B108" s="107" t="n">
        <v>3</v>
      </c>
      <c r="C108" s="103" t="str">
        <f aca="true">IF(ISBLANK(OFFSET('outliers treatment'!$A$3,MATCH($A108,'outliers treatment'!$A$4:$A$154,0),MATCH(C$4,'outliers treatment'!$4:$4,0)-1)),"",OFFSET('outliers treatment'!$A$3,MATCH($A108,'outliers treatment'!$A$4:$A$154,0),MATCH(C$4,'outliers treatment'!$4:$4,0)-1))</f>
        <v>Development of sustainability standards</v>
      </c>
      <c r="D108" s="103" t="str">
        <f aca="true">IF(ISBLANK(OFFSET('outliers treatment'!$A$3,MATCH($A108,'outliers treatment'!$A$4:$A$154,0),MATCH(D$4,'outliers treatment'!$4:$4,0)-1)),"",OFFSET('outliers treatment'!$A$3,MATCH($A108,'outliers treatment'!$A$4:$A$154,0),MATCH(D$4,'outliers treatment'!$4:$4,0)-1))</f>
        <v/>
      </c>
      <c r="E108" s="103" t="str">
        <f aca="true">IF(ISBLANK(OFFSET('outliers treatment'!$A$3,MATCH($A108,'outliers treatment'!$A$4:$A$154,0),MATCH(E$4,'outliers treatment'!$4:$4,0)-1)),"",OFFSET('outliers treatment'!$A$3,MATCH($A108,'outliers treatment'!$A$4:$A$154,0),MATCH(E$4,'outliers treatment'!$4:$4,0)-1))</f>
        <v/>
      </c>
      <c r="F108" s="103" t="str">
        <f aca="true">IF(ISBLANK(OFFSET('outliers treatment'!$A$3,MATCH($A108,'outliers treatment'!$A$4:$A$154,0),MATCH(F$4,'outliers treatment'!$4:$4,0)-1)),"",OFFSET('outliers treatment'!$A$3,MATCH($A108,'outliers treatment'!$A$4:$A$154,0),MATCH(F$4,'outliers treatment'!$4:$4,0)-1))</f>
        <v/>
      </c>
      <c r="G108" s="103" t="str">
        <f aca="true">IF(ISBLANK(OFFSET('outliers treatment'!$A$3,MATCH($A108,'outliers treatment'!$A$4:$A$154,0),MATCH(G$4,'outliers treatment'!$4:$4,0)-1)),"",OFFSET('outliers treatment'!$A$3,MATCH($A108,'outliers treatment'!$A$4:$A$154,0),MATCH(G$4,'outliers treatment'!$4:$4,0)-1))</f>
        <v/>
      </c>
      <c r="H108" s="103" t="str">
        <f aca="true">IF(ISBLANK(OFFSET('outliers treatment'!$A$3,MATCH($A108,'outliers treatment'!$A$4:$A$154,0),MATCH(H$4,'outliers treatment'!$4:$4,0)-1)),"",OFFSET('outliers treatment'!$A$3,MATCH($A108,'outliers treatment'!$A$4:$A$154,0),MATCH(H$4,'outliers treatment'!$4:$4,0)-1))</f>
        <v/>
      </c>
      <c r="I108" s="103" t="str">
        <f aca="true">IF(ISBLANK(OFFSET('outliers treatment'!$A$3,MATCH($A108,'outliers treatment'!$A$4:$A$154,0),MATCH(I$4,'outliers treatment'!$4:$4,0)-1)),"",OFFSET('outliers treatment'!$A$3,MATCH($A108,'outliers treatment'!$A$4:$A$154,0),MATCH(I$4,'outliers treatment'!$4:$4,0)-1))</f>
        <v/>
      </c>
      <c r="J108" s="104" t="n">
        <f aca="false" t="array" ref="J108:J108">MIN(IF(ISNUMBER(V108:CW108),V108:CW108))</f>
        <v>0</v>
      </c>
      <c r="K108" s="103" t="n">
        <f aca="false" t="array" ref="K108:K108">MAX(IF(ISNUMBER(V108:CW108),V108:CW108))</f>
        <v>100</v>
      </c>
      <c r="L108" s="103" t="e">
        <f aca="true">IF(ISBLANK(OFFSET('outliers treatment'!$A$3,MATCH($A108,'outliers treatment'!$A$4:$A$154,0),MATCH(L$4,'outliers treatment'!$4:$4,0)-1)),"",OFFSET('outliers treatment'!$A$3,MATCH($A108,'outliers treatment'!$A$4:$A$154,0),MATCH(L$4,'outliers treatment'!$4:$4,0)-1))</f>
        <v>#N/A</v>
      </c>
      <c r="M108" s="103" t="e">
        <f aca="true">IF(ISBLANK(OFFSET('outliers treatment'!$A$3,MATCH($A108,'outliers treatment'!$A$4:$A$154,0),MATCH(M$4,'outliers treatment'!$4:$4,0)-1)),"",OFFSET('outliers treatment'!$A$3,MATCH($A108,'outliers treatment'!$A$4:$A$154,0),MATCH(M$4,'outliers treatment'!$4:$4,0)-1))</f>
        <v>#N/A</v>
      </c>
      <c r="N108" s="103" t="str">
        <f aca="true">IF(ISBLANK(OFFSET('outliers treatment'!$A$3,MATCH($A108,'outliers treatment'!$A$4:$A$154,0),MATCH(N$4,'outliers treatment'!$4:$4,0)-1)),"",OFFSET('outliers treatment'!$A$3,MATCH($A108,'outliers treatment'!$A$4:$A$154,0),MATCH(N$4,'outliers treatment'!$4:$4,0)-1))</f>
        <v/>
      </c>
      <c r="O108" s="103" t="str">
        <f aca="true">IF(ISBLANK(OFFSET('outliers treatment'!$A$3,MATCH($A108,'outliers treatment'!$A$4:$A$154,0),MATCH(O$4,'outliers treatment'!$4:$4,0)-1)),"",OFFSET('outliers treatment'!$A$3,MATCH($A108,'outliers treatment'!$A$4:$A$154,0),MATCH(O$4,'outliers treatment'!$4:$4,0)-1))</f>
        <v/>
      </c>
      <c r="P108" s="103" t="str">
        <f aca="true">IF(ISBLANK(OFFSET('outliers treatment'!$A$3,MATCH($A108,'outliers treatment'!$A$4:$A$154,0),MATCH(P$4,'outliers treatment'!$4:$4,0)-1)),"",OFFSET('outliers treatment'!$A$3,MATCH($A108,'outliers treatment'!$A$4:$A$154,0),MATCH(P$4,'outliers treatment'!$4:$4,0)-1))</f>
        <v/>
      </c>
      <c r="Q108" s="103" t="str">
        <f aca="false">IFERROR(P108-O108,"")</f>
        <v/>
      </c>
      <c r="R108" s="105" t="n">
        <f aca="false" t="array" ref="R108:R108">IFERROR(SKEW(IF(ISNUMBER(V108:CW108),V108:CW108,"")),"")</f>
        <v>0.0385926002805948</v>
      </c>
      <c r="S108" s="103" t="n">
        <v>1</v>
      </c>
      <c r="T108" s="103" t="n">
        <v>1</v>
      </c>
      <c r="U108" s="106" t="str">
        <f aca="false" t="array" ref="U108:U108">IF(B108&lt;4,"",1-IFERROR(SUM(ISNUMBER(V108:CW108)*(1-$V$3:$CW$3))/COUNTIF($V$3:$CW$3,0),0))</f>
        <v/>
      </c>
      <c r="V108" s="104" t="n">
        <f aca="false" t="array" ref="V108:V108">SUM(IF(ISNUMBER(V109:V111),$T109:$T111*V109:V111,0))/SUM(IF(ISNUMBER(V109:V111),$T109:$T111,0))</f>
        <v>83.3333333333333</v>
      </c>
      <c r="W108" s="104" t="n">
        <f aca="false" t="array" ref="W108:W108">SUM(IF(ISNUMBER(W109:W111),$T109:$T111*W109:W111,0))/SUM(IF(ISNUMBER(W109:W111),$T109:$T111,0))</f>
        <v>66.6666666666667</v>
      </c>
      <c r="X108" s="104" t="n">
        <f aca="false" t="array" ref="X108:X108">SUM(IF(ISNUMBER(X109:X111),$T109:$T111*X109:X111,0))/SUM(IF(ISNUMBER(X109:X111),$T109:$T111,0))</f>
        <v>83.3333333333333</v>
      </c>
      <c r="Y108" s="104" t="n">
        <f aca="false" t="array" ref="Y108:Y108">SUM(IF(ISNUMBER(Y109:Y111),$T109:$T111*Y109:Y111,0))/SUM(IF(ISNUMBER(Y109:Y111),$T109:$T111,0))</f>
        <v>83.3333333333333</v>
      </c>
      <c r="Z108" s="104" t="n">
        <f aca="false" t="array" ref="Z108:Z108">SUM(IF(ISNUMBER(Z109:Z111),$T109:$T111*Z109:Z111,0))/SUM(IF(ISNUMBER(Z109:Z111),$T109:$T111,0))</f>
        <v>0</v>
      </c>
      <c r="AA108" s="104" t="n">
        <f aca="false" t="array" ref="AA108:AA108">SUM(IF(ISNUMBER(AA109:AA111),$T109:$T111*AA109:AA111,0))/SUM(IF(ISNUMBER(AA109:AA111),$T109:$T111,0))</f>
        <v>33.3333333333333</v>
      </c>
      <c r="AB108" s="104" t="n">
        <f aca="false" t="array" ref="AB108:AB108">SUM(IF(ISNUMBER(AB109:AB111),$T109:$T111*AB109:AB111,0))/SUM(IF(ISNUMBER(AB109:AB111),$T109:$T111,0))</f>
        <v>66.6666666666667</v>
      </c>
      <c r="AC108" s="104" t="n">
        <f aca="false" t="array" ref="AC108:AC108">SUM(IF(ISNUMBER(AC109:AC111),$T109:$T111*AC109:AC111,0))/SUM(IF(ISNUMBER(AC109:AC111),$T109:$T111,0))</f>
        <v>83.3333333333333</v>
      </c>
      <c r="AD108" s="104" t="n">
        <f aca="false" t="array" ref="AD108:AD108">SUM(IF(ISNUMBER(AD109:AD111),$T109:$T111*AD109:AD111,0))/SUM(IF(ISNUMBER(AD109:AD111),$T109:$T111,0))</f>
        <v>100</v>
      </c>
      <c r="AE108" s="104" t="n">
        <f aca="false" t="array" ref="AE108:AE108">SUM(IF(ISNUMBER(AE109:AE111),$T109:$T111*AE109:AE111,0))/SUM(IF(ISNUMBER(AE109:AE111),$T109:$T111,0))</f>
        <v>33.3333333333333</v>
      </c>
      <c r="AF108" s="104" t="n">
        <f aca="false" t="array" ref="AF108:AF108">SUM(IF(ISNUMBER(AF109:AF111),$T109:$T111*AF109:AF111,0))/SUM(IF(ISNUMBER(AF109:AF111),$T109:$T111,0))</f>
        <v>100</v>
      </c>
      <c r="AG108" s="104" t="n">
        <f aca="false" t="array" ref="AG108:AG108">SUM(IF(ISNUMBER(AG109:AG111),$T109:$T111*AG109:AG111,0))/SUM(IF(ISNUMBER(AG109:AG111),$T109:$T111,0))</f>
        <v>66.6666666666667</v>
      </c>
      <c r="AH108" s="104" t="n">
        <f aca="false" t="array" ref="AH108:AH108">SUM(IF(ISNUMBER(AH109:AH111),$T109:$T111*AH109:AH111,0))/SUM(IF(ISNUMBER(AH109:AH111),$T109:$T111,0))</f>
        <v>50</v>
      </c>
      <c r="AI108" s="104" t="n">
        <f aca="false" t="array" ref="AI108:AI108">SUM(IF(ISNUMBER(AI109:AI111),$T109:$T111*AI109:AI111,0))/SUM(IF(ISNUMBER(AI109:AI111),$T109:$T111,0))</f>
        <v>0</v>
      </c>
      <c r="AJ108" s="104" t="n">
        <f aca="false" t="array" ref="AJ108:AJ108">SUM(IF(ISNUMBER(AJ109:AJ111),$T109:$T111*AJ109:AJ111,0))/SUM(IF(ISNUMBER(AJ109:AJ111),$T109:$T111,0))</f>
        <v>33.3333333333333</v>
      </c>
      <c r="AK108" s="104" t="n">
        <f aca="false" t="array" ref="AK108:AK108">SUM(IF(ISNUMBER(AK109:AK111),$T109:$T111*AK109:AK111,0))/SUM(IF(ISNUMBER(AK109:AK111),$T109:$T111,0))</f>
        <v>66.6666666666667</v>
      </c>
      <c r="AL108" s="104" t="n">
        <f aca="false" t="array" ref="AL108:AL108">SUM(IF(ISNUMBER(AL109:AL111),$T109:$T111*AL109:AL111,0))/SUM(IF(ISNUMBER(AL109:AL111),$T109:$T111,0))</f>
        <v>100</v>
      </c>
      <c r="AM108" s="104" t="n">
        <f aca="false" t="array" ref="AM108:AM108">SUM(IF(ISNUMBER(AM109:AM111),$T109:$T111*AM109:AM111,0))/SUM(IF(ISNUMBER(AM109:AM111),$T109:$T111,0))</f>
        <v>83.3333333333333</v>
      </c>
      <c r="AN108" s="104" t="n">
        <f aca="false" t="array" ref="AN108:AN108">SUM(IF(ISNUMBER(AN109:AN111),$T109:$T111*AN109:AN111,0))/SUM(IF(ISNUMBER(AN109:AN111),$T109:$T111,0))</f>
        <v>0</v>
      </c>
      <c r="AO108" s="104" t="n">
        <f aca="false" t="array" ref="AO108:AO108">SUM(IF(ISNUMBER(AO109:AO111),$T109:$T111*AO109:AO111,0))/SUM(IF(ISNUMBER(AO109:AO111),$T109:$T111,0))</f>
        <v>33.3333333333333</v>
      </c>
      <c r="AP108" s="104" t="n">
        <f aca="false" t="array" ref="AP108:AP108">SUM(IF(ISNUMBER(AP109:AP111),$T109:$T111*AP109:AP111,0))/SUM(IF(ISNUMBER(AP109:AP111),$T109:$T111,0))</f>
        <v>66.6666666666667</v>
      </c>
      <c r="AQ108" s="104" t="n">
        <f aca="false" t="array" ref="AQ108:AQ108">SUM(IF(ISNUMBER(AQ109:AQ111),$T109:$T111*AQ109:AQ111,0))/SUM(IF(ISNUMBER(AQ109:AQ111),$T109:$T111,0))</f>
        <v>50</v>
      </c>
      <c r="AR108" s="104" t="n">
        <f aca="false" t="array" ref="AR108:AR108">SUM(IF(ISNUMBER(AR109:AR111),$T109:$T111*AR109:AR111,0))/SUM(IF(ISNUMBER(AR109:AR111),$T109:$T111,0))</f>
        <v>100</v>
      </c>
      <c r="AS108" s="104" t="n">
        <f aca="false" t="array" ref="AS108:AS108">SUM(IF(ISNUMBER(AS109:AS111),$T109:$T111*AS109:AS111,0))/SUM(IF(ISNUMBER(AS109:AS111),$T109:$T111,0))</f>
        <v>0</v>
      </c>
      <c r="AT108" s="104" t="n">
        <f aca="false" t="array" ref="AT108:AT108">SUM(IF(ISNUMBER(AT109:AT111),$T109:$T111*AT109:AT111,0))/SUM(IF(ISNUMBER(AT109:AT111),$T109:$T111,0))</f>
        <v>100</v>
      </c>
      <c r="AU108" s="104" t="n">
        <f aca="false" t="array" ref="AU108:AU108">SUM(IF(ISNUMBER(AU109:AU111),$T109:$T111*AU109:AU111,0))/SUM(IF(ISNUMBER(AU109:AU111),$T109:$T111,0))</f>
        <v>100</v>
      </c>
      <c r="AV108" s="104" t="n">
        <f aca="false" t="array" ref="AV108:AV108">SUM(IF(ISNUMBER(AV109:AV111),$T109:$T111*AV109:AV111,0))/SUM(IF(ISNUMBER(AV109:AV111),$T109:$T111,0))</f>
        <v>33.3333333333333</v>
      </c>
      <c r="AW108" s="104" t="n">
        <f aca="false" t="array" ref="AW108:AW108">SUM(IF(ISNUMBER(AW109:AW111),$T109:$T111*AW109:AW111,0))/SUM(IF(ISNUMBER(AW109:AW111),$T109:$T111,0))</f>
        <v>0</v>
      </c>
      <c r="AX108" s="104" t="n">
        <f aca="false" t="array" ref="AX108:AX108">SUM(IF(ISNUMBER(AX109:AX111),$T109:$T111*AX109:AX111,0))/SUM(IF(ISNUMBER(AX109:AX111),$T109:$T111,0))</f>
        <v>66.6666666666667</v>
      </c>
      <c r="AY108" s="104" t="n">
        <f aca="false" t="array" ref="AY108:AY108">SUM(IF(ISNUMBER(AY109:AY111),$T109:$T111*AY109:AY111,0))/SUM(IF(ISNUMBER(AY109:AY111),$T109:$T111,0))</f>
        <v>0</v>
      </c>
      <c r="AZ108" s="104" t="n">
        <f aca="false" t="array" ref="AZ108:AZ108">SUM(IF(ISNUMBER(AZ109:AZ111),$T109:$T111*AZ109:AZ111,0))/SUM(IF(ISNUMBER(AZ109:AZ111),$T109:$T111,0))</f>
        <v>0</v>
      </c>
      <c r="BA108" s="104" t="n">
        <f aca="false" t="array" ref="BA108:BA108">SUM(IF(ISNUMBER(BA109:BA111),$T109:$T111*BA109:BA111,0))/SUM(IF(ISNUMBER(BA109:BA111),$T109:$T111,0))</f>
        <v>50</v>
      </c>
      <c r="BB108" s="104" t="n">
        <f aca="false" t="array" ref="BB108:BB108">SUM(IF(ISNUMBER(BB109:BB111),$T109:$T111*BB109:BB111,0))/SUM(IF(ISNUMBER(BB109:BB111),$T109:$T111,0))</f>
        <v>100</v>
      </c>
      <c r="BC108" s="104" t="n">
        <f aca="false" t="array" ref="BC108:BC108">SUM(IF(ISNUMBER(BC109:BC111),$T109:$T111*BC109:BC111,0))/SUM(IF(ISNUMBER(BC109:BC111),$T109:$T111,0))</f>
        <v>0</v>
      </c>
      <c r="BD108" s="104" t="n">
        <f aca="false" t="array" ref="BD108:BD108">SUM(IF(ISNUMBER(BD109:BD111),$T109:$T111*BD109:BD111,0))/SUM(IF(ISNUMBER(BD109:BD111),$T109:$T111,0))</f>
        <v>100</v>
      </c>
      <c r="BE108" s="104" t="n">
        <f aca="false" t="array" ref="BE108:BE108">SUM(IF(ISNUMBER(BE109:BE111),$T109:$T111*BE109:BE111,0))/SUM(IF(ISNUMBER(BE109:BE111),$T109:$T111,0))</f>
        <v>33.3333333333333</v>
      </c>
      <c r="BF108" s="104" t="n">
        <f aca="false" t="array" ref="BF108:BF108">SUM(IF(ISNUMBER(BF109:BF111),$T109:$T111*BF109:BF111,0))/SUM(IF(ISNUMBER(BF109:BF111),$T109:$T111,0))</f>
        <v>83.3333333333333</v>
      </c>
      <c r="BG108" s="104" t="n">
        <f aca="false" t="array" ref="BG108:BG108">SUM(IF(ISNUMBER(BG109:BG111),$T109:$T111*BG109:BG111,0))/SUM(IF(ISNUMBER(BG109:BG111),$T109:$T111,0))</f>
        <v>33.3333333333333</v>
      </c>
      <c r="BH108" s="104" t="n">
        <f aca="false" t="array" ref="BH108:BH108">SUM(IF(ISNUMBER(BH109:BH111),$T109:$T111*BH109:BH111,0))/SUM(IF(ISNUMBER(BH109:BH111),$T109:$T111,0))</f>
        <v>100</v>
      </c>
      <c r="BI108" s="104" t="n">
        <f aca="false" t="array" ref="BI108:BI108">SUM(IF(ISNUMBER(BI109:BI111),$T109:$T111*BI109:BI111,0))/SUM(IF(ISNUMBER(BI109:BI111),$T109:$T111,0))</f>
        <v>0</v>
      </c>
      <c r="BJ108" s="104" t="n">
        <f aca="false" t="array" ref="BJ108:BJ108">SUM(IF(ISNUMBER(BJ109:BJ111),$T109:$T111*BJ109:BJ111,0))/SUM(IF(ISNUMBER(BJ109:BJ111),$T109:$T111,0))</f>
        <v>50</v>
      </c>
      <c r="BK108" s="104" t="n">
        <f aca="false" t="array" ref="BK108:BK108">SUM(IF(ISNUMBER(BK109:BK111),$T109:$T111*BK109:BK111,0))/SUM(IF(ISNUMBER(BK109:BK111),$T109:$T111,0))</f>
        <v>66.6666666666667</v>
      </c>
      <c r="BL108" s="104" t="n">
        <f aca="false" t="array" ref="BL108:BL108">SUM(IF(ISNUMBER(BL109:BL111),$T109:$T111*BL109:BL111,0))/SUM(IF(ISNUMBER(BL109:BL111),$T109:$T111,0))</f>
        <v>100</v>
      </c>
      <c r="BM108" s="104" t="n">
        <f aca="false" t="array" ref="BM108:BM108">SUM(IF(ISNUMBER(BM109:BM111),$T109:$T111*BM109:BM111,0))/SUM(IF(ISNUMBER(BM109:BM111),$T109:$T111,0))</f>
        <v>0</v>
      </c>
      <c r="BN108" s="104" t="n">
        <f aca="false" t="array" ref="BN108:BN108">SUM(IF(ISNUMBER(BN109:BN111),$T109:$T111*BN109:BN111,0))/SUM(IF(ISNUMBER(BN109:BN111),$T109:$T111,0))</f>
        <v>0</v>
      </c>
      <c r="BO108" s="104" t="n">
        <f aca="false" t="array" ref="BO108:BO108">SUM(IF(ISNUMBER(BO109:BO111),$T109:$T111*BO109:BO111,0))/SUM(IF(ISNUMBER(BO109:BO111),$T109:$T111,0))</f>
        <v>66.6666666666667</v>
      </c>
      <c r="BP108" s="104" t="n">
        <f aca="false" t="array" ref="BP108:BP108">SUM(IF(ISNUMBER(BP109:BP111),$T109:$T111*BP109:BP111,0))/SUM(IF(ISNUMBER(BP109:BP111),$T109:$T111,0))</f>
        <v>66.6666666666667</v>
      </c>
      <c r="BQ108" s="104" t="n">
        <f aca="false" t="array" ref="BQ108:BQ108">SUM(IF(ISNUMBER(BQ109:BQ111),$T109:$T111*BQ109:BQ111,0))/SUM(IF(ISNUMBER(BQ109:BQ111),$T109:$T111,0))</f>
        <v>16.6666666666667</v>
      </c>
      <c r="BR108" s="104" t="n">
        <f aca="false" t="array" ref="BR108:BR108">SUM(IF(ISNUMBER(BR109:BR111),$T109:$T111*BR109:BR111,0))/SUM(IF(ISNUMBER(BR109:BR111),$T109:$T111,0))</f>
        <v>0</v>
      </c>
      <c r="BS108" s="104" t="n">
        <f aca="false" t="array" ref="BS108:BS108">SUM(IF(ISNUMBER(BS109:BS111),$T109:$T111*BS109:BS111,0))/SUM(IF(ISNUMBER(BS109:BS111),$T109:$T111,0))</f>
        <v>33.3333333333333</v>
      </c>
      <c r="BT108" s="104" t="n">
        <f aca="false" t="array" ref="BT108:BT108">SUM(IF(ISNUMBER(BT109:BT111),$T109:$T111*BT109:BT111,0))/SUM(IF(ISNUMBER(BT109:BT111),$T109:$T111,0))</f>
        <v>83.3333333333333</v>
      </c>
      <c r="BU108" s="104" t="n">
        <f aca="false" t="array" ref="BU108:BU108">SUM(IF(ISNUMBER(BU109:BU111),$T109:$T111*BU109:BU111,0))/SUM(IF(ISNUMBER(BU109:BU111),$T109:$T111,0))</f>
        <v>100</v>
      </c>
      <c r="BV108" s="104" t="n">
        <f aca="false" t="array" ref="BV108:BV108">SUM(IF(ISNUMBER(BV109:BV111),$T109:$T111*BV109:BV111,0))/SUM(IF(ISNUMBER(BV109:BV111),$T109:$T111,0))</f>
        <v>33.3333333333333</v>
      </c>
      <c r="BW108" s="104" t="n">
        <f aca="false" t="array" ref="BW108:BW108">SUM(IF(ISNUMBER(BW109:BW111),$T109:$T111*BW109:BW111,0))/SUM(IF(ISNUMBER(BW109:BW111),$T109:$T111,0))</f>
        <v>0</v>
      </c>
      <c r="BX108" s="104" t="n">
        <f aca="false" t="array" ref="BX108:BX108">SUM(IF(ISNUMBER(BX109:BX111),$T109:$T111*BX109:BX111,0))/SUM(IF(ISNUMBER(BX109:BX111),$T109:$T111,0))</f>
        <v>16.6666666666667</v>
      </c>
      <c r="BY108" s="104" t="n">
        <f aca="false" t="array" ref="BY108:BY108">SUM(IF(ISNUMBER(BY109:BY111),$T109:$T111*BY109:BY111,0))/SUM(IF(ISNUMBER(BY109:BY111),$T109:$T111,0))</f>
        <v>66.6666666666667</v>
      </c>
      <c r="BZ108" s="104" t="n">
        <f aca="false" t="array" ref="BZ108:BZ108">SUM(IF(ISNUMBER(BZ109:BZ111),$T109:$T111*BZ109:BZ111,0))/SUM(IF(ISNUMBER(BZ109:BZ111),$T109:$T111,0))</f>
        <v>33.3333333333333</v>
      </c>
      <c r="CA108" s="104" t="n">
        <f aca="false" t="array" ref="CA108:CA108">SUM(IF(ISNUMBER(CA109:CA111),$T109:$T111*CA109:CA111,0))/SUM(IF(ISNUMBER(CA109:CA111),$T109:$T111,0))</f>
        <v>0</v>
      </c>
      <c r="CB108" s="104" t="n">
        <f aca="false" t="array" ref="CB108:CB108">SUM(IF(ISNUMBER(CB109:CB111),$T109:$T111*CB109:CB111,0))/SUM(IF(ISNUMBER(CB109:CB111),$T109:$T111,0))</f>
        <v>66.6666666666667</v>
      </c>
      <c r="CC108" s="104" t="n">
        <f aca="false" t="array" ref="CC108:CC108">SUM(IF(ISNUMBER(CC109:CC111),$T109:$T111*CC109:CC111,0))/SUM(IF(ISNUMBER(CC109:CC111),$T109:$T111,0))</f>
        <v>83.3333333333333</v>
      </c>
      <c r="CD108" s="104" t="n">
        <f aca="false" t="array" ref="CD108:CD108">SUM(IF(ISNUMBER(CD109:CD111),$T109:$T111*CD109:CD111,0))/SUM(IF(ISNUMBER(CD109:CD111),$T109:$T111,0))</f>
        <v>16.6666666666667</v>
      </c>
      <c r="CE108" s="104" t="n">
        <f aca="false" t="array" ref="CE108:CE108">SUM(IF(ISNUMBER(CE109:CE111),$T109:$T111*CE109:CE111,0))/SUM(IF(ISNUMBER(CE109:CE111),$T109:$T111,0))</f>
        <v>100</v>
      </c>
      <c r="CF108" s="104" t="n">
        <f aca="false" t="array" ref="CF108:CF108">SUM(IF(ISNUMBER(CF109:CF111),$T109:$T111*CF109:CF111,0))/SUM(IF(ISNUMBER(CF109:CF111),$T109:$T111,0))</f>
        <v>66.6666666666667</v>
      </c>
      <c r="CG108" s="104" t="n">
        <f aca="false" t="array" ref="CG108:CG108">SUM(IF(ISNUMBER(CG109:CG111),$T109:$T111*CG109:CG111,0))/SUM(IF(ISNUMBER(CG109:CG111),$T109:$T111,0))</f>
        <v>0</v>
      </c>
      <c r="CH108" s="104" t="n">
        <f aca="false" t="array" ref="CH108:CH108">SUM(IF(ISNUMBER(CH109:CH111),$T109:$T111*CH109:CH111,0))/SUM(IF(ISNUMBER(CH109:CH111),$T109:$T111,0))</f>
        <v>33.3333333333333</v>
      </c>
      <c r="CI108" s="104" t="n">
        <f aca="false" t="array" ref="CI108:CI108">SUM(IF(ISNUMBER(CI109:CI111),$T109:$T111*CI109:CI111,0))/SUM(IF(ISNUMBER(CI109:CI111),$T109:$T111,0))</f>
        <v>66.6666666666667</v>
      </c>
      <c r="CJ108" s="104" t="n">
        <f aca="false" t="array" ref="CJ108:CJ108">SUM(IF(ISNUMBER(CJ109:CJ111),$T109:$T111*CJ109:CJ111,0))/SUM(IF(ISNUMBER(CJ109:CJ111),$T109:$T111,0))</f>
        <v>33.3333333333333</v>
      </c>
      <c r="CK108" s="104" t="n">
        <f aca="false" t="array" ref="CK108:CK108">SUM(IF(ISNUMBER(CK109:CK111),$T109:$T111*CK109:CK111,0))/SUM(IF(ISNUMBER(CK109:CK111),$T109:$T111,0))</f>
        <v>0</v>
      </c>
      <c r="CL108" s="104" t="n">
        <f aca="false" t="array" ref="CL108:CL108">SUM(IF(ISNUMBER(CL109:CL111),$T109:$T111*CL109:CL111,0))/SUM(IF(ISNUMBER(CL109:CL111),$T109:$T111,0))</f>
        <v>16.6666666666667</v>
      </c>
      <c r="CM108" s="104" t="n">
        <f aca="false" t="array" ref="CM108:CM108">SUM(IF(ISNUMBER(CM109:CM111),$T109:$T111*CM109:CM111,0))/SUM(IF(ISNUMBER(CM109:CM111),$T109:$T111,0))</f>
        <v>100</v>
      </c>
      <c r="CN108" s="104" t="n">
        <f aca="false" t="array" ref="CN108:CN108">SUM(IF(ISNUMBER(CN109:CN111),$T109:$T111*CN109:CN111,0))/SUM(IF(ISNUMBER(CN109:CN111),$T109:$T111,0))</f>
        <v>0</v>
      </c>
      <c r="CO108" s="104" t="n">
        <f aca="false" t="array" ref="CO108:CO108">SUM(IF(ISNUMBER(CO109:CO111),$T109:$T111*CO109:CO111,0))/SUM(IF(ISNUMBER(CO109:CO111),$T109:$T111,0))</f>
        <v>33.3333333333333</v>
      </c>
      <c r="CP108" s="104" t="n">
        <f aca="false" t="array" ref="CP108:CP108">SUM(IF(ISNUMBER(CP109:CP111),$T109:$T111*CP109:CP111,0))/SUM(IF(ISNUMBER(CP109:CP111),$T109:$T111,0))</f>
        <v>0</v>
      </c>
      <c r="CQ108" s="104" t="n">
        <f aca="false" t="array" ref="CQ108:CQ108">SUM(IF(ISNUMBER(CQ109:CQ111),$T109:$T111*CQ109:CQ111,0))/SUM(IF(ISNUMBER(CQ109:CQ111),$T109:$T111,0))</f>
        <v>0</v>
      </c>
      <c r="CR108" s="104" t="n">
        <f aca="false" t="array" ref="CR108:CR108">SUM(IF(ISNUMBER(CR109:CR111),$T109:$T111*CR109:CR111,0))/SUM(IF(ISNUMBER(CR109:CR111),$T109:$T111,0))</f>
        <v>33.3333333333333</v>
      </c>
      <c r="CS108" s="104" t="n">
        <f aca="false" t="array" ref="CS108:CS108">SUM(IF(ISNUMBER(CS109:CS111),$T109:$T111*CS109:CS111,0))/SUM(IF(ISNUMBER(CS109:CS111),$T109:$T111,0))</f>
        <v>66.6666666666667</v>
      </c>
      <c r="CT108" s="104" t="n">
        <f aca="false" t="array" ref="CT108:CT108">SUM(IF(ISNUMBER(CT109:CT111),$T109:$T111*CT109:CT111,0))/SUM(IF(ISNUMBER(CT109:CT111),$T109:$T111,0))</f>
        <v>66.6666666666667</v>
      </c>
      <c r="CU108" s="104" t="n">
        <f aca="false" t="array" ref="CU108:CU108">SUM(IF(ISNUMBER(CU109:CU111),$T109:$T111*CU109:CU111,0))/SUM(IF(ISNUMBER(CU109:CU111),$T109:$T111,0))</f>
        <v>0</v>
      </c>
      <c r="CV108" s="104" t="n">
        <f aca="false" t="array" ref="CV108:CV108">SUM(IF(ISNUMBER(CV109:CV111),$T109:$T111*CV109:CV111,0))/SUM(IF(ISNUMBER(CV109:CV111),$T109:$T111,0))</f>
        <v>0</v>
      </c>
      <c r="CW108" s="104" t="n">
        <f aca="false" t="array" ref="CW108:CW108">SUM(IF(ISNUMBER(CW109:CW111),$T109:$T111*CW109:CW111,0))/SUM(IF(ISNUMBER(CW109:CW111),$T109:$T111,0))</f>
        <v>50</v>
      </c>
    </row>
    <row r="109" s="103" customFormat="true" ht="15.5" hidden="false" customHeight="false" outlineLevel="0" collapsed="false">
      <c r="A109" s="107" t="n">
        <v>4221</v>
      </c>
      <c r="B109" s="107" t="n">
        <v>4</v>
      </c>
      <c r="C109" s="103" t="str">
        <f aca="true">IF(ISBLANK(OFFSET('outliers treatment'!$A$3,MATCH($A109,'outliers treatment'!$A$4:$A$154,0),MATCH(C$4,'outliers treatment'!$4:$4,0)-1)),"",OFFSET('outliers treatment'!$A$3,MATCH($A109,'outliers treatment'!$A$4:$A$154,0),MATCH(C$4,'outliers treatment'!$4:$4,0)-1))</f>
        <v/>
      </c>
      <c r="D109" s="103" t="str">
        <f aca="true">IF(ISBLANK(OFFSET('outliers treatment'!$A$3,MATCH($A109,'outliers treatment'!$A$4:$A$154,0),MATCH(D$4,'outliers treatment'!$4:$4,0)-1)),"",OFFSET('outliers treatment'!$A$3,MATCH($A109,'outliers treatment'!$A$4:$A$154,0),MATCH(D$4,'outliers treatment'!$4:$4,0)-1))</f>
        <v>Levels of participation in ISO's committee on biodiversity</v>
      </c>
      <c r="E109" s="103" t="str">
        <f aca="true">IF(ISBLANK(OFFSET('outliers treatment'!$A$3,MATCH($A109,'outliers treatment'!$A$4:$A$154,0),MATCH(E$4,'outliers treatment'!$4:$4,0)-1)),"",OFFSET('outliers treatment'!$A$3,MATCH($A109,'outliers treatment'!$A$4:$A$154,0),MATCH(E$4,'outliers treatment'!$4:$4,0)-1))</f>
        <v/>
      </c>
      <c r="F109" s="103" t="str">
        <f aca="true">IF(ISBLANK(OFFSET('outliers treatment'!$A$3,MATCH($A109,'outliers treatment'!$A$4:$A$154,0),MATCH(F$4,'outliers treatment'!$4:$4,0)-1)),"",OFFSET('outliers treatment'!$A$3,MATCH($A109,'outliers treatment'!$A$4:$A$154,0),MATCH(F$4,'outliers treatment'!$4:$4,0)-1))</f>
        <v/>
      </c>
      <c r="G109" s="103" t="str">
        <f aca="true">IF(ISBLANK(OFFSET('outliers treatment'!$A$3,MATCH($A109,'outliers treatment'!$A$4:$A$154,0),MATCH(G$4,'outliers treatment'!$4:$4,0)-1)),"",OFFSET('outliers treatment'!$A$3,MATCH($A109,'outliers treatment'!$A$4:$A$154,0),MATCH(G$4,'outliers treatment'!$4:$4,0)-1))</f>
        <v/>
      </c>
      <c r="H109" s="103" t="str">
        <f aca="true">IF(ISBLANK(OFFSET('outliers treatment'!$A$3,MATCH($A109,'outliers treatment'!$A$4:$A$154,0),MATCH(H$4,'outliers treatment'!$4:$4,0)-1)),"",OFFSET('outliers treatment'!$A$3,MATCH($A109,'outliers treatment'!$A$4:$A$154,0),MATCH(H$4,'outliers treatment'!$4:$4,0)-1))</f>
        <v/>
      </c>
      <c r="I109" s="103" t="str">
        <f aca="true">IF(ISBLANK(OFFSET('outliers treatment'!$A$3,MATCH($A109,'outliers treatment'!$A$4:$A$154,0),MATCH(I$4,'outliers treatment'!$4:$4,0)-1)),"",OFFSET('outliers treatment'!$A$3,MATCH($A109,'outliers treatment'!$A$4:$A$154,0),MATCH(I$4,'outliers treatment'!$4:$4,0)-1))</f>
        <v/>
      </c>
      <c r="J109" s="104" t="n">
        <f aca="false" t="array" ref="J109:J109">MIN(IF(ISNUMBER(V109:CW109),V109:CW109))</f>
        <v>0</v>
      </c>
      <c r="K109" s="103" t="n">
        <f aca="false" t="array" ref="K109:K109">MAX(IF(ISNUMBER(V109:CW109),V109:CW109))</f>
        <v>100</v>
      </c>
      <c r="L109" s="103" t="n">
        <f aca="true">IF(ISBLANK(OFFSET('outliers treatment'!$A$3,MATCH($A109,'outliers treatment'!$A$4:$A$154,0),MATCH(L$4,'outliers treatment'!$4:$4,0)-1)),"",OFFSET('outliers treatment'!$A$3,MATCH($A109,'outliers treatment'!$A$4:$A$154,0),MATCH(L$4,'outliers treatment'!$4:$4,0)-1))</f>
        <v>0</v>
      </c>
      <c r="M109" s="103" t="n">
        <f aca="true">IF(ISBLANK(OFFSET('outliers treatment'!$A$3,MATCH($A109,'outliers treatment'!$A$4:$A$154,0),MATCH(M$4,'outliers treatment'!$4:$4,0)-1)),"",OFFSET('outliers treatment'!$A$3,MATCH($A109,'outliers treatment'!$A$4:$A$154,0),MATCH(M$4,'outliers treatment'!$4:$4,0)-1))</f>
        <v>2</v>
      </c>
      <c r="N109" s="103" t="n">
        <f aca="true">IF(ISBLANK(OFFSET('outliers treatment'!$A$3,MATCH($A109,'outliers treatment'!$A$4:$A$154,0),MATCH(N$4,'outliers treatment'!$4:$4,0)-1)),"",OFFSET('outliers treatment'!$A$3,MATCH($A109,'outliers treatment'!$A$4:$A$154,0),MATCH(N$4,'outliers treatment'!$4:$4,0)-1))</f>
        <v>2</v>
      </c>
      <c r="O109" s="103" t="n">
        <f aca="true">IF(ISBLANK(OFFSET('outliers treatment'!$A$3,MATCH($A109,'outliers treatment'!$A$4:$A$154,0),MATCH(O$4,'outliers treatment'!$4:$4,0)-1)),"",OFFSET('outliers treatment'!$A$3,MATCH($A109,'outliers treatment'!$A$4:$A$154,0),MATCH(O$4,'outliers treatment'!$4:$4,0)-1))</f>
        <v>0</v>
      </c>
      <c r="P109" s="103" t="n">
        <f aca="true">IF(ISBLANK(OFFSET('outliers treatment'!$A$3,MATCH($A109,'outliers treatment'!$A$4:$A$154,0),MATCH(P$4,'outliers treatment'!$4:$4,0)-1)),"",OFFSET('outliers treatment'!$A$3,MATCH($A109,'outliers treatment'!$A$4:$A$154,0),MATCH(P$4,'outliers treatment'!$4:$4,0)-1))</f>
        <v>2</v>
      </c>
      <c r="Q109" s="103" t="n">
        <f aca="false">IFERROR(P109-O109,"")</f>
        <v>2</v>
      </c>
      <c r="R109" s="105" t="n">
        <f aca="false" t="array" ref="R109:R109">IFERROR(SKEW(IF(ISNUMBER(V109:CW109),V109:CW109,"")),"")</f>
        <v>0.228634092443245</v>
      </c>
      <c r="S109" s="103" t="n">
        <v>0</v>
      </c>
      <c r="T109" s="103" t="n">
        <v>1</v>
      </c>
      <c r="U109" s="106" t="n">
        <f aca="false" t="array" ref="U109:U109">IF(B109&lt;4,"",1-IFERROR(SUM(ISNUMBER(V109:CW109)*(1-$V$3:$CW$3))/COUNTIF($V$3:$CW$3,0),0))</f>
        <v>0</v>
      </c>
      <c r="V109" s="104" t="n">
        <f aca="true">IF($L109="","",IF(ISNUMBER(OFFSET('Data transformed'!$A$4,MATCH($A109,'Data transformed'!$A$5:$A$185,0),MATCH(V$4,'Data transformed'!$4:$4,0)-1)), (MIN(MAX(OFFSET('Data transformed'!$A$4,MATCH($A109,'Data transformed'!$A$5:$A$185,0),MATCH(V$4,'Data transformed'!$4:$4,0)-1),$O109),$P109)-$O109)/$Q109*100,"NA"))</f>
        <v>100</v>
      </c>
      <c r="W109" s="104" t="n">
        <f aca="true">IF($L109="","",IF(ISNUMBER(OFFSET('Data transformed'!$A$4,MATCH($A109,'Data transformed'!$A$5:$A$185,0),MATCH(W$4,'Data transformed'!$4:$4,0)-1)), (MIN(MAX(OFFSET('Data transformed'!$A$4,MATCH($A109,'Data transformed'!$A$5:$A$185,0),MATCH(W$4,'Data transformed'!$4:$4,0)-1),$O109),$P109)-$O109)/$Q109*100,"NA"))</f>
        <v>50</v>
      </c>
      <c r="X109" s="104" t="n">
        <f aca="true">IF($L109="","",IF(ISNUMBER(OFFSET('Data transformed'!$A$4,MATCH($A109,'Data transformed'!$A$5:$A$185,0),MATCH(X$4,'Data transformed'!$4:$4,0)-1)), (MIN(MAX(OFFSET('Data transformed'!$A$4,MATCH($A109,'Data transformed'!$A$5:$A$185,0),MATCH(X$4,'Data transformed'!$4:$4,0)-1),$O109),$P109)-$O109)/$Q109*100,"NA"))</f>
        <v>100</v>
      </c>
      <c r="Y109" s="104" t="n">
        <f aca="true">IF($L109="","",IF(ISNUMBER(OFFSET('Data transformed'!$A$4,MATCH($A109,'Data transformed'!$A$5:$A$185,0),MATCH(Y$4,'Data transformed'!$4:$4,0)-1)), (MIN(MAX(OFFSET('Data transformed'!$A$4,MATCH($A109,'Data transformed'!$A$5:$A$185,0),MATCH(Y$4,'Data transformed'!$4:$4,0)-1),$O109),$P109)-$O109)/$Q109*100,"NA"))</f>
        <v>100</v>
      </c>
      <c r="Z109" s="104" t="n">
        <f aca="true">IF($L109="","",IF(ISNUMBER(OFFSET('Data transformed'!$A$4,MATCH($A109,'Data transformed'!$A$5:$A$185,0),MATCH(Z$4,'Data transformed'!$4:$4,0)-1)), (MIN(MAX(OFFSET('Data transformed'!$A$4,MATCH($A109,'Data transformed'!$A$5:$A$185,0),MATCH(Z$4,'Data transformed'!$4:$4,0)-1),$O109),$P109)-$O109)/$Q109*100,"NA"))</f>
        <v>0</v>
      </c>
      <c r="AA109" s="104" t="n">
        <f aca="true">IF($L109="","",IF(ISNUMBER(OFFSET('Data transformed'!$A$4,MATCH($A109,'Data transformed'!$A$5:$A$185,0),MATCH(AA$4,'Data transformed'!$4:$4,0)-1)), (MIN(MAX(OFFSET('Data transformed'!$A$4,MATCH($A109,'Data transformed'!$A$5:$A$185,0),MATCH(AA$4,'Data transformed'!$4:$4,0)-1),$O109),$P109)-$O109)/$Q109*100,"NA"))</f>
        <v>50</v>
      </c>
      <c r="AB109" s="104" t="n">
        <f aca="true">IF($L109="","",IF(ISNUMBER(OFFSET('Data transformed'!$A$4,MATCH($A109,'Data transformed'!$A$5:$A$185,0),MATCH(AB$4,'Data transformed'!$4:$4,0)-1)), (MIN(MAX(OFFSET('Data transformed'!$A$4,MATCH($A109,'Data transformed'!$A$5:$A$185,0),MATCH(AB$4,'Data transformed'!$4:$4,0)-1),$O109),$P109)-$O109)/$Q109*100,"NA"))</f>
        <v>100</v>
      </c>
      <c r="AC109" s="104" t="n">
        <f aca="true">IF($L109="","",IF(ISNUMBER(OFFSET('Data transformed'!$A$4,MATCH($A109,'Data transformed'!$A$5:$A$185,0),MATCH(AC$4,'Data transformed'!$4:$4,0)-1)), (MIN(MAX(OFFSET('Data transformed'!$A$4,MATCH($A109,'Data transformed'!$A$5:$A$185,0),MATCH(AC$4,'Data transformed'!$4:$4,0)-1),$O109),$P109)-$O109)/$Q109*100,"NA"))</f>
        <v>50</v>
      </c>
      <c r="AD109" s="104" t="n">
        <f aca="true">IF($L109="","",IF(ISNUMBER(OFFSET('Data transformed'!$A$4,MATCH($A109,'Data transformed'!$A$5:$A$185,0),MATCH(AD$4,'Data transformed'!$4:$4,0)-1)), (MIN(MAX(OFFSET('Data transformed'!$A$4,MATCH($A109,'Data transformed'!$A$5:$A$185,0),MATCH(AD$4,'Data transformed'!$4:$4,0)-1),$O109),$P109)-$O109)/$Q109*100,"NA"))</f>
        <v>100</v>
      </c>
      <c r="AE109" s="104" t="n">
        <f aca="true">IF($L109="","",IF(ISNUMBER(OFFSET('Data transformed'!$A$4,MATCH($A109,'Data transformed'!$A$5:$A$185,0),MATCH(AE$4,'Data transformed'!$4:$4,0)-1)), (MIN(MAX(OFFSET('Data transformed'!$A$4,MATCH($A109,'Data transformed'!$A$5:$A$185,0),MATCH(AE$4,'Data transformed'!$4:$4,0)-1),$O109),$P109)-$O109)/$Q109*100,"NA"))</f>
        <v>0</v>
      </c>
      <c r="AF109" s="104" t="n">
        <f aca="true">IF($L109="","",IF(ISNUMBER(OFFSET('Data transformed'!$A$4,MATCH($A109,'Data transformed'!$A$5:$A$185,0),MATCH(AF$4,'Data transformed'!$4:$4,0)-1)), (MIN(MAX(OFFSET('Data transformed'!$A$4,MATCH($A109,'Data transformed'!$A$5:$A$185,0),MATCH(AF$4,'Data transformed'!$4:$4,0)-1),$O109),$P109)-$O109)/$Q109*100,"NA"))</f>
        <v>100</v>
      </c>
      <c r="AG109" s="104" t="n">
        <f aca="true">IF($L109="","",IF(ISNUMBER(OFFSET('Data transformed'!$A$4,MATCH($A109,'Data transformed'!$A$5:$A$185,0),MATCH(AG$4,'Data transformed'!$4:$4,0)-1)), (MIN(MAX(OFFSET('Data transformed'!$A$4,MATCH($A109,'Data transformed'!$A$5:$A$185,0),MATCH(AG$4,'Data transformed'!$4:$4,0)-1),$O109),$P109)-$O109)/$Q109*100,"NA"))</f>
        <v>100</v>
      </c>
      <c r="AH109" s="104" t="n">
        <f aca="true">IF($L109="","",IF(ISNUMBER(OFFSET('Data transformed'!$A$4,MATCH($A109,'Data transformed'!$A$5:$A$185,0),MATCH(AH$4,'Data transformed'!$4:$4,0)-1)), (MIN(MAX(OFFSET('Data transformed'!$A$4,MATCH($A109,'Data transformed'!$A$5:$A$185,0),MATCH(AH$4,'Data transformed'!$4:$4,0)-1),$O109),$P109)-$O109)/$Q109*100,"NA"))</f>
        <v>50</v>
      </c>
      <c r="AI109" s="104" t="n">
        <f aca="true">IF($L109="","",IF(ISNUMBER(OFFSET('Data transformed'!$A$4,MATCH($A109,'Data transformed'!$A$5:$A$185,0),MATCH(AI$4,'Data transformed'!$4:$4,0)-1)), (MIN(MAX(OFFSET('Data transformed'!$A$4,MATCH($A109,'Data transformed'!$A$5:$A$185,0),MATCH(AI$4,'Data transformed'!$4:$4,0)-1),$O109),$P109)-$O109)/$Q109*100,"NA"))</f>
        <v>0</v>
      </c>
      <c r="AJ109" s="104" t="n">
        <f aca="true">IF($L109="","",IF(ISNUMBER(OFFSET('Data transformed'!$A$4,MATCH($A109,'Data transformed'!$A$5:$A$185,0),MATCH(AJ$4,'Data transformed'!$4:$4,0)-1)), (MIN(MAX(OFFSET('Data transformed'!$A$4,MATCH($A109,'Data transformed'!$A$5:$A$185,0),MATCH(AJ$4,'Data transformed'!$4:$4,0)-1),$O109),$P109)-$O109)/$Q109*100,"NA"))</f>
        <v>50</v>
      </c>
      <c r="AK109" s="104" t="n">
        <f aca="true">IF($L109="","",IF(ISNUMBER(OFFSET('Data transformed'!$A$4,MATCH($A109,'Data transformed'!$A$5:$A$185,0),MATCH(AK$4,'Data transformed'!$4:$4,0)-1)), (MIN(MAX(OFFSET('Data transformed'!$A$4,MATCH($A109,'Data transformed'!$A$5:$A$185,0),MATCH(AK$4,'Data transformed'!$4:$4,0)-1),$O109),$P109)-$O109)/$Q109*100,"NA"))</f>
        <v>0</v>
      </c>
      <c r="AL109" s="104" t="n">
        <f aca="true">IF($L109="","",IF(ISNUMBER(OFFSET('Data transformed'!$A$4,MATCH($A109,'Data transformed'!$A$5:$A$185,0),MATCH(AL$4,'Data transformed'!$4:$4,0)-1)), (MIN(MAX(OFFSET('Data transformed'!$A$4,MATCH($A109,'Data transformed'!$A$5:$A$185,0),MATCH(AL$4,'Data transformed'!$4:$4,0)-1),$O109),$P109)-$O109)/$Q109*100,"NA"))</f>
        <v>100</v>
      </c>
      <c r="AM109" s="104" t="n">
        <f aca="true">IF($L109="","",IF(ISNUMBER(OFFSET('Data transformed'!$A$4,MATCH($A109,'Data transformed'!$A$5:$A$185,0),MATCH(AM$4,'Data transformed'!$4:$4,0)-1)), (MIN(MAX(OFFSET('Data transformed'!$A$4,MATCH($A109,'Data transformed'!$A$5:$A$185,0),MATCH(AM$4,'Data transformed'!$4:$4,0)-1),$O109),$P109)-$O109)/$Q109*100,"NA"))</f>
        <v>100</v>
      </c>
      <c r="AN109" s="104" t="n">
        <f aca="true">IF($L109="","",IF(ISNUMBER(OFFSET('Data transformed'!$A$4,MATCH($A109,'Data transformed'!$A$5:$A$185,0),MATCH(AN$4,'Data transformed'!$4:$4,0)-1)), (MIN(MAX(OFFSET('Data transformed'!$A$4,MATCH($A109,'Data transformed'!$A$5:$A$185,0),MATCH(AN$4,'Data transformed'!$4:$4,0)-1),$O109),$P109)-$O109)/$Q109*100,"NA"))</f>
        <v>0</v>
      </c>
      <c r="AO109" s="104" t="n">
        <f aca="true">IF($L109="","",IF(ISNUMBER(OFFSET('Data transformed'!$A$4,MATCH($A109,'Data transformed'!$A$5:$A$185,0),MATCH(AO$4,'Data transformed'!$4:$4,0)-1)), (MIN(MAX(OFFSET('Data transformed'!$A$4,MATCH($A109,'Data transformed'!$A$5:$A$185,0),MATCH(AO$4,'Data transformed'!$4:$4,0)-1),$O109),$P109)-$O109)/$Q109*100,"NA"))</f>
        <v>100</v>
      </c>
      <c r="AP109" s="104" t="n">
        <f aca="true">IF($L109="","",IF(ISNUMBER(OFFSET('Data transformed'!$A$4,MATCH($A109,'Data transformed'!$A$5:$A$185,0),MATCH(AP$4,'Data transformed'!$4:$4,0)-1)), (MIN(MAX(OFFSET('Data transformed'!$A$4,MATCH($A109,'Data transformed'!$A$5:$A$185,0),MATCH(AP$4,'Data transformed'!$4:$4,0)-1),$O109),$P109)-$O109)/$Q109*100,"NA"))</f>
        <v>100</v>
      </c>
      <c r="AQ109" s="104" t="n">
        <f aca="true">IF($L109="","",IF(ISNUMBER(OFFSET('Data transformed'!$A$4,MATCH($A109,'Data transformed'!$A$5:$A$185,0),MATCH(AQ$4,'Data transformed'!$4:$4,0)-1)), (MIN(MAX(OFFSET('Data transformed'!$A$4,MATCH($A109,'Data transformed'!$A$5:$A$185,0),MATCH(AQ$4,'Data transformed'!$4:$4,0)-1),$O109),$P109)-$O109)/$Q109*100,"NA"))</f>
        <v>100</v>
      </c>
      <c r="AR109" s="104" t="n">
        <f aca="true">IF($L109="","",IF(ISNUMBER(OFFSET('Data transformed'!$A$4,MATCH($A109,'Data transformed'!$A$5:$A$185,0),MATCH(AR$4,'Data transformed'!$4:$4,0)-1)), (MIN(MAX(OFFSET('Data transformed'!$A$4,MATCH($A109,'Data transformed'!$A$5:$A$185,0),MATCH(AR$4,'Data transformed'!$4:$4,0)-1),$O109),$P109)-$O109)/$Q109*100,"NA"))</f>
        <v>100</v>
      </c>
      <c r="AS109" s="104" t="n">
        <f aca="true">IF($L109="","",IF(ISNUMBER(OFFSET('Data transformed'!$A$4,MATCH($A109,'Data transformed'!$A$5:$A$185,0),MATCH(AS$4,'Data transformed'!$4:$4,0)-1)), (MIN(MAX(OFFSET('Data transformed'!$A$4,MATCH($A109,'Data transformed'!$A$5:$A$185,0),MATCH(AS$4,'Data transformed'!$4:$4,0)-1),$O109),$P109)-$O109)/$Q109*100,"NA"))</f>
        <v>0</v>
      </c>
      <c r="AT109" s="104" t="n">
        <f aca="true">IF($L109="","",IF(ISNUMBER(OFFSET('Data transformed'!$A$4,MATCH($A109,'Data transformed'!$A$5:$A$185,0),MATCH(AT$4,'Data transformed'!$4:$4,0)-1)), (MIN(MAX(OFFSET('Data transformed'!$A$4,MATCH($A109,'Data transformed'!$A$5:$A$185,0),MATCH(AT$4,'Data transformed'!$4:$4,0)-1),$O109),$P109)-$O109)/$Q109*100,"NA"))</f>
        <v>100</v>
      </c>
      <c r="AU109" s="104" t="n">
        <f aca="true">IF($L109="","",IF(ISNUMBER(OFFSET('Data transformed'!$A$4,MATCH($A109,'Data transformed'!$A$5:$A$185,0),MATCH(AU$4,'Data transformed'!$4:$4,0)-1)), (MIN(MAX(OFFSET('Data transformed'!$A$4,MATCH($A109,'Data transformed'!$A$5:$A$185,0),MATCH(AU$4,'Data transformed'!$4:$4,0)-1),$O109),$P109)-$O109)/$Q109*100,"NA"))</f>
        <v>100</v>
      </c>
      <c r="AV109" s="104" t="n">
        <f aca="true">IF($L109="","",IF(ISNUMBER(OFFSET('Data transformed'!$A$4,MATCH($A109,'Data transformed'!$A$5:$A$185,0),MATCH(AV$4,'Data transformed'!$4:$4,0)-1)), (MIN(MAX(OFFSET('Data transformed'!$A$4,MATCH($A109,'Data transformed'!$A$5:$A$185,0),MATCH(AV$4,'Data transformed'!$4:$4,0)-1),$O109),$P109)-$O109)/$Q109*100,"NA"))</f>
        <v>0</v>
      </c>
      <c r="AW109" s="104" t="n">
        <f aca="true">IF($L109="","",IF(ISNUMBER(OFFSET('Data transformed'!$A$4,MATCH($A109,'Data transformed'!$A$5:$A$185,0),MATCH(AW$4,'Data transformed'!$4:$4,0)-1)), (MIN(MAX(OFFSET('Data transformed'!$A$4,MATCH($A109,'Data transformed'!$A$5:$A$185,0),MATCH(AW$4,'Data transformed'!$4:$4,0)-1),$O109),$P109)-$O109)/$Q109*100,"NA"))</f>
        <v>0</v>
      </c>
      <c r="AX109" s="104" t="n">
        <f aca="true">IF($L109="","",IF(ISNUMBER(OFFSET('Data transformed'!$A$4,MATCH($A109,'Data transformed'!$A$5:$A$185,0),MATCH(AX$4,'Data transformed'!$4:$4,0)-1)), (MIN(MAX(OFFSET('Data transformed'!$A$4,MATCH($A109,'Data transformed'!$A$5:$A$185,0),MATCH(AX$4,'Data transformed'!$4:$4,0)-1),$O109),$P109)-$O109)/$Q109*100,"NA"))</f>
        <v>0</v>
      </c>
      <c r="AY109" s="104" t="n">
        <f aca="true">IF($L109="","",IF(ISNUMBER(OFFSET('Data transformed'!$A$4,MATCH($A109,'Data transformed'!$A$5:$A$185,0),MATCH(AY$4,'Data transformed'!$4:$4,0)-1)), (MIN(MAX(OFFSET('Data transformed'!$A$4,MATCH($A109,'Data transformed'!$A$5:$A$185,0),MATCH(AY$4,'Data transformed'!$4:$4,0)-1),$O109),$P109)-$O109)/$Q109*100,"NA"))</f>
        <v>0</v>
      </c>
      <c r="AZ109" s="104" t="n">
        <f aca="true">IF($L109="","",IF(ISNUMBER(OFFSET('Data transformed'!$A$4,MATCH($A109,'Data transformed'!$A$5:$A$185,0),MATCH(AZ$4,'Data transformed'!$4:$4,0)-1)), (MIN(MAX(OFFSET('Data transformed'!$A$4,MATCH($A109,'Data transformed'!$A$5:$A$185,0),MATCH(AZ$4,'Data transformed'!$4:$4,0)-1),$O109),$P109)-$O109)/$Q109*100,"NA"))</f>
        <v>0</v>
      </c>
      <c r="BA109" s="104" t="n">
        <f aca="true">IF($L109="","",IF(ISNUMBER(OFFSET('Data transformed'!$A$4,MATCH($A109,'Data transformed'!$A$5:$A$185,0),MATCH(BA$4,'Data transformed'!$4:$4,0)-1)), (MIN(MAX(OFFSET('Data transformed'!$A$4,MATCH($A109,'Data transformed'!$A$5:$A$185,0),MATCH(BA$4,'Data transformed'!$4:$4,0)-1),$O109),$P109)-$O109)/$Q109*100,"NA"))</f>
        <v>50</v>
      </c>
      <c r="BB109" s="104" t="n">
        <f aca="true">IF($L109="","",IF(ISNUMBER(OFFSET('Data transformed'!$A$4,MATCH($A109,'Data transformed'!$A$5:$A$185,0),MATCH(BB$4,'Data transformed'!$4:$4,0)-1)), (MIN(MAX(OFFSET('Data transformed'!$A$4,MATCH($A109,'Data transformed'!$A$5:$A$185,0),MATCH(BB$4,'Data transformed'!$4:$4,0)-1),$O109),$P109)-$O109)/$Q109*100,"NA"))</f>
        <v>100</v>
      </c>
      <c r="BC109" s="104" t="n">
        <f aca="true">IF($L109="","",IF(ISNUMBER(OFFSET('Data transformed'!$A$4,MATCH($A109,'Data transformed'!$A$5:$A$185,0),MATCH(BC$4,'Data transformed'!$4:$4,0)-1)), (MIN(MAX(OFFSET('Data transformed'!$A$4,MATCH($A109,'Data transformed'!$A$5:$A$185,0),MATCH(BC$4,'Data transformed'!$4:$4,0)-1),$O109),$P109)-$O109)/$Q109*100,"NA"))</f>
        <v>0</v>
      </c>
      <c r="BD109" s="104" t="n">
        <f aca="true">IF($L109="","",IF(ISNUMBER(OFFSET('Data transformed'!$A$4,MATCH($A109,'Data transformed'!$A$5:$A$185,0),MATCH(BD$4,'Data transformed'!$4:$4,0)-1)), (MIN(MAX(OFFSET('Data transformed'!$A$4,MATCH($A109,'Data transformed'!$A$5:$A$185,0),MATCH(BD$4,'Data transformed'!$4:$4,0)-1),$O109),$P109)-$O109)/$Q109*100,"NA"))</f>
        <v>100</v>
      </c>
      <c r="BE109" s="104" t="n">
        <f aca="true">IF($L109="","",IF(ISNUMBER(OFFSET('Data transformed'!$A$4,MATCH($A109,'Data transformed'!$A$5:$A$185,0),MATCH(BE$4,'Data transformed'!$4:$4,0)-1)), (MIN(MAX(OFFSET('Data transformed'!$A$4,MATCH($A109,'Data transformed'!$A$5:$A$185,0),MATCH(BE$4,'Data transformed'!$4:$4,0)-1),$O109),$P109)-$O109)/$Q109*100,"NA"))</f>
        <v>0</v>
      </c>
      <c r="BF109" s="104" t="n">
        <f aca="true">IF($L109="","",IF(ISNUMBER(OFFSET('Data transformed'!$A$4,MATCH($A109,'Data transformed'!$A$5:$A$185,0),MATCH(BF$4,'Data transformed'!$4:$4,0)-1)), (MIN(MAX(OFFSET('Data transformed'!$A$4,MATCH($A109,'Data transformed'!$A$5:$A$185,0),MATCH(BF$4,'Data transformed'!$4:$4,0)-1),$O109),$P109)-$O109)/$Q109*100,"NA"))</f>
        <v>50</v>
      </c>
      <c r="BG109" s="104" t="n">
        <f aca="true">IF($L109="","",IF(ISNUMBER(OFFSET('Data transformed'!$A$4,MATCH($A109,'Data transformed'!$A$5:$A$185,0),MATCH(BG$4,'Data transformed'!$4:$4,0)-1)), (MIN(MAX(OFFSET('Data transformed'!$A$4,MATCH($A109,'Data transformed'!$A$5:$A$185,0),MATCH(BG$4,'Data transformed'!$4:$4,0)-1),$O109),$P109)-$O109)/$Q109*100,"NA"))</f>
        <v>0</v>
      </c>
      <c r="BH109" s="104" t="n">
        <f aca="true">IF($L109="","",IF(ISNUMBER(OFFSET('Data transformed'!$A$4,MATCH($A109,'Data transformed'!$A$5:$A$185,0),MATCH(BH$4,'Data transformed'!$4:$4,0)-1)), (MIN(MAX(OFFSET('Data transformed'!$A$4,MATCH($A109,'Data transformed'!$A$5:$A$185,0),MATCH(BH$4,'Data transformed'!$4:$4,0)-1),$O109),$P109)-$O109)/$Q109*100,"NA"))</f>
        <v>100</v>
      </c>
      <c r="BI109" s="104" t="n">
        <f aca="true">IF($L109="","",IF(ISNUMBER(OFFSET('Data transformed'!$A$4,MATCH($A109,'Data transformed'!$A$5:$A$185,0),MATCH(BI$4,'Data transformed'!$4:$4,0)-1)), (MIN(MAX(OFFSET('Data transformed'!$A$4,MATCH($A109,'Data transformed'!$A$5:$A$185,0),MATCH(BI$4,'Data transformed'!$4:$4,0)-1),$O109),$P109)-$O109)/$Q109*100,"NA"))</f>
        <v>0</v>
      </c>
      <c r="BJ109" s="104" t="n">
        <f aca="true">IF($L109="","",IF(ISNUMBER(OFFSET('Data transformed'!$A$4,MATCH($A109,'Data transformed'!$A$5:$A$185,0),MATCH(BJ$4,'Data transformed'!$4:$4,0)-1)), (MIN(MAX(OFFSET('Data transformed'!$A$4,MATCH($A109,'Data transformed'!$A$5:$A$185,0),MATCH(BJ$4,'Data transformed'!$4:$4,0)-1),$O109),$P109)-$O109)/$Q109*100,"NA"))</f>
        <v>100</v>
      </c>
      <c r="BK109" s="104" t="n">
        <f aca="true">IF($L109="","",IF(ISNUMBER(OFFSET('Data transformed'!$A$4,MATCH($A109,'Data transformed'!$A$5:$A$185,0),MATCH(BK$4,'Data transformed'!$4:$4,0)-1)), (MIN(MAX(OFFSET('Data transformed'!$A$4,MATCH($A109,'Data transformed'!$A$5:$A$185,0),MATCH(BK$4,'Data transformed'!$4:$4,0)-1),$O109),$P109)-$O109)/$Q109*100,"NA"))</f>
        <v>100</v>
      </c>
      <c r="BL109" s="104" t="n">
        <f aca="true">IF($L109="","",IF(ISNUMBER(OFFSET('Data transformed'!$A$4,MATCH($A109,'Data transformed'!$A$5:$A$185,0),MATCH(BL$4,'Data transformed'!$4:$4,0)-1)), (MIN(MAX(OFFSET('Data transformed'!$A$4,MATCH($A109,'Data transformed'!$A$5:$A$185,0),MATCH(BL$4,'Data transformed'!$4:$4,0)-1),$O109),$P109)-$O109)/$Q109*100,"NA"))</f>
        <v>100</v>
      </c>
      <c r="BM109" s="104" t="n">
        <f aca="true">IF($L109="","",IF(ISNUMBER(OFFSET('Data transformed'!$A$4,MATCH($A109,'Data transformed'!$A$5:$A$185,0),MATCH(BM$4,'Data transformed'!$4:$4,0)-1)), (MIN(MAX(OFFSET('Data transformed'!$A$4,MATCH($A109,'Data transformed'!$A$5:$A$185,0),MATCH(BM$4,'Data transformed'!$4:$4,0)-1),$O109),$P109)-$O109)/$Q109*100,"NA"))</f>
        <v>0</v>
      </c>
      <c r="BN109" s="104" t="n">
        <f aca="true">IF($L109="","",IF(ISNUMBER(OFFSET('Data transformed'!$A$4,MATCH($A109,'Data transformed'!$A$5:$A$185,0),MATCH(BN$4,'Data transformed'!$4:$4,0)-1)), (MIN(MAX(OFFSET('Data transformed'!$A$4,MATCH($A109,'Data transformed'!$A$5:$A$185,0),MATCH(BN$4,'Data transformed'!$4:$4,0)-1),$O109),$P109)-$O109)/$Q109*100,"NA"))</f>
        <v>0</v>
      </c>
      <c r="BO109" s="104" t="n">
        <f aca="true">IF($L109="","",IF(ISNUMBER(OFFSET('Data transformed'!$A$4,MATCH($A109,'Data transformed'!$A$5:$A$185,0),MATCH(BO$4,'Data transformed'!$4:$4,0)-1)), (MIN(MAX(OFFSET('Data transformed'!$A$4,MATCH($A109,'Data transformed'!$A$5:$A$185,0),MATCH(BO$4,'Data transformed'!$4:$4,0)-1),$O109),$P109)-$O109)/$Q109*100,"NA"))</f>
        <v>100</v>
      </c>
      <c r="BP109" s="104" t="n">
        <f aca="true">IF($L109="","",IF(ISNUMBER(OFFSET('Data transformed'!$A$4,MATCH($A109,'Data transformed'!$A$5:$A$185,0),MATCH(BP$4,'Data transformed'!$4:$4,0)-1)), (MIN(MAX(OFFSET('Data transformed'!$A$4,MATCH($A109,'Data transformed'!$A$5:$A$185,0),MATCH(BP$4,'Data transformed'!$4:$4,0)-1),$O109),$P109)-$O109)/$Q109*100,"NA"))</f>
        <v>50</v>
      </c>
      <c r="BQ109" s="104" t="n">
        <f aca="true">IF($L109="","",IF(ISNUMBER(OFFSET('Data transformed'!$A$4,MATCH($A109,'Data transformed'!$A$5:$A$185,0),MATCH(BQ$4,'Data transformed'!$4:$4,0)-1)), (MIN(MAX(OFFSET('Data transformed'!$A$4,MATCH($A109,'Data transformed'!$A$5:$A$185,0),MATCH(BQ$4,'Data transformed'!$4:$4,0)-1),$O109),$P109)-$O109)/$Q109*100,"NA"))</f>
        <v>0</v>
      </c>
      <c r="BR109" s="104" t="n">
        <f aca="true">IF($L109="","",IF(ISNUMBER(OFFSET('Data transformed'!$A$4,MATCH($A109,'Data transformed'!$A$5:$A$185,0),MATCH(BR$4,'Data transformed'!$4:$4,0)-1)), (MIN(MAX(OFFSET('Data transformed'!$A$4,MATCH($A109,'Data transformed'!$A$5:$A$185,0),MATCH(BR$4,'Data transformed'!$4:$4,0)-1),$O109),$P109)-$O109)/$Q109*100,"NA"))</f>
        <v>0</v>
      </c>
      <c r="BS109" s="104" t="n">
        <f aca="true">IF($L109="","",IF(ISNUMBER(OFFSET('Data transformed'!$A$4,MATCH($A109,'Data transformed'!$A$5:$A$185,0),MATCH(BS$4,'Data transformed'!$4:$4,0)-1)), (MIN(MAX(OFFSET('Data transformed'!$A$4,MATCH($A109,'Data transformed'!$A$5:$A$185,0),MATCH(BS$4,'Data transformed'!$4:$4,0)-1),$O109),$P109)-$O109)/$Q109*100,"NA"))</f>
        <v>0</v>
      </c>
      <c r="BT109" s="104" t="n">
        <f aca="true">IF($L109="","",IF(ISNUMBER(OFFSET('Data transformed'!$A$4,MATCH($A109,'Data transformed'!$A$5:$A$185,0),MATCH(BT$4,'Data transformed'!$4:$4,0)-1)), (MIN(MAX(OFFSET('Data transformed'!$A$4,MATCH($A109,'Data transformed'!$A$5:$A$185,0),MATCH(BT$4,'Data transformed'!$4:$4,0)-1),$O109),$P109)-$O109)/$Q109*100,"NA"))</f>
        <v>100</v>
      </c>
      <c r="BU109" s="104" t="n">
        <f aca="true">IF($L109="","",IF(ISNUMBER(OFFSET('Data transformed'!$A$4,MATCH($A109,'Data transformed'!$A$5:$A$185,0),MATCH(BU$4,'Data transformed'!$4:$4,0)-1)), (MIN(MAX(OFFSET('Data transformed'!$A$4,MATCH($A109,'Data transformed'!$A$5:$A$185,0),MATCH(BU$4,'Data transformed'!$4:$4,0)-1),$O109),$P109)-$O109)/$Q109*100,"NA"))</f>
        <v>100</v>
      </c>
      <c r="BV109" s="104" t="n">
        <f aca="true">IF($L109="","",IF(ISNUMBER(OFFSET('Data transformed'!$A$4,MATCH($A109,'Data transformed'!$A$5:$A$185,0),MATCH(BV$4,'Data transformed'!$4:$4,0)-1)), (MIN(MAX(OFFSET('Data transformed'!$A$4,MATCH($A109,'Data transformed'!$A$5:$A$185,0),MATCH(BV$4,'Data transformed'!$4:$4,0)-1),$O109),$P109)-$O109)/$Q109*100,"NA"))</f>
        <v>0</v>
      </c>
      <c r="BW109" s="104" t="n">
        <f aca="true">IF($L109="","",IF(ISNUMBER(OFFSET('Data transformed'!$A$4,MATCH($A109,'Data transformed'!$A$5:$A$185,0),MATCH(BW$4,'Data transformed'!$4:$4,0)-1)), (MIN(MAX(OFFSET('Data transformed'!$A$4,MATCH($A109,'Data transformed'!$A$5:$A$185,0),MATCH(BW$4,'Data transformed'!$4:$4,0)-1),$O109),$P109)-$O109)/$Q109*100,"NA"))</f>
        <v>0</v>
      </c>
      <c r="BX109" s="104" t="n">
        <f aca="true">IF($L109="","",IF(ISNUMBER(OFFSET('Data transformed'!$A$4,MATCH($A109,'Data transformed'!$A$5:$A$185,0),MATCH(BX$4,'Data transformed'!$4:$4,0)-1)), (MIN(MAX(OFFSET('Data transformed'!$A$4,MATCH($A109,'Data transformed'!$A$5:$A$185,0),MATCH(BX$4,'Data transformed'!$4:$4,0)-1),$O109),$P109)-$O109)/$Q109*100,"NA"))</f>
        <v>0</v>
      </c>
      <c r="BY109" s="104" t="n">
        <f aca="true">IF($L109="","",IF(ISNUMBER(OFFSET('Data transformed'!$A$4,MATCH($A109,'Data transformed'!$A$5:$A$185,0),MATCH(BY$4,'Data transformed'!$4:$4,0)-1)), (MIN(MAX(OFFSET('Data transformed'!$A$4,MATCH($A109,'Data transformed'!$A$5:$A$185,0),MATCH(BY$4,'Data transformed'!$4:$4,0)-1),$O109),$P109)-$O109)/$Q109*100,"NA"))</f>
        <v>100</v>
      </c>
      <c r="BZ109" s="104" t="n">
        <f aca="true">IF($L109="","",IF(ISNUMBER(OFFSET('Data transformed'!$A$4,MATCH($A109,'Data transformed'!$A$5:$A$185,0),MATCH(BZ$4,'Data transformed'!$4:$4,0)-1)), (MIN(MAX(OFFSET('Data transformed'!$A$4,MATCH($A109,'Data transformed'!$A$5:$A$185,0),MATCH(BZ$4,'Data transformed'!$4:$4,0)-1),$O109),$P109)-$O109)/$Q109*100,"NA"))</f>
        <v>0</v>
      </c>
      <c r="CA109" s="104" t="n">
        <f aca="true">IF($L109="","",IF(ISNUMBER(OFFSET('Data transformed'!$A$4,MATCH($A109,'Data transformed'!$A$5:$A$185,0),MATCH(CA$4,'Data transformed'!$4:$4,0)-1)), (MIN(MAX(OFFSET('Data transformed'!$A$4,MATCH($A109,'Data transformed'!$A$5:$A$185,0),MATCH(CA$4,'Data transformed'!$4:$4,0)-1),$O109),$P109)-$O109)/$Q109*100,"NA"))</f>
        <v>0</v>
      </c>
      <c r="CB109" s="104" t="n">
        <f aca="true">IF($L109="","",IF(ISNUMBER(OFFSET('Data transformed'!$A$4,MATCH($A109,'Data transformed'!$A$5:$A$185,0),MATCH(CB$4,'Data transformed'!$4:$4,0)-1)), (MIN(MAX(OFFSET('Data transformed'!$A$4,MATCH($A109,'Data transformed'!$A$5:$A$185,0),MATCH(CB$4,'Data transformed'!$4:$4,0)-1),$O109),$P109)-$O109)/$Q109*100,"NA"))</f>
        <v>100</v>
      </c>
      <c r="CC109" s="104" t="n">
        <f aca="true">IF($L109="","",IF(ISNUMBER(OFFSET('Data transformed'!$A$4,MATCH($A109,'Data transformed'!$A$5:$A$185,0),MATCH(CC$4,'Data transformed'!$4:$4,0)-1)), (MIN(MAX(OFFSET('Data transformed'!$A$4,MATCH($A109,'Data transformed'!$A$5:$A$185,0),MATCH(CC$4,'Data transformed'!$4:$4,0)-1),$O109),$P109)-$O109)/$Q109*100,"NA"))</f>
        <v>50</v>
      </c>
      <c r="CD109" s="104" t="n">
        <f aca="true">IF($L109="","",IF(ISNUMBER(OFFSET('Data transformed'!$A$4,MATCH($A109,'Data transformed'!$A$5:$A$185,0),MATCH(CD$4,'Data transformed'!$4:$4,0)-1)), (MIN(MAX(OFFSET('Data transformed'!$A$4,MATCH($A109,'Data transformed'!$A$5:$A$185,0),MATCH(CD$4,'Data transformed'!$4:$4,0)-1),$O109),$P109)-$O109)/$Q109*100,"NA"))</f>
        <v>0</v>
      </c>
      <c r="CE109" s="104" t="n">
        <f aca="true">IF($L109="","",IF(ISNUMBER(OFFSET('Data transformed'!$A$4,MATCH($A109,'Data transformed'!$A$5:$A$185,0),MATCH(CE$4,'Data transformed'!$4:$4,0)-1)), (MIN(MAX(OFFSET('Data transformed'!$A$4,MATCH($A109,'Data transformed'!$A$5:$A$185,0),MATCH(CE$4,'Data transformed'!$4:$4,0)-1),$O109),$P109)-$O109)/$Q109*100,"NA"))</f>
        <v>100</v>
      </c>
      <c r="CF109" s="104" t="n">
        <f aca="true">IF($L109="","",IF(ISNUMBER(OFFSET('Data transformed'!$A$4,MATCH($A109,'Data transformed'!$A$5:$A$185,0),MATCH(CF$4,'Data transformed'!$4:$4,0)-1)), (MIN(MAX(OFFSET('Data transformed'!$A$4,MATCH($A109,'Data transformed'!$A$5:$A$185,0),MATCH(CF$4,'Data transformed'!$4:$4,0)-1),$O109),$P109)-$O109)/$Q109*100,"NA"))</f>
        <v>100</v>
      </c>
      <c r="CG109" s="104" t="n">
        <f aca="true">IF($L109="","",IF(ISNUMBER(OFFSET('Data transformed'!$A$4,MATCH($A109,'Data transformed'!$A$5:$A$185,0),MATCH(CG$4,'Data transformed'!$4:$4,0)-1)), (MIN(MAX(OFFSET('Data transformed'!$A$4,MATCH($A109,'Data transformed'!$A$5:$A$185,0),MATCH(CG$4,'Data transformed'!$4:$4,0)-1),$O109),$P109)-$O109)/$Q109*100,"NA"))</f>
        <v>0</v>
      </c>
      <c r="CH109" s="104" t="n">
        <f aca="true">IF($L109="","",IF(ISNUMBER(OFFSET('Data transformed'!$A$4,MATCH($A109,'Data transformed'!$A$5:$A$185,0),MATCH(CH$4,'Data transformed'!$4:$4,0)-1)), (MIN(MAX(OFFSET('Data transformed'!$A$4,MATCH($A109,'Data transformed'!$A$5:$A$185,0),MATCH(CH$4,'Data transformed'!$4:$4,0)-1),$O109),$P109)-$O109)/$Q109*100,"NA"))</f>
        <v>0</v>
      </c>
      <c r="CI109" s="104" t="n">
        <f aca="true">IF($L109="","",IF(ISNUMBER(OFFSET('Data transformed'!$A$4,MATCH($A109,'Data transformed'!$A$5:$A$185,0),MATCH(CI$4,'Data transformed'!$4:$4,0)-1)), (MIN(MAX(OFFSET('Data transformed'!$A$4,MATCH($A109,'Data transformed'!$A$5:$A$185,0),MATCH(CI$4,'Data transformed'!$4:$4,0)-1),$O109),$P109)-$O109)/$Q109*100,"NA"))</f>
        <v>0</v>
      </c>
      <c r="CJ109" s="104" t="n">
        <f aca="true">IF($L109="","",IF(ISNUMBER(OFFSET('Data transformed'!$A$4,MATCH($A109,'Data transformed'!$A$5:$A$185,0),MATCH(CJ$4,'Data transformed'!$4:$4,0)-1)), (MIN(MAX(OFFSET('Data transformed'!$A$4,MATCH($A109,'Data transformed'!$A$5:$A$185,0),MATCH(CJ$4,'Data transformed'!$4:$4,0)-1),$O109),$P109)-$O109)/$Q109*100,"NA"))</f>
        <v>0</v>
      </c>
      <c r="CK109" s="104" t="n">
        <f aca="true">IF($L109="","",IF(ISNUMBER(OFFSET('Data transformed'!$A$4,MATCH($A109,'Data transformed'!$A$5:$A$185,0),MATCH(CK$4,'Data transformed'!$4:$4,0)-1)), (MIN(MAX(OFFSET('Data transformed'!$A$4,MATCH($A109,'Data transformed'!$A$5:$A$185,0),MATCH(CK$4,'Data transformed'!$4:$4,0)-1),$O109),$P109)-$O109)/$Q109*100,"NA"))</f>
        <v>0</v>
      </c>
      <c r="CL109" s="104" t="n">
        <f aca="true">IF($L109="","",IF(ISNUMBER(OFFSET('Data transformed'!$A$4,MATCH($A109,'Data transformed'!$A$5:$A$185,0),MATCH(CL$4,'Data transformed'!$4:$4,0)-1)), (MIN(MAX(OFFSET('Data transformed'!$A$4,MATCH($A109,'Data transformed'!$A$5:$A$185,0),MATCH(CL$4,'Data transformed'!$4:$4,0)-1),$O109),$P109)-$O109)/$Q109*100,"NA"))</f>
        <v>0</v>
      </c>
      <c r="CM109" s="104" t="n">
        <f aca="true">IF($L109="","",IF(ISNUMBER(OFFSET('Data transformed'!$A$4,MATCH($A109,'Data transformed'!$A$5:$A$185,0),MATCH(CM$4,'Data transformed'!$4:$4,0)-1)), (MIN(MAX(OFFSET('Data transformed'!$A$4,MATCH($A109,'Data transformed'!$A$5:$A$185,0),MATCH(CM$4,'Data transformed'!$4:$4,0)-1),$O109),$P109)-$O109)/$Q109*100,"NA"))</f>
        <v>100</v>
      </c>
      <c r="CN109" s="104" t="n">
        <f aca="true">IF($L109="","",IF(ISNUMBER(OFFSET('Data transformed'!$A$4,MATCH($A109,'Data transformed'!$A$5:$A$185,0),MATCH(CN$4,'Data transformed'!$4:$4,0)-1)), (MIN(MAX(OFFSET('Data transformed'!$A$4,MATCH($A109,'Data transformed'!$A$5:$A$185,0),MATCH(CN$4,'Data transformed'!$4:$4,0)-1),$O109),$P109)-$O109)/$Q109*100,"NA"))</f>
        <v>0</v>
      </c>
      <c r="CO109" s="104" t="n">
        <f aca="true">IF($L109="","",IF(ISNUMBER(OFFSET('Data transformed'!$A$4,MATCH($A109,'Data transformed'!$A$5:$A$185,0),MATCH(CO$4,'Data transformed'!$4:$4,0)-1)), (MIN(MAX(OFFSET('Data transformed'!$A$4,MATCH($A109,'Data transformed'!$A$5:$A$185,0),MATCH(CO$4,'Data transformed'!$4:$4,0)-1),$O109),$P109)-$O109)/$Q109*100,"NA"))</f>
        <v>50</v>
      </c>
      <c r="CP109" s="104" t="n">
        <f aca="true">IF($L109="","",IF(ISNUMBER(OFFSET('Data transformed'!$A$4,MATCH($A109,'Data transformed'!$A$5:$A$185,0),MATCH(CP$4,'Data transformed'!$4:$4,0)-1)), (MIN(MAX(OFFSET('Data transformed'!$A$4,MATCH($A109,'Data transformed'!$A$5:$A$185,0),MATCH(CP$4,'Data transformed'!$4:$4,0)-1),$O109),$P109)-$O109)/$Q109*100,"NA"))</f>
        <v>0</v>
      </c>
      <c r="CQ109" s="104" t="n">
        <f aca="true">IF($L109="","",IF(ISNUMBER(OFFSET('Data transformed'!$A$4,MATCH($A109,'Data transformed'!$A$5:$A$185,0),MATCH(CQ$4,'Data transformed'!$4:$4,0)-1)), (MIN(MAX(OFFSET('Data transformed'!$A$4,MATCH($A109,'Data transformed'!$A$5:$A$185,0),MATCH(CQ$4,'Data transformed'!$4:$4,0)-1),$O109),$P109)-$O109)/$Q109*100,"NA"))</f>
        <v>0</v>
      </c>
      <c r="CR109" s="104" t="n">
        <f aca="true">IF($L109="","",IF(ISNUMBER(OFFSET('Data transformed'!$A$4,MATCH($A109,'Data transformed'!$A$5:$A$185,0),MATCH(CR$4,'Data transformed'!$4:$4,0)-1)), (MIN(MAX(OFFSET('Data transformed'!$A$4,MATCH($A109,'Data transformed'!$A$5:$A$185,0),MATCH(CR$4,'Data transformed'!$4:$4,0)-1),$O109),$P109)-$O109)/$Q109*100,"NA"))</f>
        <v>0</v>
      </c>
      <c r="CS109" s="104" t="n">
        <f aca="true">IF($L109="","",IF(ISNUMBER(OFFSET('Data transformed'!$A$4,MATCH($A109,'Data transformed'!$A$5:$A$185,0),MATCH(CS$4,'Data transformed'!$4:$4,0)-1)), (MIN(MAX(OFFSET('Data transformed'!$A$4,MATCH($A109,'Data transformed'!$A$5:$A$185,0),MATCH(CS$4,'Data transformed'!$4:$4,0)-1),$O109),$P109)-$O109)/$Q109*100,"NA"))</f>
        <v>0</v>
      </c>
      <c r="CT109" s="104" t="n">
        <f aca="true">IF($L109="","",IF(ISNUMBER(OFFSET('Data transformed'!$A$4,MATCH($A109,'Data transformed'!$A$5:$A$185,0),MATCH(CT$4,'Data transformed'!$4:$4,0)-1)), (MIN(MAX(OFFSET('Data transformed'!$A$4,MATCH($A109,'Data transformed'!$A$5:$A$185,0),MATCH(CT$4,'Data transformed'!$4:$4,0)-1),$O109),$P109)-$O109)/$Q109*100,"NA"))</f>
        <v>100</v>
      </c>
      <c r="CU109" s="104" t="n">
        <f aca="true">IF($L109="","",IF(ISNUMBER(OFFSET('Data transformed'!$A$4,MATCH($A109,'Data transformed'!$A$5:$A$185,0),MATCH(CU$4,'Data transformed'!$4:$4,0)-1)), (MIN(MAX(OFFSET('Data transformed'!$A$4,MATCH($A109,'Data transformed'!$A$5:$A$185,0),MATCH(CU$4,'Data transformed'!$4:$4,0)-1),$O109),$P109)-$O109)/$Q109*100,"NA"))</f>
        <v>0</v>
      </c>
      <c r="CV109" s="104" t="n">
        <f aca="true">IF($L109="","",IF(ISNUMBER(OFFSET('Data transformed'!$A$4,MATCH($A109,'Data transformed'!$A$5:$A$185,0),MATCH(CV$4,'Data transformed'!$4:$4,0)-1)), (MIN(MAX(OFFSET('Data transformed'!$A$4,MATCH($A109,'Data transformed'!$A$5:$A$185,0),MATCH(CV$4,'Data transformed'!$4:$4,0)-1),$O109),$P109)-$O109)/$Q109*100,"NA"))</f>
        <v>0</v>
      </c>
      <c r="CW109" s="104" t="n">
        <f aca="true">IF($L109="","",IF(ISNUMBER(OFFSET('Data transformed'!$A$4,MATCH($A109,'Data transformed'!$A$5:$A$185,0),MATCH(CW$4,'Data transformed'!$4:$4,0)-1)), (MIN(MAX(OFFSET('Data transformed'!$A$4,MATCH($A109,'Data transformed'!$A$5:$A$185,0),MATCH(CW$4,'Data transformed'!$4:$4,0)-1),$O109),$P109)-$O109)/$Q109*100,"NA"))</f>
        <v>50</v>
      </c>
    </row>
    <row r="110" s="103" customFormat="true" ht="15.5" hidden="false" customHeight="false" outlineLevel="0" collapsed="false">
      <c r="A110" s="107" t="n">
        <v>4222</v>
      </c>
      <c r="B110" s="107" t="n">
        <v>4</v>
      </c>
      <c r="C110" s="103" t="str">
        <f aca="true">IF(ISBLANK(OFFSET('outliers treatment'!$A$3,MATCH($A110,'outliers treatment'!$A$4:$A$154,0),MATCH(C$4,'outliers treatment'!$4:$4,0)-1)),"",OFFSET('outliers treatment'!$A$3,MATCH($A110,'outliers treatment'!$A$4:$A$154,0),MATCH(C$4,'outliers treatment'!$4:$4,0)-1))</f>
        <v/>
      </c>
      <c r="D110" s="103" t="str">
        <f aca="true">IF(ISBLANK(OFFSET('outliers treatment'!$A$3,MATCH($A110,'outliers treatment'!$A$4:$A$154,0),MATCH(D$4,'outliers treatment'!$4:$4,0)-1)),"",OFFSET('outliers treatment'!$A$3,MATCH($A110,'outliers treatment'!$A$4:$A$154,0),MATCH(D$4,'outliers treatment'!$4:$4,0)-1))</f>
        <v>Levels of participation in ISO's committee on sustainable finance</v>
      </c>
      <c r="E110" s="103" t="str">
        <f aca="true">IF(ISBLANK(OFFSET('outliers treatment'!$A$3,MATCH($A110,'outliers treatment'!$A$4:$A$154,0),MATCH(E$4,'outliers treatment'!$4:$4,0)-1)),"",OFFSET('outliers treatment'!$A$3,MATCH($A110,'outliers treatment'!$A$4:$A$154,0),MATCH(E$4,'outliers treatment'!$4:$4,0)-1))</f>
        <v/>
      </c>
      <c r="F110" s="103" t="str">
        <f aca="true">IF(ISBLANK(OFFSET('outliers treatment'!$A$3,MATCH($A110,'outliers treatment'!$A$4:$A$154,0),MATCH(F$4,'outliers treatment'!$4:$4,0)-1)),"",OFFSET('outliers treatment'!$A$3,MATCH($A110,'outliers treatment'!$A$4:$A$154,0),MATCH(F$4,'outliers treatment'!$4:$4,0)-1))</f>
        <v/>
      </c>
      <c r="G110" s="103" t="str">
        <f aca="true">IF(ISBLANK(OFFSET('outliers treatment'!$A$3,MATCH($A110,'outliers treatment'!$A$4:$A$154,0),MATCH(G$4,'outliers treatment'!$4:$4,0)-1)),"",OFFSET('outliers treatment'!$A$3,MATCH($A110,'outliers treatment'!$A$4:$A$154,0),MATCH(G$4,'outliers treatment'!$4:$4,0)-1))</f>
        <v/>
      </c>
      <c r="H110" s="103" t="str">
        <f aca="true">IF(ISBLANK(OFFSET('outliers treatment'!$A$3,MATCH($A110,'outliers treatment'!$A$4:$A$154,0),MATCH(H$4,'outliers treatment'!$4:$4,0)-1)),"",OFFSET('outliers treatment'!$A$3,MATCH($A110,'outliers treatment'!$A$4:$A$154,0),MATCH(H$4,'outliers treatment'!$4:$4,0)-1))</f>
        <v/>
      </c>
      <c r="I110" s="103" t="str">
        <f aca="true">IF(ISBLANK(OFFSET('outliers treatment'!$A$3,MATCH($A110,'outliers treatment'!$A$4:$A$154,0),MATCH(I$4,'outliers treatment'!$4:$4,0)-1)),"",OFFSET('outliers treatment'!$A$3,MATCH($A110,'outliers treatment'!$A$4:$A$154,0),MATCH(I$4,'outliers treatment'!$4:$4,0)-1))</f>
        <v/>
      </c>
      <c r="J110" s="104" t="n">
        <f aca="false" t="array" ref="J110:J110">MIN(IF(ISNUMBER(V110:CW110),V110:CW110))</f>
        <v>0</v>
      </c>
      <c r="K110" s="103" t="n">
        <f aca="false" t="array" ref="K110:K110">MAX(IF(ISNUMBER(V110:CW110),V110:CW110))</f>
        <v>100</v>
      </c>
      <c r="L110" s="103" t="n">
        <f aca="true">IF(ISBLANK(OFFSET('outliers treatment'!$A$3,MATCH($A110,'outliers treatment'!$A$4:$A$154,0),MATCH(L$4,'outliers treatment'!$4:$4,0)-1)),"",OFFSET('outliers treatment'!$A$3,MATCH($A110,'outliers treatment'!$A$4:$A$154,0),MATCH(L$4,'outliers treatment'!$4:$4,0)-1))</f>
        <v>0</v>
      </c>
      <c r="M110" s="103" t="n">
        <f aca="true">IF(ISBLANK(OFFSET('outliers treatment'!$A$3,MATCH($A110,'outliers treatment'!$A$4:$A$154,0),MATCH(M$4,'outliers treatment'!$4:$4,0)-1)),"",OFFSET('outliers treatment'!$A$3,MATCH($A110,'outliers treatment'!$A$4:$A$154,0),MATCH(M$4,'outliers treatment'!$4:$4,0)-1))</f>
        <v>2</v>
      </c>
      <c r="N110" s="103" t="n">
        <f aca="true">IF(ISBLANK(OFFSET('outliers treatment'!$A$3,MATCH($A110,'outliers treatment'!$A$4:$A$154,0),MATCH(N$4,'outliers treatment'!$4:$4,0)-1)),"",OFFSET('outliers treatment'!$A$3,MATCH($A110,'outliers treatment'!$A$4:$A$154,0),MATCH(N$4,'outliers treatment'!$4:$4,0)-1))</f>
        <v>2</v>
      </c>
      <c r="O110" s="103" t="n">
        <f aca="true">IF(ISBLANK(OFFSET('outliers treatment'!$A$3,MATCH($A110,'outliers treatment'!$A$4:$A$154,0),MATCH(O$4,'outliers treatment'!$4:$4,0)-1)),"",OFFSET('outliers treatment'!$A$3,MATCH($A110,'outliers treatment'!$A$4:$A$154,0),MATCH(O$4,'outliers treatment'!$4:$4,0)-1))</f>
        <v>0</v>
      </c>
      <c r="P110" s="103" t="n">
        <f aca="true">IF(ISBLANK(OFFSET('outliers treatment'!$A$3,MATCH($A110,'outliers treatment'!$A$4:$A$154,0),MATCH(P$4,'outliers treatment'!$4:$4,0)-1)),"",OFFSET('outliers treatment'!$A$3,MATCH($A110,'outliers treatment'!$A$4:$A$154,0),MATCH(P$4,'outliers treatment'!$4:$4,0)-1))</f>
        <v>2</v>
      </c>
      <c r="Q110" s="103" t="n">
        <f aca="false">IFERROR(P110-O110,"")</f>
        <v>2</v>
      </c>
      <c r="R110" s="105" t="n">
        <f aca="false" t="array" ref="R110:R110">IFERROR(SKEW(IF(ISNUMBER(V110:CW110),V110:CW110,"")),"")</f>
        <v>0.75413884383435</v>
      </c>
      <c r="S110" s="103" t="n">
        <v>0</v>
      </c>
      <c r="T110" s="103" t="n">
        <v>1</v>
      </c>
      <c r="U110" s="106" t="n">
        <f aca="false" t="array" ref="U110:U110">IF(B110&lt;4,"",1-IFERROR(SUM(ISNUMBER(V110:CW110)*(1-$V$3:$CW$3))/COUNTIF($V$3:$CW$3,0),0))</f>
        <v>0</v>
      </c>
      <c r="V110" s="104" t="n">
        <f aca="true">IF($L110="","",IF(ISNUMBER(OFFSET('Data transformed'!$A$4,MATCH($A110,'Data transformed'!$A$5:$A$185,0),MATCH(V$4,'Data transformed'!$4:$4,0)-1)), (MIN(MAX(OFFSET('Data transformed'!$A$4,MATCH($A110,'Data transformed'!$A$5:$A$185,0),MATCH(V$4,'Data transformed'!$4:$4,0)-1),$O110),$P110)-$O110)/$Q110*100,"NA"))</f>
        <v>50</v>
      </c>
      <c r="W110" s="104" t="n">
        <f aca="true">IF($L110="","",IF(ISNUMBER(OFFSET('Data transformed'!$A$4,MATCH($A110,'Data transformed'!$A$5:$A$185,0),MATCH(W$4,'Data transformed'!$4:$4,0)-1)), (MIN(MAX(OFFSET('Data transformed'!$A$4,MATCH($A110,'Data transformed'!$A$5:$A$185,0),MATCH(W$4,'Data transformed'!$4:$4,0)-1),$O110),$P110)-$O110)/$Q110*100,"NA"))</f>
        <v>50</v>
      </c>
      <c r="X110" s="104" t="n">
        <f aca="true">IF($L110="","",IF(ISNUMBER(OFFSET('Data transformed'!$A$4,MATCH($A110,'Data transformed'!$A$5:$A$185,0),MATCH(X$4,'Data transformed'!$4:$4,0)-1)), (MIN(MAX(OFFSET('Data transformed'!$A$4,MATCH($A110,'Data transformed'!$A$5:$A$185,0),MATCH(X$4,'Data transformed'!$4:$4,0)-1),$O110),$P110)-$O110)/$Q110*100,"NA"))</f>
        <v>100</v>
      </c>
      <c r="Y110" s="104" t="n">
        <f aca="true">IF($L110="","",IF(ISNUMBER(OFFSET('Data transformed'!$A$4,MATCH($A110,'Data transformed'!$A$5:$A$185,0),MATCH(Y$4,'Data transformed'!$4:$4,0)-1)), (MIN(MAX(OFFSET('Data transformed'!$A$4,MATCH($A110,'Data transformed'!$A$5:$A$185,0),MATCH(Y$4,'Data transformed'!$4:$4,0)-1),$O110),$P110)-$O110)/$Q110*100,"NA"))</f>
        <v>50</v>
      </c>
      <c r="Z110" s="104" t="n">
        <f aca="true">IF($L110="","",IF(ISNUMBER(OFFSET('Data transformed'!$A$4,MATCH($A110,'Data transformed'!$A$5:$A$185,0),MATCH(Z$4,'Data transformed'!$4:$4,0)-1)), (MIN(MAX(OFFSET('Data transformed'!$A$4,MATCH($A110,'Data transformed'!$A$5:$A$185,0),MATCH(Z$4,'Data transformed'!$4:$4,0)-1),$O110),$P110)-$O110)/$Q110*100,"NA"))</f>
        <v>0</v>
      </c>
      <c r="AA110" s="104" t="n">
        <f aca="true">IF($L110="","",IF(ISNUMBER(OFFSET('Data transformed'!$A$4,MATCH($A110,'Data transformed'!$A$5:$A$185,0),MATCH(AA$4,'Data transformed'!$4:$4,0)-1)), (MIN(MAX(OFFSET('Data transformed'!$A$4,MATCH($A110,'Data transformed'!$A$5:$A$185,0),MATCH(AA$4,'Data transformed'!$4:$4,0)-1),$O110),$P110)-$O110)/$Q110*100,"NA"))</f>
        <v>0</v>
      </c>
      <c r="AB110" s="104" t="n">
        <f aca="true">IF($L110="","",IF(ISNUMBER(OFFSET('Data transformed'!$A$4,MATCH($A110,'Data transformed'!$A$5:$A$185,0),MATCH(AB$4,'Data transformed'!$4:$4,0)-1)), (MIN(MAX(OFFSET('Data transformed'!$A$4,MATCH($A110,'Data transformed'!$A$5:$A$185,0),MATCH(AB$4,'Data transformed'!$4:$4,0)-1),$O110),$P110)-$O110)/$Q110*100,"NA"))</f>
        <v>0</v>
      </c>
      <c r="AC110" s="104" t="n">
        <f aca="true">IF($L110="","",IF(ISNUMBER(OFFSET('Data transformed'!$A$4,MATCH($A110,'Data transformed'!$A$5:$A$185,0),MATCH(AC$4,'Data transformed'!$4:$4,0)-1)), (MIN(MAX(OFFSET('Data transformed'!$A$4,MATCH($A110,'Data transformed'!$A$5:$A$185,0),MATCH(AC$4,'Data transformed'!$4:$4,0)-1),$O110),$P110)-$O110)/$Q110*100,"NA"))</f>
        <v>100</v>
      </c>
      <c r="AD110" s="104" t="n">
        <f aca="true">IF($L110="","",IF(ISNUMBER(OFFSET('Data transformed'!$A$4,MATCH($A110,'Data transformed'!$A$5:$A$185,0),MATCH(AD$4,'Data transformed'!$4:$4,0)-1)), (MIN(MAX(OFFSET('Data transformed'!$A$4,MATCH($A110,'Data transformed'!$A$5:$A$185,0),MATCH(AD$4,'Data transformed'!$4:$4,0)-1),$O110),$P110)-$O110)/$Q110*100,"NA"))</f>
        <v>100</v>
      </c>
      <c r="AE110" s="104" t="n">
        <f aca="true">IF($L110="","",IF(ISNUMBER(OFFSET('Data transformed'!$A$4,MATCH($A110,'Data transformed'!$A$5:$A$185,0),MATCH(AE$4,'Data transformed'!$4:$4,0)-1)), (MIN(MAX(OFFSET('Data transformed'!$A$4,MATCH($A110,'Data transformed'!$A$5:$A$185,0),MATCH(AE$4,'Data transformed'!$4:$4,0)-1),$O110),$P110)-$O110)/$Q110*100,"NA"))</f>
        <v>0</v>
      </c>
      <c r="AF110" s="104" t="n">
        <f aca="true">IF($L110="","",IF(ISNUMBER(OFFSET('Data transformed'!$A$4,MATCH($A110,'Data transformed'!$A$5:$A$185,0),MATCH(AF$4,'Data transformed'!$4:$4,0)-1)), (MIN(MAX(OFFSET('Data transformed'!$A$4,MATCH($A110,'Data transformed'!$A$5:$A$185,0),MATCH(AF$4,'Data transformed'!$4:$4,0)-1),$O110),$P110)-$O110)/$Q110*100,"NA"))</f>
        <v>100</v>
      </c>
      <c r="AG110" s="104" t="n">
        <f aca="true">IF($L110="","",IF(ISNUMBER(OFFSET('Data transformed'!$A$4,MATCH($A110,'Data transformed'!$A$5:$A$185,0),MATCH(AG$4,'Data transformed'!$4:$4,0)-1)), (MIN(MAX(OFFSET('Data transformed'!$A$4,MATCH($A110,'Data transformed'!$A$5:$A$185,0),MATCH(AG$4,'Data transformed'!$4:$4,0)-1),$O110),$P110)-$O110)/$Q110*100,"NA"))</f>
        <v>0</v>
      </c>
      <c r="AH110" s="104" t="n">
        <f aca="true">IF($L110="","",IF(ISNUMBER(OFFSET('Data transformed'!$A$4,MATCH($A110,'Data transformed'!$A$5:$A$185,0),MATCH(AH$4,'Data transformed'!$4:$4,0)-1)), (MIN(MAX(OFFSET('Data transformed'!$A$4,MATCH($A110,'Data transformed'!$A$5:$A$185,0),MATCH(AH$4,'Data transformed'!$4:$4,0)-1),$O110),$P110)-$O110)/$Q110*100,"NA"))</f>
        <v>0</v>
      </c>
      <c r="AI110" s="104" t="n">
        <f aca="true">IF($L110="","",IF(ISNUMBER(OFFSET('Data transformed'!$A$4,MATCH($A110,'Data transformed'!$A$5:$A$185,0),MATCH(AI$4,'Data transformed'!$4:$4,0)-1)), (MIN(MAX(OFFSET('Data transformed'!$A$4,MATCH($A110,'Data transformed'!$A$5:$A$185,0),MATCH(AI$4,'Data transformed'!$4:$4,0)-1),$O110),$P110)-$O110)/$Q110*100,"NA"))</f>
        <v>0</v>
      </c>
      <c r="AJ110" s="104" t="n">
        <f aca="true">IF($L110="","",IF(ISNUMBER(OFFSET('Data transformed'!$A$4,MATCH($A110,'Data transformed'!$A$5:$A$185,0),MATCH(AJ$4,'Data transformed'!$4:$4,0)-1)), (MIN(MAX(OFFSET('Data transformed'!$A$4,MATCH($A110,'Data transformed'!$A$5:$A$185,0),MATCH(AJ$4,'Data transformed'!$4:$4,0)-1),$O110),$P110)-$O110)/$Q110*100,"NA"))</f>
        <v>50</v>
      </c>
      <c r="AK110" s="104" t="n">
        <f aca="true">IF($L110="","",IF(ISNUMBER(OFFSET('Data transformed'!$A$4,MATCH($A110,'Data transformed'!$A$5:$A$185,0),MATCH(AK$4,'Data transformed'!$4:$4,0)-1)), (MIN(MAX(OFFSET('Data transformed'!$A$4,MATCH($A110,'Data transformed'!$A$5:$A$185,0),MATCH(AK$4,'Data transformed'!$4:$4,0)-1),$O110),$P110)-$O110)/$Q110*100,"NA"))</f>
        <v>100</v>
      </c>
      <c r="AL110" s="104" t="n">
        <f aca="true">IF($L110="","",IF(ISNUMBER(OFFSET('Data transformed'!$A$4,MATCH($A110,'Data transformed'!$A$5:$A$185,0),MATCH(AL$4,'Data transformed'!$4:$4,0)-1)), (MIN(MAX(OFFSET('Data transformed'!$A$4,MATCH($A110,'Data transformed'!$A$5:$A$185,0),MATCH(AL$4,'Data transformed'!$4:$4,0)-1),$O110),$P110)-$O110)/$Q110*100,"NA"))</f>
        <v>100</v>
      </c>
      <c r="AM110" s="104" t="n">
        <f aca="true">IF($L110="","",IF(ISNUMBER(OFFSET('Data transformed'!$A$4,MATCH($A110,'Data transformed'!$A$5:$A$185,0),MATCH(AM$4,'Data transformed'!$4:$4,0)-1)), (MIN(MAX(OFFSET('Data transformed'!$A$4,MATCH($A110,'Data transformed'!$A$5:$A$185,0),MATCH(AM$4,'Data transformed'!$4:$4,0)-1),$O110),$P110)-$O110)/$Q110*100,"NA"))</f>
        <v>50</v>
      </c>
      <c r="AN110" s="104" t="n">
        <f aca="true">IF($L110="","",IF(ISNUMBER(OFFSET('Data transformed'!$A$4,MATCH($A110,'Data transformed'!$A$5:$A$185,0),MATCH(AN$4,'Data transformed'!$4:$4,0)-1)), (MIN(MAX(OFFSET('Data transformed'!$A$4,MATCH($A110,'Data transformed'!$A$5:$A$185,0),MATCH(AN$4,'Data transformed'!$4:$4,0)-1),$O110),$P110)-$O110)/$Q110*100,"NA"))</f>
        <v>0</v>
      </c>
      <c r="AO110" s="104" t="n">
        <f aca="true">IF($L110="","",IF(ISNUMBER(OFFSET('Data transformed'!$A$4,MATCH($A110,'Data transformed'!$A$5:$A$185,0),MATCH(AO$4,'Data transformed'!$4:$4,0)-1)), (MIN(MAX(OFFSET('Data transformed'!$A$4,MATCH($A110,'Data transformed'!$A$5:$A$185,0),MATCH(AO$4,'Data transformed'!$4:$4,0)-1),$O110),$P110)-$O110)/$Q110*100,"NA"))</f>
        <v>0</v>
      </c>
      <c r="AP110" s="104" t="n">
        <f aca="true">IF($L110="","",IF(ISNUMBER(OFFSET('Data transformed'!$A$4,MATCH($A110,'Data transformed'!$A$5:$A$185,0),MATCH(AP$4,'Data transformed'!$4:$4,0)-1)), (MIN(MAX(OFFSET('Data transformed'!$A$4,MATCH($A110,'Data transformed'!$A$5:$A$185,0),MATCH(AP$4,'Data transformed'!$4:$4,0)-1),$O110),$P110)-$O110)/$Q110*100,"NA"))</f>
        <v>0</v>
      </c>
      <c r="AQ110" s="104" t="n">
        <f aca="true">IF($L110="","",IF(ISNUMBER(OFFSET('Data transformed'!$A$4,MATCH($A110,'Data transformed'!$A$5:$A$185,0),MATCH(AQ$4,'Data transformed'!$4:$4,0)-1)), (MIN(MAX(OFFSET('Data transformed'!$A$4,MATCH($A110,'Data transformed'!$A$5:$A$185,0),MATCH(AQ$4,'Data transformed'!$4:$4,0)-1),$O110),$P110)-$O110)/$Q110*100,"NA"))</f>
        <v>50</v>
      </c>
      <c r="AR110" s="104" t="n">
        <f aca="true">IF($L110="","",IF(ISNUMBER(OFFSET('Data transformed'!$A$4,MATCH($A110,'Data transformed'!$A$5:$A$185,0),MATCH(AR$4,'Data transformed'!$4:$4,0)-1)), (MIN(MAX(OFFSET('Data transformed'!$A$4,MATCH($A110,'Data transformed'!$A$5:$A$185,0),MATCH(AR$4,'Data transformed'!$4:$4,0)-1),$O110),$P110)-$O110)/$Q110*100,"NA"))</f>
        <v>100</v>
      </c>
      <c r="AS110" s="104" t="n">
        <f aca="true">IF($L110="","",IF(ISNUMBER(OFFSET('Data transformed'!$A$4,MATCH($A110,'Data transformed'!$A$5:$A$185,0),MATCH(AS$4,'Data transformed'!$4:$4,0)-1)), (MIN(MAX(OFFSET('Data transformed'!$A$4,MATCH($A110,'Data transformed'!$A$5:$A$185,0),MATCH(AS$4,'Data transformed'!$4:$4,0)-1),$O110),$P110)-$O110)/$Q110*100,"NA"))</f>
        <v>0</v>
      </c>
      <c r="AT110" s="104" t="n">
        <f aca="true">IF($L110="","",IF(ISNUMBER(OFFSET('Data transformed'!$A$4,MATCH($A110,'Data transformed'!$A$5:$A$185,0),MATCH(AT$4,'Data transformed'!$4:$4,0)-1)), (MIN(MAX(OFFSET('Data transformed'!$A$4,MATCH($A110,'Data transformed'!$A$5:$A$185,0),MATCH(AT$4,'Data transformed'!$4:$4,0)-1),$O110),$P110)-$O110)/$Q110*100,"NA"))</f>
        <v>100</v>
      </c>
      <c r="AU110" s="104" t="n">
        <f aca="true">IF($L110="","",IF(ISNUMBER(OFFSET('Data transformed'!$A$4,MATCH($A110,'Data transformed'!$A$5:$A$185,0),MATCH(AU$4,'Data transformed'!$4:$4,0)-1)), (MIN(MAX(OFFSET('Data transformed'!$A$4,MATCH($A110,'Data transformed'!$A$5:$A$185,0),MATCH(AU$4,'Data transformed'!$4:$4,0)-1),$O110),$P110)-$O110)/$Q110*100,"NA"))</f>
        <v>100</v>
      </c>
      <c r="AV110" s="104" t="n">
        <f aca="true">IF($L110="","",IF(ISNUMBER(OFFSET('Data transformed'!$A$4,MATCH($A110,'Data transformed'!$A$5:$A$185,0),MATCH(AV$4,'Data transformed'!$4:$4,0)-1)), (MIN(MAX(OFFSET('Data transformed'!$A$4,MATCH($A110,'Data transformed'!$A$5:$A$185,0),MATCH(AV$4,'Data transformed'!$4:$4,0)-1),$O110),$P110)-$O110)/$Q110*100,"NA"))</f>
        <v>0</v>
      </c>
      <c r="AW110" s="104" t="n">
        <f aca="true">IF($L110="","",IF(ISNUMBER(OFFSET('Data transformed'!$A$4,MATCH($A110,'Data transformed'!$A$5:$A$185,0),MATCH(AW$4,'Data transformed'!$4:$4,0)-1)), (MIN(MAX(OFFSET('Data transformed'!$A$4,MATCH($A110,'Data transformed'!$A$5:$A$185,0),MATCH(AW$4,'Data transformed'!$4:$4,0)-1),$O110),$P110)-$O110)/$Q110*100,"NA"))</f>
        <v>0</v>
      </c>
      <c r="AX110" s="104" t="n">
        <f aca="true">IF($L110="","",IF(ISNUMBER(OFFSET('Data transformed'!$A$4,MATCH($A110,'Data transformed'!$A$5:$A$185,0),MATCH(AX$4,'Data transformed'!$4:$4,0)-1)), (MIN(MAX(OFFSET('Data transformed'!$A$4,MATCH($A110,'Data transformed'!$A$5:$A$185,0),MATCH(AX$4,'Data transformed'!$4:$4,0)-1),$O110),$P110)-$O110)/$Q110*100,"NA"))</f>
        <v>100</v>
      </c>
      <c r="AY110" s="104" t="n">
        <f aca="true">IF($L110="","",IF(ISNUMBER(OFFSET('Data transformed'!$A$4,MATCH($A110,'Data transformed'!$A$5:$A$185,0),MATCH(AY$4,'Data transformed'!$4:$4,0)-1)), (MIN(MAX(OFFSET('Data transformed'!$A$4,MATCH($A110,'Data transformed'!$A$5:$A$185,0),MATCH(AY$4,'Data transformed'!$4:$4,0)-1),$O110),$P110)-$O110)/$Q110*100,"NA"))</f>
        <v>0</v>
      </c>
      <c r="AZ110" s="104" t="n">
        <f aca="true">IF($L110="","",IF(ISNUMBER(OFFSET('Data transformed'!$A$4,MATCH($A110,'Data transformed'!$A$5:$A$185,0),MATCH(AZ$4,'Data transformed'!$4:$4,0)-1)), (MIN(MAX(OFFSET('Data transformed'!$A$4,MATCH($A110,'Data transformed'!$A$5:$A$185,0),MATCH(AZ$4,'Data transformed'!$4:$4,0)-1),$O110),$P110)-$O110)/$Q110*100,"NA"))</f>
        <v>0</v>
      </c>
      <c r="BA110" s="104" t="n">
        <f aca="true">IF($L110="","",IF(ISNUMBER(OFFSET('Data transformed'!$A$4,MATCH($A110,'Data transformed'!$A$5:$A$185,0),MATCH(BA$4,'Data transformed'!$4:$4,0)-1)), (MIN(MAX(OFFSET('Data transformed'!$A$4,MATCH($A110,'Data transformed'!$A$5:$A$185,0),MATCH(BA$4,'Data transformed'!$4:$4,0)-1),$O110),$P110)-$O110)/$Q110*100,"NA"))</f>
        <v>0</v>
      </c>
      <c r="BB110" s="104" t="n">
        <f aca="true">IF($L110="","",IF(ISNUMBER(OFFSET('Data transformed'!$A$4,MATCH($A110,'Data transformed'!$A$5:$A$185,0),MATCH(BB$4,'Data transformed'!$4:$4,0)-1)), (MIN(MAX(OFFSET('Data transformed'!$A$4,MATCH($A110,'Data transformed'!$A$5:$A$185,0),MATCH(BB$4,'Data transformed'!$4:$4,0)-1),$O110),$P110)-$O110)/$Q110*100,"NA"))</f>
        <v>100</v>
      </c>
      <c r="BC110" s="104" t="n">
        <f aca="true">IF($L110="","",IF(ISNUMBER(OFFSET('Data transformed'!$A$4,MATCH($A110,'Data transformed'!$A$5:$A$185,0),MATCH(BC$4,'Data transformed'!$4:$4,0)-1)), (MIN(MAX(OFFSET('Data transformed'!$A$4,MATCH($A110,'Data transformed'!$A$5:$A$185,0),MATCH(BC$4,'Data transformed'!$4:$4,0)-1),$O110),$P110)-$O110)/$Q110*100,"NA"))</f>
        <v>0</v>
      </c>
      <c r="BD110" s="104" t="n">
        <f aca="true">IF($L110="","",IF(ISNUMBER(OFFSET('Data transformed'!$A$4,MATCH($A110,'Data transformed'!$A$5:$A$185,0),MATCH(BD$4,'Data transformed'!$4:$4,0)-1)), (MIN(MAX(OFFSET('Data transformed'!$A$4,MATCH($A110,'Data transformed'!$A$5:$A$185,0),MATCH(BD$4,'Data transformed'!$4:$4,0)-1),$O110),$P110)-$O110)/$Q110*100,"NA"))</f>
        <v>100</v>
      </c>
      <c r="BE110" s="104" t="n">
        <f aca="true">IF($L110="","",IF(ISNUMBER(OFFSET('Data transformed'!$A$4,MATCH($A110,'Data transformed'!$A$5:$A$185,0),MATCH(BE$4,'Data transformed'!$4:$4,0)-1)), (MIN(MAX(OFFSET('Data transformed'!$A$4,MATCH($A110,'Data transformed'!$A$5:$A$185,0),MATCH(BE$4,'Data transformed'!$4:$4,0)-1),$O110),$P110)-$O110)/$Q110*100,"NA"))</f>
        <v>0</v>
      </c>
      <c r="BF110" s="104" t="n">
        <f aca="true">IF($L110="","",IF(ISNUMBER(OFFSET('Data transformed'!$A$4,MATCH($A110,'Data transformed'!$A$5:$A$185,0),MATCH(BF$4,'Data transformed'!$4:$4,0)-1)), (MIN(MAX(OFFSET('Data transformed'!$A$4,MATCH($A110,'Data transformed'!$A$5:$A$185,0),MATCH(BF$4,'Data transformed'!$4:$4,0)-1),$O110),$P110)-$O110)/$Q110*100,"NA"))</f>
        <v>100</v>
      </c>
      <c r="BG110" s="104" t="n">
        <f aca="true">IF($L110="","",IF(ISNUMBER(OFFSET('Data transformed'!$A$4,MATCH($A110,'Data transformed'!$A$5:$A$185,0),MATCH(BG$4,'Data transformed'!$4:$4,0)-1)), (MIN(MAX(OFFSET('Data transformed'!$A$4,MATCH($A110,'Data transformed'!$A$5:$A$185,0),MATCH(BG$4,'Data transformed'!$4:$4,0)-1),$O110),$P110)-$O110)/$Q110*100,"NA"))</f>
        <v>0</v>
      </c>
      <c r="BH110" s="104" t="n">
        <f aca="true">IF($L110="","",IF(ISNUMBER(OFFSET('Data transformed'!$A$4,MATCH($A110,'Data transformed'!$A$5:$A$185,0),MATCH(BH$4,'Data transformed'!$4:$4,0)-1)), (MIN(MAX(OFFSET('Data transformed'!$A$4,MATCH($A110,'Data transformed'!$A$5:$A$185,0),MATCH(BH$4,'Data transformed'!$4:$4,0)-1),$O110),$P110)-$O110)/$Q110*100,"NA"))</f>
        <v>100</v>
      </c>
      <c r="BI110" s="104" t="n">
        <f aca="true">IF($L110="","",IF(ISNUMBER(OFFSET('Data transformed'!$A$4,MATCH($A110,'Data transformed'!$A$5:$A$185,0),MATCH(BI$4,'Data transformed'!$4:$4,0)-1)), (MIN(MAX(OFFSET('Data transformed'!$A$4,MATCH($A110,'Data transformed'!$A$5:$A$185,0),MATCH(BI$4,'Data transformed'!$4:$4,0)-1),$O110),$P110)-$O110)/$Q110*100,"NA"))</f>
        <v>0</v>
      </c>
      <c r="BJ110" s="104" t="n">
        <f aca="true">IF($L110="","",IF(ISNUMBER(OFFSET('Data transformed'!$A$4,MATCH($A110,'Data transformed'!$A$5:$A$185,0),MATCH(BJ$4,'Data transformed'!$4:$4,0)-1)), (MIN(MAX(OFFSET('Data transformed'!$A$4,MATCH($A110,'Data transformed'!$A$5:$A$185,0),MATCH(BJ$4,'Data transformed'!$4:$4,0)-1),$O110),$P110)-$O110)/$Q110*100,"NA"))</f>
        <v>0</v>
      </c>
      <c r="BK110" s="104" t="n">
        <f aca="true">IF($L110="","",IF(ISNUMBER(OFFSET('Data transformed'!$A$4,MATCH($A110,'Data transformed'!$A$5:$A$185,0),MATCH(BK$4,'Data transformed'!$4:$4,0)-1)), (MIN(MAX(OFFSET('Data transformed'!$A$4,MATCH($A110,'Data transformed'!$A$5:$A$185,0),MATCH(BK$4,'Data transformed'!$4:$4,0)-1),$O110),$P110)-$O110)/$Q110*100,"NA"))</f>
        <v>0</v>
      </c>
      <c r="BL110" s="104" t="n">
        <f aca="true">IF($L110="","",IF(ISNUMBER(OFFSET('Data transformed'!$A$4,MATCH($A110,'Data transformed'!$A$5:$A$185,0),MATCH(BL$4,'Data transformed'!$4:$4,0)-1)), (MIN(MAX(OFFSET('Data transformed'!$A$4,MATCH($A110,'Data transformed'!$A$5:$A$185,0),MATCH(BL$4,'Data transformed'!$4:$4,0)-1),$O110),$P110)-$O110)/$Q110*100,"NA"))</f>
        <v>100</v>
      </c>
      <c r="BM110" s="104" t="n">
        <f aca="true">IF($L110="","",IF(ISNUMBER(OFFSET('Data transformed'!$A$4,MATCH($A110,'Data transformed'!$A$5:$A$185,0),MATCH(BM$4,'Data transformed'!$4:$4,0)-1)), (MIN(MAX(OFFSET('Data transformed'!$A$4,MATCH($A110,'Data transformed'!$A$5:$A$185,0),MATCH(BM$4,'Data transformed'!$4:$4,0)-1),$O110),$P110)-$O110)/$Q110*100,"NA"))</f>
        <v>0</v>
      </c>
      <c r="BN110" s="104" t="n">
        <f aca="true">IF($L110="","",IF(ISNUMBER(OFFSET('Data transformed'!$A$4,MATCH($A110,'Data transformed'!$A$5:$A$185,0),MATCH(BN$4,'Data transformed'!$4:$4,0)-1)), (MIN(MAX(OFFSET('Data transformed'!$A$4,MATCH($A110,'Data transformed'!$A$5:$A$185,0),MATCH(BN$4,'Data transformed'!$4:$4,0)-1),$O110),$P110)-$O110)/$Q110*100,"NA"))</f>
        <v>0</v>
      </c>
      <c r="BO110" s="104" t="n">
        <f aca="true">IF($L110="","",IF(ISNUMBER(OFFSET('Data transformed'!$A$4,MATCH($A110,'Data transformed'!$A$5:$A$185,0),MATCH(BO$4,'Data transformed'!$4:$4,0)-1)), (MIN(MAX(OFFSET('Data transformed'!$A$4,MATCH($A110,'Data transformed'!$A$5:$A$185,0),MATCH(BO$4,'Data transformed'!$4:$4,0)-1),$O110),$P110)-$O110)/$Q110*100,"NA"))</f>
        <v>0</v>
      </c>
      <c r="BP110" s="104" t="n">
        <f aca="true">IF($L110="","",IF(ISNUMBER(OFFSET('Data transformed'!$A$4,MATCH($A110,'Data transformed'!$A$5:$A$185,0),MATCH(BP$4,'Data transformed'!$4:$4,0)-1)), (MIN(MAX(OFFSET('Data transformed'!$A$4,MATCH($A110,'Data transformed'!$A$5:$A$185,0),MATCH(BP$4,'Data transformed'!$4:$4,0)-1),$O110),$P110)-$O110)/$Q110*100,"NA"))</f>
        <v>50</v>
      </c>
      <c r="BQ110" s="104" t="n">
        <f aca="true">IF($L110="","",IF(ISNUMBER(OFFSET('Data transformed'!$A$4,MATCH($A110,'Data transformed'!$A$5:$A$185,0),MATCH(BQ$4,'Data transformed'!$4:$4,0)-1)), (MIN(MAX(OFFSET('Data transformed'!$A$4,MATCH($A110,'Data transformed'!$A$5:$A$185,0),MATCH(BQ$4,'Data transformed'!$4:$4,0)-1),$O110),$P110)-$O110)/$Q110*100,"NA"))</f>
        <v>0</v>
      </c>
      <c r="BR110" s="104" t="n">
        <f aca="true">IF($L110="","",IF(ISNUMBER(OFFSET('Data transformed'!$A$4,MATCH($A110,'Data transformed'!$A$5:$A$185,0),MATCH(BR$4,'Data transformed'!$4:$4,0)-1)), (MIN(MAX(OFFSET('Data transformed'!$A$4,MATCH($A110,'Data transformed'!$A$5:$A$185,0),MATCH(BR$4,'Data transformed'!$4:$4,0)-1),$O110),$P110)-$O110)/$Q110*100,"NA"))</f>
        <v>0</v>
      </c>
      <c r="BS110" s="104" t="n">
        <f aca="true">IF($L110="","",IF(ISNUMBER(OFFSET('Data transformed'!$A$4,MATCH($A110,'Data transformed'!$A$5:$A$185,0),MATCH(BS$4,'Data transformed'!$4:$4,0)-1)), (MIN(MAX(OFFSET('Data transformed'!$A$4,MATCH($A110,'Data transformed'!$A$5:$A$185,0),MATCH(BS$4,'Data transformed'!$4:$4,0)-1),$O110),$P110)-$O110)/$Q110*100,"NA"))</f>
        <v>0</v>
      </c>
      <c r="BT110" s="104" t="n">
        <f aca="true">IF($L110="","",IF(ISNUMBER(OFFSET('Data transformed'!$A$4,MATCH($A110,'Data transformed'!$A$5:$A$185,0),MATCH(BT$4,'Data transformed'!$4:$4,0)-1)), (MIN(MAX(OFFSET('Data transformed'!$A$4,MATCH($A110,'Data transformed'!$A$5:$A$185,0),MATCH(BT$4,'Data transformed'!$4:$4,0)-1),$O110),$P110)-$O110)/$Q110*100,"NA"))</f>
        <v>50</v>
      </c>
      <c r="BU110" s="104" t="n">
        <f aca="true">IF($L110="","",IF(ISNUMBER(OFFSET('Data transformed'!$A$4,MATCH($A110,'Data transformed'!$A$5:$A$185,0),MATCH(BU$4,'Data transformed'!$4:$4,0)-1)), (MIN(MAX(OFFSET('Data transformed'!$A$4,MATCH($A110,'Data transformed'!$A$5:$A$185,0),MATCH(BU$4,'Data transformed'!$4:$4,0)-1),$O110),$P110)-$O110)/$Q110*100,"NA"))</f>
        <v>100</v>
      </c>
      <c r="BV110" s="104" t="n">
        <f aca="true">IF($L110="","",IF(ISNUMBER(OFFSET('Data transformed'!$A$4,MATCH($A110,'Data transformed'!$A$5:$A$185,0),MATCH(BV$4,'Data transformed'!$4:$4,0)-1)), (MIN(MAX(OFFSET('Data transformed'!$A$4,MATCH($A110,'Data transformed'!$A$5:$A$185,0),MATCH(BV$4,'Data transformed'!$4:$4,0)-1),$O110),$P110)-$O110)/$Q110*100,"NA"))</f>
        <v>50</v>
      </c>
      <c r="BW110" s="104" t="n">
        <f aca="true">IF($L110="","",IF(ISNUMBER(OFFSET('Data transformed'!$A$4,MATCH($A110,'Data transformed'!$A$5:$A$185,0),MATCH(BW$4,'Data transformed'!$4:$4,0)-1)), (MIN(MAX(OFFSET('Data transformed'!$A$4,MATCH($A110,'Data transformed'!$A$5:$A$185,0),MATCH(BW$4,'Data transformed'!$4:$4,0)-1),$O110),$P110)-$O110)/$Q110*100,"NA"))</f>
        <v>0</v>
      </c>
      <c r="BX110" s="104" t="n">
        <f aca="true">IF($L110="","",IF(ISNUMBER(OFFSET('Data transformed'!$A$4,MATCH($A110,'Data transformed'!$A$5:$A$185,0),MATCH(BX$4,'Data transformed'!$4:$4,0)-1)), (MIN(MAX(OFFSET('Data transformed'!$A$4,MATCH($A110,'Data transformed'!$A$5:$A$185,0),MATCH(BX$4,'Data transformed'!$4:$4,0)-1),$O110),$P110)-$O110)/$Q110*100,"NA"))</f>
        <v>0</v>
      </c>
      <c r="BY110" s="104" t="n">
        <f aca="true">IF($L110="","",IF(ISNUMBER(OFFSET('Data transformed'!$A$4,MATCH($A110,'Data transformed'!$A$5:$A$185,0),MATCH(BY$4,'Data transformed'!$4:$4,0)-1)), (MIN(MAX(OFFSET('Data transformed'!$A$4,MATCH($A110,'Data transformed'!$A$5:$A$185,0),MATCH(BY$4,'Data transformed'!$4:$4,0)-1),$O110),$P110)-$O110)/$Q110*100,"NA"))</f>
        <v>0</v>
      </c>
      <c r="BZ110" s="104" t="n">
        <f aca="true">IF($L110="","",IF(ISNUMBER(OFFSET('Data transformed'!$A$4,MATCH($A110,'Data transformed'!$A$5:$A$185,0),MATCH(BZ$4,'Data transformed'!$4:$4,0)-1)), (MIN(MAX(OFFSET('Data transformed'!$A$4,MATCH($A110,'Data transformed'!$A$5:$A$185,0),MATCH(BZ$4,'Data transformed'!$4:$4,0)-1),$O110),$P110)-$O110)/$Q110*100,"NA"))</f>
        <v>0</v>
      </c>
      <c r="CA110" s="104" t="n">
        <f aca="true">IF($L110="","",IF(ISNUMBER(OFFSET('Data transformed'!$A$4,MATCH($A110,'Data transformed'!$A$5:$A$185,0),MATCH(CA$4,'Data transformed'!$4:$4,0)-1)), (MIN(MAX(OFFSET('Data transformed'!$A$4,MATCH($A110,'Data transformed'!$A$5:$A$185,0),MATCH(CA$4,'Data transformed'!$4:$4,0)-1),$O110),$P110)-$O110)/$Q110*100,"NA"))</f>
        <v>0</v>
      </c>
      <c r="CB110" s="104" t="n">
        <f aca="true">IF($L110="","",IF(ISNUMBER(OFFSET('Data transformed'!$A$4,MATCH($A110,'Data transformed'!$A$5:$A$185,0),MATCH(CB$4,'Data transformed'!$4:$4,0)-1)), (MIN(MAX(OFFSET('Data transformed'!$A$4,MATCH($A110,'Data transformed'!$A$5:$A$185,0),MATCH(CB$4,'Data transformed'!$4:$4,0)-1),$O110),$P110)-$O110)/$Q110*100,"NA"))</f>
        <v>50</v>
      </c>
      <c r="CC110" s="104" t="n">
        <f aca="true">IF($L110="","",IF(ISNUMBER(OFFSET('Data transformed'!$A$4,MATCH($A110,'Data transformed'!$A$5:$A$185,0),MATCH(CC$4,'Data transformed'!$4:$4,0)-1)), (MIN(MAX(OFFSET('Data transformed'!$A$4,MATCH($A110,'Data transformed'!$A$5:$A$185,0),MATCH(CC$4,'Data transformed'!$4:$4,0)-1),$O110),$P110)-$O110)/$Q110*100,"NA"))</f>
        <v>100</v>
      </c>
      <c r="CD110" s="104" t="n">
        <f aca="true">IF($L110="","",IF(ISNUMBER(OFFSET('Data transformed'!$A$4,MATCH($A110,'Data transformed'!$A$5:$A$185,0),MATCH(CD$4,'Data transformed'!$4:$4,0)-1)), (MIN(MAX(OFFSET('Data transformed'!$A$4,MATCH($A110,'Data transformed'!$A$5:$A$185,0),MATCH(CD$4,'Data transformed'!$4:$4,0)-1),$O110),$P110)-$O110)/$Q110*100,"NA"))</f>
        <v>0</v>
      </c>
      <c r="CE110" s="104" t="n">
        <f aca="true">IF($L110="","",IF(ISNUMBER(OFFSET('Data transformed'!$A$4,MATCH($A110,'Data transformed'!$A$5:$A$185,0),MATCH(CE$4,'Data transformed'!$4:$4,0)-1)), (MIN(MAX(OFFSET('Data transformed'!$A$4,MATCH($A110,'Data transformed'!$A$5:$A$185,0),MATCH(CE$4,'Data transformed'!$4:$4,0)-1),$O110),$P110)-$O110)/$Q110*100,"NA"))</f>
        <v>100</v>
      </c>
      <c r="CF110" s="104" t="n">
        <f aca="true">IF($L110="","",IF(ISNUMBER(OFFSET('Data transformed'!$A$4,MATCH($A110,'Data transformed'!$A$5:$A$185,0),MATCH(CF$4,'Data transformed'!$4:$4,0)-1)), (MIN(MAX(OFFSET('Data transformed'!$A$4,MATCH($A110,'Data transformed'!$A$5:$A$185,0),MATCH(CF$4,'Data transformed'!$4:$4,0)-1),$O110),$P110)-$O110)/$Q110*100,"NA"))</f>
        <v>0</v>
      </c>
      <c r="CG110" s="104" t="n">
        <f aca="true">IF($L110="","",IF(ISNUMBER(OFFSET('Data transformed'!$A$4,MATCH($A110,'Data transformed'!$A$5:$A$185,0),MATCH(CG$4,'Data transformed'!$4:$4,0)-1)), (MIN(MAX(OFFSET('Data transformed'!$A$4,MATCH($A110,'Data transformed'!$A$5:$A$185,0),MATCH(CG$4,'Data transformed'!$4:$4,0)-1),$O110),$P110)-$O110)/$Q110*100,"NA"))</f>
        <v>0</v>
      </c>
      <c r="CH110" s="104" t="n">
        <f aca="true">IF($L110="","",IF(ISNUMBER(OFFSET('Data transformed'!$A$4,MATCH($A110,'Data transformed'!$A$5:$A$185,0),MATCH(CH$4,'Data transformed'!$4:$4,0)-1)), (MIN(MAX(OFFSET('Data transformed'!$A$4,MATCH($A110,'Data transformed'!$A$5:$A$185,0),MATCH(CH$4,'Data transformed'!$4:$4,0)-1),$O110),$P110)-$O110)/$Q110*100,"NA"))</f>
        <v>0</v>
      </c>
      <c r="CI110" s="104" t="n">
        <f aca="true">IF($L110="","",IF(ISNUMBER(OFFSET('Data transformed'!$A$4,MATCH($A110,'Data transformed'!$A$5:$A$185,0),MATCH(CI$4,'Data transformed'!$4:$4,0)-1)), (MIN(MAX(OFFSET('Data transformed'!$A$4,MATCH($A110,'Data transformed'!$A$5:$A$185,0),MATCH(CI$4,'Data transformed'!$4:$4,0)-1),$O110),$P110)-$O110)/$Q110*100,"NA"))</f>
        <v>100</v>
      </c>
      <c r="CJ110" s="104" t="n">
        <f aca="true">IF($L110="","",IF(ISNUMBER(OFFSET('Data transformed'!$A$4,MATCH($A110,'Data transformed'!$A$5:$A$185,0),MATCH(CJ$4,'Data transformed'!$4:$4,0)-1)), (MIN(MAX(OFFSET('Data transformed'!$A$4,MATCH($A110,'Data transformed'!$A$5:$A$185,0),MATCH(CJ$4,'Data transformed'!$4:$4,0)-1),$O110),$P110)-$O110)/$Q110*100,"NA"))</f>
        <v>0</v>
      </c>
      <c r="CK110" s="104" t="n">
        <f aca="true">IF($L110="","",IF(ISNUMBER(OFFSET('Data transformed'!$A$4,MATCH($A110,'Data transformed'!$A$5:$A$185,0),MATCH(CK$4,'Data transformed'!$4:$4,0)-1)), (MIN(MAX(OFFSET('Data transformed'!$A$4,MATCH($A110,'Data transformed'!$A$5:$A$185,0),MATCH(CK$4,'Data transformed'!$4:$4,0)-1),$O110),$P110)-$O110)/$Q110*100,"NA"))</f>
        <v>0</v>
      </c>
      <c r="CL110" s="104" t="n">
        <f aca="true">IF($L110="","",IF(ISNUMBER(OFFSET('Data transformed'!$A$4,MATCH($A110,'Data transformed'!$A$5:$A$185,0),MATCH(CL$4,'Data transformed'!$4:$4,0)-1)), (MIN(MAX(OFFSET('Data transformed'!$A$4,MATCH($A110,'Data transformed'!$A$5:$A$185,0),MATCH(CL$4,'Data transformed'!$4:$4,0)-1),$O110),$P110)-$O110)/$Q110*100,"NA"))</f>
        <v>0</v>
      </c>
      <c r="CM110" s="104" t="n">
        <f aca="true">IF($L110="","",IF(ISNUMBER(OFFSET('Data transformed'!$A$4,MATCH($A110,'Data transformed'!$A$5:$A$185,0),MATCH(CM$4,'Data transformed'!$4:$4,0)-1)), (MIN(MAX(OFFSET('Data transformed'!$A$4,MATCH($A110,'Data transformed'!$A$5:$A$185,0),MATCH(CM$4,'Data transformed'!$4:$4,0)-1),$O110),$P110)-$O110)/$Q110*100,"NA"))</f>
        <v>100</v>
      </c>
      <c r="CN110" s="104" t="n">
        <f aca="true">IF($L110="","",IF(ISNUMBER(OFFSET('Data transformed'!$A$4,MATCH($A110,'Data transformed'!$A$5:$A$185,0),MATCH(CN$4,'Data transformed'!$4:$4,0)-1)), (MIN(MAX(OFFSET('Data transformed'!$A$4,MATCH($A110,'Data transformed'!$A$5:$A$185,0),MATCH(CN$4,'Data transformed'!$4:$4,0)-1),$O110),$P110)-$O110)/$Q110*100,"NA"))</f>
        <v>0</v>
      </c>
      <c r="CO110" s="104" t="n">
        <f aca="true">IF($L110="","",IF(ISNUMBER(OFFSET('Data transformed'!$A$4,MATCH($A110,'Data transformed'!$A$5:$A$185,0),MATCH(CO$4,'Data transformed'!$4:$4,0)-1)), (MIN(MAX(OFFSET('Data transformed'!$A$4,MATCH($A110,'Data transformed'!$A$5:$A$185,0),MATCH(CO$4,'Data transformed'!$4:$4,0)-1),$O110),$P110)-$O110)/$Q110*100,"NA"))</f>
        <v>0</v>
      </c>
      <c r="CP110" s="104" t="n">
        <f aca="true">IF($L110="","",IF(ISNUMBER(OFFSET('Data transformed'!$A$4,MATCH($A110,'Data transformed'!$A$5:$A$185,0),MATCH(CP$4,'Data transformed'!$4:$4,0)-1)), (MIN(MAX(OFFSET('Data transformed'!$A$4,MATCH($A110,'Data transformed'!$A$5:$A$185,0),MATCH(CP$4,'Data transformed'!$4:$4,0)-1),$O110),$P110)-$O110)/$Q110*100,"NA"))</f>
        <v>0</v>
      </c>
      <c r="CQ110" s="104" t="n">
        <f aca="true">IF($L110="","",IF(ISNUMBER(OFFSET('Data transformed'!$A$4,MATCH($A110,'Data transformed'!$A$5:$A$185,0),MATCH(CQ$4,'Data transformed'!$4:$4,0)-1)), (MIN(MAX(OFFSET('Data transformed'!$A$4,MATCH($A110,'Data transformed'!$A$5:$A$185,0),MATCH(CQ$4,'Data transformed'!$4:$4,0)-1),$O110),$P110)-$O110)/$Q110*100,"NA"))</f>
        <v>0</v>
      </c>
      <c r="CR110" s="104" t="n">
        <f aca="true">IF($L110="","",IF(ISNUMBER(OFFSET('Data transformed'!$A$4,MATCH($A110,'Data transformed'!$A$5:$A$185,0),MATCH(CR$4,'Data transformed'!$4:$4,0)-1)), (MIN(MAX(OFFSET('Data transformed'!$A$4,MATCH($A110,'Data transformed'!$A$5:$A$185,0),MATCH(CR$4,'Data transformed'!$4:$4,0)-1),$O110),$P110)-$O110)/$Q110*100,"NA"))</f>
        <v>0</v>
      </c>
      <c r="CS110" s="104" t="n">
        <f aca="true">IF($L110="","",IF(ISNUMBER(OFFSET('Data transformed'!$A$4,MATCH($A110,'Data transformed'!$A$5:$A$185,0),MATCH(CS$4,'Data transformed'!$4:$4,0)-1)), (MIN(MAX(OFFSET('Data transformed'!$A$4,MATCH($A110,'Data transformed'!$A$5:$A$185,0),MATCH(CS$4,'Data transformed'!$4:$4,0)-1),$O110),$P110)-$O110)/$Q110*100,"NA"))</f>
        <v>100</v>
      </c>
      <c r="CT110" s="104" t="n">
        <f aca="true">IF($L110="","",IF(ISNUMBER(OFFSET('Data transformed'!$A$4,MATCH($A110,'Data transformed'!$A$5:$A$185,0),MATCH(CT$4,'Data transformed'!$4:$4,0)-1)), (MIN(MAX(OFFSET('Data transformed'!$A$4,MATCH($A110,'Data transformed'!$A$5:$A$185,0),MATCH(CT$4,'Data transformed'!$4:$4,0)-1),$O110),$P110)-$O110)/$Q110*100,"NA"))</f>
        <v>0</v>
      </c>
      <c r="CU110" s="104" t="n">
        <f aca="true">IF($L110="","",IF(ISNUMBER(OFFSET('Data transformed'!$A$4,MATCH($A110,'Data transformed'!$A$5:$A$185,0),MATCH(CU$4,'Data transformed'!$4:$4,0)-1)), (MIN(MAX(OFFSET('Data transformed'!$A$4,MATCH($A110,'Data transformed'!$A$5:$A$185,0),MATCH(CU$4,'Data transformed'!$4:$4,0)-1),$O110),$P110)-$O110)/$Q110*100,"NA"))</f>
        <v>0</v>
      </c>
      <c r="CV110" s="104" t="n">
        <f aca="true">IF($L110="","",IF(ISNUMBER(OFFSET('Data transformed'!$A$4,MATCH($A110,'Data transformed'!$A$5:$A$185,0),MATCH(CV$4,'Data transformed'!$4:$4,0)-1)), (MIN(MAX(OFFSET('Data transformed'!$A$4,MATCH($A110,'Data transformed'!$A$5:$A$185,0),MATCH(CV$4,'Data transformed'!$4:$4,0)-1),$O110),$P110)-$O110)/$Q110*100,"NA"))</f>
        <v>0</v>
      </c>
      <c r="CW110" s="104" t="n">
        <f aca="true">IF($L110="","",IF(ISNUMBER(OFFSET('Data transformed'!$A$4,MATCH($A110,'Data transformed'!$A$5:$A$185,0),MATCH(CW$4,'Data transformed'!$4:$4,0)-1)), (MIN(MAX(OFFSET('Data transformed'!$A$4,MATCH($A110,'Data transformed'!$A$5:$A$185,0),MATCH(CW$4,'Data transformed'!$4:$4,0)-1),$O110),$P110)-$O110)/$Q110*100,"NA"))</f>
        <v>0</v>
      </c>
    </row>
    <row r="111" s="103" customFormat="true" ht="15.5" hidden="false" customHeight="false" outlineLevel="0" collapsed="false">
      <c r="A111" s="107" t="n">
        <v>4223</v>
      </c>
      <c r="B111" s="107" t="n">
        <v>4</v>
      </c>
      <c r="C111" s="103" t="str">
        <f aca="true">IF(ISBLANK(OFFSET('outliers treatment'!$A$3,MATCH($A111,'outliers treatment'!$A$4:$A$154,0),MATCH(C$4,'outliers treatment'!$4:$4,0)-1)),"",OFFSET('outliers treatment'!$A$3,MATCH($A111,'outliers treatment'!$A$4:$A$154,0),MATCH(C$4,'outliers treatment'!$4:$4,0)-1))</f>
        <v/>
      </c>
      <c r="D111" s="103" t="str">
        <f aca="true">IF(ISBLANK(OFFSET('outliers treatment'!$A$3,MATCH($A111,'outliers treatment'!$A$4:$A$154,0),MATCH(D$4,'outliers treatment'!$4:$4,0)-1)),"",OFFSET('outliers treatment'!$A$3,MATCH($A111,'outliers treatment'!$A$4:$A$154,0),MATCH(D$4,'outliers treatment'!$4:$4,0)-1))</f>
        <v>Levels of participation in ISO's committee on the circular economy</v>
      </c>
      <c r="E111" s="103" t="str">
        <f aca="true">IF(ISBLANK(OFFSET('outliers treatment'!$A$3,MATCH($A111,'outliers treatment'!$A$4:$A$154,0),MATCH(E$4,'outliers treatment'!$4:$4,0)-1)),"",OFFSET('outliers treatment'!$A$3,MATCH($A111,'outliers treatment'!$A$4:$A$154,0),MATCH(E$4,'outliers treatment'!$4:$4,0)-1))</f>
        <v/>
      </c>
      <c r="F111" s="103" t="str">
        <f aca="true">IF(ISBLANK(OFFSET('outliers treatment'!$A$3,MATCH($A111,'outliers treatment'!$A$4:$A$154,0),MATCH(F$4,'outliers treatment'!$4:$4,0)-1)),"",OFFSET('outliers treatment'!$A$3,MATCH($A111,'outliers treatment'!$A$4:$A$154,0),MATCH(F$4,'outliers treatment'!$4:$4,0)-1))</f>
        <v/>
      </c>
      <c r="G111" s="103" t="str">
        <f aca="true">IF(ISBLANK(OFFSET('outliers treatment'!$A$3,MATCH($A111,'outliers treatment'!$A$4:$A$154,0),MATCH(G$4,'outliers treatment'!$4:$4,0)-1)),"",OFFSET('outliers treatment'!$A$3,MATCH($A111,'outliers treatment'!$A$4:$A$154,0),MATCH(G$4,'outliers treatment'!$4:$4,0)-1))</f>
        <v/>
      </c>
      <c r="H111" s="103" t="str">
        <f aca="true">IF(ISBLANK(OFFSET('outliers treatment'!$A$3,MATCH($A111,'outliers treatment'!$A$4:$A$154,0),MATCH(H$4,'outliers treatment'!$4:$4,0)-1)),"",OFFSET('outliers treatment'!$A$3,MATCH($A111,'outliers treatment'!$A$4:$A$154,0),MATCH(H$4,'outliers treatment'!$4:$4,0)-1))</f>
        <v/>
      </c>
      <c r="I111" s="103" t="str">
        <f aca="true">IF(ISBLANK(OFFSET('outliers treatment'!$A$3,MATCH($A111,'outliers treatment'!$A$4:$A$154,0),MATCH(I$4,'outliers treatment'!$4:$4,0)-1)),"",OFFSET('outliers treatment'!$A$3,MATCH($A111,'outliers treatment'!$A$4:$A$154,0),MATCH(I$4,'outliers treatment'!$4:$4,0)-1))</f>
        <v/>
      </c>
      <c r="J111" s="104" t="n">
        <f aca="false" t="array" ref="J111:J111">MIN(IF(ISNUMBER(V111:CW111),V111:CW111))</f>
        <v>0</v>
      </c>
      <c r="K111" s="103" t="n">
        <f aca="false" t="array" ref="K111:K111">MAX(IF(ISNUMBER(V111:CW111),V111:CW111))</f>
        <v>100</v>
      </c>
      <c r="L111" s="103" t="n">
        <f aca="true">IF(ISBLANK(OFFSET('outliers treatment'!$A$3,MATCH($A111,'outliers treatment'!$A$4:$A$154,0),MATCH(L$4,'outliers treatment'!$4:$4,0)-1)),"",OFFSET('outliers treatment'!$A$3,MATCH($A111,'outliers treatment'!$A$4:$A$154,0),MATCH(L$4,'outliers treatment'!$4:$4,0)-1))</f>
        <v>0</v>
      </c>
      <c r="M111" s="103" t="n">
        <f aca="true">IF(ISBLANK(OFFSET('outliers treatment'!$A$3,MATCH($A111,'outliers treatment'!$A$4:$A$154,0),MATCH(M$4,'outliers treatment'!$4:$4,0)-1)),"",OFFSET('outliers treatment'!$A$3,MATCH($A111,'outliers treatment'!$A$4:$A$154,0),MATCH(M$4,'outliers treatment'!$4:$4,0)-1))</f>
        <v>2</v>
      </c>
      <c r="N111" s="103" t="n">
        <f aca="true">IF(ISBLANK(OFFSET('outliers treatment'!$A$3,MATCH($A111,'outliers treatment'!$A$4:$A$154,0),MATCH(N$4,'outliers treatment'!$4:$4,0)-1)),"",OFFSET('outliers treatment'!$A$3,MATCH($A111,'outliers treatment'!$A$4:$A$154,0),MATCH(N$4,'outliers treatment'!$4:$4,0)-1))</f>
        <v>2</v>
      </c>
      <c r="O111" s="103" t="n">
        <f aca="true">IF(ISBLANK(OFFSET('outliers treatment'!$A$3,MATCH($A111,'outliers treatment'!$A$4:$A$154,0),MATCH(O$4,'outliers treatment'!$4:$4,0)-1)),"",OFFSET('outliers treatment'!$A$3,MATCH($A111,'outliers treatment'!$A$4:$A$154,0),MATCH(O$4,'outliers treatment'!$4:$4,0)-1))</f>
        <v>0</v>
      </c>
      <c r="P111" s="103" t="n">
        <f aca="true">IF(ISBLANK(OFFSET('outliers treatment'!$A$3,MATCH($A111,'outliers treatment'!$A$4:$A$154,0),MATCH(P$4,'outliers treatment'!$4:$4,0)-1)),"",OFFSET('outliers treatment'!$A$3,MATCH($A111,'outliers treatment'!$A$4:$A$154,0),MATCH(P$4,'outliers treatment'!$4:$4,0)-1))</f>
        <v>2</v>
      </c>
      <c r="Q111" s="103" t="n">
        <f aca="false">IFERROR(P111-O111,"")</f>
        <v>2</v>
      </c>
      <c r="R111" s="105" t="n">
        <f aca="false" t="array" ref="R111:R111">IFERROR(SKEW(IF(ISNUMBER(V111:CW111),V111:CW111,"")),"")</f>
        <v>-0.577955772391227</v>
      </c>
      <c r="S111" s="103" t="n">
        <v>0</v>
      </c>
      <c r="T111" s="103" t="n">
        <v>1</v>
      </c>
      <c r="U111" s="106" t="n">
        <f aca="false" t="array" ref="U111:U111">IF(B111&lt;4,"",1-IFERROR(SUM(ISNUMBER(V111:CW111)*(1-$V$3:$CW$3))/COUNTIF($V$3:$CW$3,0),0))</f>
        <v>0</v>
      </c>
      <c r="V111" s="104" t="n">
        <f aca="true">IF($L111="","",IF(ISNUMBER(OFFSET('Data transformed'!$A$4,MATCH($A111,'Data transformed'!$A$5:$A$185,0),MATCH(V$4,'Data transformed'!$4:$4,0)-1)), (MIN(MAX(OFFSET('Data transformed'!$A$4,MATCH($A111,'Data transformed'!$A$5:$A$185,0),MATCH(V$4,'Data transformed'!$4:$4,0)-1),$O111),$P111)-$O111)/$Q111*100,"NA"))</f>
        <v>100</v>
      </c>
      <c r="W111" s="104" t="n">
        <f aca="true">IF($L111="","",IF(ISNUMBER(OFFSET('Data transformed'!$A$4,MATCH($A111,'Data transformed'!$A$5:$A$185,0),MATCH(W$4,'Data transformed'!$4:$4,0)-1)), (MIN(MAX(OFFSET('Data transformed'!$A$4,MATCH($A111,'Data transformed'!$A$5:$A$185,0),MATCH(W$4,'Data transformed'!$4:$4,0)-1),$O111),$P111)-$O111)/$Q111*100,"NA"))</f>
        <v>100</v>
      </c>
      <c r="X111" s="104" t="n">
        <f aca="true">IF($L111="","",IF(ISNUMBER(OFFSET('Data transformed'!$A$4,MATCH($A111,'Data transformed'!$A$5:$A$185,0),MATCH(X$4,'Data transformed'!$4:$4,0)-1)), (MIN(MAX(OFFSET('Data transformed'!$A$4,MATCH($A111,'Data transformed'!$A$5:$A$185,0),MATCH(X$4,'Data transformed'!$4:$4,0)-1),$O111),$P111)-$O111)/$Q111*100,"NA"))</f>
        <v>50</v>
      </c>
      <c r="Y111" s="104" t="n">
        <f aca="true">IF($L111="","",IF(ISNUMBER(OFFSET('Data transformed'!$A$4,MATCH($A111,'Data transformed'!$A$5:$A$185,0),MATCH(Y$4,'Data transformed'!$4:$4,0)-1)), (MIN(MAX(OFFSET('Data transformed'!$A$4,MATCH($A111,'Data transformed'!$A$5:$A$185,0),MATCH(Y$4,'Data transformed'!$4:$4,0)-1),$O111),$P111)-$O111)/$Q111*100,"NA"))</f>
        <v>100</v>
      </c>
      <c r="Z111" s="104" t="n">
        <f aca="true">IF($L111="","",IF(ISNUMBER(OFFSET('Data transformed'!$A$4,MATCH($A111,'Data transformed'!$A$5:$A$185,0),MATCH(Z$4,'Data transformed'!$4:$4,0)-1)), (MIN(MAX(OFFSET('Data transformed'!$A$4,MATCH($A111,'Data transformed'!$A$5:$A$185,0),MATCH(Z$4,'Data transformed'!$4:$4,0)-1),$O111),$P111)-$O111)/$Q111*100,"NA"))</f>
        <v>0</v>
      </c>
      <c r="AA111" s="104" t="n">
        <f aca="true">IF($L111="","",IF(ISNUMBER(OFFSET('Data transformed'!$A$4,MATCH($A111,'Data transformed'!$A$5:$A$185,0),MATCH(AA$4,'Data transformed'!$4:$4,0)-1)), (MIN(MAX(OFFSET('Data transformed'!$A$4,MATCH($A111,'Data transformed'!$A$5:$A$185,0),MATCH(AA$4,'Data transformed'!$4:$4,0)-1),$O111),$P111)-$O111)/$Q111*100,"NA"))</f>
        <v>50</v>
      </c>
      <c r="AB111" s="104" t="n">
        <f aca="true">IF($L111="","",IF(ISNUMBER(OFFSET('Data transformed'!$A$4,MATCH($A111,'Data transformed'!$A$5:$A$185,0),MATCH(AB$4,'Data transformed'!$4:$4,0)-1)), (MIN(MAX(OFFSET('Data transformed'!$A$4,MATCH($A111,'Data transformed'!$A$5:$A$185,0),MATCH(AB$4,'Data transformed'!$4:$4,0)-1),$O111),$P111)-$O111)/$Q111*100,"NA"))</f>
        <v>100</v>
      </c>
      <c r="AC111" s="104" t="n">
        <f aca="true">IF($L111="","",IF(ISNUMBER(OFFSET('Data transformed'!$A$4,MATCH($A111,'Data transformed'!$A$5:$A$185,0),MATCH(AC$4,'Data transformed'!$4:$4,0)-1)), (MIN(MAX(OFFSET('Data transformed'!$A$4,MATCH($A111,'Data transformed'!$A$5:$A$185,0),MATCH(AC$4,'Data transformed'!$4:$4,0)-1),$O111),$P111)-$O111)/$Q111*100,"NA"))</f>
        <v>100</v>
      </c>
      <c r="AD111" s="104" t="n">
        <f aca="true">IF($L111="","",IF(ISNUMBER(OFFSET('Data transformed'!$A$4,MATCH($A111,'Data transformed'!$A$5:$A$185,0),MATCH(AD$4,'Data transformed'!$4:$4,0)-1)), (MIN(MAX(OFFSET('Data transformed'!$A$4,MATCH($A111,'Data transformed'!$A$5:$A$185,0),MATCH(AD$4,'Data transformed'!$4:$4,0)-1),$O111),$P111)-$O111)/$Q111*100,"NA"))</f>
        <v>100</v>
      </c>
      <c r="AE111" s="104" t="n">
        <f aca="true">IF($L111="","",IF(ISNUMBER(OFFSET('Data transformed'!$A$4,MATCH($A111,'Data transformed'!$A$5:$A$185,0),MATCH(AE$4,'Data transformed'!$4:$4,0)-1)), (MIN(MAX(OFFSET('Data transformed'!$A$4,MATCH($A111,'Data transformed'!$A$5:$A$185,0),MATCH(AE$4,'Data transformed'!$4:$4,0)-1),$O111),$P111)-$O111)/$Q111*100,"NA"))</f>
        <v>100</v>
      </c>
      <c r="AF111" s="104" t="n">
        <f aca="true">IF($L111="","",IF(ISNUMBER(OFFSET('Data transformed'!$A$4,MATCH($A111,'Data transformed'!$A$5:$A$185,0),MATCH(AF$4,'Data transformed'!$4:$4,0)-1)), (MIN(MAX(OFFSET('Data transformed'!$A$4,MATCH($A111,'Data transformed'!$A$5:$A$185,0),MATCH(AF$4,'Data transformed'!$4:$4,0)-1),$O111),$P111)-$O111)/$Q111*100,"NA"))</f>
        <v>100</v>
      </c>
      <c r="AG111" s="104" t="n">
        <f aca="true">IF($L111="","",IF(ISNUMBER(OFFSET('Data transformed'!$A$4,MATCH($A111,'Data transformed'!$A$5:$A$185,0),MATCH(AG$4,'Data transformed'!$4:$4,0)-1)), (MIN(MAX(OFFSET('Data transformed'!$A$4,MATCH($A111,'Data transformed'!$A$5:$A$185,0),MATCH(AG$4,'Data transformed'!$4:$4,0)-1),$O111),$P111)-$O111)/$Q111*100,"NA"))</f>
        <v>100</v>
      </c>
      <c r="AH111" s="104" t="n">
        <f aca="true">IF($L111="","",IF(ISNUMBER(OFFSET('Data transformed'!$A$4,MATCH($A111,'Data transformed'!$A$5:$A$185,0),MATCH(AH$4,'Data transformed'!$4:$4,0)-1)), (MIN(MAX(OFFSET('Data transformed'!$A$4,MATCH($A111,'Data transformed'!$A$5:$A$185,0),MATCH(AH$4,'Data transformed'!$4:$4,0)-1),$O111),$P111)-$O111)/$Q111*100,"NA"))</f>
        <v>100</v>
      </c>
      <c r="AI111" s="104" t="n">
        <f aca="true">IF($L111="","",IF(ISNUMBER(OFFSET('Data transformed'!$A$4,MATCH($A111,'Data transformed'!$A$5:$A$185,0),MATCH(AI$4,'Data transformed'!$4:$4,0)-1)), (MIN(MAX(OFFSET('Data transformed'!$A$4,MATCH($A111,'Data transformed'!$A$5:$A$185,0),MATCH(AI$4,'Data transformed'!$4:$4,0)-1),$O111),$P111)-$O111)/$Q111*100,"NA"))</f>
        <v>0</v>
      </c>
      <c r="AJ111" s="104" t="n">
        <f aca="true">IF($L111="","",IF(ISNUMBER(OFFSET('Data transformed'!$A$4,MATCH($A111,'Data transformed'!$A$5:$A$185,0),MATCH(AJ$4,'Data transformed'!$4:$4,0)-1)), (MIN(MAX(OFFSET('Data transformed'!$A$4,MATCH($A111,'Data transformed'!$A$5:$A$185,0),MATCH(AJ$4,'Data transformed'!$4:$4,0)-1),$O111),$P111)-$O111)/$Q111*100,"NA"))</f>
        <v>0</v>
      </c>
      <c r="AK111" s="104" t="n">
        <f aca="true">IF($L111="","",IF(ISNUMBER(OFFSET('Data transformed'!$A$4,MATCH($A111,'Data transformed'!$A$5:$A$185,0),MATCH(AK$4,'Data transformed'!$4:$4,0)-1)), (MIN(MAX(OFFSET('Data transformed'!$A$4,MATCH($A111,'Data transformed'!$A$5:$A$185,0),MATCH(AK$4,'Data transformed'!$4:$4,0)-1),$O111),$P111)-$O111)/$Q111*100,"NA"))</f>
        <v>100</v>
      </c>
      <c r="AL111" s="104" t="n">
        <f aca="true">IF($L111="","",IF(ISNUMBER(OFFSET('Data transformed'!$A$4,MATCH($A111,'Data transformed'!$A$5:$A$185,0),MATCH(AL$4,'Data transformed'!$4:$4,0)-1)), (MIN(MAX(OFFSET('Data transformed'!$A$4,MATCH($A111,'Data transformed'!$A$5:$A$185,0),MATCH(AL$4,'Data transformed'!$4:$4,0)-1),$O111),$P111)-$O111)/$Q111*100,"NA"))</f>
        <v>100</v>
      </c>
      <c r="AM111" s="104" t="n">
        <f aca="true">IF($L111="","",IF(ISNUMBER(OFFSET('Data transformed'!$A$4,MATCH($A111,'Data transformed'!$A$5:$A$185,0),MATCH(AM$4,'Data transformed'!$4:$4,0)-1)), (MIN(MAX(OFFSET('Data transformed'!$A$4,MATCH($A111,'Data transformed'!$A$5:$A$185,0),MATCH(AM$4,'Data transformed'!$4:$4,0)-1),$O111),$P111)-$O111)/$Q111*100,"NA"))</f>
        <v>100</v>
      </c>
      <c r="AN111" s="104" t="n">
        <f aca="true">IF($L111="","",IF(ISNUMBER(OFFSET('Data transformed'!$A$4,MATCH($A111,'Data transformed'!$A$5:$A$185,0),MATCH(AN$4,'Data transformed'!$4:$4,0)-1)), (MIN(MAX(OFFSET('Data transformed'!$A$4,MATCH($A111,'Data transformed'!$A$5:$A$185,0),MATCH(AN$4,'Data transformed'!$4:$4,0)-1),$O111),$P111)-$O111)/$Q111*100,"NA"))</f>
        <v>0</v>
      </c>
      <c r="AO111" s="104" t="n">
        <f aca="true">IF($L111="","",IF(ISNUMBER(OFFSET('Data transformed'!$A$4,MATCH($A111,'Data transformed'!$A$5:$A$185,0),MATCH(AO$4,'Data transformed'!$4:$4,0)-1)), (MIN(MAX(OFFSET('Data transformed'!$A$4,MATCH($A111,'Data transformed'!$A$5:$A$185,0),MATCH(AO$4,'Data transformed'!$4:$4,0)-1),$O111),$P111)-$O111)/$Q111*100,"NA"))</f>
        <v>0</v>
      </c>
      <c r="AP111" s="104" t="n">
        <f aca="true">IF($L111="","",IF(ISNUMBER(OFFSET('Data transformed'!$A$4,MATCH($A111,'Data transformed'!$A$5:$A$185,0),MATCH(AP$4,'Data transformed'!$4:$4,0)-1)), (MIN(MAX(OFFSET('Data transformed'!$A$4,MATCH($A111,'Data transformed'!$A$5:$A$185,0),MATCH(AP$4,'Data transformed'!$4:$4,0)-1),$O111),$P111)-$O111)/$Q111*100,"NA"))</f>
        <v>100</v>
      </c>
      <c r="AQ111" s="104" t="n">
        <f aca="true">IF($L111="","",IF(ISNUMBER(OFFSET('Data transformed'!$A$4,MATCH($A111,'Data transformed'!$A$5:$A$185,0),MATCH(AQ$4,'Data transformed'!$4:$4,0)-1)), (MIN(MAX(OFFSET('Data transformed'!$A$4,MATCH($A111,'Data transformed'!$A$5:$A$185,0),MATCH(AQ$4,'Data transformed'!$4:$4,0)-1),$O111),$P111)-$O111)/$Q111*100,"NA"))</f>
        <v>0</v>
      </c>
      <c r="AR111" s="104" t="n">
        <f aca="true">IF($L111="","",IF(ISNUMBER(OFFSET('Data transformed'!$A$4,MATCH($A111,'Data transformed'!$A$5:$A$185,0),MATCH(AR$4,'Data transformed'!$4:$4,0)-1)), (MIN(MAX(OFFSET('Data transformed'!$A$4,MATCH($A111,'Data transformed'!$A$5:$A$185,0),MATCH(AR$4,'Data transformed'!$4:$4,0)-1),$O111),$P111)-$O111)/$Q111*100,"NA"))</f>
        <v>100</v>
      </c>
      <c r="AS111" s="104" t="n">
        <f aca="true">IF($L111="","",IF(ISNUMBER(OFFSET('Data transformed'!$A$4,MATCH($A111,'Data transformed'!$A$5:$A$185,0),MATCH(AS$4,'Data transformed'!$4:$4,0)-1)), (MIN(MAX(OFFSET('Data transformed'!$A$4,MATCH($A111,'Data transformed'!$A$5:$A$185,0),MATCH(AS$4,'Data transformed'!$4:$4,0)-1),$O111),$P111)-$O111)/$Q111*100,"NA"))</f>
        <v>0</v>
      </c>
      <c r="AT111" s="104" t="n">
        <f aca="true">IF($L111="","",IF(ISNUMBER(OFFSET('Data transformed'!$A$4,MATCH($A111,'Data transformed'!$A$5:$A$185,0),MATCH(AT$4,'Data transformed'!$4:$4,0)-1)), (MIN(MAX(OFFSET('Data transformed'!$A$4,MATCH($A111,'Data transformed'!$A$5:$A$185,0),MATCH(AT$4,'Data transformed'!$4:$4,0)-1),$O111),$P111)-$O111)/$Q111*100,"NA"))</f>
        <v>100</v>
      </c>
      <c r="AU111" s="104" t="n">
        <f aca="true">IF($L111="","",IF(ISNUMBER(OFFSET('Data transformed'!$A$4,MATCH($A111,'Data transformed'!$A$5:$A$185,0),MATCH(AU$4,'Data transformed'!$4:$4,0)-1)), (MIN(MAX(OFFSET('Data transformed'!$A$4,MATCH($A111,'Data transformed'!$A$5:$A$185,0),MATCH(AU$4,'Data transformed'!$4:$4,0)-1),$O111),$P111)-$O111)/$Q111*100,"NA"))</f>
        <v>100</v>
      </c>
      <c r="AV111" s="104" t="n">
        <f aca="true">IF($L111="","",IF(ISNUMBER(OFFSET('Data transformed'!$A$4,MATCH($A111,'Data transformed'!$A$5:$A$185,0),MATCH(AV$4,'Data transformed'!$4:$4,0)-1)), (MIN(MAX(OFFSET('Data transformed'!$A$4,MATCH($A111,'Data transformed'!$A$5:$A$185,0),MATCH(AV$4,'Data transformed'!$4:$4,0)-1),$O111),$P111)-$O111)/$Q111*100,"NA"))</f>
        <v>100</v>
      </c>
      <c r="AW111" s="104" t="n">
        <f aca="true">IF($L111="","",IF(ISNUMBER(OFFSET('Data transformed'!$A$4,MATCH($A111,'Data transformed'!$A$5:$A$185,0),MATCH(AW$4,'Data transformed'!$4:$4,0)-1)), (MIN(MAX(OFFSET('Data transformed'!$A$4,MATCH($A111,'Data transformed'!$A$5:$A$185,0),MATCH(AW$4,'Data transformed'!$4:$4,0)-1),$O111),$P111)-$O111)/$Q111*100,"NA"))</f>
        <v>0</v>
      </c>
      <c r="AX111" s="104" t="n">
        <f aca="true">IF($L111="","",IF(ISNUMBER(OFFSET('Data transformed'!$A$4,MATCH($A111,'Data transformed'!$A$5:$A$185,0),MATCH(AX$4,'Data transformed'!$4:$4,0)-1)), (MIN(MAX(OFFSET('Data transformed'!$A$4,MATCH($A111,'Data transformed'!$A$5:$A$185,0),MATCH(AX$4,'Data transformed'!$4:$4,0)-1),$O111),$P111)-$O111)/$Q111*100,"NA"))</f>
        <v>100</v>
      </c>
      <c r="AY111" s="104" t="n">
        <f aca="true">IF($L111="","",IF(ISNUMBER(OFFSET('Data transformed'!$A$4,MATCH($A111,'Data transformed'!$A$5:$A$185,0),MATCH(AY$4,'Data transformed'!$4:$4,0)-1)), (MIN(MAX(OFFSET('Data transformed'!$A$4,MATCH($A111,'Data transformed'!$A$5:$A$185,0),MATCH(AY$4,'Data transformed'!$4:$4,0)-1),$O111),$P111)-$O111)/$Q111*100,"NA"))</f>
        <v>0</v>
      </c>
      <c r="AZ111" s="104" t="n">
        <f aca="true">IF($L111="","",IF(ISNUMBER(OFFSET('Data transformed'!$A$4,MATCH($A111,'Data transformed'!$A$5:$A$185,0),MATCH(AZ$4,'Data transformed'!$4:$4,0)-1)), (MIN(MAX(OFFSET('Data transformed'!$A$4,MATCH($A111,'Data transformed'!$A$5:$A$185,0),MATCH(AZ$4,'Data transformed'!$4:$4,0)-1),$O111),$P111)-$O111)/$Q111*100,"NA"))</f>
        <v>0</v>
      </c>
      <c r="BA111" s="104" t="n">
        <f aca="true">IF($L111="","",IF(ISNUMBER(OFFSET('Data transformed'!$A$4,MATCH($A111,'Data transformed'!$A$5:$A$185,0),MATCH(BA$4,'Data transformed'!$4:$4,0)-1)), (MIN(MAX(OFFSET('Data transformed'!$A$4,MATCH($A111,'Data transformed'!$A$5:$A$185,0),MATCH(BA$4,'Data transformed'!$4:$4,0)-1),$O111),$P111)-$O111)/$Q111*100,"NA"))</f>
        <v>100</v>
      </c>
      <c r="BB111" s="104" t="n">
        <f aca="true">IF($L111="","",IF(ISNUMBER(OFFSET('Data transformed'!$A$4,MATCH($A111,'Data transformed'!$A$5:$A$185,0),MATCH(BB$4,'Data transformed'!$4:$4,0)-1)), (MIN(MAX(OFFSET('Data transformed'!$A$4,MATCH($A111,'Data transformed'!$A$5:$A$185,0),MATCH(BB$4,'Data transformed'!$4:$4,0)-1),$O111),$P111)-$O111)/$Q111*100,"NA"))</f>
        <v>100</v>
      </c>
      <c r="BC111" s="104" t="n">
        <f aca="true">IF($L111="","",IF(ISNUMBER(OFFSET('Data transformed'!$A$4,MATCH($A111,'Data transformed'!$A$5:$A$185,0),MATCH(BC$4,'Data transformed'!$4:$4,0)-1)), (MIN(MAX(OFFSET('Data transformed'!$A$4,MATCH($A111,'Data transformed'!$A$5:$A$185,0),MATCH(BC$4,'Data transformed'!$4:$4,0)-1),$O111),$P111)-$O111)/$Q111*100,"NA"))</f>
        <v>0</v>
      </c>
      <c r="BD111" s="104" t="n">
        <f aca="true">IF($L111="","",IF(ISNUMBER(OFFSET('Data transformed'!$A$4,MATCH($A111,'Data transformed'!$A$5:$A$185,0),MATCH(BD$4,'Data transformed'!$4:$4,0)-1)), (MIN(MAX(OFFSET('Data transformed'!$A$4,MATCH($A111,'Data transformed'!$A$5:$A$185,0),MATCH(BD$4,'Data transformed'!$4:$4,0)-1),$O111),$P111)-$O111)/$Q111*100,"NA"))</f>
        <v>100</v>
      </c>
      <c r="BE111" s="104" t="n">
        <f aca="true">IF($L111="","",IF(ISNUMBER(OFFSET('Data transformed'!$A$4,MATCH($A111,'Data transformed'!$A$5:$A$185,0),MATCH(BE$4,'Data transformed'!$4:$4,0)-1)), (MIN(MAX(OFFSET('Data transformed'!$A$4,MATCH($A111,'Data transformed'!$A$5:$A$185,0),MATCH(BE$4,'Data transformed'!$4:$4,0)-1),$O111),$P111)-$O111)/$Q111*100,"NA"))</f>
        <v>100</v>
      </c>
      <c r="BF111" s="104" t="n">
        <f aca="true">IF($L111="","",IF(ISNUMBER(OFFSET('Data transformed'!$A$4,MATCH($A111,'Data transformed'!$A$5:$A$185,0),MATCH(BF$4,'Data transformed'!$4:$4,0)-1)), (MIN(MAX(OFFSET('Data transformed'!$A$4,MATCH($A111,'Data transformed'!$A$5:$A$185,0),MATCH(BF$4,'Data transformed'!$4:$4,0)-1),$O111),$P111)-$O111)/$Q111*100,"NA"))</f>
        <v>100</v>
      </c>
      <c r="BG111" s="104" t="n">
        <f aca="true">IF($L111="","",IF(ISNUMBER(OFFSET('Data transformed'!$A$4,MATCH($A111,'Data transformed'!$A$5:$A$185,0),MATCH(BG$4,'Data transformed'!$4:$4,0)-1)), (MIN(MAX(OFFSET('Data transformed'!$A$4,MATCH($A111,'Data transformed'!$A$5:$A$185,0),MATCH(BG$4,'Data transformed'!$4:$4,0)-1),$O111),$P111)-$O111)/$Q111*100,"NA"))</f>
        <v>100</v>
      </c>
      <c r="BH111" s="104" t="n">
        <f aca="true">IF($L111="","",IF(ISNUMBER(OFFSET('Data transformed'!$A$4,MATCH($A111,'Data transformed'!$A$5:$A$185,0),MATCH(BH$4,'Data transformed'!$4:$4,0)-1)), (MIN(MAX(OFFSET('Data transformed'!$A$4,MATCH($A111,'Data transformed'!$A$5:$A$185,0),MATCH(BH$4,'Data transformed'!$4:$4,0)-1),$O111),$P111)-$O111)/$Q111*100,"NA"))</f>
        <v>100</v>
      </c>
      <c r="BI111" s="104" t="n">
        <f aca="true">IF($L111="","",IF(ISNUMBER(OFFSET('Data transformed'!$A$4,MATCH($A111,'Data transformed'!$A$5:$A$185,0),MATCH(BI$4,'Data transformed'!$4:$4,0)-1)), (MIN(MAX(OFFSET('Data transformed'!$A$4,MATCH($A111,'Data transformed'!$A$5:$A$185,0),MATCH(BI$4,'Data transformed'!$4:$4,0)-1),$O111),$P111)-$O111)/$Q111*100,"NA"))</f>
        <v>0</v>
      </c>
      <c r="BJ111" s="104" t="n">
        <f aca="true">IF($L111="","",IF(ISNUMBER(OFFSET('Data transformed'!$A$4,MATCH($A111,'Data transformed'!$A$5:$A$185,0),MATCH(BJ$4,'Data transformed'!$4:$4,0)-1)), (MIN(MAX(OFFSET('Data transformed'!$A$4,MATCH($A111,'Data transformed'!$A$5:$A$185,0),MATCH(BJ$4,'Data transformed'!$4:$4,0)-1),$O111),$P111)-$O111)/$Q111*100,"NA"))</f>
        <v>50</v>
      </c>
      <c r="BK111" s="104" t="n">
        <f aca="true">IF($L111="","",IF(ISNUMBER(OFFSET('Data transformed'!$A$4,MATCH($A111,'Data transformed'!$A$5:$A$185,0),MATCH(BK$4,'Data transformed'!$4:$4,0)-1)), (MIN(MAX(OFFSET('Data transformed'!$A$4,MATCH($A111,'Data transformed'!$A$5:$A$185,0),MATCH(BK$4,'Data transformed'!$4:$4,0)-1),$O111),$P111)-$O111)/$Q111*100,"NA"))</f>
        <v>100</v>
      </c>
      <c r="BL111" s="104" t="n">
        <f aca="true">IF($L111="","",IF(ISNUMBER(OFFSET('Data transformed'!$A$4,MATCH($A111,'Data transformed'!$A$5:$A$185,0),MATCH(BL$4,'Data transformed'!$4:$4,0)-1)), (MIN(MAX(OFFSET('Data transformed'!$A$4,MATCH($A111,'Data transformed'!$A$5:$A$185,0),MATCH(BL$4,'Data transformed'!$4:$4,0)-1),$O111),$P111)-$O111)/$Q111*100,"NA"))</f>
        <v>100</v>
      </c>
      <c r="BM111" s="104" t="n">
        <f aca="true">IF($L111="","",IF(ISNUMBER(OFFSET('Data transformed'!$A$4,MATCH($A111,'Data transformed'!$A$5:$A$185,0),MATCH(BM$4,'Data transformed'!$4:$4,0)-1)), (MIN(MAX(OFFSET('Data transformed'!$A$4,MATCH($A111,'Data transformed'!$A$5:$A$185,0),MATCH(BM$4,'Data transformed'!$4:$4,0)-1),$O111),$P111)-$O111)/$Q111*100,"NA"))</f>
        <v>0</v>
      </c>
      <c r="BN111" s="104" t="n">
        <f aca="true">IF($L111="","",IF(ISNUMBER(OFFSET('Data transformed'!$A$4,MATCH($A111,'Data transformed'!$A$5:$A$185,0),MATCH(BN$4,'Data transformed'!$4:$4,0)-1)), (MIN(MAX(OFFSET('Data transformed'!$A$4,MATCH($A111,'Data transformed'!$A$5:$A$185,0),MATCH(BN$4,'Data transformed'!$4:$4,0)-1),$O111),$P111)-$O111)/$Q111*100,"NA"))</f>
        <v>0</v>
      </c>
      <c r="BO111" s="104" t="n">
        <f aca="true">IF($L111="","",IF(ISNUMBER(OFFSET('Data transformed'!$A$4,MATCH($A111,'Data transformed'!$A$5:$A$185,0),MATCH(BO$4,'Data transformed'!$4:$4,0)-1)), (MIN(MAX(OFFSET('Data transformed'!$A$4,MATCH($A111,'Data transformed'!$A$5:$A$185,0),MATCH(BO$4,'Data transformed'!$4:$4,0)-1),$O111),$P111)-$O111)/$Q111*100,"NA"))</f>
        <v>100</v>
      </c>
      <c r="BP111" s="104" t="n">
        <f aca="true">IF($L111="","",IF(ISNUMBER(OFFSET('Data transformed'!$A$4,MATCH($A111,'Data transformed'!$A$5:$A$185,0),MATCH(BP$4,'Data transformed'!$4:$4,0)-1)), (MIN(MAX(OFFSET('Data transformed'!$A$4,MATCH($A111,'Data transformed'!$A$5:$A$185,0),MATCH(BP$4,'Data transformed'!$4:$4,0)-1),$O111),$P111)-$O111)/$Q111*100,"NA"))</f>
        <v>100</v>
      </c>
      <c r="BQ111" s="104" t="n">
        <f aca="true">IF($L111="","",IF(ISNUMBER(OFFSET('Data transformed'!$A$4,MATCH($A111,'Data transformed'!$A$5:$A$185,0),MATCH(BQ$4,'Data transformed'!$4:$4,0)-1)), (MIN(MAX(OFFSET('Data transformed'!$A$4,MATCH($A111,'Data transformed'!$A$5:$A$185,0),MATCH(BQ$4,'Data transformed'!$4:$4,0)-1),$O111),$P111)-$O111)/$Q111*100,"NA"))</f>
        <v>50</v>
      </c>
      <c r="BR111" s="104" t="n">
        <f aca="true">IF($L111="","",IF(ISNUMBER(OFFSET('Data transformed'!$A$4,MATCH($A111,'Data transformed'!$A$5:$A$185,0),MATCH(BR$4,'Data transformed'!$4:$4,0)-1)), (MIN(MAX(OFFSET('Data transformed'!$A$4,MATCH($A111,'Data transformed'!$A$5:$A$185,0),MATCH(BR$4,'Data transformed'!$4:$4,0)-1),$O111),$P111)-$O111)/$Q111*100,"NA"))</f>
        <v>0</v>
      </c>
      <c r="BS111" s="104" t="n">
        <f aca="true">IF($L111="","",IF(ISNUMBER(OFFSET('Data transformed'!$A$4,MATCH($A111,'Data transformed'!$A$5:$A$185,0),MATCH(BS$4,'Data transformed'!$4:$4,0)-1)), (MIN(MAX(OFFSET('Data transformed'!$A$4,MATCH($A111,'Data transformed'!$A$5:$A$185,0),MATCH(BS$4,'Data transformed'!$4:$4,0)-1),$O111),$P111)-$O111)/$Q111*100,"NA"))</f>
        <v>100</v>
      </c>
      <c r="BT111" s="104" t="n">
        <f aca="true">IF($L111="","",IF(ISNUMBER(OFFSET('Data transformed'!$A$4,MATCH($A111,'Data transformed'!$A$5:$A$185,0),MATCH(BT$4,'Data transformed'!$4:$4,0)-1)), (MIN(MAX(OFFSET('Data transformed'!$A$4,MATCH($A111,'Data transformed'!$A$5:$A$185,0),MATCH(BT$4,'Data transformed'!$4:$4,0)-1),$O111),$P111)-$O111)/$Q111*100,"NA"))</f>
        <v>100</v>
      </c>
      <c r="BU111" s="104" t="n">
        <f aca="true">IF($L111="","",IF(ISNUMBER(OFFSET('Data transformed'!$A$4,MATCH($A111,'Data transformed'!$A$5:$A$185,0),MATCH(BU$4,'Data transformed'!$4:$4,0)-1)), (MIN(MAX(OFFSET('Data transformed'!$A$4,MATCH($A111,'Data transformed'!$A$5:$A$185,0),MATCH(BU$4,'Data transformed'!$4:$4,0)-1),$O111),$P111)-$O111)/$Q111*100,"NA"))</f>
        <v>100</v>
      </c>
      <c r="BV111" s="104" t="n">
        <f aca="true">IF($L111="","",IF(ISNUMBER(OFFSET('Data transformed'!$A$4,MATCH($A111,'Data transformed'!$A$5:$A$185,0),MATCH(BV$4,'Data transformed'!$4:$4,0)-1)), (MIN(MAX(OFFSET('Data transformed'!$A$4,MATCH($A111,'Data transformed'!$A$5:$A$185,0),MATCH(BV$4,'Data transformed'!$4:$4,0)-1),$O111),$P111)-$O111)/$Q111*100,"NA"))</f>
        <v>50</v>
      </c>
      <c r="BW111" s="104" t="n">
        <f aca="true">IF($L111="","",IF(ISNUMBER(OFFSET('Data transformed'!$A$4,MATCH($A111,'Data transformed'!$A$5:$A$185,0),MATCH(BW$4,'Data transformed'!$4:$4,0)-1)), (MIN(MAX(OFFSET('Data transformed'!$A$4,MATCH($A111,'Data transformed'!$A$5:$A$185,0),MATCH(BW$4,'Data transformed'!$4:$4,0)-1),$O111),$P111)-$O111)/$Q111*100,"NA"))</f>
        <v>0</v>
      </c>
      <c r="BX111" s="104" t="n">
        <f aca="true">IF($L111="","",IF(ISNUMBER(OFFSET('Data transformed'!$A$4,MATCH($A111,'Data transformed'!$A$5:$A$185,0),MATCH(BX$4,'Data transformed'!$4:$4,0)-1)), (MIN(MAX(OFFSET('Data transformed'!$A$4,MATCH($A111,'Data transformed'!$A$5:$A$185,0),MATCH(BX$4,'Data transformed'!$4:$4,0)-1),$O111),$P111)-$O111)/$Q111*100,"NA"))</f>
        <v>50</v>
      </c>
      <c r="BY111" s="104" t="n">
        <f aca="true">IF($L111="","",IF(ISNUMBER(OFFSET('Data transformed'!$A$4,MATCH($A111,'Data transformed'!$A$5:$A$185,0),MATCH(BY$4,'Data transformed'!$4:$4,0)-1)), (MIN(MAX(OFFSET('Data transformed'!$A$4,MATCH($A111,'Data transformed'!$A$5:$A$185,0),MATCH(BY$4,'Data transformed'!$4:$4,0)-1),$O111),$P111)-$O111)/$Q111*100,"NA"))</f>
        <v>100</v>
      </c>
      <c r="BZ111" s="104" t="n">
        <f aca="true">IF($L111="","",IF(ISNUMBER(OFFSET('Data transformed'!$A$4,MATCH($A111,'Data transformed'!$A$5:$A$185,0),MATCH(BZ$4,'Data transformed'!$4:$4,0)-1)), (MIN(MAX(OFFSET('Data transformed'!$A$4,MATCH($A111,'Data transformed'!$A$5:$A$185,0),MATCH(BZ$4,'Data transformed'!$4:$4,0)-1),$O111),$P111)-$O111)/$Q111*100,"NA"))</f>
        <v>100</v>
      </c>
      <c r="CA111" s="104" t="n">
        <f aca="true">IF($L111="","",IF(ISNUMBER(OFFSET('Data transformed'!$A$4,MATCH($A111,'Data transformed'!$A$5:$A$185,0),MATCH(CA$4,'Data transformed'!$4:$4,0)-1)), (MIN(MAX(OFFSET('Data transformed'!$A$4,MATCH($A111,'Data transformed'!$A$5:$A$185,0),MATCH(CA$4,'Data transformed'!$4:$4,0)-1),$O111),$P111)-$O111)/$Q111*100,"NA"))</f>
        <v>0</v>
      </c>
      <c r="CB111" s="104" t="n">
        <f aca="true">IF($L111="","",IF(ISNUMBER(OFFSET('Data transformed'!$A$4,MATCH($A111,'Data transformed'!$A$5:$A$185,0),MATCH(CB$4,'Data transformed'!$4:$4,0)-1)), (MIN(MAX(OFFSET('Data transformed'!$A$4,MATCH($A111,'Data transformed'!$A$5:$A$185,0),MATCH(CB$4,'Data transformed'!$4:$4,0)-1),$O111),$P111)-$O111)/$Q111*100,"NA"))</f>
        <v>50</v>
      </c>
      <c r="CC111" s="104" t="n">
        <f aca="true">IF($L111="","",IF(ISNUMBER(OFFSET('Data transformed'!$A$4,MATCH($A111,'Data transformed'!$A$5:$A$185,0),MATCH(CC$4,'Data transformed'!$4:$4,0)-1)), (MIN(MAX(OFFSET('Data transformed'!$A$4,MATCH($A111,'Data transformed'!$A$5:$A$185,0),MATCH(CC$4,'Data transformed'!$4:$4,0)-1),$O111),$P111)-$O111)/$Q111*100,"NA"))</f>
        <v>100</v>
      </c>
      <c r="CD111" s="104" t="n">
        <f aca="true">IF($L111="","",IF(ISNUMBER(OFFSET('Data transformed'!$A$4,MATCH($A111,'Data transformed'!$A$5:$A$185,0),MATCH(CD$4,'Data transformed'!$4:$4,0)-1)), (MIN(MAX(OFFSET('Data transformed'!$A$4,MATCH($A111,'Data transformed'!$A$5:$A$185,0),MATCH(CD$4,'Data transformed'!$4:$4,0)-1),$O111),$P111)-$O111)/$Q111*100,"NA"))</f>
        <v>50</v>
      </c>
      <c r="CE111" s="104" t="n">
        <f aca="true">IF($L111="","",IF(ISNUMBER(OFFSET('Data transformed'!$A$4,MATCH($A111,'Data transformed'!$A$5:$A$185,0),MATCH(CE$4,'Data transformed'!$4:$4,0)-1)), (MIN(MAX(OFFSET('Data transformed'!$A$4,MATCH($A111,'Data transformed'!$A$5:$A$185,0),MATCH(CE$4,'Data transformed'!$4:$4,0)-1),$O111),$P111)-$O111)/$Q111*100,"NA"))</f>
        <v>100</v>
      </c>
      <c r="CF111" s="104" t="n">
        <f aca="true">IF($L111="","",IF(ISNUMBER(OFFSET('Data transformed'!$A$4,MATCH($A111,'Data transformed'!$A$5:$A$185,0),MATCH(CF$4,'Data transformed'!$4:$4,0)-1)), (MIN(MAX(OFFSET('Data transformed'!$A$4,MATCH($A111,'Data transformed'!$A$5:$A$185,0),MATCH(CF$4,'Data transformed'!$4:$4,0)-1),$O111),$P111)-$O111)/$Q111*100,"NA"))</f>
        <v>100</v>
      </c>
      <c r="CG111" s="104" t="n">
        <f aca="true">IF($L111="","",IF(ISNUMBER(OFFSET('Data transformed'!$A$4,MATCH($A111,'Data transformed'!$A$5:$A$185,0),MATCH(CG$4,'Data transformed'!$4:$4,0)-1)), (MIN(MAX(OFFSET('Data transformed'!$A$4,MATCH($A111,'Data transformed'!$A$5:$A$185,0),MATCH(CG$4,'Data transformed'!$4:$4,0)-1),$O111),$P111)-$O111)/$Q111*100,"NA"))</f>
        <v>0</v>
      </c>
      <c r="CH111" s="104" t="n">
        <f aca="true">IF($L111="","",IF(ISNUMBER(OFFSET('Data transformed'!$A$4,MATCH($A111,'Data transformed'!$A$5:$A$185,0),MATCH(CH$4,'Data transformed'!$4:$4,0)-1)), (MIN(MAX(OFFSET('Data transformed'!$A$4,MATCH($A111,'Data transformed'!$A$5:$A$185,0),MATCH(CH$4,'Data transformed'!$4:$4,0)-1),$O111),$P111)-$O111)/$Q111*100,"NA"))</f>
        <v>100</v>
      </c>
      <c r="CI111" s="104" t="n">
        <f aca="true">IF($L111="","",IF(ISNUMBER(OFFSET('Data transformed'!$A$4,MATCH($A111,'Data transformed'!$A$5:$A$185,0),MATCH(CI$4,'Data transformed'!$4:$4,0)-1)), (MIN(MAX(OFFSET('Data transformed'!$A$4,MATCH($A111,'Data transformed'!$A$5:$A$185,0),MATCH(CI$4,'Data transformed'!$4:$4,0)-1),$O111),$P111)-$O111)/$Q111*100,"NA"))</f>
        <v>100</v>
      </c>
      <c r="CJ111" s="104" t="n">
        <f aca="true">IF($L111="","",IF(ISNUMBER(OFFSET('Data transformed'!$A$4,MATCH($A111,'Data transformed'!$A$5:$A$185,0),MATCH(CJ$4,'Data transformed'!$4:$4,0)-1)), (MIN(MAX(OFFSET('Data transformed'!$A$4,MATCH($A111,'Data transformed'!$A$5:$A$185,0),MATCH(CJ$4,'Data transformed'!$4:$4,0)-1),$O111),$P111)-$O111)/$Q111*100,"NA"))</f>
        <v>100</v>
      </c>
      <c r="CK111" s="104" t="n">
        <f aca="true">IF($L111="","",IF(ISNUMBER(OFFSET('Data transformed'!$A$4,MATCH($A111,'Data transformed'!$A$5:$A$185,0),MATCH(CK$4,'Data transformed'!$4:$4,0)-1)), (MIN(MAX(OFFSET('Data transformed'!$A$4,MATCH($A111,'Data transformed'!$A$5:$A$185,0),MATCH(CK$4,'Data transformed'!$4:$4,0)-1),$O111),$P111)-$O111)/$Q111*100,"NA"))</f>
        <v>0</v>
      </c>
      <c r="CL111" s="104" t="n">
        <f aca="true">IF($L111="","",IF(ISNUMBER(OFFSET('Data transformed'!$A$4,MATCH($A111,'Data transformed'!$A$5:$A$185,0),MATCH(CL$4,'Data transformed'!$4:$4,0)-1)), (MIN(MAX(OFFSET('Data transformed'!$A$4,MATCH($A111,'Data transformed'!$A$5:$A$185,0),MATCH(CL$4,'Data transformed'!$4:$4,0)-1),$O111),$P111)-$O111)/$Q111*100,"NA"))</f>
        <v>50</v>
      </c>
      <c r="CM111" s="104" t="n">
        <f aca="true">IF($L111="","",IF(ISNUMBER(OFFSET('Data transformed'!$A$4,MATCH($A111,'Data transformed'!$A$5:$A$185,0),MATCH(CM$4,'Data transformed'!$4:$4,0)-1)), (MIN(MAX(OFFSET('Data transformed'!$A$4,MATCH($A111,'Data transformed'!$A$5:$A$185,0),MATCH(CM$4,'Data transformed'!$4:$4,0)-1),$O111),$P111)-$O111)/$Q111*100,"NA"))</f>
        <v>100</v>
      </c>
      <c r="CN111" s="104" t="n">
        <f aca="true">IF($L111="","",IF(ISNUMBER(OFFSET('Data transformed'!$A$4,MATCH($A111,'Data transformed'!$A$5:$A$185,0),MATCH(CN$4,'Data transformed'!$4:$4,0)-1)), (MIN(MAX(OFFSET('Data transformed'!$A$4,MATCH($A111,'Data transformed'!$A$5:$A$185,0),MATCH(CN$4,'Data transformed'!$4:$4,0)-1),$O111),$P111)-$O111)/$Q111*100,"NA"))</f>
        <v>0</v>
      </c>
      <c r="CO111" s="104" t="n">
        <f aca="true">IF($L111="","",IF(ISNUMBER(OFFSET('Data transformed'!$A$4,MATCH($A111,'Data transformed'!$A$5:$A$185,0),MATCH(CO$4,'Data transformed'!$4:$4,0)-1)), (MIN(MAX(OFFSET('Data transformed'!$A$4,MATCH($A111,'Data transformed'!$A$5:$A$185,0),MATCH(CO$4,'Data transformed'!$4:$4,0)-1),$O111),$P111)-$O111)/$Q111*100,"NA"))</f>
        <v>50</v>
      </c>
      <c r="CP111" s="104" t="n">
        <f aca="true">IF($L111="","",IF(ISNUMBER(OFFSET('Data transformed'!$A$4,MATCH($A111,'Data transformed'!$A$5:$A$185,0),MATCH(CP$4,'Data transformed'!$4:$4,0)-1)), (MIN(MAX(OFFSET('Data transformed'!$A$4,MATCH($A111,'Data transformed'!$A$5:$A$185,0),MATCH(CP$4,'Data transformed'!$4:$4,0)-1),$O111),$P111)-$O111)/$Q111*100,"NA"))</f>
        <v>0</v>
      </c>
      <c r="CQ111" s="104" t="n">
        <f aca="true">IF($L111="","",IF(ISNUMBER(OFFSET('Data transformed'!$A$4,MATCH($A111,'Data transformed'!$A$5:$A$185,0),MATCH(CQ$4,'Data transformed'!$4:$4,0)-1)), (MIN(MAX(OFFSET('Data transformed'!$A$4,MATCH($A111,'Data transformed'!$A$5:$A$185,0),MATCH(CQ$4,'Data transformed'!$4:$4,0)-1),$O111),$P111)-$O111)/$Q111*100,"NA"))</f>
        <v>0</v>
      </c>
      <c r="CR111" s="104" t="n">
        <f aca="true">IF($L111="","",IF(ISNUMBER(OFFSET('Data transformed'!$A$4,MATCH($A111,'Data transformed'!$A$5:$A$185,0),MATCH(CR$4,'Data transformed'!$4:$4,0)-1)), (MIN(MAX(OFFSET('Data transformed'!$A$4,MATCH($A111,'Data transformed'!$A$5:$A$185,0),MATCH(CR$4,'Data transformed'!$4:$4,0)-1),$O111),$P111)-$O111)/$Q111*100,"NA"))</f>
        <v>100</v>
      </c>
      <c r="CS111" s="104" t="n">
        <f aca="true">IF($L111="","",IF(ISNUMBER(OFFSET('Data transformed'!$A$4,MATCH($A111,'Data transformed'!$A$5:$A$185,0),MATCH(CS$4,'Data transformed'!$4:$4,0)-1)), (MIN(MAX(OFFSET('Data transformed'!$A$4,MATCH($A111,'Data transformed'!$A$5:$A$185,0),MATCH(CS$4,'Data transformed'!$4:$4,0)-1),$O111),$P111)-$O111)/$Q111*100,"NA"))</f>
        <v>100</v>
      </c>
      <c r="CT111" s="104" t="n">
        <f aca="true">IF($L111="","",IF(ISNUMBER(OFFSET('Data transformed'!$A$4,MATCH($A111,'Data transformed'!$A$5:$A$185,0),MATCH(CT$4,'Data transformed'!$4:$4,0)-1)), (MIN(MAX(OFFSET('Data transformed'!$A$4,MATCH($A111,'Data transformed'!$A$5:$A$185,0),MATCH(CT$4,'Data transformed'!$4:$4,0)-1),$O111),$P111)-$O111)/$Q111*100,"NA"))</f>
        <v>100</v>
      </c>
      <c r="CU111" s="104" t="n">
        <f aca="true">IF($L111="","",IF(ISNUMBER(OFFSET('Data transformed'!$A$4,MATCH($A111,'Data transformed'!$A$5:$A$185,0),MATCH(CU$4,'Data transformed'!$4:$4,0)-1)), (MIN(MAX(OFFSET('Data transformed'!$A$4,MATCH($A111,'Data transformed'!$A$5:$A$185,0),MATCH(CU$4,'Data transformed'!$4:$4,0)-1),$O111),$P111)-$O111)/$Q111*100,"NA"))</f>
        <v>0</v>
      </c>
      <c r="CV111" s="104" t="n">
        <f aca="true">IF($L111="","",IF(ISNUMBER(OFFSET('Data transformed'!$A$4,MATCH($A111,'Data transformed'!$A$5:$A$185,0),MATCH(CV$4,'Data transformed'!$4:$4,0)-1)), (MIN(MAX(OFFSET('Data transformed'!$A$4,MATCH($A111,'Data transformed'!$A$5:$A$185,0),MATCH(CV$4,'Data transformed'!$4:$4,0)-1),$O111),$P111)-$O111)/$Q111*100,"NA"))</f>
        <v>0</v>
      </c>
      <c r="CW111" s="104" t="n">
        <f aca="true">IF($L111="","",IF(ISNUMBER(OFFSET('Data transformed'!$A$4,MATCH($A111,'Data transformed'!$A$5:$A$185,0),MATCH(CW$4,'Data transformed'!$4:$4,0)-1)), (MIN(MAX(OFFSET('Data transformed'!$A$4,MATCH($A111,'Data transformed'!$A$5:$A$185,0),MATCH(CW$4,'Data transformed'!$4:$4,0)-1),$O111),$P111)-$O111)/$Q111*100,"NA"))</f>
        <v>100</v>
      </c>
    </row>
    <row r="112" s="103" customFormat="true" ht="15.5" hidden="false" customHeight="false" outlineLevel="0" collapsed="false">
      <c r="A112" s="107" t="n">
        <v>4300</v>
      </c>
      <c r="B112" s="107" t="n">
        <v>2</v>
      </c>
      <c r="C112" s="103" t="str">
        <f aca="true">IF(ISBLANK(OFFSET('outliers treatment'!$A$3,MATCH($A112,'outliers treatment'!$A$4:$A$154,0),MATCH(C$4,'outliers treatment'!$4:$4,0)-1)),"",OFFSET('outliers treatment'!$A$3,MATCH($A112,'outliers treatment'!$A$4:$A$154,0),MATCH(C$4,'outliers treatment'!$4:$4,0)-1))</f>
        <v/>
      </c>
      <c r="D112" s="103" t="str">
        <f aca="true">IF(ISBLANK(OFFSET('outliers treatment'!$A$3,MATCH($A112,'outliers treatment'!$A$4:$A$154,0),MATCH(D$4,'outliers treatment'!$4:$4,0)-1)),"",OFFSET('outliers treatment'!$A$3,MATCH($A112,'outliers treatment'!$A$4:$A$154,0),MATCH(D$4,'outliers treatment'!$4:$4,0)-1))</f>
        <v>National sustainability measures / mechanisms</v>
      </c>
      <c r="E112" s="103" t="str">
        <f aca="true">IF(ISBLANK(OFFSET('outliers treatment'!$A$3,MATCH($A112,'outliers treatment'!$A$4:$A$154,0),MATCH(E$4,'outliers treatment'!$4:$4,0)-1)),"",OFFSET('outliers treatment'!$A$3,MATCH($A112,'outliers treatment'!$A$4:$A$154,0),MATCH(E$4,'outliers treatment'!$4:$4,0)-1))</f>
        <v>Measures and mechanisms that support sustainability are in place. This indicator tests the presence of sustainability regulations and reporting, and if countries have consumer-centred mechanisms to promote sustainable consumption. </v>
      </c>
      <c r="F112" s="103" t="str">
        <f aca="true">IF(ISBLANK(OFFSET('outliers treatment'!$A$3,MATCH($A112,'outliers treatment'!$A$4:$A$154,0),MATCH(F$4,'outliers treatment'!$4:$4,0)-1)),"",OFFSET('outliers treatment'!$A$3,MATCH($A112,'outliers treatment'!$A$4:$A$154,0),MATCH(F$4,'outliers treatment'!$4:$4,0)-1))</f>
        <v/>
      </c>
      <c r="G112" s="103" t="str">
        <f aca="true">IF(ISBLANK(OFFSET('outliers treatment'!$A$3,MATCH($A112,'outliers treatment'!$A$4:$A$154,0),MATCH(G$4,'outliers treatment'!$4:$4,0)-1)),"",OFFSET('outliers treatment'!$A$3,MATCH($A112,'outliers treatment'!$A$4:$A$154,0),MATCH(G$4,'outliers treatment'!$4:$4,0)-1))</f>
        <v/>
      </c>
      <c r="H112" s="103" t="str">
        <f aca="true">IF(ISBLANK(OFFSET('outliers treatment'!$A$3,MATCH($A112,'outliers treatment'!$A$4:$A$154,0),MATCH(H$4,'outliers treatment'!$4:$4,0)-1)),"",OFFSET('outliers treatment'!$A$3,MATCH($A112,'outliers treatment'!$A$4:$A$154,0),MATCH(H$4,'outliers treatment'!$4:$4,0)-1))</f>
        <v/>
      </c>
      <c r="I112" s="103" t="str">
        <f aca="true">IF(ISBLANK(OFFSET('outliers treatment'!$A$3,MATCH($A112,'outliers treatment'!$A$4:$A$154,0),MATCH(I$4,'outliers treatment'!$4:$4,0)-1)),"",OFFSET('outliers treatment'!$A$3,MATCH($A112,'outliers treatment'!$A$4:$A$154,0),MATCH(I$4,'outliers treatment'!$4:$4,0)-1))</f>
        <v/>
      </c>
      <c r="J112" s="104" t="n">
        <f aca="false" t="array" ref="J112:J112">MIN(IF(ISNUMBER(V112:CW112),V112:CW112))</f>
        <v>16.9150818498586</v>
      </c>
      <c r="K112" s="103" t="n">
        <f aca="false" t="array" ref="K112:K112">MAX(IF(ISNUMBER(V112:CW112),V112:CW112))</f>
        <v>83.261918177348</v>
      </c>
      <c r="L112" s="103" t="e">
        <f aca="true">IF(ISBLANK(OFFSET('outliers treatment'!$A$3,MATCH($A112,'outliers treatment'!$A$4:$A$154,0),MATCH(L$4,'outliers treatment'!$4:$4,0)-1)),"",OFFSET('outliers treatment'!$A$3,MATCH($A112,'outliers treatment'!$A$4:$A$154,0),MATCH(L$4,'outliers treatment'!$4:$4,0)-1))</f>
        <v>#N/A</v>
      </c>
      <c r="M112" s="103" t="e">
        <f aca="true">IF(ISBLANK(OFFSET('outliers treatment'!$A$3,MATCH($A112,'outliers treatment'!$A$4:$A$154,0),MATCH(M$4,'outliers treatment'!$4:$4,0)-1)),"",OFFSET('outliers treatment'!$A$3,MATCH($A112,'outliers treatment'!$A$4:$A$154,0),MATCH(M$4,'outliers treatment'!$4:$4,0)-1))</f>
        <v>#N/A</v>
      </c>
      <c r="N112" s="103" t="str">
        <f aca="true">IF(ISBLANK(OFFSET('outliers treatment'!$A$3,MATCH($A112,'outliers treatment'!$A$4:$A$154,0),MATCH(N$4,'outliers treatment'!$4:$4,0)-1)),"",OFFSET('outliers treatment'!$A$3,MATCH($A112,'outliers treatment'!$A$4:$A$154,0),MATCH(N$4,'outliers treatment'!$4:$4,0)-1))</f>
        <v/>
      </c>
      <c r="O112" s="103" t="str">
        <f aca="true">IF(ISBLANK(OFFSET('outliers treatment'!$A$3,MATCH($A112,'outliers treatment'!$A$4:$A$154,0),MATCH(O$4,'outliers treatment'!$4:$4,0)-1)),"",OFFSET('outliers treatment'!$A$3,MATCH($A112,'outliers treatment'!$A$4:$A$154,0),MATCH(O$4,'outliers treatment'!$4:$4,0)-1))</f>
        <v/>
      </c>
      <c r="P112" s="103" t="str">
        <f aca="true">IF(ISBLANK(OFFSET('outliers treatment'!$A$3,MATCH($A112,'outliers treatment'!$A$4:$A$154,0),MATCH(P$4,'outliers treatment'!$4:$4,0)-1)),"",OFFSET('outliers treatment'!$A$3,MATCH($A112,'outliers treatment'!$A$4:$A$154,0),MATCH(P$4,'outliers treatment'!$4:$4,0)-1))</f>
        <v/>
      </c>
      <c r="Q112" s="103" t="str">
        <f aca="false">IFERROR(P112-O112,"")</f>
        <v/>
      </c>
      <c r="R112" s="105" t="n">
        <f aca="false" t="array" ref="R112:R112">IFERROR(SKEW(IF(ISNUMBER(V112:CW112),V112:CW112,"")),"")</f>
        <v>-0.18874780556195</v>
      </c>
      <c r="S112" s="103" t="n">
        <v>1</v>
      </c>
      <c r="T112" s="103" t="n">
        <v>1</v>
      </c>
      <c r="U112" s="106" t="str">
        <f aca="false" t="array" ref="U112:U112">IF(B112&lt;4,"",1-IFERROR(SUM(ISNUMBER(V112:CW112)*(1-$V$3:$CW$3))/COUNTIF($V$3:$CW$3,0),0))</f>
        <v/>
      </c>
      <c r="V112" s="104" t="n">
        <f aca="false" t="array" ref="V112:V112">SUM(IF($B113:$B122=3*ISNUMBER(V113:V122),$T113:$T122*V113:V122,0))/SUM(IF($B113:$B122=3*ISNUMBER(V113:V122),$T113:$T122,0))</f>
        <v>58.1312680805061</v>
      </c>
      <c r="W112" s="104" t="n">
        <f aca="false" t="array" ref="W112:W112">SUM(IF($B113:$B122=3*ISNUMBER(W113:W122),$T113:$T122*W113:W122,0))/SUM(IF($B113:$B122=3*ISNUMBER(W113:W122),$T113:$T122,0))</f>
        <v>50.8655418402776</v>
      </c>
      <c r="X112" s="104" t="n">
        <f aca="false" t="array" ref="X112:X112">SUM(IF($B113:$B122=3*ISNUMBER(X113:X122),$T113:$T122*X113:X122,0))/SUM(IF($B113:$B122=3*ISNUMBER(X113:X122),$T113:$T122,0))</f>
        <v>71.0776398519909</v>
      </c>
      <c r="Y112" s="104" t="n">
        <f aca="false" t="array" ref="Y112:Y112">SUM(IF($B113:$B122=3*ISNUMBER(Y113:Y122),$T113:$T122*Y113:Y122,0))/SUM(IF($B113:$B122=3*ISNUMBER(Y113:Y122),$T113:$T122,0))</f>
        <v>56.267230132186</v>
      </c>
      <c r="Z112" s="104" t="n">
        <f aca="false" t="array" ref="Z112:Z112">SUM(IF($B113:$B122=3*ISNUMBER(Z113:Z122),$T113:$T122*Z113:Z122,0))/SUM(IF($B113:$B122=3*ISNUMBER(Z113:Z122),$T113:$T122,0))</f>
        <v>57.6905071670351</v>
      </c>
      <c r="AA112" s="104" t="n">
        <f aca="false" t="array" ref="AA112:AA112">SUM(IF($B113:$B122=3*ISNUMBER(AA113:AA122),$T113:$T122*AA113:AA122,0))/SUM(IF($B113:$B122=3*ISNUMBER(AA113:AA122),$T113:$T122,0))</f>
        <v>18.8867757998114</v>
      </c>
      <c r="AB112" s="104" t="n">
        <f aca="false" t="array" ref="AB112:AB112">SUM(IF($B113:$B122=3*ISNUMBER(AB113:AB122),$T113:$T122*AB113:AB122,0))/SUM(IF($B113:$B122=3*ISNUMBER(AB113:AB122),$T113:$T122,0))</f>
        <v>55.4726913507447</v>
      </c>
      <c r="AC112" s="104" t="n">
        <f aca="false" t="array" ref="AC112:AC112">SUM(IF($B113:$B122=3*ISNUMBER(AC113:AC122),$T113:$T122*AC113:AC122,0))/SUM(IF($B113:$B122=3*ISNUMBER(AC113:AC122),$T113:$T122,0))</f>
        <v>66.2551951841586</v>
      </c>
      <c r="AD112" s="104" t="n">
        <f aca="false" t="array" ref="AD112:AD112">SUM(IF($B113:$B122=3*ISNUMBER(AD113:AD122),$T113:$T122*AD113:AD122,0))/SUM(IF($B113:$B122=3*ISNUMBER(AD113:AD122),$T113:$T122,0))</f>
        <v>49.6059821473229</v>
      </c>
      <c r="AE112" s="104" t="n">
        <f aca="false" t="array" ref="AE112:AE112">SUM(IF($B113:$B122=3*ISNUMBER(AE113:AE122),$T113:$T122*AE113:AE122,0))/SUM(IF($B113:$B122=3*ISNUMBER(AE113:AE122),$T113:$T122,0))</f>
        <v>72.6119021875042</v>
      </c>
      <c r="AF112" s="104" t="n">
        <f aca="false" t="array" ref="AF112:AF112">SUM(IF($B113:$B122=3*ISNUMBER(AF113:AF122),$T113:$T122*AF113:AF122,0))/SUM(IF($B113:$B122=3*ISNUMBER(AF113:AF122),$T113:$T122,0))</f>
        <v>83.261918177348</v>
      </c>
      <c r="AG112" s="104" t="n">
        <f aca="false" t="array" ref="AG112:AG112">SUM(IF($B113:$B122=3*ISNUMBER(AG113:AG122),$T113:$T122*AG113:AG122,0))/SUM(IF($B113:$B122=3*ISNUMBER(AG113:AG122),$T113:$T122,0))</f>
        <v>19.9150818498586</v>
      </c>
      <c r="AH112" s="104" t="n">
        <f aca="false" t="array" ref="AH112:AH112">SUM(IF($B113:$B122=3*ISNUMBER(AH113:AH122),$T113:$T122*AH113:AH122,0))/SUM(IF($B113:$B122=3*ISNUMBER(AH113:AH122),$T113:$T122,0))</f>
        <v>54.2793592885088</v>
      </c>
      <c r="AI112" s="104" t="n">
        <f aca="false" t="array" ref="AI112:AI112">SUM(IF($B113:$B122=3*ISNUMBER(AI113:AI122),$T113:$T122*AI113:AI122,0))/SUM(IF($B113:$B122=3*ISNUMBER(AI113:AI122),$T113:$T122,0))</f>
        <v>35.5534424664781</v>
      </c>
      <c r="AJ112" s="104" t="n">
        <f aca="false" t="array" ref="AJ112:AJ112">SUM(IF($B113:$B122=3*ISNUMBER(AJ113:AJ122),$T113:$T122*AJ113:AJ122,0))/SUM(IF($B113:$B122=3*ISNUMBER(AJ113:AJ122),$T113:$T122,0))</f>
        <v>66.3846557043696</v>
      </c>
      <c r="AK112" s="104" t="n">
        <f aca="false" t="array" ref="AK112:AK112">SUM(IF($B113:$B122=3*ISNUMBER(AK113:AK122),$T113:$T122*AK113:AK122,0))/SUM(IF($B113:$B122=3*ISNUMBER(AK113:AK122),$T113:$T122,0))</f>
        <v>61.9134651268363</v>
      </c>
      <c r="AL112" s="104" t="n">
        <f aca="false" t="array" ref="AL112:AL112">SUM(IF($B113:$B122=3*ISNUMBER(AL113:AL122),$T113:$T122*AL113:AL122,0))/SUM(IF($B113:$B122=3*ISNUMBER(AL113:AL122),$T113:$T122,0))</f>
        <v>79.052839496871</v>
      </c>
      <c r="AM112" s="104" t="n">
        <f aca="false" t="array" ref="AM112:AM112">SUM(IF($B113:$B122=3*ISNUMBER(AM113:AM122),$T113:$T122*AM113:AM122,0))/SUM(IF($B113:$B122=3*ISNUMBER(AM113:AM122),$T113:$T122,0))</f>
        <v>70.9981945204136</v>
      </c>
      <c r="AN112" s="104" t="n">
        <f aca="false" t="array" ref="AN112:AN112">SUM(IF($B113:$B122=3*ISNUMBER(AN113:AN122),$T113:$T122*AN113:AN122,0))/SUM(IF($B113:$B122=3*ISNUMBER(AN113:AN122),$T113:$T122,0))</f>
        <v>27.9189706395701</v>
      </c>
      <c r="AO112" s="104" t="n">
        <f aca="false" t="array" ref="AO112:AO112">SUM(IF($B113:$B122=3*ISNUMBER(AO113:AO122),$T113:$T122*AO113:AO122,0))/SUM(IF($B113:$B122=3*ISNUMBER(AO113:AO122),$T113:$T122,0))</f>
        <v>27.0400818498585</v>
      </c>
      <c r="AP112" s="104" t="n">
        <f aca="false" t="array" ref="AP112:AP112">SUM(IF($B113:$B122=3*ISNUMBER(AP113:AP122),$T113:$T122*AP113:AP122,0))/SUM(IF($B113:$B122=3*ISNUMBER(AP113:AP122),$T113:$T122,0))</f>
        <v>55.8236120786243</v>
      </c>
      <c r="AQ112" s="104" t="n">
        <f aca="false" t="array" ref="AQ112:AQ112">SUM(IF($B113:$B122=3*ISNUMBER(AQ113:AQ122),$T113:$T122*AQ113:AQ122,0))/SUM(IF($B113:$B122=3*ISNUMBER(AQ113:AQ122),$T113:$T122,0))</f>
        <v>58.7787992018214</v>
      </c>
      <c r="AR112" s="104" t="n">
        <f aca="false" t="array" ref="AR112:AR112">SUM(IF($B113:$B122=3*ISNUMBER(AR113:AR122),$T113:$T122*AR113:AR122,0))/SUM(IF($B113:$B122=3*ISNUMBER(AR113:AR122),$T113:$T122,0))</f>
        <v>60.711265608062</v>
      </c>
      <c r="AS112" s="104" t="n">
        <f aca="false" t="array" ref="AS112:AS112">SUM(IF($B113:$B122=3*ISNUMBER(AS113:AS122),$T113:$T122*AS113:AS122,0))/SUM(IF($B113:$B122=3*ISNUMBER(AS113:AS122),$T113:$T122,0))</f>
        <v>52.2201091331447</v>
      </c>
      <c r="AT112" s="104" t="n">
        <f aca="false" t="array" ref="AT112:AT112">SUM(IF($B113:$B122=3*ISNUMBER(AT113:AT122),$T113:$T122*AT113:AT122,0))/SUM(IF($B113:$B122=3*ISNUMBER(AT113:AT122),$T113:$T122,0))</f>
        <v>48.820935483507</v>
      </c>
      <c r="AU112" s="104" t="n">
        <f aca="false" t="array" ref="AU112:AU112">SUM(IF($B113:$B122=3*ISNUMBER(AU113:AU122),$T113:$T122*AU113:AU122,0))/SUM(IF($B113:$B122=3*ISNUMBER(AU113:AU122),$T113:$T122,0))</f>
        <v>73.4224666092332</v>
      </c>
      <c r="AV112" s="104" t="n">
        <f aca="false" t="array" ref="AV112:AV112">SUM(IF($B113:$B122=3*ISNUMBER(AV113:AV122),$T113:$T122*AV113:AV122,0))/SUM(IF($B113:$B122=3*ISNUMBER(AV113:AV122),$T113:$T122,0))</f>
        <v>69.1227845178924</v>
      </c>
      <c r="AW112" s="104" t="n">
        <f aca="false" t="array" ref="AW112:AW112">SUM(IF($B113:$B122=3*ISNUMBER(AW113:AW122),$T113:$T122*AW113:AW122,0))/SUM(IF($B113:$B122=3*ISNUMBER(AW113:AW122),$T113:$T122,0))</f>
        <v>24.945768000069</v>
      </c>
      <c r="AX112" s="104" t="n">
        <f aca="false" t="array" ref="AX112:AX112">SUM(IF($B113:$B122=3*ISNUMBER(AX113:AX122),$T113:$T122*AX113:AX122,0))/SUM(IF($B113:$B122=3*ISNUMBER(AX113:AX122),$T113:$T122,0))</f>
        <v>47.5242393407541</v>
      </c>
      <c r="AY112" s="104" t="n">
        <f aca="false" t="array" ref="AY112:AY112">SUM(IF($B113:$B122=3*ISNUMBER(AY113:AY122),$T113:$T122*AY113:AY122,0))/SUM(IF($B113:$B122=3*ISNUMBER(AY113:AY122),$T113:$T122,0))</f>
        <v>35.5534424664781</v>
      </c>
      <c r="AZ112" s="104" t="n">
        <f aca="false" t="array" ref="AZ112:AZ112">SUM(IF($B113:$B122=3*ISNUMBER(AZ113:AZ122),$T113:$T122*AZ113:AZ122,0))/SUM(IF($B113:$B122=3*ISNUMBER(AZ113:AZ122),$T113:$T122,0))</f>
        <v>40.2634324755898</v>
      </c>
      <c r="BA112" s="104" t="n">
        <f aca="false" t="array" ref="BA112:BA112">SUM(IF($B113:$B122=3*ISNUMBER(BA113:BA122),$T113:$T122*BA113:BA122,0))/SUM(IF($B113:$B122=3*ISNUMBER(BA113:BA122),$T113:$T122,0))</f>
        <v>66.6801501009545</v>
      </c>
      <c r="BB112" s="104" t="n">
        <f aca="false" t="array" ref="BB112:BB112">SUM(IF($B113:$B122=3*ISNUMBER(BB113:BB122),$T113:$T122*BB113:BB122,0))/SUM(IF($B113:$B122=3*ISNUMBER(BB113:BB122),$T113:$T122,0))</f>
        <v>75.7724064904099</v>
      </c>
      <c r="BC112" s="104" t="n">
        <f aca="false" t="array" ref="BC112:BC112">SUM(IF($B113:$B122=3*ISNUMBER(BC113:BC122),$T113:$T122*BC113:BC122,0))/SUM(IF($B113:$B122=3*ISNUMBER(BC113:BC122),$T113:$T122,0))</f>
        <v>21.6095221636159</v>
      </c>
      <c r="BD112" s="104" t="n">
        <f aca="false" t="array" ref="BD112:BD112">SUM(IF($B113:$B122=3*ISNUMBER(BD113:BD122),$T113:$T122*BD113:BD122,0))/SUM(IF($B113:$B122=3*ISNUMBER(BD113:BD122),$T113:$T122,0))</f>
        <v>75.8949501127248</v>
      </c>
      <c r="BE112" s="104" t="n">
        <f aca="false" t="array" ref="BE112:BE112">SUM(IF($B113:$B122=3*ISNUMBER(BE113:BE122),$T113:$T122*BE113:BE122,0))/SUM(IF($B113:$B122=3*ISNUMBER(BE113:BE122),$T113:$T122,0))</f>
        <v>36.7201091331447</v>
      </c>
      <c r="BF112" s="104" t="n">
        <f aca="false" t="array" ref="BF112:BF112">SUM(IF($B113:$B122=3*ISNUMBER(BF113:BF122),$T113:$T122*BF113:BF122,0))/SUM(IF($B113:$B122=3*ISNUMBER(BF113:BF122),$T113:$T122,0))</f>
        <v>62.598246799679</v>
      </c>
      <c r="BG112" s="104" t="n">
        <f aca="false" t="array" ref="BG112:BG112">SUM(IF($B113:$B122=3*ISNUMBER(BG113:BG122),$T113:$T122*BG113:BG122,0))/SUM(IF($B113:$B122=3*ISNUMBER(BG113:BG122),$T113:$T122,0))</f>
        <v>55.9790922773063</v>
      </c>
      <c r="BH112" s="104" t="n">
        <f aca="false" t="array" ref="BH112:BH112">SUM(IF($B113:$B122=3*ISNUMBER(BH113:BH122),$T113:$T122*BH113:BH122,0))/SUM(IF($B113:$B122=3*ISNUMBER(BH113:BH122),$T113:$T122,0))</f>
        <v>74.9119528883664</v>
      </c>
      <c r="BI112" s="104" t="n">
        <f aca="false" t="array" ref="BI112:BI112">SUM(IF($B113:$B122=3*ISNUMBER(BI113:BI122),$T113:$T122*BI113:BI122,0))/SUM(IF($B113:$B122=3*ISNUMBER(BI113:BI122),$T113:$T122,0))</f>
        <v>38.4671208900992</v>
      </c>
      <c r="BJ112" s="104" t="n">
        <f aca="false" t="array" ref="BJ112:BJ112">SUM(IF($B113:$B122=3*ISNUMBER(BJ113:BJ122),$T113:$T122*BJ113:BJ122,0))/SUM(IF($B113:$B122=3*ISNUMBER(BJ113:BJ122),$T113:$T122,0))</f>
        <v>69.9058680320767</v>
      </c>
      <c r="BK112" s="104" t="n">
        <f aca="false" t="array" ref="BK112:BK112">SUM(IF($B113:$B122=3*ISNUMBER(BK113:BK122),$T113:$T122*BK113:BK122,0))/SUM(IF($B113:$B122=3*ISNUMBER(BK113:BK122),$T113:$T122,0))</f>
        <v>34.6650818498586</v>
      </c>
      <c r="BL112" s="104" t="n">
        <f aca="false" t="array" ref="BL112:BL112">SUM(IF($B113:$B122=3*ISNUMBER(BL113:BL122),$T113:$T122*BL113:BL122,0))/SUM(IF($B113:$B122=3*ISNUMBER(BL113:BL122),$T113:$T122,0))</f>
        <v>18.8867757998114</v>
      </c>
      <c r="BM112" s="104" t="n">
        <f aca="false" t="array" ref="BM112:BM112">SUM(IF($B113:$B122=3*ISNUMBER(BM113:BM122),$T113:$T122*BM113:BM122,0))/SUM(IF($B113:$B122=3*ISNUMBER(BM113:BM122),$T113:$T122,0))</f>
        <v>50.8164900727938</v>
      </c>
      <c r="BN112" s="104" t="n">
        <f aca="false" t="array" ref="BN112:BN112">SUM(IF($B113:$B122=3*ISNUMBER(BN113:BN122),$T113:$T122*BN113:BN122,0))/SUM(IF($B113:$B122=3*ISNUMBER(BN113:BN122),$T113:$T122,0))</f>
        <v>16.9150818498586</v>
      </c>
      <c r="BO112" s="104" t="n">
        <f aca="false" t="array" ref="BO112:BO112">SUM(IF($B113:$B122=3*ISNUMBER(BO113:BO122),$T113:$T122*BO113:BO122,0))/SUM(IF($B113:$B122=3*ISNUMBER(BO113:BO122),$T113:$T122,0))</f>
        <v>29.7796062466938</v>
      </c>
      <c r="BP112" s="104" t="n">
        <f aca="false" t="array" ref="BP112:BP112">SUM(IF($B113:$B122=3*ISNUMBER(BP113:BP122),$T113:$T122*BP113:BP122,0))/SUM(IF($B113:$B122=3*ISNUMBER(BP113:BP122),$T113:$T122,0))</f>
        <v>53.7689437533026</v>
      </c>
      <c r="BQ112" s="104" t="n">
        <f aca="false" t="array" ref="BQ112:BQ112">SUM(IF($B113:$B122=3*ISNUMBER(BQ113:BQ122),$T113:$T122*BQ113:BQ122,0))/SUM(IF($B113:$B122=3*ISNUMBER(BQ113:BQ122),$T113:$T122,0))</f>
        <v>27.3368680857425</v>
      </c>
      <c r="BR112" s="104" t="n">
        <f aca="false" t="array" ref="BR112:BR112">SUM(IF($B113:$B122=3*ISNUMBER(BR113:BR122),$T113:$T122*BR113:BR122,0))/SUM(IF($B113:$B122=3*ISNUMBER(BR113:BR122),$T113:$T122,0))</f>
        <v>36.0400818498586</v>
      </c>
      <c r="BS112" s="104" t="n">
        <f aca="false" t="array" ref="BS112:BS112">SUM(IF($B113:$B122=3*ISNUMBER(BS113:BS122),$T113:$T122*BS113:BS122,0))/SUM(IF($B113:$B122=3*ISNUMBER(BS113:BS122),$T113:$T122,0))</f>
        <v>69.5509161968253</v>
      </c>
      <c r="BT112" s="104" t="n">
        <f aca="false" t="array" ref="BT112:BT112">SUM(IF($B113:$B122=3*ISNUMBER(BT113:BT122),$T113:$T122*BT113:BT122,0))/SUM(IF($B113:$B122=3*ISNUMBER(BT113:BT122),$T113:$T122,0))</f>
        <v>68.956214021594</v>
      </c>
      <c r="BU112" s="104" t="n">
        <f aca="false" t="array" ref="BU112:BU112">SUM(IF($B113:$B122=3*ISNUMBER(BU113:BU122),$T113:$T122*BU113:BU122,0))/SUM(IF($B113:$B122=3*ISNUMBER(BU113:BU122),$T113:$T122,0))</f>
        <v>69.2103034520137</v>
      </c>
      <c r="BV112" s="104" t="n">
        <f aca="false" t="array" ref="BV112:BV112">SUM(IF($B113:$B122=3*ISNUMBER(BV113:BV122),$T113:$T122*BV113:BV122,0))/SUM(IF($B113:$B122=3*ISNUMBER(BV113:BV122),$T113:$T122,0))</f>
        <v>49.8994523158481</v>
      </c>
      <c r="BW112" s="104" t="n">
        <f aca="false" t="array" ref="BW112:BW112">SUM(IF($B113:$B122=3*ISNUMBER(BW113:BW122),$T113:$T122*BW113:BW122,0))/SUM(IF($B113:$B122=3*ISNUMBER(BW113:BW122),$T113:$T122,0))</f>
        <v>40.0570535887011</v>
      </c>
      <c r="BX112" s="104" t="n">
        <f aca="false" t="array" ref="BX112:BX112">SUM(IF($B113:$B122=3*ISNUMBER(BX113:BX122),$T113:$T122*BX113:BX122,0))/SUM(IF($B113:$B122=3*ISNUMBER(BX113:BX122),$T113:$T122,0))</f>
        <v>36.7644044807079</v>
      </c>
      <c r="BY112" s="104" t="n">
        <f aca="false" t="array" ref="BY112:BY112">SUM(IF($B113:$B122=3*ISNUMBER(BY113:BY122),$T113:$T122*BY113:BY122,0))/SUM(IF($B113:$B122=3*ISNUMBER(BY113:BY122),$T113:$T122,0))</f>
        <v>68.8859978940268</v>
      </c>
      <c r="BZ112" s="104" t="n">
        <f aca="false" t="array" ref="BZ112:BZ112">SUM(IF($B113:$B122=3*ISNUMBER(BZ113:BZ122),$T113:$T122*BZ113:BZ122,0))/SUM(IF($B113:$B122=3*ISNUMBER(BZ113:BZ122),$T113:$T122,0))</f>
        <v>59.3890407177975</v>
      </c>
      <c r="CA112" s="104" t="n">
        <f aca="false" t="array" ref="CA112:CA112">SUM(IF($B113:$B122=3*ISNUMBER(CA113:CA122),$T113:$T122*CA113:CA122,0))/SUM(IF($B113:$B122=3*ISNUMBER(CA113:CA122),$T113:$T122,0))</f>
        <v>27.7083689108535</v>
      </c>
      <c r="CB112" s="104" t="n">
        <f aca="false" t="array" ref="CB112:CB112">SUM(IF($B113:$B122=3*ISNUMBER(CB113:CB122),$T113:$T122*CB113:CB122,0))/SUM(IF($B113:$B122=3*ISNUMBER(CB113:CB122),$T113:$T122,0))</f>
        <v>54.2436697477953</v>
      </c>
      <c r="CC112" s="104" t="n">
        <f aca="false" t="array" ref="CC112:CC112">SUM(IF($B113:$B122=3*ISNUMBER(CC113:CC122),$T113:$T122*CC113:CC122,0))/SUM(IF($B113:$B122=3*ISNUMBER(CC113:CC122),$T113:$T122,0))</f>
        <v>47.478109022323</v>
      </c>
      <c r="CD112" s="104" t="n">
        <f aca="false" t="array" ref="CD112:CD112">SUM(IF($B113:$B122=3*ISNUMBER(CD113:CD122),$T113:$T122*CD113:CD122,0))/SUM(IF($B113:$B122=3*ISNUMBER(CD113:CD122),$T113:$T122,0))</f>
        <v>71.1059107953302</v>
      </c>
      <c r="CE112" s="104" t="n">
        <f aca="false" t="array" ref="CE112:CE112">SUM(IF($B113:$B122=3*ISNUMBER(CE113:CE122),$T113:$T122*CE113:CE122,0))/SUM(IF($B113:$B122=3*ISNUMBER(CE113:CE122),$T113:$T122,0))</f>
        <v>48.493068537691</v>
      </c>
      <c r="CF112" s="104" t="n">
        <f aca="false" t="array" ref="CF112:CF112">SUM(IF($B113:$B122=3*ISNUMBER(CF113:CF122),$T113:$T122*CF113:CF122,0))/SUM(IF($B113:$B122=3*ISNUMBER(CF113:CF122),$T113:$T122,0))</f>
        <v>53.5813453046298</v>
      </c>
      <c r="CG112" s="104" t="n">
        <f aca="false" t="array" ref="CG112:CG112">SUM(IF($B113:$B122=3*ISNUMBER(CG113:CG122),$T113:$T122*CG113:CG122,0))/SUM(IF($B113:$B122=3*ISNUMBER(CG113:CG122),$T113:$T122,0))</f>
        <v>18.7900818498586</v>
      </c>
      <c r="CH112" s="104" t="n">
        <f aca="false" t="array" ref="CH112:CH112">SUM(IF($B113:$B122=3*ISNUMBER(CH113:CH122),$T113:$T122*CH113:CH122,0))/SUM(IF($B113:$B122=3*ISNUMBER(CH113:CH122),$T113:$T122,0))</f>
        <v>29.141332237977</v>
      </c>
      <c r="CI112" s="104" t="n">
        <f aca="false" t="array" ref="CI112:CI112">SUM(IF($B113:$B122=3*ISNUMBER(CI113:CI122),$T113:$T122*CI113:CI122,0))/SUM(IF($B113:$B122=3*ISNUMBER(CI113:CI122),$T113:$T122,0))</f>
        <v>70.2873534888069</v>
      </c>
      <c r="CJ112" s="104" t="n">
        <f aca="false" t="array" ref="CJ112:CJ112">SUM(IF($B113:$B122=3*ISNUMBER(CJ113:CJ122),$T113:$T122*CJ113:CJ122,0))/SUM(IF($B113:$B122=3*ISNUMBER(CJ113:CJ122),$T113:$T122,0))</f>
        <v>32.9992297517277</v>
      </c>
      <c r="CK112" s="104" t="n">
        <f aca="false" t="array" ref="CK112:CK112">SUM(IF($B113:$B122=3*ISNUMBER(CK113:CK122),$T113:$T122*CK113:CK122,0))/SUM(IF($B113:$B122=3*ISNUMBER(CK113:CK122),$T113:$T122,0))</f>
        <v>18.8867757998114</v>
      </c>
      <c r="CL112" s="104" t="n">
        <f aca="false" t="array" ref="CL112:CL112">SUM(IF($B113:$B122=3*ISNUMBER(CL113:CL122),$T113:$T122*CL113:CL122,0))/SUM(IF($B113:$B122=3*ISNUMBER(CL113:CL122),$T113:$T122,0))</f>
        <v>30.805639671126</v>
      </c>
      <c r="CM112" s="104" t="n">
        <f aca="false" t="array" ref="CM112:CM112">SUM(IF($B113:$B122=3*ISNUMBER(CM113:CM122),$T113:$T122*CM113:CM122,0))/SUM(IF($B113:$B122=3*ISNUMBER(CM113:CM122),$T113:$T122,0))</f>
        <v>74.1695504631183</v>
      </c>
      <c r="CN112" s="104" t="n">
        <f aca="false" t="array" ref="CN112:CN112">SUM(IF($B113:$B122=3*ISNUMBER(CN113:CN122),$T113:$T122*CN113:CN122,0))/SUM(IF($B113:$B122=3*ISNUMBER(CN113:CN122),$T113:$T122,0))</f>
        <v>32.3333333333333</v>
      </c>
      <c r="CO112" s="104" t="n">
        <f aca="false" t="array" ref="CO112:CO112">SUM(IF($B113:$B122=3*ISNUMBER(CO113:CO122),$T113:$T122*CO113:CO122,0))/SUM(IF($B113:$B122=3*ISNUMBER(CO113:CO122),$T113:$T122,0))</f>
        <v>53.4718096667357</v>
      </c>
      <c r="CP112" s="104" t="n">
        <f aca="false" t="array" ref="CP112:CP112">SUM(IF($B113:$B122=3*ISNUMBER(CP113:CP122),$T113:$T122*CP113:CP122,0))/SUM(IF($B113:$B122=3*ISNUMBER(CP113:CP122),$T113:$T122,0))</f>
        <v>36.2900818498586</v>
      </c>
      <c r="CQ112" s="104" t="n">
        <f aca="false" t="array" ref="CQ112:CQ112">SUM(IF($B113:$B122=3*ISNUMBER(CQ113:CQ122),$T113:$T122*CQ113:CQ122,0))/SUM(IF($B113:$B122=3*ISNUMBER(CQ113:CQ122),$T113:$T122,0))</f>
        <v>48.5874643785465</v>
      </c>
      <c r="CR112" s="104" t="n">
        <f aca="false" t="array" ref="CR112:CR112">SUM(IF($B113:$B122=3*ISNUMBER(CR113:CR122),$T113:$T122*CR113:CR122,0))/SUM(IF($B113:$B122=3*ISNUMBER(CR113:CR122),$T113:$T122,0))</f>
        <v>38.9274979772737</v>
      </c>
      <c r="CS112" s="104" t="n">
        <f aca="false" t="array" ref="CS112:CS112">SUM(IF($B113:$B122=3*ISNUMBER(CS113:CS122),$T113:$T122*CS113:CS122,0))/SUM(IF($B113:$B122=3*ISNUMBER(CS113:CS122),$T113:$T122,0))</f>
        <v>64.1742581508646</v>
      </c>
      <c r="CT112" s="104" t="n">
        <f aca="false" t="array" ref="CT112:CT112">SUM(IF($B113:$B122=3*ISNUMBER(CT113:CT122),$T113:$T122*CT113:CT122,0))/SUM(IF($B113:$B122=3*ISNUMBER(CT113:CT122),$T113:$T122,0))</f>
        <v>77.4787809258143</v>
      </c>
      <c r="CU112" s="104" t="n">
        <f aca="false" t="array" ref="CU112:CU112">SUM(IF($B113:$B122=3*ISNUMBER(CU113:CU122),$T113:$T122*CU113:CU122,0))/SUM(IF($B113:$B122=3*ISNUMBER(CU113:CU122),$T113:$T122,0))</f>
        <v>37.7301240253916</v>
      </c>
      <c r="CV112" s="104" t="n">
        <f aca="false" t="array" ref="CV112:CV112">SUM(IF($B113:$B122=3*ISNUMBER(CV113:CV122),$T113:$T122*CV113:CV122,0))/SUM(IF($B113:$B122=3*ISNUMBER(CV113:CV122),$T113:$T122,0))</f>
        <v>47.7914704512523</v>
      </c>
      <c r="CW112" s="104" t="n">
        <f aca="false" t="array" ref="CW112:CW112">SUM(IF($B113:$B122=3*ISNUMBER(CW113:CW122),$T113:$T122*CW113:CW122,0))/SUM(IF($B113:$B122=3*ISNUMBER(CW113:CW122),$T113:$T122,0))</f>
        <v>56.3349763911471</v>
      </c>
    </row>
    <row r="113" s="103" customFormat="true" ht="15.5" hidden="false" customHeight="false" outlineLevel="0" collapsed="false">
      <c r="A113" s="107" t="n">
        <v>4310</v>
      </c>
      <c r="B113" s="107" t="n">
        <v>3</v>
      </c>
      <c r="C113" s="103" t="str">
        <f aca="true">IF(ISBLANK(OFFSET('outliers treatment'!$A$3,MATCH($A113,'outliers treatment'!$A$4:$A$154,0),MATCH(C$4,'outliers treatment'!$4:$4,0)-1)),"",OFFSET('outliers treatment'!$A$3,MATCH($A113,'outliers treatment'!$A$4:$A$154,0),MATCH(C$4,'outliers treatment'!$4:$4,0)-1))</f>
        <v>Sustainability regulations</v>
      </c>
      <c r="D113" s="103" t="str">
        <f aca="true">IF(ISBLANK(OFFSET('outliers treatment'!$A$3,MATCH($A113,'outliers treatment'!$A$4:$A$154,0),MATCH(D$4,'outliers treatment'!$4:$4,0)-1)),"",OFFSET('outliers treatment'!$A$3,MATCH($A113,'outliers treatment'!$A$4:$A$154,0),MATCH(D$4,'outliers treatment'!$4:$4,0)-1))</f>
        <v/>
      </c>
      <c r="E113" s="103" t="str">
        <f aca="true">IF(ISBLANK(OFFSET('outliers treatment'!$A$3,MATCH($A113,'outliers treatment'!$A$4:$A$154,0),MATCH(E$4,'outliers treatment'!$4:$4,0)-1)),"",OFFSET('outliers treatment'!$A$3,MATCH($A113,'outliers treatment'!$A$4:$A$154,0),MATCH(E$4,'outliers treatment'!$4:$4,0)-1))</f>
        <v/>
      </c>
      <c r="F113" s="103" t="str">
        <f aca="true">IF(ISBLANK(OFFSET('outliers treatment'!$A$3,MATCH($A113,'outliers treatment'!$A$4:$A$154,0),MATCH(F$4,'outliers treatment'!$4:$4,0)-1)),"",OFFSET('outliers treatment'!$A$3,MATCH($A113,'outliers treatment'!$A$4:$A$154,0),MATCH(F$4,'outliers treatment'!$4:$4,0)-1))</f>
        <v/>
      </c>
      <c r="G113" s="103" t="str">
        <f aca="true">IF(ISBLANK(OFFSET('outliers treatment'!$A$3,MATCH($A113,'outliers treatment'!$A$4:$A$154,0),MATCH(G$4,'outliers treatment'!$4:$4,0)-1)),"",OFFSET('outliers treatment'!$A$3,MATCH($A113,'outliers treatment'!$A$4:$A$154,0),MATCH(G$4,'outliers treatment'!$4:$4,0)-1))</f>
        <v/>
      </c>
      <c r="H113" s="103" t="str">
        <f aca="true">IF(ISBLANK(OFFSET('outliers treatment'!$A$3,MATCH($A113,'outliers treatment'!$A$4:$A$154,0),MATCH(H$4,'outliers treatment'!$4:$4,0)-1)),"",OFFSET('outliers treatment'!$A$3,MATCH($A113,'outliers treatment'!$A$4:$A$154,0),MATCH(H$4,'outliers treatment'!$4:$4,0)-1))</f>
        <v/>
      </c>
      <c r="I113" s="103" t="str">
        <f aca="true">IF(ISBLANK(OFFSET('outliers treatment'!$A$3,MATCH($A113,'outliers treatment'!$A$4:$A$154,0),MATCH(I$4,'outliers treatment'!$4:$4,0)-1)),"",OFFSET('outliers treatment'!$A$3,MATCH($A113,'outliers treatment'!$A$4:$A$154,0),MATCH(I$4,'outliers treatment'!$4:$4,0)-1))</f>
        <v/>
      </c>
      <c r="J113" s="104" t="n">
        <f aca="false" t="array" ref="J113:J113">MIN(IF(ISNUMBER(V113:CW113),V113:CW113))</f>
        <v>11</v>
      </c>
      <c r="K113" s="103" t="n">
        <f aca="false" t="array" ref="K113:K113">MAX(IF(ISNUMBER(V113:CW113),V113:CW113))</f>
        <v>93</v>
      </c>
      <c r="L113" s="103" t="e">
        <f aca="true">IF(ISBLANK(OFFSET('outliers treatment'!$A$3,MATCH($A113,'outliers treatment'!$A$4:$A$154,0),MATCH(L$4,'outliers treatment'!$4:$4,0)-1)),"",OFFSET('outliers treatment'!$A$3,MATCH($A113,'outliers treatment'!$A$4:$A$154,0),MATCH(L$4,'outliers treatment'!$4:$4,0)-1))</f>
        <v>#N/A</v>
      </c>
      <c r="M113" s="103" t="e">
        <f aca="true">IF(ISBLANK(OFFSET('outliers treatment'!$A$3,MATCH($A113,'outliers treatment'!$A$4:$A$154,0),MATCH(M$4,'outliers treatment'!$4:$4,0)-1)),"",OFFSET('outliers treatment'!$A$3,MATCH($A113,'outliers treatment'!$A$4:$A$154,0),MATCH(M$4,'outliers treatment'!$4:$4,0)-1))</f>
        <v>#N/A</v>
      </c>
      <c r="N113" s="103" t="str">
        <f aca="true">IF(ISBLANK(OFFSET('outliers treatment'!$A$3,MATCH($A113,'outliers treatment'!$A$4:$A$154,0),MATCH(N$4,'outliers treatment'!$4:$4,0)-1)),"",OFFSET('outliers treatment'!$A$3,MATCH($A113,'outliers treatment'!$A$4:$A$154,0),MATCH(N$4,'outliers treatment'!$4:$4,0)-1))</f>
        <v/>
      </c>
      <c r="O113" s="103" t="str">
        <f aca="true">IF(ISBLANK(OFFSET('outliers treatment'!$A$3,MATCH($A113,'outliers treatment'!$A$4:$A$154,0),MATCH(O$4,'outliers treatment'!$4:$4,0)-1)),"",OFFSET('outliers treatment'!$A$3,MATCH($A113,'outliers treatment'!$A$4:$A$154,0),MATCH(O$4,'outliers treatment'!$4:$4,0)-1))</f>
        <v/>
      </c>
      <c r="P113" s="103" t="str">
        <f aca="true">IF(ISBLANK(OFFSET('outliers treatment'!$A$3,MATCH($A113,'outliers treatment'!$A$4:$A$154,0),MATCH(P$4,'outliers treatment'!$4:$4,0)-1)),"",OFFSET('outliers treatment'!$A$3,MATCH($A113,'outliers treatment'!$A$4:$A$154,0),MATCH(P$4,'outliers treatment'!$4:$4,0)-1))</f>
        <v/>
      </c>
      <c r="Q113" s="103" t="str">
        <f aca="false">IFERROR(P113-O113,"")</f>
        <v/>
      </c>
      <c r="R113" s="105" t="n">
        <f aca="false" t="array" ref="R113:R113">IFERROR(SKEW(IF(ISNUMBER(V113:CW113),V113:CW113,"")),"")</f>
        <v>-0.471285016809793</v>
      </c>
      <c r="S113" s="103" t="n">
        <v>1</v>
      </c>
      <c r="T113" s="103" t="n">
        <v>1</v>
      </c>
      <c r="U113" s="106" t="str">
        <f aca="false" t="array" ref="U113:U113">IF(B113&lt;4,"",1-IFERROR(SUM(ISNUMBER(V113:CW113)*(1-$V$3:$CW$3))/COUNTIF($V$3:$CW$3,0),0))</f>
        <v/>
      </c>
      <c r="V113" s="104" t="n">
        <f aca="false" t="array" ref="V113:V113">SUM(IF(ISNUMBER(V114:V115),$T114:$T115*V114:V115,0))/SUM(IF(ISNUMBER(V114:V115),$T114:$T115,0))</f>
        <v>44.5</v>
      </c>
      <c r="W113" s="104" t="n">
        <f aca="false" t="array" ref="W113:W113">SUM(IF(ISNUMBER(W114:W115),$T114:$T115*W114:W115,0))/SUM(IF(ISNUMBER(W114:W115),$T114:$T115,0))</f>
        <v>84.5</v>
      </c>
      <c r="X113" s="104" t="n">
        <f aca="false" t="array" ref="X113:X113">SUM(IF(ISNUMBER(X114:X115),$T114:$T115*X114:X115,0))/SUM(IF(ISNUMBER(X114:X115),$T114:$T115,0))</f>
        <v>77.5</v>
      </c>
      <c r="Y113" s="104" t="n">
        <f aca="false" t="array" ref="Y113:Y113">SUM(IF(ISNUMBER(Y114:Y115),$T114:$T115*Y114:Y115,0))/SUM(IF(ISNUMBER(Y114:Y115),$T114:$T115,0))</f>
        <v>84</v>
      </c>
      <c r="Z113" s="104" t="n">
        <f aca="false" t="array" ref="Z113:Z113">SUM(IF(ISNUMBER(Z114:Z115),$T114:$T115*Z114:Z115,0))/SUM(IF(ISNUMBER(Z114:Z115),$T114:$T115,0))</f>
        <v>44</v>
      </c>
      <c r="AA113" s="104" t="e">
        <f aca="false" t="array" ref="AA113:AA113">SUM(IF(ISNUMBER(AA114:AA115),$T114:$T115*AA114:AA115,0))/SUM(IF(ISNUMBER(AA114:AA115),$T114:$T115,0))</f>
        <v>#DIV/0!</v>
      </c>
      <c r="AB113" s="104" t="n">
        <f aca="false" t="array" ref="AB113:AB113">SUM(IF(ISNUMBER(AB114:AB115),$T114:$T115*AB114:AB115,0))/SUM(IF(ISNUMBER(AB114:AB115),$T114:$T115,0))</f>
        <v>72.5</v>
      </c>
      <c r="AC113" s="104" t="n">
        <f aca="false" t="array" ref="AC113:AC113">SUM(IF(ISNUMBER(AC114:AC115),$T114:$T115*AC114:AC115,0))/SUM(IF(ISNUMBER(AC114:AC115),$T114:$T115,0))</f>
        <v>83</v>
      </c>
      <c r="AD113" s="104" t="n">
        <f aca="false" t="array" ref="AD113:AD113">SUM(IF(ISNUMBER(AD114:AD115),$T114:$T115*AD114:AD115,0))/SUM(IF(ISNUMBER(AD114:AD115),$T114:$T115,0))</f>
        <v>84</v>
      </c>
      <c r="AE113" s="104" t="n">
        <f aca="false" t="array" ref="AE113:AE113">SUM(IF(ISNUMBER(AE114:AE115),$T114:$T115*AE114:AE115,0))/SUM(IF(ISNUMBER(AE114:AE115),$T114:$T115,0))</f>
        <v>69.5</v>
      </c>
      <c r="AF113" s="104" t="n">
        <f aca="false" t="array" ref="AF113:AF113">SUM(IF(ISNUMBER(AF114:AF115),$T114:$T115*AF114:AF115,0))/SUM(IF(ISNUMBER(AF114:AF115),$T114:$T115,0))</f>
        <v>71.5</v>
      </c>
      <c r="AG113" s="104" t="n">
        <f aca="false" t="array" ref="AG113:AG113">SUM(IF(ISNUMBER(AG114:AG115),$T114:$T115*AG114:AG115,0))/SUM(IF(ISNUMBER(AG114:AG115),$T114:$T115,0))</f>
        <v>23</v>
      </c>
      <c r="AH113" s="104" t="n">
        <f aca="false" t="array" ref="AH113:AH113">SUM(IF(ISNUMBER(AH114:AH115),$T114:$T115*AH114:AH115,0))/SUM(IF(ISNUMBER(AH114:AH115),$T114:$T115,0))</f>
        <v>68</v>
      </c>
      <c r="AI113" s="104" t="e">
        <f aca="false" t="array" ref="AI113:AI113">SUM(IF(ISNUMBER(AI114:AI115),$T114:$T115*AI114:AI115,0))/SUM(IF(ISNUMBER(AI114:AI115),$T114:$T115,0))</f>
        <v>#DIV/0!</v>
      </c>
      <c r="AJ113" s="104" t="n">
        <f aca="false" t="array" ref="AJ113:AJ113">SUM(IF(ISNUMBER(AJ114:AJ115),$T114:$T115*AJ114:AJ115,0))/SUM(IF(ISNUMBER(AJ114:AJ115),$T114:$T115,0))</f>
        <v>65</v>
      </c>
      <c r="AK113" s="104" t="e">
        <f aca="false" t="array" ref="AK113:AK113">SUM(IF(ISNUMBER(AK114:AK115),$T114:$T115*AK114:AK115,0))/SUM(IF(ISNUMBER(AK114:AK115),$T114:$T115,0))</f>
        <v>#DIV/0!</v>
      </c>
      <c r="AL113" s="104" t="n">
        <f aca="false" t="array" ref="AL113:AL113">SUM(IF(ISNUMBER(AL114:AL115),$T114:$T115*AL114:AL115,0))/SUM(IF(ISNUMBER(AL114:AL115),$T114:$T115,0))</f>
        <v>93</v>
      </c>
      <c r="AM113" s="104" t="n">
        <f aca="false" t="array" ref="AM113:AM113">SUM(IF(ISNUMBER(AM114:AM115),$T114:$T115*AM114:AM115,0))/SUM(IF(ISNUMBER(AM114:AM115),$T114:$T115,0))</f>
        <v>91</v>
      </c>
      <c r="AN113" s="104" t="n">
        <f aca="false" t="array" ref="AN113:AN113">SUM(IF(ISNUMBER(AN114:AN115),$T114:$T115*AN114:AN115,0))/SUM(IF(ISNUMBER(AN114:AN115),$T114:$T115,0))</f>
        <v>45</v>
      </c>
      <c r="AO113" s="104" t="n">
        <f aca="false" t="array" ref="AO113:AO113">SUM(IF(ISNUMBER(AO114:AO115),$T114:$T115*AO114:AO115,0))/SUM(IF(ISNUMBER(AO114:AO115),$T114:$T115,0))</f>
        <v>51.5</v>
      </c>
      <c r="AP113" s="104" t="n">
        <f aca="false" t="array" ref="AP113:AP113">SUM(IF(ISNUMBER(AP114:AP115),$T114:$T115*AP114:AP115,0))/SUM(IF(ISNUMBER(AP114:AP115),$T114:$T115,0))</f>
        <v>54.5</v>
      </c>
      <c r="AQ113" s="104" t="n">
        <f aca="false" t="array" ref="AQ113:AQ113">SUM(IF(ISNUMBER(AQ114:AQ115),$T114:$T115*AQ114:AQ115,0))/SUM(IF(ISNUMBER(AQ114:AQ115),$T114:$T115,0))</f>
        <v>84.5</v>
      </c>
      <c r="AR113" s="104" t="n">
        <f aca="false" t="array" ref="AR113:AR113">SUM(IF(ISNUMBER(AR114:AR115),$T114:$T115*AR114:AR115,0))/SUM(IF(ISNUMBER(AR114:AR115),$T114:$T115,0))</f>
        <v>82</v>
      </c>
      <c r="AS113" s="104" t="e">
        <f aca="false" t="array" ref="AS113:AS113">SUM(IF(ISNUMBER(AS114:AS115),$T114:$T115*AS114:AS115,0))/SUM(IF(ISNUMBER(AS114:AS115),$T114:$T115,0))</f>
        <v>#DIV/0!</v>
      </c>
      <c r="AT113" s="104" t="n">
        <f aca="false" t="array" ref="AT113:AT113">SUM(IF(ISNUMBER(AT114:AT115),$T114:$T115*AT114:AT115,0))/SUM(IF(ISNUMBER(AT114:AT115),$T114:$T115,0))</f>
        <v>79</v>
      </c>
      <c r="AU113" s="104" t="n">
        <f aca="false" t="array" ref="AU113:AU113">SUM(IF(ISNUMBER(AU114:AU115),$T114:$T115*AU114:AU115,0))/SUM(IF(ISNUMBER(AU114:AU115),$T114:$T115,0))</f>
        <v>93</v>
      </c>
      <c r="AV113" s="104" t="n">
        <f aca="false" t="array" ref="AV113:AV113">SUM(IF(ISNUMBER(AV114:AV115),$T114:$T115*AV114:AV115,0))/SUM(IF(ISNUMBER(AV114:AV115),$T114:$T115,0))</f>
        <v>57</v>
      </c>
      <c r="AW113" s="104" t="n">
        <f aca="false" t="array" ref="AW113:AW113">SUM(IF(ISNUMBER(AW114:AW115),$T114:$T115*AW114:AW115,0))/SUM(IF(ISNUMBER(AW114:AW115),$T114:$T115,0))</f>
        <v>19</v>
      </c>
      <c r="AX113" s="104" t="n">
        <f aca="false" t="array" ref="AX113:AX113">SUM(IF(ISNUMBER(AX114:AX115),$T114:$T115*AX114:AX115,0))/SUM(IF(ISNUMBER(AX114:AX115),$T114:$T115,0))</f>
        <v>72</v>
      </c>
      <c r="AY113" s="104" t="e">
        <f aca="false" t="array" ref="AY113:AY113">SUM(IF(ISNUMBER(AY114:AY115),$T114:$T115*AY114:AY115,0))/SUM(IF(ISNUMBER(AY114:AY115),$T114:$T115,0))</f>
        <v>#DIV/0!</v>
      </c>
      <c r="AZ113" s="104" t="n">
        <f aca="false" t="array" ref="AZ113:AZ113">SUM(IF(ISNUMBER(AZ114:AZ115),$T114:$T115*AZ114:AZ115,0))/SUM(IF(ISNUMBER(AZ114:AZ115),$T114:$T115,0))</f>
        <v>61.5</v>
      </c>
      <c r="BA113" s="104" t="n">
        <f aca="false" t="array" ref="BA113:BA113">SUM(IF(ISNUMBER(BA114:BA115),$T114:$T115*BA114:BA115,0))/SUM(IF(ISNUMBER(BA114:BA115),$T114:$T115,0))</f>
        <v>43</v>
      </c>
      <c r="BB113" s="104" t="n">
        <f aca="false" t="array" ref="BB113:BB113">SUM(IF(ISNUMBER(BB114:BB115),$T114:$T115*BB114:BB115,0))/SUM(IF(ISNUMBER(BB114:BB115),$T114:$T115,0))</f>
        <v>90</v>
      </c>
      <c r="BC113" s="104" t="e">
        <f aca="false" t="array" ref="BC113:BC113">SUM(IF(ISNUMBER(BC114:BC115),$T114:$T115*BC114:BC115,0))/SUM(IF(ISNUMBER(BC114:BC115),$T114:$T115,0))</f>
        <v>#DIV/0!</v>
      </c>
      <c r="BD113" s="104" t="n">
        <f aca="false" t="array" ref="BD113:BD113">SUM(IF(ISNUMBER(BD114:BD115),$T114:$T115*BD114:BD115,0))/SUM(IF(ISNUMBER(BD114:BD115),$T114:$T115,0))</f>
        <v>86</v>
      </c>
      <c r="BE113" s="104" t="n">
        <f aca="false" t="array" ref="BE113:BE113">SUM(IF(ISNUMBER(BE114:BE115),$T114:$T115*BE114:BE115,0))/SUM(IF(ISNUMBER(BE114:BE115),$T114:$T115,0))</f>
        <v>53.5</v>
      </c>
      <c r="BF113" s="104" t="n">
        <f aca="false" t="array" ref="BF113:BF113">SUM(IF(ISNUMBER(BF114:BF115),$T114:$T115*BF114:BF115,0))/SUM(IF(ISNUMBER(BF114:BF115),$T114:$T115,0))</f>
        <v>76</v>
      </c>
      <c r="BG113" s="104" t="n">
        <f aca="false" t="array" ref="BG113:BG113">SUM(IF(ISNUMBER(BG114:BG115),$T114:$T115*BG114:BG115,0))/SUM(IF(ISNUMBER(BG114:BG115),$T114:$T115,0))</f>
        <v>63</v>
      </c>
      <c r="BH113" s="104" t="n">
        <f aca="false" t="array" ref="BH113:BH113">SUM(IF(ISNUMBER(BH114:BH115),$T114:$T115*BH114:BH115,0))/SUM(IF(ISNUMBER(BH114:BH115),$T114:$T115,0))</f>
        <v>87.5</v>
      </c>
      <c r="BI113" s="104" t="n">
        <f aca="false" t="array" ref="BI113:BI113">SUM(IF(ISNUMBER(BI114:BI115),$T114:$T115*BI114:BI115,0))/SUM(IF(ISNUMBER(BI114:BI115),$T114:$T115,0))</f>
        <v>57</v>
      </c>
      <c r="BJ113" s="104" t="n">
        <f aca="false" t="array" ref="BJ113:BJ113">SUM(IF(ISNUMBER(BJ114:BJ115),$T114:$T115*BJ114:BJ115,0))/SUM(IF(ISNUMBER(BJ114:BJ115),$T114:$T115,0))</f>
        <v>84</v>
      </c>
      <c r="BK113" s="104" t="n">
        <f aca="false" t="array" ref="BK113:BK113">SUM(IF(ISNUMBER(BK114:BK115),$T114:$T115*BK114:BK115,0))/SUM(IF(ISNUMBER(BK114:BK115),$T114:$T115,0))</f>
        <v>32</v>
      </c>
      <c r="BL113" s="104" t="e">
        <f aca="false" t="array" ref="BL113:BL113">SUM(IF(ISNUMBER(BL114:BL115),$T114:$T115*BL114:BL115,0))/SUM(IF(ISNUMBER(BL114:BL115),$T114:$T115,0))</f>
        <v>#DIV/0!</v>
      </c>
      <c r="BM113" s="104" t="n">
        <f aca="false" t="array" ref="BM113:BM113">SUM(IF(ISNUMBER(BM114:BM115),$T114:$T115*BM114:BM115,0))/SUM(IF(ISNUMBER(BM114:BM115),$T114:$T115,0))</f>
        <v>24</v>
      </c>
      <c r="BN113" s="104" t="n">
        <f aca="false" t="array" ref="BN113:BN113">SUM(IF(ISNUMBER(BN114:BN115),$T114:$T115*BN114:BN115,0))/SUM(IF(ISNUMBER(BN114:BN115),$T114:$T115,0))</f>
        <v>11</v>
      </c>
      <c r="BO113" s="104" t="e">
        <f aca="false" t="array" ref="BO113:BO113">SUM(IF(ISNUMBER(BO114:BO115),$T114:$T115*BO114:BO115,0))/SUM(IF(ISNUMBER(BO114:BO115),$T114:$T115,0))</f>
        <v>#DIV/0!</v>
      </c>
      <c r="BP113" s="104" t="n">
        <f aca="false" t="array" ref="BP113:BP113">SUM(IF(ISNUMBER(BP114:BP115),$T114:$T115*BP114:BP115,0))/SUM(IF(ISNUMBER(BP114:BP115),$T114:$T115,0))</f>
        <v>59.5</v>
      </c>
      <c r="BQ113" s="104" t="e">
        <f aca="false" t="array" ref="BQ113:BQ113">SUM(IF(ISNUMBER(BQ114:BQ115),$T114:$T115*BQ114:BQ115,0))/SUM(IF(ISNUMBER(BQ114:BQ115),$T114:$T115,0))</f>
        <v>#DIV/0!</v>
      </c>
      <c r="BR113" s="104" t="n">
        <f aca="false" t="array" ref="BR113:BR113">SUM(IF(ISNUMBER(BR114:BR115),$T114:$T115*BR114:BR115,0))/SUM(IF(ISNUMBER(BR114:BR115),$T114:$T115,0))</f>
        <v>37.5</v>
      </c>
      <c r="BS113" s="104" t="n">
        <f aca="false" t="array" ref="BS113:BS113">SUM(IF(ISNUMBER(BS114:BS115),$T114:$T115*BS114:BS115,0))/SUM(IF(ISNUMBER(BS114:BS115),$T114:$T115,0))</f>
        <v>48</v>
      </c>
      <c r="BT113" s="104" t="n">
        <f aca="false" t="array" ref="BT113:BT113">SUM(IF(ISNUMBER(BT114:BT115),$T114:$T115*BT114:BT115,0))/SUM(IF(ISNUMBER(BT114:BT115),$T114:$T115,0))</f>
        <v>83</v>
      </c>
      <c r="BU113" s="104" t="n">
        <f aca="false" t="array" ref="BU113:BU113">SUM(IF(ISNUMBER(BU114:BU115),$T114:$T115*BU114:BU115,0))/SUM(IF(ISNUMBER(BU114:BU115),$T114:$T115,0))</f>
        <v>80</v>
      </c>
      <c r="BV113" s="104" t="n">
        <f aca="false" t="array" ref="BV113:BV113">SUM(IF(ISNUMBER(BV114:BV115),$T114:$T115*BV114:BV115,0))/SUM(IF(ISNUMBER(BV114:BV115),$T114:$T115,0))</f>
        <v>62.5</v>
      </c>
      <c r="BW113" s="104" t="n">
        <f aca="false" t="array" ref="BW113:BW113">SUM(IF(ISNUMBER(BW114:BW115),$T114:$T115*BW114:BW115,0))/SUM(IF(ISNUMBER(BW114:BW115),$T114:$T115,0))</f>
        <v>35</v>
      </c>
      <c r="BX113" s="104" t="n">
        <f aca="false" t="array" ref="BX113:BX113">SUM(IF(ISNUMBER(BX114:BX115),$T114:$T115*BX114:BX115,0))/SUM(IF(ISNUMBER(BX114:BX115),$T114:$T115,0))</f>
        <v>60</v>
      </c>
      <c r="BY113" s="104" t="n">
        <f aca="false" t="array" ref="BY113:BY113">SUM(IF(ISNUMBER(BY114:BY115),$T114:$T115*BY114:BY115,0))/SUM(IF(ISNUMBER(BY114:BY115),$T114:$T115,0))</f>
        <v>31.5</v>
      </c>
      <c r="BZ113" s="104" t="n">
        <f aca="false" t="array" ref="BZ113:BZ113">SUM(IF(ISNUMBER(BZ114:BZ115),$T114:$T115*BZ114:BZ115,0))/SUM(IF(ISNUMBER(BZ114:BZ115),$T114:$T115,0))</f>
        <v>58</v>
      </c>
      <c r="CA113" s="104" t="n">
        <f aca="false" t="array" ref="CA113:CA113">SUM(IF(ISNUMBER(CA114:CA115),$T114:$T115*CA114:CA115,0))/SUM(IF(ISNUMBER(CA114:CA115),$T114:$T115,0))</f>
        <v>31</v>
      </c>
      <c r="CB113" s="104" t="n">
        <f aca="false" t="array" ref="CB113:CB113">SUM(IF(ISNUMBER(CB114:CB115),$T114:$T115*CB114:CB115,0))/SUM(IF(ISNUMBER(CB114:CB115),$T114:$T115,0))</f>
        <v>54.5</v>
      </c>
      <c r="CC113" s="104" t="n">
        <f aca="false" t="array" ref="CC113:CC113">SUM(IF(ISNUMBER(CC114:CC115),$T114:$T115*CC114:CC115,0))/SUM(IF(ISNUMBER(CC114:CC115),$T114:$T115,0))</f>
        <v>85</v>
      </c>
      <c r="CD113" s="104" t="n">
        <f aca="false" t="array" ref="CD113:CD113">SUM(IF(ISNUMBER(CD114:CD115),$T114:$T115*CD114:CD115,0))/SUM(IF(ISNUMBER(CD114:CD115),$T114:$T115,0))</f>
        <v>79.5</v>
      </c>
      <c r="CE113" s="104" t="n">
        <f aca="false" t="array" ref="CE113:CE113">SUM(IF(ISNUMBER(CE114:CE115),$T114:$T115*CE114:CE115,0))/SUM(IF(ISNUMBER(CE114:CE115),$T114:$T115,0))</f>
        <v>58.5</v>
      </c>
      <c r="CF113" s="104" t="n">
        <f aca="false" t="array" ref="CF113:CF113">SUM(IF(ISNUMBER(CF114:CF115),$T114:$T115*CF114:CF115,0))/SUM(IF(ISNUMBER(CF114:CF115),$T114:$T115,0))</f>
        <v>76</v>
      </c>
      <c r="CG113" s="104" t="n">
        <f aca="false" t="array" ref="CG113:CG113">SUM(IF(ISNUMBER(CG114:CG115),$T114:$T115*CG114:CG115,0))/SUM(IF(ISNUMBER(CG114:CG115),$T114:$T115,0))</f>
        <v>18.5</v>
      </c>
      <c r="CH113" s="104" t="n">
        <f aca="false" t="array" ref="CH113:CH113">SUM(IF(ISNUMBER(CH114:CH115),$T114:$T115*CH114:CH115,0))/SUM(IF(ISNUMBER(CH114:CH115),$T114:$T115,0))</f>
        <v>27</v>
      </c>
      <c r="CI113" s="104" t="n">
        <f aca="false" t="array" ref="CI113:CI113">SUM(IF(ISNUMBER(CI114:CI115),$T114:$T115*CI114:CI115,0))/SUM(IF(ISNUMBER(CI114:CI115),$T114:$T115,0))</f>
        <v>69</v>
      </c>
      <c r="CJ113" s="104" t="n">
        <f aca="false" t="array" ref="CJ113:CJ113">SUM(IF(ISNUMBER(CJ114:CJ115),$T114:$T115*CJ114:CJ115,0))/SUM(IF(ISNUMBER(CJ114:CJ115),$T114:$T115,0))</f>
        <v>61.5</v>
      </c>
      <c r="CK113" s="104" t="e">
        <f aca="false" t="array" ref="CK113:CK113">SUM(IF(ISNUMBER(CK114:CK115),$T114:$T115*CK114:CK115,0))/SUM(IF(ISNUMBER(CK114:CK115),$T114:$T115,0))</f>
        <v>#DIV/0!</v>
      </c>
      <c r="CL113" s="104" t="e">
        <f aca="false" t="array" ref="CL113:CL113">SUM(IF(ISNUMBER(CL114:CL115),$T114:$T115*CL114:CL115,0))/SUM(IF(ISNUMBER(CL114:CL115),$T114:$T115,0))</f>
        <v>#DIV/0!</v>
      </c>
      <c r="CM113" s="104" t="n">
        <f aca="false" t="array" ref="CM113:CM113">SUM(IF(ISNUMBER(CM114:CM115),$T114:$T115*CM114:CM115,0))/SUM(IF(ISNUMBER(CM114:CM115),$T114:$T115,0))</f>
        <v>75</v>
      </c>
      <c r="CN113" s="104" t="n">
        <f aca="false" t="array" ref="CN113:CN113">SUM(IF(ISNUMBER(CN114:CN115),$T114:$T115*CN114:CN115,0))/SUM(IF(ISNUMBER(CN114:CN115),$T114:$T115,0))</f>
        <v>59.5</v>
      </c>
      <c r="CO113" s="104" t="n">
        <f aca="false" t="array" ref="CO113:CO113">SUM(IF(ISNUMBER(CO114:CO115),$T114:$T115*CO114:CO115,0))/SUM(IF(ISNUMBER(CO114:CO115),$T114:$T115,0))</f>
        <v>30.5</v>
      </c>
      <c r="CP113" s="104" t="n">
        <f aca="false" t="array" ref="CP113:CP113">SUM(IF(ISNUMBER(CP114:CP115),$T114:$T115*CP114:CP115,0))/SUM(IF(ISNUMBER(CP114:CP115),$T114:$T115,0))</f>
        <v>38.5</v>
      </c>
      <c r="CQ113" s="104" t="n">
        <f aca="false" t="array" ref="CQ113:CQ113">SUM(IF(ISNUMBER(CQ114:CQ115),$T114:$T115*CQ114:CQ115,0))/SUM(IF(ISNUMBER(CQ114:CQ115),$T114:$T115,0))</f>
        <v>73</v>
      </c>
      <c r="CR113" s="104" t="n">
        <f aca="false" t="array" ref="CR113:CR113">SUM(IF(ISNUMBER(CR114:CR115),$T114:$T115*CR114:CR115,0))/SUM(IF(ISNUMBER(CR114:CR115),$T114:$T115,0))</f>
        <v>62</v>
      </c>
      <c r="CS113" s="104" t="n">
        <f aca="false" t="array" ref="CS113:CS113">SUM(IF(ISNUMBER(CS114:CS115),$T114:$T115*CS114:CS115,0))/SUM(IF(ISNUMBER(CS114:CS115),$T114:$T115,0))</f>
        <v>71</v>
      </c>
      <c r="CT113" s="104" t="n">
        <f aca="false" t="array" ref="CT113:CT113">SUM(IF(ISNUMBER(CT114:CT115),$T114:$T115*CT114:CT115,0))/SUM(IF(ISNUMBER(CT114:CT115),$T114:$T115,0))</f>
        <v>65</v>
      </c>
      <c r="CU113" s="104" t="n">
        <f aca="false" t="array" ref="CU113:CU113">SUM(IF(ISNUMBER(CU114:CU115),$T114:$T115*CU114:CU115,0))/SUM(IF(ISNUMBER(CU114:CU115),$T114:$T115,0))</f>
        <v>16.5</v>
      </c>
      <c r="CV113" s="104" t="n">
        <f aca="false" t="array" ref="CV113:CV113">SUM(IF(ISNUMBER(CV114:CV115),$T114:$T115*CV114:CV115,0))/SUM(IF(ISNUMBER(CV114:CV115),$T114:$T115,0))</f>
        <v>48</v>
      </c>
      <c r="CW113" s="104" t="n">
        <f aca="false" t="array" ref="CW113:CW113">SUM(IF(ISNUMBER(CW114:CW115),$T114:$T115*CW114:CW115,0))/SUM(IF(ISNUMBER(CW114:CW115),$T114:$T115,0))</f>
        <v>41</v>
      </c>
    </row>
    <row r="114" s="103" customFormat="true" ht="15.5" hidden="false" customHeight="false" outlineLevel="0" collapsed="false">
      <c r="A114" s="107" t="n">
        <v>4311</v>
      </c>
      <c r="B114" s="107" t="n">
        <v>4</v>
      </c>
      <c r="C114" s="103" t="str">
        <f aca="true">IF(ISBLANK(OFFSET('outliers treatment'!$A$3,MATCH($A114,'outliers treatment'!$A$4:$A$154,0),MATCH(C$4,'outliers treatment'!$4:$4,0)-1)),"",OFFSET('outliers treatment'!$A$3,MATCH($A114,'outliers treatment'!$A$4:$A$154,0),MATCH(C$4,'outliers treatment'!$4:$4,0)-1))</f>
        <v/>
      </c>
      <c r="D114" s="103" t="str">
        <f aca="true">IF(ISBLANK(OFFSET('outliers treatment'!$A$3,MATCH($A114,'outliers treatment'!$A$4:$A$154,0),MATCH(D$4,'outliers treatment'!$4:$4,0)-1)),"",OFFSET('outliers treatment'!$A$3,MATCH($A114,'outliers treatment'!$A$4:$A$154,0),MATCH(D$4,'outliers treatment'!$4:$4,0)-1))</f>
        <v>Energy efficiency regulation</v>
      </c>
      <c r="E114" s="103" t="str">
        <f aca="true">IF(ISBLANK(OFFSET('outliers treatment'!$A$3,MATCH($A114,'outliers treatment'!$A$4:$A$154,0),MATCH(E$4,'outliers treatment'!$4:$4,0)-1)),"",OFFSET('outliers treatment'!$A$3,MATCH($A114,'outliers treatment'!$A$4:$A$154,0),MATCH(E$4,'outliers treatment'!$4:$4,0)-1))</f>
        <v/>
      </c>
      <c r="F114" s="103" t="str">
        <f aca="true">IF(ISBLANK(OFFSET('outliers treatment'!$A$3,MATCH($A114,'outliers treatment'!$A$4:$A$154,0),MATCH(F$4,'outliers treatment'!$4:$4,0)-1)),"",OFFSET('outliers treatment'!$A$3,MATCH($A114,'outliers treatment'!$A$4:$A$154,0),MATCH(F$4,'outliers treatment'!$4:$4,0)-1))</f>
        <v/>
      </c>
      <c r="G114" s="103" t="str">
        <f aca="true">IF(ISBLANK(OFFSET('outliers treatment'!$A$3,MATCH($A114,'outliers treatment'!$A$4:$A$154,0),MATCH(G$4,'outliers treatment'!$4:$4,0)-1)),"",OFFSET('outliers treatment'!$A$3,MATCH($A114,'outliers treatment'!$A$4:$A$154,0),MATCH(G$4,'outliers treatment'!$4:$4,0)-1))</f>
        <v/>
      </c>
      <c r="H114" s="103" t="str">
        <f aca="true">IF(ISBLANK(OFFSET('outliers treatment'!$A$3,MATCH($A114,'outliers treatment'!$A$4:$A$154,0),MATCH(H$4,'outliers treatment'!$4:$4,0)-1)),"",OFFSET('outliers treatment'!$A$3,MATCH($A114,'outliers treatment'!$A$4:$A$154,0),MATCH(H$4,'outliers treatment'!$4:$4,0)-1))</f>
        <v/>
      </c>
      <c r="I114" s="103" t="str">
        <f aca="true">IF(ISBLANK(OFFSET('outliers treatment'!$A$3,MATCH($A114,'outliers treatment'!$A$4:$A$154,0),MATCH(I$4,'outliers treatment'!$4:$4,0)-1)),"",OFFSET('outliers treatment'!$A$3,MATCH($A114,'outliers treatment'!$A$4:$A$154,0),MATCH(I$4,'outliers treatment'!$4:$4,0)-1))</f>
        <v/>
      </c>
      <c r="J114" s="104" t="n">
        <f aca="false" t="array" ref="J114:J114">MIN(IF(ISNUMBER(V114:CW114),V114:CW114))</f>
        <v>2</v>
      </c>
      <c r="K114" s="103" t="n">
        <f aca="false" t="array" ref="K114:K114">MAX(IF(ISNUMBER(V114:CW114),V114:CW114))</f>
        <v>94</v>
      </c>
      <c r="L114" s="103" t="n">
        <f aca="true">IF(ISBLANK(OFFSET('outliers treatment'!$A$3,MATCH($A114,'outliers treatment'!$A$4:$A$154,0),MATCH(L$4,'outliers treatment'!$4:$4,0)-1)),"",OFFSET('outliers treatment'!$A$3,MATCH($A114,'outliers treatment'!$A$4:$A$154,0),MATCH(L$4,'outliers treatment'!$4:$4,0)-1))</f>
        <v>35</v>
      </c>
      <c r="M114" s="103" t="n">
        <f aca="true">IF(ISBLANK(OFFSET('outliers treatment'!$A$3,MATCH($A114,'outliers treatment'!$A$4:$A$154,0),MATCH(M$4,'outliers treatment'!$4:$4,0)-1)),"",OFFSET('outliers treatment'!$A$3,MATCH($A114,'outliers treatment'!$A$4:$A$154,0),MATCH(M$4,'outliers treatment'!$4:$4,0)-1))</f>
        <v>80</v>
      </c>
      <c r="N114" s="103" t="n">
        <f aca="true">IF(ISBLANK(OFFSET('outliers treatment'!$A$3,MATCH($A114,'outliers treatment'!$A$4:$A$154,0),MATCH(N$4,'outliers treatment'!$4:$4,0)-1)),"",OFFSET('outliers treatment'!$A$3,MATCH($A114,'outliers treatment'!$A$4:$A$154,0),MATCH(N$4,'outliers treatment'!$4:$4,0)-1))</f>
        <v>45</v>
      </c>
      <c r="O114" s="103" t="n">
        <f aca="true">IF(ISBLANK(OFFSET('outliers treatment'!$A$3,MATCH($A114,'outliers treatment'!$A$4:$A$154,0),MATCH(O$4,'outliers treatment'!$4:$4,0)-1)),"",OFFSET('outliers treatment'!$A$3,MATCH($A114,'outliers treatment'!$A$4:$A$154,0),MATCH(O$4,'outliers treatment'!$4:$4,0)-1))</f>
        <v>0</v>
      </c>
      <c r="P114" s="103" t="n">
        <f aca="true">IF(ISBLANK(OFFSET('outliers treatment'!$A$3,MATCH($A114,'outliers treatment'!$A$4:$A$154,0),MATCH(P$4,'outliers treatment'!$4:$4,0)-1)),"",OFFSET('outliers treatment'!$A$3,MATCH($A114,'outliers treatment'!$A$4:$A$154,0),MATCH(P$4,'outliers treatment'!$4:$4,0)-1))</f>
        <v>100</v>
      </c>
      <c r="Q114" s="103" t="n">
        <f aca="false">IFERROR(P114-O114,"")</f>
        <v>100</v>
      </c>
      <c r="R114" s="105" t="n">
        <f aca="false" t="array" ref="R114:R114">IFERROR(SKEW(IF(ISNUMBER(V114:CW114),V114:CW114,"")),"")</f>
        <v>-0.386711593469475</v>
      </c>
      <c r="S114" s="103" t="n">
        <v>0</v>
      </c>
      <c r="T114" s="103" t="n">
        <v>1</v>
      </c>
      <c r="U114" s="106" t="n">
        <f aca="false" t="array" ref="U114:U114">IF(B114&lt;4,"",1-IFERROR(SUM(ISNUMBER(V114:CW114)*(1-$V$3:$CW$3))/COUNTIF($V$3:$CW$3,0),0))</f>
        <v>0.1375</v>
      </c>
      <c r="V114" s="104" t="n">
        <f aca="true">IF($L114="","",IF(ISNUMBER(OFFSET('Data transformed'!$A$4,MATCH($A114,'Data transformed'!$A$5:$A$185,0),MATCH(V$4,'Data transformed'!$4:$4,0)-1)), (MIN(MAX(OFFSET('Data transformed'!$A$4,MATCH($A114,'Data transformed'!$A$5:$A$185,0),MATCH(V$4,'Data transformed'!$4:$4,0)-1),$O114),$P114)-$O114)/$Q114*100,"NA"))</f>
        <v>29</v>
      </c>
      <c r="W114" s="104" t="n">
        <f aca="true">IF($L114="","",IF(ISNUMBER(OFFSET('Data transformed'!$A$4,MATCH($A114,'Data transformed'!$A$5:$A$185,0),MATCH(W$4,'Data transformed'!$4:$4,0)-1)), (MIN(MAX(OFFSET('Data transformed'!$A$4,MATCH($A114,'Data transformed'!$A$5:$A$185,0),MATCH(W$4,'Data transformed'!$4:$4,0)-1),$O114),$P114)-$O114)/$Q114*100,"NA"))</f>
        <v>86</v>
      </c>
      <c r="X114" s="104" t="n">
        <f aca="true">IF($L114="","",IF(ISNUMBER(OFFSET('Data transformed'!$A$4,MATCH($A114,'Data transformed'!$A$5:$A$185,0),MATCH(X$4,'Data transformed'!$4:$4,0)-1)), (MIN(MAX(OFFSET('Data transformed'!$A$4,MATCH($A114,'Data transformed'!$A$5:$A$185,0),MATCH(X$4,'Data transformed'!$4:$4,0)-1),$O114),$P114)-$O114)/$Q114*100,"NA"))</f>
        <v>73</v>
      </c>
      <c r="Y114" s="104" t="n">
        <f aca="true">IF($L114="","",IF(ISNUMBER(OFFSET('Data transformed'!$A$4,MATCH($A114,'Data transformed'!$A$5:$A$185,0),MATCH(Y$4,'Data transformed'!$4:$4,0)-1)), (MIN(MAX(OFFSET('Data transformed'!$A$4,MATCH($A114,'Data transformed'!$A$5:$A$185,0),MATCH(Y$4,'Data transformed'!$4:$4,0)-1),$O114),$P114)-$O114)/$Q114*100,"NA"))</f>
        <v>83</v>
      </c>
      <c r="Z114" s="104" t="n">
        <f aca="true">IF($L114="","",IF(ISNUMBER(OFFSET('Data transformed'!$A$4,MATCH($A114,'Data transformed'!$A$5:$A$185,0),MATCH(Z$4,'Data transformed'!$4:$4,0)-1)), (MIN(MAX(OFFSET('Data transformed'!$A$4,MATCH($A114,'Data transformed'!$A$5:$A$185,0),MATCH(Z$4,'Data transformed'!$4:$4,0)-1),$O114),$P114)-$O114)/$Q114*100,"NA"))</f>
        <v>44</v>
      </c>
      <c r="AA114" s="104" t="str">
        <f aca="true">IF($L114="","",IF(ISNUMBER(OFFSET('Data transformed'!$A$4,MATCH($A114,'Data transformed'!$A$5:$A$185,0),MATCH(AA$4,'Data transformed'!$4:$4,0)-1)), (MIN(MAX(OFFSET('Data transformed'!$A$4,MATCH($A114,'Data transformed'!$A$5:$A$185,0),MATCH(AA$4,'Data transformed'!$4:$4,0)-1),$O114),$P114)-$O114)/$Q114*100,"NA"))</f>
        <v>NA</v>
      </c>
      <c r="AB114" s="104" t="n">
        <f aca="true">IF($L114="","",IF(ISNUMBER(OFFSET('Data transformed'!$A$4,MATCH($A114,'Data transformed'!$A$5:$A$185,0),MATCH(AB$4,'Data transformed'!$4:$4,0)-1)), (MIN(MAX(OFFSET('Data transformed'!$A$4,MATCH($A114,'Data transformed'!$A$5:$A$185,0),MATCH(AB$4,'Data transformed'!$4:$4,0)-1),$O114),$P114)-$O114)/$Q114*100,"NA"))</f>
        <v>64</v>
      </c>
      <c r="AC114" s="104" t="n">
        <f aca="true">IF($L114="","",IF(ISNUMBER(OFFSET('Data transformed'!$A$4,MATCH($A114,'Data transformed'!$A$5:$A$185,0),MATCH(AC$4,'Data transformed'!$4:$4,0)-1)), (MIN(MAX(OFFSET('Data transformed'!$A$4,MATCH($A114,'Data transformed'!$A$5:$A$185,0),MATCH(AC$4,'Data transformed'!$4:$4,0)-1),$O114),$P114)-$O114)/$Q114*100,"NA"))</f>
        <v>85</v>
      </c>
      <c r="AD114" s="104" t="n">
        <f aca="true">IF($L114="","",IF(ISNUMBER(OFFSET('Data transformed'!$A$4,MATCH($A114,'Data transformed'!$A$5:$A$185,0),MATCH(AD$4,'Data transformed'!$4:$4,0)-1)), (MIN(MAX(OFFSET('Data transformed'!$A$4,MATCH($A114,'Data transformed'!$A$5:$A$185,0),MATCH(AD$4,'Data transformed'!$4:$4,0)-1),$O114),$P114)-$O114)/$Q114*100,"NA"))</f>
        <v>77</v>
      </c>
      <c r="AE114" s="104" t="n">
        <f aca="true">IF($L114="","",IF(ISNUMBER(OFFSET('Data transformed'!$A$4,MATCH($A114,'Data transformed'!$A$5:$A$185,0),MATCH(AE$4,'Data transformed'!$4:$4,0)-1)), (MIN(MAX(OFFSET('Data transformed'!$A$4,MATCH($A114,'Data transformed'!$A$5:$A$185,0),MATCH(AE$4,'Data transformed'!$4:$4,0)-1),$O114),$P114)-$O114)/$Q114*100,"NA"))</f>
        <v>57</v>
      </c>
      <c r="AF114" s="104" t="n">
        <f aca="true">IF($L114="","",IF(ISNUMBER(OFFSET('Data transformed'!$A$4,MATCH($A114,'Data transformed'!$A$5:$A$185,0),MATCH(AF$4,'Data transformed'!$4:$4,0)-1)), (MIN(MAX(OFFSET('Data transformed'!$A$4,MATCH($A114,'Data transformed'!$A$5:$A$185,0),MATCH(AF$4,'Data transformed'!$4:$4,0)-1),$O114),$P114)-$O114)/$Q114*100,"NA"))</f>
        <v>74</v>
      </c>
      <c r="AG114" s="104" t="n">
        <f aca="true">IF($L114="","",IF(ISNUMBER(OFFSET('Data transformed'!$A$4,MATCH($A114,'Data transformed'!$A$5:$A$185,0),MATCH(AG$4,'Data transformed'!$4:$4,0)-1)), (MIN(MAX(OFFSET('Data transformed'!$A$4,MATCH($A114,'Data transformed'!$A$5:$A$185,0),MATCH(AG$4,'Data transformed'!$4:$4,0)-1),$O114),$P114)-$O114)/$Q114*100,"NA"))</f>
        <v>13</v>
      </c>
      <c r="AH114" s="104" t="n">
        <f aca="true">IF($L114="","",IF(ISNUMBER(OFFSET('Data transformed'!$A$4,MATCH($A114,'Data transformed'!$A$5:$A$185,0),MATCH(AH$4,'Data transformed'!$4:$4,0)-1)), (MIN(MAX(OFFSET('Data transformed'!$A$4,MATCH($A114,'Data transformed'!$A$5:$A$185,0),MATCH(AH$4,'Data transformed'!$4:$4,0)-1),$O114),$P114)-$O114)/$Q114*100,"NA"))</f>
        <v>58</v>
      </c>
      <c r="AI114" s="104" t="str">
        <f aca="true">IF($L114="","",IF(ISNUMBER(OFFSET('Data transformed'!$A$4,MATCH($A114,'Data transformed'!$A$5:$A$185,0),MATCH(AI$4,'Data transformed'!$4:$4,0)-1)), (MIN(MAX(OFFSET('Data transformed'!$A$4,MATCH($A114,'Data transformed'!$A$5:$A$185,0),MATCH(AI$4,'Data transformed'!$4:$4,0)-1),$O114),$P114)-$O114)/$Q114*100,"NA"))</f>
        <v>NA</v>
      </c>
      <c r="AJ114" s="104" t="n">
        <f aca="true">IF($L114="","",IF(ISNUMBER(OFFSET('Data transformed'!$A$4,MATCH($A114,'Data transformed'!$A$5:$A$185,0),MATCH(AJ$4,'Data transformed'!$4:$4,0)-1)), (MIN(MAX(OFFSET('Data transformed'!$A$4,MATCH($A114,'Data transformed'!$A$5:$A$185,0),MATCH(AJ$4,'Data transformed'!$4:$4,0)-1),$O114),$P114)-$O114)/$Q114*100,"NA"))</f>
        <v>63</v>
      </c>
      <c r="AK114" s="104" t="str">
        <f aca="true">IF($L114="","",IF(ISNUMBER(OFFSET('Data transformed'!$A$4,MATCH($A114,'Data transformed'!$A$5:$A$185,0),MATCH(AK$4,'Data transformed'!$4:$4,0)-1)), (MIN(MAX(OFFSET('Data transformed'!$A$4,MATCH($A114,'Data transformed'!$A$5:$A$185,0),MATCH(AK$4,'Data transformed'!$4:$4,0)-1),$O114),$P114)-$O114)/$Q114*100,"NA"))</f>
        <v>NA</v>
      </c>
      <c r="AL114" s="104" t="n">
        <f aca="true">IF($L114="","",IF(ISNUMBER(OFFSET('Data transformed'!$A$4,MATCH($A114,'Data transformed'!$A$5:$A$185,0),MATCH(AL$4,'Data transformed'!$4:$4,0)-1)), (MIN(MAX(OFFSET('Data transformed'!$A$4,MATCH($A114,'Data transformed'!$A$5:$A$185,0),MATCH(AL$4,'Data transformed'!$4:$4,0)-1),$O114),$P114)-$O114)/$Q114*100,"NA"))</f>
        <v>89</v>
      </c>
      <c r="AM114" s="104" t="n">
        <f aca="true">IF($L114="","",IF(ISNUMBER(OFFSET('Data transformed'!$A$4,MATCH($A114,'Data transformed'!$A$5:$A$185,0),MATCH(AM$4,'Data transformed'!$4:$4,0)-1)), (MIN(MAX(OFFSET('Data transformed'!$A$4,MATCH($A114,'Data transformed'!$A$5:$A$185,0),MATCH(AM$4,'Data transformed'!$4:$4,0)-1),$O114),$P114)-$O114)/$Q114*100,"NA"))</f>
        <v>87</v>
      </c>
      <c r="AN114" s="104" t="n">
        <f aca="true">IF($L114="","",IF(ISNUMBER(OFFSET('Data transformed'!$A$4,MATCH($A114,'Data transformed'!$A$5:$A$185,0),MATCH(AN$4,'Data transformed'!$4:$4,0)-1)), (MIN(MAX(OFFSET('Data transformed'!$A$4,MATCH($A114,'Data transformed'!$A$5:$A$185,0),MATCH(AN$4,'Data transformed'!$4:$4,0)-1),$O114),$P114)-$O114)/$Q114*100,"NA"))</f>
        <v>33</v>
      </c>
      <c r="AO114" s="104" t="n">
        <f aca="true">IF($L114="","",IF(ISNUMBER(OFFSET('Data transformed'!$A$4,MATCH($A114,'Data transformed'!$A$5:$A$185,0),MATCH(AO$4,'Data transformed'!$4:$4,0)-1)), (MIN(MAX(OFFSET('Data transformed'!$A$4,MATCH($A114,'Data transformed'!$A$5:$A$185,0),MATCH(AO$4,'Data transformed'!$4:$4,0)-1),$O114),$P114)-$O114)/$Q114*100,"NA"))</f>
        <v>58</v>
      </c>
      <c r="AP114" s="104" t="n">
        <f aca="true">IF($L114="","",IF(ISNUMBER(OFFSET('Data transformed'!$A$4,MATCH($A114,'Data transformed'!$A$5:$A$185,0),MATCH(AP$4,'Data transformed'!$4:$4,0)-1)), (MIN(MAX(OFFSET('Data transformed'!$A$4,MATCH($A114,'Data transformed'!$A$5:$A$185,0),MATCH(AP$4,'Data transformed'!$4:$4,0)-1),$O114),$P114)-$O114)/$Q114*100,"NA"))</f>
        <v>58</v>
      </c>
      <c r="AQ114" s="104" t="n">
        <f aca="true">IF($L114="","",IF(ISNUMBER(OFFSET('Data transformed'!$A$4,MATCH($A114,'Data transformed'!$A$5:$A$185,0),MATCH(AQ$4,'Data transformed'!$4:$4,0)-1)), (MIN(MAX(OFFSET('Data transformed'!$A$4,MATCH($A114,'Data transformed'!$A$5:$A$185,0),MATCH(AQ$4,'Data transformed'!$4:$4,0)-1),$O114),$P114)-$O114)/$Q114*100,"NA"))</f>
        <v>84</v>
      </c>
      <c r="AR114" s="104" t="n">
        <f aca="true">IF($L114="","",IF(ISNUMBER(OFFSET('Data transformed'!$A$4,MATCH($A114,'Data transformed'!$A$5:$A$185,0),MATCH(AR$4,'Data transformed'!$4:$4,0)-1)), (MIN(MAX(OFFSET('Data transformed'!$A$4,MATCH($A114,'Data transformed'!$A$5:$A$185,0),MATCH(AR$4,'Data transformed'!$4:$4,0)-1),$O114),$P114)-$O114)/$Q114*100,"NA"))</f>
        <v>80</v>
      </c>
      <c r="AS114" s="104" t="str">
        <f aca="true">IF($L114="","",IF(ISNUMBER(OFFSET('Data transformed'!$A$4,MATCH($A114,'Data transformed'!$A$5:$A$185,0),MATCH(AS$4,'Data transformed'!$4:$4,0)-1)), (MIN(MAX(OFFSET('Data transformed'!$A$4,MATCH($A114,'Data transformed'!$A$5:$A$185,0),MATCH(AS$4,'Data transformed'!$4:$4,0)-1),$O114),$P114)-$O114)/$Q114*100,"NA"))</f>
        <v>NA</v>
      </c>
      <c r="AT114" s="104" t="n">
        <f aca="true">IF($L114="","",IF(ISNUMBER(OFFSET('Data transformed'!$A$4,MATCH($A114,'Data transformed'!$A$5:$A$185,0),MATCH(AT$4,'Data transformed'!$4:$4,0)-1)), (MIN(MAX(OFFSET('Data transformed'!$A$4,MATCH($A114,'Data transformed'!$A$5:$A$185,0),MATCH(AT$4,'Data transformed'!$4:$4,0)-1),$O114),$P114)-$O114)/$Q114*100,"NA"))</f>
        <v>71</v>
      </c>
      <c r="AU114" s="104" t="n">
        <f aca="true">IF($L114="","",IF(ISNUMBER(OFFSET('Data transformed'!$A$4,MATCH($A114,'Data transformed'!$A$5:$A$185,0),MATCH(AU$4,'Data transformed'!$4:$4,0)-1)), (MIN(MAX(OFFSET('Data transformed'!$A$4,MATCH($A114,'Data transformed'!$A$5:$A$185,0),MATCH(AU$4,'Data transformed'!$4:$4,0)-1),$O114),$P114)-$O114)/$Q114*100,"NA"))</f>
        <v>92</v>
      </c>
      <c r="AV114" s="104" t="n">
        <f aca="true">IF($L114="","",IF(ISNUMBER(OFFSET('Data transformed'!$A$4,MATCH($A114,'Data transformed'!$A$5:$A$185,0),MATCH(AV$4,'Data transformed'!$4:$4,0)-1)), (MIN(MAX(OFFSET('Data transformed'!$A$4,MATCH($A114,'Data transformed'!$A$5:$A$185,0),MATCH(AV$4,'Data transformed'!$4:$4,0)-1),$O114),$P114)-$O114)/$Q114*100,"NA"))</f>
        <v>38</v>
      </c>
      <c r="AW114" s="104" t="n">
        <f aca="true">IF($L114="","",IF(ISNUMBER(OFFSET('Data transformed'!$A$4,MATCH($A114,'Data transformed'!$A$5:$A$185,0),MATCH(AW$4,'Data transformed'!$4:$4,0)-1)), (MIN(MAX(OFFSET('Data transformed'!$A$4,MATCH($A114,'Data transformed'!$A$5:$A$185,0),MATCH(AW$4,'Data transformed'!$4:$4,0)-1),$O114),$P114)-$O114)/$Q114*100,"NA"))</f>
        <v>28</v>
      </c>
      <c r="AX114" s="104" t="n">
        <f aca="true">IF($L114="","",IF(ISNUMBER(OFFSET('Data transformed'!$A$4,MATCH($A114,'Data transformed'!$A$5:$A$185,0),MATCH(AX$4,'Data transformed'!$4:$4,0)-1)), (MIN(MAX(OFFSET('Data transformed'!$A$4,MATCH($A114,'Data transformed'!$A$5:$A$185,0),MATCH(AX$4,'Data transformed'!$4:$4,0)-1),$O114),$P114)-$O114)/$Q114*100,"NA"))</f>
        <v>62</v>
      </c>
      <c r="AY114" s="104" t="str">
        <f aca="true">IF($L114="","",IF(ISNUMBER(OFFSET('Data transformed'!$A$4,MATCH($A114,'Data transformed'!$A$5:$A$185,0),MATCH(AY$4,'Data transformed'!$4:$4,0)-1)), (MIN(MAX(OFFSET('Data transformed'!$A$4,MATCH($A114,'Data transformed'!$A$5:$A$185,0),MATCH(AY$4,'Data transformed'!$4:$4,0)-1),$O114),$P114)-$O114)/$Q114*100,"NA"))</f>
        <v>NA</v>
      </c>
      <c r="AZ114" s="104" t="n">
        <f aca="true">IF($L114="","",IF(ISNUMBER(OFFSET('Data transformed'!$A$4,MATCH($A114,'Data transformed'!$A$5:$A$185,0),MATCH(AZ$4,'Data transformed'!$4:$4,0)-1)), (MIN(MAX(OFFSET('Data transformed'!$A$4,MATCH($A114,'Data transformed'!$A$5:$A$185,0),MATCH(AZ$4,'Data transformed'!$4:$4,0)-1),$O114),$P114)-$O114)/$Q114*100,"NA"))</f>
        <v>62</v>
      </c>
      <c r="BA114" s="104" t="n">
        <f aca="true">IF($L114="","",IF(ISNUMBER(OFFSET('Data transformed'!$A$4,MATCH($A114,'Data transformed'!$A$5:$A$185,0),MATCH(BA$4,'Data transformed'!$4:$4,0)-1)), (MIN(MAX(OFFSET('Data transformed'!$A$4,MATCH($A114,'Data transformed'!$A$5:$A$185,0),MATCH(BA$4,'Data transformed'!$4:$4,0)-1),$O114),$P114)-$O114)/$Q114*100,"NA"))</f>
        <v>35</v>
      </c>
      <c r="BB114" s="104" t="n">
        <f aca="true">IF($L114="","",IF(ISNUMBER(OFFSET('Data transformed'!$A$4,MATCH($A114,'Data transformed'!$A$5:$A$185,0),MATCH(BB$4,'Data transformed'!$4:$4,0)-1)), (MIN(MAX(OFFSET('Data transformed'!$A$4,MATCH($A114,'Data transformed'!$A$5:$A$185,0),MATCH(BB$4,'Data transformed'!$4:$4,0)-1),$O114),$P114)-$O114)/$Q114*100,"NA"))</f>
        <v>91</v>
      </c>
      <c r="BC114" s="104" t="str">
        <f aca="true">IF($L114="","",IF(ISNUMBER(OFFSET('Data transformed'!$A$4,MATCH($A114,'Data transformed'!$A$5:$A$185,0),MATCH(BC$4,'Data transformed'!$4:$4,0)-1)), (MIN(MAX(OFFSET('Data transformed'!$A$4,MATCH($A114,'Data transformed'!$A$5:$A$185,0),MATCH(BC$4,'Data transformed'!$4:$4,0)-1),$O114),$P114)-$O114)/$Q114*100,"NA"))</f>
        <v>NA</v>
      </c>
      <c r="BD114" s="104" t="n">
        <f aca="true">IF($L114="","",IF(ISNUMBER(OFFSET('Data transformed'!$A$4,MATCH($A114,'Data transformed'!$A$5:$A$185,0),MATCH(BD$4,'Data transformed'!$4:$4,0)-1)), (MIN(MAX(OFFSET('Data transformed'!$A$4,MATCH($A114,'Data transformed'!$A$5:$A$185,0),MATCH(BD$4,'Data transformed'!$4:$4,0)-1),$O114),$P114)-$O114)/$Q114*100,"NA"))</f>
        <v>88</v>
      </c>
      <c r="BE114" s="104" t="n">
        <f aca="true">IF($L114="","",IF(ISNUMBER(OFFSET('Data transformed'!$A$4,MATCH($A114,'Data transformed'!$A$5:$A$185,0),MATCH(BE$4,'Data transformed'!$4:$4,0)-1)), (MIN(MAX(OFFSET('Data transformed'!$A$4,MATCH($A114,'Data transformed'!$A$5:$A$185,0),MATCH(BE$4,'Data transformed'!$4:$4,0)-1),$O114),$P114)-$O114)/$Q114*100,"NA"))</f>
        <v>52</v>
      </c>
      <c r="BF114" s="104" t="n">
        <f aca="true">IF($L114="","",IF(ISNUMBER(OFFSET('Data transformed'!$A$4,MATCH($A114,'Data transformed'!$A$5:$A$185,0),MATCH(BF$4,'Data transformed'!$4:$4,0)-1)), (MIN(MAX(OFFSET('Data transformed'!$A$4,MATCH($A114,'Data transformed'!$A$5:$A$185,0),MATCH(BF$4,'Data transformed'!$4:$4,0)-1),$O114),$P114)-$O114)/$Q114*100,"NA"))</f>
        <v>71</v>
      </c>
      <c r="BG114" s="104" t="n">
        <f aca="true">IF($L114="","",IF(ISNUMBER(OFFSET('Data transformed'!$A$4,MATCH($A114,'Data transformed'!$A$5:$A$185,0),MATCH(BG$4,'Data transformed'!$4:$4,0)-1)), (MIN(MAX(OFFSET('Data transformed'!$A$4,MATCH($A114,'Data transformed'!$A$5:$A$185,0),MATCH(BG$4,'Data transformed'!$4:$4,0)-1),$O114),$P114)-$O114)/$Q114*100,"NA"))</f>
        <v>67</v>
      </c>
      <c r="BH114" s="104" t="n">
        <f aca="true">IF($L114="","",IF(ISNUMBER(OFFSET('Data transformed'!$A$4,MATCH($A114,'Data transformed'!$A$5:$A$185,0),MATCH(BH$4,'Data transformed'!$4:$4,0)-1)), (MIN(MAX(OFFSET('Data transformed'!$A$4,MATCH($A114,'Data transformed'!$A$5:$A$185,0),MATCH(BH$4,'Data transformed'!$4:$4,0)-1),$O114),$P114)-$O114)/$Q114*100,"NA"))</f>
        <v>94</v>
      </c>
      <c r="BI114" s="104" t="n">
        <f aca="true">IF($L114="","",IF(ISNUMBER(OFFSET('Data transformed'!$A$4,MATCH($A114,'Data transformed'!$A$5:$A$185,0),MATCH(BI$4,'Data transformed'!$4:$4,0)-1)), (MIN(MAX(OFFSET('Data transformed'!$A$4,MATCH($A114,'Data transformed'!$A$5:$A$185,0),MATCH(BI$4,'Data transformed'!$4:$4,0)-1),$O114),$P114)-$O114)/$Q114*100,"NA"))</f>
        <v>47</v>
      </c>
      <c r="BJ114" s="104" t="n">
        <f aca="true">IF($L114="","",IF(ISNUMBER(OFFSET('Data transformed'!$A$4,MATCH($A114,'Data transformed'!$A$5:$A$185,0),MATCH(BJ$4,'Data transformed'!$4:$4,0)-1)), (MIN(MAX(OFFSET('Data transformed'!$A$4,MATCH($A114,'Data transformed'!$A$5:$A$185,0),MATCH(BJ$4,'Data transformed'!$4:$4,0)-1),$O114),$P114)-$O114)/$Q114*100,"NA"))</f>
        <v>86</v>
      </c>
      <c r="BK114" s="104" t="n">
        <f aca="true">IF($L114="","",IF(ISNUMBER(OFFSET('Data transformed'!$A$4,MATCH($A114,'Data transformed'!$A$5:$A$185,0),MATCH(BK$4,'Data transformed'!$4:$4,0)-1)), (MIN(MAX(OFFSET('Data transformed'!$A$4,MATCH($A114,'Data transformed'!$A$5:$A$185,0),MATCH(BK$4,'Data transformed'!$4:$4,0)-1),$O114),$P114)-$O114)/$Q114*100,"NA"))</f>
        <v>23</v>
      </c>
      <c r="BL114" s="104" t="str">
        <f aca="true">IF($L114="","",IF(ISNUMBER(OFFSET('Data transformed'!$A$4,MATCH($A114,'Data transformed'!$A$5:$A$185,0),MATCH(BL$4,'Data transformed'!$4:$4,0)-1)), (MIN(MAX(OFFSET('Data transformed'!$A$4,MATCH($A114,'Data transformed'!$A$5:$A$185,0),MATCH(BL$4,'Data transformed'!$4:$4,0)-1),$O114),$P114)-$O114)/$Q114*100,"NA"))</f>
        <v>NA</v>
      </c>
      <c r="BM114" s="104" t="n">
        <f aca="true">IF($L114="","",IF(ISNUMBER(OFFSET('Data transformed'!$A$4,MATCH($A114,'Data transformed'!$A$5:$A$185,0),MATCH(BM$4,'Data transformed'!$4:$4,0)-1)), (MIN(MAX(OFFSET('Data transformed'!$A$4,MATCH($A114,'Data transformed'!$A$5:$A$185,0),MATCH(BM$4,'Data transformed'!$4:$4,0)-1),$O114),$P114)-$O114)/$Q114*100,"NA"))</f>
        <v>28</v>
      </c>
      <c r="BN114" s="104" t="n">
        <f aca="true">IF($L114="","",IF(ISNUMBER(OFFSET('Data transformed'!$A$4,MATCH($A114,'Data transformed'!$A$5:$A$185,0),MATCH(BN$4,'Data transformed'!$4:$4,0)-1)), (MIN(MAX(OFFSET('Data transformed'!$A$4,MATCH($A114,'Data transformed'!$A$5:$A$185,0),MATCH(BN$4,'Data transformed'!$4:$4,0)-1),$O114),$P114)-$O114)/$Q114*100,"NA"))</f>
        <v>2</v>
      </c>
      <c r="BO114" s="104" t="str">
        <f aca="true">IF($L114="","",IF(ISNUMBER(OFFSET('Data transformed'!$A$4,MATCH($A114,'Data transformed'!$A$5:$A$185,0),MATCH(BO$4,'Data transformed'!$4:$4,0)-1)), (MIN(MAX(OFFSET('Data transformed'!$A$4,MATCH($A114,'Data transformed'!$A$5:$A$185,0),MATCH(BO$4,'Data transformed'!$4:$4,0)-1),$O114),$P114)-$O114)/$Q114*100,"NA"))</f>
        <v>NA</v>
      </c>
      <c r="BP114" s="104" t="n">
        <f aca="true">IF($L114="","",IF(ISNUMBER(OFFSET('Data transformed'!$A$4,MATCH($A114,'Data transformed'!$A$5:$A$185,0),MATCH(BP$4,'Data transformed'!$4:$4,0)-1)), (MIN(MAX(OFFSET('Data transformed'!$A$4,MATCH($A114,'Data transformed'!$A$5:$A$185,0),MATCH(BP$4,'Data transformed'!$4:$4,0)-1),$O114),$P114)-$O114)/$Q114*100,"NA"))</f>
        <v>67</v>
      </c>
      <c r="BQ114" s="104" t="str">
        <f aca="true">IF($L114="","",IF(ISNUMBER(OFFSET('Data transformed'!$A$4,MATCH($A114,'Data transformed'!$A$5:$A$185,0),MATCH(BQ$4,'Data transformed'!$4:$4,0)-1)), (MIN(MAX(OFFSET('Data transformed'!$A$4,MATCH($A114,'Data transformed'!$A$5:$A$185,0),MATCH(BQ$4,'Data transformed'!$4:$4,0)-1),$O114),$P114)-$O114)/$Q114*100,"NA"))</f>
        <v>NA</v>
      </c>
      <c r="BR114" s="104" t="n">
        <f aca="true">IF($L114="","",IF(ISNUMBER(OFFSET('Data transformed'!$A$4,MATCH($A114,'Data transformed'!$A$5:$A$185,0),MATCH(BR$4,'Data transformed'!$4:$4,0)-1)), (MIN(MAX(OFFSET('Data transformed'!$A$4,MATCH($A114,'Data transformed'!$A$5:$A$185,0),MATCH(BR$4,'Data transformed'!$4:$4,0)-1),$O114),$P114)-$O114)/$Q114*100,"NA"))</f>
        <v>26</v>
      </c>
      <c r="BS114" s="104" t="n">
        <f aca="true">IF($L114="","",IF(ISNUMBER(OFFSET('Data transformed'!$A$4,MATCH($A114,'Data transformed'!$A$5:$A$185,0),MATCH(BS$4,'Data transformed'!$4:$4,0)-1)), (MIN(MAX(OFFSET('Data transformed'!$A$4,MATCH($A114,'Data transformed'!$A$5:$A$185,0),MATCH(BS$4,'Data transformed'!$4:$4,0)-1),$O114),$P114)-$O114)/$Q114*100,"NA"))</f>
        <v>35</v>
      </c>
      <c r="BT114" s="104" t="n">
        <f aca="true">IF($L114="","",IF(ISNUMBER(OFFSET('Data transformed'!$A$4,MATCH($A114,'Data transformed'!$A$5:$A$185,0),MATCH(BT$4,'Data transformed'!$4:$4,0)-1)), (MIN(MAX(OFFSET('Data transformed'!$A$4,MATCH($A114,'Data transformed'!$A$5:$A$185,0),MATCH(BT$4,'Data transformed'!$4:$4,0)-1),$O114),$P114)-$O114)/$Q114*100,"NA"))</f>
        <v>86</v>
      </c>
      <c r="BU114" s="104" t="n">
        <f aca="true">IF($L114="","",IF(ISNUMBER(OFFSET('Data transformed'!$A$4,MATCH($A114,'Data transformed'!$A$5:$A$185,0),MATCH(BU$4,'Data transformed'!$4:$4,0)-1)), (MIN(MAX(OFFSET('Data transformed'!$A$4,MATCH($A114,'Data transformed'!$A$5:$A$185,0),MATCH(BU$4,'Data transformed'!$4:$4,0)-1),$O114),$P114)-$O114)/$Q114*100,"NA"))</f>
        <v>82</v>
      </c>
      <c r="BV114" s="104" t="n">
        <f aca="true">IF($L114="","",IF(ISNUMBER(OFFSET('Data transformed'!$A$4,MATCH($A114,'Data transformed'!$A$5:$A$185,0),MATCH(BV$4,'Data transformed'!$4:$4,0)-1)), (MIN(MAX(OFFSET('Data transformed'!$A$4,MATCH($A114,'Data transformed'!$A$5:$A$185,0),MATCH(BV$4,'Data transformed'!$4:$4,0)-1),$O114),$P114)-$O114)/$Q114*100,"NA"))</f>
        <v>62</v>
      </c>
      <c r="BW114" s="104" t="n">
        <f aca="true">IF($L114="","",IF(ISNUMBER(OFFSET('Data transformed'!$A$4,MATCH($A114,'Data transformed'!$A$5:$A$185,0),MATCH(BW$4,'Data transformed'!$4:$4,0)-1)), (MIN(MAX(OFFSET('Data transformed'!$A$4,MATCH($A114,'Data transformed'!$A$5:$A$185,0),MATCH(BW$4,'Data transformed'!$4:$4,0)-1),$O114),$P114)-$O114)/$Q114*100,"NA"))</f>
        <v>28</v>
      </c>
      <c r="BX114" s="104" t="n">
        <f aca="true">IF($L114="","",IF(ISNUMBER(OFFSET('Data transformed'!$A$4,MATCH($A114,'Data transformed'!$A$5:$A$185,0),MATCH(BX$4,'Data transformed'!$4:$4,0)-1)), (MIN(MAX(OFFSET('Data transformed'!$A$4,MATCH($A114,'Data transformed'!$A$5:$A$185,0),MATCH(BX$4,'Data transformed'!$4:$4,0)-1),$O114),$P114)-$O114)/$Q114*100,"NA"))</f>
        <v>66</v>
      </c>
      <c r="BY114" s="104" t="n">
        <f aca="true">IF($L114="","",IF(ISNUMBER(OFFSET('Data transformed'!$A$4,MATCH($A114,'Data transformed'!$A$5:$A$185,0),MATCH(BY$4,'Data transformed'!$4:$4,0)-1)), (MIN(MAX(OFFSET('Data transformed'!$A$4,MATCH($A114,'Data transformed'!$A$5:$A$185,0),MATCH(BY$4,'Data transformed'!$4:$4,0)-1),$O114),$P114)-$O114)/$Q114*100,"NA"))</f>
        <v>20</v>
      </c>
      <c r="BZ114" s="104" t="n">
        <f aca="true">IF($L114="","",IF(ISNUMBER(OFFSET('Data transformed'!$A$4,MATCH($A114,'Data transformed'!$A$5:$A$185,0),MATCH(BZ$4,'Data transformed'!$4:$4,0)-1)), (MIN(MAX(OFFSET('Data transformed'!$A$4,MATCH($A114,'Data transformed'!$A$5:$A$185,0),MATCH(BZ$4,'Data transformed'!$4:$4,0)-1),$O114),$P114)-$O114)/$Q114*100,"NA"))</f>
        <v>57</v>
      </c>
      <c r="CA114" s="104" t="n">
        <f aca="true">IF($L114="","",IF(ISNUMBER(OFFSET('Data transformed'!$A$4,MATCH($A114,'Data transformed'!$A$5:$A$185,0),MATCH(CA$4,'Data transformed'!$4:$4,0)-1)), (MIN(MAX(OFFSET('Data transformed'!$A$4,MATCH($A114,'Data transformed'!$A$5:$A$185,0),MATCH(CA$4,'Data transformed'!$4:$4,0)-1),$O114),$P114)-$O114)/$Q114*100,"NA"))</f>
        <v>33</v>
      </c>
      <c r="CB114" s="104" t="n">
        <f aca="true">IF($L114="","",IF(ISNUMBER(OFFSET('Data transformed'!$A$4,MATCH($A114,'Data transformed'!$A$5:$A$185,0),MATCH(CB$4,'Data transformed'!$4:$4,0)-1)), (MIN(MAX(OFFSET('Data transformed'!$A$4,MATCH($A114,'Data transformed'!$A$5:$A$185,0),MATCH(CB$4,'Data transformed'!$4:$4,0)-1),$O114),$P114)-$O114)/$Q114*100,"NA"))</f>
        <v>54</v>
      </c>
      <c r="CC114" s="104" t="n">
        <f aca="true">IF($L114="","",IF(ISNUMBER(OFFSET('Data transformed'!$A$4,MATCH($A114,'Data transformed'!$A$5:$A$185,0),MATCH(CC$4,'Data transformed'!$4:$4,0)-1)), (MIN(MAX(OFFSET('Data transformed'!$A$4,MATCH($A114,'Data transformed'!$A$5:$A$185,0),MATCH(CC$4,'Data transformed'!$4:$4,0)-1),$O114),$P114)-$O114)/$Q114*100,"NA"))</f>
        <v>90</v>
      </c>
      <c r="CD114" s="104" t="n">
        <f aca="true">IF($L114="","",IF(ISNUMBER(OFFSET('Data transformed'!$A$4,MATCH($A114,'Data transformed'!$A$5:$A$185,0),MATCH(CD$4,'Data transformed'!$4:$4,0)-1)), (MIN(MAX(OFFSET('Data transformed'!$A$4,MATCH($A114,'Data transformed'!$A$5:$A$185,0),MATCH(CD$4,'Data transformed'!$4:$4,0)-1),$O114),$P114)-$O114)/$Q114*100,"NA"))</f>
        <v>85</v>
      </c>
      <c r="CE114" s="104" t="n">
        <f aca="true">IF($L114="","",IF(ISNUMBER(OFFSET('Data transformed'!$A$4,MATCH($A114,'Data transformed'!$A$5:$A$185,0),MATCH(CE$4,'Data transformed'!$4:$4,0)-1)), (MIN(MAX(OFFSET('Data transformed'!$A$4,MATCH($A114,'Data transformed'!$A$5:$A$185,0),MATCH(CE$4,'Data transformed'!$4:$4,0)-1),$O114),$P114)-$O114)/$Q114*100,"NA"))</f>
        <v>56</v>
      </c>
      <c r="CF114" s="104" t="n">
        <f aca="true">IF($L114="","",IF(ISNUMBER(OFFSET('Data transformed'!$A$4,MATCH($A114,'Data transformed'!$A$5:$A$185,0),MATCH(CF$4,'Data transformed'!$4:$4,0)-1)), (MIN(MAX(OFFSET('Data transformed'!$A$4,MATCH($A114,'Data transformed'!$A$5:$A$185,0),MATCH(CF$4,'Data transformed'!$4:$4,0)-1),$O114),$P114)-$O114)/$Q114*100,"NA"))</f>
        <v>62</v>
      </c>
      <c r="CG114" s="104" t="n">
        <f aca="true">IF($L114="","",IF(ISNUMBER(OFFSET('Data transformed'!$A$4,MATCH($A114,'Data transformed'!$A$5:$A$185,0),MATCH(CG$4,'Data transformed'!$4:$4,0)-1)), (MIN(MAX(OFFSET('Data transformed'!$A$4,MATCH($A114,'Data transformed'!$A$5:$A$185,0),MATCH(CG$4,'Data transformed'!$4:$4,0)-1),$O114),$P114)-$O114)/$Q114*100,"NA"))</f>
        <v>12</v>
      </c>
      <c r="CH114" s="104" t="n">
        <f aca="true">IF($L114="","",IF(ISNUMBER(OFFSET('Data transformed'!$A$4,MATCH($A114,'Data transformed'!$A$5:$A$185,0),MATCH(CH$4,'Data transformed'!$4:$4,0)-1)), (MIN(MAX(OFFSET('Data transformed'!$A$4,MATCH($A114,'Data transformed'!$A$5:$A$185,0),MATCH(CH$4,'Data transformed'!$4:$4,0)-1),$O114),$P114)-$O114)/$Q114*100,"NA"))</f>
        <v>18</v>
      </c>
      <c r="CI114" s="104" t="n">
        <f aca="true">IF($L114="","",IF(ISNUMBER(OFFSET('Data transformed'!$A$4,MATCH($A114,'Data transformed'!$A$5:$A$185,0),MATCH(CI$4,'Data transformed'!$4:$4,0)-1)), (MIN(MAX(OFFSET('Data transformed'!$A$4,MATCH($A114,'Data transformed'!$A$5:$A$185,0),MATCH(CI$4,'Data transformed'!$4:$4,0)-1),$O114),$P114)-$O114)/$Q114*100,"NA"))</f>
        <v>83</v>
      </c>
      <c r="CJ114" s="104" t="n">
        <f aca="true">IF($L114="","",IF(ISNUMBER(OFFSET('Data transformed'!$A$4,MATCH($A114,'Data transformed'!$A$5:$A$185,0),MATCH(CJ$4,'Data transformed'!$4:$4,0)-1)), (MIN(MAX(OFFSET('Data transformed'!$A$4,MATCH($A114,'Data transformed'!$A$5:$A$185,0),MATCH(CJ$4,'Data transformed'!$4:$4,0)-1),$O114),$P114)-$O114)/$Q114*100,"NA"))</f>
        <v>62</v>
      </c>
      <c r="CK114" s="104" t="str">
        <f aca="true">IF($L114="","",IF(ISNUMBER(OFFSET('Data transformed'!$A$4,MATCH($A114,'Data transformed'!$A$5:$A$185,0),MATCH(CK$4,'Data transformed'!$4:$4,0)-1)), (MIN(MAX(OFFSET('Data transformed'!$A$4,MATCH($A114,'Data transformed'!$A$5:$A$185,0),MATCH(CK$4,'Data transformed'!$4:$4,0)-1),$O114),$P114)-$O114)/$Q114*100,"NA"))</f>
        <v>NA</v>
      </c>
      <c r="CL114" s="104" t="str">
        <f aca="true">IF($L114="","",IF(ISNUMBER(OFFSET('Data transformed'!$A$4,MATCH($A114,'Data transformed'!$A$5:$A$185,0),MATCH(CL$4,'Data transformed'!$4:$4,0)-1)), (MIN(MAX(OFFSET('Data transformed'!$A$4,MATCH($A114,'Data transformed'!$A$5:$A$185,0),MATCH(CL$4,'Data transformed'!$4:$4,0)-1),$O114),$P114)-$O114)/$Q114*100,"NA"))</f>
        <v>NA</v>
      </c>
      <c r="CM114" s="104" t="n">
        <f aca="true">IF($L114="","",IF(ISNUMBER(OFFSET('Data transformed'!$A$4,MATCH($A114,'Data transformed'!$A$5:$A$185,0),MATCH(CM$4,'Data transformed'!$4:$4,0)-1)), (MIN(MAX(OFFSET('Data transformed'!$A$4,MATCH($A114,'Data transformed'!$A$5:$A$185,0),MATCH(CM$4,'Data transformed'!$4:$4,0)-1),$O114),$P114)-$O114)/$Q114*100,"NA"))</f>
        <v>69</v>
      </c>
      <c r="CN114" s="104" t="n">
        <f aca="true">IF($L114="","",IF(ISNUMBER(OFFSET('Data transformed'!$A$4,MATCH($A114,'Data transformed'!$A$5:$A$185,0),MATCH(CN$4,'Data transformed'!$4:$4,0)-1)), (MIN(MAX(OFFSET('Data transformed'!$A$4,MATCH($A114,'Data transformed'!$A$5:$A$185,0),MATCH(CN$4,'Data transformed'!$4:$4,0)-1),$O114),$P114)-$O114)/$Q114*100,"NA"))</f>
        <v>42</v>
      </c>
      <c r="CO114" s="104" t="n">
        <f aca="true">IF($L114="","",IF(ISNUMBER(OFFSET('Data transformed'!$A$4,MATCH($A114,'Data transformed'!$A$5:$A$185,0),MATCH(CO$4,'Data transformed'!$4:$4,0)-1)), (MIN(MAX(OFFSET('Data transformed'!$A$4,MATCH($A114,'Data transformed'!$A$5:$A$185,0),MATCH(CO$4,'Data transformed'!$4:$4,0)-1),$O114),$P114)-$O114)/$Q114*100,"NA"))</f>
        <v>28</v>
      </c>
      <c r="CP114" s="104" t="n">
        <f aca="true">IF($L114="","",IF(ISNUMBER(OFFSET('Data transformed'!$A$4,MATCH($A114,'Data transformed'!$A$5:$A$185,0),MATCH(CP$4,'Data transformed'!$4:$4,0)-1)), (MIN(MAX(OFFSET('Data transformed'!$A$4,MATCH($A114,'Data transformed'!$A$5:$A$185,0),MATCH(CP$4,'Data transformed'!$4:$4,0)-1),$O114),$P114)-$O114)/$Q114*100,"NA"))</f>
        <v>47</v>
      </c>
      <c r="CQ114" s="104" t="n">
        <f aca="true">IF($L114="","",IF(ISNUMBER(OFFSET('Data transformed'!$A$4,MATCH($A114,'Data transformed'!$A$5:$A$185,0),MATCH(CQ$4,'Data transformed'!$4:$4,0)-1)), (MIN(MAX(OFFSET('Data transformed'!$A$4,MATCH($A114,'Data transformed'!$A$5:$A$185,0),MATCH(CQ$4,'Data transformed'!$4:$4,0)-1),$O114),$P114)-$O114)/$Q114*100,"NA"))</f>
        <v>66</v>
      </c>
      <c r="CR114" s="104" t="n">
        <f aca="true">IF($L114="","",IF(ISNUMBER(OFFSET('Data transformed'!$A$4,MATCH($A114,'Data transformed'!$A$5:$A$185,0),MATCH(CR$4,'Data transformed'!$4:$4,0)-1)), (MIN(MAX(OFFSET('Data transformed'!$A$4,MATCH($A114,'Data transformed'!$A$5:$A$185,0),MATCH(CR$4,'Data transformed'!$4:$4,0)-1),$O114),$P114)-$O114)/$Q114*100,"NA"))</f>
        <v>55</v>
      </c>
      <c r="CS114" s="104" t="n">
        <f aca="true">IF($L114="","",IF(ISNUMBER(OFFSET('Data transformed'!$A$4,MATCH($A114,'Data transformed'!$A$5:$A$185,0),MATCH(CS$4,'Data transformed'!$4:$4,0)-1)), (MIN(MAX(OFFSET('Data transformed'!$A$4,MATCH($A114,'Data transformed'!$A$5:$A$185,0),MATCH(CS$4,'Data transformed'!$4:$4,0)-1),$O114),$P114)-$O114)/$Q114*100,"NA"))</f>
        <v>85</v>
      </c>
      <c r="CT114" s="104" t="n">
        <f aca="true">IF($L114="","",IF(ISNUMBER(OFFSET('Data transformed'!$A$4,MATCH($A114,'Data transformed'!$A$5:$A$185,0),MATCH(CT$4,'Data transformed'!$4:$4,0)-1)), (MIN(MAX(OFFSET('Data transformed'!$A$4,MATCH($A114,'Data transformed'!$A$5:$A$185,0),MATCH(CT$4,'Data transformed'!$4:$4,0)-1),$O114),$P114)-$O114)/$Q114*100,"NA"))</f>
        <v>73</v>
      </c>
      <c r="CU114" s="104" t="n">
        <f aca="true">IF($L114="","",IF(ISNUMBER(OFFSET('Data transformed'!$A$4,MATCH($A114,'Data transformed'!$A$5:$A$185,0),MATCH(CU$4,'Data transformed'!$4:$4,0)-1)), (MIN(MAX(OFFSET('Data transformed'!$A$4,MATCH($A114,'Data transformed'!$A$5:$A$185,0),MATCH(CU$4,'Data transformed'!$4:$4,0)-1),$O114),$P114)-$O114)/$Q114*100,"NA"))</f>
        <v>7</v>
      </c>
      <c r="CV114" s="104" t="n">
        <f aca="true">IF($L114="","",IF(ISNUMBER(OFFSET('Data transformed'!$A$4,MATCH($A114,'Data transformed'!$A$5:$A$185,0),MATCH(CV$4,'Data transformed'!$4:$4,0)-1)), (MIN(MAX(OFFSET('Data transformed'!$A$4,MATCH($A114,'Data transformed'!$A$5:$A$185,0),MATCH(CV$4,'Data transformed'!$4:$4,0)-1),$O114),$P114)-$O114)/$Q114*100,"NA"))</f>
        <v>30</v>
      </c>
      <c r="CW114" s="104" t="n">
        <f aca="true">IF($L114="","",IF(ISNUMBER(OFFSET('Data transformed'!$A$4,MATCH($A114,'Data transformed'!$A$5:$A$185,0),MATCH(CW$4,'Data transformed'!$4:$4,0)-1)), (MIN(MAX(OFFSET('Data transformed'!$A$4,MATCH($A114,'Data transformed'!$A$5:$A$185,0),MATCH(CW$4,'Data transformed'!$4:$4,0)-1),$O114),$P114)-$O114)/$Q114*100,"NA"))</f>
        <v>26</v>
      </c>
    </row>
    <row r="115" s="103" customFormat="true" ht="15.5" hidden="false" customHeight="false" outlineLevel="0" collapsed="false">
      <c r="A115" s="107" t="n">
        <v>4312</v>
      </c>
      <c r="B115" s="107" t="n">
        <v>4</v>
      </c>
      <c r="C115" s="103" t="str">
        <f aca="true">IF(ISBLANK(OFFSET('outliers treatment'!$A$3,MATCH($A115,'outliers treatment'!$A$4:$A$154,0),MATCH(C$4,'outliers treatment'!$4:$4,0)-1)),"",OFFSET('outliers treatment'!$A$3,MATCH($A115,'outliers treatment'!$A$4:$A$154,0),MATCH(C$4,'outliers treatment'!$4:$4,0)-1))</f>
        <v/>
      </c>
      <c r="D115" s="103" t="str">
        <f aca="true">IF(ISBLANK(OFFSET('outliers treatment'!$A$3,MATCH($A115,'outliers treatment'!$A$4:$A$154,0),MATCH(D$4,'outliers treatment'!$4:$4,0)-1)),"",OFFSET('outliers treatment'!$A$3,MATCH($A115,'outliers treatment'!$A$4:$A$154,0),MATCH(D$4,'outliers treatment'!$4:$4,0)-1))</f>
        <v>Renewable energy regulation</v>
      </c>
      <c r="E115" s="103" t="str">
        <f aca="true">IF(ISBLANK(OFFSET('outliers treatment'!$A$3,MATCH($A115,'outliers treatment'!$A$4:$A$154,0),MATCH(E$4,'outliers treatment'!$4:$4,0)-1)),"",OFFSET('outliers treatment'!$A$3,MATCH($A115,'outliers treatment'!$A$4:$A$154,0),MATCH(E$4,'outliers treatment'!$4:$4,0)-1))</f>
        <v/>
      </c>
      <c r="F115" s="103" t="str">
        <f aca="true">IF(ISBLANK(OFFSET('outliers treatment'!$A$3,MATCH($A115,'outliers treatment'!$A$4:$A$154,0),MATCH(F$4,'outliers treatment'!$4:$4,0)-1)),"",OFFSET('outliers treatment'!$A$3,MATCH($A115,'outliers treatment'!$A$4:$A$154,0),MATCH(F$4,'outliers treatment'!$4:$4,0)-1))</f>
        <v/>
      </c>
      <c r="G115" s="103" t="str">
        <f aca="true">IF(ISBLANK(OFFSET('outliers treatment'!$A$3,MATCH($A115,'outliers treatment'!$A$4:$A$154,0),MATCH(G$4,'outliers treatment'!$4:$4,0)-1)),"",OFFSET('outliers treatment'!$A$3,MATCH($A115,'outliers treatment'!$A$4:$A$154,0),MATCH(G$4,'outliers treatment'!$4:$4,0)-1))</f>
        <v/>
      </c>
      <c r="H115" s="103" t="str">
        <f aca="true">IF(ISBLANK(OFFSET('outliers treatment'!$A$3,MATCH($A115,'outliers treatment'!$A$4:$A$154,0),MATCH(H$4,'outliers treatment'!$4:$4,0)-1)),"",OFFSET('outliers treatment'!$A$3,MATCH($A115,'outliers treatment'!$A$4:$A$154,0),MATCH(H$4,'outliers treatment'!$4:$4,0)-1))</f>
        <v/>
      </c>
      <c r="I115" s="103" t="str">
        <f aca="true">IF(ISBLANK(OFFSET('outliers treatment'!$A$3,MATCH($A115,'outliers treatment'!$A$4:$A$154,0),MATCH(I$4,'outliers treatment'!$4:$4,0)-1)),"",OFFSET('outliers treatment'!$A$3,MATCH($A115,'outliers treatment'!$A$4:$A$154,0),MATCH(I$4,'outliers treatment'!$4:$4,0)-1))</f>
        <v/>
      </c>
      <c r="J115" s="104" t="n">
        <f aca="false" t="array" ref="J115:J115">MIN(IF(ISNUMBER(V115:CW115),V115:CW115))</f>
        <v>10</v>
      </c>
      <c r="K115" s="103" t="n">
        <f aca="false" t="array" ref="K115:K115">MAX(IF(ISNUMBER(V115:CW115),V115:CW115))</f>
        <v>97</v>
      </c>
      <c r="L115" s="103" t="n">
        <f aca="true">IF(ISBLANK(OFFSET('outliers treatment'!$A$3,MATCH($A115,'outliers treatment'!$A$4:$A$154,0),MATCH(L$4,'outliers treatment'!$4:$4,0)-1)),"",OFFSET('outliers treatment'!$A$3,MATCH($A115,'outliers treatment'!$A$4:$A$154,0),MATCH(L$4,'outliers treatment'!$4:$4,0)-1))</f>
        <v>51</v>
      </c>
      <c r="M115" s="103" t="n">
        <f aca="true">IF(ISBLANK(OFFSET('outliers treatment'!$A$3,MATCH($A115,'outliers treatment'!$A$4:$A$154,0),MATCH(M$4,'outliers treatment'!$4:$4,0)-1)),"",OFFSET('outliers treatment'!$A$3,MATCH($A115,'outliers treatment'!$A$4:$A$154,0),MATCH(M$4,'outliers treatment'!$4:$4,0)-1))</f>
        <v>81</v>
      </c>
      <c r="N115" s="103" t="n">
        <f aca="true">IF(ISBLANK(OFFSET('outliers treatment'!$A$3,MATCH($A115,'outliers treatment'!$A$4:$A$154,0),MATCH(N$4,'outliers treatment'!$4:$4,0)-1)),"",OFFSET('outliers treatment'!$A$3,MATCH($A115,'outliers treatment'!$A$4:$A$154,0),MATCH(N$4,'outliers treatment'!$4:$4,0)-1))</f>
        <v>30</v>
      </c>
      <c r="O115" s="103" t="n">
        <f aca="true">IF(ISBLANK(OFFSET('outliers treatment'!$A$3,MATCH($A115,'outliers treatment'!$A$4:$A$154,0),MATCH(O$4,'outliers treatment'!$4:$4,0)-1)),"",OFFSET('outliers treatment'!$A$3,MATCH($A115,'outliers treatment'!$A$4:$A$154,0),MATCH(O$4,'outliers treatment'!$4:$4,0)-1))</f>
        <v>0</v>
      </c>
      <c r="P115" s="103" t="n">
        <f aca="true">IF(ISBLANK(OFFSET('outliers treatment'!$A$3,MATCH($A115,'outliers treatment'!$A$4:$A$154,0),MATCH(P$4,'outliers treatment'!$4:$4,0)-1)),"",OFFSET('outliers treatment'!$A$3,MATCH($A115,'outliers treatment'!$A$4:$A$154,0),MATCH(P$4,'outliers treatment'!$4:$4,0)-1))</f>
        <v>100</v>
      </c>
      <c r="Q115" s="103" t="n">
        <f aca="false">IFERROR(P115-O115,"")</f>
        <v>100</v>
      </c>
      <c r="R115" s="105" t="n">
        <f aca="false" t="array" ref="R115:R115">IFERROR(SKEW(IF(ISNUMBER(V115:CW115),V115:CW115,"")),"")</f>
        <v>-0.539154379308806</v>
      </c>
      <c r="S115" s="103" t="n">
        <v>0</v>
      </c>
      <c r="T115" s="103" t="n">
        <v>1</v>
      </c>
      <c r="U115" s="106" t="n">
        <f aca="false" t="array" ref="U115:U115">IF(B115&lt;4,"",1-IFERROR(SUM(ISNUMBER(V115:CW115)*(1-$V$3:$CW$3))/COUNTIF($V$3:$CW$3,0),0))</f>
        <v>0.1375</v>
      </c>
      <c r="V115" s="104" t="n">
        <f aca="true">IF($L115="","",IF(ISNUMBER(OFFSET('Data transformed'!$A$4,MATCH($A115,'Data transformed'!$A$5:$A$185,0),MATCH(V$4,'Data transformed'!$4:$4,0)-1)), (MIN(MAX(OFFSET('Data transformed'!$A$4,MATCH($A115,'Data transformed'!$A$5:$A$185,0),MATCH(V$4,'Data transformed'!$4:$4,0)-1),$O115),$P115)-$O115)/$Q115*100,"NA"))</f>
        <v>60</v>
      </c>
      <c r="W115" s="104" t="n">
        <f aca="true">IF($L115="","",IF(ISNUMBER(OFFSET('Data transformed'!$A$4,MATCH($A115,'Data transformed'!$A$5:$A$185,0),MATCH(W$4,'Data transformed'!$4:$4,0)-1)), (MIN(MAX(OFFSET('Data transformed'!$A$4,MATCH($A115,'Data transformed'!$A$5:$A$185,0),MATCH(W$4,'Data transformed'!$4:$4,0)-1),$O115),$P115)-$O115)/$Q115*100,"NA"))</f>
        <v>83</v>
      </c>
      <c r="X115" s="104" t="n">
        <f aca="true">IF($L115="","",IF(ISNUMBER(OFFSET('Data transformed'!$A$4,MATCH($A115,'Data transformed'!$A$5:$A$185,0),MATCH(X$4,'Data transformed'!$4:$4,0)-1)), (MIN(MAX(OFFSET('Data transformed'!$A$4,MATCH($A115,'Data transformed'!$A$5:$A$185,0),MATCH(X$4,'Data transformed'!$4:$4,0)-1),$O115),$P115)-$O115)/$Q115*100,"NA"))</f>
        <v>82</v>
      </c>
      <c r="Y115" s="104" t="n">
        <f aca="true">IF($L115="","",IF(ISNUMBER(OFFSET('Data transformed'!$A$4,MATCH($A115,'Data transformed'!$A$5:$A$185,0),MATCH(Y$4,'Data transformed'!$4:$4,0)-1)), (MIN(MAX(OFFSET('Data transformed'!$A$4,MATCH($A115,'Data transformed'!$A$5:$A$185,0),MATCH(Y$4,'Data transformed'!$4:$4,0)-1),$O115),$P115)-$O115)/$Q115*100,"NA"))</f>
        <v>85</v>
      </c>
      <c r="Z115" s="104" t="n">
        <f aca="true">IF($L115="","",IF(ISNUMBER(OFFSET('Data transformed'!$A$4,MATCH($A115,'Data transformed'!$A$5:$A$185,0),MATCH(Z$4,'Data transformed'!$4:$4,0)-1)), (MIN(MAX(OFFSET('Data transformed'!$A$4,MATCH($A115,'Data transformed'!$A$5:$A$185,0),MATCH(Z$4,'Data transformed'!$4:$4,0)-1),$O115),$P115)-$O115)/$Q115*100,"NA"))</f>
        <v>44</v>
      </c>
      <c r="AA115" s="104" t="str">
        <f aca="true">IF($L115="","",IF(ISNUMBER(OFFSET('Data transformed'!$A$4,MATCH($A115,'Data transformed'!$A$5:$A$185,0),MATCH(AA$4,'Data transformed'!$4:$4,0)-1)), (MIN(MAX(OFFSET('Data transformed'!$A$4,MATCH($A115,'Data transformed'!$A$5:$A$185,0),MATCH(AA$4,'Data transformed'!$4:$4,0)-1),$O115),$P115)-$O115)/$Q115*100,"NA"))</f>
        <v>NA</v>
      </c>
      <c r="AB115" s="104" t="n">
        <f aca="true">IF($L115="","",IF(ISNUMBER(OFFSET('Data transformed'!$A$4,MATCH($A115,'Data transformed'!$A$5:$A$185,0),MATCH(AB$4,'Data transformed'!$4:$4,0)-1)), (MIN(MAX(OFFSET('Data transformed'!$A$4,MATCH($A115,'Data transformed'!$A$5:$A$185,0),MATCH(AB$4,'Data transformed'!$4:$4,0)-1),$O115),$P115)-$O115)/$Q115*100,"NA"))</f>
        <v>81</v>
      </c>
      <c r="AC115" s="104" t="n">
        <f aca="true">IF($L115="","",IF(ISNUMBER(OFFSET('Data transformed'!$A$4,MATCH($A115,'Data transformed'!$A$5:$A$185,0),MATCH(AC$4,'Data transformed'!$4:$4,0)-1)), (MIN(MAX(OFFSET('Data transformed'!$A$4,MATCH($A115,'Data transformed'!$A$5:$A$185,0),MATCH(AC$4,'Data transformed'!$4:$4,0)-1),$O115),$P115)-$O115)/$Q115*100,"NA"))</f>
        <v>81</v>
      </c>
      <c r="AD115" s="104" t="n">
        <f aca="true">IF($L115="","",IF(ISNUMBER(OFFSET('Data transformed'!$A$4,MATCH($A115,'Data transformed'!$A$5:$A$185,0),MATCH(AD$4,'Data transformed'!$4:$4,0)-1)), (MIN(MAX(OFFSET('Data transformed'!$A$4,MATCH($A115,'Data transformed'!$A$5:$A$185,0),MATCH(AD$4,'Data transformed'!$4:$4,0)-1),$O115),$P115)-$O115)/$Q115*100,"NA"))</f>
        <v>91</v>
      </c>
      <c r="AE115" s="104" t="n">
        <f aca="true">IF($L115="","",IF(ISNUMBER(OFFSET('Data transformed'!$A$4,MATCH($A115,'Data transformed'!$A$5:$A$185,0),MATCH(AE$4,'Data transformed'!$4:$4,0)-1)), (MIN(MAX(OFFSET('Data transformed'!$A$4,MATCH($A115,'Data transformed'!$A$5:$A$185,0),MATCH(AE$4,'Data transformed'!$4:$4,0)-1),$O115),$P115)-$O115)/$Q115*100,"NA"))</f>
        <v>82</v>
      </c>
      <c r="AF115" s="104" t="n">
        <f aca="true">IF($L115="","",IF(ISNUMBER(OFFSET('Data transformed'!$A$4,MATCH($A115,'Data transformed'!$A$5:$A$185,0),MATCH(AF$4,'Data transformed'!$4:$4,0)-1)), (MIN(MAX(OFFSET('Data transformed'!$A$4,MATCH($A115,'Data transformed'!$A$5:$A$185,0),MATCH(AF$4,'Data transformed'!$4:$4,0)-1),$O115),$P115)-$O115)/$Q115*100,"NA"))</f>
        <v>69</v>
      </c>
      <c r="AG115" s="104" t="n">
        <f aca="true">IF($L115="","",IF(ISNUMBER(OFFSET('Data transformed'!$A$4,MATCH($A115,'Data transformed'!$A$5:$A$185,0),MATCH(AG$4,'Data transformed'!$4:$4,0)-1)), (MIN(MAX(OFFSET('Data transformed'!$A$4,MATCH($A115,'Data transformed'!$A$5:$A$185,0),MATCH(AG$4,'Data transformed'!$4:$4,0)-1),$O115),$P115)-$O115)/$Q115*100,"NA"))</f>
        <v>33</v>
      </c>
      <c r="AH115" s="104" t="n">
        <f aca="true">IF($L115="","",IF(ISNUMBER(OFFSET('Data transformed'!$A$4,MATCH($A115,'Data transformed'!$A$5:$A$185,0),MATCH(AH$4,'Data transformed'!$4:$4,0)-1)), (MIN(MAX(OFFSET('Data transformed'!$A$4,MATCH($A115,'Data transformed'!$A$5:$A$185,0),MATCH(AH$4,'Data transformed'!$4:$4,0)-1),$O115),$P115)-$O115)/$Q115*100,"NA"))</f>
        <v>78</v>
      </c>
      <c r="AI115" s="104" t="str">
        <f aca="true">IF($L115="","",IF(ISNUMBER(OFFSET('Data transformed'!$A$4,MATCH($A115,'Data transformed'!$A$5:$A$185,0),MATCH(AI$4,'Data transformed'!$4:$4,0)-1)), (MIN(MAX(OFFSET('Data transformed'!$A$4,MATCH($A115,'Data transformed'!$A$5:$A$185,0),MATCH(AI$4,'Data transformed'!$4:$4,0)-1),$O115),$P115)-$O115)/$Q115*100,"NA"))</f>
        <v>NA</v>
      </c>
      <c r="AJ115" s="104" t="n">
        <f aca="true">IF($L115="","",IF(ISNUMBER(OFFSET('Data transformed'!$A$4,MATCH($A115,'Data transformed'!$A$5:$A$185,0),MATCH(AJ$4,'Data transformed'!$4:$4,0)-1)), (MIN(MAX(OFFSET('Data transformed'!$A$4,MATCH($A115,'Data transformed'!$A$5:$A$185,0),MATCH(AJ$4,'Data transformed'!$4:$4,0)-1),$O115),$P115)-$O115)/$Q115*100,"NA"))</f>
        <v>67</v>
      </c>
      <c r="AK115" s="104" t="str">
        <f aca="true">IF($L115="","",IF(ISNUMBER(OFFSET('Data transformed'!$A$4,MATCH($A115,'Data transformed'!$A$5:$A$185,0),MATCH(AK$4,'Data transformed'!$4:$4,0)-1)), (MIN(MAX(OFFSET('Data transformed'!$A$4,MATCH($A115,'Data transformed'!$A$5:$A$185,0),MATCH(AK$4,'Data transformed'!$4:$4,0)-1),$O115),$P115)-$O115)/$Q115*100,"NA"))</f>
        <v>NA</v>
      </c>
      <c r="AL115" s="104" t="n">
        <f aca="true">IF($L115="","",IF(ISNUMBER(OFFSET('Data transformed'!$A$4,MATCH($A115,'Data transformed'!$A$5:$A$185,0),MATCH(AL$4,'Data transformed'!$4:$4,0)-1)), (MIN(MAX(OFFSET('Data transformed'!$A$4,MATCH($A115,'Data transformed'!$A$5:$A$185,0),MATCH(AL$4,'Data transformed'!$4:$4,0)-1),$O115),$P115)-$O115)/$Q115*100,"NA"))</f>
        <v>97</v>
      </c>
      <c r="AM115" s="104" t="n">
        <f aca="true">IF($L115="","",IF(ISNUMBER(OFFSET('Data transformed'!$A$4,MATCH($A115,'Data transformed'!$A$5:$A$185,0),MATCH(AM$4,'Data transformed'!$4:$4,0)-1)), (MIN(MAX(OFFSET('Data transformed'!$A$4,MATCH($A115,'Data transformed'!$A$5:$A$185,0),MATCH(AM$4,'Data transformed'!$4:$4,0)-1),$O115),$P115)-$O115)/$Q115*100,"NA"))</f>
        <v>95</v>
      </c>
      <c r="AN115" s="104" t="n">
        <f aca="true">IF($L115="","",IF(ISNUMBER(OFFSET('Data transformed'!$A$4,MATCH($A115,'Data transformed'!$A$5:$A$185,0),MATCH(AN$4,'Data transformed'!$4:$4,0)-1)), (MIN(MAX(OFFSET('Data transformed'!$A$4,MATCH($A115,'Data transformed'!$A$5:$A$185,0),MATCH(AN$4,'Data transformed'!$4:$4,0)-1),$O115),$P115)-$O115)/$Q115*100,"NA"))</f>
        <v>57</v>
      </c>
      <c r="AO115" s="104" t="n">
        <f aca="true">IF($L115="","",IF(ISNUMBER(OFFSET('Data transformed'!$A$4,MATCH($A115,'Data transformed'!$A$5:$A$185,0),MATCH(AO$4,'Data transformed'!$4:$4,0)-1)), (MIN(MAX(OFFSET('Data transformed'!$A$4,MATCH($A115,'Data transformed'!$A$5:$A$185,0),MATCH(AO$4,'Data transformed'!$4:$4,0)-1),$O115),$P115)-$O115)/$Q115*100,"NA"))</f>
        <v>45</v>
      </c>
      <c r="AP115" s="104" t="n">
        <f aca="true">IF($L115="","",IF(ISNUMBER(OFFSET('Data transformed'!$A$4,MATCH($A115,'Data transformed'!$A$5:$A$185,0),MATCH(AP$4,'Data transformed'!$4:$4,0)-1)), (MIN(MAX(OFFSET('Data transformed'!$A$4,MATCH($A115,'Data transformed'!$A$5:$A$185,0),MATCH(AP$4,'Data transformed'!$4:$4,0)-1),$O115),$P115)-$O115)/$Q115*100,"NA"))</f>
        <v>51</v>
      </c>
      <c r="AQ115" s="104" t="n">
        <f aca="true">IF($L115="","",IF(ISNUMBER(OFFSET('Data transformed'!$A$4,MATCH($A115,'Data transformed'!$A$5:$A$185,0),MATCH(AQ$4,'Data transformed'!$4:$4,0)-1)), (MIN(MAX(OFFSET('Data transformed'!$A$4,MATCH($A115,'Data transformed'!$A$5:$A$185,0),MATCH(AQ$4,'Data transformed'!$4:$4,0)-1),$O115),$P115)-$O115)/$Q115*100,"NA"))</f>
        <v>85</v>
      </c>
      <c r="AR115" s="104" t="n">
        <f aca="true">IF($L115="","",IF(ISNUMBER(OFFSET('Data transformed'!$A$4,MATCH($A115,'Data transformed'!$A$5:$A$185,0),MATCH(AR$4,'Data transformed'!$4:$4,0)-1)), (MIN(MAX(OFFSET('Data transformed'!$A$4,MATCH($A115,'Data transformed'!$A$5:$A$185,0),MATCH(AR$4,'Data transformed'!$4:$4,0)-1),$O115),$P115)-$O115)/$Q115*100,"NA"))</f>
        <v>84</v>
      </c>
      <c r="AS115" s="104" t="str">
        <f aca="true">IF($L115="","",IF(ISNUMBER(OFFSET('Data transformed'!$A$4,MATCH($A115,'Data transformed'!$A$5:$A$185,0),MATCH(AS$4,'Data transformed'!$4:$4,0)-1)), (MIN(MAX(OFFSET('Data transformed'!$A$4,MATCH($A115,'Data transformed'!$A$5:$A$185,0),MATCH(AS$4,'Data transformed'!$4:$4,0)-1),$O115),$P115)-$O115)/$Q115*100,"NA"))</f>
        <v>NA</v>
      </c>
      <c r="AT115" s="104" t="n">
        <f aca="true">IF($L115="","",IF(ISNUMBER(OFFSET('Data transformed'!$A$4,MATCH($A115,'Data transformed'!$A$5:$A$185,0),MATCH(AT$4,'Data transformed'!$4:$4,0)-1)), (MIN(MAX(OFFSET('Data transformed'!$A$4,MATCH($A115,'Data transformed'!$A$5:$A$185,0),MATCH(AT$4,'Data transformed'!$4:$4,0)-1),$O115),$P115)-$O115)/$Q115*100,"NA"))</f>
        <v>87</v>
      </c>
      <c r="AU115" s="104" t="n">
        <f aca="true">IF($L115="","",IF(ISNUMBER(OFFSET('Data transformed'!$A$4,MATCH($A115,'Data transformed'!$A$5:$A$185,0),MATCH(AU$4,'Data transformed'!$4:$4,0)-1)), (MIN(MAX(OFFSET('Data transformed'!$A$4,MATCH($A115,'Data transformed'!$A$5:$A$185,0),MATCH(AU$4,'Data transformed'!$4:$4,0)-1),$O115),$P115)-$O115)/$Q115*100,"NA"))</f>
        <v>94</v>
      </c>
      <c r="AV115" s="104" t="n">
        <f aca="true">IF($L115="","",IF(ISNUMBER(OFFSET('Data transformed'!$A$4,MATCH($A115,'Data transformed'!$A$5:$A$185,0),MATCH(AV$4,'Data transformed'!$4:$4,0)-1)), (MIN(MAX(OFFSET('Data transformed'!$A$4,MATCH($A115,'Data transformed'!$A$5:$A$185,0),MATCH(AV$4,'Data transformed'!$4:$4,0)-1),$O115),$P115)-$O115)/$Q115*100,"NA"))</f>
        <v>76</v>
      </c>
      <c r="AW115" s="104" t="n">
        <f aca="true">IF($L115="","",IF(ISNUMBER(OFFSET('Data transformed'!$A$4,MATCH($A115,'Data transformed'!$A$5:$A$185,0),MATCH(AW$4,'Data transformed'!$4:$4,0)-1)), (MIN(MAX(OFFSET('Data transformed'!$A$4,MATCH($A115,'Data transformed'!$A$5:$A$185,0),MATCH(AW$4,'Data transformed'!$4:$4,0)-1),$O115),$P115)-$O115)/$Q115*100,"NA"))</f>
        <v>10</v>
      </c>
      <c r="AX115" s="104" t="n">
        <f aca="true">IF($L115="","",IF(ISNUMBER(OFFSET('Data transformed'!$A$4,MATCH($A115,'Data transformed'!$A$5:$A$185,0),MATCH(AX$4,'Data transformed'!$4:$4,0)-1)), (MIN(MAX(OFFSET('Data transformed'!$A$4,MATCH($A115,'Data transformed'!$A$5:$A$185,0),MATCH(AX$4,'Data transformed'!$4:$4,0)-1),$O115),$P115)-$O115)/$Q115*100,"NA"))</f>
        <v>82</v>
      </c>
      <c r="AY115" s="104" t="str">
        <f aca="true">IF($L115="","",IF(ISNUMBER(OFFSET('Data transformed'!$A$4,MATCH($A115,'Data transformed'!$A$5:$A$185,0),MATCH(AY$4,'Data transformed'!$4:$4,0)-1)), (MIN(MAX(OFFSET('Data transformed'!$A$4,MATCH($A115,'Data transformed'!$A$5:$A$185,0),MATCH(AY$4,'Data transformed'!$4:$4,0)-1),$O115),$P115)-$O115)/$Q115*100,"NA"))</f>
        <v>NA</v>
      </c>
      <c r="AZ115" s="104" t="n">
        <f aca="true">IF($L115="","",IF(ISNUMBER(OFFSET('Data transformed'!$A$4,MATCH($A115,'Data transformed'!$A$5:$A$185,0),MATCH(AZ$4,'Data transformed'!$4:$4,0)-1)), (MIN(MAX(OFFSET('Data transformed'!$A$4,MATCH($A115,'Data transformed'!$A$5:$A$185,0),MATCH(AZ$4,'Data transformed'!$4:$4,0)-1),$O115),$P115)-$O115)/$Q115*100,"NA"))</f>
        <v>61</v>
      </c>
      <c r="BA115" s="104" t="n">
        <f aca="true">IF($L115="","",IF(ISNUMBER(OFFSET('Data transformed'!$A$4,MATCH($A115,'Data transformed'!$A$5:$A$185,0),MATCH(BA$4,'Data transformed'!$4:$4,0)-1)), (MIN(MAX(OFFSET('Data transformed'!$A$4,MATCH($A115,'Data transformed'!$A$5:$A$185,0),MATCH(BA$4,'Data transformed'!$4:$4,0)-1),$O115),$P115)-$O115)/$Q115*100,"NA"))</f>
        <v>51</v>
      </c>
      <c r="BB115" s="104" t="n">
        <f aca="true">IF($L115="","",IF(ISNUMBER(OFFSET('Data transformed'!$A$4,MATCH($A115,'Data transformed'!$A$5:$A$185,0),MATCH(BB$4,'Data transformed'!$4:$4,0)-1)), (MIN(MAX(OFFSET('Data transformed'!$A$4,MATCH($A115,'Data transformed'!$A$5:$A$185,0),MATCH(BB$4,'Data transformed'!$4:$4,0)-1),$O115),$P115)-$O115)/$Q115*100,"NA"))</f>
        <v>89</v>
      </c>
      <c r="BC115" s="104" t="str">
        <f aca="true">IF($L115="","",IF(ISNUMBER(OFFSET('Data transformed'!$A$4,MATCH($A115,'Data transformed'!$A$5:$A$185,0),MATCH(BC$4,'Data transformed'!$4:$4,0)-1)), (MIN(MAX(OFFSET('Data transformed'!$A$4,MATCH($A115,'Data transformed'!$A$5:$A$185,0),MATCH(BC$4,'Data transformed'!$4:$4,0)-1),$O115),$P115)-$O115)/$Q115*100,"NA"))</f>
        <v>NA</v>
      </c>
      <c r="BD115" s="104" t="n">
        <f aca="true">IF($L115="","",IF(ISNUMBER(OFFSET('Data transformed'!$A$4,MATCH($A115,'Data transformed'!$A$5:$A$185,0),MATCH(BD$4,'Data transformed'!$4:$4,0)-1)), (MIN(MAX(OFFSET('Data transformed'!$A$4,MATCH($A115,'Data transformed'!$A$5:$A$185,0),MATCH(BD$4,'Data transformed'!$4:$4,0)-1),$O115),$P115)-$O115)/$Q115*100,"NA"))</f>
        <v>84</v>
      </c>
      <c r="BE115" s="104" t="n">
        <f aca="true">IF($L115="","",IF(ISNUMBER(OFFSET('Data transformed'!$A$4,MATCH($A115,'Data transformed'!$A$5:$A$185,0),MATCH(BE$4,'Data transformed'!$4:$4,0)-1)), (MIN(MAX(OFFSET('Data transformed'!$A$4,MATCH($A115,'Data transformed'!$A$5:$A$185,0),MATCH(BE$4,'Data transformed'!$4:$4,0)-1),$O115),$P115)-$O115)/$Q115*100,"NA"))</f>
        <v>55</v>
      </c>
      <c r="BF115" s="104" t="n">
        <f aca="true">IF($L115="","",IF(ISNUMBER(OFFSET('Data transformed'!$A$4,MATCH($A115,'Data transformed'!$A$5:$A$185,0),MATCH(BF$4,'Data transformed'!$4:$4,0)-1)), (MIN(MAX(OFFSET('Data transformed'!$A$4,MATCH($A115,'Data transformed'!$A$5:$A$185,0),MATCH(BF$4,'Data transformed'!$4:$4,0)-1),$O115),$P115)-$O115)/$Q115*100,"NA"))</f>
        <v>81</v>
      </c>
      <c r="BG115" s="104" t="n">
        <f aca="true">IF($L115="","",IF(ISNUMBER(OFFSET('Data transformed'!$A$4,MATCH($A115,'Data transformed'!$A$5:$A$185,0),MATCH(BG$4,'Data transformed'!$4:$4,0)-1)), (MIN(MAX(OFFSET('Data transformed'!$A$4,MATCH($A115,'Data transformed'!$A$5:$A$185,0),MATCH(BG$4,'Data transformed'!$4:$4,0)-1),$O115),$P115)-$O115)/$Q115*100,"NA"))</f>
        <v>59</v>
      </c>
      <c r="BH115" s="104" t="n">
        <f aca="true">IF($L115="","",IF(ISNUMBER(OFFSET('Data transformed'!$A$4,MATCH($A115,'Data transformed'!$A$5:$A$185,0),MATCH(BH$4,'Data transformed'!$4:$4,0)-1)), (MIN(MAX(OFFSET('Data transformed'!$A$4,MATCH($A115,'Data transformed'!$A$5:$A$185,0),MATCH(BH$4,'Data transformed'!$4:$4,0)-1),$O115),$P115)-$O115)/$Q115*100,"NA"))</f>
        <v>81</v>
      </c>
      <c r="BI115" s="104" t="n">
        <f aca="true">IF($L115="","",IF(ISNUMBER(OFFSET('Data transformed'!$A$4,MATCH($A115,'Data transformed'!$A$5:$A$185,0),MATCH(BI$4,'Data transformed'!$4:$4,0)-1)), (MIN(MAX(OFFSET('Data transformed'!$A$4,MATCH($A115,'Data transformed'!$A$5:$A$185,0),MATCH(BI$4,'Data transformed'!$4:$4,0)-1),$O115),$P115)-$O115)/$Q115*100,"NA"))</f>
        <v>67</v>
      </c>
      <c r="BJ115" s="104" t="n">
        <f aca="true">IF($L115="","",IF(ISNUMBER(OFFSET('Data transformed'!$A$4,MATCH($A115,'Data transformed'!$A$5:$A$185,0),MATCH(BJ$4,'Data transformed'!$4:$4,0)-1)), (MIN(MAX(OFFSET('Data transformed'!$A$4,MATCH($A115,'Data transformed'!$A$5:$A$185,0),MATCH(BJ$4,'Data transformed'!$4:$4,0)-1),$O115),$P115)-$O115)/$Q115*100,"NA"))</f>
        <v>82</v>
      </c>
      <c r="BK115" s="104" t="n">
        <f aca="true">IF($L115="","",IF(ISNUMBER(OFFSET('Data transformed'!$A$4,MATCH($A115,'Data transformed'!$A$5:$A$185,0),MATCH(BK$4,'Data transformed'!$4:$4,0)-1)), (MIN(MAX(OFFSET('Data transformed'!$A$4,MATCH($A115,'Data transformed'!$A$5:$A$185,0),MATCH(BK$4,'Data transformed'!$4:$4,0)-1),$O115),$P115)-$O115)/$Q115*100,"NA"))</f>
        <v>41</v>
      </c>
      <c r="BL115" s="104" t="str">
        <f aca="true">IF($L115="","",IF(ISNUMBER(OFFSET('Data transformed'!$A$4,MATCH($A115,'Data transformed'!$A$5:$A$185,0),MATCH(BL$4,'Data transformed'!$4:$4,0)-1)), (MIN(MAX(OFFSET('Data transformed'!$A$4,MATCH($A115,'Data transformed'!$A$5:$A$185,0),MATCH(BL$4,'Data transformed'!$4:$4,0)-1),$O115),$P115)-$O115)/$Q115*100,"NA"))</f>
        <v>NA</v>
      </c>
      <c r="BM115" s="104" t="n">
        <f aca="true">IF($L115="","",IF(ISNUMBER(OFFSET('Data transformed'!$A$4,MATCH($A115,'Data transformed'!$A$5:$A$185,0),MATCH(BM$4,'Data transformed'!$4:$4,0)-1)), (MIN(MAX(OFFSET('Data transformed'!$A$4,MATCH($A115,'Data transformed'!$A$5:$A$185,0),MATCH(BM$4,'Data transformed'!$4:$4,0)-1),$O115),$P115)-$O115)/$Q115*100,"NA"))</f>
        <v>20</v>
      </c>
      <c r="BN115" s="104" t="n">
        <f aca="true">IF($L115="","",IF(ISNUMBER(OFFSET('Data transformed'!$A$4,MATCH($A115,'Data transformed'!$A$5:$A$185,0),MATCH(BN$4,'Data transformed'!$4:$4,0)-1)), (MIN(MAX(OFFSET('Data transformed'!$A$4,MATCH($A115,'Data transformed'!$A$5:$A$185,0),MATCH(BN$4,'Data transformed'!$4:$4,0)-1),$O115),$P115)-$O115)/$Q115*100,"NA"))</f>
        <v>20</v>
      </c>
      <c r="BO115" s="104" t="str">
        <f aca="true">IF($L115="","",IF(ISNUMBER(OFFSET('Data transformed'!$A$4,MATCH($A115,'Data transformed'!$A$5:$A$185,0),MATCH(BO$4,'Data transformed'!$4:$4,0)-1)), (MIN(MAX(OFFSET('Data transformed'!$A$4,MATCH($A115,'Data transformed'!$A$5:$A$185,0),MATCH(BO$4,'Data transformed'!$4:$4,0)-1),$O115),$P115)-$O115)/$Q115*100,"NA"))</f>
        <v>NA</v>
      </c>
      <c r="BP115" s="104" t="n">
        <f aca="true">IF($L115="","",IF(ISNUMBER(OFFSET('Data transformed'!$A$4,MATCH($A115,'Data transformed'!$A$5:$A$185,0),MATCH(BP$4,'Data transformed'!$4:$4,0)-1)), (MIN(MAX(OFFSET('Data transformed'!$A$4,MATCH($A115,'Data transformed'!$A$5:$A$185,0),MATCH(BP$4,'Data transformed'!$4:$4,0)-1),$O115),$P115)-$O115)/$Q115*100,"NA"))</f>
        <v>52</v>
      </c>
      <c r="BQ115" s="104" t="str">
        <f aca="true">IF($L115="","",IF(ISNUMBER(OFFSET('Data transformed'!$A$4,MATCH($A115,'Data transformed'!$A$5:$A$185,0),MATCH(BQ$4,'Data transformed'!$4:$4,0)-1)), (MIN(MAX(OFFSET('Data transformed'!$A$4,MATCH($A115,'Data transformed'!$A$5:$A$185,0),MATCH(BQ$4,'Data transformed'!$4:$4,0)-1),$O115),$P115)-$O115)/$Q115*100,"NA"))</f>
        <v>NA</v>
      </c>
      <c r="BR115" s="104" t="n">
        <f aca="true">IF($L115="","",IF(ISNUMBER(OFFSET('Data transformed'!$A$4,MATCH($A115,'Data transformed'!$A$5:$A$185,0),MATCH(BR$4,'Data transformed'!$4:$4,0)-1)), (MIN(MAX(OFFSET('Data transformed'!$A$4,MATCH($A115,'Data transformed'!$A$5:$A$185,0),MATCH(BR$4,'Data transformed'!$4:$4,0)-1),$O115),$P115)-$O115)/$Q115*100,"NA"))</f>
        <v>49</v>
      </c>
      <c r="BS115" s="104" t="n">
        <f aca="true">IF($L115="","",IF(ISNUMBER(OFFSET('Data transformed'!$A$4,MATCH($A115,'Data transformed'!$A$5:$A$185,0),MATCH(BS$4,'Data transformed'!$4:$4,0)-1)), (MIN(MAX(OFFSET('Data transformed'!$A$4,MATCH($A115,'Data transformed'!$A$5:$A$185,0),MATCH(BS$4,'Data transformed'!$4:$4,0)-1),$O115),$P115)-$O115)/$Q115*100,"NA"))</f>
        <v>61</v>
      </c>
      <c r="BT115" s="104" t="n">
        <f aca="true">IF($L115="","",IF(ISNUMBER(OFFSET('Data transformed'!$A$4,MATCH($A115,'Data transformed'!$A$5:$A$185,0),MATCH(BT$4,'Data transformed'!$4:$4,0)-1)), (MIN(MAX(OFFSET('Data transformed'!$A$4,MATCH($A115,'Data transformed'!$A$5:$A$185,0),MATCH(BT$4,'Data transformed'!$4:$4,0)-1),$O115),$P115)-$O115)/$Q115*100,"NA"))</f>
        <v>80</v>
      </c>
      <c r="BU115" s="104" t="n">
        <f aca="true">IF($L115="","",IF(ISNUMBER(OFFSET('Data transformed'!$A$4,MATCH($A115,'Data transformed'!$A$5:$A$185,0),MATCH(BU$4,'Data transformed'!$4:$4,0)-1)), (MIN(MAX(OFFSET('Data transformed'!$A$4,MATCH($A115,'Data transformed'!$A$5:$A$185,0),MATCH(BU$4,'Data transformed'!$4:$4,0)-1),$O115),$P115)-$O115)/$Q115*100,"NA"))</f>
        <v>78</v>
      </c>
      <c r="BV115" s="104" t="n">
        <f aca="true">IF($L115="","",IF(ISNUMBER(OFFSET('Data transformed'!$A$4,MATCH($A115,'Data transformed'!$A$5:$A$185,0),MATCH(BV$4,'Data transformed'!$4:$4,0)-1)), (MIN(MAX(OFFSET('Data transformed'!$A$4,MATCH($A115,'Data transformed'!$A$5:$A$185,0),MATCH(BV$4,'Data transformed'!$4:$4,0)-1),$O115),$P115)-$O115)/$Q115*100,"NA"))</f>
        <v>63</v>
      </c>
      <c r="BW115" s="104" t="n">
        <f aca="true">IF($L115="","",IF(ISNUMBER(OFFSET('Data transformed'!$A$4,MATCH($A115,'Data transformed'!$A$5:$A$185,0),MATCH(BW$4,'Data transformed'!$4:$4,0)-1)), (MIN(MAX(OFFSET('Data transformed'!$A$4,MATCH($A115,'Data transformed'!$A$5:$A$185,0),MATCH(BW$4,'Data transformed'!$4:$4,0)-1),$O115),$P115)-$O115)/$Q115*100,"NA"))</f>
        <v>42</v>
      </c>
      <c r="BX115" s="104" t="n">
        <f aca="true">IF($L115="","",IF(ISNUMBER(OFFSET('Data transformed'!$A$4,MATCH($A115,'Data transformed'!$A$5:$A$185,0),MATCH(BX$4,'Data transformed'!$4:$4,0)-1)), (MIN(MAX(OFFSET('Data transformed'!$A$4,MATCH($A115,'Data transformed'!$A$5:$A$185,0),MATCH(BX$4,'Data transformed'!$4:$4,0)-1),$O115),$P115)-$O115)/$Q115*100,"NA"))</f>
        <v>54</v>
      </c>
      <c r="BY115" s="104" t="n">
        <f aca="true">IF($L115="","",IF(ISNUMBER(OFFSET('Data transformed'!$A$4,MATCH($A115,'Data transformed'!$A$5:$A$185,0),MATCH(BY$4,'Data transformed'!$4:$4,0)-1)), (MIN(MAX(OFFSET('Data transformed'!$A$4,MATCH($A115,'Data transformed'!$A$5:$A$185,0),MATCH(BY$4,'Data transformed'!$4:$4,0)-1),$O115),$P115)-$O115)/$Q115*100,"NA"))</f>
        <v>43</v>
      </c>
      <c r="BZ115" s="104" t="n">
        <f aca="true">IF($L115="","",IF(ISNUMBER(OFFSET('Data transformed'!$A$4,MATCH($A115,'Data transformed'!$A$5:$A$185,0),MATCH(BZ$4,'Data transformed'!$4:$4,0)-1)), (MIN(MAX(OFFSET('Data transformed'!$A$4,MATCH($A115,'Data transformed'!$A$5:$A$185,0),MATCH(BZ$4,'Data transformed'!$4:$4,0)-1),$O115),$P115)-$O115)/$Q115*100,"NA"))</f>
        <v>59</v>
      </c>
      <c r="CA115" s="104" t="n">
        <f aca="true">IF($L115="","",IF(ISNUMBER(OFFSET('Data transformed'!$A$4,MATCH($A115,'Data transformed'!$A$5:$A$185,0),MATCH(CA$4,'Data transformed'!$4:$4,0)-1)), (MIN(MAX(OFFSET('Data transformed'!$A$4,MATCH($A115,'Data transformed'!$A$5:$A$185,0),MATCH(CA$4,'Data transformed'!$4:$4,0)-1),$O115),$P115)-$O115)/$Q115*100,"NA"))</f>
        <v>29</v>
      </c>
      <c r="CB115" s="104" t="n">
        <f aca="true">IF($L115="","",IF(ISNUMBER(OFFSET('Data transformed'!$A$4,MATCH($A115,'Data transformed'!$A$5:$A$185,0),MATCH(CB$4,'Data transformed'!$4:$4,0)-1)), (MIN(MAX(OFFSET('Data transformed'!$A$4,MATCH($A115,'Data transformed'!$A$5:$A$185,0),MATCH(CB$4,'Data transformed'!$4:$4,0)-1),$O115),$P115)-$O115)/$Q115*100,"NA"))</f>
        <v>55</v>
      </c>
      <c r="CC115" s="104" t="n">
        <f aca="true">IF($L115="","",IF(ISNUMBER(OFFSET('Data transformed'!$A$4,MATCH($A115,'Data transformed'!$A$5:$A$185,0),MATCH(CC$4,'Data transformed'!$4:$4,0)-1)), (MIN(MAX(OFFSET('Data transformed'!$A$4,MATCH($A115,'Data transformed'!$A$5:$A$185,0),MATCH(CC$4,'Data transformed'!$4:$4,0)-1),$O115),$P115)-$O115)/$Q115*100,"NA"))</f>
        <v>80</v>
      </c>
      <c r="CD115" s="104" t="n">
        <f aca="true">IF($L115="","",IF(ISNUMBER(OFFSET('Data transformed'!$A$4,MATCH($A115,'Data transformed'!$A$5:$A$185,0),MATCH(CD$4,'Data transformed'!$4:$4,0)-1)), (MIN(MAX(OFFSET('Data transformed'!$A$4,MATCH($A115,'Data transformed'!$A$5:$A$185,0),MATCH(CD$4,'Data transformed'!$4:$4,0)-1),$O115),$P115)-$O115)/$Q115*100,"NA"))</f>
        <v>74</v>
      </c>
      <c r="CE115" s="104" t="n">
        <f aca="true">IF($L115="","",IF(ISNUMBER(OFFSET('Data transformed'!$A$4,MATCH($A115,'Data transformed'!$A$5:$A$185,0),MATCH(CE$4,'Data transformed'!$4:$4,0)-1)), (MIN(MAX(OFFSET('Data transformed'!$A$4,MATCH($A115,'Data transformed'!$A$5:$A$185,0),MATCH(CE$4,'Data transformed'!$4:$4,0)-1),$O115),$P115)-$O115)/$Q115*100,"NA"))</f>
        <v>61</v>
      </c>
      <c r="CF115" s="104" t="n">
        <f aca="true">IF($L115="","",IF(ISNUMBER(OFFSET('Data transformed'!$A$4,MATCH($A115,'Data transformed'!$A$5:$A$185,0),MATCH(CF$4,'Data transformed'!$4:$4,0)-1)), (MIN(MAX(OFFSET('Data transformed'!$A$4,MATCH($A115,'Data transformed'!$A$5:$A$185,0),MATCH(CF$4,'Data transformed'!$4:$4,0)-1),$O115),$P115)-$O115)/$Q115*100,"NA"))</f>
        <v>90</v>
      </c>
      <c r="CG115" s="104" t="n">
        <f aca="true">IF($L115="","",IF(ISNUMBER(OFFSET('Data transformed'!$A$4,MATCH($A115,'Data transformed'!$A$5:$A$185,0),MATCH(CG$4,'Data transformed'!$4:$4,0)-1)), (MIN(MAX(OFFSET('Data transformed'!$A$4,MATCH($A115,'Data transformed'!$A$5:$A$185,0),MATCH(CG$4,'Data transformed'!$4:$4,0)-1),$O115),$P115)-$O115)/$Q115*100,"NA"))</f>
        <v>25</v>
      </c>
      <c r="CH115" s="104" t="n">
        <f aca="true">IF($L115="","",IF(ISNUMBER(OFFSET('Data transformed'!$A$4,MATCH($A115,'Data transformed'!$A$5:$A$185,0),MATCH(CH$4,'Data transformed'!$4:$4,0)-1)), (MIN(MAX(OFFSET('Data transformed'!$A$4,MATCH($A115,'Data transformed'!$A$5:$A$185,0),MATCH(CH$4,'Data transformed'!$4:$4,0)-1),$O115),$P115)-$O115)/$Q115*100,"NA"))</f>
        <v>36</v>
      </c>
      <c r="CI115" s="104" t="n">
        <f aca="true">IF($L115="","",IF(ISNUMBER(OFFSET('Data transformed'!$A$4,MATCH($A115,'Data transformed'!$A$5:$A$185,0),MATCH(CI$4,'Data transformed'!$4:$4,0)-1)), (MIN(MAX(OFFSET('Data transformed'!$A$4,MATCH($A115,'Data transformed'!$A$5:$A$185,0),MATCH(CI$4,'Data transformed'!$4:$4,0)-1),$O115),$P115)-$O115)/$Q115*100,"NA"))</f>
        <v>55</v>
      </c>
      <c r="CJ115" s="104" t="n">
        <f aca="true">IF($L115="","",IF(ISNUMBER(OFFSET('Data transformed'!$A$4,MATCH($A115,'Data transformed'!$A$5:$A$185,0),MATCH(CJ$4,'Data transformed'!$4:$4,0)-1)), (MIN(MAX(OFFSET('Data transformed'!$A$4,MATCH($A115,'Data transformed'!$A$5:$A$185,0),MATCH(CJ$4,'Data transformed'!$4:$4,0)-1),$O115),$P115)-$O115)/$Q115*100,"NA"))</f>
        <v>61</v>
      </c>
      <c r="CK115" s="104" t="str">
        <f aca="true">IF($L115="","",IF(ISNUMBER(OFFSET('Data transformed'!$A$4,MATCH($A115,'Data transformed'!$A$5:$A$185,0),MATCH(CK$4,'Data transformed'!$4:$4,0)-1)), (MIN(MAX(OFFSET('Data transformed'!$A$4,MATCH($A115,'Data transformed'!$A$5:$A$185,0),MATCH(CK$4,'Data transformed'!$4:$4,0)-1),$O115),$P115)-$O115)/$Q115*100,"NA"))</f>
        <v>NA</v>
      </c>
      <c r="CL115" s="104" t="str">
        <f aca="true">IF($L115="","",IF(ISNUMBER(OFFSET('Data transformed'!$A$4,MATCH($A115,'Data transformed'!$A$5:$A$185,0),MATCH(CL$4,'Data transformed'!$4:$4,0)-1)), (MIN(MAX(OFFSET('Data transformed'!$A$4,MATCH($A115,'Data transformed'!$A$5:$A$185,0),MATCH(CL$4,'Data transformed'!$4:$4,0)-1),$O115),$P115)-$O115)/$Q115*100,"NA"))</f>
        <v>NA</v>
      </c>
      <c r="CM115" s="104" t="n">
        <f aca="true">IF($L115="","",IF(ISNUMBER(OFFSET('Data transformed'!$A$4,MATCH($A115,'Data transformed'!$A$5:$A$185,0),MATCH(CM$4,'Data transformed'!$4:$4,0)-1)), (MIN(MAX(OFFSET('Data transformed'!$A$4,MATCH($A115,'Data transformed'!$A$5:$A$185,0),MATCH(CM$4,'Data transformed'!$4:$4,0)-1),$O115),$P115)-$O115)/$Q115*100,"NA"))</f>
        <v>81</v>
      </c>
      <c r="CN115" s="104" t="n">
        <f aca="true">IF($L115="","",IF(ISNUMBER(OFFSET('Data transformed'!$A$4,MATCH($A115,'Data transformed'!$A$5:$A$185,0),MATCH(CN$4,'Data transformed'!$4:$4,0)-1)), (MIN(MAX(OFFSET('Data transformed'!$A$4,MATCH($A115,'Data transformed'!$A$5:$A$185,0),MATCH(CN$4,'Data transformed'!$4:$4,0)-1),$O115),$P115)-$O115)/$Q115*100,"NA"))</f>
        <v>77</v>
      </c>
      <c r="CO115" s="104" t="n">
        <f aca="true">IF($L115="","",IF(ISNUMBER(OFFSET('Data transformed'!$A$4,MATCH($A115,'Data transformed'!$A$5:$A$185,0),MATCH(CO$4,'Data transformed'!$4:$4,0)-1)), (MIN(MAX(OFFSET('Data transformed'!$A$4,MATCH($A115,'Data transformed'!$A$5:$A$185,0),MATCH(CO$4,'Data transformed'!$4:$4,0)-1),$O115),$P115)-$O115)/$Q115*100,"NA"))</f>
        <v>33</v>
      </c>
      <c r="CP115" s="104" t="n">
        <f aca="true">IF($L115="","",IF(ISNUMBER(OFFSET('Data transformed'!$A$4,MATCH($A115,'Data transformed'!$A$5:$A$185,0),MATCH(CP$4,'Data transformed'!$4:$4,0)-1)), (MIN(MAX(OFFSET('Data transformed'!$A$4,MATCH($A115,'Data transformed'!$A$5:$A$185,0),MATCH(CP$4,'Data transformed'!$4:$4,0)-1),$O115),$P115)-$O115)/$Q115*100,"NA"))</f>
        <v>30</v>
      </c>
      <c r="CQ115" s="104" t="n">
        <f aca="true">IF($L115="","",IF(ISNUMBER(OFFSET('Data transformed'!$A$4,MATCH($A115,'Data transformed'!$A$5:$A$185,0),MATCH(CQ$4,'Data transformed'!$4:$4,0)-1)), (MIN(MAX(OFFSET('Data transformed'!$A$4,MATCH($A115,'Data transformed'!$A$5:$A$185,0),MATCH(CQ$4,'Data transformed'!$4:$4,0)-1),$O115),$P115)-$O115)/$Q115*100,"NA"))</f>
        <v>80</v>
      </c>
      <c r="CR115" s="104" t="n">
        <f aca="true">IF($L115="","",IF(ISNUMBER(OFFSET('Data transformed'!$A$4,MATCH($A115,'Data transformed'!$A$5:$A$185,0),MATCH(CR$4,'Data transformed'!$4:$4,0)-1)), (MIN(MAX(OFFSET('Data transformed'!$A$4,MATCH($A115,'Data transformed'!$A$5:$A$185,0),MATCH(CR$4,'Data transformed'!$4:$4,0)-1),$O115),$P115)-$O115)/$Q115*100,"NA"))</f>
        <v>69</v>
      </c>
      <c r="CS115" s="104" t="n">
        <f aca="true">IF($L115="","",IF(ISNUMBER(OFFSET('Data transformed'!$A$4,MATCH($A115,'Data transformed'!$A$5:$A$185,0),MATCH(CS$4,'Data transformed'!$4:$4,0)-1)), (MIN(MAX(OFFSET('Data transformed'!$A$4,MATCH($A115,'Data transformed'!$A$5:$A$185,0),MATCH(CS$4,'Data transformed'!$4:$4,0)-1),$O115),$P115)-$O115)/$Q115*100,"NA"))</f>
        <v>57</v>
      </c>
      <c r="CT115" s="104" t="n">
        <f aca="true">IF($L115="","",IF(ISNUMBER(OFFSET('Data transformed'!$A$4,MATCH($A115,'Data transformed'!$A$5:$A$185,0),MATCH(CT$4,'Data transformed'!$4:$4,0)-1)), (MIN(MAX(OFFSET('Data transformed'!$A$4,MATCH($A115,'Data transformed'!$A$5:$A$185,0),MATCH(CT$4,'Data transformed'!$4:$4,0)-1),$O115),$P115)-$O115)/$Q115*100,"NA"))</f>
        <v>57</v>
      </c>
      <c r="CU115" s="104" t="n">
        <f aca="true">IF($L115="","",IF(ISNUMBER(OFFSET('Data transformed'!$A$4,MATCH($A115,'Data transformed'!$A$5:$A$185,0),MATCH(CU$4,'Data transformed'!$4:$4,0)-1)), (MIN(MAX(OFFSET('Data transformed'!$A$4,MATCH($A115,'Data transformed'!$A$5:$A$185,0),MATCH(CU$4,'Data transformed'!$4:$4,0)-1),$O115),$P115)-$O115)/$Q115*100,"NA"))</f>
        <v>26</v>
      </c>
      <c r="CV115" s="104" t="n">
        <f aca="true">IF($L115="","",IF(ISNUMBER(OFFSET('Data transformed'!$A$4,MATCH($A115,'Data transformed'!$A$5:$A$185,0),MATCH(CV$4,'Data transformed'!$4:$4,0)-1)), (MIN(MAX(OFFSET('Data transformed'!$A$4,MATCH($A115,'Data transformed'!$A$5:$A$185,0),MATCH(CV$4,'Data transformed'!$4:$4,0)-1),$O115),$P115)-$O115)/$Q115*100,"NA"))</f>
        <v>66</v>
      </c>
      <c r="CW115" s="104" t="n">
        <f aca="true">IF($L115="","",IF(ISNUMBER(OFFSET('Data transformed'!$A$4,MATCH($A115,'Data transformed'!$A$5:$A$185,0),MATCH(CW$4,'Data transformed'!$4:$4,0)-1)), (MIN(MAX(OFFSET('Data transformed'!$A$4,MATCH($A115,'Data transformed'!$A$5:$A$185,0),MATCH(CW$4,'Data transformed'!$4:$4,0)-1),$O115),$P115)-$O115)/$Q115*100,"NA"))</f>
        <v>56</v>
      </c>
    </row>
    <row r="116" s="103" customFormat="true" ht="15.5" hidden="false" customHeight="false" outlineLevel="0" collapsed="false">
      <c r="A116" s="107" t="n">
        <v>4320</v>
      </c>
      <c r="B116" s="107" t="n">
        <v>3</v>
      </c>
      <c r="C116" s="103" t="str">
        <f aca="true">IF(ISBLANK(OFFSET('outliers treatment'!$A$3,MATCH($A116,'outliers treatment'!$A$4:$A$154,0),MATCH(C$4,'outliers treatment'!$4:$4,0)-1)),"",OFFSET('outliers treatment'!$A$3,MATCH($A116,'outliers treatment'!$A$4:$A$154,0),MATCH(C$4,'outliers treatment'!$4:$4,0)-1))</f>
        <v>Sustainability reporting policies</v>
      </c>
      <c r="D116" s="103" t="str">
        <f aca="true">IF(ISBLANK(OFFSET('outliers treatment'!$A$3,MATCH($A116,'outliers treatment'!$A$4:$A$154,0),MATCH(D$4,'outliers treatment'!$4:$4,0)-1)),"",OFFSET('outliers treatment'!$A$3,MATCH($A116,'outliers treatment'!$A$4:$A$154,0),MATCH(D$4,'outliers treatment'!$4:$4,0)-1))</f>
        <v/>
      </c>
      <c r="E116" s="103" t="str">
        <f aca="true">IF(ISBLANK(OFFSET('outliers treatment'!$A$3,MATCH($A116,'outliers treatment'!$A$4:$A$154,0),MATCH(E$4,'outliers treatment'!$4:$4,0)-1)),"",OFFSET('outliers treatment'!$A$3,MATCH($A116,'outliers treatment'!$A$4:$A$154,0),MATCH(E$4,'outliers treatment'!$4:$4,0)-1))</f>
        <v/>
      </c>
      <c r="F116" s="103" t="str">
        <f aca="true">IF(ISBLANK(OFFSET('outliers treatment'!$A$3,MATCH($A116,'outliers treatment'!$A$4:$A$154,0),MATCH(F$4,'outliers treatment'!$4:$4,0)-1)),"",OFFSET('outliers treatment'!$A$3,MATCH($A116,'outliers treatment'!$A$4:$A$154,0),MATCH(F$4,'outliers treatment'!$4:$4,0)-1))</f>
        <v/>
      </c>
      <c r="G116" s="103" t="str">
        <f aca="true">IF(ISBLANK(OFFSET('outliers treatment'!$A$3,MATCH($A116,'outliers treatment'!$A$4:$A$154,0),MATCH(G$4,'outliers treatment'!$4:$4,0)-1)),"",OFFSET('outliers treatment'!$A$3,MATCH($A116,'outliers treatment'!$A$4:$A$154,0),MATCH(G$4,'outliers treatment'!$4:$4,0)-1))</f>
        <v/>
      </c>
      <c r="H116" s="103" t="str">
        <f aca="true">IF(ISBLANK(OFFSET('outliers treatment'!$A$3,MATCH($A116,'outliers treatment'!$A$4:$A$154,0),MATCH(H$4,'outliers treatment'!$4:$4,0)-1)),"",OFFSET('outliers treatment'!$A$3,MATCH($A116,'outliers treatment'!$A$4:$A$154,0),MATCH(H$4,'outliers treatment'!$4:$4,0)-1))</f>
        <v/>
      </c>
      <c r="I116" s="103" t="str">
        <f aca="true">IF(ISBLANK(OFFSET('outliers treatment'!$A$3,MATCH($A116,'outliers treatment'!$A$4:$A$154,0),MATCH(I$4,'outliers treatment'!$4:$4,0)-1)),"",OFFSET('outliers treatment'!$A$3,MATCH($A116,'outliers treatment'!$A$4:$A$154,0),MATCH(I$4,'outliers treatment'!$4:$4,0)-1))</f>
        <v/>
      </c>
      <c r="J116" s="104" t="n">
        <f aca="false" t="array" ref="J116:J116">MIN(IF(ISNUMBER(V116:CW116),V116:CW116))</f>
        <v>19.1603273994342</v>
      </c>
      <c r="K116" s="103" t="n">
        <f aca="false" t="array" ref="K116:K116">MAX(IF(ISNUMBER(V116:CW116),V116:CW116))</f>
        <v>92.3250739581177</v>
      </c>
      <c r="L116" s="103" t="e">
        <f aca="true">IF(ISBLANK(OFFSET('outliers treatment'!$A$3,MATCH($A116,'outliers treatment'!$A$4:$A$154,0),MATCH(L$4,'outliers treatment'!$4:$4,0)-1)),"",OFFSET('outliers treatment'!$A$3,MATCH($A116,'outliers treatment'!$A$4:$A$154,0),MATCH(L$4,'outliers treatment'!$4:$4,0)-1))</f>
        <v>#N/A</v>
      </c>
      <c r="M116" s="103" t="e">
        <f aca="true">IF(ISBLANK(OFFSET('outliers treatment'!$A$3,MATCH($A116,'outliers treatment'!$A$4:$A$154,0),MATCH(M$4,'outliers treatment'!$4:$4,0)-1)),"",OFFSET('outliers treatment'!$A$3,MATCH($A116,'outliers treatment'!$A$4:$A$154,0),MATCH(M$4,'outliers treatment'!$4:$4,0)-1))</f>
        <v>#N/A</v>
      </c>
      <c r="N116" s="103" t="str">
        <f aca="true">IF(ISBLANK(OFFSET('outliers treatment'!$A$3,MATCH($A116,'outliers treatment'!$A$4:$A$154,0),MATCH(N$4,'outliers treatment'!$4:$4,0)-1)),"",OFFSET('outliers treatment'!$A$3,MATCH($A116,'outliers treatment'!$A$4:$A$154,0),MATCH(N$4,'outliers treatment'!$4:$4,0)-1))</f>
        <v/>
      </c>
      <c r="O116" s="103" t="str">
        <f aca="true">IF(ISBLANK(OFFSET('outliers treatment'!$A$3,MATCH($A116,'outliers treatment'!$A$4:$A$154,0),MATCH(O$4,'outliers treatment'!$4:$4,0)-1)),"",OFFSET('outliers treatment'!$A$3,MATCH($A116,'outliers treatment'!$A$4:$A$154,0),MATCH(O$4,'outliers treatment'!$4:$4,0)-1))</f>
        <v/>
      </c>
      <c r="P116" s="103" t="str">
        <f aca="true">IF(ISBLANK(OFFSET('outliers treatment'!$A$3,MATCH($A116,'outliers treatment'!$A$4:$A$154,0),MATCH(P$4,'outliers treatment'!$4:$4,0)-1)),"",OFFSET('outliers treatment'!$A$3,MATCH($A116,'outliers treatment'!$A$4:$A$154,0),MATCH(P$4,'outliers treatment'!$4:$4,0)-1))</f>
        <v/>
      </c>
      <c r="Q116" s="103" t="str">
        <f aca="false">IFERROR(P116-O116,"")</f>
        <v/>
      </c>
      <c r="R116" s="105" t="n">
        <f aca="false" t="array" ref="R116:R116">IFERROR(SKEW(IF(ISNUMBER(V116:CW116),V116:CW116,"")),"")</f>
        <v>-0.0524359707158535</v>
      </c>
      <c r="S116" s="103" t="n">
        <v>1</v>
      </c>
      <c r="T116" s="103" t="n">
        <v>1</v>
      </c>
      <c r="U116" s="106" t="str">
        <f aca="false" t="array" ref="U116:U116">IF(B116&lt;4,"",1-IFERROR(SUM(ISNUMBER(V116:CW116)*(1-$V$3:$CW$3))/COUNTIF($V$3:$CW$3,0),0))</f>
        <v/>
      </c>
      <c r="V116" s="104" t="n">
        <f aca="false" t="array" ref="V116:V116">SUM(IF(ISNUMBER(V117),$T117*V117,0))/SUM(IF(ISNUMBER(V117),$T117,0))</f>
        <v>69.9500480835576</v>
      </c>
      <c r="W116" s="104" t="n">
        <f aca="false">SUM(IF(ISNUMBER(W117),$T117*W117,0))/SUM(IF(ISNUMBER(W117),$T117,0))</f>
        <v>58.2288647967985</v>
      </c>
      <c r="X116" s="104" t="n">
        <f aca="false">SUM(IF(ISNUMBER(X117),$T117*X117,0))/SUM(IF(ISNUMBER(X117),$T117,0))</f>
        <v>48.8881626043607</v>
      </c>
      <c r="Y116" s="104" t="n">
        <f aca="false">SUM(IF(ISNUMBER(Y117),$T117*Y117,0))/SUM(IF(ISNUMBER(Y117),$T117,0))</f>
        <v>37.5</v>
      </c>
      <c r="Z116" s="104" t="n">
        <f aca="false">SUM(IF(ISNUMBER(Z117),$T117*Z117,0))/SUM(IF(ISNUMBER(Z117),$T117,0))</f>
        <v>75.6679517698199</v>
      </c>
      <c r="AA116" s="104" t="n">
        <f aca="false">SUM(IF(ISNUMBER(AA117),$T117*AA117,0))/SUM(IF(ISNUMBER(AA117),$T117,0))</f>
        <v>19.1603273994342</v>
      </c>
      <c r="AB116" s="104" t="n">
        <f aca="false">SUM(IF(ISNUMBER(AB117),$T117*AB117,0))/SUM(IF(ISNUMBER(AB117),$T117,0))</f>
        <v>78.1513058028014</v>
      </c>
      <c r="AC116" s="104" t="n">
        <f aca="false">SUM(IF(ISNUMBER(AC117),$T117*AC117,0))/SUM(IF(ISNUMBER(AC117),$T117,0))</f>
        <v>55.019341233699</v>
      </c>
      <c r="AD116" s="104" t="n">
        <f aca="false">SUM(IF(ISNUMBER(AD117),$T117*AD117,0))/SUM(IF(ISNUMBER(AD117),$T117,0))</f>
        <v>48.5825053474091</v>
      </c>
      <c r="AE116" s="104" t="n">
        <f aca="false">SUM(IF(ISNUMBER(AE117),$T117*AE117,0))/SUM(IF(ISNUMBER(AE117),$T117,0))</f>
        <v>60.8638329710895</v>
      </c>
      <c r="AF116" s="104" t="n">
        <f aca="false">SUM(IF(ISNUMBER(AF117),$T117*AF117,0))/SUM(IF(ISNUMBER(AF117),$T117,0))</f>
        <v>92.3250739581177</v>
      </c>
      <c r="AG116" s="104" t="n">
        <f aca="false">SUM(IF(ISNUMBER(AG117),$T117*AG117,0))/SUM(IF(ISNUMBER(AG117),$T117,0))</f>
        <v>19.1603273994342</v>
      </c>
      <c r="AH116" s="104" t="n">
        <f aca="false">SUM(IF(ISNUMBER(AH117),$T117*AH117,0))/SUM(IF(ISNUMBER(AH117),$T117,0))</f>
        <v>81.4047158542055</v>
      </c>
      <c r="AI116" s="104" t="n">
        <f aca="false">SUM(IF(ISNUMBER(AI117),$T117*AI117,0))/SUM(IF(ISNUMBER(AI117),$T117,0))</f>
        <v>19.1603273994342</v>
      </c>
      <c r="AJ116" s="104" t="n">
        <f aca="false">SUM(IF(ISNUMBER(AJ117),$T117*AJ117,0))/SUM(IF(ISNUMBER(AJ117),$T117,0))</f>
        <v>46.4694270509901</v>
      </c>
      <c r="AK116" s="104" t="n">
        <f aca="false">SUM(IF(ISNUMBER(AK117),$T117*AK117,0))/SUM(IF(ISNUMBER(AK117),$T117,0))</f>
        <v>34.1060123852895</v>
      </c>
      <c r="AL116" s="104" t="n">
        <f aca="false">SUM(IF(ISNUMBER(AL117),$T117*AL117,0))/SUM(IF(ISNUMBER(AL117),$T117,0))</f>
        <v>57.6618884978955</v>
      </c>
      <c r="AM116" s="104" t="n">
        <f aca="false">SUM(IF(ISNUMBER(AM117),$T117*AM117,0))/SUM(IF(ISNUMBER(AM117),$T117,0))</f>
        <v>41.4378493065618</v>
      </c>
      <c r="AN116" s="104" t="n">
        <f aca="false">SUM(IF(ISNUMBER(AN117),$T117*AN117,0))/SUM(IF(ISNUMBER(AN117),$T117,0))</f>
        <v>29.176035413648</v>
      </c>
      <c r="AO116" s="104" t="n">
        <f aca="false">SUM(IF(ISNUMBER(AO117),$T117*AO117,0))/SUM(IF(ISNUMBER(AO117),$T117,0))</f>
        <v>19.1603273994342</v>
      </c>
      <c r="AP116" s="104" t="n">
        <f aca="false">SUM(IF(ISNUMBER(AP117),$T117*AP117,0))/SUM(IF(ISNUMBER(AP117),$T117,0))</f>
        <v>59.4742936245084</v>
      </c>
      <c r="AQ116" s="104" t="n">
        <f aca="false">SUM(IF(ISNUMBER(AQ117),$T117*AQ117,0))/SUM(IF(ISNUMBER(AQ117),$T117,0))</f>
        <v>62.5</v>
      </c>
      <c r="AR116" s="104" t="n">
        <f aca="false">SUM(IF(ISNUMBER(AR117),$T117*AR117,0))/SUM(IF(ISNUMBER(AR117),$T117,0))</f>
        <v>50.1531989581177</v>
      </c>
      <c r="AS116" s="104" t="n">
        <f aca="false">SUM(IF(ISNUMBER(AS117),$T117*AS117,0))/SUM(IF(ISNUMBER(AS117),$T117,0))</f>
        <v>19.1603273994342</v>
      </c>
      <c r="AT116" s="104" t="n">
        <f aca="false">SUM(IF(ISNUMBER(AT117),$T117*AT117,0))/SUM(IF(ISNUMBER(AT117),$T117,0))</f>
        <v>56.888993824605</v>
      </c>
      <c r="AU116" s="104" t="n">
        <f aca="false">SUM(IF(ISNUMBER(AU117),$T117*AU117,0))/SUM(IF(ISNUMBER(AU117),$T117,0))</f>
        <v>64.7725410543021</v>
      </c>
      <c r="AV116" s="104" t="n">
        <f aca="false">SUM(IF(ISNUMBER(AV117),$T117*AV117,0))/SUM(IF(ISNUMBER(AV117),$T117,0))</f>
        <v>62.7164838197751</v>
      </c>
      <c r="AW116" s="104" t="n">
        <f aca="false">SUM(IF(ISNUMBER(AW117),$T117*AW117,0))/SUM(IF(ISNUMBER(AW117),$T117,0))</f>
        <v>43.283072000276</v>
      </c>
      <c r="AX116" s="104" t="n">
        <f aca="false">SUM(IF(ISNUMBER(AX117),$T117*AX117,0))/SUM(IF(ISNUMBER(AX117),$T117,0))</f>
        <v>58.6297048575174</v>
      </c>
      <c r="AY116" s="104" t="n">
        <f aca="false">SUM(IF(ISNUMBER(AY117),$T117*AY117,0))/SUM(IF(ISNUMBER(AY117),$T117,0))</f>
        <v>19.1603273994342</v>
      </c>
      <c r="AZ116" s="104" t="n">
        <f aca="false">SUM(IF(ISNUMBER(AZ117),$T117*AZ117,0))/SUM(IF(ISNUMBER(AZ117),$T117,0))</f>
        <v>43.6339957220727</v>
      </c>
      <c r="BA116" s="104" t="n">
        <f aca="false">SUM(IF(ISNUMBER(BA117),$T117*BA117,0))/SUM(IF(ISNUMBER(BA117),$T117,0))</f>
        <v>79.9131930069689</v>
      </c>
      <c r="BB116" s="104" t="n">
        <f aca="false">SUM(IF(ISNUMBER(BB117),$T117*BB117,0))/SUM(IF(ISNUMBER(BB117),$T117,0))</f>
        <v>83.0458249241013</v>
      </c>
      <c r="BC116" s="104" t="n">
        <f aca="false">SUM(IF(ISNUMBER(BC117),$T117*BC117,0))/SUM(IF(ISNUMBER(BC117),$T117,0))</f>
        <v>22.2914726074657</v>
      </c>
      <c r="BD116" s="104" t="n">
        <f aca="false">SUM(IF(ISNUMBER(BD117),$T117*BD117,0))/SUM(IF(ISNUMBER(BD117),$T117,0))</f>
        <v>58.1769000551991</v>
      </c>
      <c r="BE116" s="104" t="n">
        <f aca="false">SUM(IF(ISNUMBER(BE117),$T117*BE117,0))/SUM(IF(ISNUMBER(BE117),$T117,0))</f>
        <v>19.1603273994342</v>
      </c>
      <c r="BF116" s="104" t="n">
        <f aca="false">SUM(IF(ISNUMBER(BF117),$T117*BF117,0))/SUM(IF(ISNUMBER(BF117),$T117,0))</f>
        <v>50.7328969157524</v>
      </c>
      <c r="BG116" s="104" t="n">
        <f aca="false">SUM(IF(ISNUMBER(BG117),$T117*BG117,0))/SUM(IF(ISNUMBER(BG117),$T117,0))</f>
        <v>73.4163691092251</v>
      </c>
      <c r="BH116" s="104" t="n">
        <f aca="false">SUM(IF(ISNUMBER(BH117),$T117*BH117,0))/SUM(IF(ISNUMBER(BH117),$T117,0))</f>
        <v>50.599535120403</v>
      </c>
      <c r="BI116" s="104" t="n">
        <f aca="false">SUM(IF(ISNUMBER(BI117),$T117*BI117,0))/SUM(IF(ISNUMBER(BI117),$T117,0))</f>
        <v>40.3376845718623</v>
      </c>
      <c r="BJ116" s="104" t="n">
        <f aca="false">SUM(IF(ISNUMBER(BJ117),$T117*BJ117,0))/SUM(IF(ISNUMBER(BJ117),$T117,0))</f>
        <v>71.3686833730077</v>
      </c>
      <c r="BK116" s="104" t="n">
        <f aca="false">SUM(IF(ISNUMBER(BK117),$T117*BK117,0))/SUM(IF(ISNUMBER(BK117),$T117,0))</f>
        <v>19.1603273994342</v>
      </c>
      <c r="BL116" s="104" t="n">
        <f aca="false">SUM(IF(ISNUMBER(BL117),$T117*BL117,0))/SUM(IF(ISNUMBER(BL117),$T117,0))</f>
        <v>19.1603273994342</v>
      </c>
      <c r="BM116" s="104" t="n">
        <f aca="false">SUM(IF(ISNUMBER(BM117),$T117*BM117,0))/SUM(IF(ISNUMBER(BM117),$T117,0))</f>
        <v>41.7659602911751</v>
      </c>
      <c r="BN116" s="104" t="n">
        <f aca="false">SUM(IF(ISNUMBER(BN117),$T117*BN117,0))/SUM(IF(ISNUMBER(BN117),$T117,0))</f>
        <v>19.1603273994342</v>
      </c>
      <c r="BO116" s="104" t="n">
        <f aca="false">SUM(IF(ISNUMBER(BO117),$T117*BO117,0))/SUM(IF(ISNUMBER(BO117),$T117,0))</f>
        <v>51.8388187400814</v>
      </c>
      <c r="BP116" s="104" t="n">
        <f aca="false">SUM(IF(ISNUMBER(BP117),$T117*BP117,0))/SUM(IF(ISNUMBER(BP117),$T117,0))</f>
        <v>68.0603513334023</v>
      </c>
      <c r="BQ116" s="104" t="n">
        <f aca="false">SUM(IF(ISNUMBER(BQ117),$T117*BQ117,0))/SUM(IF(ISNUMBER(BQ117),$T117,0))</f>
        <v>44.5106042572276</v>
      </c>
      <c r="BR116" s="104" t="n">
        <f aca="false">SUM(IF(ISNUMBER(BR117),$T117*BR117,0))/SUM(IF(ISNUMBER(BR117),$T117,0))</f>
        <v>19.1603273994342</v>
      </c>
      <c r="BS116" s="104" t="n">
        <f aca="false">SUM(IF(ISNUMBER(BS117),$T117*BS117,0))/SUM(IF(ISNUMBER(BS117),$T117,0))</f>
        <v>69.4280212861382</v>
      </c>
      <c r="BT116" s="104" t="n">
        <f aca="false">SUM(IF(ISNUMBER(BT117),$T117*BT117,0))/SUM(IF(ISNUMBER(BT117),$T117,0))</f>
        <v>40.0309632236252</v>
      </c>
      <c r="BU116" s="104" t="n">
        <f aca="false">SUM(IF(ISNUMBER(BU117),$T117*BU117,0))/SUM(IF(ISNUMBER(BU117),$T117,0))</f>
        <v>42.1434054371076</v>
      </c>
      <c r="BV116" s="104" t="n">
        <f aca="false">SUM(IF(ISNUMBER(BV117),$T117*BV117,0))/SUM(IF(ISNUMBER(BV117),$T117,0))</f>
        <v>34.3985027254537</v>
      </c>
      <c r="BW116" s="104" t="n">
        <f aca="false">SUM(IF(ISNUMBER(BW117),$T117*BW117,0))/SUM(IF(ISNUMBER(BW117),$T117,0))</f>
        <v>61.6044167874146</v>
      </c>
      <c r="BX116" s="104" t="n">
        <f aca="false">SUM(IF(ISNUMBER(BX117),$T117*BX117,0))/SUM(IF(ISNUMBER(BX117),$T117,0))</f>
        <v>38.2779617746498</v>
      </c>
      <c r="BY116" s="104" t="n">
        <f aca="false">SUM(IF(ISNUMBER(BY117),$T117*BY117,0))/SUM(IF(ISNUMBER(BY117),$T117,0))</f>
        <v>74.0485708617954</v>
      </c>
      <c r="BZ116" s="104" t="n">
        <f aca="false">SUM(IF(ISNUMBER(BZ117),$T117*BZ117,0))/SUM(IF(ISNUMBER(BZ117),$T117,0))</f>
        <v>69.5484458014214</v>
      </c>
      <c r="CA116" s="104" t="n">
        <f aca="false">SUM(IF(ISNUMBER(CA117),$T117*CA117,0))/SUM(IF(ISNUMBER(CA117),$T117,0))</f>
        <v>42.3334756434141</v>
      </c>
      <c r="CB116" s="104" t="e">
        <f aca="false">SUM(IF(ISNUMBER(CB117),$T117*CB117,0))/SUM(IF(ISNUMBER(CB117),$T117,0))</f>
        <v>#DIV/0!</v>
      </c>
      <c r="CC116" s="104" t="e">
        <f aca="false">SUM(IF(ISNUMBER(CC117),$T117*CC117,0))/SUM(IF(ISNUMBER(CC117),$T117,0))</f>
        <v>#DIV/0!</v>
      </c>
      <c r="CD116" s="104" t="n">
        <f aca="false">SUM(IF(ISNUMBER(CD117),$T117*CD117,0))/SUM(IF(ISNUMBER(CD117),$T117,0))</f>
        <v>47.7498835644794</v>
      </c>
      <c r="CE116" s="104" t="n">
        <f aca="false">SUM(IF(ISNUMBER(CE117),$T117*CE117,0))/SUM(IF(ISNUMBER(CE117),$T117,0))</f>
        <v>67.8922831280618</v>
      </c>
      <c r="CF116" s="104" t="n">
        <f aca="false">SUM(IF(ISNUMBER(CF117),$T117*CF117,0))/SUM(IF(ISNUMBER(CF117),$T117,0))</f>
        <v>47.2440359138895</v>
      </c>
      <c r="CG116" s="104" t="n">
        <f aca="false">SUM(IF(ISNUMBER(CG117),$T117*CG117,0))/SUM(IF(ISNUMBER(CG117),$T117,0))</f>
        <v>19.1603273994342</v>
      </c>
      <c r="CH116" s="104" t="n">
        <f aca="false">SUM(IF(ISNUMBER(CH117),$T117*CH117,0))/SUM(IF(ISNUMBER(CH117),$T117,0))</f>
        <v>52.0653289519078</v>
      </c>
      <c r="CI116" s="104" t="n">
        <f aca="false">SUM(IF(ISNUMBER(CI117),$T117*CI117,0))/SUM(IF(ISNUMBER(CI117),$T117,0))</f>
        <v>51.0342277306286</v>
      </c>
      <c r="CJ116" s="104" t="n">
        <f aca="false">SUM(IF(ISNUMBER(CJ117),$T117*CJ117,0))/SUM(IF(ISNUMBER(CJ117),$T117,0))</f>
        <v>32.9970718622783</v>
      </c>
      <c r="CK116" s="104" t="n">
        <f aca="false">SUM(IF(ISNUMBER(CK117),$T117*CK117,0))/SUM(IF(ISNUMBER(CK117),$T117,0))</f>
        <v>19.1603273994342</v>
      </c>
      <c r="CL116" s="104" t="n">
        <f aca="false">SUM(IF(ISNUMBER(CL117),$T117*CL117,0))/SUM(IF(ISNUMBER(CL117),$T117,0))</f>
        <v>39.4394060925964</v>
      </c>
      <c r="CM116" s="104" t="n">
        <f aca="false">SUM(IF(ISNUMBER(CM117),$T117*CM117,0))/SUM(IF(ISNUMBER(CM117),$T117,0))</f>
        <v>58.4789855447457</v>
      </c>
      <c r="CN116" s="104" t="e">
        <f aca="false">SUM(IF(ISNUMBER(CN117),$T117*CN117,0))/SUM(IF(ISNUMBER(CN117),$T117,0))</f>
        <v>#DIV/0!</v>
      </c>
      <c r="CO116" s="104" t="n">
        <f aca="false">SUM(IF(ISNUMBER(CO117),$T117*CO117,0))/SUM(IF(ISNUMBER(CO117),$T117,0))</f>
        <v>45.8872386669427</v>
      </c>
      <c r="CP116" s="104" t="n">
        <f aca="false">SUM(IF(ISNUMBER(CP117),$T117*CP117,0))/SUM(IF(ISNUMBER(CP117),$T117,0))</f>
        <v>19.1603273994342</v>
      </c>
      <c r="CQ116" s="104" t="n">
        <f aca="false">SUM(IF(ISNUMBER(CQ117),$T117*CQ117,0))/SUM(IF(ISNUMBER(CQ117),$T117,0))</f>
        <v>57.8352210981163</v>
      </c>
      <c r="CR116" s="104" t="n">
        <f aca="false">SUM(IF(ISNUMBER(CR117),$T117*CR117,0))/SUM(IF(ISNUMBER(CR117),$T117,0))</f>
        <v>45.9592561926447</v>
      </c>
      <c r="CS116" s="104" t="n">
        <f aca="false">SUM(IF(ISNUMBER(CS117),$T117*CS117,0))/SUM(IF(ISNUMBER(CS117),$T117,0))</f>
        <v>68.1426917304906</v>
      </c>
      <c r="CT116" s="104" t="n">
        <f aca="false">SUM(IF(ISNUMBER(CT117),$T117*CT117,0))/SUM(IF(ISNUMBER(CT117),$T117,0))</f>
        <v>79.2361398606224</v>
      </c>
      <c r="CU116" s="104" t="n">
        <f aca="false">SUM(IF(ISNUMBER(CU117),$T117*CU117,0))/SUM(IF(ISNUMBER(CU117),$T117,0))</f>
        <v>46.9204961015663</v>
      </c>
      <c r="CV116" s="104" t="n">
        <f aca="false">SUM(IF(ISNUMBER(CV117),$T117*CV117,0))/SUM(IF(ISNUMBER(CV117),$T117,0))</f>
        <v>55.6658818050093</v>
      </c>
      <c r="CW116" s="104" t="n">
        <f aca="false">SUM(IF(ISNUMBER(CW117),$T117*CW117,0))/SUM(IF(ISNUMBER(CW117),$T117,0))</f>
        <v>70.4301451562823</v>
      </c>
    </row>
    <row r="117" s="103" customFormat="true" ht="15.5" hidden="false" customHeight="false" outlineLevel="0" collapsed="false">
      <c r="A117" s="107" t="n">
        <v>4321</v>
      </c>
      <c r="B117" s="107" t="n">
        <v>4</v>
      </c>
      <c r="C117" s="103" t="str">
        <f aca="true">IF(ISBLANK(OFFSET('outliers treatment'!$A$3,MATCH($A117,'outliers treatment'!$A$4:$A$154,0),MATCH(C$4,'outliers treatment'!$4:$4,0)-1)),"",OFFSET('outliers treatment'!$A$3,MATCH($A117,'outliers treatment'!$A$4:$A$154,0),MATCH(C$4,'outliers treatment'!$4:$4,0)-1))</f>
        <v/>
      </c>
      <c r="D117" s="103" t="str">
        <f aca="true">IF(ISBLANK(OFFSET('outliers treatment'!$A$3,MATCH($A117,'outliers treatment'!$A$4:$A$154,0),MATCH(D$4,'outliers treatment'!$4:$4,0)-1)),"",OFFSET('outliers treatment'!$A$3,MATCH($A117,'outliers treatment'!$A$4:$A$154,0),MATCH(D$4,'outliers treatment'!$4:$4,0)-1))</f>
        <v>GRI Sustainability disclosure database</v>
      </c>
      <c r="E117" s="103" t="str">
        <f aca="true">IF(ISBLANK(OFFSET('outliers treatment'!$A$3,MATCH($A117,'outliers treatment'!$A$4:$A$154,0),MATCH(E$4,'outliers treatment'!$4:$4,0)-1)),"",OFFSET('outliers treatment'!$A$3,MATCH($A117,'outliers treatment'!$A$4:$A$154,0),MATCH(E$4,'outliers treatment'!$4:$4,0)-1))</f>
        <v/>
      </c>
      <c r="F117" s="103" t="str">
        <f aca="true">IF(ISBLANK(OFFSET('outliers treatment'!$A$3,MATCH($A117,'outliers treatment'!$A$4:$A$154,0),MATCH(F$4,'outliers treatment'!$4:$4,0)-1)),"",OFFSET('outliers treatment'!$A$3,MATCH($A117,'outliers treatment'!$A$4:$A$154,0),MATCH(F$4,'outliers treatment'!$4:$4,0)-1))</f>
        <v/>
      </c>
      <c r="G117" s="103" t="str">
        <f aca="true">IF(ISBLANK(OFFSET('outliers treatment'!$A$3,MATCH($A117,'outliers treatment'!$A$4:$A$154,0),MATCH(G$4,'outliers treatment'!$4:$4,0)-1)),"",OFFSET('outliers treatment'!$A$3,MATCH($A117,'outliers treatment'!$A$4:$A$154,0),MATCH(G$4,'outliers treatment'!$4:$4,0)-1))</f>
        <v/>
      </c>
      <c r="H117" s="103" t="str">
        <f aca="true">IF(ISBLANK(OFFSET('outliers treatment'!$A$3,MATCH($A117,'outliers treatment'!$A$4:$A$154,0),MATCH(H$4,'outliers treatment'!$4:$4,0)-1)),"",OFFSET('outliers treatment'!$A$3,MATCH($A117,'outliers treatment'!$A$4:$A$154,0),MATCH(H$4,'outliers treatment'!$4:$4,0)-1))</f>
        <v/>
      </c>
      <c r="I117" s="103" t="str">
        <f aca="true">IF(ISBLANK(OFFSET('outliers treatment'!$A$3,MATCH($A117,'outliers treatment'!$A$4:$A$154,0),MATCH(I$4,'outliers treatment'!$4:$4,0)-1)),"",OFFSET('outliers treatment'!$A$3,MATCH($A117,'outliers treatment'!$A$4:$A$154,0),MATCH(I$4,'outliers treatment'!$4:$4,0)-1))</f>
        <v/>
      </c>
      <c r="J117" s="104" t="n">
        <f aca="false" t="array" ref="J117:J117">MIN(IF(ISNUMBER(V117:CW117),V117:CW117))</f>
        <v>19.1603273994342</v>
      </c>
      <c r="K117" s="103" t="n">
        <f aca="false" t="array" ref="K117:K117">MAX(IF(ISNUMBER(V117:CW117),V117:CW117))</f>
        <v>92.3250739581177</v>
      </c>
      <c r="L117" s="103" t="n">
        <f aca="true">IF(ISBLANK(OFFSET('outliers treatment'!$A$3,MATCH($A117,'outliers treatment'!$A$4:$A$154,0),MATCH(L$4,'outliers treatment'!$4:$4,0)-1)),"",OFFSET('outliers treatment'!$A$3,MATCH($A117,'outliers treatment'!$A$4:$A$154,0),MATCH(L$4,'outliers treatment'!$4:$4,0)-1))</f>
        <v>-7.50924</v>
      </c>
      <c r="M117" s="103" t="n">
        <f aca="true">IF(ISBLANK(OFFSET('outliers treatment'!$A$3,MATCH($A117,'outliers treatment'!$A$4:$A$154,0),MATCH(M$4,'outliers treatment'!$4:$4,0)-1)),"",OFFSET('outliers treatment'!$A$3,MATCH($A117,'outliers treatment'!$A$4:$A$154,0),MATCH(M$4,'outliers treatment'!$4:$4,0)-1))</f>
        <v>-5.19036</v>
      </c>
      <c r="N117" s="103" t="n">
        <f aca="true">IF(ISBLANK(OFFSET('outliers treatment'!$A$3,MATCH($A117,'outliers treatment'!$A$4:$A$154,0),MATCH(N$4,'outliers treatment'!$4:$4,0)-1)),"",OFFSET('outliers treatment'!$A$3,MATCH($A117,'outliers treatment'!$A$4:$A$154,0),MATCH(N$4,'outliers treatment'!$4:$4,0)-1))</f>
        <v>2.31888</v>
      </c>
      <c r="O117" s="103" t="n">
        <f aca="true">IF(ISBLANK(OFFSET('outliers treatment'!$A$3,MATCH($A117,'outliers treatment'!$A$4:$A$154,0),MATCH(O$4,'outliers treatment'!$4:$4,0)-1)),"",OFFSET('outliers treatment'!$A$3,MATCH($A117,'outliers treatment'!$A$4:$A$154,0),MATCH(O$4,'outliers treatment'!$4:$4,0)-1))</f>
        <v>-10.98756</v>
      </c>
      <c r="P117" s="103" t="n">
        <f aca="true">IF(ISBLANK(OFFSET('outliers treatment'!$A$3,MATCH($A117,'outliers treatment'!$A$4:$A$154,0),MATCH(P$4,'outliers treatment'!$4:$4,0)-1)),"",OFFSET('outliers treatment'!$A$3,MATCH($A117,'outliers treatment'!$A$4:$A$154,0),MATCH(P$4,'outliers treatment'!$4:$4,0)-1))</f>
        <v>-1.71204</v>
      </c>
      <c r="Q117" s="103" t="n">
        <f aca="false">IFERROR(P117-O117,"")</f>
        <v>9.27552</v>
      </c>
      <c r="R117" s="105" t="n">
        <f aca="false" t="array" ref="R117:R117">IFERROR(SKEW(IF(ISNUMBER(V117:CW117),V117:CW117,"")),"")</f>
        <v>-0.0524359707158535</v>
      </c>
      <c r="S117" s="103" t="n">
        <v>0</v>
      </c>
      <c r="T117" s="103" t="n">
        <v>1</v>
      </c>
      <c r="U117" s="106" t="n">
        <f aca="false" t="array" ref="U117:U117">IF(B117&lt;4,"",1-IFERROR(SUM(ISNUMBER(V117:CW117)*(1-$V$3:$CW$3))/COUNTIF($V$3:$CW$3,0),0))</f>
        <v>0.0375</v>
      </c>
      <c r="V117" s="104" t="n">
        <f aca="true">IF($L117="","",IF(ISNUMBER(OFFSET('Data transformed'!$A$4,MATCH($A117,'Data transformed'!$A$5:$A$185,0),MATCH(V$4,'Data transformed'!$4:$4,0)-1)), (MIN(MAX(OFFSET('Data transformed'!$A$4,MATCH($A117,'Data transformed'!$A$5:$A$185,0),MATCH(V$4,'Data transformed'!$4:$4,0)-1),$O117),$P117)-$O117)/$Q117*100,"NA"))</f>
        <v>69.9500480835576</v>
      </c>
      <c r="W117" s="104" t="n">
        <f aca="true">IF($L117="","",IF(ISNUMBER(OFFSET('Data transformed'!$A$4,MATCH($A117,'Data transformed'!$A$5:$A$185,0),MATCH(W$4,'Data transformed'!$4:$4,0)-1)), (MIN(MAX(OFFSET('Data transformed'!$A$4,MATCH($A117,'Data transformed'!$A$5:$A$185,0),MATCH(W$4,'Data transformed'!$4:$4,0)-1),$O117),$P117)-$O117)/$Q117*100,"NA"))</f>
        <v>58.2288647967985</v>
      </c>
      <c r="X117" s="104" t="n">
        <f aca="true">IF($L117="","",IF(ISNUMBER(OFFSET('Data transformed'!$A$4,MATCH($A117,'Data transformed'!$A$5:$A$185,0),MATCH(X$4,'Data transformed'!$4:$4,0)-1)), (MIN(MAX(OFFSET('Data transformed'!$A$4,MATCH($A117,'Data transformed'!$A$5:$A$185,0),MATCH(X$4,'Data transformed'!$4:$4,0)-1),$O117),$P117)-$O117)/$Q117*100,"NA"))</f>
        <v>48.8881626043607</v>
      </c>
      <c r="Y117" s="104" t="n">
        <f aca="true">IF($L117="","",IF(ISNUMBER(OFFSET('Data transformed'!$A$4,MATCH($A117,'Data transformed'!$A$5:$A$185,0),MATCH(Y$4,'Data transformed'!$4:$4,0)-1)), (MIN(MAX(OFFSET('Data transformed'!$A$4,MATCH($A117,'Data transformed'!$A$5:$A$185,0),MATCH(Y$4,'Data transformed'!$4:$4,0)-1),$O117),$P117)-$O117)/$Q117*100,"NA"))</f>
        <v>37.5</v>
      </c>
      <c r="Z117" s="104" t="n">
        <f aca="true">IF($L117="","",IF(ISNUMBER(OFFSET('Data transformed'!$A$4,MATCH($A117,'Data transformed'!$A$5:$A$185,0),MATCH(Z$4,'Data transformed'!$4:$4,0)-1)), (MIN(MAX(OFFSET('Data transformed'!$A$4,MATCH($A117,'Data transformed'!$A$5:$A$185,0),MATCH(Z$4,'Data transformed'!$4:$4,0)-1),$O117),$P117)-$O117)/$Q117*100,"NA"))</f>
        <v>75.6679517698199</v>
      </c>
      <c r="AA117" s="104" t="n">
        <f aca="true">IF($L117="","",IF(ISNUMBER(OFFSET('Data transformed'!$A$4,MATCH($A117,'Data transformed'!$A$5:$A$185,0),MATCH(AA$4,'Data transformed'!$4:$4,0)-1)), (MIN(MAX(OFFSET('Data transformed'!$A$4,MATCH($A117,'Data transformed'!$A$5:$A$185,0),MATCH(AA$4,'Data transformed'!$4:$4,0)-1),$O117),$P117)-$O117)/$Q117*100,"NA"))</f>
        <v>19.1603273994342</v>
      </c>
      <c r="AB117" s="104" t="n">
        <f aca="true">IF($L117="","",IF(ISNUMBER(OFFSET('Data transformed'!$A$4,MATCH($A117,'Data transformed'!$A$5:$A$185,0),MATCH(AB$4,'Data transformed'!$4:$4,0)-1)), (MIN(MAX(OFFSET('Data transformed'!$A$4,MATCH($A117,'Data transformed'!$A$5:$A$185,0),MATCH(AB$4,'Data transformed'!$4:$4,0)-1),$O117),$P117)-$O117)/$Q117*100,"NA"))</f>
        <v>78.1513058028014</v>
      </c>
      <c r="AC117" s="104" t="n">
        <f aca="true">IF($L117="","",IF(ISNUMBER(OFFSET('Data transformed'!$A$4,MATCH($A117,'Data transformed'!$A$5:$A$185,0),MATCH(AC$4,'Data transformed'!$4:$4,0)-1)), (MIN(MAX(OFFSET('Data transformed'!$A$4,MATCH($A117,'Data transformed'!$A$5:$A$185,0),MATCH(AC$4,'Data transformed'!$4:$4,0)-1),$O117),$P117)-$O117)/$Q117*100,"NA"))</f>
        <v>55.019341233699</v>
      </c>
      <c r="AD117" s="104" t="n">
        <f aca="true">IF($L117="","",IF(ISNUMBER(OFFSET('Data transformed'!$A$4,MATCH($A117,'Data transformed'!$A$5:$A$185,0),MATCH(AD$4,'Data transformed'!$4:$4,0)-1)), (MIN(MAX(OFFSET('Data transformed'!$A$4,MATCH($A117,'Data transformed'!$A$5:$A$185,0),MATCH(AD$4,'Data transformed'!$4:$4,0)-1),$O117),$P117)-$O117)/$Q117*100,"NA"))</f>
        <v>48.5825053474091</v>
      </c>
      <c r="AE117" s="104" t="n">
        <f aca="true">IF($L117="","",IF(ISNUMBER(OFFSET('Data transformed'!$A$4,MATCH($A117,'Data transformed'!$A$5:$A$185,0),MATCH(AE$4,'Data transformed'!$4:$4,0)-1)), (MIN(MAX(OFFSET('Data transformed'!$A$4,MATCH($A117,'Data transformed'!$A$5:$A$185,0),MATCH(AE$4,'Data transformed'!$4:$4,0)-1),$O117),$P117)-$O117)/$Q117*100,"NA"))</f>
        <v>60.8638329710895</v>
      </c>
      <c r="AF117" s="104" t="n">
        <f aca="true">IF($L117="","",IF(ISNUMBER(OFFSET('Data transformed'!$A$4,MATCH($A117,'Data transformed'!$A$5:$A$185,0),MATCH(AF$4,'Data transformed'!$4:$4,0)-1)), (MIN(MAX(OFFSET('Data transformed'!$A$4,MATCH($A117,'Data transformed'!$A$5:$A$185,0),MATCH(AF$4,'Data transformed'!$4:$4,0)-1),$O117),$P117)-$O117)/$Q117*100,"NA"))</f>
        <v>92.3250739581177</v>
      </c>
      <c r="AG117" s="104" t="n">
        <f aca="true">IF($L117="","",IF(ISNUMBER(OFFSET('Data transformed'!$A$4,MATCH($A117,'Data transformed'!$A$5:$A$185,0),MATCH(AG$4,'Data transformed'!$4:$4,0)-1)), (MIN(MAX(OFFSET('Data transformed'!$A$4,MATCH($A117,'Data transformed'!$A$5:$A$185,0),MATCH(AG$4,'Data transformed'!$4:$4,0)-1),$O117),$P117)-$O117)/$Q117*100,"NA"))</f>
        <v>19.1603273994342</v>
      </c>
      <c r="AH117" s="104" t="n">
        <f aca="true">IF($L117="","",IF(ISNUMBER(OFFSET('Data transformed'!$A$4,MATCH($A117,'Data transformed'!$A$5:$A$185,0),MATCH(AH$4,'Data transformed'!$4:$4,0)-1)), (MIN(MAX(OFFSET('Data transformed'!$A$4,MATCH($A117,'Data transformed'!$A$5:$A$185,0),MATCH(AH$4,'Data transformed'!$4:$4,0)-1),$O117),$P117)-$O117)/$Q117*100,"NA"))</f>
        <v>81.4047158542055</v>
      </c>
      <c r="AI117" s="104" t="n">
        <f aca="true">IF($L117="","",IF(ISNUMBER(OFFSET('Data transformed'!$A$4,MATCH($A117,'Data transformed'!$A$5:$A$185,0),MATCH(AI$4,'Data transformed'!$4:$4,0)-1)), (MIN(MAX(OFFSET('Data transformed'!$A$4,MATCH($A117,'Data transformed'!$A$5:$A$185,0),MATCH(AI$4,'Data transformed'!$4:$4,0)-1),$O117),$P117)-$O117)/$Q117*100,"NA"))</f>
        <v>19.1603273994342</v>
      </c>
      <c r="AJ117" s="104" t="n">
        <f aca="true">IF($L117="","",IF(ISNUMBER(OFFSET('Data transformed'!$A$4,MATCH($A117,'Data transformed'!$A$5:$A$185,0),MATCH(AJ$4,'Data transformed'!$4:$4,0)-1)), (MIN(MAX(OFFSET('Data transformed'!$A$4,MATCH($A117,'Data transformed'!$A$5:$A$185,0),MATCH(AJ$4,'Data transformed'!$4:$4,0)-1),$O117),$P117)-$O117)/$Q117*100,"NA"))</f>
        <v>46.4694270509901</v>
      </c>
      <c r="AK117" s="104" t="n">
        <f aca="true">IF($L117="","",IF(ISNUMBER(OFFSET('Data transformed'!$A$4,MATCH($A117,'Data transformed'!$A$5:$A$185,0),MATCH(AK$4,'Data transformed'!$4:$4,0)-1)), (MIN(MAX(OFFSET('Data transformed'!$A$4,MATCH($A117,'Data transformed'!$A$5:$A$185,0),MATCH(AK$4,'Data transformed'!$4:$4,0)-1),$O117),$P117)-$O117)/$Q117*100,"NA"))</f>
        <v>34.1060123852895</v>
      </c>
      <c r="AL117" s="104" t="n">
        <f aca="true">IF($L117="","",IF(ISNUMBER(OFFSET('Data transformed'!$A$4,MATCH($A117,'Data transformed'!$A$5:$A$185,0),MATCH(AL$4,'Data transformed'!$4:$4,0)-1)), (MIN(MAX(OFFSET('Data transformed'!$A$4,MATCH($A117,'Data transformed'!$A$5:$A$185,0),MATCH(AL$4,'Data transformed'!$4:$4,0)-1),$O117),$P117)-$O117)/$Q117*100,"NA"))</f>
        <v>57.6618884978955</v>
      </c>
      <c r="AM117" s="104" t="n">
        <f aca="true">IF($L117="","",IF(ISNUMBER(OFFSET('Data transformed'!$A$4,MATCH($A117,'Data transformed'!$A$5:$A$185,0),MATCH(AM$4,'Data transformed'!$4:$4,0)-1)), (MIN(MAX(OFFSET('Data transformed'!$A$4,MATCH($A117,'Data transformed'!$A$5:$A$185,0),MATCH(AM$4,'Data transformed'!$4:$4,0)-1),$O117),$P117)-$O117)/$Q117*100,"NA"))</f>
        <v>41.4378493065618</v>
      </c>
      <c r="AN117" s="104" t="n">
        <f aca="true">IF($L117="","",IF(ISNUMBER(OFFSET('Data transformed'!$A$4,MATCH($A117,'Data transformed'!$A$5:$A$185,0),MATCH(AN$4,'Data transformed'!$4:$4,0)-1)), (MIN(MAX(OFFSET('Data transformed'!$A$4,MATCH($A117,'Data transformed'!$A$5:$A$185,0),MATCH(AN$4,'Data transformed'!$4:$4,0)-1),$O117),$P117)-$O117)/$Q117*100,"NA"))</f>
        <v>29.176035413648</v>
      </c>
      <c r="AO117" s="104" t="n">
        <f aca="true">IF($L117="","",IF(ISNUMBER(OFFSET('Data transformed'!$A$4,MATCH($A117,'Data transformed'!$A$5:$A$185,0),MATCH(AO$4,'Data transformed'!$4:$4,0)-1)), (MIN(MAX(OFFSET('Data transformed'!$A$4,MATCH($A117,'Data transformed'!$A$5:$A$185,0),MATCH(AO$4,'Data transformed'!$4:$4,0)-1),$O117),$P117)-$O117)/$Q117*100,"NA"))</f>
        <v>19.1603273994342</v>
      </c>
      <c r="AP117" s="104" t="n">
        <f aca="true">IF($L117="","",IF(ISNUMBER(OFFSET('Data transformed'!$A$4,MATCH($A117,'Data transformed'!$A$5:$A$185,0),MATCH(AP$4,'Data transformed'!$4:$4,0)-1)), (MIN(MAX(OFFSET('Data transformed'!$A$4,MATCH($A117,'Data transformed'!$A$5:$A$185,0),MATCH(AP$4,'Data transformed'!$4:$4,0)-1),$O117),$P117)-$O117)/$Q117*100,"NA"))</f>
        <v>59.4742936245084</v>
      </c>
      <c r="AQ117" s="104" t="n">
        <f aca="true">IF($L117="","",IF(ISNUMBER(OFFSET('Data transformed'!$A$4,MATCH($A117,'Data transformed'!$A$5:$A$185,0),MATCH(AQ$4,'Data transformed'!$4:$4,0)-1)), (MIN(MAX(OFFSET('Data transformed'!$A$4,MATCH($A117,'Data transformed'!$A$5:$A$185,0),MATCH(AQ$4,'Data transformed'!$4:$4,0)-1),$O117),$P117)-$O117)/$Q117*100,"NA"))</f>
        <v>62.5</v>
      </c>
      <c r="AR117" s="104" t="n">
        <f aca="true">IF($L117="","",IF(ISNUMBER(OFFSET('Data transformed'!$A$4,MATCH($A117,'Data transformed'!$A$5:$A$185,0),MATCH(AR$4,'Data transformed'!$4:$4,0)-1)), (MIN(MAX(OFFSET('Data transformed'!$A$4,MATCH($A117,'Data transformed'!$A$5:$A$185,0),MATCH(AR$4,'Data transformed'!$4:$4,0)-1),$O117),$P117)-$O117)/$Q117*100,"NA"))</f>
        <v>50.1531989581177</v>
      </c>
      <c r="AS117" s="104" t="n">
        <f aca="true">IF($L117="","",IF(ISNUMBER(OFFSET('Data transformed'!$A$4,MATCH($A117,'Data transformed'!$A$5:$A$185,0),MATCH(AS$4,'Data transformed'!$4:$4,0)-1)), (MIN(MAX(OFFSET('Data transformed'!$A$4,MATCH($A117,'Data transformed'!$A$5:$A$185,0),MATCH(AS$4,'Data transformed'!$4:$4,0)-1),$O117),$P117)-$O117)/$Q117*100,"NA"))</f>
        <v>19.1603273994342</v>
      </c>
      <c r="AT117" s="104" t="n">
        <f aca="true">IF($L117="","",IF(ISNUMBER(OFFSET('Data transformed'!$A$4,MATCH($A117,'Data transformed'!$A$5:$A$185,0),MATCH(AT$4,'Data transformed'!$4:$4,0)-1)), (MIN(MAX(OFFSET('Data transformed'!$A$4,MATCH($A117,'Data transformed'!$A$5:$A$185,0),MATCH(AT$4,'Data transformed'!$4:$4,0)-1),$O117),$P117)-$O117)/$Q117*100,"NA"))</f>
        <v>56.888993824605</v>
      </c>
      <c r="AU117" s="104" t="n">
        <f aca="true">IF($L117="","",IF(ISNUMBER(OFFSET('Data transformed'!$A$4,MATCH($A117,'Data transformed'!$A$5:$A$185,0),MATCH(AU$4,'Data transformed'!$4:$4,0)-1)), (MIN(MAX(OFFSET('Data transformed'!$A$4,MATCH($A117,'Data transformed'!$A$5:$A$185,0),MATCH(AU$4,'Data transformed'!$4:$4,0)-1),$O117),$P117)-$O117)/$Q117*100,"NA"))</f>
        <v>64.7725410543021</v>
      </c>
      <c r="AV117" s="104" t="n">
        <f aca="true">IF($L117="","",IF(ISNUMBER(OFFSET('Data transformed'!$A$4,MATCH($A117,'Data transformed'!$A$5:$A$185,0),MATCH(AV$4,'Data transformed'!$4:$4,0)-1)), (MIN(MAX(OFFSET('Data transformed'!$A$4,MATCH($A117,'Data transformed'!$A$5:$A$185,0),MATCH(AV$4,'Data transformed'!$4:$4,0)-1),$O117),$P117)-$O117)/$Q117*100,"NA"))</f>
        <v>62.7164838197751</v>
      </c>
      <c r="AW117" s="104" t="n">
        <f aca="true">IF($L117="","",IF(ISNUMBER(OFFSET('Data transformed'!$A$4,MATCH($A117,'Data transformed'!$A$5:$A$185,0),MATCH(AW$4,'Data transformed'!$4:$4,0)-1)), (MIN(MAX(OFFSET('Data transformed'!$A$4,MATCH($A117,'Data transformed'!$A$5:$A$185,0),MATCH(AW$4,'Data transformed'!$4:$4,0)-1),$O117),$P117)-$O117)/$Q117*100,"NA"))</f>
        <v>43.283072000276</v>
      </c>
      <c r="AX117" s="104" t="n">
        <f aca="true">IF($L117="","",IF(ISNUMBER(OFFSET('Data transformed'!$A$4,MATCH($A117,'Data transformed'!$A$5:$A$185,0),MATCH(AX$4,'Data transformed'!$4:$4,0)-1)), (MIN(MAX(OFFSET('Data transformed'!$A$4,MATCH($A117,'Data transformed'!$A$5:$A$185,0),MATCH(AX$4,'Data transformed'!$4:$4,0)-1),$O117),$P117)-$O117)/$Q117*100,"NA"))</f>
        <v>58.6297048575174</v>
      </c>
      <c r="AY117" s="104" t="n">
        <f aca="true">IF($L117="","",IF(ISNUMBER(OFFSET('Data transformed'!$A$4,MATCH($A117,'Data transformed'!$A$5:$A$185,0),MATCH(AY$4,'Data transformed'!$4:$4,0)-1)), (MIN(MAX(OFFSET('Data transformed'!$A$4,MATCH($A117,'Data transformed'!$A$5:$A$185,0),MATCH(AY$4,'Data transformed'!$4:$4,0)-1),$O117),$P117)-$O117)/$Q117*100,"NA"))</f>
        <v>19.1603273994342</v>
      </c>
      <c r="AZ117" s="104" t="n">
        <f aca="true">IF($L117="","",IF(ISNUMBER(OFFSET('Data transformed'!$A$4,MATCH($A117,'Data transformed'!$A$5:$A$185,0),MATCH(AZ$4,'Data transformed'!$4:$4,0)-1)), (MIN(MAX(OFFSET('Data transformed'!$A$4,MATCH($A117,'Data transformed'!$A$5:$A$185,0),MATCH(AZ$4,'Data transformed'!$4:$4,0)-1),$O117),$P117)-$O117)/$Q117*100,"NA"))</f>
        <v>43.6339957220727</v>
      </c>
      <c r="BA117" s="104" t="n">
        <f aca="true">IF($L117="","",IF(ISNUMBER(OFFSET('Data transformed'!$A$4,MATCH($A117,'Data transformed'!$A$5:$A$185,0),MATCH(BA$4,'Data transformed'!$4:$4,0)-1)), (MIN(MAX(OFFSET('Data transformed'!$A$4,MATCH($A117,'Data transformed'!$A$5:$A$185,0),MATCH(BA$4,'Data transformed'!$4:$4,0)-1),$O117),$P117)-$O117)/$Q117*100,"NA"))</f>
        <v>79.9131930069689</v>
      </c>
      <c r="BB117" s="104" t="n">
        <f aca="true">IF($L117="","",IF(ISNUMBER(OFFSET('Data transformed'!$A$4,MATCH($A117,'Data transformed'!$A$5:$A$185,0),MATCH(BB$4,'Data transformed'!$4:$4,0)-1)), (MIN(MAX(OFFSET('Data transformed'!$A$4,MATCH($A117,'Data transformed'!$A$5:$A$185,0),MATCH(BB$4,'Data transformed'!$4:$4,0)-1),$O117),$P117)-$O117)/$Q117*100,"NA"))</f>
        <v>83.0458249241013</v>
      </c>
      <c r="BC117" s="104" t="n">
        <f aca="true">IF($L117="","",IF(ISNUMBER(OFFSET('Data transformed'!$A$4,MATCH($A117,'Data transformed'!$A$5:$A$185,0),MATCH(BC$4,'Data transformed'!$4:$4,0)-1)), (MIN(MAX(OFFSET('Data transformed'!$A$4,MATCH($A117,'Data transformed'!$A$5:$A$185,0),MATCH(BC$4,'Data transformed'!$4:$4,0)-1),$O117),$P117)-$O117)/$Q117*100,"NA"))</f>
        <v>22.2914726074657</v>
      </c>
      <c r="BD117" s="104" t="n">
        <f aca="true">IF($L117="","",IF(ISNUMBER(OFFSET('Data transformed'!$A$4,MATCH($A117,'Data transformed'!$A$5:$A$185,0),MATCH(BD$4,'Data transformed'!$4:$4,0)-1)), (MIN(MAX(OFFSET('Data transformed'!$A$4,MATCH($A117,'Data transformed'!$A$5:$A$185,0),MATCH(BD$4,'Data transformed'!$4:$4,0)-1),$O117),$P117)-$O117)/$Q117*100,"NA"))</f>
        <v>58.1769000551991</v>
      </c>
      <c r="BE117" s="104" t="n">
        <f aca="true">IF($L117="","",IF(ISNUMBER(OFFSET('Data transformed'!$A$4,MATCH($A117,'Data transformed'!$A$5:$A$185,0),MATCH(BE$4,'Data transformed'!$4:$4,0)-1)), (MIN(MAX(OFFSET('Data transformed'!$A$4,MATCH($A117,'Data transformed'!$A$5:$A$185,0),MATCH(BE$4,'Data transformed'!$4:$4,0)-1),$O117),$P117)-$O117)/$Q117*100,"NA"))</f>
        <v>19.1603273994342</v>
      </c>
      <c r="BF117" s="104" t="n">
        <f aca="true">IF($L117="","",IF(ISNUMBER(OFFSET('Data transformed'!$A$4,MATCH($A117,'Data transformed'!$A$5:$A$185,0),MATCH(BF$4,'Data transformed'!$4:$4,0)-1)), (MIN(MAX(OFFSET('Data transformed'!$A$4,MATCH($A117,'Data transformed'!$A$5:$A$185,0),MATCH(BF$4,'Data transformed'!$4:$4,0)-1),$O117),$P117)-$O117)/$Q117*100,"NA"))</f>
        <v>50.7328969157524</v>
      </c>
      <c r="BG117" s="104" t="n">
        <f aca="true">IF($L117="","",IF(ISNUMBER(OFFSET('Data transformed'!$A$4,MATCH($A117,'Data transformed'!$A$5:$A$185,0),MATCH(BG$4,'Data transformed'!$4:$4,0)-1)), (MIN(MAX(OFFSET('Data transformed'!$A$4,MATCH($A117,'Data transformed'!$A$5:$A$185,0),MATCH(BG$4,'Data transformed'!$4:$4,0)-1),$O117),$P117)-$O117)/$Q117*100,"NA"))</f>
        <v>73.4163691092251</v>
      </c>
      <c r="BH117" s="104" t="n">
        <f aca="true">IF($L117="","",IF(ISNUMBER(OFFSET('Data transformed'!$A$4,MATCH($A117,'Data transformed'!$A$5:$A$185,0),MATCH(BH$4,'Data transformed'!$4:$4,0)-1)), (MIN(MAX(OFFSET('Data transformed'!$A$4,MATCH($A117,'Data transformed'!$A$5:$A$185,0),MATCH(BH$4,'Data transformed'!$4:$4,0)-1),$O117),$P117)-$O117)/$Q117*100,"NA"))</f>
        <v>50.599535120403</v>
      </c>
      <c r="BI117" s="104" t="n">
        <f aca="true">IF($L117="","",IF(ISNUMBER(OFFSET('Data transformed'!$A$4,MATCH($A117,'Data transformed'!$A$5:$A$185,0),MATCH(BI$4,'Data transformed'!$4:$4,0)-1)), (MIN(MAX(OFFSET('Data transformed'!$A$4,MATCH($A117,'Data transformed'!$A$5:$A$185,0),MATCH(BI$4,'Data transformed'!$4:$4,0)-1),$O117),$P117)-$O117)/$Q117*100,"NA"))</f>
        <v>40.3376845718623</v>
      </c>
      <c r="BJ117" s="104" t="n">
        <f aca="true">IF($L117="","",IF(ISNUMBER(OFFSET('Data transformed'!$A$4,MATCH($A117,'Data transformed'!$A$5:$A$185,0),MATCH(BJ$4,'Data transformed'!$4:$4,0)-1)), (MIN(MAX(OFFSET('Data transformed'!$A$4,MATCH($A117,'Data transformed'!$A$5:$A$185,0),MATCH(BJ$4,'Data transformed'!$4:$4,0)-1),$O117),$P117)-$O117)/$Q117*100,"NA"))</f>
        <v>71.3686833730077</v>
      </c>
      <c r="BK117" s="104" t="n">
        <f aca="true">IF($L117="","",IF(ISNUMBER(OFFSET('Data transformed'!$A$4,MATCH($A117,'Data transformed'!$A$5:$A$185,0),MATCH(BK$4,'Data transformed'!$4:$4,0)-1)), (MIN(MAX(OFFSET('Data transformed'!$A$4,MATCH($A117,'Data transformed'!$A$5:$A$185,0),MATCH(BK$4,'Data transformed'!$4:$4,0)-1),$O117),$P117)-$O117)/$Q117*100,"NA"))</f>
        <v>19.1603273994342</v>
      </c>
      <c r="BL117" s="104" t="n">
        <f aca="true">IF($L117="","",IF(ISNUMBER(OFFSET('Data transformed'!$A$4,MATCH($A117,'Data transformed'!$A$5:$A$185,0),MATCH(BL$4,'Data transformed'!$4:$4,0)-1)), (MIN(MAX(OFFSET('Data transformed'!$A$4,MATCH($A117,'Data transformed'!$A$5:$A$185,0),MATCH(BL$4,'Data transformed'!$4:$4,0)-1),$O117),$P117)-$O117)/$Q117*100,"NA"))</f>
        <v>19.1603273994342</v>
      </c>
      <c r="BM117" s="104" t="n">
        <f aca="true">IF($L117="","",IF(ISNUMBER(OFFSET('Data transformed'!$A$4,MATCH($A117,'Data transformed'!$A$5:$A$185,0),MATCH(BM$4,'Data transformed'!$4:$4,0)-1)), (MIN(MAX(OFFSET('Data transformed'!$A$4,MATCH($A117,'Data transformed'!$A$5:$A$185,0),MATCH(BM$4,'Data transformed'!$4:$4,0)-1),$O117),$P117)-$O117)/$Q117*100,"NA"))</f>
        <v>41.7659602911751</v>
      </c>
      <c r="BN117" s="104" t="n">
        <f aca="true">IF($L117="","",IF(ISNUMBER(OFFSET('Data transformed'!$A$4,MATCH($A117,'Data transformed'!$A$5:$A$185,0),MATCH(BN$4,'Data transformed'!$4:$4,0)-1)), (MIN(MAX(OFFSET('Data transformed'!$A$4,MATCH($A117,'Data transformed'!$A$5:$A$185,0),MATCH(BN$4,'Data transformed'!$4:$4,0)-1),$O117),$P117)-$O117)/$Q117*100,"NA"))</f>
        <v>19.1603273994342</v>
      </c>
      <c r="BO117" s="104" t="n">
        <f aca="true">IF($L117="","",IF(ISNUMBER(OFFSET('Data transformed'!$A$4,MATCH($A117,'Data transformed'!$A$5:$A$185,0),MATCH(BO$4,'Data transformed'!$4:$4,0)-1)), (MIN(MAX(OFFSET('Data transformed'!$A$4,MATCH($A117,'Data transformed'!$A$5:$A$185,0),MATCH(BO$4,'Data transformed'!$4:$4,0)-1),$O117),$P117)-$O117)/$Q117*100,"NA"))</f>
        <v>51.8388187400814</v>
      </c>
      <c r="BP117" s="104" t="n">
        <f aca="true">IF($L117="","",IF(ISNUMBER(OFFSET('Data transformed'!$A$4,MATCH($A117,'Data transformed'!$A$5:$A$185,0),MATCH(BP$4,'Data transformed'!$4:$4,0)-1)), (MIN(MAX(OFFSET('Data transformed'!$A$4,MATCH($A117,'Data transformed'!$A$5:$A$185,0),MATCH(BP$4,'Data transformed'!$4:$4,0)-1),$O117),$P117)-$O117)/$Q117*100,"NA"))</f>
        <v>68.0603513334023</v>
      </c>
      <c r="BQ117" s="104" t="n">
        <f aca="true">IF($L117="","",IF(ISNUMBER(OFFSET('Data transformed'!$A$4,MATCH($A117,'Data transformed'!$A$5:$A$185,0),MATCH(BQ$4,'Data transformed'!$4:$4,0)-1)), (MIN(MAX(OFFSET('Data transformed'!$A$4,MATCH($A117,'Data transformed'!$A$5:$A$185,0),MATCH(BQ$4,'Data transformed'!$4:$4,0)-1),$O117),$P117)-$O117)/$Q117*100,"NA"))</f>
        <v>44.5106042572276</v>
      </c>
      <c r="BR117" s="104" t="n">
        <f aca="true">IF($L117="","",IF(ISNUMBER(OFFSET('Data transformed'!$A$4,MATCH($A117,'Data transformed'!$A$5:$A$185,0),MATCH(BR$4,'Data transformed'!$4:$4,0)-1)), (MIN(MAX(OFFSET('Data transformed'!$A$4,MATCH($A117,'Data transformed'!$A$5:$A$185,0),MATCH(BR$4,'Data transformed'!$4:$4,0)-1),$O117),$P117)-$O117)/$Q117*100,"NA"))</f>
        <v>19.1603273994342</v>
      </c>
      <c r="BS117" s="104" t="n">
        <f aca="true">IF($L117="","",IF(ISNUMBER(OFFSET('Data transformed'!$A$4,MATCH($A117,'Data transformed'!$A$5:$A$185,0),MATCH(BS$4,'Data transformed'!$4:$4,0)-1)), (MIN(MAX(OFFSET('Data transformed'!$A$4,MATCH($A117,'Data transformed'!$A$5:$A$185,0),MATCH(BS$4,'Data transformed'!$4:$4,0)-1),$O117),$P117)-$O117)/$Q117*100,"NA"))</f>
        <v>69.4280212861382</v>
      </c>
      <c r="BT117" s="104" t="n">
        <f aca="true">IF($L117="","",IF(ISNUMBER(OFFSET('Data transformed'!$A$4,MATCH($A117,'Data transformed'!$A$5:$A$185,0),MATCH(BT$4,'Data transformed'!$4:$4,0)-1)), (MIN(MAX(OFFSET('Data transformed'!$A$4,MATCH($A117,'Data transformed'!$A$5:$A$185,0),MATCH(BT$4,'Data transformed'!$4:$4,0)-1),$O117),$P117)-$O117)/$Q117*100,"NA"))</f>
        <v>40.0309632236252</v>
      </c>
      <c r="BU117" s="104" t="n">
        <f aca="true">IF($L117="","",IF(ISNUMBER(OFFSET('Data transformed'!$A$4,MATCH($A117,'Data transformed'!$A$5:$A$185,0),MATCH(BU$4,'Data transformed'!$4:$4,0)-1)), (MIN(MAX(OFFSET('Data transformed'!$A$4,MATCH($A117,'Data transformed'!$A$5:$A$185,0),MATCH(BU$4,'Data transformed'!$4:$4,0)-1),$O117),$P117)-$O117)/$Q117*100,"NA"))</f>
        <v>42.1434054371076</v>
      </c>
      <c r="BV117" s="104" t="n">
        <f aca="true">IF($L117="","",IF(ISNUMBER(OFFSET('Data transformed'!$A$4,MATCH($A117,'Data transformed'!$A$5:$A$185,0),MATCH(BV$4,'Data transformed'!$4:$4,0)-1)), (MIN(MAX(OFFSET('Data transformed'!$A$4,MATCH($A117,'Data transformed'!$A$5:$A$185,0),MATCH(BV$4,'Data transformed'!$4:$4,0)-1),$O117),$P117)-$O117)/$Q117*100,"NA"))</f>
        <v>34.3985027254537</v>
      </c>
      <c r="BW117" s="104" t="n">
        <f aca="true">IF($L117="","",IF(ISNUMBER(OFFSET('Data transformed'!$A$4,MATCH($A117,'Data transformed'!$A$5:$A$185,0),MATCH(BW$4,'Data transformed'!$4:$4,0)-1)), (MIN(MAX(OFFSET('Data transformed'!$A$4,MATCH($A117,'Data transformed'!$A$5:$A$185,0),MATCH(BW$4,'Data transformed'!$4:$4,0)-1),$O117),$P117)-$O117)/$Q117*100,"NA"))</f>
        <v>61.6044167874146</v>
      </c>
      <c r="BX117" s="104" t="n">
        <f aca="true">IF($L117="","",IF(ISNUMBER(OFFSET('Data transformed'!$A$4,MATCH($A117,'Data transformed'!$A$5:$A$185,0),MATCH(BX$4,'Data transformed'!$4:$4,0)-1)), (MIN(MAX(OFFSET('Data transformed'!$A$4,MATCH($A117,'Data transformed'!$A$5:$A$185,0),MATCH(BX$4,'Data transformed'!$4:$4,0)-1),$O117),$P117)-$O117)/$Q117*100,"NA"))</f>
        <v>38.2779617746498</v>
      </c>
      <c r="BY117" s="104" t="n">
        <f aca="true">IF($L117="","",IF(ISNUMBER(OFFSET('Data transformed'!$A$4,MATCH($A117,'Data transformed'!$A$5:$A$185,0),MATCH(BY$4,'Data transformed'!$4:$4,0)-1)), (MIN(MAX(OFFSET('Data transformed'!$A$4,MATCH($A117,'Data transformed'!$A$5:$A$185,0),MATCH(BY$4,'Data transformed'!$4:$4,0)-1),$O117),$P117)-$O117)/$Q117*100,"NA"))</f>
        <v>74.0485708617954</v>
      </c>
      <c r="BZ117" s="104" t="n">
        <f aca="true">IF($L117="","",IF(ISNUMBER(OFFSET('Data transformed'!$A$4,MATCH($A117,'Data transformed'!$A$5:$A$185,0),MATCH(BZ$4,'Data transformed'!$4:$4,0)-1)), (MIN(MAX(OFFSET('Data transformed'!$A$4,MATCH($A117,'Data transformed'!$A$5:$A$185,0),MATCH(BZ$4,'Data transformed'!$4:$4,0)-1),$O117),$P117)-$O117)/$Q117*100,"NA"))</f>
        <v>69.5484458014214</v>
      </c>
      <c r="CA117" s="104" t="n">
        <f aca="true">IF($L117="","",IF(ISNUMBER(OFFSET('Data transformed'!$A$4,MATCH($A117,'Data transformed'!$A$5:$A$185,0),MATCH(CA$4,'Data transformed'!$4:$4,0)-1)), (MIN(MAX(OFFSET('Data transformed'!$A$4,MATCH($A117,'Data transformed'!$A$5:$A$185,0),MATCH(CA$4,'Data transformed'!$4:$4,0)-1),$O117),$P117)-$O117)/$Q117*100,"NA"))</f>
        <v>42.3334756434141</v>
      </c>
      <c r="CB117" s="104" t="str">
        <f aca="true">IF($L117="","",IF(ISNUMBER(OFFSET('Data transformed'!$A$4,MATCH($A117,'Data transformed'!$A$5:$A$185,0),MATCH(CB$4,'Data transformed'!$4:$4,0)-1)), (MIN(MAX(OFFSET('Data transformed'!$A$4,MATCH($A117,'Data transformed'!$A$5:$A$185,0),MATCH(CB$4,'Data transformed'!$4:$4,0)-1),$O117),$P117)-$O117)/$Q117*100,"NA"))</f>
        <v>NA</v>
      </c>
      <c r="CC117" s="104" t="str">
        <f aca="true">IF($L117="","",IF(ISNUMBER(OFFSET('Data transformed'!$A$4,MATCH($A117,'Data transformed'!$A$5:$A$185,0),MATCH(CC$4,'Data transformed'!$4:$4,0)-1)), (MIN(MAX(OFFSET('Data transformed'!$A$4,MATCH($A117,'Data transformed'!$A$5:$A$185,0),MATCH(CC$4,'Data transformed'!$4:$4,0)-1),$O117),$P117)-$O117)/$Q117*100,"NA"))</f>
        <v>NA</v>
      </c>
      <c r="CD117" s="104" t="n">
        <f aca="true">IF($L117="","",IF(ISNUMBER(OFFSET('Data transformed'!$A$4,MATCH($A117,'Data transformed'!$A$5:$A$185,0),MATCH(CD$4,'Data transformed'!$4:$4,0)-1)), (MIN(MAX(OFFSET('Data transformed'!$A$4,MATCH($A117,'Data transformed'!$A$5:$A$185,0),MATCH(CD$4,'Data transformed'!$4:$4,0)-1),$O117),$P117)-$O117)/$Q117*100,"NA"))</f>
        <v>47.7498835644794</v>
      </c>
      <c r="CE117" s="104" t="n">
        <f aca="true">IF($L117="","",IF(ISNUMBER(OFFSET('Data transformed'!$A$4,MATCH($A117,'Data transformed'!$A$5:$A$185,0),MATCH(CE$4,'Data transformed'!$4:$4,0)-1)), (MIN(MAX(OFFSET('Data transformed'!$A$4,MATCH($A117,'Data transformed'!$A$5:$A$185,0),MATCH(CE$4,'Data transformed'!$4:$4,0)-1),$O117),$P117)-$O117)/$Q117*100,"NA"))</f>
        <v>67.8922831280618</v>
      </c>
      <c r="CF117" s="104" t="n">
        <f aca="true">IF($L117="","",IF(ISNUMBER(OFFSET('Data transformed'!$A$4,MATCH($A117,'Data transformed'!$A$5:$A$185,0),MATCH(CF$4,'Data transformed'!$4:$4,0)-1)), (MIN(MAX(OFFSET('Data transformed'!$A$4,MATCH($A117,'Data transformed'!$A$5:$A$185,0),MATCH(CF$4,'Data transformed'!$4:$4,0)-1),$O117),$P117)-$O117)/$Q117*100,"NA"))</f>
        <v>47.2440359138895</v>
      </c>
      <c r="CG117" s="104" t="n">
        <f aca="true">IF($L117="","",IF(ISNUMBER(OFFSET('Data transformed'!$A$4,MATCH($A117,'Data transformed'!$A$5:$A$185,0),MATCH(CG$4,'Data transformed'!$4:$4,0)-1)), (MIN(MAX(OFFSET('Data transformed'!$A$4,MATCH($A117,'Data transformed'!$A$5:$A$185,0),MATCH(CG$4,'Data transformed'!$4:$4,0)-1),$O117),$P117)-$O117)/$Q117*100,"NA"))</f>
        <v>19.1603273994342</v>
      </c>
      <c r="CH117" s="104" t="n">
        <f aca="true">IF($L117="","",IF(ISNUMBER(OFFSET('Data transformed'!$A$4,MATCH($A117,'Data transformed'!$A$5:$A$185,0),MATCH(CH$4,'Data transformed'!$4:$4,0)-1)), (MIN(MAX(OFFSET('Data transformed'!$A$4,MATCH($A117,'Data transformed'!$A$5:$A$185,0),MATCH(CH$4,'Data transformed'!$4:$4,0)-1),$O117),$P117)-$O117)/$Q117*100,"NA"))</f>
        <v>52.0653289519078</v>
      </c>
      <c r="CI117" s="104" t="n">
        <f aca="true">IF($L117="","",IF(ISNUMBER(OFFSET('Data transformed'!$A$4,MATCH($A117,'Data transformed'!$A$5:$A$185,0),MATCH(CI$4,'Data transformed'!$4:$4,0)-1)), (MIN(MAX(OFFSET('Data transformed'!$A$4,MATCH($A117,'Data transformed'!$A$5:$A$185,0),MATCH(CI$4,'Data transformed'!$4:$4,0)-1),$O117),$P117)-$O117)/$Q117*100,"NA"))</f>
        <v>51.0342277306286</v>
      </c>
      <c r="CJ117" s="104" t="n">
        <f aca="true">IF($L117="","",IF(ISNUMBER(OFFSET('Data transformed'!$A$4,MATCH($A117,'Data transformed'!$A$5:$A$185,0),MATCH(CJ$4,'Data transformed'!$4:$4,0)-1)), (MIN(MAX(OFFSET('Data transformed'!$A$4,MATCH($A117,'Data transformed'!$A$5:$A$185,0),MATCH(CJ$4,'Data transformed'!$4:$4,0)-1),$O117),$P117)-$O117)/$Q117*100,"NA"))</f>
        <v>32.9970718622783</v>
      </c>
      <c r="CK117" s="104" t="n">
        <f aca="true">IF($L117="","",IF(ISNUMBER(OFFSET('Data transformed'!$A$4,MATCH($A117,'Data transformed'!$A$5:$A$185,0),MATCH(CK$4,'Data transformed'!$4:$4,0)-1)), (MIN(MAX(OFFSET('Data transformed'!$A$4,MATCH($A117,'Data transformed'!$A$5:$A$185,0),MATCH(CK$4,'Data transformed'!$4:$4,0)-1),$O117),$P117)-$O117)/$Q117*100,"NA"))</f>
        <v>19.1603273994342</v>
      </c>
      <c r="CL117" s="104" t="n">
        <f aca="true">IF($L117="","",IF(ISNUMBER(OFFSET('Data transformed'!$A$4,MATCH($A117,'Data transformed'!$A$5:$A$185,0),MATCH(CL$4,'Data transformed'!$4:$4,0)-1)), (MIN(MAX(OFFSET('Data transformed'!$A$4,MATCH($A117,'Data transformed'!$A$5:$A$185,0),MATCH(CL$4,'Data transformed'!$4:$4,0)-1),$O117),$P117)-$O117)/$Q117*100,"NA"))</f>
        <v>39.4394060925964</v>
      </c>
      <c r="CM117" s="104" t="n">
        <f aca="true">IF($L117="","",IF(ISNUMBER(OFFSET('Data transformed'!$A$4,MATCH($A117,'Data transformed'!$A$5:$A$185,0),MATCH(CM$4,'Data transformed'!$4:$4,0)-1)), (MIN(MAX(OFFSET('Data transformed'!$A$4,MATCH($A117,'Data transformed'!$A$5:$A$185,0),MATCH(CM$4,'Data transformed'!$4:$4,0)-1),$O117),$P117)-$O117)/$Q117*100,"NA"))</f>
        <v>58.4789855447457</v>
      </c>
      <c r="CN117" s="104" t="str">
        <f aca="true">IF($L117="","",IF(ISNUMBER(OFFSET('Data transformed'!$A$4,MATCH($A117,'Data transformed'!$A$5:$A$185,0),MATCH(CN$4,'Data transformed'!$4:$4,0)-1)), (MIN(MAX(OFFSET('Data transformed'!$A$4,MATCH($A117,'Data transformed'!$A$5:$A$185,0),MATCH(CN$4,'Data transformed'!$4:$4,0)-1),$O117),$P117)-$O117)/$Q117*100,"NA"))</f>
        <v>NA</v>
      </c>
      <c r="CO117" s="104" t="n">
        <f aca="true">IF($L117="","",IF(ISNUMBER(OFFSET('Data transformed'!$A$4,MATCH($A117,'Data transformed'!$A$5:$A$185,0),MATCH(CO$4,'Data transformed'!$4:$4,0)-1)), (MIN(MAX(OFFSET('Data transformed'!$A$4,MATCH($A117,'Data transformed'!$A$5:$A$185,0),MATCH(CO$4,'Data transformed'!$4:$4,0)-1),$O117),$P117)-$O117)/$Q117*100,"NA"))</f>
        <v>45.8872386669427</v>
      </c>
      <c r="CP117" s="104" t="n">
        <f aca="true">IF($L117="","",IF(ISNUMBER(OFFSET('Data transformed'!$A$4,MATCH($A117,'Data transformed'!$A$5:$A$185,0),MATCH(CP$4,'Data transformed'!$4:$4,0)-1)), (MIN(MAX(OFFSET('Data transformed'!$A$4,MATCH($A117,'Data transformed'!$A$5:$A$185,0),MATCH(CP$4,'Data transformed'!$4:$4,0)-1),$O117),$P117)-$O117)/$Q117*100,"NA"))</f>
        <v>19.1603273994342</v>
      </c>
      <c r="CQ117" s="104" t="n">
        <f aca="true">IF($L117="","",IF(ISNUMBER(OFFSET('Data transformed'!$A$4,MATCH($A117,'Data transformed'!$A$5:$A$185,0),MATCH(CQ$4,'Data transformed'!$4:$4,0)-1)), (MIN(MAX(OFFSET('Data transformed'!$A$4,MATCH($A117,'Data transformed'!$A$5:$A$185,0),MATCH(CQ$4,'Data transformed'!$4:$4,0)-1),$O117),$P117)-$O117)/$Q117*100,"NA"))</f>
        <v>57.8352210981163</v>
      </c>
      <c r="CR117" s="104" t="n">
        <f aca="true">IF($L117="","",IF(ISNUMBER(OFFSET('Data transformed'!$A$4,MATCH($A117,'Data transformed'!$A$5:$A$185,0),MATCH(CR$4,'Data transformed'!$4:$4,0)-1)), (MIN(MAX(OFFSET('Data transformed'!$A$4,MATCH($A117,'Data transformed'!$A$5:$A$185,0),MATCH(CR$4,'Data transformed'!$4:$4,0)-1),$O117),$P117)-$O117)/$Q117*100,"NA"))</f>
        <v>45.9592561926447</v>
      </c>
      <c r="CS117" s="104" t="n">
        <f aca="true">IF($L117="","",IF(ISNUMBER(OFFSET('Data transformed'!$A$4,MATCH($A117,'Data transformed'!$A$5:$A$185,0),MATCH(CS$4,'Data transformed'!$4:$4,0)-1)), (MIN(MAX(OFFSET('Data transformed'!$A$4,MATCH($A117,'Data transformed'!$A$5:$A$185,0),MATCH(CS$4,'Data transformed'!$4:$4,0)-1),$O117),$P117)-$O117)/$Q117*100,"NA"))</f>
        <v>68.1426917304906</v>
      </c>
      <c r="CT117" s="104" t="n">
        <f aca="true">IF($L117="","",IF(ISNUMBER(OFFSET('Data transformed'!$A$4,MATCH($A117,'Data transformed'!$A$5:$A$185,0),MATCH(CT$4,'Data transformed'!$4:$4,0)-1)), (MIN(MAX(OFFSET('Data transformed'!$A$4,MATCH($A117,'Data transformed'!$A$5:$A$185,0),MATCH(CT$4,'Data transformed'!$4:$4,0)-1),$O117),$P117)-$O117)/$Q117*100,"NA"))</f>
        <v>79.2361398606224</v>
      </c>
      <c r="CU117" s="104" t="n">
        <f aca="true">IF($L117="","",IF(ISNUMBER(OFFSET('Data transformed'!$A$4,MATCH($A117,'Data transformed'!$A$5:$A$185,0),MATCH(CU$4,'Data transformed'!$4:$4,0)-1)), (MIN(MAX(OFFSET('Data transformed'!$A$4,MATCH($A117,'Data transformed'!$A$5:$A$185,0),MATCH(CU$4,'Data transformed'!$4:$4,0)-1),$O117),$P117)-$O117)/$Q117*100,"NA"))</f>
        <v>46.9204961015663</v>
      </c>
      <c r="CV117" s="104" t="n">
        <f aca="true">IF($L117="","",IF(ISNUMBER(OFFSET('Data transformed'!$A$4,MATCH($A117,'Data transformed'!$A$5:$A$185,0),MATCH(CV$4,'Data transformed'!$4:$4,0)-1)), (MIN(MAX(OFFSET('Data transformed'!$A$4,MATCH($A117,'Data transformed'!$A$5:$A$185,0),MATCH(CV$4,'Data transformed'!$4:$4,0)-1),$O117),$P117)-$O117)/$Q117*100,"NA"))</f>
        <v>55.6658818050093</v>
      </c>
      <c r="CW117" s="104" t="n">
        <f aca="true">IF($L117="","",IF(ISNUMBER(OFFSET('Data transformed'!$A$4,MATCH($A117,'Data transformed'!$A$5:$A$185,0),MATCH(CW$4,'Data transformed'!$4:$4,0)-1)), (MIN(MAX(OFFSET('Data transformed'!$A$4,MATCH($A117,'Data transformed'!$A$5:$A$185,0),MATCH(CW$4,'Data transformed'!$4:$4,0)-1),$O117),$P117)-$O117)/$Q117*100,"NA"))</f>
        <v>70.4301451562823</v>
      </c>
    </row>
    <row r="118" s="103" customFormat="true" ht="15.5" hidden="false" customHeight="false" outlineLevel="0" collapsed="false">
      <c r="A118" s="107" t="n">
        <v>4330</v>
      </c>
      <c r="B118" s="107" t="n">
        <v>3</v>
      </c>
      <c r="C118" s="103" t="str">
        <f aca="true">IF(ISBLANK(OFFSET('outliers treatment'!$A$3,MATCH($A118,'outliers treatment'!$A$4:$A$154,0),MATCH(C$4,'outliers treatment'!$4:$4,0)-1)),"",OFFSET('outliers treatment'!$A$3,MATCH($A118,'outliers treatment'!$A$4:$A$154,0),MATCH(C$4,'outliers treatment'!$4:$4,0)-1))</f>
        <v>Consumer centred mechanisms for sustainable consumption</v>
      </c>
      <c r="D118" s="103" t="str">
        <f aca="true">IF(ISBLANK(OFFSET('outliers treatment'!$A$3,MATCH($A118,'outliers treatment'!$A$4:$A$154,0),MATCH(D$4,'outliers treatment'!$4:$4,0)-1)),"",OFFSET('outliers treatment'!$A$3,MATCH($A118,'outliers treatment'!$A$4:$A$154,0),MATCH(D$4,'outliers treatment'!$4:$4,0)-1))</f>
        <v/>
      </c>
      <c r="E118" s="103" t="str">
        <f aca="true">IF(ISBLANK(OFFSET('outliers treatment'!$A$3,MATCH($A118,'outliers treatment'!$A$4:$A$154,0),MATCH(E$4,'outliers treatment'!$4:$4,0)-1)),"",OFFSET('outliers treatment'!$A$3,MATCH($A118,'outliers treatment'!$A$4:$A$154,0),MATCH(E$4,'outliers treatment'!$4:$4,0)-1))</f>
        <v/>
      </c>
      <c r="F118" s="103" t="str">
        <f aca="true">IF(ISBLANK(OFFSET('outliers treatment'!$A$3,MATCH($A118,'outliers treatment'!$A$4:$A$154,0),MATCH(F$4,'outliers treatment'!$4:$4,0)-1)),"",OFFSET('outliers treatment'!$A$3,MATCH($A118,'outliers treatment'!$A$4:$A$154,0),MATCH(F$4,'outliers treatment'!$4:$4,0)-1))</f>
        <v/>
      </c>
      <c r="G118" s="103" t="str">
        <f aca="true">IF(ISBLANK(OFFSET('outliers treatment'!$A$3,MATCH($A118,'outliers treatment'!$A$4:$A$154,0),MATCH(G$4,'outliers treatment'!$4:$4,0)-1)),"",OFFSET('outliers treatment'!$A$3,MATCH($A118,'outliers treatment'!$A$4:$A$154,0),MATCH(G$4,'outliers treatment'!$4:$4,0)-1))</f>
        <v/>
      </c>
      <c r="H118" s="103" t="str">
        <f aca="true">IF(ISBLANK(OFFSET('outliers treatment'!$A$3,MATCH($A118,'outliers treatment'!$A$4:$A$154,0),MATCH(H$4,'outliers treatment'!$4:$4,0)-1)),"",OFFSET('outliers treatment'!$A$3,MATCH($A118,'outliers treatment'!$A$4:$A$154,0),MATCH(H$4,'outliers treatment'!$4:$4,0)-1))</f>
        <v/>
      </c>
      <c r="I118" s="103" t="str">
        <f aca="true">IF(ISBLANK(OFFSET('outliers treatment'!$A$3,MATCH($A118,'outliers treatment'!$A$4:$A$154,0),MATCH(I$4,'outliers treatment'!$4:$4,0)-1)),"",OFFSET('outliers treatment'!$A$3,MATCH($A118,'outliers treatment'!$A$4:$A$154,0),MATCH(I$4,'outliers treatment'!$4:$4,0)-1))</f>
        <v/>
      </c>
      <c r="J118" s="104" t="n">
        <f aca="false" t="array" ref="J118:J118">MIN(IF(ISNUMBER(V118:CW118),V118:CW118))</f>
        <v>0</v>
      </c>
      <c r="K118" s="103" t="n">
        <f aca="false" t="array" ref="K118:K118">MAX(IF(ISNUMBER(V118:CW118),V118:CW118))</f>
        <v>100</v>
      </c>
      <c r="L118" s="103" t="e">
        <f aca="true">IF(ISBLANK(OFFSET('outliers treatment'!$A$3,MATCH($A118,'outliers treatment'!$A$4:$A$154,0),MATCH(L$4,'outliers treatment'!$4:$4,0)-1)),"",OFFSET('outliers treatment'!$A$3,MATCH($A118,'outliers treatment'!$A$4:$A$154,0),MATCH(L$4,'outliers treatment'!$4:$4,0)-1))</f>
        <v>#N/A</v>
      </c>
      <c r="M118" s="103" t="e">
        <f aca="true">IF(ISBLANK(OFFSET('outliers treatment'!$A$3,MATCH($A118,'outliers treatment'!$A$4:$A$154,0),MATCH(M$4,'outliers treatment'!$4:$4,0)-1)),"",OFFSET('outliers treatment'!$A$3,MATCH($A118,'outliers treatment'!$A$4:$A$154,0),MATCH(M$4,'outliers treatment'!$4:$4,0)-1))</f>
        <v>#N/A</v>
      </c>
      <c r="N118" s="103" t="str">
        <f aca="true">IF(ISBLANK(OFFSET('outliers treatment'!$A$3,MATCH($A118,'outliers treatment'!$A$4:$A$154,0),MATCH(N$4,'outliers treatment'!$4:$4,0)-1)),"",OFFSET('outliers treatment'!$A$3,MATCH($A118,'outliers treatment'!$A$4:$A$154,0),MATCH(N$4,'outliers treatment'!$4:$4,0)-1))</f>
        <v/>
      </c>
      <c r="O118" s="103" t="str">
        <f aca="true">IF(ISBLANK(OFFSET('outliers treatment'!$A$3,MATCH($A118,'outliers treatment'!$A$4:$A$154,0),MATCH(O$4,'outliers treatment'!$4:$4,0)-1)),"",OFFSET('outliers treatment'!$A$3,MATCH($A118,'outliers treatment'!$A$4:$A$154,0),MATCH(O$4,'outliers treatment'!$4:$4,0)-1))</f>
        <v/>
      </c>
      <c r="P118" s="103" t="str">
        <f aca="true">IF(ISBLANK(OFFSET('outliers treatment'!$A$3,MATCH($A118,'outliers treatment'!$A$4:$A$154,0),MATCH(P$4,'outliers treatment'!$4:$4,0)-1)),"",OFFSET('outliers treatment'!$A$3,MATCH($A118,'outliers treatment'!$A$4:$A$154,0),MATCH(P$4,'outliers treatment'!$4:$4,0)-1))</f>
        <v/>
      </c>
      <c r="Q118" s="103" t="str">
        <f aca="false">IFERROR(P118-O118,"")</f>
        <v/>
      </c>
      <c r="R118" s="105" t="n">
        <f aca="false" t="array" ref="R118:R118">IFERROR(SKEW(IF(ISNUMBER(V118:CW118),V118:CW118,"")),"")</f>
        <v>0.258640162978341</v>
      </c>
      <c r="S118" s="103" t="n">
        <v>1</v>
      </c>
      <c r="T118" s="103" t="n">
        <v>1</v>
      </c>
      <c r="U118" s="106" t="str">
        <f aca="false" t="array" ref="U118:U118">IF(B118&lt;4,"",1-IFERROR(SUM(ISNUMBER(V118:CW118)*(1-$V$3:$CW$3))/COUNTIF($V$3:$CW$3,0),0))</f>
        <v/>
      </c>
      <c r="V118" s="104" t="n">
        <f aca="false" t="array" ref="V118:V118">SUM(IF(ISNUMBER(V119:V120),$T119:$T120*V119:V120,0))/SUM(IF(ISNUMBER(V119:V120),$T119:$T120,0))</f>
        <v>50</v>
      </c>
      <c r="W118" s="104" t="n">
        <f aca="false" t="array" ref="W118:W118">SUM(IF(ISNUMBER(W119:W120),$T119:$T120*W119:W120,0))/SUM(IF(ISNUMBER(W119:W120),$T119:$T120,0))</f>
        <v>0</v>
      </c>
      <c r="X118" s="104" t="n">
        <f aca="false" t="array" ref="X118:X118">SUM(IF(ISNUMBER(X119:X120),$T119:$T120*X119:X120,0))/SUM(IF(ISNUMBER(X119:X120),$T119:$T120,0))</f>
        <v>100</v>
      </c>
      <c r="Y118" s="104" t="n">
        <f aca="false" t="array" ref="Y118:Y118">SUM(IF(ISNUMBER(Y119:Y120),$T119:$T120*Y119:Y120,0))/SUM(IF(ISNUMBER(Y119:Y120),$T119:$T120,0))</f>
        <v>50</v>
      </c>
      <c r="Z118" s="104" t="n">
        <f aca="false" t="array" ref="Z118:Z118">SUM(IF(ISNUMBER(Z119:Z120),$T119:$T120*Z119:Z120,0))/SUM(IF(ISNUMBER(Z119:Z120),$T119:$T120,0))</f>
        <v>50</v>
      </c>
      <c r="AA118" s="104" t="n">
        <f aca="false" t="array" ref="AA118:AA118">SUM(IF(ISNUMBER(AA119:AA120),$T119:$T120*AA119:AA120,0))/SUM(IF(ISNUMBER(AA119:AA120),$T119:$T120,0))</f>
        <v>0</v>
      </c>
      <c r="AB118" s="104" t="n">
        <f aca="false" t="array" ref="AB118:AB118">SUM(IF(ISNUMBER(AB119:AB120),$T119:$T120*AB119:AB120,0))/SUM(IF(ISNUMBER(AB119:AB120),$T119:$T120,0))</f>
        <v>0</v>
      </c>
      <c r="AC118" s="104" t="e">
        <f aca="false" t="array" ref="AC118:AC118">SUM(IF(ISNUMBER(AC119:AC120),$T119:$T120*AC119:AC120,0))/SUM(IF(ISNUMBER(AC119:AC120),$T119:$T120,0))</f>
        <v>#DIV/0!</v>
      </c>
      <c r="AD118" s="104" t="n">
        <f aca="false" t="array" ref="AD118:AD118">SUM(IF(ISNUMBER(AD119:AD120),$T119:$T120*AD119:AD120,0))/SUM(IF(ISNUMBER(AD119:AD120),$T119:$T120,0))</f>
        <v>0</v>
      </c>
      <c r="AE118" s="104" t="n">
        <f aca="false" t="array" ref="AE118:AE118">SUM(IF(ISNUMBER(AE119:AE120),$T119:$T120*AE119:AE120,0))/SUM(IF(ISNUMBER(AE119:AE120),$T119:$T120,0))</f>
        <v>100</v>
      </c>
      <c r="AF118" s="104" t="n">
        <f aca="false" t="array" ref="AF118:AF118">SUM(IF(ISNUMBER(AF119:AF120),$T119:$T120*AF119:AF120,0))/SUM(IF(ISNUMBER(AF119:AF120),$T119:$T120,0))</f>
        <v>100</v>
      </c>
      <c r="AG118" s="104" t="n">
        <f aca="false" t="array" ref="AG118:AG118">SUM(IF(ISNUMBER(AG119:AG120),$T119:$T120*AG119:AG120,0))/SUM(IF(ISNUMBER(AG119:AG120),$T119:$T120,0))</f>
        <v>0</v>
      </c>
      <c r="AH118" s="104" t="n">
        <f aca="false" t="array" ref="AH118:AH118">SUM(IF(ISNUMBER(AH119:AH120),$T119:$T120*AH119:AH120,0))/SUM(IF(ISNUMBER(AH119:AH120),$T119:$T120,0))</f>
        <v>0</v>
      </c>
      <c r="AI118" s="104" t="n">
        <f aca="false" t="array" ref="AI118:AI118">SUM(IF(ISNUMBER(AI119:AI120),$T119:$T120*AI119:AI120,0))/SUM(IF(ISNUMBER(AI119:AI120),$T119:$T120,0))</f>
        <v>50</v>
      </c>
      <c r="AJ118" s="104" t="n">
        <f aca="false" t="array" ref="AJ118:AJ118">SUM(IF(ISNUMBER(AJ119:AJ120),$T119:$T120*AJ119:AJ120,0))/SUM(IF(ISNUMBER(AJ119:AJ120),$T119:$T120,0))</f>
        <v>100</v>
      </c>
      <c r="AK118" s="104" t="n">
        <f aca="false" t="array" ref="AK118:AK118">SUM(IF(ISNUMBER(AK119:AK120),$T119:$T120*AK119:AK120,0))/SUM(IF(ISNUMBER(AK119:AK120),$T119:$T120,0))</f>
        <v>100</v>
      </c>
      <c r="AL118" s="104" t="n">
        <f aca="false" t="array" ref="AL118:AL118">SUM(IF(ISNUMBER(AL119:AL120),$T119:$T120*AL119:AL120,0))/SUM(IF(ISNUMBER(AL119:AL120),$T119:$T120,0))</f>
        <v>100</v>
      </c>
      <c r="AM118" s="104" t="n">
        <f aca="false" t="array" ref="AM118:AM118">SUM(IF(ISNUMBER(AM119:AM120),$T119:$T120*AM119:AM120,0))/SUM(IF(ISNUMBER(AM119:AM120),$T119:$T120,0))</f>
        <v>100</v>
      </c>
      <c r="AN118" s="104" t="n">
        <f aca="false" t="array" ref="AN118:AN118">SUM(IF(ISNUMBER(AN119:AN120),$T119:$T120*AN119:AN120,0))/SUM(IF(ISNUMBER(AN119:AN120),$T119:$T120,0))</f>
        <v>0</v>
      </c>
      <c r="AO118" s="104" t="n">
        <f aca="false" t="array" ref="AO118:AO118">SUM(IF(ISNUMBER(AO119:AO120),$T119:$T120*AO119:AO120,0))/SUM(IF(ISNUMBER(AO119:AO120),$T119:$T120,0))</f>
        <v>0</v>
      </c>
      <c r="AP118" s="104" t="n">
        <f aca="false" t="array" ref="AP118:AP118">SUM(IF(ISNUMBER(AP119:AP120),$T119:$T120*AP119:AP120,0))/SUM(IF(ISNUMBER(AP119:AP120),$T119:$T120,0))</f>
        <v>50</v>
      </c>
      <c r="AQ118" s="104" t="n">
        <f aca="false" t="array" ref="AQ118:AQ118">SUM(IF(ISNUMBER(AQ119:AQ120),$T119:$T120*AQ119:AQ120,0))/SUM(IF(ISNUMBER(AQ119:AQ120),$T119:$T120,0))</f>
        <v>25</v>
      </c>
      <c r="AR118" s="104" t="n">
        <f aca="false" t="array" ref="AR118:AR118">SUM(IF(ISNUMBER(AR119:AR120),$T119:$T120*AR119:AR120,0))/SUM(IF(ISNUMBER(AR119:AR120),$T119:$T120,0))</f>
        <v>50</v>
      </c>
      <c r="AS118" s="104" t="n">
        <f aca="false" t="array" ref="AS118:AS118">SUM(IF(ISNUMBER(AS119:AS120),$T119:$T120*AS119:AS120,0))/SUM(IF(ISNUMBER(AS119:AS120),$T119:$T120,0))</f>
        <v>100</v>
      </c>
      <c r="AT118" s="104" t="n">
        <f aca="false" t="array" ref="AT118:AT118">SUM(IF(ISNUMBER(AT119:AT120),$T119:$T120*AT119:AT120,0))/SUM(IF(ISNUMBER(AT119:AT120),$T119:$T120,0))</f>
        <v>0</v>
      </c>
      <c r="AU118" s="104" t="e">
        <f aca="false" t="array" ref="AU118:AU118">SUM(IF(ISNUMBER(AU119:AU120),$T119:$T120*AU119:AU120,0))/SUM(IF(ISNUMBER(AU119:AU120),$T119:$T120,0))</f>
        <v>#DIV/0!</v>
      </c>
      <c r="AV118" s="104" t="n">
        <f aca="false" t="array" ref="AV118:AV118">SUM(IF(ISNUMBER(AV119:AV120),$T119:$T120*AV119:AV120,0))/SUM(IF(ISNUMBER(AV119:AV120),$T119:$T120,0))</f>
        <v>100</v>
      </c>
      <c r="AW118" s="104" t="n">
        <f aca="false" t="array" ref="AW118:AW118">SUM(IF(ISNUMBER(AW119:AW120),$T119:$T120*AW119:AW120,0))/SUM(IF(ISNUMBER(AW119:AW120),$T119:$T120,0))</f>
        <v>0</v>
      </c>
      <c r="AX118" s="104" t="n">
        <f aca="false" t="array" ref="AX118:AX118">SUM(IF(ISNUMBER(AX119:AX120),$T119:$T120*AX119:AX120,0))/SUM(IF(ISNUMBER(AX119:AX120),$T119:$T120,0))</f>
        <v>0</v>
      </c>
      <c r="AY118" s="104" t="n">
        <f aca="false" t="array" ref="AY118:AY118">SUM(IF(ISNUMBER(AY119:AY120),$T119:$T120*AY119:AY120,0))/SUM(IF(ISNUMBER(AY119:AY120),$T119:$T120,0))</f>
        <v>50</v>
      </c>
      <c r="AZ118" s="104" t="n">
        <f aca="false" t="array" ref="AZ118:AZ118">SUM(IF(ISNUMBER(AZ119:AZ120),$T119:$T120*AZ119:AZ120,0))/SUM(IF(ISNUMBER(AZ119:AZ120),$T119:$T120,0))</f>
        <v>0</v>
      </c>
      <c r="BA118" s="104" t="n">
        <f aca="false" t="array" ref="BA118:BA118">SUM(IF(ISNUMBER(BA119:BA120),$T119:$T120*BA119:BA120,0))/SUM(IF(ISNUMBER(BA119:BA120),$T119:$T120,0))</f>
        <v>75</v>
      </c>
      <c r="BB118" s="104" t="n">
        <f aca="false" t="array" ref="BB118:BB118">SUM(IF(ISNUMBER(BB119:BB120),$T119:$T120*BB119:BB120,0))/SUM(IF(ISNUMBER(BB119:BB120),$T119:$T120,0))</f>
        <v>55.555556</v>
      </c>
      <c r="BC118" s="104" t="n">
        <f aca="false" t="array" ref="BC118:BC118">SUM(IF(ISNUMBER(BC119:BC120),$T119:$T120*BC119:BC120,0))/SUM(IF(ISNUMBER(BC119:BC120),$T119:$T120,0))</f>
        <v>0</v>
      </c>
      <c r="BD118" s="104" t="n">
        <f aca="false" t="array" ref="BD118:BD118">SUM(IF(ISNUMBER(BD119:BD120),$T119:$T120*BD119:BD120,0))/SUM(IF(ISNUMBER(BD119:BD120),$T119:$T120,0))</f>
        <v>100</v>
      </c>
      <c r="BE118" s="104" t="e">
        <f aca="false" t="array" ref="BE118:BE118">SUM(IF(ISNUMBER(BE119:BE120),$T119:$T120*BE119:BE120,0))/SUM(IF(ISNUMBER(BE119:BE120),$T119:$T120,0))</f>
        <v>#DIV/0!</v>
      </c>
      <c r="BF118" s="104" t="n">
        <f aca="false" t="array" ref="BF118:BF118">SUM(IF(ISNUMBER(BF119:BF120),$T119:$T120*BF119:BF120,0))/SUM(IF(ISNUMBER(BF119:BF120),$T119:$T120,0))</f>
        <v>66.6667</v>
      </c>
      <c r="BG118" s="104" t="n">
        <f aca="false" t="array" ref="BG118:BG118">SUM(IF(ISNUMBER(BG119:BG120),$T119:$T120*BG119:BG120,0))/SUM(IF(ISNUMBER(BG119:BG120),$T119:$T120,0))</f>
        <v>50</v>
      </c>
      <c r="BH118" s="104" t="n">
        <f aca="false" t="array" ref="BH118:BH118">SUM(IF(ISNUMBER(BH119:BH120),$T119:$T120*BH119:BH120,0))/SUM(IF(ISNUMBER(BH119:BH120),$T119:$T120,0))</f>
        <v>100</v>
      </c>
      <c r="BI118" s="104" t="n">
        <f aca="false" t="array" ref="BI118:BI118">SUM(IF(ISNUMBER(BI119:BI120),$T119:$T120*BI119:BI120,0))/SUM(IF(ISNUMBER(BI119:BI120),$T119:$T120,0))</f>
        <v>0</v>
      </c>
      <c r="BJ118" s="104" t="n">
        <f aca="false" t="array" ref="BJ118:BJ118">SUM(IF(ISNUMBER(BJ119:BJ120),$T119:$T120*BJ119:BJ120,0))/SUM(IF(ISNUMBER(BJ119:BJ120),$T119:$T120,0))</f>
        <v>58.3333335</v>
      </c>
      <c r="BK118" s="104" t="n">
        <f aca="false" t="array" ref="BK118:BK118">SUM(IF(ISNUMBER(BK119:BK120),$T119:$T120*BK119:BK120,0))/SUM(IF(ISNUMBER(BK119:BK120),$T119:$T120,0))</f>
        <v>50</v>
      </c>
      <c r="BL118" s="104" t="n">
        <f aca="false" t="array" ref="BL118:BL118">SUM(IF(ISNUMBER(BL119:BL120),$T119:$T120*BL119:BL120,0))/SUM(IF(ISNUMBER(BL119:BL120),$T119:$T120,0))</f>
        <v>0</v>
      </c>
      <c r="BM118" s="104" t="n">
        <f aca="false" t="array" ref="BM118:BM118">SUM(IF(ISNUMBER(BM119:BM120),$T119:$T120*BM119:BM120,0))/SUM(IF(ISNUMBER(BM119:BM120),$T119:$T120,0))</f>
        <v>100</v>
      </c>
      <c r="BN118" s="104" t="n">
        <f aca="false" t="array" ref="BN118:BN118">SUM(IF(ISNUMBER(BN119:BN120),$T119:$T120*BN119:BN120,0))/SUM(IF(ISNUMBER(BN119:BN120),$T119:$T120,0))</f>
        <v>0</v>
      </c>
      <c r="BO118" s="104" t="n">
        <f aca="false" t="array" ref="BO118:BO118">SUM(IF(ISNUMBER(BO119:BO120),$T119:$T120*BO119:BO120,0))/SUM(IF(ISNUMBER(BO119:BO120),$T119:$T120,0))</f>
        <v>0</v>
      </c>
      <c r="BP118" s="104" t="n">
        <f aca="false" t="array" ref="BP118:BP118">SUM(IF(ISNUMBER(BP119:BP120),$T119:$T120*BP119:BP120,0))/SUM(IF(ISNUMBER(BP119:BP120),$T119:$T120,0))</f>
        <v>25</v>
      </c>
      <c r="BQ118" s="104" t="n">
        <f aca="false" t="array" ref="BQ118:BQ118">SUM(IF(ISNUMBER(BQ119:BQ120),$T119:$T120*BQ119:BQ120,0))/SUM(IF(ISNUMBER(BQ119:BQ120),$T119:$T120,0))</f>
        <v>0</v>
      </c>
      <c r="BR118" s="104" t="n">
        <f aca="false" t="array" ref="BR118:BR118">SUM(IF(ISNUMBER(BR119:BR120),$T119:$T120*BR119:BR120,0))/SUM(IF(ISNUMBER(BR119:BR120),$T119:$T120,0))</f>
        <v>50</v>
      </c>
      <c r="BS118" s="104" t="n">
        <f aca="false" t="array" ref="BS118:BS118">SUM(IF(ISNUMBER(BS119:BS120),$T119:$T120*BS119:BS120,0))/SUM(IF(ISNUMBER(BS119:BS120),$T119:$T120,0))</f>
        <v>100</v>
      </c>
      <c r="BT118" s="104" t="n">
        <f aca="false" t="array" ref="BT118:BT118">SUM(IF(ISNUMBER(BT119:BT120),$T119:$T120*BT119:BT120,0))/SUM(IF(ISNUMBER(BT119:BT120),$T119:$T120,0))</f>
        <v>100</v>
      </c>
      <c r="BU118" s="104" t="n">
        <f aca="false" t="array" ref="BU118:BU118">SUM(IF(ISNUMBER(BU119:BU120),$T119:$T120*BU119:BU120,0))/SUM(IF(ISNUMBER(BU119:BU120),$T119:$T120,0))</f>
        <v>100</v>
      </c>
      <c r="BV118" s="104" t="e">
        <f aca="false" t="array" ref="BV118:BV118">SUM(IF(ISNUMBER(BV119:BV120),$T119:$T120*BV119:BV120,0))/SUM(IF(ISNUMBER(BV119:BV120),$T119:$T120,0))</f>
        <v>#DIV/0!</v>
      </c>
      <c r="BW118" s="104" t="n">
        <f aca="false" t="array" ref="BW118:BW118">SUM(IF(ISNUMBER(BW119:BW120),$T119:$T120*BW119:BW120,0))/SUM(IF(ISNUMBER(BW119:BW120),$T119:$T120,0))</f>
        <v>0</v>
      </c>
      <c r="BX118" s="104" t="n">
        <f aca="false" t="array" ref="BX118:BX118">SUM(IF(ISNUMBER(BX119:BX120),$T119:$T120*BX119:BX120,0))/SUM(IF(ISNUMBER(BX119:BX120),$T119:$T120,0))</f>
        <v>0</v>
      </c>
      <c r="BY118" s="104" t="n">
        <f aca="false" t="array" ref="BY118:BY118">SUM(IF(ISNUMBER(BY119:BY120),$T119:$T120*BY119:BY120,0))/SUM(IF(ISNUMBER(BY119:BY120),$T119:$T120,0))</f>
        <v>100</v>
      </c>
      <c r="BZ118" s="104" t="n">
        <f aca="false" t="array" ref="BZ118:BZ118">SUM(IF(ISNUMBER(BZ119:BZ120),$T119:$T120*BZ119:BZ120,0))/SUM(IF(ISNUMBER(BZ119:BZ120),$T119:$T120,0))</f>
        <v>41.66665</v>
      </c>
      <c r="CA118" s="104" t="n">
        <f aca="false" t="array" ref="CA118:CA118">SUM(IF(ISNUMBER(CA119:CA120),$T119:$T120*CA119:CA120,0))/SUM(IF(ISNUMBER(CA119:CA120),$T119:$T120,0))</f>
        <v>0</v>
      </c>
      <c r="CB118" s="104" t="n">
        <f aca="false" t="array" ref="CB118:CB118">SUM(IF(ISNUMBER(CB119:CB120),$T119:$T120*CB119:CB120,0))/SUM(IF(ISNUMBER(CB119:CB120),$T119:$T120,0))</f>
        <v>50</v>
      </c>
      <c r="CC118" s="104" t="n">
        <f aca="false" t="array" ref="CC118:CC118">SUM(IF(ISNUMBER(CC119:CC120),$T119:$T120*CC119:CC120,0))/SUM(IF(ISNUMBER(CC119:CC120),$T119:$T120,0))</f>
        <v>0</v>
      </c>
      <c r="CD118" s="104" t="n">
        <f aca="false" t="array" ref="CD118:CD118">SUM(IF(ISNUMBER(CD119:CD120),$T119:$T120*CD119:CD120,0))/SUM(IF(ISNUMBER(CD119:CD120),$T119:$T120,0))</f>
        <v>100</v>
      </c>
      <c r="CE118" s="104" t="n">
        <f aca="false" t="array" ref="CE118:CE118">SUM(IF(ISNUMBER(CE119:CE120),$T119:$T120*CE119:CE120,0))/SUM(IF(ISNUMBER(CE119:CE120),$T119:$T120,0))</f>
        <v>0</v>
      </c>
      <c r="CF118" s="104" t="e">
        <f aca="false" t="array" ref="CF118:CF118">SUM(IF(ISNUMBER(CF119:CF120),$T119:$T120*CF119:CF120,0))/SUM(IF(ISNUMBER(CF119:CF120),$T119:$T120,0))</f>
        <v>#DIV/0!</v>
      </c>
      <c r="CG118" s="104" t="n">
        <f aca="false" t="array" ref="CG118:CG118">SUM(IF(ISNUMBER(CG119:CG120),$T119:$T120*CG119:CG120,0))/SUM(IF(ISNUMBER(CG119:CG120),$T119:$T120,0))</f>
        <v>0</v>
      </c>
      <c r="CH118" s="104" t="n">
        <f aca="false" t="array" ref="CH118:CH118">SUM(IF(ISNUMBER(CH119:CH120),$T119:$T120*CH119:CH120,0))/SUM(IF(ISNUMBER(CH119:CH120),$T119:$T120,0))</f>
        <v>0</v>
      </c>
      <c r="CI118" s="104" t="n">
        <f aca="false" t="array" ref="CI118:CI118">SUM(IF(ISNUMBER(CI119:CI120),$T119:$T120*CI119:CI120,0))/SUM(IF(ISNUMBER(CI119:CI120),$T119:$T120,0))</f>
        <v>100</v>
      </c>
      <c r="CJ118" s="104" t="n">
        <f aca="false" t="array" ref="CJ118:CJ118">SUM(IF(ISNUMBER(CJ119:CJ120),$T119:$T120*CJ119:CJ120,0))/SUM(IF(ISNUMBER(CJ119:CJ120),$T119:$T120,0))</f>
        <v>0</v>
      </c>
      <c r="CK118" s="104" t="n">
        <f aca="false" t="array" ref="CK118:CK118">SUM(IF(ISNUMBER(CK119:CK120),$T119:$T120*CK119:CK120,0))/SUM(IF(ISNUMBER(CK119:CK120),$T119:$T120,0))</f>
        <v>0</v>
      </c>
      <c r="CL118" s="104" t="n">
        <f aca="false" t="array" ref="CL118:CL118">SUM(IF(ISNUMBER(CL119:CL120),$T119:$T120*CL119:CL120,0))/SUM(IF(ISNUMBER(CL119:CL120),$T119:$T120,0))</f>
        <v>0</v>
      </c>
      <c r="CM118" s="104" t="n">
        <f aca="false" t="array" ref="CM118:CM118">SUM(IF(ISNUMBER(CM119:CM120),$T119:$T120*CM119:CM120,0))/SUM(IF(ISNUMBER(CM119:CM120),$T119:$T120,0))</f>
        <v>100</v>
      </c>
      <c r="CN118" s="104" t="n">
        <f aca="false" t="array" ref="CN118:CN118">SUM(IF(ISNUMBER(CN119:CN120),$T119:$T120*CN119:CN120,0))/SUM(IF(ISNUMBER(CN119:CN120),$T119:$T120,0))</f>
        <v>0</v>
      </c>
      <c r="CO118" s="104" t="n">
        <f aca="false" t="array" ref="CO118:CO118">SUM(IF(ISNUMBER(CO119:CO120),$T119:$T120*CO119:CO120,0))/SUM(IF(ISNUMBER(CO119:CO120),$T119:$T120,0))</f>
        <v>100</v>
      </c>
      <c r="CP118" s="104" t="n">
        <f aca="false" t="array" ref="CP118:CP118">SUM(IF(ISNUMBER(CP119:CP120),$T119:$T120*CP119:CP120,0))/SUM(IF(ISNUMBER(CP119:CP120),$T119:$T120,0))</f>
        <v>50</v>
      </c>
      <c r="CQ118" s="104" t="n">
        <f aca="false" t="array" ref="CQ118:CQ118">SUM(IF(ISNUMBER(CQ119:CQ120),$T119:$T120*CQ119:CQ120,0))/SUM(IF(ISNUMBER(CQ119:CQ120),$T119:$T120,0))</f>
        <v>0</v>
      </c>
      <c r="CR118" s="104" t="n">
        <f aca="false" t="array" ref="CR118:CR118">SUM(IF(ISNUMBER(CR119:CR120),$T119:$T120*CR119:CR120,0))/SUM(IF(ISNUMBER(CR119:CR120),$T119:$T120,0))</f>
        <v>0</v>
      </c>
      <c r="CS118" s="104" t="n">
        <f aca="false" t="array" ref="CS118:CS118">SUM(IF(ISNUMBER(CS119:CS120),$T119:$T120*CS119:CS120,0))/SUM(IF(ISNUMBER(CS119:CS120),$T119:$T120,0))</f>
        <v>50</v>
      </c>
      <c r="CT118" s="104" t="n">
        <f aca="false" t="array" ref="CT118:CT118">SUM(IF(ISNUMBER(CT119:CT120),$T119:$T120*CT119:CT120,0))/SUM(IF(ISNUMBER(CT119:CT120),$T119:$T120,0))</f>
        <v>100</v>
      </c>
      <c r="CU118" s="104" t="n">
        <f aca="false" t="array" ref="CU118:CU118">SUM(IF(ISNUMBER(CU119:CU120),$T119:$T120*CU119:CU120,0))/SUM(IF(ISNUMBER(CU119:CU120),$T119:$T120,0))</f>
        <v>50</v>
      </c>
      <c r="CV118" s="104" t="n">
        <f aca="false" t="array" ref="CV118:CV118">SUM(IF(ISNUMBER(CV119:CV120),$T119:$T120*CV119:CV120,0))/SUM(IF(ISNUMBER(CV119:CV120),$T119:$T120,0))</f>
        <v>50</v>
      </c>
      <c r="CW118" s="104" t="n">
        <f aca="false" t="array" ref="CW118:CW118">SUM(IF(ISNUMBER(CW119:CW120),$T119:$T120*CW119:CW120,0))/SUM(IF(ISNUMBER(CW119:CW120),$T119:$T120,0))</f>
        <v>50</v>
      </c>
    </row>
    <row r="119" s="103" customFormat="true" ht="15.5" hidden="false" customHeight="false" outlineLevel="0" collapsed="false">
      <c r="A119" s="107" t="n">
        <v>4331</v>
      </c>
      <c r="B119" s="107" t="n">
        <v>4</v>
      </c>
      <c r="C119" s="103" t="str">
        <f aca="true">IF(ISBLANK(OFFSET('outliers treatment'!$A$3,MATCH($A119,'outliers treatment'!$A$4:$A$154,0),MATCH(C$4,'outliers treatment'!$4:$4,0)-1)),"",OFFSET('outliers treatment'!$A$3,MATCH($A119,'outliers treatment'!$A$4:$A$154,0),MATCH(C$4,'outliers treatment'!$4:$4,0)-1))</f>
        <v/>
      </c>
      <c r="D119" s="103" t="str">
        <f aca="true">IF(ISBLANK(OFFSET('outliers treatment'!$A$3,MATCH($A119,'outliers treatment'!$A$4:$A$154,0),MATCH(D$4,'outliers treatment'!$4:$4,0)-1)),"",OFFSET('outliers treatment'!$A$3,MATCH($A119,'outliers treatment'!$A$4:$A$154,0),MATCH(D$4,'outliers treatment'!$4:$4,0)-1))</f>
        <v>Expert assessment data - E.4.4</v>
      </c>
      <c r="E119" s="103" t="str">
        <f aca="true">IF(ISBLANK(OFFSET('outliers treatment'!$A$3,MATCH($A119,'outliers treatment'!$A$4:$A$154,0),MATCH(E$4,'outliers treatment'!$4:$4,0)-1)),"",OFFSET('outliers treatment'!$A$3,MATCH($A119,'outliers treatment'!$A$4:$A$154,0),MATCH(E$4,'outliers treatment'!$4:$4,0)-1))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03" t="str">
        <f aca="true">IF(ISBLANK(OFFSET('outliers treatment'!$A$3,MATCH($A119,'outliers treatment'!$A$4:$A$154,0),MATCH(F$4,'outliers treatment'!$4:$4,0)-1)),"",OFFSET('outliers treatment'!$A$3,MATCH($A119,'outliers treatment'!$A$4:$A$154,0),MATCH(F$4,'outliers treatment'!$4:$4,0)-1))</f>
        <v/>
      </c>
      <c r="G119" s="103" t="str">
        <f aca="true">IF(ISBLANK(OFFSET('outliers treatment'!$A$3,MATCH($A119,'outliers treatment'!$A$4:$A$154,0),MATCH(G$4,'outliers treatment'!$4:$4,0)-1)),"",OFFSET('outliers treatment'!$A$3,MATCH($A119,'outliers treatment'!$A$4:$A$154,0),MATCH(G$4,'outliers treatment'!$4:$4,0)-1))</f>
        <v/>
      </c>
      <c r="H119" s="103" t="str">
        <f aca="true">IF(ISBLANK(OFFSET('outliers treatment'!$A$3,MATCH($A119,'outliers treatment'!$A$4:$A$154,0),MATCH(H$4,'outliers treatment'!$4:$4,0)-1)),"",OFFSET('outliers treatment'!$A$3,MATCH($A119,'outliers treatment'!$A$4:$A$154,0),MATCH(H$4,'outliers treatment'!$4:$4,0)-1))</f>
        <v/>
      </c>
      <c r="I119" s="103" t="str">
        <f aca="true">IF(ISBLANK(OFFSET('outliers treatment'!$A$3,MATCH($A119,'outliers treatment'!$A$4:$A$154,0),MATCH(I$4,'outliers treatment'!$4:$4,0)-1)),"",OFFSET('outliers treatment'!$A$3,MATCH($A119,'outliers treatment'!$A$4:$A$154,0),MATCH(I$4,'outliers treatment'!$4:$4,0)-1))</f>
        <v/>
      </c>
      <c r="J119" s="104" t="n">
        <f aca="false" t="array" ref="J119:J119">MIN(IF(ISNUMBER(V119:CW119),V119:CW119))</f>
        <v>0</v>
      </c>
      <c r="K119" s="103" t="n">
        <f aca="false" t="array" ref="K119:K119">MAX(IF(ISNUMBER(V119:CW119),V119:CW119))</f>
        <v>100</v>
      </c>
      <c r="L119" s="103" t="n">
        <f aca="true">IF(ISBLANK(OFFSET('outliers treatment'!$A$3,MATCH($A119,'outliers treatment'!$A$4:$A$154,0),MATCH(L$4,'outliers treatment'!$4:$4,0)-1)),"",OFFSET('outliers treatment'!$A$3,MATCH($A119,'outliers treatment'!$A$4:$A$154,0),MATCH(L$4,'outliers treatment'!$4:$4,0)-1))</f>
        <v>1</v>
      </c>
      <c r="M119" s="103" t="n">
        <f aca="true">IF(ISBLANK(OFFSET('outliers treatment'!$A$3,MATCH($A119,'outliers treatment'!$A$4:$A$154,0),MATCH(M$4,'outliers treatment'!$4:$4,0)-1)),"",OFFSET('outliers treatment'!$A$3,MATCH($A119,'outliers treatment'!$A$4:$A$154,0),MATCH(M$4,'outliers treatment'!$4:$4,0)-1))</f>
        <v>2</v>
      </c>
      <c r="N119" s="103" t="n">
        <f aca="true">IF(ISBLANK(OFFSET('outliers treatment'!$A$3,MATCH($A119,'outliers treatment'!$A$4:$A$154,0),MATCH(N$4,'outliers treatment'!$4:$4,0)-1)),"",OFFSET('outliers treatment'!$A$3,MATCH($A119,'outliers treatment'!$A$4:$A$154,0),MATCH(N$4,'outliers treatment'!$4:$4,0)-1))</f>
        <v>1</v>
      </c>
      <c r="O119" s="103" t="n">
        <f aca="true">IF(ISBLANK(OFFSET('outliers treatment'!$A$3,MATCH($A119,'outliers treatment'!$A$4:$A$154,0),MATCH(O$4,'outliers treatment'!$4:$4,0)-1)),"",OFFSET('outliers treatment'!$A$3,MATCH($A119,'outliers treatment'!$A$4:$A$154,0),MATCH(O$4,'outliers treatment'!$4:$4,0)-1))</f>
        <v>1</v>
      </c>
      <c r="P119" s="103" t="n">
        <f aca="true">IF(ISBLANK(OFFSET('outliers treatment'!$A$3,MATCH($A119,'outliers treatment'!$A$4:$A$154,0),MATCH(P$4,'outliers treatment'!$4:$4,0)-1)),"",OFFSET('outliers treatment'!$A$3,MATCH($A119,'outliers treatment'!$A$4:$A$154,0),MATCH(P$4,'outliers treatment'!$4:$4,0)-1))</f>
        <v>2</v>
      </c>
      <c r="Q119" s="103" t="n">
        <f aca="false">IFERROR(P119-O119,"")</f>
        <v>1</v>
      </c>
      <c r="R119" s="105" t="n">
        <f aca="false" t="array" ref="R119:R119">IFERROR(SKEW(IF(ISNUMBER(V119:CW119),V119:CW119,"")),"")</f>
        <v>0.084253769300307</v>
      </c>
      <c r="S119" s="103" t="n">
        <v>0</v>
      </c>
      <c r="T119" s="103" t="n">
        <v>0.5</v>
      </c>
      <c r="U119" s="106" t="n">
        <f aca="false" t="array" ref="U119:U119">IF(B119&lt;4,"",1-IFERROR(SUM(ISNUMBER(V119:CW119)*(1-$V$3:$CW$3))/COUNTIF($V$3:$CW$3,0),0))</f>
        <v>0.15</v>
      </c>
      <c r="V119" s="104" t="n">
        <f aca="true">IF($L119="","",IF(ISNUMBER(OFFSET('Data transformed'!$A$4,MATCH($A119,'Data transformed'!$A$5:$A$185,0),MATCH(V$4,'Data transformed'!$4:$4,0)-1)), (MIN(MAX(OFFSET('Data transformed'!$A$4,MATCH($A119,'Data transformed'!$A$5:$A$185,0),MATCH(V$4,'Data transformed'!$4:$4,0)-1),$O119),$P119)-$O119)/$Q119*100,"NA"))</f>
        <v>50</v>
      </c>
      <c r="W119" s="104" t="n">
        <f aca="true">IF($L119="","",IF(ISNUMBER(OFFSET('Data transformed'!$A$4,MATCH($A119,'Data transformed'!$A$5:$A$185,0),MATCH(W$4,'Data transformed'!$4:$4,0)-1)), (MIN(MAX(OFFSET('Data transformed'!$A$4,MATCH($A119,'Data transformed'!$A$5:$A$185,0),MATCH(W$4,'Data transformed'!$4:$4,0)-1),$O119),$P119)-$O119)/$Q119*100,"NA"))</f>
        <v>0</v>
      </c>
      <c r="X119" s="104" t="n">
        <f aca="true">IF($L119="","",IF(ISNUMBER(OFFSET('Data transformed'!$A$4,MATCH($A119,'Data transformed'!$A$5:$A$185,0),MATCH(X$4,'Data transformed'!$4:$4,0)-1)), (MIN(MAX(OFFSET('Data transformed'!$A$4,MATCH($A119,'Data transformed'!$A$5:$A$185,0),MATCH(X$4,'Data transformed'!$4:$4,0)-1),$O119),$P119)-$O119)/$Q119*100,"NA"))</f>
        <v>100</v>
      </c>
      <c r="Y119" s="104" t="n">
        <f aca="true">IF($L119="","",IF(ISNUMBER(OFFSET('Data transformed'!$A$4,MATCH($A119,'Data transformed'!$A$5:$A$185,0),MATCH(Y$4,'Data transformed'!$4:$4,0)-1)), (MIN(MAX(OFFSET('Data transformed'!$A$4,MATCH($A119,'Data transformed'!$A$5:$A$185,0),MATCH(Y$4,'Data transformed'!$4:$4,0)-1),$O119),$P119)-$O119)/$Q119*100,"NA"))</f>
        <v>0</v>
      </c>
      <c r="Z119" s="104" t="n">
        <f aca="true">IF($L119="","",IF(ISNUMBER(OFFSET('Data transformed'!$A$4,MATCH($A119,'Data transformed'!$A$5:$A$185,0),MATCH(Z$4,'Data transformed'!$4:$4,0)-1)), (MIN(MAX(OFFSET('Data transformed'!$A$4,MATCH($A119,'Data transformed'!$A$5:$A$185,0),MATCH(Z$4,'Data transformed'!$4:$4,0)-1),$O119),$P119)-$O119)/$Q119*100,"NA"))</f>
        <v>100</v>
      </c>
      <c r="AA119" s="104" t="n">
        <f aca="true">IF($L119="","",IF(ISNUMBER(OFFSET('Data transformed'!$A$4,MATCH($A119,'Data transformed'!$A$5:$A$185,0),MATCH(AA$4,'Data transformed'!$4:$4,0)-1)), (MIN(MAX(OFFSET('Data transformed'!$A$4,MATCH($A119,'Data transformed'!$A$5:$A$185,0),MATCH(AA$4,'Data transformed'!$4:$4,0)-1),$O119),$P119)-$O119)/$Q119*100,"NA"))</f>
        <v>0</v>
      </c>
      <c r="AB119" s="104" t="n">
        <f aca="true">IF($L119="","",IF(ISNUMBER(OFFSET('Data transformed'!$A$4,MATCH($A119,'Data transformed'!$A$5:$A$185,0),MATCH(AB$4,'Data transformed'!$4:$4,0)-1)), (MIN(MAX(OFFSET('Data transformed'!$A$4,MATCH($A119,'Data transformed'!$A$5:$A$185,0),MATCH(AB$4,'Data transformed'!$4:$4,0)-1),$O119),$P119)-$O119)/$Q119*100,"NA"))</f>
        <v>0</v>
      </c>
      <c r="AC119" s="104" t="str">
        <f aca="true">IF($L119="","",IF(ISNUMBER(OFFSET('Data transformed'!$A$4,MATCH($A119,'Data transformed'!$A$5:$A$185,0),MATCH(AC$4,'Data transformed'!$4:$4,0)-1)), (MIN(MAX(OFFSET('Data transformed'!$A$4,MATCH($A119,'Data transformed'!$A$5:$A$185,0),MATCH(AC$4,'Data transformed'!$4:$4,0)-1),$O119),$P119)-$O119)/$Q119*100,"NA"))</f>
        <v>NA</v>
      </c>
      <c r="AD119" s="104" t="n">
        <f aca="true">IF($L119="","",IF(ISNUMBER(OFFSET('Data transformed'!$A$4,MATCH($A119,'Data transformed'!$A$5:$A$185,0),MATCH(AD$4,'Data transformed'!$4:$4,0)-1)), (MIN(MAX(OFFSET('Data transformed'!$A$4,MATCH($A119,'Data transformed'!$A$5:$A$185,0),MATCH(AD$4,'Data transformed'!$4:$4,0)-1),$O119),$P119)-$O119)/$Q119*100,"NA"))</f>
        <v>0</v>
      </c>
      <c r="AE119" s="104" t="str">
        <f aca="true">IF($L119="","",IF(ISNUMBER(OFFSET('Data transformed'!$A$4,MATCH($A119,'Data transformed'!$A$5:$A$185,0),MATCH(AE$4,'Data transformed'!$4:$4,0)-1)), (MIN(MAX(OFFSET('Data transformed'!$A$4,MATCH($A119,'Data transformed'!$A$5:$A$185,0),MATCH(AE$4,'Data transformed'!$4:$4,0)-1),$O119),$P119)-$O119)/$Q119*100,"NA"))</f>
        <v>NA</v>
      </c>
      <c r="AF119" s="104" t="n">
        <f aca="true">IF($L119="","",IF(ISNUMBER(OFFSET('Data transformed'!$A$4,MATCH($A119,'Data transformed'!$A$5:$A$185,0),MATCH(AF$4,'Data transformed'!$4:$4,0)-1)), (MIN(MAX(OFFSET('Data transformed'!$A$4,MATCH($A119,'Data transformed'!$A$5:$A$185,0),MATCH(AF$4,'Data transformed'!$4:$4,0)-1),$O119),$P119)-$O119)/$Q119*100,"NA"))</f>
        <v>100</v>
      </c>
      <c r="AG119" s="104" t="n">
        <f aca="true">IF($L119="","",IF(ISNUMBER(OFFSET('Data transformed'!$A$4,MATCH($A119,'Data transformed'!$A$5:$A$185,0),MATCH(AG$4,'Data transformed'!$4:$4,0)-1)), (MIN(MAX(OFFSET('Data transformed'!$A$4,MATCH($A119,'Data transformed'!$A$5:$A$185,0),MATCH(AG$4,'Data transformed'!$4:$4,0)-1),$O119),$P119)-$O119)/$Q119*100,"NA"))</f>
        <v>0</v>
      </c>
      <c r="AH119" s="104" t="n">
        <f aca="true">IF($L119="","",IF(ISNUMBER(OFFSET('Data transformed'!$A$4,MATCH($A119,'Data transformed'!$A$5:$A$185,0),MATCH(AH$4,'Data transformed'!$4:$4,0)-1)), (MIN(MAX(OFFSET('Data transformed'!$A$4,MATCH($A119,'Data transformed'!$A$5:$A$185,0),MATCH(AH$4,'Data transformed'!$4:$4,0)-1),$O119),$P119)-$O119)/$Q119*100,"NA"))</f>
        <v>0</v>
      </c>
      <c r="AI119" s="104" t="n">
        <f aca="true">IF($L119="","",IF(ISNUMBER(OFFSET('Data transformed'!$A$4,MATCH($A119,'Data transformed'!$A$5:$A$185,0),MATCH(AI$4,'Data transformed'!$4:$4,0)-1)), (MIN(MAX(OFFSET('Data transformed'!$A$4,MATCH($A119,'Data transformed'!$A$5:$A$185,0),MATCH(AI$4,'Data transformed'!$4:$4,0)-1),$O119),$P119)-$O119)/$Q119*100,"NA"))</f>
        <v>100</v>
      </c>
      <c r="AJ119" s="104" t="n">
        <f aca="true">IF($L119="","",IF(ISNUMBER(OFFSET('Data transformed'!$A$4,MATCH($A119,'Data transformed'!$A$5:$A$185,0),MATCH(AJ$4,'Data transformed'!$4:$4,0)-1)), (MIN(MAX(OFFSET('Data transformed'!$A$4,MATCH($A119,'Data transformed'!$A$5:$A$185,0),MATCH(AJ$4,'Data transformed'!$4:$4,0)-1),$O119),$P119)-$O119)/$Q119*100,"NA"))</f>
        <v>100</v>
      </c>
      <c r="AK119" s="104" t="n">
        <f aca="true">IF($L119="","",IF(ISNUMBER(OFFSET('Data transformed'!$A$4,MATCH($A119,'Data transformed'!$A$5:$A$185,0),MATCH(AK$4,'Data transformed'!$4:$4,0)-1)), (MIN(MAX(OFFSET('Data transformed'!$A$4,MATCH($A119,'Data transformed'!$A$5:$A$185,0),MATCH(AK$4,'Data transformed'!$4:$4,0)-1),$O119),$P119)-$O119)/$Q119*100,"NA"))</f>
        <v>100</v>
      </c>
      <c r="AL119" s="104" t="n">
        <f aca="true">IF($L119="","",IF(ISNUMBER(OFFSET('Data transformed'!$A$4,MATCH($A119,'Data transformed'!$A$5:$A$185,0),MATCH(AL$4,'Data transformed'!$4:$4,0)-1)), (MIN(MAX(OFFSET('Data transformed'!$A$4,MATCH($A119,'Data transformed'!$A$5:$A$185,0),MATCH(AL$4,'Data transformed'!$4:$4,0)-1),$O119),$P119)-$O119)/$Q119*100,"NA"))</f>
        <v>100</v>
      </c>
      <c r="AM119" s="104" t="n">
        <f aca="true">IF($L119="","",IF(ISNUMBER(OFFSET('Data transformed'!$A$4,MATCH($A119,'Data transformed'!$A$5:$A$185,0),MATCH(AM$4,'Data transformed'!$4:$4,0)-1)), (MIN(MAX(OFFSET('Data transformed'!$A$4,MATCH($A119,'Data transformed'!$A$5:$A$185,0),MATCH(AM$4,'Data transformed'!$4:$4,0)-1),$O119),$P119)-$O119)/$Q119*100,"NA"))</f>
        <v>100</v>
      </c>
      <c r="AN119" s="104" t="str">
        <f aca="true">IF($L119="","",IF(ISNUMBER(OFFSET('Data transformed'!$A$4,MATCH($A119,'Data transformed'!$A$5:$A$185,0),MATCH(AN$4,'Data transformed'!$4:$4,0)-1)), (MIN(MAX(OFFSET('Data transformed'!$A$4,MATCH($A119,'Data transformed'!$A$5:$A$185,0),MATCH(AN$4,'Data transformed'!$4:$4,0)-1),$O119),$P119)-$O119)/$Q119*100,"NA"))</f>
        <v>NA</v>
      </c>
      <c r="AO119" s="104" t="n">
        <f aca="true">IF($L119="","",IF(ISNUMBER(OFFSET('Data transformed'!$A$4,MATCH($A119,'Data transformed'!$A$5:$A$185,0),MATCH(AO$4,'Data transformed'!$4:$4,0)-1)), (MIN(MAX(OFFSET('Data transformed'!$A$4,MATCH($A119,'Data transformed'!$A$5:$A$185,0),MATCH(AO$4,'Data transformed'!$4:$4,0)-1),$O119),$P119)-$O119)/$Q119*100,"NA"))</f>
        <v>0</v>
      </c>
      <c r="AP119" s="104" t="n">
        <f aca="true">IF($L119="","",IF(ISNUMBER(OFFSET('Data transformed'!$A$4,MATCH($A119,'Data transformed'!$A$5:$A$185,0),MATCH(AP$4,'Data transformed'!$4:$4,0)-1)), (MIN(MAX(OFFSET('Data transformed'!$A$4,MATCH($A119,'Data transformed'!$A$5:$A$185,0),MATCH(AP$4,'Data transformed'!$4:$4,0)-1),$O119),$P119)-$O119)/$Q119*100,"NA"))</f>
        <v>0</v>
      </c>
      <c r="AQ119" s="104" t="n">
        <f aca="true">IF($L119="","",IF(ISNUMBER(OFFSET('Data transformed'!$A$4,MATCH($A119,'Data transformed'!$A$5:$A$185,0),MATCH(AQ$4,'Data transformed'!$4:$4,0)-1)), (MIN(MAX(OFFSET('Data transformed'!$A$4,MATCH($A119,'Data transformed'!$A$5:$A$185,0),MATCH(AQ$4,'Data transformed'!$4:$4,0)-1),$O119),$P119)-$O119)/$Q119*100,"NA"))</f>
        <v>50</v>
      </c>
      <c r="AR119" s="104" t="n">
        <f aca="true">IF($L119="","",IF(ISNUMBER(OFFSET('Data transformed'!$A$4,MATCH($A119,'Data transformed'!$A$5:$A$185,0),MATCH(AR$4,'Data transformed'!$4:$4,0)-1)), (MIN(MAX(OFFSET('Data transformed'!$A$4,MATCH($A119,'Data transformed'!$A$5:$A$185,0),MATCH(AR$4,'Data transformed'!$4:$4,0)-1),$O119),$P119)-$O119)/$Q119*100,"NA"))</f>
        <v>100</v>
      </c>
      <c r="AS119" s="104" t="n">
        <f aca="true">IF($L119="","",IF(ISNUMBER(OFFSET('Data transformed'!$A$4,MATCH($A119,'Data transformed'!$A$5:$A$185,0),MATCH(AS$4,'Data transformed'!$4:$4,0)-1)), (MIN(MAX(OFFSET('Data transformed'!$A$4,MATCH($A119,'Data transformed'!$A$5:$A$185,0),MATCH(AS$4,'Data transformed'!$4:$4,0)-1),$O119),$P119)-$O119)/$Q119*100,"NA"))</f>
        <v>100</v>
      </c>
      <c r="AT119" s="104" t="n">
        <f aca="true">IF($L119="","",IF(ISNUMBER(OFFSET('Data transformed'!$A$4,MATCH($A119,'Data transformed'!$A$5:$A$185,0),MATCH(AT$4,'Data transformed'!$4:$4,0)-1)), (MIN(MAX(OFFSET('Data transformed'!$A$4,MATCH($A119,'Data transformed'!$A$5:$A$185,0),MATCH(AT$4,'Data transformed'!$4:$4,0)-1),$O119),$P119)-$O119)/$Q119*100,"NA"))</f>
        <v>0</v>
      </c>
      <c r="AU119" s="104" t="str">
        <f aca="true">IF($L119="","",IF(ISNUMBER(OFFSET('Data transformed'!$A$4,MATCH($A119,'Data transformed'!$A$5:$A$185,0),MATCH(AU$4,'Data transformed'!$4:$4,0)-1)), (MIN(MAX(OFFSET('Data transformed'!$A$4,MATCH($A119,'Data transformed'!$A$5:$A$185,0),MATCH(AU$4,'Data transformed'!$4:$4,0)-1),$O119),$P119)-$O119)/$Q119*100,"NA"))</f>
        <v>NA</v>
      </c>
      <c r="AV119" s="104" t="n">
        <f aca="true">IF($L119="","",IF(ISNUMBER(OFFSET('Data transformed'!$A$4,MATCH($A119,'Data transformed'!$A$5:$A$185,0),MATCH(AV$4,'Data transformed'!$4:$4,0)-1)), (MIN(MAX(OFFSET('Data transformed'!$A$4,MATCH($A119,'Data transformed'!$A$5:$A$185,0),MATCH(AV$4,'Data transformed'!$4:$4,0)-1),$O119),$P119)-$O119)/$Q119*100,"NA"))</f>
        <v>100</v>
      </c>
      <c r="AW119" s="104" t="n">
        <f aca="true">IF($L119="","",IF(ISNUMBER(OFFSET('Data transformed'!$A$4,MATCH($A119,'Data transformed'!$A$5:$A$185,0),MATCH(AW$4,'Data transformed'!$4:$4,0)-1)), (MIN(MAX(OFFSET('Data transformed'!$A$4,MATCH($A119,'Data transformed'!$A$5:$A$185,0),MATCH(AW$4,'Data transformed'!$4:$4,0)-1),$O119),$P119)-$O119)/$Q119*100,"NA"))</f>
        <v>0</v>
      </c>
      <c r="AX119" s="104" t="n">
        <f aca="true">IF($L119="","",IF(ISNUMBER(OFFSET('Data transformed'!$A$4,MATCH($A119,'Data transformed'!$A$5:$A$185,0),MATCH(AX$4,'Data transformed'!$4:$4,0)-1)), (MIN(MAX(OFFSET('Data transformed'!$A$4,MATCH($A119,'Data transformed'!$A$5:$A$185,0),MATCH(AX$4,'Data transformed'!$4:$4,0)-1),$O119),$P119)-$O119)/$Q119*100,"NA"))</f>
        <v>0</v>
      </c>
      <c r="AY119" s="104" t="n">
        <f aca="true">IF($L119="","",IF(ISNUMBER(OFFSET('Data transformed'!$A$4,MATCH($A119,'Data transformed'!$A$5:$A$185,0),MATCH(AY$4,'Data transformed'!$4:$4,0)-1)), (MIN(MAX(OFFSET('Data transformed'!$A$4,MATCH($A119,'Data transformed'!$A$5:$A$185,0),MATCH(AY$4,'Data transformed'!$4:$4,0)-1),$O119),$P119)-$O119)/$Q119*100,"NA"))</f>
        <v>0</v>
      </c>
      <c r="AZ119" s="104" t="n">
        <f aca="true">IF($L119="","",IF(ISNUMBER(OFFSET('Data transformed'!$A$4,MATCH($A119,'Data transformed'!$A$5:$A$185,0),MATCH(AZ$4,'Data transformed'!$4:$4,0)-1)), (MIN(MAX(OFFSET('Data transformed'!$A$4,MATCH($A119,'Data transformed'!$A$5:$A$185,0),MATCH(AZ$4,'Data transformed'!$4:$4,0)-1),$O119),$P119)-$O119)/$Q119*100,"NA"))</f>
        <v>0</v>
      </c>
      <c r="BA119" s="104" t="n">
        <f aca="true">IF($L119="","",IF(ISNUMBER(OFFSET('Data transformed'!$A$4,MATCH($A119,'Data transformed'!$A$5:$A$185,0),MATCH(BA$4,'Data transformed'!$4:$4,0)-1)), (MIN(MAX(OFFSET('Data transformed'!$A$4,MATCH($A119,'Data transformed'!$A$5:$A$185,0),MATCH(BA$4,'Data transformed'!$4:$4,0)-1),$O119),$P119)-$O119)/$Q119*100,"NA"))</f>
        <v>50</v>
      </c>
      <c r="BB119" s="104" t="n">
        <f aca="true">IF($L119="","",IF(ISNUMBER(OFFSET('Data transformed'!$A$4,MATCH($A119,'Data transformed'!$A$5:$A$185,0),MATCH(BB$4,'Data transformed'!$4:$4,0)-1)), (MIN(MAX(OFFSET('Data transformed'!$A$4,MATCH($A119,'Data transformed'!$A$5:$A$185,0),MATCH(BB$4,'Data transformed'!$4:$4,0)-1),$O119),$P119)-$O119)/$Q119*100,"NA"))</f>
        <v>55.555556</v>
      </c>
      <c r="BC119" s="104" t="str">
        <f aca="true">IF($L119="","",IF(ISNUMBER(OFFSET('Data transformed'!$A$4,MATCH($A119,'Data transformed'!$A$5:$A$185,0),MATCH(BC$4,'Data transformed'!$4:$4,0)-1)), (MIN(MAX(OFFSET('Data transformed'!$A$4,MATCH($A119,'Data transformed'!$A$5:$A$185,0),MATCH(BC$4,'Data transformed'!$4:$4,0)-1),$O119),$P119)-$O119)/$Q119*100,"NA"))</f>
        <v>NA</v>
      </c>
      <c r="BD119" s="104" t="n">
        <f aca="true">IF($L119="","",IF(ISNUMBER(OFFSET('Data transformed'!$A$4,MATCH($A119,'Data transformed'!$A$5:$A$185,0),MATCH(BD$4,'Data transformed'!$4:$4,0)-1)), (MIN(MAX(OFFSET('Data transformed'!$A$4,MATCH($A119,'Data transformed'!$A$5:$A$185,0),MATCH(BD$4,'Data transformed'!$4:$4,0)-1),$O119),$P119)-$O119)/$Q119*100,"NA"))</f>
        <v>100</v>
      </c>
      <c r="BE119" s="104" t="str">
        <f aca="true">IF($L119="","",IF(ISNUMBER(OFFSET('Data transformed'!$A$4,MATCH($A119,'Data transformed'!$A$5:$A$185,0),MATCH(BE$4,'Data transformed'!$4:$4,0)-1)), (MIN(MAX(OFFSET('Data transformed'!$A$4,MATCH($A119,'Data transformed'!$A$5:$A$185,0),MATCH(BE$4,'Data transformed'!$4:$4,0)-1),$O119),$P119)-$O119)/$Q119*100,"NA"))</f>
        <v>NA</v>
      </c>
      <c r="BF119" s="104" t="n">
        <f aca="true">IF($L119="","",IF(ISNUMBER(OFFSET('Data transformed'!$A$4,MATCH($A119,'Data transformed'!$A$5:$A$185,0),MATCH(BF$4,'Data transformed'!$4:$4,0)-1)), (MIN(MAX(OFFSET('Data transformed'!$A$4,MATCH($A119,'Data transformed'!$A$5:$A$185,0),MATCH(BF$4,'Data transformed'!$4:$4,0)-1),$O119),$P119)-$O119)/$Q119*100,"NA"))</f>
        <v>66.6667</v>
      </c>
      <c r="BG119" s="104" t="n">
        <f aca="true">IF($L119="","",IF(ISNUMBER(OFFSET('Data transformed'!$A$4,MATCH($A119,'Data transformed'!$A$5:$A$185,0),MATCH(BG$4,'Data transformed'!$4:$4,0)-1)), (MIN(MAX(OFFSET('Data transformed'!$A$4,MATCH($A119,'Data transformed'!$A$5:$A$185,0),MATCH(BG$4,'Data transformed'!$4:$4,0)-1),$O119),$P119)-$O119)/$Q119*100,"NA"))</f>
        <v>50</v>
      </c>
      <c r="BH119" s="104" t="n">
        <f aca="true">IF($L119="","",IF(ISNUMBER(OFFSET('Data transformed'!$A$4,MATCH($A119,'Data transformed'!$A$5:$A$185,0),MATCH(BH$4,'Data transformed'!$4:$4,0)-1)), (MIN(MAX(OFFSET('Data transformed'!$A$4,MATCH($A119,'Data transformed'!$A$5:$A$185,0),MATCH(BH$4,'Data transformed'!$4:$4,0)-1),$O119),$P119)-$O119)/$Q119*100,"NA"))</f>
        <v>100</v>
      </c>
      <c r="BI119" s="104" t="str">
        <f aca="true">IF($L119="","",IF(ISNUMBER(OFFSET('Data transformed'!$A$4,MATCH($A119,'Data transformed'!$A$5:$A$185,0),MATCH(BI$4,'Data transformed'!$4:$4,0)-1)), (MIN(MAX(OFFSET('Data transformed'!$A$4,MATCH($A119,'Data transformed'!$A$5:$A$185,0),MATCH(BI$4,'Data transformed'!$4:$4,0)-1),$O119),$P119)-$O119)/$Q119*100,"NA"))</f>
        <v>NA</v>
      </c>
      <c r="BJ119" s="104" t="n">
        <f aca="true">IF($L119="","",IF(ISNUMBER(OFFSET('Data transformed'!$A$4,MATCH($A119,'Data transformed'!$A$5:$A$185,0),MATCH(BJ$4,'Data transformed'!$4:$4,0)-1)), (MIN(MAX(OFFSET('Data transformed'!$A$4,MATCH($A119,'Data transformed'!$A$5:$A$185,0),MATCH(BJ$4,'Data transformed'!$4:$4,0)-1),$O119),$P119)-$O119)/$Q119*100,"NA"))</f>
        <v>50</v>
      </c>
      <c r="BK119" s="104" t="n">
        <f aca="true">IF($L119="","",IF(ISNUMBER(OFFSET('Data transformed'!$A$4,MATCH($A119,'Data transformed'!$A$5:$A$185,0),MATCH(BK$4,'Data transformed'!$4:$4,0)-1)), (MIN(MAX(OFFSET('Data transformed'!$A$4,MATCH($A119,'Data transformed'!$A$5:$A$185,0),MATCH(BK$4,'Data transformed'!$4:$4,0)-1),$O119),$P119)-$O119)/$Q119*100,"NA"))</f>
        <v>50</v>
      </c>
      <c r="BL119" s="104" t="str">
        <f aca="true">IF($L119="","",IF(ISNUMBER(OFFSET('Data transformed'!$A$4,MATCH($A119,'Data transformed'!$A$5:$A$185,0),MATCH(BL$4,'Data transformed'!$4:$4,0)-1)), (MIN(MAX(OFFSET('Data transformed'!$A$4,MATCH($A119,'Data transformed'!$A$5:$A$185,0),MATCH(BL$4,'Data transformed'!$4:$4,0)-1),$O119),$P119)-$O119)/$Q119*100,"NA"))</f>
        <v>NA</v>
      </c>
      <c r="BM119" s="104" t="n">
        <f aca="true">IF($L119="","",IF(ISNUMBER(OFFSET('Data transformed'!$A$4,MATCH($A119,'Data transformed'!$A$5:$A$185,0),MATCH(BM$4,'Data transformed'!$4:$4,0)-1)), (MIN(MAX(OFFSET('Data transformed'!$A$4,MATCH($A119,'Data transformed'!$A$5:$A$185,0),MATCH(BM$4,'Data transformed'!$4:$4,0)-1),$O119),$P119)-$O119)/$Q119*100,"NA"))</f>
        <v>100</v>
      </c>
      <c r="BN119" s="104" t="n">
        <f aca="true">IF($L119="","",IF(ISNUMBER(OFFSET('Data transformed'!$A$4,MATCH($A119,'Data transformed'!$A$5:$A$185,0),MATCH(BN$4,'Data transformed'!$4:$4,0)-1)), (MIN(MAX(OFFSET('Data transformed'!$A$4,MATCH($A119,'Data transformed'!$A$5:$A$185,0),MATCH(BN$4,'Data transformed'!$4:$4,0)-1),$O119),$P119)-$O119)/$Q119*100,"NA"))</f>
        <v>0</v>
      </c>
      <c r="BO119" s="104" t="n">
        <f aca="true">IF($L119="","",IF(ISNUMBER(OFFSET('Data transformed'!$A$4,MATCH($A119,'Data transformed'!$A$5:$A$185,0),MATCH(BO$4,'Data transformed'!$4:$4,0)-1)), (MIN(MAX(OFFSET('Data transformed'!$A$4,MATCH($A119,'Data transformed'!$A$5:$A$185,0),MATCH(BO$4,'Data transformed'!$4:$4,0)-1),$O119),$P119)-$O119)/$Q119*100,"NA"))</f>
        <v>0</v>
      </c>
      <c r="BP119" s="104" t="n">
        <f aca="true">IF($L119="","",IF(ISNUMBER(OFFSET('Data transformed'!$A$4,MATCH($A119,'Data transformed'!$A$5:$A$185,0),MATCH(BP$4,'Data transformed'!$4:$4,0)-1)), (MIN(MAX(OFFSET('Data transformed'!$A$4,MATCH($A119,'Data transformed'!$A$5:$A$185,0),MATCH(BP$4,'Data transformed'!$4:$4,0)-1),$O119),$P119)-$O119)/$Q119*100,"NA"))</f>
        <v>0</v>
      </c>
      <c r="BQ119" s="104" t="n">
        <f aca="true">IF($L119="","",IF(ISNUMBER(OFFSET('Data transformed'!$A$4,MATCH($A119,'Data transformed'!$A$5:$A$185,0),MATCH(BQ$4,'Data transformed'!$4:$4,0)-1)), (MIN(MAX(OFFSET('Data transformed'!$A$4,MATCH($A119,'Data transformed'!$A$5:$A$185,0),MATCH(BQ$4,'Data transformed'!$4:$4,0)-1),$O119),$P119)-$O119)/$Q119*100,"NA"))</f>
        <v>0</v>
      </c>
      <c r="BR119" s="104" t="n">
        <f aca="true">IF($L119="","",IF(ISNUMBER(OFFSET('Data transformed'!$A$4,MATCH($A119,'Data transformed'!$A$5:$A$185,0),MATCH(BR$4,'Data transformed'!$4:$4,0)-1)), (MIN(MAX(OFFSET('Data transformed'!$A$4,MATCH($A119,'Data transformed'!$A$5:$A$185,0),MATCH(BR$4,'Data transformed'!$4:$4,0)-1),$O119),$P119)-$O119)/$Q119*100,"NA"))</f>
        <v>100</v>
      </c>
      <c r="BS119" s="104" t="n">
        <f aca="true">IF($L119="","",IF(ISNUMBER(OFFSET('Data transformed'!$A$4,MATCH($A119,'Data transformed'!$A$5:$A$185,0),MATCH(BS$4,'Data transformed'!$4:$4,0)-1)), (MIN(MAX(OFFSET('Data transformed'!$A$4,MATCH($A119,'Data transformed'!$A$5:$A$185,0),MATCH(BS$4,'Data transformed'!$4:$4,0)-1),$O119),$P119)-$O119)/$Q119*100,"NA"))</f>
        <v>100</v>
      </c>
      <c r="BT119" s="104" t="n">
        <f aca="true">IF($L119="","",IF(ISNUMBER(OFFSET('Data transformed'!$A$4,MATCH($A119,'Data transformed'!$A$5:$A$185,0),MATCH(BT$4,'Data transformed'!$4:$4,0)-1)), (MIN(MAX(OFFSET('Data transformed'!$A$4,MATCH($A119,'Data transformed'!$A$5:$A$185,0),MATCH(BT$4,'Data transformed'!$4:$4,0)-1),$O119),$P119)-$O119)/$Q119*100,"NA"))</f>
        <v>100</v>
      </c>
      <c r="BU119" s="104" t="n">
        <f aca="true">IF($L119="","",IF(ISNUMBER(OFFSET('Data transformed'!$A$4,MATCH($A119,'Data transformed'!$A$5:$A$185,0),MATCH(BU$4,'Data transformed'!$4:$4,0)-1)), (MIN(MAX(OFFSET('Data transformed'!$A$4,MATCH($A119,'Data transformed'!$A$5:$A$185,0),MATCH(BU$4,'Data transformed'!$4:$4,0)-1),$O119),$P119)-$O119)/$Q119*100,"NA"))</f>
        <v>100</v>
      </c>
      <c r="BV119" s="104" t="str">
        <f aca="true">IF($L119="","",IF(ISNUMBER(OFFSET('Data transformed'!$A$4,MATCH($A119,'Data transformed'!$A$5:$A$185,0),MATCH(BV$4,'Data transformed'!$4:$4,0)-1)), (MIN(MAX(OFFSET('Data transformed'!$A$4,MATCH($A119,'Data transformed'!$A$5:$A$185,0),MATCH(BV$4,'Data transformed'!$4:$4,0)-1),$O119),$P119)-$O119)/$Q119*100,"NA"))</f>
        <v>NA</v>
      </c>
      <c r="BW119" s="104" t="n">
        <f aca="true">IF($L119="","",IF(ISNUMBER(OFFSET('Data transformed'!$A$4,MATCH($A119,'Data transformed'!$A$5:$A$185,0),MATCH(BW$4,'Data transformed'!$4:$4,0)-1)), (MIN(MAX(OFFSET('Data transformed'!$A$4,MATCH($A119,'Data transformed'!$A$5:$A$185,0),MATCH(BW$4,'Data transformed'!$4:$4,0)-1),$O119),$P119)-$O119)/$Q119*100,"NA"))</f>
        <v>0</v>
      </c>
      <c r="BX119" s="104" t="n">
        <f aca="true">IF($L119="","",IF(ISNUMBER(OFFSET('Data transformed'!$A$4,MATCH($A119,'Data transformed'!$A$5:$A$185,0),MATCH(BX$4,'Data transformed'!$4:$4,0)-1)), (MIN(MAX(OFFSET('Data transformed'!$A$4,MATCH($A119,'Data transformed'!$A$5:$A$185,0),MATCH(BX$4,'Data transformed'!$4:$4,0)-1),$O119),$P119)-$O119)/$Q119*100,"NA"))</f>
        <v>0</v>
      </c>
      <c r="BY119" s="104" t="n">
        <f aca="true">IF($L119="","",IF(ISNUMBER(OFFSET('Data transformed'!$A$4,MATCH($A119,'Data transformed'!$A$5:$A$185,0),MATCH(BY$4,'Data transformed'!$4:$4,0)-1)), (MIN(MAX(OFFSET('Data transformed'!$A$4,MATCH($A119,'Data transformed'!$A$5:$A$185,0),MATCH(BY$4,'Data transformed'!$4:$4,0)-1),$O119),$P119)-$O119)/$Q119*100,"NA"))</f>
        <v>100</v>
      </c>
      <c r="BZ119" s="104" t="n">
        <f aca="true">IF($L119="","",IF(ISNUMBER(OFFSET('Data transformed'!$A$4,MATCH($A119,'Data transformed'!$A$5:$A$185,0),MATCH(BZ$4,'Data transformed'!$4:$4,0)-1)), (MIN(MAX(OFFSET('Data transformed'!$A$4,MATCH($A119,'Data transformed'!$A$5:$A$185,0),MATCH(BZ$4,'Data transformed'!$4:$4,0)-1),$O119),$P119)-$O119)/$Q119*100,"NA"))</f>
        <v>33.3333</v>
      </c>
      <c r="CA119" s="104" t="n">
        <f aca="true">IF($L119="","",IF(ISNUMBER(OFFSET('Data transformed'!$A$4,MATCH($A119,'Data transformed'!$A$5:$A$185,0),MATCH(CA$4,'Data transformed'!$4:$4,0)-1)), (MIN(MAX(OFFSET('Data transformed'!$A$4,MATCH($A119,'Data transformed'!$A$5:$A$185,0),MATCH(CA$4,'Data transformed'!$4:$4,0)-1),$O119),$P119)-$O119)/$Q119*100,"NA"))</f>
        <v>0</v>
      </c>
      <c r="CB119" s="104" t="n">
        <f aca="true">IF($L119="","",IF(ISNUMBER(OFFSET('Data transformed'!$A$4,MATCH($A119,'Data transformed'!$A$5:$A$185,0),MATCH(CB$4,'Data transformed'!$4:$4,0)-1)), (MIN(MAX(OFFSET('Data transformed'!$A$4,MATCH($A119,'Data transformed'!$A$5:$A$185,0),MATCH(CB$4,'Data transformed'!$4:$4,0)-1),$O119),$P119)-$O119)/$Q119*100,"NA"))</f>
        <v>100</v>
      </c>
      <c r="CC119" s="104" t="n">
        <f aca="true">IF($L119="","",IF(ISNUMBER(OFFSET('Data transformed'!$A$4,MATCH($A119,'Data transformed'!$A$5:$A$185,0),MATCH(CC$4,'Data transformed'!$4:$4,0)-1)), (MIN(MAX(OFFSET('Data transformed'!$A$4,MATCH($A119,'Data transformed'!$A$5:$A$185,0),MATCH(CC$4,'Data transformed'!$4:$4,0)-1),$O119),$P119)-$O119)/$Q119*100,"NA"))</f>
        <v>0</v>
      </c>
      <c r="CD119" s="104" t="str">
        <f aca="true">IF($L119="","",IF(ISNUMBER(OFFSET('Data transformed'!$A$4,MATCH($A119,'Data transformed'!$A$5:$A$185,0),MATCH(CD$4,'Data transformed'!$4:$4,0)-1)), (MIN(MAX(OFFSET('Data transformed'!$A$4,MATCH($A119,'Data transformed'!$A$5:$A$185,0),MATCH(CD$4,'Data transformed'!$4:$4,0)-1),$O119),$P119)-$O119)/$Q119*100,"NA"))</f>
        <v>NA</v>
      </c>
      <c r="CE119" s="104" t="n">
        <f aca="true">IF($L119="","",IF(ISNUMBER(OFFSET('Data transformed'!$A$4,MATCH($A119,'Data transformed'!$A$5:$A$185,0),MATCH(CE$4,'Data transformed'!$4:$4,0)-1)), (MIN(MAX(OFFSET('Data transformed'!$A$4,MATCH($A119,'Data transformed'!$A$5:$A$185,0),MATCH(CE$4,'Data transformed'!$4:$4,0)-1),$O119),$P119)-$O119)/$Q119*100,"NA"))</f>
        <v>0</v>
      </c>
      <c r="CF119" s="104" t="str">
        <f aca="true">IF($L119="","",IF(ISNUMBER(OFFSET('Data transformed'!$A$4,MATCH($A119,'Data transformed'!$A$5:$A$185,0),MATCH(CF$4,'Data transformed'!$4:$4,0)-1)), (MIN(MAX(OFFSET('Data transformed'!$A$4,MATCH($A119,'Data transformed'!$A$5:$A$185,0),MATCH(CF$4,'Data transformed'!$4:$4,0)-1),$O119),$P119)-$O119)/$Q119*100,"NA"))</f>
        <v>NA</v>
      </c>
      <c r="CG119" s="104" t="n">
        <f aca="true">IF($L119="","",IF(ISNUMBER(OFFSET('Data transformed'!$A$4,MATCH($A119,'Data transformed'!$A$5:$A$185,0),MATCH(CG$4,'Data transformed'!$4:$4,0)-1)), (MIN(MAX(OFFSET('Data transformed'!$A$4,MATCH($A119,'Data transformed'!$A$5:$A$185,0),MATCH(CG$4,'Data transformed'!$4:$4,0)-1),$O119),$P119)-$O119)/$Q119*100,"NA"))</f>
        <v>0</v>
      </c>
      <c r="CH119" s="104" t="n">
        <f aca="true">IF($L119="","",IF(ISNUMBER(OFFSET('Data transformed'!$A$4,MATCH($A119,'Data transformed'!$A$5:$A$185,0),MATCH(CH$4,'Data transformed'!$4:$4,0)-1)), (MIN(MAX(OFFSET('Data transformed'!$A$4,MATCH($A119,'Data transformed'!$A$5:$A$185,0),MATCH(CH$4,'Data transformed'!$4:$4,0)-1),$O119),$P119)-$O119)/$Q119*100,"NA"))</f>
        <v>0</v>
      </c>
      <c r="CI119" s="104" t="n">
        <f aca="true">IF($L119="","",IF(ISNUMBER(OFFSET('Data transformed'!$A$4,MATCH($A119,'Data transformed'!$A$5:$A$185,0),MATCH(CI$4,'Data transformed'!$4:$4,0)-1)), (MIN(MAX(OFFSET('Data transformed'!$A$4,MATCH($A119,'Data transformed'!$A$5:$A$185,0),MATCH(CI$4,'Data transformed'!$4:$4,0)-1),$O119),$P119)-$O119)/$Q119*100,"NA"))</f>
        <v>100</v>
      </c>
      <c r="CJ119" s="104" t="n">
        <f aca="true">IF($L119="","",IF(ISNUMBER(OFFSET('Data transformed'!$A$4,MATCH($A119,'Data transformed'!$A$5:$A$185,0),MATCH(CJ$4,'Data transformed'!$4:$4,0)-1)), (MIN(MAX(OFFSET('Data transformed'!$A$4,MATCH($A119,'Data transformed'!$A$5:$A$185,0),MATCH(CJ$4,'Data transformed'!$4:$4,0)-1),$O119),$P119)-$O119)/$Q119*100,"NA"))</f>
        <v>0</v>
      </c>
      <c r="CK119" s="104" t="n">
        <f aca="true">IF($L119="","",IF(ISNUMBER(OFFSET('Data transformed'!$A$4,MATCH($A119,'Data transformed'!$A$5:$A$185,0),MATCH(CK$4,'Data transformed'!$4:$4,0)-1)), (MIN(MAX(OFFSET('Data transformed'!$A$4,MATCH($A119,'Data transformed'!$A$5:$A$185,0),MATCH(CK$4,'Data transformed'!$4:$4,0)-1),$O119),$P119)-$O119)/$Q119*100,"NA"))</f>
        <v>0</v>
      </c>
      <c r="CL119" s="104" t="n">
        <f aca="true">IF($L119="","",IF(ISNUMBER(OFFSET('Data transformed'!$A$4,MATCH($A119,'Data transformed'!$A$5:$A$185,0),MATCH(CL$4,'Data transformed'!$4:$4,0)-1)), (MIN(MAX(OFFSET('Data transformed'!$A$4,MATCH($A119,'Data transformed'!$A$5:$A$185,0),MATCH(CL$4,'Data transformed'!$4:$4,0)-1),$O119),$P119)-$O119)/$Q119*100,"NA"))</f>
        <v>0</v>
      </c>
      <c r="CM119" s="104" t="n">
        <f aca="true">IF($L119="","",IF(ISNUMBER(OFFSET('Data transformed'!$A$4,MATCH($A119,'Data transformed'!$A$5:$A$185,0),MATCH(CM$4,'Data transformed'!$4:$4,0)-1)), (MIN(MAX(OFFSET('Data transformed'!$A$4,MATCH($A119,'Data transformed'!$A$5:$A$185,0),MATCH(CM$4,'Data transformed'!$4:$4,0)-1),$O119),$P119)-$O119)/$Q119*100,"NA"))</f>
        <v>100</v>
      </c>
      <c r="CN119" s="104" t="str">
        <f aca="true">IF($L119="","",IF(ISNUMBER(OFFSET('Data transformed'!$A$4,MATCH($A119,'Data transformed'!$A$5:$A$185,0),MATCH(CN$4,'Data transformed'!$4:$4,0)-1)), (MIN(MAX(OFFSET('Data transformed'!$A$4,MATCH($A119,'Data transformed'!$A$5:$A$185,0),MATCH(CN$4,'Data transformed'!$4:$4,0)-1),$O119),$P119)-$O119)/$Q119*100,"NA"))</f>
        <v>NA</v>
      </c>
      <c r="CO119" s="104" t="n">
        <f aca="true">IF($L119="","",IF(ISNUMBER(OFFSET('Data transformed'!$A$4,MATCH($A119,'Data transformed'!$A$5:$A$185,0),MATCH(CO$4,'Data transformed'!$4:$4,0)-1)), (MIN(MAX(OFFSET('Data transformed'!$A$4,MATCH($A119,'Data transformed'!$A$5:$A$185,0),MATCH(CO$4,'Data transformed'!$4:$4,0)-1),$O119),$P119)-$O119)/$Q119*100,"NA"))</f>
        <v>100</v>
      </c>
      <c r="CP119" s="104" t="n">
        <f aca="true">IF($L119="","",IF(ISNUMBER(OFFSET('Data transformed'!$A$4,MATCH($A119,'Data transformed'!$A$5:$A$185,0),MATCH(CP$4,'Data transformed'!$4:$4,0)-1)), (MIN(MAX(OFFSET('Data transformed'!$A$4,MATCH($A119,'Data transformed'!$A$5:$A$185,0),MATCH(CP$4,'Data transformed'!$4:$4,0)-1),$O119),$P119)-$O119)/$Q119*100,"NA"))</f>
        <v>100</v>
      </c>
      <c r="CQ119" s="104" t="n">
        <f aca="true">IF($L119="","",IF(ISNUMBER(OFFSET('Data transformed'!$A$4,MATCH($A119,'Data transformed'!$A$5:$A$185,0),MATCH(CQ$4,'Data transformed'!$4:$4,0)-1)), (MIN(MAX(OFFSET('Data transformed'!$A$4,MATCH($A119,'Data transformed'!$A$5:$A$185,0),MATCH(CQ$4,'Data transformed'!$4:$4,0)-1),$O119),$P119)-$O119)/$Q119*100,"NA"))</f>
        <v>0</v>
      </c>
      <c r="CR119" s="104" t="n">
        <f aca="true">IF($L119="","",IF(ISNUMBER(OFFSET('Data transformed'!$A$4,MATCH($A119,'Data transformed'!$A$5:$A$185,0),MATCH(CR$4,'Data transformed'!$4:$4,0)-1)), (MIN(MAX(OFFSET('Data transformed'!$A$4,MATCH($A119,'Data transformed'!$A$5:$A$185,0),MATCH(CR$4,'Data transformed'!$4:$4,0)-1),$O119),$P119)-$O119)/$Q119*100,"NA"))</f>
        <v>0</v>
      </c>
      <c r="CS119" s="104" t="n">
        <f aca="true">IF($L119="","",IF(ISNUMBER(OFFSET('Data transformed'!$A$4,MATCH($A119,'Data transformed'!$A$5:$A$185,0),MATCH(CS$4,'Data transformed'!$4:$4,0)-1)), (MIN(MAX(OFFSET('Data transformed'!$A$4,MATCH($A119,'Data transformed'!$A$5:$A$185,0),MATCH(CS$4,'Data transformed'!$4:$4,0)-1),$O119),$P119)-$O119)/$Q119*100,"NA"))</f>
        <v>100</v>
      </c>
      <c r="CT119" s="104" t="n">
        <f aca="true">IF($L119="","",IF(ISNUMBER(OFFSET('Data transformed'!$A$4,MATCH($A119,'Data transformed'!$A$5:$A$185,0),MATCH(CT$4,'Data transformed'!$4:$4,0)-1)), (MIN(MAX(OFFSET('Data transformed'!$A$4,MATCH($A119,'Data transformed'!$A$5:$A$185,0),MATCH(CT$4,'Data transformed'!$4:$4,0)-1),$O119),$P119)-$O119)/$Q119*100,"NA"))</f>
        <v>100</v>
      </c>
      <c r="CU119" s="104" t="n">
        <f aca="true">IF($L119="","",IF(ISNUMBER(OFFSET('Data transformed'!$A$4,MATCH($A119,'Data transformed'!$A$5:$A$185,0),MATCH(CU$4,'Data transformed'!$4:$4,0)-1)), (MIN(MAX(OFFSET('Data transformed'!$A$4,MATCH($A119,'Data transformed'!$A$5:$A$185,0),MATCH(CU$4,'Data transformed'!$4:$4,0)-1),$O119),$P119)-$O119)/$Q119*100,"NA"))</f>
        <v>0</v>
      </c>
      <c r="CV119" s="104" t="n">
        <f aca="true">IF($L119="","",IF(ISNUMBER(OFFSET('Data transformed'!$A$4,MATCH($A119,'Data transformed'!$A$5:$A$185,0),MATCH(CV$4,'Data transformed'!$4:$4,0)-1)), (MIN(MAX(OFFSET('Data transformed'!$A$4,MATCH($A119,'Data transformed'!$A$5:$A$185,0),MATCH(CV$4,'Data transformed'!$4:$4,0)-1),$O119),$P119)-$O119)/$Q119*100,"NA"))</f>
        <v>100</v>
      </c>
      <c r="CW119" s="104" t="n">
        <f aca="true">IF($L119="","",IF(ISNUMBER(OFFSET('Data transformed'!$A$4,MATCH($A119,'Data transformed'!$A$5:$A$185,0),MATCH(CW$4,'Data transformed'!$4:$4,0)-1)), (MIN(MAX(OFFSET('Data transformed'!$A$4,MATCH($A119,'Data transformed'!$A$5:$A$185,0),MATCH(CW$4,'Data transformed'!$4:$4,0)-1),$O119),$P119)-$O119)/$Q119*100,"NA"))</f>
        <v>100</v>
      </c>
    </row>
    <row r="120" s="103" customFormat="true" ht="15.5" hidden="false" customHeight="false" outlineLevel="0" collapsed="false">
      <c r="A120" s="107" t="n">
        <v>4332</v>
      </c>
      <c r="B120" s="107" t="n">
        <v>4</v>
      </c>
      <c r="C120" s="103" t="str">
        <f aca="true">IF(ISBLANK(OFFSET('outliers treatment'!$A$3,MATCH($A120,'outliers treatment'!$A$4:$A$154,0),MATCH(C$4,'outliers treatment'!$4:$4,0)-1)),"",OFFSET('outliers treatment'!$A$3,MATCH($A120,'outliers treatment'!$A$4:$A$154,0),MATCH(C$4,'outliers treatment'!$4:$4,0)-1))</f>
        <v/>
      </c>
      <c r="D120" s="103" t="str">
        <f aca="true">IF(ISBLANK(OFFSET('outliers treatment'!$A$3,MATCH($A120,'outliers treatment'!$A$4:$A$154,0),MATCH(D$4,'outliers treatment'!$4:$4,0)-1)),"",OFFSET('outliers treatment'!$A$3,MATCH($A120,'outliers treatment'!$A$4:$A$154,0),MATCH(D$4,'outliers treatment'!$4:$4,0)-1))</f>
        <v>Expert assessment data - E.4.5</v>
      </c>
      <c r="E120" s="103" t="str">
        <f aca="true">IF(ISBLANK(OFFSET('outliers treatment'!$A$3,MATCH($A120,'outliers treatment'!$A$4:$A$154,0),MATCH(E$4,'outliers treatment'!$4:$4,0)-1)),"",OFFSET('outliers treatment'!$A$3,MATCH($A120,'outliers treatment'!$A$4:$A$154,0),MATCH(E$4,'outliers treatment'!$4:$4,0)-1))</f>
        <v>Is “consumer education” promoted through any of the following measures or mechanisms in your country in 2020? Legal measures to enable and/or encourage consumers to choose environmentally friendly and/or sociallyresponsible products.</v>
      </c>
      <c r="F120" s="103" t="str">
        <f aca="true">IF(ISBLANK(OFFSET('outliers treatment'!$A$3,MATCH($A120,'outliers treatment'!$A$4:$A$154,0),MATCH(F$4,'outliers treatment'!$4:$4,0)-1)),"",OFFSET('outliers treatment'!$A$3,MATCH($A120,'outliers treatment'!$A$4:$A$154,0),MATCH(F$4,'outliers treatment'!$4:$4,0)-1))</f>
        <v/>
      </c>
      <c r="G120" s="103" t="str">
        <f aca="true">IF(ISBLANK(OFFSET('outliers treatment'!$A$3,MATCH($A120,'outliers treatment'!$A$4:$A$154,0),MATCH(G$4,'outliers treatment'!$4:$4,0)-1)),"",OFFSET('outliers treatment'!$A$3,MATCH($A120,'outliers treatment'!$A$4:$A$154,0),MATCH(G$4,'outliers treatment'!$4:$4,0)-1))</f>
        <v/>
      </c>
      <c r="H120" s="103" t="str">
        <f aca="true">IF(ISBLANK(OFFSET('outliers treatment'!$A$3,MATCH($A120,'outliers treatment'!$A$4:$A$154,0),MATCH(H$4,'outliers treatment'!$4:$4,0)-1)),"",OFFSET('outliers treatment'!$A$3,MATCH($A120,'outliers treatment'!$A$4:$A$154,0),MATCH(H$4,'outliers treatment'!$4:$4,0)-1))</f>
        <v/>
      </c>
      <c r="I120" s="103" t="str">
        <f aca="true">IF(ISBLANK(OFFSET('outliers treatment'!$A$3,MATCH($A120,'outliers treatment'!$A$4:$A$154,0),MATCH(I$4,'outliers treatment'!$4:$4,0)-1)),"",OFFSET('outliers treatment'!$A$3,MATCH($A120,'outliers treatment'!$A$4:$A$154,0),MATCH(I$4,'outliers treatment'!$4:$4,0)-1))</f>
        <v/>
      </c>
      <c r="J120" s="104" t="n">
        <f aca="false" t="array" ref="J120:J120">MIN(IF(ISNUMBER(V120:CW120),V120:CW120))</f>
        <v>0</v>
      </c>
      <c r="K120" s="103" t="n">
        <f aca="false" t="array" ref="K120:K120">MAX(IF(ISNUMBER(V120:CW120),V120:CW120))</f>
        <v>100</v>
      </c>
      <c r="L120" s="103" t="n">
        <f aca="true">IF(ISBLANK(OFFSET('outliers treatment'!$A$3,MATCH($A120,'outliers treatment'!$A$4:$A$154,0),MATCH(L$4,'outliers treatment'!$4:$4,0)-1)),"",OFFSET('outliers treatment'!$A$3,MATCH($A120,'outliers treatment'!$A$4:$A$154,0),MATCH(L$4,'outliers treatment'!$4:$4,0)-1))</f>
        <v>1</v>
      </c>
      <c r="M120" s="103" t="n">
        <f aca="true">IF(ISBLANK(OFFSET('outliers treatment'!$A$3,MATCH($A120,'outliers treatment'!$A$4:$A$154,0),MATCH(M$4,'outliers treatment'!$4:$4,0)-1)),"",OFFSET('outliers treatment'!$A$3,MATCH($A120,'outliers treatment'!$A$4:$A$154,0),MATCH(M$4,'outliers treatment'!$4:$4,0)-1))</f>
        <v>2</v>
      </c>
      <c r="N120" s="103" t="n">
        <f aca="true">IF(ISBLANK(OFFSET('outliers treatment'!$A$3,MATCH($A120,'outliers treatment'!$A$4:$A$154,0),MATCH(N$4,'outliers treatment'!$4:$4,0)-1)),"",OFFSET('outliers treatment'!$A$3,MATCH($A120,'outliers treatment'!$A$4:$A$154,0),MATCH(N$4,'outliers treatment'!$4:$4,0)-1))</f>
        <v>1</v>
      </c>
      <c r="O120" s="103" t="n">
        <f aca="true">IF(ISBLANK(OFFSET('outliers treatment'!$A$3,MATCH($A120,'outliers treatment'!$A$4:$A$154,0),MATCH(O$4,'outliers treatment'!$4:$4,0)-1)),"",OFFSET('outliers treatment'!$A$3,MATCH($A120,'outliers treatment'!$A$4:$A$154,0),MATCH(O$4,'outliers treatment'!$4:$4,0)-1))</f>
        <v>1</v>
      </c>
      <c r="P120" s="103" t="n">
        <f aca="true">IF(ISBLANK(OFFSET('outliers treatment'!$A$3,MATCH($A120,'outliers treatment'!$A$4:$A$154,0),MATCH(P$4,'outliers treatment'!$4:$4,0)-1)),"",OFFSET('outliers treatment'!$A$3,MATCH($A120,'outliers treatment'!$A$4:$A$154,0),MATCH(P$4,'outliers treatment'!$4:$4,0)-1))</f>
        <v>2</v>
      </c>
      <c r="Q120" s="103" t="n">
        <f aca="false">IFERROR(P120-O120,"")</f>
        <v>1</v>
      </c>
      <c r="R120" s="105" t="n">
        <f aca="false" t="array" ref="R120:R120">IFERROR(SKEW(IF(ISNUMBER(V120:CW120),V120:CW120,"")),"")</f>
        <v>0.390973864885629</v>
      </c>
      <c r="S120" s="103" t="n">
        <v>0</v>
      </c>
      <c r="T120" s="103" t="n">
        <v>0.5</v>
      </c>
      <c r="U120" s="106" t="n">
        <f aca="false" t="array" ref="U120:U120">IF(B120&lt;4,"",1-IFERROR(SUM(ISNUMBER(V120:CW120)*(1-$V$3:$CW$3))/COUNTIF($V$3:$CW$3,0),0))</f>
        <v>0.0875</v>
      </c>
      <c r="V120" s="104" t="n">
        <f aca="true">IF($L120="","",IF(ISNUMBER(OFFSET('Data transformed'!$A$4,MATCH($A120,'Data transformed'!$A$5:$A$185,0),MATCH(V$4,'Data transformed'!$4:$4,0)-1)), (MIN(MAX(OFFSET('Data transformed'!$A$4,MATCH($A120,'Data transformed'!$A$5:$A$185,0),MATCH(V$4,'Data transformed'!$4:$4,0)-1),$O120),$P120)-$O120)/$Q120*100,"NA"))</f>
        <v>50</v>
      </c>
      <c r="W120" s="104" t="n">
        <f aca="true">IF($L120="","",IF(ISNUMBER(OFFSET('Data transformed'!$A$4,MATCH($A120,'Data transformed'!$A$5:$A$185,0),MATCH(W$4,'Data transformed'!$4:$4,0)-1)), (MIN(MAX(OFFSET('Data transformed'!$A$4,MATCH($A120,'Data transformed'!$A$5:$A$185,0),MATCH(W$4,'Data transformed'!$4:$4,0)-1),$O120),$P120)-$O120)/$Q120*100,"NA"))</f>
        <v>0</v>
      </c>
      <c r="X120" s="104" t="n">
        <f aca="true">IF($L120="","",IF(ISNUMBER(OFFSET('Data transformed'!$A$4,MATCH($A120,'Data transformed'!$A$5:$A$185,0),MATCH(X$4,'Data transformed'!$4:$4,0)-1)), (MIN(MAX(OFFSET('Data transformed'!$A$4,MATCH($A120,'Data transformed'!$A$5:$A$185,0),MATCH(X$4,'Data transformed'!$4:$4,0)-1),$O120),$P120)-$O120)/$Q120*100,"NA"))</f>
        <v>100</v>
      </c>
      <c r="Y120" s="104" t="n">
        <f aca="true">IF($L120="","",IF(ISNUMBER(OFFSET('Data transformed'!$A$4,MATCH($A120,'Data transformed'!$A$5:$A$185,0),MATCH(Y$4,'Data transformed'!$4:$4,0)-1)), (MIN(MAX(OFFSET('Data transformed'!$A$4,MATCH($A120,'Data transformed'!$A$5:$A$185,0),MATCH(Y$4,'Data transformed'!$4:$4,0)-1),$O120),$P120)-$O120)/$Q120*100,"NA"))</f>
        <v>100</v>
      </c>
      <c r="Z120" s="104" t="n">
        <f aca="true">IF($L120="","",IF(ISNUMBER(OFFSET('Data transformed'!$A$4,MATCH($A120,'Data transformed'!$A$5:$A$185,0),MATCH(Z$4,'Data transformed'!$4:$4,0)-1)), (MIN(MAX(OFFSET('Data transformed'!$A$4,MATCH($A120,'Data transformed'!$A$5:$A$185,0),MATCH(Z$4,'Data transformed'!$4:$4,0)-1),$O120),$P120)-$O120)/$Q120*100,"NA"))</f>
        <v>0</v>
      </c>
      <c r="AA120" s="104" t="n">
        <f aca="true">IF($L120="","",IF(ISNUMBER(OFFSET('Data transformed'!$A$4,MATCH($A120,'Data transformed'!$A$5:$A$185,0),MATCH(AA$4,'Data transformed'!$4:$4,0)-1)), (MIN(MAX(OFFSET('Data transformed'!$A$4,MATCH($A120,'Data transformed'!$A$5:$A$185,0),MATCH(AA$4,'Data transformed'!$4:$4,0)-1),$O120),$P120)-$O120)/$Q120*100,"NA"))</f>
        <v>0</v>
      </c>
      <c r="AB120" s="104" t="n">
        <f aca="true">IF($L120="","",IF(ISNUMBER(OFFSET('Data transformed'!$A$4,MATCH($A120,'Data transformed'!$A$5:$A$185,0),MATCH(AB$4,'Data transformed'!$4:$4,0)-1)), (MIN(MAX(OFFSET('Data transformed'!$A$4,MATCH($A120,'Data transformed'!$A$5:$A$185,0),MATCH(AB$4,'Data transformed'!$4:$4,0)-1),$O120),$P120)-$O120)/$Q120*100,"NA"))</f>
        <v>0</v>
      </c>
      <c r="AC120" s="104" t="str">
        <f aca="true">IF($L120="","",IF(ISNUMBER(OFFSET('Data transformed'!$A$4,MATCH($A120,'Data transformed'!$A$5:$A$185,0),MATCH(AC$4,'Data transformed'!$4:$4,0)-1)), (MIN(MAX(OFFSET('Data transformed'!$A$4,MATCH($A120,'Data transformed'!$A$5:$A$185,0),MATCH(AC$4,'Data transformed'!$4:$4,0)-1),$O120),$P120)-$O120)/$Q120*100,"NA"))</f>
        <v>NA</v>
      </c>
      <c r="AD120" s="104" t="n">
        <f aca="true">IF($L120="","",IF(ISNUMBER(OFFSET('Data transformed'!$A$4,MATCH($A120,'Data transformed'!$A$5:$A$185,0),MATCH(AD$4,'Data transformed'!$4:$4,0)-1)), (MIN(MAX(OFFSET('Data transformed'!$A$4,MATCH($A120,'Data transformed'!$A$5:$A$185,0),MATCH(AD$4,'Data transformed'!$4:$4,0)-1),$O120),$P120)-$O120)/$Q120*100,"NA"))</f>
        <v>0</v>
      </c>
      <c r="AE120" s="104" t="n">
        <f aca="true">IF($L120="","",IF(ISNUMBER(OFFSET('Data transformed'!$A$4,MATCH($A120,'Data transformed'!$A$5:$A$185,0),MATCH(AE$4,'Data transformed'!$4:$4,0)-1)), (MIN(MAX(OFFSET('Data transformed'!$A$4,MATCH($A120,'Data transformed'!$A$5:$A$185,0),MATCH(AE$4,'Data transformed'!$4:$4,0)-1),$O120),$P120)-$O120)/$Q120*100,"NA"))</f>
        <v>100</v>
      </c>
      <c r="AF120" s="104" t="n">
        <f aca="true">IF($L120="","",IF(ISNUMBER(OFFSET('Data transformed'!$A$4,MATCH($A120,'Data transformed'!$A$5:$A$185,0),MATCH(AF$4,'Data transformed'!$4:$4,0)-1)), (MIN(MAX(OFFSET('Data transformed'!$A$4,MATCH($A120,'Data transformed'!$A$5:$A$185,0),MATCH(AF$4,'Data transformed'!$4:$4,0)-1),$O120),$P120)-$O120)/$Q120*100,"NA"))</f>
        <v>100</v>
      </c>
      <c r="AG120" s="104" t="n">
        <f aca="true">IF($L120="","",IF(ISNUMBER(OFFSET('Data transformed'!$A$4,MATCH($A120,'Data transformed'!$A$5:$A$185,0),MATCH(AG$4,'Data transformed'!$4:$4,0)-1)), (MIN(MAX(OFFSET('Data transformed'!$A$4,MATCH($A120,'Data transformed'!$A$5:$A$185,0),MATCH(AG$4,'Data transformed'!$4:$4,0)-1),$O120),$P120)-$O120)/$Q120*100,"NA"))</f>
        <v>0</v>
      </c>
      <c r="AH120" s="104" t="n">
        <f aca="true">IF($L120="","",IF(ISNUMBER(OFFSET('Data transformed'!$A$4,MATCH($A120,'Data transformed'!$A$5:$A$185,0),MATCH(AH$4,'Data transformed'!$4:$4,0)-1)), (MIN(MAX(OFFSET('Data transformed'!$A$4,MATCH($A120,'Data transformed'!$A$5:$A$185,0),MATCH(AH$4,'Data transformed'!$4:$4,0)-1),$O120),$P120)-$O120)/$Q120*100,"NA"))</f>
        <v>0</v>
      </c>
      <c r="AI120" s="104" t="n">
        <f aca="true">IF($L120="","",IF(ISNUMBER(OFFSET('Data transformed'!$A$4,MATCH($A120,'Data transformed'!$A$5:$A$185,0),MATCH(AI$4,'Data transformed'!$4:$4,0)-1)), (MIN(MAX(OFFSET('Data transformed'!$A$4,MATCH($A120,'Data transformed'!$A$5:$A$185,0),MATCH(AI$4,'Data transformed'!$4:$4,0)-1),$O120),$P120)-$O120)/$Q120*100,"NA"))</f>
        <v>0</v>
      </c>
      <c r="AJ120" s="104" t="n">
        <f aca="true">IF($L120="","",IF(ISNUMBER(OFFSET('Data transformed'!$A$4,MATCH($A120,'Data transformed'!$A$5:$A$185,0),MATCH(AJ$4,'Data transformed'!$4:$4,0)-1)), (MIN(MAX(OFFSET('Data transformed'!$A$4,MATCH($A120,'Data transformed'!$A$5:$A$185,0),MATCH(AJ$4,'Data transformed'!$4:$4,0)-1),$O120),$P120)-$O120)/$Q120*100,"NA"))</f>
        <v>100</v>
      </c>
      <c r="AK120" s="104" t="n">
        <f aca="true">IF($L120="","",IF(ISNUMBER(OFFSET('Data transformed'!$A$4,MATCH($A120,'Data transformed'!$A$5:$A$185,0),MATCH(AK$4,'Data transformed'!$4:$4,0)-1)), (MIN(MAX(OFFSET('Data transformed'!$A$4,MATCH($A120,'Data transformed'!$A$5:$A$185,0),MATCH(AK$4,'Data transformed'!$4:$4,0)-1),$O120),$P120)-$O120)/$Q120*100,"NA"))</f>
        <v>100</v>
      </c>
      <c r="AL120" s="104" t="n">
        <f aca="true">IF($L120="","",IF(ISNUMBER(OFFSET('Data transformed'!$A$4,MATCH($A120,'Data transformed'!$A$5:$A$185,0),MATCH(AL$4,'Data transformed'!$4:$4,0)-1)), (MIN(MAX(OFFSET('Data transformed'!$A$4,MATCH($A120,'Data transformed'!$A$5:$A$185,0),MATCH(AL$4,'Data transformed'!$4:$4,0)-1),$O120),$P120)-$O120)/$Q120*100,"NA"))</f>
        <v>100</v>
      </c>
      <c r="AM120" s="104" t="n">
        <f aca="true">IF($L120="","",IF(ISNUMBER(OFFSET('Data transformed'!$A$4,MATCH($A120,'Data transformed'!$A$5:$A$185,0),MATCH(AM$4,'Data transformed'!$4:$4,0)-1)), (MIN(MAX(OFFSET('Data transformed'!$A$4,MATCH($A120,'Data transformed'!$A$5:$A$185,0),MATCH(AM$4,'Data transformed'!$4:$4,0)-1),$O120),$P120)-$O120)/$Q120*100,"NA"))</f>
        <v>100</v>
      </c>
      <c r="AN120" s="104" t="n">
        <f aca="true">IF($L120="","",IF(ISNUMBER(OFFSET('Data transformed'!$A$4,MATCH($A120,'Data transformed'!$A$5:$A$185,0),MATCH(AN$4,'Data transformed'!$4:$4,0)-1)), (MIN(MAX(OFFSET('Data transformed'!$A$4,MATCH($A120,'Data transformed'!$A$5:$A$185,0),MATCH(AN$4,'Data transformed'!$4:$4,0)-1),$O120),$P120)-$O120)/$Q120*100,"NA"))</f>
        <v>0</v>
      </c>
      <c r="AO120" s="104" t="str">
        <f aca="true">IF($L120="","",IF(ISNUMBER(OFFSET('Data transformed'!$A$4,MATCH($A120,'Data transformed'!$A$5:$A$185,0),MATCH(AO$4,'Data transformed'!$4:$4,0)-1)), (MIN(MAX(OFFSET('Data transformed'!$A$4,MATCH($A120,'Data transformed'!$A$5:$A$185,0),MATCH(AO$4,'Data transformed'!$4:$4,0)-1),$O120),$P120)-$O120)/$Q120*100,"NA"))</f>
        <v>NA</v>
      </c>
      <c r="AP120" s="104" t="n">
        <f aca="true">IF($L120="","",IF(ISNUMBER(OFFSET('Data transformed'!$A$4,MATCH($A120,'Data transformed'!$A$5:$A$185,0),MATCH(AP$4,'Data transformed'!$4:$4,0)-1)), (MIN(MAX(OFFSET('Data transformed'!$A$4,MATCH($A120,'Data transformed'!$A$5:$A$185,0),MATCH(AP$4,'Data transformed'!$4:$4,0)-1),$O120),$P120)-$O120)/$Q120*100,"NA"))</f>
        <v>100</v>
      </c>
      <c r="AQ120" s="104" t="n">
        <f aca="true">IF($L120="","",IF(ISNUMBER(OFFSET('Data transformed'!$A$4,MATCH($A120,'Data transformed'!$A$5:$A$185,0),MATCH(AQ$4,'Data transformed'!$4:$4,0)-1)), (MIN(MAX(OFFSET('Data transformed'!$A$4,MATCH($A120,'Data transformed'!$A$5:$A$185,0),MATCH(AQ$4,'Data transformed'!$4:$4,0)-1),$O120),$P120)-$O120)/$Q120*100,"NA"))</f>
        <v>0</v>
      </c>
      <c r="AR120" s="104" t="n">
        <f aca="true">IF($L120="","",IF(ISNUMBER(OFFSET('Data transformed'!$A$4,MATCH($A120,'Data transformed'!$A$5:$A$185,0),MATCH(AR$4,'Data transformed'!$4:$4,0)-1)), (MIN(MAX(OFFSET('Data transformed'!$A$4,MATCH($A120,'Data transformed'!$A$5:$A$185,0),MATCH(AR$4,'Data transformed'!$4:$4,0)-1),$O120),$P120)-$O120)/$Q120*100,"NA"))</f>
        <v>0</v>
      </c>
      <c r="AS120" s="104" t="n">
        <f aca="true">IF($L120="","",IF(ISNUMBER(OFFSET('Data transformed'!$A$4,MATCH($A120,'Data transformed'!$A$5:$A$185,0),MATCH(AS$4,'Data transformed'!$4:$4,0)-1)), (MIN(MAX(OFFSET('Data transformed'!$A$4,MATCH($A120,'Data transformed'!$A$5:$A$185,0),MATCH(AS$4,'Data transformed'!$4:$4,0)-1),$O120),$P120)-$O120)/$Q120*100,"NA"))</f>
        <v>100</v>
      </c>
      <c r="AT120" s="104" t="n">
        <f aca="true">IF($L120="","",IF(ISNUMBER(OFFSET('Data transformed'!$A$4,MATCH($A120,'Data transformed'!$A$5:$A$185,0),MATCH(AT$4,'Data transformed'!$4:$4,0)-1)), (MIN(MAX(OFFSET('Data transformed'!$A$4,MATCH($A120,'Data transformed'!$A$5:$A$185,0),MATCH(AT$4,'Data transformed'!$4:$4,0)-1),$O120),$P120)-$O120)/$Q120*100,"NA"))</f>
        <v>0</v>
      </c>
      <c r="AU120" s="104" t="str">
        <f aca="true">IF($L120="","",IF(ISNUMBER(OFFSET('Data transformed'!$A$4,MATCH($A120,'Data transformed'!$A$5:$A$185,0),MATCH(AU$4,'Data transformed'!$4:$4,0)-1)), (MIN(MAX(OFFSET('Data transformed'!$A$4,MATCH($A120,'Data transformed'!$A$5:$A$185,0),MATCH(AU$4,'Data transformed'!$4:$4,0)-1),$O120),$P120)-$O120)/$Q120*100,"NA"))</f>
        <v>NA</v>
      </c>
      <c r="AV120" s="104" t="n">
        <f aca="true">IF($L120="","",IF(ISNUMBER(OFFSET('Data transformed'!$A$4,MATCH($A120,'Data transformed'!$A$5:$A$185,0),MATCH(AV$4,'Data transformed'!$4:$4,0)-1)), (MIN(MAX(OFFSET('Data transformed'!$A$4,MATCH($A120,'Data transformed'!$A$5:$A$185,0),MATCH(AV$4,'Data transformed'!$4:$4,0)-1),$O120),$P120)-$O120)/$Q120*100,"NA"))</f>
        <v>100</v>
      </c>
      <c r="AW120" s="104" t="n">
        <f aca="true">IF($L120="","",IF(ISNUMBER(OFFSET('Data transformed'!$A$4,MATCH($A120,'Data transformed'!$A$5:$A$185,0),MATCH(AW$4,'Data transformed'!$4:$4,0)-1)), (MIN(MAX(OFFSET('Data transformed'!$A$4,MATCH($A120,'Data transformed'!$A$5:$A$185,0),MATCH(AW$4,'Data transformed'!$4:$4,0)-1),$O120),$P120)-$O120)/$Q120*100,"NA"))</f>
        <v>0</v>
      </c>
      <c r="AX120" s="104" t="n">
        <f aca="true">IF($L120="","",IF(ISNUMBER(OFFSET('Data transformed'!$A$4,MATCH($A120,'Data transformed'!$A$5:$A$185,0),MATCH(AX$4,'Data transformed'!$4:$4,0)-1)), (MIN(MAX(OFFSET('Data transformed'!$A$4,MATCH($A120,'Data transformed'!$A$5:$A$185,0),MATCH(AX$4,'Data transformed'!$4:$4,0)-1),$O120),$P120)-$O120)/$Q120*100,"NA"))</f>
        <v>0</v>
      </c>
      <c r="AY120" s="104" t="n">
        <f aca="true">IF($L120="","",IF(ISNUMBER(OFFSET('Data transformed'!$A$4,MATCH($A120,'Data transformed'!$A$5:$A$185,0),MATCH(AY$4,'Data transformed'!$4:$4,0)-1)), (MIN(MAX(OFFSET('Data transformed'!$A$4,MATCH($A120,'Data transformed'!$A$5:$A$185,0),MATCH(AY$4,'Data transformed'!$4:$4,0)-1),$O120),$P120)-$O120)/$Q120*100,"NA"))</f>
        <v>100</v>
      </c>
      <c r="AZ120" s="104" t="n">
        <f aca="true">IF($L120="","",IF(ISNUMBER(OFFSET('Data transformed'!$A$4,MATCH($A120,'Data transformed'!$A$5:$A$185,0),MATCH(AZ$4,'Data transformed'!$4:$4,0)-1)), (MIN(MAX(OFFSET('Data transformed'!$A$4,MATCH($A120,'Data transformed'!$A$5:$A$185,0),MATCH(AZ$4,'Data transformed'!$4:$4,0)-1),$O120),$P120)-$O120)/$Q120*100,"NA"))</f>
        <v>0</v>
      </c>
      <c r="BA120" s="104" t="n">
        <f aca="true">IF($L120="","",IF(ISNUMBER(OFFSET('Data transformed'!$A$4,MATCH($A120,'Data transformed'!$A$5:$A$185,0),MATCH(BA$4,'Data transformed'!$4:$4,0)-1)), (MIN(MAX(OFFSET('Data transformed'!$A$4,MATCH($A120,'Data transformed'!$A$5:$A$185,0),MATCH(BA$4,'Data transformed'!$4:$4,0)-1),$O120),$P120)-$O120)/$Q120*100,"NA"))</f>
        <v>100</v>
      </c>
      <c r="BB120" s="104" t="n">
        <f aca="true">IF($L120="","",IF(ISNUMBER(OFFSET('Data transformed'!$A$4,MATCH($A120,'Data transformed'!$A$5:$A$185,0),MATCH(BB$4,'Data transformed'!$4:$4,0)-1)), (MIN(MAX(OFFSET('Data transformed'!$A$4,MATCH($A120,'Data transformed'!$A$5:$A$185,0),MATCH(BB$4,'Data transformed'!$4:$4,0)-1),$O120),$P120)-$O120)/$Q120*100,"NA"))</f>
        <v>55.555556</v>
      </c>
      <c r="BC120" s="104" t="n">
        <f aca="true">IF($L120="","",IF(ISNUMBER(OFFSET('Data transformed'!$A$4,MATCH($A120,'Data transformed'!$A$5:$A$185,0),MATCH(BC$4,'Data transformed'!$4:$4,0)-1)), (MIN(MAX(OFFSET('Data transformed'!$A$4,MATCH($A120,'Data transformed'!$A$5:$A$185,0),MATCH(BC$4,'Data transformed'!$4:$4,0)-1),$O120),$P120)-$O120)/$Q120*100,"NA"))</f>
        <v>0</v>
      </c>
      <c r="BD120" s="104" t="n">
        <f aca="true">IF($L120="","",IF(ISNUMBER(OFFSET('Data transformed'!$A$4,MATCH($A120,'Data transformed'!$A$5:$A$185,0),MATCH(BD$4,'Data transformed'!$4:$4,0)-1)), (MIN(MAX(OFFSET('Data transformed'!$A$4,MATCH($A120,'Data transformed'!$A$5:$A$185,0),MATCH(BD$4,'Data transformed'!$4:$4,0)-1),$O120),$P120)-$O120)/$Q120*100,"NA"))</f>
        <v>100</v>
      </c>
      <c r="BE120" s="104" t="str">
        <f aca="true">IF($L120="","",IF(ISNUMBER(OFFSET('Data transformed'!$A$4,MATCH($A120,'Data transformed'!$A$5:$A$185,0),MATCH(BE$4,'Data transformed'!$4:$4,0)-1)), (MIN(MAX(OFFSET('Data transformed'!$A$4,MATCH($A120,'Data transformed'!$A$5:$A$185,0),MATCH(BE$4,'Data transformed'!$4:$4,0)-1),$O120),$P120)-$O120)/$Q120*100,"NA"))</f>
        <v>NA</v>
      </c>
      <c r="BF120" s="104" t="n">
        <f aca="true">IF($L120="","",IF(ISNUMBER(OFFSET('Data transformed'!$A$4,MATCH($A120,'Data transformed'!$A$5:$A$185,0),MATCH(BF$4,'Data transformed'!$4:$4,0)-1)), (MIN(MAX(OFFSET('Data transformed'!$A$4,MATCH($A120,'Data transformed'!$A$5:$A$185,0),MATCH(BF$4,'Data transformed'!$4:$4,0)-1),$O120),$P120)-$O120)/$Q120*100,"NA"))</f>
        <v>66.6667</v>
      </c>
      <c r="BG120" s="104" t="n">
        <f aca="true">IF($L120="","",IF(ISNUMBER(OFFSET('Data transformed'!$A$4,MATCH($A120,'Data transformed'!$A$5:$A$185,0),MATCH(BG$4,'Data transformed'!$4:$4,0)-1)), (MIN(MAX(OFFSET('Data transformed'!$A$4,MATCH($A120,'Data transformed'!$A$5:$A$185,0),MATCH(BG$4,'Data transformed'!$4:$4,0)-1),$O120),$P120)-$O120)/$Q120*100,"NA"))</f>
        <v>50</v>
      </c>
      <c r="BH120" s="104" t="n">
        <f aca="true">IF($L120="","",IF(ISNUMBER(OFFSET('Data transformed'!$A$4,MATCH($A120,'Data transformed'!$A$5:$A$185,0),MATCH(BH$4,'Data transformed'!$4:$4,0)-1)), (MIN(MAX(OFFSET('Data transformed'!$A$4,MATCH($A120,'Data transformed'!$A$5:$A$185,0),MATCH(BH$4,'Data transformed'!$4:$4,0)-1),$O120),$P120)-$O120)/$Q120*100,"NA"))</f>
        <v>100</v>
      </c>
      <c r="BI120" s="104" t="n">
        <f aca="true">IF($L120="","",IF(ISNUMBER(OFFSET('Data transformed'!$A$4,MATCH($A120,'Data transformed'!$A$5:$A$185,0),MATCH(BI$4,'Data transformed'!$4:$4,0)-1)), (MIN(MAX(OFFSET('Data transformed'!$A$4,MATCH($A120,'Data transformed'!$A$5:$A$185,0),MATCH(BI$4,'Data transformed'!$4:$4,0)-1),$O120),$P120)-$O120)/$Q120*100,"NA"))</f>
        <v>0</v>
      </c>
      <c r="BJ120" s="104" t="n">
        <f aca="true">IF($L120="","",IF(ISNUMBER(OFFSET('Data transformed'!$A$4,MATCH($A120,'Data transformed'!$A$5:$A$185,0),MATCH(BJ$4,'Data transformed'!$4:$4,0)-1)), (MIN(MAX(OFFSET('Data transformed'!$A$4,MATCH($A120,'Data transformed'!$A$5:$A$185,0),MATCH(BJ$4,'Data transformed'!$4:$4,0)-1),$O120),$P120)-$O120)/$Q120*100,"NA"))</f>
        <v>66.666667</v>
      </c>
      <c r="BK120" s="104" t="n">
        <f aca="true">IF($L120="","",IF(ISNUMBER(OFFSET('Data transformed'!$A$4,MATCH($A120,'Data transformed'!$A$5:$A$185,0),MATCH(BK$4,'Data transformed'!$4:$4,0)-1)), (MIN(MAX(OFFSET('Data transformed'!$A$4,MATCH($A120,'Data transformed'!$A$5:$A$185,0),MATCH(BK$4,'Data transformed'!$4:$4,0)-1),$O120),$P120)-$O120)/$Q120*100,"NA"))</f>
        <v>50</v>
      </c>
      <c r="BL120" s="104" t="n">
        <f aca="true">IF($L120="","",IF(ISNUMBER(OFFSET('Data transformed'!$A$4,MATCH($A120,'Data transformed'!$A$5:$A$185,0),MATCH(BL$4,'Data transformed'!$4:$4,0)-1)), (MIN(MAX(OFFSET('Data transformed'!$A$4,MATCH($A120,'Data transformed'!$A$5:$A$185,0),MATCH(BL$4,'Data transformed'!$4:$4,0)-1),$O120),$P120)-$O120)/$Q120*100,"NA"))</f>
        <v>0</v>
      </c>
      <c r="BM120" s="104" t="n">
        <f aca="true">IF($L120="","",IF(ISNUMBER(OFFSET('Data transformed'!$A$4,MATCH($A120,'Data transformed'!$A$5:$A$185,0),MATCH(BM$4,'Data transformed'!$4:$4,0)-1)), (MIN(MAX(OFFSET('Data transformed'!$A$4,MATCH($A120,'Data transformed'!$A$5:$A$185,0),MATCH(BM$4,'Data transformed'!$4:$4,0)-1),$O120),$P120)-$O120)/$Q120*100,"NA"))</f>
        <v>100</v>
      </c>
      <c r="BN120" s="104" t="n">
        <f aca="true">IF($L120="","",IF(ISNUMBER(OFFSET('Data transformed'!$A$4,MATCH($A120,'Data transformed'!$A$5:$A$185,0),MATCH(BN$4,'Data transformed'!$4:$4,0)-1)), (MIN(MAX(OFFSET('Data transformed'!$A$4,MATCH($A120,'Data transformed'!$A$5:$A$185,0),MATCH(BN$4,'Data transformed'!$4:$4,0)-1),$O120),$P120)-$O120)/$Q120*100,"NA"))</f>
        <v>0</v>
      </c>
      <c r="BO120" s="104" t="n">
        <f aca="true">IF($L120="","",IF(ISNUMBER(OFFSET('Data transformed'!$A$4,MATCH($A120,'Data transformed'!$A$5:$A$185,0),MATCH(BO$4,'Data transformed'!$4:$4,0)-1)), (MIN(MAX(OFFSET('Data transformed'!$A$4,MATCH($A120,'Data transformed'!$A$5:$A$185,0),MATCH(BO$4,'Data transformed'!$4:$4,0)-1),$O120),$P120)-$O120)/$Q120*100,"NA"))</f>
        <v>0</v>
      </c>
      <c r="BP120" s="104" t="n">
        <f aca="true">IF($L120="","",IF(ISNUMBER(OFFSET('Data transformed'!$A$4,MATCH($A120,'Data transformed'!$A$5:$A$185,0),MATCH(BP$4,'Data transformed'!$4:$4,0)-1)), (MIN(MAX(OFFSET('Data transformed'!$A$4,MATCH($A120,'Data transformed'!$A$5:$A$185,0),MATCH(BP$4,'Data transformed'!$4:$4,0)-1),$O120),$P120)-$O120)/$Q120*100,"NA"))</f>
        <v>50</v>
      </c>
      <c r="BQ120" s="104" t="n">
        <f aca="true">IF($L120="","",IF(ISNUMBER(OFFSET('Data transformed'!$A$4,MATCH($A120,'Data transformed'!$A$5:$A$185,0),MATCH(BQ$4,'Data transformed'!$4:$4,0)-1)), (MIN(MAX(OFFSET('Data transformed'!$A$4,MATCH($A120,'Data transformed'!$A$5:$A$185,0),MATCH(BQ$4,'Data transformed'!$4:$4,0)-1),$O120),$P120)-$O120)/$Q120*100,"NA"))</f>
        <v>0</v>
      </c>
      <c r="BR120" s="104" t="n">
        <f aca="true">IF($L120="","",IF(ISNUMBER(OFFSET('Data transformed'!$A$4,MATCH($A120,'Data transformed'!$A$5:$A$185,0),MATCH(BR$4,'Data transformed'!$4:$4,0)-1)), (MIN(MAX(OFFSET('Data transformed'!$A$4,MATCH($A120,'Data transformed'!$A$5:$A$185,0),MATCH(BR$4,'Data transformed'!$4:$4,0)-1),$O120),$P120)-$O120)/$Q120*100,"NA"))</f>
        <v>0</v>
      </c>
      <c r="BS120" s="104" t="n">
        <f aca="true">IF($L120="","",IF(ISNUMBER(OFFSET('Data transformed'!$A$4,MATCH($A120,'Data transformed'!$A$5:$A$185,0),MATCH(BS$4,'Data transformed'!$4:$4,0)-1)), (MIN(MAX(OFFSET('Data transformed'!$A$4,MATCH($A120,'Data transformed'!$A$5:$A$185,0),MATCH(BS$4,'Data transformed'!$4:$4,0)-1),$O120),$P120)-$O120)/$Q120*100,"NA"))</f>
        <v>100</v>
      </c>
      <c r="BT120" s="104" t="n">
        <f aca="true">IF($L120="","",IF(ISNUMBER(OFFSET('Data transformed'!$A$4,MATCH($A120,'Data transformed'!$A$5:$A$185,0),MATCH(BT$4,'Data transformed'!$4:$4,0)-1)), (MIN(MAX(OFFSET('Data transformed'!$A$4,MATCH($A120,'Data transformed'!$A$5:$A$185,0),MATCH(BT$4,'Data transformed'!$4:$4,0)-1),$O120),$P120)-$O120)/$Q120*100,"NA"))</f>
        <v>100</v>
      </c>
      <c r="BU120" s="104" t="n">
        <f aca="true">IF($L120="","",IF(ISNUMBER(OFFSET('Data transformed'!$A$4,MATCH($A120,'Data transformed'!$A$5:$A$185,0),MATCH(BU$4,'Data transformed'!$4:$4,0)-1)), (MIN(MAX(OFFSET('Data transformed'!$A$4,MATCH($A120,'Data transformed'!$A$5:$A$185,0),MATCH(BU$4,'Data transformed'!$4:$4,0)-1),$O120),$P120)-$O120)/$Q120*100,"NA"))</f>
        <v>100</v>
      </c>
      <c r="BV120" s="104" t="str">
        <f aca="true">IF($L120="","",IF(ISNUMBER(OFFSET('Data transformed'!$A$4,MATCH($A120,'Data transformed'!$A$5:$A$185,0),MATCH(BV$4,'Data transformed'!$4:$4,0)-1)), (MIN(MAX(OFFSET('Data transformed'!$A$4,MATCH($A120,'Data transformed'!$A$5:$A$185,0),MATCH(BV$4,'Data transformed'!$4:$4,0)-1),$O120),$P120)-$O120)/$Q120*100,"NA"))</f>
        <v>NA</v>
      </c>
      <c r="BW120" s="104" t="n">
        <f aca="true">IF($L120="","",IF(ISNUMBER(OFFSET('Data transformed'!$A$4,MATCH($A120,'Data transformed'!$A$5:$A$185,0),MATCH(BW$4,'Data transformed'!$4:$4,0)-1)), (MIN(MAX(OFFSET('Data transformed'!$A$4,MATCH($A120,'Data transformed'!$A$5:$A$185,0),MATCH(BW$4,'Data transformed'!$4:$4,0)-1),$O120),$P120)-$O120)/$Q120*100,"NA"))</f>
        <v>0</v>
      </c>
      <c r="BX120" s="104" t="n">
        <f aca="true">IF($L120="","",IF(ISNUMBER(OFFSET('Data transformed'!$A$4,MATCH($A120,'Data transformed'!$A$5:$A$185,0),MATCH(BX$4,'Data transformed'!$4:$4,0)-1)), (MIN(MAX(OFFSET('Data transformed'!$A$4,MATCH($A120,'Data transformed'!$A$5:$A$185,0),MATCH(BX$4,'Data transformed'!$4:$4,0)-1),$O120),$P120)-$O120)/$Q120*100,"NA"))</f>
        <v>0</v>
      </c>
      <c r="BY120" s="104" t="n">
        <f aca="true">IF($L120="","",IF(ISNUMBER(OFFSET('Data transformed'!$A$4,MATCH($A120,'Data transformed'!$A$5:$A$185,0),MATCH(BY$4,'Data transformed'!$4:$4,0)-1)), (MIN(MAX(OFFSET('Data transformed'!$A$4,MATCH($A120,'Data transformed'!$A$5:$A$185,0),MATCH(BY$4,'Data transformed'!$4:$4,0)-1),$O120),$P120)-$O120)/$Q120*100,"NA"))</f>
        <v>100</v>
      </c>
      <c r="BZ120" s="104" t="n">
        <f aca="true">IF($L120="","",IF(ISNUMBER(OFFSET('Data transformed'!$A$4,MATCH($A120,'Data transformed'!$A$5:$A$185,0),MATCH(BZ$4,'Data transformed'!$4:$4,0)-1)), (MIN(MAX(OFFSET('Data transformed'!$A$4,MATCH($A120,'Data transformed'!$A$5:$A$185,0),MATCH(BZ$4,'Data transformed'!$4:$4,0)-1),$O120),$P120)-$O120)/$Q120*100,"NA"))</f>
        <v>50</v>
      </c>
      <c r="CA120" s="104" t="n">
        <f aca="true">IF($L120="","",IF(ISNUMBER(OFFSET('Data transformed'!$A$4,MATCH($A120,'Data transformed'!$A$5:$A$185,0),MATCH(CA$4,'Data transformed'!$4:$4,0)-1)), (MIN(MAX(OFFSET('Data transformed'!$A$4,MATCH($A120,'Data transformed'!$A$5:$A$185,0),MATCH(CA$4,'Data transformed'!$4:$4,0)-1),$O120),$P120)-$O120)/$Q120*100,"NA"))</f>
        <v>0</v>
      </c>
      <c r="CB120" s="104" t="n">
        <f aca="true">IF($L120="","",IF(ISNUMBER(OFFSET('Data transformed'!$A$4,MATCH($A120,'Data transformed'!$A$5:$A$185,0),MATCH(CB$4,'Data transformed'!$4:$4,0)-1)), (MIN(MAX(OFFSET('Data transformed'!$A$4,MATCH($A120,'Data transformed'!$A$5:$A$185,0),MATCH(CB$4,'Data transformed'!$4:$4,0)-1),$O120),$P120)-$O120)/$Q120*100,"NA"))</f>
        <v>0</v>
      </c>
      <c r="CC120" s="104" t="n">
        <f aca="true">IF($L120="","",IF(ISNUMBER(OFFSET('Data transformed'!$A$4,MATCH($A120,'Data transformed'!$A$5:$A$185,0),MATCH(CC$4,'Data transformed'!$4:$4,0)-1)), (MIN(MAX(OFFSET('Data transformed'!$A$4,MATCH($A120,'Data transformed'!$A$5:$A$185,0),MATCH(CC$4,'Data transformed'!$4:$4,0)-1),$O120),$P120)-$O120)/$Q120*100,"NA"))</f>
        <v>0</v>
      </c>
      <c r="CD120" s="104" t="n">
        <f aca="true">IF($L120="","",IF(ISNUMBER(OFFSET('Data transformed'!$A$4,MATCH($A120,'Data transformed'!$A$5:$A$185,0),MATCH(CD$4,'Data transformed'!$4:$4,0)-1)), (MIN(MAX(OFFSET('Data transformed'!$A$4,MATCH($A120,'Data transformed'!$A$5:$A$185,0),MATCH(CD$4,'Data transformed'!$4:$4,0)-1),$O120),$P120)-$O120)/$Q120*100,"NA"))</f>
        <v>100</v>
      </c>
      <c r="CE120" s="104" t="n">
        <f aca="true">IF($L120="","",IF(ISNUMBER(OFFSET('Data transformed'!$A$4,MATCH($A120,'Data transformed'!$A$5:$A$185,0),MATCH(CE$4,'Data transformed'!$4:$4,0)-1)), (MIN(MAX(OFFSET('Data transformed'!$A$4,MATCH($A120,'Data transformed'!$A$5:$A$185,0),MATCH(CE$4,'Data transformed'!$4:$4,0)-1),$O120),$P120)-$O120)/$Q120*100,"NA"))</f>
        <v>0</v>
      </c>
      <c r="CF120" s="104" t="str">
        <f aca="true">IF($L120="","",IF(ISNUMBER(OFFSET('Data transformed'!$A$4,MATCH($A120,'Data transformed'!$A$5:$A$185,0),MATCH(CF$4,'Data transformed'!$4:$4,0)-1)), (MIN(MAX(OFFSET('Data transformed'!$A$4,MATCH($A120,'Data transformed'!$A$5:$A$185,0),MATCH(CF$4,'Data transformed'!$4:$4,0)-1),$O120),$P120)-$O120)/$Q120*100,"NA"))</f>
        <v>NA</v>
      </c>
      <c r="CG120" s="104" t="n">
        <f aca="true">IF($L120="","",IF(ISNUMBER(OFFSET('Data transformed'!$A$4,MATCH($A120,'Data transformed'!$A$5:$A$185,0),MATCH(CG$4,'Data transformed'!$4:$4,0)-1)), (MIN(MAX(OFFSET('Data transformed'!$A$4,MATCH($A120,'Data transformed'!$A$5:$A$185,0),MATCH(CG$4,'Data transformed'!$4:$4,0)-1),$O120),$P120)-$O120)/$Q120*100,"NA"))</f>
        <v>0</v>
      </c>
      <c r="CH120" s="104" t="n">
        <f aca="true">IF($L120="","",IF(ISNUMBER(OFFSET('Data transformed'!$A$4,MATCH($A120,'Data transformed'!$A$5:$A$185,0),MATCH(CH$4,'Data transformed'!$4:$4,0)-1)), (MIN(MAX(OFFSET('Data transformed'!$A$4,MATCH($A120,'Data transformed'!$A$5:$A$185,0),MATCH(CH$4,'Data transformed'!$4:$4,0)-1),$O120),$P120)-$O120)/$Q120*100,"NA"))</f>
        <v>0</v>
      </c>
      <c r="CI120" s="104" t="str">
        <f aca="true">IF($L120="","",IF(ISNUMBER(OFFSET('Data transformed'!$A$4,MATCH($A120,'Data transformed'!$A$5:$A$185,0),MATCH(CI$4,'Data transformed'!$4:$4,0)-1)), (MIN(MAX(OFFSET('Data transformed'!$A$4,MATCH($A120,'Data transformed'!$A$5:$A$185,0),MATCH(CI$4,'Data transformed'!$4:$4,0)-1),$O120),$P120)-$O120)/$Q120*100,"NA"))</f>
        <v>NA</v>
      </c>
      <c r="CJ120" s="104" t="n">
        <f aca="true">IF($L120="","",IF(ISNUMBER(OFFSET('Data transformed'!$A$4,MATCH($A120,'Data transformed'!$A$5:$A$185,0),MATCH(CJ$4,'Data transformed'!$4:$4,0)-1)), (MIN(MAX(OFFSET('Data transformed'!$A$4,MATCH($A120,'Data transformed'!$A$5:$A$185,0),MATCH(CJ$4,'Data transformed'!$4:$4,0)-1),$O120),$P120)-$O120)/$Q120*100,"NA"))</f>
        <v>0</v>
      </c>
      <c r="CK120" s="104" t="n">
        <f aca="true">IF($L120="","",IF(ISNUMBER(OFFSET('Data transformed'!$A$4,MATCH($A120,'Data transformed'!$A$5:$A$185,0),MATCH(CK$4,'Data transformed'!$4:$4,0)-1)), (MIN(MAX(OFFSET('Data transformed'!$A$4,MATCH($A120,'Data transformed'!$A$5:$A$185,0),MATCH(CK$4,'Data transformed'!$4:$4,0)-1),$O120),$P120)-$O120)/$Q120*100,"NA"))</f>
        <v>0</v>
      </c>
      <c r="CL120" s="104" t="n">
        <f aca="true">IF($L120="","",IF(ISNUMBER(OFFSET('Data transformed'!$A$4,MATCH($A120,'Data transformed'!$A$5:$A$185,0),MATCH(CL$4,'Data transformed'!$4:$4,0)-1)), (MIN(MAX(OFFSET('Data transformed'!$A$4,MATCH($A120,'Data transformed'!$A$5:$A$185,0),MATCH(CL$4,'Data transformed'!$4:$4,0)-1),$O120),$P120)-$O120)/$Q120*100,"NA"))</f>
        <v>0</v>
      </c>
      <c r="CM120" s="104" t="n">
        <f aca="true">IF($L120="","",IF(ISNUMBER(OFFSET('Data transformed'!$A$4,MATCH($A120,'Data transformed'!$A$5:$A$185,0),MATCH(CM$4,'Data transformed'!$4:$4,0)-1)), (MIN(MAX(OFFSET('Data transformed'!$A$4,MATCH($A120,'Data transformed'!$A$5:$A$185,0),MATCH(CM$4,'Data transformed'!$4:$4,0)-1),$O120),$P120)-$O120)/$Q120*100,"NA"))</f>
        <v>100</v>
      </c>
      <c r="CN120" s="104" t="n">
        <f aca="true">IF($L120="","",IF(ISNUMBER(OFFSET('Data transformed'!$A$4,MATCH($A120,'Data transformed'!$A$5:$A$185,0),MATCH(CN$4,'Data transformed'!$4:$4,0)-1)), (MIN(MAX(OFFSET('Data transformed'!$A$4,MATCH($A120,'Data transformed'!$A$5:$A$185,0),MATCH(CN$4,'Data transformed'!$4:$4,0)-1),$O120),$P120)-$O120)/$Q120*100,"NA"))</f>
        <v>0</v>
      </c>
      <c r="CO120" s="104" t="n">
        <f aca="true">IF($L120="","",IF(ISNUMBER(OFFSET('Data transformed'!$A$4,MATCH($A120,'Data transformed'!$A$5:$A$185,0),MATCH(CO$4,'Data transformed'!$4:$4,0)-1)), (MIN(MAX(OFFSET('Data transformed'!$A$4,MATCH($A120,'Data transformed'!$A$5:$A$185,0),MATCH(CO$4,'Data transformed'!$4:$4,0)-1),$O120),$P120)-$O120)/$Q120*100,"NA"))</f>
        <v>100</v>
      </c>
      <c r="CP120" s="104" t="n">
        <f aca="true">IF($L120="","",IF(ISNUMBER(OFFSET('Data transformed'!$A$4,MATCH($A120,'Data transformed'!$A$5:$A$185,0),MATCH(CP$4,'Data transformed'!$4:$4,0)-1)), (MIN(MAX(OFFSET('Data transformed'!$A$4,MATCH($A120,'Data transformed'!$A$5:$A$185,0),MATCH(CP$4,'Data transformed'!$4:$4,0)-1),$O120),$P120)-$O120)/$Q120*100,"NA"))</f>
        <v>0</v>
      </c>
      <c r="CQ120" s="104" t="n">
        <f aca="true">IF($L120="","",IF(ISNUMBER(OFFSET('Data transformed'!$A$4,MATCH($A120,'Data transformed'!$A$5:$A$185,0),MATCH(CQ$4,'Data transformed'!$4:$4,0)-1)), (MIN(MAX(OFFSET('Data transformed'!$A$4,MATCH($A120,'Data transformed'!$A$5:$A$185,0),MATCH(CQ$4,'Data transformed'!$4:$4,0)-1),$O120),$P120)-$O120)/$Q120*100,"NA"))</f>
        <v>0</v>
      </c>
      <c r="CR120" s="104" t="n">
        <f aca="true">IF($L120="","",IF(ISNUMBER(OFFSET('Data transformed'!$A$4,MATCH($A120,'Data transformed'!$A$5:$A$185,0),MATCH(CR$4,'Data transformed'!$4:$4,0)-1)), (MIN(MAX(OFFSET('Data transformed'!$A$4,MATCH($A120,'Data transformed'!$A$5:$A$185,0),MATCH(CR$4,'Data transformed'!$4:$4,0)-1),$O120),$P120)-$O120)/$Q120*100,"NA"))</f>
        <v>0</v>
      </c>
      <c r="CS120" s="104" t="n">
        <f aca="true">IF($L120="","",IF(ISNUMBER(OFFSET('Data transformed'!$A$4,MATCH($A120,'Data transformed'!$A$5:$A$185,0),MATCH(CS$4,'Data transformed'!$4:$4,0)-1)), (MIN(MAX(OFFSET('Data transformed'!$A$4,MATCH($A120,'Data transformed'!$A$5:$A$185,0),MATCH(CS$4,'Data transformed'!$4:$4,0)-1),$O120),$P120)-$O120)/$Q120*100,"NA"))</f>
        <v>0</v>
      </c>
      <c r="CT120" s="104" t="n">
        <f aca="true">IF($L120="","",IF(ISNUMBER(OFFSET('Data transformed'!$A$4,MATCH($A120,'Data transformed'!$A$5:$A$185,0),MATCH(CT$4,'Data transformed'!$4:$4,0)-1)), (MIN(MAX(OFFSET('Data transformed'!$A$4,MATCH($A120,'Data transformed'!$A$5:$A$185,0),MATCH(CT$4,'Data transformed'!$4:$4,0)-1),$O120),$P120)-$O120)/$Q120*100,"NA"))</f>
        <v>100</v>
      </c>
      <c r="CU120" s="104" t="n">
        <f aca="true">IF($L120="","",IF(ISNUMBER(OFFSET('Data transformed'!$A$4,MATCH($A120,'Data transformed'!$A$5:$A$185,0),MATCH(CU$4,'Data transformed'!$4:$4,0)-1)), (MIN(MAX(OFFSET('Data transformed'!$A$4,MATCH($A120,'Data transformed'!$A$5:$A$185,0),MATCH(CU$4,'Data transformed'!$4:$4,0)-1),$O120),$P120)-$O120)/$Q120*100,"NA"))</f>
        <v>100</v>
      </c>
      <c r="CV120" s="104" t="n">
        <f aca="true">IF($L120="","",IF(ISNUMBER(OFFSET('Data transformed'!$A$4,MATCH($A120,'Data transformed'!$A$5:$A$185,0),MATCH(CV$4,'Data transformed'!$4:$4,0)-1)), (MIN(MAX(OFFSET('Data transformed'!$A$4,MATCH($A120,'Data transformed'!$A$5:$A$185,0),MATCH(CV$4,'Data transformed'!$4:$4,0)-1),$O120),$P120)-$O120)/$Q120*100,"NA"))</f>
        <v>0</v>
      </c>
      <c r="CW120" s="104" t="n">
        <f aca="true">IF($L120="","",IF(ISNUMBER(OFFSET('Data transformed'!$A$4,MATCH($A120,'Data transformed'!$A$5:$A$185,0),MATCH(CW$4,'Data transformed'!$4:$4,0)-1)), (MIN(MAX(OFFSET('Data transformed'!$A$4,MATCH($A120,'Data transformed'!$A$5:$A$185,0),MATCH(CW$4,'Data transformed'!$4:$4,0)-1),$O120),$P120)-$O120)/$Q120*100,"NA"))</f>
        <v>0</v>
      </c>
    </row>
    <row r="121" s="103" customFormat="true" ht="15.5" hidden="false" customHeight="false" outlineLevel="0" collapsed="false">
      <c r="A121" s="107" t="n">
        <v>4340</v>
      </c>
      <c r="B121" s="107" t="n">
        <v>3</v>
      </c>
      <c r="C121" s="103" t="str">
        <f aca="true">IF(ISBLANK(OFFSET('outliers treatment'!$A$3,MATCH($A121,'outliers treatment'!$A$4:$A$154,0),MATCH(C$4,'outliers treatment'!$4:$4,0)-1)),"",OFFSET('outliers treatment'!$A$3,MATCH($A121,'outliers treatment'!$A$4:$A$154,0),MATCH(C$4,'outliers treatment'!$4:$4,0)-1))</f>
        <v>Sustainable business practice</v>
      </c>
      <c r="D121" s="103" t="str">
        <f aca="true">IF(ISBLANK(OFFSET('outliers treatment'!$A$3,MATCH($A121,'outliers treatment'!$A$4:$A$154,0),MATCH(D$4,'outliers treatment'!$4:$4,0)-1)),"",OFFSET('outliers treatment'!$A$3,MATCH($A121,'outliers treatment'!$A$4:$A$154,0),MATCH(D$4,'outliers treatment'!$4:$4,0)-1))</f>
        <v/>
      </c>
      <c r="E121" s="103" t="str">
        <f aca="true">IF(ISBLANK(OFFSET('outliers treatment'!$A$3,MATCH($A121,'outliers treatment'!$A$4:$A$154,0),MATCH(E$4,'outliers treatment'!$4:$4,0)-1)),"",OFFSET('outliers treatment'!$A$3,MATCH($A121,'outliers treatment'!$A$4:$A$154,0),MATCH(E$4,'outliers treatment'!$4:$4,0)-1))</f>
        <v/>
      </c>
      <c r="F121" s="103" t="str">
        <f aca="true">IF(ISBLANK(OFFSET('outliers treatment'!$A$3,MATCH($A121,'outliers treatment'!$A$4:$A$154,0),MATCH(F$4,'outliers treatment'!$4:$4,0)-1)),"",OFFSET('outliers treatment'!$A$3,MATCH($A121,'outliers treatment'!$A$4:$A$154,0),MATCH(F$4,'outliers treatment'!$4:$4,0)-1))</f>
        <v/>
      </c>
      <c r="G121" s="103" t="str">
        <f aca="true">IF(ISBLANK(OFFSET('outliers treatment'!$A$3,MATCH($A121,'outliers treatment'!$A$4:$A$154,0),MATCH(G$4,'outliers treatment'!$4:$4,0)-1)),"",OFFSET('outliers treatment'!$A$3,MATCH($A121,'outliers treatment'!$A$4:$A$154,0),MATCH(G$4,'outliers treatment'!$4:$4,0)-1))</f>
        <v/>
      </c>
      <c r="H121" s="103" t="str">
        <f aca="true">IF(ISBLANK(OFFSET('outliers treatment'!$A$3,MATCH($A121,'outliers treatment'!$A$4:$A$154,0),MATCH(H$4,'outliers treatment'!$4:$4,0)-1)),"",OFFSET('outliers treatment'!$A$3,MATCH($A121,'outliers treatment'!$A$4:$A$154,0),MATCH(H$4,'outliers treatment'!$4:$4,0)-1))</f>
        <v/>
      </c>
      <c r="I121" s="103" t="str">
        <f aca="true">IF(ISBLANK(OFFSET('outliers treatment'!$A$3,MATCH($A121,'outliers treatment'!$A$4:$A$154,0),MATCH(I$4,'outliers treatment'!$4:$4,0)-1)),"",OFFSET('outliers treatment'!$A$3,MATCH($A121,'outliers treatment'!$A$4:$A$154,0),MATCH(I$4,'outliers treatment'!$4:$4,0)-1))</f>
        <v/>
      </c>
      <c r="J121" s="104" t="n">
        <f aca="false" t="array" ref="J121:J121">MIN(IF(ISNUMBER(V121:CW121),V121:CW121))</f>
        <v>37.4998471446323</v>
      </c>
      <c r="K121" s="103" t="n">
        <f aca="false" t="array" ref="K121:K121">MAX(IF(ISNUMBER(V121:CW121),V121:CW121))</f>
        <v>74.4882450375384</v>
      </c>
      <c r="L121" s="103" t="e">
        <f aca="true">IF(ISBLANK(OFFSET('outliers treatment'!$A$3,MATCH($A121,'outliers treatment'!$A$4:$A$154,0),MATCH(L$4,'outliers treatment'!$4:$4,0)-1)),"",OFFSET('outliers treatment'!$A$3,MATCH($A121,'outliers treatment'!$A$4:$A$154,0),MATCH(L$4,'outliers treatment'!$4:$4,0)-1))</f>
        <v>#N/A</v>
      </c>
      <c r="M121" s="103" t="e">
        <f aca="true">IF(ISBLANK(OFFSET('outliers treatment'!$A$3,MATCH($A121,'outliers treatment'!$A$4:$A$154,0),MATCH(M$4,'outliers treatment'!$4:$4,0)-1)),"",OFFSET('outliers treatment'!$A$3,MATCH($A121,'outliers treatment'!$A$4:$A$154,0),MATCH(M$4,'outliers treatment'!$4:$4,0)-1))</f>
        <v>#N/A</v>
      </c>
      <c r="N121" s="103" t="str">
        <f aca="true">IF(ISBLANK(OFFSET('outliers treatment'!$A$3,MATCH($A121,'outliers treatment'!$A$4:$A$154,0),MATCH(N$4,'outliers treatment'!$4:$4,0)-1)),"",OFFSET('outliers treatment'!$A$3,MATCH($A121,'outliers treatment'!$A$4:$A$154,0),MATCH(N$4,'outliers treatment'!$4:$4,0)-1))</f>
        <v/>
      </c>
      <c r="O121" s="103" t="str">
        <f aca="true">IF(ISBLANK(OFFSET('outliers treatment'!$A$3,MATCH($A121,'outliers treatment'!$A$4:$A$154,0),MATCH(O$4,'outliers treatment'!$4:$4,0)-1)),"",OFFSET('outliers treatment'!$A$3,MATCH($A121,'outliers treatment'!$A$4:$A$154,0),MATCH(O$4,'outliers treatment'!$4:$4,0)-1))</f>
        <v/>
      </c>
      <c r="P121" s="103" t="str">
        <f aca="true">IF(ISBLANK(OFFSET('outliers treatment'!$A$3,MATCH($A121,'outliers treatment'!$A$4:$A$154,0),MATCH(P$4,'outliers treatment'!$4:$4,0)-1)),"",OFFSET('outliers treatment'!$A$3,MATCH($A121,'outliers treatment'!$A$4:$A$154,0),MATCH(P$4,'outliers treatment'!$4:$4,0)-1))</f>
        <v/>
      </c>
      <c r="Q121" s="103" t="str">
        <f aca="false">IFERROR(P121-O121,"")</f>
        <v/>
      </c>
      <c r="R121" s="105" t="n">
        <f aca="false" t="array" ref="R121:R121">IFERROR(SKEW(IF(ISNUMBER(V121:CW121),V121:CW121,"")),"")</f>
        <v>-0.129315411783519</v>
      </c>
      <c r="S121" s="103" t="n">
        <v>1</v>
      </c>
      <c r="T121" s="103" t="n">
        <v>1</v>
      </c>
      <c r="U121" s="106" t="str">
        <f aca="false" t="array" ref="U121:U121">IF(B121&lt;4,"",1-IFERROR(SUM(ISNUMBER(V121:CW121)*(1-$V$3:$CW$3))/COUNTIF($V$3:$CW$3,0),0))</f>
        <v/>
      </c>
      <c r="V121" s="104" t="n">
        <f aca="false" t="array" ref="V121:V121">SUM(IF(ISNUMBER(V122),$T122:$T122*V122,0))/SUM(IF(ISNUMBER(V122),$T122:$T122,0))</f>
        <v>68.0750242384667</v>
      </c>
      <c r="W121" s="104" t="n">
        <f aca="false" t="array" ref="W121:W121">SUM(IF(ISNUMBER(W122),$T122:$T122*W122,0))/SUM(IF(ISNUMBER(W122),$T122:$T122,0))</f>
        <v>60.7333025643121</v>
      </c>
      <c r="X121" s="104" t="n">
        <f aca="false" t="array" ref="X121:X121">SUM(IF(ISNUMBER(X122),$T122:$T122*X122,0))/SUM(IF(ISNUMBER(X122),$T122:$T122,0))</f>
        <v>57.9223968036027</v>
      </c>
      <c r="Y121" s="104" t="n">
        <f aca="false" t="array" ref="Y121:Y121">SUM(IF(ISNUMBER(Y122),$T122:$T122*Y122,0))/SUM(IF(ISNUMBER(Y122),$T122:$T122,0))</f>
        <v>53.5689205287441</v>
      </c>
      <c r="Z121" s="104" t="n">
        <f aca="false" t="array" ref="Z121:Z121">SUM(IF(ISNUMBER(Z122),$T122:$T122*Z122,0))/SUM(IF(ISNUMBER(Z122),$T122:$T122,0))</f>
        <v>61.0940768983204</v>
      </c>
      <c r="AA121" s="104" t="n">
        <f aca="false" t="array" ref="AA121:AA121">SUM(IF(ISNUMBER(AA122),$T122:$T122*AA122,0))/SUM(IF(ISNUMBER(AA122),$T122:$T122,0))</f>
        <v>37.5</v>
      </c>
      <c r="AB121" s="104" t="n">
        <f aca="false" t="array" ref="AB121:AB121">SUM(IF(ISNUMBER(AB122),$T122:$T122*AB122,0))/SUM(IF(ISNUMBER(AB122),$T122:$T122,0))</f>
        <v>71.2394596001773</v>
      </c>
      <c r="AC121" s="104" t="n">
        <f aca="false" t="array" ref="AC121:AC121">SUM(IF(ISNUMBER(AC122),$T122:$T122*AC122,0))/SUM(IF(ISNUMBER(AC122),$T122:$T122,0))</f>
        <v>60.7462443187768</v>
      </c>
      <c r="AD121" s="104" t="n">
        <f aca="false" t="array" ref="AD121:AD121">SUM(IF(ISNUMBER(AD122),$T122:$T122*AD122,0))/SUM(IF(ISNUMBER(AD122),$T122:$T122,0))</f>
        <v>65.8414232418823</v>
      </c>
      <c r="AE121" s="104" t="n">
        <f aca="false" t="array" ref="AE121:AE121">SUM(IF(ISNUMBER(AE122),$T122:$T122*AE122,0))/SUM(IF(ISNUMBER(AE122),$T122:$T122,0))</f>
        <v>60.0837757789272</v>
      </c>
      <c r="AF121" s="104" t="n">
        <f aca="false" t="array" ref="AF121:AF121">SUM(IF(ISNUMBER(AF122),$T122:$T122*AF122,0))/SUM(IF(ISNUMBER(AF122),$T122:$T122,0))</f>
        <v>69.2225987512741</v>
      </c>
      <c r="AG121" s="104" t="n">
        <f aca="false" t="array" ref="AG121:AG121">SUM(IF(ISNUMBER(AG122),$T122:$T122*AG122,0))/SUM(IF(ISNUMBER(AG122),$T122:$T122,0))</f>
        <v>37.5</v>
      </c>
      <c r="AH121" s="104" t="n">
        <f aca="false" t="array" ref="AH121:AH121">SUM(IF(ISNUMBER(AH122),$T122:$T122*AH122,0))/SUM(IF(ISNUMBER(AH122),$T122:$T122,0))</f>
        <v>67.7127212998297</v>
      </c>
      <c r="AI121" s="104" t="n">
        <f aca="false" t="array" ref="AI121:AI121">SUM(IF(ISNUMBER(AI122),$T122:$T122*AI122,0))/SUM(IF(ISNUMBER(AI122),$T122:$T122,0))</f>
        <v>37.5</v>
      </c>
      <c r="AJ121" s="104" t="n">
        <f aca="false" t="array" ref="AJ121:AJ121">SUM(IF(ISNUMBER(AJ122),$T122:$T122*AJ122,0))/SUM(IF(ISNUMBER(AJ122),$T122:$T122,0))</f>
        <v>54.0691957664882</v>
      </c>
      <c r="AK121" s="104" t="n">
        <f aca="false" t="array" ref="AK121:AK121">SUM(IF(ISNUMBER(AK122),$T122:$T122*AK122,0))/SUM(IF(ISNUMBER(AK122),$T122:$T122,0))</f>
        <v>51.6343829952194</v>
      </c>
      <c r="AL121" s="104" t="n">
        <f aca="false" t="array" ref="AL121:AL121">SUM(IF(ISNUMBER(AL122),$T122:$T122*AL122,0))/SUM(IF(ISNUMBER(AL122),$T122:$T122,0))</f>
        <v>65.5494694895884</v>
      </c>
      <c r="AM121" s="104" t="n">
        <f aca="false" t="array" ref="AM121:AM121">SUM(IF(ISNUMBER(AM122),$T122:$T122*AM122,0))/SUM(IF(ISNUMBER(AM122),$T122:$T122,0))</f>
        <v>51.5549287750925</v>
      </c>
      <c r="AN121" s="104" t="n">
        <f aca="false" t="array" ref="AN121:AN121">SUM(IF(ISNUMBER(AN122),$T122:$T122*AN122,0))/SUM(IF(ISNUMBER(AN122),$T122:$T122,0))</f>
        <v>37.4998471446323</v>
      </c>
      <c r="AO121" s="104" t="n">
        <f aca="false" t="array" ref="AO121:AO121">SUM(IF(ISNUMBER(AO122),$T122:$T122*AO122,0))/SUM(IF(ISNUMBER(AO122),$T122:$T122,0))</f>
        <v>37.5</v>
      </c>
      <c r="AP121" s="104" t="n">
        <f aca="false" t="array" ref="AP121:AP121">SUM(IF(ISNUMBER(AP122),$T122:$T122*AP122,0))/SUM(IF(ISNUMBER(AP122),$T122:$T122,0))</f>
        <v>59.3201546899888</v>
      </c>
      <c r="AQ121" s="104" t="n">
        <f aca="false" t="array" ref="AQ121:AQ121">SUM(IF(ISNUMBER(AQ122),$T122:$T122*AQ122,0))/SUM(IF(ISNUMBER(AQ122),$T122:$T122,0))</f>
        <v>63.1151968072855</v>
      </c>
      <c r="AR121" s="104" t="n">
        <f aca="false" t="array" ref="AR121:AR121">SUM(IF(ISNUMBER(AR122),$T122:$T122*AR122,0))/SUM(IF(ISNUMBER(AR122),$T122:$T122,0))</f>
        <v>60.6918634741305</v>
      </c>
      <c r="AS121" s="104" t="n">
        <f aca="false" t="array" ref="AS121:AS121">SUM(IF(ISNUMBER(AS122),$T122:$T122*AS122,0))/SUM(IF(ISNUMBER(AS122),$T122:$T122,0))</f>
        <v>37.5</v>
      </c>
      <c r="AT121" s="104" t="n">
        <f aca="false" t="array" ref="AT121:AT121">SUM(IF(ISNUMBER(AT122),$T122:$T122*AT122,0))/SUM(IF(ISNUMBER(AT122),$T122:$T122,0))</f>
        <v>59.394748109423</v>
      </c>
      <c r="AU121" s="104" t="n">
        <f aca="false" t="array" ref="AU121:AU121">SUM(IF(ISNUMBER(AU122),$T122:$T122*AU122,0))/SUM(IF(ISNUMBER(AU122),$T122:$T122,0))</f>
        <v>62.4948587733974</v>
      </c>
      <c r="AV121" s="104" t="n">
        <f aca="false" t="array" ref="AV121:AV121">SUM(IF(ISNUMBER(AV122),$T122:$T122*AV122,0))/SUM(IF(ISNUMBER(AV122),$T122:$T122,0))</f>
        <v>56.7746542517945</v>
      </c>
      <c r="AW121" s="104" t="n">
        <f aca="false" t="array" ref="AW121:AW121">SUM(IF(ISNUMBER(AW122),$T122:$T122*AW122,0))/SUM(IF(ISNUMBER(AW122),$T122:$T122,0))</f>
        <v>37.5</v>
      </c>
      <c r="AX121" s="104" t="n">
        <f aca="false" t="array" ref="AX121:AX121">SUM(IF(ISNUMBER(AX122),$T122:$T122*AX122,0))/SUM(IF(ISNUMBER(AX122),$T122:$T122,0))</f>
        <v>59.4672525054988</v>
      </c>
      <c r="AY121" s="104" t="n">
        <f aca="false" t="array" ref="AY121:AY121">SUM(IF(ISNUMBER(AY122),$T122:$T122*AY122,0))/SUM(IF(ISNUMBER(AY122),$T122:$T122,0))</f>
        <v>37.5</v>
      </c>
      <c r="AZ121" s="104" t="n">
        <f aca="false" t="array" ref="AZ121:AZ121">SUM(IF(ISNUMBER(AZ122),$T122:$T122*AZ122,0))/SUM(IF(ISNUMBER(AZ122),$T122:$T122,0))</f>
        <v>55.9197341802866</v>
      </c>
      <c r="BA121" s="104" t="n">
        <f aca="false" t="array" ref="BA121:BA121">SUM(IF(ISNUMBER(BA122),$T122:$T122*BA122,0))/SUM(IF(ISNUMBER(BA122),$T122:$T122,0))</f>
        <v>68.8074073968491</v>
      </c>
      <c r="BB121" s="104" t="n">
        <f aca="false" t="array" ref="BB121:BB121">SUM(IF(ISNUMBER(BB122),$T122:$T122*BB122,0))/SUM(IF(ISNUMBER(BB122),$T122:$T122,0))</f>
        <v>74.4882450375384</v>
      </c>
      <c r="BC121" s="104" t="n">
        <f aca="false" t="array" ref="BC121:BC121">SUM(IF(ISNUMBER(BC122),$T122:$T122*BC122,0))/SUM(IF(ISNUMBER(BC122),$T122:$T122,0))</f>
        <v>42.5370938833821</v>
      </c>
      <c r="BD121" s="104" t="n">
        <f aca="false" t="array" ref="BD121:BD121">SUM(IF(ISNUMBER(BD122),$T122:$T122*BD122,0))/SUM(IF(ISNUMBER(BD122),$T122:$T122,0))</f>
        <v>59.4029003957</v>
      </c>
      <c r="BE121" s="104" t="n">
        <f aca="false" t="array" ref="BE121:BE121">SUM(IF(ISNUMBER(BE122),$T122:$T122*BE122,0))/SUM(IF(ISNUMBER(BE122),$T122:$T122,0))</f>
        <v>37.5</v>
      </c>
      <c r="BF121" s="104" t="n">
        <f aca="false" t="array" ref="BF121:BF121">SUM(IF(ISNUMBER(BF122),$T122:$T122*BF122,0))/SUM(IF(ISNUMBER(BF122),$T122:$T122,0))</f>
        <v>56.9933902829634</v>
      </c>
      <c r="BG121" s="104" t="n">
        <f aca="false" t="array" ref="BG121:BG121">SUM(IF(ISNUMBER(BG122),$T122:$T122*BG122,0))/SUM(IF(ISNUMBER(BG122),$T122:$T122,0))</f>
        <v>37.5</v>
      </c>
      <c r="BH121" s="104" t="n">
        <f aca="false" t="array" ref="BH121:BH121">SUM(IF(ISNUMBER(BH122),$T122:$T122*BH122,0))/SUM(IF(ISNUMBER(BH122),$T122:$T122,0))</f>
        <v>61.5482764330628</v>
      </c>
      <c r="BI121" s="104" t="n">
        <f aca="false" t="array" ref="BI121:BI121">SUM(IF(ISNUMBER(BI122),$T122:$T122*BI122,0))/SUM(IF(ISNUMBER(BI122),$T122:$T122,0))</f>
        <v>56.5307989885346</v>
      </c>
      <c r="BJ121" s="104" t="n">
        <f aca="false" t="array" ref="BJ121:BJ121">SUM(IF(ISNUMBER(BJ122),$T122:$T122*BJ122,0))/SUM(IF(ISNUMBER(BJ122),$T122:$T122,0))</f>
        <v>65.9214552552991</v>
      </c>
      <c r="BK121" s="104" t="n">
        <f aca="false" t="array" ref="BK121:BK121">SUM(IF(ISNUMBER(BK122),$T122:$T122*BK122,0))/SUM(IF(ISNUMBER(BK122),$T122:$T122,0))</f>
        <v>37.5</v>
      </c>
      <c r="BL121" s="104" t="n">
        <f aca="false" t="array" ref="BL121:BL121">SUM(IF(ISNUMBER(BL122),$T122:$T122*BL122,0))/SUM(IF(ISNUMBER(BL122),$T122:$T122,0))</f>
        <v>37.5</v>
      </c>
      <c r="BM121" s="104" t="n">
        <f aca="false" t="array" ref="BM121:BM121">SUM(IF(ISNUMBER(BM122),$T122:$T122*BM122,0))/SUM(IF(ISNUMBER(BM122),$T122:$T122,0))</f>
        <v>37.5</v>
      </c>
      <c r="BN121" s="104" t="n">
        <f aca="false" t="array" ref="BN121:BN121">SUM(IF(ISNUMBER(BN122),$T122:$T122*BN122,0))/SUM(IF(ISNUMBER(BN122),$T122:$T122,0))</f>
        <v>37.5</v>
      </c>
      <c r="BO121" s="104" t="n">
        <f aca="false" t="array" ref="BO121:BO121">SUM(IF(ISNUMBER(BO122),$T122:$T122*BO122,0))/SUM(IF(ISNUMBER(BO122),$T122:$T122,0))</f>
        <v>37.5</v>
      </c>
      <c r="BP121" s="104" t="n">
        <f aca="false" t="array" ref="BP121:BP121">SUM(IF(ISNUMBER(BP122),$T122:$T122*BP122,0))/SUM(IF(ISNUMBER(BP122),$T122:$T122,0))</f>
        <v>62.5154236798079</v>
      </c>
      <c r="BQ121" s="104" t="n">
        <f aca="false" t="array" ref="BQ121:BQ121">SUM(IF(ISNUMBER(BQ122),$T122:$T122*BQ122,0))/SUM(IF(ISNUMBER(BQ122),$T122:$T122,0))</f>
        <v>37.5</v>
      </c>
      <c r="BR121" s="104" t="n">
        <f aca="false" t="array" ref="BR121:BR121">SUM(IF(ISNUMBER(BR122),$T122:$T122*BR122,0))/SUM(IF(ISNUMBER(BR122),$T122:$T122,0))</f>
        <v>37.5</v>
      </c>
      <c r="BS121" s="104" t="n">
        <f aca="false" t="array" ref="BS121:BS121">SUM(IF(ISNUMBER(BS122),$T122:$T122*BS122,0))/SUM(IF(ISNUMBER(BS122),$T122:$T122,0))</f>
        <v>60.7756435011631</v>
      </c>
      <c r="BT121" s="104" t="n">
        <f aca="false" t="array" ref="BT121:BT121">SUM(IF(ISNUMBER(BT122),$T122:$T122*BT122,0))/SUM(IF(ISNUMBER(BT122),$T122:$T122,0))</f>
        <v>52.7938928627506</v>
      </c>
      <c r="BU121" s="104" t="n">
        <f aca="false" t="array" ref="BU121:BU121">SUM(IF(ISNUMBER(BU122),$T122:$T122*BU122,0))/SUM(IF(ISNUMBER(BU122),$T122:$T122,0))</f>
        <v>54.6978083709474</v>
      </c>
      <c r="BV121" s="104" t="n">
        <f aca="false" t="array" ref="BV121:BV121">SUM(IF(ISNUMBER(BV122),$T122:$T122*BV122,0))/SUM(IF(ISNUMBER(BV122),$T122:$T122,0))</f>
        <v>52.7998542220906</v>
      </c>
      <c r="BW121" s="104" t="n">
        <f aca="false" t="array" ref="BW121:BW121">SUM(IF(ISNUMBER(BW122),$T122:$T122*BW122,0))/SUM(IF(ISNUMBER(BW122),$T122:$T122,0))</f>
        <v>63.6237975673899</v>
      </c>
      <c r="BX121" s="104" t="n">
        <f aca="false" t="array" ref="BX121:BX121">SUM(IF(ISNUMBER(BX122),$T122:$T122*BX122,0))/SUM(IF(ISNUMBER(BX122),$T122:$T122,0))</f>
        <v>48.7796561481818</v>
      </c>
      <c r="BY121" s="104" t="n">
        <f aca="false" t="array" ref="BY121:BY121">SUM(IF(ISNUMBER(BY122),$T122:$T122*BY122,0))/SUM(IF(ISNUMBER(BY122),$T122:$T122,0))</f>
        <v>69.9954207143118</v>
      </c>
      <c r="BZ121" s="104" t="n">
        <f aca="false" t="array" ref="BZ121:BZ121">SUM(IF(ISNUMBER(BZ122),$T122:$T122*BZ122,0))/SUM(IF(ISNUMBER(BZ122),$T122:$T122,0))</f>
        <v>68.3410670697687</v>
      </c>
      <c r="CA121" s="104" t="n">
        <f aca="false" t="array" ref="CA121:CA121">SUM(IF(ISNUMBER(CA122),$T122:$T122*CA122,0))/SUM(IF(ISNUMBER(CA122),$T122:$T122,0))</f>
        <v>37.5</v>
      </c>
      <c r="CB121" s="104" t="n">
        <f aca="false" t="array" ref="CB121:CB121">SUM(IF(ISNUMBER(CB122),$T122:$T122*CB122,0))/SUM(IF(ISNUMBER(CB122),$T122:$T122,0))</f>
        <v>58.2310092433857</v>
      </c>
      <c r="CC121" s="104" t="n">
        <f aca="false" t="array" ref="CC121:CC121">SUM(IF(ISNUMBER(CC122),$T122:$T122*CC122,0))/SUM(IF(ISNUMBER(CC122),$T122:$T122,0))</f>
        <v>57.4343270669689</v>
      </c>
      <c r="CD121" s="104" t="n">
        <f aca="false" t="array" ref="CD121:CD121">SUM(IF(ISNUMBER(CD122),$T122:$T122*CD122,0))/SUM(IF(ISNUMBER(CD122),$T122:$T122,0))</f>
        <v>57.1737596168413</v>
      </c>
      <c r="CE121" s="104" t="n">
        <f aca="false" t="array" ref="CE121:CE121">SUM(IF(ISNUMBER(CE122),$T122:$T122*CE122,0))/SUM(IF(ISNUMBER(CE122),$T122:$T122,0))</f>
        <v>67.5799910227024</v>
      </c>
      <c r="CF121" s="104" t="n">
        <f aca="false" t="array" ref="CF121:CF121">SUM(IF(ISNUMBER(CF122),$T122:$T122*CF122,0))/SUM(IF(ISNUMBER(CF122),$T122:$T122,0))</f>
        <v>37.5</v>
      </c>
      <c r="CG121" s="104" t="n">
        <f aca="false" t="array" ref="CG121:CG121">SUM(IF(ISNUMBER(CG122),$T122:$T122*CG122,0))/SUM(IF(ISNUMBER(CG122),$T122:$T122,0))</f>
        <v>37.5</v>
      </c>
      <c r="CH121" s="104" t="n">
        <f aca="false" t="array" ref="CH121:CH121">SUM(IF(ISNUMBER(CH122),$T122:$T122*CH122,0))/SUM(IF(ISNUMBER(CH122),$T122:$T122,0))</f>
        <v>37.5</v>
      </c>
      <c r="CI121" s="104" t="n">
        <f aca="false" t="array" ref="CI121:CI121">SUM(IF(ISNUMBER(CI122),$T122:$T122*CI122,0))/SUM(IF(ISNUMBER(CI122),$T122:$T122,0))</f>
        <v>61.1151862245989</v>
      </c>
      <c r="CJ121" s="104" t="n">
        <f aca="false" t="array" ref="CJ121:CJ121">SUM(IF(ISNUMBER(CJ122),$T122:$T122*CJ122,0))/SUM(IF(ISNUMBER(CJ122),$T122:$T122,0))</f>
        <v>37.4998471446323</v>
      </c>
      <c r="CK121" s="104" t="n">
        <f aca="false" t="array" ref="CK121:CK121">SUM(IF(ISNUMBER(CK122),$T122:$T122*CK122,0))/SUM(IF(ISNUMBER(CK122),$T122:$T122,0))</f>
        <v>37.5</v>
      </c>
      <c r="CL121" s="104" t="n">
        <f aca="false" t="array" ref="CL121:CL121">SUM(IF(ISNUMBER(CL122),$T122:$T122*CL122,0))/SUM(IF(ISNUMBER(CL122),$T122:$T122,0))</f>
        <v>52.9775129207814</v>
      </c>
      <c r="CM121" s="104" t="n">
        <f aca="false" t="array" ref="CM121:CM121">SUM(IF(ISNUMBER(CM122),$T122:$T122*CM122,0))/SUM(IF(ISNUMBER(CM122),$T122:$T122,0))</f>
        <v>63.1992163077275</v>
      </c>
      <c r="CN121" s="104" t="n">
        <f aca="false" t="array" ref="CN121:CN121">SUM(IF(ISNUMBER(CN122),$T122:$T122*CN122,0))/SUM(IF(ISNUMBER(CN122),$T122:$T122,0))</f>
        <v>37.5</v>
      </c>
      <c r="CO121" s="104" t="n">
        <f aca="false" t="array" ref="CO121:CO121">SUM(IF(ISNUMBER(CO122),$T122:$T122*CO122,0))/SUM(IF(ISNUMBER(CO122),$T122:$T122,0))</f>
        <v>37.5</v>
      </c>
      <c r="CP121" s="104" t="n">
        <f aca="false" t="array" ref="CP121:CP121">SUM(IF(ISNUMBER(CP122),$T122:$T122*CP122,0))/SUM(IF(ISNUMBER(CP122),$T122:$T122,0))</f>
        <v>37.5</v>
      </c>
      <c r="CQ121" s="104" t="n">
        <f aca="false" t="array" ref="CQ121:CQ121">SUM(IF(ISNUMBER(CQ122),$T122:$T122*CQ122,0))/SUM(IF(ISNUMBER(CQ122),$T122:$T122,0))</f>
        <v>63.5146364160697</v>
      </c>
      <c r="CR121" s="104" t="n">
        <f aca="false" t="array" ref="CR121:CR121">SUM(IF(ISNUMBER(CR122),$T122:$T122*CR122,0))/SUM(IF(ISNUMBER(CR122),$T122:$T122,0))</f>
        <v>47.7507357164499</v>
      </c>
      <c r="CS121" s="104" t="n">
        <f aca="false" t="array" ref="CS121:CS121">SUM(IF(ISNUMBER(CS122),$T122:$T122*CS122,0))/SUM(IF(ISNUMBER(CS122),$T122:$T122,0))</f>
        <v>67.5543408729677</v>
      </c>
      <c r="CT121" s="104" t="n">
        <f aca="false" t="array" ref="CT121:CT121">SUM(IF(ISNUMBER(CT122),$T122:$T122*CT122,0))/SUM(IF(ISNUMBER(CT122),$T122:$T122,0))</f>
        <v>65.6789838426348</v>
      </c>
      <c r="CU121" s="104" t="n">
        <f aca="false" t="array" ref="CU121:CU121">SUM(IF(ISNUMBER(CU122),$T122:$T122*CU122,0))/SUM(IF(ISNUMBER(CU122),$T122:$T122,0))</f>
        <v>37.5</v>
      </c>
      <c r="CV121" s="104" t="n">
        <f aca="false" t="array" ref="CV121:CV121">SUM(IF(ISNUMBER(CV122),$T122:$T122*CV122,0))/SUM(IF(ISNUMBER(CV122),$T122:$T122,0))</f>
        <v>37.5</v>
      </c>
      <c r="CW121" s="104" t="n">
        <f aca="false" t="array" ref="CW121:CW121">SUM(IF(ISNUMBER(CW122),$T122:$T122*CW122,0))/SUM(IF(ISNUMBER(CW122),$T122:$T122,0))</f>
        <v>63.909760408306</v>
      </c>
    </row>
    <row r="122" s="103" customFormat="true" ht="15.5" hidden="false" customHeight="false" outlineLevel="0" collapsed="false">
      <c r="A122" s="107" t="n">
        <v>4341</v>
      </c>
      <c r="B122" s="107" t="n">
        <v>4</v>
      </c>
      <c r="C122" s="103" t="str">
        <f aca="true">IF(ISBLANK(OFFSET('outliers treatment'!$A$3,MATCH($A122,'outliers treatment'!$A$4:$A$154,0),MATCH(C$4,'outliers treatment'!$4:$4,0)-1)),"",OFFSET('outliers treatment'!$A$3,MATCH($A122,'outliers treatment'!$A$4:$A$154,0),MATCH(C$4,'outliers treatment'!$4:$4,0)-1))</f>
        <v/>
      </c>
      <c r="D122" s="103" t="str">
        <f aca="true">IF(ISBLANK(OFFSET('outliers treatment'!$A$3,MATCH($A122,'outliers treatment'!$A$4:$A$154,0),MATCH(D$4,'outliers treatment'!$4:$4,0)-1)),"",OFFSET('outliers treatment'!$A$3,MATCH($A122,'outliers treatment'!$A$4:$A$154,0),MATCH(D$4,'outliers treatment'!$4:$4,0)-1))</f>
        <v>SDG indicator 12.6.1</v>
      </c>
      <c r="E122" s="103" t="str">
        <f aca="true">IF(ISBLANK(OFFSET('outliers treatment'!$A$3,MATCH($A122,'outliers treatment'!$A$4:$A$154,0),MATCH(E$4,'outliers treatment'!$4:$4,0)-1)),"",OFFSET('outliers treatment'!$A$3,MATCH($A122,'outliers treatment'!$A$4:$A$154,0),MATCH(E$4,'outliers treatment'!$4:$4,0)-1))</f>
        <v>Number of companies publishing sustainability reports with disclosure by dimension</v>
      </c>
      <c r="F122" s="103" t="str">
        <f aca="true">IF(ISBLANK(OFFSET('outliers treatment'!$A$3,MATCH($A122,'outliers treatment'!$A$4:$A$154,0),MATCH(F$4,'outliers treatment'!$4:$4,0)-1)),"",OFFSET('outliers treatment'!$A$3,MATCH($A122,'outliers treatment'!$A$4:$A$154,0),MATCH(F$4,'outliers treatment'!$4:$4,0)-1))</f>
        <v/>
      </c>
      <c r="G122" s="103" t="str">
        <f aca="true">IF(ISBLANK(OFFSET('outliers treatment'!$A$3,MATCH($A122,'outliers treatment'!$A$4:$A$154,0),MATCH(G$4,'outliers treatment'!$4:$4,0)-1)),"",OFFSET('outliers treatment'!$A$3,MATCH($A122,'outliers treatment'!$A$4:$A$154,0),MATCH(G$4,'outliers treatment'!$4:$4,0)-1))</f>
        <v/>
      </c>
      <c r="H122" s="103" t="str">
        <f aca="true">IF(ISBLANK(OFFSET('outliers treatment'!$A$3,MATCH($A122,'outliers treatment'!$A$4:$A$154,0),MATCH(H$4,'outliers treatment'!$4:$4,0)-1)),"",OFFSET('outliers treatment'!$A$3,MATCH($A122,'outliers treatment'!$A$4:$A$154,0),MATCH(H$4,'outliers treatment'!$4:$4,0)-1))</f>
        <v/>
      </c>
      <c r="I122" s="103" t="str">
        <f aca="true">IF(ISBLANK(OFFSET('outliers treatment'!$A$3,MATCH($A122,'outliers treatment'!$A$4:$A$154,0),MATCH(I$4,'outliers treatment'!$4:$4,0)-1)),"",OFFSET('outliers treatment'!$A$3,MATCH($A122,'outliers treatment'!$A$4:$A$154,0),MATCH(I$4,'outliers treatment'!$4:$4,0)-1))</f>
        <v/>
      </c>
      <c r="J122" s="104" t="n">
        <f aca="false" t="array" ref="J122:J122">MIN(IF(ISNUMBER(V122:CW122),V122:CW122))</f>
        <v>37.4998471446323</v>
      </c>
      <c r="K122" s="103" t="n">
        <f aca="false" t="array" ref="K122:K122">MAX(IF(ISNUMBER(V122:CW122),V122:CW122))</f>
        <v>74.4882450375384</v>
      </c>
      <c r="L122" s="103" t="n">
        <f aca="true">IF(ISBLANK(OFFSET('outliers treatment'!$A$3,MATCH($A122,'outliers treatment'!$A$4:$A$154,0),MATCH(L$4,'outliers treatment'!$4:$4,0)-1)),"",OFFSET('outliers treatment'!$A$3,MATCH($A122,'outliers treatment'!$A$4:$A$154,0),MATCH(L$4,'outliers treatment'!$4:$4,0)-1))</f>
        <v>-11.5129</v>
      </c>
      <c r="M122" s="103" t="n">
        <f aca="true">IF(ISBLANK(OFFSET('outliers treatment'!$A$3,MATCH($A122,'outliers treatment'!$A$4:$A$154,0),MATCH(M$4,'outliers treatment'!$4:$4,0)-1)),"",OFFSET('outliers treatment'!$A$3,MATCH($A122,'outliers treatment'!$A$4:$A$154,0),MATCH(M$4,'outliers treatment'!$4:$4,0)-1))</f>
        <v>-6.6063009625</v>
      </c>
      <c r="N122" s="103" t="n">
        <f aca="true">IF(ISBLANK(OFFSET('outliers treatment'!$A$3,MATCH($A122,'outliers treatment'!$A$4:$A$154,0),MATCH(N$4,'outliers treatment'!$4:$4,0)-1)),"",OFFSET('outliers treatment'!$A$3,MATCH($A122,'outliers treatment'!$A$4:$A$154,0),MATCH(N$4,'outliers treatment'!$4:$4,0)-1))</f>
        <v>4.9065990375</v>
      </c>
      <c r="O122" s="103" t="n">
        <f aca="true">IF(ISBLANK(OFFSET('outliers treatment'!$A$3,MATCH($A122,'outliers treatment'!$A$4:$A$154,0),MATCH(O$4,'outliers treatment'!$4:$4,0)-1)),"",OFFSET('outliers treatment'!$A$3,MATCH($A122,'outliers treatment'!$A$4:$A$154,0),MATCH(O$4,'outliers treatment'!$4:$4,0)-1))</f>
        <v>-18.87279855625</v>
      </c>
      <c r="P122" s="103" t="n">
        <f aca="true">IF(ISBLANK(OFFSET('outliers treatment'!$A$3,MATCH($A122,'outliers treatment'!$A$4:$A$154,0),MATCH(P$4,'outliers treatment'!$4:$4,0)-1)),"",OFFSET('outliers treatment'!$A$3,MATCH($A122,'outliers treatment'!$A$4:$A$154,0),MATCH(P$4,'outliers treatment'!$4:$4,0)-1))</f>
        <v>0.75359759375</v>
      </c>
      <c r="Q122" s="103" t="n">
        <f aca="false">IFERROR(P122-O122,"")</f>
        <v>19.62639615</v>
      </c>
      <c r="R122" s="105" t="n">
        <f aca="false" t="array" ref="R122:R122">IFERROR(SKEW(IF(ISNUMBER(V122:CW122),V122:CW122,"")),"")</f>
        <v>-0.129315411783519</v>
      </c>
      <c r="S122" s="103" t="n">
        <v>0</v>
      </c>
      <c r="T122" s="103" t="n">
        <v>1</v>
      </c>
      <c r="U122" s="106" t="n">
        <f aca="false" t="array" ref="U122:U122">IF(B122&lt;4,"",1-IFERROR(SUM(ISNUMBER(V122:CW122)*(1-$V$3:$CW$3))/COUNTIF($V$3:$CW$3,0),0))</f>
        <v>0</v>
      </c>
      <c r="V122" s="104" t="n">
        <f aca="true">IF($L122="","",IF(ISNUMBER(OFFSET('Data transformed'!$A$4,MATCH($A122,'Data transformed'!$A$5:$A$185,0),MATCH(V$4,'Data transformed'!$4:$4,0)-1)), (MIN(MAX(OFFSET('Data transformed'!$A$4,MATCH($A122,'Data transformed'!$A$5:$A$185,0),MATCH(V$4,'Data transformed'!$4:$4,0)-1),$O122),$P122)-$O122)/$Q122*100,"NA"))</f>
        <v>68.0750242384667</v>
      </c>
      <c r="W122" s="104" t="n">
        <f aca="true">IF($L122="","",IF(ISNUMBER(OFFSET('Data transformed'!$A$4,MATCH($A122,'Data transformed'!$A$5:$A$185,0),MATCH(W$4,'Data transformed'!$4:$4,0)-1)), (MIN(MAX(OFFSET('Data transformed'!$A$4,MATCH($A122,'Data transformed'!$A$5:$A$185,0),MATCH(W$4,'Data transformed'!$4:$4,0)-1),$O122),$P122)-$O122)/$Q122*100,"NA"))</f>
        <v>60.7333025643121</v>
      </c>
      <c r="X122" s="104" t="n">
        <f aca="true">IF($L122="","",IF(ISNUMBER(OFFSET('Data transformed'!$A$4,MATCH($A122,'Data transformed'!$A$5:$A$185,0),MATCH(X$4,'Data transformed'!$4:$4,0)-1)), (MIN(MAX(OFFSET('Data transformed'!$A$4,MATCH($A122,'Data transformed'!$A$5:$A$185,0),MATCH(X$4,'Data transformed'!$4:$4,0)-1),$O122),$P122)-$O122)/$Q122*100,"NA"))</f>
        <v>57.9223968036027</v>
      </c>
      <c r="Y122" s="104" t="n">
        <f aca="true">IF($L122="","",IF(ISNUMBER(OFFSET('Data transformed'!$A$4,MATCH($A122,'Data transformed'!$A$5:$A$185,0),MATCH(Y$4,'Data transformed'!$4:$4,0)-1)), (MIN(MAX(OFFSET('Data transformed'!$A$4,MATCH($A122,'Data transformed'!$A$5:$A$185,0),MATCH(Y$4,'Data transformed'!$4:$4,0)-1),$O122),$P122)-$O122)/$Q122*100,"NA"))</f>
        <v>53.5689205287441</v>
      </c>
      <c r="Z122" s="104" t="n">
        <f aca="true">IF($L122="","",IF(ISNUMBER(OFFSET('Data transformed'!$A$4,MATCH($A122,'Data transformed'!$A$5:$A$185,0),MATCH(Z$4,'Data transformed'!$4:$4,0)-1)), (MIN(MAX(OFFSET('Data transformed'!$A$4,MATCH($A122,'Data transformed'!$A$5:$A$185,0),MATCH(Z$4,'Data transformed'!$4:$4,0)-1),$O122),$P122)-$O122)/$Q122*100,"NA"))</f>
        <v>61.0940768983204</v>
      </c>
      <c r="AA122" s="104" t="n">
        <f aca="true">IF($L122="","",IF(ISNUMBER(OFFSET('Data transformed'!$A$4,MATCH($A122,'Data transformed'!$A$5:$A$185,0),MATCH(AA$4,'Data transformed'!$4:$4,0)-1)), (MIN(MAX(OFFSET('Data transformed'!$A$4,MATCH($A122,'Data transformed'!$A$5:$A$185,0),MATCH(AA$4,'Data transformed'!$4:$4,0)-1),$O122),$P122)-$O122)/$Q122*100,"NA"))</f>
        <v>37.5</v>
      </c>
      <c r="AB122" s="104" t="n">
        <f aca="true">IF($L122="","",IF(ISNUMBER(OFFSET('Data transformed'!$A$4,MATCH($A122,'Data transformed'!$A$5:$A$185,0),MATCH(AB$4,'Data transformed'!$4:$4,0)-1)), (MIN(MAX(OFFSET('Data transformed'!$A$4,MATCH($A122,'Data transformed'!$A$5:$A$185,0),MATCH(AB$4,'Data transformed'!$4:$4,0)-1),$O122),$P122)-$O122)/$Q122*100,"NA"))</f>
        <v>71.2394596001773</v>
      </c>
      <c r="AC122" s="104" t="n">
        <f aca="true">IF($L122="","",IF(ISNUMBER(OFFSET('Data transformed'!$A$4,MATCH($A122,'Data transformed'!$A$5:$A$185,0),MATCH(AC$4,'Data transformed'!$4:$4,0)-1)), (MIN(MAX(OFFSET('Data transformed'!$A$4,MATCH($A122,'Data transformed'!$A$5:$A$185,0),MATCH(AC$4,'Data transformed'!$4:$4,0)-1),$O122),$P122)-$O122)/$Q122*100,"NA"))</f>
        <v>60.7462443187768</v>
      </c>
      <c r="AD122" s="104" t="n">
        <f aca="true">IF($L122="","",IF(ISNUMBER(OFFSET('Data transformed'!$A$4,MATCH($A122,'Data transformed'!$A$5:$A$185,0),MATCH(AD$4,'Data transformed'!$4:$4,0)-1)), (MIN(MAX(OFFSET('Data transformed'!$A$4,MATCH($A122,'Data transformed'!$A$5:$A$185,0),MATCH(AD$4,'Data transformed'!$4:$4,0)-1),$O122),$P122)-$O122)/$Q122*100,"NA"))</f>
        <v>65.8414232418823</v>
      </c>
      <c r="AE122" s="104" t="n">
        <f aca="true">IF($L122="","",IF(ISNUMBER(OFFSET('Data transformed'!$A$4,MATCH($A122,'Data transformed'!$A$5:$A$185,0),MATCH(AE$4,'Data transformed'!$4:$4,0)-1)), (MIN(MAX(OFFSET('Data transformed'!$A$4,MATCH($A122,'Data transformed'!$A$5:$A$185,0),MATCH(AE$4,'Data transformed'!$4:$4,0)-1),$O122),$P122)-$O122)/$Q122*100,"NA"))</f>
        <v>60.0837757789272</v>
      </c>
      <c r="AF122" s="104" t="n">
        <f aca="true">IF($L122="","",IF(ISNUMBER(OFFSET('Data transformed'!$A$4,MATCH($A122,'Data transformed'!$A$5:$A$185,0),MATCH(AF$4,'Data transformed'!$4:$4,0)-1)), (MIN(MAX(OFFSET('Data transformed'!$A$4,MATCH($A122,'Data transformed'!$A$5:$A$185,0),MATCH(AF$4,'Data transformed'!$4:$4,0)-1),$O122),$P122)-$O122)/$Q122*100,"NA"))</f>
        <v>69.2225987512741</v>
      </c>
      <c r="AG122" s="104" t="n">
        <f aca="true">IF($L122="","",IF(ISNUMBER(OFFSET('Data transformed'!$A$4,MATCH($A122,'Data transformed'!$A$5:$A$185,0),MATCH(AG$4,'Data transformed'!$4:$4,0)-1)), (MIN(MAX(OFFSET('Data transformed'!$A$4,MATCH($A122,'Data transformed'!$A$5:$A$185,0),MATCH(AG$4,'Data transformed'!$4:$4,0)-1),$O122),$P122)-$O122)/$Q122*100,"NA"))</f>
        <v>37.5</v>
      </c>
      <c r="AH122" s="104" t="n">
        <f aca="true">IF($L122="","",IF(ISNUMBER(OFFSET('Data transformed'!$A$4,MATCH($A122,'Data transformed'!$A$5:$A$185,0),MATCH(AH$4,'Data transformed'!$4:$4,0)-1)), (MIN(MAX(OFFSET('Data transformed'!$A$4,MATCH($A122,'Data transformed'!$A$5:$A$185,0),MATCH(AH$4,'Data transformed'!$4:$4,0)-1),$O122),$P122)-$O122)/$Q122*100,"NA"))</f>
        <v>67.7127212998297</v>
      </c>
      <c r="AI122" s="104" t="n">
        <f aca="true">IF($L122="","",IF(ISNUMBER(OFFSET('Data transformed'!$A$4,MATCH($A122,'Data transformed'!$A$5:$A$185,0),MATCH(AI$4,'Data transformed'!$4:$4,0)-1)), (MIN(MAX(OFFSET('Data transformed'!$A$4,MATCH($A122,'Data transformed'!$A$5:$A$185,0),MATCH(AI$4,'Data transformed'!$4:$4,0)-1),$O122),$P122)-$O122)/$Q122*100,"NA"))</f>
        <v>37.5</v>
      </c>
      <c r="AJ122" s="104" t="n">
        <f aca="true">IF($L122="","",IF(ISNUMBER(OFFSET('Data transformed'!$A$4,MATCH($A122,'Data transformed'!$A$5:$A$185,0),MATCH(AJ$4,'Data transformed'!$4:$4,0)-1)), (MIN(MAX(OFFSET('Data transformed'!$A$4,MATCH($A122,'Data transformed'!$A$5:$A$185,0),MATCH(AJ$4,'Data transformed'!$4:$4,0)-1),$O122),$P122)-$O122)/$Q122*100,"NA"))</f>
        <v>54.0691957664882</v>
      </c>
      <c r="AK122" s="104" t="n">
        <f aca="true">IF($L122="","",IF(ISNUMBER(OFFSET('Data transformed'!$A$4,MATCH($A122,'Data transformed'!$A$5:$A$185,0),MATCH(AK$4,'Data transformed'!$4:$4,0)-1)), (MIN(MAX(OFFSET('Data transformed'!$A$4,MATCH($A122,'Data transformed'!$A$5:$A$185,0),MATCH(AK$4,'Data transformed'!$4:$4,0)-1),$O122),$P122)-$O122)/$Q122*100,"NA"))</f>
        <v>51.6343829952194</v>
      </c>
      <c r="AL122" s="104" t="n">
        <f aca="true">IF($L122="","",IF(ISNUMBER(OFFSET('Data transformed'!$A$4,MATCH($A122,'Data transformed'!$A$5:$A$185,0),MATCH(AL$4,'Data transformed'!$4:$4,0)-1)), (MIN(MAX(OFFSET('Data transformed'!$A$4,MATCH($A122,'Data transformed'!$A$5:$A$185,0),MATCH(AL$4,'Data transformed'!$4:$4,0)-1),$O122),$P122)-$O122)/$Q122*100,"NA"))</f>
        <v>65.5494694895884</v>
      </c>
      <c r="AM122" s="104" t="n">
        <f aca="true">IF($L122="","",IF(ISNUMBER(OFFSET('Data transformed'!$A$4,MATCH($A122,'Data transformed'!$A$5:$A$185,0),MATCH(AM$4,'Data transformed'!$4:$4,0)-1)), (MIN(MAX(OFFSET('Data transformed'!$A$4,MATCH($A122,'Data transformed'!$A$5:$A$185,0),MATCH(AM$4,'Data transformed'!$4:$4,0)-1),$O122),$P122)-$O122)/$Q122*100,"NA"))</f>
        <v>51.5549287750925</v>
      </c>
      <c r="AN122" s="104" t="n">
        <f aca="true">IF($L122="","",IF(ISNUMBER(OFFSET('Data transformed'!$A$4,MATCH($A122,'Data transformed'!$A$5:$A$185,0),MATCH(AN$4,'Data transformed'!$4:$4,0)-1)), (MIN(MAX(OFFSET('Data transformed'!$A$4,MATCH($A122,'Data transformed'!$A$5:$A$185,0),MATCH(AN$4,'Data transformed'!$4:$4,0)-1),$O122),$P122)-$O122)/$Q122*100,"NA"))</f>
        <v>37.4998471446323</v>
      </c>
      <c r="AO122" s="104" t="n">
        <f aca="true">IF($L122="","",IF(ISNUMBER(OFFSET('Data transformed'!$A$4,MATCH($A122,'Data transformed'!$A$5:$A$185,0),MATCH(AO$4,'Data transformed'!$4:$4,0)-1)), (MIN(MAX(OFFSET('Data transformed'!$A$4,MATCH($A122,'Data transformed'!$A$5:$A$185,0),MATCH(AO$4,'Data transformed'!$4:$4,0)-1),$O122),$P122)-$O122)/$Q122*100,"NA"))</f>
        <v>37.5</v>
      </c>
      <c r="AP122" s="104" t="n">
        <f aca="true">IF($L122="","",IF(ISNUMBER(OFFSET('Data transformed'!$A$4,MATCH($A122,'Data transformed'!$A$5:$A$185,0),MATCH(AP$4,'Data transformed'!$4:$4,0)-1)), (MIN(MAX(OFFSET('Data transformed'!$A$4,MATCH($A122,'Data transformed'!$A$5:$A$185,0),MATCH(AP$4,'Data transformed'!$4:$4,0)-1),$O122),$P122)-$O122)/$Q122*100,"NA"))</f>
        <v>59.3201546899888</v>
      </c>
      <c r="AQ122" s="104" t="n">
        <f aca="true">IF($L122="","",IF(ISNUMBER(OFFSET('Data transformed'!$A$4,MATCH($A122,'Data transformed'!$A$5:$A$185,0),MATCH(AQ$4,'Data transformed'!$4:$4,0)-1)), (MIN(MAX(OFFSET('Data transformed'!$A$4,MATCH($A122,'Data transformed'!$A$5:$A$185,0),MATCH(AQ$4,'Data transformed'!$4:$4,0)-1),$O122),$P122)-$O122)/$Q122*100,"NA"))</f>
        <v>63.1151968072855</v>
      </c>
      <c r="AR122" s="104" t="n">
        <f aca="true">IF($L122="","",IF(ISNUMBER(OFFSET('Data transformed'!$A$4,MATCH($A122,'Data transformed'!$A$5:$A$185,0),MATCH(AR$4,'Data transformed'!$4:$4,0)-1)), (MIN(MAX(OFFSET('Data transformed'!$A$4,MATCH($A122,'Data transformed'!$A$5:$A$185,0),MATCH(AR$4,'Data transformed'!$4:$4,0)-1),$O122),$P122)-$O122)/$Q122*100,"NA"))</f>
        <v>60.6918634741305</v>
      </c>
      <c r="AS122" s="104" t="n">
        <f aca="true">IF($L122="","",IF(ISNUMBER(OFFSET('Data transformed'!$A$4,MATCH($A122,'Data transformed'!$A$5:$A$185,0),MATCH(AS$4,'Data transformed'!$4:$4,0)-1)), (MIN(MAX(OFFSET('Data transformed'!$A$4,MATCH($A122,'Data transformed'!$A$5:$A$185,0),MATCH(AS$4,'Data transformed'!$4:$4,0)-1),$O122),$P122)-$O122)/$Q122*100,"NA"))</f>
        <v>37.5</v>
      </c>
      <c r="AT122" s="104" t="n">
        <f aca="true">IF($L122="","",IF(ISNUMBER(OFFSET('Data transformed'!$A$4,MATCH($A122,'Data transformed'!$A$5:$A$185,0),MATCH(AT$4,'Data transformed'!$4:$4,0)-1)), (MIN(MAX(OFFSET('Data transformed'!$A$4,MATCH($A122,'Data transformed'!$A$5:$A$185,0),MATCH(AT$4,'Data transformed'!$4:$4,0)-1),$O122),$P122)-$O122)/$Q122*100,"NA"))</f>
        <v>59.394748109423</v>
      </c>
      <c r="AU122" s="104" t="n">
        <f aca="true">IF($L122="","",IF(ISNUMBER(OFFSET('Data transformed'!$A$4,MATCH($A122,'Data transformed'!$A$5:$A$185,0),MATCH(AU$4,'Data transformed'!$4:$4,0)-1)), (MIN(MAX(OFFSET('Data transformed'!$A$4,MATCH($A122,'Data transformed'!$A$5:$A$185,0),MATCH(AU$4,'Data transformed'!$4:$4,0)-1),$O122),$P122)-$O122)/$Q122*100,"NA"))</f>
        <v>62.4948587733974</v>
      </c>
      <c r="AV122" s="104" t="n">
        <f aca="true">IF($L122="","",IF(ISNUMBER(OFFSET('Data transformed'!$A$4,MATCH($A122,'Data transformed'!$A$5:$A$185,0),MATCH(AV$4,'Data transformed'!$4:$4,0)-1)), (MIN(MAX(OFFSET('Data transformed'!$A$4,MATCH($A122,'Data transformed'!$A$5:$A$185,0),MATCH(AV$4,'Data transformed'!$4:$4,0)-1),$O122),$P122)-$O122)/$Q122*100,"NA"))</f>
        <v>56.7746542517945</v>
      </c>
      <c r="AW122" s="104" t="n">
        <f aca="true">IF($L122="","",IF(ISNUMBER(OFFSET('Data transformed'!$A$4,MATCH($A122,'Data transformed'!$A$5:$A$185,0),MATCH(AW$4,'Data transformed'!$4:$4,0)-1)), (MIN(MAX(OFFSET('Data transformed'!$A$4,MATCH($A122,'Data transformed'!$A$5:$A$185,0),MATCH(AW$4,'Data transformed'!$4:$4,0)-1),$O122),$P122)-$O122)/$Q122*100,"NA"))</f>
        <v>37.5</v>
      </c>
      <c r="AX122" s="104" t="n">
        <f aca="true">IF($L122="","",IF(ISNUMBER(OFFSET('Data transformed'!$A$4,MATCH($A122,'Data transformed'!$A$5:$A$185,0),MATCH(AX$4,'Data transformed'!$4:$4,0)-1)), (MIN(MAX(OFFSET('Data transformed'!$A$4,MATCH($A122,'Data transformed'!$A$5:$A$185,0),MATCH(AX$4,'Data transformed'!$4:$4,0)-1),$O122),$P122)-$O122)/$Q122*100,"NA"))</f>
        <v>59.4672525054988</v>
      </c>
      <c r="AY122" s="104" t="n">
        <f aca="true">IF($L122="","",IF(ISNUMBER(OFFSET('Data transformed'!$A$4,MATCH($A122,'Data transformed'!$A$5:$A$185,0),MATCH(AY$4,'Data transformed'!$4:$4,0)-1)), (MIN(MAX(OFFSET('Data transformed'!$A$4,MATCH($A122,'Data transformed'!$A$5:$A$185,0),MATCH(AY$4,'Data transformed'!$4:$4,0)-1),$O122),$P122)-$O122)/$Q122*100,"NA"))</f>
        <v>37.5</v>
      </c>
      <c r="AZ122" s="104" t="n">
        <f aca="true">IF($L122="","",IF(ISNUMBER(OFFSET('Data transformed'!$A$4,MATCH($A122,'Data transformed'!$A$5:$A$185,0),MATCH(AZ$4,'Data transformed'!$4:$4,0)-1)), (MIN(MAX(OFFSET('Data transformed'!$A$4,MATCH($A122,'Data transformed'!$A$5:$A$185,0),MATCH(AZ$4,'Data transformed'!$4:$4,0)-1),$O122),$P122)-$O122)/$Q122*100,"NA"))</f>
        <v>55.9197341802866</v>
      </c>
      <c r="BA122" s="104" t="n">
        <f aca="true">IF($L122="","",IF(ISNUMBER(OFFSET('Data transformed'!$A$4,MATCH($A122,'Data transformed'!$A$5:$A$185,0),MATCH(BA$4,'Data transformed'!$4:$4,0)-1)), (MIN(MAX(OFFSET('Data transformed'!$A$4,MATCH($A122,'Data transformed'!$A$5:$A$185,0),MATCH(BA$4,'Data transformed'!$4:$4,0)-1),$O122),$P122)-$O122)/$Q122*100,"NA"))</f>
        <v>68.8074073968491</v>
      </c>
      <c r="BB122" s="104" t="n">
        <f aca="true">IF($L122="","",IF(ISNUMBER(OFFSET('Data transformed'!$A$4,MATCH($A122,'Data transformed'!$A$5:$A$185,0),MATCH(BB$4,'Data transformed'!$4:$4,0)-1)), (MIN(MAX(OFFSET('Data transformed'!$A$4,MATCH($A122,'Data transformed'!$A$5:$A$185,0),MATCH(BB$4,'Data transformed'!$4:$4,0)-1),$O122),$P122)-$O122)/$Q122*100,"NA"))</f>
        <v>74.4882450375384</v>
      </c>
      <c r="BC122" s="104" t="n">
        <f aca="true">IF($L122="","",IF(ISNUMBER(OFFSET('Data transformed'!$A$4,MATCH($A122,'Data transformed'!$A$5:$A$185,0),MATCH(BC$4,'Data transformed'!$4:$4,0)-1)), (MIN(MAX(OFFSET('Data transformed'!$A$4,MATCH($A122,'Data transformed'!$A$5:$A$185,0),MATCH(BC$4,'Data transformed'!$4:$4,0)-1),$O122),$P122)-$O122)/$Q122*100,"NA"))</f>
        <v>42.5370938833821</v>
      </c>
      <c r="BD122" s="104" t="n">
        <f aca="true">IF($L122="","",IF(ISNUMBER(OFFSET('Data transformed'!$A$4,MATCH($A122,'Data transformed'!$A$5:$A$185,0),MATCH(BD$4,'Data transformed'!$4:$4,0)-1)), (MIN(MAX(OFFSET('Data transformed'!$A$4,MATCH($A122,'Data transformed'!$A$5:$A$185,0),MATCH(BD$4,'Data transformed'!$4:$4,0)-1),$O122),$P122)-$O122)/$Q122*100,"NA"))</f>
        <v>59.4029003957</v>
      </c>
      <c r="BE122" s="104" t="n">
        <f aca="true">IF($L122="","",IF(ISNUMBER(OFFSET('Data transformed'!$A$4,MATCH($A122,'Data transformed'!$A$5:$A$185,0),MATCH(BE$4,'Data transformed'!$4:$4,0)-1)), (MIN(MAX(OFFSET('Data transformed'!$A$4,MATCH($A122,'Data transformed'!$A$5:$A$185,0),MATCH(BE$4,'Data transformed'!$4:$4,0)-1),$O122),$P122)-$O122)/$Q122*100,"NA"))</f>
        <v>37.5</v>
      </c>
      <c r="BF122" s="104" t="n">
        <f aca="true">IF($L122="","",IF(ISNUMBER(OFFSET('Data transformed'!$A$4,MATCH($A122,'Data transformed'!$A$5:$A$185,0),MATCH(BF$4,'Data transformed'!$4:$4,0)-1)), (MIN(MAX(OFFSET('Data transformed'!$A$4,MATCH($A122,'Data transformed'!$A$5:$A$185,0),MATCH(BF$4,'Data transformed'!$4:$4,0)-1),$O122),$P122)-$O122)/$Q122*100,"NA"))</f>
        <v>56.9933902829634</v>
      </c>
      <c r="BG122" s="104" t="n">
        <f aca="true">IF($L122="","",IF(ISNUMBER(OFFSET('Data transformed'!$A$4,MATCH($A122,'Data transformed'!$A$5:$A$185,0),MATCH(BG$4,'Data transformed'!$4:$4,0)-1)), (MIN(MAX(OFFSET('Data transformed'!$A$4,MATCH($A122,'Data transformed'!$A$5:$A$185,0),MATCH(BG$4,'Data transformed'!$4:$4,0)-1),$O122),$P122)-$O122)/$Q122*100,"NA"))</f>
        <v>37.5</v>
      </c>
      <c r="BH122" s="104" t="n">
        <f aca="true">IF($L122="","",IF(ISNUMBER(OFFSET('Data transformed'!$A$4,MATCH($A122,'Data transformed'!$A$5:$A$185,0),MATCH(BH$4,'Data transformed'!$4:$4,0)-1)), (MIN(MAX(OFFSET('Data transformed'!$A$4,MATCH($A122,'Data transformed'!$A$5:$A$185,0),MATCH(BH$4,'Data transformed'!$4:$4,0)-1),$O122),$P122)-$O122)/$Q122*100,"NA"))</f>
        <v>61.5482764330628</v>
      </c>
      <c r="BI122" s="104" t="n">
        <f aca="true">IF($L122="","",IF(ISNUMBER(OFFSET('Data transformed'!$A$4,MATCH($A122,'Data transformed'!$A$5:$A$185,0),MATCH(BI$4,'Data transformed'!$4:$4,0)-1)), (MIN(MAX(OFFSET('Data transformed'!$A$4,MATCH($A122,'Data transformed'!$A$5:$A$185,0),MATCH(BI$4,'Data transformed'!$4:$4,0)-1),$O122),$P122)-$O122)/$Q122*100,"NA"))</f>
        <v>56.5307989885346</v>
      </c>
      <c r="BJ122" s="104" t="n">
        <f aca="true">IF($L122="","",IF(ISNUMBER(OFFSET('Data transformed'!$A$4,MATCH($A122,'Data transformed'!$A$5:$A$185,0),MATCH(BJ$4,'Data transformed'!$4:$4,0)-1)), (MIN(MAX(OFFSET('Data transformed'!$A$4,MATCH($A122,'Data transformed'!$A$5:$A$185,0),MATCH(BJ$4,'Data transformed'!$4:$4,0)-1),$O122),$P122)-$O122)/$Q122*100,"NA"))</f>
        <v>65.9214552552991</v>
      </c>
      <c r="BK122" s="104" t="n">
        <f aca="true">IF($L122="","",IF(ISNUMBER(OFFSET('Data transformed'!$A$4,MATCH($A122,'Data transformed'!$A$5:$A$185,0),MATCH(BK$4,'Data transformed'!$4:$4,0)-1)), (MIN(MAX(OFFSET('Data transformed'!$A$4,MATCH($A122,'Data transformed'!$A$5:$A$185,0),MATCH(BK$4,'Data transformed'!$4:$4,0)-1),$O122),$P122)-$O122)/$Q122*100,"NA"))</f>
        <v>37.5</v>
      </c>
      <c r="BL122" s="104" t="n">
        <f aca="true">IF($L122="","",IF(ISNUMBER(OFFSET('Data transformed'!$A$4,MATCH($A122,'Data transformed'!$A$5:$A$185,0),MATCH(BL$4,'Data transformed'!$4:$4,0)-1)), (MIN(MAX(OFFSET('Data transformed'!$A$4,MATCH($A122,'Data transformed'!$A$5:$A$185,0),MATCH(BL$4,'Data transformed'!$4:$4,0)-1),$O122),$P122)-$O122)/$Q122*100,"NA"))</f>
        <v>37.5</v>
      </c>
      <c r="BM122" s="104" t="n">
        <f aca="true">IF($L122="","",IF(ISNUMBER(OFFSET('Data transformed'!$A$4,MATCH($A122,'Data transformed'!$A$5:$A$185,0),MATCH(BM$4,'Data transformed'!$4:$4,0)-1)), (MIN(MAX(OFFSET('Data transformed'!$A$4,MATCH($A122,'Data transformed'!$A$5:$A$185,0),MATCH(BM$4,'Data transformed'!$4:$4,0)-1),$O122),$P122)-$O122)/$Q122*100,"NA"))</f>
        <v>37.5</v>
      </c>
      <c r="BN122" s="104" t="n">
        <f aca="true">IF($L122="","",IF(ISNUMBER(OFFSET('Data transformed'!$A$4,MATCH($A122,'Data transformed'!$A$5:$A$185,0),MATCH(BN$4,'Data transformed'!$4:$4,0)-1)), (MIN(MAX(OFFSET('Data transformed'!$A$4,MATCH($A122,'Data transformed'!$A$5:$A$185,0),MATCH(BN$4,'Data transformed'!$4:$4,0)-1),$O122),$P122)-$O122)/$Q122*100,"NA"))</f>
        <v>37.5</v>
      </c>
      <c r="BO122" s="104" t="n">
        <f aca="true">IF($L122="","",IF(ISNUMBER(OFFSET('Data transformed'!$A$4,MATCH($A122,'Data transformed'!$A$5:$A$185,0),MATCH(BO$4,'Data transformed'!$4:$4,0)-1)), (MIN(MAX(OFFSET('Data transformed'!$A$4,MATCH($A122,'Data transformed'!$A$5:$A$185,0),MATCH(BO$4,'Data transformed'!$4:$4,0)-1),$O122),$P122)-$O122)/$Q122*100,"NA"))</f>
        <v>37.5</v>
      </c>
      <c r="BP122" s="104" t="n">
        <f aca="true">IF($L122="","",IF(ISNUMBER(OFFSET('Data transformed'!$A$4,MATCH($A122,'Data transformed'!$A$5:$A$185,0),MATCH(BP$4,'Data transformed'!$4:$4,0)-1)), (MIN(MAX(OFFSET('Data transformed'!$A$4,MATCH($A122,'Data transformed'!$A$5:$A$185,0),MATCH(BP$4,'Data transformed'!$4:$4,0)-1),$O122),$P122)-$O122)/$Q122*100,"NA"))</f>
        <v>62.5154236798079</v>
      </c>
      <c r="BQ122" s="104" t="n">
        <f aca="true">IF($L122="","",IF(ISNUMBER(OFFSET('Data transformed'!$A$4,MATCH($A122,'Data transformed'!$A$5:$A$185,0),MATCH(BQ$4,'Data transformed'!$4:$4,0)-1)), (MIN(MAX(OFFSET('Data transformed'!$A$4,MATCH($A122,'Data transformed'!$A$5:$A$185,0),MATCH(BQ$4,'Data transformed'!$4:$4,0)-1),$O122),$P122)-$O122)/$Q122*100,"NA"))</f>
        <v>37.5</v>
      </c>
      <c r="BR122" s="104" t="n">
        <f aca="true">IF($L122="","",IF(ISNUMBER(OFFSET('Data transformed'!$A$4,MATCH($A122,'Data transformed'!$A$5:$A$185,0),MATCH(BR$4,'Data transformed'!$4:$4,0)-1)), (MIN(MAX(OFFSET('Data transformed'!$A$4,MATCH($A122,'Data transformed'!$A$5:$A$185,0),MATCH(BR$4,'Data transformed'!$4:$4,0)-1),$O122),$P122)-$O122)/$Q122*100,"NA"))</f>
        <v>37.5</v>
      </c>
      <c r="BS122" s="104" t="n">
        <f aca="true">IF($L122="","",IF(ISNUMBER(OFFSET('Data transformed'!$A$4,MATCH($A122,'Data transformed'!$A$5:$A$185,0),MATCH(BS$4,'Data transformed'!$4:$4,0)-1)), (MIN(MAX(OFFSET('Data transformed'!$A$4,MATCH($A122,'Data transformed'!$A$5:$A$185,0),MATCH(BS$4,'Data transformed'!$4:$4,0)-1),$O122),$P122)-$O122)/$Q122*100,"NA"))</f>
        <v>60.7756435011631</v>
      </c>
      <c r="BT122" s="104" t="n">
        <f aca="true">IF($L122="","",IF(ISNUMBER(OFFSET('Data transformed'!$A$4,MATCH($A122,'Data transformed'!$A$5:$A$185,0),MATCH(BT$4,'Data transformed'!$4:$4,0)-1)), (MIN(MAX(OFFSET('Data transformed'!$A$4,MATCH($A122,'Data transformed'!$A$5:$A$185,0),MATCH(BT$4,'Data transformed'!$4:$4,0)-1),$O122),$P122)-$O122)/$Q122*100,"NA"))</f>
        <v>52.7938928627506</v>
      </c>
      <c r="BU122" s="104" t="n">
        <f aca="true">IF($L122="","",IF(ISNUMBER(OFFSET('Data transformed'!$A$4,MATCH($A122,'Data transformed'!$A$5:$A$185,0),MATCH(BU$4,'Data transformed'!$4:$4,0)-1)), (MIN(MAX(OFFSET('Data transformed'!$A$4,MATCH($A122,'Data transformed'!$A$5:$A$185,0),MATCH(BU$4,'Data transformed'!$4:$4,0)-1),$O122),$P122)-$O122)/$Q122*100,"NA"))</f>
        <v>54.6978083709474</v>
      </c>
      <c r="BV122" s="104" t="n">
        <f aca="true">IF($L122="","",IF(ISNUMBER(OFFSET('Data transformed'!$A$4,MATCH($A122,'Data transformed'!$A$5:$A$185,0),MATCH(BV$4,'Data transformed'!$4:$4,0)-1)), (MIN(MAX(OFFSET('Data transformed'!$A$4,MATCH($A122,'Data transformed'!$A$5:$A$185,0),MATCH(BV$4,'Data transformed'!$4:$4,0)-1),$O122),$P122)-$O122)/$Q122*100,"NA"))</f>
        <v>52.7998542220906</v>
      </c>
      <c r="BW122" s="104" t="n">
        <f aca="true">IF($L122="","",IF(ISNUMBER(OFFSET('Data transformed'!$A$4,MATCH($A122,'Data transformed'!$A$5:$A$185,0),MATCH(BW$4,'Data transformed'!$4:$4,0)-1)), (MIN(MAX(OFFSET('Data transformed'!$A$4,MATCH($A122,'Data transformed'!$A$5:$A$185,0),MATCH(BW$4,'Data transformed'!$4:$4,0)-1),$O122),$P122)-$O122)/$Q122*100,"NA"))</f>
        <v>63.6237975673899</v>
      </c>
      <c r="BX122" s="104" t="n">
        <f aca="true">IF($L122="","",IF(ISNUMBER(OFFSET('Data transformed'!$A$4,MATCH($A122,'Data transformed'!$A$5:$A$185,0),MATCH(BX$4,'Data transformed'!$4:$4,0)-1)), (MIN(MAX(OFFSET('Data transformed'!$A$4,MATCH($A122,'Data transformed'!$A$5:$A$185,0),MATCH(BX$4,'Data transformed'!$4:$4,0)-1),$O122),$P122)-$O122)/$Q122*100,"NA"))</f>
        <v>48.7796561481818</v>
      </c>
      <c r="BY122" s="104" t="n">
        <f aca="true">IF($L122="","",IF(ISNUMBER(OFFSET('Data transformed'!$A$4,MATCH($A122,'Data transformed'!$A$5:$A$185,0),MATCH(BY$4,'Data transformed'!$4:$4,0)-1)), (MIN(MAX(OFFSET('Data transformed'!$A$4,MATCH($A122,'Data transformed'!$A$5:$A$185,0),MATCH(BY$4,'Data transformed'!$4:$4,0)-1),$O122),$P122)-$O122)/$Q122*100,"NA"))</f>
        <v>69.9954207143118</v>
      </c>
      <c r="BZ122" s="104" t="n">
        <f aca="true">IF($L122="","",IF(ISNUMBER(OFFSET('Data transformed'!$A$4,MATCH($A122,'Data transformed'!$A$5:$A$185,0),MATCH(BZ$4,'Data transformed'!$4:$4,0)-1)), (MIN(MAX(OFFSET('Data transformed'!$A$4,MATCH($A122,'Data transformed'!$A$5:$A$185,0),MATCH(BZ$4,'Data transformed'!$4:$4,0)-1),$O122),$P122)-$O122)/$Q122*100,"NA"))</f>
        <v>68.3410670697687</v>
      </c>
      <c r="CA122" s="104" t="n">
        <f aca="true">IF($L122="","",IF(ISNUMBER(OFFSET('Data transformed'!$A$4,MATCH($A122,'Data transformed'!$A$5:$A$185,0),MATCH(CA$4,'Data transformed'!$4:$4,0)-1)), (MIN(MAX(OFFSET('Data transformed'!$A$4,MATCH($A122,'Data transformed'!$A$5:$A$185,0),MATCH(CA$4,'Data transformed'!$4:$4,0)-1),$O122),$P122)-$O122)/$Q122*100,"NA"))</f>
        <v>37.5</v>
      </c>
      <c r="CB122" s="104" t="n">
        <f aca="true">IF($L122="","",IF(ISNUMBER(OFFSET('Data transformed'!$A$4,MATCH($A122,'Data transformed'!$A$5:$A$185,0),MATCH(CB$4,'Data transformed'!$4:$4,0)-1)), (MIN(MAX(OFFSET('Data transformed'!$A$4,MATCH($A122,'Data transformed'!$A$5:$A$185,0),MATCH(CB$4,'Data transformed'!$4:$4,0)-1),$O122),$P122)-$O122)/$Q122*100,"NA"))</f>
        <v>58.2310092433857</v>
      </c>
      <c r="CC122" s="104" t="n">
        <f aca="true">IF($L122="","",IF(ISNUMBER(OFFSET('Data transformed'!$A$4,MATCH($A122,'Data transformed'!$A$5:$A$185,0),MATCH(CC$4,'Data transformed'!$4:$4,0)-1)), (MIN(MAX(OFFSET('Data transformed'!$A$4,MATCH($A122,'Data transformed'!$A$5:$A$185,0),MATCH(CC$4,'Data transformed'!$4:$4,0)-1),$O122),$P122)-$O122)/$Q122*100,"NA"))</f>
        <v>57.4343270669689</v>
      </c>
      <c r="CD122" s="104" t="n">
        <f aca="true">IF($L122="","",IF(ISNUMBER(OFFSET('Data transformed'!$A$4,MATCH($A122,'Data transformed'!$A$5:$A$185,0),MATCH(CD$4,'Data transformed'!$4:$4,0)-1)), (MIN(MAX(OFFSET('Data transformed'!$A$4,MATCH($A122,'Data transformed'!$A$5:$A$185,0),MATCH(CD$4,'Data transformed'!$4:$4,0)-1),$O122),$P122)-$O122)/$Q122*100,"NA"))</f>
        <v>57.1737596168413</v>
      </c>
      <c r="CE122" s="104" t="n">
        <f aca="true">IF($L122="","",IF(ISNUMBER(OFFSET('Data transformed'!$A$4,MATCH($A122,'Data transformed'!$A$5:$A$185,0),MATCH(CE$4,'Data transformed'!$4:$4,0)-1)), (MIN(MAX(OFFSET('Data transformed'!$A$4,MATCH($A122,'Data transformed'!$A$5:$A$185,0),MATCH(CE$4,'Data transformed'!$4:$4,0)-1),$O122),$P122)-$O122)/$Q122*100,"NA"))</f>
        <v>67.5799910227024</v>
      </c>
      <c r="CF122" s="104" t="n">
        <f aca="true">IF($L122="","",IF(ISNUMBER(OFFSET('Data transformed'!$A$4,MATCH($A122,'Data transformed'!$A$5:$A$185,0),MATCH(CF$4,'Data transformed'!$4:$4,0)-1)), (MIN(MAX(OFFSET('Data transformed'!$A$4,MATCH($A122,'Data transformed'!$A$5:$A$185,0),MATCH(CF$4,'Data transformed'!$4:$4,0)-1),$O122),$P122)-$O122)/$Q122*100,"NA"))</f>
        <v>37.5</v>
      </c>
      <c r="CG122" s="104" t="n">
        <f aca="true">IF($L122="","",IF(ISNUMBER(OFFSET('Data transformed'!$A$4,MATCH($A122,'Data transformed'!$A$5:$A$185,0),MATCH(CG$4,'Data transformed'!$4:$4,0)-1)), (MIN(MAX(OFFSET('Data transformed'!$A$4,MATCH($A122,'Data transformed'!$A$5:$A$185,0),MATCH(CG$4,'Data transformed'!$4:$4,0)-1),$O122),$P122)-$O122)/$Q122*100,"NA"))</f>
        <v>37.5</v>
      </c>
      <c r="CH122" s="104" t="n">
        <f aca="true">IF($L122="","",IF(ISNUMBER(OFFSET('Data transformed'!$A$4,MATCH($A122,'Data transformed'!$A$5:$A$185,0),MATCH(CH$4,'Data transformed'!$4:$4,0)-1)), (MIN(MAX(OFFSET('Data transformed'!$A$4,MATCH($A122,'Data transformed'!$A$5:$A$185,0),MATCH(CH$4,'Data transformed'!$4:$4,0)-1),$O122),$P122)-$O122)/$Q122*100,"NA"))</f>
        <v>37.5</v>
      </c>
      <c r="CI122" s="104" t="n">
        <f aca="true">IF($L122="","",IF(ISNUMBER(OFFSET('Data transformed'!$A$4,MATCH($A122,'Data transformed'!$A$5:$A$185,0),MATCH(CI$4,'Data transformed'!$4:$4,0)-1)), (MIN(MAX(OFFSET('Data transformed'!$A$4,MATCH($A122,'Data transformed'!$A$5:$A$185,0),MATCH(CI$4,'Data transformed'!$4:$4,0)-1),$O122),$P122)-$O122)/$Q122*100,"NA"))</f>
        <v>61.1151862245989</v>
      </c>
      <c r="CJ122" s="104" t="n">
        <f aca="true">IF($L122="","",IF(ISNUMBER(OFFSET('Data transformed'!$A$4,MATCH($A122,'Data transformed'!$A$5:$A$185,0),MATCH(CJ$4,'Data transformed'!$4:$4,0)-1)), (MIN(MAX(OFFSET('Data transformed'!$A$4,MATCH($A122,'Data transformed'!$A$5:$A$185,0),MATCH(CJ$4,'Data transformed'!$4:$4,0)-1),$O122),$P122)-$O122)/$Q122*100,"NA"))</f>
        <v>37.4998471446323</v>
      </c>
      <c r="CK122" s="104" t="n">
        <f aca="true">IF($L122="","",IF(ISNUMBER(OFFSET('Data transformed'!$A$4,MATCH($A122,'Data transformed'!$A$5:$A$185,0),MATCH(CK$4,'Data transformed'!$4:$4,0)-1)), (MIN(MAX(OFFSET('Data transformed'!$A$4,MATCH($A122,'Data transformed'!$A$5:$A$185,0),MATCH(CK$4,'Data transformed'!$4:$4,0)-1),$O122),$P122)-$O122)/$Q122*100,"NA"))</f>
        <v>37.5</v>
      </c>
      <c r="CL122" s="104" t="n">
        <f aca="true">IF($L122="","",IF(ISNUMBER(OFFSET('Data transformed'!$A$4,MATCH($A122,'Data transformed'!$A$5:$A$185,0),MATCH(CL$4,'Data transformed'!$4:$4,0)-1)), (MIN(MAX(OFFSET('Data transformed'!$A$4,MATCH($A122,'Data transformed'!$A$5:$A$185,0),MATCH(CL$4,'Data transformed'!$4:$4,0)-1),$O122),$P122)-$O122)/$Q122*100,"NA"))</f>
        <v>52.9775129207814</v>
      </c>
      <c r="CM122" s="104" t="n">
        <f aca="true">IF($L122="","",IF(ISNUMBER(OFFSET('Data transformed'!$A$4,MATCH($A122,'Data transformed'!$A$5:$A$185,0),MATCH(CM$4,'Data transformed'!$4:$4,0)-1)), (MIN(MAX(OFFSET('Data transformed'!$A$4,MATCH($A122,'Data transformed'!$A$5:$A$185,0),MATCH(CM$4,'Data transformed'!$4:$4,0)-1),$O122),$P122)-$O122)/$Q122*100,"NA"))</f>
        <v>63.1992163077275</v>
      </c>
      <c r="CN122" s="104" t="n">
        <f aca="true">IF($L122="","",IF(ISNUMBER(OFFSET('Data transformed'!$A$4,MATCH($A122,'Data transformed'!$A$5:$A$185,0),MATCH(CN$4,'Data transformed'!$4:$4,0)-1)), (MIN(MAX(OFFSET('Data transformed'!$A$4,MATCH($A122,'Data transformed'!$A$5:$A$185,0),MATCH(CN$4,'Data transformed'!$4:$4,0)-1),$O122),$P122)-$O122)/$Q122*100,"NA"))</f>
        <v>37.5</v>
      </c>
      <c r="CO122" s="104" t="n">
        <f aca="true">IF($L122="","",IF(ISNUMBER(OFFSET('Data transformed'!$A$4,MATCH($A122,'Data transformed'!$A$5:$A$185,0),MATCH(CO$4,'Data transformed'!$4:$4,0)-1)), (MIN(MAX(OFFSET('Data transformed'!$A$4,MATCH($A122,'Data transformed'!$A$5:$A$185,0),MATCH(CO$4,'Data transformed'!$4:$4,0)-1),$O122),$P122)-$O122)/$Q122*100,"NA"))</f>
        <v>37.5</v>
      </c>
      <c r="CP122" s="104" t="n">
        <f aca="true">IF($L122="","",IF(ISNUMBER(OFFSET('Data transformed'!$A$4,MATCH($A122,'Data transformed'!$A$5:$A$185,0),MATCH(CP$4,'Data transformed'!$4:$4,0)-1)), (MIN(MAX(OFFSET('Data transformed'!$A$4,MATCH($A122,'Data transformed'!$A$5:$A$185,0),MATCH(CP$4,'Data transformed'!$4:$4,0)-1),$O122),$P122)-$O122)/$Q122*100,"NA"))</f>
        <v>37.5</v>
      </c>
      <c r="CQ122" s="104" t="n">
        <f aca="true">IF($L122="","",IF(ISNUMBER(OFFSET('Data transformed'!$A$4,MATCH($A122,'Data transformed'!$A$5:$A$185,0),MATCH(CQ$4,'Data transformed'!$4:$4,0)-1)), (MIN(MAX(OFFSET('Data transformed'!$A$4,MATCH($A122,'Data transformed'!$A$5:$A$185,0),MATCH(CQ$4,'Data transformed'!$4:$4,0)-1),$O122),$P122)-$O122)/$Q122*100,"NA"))</f>
        <v>63.5146364160697</v>
      </c>
      <c r="CR122" s="104" t="n">
        <f aca="true">IF($L122="","",IF(ISNUMBER(OFFSET('Data transformed'!$A$4,MATCH($A122,'Data transformed'!$A$5:$A$185,0),MATCH(CR$4,'Data transformed'!$4:$4,0)-1)), (MIN(MAX(OFFSET('Data transformed'!$A$4,MATCH($A122,'Data transformed'!$A$5:$A$185,0),MATCH(CR$4,'Data transformed'!$4:$4,0)-1),$O122),$P122)-$O122)/$Q122*100,"NA"))</f>
        <v>47.7507357164499</v>
      </c>
      <c r="CS122" s="104" t="n">
        <f aca="true">IF($L122="","",IF(ISNUMBER(OFFSET('Data transformed'!$A$4,MATCH($A122,'Data transformed'!$A$5:$A$185,0),MATCH(CS$4,'Data transformed'!$4:$4,0)-1)), (MIN(MAX(OFFSET('Data transformed'!$A$4,MATCH($A122,'Data transformed'!$A$5:$A$185,0),MATCH(CS$4,'Data transformed'!$4:$4,0)-1),$O122),$P122)-$O122)/$Q122*100,"NA"))</f>
        <v>67.5543408729677</v>
      </c>
      <c r="CT122" s="104" t="n">
        <f aca="true">IF($L122="","",IF(ISNUMBER(OFFSET('Data transformed'!$A$4,MATCH($A122,'Data transformed'!$A$5:$A$185,0),MATCH(CT$4,'Data transformed'!$4:$4,0)-1)), (MIN(MAX(OFFSET('Data transformed'!$A$4,MATCH($A122,'Data transformed'!$A$5:$A$185,0),MATCH(CT$4,'Data transformed'!$4:$4,0)-1),$O122),$P122)-$O122)/$Q122*100,"NA"))</f>
        <v>65.6789838426348</v>
      </c>
      <c r="CU122" s="104" t="n">
        <f aca="true">IF($L122="","",IF(ISNUMBER(OFFSET('Data transformed'!$A$4,MATCH($A122,'Data transformed'!$A$5:$A$185,0),MATCH(CU$4,'Data transformed'!$4:$4,0)-1)), (MIN(MAX(OFFSET('Data transformed'!$A$4,MATCH($A122,'Data transformed'!$A$5:$A$185,0),MATCH(CU$4,'Data transformed'!$4:$4,0)-1),$O122),$P122)-$O122)/$Q122*100,"NA"))</f>
        <v>37.5</v>
      </c>
      <c r="CV122" s="104" t="n">
        <f aca="true">IF($L122="","",IF(ISNUMBER(OFFSET('Data transformed'!$A$4,MATCH($A122,'Data transformed'!$A$5:$A$185,0),MATCH(CV$4,'Data transformed'!$4:$4,0)-1)), (MIN(MAX(OFFSET('Data transformed'!$A$4,MATCH($A122,'Data transformed'!$A$5:$A$185,0),MATCH(CV$4,'Data transformed'!$4:$4,0)-1),$O122),$P122)-$O122)/$Q122*100,"NA"))</f>
        <v>37.5</v>
      </c>
      <c r="CW122" s="104" t="n">
        <f aca="true">IF($L122="","",IF(ISNUMBER(OFFSET('Data transformed'!$A$4,MATCH($A122,'Data transformed'!$A$5:$A$185,0),MATCH(CW$4,'Data transformed'!$4:$4,0)-1)), (MIN(MAX(OFFSET('Data transformed'!$A$4,MATCH($A122,'Data transformed'!$A$5:$A$185,0),MATCH(CW$4,'Data transformed'!$4:$4,0)-1),$O122),$P122)-$O122)/$Q122*100,"NA"))</f>
        <v>63.909760408306</v>
      </c>
    </row>
    <row r="123" s="103" customFormat="true" ht="15.5" hidden="false" customHeight="false" outlineLevel="0" collapsed="false">
      <c r="A123" s="107" t="n">
        <v>4400</v>
      </c>
      <c r="B123" s="107" t="n">
        <v>2</v>
      </c>
      <c r="C123" s="103" t="str">
        <f aca="true">IF(ISBLANK(OFFSET('outliers treatment'!$A$3,MATCH($A123,'outliers treatment'!$A$4:$A$154,0),MATCH(C$4,'outliers treatment'!$4:$4,0)-1)),"",OFFSET('outliers treatment'!$A$3,MATCH($A123,'outliers treatment'!$A$4:$A$154,0),MATCH(C$4,'outliers treatment'!$4:$4,0)-1))</f>
        <v/>
      </c>
      <c r="D123" s="103" t="str">
        <f aca="true">IF(ISBLANK(OFFSET('outliers treatment'!$A$3,MATCH($A123,'outliers treatment'!$A$4:$A$154,0),MATCH(D$4,'outliers treatment'!$4:$4,0)-1)),"",OFFSET('outliers treatment'!$A$3,MATCH($A123,'outliers treatment'!$A$4:$A$154,0),MATCH(D$4,'outliers treatment'!$4:$4,0)-1))</f>
        <v>National sustainable consumption</v>
      </c>
      <c r="E123" s="103" t="str">
        <f aca="true">IF(ISBLANK(OFFSET('outliers treatment'!$A$3,MATCH($A123,'outliers treatment'!$A$4:$A$154,0),MATCH(E$4,'outliers treatment'!$4:$4,0)-1)),"",OFFSET('outliers treatment'!$A$3,MATCH($A123,'outliers treatment'!$A$4:$A$154,0),MATCH(E$4,'outliers treatment'!$4:$4,0)-1))</f>
        <v>This indicator test the levels of sustainable consumption nationally. Specifically, it explores domestic material consumption, sustainable agricultral production, renewable energy consumption, and the infrastructure of sustainable transport</v>
      </c>
      <c r="F123" s="103" t="str">
        <f aca="true">IF(ISBLANK(OFFSET('outliers treatment'!$A$3,MATCH($A123,'outliers treatment'!$A$4:$A$154,0),MATCH(F$4,'outliers treatment'!$4:$4,0)-1)),"",OFFSET('outliers treatment'!$A$3,MATCH($A123,'outliers treatment'!$A$4:$A$154,0),MATCH(F$4,'outliers treatment'!$4:$4,0)-1))</f>
        <v/>
      </c>
      <c r="G123" s="103" t="str">
        <f aca="true">IF(ISBLANK(OFFSET('outliers treatment'!$A$3,MATCH($A123,'outliers treatment'!$A$4:$A$154,0),MATCH(G$4,'outliers treatment'!$4:$4,0)-1)),"",OFFSET('outliers treatment'!$A$3,MATCH($A123,'outliers treatment'!$A$4:$A$154,0),MATCH(G$4,'outliers treatment'!$4:$4,0)-1))</f>
        <v/>
      </c>
      <c r="H123" s="103" t="str">
        <f aca="true">IF(ISBLANK(OFFSET('outliers treatment'!$A$3,MATCH($A123,'outliers treatment'!$A$4:$A$154,0),MATCH(H$4,'outliers treatment'!$4:$4,0)-1)),"",OFFSET('outliers treatment'!$A$3,MATCH($A123,'outliers treatment'!$A$4:$A$154,0),MATCH(H$4,'outliers treatment'!$4:$4,0)-1))</f>
        <v/>
      </c>
      <c r="I123" s="103" t="str">
        <f aca="true">IF(ISBLANK(OFFSET('outliers treatment'!$A$3,MATCH($A123,'outliers treatment'!$A$4:$A$154,0),MATCH(I$4,'outliers treatment'!$4:$4,0)-1)),"",OFFSET('outliers treatment'!$A$3,MATCH($A123,'outliers treatment'!$A$4:$A$154,0),MATCH(I$4,'outliers treatment'!$4:$4,0)-1))</f>
        <v/>
      </c>
      <c r="J123" s="104" t="n">
        <f aca="false" t="array" ref="J123:J123">MIN(IF(ISNUMBER(V123:CW123),V123:CW123))</f>
        <v>29.3114186460086</v>
      </c>
      <c r="K123" s="103" t="n">
        <f aca="false" t="array" ref="K123:K123">MAX(IF(ISNUMBER(V123:CW123),V123:CW123))</f>
        <v>75.1331976526249</v>
      </c>
      <c r="L123" s="103" t="e">
        <f aca="true">IF(ISBLANK(OFFSET('outliers treatment'!$A$3,MATCH($A123,'outliers treatment'!$A$4:$A$154,0),MATCH(L$4,'outliers treatment'!$4:$4,0)-1)),"",OFFSET('outliers treatment'!$A$3,MATCH($A123,'outliers treatment'!$A$4:$A$154,0),MATCH(L$4,'outliers treatment'!$4:$4,0)-1))</f>
        <v>#N/A</v>
      </c>
      <c r="M123" s="103" t="e">
        <f aca="true">IF(ISBLANK(OFFSET('outliers treatment'!$A$3,MATCH($A123,'outliers treatment'!$A$4:$A$154,0),MATCH(M$4,'outliers treatment'!$4:$4,0)-1)),"",OFFSET('outliers treatment'!$A$3,MATCH($A123,'outliers treatment'!$A$4:$A$154,0),MATCH(M$4,'outliers treatment'!$4:$4,0)-1))</f>
        <v>#N/A</v>
      </c>
      <c r="N123" s="103" t="str">
        <f aca="true">IF(ISBLANK(OFFSET('outliers treatment'!$A$3,MATCH($A123,'outliers treatment'!$A$4:$A$154,0),MATCH(N$4,'outliers treatment'!$4:$4,0)-1)),"",OFFSET('outliers treatment'!$A$3,MATCH($A123,'outliers treatment'!$A$4:$A$154,0),MATCH(N$4,'outliers treatment'!$4:$4,0)-1))</f>
        <v/>
      </c>
      <c r="O123" s="103" t="str">
        <f aca="true">IF(ISBLANK(OFFSET('outliers treatment'!$A$3,MATCH($A123,'outliers treatment'!$A$4:$A$154,0),MATCH(O$4,'outliers treatment'!$4:$4,0)-1)),"",OFFSET('outliers treatment'!$A$3,MATCH($A123,'outliers treatment'!$A$4:$A$154,0),MATCH(O$4,'outliers treatment'!$4:$4,0)-1))</f>
        <v/>
      </c>
      <c r="P123" s="103" t="str">
        <f aca="true">IF(ISBLANK(OFFSET('outliers treatment'!$A$3,MATCH($A123,'outliers treatment'!$A$4:$A$154,0),MATCH(P$4,'outliers treatment'!$4:$4,0)-1)),"",OFFSET('outliers treatment'!$A$3,MATCH($A123,'outliers treatment'!$A$4:$A$154,0),MATCH(P$4,'outliers treatment'!$4:$4,0)-1))</f>
        <v/>
      </c>
      <c r="Q123" s="103" t="str">
        <f aca="false">IFERROR(P123-O123,"")</f>
        <v/>
      </c>
      <c r="R123" s="105" t="n">
        <f aca="false" t="array" ref="R123:R123">IFERROR(SKEW(IF(ISNUMBER(V123:CW123),V123:CW123,"")),"")</f>
        <v>0.218607047329265</v>
      </c>
      <c r="S123" s="103" t="n">
        <v>1</v>
      </c>
      <c r="T123" s="103" t="n">
        <v>1</v>
      </c>
      <c r="U123" s="106" t="str">
        <f aca="false" t="array" ref="U123:U123">IF(B123&lt;4,"",1-IFERROR(SUM(ISNUMBER(V123:CW123)*(1-$V$3:$CW$3))/COUNTIF($V$3:$CW$3,0),0))</f>
        <v/>
      </c>
      <c r="V123" s="104" t="n">
        <f aca="false" t="array" ref="V123:V123">SUM(IF($B124:$B132=3*ISNUMBER(V124:V132),$T124:$T132*V124:V132,0))/SUM(IF($B124:$B132=3*ISNUMBER(V124:V132),$T124:$T132,0))</f>
        <v>53.2277778168846</v>
      </c>
      <c r="W123" s="104" t="n">
        <f aca="false" t="array" ref="W123:W123">SUM(IF($B124:$B132=3*ISNUMBER(W124:W132),$T124:$T132*W124:W132,0))/SUM(IF($B124:$B132=3*ISNUMBER(W124:W132),$T124:$T132,0))</f>
        <v>59.8625481175329</v>
      </c>
      <c r="X123" s="104" t="n">
        <f aca="false" t="array" ref="X123:X123">SUM(IF($B124:$B132=3*ISNUMBER(X124:X132),$T124:$T132*X124:X132,0))/SUM(IF($B124:$B132=3*ISNUMBER(X124:X132),$T124:$T132,0))</f>
        <v>72.9403266530705</v>
      </c>
      <c r="Y123" s="104" t="n">
        <f aca="false" t="array" ref="Y123:Y123">SUM(IF($B124:$B132=3*ISNUMBER(Y124:Y132),$T124:$T132*Y124:Y132,0))/SUM(IF($B124:$B132=3*ISNUMBER(Y124:Y132),$T124:$T132,0))</f>
        <v>66.4755570671147</v>
      </c>
      <c r="Z123" s="104" t="n">
        <f aca="false" t="array" ref="Z123:Z123">SUM(IF($B124:$B132=3*ISNUMBER(Z124:Z132),$T124:$T132*Z124:Z132,0))/SUM(IF($B124:$B132=3*ISNUMBER(Z124:Z132),$T124:$T132,0))</f>
        <v>53.4827104058436</v>
      </c>
      <c r="AA123" s="104" t="n">
        <f aca="false" t="array" ref="AA123:AA123">SUM(IF($B124:$B132=3*ISNUMBER(AA124:AA132),$T124:$T132*AA124:AA132,0))/SUM(IF($B124:$B132=3*ISNUMBER(AA124:AA132),$T124:$T132,0))</f>
        <v>57.2345853725326</v>
      </c>
      <c r="AB123" s="104" t="n">
        <f aca="false" t="array" ref="AB123:AB123">SUM(IF($B124:$B132=3*ISNUMBER(AB124:AB132),$T124:$T132*AB124:AB132,0))/SUM(IF($B124:$B132=3*ISNUMBER(AB124:AB132),$T124:$T132,0))</f>
        <v>62.5103558243382</v>
      </c>
      <c r="AC123" s="104" t="n">
        <f aca="false" t="array" ref="AC123:AC123">SUM(IF($B124:$B132=3*ISNUMBER(AC124:AC132),$T124:$T132*AC124:AC132,0))/SUM(IF($B124:$B132=3*ISNUMBER(AC124:AC132),$T124:$T132,0))</f>
        <v>63.5489144574368</v>
      </c>
      <c r="AD123" s="104" t="n">
        <f aca="false" t="array" ref="AD123:AD123">SUM(IF($B124:$B132=3*ISNUMBER(AD124:AD132),$T124:$T132*AD124:AD132,0))/SUM(IF($B124:$B132=3*ISNUMBER(AD124:AD132),$T124:$T132,0))</f>
        <v>59.8144927264807</v>
      </c>
      <c r="AE123" s="104" t="n">
        <f aca="false" t="array" ref="AE123:AE123">SUM(IF($B124:$B132=3*ISNUMBER(AE124:AE132),$T124:$T132*AE124:AE132,0))/SUM(IF($B124:$B132=3*ISNUMBER(AE124:AE132),$T124:$T132,0))</f>
        <v>67.8078780393522</v>
      </c>
      <c r="AF123" s="104" t="n">
        <f aca="false" t="array" ref="AF123:AF123">SUM(IF($B124:$B132=3*ISNUMBER(AF124:AF132),$T124:$T132*AF124:AF132,0))/SUM(IF($B124:$B132=3*ISNUMBER(AF124:AF132),$T124:$T132,0))</f>
        <v>56.4204179346568</v>
      </c>
      <c r="AG123" s="104" t="n">
        <f aca="false" t="array" ref="AG123:AG123">SUM(IF($B124:$B132=3*ISNUMBER(AG124:AG132),$T124:$T132*AG124:AG132,0))/SUM(IF($B124:$B132=3*ISNUMBER(AG124:AG132),$T124:$T132,0))</f>
        <v>44.7644285017572</v>
      </c>
      <c r="AH123" s="104" t="n">
        <f aca="false" t="array" ref="AH123:AH123">SUM(IF($B124:$B132=3*ISNUMBER(AH124:AH132),$T124:$T132*AH124:AH132,0))/SUM(IF($B124:$B132=3*ISNUMBER(AH124:AH132),$T124:$T132,0))</f>
        <v>49.462922245377</v>
      </c>
      <c r="AI123" s="104" t="n">
        <f aca="false" t="array" ref="AI123:AI123">SUM(IF($B124:$B132=3*ISNUMBER(AI124:AI132),$T124:$T132*AI124:AI132,0))/SUM(IF($B124:$B132=3*ISNUMBER(AI124:AI132),$T124:$T132,0))</f>
        <v>38.9482256640208</v>
      </c>
      <c r="AJ123" s="104" t="n">
        <f aca="false" t="array" ref="AJ123:AJ123">SUM(IF($B124:$B132=3*ISNUMBER(AJ124:AJ132),$T124:$T132*AJ124:AJ132,0))/SUM(IF($B124:$B132=3*ISNUMBER(AJ124:AJ132),$T124:$T132,0))</f>
        <v>52.4820619260766</v>
      </c>
      <c r="AK123" s="104" t="n">
        <f aca="false" t="array" ref="AK123:AK123">SUM(IF($B124:$B131=3*ISNUMBER(AK124:AK131),$T124:$T131*AK124:AK131,0))/SUM(IF($B124:$B131=3*ISNUMBER(AK124:AK131),$T124:$T131,0))</f>
        <v>53.9458065079701</v>
      </c>
      <c r="AL123" s="104" t="n">
        <f aca="false" t="array" ref="AL123:AL123">SUM(IF($B124:$B131=3*ISNUMBER(AL124:AL131),$T124:$T131*AL124:AL131,0))/SUM(IF($B124:$B131=3*ISNUMBER(AL124:AL131),$T124:$T131,0))</f>
        <v>64.0073577162342</v>
      </c>
      <c r="AM123" s="104" t="n">
        <f aca="false" t="array" ref="AM123:AM123">SUM(IF($B124:$B131=3*ISNUMBER(AM124:AM131),$T124:$T131*AM124:AM131,0))/SUM(IF($B124:$B131=3*ISNUMBER(AM124:AM131),$T124:$T131,0))</f>
        <v>58.9049807513986</v>
      </c>
      <c r="AN123" s="104" t="n">
        <f aca="false" t="array" ref="AN123:AN123">SUM(IF($B124:$B131=3*ISNUMBER(AN124:AN131),$T124:$T131*AN124:AN131,0))/SUM(IF($B124:$B131=3*ISNUMBER(AN124:AN131),$T124:$T131,0))</f>
        <v>41.8753065161222</v>
      </c>
      <c r="AO123" s="104" t="n">
        <f aca="false" t="array" ref="AO123:AO123">SUM(IF($B124:$B131=3*ISNUMBER(AO124:AO131),$T124:$T131*AO124:AO131,0))/SUM(IF($B124:$B131=3*ISNUMBER(AO124:AO131),$T124:$T131,0))</f>
        <v>37.6854853370341</v>
      </c>
      <c r="AP123" s="104" t="n">
        <f aca="false" t="array" ref="AP123:AP123">SUM(IF($B124:$B131=3*ISNUMBER(AP124:AP131),$T124:$T131*AP124:AP131,0))/SUM(IF($B124:$B131=3*ISNUMBER(AP124:AP131),$T124:$T131,0))</f>
        <v>48.9687076590447</v>
      </c>
      <c r="AQ123" s="104" t="n">
        <f aca="false" t="array" ref="AQ123:AQ123">SUM(IF($B124:$B131=3*ISNUMBER(AQ124:AQ131),$T124:$T131*AQ124:AQ131,0))/SUM(IF($B124:$B131=3*ISNUMBER(AQ124:AQ131),$T124:$T131,0))</f>
        <v>58.1958496502857</v>
      </c>
      <c r="AR123" s="104" t="n">
        <f aca="false" t="array" ref="AR123:AR123">SUM(IF($B124:$B131=3*ISNUMBER(AR124:AR131),$T124:$T131*AR124:AR131,0))/SUM(IF($B124:$B131=3*ISNUMBER(AR124:AR131),$T124:$T131,0))</f>
        <v>72.8669107056839</v>
      </c>
      <c r="AS123" s="104" t="n">
        <f aca="false" t="array" ref="AS123:AS123">SUM(IF($B124:$B131=3*ISNUMBER(AS124:AS131),$T124:$T131*AS124:AS131,0))/SUM(IF($B124:$B131=3*ISNUMBER(AS124:AS131),$T124:$T131,0))</f>
        <v>49.6470026576874</v>
      </c>
      <c r="AT123" s="104" t="n">
        <f aca="false" t="array" ref="AT123:AT123">SUM(IF($B124:$B131=3*ISNUMBER(AT124:AT131),$T124:$T131*AT124:AT131,0))/SUM(IF($B124:$B131=3*ISNUMBER(AT124:AT131),$T124:$T131,0))</f>
        <v>53.5156869284545</v>
      </c>
      <c r="AU123" s="104" t="n">
        <f aca="false" t="array" ref="AU123:AU123">SUM(IF($B124:$B131=3*ISNUMBER(AU124:AU131),$T124:$T131*AU124:AU131,0))/SUM(IF($B124:$B131=3*ISNUMBER(AU124:AU131),$T124:$T131,0))</f>
        <v>58.8761476088348</v>
      </c>
      <c r="AV123" s="104" t="n">
        <f aca="false" t="array" ref="AV123:AV123">SUM(IF($B124:$B131=3*ISNUMBER(AV124:AV131),$T124:$T131*AV124:AV131,0))/SUM(IF($B124:$B131=3*ISNUMBER(AV124:AV131),$T124:$T131,0))</f>
        <v>45.9507878461979</v>
      </c>
      <c r="AW123" s="104" t="n">
        <f aca="false" t="array" ref="AW123:AW123">SUM(IF($B124:$B131=3*ISNUMBER(AW124:AW131),$T124:$T131*AW124:AW131,0))/SUM(IF($B124:$B131=3*ISNUMBER(AW124:AW131),$T124:$T131,0))</f>
        <v>43.5481801186108</v>
      </c>
      <c r="AX123" s="104" t="n">
        <f aca="false" t="array" ref="AX123:AX123">SUM(IF($B124:$B131=3*ISNUMBER(AX124:AX131),$T124:$T131*AX124:AX131,0))/SUM(IF($B124:$B131=3*ISNUMBER(AX124:AX131),$T124:$T131,0))</f>
        <v>39.4555822949111</v>
      </c>
      <c r="AY123" s="104" t="n">
        <f aca="false" t="array" ref="AY123:AY123">SUM(IF($B124:$B131=3*ISNUMBER(AY124:AY131),$T124:$T131*AY124:AY131,0))/SUM(IF($B124:$B131=3*ISNUMBER(AY124:AY131),$T124:$T131,0))</f>
        <v>55.8467900381386</v>
      </c>
      <c r="AZ123" s="104" t="n">
        <f aca="false" t="array" ref="AZ123:AZ123">SUM(IF($B124:$B131=3*ISNUMBER(AZ124:AZ131),$T124:$T131*AZ124:AZ131,0))/SUM(IF($B124:$B131=3*ISNUMBER(AZ124:AZ131),$T124:$T131,0))</f>
        <v>53.3902628816007</v>
      </c>
      <c r="BA123" s="104" t="n">
        <f aca="false" t="array" ref="BA123:BA123">SUM(IF($B124:$B131=3*ISNUMBER(BA124:BA131),$T124:$T131*BA124:BA131,0))/SUM(IF($B124:$B131=3*ISNUMBER(BA124:BA131),$T124:$T131,0))</f>
        <v>52.9163619990493</v>
      </c>
      <c r="BB123" s="104" t="n">
        <f aca="false" t="array" ref="BB123:BB123">SUM(IF($B124:$B131=3*ISNUMBER(BB124:BB131),$T124:$T131*BB124:BB131,0))/SUM(IF($B124:$B131=3*ISNUMBER(BB124:BB131),$T124:$T131,0))</f>
        <v>52.7976763839445</v>
      </c>
      <c r="BC123" s="104" t="n">
        <f aca="false" t="array" ref="BC123:BC123">SUM(IF($B124:$B131=3*ISNUMBER(BC124:BC131),$T124:$T131*BC124:BC131,0))/SUM(IF($B124:$B131=3*ISNUMBER(BC124:BC131),$T124:$T131,0))</f>
        <v>66.6202208727559</v>
      </c>
      <c r="BD123" s="104" t="n">
        <f aca="false" t="array" ref="BD123:BD123">SUM(IF($B124:$B131=3*ISNUMBER(BD124:BD131),$T124:$T131*BD124:BD131,0))/SUM(IF($B124:$B131=3*ISNUMBER(BD124:BD131),$T124:$T131,0))</f>
        <v>60.2898874226949</v>
      </c>
      <c r="BE123" s="104" t="n">
        <f aca="false" t="array" ref="BE123:BE123">SUM(IF($B124:$B131=3*ISNUMBER(BE124:BE131),$T124:$T131*BE124:BE131,0))/SUM(IF($B124:$B131=3*ISNUMBER(BE124:BE131),$T124:$T131,0))</f>
        <v>47.3939235576478</v>
      </c>
      <c r="BF123" s="104" t="n">
        <f aca="false" t="array" ref="BF123:BF123">SUM(IF($B124:$B131=3*ISNUMBER(BF124:BF131),$T124:$T131*BF124:BF131,0))/SUM(IF($B124:$B131=3*ISNUMBER(BF124:BF131),$T124:$T131,0))</f>
        <v>61.1159768463456</v>
      </c>
      <c r="BG123" s="104" t="n">
        <f aca="false" t="array" ref="BG123:BG123">SUM(IF($B124:$B131=3*ISNUMBER(BG124:BG131),$T124:$T131*BG124:BG131,0))/SUM(IF($B124:$B131=3*ISNUMBER(BG124:BG131),$T124:$T131,0))</f>
        <v>46.0490026778979</v>
      </c>
      <c r="BH123" s="104" t="n">
        <f aca="false" t="array" ref="BH123:BH123">SUM(IF($B124:$B131=3*ISNUMBER(BH124:BH131),$T124:$T131*BH124:BH131,0))/SUM(IF($B124:$B131=3*ISNUMBER(BH124:BH131),$T124:$T131,0))</f>
        <v>56.0860750298153</v>
      </c>
      <c r="BI123" s="104" t="n">
        <f aca="false" t="array" ref="BI123:BI123">SUM(IF($B124:$B131=3*ISNUMBER(BI124:BI131),$T124:$T131*BI124:BI131,0))/SUM(IF($B124:$B131=3*ISNUMBER(BI124:BI131),$T124:$T131,0))</f>
        <v>37.9739615526047</v>
      </c>
      <c r="BJ123" s="104" t="n">
        <f aca="false" t="array" ref="BJ123:BJ123">SUM(IF($B124:$B131=3*ISNUMBER(BJ124:BJ131),$T124:$T131*BJ124:BJ131,0))/SUM(IF($B124:$B131=3*ISNUMBER(BJ124:BJ131),$T124:$T131,0))</f>
        <v>43.9621530180324</v>
      </c>
      <c r="BK123" s="104" t="n">
        <f aca="false" t="array" ref="BK123:BK123">SUM(IF($B124:$B131=3*ISNUMBER(BK124:BK131),$T124:$T131*BK124:BK131,0))/SUM(IF($B124:$B131=3*ISNUMBER(BK124:BK131),$T124:$T131,0))</f>
        <v>43.5439478994222</v>
      </c>
      <c r="BL123" s="104" t="n">
        <f aca="false" t="array" ref="BL123:BL123">SUM(IF($B124:$B131=3*ISNUMBER(BL124:BL131),$T124:$T131*BL124:BL131,0))/SUM(IF($B124:$B131=3*ISNUMBER(BL124:BL131),$T124:$T131,0))</f>
        <v>41.90340026566</v>
      </c>
      <c r="BM123" s="104" t="n">
        <f aca="false" t="array" ref="BM123:BM123">SUM(IF($B124:$B131=3*ISNUMBER(BM124:BM131),$T124:$T131*BM124:BM131,0))/SUM(IF($B124:$B131=3*ISNUMBER(BM124:BM131),$T124:$T131,0))</f>
        <v>46.1296508028499</v>
      </c>
      <c r="BN123" s="104" t="n">
        <f aca="false" t="array" ref="BN123:BN123">SUM(IF($B124:$B131=3*ISNUMBER(BN124:BN131),$T124:$T131*BN124:BN131,0))/SUM(IF($B124:$B131=3*ISNUMBER(BN124:BN131),$T124:$T131,0))</f>
        <v>45.9789004701636</v>
      </c>
      <c r="BO123" s="104" t="n">
        <f aca="false" t="array" ref="BO123:BO123">SUM(IF($B124:$B131=3*ISNUMBER(BO124:BO131),$T124:$T131*BO124:BO131,0))/SUM(IF($B124:$B131=3*ISNUMBER(BO124:BO131),$T124:$T131,0))</f>
        <v>46.4974663361788</v>
      </c>
      <c r="BP123" s="104" t="n">
        <f aca="false" t="array" ref="BP123:BP123">SUM(IF($B124:$B131=3*ISNUMBER(BP124:BP131),$T124:$T131*BP124:BP131,0))/SUM(IF($B124:$B131=3*ISNUMBER(BP124:BP131),$T124:$T131,0))</f>
        <v>38.5069965954781</v>
      </c>
      <c r="BQ123" s="104" t="n">
        <f aca="false" t="array" ref="BQ123:BQ123">SUM(IF($B124:$B131=3*ISNUMBER(BQ124:BQ131),$T124:$T131*BQ124:BQ131,0))/SUM(IF($B124:$B131=3*ISNUMBER(BQ124:BQ131),$T124:$T131,0))</f>
        <v>43.8000478675456</v>
      </c>
      <c r="BR123" s="104" t="n">
        <f aca="false" t="array" ref="BR123:BR123">SUM(IF($B124:$B131=3*ISNUMBER(BR124:BR131),$T124:$T131*BR124:BR131,0))/SUM(IF($B124:$B131=3*ISNUMBER(BR124:BR131),$T124:$T131,0))</f>
        <v>42.2233541810626</v>
      </c>
      <c r="BS123" s="104" t="n">
        <f aca="false" t="array" ref="BS123:BS123">SUM(IF($B124:$B131=3*ISNUMBER(BS124:BS131),$T124:$T131*BS124:BS131,0))/SUM(IF($B124:$B131=3*ISNUMBER(BS124:BS131),$T124:$T131,0))</f>
        <v>38.1244984056991</v>
      </c>
      <c r="BT123" s="104" t="n">
        <f aca="false" t="array" ref="BT123:BT123">SUM(IF($B124:$B131=3*ISNUMBER(BT124:BT131),$T124:$T131*BT124:BT131,0))/SUM(IF($B124:$B131=3*ISNUMBER(BT124:BT131),$T124:$T131,0))</f>
        <v>65.3875422278818</v>
      </c>
      <c r="BU123" s="104" t="n">
        <f aca="false" t="array" ref="BU123:BU123">SUM(IF($B124:$B131=3*ISNUMBER(BU124:BU131),$T124:$T131*BU124:BU131,0))/SUM(IF($B124:$B131=3*ISNUMBER(BU124:BU131),$T124:$T131,0))</f>
        <v>75.1331976526249</v>
      </c>
      <c r="BV123" s="104" t="n">
        <f aca="false" t="array" ref="BV123:BV123">SUM(IF($B124:$B131=3*ISNUMBER(BV124:BV131),$T124:$T131*BV124:BV131,0))/SUM(IF($B124:$B131=3*ISNUMBER(BV124:BV131),$T124:$T131,0))</f>
        <v>71.4758659370734</v>
      </c>
      <c r="BW123" s="104" t="n">
        <f aca="false" t="array" ref="BW123:BW123">SUM(IF($B124:$B131=3*ISNUMBER(BW124:BW131),$T124:$T131*BW124:BW131,0))/SUM(IF($B124:$B131=3*ISNUMBER(BW124:BW131),$T124:$T131,0))</f>
        <v>47.7266628043262</v>
      </c>
      <c r="BX123" s="104" t="n">
        <f aca="false" t="array" ref="BX123:BX123">SUM(IF($B124:$B131=3*ISNUMBER(BX124:BX131),$T124:$T131*BX124:BX131,0))/SUM(IF($B124:$B131=3*ISNUMBER(BX124:BX131),$T124:$T131,0))</f>
        <v>52.1440438659367</v>
      </c>
      <c r="BY123" s="104" t="n">
        <f aca="false" t="array" ref="BY123:BY123">SUM(IF($B124:$B131=3*ISNUMBER(BY124:BY131),$T124:$T131*BY124:BY131,0))/SUM(IF($B124:$B131=3*ISNUMBER(BY124:BY131),$T124:$T131,0))</f>
        <v>53.8207439189945</v>
      </c>
      <c r="BZ123" s="104" t="n">
        <f aca="false" t="array" ref="BZ123:BZ123">SUM(IF($B124:$B131=3*ISNUMBER(BZ124:BZ131),$T124:$T131*BZ124:BZ131,0))/SUM(IF($B124:$B131=3*ISNUMBER(BZ124:BZ131),$T124:$T131,0))</f>
        <v>45.7938810233352</v>
      </c>
      <c r="CA123" s="104" t="n">
        <f aca="false" t="array" ref="CA123:CA123">SUM(IF($B124:$B131=3*ISNUMBER(CA124:CA131),$T124:$T131*CA124:CA131,0))/SUM(IF($B124:$B131=3*ISNUMBER(CA124:CA131),$T124:$T131,0))</f>
        <v>50.3403892580293</v>
      </c>
      <c r="CB123" s="104" t="n">
        <f aca="false" t="array" ref="CB123:CB123">SUM(IF($B124:$B131=3*ISNUMBER(CB124:CB131),$T124:$T131*CB124:CB131,0))/SUM(IF($B124:$B131=3*ISNUMBER(CB124:CB131),$T124:$T131,0))</f>
        <v>64.7066515296178</v>
      </c>
      <c r="CC123" s="104" t="n">
        <f aca="false" t="array" ref="CC123:CC123">SUM(IF($B124:$B131=3*ISNUMBER(CC124:CC131),$T124:$T131*CC124:CC131,0))/SUM(IF($B124:$B131=3*ISNUMBER(CC124:CC131),$T124:$T131,0))</f>
        <v>56.3660357316661</v>
      </c>
      <c r="CD123" s="104" t="n">
        <f aca="false" t="array" ref="CD123:CD123">SUM(IF($B124:$B131=3*ISNUMBER(CD124:CD131),$T124:$T131*CD124:CD131,0))/SUM(IF($B124:$B131=3*ISNUMBER(CD124:CD131),$T124:$T131,0))</f>
        <v>58.3191418400826</v>
      </c>
      <c r="CE123" s="104" t="n">
        <f aca="false" t="array" ref="CE123:CE123">SUM(IF($B124:$B131=3*ISNUMBER(CE124:CE131),$T124:$T131*CE124:CE131,0))/SUM(IF($B124:$B131=3*ISNUMBER(CE124:CE131),$T124:$T131,0))</f>
        <v>61.7170874948901</v>
      </c>
      <c r="CF123" s="104" t="n">
        <f aca="false" t="array" ref="CF123:CF123">SUM(IF($B124:$B131=3*ISNUMBER(CF124:CF131),$T124:$T131*CF124:CF131,0))/SUM(IF($B124:$B131=3*ISNUMBER(CF124:CF131),$T124:$T131,0))</f>
        <v>39.1409210482427</v>
      </c>
      <c r="CG123" s="104" t="n">
        <f aca="false" t="array" ref="CG123:CG123">SUM(IF($B124:$B131=3*ISNUMBER(CG124:CG131),$T124:$T131*CG124:CG131,0))/SUM(IF($B124:$B131=3*ISNUMBER(CG124:CG131),$T124:$T131,0))</f>
        <v>42.5398214361632</v>
      </c>
      <c r="CH123" s="104" t="n">
        <f aca="false" t="array" ref="CH123:CH123">SUM(IF($B124:$B131=3*ISNUMBER(CH124:CH131),$T124:$T131*CH124:CH131,0))/SUM(IF($B124:$B131=3*ISNUMBER(CH124:CH131),$T124:$T131,0))</f>
        <v>38.4449540482378</v>
      </c>
      <c r="CI123" s="104" t="n">
        <f aca="false" t="array" ref="CI123:CI123">SUM(IF($B124:$B131=3*ISNUMBER(CI124:CI131),$T124:$T131*CI124:CI131,0))/SUM(IF($B124:$B131=3*ISNUMBER(CI124:CI131),$T124:$T131,0))</f>
        <v>65.4574447581145</v>
      </c>
      <c r="CJ123" s="104" t="n">
        <f aca="false" t="array" ref="CJ123:CJ123">SUM(IF($B124:$B131=3*ISNUMBER(CJ124:CJ131),$T124:$T131*CJ124:CJ131,0))/SUM(IF($B124:$B131=3*ISNUMBER(CJ124:CJ131),$T124:$T131,0))</f>
        <v>56.0183066265489</v>
      </c>
      <c r="CK123" s="104" t="n">
        <f aca="false" t="array" ref="CK123:CK123">SUM(IF($B124:$B131=3*ISNUMBER(CK124:CK131),$T124:$T131*CK124:CK131,0))/SUM(IF($B124:$B131=3*ISNUMBER(CK124:CK131),$T124:$T131,0))</f>
        <v>50.8447590904137</v>
      </c>
      <c r="CL123" s="104" t="n">
        <f aca="false" t="array" ref="CL123:CL123">SUM(IF($B124:$B131=3*ISNUMBER(CL124:CL131),$T124:$T131*CL124:CL131,0))/SUM(IF($B124:$B131=3*ISNUMBER(CL124:CL131),$T124:$T131,0))</f>
        <v>65.2567962363166</v>
      </c>
      <c r="CM123" s="104" t="n">
        <f aca="false" t="array" ref="CM123:CM123">SUM(IF($B124:$B131=3*ISNUMBER(CM124:CM131),$T124:$T131*CM124:CM131,0))/SUM(IF($B124:$B131=3*ISNUMBER(CM124:CM131),$T124:$T131,0))</f>
        <v>69.7863684267232</v>
      </c>
      <c r="CN123" s="104" t="n">
        <f aca="false" t="array" ref="CN123:CN123">SUM(IF($B124:$B131=3*ISNUMBER(CN124:CN131),$T124:$T131*CN124:CN131,0))/SUM(IF($B124:$B131=3*ISNUMBER(CN124:CN131),$T124:$T131,0))</f>
        <v>43.7724699079911</v>
      </c>
      <c r="CO123" s="104" t="n">
        <f aca="false" t="array" ref="CO123:CO123">SUM(IF($B124:$B131=3*ISNUMBER(CO124:CO131),$T124:$T131*CO124:CO131,0))/SUM(IF($B124:$B131=3*ISNUMBER(CO124:CO131),$T124:$T131,0))</f>
        <v>44.3098633712728</v>
      </c>
      <c r="CP123" s="104" t="n">
        <f aca="false" t="array" ref="CP123:CP123">SUM(IF($B124:$B131=3*ISNUMBER(CP124:CP131),$T124:$T131*CP124:CP131,0))/SUM(IF($B124:$B131=3*ISNUMBER(CP124:CP131),$T124:$T131,0))</f>
        <v>41.7612857598027</v>
      </c>
      <c r="CQ123" s="104" t="n">
        <f aca="false" t="array" ref="CQ123:CQ123">SUM(IF($B124:$B131=3*ISNUMBER(CQ124:CQ131),$T124:$T131*CQ124:CQ131,0))/SUM(IF($B124:$B131=3*ISNUMBER(CQ124:CQ131),$T124:$T131,0))</f>
        <v>49.7708172808504</v>
      </c>
      <c r="CR123" s="104" t="n">
        <f aca="false" t="array" ref="CR123:CR123">SUM(IF($B124:$B131=3*ISNUMBER(CR124:CR131),$T124:$T131*CR124:CR131,0))/SUM(IF($B124:$B131=3*ISNUMBER(CR124:CR131),$T124:$T131,0))</f>
        <v>71.6596987676435</v>
      </c>
      <c r="CS123" s="104" t="n">
        <f aca="false" t="array" ref="CS123:CS123">SUM(IF($B124:$B131=3*ISNUMBER(CS124:CS131),$T124:$T131*CS124:CS131,0))/SUM(IF($B124:$B131=3*ISNUMBER(CS124:CS131),$T124:$T131,0))</f>
        <v>53.5709039901364</v>
      </c>
      <c r="CT123" s="104" t="n">
        <f aca="false" t="array" ref="CT123:CT123">SUM(IF($B124:$B131=3*ISNUMBER(CT124:CT131),$T124:$T131*CT124:CT131,0))/SUM(IF($B124:$B131=3*ISNUMBER(CT124:CT131),$T124:$T131,0))</f>
        <v>54.3790071347262</v>
      </c>
      <c r="CU123" s="104" t="n">
        <f aca="false" t="array" ref="CU123:CU123">SUM(IF($B124:$B131=3*ISNUMBER(CU124:CU131),$T124:$T131*CU124:CU131,0))/SUM(IF($B124:$B131=3*ISNUMBER(CU124:CU131),$T124:$T131,0))</f>
        <v>29.3114186460086</v>
      </c>
      <c r="CV123" s="104" t="n">
        <f aca="false" t="array" ref="CV123:CV123">SUM(IF($B124:$B131=3*ISNUMBER(CV124:CV131),$T124:$T131*CV124:CV131,0))/SUM(IF($B124:$B131=3*ISNUMBER(CV124:CV131),$T124:$T131,0))</f>
        <v>55.7810749481383</v>
      </c>
      <c r="CW123" s="104" t="n">
        <f aca="false" t="array" ref="CW123:CW123">SUM(IF($B124:$B131=3*ISNUMBER(CW124:CW131),$T124:$T131*CW124:CW131,0))/SUM(IF($B124:$B131=3*ISNUMBER(CW124:CW131),$T124:$T131,0))</f>
        <v>45.470283767657</v>
      </c>
    </row>
    <row r="124" s="103" customFormat="true" ht="15.5" hidden="false" customHeight="false" outlineLevel="0" collapsed="false">
      <c r="A124" s="107" t="n">
        <v>4410</v>
      </c>
      <c r="B124" s="107" t="n">
        <v>3</v>
      </c>
      <c r="C124" s="103" t="str">
        <f aca="true">IF(ISBLANK(OFFSET('outliers treatment'!$A$3,MATCH($A124,'outliers treatment'!$A$4:$A$154,0),MATCH(C$4,'outliers treatment'!$4:$4,0)-1)),"",OFFSET('outliers treatment'!$A$3,MATCH($A124,'outliers treatment'!$A$4:$A$154,0),MATCH(C$4,'outliers treatment'!$4:$4,0)-1))</f>
        <v>Domestic material consumption</v>
      </c>
      <c r="D124" s="103" t="str">
        <f aca="true">IF(ISBLANK(OFFSET('outliers treatment'!$A$3,MATCH($A124,'outliers treatment'!$A$4:$A$154,0),MATCH(D$4,'outliers treatment'!$4:$4,0)-1)),"",OFFSET('outliers treatment'!$A$3,MATCH($A124,'outliers treatment'!$A$4:$A$154,0),MATCH(D$4,'outliers treatment'!$4:$4,0)-1))</f>
        <v/>
      </c>
      <c r="E124" s="103" t="str">
        <f aca="true">IF(ISBLANK(OFFSET('outliers treatment'!$A$3,MATCH($A124,'outliers treatment'!$A$4:$A$154,0),MATCH(E$4,'outliers treatment'!$4:$4,0)-1)),"",OFFSET('outliers treatment'!$A$3,MATCH($A124,'outliers treatment'!$A$4:$A$154,0),MATCH(E$4,'outliers treatment'!$4:$4,0)-1))</f>
        <v/>
      </c>
      <c r="F124" s="103" t="str">
        <f aca="true">IF(ISBLANK(OFFSET('outliers treatment'!$A$3,MATCH($A124,'outliers treatment'!$A$4:$A$154,0),MATCH(F$4,'outliers treatment'!$4:$4,0)-1)),"",OFFSET('outliers treatment'!$A$3,MATCH($A124,'outliers treatment'!$A$4:$A$154,0),MATCH(F$4,'outliers treatment'!$4:$4,0)-1))</f>
        <v/>
      </c>
      <c r="G124" s="103" t="str">
        <f aca="true">IF(ISBLANK(OFFSET('outliers treatment'!$A$3,MATCH($A124,'outliers treatment'!$A$4:$A$154,0),MATCH(G$4,'outliers treatment'!$4:$4,0)-1)),"",OFFSET('outliers treatment'!$A$3,MATCH($A124,'outliers treatment'!$A$4:$A$154,0),MATCH(G$4,'outliers treatment'!$4:$4,0)-1))</f>
        <v/>
      </c>
      <c r="H124" s="103" t="str">
        <f aca="true">IF(ISBLANK(OFFSET('outliers treatment'!$A$3,MATCH($A124,'outliers treatment'!$A$4:$A$154,0),MATCH(H$4,'outliers treatment'!$4:$4,0)-1)),"",OFFSET('outliers treatment'!$A$3,MATCH($A124,'outliers treatment'!$A$4:$A$154,0),MATCH(H$4,'outliers treatment'!$4:$4,0)-1))</f>
        <v/>
      </c>
      <c r="I124" s="103" t="str">
        <f aca="true">IF(ISBLANK(OFFSET('outliers treatment'!$A$3,MATCH($A124,'outliers treatment'!$A$4:$A$154,0),MATCH(I$4,'outliers treatment'!$4:$4,0)-1)),"",OFFSET('outliers treatment'!$A$3,MATCH($A124,'outliers treatment'!$A$4:$A$154,0),MATCH(I$4,'outliers treatment'!$4:$4,0)-1))</f>
        <v/>
      </c>
      <c r="J124" s="104" t="n">
        <f aca="false" t="array" ref="J124:J124">MIN(IF(ISNUMBER(V124:CW124),V124:CW124))</f>
        <v>28.8248431408144</v>
      </c>
      <c r="K124" s="103" t="n">
        <f aca="false" t="array" ref="K124:K124">MAX(IF(ISNUMBER(V124:CW124),V124:CW124))</f>
        <v>100</v>
      </c>
      <c r="L124" s="103" t="e">
        <f aca="true">IF(ISBLANK(OFFSET('outliers treatment'!$A$3,MATCH($A124,'outliers treatment'!$A$4:$A$154,0),MATCH(L$4,'outliers treatment'!$4:$4,0)-1)),"",OFFSET('outliers treatment'!$A$3,MATCH($A124,'outliers treatment'!$A$4:$A$154,0),MATCH(L$4,'outliers treatment'!$4:$4,0)-1))</f>
        <v>#N/A</v>
      </c>
      <c r="M124" s="103" t="e">
        <f aca="true">IF(ISBLANK(OFFSET('outliers treatment'!$A$3,MATCH($A124,'outliers treatment'!$A$4:$A$154,0),MATCH(M$4,'outliers treatment'!$4:$4,0)-1)),"",OFFSET('outliers treatment'!$A$3,MATCH($A124,'outliers treatment'!$A$4:$A$154,0),MATCH(M$4,'outliers treatment'!$4:$4,0)-1))</f>
        <v>#N/A</v>
      </c>
      <c r="N124" s="103" t="str">
        <f aca="true">IF(ISBLANK(OFFSET('outliers treatment'!$A$3,MATCH($A124,'outliers treatment'!$A$4:$A$154,0),MATCH(N$4,'outliers treatment'!$4:$4,0)-1)),"",OFFSET('outliers treatment'!$A$3,MATCH($A124,'outliers treatment'!$A$4:$A$154,0),MATCH(N$4,'outliers treatment'!$4:$4,0)-1))</f>
        <v/>
      </c>
      <c r="O124" s="103" t="str">
        <f aca="true">IF(ISBLANK(OFFSET('outliers treatment'!$A$3,MATCH($A124,'outliers treatment'!$A$4:$A$154,0),MATCH(O$4,'outliers treatment'!$4:$4,0)-1)),"",OFFSET('outliers treatment'!$A$3,MATCH($A124,'outliers treatment'!$A$4:$A$154,0),MATCH(O$4,'outliers treatment'!$4:$4,0)-1))</f>
        <v/>
      </c>
      <c r="P124" s="103" t="str">
        <f aca="true">IF(ISBLANK(OFFSET('outliers treatment'!$A$3,MATCH($A124,'outliers treatment'!$A$4:$A$154,0),MATCH(P$4,'outliers treatment'!$4:$4,0)-1)),"",OFFSET('outliers treatment'!$A$3,MATCH($A124,'outliers treatment'!$A$4:$A$154,0),MATCH(P$4,'outliers treatment'!$4:$4,0)-1))</f>
        <v/>
      </c>
      <c r="Q124" s="103" t="str">
        <f aca="false">IFERROR(P124-O124,"")</f>
        <v/>
      </c>
      <c r="R124" s="105" t="n">
        <f aca="false" t="array" ref="R124:R124">IFERROR(SKEW(IF(ISNUMBER(V124:CW124),V124:CW124,"")),"")</f>
        <v>0.86698534507443</v>
      </c>
      <c r="S124" s="103" t="n">
        <v>1</v>
      </c>
      <c r="T124" s="103" t="n">
        <v>1</v>
      </c>
      <c r="U124" s="106" t="str">
        <f aca="false" t="array" ref="U124:U124">IF(B124&lt;4,"",1-IFERROR(SUM(ISNUMBER(V124:CW124)*(1-$V$3:$CW$3))/COUNTIF($V$3:$CW$3,0),0))</f>
        <v/>
      </c>
      <c r="V124" s="104" t="n">
        <f aca="false" t="array" ref="V124:V124">SUM(IF(ISNUMBER(V125),$T125*V125,0))/SUM(IF(ISNUMBER(V125),$T125,0))</f>
        <v>62.8834271643918</v>
      </c>
      <c r="W124" s="104" t="n">
        <f aca="false">SUM(IF(ISNUMBER(W125),$T125*W125,0))/SUM(IF(ISNUMBER(W125),$T125,0))</f>
        <v>100</v>
      </c>
      <c r="X124" s="104" t="n">
        <f aca="false">SUM(IF(ISNUMBER(X125),$T125*X125,0))/SUM(IF(ISNUMBER(X125),$T125,0))</f>
        <v>62.1735347369672</v>
      </c>
      <c r="Y124" s="104" t="n">
        <f aca="false">SUM(IF(ISNUMBER(Y125),$T125*Y125,0))/SUM(IF(ISNUMBER(Y125),$T125,0))</f>
        <v>62.8764571079845</v>
      </c>
      <c r="Z124" s="104" t="n">
        <f aca="false">SUM(IF(ISNUMBER(Z125),$T125*Z125,0))/SUM(IF(ISNUMBER(Z125),$T125,0))</f>
        <v>29.7905374612964</v>
      </c>
      <c r="AA124" s="104" t="n">
        <f aca="false">SUM(IF(ISNUMBER(AA125),$T125*AA125,0))/SUM(IF(ISNUMBER(AA125),$T125,0))</f>
        <v>48.8079619439858</v>
      </c>
      <c r="AB124" s="104" t="n">
        <f aca="false">SUM(IF(ISNUMBER(AB125),$T125*AB125,0))/SUM(IF(ISNUMBER(AB125),$T125,0))</f>
        <v>66.1205945663843</v>
      </c>
      <c r="AC124" s="104" t="n">
        <f aca="false">SUM(IF(ISNUMBER(AC125),$T125*AC125,0))/SUM(IF(ISNUMBER(AC125),$T125,0))</f>
        <v>94.3019397987917</v>
      </c>
      <c r="AD124" s="104" t="n">
        <f aca="false">SUM(IF(ISNUMBER(AD125),$T125*AD125,0))/SUM(IF(ISNUMBER(AD125),$T125,0))</f>
        <v>57.087952812965</v>
      </c>
      <c r="AE124" s="104" t="n">
        <f aca="false">SUM(IF(ISNUMBER(AE125),$T125*AE125,0))/SUM(IF(ISNUMBER(AE125),$T125,0))</f>
        <v>100</v>
      </c>
      <c r="AF124" s="104" t="n">
        <f aca="false">SUM(IF(ISNUMBER(AF125),$T125*AF125,0))/SUM(IF(ISNUMBER(AF125),$T125,0))</f>
        <v>84.861677296757</v>
      </c>
      <c r="AG124" s="104" t="n">
        <f aca="false">SUM(IF(ISNUMBER(AG125),$T125*AG125,0))/SUM(IF(ISNUMBER(AG125),$T125,0))</f>
        <v>28.8955970310028</v>
      </c>
      <c r="AH124" s="104" t="n">
        <f aca="false">SUM(IF(ISNUMBER(AH125),$T125*AH125,0))/SUM(IF(ISNUMBER(AH125),$T125,0))</f>
        <v>39.9766782900106</v>
      </c>
      <c r="AI124" s="104" t="n">
        <f aca="false">SUM(IF(ISNUMBER(AI125),$T125*AI125,0))/SUM(IF(ISNUMBER(AI125),$T125,0))</f>
        <v>40.3024687660005</v>
      </c>
      <c r="AJ124" s="104" t="n">
        <f aca="false">SUM(IF(ISNUMBER(AJ125),$T125*AJ125,0))/SUM(IF(ISNUMBER(AJ125),$T125,0))</f>
        <v>44.4095271865939</v>
      </c>
      <c r="AK124" s="104" t="n">
        <f aca="false">SUM(IF(ISNUMBER(AK125),$T125*AK125,0))/SUM(IF(ISNUMBER(AK125),$T125,0))</f>
        <v>71.2811601432589</v>
      </c>
      <c r="AL124" s="104" t="n">
        <f aca="false">SUM(IF(ISNUMBER(AL125),$T125*AL125,0))/SUM(IF(ISNUMBER(AL125),$T125,0))</f>
        <v>59.4585043822481</v>
      </c>
      <c r="AM124" s="104" t="n">
        <f aca="false">SUM(IF(ISNUMBER(AM125),$T125*AM125,0))/SUM(IF(ISNUMBER(AM125),$T125,0))</f>
        <v>61.8792699824605</v>
      </c>
      <c r="AN124" s="104" t="n">
        <f aca="false">SUM(IF(ISNUMBER(AN125),$T125*AN125,0))/SUM(IF(ISNUMBER(AN125),$T125,0))</f>
        <v>37.4211610089613</v>
      </c>
      <c r="AO124" s="104" t="n">
        <f aca="false">SUM(IF(ISNUMBER(AO125),$T125*AO125,0))/SUM(IF(ISNUMBER(AO125),$T125,0))</f>
        <v>45.4654043266358</v>
      </c>
      <c r="AP124" s="104" t="n">
        <f aca="false">SUM(IF(ISNUMBER(AP125),$T125*AP125,0))/SUM(IF(ISNUMBER(AP125),$T125,0))</f>
        <v>46.3001158987892</v>
      </c>
      <c r="AQ124" s="104" t="n">
        <f aca="false">SUM(IF(ISNUMBER(AQ125),$T125*AQ125,0))/SUM(IF(ISNUMBER(AQ125),$T125,0))</f>
        <v>52.4946938696914</v>
      </c>
      <c r="AR124" s="104" t="n">
        <f aca="false">SUM(IF(ISNUMBER(AR125),$T125*AR125,0))/SUM(IF(ISNUMBER(AR125),$T125,0))</f>
        <v>84.2659966909102</v>
      </c>
      <c r="AS124" s="104" t="n">
        <f aca="false">SUM(IF(ISNUMBER(AS125),$T125*AS125,0))/SUM(IF(ISNUMBER(AS125),$T125,0))</f>
        <v>39.1832850805737</v>
      </c>
      <c r="AT124" s="104" t="n">
        <f aca="false">SUM(IF(ISNUMBER(AT125),$T125*AT125,0))/SUM(IF(ISNUMBER(AT125),$T125,0))</f>
        <v>52.712485502365</v>
      </c>
      <c r="AU124" s="104" t="n">
        <f aca="false">SUM(IF(ISNUMBER(AU125),$T125*AU125,0))/SUM(IF(ISNUMBER(AU125),$T125,0))</f>
        <v>42.5754724620231</v>
      </c>
      <c r="AV124" s="104" t="n">
        <f aca="false">SUM(IF(ISNUMBER(AV125),$T125*AV125,0))/SUM(IF(ISNUMBER(AV125),$T125,0))</f>
        <v>40.3843566423979</v>
      </c>
      <c r="AW124" s="104" t="n">
        <f aca="false">SUM(IF(ISNUMBER(AW125),$T125*AW125,0))/SUM(IF(ISNUMBER(AW125),$T125,0))</f>
        <v>32.5210796888935</v>
      </c>
      <c r="AX124" s="104" t="n">
        <f aca="false">SUM(IF(ISNUMBER(AX125),$T125*AX125,0))/SUM(IF(ISNUMBER(AX125),$T125,0))</f>
        <v>47.9691934204643</v>
      </c>
      <c r="AY124" s="104" t="n">
        <f aca="false">SUM(IF(ISNUMBER(AY125),$T125*AY125,0))/SUM(IF(ISNUMBER(AY125),$T125,0))</f>
        <v>83.601240933372</v>
      </c>
      <c r="AZ124" s="104" t="n">
        <f aca="false">SUM(IF(ISNUMBER(AZ125),$T125*AZ125,0))/SUM(IF(ISNUMBER(AZ125),$T125,0))</f>
        <v>48.1790357326072</v>
      </c>
      <c r="BA124" s="104" t="n">
        <f aca="false">SUM(IF(ISNUMBER(BA125),$T125*BA125,0))/SUM(IF(ISNUMBER(BA125),$T125,0))</f>
        <v>41.6818733767051</v>
      </c>
      <c r="BB124" s="104" t="n">
        <f aca="false">SUM(IF(ISNUMBER(BB125),$T125*BB125,0))/SUM(IF(ISNUMBER(BB125),$T125,0))</f>
        <v>36.8936009780133</v>
      </c>
      <c r="BC124" s="104" t="n">
        <f aca="false">SUM(IF(ISNUMBER(BC125),$T125*BC125,0))/SUM(IF(ISNUMBER(BC125),$T125,0))</f>
        <v>59.9577727320531</v>
      </c>
      <c r="BD124" s="104" t="n">
        <f aca="false">SUM(IF(ISNUMBER(BD125),$T125*BD125,0))/SUM(IF(ISNUMBER(BD125),$T125,0))</f>
        <v>49.994138816203</v>
      </c>
      <c r="BE124" s="104" t="n">
        <f aca="false">SUM(IF(ISNUMBER(BE125),$T125*BE125,0))/SUM(IF(ISNUMBER(BE125),$T125,0))</f>
        <v>39.2351531626693</v>
      </c>
      <c r="BF124" s="104" t="n">
        <f aca="false">SUM(IF(ISNUMBER(BF125),$T125*BF125,0))/SUM(IF(ISNUMBER(BF125),$T125,0))</f>
        <v>45.328159225384</v>
      </c>
      <c r="BG124" s="104" t="n">
        <f aca="false">SUM(IF(ISNUMBER(BG125),$T125*BG125,0))/SUM(IF(ISNUMBER(BG125),$T125,0))</f>
        <v>31.1898071442173</v>
      </c>
      <c r="BH124" s="104" t="n">
        <f aca="false">SUM(IF(ISNUMBER(BH125),$T125*BH125,0))/SUM(IF(ISNUMBER(BH125),$T125,0))</f>
        <v>62.3745142973385</v>
      </c>
      <c r="BI124" s="104" t="n">
        <f aca="false">SUM(IF(ISNUMBER(BI125),$T125*BI125,0))/SUM(IF(ISNUMBER(BI125),$T125,0))</f>
        <v>48.0220325375729</v>
      </c>
      <c r="BJ124" s="104" t="n">
        <f aca="false">SUM(IF(ISNUMBER(BJ125),$T125*BJ125,0))/SUM(IF(ISNUMBER(BJ125),$T125,0))</f>
        <v>47.8674487009609</v>
      </c>
      <c r="BK124" s="104" t="n">
        <f aca="false">SUM(IF(ISNUMBER(BK125),$T125*BK125,0))/SUM(IF(ISNUMBER(BK125),$T125,0))</f>
        <v>37.5262796636796</v>
      </c>
      <c r="BL124" s="104" t="n">
        <f aca="false">SUM(IF(ISNUMBER(BL125),$T125*BL125,0))/SUM(IF(ISNUMBER(BL125),$T125,0))</f>
        <v>61.6063350817998</v>
      </c>
      <c r="BM124" s="104" t="n">
        <f aca="false">SUM(IF(ISNUMBER(BM125),$T125*BM125,0))/SUM(IF(ISNUMBER(BM125),$T125,0))</f>
        <v>31.8991646794737</v>
      </c>
      <c r="BN124" s="104" t="n">
        <f aca="false">SUM(IF(ISNUMBER(BN125),$T125*BN125,0))/SUM(IF(ISNUMBER(BN125),$T125,0))</f>
        <v>29.2501235600908</v>
      </c>
      <c r="BO124" s="104" t="n">
        <f aca="false">SUM(IF(ISNUMBER(BO125),$T125*BO125,0))/SUM(IF(ISNUMBER(BO125),$T125,0))</f>
        <v>51.9302674246884</v>
      </c>
      <c r="BP124" s="104" t="n">
        <f aca="false">SUM(IF(ISNUMBER(BP125),$T125*BP125,0))/SUM(IF(ISNUMBER(BP125),$T125,0))</f>
        <v>70.7964737768703</v>
      </c>
      <c r="BQ124" s="104" t="n">
        <f aca="false">SUM(IF(ISNUMBER(BQ125),$T125*BQ125,0))/SUM(IF(ISNUMBER(BQ125),$T125,0))</f>
        <v>50.89711085813</v>
      </c>
      <c r="BR124" s="104" t="n">
        <f aca="false">SUM(IF(ISNUMBER(BR125),$T125*BR125,0))/SUM(IF(ISNUMBER(BR125),$T125,0))</f>
        <v>31.6520280395412</v>
      </c>
      <c r="BS124" s="104" t="n">
        <f aca="false">SUM(IF(ISNUMBER(BS125),$T125*BS125,0))/SUM(IF(ISNUMBER(BS125),$T125,0))</f>
        <v>31.8286658917039</v>
      </c>
      <c r="BT124" s="104" t="n">
        <f aca="false">SUM(IF(ISNUMBER(BT125),$T125*BT125,0))/SUM(IF(ISNUMBER(BT125),$T125,0))</f>
        <v>56.938010194551</v>
      </c>
      <c r="BU124" s="104" t="n">
        <f aca="false">SUM(IF(ISNUMBER(BU125),$T125*BU125,0))/SUM(IF(ISNUMBER(BU125),$T125,0))</f>
        <v>77.0928046963861</v>
      </c>
      <c r="BV124" s="104" t="n">
        <f aca="false">SUM(IF(ISNUMBER(BV125),$T125*BV125,0))/SUM(IF(ISNUMBER(BV125),$T125,0))</f>
        <v>82.8860160424859</v>
      </c>
      <c r="BW124" s="104" t="n">
        <f aca="false">SUM(IF(ISNUMBER(BW125),$T125*BW125,0))/SUM(IF(ISNUMBER(BW125),$T125,0))</f>
        <v>34.1947490541049</v>
      </c>
      <c r="BX124" s="104" t="n">
        <f aca="false">SUM(IF(ISNUMBER(BX125),$T125*BX125,0))/SUM(IF(ISNUMBER(BX125),$T125,0))</f>
        <v>42.1006857153014</v>
      </c>
      <c r="BY124" s="104" t="n">
        <f aca="false">SUM(IF(ISNUMBER(BY125),$T125*BY125,0))/SUM(IF(ISNUMBER(BY125),$T125,0))</f>
        <v>61.228989229905</v>
      </c>
      <c r="BZ124" s="104" t="n">
        <f aca="false">SUM(IF(ISNUMBER(BZ125),$T125*BZ125,0))/SUM(IF(ISNUMBER(BZ125),$T125,0))</f>
        <v>33.0216317799022</v>
      </c>
      <c r="CA124" s="104" t="n">
        <f aca="false">SUM(IF(ISNUMBER(CA125),$T125*CA125,0))/SUM(IF(ISNUMBER(CA125),$T125,0))</f>
        <v>48.3623309349866</v>
      </c>
      <c r="CB124" s="104" t="n">
        <f aca="false">SUM(IF(ISNUMBER(CB125),$T125*CB125,0))/SUM(IF(ISNUMBER(CB125),$T125,0))</f>
        <v>68.9825063104932</v>
      </c>
      <c r="CC124" s="104" t="n">
        <f aca="false">SUM(IF(ISNUMBER(CC125),$T125*CC125,0))/SUM(IF(ISNUMBER(CC125),$T125,0))</f>
        <v>47.9627994017766</v>
      </c>
      <c r="CD124" s="104" t="n">
        <f aca="false">SUM(IF(ISNUMBER(CD125),$T125*CD125,0))/SUM(IF(ISNUMBER(CD125),$T125,0))</f>
        <v>52.0638588009758</v>
      </c>
      <c r="CE124" s="104" t="n">
        <f aca="false">SUM(IF(ISNUMBER(CE125),$T125*CE125,0))/SUM(IF(ISNUMBER(CE125),$T125,0))</f>
        <v>64.8549656344126</v>
      </c>
      <c r="CF124" s="104" t="n">
        <f aca="false">SUM(IF(ISNUMBER(CF125),$T125*CF125,0))/SUM(IF(ISNUMBER(CF125),$T125,0))</f>
        <v>30.4803508596375</v>
      </c>
      <c r="CG124" s="104" t="n">
        <f aca="false">SUM(IF(ISNUMBER(CG125),$T125*CG125,0))/SUM(IF(ISNUMBER(CG125),$T125,0))</f>
        <v>36.5190283362829</v>
      </c>
      <c r="CH124" s="104" t="n">
        <f aca="false">SUM(IF(ISNUMBER(CH125),$T125*CH125,0))/SUM(IF(ISNUMBER(CH125),$T125,0))</f>
        <v>31.1938640955854</v>
      </c>
      <c r="CI124" s="104" t="n">
        <f aca="false">SUM(IF(ISNUMBER(CI125),$T125*CI125,0))/SUM(IF(ISNUMBER(CI125),$T125,0))</f>
        <v>100</v>
      </c>
      <c r="CJ124" s="104" t="n">
        <f aca="false">SUM(IF(ISNUMBER(CJ125),$T125*CJ125,0))/SUM(IF(ISNUMBER(CJ125),$T125,0))</f>
        <v>52.2367770952919</v>
      </c>
      <c r="CK124" s="104" t="n">
        <f aca="false">SUM(IF(ISNUMBER(CK125),$T125*CK125,0))/SUM(IF(ISNUMBER(CK125),$T125,0))</f>
        <v>56.4382151816881</v>
      </c>
      <c r="CL124" s="104" t="n">
        <f aca="false">SUM(IF(ISNUMBER(CL125),$T125*CL125,0))/SUM(IF(ISNUMBER(CL125),$T125,0))</f>
        <v>56.208277382241</v>
      </c>
      <c r="CM124" s="104" t="n">
        <f aca="false">SUM(IF(ISNUMBER(CM125),$T125*CM125,0))/SUM(IF(ISNUMBER(CM125),$T125,0))</f>
        <v>64.9929513555896</v>
      </c>
      <c r="CN124" s="104" t="n">
        <f aca="false">SUM(IF(ISNUMBER(CN125),$T125*CN125,0))/SUM(IF(ISNUMBER(CN125),$T125,0))</f>
        <v>29.4515721797481</v>
      </c>
      <c r="CO124" s="104" t="n">
        <f aca="false">SUM(IF(ISNUMBER(CO125),$T125*CO125,0))/SUM(IF(ISNUMBER(CO125),$T125,0))</f>
        <v>33.4762160608862</v>
      </c>
      <c r="CP124" s="104" t="n">
        <f aca="false">SUM(IF(ISNUMBER(CP125),$T125*CP125,0))/SUM(IF(ISNUMBER(CP125),$T125,0))</f>
        <v>31.8676307288803</v>
      </c>
      <c r="CQ124" s="104" t="n">
        <f aca="false">SUM(IF(ISNUMBER(CQ125),$T125*CQ125,0))/SUM(IF(ISNUMBER(CQ125),$T125,0))</f>
        <v>69.490876056268</v>
      </c>
      <c r="CR124" s="104" t="n">
        <f aca="false">SUM(IF(ISNUMBER(CR125),$T125*CR125,0))/SUM(IF(ISNUMBER(CR125),$T125,0))</f>
        <v>100</v>
      </c>
      <c r="CS124" s="104" t="n">
        <f aca="false">SUM(IF(ISNUMBER(CS125),$T125*CS125,0))/SUM(IF(ISNUMBER(CS125),$T125,0))</f>
        <v>73.315429120945</v>
      </c>
      <c r="CT124" s="104" t="n">
        <f aca="false">SUM(IF(ISNUMBER(CT125),$T125*CT125,0))/SUM(IF(ISNUMBER(CT125),$T125,0))</f>
        <v>59.4137791678757</v>
      </c>
      <c r="CU124" s="104" t="n">
        <f aca="false">SUM(IF(ISNUMBER(CU125),$T125*CU125,0))/SUM(IF(ISNUMBER(CU125),$T125,0))</f>
        <v>28.8248431408144</v>
      </c>
      <c r="CV124" s="104" t="n">
        <f aca="false">SUM(IF(ISNUMBER(CV125),$T125*CV125,0))/SUM(IF(ISNUMBER(CV125),$T125,0))</f>
        <v>43.9663813688993</v>
      </c>
      <c r="CW124" s="104" t="n">
        <f aca="false">SUM(IF(ISNUMBER(CW125),$T125*CW125,0))/SUM(IF(ISNUMBER(CW125),$T125,0))</f>
        <v>31.5212427898593</v>
      </c>
    </row>
    <row r="125" s="103" customFormat="true" ht="15.5" hidden="false" customHeight="false" outlineLevel="0" collapsed="false">
      <c r="A125" s="107" t="n">
        <v>4411</v>
      </c>
      <c r="B125" s="107" t="n">
        <v>4</v>
      </c>
      <c r="C125" s="103" t="str">
        <f aca="true">IF(ISBLANK(OFFSET('outliers treatment'!$A$3,MATCH($A125,'outliers treatment'!$A$4:$A$154,0),MATCH(C$4,'outliers treatment'!$4:$4,0)-1)),"",OFFSET('outliers treatment'!$A$3,MATCH($A125,'outliers treatment'!$A$4:$A$154,0),MATCH(C$4,'outliers treatment'!$4:$4,0)-1))</f>
        <v/>
      </c>
      <c r="D125" s="103" t="str">
        <f aca="true">IF(ISBLANK(OFFSET('outliers treatment'!$A$3,MATCH($A125,'outliers treatment'!$A$4:$A$154,0),MATCH(D$4,'outliers treatment'!$4:$4,0)-1)),"",OFFSET('outliers treatment'!$A$3,MATCH($A125,'outliers treatment'!$A$4:$A$154,0),MATCH(D$4,'outliers treatment'!$4:$4,0)-1))</f>
        <v>SDG Indicator 12.2.2 - Domestic material consumption</v>
      </c>
      <c r="E125" s="103" t="str">
        <f aca="true">IF(ISBLANK(OFFSET('outliers treatment'!$A$3,MATCH($A125,'outliers treatment'!$A$4:$A$154,0),MATCH(E$4,'outliers treatment'!$4:$4,0)-1)),"",OFFSET('outliers treatment'!$A$3,MATCH($A125,'outliers treatment'!$A$4:$A$154,0),MATCH(E$4,'outliers treatment'!$4:$4,0)-1))</f>
        <v>Domestic material consumption per capita, total of all raw material (tonnes)</v>
      </c>
      <c r="F125" s="103" t="str">
        <f aca="true">IF(ISBLANK(OFFSET('outliers treatment'!$A$3,MATCH($A125,'outliers treatment'!$A$4:$A$154,0),MATCH(F$4,'outliers treatment'!$4:$4,0)-1)),"",OFFSET('outliers treatment'!$A$3,MATCH($A125,'outliers treatment'!$A$4:$A$154,0),MATCH(F$4,'outliers treatment'!$4:$4,0)-1))</f>
        <v/>
      </c>
      <c r="G125" s="103" t="str">
        <f aca="true">IF(ISBLANK(OFFSET('outliers treatment'!$A$3,MATCH($A125,'outliers treatment'!$A$4:$A$154,0),MATCH(G$4,'outliers treatment'!$4:$4,0)-1)),"",OFFSET('outliers treatment'!$A$3,MATCH($A125,'outliers treatment'!$A$4:$A$154,0),MATCH(G$4,'outliers treatment'!$4:$4,0)-1))</f>
        <v/>
      </c>
      <c r="H125" s="103" t="str">
        <f aca="true">IF(ISBLANK(OFFSET('outliers treatment'!$A$3,MATCH($A125,'outliers treatment'!$A$4:$A$154,0),MATCH(H$4,'outliers treatment'!$4:$4,0)-1)),"",OFFSET('outliers treatment'!$A$3,MATCH($A125,'outliers treatment'!$A$4:$A$154,0),MATCH(H$4,'outliers treatment'!$4:$4,0)-1))</f>
        <v/>
      </c>
      <c r="I125" s="103" t="str">
        <f aca="true">IF(ISBLANK(OFFSET('outliers treatment'!$A$3,MATCH($A125,'outliers treatment'!$A$4:$A$154,0),MATCH(I$4,'outliers treatment'!$4:$4,0)-1)),"",OFFSET('outliers treatment'!$A$3,MATCH($A125,'outliers treatment'!$A$4:$A$154,0),MATCH(I$4,'outliers treatment'!$4:$4,0)-1))</f>
        <v/>
      </c>
      <c r="J125" s="104" t="n">
        <f aca="false" t="array" ref="J125:J125">MIN(IF(ISNUMBER(V125:CW125),V125:CW125))</f>
        <v>28.8248431408144</v>
      </c>
      <c r="K125" s="103" t="n">
        <f aca="false" t="array" ref="K125:K125">MAX(IF(ISNUMBER(V125:CW125),V125:CW125))</f>
        <v>100</v>
      </c>
      <c r="L125" s="103" t="n">
        <f aca="true">IF(ISBLANK(OFFSET('outliers treatment'!$A$3,MATCH($A125,'outliers treatment'!$A$4:$A$154,0),MATCH(L$4,'outliers treatment'!$4:$4,0)-1)),"",OFFSET('outliers treatment'!$A$3,MATCH($A125,'outliers treatment'!$A$4:$A$154,0),MATCH(L$4,'outliers treatment'!$4:$4,0)-1))</f>
        <v>17.352805</v>
      </c>
      <c r="M125" s="103" t="n">
        <f aca="true">IF(ISBLANK(OFFSET('outliers treatment'!$A$3,MATCH($A125,'outliers treatment'!$A$4:$A$154,0),MATCH(M$4,'outliers treatment'!$4:$4,0)-1)),"",OFFSET('outliers treatment'!$A$3,MATCH($A125,'outliers treatment'!$A$4:$A$154,0),MATCH(M$4,'outliers treatment'!$4:$4,0)-1))</f>
        <v>47.73276</v>
      </c>
      <c r="N125" s="103" t="n">
        <f aca="true">IF(ISBLANK(OFFSET('outliers treatment'!$A$3,MATCH($A125,'outliers treatment'!$A$4:$A$154,0),MATCH(N$4,'outliers treatment'!$4:$4,0)-1)),"",OFFSET('outliers treatment'!$A$3,MATCH($A125,'outliers treatment'!$A$4:$A$154,0),MATCH(N$4,'outliers treatment'!$4:$4,0)-1))</f>
        <v>30.379955</v>
      </c>
      <c r="O125" s="103" t="n">
        <f aca="true">IF(ISBLANK(OFFSET('outliers treatment'!$A$3,MATCH($A125,'outliers treatment'!$A$4:$A$154,0),MATCH(O$4,'outliers treatment'!$4:$4,0)-1)),"",OFFSET('outliers treatment'!$A$3,MATCH($A125,'outliers treatment'!$A$4:$A$154,0),MATCH(O$4,'outliers treatment'!$4:$4,0)-1))</f>
        <v>-28.2171275</v>
      </c>
      <c r="P125" s="103" t="n">
        <f aca="true">IF(ISBLANK(OFFSET('outliers treatment'!$A$3,MATCH($A125,'outliers treatment'!$A$4:$A$154,0),MATCH(P$4,'outliers treatment'!$4:$4,0)-1)),"",OFFSET('outliers treatment'!$A$3,MATCH($A125,'outliers treatment'!$A$4:$A$154,0),MATCH(P$4,'outliers treatment'!$4:$4,0)-1))</f>
        <v>93.3026925</v>
      </c>
      <c r="Q125" s="103" t="n">
        <f aca="false">IFERROR(P125-O125,"")</f>
        <v>121.51982</v>
      </c>
      <c r="R125" s="105" t="n">
        <f aca="false" t="array" ref="R125:R125">IFERROR(SKEW(IF(ISNUMBER(V125:CW125),V125:CW125,"")),"")</f>
        <v>0.86698534507443</v>
      </c>
      <c r="S125" s="103" t="n">
        <v>0</v>
      </c>
      <c r="T125" s="103" t="n">
        <v>1</v>
      </c>
      <c r="U125" s="106" t="n">
        <f aca="false" t="array" ref="U125:U125">IF(B125&lt;4,"",1-IFERROR(SUM(ISNUMBER(V125:CW125)*(1-$V$3:$CW$3))/COUNTIF($V$3:$CW$3,0),0))</f>
        <v>0</v>
      </c>
      <c r="V125" s="104" t="n">
        <f aca="true">IF($L125="","",IF(ISNUMBER(OFFSET('Data transformed'!$A$4,MATCH($A125,'Data transformed'!$A$5:$A$185,0),MATCH(V$4,'Data transformed'!$4:$4,0)-1)), (MIN(MAX(OFFSET('Data transformed'!$A$4,MATCH($A125,'Data transformed'!$A$5:$A$185,0),MATCH(V$4,'Data transformed'!$4:$4,0)-1),$O125),$P125)-$O125)/$Q125*100,"NA"))</f>
        <v>62.8834271643918</v>
      </c>
      <c r="W125" s="104" t="n">
        <f aca="true">IF($L125="","",IF(ISNUMBER(OFFSET('Data transformed'!$A$4,MATCH($A125,'Data transformed'!$A$5:$A$185,0),MATCH(W$4,'Data transformed'!$4:$4,0)-1)), (MIN(MAX(OFFSET('Data transformed'!$A$4,MATCH($A125,'Data transformed'!$A$5:$A$185,0),MATCH(W$4,'Data transformed'!$4:$4,0)-1),$O125),$P125)-$O125)/$Q125*100,"NA"))</f>
        <v>100</v>
      </c>
      <c r="X125" s="104" t="n">
        <f aca="true">IF($L125="","",IF(ISNUMBER(OFFSET('Data transformed'!$A$4,MATCH($A125,'Data transformed'!$A$5:$A$185,0),MATCH(X$4,'Data transformed'!$4:$4,0)-1)), (MIN(MAX(OFFSET('Data transformed'!$A$4,MATCH($A125,'Data transformed'!$A$5:$A$185,0),MATCH(X$4,'Data transformed'!$4:$4,0)-1),$O125),$P125)-$O125)/$Q125*100,"NA"))</f>
        <v>62.1735347369672</v>
      </c>
      <c r="Y125" s="104" t="n">
        <f aca="true">IF($L125="","",IF(ISNUMBER(OFFSET('Data transformed'!$A$4,MATCH($A125,'Data transformed'!$A$5:$A$185,0),MATCH(Y$4,'Data transformed'!$4:$4,0)-1)), (MIN(MAX(OFFSET('Data transformed'!$A$4,MATCH($A125,'Data transformed'!$A$5:$A$185,0),MATCH(Y$4,'Data transformed'!$4:$4,0)-1),$O125),$P125)-$O125)/$Q125*100,"NA"))</f>
        <v>62.8764571079845</v>
      </c>
      <c r="Z125" s="104" t="n">
        <f aca="true">IF($L125="","",IF(ISNUMBER(OFFSET('Data transformed'!$A$4,MATCH($A125,'Data transformed'!$A$5:$A$185,0),MATCH(Z$4,'Data transformed'!$4:$4,0)-1)), (MIN(MAX(OFFSET('Data transformed'!$A$4,MATCH($A125,'Data transformed'!$A$5:$A$185,0),MATCH(Z$4,'Data transformed'!$4:$4,0)-1),$O125),$P125)-$O125)/$Q125*100,"NA"))</f>
        <v>29.7905374612964</v>
      </c>
      <c r="AA125" s="104" t="n">
        <f aca="true">IF($L125="","",IF(ISNUMBER(OFFSET('Data transformed'!$A$4,MATCH($A125,'Data transformed'!$A$5:$A$185,0),MATCH(AA$4,'Data transformed'!$4:$4,0)-1)), (MIN(MAX(OFFSET('Data transformed'!$A$4,MATCH($A125,'Data transformed'!$A$5:$A$185,0),MATCH(AA$4,'Data transformed'!$4:$4,0)-1),$O125),$P125)-$O125)/$Q125*100,"NA"))</f>
        <v>48.8079619439858</v>
      </c>
      <c r="AB125" s="104" t="n">
        <f aca="true">IF($L125="","",IF(ISNUMBER(OFFSET('Data transformed'!$A$4,MATCH($A125,'Data transformed'!$A$5:$A$185,0),MATCH(AB$4,'Data transformed'!$4:$4,0)-1)), (MIN(MAX(OFFSET('Data transformed'!$A$4,MATCH($A125,'Data transformed'!$A$5:$A$185,0),MATCH(AB$4,'Data transformed'!$4:$4,0)-1),$O125),$P125)-$O125)/$Q125*100,"NA"))</f>
        <v>66.1205945663843</v>
      </c>
      <c r="AC125" s="104" t="n">
        <f aca="true">IF($L125="","",IF(ISNUMBER(OFFSET('Data transformed'!$A$4,MATCH($A125,'Data transformed'!$A$5:$A$185,0),MATCH(AC$4,'Data transformed'!$4:$4,0)-1)), (MIN(MAX(OFFSET('Data transformed'!$A$4,MATCH($A125,'Data transformed'!$A$5:$A$185,0),MATCH(AC$4,'Data transformed'!$4:$4,0)-1),$O125),$P125)-$O125)/$Q125*100,"NA"))</f>
        <v>94.3019397987917</v>
      </c>
      <c r="AD125" s="104" t="n">
        <f aca="true">IF($L125="","",IF(ISNUMBER(OFFSET('Data transformed'!$A$4,MATCH($A125,'Data transformed'!$A$5:$A$185,0),MATCH(AD$4,'Data transformed'!$4:$4,0)-1)), (MIN(MAX(OFFSET('Data transformed'!$A$4,MATCH($A125,'Data transformed'!$A$5:$A$185,0),MATCH(AD$4,'Data transformed'!$4:$4,0)-1),$O125),$P125)-$O125)/$Q125*100,"NA"))</f>
        <v>57.087952812965</v>
      </c>
      <c r="AE125" s="104" t="n">
        <f aca="true">IF($L125="","",IF(ISNUMBER(OFFSET('Data transformed'!$A$4,MATCH($A125,'Data transformed'!$A$5:$A$185,0),MATCH(AE$4,'Data transformed'!$4:$4,0)-1)), (MIN(MAX(OFFSET('Data transformed'!$A$4,MATCH($A125,'Data transformed'!$A$5:$A$185,0),MATCH(AE$4,'Data transformed'!$4:$4,0)-1),$O125),$P125)-$O125)/$Q125*100,"NA"))</f>
        <v>100</v>
      </c>
      <c r="AF125" s="104" t="n">
        <f aca="true">IF($L125="","",IF(ISNUMBER(OFFSET('Data transformed'!$A$4,MATCH($A125,'Data transformed'!$A$5:$A$185,0),MATCH(AF$4,'Data transformed'!$4:$4,0)-1)), (MIN(MAX(OFFSET('Data transformed'!$A$4,MATCH($A125,'Data transformed'!$A$5:$A$185,0),MATCH(AF$4,'Data transformed'!$4:$4,0)-1),$O125),$P125)-$O125)/$Q125*100,"NA"))</f>
        <v>84.861677296757</v>
      </c>
      <c r="AG125" s="104" t="n">
        <f aca="true">IF($L125="","",IF(ISNUMBER(OFFSET('Data transformed'!$A$4,MATCH($A125,'Data transformed'!$A$5:$A$185,0),MATCH(AG$4,'Data transformed'!$4:$4,0)-1)), (MIN(MAX(OFFSET('Data transformed'!$A$4,MATCH($A125,'Data transformed'!$A$5:$A$185,0),MATCH(AG$4,'Data transformed'!$4:$4,0)-1),$O125),$P125)-$O125)/$Q125*100,"NA"))</f>
        <v>28.8955970310028</v>
      </c>
      <c r="AH125" s="104" t="n">
        <f aca="true">IF($L125="","",IF(ISNUMBER(OFFSET('Data transformed'!$A$4,MATCH($A125,'Data transformed'!$A$5:$A$185,0),MATCH(AH$4,'Data transformed'!$4:$4,0)-1)), (MIN(MAX(OFFSET('Data transformed'!$A$4,MATCH($A125,'Data transformed'!$A$5:$A$185,0),MATCH(AH$4,'Data transformed'!$4:$4,0)-1),$O125),$P125)-$O125)/$Q125*100,"NA"))</f>
        <v>39.9766782900106</v>
      </c>
      <c r="AI125" s="104" t="n">
        <f aca="true">IF($L125="","",IF(ISNUMBER(OFFSET('Data transformed'!$A$4,MATCH($A125,'Data transformed'!$A$5:$A$185,0),MATCH(AI$4,'Data transformed'!$4:$4,0)-1)), (MIN(MAX(OFFSET('Data transformed'!$A$4,MATCH($A125,'Data transformed'!$A$5:$A$185,0),MATCH(AI$4,'Data transformed'!$4:$4,0)-1),$O125),$P125)-$O125)/$Q125*100,"NA"))</f>
        <v>40.3024687660005</v>
      </c>
      <c r="AJ125" s="104" t="n">
        <f aca="true">IF($L125="","",IF(ISNUMBER(OFFSET('Data transformed'!$A$4,MATCH($A125,'Data transformed'!$A$5:$A$185,0),MATCH(AJ$4,'Data transformed'!$4:$4,0)-1)), (MIN(MAX(OFFSET('Data transformed'!$A$4,MATCH($A125,'Data transformed'!$A$5:$A$185,0),MATCH(AJ$4,'Data transformed'!$4:$4,0)-1),$O125),$P125)-$O125)/$Q125*100,"NA"))</f>
        <v>44.4095271865939</v>
      </c>
      <c r="AK125" s="104" t="n">
        <f aca="true">IF($L125="","",IF(ISNUMBER(OFFSET('Data transformed'!$A$4,MATCH($A125,'Data transformed'!$A$5:$A$185,0),MATCH(AK$4,'Data transformed'!$4:$4,0)-1)), (MIN(MAX(OFFSET('Data transformed'!$A$4,MATCH($A125,'Data transformed'!$A$5:$A$185,0),MATCH(AK$4,'Data transformed'!$4:$4,0)-1),$O125),$P125)-$O125)/$Q125*100,"NA"))</f>
        <v>71.2811601432589</v>
      </c>
      <c r="AL125" s="104" t="n">
        <f aca="true">IF($L125="","",IF(ISNUMBER(OFFSET('Data transformed'!$A$4,MATCH($A125,'Data transformed'!$A$5:$A$185,0),MATCH(AL$4,'Data transformed'!$4:$4,0)-1)), (MIN(MAX(OFFSET('Data transformed'!$A$4,MATCH($A125,'Data transformed'!$A$5:$A$185,0),MATCH(AL$4,'Data transformed'!$4:$4,0)-1),$O125),$P125)-$O125)/$Q125*100,"NA"))</f>
        <v>59.4585043822481</v>
      </c>
      <c r="AM125" s="104" t="n">
        <f aca="true">IF($L125="","",IF(ISNUMBER(OFFSET('Data transformed'!$A$4,MATCH($A125,'Data transformed'!$A$5:$A$185,0),MATCH(AM$4,'Data transformed'!$4:$4,0)-1)), (MIN(MAX(OFFSET('Data transformed'!$A$4,MATCH($A125,'Data transformed'!$A$5:$A$185,0),MATCH(AM$4,'Data transformed'!$4:$4,0)-1),$O125),$P125)-$O125)/$Q125*100,"NA"))</f>
        <v>61.8792699824605</v>
      </c>
      <c r="AN125" s="104" t="n">
        <f aca="true">IF($L125="","",IF(ISNUMBER(OFFSET('Data transformed'!$A$4,MATCH($A125,'Data transformed'!$A$5:$A$185,0),MATCH(AN$4,'Data transformed'!$4:$4,0)-1)), (MIN(MAX(OFFSET('Data transformed'!$A$4,MATCH($A125,'Data transformed'!$A$5:$A$185,0),MATCH(AN$4,'Data transformed'!$4:$4,0)-1),$O125),$P125)-$O125)/$Q125*100,"NA"))</f>
        <v>37.4211610089613</v>
      </c>
      <c r="AO125" s="104" t="n">
        <f aca="true">IF($L125="","",IF(ISNUMBER(OFFSET('Data transformed'!$A$4,MATCH($A125,'Data transformed'!$A$5:$A$185,0),MATCH(AO$4,'Data transformed'!$4:$4,0)-1)), (MIN(MAX(OFFSET('Data transformed'!$A$4,MATCH($A125,'Data transformed'!$A$5:$A$185,0),MATCH(AO$4,'Data transformed'!$4:$4,0)-1),$O125),$P125)-$O125)/$Q125*100,"NA"))</f>
        <v>45.4654043266358</v>
      </c>
      <c r="AP125" s="104" t="n">
        <f aca="true">IF($L125="","",IF(ISNUMBER(OFFSET('Data transformed'!$A$4,MATCH($A125,'Data transformed'!$A$5:$A$185,0),MATCH(AP$4,'Data transformed'!$4:$4,0)-1)), (MIN(MAX(OFFSET('Data transformed'!$A$4,MATCH($A125,'Data transformed'!$A$5:$A$185,0),MATCH(AP$4,'Data transformed'!$4:$4,0)-1),$O125),$P125)-$O125)/$Q125*100,"NA"))</f>
        <v>46.3001158987892</v>
      </c>
      <c r="AQ125" s="104" t="n">
        <f aca="true">IF($L125="","",IF(ISNUMBER(OFFSET('Data transformed'!$A$4,MATCH($A125,'Data transformed'!$A$5:$A$185,0),MATCH(AQ$4,'Data transformed'!$4:$4,0)-1)), (MIN(MAX(OFFSET('Data transformed'!$A$4,MATCH($A125,'Data transformed'!$A$5:$A$185,0),MATCH(AQ$4,'Data transformed'!$4:$4,0)-1),$O125),$P125)-$O125)/$Q125*100,"NA"))</f>
        <v>52.4946938696914</v>
      </c>
      <c r="AR125" s="104" t="n">
        <f aca="true">IF($L125="","",IF(ISNUMBER(OFFSET('Data transformed'!$A$4,MATCH($A125,'Data transformed'!$A$5:$A$185,0),MATCH(AR$4,'Data transformed'!$4:$4,0)-1)), (MIN(MAX(OFFSET('Data transformed'!$A$4,MATCH($A125,'Data transformed'!$A$5:$A$185,0),MATCH(AR$4,'Data transformed'!$4:$4,0)-1),$O125),$P125)-$O125)/$Q125*100,"NA"))</f>
        <v>84.2659966909102</v>
      </c>
      <c r="AS125" s="104" t="n">
        <f aca="true">IF($L125="","",IF(ISNUMBER(OFFSET('Data transformed'!$A$4,MATCH($A125,'Data transformed'!$A$5:$A$185,0),MATCH(AS$4,'Data transformed'!$4:$4,0)-1)), (MIN(MAX(OFFSET('Data transformed'!$A$4,MATCH($A125,'Data transformed'!$A$5:$A$185,0),MATCH(AS$4,'Data transformed'!$4:$4,0)-1),$O125),$P125)-$O125)/$Q125*100,"NA"))</f>
        <v>39.1832850805737</v>
      </c>
      <c r="AT125" s="104" t="n">
        <f aca="true">IF($L125="","",IF(ISNUMBER(OFFSET('Data transformed'!$A$4,MATCH($A125,'Data transformed'!$A$5:$A$185,0),MATCH(AT$4,'Data transformed'!$4:$4,0)-1)), (MIN(MAX(OFFSET('Data transformed'!$A$4,MATCH($A125,'Data transformed'!$A$5:$A$185,0),MATCH(AT$4,'Data transformed'!$4:$4,0)-1),$O125),$P125)-$O125)/$Q125*100,"NA"))</f>
        <v>52.712485502365</v>
      </c>
      <c r="AU125" s="104" t="n">
        <f aca="true">IF($L125="","",IF(ISNUMBER(OFFSET('Data transformed'!$A$4,MATCH($A125,'Data transformed'!$A$5:$A$185,0),MATCH(AU$4,'Data transformed'!$4:$4,0)-1)), (MIN(MAX(OFFSET('Data transformed'!$A$4,MATCH($A125,'Data transformed'!$A$5:$A$185,0),MATCH(AU$4,'Data transformed'!$4:$4,0)-1),$O125),$P125)-$O125)/$Q125*100,"NA"))</f>
        <v>42.5754724620231</v>
      </c>
      <c r="AV125" s="104" t="n">
        <f aca="true">IF($L125="","",IF(ISNUMBER(OFFSET('Data transformed'!$A$4,MATCH($A125,'Data transformed'!$A$5:$A$185,0),MATCH(AV$4,'Data transformed'!$4:$4,0)-1)), (MIN(MAX(OFFSET('Data transformed'!$A$4,MATCH($A125,'Data transformed'!$A$5:$A$185,0),MATCH(AV$4,'Data transformed'!$4:$4,0)-1),$O125),$P125)-$O125)/$Q125*100,"NA"))</f>
        <v>40.3843566423979</v>
      </c>
      <c r="AW125" s="104" t="n">
        <f aca="true">IF($L125="","",IF(ISNUMBER(OFFSET('Data transformed'!$A$4,MATCH($A125,'Data transformed'!$A$5:$A$185,0),MATCH(AW$4,'Data transformed'!$4:$4,0)-1)), (MIN(MAX(OFFSET('Data transformed'!$A$4,MATCH($A125,'Data transformed'!$A$5:$A$185,0),MATCH(AW$4,'Data transformed'!$4:$4,0)-1),$O125),$P125)-$O125)/$Q125*100,"NA"))</f>
        <v>32.5210796888935</v>
      </c>
      <c r="AX125" s="104" t="n">
        <f aca="true">IF($L125="","",IF(ISNUMBER(OFFSET('Data transformed'!$A$4,MATCH($A125,'Data transformed'!$A$5:$A$185,0),MATCH(AX$4,'Data transformed'!$4:$4,0)-1)), (MIN(MAX(OFFSET('Data transformed'!$A$4,MATCH($A125,'Data transformed'!$A$5:$A$185,0),MATCH(AX$4,'Data transformed'!$4:$4,0)-1),$O125),$P125)-$O125)/$Q125*100,"NA"))</f>
        <v>47.9691934204643</v>
      </c>
      <c r="AY125" s="104" t="n">
        <f aca="true">IF($L125="","",IF(ISNUMBER(OFFSET('Data transformed'!$A$4,MATCH($A125,'Data transformed'!$A$5:$A$185,0),MATCH(AY$4,'Data transformed'!$4:$4,0)-1)), (MIN(MAX(OFFSET('Data transformed'!$A$4,MATCH($A125,'Data transformed'!$A$5:$A$185,0),MATCH(AY$4,'Data transformed'!$4:$4,0)-1),$O125),$P125)-$O125)/$Q125*100,"NA"))</f>
        <v>83.601240933372</v>
      </c>
      <c r="AZ125" s="104" t="n">
        <f aca="true">IF($L125="","",IF(ISNUMBER(OFFSET('Data transformed'!$A$4,MATCH($A125,'Data transformed'!$A$5:$A$185,0),MATCH(AZ$4,'Data transformed'!$4:$4,0)-1)), (MIN(MAX(OFFSET('Data transformed'!$A$4,MATCH($A125,'Data transformed'!$A$5:$A$185,0),MATCH(AZ$4,'Data transformed'!$4:$4,0)-1),$O125),$P125)-$O125)/$Q125*100,"NA"))</f>
        <v>48.1790357326072</v>
      </c>
      <c r="BA125" s="104" t="n">
        <f aca="true">IF($L125="","",IF(ISNUMBER(OFFSET('Data transformed'!$A$4,MATCH($A125,'Data transformed'!$A$5:$A$185,0),MATCH(BA$4,'Data transformed'!$4:$4,0)-1)), (MIN(MAX(OFFSET('Data transformed'!$A$4,MATCH($A125,'Data transformed'!$A$5:$A$185,0),MATCH(BA$4,'Data transformed'!$4:$4,0)-1),$O125),$P125)-$O125)/$Q125*100,"NA"))</f>
        <v>41.6818733767051</v>
      </c>
      <c r="BB125" s="104" t="n">
        <f aca="true">IF($L125="","",IF(ISNUMBER(OFFSET('Data transformed'!$A$4,MATCH($A125,'Data transformed'!$A$5:$A$185,0),MATCH(BB$4,'Data transformed'!$4:$4,0)-1)), (MIN(MAX(OFFSET('Data transformed'!$A$4,MATCH($A125,'Data transformed'!$A$5:$A$185,0),MATCH(BB$4,'Data transformed'!$4:$4,0)-1),$O125),$P125)-$O125)/$Q125*100,"NA"))</f>
        <v>36.8936009780133</v>
      </c>
      <c r="BC125" s="104" t="n">
        <f aca="true">IF($L125="","",IF(ISNUMBER(OFFSET('Data transformed'!$A$4,MATCH($A125,'Data transformed'!$A$5:$A$185,0),MATCH(BC$4,'Data transformed'!$4:$4,0)-1)), (MIN(MAX(OFFSET('Data transformed'!$A$4,MATCH($A125,'Data transformed'!$A$5:$A$185,0),MATCH(BC$4,'Data transformed'!$4:$4,0)-1),$O125),$P125)-$O125)/$Q125*100,"NA"))</f>
        <v>59.9577727320531</v>
      </c>
      <c r="BD125" s="104" t="n">
        <f aca="true">IF($L125="","",IF(ISNUMBER(OFFSET('Data transformed'!$A$4,MATCH($A125,'Data transformed'!$A$5:$A$185,0),MATCH(BD$4,'Data transformed'!$4:$4,0)-1)), (MIN(MAX(OFFSET('Data transformed'!$A$4,MATCH($A125,'Data transformed'!$A$5:$A$185,0),MATCH(BD$4,'Data transformed'!$4:$4,0)-1),$O125),$P125)-$O125)/$Q125*100,"NA"))</f>
        <v>49.994138816203</v>
      </c>
      <c r="BE125" s="104" t="n">
        <f aca="true">IF($L125="","",IF(ISNUMBER(OFFSET('Data transformed'!$A$4,MATCH($A125,'Data transformed'!$A$5:$A$185,0),MATCH(BE$4,'Data transformed'!$4:$4,0)-1)), (MIN(MAX(OFFSET('Data transformed'!$A$4,MATCH($A125,'Data transformed'!$A$5:$A$185,0),MATCH(BE$4,'Data transformed'!$4:$4,0)-1),$O125),$P125)-$O125)/$Q125*100,"NA"))</f>
        <v>39.2351531626693</v>
      </c>
      <c r="BF125" s="104" t="n">
        <f aca="true">IF($L125="","",IF(ISNUMBER(OFFSET('Data transformed'!$A$4,MATCH($A125,'Data transformed'!$A$5:$A$185,0),MATCH(BF$4,'Data transformed'!$4:$4,0)-1)), (MIN(MAX(OFFSET('Data transformed'!$A$4,MATCH($A125,'Data transformed'!$A$5:$A$185,0),MATCH(BF$4,'Data transformed'!$4:$4,0)-1),$O125),$P125)-$O125)/$Q125*100,"NA"))</f>
        <v>45.328159225384</v>
      </c>
      <c r="BG125" s="104" t="n">
        <f aca="true">IF($L125="","",IF(ISNUMBER(OFFSET('Data transformed'!$A$4,MATCH($A125,'Data transformed'!$A$5:$A$185,0),MATCH(BG$4,'Data transformed'!$4:$4,0)-1)), (MIN(MAX(OFFSET('Data transformed'!$A$4,MATCH($A125,'Data transformed'!$A$5:$A$185,0),MATCH(BG$4,'Data transformed'!$4:$4,0)-1),$O125),$P125)-$O125)/$Q125*100,"NA"))</f>
        <v>31.1898071442173</v>
      </c>
      <c r="BH125" s="104" t="n">
        <f aca="true">IF($L125="","",IF(ISNUMBER(OFFSET('Data transformed'!$A$4,MATCH($A125,'Data transformed'!$A$5:$A$185,0),MATCH(BH$4,'Data transformed'!$4:$4,0)-1)), (MIN(MAX(OFFSET('Data transformed'!$A$4,MATCH($A125,'Data transformed'!$A$5:$A$185,0),MATCH(BH$4,'Data transformed'!$4:$4,0)-1),$O125),$P125)-$O125)/$Q125*100,"NA"))</f>
        <v>62.3745142973385</v>
      </c>
      <c r="BI125" s="104" t="n">
        <f aca="true">IF($L125="","",IF(ISNUMBER(OFFSET('Data transformed'!$A$4,MATCH($A125,'Data transformed'!$A$5:$A$185,0),MATCH(BI$4,'Data transformed'!$4:$4,0)-1)), (MIN(MAX(OFFSET('Data transformed'!$A$4,MATCH($A125,'Data transformed'!$A$5:$A$185,0),MATCH(BI$4,'Data transformed'!$4:$4,0)-1),$O125),$P125)-$O125)/$Q125*100,"NA"))</f>
        <v>48.0220325375729</v>
      </c>
      <c r="BJ125" s="104" t="n">
        <f aca="true">IF($L125="","",IF(ISNUMBER(OFFSET('Data transformed'!$A$4,MATCH($A125,'Data transformed'!$A$5:$A$185,0),MATCH(BJ$4,'Data transformed'!$4:$4,0)-1)), (MIN(MAX(OFFSET('Data transformed'!$A$4,MATCH($A125,'Data transformed'!$A$5:$A$185,0),MATCH(BJ$4,'Data transformed'!$4:$4,0)-1),$O125),$P125)-$O125)/$Q125*100,"NA"))</f>
        <v>47.8674487009609</v>
      </c>
      <c r="BK125" s="104" t="n">
        <f aca="true">IF($L125="","",IF(ISNUMBER(OFFSET('Data transformed'!$A$4,MATCH($A125,'Data transformed'!$A$5:$A$185,0),MATCH(BK$4,'Data transformed'!$4:$4,0)-1)), (MIN(MAX(OFFSET('Data transformed'!$A$4,MATCH($A125,'Data transformed'!$A$5:$A$185,0),MATCH(BK$4,'Data transformed'!$4:$4,0)-1),$O125),$P125)-$O125)/$Q125*100,"NA"))</f>
        <v>37.5262796636796</v>
      </c>
      <c r="BL125" s="104" t="n">
        <f aca="true">IF($L125="","",IF(ISNUMBER(OFFSET('Data transformed'!$A$4,MATCH($A125,'Data transformed'!$A$5:$A$185,0),MATCH(BL$4,'Data transformed'!$4:$4,0)-1)), (MIN(MAX(OFFSET('Data transformed'!$A$4,MATCH($A125,'Data transformed'!$A$5:$A$185,0),MATCH(BL$4,'Data transformed'!$4:$4,0)-1),$O125),$P125)-$O125)/$Q125*100,"NA"))</f>
        <v>61.6063350817998</v>
      </c>
      <c r="BM125" s="104" t="n">
        <f aca="true">IF($L125="","",IF(ISNUMBER(OFFSET('Data transformed'!$A$4,MATCH($A125,'Data transformed'!$A$5:$A$185,0),MATCH(BM$4,'Data transformed'!$4:$4,0)-1)), (MIN(MAX(OFFSET('Data transformed'!$A$4,MATCH($A125,'Data transformed'!$A$5:$A$185,0),MATCH(BM$4,'Data transformed'!$4:$4,0)-1),$O125),$P125)-$O125)/$Q125*100,"NA"))</f>
        <v>31.8991646794737</v>
      </c>
      <c r="BN125" s="104" t="n">
        <f aca="true">IF($L125="","",IF(ISNUMBER(OFFSET('Data transformed'!$A$4,MATCH($A125,'Data transformed'!$A$5:$A$185,0),MATCH(BN$4,'Data transformed'!$4:$4,0)-1)), (MIN(MAX(OFFSET('Data transformed'!$A$4,MATCH($A125,'Data transformed'!$A$5:$A$185,0),MATCH(BN$4,'Data transformed'!$4:$4,0)-1),$O125),$P125)-$O125)/$Q125*100,"NA"))</f>
        <v>29.2501235600908</v>
      </c>
      <c r="BO125" s="104" t="n">
        <f aca="true">IF($L125="","",IF(ISNUMBER(OFFSET('Data transformed'!$A$4,MATCH($A125,'Data transformed'!$A$5:$A$185,0),MATCH(BO$4,'Data transformed'!$4:$4,0)-1)), (MIN(MAX(OFFSET('Data transformed'!$A$4,MATCH($A125,'Data transformed'!$A$5:$A$185,0),MATCH(BO$4,'Data transformed'!$4:$4,0)-1),$O125),$P125)-$O125)/$Q125*100,"NA"))</f>
        <v>51.9302674246884</v>
      </c>
      <c r="BP125" s="104" t="n">
        <f aca="true">IF($L125="","",IF(ISNUMBER(OFFSET('Data transformed'!$A$4,MATCH($A125,'Data transformed'!$A$5:$A$185,0),MATCH(BP$4,'Data transformed'!$4:$4,0)-1)), (MIN(MAX(OFFSET('Data transformed'!$A$4,MATCH($A125,'Data transformed'!$A$5:$A$185,0),MATCH(BP$4,'Data transformed'!$4:$4,0)-1),$O125),$P125)-$O125)/$Q125*100,"NA"))</f>
        <v>70.7964737768703</v>
      </c>
      <c r="BQ125" s="104" t="n">
        <f aca="true">IF($L125="","",IF(ISNUMBER(OFFSET('Data transformed'!$A$4,MATCH($A125,'Data transformed'!$A$5:$A$185,0),MATCH(BQ$4,'Data transformed'!$4:$4,0)-1)), (MIN(MAX(OFFSET('Data transformed'!$A$4,MATCH($A125,'Data transformed'!$A$5:$A$185,0),MATCH(BQ$4,'Data transformed'!$4:$4,0)-1),$O125),$P125)-$O125)/$Q125*100,"NA"))</f>
        <v>50.89711085813</v>
      </c>
      <c r="BR125" s="104" t="n">
        <f aca="true">IF($L125="","",IF(ISNUMBER(OFFSET('Data transformed'!$A$4,MATCH($A125,'Data transformed'!$A$5:$A$185,0),MATCH(BR$4,'Data transformed'!$4:$4,0)-1)), (MIN(MAX(OFFSET('Data transformed'!$A$4,MATCH($A125,'Data transformed'!$A$5:$A$185,0),MATCH(BR$4,'Data transformed'!$4:$4,0)-1),$O125),$P125)-$O125)/$Q125*100,"NA"))</f>
        <v>31.6520280395412</v>
      </c>
      <c r="BS125" s="104" t="n">
        <f aca="true">IF($L125="","",IF(ISNUMBER(OFFSET('Data transformed'!$A$4,MATCH($A125,'Data transformed'!$A$5:$A$185,0),MATCH(BS$4,'Data transformed'!$4:$4,0)-1)), (MIN(MAX(OFFSET('Data transformed'!$A$4,MATCH($A125,'Data transformed'!$A$5:$A$185,0),MATCH(BS$4,'Data transformed'!$4:$4,0)-1),$O125),$P125)-$O125)/$Q125*100,"NA"))</f>
        <v>31.8286658917039</v>
      </c>
      <c r="BT125" s="104" t="n">
        <f aca="true">IF($L125="","",IF(ISNUMBER(OFFSET('Data transformed'!$A$4,MATCH($A125,'Data transformed'!$A$5:$A$185,0),MATCH(BT$4,'Data transformed'!$4:$4,0)-1)), (MIN(MAX(OFFSET('Data transformed'!$A$4,MATCH($A125,'Data transformed'!$A$5:$A$185,0),MATCH(BT$4,'Data transformed'!$4:$4,0)-1),$O125),$P125)-$O125)/$Q125*100,"NA"))</f>
        <v>56.938010194551</v>
      </c>
      <c r="BU125" s="104" t="n">
        <f aca="true">IF($L125="","",IF(ISNUMBER(OFFSET('Data transformed'!$A$4,MATCH($A125,'Data transformed'!$A$5:$A$185,0),MATCH(BU$4,'Data transformed'!$4:$4,0)-1)), (MIN(MAX(OFFSET('Data transformed'!$A$4,MATCH($A125,'Data transformed'!$A$5:$A$185,0),MATCH(BU$4,'Data transformed'!$4:$4,0)-1),$O125),$P125)-$O125)/$Q125*100,"NA"))</f>
        <v>77.0928046963861</v>
      </c>
      <c r="BV125" s="104" t="n">
        <f aca="true">IF($L125="","",IF(ISNUMBER(OFFSET('Data transformed'!$A$4,MATCH($A125,'Data transformed'!$A$5:$A$185,0),MATCH(BV$4,'Data transformed'!$4:$4,0)-1)), (MIN(MAX(OFFSET('Data transformed'!$A$4,MATCH($A125,'Data transformed'!$A$5:$A$185,0),MATCH(BV$4,'Data transformed'!$4:$4,0)-1),$O125),$P125)-$O125)/$Q125*100,"NA"))</f>
        <v>82.8860160424859</v>
      </c>
      <c r="BW125" s="104" t="n">
        <f aca="true">IF($L125="","",IF(ISNUMBER(OFFSET('Data transformed'!$A$4,MATCH($A125,'Data transformed'!$A$5:$A$185,0),MATCH(BW$4,'Data transformed'!$4:$4,0)-1)), (MIN(MAX(OFFSET('Data transformed'!$A$4,MATCH($A125,'Data transformed'!$A$5:$A$185,0),MATCH(BW$4,'Data transformed'!$4:$4,0)-1),$O125),$P125)-$O125)/$Q125*100,"NA"))</f>
        <v>34.1947490541049</v>
      </c>
      <c r="BX125" s="104" t="n">
        <f aca="true">IF($L125="","",IF(ISNUMBER(OFFSET('Data transformed'!$A$4,MATCH($A125,'Data transformed'!$A$5:$A$185,0),MATCH(BX$4,'Data transformed'!$4:$4,0)-1)), (MIN(MAX(OFFSET('Data transformed'!$A$4,MATCH($A125,'Data transformed'!$A$5:$A$185,0),MATCH(BX$4,'Data transformed'!$4:$4,0)-1),$O125),$P125)-$O125)/$Q125*100,"NA"))</f>
        <v>42.1006857153014</v>
      </c>
      <c r="BY125" s="104" t="n">
        <f aca="true">IF($L125="","",IF(ISNUMBER(OFFSET('Data transformed'!$A$4,MATCH($A125,'Data transformed'!$A$5:$A$185,0),MATCH(BY$4,'Data transformed'!$4:$4,0)-1)), (MIN(MAX(OFFSET('Data transformed'!$A$4,MATCH($A125,'Data transformed'!$A$5:$A$185,0),MATCH(BY$4,'Data transformed'!$4:$4,0)-1),$O125),$P125)-$O125)/$Q125*100,"NA"))</f>
        <v>61.228989229905</v>
      </c>
      <c r="BZ125" s="104" t="n">
        <f aca="true">IF($L125="","",IF(ISNUMBER(OFFSET('Data transformed'!$A$4,MATCH($A125,'Data transformed'!$A$5:$A$185,0),MATCH(BZ$4,'Data transformed'!$4:$4,0)-1)), (MIN(MAX(OFFSET('Data transformed'!$A$4,MATCH($A125,'Data transformed'!$A$5:$A$185,0),MATCH(BZ$4,'Data transformed'!$4:$4,0)-1),$O125),$P125)-$O125)/$Q125*100,"NA"))</f>
        <v>33.0216317799022</v>
      </c>
      <c r="CA125" s="104" t="n">
        <f aca="true">IF($L125="","",IF(ISNUMBER(OFFSET('Data transformed'!$A$4,MATCH($A125,'Data transformed'!$A$5:$A$185,0),MATCH(CA$4,'Data transformed'!$4:$4,0)-1)), (MIN(MAX(OFFSET('Data transformed'!$A$4,MATCH($A125,'Data transformed'!$A$5:$A$185,0),MATCH(CA$4,'Data transformed'!$4:$4,0)-1),$O125),$P125)-$O125)/$Q125*100,"NA"))</f>
        <v>48.3623309349866</v>
      </c>
      <c r="CB125" s="104" t="n">
        <f aca="true">IF($L125="","",IF(ISNUMBER(OFFSET('Data transformed'!$A$4,MATCH($A125,'Data transformed'!$A$5:$A$185,0),MATCH(CB$4,'Data transformed'!$4:$4,0)-1)), (MIN(MAX(OFFSET('Data transformed'!$A$4,MATCH($A125,'Data transformed'!$A$5:$A$185,0),MATCH(CB$4,'Data transformed'!$4:$4,0)-1),$O125),$P125)-$O125)/$Q125*100,"NA"))</f>
        <v>68.9825063104932</v>
      </c>
      <c r="CC125" s="104" t="n">
        <f aca="true">IF($L125="","",IF(ISNUMBER(OFFSET('Data transformed'!$A$4,MATCH($A125,'Data transformed'!$A$5:$A$185,0),MATCH(CC$4,'Data transformed'!$4:$4,0)-1)), (MIN(MAX(OFFSET('Data transformed'!$A$4,MATCH($A125,'Data transformed'!$A$5:$A$185,0),MATCH(CC$4,'Data transformed'!$4:$4,0)-1),$O125),$P125)-$O125)/$Q125*100,"NA"))</f>
        <v>47.9627994017766</v>
      </c>
      <c r="CD125" s="104" t="n">
        <f aca="true">IF($L125="","",IF(ISNUMBER(OFFSET('Data transformed'!$A$4,MATCH($A125,'Data transformed'!$A$5:$A$185,0),MATCH(CD$4,'Data transformed'!$4:$4,0)-1)), (MIN(MAX(OFFSET('Data transformed'!$A$4,MATCH($A125,'Data transformed'!$A$5:$A$185,0),MATCH(CD$4,'Data transformed'!$4:$4,0)-1),$O125),$P125)-$O125)/$Q125*100,"NA"))</f>
        <v>52.0638588009758</v>
      </c>
      <c r="CE125" s="104" t="n">
        <f aca="true">IF($L125="","",IF(ISNUMBER(OFFSET('Data transformed'!$A$4,MATCH($A125,'Data transformed'!$A$5:$A$185,0),MATCH(CE$4,'Data transformed'!$4:$4,0)-1)), (MIN(MAX(OFFSET('Data transformed'!$A$4,MATCH($A125,'Data transformed'!$A$5:$A$185,0),MATCH(CE$4,'Data transformed'!$4:$4,0)-1),$O125),$P125)-$O125)/$Q125*100,"NA"))</f>
        <v>64.8549656344126</v>
      </c>
      <c r="CF125" s="104" t="n">
        <f aca="true">IF($L125="","",IF(ISNUMBER(OFFSET('Data transformed'!$A$4,MATCH($A125,'Data transformed'!$A$5:$A$185,0),MATCH(CF$4,'Data transformed'!$4:$4,0)-1)), (MIN(MAX(OFFSET('Data transformed'!$A$4,MATCH($A125,'Data transformed'!$A$5:$A$185,0),MATCH(CF$4,'Data transformed'!$4:$4,0)-1),$O125),$P125)-$O125)/$Q125*100,"NA"))</f>
        <v>30.4803508596375</v>
      </c>
      <c r="CG125" s="104" t="n">
        <f aca="true">IF($L125="","",IF(ISNUMBER(OFFSET('Data transformed'!$A$4,MATCH($A125,'Data transformed'!$A$5:$A$185,0),MATCH(CG$4,'Data transformed'!$4:$4,0)-1)), (MIN(MAX(OFFSET('Data transformed'!$A$4,MATCH($A125,'Data transformed'!$A$5:$A$185,0),MATCH(CG$4,'Data transformed'!$4:$4,0)-1),$O125),$P125)-$O125)/$Q125*100,"NA"))</f>
        <v>36.5190283362829</v>
      </c>
      <c r="CH125" s="104" t="n">
        <f aca="true">IF($L125="","",IF(ISNUMBER(OFFSET('Data transformed'!$A$4,MATCH($A125,'Data transformed'!$A$5:$A$185,0),MATCH(CH$4,'Data transformed'!$4:$4,0)-1)), (MIN(MAX(OFFSET('Data transformed'!$A$4,MATCH($A125,'Data transformed'!$A$5:$A$185,0),MATCH(CH$4,'Data transformed'!$4:$4,0)-1),$O125),$P125)-$O125)/$Q125*100,"NA"))</f>
        <v>31.1938640955854</v>
      </c>
      <c r="CI125" s="104" t="n">
        <f aca="true">IF($L125="","",IF(ISNUMBER(OFFSET('Data transformed'!$A$4,MATCH($A125,'Data transformed'!$A$5:$A$185,0),MATCH(CI$4,'Data transformed'!$4:$4,0)-1)), (MIN(MAX(OFFSET('Data transformed'!$A$4,MATCH($A125,'Data transformed'!$A$5:$A$185,0),MATCH(CI$4,'Data transformed'!$4:$4,0)-1),$O125),$P125)-$O125)/$Q125*100,"NA"))</f>
        <v>100</v>
      </c>
      <c r="CJ125" s="104" t="n">
        <f aca="true">IF($L125="","",IF(ISNUMBER(OFFSET('Data transformed'!$A$4,MATCH($A125,'Data transformed'!$A$5:$A$185,0),MATCH(CJ$4,'Data transformed'!$4:$4,0)-1)), (MIN(MAX(OFFSET('Data transformed'!$A$4,MATCH($A125,'Data transformed'!$A$5:$A$185,0),MATCH(CJ$4,'Data transformed'!$4:$4,0)-1),$O125),$P125)-$O125)/$Q125*100,"NA"))</f>
        <v>52.2367770952919</v>
      </c>
      <c r="CK125" s="104" t="n">
        <f aca="true">IF($L125="","",IF(ISNUMBER(OFFSET('Data transformed'!$A$4,MATCH($A125,'Data transformed'!$A$5:$A$185,0),MATCH(CK$4,'Data transformed'!$4:$4,0)-1)), (MIN(MAX(OFFSET('Data transformed'!$A$4,MATCH($A125,'Data transformed'!$A$5:$A$185,0),MATCH(CK$4,'Data transformed'!$4:$4,0)-1),$O125),$P125)-$O125)/$Q125*100,"NA"))</f>
        <v>56.4382151816881</v>
      </c>
      <c r="CL125" s="104" t="n">
        <f aca="true">IF($L125="","",IF(ISNUMBER(OFFSET('Data transformed'!$A$4,MATCH($A125,'Data transformed'!$A$5:$A$185,0),MATCH(CL$4,'Data transformed'!$4:$4,0)-1)), (MIN(MAX(OFFSET('Data transformed'!$A$4,MATCH($A125,'Data transformed'!$A$5:$A$185,0),MATCH(CL$4,'Data transformed'!$4:$4,0)-1),$O125),$P125)-$O125)/$Q125*100,"NA"))</f>
        <v>56.208277382241</v>
      </c>
      <c r="CM125" s="104" t="n">
        <f aca="true">IF($L125="","",IF(ISNUMBER(OFFSET('Data transformed'!$A$4,MATCH($A125,'Data transformed'!$A$5:$A$185,0),MATCH(CM$4,'Data transformed'!$4:$4,0)-1)), (MIN(MAX(OFFSET('Data transformed'!$A$4,MATCH($A125,'Data transformed'!$A$5:$A$185,0),MATCH(CM$4,'Data transformed'!$4:$4,0)-1),$O125),$P125)-$O125)/$Q125*100,"NA"))</f>
        <v>64.9929513555896</v>
      </c>
      <c r="CN125" s="104" t="n">
        <f aca="true">IF($L125="","",IF(ISNUMBER(OFFSET('Data transformed'!$A$4,MATCH($A125,'Data transformed'!$A$5:$A$185,0),MATCH(CN$4,'Data transformed'!$4:$4,0)-1)), (MIN(MAX(OFFSET('Data transformed'!$A$4,MATCH($A125,'Data transformed'!$A$5:$A$185,0),MATCH(CN$4,'Data transformed'!$4:$4,0)-1),$O125),$P125)-$O125)/$Q125*100,"NA"))</f>
        <v>29.4515721797481</v>
      </c>
      <c r="CO125" s="104" t="n">
        <f aca="true">IF($L125="","",IF(ISNUMBER(OFFSET('Data transformed'!$A$4,MATCH($A125,'Data transformed'!$A$5:$A$185,0),MATCH(CO$4,'Data transformed'!$4:$4,0)-1)), (MIN(MAX(OFFSET('Data transformed'!$A$4,MATCH($A125,'Data transformed'!$A$5:$A$185,0),MATCH(CO$4,'Data transformed'!$4:$4,0)-1),$O125),$P125)-$O125)/$Q125*100,"NA"))</f>
        <v>33.4762160608862</v>
      </c>
      <c r="CP125" s="104" t="n">
        <f aca="true">IF($L125="","",IF(ISNUMBER(OFFSET('Data transformed'!$A$4,MATCH($A125,'Data transformed'!$A$5:$A$185,0),MATCH(CP$4,'Data transformed'!$4:$4,0)-1)), (MIN(MAX(OFFSET('Data transformed'!$A$4,MATCH($A125,'Data transformed'!$A$5:$A$185,0),MATCH(CP$4,'Data transformed'!$4:$4,0)-1),$O125),$P125)-$O125)/$Q125*100,"NA"))</f>
        <v>31.8676307288803</v>
      </c>
      <c r="CQ125" s="104" t="n">
        <f aca="true">IF($L125="","",IF(ISNUMBER(OFFSET('Data transformed'!$A$4,MATCH($A125,'Data transformed'!$A$5:$A$185,0),MATCH(CQ$4,'Data transformed'!$4:$4,0)-1)), (MIN(MAX(OFFSET('Data transformed'!$A$4,MATCH($A125,'Data transformed'!$A$5:$A$185,0),MATCH(CQ$4,'Data transformed'!$4:$4,0)-1),$O125),$P125)-$O125)/$Q125*100,"NA"))</f>
        <v>69.490876056268</v>
      </c>
      <c r="CR125" s="104" t="n">
        <f aca="true">IF($L125="","",IF(ISNUMBER(OFFSET('Data transformed'!$A$4,MATCH($A125,'Data transformed'!$A$5:$A$185,0),MATCH(CR$4,'Data transformed'!$4:$4,0)-1)), (MIN(MAX(OFFSET('Data transformed'!$A$4,MATCH($A125,'Data transformed'!$A$5:$A$185,0),MATCH(CR$4,'Data transformed'!$4:$4,0)-1),$O125),$P125)-$O125)/$Q125*100,"NA"))</f>
        <v>100</v>
      </c>
      <c r="CS125" s="104" t="n">
        <f aca="true">IF($L125="","",IF(ISNUMBER(OFFSET('Data transformed'!$A$4,MATCH($A125,'Data transformed'!$A$5:$A$185,0),MATCH(CS$4,'Data transformed'!$4:$4,0)-1)), (MIN(MAX(OFFSET('Data transformed'!$A$4,MATCH($A125,'Data transformed'!$A$5:$A$185,0),MATCH(CS$4,'Data transformed'!$4:$4,0)-1),$O125),$P125)-$O125)/$Q125*100,"NA"))</f>
        <v>73.315429120945</v>
      </c>
      <c r="CT125" s="104" t="n">
        <f aca="true">IF($L125="","",IF(ISNUMBER(OFFSET('Data transformed'!$A$4,MATCH($A125,'Data transformed'!$A$5:$A$185,0),MATCH(CT$4,'Data transformed'!$4:$4,0)-1)), (MIN(MAX(OFFSET('Data transformed'!$A$4,MATCH($A125,'Data transformed'!$A$5:$A$185,0),MATCH(CT$4,'Data transformed'!$4:$4,0)-1),$O125),$P125)-$O125)/$Q125*100,"NA"))</f>
        <v>59.4137791678757</v>
      </c>
      <c r="CU125" s="104" t="n">
        <f aca="true">IF($L125="","",IF(ISNUMBER(OFFSET('Data transformed'!$A$4,MATCH($A125,'Data transformed'!$A$5:$A$185,0),MATCH(CU$4,'Data transformed'!$4:$4,0)-1)), (MIN(MAX(OFFSET('Data transformed'!$A$4,MATCH($A125,'Data transformed'!$A$5:$A$185,0),MATCH(CU$4,'Data transformed'!$4:$4,0)-1),$O125),$P125)-$O125)/$Q125*100,"NA"))</f>
        <v>28.8248431408144</v>
      </c>
      <c r="CV125" s="104" t="n">
        <f aca="true">IF($L125="","",IF(ISNUMBER(OFFSET('Data transformed'!$A$4,MATCH($A125,'Data transformed'!$A$5:$A$185,0),MATCH(CV$4,'Data transformed'!$4:$4,0)-1)), (MIN(MAX(OFFSET('Data transformed'!$A$4,MATCH($A125,'Data transformed'!$A$5:$A$185,0),MATCH(CV$4,'Data transformed'!$4:$4,0)-1),$O125),$P125)-$O125)/$Q125*100,"NA"))</f>
        <v>43.9663813688993</v>
      </c>
      <c r="CW125" s="104" t="n">
        <f aca="true">IF($L125="","",IF(ISNUMBER(OFFSET('Data transformed'!$A$4,MATCH($A125,'Data transformed'!$A$5:$A$185,0),MATCH(CW$4,'Data transformed'!$4:$4,0)-1)), (MIN(MAX(OFFSET('Data transformed'!$A$4,MATCH($A125,'Data transformed'!$A$5:$A$185,0),MATCH(CW$4,'Data transformed'!$4:$4,0)-1),$O125),$P125)-$O125)/$Q125*100,"NA"))</f>
        <v>31.5212427898593</v>
      </c>
    </row>
    <row r="126" s="103" customFormat="true" ht="15.5" hidden="false" customHeight="false" outlineLevel="0" collapsed="false">
      <c r="A126" s="107" t="n">
        <v>4420</v>
      </c>
      <c r="B126" s="107" t="n">
        <v>3</v>
      </c>
      <c r="C126" s="103" t="str">
        <f aca="true">IF(ISBLANK(OFFSET('outliers treatment'!$A$3,MATCH($A126,'outliers treatment'!$A$4:$A$154,0),MATCH(C$4,'outliers treatment'!$4:$4,0)-1)),"",OFFSET('outliers treatment'!$A$3,MATCH($A126,'outliers treatment'!$A$4:$A$154,0),MATCH(C$4,'outliers treatment'!$4:$4,0)-1))</f>
        <v>Renewable energy consumption</v>
      </c>
      <c r="D126" s="103" t="str">
        <f aca="true">IF(ISBLANK(OFFSET('outliers treatment'!$A$3,MATCH($A126,'outliers treatment'!$A$4:$A$154,0),MATCH(D$4,'outliers treatment'!$4:$4,0)-1)),"",OFFSET('outliers treatment'!$A$3,MATCH($A126,'outliers treatment'!$A$4:$A$154,0),MATCH(D$4,'outliers treatment'!$4:$4,0)-1))</f>
        <v/>
      </c>
      <c r="E126" s="103" t="str">
        <f aca="true">IF(ISBLANK(OFFSET('outliers treatment'!$A$3,MATCH($A126,'outliers treatment'!$A$4:$A$154,0),MATCH(E$4,'outliers treatment'!$4:$4,0)-1)),"",OFFSET('outliers treatment'!$A$3,MATCH($A126,'outliers treatment'!$A$4:$A$154,0),MATCH(E$4,'outliers treatment'!$4:$4,0)-1))</f>
        <v/>
      </c>
      <c r="F126" s="103" t="str">
        <f aca="true">IF(ISBLANK(OFFSET('outliers treatment'!$A$3,MATCH($A126,'outliers treatment'!$A$4:$A$154,0),MATCH(F$4,'outliers treatment'!$4:$4,0)-1)),"",OFFSET('outliers treatment'!$A$3,MATCH($A126,'outliers treatment'!$A$4:$A$154,0),MATCH(F$4,'outliers treatment'!$4:$4,0)-1))</f>
        <v/>
      </c>
      <c r="G126" s="103" t="str">
        <f aca="true">IF(ISBLANK(OFFSET('outliers treatment'!$A$3,MATCH($A126,'outliers treatment'!$A$4:$A$154,0),MATCH(G$4,'outliers treatment'!$4:$4,0)-1)),"",OFFSET('outliers treatment'!$A$3,MATCH($A126,'outliers treatment'!$A$4:$A$154,0),MATCH(G$4,'outliers treatment'!$4:$4,0)-1))</f>
        <v/>
      </c>
      <c r="H126" s="103" t="str">
        <f aca="true">IF(ISBLANK(OFFSET('outliers treatment'!$A$3,MATCH($A126,'outliers treatment'!$A$4:$A$154,0),MATCH(H$4,'outliers treatment'!$4:$4,0)-1)),"",OFFSET('outliers treatment'!$A$3,MATCH($A126,'outliers treatment'!$A$4:$A$154,0),MATCH(H$4,'outliers treatment'!$4:$4,0)-1))</f>
        <v/>
      </c>
      <c r="I126" s="103" t="str">
        <f aca="true">IF(ISBLANK(OFFSET('outliers treatment'!$A$3,MATCH($A126,'outliers treatment'!$A$4:$A$154,0),MATCH(I$4,'outliers treatment'!$4:$4,0)-1)),"",OFFSET('outliers treatment'!$A$3,MATCH($A126,'outliers treatment'!$A$4:$A$154,0),MATCH(I$4,'outliers treatment'!$4:$4,0)-1))</f>
        <v/>
      </c>
      <c r="J126" s="104" t="n">
        <f aca="false" t="array" ref="J126:J126">MIN(IF(ISNUMBER(V126:CW126),V126:CW126))</f>
        <v>28.9390756302521</v>
      </c>
      <c r="K126" s="103" t="n">
        <f aca="false" t="array" ref="K126:K126">MAX(IF(ISNUMBER(V126:CW126),V126:CW126))</f>
        <v>95.9978991596639</v>
      </c>
      <c r="L126" s="103" t="e">
        <f aca="true">IF(ISBLANK(OFFSET('outliers treatment'!$A$3,MATCH($A126,'outliers treatment'!$A$4:$A$154,0),MATCH(L$4,'outliers treatment'!$4:$4,0)-1)),"",OFFSET('outliers treatment'!$A$3,MATCH($A126,'outliers treatment'!$A$4:$A$154,0),MATCH(L$4,'outliers treatment'!$4:$4,0)-1))</f>
        <v>#N/A</v>
      </c>
      <c r="M126" s="103" t="e">
        <f aca="true">IF(ISBLANK(OFFSET('outliers treatment'!$A$3,MATCH($A126,'outliers treatment'!$A$4:$A$154,0),MATCH(M$4,'outliers treatment'!$4:$4,0)-1)),"",OFFSET('outliers treatment'!$A$3,MATCH($A126,'outliers treatment'!$A$4:$A$154,0),MATCH(M$4,'outliers treatment'!$4:$4,0)-1))</f>
        <v>#N/A</v>
      </c>
      <c r="N126" s="103" t="str">
        <f aca="true">IF(ISBLANK(OFFSET('outliers treatment'!$A$3,MATCH($A126,'outliers treatment'!$A$4:$A$154,0),MATCH(N$4,'outliers treatment'!$4:$4,0)-1)),"",OFFSET('outliers treatment'!$A$3,MATCH($A126,'outliers treatment'!$A$4:$A$154,0),MATCH(N$4,'outliers treatment'!$4:$4,0)-1))</f>
        <v/>
      </c>
      <c r="O126" s="103" t="str">
        <f aca="true">IF(ISBLANK(OFFSET('outliers treatment'!$A$3,MATCH($A126,'outliers treatment'!$A$4:$A$154,0),MATCH(O$4,'outliers treatment'!$4:$4,0)-1)),"",OFFSET('outliers treatment'!$A$3,MATCH($A126,'outliers treatment'!$A$4:$A$154,0),MATCH(O$4,'outliers treatment'!$4:$4,0)-1))</f>
        <v/>
      </c>
      <c r="P126" s="103" t="str">
        <f aca="true">IF(ISBLANK(OFFSET('outliers treatment'!$A$3,MATCH($A126,'outliers treatment'!$A$4:$A$154,0),MATCH(P$4,'outliers treatment'!$4:$4,0)-1)),"",OFFSET('outliers treatment'!$A$3,MATCH($A126,'outliers treatment'!$A$4:$A$154,0),MATCH(P$4,'outliers treatment'!$4:$4,0)-1))</f>
        <v/>
      </c>
      <c r="Q126" s="103" t="str">
        <f aca="false">IFERROR(P126-O126,"")</f>
        <v/>
      </c>
      <c r="R126" s="105" t="n">
        <f aca="false" t="array" ref="R126:R126">IFERROR(SKEW(IF(ISNUMBER(V126:CW126),V126:CW126,"")),"")</f>
        <v>0.817644014939595</v>
      </c>
      <c r="S126" s="103" t="n">
        <v>1</v>
      </c>
      <c r="T126" s="103" t="n">
        <v>1</v>
      </c>
      <c r="U126" s="106" t="str">
        <f aca="false" t="array" ref="U126:U126">IF(B126&lt;4,"",1-IFERROR(SUM(ISNUMBER(V126:CW126)*(1-$V$3:$CW$3))/COUNTIF($V$3:$CW$3,0),0))</f>
        <v/>
      </c>
      <c r="V126" s="104" t="n">
        <f aca="false" t="array" ref="V126:V126">SUM(IF(ISNUMBER(V127),$T127*V127,0))/SUM(IF(ISNUMBER(V127),$T127,0))</f>
        <v>35.9278711484594</v>
      </c>
      <c r="W126" s="104" t="n">
        <f aca="false">SUM(IF(ISNUMBER(W127),$T127*W127,0))/SUM(IF(ISNUMBER(W127),$T127,0))</f>
        <v>35.3256302521008</v>
      </c>
      <c r="X126" s="104" t="n">
        <f aca="false">SUM(IF(ISNUMBER(X127),$T127*X127,0))/SUM(IF(ISNUMBER(X127),$T127,0))</f>
        <v>52.9796918767507</v>
      </c>
      <c r="Y126" s="104" t="n">
        <f aca="false">SUM(IF(ISNUMBER(Y127),$T127*Y127,0))/SUM(IF(ISNUMBER(Y127),$T127,0))</f>
        <v>35.3396358543417</v>
      </c>
      <c r="Z126" s="104" t="n">
        <f aca="false">SUM(IF(ISNUMBER(Z127),$T127*Z127,0))/SUM(IF(ISNUMBER(Z127),$T127,0))</f>
        <v>53.2317927170868</v>
      </c>
      <c r="AA126" s="104" t="n">
        <f aca="false">SUM(IF(ISNUMBER(AA127),$T127*AA127,0))/SUM(IF(ISNUMBER(AA127),$T127,0))</f>
        <v>89.7514005602241</v>
      </c>
      <c r="AB126" s="104" t="n">
        <f aca="false">SUM(IF(ISNUMBER(AB127),$T127*AB127,0))/SUM(IF(ISNUMBER(AB127),$T127,0))</f>
        <v>59.562324929972</v>
      </c>
      <c r="AC126" s="104" t="n">
        <f aca="false">SUM(IF(ISNUMBER(AC127),$T127*AC127,0))/SUM(IF(ISNUMBER(AC127),$T127,0))</f>
        <v>44.3242296918768</v>
      </c>
      <c r="AD126" s="104" t="n">
        <f aca="false">SUM(IF(ISNUMBER(AD127),$T127*AD127,0))/SUM(IF(ISNUMBER(AD127),$T127,0))</f>
        <v>46.6071428571429</v>
      </c>
      <c r="AE126" s="104" t="n">
        <f aca="false">SUM(IF(ISNUMBER(AE127),$T127*AE127,0))/SUM(IF(ISNUMBER(AE127),$T127,0))</f>
        <v>46.3200280112045</v>
      </c>
      <c r="AF126" s="104" t="n">
        <f aca="false">SUM(IF(ISNUMBER(AF127),$T127*AF127,0))/SUM(IF(ISNUMBER(AF127),$T127,0))</f>
        <v>37.5875350140056</v>
      </c>
      <c r="AG126" s="104" t="n">
        <f aca="false">SUM(IF(ISNUMBER(AG127),$T127*AG127,0))/SUM(IF(ISNUMBER(AG127),$T127,0))</f>
        <v>95.9978991596639</v>
      </c>
      <c r="AH126" s="104" t="n">
        <f aca="false">SUM(IF(ISNUMBER(AH127),$T127*AH127,0))/SUM(IF(ISNUMBER(AH127),$T127,0))</f>
        <v>45.3956582633053</v>
      </c>
      <c r="AI126" s="104" t="n">
        <f aca="false">SUM(IF(ISNUMBER(AI127),$T127*AI127,0))/SUM(IF(ISNUMBER(AI127),$T127,0))</f>
        <v>47.5105042016807</v>
      </c>
      <c r="AJ126" s="104" t="n">
        <f aca="false">SUM(IF(ISNUMBER(AJ127),$T127*AJ127,0))/SUM(IF(ISNUMBER(AJ127),$T127,0))</f>
        <v>56.0189075630252</v>
      </c>
      <c r="AK126" s="104" t="n">
        <f aca="false">SUM(IF(ISNUMBER(AK127),$T127*AK127,0))/SUM(IF(ISNUMBER(AK127),$T127,0))</f>
        <v>35.8578431372549</v>
      </c>
      <c r="AL126" s="104" t="n">
        <f aca="false">SUM(IF(ISNUMBER(AL127),$T127*AL127,0))/SUM(IF(ISNUMBER(AL127),$T127,0))</f>
        <v>38.8480392156863</v>
      </c>
      <c r="AM126" s="104" t="n">
        <f aca="false">SUM(IF(ISNUMBER(AM127),$T127*AM127,0))/SUM(IF(ISNUMBER(AM127),$T127,0))</f>
        <v>52.125350140056</v>
      </c>
      <c r="AN126" s="104" t="n">
        <f aca="false">SUM(IF(ISNUMBER(AN127),$T127*AN127,0))/SUM(IF(ISNUMBER(AN127),$T127,0))</f>
        <v>34.3802521008403</v>
      </c>
      <c r="AO126" s="104" t="n">
        <f aca="false">SUM(IF(ISNUMBER(AO127),$T127*AO127,0))/SUM(IF(ISNUMBER(AO127),$T127,0))</f>
        <v>28.9390756302521</v>
      </c>
      <c r="AP126" s="104" t="n">
        <f aca="false">SUM(IF(ISNUMBER(AP127),$T127*AP127,0))/SUM(IF(ISNUMBER(AP127),$T127,0))</f>
        <v>38.5749299719888</v>
      </c>
      <c r="AQ126" s="104" t="n">
        <f aca="false">SUM(IF(ISNUMBER(AQ127),$T127*AQ127,0))/SUM(IF(ISNUMBER(AQ127),$T127,0))</f>
        <v>40.2766106442577</v>
      </c>
      <c r="AR126" s="104" t="n">
        <f aca="false">SUM(IF(ISNUMBER(AR127),$T127*AR127,0))/SUM(IF(ISNUMBER(AR127),$T127,0))</f>
        <v>59.1771708683473</v>
      </c>
      <c r="AS126" s="104" t="n">
        <f aca="false">SUM(IF(ISNUMBER(AS127),$T127*AS127,0))/SUM(IF(ISNUMBER(AS127),$T127,0))</f>
        <v>50.7878151260504</v>
      </c>
      <c r="AT126" s="104" t="n">
        <f aca="false">SUM(IF(ISNUMBER(AT127),$T127*AT127,0))/SUM(IF(ISNUMBER(AT127),$T127,0))</f>
        <v>38.3508403361345</v>
      </c>
      <c r="AU126" s="104" t="n">
        <f aca="false">SUM(IF(ISNUMBER(AU127),$T127*AU127,0))/SUM(IF(ISNUMBER(AU127),$T127,0))</f>
        <v>34.9964985994398</v>
      </c>
      <c r="AV126" s="104" t="n">
        <f aca="false">SUM(IF(ISNUMBER(AV127),$T127*AV127,0))/SUM(IF(ISNUMBER(AV127),$T127,0))</f>
        <v>57.8956582633053</v>
      </c>
      <c r="AW126" s="104" t="n">
        <f aca="false">SUM(IF(ISNUMBER(AW127),$T127*AW127,0))/SUM(IF(ISNUMBER(AW127),$T127,0))</f>
        <v>82.3074229691877</v>
      </c>
      <c r="AX126" s="104" t="n">
        <f aca="false">SUM(IF(ISNUMBER(AX127),$T127*AX127,0))/SUM(IF(ISNUMBER(AX127),$T127,0))</f>
        <v>40.9208683473389</v>
      </c>
      <c r="AY126" s="104" t="n">
        <f aca="false">SUM(IF(ISNUMBER(AY127),$T127*AY127,0))/SUM(IF(ISNUMBER(AY127),$T127,0))</f>
        <v>46.5861344537815</v>
      </c>
      <c r="AZ126" s="104" t="n">
        <f aca="false">SUM(IF(ISNUMBER(AZ127),$T127*AZ127,0))/SUM(IF(ISNUMBER(AZ127),$T127,0))</f>
        <v>52.0973389355742</v>
      </c>
      <c r="BA126" s="104" t="n">
        <f aca="false">SUM(IF(ISNUMBER(BA127),$T127*BA127,0))/SUM(IF(ISNUMBER(BA127),$T127,0))</f>
        <v>54.7233893557423</v>
      </c>
      <c r="BB126" s="104" t="n">
        <f aca="false">SUM(IF(ISNUMBER(BB127),$T127*BB127,0))/SUM(IF(ISNUMBER(BB127),$T127,0))</f>
        <v>54.1211484593837</v>
      </c>
      <c r="BC126" s="104" t="n">
        <f aca="false">SUM(IF(ISNUMBER(BC127),$T127*BC127,0))/SUM(IF(ISNUMBER(BC127),$T127,0))</f>
        <v>82.8396358543417</v>
      </c>
      <c r="BD126" s="104" t="n">
        <f aca="false">SUM(IF(ISNUMBER(BD127),$T127*BD127,0))/SUM(IF(ISNUMBER(BD127),$T127,0))</f>
        <v>40.4656862745098</v>
      </c>
      <c r="BE126" s="104" t="n">
        <f aca="false">SUM(IF(ISNUMBER(BE127),$T127*BE127,0))/SUM(IF(ISNUMBER(BE127),$T127,0))</f>
        <v>40.640756302521</v>
      </c>
      <c r="BF126" s="104" t="n">
        <f aca="false">SUM(IF(ISNUMBER(BF127),$T127*BF127,0))/SUM(IF(ISNUMBER(BF127),$T127,0))</f>
        <v>33.3088235294118</v>
      </c>
      <c r="BG126" s="104" t="n">
        <f aca="false">SUM(IF(ISNUMBER(BG127),$T127*BG127,0))/SUM(IF(ISNUMBER(BG127),$T127,0))</f>
        <v>79.7794117647059</v>
      </c>
      <c r="BH126" s="104" t="n">
        <f aca="false">SUM(IF(ISNUMBER(BH127),$T127*BH127,0))/SUM(IF(ISNUMBER(BH127),$T127,0))</f>
        <v>30.7948179271709</v>
      </c>
      <c r="BI126" s="104" t="n">
        <f aca="false">SUM(IF(ISNUMBER(BI127),$T127*BI127,0))/SUM(IF(ISNUMBER(BI127),$T127,0))</f>
        <v>31.453081232493</v>
      </c>
      <c r="BJ126" s="104" t="n">
        <f aca="false">SUM(IF(ISNUMBER(BJ127),$T127*BJ127,0))/SUM(IF(ISNUMBER(BJ127),$T127,0))</f>
        <v>35.3536414565826</v>
      </c>
      <c r="BK126" s="104" t="n">
        <f aca="false">SUM(IF(ISNUMBER(BK127),$T127*BK127,0))/SUM(IF(ISNUMBER(BK127),$T127,0))</f>
        <v>71.9852941176471</v>
      </c>
      <c r="BL126" s="104" t="n">
        <f aca="false">SUM(IF(ISNUMBER(BL127),$T127*BL127,0))/SUM(IF(ISNUMBER(BL127),$T127,0))</f>
        <v>32.6505602240896</v>
      </c>
      <c r="BM126" s="104" t="n">
        <f aca="false">SUM(IF(ISNUMBER(BM127),$T127*BM127,0))/SUM(IF(ISNUMBER(BM127),$T127,0))</f>
        <v>71.9852941176471</v>
      </c>
      <c r="BN126" s="104" t="n">
        <f aca="false">SUM(IF(ISNUMBER(BN127),$T127*BN127,0))/SUM(IF(ISNUMBER(BN127),$T127,0))</f>
        <v>89.4012605042017</v>
      </c>
      <c r="BO126" s="104" t="n">
        <f aca="false">SUM(IF(ISNUMBER(BO127),$T127*BO127,0))/SUM(IF(ISNUMBER(BO127),$T127,0))</f>
        <v>36.9782913165266</v>
      </c>
      <c r="BP126" s="104" t="n">
        <f aca="false">SUM(IF(ISNUMBER(BP127),$T127*BP127,0))/SUM(IF(ISNUMBER(BP127),$T127,0))</f>
        <v>32.531512605042</v>
      </c>
      <c r="BQ126" s="104" t="n">
        <f aca="false">SUM(IF(ISNUMBER(BQ127),$T127*BQ127,0))/SUM(IF(ISNUMBER(BQ127),$T127,0))</f>
        <v>47.4334733893557</v>
      </c>
      <c r="BR126" s="104" t="n">
        <f aca="false">SUM(IF(ISNUMBER(BR127),$T127*BR127,0))/SUM(IF(ISNUMBER(BR127),$T127,0))</f>
        <v>84.1771708683473</v>
      </c>
      <c r="BS126" s="104" t="n">
        <f aca="false">SUM(IF(ISNUMBER(BS127),$T127*BS127,0))/SUM(IF(ISNUMBER(BS127),$T127,0))</f>
        <v>89.5693277310924</v>
      </c>
      <c r="BT126" s="104" t="n">
        <f aca="false">SUM(IF(ISNUMBER(BT127),$T127*BT127,0))/SUM(IF(ISNUMBER(BT127),$T127,0))</f>
        <v>33.0217086834734</v>
      </c>
      <c r="BU126" s="104" t="n">
        <f aca="false">SUM(IF(ISNUMBER(BU127),$T127*BU127,0))/SUM(IF(ISNUMBER(BU127),$T127,0))</f>
        <v>69.3522408963585</v>
      </c>
      <c r="BV126" s="104" t="n">
        <f aca="false">SUM(IF(ISNUMBER(BV127),$T127*BV127,0))/SUM(IF(ISNUMBER(BV127),$T127,0))</f>
        <v>50.4586834733894</v>
      </c>
      <c r="BW126" s="104" t="n">
        <f aca="false">SUM(IF(ISNUMBER(BW127),$T127*BW127,0))/SUM(IF(ISNUMBER(BW127),$T127,0))</f>
        <v>61.4460784313726</v>
      </c>
      <c r="BX126" s="104" t="n">
        <f aca="false">SUM(IF(ISNUMBER(BX127),$T127*BX127,0))/SUM(IF(ISNUMBER(BX127),$T127,0))</f>
        <v>43.7640056022409</v>
      </c>
      <c r="BY126" s="104" t="n">
        <f aca="false">SUM(IF(ISNUMBER(BY127),$T127*BY127,0))/SUM(IF(ISNUMBER(BY127),$T127,0))</f>
        <v>46.7542016806723</v>
      </c>
      <c r="BZ126" s="104" t="n">
        <f aca="false">SUM(IF(ISNUMBER(BZ127),$T127*BZ127,0))/SUM(IF(ISNUMBER(BZ127),$T127,0))</f>
        <v>48.1197478991597</v>
      </c>
      <c r="CA126" s="104" t="n">
        <f aca="false">SUM(IF(ISNUMBER(CA127),$T127*CA127,0))/SUM(IF(ISNUMBER(CA127),$T127,0))</f>
        <v>65.6617647058823</v>
      </c>
      <c r="CB126" s="104" t="n">
        <f aca="false">SUM(IF(ISNUMBER(CB127),$T127*CB127,0))/SUM(IF(ISNUMBER(CB127),$T127,0))</f>
        <v>37.2373949579832</v>
      </c>
      <c r="CC126" s="104" t="n">
        <f aca="false">SUM(IF(ISNUMBER(CC127),$T127*CC127,0))/SUM(IF(ISNUMBER(CC127),$T127,0))</f>
        <v>47.9166666666667</v>
      </c>
      <c r="CD126" s="104" t="n">
        <f aca="false">SUM(IF(ISNUMBER(CD127),$T127*CD127,0))/SUM(IF(ISNUMBER(CD127),$T127,0))</f>
        <v>45.4936974789916</v>
      </c>
      <c r="CE126" s="104" t="n">
        <f aca="false">SUM(IF(ISNUMBER(CE127),$T127*CE127,0))/SUM(IF(ISNUMBER(CE127),$T127,0))</f>
        <v>31.2079831932773</v>
      </c>
      <c r="CF126" s="104" t="n">
        <f aca="false">SUM(IF(ISNUMBER(CF127),$T127*CF127,0))/SUM(IF(ISNUMBER(CF127),$T127,0))</f>
        <v>89.5833333333333</v>
      </c>
      <c r="CG126" s="104" t="n">
        <f aca="false">SUM(IF(ISNUMBER(CG127),$T127*CG127,0))/SUM(IF(ISNUMBER(CG127),$T127,0))</f>
        <v>72.0343137254902</v>
      </c>
      <c r="CH126" s="104" t="n">
        <f aca="false">SUM(IF(ISNUMBER(CH127),$T127*CH127,0))/SUM(IF(ISNUMBER(CH127),$T127,0))</f>
        <v>58.8060224089636</v>
      </c>
      <c r="CI126" s="104" t="n">
        <f aca="false">SUM(IF(ISNUMBER(CI127),$T127*CI127,0))/SUM(IF(ISNUMBER(CI127),$T127,0))</f>
        <v>29.3942577030812</v>
      </c>
      <c r="CJ126" s="104" t="n">
        <f aca="false">SUM(IF(ISNUMBER(CJ127),$T127*CJ127,0))/SUM(IF(ISNUMBER(CJ127),$T127,0))</f>
        <v>43.7219887955182</v>
      </c>
      <c r="CK126" s="104" t="n">
        <f aca="false">SUM(IF(ISNUMBER(CK127),$T127*CK127,0))/SUM(IF(ISNUMBER(CK127),$T127,0))</f>
        <v>46.3410364145658</v>
      </c>
      <c r="CL126" s="104" t="n">
        <f aca="false">SUM(IF(ISNUMBER(CL127),$T127*CL127,0))/SUM(IF(ISNUMBER(CL127),$T127,0))</f>
        <v>43.5189075630252</v>
      </c>
      <c r="CM126" s="104" t="n">
        <f aca="false">SUM(IF(ISNUMBER(CM127),$T127*CM127,0))/SUM(IF(ISNUMBER(CM127),$T127,0))</f>
        <v>66.186974789916</v>
      </c>
      <c r="CN126" s="104" t="n">
        <f aca="false">SUM(IF(ISNUMBER(CN127),$T127*CN127,0))/SUM(IF(ISNUMBER(CN127),$T127,0))</f>
        <v>91.4740896358543</v>
      </c>
      <c r="CO126" s="104" t="n">
        <f aca="false">SUM(IF(ISNUMBER(CO127),$T127*CO127,0))/SUM(IF(ISNUMBER(CO127),$T127,0))</f>
        <v>78.7990196078431</v>
      </c>
      <c r="CP126" s="104" t="n">
        <f aca="false">SUM(IF(ISNUMBER(CP127),$T127*CP127,0))/SUM(IF(ISNUMBER(CP127),$T127,0))</f>
        <v>60.171568627451</v>
      </c>
      <c r="CQ126" s="104" t="n">
        <f aca="false">SUM(IF(ISNUMBER(CQ127),$T127*CQ127,0))/SUM(IF(ISNUMBER(CQ127),$T127,0))</f>
        <v>38.2598039215686</v>
      </c>
      <c r="CR126" s="104" t="n">
        <f aca="false">SUM(IF(ISNUMBER(CR127),$T127*CR127,0))/SUM(IF(ISNUMBER(CR127),$T127,0))</f>
        <v>69.5273109243697</v>
      </c>
      <c r="CS126" s="104" t="n">
        <f aca="false">SUM(IF(ISNUMBER(CS127),$T127*CS127,0))/SUM(IF(ISNUMBER(CS127),$T127,0))</f>
        <v>35.0035014005602</v>
      </c>
      <c r="CT126" s="104" t="n">
        <f aca="false">SUM(IF(ISNUMBER(CT127),$T127*CT127,0))/SUM(IF(ISNUMBER(CT127),$T127,0))</f>
        <v>53.406862745098</v>
      </c>
      <c r="CU126" s="104" t="n">
        <f aca="false">SUM(IF(ISNUMBER(CU127),$T127*CU127,0))/SUM(IF(ISNUMBER(CU127),$T127,0))</f>
        <v>30.4936974789916</v>
      </c>
      <c r="CV126" s="104" t="n">
        <f aca="false">SUM(IF(ISNUMBER(CV127),$T127*CV127,0))/SUM(IF(ISNUMBER(CV127),$T127,0))</f>
        <v>90.5147058823529</v>
      </c>
      <c r="CW126" s="104" t="n">
        <f aca="false">SUM(IF(ISNUMBER(CW127),$T127*CW127,0))/SUM(IF(ISNUMBER(CW127),$T127,0))</f>
        <v>86.1799719887955</v>
      </c>
    </row>
    <row r="127" s="103" customFormat="true" ht="15.5" hidden="false" customHeight="false" outlineLevel="0" collapsed="false">
      <c r="A127" s="107" t="n">
        <v>4421</v>
      </c>
      <c r="B127" s="107" t="n">
        <v>4</v>
      </c>
      <c r="C127" s="103" t="str">
        <f aca="true">IF(ISBLANK(OFFSET('outliers treatment'!$A$3,MATCH($A127,'outliers treatment'!$A$4:$A$154,0),MATCH(C$4,'outliers treatment'!$4:$4,0)-1)),"",OFFSET('outliers treatment'!$A$3,MATCH($A127,'outliers treatment'!$A$4:$A$154,0),MATCH(C$4,'outliers treatment'!$4:$4,0)-1))</f>
        <v/>
      </c>
      <c r="D127" s="103" t="str">
        <f aca="true">IF(ISBLANK(OFFSET('outliers treatment'!$A$3,MATCH($A127,'outliers treatment'!$A$4:$A$154,0),MATCH(D$4,'outliers treatment'!$4:$4,0)-1)),"",OFFSET('outliers treatment'!$A$3,MATCH($A127,'outliers treatment'!$A$4:$A$154,0),MATCH(D$4,'outliers treatment'!$4:$4,0)-1))</f>
        <v>Renewable energy consumption</v>
      </c>
      <c r="E127" s="103" t="str">
        <f aca="true">IF(ISBLANK(OFFSET('outliers treatment'!$A$3,MATCH($A127,'outliers treatment'!$A$4:$A$154,0),MATCH(E$4,'outliers treatment'!$4:$4,0)-1)),"",OFFSET('outliers treatment'!$A$3,MATCH($A127,'outliers treatment'!$A$4:$A$154,0),MATCH(E$4,'outliers treatment'!$4:$4,0)-1))</f>
        <v/>
      </c>
      <c r="F127" s="103" t="str">
        <f aca="true">IF(ISBLANK(OFFSET('outliers treatment'!$A$3,MATCH($A127,'outliers treatment'!$A$4:$A$154,0),MATCH(F$4,'outliers treatment'!$4:$4,0)-1)),"",OFFSET('outliers treatment'!$A$3,MATCH($A127,'outliers treatment'!$A$4:$A$154,0),MATCH(F$4,'outliers treatment'!$4:$4,0)-1))</f>
        <v/>
      </c>
      <c r="G127" s="103" t="str">
        <f aca="true">IF(ISBLANK(OFFSET('outliers treatment'!$A$3,MATCH($A127,'outliers treatment'!$A$4:$A$154,0),MATCH(G$4,'outliers treatment'!$4:$4,0)-1)),"",OFFSET('outliers treatment'!$A$3,MATCH($A127,'outliers treatment'!$A$4:$A$154,0),MATCH(G$4,'outliers treatment'!$4:$4,0)-1))</f>
        <v/>
      </c>
      <c r="H127" s="103" t="str">
        <f aca="true">IF(ISBLANK(OFFSET('outliers treatment'!$A$3,MATCH($A127,'outliers treatment'!$A$4:$A$154,0),MATCH(H$4,'outliers treatment'!$4:$4,0)-1)),"",OFFSET('outliers treatment'!$A$3,MATCH($A127,'outliers treatment'!$A$4:$A$154,0),MATCH(H$4,'outliers treatment'!$4:$4,0)-1))</f>
        <v/>
      </c>
      <c r="I127" s="103" t="str">
        <f aca="true">IF(ISBLANK(OFFSET('outliers treatment'!$A$3,MATCH($A127,'outliers treatment'!$A$4:$A$154,0),MATCH(I$4,'outliers treatment'!$4:$4,0)-1)),"",OFFSET('outliers treatment'!$A$3,MATCH($A127,'outliers treatment'!$A$4:$A$154,0),MATCH(I$4,'outliers treatment'!$4:$4,0)-1))</f>
        <v/>
      </c>
      <c r="J127" s="104" t="n">
        <f aca="false" t="array" ref="J127:J127">MIN(IF(ISNUMBER(V127:CW127),V127:CW127))</f>
        <v>28.9390756302521</v>
      </c>
      <c r="K127" s="103" t="n">
        <f aca="false" t="array" ref="K127:K127">MAX(IF(ISNUMBER(V127:CW127),V127:CW127))</f>
        <v>95.9978991596639</v>
      </c>
      <c r="L127" s="103" t="n">
        <f aca="true">IF(ISBLANK(OFFSET('outliers treatment'!$A$3,MATCH($A127,'outliers treatment'!$A$4:$A$154,0),MATCH(L$4,'outliers treatment'!$4:$4,0)-1)),"",OFFSET('outliers treatment'!$A$3,MATCH($A127,'outliers treatment'!$A$4:$A$154,0),MATCH(L$4,'outliers treatment'!$4:$4,0)-1))</f>
        <v>12.285</v>
      </c>
      <c r="M127" s="103" t="n">
        <f aca="true">IF(ISBLANK(OFFSET('outliers treatment'!$A$3,MATCH($A127,'outliers treatment'!$A$4:$A$154,0),MATCH(M$4,'outliers treatment'!$4:$4,0)-1)),"",OFFSET('outliers treatment'!$A$3,MATCH($A127,'outliers treatment'!$A$4:$A$154,0),MATCH(M$4,'outliers treatment'!$4:$4,0)-1))</f>
        <v>47.985</v>
      </c>
      <c r="N127" s="103" t="n">
        <f aca="true">IF(ISBLANK(OFFSET('outliers treatment'!$A$3,MATCH($A127,'outliers treatment'!$A$4:$A$154,0),MATCH(N$4,'outliers treatment'!$4:$4,0)-1)),"",OFFSET('outliers treatment'!$A$3,MATCH($A127,'outliers treatment'!$A$4:$A$154,0),MATCH(N$4,'outliers treatment'!$4:$4,0)-1))</f>
        <v>35.7</v>
      </c>
      <c r="O127" s="103" t="n">
        <f aca="true">IF(ISBLANK(OFFSET('outliers treatment'!$A$3,MATCH($A127,'outliers treatment'!$A$4:$A$154,0),MATCH(O$4,'outliers treatment'!$4:$4,0)-1)),"",OFFSET('outliers treatment'!$A$3,MATCH($A127,'outliers treatment'!$A$4:$A$154,0),MATCH(O$4,'outliers treatment'!$4:$4,0)-1))</f>
        <v>-41.265</v>
      </c>
      <c r="P127" s="103" t="n">
        <f aca="true">IF(ISBLANK(OFFSET('outliers treatment'!$A$3,MATCH($A127,'outliers treatment'!$A$4:$A$154,0),MATCH(P$4,'outliers treatment'!$4:$4,0)-1)),"",OFFSET('outliers treatment'!$A$3,MATCH($A127,'outliers treatment'!$A$4:$A$154,0),MATCH(P$4,'outliers treatment'!$4:$4,0)-1))</f>
        <v>101.535</v>
      </c>
      <c r="Q127" s="103" t="n">
        <f aca="false">IFERROR(P127-O127,"")</f>
        <v>142.8</v>
      </c>
      <c r="R127" s="105" t="n">
        <f aca="false" t="array" ref="R127:R127">IFERROR(SKEW(IF(ISNUMBER(V127:CW127),V127:CW127,"")),"")</f>
        <v>0.817644014939595</v>
      </c>
      <c r="S127" s="103" t="n">
        <v>0</v>
      </c>
      <c r="T127" s="103" t="n">
        <v>1</v>
      </c>
      <c r="U127" s="106" t="n">
        <f aca="false" t="array" ref="U127:U127">IF(B127&lt;4,"",1-IFERROR(SUM(ISNUMBER(V127:CW127)*(1-$V$3:$CW$3))/COUNTIF($V$3:$CW$3,0),0))</f>
        <v>0</v>
      </c>
      <c r="V127" s="104" t="n">
        <f aca="true">IF($L127="","",IF(ISNUMBER(OFFSET('Data transformed'!$A$4,MATCH($A127,'Data transformed'!$A$5:$A$185,0),MATCH(V$4,'Data transformed'!$4:$4,0)-1)), (MIN(MAX(OFFSET('Data transformed'!$A$4,MATCH($A127,'Data transformed'!$A$5:$A$185,0),MATCH(V$4,'Data transformed'!$4:$4,0)-1),$O127),$P127)-$O127)/$Q127*100,"NA"))</f>
        <v>35.9278711484594</v>
      </c>
      <c r="W127" s="104" t="n">
        <f aca="true">IF($L127="","",IF(ISNUMBER(OFFSET('Data transformed'!$A$4,MATCH($A127,'Data transformed'!$A$5:$A$185,0),MATCH(W$4,'Data transformed'!$4:$4,0)-1)), (MIN(MAX(OFFSET('Data transformed'!$A$4,MATCH($A127,'Data transformed'!$A$5:$A$185,0),MATCH(W$4,'Data transformed'!$4:$4,0)-1),$O127),$P127)-$O127)/$Q127*100,"NA"))</f>
        <v>35.3256302521008</v>
      </c>
      <c r="X127" s="104" t="n">
        <f aca="true">IF($L127="","",IF(ISNUMBER(OFFSET('Data transformed'!$A$4,MATCH($A127,'Data transformed'!$A$5:$A$185,0),MATCH(X$4,'Data transformed'!$4:$4,0)-1)), (MIN(MAX(OFFSET('Data transformed'!$A$4,MATCH($A127,'Data transformed'!$A$5:$A$185,0),MATCH(X$4,'Data transformed'!$4:$4,0)-1),$O127),$P127)-$O127)/$Q127*100,"NA"))</f>
        <v>52.9796918767507</v>
      </c>
      <c r="Y127" s="104" t="n">
        <f aca="true">IF($L127="","",IF(ISNUMBER(OFFSET('Data transformed'!$A$4,MATCH($A127,'Data transformed'!$A$5:$A$185,0),MATCH(Y$4,'Data transformed'!$4:$4,0)-1)), (MIN(MAX(OFFSET('Data transformed'!$A$4,MATCH($A127,'Data transformed'!$A$5:$A$185,0),MATCH(Y$4,'Data transformed'!$4:$4,0)-1),$O127),$P127)-$O127)/$Q127*100,"NA"))</f>
        <v>35.3396358543417</v>
      </c>
      <c r="Z127" s="104" t="n">
        <f aca="true">IF($L127="","",IF(ISNUMBER(OFFSET('Data transformed'!$A$4,MATCH($A127,'Data transformed'!$A$5:$A$185,0),MATCH(Z$4,'Data transformed'!$4:$4,0)-1)), (MIN(MAX(OFFSET('Data transformed'!$A$4,MATCH($A127,'Data transformed'!$A$5:$A$185,0),MATCH(Z$4,'Data transformed'!$4:$4,0)-1),$O127),$P127)-$O127)/$Q127*100,"NA"))</f>
        <v>53.2317927170868</v>
      </c>
      <c r="AA127" s="104" t="n">
        <f aca="true">IF($L127="","",IF(ISNUMBER(OFFSET('Data transformed'!$A$4,MATCH($A127,'Data transformed'!$A$5:$A$185,0),MATCH(AA$4,'Data transformed'!$4:$4,0)-1)), (MIN(MAX(OFFSET('Data transformed'!$A$4,MATCH($A127,'Data transformed'!$A$5:$A$185,0),MATCH(AA$4,'Data transformed'!$4:$4,0)-1),$O127),$P127)-$O127)/$Q127*100,"NA"))</f>
        <v>89.7514005602241</v>
      </c>
      <c r="AB127" s="104" t="n">
        <f aca="true">IF($L127="","",IF(ISNUMBER(OFFSET('Data transformed'!$A$4,MATCH($A127,'Data transformed'!$A$5:$A$185,0),MATCH(AB$4,'Data transformed'!$4:$4,0)-1)), (MIN(MAX(OFFSET('Data transformed'!$A$4,MATCH($A127,'Data transformed'!$A$5:$A$185,0),MATCH(AB$4,'Data transformed'!$4:$4,0)-1),$O127),$P127)-$O127)/$Q127*100,"NA"))</f>
        <v>59.562324929972</v>
      </c>
      <c r="AC127" s="104" t="n">
        <f aca="true">IF($L127="","",IF(ISNUMBER(OFFSET('Data transformed'!$A$4,MATCH($A127,'Data transformed'!$A$5:$A$185,0),MATCH(AC$4,'Data transformed'!$4:$4,0)-1)), (MIN(MAX(OFFSET('Data transformed'!$A$4,MATCH($A127,'Data transformed'!$A$5:$A$185,0),MATCH(AC$4,'Data transformed'!$4:$4,0)-1),$O127),$P127)-$O127)/$Q127*100,"NA"))</f>
        <v>44.3242296918768</v>
      </c>
      <c r="AD127" s="104" t="n">
        <f aca="true">IF($L127="","",IF(ISNUMBER(OFFSET('Data transformed'!$A$4,MATCH($A127,'Data transformed'!$A$5:$A$185,0),MATCH(AD$4,'Data transformed'!$4:$4,0)-1)), (MIN(MAX(OFFSET('Data transformed'!$A$4,MATCH($A127,'Data transformed'!$A$5:$A$185,0),MATCH(AD$4,'Data transformed'!$4:$4,0)-1),$O127),$P127)-$O127)/$Q127*100,"NA"))</f>
        <v>46.6071428571429</v>
      </c>
      <c r="AE127" s="104" t="n">
        <f aca="true">IF($L127="","",IF(ISNUMBER(OFFSET('Data transformed'!$A$4,MATCH($A127,'Data transformed'!$A$5:$A$185,0),MATCH(AE$4,'Data transformed'!$4:$4,0)-1)), (MIN(MAX(OFFSET('Data transformed'!$A$4,MATCH($A127,'Data transformed'!$A$5:$A$185,0),MATCH(AE$4,'Data transformed'!$4:$4,0)-1),$O127),$P127)-$O127)/$Q127*100,"NA"))</f>
        <v>46.3200280112045</v>
      </c>
      <c r="AF127" s="104" t="n">
        <f aca="true">IF($L127="","",IF(ISNUMBER(OFFSET('Data transformed'!$A$4,MATCH($A127,'Data transformed'!$A$5:$A$185,0),MATCH(AF$4,'Data transformed'!$4:$4,0)-1)), (MIN(MAX(OFFSET('Data transformed'!$A$4,MATCH($A127,'Data transformed'!$A$5:$A$185,0),MATCH(AF$4,'Data transformed'!$4:$4,0)-1),$O127),$P127)-$O127)/$Q127*100,"NA"))</f>
        <v>37.5875350140056</v>
      </c>
      <c r="AG127" s="104" t="n">
        <f aca="true">IF($L127="","",IF(ISNUMBER(OFFSET('Data transformed'!$A$4,MATCH($A127,'Data transformed'!$A$5:$A$185,0),MATCH(AG$4,'Data transformed'!$4:$4,0)-1)), (MIN(MAX(OFFSET('Data transformed'!$A$4,MATCH($A127,'Data transformed'!$A$5:$A$185,0),MATCH(AG$4,'Data transformed'!$4:$4,0)-1),$O127),$P127)-$O127)/$Q127*100,"NA"))</f>
        <v>95.9978991596639</v>
      </c>
      <c r="AH127" s="104" t="n">
        <f aca="true">IF($L127="","",IF(ISNUMBER(OFFSET('Data transformed'!$A$4,MATCH($A127,'Data transformed'!$A$5:$A$185,0),MATCH(AH$4,'Data transformed'!$4:$4,0)-1)), (MIN(MAX(OFFSET('Data transformed'!$A$4,MATCH($A127,'Data transformed'!$A$5:$A$185,0),MATCH(AH$4,'Data transformed'!$4:$4,0)-1),$O127),$P127)-$O127)/$Q127*100,"NA"))</f>
        <v>45.3956582633053</v>
      </c>
      <c r="AI127" s="104" t="n">
        <f aca="true">IF($L127="","",IF(ISNUMBER(OFFSET('Data transformed'!$A$4,MATCH($A127,'Data transformed'!$A$5:$A$185,0),MATCH(AI$4,'Data transformed'!$4:$4,0)-1)), (MIN(MAX(OFFSET('Data transformed'!$A$4,MATCH($A127,'Data transformed'!$A$5:$A$185,0),MATCH(AI$4,'Data transformed'!$4:$4,0)-1),$O127),$P127)-$O127)/$Q127*100,"NA"))</f>
        <v>47.5105042016807</v>
      </c>
      <c r="AJ127" s="104" t="n">
        <f aca="true">IF($L127="","",IF(ISNUMBER(OFFSET('Data transformed'!$A$4,MATCH($A127,'Data transformed'!$A$5:$A$185,0),MATCH(AJ$4,'Data transformed'!$4:$4,0)-1)), (MIN(MAX(OFFSET('Data transformed'!$A$4,MATCH($A127,'Data transformed'!$A$5:$A$185,0),MATCH(AJ$4,'Data transformed'!$4:$4,0)-1),$O127),$P127)-$O127)/$Q127*100,"NA"))</f>
        <v>56.0189075630252</v>
      </c>
      <c r="AK127" s="104" t="n">
        <f aca="true">IF($L127="","",IF(ISNUMBER(OFFSET('Data transformed'!$A$4,MATCH($A127,'Data transformed'!$A$5:$A$185,0),MATCH(AK$4,'Data transformed'!$4:$4,0)-1)), (MIN(MAX(OFFSET('Data transformed'!$A$4,MATCH($A127,'Data transformed'!$A$5:$A$185,0),MATCH(AK$4,'Data transformed'!$4:$4,0)-1),$O127),$P127)-$O127)/$Q127*100,"NA"))</f>
        <v>35.8578431372549</v>
      </c>
      <c r="AL127" s="104" t="n">
        <f aca="true">IF($L127="","",IF(ISNUMBER(OFFSET('Data transformed'!$A$4,MATCH($A127,'Data transformed'!$A$5:$A$185,0),MATCH(AL$4,'Data transformed'!$4:$4,0)-1)), (MIN(MAX(OFFSET('Data transformed'!$A$4,MATCH($A127,'Data transformed'!$A$5:$A$185,0),MATCH(AL$4,'Data transformed'!$4:$4,0)-1),$O127),$P127)-$O127)/$Q127*100,"NA"))</f>
        <v>38.8480392156863</v>
      </c>
      <c r="AM127" s="104" t="n">
        <f aca="true">IF($L127="","",IF(ISNUMBER(OFFSET('Data transformed'!$A$4,MATCH($A127,'Data transformed'!$A$5:$A$185,0),MATCH(AM$4,'Data transformed'!$4:$4,0)-1)), (MIN(MAX(OFFSET('Data transformed'!$A$4,MATCH($A127,'Data transformed'!$A$5:$A$185,0),MATCH(AM$4,'Data transformed'!$4:$4,0)-1),$O127),$P127)-$O127)/$Q127*100,"NA"))</f>
        <v>52.125350140056</v>
      </c>
      <c r="AN127" s="104" t="n">
        <f aca="true">IF($L127="","",IF(ISNUMBER(OFFSET('Data transformed'!$A$4,MATCH($A127,'Data transformed'!$A$5:$A$185,0),MATCH(AN$4,'Data transformed'!$4:$4,0)-1)), (MIN(MAX(OFFSET('Data transformed'!$A$4,MATCH($A127,'Data transformed'!$A$5:$A$185,0),MATCH(AN$4,'Data transformed'!$4:$4,0)-1),$O127),$P127)-$O127)/$Q127*100,"NA"))</f>
        <v>34.3802521008403</v>
      </c>
      <c r="AO127" s="104" t="n">
        <f aca="true">IF($L127="","",IF(ISNUMBER(OFFSET('Data transformed'!$A$4,MATCH($A127,'Data transformed'!$A$5:$A$185,0),MATCH(AO$4,'Data transformed'!$4:$4,0)-1)), (MIN(MAX(OFFSET('Data transformed'!$A$4,MATCH($A127,'Data transformed'!$A$5:$A$185,0),MATCH(AO$4,'Data transformed'!$4:$4,0)-1),$O127),$P127)-$O127)/$Q127*100,"NA"))</f>
        <v>28.9390756302521</v>
      </c>
      <c r="AP127" s="104" t="n">
        <f aca="true">IF($L127="","",IF(ISNUMBER(OFFSET('Data transformed'!$A$4,MATCH($A127,'Data transformed'!$A$5:$A$185,0),MATCH(AP$4,'Data transformed'!$4:$4,0)-1)), (MIN(MAX(OFFSET('Data transformed'!$A$4,MATCH($A127,'Data transformed'!$A$5:$A$185,0),MATCH(AP$4,'Data transformed'!$4:$4,0)-1),$O127),$P127)-$O127)/$Q127*100,"NA"))</f>
        <v>38.5749299719888</v>
      </c>
      <c r="AQ127" s="104" t="n">
        <f aca="true">IF($L127="","",IF(ISNUMBER(OFFSET('Data transformed'!$A$4,MATCH($A127,'Data transformed'!$A$5:$A$185,0),MATCH(AQ$4,'Data transformed'!$4:$4,0)-1)), (MIN(MAX(OFFSET('Data transformed'!$A$4,MATCH($A127,'Data transformed'!$A$5:$A$185,0),MATCH(AQ$4,'Data transformed'!$4:$4,0)-1),$O127),$P127)-$O127)/$Q127*100,"NA"))</f>
        <v>40.2766106442577</v>
      </c>
      <c r="AR127" s="104" t="n">
        <f aca="true">IF($L127="","",IF(ISNUMBER(OFFSET('Data transformed'!$A$4,MATCH($A127,'Data transformed'!$A$5:$A$185,0),MATCH(AR$4,'Data transformed'!$4:$4,0)-1)), (MIN(MAX(OFFSET('Data transformed'!$A$4,MATCH($A127,'Data transformed'!$A$5:$A$185,0),MATCH(AR$4,'Data transformed'!$4:$4,0)-1),$O127),$P127)-$O127)/$Q127*100,"NA"))</f>
        <v>59.1771708683473</v>
      </c>
      <c r="AS127" s="104" t="n">
        <f aca="true">IF($L127="","",IF(ISNUMBER(OFFSET('Data transformed'!$A$4,MATCH($A127,'Data transformed'!$A$5:$A$185,0),MATCH(AS$4,'Data transformed'!$4:$4,0)-1)), (MIN(MAX(OFFSET('Data transformed'!$A$4,MATCH($A127,'Data transformed'!$A$5:$A$185,0),MATCH(AS$4,'Data transformed'!$4:$4,0)-1),$O127),$P127)-$O127)/$Q127*100,"NA"))</f>
        <v>50.7878151260504</v>
      </c>
      <c r="AT127" s="104" t="n">
        <f aca="true">IF($L127="","",IF(ISNUMBER(OFFSET('Data transformed'!$A$4,MATCH($A127,'Data transformed'!$A$5:$A$185,0),MATCH(AT$4,'Data transformed'!$4:$4,0)-1)), (MIN(MAX(OFFSET('Data transformed'!$A$4,MATCH($A127,'Data transformed'!$A$5:$A$185,0),MATCH(AT$4,'Data transformed'!$4:$4,0)-1),$O127),$P127)-$O127)/$Q127*100,"NA"))</f>
        <v>38.3508403361345</v>
      </c>
      <c r="AU127" s="104" t="n">
        <f aca="true">IF($L127="","",IF(ISNUMBER(OFFSET('Data transformed'!$A$4,MATCH($A127,'Data transformed'!$A$5:$A$185,0),MATCH(AU$4,'Data transformed'!$4:$4,0)-1)), (MIN(MAX(OFFSET('Data transformed'!$A$4,MATCH($A127,'Data transformed'!$A$5:$A$185,0),MATCH(AU$4,'Data transformed'!$4:$4,0)-1),$O127),$P127)-$O127)/$Q127*100,"NA"))</f>
        <v>34.9964985994398</v>
      </c>
      <c r="AV127" s="104" t="n">
        <f aca="true">IF($L127="","",IF(ISNUMBER(OFFSET('Data transformed'!$A$4,MATCH($A127,'Data transformed'!$A$5:$A$185,0),MATCH(AV$4,'Data transformed'!$4:$4,0)-1)), (MIN(MAX(OFFSET('Data transformed'!$A$4,MATCH($A127,'Data transformed'!$A$5:$A$185,0),MATCH(AV$4,'Data transformed'!$4:$4,0)-1),$O127),$P127)-$O127)/$Q127*100,"NA"))</f>
        <v>57.8956582633053</v>
      </c>
      <c r="AW127" s="104" t="n">
        <f aca="true">IF($L127="","",IF(ISNUMBER(OFFSET('Data transformed'!$A$4,MATCH($A127,'Data transformed'!$A$5:$A$185,0),MATCH(AW$4,'Data transformed'!$4:$4,0)-1)), (MIN(MAX(OFFSET('Data transformed'!$A$4,MATCH($A127,'Data transformed'!$A$5:$A$185,0),MATCH(AW$4,'Data transformed'!$4:$4,0)-1),$O127),$P127)-$O127)/$Q127*100,"NA"))</f>
        <v>82.3074229691877</v>
      </c>
      <c r="AX127" s="104" t="n">
        <f aca="true">IF($L127="","",IF(ISNUMBER(OFFSET('Data transformed'!$A$4,MATCH($A127,'Data transformed'!$A$5:$A$185,0),MATCH(AX$4,'Data transformed'!$4:$4,0)-1)), (MIN(MAX(OFFSET('Data transformed'!$A$4,MATCH($A127,'Data transformed'!$A$5:$A$185,0),MATCH(AX$4,'Data transformed'!$4:$4,0)-1),$O127),$P127)-$O127)/$Q127*100,"NA"))</f>
        <v>40.9208683473389</v>
      </c>
      <c r="AY127" s="104" t="n">
        <f aca="true">IF($L127="","",IF(ISNUMBER(OFFSET('Data transformed'!$A$4,MATCH($A127,'Data transformed'!$A$5:$A$185,0),MATCH(AY$4,'Data transformed'!$4:$4,0)-1)), (MIN(MAX(OFFSET('Data transformed'!$A$4,MATCH($A127,'Data transformed'!$A$5:$A$185,0),MATCH(AY$4,'Data transformed'!$4:$4,0)-1),$O127),$P127)-$O127)/$Q127*100,"NA"))</f>
        <v>46.5861344537815</v>
      </c>
      <c r="AZ127" s="104" t="n">
        <f aca="true">IF($L127="","",IF(ISNUMBER(OFFSET('Data transformed'!$A$4,MATCH($A127,'Data transformed'!$A$5:$A$185,0),MATCH(AZ$4,'Data transformed'!$4:$4,0)-1)), (MIN(MAX(OFFSET('Data transformed'!$A$4,MATCH($A127,'Data transformed'!$A$5:$A$185,0),MATCH(AZ$4,'Data transformed'!$4:$4,0)-1),$O127),$P127)-$O127)/$Q127*100,"NA"))</f>
        <v>52.0973389355742</v>
      </c>
      <c r="BA127" s="104" t="n">
        <f aca="true">IF($L127="","",IF(ISNUMBER(OFFSET('Data transformed'!$A$4,MATCH($A127,'Data transformed'!$A$5:$A$185,0),MATCH(BA$4,'Data transformed'!$4:$4,0)-1)), (MIN(MAX(OFFSET('Data transformed'!$A$4,MATCH($A127,'Data transformed'!$A$5:$A$185,0),MATCH(BA$4,'Data transformed'!$4:$4,0)-1),$O127),$P127)-$O127)/$Q127*100,"NA"))</f>
        <v>54.7233893557423</v>
      </c>
      <c r="BB127" s="104" t="n">
        <f aca="true">IF($L127="","",IF(ISNUMBER(OFFSET('Data transformed'!$A$4,MATCH($A127,'Data transformed'!$A$5:$A$185,0),MATCH(BB$4,'Data transformed'!$4:$4,0)-1)), (MIN(MAX(OFFSET('Data transformed'!$A$4,MATCH($A127,'Data transformed'!$A$5:$A$185,0),MATCH(BB$4,'Data transformed'!$4:$4,0)-1),$O127),$P127)-$O127)/$Q127*100,"NA"))</f>
        <v>54.1211484593837</v>
      </c>
      <c r="BC127" s="104" t="n">
        <f aca="true">IF($L127="","",IF(ISNUMBER(OFFSET('Data transformed'!$A$4,MATCH($A127,'Data transformed'!$A$5:$A$185,0),MATCH(BC$4,'Data transformed'!$4:$4,0)-1)), (MIN(MAX(OFFSET('Data transformed'!$A$4,MATCH($A127,'Data transformed'!$A$5:$A$185,0),MATCH(BC$4,'Data transformed'!$4:$4,0)-1),$O127),$P127)-$O127)/$Q127*100,"NA"))</f>
        <v>82.8396358543417</v>
      </c>
      <c r="BD127" s="104" t="n">
        <f aca="true">IF($L127="","",IF(ISNUMBER(OFFSET('Data transformed'!$A$4,MATCH($A127,'Data transformed'!$A$5:$A$185,0),MATCH(BD$4,'Data transformed'!$4:$4,0)-1)), (MIN(MAX(OFFSET('Data transformed'!$A$4,MATCH($A127,'Data transformed'!$A$5:$A$185,0),MATCH(BD$4,'Data transformed'!$4:$4,0)-1),$O127),$P127)-$O127)/$Q127*100,"NA"))</f>
        <v>40.4656862745098</v>
      </c>
      <c r="BE127" s="104" t="n">
        <f aca="true">IF($L127="","",IF(ISNUMBER(OFFSET('Data transformed'!$A$4,MATCH($A127,'Data transformed'!$A$5:$A$185,0),MATCH(BE$4,'Data transformed'!$4:$4,0)-1)), (MIN(MAX(OFFSET('Data transformed'!$A$4,MATCH($A127,'Data transformed'!$A$5:$A$185,0),MATCH(BE$4,'Data transformed'!$4:$4,0)-1),$O127),$P127)-$O127)/$Q127*100,"NA"))</f>
        <v>40.640756302521</v>
      </c>
      <c r="BF127" s="104" t="n">
        <f aca="true">IF($L127="","",IF(ISNUMBER(OFFSET('Data transformed'!$A$4,MATCH($A127,'Data transformed'!$A$5:$A$185,0),MATCH(BF$4,'Data transformed'!$4:$4,0)-1)), (MIN(MAX(OFFSET('Data transformed'!$A$4,MATCH($A127,'Data transformed'!$A$5:$A$185,0),MATCH(BF$4,'Data transformed'!$4:$4,0)-1),$O127),$P127)-$O127)/$Q127*100,"NA"))</f>
        <v>33.3088235294118</v>
      </c>
      <c r="BG127" s="104" t="n">
        <f aca="true">IF($L127="","",IF(ISNUMBER(OFFSET('Data transformed'!$A$4,MATCH($A127,'Data transformed'!$A$5:$A$185,0),MATCH(BG$4,'Data transformed'!$4:$4,0)-1)), (MIN(MAX(OFFSET('Data transformed'!$A$4,MATCH($A127,'Data transformed'!$A$5:$A$185,0),MATCH(BG$4,'Data transformed'!$4:$4,0)-1),$O127),$P127)-$O127)/$Q127*100,"NA"))</f>
        <v>79.7794117647059</v>
      </c>
      <c r="BH127" s="104" t="n">
        <f aca="true">IF($L127="","",IF(ISNUMBER(OFFSET('Data transformed'!$A$4,MATCH($A127,'Data transformed'!$A$5:$A$185,0),MATCH(BH$4,'Data transformed'!$4:$4,0)-1)), (MIN(MAX(OFFSET('Data transformed'!$A$4,MATCH($A127,'Data transformed'!$A$5:$A$185,0),MATCH(BH$4,'Data transformed'!$4:$4,0)-1),$O127),$P127)-$O127)/$Q127*100,"NA"))</f>
        <v>30.7948179271709</v>
      </c>
      <c r="BI127" s="104" t="n">
        <f aca="true">IF($L127="","",IF(ISNUMBER(OFFSET('Data transformed'!$A$4,MATCH($A127,'Data transformed'!$A$5:$A$185,0),MATCH(BI$4,'Data transformed'!$4:$4,0)-1)), (MIN(MAX(OFFSET('Data transformed'!$A$4,MATCH($A127,'Data transformed'!$A$5:$A$185,0),MATCH(BI$4,'Data transformed'!$4:$4,0)-1),$O127),$P127)-$O127)/$Q127*100,"NA"))</f>
        <v>31.453081232493</v>
      </c>
      <c r="BJ127" s="104" t="n">
        <f aca="true">IF($L127="","",IF(ISNUMBER(OFFSET('Data transformed'!$A$4,MATCH($A127,'Data transformed'!$A$5:$A$185,0),MATCH(BJ$4,'Data transformed'!$4:$4,0)-1)), (MIN(MAX(OFFSET('Data transformed'!$A$4,MATCH($A127,'Data transformed'!$A$5:$A$185,0),MATCH(BJ$4,'Data transformed'!$4:$4,0)-1),$O127),$P127)-$O127)/$Q127*100,"NA"))</f>
        <v>35.3536414565826</v>
      </c>
      <c r="BK127" s="104" t="n">
        <f aca="true">IF($L127="","",IF(ISNUMBER(OFFSET('Data transformed'!$A$4,MATCH($A127,'Data transformed'!$A$5:$A$185,0),MATCH(BK$4,'Data transformed'!$4:$4,0)-1)), (MIN(MAX(OFFSET('Data transformed'!$A$4,MATCH($A127,'Data transformed'!$A$5:$A$185,0),MATCH(BK$4,'Data transformed'!$4:$4,0)-1),$O127),$P127)-$O127)/$Q127*100,"NA"))</f>
        <v>71.9852941176471</v>
      </c>
      <c r="BL127" s="104" t="n">
        <f aca="true">IF($L127="","",IF(ISNUMBER(OFFSET('Data transformed'!$A$4,MATCH($A127,'Data transformed'!$A$5:$A$185,0),MATCH(BL$4,'Data transformed'!$4:$4,0)-1)), (MIN(MAX(OFFSET('Data transformed'!$A$4,MATCH($A127,'Data transformed'!$A$5:$A$185,0),MATCH(BL$4,'Data transformed'!$4:$4,0)-1),$O127),$P127)-$O127)/$Q127*100,"NA"))</f>
        <v>32.6505602240896</v>
      </c>
      <c r="BM127" s="104" t="n">
        <f aca="true">IF($L127="","",IF(ISNUMBER(OFFSET('Data transformed'!$A$4,MATCH($A127,'Data transformed'!$A$5:$A$185,0),MATCH(BM$4,'Data transformed'!$4:$4,0)-1)), (MIN(MAX(OFFSET('Data transformed'!$A$4,MATCH($A127,'Data transformed'!$A$5:$A$185,0),MATCH(BM$4,'Data transformed'!$4:$4,0)-1),$O127),$P127)-$O127)/$Q127*100,"NA"))</f>
        <v>71.9852941176471</v>
      </c>
      <c r="BN127" s="104" t="n">
        <f aca="true">IF($L127="","",IF(ISNUMBER(OFFSET('Data transformed'!$A$4,MATCH($A127,'Data transformed'!$A$5:$A$185,0),MATCH(BN$4,'Data transformed'!$4:$4,0)-1)), (MIN(MAX(OFFSET('Data transformed'!$A$4,MATCH($A127,'Data transformed'!$A$5:$A$185,0),MATCH(BN$4,'Data transformed'!$4:$4,0)-1),$O127),$P127)-$O127)/$Q127*100,"NA"))</f>
        <v>89.4012605042017</v>
      </c>
      <c r="BO127" s="104" t="n">
        <f aca="true">IF($L127="","",IF(ISNUMBER(OFFSET('Data transformed'!$A$4,MATCH($A127,'Data transformed'!$A$5:$A$185,0),MATCH(BO$4,'Data transformed'!$4:$4,0)-1)), (MIN(MAX(OFFSET('Data transformed'!$A$4,MATCH($A127,'Data transformed'!$A$5:$A$185,0),MATCH(BO$4,'Data transformed'!$4:$4,0)-1),$O127),$P127)-$O127)/$Q127*100,"NA"))</f>
        <v>36.9782913165266</v>
      </c>
      <c r="BP127" s="104" t="n">
        <f aca="true">IF($L127="","",IF(ISNUMBER(OFFSET('Data transformed'!$A$4,MATCH($A127,'Data transformed'!$A$5:$A$185,0),MATCH(BP$4,'Data transformed'!$4:$4,0)-1)), (MIN(MAX(OFFSET('Data transformed'!$A$4,MATCH($A127,'Data transformed'!$A$5:$A$185,0),MATCH(BP$4,'Data transformed'!$4:$4,0)-1),$O127),$P127)-$O127)/$Q127*100,"NA"))</f>
        <v>32.531512605042</v>
      </c>
      <c r="BQ127" s="104" t="n">
        <f aca="true">IF($L127="","",IF(ISNUMBER(OFFSET('Data transformed'!$A$4,MATCH($A127,'Data transformed'!$A$5:$A$185,0),MATCH(BQ$4,'Data transformed'!$4:$4,0)-1)), (MIN(MAX(OFFSET('Data transformed'!$A$4,MATCH($A127,'Data transformed'!$A$5:$A$185,0),MATCH(BQ$4,'Data transformed'!$4:$4,0)-1),$O127),$P127)-$O127)/$Q127*100,"NA"))</f>
        <v>47.4334733893557</v>
      </c>
      <c r="BR127" s="104" t="n">
        <f aca="true">IF($L127="","",IF(ISNUMBER(OFFSET('Data transformed'!$A$4,MATCH($A127,'Data transformed'!$A$5:$A$185,0),MATCH(BR$4,'Data transformed'!$4:$4,0)-1)), (MIN(MAX(OFFSET('Data transformed'!$A$4,MATCH($A127,'Data transformed'!$A$5:$A$185,0),MATCH(BR$4,'Data transformed'!$4:$4,0)-1),$O127),$P127)-$O127)/$Q127*100,"NA"))</f>
        <v>84.1771708683473</v>
      </c>
      <c r="BS127" s="104" t="n">
        <f aca="true">IF($L127="","",IF(ISNUMBER(OFFSET('Data transformed'!$A$4,MATCH($A127,'Data transformed'!$A$5:$A$185,0),MATCH(BS$4,'Data transformed'!$4:$4,0)-1)), (MIN(MAX(OFFSET('Data transformed'!$A$4,MATCH($A127,'Data transformed'!$A$5:$A$185,0),MATCH(BS$4,'Data transformed'!$4:$4,0)-1),$O127),$P127)-$O127)/$Q127*100,"NA"))</f>
        <v>89.5693277310924</v>
      </c>
      <c r="BT127" s="104" t="n">
        <f aca="true">IF($L127="","",IF(ISNUMBER(OFFSET('Data transformed'!$A$4,MATCH($A127,'Data transformed'!$A$5:$A$185,0),MATCH(BT$4,'Data transformed'!$4:$4,0)-1)), (MIN(MAX(OFFSET('Data transformed'!$A$4,MATCH($A127,'Data transformed'!$A$5:$A$185,0),MATCH(BT$4,'Data transformed'!$4:$4,0)-1),$O127),$P127)-$O127)/$Q127*100,"NA"))</f>
        <v>33.0217086834734</v>
      </c>
      <c r="BU127" s="104" t="n">
        <f aca="true">IF($L127="","",IF(ISNUMBER(OFFSET('Data transformed'!$A$4,MATCH($A127,'Data transformed'!$A$5:$A$185,0),MATCH(BU$4,'Data transformed'!$4:$4,0)-1)), (MIN(MAX(OFFSET('Data transformed'!$A$4,MATCH($A127,'Data transformed'!$A$5:$A$185,0),MATCH(BU$4,'Data transformed'!$4:$4,0)-1),$O127),$P127)-$O127)/$Q127*100,"NA"))</f>
        <v>69.3522408963585</v>
      </c>
      <c r="BV127" s="104" t="n">
        <f aca="true">IF($L127="","",IF(ISNUMBER(OFFSET('Data transformed'!$A$4,MATCH($A127,'Data transformed'!$A$5:$A$185,0),MATCH(BV$4,'Data transformed'!$4:$4,0)-1)), (MIN(MAX(OFFSET('Data transformed'!$A$4,MATCH($A127,'Data transformed'!$A$5:$A$185,0),MATCH(BV$4,'Data transformed'!$4:$4,0)-1),$O127),$P127)-$O127)/$Q127*100,"NA"))</f>
        <v>50.4586834733894</v>
      </c>
      <c r="BW127" s="104" t="n">
        <f aca="true">IF($L127="","",IF(ISNUMBER(OFFSET('Data transformed'!$A$4,MATCH($A127,'Data transformed'!$A$5:$A$185,0),MATCH(BW$4,'Data transformed'!$4:$4,0)-1)), (MIN(MAX(OFFSET('Data transformed'!$A$4,MATCH($A127,'Data transformed'!$A$5:$A$185,0),MATCH(BW$4,'Data transformed'!$4:$4,0)-1),$O127),$P127)-$O127)/$Q127*100,"NA"))</f>
        <v>61.4460784313726</v>
      </c>
      <c r="BX127" s="104" t="n">
        <f aca="true">IF($L127="","",IF(ISNUMBER(OFFSET('Data transformed'!$A$4,MATCH($A127,'Data transformed'!$A$5:$A$185,0),MATCH(BX$4,'Data transformed'!$4:$4,0)-1)), (MIN(MAX(OFFSET('Data transformed'!$A$4,MATCH($A127,'Data transformed'!$A$5:$A$185,0),MATCH(BX$4,'Data transformed'!$4:$4,0)-1),$O127),$P127)-$O127)/$Q127*100,"NA"))</f>
        <v>43.7640056022409</v>
      </c>
      <c r="BY127" s="104" t="n">
        <f aca="true">IF($L127="","",IF(ISNUMBER(OFFSET('Data transformed'!$A$4,MATCH($A127,'Data transformed'!$A$5:$A$185,0),MATCH(BY$4,'Data transformed'!$4:$4,0)-1)), (MIN(MAX(OFFSET('Data transformed'!$A$4,MATCH($A127,'Data transformed'!$A$5:$A$185,0),MATCH(BY$4,'Data transformed'!$4:$4,0)-1),$O127),$P127)-$O127)/$Q127*100,"NA"))</f>
        <v>46.7542016806723</v>
      </c>
      <c r="BZ127" s="104" t="n">
        <f aca="true">IF($L127="","",IF(ISNUMBER(OFFSET('Data transformed'!$A$4,MATCH($A127,'Data transformed'!$A$5:$A$185,0),MATCH(BZ$4,'Data transformed'!$4:$4,0)-1)), (MIN(MAX(OFFSET('Data transformed'!$A$4,MATCH($A127,'Data transformed'!$A$5:$A$185,0),MATCH(BZ$4,'Data transformed'!$4:$4,0)-1),$O127),$P127)-$O127)/$Q127*100,"NA"))</f>
        <v>48.1197478991597</v>
      </c>
      <c r="CA127" s="104" t="n">
        <f aca="true">IF($L127="","",IF(ISNUMBER(OFFSET('Data transformed'!$A$4,MATCH($A127,'Data transformed'!$A$5:$A$185,0),MATCH(CA$4,'Data transformed'!$4:$4,0)-1)), (MIN(MAX(OFFSET('Data transformed'!$A$4,MATCH($A127,'Data transformed'!$A$5:$A$185,0),MATCH(CA$4,'Data transformed'!$4:$4,0)-1),$O127),$P127)-$O127)/$Q127*100,"NA"))</f>
        <v>65.6617647058823</v>
      </c>
      <c r="CB127" s="104" t="n">
        <f aca="true">IF($L127="","",IF(ISNUMBER(OFFSET('Data transformed'!$A$4,MATCH($A127,'Data transformed'!$A$5:$A$185,0),MATCH(CB$4,'Data transformed'!$4:$4,0)-1)), (MIN(MAX(OFFSET('Data transformed'!$A$4,MATCH($A127,'Data transformed'!$A$5:$A$185,0),MATCH(CB$4,'Data transformed'!$4:$4,0)-1),$O127),$P127)-$O127)/$Q127*100,"NA"))</f>
        <v>37.2373949579832</v>
      </c>
      <c r="CC127" s="104" t="n">
        <f aca="true">IF($L127="","",IF(ISNUMBER(OFFSET('Data transformed'!$A$4,MATCH($A127,'Data transformed'!$A$5:$A$185,0),MATCH(CC$4,'Data transformed'!$4:$4,0)-1)), (MIN(MAX(OFFSET('Data transformed'!$A$4,MATCH($A127,'Data transformed'!$A$5:$A$185,0),MATCH(CC$4,'Data transformed'!$4:$4,0)-1),$O127),$P127)-$O127)/$Q127*100,"NA"))</f>
        <v>47.9166666666667</v>
      </c>
      <c r="CD127" s="104" t="n">
        <f aca="true">IF($L127="","",IF(ISNUMBER(OFFSET('Data transformed'!$A$4,MATCH($A127,'Data transformed'!$A$5:$A$185,0),MATCH(CD$4,'Data transformed'!$4:$4,0)-1)), (MIN(MAX(OFFSET('Data transformed'!$A$4,MATCH($A127,'Data transformed'!$A$5:$A$185,0),MATCH(CD$4,'Data transformed'!$4:$4,0)-1),$O127),$P127)-$O127)/$Q127*100,"NA"))</f>
        <v>45.4936974789916</v>
      </c>
      <c r="CE127" s="104" t="n">
        <f aca="true">IF($L127="","",IF(ISNUMBER(OFFSET('Data transformed'!$A$4,MATCH($A127,'Data transformed'!$A$5:$A$185,0),MATCH(CE$4,'Data transformed'!$4:$4,0)-1)), (MIN(MAX(OFFSET('Data transformed'!$A$4,MATCH($A127,'Data transformed'!$A$5:$A$185,0),MATCH(CE$4,'Data transformed'!$4:$4,0)-1),$O127),$P127)-$O127)/$Q127*100,"NA"))</f>
        <v>31.2079831932773</v>
      </c>
      <c r="CF127" s="104" t="n">
        <f aca="true">IF($L127="","",IF(ISNUMBER(OFFSET('Data transformed'!$A$4,MATCH($A127,'Data transformed'!$A$5:$A$185,0),MATCH(CF$4,'Data transformed'!$4:$4,0)-1)), (MIN(MAX(OFFSET('Data transformed'!$A$4,MATCH($A127,'Data transformed'!$A$5:$A$185,0),MATCH(CF$4,'Data transformed'!$4:$4,0)-1),$O127),$P127)-$O127)/$Q127*100,"NA"))</f>
        <v>89.5833333333333</v>
      </c>
      <c r="CG127" s="104" t="n">
        <f aca="true">IF($L127="","",IF(ISNUMBER(OFFSET('Data transformed'!$A$4,MATCH($A127,'Data transformed'!$A$5:$A$185,0),MATCH(CG$4,'Data transformed'!$4:$4,0)-1)), (MIN(MAX(OFFSET('Data transformed'!$A$4,MATCH($A127,'Data transformed'!$A$5:$A$185,0),MATCH(CG$4,'Data transformed'!$4:$4,0)-1),$O127),$P127)-$O127)/$Q127*100,"NA"))</f>
        <v>72.0343137254902</v>
      </c>
      <c r="CH127" s="104" t="n">
        <f aca="true">IF($L127="","",IF(ISNUMBER(OFFSET('Data transformed'!$A$4,MATCH($A127,'Data transformed'!$A$5:$A$185,0),MATCH(CH$4,'Data transformed'!$4:$4,0)-1)), (MIN(MAX(OFFSET('Data transformed'!$A$4,MATCH($A127,'Data transformed'!$A$5:$A$185,0),MATCH(CH$4,'Data transformed'!$4:$4,0)-1),$O127),$P127)-$O127)/$Q127*100,"NA"))</f>
        <v>58.8060224089636</v>
      </c>
      <c r="CI127" s="104" t="n">
        <f aca="true">IF($L127="","",IF(ISNUMBER(OFFSET('Data transformed'!$A$4,MATCH($A127,'Data transformed'!$A$5:$A$185,0),MATCH(CI$4,'Data transformed'!$4:$4,0)-1)), (MIN(MAX(OFFSET('Data transformed'!$A$4,MATCH($A127,'Data transformed'!$A$5:$A$185,0),MATCH(CI$4,'Data transformed'!$4:$4,0)-1),$O127),$P127)-$O127)/$Q127*100,"NA"))</f>
        <v>29.3942577030812</v>
      </c>
      <c r="CJ127" s="104" t="n">
        <f aca="true">IF($L127="","",IF(ISNUMBER(OFFSET('Data transformed'!$A$4,MATCH($A127,'Data transformed'!$A$5:$A$185,0),MATCH(CJ$4,'Data transformed'!$4:$4,0)-1)), (MIN(MAX(OFFSET('Data transformed'!$A$4,MATCH($A127,'Data transformed'!$A$5:$A$185,0),MATCH(CJ$4,'Data transformed'!$4:$4,0)-1),$O127),$P127)-$O127)/$Q127*100,"NA"))</f>
        <v>43.7219887955182</v>
      </c>
      <c r="CK127" s="104" t="n">
        <f aca="true">IF($L127="","",IF(ISNUMBER(OFFSET('Data transformed'!$A$4,MATCH($A127,'Data transformed'!$A$5:$A$185,0),MATCH(CK$4,'Data transformed'!$4:$4,0)-1)), (MIN(MAX(OFFSET('Data transformed'!$A$4,MATCH($A127,'Data transformed'!$A$5:$A$185,0),MATCH(CK$4,'Data transformed'!$4:$4,0)-1),$O127),$P127)-$O127)/$Q127*100,"NA"))</f>
        <v>46.3410364145658</v>
      </c>
      <c r="CL127" s="104" t="n">
        <f aca="true">IF($L127="","",IF(ISNUMBER(OFFSET('Data transformed'!$A$4,MATCH($A127,'Data transformed'!$A$5:$A$185,0),MATCH(CL$4,'Data transformed'!$4:$4,0)-1)), (MIN(MAX(OFFSET('Data transformed'!$A$4,MATCH($A127,'Data transformed'!$A$5:$A$185,0),MATCH(CL$4,'Data transformed'!$4:$4,0)-1),$O127),$P127)-$O127)/$Q127*100,"NA"))</f>
        <v>43.5189075630252</v>
      </c>
      <c r="CM127" s="104" t="n">
        <f aca="true">IF($L127="","",IF(ISNUMBER(OFFSET('Data transformed'!$A$4,MATCH($A127,'Data transformed'!$A$5:$A$185,0),MATCH(CM$4,'Data transformed'!$4:$4,0)-1)), (MIN(MAX(OFFSET('Data transformed'!$A$4,MATCH($A127,'Data transformed'!$A$5:$A$185,0),MATCH(CM$4,'Data transformed'!$4:$4,0)-1),$O127),$P127)-$O127)/$Q127*100,"NA"))</f>
        <v>66.186974789916</v>
      </c>
      <c r="CN127" s="104" t="n">
        <f aca="true">IF($L127="","",IF(ISNUMBER(OFFSET('Data transformed'!$A$4,MATCH($A127,'Data transformed'!$A$5:$A$185,0),MATCH(CN$4,'Data transformed'!$4:$4,0)-1)), (MIN(MAX(OFFSET('Data transformed'!$A$4,MATCH($A127,'Data transformed'!$A$5:$A$185,0),MATCH(CN$4,'Data transformed'!$4:$4,0)-1),$O127),$P127)-$O127)/$Q127*100,"NA"))</f>
        <v>91.4740896358543</v>
      </c>
      <c r="CO127" s="104" t="n">
        <f aca="true">IF($L127="","",IF(ISNUMBER(OFFSET('Data transformed'!$A$4,MATCH($A127,'Data transformed'!$A$5:$A$185,0),MATCH(CO$4,'Data transformed'!$4:$4,0)-1)), (MIN(MAX(OFFSET('Data transformed'!$A$4,MATCH($A127,'Data transformed'!$A$5:$A$185,0),MATCH(CO$4,'Data transformed'!$4:$4,0)-1),$O127),$P127)-$O127)/$Q127*100,"NA"))</f>
        <v>78.7990196078431</v>
      </c>
      <c r="CP127" s="104" t="n">
        <f aca="true">IF($L127="","",IF(ISNUMBER(OFFSET('Data transformed'!$A$4,MATCH($A127,'Data transformed'!$A$5:$A$185,0),MATCH(CP$4,'Data transformed'!$4:$4,0)-1)), (MIN(MAX(OFFSET('Data transformed'!$A$4,MATCH($A127,'Data transformed'!$A$5:$A$185,0),MATCH(CP$4,'Data transformed'!$4:$4,0)-1),$O127),$P127)-$O127)/$Q127*100,"NA"))</f>
        <v>60.171568627451</v>
      </c>
      <c r="CQ127" s="104" t="n">
        <f aca="true">IF($L127="","",IF(ISNUMBER(OFFSET('Data transformed'!$A$4,MATCH($A127,'Data transformed'!$A$5:$A$185,0),MATCH(CQ$4,'Data transformed'!$4:$4,0)-1)), (MIN(MAX(OFFSET('Data transformed'!$A$4,MATCH($A127,'Data transformed'!$A$5:$A$185,0),MATCH(CQ$4,'Data transformed'!$4:$4,0)-1),$O127),$P127)-$O127)/$Q127*100,"NA"))</f>
        <v>38.2598039215686</v>
      </c>
      <c r="CR127" s="104" t="n">
        <f aca="true">IF($L127="","",IF(ISNUMBER(OFFSET('Data transformed'!$A$4,MATCH($A127,'Data transformed'!$A$5:$A$185,0),MATCH(CR$4,'Data transformed'!$4:$4,0)-1)), (MIN(MAX(OFFSET('Data transformed'!$A$4,MATCH($A127,'Data transformed'!$A$5:$A$185,0),MATCH(CR$4,'Data transformed'!$4:$4,0)-1),$O127),$P127)-$O127)/$Q127*100,"NA"))</f>
        <v>69.5273109243697</v>
      </c>
      <c r="CS127" s="104" t="n">
        <f aca="true">IF($L127="","",IF(ISNUMBER(OFFSET('Data transformed'!$A$4,MATCH($A127,'Data transformed'!$A$5:$A$185,0),MATCH(CS$4,'Data transformed'!$4:$4,0)-1)), (MIN(MAX(OFFSET('Data transformed'!$A$4,MATCH($A127,'Data transformed'!$A$5:$A$185,0),MATCH(CS$4,'Data transformed'!$4:$4,0)-1),$O127),$P127)-$O127)/$Q127*100,"NA"))</f>
        <v>35.0035014005602</v>
      </c>
      <c r="CT127" s="104" t="n">
        <f aca="true">IF($L127="","",IF(ISNUMBER(OFFSET('Data transformed'!$A$4,MATCH($A127,'Data transformed'!$A$5:$A$185,0),MATCH(CT$4,'Data transformed'!$4:$4,0)-1)), (MIN(MAX(OFFSET('Data transformed'!$A$4,MATCH($A127,'Data transformed'!$A$5:$A$185,0),MATCH(CT$4,'Data transformed'!$4:$4,0)-1),$O127),$P127)-$O127)/$Q127*100,"NA"))</f>
        <v>53.406862745098</v>
      </c>
      <c r="CU127" s="104" t="n">
        <f aca="true">IF($L127="","",IF(ISNUMBER(OFFSET('Data transformed'!$A$4,MATCH($A127,'Data transformed'!$A$5:$A$185,0),MATCH(CU$4,'Data transformed'!$4:$4,0)-1)), (MIN(MAX(OFFSET('Data transformed'!$A$4,MATCH($A127,'Data transformed'!$A$5:$A$185,0),MATCH(CU$4,'Data transformed'!$4:$4,0)-1),$O127),$P127)-$O127)/$Q127*100,"NA"))</f>
        <v>30.4936974789916</v>
      </c>
      <c r="CV127" s="104" t="n">
        <f aca="true">IF($L127="","",IF(ISNUMBER(OFFSET('Data transformed'!$A$4,MATCH($A127,'Data transformed'!$A$5:$A$185,0),MATCH(CV$4,'Data transformed'!$4:$4,0)-1)), (MIN(MAX(OFFSET('Data transformed'!$A$4,MATCH($A127,'Data transformed'!$A$5:$A$185,0),MATCH(CV$4,'Data transformed'!$4:$4,0)-1),$O127),$P127)-$O127)/$Q127*100,"NA"))</f>
        <v>90.5147058823529</v>
      </c>
      <c r="CW127" s="104" t="n">
        <f aca="true">IF($L127="","",IF(ISNUMBER(OFFSET('Data transformed'!$A$4,MATCH($A127,'Data transformed'!$A$5:$A$185,0),MATCH(CW$4,'Data transformed'!$4:$4,0)-1)), (MIN(MAX(OFFSET('Data transformed'!$A$4,MATCH($A127,'Data transformed'!$A$5:$A$185,0),MATCH(CW$4,'Data transformed'!$4:$4,0)-1),$O127),$P127)-$O127)/$Q127*100,"NA"))</f>
        <v>86.1799719887955</v>
      </c>
    </row>
    <row r="128" customFormat="false" ht="15.5" hidden="false" customHeight="false" outlineLevel="0" collapsed="false">
      <c r="A128" s="107" t="n">
        <v>4430</v>
      </c>
      <c r="B128" s="107" t="n">
        <v>3</v>
      </c>
      <c r="C128" s="103" t="str">
        <f aca="true">IF(ISBLANK(OFFSET('outliers treatment'!$A$3,MATCH($A128,'outliers treatment'!$A$4:$A$154,0),MATCH(C$4,'outliers treatment'!$4:$4,0)-1)),"",OFFSET('outliers treatment'!$A$3,MATCH($A128,'outliers treatment'!$A$4:$A$154,0),MATCH(C$4,'outliers treatment'!$4:$4,0)-1))</f>
        <v>Domestic food consumption</v>
      </c>
      <c r="D128" s="103" t="str">
        <f aca="true">IF(ISBLANK(OFFSET('outliers treatment'!$A$3,MATCH($A128,'outliers treatment'!$A$4:$A$154,0),MATCH(D$4,'outliers treatment'!$4:$4,0)-1)),"",OFFSET('outliers treatment'!$A$3,MATCH($A128,'outliers treatment'!$A$4:$A$154,0),MATCH(D$4,'outliers treatment'!$4:$4,0)-1))</f>
        <v/>
      </c>
      <c r="E128" s="103" t="str">
        <f aca="true">IF(ISBLANK(OFFSET('outliers treatment'!$A$3,MATCH($A128,'outliers treatment'!$A$4:$A$154,0),MATCH(E$4,'outliers treatment'!$4:$4,0)-1)),"",OFFSET('outliers treatment'!$A$3,MATCH($A128,'outliers treatment'!$A$4:$A$154,0),MATCH(E$4,'outliers treatment'!$4:$4,0)-1))</f>
        <v/>
      </c>
      <c r="F128" s="103" t="str">
        <f aca="true">IF(ISBLANK(OFFSET('outliers treatment'!$A$3,MATCH($A128,'outliers treatment'!$A$4:$A$154,0),MATCH(F$4,'outliers treatment'!$4:$4,0)-1)),"",OFFSET('outliers treatment'!$A$3,MATCH($A128,'outliers treatment'!$A$4:$A$154,0),MATCH(F$4,'outliers treatment'!$4:$4,0)-1))</f>
        <v/>
      </c>
      <c r="G128" s="103" t="str">
        <f aca="true">IF(ISBLANK(OFFSET('outliers treatment'!$A$3,MATCH($A128,'outliers treatment'!$A$4:$A$154,0),MATCH(G$4,'outliers treatment'!$4:$4,0)-1)),"",OFFSET('outliers treatment'!$A$3,MATCH($A128,'outliers treatment'!$A$4:$A$154,0),MATCH(G$4,'outliers treatment'!$4:$4,0)-1))</f>
        <v/>
      </c>
      <c r="H128" s="103" t="str">
        <f aca="true">IF(ISBLANK(OFFSET('outliers treatment'!$A$3,MATCH($A128,'outliers treatment'!$A$4:$A$154,0),MATCH(H$4,'outliers treatment'!$4:$4,0)-1)),"",OFFSET('outliers treatment'!$A$3,MATCH($A128,'outliers treatment'!$A$4:$A$154,0),MATCH(H$4,'outliers treatment'!$4:$4,0)-1))</f>
        <v/>
      </c>
      <c r="I128" s="103" t="str">
        <f aca="true">IF(ISBLANK(OFFSET('outliers treatment'!$A$3,MATCH($A128,'outliers treatment'!$A$4:$A$154,0),MATCH(I$4,'outliers treatment'!$4:$4,0)-1)),"",OFFSET('outliers treatment'!$A$3,MATCH($A128,'outliers treatment'!$A$4:$A$154,0),MATCH(I$4,'outliers treatment'!$4:$4,0)-1))</f>
        <v/>
      </c>
      <c r="J128" s="104" t="n">
        <f aca="false" t="array" ref="J128:J128">MIN(IF(ISNUMBER(V128:CW128),V128:CW128))</f>
        <v>0</v>
      </c>
      <c r="K128" s="103" t="n">
        <f aca="false" t="array" ref="K128:K128">MAX(IF(ISNUMBER(V128:CW128),V128:CW128))</f>
        <v>100</v>
      </c>
      <c r="L128" s="103" t="e">
        <f aca="true">IF(ISBLANK(OFFSET('outliers treatment'!$A$3,MATCH($A128,'outliers treatment'!$A$4:$A$154,0),MATCH(L$4,'outliers treatment'!$4:$4,0)-1)),"",OFFSET('outliers treatment'!$A$3,MATCH($A128,'outliers treatment'!$A$4:$A$154,0),MATCH(L$4,'outliers treatment'!$4:$4,0)-1))</f>
        <v>#N/A</v>
      </c>
      <c r="M128" s="103" t="e">
        <f aca="true">IF(ISBLANK(OFFSET('outliers treatment'!$A$3,MATCH($A128,'outliers treatment'!$A$4:$A$154,0),MATCH(M$4,'outliers treatment'!$4:$4,0)-1)),"",OFFSET('outliers treatment'!$A$3,MATCH($A128,'outliers treatment'!$A$4:$A$154,0),MATCH(M$4,'outliers treatment'!$4:$4,0)-1))</f>
        <v>#N/A</v>
      </c>
      <c r="N128" s="103" t="str">
        <f aca="true">IF(ISBLANK(OFFSET('outliers treatment'!$A$3,MATCH($A128,'outliers treatment'!$A$4:$A$154,0),MATCH(N$4,'outliers treatment'!$4:$4,0)-1)),"",OFFSET('outliers treatment'!$A$3,MATCH($A128,'outliers treatment'!$A$4:$A$154,0),MATCH(N$4,'outliers treatment'!$4:$4,0)-1))</f>
        <v/>
      </c>
      <c r="O128" s="103" t="str">
        <f aca="true">IF(ISBLANK(OFFSET('outliers treatment'!$A$3,MATCH($A128,'outliers treatment'!$A$4:$A$154,0),MATCH(O$4,'outliers treatment'!$4:$4,0)-1)),"",OFFSET('outliers treatment'!$A$3,MATCH($A128,'outliers treatment'!$A$4:$A$154,0),MATCH(O$4,'outliers treatment'!$4:$4,0)-1))</f>
        <v/>
      </c>
      <c r="P128" s="103" t="str">
        <f aca="true">IF(ISBLANK(OFFSET('outliers treatment'!$A$3,MATCH($A128,'outliers treatment'!$A$4:$A$154,0),MATCH(P$4,'outliers treatment'!$4:$4,0)-1)),"",OFFSET('outliers treatment'!$A$3,MATCH($A128,'outliers treatment'!$A$4:$A$154,0),MATCH(P$4,'outliers treatment'!$4:$4,0)-1))</f>
        <v/>
      </c>
      <c r="Q128" s="103" t="str">
        <f aca="false">IFERROR(P128-O128,"")</f>
        <v/>
      </c>
      <c r="R128" s="105" t="n">
        <f aca="false" t="array" ref="R128:R128">IFERROR(SKEW(IF(ISNUMBER(V128:CW128),V128:CW128,"")),"")</f>
        <v>-0.147850955965421</v>
      </c>
      <c r="S128" s="103" t="n">
        <v>1</v>
      </c>
      <c r="T128" s="103" t="n">
        <v>1</v>
      </c>
      <c r="U128" s="106" t="str">
        <f aca="false" t="array" ref="U128:U128">IF(B128&lt;4,"",1-IFERROR(SUM(ISNUMBER(V128:CW128)*(1-$V$3:$CW$3))/COUNTIF($V$3:$CW$3,0),0))</f>
        <v/>
      </c>
      <c r="V128" s="104" t="n">
        <f aca="false" t="array" ref="V128:V128">SUM(IF(ISNUMBER(V129),$T129*V129,0))/SUM(IF(ISNUMBER(V129),$T129,0))</f>
        <v>59.0998129546873</v>
      </c>
      <c r="W128" s="104" t="n">
        <f aca="false">SUM(IF(ISNUMBER(W129),$T129*W129,0))/SUM(IF(ISNUMBER(W129),$T129,0))</f>
        <v>43.0245622180308</v>
      </c>
      <c r="X128" s="104" t="n">
        <f aca="false">SUM(IF(ISNUMBER(X129),$T129*X129,0))/SUM(IF(ISNUMBER(X129),$T129,0))</f>
        <v>96.4080799985642</v>
      </c>
      <c r="Y128" s="104" t="n">
        <f aca="false">SUM(IF(ISNUMBER(Y129),$T129*Y129,0))/SUM(IF(ISNUMBER(Y129),$T129,0))</f>
        <v>93.2861353061323</v>
      </c>
      <c r="Z128" s="104" t="n">
        <f aca="false">SUM(IF(ISNUMBER(Z129),$T129*Z129,0))/SUM(IF(ISNUMBER(Z129),$T129,0))</f>
        <v>88.8085114449913</v>
      </c>
      <c r="AA128" s="104" t="n">
        <f aca="false">SUM(IF(ISNUMBER(AA129),$T129*AA129,0))/SUM(IF(ISNUMBER(AA129),$T129,0))</f>
        <v>53.2789789859205</v>
      </c>
      <c r="AB128" s="104" t="n">
        <f aca="false">SUM(IF(ISNUMBER(AB129),$T129*AB129,0))/SUM(IF(ISNUMBER(AB129),$T129,0))</f>
        <v>71.1585038009964</v>
      </c>
      <c r="AC128" s="104" t="n">
        <f aca="false">SUM(IF(ISNUMBER(AC129),$T129*AC129,0))/SUM(IF(ISNUMBER(AC129),$T129,0))</f>
        <v>57.9694883390788</v>
      </c>
      <c r="AD128" s="104" t="n">
        <f aca="false">SUM(IF(ISNUMBER(AD129),$T129*AD129,0))/SUM(IF(ISNUMBER(AD129),$T129,0))</f>
        <v>50.8628752358151</v>
      </c>
      <c r="AE128" s="104" t="n">
        <f aca="false">SUM(IF(ISNUMBER(AE129),$T129*AE129,0))/SUM(IF(ISNUMBER(AE129),$T129,0))</f>
        <v>62.3114841462043</v>
      </c>
      <c r="AF128" s="104" t="n">
        <f aca="false">SUM(IF(ISNUMBER(AF129),$T129*AF129,0))/SUM(IF(ISNUMBER(AF129),$T129,0))</f>
        <v>50.2324594278646</v>
      </c>
      <c r="AG128" s="104" t="n">
        <f aca="false">SUM(IF(ISNUMBER(AG129),$T129*AG129,0))/SUM(IF(ISNUMBER(AG129),$T129,0))</f>
        <v>30.664217816362</v>
      </c>
      <c r="AH128" s="104" t="n">
        <f aca="false">SUM(IF(ISNUMBER(AH129),$T129*AH129,0))/SUM(IF(ISNUMBER(AH129),$T129,0))</f>
        <v>60.9793524281922</v>
      </c>
      <c r="AI128" s="104" t="n">
        <f aca="false">SUM(IF(ISNUMBER(AI129),$T129*AI129,0))/SUM(IF(ISNUMBER(AI129),$T129,0))</f>
        <v>33.5799296884022</v>
      </c>
      <c r="AJ128" s="104" t="n">
        <f aca="false">SUM(IF(ISNUMBER(AJ129),$T129*AJ129,0))/SUM(IF(ISNUMBER(AJ129),$T129,0))</f>
        <v>59.0998129546873</v>
      </c>
      <c r="AK128" s="104" t="n">
        <f aca="false">SUM(IF(ISNUMBER(AK129),$T129*AK129,0))/SUM(IF(ISNUMBER(AK129),$T129,0))</f>
        <v>42.9442227513664</v>
      </c>
      <c r="AL128" s="104" t="n">
        <f aca="false">SUM(IF(ISNUMBER(AL129),$T129*AL129,0))/SUM(IF(ISNUMBER(AL129),$T129,0))</f>
        <v>72.4228872670026</v>
      </c>
      <c r="AM128" s="104" t="n">
        <f aca="false">SUM(IF(ISNUMBER(AM129),$T129*AM129,0))/SUM(IF(ISNUMBER(AM129),$T129,0))</f>
        <v>44.0153028830781</v>
      </c>
      <c r="AN128" s="104" t="n">
        <f aca="false">SUM(IF(ISNUMBER(AN129),$T129*AN129,0))/SUM(IF(ISNUMBER(AN129),$T129,0))</f>
        <v>59.0998129546873</v>
      </c>
      <c r="AO128" s="104" t="n">
        <f aca="false">SUM(IF(ISNUMBER(AO129),$T129*AO129,0))/SUM(IF(ISNUMBER(AO129),$T129,0))</f>
        <v>41.6374613912484</v>
      </c>
      <c r="AP128" s="104" t="n">
        <f aca="false">SUM(IF(ISNUMBER(AP129),$T129*AP129,0))/SUM(IF(ISNUMBER(AP129),$T129,0))</f>
        <v>59.0997847654008</v>
      </c>
      <c r="AQ128" s="104" t="n">
        <f aca="false">SUM(IF(ISNUMBER(AQ129),$T129*AQ129,0))/SUM(IF(ISNUMBER(AQ129),$T129,0))</f>
        <v>59.1120940871938</v>
      </c>
      <c r="AR128" s="104" t="n">
        <f aca="false">SUM(IF(ISNUMBER(AR129),$T129*AR129,0))/SUM(IF(ISNUMBER(AR129),$T129,0))</f>
        <v>72.4244752634782</v>
      </c>
      <c r="AS128" s="104" t="n">
        <f aca="false">SUM(IF(ISNUMBER(AS129),$T129*AS129,0))/SUM(IF(ISNUMBER(AS129),$T129,0))</f>
        <v>56.0169104241257</v>
      </c>
      <c r="AT128" s="104" t="n">
        <f aca="false">SUM(IF(ISNUMBER(AT129),$T129*AT129,0))/SUM(IF(ISNUMBER(AT129),$T129,0))</f>
        <v>41.0994218753186</v>
      </c>
      <c r="AU128" s="104" t="n">
        <f aca="false">SUM(IF(ISNUMBER(AU129),$T129*AU129,0))/SUM(IF(ISNUMBER(AU129),$T129,0))</f>
        <v>76.0326193738765</v>
      </c>
      <c r="AV128" s="104" t="n">
        <f aca="false">SUM(IF(ISNUMBER(AV129),$T129*AV129,0))/SUM(IF(ISNUMBER(AV129),$T129,0))</f>
        <v>48.2231364790886</v>
      </c>
      <c r="AW128" s="104" t="n">
        <f aca="false">SUM(IF(ISNUMBER(AW129),$T129*AW129,0))/SUM(IF(ISNUMBER(AW129),$T129,0))</f>
        <v>30.664217816362</v>
      </c>
      <c r="AX128" s="104" t="n">
        <f aca="false">SUM(IF(ISNUMBER(AX129),$T129*AX129,0))/SUM(IF(ISNUMBER(AX129),$T129,0))</f>
        <v>3.73226741184108</v>
      </c>
      <c r="AY128" s="104" t="n">
        <f aca="false">SUM(IF(ISNUMBER(AY129),$T129*AY129,0))/SUM(IF(ISNUMBER(AY129),$T129,0))</f>
        <v>59.0997847654008</v>
      </c>
      <c r="AZ128" s="104" t="n">
        <f aca="false">SUM(IF(ISNUMBER(AZ129),$T129*AZ129,0))/SUM(IF(ISNUMBER(AZ129),$T129,0))</f>
        <v>52.5846768582213</v>
      </c>
      <c r="BA128" s="104" t="n">
        <f aca="false">SUM(IF(ISNUMBER(BA129),$T129*BA129,0))/SUM(IF(ISNUMBER(BA129),$T129,0))</f>
        <v>54.4601852637498</v>
      </c>
      <c r="BB128" s="104" t="n">
        <f aca="false">SUM(IF(ISNUMBER(BB129),$T129*BB129,0))/SUM(IF(ISNUMBER(BB129),$T129,0))</f>
        <v>79.875956098381</v>
      </c>
      <c r="BC128" s="104" t="n">
        <f aca="false">SUM(IF(ISNUMBER(BC129),$T129*BC129,0))/SUM(IF(ISNUMBER(BC129),$T129,0))</f>
        <v>60.1834749046286</v>
      </c>
      <c r="BD128" s="104" t="n">
        <f aca="false">SUM(IF(ISNUMBER(BD129),$T129*BD129,0))/SUM(IF(ISNUMBER(BD129),$T129,0))</f>
        <v>77.3997246000668</v>
      </c>
      <c r="BE128" s="104" t="n">
        <f aca="false">SUM(IF(ISNUMBER(BE129),$T129*BE129,0))/SUM(IF(ISNUMBER(BE129),$T129,0))</f>
        <v>59.0997847654008</v>
      </c>
      <c r="BF128" s="104" t="n">
        <f aca="false">SUM(IF(ISNUMBER(BF129),$T129*BF129,0))/SUM(IF(ISNUMBER(BF129),$T129,0))</f>
        <v>85.4269246305864</v>
      </c>
      <c r="BG128" s="104" t="n">
        <f aca="false">SUM(IF(ISNUMBER(BG129),$T129*BG129,0))/SUM(IF(ISNUMBER(BG129),$T129,0))</f>
        <v>35.0267918026682</v>
      </c>
      <c r="BH128" s="104" t="n">
        <f aca="false">SUM(IF(ISNUMBER(BH129),$T129*BH129,0))/SUM(IF(ISNUMBER(BH129),$T129,0))</f>
        <v>64.6749678947517</v>
      </c>
      <c r="BI128" s="104" t="n">
        <f aca="false">SUM(IF(ISNUMBER(BI129),$T129*BI129,0))/SUM(IF(ISNUMBER(BI129),$T129,0))</f>
        <v>28.8207324403531</v>
      </c>
      <c r="BJ128" s="104" t="n">
        <f aca="false">SUM(IF(ISNUMBER(BJ129),$T129*BJ129,0))/SUM(IF(ISNUMBER(BJ129),$T129,0))</f>
        <v>38.9275219145863</v>
      </c>
      <c r="BK128" s="104" t="n">
        <f aca="false">SUM(IF(ISNUMBER(BK129),$T129*BK129,0))/SUM(IF(ISNUMBER(BK129),$T129,0))</f>
        <v>30.664217816362</v>
      </c>
      <c r="BL128" s="104" t="n">
        <f aca="false">SUM(IF(ISNUMBER(BL129),$T129*BL129,0))/SUM(IF(ISNUMBER(BL129),$T129,0))</f>
        <v>10.5567057567503</v>
      </c>
      <c r="BM128" s="104" t="n">
        <f aca="false">SUM(IF(ISNUMBER(BM129),$T129*BM129,0))/SUM(IF(ISNUMBER(BM129),$T129,0))</f>
        <v>46.0341444142788</v>
      </c>
      <c r="BN128" s="104" t="n">
        <f aca="false">SUM(IF(ISNUMBER(BN129),$T129*BN129,0))/SUM(IF(ISNUMBER(BN129),$T129,0))</f>
        <v>30.664217816362</v>
      </c>
      <c r="BO128" s="104" t="n">
        <f aca="false">SUM(IF(ISNUMBER(BO129),$T129*BO129,0))/SUM(IF(ISNUMBER(BO129),$T129,0))</f>
        <v>43.9813066035001</v>
      </c>
      <c r="BP128" s="104" t="n">
        <f aca="false">SUM(IF(ISNUMBER(BP129),$T129*BP129,0))/SUM(IF(ISNUMBER(BP129),$T129,0))</f>
        <v>0</v>
      </c>
      <c r="BQ128" s="104" t="n">
        <f aca="false">SUM(IF(ISNUMBER(BQ129),$T129*BQ129,0))/SUM(IF(ISNUMBER(BQ129),$T129,0))</f>
        <v>40.7696072226966</v>
      </c>
      <c r="BR128" s="104" t="n">
        <f aca="false">SUM(IF(ISNUMBER(BR129),$T129*BR129,0))/SUM(IF(ISNUMBER(BR129),$T129,0))</f>
        <v>30.664217816362</v>
      </c>
      <c r="BS128" s="104" t="n">
        <f aca="false">SUM(IF(ISNUMBER(BS129),$T129*BS129,0))/SUM(IF(ISNUMBER(BS129),$T129,0))</f>
        <v>0</v>
      </c>
      <c r="BT128" s="104" t="n">
        <f aca="false">SUM(IF(ISNUMBER(BT129),$T129*BT129,0))/SUM(IF(ISNUMBER(BT129),$T129,0))</f>
        <v>86.4904500335029</v>
      </c>
      <c r="BU128" s="104" t="n">
        <f aca="false">SUM(IF(ISNUMBER(BU129),$T129*BU129,0))/SUM(IF(ISNUMBER(BU129),$T129,0))</f>
        <v>76.187745017755</v>
      </c>
      <c r="BV128" s="104" t="n">
        <f aca="false">SUM(IF(ISNUMBER(BV129),$T129*BV129,0))/SUM(IF(ISNUMBER(BV129),$T129,0))</f>
        <v>83.5587642324184</v>
      </c>
      <c r="BW128" s="104" t="n">
        <f aca="false">SUM(IF(ISNUMBER(BW129),$T129*BW129,0))/SUM(IF(ISNUMBER(BW129),$T129,0))</f>
        <v>57.9658237318274</v>
      </c>
      <c r="BX128" s="104" t="n">
        <f aca="false">SUM(IF(ISNUMBER(BX129),$T129*BX129,0))/SUM(IF(ISNUMBER(BX129),$T129,0))</f>
        <v>62.3114841462043</v>
      </c>
      <c r="BY128" s="104" t="n">
        <f aca="false">SUM(IF(ISNUMBER(BY129),$T129*BY129,0))/SUM(IF(ISNUMBER(BY129),$T129,0))</f>
        <v>59.0997847654008</v>
      </c>
      <c r="BZ128" s="104" t="n">
        <f aca="false">SUM(IF(ISNUMBER(BZ129),$T129*BZ129,0))/SUM(IF(ISNUMBER(BZ129),$T129,0))</f>
        <v>46.0341444142788</v>
      </c>
      <c r="CA128" s="104" t="n">
        <f aca="false">SUM(IF(ISNUMBER(CA129),$T129*CA129,0))/SUM(IF(ISNUMBER(CA129),$T129,0))</f>
        <v>41.6374613912484</v>
      </c>
      <c r="CB128" s="104" t="n">
        <f aca="false">SUM(IF(ISNUMBER(CB129),$T129*CB129,0))/SUM(IF(ISNUMBER(CB129),$T129,0))</f>
        <v>79.2067048499949</v>
      </c>
      <c r="CC128" s="104" t="n">
        <f aca="false">SUM(IF(ISNUMBER(CC129),$T129*CC129,0))/SUM(IF(ISNUMBER(CC129),$T129,0))</f>
        <v>52.5846768582213</v>
      </c>
      <c r="CD128" s="104" t="n">
        <f aca="false">SUM(IF(ISNUMBER(CD129),$T129*CD129,0))/SUM(IF(ISNUMBER(CD129),$T129,0))</f>
        <v>66.1190110803628</v>
      </c>
      <c r="CE128" s="104" t="n">
        <f aca="false">SUM(IF(ISNUMBER(CE129),$T129*CE129,0))/SUM(IF(ISNUMBER(CE129),$T129,0))</f>
        <v>97.6054011518706</v>
      </c>
      <c r="CF128" s="104" t="n">
        <f aca="false">SUM(IF(ISNUMBER(CF129),$T129*CF129,0))/SUM(IF(ISNUMBER(CF129),$T129,0))</f>
        <v>0</v>
      </c>
      <c r="CG128" s="104" t="n">
        <f aca="false">SUM(IF(ISNUMBER(CG129),$T129*CG129,0))/SUM(IF(ISNUMBER(CG129),$T129,0))</f>
        <v>35.8059436828795</v>
      </c>
      <c r="CH128" s="104" t="n">
        <f aca="false">SUM(IF(ISNUMBER(CH129),$T129*CH129,0))/SUM(IF(ISNUMBER(CH129),$T129,0))</f>
        <v>33.5799296884022</v>
      </c>
      <c r="CI128" s="104" t="n">
        <f aca="false">SUM(IF(ISNUMBER(CI129),$T129*CI129,0))/SUM(IF(ISNUMBER(CI129),$T129,0))</f>
        <v>56.4355213293767</v>
      </c>
      <c r="CJ128" s="104" t="n">
        <f aca="false">SUM(IF(ISNUMBER(CJ129),$T129*CJ129,0))/SUM(IF(ISNUMBER(CJ129),$T129,0))</f>
        <v>69.7144606153853</v>
      </c>
      <c r="CK128" s="104" t="n">
        <f aca="false">SUM(IF(ISNUMBER(CK129),$T129*CK129,0))/SUM(IF(ISNUMBER(CK129),$T129,0))</f>
        <v>59.0997847654008</v>
      </c>
      <c r="CL128" s="104" t="n">
        <f aca="false">SUM(IF(ISNUMBER(CL129),$T129*CL129,0))/SUM(IF(ISNUMBER(CL129),$T129,0))</f>
        <v>100</v>
      </c>
      <c r="CM128" s="104" t="n">
        <f aca="false">SUM(IF(ISNUMBER(CM129),$T129*CM129,0))/SUM(IF(ISNUMBER(CM129),$T129,0))</f>
        <v>63.0655475613871</v>
      </c>
      <c r="CN128" s="104" t="n">
        <f aca="false">SUM(IF(ISNUMBER(CN129),$T129*CN129,0))/SUM(IF(ISNUMBER(CN129),$T129,0))</f>
        <v>30.664217816362</v>
      </c>
      <c r="CO128" s="104" t="n">
        <f aca="false">SUM(IF(ISNUMBER(CO129),$T129*CO129,0))/SUM(IF(ISNUMBER(CO129),$T129,0))</f>
        <v>30.664217816362</v>
      </c>
      <c r="CP128" s="104" t="n">
        <f aca="false">SUM(IF(ISNUMBER(CP129),$T129*CP129,0))/SUM(IF(ISNUMBER(CP129),$T129,0))</f>
        <v>35.8059436828795</v>
      </c>
      <c r="CQ128" s="104" t="n">
        <f aca="false">SUM(IF(ISNUMBER(CQ129),$T129*CQ129,0))/SUM(IF(ISNUMBER(CQ129),$T129,0))</f>
        <v>39.7325891455649</v>
      </c>
      <c r="CR128" s="104" t="n">
        <f aca="false">SUM(IF(ISNUMBER(CR129),$T129*CR129,0))/SUM(IF(ISNUMBER(CR129),$T129,0))</f>
        <v>62.3114841462043</v>
      </c>
      <c r="CS128" s="104" t="n">
        <f aca="false">SUM(IF(ISNUMBER(CS129),$T129*CS129,0))/SUM(IF(ISNUMBER(CS129),$T129,0))</f>
        <v>38.0646854390401</v>
      </c>
      <c r="CT128" s="104" t="n">
        <f aca="false">SUM(IF(ISNUMBER(CT129),$T129*CT129,0))/SUM(IF(ISNUMBER(CT129),$T129,0))</f>
        <v>55.5953866259313</v>
      </c>
      <c r="CU128" s="104" t="n">
        <f aca="false">SUM(IF(ISNUMBER(CU129),$T129*CU129,0))/SUM(IF(ISNUMBER(CU129),$T129,0))</f>
        <v>29.6271339642284</v>
      </c>
      <c r="CV128" s="104" t="n">
        <f aca="false">SUM(IF(ISNUMBER(CV129),$T129*CV129,0))/SUM(IF(ISNUMBER(CV129),$T129,0))</f>
        <v>53.9432125413008</v>
      </c>
      <c r="CW128" s="104" t="n">
        <f aca="false">SUM(IF(ISNUMBER(CW129),$T129*CW129,0))/SUM(IF(ISNUMBER(CW129),$T129,0))</f>
        <v>33.5799202919733</v>
      </c>
    </row>
    <row r="129" customFormat="false" ht="15.5" hidden="false" customHeight="false" outlineLevel="0" collapsed="false">
      <c r="A129" s="107" t="n">
        <v>4431</v>
      </c>
      <c r="B129" s="107" t="n">
        <v>4</v>
      </c>
      <c r="C129" s="103" t="str">
        <f aca="true">IF(ISBLANK(OFFSET('outliers treatment'!$A$3,MATCH($A129,'outliers treatment'!$A$4:$A$154,0),MATCH(C$4,'outliers treatment'!$4:$4,0)-1)),"",OFFSET('outliers treatment'!$A$3,MATCH($A129,'outliers treatment'!$A$4:$A$154,0),MATCH(C$4,'outliers treatment'!$4:$4,0)-1))</f>
        <v/>
      </c>
      <c r="D129" s="103" t="str">
        <f aca="true">IF(ISBLANK(OFFSET('outliers treatment'!$A$3,MATCH($A129,'outliers treatment'!$A$4:$A$154,0),MATCH(D$4,'outliers treatment'!$4:$4,0)-1)),"",OFFSET('outliers treatment'!$A$3,MATCH($A129,'outliers treatment'!$A$4:$A$154,0),MATCH(D$4,'outliers treatment'!$4:$4,0)-1))</f>
        <v>SDG Indicator 12.3.1 - Food waste per capita</v>
      </c>
      <c r="E129" s="103" t="str">
        <f aca="true">IF(ISBLANK(OFFSET('outliers treatment'!$A$3,MATCH($A129,'outliers treatment'!$A$4:$A$154,0),MATCH(E$4,'outliers treatment'!$4:$4,0)-1)),"",OFFSET('outliers treatment'!$A$3,MATCH($A129,'outliers treatment'!$A$4:$A$154,0),MATCH(E$4,'outliers treatment'!$4:$4,0)-1))</f>
        <v>Food waste per capita (comprised of household waste, out-of-home consumption, and retail waste)</v>
      </c>
      <c r="F129" s="103" t="str">
        <f aca="true">IF(ISBLANK(OFFSET('outliers treatment'!$A$3,MATCH($A129,'outliers treatment'!$A$4:$A$154,0),MATCH(F$4,'outliers treatment'!$4:$4,0)-1)),"",OFFSET('outliers treatment'!$A$3,MATCH($A129,'outliers treatment'!$A$4:$A$154,0),MATCH(F$4,'outliers treatment'!$4:$4,0)-1))</f>
        <v/>
      </c>
      <c r="G129" s="103" t="str">
        <f aca="true">IF(ISBLANK(OFFSET('outliers treatment'!$A$3,MATCH($A129,'outliers treatment'!$A$4:$A$154,0),MATCH(G$4,'outliers treatment'!$4:$4,0)-1)),"",OFFSET('outliers treatment'!$A$3,MATCH($A129,'outliers treatment'!$A$4:$A$154,0),MATCH(G$4,'outliers treatment'!$4:$4,0)-1))</f>
        <v/>
      </c>
      <c r="H129" s="103" t="str">
        <f aca="true">IF(ISBLANK(OFFSET('outliers treatment'!$A$3,MATCH($A129,'outliers treatment'!$A$4:$A$154,0),MATCH(H$4,'outliers treatment'!$4:$4,0)-1)),"",OFFSET('outliers treatment'!$A$3,MATCH($A129,'outliers treatment'!$A$4:$A$154,0),MATCH(H$4,'outliers treatment'!$4:$4,0)-1))</f>
        <v/>
      </c>
      <c r="I129" s="103" t="str">
        <f aca="true">IF(ISBLANK(OFFSET('outliers treatment'!$A$3,MATCH($A129,'outliers treatment'!$A$4:$A$154,0),MATCH(I$4,'outliers treatment'!$4:$4,0)-1)),"",OFFSET('outliers treatment'!$A$3,MATCH($A129,'outliers treatment'!$A$4:$A$154,0),MATCH(I$4,'outliers treatment'!$4:$4,0)-1))</f>
        <v/>
      </c>
      <c r="J129" s="104" t="n">
        <f aca="false" t="array" ref="J129:J129">MIN(IF(ISNUMBER(V129:CW129),V129:CW129))</f>
        <v>0</v>
      </c>
      <c r="K129" s="103" t="n">
        <f aca="false" t="array" ref="K129:K129">MAX(IF(ISNUMBER(V129:CW129),V129:CW129))</f>
        <v>100</v>
      </c>
      <c r="L129" s="103" t="n">
        <f aca="true">IF(ISBLANK(OFFSET('outliers treatment'!$A$3,MATCH($A129,'outliers treatment'!$A$4:$A$154,0),MATCH(L$4,'outliers treatment'!$4:$4,0)-1)),"",OFFSET('outliers treatment'!$A$3,MATCH($A129,'outliers treatment'!$A$4:$A$154,0),MATCH(L$4,'outliers treatment'!$4:$4,0)-1))</f>
        <v>-138.7077275</v>
      </c>
      <c r="M129" s="103" t="n">
        <f aca="true">IF(ISBLANK(OFFSET('outliers treatment'!$A$3,MATCH($A129,'outliers treatment'!$A$4:$A$154,0),MATCH(M$4,'outliers treatment'!$4:$4,0)-1)),"",OFFSET('outliers treatment'!$A$3,MATCH($A129,'outliers treatment'!$A$4:$A$154,0),MATCH(M$4,'outliers treatment'!$4:$4,0)-1))</f>
        <v>-112.101875</v>
      </c>
      <c r="N129" s="103" t="n">
        <f aca="true">IF(ISBLANK(OFFSET('outliers treatment'!$A$3,MATCH($A129,'outliers treatment'!$A$4:$A$154,0),MATCH(N$4,'outliers treatment'!$4:$4,0)-1)),"",OFFSET('outliers treatment'!$A$3,MATCH($A129,'outliers treatment'!$A$4:$A$154,0),MATCH(N$4,'outliers treatment'!$4:$4,0)-1))</f>
        <v>26.6058525</v>
      </c>
      <c r="O129" s="103" t="n">
        <f aca="true">IF(ISBLANK(OFFSET('outliers treatment'!$A$3,MATCH($A129,'outliers treatment'!$A$4:$A$154,0),MATCH(O$4,'outliers treatment'!$4:$4,0)-1)),"",OFFSET('outliers treatment'!$A$3,MATCH($A129,'outliers treatment'!$A$4:$A$154,0),MATCH(O$4,'outliers treatment'!$4:$4,0)-1))</f>
        <v>-178.61650625</v>
      </c>
      <c r="P129" s="103" t="n">
        <f aca="true">IF(ISBLANK(OFFSET('outliers treatment'!$A$3,MATCH($A129,'outliers treatment'!$A$4:$A$154,0),MATCH(P$4,'outliers treatment'!$4:$4,0)-1)),"",OFFSET('outliers treatment'!$A$3,MATCH($A129,'outliers treatment'!$A$4:$A$154,0),MATCH(P$4,'outliers treatment'!$4:$4,0)-1))</f>
        <v>-72.19309625</v>
      </c>
      <c r="Q129" s="103" t="n">
        <f aca="false">IFERROR(P129-O129,"")</f>
        <v>106.42341</v>
      </c>
      <c r="R129" s="105" t="n">
        <f aca="false" t="array" ref="R129:R129">IFERROR(SKEW(IF(ISNUMBER(V129:CW129),V129:CW129,"")),"")</f>
        <v>-0.147850955965421</v>
      </c>
      <c r="S129" s="103" t="n">
        <v>0</v>
      </c>
      <c r="T129" s="103" t="n">
        <v>1</v>
      </c>
      <c r="U129" s="106" t="n">
        <f aca="false" t="array" ref="U129:U129">IF(B129&lt;4,"",1-IFERROR(SUM(ISNUMBER(V129:CW129)*(1-$V$3:$CW$3))/COUNTIF($V$3:$CW$3,0),0))</f>
        <v>0</v>
      </c>
      <c r="V129" s="104" t="n">
        <f aca="true">IF($L129="","",IF(ISNUMBER(OFFSET('Data transformed'!$A$4,MATCH($A129,'Data transformed'!$A$5:$A$185,0),MATCH(V$4,'Data transformed'!$4:$4,0)-1)), (MIN(MAX(OFFSET('Data transformed'!$A$4,MATCH($A129,'Data transformed'!$A$5:$A$185,0),MATCH(V$4,'Data transformed'!$4:$4,0)-1),$O129),$P129)-$O129)/$Q129*100,"NA"))</f>
        <v>59.0998129546873</v>
      </c>
      <c r="W129" s="104" t="n">
        <f aca="true">IF($L129="","",IF(ISNUMBER(OFFSET('Data transformed'!$A$4,MATCH($A129,'Data transformed'!$A$5:$A$185,0),MATCH(W$4,'Data transformed'!$4:$4,0)-1)), (MIN(MAX(OFFSET('Data transformed'!$A$4,MATCH($A129,'Data transformed'!$A$5:$A$185,0),MATCH(W$4,'Data transformed'!$4:$4,0)-1),$O129),$P129)-$O129)/$Q129*100,"NA"))</f>
        <v>43.0245622180308</v>
      </c>
      <c r="X129" s="104" t="n">
        <f aca="true">IF($L129="","",IF(ISNUMBER(OFFSET('Data transformed'!$A$4,MATCH($A129,'Data transformed'!$A$5:$A$185,0),MATCH(X$4,'Data transformed'!$4:$4,0)-1)), (MIN(MAX(OFFSET('Data transformed'!$A$4,MATCH($A129,'Data transformed'!$A$5:$A$185,0),MATCH(X$4,'Data transformed'!$4:$4,0)-1),$O129),$P129)-$O129)/$Q129*100,"NA"))</f>
        <v>96.4080799985642</v>
      </c>
      <c r="Y129" s="104" t="n">
        <f aca="true">IF($L129="","",IF(ISNUMBER(OFFSET('Data transformed'!$A$4,MATCH($A129,'Data transformed'!$A$5:$A$185,0),MATCH(Y$4,'Data transformed'!$4:$4,0)-1)), (MIN(MAX(OFFSET('Data transformed'!$A$4,MATCH($A129,'Data transformed'!$A$5:$A$185,0),MATCH(Y$4,'Data transformed'!$4:$4,0)-1),$O129),$P129)-$O129)/$Q129*100,"NA"))</f>
        <v>93.2861353061323</v>
      </c>
      <c r="Z129" s="104" t="n">
        <f aca="true">IF($L129="","",IF(ISNUMBER(OFFSET('Data transformed'!$A$4,MATCH($A129,'Data transformed'!$A$5:$A$185,0),MATCH(Z$4,'Data transformed'!$4:$4,0)-1)), (MIN(MAX(OFFSET('Data transformed'!$A$4,MATCH($A129,'Data transformed'!$A$5:$A$185,0),MATCH(Z$4,'Data transformed'!$4:$4,0)-1),$O129),$P129)-$O129)/$Q129*100,"NA"))</f>
        <v>88.8085114449913</v>
      </c>
      <c r="AA129" s="104" t="n">
        <f aca="true">IF($L129="","",IF(ISNUMBER(OFFSET('Data transformed'!$A$4,MATCH($A129,'Data transformed'!$A$5:$A$185,0),MATCH(AA$4,'Data transformed'!$4:$4,0)-1)), (MIN(MAX(OFFSET('Data transformed'!$A$4,MATCH($A129,'Data transformed'!$A$5:$A$185,0),MATCH(AA$4,'Data transformed'!$4:$4,0)-1),$O129),$P129)-$O129)/$Q129*100,"NA"))</f>
        <v>53.2789789859205</v>
      </c>
      <c r="AB129" s="104" t="n">
        <f aca="true">IF($L129="","",IF(ISNUMBER(OFFSET('Data transformed'!$A$4,MATCH($A129,'Data transformed'!$A$5:$A$185,0),MATCH(AB$4,'Data transformed'!$4:$4,0)-1)), (MIN(MAX(OFFSET('Data transformed'!$A$4,MATCH($A129,'Data transformed'!$A$5:$A$185,0),MATCH(AB$4,'Data transformed'!$4:$4,0)-1),$O129),$P129)-$O129)/$Q129*100,"NA"))</f>
        <v>71.1585038009964</v>
      </c>
      <c r="AC129" s="104" t="n">
        <f aca="true">IF($L129="","",IF(ISNUMBER(OFFSET('Data transformed'!$A$4,MATCH($A129,'Data transformed'!$A$5:$A$185,0),MATCH(AC$4,'Data transformed'!$4:$4,0)-1)), (MIN(MAX(OFFSET('Data transformed'!$A$4,MATCH($A129,'Data transformed'!$A$5:$A$185,0),MATCH(AC$4,'Data transformed'!$4:$4,0)-1),$O129),$P129)-$O129)/$Q129*100,"NA"))</f>
        <v>57.9694883390788</v>
      </c>
      <c r="AD129" s="104" t="n">
        <f aca="true">IF($L129="","",IF(ISNUMBER(OFFSET('Data transformed'!$A$4,MATCH($A129,'Data transformed'!$A$5:$A$185,0),MATCH(AD$4,'Data transformed'!$4:$4,0)-1)), (MIN(MAX(OFFSET('Data transformed'!$A$4,MATCH($A129,'Data transformed'!$A$5:$A$185,0),MATCH(AD$4,'Data transformed'!$4:$4,0)-1),$O129),$P129)-$O129)/$Q129*100,"NA"))</f>
        <v>50.8628752358151</v>
      </c>
      <c r="AE129" s="104" t="n">
        <f aca="true">IF($L129="","",IF(ISNUMBER(OFFSET('Data transformed'!$A$4,MATCH($A129,'Data transformed'!$A$5:$A$185,0),MATCH(AE$4,'Data transformed'!$4:$4,0)-1)), (MIN(MAX(OFFSET('Data transformed'!$A$4,MATCH($A129,'Data transformed'!$A$5:$A$185,0),MATCH(AE$4,'Data transformed'!$4:$4,0)-1),$O129),$P129)-$O129)/$Q129*100,"NA"))</f>
        <v>62.3114841462043</v>
      </c>
      <c r="AF129" s="104" t="n">
        <f aca="true">IF($L129="","",IF(ISNUMBER(OFFSET('Data transformed'!$A$4,MATCH($A129,'Data transformed'!$A$5:$A$185,0),MATCH(AF$4,'Data transformed'!$4:$4,0)-1)), (MIN(MAX(OFFSET('Data transformed'!$A$4,MATCH($A129,'Data transformed'!$A$5:$A$185,0),MATCH(AF$4,'Data transformed'!$4:$4,0)-1),$O129),$P129)-$O129)/$Q129*100,"NA"))</f>
        <v>50.2324594278646</v>
      </c>
      <c r="AG129" s="104" t="n">
        <f aca="true">IF($L129="","",IF(ISNUMBER(OFFSET('Data transformed'!$A$4,MATCH($A129,'Data transformed'!$A$5:$A$185,0),MATCH(AG$4,'Data transformed'!$4:$4,0)-1)), (MIN(MAX(OFFSET('Data transformed'!$A$4,MATCH($A129,'Data transformed'!$A$5:$A$185,0),MATCH(AG$4,'Data transformed'!$4:$4,0)-1),$O129),$P129)-$O129)/$Q129*100,"NA"))</f>
        <v>30.664217816362</v>
      </c>
      <c r="AH129" s="104" t="n">
        <f aca="true">IF($L129="","",IF(ISNUMBER(OFFSET('Data transformed'!$A$4,MATCH($A129,'Data transformed'!$A$5:$A$185,0),MATCH(AH$4,'Data transformed'!$4:$4,0)-1)), (MIN(MAX(OFFSET('Data transformed'!$A$4,MATCH($A129,'Data transformed'!$A$5:$A$185,0),MATCH(AH$4,'Data transformed'!$4:$4,0)-1),$O129),$P129)-$O129)/$Q129*100,"NA"))</f>
        <v>60.9793524281922</v>
      </c>
      <c r="AI129" s="104" t="n">
        <f aca="true">IF($L129="","",IF(ISNUMBER(OFFSET('Data transformed'!$A$4,MATCH($A129,'Data transformed'!$A$5:$A$185,0),MATCH(AI$4,'Data transformed'!$4:$4,0)-1)), (MIN(MAX(OFFSET('Data transformed'!$A$4,MATCH($A129,'Data transformed'!$A$5:$A$185,0),MATCH(AI$4,'Data transformed'!$4:$4,0)-1),$O129),$P129)-$O129)/$Q129*100,"NA"))</f>
        <v>33.5799296884022</v>
      </c>
      <c r="AJ129" s="104" t="n">
        <f aca="true">IF($L129="","",IF(ISNUMBER(OFFSET('Data transformed'!$A$4,MATCH($A129,'Data transformed'!$A$5:$A$185,0),MATCH(AJ$4,'Data transformed'!$4:$4,0)-1)), (MIN(MAX(OFFSET('Data transformed'!$A$4,MATCH($A129,'Data transformed'!$A$5:$A$185,0),MATCH(AJ$4,'Data transformed'!$4:$4,0)-1),$O129),$P129)-$O129)/$Q129*100,"NA"))</f>
        <v>59.0998129546873</v>
      </c>
      <c r="AK129" s="104" t="n">
        <f aca="true">IF($L129="","",IF(ISNUMBER(OFFSET('Data transformed'!$A$4,MATCH($A129,'Data transformed'!$A$5:$A$185,0),MATCH(AK$4,'Data transformed'!$4:$4,0)-1)), (MIN(MAX(OFFSET('Data transformed'!$A$4,MATCH($A129,'Data transformed'!$A$5:$A$185,0),MATCH(AK$4,'Data transformed'!$4:$4,0)-1),$O129),$P129)-$O129)/$Q129*100,"NA"))</f>
        <v>42.9442227513664</v>
      </c>
      <c r="AL129" s="104" t="n">
        <f aca="true">IF($L129="","",IF(ISNUMBER(OFFSET('Data transformed'!$A$4,MATCH($A129,'Data transformed'!$A$5:$A$185,0),MATCH(AL$4,'Data transformed'!$4:$4,0)-1)), (MIN(MAX(OFFSET('Data transformed'!$A$4,MATCH($A129,'Data transformed'!$A$5:$A$185,0),MATCH(AL$4,'Data transformed'!$4:$4,0)-1),$O129),$P129)-$O129)/$Q129*100,"NA"))</f>
        <v>72.4228872670026</v>
      </c>
      <c r="AM129" s="104" t="n">
        <f aca="true">IF($L129="","",IF(ISNUMBER(OFFSET('Data transformed'!$A$4,MATCH($A129,'Data transformed'!$A$5:$A$185,0),MATCH(AM$4,'Data transformed'!$4:$4,0)-1)), (MIN(MAX(OFFSET('Data transformed'!$A$4,MATCH($A129,'Data transformed'!$A$5:$A$185,0),MATCH(AM$4,'Data transformed'!$4:$4,0)-1),$O129),$P129)-$O129)/$Q129*100,"NA"))</f>
        <v>44.0153028830781</v>
      </c>
      <c r="AN129" s="104" t="n">
        <f aca="true">IF($L129="","",IF(ISNUMBER(OFFSET('Data transformed'!$A$4,MATCH($A129,'Data transformed'!$A$5:$A$185,0),MATCH(AN$4,'Data transformed'!$4:$4,0)-1)), (MIN(MAX(OFFSET('Data transformed'!$A$4,MATCH($A129,'Data transformed'!$A$5:$A$185,0),MATCH(AN$4,'Data transformed'!$4:$4,0)-1),$O129),$P129)-$O129)/$Q129*100,"NA"))</f>
        <v>59.0998129546873</v>
      </c>
      <c r="AO129" s="104" t="n">
        <f aca="true">IF($L129="","",IF(ISNUMBER(OFFSET('Data transformed'!$A$4,MATCH($A129,'Data transformed'!$A$5:$A$185,0),MATCH(AO$4,'Data transformed'!$4:$4,0)-1)), (MIN(MAX(OFFSET('Data transformed'!$A$4,MATCH($A129,'Data transformed'!$A$5:$A$185,0),MATCH(AO$4,'Data transformed'!$4:$4,0)-1),$O129),$P129)-$O129)/$Q129*100,"NA"))</f>
        <v>41.6374613912484</v>
      </c>
      <c r="AP129" s="104" t="n">
        <f aca="true">IF($L129="","",IF(ISNUMBER(OFFSET('Data transformed'!$A$4,MATCH($A129,'Data transformed'!$A$5:$A$185,0),MATCH(AP$4,'Data transformed'!$4:$4,0)-1)), (MIN(MAX(OFFSET('Data transformed'!$A$4,MATCH($A129,'Data transformed'!$A$5:$A$185,0),MATCH(AP$4,'Data transformed'!$4:$4,0)-1),$O129),$P129)-$O129)/$Q129*100,"NA"))</f>
        <v>59.0997847654008</v>
      </c>
      <c r="AQ129" s="104" t="n">
        <f aca="true">IF($L129="","",IF(ISNUMBER(OFFSET('Data transformed'!$A$4,MATCH($A129,'Data transformed'!$A$5:$A$185,0),MATCH(AQ$4,'Data transformed'!$4:$4,0)-1)), (MIN(MAX(OFFSET('Data transformed'!$A$4,MATCH($A129,'Data transformed'!$A$5:$A$185,0),MATCH(AQ$4,'Data transformed'!$4:$4,0)-1),$O129),$P129)-$O129)/$Q129*100,"NA"))</f>
        <v>59.1120940871938</v>
      </c>
      <c r="AR129" s="104" t="n">
        <f aca="true">IF($L129="","",IF(ISNUMBER(OFFSET('Data transformed'!$A$4,MATCH($A129,'Data transformed'!$A$5:$A$185,0),MATCH(AR$4,'Data transformed'!$4:$4,0)-1)), (MIN(MAX(OFFSET('Data transformed'!$A$4,MATCH($A129,'Data transformed'!$A$5:$A$185,0),MATCH(AR$4,'Data transformed'!$4:$4,0)-1),$O129),$P129)-$O129)/$Q129*100,"NA"))</f>
        <v>72.4244752634782</v>
      </c>
      <c r="AS129" s="104" t="n">
        <f aca="true">IF($L129="","",IF(ISNUMBER(OFFSET('Data transformed'!$A$4,MATCH($A129,'Data transformed'!$A$5:$A$185,0),MATCH(AS$4,'Data transformed'!$4:$4,0)-1)), (MIN(MAX(OFFSET('Data transformed'!$A$4,MATCH($A129,'Data transformed'!$A$5:$A$185,0),MATCH(AS$4,'Data transformed'!$4:$4,0)-1),$O129),$P129)-$O129)/$Q129*100,"NA"))</f>
        <v>56.0169104241257</v>
      </c>
      <c r="AT129" s="104" t="n">
        <f aca="true">IF($L129="","",IF(ISNUMBER(OFFSET('Data transformed'!$A$4,MATCH($A129,'Data transformed'!$A$5:$A$185,0),MATCH(AT$4,'Data transformed'!$4:$4,0)-1)), (MIN(MAX(OFFSET('Data transformed'!$A$4,MATCH($A129,'Data transformed'!$A$5:$A$185,0),MATCH(AT$4,'Data transformed'!$4:$4,0)-1),$O129),$P129)-$O129)/$Q129*100,"NA"))</f>
        <v>41.0994218753186</v>
      </c>
      <c r="AU129" s="104" t="n">
        <f aca="true">IF($L129="","",IF(ISNUMBER(OFFSET('Data transformed'!$A$4,MATCH($A129,'Data transformed'!$A$5:$A$185,0),MATCH(AU$4,'Data transformed'!$4:$4,0)-1)), (MIN(MAX(OFFSET('Data transformed'!$A$4,MATCH($A129,'Data transformed'!$A$5:$A$185,0),MATCH(AU$4,'Data transformed'!$4:$4,0)-1),$O129),$P129)-$O129)/$Q129*100,"NA"))</f>
        <v>76.0326193738765</v>
      </c>
      <c r="AV129" s="104" t="n">
        <f aca="true">IF($L129="","",IF(ISNUMBER(OFFSET('Data transformed'!$A$4,MATCH($A129,'Data transformed'!$A$5:$A$185,0),MATCH(AV$4,'Data transformed'!$4:$4,0)-1)), (MIN(MAX(OFFSET('Data transformed'!$A$4,MATCH($A129,'Data transformed'!$A$5:$A$185,0),MATCH(AV$4,'Data transformed'!$4:$4,0)-1),$O129),$P129)-$O129)/$Q129*100,"NA"))</f>
        <v>48.2231364790886</v>
      </c>
      <c r="AW129" s="104" t="n">
        <f aca="true">IF($L129="","",IF(ISNUMBER(OFFSET('Data transformed'!$A$4,MATCH($A129,'Data transformed'!$A$5:$A$185,0),MATCH(AW$4,'Data transformed'!$4:$4,0)-1)), (MIN(MAX(OFFSET('Data transformed'!$A$4,MATCH($A129,'Data transformed'!$A$5:$A$185,0),MATCH(AW$4,'Data transformed'!$4:$4,0)-1),$O129),$P129)-$O129)/$Q129*100,"NA"))</f>
        <v>30.664217816362</v>
      </c>
      <c r="AX129" s="104" t="n">
        <f aca="true">IF($L129="","",IF(ISNUMBER(OFFSET('Data transformed'!$A$4,MATCH($A129,'Data transformed'!$A$5:$A$185,0),MATCH(AX$4,'Data transformed'!$4:$4,0)-1)), (MIN(MAX(OFFSET('Data transformed'!$A$4,MATCH($A129,'Data transformed'!$A$5:$A$185,0),MATCH(AX$4,'Data transformed'!$4:$4,0)-1),$O129),$P129)-$O129)/$Q129*100,"NA"))</f>
        <v>3.73226741184108</v>
      </c>
      <c r="AY129" s="104" t="n">
        <f aca="true">IF($L129="","",IF(ISNUMBER(OFFSET('Data transformed'!$A$4,MATCH($A129,'Data transformed'!$A$5:$A$185,0),MATCH(AY$4,'Data transformed'!$4:$4,0)-1)), (MIN(MAX(OFFSET('Data transformed'!$A$4,MATCH($A129,'Data transformed'!$A$5:$A$185,0),MATCH(AY$4,'Data transformed'!$4:$4,0)-1),$O129),$P129)-$O129)/$Q129*100,"NA"))</f>
        <v>59.0997847654008</v>
      </c>
      <c r="AZ129" s="104" t="n">
        <f aca="true">IF($L129="","",IF(ISNUMBER(OFFSET('Data transformed'!$A$4,MATCH($A129,'Data transformed'!$A$5:$A$185,0),MATCH(AZ$4,'Data transformed'!$4:$4,0)-1)), (MIN(MAX(OFFSET('Data transformed'!$A$4,MATCH($A129,'Data transformed'!$A$5:$A$185,0),MATCH(AZ$4,'Data transformed'!$4:$4,0)-1),$O129),$P129)-$O129)/$Q129*100,"NA"))</f>
        <v>52.5846768582213</v>
      </c>
      <c r="BA129" s="104" t="n">
        <f aca="true">IF($L129="","",IF(ISNUMBER(OFFSET('Data transformed'!$A$4,MATCH($A129,'Data transformed'!$A$5:$A$185,0),MATCH(BA$4,'Data transformed'!$4:$4,0)-1)), (MIN(MAX(OFFSET('Data transformed'!$A$4,MATCH($A129,'Data transformed'!$A$5:$A$185,0),MATCH(BA$4,'Data transformed'!$4:$4,0)-1),$O129),$P129)-$O129)/$Q129*100,"NA"))</f>
        <v>54.4601852637498</v>
      </c>
      <c r="BB129" s="104" t="n">
        <f aca="true">IF($L129="","",IF(ISNUMBER(OFFSET('Data transformed'!$A$4,MATCH($A129,'Data transformed'!$A$5:$A$185,0),MATCH(BB$4,'Data transformed'!$4:$4,0)-1)), (MIN(MAX(OFFSET('Data transformed'!$A$4,MATCH($A129,'Data transformed'!$A$5:$A$185,0),MATCH(BB$4,'Data transformed'!$4:$4,0)-1),$O129),$P129)-$O129)/$Q129*100,"NA"))</f>
        <v>79.875956098381</v>
      </c>
      <c r="BC129" s="104" t="n">
        <f aca="true">IF($L129="","",IF(ISNUMBER(OFFSET('Data transformed'!$A$4,MATCH($A129,'Data transformed'!$A$5:$A$185,0),MATCH(BC$4,'Data transformed'!$4:$4,0)-1)), (MIN(MAX(OFFSET('Data transformed'!$A$4,MATCH($A129,'Data transformed'!$A$5:$A$185,0),MATCH(BC$4,'Data transformed'!$4:$4,0)-1),$O129),$P129)-$O129)/$Q129*100,"NA"))</f>
        <v>60.1834749046286</v>
      </c>
      <c r="BD129" s="104" t="n">
        <f aca="true">IF($L129="","",IF(ISNUMBER(OFFSET('Data transformed'!$A$4,MATCH($A129,'Data transformed'!$A$5:$A$185,0),MATCH(BD$4,'Data transformed'!$4:$4,0)-1)), (MIN(MAX(OFFSET('Data transformed'!$A$4,MATCH($A129,'Data transformed'!$A$5:$A$185,0),MATCH(BD$4,'Data transformed'!$4:$4,0)-1),$O129),$P129)-$O129)/$Q129*100,"NA"))</f>
        <v>77.3997246000668</v>
      </c>
      <c r="BE129" s="104" t="n">
        <f aca="true">IF($L129="","",IF(ISNUMBER(OFFSET('Data transformed'!$A$4,MATCH($A129,'Data transformed'!$A$5:$A$185,0),MATCH(BE$4,'Data transformed'!$4:$4,0)-1)), (MIN(MAX(OFFSET('Data transformed'!$A$4,MATCH($A129,'Data transformed'!$A$5:$A$185,0),MATCH(BE$4,'Data transformed'!$4:$4,0)-1),$O129),$P129)-$O129)/$Q129*100,"NA"))</f>
        <v>59.0997847654008</v>
      </c>
      <c r="BF129" s="104" t="n">
        <f aca="true">IF($L129="","",IF(ISNUMBER(OFFSET('Data transformed'!$A$4,MATCH($A129,'Data transformed'!$A$5:$A$185,0),MATCH(BF$4,'Data transformed'!$4:$4,0)-1)), (MIN(MAX(OFFSET('Data transformed'!$A$4,MATCH($A129,'Data transformed'!$A$5:$A$185,0),MATCH(BF$4,'Data transformed'!$4:$4,0)-1),$O129),$P129)-$O129)/$Q129*100,"NA"))</f>
        <v>85.4269246305864</v>
      </c>
      <c r="BG129" s="104" t="n">
        <f aca="true">IF($L129="","",IF(ISNUMBER(OFFSET('Data transformed'!$A$4,MATCH($A129,'Data transformed'!$A$5:$A$185,0),MATCH(BG$4,'Data transformed'!$4:$4,0)-1)), (MIN(MAX(OFFSET('Data transformed'!$A$4,MATCH($A129,'Data transformed'!$A$5:$A$185,0),MATCH(BG$4,'Data transformed'!$4:$4,0)-1),$O129),$P129)-$O129)/$Q129*100,"NA"))</f>
        <v>35.0267918026682</v>
      </c>
      <c r="BH129" s="104" t="n">
        <f aca="true">IF($L129="","",IF(ISNUMBER(OFFSET('Data transformed'!$A$4,MATCH($A129,'Data transformed'!$A$5:$A$185,0),MATCH(BH$4,'Data transformed'!$4:$4,0)-1)), (MIN(MAX(OFFSET('Data transformed'!$A$4,MATCH($A129,'Data transformed'!$A$5:$A$185,0),MATCH(BH$4,'Data transformed'!$4:$4,0)-1),$O129),$P129)-$O129)/$Q129*100,"NA"))</f>
        <v>64.6749678947517</v>
      </c>
      <c r="BI129" s="104" t="n">
        <f aca="true">IF($L129="","",IF(ISNUMBER(OFFSET('Data transformed'!$A$4,MATCH($A129,'Data transformed'!$A$5:$A$185,0),MATCH(BI$4,'Data transformed'!$4:$4,0)-1)), (MIN(MAX(OFFSET('Data transformed'!$A$4,MATCH($A129,'Data transformed'!$A$5:$A$185,0),MATCH(BI$4,'Data transformed'!$4:$4,0)-1),$O129),$P129)-$O129)/$Q129*100,"NA"))</f>
        <v>28.8207324403531</v>
      </c>
      <c r="BJ129" s="104" t="n">
        <f aca="true">IF($L129="","",IF(ISNUMBER(OFFSET('Data transformed'!$A$4,MATCH($A129,'Data transformed'!$A$5:$A$185,0),MATCH(BJ$4,'Data transformed'!$4:$4,0)-1)), (MIN(MAX(OFFSET('Data transformed'!$A$4,MATCH($A129,'Data transformed'!$A$5:$A$185,0),MATCH(BJ$4,'Data transformed'!$4:$4,0)-1),$O129),$P129)-$O129)/$Q129*100,"NA"))</f>
        <v>38.9275219145863</v>
      </c>
      <c r="BK129" s="104" t="n">
        <f aca="true">IF($L129="","",IF(ISNUMBER(OFFSET('Data transformed'!$A$4,MATCH($A129,'Data transformed'!$A$5:$A$185,0),MATCH(BK$4,'Data transformed'!$4:$4,0)-1)), (MIN(MAX(OFFSET('Data transformed'!$A$4,MATCH($A129,'Data transformed'!$A$5:$A$185,0),MATCH(BK$4,'Data transformed'!$4:$4,0)-1),$O129),$P129)-$O129)/$Q129*100,"NA"))</f>
        <v>30.664217816362</v>
      </c>
      <c r="BL129" s="104" t="n">
        <f aca="true">IF($L129="","",IF(ISNUMBER(OFFSET('Data transformed'!$A$4,MATCH($A129,'Data transformed'!$A$5:$A$185,0),MATCH(BL$4,'Data transformed'!$4:$4,0)-1)), (MIN(MAX(OFFSET('Data transformed'!$A$4,MATCH($A129,'Data transformed'!$A$5:$A$185,0),MATCH(BL$4,'Data transformed'!$4:$4,0)-1),$O129),$P129)-$O129)/$Q129*100,"NA"))</f>
        <v>10.5567057567503</v>
      </c>
      <c r="BM129" s="104" t="n">
        <f aca="true">IF($L129="","",IF(ISNUMBER(OFFSET('Data transformed'!$A$4,MATCH($A129,'Data transformed'!$A$5:$A$185,0),MATCH(BM$4,'Data transformed'!$4:$4,0)-1)), (MIN(MAX(OFFSET('Data transformed'!$A$4,MATCH($A129,'Data transformed'!$A$5:$A$185,0),MATCH(BM$4,'Data transformed'!$4:$4,0)-1),$O129),$P129)-$O129)/$Q129*100,"NA"))</f>
        <v>46.0341444142788</v>
      </c>
      <c r="BN129" s="104" t="n">
        <f aca="true">IF($L129="","",IF(ISNUMBER(OFFSET('Data transformed'!$A$4,MATCH($A129,'Data transformed'!$A$5:$A$185,0),MATCH(BN$4,'Data transformed'!$4:$4,0)-1)), (MIN(MAX(OFFSET('Data transformed'!$A$4,MATCH($A129,'Data transformed'!$A$5:$A$185,0),MATCH(BN$4,'Data transformed'!$4:$4,0)-1),$O129),$P129)-$O129)/$Q129*100,"NA"))</f>
        <v>30.664217816362</v>
      </c>
      <c r="BO129" s="104" t="n">
        <f aca="true">IF($L129="","",IF(ISNUMBER(OFFSET('Data transformed'!$A$4,MATCH($A129,'Data transformed'!$A$5:$A$185,0),MATCH(BO$4,'Data transformed'!$4:$4,0)-1)), (MIN(MAX(OFFSET('Data transformed'!$A$4,MATCH($A129,'Data transformed'!$A$5:$A$185,0),MATCH(BO$4,'Data transformed'!$4:$4,0)-1),$O129),$P129)-$O129)/$Q129*100,"NA"))</f>
        <v>43.9813066035001</v>
      </c>
      <c r="BP129" s="104" t="n">
        <f aca="true">IF($L129="","",IF(ISNUMBER(OFFSET('Data transformed'!$A$4,MATCH($A129,'Data transformed'!$A$5:$A$185,0),MATCH(BP$4,'Data transformed'!$4:$4,0)-1)), (MIN(MAX(OFFSET('Data transformed'!$A$4,MATCH($A129,'Data transformed'!$A$5:$A$185,0),MATCH(BP$4,'Data transformed'!$4:$4,0)-1),$O129),$P129)-$O129)/$Q129*100,"NA"))</f>
        <v>0</v>
      </c>
      <c r="BQ129" s="104" t="n">
        <f aca="true">IF($L129="","",IF(ISNUMBER(OFFSET('Data transformed'!$A$4,MATCH($A129,'Data transformed'!$A$5:$A$185,0),MATCH(BQ$4,'Data transformed'!$4:$4,0)-1)), (MIN(MAX(OFFSET('Data transformed'!$A$4,MATCH($A129,'Data transformed'!$A$5:$A$185,0),MATCH(BQ$4,'Data transformed'!$4:$4,0)-1),$O129),$P129)-$O129)/$Q129*100,"NA"))</f>
        <v>40.7696072226966</v>
      </c>
      <c r="BR129" s="104" t="n">
        <f aca="true">IF($L129="","",IF(ISNUMBER(OFFSET('Data transformed'!$A$4,MATCH($A129,'Data transformed'!$A$5:$A$185,0),MATCH(BR$4,'Data transformed'!$4:$4,0)-1)), (MIN(MAX(OFFSET('Data transformed'!$A$4,MATCH($A129,'Data transformed'!$A$5:$A$185,0),MATCH(BR$4,'Data transformed'!$4:$4,0)-1),$O129),$P129)-$O129)/$Q129*100,"NA"))</f>
        <v>30.664217816362</v>
      </c>
      <c r="BS129" s="104" t="n">
        <f aca="true">IF($L129="","",IF(ISNUMBER(OFFSET('Data transformed'!$A$4,MATCH($A129,'Data transformed'!$A$5:$A$185,0),MATCH(BS$4,'Data transformed'!$4:$4,0)-1)), (MIN(MAX(OFFSET('Data transformed'!$A$4,MATCH($A129,'Data transformed'!$A$5:$A$185,0),MATCH(BS$4,'Data transformed'!$4:$4,0)-1),$O129),$P129)-$O129)/$Q129*100,"NA"))</f>
        <v>0</v>
      </c>
      <c r="BT129" s="104" t="n">
        <f aca="true">IF($L129="","",IF(ISNUMBER(OFFSET('Data transformed'!$A$4,MATCH($A129,'Data transformed'!$A$5:$A$185,0),MATCH(BT$4,'Data transformed'!$4:$4,0)-1)), (MIN(MAX(OFFSET('Data transformed'!$A$4,MATCH($A129,'Data transformed'!$A$5:$A$185,0),MATCH(BT$4,'Data transformed'!$4:$4,0)-1),$O129),$P129)-$O129)/$Q129*100,"NA"))</f>
        <v>86.4904500335029</v>
      </c>
      <c r="BU129" s="104" t="n">
        <f aca="true">IF($L129="","",IF(ISNUMBER(OFFSET('Data transformed'!$A$4,MATCH($A129,'Data transformed'!$A$5:$A$185,0),MATCH(BU$4,'Data transformed'!$4:$4,0)-1)), (MIN(MAX(OFFSET('Data transformed'!$A$4,MATCH($A129,'Data transformed'!$A$5:$A$185,0),MATCH(BU$4,'Data transformed'!$4:$4,0)-1),$O129),$P129)-$O129)/$Q129*100,"NA"))</f>
        <v>76.187745017755</v>
      </c>
      <c r="BV129" s="104" t="n">
        <f aca="true">IF($L129="","",IF(ISNUMBER(OFFSET('Data transformed'!$A$4,MATCH($A129,'Data transformed'!$A$5:$A$185,0),MATCH(BV$4,'Data transformed'!$4:$4,0)-1)), (MIN(MAX(OFFSET('Data transformed'!$A$4,MATCH($A129,'Data transformed'!$A$5:$A$185,0),MATCH(BV$4,'Data transformed'!$4:$4,0)-1),$O129),$P129)-$O129)/$Q129*100,"NA"))</f>
        <v>83.5587642324184</v>
      </c>
      <c r="BW129" s="104" t="n">
        <f aca="true">IF($L129="","",IF(ISNUMBER(OFFSET('Data transformed'!$A$4,MATCH($A129,'Data transformed'!$A$5:$A$185,0),MATCH(BW$4,'Data transformed'!$4:$4,0)-1)), (MIN(MAX(OFFSET('Data transformed'!$A$4,MATCH($A129,'Data transformed'!$A$5:$A$185,0),MATCH(BW$4,'Data transformed'!$4:$4,0)-1),$O129),$P129)-$O129)/$Q129*100,"NA"))</f>
        <v>57.9658237318274</v>
      </c>
      <c r="BX129" s="104" t="n">
        <f aca="true">IF($L129="","",IF(ISNUMBER(OFFSET('Data transformed'!$A$4,MATCH($A129,'Data transformed'!$A$5:$A$185,0),MATCH(BX$4,'Data transformed'!$4:$4,0)-1)), (MIN(MAX(OFFSET('Data transformed'!$A$4,MATCH($A129,'Data transformed'!$A$5:$A$185,0),MATCH(BX$4,'Data transformed'!$4:$4,0)-1),$O129),$P129)-$O129)/$Q129*100,"NA"))</f>
        <v>62.3114841462043</v>
      </c>
      <c r="BY129" s="104" t="n">
        <f aca="true">IF($L129="","",IF(ISNUMBER(OFFSET('Data transformed'!$A$4,MATCH($A129,'Data transformed'!$A$5:$A$185,0),MATCH(BY$4,'Data transformed'!$4:$4,0)-1)), (MIN(MAX(OFFSET('Data transformed'!$A$4,MATCH($A129,'Data transformed'!$A$5:$A$185,0),MATCH(BY$4,'Data transformed'!$4:$4,0)-1),$O129),$P129)-$O129)/$Q129*100,"NA"))</f>
        <v>59.0997847654008</v>
      </c>
      <c r="BZ129" s="104" t="n">
        <f aca="true">IF($L129="","",IF(ISNUMBER(OFFSET('Data transformed'!$A$4,MATCH($A129,'Data transformed'!$A$5:$A$185,0),MATCH(BZ$4,'Data transformed'!$4:$4,0)-1)), (MIN(MAX(OFFSET('Data transformed'!$A$4,MATCH($A129,'Data transformed'!$A$5:$A$185,0),MATCH(BZ$4,'Data transformed'!$4:$4,0)-1),$O129),$P129)-$O129)/$Q129*100,"NA"))</f>
        <v>46.0341444142788</v>
      </c>
      <c r="CA129" s="104" t="n">
        <f aca="true">IF($L129="","",IF(ISNUMBER(OFFSET('Data transformed'!$A$4,MATCH($A129,'Data transformed'!$A$5:$A$185,0),MATCH(CA$4,'Data transformed'!$4:$4,0)-1)), (MIN(MAX(OFFSET('Data transformed'!$A$4,MATCH($A129,'Data transformed'!$A$5:$A$185,0),MATCH(CA$4,'Data transformed'!$4:$4,0)-1),$O129),$P129)-$O129)/$Q129*100,"NA"))</f>
        <v>41.6374613912484</v>
      </c>
      <c r="CB129" s="104" t="n">
        <f aca="true">IF($L129="","",IF(ISNUMBER(OFFSET('Data transformed'!$A$4,MATCH($A129,'Data transformed'!$A$5:$A$185,0),MATCH(CB$4,'Data transformed'!$4:$4,0)-1)), (MIN(MAX(OFFSET('Data transformed'!$A$4,MATCH($A129,'Data transformed'!$A$5:$A$185,0),MATCH(CB$4,'Data transformed'!$4:$4,0)-1),$O129),$P129)-$O129)/$Q129*100,"NA"))</f>
        <v>79.2067048499949</v>
      </c>
      <c r="CC129" s="104" t="n">
        <f aca="true">IF($L129="","",IF(ISNUMBER(OFFSET('Data transformed'!$A$4,MATCH($A129,'Data transformed'!$A$5:$A$185,0),MATCH(CC$4,'Data transformed'!$4:$4,0)-1)), (MIN(MAX(OFFSET('Data transformed'!$A$4,MATCH($A129,'Data transformed'!$A$5:$A$185,0),MATCH(CC$4,'Data transformed'!$4:$4,0)-1),$O129),$P129)-$O129)/$Q129*100,"NA"))</f>
        <v>52.5846768582213</v>
      </c>
      <c r="CD129" s="104" t="n">
        <f aca="true">IF($L129="","",IF(ISNUMBER(OFFSET('Data transformed'!$A$4,MATCH($A129,'Data transformed'!$A$5:$A$185,0),MATCH(CD$4,'Data transformed'!$4:$4,0)-1)), (MIN(MAX(OFFSET('Data transformed'!$A$4,MATCH($A129,'Data transformed'!$A$5:$A$185,0),MATCH(CD$4,'Data transformed'!$4:$4,0)-1),$O129),$P129)-$O129)/$Q129*100,"NA"))</f>
        <v>66.1190110803628</v>
      </c>
      <c r="CE129" s="104" t="n">
        <f aca="true">IF($L129="","",IF(ISNUMBER(OFFSET('Data transformed'!$A$4,MATCH($A129,'Data transformed'!$A$5:$A$185,0),MATCH(CE$4,'Data transformed'!$4:$4,0)-1)), (MIN(MAX(OFFSET('Data transformed'!$A$4,MATCH($A129,'Data transformed'!$A$5:$A$185,0),MATCH(CE$4,'Data transformed'!$4:$4,0)-1),$O129),$P129)-$O129)/$Q129*100,"NA"))</f>
        <v>97.6054011518706</v>
      </c>
      <c r="CF129" s="104" t="n">
        <f aca="true">IF($L129="","",IF(ISNUMBER(OFFSET('Data transformed'!$A$4,MATCH($A129,'Data transformed'!$A$5:$A$185,0),MATCH(CF$4,'Data transformed'!$4:$4,0)-1)), (MIN(MAX(OFFSET('Data transformed'!$A$4,MATCH($A129,'Data transformed'!$A$5:$A$185,0),MATCH(CF$4,'Data transformed'!$4:$4,0)-1),$O129),$P129)-$O129)/$Q129*100,"NA"))</f>
        <v>0</v>
      </c>
      <c r="CG129" s="104" t="n">
        <f aca="true">IF($L129="","",IF(ISNUMBER(OFFSET('Data transformed'!$A$4,MATCH($A129,'Data transformed'!$A$5:$A$185,0),MATCH(CG$4,'Data transformed'!$4:$4,0)-1)), (MIN(MAX(OFFSET('Data transformed'!$A$4,MATCH($A129,'Data transformed'!$A$5:$A$185,0),MATCH(CG$4,'Data transformed'!$4:$4,0)-1),$O129),$P129)-$O129)/$Q129*100,"NA"))</f>
        <v>35.8059436828795</v>
      </c>
      <c r="CH129" s="104" t="n">
        <f aca="true">IF($L129="","",IF(ISNUMBER(OFFSET('Data transformed'!$A$4,MATCH($A129,'Data transformed'!$A$5:$A$185,0),MATCH(CH$4,'Data transformed'!$4:$4,0)-1)), (MIN(MAX(OFFSET('Data transformed'!$A$4,MATCH($A129,'Data transformed'!$A$5:$A$185,0),MATCH(CH$4,'Data transformed'!$4:$4,0)-1),$O129),$P129)-$O129)/$Q129*100,"NA"))</f>
        <v>33.5799296884022</v>
      </c>
      <c r="CI129" s="104" t="n">
        <f aca="true">IF($L129="","",IF(ISNUMBER(OFFSET('Data transformed'!$A$4,MATCH($A129,'Data transformed'!$A$5:$A$185,0),MATCH(CI$4,'Data transformed'!$4:$4,0)-1)), (MIN(MAX(OFFSET('Data transformed'!$A$4,MATCH($A129,'Data transformed'!$A$5:$A$185,0),MATCH(CI$4,'Data transformed'!$4:$4,0)-1),$O129),$P129)-$O129)/$Q129*100,"NA"))</f>
        <v>56.4355213293767</v>
      </c>
      <c r="CJ129" s="104" t="n">
        <f aca="true">IF($L129="","",IF(ISNUMBER(OFFSET('Data transformed'!$A$4,MATCH($A129,'Data transformed'!$A$5:$A$185,0),MATCH(CJ$4,'Data transformed'!$4:$4,0)-1)), (MIN(MAX(OFFSET('Data transformed'!$A$4,MATCH($A129,'Data transformed'!$A$5:$A$185,0),MATCH(CJ$4,'Data transformed'!$4:$4,0)-1),$O129),$P129)-$O129)/$Q129*100,"NA"))</f>
        <v>69.7144606153853</v>
      </c>
      <c r="CK129" s="104" t="n">
        <f aca="true">IF($L129="","",IF(ISNUMBER(OFFSET('Data transformed'!$A$4,MATCH($A129,'Data transformed'!$A$5:$A$185,0),MATCH(CK$4,'Data transformed'!$4:$4,0)-1)), (MIN(MAX(OFFSET('Data transformed'!$A$4,MATCH($A129,'Data transformed'!$A$5:$A$185,0),MATCH(CK$4,'Data transformed'!$4:$4,0)-1),$O129),$P129)-$O129)/$Q129*100,"NA"))</f>
        <v>59.0997847654008</v>
      </c>
      <c r="CL129" s="104" t="n">
        <f aca="true">IF($L129="","",IF(ISNUMBER(OFFSET('Data transformed'!$A$4,MATCH($A129,'Data transformed'!$A$5:$A$185,0),MATCH(CL$4,'Data transformed'!$4:$4,0)-1)), (MIN(MAX(OFFSET('Data transformed'!$A$4,MATCH($A129,'Data transformed'!$A$5:$A$185,0),MATCH(CL$4,'Data transformed'!$4:$4,0)-1),$O129),$P129)-$O129)/$Q129*100,"NA"))</f>
        <v>100</v>
      </c>
      <c r="CM129" s="104" t="n">
        <f aca="true">IF($L129="","",IF(ISNUMBER(OFFSET('Data transformed'!$A$4,MATCH($A129,'Data transformed'!$A$5:$A$185,0),MATCH(CM$4,'Data transformed'!$4:$4,0)-1)), (MIN(MAX(OFFSET('Data transformed'!$A$4,MATCH($A129,'Data transformed'!$A$5:$A$185,0),MATCH(CM$4,'Data transformed'!$4:$4,0)-1),$O129),$P129)-$O129)/$Q129*100,"NA"))</f>
        <v>63.0655475613871</v>
      </c>
      <c r="CN129" s="104" t="n">
        <f aca="true">IF($L129="","",IF(ISNUMBER(OFFSET('Data transformed'!$A$4,MATCH($A129,'Data transformed'!$A$5:$A$185,0),MATCH(CN$4,'Data transformed'!$4:$4,0)-1)), (MIN(MAX(OFFSET('Data transformed'!$A$4,MATCH($A129,'Data transformed'!$A$5:$A$185,0),MATCH(CN$4,'Data transformed'!$4:$4,0)-1),$O129),$P129)-$O129)/$Q129*100,"NA"))</f>
        <v>30.664217816362</v>
      </c>
      <c r="CO129" s="104" t="n">
        <f aca="true">IF($L129="","",IF(ISNUMBER(OFFSET('Data transformed'!$A$4,MATCH($A129,'Data transformed'!$A$5:$A$185,0),MATCH(CO$4,'Data transformed'!$4:$4,0)-1)), (MIN(MAX(OFFSET('Data transformed'!$A$4,MATCH($A129,'Data transformed'!$A$5:$A$185,0),MATCH(CO$4,'Data transformed'!$4:$4,0)-1),$O129),$P129)-$O129)/$Q129*100,"NA"))</f>
        <v>30.664217816362</v>
      </c>
      <c r="CP129" s="104" t="n">
        <f aca="true">IF($L129="","",IF(ISNUMBER(OFFSET('Data transformed'!$A$4,MATCH($A129,'Data transformed'!$A$5:$A$185,0),MATCH(CP$4,'Data transformed'!$4:$4,0)-1)), (MIN(MAX(OFFSET('Data transformed'!$A$4,MATCH($A129,'Data transformed'!$A$5:$A$185,0),MATCH(CP$4,'Data transformed'!$4:$4,0)-1),$O129),$P129)-$O129)/$Q129*100,"NA"))</f>
        <v>35.8059436828795</v>
      </c>
      <c r="CQ129" s="104" t="n">
        <f aca="true">IF($L129="","",IF(ISNUMBER(OFFSET('Data transformed'!$A$4,MATCH($A129,'Data transformed'!$A$5:$A$185,0),MATCH(CQ$4,'Data transformed'!$4:$4,0)-1)), (MIN(MAX(OFFSET('Data transformed'!$A$4,MATCH($A129,'Data transformed'!$A$5:$A$185,0),MATCH(CQ$4,'Data transformed'!$4:$4,0)-1),$O129),$P129)-$O129)/$Q129*100,"NA"))</f>
        <v>39.7325891455649</v>
      </c>
      <c r="CR129" s="104" t="n">
        <f aca="true">IF($L129="","",IF(ISNUMBER(OFFSET('Data transformed'!$A$4,MATCH($A129,'Data transformed'!$A$5:$A$185,0),MATCH(CR$4,'Data transformed'!$4:$4,0)-1)), (MIN(MAX(OFFSET('Data transformed'!$A$4,MATCH($A129,'Data transformed'!$A$5:$A$185,0),MATCH(CR$4,'Data transformed'!$4:$4,0)-1),$O129),$P129)-$O129)/$Q129*100,"NA"))</f>
        <v>62.3114841462043</v>
      </c>
      <c r="CS129" s="104" t="n">
        <f aca="true">IF($L129="","",IF(ISNUMBER(OFFSET('Data transformed'!$A$4,MATCH($A129,'Data transformed'!$A$5:$A$185,0),MATCH(CS$4,'Data transformed'!$4:$4,0)-1)), (MIN(MAX(OFFSET('Data transformed'!$A$4,MATCH($A129,'Data transformed'!$A$5:$A$185,0),MATCH(CS$4,'Data transformed'!$4:$4,0)-1),$O129),$P129)-$O129)/$Q129*100,"NA"))</f>
        <v>38.0646854390401</v>
      </c>
      <c r="CT129" s="104" t="n">
        <f aca="true">IF($L129="","",IF(ISNUMBER(OFFSET('Data transformed'!$A$4,MATCH($A129,'Data transformed'!$A$5:$A$185,0),MATCH(CT$4,'Data transformed'!$4:$4,0)-1)), (MIN(MAX(OFFSET('Data transformed'!$A$4,MATCH($A129,'Data transformed'!$A$5:$A$185,0),MATCH(CT$4,'Data transformed'!$4:$4,0)-1),$O129),$P129)-$O129)/$Q129*100,"NA"))</f>
        <v>55.5953866259313</v>
      </c>
      <c r="CU129" s="104" t="n">
        <f aca="true">IF($L129="","",IF(ISNUMBER(OFFSET('Data transformed'!$A$4,MATCH($A129,'Data transformed'!$A$5:$A$185,0),MATCH(CU$4,'Data transformed'!$4:$4,0)-1)), (MIN(MAX(OFFSET('Data transformed'!$A$4,MATCH($A129,'Data transformed'!$A$5:$A$185,0),MATCH(CU$4,'Data transformed'!$4:$4,0)-1),$O129),$P129)-$O129)/$Q129*100,"NA"))</f>
        <v>29.6271339642284</v>
      </c>
      <c r="CV129" s="104" t="n">
        <f aca="true">IF($L129="","",IF(ISNUMBER(OFFSET('Data transformed'!$A$4,MATCH($A129,'Data transformed'!$A$5:$A$185,0),MATCH(CV$4,'Data transformed'!$4:$4,0)-1)), (MIN(MAX(OFFSET('Data transformed'!$A$4,MATCH($A129,'Data transformed'!$A$5:$A$185,0),MATCH(CV$4,'Data transformed'!$4:$4,0)-1),$O129),$P129)-$O129)/$Q129*100,"NA"))</f>
        <v>53.9432125413008</v>
      </c>
      <c r="CW129" s="104" t="n">
        <f aca="true">IF($L129="","",IF(ISNUMBER(OFFSET('Data transformed'!$A$4,MATCH($A129,'Data transformed'!$A$5:$A$185,0),MATCH(CW$4,'Data transformed'!$4:$4,0)-1)), (MIN(MAX(OFFSET('Data transformed'!$A$4,MATCH($A129,'Data transformed'!$A$5:$A$185,0),MATCH(CW$4,'Data transformed'!$4:$4,0)-1),$O129),$P129)-$O129)/$Q129*100,"NA"))</f>
        <v>33.5799202919733</v>
      </c>
    </row>
    <row r="130" customFormat="false" ht="15.5" hidden="false" customHeight="false" outlineLevel="0" collapsed="false">
      <c r="A130" s="107" t="n">
        <v>4440</v>
      </c>
      <c r="B130" s="107" t="n">
        <v>3</v>
      </c>
      <c r="C130" s="103" t="str">
        <f aca="true">IF(ISBLANK(OFFSET('outliers treatment'!$A$3,MATCH($A130,'outliers treatment'!$A$4:$A$154,0),MATCH(C$4,'outliers treatment'!$4:$4,0)-1)),"",OFFSET('outliers treatment'!$A$3,MATCH($A130,'outliers treatment'!$A$4:$A$154,0),MATCH(C$4,'outliers treatment'!$4:$4,0)-1))</f>
        <v>Sustainable transport infrastructure</v>
      </c>
      <c r="D130" s="103" t="str">
        <f aca="true">IF(ISBLANK(OFFSET('outliers treatment'!$A$3,MATCH($A130,'outliers treatment'!$A$4:$A$154,0),MATCH(D$4,'outliers treatment'!$4:$4,0)-1)),"",OFFSET('outliers treatment'!$A$3,MATCH($A130,'outliers treatment'!$A$4:$A$154,0),MATCH(D$4,'outliers treatment'!$4:$4,0)-1))</f>
        <v/>
      </c>
      <c r="E130" s="103" t="str">
        <f aca="true">IF(ISBLANK(OFFSET('outliers treatment'!$A$3,MATCH($A130,'outliers treatment'!$A$4:$A$154,0),MATCH(E$4,'outliers treatment'!$4:$4,0)-1)),"",OFFSET('outliers treatment'!$A$3,MATCH($A130,'outliers treatment'!$A$4:$A$154,0),MATCH(E$4,'outliers treatment'!$4:$4,0)-1))</f>
        <v/>
      </c>
      <c r="F130" s="103" t="str">
        <f aca="true">IF(ISBLANK(OFFSET('outliers treatment'!$A$3,MATCH($A130,'outliers treatment'!$A$4:$A$154,0),MATCH(F$4,'outliers treatment'!$4:$4,0)-1)),"",OFFSET('outliers treatment'!$A$3,MATCH($A130,'outliers treatment'!$A$4:$A$154,0),MATCH(F$4,'outliers treatment'!$4:$4,0)-1))</f>
        <v/>
      </c>
      <c r="G130" s="103" t="str">
        <f aca="true">IF(ISBLANK(OFFSET('outliers treatment'!$A$3,MATCH($A130,'outliers treatment'!$A$4:$A$154,0),MATCH(G$4,'outliers treatment'!$4:$4,0)-1)),"",OFFSET('outliers treatment'!$A$3,MATCH($A130,'outliers treatment'!$A$4:$A$154,0),MATCH(G$4,'outliers treatment'!$4:$4,0)-1))</f>
        <v/>
      </c>
      <c r="H130" s="103" t="str">
        <f aca="true">IF(ISBLANK(OFFSET('outliers treatment'!$A$3,MATCH($A130,'outliers treatment'!$A$4:$A$154,0),MATCH(H$4,'outliers treatment'!$4:$4,0)-1)),"",OFFSET('outliers treatment'!$A$3,MATCH($A130,'outliers treatment'!$A$4:$A$154,0),MATCH(H$4,'outliers treatment'!$4:$4,0)-1))</f>
        <v/>
      </c>
      <c r="I130" s="103" t="str">
        <f aca="true">IF(ISBLANK(OFFSET('outliers treatment'!$A$3,MATCH($A130,'outliers treatment'!$A$4:$A$154,0),MATCH(I$4,'outliers treatment'!$4:$4,0)-1)),"",OFFSET('outliers treatment'!$A$3,MATCH($A130,'outliers treatment'!$A$4:$A$154,0),MATCH(I$4,'outliers treatment'!$4:$4,0)-1))</f>
        <v/>
      </c>
      <c r="J130" s="104" t="n">
        <f aca="false" t="array" ref="J130:J130">MIN(IF(ISNUMBER(V130:CW130),V130:CW130))</f>
        <v>22.4</v>
      </c>
      <c r="K130" s="103" t="n">
        <f aca="false" t="array" ref="K130:K130">MAX(IF(ISNUMBER(V130:CW130),V130:CW130))</f>
        <v>85.3</v>
      </c>
      <c r="L130" s="103" t="e">
        <f aca="true">IF(ISBLANK(OFFSET('outliers treatment'!$A$3,MATCH($A130,'outliers treatment'!$A$4:$A$154,0),MATCH(L$4,'outliers treatment'!$4:$4,0)-1)),"",OFFSET('outliers treatment'!$A$3,MATCH($A130,'outliers treatment'!$A$4:$A$154,0),MATCH(L$4,'outliers treatment'!$4:$4,0)-1))</f>
        <v>#N/A</v>
      </c>
      <c r="M130" s="103" t="e">
        <f aca="true">IF(ISBLANK(OFFSET('outliers treatment'!$A$3,MATCH($A130,'outliers treatment'!$A$4:$A$154,0),MATCH(M$4,'outliers treatment'!$4:$4,0)-1)),"",OFFSET('outliers treatment'!$A$3,MATCH($A130,'outliers treatment'!$A$4:$A$154,0),MATCH(M$4,'outliers treatment'!$4:$4,0)-1))</f>
        <v>#N/A</v>
      </c>
      <c r="N130" s="103" t="str">
        <f aca="true">IF(ISBLANK(OFFSET('outliers treatment'!$A$3,MATCH($A130,'outliers treatment'!$A$4:$A$154,0),MATCH(N$4,'outliers treatment'!$4:$4,0)-1)),"",OFFSET('outliers treatment'!$A$3,MATCH($A130,'outliers treatment'!$A$4:$A$154,0),MATCH(N$4,'outliers treatment'!$4:$4,0)-1))</f>
        <v/>
      </c>
      <c r="O130" s="103" t="str">
        <f aca="true">IF(ISBLANK(OFFSET('outliers treatment'!$A$3,MATCH($A130,'outliers treatment'!$A$4:$A$154,0),MATCH(O$4,'outliers treatment'!$4:$4,0)-1)),"",OFFSET('outliers treatment'!$A$3,MATCH($A130,'outliers treatment'!$A$4:$A$154,0),MATCH(O$4,'outliers treatment'!$4:$4,0)-1))</f>
        <v/>
      </c>
      <c r="P130" s="103" t="str">
        <f aca="true">IF(ISBLANK(OFFSET('outliers treatment'!$A$3,MATCH($A130,'outliers treatment'!$A$4:$A$154,0),MATCH(P$4,'outliers treatment'!$4:$4,0)-1)),"",OFFSET('outliers treatment'!$A$3,MATCH($A130,'outliers treatment'!$A$4:$A$154,0),MATCH(P$4,'outliers treatment'!$4:$4,0)-1))</f>
        <v/>
      </c>
      <c r="Q130" s="103" t="str">
        <f aca="false">IFERROR(P130-O130,"")</f>
        <v/>
      </c>
      <c r="R130" s="105" t="n">
        <f aca="false" t="array" ref="R130:R130">IFERROR(SKEW(IF(ISNUMBER(V130:CW130),V130:CW130,"")),"")</f>
        <v>0.149292505506883</v>
      </c>
      <c r="S130" s="103" t="n">
        <v>1</v>
      </c>
      <c r="T130" s="103" t="n">
        <v>1</v>
      </c>
      <c r="U130" s="106" t="str">
        <f aca="false" t="array" ref="U130:U130">IF(B130&lt;4,"",1-IFERROR(SUM(ISNUMBER(V130:CW130)*(1-$V$3:$CW$3))/COUNTIF($V$3:$CW$3,0),0))</f>
        <v/>
      </c>
      <c r="V130" s="104" t="n">
        <f aca="false" t="array" ref="V130:V130">SUM(IF(ISNUMBER(V131),$T131:$T131*V131,0))/SUM(IF(ISNUMBER(V131),$T131:$T131,0))</f>
        <v>55</v>
      </c>
      <c r="W130" s="104" t="n">
        <f aca="false" t="array" ref="W130:W130">SUM(IF(ISNUMBER(W131),$T131:$T131*W131,0))/SUM(IF(ISNUMBER(W131),$T131:$T131,0))</f>
        <v>61.1</v>
      </c>
      <c r="X130" s="104" t="n">
        <f aca="false" t="array" ref="X130:X130">SUM(IF(ISNUMBER(X131),$T131:$T131*X131,0))/SUM(IF(ISNUMBER(X131),$T131:$T131,0))</f>
        <v>80.2</v>
      </c>
      <c r="Y130" s="104" t="n">
        <f aca="false" t="array" ref="Y130:Y130">SUM(IF(ISNUMBER(Y131),$T131:$T131*Y131,0))/SUM(IF(ISNUMBER(Y131),$T131:$T131,0))</f>
        <v>74.4</v>
      </c>
      <c r="Z130" s="104" t="n">
        <f aca="false" t="array" ref="Z130:Z130">SUM(IF(ISNUMBER(Z131),$T131:$T131*Z131,0))/SUM(IF(ISNUMBER(Z131),$T131:$T131,0))</f>
        <v>42.1</v>
      </c>
      <c r="AA130" s="104" t="n">
        <f aca="false" t="array" ref="AA130:AA130">SUM(IF(ISNUMBER(AA131),$T131:$T131*AA131,0))/SUM(IF(ISNUMBER(AA131),$T131:$T131,0))</f>
        <v>37.1</v>
      </c>
      <c r="AB130" s="104" t="n">
        <f aca="false" t="array" ref="AB130:AB130">SUM(IF(ISNUMBER(AB131),$T131:$T131*AB131,0))/SUM(IF(ISNUMBER(AB131),$T131:$T131,0))</f>
        <v>53.2</v>
      </c>
      <c r="AC130" s="104" t="n">
        <f aca="false" t="array" ref="AC130:AC130">SUM(IF(ISNUMBER(AC131),$T131:$T131*AC131,0))/SUM(IF(ISNUMBER(AC131),$T131:$T131,0))</f>
        <v>57.6</v>
      </c>
      <c r="AD130" s="104" t="n">
        <f aca="false" t="array" ref="AD130:AD130">SUM(IF(ISNUMBER(AD131),$T131:$T131*AD131,0))/SUM(IF(ISNUMBER(AD131),$T131:$T131,0))</f>
        <v>84.7</v>
      </c>
      <c r="AE130" s="104" t="n">
        <f aca="false" t="array" ref="AE130:AE130">SUM(IF(ISNUMBER(AE131),$T131:$T131*AE131,0))/SUM(IF(ISNUMBER(AE131),$T131:$T131,0))</f>
        <v>62.6</v>
      </c>
      <c r="AF130" s="104" t="n">
        <f aca="false" t="array" ref="AF130:AF130">SUM(IF(ISNUMBER(AF131),$T131:$T131*AF131,0))/SUM(IF(ISNUMBER(AF131),$T131:$T131,0))</f>
        <v>53</v>
      </c>
      <c r="AG130" s="104" t="n">
        <f aca="false" t="array" ref="AG130:AG130">SUM(IF(ISNUMBER(AG131),$T131:$T131*AG131,0))/SUM(IF(ISNUMBER(AG131),$T131:$T131,0))</f>
        <v>23.5</v>
      </c>
      <c r="AH130" s="104" t="n">
        <f aca="false" t="array" ref="AH130:AH130">SUM(IF(ISNUMBER(AH131),$T131:$T131*AH131,0))/SUM(IF(ISNUMBER(AH131),$T131:$T131,0))</f>
        <v>51.5</v>
      </c>
      <c r="AI130" s="104" t="n">
        <f aca="false" t="array" ref="AI130:AI130">SUM(IF(ISNUMBER(AI131),$T131:$T131*AI131,0))/SUM(IF(ISNUMBER(AI131),$T131:$T131,0))</f>
        <v>34.4</v>
      </c>
      <c r="AJ130" s="104" t="n">
        <f aca="false" t="array" ref="AJ130:AJ130">SUM(IF(ISNUMBER(AJ131),$T131:$T131*AJ131,0))/SUM(IF(ISNUMBER(AJ131),$T131:$T131,0))</f>
        <v>50.4</v>
      </c>
      <c r="AK130" s="104" t="n">
        <f aca="false" t="array" ref="AK130:AK130">SUM(IF(ISNUMBER(AK131),$T131:$T131*AK131,0))/SUM(IF(ISNUMBER(AK131),$T131:$T131,0))</f>
        <v>65.7</v>
      </c>
      <c r="AL130" s="104" t="n">
        <f aca="false" t="array" ref="AL130:AL130">SUM(IF(ISNUMBER(AL131),$T131:$T131*AL131,0))/SUM(IF(ISNUMBER(AL131),$T131:$T131,0))</f>
        <v>85.3</v>
      </c>
      <c r="AM130" s="104" t="n">
        <f aca="false" t="array" ref="AM130:AM130">SUM(IF(ISNUMBER(AM131),$T131:$T131*AM131,0))/SUM(IF(ISNUMBER(AM131),$T131:$T131,0))</f>
        <v>77.6</v>
      </c>
      <c r="AN130" s="104" t="n">
        <f aca="false" t="array" ref="AN130:AN130">SUM(IF(ISNUMBER(AN131),$T131:$T131*AN131,0))/SUM(IF(ISNUMBER(AN131),$T131:$T131,0))</f>
        <v>36.6</v>
      </c>
      <c r="AO130" s="104" t="n">
        <f aca="false" t="array" ref="AO130:AO130">SUM(IF(ISNUMBER(AO131),$T131:$T131*AO131,0))/SUM(IF(ISNUMBER(AO131),$T131:$T131,0))</f>
        <v>34.7</v>
      </c>
      <c r="AP130" s="104" t="n">
        <f aca="false" t="array" ref="AP130:AP130">SUM(IF(ISNUMBER(AP131),$T131:$T131*AP131,0))/SUM(IF(ISNUMBER(AP131),$T131:$T131,0))</f>
        <v>51.9</v>
      </c>
      <c r="AQ130" s="104" t="n">
        <f aca="false" t="array" ref="AQ130:AQ130">SUM(IF(ISNUMBER(AQ131),$T131:$T131*AQ131,0))/SUM(IF(ISNUMBER(AQ131),$T131:$T131,0))</f>
        <v>80.9</v>
      </c>
      <c r="AR130" s="104" t="n">
        <f aca="false" t="array" ref="AR130:AR130">SUM(IF(ISNUMBER(AR131),$T131:$T131*AR131,0))/SUM(IF(ISNUMBER(AR131),$T131:$T131,0))</f>
        <v>75.6</v>
      </c>
      <c r="AS130" s="104" t="n">
        <f aca="false" t="array" ref="AS130:AS130">SUM(IF(ISNUMBER(AS131),$T131:$T131*AS131,0))/SUM(IF(ISNUMBER(AS131),$T131:$T131,0))</f>
        <v>52.6</v>
      </c>
      <c r="AT130" s="104" t="n">
        <f aca="false" t="array" ref="AT130:AT130">SUM(IF(ISNUMBER(AT131),$T131:$T131*AT131,0))/SUM(IF(ISNUMBER(AT131),$T131:$T131,0))</f>
        <v>81.9</v>
      </c>
      <c r="AU130" s="104" t="n">
        <f aca="false" t="array" ref="AU130:AU130">SUM(IF(ISNUMBER(AU131),$T131:$T131*AU131,0))/SUM(IF(ISNUMBER(AU131),$T131:$T131,0))</f>
        <v>81.9</v>
      </c>
      <c r="AV130" s="104" t="n">
        <f aca="false" t="array" ref="AV130:AV130">SUM(IF(ISNUMBER(AV131),$T131:$T131*AV131,0))/SUM(IF(ISNUMBER(AV131),$T131:$T131,0))</f>
        <v>37.3</v>
      </c>
      <c r="AW130" s="104" t="n">
        <f aca="false" t="array" ref="AW130:AW130">SUM(IF(ISNUMBER(AW131),$T131:$T131*AW131,0))/SUM(IF(ISNUMBER(AW131),$T131:$T131,0))</f>
        <v>28.7</v>
      </c>
      <c r="AX130" s="104" t="n">
        <f aca="false" t="array" ref="AX130:AX130">SUM(IF(ISNUMBER(AX131),$T131:$T131*AX131,0))/SUM(IF(ISNUMBER(AX131),$T131:$T131,0))</f>
        <v>65.2</v>
      </c>
      <c r="AY130" s="104" t="n">
        <f aca="false" t="array" ref="AY130:AY130">SUM(IF(ISNUMBER(AY131),$T131:$T131*AY131,0))/SUM(IF(ISNUMBER(AY131),$T131:$T131,0))</f>
        <v>34.1</v>
      </c>
      <c r="AZ130" s="104" t="n">
        <f aca="false" t="array" ref="AZ130:AZ130">SUM(IF(ISNUMBER(AZ131),$T131:$T131*AZ131,0))/SUM(IF(ISNUMBER(AZ131),$T131:$T131,0))</f>
        <v>60.7</v>
      </c>
      <c r="BA130" s="104" t="n">
        <f aca="false" t="array" ref="BA130:BA130">SUM(IF(ISNUMBER(BA131),$T131:$T131*BA131,0))/SUM(IF(ISNUMBER(BA131),$T131:$T131,0))</f>
        <v>60.8</v>
      </c>
      <c r="BB130" s="104" t="n">
        <f aca="false" t="array" ref="BB130:BB130">SUM(IF(ISNUMBER(BB131),$T131:$T131*BB131,0))/SUM(IF(ISNUMBER(BB131),$T131:$T131,0))</f>
        <v>40.3</v>
      </c>
      <c r="BC130" s="104" t="n">
        <f aca="false" t="array" ref="BC130:BC130">SUM(IF(ISNUMBER(BC131),$T131:$T131*BC131,0))/SUM(IF(ISNUMBER(BC131),$T131:$T131,0))</f>
        <v>63.5</v>
      </c>
      <c r="BD130" s="104" t="n">
        <f aca="false" t="array" ref="BD130:BD130">SUM(IF(ISNUMBER(BD131),$T131:$T131*BD131,0))/SUM(IF(ISNUMBER(BD131),$T131:$T131,0))</f>
        <v>73.3</v>
      </c>
      <c r="BE130" s="104" t="n">
        <f aca="false" t="array" ref="BE130:BE130">SUM(IF(ISNUMBER(BE131),$T131:$T131*BE131,0))/SUM(IF(ISNUMBER(BE131),$T131:$T131,0))</f>
        <v>50.6</v>
      </c>
      <c r="BF130" s="104" t="n">
        <f aca="false" t="array" ref="BF130:BF130">SUM(IF(ISNUMBER(BF131),$T131:$T131*BF131,0))/SUM(IF(ISNUMBER(BF131),$T131:$T131,0))</f>
        <v>80.4</v>
      </c>
      <c r="BG130" s="104" t="n">
        <f aca="false" t="array" ref="BG130:BG130">SUM(IF(ISNUMBER(BG131),$T131:$T131*BG131,0))/SUM(IF(ISNUMBER(BG131),$T131:$T131,0))</f>
        <v>38.2</v>
      </c>
      <c r="BH130" s="104" t="n">
        <f aca="false" t="array" ref="BH130:BH130">SUM(IF(ISNUMBER(BH131),$T131:$T131*BH131,0))/SUM(IF(ISNUMBER(BH131),$T131:$T131,0))</f>
        <v>66.5</v>
      </c>
      <c r="BI130" s="104" t="n">
        <f aca="false" t="array" ref="BI130:BI130">SUM(IF(ISNUMBER(BI131),$T131:$T131*BI131,0))/SUM(IF(ISNUMBER(BI131),$T131:$T131,0))</f>
        <v>43.6</v>
      </c>
      <c r="BJ130" s="104" t="n">
        <f aca="false" t="array" ref="BJ130:BJ130">SUM(IF(ISNUMBER(BJ131),$T131:$T131*BJ131,0))/SUM(IF(ISNUMBER(BJ131),$T131:$T131,0))</f>
        <v>53.7</v>
      </c>
      <c r="BK130" s="104" t="n">
        <f aca="false" t="array" ref="BK130:BK130">SUM(IF(ISNUMBER(BK131),$T131:$T131*BK131,0))/SUM(IF(ISNUMBER(BK131),$T131:$T131,0))</f>
        <v>34</v>
      </c>
      <c r="BL130" s="104" t="n">
        <f aca="false" t="array" ref="BL130:BL130">SUM(IF(ISNUMBER(BL131),$T131:$T131*BL131,0))/SUM(IF(ISNUMBER(BL131),$T131:$T131,0))</f>
        <v>62.8</v>
      </c>
      <c r="BM130" s="104" t="n">
        <f aca="false" t="array" ref="BM130:BM130">SUM(IF(ISNUMBER(BM131),$T131:$T131*BM131,0))/SUM(IF(ISNUMBER(BM131),$T131:$T131,0))</f>
        <v>34.6</v>
      </c>
      <c r="BN130" s="104" t="n">
        <f aca="false" t="array" ref="BN130:BN130">SUM(IF(ISNUMBER(BN131),$T131:$T131*BN131,0))/SUM(IF(ISNUMBER(BN131),$T131:$T131,0))</f>
        <v>34.6</v>
      </c>
      <c r="BO130" s="104" t="n">
        <f aca="false" t="array" ref="BO130:BO130">SUM(IF(ISNUMBER(BO131),$T131:$T131*BO131,0))/SUM(IF(ISNUMBER(BO131),$T131:$T131,0))</f>
        <v>53.1</v>
      </c>
      <c r="BP130" s="104" t="n">
        <f aca="false" t="array" ref="BP130:BP130">SUM(IF(ISNUMBER(BP131),$T131:$T131*BP131,0))/SUM(IF(ISNUMBER(BP131),$T131:$T131,0))</f>
        <v>50.7</v>
      </c>
      <c r="BQ130" s="104" t="n">
        <f aca="false" t="array" ref="BQ130:BQ130">SUM(IF(ISNUMBER(BQ131),$T131:$T131*BQ131,0))/SUM(IF(ISNUMBER(BQ131),$T131:$T131,0))</f>
        <v>36.1</v>
      </c>
      <c r="BR130" s="104" t="n">
        <f aca="false" t="array" ref="BR130:BR130">SUM(IF(ISNUMBER(BR131),$T131:$T131*BR131,0))/SUM(IF(ISNUMBER(BR131),$T131:$T131,0))</f>
        <v>22.4</v>
      </c>
      <c r="BS130" s="104" t="n">
        <f aca="false" t="array" ref="BS130:BS130">SUM(IF(ISNUMBER(BS131),$T131:$T131*BS131,0))/SUM(IF(ISNUMBER(BS131),$T131:$T131,0))</f>
        <v>31.1</v>
      </c>
      <c r="BT130" s="104" t="n">
        <f aca="false" t="array" ref="BT130:BT130">SUM(IF(ISNUMBER(BT131),$T131:$T131*BT131,0))/SUM(IF(ISNUMBER(BT131),$T131:$T131,0))</f>
        <v>85.1</v>
      </c>
      <c r="BU130" s="104" t="n">
        <f aca="false" t="array" ref="BU130:BU130">SUM(IF(ISNUMBER(BU131),$T131:$T131*BU131,0))/SUM(IF(ISNUMBER(BU131),$T131:$T131,0))</f>
        <v>77.9</v>
      </c>
      <c r="BV130" s="104" t="n">
        <f aca="false" t="array" ref="BV130:BV130">SUM(IF(ISNUMBER(BV131),$T131:$T131*BV131,0))/SUM(IF(ISNUMBER(BV131),$T131:$T131,0))</f>
        <v>69</v>
      </c>
      <c r="BW130" s="104" t="n">
        <f aca="false" t="array" ref="BW130:BW130">SUM(IF(ISNUMBER(BW131),$T131:$T131*BW131,0))/SUM(IF(ISNUMBER(BW131),$T131:$T131,0))</f>
        <v>37.3</v>
      </c>
      <c r="BX130" s="104" t="n">
        <f aca="false" t="array" ref="BX130:BX130">SUM(IF(ISNUMBER(BX131),$T131:$T131*BX131,0))/SUM(IF(ISNUMBER(BX131),$T131:$T131,0))</f>
        <v>60.4</v>
      </c>
      <c r="BY130" s="104" t="n">
        <f aca="false" t="array" ref="BY130:BY130">SUM(IF(ISNUMBER(BY131),$T131:$T131*BY131,0))/SUM(IF(ISNUMBER(BY131),$T131:$T131,0))</f>
        <v>48.2</v>
      </c>
      <c r="BZ130" s="104" t="n">
        <f aca="false" t="array" ref="BZ130:BZ130">SUM(IF(ISNUMBER(BZ131),$T131:$T131*BZ131,0))/SUM(IF(ISNUMBER(BZ131),$T131:$T131,0))</f>
        <v>56</v>
      </c>
      <c r="CA130" s="104" t="n">
        <f aca="false" t="array" ref="CA130:CA130">SUM(IF(ISNUMBER(CA131),$T131:$T131*CA131,0))/SUM(IF(ISNUMBER(CA131),$T131:$T131,0))</f>
        <v>45.7</v>
      </c>
      <c r="CB130" s="104" t="n">
        <f aca="false" t="array" ref="CB130:CB130">SUM(IF(ISNUMBER(CB131),$T131:$T131*CB131,0))/SUM(IF(ISNUMBER(CB131),$T131:$T131,0))</f>
        <v>73.4</v>
      </c>
      <c r="CC130" s="104" t="n">
        <f aca="false" t="array" ref="CC130:CC130">SUM(IF(ISNUMBER(CC131),$T131:$T131*CC131,0))/SUM(IF(ISNUMBER(CC131),$T131:$T131,0))</f>
        <v>77</v>
      </c>
      <c r="CD130" s="104" t="n">
        <f aca="false" t="array" ref="CD130:CD130">SUM(IF(ISNUMBER(CD131),$T131:$T131*CD131,0))/SUM(IF(ISNUMBER(CD131),$T131:$T131,0))</f>
        <v>69.6</v>
      </c>
      <c r="CE130" s="104" t="n">
        <f aca="false" t="array" ref="CE130:CE130">SUM(IF(ISNUMBER(CE131),$T131:$T131*CE131,0))/SUM(IF(ISNUMBER(CE131),$T131:$T131,0))</f>
        <v>53.2</v>
      </c>
      <c r="CF130" s="104" t="n">
        <f aca="false" t="array" ref="CF130:CF130">SUM(IF(ISNUMBER(CF131),$T131:$T131*CF131,0))/SUM(IF(ISNUMBER(CF131),$T131:$T131,0))</f>
        <v>36.5</v>
      </c>
      <c r="CG130" s="104" t="n">
        <f aca="false" t="array" ref="CG130:CG130">SUM(IF(ISNUMBER(CG131),$T131:$T131*CG131,0))/SUM(IF(ISNUMBER(CG131),$T131:$T131,0))</f>
        <v>25.8</v>
      </c>
      <c r="CH130" s="104" t="n">
        <f aca="false" t="array" ref="CH130:CH130">SUM(IF(ISNUMBER(CH131),$T131:$T131*CH131,0))/SUM(IF(ISNUMBER(CH131),$T131:$T131,0))</f>
        <v>30.2</v>
      </c>
      <c r="CI130" s="104" t="n">
        <f aca="false" t="array" ref="CI130:CI130">SUM(IF(ISNUMBER(CI131),$T131:$T131*CI131,0))/SUM(IF(ISNUMBER(CI131),$T131:$T131,0))</f>
        <v>76</v>
      </c>
      <c r="CJ130" s="104" t="n">
        <f aca="false" t="array" ref="CJ130:CJ130">SUM(IF(ISNUMBER(CJ131),$T131:$T131*CJ131,0))/SUM(IF(ISNUMBER(CJ131),$T131:$T131,0))</f>
        <v>58.4</v>
      </c>
      <c r="CK130" s="104" t="n">
        <f aca="false" t="array" ref="CK130:CK130">SUM(IF(ISNUMBER(CK131),$T131:$T131*CK131,0))/SUM(IF(ISNUMBER(CK131),$T131:$T131,0))</f>
        <v>41.5</v>
      </c>
      <c r="CL130" s="104" t="n">
        <f aca="false" t="array" ref="CL130:CL130">SUM(IF(ISNUMBER(CL131),$T131:$T131*CL131,0))/SUM(IF(ISNUMBER(CL131),$T131:$T131,0))</f>
        <v>61.3</v>
      </c>
      <c r="CM130" s="104" t="n">
        <f aca="false" t="array" ref="CM130:CM130">SUM(IF(ISNUMBER(CM131),$T131:$T131*CM131,0))/SUM(IF(ISNUMBER(CM131),$T131:$T131,0))</f>
        <v>84.9</v>
      </c>
      <c r="CN130" s="104" t="n">
        <f aca="false" t="array" ref="CN130:CN130">SUM(IF(ISNUMBER(CN131),$T131:$T131*CN131,0))/SUM(IF(ISNUMBER(CN131),$T131:$T131,0))</f>
        <v>23.5</v>
      </c>
      <c r="CO130" s="104" t="n">
        <f aca="false" t="array" ref="CO130:CO130">SUM(IF(ISNUMBER(CO131),$T131:$T131*CO131,0))/SUM(IF(ISNUMBER(CO131),$T131:$T131,0))</f>
        <v>34.3</v>
      </c>
      <c r="CP130" s="104" t="n">
        <f aca="false" t="array" ref="CP130:CP130">SUM(IF(ISNUMBER(CP131),$T131:$T131*CP131,0))/SUM(IF(ISNUMBER(CP131),$T131:$T131,0))</f>
        <v>39.2</v>
      </c>
      <c r="CQ130" s="104" t="n">
        <f aca="false" t="array" ref="CQ130:CQ130">SUM(IF(ISNUMBER(CQ131),$T131:$T131*CQ131,0))/SUM(IF(ISNUMBER(CQ131),$T131:$T131,0))</f>
        <v>51.6</v>
      </c>
      <c r="CR130" s="104" t="n">
        <f aca="false" t="array" ref="CR130:CR130">SUM(IF(ISNUMBER(CR131),$T131:$T131*CR131,0))/SUM(IF(ISNUMBER(CR131),$T131:$T131,0))</f>
        <v>54.8</v>
      </c>
      <c r="CS130" s="104" t="n">
        <f aca="false" t="array" ref="CS130:CS130">SUM(IF(ISNUMBER(CS131),$T131:$T131*CS131,0))/SUM(IF(ISNUMBER(CS131),$T131:$T131,0))</f>
        <v>67.9</v>
      </c>
      <c r="CT130" s="104" t="n">
        <f aca="false" t="array" ref="CT130:CT130">SUM(IF(ISNUMBER(CT131),$T131:$T131*CT131,0))/SUM(IF(ISNUMBER(CT131),$T131:$T131,0))</f>
        <v>49.1</v>
      </c>
      <c r="CU130" s="104" t="n">
        <f aca="false" t="array" ref="CU130:CU130">SUM(IF(ISNUMBER(CU131),$T131:$T131*CU131,0))/SUM(IF(ISNUMBER(CU131),$T131:$T131,0))</f>
        <v>28.3</v>
      </c>
      <c r="CV130" s="104" t="n">
        <f aca="false" t="array" ref="CV130:CV130">SUM(IF(ISNUMBER(CV131),$T131:$T131*CV131,0))/SUM(IF(ISNUMBER(CV131),$T131:$T131,0))</f>
        <v>34.7</v>
      </c>
      <c r="CW130" s="104" t="n">
        <f aca="false" t="array" ref="CW130:CW130">SUM(IF(ISNUMBER(CW131),$T131:$T131*CW131,0))/SUM(IF(ISNUMBER(CW131),$T131:$T131,0))</f>
        <v>30.6</v>
      </c>
    </row>
    <row r="131" customFormat="false" ht="15.5" hidden="false" customHeight="false" outlineLevel="0" collapsed="false">
      <c r="A131" s="107" t="n">
        <v>4441</v>
      </c>
      <c r="B131" s="107" t="n">
        <v>4</v>
      </c>
      <c r="C131" s="103" t="str">
        <f aca="true">IF(ISBLANK(OFFSET('outliers treatment'!$A$3,MATCH($A131,'outliers treatment'!$A$4:$A$154,0),MATCH(C$4,'outliers treatment'!$4:$4,0)-1)),"",OFFSET('outliers treatment'!$A$3,MATCH($A131,'outliers treatment'!$A$4:$A$154,0),MATCH(C$4,'outliers treatment'!$4:$4,0)-1))</f>
        <v/>
      </c>
      <c r="D131" s="103" t="str">
        <f aca="true">IF(ISBLANK(OFFSET('outliers treatment'!$A$3,MATCH($A131,'outliers treatment'!$A$4:$A$154,0),MATCH(D$4,'outliers treatment'!$4:$4,0)-1)),"",OFFSET('outliers treatment'!$A$3,MATCH($A131,'outliers treatment'!$A$4:$A$154,0),MATCH(D$4,'outliers treatment'!$4:$4,0)-1))</f>
        <v>Sustainable Mobility Index</v>
      </c>
      <c r="E131" s="103" t="str">
        <f aca="true">IF(ISBLANK(OFFSET('outliers treatment'!$A$3,MATCH($A131,'outliers treatment'!$A$4:$A$154,0),MATCH(E$4,'outliers treatment'!$4:$4,0)-1)),"",OFFSET('outliers treatment'!$A$3,MATCH($A131,'outliers treatment'!$A$4:$A$154,0),MATCH(E$4,'outliers treatment'!$4:$4,0)-1))</f>
        <v>Sustainable mobility is calculated as the average of scores on universal access, efficiency, safety, and green mobility</v>
      </c>
      <c r="F131" s="103" t="str">
        <f aca="true">IF(ISBLANK(OFFSET('outliers treatment'!$A$3,MATCH($A131,'outliers treatment'!$A$4:$A$154,0),MATCH(F$4,'outliers treatment'!$4:$4,0)-1)),"",OFFSET('outliers treatment'!$A$3,MATCH($A131,'outliers treatment'!$A$4:$A$154,0),MATCH(F$4,'outliers treatment'!$4:$4,0)-1))</f>
        <v/>
      </c>
      <c r="G131" s="103" t="str">
        <f aca="true">IF(ISBLANK(OFFSET('outliers treatment'!$A$3,MATCH($A131,'outliers treatment'!$A$4:$A$154,0),MATCH(G$4,'outliers treatment'!$4:$4,0)-1)),"",OFFSET('outliers treatment'!$A$3,MATCH($A131,'outliers treatment'!$A$4:$A$154,0),MATCH(G$4,'outliers treatment'!$4:$4,0)-1))</f>
        <v/>
      </c>
      <c r="H131" s="103" t="str">
        <f aca="true">IF(ISBLANK(OFFSET('outliers treatment'!$A$3,MATCH($A131,'outliers treatment'!$A$4:$A$154,0),MATCH(H$4,'outliers treatment'!$4:$4,0)-1)),"",OFFSET('outliers treatment'!$A$3,MATCH($A131,'outliers treatment'!$A$4:$A$154,0),MATCH(H$4,'outliers treatment'!$4:$4,0)-1))</f>
        <v/>
      </c>
      <c r="I131" s="103" t="str">
        <f aca="true">IF(ISBLANK(OFFSET('outliers treatment'!$A$3,MATCH($A131,'outliers treatment'!$A$4:$A$154,0),MATCH(I$4,'outliers treatment'!$4:$4,0)-1)),"",OFFSET('outliers treatment'!$A$3,MATCH($A131,'outliers treatment'!$A$4:$A$154,0),MATCH(I$4,'outliers treatment'!$4:$4,0)-1))</f>
        <v/>
      </c>
      <c r="J131" s="104" t="n">
        <f aca="false" t="array" ref="J131:J131">MIN(IF(ISNUMBER(V131:CW131),V131:CW131))</f>
        <v>22.4</v>
      </c>
      <c r="K131" s="103" t="n">
        <f aca="false" t="array" ref="K131:K131">MAX(IF(ISNUMBER(V131:CW131),V131:CW131))</f>
        <v>85.3</v>
      </c>
      <c r="L131" s="103" t="n">
        <f aca="true">IF(ISBLANK(OFFSET('outliers treatment'!$A$3,MATCH($A131,'outliers treatment'!$A$4:$A$154,0),MATCH(L$4,'outliers treatment'!$4:$4,0)-1)),"",OFFSET('outliers treatment'!$A$3,MATCH($A131,'outliers treatment'!$A$4:$A$154,0),MATCH(L$4,'outliers treatment'!$4:$4,0)-1))</f>
        <v>36.975</v>
      </c>
      <c r="M131" s="103" t="n">
        <f aca="true">IF(ISBLANK(OFFSET('outliers treatment'!$A$3,MATCH($A131,'outliers treatment'!$A$4:$A$154,0),MATCH(M$4,'outliers treatment'!$4:$4,0)-1)),"",OFFSET('outliers treatment'!$A$3,MATCH($A131,'outliers treatment'!$A$4:$A$154,0),MATCH(M$4,'outliers treatment'!$4:$4,0)-1))</f>
        <v>66.85</v>
      </c>
      <c r="N131" s="103" t="n">
        <f aca="true">IF(ISBLANK(OFFSET('outliers treatment'!$A$3,MATCH($A131,'outliers treatment'!$A$4:$A$154,0),MATCH(N$4,'outliers treatment'!$4:$4,0)-1)),"",OFFSET('outliers treatment'!$A$3,MATCH($A131,'outliers treatment'!$A$4:$A$154,0),MATCH(N$4,'outliers treatment'!$4:$4,0)-1))</f>
        <v>29.875</v>
      </c>
      <c r="O131" s="103" t="n">
        <f aca="true">IF(ISBLANK(OFFSET('outliers treatment'!$A$3,MATCH($A131,'outliers treatment'!$A$4:$A$154,0),MATCH(O$4,'outliers treatment'!$4:$4,0)-1)),"",OFFSET('outliers treatment'!$A$3,MATCH($A131,'outliers treatment'!$A$4:$A$154,0),MATCH(O$4,'outliers treatment'!$4:$4,0)-1))</f>
        <v>0</v>
      </c>
      <c r="P131" s="103" t="n">
        <f aca="true">IF(ISBLANK(OFFSET('outliers treatment'!$A$3,MATCH($A131,'outliers treatment'!$A$4:$A$154,0),MATCH(P$4,'outliers treatment'!$4:$4,0)-1)),"",OFFSET('outliers treatment'!$A$3,MATCH($A131,'outliers treatment'!$A$4:$A$154,0),MATCH(P$4,'outliers treatment'!$4:$4,0)-1))</f>
        <v>100</v>
      </c>
      <c r="Q131" s="103" t="n">
        <f aca="false">IFERROR(P131-O131,"")</f>
        <v>100</v>
      </c>
      <c r="R131" s="105" t="n">
        <f aca="false" t="array" ref="R131:R131">IFERROR(SKEW(IF(ISNUMBER(V131:CW131),V131:CW131,"")),"")</f>
        <v>0.149292505506883</v>
      </c>
      <c r="S131" s="103" t="n">
        <v>0</v>
      </c>
      <c r="T131" s="103" t="n">
        <v>1</v>
      </c>
      <c r="U131" s="106" t="n">
        <f aca="false" t="array" ref="U131:U131">IF(B131&lt;4,"",1-IFERROR(SUM(ISNUMBER(V131:CW131)*(1-$V$3:$CW$3))/COUNTIF($V$3:$CW$3,0),0))</f>
        <v>0</v>
      </c>
      <c r="V131" s="104" t="n">
        <f aca="true">IF($L131="","",IF(ISNUMBER(OFFSET('Data transformed'!$A$4,MATCH($A131,'Data transformed'!$A$5:$A$185,0),MATCH(V$4,'Data transformed'!$4:$4,0)-1)), (MIN(MAX(OFFSET('Data transformed'!$A$4,MATCH($A131,'Data transformed'!$A$5:$A$185,0),MATCH(V$4,'Data transformed'!$4:$4,0)-1),$O131),$P131)-$O131)/$Q131*100,"NA"))</f>
        <v>55</v>
      </c>
      <c r="W131" s="104" t="n">
        <f aca="true">IF($L131="","",IF(ISNUMBER(OFFSET('Data transformed'!$A$4,MATCH($A131,'Data transformed'!$A$5:$A$185,0),MATCH(W$4,'Data transformed'!$4:$4,0)-1)), (MIN(MAX(OFFSET('Data transformed'!$A$4,MATCH($A131,'Data transformed'!$A$5:$A$185,0),MATCH(W$4,'Data transformed'!$4:$4,0)-1),$O131),$P131)-$O131)/$Q131*100,"NA"))</f>
        <v>61.1</v>
      </c>
      <c r="X131" s="104" t="n">
        <f aca="true">IF($L131="","",IF(ISNUMBER(OFFSET('Data transformed'!$A$4,MATCH($A131,'Data transformed'!$A$5:$A$185,0),MATCH(X$4,'Data transformed'!$4:$4,0)-1)), (MIN(MAX(OFFSET('Data transformed'!$A$4,MATCH($A131,'Data transformed'!$A$5:$A$185,0),MATCH(X$4,'Data transformed'!$4:$4,0)-1),$O131),$P131)-$O131)/$Q131*100,"NA"))</f>
        <v>80.2</v>
      </c>
      <c r="Y131" s="104" t="n">
        <f aca="true">IF($L131="","",IF(ISNUMBER(OFFSET('Data transformed'!$A$4,MATCH($A131,'Data transformed'!$A$5:$A$185,0),MATCH(Y$4,'Data transformed'!$4:$4,0)-1)), (MIN(MAX(OFFSET('Data transformed'!$A$4,MATCH($A131,'Data transformed'!$A$5:$A$185,0),MATCH(Y$4,'Data transformed'!$4:$4,0)-1),$O131),$P131)-$O131)/$Q131*100,"NA"))</f>
        <v>74.4</v>
      </c>
      <c r="Z131" s="104" t="n">
        <f aca="true">IF($L131="","",IF(ISNUMBER(OFFSET('Data transformed'!$A$4,MATCH($A131,'Data transformed'!$A$5:$A$185,0),MATCH(Z$4,'Data transformed'!$4:$4,0)-1)), (MIN(MAX(OFFSET('Data transformed'!$A$4,MATCH($A131,'Data transformed'!$A$5:$A$185,0),MATCH(Z$4,'Data transformed'!$4:$4,0)-1),$O131),$P131)-$O131)/$Q131*100,"NA"))</f>
        <v>42.1</v>
      </c>
      <c r="AA131" s="104" t="n">
        <f aca="true">IF($L131="","",IF(ISNUMBER(OFFSET('Data transformed'!$A$4,MATCH($A131,'Data transformed'!$A$5:$A$185,0),MATCH(AA$4,'Data transformed'!$4:$4,0)-1)), (MIN(MAX(OFFSET('Data transformed'!$A$4,MATCH($A131,'Data transformed'!$A$5:$A$185,0),MATCH(AA$4,'Data transformed'!$4:$4,0)-1),$O131),$P131)-$O131)/$Q131*100,"NA"))</f>
        <v>37.1</v>
      </c>
      <c r="AB131" s="104" t="n">
        <f aca="true">IF($L131="","",IF(ISNUMBER(OFFSET('Data transformed'!$A$4,MATCH($A131,'Data transformed'!$A$5:$A$185,0),MATCH(AB$4,'Data transformed'!$4:$4,0)-1)), (MIN(MAX(OFFSET('Data transformed'!$A$4,MATCH($A131,'Data transformed'!$A$5:$A$185,0),MATCH(AB$4,'Data transformed'!$4:$4,0)-1),$O131),$P131)-$O131)/$Q131*100,"NA"))</f>
        <v>53.2</v>
      </c>
      <c r="AC131" s="104" t="n">
        <f aca="true">IF($L131="","",IF(ISNUMBER(OFFSET('Data transformed'!$A$4,MATCH($A131,'Data transformed'!$A$5:$A$185,0),MATCH(AC$4,'Data transformed'!$4:$4,0)-1)), (MIN(MAX(OFFSET('Data transformed'!$A$4,MATCH($A131,'Data transformed'!$A$5:$A$185,0),MATCH(AC$4,'Data transformed'!$4:$4,0)-1),$O131),$P131)-$O131)/$Q131*100,"NA"))</f>
        <v>57.6</v>
      </c>
      <c r="AD131" s="104" t="n">
        <f aca="true">IF($L131="","",IF(ISNUMBER(OFFSET('Data transformed'!$A$4,MATCH($A131,'Data transformed'!$A$5:$A$185,0),MATCH(AD$4,'Data transformed'!$4:$4,0)-1)), (MIN(MAX(OFFSET('Data transformed'!$A$4,MATCH($A131,'Data transformed'!$A$5:$A$185,0),MATCH(AD$4,'Data transformed'!$4:$4,0)-1),$O131),$P131)-$O131)/$Q131*100,"NA"))</f>
        <v>84.7</v>
      </c>
      <c r="AE131" s="104" t="n">
        <f aca="true">IF($L131="","",IF(ISNUMBER(OFFSET('Data transformed'!$A$4,MATCH($A131,'Data transformed'!$A$5:$A$185,0),MATCH(AE$4,'Data transformed'!$4:$4,0)-1)), (MIN(MAX(OFFSET('Data transformed'!$A$4,MATCH($A131,'Data transformed'!$A$5:$A$185,0),MATCH(AE$4,'Data transformed'!$4:$4,0)-1),$O131),$P131)-$O131)/$Q131*100,"NA"))</f>
        <v>62.6</v>
      </c>
      <c r="AF131" s="104" t="n">
        <f aca="true">IF($L131="","",IF(ISNUMBER(OFFSET('Data transformed'!$A$4,MATCH($A131,'Data transformed'!$A$5:$A$185,0),MATCH(AF$4,'Data transformed'!$4:$4,0)-1)), (MIN(MAX(OFFSET('Data transformed'!$A$4,MATCH($A131,'Data transformed'!$A$5:$A$185,0),MATCH(AF$4,'Data transformed'!$4:$4,0)-1),$O131),$P131)-$O131)/$Q131*100,"NA"))</f>
        <v>53</v>
      </c>
      <c r="AG131" s="104" t="n">
        <f aca="true">IF($L131="","",IF(ISNUMBER(OFFSET('Data transformed'!$A$4,MATCH($A131,'Data transformed'!$A$5:$A$185,0),MATCH(AG$4,'Data transformed'!$4:$4,0)-1)), (MIN(MAX(OFFSET('Data transformed'!$A$4,MATCH($A131,'Data transformed'!$A$5:$A$185,0),MATCH(AG$4,'Data transformed'!$4:$4,0)-1),$O131),$P131)-$O131)/$Q131*100,"NA"))</f>
        <v>23.5</v>
      </c>
      <c r="AH131" s="104" t="n">
        <f aca="true">IF($L131="","",IF(ISNUMBER(OFFSET('Data transformed'!$A$4,MATCH($A131,'Data transformed'!$A$5:$A$185,0),MATCH(AH$4,'Data transformed'!$4:$4,0)-1)), (MIN(MAX(OFFSET('Data transformed'!$A$4,MATCH($A131,'Data transformed'!$A$5:$A$185,0),MATCH(AH$4,'Data transformed'!$4:$4,0)-1),$O131),$P131)-$O131)/$Q131*100,"NA"))</f>
        <v>51.5</v>
      </c>
      <c r="AI131" s="104" t="n">
        <f aca="true">IF($L131="","",IF(ISNUMBER(OFFSET('Data transformed'!$A$4,MATCH($A131,'Data transformed'!$A$5:$A$185,0),MATCH(AI$4,'Data transformed'!$4:$4,0)-1)), (MIN(MAX(OFFSET('Data transformed'!$A$4,MATCH($A131,'Data transformed'!$A$5:$A$185,0),MATCH(AI$4,'Data transformed'!$4:$4,0)-1),$O131),$P131)-$O131)/$Q131*100,"NA"))</f>
        <v>34.4</v>
      </c>
      <c r="AJ131" s="104" t="n">
        <f aca="true">IF($L131="","",IF(ISNUMBER(OFFSET('Data transformed'!$A$4,MATCH($A131,'Data transformed'!$A$5:$A$185,0),MATCH(AJ$4,'Data transformed'!$4:$4,0)-1)), (MIN(MAX(OFFSET('Data transformed'!$A$4,MATCH($A131,'Data transformed'!$A$5:$A$185,0),MATCH(AJ$4,'Data transformed'!$4:$4,0)-1),$O131),$P131)-$O131)/$Q131*100,"NA"))</f>
        <v>50.4</v>
      </c>
      <c r="AK131" s="104" t="n">
        <f aca="true">IF($L131="","",IF(ISNUMBER(OFFSET('Data transformed'!$A$4,MATCH($A131,'Data transformed'!$A$5:$A$185,0),MATCH(AK$4,'Data transformed'!$4:$4,0)-1)), (MIN(MAX(OFFSET('Data transformed'!$A$4,MATCH($A131,'Data transformed'!$A$5:$A$185,0),MATCH(AK$4,'Data transformed'!$4:$4,0)-1),$O131),$P131)-$O131)/$Q131*100,"NA"))</f>
        <v>65.7</v>
      </c>
      <c r="AL131" s="104" t="n">
        <f aca="true">IF($L131="","",IF(ISNUMBER(OFFSET('Data transformed'!$A$4,MATCH($A131,'Data transformed'!$A$5:$A$185,0),MATCH(AL$4,'Data transformed'!$4:$4,0)-1)), (MIN(MAX(OFFSET('Data transformed'!$A$4,MATCH($A131,'Data transformed'!$A$5:$A$185,0),MATCH(AL$4,'Data transformed'!$4:$4,0)-1),$O131),$P131)-$O131)/$Q131*100,"NA"))</f>
        <v>85.3</v>
      </c>
      <c r="AM131" s="104" t="n">
        <f aca="true">IF($L131="","",IF(ISNUMBER(OFFSET('Data transformed'!$A$4,MATCH($A131,'Data transformed'!$A$5:$A$185,0),MATCH(AM$4,'Data transformed'!$4:$4,0)-1)), (MIN(MAX(OFFSET('Data transformed'!$A$4,MATCH($A131,'Data transformed'!$A$5:$A$185,0),MATCH(AM$4,'Data transformed'!$4:$4,0)-1),$O131),$P131)-$O131)/$Q131*100,"NA"))</f>
        <v>77.6</v>
      </c>
      <c r="AN131" s="104" t="n">
        <f aca="true">IF($L131="","",IF(ISNUMBER(OFFSET('Data transformed'!$A$4,MATCH($A131,'Data transformed'!$A$5:$A$185,0),MATCH(AN$4,'Data transformed'!$4:$4,0)-1)), (MIN(MAX(OFFSET('Data transformed'!$A$4,MATCH($A131,'Data transformed'!$A$5:$A$185,0),MATCH(AN$4,'Data transformed'!$4:$4,0)-1),$O131),$P131)-$O131)/$Q131*100,"NA"))</f>
        <v>36.6</v>
      </c>
      <c r="AO131" s="104" t="n">
        <f aca="true">IF($L131="","",IF(ISNUMBER(OFFSET('Data transformed'!$A$4,MATCH($A131,'Data transformed'!$A$5:$A$185,0),MATCH(AO$4,'Data transformed'!$4:$4,0)-1)), (MIN(MAX(OFFSET('Data transformed'!$A$4,MATCH($A131,'Data transformed'!$A$5:$A$185,0),MATCH(AO$4,'Data transformed'!$4:$4,0)-1),$O131),$P131)-$O131)/$Q131*100,"NA"))</f>
        <v>34.7</v>
      </c>
      <c r="AP131" s="104" t="n">
        <f aca="true">IF($L131="","",IF(ISNUMBER(OFFSET('Data transformed'!$A$4,MATCH($A131,'Data transformed'!$A$5:$A$185,0),MATCH(AP$4,'Data transformed'!$4:$4,0)-1)), (MIN(MAX(OFFSET('Data transformed'!$A$4,MATCH($A131,'Data transformed'!$A$5:$A$185,0),MATCH(AP$4,'Data transformed'!$4:$4,0)-1),$O131),$P131)-$O131)/$Q131*100,"NA"))</f>
        <v>51.9</v>
      </c>
      <c r="AQ131" s="104" t="n">
        <f aca="true">IF($L131="","",IF(ISNUMBER(OFFSET('Data transformed'!$A$4,MATCH($A131,'Data transformed'!$A$5:$A$185,0),MATCH(AQ$4,'Data transformed'!$4:$4,0)-1)), (MIN(MAX(OFFSET('Data transformed'!$A$4,MATCH($A131,'Data transformed'!$A$5:$A$185,0),MATCH(AQ$4,'Data transformed'!$4:$4,0)-1),$O131),$P131)-$O131)/$Q131*100,"NA"))</f>
        <v>80.9</v>
      </c>
      <c r="AR131" s="104" t="n">
        <f aca="true">IF($L131="","",IF(ISNUMBER(OFFSET('Data transformed'!$A$4,MATCH($A131,'Data transformed'!$A$5:$A$185,0),MATCH(AR$4,'Data transformed'!$4:$4,0)-1)), (MIN(MAX(OFFSET('Data transformed'!$A$4,MATCH($A131,'Data transformed'!$A$5:$A$185,0),MATCH(AR$4,'Data transformed'!$4:$4,0)-1),$O131),$P131)-$O131)/$Q131*100,"NA"))</f>
        <v>75.6</v>
      </c>
      <c r="AS131" s="104" t="n">
        <f aca="true">IF($L131="","",IF(ISNUMBER(OFFSET('Data transformed'!$A$4,MATCH($A131,'Data transformed'!$A$5:$A$185,0),MATCH(AS$4,'Data transformed'!$4:$4,0)-1)), (MIN(MAX(OFFSET('Data transformed'!$A$4,MATCH($A131,'Data transformed'!$A$5:$A$185,0),MATCH(AS$4,'Data transformed'!$4:$4,0)-1),$O131),$P131)-$O131)/$Q131*100,"NA"))</f>
        <v>52.6</v>
      </c>
      <c r="AT131" s="104" t="n">
        <f aca="true">IF($L131="","",IF(ISNUMBER(OFFSET('Data transformed'!$A$4,MATCH($A131,'Data transformed'!$A$5:$A$185,0),MATCH(AT$4,'Data transformed'!$4:$4,0)-1)), (MIN(MAX(OFFSET('Data transformed'!$A$4,MATCH($A131,'Data transformed'!$A$5:$A$185,0),MATCH(AT$4,'Data transformed'!$4:$4,0)-1),$O131),$P131)-$O131)/$Q131*100,"NA"))</f>
        <v>81.9</v>
      </c>
      <c r="AU131" s="104" t="n">
        <f aca="true">IF($L131="","",IF(ISNUMBER(OFFSET('Data transformed'!$A$4,MATCH($A131,'Data transformed'!$A$5:$A$185,0),MATCH(AU$4,'Data transformed'!$4:$4,0)-1)), (MIN(MAX(OFFSET('Data transformed'!$A$4,MATCH($A131,'Data transformed'!$A$5:$A$185,0),MATCH(AU$4,'Data transformed'!$4:$4,0)-1),$O131),$P131)-$O131)/$Q131*100,"NA"))</f>
        <v>81.9</v>
      </c>
      <c r="AV131" s="104" t="n">
        <f aca="true">IF($L131="","",IF(ISNUMBER(OFFSET('Data transformed'!$A$4,MATCH($A131,'Data transformed'!$A$5:$A$185,0),MATCH(AV$4,'Data transformed'!$4:$4,0)-1)), (MIN(MAX(OFFSET('Data transformed'!$A$4,MATCH($A131,'Data transformed'!$A$5:$A$185,0),MATCH(AV$4,'Data transformed'!$4:$4,0)-1),$O131),$P131)-$O131)/$Q131*100,"NA"))</f>
        <v>37.3</v>
      </c>
      <c r="AW131" s="104" t="n">
        <f aca="true">IF($L131="","",IF(ISNUMBER(OFFSET('Data transformed'!$A$4,MATCH($A131,'Data transformed'!$A$5:$A$185,0),MATCH(AW$4,'Data transformed'!$4:$4,0)-1)), (MIN(MAX(OFFSET('Data transformed'!$A$4,MATCH($A131,'Data transformed'!$A$5:$A$185,0),MATCH(AW$4,'Data transformed'!$4:$4,0)-1),$O131),$P131)-$O131)/$Q131*100,"NA"))</f>
        <v>28.7</v>
      </c>
      <c r="AX131" s="104" t="n">
        <f aca="true">IF($L131="","",IF(ISNUMBER(OFFSET('Data transformed'!$A$4,MATCH($A131,'Data transformed'!$A$5:$A$185,0),MATCH(AX$4,'Data transformed'!$4:$4,0)-1)), (MIN(MAX(OFFSET('Data transformed'!$A$4,MATCH($A131,'Data transformed'!$A$5:$A$185,0),MATCH(AX$4,'Data transformed'!$4:$4,0)-1),$O131),$P131)-$O131)/$Q131*100,"NA"))</f>
        <v>65.2</v>
      </c>
      <c r="AY131" s="104" t="n">
        <f aca="true">IF($L131="","",IF(ISNUMBER(OFFSET('Data transformed'!$A$4,MATCH($A131,'Data transformed'!$A$5:$A$185,0),MATCH(AY$4,'Data transformed'!$4:$4,0)-1)), (MIN(MAX(OFFSET('Data transformed'!$A$4,MATCH($A131,'Data transformed'!$A$5:$A$185,0),MATCH(AY$4,'Data transformed'!$4:$4,0)-1),$O131),$P131)-$O131)/$Q131*100,"NA"))</f>
        <v>34.1</v>
      </c>
      <c r="AZ131" s="104" t="n">
        <f aca="true">IF($L131="","",IF(ISNUMBER(OFFSET('Data transformed'!$A$4,MATCH($A131,'Data transformed'!$A$5:$A$185,0),MATCH(AZ$4,'Data transformed'!$4:$4,0)-1)), (MIN(MAX(OFFSET('Data transformed'!$A$4,MATCH($A131,'Data transformed'!$A$5:$A$185,0),MATCH(AZ$4,'Data transformed'!$4:$4,0)-1),$O131),$P131)-$O131)/$Q131*100,"NA"))</f>
        <v>60.7</v>
      </c>
      <c r="BA131" s="104" t="n">
        <f aca="true">IF($L131="","",IF(ISNUMBER(OFFSET('Data transformed'!$A$4,MATCH($A131,'Data transformed'!$A$5:$A$185,0),MATCH(BA$4,'Data transformed'!$4:$4,0)-1)), (MIN(MAX(OFFSET('Data transformed'!$A$4,MATCH($A131,'Data transformed'!$A$5:$A$185,0),MATCH(BA$4,'Data transformed'!$4:$4,0)-1),$O131),$P131)-$O131)/$Q131*100,"NA"))</f>
        <v>60.8</v>
      </c>
      <c r="BB131" s="104" t="n">
        <f aca="true">IF($L131="","",IF(ISNUMBER(OFFSET('Data transformed'!$A$4,MATCH($A131,'Data transformed'!$A$5:$A$185,0),MATCH(BB$4,'Data transformed'!$4:$4,0)-1)), (MIN(MAX(OFFSET('Data transformed'!$A$4,MATCH($A131,'Data transformed'!$A$5:$A$185,0),MATCH(BB$4,'Data transformed'!$4:$4,0)-1),$O131),$P131)-$O131)/$Q131*100,"NA"))</f>
        <v>40.3</v>
      </c>
      <c r="BC131" s="104" t="n">
        <f aca="true">IF($L131="","",IF(ISNUMBER(OFFSET('Data transformed'!$A$4,MATCH($A131,'Data transformed'!$A$5:$A$185,0),MATCH(BC$4,'Data transformed'!$4:$4,0)-1)), (MIN(MAX(OFFSET('Data transformed'!$A$4,MATCH($A131,'Data transformed'!$A$5:$A$185,0),MATCH(BC$4,'Data transformed'!$4:$4,0)-1),$O131),$P131)-$O131)/$Q131*100,"NA"))</f>
        <v>63.5</v>
      </c>
      <c r="BD131" s="104" t="n">
        <f aca="true">IF($L131="","",IF(ISNUMBER(OFFSET('Data transformed'!$A$4,MATCH($A131,'Data transformed'!$A$5:$A$185,0),MATCH(BD$4,'Data transformed'!$4:$4,0)-1)), (MIN(MAX(OFFSET('Data transformed'!$A$4,MATCH($A131,'Data transformed'!$A$5:$A$185,0),MATCH(BD$4,'Data transformed'!$4:$4,0)-1),$O131),$P131)-$O131)/$Q131*100,"NA"))</f>
        <v>73.3</v>
      </c>
      <c r="BE131" s="104" t="n">
        <f aca="true">IF($L131="","",IF(ISNUMBER(OFFSET('Data transformed'!$A$4,MATCH($A131,'Data transformed'!$A$5:$A$185,0),MATCH(BE$4,'Data transformed'!$4:$4,0)-1)), (MIN(MAX(OFFSET('Data transformed'!$A$4,MATCH($A131,'Data transformed'!$A$5:$A$185,0),MATCH(BE$4,'Data transformed'!$4:$4,0)-1),$O131),$P131)-$O131)/$Q131*100,"NA"))</f>
        <v>50.6</v>
      </c>
      <c r="BF131" s="104" t="n">
        <f aca="true">IF($L131="","",IF(ISNUMBER(OFFSET('Data transformed'!$A$4,MATCH($A131,'Data transformed'!$A$5:$A$185,0),MATCH(BF$4,'Data transformed'!$4:$4,0)-1)), (MIN(MAX(OFFSET('Data transformed'!$A$4,MATCH($A131,'Data transformed'!$A$5:$A$185,0),MATCH(BF$4,'Data transformed'!$4:$4,0)-1),$O131),$P131)-$O131)/$Q131*100,"NA"))</f>
        <v>80.4</v>
      </c>
      <c r="BG131" s="104" t="n">
        <f aca="true">IF($L131="","",IF(ISNUMBER(OFFSET('Data transformed'!$A$4,MATCH($A131,'Data transformed'!$A$5:$A$185,0),MATCH(BG$4,'Data transformed'!$4:$4,0)-1)), (MIN(MAX(OFFSET('Data transformed'!$A$4,MATCH($A131,'Data transformed'!$A$5:$A$185,0),MATCH(BG$4,'Data transformed'!$4:$4,0)-1),$O131),$P131)-$O131)/$Q131*100,"NA"))</f>
        <v>38.2</v>
      </c>
      <c r="BH131" s="104" t="n">
        <f aca="true">IF($L131="","",IF(ISNUMBER(OFFSET('Data transformed'!$A$4,MATCH($A131,'Data transformed'!$A$5:$A$185,0),MATCH(BH$4,'Data transformed'!$4:$4,0)-1)), (MIN(MAX(OFFSET('Data transformed'!$A$4,MATCH($A131,'Data transformed'!$A$5:$A$185,0),MATCH(BH$4,'Data transformed'!$4:$4,0)-1),$O131),$P131)-$O131)/$Q131*100,"NA"))</f>
        <v>66.5</v>
      </c>
      <c r="BI131" s="104" t="n">
        <f aca="true">IF($L131="","",IF(ISNUMBER(OFFSET('Data transformed'!$A$4,MATCH($A131,'Data transformed'!$A$5:$A$185,0),MATCH(BI$4,'Data transformed'!$4:$4,0)-1)), (MIN(MAX(OFFSET('Data transformed'!$A$4,MATCH($A131,'Data transformed'!$A$5:$A$185,0),MATCH(BI$4,'Data transformed'!$4:$4,0)-1),$O131),$P131)-$O131)/$Q131*100,"NA"))</f>
        <v>43.6</v>
      </c>
      <c r="BJ131" s="104" t="n">
        <f aca="true">IF($L131="","",IF(ISNUMBER(OFFSET('Data transformed'!$A$4,MATCH($A131,'Data transformed'!$A$5:$A$185,0),MATCH(BJ$4,'Data transformed'!$4:$4,0)-1)), (MIN(MAX(OFFSET('Data transformed'!$A$4,MATCH($A131,'Data transformed'!$A$5:$A$185,0),MATCH(BJ$4,'Data transformed'!$4:$4,0)-1),$O131),$P131)-$O131)/$Q131*100,"NA"))</f>
        <v>53.7</v>
      </c>
      <c r="BK131" s="104" t="n">
        <f aca="true">IF($L131="","",IF(ISNUMBER(OFFSET('Data transformed'!$A$4,MATCH($A131,'Data transformed'!$A$5:$A$185,0),MATCH(BK$4,'Data transformed'!$4:$4,0)-1)), (MIN(MAX(OFFSET('Data transformed'!$A$4,MATCH($A131,'Data transformed'!$A$5:$A$185,0),MATCH(BK$4,'Data transformed'!$4:$4,0)-1),$O131),$P131)-$O131)/$Q131*100,"NA"))</f>
        <v>34</v>
      </c>
      <c r="BL131" s="104" t="n">
        <f aca="true">IF($L131="","",IF(ISNUMBER(OFFSET('Data transformed'!$A$4,MATCH($A131,'Data transformed'!$A$5:$A$185,0),MATCH(BL$4,'Data transformed'!$4:$4,0)-1)), (MIN(MAX(OFFSET('Data transformed'!$A$4,MATCH($A131,'Data transformed'!$A$5:$A$185,0),MATCH(BL$4,'Data transformed'!$4:$4,0)-1),$O131),$P131)-$O131)/$Q131*100,"NA"))</f>
        <v>62.8</v>
      </c>
      <c r="BM131" s="104" t="n">
        <f aca="true">IF($L131="","",IF(ISNUMBER(OFFSET('Data transformed'!$A$4,MATCH($A131,'Data transformed'!$A$5:$A$185,0),MATCH(BM$4,'Data transformed'!$4:$4,0)-1)), (MIN(MAX(OFFSET('Data transformed'!$A$4,MATCH($A131,'Data transformed'!$A$5:$A$185,0),MATCH(BM$4,'Data transformed'!$4:$4,0)-1),$O131),$P131)-$O131)/$Q131*100,"NA"))</f>
        <v>34.6</v>
      </c>
      <c r="BN131" s="104" t="n">
        <f aca="true">IF($L131="","",IF(ISNUMBER(OFFSET('Data transformed'!$A$4,MATCH($A131,'Data transformed'!$A$5:$A$185,0),MATCH(BN$4,'Data transformed'!$4:$4,0)-1)), (MIN(MAX(OFFSET('Data transformed'!$A$4,MATCH($A131,'Data transformed'!$A$5:$A$185,0),MATCH(BN$4,'Data transformed'!$4:$4,0)-1),$O131),$P131)-$O131)/$Q131*100,"NA"))</f>
        <v>34.6</v>
      </c>
      <c r="BO131" s="104" t="n">
        <f aca="true">IF($L131="","",IF(ISNUMBER(OFFSET('Data transformed'!$A$4,MATCH($A131,'Data transformed'!$A$5:$A$185,0),MATCH(BO$4,'Data transformed'!$4:$4,0)-1)), (MIN(MAX(OFFSET('Data transformed'!$A$4,MATCH($A131,'Data transformed'!$A$5:$A$185,0),MATCH(BO$4,'Data transformed'!$4:$4,0)-1),$O131),$P131)-$O131)/$Q131*100,"NA"))</f>
        <v>53.1</v>
      </c>
      <c r="BP131" s="104" t="n">
        <f aca="true">IF($L131="","",IF(ISNUMBER(OFFSET('Data transformed'!$A$4,MATCH($A131,'Data transformed'!$A$5:$A$185,0),MATCH(BP$4,'Data transformed'!$4:$4,0)-1)), (MIN(MAX(OFFSET('Data transformed'!$A$4,MATCH($A131,'Data transformed'!$A$5:$A$185,0),MATCH(BP$4,'Data transformed'!$4:$4,0)-1),$O131),$P131)-$O131)/$Q131*100,"NA"))</f>
        <v>50.7</v>
      </c>
      <c r="BQ131" s="104" t="n">
        <f aca="true">IF($L131="","",IF(ISNUMBER(OFFSET('Data transformed'!$A$4,MATCH($A131,'Data transformed'!$A$5:$A$185,0),MATCH(BQ$4,'Data transformed'!$4:$4,0)-1)), (MIN(MAX(OFFSET('Data transformed'!$A$4,MATCH($A131,'Data transformed'!$A$5:$A$185,0),MATCH(BQ$4,'Data transformed'!$4:$4,0)-1),$O131),$P131)-$O131)/$Q131*100,"NA"))</f>
        <v>36.1</v>
      </c>
      <c r="BR131" s="104" t="n">
        <f aca="true">IF($L131="","",IF(ISNUMBER(OFFSET('Data transformed'!$A$4,MATCH($A131,'Data transformed'!$A$5:$A$185,0),MATCH(BR$4,'Data transformed'!$4:$4,0)-1)), (MIN(MAX(OFFSET('Data transformed'!$A$4,MATCH($A131,'Data transformed'!$A$5:$A$185,0),MATCH(BR$4,'Data transformed'!$4:$4,0)-1),$O131),$P131)-$O131)/$Q131*100,"NA"))</f>
        <v>22.4</v>
      </c>
      <c r="BS131" s="104" t="n">
        <f aca="true">IF($L131="","",IF(ISNUMBER(OFFSET('Data transformed'!$A$4,MATCH($A131,'Data transformed'!$A$5:$A$185,0),MATCH(BS$4,'Data transformed'!$4:$4,0)-1)), (MIN(MAX(OFFSET('Data transformed'!$A$4,MATCH($A131,'Data transformed'!$A$5:$A$185,0),MATCH(BS$4,'Data transformed'!$4:$4,0)-1),$O131),$P131)-$O131)/$Q131*100,"NA"))</f>
        <v>31.1</v>
      </c>
      <c r="BT131" s="104" t="n">
        <f aca="true">IF($L131="","",IF(ISNUMBER(OFFSET('Data transformed'!$A$4,MATCH($A131,'Data transformed'!$A$5:$A$185,0),MATCH(BT$4,'Data transformed'!$4:$4,0)-1)), (MIN(MAX(OFFSET('Data transformed'!$A$4,MATCH($A131,'Data transformed'!$A$5:$A$185,0),MATCH(BT$4,'Data transformed'!$4:$4,0)-1),$O131),$P131)-$O131)/$Q131*100,"NA"))</f>
        <v>85.1</v>
      </c>
      <c r="BU131" s="104" t="n">
        <f aca="true">IF($L131="","",IF(ISNUMBER(OFFSET('Data transformed'!$A$4,MATCH($A131,'Data transformed'!$A$5:$A$185,0),MATCH(BU$4,'Data transformed'!$4:$4,0)-1)), (MIN(MAX(OFFSET('Data transformed'!$A$4,MATCH($A131,'Data transformed'!$A$5:$A$185,0),MATCH(BU$4,'Data transformed'!$4:$4,0)-1),$O131),$P131)-$O131)/$Q131*100,"NA"))</f>
        <v>77.9</v>
      </c>
      <c r="BV131" s="104" t="n">
        <f aca="true">IF($L131="","",IF(ISNUMBER(OFFSET('Data transformed'!$A$4,MATCH($A131,'Data transformed'!$A$5:$A$185,0),MATCH(BV$4,'Data transformed'!$4:$4,0)-1)), (MIN(MAX(OFFSET('Data transformed'!$A$4,MATCH($A131,'Data transformed'!$A$5:$A$185,0),MATCH(BV$4,'Data transformed'!$4:$4,0)-1),$O131),$P131)-$O131)/$Q131*100,"NA"))</f>
        <v>69</v>
      </c>
      <c r="BW131" s="104" t="n">
        <f aca="true">IF($L131="","",IF(ISNUMBER(OFFSET('Data transformed'!$A$4,MATCH($A131,'Data transformed'!$A$5:$A$185,0),MATCH(BW$4,'Data transformed'!$4:$4,0)-1)), (MIN(MAX(OFFSET('Data transformed'!$A$4,MATCH($A131,'Data transformed'!$A$5:$A$185,0),MATCH(BW$4,'Data transformed'!$4:$4,0)-1),$O131),$P131)-$O131)/$Q131*100,"NA"))</f>
        <v>37.3</v>
      </c>
      <c r="BX131" s="104" t="n">
        <f aca="true">IF($L131="","",IF(ISNUMBER(OFFSET('Data transformed'!$A$4,MATCH($A131,'Data transformed'!$A$5:$A$185,0),MATCH(BX$4,'Data transformed'!$4:$4,0)-1)), (MIN(MAX(OFFSET('Data transformed'!$A$4,MATCH($A131,'Data transformed'!$A$5:$A$185,0),MATCH(BX$4,'Data transformed'!$4:$4,0)-1),$O131),$P131)-$O131)/$Q131*100,"NA"))</f>
        <v>60.4</v>
      </c>
      <c r="BY131" s="104" t="n">
        <f aca="true">IF($L131="","",IF(ISNUMBER(OFFSET('Data transformed'!$A$4,MATCH($A131,'Data transformed'!$A$5:$A$185,0),MATCH(BY$4,'Data transformed'!$4:$4,0)-1)), (MIN(MAX(OFFSET('Data transformed'!$A$4,MATCH($A131,'Data transformed'!$A$5:$A$185,0),MATCH(BY$4,'Data transformed'!$4:$4,0)-1),$O131),$P131)-$O131)/$Q131*100,"NA"))</f>
        <v>48.2</v>
      </c>
      <c r="BZ131" s="104" t="n">
        <f aca="true">IF($L131="","",IF(ISNUMBER(OFFSET('Data transformed'!$A$4,MATCH($A131,'Data transformed'!$A$5:$A$185,0),MATCH(BZ$4,'Data transformed'!$4:$4,0)-1)), (MIN(MAX(OFFSET('Data transformed'!$A$4,MATCH($A131,'Data transformed'!$A$5:$A$185,0),MATCH(BZ$4,'Data transformed'!$4:$4,0)-1),$O131),$P131)-$O131)/$Q131*100,"NA"))</f>
        <v>56</v>
      </c>
      <c r="CA131" s="104" t="n">
        <f aca="true">IF($L131="","",IF(ISNUMBER(OFFSET('Data transformed'!$A$4,MATCH($A131,'Data transformed'!$A$5:$A$185,0),MATCH(CA$4,'Data transformed'!$4:$4,0)-1)), (MIN(MAX(OFFSET('Data transformed'!$A$4,MATCH($A131,'Data transformed'!$A$5:$A$185,0),MATCH(CA$4,'Data transformed'!$4:$4,0)-1),$O131),$P131)-$O131)/$Q131*100,"NA"))</f>
        <v>45.7</v>
      </c>
      <c r="CB131" s="104" t="n">
        <f aca="true">IF($L131="","",IF(ISNUMBER(OFFSET('Data transformed'!$A$4,MATCH($A131,'Data transformed'!$A$5:$A$185,0),MATCH(CB$4,'Data transformed'!$4:$4,0)-1)), (MIN(MAX(OFFSET('Data transformed'!$A$4,MATCH($A131,'Data transformed'!$A$5:$A$185,0),MATCH(CB$4,'Data transformed'!$4:$4,0)-1),$O131),$P131)-$O131)/$Q131*100,"NA"))</f>
        <v>73.4</v>
      </c>
      <c r="CC131" s="104" t="n">
        <f aca="true">IF($L131="","",IF(ISNUMBER(OFFSET('Data transformed'!$A$4,MATCH($A131,'Data transformed'!$A$5:$A$185,0),MATCH(CC$4,'Data transformed'!$4:$4,0)-1)), (MIN(MAX(OFFSET('Data transformed'!$A$4,MATCH($A131,'Data transformed'!$A$5:$A$185,0),MATCH(CC$4,'Data transformed'!$4:$4,0)-1),$O131),$P131)-$O131)/$Q131*100,"NA"))</f>
        <v>77</v>
      </c>
      <c r="CD131" s="104" t="n">
        <f aca="true">IF($L131="","",IF(ISNUMBER(OFFSET('Data transformed'!$A$4,MATCH($A131,'Data transformed'!$A$5:$A$185,0),MATCH(CD$4,'Data transformed'!$4:$4,0)-1)), (MIN(MAX(OFFSET('Data transformed'!$A$4,MATCH($A131,'Data transformed'!$A$5:$A$185,0),MATCH(CD$4,'Data transformed'!$4:$4,0)-1),$O131),$P131)-$O131)/$Q131*100,"NA"))</f>
        <v>69.6</v>
      </c>
      <c r="CE131" s="104" t="n">
        <f aca="true">IF($L131="","",IF(ISNUMBER(OFFSET('Data transformed'!$A$4,MATCH($A131,'Data transformed'!$A$5:$A$185,0),MATCH(CE$4,'Data transformed'!$4:$4,0)-1)), (MIN(MAX(OFFSET('Data transformed'!$A$4,MATCH($A131,'Data transformed'!$A$5:$A$185,0),MATCH(CE$4,'Data transformed'!$4:$4,0)-1),$O131),$P131)-$O131)/$Q131*100,"NA"))</f>
        <v>53.2</v>
      </c>
      <c r="CF131" s="104" t="n">
        <f aca="true">IF($L131="","",IF(ISNUMBER(OFFSET('Data transformed'!$A$4,MATCH($A131,'Data transformed'!$A$5:$A$185,0),MATCH(CF$4,'Data transformed'!$4:$4,0)-1)), (MIN(MAX(OFFSET('Data transformed'!$A$4,MATCH($A131,'Data transformed'!$A$5:$A$185,0),MATCH(CF$4,'Data transformed'!$4:$4,0)-1),$O131),$P131)-$O131)/$Q131*100,"NA"))</f>
        <v>36.5</v>
      </c>
      <c r="CG131" s="104" t="n">
        <f aca="true">IF($L131="","",IF(ISNUMBER(OFFSET('Data transformed'!$A$4,MATCH($A131,'Data transformed'!$A$5:$A$185,0),MATCH(CG$4,'Data transformed'!$4:$4,0)-1)), (MIN(MAX(OFFSET('Data transformed'!$A$4,MATCH($A131,'Data transformed'!$A$5:$A$185,0),MATCH(CG$4,'Data transformed'!$4:$4,0)-1),$O131),$P131)-$O131)/$Q131*100,"NA"))</f>
        <v>25.8</v>
      </c>
      <c r="CH131" s="104" t="n">
        <f aca="true">IF($L131="","",IF(ISNUMBER(OFFSET('Data transformed'!$A$4,MATCH($A131,'Data transformed'!$A$5:$A$185,0),MATCH(CH$4,'Data transformed'!$4:$4,0)-1)), (MIN(MAX(OFFSET('Data transformed'!$A$4,MATCH($A131,'Data transformed'!$A$5:$A$185,0),MATCH(CH$4,'Data transformed'!$4:$4,0)-1),$O131),$P131)-$O131)/$Q131*100,"NA"))</f>
        <v>30.2</v>
      </c>
      <c r="CI131" s="104" t="n">
        <f aca="true">IF($L131="","",IF(ISNUMBER(OFFSET('Data transformed'!$A$4,MATCH($A131,'Data transformed'!$A$5:$A$185,0),MATCH(CI$4,'Data transformed'!$4:$4,0)-1)), (MIN(MAX(OFFSET('Data transformed'!$A$4,MATCH($A131,'Data transformed'!$A$5:$A$185,0),MATCH(CI$4,'Data transformed'!$4:$4,0)-1),$O131),$P131)-$O131)/$Q131*100,"NA"))</f>
        <v>76</v>
      </c>
      <c r="CJ131" s="104" t="n">
        <f aca="true">IF($L131="","",IF(ISNUMBER(OFFSET('Data transformed'!$A$4,MATCH($A131,'Data transformed'!$A$5:$A$185,0),MATCH(CJ$4,'Data transformed'!$4:$4,0)-1)), (MIN(MAX(OFFSET('Data transformed'!$A$4,MATCH($A131,'Data transformed'!$A$5:$A$185,0),MATCH(CJ$4,'Data transformed'!$4:$4,0)-1),$O131),$P131)-$O131)/$Q131*100,"NA"))</f>
        <v>58.4</v>
      </c>
      <c r="CK131" s="104" t="n">
        <f aca="true">IF($L131="","",IF(ISNUMBER(OFFSET('Data transformed'!$A$4,MATCH($A131,'Data transformed'!$A$5:$A$185,0),MATCH(CK$4,'Data transformed'!$4:$4,0)-1)), (MIN(MAX(OFFSET('Data transformed'!$A$4,MATCH($A131,'Data transformed'!$A$5:$A$185,0),MATCH(CK$4,'Data transformed'!$4:$4,0)-1),$O131),$P131)-$O131)/$Q131*100,"NA"))</f>
        <v>41.5</v>
      </c>
      <c r="CL131" s="104" t="n">
        <f aca="true">IF($L131="","",IF(ISNUMBER(OFFSET('Data transformed'!$A$4,MATCH($A131,'Data transformed'!$A$5:$A$185,0),MATCH(CL$4,'Data transformed'!$4:$4,0)-1)), (MIN(MAX(OFFSET('Data transformed'!$A$4,MATCH($A131,'Data transformed'!$A$5:$A$185,0),MATCH(CL$4,'Data transformed'!$4:$4,0)-1),$O131),$P131)-$O131)/$Q131*100,"NA"))</f>
        <v>61.3</v>
      </c>
      <c r="CM131" s="104" t="n">
        <f aca="true">IF($L131="","",IF(ISNUMBER(OFFSET('Data transformed'!$A$4,MATCH($A131,'Data transformed'!$A$5:$A$185,0),MATCH(CM$4,'Data transformed'!$4:$4,0)-1)), (MIN(MAX(OFFSET('Data transformed'!$A$4,MATCH($A131,'Data transformed'!$A$5:$A$185,0),MATCH(CM$4,'Data transformed'!$4:$4,0)-1),$O131),$P131)-$O131)/$Q131*100,"NA"))</f>
        <v>84.9</v>
      </c>
      <c r="CN131" s="104" t="n">
        <f aca="true">IF($L131="","",IF(ISNUMBER(OFFSET('Data transformed'!$A$4,MATCH($A131,'Data transformed'!$A$5:$A$185,0),MATCH(CN$4,'Data transformed'!$4:$4,0)-1)), (MIN(MAX(OFFSET('Data transformed'!$A$4,MATCH($A131,'Data transformed'!$A$5:$A$185,0),MATCH(CN$4,'Data transformed'!$4:$4,0)-1),$O131),$P131)-$O131)/$Q131*100,"NA"))</f>
        <v>23.5</v>
      </c>
      <c r="CO131" s="104" t="n">
        <f aca="true">IF($L131="","",IF(ISNUMBER(OFFSET('Data transformed'!$A$4,MATCH($A131,'Data transformed'!$A$5:$A$185,0),MATCH(CO$4,'Data transformed'!$4:$4,0)-1)), (MIN(MAX(OFFSET('Data transformed'!$A$4,MATCH($A131,'Data transformed'!$A$5:$A$185,0),MATCH(CO$4,'Data transformed'!$4:$4,0)-1),$O131),$P131)-$O131)/$Q131*100,"NA"))</f>
        <v>34.3</v>
      </c>
      <c r="CP131" s="104" t="n">
        <f aca="true">IF($L131="","",IF(ISNUMBER(OFFSET('Data transformed'!$A$4,MATCH($A131,'Data transformed'!$A$5:$A$185,0),MATCH(CP$4,'Data transformed'!$4:$4,0)-1)), (MIN(MAX(OFFSET('Data transformed'!$A$4,MATCH($A131,'Data transformed'!$A$5:$A$185,0),MATCH(CP$4,'Data transformed'!$4:$4,0)-1),$O131),$P131)-$O131)/$Q131*100,"NA"))</f>
        <v>39.2</v>
      </c>
      <c r="CQ131" s="104" t="n">
        <f aca="true">IF($L131="","",IF(ISNUMBER(OFFSET('Data transformed'!$A$4,MATCH($A131,'Data transformed'!$A$5:$A$185,0),MATCH(CQ$4,'Data transformed'!$4:$4,0)-1)), (MIN(MAX(OFFSET('Data transformed'!$A$4,MATCH($A131,'Data transformed'!$A$5:$A$185,0),MATCH(CQ$4,'Data transformed'!$4:$4,0)-1),$O131),$P131)-$O131)/$Q131*100,"NA"))</f>
        <v>51.6</v>
      </c>
      <c r="CR131" s="104" t="n">
        <f aca="true">IF($L131="","",IF(ISNUMBER(OFFSET('Data transformed'!$A$4,MATCH($A131,'Data transformed'!$A$5:$A$185,0),MATCH(CR$4,'Data transformed'!$4:$4,0)-1)), (MIN(MAX(OFFSET('Data transformed'!$A$4,MATCH($A131,'Data transformed'!$A$5:$A$185,0),MATCH(CR$4,'Data transformed'!$4:$4,0)-1),$O131),$P131)-$O131)/$Q131*100,"NA"))</f>
        <v>54.8</v>
      </c>
      <c r="CS131" s="104" t="n">
        <f aca="true">IF($L131="","",IF(ISNUMBER(OFFSET('Data transformed'!$A$4,MATCH($A131,'Data transformed'!$A$5:$A$185,0),MATCH(CS$4,'Data transformed'!$4:$4,0)-1)), (MIN(MAX(OFFSET('Data transformed'!$A$4,MATCH($A131,'Data transformed'!$A$5:$A$185,0),MATCH(CS$4,'Data transformed'!$4:$4,0)-1),$O131),$P131)-$O131)/$Q131*100,"NA"))</f>
        <v>67.9</v>
      </c>
      <c r="CT131" s="104" t="n">
        <f aca="true">IF($L131="","",IF(ISNUMBER(OFFSET('Data transformed'!$A$4,MATCH($A131,'Data transformed'!$A$5:$A$185,0),MATCH(CT$4,'Data transformed'!$4:$4,0)-1)), (MIN(MAX(OFFSET('Data transformed'!$A$4,MATCH($A131,'Data transformed'!$A$5:$A$185,0),MATCH(CT$4,'Data transformed'!$4:$4,0)-1),$O131),$P131)-$O131)/$Q131*100,"NA"))</f>
        <v>49.1</v>
      </c>
      <c r="CU131" s="104" t="n">
        <f aca="true">IF($L131="","",IF(ISNUMBER(OFFSET('Data transformed'!$A$4,MATCH($A131,'Data transformed'!$A$5:$A$185,0),MATCH(CU$4,'Data transformed'!$4:$4,0)-1)), (MIN(MAX(OFFSET('Data transformed'!$A$4,MATCH($A131,'Data transformed'!$A$5:$A$185,0),MATCH(CU$4,'Data transformed'!$4:$4,0)-1),$O131),$P131)-$O131)/$Q131*100,"NA"))</f>
        <v>28.3</v>
      </c>
      <c r="CV131" s="104" t="n">
        <f aca="true">IF($L131="","",IF(ISNUMBER(OFFSET('Data transformed'!$A$4,MATCH($A131,'Data transformed'!$A$5:$A$185,0),MATCH(CV$4,'Data transformed'!$4:$4,0)-1)), (MIN(MAX(OFFSET('Data transformed'!$A$4,MATCH($A131,'Data transformed'!$A$5:$A$185,0),MATCH(CV$4,'Data transformed'!$4:$4,0)-1),$O131),$P131)-$O131)/$Q131*100,"NA"))</f>
        <v>34.7</v>
      </c>
      <c r="CW131" s="104" t="n">
        <f aca="true">IF($L131="","",IF(ISNUMBER(OFFSET('Data transformed'!$A$4,MATCH($A131,'Data transformed'!$A$5:$A$185,0),MATCH(CW$4,'Data transformed'!$4:$4,0)-1)), (MIN(MAX(OFFSET('Data transformed'!$A$4,MATCH($A131,'Data transformed'!$A$5:$A$185,0),MATCH(CW$4,'Data transformed'!$4:$4,0)-1),$O131),$P131)-$O131)/$Q131*100,"NA"))</f>
        <v>30.6</v>
      </c>
    </row>
    <row r="132" customFormat="false" ht="15.5" hidden="false" customHeight="false" outlineLevel="0" collapsed="false">
      <c r="A132" s="107" t="n">
        <v>5000</v>
      </c>
      <c r="B132" s="107" t="n">
        <v>1</v>
      </c>
      <c r="C132" s="103" t="str">
        <f aca="true">IF(ISBLANK(OFFSET('outliers treatment'!$A$3,MATCH($A132,'outliers treatment'!$A$4:$A$154,0),MATCH(C$4,'outliers treatment'!$4:$4,0)-1)),"",OFFSET('outliers treatment'!$A$3,MATCH($A132,'outliers treatment'!$A$4:$A$154,0),MATCH(C$4,'outliers treatment'!$4:$4,0)-1))</f>
        <v/>
      </c>
      <c r="D132" s="103" t="str">
        <f aca="true">IF(ISBLANK(OFFSET('outliers treatment'!$A$3,MATCH($A132,'outliers treatment'!$A$4:$A$154,0),MATCH(D$4,'outliers treatment'!$4:$4,0)-1)),"",OFFSET('outliers treatment'!$A$3,MATCH($A132,'outliers treatment'!$A$4:$A$154,0),MATCH(D$4,'outliers treatment'!$4:$4,0)-1))</f>
        <v>Technology and Innovation Products for Consumers</v>
      </c>
      <c r="E132" s="103" t="str">
        <f aca="true">IF(ISBLANK(OFFSET('outliers treatment'!$A$3,MATCH($A132,'outliers treatment'!$A$4:$A$154,0),MATCH(E$4,'outliers treatment'!$4:$4,0)-1)),"",OFFSET('outliers treatment'!$A$3,MATCH($A132,'outliers treatment'!$A$4:$A$154,0),MATCH(E$4,'outliers treatment'!$4:$4,0)-1))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03" t="str">
        <f aca="true">IF(ISBLANK(OFFSET('outliers treatment'!$A$3,MATCH($A132,'outliers treatment'!$A$4:$A$154,0),MATCH(F$4,'outliers treatment'!$4:$4,0)-1)),"",OFFSET('outliers treatment'!$A$3,MATCH($A132,'outliers treatment'!$A$4:$A$154,0),MATCH(F$4,'outliers treatment'!$4:$4,0)-1))</f>
        <v/>
      </c>
      <c r="G132" s="103" t="str">
        <f aca="true">IF(ISBLANK(OFFSET('outliers treatment'!$A$3,MATCH($A132,'outliers treatment'!$A$4:$A$154,0),MATCH(G$4,'outliers treatment'!$4:$4,0)-1)),"",OFFSET('outliers treatment'!$A$3,MATCH($A132,'outliers treatment'!$A$4:$A$154,0),MATCH(G$4,'outliers treatment'!$4:$4,0)-1))</f>
        <v/>
      </c>
      <c r="H132" s="103" t="str">
        <f aca="true">IF(ISBLANK(OFFSET('outliers treatment'!$A$3,MATCH($A132,'outliers treatment'!$A$4:$A$154,0),MATCH(H$4,'outliers treatment'!$4:$4,0)-1)),"",OFFSET('outliers treatment'!$A$3,MATCH($A132,'outliers treatment'!$A$4:$A$154,0),MATCH(H$4,'outliers treatment'!$4:$4,0)-1))</f>
        <v/>
      </c>
      <c r="I132" s="103" t="str">
        <f aca="true">IF(ISBLANK(OFFSET('outliers treatment'!$A$3,MATCH($A132,'outliers treatment'!$A$4:$A$154,0),MATCH(I$4,'outliers treatment'!$4:$4,0)-1)),"",OFFSET('outliers treatment'!$A$3,MATCH($A132,'outliers treatment'!$A$4:$A$154,0),MATCH(I$4,'outliers treatment'!$4:$4,0)-1))</f>
        <v/>
      </c>
      <c r="J132" s="104" t="n">
        <f aca="false" t="array" ref="J132:J132">MIN(IF(ISNUMBER(V132:CW132),V132:CW132))</f>
        <v>6.01126383392178</v>
      </c>
      <c r="K132" s="103" t="n">
        <f aca="false" t="array" ref="K132:K132">MAX(IF(ISNUMBER(V132:CW132),V132:CW132))</f>
        <v>78.2597623515641</v>
      </c>
      <c r="L132" s="103" t="e">
        <f aca="true">IF(ISBLANK(OFFSET('outliers treatment'!$A$3,MATCH($A132,'outliers treatment'!$A$4:$A$154,0),MATCH(L$4,'outliers treatment'!$4:$4,0)-1)),"",OFFSET('outliers treatment'!$A$3,MATCH($A132,'outliers treatment'!$A$4:$A$154,0),MATCH(L$4,'outliers treatment'!$4:$4,0)-1))</f>
        <v>#N/A</v>
      </c>
      <c r="M132" s="103" t="e">
        <f aca="true">IF(ISBLANK(OFFSET('outliers treatment'!$A$3,MATCH($A132,'outliers treatment'!$A$4:$A$154,0),MATCH(M$4,'outliers treatment'!$4:$4,0)-1)),"",OFFSET('outliers treatment'!$A$3,MATCH($A132,'outliers treatment'!$A$4:$A$154,0),MATCH(M$4,'outliers treatment'!$4:$4,0)-1))</f>
        <v>#N/A</v>
      </c>
      <c r="N132" s="103" t="str">
        <f aca="true">IF(ISBLANK(OFFSET('outliers treatment'!$A$3,MATCH($A132,'outliers treatment'!$A$4:$A$154,0),MATCH(N$4,'outliers treatment'!$4:$4,0)-1)),"",OFFSET('outliers treatment'!$A$3,MATCH($A132,'outliers treatment'!$A$4:$A$154,0),MATCH(N$4,'outliers treatment'!$4:$4,0)-1))</f>
        <v/>
      </c>
      <c r="O132" s="103" t="str">
        <f aca="true">IF(ISBLANK(OFFSET('outliers treatment'!$A$3,MATCH($A132,'outliers treatment'!$A$4:$A$154,0),MATCH(O$4,'outliers treatment'!$4:$4,0)-1)),"",OFFSET('outliers treatment'!$A$3,MATCH($A132,'outliers treatment'!$A$4:$A$154,0),MATCH(O$4,'outliers treatment'!$4:$4,0)-1))</f>
        <v/>
      </c>
      <c r="P132" s="103" t="str">
        <f aca="true">IF(ISBLANK(OFFSET('outliers treatment'!$A$3,MATCH($A132,'outliers treatment'!$A$4:$A$154,0),MATCH(P$4,'outliers treatment'!$4:$4,0)-1)),"",OFFSET('outliers treatment'!$A$3,MATCH($A132,'outliers treatment'!$A$4:$A$154,0),MATCH(P$4,'outliers treatment'!$4:$4,0)-1))</f>
        <v/>
      </c>
      <c r="Q132" s="103" t="str">
        <f aca="false">IFERROR(P132-O132,"")</f>
        <v/>
      </c>
      <c r="R132" s="105" t="n">
        <f aca="false" t="array" ref="R132:R132">IFERROR(SKEW(IF(ISNUMBER(V132:CW132),V132:CW132,"")),"")</f>
        <v>-0.184693682630895</v>
      </c>
      <c r="S132" s="103" t="n">
        <v>1</v>
      </c>
      <c r="T132" s="103" t="n">
        <v>1</v>
      </c>
      <c r="U132" s="106" t="str">
        <f aca="false" t="array" ref="U132:U132">IF(B132&lt;4,"",1-IFERROR(SUM(ISNUMBER(V132:CW132)*(1-$V$3:$CW$3))/COUNTIF($V$3:$CW$3,0),0))</f>
        <v/>
      </c>
      <c r="V132" s="104" t="n">
        <f aca="false" t="array" ref="V132:V132">SUM(IF($B133:$B153=2*ISNUMBER(V133:V153),$T133:$T153*V133:V153,0))/SUM(IF($B133:$B153=2*ISNUMBER(V133:V153),$T133:$T153,0))</f>
        <v>51.3710818481099</v>
      </c>
      <c r="W132" s="104" t="n">
        <f aca="false" t="array" ref="W132:W132">SUM(IF($B133:$B153=2*ISNUMBER(W133:W153),$T133:$T153*W133:W153,0))/SUM(IF($B133:$B153=2*ISNUMBER(W133:W153),$T133:$T153,0))</f>
        <v>68.3643964486639</v>
      </c>
      <c r="X132" s="104" t="n">
        <f aca="false" t="array" ref="X132:X132">SUM(IF($B133:$B153=2*ISNUMBER(X133:X153),$T133:$T153*X133:X153,0))/SUM(IF($B133:$B153=2*ISNUMBER(X133:X153),$T133:$T153,0))</f>
        <v>62.1913950142874</v>
      </c>
      <c r="Y132" s="104" t="n">
        <f aca="false" t="array" ref="Y132:Y132">SUM(IF($B133:$B153=2*ISNUMBER(Y133:Y153),$T133:$T153*Y133:Y153,0))/SUM(IF($B133:$B153=2*ISNUMBER(Y133:Y153),$T133:$T153,0))</f>
        <v>65.0042166241893</v>
      </c>
      <c r="Z132" s="104" t="n">
        <f aca="false" t="array" ref="Z132:Z132">SUM(IF($B133:$B153=2*ISNUMBER(Z133:Z153),$T133:$T153*Z133:Z153,0))/SUM(IF($B133:$B153=2*ISNUMBER(Z133:Z153),$T133:$T153,0))</f>
        <v>22.4590593886388</v>
      </c>
      <c r="AA132" s="104" t="n">
        <f aca="false" t="array" ref="AA132:AA132">SUM(IF($B133:$B153=2*ISNUMBER(AA133:AA153),$T133:$T153*AA133:AA153,0))/SUM(IF($B133:$B153=2*ISNUMBER(AA133:AA153),$T133:$T153,0))</f>
        <v>44.7683381306171</v>
      </c>
      <c r="AB132" s="104" t="n">
        <f aca="false" t="array" ref="AB132:AB132">SUM(IF($B133:$B153=2*ISNUMBER(AB133:AB153),$T133:$T153*AB133:AB153,0))/SUM(IF($B133:$B153=2*ISNUMBER(AB133:AB153),$T133:$T153,0))</f>
        <v>52.8406361217139</v>
      </c>
      <c r="AC132" s="104" t="n">
        <f aca="false" t="array" ref="AC132:AC132">SUM(IF($B133:$B153=2*ISNUMBER(AC133:AC153),$T133:$T153*AC133:AC153,0))/SUM(IF($B133:$B153=2*ISNUMBER(AC133:AC153),$T133:$T153,0))</f>
        <v>63.2753734909912</v>
      </c>
      <c r="AD132" s="104" t="n">
        <f aca="false" t="array" ref="AD132:AD132">SUM(IF($B133:$B153=2*ISNUMBER(AD133:AD153),$T133:$T153*AD133:AD153,0))/SUM(IF($B133:$B153=2*ISNUMBER(AD133:AD153),$T133:$T153,0))</f>
        <v>64.7079914026658</v>
      </c>
      <c r="AE132" s="104" t="n">
        <f aca="false" t="array" ref="AE132:AE132">SUM(IF($B133:$B153=2*ISNUMBER(AE133:AE153),$T133:$T153*AE133:AE153,0))/SUM(IF($B133:$B153=2*ISNUMBER(AE133:AE153),$T133:$T153,0))</f>
        <v>44.7294056640216</v>
      </c>
      <c r="AF132" s="104" t="n">
        <f aca="false" t="array" ref="AF132:AF132">SUM(IF($B133:$B153=2*ISNUMBER(AF133:AF153),$T133:$T153*AF133:AF153,0))/SUM(IF($B133:$B153=2*ISNUMBER(AF133:AF153),$T133:$T153,0))</f>
        <v>68.6604481384893</v>
      </c>
      <c r="AG132" s="104" t="n">
        <f aca="false" t="array" ref="AG132:AG132">SUM(IF($B133:$B153=2*ISNUMBER(AG133:AG153),$T133:$T153*AG133:AG153,0))/SUM(IF($B133:$B153=2*ISNUMBER(AG133:AG153),$T133:$T153,0))</f>
        <v>9.80283661973596</v>
      </c>
      <c r="AH132" s="104" t="n">
        <f aca="false" t="array" ref="AH132:AH132">SUM(IF($B133:$B153=2*ISNUMBER(AH133:AH153),$T133:$T153*AH133:AH153,0))/SUM(IF($B133:$B153=2*ISNUMBER(AH133:AH153),$T133:$T153,0))</f>
        <v>50.7357946438366</v>
      </c>
      <c r="AI132" s="104" t="n">
        <f aca="false" t="array" ref="AI132:AI132">SUM(IF($B133:$B153=2*ISNUMBER(AI133:AI153),$T133:$T153*AI133:AI153,0))/SUM(IF($B133:$B153=2*ISNUMBER(AI133:AI153),$T133:$T153,0))</f>
        <v>31.3453852192523</v>
      </c>
      <c r="AJ132" s="104" t="n">
        <f aca="false" t="array" ref="AJ132:AJ132">SUM(IF($B133:$B153=2*ISNUMBER(AJ133:AJ153),$T133:$T153*AJ133:AJ153,0))/SUM(IF($B133:$B153=2*ISNUMBER(AJ133:AJ153),$T133:$T153,0))</f>
        <v>38.0054795012918</v>
      </c>
      <c r="AK132" s="104" t="n">
        <f aca="false" t="array" ref="AK132:AK132">SUM(IF($B133:$B153=2*ISNUMBER(AK133:AK153),$T133:$T153*AK133:AK153,0))/SUM(IF($B133:$B153=2*ISNUMBER(AK133:AK153),$T133:$T153,0))</f>
        <v>51.0026830467554</v>
      </c>
      <c r="AL132" s="104" t="n">
        <f aca="false" t="array" ref="AL132:AL132">SUM(IF($B133:$B153=2*ISNUMBER(AL133:AL153),$T133:$T153*AL133:AL153,0))/SUM(IF($B133:$B153=2*ISNUMBER(AL133:AL153),$T133:$T153,0))</f>
        <v>69.2483876863566</v>
      </c>
      <c r="AM132" s="104" t="n">
        <f aca="false" t="array" ref="AM132:AM132">SUM(IF($B133:$B153=2*ISNUMBER(AM133:AM153),$T133:$T153*AM133:AM153,0))/SUM(IF($B133:$B153=2*ISNUMBER(AM133:AM153),$T133:$T153,0))</f>
        <v>72.1186869430377</v>
      </c>
      <c r="AN132" s="104" t="n">
        <f aca="false" t="array" ref="AN132:AN132">SUM(IF($B133:$B153=2*ISNUMBER(AN133:AN153),$T133:$T153*AN133:AN153,0))/SUM(IF($B133:$B153=2*ISNUMBER(AN133:AN153),$T133:$T153,0))</f>
        <v>23.3840865717064</v>
      </c>
      <c r="AO132" s="104" t="n">
        <f aca="false" t="array" ref="AO132:AO132">SUM(IF($B133:$B153=2*ISNUMBER(AO133:AO153),$T133:$T153*AO133:AO153,0))/SUM(IF($B133:$B153=2*ISNUMBER(AO133:AO153),$T133:$T153,0))</f>
        <v>43.0551391089034</v>
      </c>
      <c r="AP132" s="104" t="n">
        <f aca="false" t="array" ref="AP132:AP132">SUM(IF($B133:$B153=2*ISNUMBER(AP133:AP153),$T133:$T153*AP133:AP153,0))/SUM(IF($B133:$B153=2*ISNUMBER(AP133:AP153),$T133:$T153,0))</f>
        <v>44.1433814781622</v>
      </c>
      <c r="AQ132" s="104" t="n">
        <f aca="false" t="array" ref="AQ132:AQ132">SUM(IF($B133:$B153=2*ISNUMBER(AQ133:AQ153),$T133:$T153*AQ133:AQ153,0))/SUM(IF($B133:$B153=2*ISNUMBER(AQ133:AQ153),$T133:$T153,0))</f>
        <v>63.7188074634968</v>
      </c>
      <c r="AR132" s="104" t="n">
        <f aca="false" t="array" ref="AR132:AR132">SUM(IF($B133:$B153=2*ISNUMBER(AR133:AR153),$T133:$T153*AR133:AR153,0))/SUM(IF($B133:$B153=2*ISNUMBER(AR133:AR153),$T133:$T153,0))</f>
        <v>72.1228716427197</v>
      </c>
      <c r="AS132" s="104" t="n">
        <f aca="false" t="array" ref="AS132:AS132">SUM(IF($B133:$B153=2*ISNUMBER(AS133:AS153),$T133:$T153*AS133:AS153,0))/SUM(IF($B133:$B153=2*ISNUMBER(AS133:AS153),$T133:$T153,0))</f>
        <v>24.9784288009077</v>
      </c>
      <c r="AT132" s="104" t="n">
        <f aca="false" t="array" ref="AT132:AT132">SUM(IF($B133:$B153=2*ISNUMBER(AT133:AT153),$T133:$T153*AT133:AT153,0))/SUM(IF($B133:$B153=2*ISNUMBER(AT133:AT153),$T133:$T153,0))</f>
        <v>62.7563651537929</v>
      </c>
      <c r="AU132" s="104" t="n">
        <f aca="false" t="array" ref="AU132:AU132">SUM(IF($B133:$B153=2*ISNUMBER(AU133:AU153),$T133:$T153*AU133:AU153,0))/SUM(IF($B133:$B153=2*ISNUMBER(AU133:AU153),$T133:$T153,0))</f>
        <v>69.096167148945</v>
      </c>
      <c r="AV132" s="104" t="n">
        <f aca="false" t="array" ref="AV132:AV132">SUM(IF($B133:$B153=2*ISNUMBER(AV133:AV153),$T133:$T153*AV133:AV153,0))/SUM(IF($B133:$B153=2*ISNUMBER(AV133:AV153),$T133:$T153,0))</f>
        <v>36.1147007619815</v>
      </c>
      <c r="AW132" s="104" t="n">
        <f aca="false" t="array" ref="AW132:AW132">SUM(IF($B133:$B153=2*ISNUMBER(AW133:AW153),$T133:$T153*AW133:AW153,0))/SUM(IF($B133:$B153=2*ISNUMBER(AW133:AW153),$T133:$T153,0))</f>
        <v>25.1825874789242</v>
      </c>
      <c r="AX132" s="104" t="n">
        <f aca="false" t="array" ref="AX132:AX132">SUM(IF($B133:$B153=2*ISNUMBER(AX133:AX153),$T133:$T153*AX133:AX153,0))/SUM(IF($B133:$B153=2*ISNUMBER(AX133:AX153),$T133:$T153,0))</f>
        <v>41.6735777420127</v>
      </c>
      <c r="AY132" s="104" t="n">
        <f aca="false" t="array" ref="AY132:AY132">SUM(IF($B133:$B153=2*ISNUMBER(AY133:AY153),$T133:$T153*AY133:AY153,0))/SUM(IF($B133:$B153=2*ISNUMBER(AY133:AY153),$T133:$T153,0))</f>
        <v>22.3801366214923</v>
      </c>
      <c r="AZ132" s="104" t="n">
        <f aca="false" t="array" ref="AZ132:AZ132">SUM(IF($B133:$B153=2*ISNUMBER(AZ133:AZ153),$T133:$T153*AZ133:AZ153,0))/SUM(IF($B133:$B153=2*ISNUMBER(AZ133:AZ153),$T133:$T153,0))</f>
        <v>41.3950240084537</v>
      </c>
      <c r="BA132" s="104" t="n">
        <f aca="false" t="array" ref="BA132:BA132">SUM(IF($B133:$B153=2*ISNUMBER(BA133:BA153),$T133:$T153*BA133:BA153,0))/SUM(IF($B133:$B153=2*ISNUMBER(BA133:BA153),$T133:$T153,0))</f>
        <v>47.6684698207031</v>
      </c>
      <c r="BB132" s="104" t="n">
        <f aca="false" t="array" ref="BB132:BB132">SUM(IF($B133:$B153=2*ISNUMBER(BB133:BB153),$T133:$T153*BB133:BB153,0))/SUM(IF($B133:$B153=2*ISNUMBER(BB133:BB153),$T133:$T153,0))</f>
        <v>54.1721890550721</v>
      </c>
      <c r="BC132" s="104" t="n">
        <f aca="false" t="array" ref="BC132:BC132">SUM(IF($B133:$B153=2*ISNUMBER(BC133:BC153),$T133:$T153*BC133:BC153,0))/SUM(IF($B133:$B153=2*ISNUMBER(BC133:BC153),$T133:$T153,0))</f>
        <v>48.0384584341109</v>
      </c>
      <c r="BD132" s="104" t="n">
        <f aca="false" t="array" ref="BD132:BD132">SUM(IF($B133:$B153=2*ISNUMBER(BD133:BD153),$T133:$T153*BD133:BD153,0))/SUM(IF($B133:$B153=2*ISNUMBER(BD133:BD153),$T133:$T153,0))</f>
        <v>67.5532617081642</v>
      </c>
      <c r="BE132" s="104" t="n">
        <f aca="false" t="array" ref="BE132:BE132">SUM(IF($B133:$B153=2*ISNUMBER(BE133:BE153),$T133:$T153*BE133:BE153,0))/SUM(IF($B133:$B153=2*ISNUMBER(BE133:BE153),$T133:$T153,0))</f>
        <v>40.1935687624671</v>
      </c>
      <c r="BF132" s="104" t="n">
        <f aca="false" t="array" ref="BF132:BF132">SUM(IF($B133:$B153=2*ISNUMBER(BF133:BF153),$T133:$T153*BF133:BF153,0))/SUM(IF($B133:$B153=2*ISNUMBER(BF133:BF153),$T133:$T153,0))</f>
        <v>67.3625258341057</v>
      </c>
      <c r="BG132" s="104" t="n">
        <f aca="false" t="array" ref="BG132:BG132">SUM(IF($B133:$B153=2*ISNUMBER(BG133:BG153),$T133:$T153*BG133:BG153,0))/SUM(IF($B133:$B153=2*ISNUMBER(BG133:BG153),$T133:$T153,0))</f>
        <v>40.3313563272714</v>
      </c>
      <c r="BH132" s="104" t="n">
        <f aca="false" t="array" ref="BH132:BH132">SUM(IF($B133:$B153=2*ISNUMBER(BH133:BH153),$T133:$T153*BH133:BH153,0))/SUM(IF($B133:$B153=2*ISNUMBER(BH133:BH153),$T133:$T153,0))</f>
        <v>66.6638384402112</v>
      </c>
      <c r="BI132" s="104" t="n">
        <f aca="false" t="array" ref="BI132:BI132">SUM(IF($B133:$B153=2*ISNUMBER(BI133:BI153),$T133:$T153*BI133:BI153,0))/SUM(IF($B133:$B153=2*ISNUMBER(BI133:BI153),$T133:$T153,0))</f>
        <v>36.8205300263236</v>
      </c>
      <c r="BJ132" s="104" t="n">
        <f aca="false" t="array" ref="BJ132:BJ132">SUM(IF($B133:$B153=2*ISNUMBER(BJ133:BJ153),$T133:$T153*BJ133:BJ153,0))/SUM(IF($B133:$B153=2*ISNUMBER(BJ133:BJ153),$T133:$T153,0))</f>
        <v>43.0228851878071</v>
      </c>
      <c r="BK132" s="104" t="n">
        <f aca="false" t="array" ref="BK132:BK132">SUM(IF($B133:$B153=2*ISNUMBER(BK133:BK153),$T133:$T153*BK133:BK153,0))/SUM(IF($B133:$B153=2*ISNUMBER(BK133:BK153),$T133:$T153,0))</f>
        <v>26.2738399997022</v>
      </c>
      <c r="BL132" s="104" t="n">
        <f aca="false" t="array" ref="BL132:BL132">SUM(IF($B133:$B153=2*ISNUMBER(BL133:BL153),$T133:$T153*BL133:BL153,0))/SUM(IF($B133:$B153=2*ISNUMBER(BL133:BL153),$T133:$T153,0))</f>
        <v>60.7887362057349</v>
      </c>
      <c r="BM132" s="104" t="n">
        <f aca="false" t="array" ref="BM132:BM132">SUM(IF($B133:$B153=2*ISNUMBER(BM133:BM153),$T133:$T153*BM133:BM153,0))/SUM(IF($B133:$B153=2*ISNUMBER(BM133:BM153),$T133:$T153,0))</f>
        <v>23.1849156673558</v>
      </c>
      <c r="BN132" s="104" t="n">
        <f aca="false" t="array" ref="BN132:BN132">SUM(IF($B133:$B153=2*ISNUMBER(BN133:BN153),$T133:$T153*BN133:BN153,0))/SUM(IF($B133:$B153=2*ISNUMBER(BN133:BN153),$T133:$T153,0))</f>
        <v>6.01126383392178</v>
      </c>
      <c r="BO132" s="104" t="n">
        <f aca="false" t="array" ref="BO132:BO132">SUM(IF($B133:$B153=2*ISNUMBER(BO133:BO153),$T133:$T153*BO133:BO153,0))/SUM(IF($B133:$B153=2*ISNUMBER(BO133:BO153),$T133:$T153,0))</f>
        <v>40.7772557952181</v>
      </c>
      <c r="BP132" s="104" t="n">
        <f aca="false" t="array" ref="BP132:BP132">SUM(IF($B133:$B153=2*ISNUMBER(BP133:BP153),$T133:$T153*BP133:BP153,0))/SUM(IF($B133:$B153=2*ISNUMBER(BP133:BP153),$T133:$T153,0))</f>
        <v>45.4912340978028</v>
      </c>
      <c r="BQ132" s="104" t="n">
        <f aca="false" t="array" ref="BQ132:BQ132">SUM(IF($B133:$B153=2*ISNUMBER(BQ133:BQ153),$T133:$T153*BQ133:BQ153,0))/SUM(IF($B133:$B153=2*ISNUMBER(BQ133:BQ153),$T133:$T153,0))</f>
        <v>14.7216615160839</v>
      </c>
      <c r="BR132" s="104" t="n">
        <f aca="false" t="array" ref="BR132:BR132">SUM(IF($B133:$B153=2*ISNUMBER(BR133:BR153),$T133:$T153*BR133:BR153,0))/SUM(IF($B133:$B153=2*ISNUMBER(BR133:BR153),$T133:$T153,0))</f>
        <v>24.7044331240298</v>
      </c>
      <c r="BS132" s="104" t="n">
        <f aca="false" t="array" ref="BS132:BS132">SUM(IF($B133:$B153=2*ISNUMBER(BS133:BS153),$T133:$T153*BS133:BS153,0))/SUM(IF($B133:$B153=2*ISNUMBER(BS133:BS153),$T133:$T153,0))</f>
        <v>49.4094679368749</v>
      </c>
      <c r="BT132" s="104" t="n">
        <f aca="false" t="array" ref="BT132:BT132">SUM(IF($B133:$B153=2*ISNUMBER(BT133:BT153),$T133:$T153*BT133:BT153,0))/SUM(IF($B133:$B153=2*ISNUMBER(BT133:BT153),$T133:$T153,0))</f>
        <v>62.3786530599487</v>
      </c>
      <c r="BU132" s="104" t="n">
        <f aca="false" t="array" ref="BU132:BU132">SUM(IF($B133:$B153=2*ISNUMBER(BU133:BU153),$T133:$T153*BU133:BU153,0))/SUM(IF($B133:$B153=2*ISNUMBER(BU133:BU153),$T133:$T153,0))</f>
        <v>57.2281357793844</v>
      </c>
      <c r="BV132" s="104" t="n">
        <f aca="false" t="array" ref="BV132:BV132">SUM(IF($B133:$B153=2*ISNUMBER(BV133:BV153),$T133:$T153*BV133:BV153,0))/SUM(IF($B133:$B153=2*ISNUMBER(BV133:BV153),$T133:$T153,0))</f>
        <v>49.7485743087965</v>
      </c>
      <c r="BW132" s="104" t="n">
        <f aca="false" t="array" ref="BW132:BW132">SUM(IF($B133:$B153=2*ISNUMBER(BW133:BW153),$T133:$T153*BW133:BW153,0))/SUM(IF($B133:$B153=2*ISNUMBER(BW133:BW153),$T133:$T153,0))</f>
        <v>14.6880451930405</v>
      </c>
      <c r="BX132" s="104" t="n">
        <f aca="false" t="array" ref="BX132:BX132">SUM(IF($B133:$B153=2*ISNUMBER(BX133:BX153),$T133:$T153*BX133:BX153,0))/SUM(IF($B133:$B153=2*ISNUMBER(BX133:BX153),$T133:$T153,0))</f>
        <v>33.3432494805322</v>
      </c>
      <c r="BY132" s="104" t="n">
        <f aca="false" t="array" ref="BY132:BY132">SUM(IF($B133:$B153=2*ISNUMBER(BY133:BY153),$T133:$T153*BY133:BY153,0))/SUM(IF($B133:$B153=2*ISNUMBER(BY133:BY153),$T133:$T153,0))</f>
        <v>40.3381485461092</v>
      </c>
      <c r="BZ132" s="104" t="n">
        <f aca="false" t="array" ref="BZ132:BZ132">SUM(IF($B133:$B153=2*ISNUMBER(BZ133:BZ153),$T133:$T153*BZ133:BZ153,0))/SUM(IF($B133:$B153=2*ISNUMBER(BZ133:BZ153),$T133:$T153,0))</f>
        <v>49.6063422509346</v>
      </c>
      <c r="CA132" s="104" t="n">
        <f aca="false" t="array" ref="CA132:CA132">SUM(IF($B133:$B153=2*ISNUMBER(CA133:CA153),$T133:$T153*CA133:CA153,0))/SUM(IF($B133:$B153=2*ISNUMBER(CA133:CA153),$T133:$T153,0))</f>
        <v>7.25379689339785</v>
      </c>
      <c r="CB132" s="104" t="n">
        <f aca="false" t="array" ref="CB132:CB132">SUM(IF($B133:$B153=2*ISNUMBER(CB133:CB153),$T133:$T153*CB133:CB153,0))/SUM(IF($B133:$B153=2*ISNUMBER(CB133:CB153),$T133:$T153,0))</f>
        <v>42.6139167093189</v>
      </c>
      <c r="CC132" s="104" t="n">
        <f aca="false" t="array" ref="CC132:CC132">SUM(IF($B133:$B153=2*ISNUMBER(CC133:CC153),$T133:$T153*CC133:CC153,0))/SUM(IF($B133:$B153=2*ISNUMBER(CC133:CC153),$T133:$T153,0))</f>
        <v>33.2094994934331</v>
      </c>
      <c r="CD132" s="104" t="n">
        <f aca="false" t="array" ref="CD132:CD132">SUM(IF($B133:$B153=2*ISNUMBER(CD133:CD153),$T133:$T153*CD133:CD153,0))/SUM(IF($B133:$B153=2*ISNUMBER(CD133:CD153),$T133:$T153,0))</f>
        <v>55.0781740169644</v>
      </c>
      <c r="CE132" s="104" t="n">
        <f aca="false" t="array" ref="CE132:CE132">SUM(IF($B133:$B153=2*ISNUMBER(CE133:CE153),$T133:$T153*CE133:CE153,0))/SUM(IF($B133:$B153=2*ISNUMBER(CE133:CE153),$T133:$T153,0))</f>
        <v>38.465190949979</v>
      </c>
      <c r="CF132" s="104" t="n">
        <f aca="false" t="array" ref="CF132:CF132">SUM(IF($B133:$B153=2*ISNUMBER(CF133:CF153),$T133:$T153*CF133:CF153,0))/SUM(IF($B133:$B153=2*ISNUMBER(CF133:CF153),$T133:$T153,0))</f>
        <v>18.3013267393275</v>
      </c>
      <c r="CG132" s="104" t="n">
        <f aca="false" t="array" ref="CG132:CG132">SUM(IF($B133:$B153=2*ISNUMBER(CG133:CG153),$T133:$T153*CG133:CG153,0))/SUM(IF($B133:$B153=2*ISNUMBER(CG133:CG153),$T133:$T153,0))</f>
        <v>11.6314133785885</v>
      </c>
      <c r="CH132" s="104" t="n">
        <f aca="false" t="array" ref="CH132:CH132">SUM(IF($B133:$B153=2*ISNUMBER(CH133:CH153),$T133:$T153*CH133:CH153,0))/SUM(IF($B133:$B153=2*ISNUMBER(CH133:CH153),$T133:$T153,0))</f>
        <v>37.7523096660707</v>
      </c>
      <c r="CI132" s="104" t="n">
        <f aca="false" t="array" ref="CI132:CI132">SUM(IF($B133:$B153=2*ISNUMBER(CI133:CI153),$T133:$T153*CI133:CI153,0))/SUM(IF($B133:$B153=2*ISNUMBER(CI133:CI153),$T133:$T153,0))</f>
        <v>65.9193753671925</v>
      </c>
      <c r="CJ132" s="104" t="n">
        <f aca="false" t="array" ref="CJ132:CJ132">SUM(IF($B133:$B153=2*ISNUMBER(CJ133:CJ153),$T133:$T153*CJ133:CJ153,0))/SUM(IF($B133:$B153=2*ISNUMBER(CJ133:CJ153),$T133:$T153,0))</f>
        <v>38.1369227988846</v>
      </c>
      <c r="CK132" s="104" t="n">
        <f aca="false" t="array" ref="CK132:CK132">SUM(IF($B133:$B153=2*ISNUMBER(CK133:CK153),$T133:$T153*CK133:CK153,0))/SUM(IF($B133:$B153=2*ISNUMBER(CK133:CK153),$T133:$T153,0))</f>
        <v>44.4770748578184</v>
      </c>
      <c r="CL132" s="104" t="n">
        <f aca="false" t="array" ref="CL132:CL132">SUM(IF($B133:$B153=2*ISNUMBER(CL133:CL153),$T133:$T153*CL133:CL153,0))/SUM(IF($B133:$B153=2*ISNUMBER(CL133:CL153),$T133:$T153,0))</f>
        <v>48.870271786219</v>
      </c>
      <c r="CM132" s="104" t="n">
        <f aca="false" t="array" ref="CM132:CM132">SUM(IF($B133:$B153=2*ISNUMBER(CM133:CM153),$T133:$T153*CM133:CM153,0))/SUM(IF($B133:$B153=2*ISNUMBER(CM133:CM153),$T133:$T153,0))</f>
        <v>68.7187623697022</v>
      </c>
      <c r="CN132" s="104" t="n">
        <f aca="false" t="array" ref="CN132:CN132">SUM(IF($B133:$B153=2*ISNUMBER(CN133:CN153),$T133:$T153*CN133:CN153,0))/SUM(IF($B133:$B153=2*ISNUMBER(CN133:CN153),$T133:$T153,0))</f>
        <v>17.7564196102185</v>
      </c>
      <c r="CO132" s="104" t="n">
        <f aca="false" t="array" ref="CO132:CO132">SUM(IF($B133:$B153=2*ISNUMBER(CO133:CO153),$T133:$T153*CO133:CO153,0))/SUM(IF($B133:$B153=2*ISNUMBER(CO133:CO153),$T133:$T153,0))</f>
        <v>30.7933218142964</v>
      </c>
      <c r="CP132" s="104" t="n">
        <f aca="false" t="array" ref="CP132:CP132">SUM(IF($B133:$B153=2*ISNUMBER(CP133:CP153),$T133:$T153*CP133:CP153,0))/SUM(IF($B133:$B153=2*ISNUMBER(CP133:CP153),$T133:$T153,0))</f>
        <v>33.0414966295655</v>
      </c>
      <c r="CQ132" s="104" t="n">
        <f aca="false" t="array" ref="CQ132:CQ132">SUM(IF($B133:$B153=2*ISNUMBER(CQ133:CQ153),$T133:$T153*CQ133:CQ153,0))/SUM(IF($B133:$B153=2*ISNUMBER(CQ133:CQ153),$T133:$T153,0))</f>
        <v>40.1990179166776</v>
      </c>
      <c r="CR132" s="104" t="n">
        <f aca="false" t="array" ref="CR132:CR132">SUM(IF($B133:$B153=2*ISNUMBER(CR133:CR153),$T133:$T153*CR133:CR153,0))/SUM(IF($B133:$B153=2*ISNUMBER(CR133:CR153),$T133:$T153,0))</f>
        <v>55.4063808615971</v>
      </c>
      <c r="CS132" s="104" t="n">
        <f aca="false" t="array" ref="CS132:CS132">SUM(IF($B133:$B153=2*ISNUMBER(CS133:CS153),$T133:$T153*CS133:CS153,0))/SUM(IF($B133:$B153=2*ISNUMBER(CS133:CS153),$T133:$T153,0))</f>
        <v>78.2597623515641</v>
      </c>
      <c r="CT132" s="104" t="n">
        <f aca="false" t="array" ref="CT132:CT132">SUM(IF($B133:$B153=2*ISNUMBER(CT133:CT153),$T133:$T153*CT133:CT153,0))/SUM(IF($B133:$B153=2*ISNUMBER(CT133:CT153),$T133:$T153,0))</f>
        <v>53.2453226811212</v>
      </c>
      <c r="CU132" s="104" t="n">
        <f aca="false" t="array" ref="CU132:CU132">SUM(IF($B133:$B153=2*ISNUMBER(CU133:CU153),$T133:$T153*CU133:CU153,0))/SUM(IF($B133:$B153=2*ISNUMBER(CU133:CU153),$T133:$T153,0))</f>
        <v>23.0268678106304</v>
      </c>
      <c r="CV132" s="104" t="n">
        <f aca="false" t="array" ref="CV132:CV132">SUM(IF($B133:$B153=2*ISNUMBER(CV133:CV153),$T133:$T153*CV133:CV153,0))/SUM(IF($B133:$B153=2*ISNUMBER(CV133:CV153),$T133:$T153,0))</f>
        <v>39.5576559867507</v>
      </c>
      <c r="CW132" s="104" t="n">
        <f aca="false" t="array" ref="CW132:CW132">SUM(IF($B133:$B153=2*ISNUMBER(CW133:CW153),$T133:$T153*CW133:CW153,0))/SUM(IF($B133:$B153=2*ISNUMBER(CW133:CW153),$T133:$T153,0))</f>
        <v>17.4743620801034</v>
      </c>
    </row>
    <row r="133" customFormat="false" ht="15.5" hidden="false" customHeight="false" outlineLevel="0" collapsed="false">
      <c r="A133" s="107" t="n">
        <v>5100</v>
      </c>
      <c r="B133" s="107" t="n">
        <v>2</v>
      </c>
      <c r="C133" s="103" t="str">
        <f aca="true">IF(ISBLANK(OFFSET('outliers treatment'!$A$3,MATCH($A133,'outliers treatment'!$A$4:$A$154,0),MATCH(C$4,'outliers treatment'!$4:$4,0)-1)),"",OFFSET('outliers treatment'!$A$3,MATCH($A133,'outliers treatment'!$A$4:$A$154,0),MATCH(C$4,'outliers treatment'!$4:$4,0)-1))</f>
        <v/>
      </c>
      <c r="D133" s="103" t="str">
        <f aca="true">IF(ISBLANK(OFFSET('outliers treatment'!$A$3,MATCH($A133,'outliers treatment'!$A$4:$A$154,0),MATCH(D$4,'outliers treatment'!$4:$4,0)-1)),"",OFFSET('outliers treatment'!$A$3,MATCH($A133,'outliers treatment'!$A$4:$A$154,0),MATCH(D$4,'outliers treatment'!$4:$4,0)-1))</f>
        <v>Accessibility and affordability of technology</v>
      </c>
      <c r="E133" s="103" t="str">
        <f aca="true">IF(ISBLANK(OFFSET('outliers treatment'!$A$3,MATCH($A133,'outliers treatment'!$A$4:$A$154,0),MATCH(E$4,'outliers treatment'!$4:$4,0)-1)),"",OFFSET('outliers treatment'!$A$3,MATCH($A133,'outliers treatment'!$A$4:$A$154,0),MATCH(E$4,'outliers treatment'!$4:$4,0)-1))</f>
        <v> Consumers can access technology easily and affordably. This indicator tests the usage, infrastructre and afforadibility of technology.</v>
      </c>
      <c r="F133" s="103" t="str">
        <f aca="true">IF(ISBLANK(OFFSET('outliers treatment'!$A$3,MATCH($A133,'outliers treatment'!$A$4:$A$154,0),MATCH(F$4,'outliers treatment'!$4:$4,0)-1)),"",OFFSET('outliers treatment'!$A$3,MATCH($A133,'outliers treatment'!$A$4:$A$154,0),MATCH(F$4,'outliers treatment'!$4:$4,0)-1))</f>
        <v/>
      </c>
      <c r="G133" s="103" t="str">
        <f aca="true">IF(ISBLANK(OFFSET('outliers treatment'!$A$3,MATCH($A133,'outliers treatment'!$A$4:$A$154,0),MATCH(G$4,'outliers treatment'!$4:$4,0)-1)),"",OFFSET('outliers treatment'!$A$3,MATCH($A133,'outliers treatment'!$A$4:$A$154,0),MATCH(G$4,'outliers treatment'!$4:$4,0)-1))</f>
        <v/>
      </c>
      <c r="H133" s="103" t="str">
        <f aca="true">IF(ISBLANK(OFFSET('outliers treatment'!$A$3,MATCH($A133,'outliers treatment'!$A$4:$A$154,0),MATCH(H$4,'outliers treatment'!$4:$4,0)-1)),"",OFFSET('outliers treatment'!$A$3,MATCH($A133,'outliers treatment'!$A$4:$A$154,0),MATCH(H$4,'outliers treatment'!$4:$4,0)-1))</f>
        <v/>
      </c>
      <c r="I133" s="103" t="str">
        <f aca="true">IF(ISBLANK(OFFSET('outliers treatment'!$A$3,MATCH($A133,'outliers treatment'!$A$4:$A$154,0),MATCH(I$4,'outliers treatment'!$4:$4,0)-1)),"",OFFSET('outliers treatment'!$A$3,MATCH($A133,'outliers treatment'!$A$4:$A$154,0),MATCH(I$4,'outliers treatment'!$4:$4,0)-1))</f>
        <v/>
      </c>
      <c r="J133" s="104" t="n">
        <f aca="false" t="array" ref="J133:J133">MIN(IF(ISNUMBER(V133:CW133),V133:CW133))</f>
        <v>1.63165983894742</v>
      </c>
      <c r="K133" s="103" t="n">
        <f aca="false" t="array" ref="K133:K133">MAX(IF(ISNUMBER(V133:CW133),V133:CW133))</f>
        <v>73.1861913697949</v>
      </c>
      <c r="L133" s="103" t="e">
        <f aca="true">IF(ISBLANK(OFFSET('outliers treatment'!$A$3,MATCH($A133,'outliers treatment'!$A$4:$A$154,0),MATCH(L$4,'outliers treatment'!$4:$4,0)-1)),"",OFFSET('outliers treatment'!$A$3,MATCH($A133,'outliers treatment'!$A$4:$A$154,0),MATCH(L$4,'outliers treatment'!$4:$4,0)-1))</f>
        <v>#N/A</v>
      </c>
      <c r="M133" s="103" t="e">
        <f aca="true">IF(ISBLANK(OFFSET('outliers treatment'!$A$3,MATCH($A133,'outliers treatment'!$A$4:$A$154,0),MATCH(M$4,'outliers treatment'!$4:$4,0)-1)),"",OFFSET('outliers treatment'!$A$3,MATCH($A133,'outliers treatment'!$A$4:$A$154,0),MATCH(M$4,'outliers treatment'!$4:$4,0)-1))</f>
        <v>#N/A</v>
      </c>
      <c r="N133" s="103" t="str">
        <f aca="true">IF(ISBLANK(OFFSET('outliers treatment'!$A$3,MATCH($A133,'outliers treatment'!$A$4:$A$154,0),MATCH(N$4,'outliers treatment'!$4:$4,0)-1)),"",OFFSET('outliers treatment'!$A$3,MATCH($A133,'outliers treatment'!$A$4:$A$154,0),MATCH(N$4,'outliers treatment'!$4:$4,0)-1))</f>
        <v/>
      </c>
      <c r="O133" s="103" t="str">
        <f aca="true">IF(ISBLANK(OFFSET('outliers treatment'!$A$3,MATCH($A133,'outliers treatment'!$A$4:$A$154,0),MATCH(O$4,'outliers treatment'!$4:$4,0)-1)),"",OFFSET('outliers treatment'!$A$3,MATCH($A133,'outliers treatment'!$A$4:$A$154,0),MATCH(O$4,'outliers treatment'!$4:$4,0)-1))</f>
        <v/>
      </c>
      <c r="P133" s="103" t="str">
        <f aca="true">IF(ISBLANK(OFFSET('outliers treatment'!$A$3,MATCH($A133,'outliers treatment'!$A$4:$A$154,0),MATCH(P$4,'outliers treatment'!$4:$4,0)-1)),"",OFFSET('outliers treatment'!$A$3,MATCH($A133,'outliers treatment'!$A$4:$A$154,0),MATCH(P$4,'outliers treatment'!$4:$4,0)-1))</f>
        <v/>
      </c>
      <c r="Q133" s="103" t="str">
        <f aca="false">IFERROR(P133-O133,"")</f>
        <v/>
      </c>
      <c r="R133" s="105" t="n">
        <f aca="false" t="array" ref="R133:R133">IFERROR(SKEW(IF(ISNUMBER(V133:CW133),V133:CW133,"")),"")</f>
        <v>-0.492244531725349</v>
      </c>
      <c r="S133" s="103" t="n">
        <v>1</v>
      </c>
      <c r="T133" s="103" t="n">
        <v>1</v>
      </c>
      <c r="U133" s="106" t="str">
        <f aca="false" t="array" ref="U133:U133">IF(B133&lt;4,"",1-IFERROR(SUM(ISNUMBER(V133:CW133)*(1-$V$3:$CW$3))/COUNTIF($V$3:$CW$3,0),0))</f>
        <v/>
      </c>
      <c r="V133" s="104" t="n">
        <f aca="false" t="array" ref="V133:V133">SUM(IF($B134:$B142=3*ISNUMBER(V134:V142),$T134:$T142*V134:V142,0))/SUM(IF($B134:$B142=3*ISNUMBER(V134:V142),$T134:$T142,0))</f>
        <v>41.2976392508909</v>
      </c>
      <c r="W133" s="104" t="n">
        <f aca="false" t="array" ref="W133:W133">SUM(IF($B134:$B142=3*ISNUMBER(W134:W142),$T134:$T142*W134:W142,0))/SUM(IF($B134:$B142=3*ISNUMBER(W134:W142),$T134:$T142,0))</f>
        <v>66.9509351186656</v>
      </c>
      <c r="X133" s="104" t="n">
        <f aca="false" t="array" ref="X133:X133">SUM(IF($B134:$B142=3*ISNUMBER(X134:X142),$T134:$T142*X134:X142,0))/SUM(IF($B134:$B142=3*ISNUMBER(X134:X142),$T134:$T142,0))</f>
        <v>61.3548922494702</v>
      </c>
      <c r="Y133" s="104" t="n">
        <f aca="false" t="array" ref="Y133:Y133">SUM(IF($B134:$B142=3*ISNUMBER(Y134:Y142),$T134:$T142*Y134:Y142,0))/SUM(IF($B134:$B142=3*ISNUMBER(Y134:Y142),$T134:$T142,0))</f>
        <v>61.4249799137186</v>
      </c>
      <c r="Z133" s="104" t="n">
        <f aca="false" t="array" ref="Z133:Z133">SUM(IF($B134:$B142=3*ISNUMBER(Z134:Z142),$T134:$T142*Z134:Z142,0))/SUM(IF($B134:$B142=3*ISNUMBER(Z134:Z142),$T134:$T142,0))</f>
        <v>41.8069276652821</v>
      </c>
      <c r="AA133" s="104" t="n">
        <f aca="false" t="array" ref="AA133:AA133">SUM(IF($B134:$B142=3*ISNUMBER(AA134:AA142),$T134:$T142*AA134:AA142,0))/SUM(IF($B134:$B142=3*ISNUMBER(AA134:AA142),$T134:$T142,0))</f>
        <v>39.5366762612343</v>
      </c>
      <c r="AB133" s="104" t="n">
        <f aca="false" t="array" ref="AB133:AB133">SUM(IF($B134:$B142=3*ISNUMBER(AB134:AB142),$T134:$T142*AB134:AB142,0))/SUM(IF($B134:$B142=3*ISNUMBER(AB134:AB142),$T134:$T142,0))</f>
        <v>57.9112039730494</v>
      </c>
      <c r="AC133" s="104" t="n">
        <f aca="false" t="array" ref="AC133:AC133">SUM(IF($B134:$B142=3*ISNUMBER(AC134:AC142),$T134:$T142*AC134:AC142,0))/SUM(IF($B134:$B142=3*ISNUMBER(AC134:AC142),$T134:$T142,0))</f>
        <v>58.6062225366535</v>
      </c>
      <c r="AD133" s="104" t="n">
        <f aca="false" t="array" ref="AD133:AD133">SUM(IF($B134:$B142=3*ISNUMBER(AD134:AD142),$T134:$T142*AD134:AD142,0))/SUM(IF($B134:$B142=3*ISNUMBER(AD134:AD142),$T134:$T142,0))</f>
        <v>62.2014700905088</v>
      </c>
      <c r="AE133" s="104" t="n">
        <f aca="false" t="array" ref="AE133:AE133">SUM(IF($B134:$B142=3*ISNUMBER(AE134:AE142),$T134:$T142*AE134:AE142,0))/SUM(IF($B134:$B142=3*ISNUMBER(AE134:AE142),$T134:$T142,0))</f>
        <v>50.0220763909981</v>
      </c>
      <c r="AF133" s="104" t="n">
        <f aca="false" t="array" ref="AF133:AF133">SUM(IF($B134:$B142=3*ISNUMBER(AF134:AF142),$T134:$T142*AF134:AF142,0))/SUM(IF($B134:$B142=3*ISNUMBER(AF134:AF142),$T134:$T142,0))</f>
        <v>61.0430384983162</v>
      </c>
      <c r="AG133" s="104" t="n">
        <f aca="false" t="array" ref="AG133:AG133">SUM(IF($B134:$B142=3*ISNUMBER(AG134:AG142),$T134:$T142*AG134:AG142,0))/SUM(IF($B134:$B142=3*ISNUMBER(AG134:AG142),$T134:$T142,0))</f>
        <v>7.21670434969853</v>
      </c>
      <c r="AH133" s="104" t="n">
        <f aca="false" t="array" ref="AH133:AH133">SUM(IF($B134:$B142=3*ISNUMBER(AH134:AH142),$T134:$T142*AH134:AH142,0))/SUM(IF($B134:$B142=3*ISNUMBER(AH134:AH142),$T134:$T142,0))</f>
        <v>51.4715892876733</v>
      </c>
      <c r="AI133" s="104" t="n">
        <f aca="false" t="array" ref="AI133:AI133">SUM(IF($B134:$B142=3*ISNUMBER(AI134:AI142),$T134:$T142*AI134:AI142,0))/SUM(IF($B134:$B142=3*ISNUMBER(AI134:AI142),$T134:$T142,0))</f>
        <v>28.535668032937</v>
      </c>
      <c r="AJ133" s="104" t="n">
        <f aca="false" t="array" ref="AJ133:AJ133">SUM(IF($B134:$B142=3*ISNUMBER(AJ134:AJ142),$T134:$T142*AJ134:AJ142,0))/SUM(IF($B134:$B142=3*ISNUMBER(AJ134:AJ142),$T134:$T142,0))</f>
        <v>40.1891899303494</v>
      </c>
      <c r="AK133" s="104" t="n">
        <f aca="false" t="array" ref="AK133:AK133">SUM(IF($B134:$B142=3*ISNUMBER(AK134:AK142),$T134:$T142*AK134:AK142,0))/SUM(IF($B134:$B142=3*ISNUMBER(AK134:AK142),$T134:$T142,0))</f>
        <v>44.5330238699619</v>
      </c>
      <c r="AL133" s="104" t="n">
        <f aca="false" t="array" ref="AL133:AL133">SUM(IF($B134:$B142=3*ISNUMBER(AL134:AL142),$T134:$T142*AL134:AL142,0))/SUM(IF($B134:$B142=3*ISNUMBER(AL134:AL142),$T134:$T142,0))</f>
        <v>59.4411398162731</v>
      </c>
      <c r="AM133" s="104" t="n">
        <f aca="false" t="array" ref="AM133:AM133">SUM(IF($B134:$B142=3*ISNUMBER(AM134:AM142),$T134:$T142*AM134:AM142,0))/SUM(IF($B134:$B142=3*ISNUMBER(AM134:AM142),$T134:$T142,0))</f>
        <v>65.1817383296354</v>
      </c>
      <c r="AN133" s="104" t="n">
        <f aca="false" t="array" ref="AN133:AN133">SUM(IF($B134:$B142=3*ISNUMBER(AN134:AN142),$T134:$T142*AN134:AN142,0))/SUM(IF($B134:$B142=3*ISNUMBER(AN134:AN142),$T134:$T142,0))</f>
        <v>42.7125375869727</v>
      </c>
      <c r="AO133" s="104" t="n">
        <f aca="false" t="array" ref="AO133:AO133">SUM(IF($B134:$B142=3*ISNUMBER(AO134:AO142),$T134:$T142*AO134:AO142,0))/SUM(IF($B134:$B142=3*ISNUMBER(AO134:AO142),$T134:$T142,0))</f>
        <v>44.9990871058112</v>
      </c>
      <c r="AP133" s="104" t="n">
        <f aca="false" t="array" ref="AP133:AP133">SUM(IF($B134:$B142=3*ISNUMBER(AP134:AP142),$T134:$T142*AP134:AP142,0))/SUM(IF($B134:$B142=3*ISNUMBER(AP134:AP142),$T134:$T142,0))</f>
        <v>42.3500280192794</v>
      </c>
      <c r="AQ133" s="104" t="n">
        <f aca="false" t="array" ref="AQ133:AQ133">SUM(IF($B134:$B142=3*ISNUMBER(AQ134:AQ142),$T134:$T142*AQ134:AQ142,0))/SUM(IF($B134:$B142=3*ISNUMBER(AQ134:AQ142),$T134:$T142,0))</f>
        <v>63.2153127038869</v>
      </c>
      <c r="AR133" s="104" t="n">
        <f aca="false" t="array" ref="AR133:AR133">SUM(IF($B134:$B142=3*ISNUMBER(AR134:AR142),$T134:$T142*AR134:AR142,0))/SUM(IF($B134:$B142=3*ISNUMBER(AR134:AR142),$T134:$T142,0))</f>
        <v>65.1901077289994</v>
      </c>
      <c r="AS133" s="104" t="n">
        <f aca="false" t="array" ref="AS133:AS133">SUM(IF($B134:$B142=3*ISNUMBER(AS134:AS142),$T134:$T142*AS134:AS142,0))/SUM(IF($B134:$B142=3*ISNUMBER(AS134:AS142),$T134:$T142,0))</f>
        <v>39.7901909351487</v>
      </c>
      <c r="AT133" s="104" t="n">
        <f aca="false" t="array" ref="AT133:AT133">SUM(IF($B134:$B142=3*ISNUMBER(AT134:AT142),$T134:$T142*AT134:AT142,0))/SUM(IF($B134:$B142=3*ISNUMBER(AT134:AT142),$T134:$T142,0))</f>
        <v>58.6793169733679</v>
      </c>
      <c r="AU133" s="104" t="n">
        <f aca="false" t="array" ref="AU133:AU133">SUM(IF($B134:$B142=3*ISNUMBER(AU134:AU142),$T134:$T142*AU134:AU142,0))/SUM(IF($B134:$B142=3*ISNUMBER(AU134:AU142),$T134:$T142,0))</f>
        <v>65.6366987414499</v>
      </c>
      <c r="AV133" s="104" t="n">
        <f aca="false" t="array" ref="AV133:AV133">SUM(IF($B134:$B142=3*ISNUMBER(AV134:AV142),$T134:$T142*AV134:AV142,0))/SUM(IF($B134:$B142=3*ISNUMBER(AV134:AV142),$T134:$T142,0))</f>
        <v>26.5070993008563</v>
      </c>
      <c r="AW133" s="104" t="n">
        <f aca="false" t="array" ref="AW133:AW133">SUM(IF($B134:$B142=3*ISNUMBER(AW134:AW142),$T134:$T142*AW134:AW142,0))/SUM(IF($B134:$B142=3*ISNUMBER(AW134:AW142),$T134:$T142,0))</f>
        <v>16.483995576359</v>
      </c>
      <c r="AX133" s="104" t="n">
        <f aca="false" t="array" ref="AX133:AX133">SUM(IF($B134:$B142=3*ISNUMBER(AX134:AX142),$T134:$T142*AX134:AX142,0))/SUM(IF($B134:$B142=3*ISNUMBER(AX134:AX142),$T134:$T142,0))</f>
        <v>46.9026310386964</v>
      </c>
      <c r="AY133" s="104" t="n">
        <f aca="false" t="array" ref="AY133:AY133">SUM(IF($B134:$B142=3*ISNUMBER(AY134:AY142),$T134:$T142*AY134:AY142,0))/SUM(IF($B134:$B142=3*ISNUMBER(AY134:AY142),$T134:$T142,0))</f>
        <v>31.4385041707503</v>
      </c>
      <c r="AZ133" s="104" t="n">
        <f aca="false" t="array" ref="AZ133:AZ133">SUM(IF($B134:$B142=3*ISNUMBER(AZ134:AZ142),$T134:$T142*AZ134:AZ142,0))/SUM(IF($B134:$B142=3*ISNUMBER(AZ134:AZ142),$T134:$T142,0))</f>
        <v>47.0755353020845</v>
      </c>
      <c r="BA133" s="104" t="n">
        <f aca="false" t="array" ref="BA133:BA133">SUM(IF($B134:$B142=3*ISNUMBER(BA134:BA142),$T134:$T142*BA134:BA142,0))/SUM(IF($B134:$B142=3*ISNUMBER(BA134:BA142),$T134:$T142,0))</f>
        <v>46.7258285302951</v>
      </c>
      <c r="BB133" s="104" t="n">
        <f aca="false" t="array" ref="BB133:BB133">SUM(IF($B134:$B142=3*ISNUMBER(BB134:BB142),$T134:$T142*BB134:BB142,0))/SUM(IF($B134:$B142=3*ISNUMBER(BB134:BB142),$T134:$T142,0))</f>
        <v>38.6777114434775</v>
      </c>
      <c r="BC133" s="104" t="n">
        <f aca="false" t="array" ref="BC133:BC133">SUM(IF($B134:$B142=3*ISNUMBER(BC134:BC142),$T134:$T142*BC134:BC142,0))/SUM(IF($B134:$B142=3*ISNUMBER(BC134:BC142),$T134:$T142,0))</f>
        <v>55.9101702006707</v>
      </c>
      <c r="BD133" s="104" t="n">
        <f aca="false" t="array" ref="BD133:BD133">SUM(IF($B134:$B142=3*ISNUMBER(BD134:BD142),$T134:$T142*BD134:BD142,0))/SUM(IF($B134:$B142=3*ISNUMBER(BD134:BD142),$T134:$T142,0))</f>
        <v>66.5230700816683</v>
      </c>
      <c r="BE133" s="104" t="n">
        <f aca="false" t="array" ref="BE133:BE133">SUM(IF($B134:$B142=3*ISNUMBER(BE134:BE142),$T134:$T142*BE134:BE142,0))/SUM(IF($B134:$B142=3*ISNUMBER(BE134:BE142),$T134:$T142,0))</f>
        <v>30.3871375249342</v>
      </c>
      <c r="BF133" s="104" t="n">
        <f aca="false" t="array" ref="BF133:BF133">SUM(IF($B134:$B142=3*ISNUMBER(BF134:BF142),$T134:$T142*BF134:BF142,0))/SUM(IF($B134:$B142=3*ISNUMBER(BF134:BF142),$T134:$T142,0))</f>
        <v>61.836082778438</v>
      </c>
      <c r="BG133" s="104" t="n">
        <f aca="false" t="array" ref="BG133:BG133">SUM(IF($B134:$B142=3*ISNUMBER(BG134:BG142),$T134:$T142*BG134:BG142,0))/SUM(IF($B134:$B142=3*ISNUMBER(BG134:BG142),$T134:$T142,0))</f>
        <v>26.8926443841645</v>
      </c>
      <c r="BH133" s="104" t="n">
        <f aca="false" t="array" ref="BH133:BH133">SUM(IF($B134:$B142=3*ISNUMBER(BH134:BH142),$T134:$T142*BH134:BH142,0))/SUM(IF($B134:$B142=3*ISNUMBER(BH134:BH142),$T134:$T142,0))</f>
        <v>59.827596879538</v>
      </c>
      <c r="BI133" s="104" t="n">
        <f aca="false" t="array" ref="BI133:BI133">SUM(IF($B134:$B142=3*ISNUMBER(BI134:BI142),$T134:$T142*BI134:BI142,0))/SUM(IF($B134:$B142=3*ISNUMBER(BI134:BI142),$T134:$T142,0))</f>
        <v>40.3077267193138</v>
      </c>
      <c r="BJ133" s="104" t="n">
        <f aca="false" t="array" ref="BJ133:BJ133">SUM(IF($B134:$B142=3*ISNUMBER(BJ134:BJ142),$T134:$T142*BJ134:BJ142,0))/SUM(IF($B134:$B142=3*ISNUMBER(BJ134:BJ142),$T134:$T142,0))</f>
        <v>37.3312576607913</v>
      </c>
      <c r="BK133" s="104" t="n">
        <f aca="false" t="array" ref="BK133:BK133">SUM(IF($B134:$B142=3*ISNUMBER(BK134:BK142),$T134:$T142*BK134:BK142,0))/SUM(IF($B134:$B142=3*ISNUMBER(BK134:BK142),$T134:$T142,0))</f>
        <v>14.8925775938369</v>
      </c>
      <c r="BL133" s="104" t="n">
        <f aca="false" t="array" ref="BL133:BL133">SUM(IF($B134:$B142=3*ISNUMBER(BL134:BL142),$T134:$T142*BL134:BL142,0))/SUM(IF($B134:$B142=3*ISNUMBER(BL134:BL142),$T134:$T142,0))</f>
        <v>53.6329479661408</v>
      </c>
      <c r="BM133" s="104" t="n">
        <f aca="false" t="array" ref="BM133:BM133">SUM(IF($B134:$B142=3*ISNUMBER(BM134:BM142),$T134:$T142*BM134:BM142,0))/SUM(IF($B134:$B142=3*ISNUMBER(BM134:BM142),$T134:$T142,0))</f>
        <v>40.0842640486499</v>
      </c>
      <c r="BN133" s="104" t="n">
        <f aca="false" t="array" ref="BN133:BN133">SUM(IF($B134:$B142=3*ISNUMBER(BN134:BN142),$T134:$T142*BN134:BN142,0))/SUM(IF($B134:$B142=3*ISNUMBER(BN134:BN142),$T134:$T142,0))</f>
        <v>12.0225276678436</v>
      </c>
      <c r="BO133" s="104" t="n">
        <f aca="false" t="array" ref="BO133:BO133">SUM(IF($B134:$B142=3*ISNUMBER(BO134:BO142),$T134:$T142*BO134:BO142,0))/SUM(IF($B134:$B142=3*ISNUMBER(BO134:BO142),$T134:$T142,0))</f>
        <v>41.8160758515352</v>
      </c>
      <c r="BP133" s="104" t="n">
        <f aca="false" t="array" ref="BP133:BP133">SUM(IF($B134:$B142=3*ISNUMBER(BP134:BP142),$T134:$T142*BP134:BP142,0))/SUM(IF($B134:$B142=3*ISNUMBER(BP134:BP142),$T134:$T142,0))</f>
        <v>45.5935793067167</v>
      </c>
      <c r="BQ133" s="104" t="n">
        <f aca="false" t="array" ref="BQ133:BQ133">SUM(IF($B134:$B142=3*ISNUMBER(BQ134:BQ142),$T134:$T142*BQ134:BQ142,0))/SUM(IF($B134:$B142=3*ISNUMBER(BQ134:BQ142),$T134:$T142,0))</f>
        <v>26.6933230321677</v>
      </c>
      <c r="BR133" s="104" t="n">
        <f aca="false" t="array" ref="BR133:BR133">SUM(IF($B134:$B142=3*ISNUMBER(BR134:BR142),$T134:$T142*BR134:BR142,0))/SUM(IF($B134:$B142=3*ISNUMBER(BR134:BR142),$T134:$T142,0))</f>
        <v>10.9165757554589</v>
      </c>
      <c r="BS133" s="104" t="n">
        <f aca="false" t="array" ref="BS133:BS133">SUM(IF($B134:$B142=3*ISNUMBER(BS134:BS142),$T134:$T142*BS134:BS142,0))/SUM(IF($B134:$B142=3*ISNUMBER(BS134:BS142),$T134:$T142,0))</f>
        <v>40.7000352543548</v>
      </c>
      <c r="BT133" s="104" t="n">
        <f aca="false" t="array" ref="BT133:BT133">SUM(IF($B134:$B142=3*ISNUMBER(BT134:BT142),$T134:$T142*BT134:BT142,0))/SUM(IF($B134:$B142=3*ISNUMBER(BT134:BT142),$T134:$T142,0))</f>
        <v>61.7294083407929</v>
      </c>
      <c r="BU133" s="104" t="n">
        <f aca="false" t="array" ref="BU133:BU133">SUM(IF($B134:$B142=3*ISNUMBER(BU134:BU142),$T134:$T142*BU134:BU142,0))/SUM(IF($B134:$B142=3*ISNUMBER(BU134:BU142),$T134:$T142,0))</f>
        <v>48.3450804467731</v>
      </c>
      <c r="BV133" s="104" t="n">
        <f aca="false" t="array" ref="BV133:BV133">SUM(IF($B134:$B142=3*ISNUMBER(BV134:BV142),$T134:$T142*BV134:BV142,0))/SUM(IF($B134:$B142=3*ISNUMBER(BV134:BV142),$T134:$T142,0))</f>
        <v>58.3859575055974</v>
      </c>
      <c r="BW133" s="104" t="n">
        <f aca="false" t="array" ref="BW133:BW133">SUM(IF($B134:$B142=3*ISNUMBER(BW134:BW142),$T134:$T142*BW134:BW142,0))/SUM(IF($B134:$B142=3*ISNUMBER(BW134:BW142),$T134:$T142,0))</f>
        <v>29.3760903860809</v>
      </c>
      <c r="BX133" s="104" t="n">
        <f aca="false" t="array" ref="BX133:BX133">SUM(IF($B134:$B142=3*ISNUMBER(BX134:BX142),$T134:$T142*BX134:BX142,0))/SUM(IF($B134:$B142=3*ISNUMBER(BX134:BX142),$T134:$T142,0))</f>
        <v>32.805319579575</v>
      </c>
      <c r="BY133" s="104" t="n">
        <f aca="false" t="array" ref="BY133:BY133">SUM(IF($B134:$B142=3*ISNUMBER(BY134:BY142),$T134:$T142*BY134:BY142,0))/SUM(IF($B134:$B142=3*ISNUMBER(BY134:BY142),$T134:$T142,0))</f>
        <v>45.4261770908917</v>
      </c>
      <c r="BZ133" s="104" t="n">
        <f aca="false" t="array" ref="BZ133:BZ133">SUM(IF($B134:$B142=3*ISNUMBER(BZ134:BZ142),$T134:$T142*BZ134:BZ142,0))/SUM(IF($B134:$B142=3*ISNUMBER(BZ134:BZ142),$T134:$T142,0))</f>
        <v>51.4426162314908</v>
      </c>
      <c r="CA133" s="104" t="n">
        <f aca="false" t="array" ref="CA133:CA133">SUM(IF($B134:$B142=3*ISNUMBER(CA134:CA142),$T134:$T142*CA134:CA142,0))/SUM(IF($B134:$B142=3*ISNUMBER(CA134:CA142),$T134:$T142,0))</f>
        <v>14.5075937867957</v>
      </c>
      <c r="CB133" s="104" t="n">
        <f aca="false" t="array" ref="CB133:CB133">SUM(IF($B134:$B142=3*ISNUMBER(CB134:CB142),$T134:$T142*CB134:CB142,0))/SUM(IF($B134:$B142=3*ISNUMBER(CB134:CB142),$T134:$T142,0))</f>
        <v>61.7277534177534</v>
      </c>
      <c r="CC133" s="104" t="n">
        <f aca="false" t="array" ref="CC133:CC133">SUM(IF($B134:$B142=3*ISNUMBER(CC134:CC142),$T134:$T142*CC134:CC142,0))/SUM(IF($B134:$B142=3*ISNUMBER(CC134:CC142),$T134:$T142,0))</f>
        <v>48.4744745415374</v>
      </c>
      <c r="CD133" s="104" t="n">
        <f aca="false" t="array" ref="CD133:CD133">SUM(IF($B134:$B142=3*ISNUMBER(CD134:CD142),$T134:$T142*CD134:CD142,0))/SUM(IF($B134:$B142=3*ISNUMBER(CD134:CD142),$T134:$T142,0))</f>
        <v>59.6085019857727</v>
      </c>
      <c r="CE133" s="104" t="n">
        <f aca="false" t="array" ref="CE133:CE133">SUM(IF($B134:$B142=3*ISNUMBER(CE134:CE142),$T134:$T142*CE134:CE142,0))/SUM(IF($B134:$B142=3*ISNUMBER(CE134:CE142),$T134:$T142,0))</f>
        <v>50.9380914073573</v>
      </c>
      <c r="CF133" s="104" t="n">
        <f aca="false" t="array" ref="CF133:CF133">SUM(IF($B134:$B142=3*ISNUMBER(CF134:CF142),$T134:$T142*CF134:CF142,0))/SUM(IF($B134:$B142=3*ISNUMBER(CF134:CF142),$T134:$T142,0))</f>
        <v>27.9359068111038</v>
      </c>
      <c r="CG133" s="104" t="n">
        <f aca="false" t="array" ref="CG133:CG133">SUM(IF($B134:$B142=3*ISNUMBER(CG134:CG142),$T134:$T142*CG134:CG142,0))/SUM(IF($B134:$B142=3*ISNUMBER(CG134:CG142),$T134:$T142,0))</f>
        <v>23.2628267571769</v>
      </c>
      <c r="CH133" s="104" t="n">
        <f aca="false" t="array" ref="CH133:CH133">SUM(IF($B134:$B142=3*ISNUMBER(CH134:CH142),$T134:$T142*CH134:CH142,0))/SUM(IF($B134:$B142=3*ISNUMBER(CH134:CH142),$T134:$T142,0))</f>
        <v>25.5046193321413</v>
      </c>
      <c r="CI133" s="104" t="n">
        <f aca="false" t="array" ref="CI133:CI133">SUM(IF($B134:$B142=3*ISNUMBER(CI134:CI142),$T134:$T142*CI134:CI142,0))/SUM(IF($B134:$B142=3*ISNUMBER(CI134:CI142),$T134:$T142,0))</f>
        <v>58.3386707335005</v>
      </c>
      <c r="CJ133" s="104" t="n">
        <f aca="false" t="array" ref="CJ133:CJ133">SUM(IF($B134:$B142=3*ISNUMBER(CJ134:CJ142),$T134:$T142*CJ134:CJ142,0))/SUM(IF($B134:$B142=3*ISNUMBER(CJ134:CJ142),$T134:$T142,0))</f>
        <v>39.7182900422136</v>
      </c>
      <c r="CK133" s="104" t="n">
        <f aca="false" t="array" ref="CK133:CK133">SUM(IF($B134:$B142=3*ISNUMBER(CK134:CK142),$T134:$T142*CK134:CK142,0))/SUM(IF($B134:$B142=3*ISNUMBER(CK134:CK142),$T134:$T142,0))</f>
        <v>52.1130268740195</v>
      </c>
      <c r="CL133" s="104" t="n">
        <f aca="false" t="array" ref="CL133:CL133">SUM(IF($B134:$B142=3*ISNUMBER(CL134:CL142),$T134:$T142*CL134:CL142,0))/SUM(IF($B134:$B142=3*ISNUMBER(CL134:CL142),$T134:$T142,0))</f>
        <v>51.0737969048869</v>
      </c>
      <c r="CM133" s="104" t="n">
        <f aca="false" t="array" ref="CM133:CM133">SUM(IF($B134:$B142=3*ISNUMBER(CM134:CM142),$T134:$T142*CM134:CM142,0))/SUM(IF($B134:$B142=3*ISNUMBER(CM134:CM142),$T134:$T142,0))</f>
        <v>63.9374447385198</v>
      </c>
      <c r="CN133" s="104" t="n">
        <f aca="false" t="array" ref="CN133:CN133">SUM(IF($B134:$B142=3*ISNUMBER(CN134:CN142),$T134:$T142*CN134:CN142,0))/SUM(IF($B134:$B142=3*ISNUMBER(CN134:CN142),$T134:$T142,0))</f>
        <v>1.63165983894742</v>
      </c>
      <c r="CO133" s="104" t="n">
        <f aca="false" t="array" ref="CO133:CO133">SUM(IF($B134:$B142=3*ISNUMBER(CO134:CO142),$T134:$T142*CO134:CO142,0))/SUM(IF($B134:$B142=3*ISNUMBER(CO134:CO142),$T134:$T142,0))</f>
        <v>24.1976747388195</v>
      </c>
      <c r="CP133" s="104" t="n">
        <f aca="false" t="array" ref="CP133:CP133">SUM(IF($B134:$B142=3*ISNUMBER(CP134:CP142),$T134:$T142*CP134:CP142,0))/SUM(IF($B134:$B142=3*ISNUMBER(CP134:CP142),$T134:$T142,0))</f>
        <v>27.1941043702421</v>
      </c>
      <c r="CQ133" s="104" t="n">
        <f aca="false" t="array" ref="CQ133:CQ133">SUM(IF($B134:$B142=3*ISNUMBER(CQ134:CQ142),$T134:$T142*CQ134:CQ142,0))/SUM(IF($B134:$B142=3*ISNUMBER(CQ134:CQ142),$T134:$T142,0))</f>
        <v>46.2429334277876</v>
      </c>
      <c r="CR133" s="104" t="n">
        <f aca="false" t="array" ref="CR133:CR133">SUM(IF($B134:$B142=3*ISNUMBER(CR134:CR142),$T134:$T142*CR134:CR142,0))/SUM(IF($B134:$B142=3*ISNUMBER(CR134:CR142),$T134:$T142,0))</f>
        <v>60.9237928334208</v>
      </c>
      <c r="CS133" s="104" t="n">
        <f aca="false" t="array" ref="CS133:CS133">SUM(IF($B134:$B142=3*ISNUMBER(CS134:CS142),$T134:$T142*CS134:CS142,0))/SUM(IF($B134:$B142=3*ISNUMBER(CS134:CS142),$T134:$T142,0))</f>
        <v>73.1861913697949</v>
      </c>
      <c r="CT133" s="104" t="n">
        <f aca="false" t="array" ref="CT133:CT133">SUM(IF($B134:$B142=3*ISNUMBER(CT134:CT142),$T134:$T142*CT134:CT142,0))/SUM(IF($B134:$B142=3*ISNUMBER(CT134:CT142),$T134:$T142,0))</f>
        <v>43.546200917798</v>
      </c>
      <c r="CU133" s="104" t="n">
        <f aca="false" t="array" ref="CU133:CU133">SUM(IF($B134:$B142=3*ISNUMBER(CU134:CU142),$T134:$T142*CU134:CU142,0))/SUM(IF($B134:$B142=3*ISNUMBER(CU134:CU142),$T134:$T142,0))</f>
        <v>12.7204022879274</v>
      </c>
      <c r="CV133" s="104" t="n">
        <f aca="false" t="array" ref="CV133:CV133">SUM(IF($B134:$B142=3*ISNUMBER(CV134:CV142),$T134:$T142*CV134:CV142,0))/SUM(IF($B134:$B142=3*ISNUMBER(CV134:CV142),$T134:$T142,0))</f>
        <v>27.281978640168</v>
      </c>
      <c r="CW133" s="104" t="n">
        <f aca="false" t="array" ref="CW133:CW133">SUM(IF($B134:$B142=3*ISNUMBER(CW134:CW142),$T134:$T142*CW134:CW142,0))/SUM(IF($B134:$B142=3*ISNUMBER(CW134:CW142),$T134:$T142,0))</f>
        <v>18.2820574935401</v>
      </c>
    </row>
    <row r="134" customFormat="false" ht="15.5" hidden="false" customHeight="false" outlineLevel="0" collapsed="false">
      <c r="A134" s="107" t="n">
        <v>5110</v>
      </c>
      <c r="B134" s="107" t="n">
        <v>3</v>
      </c>
      <c r="C134" s="103" t="str">
        <f aca="true">IF(ISBLANK(OFFSET('outliers treatment'!$A$3,MATCH($A134,'outliers treatment'!$A$4:$A$154,0),MATCH(C$4,'outliers treatment'!$4:$4,0)-1)),"",OFFSET('outliers treatment'!$A$3,MATCH($A134,'outliers treatment'!$A$4:$A$154,0),MATCH(C$4,'outliers treatment'!$4:$4,0)-1))</f>
        <v>Technology usage</v>
      </c>
      <c r="D134" s="103" t="str">
        <f aca="true">IF(ISBLANK(OFFSET('outliers treatment'!$A$3,MATCH($A134,'outliers treatment'!$A$4:$A$154,0),MATCH(D$4,'outliers treatment'!$4:$4,0)-1)),"",OFFSET('outliers treatment'!$A$3,MATCH($A134,'outliers treatment'!$A$4:$A$154,0),MATCH(D$4,'outliers treatment'!$4:$4,0)-1))</f>
        <v/>
      </c>
      <c r="E134" s="103" t="str">
        <f aca="true">IF(ISBLANK(OFFSET('outliers treatment'!$A$3,MATCH($A134,'outliers treatment'!$A$4:$A$154,0),MATCH(E$4,'outliers treatment'!$4:$4,0)-1)),"",OFFSET('outliers treatment'!$A$3,MATCH($A134,'outliers treatment'!$A$4:$A$154,0),MATCH(E$4,'outliers treatment'!$4:$4,0)-1))</f>
        <v/>
      </c>
      <c r="F134" s="103" t="str">
        <f aca="true">IF(ISBLANK(OFFSET('outliers treatment'!$A$3,MATCH($A134,'outliers treatment'!$A$4:$A$154,0),MATCH(F$4,'outliers treatment'!$4:$4,0)-1)),"",OFFSET('outliers treatment'!$A$3,MATCH($A134,'outliers treatment'!$A$4:$A$154,0),MATCH(F$4,'outliers treatment'!$4:$4,0)-1))</f>
        <v/>
      </c>
      <c r="G134" s="103" t="str">
        <f aca="true">IF(ISBLANK(OFFSET('outliers treatment'!$A$3,MATCH($A134,'outliers treatment'!$A$4:$A$154,0),MATCH(G$4,'outliers treatment'!$4:$4,0)-1)),"",OFFSET('outliers treatment'!$A$3,MATCH($A134,'outliers treatment'!$A$4:$A$154,0),MATCH(G$4,'outliers treatment'!$4:$4,0)-1))</f>
        <v/>
      </c>
      <c r="H134" s="103" t="str">
        <f aca="true">IF(ISBLANK(OFFSET('outliers treatment'!$A$3,MATCH($A134,'outliers treatment'!$A$4:$A$154,0),MATCH(H$4,'outliers treatment'!$4:$4,0)-1)),"",OFFSET('outliers treatment'!$A$3,MATCH($A134,'outliers treatment'!$A$4:$A$154,0),MATCH(H$4,'outliers treatment'!$4:$4,0)-1))</f>
        <v/>
      </c>
      <c r="I134" s="103" t="str">
        <f aca="true">IF(ISBLANK(OFFSET('outliers treatment'!$A$3,MATCH($A134,'outliers treatment'!$A$4:$A$154,0),MATCH(I$4,'outliers treatment'!$4:$4,0)-1)),"",OFFSET('outliers treatment'!$A$3,MATCH($A134,'outliers treatment'!$A$4:$A$154,0),MATCH(I$4,'outliers treatment'!$4:$4,0)-1))</f>
        <v/>
      </c>
      <c r="J134" s="104" t="n">
        <f aca="false" t="array" ref="J134:J134">MIN(IF(ISNUMBER(V134:CW134),V134:CW134))</f>
        <v>0</v>
      </c>
      <c r="K134" s="103" t="n">
        <f aca="false" t="array" ref="K134:K134">MAX(IF(ISNUMBER(V134:CW134),V134:CW134))</f>
        <v>78.8611111111111</v>
      </c>
      <c r="L134" s="103" t="e">
        <f aca="true">IF(ISBLANK(OFFSET('outliers treatment'!$A$3,MATCH($A134,'outliers treatment'!$A$4:$A$154,0),MATCH(L$4,'outliers treatment'!$4:$4,0)-1)),"",OFFSET('outliers treatment'!$A$3,MATCH($A134,'outliers treatment'!$A$4:$A$154,0),MATCH(L$4,'outliers treatment'!$4:$4,0)-1))</f>
        <v>#N/A</v>
      </c>
      <c r="M134" s="103" t="e">
        <f aca="true">IF(ISBLANK(OFFSET('outliers treatment'!$A$3,MATCH($A134,'outliers treatment'!$A$4:$A$154,0),MATCH(M$4,'outliers treatment'!$4:$4,0)-1)),"",OFFSET('outliers treatment'!$A$3,MATCH($A134,'outliers treatment'!$A$4:$A$154,0),MATCH(M$4,'outliers treatment'!$4:$4,0)-1))</f>
        <v>#N/A</v>
      </c>
      <c r="N134" s="103" t="str">
        <f aca="true">IF(ISBLANK(OFFSET('outliers treatment'!$A$3,MATCH($A134,'outliers treatment'!$A$4:$A$154,0),MATCH(N$4,'outliers treatment'!$4:$4,0)-1)),"",OFFSET('outliers treatment'!$A$3,MATCH($A134,'outliers treatment'!$A$4:$A$154,0),MATCH(N$4,'outliers treatment'!$4:$4,0)-1))</f>
        <v/>
      </c>
      <c r="O134" s="103" t="str">
        <f aca="true">IF(ISBLANK(OFFSET('outliers treatment'!$A$3,MATCH($A134,'outliers treatment'!$A$4:$A$154,0),MATCH(O$4,'outliers treatment'!$4:$4,0)-1)),"",OFFSET('outliers treatment'!$A$3,MATCH($A134,'outliers treatment'!$A$4:$A$154,0),MATCH(O$4,'outliers treatment'!$4:$4,0)-1))</f>
        <v/>
      </c>
      <c r="P134" s="103" t="str">
        <f aca="true">IF(ISBLANK(OFFSET('outliers treatment'!$A$3,MATCH($A134,'outliers treatment'!$A$4:$A$154,0),MATCH(P$4,'outliers treatment'!$4:$4,0)-1)),"",OFFSET('outliers treatment'!$A$3,MATCH($A134,'outliers treatment'!$A$4:$A$154,0),MATCH(P$4,'outliers treatment'!$4:$4,0)-1))</f>
        <v/>
      </c>
      <c r="Q134" s="103" t="str">
        <f aca="false">IFERROR(P134-O134,"")</f>
        <v/>
      </c>
      <c r="R134" s="105" t="n">
        <f aca="false" t="array" ref="R134:R134">IFERROR(SKEW(IF(ISNUMBER(V134:CW134),V134:CW134,"")),"")</f>
        <v>-0.260680688439838</v>
      </c>
      <c r="S134" s="103" t="n">
        <v>1</v>
      </c>
      <c r="T134" s="103" t="n">
        <v>1</v>
      </c>
      <c r="U134" s="106" t="str">
        <f aca="false" t="array" ref="U134:U134">IF(B134&lt;4,"",1-IFERROR(SUM(ISNUMBER(V134:CW134)*(1-$V$3:$CW$3))/COUNTIF($V$3:$CW$3,0),0))</f>
        <v/>
      </c>
      <c r="V134" s="104" t="n">
        <f aca="false" t="array" ref="V134:V134">SUM(IF(ISNUMBER(V135:V136),$T135:$T136*V135:V136,0))/SUM(IF(ISNUMBER(V135:V136),$T135:$T136,0))</f>
        <v>37.6845792666394</v>
      </c>
      <c r="W134" s="104" t="n">
        <f aca="false" t="array" ref="W134:W134">SUM(IF(ISNUMBER(W135:W136),$T135:$T136*W135:W136,0))/SUM(IF(ISNUMBER(W135:W136),$T135:$T136,0))</f>
        <v>49.0009710040885</v>
      </c>
      <c r="X134" s="104" t="n">
        <f aca="false" t="array" ref="X134:X134">SUM(IF(ISNUMBER(X135:X136),$T135:$T136*X135:X136,0))/SUM(IF(ISNUMBER(X135:X136),$T135:$T136,0))</f>
        <v>45.8149566676663</v>
      </c>
      <c r="Y134" s="104" t="n">
        <f aca="false" t="array" ref="Y134:Y134">SUM(IF(ISNUMBER(Y135:Y136),$T135:$T136*Y135:Y136,0))/SUM(IF(ISNUMBER(Y135:Y136),$T135:$T136,0))</f>
        <v>47.5683375393103</v>
      </c>
      <c r="Z134" s="104" t="n">
        <f aca="false" t="array" ref="Z134:Z134">SUM(IF(ISNUMBER(Z135:Z136),$T135:$T136*Z135:Z136,0))/SUM(IF(ISNUMBER(Z135:Z136),$T135:$T136,0))</f>
        <v>14.4470203230945</v>
      </c>
      <c r="AA134" s="104" t="n">
        <f aca="false" t="array" ref="AA134:AA134">SUM(IF(ISNUMBER(AA135:AA136),$T135:$T136*AA135:AA136,0))/SUM(IF(ISNUMBER(AA135:AA136),$T135:$T136,0))</f>
        <v>25.5555555555556</v>
      </c>
      <c r="AB134" s="104" t="n">
        <f aca="false" t="array" ref="AB134:AB134">SUM(IF(ISNUMBER(AB135:AB136),$T135:$T136*AB135:AB136,0))/SUM(IF(ISNUMBER(AB135:AB136),$T135:$T136,0))</f>
        <v>34.9572509959351</v>
      </c>
      <c r="AC134" s="104" t="n">
        <f aca="false" t="array" ref="AC134:AC134">SUM(IF(ISNUMBER(AC135:AC136),$T135:$T136*AC135:AC136,0))/SUM(IF(ISNUMBER(AC135:AC136),$T135:$T136,0))</f>
        <v>47.9724489550649</v>
      </c>
      <c r="AD134" s="104" t="n">
        <f aca="false" t="array" ref="AD134:AD134">SUM(IF(ISNUMBER(AD135:AD136),$T135:$T136*AD135:AD136,0))/SUM(IF(ISNUMBER(AD135:AD136),$T135:$T136,0))</f>
        <v>55.2719185927981</v>
      </c>
      <c r="AE134" s="104" t="n">
        <f aca="false" t="array" ref="AE134:AE134">SUM(IF(ISNUMBER(AE135:AE136),$T135:$T136*AE135:AE136,0))/SUM(IF(ISNUMBER(AE135:AE136),$T135:$T136,0))</f>
        <v>41.5218830626459</v>
      </c>
      <c r="AF134" s="104" t="n">
        <f aca="false" t="array" ref="AF134:AF134">SUM(IF(ISNUMBER(AF135:AF136),$T135:$T136*AF135:AF136,0))/SUM(IF(ISNUMBER(AF135:AF136),$T135:$T136,0))</f>
        <v>40.6030853372342</v>
      </c>
      <c r="AG134" s="104" t="n">
        <f aca="false" t="array" ref="AG134:AG134">SUM(IF(ISNUMBER(AG135:AG136),$T135:$T136*AG135:AG136,0))/SUM(IF(ISNUMBER(AG135:AG136),$T135:$T136,0))</f>
        <v>4.44444444444444</v>
      </c>
      <c r="AH134" s="104" t="n">
        <f aca="false" t="array" ref="AH134:AH134">SUM(IF(ISNUMBER(AH135:AH136),$T135:$T136*AH135:AH136,0))/SUM(IF(ISNUMBER(AH135:AH136),$T135:$T136,0))</f>
        <v>28.3474504070185</v>
      </c>
      <c r="AI134" s="104" t="n">
        <f aca="false" t="array" ref="AI134:AI134">SUM(IF(ISNUMBER(AI135:AI136),$T135:$T136*AI135:AI136,0))/SUM(IF(ISNUMBER(AI135:AI136),$T135:$T136,0))</f>
        <v>27.1704821351098</v>
      </c>
      <c r="AJ134" s="104" t="n">
        <f aca="false" t="array" ref="AJ134:AJ134">SUM(IF(ISNUMBER(AJ135:AJ136),$T135:$T136*AJ135:AJ136,0))/SUM(IF(ISNUMBER(AJ135:AJ136),$T135:$T136,0))</f>
        <v>41.560106276462</v>
      </c>
      <c r="AK134" s="104" t="n">
        <f aca="false" t="array" ref="AK134:AK134">SUM(IF(ISNUMBER(AK135:AK136),$T135:$T136*AK135:AK136,0))/SUM(IF(ISNUMBER(AK135:AK136),$T135:$T136,0))</f>
        <v>50.3977140041589</v>
      </c>
      <c r="AL134" s="104" t="n">
        <f aca="false" t="array" ref="AL134:AL134">SUM(IF(ISNUMBER(AL135:AL136),$T135:$T136*AL135:AL136,0))/SUM(IF(ISNUMBER(AL135:AL136),$T135:$T136,0))</f>
        <v>49.6391156217316</v>
      </c>
      <c r="AM134" s="104" t="n">
        <f aca="false" t="array" ref="AM134:AM134">SUM(IF(ISNUMBER(AM135:AM136),$T135:$T136*AM135:AM136,0))/SUM(IF(ISNUMBER(AM135:AM136),$T135:$T136,0))</f>
        <v>55.7509522122155</v>
      </c>
      <c r="AN134" s="104" t="n">
        <f aca="false" t="array" ref="AN134:AN134">SUM(IF(ISNUMBER(AN135:AN136),$T135:$T136*AN135:AN136,0))/SUM(IF(ISNUMBER(AN135:AN136),$T135:$T136,0))</f>
        <v>24.5171449970838</v>
      </c>
      <c r="AO134" s="104" t="n">
        <f aca="false" t="array" ref="AO134:AO134">SUM(IF(ISNUMBER(AO135:AO136),$T135:$T136*AO135:AO136,0))/SUM(IF(ISNUMBER(AO135:AO136),$T135:$T136,0))</f>
        <v>29.8232606941562</v>
      </c>
      <c r="AP134" s="104" t="n">
        <f aca="false" t="array" ref="AP134:AP134">SUM(IF(ISNUMBER(AP135:AP136),$T135:$T136*AP135:AP136,0))/SUM(IF(ISNUMBER(AP135:AP136),$T135:$T136,0))</f>
        <v>27.1481573843846</v>
      </c>
      <c r="AQ134" s="104" t="n">
        <f aca="false" t="array" ref="AQ134:AQ134">SUM(IF(ISNUMBER(AQ135:AQ136),$T135:$T136*AQ135:AQ136,0))/SUM(IF(ISNUMBER(AQ135:AQ136),$T135:$T136,0))</f>
        <v>48.3435893554571</v>
      </c>
      <c r="AR134" s="104" t="n">
        <f aca="false" t="array" ref="AR134:AR134">SUM(IF(ISNUMBER(AR135:AR136),$T135:$T136*AR135:AR136,0))/SUM(IF(ISNUMBER(AR135:AR136),$T135:$T136,0))</f>
        <v>50.8030623850608</v>
      </c>
      <c r="AS134" s="104" t="n">
        <f aca="false" t="array" ref="AS134:AS134">SUM(IF(ISNUMBER(AS135:AS136),$T135:$T136*AS135:AS136,0))/SUM(IF(ISNUMBER(AS135:AS136),$T135:$T136,0))</f>
        <v>32.2222222222222</v>
      </c>
      <c r="AT134" s="104" t="n">
        <f aca="false" t="array" ref="AT134:AT134">SUM(IF(ISNUMBER(AT135:AT136),$T135:$T136*AT135:AT136,0))/SUM(IF(ISNUMBER(AT135:AT136),$T135:$T136,0))</f>
        <v>50.2934025546201</v>
      </c>
      <c r="AU134" s="104" t="n">
        <f aca="false" t="array" ref="AU134:AU134">SUM(IF(ISNUMBER(AU135:AU136),$T135:$T136*AU135:AU136,0))/SUM(IF(ISNUMBER(AU135:AU136),$T135:$T136,0))</f>
        <v>51.6448797825827</v>
      </c>
      <c r="AV134" s="104" t="n">
        <f aca="false" t="array" ref="AV134:AV134">SUM(IF(ISNUMBER(AV135:AV136),$T135:$T136*AV135:AV136,0))/SUM(IF(ISNUMBER(AV135:AV136),$T135:$T136,0))</f>
        <v>28.0901644476221</v>
      </c>
      <c r="AW134" s="104" t="n">
        <f aca="false" t="array" ref="AW134:AW134">SUM(IF(ISNUMBER(AW135:AW136),$T135:$T136*AW135:AW136,0))/SUM(IF(ISNUMBER(AW135:AW136),$T135:$T136,0))</f>
        <v>9.5193627455921</v>
      </c>
      <c r="AX134" s="104" t="n">
        <f aca="false" t="array" ref="AX134:AX134">SUM(IF(ISNUMBER(AX135:AX136),$T135:$T136*AX135:AX136,0))/SUM(IF(ISNUMBER(AX135:AX136),$T135:$T136,0))</f>
        <v>43.44539465927</v>
      </c>
      <c r="AY134" s="104" t="n">
        <f aca="false" t="array" ref="AY134:AY134">SUM(IF(ISNUMBER(AY135:AY136),$T135:$T136*AY135:AY136,0))/SUM(IF(ISNUMBER(AY135:AY136),$T135:$T136,0))</f>
        <v>17.7777777777778</v>
      </c>
      <c r="AZ134" s="104" t="n">
        <f aca="false" t="array" ref="AZ134:AZ134">SUM(IF(ISNUMBER(AZ135:AZ136),$T135:$T136*AZ135:AZ136,0))/SUM(IF(ISNUMBER(AZ135:AZ136),$T135:$T136,0))</f>
        <v>39.8368101359237</v>
      </c>
      <c r="BA134" s="104" t="n">
        <f aca="false" t="array" ref="BA134:BA134">SUM(IF(ISNUMBER(BA135:BA136),$T135:$T136*BA135:BA136,0))/SUM(IF(ISNUMBER(BA135:BA136),$T135:$T136,0))</f>
        <v>28.6637721629259</v>
      </c>
      <c r="BB134" s="104" t="n">
        <f aca="false" t="array" ref="BB134:BB134">SUM(IF(ISNUMBER(BB135:BB136),$T135:$T136*BB135:BB136,0))/SUM(IF(ISNUMBER(BB135:BB136),$T135:$T136,0))</f>
        <v>17.9590735319364</v>
      </c>
      <c r="BC134" s="104" t="n">
        <f aca="false" t="array" ref="BC134:BC134">SUM(IF(ISNUMBER(BC135:BC136),$T135:$T136*BC135:BC136,0))/SUM(IF(ISNUMBER(BC135:BC136),$T135:$T136,0))</f>
        <v>55.5711673966814</v>
      </c>
      <c r="BD134" s="104" t="n">
        <f aca="false" t="array" ref="BD134:BD134">SUM(IF(ISNUMBER(BD135:BD136),$T135:$T136*BD135:BD136,0))/SUM(IF(ISNUMBER(BD135:BD136),$T135:$T136,0))</f>
        <v>42.4550556917099</v>
      </c>
      <c r="BE134" s="104" t="n">
        <f aca="false" t="array" ref="BE134:BE134">SUM(IF(ISNUMBER(BE135:BE136),$T135:$T136*BE135:BE136,0))/SUM(IF(ISNUMBER(BE135:BE136),$T135:$T136,0))</f>
        <v>25.6569311771713</v>
      </c>
      <c r="BF134" s="104" t="n">
        <f aca="false" t="array" ref="BF134:BF134">SUM(IF(ISNUMBER(BF135:BF136),$T135:$T136*BF135:BF136,0))/SUM(IF(ISNUMBER(BF135:BF136),$T135:$T136,0))</f>
        <v>49.6257401986031</v>
      </c>
      <c r="BG134" s="104" t="n">
        <f aca="false" t="array" ref="BG134:BG134">SUM(IF(ISNUMBER(BG135:BG136),$T135:$T136*BG135:BG136,0))/SUM(IF(ISNUMBER(BG135:BG136),$T135:$T136,0))</f>
        <v>15.4040212006388</v>
      </c>
      <c r="BH134" s="104" t="n">
        <f aca="false" t="array" ref="BH134:BH134">SUM(IF(ISNUMBER(BH135:BH136),$T135:$T136*BH135:BH136,0))/SUM(IF(ISNUMBER(BH135:BH136),$T135:$T136,0))</f>
        <v>53.3954662470232</v>
      </c>
      <c r="BI134" s="104" t="n">
        <f aca="false" t="array" ref="BI134:BI134">SUM(IF(ISNUMBER(BI135:BI136),$T135:$T136*BI135:BI136,0))/SUM(IF(ISNUMBER(BI135:BI136),$T135:$T136,0))</f>
        <v>27.9395114867062</v>
      </c>
      <c r="BJ134" s="104" t="n">
        <f aca="false" t="array" ref="BJ134:BJ134">SUM(IF(ISNUMBER(BJ135:BJ136),$T135:$T136*BJ135:BJ136,0))/SUM(IF(ISNUMBER(BJ135:BJ136),$T135:$T136,0))</f>
        <v>32.1481573843846</v>
      </c>
      <c r="BK134" s="104" t="n">
        <f aca="false" t="array" ref="BK134:BK134">SUM(IF(ISNUMBER(BK135:BK136),$T135:$T136*BK135:BK136,0))/SUM(IF(ISNUMBER(BK135:BK136),$T135:$T136,0))</f>
        <v>10.6746801904504</v>
      </c>
      <c r="BL134" s="104" t="n">
        <f aca="false" t="array" ref="BL134:BL134">SUM(IF(ISNUMBER(BL135:BL136),$T135:$T136*BL135:BL136,0))/SUM(IF(ISNUMBER(BL135:BL136),$T135:$T136,0))</f>
        <v>51.8208054373365</v>
      </c>
      <c r="BM134" s="104" t="n">
        <f aca="false" t="array" ref="BM134:BM134">SUM(IF(ISNUMBER(BM135:BM136),$T135:$T136*BM135:BM136,0))/SUM(IF(ISNUMBER(BM135:BM136),$T135:$T136,0))</f>
        <v>45.5555555555556</v>
      </c>
      <c r="BN134" s="104" t="n">
        <f aca="false" t="array" ref="BN134:BN134">SUM(IF(ISNUMBER(BN135:BN136),$T135:$T136*BN135:BN136,0))/SUM(IF(ISNUMBER(BN135:BN136),$T135:$T136,0))</f>
        <v>4.51106457848085</v>
      </c>
      <c r="BO134" s="104" t="n">
        <f aca="false" t="array" ref="BO134:BO134">SUM(IF(ISNUMBER(BO135:BO136),$T135:$T136*BO135:BO136,0))/SUM(IF(ISNUMBER(BO135:BO136),$T135:$T136,0))</f>
        <v>33.3435893554571</v>
      </c>
      <c r="BP134" s="104" t="n">
        <f aca="false" t="array" ref="BP134:BP134">SUM(IF(ISNUMBER(BP135:BP136),$T135:$T136*BP135:BP136,0))/SUM(IF(ISNUMBER(BP135:BP136),$T135:$T136,0))</f>
        <v>41.7848321971221</v>
      </c>
      <c r="BQ134" s="104" t="n">
        <f aca="false" t="array" ref="BQ134:BQ134">SUM(IF(ISNUMBER(BQ135:BQ136),$T135:$T136*BQ135:BQ136,0))/SUM(IF(ISNUMBER(BQ135:BQ136),$T135:$T136,0))</f>
        <v>26.2993905231112</v>
      </c>
      <c r="BR134" s="104" t="n">
        <f aca="false" t="array" ref="BR134:BR134">SUM(IF(ISNUMBER(BR135:BR136),$T135:$T136*BR135:BR136,0))/SUM(IF(ISNUMBER(BR135:BR136),$T135:$T136,0))</f>
        <v>1.11111111111111</v>
      </c>
      <c r="BS134" s="104" t="n">
        <f aca="false" t="array" ref="BS134:BS134">SUM(IF(ISNUMBER(BS135:BS136),$T135:$T136*BS135:BS136,0))/SUM(IF(ISNUMBER(BS135:BS136),$T135:$T136,0))</f>
        <v>15.2472482534427</v>
      </c>
      <c r="BT134" s="104" t="n">
        <f aca="false" t="array" ref="BT134:BT134">SUM(IF(ISNUMBER(BT135:BT136),$T135:$T136*BT135:BT136,0))/SUM(IF(ISNUMBER(BT135:BT136),$T135:$T136,0))</f>
        <v>52.1788378109711</v>
      </c>
      <c r="BU134" s="104" t="n">
        <f aca="false" t="array" ref="BU134:BU134">SUM(IF(ISNUMBER(BU135:BU136),$T135:$T136*BU135:BU136,0))/SUM(IF(ISNUMBER(BU135:BU136),$T135:$T136,0))</f>
        <v>54.4375317995824</v>
      </c>
      <c r="BV134" s="104" t="n">
        <f aca="false" t="array" ref="BV134:BV134">SUM(IF(ISNUMBER(BV135:BV136),$T135:$T136*BV135:BV136,0))/SUM(IF(ISNUMBER(BV135:BV136),$T135:$T136,0))</f>
        <v>51.0724383763156</v>
      </c>
      <c r="BW134" s="104" t="n">
        <f aca="false" t="array" ref="BW134:BW134">SUM(IF(ISNUMBER(BW135:BW136),$T135:$T136*BW135:BW136,0))/SUM(IF(ISNUMBER(BW135:BW136),$T135:$T136,0))</f>
        <v>11.859436919482</v>
      </c>
      <c r="BX134" s="104" t="n">
        <f aca="false" t="array" ref="BX134:BX134">SUM(IF(ISNUMBER(BX135:BX136),$T135:$T136*BX135:BX136,0))/SUM(IF(ISNUMBER(BX135:BX136),$T135:$T136,0))</f>
        <v>31.5985227635893</v>
      </c>
      <c r="BY134" s="104" t="n">
        <f aca="false" t="array" ref="BY134:BY134">SUM(IF(ISNUMBER(BY135:BY136),$T135:$T136*BY135:BY136,0))/SUM(IF(ISNUMBER(BY135:BY136),$T135:$T136,0))</f>
        <v>25.6553116841972</v>
      </c>
      <c r="BZ134" s="104" t="n">
        <f aca="false" t="array" ref="BZ134:BZ134">SUM(IF(ISNUMBER(BZ135:BZ136),$T135:$T136*BZ135:BZ136,0))/SUM(IF(ISNUMBER(BZ135:BZ136),$T135:$T136,0))</f>
        <v>30.1782187162495</v>
      </c>
      <c r="CA134" s="104" t="n">
        <f aca="false" t="array" ref="CA134:CA134">SUM(IF(ISNUMBER(CA135:CA136),$T135:$T136*CA135:CA136,0))/SUM(IF(ISNUMBER(CA135:CA136),$T135:$T136,0))</f>
        <v>0</v>
      </c>
      <c r="CB134" s="104" t="n">
        <f aca="false" t="array" ref="CB134:CB134">SUM(IF(ISNUMBER(CB135:CB136),$T135:$T136*CB135:CB136,0))/SUM(IF(ISNUMBER(CB135:CB136),$T135:$T136,0))</f>
        <v>41.5414214958616</v>
      </c>
      <c r="CC134" s="104" t="n">
        <f aca="false" t="array" ref="CC134:CC134">SUM(IF(ISNUMBER(CC135:CC136),$T135:$T136*CC135:CC136,0))/SUM(IF(ISNUMBER(CC135:CC136),$T135:$T136,0))</f>
        <v>43.1266732013324</v>
      </c>
      <c r="CD134" s="104" t="n">
        <f aca="false" t="array" ref="CD134:CD134">SUM(IF(ISNUMBER(CD135:CD136),$T135:$T136*CD135:CD136,0))/SUM(IF(ISNUMBER(CD135:CD136),$T135:$T136,0))</f>
        <v>41.4045136657312</v>
      </c>
      <c r="CE134" s="104" t="n">
        <f aca="false" t="array" ref="CE134:CE134">SUM(IF(ISNUMBER(CE135:CE136),$T135:$T136*CE135:CE136,0))/SUM(IF(ISNUMBER(CE135:CE136),$T135:$T136,0))</f>
        <v>38.8839537088617</v>
      </c>
      <c r="CF134" s="104" t="n">
        <f aca="false" t="array" ref="CF134:CF134">SUM(IF(ISNUMBER(CF135:CF136),$T135:$T136*CF135:CF136,0))/SUM(IF(ISNUMBER(CF135:CF136),$T135:$T136,0))</f>
        <v>14.2466884233845</v>
      </c>
      <c r="CG134" s="104" t="n">
        <f aca="false" t="array" ref="CG134:CG134">SUM(IF(ISNUMBER(CG135:CG136),$T135:$T136*CG135:CG136,0))/SUM(IF(ISNUMBER(CG135:CG136),$T135:$T136,0))</f>
        <v>18.8888888888889</v>
      </c>
      <c r="CH134" s="104" t="n">
        <f aca="false" t="array" ref="CH134:CH134">SUM(IF(ISNUMBER(CH135:CH136),$T135:$T136*CH135:CH136,0))/SUM(IF(ISNUMBER(CH135:CH136),$T135:$T136,0))</f>
        <v>20.3123866698443</v>
      </c>
      <c r="CI134" s="104" t="n">
        <f aca="false" t="array" ref="CI134:CI134">SUM(IF(ISNUMBER(CI135:CI136),$T135:$T136*CI135:CI136,0))/SUM(IF(ISNUMBER(CI135:CI136),$T135:$T136,0))</f>
        <v>49.3267224781633</v>
      </c>
      <c r="CJ134" s="104" t="n">
        <f aca="false" t="array" ref="CJ134:CJ134">SUM(IF(ISNUMBER(CJ135:CJ136),$T135:$T136*CJ135:CJ136,0))/SUM(IF(ISNUMBER(CJ135:CJ136),$T135:$T136,0))</f>
        <v>34.5158562747242</v>
      </c>
      <c r="CK134" s="104" t="n">
        <f aca="false" t="array" ref="CK134:CK134">SUM(IF(ISNUMBER(CK135:CK136),$T135:$T136*CK135:CK136,0))/SUM(IF(ISNUMBER(CK135:CK136),$T135:$T136,0))</f>
        <v>46.6666666666667</v>
      </c>
      <c r="CL134" s="104" t="n">
        <f aca="false" t="array" ref="CL134:CL134">SUM(IF(ISNUMBER(CL135:CL136),$T135:$T136*CL135:CL136,0))/SUM(IF(ISNUMBER(CL135:CL136),$T135:$T136,0))</f>
        <v>43.1238930948659</v>
      </c>
      <c r="CM134" s="104" t="n">
        <f aca="false" t="array" ref="CM134:CM134">SUM(IF(ISNUMBER(CM135:CM136),$T135:$T136*CM135:CM136,0))/SUM(IF(ISNUMBER(CM135:CM136),$T135:$T136,0))</f>
        <v>53.9045007300148</v>
      </c>
      <c r="CN134" s="104" t="n">
        <f aca="false" t="array" ref="CN134:CN134">SUM(IF(ISNUMBER(CN135:CN136),$T135:$T136*CN135:CN136,0))/SUM(IF(ISNUMBER(CN135:CN136),$T135:$T136,0))</f>
        <v>1.06631475223745</v>
      </c>
      <c r="CO134" s="104" t="n">
        <f aca="false" t="array" ref="CO134:CO134">SUM(IF(ISNUMBER(CO135:CO136),$T135:$T136*CO135:CO136,0))/SUM(IF(ISNUMBER(CO135:CO136),$T135:$T136,0))</f>
        <v>16.6666666666667</v>
      </c>
      <c r="CP134" s="104" t="n">
        <f aca="false" t="array" ref="CP134:CP134">SUM(IF(ISNUMBER(CP135:CP136),$T135:$T136*CP135:CP136,0))/SUM(IF(ISNUMBER(CP135:CP136),$T135:$T136,0))</f>
        <v>12.4223074892752</v>
      </c>
      <c r="CQ134" s="104" t="n">
        <f aca="false" t="array" ref="CQ134:CQ134">SUM(IF(ISNUMBER(CQ135:CQ136),$T135:$T136*CQ135:CQ136,0))/SUM(IF(ISNUMBER(CQ135:CQ136),$T135:$T136,0))</f>
        <v>33.8207449858115</v>
      </c>
      <c r="CR134" s="104" t="n">
        <f aca="false" t="array" ref="CR134:CR134">SUM(IF(ISNUMBER(CR135:CR136),$T135:$T136*CR135:CR136,0))/SUM(IF(ISNUMBER(CR135:CR136),$T135:$T136,0))</f>
        <v>44.8552163959792</v>
      </c>
      <c r="CS134" s="104" t="n">
        <f aca="false" t="array" ref="CS134:CS134">SUM(IF(ISNUMBER(CS135:CS136),$T135:$T136*CS135:CS136,0))/SUM(IF(ISNUMBER(CS135:CS136),$T135:$T136,0))</f>
        <v>78.8611111111111</v>
      </c>
      <c r="CT134" s="104" t="n">
        <f aca="false" t="array" ref="CT134:CT134">SUM(IF(ISNUMBER(CT135:CT136),$T135:$T136*CT135:CT136,0))/SUM(IF(ISNUMBER(CT135:CT136),$T135:$T136,0))</f>
        <v>53.6388888888889</v>
      </c>
      <c r="CU134" s="104" t="n">
        <f aca="false" t="array" ref="CU134:CU134">SUM(IF(ISNUMBER(CU135:CU136),$T135:$T136*CU135:CU136,0))/SUM(IF(ISNUMBER(CU135:CU136),$T135:$T136,0))</f>
        <v>27.75</v>
      </c>
      <c r="CV134" s="104" t="n">
        <f aca="false" t="array" ref="CV134:CV134">SUM(IF(ISNUMBER(CV135:CV136),$T135:$T136*CV135:CV136,0))/SUM(IF(ISNUMBER(CV135:CV136),$T135:$T136,0))</f>
        <v>34.1666666666667</v>
      </c>
      <c r="CW134" s="104" t="n">
        <f aca="false" t="array" ref="CW134:CW134">SUM(IF(ISNUMBER(CW135:CW136),$T135:$T136*CW135:CW136,0))/SUM(IF(ISNUMBER(CW135:CW136),$T135:$T136,0))</f>
        <v>39.1666666666667</v>
      </c>
    </row>
    <row r="135" customFormat="false" ht="15.5" hidden="false" customHeight="false" outlineLevel="0" collapsed="false">
      <c r="A135" s="107" t="n">
        <v>5111</v>
      </c>
      <c r="B135" s="107" t="n">
        <v>4</v>
      </c>
      <c r="C135" s="103" t="str">
        <f aca="true">IF(ISBLANK(OFFSET('outliers treatment'!$A$3,MATCH($A135,'outliers treatment'!$A$4:$A$154,0),MATCH(C$4,'outliers treatment'!$4:$4,0)-1)),"",OFFSET('outliers treatment'!$A$3,MATCH($A135,'outliers treatment'!$A$4:$A$154,0),MATCH(C$4,'outliers treatment'!$4:$4,0)-1))</f>
        <v/>
      </c>
      <c r="D135" s="103" t="str">
        <f aca="true">IF(ISBLANK(OFFSET('outliers treatment'!$A$3,MATCH($A135,'outliers treatment'!$A$4:$A$154,0),MATCH(D$4,'outliers treatment'!$4:$4,0)-1)),"",OFFSET('outliers treatment'!$A$3,MATCH($A135,'outliers treatment'!$A$4:$A$154,0),MATCH(D$4,'outliers treatment'!$4:$4,0)-1))</f>
        <v>ICT use</v>
      </c>
      <c r="E135" s="103" t="str">
        <f aca="true">IF(ISBLANK(OFFSET('outliers treatment'!$A$3,MATCH($A135,'outliers treatment'!$A$4:$A$154,0),MATCH(E$4,'outliers treatment'!$4:$4,0)-1)),"",OFFSET('outliers treatment'!$A$3,MATCH($A135,'outliers treatment'!$A$4:$A$154,0),MATCH(E$4,'outliers treatment'!$4:$4,0)-1))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03" t="str">
        <f aca="true">IF(ISBLANK(OFFSET('outliers treatment'!$A$3,MATCH($A135,'outliers treatment'!$A$4:$A$154,0),MATCH(F$4,'outliers treatment'!$4:$4,0)-1)),"",OFFSET('outliers treatment'!$A$3,MATCH($A135,'outliers treatment'!$A$4:$A$154,0),MATCH(F$4,'outliers treatment'!$4:$4,0)-1))</f>
        <v/>
      </c>
      <c r="G135" s="103" t="str">
        <f aca="true">IF(ISBLANK(OFFSET('outliers treatment'!$A$3,MATCH($A135,'outliers treatment'!$A$4:$A$154,0),MATCH(G$4,'outliers treatment'!$4:$4,0)-1)),"",OFFSET('outliers treatment'!$A$3,MATCH($A135,'outliers treatment'!$A$4:$A$154,0),MATCH(G$4,'outliers treatment'!$4:$4,0)-1))</f>
        <v/>
      </c>
      <c r="H135" s="103" t="str">
        <f aca="true">IF(ISBLANK(OFFSET('outliers treatment'!$A$3,MATCH($A135,'outliers treatment'!$A$4:$A$154,0),MATCH(H$4,'outliers treatment'!$4:$4,0)-1)),"",OFFSET('outliers treatment'!$A$3,MATCH($A135,'outliers treatment'!$A$4:$A$154,0),MATCH(H$4,'outliers treatment'!$4:$4,0)-1))</f>
        <v/>
      </c>
      <c r="I135" s="103" t="str">
        <f aca="true">IF(ISBLANK(OFFSET('outliers treatment'!$A$3,MATCH($A135,'outliers treatment'!$A$4:$A$154,0),MATCH(I$4,'outliers treatment'!$4:$4,0)-1)),"",OFFSET('outliers treatment'!$A$3,MATCH($A135,'outliers treatment'!$A$4:$A$154,0),MATCH(I$4,'outliers treatment'!$4:$4,0)-1))</f>
        <v/>
      </c>
      <c r="J135" s="104" t="n">
        <f aca="false" t="array" ref="J135:J135">MIN(IF(ISNUMBER(V135:CW135),V135:CW135))</f>
        <v>0</v>
      </c>
      <c r="K135" s="103" t="n">
        <f aca="false" t="array" ref="K135:K135">MAX(IF(ISNUMBER(V135:CW135),V135:CW135))</f>
        <v>100</v>
      </c>
      <c r="L135" s="103" t="n">
        <f aca="true">IF(ISBLANK(OFFSET('outliers treatment'!$A$3,MATCH($A135,'outliers treatment'!$A$4:$A$154,0),MATCH(L$4,'outliers treatment'!$4:$4,0)-1)),"",OFFSET('outliers treatment'!$A$3,MATCH($A135,'outliers treatment'!$A$4:$A$154,0),MATCH(L$4,'outliers treatment'!$4:$4,0)-1))</f>
        <v>2.65</v>
      </c>
      <c r="M135" s="103" t="n">
        <f aca="true">IF(ISBLANK(OFFSET('outliers treatment'!$A$3,MATCH($A135,'outliers treatment'!$A$4:$A$154,0),MATCH(M$4,'outliers treatment'!$4:$4,0)-1)),"",OFFSET('outliers treatment'!$A$3,MATCH($A135,'outliers treatment'!$A$4:$A$154,0),MATCH(M$4,'outliers treatment'!$4:$4,0)-1))</f>
        <v>7.7</v>
      </c>
      <c r="N135" s="103" t="n">
        <f aca="true">IF(ISBLANK(OFFSET('outliers treatment'!$A$3,MATCH($A135,'outliers treatment'!$A$4:$A$154,0),MATCH(N$4,'outliers treatment'!$4:$4,0)-1)),"",OFFSET('outliers treatment'!$A$3,MATCH($A135,'outliers treatment'!$A$4:$A$154,0),MATCH(N$4,'outliers treatment'!$4:$4,0)-1))</f>
        <v>5.05</v>
      </c>
      <c r="O135" s="103" t="n">
        <f aca="true">IF(ISBLANK(OFFSET('outliers treatment'!$A$3,MATCH($A135,'outliers treatment'!$A$4:$A$154,0),MATCH(O$4,'outliers treatment'!$4:$4,0)-1)),"",OFFSET('outliers treatment'!$A$3,MATCH($A135,'outliers treatment'!$A$4:$A$154,0),MATCH(O$4,'outliers treatment'!$4:$4,0)-1))</f>
        <v>0</v>
      </c>
      <c r="P135" s="103" t="n">
        <f aca="true">IF(ISBLANK(OFFSET('outliers treatment'!$A$3,MATCH($A135,'outliers treatment'!$A$4:$A$154,0),MATCH(P$4,'outliers treatment'!$4:$4,0)-1)),"",OFFSET('outliers treatment'!$A$3,MATCH($A135,'outliers treatment'!$A$4:$A$154,0),MATCH(P$4,'outliers treatment'!$4:$4,0)-1))</f>
        <v>9</v>
      </c>
      <c r="Q135" s="103" t="n">
        <f aca="false">IFERROR(P135-O135,"")</f>
        <v>9</v>
      </c>
      <c r="R135" s="105" t="n">
        <f aca="false" t="array" ref="R135:R135">IFERROR(SKEW(IF(ISNUMBER(V135:CW135),V135:CW135,"")),"")</f>
        <v>-0.309419976725676</v>
      </c>
      <c r="S135" s="103" t="n">
        <v>0</v>
      </c>
      <c r="T135" s="103" t="n">
        <v>1</v>
      </c>
      <c r="U135" s="106" t="n">
        <f aca="false" t="array" ref="U135:U135">IF(B135&lt;4,"",1-IFERROR(SUM(ISNUMBER(V135:CW135)*(1-$V$3:$CW$3))/COUNTIF($V$3:$CW$3,0),0))</f>
        <v>0</v>
      </c>
      <c r="V135" s="104" t="n">
        <f aca="true">IF($L135="","",IF(ISNUMBER(OFFSET('Data transformed'!$A$4,MATCH($A135,'Data transformed'!$A$5:$A$185,0),MATCH(V$4,'Data transformed'!$4:$4,0)-1)), (MIN(MAX(OFFSET('Data transformed'!$A$4,MATCH($A135,'Data transformed'!$A$5:$A$185,0),MATCH(V$4,'Data transformed'!$4:$4,0)-1),$O135),$P135)-$O135)/$Q135*100,"NA"))</f>
        <v>68.8888888888889</v>
      </c>
      <c r="W135" s="104" t="n">
        <f aca="true">IF($L135="","",IF(ISNUMBER(OFFSET('Data transformed'!$A$4,MATCH($A135,'Data transformed'!$A$5:$A$185,0),MATCH(W$4,'Data transformed'!$4:$4,0)-1)), (MIN(MAX(OFFSET('Data transformed'!$A$4,MATCH($A135,'Data transformed'!$A$5:$A$185,0),MATCH(W$4,'Data transformed'!$4:$4,0)-1),$O135),$P135)-$O135)/$Q135*100,"NA"))</f>
        <v>87.7777777777778</v>
      </c>
      <c r="X135" s="104" t="n">
        <f aca="true">IF($L135="","",IF(ISNUMBER(OFFSET('Data transformed'!$A$4,MATCH($A135,'Data transformed'!$A$5:$A$185,0),MATCH(X$4,'Data transformed'!$4:$4,0)-1)), (MIN(MAX(OFFSET('Data transformed'!$A$4,MATCH($A135,'Data transformed'!$A$5:$A$185,0),MATCH(X$4,'Data transformed'!$4:$4,0)-1),$O135),$P135)-$O135)/$Q135*100,"NA"))</f>
        <v>82.2222222222222</v>
      </c>
      <c r="Y135" s="104" t="n">
        <f aca="true">IF($L135="","",IF(ISNUMBER(OFFSET('Data transformed'!$A$4,MATCH($A135,'Data transformed'!$A$5:$A$185,0),MATCH(Y$4,'Data transformed'!$4:$4,0)-1)), (MIN(MAX(OFFSET('Data transformed'!$A$4,MATCH($A135,'Data transformed'!$A$5:$A$185,0),MATCH(Y$4,'Data transformed'!$4:$4,0)-1),$O135),$P135)-$O135)/$Q135*100,"NA"))</f>
        <v>85.5555555555556</v>
      </c>
      <c r="Z135" s="104" t="n">
        <f aca="true">IF($L135="","",IF(ISNUMBER(OFFSET('Data transformed'!$A$4,MATCH($A135,'Data transformed'!$A$5:$A$185,0),MATCH(Z$4,'Data transformed'!$4:$4,0)-1)), (MIN(MAX(OFFSET('Data transformed'!$A$4,MATCH($A135,'Data transformed'!$A$5:$A$185,0),MATCH(Z$4,'Data transformed'!$4:$4,0)-1),$O135),$P135)-$O135)/$Q135*100,"NA"))</f>
        <v>24.4444444444444</v>
      </c>
      <c r="AA135" s="104" t="n">
        <f aca="true">IF($L135="","",IF(ISNUMBER(OFFSET('Data transformed'!$A$4,MATCH($A135,'Data transformed'!$A$5:$A$185,0),MATCH(AA$4,'Data transformed'!$4:$4,0)-1)), (MIN(MAX(OFFSET('Data transformed'!$A$4,MATCH($A135,'Data transformed'!$A$5:$A$185,0),MATCH(AA$4,'Data transformed'!$4:$4,0)-1),$O135),$P135)-$O135)/$Q135*100,"NA"))</f>
        <v>25.5555555555556</v>
      </c>
      <c r="AB135" s="104" t="n">
        <f aca="true">IF($L135="","",IF(ISNUMBER(OFFSET('Data transformed'!$A$4,MATCH($A135,'Data transformed'!$A$5:$A$185,0),MATCH(AB$4,'Data transformed'!$4:$4,0)-1)), (MIN(MAX(OFFSET('Data transformed'!$A$4,MATCH($A135,'Data transformed'!$A$5:$A$185,0),MATCH(AB$4,'Data transformed'!$4:$4,0)-1),$O135),$P135)-$O135)/$Q135*100,"NA"))</f>
        <v>67.7777777777778</v>
      </c>
      <c r="AC135" s="104" t="n">
        <f aca="true">IF($L135="","",IF(ISNUMBER(OFFSET('Data transformed'!$A$4,MATCH($A135,'Data transformed'!$A$5:$A$185,0),MATCH(AC$4,'Data transformed'!$4:$4,0)-1)), (MIN(MAX(OFFSET('Data transformed'!$A$4,MATCH($A135,'Data transformed'!$A$5:$A$185,0),MATCH(AC$4,'Data transformed'!$4:$4,0)-1),$O135),$P135)-$O135)/$Q135*100,"NA"))</f>
        <v>85.5555555555556</v>
      </c>
      <c r="AD135" s="104" t="n">
        <f aca="true">IF($L135="","",IF(ISNUMBER(OFFSET('Data transformed'!$A$4,MATCH($A135,'Data transformed'!$A$5:$A$185,0),MATCH(AD$4,'Data transformed'!$4:$4,0)-1)), (MIN(MAX(OFFSET('Data transformed'!$A$4,MATCH($A135,'Data transformed'!$A$5:$A$185,0),MATCH(AD$4,'Data transformed'!$4:$4,0)-1),$O135),$P135)-$O135)/$Q135*100,"NA"))</f>
        <v>98.8888888888889</v>
      </c>
      <c r="AE135" s="104" t="n">
        <f aca="true">IF($L135="","",IF(ISNUMBER(OFFSET('Data transformed'!$A$4,MATCH($A135,'Data transformed'!$A$5:$A$185,0),MATCH(AE$4,'Data transformed'!$4:$4,0)-1)), (MIN(MAX(OFFSET('Data transformed'!$A$4,MATCH($A135,'Data transformed'!$A$5:$A$185,0),MATCH(AE$4,'Data transformed'!$4:$4,0)-1),$O135),$P135)-$O135)/$Q135*100,"NA"))</f>
        <v>75.5555555555556</v>
      </c>
      <c r="AF135" s="104" t="n">
        <f aca="true">IF($L135="","",IF(ISNUMBER(OFFSET('Data transformed'!$A$4,MATCH($A135,'Data transformed'!$A$5:$A$185,0),MATCH(AF$4,'Data transformed'!$4:$4,0)-1)), (MIN(MAX(OFFSET('Data transformed'!$A$4,MATCH($A135,'Data transformed'!$A$5:$A$185,0),MATCH(AF$4,'Data transformed'!$4:$4,0)-1),$O135),$P135)-$O135)/$Q135*100,"NA"))</f>
        <v>72.2222222222222</v>
      </c>
      <c r="AG135" s="104" t="n">
        <f aca="true">IF($L135="","",IF(ISNUMBER(OFFSET('Data transformed'!$A$4,MATCH($A135,'Data transformed'!$A$5:$A$185,0),MATCH(AG$4,'Data transformed'!$4:$4,0)-1)), (MIN(MAX(OFFSET('Data transformed'!$A$4,MATCH($A135,'Data transformed'!$A$5:$A$185,0),MATCH(AG$4,'Data transformed'!$4:$4,0)-1),$O135),$P135)-$O135)/$Q135*100,"NA"))</f>
        <v>4.44444444444444</v>
      </c>
      <c r="AH135" s="104" t="n">
        <f aca="true">IF($L135="","",IF(ISNUMBER(OFFSET('Data transformed'!$A$4,MATCH($A135,'Data transformed'!$A$5:$A$185,0),MATCH(AH$4,'Data transformed'!$4:$4,0)-1)), (MIN(MAX(OFFSET('Data transformed'!$A$4,MATCH($A135,'Data transformed'!$A$5:$A$185,0),MATCH(AH$4,'Data transformed'!$4:$4,0)-1),$O135),$P135)-$O135)/$Q135*100,"NA"))</f>
        <v>51.1111111111111</v>
      </c>
      <c r="AI135" s="104" t="n">
        <f aca="true">IF($L135="","",IF(ISNUMBER(OFFSET('Data transformed'!$A$4,MATCH($A135,'Data transformed'!$A$5:$A$185,0),MATCH(AI$4,'Data transformed'!$4:$4,0)-1)), (MIN(MAX(OFFSET('Data transformed'!$A$4,MATCH($A135,'Data transformed'!$A$5:$A$185,0),MATCH(AI$4,'Data transformed'!$4:$4,0)-1),$O135),$P135)-$O135)/$Q135*100,"NA"))</f>
        <v>47.7777777777778</v>
      </c>
      <c r="AJ135" s="104" t="n">
        <f aca="true">IF($L135="","",IF(ISNUMBER(OFFSET('Data transformed'!$A$4,MATCH($A135,'Data transformed'!$A$5:$A$185,0),MATCH(AJ$4,'Data transformed'!$4:$4,0)-1)), (MIN(MAX(OFFSET('Data transformed'!$A$4,MATCH($A135,'Data transformed'!$A$5:$A$185,0),MATCH(AJ$4,'Data transformed'!$4:$4,0)-1),$O135),$P135)-$O135)/$Q135*100,"NA"))</f>
        <v>73.3333333333333</v>
      </c>
      <c r="AK135" s="104" t="n">
        <f aca="true">IF($L135="","",IF(ISNUMBER(OFFSET('Data transformed'!$A$4,MATCH($A135,'Data transformed'!$A$5:$A$185,0),MATCH(AK$4,'Data transformed'!$4:$4,0)-1)), (MIN(MAX(OFFSET('Data transformed'!$A$4,MATCH($A135,'Data transformed'!$A$5:$A$185,0),MATCH(AK$4,'Data transformed'!$4:$4,0)-1),$O135),$P135)-$O135)/$Q135*100,"NA"))</f>
        <v>91.1111111111111</v>
      </c>
      <c r="AL135" s="104" t="n">
        <f aca="true">IF($L135="","",IF(ISNUMBER(OFFSET('Data transformed'!$A$4,MATCH($A135,'Data transformed'!$A$5:$A$185,0),MATCH(AL$4,'Data transformed'!$4:$4,0)-1)), (MIN(MAX(OFFSET('Data transformed'!$A$4,MATCH($A135,'Data transformed'!$A$5:$A$185,0),MATCH(AL$4,'Data transformed'!$4:$4,0)-1),$O135),$P135)-$O135)/$Q135*100,"NA"))</f>
        <v>88.8888888888889</v>
      </c>
      <c r="AM135" s="104" t="n">
        <f aca="true">IF($L135="","",IF(ISNUMBER(OFFSET('Data transformed'!$A$4,MATCH($A135,'Data transformed'!$A$5:$A$185,0),MATCH(AM$4,'Data transformed'!$4:$4,0)-1)), (MIN(MAX(OFFSET('Data transformed'!$A$4,MATCH($A135,'Data transformed'!$A$5:$A$185,0),MATCH(AM$4,'Data transformed'!$4:$4,0)-1),$O135),$P135)-$O135)/$Q135*100,"NA"))</f>
        <v>100</v>
      </c>
      <c r="AN135" s="104" t="n">
        <f aca="true">IF($L135="","",IF(ISNUMBER(OFFSET('Data transformed'!$A$4,MATCH($A135,'Data transformed'!$A$5:$A$185,0),MATCH(AN$4,'Data transformed'!$4:$4,0)-1)), (MIN(MAX(OFFSET('Data transformed'!$A$4,MATCH($A135,'Data transformed'!$A$5:$A$185,0),MATCH(AN$4,'Data transformed'!$4:$4,0)-1),$O135),$P135)-$O135)/$Q135*100,"NA"))</f>
        <v>44.4444444444444</v>
      </c>
      <c r="AO135" s="104" t="n">
        <f aca="true">IF($L135="","",IF(ISNUMBER(OFFSET('Data transformed'!$A$4,MATCH($A135,'Data transformed'!$A$5:$A$185,0),MATCH(AO$4,'Data transformed'!$4:$4,0)-1)), (MIN(MAX(OFFSET('Data transformed'!$A$4,MATCH($A135,'Data transformed'!$A$5:$A$185,0),MATCH(AO$4,'Data transformed'!$4:$4,0)-1),$O135),$P135)-$O135)/$Q135*100,"NA"))</f>
        <v>53.3333333333333</v>
      </c>
      <c r="AP135" s="104" t="n">
        <f aca="true">IF($L135="","",IF(ISNUMBER(OFFSET('Data transformed'!$A$4,MATCH($A135,'Data transformed'!$A$5:$A$185,0),MATCH(AP$4,'Data transformed'!$4:$4,0)-1)), (MIN(MAX(OFFSET('Data transformed'!$A$4,MATCH($A135,'Data transformed'!$A$5:$A$185,0),MATCH(AP$4,'Data transformed'!$4:$4,0)-1),$O135),$P135)-$O135)/$Q135*100,"NA"))</f>
        <v>48.8888888888889</v>
      </c>
      <c r="AQ135" s="104" t="n">
        <f aca="true">IF($L135="","",IF(ISNUMBER(OFFSET('Data transformed'!$A$4,MATCH($A135,'Data transformed'!$A$5:$A$185,0),MATCH(AQ$4,'Data transformed'!$4:$4,0)-1)), (MIN(MAX(OFFSET('Data transformed'!$A$4,MATCH($A135,'Data transformed'!$A$5:$A$185,0),MATCH(AQ$4,'Data transformed'!$4:$4,0)-1),$O135),$P135)-$O135)/$Q135*100,"NA"))</f>
        <v>88.8888888888889</v>
      </c>
      <c r="AR135" s="104" t="n">
        <f aca="true">IF($L135="","",IF(ISNUMBER(OFFSET('Data transformed'!$A$4,MATCH($A135,'Data transformed'!$A$5:$A$185,0),MATCH(AR$4,'Data transformed'!$4:$4,0)-1)), (MIN(MAX(OFFSET('Data transformed'!$A$4,MATCH($A135,'Data transformed'!$A$5:$A$185,0),MATCH(AR$4,'Data transformed'!$4:$4,0)-1),$O135),$P135)-$O135)/$Q135*100,"NA"))</f>
        <v>88.8888888888889</v>
      </c>
      <c r="AS135" s="104" t="n">
        <f aca="true">IF($L135="","",IF(ISNUMBER(OFFSET('Data transformed'!$A$4,MATCH($A135,'Data transformed'!$A$5:$A$185,0),MATCH(AS$4,'Data transformed'!$4:$4,0)-1)), (MIN(MAX(OFFSET('Data transformed'!$A$4,MATCH($A135,'Data transformed'!$A$5:$A$185,0),MATCH(AS$4,'Data transformed'!$4:$4,0)-1),$O135),$P135)-$O135)/$Q135*100,"NA"))</f>
        <v>32.2222222222222</v>
      </c>
      <c r="AT135" s="104" t="n">
        <f aca="true">IF($L135="","",IF(ISNUMBER(OFFSET('Data transformed'!$A$4,MATCH($A135,'Data transformed'!$A$5:$A$185,0),MATCH(AT$4,'Data transformed'!$4:$4,0)-1)), (MIN(MAX(OFFSET('Data transformed'!$A$4,MATCH($A135,'Data transformed'!$A$5:$A$185,0),MATCH(AT$4,'Data transformed'!$4:$4,0)-1),$O135),$P135)-$O135)/$Q135*100,"NA"))</f>
        <v>92.2222222222222</v>
      </c>
      <c r="AU135" s="104" t="n">
        <f aca="true">IF($L135="","",IF(ISNUMBER(OFFSET('Data transformed'!$A$4,MATCH($A135,'Data transformed'!$A$5:$A$185,0),MATCH(AU$4,'Data transformed'!$4:$4,0)-1)), (MIN(MAX(OFFSET('Data transformed'!$A$4,MATCH($A135,'Data transformed'!$A$5:$A$185,0),MATCH(AU$4,'Data transformed'!$4:$4,0)-1),$O135),$P135)-$O135)/$Q135*100,"NA"))</f>
        <v>93.3333333333333</v>
      </c>
      <c r="AV135" s="104" t="n">
        <f aca="true">IF($L135="","",IF(ISNUMBER(OFFSET('Data transformed'!$A$4,MATCH($A135,'Data transformed'!$A$5:$A$185,0),MATCH(AV$4,'Data transformed'!$4:$4,0)-1)), (MIN(MAX(OFFSET('Data transformed'!$A$4,MATCH($A135,'Data transformed'!$A$5:$A$185,0),MATCH(AV$4,'Data transformed'!$4:$4,0)-1),$O135),$P135)-$O135)/$Q135*100,"NA"))</f>
        <v>48.8888888888889</v>
      </c>
      <c r="AW135" s="104" t="n">
        <f aca="true">IF($L135="","",IF(ISNUMBER(OFFSET('Data transformed'!$A$4,MATCH($A135,'Data transformed'!$A$5:$A$185,0),MATCH(AW$4,'Data transformed'!$4:$4,0)-1)), (MIN(MAX(OFFSET('Data transformed'!$A$4,MATCH($A135,'Data transformed'!$A$5:$A$185,0),MATCH(AW$4,'Data transformed'!$4:$4,0)-1),$O135),$P135)-$O135)/$Q135*100,"NA"))</f>
        <v>15.5555555555556</v>
      </c>
      <c r="AX135" s="104" t="n">
        <f aca="true">IF($L135="","",IF(ISNUMBER(OFFSET('Data transformed'!$A$4,MATCH($A135,'Data transformed'!$A$5:$A$185,0),MATCH(AX$4,'Data transformed'!$4:$4,0)-1)), (MIN(MAX(OFFSET('Data transformed'!$A$4,MATCH($A135,'Data transformed'!$A$5:$A$185,0),MATCH(AX$4,'Data transformed'!$4:$4,0)-1),$O135),$P135)-$O135)/$Q135*100,"NA"))</f>
        <v>80</v>
      </c>
      <c r="AY135" s="104" t="n">
        <f aca="true">IF($L135="","",IF(ISNUMBER(OFFSET('Data transformed'!$A$4,MATCH($A135,'Data transformed'!$A$5:$A$185,0),MATCH(AY$4,'Data transformed'!$4:$4,0)-1)), (MIN(MAX(OFFSET('Data transformed'!$A$4,MATCH($A135,'Data transformed'!$A$5:$A$185,0),MATCH(AY$4,'Data transformed'!$4:$4,0)-1),$O135),$P135)-$O135)/$Q135*100,"NA"))</f>
        <v>17.7777777777778</v>
      </c>
      <c r="AZ135" s="104" t="n">
        <f aca="true">IF($L135="","",IF(ISNUMBER(OFFSET('Data transformed'!$A$4,MATCH($A135,'Data transformed'!$A$5:$A$185,0),MATCH(AZ$4,'Data transformed'!$4:$4,0)-1)), (MIN(MAX(OFFSET('Data transformed'!$A$4,MATCH($A135,'Data transformed'!$A$5:$A$185,0),MATCH(AZ$4,'Data transformed'!$4:$4,0)-1),$O135),$P135)-$O135)/$Q135*100,"NA"))</f>
        <v>74.4444444444444</v>
      </c>
      <c r="BA135" s="104" t="n">
        <f aca="true">IF($L135="","",IF(ISNUMBER(OFFSET('Data transformed'!$A$4,MATCH($A135,'Data transformed'!$A$5:$A$185,0),MATCH(BA$4,'Data transformed'!$4:$4,0)-1)), (MIN(MAX(OFFSET('Data transformed'!$A$4,MATCH($A135,'Data transformed'!$A$5:$A$185,0),MATCH(BA$4,'Data transformed'!$4:$4,0)-1),$O135),$P135)-$O135)/$Q135*100,"NA"))</f>
        <v>48.8888888888889</v>
      </c>
      <c r="BB135" s="104" t="n">
        <f aca="true">IF($L135="","",IF(ISNUMBER(OFFSET('Data transformed'!$A$4,MATCH($A135,'Data transformed'!$A$5:$A$185,0),MATCH(BB$4,'Data transformed'!$4:$4,0)-1)), (MIN(MAX(OFFSET('Data transformed'!$A$4,MATCH($A135,'Data transformed'!$A$5:$A$185,0),MATCH(BB$4,'Data transformed'!$4:$4,0)-1),$O135),$P135)-$O135)/$Q135*100,"NA"))</f>
        <v>27.7777777777778</v>
      </c>
      <c r="BC135" s="104" t="n">
        <f aca="true">IF($L135="","",IF(ISNUMBER(OFFSET('Data transformed'!$A$4,MATCH($A135,'Data transformed'!$A$5:$A$185,0),MATCH(BC$4,'Data transformed'!$4:$4,0)-1)), (MIN(MAX(OFFSET('Data transformed'!$A$4,MATCH($A135,'Data transformed'!$A$5:$A$185,0),MATCH(BC$4,'Data transformed'!$4:$4,0)-1),$O135),$P135)-$O135)/$Q135*100,"NA"))</f>
        <v>98.8888888888889</v>
      </c>
      <c r="BD135" s="104" t="n">
        <f aca="true">IF($L135="","",IF(ISNUMBER(OFFSET('Data transformed'!$A$4,MATCH($A135,'Data transformed'!$A$5:$A$185,0),MATCH(BD$4,'Data transformed'!$4:$4,0)-1)), (MIN(MAX(OFFSET('Data transformed'!$A$4,MATCH($A135,'Data transformed'!$A$5:$A$185,0),MATCH(BD$4,'Data transformed'!$4:$4,0)-1),$O135),$P135)-$O135)/$Q135*100,"NA"))</f>
        <v>77.7777777777778</v>
      </c>
      <c r="BE135" s="104" t="n">
        <f aca="true">IF($L135="","",IF(ISNUMBER(OFFSET('Data transformed'!$A$4,MATCH($A135,'Data transformed'!$A$5:$A$185,0),MATCH(BE$4,'Data transformed'!$4:$4,0)-1)), (MIN(MAX(OFFSET('Data transformed'!$A$4,MATCH($A135,'Data transformed'!$A$5:$A$185,0),MATCH(BE$4,'Data transformed'!$4:$4,0)-1),$O135),$P135)-$O135)/$Q135*100,"NA"))</f>
        <v>45.5555555555556</v>
      </c>
      <c r="BF135" s="104" t="n">
        <f aca="true">IF($L135="","",IF(ISNUMBER(OFFSET('Data transformed'!$A$4,MATCH($A135,'Data transformed'!$A$5:$A$185,0),MATCH(BF$4,'Data transformed'!$4:$4,0)-1)), (MIN(MAX(OFFSET('Data transformed'!$A$4,MATCH($A135,'Data transformed'!$A$5:$A$185,0),MATCH(BF$4,'Data transformed'!$4:$4,0)-1),$O135),$P135)-$O135)/$Q135*100,"NA"))</f>
        <v>91.1111111111111</v>
      </c>
      <c r="BG135" s="104" t="n">
        <f aca="true">IF($L135="","",IF(ISNUMBER(OFFSET('Data transformed'!$A$4,MATCH($A135,'Data transformed'!$A$5:$A$185,0),MATCH(BG$4,'Data transformed'!$4:$4,0)-1)), (MIN(MAX(OFFSET('Data transformed'!$A$4,MATCH($A135,'Data transformed'!$A$5:$A$185,0),MATCH(BG$4,'Data transformed'!$4:$4,0)-1),$O135),$P135)-$O135)/$Q135*100,"NA"))</f>
        <v>22.2222222222222</v>
      </c>
      <c r="BH135" s="104" t="n">
        <f aca="true">IF($L135="","",IF(ISNUMBER(OFFSET('Data transformed'!$A$4,MATCH($A135,'Data transformed'!$A$5:$A$185,0),MATCH(BH$4,'Data transformed'!$4:$4,0)-1)), (MIN(MAX(OFFSET('Data transformed'!$A$4,MATCH($A135,'Data transformed'!$A$5:$A$185,0),MATCH(BH$4,'Data transformed'!$4:$4,0)-1),$O135),$P135)-$O135)/$Q135*100,"NA"))</f>
        <v>96.6666666666667</v>
      </c>
      <c r="BI135" s="104" t="n">
        <f aca="true">IF($L135="","",IF(ISNUMBER(OFFSET('Data transformed'!$A$4,MATCH($A135,'Data transformed'!$A$5:$A$185,0),MATCH(BI$4,'Data transformed'!$4:$4,0)-1)), (MIN(MAX(OFFSET('Data transformed'!$A$4,MATCH($A135,'Data transformed'!$A$5:$A$185,0),MATCH(BI$4,'Data transformed'!$4:$4,0)-1),$O135),$P135)-$O135)/$Q135*100,"NA"))</f>
        <v>45.5555555555556</v>
      </c>
      <c r="BJ135" s="104" t="n">
        <f aca="true">IF($L135="","",IF(ISNUMBER(OFFSET('Data transformed'!$A$4,MATCH($A135,'Data transformed'!$A$5:$A$185,0),MATCH(BJ$4,'Data transformed'!$4:$4,0)-1)), (MIN(MAX(OFFSET('Data transformed'!$A$4,MATCH($A135,'Data transformed'!$A$5:$A$185,0),MATCH(BJ$4,'Data transformed'!$4:$4,0)-1),$O135),$P135)-$O135)/$Q135*100,"NA"))</f>
        <v>58.8888888888889</v>
      </c>
      <c r="BK135" s="104" t="n">
        <f aca="true">IF($L135="","",IF(ISNUMBER(OFFSET('Data transformed'!$A$4,MATCH($A135,'Data transformed'!$A$5:$A$185,0),MATCH(BK$4,'Data transformed'!$4:$4,0)-1)), (MIN(MAX(OFFSET('Data transformed'!$A$4,MATCH($A135,'Data transformed'!$A$5:$A$185,0),MATCH(BK$4,'Data transformed'!$4:$4,0)-1),$O135),$P135)-$O135)/$Q135*100,"NA"))</f>
        <v>16.6666666666667</v>
      </c>
      <c r="BL135" s="104" t="n">
        <f aca="true">IF($L135="","",IF(ISNUMBER(OFFSET('Data transformed'!$A$4,MATCH($A135,'Data transformed'!$A$5:$A$185,0),MATCH(BL$4,'Data transformed'!$4:$4,0)-1)), (MIN(MAX(OFFSET('Data transformed'!$A$4,MATCH($A135,'Data transformed'!$A$5:$A$185,0),MATCH(BL$4,'Data transformed'!$4:$4,0)-1),$O135),$P135)-$O135)/$Q135*100,"NA"))</f>
        <v>94.4444444444444</v>
      </c>
      <c r="BM135" s="104" t="n">
        <f aca="true">IF($L135="","",IF(ISNUMBER(OFFSET('Data transformed'!$A$4,MATCH($A135,'Data transformed'!$A$5:$A$185,0),MATCH(BM$4,'Data transformed'!$4:$4,0)-1)), (MIN(MAX(OFFSET('Data transformed'!$A$4,MATCH($A135,'Data transformed'!$A$5:$A$185,0),MATCH(BM$4,'Data transformed'!$4:$4,0)-1),$O135),$P135)-$O135)/$Q135*100,"NA"))</f>
        <v>45.5555555555556</v>
      </c>
      <c r="BN135" s="104" t="n">
        <f aca="true">IF($L135="","",IF(ISNUMBER(OFFSET('Data transformed'!$A$4,MATCH($A135,'Data transformed'!$A$5:$A$185,0),MATCH(BN$4,'Data transformed'!$4:$4,0)-1)), (MIN(MAX(OFFSET('Data transformed'!$A$4,MATCH($A135,'Data transformed'!$A$5:$A$185,0),MATCH(BN$4,'Data transformed'!$4:$4,0)-1),$O135),$P135)-$O135)/$Q135*100,"NA"))</f>
        <v>8.88888888888889</v>
      </c>
      <c r="BO135" s="104" t="n">
        <f aca="true">IF($L135="","",IF(ISNUMBER(OFFSET('Data transformed'!$A$4,MATCH($A135,'Data transformed'!$A$5:$A$185,0),MATCH(BO$4,'Data transformed'!$4:$4,0)-1)), (MIN(MAX(OFFSET('Data transformed'!$A$4,MATCH($A135,'Data transformed'!$A$5:$A$185,0),MATCH(BO$4,'Data transformed'!$4:$4,0)-1),$O135),$P135)-$O135)/$Q135*100,"NA"))</f>
        <v>58.8888888888889</v>
      </c>
      <c r="BP135" s="104" t="n">
        <f aca="true">IF($L135="","",IF(ISNUMBER(OFFSET('Data transformed'!$A$4,MATCH($A135,'Data transformed'!$A$5:$A$185,0),MATCH(BP$4,'Data transformed'!$4:$4,0)-1)), (MIN(MAX(OFFSET('Data transformed'!$A$4,MATCH($A135,'Data transformed'!$A$5:$A$185,0),MATCH(BP$4,'Data transformed'!$4:$4,0)-1),$O135),$P135)-$O135)/$Q135*100,"NA"))</f>
        <v>72.2222222222222</v>
      </c>
      <c r="BQ135" s="104" t="n">
        <f aca="true">IF($L135="","",IF(ISNUMBER(OFFSET('Data transformed'!$A$4,MATCH($A135,'Data transformed'!$A$5:$A$185,0),MATCH(BQ$4,'Data transformed'!$4:$4,0)-1)), (MIN(MAX(OFFSET('Data transformed'!$A$4,MATCH($A135,'Data transformed'!$A$5:$A$185,0),MATCH(BQ$4,'Data transformed'!$4:$4,0)-1),$O135),$P135)-$O135)/$Q135*100,"NA"))</f>
        <v>47.7777777777778</v>
      </c>
      <c r="BR135" s="104" t="n">
        <f aca="true">IF($L135="","",IF(ISNUMBER(OFFSET('Data transformed'!$A$4,MATCH($A135,'Data transformed'!$A$5:$A$185,0),MATCH(BR$4,'Data transformed'!$4:$4,0)-1)), (MIN(MAX(OFFSET('Data transformed'!$A$4,MATCH($A135,'Data transformed'!$A$5:$A$185,0),MATCH(BR$4,'Data transformed'!$4:$4,0)-1),$O135),$P135)-$O135)/$Q135*100,"NA"))</f>
        <v>1.11111111111111</v>
      </c>
      <c r="BS135" s="104" t="n">
        <f aca="true">IF($L135="","",IF(ISNUMBER(OFFSET('Data transformed'!$A$4,MATCH($A135,'Data transformed'!$A$5:$A$185,0),MATCH(BS$4,'Data transformed'!$4:$4,0)-1)), (MIN(MAX(OFFSET('Data transformed'!$A$4,MATCH($A135,'Data transformed'!$A$5:$A$185,0),MATCH(BS$4,'Data transformed'!$4:$4,0)-1),$O135),$P135)-$O135)/$Q135*100,"NA"))</f>
        <v>26.6666666666667</v>
      </c>
      <c r="BT135" s="104" t="n">
        <f aca="true">IF($L135="","",IF(ISNUMBER(OFFSET('Data transformed'!$A$4,MATCH($A135,'Data transformed'!$A$5:$A$185,0),MATCH(BT$4,'Data transformed'!$4:$4,0)-1)), (MIN(MAX(OFFSET('Data transformed'!$A$4,MATCH($A135,'Data transformed'!$A$5:$A$185,0),MATCH(BT$4,'Data transformed'!$4:$4,0)-1),$O135),$P135)-$O135)/$Q135*100,"NA"))</f>
        <v>92.2222222222222</v>
      </c>
      <c r="BU135" s="104" t="n">
        <f aca="true">IF($L135="","",IF(ISNUMBER(OFFSET('Data transformed'!$A$4,MATCH($A135,'Data transformed'!$A$5:$A$185,0),MATCH(BU$4,'Data transformed'!$4:$4,0)-1)), (MIN(MAX(OFFSET('Data transformed'!$A$4,MATCH($A135,'Data transformed'!$A$5:$A$185,0),MATCH(BU$4,'Data transformed'!$4:$4,0)-1),$O135),$P135)-$O135)/$Q135*100,"NA"))</f>
        <v>97.7777777777778</v>
      </c>
      <c r="BV135" s="104" t="n">
        <f aca="true">IF($L135="","",IF(ISNUMBER(OFFSET('Data transformed'!$A$4,MATCH($A135,'Data transformed'!$A$5:$A$185,0),MATCH(BV$4,'Data transformed'!$4:$4,0)-1)), (MIN(MAX(OFFSET('Data transformed'!$A$4,MATCH($A135,'Data transformed'!$A$5:$A$185,0),MATCH(BV$4,'Data transformed'!$4:$4,0)-1),$O135),$P135)-$O135)/$Q135*100,"NA"))</f>
        <v>92.2222222222222</v>
      </c>
      <c r="BW135" s="104" t="n">
        <f aca="true">IF($L135="","",IF(ISNUMBER(OFFSET('Data transformed'!$A$4,MATCH($A135,'Data transformed'!$A$5:$A$185,0),MATCH(BW$4,'Data transformed'!$4:$4,0)-1)), (MIN(MAX(OFFSET('Data transformed'!$A$4,MATCH($A135,'Data transformed'!$A$5:$A$185,0),MATCH(BW$4,'Data transformed'!$4:$4,0)-1),$O135),$P135)-$O135)/$Q135*100,"NA"))</f>
        <v>16.6666666666667</v>
      </c>
      <c r="BX135" s="104" t="n">
        <f aca="true">IF($L135="","",IF(ISNUMBER(OFFSET('Data transformed'!$A$4,MATCH($A135,'Data transformed'!$A$5:$A$185,0),MATCH(BX$4,'Data transformed'!$4:$4,0)-1)), (MIN(MAX(OFFSET('Data transformed'!$A$4,MATCH($A135,'Data transformed'!$A$5:$A$185,0),MATCH(BX$4,'Data transformed'!$4:$4,0)-1),$O135),$P135)-$O135)/$Q135*100,"NA"))</f>
        <v>58.8888888888889</v>
      </c>
      <c r="BY135" s="104" t="n">
        <f aca="true">IF($L135="","",IF(ISNUMBER(OFFSET('Data transformed'!$A$4,MATCH($A135,'Data transformed'!$A$5:$A$185,0),MATCH(BY$4,'Data transformed'!$4:$4,0)-1)), (MIN(MAX(OFFSET('Data transformed'!$A$4,MATCH($A135,'Data transformed'!$A$5:$A$185,0),MATCH(BY$4,'Data transformed'!$4:$4,0)-1),$O135),$P135)-$O135)/$Q135*100,"NA"))</f>
        <v>47.7777777777778</v>
      </c>
      <c r="BZ135" s="104" t="n">
        <f aca="true">IF($L135="","",IF(ISNUMBER(OFFSET('Data transformed'!$A$4,MATCH($A135,'Data transformed'!$A$5:$A$185,0),MATCH(BZ$4,'Data transformed'!$4:$4,0)-1)), (MIN(MAX(OFFSET('Data transformed'!$A$4,MATCH($A135,'Data transformed'!$A$5:$A$185,0),MATCH(BZ$4,'Data transformed'!$4:$4,0)-1),$O135),$P135)-$O135)/$Q135*100,"NA"))</f>
        <v>50</v>
      </c>
      <c r="CA135" s="104" t="n">
        <f aca="true">IF($L135="","",IF(ISNUMBER(OFFSET('Data transformed'!$A$4,MATCH($A135,'Data transformed'!$A$5:$A$185,0),MATCH(CA$4,'Data transformed'!$4:$4,0)-1)), (MIN(MAX(OFFSET('Data transformed'!$A$4,MATCH($A135,'Data transformed'!$A$5:$A$185,0),MATCH(CA$4,'Data transformed'!$4:$4,0)-1),$O135),$P135)-$O135)/$Q135*100,"NA"))</f>
        <v>0</v>
      </c>
      <c r="CB135" s="104" t="n">
        <f aca="true">IF($L135="","",IF(ISNUMBER(OFFSET('Data transformed'!$A$4,MATCH($A135,'Data transformed'!$A$5:$A$185,0),MATCH(CB$4,'Data transformed'!$4:$4,0)-1)), (MIN(MAX(OFFSET('Data transformed'!$A$4,MATCH($A135,'Data transformed'!$A$5:$A$185,0),MATCH(CB$4,'Data transformed'!$4:$4,0)-1),$O135),$P135)-$O135)/$Q135*100,"NA"))</f>
        <v>75.5555555555556</v>
      </c>
      <c r="CC135" s="104" t="n">
        <f aca="true">IF($L135="","",IF(ISNUMBER(OFFSET('Data transformed'!$A$4,MATCH($A135,'Data transformed'!$A$5:$A$185,0),MATCH(CC$4,'Data transformed'!$4:$4,0)-1)), (MIN(MAX(OFFSET('Data transformed'!$A$4,MATCH($A135,'Data transformed'!$A$5:$A$185,0),MATCH(CC$4,'Data transformed'!$4:$4,0)-1),$O135),$P135)-$O135)/$Q135*100,"NA"))</f>
        <v>77.7777777777778</v>
      </c>
      <c r="CD135" s="104" t="n">
        <f aca="true">IF($L135="","",IF(ISNUMBER(OFFSET('Data transformed'!$A$4,MATCH($A135,'Data transformed'!$A$5:$A$185,0),MATCH(CD$4,'Data transformed'!$4:$4,0)-1)), (MIN(MAX(OFFSET('Data transformed'!$A$4,MATCH($A135,'Data transformed'!$A$5:$A$185,0),MATCH(CD$4,'Data transformed'!$4:$4,0)-1),$O135),$P135)-$O135)/$Q135*100,"NA"))</f>
        <v>74.4444444444444</v>
      </c>
      <c r="CE135" s="104" t="n">
        <f aca="true">IF($L135="","",IF(ISNUMBER(OFFSET('Data transformed'!$A$4,MATCH($A135,'Data transformed'!$A$5:$A$185,0),MATCH(CE$4,'Data transformed'!$4:$4,0)-1)), (MIN(MAX(OFFSET('Data transformed'!$A$4,MATCH($A135,'Data transformed'!$A$5:$A$185,0),MATCH(CE$4,'Data transformed'!$4:$4,0)-1),$O135),$P135)-$O135)/$Q135*100,"NA"))</f>
        <v>67.7777777777778</v>
      </c>
      <c r="CF135" s="104" t="n">
        <f aca="true">IF($L135="","",IF(ISNUMBER(OFFSET('Data transformed'!$A$4,MATCH($A135,'Data transformed'!$A$5:$A$185,0),MATCH(CF$4,'Data transformed'!$4:$4,0)-1)), (MIN(MAX(OFFSET('Data transformed'!$A$4,MATCH($A135,'Data transformed'!$A$5:$A$185,0),MATCH(CF$4,'Data transformed'!$4:$4,0)-1),$O135),$P135)-$O135)/$Q135*100,"NA"))</f>
        <v>22.2222222222222</v>
      </c>
      <c r="CG135" s="104" t="n">
        <f aca="true">IF($L135="","",IF(ISNUMBER(OFFSET('Data transformed'!$A$4,MATCH($A135,'Data transformed'!$A$5:$A$185,0),MATCH(CG$4,'Data transformed'!$4:$4,0)-1)), (MIN(MAX(OFFSET('Data transformed'!$A$4,MATCH($A135,'Data transformed'!$A$5:$A$185,0),MATCH(CG$4,'Data transformed'!$4:$4,0)-1),$O135),$P135)-$O135)/$Q135*100,"NA"))</f>
        <v>18.8888888888889</v>
      </c>
      <c r="CH135" s="104" t="n">
        <f aca="true">IF($L135="","",IF(ISNUMBER(OFFSET('Data transformed'!$A$4,MATCH($A135,'Data transformed'!$A$5:$A$185,0),MATCH(CH$4,'Data transformed'!$4:$4,0)-1)), (MIN(MAX(OFFSET('Data transformed'!$A$4,MATCH($A135,'Data transformed'!$A$5:$A$185,0),MATCH(CH$4,'Data transformed'!$4:$4,0)-1),$O135),$P135)-$O135)/$Q135*100,"NA"))</f>
        <v>33.3333333333333</v>
      </c>
      <c r="CI135" s="104" t="n">
        <f aca="true">IF($L135="","",IF(ISNUMBER(OFFSET('Data transformed'!$A$4,MATCH($A135,'Data transformed'!$A$5:$A$185,0),MATCH(CI$4,'Data transformed'!$4:$4,0)-1)), (MIN(MAX(OFFSET('Data transformed'!$A$4,MATCH($A135,'Data transformed'!$A$5:$A$185,0),MATCH(CI$4,'Data transformed'!$4:$4,0)-1),$O135),$P135)-$O135)/$Q135*100,"NA"))</f>
        <v>86.6666666666667</v>
      </c>
      <c r="CJ135" s="104" t="n">
        <f aca="true">IF($L135="","",IF(ISNUMBER(OFFSET('Data transformed'!$A$4,MATCH($A135,'Data transformed'!$A$5:$A$185,0),MATCH(CJ$4,'Data transformed'!$4:$4,0)-1)), (MIN(MAX(OFFSET('Data transformed'!$A$4,MATCH($A135,'Data transformed'!$A$5:$A$185,0),MATCH(CJ$4,'Data transformed'!$4:$4,0)-1),$O135),$P135)-$O135)/$Q135*100,"NA"))</f>
        <v>62.2222222222222</v>
      </c>
      <c r="CK135" s="104" t="n">
        <f aca="true">IF($L135="","",IF(ISNUMBER(OFFSET('Data transformed'!$A$4,MATCH($A135,'Data transformed'!$A$5:$A$185,0),MATCH(CK$4,'Data transformed'!$4:$4,0)-1)), (MIN(MAX(OFFSET('Data transformed'!$A$4,MATCH($A135,'Data transformed'!$A$5:$A$185,0),MATCH(CK$4,'Data transformed'!$4:$4,0)-1),$O135),$P135)-$O135)/$Q135*100,"NA"))</f>
        <v>46.6666666666667</v>
      </c>
      <c r="CL135" s="104" t="n">
        <f aca="true">IF($L135="","",IF(ISNUMBER(OFFSET('Data transformed'!$A$4,MATCH($A135,'Data transformed'!$A$5:$A$185,0),MATCH(CL$4,'Data transformed'!$4:$4,0)-1)), (MIN(MAX(OFFSET('Data transformed'!$A$4,MATCH($A135,'Data transformed'!$A$5:$A$185,0),MATCH(CL$4,'Data transformed'!$4:$4,0)-1),$O135),$P135)-$O135)/$Q135*100,"NA"))</f>
        <v>76.6666666666667</v>
      </c>
      <c r="CM135" s="104" t="n">
        <f aca="true">IF($L135="","",IF(ISNUMBER(OFFSET('Data transformed'!$A$4,MATCH($A135,'Data transformed'!$A$5:$A$185,0),MATCH(CM$4,'Data transformed'!$4:$4,0)-1)), (MIN(MAX(OFFSET('Data transformed'!$A$4,MATCH($A135,'Data transformed'!$A$5:$A$185,0),MATCH(CM$4,'Data transformed'!$4:$4,0)-1),$O135),$P135)-$O135)/$Q135*100,"NA"))</f>
        <v>95.5555555555555</v>
      </c>
      <c r="CN135" s="104" t="n">
        <f aca="true">IF($L135="","",IF(ISNUMBER(OFFSET('Data transformed'!$A$4,MATCH($A135,'Data transformed'!$A$5:$A$185,0),MATCH(CN$4,'Data transformed'!$4:$4,0)-1)), (MIN(MAX(OFFSET('Data transformed'!$A$4,MATCH($A135,'Data transformed'!$A$5:$A$185,0),MATCH(CN$4,'Data transformed'!$4:$4,0)-1),$O135),$P135)-$O135)/$Q135*100,"NA"))</f>
        <v>1.11111111111111</v>
      </c>
      <c r="CO135" s="104" t="n">
        <f aca="true">IF($L135="","",IF(ISNUMBER(OFFSET('Data transformed'!$A$4,MATCH($A135,'Data transformed'!$A$5:$A$185,0),MATCH(CO$4,'Data transformed'!$4:$4,0)-1)), (MIN(MAX(OFFSET('Data transformed'!$A$4,MATCH($A135,'Data transformed'!$A$5:$A$185,0),MATCH(CO$4,'Data transformed'!$4:$4,0)-1),$O135),$P135)-$O135)/$Q135*100,"NA"))</f>
        <v>16.6666666666667</v>
      </c>
      <c r="CP135" s="104" t="n">
        <f aca="true">IF($L135="","",IF(ISNUMBER(OFFSET('Data transformed'!$A$4,MATCH($A135,'Data transformed'!$A$5:$A$185,0),MATCH(CP$4,'Data transformed'!$4:$4,0)-1)), (MIN(MAX(OFFSET('Data transformed'!$A$4,MATCH($A135,'Data transformed'!$A$5:$A$185,0),MATCH(CP$4,'Data transformed'!$4:$4,0)-1),$O135),$P135)-$O135)/$Q135*100,"NA"))</f>
        <v>16.6666666666667</v>
      </c>
      <c r="CQ135" s="104" t="n">
        <f aca="true">IF($L135="","",IF(ISNUMBER(OFFSET('Data transformed'!$A$4,MATCH($A135,'Data transformed'!$A$5:$A$185,0),MATCH(CQ$4,'Data transformed'!$4:$4,0)-1)), (MIN(MAX(OFFSET('Data transformed'!$A$4,MATCH($A135,'Data transformed'!$A$5:$A$185,0),MATCH(CQ$4,'Data transformed'!$4:$4,0)-1),$O135),$P135)-$O135)/$Q135*100,"NA"))</f>
        <v>63.3333333333333</v>
      </c>
      <c r="CR135" s="104" t="n">
        <f aca="true">IF($L135="","",IF(ISNUMBER(OFFSET('Data transformed'!$A$4,MATCH($A135,'Data transformed'!$A$5:$A$185,0),MATCH(CR$4,'Data transformed'!$4:$4,0)-1)), (MIN(MAX(OFFSET('Data transformed'!$A$4,MATCH($A135,'Data transformed'!$A$5:$A$185,0),MATCH(CR$4,'Data transformed'!$4:$4,0)-1),$O135),$P135)-$O135)/$Q135*100,"NA"))</f>
        <v>82.2222222222222</v>
      </c>
      <c r="CS135" s="104" t="n">
        <f aca="true">IF($L135="","",IF(ISNUMBER(OFFSET('Data transformed'!$A$4,MATCH($A135,'Data transformed'!$A$5:$A$185,0),MATCH(CS$4,'Data transformed'!$4:$4,0)-1)), (MIN(MAX(OFFSET('Data transformed'!$A$4,MATCH($A135,'Data transformed'!$A$5:$A$185,0),MATCH(CS$4,'Data transformed'!$4:$4,0)-1),$O135),$P135)-$O135)/$Q135*100,"NA"))</f>
        <v>85.5555555555556</v>
      </c>
      <c r="CT135" s="104" t="n">
        <f aca="true">IF($L135="","",IF(ISNUMBER(OFFSET('Data transformed'!$A$4,MATCH($A135,'Data transformed'!$A$5:$A$185,0),MATCH(CT$4,'Data transformed'!$4:$4,0)-1)), (MIN(MAX(OFFSET('Data transformed'!$A$4,MATCH($A135,'Data transformed'!$A$5:$A$185,0),MATCH(CT$4,'Data transformed'!$4:$4,0)-1),$O135),$P135)-$O135)/$Q135*100,"NA"))</f>
        <v>61.1111111111111</v>
      </c>
      <c r="CU135" s="104" t="n">
        <f aca="true">IF($L135="","",IF(ISNUMBER(OFFSET('Data transformed'!$A$4,MATCH($A135,'Data transformed'!$A$5:$A$185,0),MATCH(CU$4,'Data transformed'!$4:$4,0)-1)), (MIN(MAX(OFFSET('Data transformed'!$A$4,MATCH($A135,'Data transformed'!$A$5:$A$185,0),MATCH(CU$4,'Data transformed'!$4:$4,0)-1),$O135),$P135)-$O135)/$Q135*100,"NA"))</f>
        <v>13.3333333333333</v>
      </c>
      <c r="CV135" s="104" t="n">
        <f aca="true">IF($L135="","",IF(ISNUMBER(OFFSET('Data transformed'!$A$4,MATCH($A135,'Data transformed'!$A$5:$A$185,0),MATCH(CV$4,'Data transformed'!$4:$4,0)-1)), (MIN(MAX(OFFSET('Data transformed'!$A$4,MATCH($A135,'Data transformed'!$A$5:$A$185,0),MATCH(CV$4,'Data transformed'!$4:$4,0)-1),$O135),$P135)-$O135)/$Q135*100,"NA"))</f>
        <v>26.6666666666667</v>
      </c>
      <c r="CW135" s="104" t="n">
        <f aca="true">IF($L135="","",IF(ISNUMBER(OFFSET('Data transformed'!$A$4,MATCH($A135,'Data transformed'!$A$5:$A$185,0),MATCH(CW$4,'Data transformed'!$4:$4,0)-1)), (MIN(MAX(OFFSET('Data transformed'!$A$4,MATCH($A135,'Data transformed'!$A$5:$A$185,0),MATCH(CW$4,'Data transformed'!$4:$4,0)-1),$O135),$P135)-$O135)/$Q135*100,"NA"))</f>
        <v>30</v>
      </c>
    </row>
    <row r="136" customFormat="false" ht="15.5" hidden="false" customHeight="false" outlineLevel="0" collapsed="false">
      <c r="A136" s="107" t="n">
        <v>5112</v>
      </c>
      <c r="B136" s="107" t="n">
        <v>4</v>
      </c>
      <c r="C136" s="103" t="str">
        <f aca="true">IF(ISBLANK(OFFSET('outliers treatment'!$A$3,MATCH($A136,'outliers treatment'!$A$4:$A$154,0),MATCH(C$4,'outliers treatment'!$4:$4,0)-1)),"",OFFSET('outliers treatment'!$A$3,MATCH($A136,'outliers treatment'!$A$4:$A$154,0),MATCH(C$4,'outliers treatment'!$4:$4,0)-1))</f>
        <v/>
      </c>
      <c r="D136" s="103" t="str">
        <f aca="true">IF(ISBLANK(OFFSET('outliers treatment'!$A$3,MATCH($A136,'outliers treatment'!$A$4:$A$154,0),MATCH(D$4,'outliers treatment'!$4:$4,0)-1)),"",OFFSET('outliers treatment'!$A$3,MATCH($A136,'outliers treatment'!$A$4:$A$154,0),MATCH(D$4,'outliers treatment'!$4:$4,0)-1))</f>
        <v>Digital skills among Population</v>
      </c>
      <c r="E136" s="103" t="str">
        <f aca="true">IF(ISBLANK(OFFSET('outliers treatment'!$A$3,MATCH($A136,'outliers treatment'!$A$4:$A$154,0),MATCH(E$4,'outliers treatment'!$4:$4,0)-1)),"",OFFSET('outliers treatment'!$A$3,MATCH($A136,'outliers treatment'!$A$4:$A$154,0),MATCH(E$4,'outliers treatment'!$4:$4,0)-1))</f>
        <v/>
      </c>
      <c r="F136" s="103" t="str">
        <f aca="true">IF(ISBLANK(OFFSET('outliers treatment'!$A$3,MATCH($A136,'outliers treatment'!$A$4:$A$154,0),MATCH(F$4,'outliers treatment'!$4:$4,0)-1)),"",OFFSET('outliers treatment'!$A$3,MATCH($A136,'outliers treatment'!$A$4:$A$154,0),MATCH(F$4,'outliers treatment'!$4:$4,0)-1))</f>
        <v/>
      </c>
      <c r="G136" s="103" t="str">
        <f aca="true">IF(ISBLANK(OFFSET('outliers treatment'!$A$3,MATCH($A136,'outliers treatment'!$A$4:$A$154,0),MATCH(G$4,'outliers treatment'!$4:$4,0)-1)),"",OFFSET('outliers treatment'!$A$3,MATCH($A136,'outliers treatment'!$A$4:$A$154,0),MATCH(G$4,'outliers treatment'!$4:$4,0)-1))</f>
        <v/>
      </c>
      <c r="H136" s="103" t="str">
        <f aca="true">IF(ISBLANK(OFFSET('outliers treatment'!$A$3,MATCH($A136,'outliers treatment'!$A$4:$A$154,0),MATCH(H$4,'outliers treatment'!$4:$4,0)-1)),"",OFFSET('outliers treatment'!$A$3,MATCH($A136,'outliers treatment'!$A$4:$A$154,0),MATCH(H$4,'outliers treatment'!$4:$4,0)-1))</f>
        <v/>
      </c>
      <c r="I136" s="103" t="str">
        <f aca="true">IF(ISBLANK(OFFSET('outliers treatment'!$A$3,MATCH($A136,'outliers treatment'!$A$4:$A$154,0),MATCH(I$4,'outliers treatment'!$4:$4,0)-1)),"",OFFSET('outliers treatment'!$A$3,MATCH($A136,'outliers treatment'!$A$4:$A$154,0),MATCH(I$4,'outliers treatment'!$4:$4,0)-1))</f>
        <v/>
      </c>
      <c r="J136" s="104" t="n">
        <f aca="false" t="array" ref="J136:J136">MIN(IF(ISNUMBER(V136:CW136),V136:CW136))</f>
        <v>0.133240268072806</v>
      </c>
      <c r="K136" s="103" t="n">
        <f aca="false" t="array" ref="K136:K136">MAX(IF(ISNUMBER(V136:CW136),V136:CW136))</f>
        <v>72.1666666666667</v>
      </c>
      <c r="L136" s="103" t="n">
        <f aca="true">IF(ISBLANK(OFFSET('outliers treatment'!$A$3,MATCH($A136,'outliers treatment'!$A$4:$A$154,0),MATCH(L$4,'outliers treatment'!$4:$4,0)-1)),"",OFFSET('outliers treatment'!$A$3,MATCH($A136,'outliers treatment'!$A$4:$A$154,0),MATCH(L$4,'outliers treatment'!$4:$4,0)-1))</f>
        <v>1.37689977892929</v>
      </c>
      <c r="M136" s="103" t="n">
        <f aca="true">IF(ISBLANK(OFFSET('outliers treatment'!$A$3,MATCH($A136,'outliers treatment'!$A$4:$A$154,0),MATCH(M$4,'outliers treatment'!$4:$4,0)-1)),"",OFFSET('outliers treatment'!$A$3,MATCH($A136,'outliers treatment'!$A$4:$A$154,0),MATCH(M$4,'outliers treatment'!$4:$4,0)-1))</f>
        <v>1.61791849725955</v>
      </c>
      <c r="N136" s="103" t="n">
        <f aca="true">IF(ISBLANK(OFFSET('outliers treatment'!$A$3,MATCH($A136,'outliers treatment'!$A$4:$A$154,0),MATCH(N$4,'outliers treatment'!$4:$4,0)-1)),"",OFFSET('outliers treatment'!$A$3,MATCH($A136,'outliers treatment'!$A$4:$A$154,0),MATCH(N$4,'outliers treatment'!$4:$4,0)-1))</f>
        <v>0.24101871833026</v>
      </c>
      <c r="O136" s="103" t="n">
        <f aca="true">IF(ISBLANK(OFFSET('outliers treatment'!$A$3,MATCH($A136,'outliers treatment'!$A$4:$A$154,0),MATCH(O$4,'outliers treatment'!$4:$4,0)-1)),"",OFFSET('outliers treatment'!$A$3,MATCH($A136,'outliers treatment'!$A$4:$A$154,0),MATCH(O$4,'outliers treatment'!$4:$4,0)-1))</f>
        <v>1</v>
      </c>
      <c r="P136" s="103" t="n">
        <f aca="true">IF(ISBLANK(OFFSET('outliers treatment'!$A$3,MATCH($A136,'outliers treatment'!$A$4:$A$154,0),MATCH(P$4,'outliers treatment'!$4:$4,0)-1)),"",OFFSET('outliers treatment'!$A$3,MATCH($A136,'outliers treatment'!$A$4:$A$154,0),MATCH(P$4,'outliers treatment'!$4:$4,0)-1))</f>
        <v>7</v>
      </c>
      <c r="Q136" s="103" t="n">
        <f aca="false">IFERROR(P136-O136,"")</f>
        <v>6</v>
      </c>
      <c r="R136" s="105" t="n">
        <f aca="false" t="array" ref="R136:R136">IFERROR(SKEW(IF(ISNUMBER(V136:CW136),V136:CW136,"")),"")</f>
        <v>3.53588152258723</v>
      </c>
      <c r="S136" s="103" t="n">
        <v>0</v>
      </c>
      <c r="T136" s="103" t="n">
        <v>1</v>
      </c>
      <c r="U136" s="106" t="n">
        <f aca="false" t="array" ref="U136:U136">IF(B136&lt;4,"",1-IFERROR(SUM(ISNUMBER(V136:CW136)*(1-$V$3:$CW$3))/COUNTIF($V$3:$CW$3,0),0))</f>
        <v>0.125</v>
      </c>
      <c r="V136" s="104" t="n">
        <f aca="true">IF($L136="","",IF(ISNUMBER(OFFSET('Data transformed'!$A$4,MATCH($A136,'Data transformed'!$A$5:$A$185,0),MATCH(V$4,'Data transformed'!$4:$4,0)-1)), (MIN(MAX(OFFSET('Data transformed'!$A$4,MATCH($A136,'Data transformed'!$A$5:$A$185,0),MATCH(V$4,'Data transformed'!$4:$4,0)-1),$O136),$P136)-$O136)/$Q136*100,"NA"))</f>
        <v>6.48026964439</v>
      </c>
      <c r="W136" s="104" t="n">
        <f aca="true">IF($L136="","",IF(ISNUMBER(OFFSET('Data transformed'!$A$4,MATCH($A136,'Data transformed'!$A$5:$A$185,0),MATCH(W$4,'Data transformed'!$4:$4,0)-1)), (MIN(MAX(OFFSET('Data transformed'!$A$4,MATCH($A136,'Data transformed'!$A$5:$A$185,0),MATCH(W$4,'Data transformed'!$4:$4,0)-1),$O136),$P136)-$O136)/$Q136*100,"NA"))</f>
        <v>10.2241642303993</v>
      </c>
      <c r="X136" s="104" t="n">
        <f aca="true">IF($L136="","",IF(ISNUMBER(OFFSET('Data transformed'!$A$4,MATCH($A136,'Data transformed'!$A$5:$A$185,0),MATCH(X$4,'Data transformed'!$4:$4,0)-1)), (MIN(MAX(OFFSET('Data transformed'!$A$4,MATCH($A136,'Data transformed'!$A$5:$A$185,0),MATCH(X$4,'Data transformed'!$4:$4,0)-1),$O136),$P136)-$O136)/$Q136*100,"NA"))</f>
        <v>9.40769111311043</v>
      </c>
      <c r="Y136" s="104" t="n">
        <f aca="true">IF($L136="","",IF(ISNUMBER(OFFSET('Data transformed'!$A$4,MATCH($A136,'Data transformed'!$A$5:$A$185,0),MATCH(Y$4,'Data transformed'!$4:$4,0)-1)), (MIN(MAX(OFFSET('Data transformed'!$A$4,MATCH($A136,'Data transformed'!$A$5:$A$185,0),MATCH(Y$4,'Data transformed'!$4:$4,0)-1),$O136),$P136)-$O136)/$Q136*100,"NA"))</f>
        <v>9.58111952306509</v>
      </c>
      <c r="Z136" s="104" t="n">
        <f aca="true">IF($L136="","",IF(ISNUMBER(OFFSET('Data transformed'!$A$4,MATCH($A136,'Data transformed'!$A$5:$A$185,0),MATCH(Z$4,'Data transformed'!$4:$4,0)-1)), (MIN(MAX(OFFSET('Data transformed'!$A$4,MATCH($A136,'Data transformed'!$A$5:$A$185,0),MATCH(Z$4,'Data transformed'!$4:$4,0)-1),$O136),$P136)-$O136)/$Q136*100,"NA"))</f>
        <v>4.4495962017445</v>
      </c>
      <c r="AA136" s="104" t="str">
        <f aca="true">IF($L136="","",IF(ISNUMBER(OFFSET('Data transformed'!$A$4,MATCH($A136,'Data transformed'!$A$5:$A$185,0),MATCH(AA$4,'Data transformed'!$4:$4,0)-1)), (MIN(MAX(OFFSET('Data transformed'!$A$4,MATCH($A136,'Data transformed'!$A$5:$A$185,0),MATCH(AA$4,'Data transformed'!$4:$4,0)-1),$O136),$P136)-$O136)/$Q136*100,"NA"))</f>
        <v>NA</v>
      </c>
      <c r="AB136" s="104" t="n">
        <f aca="true">IF($L136="","",IF(ISNUMBER(OFFSET('Data transformed'!$A$4,MATCH($A136,'Data transformed'!$A$5:$A$185,0),MATCH(AB$4,'Data transformed'!$4:$4,0)-1)), (MIN(MAX(OFFSET('Data transformed'!$A$4,MATCH($A136,'Data transformed'!$A$5:$A$185,0),MATCH(AB$4,'Data transformed'!$4:$4,0)-1),$O136),$P136)-$O136)/$Q136*100,"NA"))</f>
        <v>2.13672421409247</v>
      </c>
      <c r="AC136" s="104" t="n">
        <f aca="true">IF($L136="","",IF(ISNUMBER(OFFSET('Data transformed'!$A$4,MATCH($A136,'Data transformed'!$A$5:$A$185,0),MATCH(AC$4,'Data transformed'!$4:$4,0)-1)), (MIN(MAX(OFFSET('Data transformed'!$A$4,MATCH($A136,'Data transformed'!$A$5:$A$185,0),MATCH(AC$4,'Data transformed'!$4:$4,0)-1),$O136),$P136)-$O136)/$Q136*100,"NA"))</f>
        <v>10.3893423545743</v>
      </c>
      <c r="AD136" s="104" t="n">
        <f aca="true">IF($L136="","",IF(ISNUMBER(OFFSET('Data transformed'!$A$4,MATCH($A136,'Data transformed'!$A$5:$A$185,0),MATCH(AD$4,'Data transformed'!$4:$4,0)-1)), (MIN(MAX(OFFSET('Data transformed'!$A$4,MATCH($A136,'Data transformed'!$A$5:$A$185,0),MATCH(AD$4,'Data transformed'!$4:$4,0)-1),$O136),$P136)-$O136)/$Q136*100,"NA"))</f>
        <v>11.6549482967072</v>
      </c>
      <c r="AE136" s="104" t="n">
        <f aca="true">IF($L136="","",IF(ISNUMBER(OFFSET('Data transformed'!$A$4,MATCH($A136,'Data transformed'!$A$5:$A$185,0),MATCH(AE$4,'Data transformed'!$4:$4,0)-1)), (MIN(MAX(OFFSET('Data transformed'!$A$4,MATCH($A136,'Data transformed'!$A$5:$A$185,0),MATCH(AE$4,'Data transformed'!$4:$4,0)-1),$O136),$P136)-$O136)/$Q136*100,"NA"))</f>
        <v>7.48821056973614</v>
      </c>
      <c r="AF136" s="104" t="n">
        <f aca="true">IF($L136="","",IF(ISNUMBER(OFFSET('Data transformed'!$A$4,MATCH($A136,'Data transformed'!$A$5:$A$185,0),MATCH(AF$4,'Data transformed'!$4:$4,0)-1)), (MIN(MAX(OFFSET('Data transformed'!$A$4,MATCH($A136,'Data transformed'!$A$5:$A$185,0),MATCH(AF$4,'Data transformed'!$4:$4,0)-1),$O136),$P136)-$O136)/$Q136*100,"NA"))</f>
        <v>8.98394845224628</v>
      </c>
      <c r="AG136" s="104" t="str">
        <f aca="true">IF($L136="","",IF(ISNUMBER(OFFSET('Data transformed'!$A$4,MATCH($A136,'Data transformed'!$A$5:$A$185,0),MATCH(AG$4,'Data transformed'!$4:$4,0)-1)), (MIN(MAX(OFFSET('Data transformed'!$A$4,MATCH($A136,'Data transformed'!$A$5:$A$185,0),MATCH(AG$4,'Data transformed'!$4:$4,0)-1),$O136),$P136)-$O136)/$Q136*100,"NA"))</f>
        <v>NA</v>
      </c>
      <c r="AH136" s="104" t="n">
        <f aca="true">IF($L136="","",IF(ISNUMBER(OFFSET('Data transformed'!$A$4,MATCH($A136,'Data transformed'!$A$5:$A$185,0),MATCH(AH$4,'Data transformed'!$4:$4,0)-1)), (MIN(MAX(OFFSET('Data transformed'!$A$4,MATCH($A136,'Data transformed'!$A$5:$A$185,0),MATCH(AH$4,'Data transformed'!$4:$4,0)-1),$O136),$P136)-$O136)/$Q136*100,"NA"))</f>
        <v>5.58378970292599</v>
      </c>
      <c r="AI136" s="104" t="n">
        <f aca="true">IF($L136="","",IF(ISNUMBER(OFFSET('Data transformed'!$A$4,MATCH($A136,'Data transformed'!$A$5:$A$185,0),MATCH(AI$4,'Data transformed'!$4:$4,0)-1)), (MIN(MAX(OFFSET('Data transformed'!$A$4,MATCH($A136,'Data transformed'!$A$5:$A$185,0),MATCH(AI$4,'Data transformed'!$4:$4,0)-1),$O136),$P136)-$O136)/$Q136*100,"NA"))</f>
        <v>6.56318649244189</v>
      </c>
      <c r="AJ136" s="104" t="n">
        <f aca="true">IF($L136="","",IF(ISNUMBER(OFFSET('Data transformed'!$A$4,MATCH($A136,'Data transformed'!$A$5:$A$185,0),MATCH(AJ$4,'Data transformed'!$4:$4,0)-1)), (MIN(MAX(OFFSET('Data transformed'!$A$4,MATCH($A136,'Data transformed'!$A$5:$A$185,0),MATCH(AJ$4,'Data transformed'!$4:$4,0)-1),$O136),$P136)-$O136)/$Q136*100,"NA"))</f>
        <v>9.78687921959058</v>
      </c>
      <c r="AK136" s="104" t="n">
        <f aca="true">IF($L136="","",IF(ISNUMBER(OFFSET('Data transformed'!$A$4,MATCH($A136,'Data transformed'!$A$5:$A$185,0),MATCH(AK$4,'Data transformed'!$4:$4,0)-1)), (MIN(MAX(OFFSET('Data transformed'!$A$4,MATCH($A136,'Data transformed'!$A$5:$A$185,0),MATCH(AK$4,'Data transformed'!$4:$4,0)-1),$O136),$P136)-$O136)/$Q136*100,"NA"))</f>
        <v>9.68431689720673</v>
      </c>
      <c r="AL136" s="104" t="n">
        <f aca="true">IF($L136="","",IF(ISNUMBER(OFFSET('Data transformed'!$A$4,MATCH($A136,'Data transformed'!$A$5:$A$185,0),MATCH(AL$4,'Data transformed'!$4:$4,0)-1)), (MIN(MAX(OFFSET('Data transformed'!$A$4,MATCH($A136,'Data transformed'!$A$5:$A$185,0),MATCH(AL$4,'Data transformed'!$4:$4,0)-1),$O136),$P136)-$O136)/$Q136*100,"NA"))</f>
        <v>10.3893423545743</v>
      </c>
      <c r="AM136" s="104" t="n">
        <f aca="true">IF($L136="","",IF(ISNUMBER(OFFSET('Data transformed'!$A$4,MATCH($A136,'Data transformed'!$A$5:$A$185,0),MATCH(AM$4,'Data transformed'!$4:$4,0)-1)), (MIN(MAX(OFFSET('Data transformed'!$A$4,MATCH($A136,'Data transformed'!$A$5:$A$185,0),MATCH(AM$4,'Data transformed'!$4:$4,0)-1),$O136),$P136)-$O136)/$Q136*100,"NA"))</f>
        <v>11.5019044244309</v>
      </c>
      <c r="AN136" s="104" t="n">
        <f aca="true">IF($L136="","",IF(ISNUMBER(OFFSET('Data transformed'!$A$4,MATCH($A136,'Data transformed'!$A$5:$A$185,0),MATCH(AN$4,'Data transformed'!$4:$4,0)-1)), (MIN(MAX(OFFSET('Data transformed'!$A$4,MATCH($A136,'Data transformed'!$A$5:$A$185,0),MATCH(AN$4,'Data transformed'!$4:$4,0)-1),$O136),$P136)-$O136)/$Q136*100,"NA"))</f>
        <v>4.58984554972308</v>
      </c>
      <c r="AO136" s="104" t="n">
        <f aca="true">IF($L136="","",IF(ISNUMBER(OFFSET('Data transformed'!$A$4,MATCH($A136,'Data transformed'!$A$5:$A$185,0),MATCH(AO$4,'Data transformed'!$4:$4,0)-1)), (MIN(MAX(OFFSET('Data transformed'!$A$4,MATCH($A136,'Data transformed'!$A$5:$A$185,0),MATCH(AO$4,'Data transformed'!$4:$4,0)-1),$O136),$P136)-$O136)/$Q136*100,"NA"))</f>
        <v>6.313188054979</v>
      </c>
      <c r="AP136" s="104" t="n">
        <f aca="true">IF($L136="","",IF(ISNUMBER(OFFSET('Data transformed'!$A$4,MATCH($A136,'Data transformed'!$A$5:$A$185,0),MATCH(AP$4,'Data transformed'!$4:$4,0)-1)), (MIN(MAX(OFFSET('Data transformed'!$A$4,MATCH($A136,'Data transformed'!$A$5:$A$185,0),MATCH(AP$4,'Data transformed'!$4:$4,0)-1),$O136),$P136)-$O136)/$Q136*100,"NA"))</f>
        <v>5.40742587988039</v>
      </c>
      <c r="AQ136" s="104" t="n">
        <f aca="true">IF($L136="","",IF(ISNUMBER(OFFSET('Data transformed'!$A$4,MATCH($A136,'Data transformed'!$A$5:$A$185,0),MATCH(AQ$4,'Data transformed'!$4:$4,0)-1)), (MIN(MAX(OFFSET('Data transformed'!$A$4,MATCH($A136,'Data transformed'!$A$5:$A$185,0),MATCH(AQ$4,'Data transformed'!$4:$4,0)-1),$O136),$P136)-$O136)/$Q136*100,"NA"))</f>
        <v>7.79828982202528</v>
      </c>
      <c r="AR136" s="104" t="n">
        <f aca="true">IF($L136="","",IF(ISNUMBER(OFFSET('Data transformed'!$A$4,MATCH($A136,'Data transformed'!$A$5:$A$185,0),MATCH(AR$4,'Data transformed'!$4:$4,0)-1)), (MIN(MAX(OFFSET('Data transformed'!$A$4,MATCH($A136,'Data transformed'!$A$5:$A$185,0),MATCH(AR$4,'Data transformed'!$4:$4,0)-1),$O136),$P136)-$O136)/$Q136*100,"NA"))</f>
        <v>12.7172358812326</v>
      </c>
      <c r="AS136" s="104" t="str">
        <f aca="true">IF($L136="","",IF(ISNUMBER(OFFSET('Data transformed'!$A$4,MATCH($A136,'Data transformed'!$A$5:$A$185,0),MATCH(AS$4,'Data transformed'!$4:$4,0)-1)), (MIN(MAX(OFFSET('Data transformed'!$A$4,MATCH($A136,'Data transformed'!$A$5:$A$185,0),MATCH(AS$4,'Data transformed'!$4:$4,0)-1),$O136),$P136)-$O136)/$Q136*100,"NA"))</f>
        <v>NA</v>
      </c>
      <c r="AT136" s="104" t="n">
        <f aca="true">IF($L136="","",IF(ISNUMBER(OFFSET('Data transformed'!$A$4,MATCH($A136,'Data transformed'!$A$5:$A$185,0),MATCH(AT$4,'Data transformed'!$4:$4,0)-1)), (MIN(MAX(OFFSET('Data transformed'!$A$4,MATCH($A136,'Data transformed'!$A$5:$A$185,0),MATCH(AT$4,'Data transformed'!$4:$4,0)-1),$O136),$P136)-$O136)/$Q136*100,"NA"))</f>
        <v>8.3645828870179</v>
      </c>
      <c r="AU136" s="104" t="n">
        <f aca="true">IF($L136="","",IF(ISNUMBER(OFFSET('Data transformed'!$A$4,MATCH($A136,'Data transformed'!$A$5:$A$185,0),MATCH(AU$4,'Data transformed'!$4:$4,0)-1)), (MIN(MAX(OFFSET('Data transformed'!$A$4,MATCH($A136,'Data transformed'!$A$5:$A$185,0),MATCH(AU$4,'Data transformed'!$4:$4,0)-1),$O136),$P136)-$O136)/$Q136*100,"NA"))</f>
        <v>9.9564262318321</v>
      </c>
      <c r="AV136" s="104" t="n">
        <f aca="true">IF($L136="","",IF(ISNUMBER(OFFSET('Data transformed'!$A$4,MATCH($A136,'Data transformed'!$A$5:$A$185,0),MATCH(AV$4,'Data transformed'!$4:$4,0)-1)), (MIN(MAX(OFFSET('Data transformed'!$A$4,MATCH($A136,'Data transformed'!$A$5:$A$185,0),MATCH(AV$4,'Data transformed'!$4:$4,0)-1),$O136),$P136)-$O136)/$Q136*100,"NA"))</f>
        <v>7.29144000635523</v>
      </c>
      <c r="AW136" s="104" t="n">
        <f aca="true">IF($L136="","",IF(ISNUMBER(OFFSET('Data transformed'!$A$4,MATCH($A136,'Data transformed'!$A$5:$A$185,0),MATCH(AW$4,'Data transformed'!$4:$4,0)-1)), (MIN(MAX(OFFSET('Data transformed'!$A$4,MATCH($A136,'Data transformed'!$A$5:$A$185,0),MATCH(AW$4,'Data transformed'!$4:$4,0)-1),$O136),$P136)-$O136)/$Q136*100,"NA"))</f>
        <v>3.48316993562865</v>
      </c>
      <c r="AX136" s="104" t="n">
        <f aca="true">IF($L136="","",IF(ISNUMBER(OFFSET('Data transformed'!$A$4,MATCH($A136,'Data transformed'!$A$5:$A$185,0),MATCH(AX$4,'Data transformed'!$4:$4,0)-1)), (MIN(MAX(OFFSET('Data transformed'!$A$4,MATCH($A136,'Data transformed'!$A$5:$A$185,0),MATCH(AX$4,'Data transformed'!$4:$4,0)-1),$O136),$P136)-$O136)/$Q136*100,"NA"))</f>
        <v>6.89078931853992</v>
      </c>
      <c r="AY136" s="104" t="str">
        <f aca="true">IF($L136="","",IF(ISNUMBER(OFFSET('Data transformed'!$A$4,MATCH($A136,'Data transformed'!$A$5:$A$185,0),MATCH(AY$4,'Data transformed'!$4:$4,0)-1)), (MIN(MAX(OFFSET('Data transformed'!$A$4,MATCH($A136,'Data transformed'!$A$5:$A$185,0),MATCH(AY$4,'Data transformed'!$4:$4,0)-1),$O136),$P136)-$O136)/$Q136*100,"NA"))</f>
        <v>NA</v>
      </c>
      <c r="AZ136" s="104" t="n">
        <f aca="true">IF($L136="","",IF(ISNUMBER(OFFSET('Data transformed'!$A$4,MATCH($A136,'Data transformed'!$A$5:$A$185,0),MATCH(AZ$4,'Data transformed'!$4:$4,0)-1)), (MIN(MAX(OFFSET('Data transformed'!$A$4,MATCH($A136,'Data transformed'!$A$5:$A$185,0),MATCH(AZ$4,'Data transformed'!$4:$4,0)-1),$O136),$P136)-$O136)/$Q136*100,"NA"))</f>
        <v>5.22917582740297</v>
      </c>
      <c r="BA136" s="104" t="n">
        <f aca="true">IF($L136="","",IF(ISNUMBER(OFFSET('Data transformed'!$A$4,MATCH($A136,'Data transformed'!$A$5:$A$185,0),MATCH(BA$4,'Data transformed'!$4:$4,0)-1)), (MIN(MAX(OFFSET('Data transformed'!$A$4,MATCH($A136,'Data transformed'!$A$5:$A$185,0),MATCH(BA$4,'Data transformed'!$4:$4,0)-1),$O136),$P136)-$O136)/$Q136*100,"NA"))</f>
        <v>8.43865543696288</v>
      </c>
      <c r="BB136" s="104" t="n">
        <f aca="true">IF($L136="","",IF(ISNUMBER(OFFSET('Data transformed'!$A$4,MATCH($A136,'Data transformed'!$A$5:$A$185,0),MATCH(BB$4,'Data transformed'!$4:$4,0)-1)), (MIN(MAX(OFFSET('Data transformed'!$A$4,MATCH($A136,'Data transformed'!$A$5:$A$185,0),MATCH(BB$4,'Data transformed'!$4:$4,0)-1),$O136),$P136)-$O136)/$Q136*100,"NA"))</f>
        <v>8.14036928609501</v>
      </c>
      <c r="BC136" s="104" t="n">
        <f aca="true">IF($L136="","",IF(ISNUMBER(OFFSET('Data transformed'!$A$4,MATCH($A136,'Data transformed'!$A$5:$A$185,0),MATCH(BC$4,'Data transformed'!$4:$4,0)-1)), (MIN(MAX(OFFSET('Data transformed'!$A$4,MATCH($A136,'Data transformed'!$A$5:$A$185,0),MATCH(BC$4,'Data transformed'!$4:$4,0)-1),$O136),$P136)-$O136)/$Q136*100,"NA"))</f>
        <v>12.253445904474</v>
      </c>
      <c r="BD136" s="104" t="n">
        <f aca="true">IF($L136="","",IF(ISNUMBER(OFFSET('Data transformed'!$A$4,MATCH($A136,'Data transformed'!$A$5:$A$185,0),MATCH(BD$4,'Data transformed'!$4:$4,0)-1)), (MIN(MAX(OFFSET('Data transformed'!$A$4,MATCH($A136,'Data transformed'!$A$5:$A$185,0),MATCH(BD$4,'Data transformed'!$4:$4,0)-1),$O136),$P136)-$O136)/$Q136*100,"NA"))</f>
        <v>7.13233360564204</v>
      </c>
      <c r="BE136" s="104" t="n">
        <f aca="true">IF($L136="","",IF(ISNUMBER(OFFSET('Data transformed'!$A$4,MATCH($A136,'Data transformed'!$A$5:$A$185,0),MATCH(BE$4,'Data transformed'!$4:$4,0)-1)), (MIN(MAX(OFFSET('Data transformed'!$A$4,MATCH($A136,'Data transformed'!$A$5:$A$185,0),MATCH(BE$4,'Data transformed'!$4:$4,0)-1),$O136),$P136)-$O136)/$Q136*100,"NA"))</f>
        <v>5.75830679878706</v>
      </c>
      <c r="BF136" s="104" t="n">
        <f aca="true">IF($L136="","",IF(ISNUMBER(OFFSET('Data transformed'!$A$4,MATCH($A136,'Data transformed'!$A$5:$A$185,0),MATCH(BF$4,'Data transformed'!$4:$4,0)-1)), (MIN(MAX(OFFSET('Data transformed'!$A$4,MATCH($A136,'Data transformed'!$A$5:$A$185,0),MATCH(BF$4,'Data transformed'!$4:$4,0)-1),$O136),$P136)-$O136)/$Q136*100,"NA"))</f>
        <v>8.14036928609501</v>
      </c>
      <c r="BG136" s="104" t="n">
        <f aca="true">IF($L136="","",IF(ISNUMBER(OFFSET('Data transformed'!$A$4,MATCH($A136,'Data transformed'!$A$5:$A$185,0),MATCH(BG$4,'Data transformed'!$4:$4,0)-1)), (MIN(MAX(OFFSET('Data transformed'!$A$4,MATCH($A136,'Data transformed'!$A$5:$A$185,0),MATCH(BG$4,'Data transformed'!$4:$4,0)-1),$O136),$P136)-$O136)/$Q136*100,"NA"))</f>
        <v>8.5858201790554</v>
      </c>
      <c r="BH136" s="104" t="n">
        <f aca="true">IF($L136="","",IF(ISNUMBER(OFFSET('Data transformed'!$A$4,MATCH($A136,'Data transformed'!$A$5:$A$185,0),MATCH(BH$4,'Data transformed'!$4:$4,0)-1)), (MIN(MAX(OFFSET('Data transformed'!$A$4,MATCH($A136,'Data transformed'!$A$5:$A$185,0),MATCH(BH$4,'Data transformed'!$4:$4,0)-1),$O136),$P136)-$O136)/$Q136*100,"NA"))</f>
        <v>10.1242658273798</v>
      </c>
      <c r="BI136" s="104" t="n">
        <f aca="true">IF($L136="","",IF(ISNUMBER(OFFSET('Data transformed'!$A$4,MATCH($A136,'Data transformed'!$A$5:$A$185,0),MATCH(BI$4,'Data transformed'!$4:$4,0)-1)), (MIN(MAX(OFFSET('Data transformed'!$A$4,MATCH($A136,'Data transformed'!$A$5:$A$185,0),MATCH(BI$4,'Data transformed'!$4:$4,0)-1),$O136),$P136)-$O136)/$Q136*100,"NA"))</f>
        <v>10.3234674178568</v>
      </c>
      <c r="BJ136" s="104" t="n">
        <f aca="true">IF($L136="","",IF(ISNUMBER(OFFSET('Data transformed'!$A$4,MATCH($A136,'Data transformed'!$A$5:$A$185,0),MATCH(BJ$4,'Data transformed'!$4:$4,0)-1)), (MIN(MAX(OFFSET('Data transformed'!$A$4,MATCH($A136,'Data transformed'!$A$5:$A$185,0),MATCH(BJ$4,'Data transformed'!$4:$4,0)-1),$O136),$P136)-$O136)/$Q136*100,"NA"))</f>
        <v>5.40742587988039</v>
      </c>
      <c r="BK136" s="104" t="n">
        <f aca="true">IF($L136="","",IF(ISNUMBER(OFFSET('Data transformed'!$A$4,MATCH($A136,'Data transformed'!$A$5:$A$185,0),MATCH(BK$4,'Data transformed'!$4:$4,0)-1)), (MIN(MAX(OFFSET('Data transformed'!$A$4,MATCH($A136,'Data transformed'!$A$5:$A$185,0),MATCH(BK$4,'Data transformed'!$4:$4,0)-1),$O136),$P136)-$O136)/$Q136*100,"NA"))</f>
        <v>4.68269371423411</v>
      </c>
      <c r="BL136" s="104" t="n">
        <f aca="true">IF($L136="","",IF(ISNUMBER(OFFSET('Data transformed'!$A$4,MATCH($A136,'Data transformed'!$A$5:$A$185,0),MATCH(BL$4,'Data transformed'!$4:$4,0)-1)), (MIN(MAX(OFFSET('Data transformed'!$A$4,MATCH($A136,'Data transformed'!$A$5:$A$185,0),MATCH(BL$4,'Data transformed'!$4:$4,0)-1),$O136),$P136)-$O136)/$Q136*100,"NA"))</f>
        <v>9.19716643022854</v>
      </c>
      <c r="BM136" s="104" t="str">
        <f aca="true">IF($L136="","",IF(ISNUMBER(OFFSET('Data transformed'!$A$4,MATCH($A136,'Data transformed'!$A$5:$A$185,0),MATCH(BM$4,'Data transformed'!$4:$4,0)-1)), (MIN(MAX(OFFSET('Data transformed'!$A$4,MATCH($A136,'Data transformed'!$A$5:$A$185,0),MATCH(BM$4,'Data transformed'!$4:$4,0)-1),$O136),$P136)-$O136)/$Q136*100,"NA"))</f>
        <v>NA</v>
      </c>
      <c r="BN136" s="104" t="n">
        <f aca="true">IF($L136="","",IF(ISNUMBER(OFFSET('Data transformed'!$A$4,MATCH($A136,'Data transformed'!$A$5:$A$185,0),MATCH(BN$4,'Data transformed'!$4:$4,0)-1)), (MIN(MAX(OFFSET('Data transformed'!$A$4,MATCH($A136,'Data transformed'!$A$5:$A$185,0),MATCH(BN$4,'Data transformed'!$4:$4,0)-1),$O136),$P136)-$O136)/$Q136*100,"NA"))</f>
        <v>0.133240268072806</v>
      </c>
      <c r="BO136" s="104" t="n">
        <f aca="true">IF($L136="","",IF(ISNUMBER(OFFSET('Data transformed'!$A$4,MATCH($A136,'Data transformed'!$A$5:$A$185,0),MATCH(BO$4,'Data transformed'!$4:$4,0)-1)), (MIN(MAX(OFFSET('Data transformed'!$A$4,MATCH($A136,'Data transformed'!$A$5:$A$185,0),MATCH(BO$4,'Data transformed'!$4:$4,0)-1),$O136),$P136)-$O136)/$Q136*100,"NA"))</f>
        <v>7.79828982202528</v>
      </c>
      <c r="BP136" s="104" t="n">
        <f aca="true">IF($L136="","",IF(ISNUMBER(OFFSET('Data transformed'!$A$4,MATCH($A136,'Data transformed'!$A$5:$A$185,0),MATCH(BP$4,'Data transformed'!$4:$4,0)-1)), (MIN(MAX(OFFSET('Data transformed'!$A$4,MATCH($A136,'Data transformed'!$A$5:$A$185,0),MATCH(BP$4,'Data transformed'!$4:$4,0)-1),$O136),$P136)-$O136)/$Q136*100,"NA"))</f>
        <v>11.3474421720219</v>
      </c>
      <c r="BQ136" s="104" t="n">
        <f aca="true">IF($L136="","",IF(ISNUMBER(OFFSET('Data transformed'!$A$4,MATCH($A136,'Data transformed'!$A$5:$A$185,0),MATCH(BQ$4,'Data transformed'!$4:$4,0)-1)), (MIN(MAX(OFFSET('Data transformed'!$A$4,MATCH($A136,'Data transformed'!$A$5:$A$185,0),MATCH(BQ$4,'Data transformed'!$4:$4,0)-1),$O136),$P136)-$O136)/$Q136*100,"NA"))</f>
        <v>4.82100326844468</v>
      </c>
      <c r="BR136" s="104" t="str">
        <f aca="true">IF($L136="","",IF(ISNUMBER(OFFSET('Data transformed'!$A$4,MATCH($A136,'Data transformed'!$A$5:$A$185,0),MATCH(BR$4,'Data transformed'!$4:$4,0)-1)), (MIN(MAX(OFFSET('Data transformed'!$A$4,MATCH($A136,'Data transformed'!$A$5:$A$185,0),MATCH(BR$4,'Data transformed'!$4:$4,0)-1),$O136),$P136)-$O136)/$Q136*100,"NA"))</f>
        <v>NA</v>
      </c>
      <c r="BS136" s="104" t="n">
        <f aca="true">IF($L136="","",IF(ISNUMBER(OFFSET('Data transformed'!$A$4,MATCH($A136,'Data transformed'!$A$5:$A$185,0),MATCH(BS$4,'Data transformed'!$4:$4,0)-1)), (MIN(MAX(OFFSET('Data transformed'!$A$4,MATCH($A136,'Data transformed'!$A$5:$A$185,0),MATCH(BS$4,'Data transformed'!$4:$4,0)-1),$O136),$P136)-$O136)/$Q136*100,"NA"))</f>
        <v>3.8278298402187</v>
      </c>
      <c r="BT136" s="104" t="n">
        <f aca="true">IF($L136="","",IF(ISNUMBER(OFFSET('Data transformed'!$A$4,MATCH($A136,'Data transformed'!$A$5:$A$185,0),MATCH(BT$4,'Data transformed'!$4:$4,0)-1)), (MIN(MAX(OFFSET('Data transformed'!$A$4,MATCH($A136,'Data transformed'!$A$5:$A$185,0),MATCH(BT$4,'Data transformed'!$4:$4,0)-1),$O136),$P136)-$O136)/$Q136*100,"NA"))</f>
        <v>12.13545339972</v>
      </c>
      <c r="BU136" s="104" t="n">
        <f aca="true">IF($L136="","",IF(ISNUMBER(OFFSET('Data transformed'!$A$4,MATCH($A136,'Data transformed'!$A$5:$A$185,0),MATCH(BU$4,'Data transformed'!$4:$4,0)-1)), (MIN(MAX(OFFSET('Data transformed'!$A$4,MATCH($A136,'Data transformed'!$A$5:$A$185,0),MATCH(BU$4,'Data transformed'!$4:$4,0)-1),$O136),$P136)-$O136)/$Q136*100,"NA"))</f>
        <v>11.097285821387</v>
      </c>
      <c r="BV136" s="104" t="n">
        <f aca="true">IF($L136="","",IF(ISNUMBER(OFFSET('Data transformed'!$A$4,MATCH($A136,'Data transformed'!$A$5:$A$185,0),MATCH(BV$4,'Data transformed'!$4:$4,0)-1)), (MIN(MAX(OFFSET('Data transformed'!$A$4,MATCH($A136,'Data transformed'!$A$5:$A$185,0),MATCH(BV$4,'Data transformed'!$4:$4,0)-1),$O136),$P136)-$O136)/$Q136*100,"NA"))</f>
        <v>9.92265453040901</v>
      </c>
      <c r="BW136" s="104" t="n">
        <f aca="true">IF($L136="","",IF(ISNUMBER(OFFSET('Data transformed'!$A$4,MATCH($A136,'Data transformed'!$A$5:$A$185,0),MATCH(BW$4,'Data transformed'!$4:$4,0)-1)), (MIN(MAX(OFFSET('Data transformed'!$A$4,MATCH($A136,'Data transformed'!$A$5:$A$185,0),MATCH(BW$4,'Data transformed'!$4:$4,0)-1),$O136),$P136)-$O136)/$Q136*100,"NA"))</f>
        <v>7.05220717229726</v>
      </c>
      <c r="BX136" s="104" t="n">
        <f aca="true">IF($L136="","",IF(ISNUMBER(OFFSET('Data transformed'!$A$4,MATCH($A136,'Data transformed'!$A$5:$A$185,0),MATCH(BX$4,'Data transformed'!$4:$4,0)-1)), (MIN(MAX(OFFSET('Data transformed'!$A$4,MATCH($A136,'Data transformed'!$A$5:$A$185,0),MATCH(BX$4,'Data transformed'!$4:$4,0)-1),$O136),$P136)-$O136)/$Q136*100,"NA"))</f>
        <v>4.30815663828974</v>
      </c>
      <c r="BY136" s="104" t="n">
        <f aca="true">IF($L136="","",IF(ISNUMBER(OFFSET('Data transformed'!$A$4,MATCH($A136,'Data transformed'!$A$5:$A$185,0),MATCH(BY$4,'Data transformed'!$4:$4,0)-1)), (MIN(MAX(OFFSET('Data transformed'!$A$4,MATCH($A136,'Data transformed'!$A$5:$A$185,0),MATCH(BY$4,'Data transformed'!$4:$4,0)-1),$O136),$P136)-$O136)/$Q136*100,"NA"))</f>
        <v>3.53284559061664</v>
      </c>
      <c r="BZ136" s="104" t="n">
        <f aca="true">IF($L136="","",IF(ISNUMBER(OFFSET('Data transformed'!$A$4,MATCH($A136,'Data transformed'!$A$5:$A$185,0),MATCH(BZ$4,'Data transformed'!$4:$4,0)-1)), (MIN(MAX(OFFSET('Data transformed'!$A$4,MATCH($A136,'Data transformed'!$A$5:$A$185,0),MATCH(BZ$4,'Data transformed'!$4:$4,0)-1),$O136),$P136)-$O136)/$Q136*100,"NA"))</f>
        <v>10.356437432499</v>
      </c>
      <c r="CA136" s="104" t="str">
        <f aca="true">IF($L136="","",IF(ISNUMBER(OFFSET('Data transformed'!$A$4,MATCH($A136,'Data transformed'!$A$5:$A$185,0),MATCH(CA$4,'Data transformed'!$4:$4,0)-1)), (MIN(MAX(OFFSET('Data transformed'!$A$4,MATCH($A136,'Data transformed'!$A$5:$A$185,0),MATCH(CA$4,'Data transformed'!$4:$4,0)-1),$O136),$P136)-$O136)/$Q136*100,"NA"))</f>
        <v>NA</v>
      </c>
      <c r="CB136" s="104" t="n">
        <f aca="true">IF($L136="","",IF(ISNUMBER(OFFSET('Data transformed'!$A$4,MATCH($A136,'Data transformed'!$A$5:$A$185,0),MATCH(CB$4,'Data transformed'!$4:$4,0)-1)), (MIN(MAX(OFFSET('Data transformed'!$A$4,MATCH($A136,'Data transformed'!$A$5:$A$185,0),MATCH(CB$4,'Data transformed'!$4:$4,0)-1),$O136),$P136)-$O136)/$Q136*100,"NA"))</f>
        <v>7.52728743616758</v>
      </c>
      <c r="CC136" s="104" t="n">
        <f aca="true">IF($L136="","",IF(ISNUMBER(OFFSET('Data transformed'!$A$4,MATCH($A136,'Data transformed'!$A$5:$A$185,0),MATCH(CC$4,'Data transformed'!$4:$4,0)-1)), (MIN(MAX(OFFSET('Data transformed'!$A$4,MATCH($A136,'Data transformed'!$A$5:$A$185,0),MATCH(CC$4,'Data transformed'!$4:$4,0)-1),$O136),$P136)-$O136)/$Q136*100,"NA"))</f>
        <v>8.47556862488692</v>
      </c>
      <c r="CD136" s="104" t="n">
        <f aca="true">IF($L136="","",IF(ISNUMBER(OFFSET('Data transformed'!$A$4,MATCH($A136,'Data transformed'!$A$5:$A$185,0),MATCH(CD$4,'Data transformed'!$4:$4,0)-1)), (MIN(MAX(OFFSET('Data transformed'!$A$4,MATCH($A136,'Data transformed'!$A$5:$A$185,0),MATCH(CD$4,'Data transformed'!$4:$4,0)-1),$O136),$P136)-$O136)/$Q136*100,"NA"))</f>
        <v>8.3645828870179</v>
      </c>
      <c r="CE136" s="104" t="n">
        <f aca="true">IF($L136="","",IF(ISNUMBER(OFFSET('Data transformed'!$A$4,MATCH($A136,'Data transformed'!$A$5:$A$185,0),MATCH(CE$4,'Data transformed'!$4:$4,0)-1)), (MIN(MAX(OFFSET('Data transformed'!$A$4,MATCH($A136,'Data transformed'!$A$5:$A$185,0),MATCH(CE$4,'Data transformed'!$4:$4,0)-1),$O136),$P136)-$O136)/$Q136*100,"NA"))</f>
        <v>9.99012963994572</v>
      </c>
      <c r="CF136" s="104" t="n">
        <f aca="true">IF($L136="","",IF(ISNUMBER(OFFSET('Data transformed'!$A$4,MATCH($A136,'Data transformed'!$A$5:$A$185,0),MATCH(CF$4,'Data transformed'!$4:$4,0)-1)), (MIN(MAX(OFFSET('Data transformed'!$A$4,MATCH($A136,'Data transformed'!$A$5:$A$185,0),MATCH(CF$4,'Data transformed'!$4:$4,0)-1),$O136),$P136)-$O136)/$Q136*100,"NA"))</f>
        <v>6.2711546245467</v>
      </c>
      <c r="CG136" s="104" t="str">
        <f aca="true">IF($L136="","",IF(ISNUMBER(OFFSET('Data transformed'!$A$4,MATCH($A136,'Data transformed'!$A$5:$A$185,0),MATCH(CG$4,'Data transformed'!$4:$4,0)-1)), (MIN(MAX(OFFSET('Data transformed'!$A$4,MATCH($A136,'Data transformed'!$A$5:$A$185,0),MATCH(CG$4,'Data transformed'!$4:$4,0)-1),$O136),$P136)-$O136)/$Q136*100,"NA"))</f>
        <v>NA</v>
      </c>
      <c r="CH136" s="104" t="n">
        <f aca="true">IF($L136="","",IF(ISNUMBER(OFFSET('Data transformed'!$A$4,MATCH($A136,'Data transformed'!$A$5:$A$185,0),MATCH(CH$4,'Data transformed'!$4:$4,0)-1)), (MIN(MAX(OFFSET('Data transformed'!$A$4,MATCH($A136,'Data transformed'!$A$5:$A$185,0),MATCH(CH$4,'Data transformed'!$4:$4,0)-1),$O136),$P136)-$O136)/$Q136*100,"NA"))</f>
        <v>7.29144000635523</v>
      </c>
      <c r="CI136" s="104" t="n">
        <f aca="true">IF($L136="","",IF(ISNUMBER(OFFSET('Data transformed'!$A$4,MATCH($A136,'Data transformed'!$A$5:$A$185,0),MATCH(CI$4,'Data transformed'!$4:$4,0)-1)), (MIN(MAX(OFFSET('Data transformed'!$A$4,MATCH($A136,'Data transformed'!$A$5:$A$185,0),MATCH(CI$4,'Data transformed'!$4:$4,0)-1),$O136),$P136)-$O136)/$Q136*100,"NA"))</f>
        <v>11.9867782896599</v>
      </c>
      <c r="CJ136" s="104" t="n">
        <f aca="true">IF($L136="","",IF(ISNUMBER(OFFSET('Data transformed'!$A$4,MATCH($A136,'Data transformed'!$A$5:$A$185,0),MATCH(CJ$4,'Data transformed'!$4:$4,0)-1)), (MIN(MAX(OFFSET('Data transformed'!$A$4,MATCH($A136,'Data transformed'!$A$5:$A$185,0),MATCH(CJ$4,'Data transformed'!$4:$4,0)-1),$O136),$P136)-$O136)/$Q136*100,"NA"))</f>
        <v>6.80949032722612</v>
      </c>
      <c r="CK136" s="104" t="str">
        <f aca="true">IF($L136="","",IF(ISNUMBER(OFFSET('Data transformed'!$A$4,MATCH($A136,'Data transformed'!$A$5:$A$185,0),MATCH(CK$4,'Data transformed'!$4:$4,0)-1)), (MIN(MAX(OFFSET('Data transformed'!$A$4,MATCH($A136,'Data transformed'!$A$5:$A$185,0),MATCH(CK$4,'Data transformed'!$4:$4,0)-1),$O136),$P136)-$O136)/$Q136*100,"NA"))</f>
        <v>NA</v>
      </c>
      <c r="CL136" s="104" t="n">
        <f aca="true">IF($L136="","",IF(ISNUMBER(OFFSET('Data transformed'!$A$4,MATCH($A136,'Data transformed'!$A$5:$A$185,0),MATCH(CL$4,'Data transformed'!$4:$4,0)-1)), (MIN(MAX(OFFSET('Data transformed'!$A$4,MATCH($A136,'Data transformed'!$A$5:$A$185,0),MATCH(CL$4,'Data transformed'!$4:$4,0)-1),$O136),$P136)-$O136)/$Q136*100,"NA"))</f>
        <v>9.58111952306509</v>
      </c>
      <c r="CM136" s="104" t="n">
        <f aca="true">IF($L136="","",IF(ISNUMBER(OFFSET('Data transformed'!$A$4,MATCH($A136,'Data transformed'!$A$5:$A$185,0),MATCH(CM$4,'Data transformed'!$4:$4,0)-1)), (MIN(MAX(OFFSET('Data transformed'!$A$4,MATCH($A136,'Data transformed'!$A$5:$A$185,0),MATCH(CM$4,'Data transformed'!$4:$4,0)-1),$O136),$P136)-$O136)/$Q136*100,"NA"))</f>
        <v>12.253445904474</v>
      </c>
      <c r="CN136" s="104" t="n">
        <f aca="true">IF($L136="","",IF(ISNUMBER(OFFSET('Data transformed'!$A$4,MATCH($A136,'Data transformed'!$A$5:$A$185,0),MATCH(CN$4,'Data transformed'!$4:$4,0)-1)), (MIN(MAX(OFFSET('Data transformed'!$A$4,MATCH($A136,'Data transformed'!$A$5:$A$185,0),MATCH(CN$4,'Data transformed'!$4:$4,0)-1),$O136),$P136)-$O136)/$Q136*100,"NA"))</f>
        <v>1.02151839336379</v>
      </c>
      <c r="CO136" s="104" t="str">
        <f aca="true">IF($L136="","",IF(ISNUMBER(OFFSET('Data transformed'!$A$4,MATCH($A136,'Data transformed'!$A$5:$A$185,0),MATCH(CO$4,'Data transformed'!$4:$4,0)-1)), (MIN(MAX(OFFSET('Data transformed'!$A$4,MATCH($A136,'Data transformed'!$A$5:$A$185,0),MATCH(CO$4,'Data transformed'!$4:$4,0)-1),$O136),$P136)-$O136)/$Q136*100,"NA"))</f>
        <v>NA</v>
      </c>
      <c r="CP136" s="104" t="n">
        <f aca="true">IF($L136="","",IF(ISNUMBER(OFFSET('Data transformed'!$A$4,MATCH($A136,'Data transformed'!$A$5:$A$185,0),MATCH(CP$4,'Data transformed'!$4:$4,0)-1)), (MIN(MAX(OFFSET('Data transformed'!$A$4,MATCH($A136,'Data transformed'!$A$5:$A$185,0),MATCH(CP$4,'Data transformed'!$4:$4,0)-1),$O136),$P136)-$O136)/$Q136*100,"NA"))</f>
        <v>8.17794831188379</v>
      </c>
      <c r="CQ136" s="104" t="n">
        <f aca="true">IF($L136="","",IF(ISNUMBER(OFFSET('Data transformed'!$A$4,MATCH($A136,'Data transformed'!$A$5:$A$185,0),MATCH(CQ$4,'Data transformed'!$4:$4,0)-1)), (MIN(MAX(OFFSET('Data transformed'!$A$4,MATCH($A136,'Data transformed'!$A$5:$A$185,0),MATCH(CQ$4,'Data transformed'!$4:$4,0)-1),$O136),$P136)-$O136)/$Q136*100,"NA"))</f>
        <v>4.30815663828974</v>
      </c>
      <c r="CR136" s="104" t="n">
        <f aca="true">IF($L136="","",IF(ISNUMBER(OFFSET('Data transformed'!$A$4,MATCH($A136,'Data transformed'!$A$5:$A$185,0),MATCH(CR$4,'Data transformed'!$4:$4,0)-1)), (MIN(MAX(OFFSET('Data transformed'!$A$4,MATCH($A136,'Data transformed'!$A$5:$A$185,0),MATCH(CR$4,'Data transformed'!$4:$4,0)-1),$O136),$P136)-$O136)/$Q136*100,"NA"))</f>
        <v>7.48821056973614</v>
      </c>
      <c r="CS136" s="104" t="n">
        <f aca="true">IF($L136="","",IF(ISNUMBER(OFFSET('Data transformed'!$A$4,MATCH($A136,'Data transformed'!$A$5:$A$185,0),MATCH(CS$4,'Data transformed'!$4:$4,0)-1)), (MIN(MAX(OFFSET('Data transformed'!$A$4,MATCH($A136,'Data transformed'!$A$5:$A$185,0),MATCH(CS$4,'Data transformed'!$4:$4,0)-1),$O136),$P136)-$O136)/$Q136*100,"NA"))</f>
        <v>72.1666666666667</v>
      </c>
      <c r="CT136" s="104" t="n">
        <f aca="true">IF($L136="","",IF(ISNUMBER(OFFSET('Data transformed'!$A$4,MATCH($A136,'Data transformed'!$A$5:$A$185,0),MATCH(CT$4,'Data transformed'!$4:$4,0)-1)), (MIN(MAX(OFFSET('Data transformed'!$A$4,MATCH($A136,'Data transformed'!$A$5:$A$185,0),MATCH(CT$4,'Data transformed'!$4:$4,0)-1),$O136),$P136)-$O136)/$Q136*100,"NA"))</f>
        <v>46.1666666666667</v>
      </c>
      <c r="CU136" s="104" t="n">
        <f aca="true">IF($L136="","",IF(ISNUMBER(OFFSET('Data transformed'!$A$4,MATCH($A136,'Data transformed'!$A$5:$A$185,0),MATCH(CU$4,'Data transformed'!$4:$4,0)-1)), (MIN(MAX(OFFSET('Data transformed'!$A$4,MATCH($A136,'Data transformed'!$A$5:$A$185,0),MATCH(CU$4,'Data transformed'!$4:$4,0)-1),$O136),$P136)-$O136)/$Q136*100,"NA"))</f>
        <v>42.1666666666667</v>
      </c>
      <c r="CV136" s="104" t="n">
        <f aca="true">IF($L136="","",IF(ISNUMBER(OFFSET('Data transformed'!$A$4,MATCH($A136,'Data transformed'!$A$5:$A$185,0),MATCH(CV$4,'Data transformed'!$4:$4,0)-1)), (MIN(MAX(OFFSET('Data transformed'!$A$4,MATCH($A136,'Data transformed'!$A$5:$A$185,0),MATCH(CV$4,'Data transformed'!$4:$4,0)-1),$O136),$P136)-$O136)/$Q136*100,"NA"))</f>
        <v>41.6666666666667</v>
      </c>
      <c r="CW136" s="104" t="n">
        <f aca="true">IF($L136="","",IF(ISNUMBER(OFFSET('Data transformed'!$A$4,MATCH($A136,'Data transformed'!$A$5:$A$185,0),MATCH(CW$4,'Data transformed'!$4:$4,0)-1)), (MIN(MAX(OFFSET('Data transformed'!$A$4,MATCH($A136,'Data transformed'!$A$5:$A$185,0),MATCH(CW$4,'Data transformed'!$4:$4,0)-1),$O136),$P136)-$O136)/$Q136*100,"NA"))</f>
        <v>48.3333333333333</v>
      </c>
    </row>
    <row r="137" customFormat="false" ht="15.5" hidden="false" customHeight="false" outlineLevel="0" collapsed="false">
      <c r="A137" s="107" t="n">
        <v>5120</v>
      </c>
      <c r="B137" s="107" t="n">
        <v>3</v>
      </c>
      <c r="C137" s="103" t="str">
        <f aca="true">IF(ISBLANK(OFFSET('outliers treatment'!$A$3,MATCH($A137,'outliers treatment'!$A$4:$A$154,0),MATCH(C$4,'outliers treatment'!$4:$4,0)-1)),"",OFFSET('outliers treatment'!$A$3,MATCH($A137,'outliers treatment'!$A$4:$A$154,0),MATCH(C$4,'outliers treatment'!$4:$4,0)-1))</f>
        <v>Affordaibility of technology</v>
      </c>
      <c r="D137" s="103" t="str">
        <f aca="true">IF(ISBLANK(OFFSET('outliers treatment'!$A$3,MATCH($A137,'outliers treatment'!$A$4:$A$154,0),MATCH(D$4,'outliers treatment'!$4:$4,0)-1)),"",OFFSET('outliers treatment'!$A$3,MATCH($A137,'outliers treatment'!$A$4:$A$154,0),MATCH(D$4,'outliers treatment'!$4:$4,0)-1))</f>
        <v/>
      </c>
      <c r="E137" s="103" t="str">
        <f aca="true">IF(ISBLANK(OFFSET('outliers treatment'!$A$3,MATCH($A137,'outliers treatment'!$A$4:$A$154,0),MATCH(E$4,'outliers treatment'!$4:$4,0)-1)),"",OFFSET('outliers treatment'!$A$3,MATCH($A137,'outliers treatment'!$A$4:$A$154,0),MATCH(E$4,'outliers treatment'!$4:$4,0)-1))</f>
        <v/>
      </c>
      <c r="F137" s="103" t="str">
        <f aca="true">IF(ISBLANK(OFFSET('outliers treatment'!$A$3,MATCH($A137,'outliers treatment'!$A$4:$A$154,0),MATCH(F$4,'outliers treatment'!$4:$4,0)-1)),"",OFFSET('outliers treatment'!$A$3,MATCH($A137,'outliers treatment'!$A$4:$A$154,0),MATCH(F$4,'outliers treatment'!$4:$4,0)-1))</f>
        <v/>
      </c>
      <c r="G137" s="103" t="str">
        <f aca="true">IF(ISBLANK(OFFSET('outliers treatment'!$A$3,MATCH($A137,'outliers treatment'!$A$4:$A$154,0),MATCH(G$4,'outliers treatment'!$4:$4,0)-1)),"",OFFSET('outliers treatment'!$A$3,MATCH($A137,'outliers treatment'!$A$4:$A$154,0),MATCH(G$4,'outliers treatment'!$4:$4,0)-1))</f>
        <v/>
      </c>
      <c r="H137" s="103" t="str">
        <f aca="true">IF(ISBLANK(OFFSET('outliers treatment'!$A$3,MATCH($A137,'outliers treatment'!$A$4:$A$154,0),MATCH(H$4,'outliers treatment'!$4:$4,0)-1)),"",OFFSET('outliers treatment'!$A$3,MATCH($A137,'outliers treatment'!$A$4:$A$154,0),MATCH(H$4,'outliers treatment'!$4:$4,0)-1))</f>
        <v/>
      </c>
      <c r="I137" s="103" t="str">
        <f aca="true">IF(ISBLANK(OFFSET('outliers treatment'!$A$3,MATCH($A137,'outliers treatment'!$A$4:$A$154,0),MATCH(I$4,'outliers treatment'!$4:$4,0)-1)),"",OFFSET('outliers treatment'!$A$3,MATCH($A137,'outliers treatment'!$A$4:$A$154,0),MATCH(I$4,'outliers treatment'!$4:$4,0)-1))</f>
        <v/>
      </c>
      <c r="J137" s="104" t="n">
        <f aca="false" t="array" ref="J137:J137">MIN(IF(ISNUMBER(V137:CW137),V137:CW137))</f>
        <v>3.8286647646048</v>
      </c>
      <c r="K137" s="103" t="n">
        <f aca="false" t="array" ref="K137:K137">MAX(IF(ISNUMBER(V137:CW137),V137:CW137))</f>
        <v>87.1483505832239</v>
      </c>
      <c r="L137" s="103" t="e">
        <f aca="true">IF(ISBLANK(OFFSET('outliers treatment'!$A$3,MATCH($A137,'outliers treatment'!$A$4:$A$154,0),MATCH(L$4,'outliers treatment'!$4:$4,0)-1)),"",OFFSET('outliers treatment'!$A$3,MATCH($A137,'outliers treatment'!$A$4:$A$154,0),MATCH(L$4,'outliers treatment'!$4:$4,0)-1))</f>
        <v>#N/A</v>
      </c>
      <c r="M137" s="103" t="e">
        <f aca="true">IF(ISBLANK(OFFSET('outliers treatment'!$A$3,MATCH($A137,'outliers treatment'!$A$4:$A$154,0),MATCH(M$4,'outliers treatment'!$4:$4,0)-1)),"",OFFSET('outliers treatment'!$A$3,MATCH($A137,'outliers treatment'!$A$4:$A$154,0),MATCH(M$4,'outliers treatment'!$4:$4,0)-1))</f>
        <v>#N/A</v>
      </c>
      <c r="N137" s="103" t="str">
        <f aca="true">IF(ISBLANK(OFFSET('outliers treatment'!$A$3,MATCH($A137,'outliers treatment'!$A$4:$A$154,0),MATCH(N$4,'outliers treatment'!$4:$4,0)-1)),"",OFFSET('outliers treatment'!$A$3,MATCH($A137,'outliers treatment'!$A$4:$A$154,0),MATCH(N$4,'outliers treatment'!$4:$4,0)-1))</f>
        <v/>
      </c>
      <c r="O137" s="103" t="str">
        <f aca="true">IF(ISBLANK(OFFSET('outliers treatment'!$A$3,MATCH($A137,'outliers treatment'!$A$4:$A$154,0),MATCH(O$4,'outliers treatment'!$4:$4,0)-1)),"",OFFSET('outliers treatment'!$A$3,MATCH($A137,'outliers treatment'!$A$4:$A$154,0),MATCH(O$4,'outliers treatment'!$4:$4,0)-1))</f>
        <v/>
      </c>
      <c r="P137" s="103" t="str">
        <f aca="true">IF(ISBLANK(OFFSET('outliers treatment'!$A$3,MATCH($A137,'outliers treatment'!$A$4:$A$154,0),MATCH(P$4,'outliers treatment'!$4:$4,0)-1)),"",OFFSET('outliers treatment'!$A$3,MATCH($A137,'outliers treatment'!$A$4:$A$154,0),MATCH(P$4,'outliers treatment'!$4:$4,0)-1))</f>
        <v/>
      </c>
      <c r="Q137" s="103" t="str">
        <f aca="false">IFERROR(P137-O137,"")</f>
        <v/>
      </c>
      <c r="R137" s="105" t="n">
        <f aca="false" t="array" ref="R137:R137">IFERROR(SKEW(IF(ISNUMBER(V137:CW137),V137:CW137,"")),"")</f>
        <v>-0.637099797951287</v>
      </c>
      <c r="S137" s="103" t="n">
        <v>1</v>
      </c>
      <c r="T137" s="103" t="n">
        <v>1</v>
      </c>
      <c r="U137" s="106" t="str">
        <f aca="false" t="array" ref="U137:U137">IF(B137&lt;4,"",1-IFERROR(SUM(ISNUMBER(V137:CW137)*(1-$V$3:$CW$3))/COUNTIF($V$3:$CW$3,0),0))</f>
        <v/>
      </c>
      <c r="V137" s="104" t="n">
        <f aca="false" t="array" ref="V137:V137">SUM(IF(ISNUMBER(V138:V139),$T138:$T139*V138:V139,0))/SUM(IF(ISNUMBER(V138:V139),$T138:$T139,0))</f>
        <v>46.0063734205312</v>
      </c>
      <c r="W137" s="104" t="n">
        <f aca="false" t="array" ref="W137:W137">SUM(IF(ISNUMBER(W138:W139),$T138:$T139*W138:W139,0))/SUM(IF(ISNUMBER(W138:W139),$T138:$T139,0))</f>
        <v>73.2765068409912</v>
      </c>
      <c r="X137" s="104" t="n">
        <f aca="false" t="array" ref="X137:X137">SUM(IF(ISNUMBER(X138:X139),$T138:$T139*X138:X139,0))/SUM(IF(ISNUMBER(X138:X139),$T138:$T139,0))</f>
        <v>59.6743925698274</v>
      </c>
      <c r="Y137" s="104" t="n">
        <f aca="false" t="array" ref="Y137:Y137">SUM(IF(ISNUMBER(Y138:Y139),$T138:$T139*Y138:Y139,0))/SUM(IF(ISNUMBER(Y138:Y139),$T138:$T139,0))</f>
        <v>55.6749428131991</v>
      </c>
      <c r="Z137" s="104" t="n">
        <f aca="false" t="array" ref="Z137:Z137">SUM(IF(ISNUMBER(Z138:Z139),$T138:$T139*Z138:Z139,0))/SUM(IF(ISNUMBER(Z138:Z139),$T138:$T139,0))</f>
        <v>57.3984351618348</v>
      </c>
      <c r="AA137" s="104" t="n">
        <f aca="false" t="array" ref="AA137:AA137">SUM(IF(ISNUMBER(AA138:AA139),$T138:$T139*AA138:AA139,0))/SUM(IF(ISNUMBER(AA138:AA139),$T138:$T139,0))</f>
        <v>61.7498880753088</v>
      </c>
      <c r="AB137" s="104" t="n">
        <f aca="false" t="array" ref="AB137:AB137">SUM(IF(ISNUMBER(AB138:AB139),$T138:$T139*AB138:AB139,0))/SUM(IF(ISNUMBER(AB138:AB139),$T138:$T139,0))</f>
        <v>57.5263609232132</v>
      </c>
      <c r="AC137" s="104" t="n">
        <f aca="false" t="array" ref="AC137:AC137">SUM(IF(ISNUMBER(AC138:AC139),$T138:$T139*AC138:AC139,0))/SUM(IF(ISNUMBER(AC138:AC139),$T138:$T139,0))</f>
        <v>49.2708911439786</v>
      </c>
      <c r="AD137" s="104" t="n">
        <f aca="false" t="array" ref="AD137:AD137">SUM(IF(ISNUMBER(AD138:AD139),$T138:$T139*AD138:AD139,0))/SUM(IF(ISNUMBER(AD138:AD139),$T138:$T139,0))</f>
        <v>50.0279065258898</v>
      </c>
      <c r="AE137" s="104" t="n">
        <f aca="false" t="array" ref="AE137:AE137">SUM(IF(ISNUMBER(AE138:AE139),$T138:$T139*AE138:AE139,0))/SUM(IF(ISNUMBER(AE138:AE139),$T138:$T139,0))</f>
        <v>65.886049167117</v>
      </c>
      <c r="AF137" s="104" t="n">
        <f aca="false" t="array" ref="AF137:AF137">SUM(IF(ISNUMBER(AF138:AF139),$T138:$T139*AF138:AF139,0))/SUM(IF(ISNUMBER(AF138:AF139),$T138:$T139,0))</f>
        <v>62.6952441315135</v>
      </c>
      <c r="AG137" s="104" t="n">
        <f aca="false" t="array" ref="AG137:AG137">SUM(IF(ISNUMBER(AG138:AG139),$T138:$T139*AG138:AG139,0))/SUM(IF(ISNUMBER(AG138:AG139),$T138:$T139,0))</f>
        <v>17.2056686046512</v>
      </c>
      <c r="AH137" s="104" t="n">
        <f aca="false" t="array" ref="AH137:AH137">SUM(IF(ISNUMBER(AH138:AH139),$T138:$T139*AH138:AH139,0))/SUM(IF(ISNUMBER(AH138:AH139),$T138:$T139,0))</f>
        <v>44.7627323031628</v>
      </c>
      <c r="AI137" s="104" t="n">
        <f aca="false" t="array" ref="AI137:AI137">SUM(IF(ISNUMBER(AI138:AI139),$T138:$T139*AI138:AI139,0))/SUM(IF(ISNUMBER(AI138:AI139),$T138:$T139,0))</f>
        <v>31.3895787322602</v>
      </c>
      <c r="AJ137" s="104" t="n">
        <f aca="false" t="array" ref="AJ137:AJ137">SUM(IF(ISNUMBER(AJ138:AJ139),$T138:$T139*AJ138:AJ139,0))/SUM(IF(ISNUMBER(AJ138:AJ139),$T138:$T139,0))</f>
        <v>47.7028783617477</v>
      </c>
      <c r="AK137" s="104" t="n">
        <f aca="false" t="array" ref="AK137:AK137">SUM(IF(ISNUMBER(AK138:AK139),$T138:$T139*AK138:AK139,0))/SUM(IF(ISNUMBER(AK138:AK139),$T138:$T139,0))</f>
        <v>20.7013576057266</v>
      </c>
      <c r="AL137" s="104" t="n">
        <f aca="false" t="array" ref="AL137:AL137">SUM(IF(ISNUMBER(AL138:AL139),$T138:$T139*AL138:AL139,0))/SUM(IF(ISNUMBER(AL138:AL139),$T138:$T139,0))</f>
        <v>50.1089763161708</v>
      </c>
      <c r="AM137" s="104" t="n">
        <f aca="false" t="array" ref="AM137:AM137">SUM(IF(ISNUMBER(AM138:AM139),$T138:$T139*AM138:AM139,0))/SUM(IF(ISNUMBER(AM138:AM139),$T138:$T139,0))</f>
        <v>59.8543064448129</v>
      </c>
      <c r="AN137" s="104" t="n">
        <f aca="false" t="array" ref="AN137:AN137">SUM(IF(ISNUMBER(AN138:AN139),$T138:$T139*AN138:AN139,0))/SUM(IF(ISNUMBER(AN138:AN139),$T138:$T139,0))</f>
        <v>51.4097690738779</v>
      </c>
      <c r="AO137" s="104" t="n">
        <f aca="false" t="array" ref="AO137:AO137">SUM(IF(ISNUMBER(AO138:AO139),$T138:$T139*AO138:AO139,0))/SUM(IF(ISNUMBER(AO138:AO139),$T138:$T139,0))</f>
        <v>51.5986731123605</v>
      </c>
      <c r="AP137" s="104" t="n">
        <f aca="false" t="array" ref="AP137:AP137">SUM(IF(ISNUMBER(AP138:AP139),$T138:$T139*AP138:AP139,0))/SUM(IF(ISNUMBER(AP138:AP139),$T138:$T139,0))</f>
        <v>52.1126253634099</v>
      </c>
      <c r="AQ137" s="104" t="n">
        <f aca="false" t="array" ref="AQ137:AQ137">SUM(IF(ISNUMBER(AQ138:AQ139),$T138:$T139*AQ138:AQ139,0))/SUM(IF(ISNUMBER(AQ138:AQ139),$T138:$T139,0))</f>
        <v>60.5436151317495</v>
      </c>
      <c r="AR137" s="104" t="n">
        <f aca="false" t="array" ref="AR137:AR137">SUM(IF(ISNUMBER(AR138:AR139),$T138:$T139*AR138:AR139,0))/SUM(IF(ISNUMBER(AR138:AR139),$T138:$T139,0))</f>
        <v>63.4899682255183</v>
      </c>
      <c r="AS137" s="104" t="n">
        <f aca="false" t="array" ref="AS137:AS137">SUM(IF(ISNUMBER(AS138:AS139),$T138:$T139*AS138:AS139,0))/SUM(IF(ISNUMBER(AS138:AS139),$T138:$T139,0))</f>
        <v>87.1483505832239</v>
      </c>
      <c r="AT137" s="104" t="n">
        <f aca="false" t="array" ref="AT137:AT137">SUM(IF(ISNUMBER(AT138:AT139),$T138:$T139*AT138:AT139,0))/SUM(IF(ISNUMBER(AT138:AT139),$T138:$T139,0))</f>
        <v>72.1692208545666</v>
      </c>
      <c r="AU137" s="104" t="n">
        <f aca="false" t="array" ref="AU137:AU137">SUM(IF(ISNUMBER(AU138:AU139),$T138:$T139*AU138:AU139,0))/SUM(IF(ISNUMBER(AU138:AU139),$T138:$T139,0))</f>
        <v>64.7794085815049</v>
      </c>
      <c r="AV137" s="104" t="n">
        <f aca="false" t="array" ref="AV137:AV137">SUM(IF(ISNUMBER(AV138:AV139),$T138:$T139*AV138:AV139,0))/SUM(IF(ISNUMBER(AV138:AV139),$T138:$T139,0))</f>
        <v>51.4311334549469</v>
      </c>
      <c r="AW137" s="104" t="n">
        <f aca="false" t="array" ref="AW137:AW137">SUM(IF(ISNUMBER(AW138:AW139),$T138:$T139*AW138:AW139,0))/SUM(IF(ISNUMBER(AW138:AW139),$T138:$T139,0))</f>
        <v>39.9326239834848</v>
      </c>
      <c r="AX137" s="104" t="n">
        <f aca="false" t="array" ref="AX137:AX137">SUM(IF(ISNUMBER(AX138:AX139),$T138:$T139*AX138:AX139,0))/SUM(IF(ISNUMBER(AX138:AX139),$T138:$T139,0))</f>
        <v>41.230839068173</v>
      </c>
      <c r="AY137" s="104" t="n">
        <f aca="false" t="array" ref="AY137:AY137">SUM(IF(ISNUMBER(AY138:AY139),$T138:$T139*AY138:AY139,0))/SUM(IF(ISNUMBER(AY138:AY139),$T138:$T139,0))</f>
        <v>29.7582587519405</v>
      </c>
      <c r="AZ137" s="104" t="n">
        <f aca="false" t="array" ref="AZ137:AZ137">SUM(IF(ISNUMBER(AZ138:AZ139),$T138:$T139*AZ138:AZ139,0))/SUM(IF(ISNUMBER(AZ138:AZ139),$T138:$T139,0))</f>
        <v>45.0852106174913</v>
      </c>
      <c r="BA137" s="104" t="n">
        <f aca="false" t="array" ref="BA137:BA137">SUM(IF(ISNUMBER(BA138:BA139),$T138:$T139*BA138:BA139,0))/SUM(IF(ISNUMBER(BA138:BA139),$T138:$T139,0))</f>
        <v>55.2091282751209</v>
      </c>
      <c r="BB137" s="104" t="n">
        <f aca="false" t="array" ref="BB137:BB137">SUM(IF(ISNUMBER(BB138:BB139),$T138:$T139*BB138:BB139,0))/SUM(IF(ISNUMBER(BB138:BB139),$T138:$T139,0))</f>
        <v>59.6188206238237</v>
      </c>
      <c r="BC137" s="104" t="n">
        <f aca="false" t="array" ref="BC137:BC137">SUM(IF(ISNUMBER(BC138:BC139),$T138:$T139*BC138:BC139,0))/SUM(IF(ISNUMBER(BC138:BC139),$T138:$T139,0))</f>
        <v>55.0086881834966</v>
      </c>
      <c r="BD137" s="104" t="n">
        <f aca="false" t="array" ref="BD137:BD137">SUM(IF(ISNUMBER(BD138:BD139),$T138:$T139*BD138:BD139,0))/SUM(IF(ISNUMBER(BD138:BD139),$T138:$T139,0))</f>
        <v>75.8095694004566</v>
      </c>
      <c r="BE137" s="104" t="n">
        <f aca="false" t="array" ref="BE137:BE137">SUM(IF(ISNUMBER(BE138:BE139),$T138:$T139*BE138:BE139,0))/SUM(IF(ISNUMBER(BE138:BE139),$T138:$T139,0))</f>
        <v>47.8461844543998</v>
      </c>
      <c r="BF137" s="104" t="n">
        <f aca="false" t="array" ref="BF137:BF137">SUM(IF(ISNUMBER(BF138:BF139),$T138:$T139*BF138:BF139,0))/SUM(IF(ISNUMBER(BF138:BF139),$T138:$T139,0))</f>
        <v>54.8508487480648</v>
      </c>
      <c r="BG137" s="104" t="n">
        <f aca="false" t="array" ref="BG137:BG137">SUM(IF(ISNUMBER(BG138:BG139),$T138:$T139*BG138:BG139,0))/SUM(IF(ISNUMBER(BG138:BG139),$T138:$T139,0))</f>
        <v>38.7728202487979</v>
      </c>
      <c r="BH137" s="104" t="n">
        <f aca="false" t="array" ref="BH137:BH137">SUM(IF(ISNUMBER(BH138:BH139),$T138:$T139*BH138:BH139,0))/SUM(IF(ISNUMBER(BH138:BH139),$T138:$T139,0))</f>
        <v>45.0556650029444</v>
      </c>
      <c r="BI137" s="104" t="n">
        <f aca="false" t="array" ref="BI137:BI137">SUM(IF(ISNUMBER(BI138:BI139),$T138:$T139*BI138:BI139,0))/SUM(IF(ISNUMBER(BI138:BI139),$T138:$T139,0))</f>
        <v>39.108122819707</v>
      </c>
      <c r="BJ137" s="104" t="n">
        <f aca="false" t="array" ref="BJ137:BJ137">SUM(IF(ISNUMBER(BJ138:BJ139),$T138:$T139*BJ138:BJ139,0))/SUM(IF(ISNUMBER(BJ138:BJ139),$T138:$T139,0))</f>
        <v>48.8139562093431</v>
      </c>
      <c r="BK137" s="104" t="n">
        <f aca="false" t="array" ref="BK137:BK137">SUM(IF(ISNUMBER(BK138:BK139),$T138:$T139*BK138:BK139,0))/SUM(IF(ISNUMBER(BK138:BK139),$T138:$T139,0))</f>
        <v>34.0030525910603</v>
      </c>
      <c r="BL137" s="104" t="n">
        <f aca="false" t="array" ref="BL137:BL137">SUM(IF(ISNUMBER(BL138:BL139),$T138:$T139*BL138:BL139,0))/SUM(IF(ISNUMBER(BL138:BL139),$T138:$T139,0))</f>
        <v>46.4688681554091</v>
      </c>
      <c r="BM137" s="104" t="n">
        <f aca="false" t="array" ref="BM137:BM137">SUM(IF(ISNUMBER(BM138:BM139),$T138:$T139*BM138:BM139,0))/SUM(IF(ISNUMBER(BM138:BM139),$T138:$T139,0))</f>
        <v>49.6972365903942</v>
      </c>
      <c r="BN137" s="104" t="n">
        <f aca="false" t="array" ref="BN137:BN137">SUM(IF(ISNUMBER(BN138:BN139),$T138:$T139*BN138:BN139,0))/SUM(IF(ISNUMBER(BN138:BN139),$T138:$T139,0))</f>
        <v>31.5565184250498</v>
      </c>
      <c r="BO137" s="104" t="n">
        <f aca="false" t="array" ref="BO137:BO137">SUM(IF(ISNUMBER(BO138:BO139),$T138:$T139*BO138:BO139,0))/SUM(IF(ISNUMBER(BO138:BO139),$T138:$T139,0))</f>
        <v>63.5293106882316</v>
      </c>
      <c r="BP137" s="104" t="n">
        <f aca="false" t="array" ref="BP137:BP137">SUM(IF(ISNUMBER(BP138:BP139),$T138:$T139*BP138:BP139,0))/SUM(IF(ISNUMBER(BP138:BP139),$T138:$T139,0))</f>
        <v>51.245905723028</v>
      </c>
      <c r="BQ137" s="104" t="n">
        <f aca="false" t="array" ref="BQ137:BQ137">SUM(IF(ISNUMBER(BQ138:BQ139),$T138:$T139*BQ138:BQ139,0))/SUM(IF(ISNUMBER(BQ138:BQ139),$T138:$T139,0))</f>
        <v>22.4759934205535</v>
      </c>
      <c r="BR137" s="104" t="n">
        <f aca="false" t="array" ref="BR137:BR137">SUM(IF(ISNUMBER(BR138:BR139),$T138:$T139*BR138:BR139,0))/SUM(IF(ISNUMBER(BR138:BR139),$T138:$T139,0))</f>
        <v>31.6386161552656</v>
      </c>
      <c r="BS137" s="104" t="n">
        <f aca="false" t="array" ref="BS137:BS137">SUM(IF(ISNUMBER(BS138:BS139),$T138:$T139*BS138:BS139,0))/SUM(IF(ISNUMBER(BS138:BS139),$T138:$T139,0))</f>
        <v>52.2131195183553</v>
      </c>
      <c r="BT137" s="104" t="n">
        <f aca="false" t="array" ref="BT137:BT137">SUM(IF(ISNUMBER(BT138:BT139),$T138:$T139*BT138:BT139,0))/SUM(IF(ISNUMBER(BT138:BT139),$T138:$T139,0))</f>
        <v>51.704802058569</v>
      </c>
      <c r="BU137" s="104" t="n">
        <f aca="false" t="array" ref="BU137:BU137">SUM(IF(ISNUMBER(BU138:BU139),$T138:$T139*BU138:BU139,0))/SUM(IF(ISNUMBER(BU138:BU139),$T138:$T139,0))</f>
        <v>27.9885392350601</v>
      </c>
      <c r="BV137" s="104" t="n">
        <f aca="false" t="array" ref="BV137:BV137">SUM(IF(ISNUMBER(BV138:BV139),$T138:$T139*BV138:BV139,0))/SUM(IF(ISNUMBER(BV138:BV139),$T138:$T139,0))</f>
        <v>50.9686219134024</v>
      </c>
      <c r="BW137" s="104" t="n">
        <f aca="false" t="array" ref="BW137:BW137">SUM(IF(ISNUMBER(BW138:BW139),$T138:$T139*BW138:BW139,0))/SUM(IF(ISNUMBER(BW138:BW139),$T138:$T139,0))</f>
        <v>51.2688342387609</v>
      </c>
      <c r="BX137" s="104" t="n">
        <f aca="false" t="array" ref="BX137:BX137">SUM(IF(ISNUMBER(BX138:BX139),$T138:$T139*BX138:BX139,0))/SUM(IF(ISNUMBER(BX138:BX139),$T138:$T139,0))</f>
        <v>46.4298813899827</v>
      </c>
      <c r="BY137" s="104" t="n">
        <f aca="false" t="array" ref="BY137:BY137">SUM(IF(ISNUMBER(BY138:BY139),$T138:$T139*BY138:BY139,0))/SUM(IF(ISNUMBER(BY138:BY139),$T138:$T139,0))</f>
        <v>54.3186344356393</v>
      </c>
      <c r="BZ137" s="104" t="n">
        <f aca="false" t="array" ref="BZ137:BZ137">SUM(IF(ISNUMBER(BZ138:BZ139),$T138:$T139*BZ138:BZ139,0))/SUM(IF(ISNUMBER(BZ138:BZ139),$T138:$T139,0))</f>
        <v>45.5743024673058</v>
      </c>
      <c r="CA137" s="104" t="n">
        <f aca="false" t="array" ref="CA137:CA137">SUM(IF(ISNUMBER(CA138:CA139),$T138:$T139*CA138:CA139,0))/SUM(IF(ISNUMBER(CA138:CA139),$T138:$T139,0))</f>
        <v>43.5227813603871</v>
      </c>
      <c r="CB137" s="104" t="n">
        <f aca="false" t="array" ref="CB137:CB137">SUM(IF(ISNUMBER(CB138:CB139),$T138:$T139*CB138:CB139,0))/SUM(IF(ISNUMBER(CB138:CB139),$T138:$T139,0))</f>
        <v>62.6101793687522</v>
      </c>
      <c r="CC137" s="104" t="n">
        <f aca="false" t="array" ref="CC137:CC137">SUM(IF(ISNUMBER(CC138:CC139),$T138:$T139*CC138:CC139,0))/SUM(IF(ISNUMBER(CC138:CC139),$T138:$T139,0))</f>
        <v>48.7214229123627</v>
      </c>
      <c r="CD137" s="104" t="n">
        <f aca="false" t="array" ref="CD137:CD137">SUM(IF(ISNUMBER(CD138:CD139),$T138:$T139*CD138:CD139,0))/SUM(IF(ISNUMBER(CD138:CD139),$T138:$T139,0))</f>
        <v>56.3893329029405</v>
      </c>
      <c r="CE137" s="104" t="n">
        <f aca="false" t="array" ref="CE137:CE137">SUM(IF(ISNUMBER(CE138:CE139),$T138:$T139*CE138:CE139,0))/SUM(IF(ISNUMBER(CE138:CE139),$T138:$T139,0))</f>
        <v>71.2720235699788</v>
      </c>
      <c r="CF137" s="104" t="n">
        <f aca="false" t="array" ref="CF137:CF137">SUM(IF(ISNUMBER(CF138:CF139),$T138:$T139*CF138:CF139,0))/SUM(IF(ISNUMBER(CF138:CF139),$T138:$T139,0))</f>
        <v>38.5293726212806</v>
      </c>
      <c r="CG137" s="104" t="n">
        <f aca="false" t="array" ref="CG137:CG137">SUM(IF(ISNUMBER(CG138:CG139),$T138:$T139*CG138:CG139,0))/SUM(IF(ISNUMBER(CG138:CG139),$T138:$T139,0))</f>
        <v>50.8995913826419</v>
      </c>
      <c r="CH137" s="104" t="n">
        <f aca="false" t="array" ref="CH137:CH137">SUM(IF(ISNUMBER(CH138:CH139),$T138:$T139*CH138:CH139,0))/SUM(IF(ISNUMBER(CH138:CH139),$T138:$T139,0))</f>
        <v>47.8226503658811</v>
      </c>
      <c r="CI137" s="104" t="n">
        <f aca="false" t="array" ref="CI137:CI137">SUM(IF(ISNUMBER(CI138:CI139),$T138:$T139*CI138:CI139,0))/SUM(IF(ISNUMBER(CI138:CI139),$T138:$T139,0))</f>
        <v>69.3847045694999</v>
      </c>
      <c r="CJ137" s="104" t="n">
        <f aca="false" t="array" ref="CJ137:CJ137">SUM(IF(ISNUMBER(CJ138:CJ139),$T138:$T139*CJ138:CJ139,0))/SUM(IF(ISNUMBER(CJ138:CJ139),$T138:$T139,0))</f>
        <v>54.0167431095585</v>
      </c>
      <c r="CK137" s="104" t="n">
        <f aca="false" t="array" ref="CK137:CK137">SUM(IF(ISNUMBER(CK138:CK139),$T138:$T139*CK138:CK139,0))/SUM(IF(ISNUMBER(CK138:CK139),$T138:$T139,0))</f>
        <v>47.0632436497149</v>
      </c>
      <c r="CL137" s="104" t="n">
        <f aca="false" t="array" ref="CL137:CL137">SUM(IF(ISNUMBER(CL138:CL139),$T138:$T139*CL138:CL139,0))/SUM(IF(ISNUMBER(CL138:CL139),$T138:$T139,0))</f>
        <v>49.1258818992708</v>
      </c>
      <c r="CM137" s="104" t="n">
        <f aca="false" t="array" ref="CM137:CM137">SUM(IF(ISNUMBER(CM138:CM139),$T138:$T139*CM138:CM139,0))/SUM(IF(ISNUMBER(CM138:CM139),$T138:$T139,0))</f>
        <v>56.6305409091255</v>
      </c>
      <c r="CN137" s="104" t="n">
        <f aca="false" t="array" ref="CN137:CN137">SUM(IF(ISNUMBER(CN138:CN139),$T138:$T139*CN138:CN139,0))/SUM(IF(ISNUMBER(CN138:CN139),$T138:$T139,0))</f>
        <v>3.8286647646048</v>
      </c>
      <c r="CO137" s="104" t="n">
        <f aca="false" t="array" ref="CO137:CO137">SUM(IF(ISNUMBER(CO138:CO139),$T138:$T139*CO138:CO139,0))/SUM(IF(ISNUMBER(CO138:CO139),$T138:$T139,0))</f>
        <v>31.7286828109723</v>
      </c>
      <c r="CP137" s="104" t="n">
        <f aca="false" t="array" ref="CP137:CP137">SUM(IF(ISNUMBER(CP138:CP139),$T138:$T139*CP138:CP139,0))/SUM(IF(ISNUMBER(CP138:CP139),$T138:$T139,0))</f>
        <v>41.965901251209</v>
      </c>
      <c r="CQ137" s="104" t="n">
        <f aca="false" t="array" ref="CQ137:CQ137">SUM(IF(ISNUMBER(CQ138:CQ139),$T138:$T139*CQ138:CQ139,0))/SUM(IF(ISNUMBER(CQ138:CQ139),$T138:$T139,0))</f>
        <v>54.0619854285556</v>
      </c>
      <c r="CR137" s="104" t="n">
        <f aca="false" t="array" ref="CR137:CR137">SUM(IF(ISNUMBER(CR138:CR139),$T138:$T139*CR138:CR139,0))/SUM(IF(ISNUMBER(CR138:CR139),$T138:$T139,0))</f>
        <v>56.6115769514448</v>
      </c>
      <c r="CS137" s="104" t="n">
        <f aca="false" t="array" ref="CS137:CS137">SUM(IF(ISNUMBER(CS138:CS139),$T138:$T139*CS138:CS139,0))/SUM(IF(ISNUMBER(CS138:CS139),$T138:$T139,0))</f>
        <v>59.6658036096272</v>
      </c>
      <c r="CT137" s="104" t="n">
        <f aca="false" t="array" ref="CT137:CT137">SUM(IF(ISNUMBER(CT138:CT139),$T138:$T139*CT138:CT139,0))/SUM(IF(ISNUMBER(CT138:CT139),$T138:$T139,0))</f>
        <v>51.999713864505</v>
      </c>
      <c r="CU137" s="104" t="n">
        <f aca="false" t="array" ref="CU137:CU137">SUM(IF(ISNUMBER(CU138:CU139),$T138:$T139*CU138:CU139,0))/SUM(IF(ISNUMBER(CU138:CU139),$T138:$T139,0))</f>
        <v>10.4112068637823</v>
      </c>
      <c r="CV137" s="104" t="n">
        <f aca="false" t="array" ref="CV137:CV137">SUM(IF(ISNUMBER(CV138:CV139),$T138:$T139*CV138:CV139,0))/SUM(IF(ISNUMBER(CV138:CV139),$T138:$T139,0))</f>
        <v>47.6792692538373</v>
      </c>
      <c r="CW137" s="104" t="n">
        <f aca="false" t="array" ref="CW137:CW137">SUM(IF(ISNUMBER(CW138:CW139),$T138:$T139*CW138:CW139,0))/SUM(IF(ISNUMBER(CW138:CW139),$T138:$T139,0))</f>
        <v>15.6795058139535</v>
      </c>
    </row>
    <row r="138" customFormat="false" ht="15.5" hidden="false" customHeight="false" outlineLevel="0" collapsed="false">
      <c r="A138" s="107" t="n">
        <v>5121</v>
      </c>
      <c r="B138" s="107" t="n">
        <v>4</v>
      </c>
      <c r="C138" s="103" t="str">
        <f aca="true">IF(ISBLANK(OFFSET('outliers treatment'!$A$3,MATCH($A138,'outliers treatment'!$A$4:$A$154,0),MATCH(C$4,'outliers treatment'!$4:$4,0)-1)),"",OFFSET('outliers treatment'!$A$3,MATCH($A138,'outliers treatment'!$A$4:$A$154,0),MATCH(C$4,'outliers treatment'!$4:$4,0)-1))</f>
        <v/>
      </c>
      <c r="D138" s="103" t="str">
        <f aca="true">IF(ISBLANK(OFFSET('outliers treatment'!$A$3,MATCH($A138,'outliers treatment'!$A$4:$A$154,0),MATCH(D$4,'outliers treatment'!$4:$4,0)-1)),"",OFFSET('outliers treatment'!$A$3,MATCH($A138,'outliers treatment'!$A$4:$A$154,0),MATCH(D$4,'outliers treatment'!$4:$4,0)-1))</f>
        <v>Smartphone cost (handset)</v>
      </c>
      <c r="E138" s="103" t="str">
        <f aca="true">IF(ISBLANK(OFFSET('outliers treatment'!$A$3,MATCH($A138,'outliers treatment'!$A$4:$A$154,0),MATCH(E$4,'outliers treatment'!$4:$4,0)-1)),"",OFFSET('outliers treatment'!$A$3,MATCH($A138,'outliers treatment'!$A$4:$A$154,0),MATCH(E$4,'outliers treatment'!$4:$4,0)-1))</f>
        <v/>
      </c>
      <c r="F138" s="103" t="str">
        <f aca="true">IF(ISBLANK(OFFSET('outliers treatment'!$A$3,MATCH($A138,'outliers treatment'!$A$4:$A$154,0),MATCH(F$4,'outliers treatment'!$4:$4,0)-1)),"",OFFSET('outliers treatment'!$A$3,MATCH($A138,'outliers treatment'!$A$4:$A$154,0),MATCH(F$4,'outliers treatment'!$4:$4,0)-1))</f>
        <v/>
      </c>
      <c r="G138" s="103" t="str">
        <f aca="true">IF(ISBLANK(OFFSET('outliers treatment'!$A$3,MATCH($A138,'outliers treatment'!$A$4:$A$154,0),MATCH(G$4,'outliers treatment'!$4:$4,0)-1)),"",OFFSET('outliers treatment'!$A$3,MATCH($A138,'outliers treatment'!$A$4:$A$154,0),MATCH(G$4,'outliers treatment'!$4:$4,0)-1))</f>
        <v/>
      </c>
      <c r="H138" s="103" t="str">
        <f aca="true">IF(ISBLANK(OFFSET('outliers treatment'!$A$3,MATCH($A138,'outliers treatment'!$A$4:$A$154,0),MATCH(H$4,'outliers treatment'!$4:$4,0)-1)),"",OFFSET('outliers treatment'!$A$3,MATCH($A138,'outliers treatment'!$A$4:$A$154,0),MATCH(H$4,'outliers treatment'!$4:$4,0)-1))</f>
        <v/>
      </c>
      <c r="I138" s="103" t="str">
        <f aca="true">IF(ISBLANK(OFFSET('outliers treatment'!$A$3,MATCH($A138,'outliers treatment'!$A$4:$A$154,0),MATCH(I$4,'outliers treatment'!$4:$4,0)-1)),"",OFFSET('outliers treatment'!$A$3,MATCH($A138,'outliers treatment'!$A$4:$A$154,0),MATCH(I$4,'outliers treatment'!$4:$4,0)-1))</f>
        <v/>
      </c>
      <c r="J138" s="104" t="n">
        <f aca="false" t="array" ref="J138:J138">MIN(IF(ISNUMBER(V138:CW138),V138:CW138))</f>
        <v>8.99345930232558</v>
      </c>
      <c r="K138" s="103" t="n">
        <f aca="false" t="array" ref="K138:K138">MAX(IF(ISNUMBER(V138:CW138),V138:CW138))</f>
        <v>81.6678779069768</v>
      </c>
      <c r="L138" s="103" t="n">
        <f aca="true">IF(ISBLANK(OFFSET('outliers treatment'!$A$3,MATCH($A138,'outliers treatment'!$A$4:$A$154,0),MATCH(L$4,'outliers treatment'!$4:$4,0)-1)),"",OFFSET('outliers treatment'!$A$3,MATCH($A138,'outliers treatment'!$A$4:$A$154,0),MATCH(L$4,'outliers treatment'!$4:$4,0)-1))</f>
        <v>39.225</v>
      </c>
      <c r="M138" s="103" t="n">
        <f aca="true">IF(ISBLANK(OFFSET('outliers treatment'!$A$3,MATCH($A138,'outliers treatment'!$A$4:$A$154,0),MATCH(M$4,'outliers treatment'!$4:$4,0)-1)),"",OFFSET('outliers treatment'!$A$3,MATCH($A138,'outliers treatment'!$A$4:$A$154,0),MATCH(M$4,'outliers treatment'!$4:$4,0)-1))</f>
        <v>73.625</v>
      </c>
      <c r="N138" s="103" t="n">
        <f aca="true">IF(ISBLANK(OFFSET('outliers treatment'!$A$3,MATCH($A138,'outliers treatment'!$A$4:$A$154,0),MATCH(N$4,'outliers treatment'!$4:$4,0)-1)),"",OFFSET('outliers treatment'!$A$3,MATCH($A138,'outliers treatment'!$A$4:$A$154,0),MATCH(N$4,'outliers treatment'!$4:$4,0)-1))</f>
        <v>34.4</v>
      </c>
      <c r="O138" s="103" t="n">
        <f aca="true">IF(ISBLANK(OFFSET('outliers treatment'!$A$3,MATCH($A138,'outliers treatment'!$A$4:$A$154,0),MATCH(O$4,'outliers treatment'!$4:$4,0)-1)),"",OFFSET('outliers treatment'!$A$3,MATCH($A138,'outliers treatment'!$A$4:$A$154,0),MATCH(O$4,'outliers treatment'!$4:$4,0)-1))</f>
        <v>-12.375</v>
      </c>
      <c r="P138" s="103" t="n">
        <f aca="true">IF(ISBLANK(OFFSET('outliers treatment'!$A$3,MATCH($A138,'outliers treatment'!$A$4:$A$154,0),MATCH(P$4,'outliers treatment'!$4:$4,0)-1)),"",OFFSET('outliers treatment'!$A$3,MATCH($A138,'outliers treatment'!$A$4:$A$154,0),MATCH(P$4,'outliers treatment'!$4:$4,0)-1))</f>
        <v>125.225</v>
      </c>
      <c r="Q138" s="103" t="n">
        <f aca="false">IFERROR(P138-O138,"")</f>
        <v>137.6</v>
      </c>
      <c r="R138" s="105" t="n">
        <f aca="false" t="array" ref="R138:R138">IFERROR(SKEW(IF(ISNUMBER(V138:CW138),V138:CW138,"")),"")</f>
        <v>-0.240602552852594</v>
      </c>
      <c r="S138" s="103" t="n">
        <v>0</v>
      </c>
      <c r="T138" s="103" t="n">
        <v>1</v>
      </c>
      <c r="U138" s="106" t="n">
        <f aca="false" t="array" ref="U138:U138">IF(B138&lt;4,"",1-IFERROR(SUM(ISNUMBER(V138:CW138)*(1-$V$3:$CW$3))/COUNTIF($V$3:$CW$3,0),0))</f>
        <v>0.2</v>
      </c>
      <c r="V138" s="104" t="n">
        <f aca="true">IF($L138="","",IF(ISNUMBER(OFFSET('Data transformed'!$A$4,MATCH($A138,'Data transformed'!$A$5:$A$185,0),MATCH(V$4,'Data transformed'!$4:$4,0)-1)), (MIN(MAX(OFFSET('Data transformed'!$A$4,MATCH($A138,'Data transformed'!$A$5:$A$185,0),MATCH(V$4,'Data transformed'!$4:$4,0)-1),$O138),$P138)-$O138)/$Q138*100,"NA"))</f>
        <v>48.4556686046512</v>
      </c>
      <c r="W138" s="104" t="n">
        <f aca="true">IF($L138="","",IF(ISNUMBER(OFFSET('Data transformed'!$A$4,MATCH($A138,'Data transformed'!$A$5:$A$185,0),MATCH(W$4,'Data transformed'!$4:$4,0)-1)), (MIN(MAX(OFFSET('Data transformed'!$A$4,MATCH($A138,'Data transformed'!$A$5:$A$185,0),MATCH(W$4,'Data transformed'!$4:$4,0)-1),$O138),$P138)-$O138)/$Q138*100,"NA"))</f>
        <v>81.6678779069768</v>
      </c>
      <c r="X138" s="104" t="n">
        <f aca="true">IF($L138="","",IF(ISNUMBER(OFFSET('Data transformed'!$A$4,MATCH($A138,'Data transformed'!$A$5:$A$185,0),MATCH(X$4,'Data transformed'!$4:$4,0)-1)), (MIN(MAX(OFFSET('Data transformed'!$A$4,MATCH($A138,'Data transformed'!$A$5:$A$185,0),MATCH(X$4,'Data transformed'!$4:$4,0)-1),$O138),$P138)-$O138)/$Q138*100,"NA"))</f>
        <v>63.499273255814</v>
      </c>
      <c r="Y138" s="104" t="n">
        <f aca="true">IF($L138="","",IF(ISNUMBER(OFFSET('Data transformed'!$A$4,MATCH($A138,'Data transformed'!$A$5:$A$185,0),MATCH(Y$4,'Data transformed'!$4:$4,0)-1)), (MIN(MAX(OFFSET('Data transformed'!$A$4,MATCH($A138,'Data transformed'!$A$5:$A$185,0),MATCH(Y$4,'Data transformed'!$4:$4,0)-1),$O138),$P138)-$O138)/$Q138*100,"NA"))</f>
        <v>81.6678779069768</v>
      </c>
      <c r="Z138" s="104" t="n">
        <f aca="true">IF($L138="","",IF(ISNUMBER(OFFSET('Data transformed'!$A$4,MATCH($A138,'Data transformed'!$A$5:$A$185,0),MATCH(Z$4,'Data transformed'!$4:$4,0)-1)), (MIN(MAX(OFFSET('Data transformed'!$A$4,MATCH($A138,'Data transformed'!$A$5:$A$185,0),MATCH(Z$4,'Data transformed'!$4:$4,0)-1),$O138),$P138)-$O138)/$Q138*100,"NA"))</f>
        <v>37.6271802325581</v>
      </c>
      <c r="AA138" s="104" t="str">
        <f aca="true">IF($L138="","",IF(ISNUMBER(OFFSET('Data transformed'!$A$4,MATCH($A138,'Data transformed'!$A$5:$A$185,0),MATCH(AA$4,'Data transformed'!$4:$4,0)-1)), (MIN(MAX(OFFSET('Data transformed'!$A$4,MATCH($A138,'Data transformed'!$A$5:$A$185,0),MATCH(AA$4,'Data transformed'!$4:$4,0)-1),$O138),$P138)-$O138)/$Q138*100,"NA"))</f>
        <v>NA</v>
      </c>
      <c r="AB138" s="104" t="n">
        <f aca="true">IF($L138="","",IF(ISNUMBER(OFFSET('Data transformed'!$A$4,MATCH($A138,'Data transformed'!$A$5:$A$185,0),MATCH(AB$4,'Data transformed'!$4:$4,0)-1)), (MIN(MAX(OFFSET('Data transformed'!$A$4,MATCH($A138,'Data transformed'!$A$5:$A$185,0),MATCH(AB$4,'Data transformed'!$4:$4,0)-1),$O138),$P138)-$O138)/$Q138*100,"NA"))</f>
        <v>55.0690406976744</v>
      </c>
      <c r="AC138" s="104" t="n">
        <f aca="true">IF($L138="","",IF(ISNUMBER(OFFSET('Data transformed'!$A$4,MATCH($A138,'Data transformed'!$A$5:$A$185,0),MATCH(AC$4,'Data transformed'!$4:$4,0)-1)), (MIN(MAX(OFFSET('Data transformed'!$A$4,MATCH($A138,'Data transformed'!$A$5:$A$185,0),MATCH(AC$4,'Data transformed'!$4:$4,0)-1),$O138),$P138)-$O138)/$Q138*100,"NA"))</f>
        <v>70.2579941860465</v>
      </c>
      <c r="AD138" s="104" t="n">
        <f aca="true">IF($L138="","",IF(ISNUMBER(OFFSET('Data transformed'!$A$4,MATCH($A138,'Data transformed'!$A$5:$A$185,0),MATCH(AD$4,'Data transformed'!$4:$4,0)-1)), (MIN(MAX(OFFSET('Data transformed'!$A$4,MATCH($A138,'Data transformed'!$A$5:$A$185,0),MATCH(AD$4,'Data transformed'!$4:$4,0)-1),$O138),$P138)-$O138)/$Q138*100,"NA"))</f>
        <v>70.2579941860465</v>
      </c>
      <c r="AE138" s="104" t="n">
        <f aca="true">IF($L138="","",IF(ISNUMBER(OFFSET('Data transformed'!$A$4,MATCH($A138,'Data transformed'!$A$5:$A$185,0),MATCH(AE$4,'Data transformed'!$4:$4,0)-1)), (MIN(MAX(OFFSET('Data transformed'!$A$4,MATCH($A138,'Data transformed'!$A$5:$A$185,0),MATCH(AE$4,'Data transformed'!$4:$4,0)-1),$O138),$P138)-$O138)/$Q138*100,"NA"))</f>
        <v>56.9585755813954</v>
      </c>
      <c r="AF138" s="104" t="n">
        <f aca="true">IF($L138="","",IF(ISNUMBER(OFFSET('Data transformed'!$A$4,MATCH($A138,'Data transformed'!$A$5:$A$185,0),MATCH(AF$4,'Data transformed'!$4:$4,0)-1)), (MIN(MAX(OFFSET('Data transformed'!$A$4,MATCH($A138,'Data transformed'!$A$5:$A$185,0),MATCH(AF$4,'Data transformed'!$4:$4,0)-1),$O138),$P138)-$O138)/$Q138*100,"NA"))</f>
        <v>55.2870639534884</v>
      </c>
      <c r="AG138" s="104" t="n">
        <f aca="true">IF($L138="","",IF(ISNUMBER(OFFSET('Data transformed'!$A$4,MATCH($A138,'Data transformed'!$A$5:$A$185,0),MATCH(AG$4,'Data transformed'!$4:$4,0)-1)), (MIN(MAX(OFFSET('Data transformed'!$A$4,MATCH($A138,'Data transformed'!$A$5:$A$185,0),MATCH(AG$4,'Data transformed'!$4:$4,0)-1),$O138),$P138)-$O138)/$Q138*100,"NA"))</f>
        <v>17.2056686046512</v>
      </c>
      <c r="AH138" s="104" t="n">
        <f aca="true">IF($L138="","",IF(ISNUMBER(OFFSET('Data transformed'!$A$4,MATCH($A138,'Data transformed'!$A$5:$A$185,0),MATCH(AH$4,'Data transformed'!$4:$4,0)-1)), (MIN(MAX(OFFSET('Data transformed'!$A$4,MATCH($A138,'Data transformed'!$A$5:$A$185,0),MATCH(AH$4,'Data transformed'!$4:$4,0)-1),$O138),$P138)-$O138)/$Q138*100,"NA"))</f>
        <v>48.8190406976744</v>
      </c>
      <c r="AI138" s="104" t="str">
        <f aca="true">IF($L138="","",IF(ISNUMBER(OFFSET('Data transformed'!$A$4,MATCH($A138,'Data transformed'!$A$5:$A$185,0),MATCH(AI$4,'Data transformed'!$4:$4,0)-1)), (MIN(MAX(OFFSET('Data transformed'!$A$4,MATCH($A138,'Data transformed'!$A$5:$A$185,0),MATCH(AI$4,'Data transformed'!$4:$4,0)-1),$O138),$P138)-$O138)/$Q138*100,"NA"))</f>
        <v>NA</v>
      </c>
      <c r="AJ138" s="104" t="n">
        <f aca="true">IF($L138="","",IF(ISNUMBER(OFFSET('Data transformed'!$A$4,MATCH($A138,'Data transformed'!$A$5:$A$185,0),MATCH(AJ$4,'Data transformed'!$4:$4,0)-1)), (MIN(MAX(OFFSET('Data transformed'!$A$4,MATCH($A138,'Data transformed'!$A$5:$A$185,0),MATCH(AJ$4,'Data transformed'!$4:$4,0)-1),$O138),$P138)-$O138)/$Q138*100,"NA"))</f>
        <v>51.7260174418604</v>
      </c>
      <c r="AK138" s="104" t="str">
        <f aca="true">IF($L138="","",IF(ISNUMBER(OFFSET('Data transformed'!$A$4,MATCH($A138,'Data transformed'!$A$5:$A$185,0),MATCH(AK$4,'Data transformed'!$4:$4,0)-1)), (MIN(MAX(OFFSET('Data transformed'!$A$4,MATCH($A138,'Data transformed'!$A$5:$A$185,0),MATCH(AK$4,'Data transformed'!$4:$4,0)-1),$O138),$P138)-$O138)/$Q138*100,"NA"))</f>
        <v>NA</v>
      </c>
      <c r="AL138" s="104" t="n">
        <f aca="true">IF($L138="","",IF(ISNUMBER(OFFSET('Data transformed'!$A$4,MATCH($A138,'Data transformed'!$A$5:$A$185,0),MATCH(AL$4,'Data transformed'!$4:$4,0)-1)), (MIN(MAX(OFFSET('Data transformed'!$A$4,MATCH($A138,'Data transformed'!$A$5:$A$185,0),MATCH(AL$4,'Data transformed'!$4:$4,0)-1),$O138),$P138)-$O138)/$Q138*100,"NA"))</f>
        <v>62.7725290697674</v>
      </c>
      <c r="AM138" s="104" t="n">
        <f aca="true">IF($L138="","",IF(ISNUMBER(OFFSET('Data transformed'!$A$4,MATCH($A138,'Data transformed'!$A$5:$A$185,0),MATCH(AM$4,'Data transformed'!$4:$4,0)-1)), (MIN(MAX(OFFSET('Data transformed'!$A$4,MATCH($A138,'Data transformed'!$A$5:$A$185,0),MATCH(AM$4,'Data transformed'!$4:$4,0)-1),$O138),$P138)-$O138)/$Q138*100,"NA"))</f>
        <v>56.9585755813954</v>
      </c>
      <c r="AN138" s="104" t="n">
        <f aca="true">IF($L138="","",IF(ISNUMBER(OFFSET('Data transformed'!$A$4,MATCH($A138,'Data transformed'!$A$5:$A$185,0),MATCH(AN$4,'Data transformed'!$4:$4,0)-1)), (MIN(MAX(OFFSET('Data transformed'!$A$4,MATCH($A138,'Data transformed'!$A$5:$A$185,0),MATCH(AN$4,'Data transformed'!$4:$4,0)-1),$O138),$P138)-$O138)/$Q138*100,"NA"))</f>
        <v>51.4353197674419</v>
      </c>
      <c r="AO138" s="104" t="n">
        <f aca="true">IF($L138="","",IF(ISNUMBER(OFFSET('Data transformed'!$A$4,MATCH($A138,'Data transformed'!$A$5:$A$185,0),MATCH(AO$4,'Data transformed'!$4:$4,0)-1)), (MIN(MAX(OFFSET('Data transformed'!$A$4,MATCH($A138,'Data transformed'!$A$5:$A$185,0),MATCH(AO$4,'Data transformed'!$4:$4,0)-1),$O138),$P138)-$O138)/$Q138*100,"NA"))</f>
        <v>32.9033430232558</v>
      </c>
      <c r="AP138" s="104" t="n">
        <f aca="true">IF($L138="","",IF(ISNUMBER(OFFSET('Data transformed'!$A$4,MATCH($A138,'Data transformed'!$A$5:$A$185,0),MATCH(AP$4,'Data transformed'!$4:$4,0)-1)), (MIN(MAX(OFFSET('Data transformed'!$A$4,MATCH($A138,'Data transformed'!$A$5:$A$185,0),MATCH(AP$4,'Data transformed'!$4:$4,0)-1),$O138),$P138)-$O138)/$Q138*100,"NA"))</f>
        <v>46.6388081395349</v>
      </c>
      <c r="AQ138" s="104" t="n">
        <f aca="true">IF($L138="","",IF(ISNUMBER(OFFSET('Data transformed'!$A$4,MATCH($A138,'Data transformed'!$A$5:$A$185,0),MATCH(AQ$4,'Data transformed'!$4:$4,0)-1)), (MIN(MAX(OFFSET('Data transformed'!$A$4,MATCH($A138,'Data transformed'!$A$5:$A$185,0),MATCH(AQ$4,'Data transformed'!$4:$4,0)-1),$O138),$P138)-$O138)/$Q138*100,"NA"))</f>
        <v>66.2609011627907</v>
      </c>
      <c r="AR138" s="104" t="n">
        <f aca="true">IF($L138="","",IF(ISNUMBER(OFFSET('Data transformed'!$A$4,MATCH($A138,'Data transformed'!$A$5:$A$185,0),MATCH(AR$4,'Data transformed'!$4:$4,0)-1)), (MIN(MAX(OFFSET('Data transformed'!$A$4,MATCH($A138,'Data transformed'!$A$5:$A$185,0),MATCH(AR$4,'Data transformed'!$4:$4,0)-1),$O138),$P138)-$O138)/$Q138*100,"NA"))</f>
        <v>67.9324127906977</v>
      </c>
      <c r="AS138" s="104" t="str">
        <f aca="true">IF($L138="","",IF(ISNUMBER(OFFSET('Data transformed'!$A$4,MATCH($A138,'Data transformed'!$A$5:$A$185,0),MATCH(AS$4,'Data transformed'!$4:$4,0)-1)), (MIN(MAX(OFFSET('Data transformed'!$A$4,MATCH($A138,'Data transformed'!$A$5:$A$185,0),MATCH(AS$4,'Data transformed'!$4:$4,0)-1),$O138),$P138)-$O138)/$Q138*100,"NA"))</f>
        <v>NA</v>
      </c>
      <c r="AT138" s="104" t="n">
        <f aca="true">IF($L138="","",IF(ISNUMBER(OFFSET('Data transformed'!$A$4,MATCH($A138,'Data transformed'!$A$5:$A$185,0),MATCH(AT$4,'Data transformed'!$4:$4,0)-1)), (MIN(MAX(OFFSET('Data transformed'!$A$4,MATCH($A138,'Data transformed'!$A$5:$A$185,0),MATCH(AT$4,'Data transformed'!$4:$4,0)-1),$O138),$P138)-$O138)/$Q138*100,"NA"))</f>
        <v>70.4033430232558</v>
      </c>
      <c r="AU138" s="104" t="n">
        <f aca="true">IF($L138="","",IF(ISNUMBER(OFFSET('Data transformed'!$A$4,MATCH($A138,'Data transformed'!$A$5:$A$185,0),MATCH(AU$4,'Data transformed'!$4:$4,0)-1)), (MIN(MAX(OFFSET('Data transformed'!$A$4,MATCH($A138,'Data transformed'!$A$5:$A$185,0),MATCH(AU$4,'Data transformed'!$4:$4,0)-1),$O138),$P138)-$O138)/$Q138*100,"NA"))</f>
        <v>77.0167151162791</v>
      </c>
      <c r="AV138" s="104" t="n">
        <f aca="true">IF($L138="","",IF(ISNUMBER(OFFSET('Data transformed'!$A$4,MATCH($A138,'Data transformed'!$A$5:$A$185,0),MATCH(AV$4,'Data transformed'!$4:$4,0)-1)), (MIN(MAX(OFFSET('Data transformed'!$A$4,MATCH($A138,'Data transformed'!$A$5:$A$185,0),MATCH(AV$4,'Data transformed'!$4:$4,0)-1),$O138),$P138)-$O138)/$Q138*100,"NA"))</f>
        <v>37.1184593023256</v>
      </c>
      <c r="AW138" s="104" t="n">
        <f aca="true">IF($L138="","",IF(ISNUMBER(OFFSET('Data transformed'!$A$4,MATCH($A138,'Data transformed'!$A$5:$A$185,0),MATCH(AW$4,'Data transformed'!$4:$4,0)-1)), (MIN(MAX(OFFSET('Data transformed'!$A$4,MATCH($A138,'Data transformed'!$A$5:$A$185,0),MATCH(AW$4,'Data transformed'!$4:$4,0)-1),$O138),$P138)-$O138)/$Q138*100,"NA"))</f>
        <v>33.1940406976744</v>
      </c>
      <c r="AX138" s="104" t="n">
        <f aca="true">IF($L138="","",IF(ISNUMBER(OFFSET('Data transformed'!$A$4,MATCH($A138,'Data transformed'!$A$5:$A$185,0),MATCH(AX$4,'Data transformed'!$4:$4,0)-1)), (MIN(MAX(OFFSET('Data transformed'!$A$4,MATCH($A138,'Data transformed'!$A$5:$A$185,0),MATCH(AX$4,'Data transformed'!$4:$4,0)-1),$O138),$P138)-$O138)/$Q138*100,"NA"))</f>
        <v>60.374273255814</v>
      </c>
      <c r="AY138" s="104" t="str">
        <f aca="true">IF($L138="","",IF(ISNUMBER(OFFSET('Data transformed'!$A$4,MATCH($A138,'Data transformed'!$A$5:$A$185,0),MATCH(AY$4,'Data transformed'!$4:$4,0)-1)), (MIN(MAX(OFFSET('Data transformed'!$A$4,MATCH($A138,'Data transformed'!$A$5:$A$185,0),MATCH(AY$4,'Data transformed'!$4:$4,0)-1),$O138),$P138)-$O138)/$Q138*100,"NA"))</f>
        <v>NA</v>
      </c>
      <c r="AZ138" s="104" t="n">
        <f aca="true">IF($L138="","",IF(ISNUMBER(OFFSET('Data transformed'!$A$4,MATCH($A138,'Data transformed'!$A$5:$A$185,0),MATCH(AZ$4,'Data transformed'!$4:$4,0)-1)), (MIN(MAX(OFFSET('Data transformed'!$A$4,MATCH($A138,'Data transformed'!$A$5:$A$185,0),MATCH(AZ$4,'Data transformed'!$4:$4,0)-1),$O138),$P138)-$O138)/$Q138*100,"NA"))</f>
        <v>46.4207848837209</v>
      </c>
      <c r="BA138" s="104" t="n">
        <f aca="true">IF($L138="","",IF(ISNUMBER(OFFSET('Data transformed'!$A$4,MATCH($A138,'Data transformed'!$A$5:$A$185,0),MATCH(BA$4,'Data transformed'!$4:$4,0)-1)), (MIN(MAX(OFFSET('Data transformed'!$A$4,MATCH($A138,'Data transformed'!$A$5:$A$185,0),MATCH(BA$4,'Data transformed'!$4:$4,0)-1),$O138),$P138)-$O138)/$Q138*100,"NA"))</f>
        <v>36.5370639534884</v>
      </c>
      <c r="BB138" s="104" t="n">
        <f aca="true">IF($L138="","",IF(ISNUMBER(OFFSET('Data transformed'!$A$4,MATCH($A138,'Data transformed'!$A$5:$A$185,0),MATCH(BB$4,'Data transformed'!$4:$4,0)-1)), (MIN(MAX(OFFSET('Data transformed'!$A$4,MATCH($A138,'Data transformed'!$A$5:$A$185,0),MATCH(BB$4,'Data transformed'!$4:$4,0)-1),$O138),$P138)-$O138)/$Q138*100,"NA"))</f>
        <v>53.90625</v>
      </c>
      <c r="BC138" s="104" t="str">
        <f aca="true">IF($L138="","",IF(ISNUMBER(OFFSET('Data transformed'!$A$4,MATCH($A138,'Data transformed'!$A$5:$A$185,0),MATCH(BC$4,'Data transformed'!$4:$4,0)-1)), (MIN(MAX(OFFSET('Data transformed'!$A$4,MATCH($A138,'Data transformed'!$A$5:$A$185,0),MATCH(BC$4,'Data transformed'!$4:$4,0)-1),$O138),$P138)-$O138)/$Q138*100,"NA"))</f>
        <v>NA</v>
      </c>
      <c r="BD138" s="104" t="n">
        <f aca="true">IF($L138="","",IF(ISNUMBER(OFFSET('Data transformed'!$A$4,MATCH($A138,'Data transformed'!$A$5:$A$185,0),MATCH(BD$4,'Data transformed'!$4:$4,0)-1)), (MIN(MAX(OFFSET('Data transformed'!$A$4,MATCH($A138,'Data transformed'!$A$5:$A$185,0),MATCH(BD$4,'Data transformed'!$4:$4,0)-1),$O138),$P138)-$O138)/$Q138*100,"NA"))</f>
        <v>69.9672965116279</v>
      </c>
      <c r="BE138" s="104" t="n">
        <f aca="true">IF($L138="","",IF(ISNUMBER(OFFSET('Data transformed'!$A$4,MATCH($A138,'Data transformed'!$A$5:$A$185,0),MATCH(BE$4,'Data transformed'!$4:$4,0)-1)), (MIN(MAX(OFFSET('Data transformed'!$A$4,MATCH($A138,'Data transformed'!$A$5:$A$185,0),MATCH(BE$4,'Data transformed'!$4:$4,0)-1),$O138),$P138)-$O138)/$Q138*100,"NA"))</f>
        <v>54.6329941860465</v>
      </c>
      <c r="BF138" s="104" t="n">
        <f aca="true">IF($L138="","",IF(ISNUMBER(OFFSET('Data transformed'!$A$4,MATCH($A138,'Data transformed'!$A$5:$A$185,0),MATCH(BF$4,'Data transformed'!$4:$4,0)-1)), (MIN(MAX(OFFSET('Data transformed'!$A$4,MATCH($A138,'Data transformed'!$A$5:$A$185,0),MATCH(BF$4,'Data transformed'!$4:$4,0)-1),$O138),$P138)-$O138)/$Q138*100,"NA"))</f>
        <v>72.2928779069767</v>
      </c>
      <c r="BG138" s="104" t="n">
        <f aca="true">IF($L138="","",IF(ISNUMBER(OFFSET('Data transformed'!$A$4,MATCH($A138,'Data transformed'!$A$5:$A$185,0),MATCH(BG$4,'Data transformed'!$4:$4,0)-1)), (MIN(MAX(OFFSET('Data transformed'!$A$4,MATCH($A138,'Data transformed'!$A$5:$A$185,0),MATCH(BG$4,'Data transformed'!$4:$4,0)-1),$O138),$P138)-$O138)/$Q138*100,"NA"))</f>
        <v>33.0486918604651</v>
      </c>
      <c r="BH138" s="104" t="n">
        <f aca="true">IF($L138="","",IF(ISNUMBER(OFFSET('Data transformed'!$A$4,MATCH($A138,'Data transformed'!$A$5:$A$185,0),MATCH(BH$4,'Data transformed'!$4:$4,0)-1)), (MIN(MAX(OFFSET('Data transformed'!$A$4,MATCH($A138,'Data transformed'!$A$5:$A$185,0),MATCH(BH$4,'Data transformed'!$4:$4,0)-1),$O138),$P138)-$O138)/$Q138*100,"NA"))</f>
        <v>58.484738372093</v>
      </c>
      <c r="BI138" s="104" t="n">
        <f aca="true">IF($L138="","",IF(ISNUMBER(OFFSET('Data transformed'!$A$4,MATCH($A138,'Data transformed'!$A$5:$A$185,0),MATCH(BI$4,'Data transformed'!$4:$4,0)-1)), (MIN(MAX(OFFSET('Data transformed'!$A$4,MATCH($A138,'Data transformed'!$A$5:$A$185,0),MATCH(BI$4,'Data transformed'!$4:$4,0)-1),$O138),$P138)-$O138)/$Q138*100,"NA"))</f>
        <v>46.9295058139535</v>
      </c>
      <c r="BJ138" s="104" t="n">
        <f aca="true">IF($L138="","",IF(ISNUMBER(OFFSET('Data transformed'!$A$4,MATCH($A138,'Data transformed'!$A$5:$A$185,0),MATCH(BJ$4,'Data transformed'!$4:$4,0)-1)), (MIN(MAX(OFFSET('Data transformed'!$A$4,MATCH($A138,'Data transformed'!$A$5:$A$185,0),MATCH(BJ$4,'Data transformed'!$4:$4,0)-1),$O138),$P138)-$O138)/$Q138*100,"NA"))</f>
        <v>61.3917151162791</v>
      </c>
      <c r="BK138" s="104" t="n">
        <f aca="true">IF($L138="","",IF(ISNUMBER(OFFSET('Data transformed'!$A$4,MATCH($A138,'Data transformed'!$A$5:$A$185,0),MATCH(BK$4,'Data transformed'!$4:$4,0)-1)), (MIN(MAX(OFFSET('Data transformed'!$A$4,MATCH($A138,'Data transformed'!$A$5:$A$185,0),MATCH(BK$4,'Data transformed'!$4:$4,0)-1),$O138),$P138)-$O138)/$Q138*100,"NA"))</f>
        <v>30.0690406976744</v>
      </c>
      <c r="BL138" s="104" t="str">
        <f aca="true">IF($L138="","",IF(ISNUMBER(OFFSET('Data transformed'!$A$4,MATCH($A138,'Data transformed'!$A$5:$A$185,0),MATCH(BL$4,'Data transformed'!$4:$4,0)-1)), (MIN(MAX(OFFSET('Data transformed'!$A$4,MATCH($A138,'Data transformed'!$A$5:$A$185,0),MATCH(BL$4,'Data transformed'!$4:$4,0)-1),$O138),$P138)-$O138)/$Q138*100,"NA"))</f>
        <v>NA</v>
      </c>
      <c r="BM138" s="104" t="n">
        <f aca="true">IF($L138="","",IF(ISNUMBER(OFFSET('Data transformed'!$A$4,MATCH($A138,'Data transformed'!$A$5:$A$185,0),MATCH(BM$4,'Data transformed'!$4:$4,0)-1)), (MIN(MAX(OFFSET('Data transformed'!$A$4,MATCH($A138,'Data transformed'!$A$5:$A$185,0),MATCH(BM$4,'Data transformed'!$4:$4,0)-1),$O138),$P138)-$O138)/$Q138*100,"NA"))</f>
        <v>36.4643895348837</v>
      </c>
      <c r="BN138" s="104" t="n">
        <f aca="true">IF($L138="","",IF(ISNUMBER(OFFSET('Data transformed'!$A$4,MATCH($A138,'Data transformed'!$A$5:$A$185,0),MATCH(BN$4,'Data transformed'!$4:$4,0)-1)), (MIN(MAX(OFFSET('Data transformed'!$A$4,MATCH($A138,'Data transformed'!$A$5:$A$185,0),MATCH(BN$4,'Data transformed'!$4:$4,0)-1),$O138),$P138)-$O138)/$Q138*100,"NA"))</f>
        <v>22.3655523255814</v>
      </c>
      <c r="BO138" s="104" t="str">
        <f aca="true">IF($L138="","",IF(ISNUMBER(OFFSET('Data transformed'!$A$4,MATCH($A138,'Data transformed'!$A$5:$A$185,0),MATCH(BO$4,'Data transformed'!$4:$4,0)-1)), (MIN(MAX(OFFSET('Data transformed'!$A$4,MATCH($A138,'Data transformed'!$A$5:$A$185,0),MATCH(BO$4,'Data transformed'!$4:$4,0)-1),$O138),$P138)-$O138)/$Q138*100,"NA"))</f>
        <v>NA</v>
      </c>
      <c r="BP138" s="104" t="n">
        <f aca="true">IF($L138="","",IF(ISNUMBER(OFFSET('Data transformed'!$A$4,MATCH($A138,'Data transformed'!$A$5:$A$185,0),MATCH(BP$4,'Data transformed'!$4:$4,0)-1)), (MIN(MAX(OFFSET('Data transformed'!$A$4,MATCH($A138,'Data transformed'!$A$5:$A$185,0),MATCH(BP$4,'Data transformed'!$4:$4,0)-1),$O138),$P138)-$O138)/$Q138*100,"NA"))</f>
        <v>41.7696220930233</v>
      </c>
      <c r="BQ138" s="104" t="n">
        <f aca="true">IF($L138="","",IF(ISNUMBER(OFFSET('Data transformed'!$A$4,MATCH($A138,'Data transformed'!$A$5:$A$185,0),MATCH(BQ$4,'Data transformed'!$4:$4,0)-1)), (MIN(MAX(OFFSET('Data transformed'!$A$4,MATCH($A138,'Data transformed'!$A$5:$A$185,0),MATCH(BQ$4,'Data transformed'!$4:$4,0)-1),$O138),$P138)-$O138)/$Q138*100,"NA"))</f>
        <v>40.3888081395349</v>
      </c>
      <c r="BR138" s="104" t="n">
        <f aca="true">IF($L138="","",IF(ISNUMBER(OFFSET('Data transformed'!$A$4,MATCH($A138,'Data transformed'!$A$5:$A$185,0),MATCH(BR$4,'Data transformed'!$4:$4,0)-1)), (MIN(MAX(OFFSET('Data transformed'!$A$4,MATCH($A138,'Data transformed'!$A$5:$A$185,0),MATCH(BR$4,'Data transformed'!$4:$4,0)-1),$O138),$P138)-$O138)/$Q138*100,"NA"))</f>
        <v>8.99345930232558</v>
      </c>
      <c r="BS138" s="104" t="n">
        <f aca="true">IF($L138="","",IF(ISNUMBER(OFFSET('Data transformed'!$A$4,MATCH($A138,'Data transformed'!$A$5:$A$185,0),MATCH(BS$4,'Data transformed'!$4:$4,0)-1)), (MIN(MAX(OFFSET('Data transformed'!$A$4,MATCH($A138,'Data transformed'!$A$5:$A$185,0),MATCH(BS$4,'Data transformed'!$4:$4,0)-1),$O138),$P138)-$O138)/$Q138*100,"NA"))</f>
        <v>43.5138081395349</v>
      </c>
      <c r="BT138" s="104" t="n">
        <f aca="true">IF($L138="","",IF(ISNUMBER(OFFSET('Data transformed'!$A$4,MATCH($A138,'Data transformed'!$A$5:$A$185,0),MATCH(BT$4,'Data transformed'!$4:$4,0)-1)), (MIN(MAX(OFFSET('Data transformed'!$A$4,MATCH($A138,'Data transformed'!$A$5:$A$185,0),MATCH(BT$4,'Data transformed'!$4:$4,0)-1),$O138),$P138)-$O138)/$Q138*100,"NA"))</f>
        <v>64.5167151162791</v>
      </c>
      <c r="BU138" s="104" t="str">
        <f aca="true">IF($L138="","",IF(ISNUMBER(OFFSET('Data transformed'!$A$4,MATCH($A138,'Data transformed'!$A$5:$A$185,0),MATCH(BU$4,'Data transformed'!$4:$4,0)-1)), (MIN(MAX(OFFSET('Data transformed'!$A$4,MATCH($A138,'Data transformed'!$A$5:$A$185,0),MATCH(BU$4,'Data transformed'!$4:$4,0)-1),$O138),$P138)-$O138)/$Q138*100,"NA"))</f>
        <v>NA</v>
      </c>
      <c r="BV138" s="104" t="n">
        <f aca="true">IF($L138="","",IF(ISNUMBER(OFFSET('Data transformed'!$A$4,MATCH($A138,'Data transformed'!$A$5:$A$185,0),MATCH(BV$4,'Data transformed'!$4:$4,0)-1)), (MIN(MAX(OFFSET('Data transformed'!$A$4,MATCH($A138,'Data transformed'!$A$5:$A$185,0),MATCH(BV$4,'Data transformed'!$4:$4,0)-1),$O138),$P138)-$O138)/$Q138*100,"NA"))</f>
        <v>77.1620639534884</v>
      </c>
      <c r="BW138" s="104" t="n">
        <f aca="true">IF($L138="","",IF(ISNUMBER(OFFSET('Data transformed'!$A$4,MATCH($A138,'Data transformed'!$A$5:$A$185,0),MATCH(BW$4,'Data transformed'!$4:$4,0)-1)), (MIN(MAX(OFFSET('Data transformed'!$A$4,MATCH($A138,'Data transformed'!$A$5:$A$185,0),MATCH(BW$4,'Data transformed'!$4:$4,0)-1),$O138),$P138)-$O138)/$Q138*100,"NA"))</f>
        <v>34.6475290697674</v>
      </c>
      <c r="BX138" s="104" t="n">
        <f aca="true">IF($L138="","",IF(ISNUMBER(OFFSET('Data transformed'!$A$4,MATCH($A138,'Data transformed'!$A$5:$A$185,0),MATCH(BX$4,'Data transformed'!$4:$4,0)-1)), (MIN(MAX(OFFSET('Data transformed'!$A$4,MATCH($A138,'Data transformed'!$A$5:$A$185,0),MATCH(BX$4,'Data transformed'!$4:$4,0)-1),$O138),$P138)-$O138)/$Q138*100,"NA"))</f>
        <v>60.374273255814</v>
      </c>
      <c r="BY138" s="104" t="n">
        <f aca="true">IF($L138="","",IF(ISNUMBER(OFFSET('Data transformed'!$A$4,MATCH($A138,'Data transformed'!$A$5:$A$185,0),MATCH(BY$4,'Data transformed'!$4:$4,0)-1)), (MIN(MAX(OFFSET('Data transformed'!$A$4,MATCH($A138,'Data transformed'!$A$5:$A$185,0),MATCH(BY$4,'Data transformed'!$4:$4,0)-1),$O138),$P138)-$O138)/$Q138*100,"NA"))</f>
        <v>52.5254360465116</v>
      </c>
      <c r="BZ138" s="104" t="n">
        <f aca="true">IF($L138="","",IF(ISNUMBER(OFFSET('Data transformed'!$A$4,MATCH($A138,'Data transformed'!$A$5:$A$185,0),MATCH(BZ$4,'Data transformed'!$4:$4,0)-1)), (MIN(MAX(OFFSET('Data transformed'!$A$4,MATCH($A138,'Data transformed'!$A$5:$A$185,0),MATCH(BZ$4,'Data transformed'!$4:$4,0)-1),$O138),$P138)-$O138)/$Q138*100,"NA"))</f>
        <v>42.4963662790698</v>
      </c>
      <c r="CA138" s="104" t="n">
        <f aca="true">IF($L138="","",IF(ISNUMBER(OFFSET('Data transformed'!$A$4,MATCH($A138,'Data transformed'!$A$5:$A$185,0),MATCH(CA$4,'Data transformed'!$4:$4,0)-1)), (MIN(MAX(OFFSET('Data transformed'!$A$4,MATCH($A138,'Data transformed'!$A$5:$A$185,0),MATCH(CA$4,'Data transformed'!$4:$4,0)-1),$O138),$P138)-$O138)/$Q138*100,"NA"))</f>
        <v>42.6417151162791</v>
      </c>
      <c r="CB138" s="104" t="n">
        <f aca="true">IF($L138="","",IF(ISNUMBER(OFFSET('Data transformed'!$A$4,MATCH($A138,'Data transformed'!$A$5:$A$185,0),MATCH(CB$4,'Data transformed'!$4:$4,0)-1)), (MIN(MAX(OFFSET('Data transformed'!$A$4,MATCH($A138,'Data transformed'!$A$5:$A$185,0),MATCH(CB$4,'Data transformed'!$4:$4,0)-1),$O138),$P138)-$O138)/$Q138*100,"NA"))</f>
        <v>58.8481104651163</v>
      </c>
      <c r="CC138" s="104" t="n">
        <f aca="true">IF($L138="","",IF(ISNUMBER(OFFSET('Data transformed'!$A$4,MATCH($A138,'Data transformed'!$A$5:$A$185,0),MATCH(CC$4,'Data transformed'!$4:$4,0)-1)), (MIN(MAX(OFFSET('Data transformed'!$A$4,MATCH($A138,'Data transformed'!$A$5:$A$185,0),MATCH(CC$4,'Data transformed'!$4:$4,0)-1),$O138),$P138)-$O138)/$Q138*100,"NA"))</f>
        <v>62.2638081395349</v>
      </c>
      <c r="CD138" s="104" t="n">
        <f aca="true">IF($L138="","",IF(ISNUMBER(OFFSET('Data transformed'!$A$4,MATCH($A138,'Data transformed'!$A$5:$A$185,0),MATCH(CD$4,'Data transformed'!$4:$4,0)-1)), (MIN(MAX(OFFSET('Data transformed'!$A$4,MATCH($A138,'Data transformed'!$A$5:$A$185,0),MATCH(CD$4,'Data transformed'!$4:$4,0)-1),$O138),$P138)-$O138)/$Q138*100,"NA"))</f>
        <v>57.1039244186047</v>
      </c>
      <c r="CE138" s="104" t="n">
        <f aca="true">IF($L138="","",IF(ISNUMBER(OFFSET('Data transformed'!$A$4,MATCH($A138,'Data transformed'!$A$5:$A$185,0),MATCH(CE$4,'Data transformed'!$4:$4,0)-1)), (MIN(MAX(OFFSET('Data transformed'!$A$4,MATCH($A138,'Data transformed'!$A$5:$A$185,0),MATCH(CE$4,'Data transformed'!$4:$4,0)-1),$O138),$P138)-$O138)/$Q138*100,"NA"))</f>
        <v>62.4091569767442</v>
      </c>
      <c r="CF138" s="104" t="n">
        <f aca="true">IF($L138="","",IF(ISNUMBER(OFFSET('Data transformed'!$A$4,MATCH($A138,'Data transformed'!$A$5:$A$185,0),MATCH(CF$4,'Data transformed'!$4:$4,0)-1)), (MIN(MAX(OFFSET('Data transformed'!$A$4,MATCH($A138,'Data transformed'!$A$5:$A$185,0),MATCH(CF$4,'Data transformed'!$4:$4,0)-1),$O138),$P138)-$O138)/$Q138*100,"NA"))</f>
        <v>22.2928779069767</v>
      </c>
      <c r="CG138" s="104" t="n">
        <f aca="true">IF($L138="","",IF(ISNUMBER(OFFSET('Data transformed'!$A$4,MATCH($A138,'Data transformed'!$A$5:$A$185,0),MATCH(CG$4,'Data transformed'!$4:$4,0)-1)), (MIN(MAX(OFFSET('Data transformed'!$A$4,MATCH($A138,'Data transformed'!$A$5:$A$185,0),MATCH(CG$4,'Data transformed'!$4:$4,0)-1),$O138),$P138)-$O138)/$Q138*100,"NA"))</f>
        <v>20.6213662790698</v>
      </c>
      <c r="CH138" s="104" t="n">
        <f aca="true">IF($L138="","",IF(ISNUMBER(OFFSET('Data transformed'!$A$4,MATCH($A138,'Data transformed'!$A$5:$A$185,0),MATCH(CH$4,'Data transformed'!$4:$4,0)-1)), (MIN(MAX(OFFSET('Data transformed'!$A$4,MATCH($A138,'Data transformed'!$A$5:$A$185,0),MATCH(CH$4,'Data transformed'!$4:$4,0)-1),$O138),$P138)-$O138)/$Q138*100,"NA"))</f>
        <v>35.9556686046512</v>
      </c>
      <c r="CI138" s="104" t="n">
        <f aca="true">IF($L138="","",IF(ISNUMBER(OFFSET('Data transformed'!$A$4,MATCH($A138,'Data transformed'!$A$5:$A$185,0),MATCH(CI$4,'Data transformed'!$4:$4,0)-1)), (MIN(MAX(OFFSET('Data transformed'!$A$4,MATCH($A138,'Data transformed'!$A$5:$A$185,0),MATCH(CI$4,'Data transformed'!$4:$4,0)-1),$O138),$P138)-$O138)/$Q138*100,"NA"))</f>
        <v>81.6678779069768</v>
      </c>
      <c r="CJ138" s="104" t="str">
        <f aca="true">IF($L138="","",IF(ISNUMBER(OFFSET('Data transformed'!$A$4,MATCH($A138,'Data transformed'!$A$5:$A$185,0),MATCH(CJ$4,'Data transformed'!$4:$4,0)-1)), (MIN(MAX(OFFSET('Data transformed'!$A$4,MATCH($A138,'Data transformed'!$A$5:$A$185,0),MATCH(CJ$4,'Data transformed'!$4:$4,0)-1),$O138),$P138)-$O138)/$Q138*100,"NA"))</f>
        <v>NA</v>
      </c>
      <c r="CK138" s="104" t="str">
        <f aca="true">IF($L138="","",IF(ISNUMBER(OFFSET('Data transformed'!$A$4,MATCH($A138,'Data transformed'!$A$5:$A$185,0),MATCH(CK$4,'Data transformed'!$4:$4,0)-1)), (MIN(MAX(OFFSET('Data transformed'!$A$4,MATCH($A138,'Data transformed'!$A$5:$A$185,0),MATCH(CK$4,'Data transformed'!$4:$4,0)-1),$O138),$P138)-$O138)/$Q138*100,"NA"))</f>
        <v>NA</v>
      </c>
      <c r="CL138" s="104" t="str">
        <f aca="true">IF($L138="","",IF(ISNUMBER(OFFSET('Data transformed'!$A$4,MATCH($A138,'Data transformed'!$A$5:$A$185,0),MATCH(CL$4,'Data transformed'!$4:$4,0)-1)), (MIN(MAX(OFFSET('Data transformed'!$A$4,MATCH($A138,'Data transformed'!$A$5:$A$185,0),MATCH(CL$4,'Data transformed'!$4:$4,0)-1),$O138),$P138)-$O138)/$Q138*100,"NA"))</f>
        <v>NA</v>
      </c>
      <c r="CM138" s="104" t="n">
        <f aca="true">IF($L138="","",IF(ISNUMBER(OFFSET('Data transformed'!$A$4,MATCH($A138,'Data transformed'!$A$5:$A$185,0),MATCH(CM$4,'Data transformed'!$4:$4,0)-1)), (MIN(MAX(OFFSET('Data transformed'!$A$4,MATCH($A138,'Data transformed'!$A$5:$A$185,0),MATCH(CM$4,'Data transformed'!$4:$4,0)-1),$O138),$P138)-$O138)/$Q138*100,"NA"))</f>
        <v>61.1010174418605</v>
      </c>
      <c r="CN138" s="104" t="str">
        <f aca="true">IF($L138="","",IF(ISNUMBER(OFFSET('Data transformed'!$A$4,MATCH($A138,'Data transformed'!$A$5:$A$185,0),MATCH(CN$4,'Data transformed'!$4:$4,0)-1)), (MIN(MAX(OFFSET('Data transformed'!$A$4,MATCH($A138,'Data transformed'!$A$5:$A$185,0),MATCH(CN$4,'Data transformed'!$4:$4,0)-1),$O138),$P138)-$O138)/$Q138*100,"NA"))</f>
        <v>NA</v>
      </c>
      <c r="CO138" s="104" t="str">
        <f aca="true">IF($L138="","",IF(ISNUMBER(OFFSET('Data transformed'!$A$4,MATCH($A138,'Data transformed'!$A$5:$A$185,0),MATCH(CO$4,'Data transformed'!$4:$4,0)-1)), (MIN(MAX(OFFSET('Data transformed'!$A$4,MATCH($A138,'Data transformed'!$A$5:$A$185,0),MATCH(CO$4,'Data transformed'!$4:$4,0)-1),$O138),$P138)-$O138)/$Q138*100,"NA"))</f>
        <v>NA</v>
      </c>
      <c r="CP138" s="104" t="str">
        <f aca="true">IF($L138="","",IF(ISNUMBER(OFFSET('Data transformed'!$A$4,MATCH($A138,'Data transformed'!$A$5:$A$185,0),MATCH(CP$4,'Data transformed'!$4:$4,0)-1)), (MIN(MAX(OFFSET('Data transformed'!$A$4,MATCH($A138,'Data transformed'!$A$5:$A$185,0),MATCH(CP$4,'Data transformed'!$4:$4,0)-1),$O138),$P138)-$O138)/$Q138*100,"NA"))</f>
        <v>NA</v>
      </c>
      <c r="CQ138" s="104" t="n">
        <f aca="true">IF($L138="","",IF(ISNUMBER(OFFSET('Data transformed'!$A$4,MATCH($A138,'Data transformed'!$A$5:$A$185,0),MATCH(CQ$4,'Data transformed'!$4:$4,0)-1)), (MIN(MAX(OFFSET('Data transformed'!$A$4,MATCH($A138,'Data transformed'!$A$5:$A$185,0),MATCH(CQ$4,'Data transformed'!$4:$4,0)-1),$O138),$P138)-$O138)/$Q138*100,"NA"))</f>
        <v>41.5515988372093</v>
      </c>
      <c r="CR138" s="104" t="n">
        <f aca="true">IF($L138="","",IF(ISNUMBER(OFFSET('Data transformed'!$A$4,MATCH($A138,'Data transformed'!$A$5:$A$185,0),MATCH(CR$4,'Data transformed'!$4:$4,0)-1)), (MIN(MAX(OFFSET('Data transformed'!$A$4,MATCH($A138,'Data transformed'!$A$5:$A$185,0),MATCH(CR$4,'Data transformed'!$4:$4,0)-1),$O138),$P138)-$O138)/$Q138*100,"NA"))</f>
        <v>61.7550872093023</v>
      </c>
      <c r="CS138" s="104" t="n">
        <f aca="true">IF($L138="","",IF(ISNUMBER(OFFSET('Data transformed'!$A$4,MATCH($A138,'Data transformed'!$A$5:$A$185,0),MATCH(CS$4,'Data transformed'!$4:$4,0)-1)), (MIN(MAX(OFFSET('Data transformed'!$A$4,MATCH($A138,'Data transformed'!$A$5:$A$185,0),MATCH(CS$4,'Data transformed'!$4:$4,0)-1),$O138),$P138)-$O138)/$Q138*100,"NA"))</f>
        <v>81.6678779069768</v>
      </c>
      <c r="CT138" s="104" t="n">
        <f aca="true">IF($L138="","",IF(ISNUMBER(OFFSET('Data transformed'!$A$4,MATCH($A138,'Data transformed'!$A$5:$A$185,0),MATCH(CT$4,'Data transformed'!$4:$4,0)-1)), (MIN(MAX(OFFSET('Data transformed'!$A$4,MATCH($A138,'Data transformed'!$A$5:$A$185,0),MATCH(CT$4,'Data transformed'!$4:$4,0)-1),$O138),$P138)-$O138)/$Q138*100,"NA"))</f>
        <v>33.0486918604651</v>
      </c>
      <c r="CU138" s="104" t="str">
        <f aca="true">IF($L138="","",IF(ISNUMBER(OFFSET('Data transformed'!$A$4,MATCH($A138,'Data transformed'!$A$5:$A$185,0),MATCH(CU$4,'Data transformed'!$4:$4,0)-1)), (MIN(MAX(OFFSET('Data transformed'!$A$4,MATCH($A138,'Data transformed'!$A$5:$A$185,0),MATCH(CU$4,'Data transformed'!$4:$4,0)-1),$O138),$P138)-$O138)/$Q138*100,"NA"))</f>
        <v>NA</v>
      </c>
      <c r="CV138" s="104" t="n">
        <f aca="true">IF($L138="","",IF(ISNUMBER(OFFSET('Data transformed'!$A$4,MATCH($A138,'Data transformed'!$A$5:$A$185,0),MATCH(CV$4,'Data transformed'!$4:$4,0)-1)), (MIN(MAX(OFFSET('Data transformed'!$A$4,MATCH($A138,'Data transformed'!$A$5:$A$185,0),MATCH(CV$4,'Data transformed'!$4:$4,0)-1),$O138),$P138)-$O138)/$Q138*100,"NA"))</f>
        <v>38.9353197674419</v>
      </c>
      <c r="CW138" s="104" t="n">
        <f aca="true">IF($L138="","",IF(ISNUMBER(OFFSET('Data transformed'!$A$4,MATCH($A138,'Data transformed'!$A$5:$A$185,0),MATCH(CW$4,'Data transformed'!$4:$4,0)-1)), (MIN(MAX(OFFSET('Data transformed'!$A$4,MATCH($A138,'Data transformed'!$A$5:$A$185,0),MATCH(CW$4,'Data transformed'!$4:$4,0)-1),$O138),$P138)-$O138)/$Q138*100,"NA"))</f>
        <v>15.6795058139535</v>
      </c>
    </row>
    <row r="139" customFormat="false" ht="15.5" hidden="false" customHeight="false" outlineLevel="0" collapsed="false">
      <c r="A139" s="107" t="n">
        <v>5122</v>
      </c>
      <c r="B139" s="107" t="n">
        <v>4</v>
      </c>
      <c r="C139" s="103" t="str">
        <f aca="true">IF(ISBLANK(OFFSET('outliers treatment'!$A$3,MATCH($A139,'outliers treatment'!$A$4:$A$154,0),MATCH(C$4,'outliers treatment'!$4:$4,0)-1)),"",OFFSET('outliers treatment'!$A$3,MATCH($A139,'outliers treatment'!$A$4:$A$154,0),MATCH(C$4,'outliers treatment'!$4:$4,0)-1))</f>
        <v/>
      </c>
      <c r="D139" s="103" t="str">
        <f aca="true">IF(ISBLANK(OFFSET('outliers treatment'!$A$3,MATCH($A139,'outliers treatment'!$A$4:$A$154,0),MATCH(D$4,'outliers treatment'!$4:$4,0)-1)),"",OFFSET('outliers treatment'!$A$3,MATCH($A139,'outliers treatment'!$A$4:$A$154,0),MATCH(D$4,'outliers treatment'!$4:$4,0)-1))</f>
        <v>Mobile data cost</v>
      </c>
      <c r="E139" s="103" t="str">
        <f aca="true">IF(ISBLANK(OFFSET('outliers treatment'!$A$3,MATCH($A139,'outliers treatment'!$A$4:$A$154,0),MATCH(E$4,'outliers treatment'!$4:$4,0)-1)),"",OFFSET('outliers treatment'!$A$3,MATCH($A139,'outliers treatment'!$A$4:$A$154,0),MATCH(E$4,'outliers treatment'!$4:$4,0)-1))</f>
        <v/>
      </c>
      <c r="F139" s="103" t="str">
        <f aca="true">IF(ISBLANK(OFFSET('outliers treatment'!$A$3,MATCH($A139,'outliers treatment'!$A$4:$A$154,0),MATCH(F$4,'outliers treatment'!$4:$4,0)-1)),"",OFFSET('outliers treatment'!$A$3,MATCH($A139,'outliers treatment'!$A$4:$A$154,0),MATCH(F$4,'outliers treatment'!$4:$4,0)-1))</f>
        <v/>
      </c>
      <c r="G139" s="103" t="str">
        <f aca="true">IF(ISBLANK(OFFSET('outliers treatment'!$A$3,MATCH($A139,'outliers treatment'!$A$4:$A$154,0),MATCH(G$4,'outliers treatment'!$4:$4,0)-1)),"",OFFSET('outliers treatment'!$A$3,MATCH($A139,'outliers treatment'!$A$4:$A$154,0),MATCH(G$4,'outliers treatment'!$4:$4,0)-1))</f>
        <v/>
      </c>
      <c r="H139" s="103" t="str">
        <f aca="true">IF(ISBLANK(OFFSET('outliers treatment'!$A$3,MATCH($A139,'outliers treatment'!$A$4:$A$154,0),MATCH(H$4,'outliers treatment'!$4:$4,0)-1)),"",OFFSET('outliers treatment'!$A$3,MATCH($A139,'outliers treatment'!$A$4:$A$154,0),MATCH(H$4,'outliers treatment'!$4:$4,0)-1))</f>
        <v/>
      </c>
      <c r="I139" s="103" t="str">
        <f aca="true">IF(ISBLANK(OFFSET('outliers treatment'!$A$3,MATCH($A139,'outliers treatment'!$A$4:$A$154,0),MATCH(I$4,'outliers treatment'!$4:$4,0)-1)),"",OFFSET('outliers treatment'!$A$3,MATCH($A139,'outliers treatment'!$A$4:$A$154,0),MATCH(I$4,'outliers treatment'!$4:$4,0)-1))</f>
        <v/>
      </c>
      <c r="J139" s="104" t="n">
        <f aca="false" t="array" ref="J139:J139">MIN(IF(ISNUMBER(V139:CW139),V139:CW139))</f>
        <v>3.8286647646048</v>
      </c>
      <c r="K139" s="103" t="n">
        <f aca="false" t="array" ref="K139:K139">MAX(IF(ISNUMBER(V139:CW139),V139:CW139))</f>
        <v>87.1483505832239</v>
      </c>
      <c r="L139" s="103" t="n">
        <f aca="true">IF(ISBLANK(OFFSET('outliers treatment'!$A$3,MATCH($A139,'outliers treatment'!$A$4:$A$154,0),MATCH(L$4,'outliers treatment'!$4:$4,0)-1)),"",OFFSET('outliers treatment'!$A$3,MATCH($A139,'outliers treatment'!$A$4:$A$154,0),MATCH(L$4,'outliers treatment'!$4:$4,0)-1))</f>
        <v>-1.21338845</v>
      </c>
      <c r="M139" s="103" t="n">
        <f aca="true">IF(ISBLANK(OFFSET('outliers treatment'!$A$3,MATCH($A139,'outliers treatment'!$A$4:$A$154,0),MATCH(M$4,'outliers treatment'!$4:$4,0)-1)),"",OFFSET('outliers treatment'!$A$3,MATCH($A139,'outliers treatment'!$A$4:$A$154,0),MATCH(M$4,'outliers treatment'!$4:$4,0)-1))</f>
        <v>0.224297</v>
      </c>
      <c r="N139" s="103" t="n">
        <f aca="true">IF(ISBLANK(OFFSET('outliers treatment'!$A$3,MATCH($A139,'outliers treatment'!$A$4:$A$154,0),MATCH(N$4,'outliers treatment'!$4:$4,0)-1)),"",OFFSET('outliers treatment'!$A$3,MATCH($A139,'outliers treatment'!$A$4:$A$154,0),MATCH(N$4,'outliers treatment'!$4:$4,0)-1))</f>
        <v>1.43768545</v>
      </c>
      <c r="O139" s="103" t="n">
        <f aca="true">IF(ISBLANK(OFFSET('outliers treatment'!$A$3,MATCH($A139,'outliers treatment'!$A$4:$A$154,0),MATCH(O$4,'outliers treatment'!$4:$4,0)-1)),"",OFFSET('outliers treatment'!$A$3,MATCH($A139,'outliers treatment'!$A$4:$A$154,0),MATCH(O$4,'outliers treatment'!$4:$4,0)-1))</f>
        <v>-3.369916625</v>
      </c>
      <c r="P139" s="103" t="n">
        <f aca="true">IF(ISBLANK(OFFSET('outliers treatment'!$A$3,MATCH($A139,'outliers treatment'!$A$4:$A$154,0),MATCH(P$4,'outliers treatment'!$4:$4,0)-1)),"",OFFSET('outliers treatment'!$A$3,MATCH($A139,'outliers treatment'!$A$4:$A$154,0),MATCH(P$4,'outliers treatment'!$4:$4,0)-1))</f>
        <v>2.380825175</v>
      </c>
      <c r="Q139" s="103" t="n">
        <f aca="false">IFERROR(P139-O139,"")</f>
        <v>5.7507418</v>
      </c>
      <c r="R139" s="105" t="n">
        <f aca="false" t="array" ref="R139:R139">IFERROR(SKEW(IF(ISNUMBER(V139:CW139),V139:CW139,"")),"")</f>
        <v>-0.291177556748574</v>
      </c>
      <c r="S139" s="103" t="n">
        <v>0</v>
      </c>
      <c r="T139" s="103" t="n">
        <v>1</v>
      </c>
      <c r="U139" s="106" t="n">
        <f aca="false" t="array" ref="U139:U139">IF(B139&lt;4,"",1-IFERROR(SUM(ISNUMBER(V139:CW139)*(1-$V$3:$CW$3))/COUNTIF($V$3:$CW$3,0),0))</f>
        <v>0.025</v>
      </c>
      <c r="V139" s="104" t="n">
        <f aca="true">IF($L139="","",IF(ISNUMBER(OFFSET('Data transformed'!$A$4,MATCH($A139,'Data transformed'!$A$5:$A$185,0),MATCH(V$4,'Data transformed'!$4:$4,0)-1)), (MIN(MAX(OFFSET('Data transformed'!$A$4,MATCH($A139,'Data transformed'!$A$5:$A$185,0),MATCH(V$4,'Data transformed'!$4:$4,0)-1),$O139),$P139)-$O139)/$Q139*100,"NA"))</f>
        <v>43.5570782364112</v>
      </c>
      <c r="W139" s="104" t="n">
        <f aca="true">IF($L139="","",IF(ISNUMBER(OFFSET('Data transformed'!$A$4,MATCH($A139,'Data transformed'!$A$5:$A$185,0),MATCH(W$4,'Data transformed'!$4:$4,0)-1)), (MIN(MAX(OFFSET('Data transformed'!$A$4,MATCH($A139,'Data transformed'!$A$5:$A$185,0),MATCH(W$4,'Data transformed'!$4:$4,0)-1),$O139),$P139)-$O139)/$Q139*100,"NA"))</f>
        <v>64.8851357750056</v>
      </c>
      <c r="X139" s="104" t="n">
        <f aca="true">IF($L139="","",IF(ISNUMBER(OFFSET('Data transformed'!$A$4,MATCH($A139,'Data transformed'!$A$5:$A$185,0),MATCH(X$4,'Data transformed'!$4:$4,0)-1)), (MIN(MAX(OFFSET('Data transformed'!$A$4,MATCH($A139,'Data transformed'!$A$5:$A$185,0),MATCH(X$4,'Data transformed'!$4:$4,0)-1),$O139),$P139)-$O139)/$Q139*100,"NA"))</f>
        <v>55.8495118838408</v>
      </c>
      <c r="Y139" s="104" t="n">
        <f aca="true">IF($L139="","",IF(ISNUMBER(OFFSET('Data transformed'!$A$4,MATCH($A139,'Data transformed'!$A$5:$A$185,0),MATCH(Y$4,'Data transformed'!$4:$4,0)-1)), (MIN(MAX(OFFSET('Data transformed'!$A$4,MATCH($A139,'Data transformed'!$A$5:$A$185,0),MATCH(Y$4,'Data transformed'!$4:$4,0)-1),$O139),$P139)-$O139)/$Q139*100,"NA"))</f>
        <v>29.6820077194215</v>
      </c>
      <c r="Z139" s="104" t="n">
        <f aca="true">IF($L139="","",IF(ISNUMBER(OFFSET('Data transformed'!$A$4,MATCH($A139,'Data transformed'!$A$5:$A$185,0),MATCH(Z$4,'Data transformed'!$4:$4,0)-1)), (MIN(MAX(OFFSET('Data transformed'!$A$4,MATCH($A139,'Data transformed'!$A$5:$A$185,0),MATCH(Z$4,'Data transformed'!$4:$4,0)-1),$O139),$P139)-$O139)/$Q139*100,"NA"))</f>
        <v>77.1696900911114</v>
      </c>
      <c r="AA139" s="104" t="n">
        <f aca="true">IF($L139="","",IF(ISNUMBER(OFFSET('Data transformed'!$A$4,MATCH($A139,'Data transformed'!$A$5:$A$185,0),MATCH(AA$4,'Data transformed'!$4:$4,0)-1)), (MIN(MAX(OFFSET('Data transformed'!$A$4,MATCH($A139,'Data transformed'!$A$5:$A$185,0),MATCH(AA$4,'Data transformed'!$4:$4,0)-1),$O139),$P139)-$O139)/$Q139*100,"NA"))</f>
        <v>61.7498880753088</v>
      </c>
      <c r="AB139" s="104" t="n">
        <f aca="true">IF($L139="","",IF(ISNUMBER(OFFSET('Data transformed'!$A$4,MATCH($A139,'Data transformed'!$A$5:$A$185,0),MATCH(AB$4,'Data transformed'!$4:$4,0)-1)), (MIN(MAX(OFFSET('Data transformed'!$A$4,MATCH($A139,'Data transformed'!$A$5:$A$185,0),MATCH(AB$4,'Data transformed'!$4:$4,0)-1),$O139),$P139)-$O139)/$Q139*100,"NA"))</f>
        <v>59.983681148752</v>
      </c>
      <c r="AC139" s="104" t="n">
        <f aca="true">IF($L139="","",IF(ISNUMBER(OFFSET('Data transformed'!$A$4,MATCH($A139,'Data transformed'!$A$5:$A$185,0),MATCH(AC$4,'Data transformed'!$4:$4,0)-1)), (MIN(MAX(OFFSET('Data transformed'!$A$4,MATCH($A139,'Data transformed'!$A$5:$A$185,0),MATCH(AC$4,'Data transformed'!$4:$4,0)-1),$O139),$P139)-$O139)/$Q139*100,"NA"))</f>
        <v>28.2837881019106</v>
      </c>
      <c r="AD139" s="104" t="n">
        <f aca="true">IF($L139="","",IF(ISNUMBER(OFFSET('Data transformed'!$A$4,MATCH($A139,'Data transformed'!$A$5:$A$185,0),MATCH(AD$4,'Data transformed'!$4:$4,0)-1)), (MIN(MAX(OFFSET('Data transformed'!$A$4,MATCH($A139,'Data transformed'!$A$5:$A$185,0),MATCH(AD$4,'Data transformed'!$4:$4,0)-1),$O139),$P139)-$O139)/$Q139*100,"NA"))</f>
        <v>29.7978188657331</v>
      </c>
      <c r="AE139" s="104" t="n">
        <f aca="true">IF($L139="","",IF(ISNUMBER(OFFSET('Data transformed'!$A$4,MATCH($A139,'Data transformed'!$A$5:$A$185,0),MATCH(AE$4,'Data transformed'!$4:$4,0)-1)), (MIN(MAX(OFFSET('Data transformed'!$A$4,MATCH($A139,'Data transformed'!$A$5:$A$185,0),MATCH(AE$4,'Data transformed'!$4:$4,0)-1),$O139),$P139)-$O139)/$Q139*100,"NA"))</f>
        <v>74.8135227528386</v>
      </c>
      <c r="AF139" s="104" t="n">
        <f aca="true">IF($L139="","",IF(ISNUMBER(OFFSET('Data transformed'!$A$4,MATCH($A139,'Data transformed'!$A$5:$A$185,0),MATCH(AF$4,'Data transformed'!$4:$4,0)-1)), (MIN(MAX(OFFSET('Data transformed'!$A$4,MATCH($A139,'Data transformed'!$A$5:$A$185,0),MATCH(AF$4,'Data transformed'!$4:$4,0)-1),$O139),$P139)-$O139)/$Q139*100,"NA"))</f>
        <v>70.1034243095386</v>
      </c>
      <c r="AG139" s="104" t="str">
        <f aca="true">IF($L139="","",IF(ISNUMBER(OFFSET('Data transformed'!$A$4,MATCH($A139,'Data transformed'!$A$5:$A$185,0),MATCH(AG$4,'Data transformed'!$4:$4,0)-1)), (MIN(MAX(OFFSET('Data transformed'!$A$4,MATCH($A139,'Data transformed'!$A$5:$A$185,0),MATCH(AG$4,'Data transformed'!$4:$4,0)-1),$O139),$P139)-$O139)/$Q139*100,"NA"))</f>
        <v>NA</v>
      </c>
      <c r="AH139" s="104" t="n">
        <f aca="true">IF($L139="","",IF(ISNUMBER(OFFSET('Data transformed'!$A$4,MATCH($A139,'Data transformed'!$A$5:$A$185,0),MATCH(AH$4,'Data transformed'!$4:$4,0)-1)), (MIN(MAX(OFFSET('Data transformed'!$A$4,MATCH($A139,'Data transformed'!$A$5:$A$185,0),MATCH(AH$4,'Data transformed'!$4:$4,0)-1),$O139),$P139)-$O139)/$Q139*100,"NA"))</f>
        <v>40.7064239086512</v>
      </c>
      <c r="AI139" s="104" t="n">
        <f aca="true">IF($L139="","",IF(ISNUMBER(OFFSET('Data transformed'!$A$4,MATCH($A139,'Data transformed'!$A$5:$A$185,0),MATCH(AI$4,'Data transformed'!$4:$4,0)-1)), (MIN(MAX(OFFSET('Data transformed'!$A$4,MATCH($A139,'Data transformed'!$A$5:$A$185,0),MATCH(AI$4,'Data transformed'!$4:$4,0)-1),$O139),$P139)-$O139)/$Q139*100,"NA"))</f>
        <v>31.3895787322602</v>
      </c>
      <c r="AJ139" s="104" t="n">
        <f aca="true">IF($L139="","",IF(ISNUMBER(OFFSET('Data transformed'!$A$4,MATCH($A139,'Data transformed'!$A$5:$A$185,0),MATCH(AJ$4,'Data transformed'!$4:$4,0)-1)), (MIN(MAX(OFFSET('Data transformed'!$A$4,MATCH($A139,'Data transformed'!$A$5:$A$185,0),MATCH(AJ$4,'Data transformed'!$4:$4,0)-1),$O139),$P139)-$O139)/$Q139*100,"NA"))</f>
        <v>43.6797392816349</v>
      </c>
      <c r="AK139" s="104" t="n">
        <f aca="true">IF($L139="","",IF(ISNUMBER(OFFSET('Data transformed'!$A$4,MATCH($A139,'Data transformed'!$A$5:$A$185,0),MATCH(AK$4,'Data transformed'!$4:$4,0)-1)), (MIN(MAX(OFFSET('Data transformed'!$A$4,MATCH($A139,'Data transformed'!$A$5:$A$185,0),MATCH(AK$4,'Data transformed'!$4:$4,0)-1),$O139),$P139)-$O139)/$Q139*100,"NA"))</f>
        <v>20.7013576057266</v>
      </c>
      <c r="AL139" s="104" t="n">
        <f aca="true">IF($L139="","",IF(ISNUMBER(OFFSET('Data transformed'!$A$4,MATCH($A139,'Data transformed'!$A$5:$A$185,0),MATCH(AL$4,'Data transformed'!$4:$4,0)-1)), (MIN(MAX(OFFSET('Data transformed'!$A$4,MATCH($A139,'Data transformed'!$A$5:$A$185,0),MATCH(AL$4,'Data transformed'!$4:$4,0)-1),$O139),$P139)-$O139)/$Q139*100,"NA"))</f>
        <v>37.4454235625741</v>
      </c>
      <c r="AM139" s="104" t="n">
        <f aca="true">IF($L139="","",IF(ISNUMBER(OFFSET('Data transformed'!$A$4,MATCH($A139,'Data transformed'!$A$5:$A$185,0),MATCH(AM$4,'Data transformed'!$4:$4,0)-1)), (MIN(MAX(OFFSET('Data transformed'!$A$4,MATCH($A139,'Data transformed'!$A$5:$A$185,0),MATCH(AM$4,'Data transformed'!$4:$4,0)-1),$O139),$P139)-$O139)/$Q139*100,"NA"))</f>
        <v>62.7500373082304</v>
      </c>
      <c r="AN139" s="104" t="n">
        <f aca="true">IF($L139="","",IF(ISNUMBER(OFFSET('Data transformed'!$A$4,MATCH($A139,'Data transformed'!$A$5:$A$185,0),MATCH(AN$4,'Data transformed'!$4:$4,0)-1)), (MIN(MAX(OFFSET('Data transformed'!$A$4,MATCH($A139,'Data transformed'!$A$5:$A$185,0),MATCH(AN$4,'Data transformed'!$4:$4,0)-1),$O139),$P139)-$O139)/$Q139*100,"NA"))</f>
        <v>51.384218380314</v>
      </c>
      <c r="AO139" s="104" t="n">
        <f aca="true">IF($L139="","",IF(ISNUMBER(OFFSET('Data transformed'!$A$4,MATCH($A139,'Data transformed'!$A$5:$A$185,0),MATCH(AO$4,'Data transformed'!$4:$4,0)-1)), (MIN(MAX(OFFSET('Data transformed'!$A$4,MATCH($A139,'Data transformed'!$A$5:$A$185,0),MATCH(AO$4,'Data transformed'!$4:$4,0)-1),$O139),$P139)-$O139)/$Q139*100,"NA"))</f>
        <v>70.2940032014652</v>
      </c>
      <c r="AP139" s="104" t="n">
        <f aca="true">IF($L139="","",IF(ISNUMBER(OFFSET('Data transformed'!$A$4,MATCH($A139,'Data transformed'!$A$5:$A$185,0),MATCH(AP$4,'Data transformed'!$4:$4,0)-1)), (MIN(MAX(OFFSET('Data transformed'!$A$4,MATCH($A139,'Data transformed'!$A$5:$A$185,0),MATCH(AP$4,'Data transformed'!$4:$4,0)-1),$O139),$P139)-$O139)/$Q139*100,"NA"))</f>
        <v>57.586442587285</v>
      </c>
      <c r="AQ139" s="104" t="n">
        <f aca="true">IF($L139="","",IF(ISNUMBER(OFFSET('Data transformed'!$A$4,MATCH($A139,'Data transformed'!$A$5:$A$185,0),MATCH(AQ$4,'Data transformed'!$4:$4,0)-1)), (MIN(MAX(OFFSET('Data transformed'!$A$4,MATCH($A139,'Data transformed'!$A$5:$A$185,0),MATCH(AQ$4,'Data transformed'!$4:$4,0)-1),$O139),$P139)-$O139)/$Q139*100,"NA"))</f>
        <v>54.8263291007084</v>
      </c>
      <c r="AR139" s="104" t="n">
        <f aca="true">IF($L139="","",IF(ISNUMBER(OFFSET('Data transformed'!$A$4,MATCH($A139,'Data transformed'!$A$5:$A$185,0),MATCH(AR$4,'Data transformed'!$4:$4,0)-1)), (MIN(MAX(OFFSET('Data transformed'!$A$4,MATCH($A139,'Data transformed'!$A$5:$A$185,0),MATCH(AR$4,'Data transformed'!$4:$4,0)-1),$O139),$P139)-$O139)/$Q139*100,"NA"))</f>
        <v>59.0475236603389</v>
      </c>
      <c r="AS139" s="104" t="n">
        <f aca="true">IF($L139="","",IF(ISNUMBER(OFFSET('Data transformed'!$A$4,MATCH($A139,'Data transformed'!$A$5:$A$185,0),MATCH(AS$4,'Data transformed'!$4:$4,0)-1)), (MIN(MAX(OFFSET('Data transformed'!$A$4,MATCH($A139,'Data transformed'!$A$5:$A$185,0),MATCH(AS$4,'Data transformed'!$4:$4,0)-1),$O139),$P139)-$O139)/$Q139*100,"NA"))</f>
        <v>87.1483505832239</v>
      </c>
      <c r="AT139" s="104" t="n">
        <f aca="true">IF($L139="","",IF(ISNUMBER(OFFSET('Data transformed'!$A$4,MATCH($A139,'Data transformed'!$A$5:$A$185,0),MATCH(AT$4,'Data transformed'!$4:$4,0)-1)), (MIN(MAX(OFFSET('Data transformed'!$A$4,MATCH($A139,'Data transformed'!$A$5:$A$185,0),MATCH(AT$4,'Data transformed'!$4:$4,0)-1),$O139),$P139)-$O139)/$Q139*100,"NA"))</f>
        <v>73.9350986858774</v>
      </c>
      <c r="AU139" s="104" t="n">
        <f aca="true">IF($L139="","",IF(ISNUMBER(OFFSET('Data transformed'!$A$4,MATCH($A139,'Data transformed'!$A$5:$A$185,0),MATCH(AU$4,'Data transformed'!$4:$4,0)-1)), (MIN(MAX(OFFSET('Data transformed'!$A$4,MATCH($A139,'Data transformed'!$A$5:$A$185,0),MATCH(AU$4,'Data transformed'!$4:$4,0)-1),$O139),$P139)-$O139)/$Q139*100,"NA"))</f>
        <v>52.5421020467307</v>
      </c>
      <c r="AV139" s="104" t="n">
        <f aca="true">IF($L139="","",IF(ISNUMBER(OFFSET('Data transformed'!$A$4,MATCH($A139,'Data transformed'!$A$5:$A$185,0),MATCH(AV$4,'Data transformed'!$4:$4,0)-1)), (MIN(MAX(OFFSET('Data transformed'!$A$4,MATCH($A139,'Data transformed'!$A$5:$A$185,0),MATCH(AV$4,'Data transformed'!$4:$4,0)-1),$O139),$P139)-$O139)/$Q139*100,"NA"))</f>
        <v>65.7438076075681</v>
      </c>
      <c r="AW139" s="104" t="n">
        <f aca="true">IF($L139="","",IF(ISNUMBER(OFFSET('Data transformed'!$A$4,MATCH($A139,'Data transformed'!$A$5:$A$185,0),MATCH(AW$4,'Data transformed'!$4:$4,0)-1)), (MIN(MAX(OFFSET('Data transformed'!$A$4,MATCH($A139,'Data transformed'!$A$5:$A$185,0),MATCH(AW$4,'Data transformed'!$4:$4,0)-1),$O139),$P139)-$O139)/$Q139*100,"NA"))</f>
        <v>46.6712072692952</v>
      </c>
      <c r="AX139" s="104" t="n">
        <f aca="true">IF($L139="","",IF(ISNUMBER(OFFSET('Data transformed'!$A$4,MATCH($A139,'Data transformed'!$A$5:$A$185,0),MATCH(AX$4,'Data transformed'!$4:$4,0)-1)), (MIN(MAX(OFFSET('Data transformed'!$A$4,MATCH($A139,'Data transformed'!$A$5:$A$185,0),MATCH(AX$4,'Data transformed'!$4:$4,0)-1),$O139),$P139)-$O139)/$Q139*100,"NA"))</f>
        <v>22.0874048805321</v>
      </c>
      <c r="AY139" s="104" t="n">
        <f aca="true">IF($L139="","",IF(ISNUMBER(OFFSET('Data transformed'!$A$4,MATCH($A139,'Data transformed'!$A$5:$A$185,0),MATCH(AY$4,'Data transformed'!$4:$4,0)-1)), (MIN(MAX(OFFSET('Data transformed'!$A$4,MATCH($A139,'Data transformed'!$A$5:$A$185,0),MATCH(AY$4,'Data transformed'!$4:$4,0)-1),$O139),$P139)-$O139)/$Q139*100,"NA"))</f>
        <v>29.7582587519405</v>
      </c>
      <c r="AZ139" s="104" t="n">
        <f aca="true">IF($L139="","",IF(ISNUMBER(OFFSET('Data transformed'!$A$4,MATCH($A139,'Data transformed'!$A$5:$A$185,0),MATCH(AZ$4,'Data transformed'!$4:$4,0)-1)), (MIN(MAX(OFFSET('Data transformed'!$A$4,MATCH($A139,'Data transformed'!$A$5:$A$185,0),MATCH(AZ$4,'Data transformed'!$4:$4,0)-1),$O139),$P139)-$O139)/$Q139*100,"NA"))</f>
        <v>43.7496363512617</v>
      </c>
      <c r="BA139" s="104" t="n">
        <f aca="true">IF($L139="","",IF(ISNUMBER(OFFSET('Data transformed'!$A$4,MATCH($A139,'Data transformed'!$A$5:$A$185,0),MATCH(BA$4,'Data transformed'!$4:$4,0)-1)), (MIN(MAX(OFFSET('Data transformed'!$A$4,MATCH($A139,'Data transformed'!$A$5:$A$185,0),MATCH(BA$4,'Data transformed'!$4:$4,0)-1),$O139),$P139)-$O139)/$Q139*100,"NA"))</f>
        <v>73.8811925967533</v>
      </c>
      <c r="BB139" s="104" t="n">
        <f aca="true">IF($L139="","",IF(ISNUMBER(OFFSET('Data transformed'!$A$4,MATCH($A139,'Data transformed'!$A$5:$A$185,0),MATCH(BB$4,'Data transformed'!$4:$4,0)-1)), (MIN(MAX(OFFSET('Data transformed'!$A$4,MATCH($A139,'Data transformed'!$A$5:$A$185,0),MATCH(BB$4,'Data transformed'!$4:$4,0)-1),$O139),$P139)-$O139)/$Q139*100,"NA"))</f>
        <v>65.3313912476474</v>
      </c>
      <c r="BC139" s="104" t="n">
        <f aca="true">IF($L139="","",IF(ISNUMBER(OFFSET('Data transformed'!$A$4,MATCH($A139,'Data transformed'!$A$5:$A$185,0),MATCH(BC$4,'Data transformed'!$4:$4,0)-1)), (MIN(MAX(OFFSET('Data transformed'!$A$4,MATCH($A139,'Data transformed'!$A$5:$A$185,0),MATCH(BC$4,'Data transformed'!$4:$4,0)-1),$O139),$P139)-$O139)/$Q139*100,"NA"))</f>
        <v>55.0086881834966</v>
      </c>
      <c r="BD139" s="104" t="n">
        <f aca="true">IF($L139="","",IF(ISNUMBER(OFFSET('Data transformed'!$A$4,MATCH($A139,'Data transformed'!$A$5:$A$185,0),MATCH(BD$4,'Data transformed'!$4:$4,0)-1)), (MIN(MAX(OFFSET('Data transformed'!$A$4,MATCH($A139,'Data transformed'!$A$5:$A$185,0),MATCH(BD$4,'Data transformed'!$4:$4,0)-1),$O139),$P139)-$O139)/$Q139*100,"NA"))</f>
        <v>81.6518422892852</v>
      </c>
      <c r="BE139" s="104" t="n">
        <f aca="true">IF($L139="","",IF(ISNUMBER(OFFSET('Data transformed'!$A$4,MATCH($A139,'Data transformed'!$A$5:$A$185,0),MATCH(BE$4,'Data transformed'!$4:$4,0)-1)), (MIN(MAX(OFFSET('Data transformed'!$A$4,MATCH($A139,'Data transformed'!$A$5:$A$185,0),MATCH(BE$4,'Data transformed'!$4:$4,0)-1),$O139),$P139)-$O139)/$Q139*100,"NA"))</f>
        <v>41.0593747227532</v>
      </c>
      <c r="BF139" s="104" t="n">
        <f aca="true">IF($L139="","",IF(ISNUMBER(OFFSET('Data transformed'!$A$4,MATCH($A139,'Data transformed'!$A$5:$A$185,0),MATCH(BF$4,'Data transformed'!$4:$4,0)-1)), (MIN(MAX(OFFSET('Data transformed'!$A$4,MATCH($A139,'Data transformed'!$A$5:$A$185,0),MATCH(BF$4,'Data transformed'!$4:$4,0)-1),$O139),$P139)-$O139)/$Q139*100,"NA"))</f>
        <v>37.4088195891528</v>
      </c>
      <c r="BG139" s="104" t="n">
        <f aca="true">IF($L139="","",IF(ISNUMBER(OFFSET('Data transformed'!$A$4,MATCH($A139,'Data transformed'!$A$5:$A$185,0),MATCH(BG$4,'Data transformed'!$4:$4,0)-1)), (MIN(MAX(OFFSET('Data transformed'!$A$4,MATCH($A139,'Data transformed'!$A$5:$A$185,0),MATCH(BG$4,'Data transformed'!$4:$4,0)-1),$O139),$P139)-$O139)/$Q139*100,"NA"))</f>
        <v>44.4969486371306</v>
      </c>
      <c r="BH139" s="104" t="n">
        <f aca="true">IF($L139="","",IF(ISNUMBER(OFFSET('Data transformed'!$A$4,MATCH($A139,'Data transformed'!$A$5:$A$185,0),MATCH(BH$4,'Data transformed'!$4:$4,0)-1)), (MIN(MAX(OFFSET('Data transformed'!$A$4,MATCH($A139,'Data transformed'!$A$5:$A$185,0),MATCH(BH$4,'Data transformed'!$4:$4,0)-1),$O139),$P139)-$O139)/$Q139*100,"NA"))</f>
        <v>31.6265916337958</v>
      </c>
      <c r="BI139" s="104" t="n">
        <f aca="true">IF($L139="","",IF(ISNUMBER(OFFSET('Data transformed'!$A$4,MATCH($A139,'Data transformed'!$A$5:$A$185,0),MATCH(BI$4,'Data transformed'!$4:$4,0)-1)), (MIN(MAX(OFFSET('Data transformed'!$A$4,MATCH($A139,'Data transformed'!$A$5:$A$185,0),MATCH(BI$4,'Data transformed'!$4:$4,0)-1),$O139),$P139)-$O139)/$Q139*100,"NA"))</f>
        <v>31.2867398254604</v>
      </c>
      <c r="BJ139" s="104" t="n">
        <f aca="true">IF($L139="","",IF(ISNUMBER(OFFSET('Data transformed'!$A$4,MATCH($A139,'Data transformed'!$A$5:$A$185,0),MATCH(BJ$4,'Data transformed'!$4:$4,0)-1)), (MIN(MAX(OFFSET('Data transformed'!$A$4,MATCH($A139,'Data transformed'!$A$5:$A$185,0),MATCH(BJ$4,'Data transformed'!$4:$4,0)-1),$O139),$P139)-$O139)/$Q139*100,"NA"))</f>
        <v>36.2361973024071</v>
      </c>
      <c r="BK139" s="104" t="n">
        <f aca="true">IF($L139="","",IF(ISNUMBER(OFFSET('Data transformed'!$A$4,MATCH($A139,'Data transformed'!$A$5:$A$185,0),MATCH(BK$4,'Data transformed'!$4:$4,0)-1)), (MIN(MAX(OFFSET('Data transformed'!$A$4,MATCH($A139,'Data transformed'!$A$5:$A$185,0),MATCH(BK$4,'Data transformed'!$4:$4,0)-1),$O139),$P139)-$O139)/$Q139*100,"NA"))</f>
        <v>37.9370644844462</v>
      </c>
      <c r="BL139" s="104" t="n">
        <f aca="true">IF($L139="","",IF(ISNUMBER(OFFSET('Data transformed'!$A$4,MATCH($A139,'Data transformed'!$A$5:$A$185,0),MATCH(BL$4,'Data transformed'!$4:$4,0)-1)), (MIN(MAX(OFFSET('Data transformed'!$A$4,MATCH($A139,'Data transformed'!$A$5:$A$185,0),MATCH(BL$4,'Data transformed'!$4:$4,0)-1),$O139),$P139)-$O139)/$Q139*100,"NA"))</f>
        <v>46.4688681554091</v>
      </c>
      <c r="BM139" s="104" t="n">
        <f aca="true">IF($L139="","",IF(ISNUMBER(OFFSET('Data transformed'!$A$4,MATCH($A139,'Data transformed'!$A$5:$A$185,0),MATCH(BM$4,'Data transformed'!$4:$4,0)-1)), (MIN(MAX(OFFSET('Data transformed'!$A$4,MATCH($A139,'Data transformed'!$A$5:$A$185,0),MATCH(BM$4,'Data transformed'!$4:$4,0)-1),$O139),$P139)-$O139)/$Q139*100,"NA"))</f>
        <v>62.9300836459046</v>
      </c>
      <c r="BN139" s="104" t="n">
        <f aca="true">IF($L139="","",IF(ISNUMBER(OFFSET('Data transformed'!$A$4,MATCH($A139,'Data transformed'!$A$5:$A$185,0),MATCH(BN$4,'Data transformed'!$4:$4,0)-1)), (MIN(MAX(OFFSET('Data transformed'!$A$4,MATCH($A139,'Data transformed'!$A$5:$A$185,0),MATCH(BN$4,'Data transformed'!$4:$4,0)-1),$O139),$P139)-$O139)/$Q139*100,"NA"))</f>
        <v>40.7474845245182</v>
      </c>
      <c r="BO139" s="104" t="n">
        <f aca="true">IF($L139="","",IF(ISNUMBER(OFFSET('Data transformed'!$A$4,MATCH($A139,'Data transformed'!$A$5:$A$185,0),MATCH(BO$4,'Data transformed'!$4:$4,0)-1)), (MIN(MAX(OFFSET('Data transformed'!$A$4,MATCH($A139,'Data transformed'!$A$5:$A$185,0),MATCH(BO$4,'Data transformed'!$4:$4,0)-1),$O139),$P139)-$O139)/$Q139*100,"NA"))</f>
        <v>63.5293106882316</v>
      </c>
      <c r="BP139" s="104" t="n">
        <f aca="true">IF($L139="","",IF(ISNUMBER(OFFSET('Data transformed'!$A$4,MATCH($A139,'Data transformed'!$A$5:$A$185,0),MATCH(BP$4,'Data transformed'!$4:$4,0)-1)), (MIN(MAX(OFFSET('Data transformed'!$A$4,MATCH($A139,'Data transformed'!$A$5:$A$185,0),MATCH(BP$4,'Data transformed'!$4:$4,0)-1),$O139),$P139)-$O139)/$Q139*100,"NA"))</f>
        <v>60.7221893530327</v>
      </c>
      <c r="BQ139" s="104" t="n">
        <f aca="true">IF($L139="","",IF(ISNUMBER(OFFSET('Data transformed'!$A$4,MATCH($A139,'Data transformed'!$A$5:$A$185,0),MATCH(BQ$4,'Data transformed'!$4:$4,0)-1)), (MIN(MAX(OFFSET('Data transformed'!$A$4,MATCH($A139,'Data transformed'!$A$5:$A$185,0),MATCH(BQ$4,'Data transformed'!$4:$4,0)-1),$O139),$P139)-$O139)/$Q139*100,"NA"))</f>
        <v>4.56317870157203</v>
      </c>
      <c r="BR139" s="104" t="n">
        <f aca="true">IF($L139="","",IF(ISNUMBER(OFFSET('Data transformed'!$A$4,MATCH($A139,'Data transformed'!$A$5:$A$185,0),MATCH(BR$4,'Data transformed'!$4:$4,0)-1)), (MIN(MAX(OFFSET('Data transformed'!$A$4,MATCH($A139,'Data transformed'!$A$5:$A$185,0),MATCH(BR$4,'Data transformed'!$4:$4,0)-1),$O139),$P139)-$O139)/$Q139*100,"NA"))</f>
        <v>54.2837730082057</v>
      </c>
      <c r="BS139" s="104" t="n">
        <f aca="true">IF($L139="","",IF(ISNUMBER(OFFSET('Data transformed'!$A$4,MATCH($A139,'Data transformed'!$A$5:$A$185,0),MATCH(BS$4,'Data transformed'!$4:$4,0)-1)), (MIN(MAX(OFFSET('Data transformed'!$A$4,MATCH($A139,'Data transformed'!$A$5:$A$185,0),MATCH(BS$4,'Data transformed'!$4:$4,0)-1),$O139),$P139)-$O139)/$Q139*100,"NA"))</f>
        <v>60.9124308971757</v>
      </c>
      <c r="BT139" s="104" t="n">
        <f aca="true">IF($L139="","",IF(ISNUMBER(OFFSET('Data transformed'!$A$4,MATCH($A139,'Data transformed'!$A$5:$A$185,0),MATCH(BT$4,'Data transformed'!$4:$4,0)-1)), (MIN(MAX(OFFSET('Data transformed'!$A$4,MATCH($A139,'Data transformed'!$A$5:$A$185,0),MATCH(BT$4,'Data transformed'!$4:$4,0)-1),$O139),$P139)-$O139)/$Q139*100,"NA"))</f>
        <v>38.892889000859</v>
      </c>
      <c r="BU139" s="104" t="n">
        <f aca="true">IF($L139="","",IF(ISNUMBER(OFFSET('Data transformed'!$A$4,MATCH($A139,'Data transformed'!$A$5:$A$185,0),MATCH(BU$4,'Data transformed'!$4:$4,0)-1)), (MIN(MAX(OFFSET('Data transformed'!$A$4,MATCH($A139,'Data transformed'!$A$5:$A$185,0),MATCH(BU$4,'Data transformed'!$4:$4,0)-1),$O139),$P139)-$O139)/$Q139*100,"NA"))</f>
        <v>27.9885392350601</v>
      </c>
      <c r="BV139" s="104" t="n">
        <f aca="true">IF($L139="","",IF(ISNUMBER(OFFSET('Data transformed'!$A$4,MATCH($A139,'Data transformed'!$A$5:$A$185,0),MATCH(BV$4,'Data transformed'!$4:$4,0)-1)), (MIN(MAX(OFFSET('Data transformed'!$A$4,MATCH($A139,'Data transformed'!$A$5:$A$185,0),MATCH(BV$4,'Data transformed'!$4:$4,0)-1),$O139),$P139)-$O139)/$Q139*100,"NA"))</f>
        <v>24.7751798733165</v>
      </c>
      <c r="BW139" s="104" t="n">
        <f aca="true">IF($L139="","",IF(ISNUMBER(OFFSET('Data transformed'!$A$4,MATCH($A139,'Data transformed'!$A$5:$A$185,0),MATCH(BW$4,'Data transformed'!$4:$4,0)-1)), (MIN(MAX(OFFSET('Data transformed'!$A$4,MATCH($A139,'Data transformed'!$A$5:$A$185,0),MATCH(BW$4,'Data transformed'!$4:$4,0)-1),$O139),$P139)-$O139)/$Q139*100,"NA"))</f>
        <v>67.8901394077543</v>
      </c>
      <c r="BX139" s="104" t="n">
        <f aca="true">IF($L139="","",IF(ISNUMBER(OFFSET('Data transformed'!$A$4,MATCH($A139,'Data transformed'!$A$5:$A$185,0),MATCH(BX$4,'Data transformed'!$4:$4,0)-1)), (MIN(MAX(OFFSET('Data transformed'!$A$4,MATCH($A139,'Data transformed'!$A$5:$A$185,0),MATCH(BX$4,'Data transformed'!$4:$4,0)-1),$O139),$P139)-$O139)/$Q139*100,"NA"))</f>
        <v>32.4854895241515</v>
      </c>
      <c r="BY139" s="104" t="n">
        <f aca="true">IF($L139="","",IF(ISNUMBER(OFFSET('Data transformed'!$A$4,MATCH($A139,'Data transformed'!$A$5:$A$185,0),MATCH(BY$4,'Data transformed'!$4:$4,0)-1)), (MIN(MAX(OFFSET('Data transformed'!$A$4,MATCH($A139,'Data transformed'!$A$5:$A$185,0),MATCH(BY$4,'Data transformed'!$4:$4,0)-1),$O139),$P139)-$O139)/$Q139*100,"NA"))</f>
        <v>56.1118328247671</v>
      </c>
      <c r="BZ139" s="104" t="n">
        <f aca="true">IF($L139="","",IF(ISNUMBER(OFFSET('Data transformed'!$A$4,MATCH($A139,'Data transformed'!$A$5:$A$185,0),MATCH(BZ$4,'Data transformed'!$4:$4,0)-1)), (MIN(MAX(OFFSET('Data transformed'!$A$4,MATCH($A139,'Data transformed'!$A$5:$A$185,0),MATCH(BZ$4,'Data transformed'!$4:$4,0)-1),$O139),$P139)-$O139)/$Q139*100,"NA"))</f>
        <v>48.6522386555418</v>
      </c>
      <c r="CA139" s="104" t="n">
        <f aca="true">IF($L139="","",IF(ISNUMBER(OFFSET('Data transformed'!$A$4,MATCH($A139,'Data transformed'!$A$5:$A$185,0),MATCH(CA$4,'Data transformed'!$4:$4,0)-1)), (MIN(MAX(OFFSET('Data transformed'!$A$4,MATCH($A139,'Data transformed'!$A$5:$A$185,0),MATCH(CA$4,'Data transformed'!$4:$4,0)-1),$O139),$P139)-$O139)/$Q139*100,"NA"))</f>
        <v>44.4038476044951</v>
      </c>
      <c r="CB139" s="104" t="n">
        <f aca="true">IF($L139="","",IF(ISNUMBER(OFFSET('Data transformed'!$A$4,MATCH($A139,'Data transformed'!$A$5:$A$185,0),MATCH(CB$4,'Data transformed'!$4:$4,0)-1)), (MIN(MAX(OFFSET('Data transformed'!$A$4,MATCH($A139,'Data transformed'!$A$5:$A$185,0),MATCH(CB$4,'Data transformed'!$4:$4,0)-1),$O139),$P139)-$O139)/$Q139*100,"NA"))</f>
        <v>66.3722482723881</v>
      </c>
      <c r="CC139" s="104" t="n">
        <f aca="true">IF($L139="","",IF(ISNUMBER(OFFSET('Data transformed'!$A$4,MATCH($A139,'Data transformed'!$A$5:$A$185,0),MATCH(CC$4,'Data transformed'!$4:$4,0)-1)), (MIN(MAX(OFFSET('Data transformed'!$A$4,MATCH($A139,'Data transformed'!$A$5:$A$185,0),MATCH(CC$4,'Data transformed'!$4:$4,0)-1),$O139),$P139)-$O139)/$Q139*100,"NA"))</f>
        <v>35.1790376851905</v>
      </c>
      <c r="CD139" s="104" t="n">
        <f aca="true">IF($L139="","",IF(ISNUMBER(OFFSET('Data transformed'!$A$4,MATCH($A139,'Data transformed'!$A$5:$A$185,0),MATCH(CD$4,'Data transformed'!$4:$4,0)-1)), (MIN(MAX(OFFSET('Data transformed'!$A$4,MATCH($A139,'Data transformed'!$A$5:$A$185,0),MATCH(CD$4,'Data transformed'!$4:$4,0)-1),$O139),$P139)-$O139)/$Q139*100,"NA"))</f>
        <v>55.6747413872763</v>
      </c>
      <c r="CE139" s="104" t="n">
        <f aca="true">IF($L139="","",IF(ISNUMBER(OFFSET('Data transformed'!$A$4,MATCH($A139,'Data transformed'!$A$5:$A$185,0),MATCH(CE$4,'Data transformed'!$4:$4,0)-1)), (MIN(MAX(OFFSET('Data transformed'!$A$4,MATCH($A139,'Data transformed'!$A$5:$A$185,0),MATCH(CE$4,'Data transformed'!$4:$4,0)-1),$O139),$P139)-$O139)/$Q139*100,"NA"))</f>
        <v>80.1348901632134</v>
      </c>
      <c r="CF139" s="104" t="n">
        <f aca="true">IF($L139="","",IF(ISNUMBER(OFFSET('Data transformed'!$A$4,MATCH($A139,'Data transformed'!$A$5:$A$185,0),MATCH(CF$4,'Data transformed'!$4:$4,0)-1)), (MIN(MAX(OFFSET('Data transformed'!$A$4,MATCH($A139,'Data transformed'!$A$5:$A$185,0),MATCH(CF$4,'Data transformed'!$4:$4,0)-1),$O139),$P139)-$O139)/$Q139*100,"NA"))</f>
        <v>54.7658673355844</v>
      </c>
      <c r="CG139" s="104" t="n">
        <f aca="true">IF($L139="","",IF(ISNUMBER(OFFSET('Data transformed'!$A$4,MATCH($A139,'Data transformed'!$A$5:$A$185,0),MATCH(CG$4,'Data transformed'!$4:$4,0)-1)), (MIN(MAX(OFFSET('Data transformed'!$A$4,MATCH($A139,'Data transformed'!$A$5:$A$185,0),MATCH(CG$4,'Data transformed'!$4:$4,0)-1),$O139),$P139)-$O139)/$Q139*100,"NA"))</f>
        <v>81.177816486214</v>
      </c>
      <c r="CH139" s="104" t="n">
        <f aca="true">IF($L139="","",IF(ISNUMBER(OFFSET('Data transformed'!$A$4,MATCH($A139,'Data transformed'!$A$5:$A$185,0),MATCH(CH$4,'Data transformed'!$4:$4,0)-1)), (MIN(MAX(OFFSET('Data transformed'!$A$4,MATCH($A139,'Data transformed'!$A$5:$A$185,0),MATCH(CH$4,'Data transformed'!$4:$4,0)-1),$O139),$P139)-$O139)/$Q139*100,"NA"))</f>
        <v>59.689632127111</v>
      </c>
      <c r="CI139" s="104" t="n">
        <f aca="true">IF($L139="","",IF(ISNUMBER(OFFSET('Data transformed'!$A$4,MATCH($A139,'Data transformed'!$A$5:$A$185,0),MATCH(CI$4,'Data transformed'!$4:$4,0)-1)), (MIN(MAX(OFFSET('Data transformed'!$A$4,MATCH($A139,'Data transformed'!$A$5:$A$185,0),MATCH(CI$4,'Data transformed'!$4:$4,0)-1),$O139),$P139)-$O139)/$Q139*100,"NA"))</f>
        <v>57.101531232023</v>
      </c>
      <c r="CJ139" s="104" t="n">
        <f aca="true">IF($L139="","",IF(ISNUMBER(OFFSET('Data transformed'!$A$4,MATCH($A139,'Data transformed'!$A$5:$A$185,0),MATCH(CJ$4,'Data transformed'!$4:$4,0)-1)), (MIN(MAX(OFFSET('Data transformed'!$A$4,MATCH($A139,'Data transformed'!$A$5:$A$185,0),MATCH(CJ$4,'Data transformed'!$4:$4,0)-1),$O139),$P139)-$O139)/$Q139*100,"NA"))</f>
        <v>54.0167431095585</v>
      </c>
      <c r="CK139" s="104" t="n">
        <f aca="true">IF($L139="","",IF(ISNUMBER(OFFSET('Data transformed'!$A$4,MATCH($A139,'Data transformed'!$A$5:$A$185,0),MATCH(CK$4,'Data transformed'!$4:$4,0)-1)), (MIN(MAX(OFFSET('Data transformed'!$A$4,MATCH($A139,'Data transformed'!$A$5:$A$185,0),MATCH(CK$4,'Data transformed'!$4:$4,0)-1),$O139),$P139)-$O139)/$Q139*100,"NA"))</f>
        <v>47.0632436497149</v>
      </c>
      <c r="CL139" s="104" t="n">
        <f aca="true">IF($L139="","",IF(ISNUMBER(OFFSET('Data transformed'!$A$4,MATCH($A139,'Data transformed'!$A$5:$A$185,0),MATCH(CL$4,'Data transformed'!$4:$4,0)-1)), (MIN(MAX(OFFSET('Data transformed'!$A$4,MATCH($A139,'Data transformed'!$A$5:$A$185,0),MATCH(CL$4,'Data transformed'!$4:$4,0)-1),$O139),$P139)-$O139)/$Q139*100,"NA"))</f>
        <v>49.1258818992708</v>
      </c>
      <c r="CM139" s="104" t="n">
        <f aca="true">IF($L139="","",IF(ISNUMBER(OFFSET('Data transformed'!$A$4,MATCH($A139,'Data transformed'!$A$5:$A$185,0),MATCH(CM$4,'Data transformed'!$4:$4,0)-1)), (MIN(MAX(OFFSET('Data transformed'!$A$4,MATCH($A139,'Data transformed'!$A$5:$A$185,0),MATCH(CM$4,'Data transformed'!$4:$4,0)-1),$O139),$P139)-$O139)/$Q139*100,"NA"))</f>
        <v>52.1600643763905</v>
      </c>
      <c r="CN139" s="104" t="n">
        <f aca="true">IF($L139="","",IF(ISNUMBER(OFFSET('Data transformed'!$A$4,MATCH($A139,'Data transformed'!$A$5:$A$185,0),MATCH(CN$4,'Data transformed'!$4:$4,0)-1)), (MIN(MAX(OFFSET('Data transformed'!$A$4,MATCH($A139,'Data transformed'!$A$5:$A$185,0),MATCH(CN$4,'Data transformed'!$4:$4,0)-1),$O139),$P139)-$O139)/$Q139*100,"NA"))</f>
        <v>3.8286647646048</v>
      </c>
      <c r="CO139" s="104" t="n">
        <f aca="true">IF($L139="","",IF(ISNUMBER(OFFSET('Data transformed'!$A$4,MATCH($A139,'Data transformed'!$A$5:$A$185,0),MATCH(CO$4,'Data transformed'!$4:$4,0)-1)), (MIN(MAX(OFFSET('Data transformed'!$A$4,MATCH($A139,'Data transformed'!$A$5:$A$185,0),MATCH(CO$4,'Data transformed'!$4:$4,0)-1),$O139),$P139)-$O139)/$Q139*100,"NA"))</f>
        <v>31.7286828109723</v>
      </c>
      <c r="CP139" s="104" t="n">
        <f aca="true">IF($L139="","",IF(ISNUMBER(OFFSET('Data transformed'!$A$4,MATCH($A139,'Data transformed'!$A$5:$A$185,0),MATCH(CP$4,'Data transformed'!$4:$4,0)-1)), (MIN(MAX(OFFSET('Data transformed'!$A$4,MATCH($A139,'Data transformed'!$A$5:$A$185,0),MATCH(CP$4,'Data transformed'!$4:$4,0)-1),$O139),$P139)-$O139)/$Q139*100,"NA"))</f>
        <v>41.965901251209</v>
      </c>
      <c r="CQ139" s="104" t="n">
        <f aca="true">IF($L139="","",IF(ISNUMBER(OFFSET('Data transformed'!$A$4,MATCH($A139,'Data transformed'!$A$5:$A$185,0),MATCH(CQ$4,'Data transformed'!$4:$4,0)-1)), (MIN(MAX(OFFSET('Data transformed'!$A$4,MATCH($A139,'Data transformed'!$A$5:$A$185,0),MATCH(CQ$4,'Data transformed'!$4:$4,0)-1),$O139),$P139)-$O139)/$Q139*100,"NA"))</f>
        <v>66.5723720199019</v>
      </c>
      <c r="CR139" s="104" t="n">
        <f aca="true">IF($L139="","",IF(ISNUMBER(OFFSET('Data transformed'!$A$4,MATCH($A139,'Data transformed'!$A$5:$A$185,0),MATCH(CR$4,'Data transformed'!$4:$4,0)-1)), (MIN(MAX(OFFSET('Data transformed'!$A$4,MATCH($A139,'Data transformed'!$A$5:$A$185,0),MATCH(CR$4,'Data transformed'!$4:$4,0)-1),$O139),$P139)-$O139)/$Q139*100,"NA"))</f>
        <v>51.4680666935872</v>
      </c>
      <c r="CS139" s="104" t="n">
        <f aca="true">IF($L139="","",IF(ISNUMBER(OFFSET('Data transformed'!$A$4,MATCH($A139,'Data transformed'!$A$5:$A$185,0),MATCH(CS$4,'Data transformed'!$4:$4,0)-1)), (MIN(MAX(OFFSET('Data transformed'!$A$4,MATCH($A139,'Data transformed'!$A$5:$A$185,0),MATCH(CS$4,'Data transformed'!$4:$4,0)-1),$O139),$P139)-$O139)/$Q139*100,"NA"))</f>
        <v>37.6637293122776</v>
      </c>
      <c r="CT139" s="104" t="n">
        <f aca="true">IF($L139="","",IF(ISNUMBER(OFFSET('Data transformed'!$A$4,MATCH($A139,'Data transformed'!$A$5:$A$185,0),MATCH(CT$4,'Data transformed'!$4:$4,0)-1)), (MIN(MAX(OFFSET('Data transformed'!$A$4,MATCH($A139,'Data transformed'!$A$5:$A$185,0),MATCH(CT$4,'Data transformed'!$4:$4,0)-1),$O139),$P139)-$O139)/$Q139*100,"NA"))</f>
        <v>70.9507358685448</v>
      </c>
      <c r="CU139" s="104" t="n">
        <f aca="true">IF($L139="","",IF(ISNUMBER(OFFSET('Data transformed'!$A$4,MATCH($A139,'Data transformed'!$A$5:$A$185,0),MATCH(CU$4,'Data transformed'!$4:$4,0)-1)), (MIN(MAX(OFFSET('Data transformed'!$A$4,MATCH($A139,'Data transformed'!$A$5:$A$185,0),MATCH(CU$4,'Data transformed'!$4:$4,0)-1),$O139),$P139)-$O139)/$Q139*100,"NA"))</f>
        <v>10.4112068637823</v>
      </c>
      <c r="CV139" s="104" t="n">
        <f aca="true">IF($L139="","",IF(ISNUMBER(OFFSET('Data transformed'!$A$4,MATCH($A139,'Data transformed'!$A$5:$A$185,0),MATCH(CV$4,'Data transformed'!$4:$4,0)-1)), (MIN(MAX(OFFSET('Data transformed'!$A$4,MATCH($A139,'Data transformed'!$A$5:$A$185,0),MATCH(CV$4,'Data transformed'!$4:$4,0)-1),$O139),$P139)-$O139)/$Q139*100,"NA"))</f>
        <v>56.4232187402328</v>
      </c>
      <c r="CW139" s="104" t="str">
        <f aca="true">IF($L139="","",IF(ISNUMBER(OFFSET('Data transformed'!$A$4,MATCH($A139,'Data transformed'!$A$5:$A$185,0),MATCH(CW$4,'Data transformed'!$4:$4,0)-1)), (MIN(MAX(OFFSET('Data transformed'!$A$4,MATCH($A139,'Data transformed'!$A$5:$A$185,0),MATCH(CW$4,'Data transformed'!$4:$4,0)-1),$O139),$P139)-$O139)/$Q139*100,"NA"))</f>
        <v>NA</v>
      </c>
    </row>
    <row r="140" customFormat="false" ht="15.5" hidden="false" customHeight="false" outlineLevel="0" collapsed="false">
      <c r="A140" s="107" t="n">
        <v>5130</v>
      </c>
      <c r="B140" s="107" t="n">
        <v>3</v>
      </c>
      <c r="C140" s="103" t="str">
        <f aca="true">IF(ISBLANK(OFFSET('outliers treatment'!$A$3,MATCH($A140,'outliers treatment'!$A$4:$A$154,0),MATCH(C$4,'outliers treatment'!$4:$4,0)-1)),"",OFFSET('outliers treatment'!$A$3,MATCH($A140,'outliers treatment'!$A$4:$A$154,0),MATCH(C$4,'outliers treatment'!$4:$4,0)-1))</f>
        <v>Infrastructure to enable technology</v>
      </c>
      <c r="D140" s="103" t="str">
        <f aca="true">IF(ISBLANK(OFFSET('outliers treatment'!$A$3,MATCH($A140,'outliers treatment'!$A$4:$A$154,0),MATCH(D$4,'outliers treatment'!$4:$4,0)-1)),"",OFFSET('outliers treatment'!$A$3,MATCH($A140,'outliers treatment'!$A$4:$A$154,0),MATCH(D$4,'outliers treatment'!$4:$4,0)-1))</f>
        <v/>
      </c>
      <c r="E140" s="103" t="str">
        <f aca="true">IF(ISBLANK(OFFSET('outliers treatment'!$A$3,MATCH($A140,'outliers treatment'!$A$4:$A$154,0),MATCH(E$4,'outliers treatment'!$4:$4,0)-1)),"",OFFSET('outliers treatment'!$A$3,MATCH($A140,'outliers treatment'!$A$4:$A$154,0),MATCH(E$4,'outliers treatment'!$4:$4,0)-1))</f>
        <v/>
      </c>
      <c r="F140" s="103" t="str">
        <f aca="true">IF(ISBLANK(OFFSET('outliers treatment'!$A$3,MATCH($A140,'outliers treatment'!$A$4:$A$154,0),MATCH(F$4,'outliers treatment'!$4:$4,0)-1)),"",OFFSET('outliers treatment'!$A$3,MATCH($A140,'outliers treatment'!$A$4:$A$154,0),MATCH(F$4,'outliers treatment'!$4:$4,0)-1))</f>
        <v/>
      </c>
      <c r="G140" s="103" t="str">
        <f aca="true">IF(ISBLANK(OFFSET('outliers treatment'!$A$3,MATCH($A140,'outliers treatment'!$A$4:$A$154,0),MATCH(G$4,'outliers treatment'!$4:$4,0)-1)),"",OFFSET('outliers treatment'!$A$3,MATCH($A140,'outliers treatment'!$A$4:$A$154,0),MATCH(G$4,'outliers treatment'!$4:$4,0)-1))</f>
        <v/>
      </c>
      <c r="H140" s="103" t="str">
        <f aca="true">IF(ISBLANK(OFFSET('outliers treatment'!$A$3,MATCH($A140,'outliers treatment'!$A$4:$A$154,0),MATCH(H$4,'outliers treatment'!$4:$4,0)-1)),"",OFFSET('outliers treatment'!$A$3,MATCH($A140,'outliers treatment'!$A$4:$A$154,0),MATCH(H$4,'outliers treatment'!$4:$4,0)-1))</f>
        <v/>
      </c>
      <c r="I140" s="103" t="str">
        <f aca="true">IF(ISBLANK(OFFSET('outliers treatment'!$A$3,MATCH($A140,'outliers treatment'!$A$4:$A$154,0),MATCH(I$4,'outliers treatment'!$4:$4,0)-1)),"",OFFSET('outliers treatment'!$A$3,MATCH($A140,'outliers treatment'!$A$4:$A$154,0),MATCH(I$4,'outliers treatment'!$4:$4,0)-1))</f>
        <v/>
      </c>
      <c r="J140" s="104" t="n">
        <f aca="false" t="array" ref="J140:J140">MIN(IF(ISNUMBER(V140:CW140),V140:CW140))</f>
        <v>0</v>
      </c>
      <c r="K140" s="103" t="n">
        <f aca="false" t="array" ref="K140:K140">MAX(IF(ISNUMBER(V140:CW140),V140:CW140))</f>
        <v>81.3045851528385</v>
      </c>
      <c r="L140" s="103" t="e">
        <f aca="true">IF(ISBLANK(OFFSET('outliers treatment'!$A$3,MATCH($A140,'outliers treatment'!$A$4:$A$154,0),MATCH(L$4,'outliers treatment'!$4:$4,0)-1)),"",OFFSET('outliers treatment'!$A$3,MATCH($A140,'outliers treatment'!$A$4:$A$154,0),MATCH(L$4,'outliers treatment'!$4:$4,0)-1))</f>
        <v>#N/A</v>
      </c>
      <c r="M140" s="103" t="e">
        <f aca="true">IF(ISBLANK(OFFSET('outliers treatment'!$A$3,MATCH($A140,'outliers treatment'!$A$4:$A$154,0),MATCH(M$4,'outliers treatment'!$4:$4,0)-1)),"",OFFSET('outliers treatment'!$A$3,MATCH($A140,'outliers treatment'!$A$4:$A$154,0),MATCH(M$4,'outliers treatment'!$4:$4,0)-1))</f>
        <v>#N/A</v>
      </c>
      <c r="N140" s="103" t="str">
        <f aca="true">IF(ISBLANK(OFFSET('outliers treatment'!$A$3,MATCH($A140,'outliers treatment'!$A$4:$A$154,0),MATCH(N$4,'outliers treatment'!$4:$4,0)-1)),"",OFFSET('outliers treatment'!$A$3,MATCH($A140,'outliers treatment'!$A$4:$A$154,0),MATCH(N$4,'outliers treatment'!$4:$4,0)-1))</f>
        <v/>
      </c>
      <c r="O140" s="103" t="str">
        <f aca="true">IF(ISBLANK(OFFSET('outliers treatment'!$A$3,MATCH($A140,'outliers treatment'!$A$4:$A$154,0),MATCH(O$4,'outliers treatment'!$4:$4,0)-1)),"",OFFSET('outliers treatment'!$A$3,MATCH($A140,'outliers treatment'!$A$4:$A$154,0),MATCH(O$4,'outliers treatment'!$4:$4,0)-1))</f>
        <v/>
      </c>
      <c r="P140" s="103" t="str">
        <f aca="true">IF(ISBLANK(OFFSET('outliers treatment'!$A$3,MATCH($A140,'outliers treatment'!$A$4:$A$154,0),MATCH(P$4,'outliers treatment'!$4:$4,0)-1)),"",OFFSET('outliers treatment'!$A$3,MATCH($A140,'outliers treatment'!$A$4:$A$154,0),MATCH(P$4,'outliers treatment'!$4:$4,0)-1))</f>
        <v/>
      </c>
      <c r="Q140" s="103" t="str">
        <f aca="false">IFERROR(P140-O140,"")</f>
        <v/>
      </c>
      <c r="R140" s="105" t="n">
        <f aca="false" t="array" ref="R140:R140">IFERROR(SKEW(IF(ISNUMBER(V140:CW140),V140:CW140,"")),"")</f>
        <v>-0.378229548727395</v>
      </c>
      <c r="S140" s="103" t="n">
        <v>1</v>
      </c>
      <c r="T140" s="103" t="n">
        <v>1</v>
      </c>
      <c r="U140" s="106" t="str">
        <f aca="false" t="array" ref="U140:U140">IF(B140&lt;4,"",1-IFERROR(SUM(ISNUMBER(V140:CW140)*(1-$V$3:$CW$3))/COUNTIF($V$3:$CW$3,0),0))</f>
        <v/>
      </c>
      <c r="V140" s="104" t="n">
        <f aca="false" t="array" ref="V140:V140">SUM(IF(ISNUMBER(V141:V142),$T141:$T142*V141:V142,0))/SUM(IF(ISNUMBER(V141:V142),$T141:$T142,0))</f>
        <v>40.2019650655022</v>
      </c>
      <c r="W140" s="104" t="n">
        <f aca="false" t="array" ref="W140:W140">SUM(IF(ISNUMBER(W141:W142),$T141:$T142*W141:W142,0))/SUM(IF(ISNUMBER(W141:W142),$T141:$T142,0))</f>
        <v>78.575327510917</v>
      </c>
      <c r="X140" s="104" t="n">
        <f aca="false" t="array" ref="X140:X140">SUM(IF(ISNUMBER(X141:X142),$T141:$T142*X141:X142,0))/SUM(IF(ISNUMBER(X141:X142),$T141:$T142,0))</f>
        <v>78.575327510917</v>
      </c>
      <c r="Y140" s="104" t="n">
        <f aca="false" t="array" ref="Y140:Y140">SUM(IF(ISNUMBER(Y141:Y142),$T141:$T142*Y141:Y142,0))/SUM(IF(ISNUMBER(Y141:Y142),$T141:$T142,0))</f>
        <v>81.0316593886463</v>
      </c>
      <c r="Z140" s="104" t="n">
        <f aca="false" t="array" ref="Z140:Z140">SUM(IF(ISNUMBER(Z141:Z142),$T141:$T142*Z141:Z142,0))/SUM(IF(ISNUMBER(Z141:Z142),$T141:$T142,0))</f>
        <v>53.575327510917</v>
      </c>
      <c r="AA140" s="104" t="n">
        <f aca="false" t="array" ref="AA140:AA140">SUM(IF(ISNUMBER(AA141:AA142),$T141:$T142*AA141:AA142,0))/SUM(IF(ISNUMBER(AA141:AA142),$T141:$T142,0))</f>
        <v>31.3045851528384</v>
      </c>
      <c r="AB140" s="104" t="n">
        <f aca="false" t="array" ref="AB140:AB140">SUM(IF(ISNUMBER(AB141:AB142),$T141:$T142*AB141:AB142,0))/SUM(IF(ISNUMBER(AB141:AB142),$T141:$T142,0))</f>
        <v>81.25</v>
      </c>
      <c r="AC140" s="104" t="n">
        <f aca="false" t="array" ref="AC140:AC140">SUM(IF(ISNUMBER(AC141:AC142),$T141:$T142*AC141:AC142,0))/SUM(IF(ISNUMBER(AC141:AC142),$T141:$T142,0))</f>
        <v>78.575327510917</v>
      </c>
      <c r="AD140" s="104" t="n">
        <f aca="false" t="array" ref="AD140:AD140">SUM(IF(ISNUMBER(AD141:AD142),$T141:$T142*AD141:AD142,0))/SUM(IF(ISNUMBER(AD141:AD142),$T141:$T142,0))</f>
        <v>81.3045851528385</v>
      </c>
      <c r="AE140" s="104" t="n">
        <f aca="false" t="array" ref="AE140:AE140">SUM(IF(ISNUMBER(AE141:AE142),$T141:$T142*AE141:AE142,0))/SUM(IF(ISNUMBER(AE141:AE142),$T141:$T142,0))</f>
        <v>42.6582969432315</v>
      </c>
      <c r="AF140" s="104" t="n">
        <f aca="false" t="array" ref="AF140:AF140">SUM(IF(ISNUMBER(AF141:AF142),$T141:$T142*AF141:AF142,0))/SUM(IF(ISNUMBER(AF141:AF142),$T141:$T142,0))</f>
        <v>79.8307860262009</v>
      </c>
      <c r="AG140" s="104" t="n">
        <f aca="false" t="array" ref="AG140:AG140">SUM(IF(ISNUMBER(AG141:AG142),$T141:$T142*AG141:AG142,0))/SUM(IF(ISNUMBER(AG141:AG142),$T141:$T142,0))</f>
        <v>0</v>
      </c>
      <c r="AH140" s="104" t="n">
        <f aca="false" t="array" ref="AH140:AH140">SUM(IF(ISNUMBER(AH141:AH142),$T141:$T142*AH141:AH142,0))/SUM(IF(ISNUMBER(AH141:AH142),$T141:$T142,0))</f>
        <v>81.3045851528385</v>
      </c>
      <c r="AI140" s="104" t="n">
        <f aca="false" t="array" ref="AI140:AI140">SUM(IF(ISNUMBER(AI141:AI142),$T141:$T142*AI141:AI142,0))/SUM(IF(ISNUMBER(AI141:AI142),$T141:$T142,0))</f>
        <v>27.0469432314411</v>
      </c>
      <c r="AJ140" s="104" t="n">
        <f aca="false" t="array" ref="AJ140:AJ140">SUM(IF(ISNUMBER(AJ141:AJ142),$T141:$T142*AJ141:AJ142,0))/SUM(IF(ISNUMBER(AJ141:AJ142),$T141:$T142,0))</f>
        <v>31.3045851528384</v>
      </c>
      <c r="AK140" s="104" t="n">
        <f aca="false" t="array" ref="AK140:AK140">SUM(IF(ISNUMBER(AK141:AK142),$T141:$T142*AK141:AK142,0))/SUM(IF(ISNUMBER(AK141:AK142),$T141:$T142,0))</f>
        <v>62.5</v>
      </c>
      <c r="AL140" s="104" t="n">
        <f aca="false" t="array" ref="AL140:AL140">SUM(IF(ISNUMBER(AL141:AL142),$T141:$T142*AL141:AL142,0))/SUM(IF(ISNUMBER(AL141:AL142),$T141:$T142,0))</f>
        <v>78.575327510917</v>
      </c>
      <c r="AM140" s="104" t="n">
        <f aca="false" t="array" ref="AM140:AM140">SUM(IF(ISNUMBER(AM141:AM142),$T141:$T142*AM141:AM142,0))/SUM(IF(ISNUMBER(AM141:AM142),$T141:$T142,0))</f>
        <v>79.9399563318777</v>
      </c>
      <c r="AN140" s="104" t="n">
        <f aca="false" t="array" ref="AN140:AN140">SUM(IF(ISNUMBER(AN141:AN142),$T141:$T142*AN141:AN142,0))/SUM(IF(ISNUMBER(AN141:AN142),$T141:$T142,0))</f>
        <v>52.2106986899563</v>
      </c>
      <c r="AO140" s="104" t="n">
        <f aca="false" t="array" ref="AO140:AO140">SUM(IF(ISNUMBER(AO141:AO142),$T141:$T142*AO141:AO142,0))/SUM(IF(ISNUMBER(AO141:AO142),$T141:$T142,0))</f>
        <v>53.575327510917</v>
      </c>
      <c r="AP140" s="104" t="n">
        <f aca="false" t="array" ref="AP140:AP140">SUM(IF(ISNUMBER(AP141:AP142),$T141:$T142*AP141:AP142,0))/SUM(IF(ISNUMBER(AP141:AP142),$T141:$T142,0))</f>
        <v>47.7893013100437</v>
      </c>
      <c r="AQ140" s="104" t="n">
        <f aca="false" t="array" ref="AQ140:AQ140">SUM(IF(ISNUMBER(AQ141:AQ142),$T141:$T142*AQ141:AQ142,0))/SUM(IF(ISNUMBER(AQ141:AQ142),$T141:$T142,0))</f>
        <v>80.7587336244542</v>
      </c>
      <c r="AR140" s="104" t="n">
        <f aca="false" t="array" ref="AR140:AR140">SUM(IF(ISNUMBER(AR141:AR142),$T141:$T142*AR141:AR142,0))/SUM(IF(ISNUMBER(AR141:AR142),$T141:$T142,0))</f>
        <v>81.2772925764192</v>
      </c>
      <c r="AS140" s="104" t="n">
        <f aca="false" t="array" ref="AS140:AS140">SUM(IF(ISNUMBER(AS141:AS142),$T141:$T142*AS141:AS142,0))/SUM(IF(ISNUMBER(AS141:AS142),$T141:$T142,0))</f>
        <v>0</v>
      </c>
      <c r="AT140" s="104" t="n">
        <f aca="false" t="array" ref="AT140:AT140">SUM(IF(ISNUMBER(AT141:AT142),$T141:$T142*AT141:AT142,0))/SUM(IF(ISNUMBER(AT141:AT142),$T141:$T142,0))</f>
        <v>53.575327510917</v>
      </c>
      <c r="AU140" s="104" t="n">
        <f aca="false" t="array" ref="AU140:AU140">SUM(IF(ISNUMBER(AU141:AU142),$T141:$T142*AU141:AU142,0))/SUM(IF(ISNUMBER(AU141:AU142),$T141:$T142,0))</f>
        <v>80.485807860262</v>
      </c>
      <c r="AV140" s="104" t="n">
        <f aca="false" t="array" ref="AV140:AV140">SUM(IF(ISNUMBER(AV141:AV142),$T141:$T142*AV141:AV142,0))/SUM(IF(ISNUMBER(AV141:AV142),$T141:$T142,0))</f>
        <v>0</v>
      </c>
      <c r="AW140" s="104" t="n">
        <f aca="false" t="array" ref="AW140:AW140">SUM(IF(ISNUMBER(AW141:AW142),$T141:$T142*AW141:AW142,0))/SUM(IF(ISNUMBER(AW141:AW142),$T141:$T142,0))</f>
        <v>0</v>
      </c>
      <c r="AX140" s="104" t="n">
        <f aca="false" t="array" ref="AX140:AX140">SUM(IF(ISNUMBER(AX141:AX142),$T141:$T142*AX141:AX142,0))/SUM(IF(ISNUMBER(AX141:AX142),$T141:$T142,0))</f>
        <v>56.0316593886463</v>
      </c>
      <c r="AY140" s="104" t="n">
        <f aca="false" t="array" ref="AY140:AY140">SUM(IF(ISNUMBER(AY141:AY142),$T141:$T142*AY141:AY142,0))/SUM(IF(ISNUMBER(AY141:AY142),$T141:$T142,0))</f>
        <v>46.7794759825327</v>
      </c>
      <c r="AZ140" s="104" t="n">
        <f aca="false" t="array" ref="AZ140:AZ140">SUM(IF(ISNUMBER(AZ141:AZ142),$T141:$T142*AZ141:AZ142,0))/SUM(IF(ISNUMBER(AZ141:AZ142),$T141:$T142,0))</f>
        <v>56.3045851528384</v>
      </c>
      <c r="BA140" s="104" t="n">
        <f aca="false" t="array" ref="BA140:BA140">SUM(IF(ISNUMBER(BA141:BA142),$T141:$T142*BA141:BA142,0))/SUM(IF(ISNUMBER(BA141:BA142),$T141:$T142,0))</f>
        <v>56.3045851528384</v>
      </c>
      <c r="BB140" s="104" t="n">
        <f aca="false" t="array" ref="BB140:BB140">SUM(IF(ISNUMBER(BB141:BB142),$T141:$T142*BB141:BB142,0))/SUM(IF(ISNUMBER(BB141:BB142),$T141:$T142,0))</f>
        <v>38.4552401746725</v>
      </c>
      <c r="BC140" s="104" t="n">
        <f aca="false" t="array" ref="BC140:BC140">SUM(IF(ISNUMBER(BC141:BC142),$T141:$T142*BC141:BC142,0))/SUM(IF(ISNUMBER(BC141:BC142),$T141:$T142,0))</f>
        <v>57.1506550218341</v>
      </c>
      <c r="BD140" s="104" t="n">
        <f aca="false" t="array" ref="BD140:BD140">SUM(IF(ISNUMBER(BD141:BD142),$T141:$T142*BD141:BD142,0))/SUM(IF(ISNUMBER(BD141:BD142),$T141:$T142,0))</f>
        <v>81.3045851528385</v>
      </c>
      <c r="BE140" s="104" t="n">
        <f aca="false" t="array" ref="BE140:BE140">SUM(IF(ISNUMBER(BE141:BE142),$T141:$T142*BE141:BE142,0))/SUM(IF(ISNUMBER(BE141:BE142),$T141:$T142,0))</f>
        <v>17.6582969432314</v>
      </c>
      <c r="BF140" s="104" t="n">
        <f aca="false" t="array" ref="BF140:BF140">SUM(IF(ISNUMBER(BF141:BF142),$T141:$T142*BF141:BF142,0))/SUM(IF(ISNUMBER(BF141:BF142),$T141:$T142,0))</f>
        <v>81.0316593886463</v>
      </c>
      <c r="BG140" s="104" t="n">
        <f aca="false" t="array" ref="BG140:BG140">SUM(IF(ISNUMBER(BG141:BG142),$T141:$T142*BG141:BG142,0))/SUM(IF(ISNUMBER(BG141:BG142),$T141:$T142,0))</f>
        <v>26.5010917030568</v>
      </c>
      <c r="BH140" s="104" t="n">
        <f aca="false" t="array" ref="BH140:BH140">SUM(IF(ISNUMBER(BH141:BH142),$T141:$T142*BH141:BH142,0))/SUM(IF(ISNUMBER(BH141:BH142),$T141:$T142,0))</f>
        <v>81.0316593886463</v>
      </c>
      <c r="BI140" s="104" t="n">
        <f aca="false" t="array" ref="BI140:BI140">SUM(IF(ISNUMBER(BI141:BI142),$T141:$T142*BI141:BI142,0))/SUM(IF(ISNUMBER(BI141:BI142),$T141:$T142,0))</f>
        <v>53.8755458515284</v>
      </c>
      <c r="BJ140" s="104" t="n">
        <f aca="false" t="array" ref="BJ140:BJ140">SUM(IF(ISNUMBER(BJ141:BJ142),$T141:$T142*BJ141:BJ142,0))/SUM(IF(ISNUMBER(BJ141:BJ142),$T141:$T142,0))</f>
        <v>31.0316593886463</v>
      </c>
      <c r="BK140" s="104" t="n">
        <f aca="false" t="array" ref="BK140:BK140">SUM(IF(ISNUMBER(BK141:BK142),$T141:$T142*BK141:BK142,0))/SUM(IF(ISNUMBER(BK141:BK142),$T141:$T142,0))</f>
        <v>0</v>
      </c>
      <c r="BL140" s="104" t="n">
        <f aca="false" t="array" ref="BL140:BL140">SUM(IF(ISNUMBER(BL141:BL142),$T141:$T142*BL141:BL142,0))/SUM(IF(ISNUMBER(BL141:BL142),$T141:$T142,0))</f>
        <v>62.6091703056769</v>
      </c>
      <c r="BM140" s="104" t="n">
        <f aca="false" t="array" ref="BM140:BM140">SUM(IF(ISNUMBER(BM141:BM142),$T141:$T142*BM141:BM142,0))/SUM(IF(ISNUMBER(BM141:BM142),$T141:$T142,0))</f>
        <v>25</v>
      </c>
      <c r="BN140" s="104" t="n">
        <f aca="false" t="array" ref="BN140:BN140">SUM(IF(ISNUMBER(BN141:BN142),$T141:$T142*BN141:BN142,0))/SUM(IF(ISNUMBER(BN141:BN142),$T141:$T142,0))</f>
        <v>0</v>
      </c>
      <c r="BO140" s="104" t="n">
        <f aca="false" t="array" ref="BO140:BO140">SUM(IF(ISNUMBER(BO141:BO142),$T141:$T142*BO141:BO142,0))/SUM(IF(ISNUMBER(BO141:BO142),$T141:$T142,0))</f>
        <v>28.575327510917</v>
      </c>
      <c r="BP140" s="104" t="n">
        <f aca="false" t="array" ref="BP140:BP140">SUM(IF(ISNUMBER(BP141:BP142),$T141:$T142*BP141:BP142,0))/SUM(IF(ISNUMBER(BP141:BP142),$T141:$T142,0))</f>
        <v>43.75</v>
      </c>
      <c r="BQ140" s="104" t="n">
        <f aca="false" t="array" ref="BQ140:BQ140">SUM(IF(ISNUMBER(BQ141:BQ142),$T141:$T142*BQ141:BQ142,0))/SUM(IF(ISNUMBER(BQ141:BQ142),$T141:$T142,0))</f>
        <v>31.3045851528384</v>
      </c>
      <c r="BR140" s="104" t="n">
        <f aca="false" t="array" ref="BR140:BR140">SUM(IF(ISNUMBER(BR141:BR142),$T141:$T142*BR141:BR142,0))/SUM(IF(ISNUMBER(BR141:BR142),$T141:$T142,0))</f>
        <v>0</v>
      </c>
      <c r="BS140" s="104" t="n">
        <f aca="false" t="array" ref="BS140:BS140">SUM(IF(ISNUMBER(BS141:BS142),$T141:$T142*BS141:BS142,0))/SUM(IF(ISNUMBER(BS141:BS142),$T141:$T142,0))</f>
        <v>54.6397379912664</v>
      </c>
      <c r="BT140" s="104" t="n">
        <f aca="false" t="array" ref="BT140:BT140">SUM(IF(ISNUMBER(BT141:BT142),$T141:$T142*BT141:BT142,0))/SUM(IF(ISNUMBER(BT141:BT142),$T141:$T142,0))</f>
        <v>81.3045851528385</v>
      </c>
      <c r="BU140" s="104" t="n">
        <f aca="false" t="array" ref="BU140:BU140">SUM(IF(ISNUMBER(BU141:BU142),$T141:$T142*BU141:BU142,0))/SUM(IF(ISNUMBER(BU141:BU142),$T141:$T142,0))</f>
        <v>62.6091703056769</v>
      </c>
      <c r="BV140" s="104" t="n">
        <f aca="false" t="array" ref="BV140:BV140">SUM(IF(ISNUMBER(BV141:BV142),$T141:$T142*BV141:BV142,0))/SUM(IF(ISNUMBER(BV141:BV142),$T141:$T142,0))</f>
        <v>73.1168122270742</v>
      </c>
      <c r="BW140" s="104" t="n">
        <f aca="false" t="array" ref="BW140:BW140">SUM(IF(ISNUMBER(BW141:BW142),$T141:$T142*BW141:BW142,0))/SUM(IF(ISNUMBER(BW141:BW142),$T141:$T142,0))</f>
        <v>25</v>
      </c>
      <c r="BX140" s="104" t="n">
        <f aca="false" t="array" ref="BX140:BX140">SUM(IF(ISNUMBER(BX141:BX142),$T141:$T142*BX141:BX142,0))/SUM(IF(ISNUMBER(BX141:BX142),$T141:$T142,0))</f>
        <v>20.3875545851528</v>
      </c>
      <c r="BY140" s="104" t="n">
        <f aca="false" t="array" ref="BY140:BY140">SUM(IF(ISNUMBER(BY141:BY142),$T141:$T142*BY141:BY142,0))/SUM(IF(ISNUMBER(BY141:BY142),$T141:$T142,0))</f>
        <v>56.3045851528384</v>
      </c>
      <c r="BZ140" s="104" t="n">
        <f aca="false" t="array" ref="BZ140:BZ140">SUM(IF(ISNUMBER(BZ141:BZ142),$T141:$T142*BZ141:BZ142,0))/SUM(IF(ISNUMBER(BZ141:BZ142),$T141:$T142,0))</f>
        <v>78.575327510917</v>
      </c>
      <c r="CA140" s="104" t="n">
        <f aca="false" t="array" ref="CA140:CA140">SUM(IF(ISNUMBER(CA141:CA142),$T141:$T142*CA141:CA142,0))/SUM(IF(ISNUMBER(CA141:CA142),$T141:$T142,0))</f>
        <v>0</v>
      </c>
      <c r="CB140" s="104" t="n">
        <f aca="false" t="array" ref="CB140:CB140">SUM(IF(ISNUMBER(CB141:CB142),$T141:$T142*CB141:CB142,0))/SUM(IF(ISNUMBER(CB141:CB142),$T141:$T142,0))</f>
        <v>81.0316593886463</v>
      </c>
      <c r="CC140" s="104" t="n">
        <f aca="false" t="array" ref="CC140:CC140">SUM(IF(ISNUMBER(CC141:CC142),$T141:$T142*CC141:CC142,0))/SUM(IF(ISNUMBER(CC141:CC142),$T141:$T142,0))</f>
        <v>53.575327510917</v>
      </c>
      <c r="CD140" s="104" t="n">
        <f aca="false" t="array" ref="CD140:CD140">SUM(IF(ISNUMBER(CD141:CD142),$T141:$T142*CD141:CD142,0))/SUM(IF(ISNUMBER(CD141:CD142),$T141:$T142,0))</f>
        <v>81.0316593886463</v>
      </c>
      <c r="CE140" s="104" t="n">
        <f aca="false" t="array" ref="CE140:CE140">SUM(IF(ISNUMBER(CE141:CE142),$T141:$T142*CE141:CE142,0))/SUM(IF(ISNUMBER(CE141:CE142),$T141:$T142,0))</f>
        <v>42.6582969432315</v>
      </c>
      <c r="CF140" s="104" t="n">
        <f aca="false" t="array" ref="CF140:CF140">SUM(IF(ISNUMBER(CF141:CF142),$T141:$T142*CF141:CF142,0))/SUM(IF(ISNUMBER(CF141:CF142),$T141:$T142,0))</f>
        <v>31.0316593886463</v>
      </c>
      <c r="CG140" s="104" t="n">
        <f aca="false" t="array" ref="CG140:CG140">SUM(IF(ISNUMBER(CG141:CG142),$T141:$T142*CG141:CG142,0))/SUM(IF(ISNUMBER(CG141:CG142),$T141:$T142,0))</f>
        <v>0</v>
      </c>
      <c r="CH140" s="104" t="n">
        <f aca="false" t="array" ref="CH140:CH140">SUM(IF(ISNUMBER(CH141:CH142),$T141:$T142*CH141:CH142,0))/SUM(IF(ISNUMBER(CH141:CH142),$T141:$T142,0))</f>
        <v>8.37882096069867</v>
      </c>
      <c r="CI140" s="104" t="n">
        <f aca="false" t="array" ref="CI140:CI140">SUM(IF(ISNUMBER(CI141:CI142),$T141:$T142*CI141:CI142,0))/SUM(IF(ISNUMBER(CI141:CI142),$T141:$T142,0))</f>
        <v>56.3045851528384</v>
      </c>
      <c r="CJ140" s="104" t="n">
        <f aca="false" t="array" ref="CJ140:CJ140">SUM(IF(ISNUMBER(CJ141:CJ142),$T141:$T142*CJ141:CJ142,0))/SUM(IF(ISNUMBER(CJ141:CJ142),$T141:$T142,0))</f>
        <v>30.6222707423581</v>
      </c>
      <c r="CK140" s="104" t="n">
        <f aca="false" t="array" ref="CK140:CK140">SUM(IF(ISNUMBER(CK141:CK142),$T141:$T142*CK141:CK142,0))/SUM(IF(ISNUMBER(CK141:CK142),$T141:$T142,0))</f>
        <v>62.6091703056769</v>
      </c>
      <c r="CL140" s="104" t="n">
        <f aca="false" t="array" ref="CL140:CL140">SUM(IF(ISNUMBER(CL141:CL142),$T141:$T142*CL141:CL142,0))/SUM(IF(ISNUMBER(CL141:CL142),$T141:$T142,0))</f>
        <v>60.9716157205241</v>
      </c>
      <c r="CM140" s="104" t="n">
        <f aca="false" t="array" ref="CM140:CM140">SUM(IF(ISNUMBER(CM141:CM142),$T141:$T142*CM141:CM142,0))/SUM(IF(ISNUMBER(CM141:CM142),$T141:$T142,0))</f>
        <v>81.2772925764192</v>
      </c>
      <c r="CN140" s="104" t="n">
        <f aca="false" t="array" ref="CN140:CN140">SUM(IF(ISNUMBER(CN141:CN142),$T141:$T142*CN141:CN142,0))/SUM(IF(ISNUMBER(CN141:CN142),$T141:$T142,0))</f>
        <v>0</v>
      </c>
      <c r="CO140" s="104" t="e">
        <f aca="false" t="array" ref="CO140:CO140">SUM(IF(ISNUMBER(CO141:CO142),$T141:$T142*CO141:CO142,0))/SUM(IF(ISNUMBER(CO141:CO142),$T141:$T142,0))</f>
        <v>#DIV/0!</v>
      </c>
      <c r="CP140" s="104" t="e">
        <f aca="false" t="array" ref="CP140:CP140">SUM(IF(ISNUMBER(CP141:CP142),$T141:$T142*CP141:CP142,0))/SUM(IF(ISNUMBER(CP141:CP142),$T141:$T142,0))</f>
        <v>#DIV/0!</v>
      </c>
      <c r="CQ140" s="104" t="n">
        <f aca="false" t="array" ref="CQ140:CQ140">SUM(IF(ISNUMBER(CQ141:CQ142),$T141:$T142*CQ141:CQ142,0))/SUM(IF(ISNUMBER(CQ141:CQ142),$T141:$T142,0))</f>
        <v>50.8460698689956</v>
      </c>
      <c r="CR140" s="104" t="n">
        <f aca="false" t="array" ref="CR140:CR140">SUM(IF(ISNUMBER(CR141:CR142),$T141:$T142*CR141:CR142,0))/SUM(IF(ISNUMBER(CR141:CR142),$T141:$T142,0))</f>
        <v>81.3045851528385</v>
      </c>
      <c r="CS140" s="104" t="n">
        <f aca="false" t="array" ref="CS140:CS140">SUM(IF(ISNUMBER(CS141:CS142),$T141:$T142*CS141:CS142,0))/SUM(IF(ISNUMBER(CS141:CS142),$T141:$T142,0))</f>
        <v>81.0316593886463</v>
      </c>
      <c r="CT140" s="104" t="n">
        <f aca="false" t="array" ref="CT140:CT140">SUM(IF(ISNUMBER(CT141:CT142),$T141:$T142*CT141:CT142,0))/SUM(IF(ISNUMBER(CT141:CT142),$T141:$T142,0))</f>
        <v>25</v>
      </c>
      <c r="CU140" s="104" t="n">
        <f aca="false" t="array" ref="CU140:CU140">SUM(IF(ISNUMBER(CU141:CU142),$T141:$T142*CU141:CU142,0))/SUM(IF(ISNUMBER(CU141:CU142),$T141:$T142,0))</f>
        <v>0</v>
      </c>
      <c r="CV140" s="104" t="n">
        <f aca="false" t="array" ref="CV140:CV140">SUM(IF(ISNUMBER(CV141:CV142),$T141:$T142*CV141:CV142,0))/SUM(IF(ISNUMBER(CV141:CV142),$T141:$T142,0))</f>
        <v>0</v>
      </c>
      <c r="CW140" s="104" t="n">
        <f aca="false" t="array" ref="CW140:CW140">SUM(IF(ISNUMBER(CW141:CW142),$T141:$T142*CW141:CW142,0))/SUM(IF(ISNUMBER(CW141:CW142),$T141:$T142,0))</f>
        <v>0</v>
      </c>
    </row>
    <row r="141" customFormat="false" ht="15.5" hidden="false" customHeight="false" outlineLevel="0" collapsed="false">
      <c r="A141" s="107" t="n">
        <v>5131</v>
      </c>
      <c r="B141" s="107" t="n">
        <v>4</v>
      </c>
      <c r="C141" s="103" t="str">
        <f aca="true">IF(ISBLANK(OFFSET('outliers treatment'!$A$3,MATCH($A141,'outliers treatment'!$A$4:$A$154,0),MATCH(C$4,'outliers treatment'!$4:$4,0)-1)),"",OFFSET('outliers treatment'!$A$3,MATCH($A141,'outliers treatment'!$A$4:$A$154,0),MATCH(C$4,'outliers treatment'!$4:$4,0)-1))</f>
        <v/>
      </c>
      <c r="D141" s="103" t="str">
        <f aca="true">IF(ISBLANK(OFFSET('outliers treatment'!$A$3,MATCH($A141,'outliers treatment'!$A$4:$A$154,0),MATCH(D$4,'outliers treatment'!$4:$4,0)-1)),"",OFFSET('outliers treatment'!$A$3,MATCH($A141,'outliers treatment'!$A$4:$A$154,0),MATCH(D$4,'outliers treatment'!$4:$4,0)-1))</f>
        <v>Mobile network coverage</v>
      </c>
      <c r="E141" s="103" t="str">
        <f aca="true">IF(ISBLANK(OFFSET('outliers treatment'!$A$3,MATCH($A141,'outliers treatment'!$A$4:$A$154,0),MATCH(E$4,'outliers treatment'!$4:$4,0)-1)),"",OFFSET('outliers treatment'!$A$3,MATCH($A141,'outliers treatment'!$A$4:$A$154,0),MATCH(E$4,'outliers treatment'!$4:$4,0)-1))</f>
        <v/>
      </c>
      <c r="F141" s="103" t="str">
        <f aca="true">IF(ISBLANK(OFFSET('outliers treatment'!$A$3,MATCH($A141,'outliers treatment'!$A$4:$A$154,0),MATCH(F$4,'outliers treatment'!$4:$4,0)-1)),"",OFFSET('outliers treatment'!$A$3,MATCH($A141,'outliers treatment'!$A$4:$A$154,0),MATCH(F$4,'outliers treatment'!$4:$4,0)-1))</f>
        <v/>
      </c>
      <c r="G141" s="103" t="str">
        <f aca="true">IF(ISBLANK(OFFSET('outliers treatment'!$A$3,MATCH($A141,'outliers treatment'!$A$4:$A$154,0),MATCH(G$4,'outliers treatment'!$4:$4,0)-1)),"",OFFSET('outliers treatment'!$A$3,MATCH($A141,'outliers treatment'!$A$4:$A$154,0),MATCH(G$4,'outliers treatment'!$4:$4,0)-1))</f>
        <v/>
      </c>
      <c r="H141" s="103" t="str">
        <f aca="true">IF(ISBLANK(OFFSET('outliers treatment'!$A$3,MATCH($A141,'outliers treatment'!$A$4:$A$154,0),MATCH(H$4,'outliers treatment'!$4:$4,0)-1)),"",OFFSET('outliers treatment'!$A$3,MATCH($A141,'outliers treatment'!$A$4:$A$154,0),MATCH(H$4,'outliers treatment'!$4:$4,0)-1))</f>
        <v/>
      </c>
      <c r="I141" s="103" t="str">
        <f aca="true">IF(ISBLANK(OFFSET('outliers treatment'!$A$3,MATCH($A141,'outliers treatment'!$A$4:$A$154,0),MATCH(I$4,'outliers treatment'!$4:$4,0)-1)),"",OFFSET('outliers treatment'!$A$3,MATCH($A141,'outliers treatment'!$A$4:$A$154,0),MATCH(I$4,'outliers treatment'!$4:$4,0)-1))</f>
        <v/>
      </c>
      <c r="J141" s="104" t="n">
        <f aca="false" t="array" ref="J141:J141">MIN(IF(ISNUMBER(V141:CW141),V141:CW141))</f>
        <v>0</v>
      </c>
      <c r="K141" s="103" t="n">
        <f aca="false" t="array" ref="K141:K141">MAX(IF(ISNUMBER(V141:CW141),V141:CW141))</f>
        <v>62.6091703056769</v>
      </c>
      <c r="L141" s="103" t="n">
        <f aca="true">IF(ISBLANK(OFFSET('outliers treatment'!$A$3,MATCH($A141,'outliers treatment'!$A$4:$A$154,0),MATCH(L$4,'outliers treatment'!$4:$4,0)-1)),"",OFFSET('outliers treatment'!$A$3,MATCH($A141,'outliers treatment'!$A$4:$A$154,0),MATCH(L$4,'outliers treatment'!$4:$4,0)-1))</f>
        <v>95.4</v>
      </c>
      <c r="M141" s="103" t="n">
        <f aca="true">IF(ISBLANK(OFFSET('outliers treatment'!$A$3,MATCH($A141,'outliers treatment'!$A$4:$A$154,0),MATCH(M$4,'outliers treatment'!$4:$4,0)-1)),"",OFFSET('outliers treatment'!$A$3,MATCH($A141,'outliers treatment'!$A$4:$A$154,0),MATCH(M$4,'outliers treatment'!$4:$4,0)-1))</f>
        <v>99.98</v>
      </c>
      <c r="N141" s="103" t="n">
        <f aca="true">IF(ISBLANK(OFFSET('outliers treatment'!$A$3,MATCH($A141,'outliers treatment'!$A$4:$A$154,0),MATCH(N$4,'outliers treatment'!$4:$4,0)-1)),"",OFFSET('outliers treatment'!$A$3,MATCH($A141,'outliers treatment'!$A$4:$A$154,0),MATCH(N$4,'outliers treatment'!$4:$4,0)-1))</f>
        <v>4.58</v>
      </c>
      <c r="O141" s="103" t="n">
        <f aca="true">IF(ISBLANK(OFFSET('outliers treatment'!$A$3,MATCH($A141,'outliers treatment'!$A$4:$A$154,0),MATCH(O$4,'outliers treatment'!$4:$4,0)-1)),"",OFFSET('outliers treatment'!$A$3,MATCH($A141,'outliers treatment'!$A$4:$A$154,0),MATCH(O$4,'outliers treatment'!$4:$4,0)-1))</f>
        <v>88.53</v>
      </c>
      <c r="P141" s="103" t="n">
        <f aca="true">IF(ISBLANK(OFFSET('outliers treatment'!$A$3,MATCH($A141,'outliers treatment'!$A$4:$A$154,0),MATCH(P$4,'outliers treatment'!$4:$4,0)-1)),"",OFFSET('outliers treatment'!$A$3,MATCH($A141,'outliers treatment'!$A$4:$A$154,0),MATCH(P$4,'outliers treatment'!$4:$4,0)-1))</f>
        <v>106.85</v>
      </c>
      <c r="Q141" s="103" t="n">
        <f aca="false">IFERROR(P141-O141,"")</f>
        <v>18.32</v>
      </c>
      <c r="R141" s="105" t="n">
        <f aca="false" t="array" ref="R141:R141">IFERROR(SKEW(IF(ISNUMBER(V141:CW141),V141:CW141,"")),"")</f>
        <v>-1.33473037900577</v>
      </c>
      <c r="S141" s="103" t="n">
        <v>0</v>
      </c>
      <c r="T141" s="103" t="n">
        <v>1</v>
      </c>
      <c r="U141" s="106" t="n">
        <f aca="false" t="array" ref="U141:U141">IF(B141&lt;4,"",1-IFERROR(SUM(ISNUMBER(V141:CW141)*(1-$V$3:$CW$3))/COUNTIF($V$3:$CW$3,0),0))</f>
        <v>0.0875</v>
      </c>
      <c r="V141" s="104" t="n">
        <f aca="true">IF($L141="","",IF(ISNUMBER(OFFSET('Data transformed'!$A$4,MATCH($A141,'Data transformed'!$A$5:$A$185,0),MATCH(V$4,'Data transformed'!$4:$4,0)-1)), (MIN(MAX(OFFSET('Data transformed'!$A$4,MATCH($A141,'Data transformed'!$A$5:$A$185,0),MATCH(V$4,'Data transformed'!$4:$4,0)-1),$O141),$P141)-$O141)/$Q141*100,"NA"))</f>
        <v>30.4039301310043</v>
      </c>
      <c r="W141" s="104" t="n">
        <f aca="true">IF($L141="","",IF(ISNUMBER(OFFSET('Data transformed'!$A$4,MATCH($A141,'Data transformed'!$A$5:$A$185,0),MATCH(W$4,'Data transformed'!$4:$4,0)-1)), (MIN(MAX(OFFSET('Data transformed'!$A$4,MATCH($A141,'Data transformed'!$A$5:$A$185,0),MATCH(W$4,'Data transformed'!$4:$4,0)-1),$O141),$P141)-$O141)/$Q141*100,"NA"))</f>
        <v>57.1506550218341</v>
      </c>
      <c r="X141" s="104" t="n">
        <f aca="true">IF($L141="","",IF(ISNUMBER(OFFSET('Data transformed'!$A$4,MATCH($A141,'Data transformed'!$A$5:$A$185,0),MATCH(X$4,'Data transformed'!$4:$4,0)-1)), (MIN(MAX(OFFSET('Data transformed'!$A$4,MATCH($A141,'Data transformed'!$A$5:$A$185,0),MATCH(X$4,'Data transformed'!$4:$4,0)-1),$O141),$P141)-$O141)/$Q141*100,"NA"))</f>
        <v>57.1506550218341</v>
      </c>
      <c r="Y141" s="104" t="n">
        <f aca="true">IF($L141="","",IF(ISNUMBER(OFFSET('Data transformed'!$A$4,MATCH($A141,'Data transformed'!$A$5:$A$185,0),MATCH(Y$4,'Data transformed'!$4:$4,0)-1)), (MIN(MAX(OFFSET('Data transformed'!$A$4,MATCH($A141,'Data transformed'!$A$5:$A$185,0),MATCH(Y$4,'Data transformed'!$4:$4,0)-1),$O141),$P141)-$O141)/$Q141*100,"NA"))</f>
        <v>62.0633187772926</v>
      </c>
      <c r="Z141" s="104" t="n">
        <f aca="true">IF($L141="","",IF(ISNUMBER(OFFSET('Data transformed'!$A$4,MATCH($A141,'Data transformed'!$A$5:$A$185,0),MATCH(Z$4,'Data transformed'!$4:$4,0)-1)), (MIN(MAX(OFFSET('Data transformed'!$A$4,MATCH($A141,'Data transformed'!$A$5:$A$185,0),MATCH(Z$4,'Data transformed'!$4:$4,0)-1),$O141),$P141)-$O141)/$Q141*100,"NA"))</f>
        <v>57.1506550218341</v>
      </c>
      <c r="AA141" s="104" t="n">
        <f aca="true">IF($L141="","",IF(ISNUMBER(OFFSET('Data transformed'!$A$4,MATCH($A141,'Data transformed'!$A$5:$A$185,0),MATCH(AA$4,'Data transformed'!$4:$4,0)-1)), (MIN(MAX(OFFSET('Data transformed'!$A$4,MATCH($A141,'Data transformed'!$A$5:$A$185,0),MATCH(AA$4,'Data transformed'!$4:$4,0)-1),$O141),$P141)-$O141)/$Q141*100,"NA"))</f>
        <v>62.6091703056769</v>
      </c>
      <c r="AB141" s="104" t="n">
        <f aca="true">IF($L141="","",IF(ISNUMBER(OFFSET('Data transformed'!$A$4,MATCH($A141,'Data transformed'!$A$5:$A$185,0),MATCH(AB$4,'Data transformed'!$4:$4,0)-1)), (MIN(MAX(OFFSET('Data transformed'!$A$4,MATCH($A141,'Data transformed'!$A$5:$A$185,0),MATCH(AB$4,'Data transformed'!$4:$4,0)-1),$O141),$P141)-$O141)/$Q141*100,"NA"))</f>
        <v>62.5</v>
      </c>
      <c r="AC141" s="104" t="n">
        <f aca="true">IF($L141="","",IF(ISNUMBER(OFFSET('Data transformed'!$A$4,MATCH($A141,'Data transformed'!$A$5:$A$185,0),MATCH(AC$4,'Data transformed'!$4:$4,0)-1)), (MIN(MAX(OFFSET('Data transformed'!$A$4,MATCH($A141,'Data transformed'!$A$5:$A$185,0),MATCH(AC$4,'Data transformed'!$4:$4,0)-1),$O141),$P141)-$O141)/$Q141*100,"NA"))</f>
        <v>57.1506550218341</v>
      </c>
      <c r="AD141" s="104" t="n">
        <f aca="true">IF($L141="","",IF(ISNUMBER(OFFSET('Data transformed'!$A$4,MATCH($A141,'Data transformed'!$A$5:$A$185,0),MATCH(AD$4,'Data transformed'!$4:$4,0)-1)), (MIN(MAX(OFFSET('Data transformed'!$A$4,MATCH($A141,'Data transformed'!$A$5:$A$185,0),MATCH(AD$4,'Data transformed'!$4:$4,0)-1),$O141),$P141)-$O141)/$Q141*100,"NA"))</f>
        <v>62.6091703056769</v>
      </c>
      <c r="AE141" s="104" t="n">
        <f aca="true">IF($L141="","",IF(ISNUMBER(OFFSET('Data transformed'!$A$4,MATCH($A141,'Data transformed'!$A$5:$A$185,0),MATCH(AE$4,'Data transformed'!$4:$4,0)-1)), (MIN(MAX(OFFSET('Data transformed'!$A$4,MATCH($A141,'Data transformed'!$A$5:$A$185,0),MATCH(AE$4,'Data transformed'!$4:$4,0)-1),$O141),$P141)-$O141)/$Q141*100,"NA"))</f>
        <v>35.3165938864629</v>
      </c>
      <c r="AF141" s="104" t="n">
        <f aca="true">IF($L141="","",IF(ISNUMBER(OFFSET('Data transformed'!$A$4,MATCH($A141,'Data transformed'!$A$5:$A$185,0),MATCH(AF$4,'Data transformed'!$4:$4,0)-1)), (MIN(MAX(OFFSET('Data transformed'!$A$4,MATCH($A141,'Data transformed'!$A$5:$A$185,0),MATCH(AF$4,'Data transformed'!$4:$4,0)-1),$O141),$P141)-$O141)/$Q141*100,"NA"))</f>
        <v>59.6615720524017</v>
      </c>
      <c r="AG141" s="104" t="str">
        <f aca="true">IF($L141="","",IF(ISNUMBER(OFFSET('Data transformed'!$A$4,MATCH($A141,'Data transformed'!$A$5:$A$185,0),MATCH(AG$4,'Data transformed'!$4:$4,0)-1)), (MIN(MAX(OFFSET('Data transformed'!$A$4,MATCH($A141,'Data transformed'!$A$5:$A$185,0),MATCH(AG$4,'Data transformed'!$4:$4,0)-1),$O141),$P141)-$O141)/$Q141*100,"NA"))</f>
        <v>NA</v>
      </c>
      <c r="AH141" s="104" t="n">
        <f aca="true">IF($L141="","",IF(ISNUMBER(OFFSET('Data transformed'!$A$4,MATCH($A141,'Data transformed'!$A$5:$A$185,0),MATCH(AH$4,'Data transformed'!$4:$4,0)-1)), (MIN(MAX(OFFSET('Data transformed'!$A$4,MATCH($A141,'Data transformed'!$A$5:$A$185,0),MATCH(AH$4,'Data transformed'!$4:$4,0)-1),$O141),$P141)-$O141)/$Q141*100,"NA"))</f>
        <v>62.6091703056769</v>
      </c>
      <c r="AI141" s="104" t="n">
        <f aca="true">IF($L141="","",IF(ISNUMBER(OFFSET('Data transformed'!$A$4,MATCH($A141,'Data transformed'!$A$5:$A$185,0),MATCH(AI$4,'Data transformed'!$4:$4,0)-1)), (MIN(MAX(OFFSET('Data transformed'!$A$4,MATCH($A141,'Data transformed'!$A$5:$A$185,0),MATCH(AI$4,'Data transformed'!$4:$4,0)-1),$O141),$P141)-$O141)/$Q141*100,"NA"))</f>
        <v>54.0938864628821</v>
      </c>
      <c r="AJ141" s="104" t="n">
        <f aca="true">IF($L141="","",IF(ISNUMBER(OFFSET('Data transformed'!$A$4,MATCH($A141,'Data transformed'!$A$5:$A$185,0),MATCH(AJ$4,'Data transformed'!$4:$4,0)-1)), (MIN(MAX(OFFSET('Data transformed'!$A$4,MATCH($A141,'Data transformed'!$A$5:$A$185,0),MATCH(AJ$4,'Data transformed'!$4:$4,0)-1),$O141),$P141)-$O141)/$Q141*100,"NA"))</f>
        <v>62.6091703056769</v>
      </c>
      <c r="AK141" s="104" t="n">
        <f aca="true">IF($L141="","",IF(ISNUMBER(OFFSET('Data transformed'!$A$4,MATCH($A141,'Data transformed'!$A$5:$A$185,0),MATCH(AK$4,'Data transformed'!$4:$4,0)-1)), (MIN(MAX(OFFSET('Data transformed'!$A$4,MATCH($A141,'Data transformed'!$A$5:$A$185,0),MATCH(AK$4,'Data transformed'!$4:$4,0)-1),$O141),$P141)-$O141)/$Q141*100,"NA"))</f>
        <v>62.5</v>
      </c>
      <c r="AL141" s="104" t="n">
        <f aca="true">IF($L141="","",IF(ISNUMBER(OFFSET('Data transformed'!$A$4,MATCH($A141,'Data transformed'!$A$5:$A$185,0),MATCH(AL$4,'Data transformed'!$4:$4,0)-1)), (MIN(MAX(OFFSET('Data transformed'!$A$4,MATCH($A141,'Data transformed'!$A$5:$A$185,0),MATCH(AL$4,'Data transformed'!$4:$4,0)-1),$O141),$P141)-$O141)/$Q141*100,"NA"))</f>
        <v>57.1506550218341</v>
      </c>
      <c r="AM141" s="104" t="n">
        <f aca="true">IF($L141="","",IF(ISNUMBER(OFFSET('Data transformed'!$A$4,MATCH($A141,'Data transformed'!$A$5:$A$185,0),MATCH(AM$4,'Data transformed'!$4:$4,0)-1)), (MIN(MAX(OFFSET('Data transformed'!$A$4,MATCH($A141,'Data transformed'!$A$5:$A$185,0),MATCH(AM$4,'Data transformed'!$4:$4,0)-1),$O141),$P141)-$O141)/$Q141*100,"NA"))</f>
        <v>59.8799126637555</v>
      </c>
      <c r="AN141" s="104" t="n">
        <f aca="true">IF($L141="","",IF(ISNUMBER(OFFSET('Data transformed'!$A$4,MATCH($A141,'Data transformed'!$A$5:$A$185,0),MATCH(AN$4,'Data transformed'!$4:$4,0)-1)), (MIN(MAX(OFFSET('Data transformed'!$A$4,MATCH($A141,'Data transformed'!$A$5:$A$185,0),MATCH(AN$4,'Data transformed'!$4:$4,0)-1),$O141),$P141)-$O141)/$Q141*100,"NA"))</f>
        <v>54.4213973799127</v>
      </c>
      <c r="AO141" s="104" t="n">
        <f aca="true">IF($L141="","",IF(ISNUMBER(OFFSET('Data transformed'!$A$4,MATCH($A141,'Data transformed'!$A$5:$A$185,0),MATCH(AO$4,'Data transformed'!$4:$4,0)-1)), (MIN(MAX(OFFSET('Data transformed'!$A$4,MATCH($A141,'Data transformed'!$A$5:$A$185,0),MATCH(AO$4,'Data transformed'!$4:$4,0)-1),$O141),$P141)-$O141)/$Q141*100,"NA"))</f>
        <v>57.1506550218341</v>
      </c>
      <c r="AP141" s="104" t="n">
        <f aca="true">IF($L141="","",IF(ISNUMBER(OFFSET('Data transformed'!$A$4,MATCH($A141,'Data transformed'!$A$5:$A$185,0),MATCH(AP$4,'Data transformed'!$4:$4,0)-1)), (MIN(MAX(OFFSET('Data transformed'!$A$4,MATCH($A141,'Data transformed'!$A$5:$A$185,0),MATCH(AP$4,'Data transformed'!$4:$4,0)-1),$O141),$P141)-$O141)/$Q141*100,"NA"))</f>
        <v>45.5786026200873</v>
      </c>
      <c r="AQ141" s="104" t="n">
        <f aca="true">IF($L141="","",IF(ISNUMBER(OFFSET('Data transformed'!$A$4,MATCH($A141,'Data transformed'!$A$5:$A$185,0),MATCH(AQ$4,'Data transformed'!$4:$4,0)-1)), (MIN(MAX(OFFSET('Data transformed'!$A$4,MATCH($A141,'Data transformed'!$A$5:$A$185,0),MATCH(AQ$4,'Data transformed'!$4:$4,0)-1),$O141),$P141)-$O141)/$Q141*100,"NA"))</f>
        <v>61.5174672489083</v>
      </c>
      <c r="AR141" s="104" t="n">
        <f aca="true">IF($L141="","",IF(ISNUMBER(OFFSET('Data transformed'!$A$4,MATCH($A141,'Data transformed'!$A$5:$A$185,0),MATCH(AR$4,'Data transformed'!$4:$4,0)-1)), (MIN(MAX(OFFSET('Data transformed'!$A$4,MATCH($A141,'Data transformed'!$A$5:$A$185,0),MATCH(AR$4,'Data transformed'!$4:$4,0)-1),$O141),$P141)-$O141)/$Q141*100,"NA"))</f>
        <v>62.5545851528384</v>
      </c>
      <c r="AS141" s="104" t="str">
        <f aca="true">IF($L141="","",IF(ISNUMBER(OFFSET('Data transformed'!$A$4,MATCH($A141,'Data transformed'!$A$5:$A$185,0),MATCH(AS$4,'Data transformed'!$4:$4,0)-1)), (MIN(MAX(OFFSET('Data transformed'!$A$4,MATCH($A141,'Data transformed'!$A$5:$A$185,0),MATCH(AS$4,'Data transformed'!$4:$4,0)-1),$O141),$P141)-$O141)/$Q141*100,"NA"))</f>
        <v>NA</v>
      </c>
      <c r="AT141" s="104" t="n">
        <f aca="true">IF($L141="","",IF(ISNUMBER(OFFSET('Data transformed'!$A$4,MATCH($A141,'Data transformed'!$A$5:$A$185,0),MATCH(AT$4,'Data transformed'!$4:$4,0)-1)), (MIN(MAX(OFFSET('Data transformed'!$A$4,MATCH($A141,'Data transformed'!$A$5:$A$185,0),MATCH(AT$4,'Data transformed'!$4:$4,0)-1),$O141),$P141)-$O141)/$Q141*100,"NA"))</f>
        <v>57.1506550218341</v>
      </c>
      <c r="AU141" s="104" t="n">
        <f aca="true">IF($L141="","",IF(ISNUMBER(OFFSET('Data transformed'!$A$4,MATCH($A141,'Data transformed'!$A$5:$A$185,0),MATCH(AU$4,'Data transformed'!$4:$4,0)-1)), (MIN(MAX(OFFSET('Data transformed'!$A$4,MATCH($A141,'Data transformed'!$A$5:$A$185,0),MATCH(AU$4,'Data transformed'!$4:$4,0)-1),$O141),$P141)-$O141)/$Q141*100,"NA"))</f>
        <v>60.9716157205241</v>
      </c>
      <c r="AV141" s="104" t="n">
        <f aca="true">IF($L141="","",IF(ISNUMBER(OFFSET('Data transformed'!$A$4,MATCH($A141,'Data transformed'!$A$5:$A$185,0),MATCH(AV$4,'Data transformed'!$4:$4,0)-1)), (MIN(MAX(OFFSET('Data transformed'!$A$4,MATCH($A141,'Data transformed'!$A$5:$A$185,0),MATCH(AV$4,'Data transformed'!$4:$4,0)-1),$O141),$P141)-$O141)/$Q141*100,"NA"))</f>
        <v>0</v>
      </c>
      <c r="AW141" s="104" t="n">
        <f aca="true">IF($L141="","",IF(ISNUMBER(OFFSET('Data transformed'!$A$4,MATCH($A141,'Data transformed'!$A$5:$A$185,0),MATCH(AW$4,'Data transformed'!$4:$4,0)-1)), (MIN(MAX(OFFSET('Data transformed'!$A$4,MATCH($A141,'Data transformed'!$A$5:$A$185,0),MATCH(AW$4,'Data transformed'!$4:$4,0)-1),$O141),$P141)-$O141)/$Q141*100,"NA"))</f>
        <v>0</v>
      </c>
      <c r="AX141" s="104" t="n">
        <f aca="true">IF($L141="","",IF(ISNUMBER(OFFSET('Data transformed'!$A$4,MATCH($A141,'Data transformed'!$A$5:$A$185,0),MATCH(AX$4,'Data transformed'!$4:$4,0)-1)), (MIN(MAX(OFFSET('Data transformed'!$A$4,MATCH($A141,'Data transformed'!$A$5:$A$185,0),MATCH(AX$4,'Data transformed'!$4:$4,0)-1),$O141),$P141)-$O141)/$Q141*100,"NA"))</f>
        <v>62.0633187772926</v>
      </c>
      <c r="AY141" s="104" t="n">
        <f aca="true">IF($L141="","",IF(ISNUMBER(OFFSET('Data transformed'!$A$4,MATCH($A141,'Data transformed'!$A$5:$A$185,0),MATCH(AY$4,'Data transformed'!$4:$4,0)-1)), (MIN(MAX(OFFSET('Data transformed'!$A$4,MATCH($A141,'Data transformed'!$A$5:$A$185,0),MATCH(AY$4,'Data transformed'!$4:$4,0)-1),$O141),$P141)-$O141)/$Q141*100,"NA"))</f>
        <v>46.7794759825327</v>
      </c>
      <c r="AZ141" s="104" t="n">
        <f aca="true">IF($L141="","",IF(ISNUMBER(OFFSET('Data transformed'!$A$4,MATCH($A141,'Data transformed'!$A$5:$A$185,0),MATCH(AZ$4,'Data transformed'!$4:$4,0)-1)), (MIN(MAX(OFFSET('Data transformed'!$A$4,MATCH($A141,'Data transformed'!$A$5:$A$185,0),MATCH(AZ$4,'Data transformed'!$4:$4,0)-1),$O141),$P141)-$O141)/$Q141*100,"NA"))</f>
        <v>62.6091703056769</v>
      </c>
      <c r="BA141" s="104" t="n">
        <f aca="true">IF($L141="","",IF(ISNUMBER(OFFSET('Data transformed'!$A$4,MATCH($A141,'Data transformed'!$A$5:$A$185,0),MATCH(BA$4,'Data transformed'!$4:$4,0)-1)), (MIN(MAX(OFFSET('Data transformed'!$A$4,MATCH($A141,'Data transformed'!$A$5:$A$185,0),MATCH(BA$4,'Data transformed'!$4:$4,0)-1),$O141),$P141)-$O141)/$Q141*100,"NA"))</f>
        <v>62.6091703056769</v>
      </c>
      <c r="BB141" s="104" t="n">
        <f aca="true">IF($L141="","",IF(ISNUMBER(OFFSET('Data transformed'!$A$4,MATCH($A141,'Data transformed'!$A$5:$A$185,0),MATCH(BB$4,'Data transformed'!$4:$4,0)-1)), (MIN(MAX(OFFSET('Data transformed'!$A$4,MATCH($A141,'Data transformed'!$A$5:$A$185,0),MATCH(BB$4,'Data transformed'!$4:$4,0)-1),$O141),$P141)-$O141)/$Q141*100,"NA"))</f>
        <v>26.9104803493449</v>
      </c>
      <c r="BC141" s="104" t="n">
        <f aca="true">IF($L141="","",IF(ISNUMBER(OFFSET('Data transformed'!$A$4,MATCH($A141,'Data transformed'!$A$5:$A$185,0),MATCH(BC$4,'Data transformed'!$4:$4,0)-1)), (MIN(MAX(OFFSET('Data transformed'!$A$4,MATCH($A141,'Data transformed'!$A$5:$A$185,0),MATCH(BC$4,'Data transformed'!$4:$4,0)-1),$O141),$P141)-$O141)/$Q141*100,"NA"))</f>
        <v>57.1506550218341</v>
      </c>
      <c r="BD141" s="104" t="n">
        <f aca="true">IF($L141="","",IF(ISNUMBER(OFFSET('Data transformed'!$A$4,MATCH($A141,'Data transformed'!$A$5:$A$185,0),MATCH(BD$4,'Data transformed'!$4:$4,0)-1)), (MIN(MAX(OFFSET('Data transformed'!$A$4,MATCH($A141,'Data transformed'!$A$5:$A$185,0),MATCH(BD$4,'Data transformed'!$4:$4,0)-1),$O141),$P141)-$O141)/$Q141*100,"NA"))</f>
        <v>62.6091703056769</v>
      </c>
      <c r="BE141" s="104" t="n">
        <f aca="true">IF($L141="","",IF(ISNUMBER(OFFSET('Data transformed'!$A$4,MATCH($A141,'Data transformed'!$A$5:$A$185,0),MATCH(BE$4,'Data transformed'!$4:$4,0)-1)), (MIN(MAX(OFFSET('Data transformed'!$A$4,MATCH($A141,'Data transformed'!$A$5:$A$185,0),MATCH(BE$4,'Data transformed'!$4:$4,0)-1),$O141),$P141)-$O141)/$Q141*100,"NA"))</f>
        <v>35.3165938864629</v>
      </c>
      <c r="BF141" s="104" t="n">
        <f aca="true">IF($L141="","",IF(ISNUMBER(OFFSET('Data transformed'!$A$4,MATCH($A141,'Data transformed'!$A$5:$A$185,0),MATCH(BF$4,'Data transformed'!$4:$4,0)-1)), (MIN(MAX(OFFSET('Data transformed'!$A$4,MATCH($A141,'Data transformed'!$A$5:$A$185,0),MATCH(BF$4,'Data transformed'!$4:$4,0)-1),$O141),$P141)-$O141)/$Q141*100,"NA"))</f>
        <v>62.0633187772926</v>
      </c>
      <c r="BG141" s="104" t="n">
        <f aca="true">IF($L141="","",IF(ISNUMBER(OFFSET('Data transformed'!$A$4,MATCH($A141,'Data transformed'!$A$5:$A$185,0),MATCH(BG$4,'Data transformed'!$4:$4,0)-1)), (MIN(MAX(OFFSET('Data transformed'!$A$4,MATCH($A141,'Data transformed'!$A$5:$A$185,0),MATCH(BG$4,'Data transformed'!$4:$4,0)-1),$O141),$P141)-$O141)/$Q141*100,"NA"))</f>
        <v>3.00218340611352</v>
      </c>
      <c r="BH141" s="104" t="n">
        <f aca="true">IF($L141="","",IF(ISNUMBER(OFFSET('Data transformed'!$A$4,MATCH($A141,'Data transformed'!$A$5:$A$185,0),MATCH(BH$4,'Data transformed'!$4:$4,0)-1)), (MIN(MAX(OFFSET('Data transformed'!$A$4,MATCH($A141,'Data transformed'!$A$5:$A$185,0),MATCH(BH$4,'Data transformed'!$4:$4,0)-1),$O141),$P141)-$O141)/$Q141*100,"NA"))</f>
        <v>62.0633187772926</v>
      </c>
      <c r="BI141" s="104" t="n">
        <f aca="true">IF($L141="","",IF(ISNUMBER(OFFSET('Data transformed'!$A$4,MATCH($A141,'Data transformed'!$A$5:$A$185,0),MATCH(BI$4,'Data transformed'!$4:$4,0)-1)), (MIN(MAX(OFFSET('Data transformed'!$A$4,MATCH($A141,'Data transformed'!$A$5:$A$185,0),MATCH(BI$4,'Data transformed'!$4:$4,0)-1),$O141),$P141)-$O141)/$Q141*100,"NA"))</f>
        <v>57.7510917030568</v>
      </c>
      <c r="BJ141" s="104" t="n">
        <f aca="true">IF($L141="","",IF(ISNUMBER(OFFSET('Data transformed'!$A$4,MATCH($A141,'Data transformed'!$A$5:$A$185,0),MATCH(BJ$4,'Data transformed'!$4:$4,0)-1)), (MIN(MAX(OFFSET('Data transformed'!$A$4,MATCH($A141,'Data transformed'!$A$5:$A$185,0),MATCH(BJ$4,'Data transformed'!$4:$4,0)-1),$O141),$P141)-$O141)/$Q141*100,"NA"))</f>
        <v>62.0633187772926</v>
      </c>
      <c r="BK141" s="104" t="n">
        <f aca="true">IF($L141="","",IF(ISNUMBER(OFFSET('Data transformed'!$A$4,MATCH($A141,'Data transformed'!$A$5:$A$185,0),MATCH(BK$4,'Data transformed'!$4:$4,0)-1)), (MIN(MAX(OFFSET('Data transformed'!$A$4,MATCH($A141,'Data transformed'!$A$5:$A$185,0),MATCH(BK$4,'Data transformed'!$4:$4,0)-1),$O141),$P141)-$O141)/$Q141*100,"NA"))</f>
        <v>0</v>
      </c>
      <c r="BL141" s="104" t="n">
        <f aca="true">IF($L141="","",IF(ISNUMBER(OFFSET('Data transformed'!$A$4,MATCH($A141,'Data transformed'!$A$5:$A$185,0),MATCH(BL$4,'Data transformed'!$4:$4,0)-1)), (MIN(MAX(OFFSET('Data transformed'!$A$4,MATCH($A141,'Data transformed'!$A$5:$A$185,0),MATCH(BL$4,'Data transformed'!$4:$4,0)-1),$O141),$P141)-$O141)/$Q141*100,"NA"))</f>
        <v>62.6091703056769</v>
      </c>
      <c r="BM141" s="104" t="n">
        <f aca="true">IF($L141="","",IF(ISNUMBER(OFFSET('Data transformed'!$A$4,MATCH($A141,'Data transformed'!$A$5:$A$185,0),MATCH(BM$4,'Data transformed'!$4:$4,0)-1)), (MIN(MAX(OFFSET('Data transformed'!$A$4,MATCH($A141,'Data transformed'!$A$5:$A$185,0),MATCH(BM$4,'Data transformed'!$4:$4,0)-1),$O141),$P141)-$O141)/$Q141*100,"NA"))</f>
        <v>0</v>
      </c>
      <c r="BN141" s="104" t="n">
        <f aca="true">IF($L141="","",IF(ISNUMBER(OFFSET('Data transformed'!$A$4,MATCH($A141,'Data transformed'!$A$5:$A$185,0),MATCH(BN$4,'Data transformed'!$4:$4,0)-1)), (MIN(MAX(OFFSET('Data transformed'!$A$4,MATCH($A141,'Data transformed'!$A$5:$A$185,0),MATCH(BN$4,'Data transformed'!$4:$4,0)-1),$O141),$P141)-$O141)/$Q141*100,"NA"))</f>
        <v>0</v>
      </c>
      <c r="BO141" s="104" t="n">
        <f aca="true">IF($L141="","",IF(ISNUMBER(OFFSET('Data transformed'!$A$4,MATCH($A141,'Data transformed'!$A$5:$A$185,0),MATCH(BO$4,'Data transformed'!$4:$4,0)-1)), (MIN(MAX(OFFSET('Data transformed'!$A$4,MATCH($A141,'Data transformed'!$A$5:$A$185,0),MATCH(BO$4,'Data transformed'!$4:$4,0)-1),$O141),$P141)-$O141)/$Q141*100,"NA"))</f>
        <v>57.1506550218341</v>
      </c>
      <c r="BP141" s="104" t="n">
        <f aca="true">IF($L141="","",IF(ISNUMBER(OFFSET('Data transformed'!$A$4,MATCH($A141,'Data transformed'!$A$5:$A$185,0),MATCH(BP$4,'Data transformed'!$4:$4,0)-1)), (MIN(MAX(OFFSET('Data transformed'!$A$4,MATCH($A141,'Data transformed'!$A$5:$A$185,0),MATCH(BP$4,'Data transformed'!$4:$4,0)-1),$O141),$P141)-$O141)/$Q141*100,"NA"))</f>
        <v>37.5</v>
      </c>
      <c r="BQ141" s="104" t="n">
        <f aca="true">IF($L141="","",IF(ISNUMBER(OFFSET('Data transformed'!$A$4,MATCH($A141,'Data transformed'!$A$5:$A$185,0),MATCH(BQ$4,'Data transformed'!$4:$4,0)-1)), (MIN(MAX(OFFSET('Data transformed'!$A$4,MATCH($A141,'Data transformed'!$A$5:$A$185,0),MATCH(BQ$4,'Data transformed'!$4:$4,0)-1),$O141),$P141)-$O141)/$Q141*100,"NA"))</f>
        <v>62.6091703056769</v>
      </c>
      <c r="BR141" s="104" t="str">
        <f aca="true">IF($L141="","",IF(ISNUMBER(OFFSET('Data transformed'!$A$4,MATCH($A141,'Data transformed'!$A$5:$A$185,0),MATCH(BR$4,'Data transformed'!$4:$4,0)-1)), (MIN(MAX(OFFSET('Data transformed'!$A$4,MATCH($A141,'Data transformed'!$A$5:$A$185,0),MATCH(BR$4,'Data transformed'!$4:$4,0)-1),$O141),$P141)-$O141)/$Q141*100,"NA"))</f>
        <v>NA</v>
      </c>
      <c r="BS141" s="104" t="n">
        <f aca="true">IF($L141="","",IF(ISNUMBER(OFFSET('Data transformed'!$A$4,MATCH($A141,'Data transformed'!$A$5:$A$185,0),MATCH(BS$4,'Data transformed'!$4:$4,0)-1)), (MIN(MAX(OFFSET('Data transformed'!$A$4,MATCH($A141,'Data transformed'!$A$5:$A$185,0),MATCH(BS$4,'Data transformed'!$4:$4,0)-1),$O141),$P141)-$O141)/$Q141*100,"NA"))</f>
        <v>59.2794759825328</v>
      </c>
      <c r="BT141" s="104" t="n">
        <f aca="true">IF($L141="","",IF(ISNUMBER(OFFSET('Data transformed'!$A$4,MATCH($A141,'Data transformed'!$A$5:$A$185,0),MATCH(BT$4,'Data transformed'!$4:$4,0)-1)), (MIN(MAX(OFFSET('Data transformed'!$A$4,MATCH($A141,'Data transformed'!$A$5:$A$185,0),MATCH(BT$4,'Data transformed'!$4:$4,0)-1),$O141),$P141)-$O141)/$Q141*100,"NA"))</f>
        <v>62.6091703056769</v>
      </c>
      <c r="BU141" s="104" t="n">
        <f aca="true">IF($L141="","",IF(ISNUMBER(OFFSET('Data transformed'!$A$4,MATCH($A141,'Data transformed'!$A$5:$A$185,0),MATCH(BU$4,'Data transformed'!$4:$4,0)-1)), (MIN(MAX(OFFSET('Data transformed'!$A$4,MATCH($A141,'Data transformed'!$A$5:$A$185,0),MATCH(BU$4,'Data transformed'!$4:$4,0)-1),$O141),$P141)-$O141)/$Q141*100,"NA"))</f>
        <v>62.6091703056769</v>
      </c>
      <c r="BV141" s="104" t="n">
        <f aca="true">IF($L141="","",IF(ISNUMBER(OFFSET('Data transformed'!$A$4,MATCH($A141,'Data transformed'!$A$5:$A$185,0),MATCH(BV$4,'Data transformed'!$4:$4,0)-1)), (MIN(MAX(OFFSET('Data transformed'!$A$4,MATCH($A141,'Data transformed'!$A$5:$A$185,0),MATCH(BV$4,'Data transformed'!$4:$4,0)-1),$O141),$P141)-$O141)/$Q141*100,"NA"))</f>
        <v>46.2336244541485</v>
      </c>
      <c r="BW141" s="104" t="n">
        <f aca="true">IF($L141="","",IF(ISNUMBER(OFFSET('Data transformed'!$A$4,MATCH($A141,'Data transformed'!$A$5:$A$185,0),MATCH(BW$4,'Data transformed'!$4:$4,0)-1)), (MIN(MAX(OFFSET('Data transformed'!$A$4,MATCH($A141,'Data transformed'!$A$5:$A$185,0),MATCH(BW$4,'Data transformed'!$4:$4,0)-1),$O141),$P141)-$O141)/$Q141*100,"NA"))</f>
        <v>0</v>
      </c>
      <c r="BX141" s="104" t="n">
        <f aca="true">IF($L141="","",IF(ISNUMBER(OFFSET('Data transformed'!$A$4,MATCH($A141,'Data transformed'!$A$5:$A$185,0),MATCH(BX$4,'Data transformed'!$4:$4,0)-1)), (MIN(MAX(OFFSET('Data transformed'!$A$4,MATCH($A141,'Data transformed'!$A$5:$A$185,0),MATCH(BX$4,'Data transformed'!$4:$4,0)-1),$O141),$P141)-$O141)/$Q141*100,"NA"))</f>
        <v>40.7751091703057</v>
      </c>
      <c r="BY141" s="104" t="n">
        <f aca="true">IF($L141="","",IF(ISNUMBER(OFFSET('Data transformed'!$A$4,MATCH($A141,'Data transformed'!$A$5:$A$185,0),MATCH(BY$4,'Data transformed'!$4:$4,0)-1)), (MIN(MAX(OFFSET('Data transformed'!$A$4,MATCH($A141,'Data transformed'!$A$5:$A$185,0),MATCH(BY$4,'Data transformed'!$4:$4,0)-1),$O141),$P141)-$O141)/$Q141*100,"NA"))</f>
        <v>62.6091703056769</v>
      </c>
      <c r="BZ141" s="104" t="n">
        <f aca="true">IF($L141="","",IF(ISNUMBER(OFFSET('Data transformed'!$A$4,MATCH($A141,'Data transformed'!$A$5:$A$185,0),MATCH(BZ$4,'Data transformed'!$4:$4,0)-1)), (MIN(MAX(OFFSET('Data transformed'!$A$4,MATCH($A141,'Data transformed'!$A$5:$A$185,0),MATCH(BZ$4,'Data transformed'!$4:$4,0)-1),$O141),$P141)-$O141)/$Q141*100,"NA"))</f>
        <v>57.1506550218341</v>
      </c>
      <c r="CA141" s="104" t="str">
        <f aca="true">IF($L141="","",IF(ISNUMBER(OFFSET('Data transformed'!$A$4,MATCH($A141,'Data transformed'!$A$5:$A$185,0),MATCH(CA$4,'Data transformed'!$4:$4,0)-1)), (MIN(MAX(OFFSET('Data transformed'!$A$4,MATCH($A141,'Data transformed'!$A$5:$A$185,0),MATCH(CA$4,'Data transformed'!$4:$4,0)-1),$O141),$P141)-$O141)/$Q141*100,"NA"))</f>
        <v>NA</v>
      </c>
      <c r="CB141" s="104" t="n">
        <f aca="true">IF($L141="","",IF(ISNUMBER(OFFSET('Data transformed'!$A$4,MATCH($A141,'Data transformed'!$A$5:$A$185,0),MATCH(CB$4,'Data transformed'!$4:$4,0)-1)), (MIN(MAX(OFFSET('Data transformed'!$A$4,MATCH($A141,'Data transformed'!$A$5:$A$185,0),MATCH(CB$4,'Data transformed'!$4:$4,0)-1),$O141),$P141)-$O141)/$Q141*100,"NA"))</f>
        <v>62.0633187772926</v>
      </c>
      <c r="CC141" s="104" t="n">
        <f aca="true">IF($L141="","",IF(ISNUMBER(OFFSET('Data transformed'!$A$4,MATCH($A141,'Data transformed'!$A$5:$A$185,0),MATCH(CC$4,'Data transformed'!$4:$4,0)-1)), (MIN(MAX(OFFSET('Data transformed'!$A$4,MATCH($A141,'Data transformed'!$A$5:$A$185,0),MATCH(CC$4,'Data transformed'!$4:$4,0)-1),$O141),$P141)-$O141)/$Q141*100,"NA"))</f>
        <v>57.1506550218341</v>
      </c>
      <c r="CD141" s="104" t="n">
        <f aca="true">IF($L141="","",IF(ISNUMBER(OFFSET('Data transformed'!$A$4,MATCH($A141,'Data transformed'!$A$5:$A$185,0),MATCH(CD$4,'Data transformed'!$4:$4,0)-1)), (MIN(MAX(OFFSET('Data transformed'!$A$4,MATCH($A141,'Data transformed'!$A$5:$A$185,0),MATCH(CD$4,'Data transformed'!$4:$4,0)-1),$O141),$P141)-$O141)/$Q141*100,"NA"))</f>
        <v>62.0633187772926</v>
      </c>
      <c r="CE141" s="104" t="n">
        <f aca="true">IF($L141="","",IF(ISNUMBER(OFFSET('Data transformed'!$A$4,MATCH($A141,'Data transformed'!$A$5:$A$185,0),MATCH(CE$4,'Data transformed'!$4:$4,0)-1)), (MIN(MAX(OFFSET('Data transformed'!$A$4,MATCH($A141,'Data transformed'!$A$5:$A$185,0),MATCH(CE$4,'Data transformed'!$4:$4,0)-1),$O141),$P141)-$O141)/$Q141*100,"NA"))</f>
        <v>35.3165938864629</v>
      </c>
      <c r="CF141" s="104" t="n">
        <f aca="true">IF($L141="","",IF(ISNUMBER(OFFSET('Data transformed'!$A$4,MATCH($A141,'Data transformed'!$A$5:$A$185,0),MATCH(CF$4,'Data transformed'!$4:$4,0)-1)), (MIN(MAX(OFFSET('Data transformed'!$A$4,MATCH($A141,'Data transformed'!$A$5:$A$185,0),MATCH(CF$4,'Data transformed'!$4:$4,0)-1),$O141),$P141)-$O141)/$Q141*100,"NA"))</f>
        <v>62.0633187772926</v>
      </c>
      <c r="CG141" s="104" t="str">
        <f aca="true">IF($L141="","",IF(ISNUMBER(OFFSET('Data transformed'!$A$4,MATCH($A141,'Data transformed'!$A$5:$A$185,0),MATCH(CG$4,'Data transformed'!$4:$4,0)-1)), (MIN(MAX(OFFSET('Data transformed'!$A$4,MATCH($A141,'Data transformed'!$A$5:$A$185,0),MATCH(CG$4,'Data transformed'!$4:$4,0)-1),$O141),$P141)-$O141)/$Q141*100,"NA"))</f>
        <v>NA</v>
      </c>
      <c r="CH141" s="104" t="n">
        <f aca="true">IF($L141="","",IF(ISNUMBER(OFFSET('Data transformed'!$A$4,MATCH($A141,'Data transformed'!$A$5:$A$185,0),MATCH(CH$4,'Data transformed'!$4:$4,0)-1)), (MIN(MAX(OFFSET('Data transformed'!$A$4,MATCH($A141,'Data transformed'!$A$5:$A$185,0),MATCH(CH$4,'Data transformed'!$4:$4,0)-1),$O141),$P141)-$O141)/$Q141*100,"NA"))</f>
        <v>16.7576419213973</v>
      </c>
      <c r="CI141" s="104" t="n">
        <f aca="true">IF($L141="","",IF(ISNUMBER(OFFSET('Data transformed'!$A$4,MATCH($A141,'Data transformed'!$A$5:$A$185,0),MATCH(CI$4,'Data transformed'!$4:$4,0)-1)), (MIN(MAX(OFFSET('Data transformed'!$A$4,MATCH($A141,'Data transformed'!$A$5:$A$185,0),MATCH(CI$4,'Data transformed'!$4:$4,0)-1),$O141),$P141)-$O141)/$Q141*100,"NA"))</f>
        <v>62.6091703056769</v>
      </c>
      <c r="CJ141" s="104" t="n">
        <f aca="true">IF($L141="","",IF(ISNUMBER(OFFSET('Data transformed'!$A$4,MATCH($A141,'Data transformed'!$A$5:$A$185,0),MATCH(CJ$4,'Data transformed'!$4:$4,0)-1)), (MIN(MAX(OFFSET('Data transformed'!$A$4,MATCH($A141,'Data transformed'!$A$5:$A$185,0),MATCH(CJ$4,'Data transformed'!$4:$4,0)-1),$O141),$P141)-$O141)/$Q141*100,"NA"))</f>
        <v>61.2445414847162</v>
      </c>
      <c r="CK141" s="104" t="n">
        <f aca="true">IF($L141="","",IF(ISNUMBER(OFFSET('Data transformed'!$A$4,MATCH($A141,'Data transformed'!$A$5:$A$185,0),MATCH(CK$4,'Data transformed'!$4:$4,0)-1)), (MIN(MAX(OFFSET('Data transformed'!$A$4,MATCH($A141,'Data transformed'!$A$5:$A$185,0),MATCH(CK$4,'Data transformed'!$4:$4,0)-1),$O141),$P141)-$O141)/$Q141*100,"NA"))</f>
        <v>62.6091703056769</v>
      </c>
      <c r="CL141" s="104" t="n">
        <f aca="true">IF($L141="","",IF(ISNUMBER(OFFSET('Data transformed'!$A$4,MATCH($A141,'Data transformed'!$A$5:$A$185,0),MATCH(CL$4,'Data transformed'!$4:$4,0)-1)), (MIN(MAX(OFFSET('Data transformed'!$A$4,MATCH($A141,'Data transformed'!$A$5:$A$185,0),MATCH(CL$4,'Data transformed'!$4:$4,0)-1),$O141),$P141)-$O141)/$Q141*100,"NA"))</f>
        <v>60.9716157205241</v>
      </c>
      <c r="CM141" s="104" t="n">
        <f aca="true">IF($L141="","",IF(ISNUMBER(OFFSET('Data transformed'!$A$4,MATCH($A141,'Data transformed'!$A$5:$A$185,0),MATCH(CM$4,'Data transformed'!$4:$4,0)-1)), (MIN(MAX(OFFSET('Data transformed'!$A$4,MATCH($A141,'Data transformed'!$A$5:$A$185,0),MATCH(CM$4,'Data transformed'!$4:$4,0)-1),$O141),$P141)-$O141)/$Q141*100,"NA"))</f>
        <v>62.5545851528384</v>
      </c>
      <c r="CN141" s="104" t="n">
        <f aca="true">IF($L141="","",IF(ISNUMBER(OFFSET('Data transformed'!$A$4,MATCH($A141,'Data transformed'!$A$5:$A$185,0),MATCH(CN$4,'Data transformed'!$4:$4,0)-1)), (MIN(MAX(OFFSET('Data transformed'!$A$4,MATCH($A141,'Data transformed'!$A$5:$A$185,0),MATCH(CN$4,'Data transformed'!$4:$4,0)-1),$O141),$P141)-$O141)/$Q141*100,"NA"))</f>
        <v>0</v>
      </c>
      <c r="CO141" s="104" t="str">
        <f aca="true">IF($L141="","",IF(ISNUMBER(OFFSET('Data transformed'!$A$4,MATCH($A141,'Data transformed'!$A$5:$A$185,0),MATCH(CO$4,'Data transformed'!$4:$4,0)-1)), (MIN(MAX(OFFSET('Data transformed'!$A$4,MATCH($A141,'Data transformed'!$A$5:$A$185,0),MATCH(CO$4,'Data transformed'!$4:$4,0)-1),$O141),$P141)-$O141)/$Q141*100,"NA"))</f>
        <v>NA</v>
      </c>
      <c r="CP141" s="104" t="str">
        <f aca="true">IF($L141="","",IF(ISNUMBER(OFFSET('Data transformed'!$A$4,MATCH($A141,'Data transformed'!$A$5:$A$185,0),MATCH(CP$4,'Data transformed'!$4:$4,0)-1)), (MIN(MAX(OFFSET('Data transformed'!$A$4,MATCH($A141,'Data transformed'!$A$5:$A$185,0),MATCH(CP$4,'Data transformed'!$4:$4,0)-1),$O141),$P141)-$O141)/$Q141*100,"NA"))</f>
        <v>NA</v>
      </c>
      <c r="CQ141" s="104" t="n">
        <f aca="true">IF($L141="","",IF(ISNUMBER(OFFSET('Data transformed'!$A$4,MATCH($A141,'Data transformed'!$A$5:$A$185,0),MATCH(CQ$4,'Data transformed'!$4:$4,0)-1)), (MIN(MAX(OFFSET('Data transformed'!$A$4,MATCH($A141,'Data transformed'!$A$5:$A$185,0),MATCH(CQ$4,'Data transformed'!$4:$4,0)-1),$O141),$P141)-$O141)/$Q141*100,"NA"))</f>
        <v>51.6921397379913</v>
      </c>
      <c r="CR141" s="104" t="n">
        <f aca="true">IF($L141="","",IF(ISNUMBER(OFFSET('Data transformed'!$A$4,MATCH($A141,'Data transformed'!$A$5:$A$185,0),MATCH(CR$4,'Data transformed'!$4:$4,0)-1)), (MIN(MAX(OFFSET('Data transformed'!$A$4,MATCH($A141,'Data transformed'!$A$5:$A$185,0),MATCH(CR$4,'Data transformed'!$4:$4,0)-1),$O141),$P141)-$O141)/$Q141*100,"NA"))</f>
        <v>62.6091703056769</v>
      </c>
      <c r="CS141" s="104" t="n">
        <f aca="true">IF($L141="","",IF(ISNUMBER(OFFSET('Data transformed'!$A$4,MATCH($A141,'Data transformed'!$A$5:$A$185,0),MATCH(CS$4,'Data transformed'!$4:$4,0)-1)), (MIN(MAX(OFFSET('Data transformed'!$A$4,MATCH($A141,'Data transformed'!$A$5:$A$185,0),MATCH(CS$4,'Data transformed'!$4:$4,0)-1),$O141),$P141)-$O141)/$Q141*100,"NA"))</f>
        <v>62.0633187772926</v>
      </c>
      <c r="CT141" s="104" t="n">
        <f aca="true">IF($L141="","",IF(ISNUMBER(OFFSET('Data transformed'!$A$4,MATCH($A141,'Data transformed'!$A$5:$A$185,0),MATCH(CT$4,'Data transformed'!$4:$4,0)-1)), (MIN(MAX(OFFSET('Data transformed'!$A$4,MATCH($A141,'Data transformed'!$A$5:$A$185,0),MATCH(CT$4,'Data transformed'!$4:$4,0)-1),$O141),$P141)-$O141)/$Q141*100,"NA"))</f>
        <v>0</v>
      </c>
      <c r="CU141" s="104" t="n">
        <f aca="true">IF($L141="","",IF(ISNUMBER(OFFSET('Data transformed'!$A$4,MATCH($A141,'Data transformed'!$A$5:$A$185,0),MATCH(CU$4,'Data transformed'!$4:$4,0)-1)), (MIN(MAX(OFFSET('Data transformed'!$A$4,MATCH($A141,'Data transformed'!$A$5:$A$185,0),MATCH(CU$4,'Data transformed'!$4:$4,0)-1),$O141),$P141)-$O141)/$Q141*100,"NA"))</f>
        <v>0</v>
      </c>
      <c r="CV141" s="104" t="n">
        <f aca="true">IF($L141="","",IF(ISNUMBER(OFFSET('Data transformed'!$A$4,MATCH($A141,'Data transformed'!$A$5:$A$185,0),MATCH(CV$4,'Data transformed'!$4:$4,0)-1)), (MIN(MAX(OFFSET('Data transformed'!$A$4,MATCH($A141,'Data transformed'!$A$5:$A$185,0),MATCH(CV$4,'Data transformed'!$4:$4,0)-1),$O141),$P141)-$O141)/$Q141*100,"NA"))</f>
        <v>0</v>
      </c>
      <c r="CW141" s="104" t="n">
        <f aca="true">IF($L141="","",IF(ISNUMBER(OFFSET('Data transformed'!$A$4,MATCH($A141,'Data transformed'!$A$5:$A$185,0),MATCH(CW$4,'Data transformed'!$4:$4,0)-1)), (MIN(MAX(OFFSET('Data transformed'!$A$4,MATCH($A141,'Data transformed'!$A$5:$A$185,0),MATCH(CW$4,'Data transformed'!$4:$4,0)-1),$O141),$P141)-$O141)/$Q141*100,"NA"))</f>
        <v>0</v>
      </c>
    </row>
    <row r="142" customFormat="false" ht="15.5" hidden="false" customHeight="false" outlineLevel="0" collapsed="false">
      <c r="A142" s="107" t="n">
        <v>5132</v>
      </c>
      <c r="B142" s="107" t="n">
        <v>4</v>
      </c>
      <c r="C142" s="103" t="str">
        <f aca="true">IF(ISBLANK(OFFSET('outliers treatment'!$A$3,MATCH($A142,'outliers treatment'!$A$4:$A$154,0),MATCH(C$4,'outliers treatment'!$4:$4,0)-1)),"",OFFSET('outliers treatment'!$A$3,MATCH($A142,'outliers treatment'!$A$4:$A$154,0),MATCH(C$4,'outliers treatment'!$4:$4,0)-1))</f>
        <v/>
      </c>
      <c r="D142" s="103" t="str">
        <f aca="true">IF(ISBLANK(OFFSET('outliers treatment'!$A$3,MATCH($A142,'outliers treatment'!$A$4:$A$154,0),MATCH(D$4,'outliers treatment'!$4:$4,0)-1)),"",OFFSET('outliers treatment'!$A$3,MATCH($A142,'outliers treatment'!$A$4:$A$154,0),MATCH(D$4,'outliers treatment'!$4:$4,0)-1))</f>
        <v>5G deployment</v>
      </c>
      <c r="E142" s="103" t="str">
        <f aca="true">IF(ISBLANK(OFFSET('outliers treatment'!$A$3,MATCH($A142,'outliers treatment'!$A$4:$A$154,0),MATCH(E$4,'outliers treatment'!$4:$4,0)-1)),"",OFFSET('outliers treatment'!$A$3,MATCH($A142,'outliers treatment'!$A$4:$A$154,0),MATCH(E$4,'outliers treatment'!$4:$4,0)-1))</f>
        <v/>
      </c>
      <c r="F142" s="103" t="str">
        <f aca="true">IF(ISBLANK(OFFSET('outliers treatment'!$A$3,MATCH($A142,'outliers treatment'!$A$4:$A$154,0),MATCH(F$4,'outliers treatment'!$4:$4,0)-1)),"",OFFSET('outliers treatment'!$A$3,MATCH($A142,'outliers treatment'!$A$4:$A$154,0),MATCH(F$4,'outliers treatment'!$4:$4,0)-1))</f>
        <v/>
      </c>
      <c r="G142" s="103" t="str">
        <f aca="true">IF(ISBLANK(OFFSET('outliers treatment'!$A$3,MATCH($A142,'outliers treatment'!$A$4:$A$154,0),MATCH(G$4,'outliers treatment'!$4:$4,0)-1)),"",OFFSET('outliers treatment'!$A$3,MATCH($A142,'outliers treatment'!$A$4:$A$154,0),MATCH(G$4,'outliers treatment'!$4:$4,0)-1))</f>
        <v/>
      </c>
      <c r="H142" s="103" t="str">
        <f aca="true">IF(ISBLANK(OFFSET('outliers treatment'!$A$3,MATCH($A142,'outliers treatment'!$A$4:$A$154,0),MATCH(H$4,'outliers treatment'!$4:$4,0)-1)),"",OFFSET('outliers treatment'!$A$3,MATCH($A142,'outliers treatment'!$A$4:$A$154,0),MATCH(H$4,'outliers treatment'!$4:$4,0)-1))</f>
        <v/>
      </c>
      <c r="I142" s="103" t="str">
        <f aca="true">IF(ISBLANK(OFFSET('outliers treatment'!$A$3,MATCH($A142,'outliers treatment'!$A$4:$A$154,0),MATCH(I$4,'outliers treatment'!$4:$4,0)-1)),"",OFFSET('outliers treatment'!$A$3,MATCH($A142,'outliers treatment'!$A$4:$A$154,0),MATCH(I$4,'outliers treatment'!$4:$4,0)-1))</f>
        <v/>
      </c>
      <c r="J142" s="104" t="n">
        <f aca="false" t="array" ref="J142:J142">MIN(IF(ISNUMBER(V142:CW142),V142:CW142))</f>
        <v>0</v>
      </c>
      <c r="K142" s="103" t="n">
        <f aca="false" t="array" ref="K142:K142">MAX(IF(ISNUMBER(V142:CW142),V142:CW142))</f>
        <v>100</v>
      </c>
      <c r="L142" s="103" t="n">
        <f aca="true">IF(ISBLANK(OFFSET('outliers treatment'!$A$3,MATCH($A142,'outliers treatment'!$A$4:$A$154,0),MATCH(L$4,'outliers treatment'!$4:$4,0)-1)),"",OFFSET('outliers treatment'!$A$3,MATCH($A142,'outliers treatment'!$A$4:$A$154,0),MATCH(L$4,'outliers treatment'!$4:$4,0)-1))</f>
        <v>0</v>
      </c>
      <c r="M142" s="103" t="n">
        <f aca="true">IF(ISBLANK(OFFSET('outliers treatment'!$A$3,MATCH($A142,'outliers treatment'!$A$4:$A$154,0),MATCH(M$4,'outliers treatment'!$4:$4,0)-1)),"",OFFSET('outliers treatment'!$A$3,MATCH($A142,'outliers treatment'!$A$4:$A$154,0),MATCH(M$4,'outliers treatment'!$4:$4,0)-1))</f>
        <v>2</v>
      </c>
      <c r="N142" s="103" t="n">
        <f aca="true">IF(ISBLANK(OFFSET('outliers treatment'!$A$3,MATCH($A142,'outliers treatment'!$A$4:$A$154,0),MATCH(N$4,'outliers treatment'!$4:$4,0)-1)),"",OFFSET('outliers treatment'!$A$3,MATCH($A142,'outliers treatment'!$A$4:$A$154,0),MATCH(N$4,'outliers treatment'!$4:$4,0)-1))</f>
        <v>2</v>
      </c>
      <c r="O142" s="103" t="n">
        <f aca="true">IF(ISBLANK(OFFSET('outliers treatment'!$A$3,MATCH($A142,'outliers treatment'!$A$4:$A$154,0),MATCH(O$4,'outliers treatment'!$4:$4,0)-1)),"",OFFSET('outliers treatment'!$A$3,MATCH($A142,'outliers treatment'!$A$4:$A$154,0),MATCH(O$4,'outliers treatment'!$4:$4,0)-1))</f>
        <v>0</v>
      </c>
      <c r="P142" s="103" t="n">
        <f aca="true">IF(ISBLANK(OFFSET('outliers treatment'!$A$3,MATCH($A142,'outliers treatment'!$A$4:$A$154,0),MATCH(P$4,'outliers treatment'!$4:$4,0)-1)),"",OFFSET('outliers treatment'!$A$3,MATCH($A142,'outliers treatment'!$A$4:$A$154,0),MATCH(P$4,'outliers treatment'!$4:$4,0)-1))</f>
        <v>2</v>
      </c>
      <c r="Q142" s="103" t="n">
        <f aca="false">IFERROR(P142-O142,"")</f>
        <v>2</v>
      </c>
      <c r="R142" s="105" t="n">
        <f aca="false" t="array" ref="R142:R142">IFERROR(SKEW(IF(ISNUMBER(V142:CW142),V142:CW142,"")),"")</f>
        <v>-6.52801944086013E-018</v>
      </c>
      <c r="S142" s="103" t="n">
        <v>0</v>
      </c>
      <c r="T142" s="103" t="n">
        <v>1</v>
      </c>
      <c r="U142" s="106" t="n">
        <f aca="false" t="array" ref="U142:U142">IF(B142&lt;4,"",1-IFERROR(SUM(ISNUMBER(V142:CW142)*(1-$V$3:$CW$3))/COUNTIF($V$3:$CW$3,0),0))</f>
        <v>0.1125</v>
      </c>
      <c r="V142" s="104" t="n">
        <f aca="true">IF($L142="","",IF(ISNUMBER(OFFSET('Data transformed'!$A$4,MATCH($A142,'Data transformed'!$A$5:$A$185,0),MATCH(V$4,'Data transformed'!$4:$4,0)-1)), (MIN(MAX(OFFSET('Data transformed'!$A$4,MATCH($A142,'Data transformed'!$A$5:$A$185,0),MATCH(V$4,'Data transformed'!$4:$4,0)-1),$O142),$P142)-$O142)/$Q142*100,"NA"))</f>
        <v>50</v>
      </c>
      <c r="W142" s="104" t="n">
        <f aca="true">IF($L142="","",IF(ISNUMBER(OFFSET('Data transformed'!$A$4,MATCH($A142,'Data transformed'!$A$5:$A$185,0),MATCH(W$4,'Data transformed'!$4:$4,0)-1)), (MIN(MAX(OFFSET('Data transformed'!$A$4,MATCH($A142,'Data transformed'!$A$5:$A$185,0),MATCH(W$4,'Data transformed'!$4:$4,0)-1),$O142),$P142)-$O142)/$Q142*100,"NA"))</f>
        <v>100</v>
      </c>
      <c r="X142" s="104" t="n">
        <f aca="true">IF($L142="","",IF(ISNUMBER(OFFSET('Data transformed'!$A$4,MATCH($A142,'Data transformed'!$A$5:$A$185,0),MATCH(X$4,'Data transformed'!$4:$4,0)-1)), (MIN(MAX(OFFSET('Data transformed'!$A$4,MATCH($A142,'Data transformed'!$A$5:$A$185,0),MATCH(X$4,'Data transformed'!$4:$4,0)-1),$O142),$P142)-$O142)/$Q142*100,"NA"))</f>
        <v>100</v>
      </c>
      <c r="Y142" s="104" t="n">
        <f aca="true">IF($L142="","",IF(ISNUMBER(OFFSET('Data transformed'!$A$4,MATCH($A142,'Data transformed'!$A$5:$A$185,0),MATCH(Y$4,'Data transformed'!$4:$4,0)-1)), (MIN(MAX(OFFSET('Data transformed'!$A$4,MATCH($A142,'Data transformed'!$A$5:$A$185,0),MATCH(Y$4,'Data transformed'!$4:$4,0)-1),$O142),$P142)-$O142)/$Q142*100,"NA"))</f>
        <v>100</v>
      </c>
      <c r="Z142" s="104" t="n">
        <f aca="true">IF($L142="","",IF(ISNUMBER(OFFSET('Data transformed'!$A$4,MATCH($A142,'Data transformed'!$A$5:$A$185,0),MATCH(Z$4,'Data transformed'!$4:$4,0)-1)), (MIN(MAX(OFFSET('Data transformed'!$A$4,MATCH($A142,'Data transformed'!$A$5:$A$185,0),MATCH(Z$4,'Data transformed'!$4:$4,0)-1),$O142),$P142)-$O142)/$Q142*100,"NA"))</f>
        <v>50</v>
      </c>
      <c r="AA142" s="104" t="n">
        <f aca="true">IF($L142="","",IF(ISNUMBER(OFFSET('Data transformed'!$A$4,MATCH($A142,'Data transformed'!$A$5:$A$185,0),MATCH(AA$4,'Data transformed'!$4:$4,0)-1)), (MIN(MAX(OFFSET('Data transformed'!$A$4,MATCH($A142,'Data transformed'!$A$5:$A$185,0),MATCH(AA$4,'Data transformed'!$4:$4,0)-1),$O142),$P142)-$O142)/$Q142*100,"NA"))</f>
        <v>0</v>
      </c>
      <c r="AB142" s="104" t="n">
        <f aca="true">IF($L142="","",IF(ISNUMBER(OFFSET('Data transformed'!$A$4,MATCH($A142,'Data transformed'!$A$5:$A$185,0),MATCH(AB$4,'Data transformed'!$4:$4,0)-1)), (MIN(MAX(OFFSET('Data transformed'!$A$4,MATCH($A142,'Data transformed'!$A$5:$A$185,0),MATCH(AB$4,'Data transformed'!$4:$4,0)-1),$O142),$P142)-$O142)/$Q142*100,"NA"))</f>
        <v>100</v>
      </c>
      <c r="AC142" s="104" t="n">
        <f aca="true">IF($L142="","",IF(ISNUMBER(OFFSET('Data transformed'!$A$4,MATCH($A142,'Data transformed'!$A$5:$A$185,0),MATCH(AC$4,'Data transformed'!$4:$4,0)-1)), (MIN(MAX(OFFSET('Data transformed'!$A$4,MATCH($A142,'Data transformed'!$A$5:$A$185,0),MATCH(AC$4,'Data transformed'!$4:$4,0)-1),$O142),$P142)-$O142)/$Q142*100,"NA"))</f>
        <v>100</v>
      </c>
      <c r="AD142" s="104" t="n">
        <f aca="true">IF($L142="","",IF(ISNUMBER(OFFSET('Data transformed'!$A$4,MATCH($A142,'Data transformed'!$A$5:$A$185,0),MATCH(AD$4,'Data transformed'!$4:$4,0)-1)), (MIN(MAX(OFFSET('Data transformed'!$A$4,MATCH($A142,'Data transformed'!$A$5:$A$185,0),MATCH(AD$4,'Data transformed'!$4:$4,0)-1),$O142),$P142)-$O142)/$Q142*100,"NA"))</f>
        <v>100</v>
      </c>
      <c r="AE142" s="104" t="n">
        <f aca="true">IF($L142="","",IF(ISNUMBER(OFFSET('Data transformed'!$A$4,MATCH($A142,'Data transformed'!$A$5:$A$185,0),MATCH(AE$4,'Data transformed'!$4:$4,0)-1)), (MIN(MAX(OFFSET('Data transformed'!$A$4,MATCH($A142,'Data transformed'!$A$5:$A$185,0),MATCH(AE$4,'Data transformed'!$4:$4,0)-1),$O142),$P142)-$O142)/$Q142*100,"NA"))</f>
        <v>50</v>
      </c>
      <c r="AF142" s="104" t="n">
        <f aca="true">IF($L142="","",IF(ISNUMBER(OFFSET('Data transformed'!$A$4,MATCH($A142,'Data transformed'!$A$5:$A$185,0),MATCH(AF$4,'Data transformed'!$4:$4,0)-1)), (MIN(MAX(OFFSET('Data transformed'!$A$4,MATCH($A142,'Data transformed'!$A$5:$A$185,0),MATCH(AF$4,'Data transformed'!$4:$4,0)-1),$O142),$P142)-$O142)/$Q142*100,"NA"))</f>
        <v>100</v>
      </c>
      <c r="AG142" s="104" t="n">
        <f aca="true">IF($L142="","",IF(ISNUMBER(OFFSET('Data transformed'!$A$4,MATCH($A142,'Data transformed'!$A$5:$A$185,0),MATCH(AG$4,'Data transformed'!$4:$4,0)-1)), (MIN(MAX(OFFSET('Data transformed'!$A$4,MATCH($A142,'Data transformed'!$A$5:$A$185,0),MATCH(AG$4,'Data transformed'!$4:$4,0)-1),$O142),$P142)-$O142)/$Q142*100,"NA"))</f>
        <v>0</v>
      </c>
      <c r="AH142" s="104" t="n">
        <f aca="true">IF($L142="","",IF(ISNUMBER(OFFSET('Data transformed'!$A$4,MATCH($A142,'Data transformed'!$A$5:$A$185,0),MATCH(AH$4,'Data transformed'!$4:$4,0)-1)), (MIN(MAX(OFFSET('Data transformed'!$A$4,MATCH($A142,'Data transformed'!$A$5:$A$185,0),MATCH(AH$4,'Data transformed'!$4:$4,0)-1),$O142),$P142)-$O142)/$Q142*100,"NA"))</f>
        <v>100</v>
      </c>
      <c r="AI142" s="104" t="n">
        <f aca="true">IF($L142="","",IF(ISNUMBER(OFFSET('Data transformed'!$A$4,MATCH($A142,'Data transformed'!$A$5:$A$185,0),MATCH(AI$4,'Data transformed'!$4:$4,0)-1)), (MIN(MAX(OFFSET('Data transformed'!$A$4,MATCH($A142,'Data transformed'!$A$5:$A$185,0),MATCH(AI$4,'Data transformed'!$4:$4,0)-1),$O142),$P142)-$O142)/$Q142*100,"NA"))</f>
        <v>0</v>
      </c>
      <c r="AJ142" s="104" t="n">
        <f aca="true">IF($L142="","",IF(ISNUMBER(OFFSET('Data transformed'!$A$4,MATCH($A142,'Data transformed'!$A$5:$A$185,0),MATCH(AJ$4,'Data transformed'!$4:$4,0)-1)), (MIN(MAX(OFFSET('Data transformed'!$A$4,MATCH($A142,'Data transformed'!$A$5:$A$185,0),MATCH(AJ$4,'Data transformed'!$4:$4,0)-1),$O142),$P142)-$O142)/$Q142*100,"NA"))</f>
        <v>0</v>
      </c>
      <c r="AK142" s="104" t="str">
        <f aca="true">IF($L142="","",IF(ISNUMBER(OFFSET('Data transformed'!$A$4,MATCH($A142,'Data transformed'!$A$5:$A$185,0),MATCH(AK$4,'Data transformed'!$4:$4,0)-1)), (MIN(MAX(OFFSET('Data transformed'!$A$4,MATCH($A142,'Data transformed'!$A$5:$A$185,0),MATCH(AK$4,'Data transformed'!$4:$4,0)-1),$O142),$P142)-$O142)/$Q142*100,"NA"))</f>
        <v>NA</v>
      </c>
      <c r="AL142" s="104" t="n">
        <f aca="true">IF($L142="","",IF(ISNUMBER(OFFSET('Data transformed'!$A$4,MATCH($A142,'Data transformed'!$A$5:$A$185,0),MATCH(AL$4,'Data transformed'!$4:$4,0)-1)), (MIN(MAX(OFFSET('Data transformed'!$A$4,MATCH($A142,'Data transformed'!$A$5:$A$185,0),MATCH(AL$4,'Data transformed'!$4:$4,0)-1),$O142),$P142)-$O142)/$Q142*100,"NA"))</f>
        <v>100</v>
      </c>
      <c r="AM142" s="104" t="n">
        <f aca="true">IF($L142="","",IF(ISNUMBER(OFFSET('Data transformed'!$A$4,MATCH($A142,'Data transformed'!$A$5:$A$185,0),MATCH(AM$4,'Data transformed'!$4:$4,0)-1)), (MIN(MAX(OFFSET('Data transformed'!$A$4,MATCH($A142,'Data transformed'!$A$5:$A$185,0),MATCH(AM$4,'Data transformed'!$4:$4,0)-1),$O142),$P142)-$O142)/$Q142*100,"NA"))</f>
        <v>100</v>
      </c>
      <c r="AN142" s="104" t="n">
        <f aca="true">IF($L142="","",IF(ISNUMBER(OFFSET('Data transformed'!$A$4,MATCH($A142,'Data transformed'!$A$5:$A$185,0),MATCH(AN$4,'Data transformed'!$4:$4,0)-1)), (MIN(MAX(OFFSET('Data transformed'!$A$4,MATCH($A142,'Data transformed'!$A$5:$A$185,0),MATCH(AN$4,'Data transformed'!$4:$4,0)-1),$O142),$P142)-$O142)/$Q142*100,"NA"))</f>
        <v>50</v>
      </c>
      <c r="AO142" s="104" t="n">
        <f aca="true">IF($L142="","",IF(ISNUMBER(OFFSET('Data transformed'!$A$4,MATCH($A142,'Data transformed'!$A$5:$A$185,0),MATCH(AO$4,'Data transformed'!$4:$4,0)-1)), (MIN(MAX(OFFSET('Data transformed'!$A$4,MATCH($A142,'Data transformed'!$A$5:$A$185,0),MATCH(AO$4,'Data transformed'!$4:$4,0)-1),$O142),$P142)-$O142)/$Q142*100,"NA"))</f>
        <v>50</v>
      </c>
      <c r="AP142" s="104" t="n">
        <f aca="true">IF($L142="","",IF(ISNUMBER(OFFSET('Data transformed'!$A$4,MATCH($A142,'Data transformed'!$A$5:$A$185,0),MATCH(AP$4,'Data transformed'!$4:$4,0)-1)), (MIN(MAX(OFFSET('Data transformed'!$A$4,MATCH($A142,'Data transformed'!$A$5:$A$185,0),MATCH(AP$4,'Data transformed'!$4:$4,0)-1),$O142),$P142)-$O142)/$Q142*100,"NA"))</f>
        <v>50</v>
      </c>
      <c r="AQ142" s="104" t="n">
        <f aca="true">IF($L142="","",IF(ISNUMBER(OFFSET('Data transformed'!$A$4,MATCH($A142,'Data transformed'!$A$5:$A$185,0),MATCH(AQ$4,'Data transformed'!$4:$4,0)-1)), (MIN(MAX(OFFSET('Data transformed'!$A$4,MATCH($A142,'Data transformed'!$A$5:$A$185,0),MATCH(AQ$4,'Data transformed'!$4:$4,0)-1),$O142),$P142)-$O142)/$Q142*100,"NA"))</f>
        <v>100</v>
      </c>
      <c r="AR142" s="104" t="n">
        <f aca="true">IF($L142="","",IF(ISNUMBER(OFFSET('Data transformed'!$A$4,MATCH($A142,'Data transformed'!$A$5:$A$185,0),MATCH(AR$4,'Data transformed'!$4:$4,0)-1)), (MIN(MAX(OFFSET('Data transformed'!$A$4,MATCH($A142,'Data transformed'!$A$5:$A$185,0),MATCH(AR$4,'Data transformed'!$4:$4,0)-1),$O142),$P142)-$O142)/$Q142*100,"NA"))</f>
        <v>100</v>
      </c>
      <c r="AS142" s="104" t="n">
        <f aca="true">IF($L142="","",IF(ISNUMBER(OFFSET('Data transformed'!$A$4,MATCH($A142,'Data transformed'!$A$5:$A$185,0),MATCH(AS$4,'Data transformed'!$4:$4,0)-1)), (MIN(MAX(OFFSET('Data transformed'!$A$4,MATCH($A142,'Data transformed'!$A$5:$A$185,0),MATCH(AS$4,'Data transformed'!$4:$4,0)-1),$O142),$P142)-$O142)/$Q142*100,"NA"))</f>
        <v>0</v>
      </c>
      <c r="AT142" s="104" t="n">
        <f aca="true">IF($L142="","",IF(ISNUMBER(OFFSET('Data transformed'!$A$4,MATCH($A142,'Data transformed'!$A$5:$A$185,0),MATCH(AT$4,'Data transformed'!$4:$4,0)-1)), (MIN(MAX(OFFSET('Data transformed'!$A$4,MATCH($A142,'Data transformed'!$A$5:$A$185,0),MATCH(AT$4,'Data transformed'!$4:$4,0)-1),$O142),$P142)-$O142)/$Q142*100,"NA"))</f>
        <v>50</v>
      </c>
      <c r="AU142" s="104" t="n">
        <f aca="true">IF($L142="","",IF(ISNUMBER(OFFSET('Data transformed'!$A$4,MATCH($A142,'Data transformed'!$A$5:$A$185,0),MATCH(AU$4,'Data transformed'!$4:$4,0)-1)), (MIN(MAX(OFFSET('Data transformed'!$A$4,MATCH($A142,'Data transformed'!$A$5:$A$185,0),MATCH(AU$4,'Data transformed'!$4:$4,0)-1),$O142),$P142)-$O142)/$Q142*100,"NA"))</f>
        <v>100</v>
      </c>
      <c r="AV142" s="104" t="n">
        <f aca="true">IF($L142="","",IF(ISNUMBER(OFFSET('Data transformed'!$A$4,MATCH($A142,'Data transformed'!$A$5:$A$185,0),MATCH(AV$4,'Data transformed'!$4:$4,0)-1)), (MIN(MAX(OFFSET('Data transformed'!$A$4,MATCH($A142,'Data transformed'!$A$5:$A$185,0),MATCH(AV$4,'Data transformed'!$4:$4,0)-1),$O142),$P142)-$O142)/$Q142*100,"NA"))</f>
        <v>0</v>
      </c>
      <c r="AW142" s="104" t="n">
        <f aca="true">IF($L142="","",IF(ISNUMBER(OFFSET('Data transformed'!$A$4,MATCH($A142,'Data transformed'!$A$5:$A$185,0),MATCH(AW$4,'Data transformed'!$4:$4,0)-1)), (MIN(MAX(OFFSET('Data transformed'!$A$4,MATCH($A142,'Data transformed'!$A$5:$A$185,0),MATCH(AW$4,'Data transformed'!$4:$4,0)-1),$O142),$P142)-$O142)/$Q142*100,"NA"))</f>
        <v>0</v>
      </c>
      <c r="AX142" s="104" t="n">
        <f aca="true">IF($L142="","",IF(ISNUMBER(OFFSET('Data transformed'!$A$4,MATCH($A142,'Data transformed'!$A$5:$A$185,0),MATCH(AX$4,'Data transformed'!$4:$4,0)-1)), (MIN(MAX(OFFSET('Data transformed'!$A$4,MATCH($A142,'Data transformed'!$A$5:$A$185,0),MATCH(AX$4,'Data transformed'!$4:$4,0)-1),$O142),$P142)-$O142)/$Q142*100,"NA"))</f>
        <v>50</v>
      </c>
      <c r="AY142" s="104" t="str">
        <f aca="true">IF($L142="","",IF(ISNUMBER(OFFSET('Data transformed'!$A$4,MATCH($A142,'Data transformed'!$A$5:$A$185,0),MATCH(AY$4,'Data transformed'!$4:$4,0)-1)), (MIN(MAX(OFFSET('Data transformed'!$A$4,MATCH($A142,'Data transformed'!$A$5:$A$185,0),MATCH(AY$4,'Data transformed'!$4:$4,0)-1),$O142),$P142)-$O142)/$Q142*100,"NA"))</f>
        <v>NA</v>
      </c>
      <c r="AZ142" s="104" t="n">
        <f aca="true">IF($L142="","",IF(ISNUMBER(OFFSET('Data transformed'!$A$4,MATCH($A142,'Data transformed'!$A$5:$A$185,0),MATCH(AZ$4,'Data transformed'!$4:$4,0)-1)), (MIN(MAX(OFFSET('Data transformed'!$A$4,MATCH($A142,'Data transformed'!$A$5:$A$185,0),MATCH(AZ$4,'Data transformed'!$4:$4,0)-1),$O142),$P142)-$O142)/$Q142*100,"NA"))</f>
        <v>50</v>
      </c>
      <c r="BA142" s="104" t="n">
        <f aca="true">IF($L142="","",IF(ISNUMBER(OFFSET('Data transformed'!$A$4,MATCH($A142,'Data transformed'!$A$5:$A$185,0),MATCH(BA$4,'Data transformed'!$4:$4,0)-1)), (MIN(MAX(OFFSET('Data transformed'!$A$4,MATCH($A142,'Data transformed'!$A$5:$A$185,0),MATCH(BA$4,'Data transformed'!$4:$4,0)-1),$O142),$P142)-$O142)/$Q142*100,"NA"))</f>
        <v>50</v>
      </c>
      <c r="BB142" s="104" t="n">
        <f aca="true">IF($L142="","",IF(ISNUMBER(OFFSET('Data transformed'!$A$4,MATCH($A142,'Data transformed'!$A$5:$A$185,0),MATCH(BB$4,'Data transformed'!$4:$4,0)-1)), (MIN(MAX(OFFSET('Data transformed'!$A$4,MATCH($A142,'Data transformed'!$A$5:$A$185,0),MATCH(BB$4,'Data transformed'!$4:$4,0)-1),$O142),$P142)-$O142)/$Q142*100,"NA"))</f>
        <v>50</v>
      </c>
      <c r="BC142" s="104" t="str">
        <f aca="true">IF($L142="","",IF(ISNUMBER(OFFSET('Data transformed'!$A$4,MATCH($A142,'Data transformed'!$A$5:$A$185,0),MATCH(BC$4,'Data transformed'!$4:$4,0)-1)), (MIN(MAX(OFFSET('Data transformed'!$A$4,MATCH($A142,'Data transformed'!$A$5:$A$185,0),MATCH(BC$4,'Data transformed'!$4:$4,0)-1),$O142),$P142)-$O142)/$Q142*100,"NA"))</f>
        <v>NA</v>
      </c>
      <c r="BD142" s="104" t="n">
        <f aca="true">IF($L142="","",IF(ISNUMBER(OFFSET('Data transformed'!$A$4,MATCH($A142,'Data transformed'!$A$5:$A$185,0),MATCH(BD$4,'Data transformed'!$4:$4,0)-1)), (MIN(MAX(OFFSET('Data transformed'!$A$4,MATCH($A142,'Data transformed'!$A$5:$A$185,0),MATCH(BD$4,'Data transformed'!$4:$4,0)-1),$O142),$P142)-$O142)/$Q142*100,"NA"))</f>
        <v>100</v>
      </c>
      <c r="BE142" s="104" t="n">
        <f aca="true">IF($L142="","",IF(ISNUMBER(OFFSET('Data transformed'!$A$4,MATCH($A142,'Data transformed'!$A$5:$A$185,0),MATCH(BE$4,'Data transformed'!$4:$4,0)-1)), (MIN(MAX(OFFSET('Data transformed'!$A$4,MATCH($A142,'Data transformed'!$A$5:$A$185,0),MATCH(BE$4,'Data transformed'!$4:$4,0)-1),$O142),$P142)-$O142)/$Q142*100,"NA"))</f>
        <v>0</v>
      </c>
      <c r="BF142" s="104" t="n">
        <f aca="true">IF($L142="","",IF(ISNUMBER(OFFSET('Data transformed'!$A$4,MATCH($A142,'Data transformed'!$A$5:$A$185,0),MATCH(BF$4,'Data transformed'!$4:$4,0)-1)), (MIN(MAX(OFFSET('Data transformed'!$A$4,MATCH($A142,'Data transformed'!$A$5:$A$185,0),MATCH(BF$4,'Data transformed'!$4:$4,0)-1),$O142),$P142)-$O142)/$Q142*100,"NA"))</f>
        <v>100</v>
      </c>
      <c r="BG142" s="104" t="n">
        <f aca="true">IF($L142="","",IF(ISNUMBER(OFFSET('Data transformed'!$A$4,MATCH($A142,'Data transformed'!$A$5:$A$185,0),MATCH(BG$4,'Data transformed'!$4:$4,0)-1)), (MIN(MAX(OFFSET('Data transformed'!$A$4,MATCH($A142,'Data transformed'!$A$5:$A$185,0),MATCH(BG$4,'Data transformed'!$4:$4,0)-1),$O142),$P142)-$O142)/$Q142*100,"NA"))</f>
        <v>50</v>
      </c>
      <c r="BH142" s="104" t="n">
        <f aca="true">IF($L142="","",IF(ISNUMBER(OFFSET('Data transformed'!$A$4,MATCH($A142,'Data transformed'!$A$5:$A$185,0),MATCH(BH$4,'Data transformed'!$4:$4,0)-1)), (MIN(MAX(OFFSET('Data transformed'!$A$4,MATCH($A142,'Data transformed'!$A$5:$A$185,0),MATCH(BH$4,'Data transformed'!$4:$4,0)-1),$O142),$P142)-$O142)/$Q142*100,"NA"))</f>
        <v>100</v>
      </c>
      <c r="BI142" s="104" t="n">
        <f aca="true">IF($L142="","",IF(ISNUMBER(OFFSET('Data transformed'!$A$4,MATCH($A142,'Data transformed'!$A$5:$A$185,0),MATCH(BI$4,'Data transformed'!$4:$4,0)-1)), (MIN(MAX(OFFSET('Data transformed'!$A$4,MATCH($A142,'Data transformed'!$A$5:$A$185,0),MATCH(BI$4,'Data transformed'!$4:$4,0)-1),$O142),$P142)-$O142)/$Q142*100,"NA"))</f>
        <v>50</v>
      </c>
      <c r="BJ142" s="104" t="n">
        <f aca="true">IF($L142="","",IF(ISNUMBER(OFFSET('Data transformed'!$A$4,MATCH($A142,'Data transformed'!$A$5:$A$185,0),MATCH(BJ$4,'Data transformed'!$4:$4,0)-1)), (MIN(MAX(OFFSET('Data transformed'!$A$4,MATCH($A142,'Data transformed'!$A$5:$A$185,0),MATCH(BJ$4,'Data transformed'!$4:$4,0)-1),$O142),$P142)-$O142)/$Q142*100,"NA"))</f>
        <v>0</v>
      </c>
      <c r="BK142" s="104" t="n">
        <f aca="true">IF($L142="","",IF(ISNUMBER(OFFSET('Data transformed'!$A$4,MATCH($A142,'Data transformed'!$A$5:$A$185,0),MATCH(BK$4,'Data transformed'!$4:$4,0)-1)), (MIN(MAX(OFFSET('Data transformed'!$A$4,MATCH($A142,'Data transformed'!$A$5:$A$185,0),MATCH(BK$4,'Data transformed'!$4:$4,0)-1),$O142),$P142)-$O142)/$Q142*100,"NA"))</f>
        <v>0</v>
      </c>
      <c r="BL142" s="104" t="str">
        <f aca="true">IF($L142="","",IF(ISNUMBER(OFFSET('Data transformed'!$A$4,MATCH($A142,'Data transformed'!$A$5:$A$185,0),MATCH(BL$4,'Data transformed'!$4:$4,0)-1)), (MIN(MAX(OFFSET('Data transformed'!$A$4,MATCH($A142,'Data transformed'!$A$5:$A$185,0),MATCH(BL$4,'Data transformed'!$4:$4,0)-1),$O142),$P142)-$O142)/$Q142*100,"NA"))</f>
        <v>NA</v>
      </c>
      <c r="BM142" s="104" t="n">
        <f aca="true">IF($L142="","",IF(ISNUMBER(OFFSET('Data transformed'!$A$4,MATCH($A142,'Data transformed'!$A$5:$A$185,0),MATCH(BM$4,'Data transformed'!$4:$4,0)-1)), (MIN(MAX(OFFSET('Data transformed'!$A$4,MATCH($A142,'Data transformed'!$A$5:$A$185,0),MATCH(BM$4,'Data transformed'!$4:$4,0)-1),$O142),$P142)-$O142)/$Q142*100,"NA"))</f>
        <v>50</v>
      </c>
      <c r="BN142" s="104" t="n">
        <f aca="true">IF($L142="","",IF(ISNUMBER(OFFSET('Data transformed'!$A$4,MATCH($A142,'Data transformed'!$A$5:$A$185,0),MATCH(BN$4,'Data transformed'!$4:$4,0)-1)), (MIN(MAX(OFFSET('Data transformed'!$A$4,MATCH($A142,'Data transformed'!$A$5:$A$185,0),MATCH(BN$4,'Data transformed'!$4:$4,0)-1),$O142),$P142)-$O142)/$Q142*100,"NA"))</f>
        <v>0</v>
      </c>
      <c r="BO142" s="104" t="n">
        <f aca="true">IF($L142="","",IF(ISNUMBER(OFFSET('Data transformed'!$A$4,MATCH($A142,'Data transformed'!$A$5:$A$185,0),MATCH(BO$4,'Data transformed'!$4:$4,0)-1)), (MIN(MAX(OFFSET('Data transformed'!$A$4,MATCH($A142,'Data transformed'!$A$5:$A$185,0),MATCH(BO$4,'Data transformed'!$4:$4,0)-1),$O142),$P142)-$O142)/$Q142*100,"NA"))</f>
        <v>0</v>
      </c>
      <c r="BP142" s="104" t="n">
        <f aca="true">IF($L142="","",IF(ISNUMBER(OFFSET('Data transformed'!$A$4,MATCH($A142,'Data transformed'!$A$5:$A$185,0),MATCH(BP$4,'Data transformed'!$4:$4,0)-1)), (MIN(MAX(OFFSET('Data transformed'!$A$4,MATCH($A142,'Data transformed'!$A$5:$A$185,0),MATCH(BP$4,'Data transformed'!$4:$4,0)-1),$O142),$P142)-$O142)/$Q142*100,"NA"))</f>
        <v>50</v>
      </c>
      <c r="BQ142" s="104" t="n">
        <f aca="true">IF($L142="","",IF(ISNUMBER(OFFSET('Data transformed'!$A$4,MATCH($A142,'Data transformed'!$A$5:$A$185,0),MATCH(BQ$4,'Data transformed'!$4:$4,0)-1)), (MIN(MAX(OFFSET('Data transformed'!$A$4,MATCH($A142,'Data transformed'!$A$5:$A$185,0),MATCH(BQ$4,'Data transformed'!$4:$4,0)-1),$O142),$P142)-$O142)/$Q142*100,"NA"))</f>
        <v>0</v>
      </c>
      <c r="BR142" s="104" t="n">
        <f aca="true">IF($L142="","",IF(ISNUMBER(OFFSET('Data transformed'!$A$4,MATCH($A142,'Data transformed'!$A$5:$A$185,0),MATCH(BR$4,'Data transformed'!$4:$4,0)-1)), (MIN(MAX(OFFSET('Data transformed'!$A$4,MATCH($A142,'Data transformed'!$A$5:$A$185,0),MATCH(BR$4,'Data transformed'!$4:$4,0)-1),$O142),$P142)-$O142)/$Q142*100,"NA"))</f>
        <v>0</v>
      </c>
      <c r="BS142" s="104" t="n">
        <f aca="true">IF($L142="","",IF(ISNUMBER(OFFSET('Data transformed'!$A$4,MATCH($A142,'Data transformed'!$A$5:$A$185,0),MATCH(BS$4,'Data transformed'!$4:$4,0)-1)), (MIN(MAX(OFFSET('Data transformed'!$A$4,MATCH($A142,'Data transformed'!$A$5:$A$185,0),MATCH(BS$4,'Data transformed'!$4:$4,0)-1),$O142),$P142)-$O142)/$Q142*100,"NA"))</f>
        <v>50</v>
      </c>
      <c r="BT142" s="104" t="n">
        <f aca="true">IF($L142="","",IF(ISNUMBER(OFFSET('Data transformed'!$A$4,MATCH($A142,'Data transformed'!$A$5:$A$185,0),MATCH(BT$4,'Data transformed'!$4:$4,0)-1)), (MIN(MAX(OFFSET('Data transformed'!$A$4,MATCH($A142,'Data transformed'!$A$5:$A$185,0),MATCH(BT$4,'Data transformed'!$4:$4,0)-1),$O142),$P142)-$O142)/$Q142*100,"NA"))</f>
        <v>100</v>
      </c>
      <c r="BU142" s="104" t="str">
        <f aca="true">IF($L142="","",IF(ISNUMBER(OFFSET('Data transformed'!$A$4,MATCH($A142,'Data transformed'!$A$5:$A$185,0),MATCH(BU$4,'Data transformed'!$4:$4,0)-1)), (MIN(MAX(OFFSET('Data transformed'!$A$4,MATCH($A142,'Data transformed'!$A$5:$A$185,0),MATCH(BU$4,'Data transformed'!$4:$4,0)-1),$O142),$P142)-$O142)/$Q142*100,"NA"))</f>
        <v>NA</v>
      </c>
      <c r="BV142" s="104" t="n">
        <f aca="true">IF($L142="","",IF(ISNUMBER(OFFSET('Data transformed'!$A$4,MATCH($A142,'Data transformed'!$A$5:$A$185,0),MATCH(BV$4,'Data transformed'!$4:$4,0)-1)), (MIN(MAX(OFFSET('Data transformed'!$A$4,MATCH($A142,'Data transformed'!$A$5:$A$185,0),MATCH(BV$4,'Data transformed'!$4:$4,0)-1),$O142),$P142)-$O142)/$Q142*100,"NA"))</f>
        <v>100</v>
      </c>
      <c r="BW142" s="104" t="n">
        <f aca="true">IF($L142="","",IF(ISNUMBER(OFFSET('Data transformed'!$A$4,MATCH($A142,'Data transformed'!$A$5:$A$185,0),MATCH(BW$4,'Data transformed'!$4:$4,0)-1)), (MIN(MAX(OFFSET('Data transformed'!$A$4,MATCH($A142,'Data transformed'!$A$5:$A$185,0),MATCH(BW$4,'Data transformed'!$4:$4,0)-1),$O142),$P142)-$O142)/$Q142*100,"NA"))</f>
        <v>50</v>
      </c>
      <c r="BX142" s="104" t="n">
        <f aca="true">IF($L142="","",IF(ISNUMBER(OFFSET('Data transformed'!$A$4,MATCH($A142,'Data transformed'!$A$5:$A$185,0),MATCH(BX$4,'Data transformed'!$4:$4,0)-1)), (MIN(MAX(OFFSET('Data transformed'!$A$4,MATCH($A142,'Data transformed'!$A$5:$A$185,0),MATCH(BX$4,'Data transformed'!$4:$4,0)-1),$O142),$P142)-$O142)/$Q142*100,"NA"))</f>
        <v>0</v>
      </c>
      <c r="BY142" s="104" t="n">
        <f aca="true">IF($L142="","",IF(ISNUMBER(OFFSET('Data transformed'!$A$4,MATCH($A142,'Data transformed'!$A$5:$A$185,0),MATCH(BY$4,'Data transformed'!$4:$4,0)-1)), (MIN(MAX(OFFSET('Data transformed'!$A$4,MATCH($A142,'Data transformed'!$A$5:$A$185,0),MATCH(BY$4,'Data transformed'!$4:$4,0)-1),$O142),$P142)-$O142)/$Q142*100,"NA"))</f>
        <v>50</v>
      </c>
      <c r="BZ142" s="104" t="n">
        <f aca="true">IF($L142="","",IF(ISNUMBER(OFFSET('Data transformed'!$A$4,MATCH($A142,'Data transformed'!$A$5:$A$185,0),MATCH(BZ$4,'Data transformed'!$4:$4,0)-1)), (MIN(MAX(OFFSET('Data transformed'!$A$4,MATCH($A142,'Data transformed'!$A$5:$A$185,0),MATCH(BZ$4,'Data transformed'!$4:$4,0)-1),$O142),$P142)-$O142)/$Q142*100,"NA"))</f>
        <v>100</v>
      </c>
      <c r="CA142" s="104" t="n">
        <f aca="true">IF($L142="","",IF(ISNUMBER(OFFSET('Data transformed'!$A$4,MATCH($A142,'Data transformed'!$A$5:$A$185,0),MATCH(CA$4,'Data transformed'!$4:$4,0)-1)), (MIN(MAX(OFFSET('Data transformed'!$A$4,MATCH($A142,'Data transformed'!$A$5:$A$185,0),MATCH(CA$4,'Data transformed'!$4:$4,0)-1),$O142),$P142)-$O142)/$Q142*100,"NA"))</f>
        <v>0</v>
      </c>
      <c r="CB142" s="104" t="n">
        <f aca="true">IF($L142="","",IF(ISNUMBER(OFFSET('Data transformed'!$A$4,MATCH($A142,'Data transformed'!$A$5:$A$185,0),MATCH(CB$4,'Data transformed'!$4:$4,0)-1)), (MIN(MAX(OFFSET('Data transformed'!$A$4,MATCH($A142,'Data transformed'!$A$5:$A$185,0),MATCH(CB$4,'Data transformed'!$4:$4,0)-1),$O142),$P142)-$O142)/$Q142*100,"NA"))</f>
        <v>100</v>
      </c>
      <c r="CC142" s="104" t="n">
        <f aca="true">IF($L142="","",IF(ISNUMBER(OFFSET('Data transformed'!$A$4,MATCH($A142,'Data transformed'!$A$5:$A$185,0),MATCH(CC$4,'Data transformed'!$4:$4,0)-1)), (MIN(MAX(OFFSET('Data transformed'!$A$4,MATCH($A142,'Data transformed'!$A$5:$A$185,0),MATCH(CC$4,'Data transformed'!$4:$4,0)-1),$O142),$P142)-$O142)/$Q142*100,"NA"))</f>
        <v>50</v>
      </c>
      <c r="CD142" s="104" t="n">
        <f aca="true">IF($L142="","",IF(ISNUMBER(OFFSET('Data transformed'!$A$4,MATCH($A142,'Data transformed'!$A$5:$A$185,0),MATCH(CD$4,'Data transformed'!$4:$4,0)-1)), (MIN(MAX(OFFSET('Data transformed'!$A$4,MATCH($A142,'Data transformed'!$A$5:$A$185,0),MATCH(CD$4,'Data transformed'!$4:$4,0)-1),$O142),$P142)-$O142)/$Q142*100,"NA"))</f>
        <v>100</v>
      </c>
      <c r="CE142" s="104" t="n">
        <f aca="true">IF($L142="","",IF(ISNUMBER(OFFSET('Data transformed'!$A$4,MATCH($A142,'Data transformed'!$A$5:$A$185,0),MATCH(CE$4,'Data transformed'!$4:$4,0)-1)), (MIN(MAX(OFFSET('Data transformed'!$A$4,MATCH($A142,'Data transformed'!$A$5:$A$185,0),MATCH(CE$4,'Data transformed'!$4:$4,0)-1),$O142),$P142)-$O142)/$Q142*100,"NA"))</f>
        <v>50</v>
      </c>
      <c r="CF142" s="104" t="n">
        <f aca="true">IF($L142="","",IF(ISNUMBER(OFFSET('Data transformed'!$A$4,MATCH($A142,'Data transformed'!$A$5:$A$185,0),MATCH(CF$4,'Data transformed'!$4:$4,0)-1)), (MIN(MAX(OFFSET('Data transformed'!$A$4,MATCH($A142,'Data transformed'!$A$5:$A$185,0),MATCH(CF$4,'Data transformed'!$4:$4,0)-1),$O142),$P142)-$O142)/$Q142*100,"NA"))</f>
        <v>0</v>
      </c>
      <c r="CG142" s="104" t="n">
        <f aca="true">IF($L142="","",IF(ISNUMBER(OFFSET('Data transformed'!$A$4,MATCH($A142,'Data transformed'!$A$5:$A$185,0),MATCH(CG$4,'Data transformed'!$4:$4,0)-1)), (MIN(MAX(OFFSET('Data transformed'!$A$4,MATCH($A142,'Data transformed'!$A$5:$A$185,0),MATCH(CG$4,'Data transformed'!$4:$4,0)-1),$O142),$P142)-$O142)/$Q142*100,"NA"))</f>
        <v>0</v>
      </c>
      <c r="CH142" s="104" t="n">
        <f aca="true">IF($L142="","",IF(ISNUMBER(OFFSET('Data transformed'!$A$4,MATCH($A142,'Data transformed'!$A$5:$A$185,0),MATCH(CH$4,'Data transformed'!$4:$4,0)-1)), (MIN(MAX(OFFSET('Data transformed'!$A$4,MATCH($A142,'Data transformed'!$A$5:$A$185,0),MATCH(CH$4,'Data transformed'!$4:$4,0)-1),$O142),$P142)-$O142)/$Q142*100,"NA"))</f>
        <v>0</v>
      </c>
      <c r="CI142" s="104" t="n">
        <f aca="true">IF($L142="","",IF(ISNUMBER(OFFSET('Data transformed'!$A$4,MATCH($A142,'Data transformed'!$A$5:$A$185,0),MATCH(CI$4,'Data transformed'!$4:$4,0)-1)), (MIN(MAX(OFFSET('Data transformed'!$A$4,MATCH($A142,'Data transformed'!$A$5:$A$185,0),MATCH(CI$4,'Data transformed'!$4:$4,0)-1),$O142),$P142)-$O142)/$Q142*100,"NA"))</f>
        <v>50</v>
      </c>
      <c r="CJ142" s="104" t="n">
        <f aca="true">IF($L142="","",IF(ISNUMBER(OFFSET('Data transformed'!$A$4,MATCH($A142,'Data transformed'!$A$5:$A$185,0),MATCH(CJ$4,'Data transformed'!$4:$4,0)-1)), (MIN(MAX(OFFSET('Data transformed'!$A$4,MATCH($A142,'Data transformed'!$A$5:$A$185,0),MATCH(CJ$4,'Data transformed'!$4:$4,0)-1),$O142),$P142)-$O142)/$Q142*100,"NA"))</f>
        <v>0</v>
      </c>
      <c r="CK142" s="104" t="str">
        <f aca="true">IF($L142="","",IF(ISNUMBER(OFFSET('Data transformed'!$A$4,MATCH($A142,'Data transformed'!$A$5:$A$185,0),MATCH(CK$4,'Data transformed'!$4:$4,0)-1)), (MIN(MAX(OFFSET('Data transformed'!$A$4,MATCH($A142,'Data transformed'!$A$5:$A$185,0),MATCH(CK$4,'Data transformed'!$4:$4,0)-1),$O142),$P142)-$O142)/$Q142*100,"NA"))</f>
        <v>NA</v>
      </c>
      <c r="CL142" s="104" t="str">
        <f aca="true">IF($L142="","",IF(ISNUMBER(OFFSET('Data transformed'!$A$4,MATCH($A142,'Data transformed'!$A$5:$A$185,0),MATCH(CL$4,'Data transformed'!$4:$4,0)-1)), (MIN(MAX(OFFSET('Data transformed'!$A$4,MATCH($A142,'Data transformed'!$A$5:$A$185,0),MATCH(CL$4,'Data transformed'!$4:$4,0)-1),$O142),$P142)-$O142)/$Q142*100,"NA"))</f>
        <v>NA</v>
      </c>
      <c r="CM142" s="104" t="n">
        <f aca="true">IF($L142="","",IF(ISNUMBER(OFFSET('Data transformed'!$A$4,MATCH($A142,'Data transformed'!$A$5:$A$185,0),MATCH(CM$4,'Data transformed'!$4:$4,0)-1)), (MIN(MAX(OFFSET('Data transformed'!$A$4,MATCH($A142,'Data transformed'!$A$5:$A$185,0),MATCH(CM$4,'Data transformed'!$4:$4,0)-1),$O142),$P142)-$O142)/$Q142*100,"NA"))</f>
        <v>100</v>
      </c>
      <c r="CN142" s="104" t="n">
        <f aca="true">IF($L142="","",IF(ISNUMBER(OFFSET('Data transformed'!$A$4,MATCH($A142,'Data transformed'!$A$5:$A$185,0),MATCH(CN$4,'Data transformed'!$4:$4,0)-1)), (MIN(MAX(OFFSET('Data transformed'!$A$4,MATCH($A142,'Data transformed'!$A$5:$A$185,0),MATCH(CN$4,'Data transformed'!$4:$4,0)-1),$O142),$P142)-$O142)/$Q142*100,"NA"))</f>
        <v>0</v>
      </c>
      <c r="CO142" s="104" t="str">
        <f aca="true">IF($L142="","",IF(ISNUMBER(OFFSET('Data transformed'!$A$4,MATCH($A142,'Data transformed'!$A$5:$A$185,0),MATCH(CO$4,'Data transformed'!$4:$4,0)-1)), (MIN(MAX(OFFSET('Data transformed'!$A$4,MATCH($A142,'Data transformed'!$A$5:$A$185,0),MATCH(CO$4,'Data transformed'!$4:$4,0)-1),$O142),$P142)-$O142)/$Q142*100,"NA"))</f>
        <v>NA</v>
      </c>
      <c r="CP142" s="104" t="str">
        <f aca="true">IF($L142="","",IF(ISNUMBER(OFFSET('Data transformed'!$A$4,MATCH($A142,'Data transformed'!$A$5:$A$185,0),MATCH(CP$4,'Data transformed'!$4:$4,0)-1)), (MIN(MAX(OFFSET('Data transformed'!$A$4,MATCH($A142,'Data transformed'!$A$5:$A$185,0),MATCH(CP$4,'Data transformed'!$4:$4,0)-1),$O142),$P142)-$O142)/$Q142*100,"NA"))</f>
        <v>NA</v>
      </c>
      <c r="CQ142" s="104" t="n">
        <f aca="true">IF($L142="","",IF(ISNUMBER(OFFSET('Data transformed'!$A$4,MATCH($A142,'Data transformed'!$A$5:$A$185,0),MATCH(CQ$4,'Data transformed'!$4:$4,0)-1)), (MIN(MAX(OFFSET('Data transformed'!$A$4,MATCH($A142,'Data transformed'!$A$5:$A$185,0),MATCH(CQ$4,'Data transformed'!$4:$4,0)-1),$O142),$P142)-$O142)/$Q142*100,"NA"))</f>
        <v>50</v>
      </c>
      <c r="CR142" s="104" t="n">
        <f aca="true">IF($L142="","",IF(ISNUMBER(OFFSET('Data transformed'!$A$4,MATCH($A142,'Data transformed'!$A$5:$A$185,0),MATCH(CR$4,'Data transformed'!$4:$4,0)-1)), (MIN(MAX(OFFSET('Data transformed'!$A$4,MATCH($A142,'Data transformed'!$A$5:$A$185,0),MATCH(CR$4,'Data transformed'!$4:$4,0)-1),$O142),$P142)-$O142)/$Q142*100,"NA"))</f>
        <v>100</v>
      </c>
      <c r="CS142" s="104" t="n">
        <f aca="true">IF($L142="","",IF(ISNUMBER(OFFSET('Data transformed'!$A$4,MATCH($A142,'Data transformed'!$A$5:$A$185,0),MATCH(CS$4,'Data transformed'!$4:$4,0)-1)), (MIN(MAX(OFFSET('Data transformed'!$A$4,MATCH($A142,'Data transformed'!$A$5:$A$185,0),MATCH(CS$4,'Data transformed'!$4:$4,0)-1),$O142),$P142)-$O142)/$Q142*100,"NA"))</f>
        <v>100</v>
      </c>
      <c r="CT142" s="104" t="n">
        <f aca="true">IF($L142="","",IF(ISNUMBER(OFFSET('Data transformed'!$A$4,MATCH($A142,'Data transformed'!$A$5:$A$185,0),MATCH(CT$4,'Data transformed'!$4:$4,0)-1)), (MIN(MAX(OFFSET('Data transformed'!$A$4,MATCH($A142,'Data transformed'!$A$5:$A$185,0),MATCH(CT$4,'Data transformed'!$4:$4,0)-1),$O142),$P142)-$O142)/$Q142*100,"NA"))</f>
        <v>50</v>
      </c>
      <c r="CU142" s="104" t="n">
        <f aca="true">IF($L142="","",IF(ISNUMBER(OFFSET('Data transformed'!$A$4,MATCH($A142,'Data transformed'!$A$5:$A$185,0),MATCH(CU$4,'Data transformed'!$4:$4,0)-1)), (MIN(MAX(OFFSET('Data transformed'!$A$4,MATCH($A142,'Data transformed'!$A$5:$A$185,0),MATCH(CU$4,'Data transformed'!$4:$4,0)-1),$O142),$P142)-$O142)/$Q142*100,"NA"))</f>
        <v>0</v>
      </c>
      <c r="CV142" s="104" t="n">
        <f aca="true">IF($L142="","",IF(ISNUMBER(OFFSET('Data transformed'!$A$4,MATCH($A142,'Data transformed'!$A$5:$A$185,0),MATCH(CV$4,'Data transformed'!$4:$4,0)-1)), (MIN(MAX(OFFSET('Data transformed'!$A$4,MATCH($A142,'Data transformed'!$A$5:$A$185,0),MATCH(CV$4,'Data transformed'!$4:$4,0)-1),$O142),$P142)-$O142)/$Q142*100,"NA"))</f>
        <v>0</v>
      </c>
      <c r="CW142" s="104" t="n">
        <f aca="true">IF($L142="","",IF(ISNUMBER(OFFSET('Data transformed'!$A$4,MATCH($A142,'Data transformed'!$A$5:$A$185,0),MATCH(CW$4,'Data transformed'!$4:$4,0)-1)), (MIN(MAX(OFFSET('Data transformed'!$A$4,MATCH($A142,'Data transformed'!$A$5:$A$185,0),MATCH(CW$4,'Data transformed'!$4:$4,0)-1),$O142),$P142)-$O142)/$Q142*100,"NA"))</f>
        <v>0</v>
      </c>
    </row>
    <row r="143" customFormat="false" ht="15.5" hidden="false" customHeight="false" outlineLevel="0" collapsed="false">
      <c r="A143" s="107" t="n">
        <v>5200</v>
      </c>
      <c r="B143" s="107" t="n">
        <v>2</v>
      </c>
      <c r="C143" s="103" t="str">
        <f aca="true">IF(ISBLANK(OFFSET('outliers treatment'!$A$3,MATCH($A143,'outliers treatment'!$A$4:$A$154,0),MATCH(C$4,'outliers treatment'!$4:$4,0)-1)),"",OFFSET('outliers treatment'!$A$3,MATCH($A143,'outliers treatment'!$A$4:$A$154,0),MATCH(C$4,'outliers treatment'!$4:$4,0)-1))</f>
        <v/>
      </c>
      <c r="D143" s="103" t="str">
        <f aca="true">IF(ISBLANK(OFFSET('outliers treatment'!$A$3,MATCH($A143,'outliers treatment'!$A$4:$A$154,0),MATCH(D$4,'outliers treatment'!$4:$4,0)-1)),"",OFFSET('outliers treatment'!$A$3,MATCH($A143,'outliers treatment'!$A$4:$A$154,0),MATCH(D$4,'outliers treatment'!$4:$4,0)-1))</f>
        <v>Proactive governance and development of innovative standards</v>
      </c>
      <c r="E143" s="103" t="str">
        <f aca="true">IF(ISBLANK(OFFSET('outliers treatment'!$A$3,MATCH($A143,'outliers treatment'!$A$4:$A$154,0),MATCH(E$4,'outliers treatment'!$4:$4,0)-1)),"",OFFSET('outliers treatment'!$A$3,MATCH($A143,'outliers treatment'!$A$4:$A$154,0),MATCH(E$4,'outliers treatment'!$4:$4,0)-1))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03" t="str">
        <f aca="true">IF(ISBLANK(OFFSET('outliers treatment'!$A$3,MATCH($A143,'outliers treatment'!$A$4:$A$154,0),MATCH(F$4,'outliers treatment'!$4:$4,0)-1)),"",OFFSET('outliers treatment'!$A$3,MATCH($A143,'outliers treatment'!$A$4:$A$154,0),MATCH(F$4,'outliers treatment'!$4:$4,0)-1))</f>
        <v/>
      </c>
      <c r="G143" s="103" t="str">
        <f aca="true">IF(ISBLANK(OFFSET('outliers treatment'!$A$3,MATCH($A143,'outliers treatment'!$A$4:$A$154,0),MATCH(G$4,'outliers treatment'!$4:$4,0)-1)),"",OFFSET('outliers treatment'!$A$3,MATCH($A143,'outliers treatment'!$A$4:$A$154,0),MATCH(G$4,'outliers treatment'!$4:$4,0)-1))</f>
        <v/>
      </c>
      <c r="H143" s="103" t="str">
        <f aca="true">IF(ISBLANK(OFFSET('outliers treatment'!$A$3,MATCH($A143,'outliers treatment'!$A$4:$A$154,0),MATCH(H$4,'outliers treatment'!$4:$4,0)-1)),"",OFFSET('outliers treatment'!$A$3,MATCH($A143,'outliers treatment'!$A$4:$A$154,0),MATCH(H$4,'outliers treatment'!$4:$4,0)-1))</f>
        <v/>
      </c>
      <c r="I143" s="103" t="str">
        <f aca="true">IF(ISBLANK(OFFSET('outliers treatment'!$A$3,MATCH($A143,'outliers treatment'!$A$4:$A$154,0),MATCH(I$4,'outliers treatment'!$4:$4,0)-1)),"",OFFSET('outliers treatment'!$A$3,MATCH($A143,'outliers treatment'!$A$4:$A$154,0),MATCH(I$4,'outliers treatment'!$4:$4,0)-1))</f>
        <v/>
      </c>
      <c r="J143" s="104" t="n">
        <f aca="false" t="array" ref="J143:J143">MIN(IF(ISNUMBER(V143:CW143),V143:CW143))</f>
        <v>0</v>
      </c>
      <c r="K143" s="103" t="n">
        <f aca="false" t="array" ref="K143:K143">MAX(IF(ISNUMBER(V143:CW143),V143:CW143))</f>
        <v>83.3333333333333</v>
      </c>
      <c r="L143" s="103" t="e">
        <f aca="true">IF(ISBLANK(OFFSET('outliers treatment'!$A$3,MATCH($A143,'outliers treatment'!$A$4:$A$154,0),MATCH(L$4,'outliers treatment'!$4:$4,0)-1)),"",OFFSET('outliers treatment'!$A$3,MATCH($A143,'outliers treatment'!$A$4:$A$154,0),MATCH(L$4,'outliers treatment'!$4:$4,0)-1))</f>
        <v>#N/A</v>
      </c>
      <c r="M143" s="103" t="e">
        <f aca="true">IF(ISBLANK(OFFSET('outliers treatment'!$A$3,MATCH($A143,'outliers treatment'!$A$4:$A$154,0),MATCH(M$4,'outliers treatment'!$4:$4,0)-1)),"",OFFSET('outliers treatment'!$A$3,MATCH($A143,'outliers treatment'!$A$4:$A$154,0),MATCH(M$4,'outliers treatment'!$4:$4,0)-1))</f>
        <v>#N/A</v>
      </c>
      <c r="N143" s="103" t="str">
        <f aca="true">IF(ISBLANK(OFFSET('outliers treatment'!$A$3,MATCH($A143,'outliers treatment'!$A$4:$A$154,0),MATCH(N$4,'outliers treatment'!$4:$4,0)-1)),"",OFFSET('outliers treatment'!$A$3,MATCH($A143,'outliers treatment'!$A$4:$A$154,0),MATCH(N$4,'outliers treatment'!$4:$4,0)-1))</f>
        <v/>
      </c>
      <c r="O143" s="103" t="str">
        <f aca="true">IF(ISBLANK(OFFSET('outliers treatment'!$A$3,MATCH($A143,'outliers treatment'!$A$4:$A$154,0),MATCH(O$4,'outliers treatment'!$4:$4,0)-1)),"",OFFSET('outliers treatment'!$A$3,MATCH($A143,'outliers treatment'!$A$4:$A$154,0),MATCH(O$4,'outliers treatment'!$4:$4,0)-1))</f>
        <v/>
      </c>
      <c r="P143" s="103" t="str">
        <f aca="true">IF(ISBLANK(OFFSET('outliers treatment'!$A$3,MATCH($A143,'outliers treatment'!$A$4:$A$154,0),MATCH(P$4,'outliers treatment'!$4:$4,0)-1)),"",OFFSET('outliers treatment'!$A$3,MATCH($A143,'outliers treatment'!$A$4:$A$154,0),MATCH(P$4,'outliers treatment'!$4:$4,0)-1))</f>
        <v/>
      </c>
      <c r="Q143" s="103" t="str">
        <f aca="false">IFERROR(P143-O143,"")</f>
        <v/>
      </c>
      <c r="R143" s="105" t="n">
        <f aca="false" t="array" ref="R143:R143">IFERROR(SKEW(IF(ISNUMBER(V143:CW143),V143:CW143,"")),"")</f>
        <v>-0.357343159021513</v>
      </c>
      <c r="S143" s="103" t="n">
        <v>1</v>
      </c>
      <c r="T143" s="103" t="n">
        <v>1</v>
      </c>
      <c r="U143" s="106" t="str">
        <f aca="false" t="array" ref="U143:U143">IF(B143&lt;4,"",1-IFERROR(SUM(ISNUMBER(V143:CW143)*(1-$V$3:$CW$3))/COUNTIF($V$3:$CW$3,0),0))</f>
        <v/>
      </c>
      <c r="V143" s="104" t="n">
        <f aca="false" t="array" ref="V143:V143">SUM(IF($B144:$B153=3*ISNUMBER(V144:V153),$T144:$T153*V144:V153,0))/SUM(IF($B144:$B153=3*ISNUMBER(V144:V153),$T144:$T153,0))</f>
        <v>61.444524445329</v>
      </c>
      <c r="W143" s="104" t="n">
        <f aca="false" t="array" ref="W143:W143">SUM(IF($B144:$B153=3*ISNUMBER(W144:W153),$T144:$T153*W144:W153,0))/SUM(IF($B144:$B153=3*ISNUMBER(W144:W153),$T144:$T153,0))</f>
        <v>69.7778577786623</v>
      </c>
      <c r="X143" s="104" t="n">
        <f aca="false" t="array" ref="X143:X143">SUM(IF($B144:$B153=3*ISNUMBER(X144:X153),$T144:$T153*X144:X153,0))/SUM(IF($B144:$B153=3*ISNUMBER(X144:X153),$T144:$T153,0))</f>
        <v>63.0278977791045</v>
      </c>
      <c r="Y143" s="104" t="n">
        <f aca="false" t="array" ref="Y143:Y143">SUM(IF($B144:$B153=3*ISNUMBER(Y144:Y153),$T144:$T153*Y144:Y153,0))/SUM(IF($B144:$B153=3*ISNUMBER(Y144:Y153),$T144:$T153,0))</f>
        <v>68.5834533346601</v>
      </c>
      <c r="Z143" s="104" t="n">
        <f aca="false" t="array" ref="Z143:Z143">SUM(IF($B144:$B153=3*ISNUMBER(Z144:Z153),$T144:$T153*Z144:Z153,0))/SUM(IF($B144:$B153=3*ISNUMBER(Z144:Z153),$T144:$T153,0))</f>
        <v>3.11119111199561</v>
      </c>
      <c r="AA143" s="104" t="n">
        <f aca="false" t="array" ref="AA143:AA143">SUM(IF($B144:$B153=3*ISNUMBER(AA144:AA153),$T144:$T153*AA144:AA153,0))/SUM(IF($B144:$B153=3*ISNUMBER(AA144:AA153),$T144:$T153,0))</f>
        <v>50</v>
      </c>
      <c r="AB143" s="104" t="n">
        <f aca="false" t="array" ref="AB143:AB143">SUM(IF($B144:$B153=3*ISNUMBER(AB144:AB153),$T144:$T153*AB144:AB153,0))/SUM(IF($B144:$B153=3*ISNUMBER(AB144:AB153),$T144:$T153,0))</f>
        <v>47.7700682703784</v>
      </c>
      <c r="AC143" s="104" t="n">
        <f aca="false" t="array" ref="AC143:AC143">SUM(IF($B144:$B153=3*ISNUMBER(AC144:AC153),$T144:$T153*AC144:AC153,0))/SUM(IF($B144:$B153=3*ISNUMBER(AC144:AC153),$T144:$T153,0))</f>
        <v>67.944524445329</v>
      </c>
      <c r="AD143" s="104" t="n">
        <f aca="false" t="array" ref="AD143:AD143">SUM(IF($B144:$B153=3*ISNUMBER(AD144:AD153),$T144:$T153*AD144:AD153,0))/SUM(IF($B144:$B153=3*ISNUMBER(AD144:AD153),$T144:$T153,0))</f>
        <v>67.2145127148228</v>
      </c>
      <c r="AE143" s="104" t="n">
        <f aca="false" t="array" ref="AE143:AE143">SUM(IF($B144:$B153=3*ISNUMBER(AE144:AE153),$T144:$T153*AE144:AE153,0))/SUM(IF($B144:$B153=3*ISNUMBER(AE144:AE153),$T144:$T153,0))</f>
        <v>39.4367349370451</v>
      </c>
      <c r="AF143" s="104" t="n">
        <f aca="false" t="array" ref="AF143:AF143">SUM(IF($B144:$B153=3*ISNUMBER(AF144:AF153),$T144:$T153*AF144:AF153,0))/SUM(IF($B144:$B153=3*ISNUMBER(AF144:AF153),$T144:$T153,0))</f>
        <v>76.2778577786623</v>
      </c>
      <c r="AG143" s="104" t="n">
        <f aca="false" t="array" ref="AG143:AG143">SUM(IF($B144:$B153=3*ISNUMBER(AG144:AG153),$T144:$T153*AG144:AG153,0))/SUM(IF($B144:$B153=3*ISNUMBER(AG144:AG153),$T144:$T153,0))</f>
        <v>12.3889688897734</v>
      </c>
      <c r="AH143" s="104" t="n">
        <f aca="false" t="array" ref="AH143:AH143">SUM(IF($B144:$B153=3*ISNUMBER(AH144:AH153),$T144:$T153*AH144:AH153,0))/SUM(IF($B144:$B153=3*ISNUMBER(AH144:AH153),$T144:$T153,0))</f>
        <v>50</v>
      </c>
      <c r="AI143" s="104" t="n">
        <f aca="false" t="array" ref="AI143:AI143">SUM(IF($B144:$B153=3*ISNUMBER(AI144:AI153),$T144:$T153*AI144:AI153,0))/SUM(IF($B144:$B153=3*ISNUMBER(AI144:AI153),$T144:$T153,0))</f>
        <v>34.1551024055676</v>
      </c>
      <c r="AJ143" s="104" t="n">
        <f aca="false" t="array" ref="AJ143:AJ143">SUM(IF($B144:$B153=3*ISNUMBER(AJ144:AJ153),$T144:$T153*AJ144:AJ153,0))/SUM(IF($B144:$B153=3*ISNUMBER(AJ144:AJ153),$T144:$T153,0))</f>
        <v>35.8217690722342</v>
      </c>
      <c r="AK143" s="104" t="n">
        <f aca="false" t="array" ref="AK143:AK143">SUM(IF($B144:$B153=3*ISNUMBER(AK144:AK153),$T144:$T153*AK144:AK153,0))/SUM(IF($B144:$B153=3*ISNUMBER(AK144:AK153),$T144:$T153,0))</f>
        <v>57.472342223549</v>
      </c>
      <c r="AL143" s="104" t="n">
        <f aca="false" t="array" ref="AL143:AL143">SUM(IF($B144:$B153=3*ISNUMBER(AL144:AL153),$T144:$T153*AL144:AL153,0))/SUM(IF($B144:$B153=3*ISNUMBER(AL144:AL153),$T144:$T153,0))</f>
        <v>79.0556355564401</v>
      </c>
      <c r="AM143" s="104" t="n">
        <f aca="false" t="array" ref="AM143:AM143">SUM(IF($B144:$B153=3*ISNUMBER(AM144:AM153),$T144:$T153*AM144:AM153,0))/SUM(IF($B144:$B153=3*ISNUMBER(AM144:AM153),$T144:$T153,0))</f>
        <v>79.0556355564401</v>
      </c>
      <c r="AN143" s="104" t="n">
        <f aca="false" t="array" ref="AN143:AN143">SUM(IF($B144:$B153=3*ISNUMBER(AN144:AN153),$T144:$T153*AN144:AN153,0))/SUM(IF($B144:$B153=3*ISNUMBER(AN144:AN153),$T144:$T153,0))</f>
        <v>4.05563555644006</v>
      </c>
      <c r="AO143" s="104" t="n">
        <f aca="false" t="array" ref="AO143:AO143">SUM(IF($B144:$B153=3*ISNUMBER(AO144:AO153),$T144:$T153*AO144:AO153,0))/SUM(IF($B144:$B153=3*ISNUMBER(AO144:AO153),$T144:$T153,0))</f>
        <v>41.1111911119956</v>
      </c>
      <c r="AP143" s="104" t="n">
        <f aca="false" t="array" ref="AP143:AP143">SUM(IF($B144:$B153=3*ISNUMBER(AP144:AP153),$T144:$T153*AP144:AP153,0))/SUM(IF($B144:$B153=3*ISNUMBER(AP144:AP153),$T144:$T153,0))</f>
        <v>45.9367349370451</v>
      </c>
      <c r="AQ143" s="104" t="n">
        <f aca="false" t="array" ref="AQ143:AQ143">SUM(IF($B144:$B153=3*ISNUMBER(AQ144:AQ153),$T144:$T153*AQ144:AQ153,0))/SUM(IF($B144:$B153=3*ISNUMBER(AQ144:AQ153),$T144:$T153,0))</f>
        <v>64.2223022231067</v>
      </c>
      <c r="AR143" s="104" t="n">
        <f aca="false" t="array" ref="AR143:AR143">SUM(IF($B144:$B153=3*ISNUMBER(AR144:AR153),$T144:$T153*AR144:AR153,0))/SUM(IF($B144:$B153=3*ISNUMBER(AR144:AR153),$T144:$T153,0))</f>
        <v>79.0556355564401</v>
      </c>
      <c r="AS143" s="104" t="n">
        <f aca="false" t="array" ref="AS143:AS143">SUM(IF($B144:$B153=3*ISNUMBER(AS144:AS153),$T144:$T153*AS144:AS153,0))/SUM(IF($B144:$B153=3*ISNUMBER(AS144:AS153),$T144:$T153,0))</f>
        <v>10.1666666666667</v>
      </c>
      <c r="AT143" s="104" t="n">
        <f aca="false" t="array" ref="AT143:AT143">SUM(IF($B144:$B153=3*ISNUMBER(AT144:AT153),$T144:$T153*AT144:AT153,0))/SUM(IF($B144:$B153=3*ISNUMBER(AT144:AT153),$T144:$T153,0))</f>
        <v>66.8334133342178</v>
      </c>
      <c r="AU143" s="104" t="n">
        <f aca="false" t="array" ref="AU143:AU143">SUM(IF($B144:$B153=3*ISNUMBER(AU144:AU153),$T144:$T153*AU144:AU153,0))/SUM(IF($B144:$B153=3*ISNUMBER(AU144:AU153),$T144:$T153,0))</f>
        <v>72.5556355564401</v>
      </c>
      <c r="AV143" s="104" t="n">
        <f aca="false" t="array" ref="AV143:AV143">SUM(IF($B144:$B153=3*ISNUMBER(AV144:AV153),$T144:$T153*AV144:AV153,0))/SUM(IF($B144:$B153=3*ISNUMBER(AV144:AV153),$T144:$T153,0))</f>
        <v>45.7223022231067</v>
      </c>
      <c r="AW143" s="104" t="n">
        <f aca="false" t="array" ref="AW143:AW143">SUM(IF($B144:$B153=3*ISNUMBER(AW144:AW153),$T144:$T153*AW144:AW153,0))/SUM(IF($B144:$B153=3*ISNUMBER(AW144:AW153),$T144:$T153,0))</f>
        <v>33.8811793814895</v>
      </c>
      <c r="AX143" s="104" t="n">
        <f aca="false" t="array" ref="AX143:AX143">SUM(IF($B144:$B153=3*ISNUMBER(AX144:AX153),$T144:$T153*AX144:AX153,0))/SUM(IF($B144:$B153=3*ISNUMBER(AX144:AX153),$T144:$T153,0))</f>
        <v>36.4445244453289</v>
      </c>
      <c r="AY143" s="104" t="n">
        <f aca="false" t="array" ref="AY143:AY143">SUM(IF($B144:$B153=3*ISNUMBER(AY144:AY153),$T144:$T153*AY144:AY153,0))/SUM(IF($B144:$B153=3*ISNUMBER(AY144:AY153),$T144:$T153,0))</f>
        <v>13.3217690722342</v>
      </c>
      <c r="AZ143" s="104" t="n">
        <f aca="false" t="array" ref="AZ143:AZ143">SUM(IF($B144:$B153=3*ISNUMBER(AZ144:AZ153),$T144:$T153*AZ144:AZ153,0))/SUM(IF($B144:$B153=3*ISNUMBER(AZ144:AZ153),$T144:$T153,0))</f>
        <v>35.7145127148228</v>
      </c>
      <c r="BA143" s="104" t="n">
        <f aca="false" t="array" ref="BA143:BA143">SUM(IF($B144:$B153=3*ISNUMBER(BA144:BA153),$T144:$T153*BA144:BA153,0))/SUM(IF($B144:$B153=3*ISNUMBER(BA144:BA153),$T144:$T153,0))</f>
        <v>48.6111111111111</v>
      </c>
      <c r="BB143" s="104" t="n">
        <f aca="false" t="array" ref="BB143:BB143">SUM(IF($B144:$B153=3*ISNUMBER(BB144:BB153),$T144:$T153*BB144:BB153,0))/SUM(IF($B144:$B153=3*ISNUMBER(BB144:BB153),$T144:$T153,0))</f>
        <v>69.6666666666667</v>
      </c>
      <c r="BC143" s="104" t="n">
        <f aca="false" t="array" ref="BC143:BC143">SUM(IF($B144:$B153=3*ISNUMBER(BC144:BC153),$T144:$T153*BC144:BC153,0))/SUM(IF($B144:$B153=3*ISNUMBER(BC144:BC153),$T144:$T153,0))</f>
        <v>40.1667466675512</v>
      </c>
      <c r="BD143" s="104" t="n">
        <f aca="false" t="array" ref="BD143:BD143">SUM(IF($B144:$B153=3*ISNUMBER(BD144:BD153),$T144:$T153*BD144:BD153,0))/SUM(IF($B144:$B153=3*ISNUMBER(BD144:BD153),$T144:$T153,0))</f>
        <v>68.5834533346601</v>
      </c>
      <c r="BE143" s="104" t="n">
        <f aca="false" t="array" ref="BE143:BE143">SUM(IF($B144:$B153=3*ISNUMBER(BE144:BE153),$T144:$T153*BE144:BE153,0))/SUM(IF($B144:$B153=3*ISNUMBER(BE144:BE153),$T144:$T153,0))</f>
        <v>50</v>
      </c>
      <c r="BF143" s="104" t="n">
        <f aca="false" t="array" ref="BF143:BF143">SUM(IF($B144:$B153=3*ISNUMBER(BF144:BF153),$T144:$T153*BF144:BF153,0))/SUM(IF($B144:$B153=3*ISNUMBER(BF144:BF153),$T144:$T153,0))</f>
        <v>72.8889688897734</v>
      </c>
      <c r="BG143" s="104" t="n">
        <f aca="false" t="array" ref="BG143:BG143">SUM(IF($B144:$B153=3*ISNUMBER(BG144:BG153),$T144:$T153*BG144:BG153,0))/SUM(IF($B144:$B153=3*ISNUMBER(BG144:BG153),$T144:$T153,0))</f>
        <v>53.7700682703784</v>
      </c>
      <c r="BH143" s="104" t="n">
        <f aca="false" t="array" ref="BH143:BH143">SUM(IF($B144:$B153=3*ISNUMBER(BH144:BH153),$T144:$T153*BH144:BH153,0))/SUM(IF($B144:$B153=3*ISNUMBER(BH144:BH153),$T144:$T153,0))</f>
        <v>73.5000800008845</v>
      </c>
      <c r="BI143" s="104" t="n">
        <f aca="false" t="array" ref="BI143:BI143">SUM(IF($B144:$B153=3*ISNUMBER(BI144:BI153),$T144:$T153*BI144:BI153,0))/SUM(IF($B144:$B153=3*ISNUMBER(BI144:BI153),$T144:$T153,0))</f>
        <v>33.3333333333333</v>
      </c>
      <c r="BJ143" s="104" t="n">
        <f aca="false" t="array" ref="BJ143:BJ143">SUM(IF($B144:$B153=3*ISNUMBER(BJ144:BJ153),$T144:$T153*BJ144:BJ153,0))/SUM(IF($B144:$B153=3*ISNUMBER(BJ144:BJ153),$T144:$T153,0))</f>
        <v>48.7145127148228</v>
      </c>
      <c r="BK143" s="104" t="n">
        <f aca="false" t="array" ref="BK143:BK143">SUM(IF($B144:$B153=3*ISNUMBER(BK144:BK153),$T144:$T153*BK144:BK153,0))/SUM(IF($B144:$B153=3*ISNUMBER(BK144:BK153),$T144:$T153,0))</f>
        <v>37.6551024055676</v>
      </c>
      <c r="BL143" s="104" t="n">
        <f aca="false" t="array" ref="BL143:BL143">SUM(IF($B144:$B153=3*ISNUMBER(BL144:BL153),$T144:$T153*BL144:BL153,0))/SUM(IF($B144:$B153=3*ISNUMBER(BL144:BL153),$T144:$T153,0))</f>
        <v>67.9445244453289</v>
      </c>
      <c r="BM143" s="104" t="n">
        <f aca="false" t="array" ref="BM143:BM143">SUM(IF($B144:$B153=3*ISNUMBER(BM144:BM153),$T144:$T153*BM144:BM153,0))/SUM(IF($B144:$B153=3*ISNUMBER(BM144:BM153),$T144:$T153,0))</f>
        <v>6.28556728606167</v>
      </c>
      <c r="BN143" s="104" t="n">
        <f aca="false" t="array" ref="BN143:BN143">SUM(IF($B144:$B153=3*ISNUMBER(BN144:BN153),$T144:$T153*BN144:BN153,0))/SUM(IF($B144:$B153=3*ISNUMBER(BN144:BN153),$T144:$T153,0))</f>
        <v>0</v>
      </c>
      <c r="BO143" s="104" t="n">
        <f aca="false" t="array" ref="BO143:BO143">SUM(IF($B144:$B153=3*ISNUMBER(BO144:BO153),$T144:$T153*BO144:BO153,0))/SUM(IF($B144:$B153=3*ISNUMBER(BO144:BO153),$T144:$T153,0))</f>
        <v>39.7384357389009</v>
      </c>
      <c r="BP143" s="104" t="n">
        <f aca="false" t="array" ref="BP143:BP143">SUM(IF($B144:$B153=3*ISNUMBER(BP144:BP153),$T144:$T153*BP144:BP153,0))/SUM(IF($B144:$B153=3*ISNUMBER(BP144:BP153),$T144:$T153,0))</f>
        <v>45.3888888888889</v>
      </c>
      <c r="BQ143" s="104" t="n">
        <f aca="false" t="array" ref="BQ143:BQ143">SUM(IF($B144:$B153=3*ISNUMBER(BQ144:BQ153),$T144:$T153*BQ144:BQ153,0))/SUM(IF($B144:$B153=3*ISNUMBER(BQ144:BQ153),$T144:$T153,0))</f>
        <v>2.75</v>
      </c>
      <c r="BR143" s="104" t="n">
        <f aca="false" t="array" ref="BR143:BR143">SUM(IF($B144:$B153=3*ISNUMBER(BR144:BR153),$T144:$T153*BR144:BR153,0))/SUM(IF($B144:$B153=3*ISNUMBER(BR144:BR153),$T144:$T153,0))</f>
        <v>38.4922904926006</v>
      </c>
      <c r="BS143" s="104" t="n">
        <f aca="false" t="array" ref="BS143:BS143">SUM(IF($B144:$B153=3*ISNUMBER(BS144:BS153),$T144:$T153*BS144:BS153,0))/SUM(IF($B144:$B153=3*ISNUMBER(BS144:BS153),$T144:$T153,0))</f>
        <v>58.118900619395</v>
      </c>
      <c r="BT143" s="104" t="n">
        <f aca="false" t="array" ref="BT143:BT143">SUM(IF($B144:$B153=3*ISNUMBER(BT144:BT153),$T144:$T153*BT144:BT153,0))/SUM(IF($B144:$B153=3*ISNUMBER(BT144:BT153),$T144:$T153,0))</f>
        <v>63.0278977791045</v>
      </c>
      <c r="BU143" s="104" t="n">
        <f aca="false" t="array" ref="BU143:BU143">SUM(IF($B144:$B153=3*ISNUMBER(BU144:BU153),$T144:$T153*BU144:BU153,0))/SUM(IF($B144:$B153=3*ISNUMBER(BU144:BU153),$T144:$T153,0))</f>
        <v>66.1111911119956</v>
      </c>
      <c r="BV143" s="104" t="n">
        <f aca="false" t="array" ref="BV143:BV143">SUM(IF($B144:$B153=3*ISNUMBER(BV144:BV153),$T144:$T153*BV144:BV153,0))/SUM(IF($B144:$B153=3*ISNUMBER(BV144:BV153),$T144:$T153,0))</f>
        <v>41.1111911119956</v>
      </c>
      <c r="BW143" s="104" t="n">
        <f aca="false" t="array" ref="BW143:BW143">SUM(IF($B144:$B153=3*ISNUMBER(BW144:BW153),$T144:$T153*BW144:BW153,0))/SUM(IF($B144:$B153=3*ISNUMBER(BW144:BW153),$T144:$T153,0))</f>
        <v>0</v>
      </c>
      <c r="BX143" s="104" t="n">
        <f aca="false" t="array" ref="BX143:BX143">SUM(IF($B144:$B153=3*ISNUMBER(BX144:BX153),$T144:$T153*BX144:BX153,0))/SUM(IF($B144:$B153=3*ISNUMBER(BX144:BX153),$T144:$T153,0))</f>
        <v>33.8811793814895</v>
      </c>
      <c r="BY143" s="104" t="n">
        <f aca="false" t="array" ref="BY143:BY143">SUM(IF($B144:$B153=3*ISNUMBER(BY144:BY153),$T144:$T153*BY144:BY153,0))/SUM(IF($B144:$B153=3*ISNUMBER(BY144:BY153),$T144:$T153,0))</f>
        <v>35.2501200013268</v>
      </c>
      <c r="BZ143" s="104" t="n">
        <f aca="false" t="array" ref="BZ143:BZ143">SUM(IF($B144:$B153=3*ISNUMBER(BZ144:BZ153),$T144:$T153*BZ144:BZ153,0))/SUM(IF($B144:$B153=3*ISNUMBER(BZ144:BZ153),$T144:$T153,0))</f>
        <v>47.7700682703784</v>
      </c>
      <c r="CA143" s="104" t="n">
        <f aca="false" t="array" ref="CA143:CA143">SUM(IF($B144:$B153=3*ISNUMBER(CA144:CA153),$T144:$T153*CA144:CA153,0))/SUM(IF($B144:$B153=3*ISNUMBER(CA144:CA153),$T144:$T153,0))</f>
        <v>0</v>
      </c>
      <c r="CB143" s="104" t="n">
        <f aca="false" t="array" ref="CB143:CB143">SUM(IF($B144:$B153=3*ISNUMBER(CB144:CB153),$T144:$T153*CB144:CB153,0))/SUM(IF($B144:$B153=3*ISNUMBER(CB144:CB153),$T144:$T153,0))</f>
        <v>23.5000800008845</v>
      </c>
      <c r="CC143" s="104" t="n">
        <f aca="false" t="array" ref="CC143:CC143">SUM(IF($B144:$B153=3*ISNUMBER(CC144:CC153),$T144:$T153*CC144:CC153,0))/SUM(IF($B144:$B153=3*ISNUMBER(CC144:CC153),$T144:$T153,0))</f>
        <v>17.9445244453289</v>
      </c>
      <c r="CD143" s="104" t="n">
        <f aca="false" t="array" ref="CD143:CD143">SUM(IF($B144:$B153=3*ISNUMBER(CD144:CD153),$T144:$T153*CD144:CD153,0))/SUM(IF($B144:$B153=3*ISNUMBER(CD144:CD153),$T144:$T153,0))</f>
        <v>50.5478460481562</v>
      </c>
      <c r="CE143" s="104" t="n">
        <f aca="false" t="array" ref="CE143:CE143">SUM(IF($B144:$B153=3*ISNUMBER(CE144:CE153),$T144:$T153*CE144:CE153,0))/SUM(IF($B144:$B153=3*ISNUMBER(CE144:CE153),$T144:$T153,0))</f>
        <v>25.9922904926006</v>
      </c>
      <c r="CF143" s="104" t="n">
        <f aca="false" t="array" ref="CF143:CF143">SUM(IF($B144:$B153=3*ISNUMBER(CF144:CF153),$T144:$T153*CF144:CF153,0))/SUM(IF($B144:$B153=3*ISNUMBER(CF144:CF153),$T144:$T153,0))</f>
        <v>8.66674666755117</v>
      </c>
      <c r="CG143" s="104" t="n">
        <f aca="false" t="array" ref="CG143:CG143">SUM(IF($B144:$B153=3*ISNUMBER(CG144:CG153),$T144:$T153*CG144:CG153,0))/SUM(IF($B144:$B153=3*ISNUMBER(CG144:CG153),$T144:$T153,0))</f>
        <v>0</v>
      </c>
      <c r="CH143" s="104" t="n">
        <f aca="false" t="array" ref="CH143:CH143">SUM(IF($B144:$B153=3*ISNUMBER(CH144:CH153),$T144:$T153*CH144:CH153,0))/SUM(IF($B144:$B153=3*ISNUMBER(CH144:CH153),$T144:$T153,0))</f>
        <v>50</v>
      </c>
      <c r="CI143" s="104" t="n">
        <f aca="false" t="array" ref="CI143:CI143">SUM(IF($B144:$B153=3*ISNUMBER(CI144:CI153),$T144:$T153*CI144:CI153,0))/SUM(IF($B144:$B153=3*ISNUMBER(CI144:CI153),$T144:$T153,0))</f>
        <v>73.5000800008845</v>
      </c>
      <c r="CJ143" s="104" t="n">
        <f aca="false" t="array" ref="CJ143:CJ143">SUM(IF($B144:$B153=3*ISNUMBER(CJ144:CJ153),$T144:$T153*CJ144:CJ153,0))/SUM(IF($B144:$B153=3*ISNUMBER(CJ144:CJ153),$T144:$T153,0))</f>
        <v>36.5555555555556</v>
      </c>
      <c r="CK143" s="104" t="n">
        <f aca="false" t="array" ref="CK143:CK143">SUM(IF($B144:$B153=3*ISNUMBER(CK144:CK153),$T144:$T153*CK144:CK153,0))/SUM(IF($B144:$B153=3*ISNUMBER(CK144:CK153),$T144:$T153,0))</f>
        <v>36.8411228416172</v>
      </c>
      <c r="CL143" s="104" t="n">
        <f aca="false" t="array" ref="CL143:CL143">SUM(IF($B144:$B153=3*ISNUMBER(CL144:CL153),$T144:$T153*CL144:CL153,0))/SUM(IF($B144:$B153=3*ISNUMBER(CL144:CL153),$T144:$T153,0))</f>
        <v>46.6667466675512</v>
      </c>
      <c r="CM143" s="104" t="n">
        <f aca="false" t="array" ref="CM143:CM143">SUM(IF($B144:$B153=3*ISNUMBER(CM144:CM153),$T144:$T153*CM144:CM153,0))/SUM(IF($B144:$B153=3*ISNUMBER(CM144:CM153),$T144:$T153,0))</f>
        <v>73.5000800008845</v>
      </c>
      <c r="CN143" s="104" t="n">
        <f aca="false" t="array" ref="CN143:CN143">SUM(IF($B144:$B153=3*ISNUMBER(CN144:CN153),$T144:$T153*CN144:CN153,0))/SUM(IF($B144:$B153=3*ISNUMBER(CN144:CN153),$T144:$T153,0))</f>
        <v>33.8811793814895</v>
      </c>
      <c r="CO143" s="104" t="n">
        <f aca="false" t="array" ref="CO143:CO143">SUM(IF($B144:$B153=3*ISNUMBER(CO144:CO153),$T144:$T153*CO144:CO153,0))/SUM(IF($B144:$B153=3*ISNUMBER(CO144:CO153),$T144:$T153,0))</f>
        <v>37.3889688897734</v>
      </c>
      <c r="CP143" s="104" t="n">
        <f aca="false" t="array" ref="CP143:CP143">SUM(IF($B144:$B153=3*ISNUMBER(CP144:CP153),$T144:$T153*CP144:CP153,0))/SUM(IF($B144:$B153=3*ISNUMBER(CP144:CP153),$T144:$T153,0))</f>
        <v>38.8888888888889</v>
      </c>
      <c r="CQ143" s="104" t="n">
        <f aca="false" t="array" ref="CQ143:CQ143">SUM(IF($B144:$B153=3*ISNUMBER(CQ144:CQ153),$T144:$T153*CQ144:CQ153,0))/SUM(IF($B144:$B153=3*ISNUMBER(CQ144:CQ153),$T144:$T153,0))</f>
        <v>34.1551024055676</v>
      </c>
      <c r="CR143" s="104" t="n">
        <f aca="false" t="array" ref="CR143:CR143">SUM(IF($B144:$B153=3*ISNUMBER(CR144:CR153),$T144:$T153*CR144:CR153,0))/SUM(IF($B144:$B153=3*ISNUMBER(CR144:CR153),$T144:$T153,0))</f>
        <v>49.8889688897734</v>
      </c>
      <c r="CS143" s="104" t="n">
        <f aca="false" t="array" ref="CS143:CS143">SUM(IF($B144:$B153=3*ISNUMBER(CS144:CS153),$T144:$T153*CS144:CS153,0))/SUM(IF($B144:$B153=3*ISNUMBER(CS144:CS153),$T144:$T153,0))</f>
        <v>83.3333333333333</v>
      </c>
      <c r="CT143" s="104" t="n">
        <f aca="false" t="array" ref="CT143:CT143">SUM(IF($B144:$B153=3*ISNUMBER(CT144:CT153),$T144:$T153*CT144:CT153,0))/SUM(IF($B144:$B153=3*ISNUMBER(CT144:CT153),$T144:$T153,0))</f>
        <v>62.9444444444444</v>
      </c>
      <c r="CU143" s="104" t="n">
        <f aca="false" t="array" ref="CU143:CU143">SUM(IF($B144:$B153=3*ISNUMBER(CU144:CU153),$T144:$T153*CU144:CU153,0))/SUM(IF($B144:$B153=3*ISNUMBER(CU144:CU153),$T144:$T153,0))</f>
        <v>33.3333333333333</v>
      </c>
      <c r="CV143" s="104" t="n">
        <f aca="false" t="array" ref="CV143:CV143">SUM(IF($B144:$B153=3*ISNUMBER(CV144:CV153),$T144:$T153*CV144:CV153,0))/SUM(IF($B144:$B153=3*ISNUMBER(CV144:CV153),$T144:$T153,0))</f>
        <v>51.8333333333333</v>
      </c>
      <c r="CW143" s="104" t="n">
        <f aca="false" t="array" ref="CW143:CW143">SUM(IF($B144:$B153=3*ISNUMBER(CW144:CW153),$T144:$T153*CW144:CW153,0))/SUM(IF($B144:$B153=3*ISNUMBER(CW144:CW153),$T144:$T153,0))</f>
        <v>16.6666666666667</v>
      </c>
    </row>
    <row r="144" customFormat="false" ht="15.5" hidden="false" customHeight="false" outlineLevel="0" collapsed="false">
      <c r="A144" s="107" t="n">
        <v>5210</v>
      </c>
      <c r="B144" s="107" t="n">
        <v>3</v>
      </c>
      <c r="C144" s="103" t="str">
        <f aca="true">IF(ISBLANK(OFFSET('outliers treatment'!$A$3,MATCH($A144,'outliers treatment'!$A$4:$A$154,0),MATCH(C$4,'outliers treatment'!$4:$4,0)-1)),"",OFFSET('outliers treatment'!$A$3,MATCH($A144,'outliers treatment'!$A$4:$A$154,0),MATCH(C$4,'outliers treatment'!$4:$4,0)-1))</f>
        <v>Proactive laws</v>
      </c>
      <c r="D144" s="103" t="str">
        <f aca="true">IF(ISBLANK(OFFSET('outliers treatment'!$A$3,MATCH($A144,'outliers treatment'!$A$4:$A$154,0),MATCH(D$4,'outliers treatment'!$4:$4,0)-1)),"",OFFSET('outliers treatment'!$A$3,MATCH($A144,'outliers treatment'!$A$4:$A$154,0),MATCH(D$4,'outliers treatment'!$4:$4,0)-1))</f>
        <v/>
      </c>
      <c r="E144" s="103" t="str">
        <f aca="true">IF(ISBLANK(OFFSET('outliers treatment'!$A$3,MATCH($A144,'outliers treatment'!$A$4:$A$154,0),MATCH(E$4,'outliers treatment'!$4:$4,0)-1)),"",OFFSET('outliers treatment'!$A$3,MATCH($A144,'outliers treatment'!$A$4:$A$154,0),MATCH(E$4,'outliers treatment'!$4:$4,0)-1))</f>
        <v/>
      </c>
      <c r="F144" s="103" t="str">
        <f aca="true">IF(ISBLANK(OFFSET('outliers treatment'!$A$3,MATCH($A144,'outliers treatment'!$A$4:$A$154,0),MATCH(F$4,'outliers treatment'!$4:$4,0)-1)),"",OFFSET('outliers treatment'!$A$3,MATCH($A144,'outliers treatment'!$A$4:$A$154,0),MATCH(F$4,'outliers treatment'!$4:$4,0)-1))</f>
        <v/>
      </c>
      <c r="G144" s="103" t="str">
        <f aca="true">IF(ISBLANK(OFFSET('outliers treatment'!$A$3,MATCH($A144,'outliers treatment'!$A$4:$A$154,0),MATCH(G$4,'outliers treatment'!$4:$4,0)-1)),"",OFFSET('outliers treatment'!$A$3,MATCH($A144,'outliers treatment'!$A$4:$A$154,0),MATCH(G$4,'outliers treatment'!$4:$4,0)-1))</f>
        <v/>
      </c>
      <c r="H144" s="103" t="str">
        <f aca="true">IF(ISBLANK(OFFSET('outliers treatment'!$A$3,MATCH($A144,'outliers treatment'!$A$4:$A$154,0),MATCH(H$4,'outliers treatment'!$4:$4,0)-1)),"",OFFSET('outliers treatment'!$A$3,MATCH($A144,'outliers treatment'!$A$4:$A$154,0),MATCH(H$4,'outliers treatment'!$4:$4,0)-1))</f>
        <v/>
      </c>
      <c r="I144" s="103" t="str">
        <f aca="true">IF(ISBLANK(OFFSET('outliers treatment'!$A$3,MATCH($A144,'outliers treatment'!$A$4:$A$154,0),MATCH(I$4,'outliers treatment'!$4:$4,0)-1)),"",OFFSET('outliers treatment'!$A$3,MATCH($A144,'outliers treatment'!$A$4:$A$154,0),MATCH(I$4,'outliers treatment'!$4:$4,0)-1))</f>
        <v/>
      </c>
      <c r="J144" s="104" t="n">
        <f aca="false" t="array" ref="J144:J144">MIN(IF(ISNUMBER(V144:CW144),V144:CW144))</f>
        <v>0</v>
      </c>
      <c r="K144" s="103" t="n">
        <f aca="false" t="array" ref="K144:K144">MAX(IF(ISNUMBER(V144:CW144),V144:CW144))</f>
        <v>88.8333333333333</v>
      </c>
      <c r="L144" s="103" t="e">
        <f aca="true">IF(ISBLANK(OFFSET('outliers treatment'!$A$3,MATCH($A144,'outliers treatment'!$A$4:$A$154,0),MATCH(L$4,'outliers treatment'!$4:$4,0)-1)),"",OFFSET('outliers treatment'!$A$3,MATCH($A144,'outliers treatment'!$A$4:$A$154,0),MATCH(L$4,'outliers treatment'!$4:$4,0)-1))</f>
        <v>#N/A</v>
      </c>
      <c r="M144" s="103" t="e">
        <f aca="true">IF(ISBLANK(OFFSET('outliers treatment'!$A$3,MATCH($A144,'outliers treatment'!$A$4:$A$154,0),MATCH(M$4,'outliers treatment'!$4:$4,0)-1)),"",OFFSET('outliers treatment'!$A$3,MATCH($A144,'outliers treatment'!$A$4:$A$154,0),MATCH(M$4,'outliers treatment'!$4:$4,0)-1))</f>
        <v>#N/A</v>
      </c>
      <c r="N144" s="103" t="str">
        <f aca="true">IF(ISBLANK(OFFSET('outliers treatment'!$A$3,MATCH($A144,'outliers treatment'!$A$4:$A$154,0),MATCH(N$4,'outliers treatment'!$4:$4,0)-1)),"",OFFSET('outliers treatment'!$A$3,MATCH($A144,'outliers treatment'!$A$4:$A$154,0),MATCH(N$4,'outliers treatment'!$4:$4,0)-1))</f>
        <v/>
      </c>
      <c r="O144" s="103" t="str">
        <f aca="true">IF(ISBLANK(OFFSET('outliers treatment'!$A$3,MATCH($A144,'outliers treatment'!$A$4:$A$154,0),MATCH(O$4,'outliers treatment'!$4:$4,0)-1)),"",OFFSET('outliers treatment'!$A$3,MATCH($A144,'outliers treatment'!$A$4:$A$154,0),MATCH(O$4,'outliers treatment'!$4:$4,0)-1))</f>
        <v/>
      </c>
      <c r="P144" s="103" t="str">
        <f aca="true">IF(ISBLANK(OFFSET('outliers treatment'!$A$3,MATCH($A144,'outliers treatment'!$A$4:$A$154,0),MATCH(P$4,'outliers treatment'!$4:$4,0)-1)),"",OFFSET('outliers treatment'!$A$3,MATCH($A144,'outliers treatment'!$A$4:$A$154,0),MATCH(P$4,'outliers treatment'!$4:$4,0)-1))</f>
        <v/>
      </c>
      <c r="Q144" s="103" t="str">
        <f aca="false">IFERROR(P144-O144,"")</f>
        <v/>
      </c>
      <c r="R144" s="105" t="n">
        <f aca="false" t="array" ref="R144:R144">IFERROR(SKEW(IF(ISNUMBER(V144:CW144),V144:CW144,"")),"")</f>
        <v>1.77118466857022</v>
      </c>
      <c r="S144" s="103" t="n">
        <v>1</v>
      </c>
      <c r="T144" s="103" t="n">
        <v>1</v>
      </c>
      <c r="U144" s="106" t="str">
        <f aca="false" t="array" ref="U144:U144">IF(B144&lt;4,"",1-IFERROR(SUM(ISNUMBER(V144:CW144)*(1-$V$3:$CW$3))/COUNTIF($V$3:$CW$3,0),0))</f>
        <v/>
      </c>
      <c r="V144" s="104" t="n">
        <f aca="false" t="array" ref="V144:V144">SUM(IF(ISNUMBER(V145:V147),$T145:$T147*V145:V147,0))/SUM(IF(ISNUMBER(V145:V147),$T145:$T147,0))</f>
        <v>17.6669066693202</v>
      </c>
      <c r="W144" s="104" t="n">
        <f aca="false" t="array" ref="W144:W144">SUM(IF(ISNUMBER(W145:W147),$T145:$T147*W145:W147,0))/SUM(IF(ISNUMBER(W145:W147),$T145:$T147,0))</f>
        <v>9.33357333598684</v>
      </c>
      <c r="X144" s="104" t="n">
        <f aca="false" t="array" ref="X144:X144">SUM(IF(ISNUMBER(X145:X147),$T145:$T147*X145:X147,0))/SUM(IF(ISNUMBER(X145:X147),$T145:$T147,0))</f>
        <v>5.75036000398026</v>
      </c>
      <c r="Y144" s="104" t="n">
        <f aca="false" t="array" ref="Y144:Y144">SUM(IF(ISNUMBER(Y145:Y147),$T145:$T147*Y145:Y147,0))/SUM(IF(ISNUMBER(Y145:Y147),$T145:$T147,0))</f>
        <v>5.75036000398026</v>
      </c>
      <c r="Z144" s="104" t="n">
        <f aca="false" t="array" ref="Z144:Z144">SUM(IF(ISNUMBER(Z145:Z147),$T145:$T147*Z145:Z147,0))/SUM(IF(ISNUMBER(Z145:Z147),$T145:$T147,0))</f>
        <v>9.33357333598684</v>
      </c>
      <c r="AA144" s="104" t="n">
        <f aca="false" t="array" ref="AA144:AA144">SUM(IF(ISNUMBER(AA145:AA147),$T145:$T147*AA145:AA147,0))/SUM(IF(ISNUMBER(AA145:AA147),$T145:$T147,0))</f>
        <v>50</v>
      </c>
      <c r="AB144" s="104" t="n">
        <f aca="false" t="array" ref="AB144:AB144">SUM(IF(ISNUMBER(AB145:AB147),$T145:$T147*AB145:AB147,0))/SUM(IF(ISNUMBER(AB145:AB147),$T145:$T147,0))</f>
        <v>9.97687147780183</v>
      </c>
      <c r="AC144" s="104" t="n">
        <f aca="false" t="array" ref="AC144:AC144">SUM(IF(ISNUMBER(AC145:AC147),$T145:$T147*AC145:AC147,0))/SUM(IF(ISNUMBER(AC145:AC147),$T145:$T147,0))</f>
        <v>3.83357333598684</v>
      </c>
      <c r="AD144" s="104" t="n">
        <f aca="false" t="array" ref="AD144:AD144">SUM(IF(ISNUMBER(AD145:AD147),$T145:$T147*AD145:AD147,0))/SUM(IF(ISNUMBER(AD145:AD147),$T145:$T147,0))</f>
        <v>1.6435381444685</v>
      </c>
      <c r="AE144" s="104" t="n">
        <f aca="false" t="array" ref="AE144:AE144">SUM(IF(ISNUMBER(AE145:AE147),$T145:$T147*AE145:AE147,0))/SUM(IF(ISNUMBER(AE145:AE147),$T145:$T147,0))</f>
        <v>18.3102048111352</v>
      </c>
      <c r="AF144" s="104" t="n">
        <f aca="false" t="array" ref="AF144:AF144">SUM(IF(ISNUMBER(AF145:AF147),$T145:$T147*AF145:AF147,0))/SUM(IF(ISNUMBER(AF145:AF147),$T145:$T147,0))</f>
        <v>28.8335733359868</v>
      </c>
      <c r="AG144" s="104" t="n">
        <f aca="false" t="array" ref="AG144:AG144">SUM(IF(ISNUMBER(AG145:AG147),$T145:$T147*AG145:AG147,0))/SUM(IF(ISNUMBER(AG145:AG147),$T145:$T147,0))</f>
        <v>3.83357333598684</v>
      </c>
      <c r="AH144" s="104" t="n">
        <f aca="false" t="array" ref="AH144:AH144">SUM(IF(ISNUMBER(AH145:AH147),$T145:$T147*AH145:AH147,0))/SUM(IF(ISNUMBER(AH145:AH147),$T145:$T147,0))</f>
        <v>0</v>
      </c>
      <c r="AI144" s="104" t="n">
        <f aca="false" t="array" ref="AI144:AI144">SUM(IF(ISNUMBER(AI145:AI147),$T145:$T147*AI145:AI147,0))/SUM(IF(ISNUMBER(AI145:AI147),$T145:$T147,0))</f>
        <v>2.46530721670274</v>
      </c>
      <c r="AJ144" s="104" t="n">
        <f aca="false" t="array" ref="AJ144:AJ144">SUM(IF(ISNUMBER(AJ145:AJ147),$T145:$T147*AJ145:AJ147,0))/SUM(IF(ISNUMBER(AJ145:AJ147),$T145:$T147,0))</f>
        <v>7.46530721670274</v>
      </c>
      <c r="AK144" s="104" t="n">
        <f aca="false" t="array" ref="AK144:AK144">SUM(IF(ISNUMBER(AK145:AK147),$T145:$T147*AK145:AK147,0))/SUM(IF(ISNUMBER(AK145:AK147),$T145:$T147,0))</f>
        <v>5.75036000398026</v>
      </c>
      <c r="AL144" s="104" t="n">
        <f aca="false" t="array" ref="AL144:AL144">SUM(IF(ISNUMBER(AL145:AL147),$T145:$T147*AL145:AL147,0))/SUM(IF(ISNUMBER(AL145:AL147),$T145:$T147,0))</f>
        <v>37.1669066693202</v>
      </c>
      <c r="AM144" s="104" t="n">
        <f aca="false" t="array" ref="AM144:AM144">SUM(IF(ISNUMBER(AM145:AM147),$T145:$T147*AM145:AM147,0))/SUM(IF(ISNUMBER(AM145:AM147),$T145:$T147,0))</f>
        <v>37.1669066693202</v>
      </c>
      <c r="AN144" s="104" t="n">
        <f aca="false" t="array" ref="AN144:AN144">SUM(IF(ISNUMBER(AN145:AN147),$T145:$T147*AN145:AN147,0))/SUM(IF(ISNUMBER(AN145:AN147),$T145:$T147,0))</f>
        <v>12.1669066693202</v>
      </c>
      <c r="AO144" s="104" t="n">
        <f aca="false" t="array" ref="AO144:AO144">SUM(IF(ISNUMBER(AO145:AO147),$T145:$T147*AO145:AO147,0))/SUM(IF(ISNUMBER(AO145:AO147),$T145:$T147,0))</f>
        <v>23.3335733359868</v>
      </c>
      <c r="AP144" s="104" t="n">
        <f aca="false" t="array" ref="AP144:AP144">SUM(IF(ISNUMBER(AP145:AP147),$T145:$T147*AP145:AP147,0))/SUM(IF(ISNUMBER(AP145:AP147),$T145:$T147,0))</f>
        <v>21.1435381444685</v>
      </c>
      <c r="AQ144" s="104" t="n">
        <f aca="false" t="array" ref="AQ144:AQ144">SUM(IF(ISNUMBER(AQ145:AQ147),$T145:$T147*AQ145:AQ147,0))/SUM(IF(ISNUMBER(AQ145:AQ147),$T145:$T147,0))</f>
        <v>9.33357333598684</v>
      </c>
      <c r="AR144" s="104" t="n">
        <f aca="false" t="array" ref="AR144:AR144">SUM(IF(ISNUMBER(AR145:AR147),$T145:$T147*AR145:AR147,0))/SUM(IF(ISNUMBER(AR145:AR147),$T145:$T147,0))</f>
        <v>37.1669066693202</v>
      </c>
      <c r="AS144" s="104" t="n">
        <f aca="false" t="array" ref="AS144:AS144">SUM(IF(ISNUMBER(AS145:AS147),$T145:$T147*AS145:AS147,0))/SUM(IF(ISNUMBER(AS145:AS147),$T145:$T147,0))</f>
        <v>30.5</v>
      </c>
      <c r="AT144" s="104" t="n">
        <f aca="false" t="array" ref="AT144:AT144">SUM(IF(ISNUMBER(AT145:AT147),$T145:$T147*AT145:AT147,0))/SUM(IF(ISNUMBER(AT145:AT147),$T145:$T147,0))</f>
        <v>17.1669066693202</v>
      </c>
      <c r="AU144" s="104" t="n">
        <f aca="false" t="array" ref="AU144:AU144">SUM(IF(ISNUMBER(AU145:AU147),$T145:$T147*AU145:AU147,0))/SUM(IF(ISNUMBER(AU145:AU147),$T145:$T147,0))</f>
        <v>17.6669066693202</v>
      </c>
      <c r="AV144" s="104" t="n">
        <f aca="false" t="array" ref="AV144:AV144">SUM(IF(ISNUMBER(AV145:AV147),$T145:$T147*AV145:AV147,0))/SUM(IF(ISNUMBER(AV145:AV147),$T145:$T147,0))</f>
        <v>37.1669066693202</v>
      </c>
      <c r="AW144" s="104" t="n">
        <f aca="false" t="array" ref="AW144:AW144">SUM(IF(ISNUMBER(AW145:AW147),$T145:$T147*AW145:AW147,0))/SUM(IF(ISNUMBER(AW145:AW147),$T145:$T147,0))</f>
        <v>1.6435381444685</v>
      </c>
      <c r="AX144" s="104" t="n">
        <f aca="false" t="array" ref="AX144:AX144">SUM(IF(ISNUMBER(AX145:AX147),$T145:$T147*AX145:AX147,0))/SUM(IF(ISNUMBER(AX145:AX147),$T145:$T147,0))</f>
        <v>9.33357333598684</v>
      </c>
      <c r="AY144" s="104" t="n">
        <f aca="false" t="array" ref="AY144:AY144">SUM(IF(ISNUMBER(AY145:AY147),$T145:$T147*AY145:AY147,0))/SUM(IF(ISNUMBER(AY145:AY147),$T145:$T147,0))</f>
        <v>39.9653072167027</v>
      </c>
      <c r="AZ144" s="104" t="n">
        <f aca="false" t="array" ref="AZ144:AZ144">SUM(IF(ISNUMBER(AZ145:AZ147),$T145:$T147*AZ145:AZ147,0))/SUM(IF(ISNUMBER(AZ145:AZ147),$T145:$T147,0))</f>
        <v>7.1435381444685</v>
      </c>
      <c r="BA144" s="104" t="n">
        <f aca="false" t="array" ref="BA144:BA144">SUM(IF(ISNUMBER(BA145:BA147),$T145:$T147*BA145:BA147,0))/SUM(IF(ISNUMBER(BA145:BA147),$T145:$T147,0))</f>
        <v>12.5</v>
      </c>
      <c r="BB144" s="104" t="n">
        <f aca="false" t="array" ref="BB144:BB144">SUM(IF(ISNUMBER(BB145:BB147),$T145:$T147*BB145:BB147,0))/SUM(IF(ISNUMBER(BB145:BB147),$T145:$T147,0))</f>
        <v>9</v>
      </c>
      <c r="BC144" s="104" t="n">
        <f aca="false" t="array" ref="BC144:BC144">SUM(IF(ISNUMBER(BC145:BC147),$T145:$T147*BC145:BC147,0))/SUM(IF(ISNUMBER(BC145:BC147),$T145:$T147,0))</f>
        <v>20.5002400026535</v>
      </c>
      <c r="BD144" s="104" t="n">
        <f aca="false" t="array" ref="BD144:BD144">SUM(IF(ISNUMBER(BD145:BD147),$T145:$T147*BD145:BD147,0))/SUM(IF(ISNUMBER(BD145:BD147),$T145:$T147,0))</f>
        <v>5.75036000398026</v>
      </c>
      <c r="BE144" s="104" t="n">
        <f aca="false" t="array" ref="BE144:BE144">SUM(IF(ISNUMBER(BE145:BE147),$T145:$T147*BE145:BE147,0))/SUM(IF(ISNUMBER(BE145:BE147),$T145:$T147,0))</f>
        <v>16.6666666666667</v>
      </c>
      <c r="BF144" s="104" t="n">
        <f aca="false" t="array" ref="BF144:BF144">SUM(IF(ISNUMBER(BF145:BF147),$T145:$T147*BF145:BF147,0))/SUM(IF(ISNUMBER(BF145:BF147),$T145:$T147,0))</f>
        <v>18.6669066693202</v>
      </c>
      <c r="BG144" s="104" t="n">
        <f aca="false" t="array" ref="BG144:BG144">SUM(IF(ISNUMBER(BG145:BG147),$T145:$T147*BG145:BG147,0))/SUM(IF(ISNUMBER(BG145:BG147),$T145:$T147,0))</f>
        <v>11.3102048111352</v>
      </c>
      <c r="BH144" s="104" t="n">
        <f aca="false" t="array" ref="BH144:BH144">SUM(IF(ISNUMBER(BH145:BH147),$T145:$T147*BH145:BH147,0))/SUM(IF(ISNUMBER(BH145:BH147),$T145:$T147,0))</f>
        <v>20.5002400026535</v>
      </c>
      <c r="BI144" s="104" t="n">
        <f aca="false" t="array" ref="BI144:BI144">SUM(IF(ISNUMBER(BI145:BI147),$T145:$T147*BI145:BI147,0))/SUM(IF(ISNUMBER(BI145:BI147),$T145:$T147,0))</f>
        <v>0</v>
      </c>
      <c r="BJ144" s="104" t="n">
        <f aca="false" t="array" ref="BJ144:BJ144">SUM(IF(ISNUMBER(BJ145:BJ147),$T145:$T147*BJ145:BJ147,0))/SUM(IF(ISNUMBER(BJ145:BJ147),$T145:$T147,0))</f>
        <v>12.8102048111352</v>
      </c>
      <c r="BK144" s="104" t="n">
        <f aca="false" t="array" ref="BK144:BK144">SUM(IF(ISNUMBER(BK145:BK147),$T145:$T147*BK145:BK147,0))/SUM(IF(ISNUMBER(BK145:BK147),$T145:$T147,0))</f>
        <v>12.9653072167027</v>
      </c>
      <c r="BL144" s="104" t="n">
        <f aca="false" t="array" ref="BL144:BL144">SUM(IF(ISNUMBER(BL145:BL147),$T145:$T147*BL145:BL147,0))/SUM(IF(ISNUMBER(BL145:BL147),$T145:$T147,0))</f>
        <v>20.5002400026535</v>
      </c>
      <c r="BM144" s="104" t="n">
        <f aca="false" t="array" ref="BM144:BM144">SUM(IF(ISNUMBER(BM145:BM147),$T145:$T147*BM145:BM147,0))/SUM(IF(ISNUMBER(BM145:BM147),$T145:$T147,0))</f>
        <v>18.856701858185</v>
      </c>
      <c r="BN144" s="104" t="n">
        <f aca="false" t="array" ref="BN144:BN144">SUM(IF(ISNUMBER(BN145:BN147),$T145:$T147*BN145:BN147,0))/SUM(IF(ISNUMBER(BN145:BN147),$T145:$T147,0))</f>
        <v>0</v>
      </c>
      <c r="BO144" s="104" t="n">
        <f aca="false" t="array" ref="BO144:BO144">SUM(IF(ISNUMBER(BO145:BO147),$T145:$T147*BO145:BO147,0))/SUM(IF(ISNUMBER(BO145:BO147),$T145:$T147,0))</f>
        <v>19.2153072167027</v>
      </c>
      <c r="BP144" s="104" t="n">
        <f aca="false" t="array" ref="BP144:BP144">SUM(IF(ISNUMBER(BP145:BP147),$T145:$T147*BP145:BP147,0))/SUM(IF(ISNUMBER(BP145:BP147),$T145:$T147,0))</f>
        <v>2.83333333333333</v>
      </c>
      <c r="BQ144" s="104" t="n">
        <f aca="false" t="array" ref="BQ144:BQ144">SUM(IF(ISNUMBER(BQ145:BQ147),$T145:$T147*BQ145:BQ147,0))/SUM(IF(ISNUMBER(BQ145:BQ147),$T145:$T147,0))</f>
        <v>8.25</v>
      </c>
      <c r="BR144" s="104" t="n">
        <f aca="false" t="array" ref="BR144:BR144">SUM(IF(ISNUMBER(BR145:BR147),$T145:$T147*BR145:BR147,0))/SUM(IF(ISNUMBER(BR145:BR147),$T145:$T147,0))</f>
        <v>15.4768714778018</v>
      </c>
      <c r="BS144" s="104" t="n">
        <f aca="false" t="array" ref="BS144:BS144">SUM(IF(ISNUMBER(BS145:BS147),$T145:$T147*BS145:BS147,0))/SUM(IF(ISNUMBER(BS145:BS147),$T145:$T147,0))</f>
        <v>7.69003519151834</v>
      </c>
      <c r="BT144" s="104" t="n">
        <f aca="false" t="array" ref="BT144:BT144">SUM(IF(ISNUMBER(BT145:BT147),$T145:$T147*BT145:BT147,0))/SUM(IF(ISNUMBER(BT145:BT147),$T145:$T147,0))</f>
        <v>5.75036000398026</v>
      </c>
      <c r="BU144" s="104" t="n">
        <f aca="false" t="array" ref="BU144:BU144">SUM(IF(ISNUMBER(BU145:BU147),$T145:$T147*BU145:BU147,0))/SUM(IF(ISNUMBER(BU145:BU147),$T145:$T147,0))</f>
        <v>15.0002400026535</v>
      </c>
      <c r="BV144" s="104" t="n">
        <f aca="false" t="array" ref="BV144:BV144">SUM(IF(ISNUMBER(BV145:BV147),$T145:$T147*BV145:BV147,0))/SUM(IF(ISNUMBER(BV145:BV147),$T145:$T147,0))</f>
        <v>6.66690666932017</v>
      </c>
      <c r="BW144" s="104" t="n">
        <f aca="false" t="array" ref="BW144:BW144">SUM(IF(ISNUMBER(BW145:BW147),$T145:$T147*BW145:BW147,0))/SUM(IF(ISNUMBER(BW145:BW147),$T145:$T147,0))</f>
        <v>0</v>
      </c>
      <c r="BX144" s="104" t="n">
        <f aca="false" t="array" ref="BX144:BX144">SUM(IF(ISNUMBER(BX145:BX147),$T145:$T147*BX145:BX147,0))/SUM(IF(ISNUMBER(BX145:BX147),$T145:$T147,0))</f>
        <v>1.6435381444685</v>
      </c>
      <c r="BY144" s="104" t="n">
        <f aca="false" t="array" ref="BY144:BY144">SUM(IF(ISNUMBER(BY145:BY147),$T145:$T147*BY145:BY147,0))/SUM(IF(ISNUMBER(BY145:BY147),$T145:$T147,0))</f>
        <v>5.75036000398026</v>
      </c>
      <c r="BZ144" s="104" t="n">
        <f aca="false" t="array" ref="BZ144:BZ144">SUM(IF(ISNUMBER(BZ145:BZ147),$T145:$T147*BZ145:BZ147,0))/SUM(IF(ISNUMBER(BZ145:BZ147),$T145:$T147,0))</f>
        <v>9.97687147780183</v>
      </c>
      <c r="CA144" s="104" t="n">
        <f aca="false" t="array" ref="CA144:CA144">SUM(IF(ISNUMBER(CA145:CA147),$T145:$T147*CA145:CA147,0))/SUM(IF(ISNUMBER(CA145:CA147),$T145:$T147,0))</f>
        <v>0</v>
      </c>
      <c r="CB144" s="104" t="n">
        <f aca="false" t="array" ref="CB144:CB144">SUM(IF(ISNUMBER(CB145:CB147),$T145:$T147*CB145:CB147,0))/SUM(IF(ISNUMBER(CB145:CB147),$T145:$T147,0))</f>
        <v>37.1669066693202</v>
      </c>
      <c r="CC144" s="104" t="n">
        <f aca="false" t="array" ref="CC144:CC144">SUM(IF(ISNUMBER(CC145:CC147),$T145:$T147*CC145:CC147,0))/SUM(IF(ISNUMBER(CC145:CC147),$T145:$T147,0))</f>
        <v>20.5002400026535</v>
      </c>
      <c r="CD144" s="104" t="n">
        <f aca="false" t="array" ref="CD144:CD144">SUM(IF(ISNUMBER(CD145:CD147),$T145:$T147*CD145:CD147,0))/SUM(IF(ISNUMBER(CD145:CD147),$T145:$T147,0))</f>
        <v>18.3102048111352</v>
      </c>
      <c r="CE144" s="104" t="n">
        <f aca="false" t="array" ref="CE144:CE144">SUM(IF(ISNUMBER(CE145:CE147),$T145:$T147*CE145:CE147,0))/SUM(IF(ISNUMBER(CE145:CE147),$T145:$T147,0))</f>
        <v>11.3102048111352</v>
      </c>
      <c r="CF144" s="104" t="n">
        <f aca="false" t="array" ref="CF144:CF144">SUM(IF(ISNUMBER(CF145:CF147),$T145:$T147*CF145:CF147,0))/SUM(IF(ISNUMBER(CF145:CF147),$T145:$T147,0))</f>
        <v>26.0002400026535</v>
      </c>
      <c r="CG144" s="104" t="n">
        <f aca="false" t="array" ref="CG144:CG144">SUM(IF(ISNUMBER(CG145:CG147),$T145:$T147*CG145:CG147,0))/SUM(IF(ISNUMBER(CG145:CG147),$T145:$T147,0))</f>
        <v>0</v>
      </c>
      <c r="CH144" s="104" t="n">
        <f aca="false" t="array" ref="CH144:CH144">SUM(IF(ISNUMBER(CH145:CH147),$T145:$T147*CH145:CH147,0))/SUM(IF(ISNUMBER(CH145:CH147),$T145:$T147,0))</f>
        <v>50</v>
      </c>
      <c r="CI144" s="104" t="n">
        <f aca="false" t="array" ref="CI144:CI144">SUM(IF(ISNUMBER(CI145:CI147),$T145:$T147*CI145:CI147,0))/SUM(IF(ISNUMBER(CI145:CI147),$T145:$T147,0))</f>
        <v>20.5002400026535</v>
      </c>
      <c r="CJ144" s="104" t="n">
        <f aca="false" t="array" ref="CJ144:CJ144">SUM(IF(ISNUMBER(CJ145:CJ147),$T145:$T147*CJ145:CJ147,0))/SUM(IF(ISNUMBER(CJ145:CJ147),$T145:$T147,0))</f>
        <v>9.66666666666667</v>
      </c>
      <c r="CK144" s="104" t="n">
        <f aca="false" t="array" ref="CK144:CK144">SUM(IF(ISNUMBER(CK145:CK147),$T145:$T147*CK145:CK147,0))/SUM(IF(ISNUMBER(CK145:CK147),$T145:$T147,0))</f>
        <v>10.5233685248517</v>
      </c>
      <c r="CL144" s="104" t="n">
        <f aca="false" t="array" ref="CL144:CL144">SUM(IF(ISNUMBER(CL145:CL147),$T145:$T147*CL145:CL147,0))/SUM(IF(ISNUMBER(CL145:CL147),$T145:$T147,0))</f>
        <v>23.3335733359868</v>
      </c>
      <c r="CM144" s="104" t="n">
        <f aca="false" t="array" ref="CM144:CM144">SUM(IF(ISNUMBER(CM145:CM147),$T145:$T147*CM145:CM147,0))/SUM(IF(ISNUMBER(CM145:CM147),$T145:$T147,0))</f>
        <v>20.5002400026535</v>
      </c>
      <c r="CN144" s="104" t="n">
        <f aca="false" t="array" ref="CN144:CN144">SUM(IF(ISNUMBER(CN145:CN147),$T145:$T147*CN145:CN147,0))/SUM(IF(ISNUMBER(CN145:CN147),$T145:$T147,0))</f>
        <v>1.6435381444685</v>
      </c>
      <c r="CO144" s="104" t="n">
        <f aca="false" t="array" ref="CO144:CO144">SUM(IF(ISNUMBER(CO145:CO147),$T145:$T147*CO145:CO147,0))/SUM(IF(ISNUMBER(CO145:CO147),$T145:$T147,0))</f>
        <v>12.1669066693202</v>
      </c>
      <c r="CP144" s="104" t="n">
        <f aca="false" t="array" ref="CP144:CP144">SUM(IF(ISNUMBER(CP145:CP147),$T145:$T147*CP145:CP147,0))/SUM(IF(ISNUMBER(CP145:CP147),$T145:$T147,0))</f>
        <v>16.6666666666667</v>
      </c>
      <c r="CQ144" s="104" t="n">
        <f aca="false" t="array" ref="CQ144:CQ144">SUM(IF(ISNUMBER(CQ145:CQ147),$T145:$T147*CQ145:CQ147,0))/SUM(IF(ISNUMBER(CQ145:CQ147),$T145:$T147,0))</f>
        <v>2.46530721670274</v>
      </c>
      <c r="CR144" s="104" t="n">
        <f aca="false" t="array" ref="CR144:CR144">SUM(IF(ISNUMBER(CR145:CR147),$T145:$T147*CR145:CR147,0))/SUM(IF(ISNUMBER(CR145:CR147),$T145:$T147,0))</f>
        <v>33.0002400026535</v>
      </c>
      <c r="CS144" s="104" t="n">
        <f aca="false" t="array" ref="CS144:CS144">SUM(IF(ISNUMBER(CS145:CS147),$T145:$T147*CS145:CS147,0))/SUM(IF(ISNUMBER(CS145:CS147),$T145:$T147,0))</f>
        <v>50</v>
      </c>
      <c r="CT144" s="104" t="n">
        <f aca="false" t="array" ref="CT144:CT144">SUM(IF(ISNUMBER(CT145:CT147),$T145:$T147*CT145:CT147,0))/SUM(IF(ISNUMBER(CT145:CT147),$T145:$T147,0))</f>
        <v>88.8333333333333</v>
      </c>
      <c r="CU144" s="104" t="n">
        <f aca="false" t="array" ref="CU144:CU144">SUM(IF(ISNUMBER(CU145:CU147),$T145:$T147*CU145:CU147,0))/SUM(IF(ISNUMBER(CU145:CU147),$T145:$T147,0))</f>
        <v>0</v>
      </c>
      <c r="CV144" s="104" t="n">
        <f aca="false" t="array" ref="CV144:CV144">SUM(IF(ISNUMBER(CV145:CV147),$T145:$T147*CV145:CV147,0))/SUM(IF(ISNUMBER(CV145:CV147),$T145:$T147,0))</f>
        <v>55.5</v>
      </c>
      <c r="CW144" s="104" t="n">
        <f aca="false" t="array" ref="CW144:CW144">SUM(IF(ISNUMBER(CW145:CW147),$T145:$T147*CW145:CW147,0))/SUM(IF(ISNUMBER(CW145:CW147),$T145:$T147,0))</f>
        <v>50</v>
      </c>
    </row>
    <row r="145" customFormat="false" ht="15.5" hidden="false" customHeight="false" outlineLevel="0" collapsed="false">
      <c r="A145" s="107" t="n">
        <v>5211</v>
      </c>
      <c r="B145" s="107" t="n">
        <v>4</v>
      </c>
      <c r="C145" s="103" t="str">
        <f aca="true">IF(ISBLANK(OFFSET('outliers treatment'!$A$3,MATCH($A145,'outliers treatment'!$A$4:$A$154,0),MATCH(C$4,'outliers treatment'!$4:$4,0)-1)),"",OFFSET('outliers treatment'!$A$3,MATCH($A145,'outliers treatment'!$A$4:$A$154,0),MATCH(C$4,'outliers treatment'!$4:$4,0)-1))</f>
        <v/>
      </c>
      <c r="D145" s="103" t="str">
        <f aca="true">IF(ISBLANK(OFFSET('outliers treatment'!$A$3,MATCH($A145,'outliers treatment'!$A$4:$A$154,0),MATCH(D$4,'outliers treatment'!$4:$4,0)-1)),"",OFFSET('outliers treatment'!$A$3,MATCH($A145,'outliers treatment'!$A$4:$A$154,0),MATCH(D$4,'outliers treatment'!$4:$4,0)-1))</f>
        <v>Expert assessment data - D.2.1</v>
      </c>
      <c r="E145" s="103" t="str">
        <f aca="true">IF(ISBLANK(OFFSET('outliers treatment'!$A$3,MATCH($A145,'outliers treatment'!$A$4:$A$154,0),MATCH(E$4,'outliers treatment'!$4:$4,0)-1)),"",OFFSET('outliers treatment'!$A$3,MATCH($A145,'outliers treatment'!$A$4:$A$154,0),MATCH(E$4,'outliers treatment'!$4:$4,0)-1))</f>
        <v>The Online Marketplace: Laws to prohibit cybercrime</v>
      </c>
      <c r="F145" s="103" t="str">
        <f aca="true">IF(ISBLANK(OFFSET('outliers treatment'!$A$3,MATCH($A145,'outliers treatment'!$A$4:$A$154,0),MATCH(F$4,'outliers treatment'!$4:$4,0)-1)),"",OFFSET('outliers treatment'!$A$3,MATCH($A145,'outliers treatment'!$A$4:$A$154,0),MATCH(F$4,'outliers treatment'!$4:$4,0)-1))</f>
        <v/>
      </c>
      <c r="G145" s="103" t="str">
        <f aca="true">IF(ISBLANK(OFFSET('outliers treatment'!$A$3,MATCH($A145,'outliers treatment'!$A$4:$A$154,0),MATCH(G$4,'outliers treatment'!$4:$4,0)-1)),"",OFFSET('outliers treatment'!$A$3,MATCH($A145,'outliers treatment'!$A$4:$A$154,0),MATCH(G$4,'outliers treatment'!$4:$4,0)-1))</f>
        <v/>
      </c>
      <c r="H145" s="103" t="str">
        <f aca="true">IF(ISBLANK(OFFSET('outliers treatment'!$A$3,MATCH($A145,'outliers treatment'!$A$4:$A$154,0),MATCH(H$4,'outliers treatment'!$4:$4,0)-1)),"",OFFSET('outliers treatment'!$A$3,MATCH($A145,'outliers treatment'!$A$4:$A$154,0),MATCH(H$4,'outliers treatment'!$4:$4,0)-1))</f>
        <v/>
      </c>
      <c r="I145" s="103" t="str">
        <f aca="true">IF(ISBLANK(OFFSET('outliers treatment'!$A$3,MATCH($A145,'outliers treatment'!$A$4:$A$154,0),MATCH(I$4,'outliers treatment'!$4:$4,0)-1)),"",OFFSET('outliers treatment'!$A$3,MATCH($A145,'outliers treatment'!$A$4:$A$154,0),MATCH(I$4,'outliers treatment'!$4:$4,0)-1))</f>
        <v/>
      </c>
      <c r="J145" s="104" t="n">
        <f aca="false" t="array" ref="J145:J145">MIN(IF(ISNUMBER(V145:CW145),V145:CW145))</f>
        <v>0</v>
      </c>
      <c r="K145" s="103" t="n">
        <f aca="false" t="array" ref="K145:K145">MAX(IF(ISNUMBER(V145:CW145),V145:CW145))</f>
        <v>100</v>
      </c>
      <c r="L145" s="103" t="n">
        <f aca="true">IF(ISBLANK(OFFSET('outliers treatment'!$A$3,MATCH($A145,'outliers treatment'!$A$4:$A$154,0),MATCH(L$4,'outliers treatment'!$4:$4,0)-1)),"",OFFSET('outliers treatment'!$A$3,MATCH($A145,'outliers treatment'!$A$4:$A$154,0),MATCH(L$4,'outliers treatment'!$4:$4,0)-1))</f>
        <v>1.2</v>
      </c>
      <c r="M145" s="103" t="n">
        <f aca="true">IF(ISBLANK(OFFSET('outliers treatment'!$A$3,MATCH($A145,'outliers treatment'!$A$4:$A$154,0),MATCH(M$4,'outliers treatment'!$4:$4,0)-1)),"",OFFSET('outliers treatment'!$A$3,MATCH($A145,'outliers treatment'!$A$4:$A$154,0),MATCH(M$4,'outliers treatment'!$4:$4,0)-1))</f>
        <v>2</v>
      </c>
      <c r="N145" s="103" t="n">
        <f aca="true">IF(ISBLANK(OFFSET('outliers treatment'!$A$3,MATCH($A145,'outliers treatment'!$A$4:$A$154,0),MATCH(N$4,'outliers treatment'!$4:$4,0)-1)),"",OFFSET('outliers treatment'!$A$3,MATCH($A145,'outliers treatment'!$A$4:$A$154,0),MATCH(N$4,'outliers treatment'!$4:$4,0)-1))</f>
        <v>0.8</v>
      </c>
      <c r="O145" s="103" t="n">
        <f aca="true">IF(ISBLANK(OFFSET('outliers treatment'!$A$3,MATCH($A145,'outliers treatment'!$A$4:$A$154,0),MATCH(O$4,'outliers treatment'!$4:$4,0)-1)),"",OFFSET('outliers treatment'!$A$3,MATCH($A145,'outliers treatment'!$A$4:$A$154,0),MATCH(O$4,'outliers treatment'!$4:$4,0)-1))</f>
        <v>1</v>
      </c>
      <c r="P145" s="103" t="n">
        <f aca="true">IF(ISBLANK(OFFSET('outliers treatment'!$A$3,MATCH($A145,'outliers treatment'!$A$4:$A$154,0),MATCH(P$4,'outliers treatment'!$4:$4,0)-1)),"",OFFSET('outliers treatment'!$A$3,MATCH($A145,'outliers treatment'!$A$4:$A$154,0),MATCH(P$4,'outliers treatment'!$4:$4,0)-1))</f>
        <v>3</v>
      </c>
      <c r="Q145" s="103" t="n">
        <f aca="false">IFERROR(P145-O145,"")</f>
        <v>2</v>
      </c>
      <c r="R145" s="105" t="n">
        <f aca="false" t="array" ref="R145:R145">IFERROR(SKEW(IF(ISNUMBER(V145:CW145),V145:CW145,"")),"")</f>
        <v>0.671549111455003</v>
      </c>
      <c r="S145" s="103" t="n">
        <v>0</v>
      </c>
      <c r="T145" s="103" t="n">
        <v>0.5</v>
      </c>
      <c r="U145" s="106" t="n">
        <f aca="false" t="array" ref="U145:U145">IF(B145&lt;4,"",1-IFERROR(SUM(ISNUMBER(V145:CW145)*(1-$V$3:$CW$3))/COUNTIF($V$3:$CW$3,0),0))</f>
        <v>0.0875</v>
      </c>
      <c r="V145" s="104" t="n">
        <f aca="true">IF($L145="","",IF(ISNUMBER(OFFSET('Data transformed'!$A$4,MATCH($A145,'Data transformed'!$A$5:$A$185,0),MATCH(V$4,'Data transformed'!$4:$4,0)-1)), (MIN(MAX(OFFSET('Data transformed'!$A$4,MATCH($A145,'Data transformed'!$A$5:$A$185,0),MATCH(V$4,'Data transformed'!$4:$4,0)-1),$O145),$P145)-$O145)/$Q145*100,"NA"))</f>
        <v>41.5</v>
      </c>
      <c r="W145" s="104" t="n">
        <f aca="true">IF($L145="","",IF(ISNUMBER(OFFSET('Data transformed'!$A$4,MATCH($A145,'Data transformed'!$A$5:$A$185,0),MATCH(W$4,'Data transformed'!$4:$4,0)-1)), (MIN(MAX(OFFSET('Data transformed'!$A$4,MATCH($A145,'Data transformed'!$A$5:$A$185,0),MATCH(W$4,'Data transformed'!$4:$4,0)-1),$O145),$P145)-$O145)/$Q145*100,"NA"))</f>
        <v>16.5</v>
      </c>
      <c r="X145" s="104" t="str">
        <f aca="true">IF($L145="","",IF(ISNUMBER(OFFSET('Data transformed'!$A$4,MATCH($A145,'Data transformed'!$A$5:$A$185,0),MATCH(X$4,'Data transformed'!$4:$4,0)-1)), (MIN(MAX(OFFSET('Data transformed'!$A$4,MATCH($A145,'Data transformed'!$A$5:$A$185,0),MATCH(X$4,'Data transformed'!$4:$4,0)-1),$O145),$P145)-$O145)/$Q145*100,"NA"))</f>
        <v>NA</v>
      </c>
      <c r="Y145" s="104" t="str">
        <f aca="true">IF($L145="","",IF(ISNUMBER(OFFSET('Data transformed'!$A$4,MATCH($A145,'Data transformed'!$A$5:$A$185,0),MATCH(Y$4,'Data transformed'!$4:$4,0)-1)), (MIN(MAX(OFFSET('Data transformed'!$A$4,MATCH($A145,'Data transformed'!$A$5:$A$185,0),MATCH(Y$4,'Data transformed'!$4:$4,0)-1),$O145),$P145)-$O145)/$Q145*100,"NA"))</f>
        <v>NA</v>
      </c>
      <c r="Z145" s="104" t="n">
        <f aca="true">IF($L145="","",IF(ISNUMBER(OFFSET('Data transformed'!$A$4,MATCH($A145,'Data transformed'!$A$5:$A$185,0),MATCH(Z$4,'Data transformed'!$4:$4,0)-1)), (MIN(MAX(OFFSET('Data transformed'!$A$4,MATCH($A145,'Data transformed'!$A$5:$A$185,0),MATCH(Z$4,'Data transformed'!$4:$4,0)-1),$O145),$P145)-$O145)/$Q145*100,"NA"))</f>
        <v>16.5</v>
      </c>
      <c r="AA145" s="104" t="n">
        <f aca="true">IF($L145="","",IF(ISNUMBER(OFFSET('Data transformed'!$A$4,MATCH($A145,'Data transformed'!$A$5:$A$185,0),MATCH(AA$4,'Data transformed'!$4:$4,0)-1)), (MIN(MAX(OFFSET('Data transformed'!$A$4,MATCH($A145,'Data transformed'!$A$5:$A$185,0),MATCH(AA$4,'Data transformed'!$4:$4,0)-1),$O145),$P145)-$O145)/$Q145*100,"NA"))</f>
        <v>100</v>
      </c>
      <c r="AB145" s="104" t="n">
        <f aca="true">IF($L145="","",IF(ISNUMBER(OFFSET('Data transformed'!$A$4,MATCH($A145,'Data transformed'!$A$5:$A$185,0),MATCH(AB$4,'Data transformed'!$4:$4,0)-1)), (MIN(MAX(OFFSET('Data transformed'!$A$4,MATCH($A145,'Data transformed'!$A$5:$A$185,0),MATCH(AB$4,'Data transformed'!$4:$4,0)-1),$O145),$P145)-$O145)/$Q145*100,"NA"))</f>
        <v>25</v>
      </c>
      <c r="AC145" s="104" t="n">
        <f aca="true">IF($L145="","",IF(ISNUMBER(OFFSET('Data transformed'!$A$4,MATCH($A145,'Data transformed'!$A$5:$A$185,0),MATCH(AC$4,'Data transformed'!$4:$4,0)-1)), (MIN(MAX(OFFSET('Data transformed'!$A$4,MATCH($A145,'Data transformed'!$A$5:$A$185,0),MATCH(AC$4,'Data transformed'!$4:$4,0)-1),$O145),$P145)-$O145)/$Q145*100,"NA"))</f>
        <v>0</v>
      </c>
      <c r="AD145" s="104" t="n">
        <f aca="true">IF($L145="","",IF(ISNUMBER(OFFSET('Data transformed'!$A$4,MATCH($A145,'Data transformed'!$A$5:$A$185,0),MATCH(AD$4,'Data transformed'!$4:$4,0)-1)), (MIN(MAX(OFFSET('Data transformed'!$A$4,MATCH($A145,'Data transformed'!$A$5:$A$185,0),MATCH(AD$4,'Data transformed'!$4:$4,0)-1),$O145),$P145)-$O145)/$Q145*100,"NA"))</f>
        <v>0</v>
      </c>
      <c r="AE145" s="104" t="n">
        <f aca="true">IF($L145="","",IF(ISNUMBER(OFFSET('Data transformed'!$A$4,MATCH($A145,'Data transformed'!$A$5:$A$185,0),MATCH(AE$4,'Data transformed'!$4:$4,0)-1)), (MIN(MAX(OFFSET('Data transformed'!$A$4,MATCH($A145,'Data transformed'!$A$5:$A$185,0),MATCH(AE$4,'Data transformed'!$4:$4,0)-1),$O145),$P145)-$O145)/$Q145*100,"NA"))</f>
        <v>50</v>
      </c>
      <c r="AF145" s="104" t="n">
        <f aca="true">IF($L145="","",IF(ISNUMBER(OFFSET('Data transformed'!$A$4,MATCH($A145,'Data transformed'!$A$5:$A$185,0),MATCH(AF$4,'Data transformed'!$4:$4,0)-1)), (MIN(MAX(OFFSET('Data transformed'!$A$4,MATCH($A145,'Data transformed'!$A$5:$A$185,0),MATCH(AF$4,'Data transformed'!$4:$4,0)-1),$O145),$P145)-$O145)/$Q145*100,"NA"))</f>
        <v>75</v>
      </c>
      <c r="AG145" s="104" t="n">
        <f aca="true">IF($L145="","",IF(ISNUMBER(OFFSET('Data transformed'!$A$4,MATCH($A145,'Data transformed'!$A$5:$A$185,0),MATCH(AG$4,'Data transformed'!$4:$4,0)-1)), (MIN(MAX(OFFSET('Data transformed'!$A$4,MATCH($A145,'Data transformed'!$A$5:$A$185,0),MATCH(AG$4,'Data transformed'!$4:$4,0)-1),$O145),$P145)-$O145)/$Q145*100,"NA"))</f>
        <v>0</v>
      </c>
      <c r="AH145" s="104" t="n">
        <f aca="true">IF($L145="","",IF(ISNUMBER(OFFSET('Data transformed'!$A$4,MATCH($A145,'Data transformed'!$A$5:$A$185,0),MATCH(AH$4,'Data transformed'!$4:$4,0)-1)), (MIN(MAX(OFFSET('Data transformed'!$A$4,MATCH($A145,'Data transformed'!$A$5:$A$185,0),MATCH(AH$4,'Data transformed'!$4:$4,0)-1),$O145),$P145)-$O145)/$Q145*100,"NA"))</f>
        <v>0</v>
      </c>
      <c r="AI145" s="104" t="str">
        <f aca="true">IF($L145="","",IF(ISNUMBER(OFFSET('Data transformed'!$A$4,MATCH($A145,'Data transformed'!$A$5:$A$185,0),MATCH(AI$4,'Data transformed'!$4:$4,0)-1)), (MIN(MAX(OFFSET('Data transformed'!$A$4,MATCH($A145,'Data transformed'!$A$5:$A$185,0),MATCH(AI$4,'Data transformed'!$4:$4,0)-1),$O145),$P145)-$O145)/$Q145*100,"NA"))</f>
        <v>NA</v>
      </c>
      <c r="AJ145" s="104" t="n">
        <f aca="true">IF($L145="","",IF(ISNUMBER(OFFSET('Data transformed'!$A$4,MATCH($A145,'Data transformed'!$A$5:$A$185,0),MATCH(AJ$4,'Data transformed'!$4:$4,0)-1)), (MIN(MAX(OFFSET('Data transformed'!$A$4,MATCH($A145,'Data transformed'!$A$5:$A$185,0),MATCH(AJ$4,'Data transformed'!$4:$4,0)-1),$O145),$P145)-$O145)/$Q145*100,"NA"))</f>
        <v>10</v>
      </c>
      <c r="AK145" s="104" t="str">
        <f aca="true">IF($L145="","",IF(ISNUMBER(OFFSET('Data transformed'!$A$4,MATCH($A145,'Data transformed'!$A$5:$A$185,0),MATCH(AK$4,'Data transformed'!$4:$4,0)-1)), (MIN(MAX(OFFSET('Data transformed'!$A$4,MATCH($A145,'Data transformed'!$A$5:$A$185,0),MATCH(AK$4,'Data transformed'!$4:$4,0)-1),$O145),$P145)-$O145)/$Q145*100,"NA"))</f>
        <v>NA</v>
      </c>
      <c r="AL145" s="104" t="n">
        <f aca="true">IF($L145="","",IF(ISNUMBER(OFFSET('Data transformed'!$A$4,MATCH($A145,'Data transformed'!$A$5:$A$185,0),MATCH(AL$4,'Data transformed'!$4:$4,0)-1)), (MIN(MAX(OFFSET('Data transformed'!$A$4,MATCH($A145,'Data transformed'!$A$5:$A$185,0),MATCH(AL$4,'Data transformed'!$4:$4,0)-1),$O145),$P145)-$O145)/$Q145*100,"NA"))</f>
        <v>100</v>
      </c>
      <c r="AM145" s="104" t="n">
        <f aca="true">IF($L145="","",IF(ISNUMBER(OFFSET('Data transformed'!$A$4,MATCH($A145,'Data transformed'!$A$5:$A$185,0),MATCH(AM$4,'Data transformed'!$4:$4,0)-1)), (MIN(MAX(OFFSET('Data transformed'!$A$4,MATCH($A145,'Data transformed'!$A$5:$A$185,0),MATCH(AM$4,'Data transformed'!$4:$4,0)-1),$O145),$P145)-$O145)/$Q145*100,"NA"))</f>
        <v>100</v>
      </c>
      <c r="AN145" s="104" t="n">
        <f aca="true">IF($L145="","",IF(ISNUMBER(OFFSET('Data transformed'!$A$4,MATCH($A145,'Data transformed'!$A$5:$A$185,0),MATCH(AN$4,'Data transformed'!$4:$4,0)-1)), (MIN(MAX(OFFSET('Data transformed'!$A$4,MATCH($A145,'Data transformed'!$A$5:$A$185,0),MATCH(AN$4,'Data transformed'!$4:$4,0)-1),$O145),$P145)-$O145)/$Q145*100,"NA"))</f>
        <v>25</v>
      </c>
      <c r="AO145" s="104" t="n">
        <f aca="true">IF($L145="","",IF(ISNUMBER(OFFSET('Data transformed'!$A$4,MATCH($A145,'Data transformed'!$A$5:$A$185,0),MATCH(AO$4,'Data transformed'!$4:$4,0)-1)), (MIN(MAX(OFFSET('Data transformed'!$A$4,MATCH($A145,'Data transformed'!$A$5:$A$185,0),MATCH(AO$4,'Data transformed'!$4:$4,0)-1),$O145),$P145)-$O145)/$Q145*100,"NA"))</f>
        <v>58.5</v>
      </c>
      <c r="AP145" s="104" t="n">
        <f aca="true">IF($L145="","",IF(ISNUMBER(OFFSET('Data transformed'!$A$4,MATCH($A145,'Data transformed'!$A$5:$A$185,0),MATCH(AP$4,'Data transformed'!$4:$4,0)-1)), (MIN(MAX(OFFSET('Data transformed'!$A$4,MATCH($A145,'Data transformed'!$A$5:$A$185,0),MATCH(AP$4,'Data transformed'!$4:$4,0)-1),$O145),$P145)-$O145)/$Q145*100,"NA"))</f>
        <v>58.5</v>
      </c>
      <c r="AQ145" s="104" t="n">
        <f aca="true">IF($L145="","",IF(ISNUMBER(OFFSET('Data transformed'!$A$4,MATCH($A145,'Data transformed'!$A$5:$A$185,0),MATCH(AQ$4,'Data transformed'!$4:$4,0)-1)), (MIN(MAX(OFFSET('Data transformed'!$A$4,MATCH($A145,'Data transformed'!$A$5:$A$185,0),MATCH(AQ$4,'Data transformed'!$4:$4,0)-1),$O145),$P145)-$O145)/$Q145*100,"NA"))</f>
        <v>16.5</v>
      </c>
      <c r="AR145" s="104" t="n">
        <f aca="true">IF($L145="","",IF(ISNUMBER(OFFSET('Data transformed'!$A$4,MATCH($A145,'Data transformed'!$A$5:$A$185,0),MATCH(AR$4,'Data transformed'!$4:$4,0)-1)), (MIN(MAX(OFFSET('Data transformed'!$A$4,MATCH($A145,'Data transformed'!$A$5:$A$185,0),MATCH(AR$4,'Data transformed'!$4:$4,0)-1),$O145),$P145)-$O145)/$Q145*100,"NA"))</f>
        <v>100</v>
      </c>
      <c r="AS145" s="104" t="n">
        <f aca="true">IF($L145="","",IF(ISNUMBER(OFFSET('Data transformed'!$A$4,MATCH($A145,'Data transformed'!$A$5:$A$185,0),MATCH(AS$4,'Data transformed'!$4:$4,0)-1)), (MIN(MAX(OFFSET('Data transformed'!$A$4,MATCH($A145,'Data transformed'!$A$5:$A$185,0),MATCH(AS$4,'Data transformed'!$4:$4,0)-1),$O145),$P145)-$O145)/$Q145*100,"NA"))</f>
        <v>91.5</v>
      </c>
      <c r="AT145" s="104" t="n">
        <f aca="true">IF($L145="","",IF(ISNUMBER(OFFSET('Data transformed'!$A$4,MATCH($A145,'Data transformed'!$A$5:$A$185,0),MATCH(AT$4,'Data transformed'!$4:$4,0)-1)), (MIN(MAX(OFFSET('Data transformed'!$A$4,MATCH($A145,'Data transformed'!$A$5:$A$185,0),MATCH(AT$4,'Data transformed'!$4:$4,0)-1),$O145),$P145)-$O145)/$Q145*100,"NA"))</f>
        <v>40</v>
      </c>
      <c r="AU145" s="104" t="n">
        <f aca="true">IF($L145="","",IF(ISNUMBER(OFFSET('Data transformed'!$A$4,MATCH($A145,'Data transformed'!$A$5:$A$185,0),MATCH(AU$4,'Data transformed'!$4:$4,0)-1)), (MIN(MAX(OFFSET('Data transformed'!$A$4,MATCH($A145,'Data transformed'!$A$5:$A$185,0),MATCH(AU$4,'Data transformed'!$4:$4,0)-1),$O145),$P145)-$O145)/$Q145*100,"NA"))</f>
        <v>41.5</v>
      </c>
      <c r="AV145" s="104" t="n">
        <f aca="true">IF($L145="","",IF(ISNUMBER(OFFSET('Data transformed'!$A$4,MATCH($A145,'Data transformed'!$A$5:$A$185,0),MATCH(AV$4,'Data transformed'!$4:$4,0)-1)), (MIN(MAX(OFFSET('Data transformed'!$A$4,MATCH($A145,'Data transformed'!$A$5:$A$185,0),MATCH(AV$4,'Data transformed'!$4:$4,0)-1),$O145),$P145)-$O145)/$Q145*100,"NA"))</f>
        <v>100</v>
      </c>
      <c r="AW145" s="104" t="n">
        <f aca="true">IF($L145="","",IF(ISNUMBER(OFFSET('Data transformed'!$A$4,MATCH($A145,'Data transformed'!$A$5:$A$185,0),MATCH(AW$4,'Data transformed'!$4:$4,0)-1)), (MIN(MAX(OFFSET('Data transformed'!$A$4,MATCH($A145,'Data transformed'!$A$5:$A$185,0),MATCH(AW$4,'Data transformed'!$4:$4,0)-1),$O145),$P145)-$O145)/$Q145*100,"NA"))</f>
        <v>0</v>
      </c>
      <c r="AX145" s="104" t="n">
        <f aca="true">IF($L145="","",IF(ISNUMBER(OFFSET('Data transformed'!$A$4,MATCH($A145,'Data transformed'!$A$5:$A$185,0),MATCH(AX$4,'Data transformed'!$4:$4,0)-1)), (MIN(MAX(OFFSET('Data transformed'!$A$4,MATCH($A145,'Data transformed'!$A$5:$A$185,0),MATCH(AX$4,'Data transformed'!$4:$4,0)-1),$O145),$P145)-$O145)/$Q145*100,"NA"))</f>
        <v>16.5</v>
      </c>
      <c r="AY145" s="104" t="n">
        <f aca="true">IF($L145="","",IF(ISNUMBER(OFFSET('Data transformed'!$A$4,MATCH($A145,'Data transformed'!$A$5:$A$185,0),MATCH(AY$4,'Data transformed'!$4:$4,0)-1)), (MIN(MAX(OFFSET('Data transformed'!$A$4,MATCH($A145,'Data transformed'!$A$5:$A$185,0),MATCH(AY$4,'Data transformed'!$4:$4,0)-1),$O145),$P145)-$O145)/$Q145*100,"NA"))</f>
        <v>75</v>
      </c>
      <c r="AZ145" s="104" t="n">
        <f aca="true">IF($L145="","",IF(ISNUMBER(OFFSET('Data transformed'!$A$4,MATCH($A145,'Data transformed'!$A$5:$A$185,0),MATCH(AZ$4,'Data transformed'!$4:$4,0)-1)), (MIN(MAX(OFFSET('Data transformed'!$A$4,MATCH($A145,'Data transformed'!$A$5:$A$185,0),MATCH(AZ$4,'Data transformed'!$4:$4,0)-1),$O145),$P145)-$O145)/$Q145*100,"NA"))</f>
        <v>16.5</v>
      </c>
      <c r="BA145" s="104" t="n">
        <f aca="true">IF($L145="","",IF(ISNUMBER(OFFSET('Data transformed'!$A$4,MATCH($A145,'Data transformed'!$A$5:$A$185,0),MATCH(BA$4,'Data transformed'!$4:$4,0)-1)), (MIN(MAX(OFFSET('Data transformed'!$A$4,MATCH($A145,'Data transformed'!$A$5:$A$185,0),MATCH(BA$4,'Data transformed'!$4:$4,0)-1),$O145),$P145)-$O145)/$Q145*100,"NA"))</f>
        <v>37.5</v>
      </c>
      <c r="BB145" s="104" t="n">
        <f aca="true">IF($L145="","",IF(ISNUMBER(OFFSET('Data transformed'!$A$4,MATCH($A145,'Data transformed'!$A$5:$A$185,0),MATCH(BB$4,'Data transformed'!$4:$4,0)-1)), (MIN(MAX(OFFSET('Data transformed'!$A$4,MATCH($A145,'Data transformed'!$A$5:$A$185,0),MATCH(BB$4,'Data transformed'!$4:$4,0)-1),$O145),$P145)-$O145)/$Q145*100,"NA"))</f>
        <v>27</v>
      </c>
      <c r="BC145" s="104" t="n">
        <f aca="true">IF($L145="","",IF(ISNUMBER(OFFSET('Data transformed'!$A$4,MATCH($A145,'Data transformed'!$A$5:$A$185,0),MATCH(BC$4,'Data transformed'!$4:$4,0)-1)), (MIN(MAX(OFFSET('Data transformed'!$A$4,MATCH($A145,'Data transformed'!$A$5:$A$185,0),MATCH(BC$4,'Data transformed'!$4:$4,0)-1),$O145),$P145)-$O145)/$Q145*100,"NA"))</f>
        <v>50</v>
      </c>
      <c r="BD145" s="104" t="str">
        <f aca="true">IF($L145="","",IF(ISNUMBER(OFFSET('Data transformed'!$A$4,MATCH($A145,'Data transformed'!$A$5:$A$185,0),MATCH(BD$4,'Data transformed'!$4:$4,0)-1)), (MIN(MAX(OFFSET('Data transformed'!$A$4,MATCH($A145,'Data transformed'!$A$5:$A$185,0),MATCH(BD$4,'Data transformed'!$4:$4,0)-1),$O145),$P145)-$O145)/$Q145*100,"NA"))</f>
        <v>NA</v>
      </c>
      <c r="BE145" s="104" t="n">
        <f aca="true">IF($L145="","",IF(ISNUMBER(OFFSET('Data transformed'!$A$4,MATCH($A145,'Data transformed'!$A$5:$A$185,0),MATCH(BE$4,'Data transformed'!$4:$4,0)-1)), (MIN(MAX(OFFSET('Data transformed'!$A$4,MATCH($A145,'Data transformed'!$A$5:$A$185,0),MATCH(BE$4,'Data transformed'!$4:$4,0)-1),$O145),$P145)-$O145)/$Q145*100,"NA"))</f>
        <v>50</v>
      </c>
      <c r="BF145" s="104" t="n">
        <f aca="true">IF($L145="","",IF(ISNUMBER(OFFSET('Data transformed'!$A$4,MATCH($A145,'Data transformed'!$A$5:$A$185,0),MATCH(BF$4,'Data transformed'!$4:$4,0)-1)), (MIN(MAX(OFFSET('Data transformed'!$A$4,MATCH($A145,'Data transformed'!$A$5:$A$185,0),MATCH(BF$4,'Data transformed'!$4:$4,0)-1),$O145),$P145)-$O145)/$Q145*100,"NA"))</f>
        <v>44.5</v>
      </c>
      <c r="BG145" s="104" t="n">
        <f aca="true">IF($L145="","",IF(ISNUMBER(OFFSET('Data transformed'!$A$4,MATCH($A145,'Data transformed'!$A$5:$A$185,0),MATCH(BG$4,'Data transformed'!$4:$4,0)-1)), (MIN(MAX(OFFSET('Data transformed'!$A$4,MATCH($A145,'Data transformed'!$A$5:$A$185,0),MATCH(BG$4,'Data transformed'!$4:$4,0)-1),$O145),$P145)-$O145)/$Q145*100,"NA"))</f>
        <v>29</v>
      </c>
      <c r="BH145" s="104" t="n">
        <f aca="true">IF($L145="","",IF(ISNUMBER(OFFSET('Data transformed'!$A$4,MATCH($A145,'Data transformed'!$A$5:$A$185,0),MATCH(BH$4,'Data transformed'!$4:$4,0)-1)), (MIN(MAX(OFFSET('Data transformed'!$A$4,MATCH($A145,'Data transformed'!$A$5:$A$185,0),MATCH(BH$4,'Data transformed'!$4:$4,0)-1),$O145),$P145)-$O145)/$Q145*100,"NA"))</f>
        <v>50</v>
      </c>
      <c r="BI145" s="104" t="n">
        <f aca="true">IF($L145="","",IF(ISNUMBER(OFFSET('Data transformed'!$A$4,MATCH($A145,'Data transformed'!$A$5:$A$185,0),MATCH(BI$4,'Data transformed'!$4:$4,0)-1)), (MIN(MAX(OFFSET('Data transformed'!$A$4,MATCH($A145,'Data transformed'!$A$5:$A$185,0),MATCH(BI$4,'Data transformed'!$4:$4,0)-1),$O145),$P145)-$O145)/$Q145*100,"NA"))</f>
        <v>0</v>
      </c>
      <c r="BJ145" s="104" t="n">
        <f aca="true">IF($L145="","",IF(ISNUMBER(OFFSET('Data transformed'!$A$4,MATCH($A145,'Data transformed'!$A$5:$A$185,0),MATCH(BJ$4,'Data transformed'!$4:$4,0)-1)), (MIN(MAX(OFFSET('Data transformed'!$A$4,MATCH($A145,'Data transformed'!$A$5:$A$185,0),MATCH(BJ$4,'Data transformed'!$4:$4,0)-1),$O145),$P145)-$O145)/$Q145*100,"NA"))</f>
        <v>33.5</v>
      </c>
      <c r="BK145" s="104" t="n">
        <f aca="true">IF($L145="","",IF(ISNUMBER(OFFSET('Data transformed'!$A$4,MATCH($A145,'Data transformed'!$A$5:$A$185,0),MATCH(BK$4,'Data transformed'!$4:$4,0)-1)), (MIN(MAX(OFFSET('Data transformed'!$A$4,MATCH($A145,'Data transformed'!$A$5:$A$185,0),MATCH(BK$4,'Data transformed'!$4:$4,0)-1),$O145),$P145)-$O145)/$Q145*100,"NA"))</f>
        <v>21</v>
      </c>
      <c r="BL145" s="104" t="n">
        <f aca="true">IF($L145="","",IF(ISNUMBER(OFFSET('Data transformed'!$A$4,MATCH($A145,'Data transformed'!$A$5:$A$185,0),MATCH(BL$4,'Data transformed'!$4:$4,0)-1)), (MIN(MAX(OFFSET('Data transformed'!$A$4,MATCH($A145,'Data transformed'!$A$5:$A$185,0),MATCH(BL$4,'Data transformed'!$4:$4,0)-1),$O145),$P145)-$O145)/$Q145*100,"NA"))</f>
        <v>50</v>
      </c>
      <c r="BM145" s="104" t="n">
        <f aca="true">IF($L145="","",IF(ISNUMBER(OFFSET('Data transformed'!$A$4,MATCH($A145,'Data transformed'!$A$5:$A$185,0),MATCH(BM$4,'Data transformed'!$4:$4,0)-1)), (MIN(MAX(OFFSET('Data transformed'!$A$4,MATCH($A145,'Data transformed'!$A$5:$A$185,0),MATCH(BM$4,'Data transformed'!$4:$4,0)-1),$O145),$P145)-$O145)/$Q145*100,"NA"))</f>
        <v>50</v>
      </c>
      <c r="BN145" s="104" t="n">
        <f aca="true">IF($L145="","",IF(ISNUMBER(OFFSET('Data transformed'!$A$4,MATCH($A145,'Data transformed'!$A$5:$A$185,0),MATCH(BN$4,'Data transformed'!$4:$4,0)-1)), (MIN(MAX(OFFSET('Data transformed'!$A$4,MATCH($A145,'Data transformed'!$A$5:$A$185,0),MATCH(BN$4,'Data transformed'!$4:$4,0)-1),$O145),$P145)-$O145)/$Q145*100,"NA"))</f>
        <v>0</v>
      </c>
      <c r="BO145" s="104" t="n">
        <f aca="true">IF($L145="","",IF(ISNUMBER(OFFSET('Data transformed'!$A$4,MATCH($A145,'Data transformed'!$A$5:$A$185,0),MATCH(BO$4,'Data transformed'!$4:$4,0)-1)), (MIN(MAX(OFFSET('Data transformed'!$A$4,MATCH($A145,'Data transformed'!$A$5:$A$185,0),MATCH(BO$4,'Data transformed'!$4:$4,0)-1),$O145),$P145)-$O145)/$Q145*100,"NA"))</f>
        <v>33.5</v>
      </c>
      <c r="BP145" s="104" t="n">
        <f aca="true">IF($L145="","",IF(ISNUMBER(OFFSET('Data transformed'!$A$4,MATCH($A145,'Data transformed'!$A$5:$A$185,0),MATCH(BP$4,'Data transformed'!$4:$4,0)-1)), (MIN(MAX(OFFSET('Data transformed'!$A$4,MATCH($A145,'Data transformed'!$A$5:$A$185,0),MATCH(BP$4,'Data transformed'!$4:$4,0)-1),$O145),$P145)-$O145)/$Q145*100,"NA"))</f>
        <v>8.5</v>
      </c>
      <c r="BQ145" s="104" t="n">
        <f aca="true">IF($L145="","",IF(ISNUMBER(OFFSET('Data transformed'!$A$4,MATCH($A145,'Data transformed'!$A$5:$A$185,0),MATCH(BQ$4,'Data transformed'!$4:$4,0)-1)), (MIN(MAX(OFFSET('Data transformed'!$A$4,MATCH($A145,'Data transformed'!$A$5:$A$185,0),MATCH(BQ$4,'Data transformed'!$4:$4,0)-1),$O145),$P145)-$O145)/$Q145*100,"NA"))</f>
        <v>16.5</v>
      </c>
      <c r="BR145" s="104" t="n">
        <f aca="true">IF($L145="","",IF(ISNUMBER(OFFSET('Data transformed'!$A$4,MATCH($A145,'Data transformed'!$A$5:$A$185,0),MATCH(BR$4,'Data transformed'!$4:$4,0)-1)), (MIN(MAX(OFFSET('Data transformed'!$A$4,MATCH($A145,'Data transformed'!$A$5:$A$185,0),MATCH(BR$4,'Data transformed'!$4:$4,0)-1),$O145),$P145)-$O145)/$Q145*100,"NA"))</f>
        <v>41.5</v>
      </c>
      <c r="BS145" s="104" t="n">
        <f aca="true">IF($L145="","",IF(ISNUMBER(OFFSET('Data transformed'!$A$4,MATCH($A145,'Data transformed'!$A$5:$A$185,0),MATCH(BS$4,'Data transformed'!$4:$4,0)-1)), (MIN(MAX(OFFSET('Data transformed'!$A$4,MATCH($A145,'Data transformed'!$A$5:$A$185,0),MATCH(BS$4,'Data transformed'!$4:$4,0)-1),$O145),$P145)-$O145)/$Q145*100,"NA"))</f>
        <v>16.5</v>
      </c>
      <c r="BT145" s="104" t="str">
        <f aca="true">IF($L145="","",IF(ISNUMBER(OFFSET('Data transformed'!$A$4,MATCH($A145,'Data transformed'!$A$5:$A$185,0),MATCH(BT$4,'Data transformed'!$4:$4,0)-1)), (MIN(MAX(OFFSET('Data transformed'!$A$4,MATCH($A145,'Data transformed'!$A$5:$A$185,0),MATCH(BT$4,'Data transformed'!$4:$4,0)-1),$O145),$P145)-$O145)/$Q145*100,"NA"))</f>
        <v>NA</v>
      </c>
      <c r="BU145" s="104" t="n">
        <f aca="true">IF($L145="","",IF(ISNUMBER(OFFSET('Data transformed'!$A$4,MATCH($A145,'Data transformed'!$A$5:$A$185,0),MATCH(BU$4,'Data transformed'!$4:$4,0)-1)), (MIN(MAX(OFFSET('Data transformed'!$A$4,MATCH($A145,'Data transformed'!$A$5:$A$185,0),MATCH(BU$4,'Data transformed'!$4:$4,0)-1),$O145),$P145)-$O145)/$Q145*100,"NA"))</f>
        <v>33.5</v>
      </c>
      <c r="BV145" s="104" t="n">
        <f aca="true">IF($L145="","",IF(ISNUMBER(OFFSET('Data transformed'!$A$4,MATCH($A145,'Data transformed'!$A$5:$A$185,0),MATCH(BV$4,'Data transformed'!$4:$4,0)-1)), (MIN(MAX(OFFSET('Data transformed'!$A$4,MATCH($A145,'Data transformed'!$A$5:$A$185,0),MATCH(BV$4,'Data transformed'!$4:$4,0)-1),$O145),$P145)-$O145)/$Q145*100,"NA"))</f>
        <v>8.5</v>
      </c>
      <c r="BW145" s="104" t="n">
        <f aca="true">IF($L145="","",IF(ISNUMBER(OFFSET('Data transformed'!$A$4,MATCH($A145,'Data transformed'!$A$5:$A$185,0),MATCH(BW$4,'Data transformed'!$4:$4,0)-1)), (MIN(MAX(OFFSET('Data transformed'!$A$4,MATCH($A145,'Data transformed'!$A$5:$A$185,0),MATCH(BW$4,'Data transformed'!$4:$4,0)-1),$O145),$P145)-$O145)/$Q145*100,"NA"))</f>
        <v>0</v>
      </c>
      <c r="BX145" s="104" t="n">
        <f aca="true">IF($L145="","",IF(ISNUMBER(OFFSET('Data transformed'!$A$4,MATCH($A145,'Data transformed'!$A$5:$A$185,0),MATCH(BX$4,'Data transformed'!$4:$4,0)-1)), (MIN(MAX(OFFSET('Data transformed'!$A$4,MATCH($A145,'Data transformed'!$A$5:$A$185,0),MATCH(BX$4,'Data transformed'!$4:$4,0)-1),$O145),$P145)-$O145)/$Q145*100,"NA"))</f>
        <v>0</v>
      </c>
      <c r="BY145" s="104" t="str">
        <f aca="true">IF($L145="","",IF(ISNUMBER(OFFSET('Data transformed'!$A$4,MATCH($A145,'Data transformed'!$A$5:$A$185,0),MATCH(BY$4,'Data transformed'!$4:$4,0)-1)), (MIN(MAX(OFFSET('Data transformed'!$A$4,MATCH($A145,'Data transformed'!$A$5:$A$185,0),MATCH(BY$4,'Data transformed'!$4:$4,0)-1),$O145),$P145)-$O145)/$Q145*100,"NA"))</f>
        <v>NA</v>
      </c>
      <c r="BZ145" s="104" t="n">
        <f aca="true">IF($L145="","",IF(ISNUMBER(OFFSET('Data transformed'!$A$4,MATCH($A145,'Data transformed'!$A$5:$A$185,0),MATCH(BZ$4,'Data transformed'!$4:$4,0)-1)), (MIN(MAX(OFFSET('Data transformed'!$A$4,MATCH($A145,'Data transformed'!$A$5:$A$185,0),MATCH(BZ$4,'Data transformed'!$4:$4,0)-1),$O145),$P145)-$O145)/$Q145*100,"NA"))</f>
        <v>25</v>
      </c>
      <c r="CA145" s="104" t="n">
        <f aca="true">IF($L145="","",IF(ISNUMBER(OFFSET('Data transformed'!$A$4,MATCH($A145,'Data transformed'!$A$5:$A$185,0),MATCH(CA$4,'Data transformed'!$4:$4,0)-1)), (MIN(MAX(OFFSET('Data transformed'!$A$4,MATCH($A145,'Data transformed'!$A$5:$A$185,0),MATCH(CA$4,'Data transformed'!$4:$4,0)-1),$O145),$P145)-$O145)/$Q145*100,"NA"))</f>
        <v>0</v>
      </c>
      <c r="CB145" s="104" t="n">
        <f aca="true">IF($L145="","",IF(ISNUMBER(OFFSET('Data transformed'!$A$4,MATCH($A145,'Data transformed'!$A$5:$A$185,0),MATCH(CB$4,'Data transformed'!$4:$4,0)-1)), (MIN(MAX(OFFSET('Data transformed'!$A$4,MATCH($A145,'Data transformed'!$A$5:$A$185,0),MATCH(CB$4,'Data transformed'!$4:$4,0)-1),$O145),$P145)-$O145)/$Q145*100,"NA"))</f>
        <v>100</v>
      </c>
      <c r="CC145" s="104" t="n">
        <f aca="true">IF($L145="","",IF(ISNUMBER(OFFSET('Data transformed'!$A$4,MATCH($A145,'Data transformed'!$A$5:$A$185,0),MATCH(CC$4,'Data transformed'!$4:$4,0)-1)), (MIN(MAX(OFFSET('Data transformed'!$A$4,MATCH($A145,'Data transformed'!$A$5:$A$185,0),MATCH(CC$4,'Data transformed'!$4:$4,0)-1),$O145),$P145)-$O145)/$Q145*100,"NA"))</f>
        <v>50</v>
      </c>
      <c r="CD145" s="104" t="n">
        <f aca="true">IF($L145="","",IF(ISNUMBER(OFFSET('Data transformed'!$A$4,MATCH($A145,'Data transformed'!$A$5:$A$185,0),MATCH(CD$4,'Data transformed'!$4:$4,0)-1)), (MIN(MAX(OFFSET('Data transformed'!$A$4,MATCH($A145,'Data transformed'!$A$5:$A$185,0),MATCH(CD$4,'Data transformed'!$4:$4,0)-1),$O145),$P145)-$O145)/$Q145*100,"NA"))</f>
        <v>50</v>
      </c>
      <c r="CE145" s="104" t="n">
        <f aca="true">IF($L145="","",IF(ISNUMBER(OFFSET('Data transformed'!$A$4,MATCH($A145,'Data transformed'!$A$5:$A$185,0),MATCH(CE$4,'Data transformed'!$4:$4,0)-1)), (MIN(MAX(OFFSET('Data transformed'!$A$4,MATCH($A145,'Data transformed'!$A$5:$A$185,0),MATCH(CE$4,'Data transformed'!$4:$4,0)-1),$O145),$P145)-$O145)/$Q145*100,"NA"))</f>
        <v>29</v>
      </c>
      <c r="CF145" s="104" t="n">
        <f aca="true">IF($L145="","",IF(ISNUMBER(OFFSET('Data transformed'!$A$4,MATCH($A145,'Data transformed'!$A$5:$A$185,0),MATCH(CF$4,'Data transformed'!$4:$4,0)-1)), (MIN(MAX(OFFSET('Data transformed'!$A$4,MATCH($A145,'Data transformed'!$A$5:$A$185,0),MATCH(CF$4,'Data transformed'!$4:$4,0)-1),$O145),$P145)-$O145)/$Q145*100,"NA"))</f>
        <v>66.5</v>
      </c>
      <c r="CG145" s="104" t="n">
        <f aca="true">IF($L145="","",IF(ISNUMBER(OFFSET('Data transformed'!$A$4,MATCH($A145,'Data transformed'!$A$5:$A$185,0),MATCH(CG$4,'Data transformed'!$4:$4,0)-1)), (MIN(MAX(OFFSET('Data transformed'!$A$4,MATCH($A145,'Data transformed'!$A$5:$A$185,0),MATCH(CG$4,'Data transformed'!$4:$4,0)-1),$O145),$P145)-$O145)/$Q145*100,"NA"))</f>
        <v>0</v>
      </c>
      <c r="CH145" s="104" t="n">
        <f aca="true">IF($L145="","",IF(ISNUMBER(OFFSET('Data transformed'!$A$4,MATCH($A145,'Data transformed'!$A$5:$A$185,0),MATCH(CH$4,'Data transformed'!$4:$4,0)-1)), (MIN(MAX(OFFSET('Data transformed'!$A$4,MATCH($A145,'Data transformed'!$A$5:$A$185,0),MATCH(CH$4,'Data transformed'!$4:$4,0)-1),$O145),$P145)-$O145)/$Q145*100,"NA"))</f>
        <v>50</v>
      </c>
      <c r="CI145" s="104" t="n">
        <f aca="true">IF($L145="","",IF(ISNUMBER(OFFSET('Data transformed'!$A$4,MATCH($A145,'Data transformed'!$A$5:$A$185,0),MATCH(CI$4,'Data transformed'!$4:$4,0)-1)), (MIN(MAX(OFFSET('Data transformed'!$A$4,MATCH($A145,'Data transformed'!$A$5:$A$185,0),MATCH(CI$4,'Data transformed'!$4:$4,0)-1),$O145),$P145)-$O145)/$Q145*100,"NA"))</f>
        <v>50</v>
      </c>
      <c r="CJ145" s="104" t="n">
        <f aca="true">IF($L145="","",IF(ISNUMBER(OFFSET('Data transformed'!$A$4,MATCH($A145,'Data transformed'!$A$5:$A$185,0),MATCH(CJ$4,'Data transformed'!$4:$4,0)-1)), (MIN(MAX(OFFSET('Data transformed'!$A$4,MATCH($A145,'Data transformed'!$A$5:$A$185,0),MATCH(CJ$4,'Data transformed'!$4:$4,0)-1),$O145),$P145)-$O145)/$Q145*100,"NA"))</f>
        <v>29</v>
      </c>
      <c r="CK145" s="104" t="n">
        <f aca="true">IF($L145="","",IF(ISNUMBER(OFFSET('Data transformed'!$A$4,MATCH($A145,'Data transformed'!$A$5:$A$185,0),MATCH(CK$4,'Data transformed'!$4:$4,0)-1)), (MIN(MAX(OFFSET('Data transformed'!$A$4,MATCH($A145,'Data transformed'!$A$5:$A$185,0),MATCH(CK$4,'Data transformed'!$4:$4,0)-1),$O145),$P145)-$O145)/$Q145*100,"NA"))</f>
        <v>25</v>
      </c>
      <c r="CL145" s="104" t="n">
        <f aca="true">IF($L145="","",IF(ISNUMBER(OFFSET('Data transformed'!$A$4,MATCH($A145,'Data transformed'!$A$5:$A$185,0),MATCH(CL$4,'Data transformed'!$4:$4,0)-1)), (MIN(MAX(OFFSET('Data transformed'!$A$4,MATCH($A145,'Data transformed'!$A$5:$A$185,0),MATCH(CL$4,'Data transformed'!$4:$4,0)-1),$O145),$P145)-$O145)/$Q145*100,"NA"))</f>
        <v>58.5</v>
      </c>
      <c r="CM145" s="104" t="n">
        <f aca="true">IF($L145="","",IF(ISNUMBER(OFFSET('Data transformed'!$A$4,MATCH($A145,'Data transformed'!$A$5:$A$185,0),MATCH(CM$4,'Data transformed'!$4:$4,0)-1)), (MIN(MAX(OFFSET('Data transformed'!$A$4,MATCH($A145,'Data transformed'!$A$5:$A$185,0),MATCH(CM$4,'Data transformed'!$4:$4,0)-1),$O145),$P145)-$O145)/$Q145*100,"NA"))</f>
        <v>50</v>
      </c>
      <c r="CN145" s="104" t="n">
        <f aca="true">IF($L145="","",IF(ISNUMBER(OFFSET('Data transformed'!$A$4,MATCH($A145,'Data transformed'!$A$5:$A$185,0),MATCH(CN$4,'Data transformed'!$4:$4,0)-1)), (MIN(MAX(OFFSET('Data transformed'!$A$4,MATCH($A145,'Data transformed'!$A$5:$A$185,0),MATCH(CN$4,'Data transformed'!$4:$4,0)-1),$O145),$P145)-$O145)/$Q145*100,"NA"))</f>
        <v>0</v>
      </c>
      <c r="CO145" s="104" t="n">
        <f aca="true">IF($L145="","",IF(ISNUMBER(OFFSET('Data transformed'!$A$4,MATCH($A145,'Data transformed'!$A$5:$A$185,0),MATCH(CO$4,'Data transformed'!$4:$4,0)-1)), (MIN(MAX(OFFSET('Data transformed'!$A$4,MATCH($A145,'Data transformed'!$A$5:$A$185,0),MATCH(CO$4,'Data transformed'!$4:$4,0)-1),$O145),$P145)-$O145)/$Q145*100,"NA"))</f>
        <v>25</v>
      </c>
      <c r="CP145" s="104" t="n">
        <f aca="true">IF($L145="","",IF(ISNUMBER(OFFSET('Data transformed'!$A$4,MATCH($A145,'Data transformed'!$A$5:$A$185,0),MATCH(CP$4,'Data transformed'!$4:$4,0)-1)), (MIN(MAX(OFFSET('Data transformed'!$A$4,MATCH($A145,'Data transformed'!$A$5:$A$185,0),MATCH(CP$4,'Data transformed'!$4:$4,0)-1),$O145),$P145)-$O145)/$Q145*100,"NA"))</f>
        <v>50</v>
      </c>
      <c r="CQ145" s="104" t="n">
        <f aca="true">IF($L145="","",IF(ISNUMBER(OFFSET('Data transformed'!$A$4,MATCH($A145,'Data transformed'!$A$5:$A$185,0),MATCH(CQ$4,'Data transformed'!$4:$4,0)-1)), (MIN(MAX(OFFSET('Data transformed'!$A$4,MATCH($A145,'Data transformed'!$A$5:$A$185,0),MATCH(CQ$4,'Data transformed'!$4:$4,0)-1),$O145),$P145)-$O145)/$Q145*100,"NA"))</f>
        <v>0</v>
      </c>
      <c r="CR145" s="104" t="n">
        <f aca="true">IF($L145="","",IF(ISNUMBER(OFFSET('Data transformed'!$A$4,MATCH($A145,'Data transformed'!$A$5:$A$185,0),MATCH(CR$4,'Data transformed'!$4:$4,0)-1)), (MIN(MAX(OFFSET('Data transformed'!$A$4,MATCH($A145,'Data transformed'!$A$5:$A$185,0),MATCH(CR$4,'Data transformed'!$4:$4,0)-1),$O145),$P145)-$O145)/$Q145*100,"NA"))</f>
        <v>87.5</v>
      </c>
      <c r="CS145" s="104" t="n">
        <f aca="true">IF($L145="","",IF(ISNUMBER(OFFSET('Data transformed'!$A$4,MATCH($A145,'Data transformed'!$A$5:$A$185,0),MATCH(CS$4,'Data transformed'!$4:$4,0)-1)), (MIN(MAX(OFFSET('Data transformed'!$A$4,MATCH($A145,'Data transformed'!$A$5:$A$185,0),MATCH(CS$4,'Data transformed'!$4:$4,0)-1),$O145),$P145)-$O145)/$Q145*100,"NA"))</f>
        <v>0</v>
      </c>
      <c r="CT145" s="104" t="n">
        <f aca="true">IF($L145="","",IF(ISNUMBER(OFFSET('Data transformed'!$A$4,MATCH($A145,'Data transformed'!$A$5:$A$185,0),MATCH(CT$4,'Data transformed'!$4:$4,0)-1)), (MIN(MAX(OFFSET('Data transformed'!$A$4,MATCH($A145,'Data transformed'!$A$5:$A$185,0),MATCH(CT$4,'Data transformed'!$4:$4,0)-1),$O145),$P145)-$O145)/$Q145*100,"NA"))</f>
        <v>66.5</v>
      </c>
      <c r="CU145" s="104" t="n">
        <f aca="true">IF($L145="","",IF(ISNUMBER(OFFSET('Data transformed'!$A$4,MATCH($A145,'Data transformed'!$A$5:$A$185,0),MATCH(CU$4,'Data transformed'!$4:$4,0)-1)), (MIN(MAX(OFFSET('Data transformed'!$A$4,MATCH($A145,'Data transformed'!$A$5:$A$185,0),MATCH(CU$4,'Data transformed'!$4:$4,0)-1),$O145),$P145)-$O145)/$Q145*100,"NA"))</f>
        <v>0</v>
      </c>
      <c r="CV145" s="104" t="n">
        <f aca="true">IF($L145="","",IF(ISNUMBER(OFFSET('Data transformed'!$A$4,MATCH($A145,'Data transformed'!$A$5:$A$185,0),MATCH(CV$4,'Data transformed'!$4:$4,0)-1)), (MIN(MAX(OFFSET('Data transformed'!$A$4,MATCH($A145,'Data transformed'!$A$5:$A$185,0),MATCH(CV$4,'Data transformed'!$4:$4,0)-1),$O145),$P145)-$O145)/$Q145*100,"NA"))</f>
        <v>16.5</v>
      </c>
      <c r="CW145" s="104" t="n">
        <f aca="true">IF($L145="","",IF(ISNUMBER(OFFSET('Data transformed'!$A$4,MATCH($A145,'Data transformed'!$A$5:$A$185,0),MATCH(CW$4,'Data transformed'!$4:$4,0)-1)), (MIN(MAX(OFFSET('Data transformed'!$A$4,MATCH($A145,'Data transformed'!$A$5:$A$185,0),MATCH(CW$4,'Data transformed'!$4:$4,0)-1),$O145),$P145)-$O145)/$Q145*100,"NA"))</f>
        <v>0</v>
      </c>
    </row>
    <row r="146" customFormat="false" ht="15.5" hidden="false" customHeight="false" outlineLevel="0" collapsed="false">
      <c r="A146" s="107" t="n">
        <v>5212</v>
      </c>
      <c r="B146" s="107" t="n">
        <v>4</v>
      </c>
      <c r="C146" s="103" t="str">
        <f aca="true">IF(ISBLANK(OFFSET('outliers treatment'!$A$3,MATCH($A146,'outliers treatment'!$A$4:$A$154,0),MATCH(C$4,'outliers treatment'!$4:$4,0)-1)),"",OFFSET('outliers treatment'!$A$3,MATCH($A146,'outliers treatment'!$A$4:$A$154,0),MATCH(C$4,'outliers treatment'!$4:$4,0)-1))</f>
        <v/>
      </c>
      <c r="D146" s="103" t="str">
        <f aca="true">IF(ISBLANK(OFFSET('outliers treatment'!$A$3,MATCH($A146,'outliers treatment'!$A$4:$A$154,0),MATCH(D$4,'outliers treatment'!$4:$4,0)-1)),"",OFFSET('outliers treatment'!$A$3,MATCH($A146,'outliers treatment'!$A$4:$A$154,0),MATCH(D$4,'outliers treatment'!$4:$4,0)-1))</f>
        <v>Expert assessment data - D.2.3</v>
      </c>
      <c r="E146" s="103" t="str">
        <f aca="true">IF(ISBLANK(OFFSET('outliers treatment'!$A$3,MATCH($A146,'outliers treatment'!$A$4:$A$154,0),MATCH(E$4,'outliers treatment'!$4:$4,0)-1)),"",OFFSET('outliers treatment'!$A$3,MATCH($A146,'outliers treatment'!$A$4:$A$154,0),MATCH(E$4,'outliers treatment'!$4:$4,0)-1))</f>
        <v>The Online Marketplace: Laws that protect consumer’s privacy in relation to online transaction (personal data protection) </v>
      </c>
      <c r="F146" s="103" t="str">
        <f aca="true">IF(ISBLANK(OFFSET('outliers treatment'!$A$3,MATCH($A146,'outliers treatment'!$A$4:$A$154,0),MATCH(F$4,'outliers treatment'!$4:$4,0)-1)),"",OFFSET('outliers treatment'!$A$3,MATCH($A146,'outliers treatment'!$A$4:$A$154,0),MATCH(F$4,'outliers treatment'!$4:$4,0)-1))</f>
        <v/>
      </c>
      <c r="G146" s="103" t="str">
        <f aca="true">IF(ISBLANK(OFFSET('outliers treatment'!$A$3,MATCH($A146,'outliers treatment'!$A$4:$A$154,0),MATCH(G$4,'outliers treatment'!$4:$4,0)-1)),"",OFFSET('outliers treatment'!$A$3,MATCH($A146,'outliers treatment'!$A$4:$A$154,0),MATCH(G$4,'outliers treatment'!$4:$4,0)-1))</f>
        <v/>
      </c>
      <c r="H146" s="103" t="str">
        <f aca="true">IF(ISBLANK(OFFSET('outliers treatment'!$A$3,MATCH($A146,'outliers treatment'!$A$4:$A$154,0),MATCH(H$4,'outliers treatment'!$4:$4,0)-1)),"",OFFSET('outliers treatment'!$A$3,MATCH($A146,'outliers treatment'!$A$4:$A$154,0),MATCH(H$4,'outliers treatment'!$4:$4,0)-1))</f>
        <v/>
      </c>
      <c r="I146" s="103" t="str">
        <f aca="true">IF(ISBLANK(OFFSET('outliers treatment'!$A$3,MATCH($A146,'outliers treatment'!$A$4:$A$154,0),MATCH(I$4,'outliers treatment'!$4:$4,0)-1)),"",OFFSET('outliers treatment'!$A$3,MATCH($A146,'outliers treatment'!$A$4:$A$154,0),MATCH(I$4,'outliers treatment'!$4:$4,0)-1))</f>
        <v/>
      </c>
      <c r="J146" s="104" t="n">
        <f aca="false" t="array" ref="J146:J146">MIN(IF(ISNUMBER(V146:CW146),V146:CW146))</f>
        <v>0</v>
      </c>
      <c r="K146" s="103" t="n">
        <f aca="false" t="array" ref="K146:K146">MAX(IF(ISNUMBER(V146:CW146),V146:CW146))</f>
        <v>100</v>
      </c>
      <c r="L146" s="103" t="n">
        <f aca="true">IF(ISBLANK(OFFSET('outliers treatment'!$A$3,MATCH($A146,'outliers treatment'!$A$4:$A$154,0),MATCH(L$4,'outliers treatment'!$4:$4,0)-1)),"",OFFSET('outliers treatment'!$A$3,MATCH($A146,'outliers treatment'!$A$4:$A$154,0),MATCH(L$4,'outliers treatment'!$4:$4,0)-1))</f>
        <v>0.741937344729377</v>
      </c>
      <c r="M146" s="103" t="n">
        <f aca="true">IF(ISBLANK(OFFSET('outliers treatment'!$A$3,MATCH($A146,'outliers treatment'!$A$4:$A$154,0),MATCH(M$4,'outliers treatment'!$4:$4,0)-1)),"",OFFSET('outliers treatment'!$A$3,MATCH($A146,'outliers treatment'!$A$4:$A$154,0),MATCH(M$4,'outliers treatment'!$4:$4,0)-1))</f>
        <v>1.1314021114911</v>
      </c>
      <c r="N146" s="103" t="n">
        <f aca="true">IF(ISBLANK(OFFSET('outliers treatment'!$A$3,MATCH($A146,'outliers treatment'!$A$4:$A$154,0),MATCH(N$4,'outliers treatment'!$4:$4,0)-1)),"",OFFSET('outliers treatment'!$A$3,MATCH($A146,'outliers treatment'!$A$4:$A$154,0),MATCH(N$4,'outliers treatment'!$4:$4,0)-1))</f>
        <v>0.389464766761723</v>
      </c>
      <c r="O146" s="103" t="n">
        <f aca="true">IF(ISBLANK(OFFSET('outliers treatment'!$A$3,MATCH($A146,'outliers treatment'!$A$4:$A$154,0),MATCH(O$4,'outliers treatment'!$4:$4,0)-1)),"",OFFSET('outliers treatment'!$A$3,MATCH($A146,'outliers treatment'!$A$4:$A$154,0),MATCH(O$4,'outliers treatment'!$4:$4,0)-1))</f>
        <v>1</v>
      </c>
      <c r="P146" s="103" t="n">
        <f aca="true">IF(ISBLANK(OFFSET('outliers treatment'!$A$3,MATCH($A146,'outliers treatment'!$A$4:$A$154,0),MATCH(P$4,'outliers treatment'!$4:$4,0)-1)),"",OFFSET('outliers treatment'!$A$3,MATCH($A146,'outliers treatment'!$A$4:$A$154,0),MATCH(P$4,'outliers treatment'!$4:$4,0)-1))</f>
        <v>3</v>
      </c>
      <c r="Q146" s="103" t="n">
        <f aca="false">IFERROR(P146-O146,"")</f>
        <v>2</v>
      </c>
      <c r="R146" s="105" t="n">
        <f aca="false" t="array" ref="R146:R146">IFERROR(SKEW(IF(ISNUMBER(V146:CW146),V146:CW146,"")),"")</f>
        <v>4.15131155623929</v>
      </c>
      <c r="S146" s="103" t="n">
        <v>0</v>
      </c>
      <c r="T146" s="103" t="n">
        <v>0.5</v>
      </c>
      <c r="U146" s="106" t="n">
        <f aca="false" t="array" ref="U146:U146">IF(B146&lt;4,"",1-IFERROR(SUM(ISNUMBER(V146:CW146)*(1-$V$3:$CW$3))/COUNTIF($V$3:$CW$3,0),0))</f>
        <v>0.0875</v>
      </c>
      <c r="V146" s="104" t="n">
        <f aca="true">IF($L146="","",IF(ISNUMBER(OFFSET('Data transformed'!$A$4,MATCH($A146,'Data transformed'!$A$5:$A$185,0),MATCH(V$4,'Data transformed'!$4:$4,0)-1)), (MIN(MAX(OFFSET('Data transformed'!$A$4,MATCH($A146,'Data transformed'!$A$5:$A$185,0),MATCH(V$4,'Data transformed'!$4:$4,0)-1),$O146),$P146)-$O146)/$Q146*100,"NA"))</f>
        <v>6.57010557455503</v>
      </c>
      <c r="W146" s="104" t="n">
        <f aca="true">IF($L146="","",IF(ISNUMBER(OFFSET('Data transformed'!$A$4,MATCH($A146,'Data transformed'!$A$5:$A$185,0),MATCH(W$4,'Data transformed'!$4:$4,0)-1)), (MIN(MAX(OFFSET('Data transformed'!$A$4,MATCH($A146,'Data transformed'!$A$5:$A$185,0),MATCH(W$4,'Data transformed'!$4:$4,0)-1),$O146),$P146)-$O146)/$Q146*100,"NA"))</f>
        <v>6.57010557455503</v>
      </c>
      <c r="X146" s="104" t="n">
        <f aca="true">IF($L146="","",IF(ISNUMBER(OFFSET('Data transformed'!$A$4,MATCH($A146,'Data transformed'!$A$5:$A$185,0),MATCH(X$4,'Data transformed'!$4:$4,0)-1)), (MIN(MAX(OFFSET('Data transformed'!$A$4,MATCH($A146,'Data transformed'!$A$5:$A$185,0),MATCH(X$4,'Data transformed'!$4:$4,0)-1),$O146),$P146)-$O146)/$Q146*100,"NA"))</f>
        <v>6.57010557455503</v>
      </c>
      <c r="Y146" s="104" t="n">
        <f aca="true">IF($L146="","",IF(ISNUMBER(OFFSET('Data transformed'!$A$4,MATCH($A146,'Data transformed'!$A$5:$A$185,0),MATCH(Y$4,'Data transformed'!$4:$4,0)-1)), (MIN(MAX(OFFSET('Data transformed'!$A$4,MATCH($A146,'Data transformed'!$A$5:$A$185,0),MATCH(Y$4,'Data transformed'!$4:$4,0)-1),$O146),$P146)-$O146)/$Q146*100,"NA"))</f>
        <v>6.57010557455503</v>
      </c>
      <c r="Z146" s="104" t="n">
        <f aca="true">IF($L146="","",IF(ISNUMBER(OFFSET('Data transformed'!$A$4,MATCH($A146,'Data transformed'!$A$5:$A$185,0),MATCH(Z$4,'Data transformed'!$4:$4,0)-1)), (MIN(MAX(OFFSET('Data transformed'!$A$4,MATCH($A146,'Data transformed'!$A$5:$A$185,0),MATCH(Z$4,'Data transformed'!$4:$4,0)-1),$O146),$P146)-$O146)/$Q146*100,"NA"))</f>
        <v>6.57010557455503</v>
      </c>
      <c r="AA146" s="104" t="n">
        <f aca="true">IF($L146="","",IF(ISNUMBER(OFFSET('Data transformed'!$A$4,MATCH($A146,'Data transformed'!$A$5:$A$185,0),MATCH(AA$4,'Data transformed'!$4:$4,0)-1)), (MIN(MAX(OFFSET('Data transformed'!$A$4,MATCH($A146,'Data transformed'!$A$5:$A$185,0),MATCH(AA$4,'Data transformed'!$4:$4,0)-1),$O146),$P146)-$O146)/$Q146*100,"NA"))</f>
        <v>0</v>
      </c>
      <c r="AB146" s="104" t="n">
        <f aca="true">IF($L146="","",IF(ISNUMBER(OFFSET('Data transformed'!$A$4,MATCH($A146,'Data transformed'!$A$5:$A$185,0),MATCH(AB$4,'Data transformed'!$4:$4,0)-1)), (MIN(MAX(OFFSET('Data transformed'!$A$4,MATCH($A146,'Data transformed'!$A$5:$A$185,0),MATCH(AB$4,'Data transformed'!$4:$4,0)-1),$O146),$P146)-$O146)/$Q146*100,"NA"))</f>
        <v>0</v>
      </c>
      <c r="AC146" s="104" t="n">
        <f aca="true">IF($L146="","",IF(ISNUMBER(OFFSET('Data transformed'!$A$4,MATCH($A146,'Data transformed'!$A$5:$A$185,0),MATCH(AC$4,'Data transformed'!$4:$4,0)-1)), (MIN(MAX(OFFSET('Data transformed'!$A$4,MATCH($A146,'Data transformed'!$A$5:$A$185,0),MATCH(AC$4,'Data transformed'!$4:$4,0)-1),$O146),$P146)-$O146)/$Q146*100,"NA"))</f>
        <v>6.57010557455503</v>
      </c>
      <c r="AD146" s="104" t="n">
        <f aca="true">IF($L146="","",IF(ISNUMBER(OFFSET('Data transformed'!$A$4,MATCH($A146,'Data transformed'!$A$5:$A$185,0),MATCH(AD$4,'Data transformed'!$4:$4,0)-1)), (MIN(MAX(OFFSET('Data transformed'!$A$4,MATCH($A146,'Data transformed'!$A$5:$A$185,0),MATCH(AD$4,'Data transformed'!$4:$4,0)-1),$O146),$P146)-$O146)/$Q146*100,"NA"))</f>
        <v>0</v>
      </c>
      <c r="AE146" s="104" t="n">
        <f aca="true">IF($L146="","",IF(ISNUMBER(OFFSET('Data transformed'!$A$4,MATCH($A146,'Data transformed'!$A$5:$A$185,0),MATCH(AE$4,'Data transformed'!$4:$4,0)-1)), (MIN(MAX(OFFSET('Data transformed'!$A$4,MATCH($A146,'Data transformed'!$A$5:$A$185,0),MATCH(AE$4,'Data transformed'!$4:$4,0)-1),$O146),$P146)-$O146)/$Q146*100,"NA"))</f>
        <v>0</v>
      </c>
      <c r="AF146" s="104" t="n">
        <f aca="true">IF($L146="","",IF(ISNUMBER(OFFSET('Data transformed'!$A$4,MATCH($A146,'Data transformed'!$A$5:$A$185,0),MATCH(AF$4,'Data transformed'!$4:$4,0)-1)), (MIN(MAX(OFFSET('Data transformed'!$A$4,MATCH($A146,'Data transformed'!$A$5:$A$185,0),MATCH(AF$4,'Data transformed'!$4:$4,0)-1),$O146),$P146)-$O146)/$Q146*100,"NA"))</f>
        <v>6.57010557455503</v>
      </c>
      <c r="AG146" s="104" t="n">
        <f aca="true">IF($L146="","",IF(ISNUMBER(OFFSET('Data transformed'!$A$4,MATCH($A146,'Data transformed'!$A$5:$A$185,0),MATCH(AG$4,'Data transformed'!$4:$4,0)-1)), (MIN(MAX(OFFSET('Data transformed'!$A$4,MATCH($A146,'Data transformed'!$A$5:$A$185,0),MATCH(AG$4,'Data transformed'!$4:$4,0)-1),$O146),$P146)-$O146)/$Q146*100,"NA"))</f>
        <v>6.57010557455503</v>
      </c>
      <c r="AH146" s="104" t="n">
        <f aca="true">IF($L146="","",IF(ISNUMBER(OFFSET('Data transformed'!$A$4,MATCH($A146,'Data transformed'!$A$5:$A$185,0),MATCH(AH$4,'Data transformed'!$4:$4,0)-1)), (MIN(MAX(OFFSET('Data transformed'!$A$4,MATCH($A146,'Data transformed'!$A$5:$A$185,0),MATCH(AH$4,'Data transformed'!$4:$4,0)-1),$O146),$P146)-$O146)/$Q146*100,"NA"))</f>
        <v>0</v>
      </c>
      <c r="AI146" s="104" t="n">
        <f aca="true">IF($L146="","",IF(ISNUMBER(OFFSET('Data transformed'!$A$4,MATCH($A146,'Data transformed'!$A$5:$A$185,0),MATCH(AI$4,'Data transformed'!$4:$4,0)-1)), (MIN(MAX(OFFSET('Data transformed'!$A$4,MATCH($A146,'Data transformed'!$A$5:$A$185,0),MATCH(AI$4,'Data transformed'!$4:$4,0)-1),$O146),$P146)-$O146)/$Q146*100,"NA"))</f>
        <v>0</v>
      </c>
      <c r="AJ146" s="104" t="str">
        <f aca="true">IF($L146="","",IF(ISNUMBER(OFFSET('Data transformed'!$A$4,MATCH($A146,'Data transformed'!$A$5:$A$185,0),MATCH(AJ$4,'Data transformed'!$4:$4,0)-1)), (MIN(MAX(OFFSET('Data transformed'!$A$4,MATCH($A146,'Data transformed'!$A$5:$A$185,0),MATCH(AJ$4,'Data transformed'!$4:$4,0)-1),$O146),$P146)-$O146)/$Q146*100,"NA"))</f>
        <v>NA</v>
      </c>
      <c r="AK146" s="104" t="n">
        <f aca="true">IF($L146="","",IF(ISNUMBER(OFFSET('Data transformed'!$A$4,MATCH($A146,'Data transformed'!$A$5:$A$185,0),MATCH(AK$4,'Data transformed'!$4:$4,0)-1)), (MIN(MAX(OFFSET('Data transformed'!$A$4,MATCH($A146,'Data transformed'!$A$5:$A$185,0),MATCH(AK$4,'Data transformed'!$4:$4,0)-1),$O146),$P146)-$O146)/$Q146*100,"NA"))</f>
        <v>6.57010557455503</v>
      </c>
      <c r="AL146" s="104" t="n">
        <f aca="true">IF($L146="","",IF(ISNUMBER(OFFSET('Data transformed'!$A$4,MATCH($A146,'Data transformed'!$A$5:$A$185,0),MATCH(AL$4,'Data transformed'!$4:$4,0)-1)), (MIN(MAX(OFFSET('Data transformed'!$A$4,MATCH($A146,'Data transformed'!$A$5:$A$185,0),MATCH(AL$4,'Data transformed'!$4:$4,0)-1),$O146),$P146)-$O146)/$Q146*100,"NA"))</f>
        <v>6.57010557455503</v>
      </c>
      <c r="AM146" s="104" t="n">
        <f aca="true">IF($L146="","",IF(ISNUMBER(OFFSET('Data transformed'!$A$4,MATCH($A146,'Data transformed'!$A$5:$A$185,0),MATCH(AM$4,'Data transformed'!$4:$4,0)-1)), (MIN(MAX(OFFSET('Data transformed'!$A$4,MATCH($A146,'Data transformed'!$A$5:$A$185,0),MATCH(AM$4,'Data transformed'!$4:$4,0)-1),$O146),$P146)-$O146)/$Q146*100,"NA"))</f>
        <v>6.57010557455503</v>
      </c>
      <c r="AN146" s="104" t="n">
        <f aca="true">IF($L146="","",IF(ISNUMBER(OFFSET('Data transformed'!$A$4,MATCH($A146,'Data transformed'!$A$5:$A$185,0),MATCH(AN$4,'Data transformed'!$4:$4,0)-1)), (MIN(MAX(OFFSET('Data transformed'!$A$4,MATCH($A146,'Data transformed'!$A$5:$A$185,0),MATCH(AN$4,'Data transformed'!$4:$4,0)-1),$O146),$P146)-$O146)/$Q146*100,"NA"))</f>
        <v>6.57010557455503</v>
      </c>
      <c r="AO146" s="104" t="n">
        <f aca="true">IF($L146="","",IF(ISNUMBER(OFFSET('Data transformed'!$A$4,MATCH($A146,'Data transformed'!$A$5:$A$185,0),MATCH(AO$4,'Data transformed'!$4:$4,0)-1)), (MIN(MAX(OFFSET('Data transformed'!$A$4,MATCH($A146,'Data transformed'!$A$5:$A$185,0),MATCH(AO$4,'Data transformed'!$4:$4,0)-1),$O146),$P146)-$O146)/$Q146*100,"NA"))</f>
        <v>6.57010557455503</v>
      </c>
      <c r="AP146" s="104" t="n">
        <f aca="true">IF($L146="","",IF(ISNUMBER(OFFSET('Data transformed'!$A$4,MATCH($A146,'Data transformed'!$A$5:$A$185,0),MATCH(AP$4,'Data transformed'!$4:$4,0)-1)), (MIN(MAX(OFFSET('Data transformed'!$A$4,MATCH($A146,'Data transformed'!$A$5:$A$185,0),MATCH(AP$4,'Data transformed'!$4:$4,0)-1),$O146),$P146)-$O146)/$Q146*100,"NA"))</f>
        <v>0</v>
      </c>
      <c r="AQ146" s="104" t="n">
        <f aca="true">IF($L146="","",IF(ISNUMBER(OFFSET('Data transformed'!$A$4,MATCH($A146,'Data transformed'!$A$5:$A$185,0),MATCH(AQ$4,'Data transformed'!$4:$4,0)-1)), (MIN(MAX(OFFSET('Data transformed'!$A$4,MATCH($A146,'Data transformed'!$A$5:$A$185,0),MATCH(AQ$4,'Data transformed'!$4:$4,0)-1),$O146),$P146)-$O146)/$Q146*100,"NA"))</f>
        <v>6.57010557455503</v>
      </c>
      <c r="AR146" s="104" t="n">
        <f aca="true">IF($L146="","",IF(ISNUMBER(OFFSET('Data transformed'!$A$4,MATCH($A146,'Data transformed'!$A$5:$A$185,0),MATCH(AR$4,'Data transformed'!$4:$4,0)-1)), (MIN(MAX(OFFSET('Data transformed'!$A$4,MATCH($A146,'Data transformed'!$A$5:$A$185,0),MATCH(AR$4,'Data transformed'!$4:$4,0)-1),$O146),$P146)-$O146)/$Q146*100,"NA"))</f>
        <v>6.57010557455503</v>
      </c>
      <c r="AS146" s="104" t="n">
        <f aca="true">IF($L146="","",IF(ISNUMBER(OFFSET('Data transformed'!$A$4,MATCH($A146,'Data transformed'!$A$5:$A$185,0),MATCH(AS$4,'Data transformed'!$4:$4,0)-1)), (MIN(MAX(OFFSET('Data transformed'!$A$4,MATCH($A146,'Data transformed'!$A$5:$A$185,0),MATCH(AS$4,'Data transformed'!$4:$4,0)-1),$O146),$P146)-$O146)/$Q146*100,"NA"))</f>
        <v>0</v>
      </c>
      <c r="AT146" s="104" t="n">
        <f aca="true">IF($L146="","",IF(ISNUMBER(OFFSET('Data transformed'!$A$4,MATCH($A146,'Data transformed'!$A$5:$A$185,0),MATCH(AT$4,'Data transformed'!$4:$4,0)-1)), (MIN(MAX(OFFSET('Data transformed'!$A$4,MATCH($A146,'Data transformed'!$A$5:$A$185,0),MATCH(AT$4,'Data transformed'!$4:$4,0)-1),$O146),$P146)-$O146)/$Q146*100,"NA"))</f>
        <v>6.57010557455503</v>
      </c>
      <c r="AU146" s="104" t="n">
        <f aca="true">IF($L146="","",IF(ISNUMBER(OFFSET('Data transformed'!$A$4,MATCH($A146,'Data transformed'!$A$5:$A$185,0),MATCH(AU$4,'Data transformed'!$4:$4,0)-1)), (MIN(MAX(OFFSET('Data transformed'!$A$4,MATCH($A146,'Data transformed'!$A$5:$A$185,0),MATCH(AU$4,'Data transformed'!$4:$4,0)-1),$O146),$P146)-$O146)/$Q146*100,"NA"))</f>
        <v>6.57010557455503</v>
      </c>
      <c r="AV146" s="104" t="n">
        <f aca="true">IF($L146="","",IF(ISNUMBER(OFFSET('Data transformed'!$A$4,MATCH($A146,'Data transformed'!$A$5:$A$185,0),MATCH(AV$4,'Data transformed'!$4:$4,0)-1)), (MIN(MAX(OFFSET('Data transformed'!$A$4,MATCH($A146,'Data transformed'!$A$5:$A$185,0),MATCH(AV$4,'Data transformed'!$4:$4,0)-1),$O146),$P146)-$O146)/$Q146*100,"NA"))</f>
        <v>6.57010557455503</v>
      </c>
      <c r="AW146" s="104" t="n">
        <f aca="true">IF($L146="","",IF(ISNUMBER(OFFSET('Data transformed'!$A$4,MATCH($A146,'Data transformed'!$A$5:$A$185,0),MATCH(AW$4,'Data transformed'!$4:$4,0)-1)), (MIN(MAX(OFFSET('Data transformed'!$A$4,MATCH($A146,'Data transformed'!$A$5:$A$185,0),MATCH(AW$4,'Data transformed'!$4:$4,0)-1),$O146),$P146)-$O146)/$Q146*100,"NA"))</f>
        <v>0</v>
      </c>
      <c r="AX146" s="104" t="n">
        <f aca="true">IF($L146="","",IF(ISNUMBER(OFFSET('Data transformed'!$A$4,MATCH($A146,'Data transformed'!$A$5:$A$185,0),MATCH(AX$4,'Data transformed'!$4:$4,0)-1)), (MIN(MAX(OFFSET('Data transformed'!$A$4,MATCH($A146,'Data transformed'!$A$5:$A$185,0),MATCH(AX$4,'Data transformed'!$4:$4,0)-1),$O146),$P146)-$O146)/$Q146*100,"NA"))</f>
        <v>6.57010557455503</v>
      </c>
      <c r="AY146" s="104" t="str">
        <f aca="true">IF($L146="","",IF(ISNUMBER(OFFSET('Data transformed'!$A$4,MATCH($A146,'Data transformed'!$A$5:$A$185,0),MATCH(AY$4,'Data transformed'!$4:$4,0)-1)), (MIN(MAX(OFFSET('Data transformed'!$A$4,MATCH($A146,'Data transformed'!$A$5:$A$185,0),MATCH(AY$4,'Data transformed'!$4:$4,0)-1),$O146),$P146)-$O146)/$Q146*100,"NA"))</f>
        <v>NA</v>
      </c>
      <c r="AZ146" s="104" t="n">
        <f aca="true">IF($L146="","",IF(ISNUMBER(OFFSET('Data transformed'!$A$4,MATCH($A146,'Data transformed'!$A$5:$A$185,0),MATCH(AZ$4,'Data transformed'!$4:$4,0)-1)), (MIN(MAX(OFFSET('Data transformed'!$A$4,MATCH($A146,'Data transformed'!$A$5:$A$185,0),MATCH(AZ$4,'Data transformed'!$4:$4,0)-1),$O146),$P146)-$O146)/$Q146*100,"NA"))</f>
        <v>0</v>
      </c>
      <c r="BA146" s="104" t="n">
        <f aca="true">IF($L146="","",IF(ISNUMBER(OFFSET('Data transformed'!$A$4,MATCH($A146,'Data transformed'!$A$5:$A$185,0),MATCH(BA$4,'Data transformed'!$4:$4,0)-1)), (MIN(MAX(OFFSET('Data transformed'!$A$4,MATCH($A146,'Data transformed'!$A$5:$A$185,0),MATCH(BA$4,'Data transformed'!$4:$4,0)-1),$O146),$P146)-$O146)/$Q146*100,"NA"))</f>
        <v>0</v>
      </c>
      <c r="BB146" s="104" t="n">
        <f aca="true">IF($L146="","",IF(ISNUMBER(OFFSET('Data transformed'!$A$4,MATCH($A146,'Data transformed'!$A$5:$A$185,0),MATCH(BB$4,'Data transformed'!$4:$4,0)-1)), (MIN(MAX(OFFSET('Data transformed'!$A$4,MATCH($A146,'Data transformed'!$A$5:$A$185,0),MATCH(BB$4,'Data transformed'!$4:$4,0)-1),$O146),$P146)-$O146)/$Q146*100,"NA"))</f>
        <v>0</v>
      </c>
      <c r="BC146" s="104" t="n">
        <f aca="true">IF($L146="","",IF(ISNUMBER(OFFSET('Data transformed'!$A$4,MATCH($A146,'Data transformed'!$A$5:$A$185,0),MATCH(BC$4,'Data transformed'!$4:$4,0)-1)), (MIN(MAX(OFFSET('Data transformed'!$A$4,MATCH($A146,'Data transformed'!$A$5:$A$185,0),MATCH(BC$4,'Data transformed'!$4:$4,0)-1),$O146),$P146)-$O146)/$Q146*100,"NA"))</f>
        <v>6.57010557455503</v>
      </c>
      <c r="BD146" s="104" t="n">
        <f aca="true">IF($L146="","",IF(ISNUMBER(OFFSET('Data transformed'!$A$4,MATCH($A146,'Data transformed'!$A$5:$A$185,0),MATCH(BD$4,'Data transformed'!$4:$4,0)-1)), (MIN(MAX(OFFSET('Data transformed'!$A$4,MATCH($A146,'Data transformed'!$A$5:$A$185,0),MATCH(BD$4,'Data transformed'!$4:$4,0)-1),$O146),$P146)-$O146)/$Q146*100,"NA"))</f>
        <v>6.57010557455503</v>
      </c>
      <c r="BE146" s="104" t="n">
        <f aca="true">IF($L146="","",IF(ISNUMBER(OFFSET('Data transformed'!$A$4,MATCH($A146,'Data transformed'!$A$5:$A$185,0),MATCH(BE$4,'Data transformed'!$4:$4,0)-1)), (MIN(MAX(OFFSET('Data transformed'!$A$4,MATCH($A146,'Data transformed'!$A$5:$A$185,0),MATCH(BE$4,'Data transformed'!$4:$4,0)-1),$O146),$P146)-$O146)/$Q146*100,"NA"))</f>
        <v>0</v>
      </c>
      <c r="BF146" s="104" t="n">
        <f aca="true">IF($L146="","",IF(ISNUMBER(OFFSET('Data transformed'!$A$4,MATCH($A146,'Data transformed'!$A$5:$A$185,0),MATCH(BF$4,'Data transformed'!$4:$4,0)-1)), (MIN(MAX(OFFSET('Data transformed'!$A$4,MATCH($A146,'Data transformed'!$A$5:$A$185,0),MATCH(BF$4,'Data transformed'!$4:$4,0)-1),$O146),$P146)-$O146)/$Q146*100,"NA"))</f>
        <v>6.57010557455503</v>
      </c>
      <c r="BG146" s="104" t="n">
        <f aca="true">IF($L146="","",IF(ISNUMBER(OFFSET('Data transformed'!$A$4,MATCH($A146,'Data transformed'!$A$5:$A$185,0),MATCH(BG$4,'Data transformed'!$4:$4,0)-1)), (MIN(MAX(OFFSET('Data transformed'!$A$4,MATCH($A146,'Data transformed'!$A$5:$A$185,0),MATCH(BG$4,'Data transformed'!$4:$4,0)-1),$O146),$P146)-$O146)/$Q146*100,"NA"))</f>
        <v>0</v>
      </c>
      <c r="BH146" s="104" t="n">
        <f aca="true">IF($L146="","",IF(ISNUMBER(OFFSET('Data transformed'!$A$4,MATCH($A146,'Data transformed'!$A$5:$A$185,0),MATCH(BH$4,'Data transformed'!$4:$4,0)-1)), (MIN(MAX(OFFSET('Data transformed'!$A$4,MATCH($A146,'Data transformed'!$A$5:$A$185,0),MATCH(BH$4,'Data transformed'!$4:$4,0)-1),$O146),$P146)-$O146)/$Q146*100,"NA"))</f>
        <v>6.57010557455503</v>
      </c>
      <c r="BI146" s="104" t="n">
        <f aca="true">IF($L146="","",IF(ISNUMBER(OFFSET('Data transformed'!$A$4,MATCH($A146,'Data transformed'!$A$5:$A$185,0),MATCH(BI$4,'Data transformed'!$4:$4,0)-1)), (MIN(MAX(OFFSET('Data transformed'!$A$4,MATCH($A146,'Data transformed'!$A$5:$A$185,0),MATCH(BI$4,'Data transformed'!$4:$4,0)-1),$O146),$P146)-$O146)/$Q146*100,"NA"))</f>
        <v>0</v>
      </c>
      <c r="BJ146" s="104" t="n">
        <f aca="true">IF($L146="","",IF(ISNUMBER(OFFSET('Data transformed'!$A$4,MATCH($A146,'Data transformed'!$A$5:$A$185,0),MATCH(BJ$4,'Data transformed'!$4:$4,0)-1)), (MIN(MAX(OFFSET('Data transformed'!$A$4,MATCH($A146,'Data transformed'!$A$5:$A$185,0),MATCH(BJ$4,'Data transformed'!$4:$4,0)-1),$O146),$P146)-$O146)/$Q146*100,"NA"))</f>
        <v>0</v>
      </c>
      <c r="BK146" s="104" t="str">
        <f aca="true">IF($L146="","",IF(ISNUMBER(OFFSET('Data transformed'!$A$4,MATCH($A146,'Data transformed'!$A$5:$A$185,0),MATCH(BK$4,'Data transformed'!$4:$4,0)-1)), (MIN(MAX(OFFSET('Data transformed'!$A$4,MATCH($A146,'Data transformed'!$A$5:$A$185,0),MATCH(BK$4,'Data transformed'!$4:$4,0)-1),$O146),$P146)-$O146)/$Q146*100,"NA"))</f>
        <v>NA</v>
      </c>
      <c r="BL146" s="104" t="n">
        <f aca="true">IF($L146="","",IF(ISNUMBER(OFFSET('Data transformed'!$A$4,MATCH($A146,'Data transformed'!$A$5:$A$185,0),MATCH(BL$4,'Data transformed'!$4:$4,0)-1)), (MIN(MAX(OFFSET('Data transformed'!$A$4,MATCH($A146,'Data transformed'!$A$5:$A$185,0),MATCH(BL$4,'Data transformed'!$4:$4,0)-1),$O146),$P146)-$O146)/$Q146*100,"NA"))</f>
        <v>6.57010557455503</v>
      </c>
      <c r="BM146" s="104" t="n">
        <f aca="true">IF($L146="","",IF(ISNUMBER(OFFSET('Data transformed'!$A$4,MATCH($A146,'Data transformed'!$A$5:$A$185,0),MATCH(BM$4,'Data transformed'!$4:$4,0)-1)), (MIN(MAX(OFFSET('Data transformed'!$A$4,MATCH($A146,'Data transformed'!$A$5:$A$185,0),MATCH(BM$4,'Data transformed'!$4:$4,0)-1),$O146),$P146)-$O146)/$Q146*100,"NA"))</f>
        <v>6.57010557455503</v>
      </c>
      <c r="BN146" s="104" t="n">
        <f aca="true">IF($L146="","",IF(ISNUMBER(OFFSET('Data transformed'!$A$4,MATCH($A146,'Data transformed'!$A$5:$A$185,0),MATCH(BN$4,'Data transformed'!$4:$4,0)-1)), (MIN(MAX(OFFSET('Data transformed'!$A$4,MATCH($A146,'Data transformed'!$A$5:$A$185,0),MATCH(BN$4,'Data transformed'!$4:$4,0)-1),$O146),$P146)-$O146)/$Q146*100,"NA"))</f>
        <v>0</v>
      </c>
      <c r="BO146" s="104" t="str">
        <f aca="true">IF($L146="","",IF(ISNUMBER(OFFSET('Data transformed'!$A$4,MATCH($A146,'Data transformed'!$A$5:$A$185,0),MATCH(BO$4,'Data transformed'!$4:$4,0)-1)), (MIN(MAX(OFFSET('Data transformed'!$A$4,MATCH($A146,'Data transformed'!$A$5:$A$185,0),MATCH(BO$4,'Data transformed'!$4:$4,0)-1),$O146),$P146)-$O146)/$Q146*100,"NA"))</f>
        <v>NA</v>
      </c>
      <c r="BP146" s="104" t="n">
        <f aca="true">IF($L146="","",IF(ISNUMBER(OFFSET('Data transformed'!$A$4,MATCH($A146,'Data transformed'!$A$5:$A$185,0),MATCH(BP$4,'Data transformed'!$4:$4,0)-1)), (MIN(MAX(OFFSET('Data transformed'!$A$4,MATCH($A146,'Data transformed'!$A$5:$A$185,0),MATCH(BP$4,'Data transformed'!$4:$4,0)-1),$O146),$P146)-$O146)/$Q146*100,"NA"))</f>
        <v>0</v>
      </c>
      <c r="BQ146" s="104" t="str">
        <f aca="true">IF($L146="","",IF(ISNUMBER(OFFSET('Data transformed'!$A$4,MATCH($A146,'Data transformed'!$A$5:$A$185,0),MATCH(BQ$4,'Data transformed'!$4:$4,0)-1)), (MIN(MAX(OFFSET('Data transformed'!$A$4,MATCH($A146,'Data transformed'!$A$5:$A$185,0),MATCH(BQ$4,'Data transformed'!$4:$4,0)-1),$O146),$P146)-$O146)/$Q146*100,"NA"))</f>
        <v>NA</v>
      </c>
      <c r="BR146" s="104" t="n">
        <f aca="true">IF($L146="","",IF(ISNUMBER(OFFSET('Data transformed'!$A$4,MATCH($A146,'Data transformed'!$A$5:$A$185,0),MATCH(BR$4,'Data transformed'!$4:$4,0)-1)), (MIN(MAX(OFFSET('Data transformed'!$A$4,MATCH($A146,'Data transformed'!$A$5:$A$185,0),MATCH(BR$4,'Data transformed'!$4:$4,0)-1),$O146),$P146)-$O146)/$Q146*100,"NA"))</f>
        <v>0</v>
      </c>
      <c r="BS146" s="104" t="n">
        <f aca="true">IF($L146="","",IF(ISNUMBER(OFFSET('Data transformed'!$A$4,MATCH($A146,'Data transformed'!$A$5:$A$185,0),MATCH(BS$4,'Data transformed'!$4:$4,0)-1)), (MIN(MAX(OFFSET('Data transformed'!$A$4,MATCH($A146,'Data transformed'!$A$5:$A$185,0),MATCH(BS$4,'Data transformed'!$4:$4,0)-1),$O146),$P146)-$O146)/$Q146*100,"NA"))</f>
        <v>6.57010557455503</v>
      </c>
      <c r="BT146" s="104" t="n">
        <f aca="true">IF($L146="","",IF(ISNUMBER(OFFSET('Data transformed'!$A$4,MATCH($A146,'Data transformed'!$A$5:$A$185,0),MATCH(BT$4,'Data transformed'!$4:$4,0)-1)), (MIN(MAX(OFFSET('Data transformed'!$A$4,MATCH($A146,'Data transformed'!$A$5:$A$185,0),MATCH(BT$4,'Data transformed'!$4:$4,0)-1),$O146),$P146)-$O146)/$Q146*100,"NA"))</f>
        <v>6.57010557455503</v>
      </c>
      <c r="BU146" s="104" t="n">
        <f aca="true">IF($L146="","",IF(ISNUMBER(OFFSET('Data transformed'!$A$4,MATCH($A146,'Data transformed'!$A$5:$A$185,0),MATCH(BU$4,'Data transformed'!$4:$4,0)-1)), (MIN(MAX(OFFSET('Data transformed'!$A$4,MATCH($A146,'Data transformed'!$A$5:$A$185,0),MATCH(BU$4,'Data transformed'!$4:$4,0)-1),$O146),$P146)-$O146)/$Q146*100,"NA"))</f>
        <v>6.57010557455503</v>
      </c>
      <c r="BV146" s="104" t="n">
        <f aca="true">IF($L146="","",IF(ISNUMBER(OFFSET('Data transformed'!$A$4,MATCH($A146,'Data transformed'!$A$5:$A$185,0),MATCH(BV$4,'Data transformed'!$4:$4,0)-1)), (MIN(MAX(OFFSET('Data transformed'!$A$4,MATCH($A146,'Data transformed'!$A$5:$A$185,0),MATCH(BV$4,'Data transformed'!$4:$4,0)-1),$O146),$P146)-$O146)/$Q146*100,"NA"))</f>
        <v>6.57010557455503</v>
      </c>
      <c r="BW146" s="104" t="n">
        <f aca="true">IF($L146="","",IF(ISNUMBER(OFFSET('Data transformed'!$A$4,MATCH($A146,'Data transformed'!$A$5:$A$185,0),MATCH(BW$4,'Data transformed'!$4:$4,0)-1)), (MIN(MAX(OFFSET('Data transformed'!$A$4,MATCH($A146,'Data transformed'!$A$5:$A$185,0),MATCH(BW$4,'Data transformed'!$4:$4,0)-1),$O146),$P146)-$O146)/$Q146*100,"NA"))</f>
        <v>0</v>
      </c>
      <c r="BX146" s="104" t="n">
        <f aca="true">IF($L146="","",IF(ISNUMBER(OFFSET('Data transformed'!$A$4,MATCH($A146,'Data transformed'!$A$5:$A$185,0),MATCH(BX$4,'Data transformed'!$4:$4,0)-1)), (MIN(MAX(OFFSET('Data transformed'!$A$4,MATCH($A146,'Data transformed'!$A$5:$A$185,0),MATCH(BX$4,'Data transformed'!$4:$4,0)-1),$O146),$P146)-$O146)/$Q146*100,"NA"))</f>
        <v>0</v>
      </c>
      <c r="BY146" s="104" t="n">
        <f aca="true">IF($L146="","",IF(ISNUMBER(OFFSET('Data transformed'!$A$4,MATCH($A146,'Data transformed'!$A$5:$A$185,0),MATCH(BY$4,'Data transformed'!$4:$4,0)-1)), (MIN(MAX(OFFSET('Data transformed'!$A$4,MATCH($A146,'Data transformed'!$A$5:$A$185,0),MATCH(BY$4,'Data transformed'!$4:$4,0)-1),$O146),$P146)-$O146)/$Q146*100,"NA"))</f>
        <v>6.57010557455503</v>
      </c>
      <c r="BZ146" s="104" t="n">
        <f aca="true">IF($L146="","",IF(ISNUMBER(OFFSET('Data transformed'!$A$4,MATCH($A146,'Data transformed'!$A$5:$A$185,0),MATCH(BZ$4,'Data transformed'!$4:$4,0)-1)), (MIN(MAX(OFFSET('Data transformed'!$A$4,MATCH($A146,'Data transformed'!$A$5:$A$185,0),MATCH(BZ$4,'Data transformed'!$4:$4,0)-1),$O146),$P146)-$O146)/$Q146*100,"NA"))</f>
        <v>0</v>
      </c>
      <c r="CA146" s="104" t="n">
        <f aca="true">IF($L146="","",IF(ISNUMBER(OFFSET('Data transformed'!$A$4,MATCH($A146,'Data transformed'!$A$5:$A$185,0),MATCH(CA$4,'Data transformed'!$4:$4,0)-1)), (MIN(MAX(OFFSET('Data transformed'!$A$4,MATCH($A146,'Data transformed'!$A$5:$A$185,0),MATCH(CA$4,'Data transformed'!$4:$4,0)-1),$O146),$P146)-$O146)/$Q146*100,"NA"))</f>
        <v>0</v>
      </c>
      <c r="CB146" s="104" t="n">
        <f aca="true">IF($L146="","",IF(ISNUMBER(OFFSET('Data transformed'!$A$4,MATCH($A146,'Data transformed'!$A$5:$A$185,0),MATCH(CB$4,'Data transformed'!$4:$4,0)-1)), (MIN(MAX(OFFSET('Data transformed'!$A$4,MATCH($A146,'Data transformed'!$A$5:$A$185,0),MATCH(CB$4,'Data transformed'!$4:$4,0)-1),$O146),$P146)-$O146)/$Q146*100,"NA"))</f>
        <v>6.57010557455503</v>
      </c>
      <c r="CC146" s="104" t="n">
        <f aca="true">IF($L146="","",IF(ISNUMBER(OFFSET('Data transformed'!$A$4,MATCH($A146,'Data transformed'!$A$5:$A$185,0),MATCH(CC$4,'Data transformed'!$4:$4,0)-1)), (MIN(MAX(OFFSET('Data transformed'!$A$4,MATCH($A146,'Data transformed'!$A$5:$A$185,0),MATCH(CC$4,'Data transformed'!$4:$4,0)-1),$O146),$P146)-$O146)/$Q146*100,"NA"))</f>
        <v>6.57010557455503</v>
      </c>
      <c r="CD146" s="104" t="n">
        <f aca="true">IF($L146="","",IF(ISNUMBER(OFFSET('Data transformed'!$A$4,MATCH($A146,'Data transformed'!$A$5:$A$185,0),MATCH(CD$4,'Data transformed'!$4:$4,0)-1)), (MIN(MAX(OFFSET('Data transformed'!$A$4,MATCH($A146,'Data transformed'!$A$5:$A$185,0),MATCH(CD$4,'Data transformed'!$4:$4,0)-1),$O146),$P146)-$O146)/$Q146*100,"NA"))</f>
        <v>0</v>
      </c>
      <c r="CE146" s="104" t="n">
        <f aca="true">IF($L146="","",IF(ISNUMBER(OFFSET('Data transformed'!$A$4,MATCH($A146,'Data transformed'!$A$5:$A$185,0),MATCH(CE$4,'Data transformed'!$4:$4,0)-1)), (MIN(MAX(OFFSET('Data transformed'!$A$4,MATCH($A146,'Data transformed'!$A$5:$A$185,0),MATCH(CE$4,'Data transformed'!$4:$4,0)-1),$O146),$P146)-$O146)/$Q146*100,"NA"))</f>
        <v>0</v>
      </c>
      <c r="CF146" s="104" t="n">
        <f aca="true">IF($L146="","",IF(ISNUMBER(OFFSET('Data transformed'!$A$4,MATCH($A146,'Data transformed'!$A$5:$A$185,0),MATCH(CF$4,'Data transformed'!$4:$4,0)-1)), (MIN(MAX(OFFSET('Data transformed'!$A$4,MATCH($A146,'Data transformed'!$A$5:$A$185,0),MATCH(CF$4,'Data transformed'!$4:$4,0)-1),$O146),$P146)-$O146)/$Q146*100,"NA"))</f>
        <v>6.57010557455503</v>
      </c>
      <c r="CG146" s="104" t="n">
        <f aca="true">IF($L146="","",IF(ISNUMBER(OFFSET('Data transformed'!$A$4,MATCH($A146,'Data transformed'!$A$5:$A$185,0),MATCH(CG$4,'Data transformed'!$4:$4,0)-1)), (MIN(MAX(OFFSET('Data transformed'!$A$4,MATCH($A146,'Data transformed'!$A$5:$A$185,0),MATCH(CG$4,'Data transformed'!$4:$4,0)-1),$O146),$P146)-$O146)/$Q146*100,"NA"))</f>
        <v>0</v>
      </c>
      <c r="CH146" s="104" t="str">
        <f aca="true">IF($L146="","",IF(ISNUMBER(OFFSET('Data transformed'!$A$4,MATCH($A146,'Data transformed'!$A$5:$A$185,0),MATCH(CH$4,'Data transformed'!$4:$4,0)-1)), (MIN(MAX(OFFSET('Data transformed'!$A$4,MATCH($A146,'Data transformed'!$A$5:$A$185,0),MATCH(CH$4,'Data transformed'!$4:$4,0)-1),$O146),$P146)-$O146)/$Q146*100,"NA"))</f>
        <v>NA</v>
      </c>
      <c r="CI146" s="104" t="n">
        <f aca="true">IF($L146="","",IF(ISNUMBER(OFFSET('Data transformed'!$A$4,MATCH($A146,'Data transformed'!$A$5:$A$185,0),MATCH(CI$4,'Data transformed'!$4:$4,0)-1)), (MIN(MAX(OFFSET('Data transformed'!$A$4,MATCH($A146,'Data transformed'!$A$5:$A$185,0),MATCH(CI$4,'Data transformed'!$4:$4,0)-1),$O146),$P146)-$O146)/$Q146*100,"NA"))</f>
        <v>6.57010557455503</v>
      </c>
      <c r="CJ146" s="104" t="n">
        <f aca="true">IF($L146="","",IF(ISNUMBER(OFFSET('Data transformed'!$A$4,MATCH($A146,'Data transformed'!$A$5:$A$185,0),MATCH(CJ$4,'Data transformed'!$4:$4,0)-1)), (MIN(MAX(OFFSET('Data transformed'!$A$4,MATCH($A146,'Data transformed'!$A$5:$A$185,0),MATCH(CJ$4,'Data transformed'!$4:$4,0)-1),$O146),$P146)-$O146)/$Q146*100,"NA"))</f>
        <v>0</v>
      </c>
      <c r="CK146" s="104" t="n">
        <f aca="true">IF($L146="","",IF(ISNUMBER(OFFSET('Data transformed'!$A$4,MATCH($A146,'Data transformed'!$A$5:$A$185,0),MATCH(CK$4,'Data transformed'!$4:$4,0)-1)), (MIN(MAX(OFFSET('Data transformed'!$A$4,MATCH($A146,'Data transformed'!$A$5:$A$185,0),MATCH(CK$4,'Data transformed'!$4:$4,0)-1),$O146),$P146)-$O146)/$Q146*100,"NA"))</f>
        <v>6.57010557455503</v>
      </c>
      <c r="CL146" s="104" t="n">
        <f aca="true">IF($L146="","",IF(ISNUMBER(OFFSET('Data transformed'!$A$4,MATCH($A146,'Data transformed'!$A$5:$A$185,0),MATCH(CL$4,'Data transformed'!$4:$4,0)-1)), (MIN(MAX(OFFSET('Data transformed'!$A$4,MATCH($A146,'Data transformed'!$A$5:$A$185,0),MATCH(CL$4,'Data transformed'!$4:$4,0)-1),$O146),$P146)-$O146)/$Q146*100,"NA"))</f>
        <v>6.57010557455503</v>
      </c>
      <c r="CM146" s="104" t="n">
        <f aca="true">IF($L146="","",IF(ISNUMBER(OFFSET('Data transformed'!$A$4,MATCH($A146,'Data transformed'!$A$5:$A$185,0),MATCH(CM$4,'Data transformed'!$4:$4,0)-1)), (MIN(MAX(OFFSET('Data transformed'!$A$4,MATCH($A146,'Data transformed'!$A$5:$A$185,0),MATCH(CM$4,'Data transformed'!$4:$4,0)-1),$O146),$P146)-$O146)/$Q146*100,"NA"))</f>
        <v>6.57010557455503</v>
      </c>
      <c r="CN146" s="104" t="n">
        <f aca="true">IF($L146="","",IF(ISNUMBER(OFFSET('Data transformed'!$A$4,MATCH($A146,'Data transformed'!$A$5:$A$185,0),MATCH(CN$4,'Data transformed'!$4:$4,0)-1)), (MIN(MAX(OFFSET('Data transformed'!$A$4,MATCH($A146,'Data transformed'!$A$5:$A$185,0),MATCH(CN$4,'Data transformed'!$4:$4,0)-1),$O146),$P146)-$O146)/$Q146*100,"NA"))</f>
        <v>0</v>
      </c>
      <c r="CO146" s="104" t="n">
        <f aca="true">IF($L146="","",IF(ISNUMBER(OFFSET('Data transformed'!$A$4,MATCH($A146,'Data transformed'!$A$5:$A$185,0),MATCH(CO$4,'Data transformed'!$4:$4,0)-1)), (MIN(MAX(OFFSET('Data transformed'!$A$4,MATCH($A146,'Data transformed'!$A$5:$A$185,0),MATCH(CO$4,'Data transformed'!$4:$4,0)-1),$O146),$P146)-$O146)/$Q146*100,"NA"))</f>
        <v>6.57010557455503</v>
      </c>
      <c r="CP146" s="104" t="n">
        <f aca="true">IF($L146="","",IF(ISNUMBER(OFFSET('Data transformed'!$A$4,MATCH($A146,'Data transformed'!$A$5:$A$185,0),MATCH(CP$4,'Data transformed'!$4:$4,0)-1)), (MIN(MAX(OFFSET('Data transformed'!$A$4,MATCH($A146,'Data transformed'!$A$5:$A$185,0),MATCH(CP$4,'Data transformed'!$4:$4,0)-1),$O146),$P146)-$O146)/$Q146*100,"NA"))</f>
        <v>0</v>
      </c>
      <c r="CQ146" s="104" t="str">
        <f aca="true">IF($L146="","",IF(ISNUMBER(OFFSET('Data transformed'!$A$4,MATCH($A146,'Data transformed'!$A$5:$A$185,0),MATCH(CQ$4,'Data transformed'!$4:$4,0)-1)), (MIN(MAX(OFFSET('Data transformed'!$A$4,MATCH($A146,'Data transformed'!$A$5:$A$185,0),MATCH(CQ$4,'Data transformed'!$4:$4,0)-1),$O146),$P146)-$O146)/$Q146*100,"NA"))</f>
        <v>NA</v>
      </c>
      <c r="CR146" s="104" t="n">
        <f aca="true">IF($L146="","",IF(ISNUMBER(OFFSET('Data transformed'!$A$4,MATCH($A146,'Data transformed'!$A$5:$A$185,0),MATCH(CR$4,'Data transformed'!$4:$4,0)-1)), (MIN(MAX(OFFSET('Data transformed'!$A$4,MATCH($A146,'Data transformed'!$A$5:$A$185,0),MATCH(CR$4,'Data transformed'!$4:$4,0)-1),$O146),$P146)-$O146)/$Q146*100,"NA"))</f>
        <v>6.57010557455503</v>
      </c>
      <c r="CS146" s="104" t="n">
        <f aca="true">IF($L146="","",IF(ISNUMBER(OFFSET('Data transformed'!$A$4,MATCH($A146,'Data transformed'!$A$5:$A$185,0),MATCH(CS$4,'Data transformed'!$4:$4,0)-1)), (MIN(MAX(OFFSET('Data transformed'!$A$4,MATCH($A146,'Data transformed'!$A$5:$A$185,0),MATCH(CS$4,'Data transformed'!$4:$4,0)-1),$O146),$P146)-$O146)/$Q146*100,"NA"))</f>
        <v>100</v>
      </c>
      <c r="CT146" s="104" t="n">
        <f aca="true">IF($L146="","",IF(ISNUMBER(OFFSET('Data transformed'!$A$4,MATCH($A146,'Data transformed'!$A$5:$A$185,0),MATCH(CT$4,'Data transformed'!$4:$4,0)-1)), (MIN(MAX(OFFSET('Data transformed'!$A$4,MATCH($A146,'Data transformed'!$A$5:$A$185,0),MATCH(CT$4,'Data transformed'!$4:$4,0)-1),$O146),$P146)-$O146)/$Q146*100,"NA"))</f>
        <v>100</v>
      </c>
      <c r="CU146" s="104" t="n">
        <f aca="true">IF($L146="","",IF(ISNUMBER(OFFSET('Data transformed'!$A$4,MATCH($A146,'Data transformed'!$A$5:$A$185,0),MATCH(CU$4,'Data transformed'!$4:$4,0)-1)), (MIN(MAX(OFFSET('Data transformed'!$A$4,MATCH($A146,'Data transformed'!$A$5:$A$185,0),MATCH(CU$4,'Data transformed'!$4:$4,0)-1),$O146),$P146)-$O146)/$Q146*100,"NA"))</f>
        <v>0</v>
      </c>
      <c r="CV146" s="104" t="n">
        <f aca="true">IF($L146="","",IF(ISNUMBER(OFFSET('Data transformed'!$A$4,MATCH($A146,'Data transformed'!$A$5:$A$185,0),MATCH(CV$4,'Data transformed'!$4:$4,0)-1)), (MIN(MAX(OFFSET('Data transformed'!$A$4,MATCH($A146,'Data transformed'!$A$5:$A$185,0),MATCH(CV$4,'Data transformed'!$4:$4,0)-1),$O146),$P146)-$O146)/$Q146*100,"NA"))</f>
        <v>100</v>
      </c>
      <c r="CW146" s="104" t="n">
        <f aca="true">IF($L146="","",IF(ISNUMBER(OFFSET('Data transformed'!$A$4,MATCH($A146,'Data transformed'!$A$5:$A$185,0),MATCH(CW$4,'Data transformed'!$4:$4,0)-1)), (MIN(MAX(OFFSET('Data transformed'!$A$4,MATCH($A146,'Data transformed'!$A$5:$A$185,0),MATCH(CW$4,'Data transformed'!$4:$4,0)-1),$O146),$P146)-$O146)/$Q146*100,"NA"))</f>
        <v>50</v>
      </c>
    </row>
    <row r="147" customFormat="false" ht="15.5" hidden="false" customHeight="false" outlineLevel="0" collapsed="false">
      <c r="A147" s="107" t="n">
        <v>5213</v>
      </c>
      <c r="B147" s="107" t="n">
        <v>4</v>
      </c>
      <c r="C147" s="103" t="str">
        <f aca="true">IF(ISBLANK(OFFSET('outliers treatment'!$A$3,MATCH($A147,'outliers treatment'!$A$4:$A$154,0),MATCH(C$4,'outliers treatment'!$4:$4,0)-1)),"",OFFSET('outliers treatment'!$A$3,MATCH($A147,'outliers treatment'!$A$4:$A$154,0),MATCH(C$4,'outliers treatment'!$4:$4,0)-1))</f>
        <v/>
      </c>
      <c r="D147" s="103" t="str">
        <f aca="true">IF(ISBLANK(OFFSET('outliers treatment'!$A$3,MATCH($A147,'outliers treatment'!$A$4:$A$154,0),MATCH(D$4,'outliers treatment'!$4:$4,0)-1)),"",OFFSET('outliers treatment'!$A$3,MATCH($A147,'outliers treatment'!$A$4:$A$154,0),MATCH(D$4,'outliers treatment'!$4:$4,0)-1))</f>
        <v>Expert assessment data - D.2.4</v>
      </c>
      <c r="E147" s="103" t="str">
        <f aca="true">IF(ISBLANK(OFFSET('outliers treatment'!$A$3,MATCH($A147,'outliers treatment'!$A$4:$A$154,0),MATCH(E$4,'outliers treatment'!$4:$4,0)-1)),"",OFFSET('outliers treatment'!$A$3,MATCH($A147,'outliers treatment'!$A$4:$A$154,0),MATCH(E$4,'outliers treatment'!$4:$4,0)-1))</f>
        <v>The Online Marketplace: Laws that ensure consumers can access their data or data held by them</v>
      </c>
      <c r="F147" s="103" t="str">
        <f aca="true">IF(ISBLANK(OFFSET('outliers treatment'!$A$3,MATCH($A147,'outliers treatment'!$A$4:$A$154,0),MATCH(F$4,'outliers treatment'!$4:$4,0)-1)),"",OFFSET('outliers treatment'!$A$3,MATCH($A147,'outliers treatment'!$A$4:$A$154,0),MATCH(F$4,'outliers treatment'!$4:$4,0)-1))</f>
        <v/>
      </c>
      <c r="G147" s="103" t="str">
        <f aca="true">IF(ISBLANK(OFFSET('outliers treatment'!$A$3,MATCH($A147,'outliers treatment'!$A$4:$A$154,0),MATCH(G$4,'outliers treatment'!$4:$4,0)-1)),"",OFFSET('outliers treatment'!$A$3,MATCH($A147,'outliers treatment'!$A$4:$A$154,0),MATCH(G$4,'outliers treatment'!$4:$4,0)-1))</f>
        <v/>
      </c>
      <c r="H147" s="103" t="str">
        <f aca="true">IF(ISBLANK(OFFSET('outliers treatment'!$A$3,MATCH($A147,'outliers treatment'!$A$4:$A$154,0),MATCH(H$4,'outliers treatment'!$4:$4,0)-1)),"",OFFSET('outliers treatment'!$A$3,MATCH($A147,'outliers treatment'!$A$4:$A$154,0),MATCH(H$4,'outliers treatment'!$4:$4,0)-1))</f>
        <v/>
      </c>
      <c r="I147" s="103" t="str">
        <f aca="true">IF(ISBLANK(OFFSET('outliers treatment'!$A$3,MATCH($A147,'outliers treatment'!$A$4:$A$154,0),MATCH(I$4,'outliers treatment'!$4:$4,0)-1)),"",OFFSET('outliers treatment'!$A$3,MATCH($A147,'outliers treatment'!$A$4:$A$154,0),MATCH(I$4,'outliers treatment'!$4:$4,0)-1))</f>
        <v/>
      </c>
      <c r="J147" s="104" t="n">
        <f aca="false" t="array" ref="J147:J147">MIN(IF(ISNUMBER(V147:CW147),V147:CW147))</f>
        <v>0</v>
      </c>
      <c r="K147" s="103" t="n">
        <f aca="false" t="array" ref="K147:K147">MAX(IF(ISNUMBER(V147:CW147),V147:CW147))</f>
        <v>100</v>
      </c>
      <c r="L147" s="103" t="n">
        <f aca="true">IF(ISBLANK(OFFSET('outliers treatment'!$A$3,MATCH($A147,'outliers treatment'!$A$4:$A$154,0),MATCH(L$4,'outliers treatment'!$4:$4,0)-1)),"",OFFSET('outliers treatment'!$A$3,MATCH($A147,'outliers treatment'!$A$4:$A$154,0),MATCH(L$4,'outliers treatment'!$4:$4,0)-1))</f>
        <v>1.09861228866811</v>
      </c>
      <c r="M147" s="103" t="n">
        <f aca="true">IF(ISBLANK(OFFSET('outliers treatment'!$A$3,MATCH($A147,'outliers treatment'!$A$4:$A$154,0),MATCH(M$4,'outliers treatment'!$4:$4,0)-1)),"",OFFSET('outliers treatment'!$A$3,MATCH($A147,'outliers treatment'!$A$4:$A$154,0),MATCH(M$4,'outliers treatment'!$4:$4,0)-1))</f>
        <v>1.09861228866811</v>
      </c>
      <c r="N147" s="103" t="n">
        <f aca="true">IF(ISBLANK(OFFSET('outliers treatment'!$A$3,MATCH($A147,'outliers treatment'!$A$4:$A$154,0),MATCH(N$4,'outliers treatment'!$4:$4,0)-1)),"",OFFSET('outliers treatment'!$A$3,MATCH($A147,'outliers treatment'!$A$4:$A$154,0),MATCH(N$4,'outliers treatment'!$4:$4,0)-1))</f>
        <v>0</v>
      </c>
      <c r="O147" s="103" t="n">
        <f aca="true">IF(ISBLANK(OFFSET('outliers treatment'!$A$3,MATCH($A147,'outliers treatment'!$A$4:$A$154,0),MATCH(O$4,'outliers treatment'!$4:$4,0)-1)),"",OFFSET('outliers treatment'!$A$3,MATCH($A147,'outliers treatment'!$A$4:$A$154,0),MATCH(O$4,'outliers treatment'!$4:$4,0)-1))</f>
        <v>1</v>
      </c>
      <c r="P147" s="103" t="n">
        <f aca="true">IF(ISBLANK(OFFSET('outliers treatment'!$A$3,MATCH($A147,'outliers treatment'!$A$4:$A$154,0),MATCH(P$4,'outliers treatment'!$4:$4,0)-1)),"",OFFSET('outliers treatment'!$A$3,MATCH($A147,'outliers treatment'!$A$4:$A$154,0),MATCH(P$4,'outliers treatment'!$4:$4,0)-1))</f>
        <v>3</v>
      </c>
      <c r="Q147" s="103" t="n">
        <f aca="false">IFERROR(P147-O147,"")</f>
        <v>2</v>
      </c>
      <c r="R147" s="105" t="n">
        <f aca="false" t="array" ref="R147:R147">IFERROR(SKEW(IF(ISNUMBER(V147:CW147),V147:CW147,"")),"")</f>
        <v>4.72735498202049</v>
      </c>
      <c r="S147" s="103" t="n">
        <v>0</v>
      </c>
      <c r="T147" s="103" t="n">
        <v>0.5</v>
      </c>
      <c r="U147" s="106" t="n">
        <f aca="false" t="array" ref="U147:U147">IF(B147&lt;4,"",1-IFERROR(SUM(ISNUMBER(V147:CW147)*(1-$V$3:$CW$3))/COUNTIF($V$3:$CW$3,0),0))</f>
        <v>0.0375</v>
      </c>
      <c r="V147" s="104" t="n">
        <f aca="true">IF($L147="","",IF(ISNUMBER(OFFSET('Data transformed'!$A$4,MATCH($A147,'Data transformed'!$A$5:$A$185,0),MATCH(V$4,'Data transformed'!$4:$4,0)-1)), (MIN(MAX(OFFSET('Data transformed'!$A$4,MATCH($A147,'Data transformed'!$A$5:$A$185,0),MATCH(V$4,'Data transformed'!$4:$4,0)-1),$O147),$P147)-$O147)/$Q147*100,"NA"))</f>
        <v>4.93061443340549</v>
      </c>
      <c r="W147" s="104" t="n">
        <f aca="true">IF($L147="","",IF(ISNUMBER(OFFSET('Data transformed'!$A$4,MATCH($A147,'Data transformed'!$A$5:$A$185,0),MATCH(W$4,'Data transformed'!$4:$4,0)-1)), (MIN(MAX(OFFSET('Data transformed'!$A$4,MATCH($A147,'Data transformed'!$A$5:$A$185,0),MATCH(W$4,'Data transformed'!$4:$4,0)-1),$O147),$P147)-$O147)/$Q147*100,"NA"))</f>
        <v>4.93061443340549</v>
      </c>
      <c r="X147" s="104" t="n">
        <f aca="true">IF($L147="","",IF(ISNUMBER(OFFSET('Data transformed'!$A$4,MATCH($A147,'Data transformed'!$A$5:$A$185,0),MATCH(X$4,'Data transformed'!$4:$4,0)-1)), (MIN(MAX(OFFSET('Data transformed'!$A$4,MATCH($A147,'Data transformed'!$A$5:$A$185,0),MATCH(X$4,'Data transformed'!$4:$4,0)-1),$O147),$P147)-$O147)/$Q147*100,"NA"))</f>
        <v>4.93061443340549</v>
      </c>
      <c r="Y147" s="104" t="n">
        <f aca="true">IF($L147="","",IF(ISNUMBER(OFFSET('Data transformed'!$A$4,MATCH($A147,'Data transformed'!$A$5:$A$185,0),MATCH(Y$4,'Data transformed'!$4:$4,0)-1)), (MIN(MAX(OFFSET('Data transformed'!$A$4,MATCH($A147,'Data transformed'!$A$5:$A$185,0),MATCH(Y$4,'Data transformed'!$4:$4,0)-1),$O147),$P147)-$O147)/$Q147*100,"NA"))</f>
        <v>4.93061443340549</v>
      </c>
      <c r="Z147" s="104" t="n">
        <f aca="true">IF($L147="","",IF(ISNUMBER(OFFSET('Data transformed'!$A$4,MATCH($A147,'Data transformed'!$A$5:$A$185,0),MATCH(Z$4,'Data transformed'!$4:$4,0)-1)), (MIN(MAX(OFFSET('Data transformed'!$A$4,MATCH($A147,'Data transformed'!$A$5:$A$185,0),MATCH(Z$4,'Data transformed'!$4:$4,0)-1),$O147),$P147)-$O147)/$Q147*100,"NA"))</f>
        <v>4.93061443340549</v>
      </c>
      <c r="AA147" s="104" t="str">
        <f aca="true">IF($L147="","",IF(ISNUMBER(OFFSET('Data transformed'!$A$4,MATCH($A147,'Data transformed'!$A$5:$A$185,0),MATCH(AA$4,'Data transformed'!$4:$4,0)-1)), (MIN(MAX(OFFSET('Data transformed'!$A$4,MATCH($A147,'Data transformed'!$A$5:$A$185,0),MATCH(AA$4,'Data transformed'!$4:$4,0)-1),$O147),$P147)-$O147)/$Q147*100,"NA"))</f>
        <v>NA</v>
      </c>
      <c r="AB147" s="104" t="n">
        <f aca="true">IF($L147="","",IF(ISNUMBER(OFFSET('Data transformed'!$A$4,MATCH($A147,'Data transformed'!$A$5:$A$185,0),MATCH(AB$4,'Data transformed'!$4:$4,0)-1)), (MIN(MAX(OFFSET('Data transformed'!$A$4,MATCH($A147,'Data transformed'!$A$5:$A$185,0),MATCH(AB$4,'Data transformed'!$4:$4,0)-1),$O147),$P147)-$O147)/$Q147*100,"NA"))</f>
        <v>4.93061443340549</v>
      </c>
      <c r="AC147" s="104" t="n">
        <f aca="true">IF($L147="","",IF(ISNUMBER(OFFSET('Data transformed'!$A$4,MATCH($A147,'Data transformed'!$A$5:$A$185,0),MATCH(AC$4,'Data transformed'!$4:$4,0)-1)), (MIN(MAX(OFFSET('Data transformed'!$A$4,MATCH($A147,'Data transformed'!$A$5:$A$185,0),MATCH(AC$4,'Data transformed'!$4:$4,0)-1),$O147),$P147)-$O147)/$Q147*100,"NA"))</f>
        <v>4.93061443340549</v>
      </c>
      <c r="AD147" s="104" t="n">
        <f aca="true">IF($L147="","",IF(ISNUMBER(OFFSET('Data transformed'!$A$4,MATCH($A147,'Data transformed'!$A$5:$A$185,0),MATCH(AD$4,'Data transformed'!$4:$4,0)-1)), (MIN(MAX(OFFSET('Data transformed'!$A$4,MATCH($A147,'Data transformed'!$A$5:$A$185,0),MATCH(AD$4,'Data transformed'!$4:$4,0)-1),$O147),$P147)-$O147)/$Q147*100,"NA"))</f>
        <v>4.93061443340549</v>
      </c>
      <c r="AE147" s="104" t="n">
        <f aca="true">IF($L147="","",IF(ISNUMBER(OFFSET('Data transformed'!$A$4,MATCH($A147,'Data transformed'!$A$5:$A$185,0),MATCH(AE$4,'Data transformed'!$4:$4,0)-1)), (MIN(MAX(OFFSET('Data transformed'!$A$4,MATCH($A147,'Data transformed'!$A$5:$A$185,0),MATCH(AE$4,'Data transformed'!$4:$4,0)-1),$O147),$P147)-$O147)/$Q147*100,"NA"))</f>
        <v>4.93061443340549</v>
      </c>
      <c r="AF147" s="104" t="n">
        <f aca="true">IF($L147="","",IF(ISNUMBER(OFFSET('Data transformed'!$A$4,MATCH($A147,'Data transformed'!$A$5:$A$185,0),MATCH(AF$4,'Data transformed'!$4:$4,0)-1)), (MIN(MAX(OFFSET('Data transformed'!$A$4,MATCH($A147,'Data transformed'!$A$5:$A$185,0),MATCH(AF$4,'Data transformed'!$4:$4,0)-1),$O147),$P147)-$O147)/$Q147*100,"NA"))</f>
        <v>4.93061443340549</v>
      </c>
      <c r="AG147" s="104" t="n">
        <f aca="true">IF($L147="","",IF(ISNUMBER(OFFSET('Data transformed'!$A$4,MATCH($A147,'Data transformed'!$A$5:$A$185,0),MATCH(AG$4,'Data transformed'!$4:$4,0)-1)), (MIN(MAX(OFFSET('Data transformed'!$A$4,MATCH($A147,'Data transformed'!$A$5:$A$185,0),MATCH(AG$4,'Data transformed'!$4:$4,0)-1),$O147),$P147)-$O147)/$Q147*100,"NA"))</f>
        <v>4.93061443340549</v>
      </c>
      <c r="AH147" s="104" t="n">
        <f aca="true">IF($L147="","",IF(ISNUMBER(OFFSET('Data transformed'!$A$4,MATCH($A147,'Data transformed'!$A$5:$A$185,0),MATCH(AH$4,'Data transformed'!$4:$4,0)-1)), (MIN(MAX(OFFSET('Data transformed'!$A$4,MATCH($A147,'Data transformed'!$A$5:$A$185,0),MATCH(AH$4,'Data transformed'!$4:$4,0)-1),$O147),$P147)-$O147)/$Q147*100,"NA"))</f>
        <v>0</v>
      </c>
      <c r="AI147" s="104" t="n">
        <f aca="true">IF($L147="","",IF(ISNUMBER(OFFSET('Data transformed'!$A$4,MATCH($A147,'Data transformed'!$A$5:$A$185,0),MATCH(AI$4,'Data transformed'!$4:$4,0)-1)), (MIN(MAX(OFFSET('Data transformed'!$A$4,MATCH($A147,'Data transformed'!$A$5:$A$185,0),MATCH(AI$4,'Data transformed'!$4:$4,0)-1),$O147),$P147)-$O147)/$Q147*100,"NA"))</f>
        <v>4.93061443340549</v>
      </c>
      <c r="AJ147" s="104" t="n">
        <f aca="true">IF($L147="","",IF(ISNUMBER(OFFSET('Data transformed'!$A$4,MATCH($A147,'Data transformed'!$A$5:$A$185,0),MATCH(AJ$4,'Data transformed'!$4:$4,0)-1)), (MIN(MAX(OFFSET('Data transformed'!$A$4,MATCH($A147,'Data transformed'!$A$5:$A$185,0),MATCH(AJ$4,'Data transformed'!$4:$4,0)-1),$O147),$P147)-$O147)/$Q147*100,"NA"))</f>
        <v>4.93061443340549</v>
      </c>
      <c r="AK147" s="104" t="n">
        <f aca="true">IF($L147="","",IF(ISNUMBER(OFFSET('Data transformed'!$A$4,MATCH($A147,'Data transformed'!$A$5:$A$185,0),MATCH(AK$4,'Data transformed'!$4:$4,0)-1)), (MIN(MAX(OFFSET('Data transformed'!$A$4,MATCH($A147,'Data transformed'!$A$5:$A$185,0),MATCH(AK$4,'Data transformed'!$4:$4,0)-1),$O147),$P147)-$O147)/$Q147*100,"NA"))</f>
        <v>4.93061443340549</v>
      </c>
      <c r="AL147" s="104" t="n">
        <f aca="true">IF($L147="","",IF(ISNUMBER(OFFSET('Data transformed'!$A$4,MATCH($A147,'Data transformed'!$A$5:$A$185,0),MATCH(AL$4,'Data transformed'!$4:$4,0)-1)), (MIN(MAX(OFFSET('Data transformed'!$A$4,MATCH($A147,'Data transformed'!$A$5:$A$185,0),MATCH(AL$4,'Data transformed'!$4:$4,0)-1),$O147),$P147)-$O147)/$Q147*100,"NA"))</f>
        <v>4.93061443340549</v>
      </c>
      <c r="AM147" s="104" t="n">
        <f aca="true">IF($L147="","",IF(ISNUMBER(OFFSET('Data transformed'!$A$4,MATCH($A147,'Data transformed'!$A$5:$A$185,0),MATCH(AM$4,'Data transformed'!$4:$4,0)-1)), (MIN(MAX(OFFSET('Data transformed'!$A$4,MATCH($A147,'Data transformed'!$A$5:$A$185,0),MATCH(AM$4,'Data transformed'!$4:$4,0)-1),$O147),$P147)-$O147)/$Q147*100,"NA"))</f>
        <v>4.93061443340549</v>
      </c>
      <c r="AN147" s="104" t="n">
        <f aca="true">IF($L147="","",IF(ISNUMBER(OFFSET('Data transformed'!$A$4,MATCH($A147,'Data transformed'!$A$5:$A$185,0),MATCH(AN$4,'Data transformed'!$4:$4,0)-1)), (MIN(MAX(OFFSET('Data transformed'!$A$4,MATCH($A147,'Data transformed'!$A$5:$A$185,0),MATCH(AN$4,'Data transformed'!$4:$4,0)-1),$O147),$P147)-$O147)/$Q147*100,"NA"))</f>
        <v>4.93061443340549</v>
      </c>
      <c r="AO147" s="104" t="n">
        <f aca="true">IF($L147="","",IF(ISNUMBER(OFFSET('Data transformed'!$A$4,MATCH($A147,'Data transformed'!$A$5:$A$185,0),MATCH(AO$4,'Data transformed'!$4:$4,0)-1)), (MIN(MAX(OFFSET('Data transformed'!$A$4,MATCH($A147,'Data transformed'!$A$5:$A$185,0),MATCH(AO$4,'Data transformed'!$4:$4,0)-1),$O147),$P147)-$O147)/$Q147*100,"NA"))</f>
        <v>4.93061443340549</v>
      </c>
      <c r="AP147" s="104" t="n">
        <f aca="true">IF($L147="","",IF(ISNUMBER(OFFSET('Data transformed'!$A$4,MATCH($A147,'Data transformed'!$A$5:$A$185,0),MATCH(AP$4,'Data transformed'!$4:$4,0)-1)), (MIN(MAX(OFFSET('Data transformed'!$A$4,MATCH($A147,'Data transformed'!$A$5:$A$185,0),MATCH(AP$4,'Data transformed'!$4:$4,0)-1),$O147),$P147)-$O147)/$Q147*100,"NA"))</f>
        <v>4.93061443340549</v>
      </c>
      <c r="AQ147" s="104" t="n">
        <f aca="true">IF($L147="","",IF(ISNUMBER(OFFSET('Data transformed'!$A$4,MATCH($A147,'Data transformed'!$A$5:$A$185,0),MATCH(AQ$4,'Data transformed'!$4:$4,0)-1)), (MIN(MAX(OFFSET('Data transformed'!$A$4,MATCH($A147,'Data transformed'!$A$5:$A$185,0),MATCH(AQ$4,'Data transformed'!$4:$4,0)-1),$O147),$P147)-$O147)/$Q147*100,"NA"))</f>
        <v>4.93061443340549</v>
      </c>
      <c r="AR147" s="104" t="n">
        <f aca="true">IF($L147="","",IF(ISNUMBER(OFFSET('Data transformed'!$A$4,MATCH($A147,'Data transformed'!$A$5:$A$185,0),MATCH(AR$4,'Data transformed'!$4:$4,0)-1)), (MIN(MAX(OFFSET('Data transformed'!$A$4,MATCH($A147,'Data transformed'!$A$5:$A$185,0),MATCH(AR$4,'Data transformed'!$4:$4,0)-1),$O147),$P147)-$O147)/$Q147*100,"NA"))</f>
        <v>4.93061443340549</v>
      </c>
      <c r="AS147" s="104" t="n">
        <f aca="true">IF($L147="","",IF(ISNUMBER(OFFSET('Data transformed'!$A$4,MATCH($A147,'Data transformed'!$A$5:$A$185,0),MATCH(AS$4,'Data transformed'!$4:$4,0)-1)), (MIN(MAX(OFFSET('Data transformed'!$A$4,MATCH($A147,'Data transformed'!$A$5:$A$185,0),MATCH(AS$4,'Data transformed'!$4:$4,0)-1),$O147),$P147)-$O147)/$Q147*100,"NA"))</f>
        <v>0</v>
      </c>
      <c r="AT147" s="104" t="n">
        <f aca="true">IF($L147="","",IF(ISNUMBER(OFFSET('Data transformed'!$A$4,MATCH($A147,'Data transformed'!$A$5:$A$185,0),MATCH(AT$4,'Data transformed'!$4:$4,0)-1)), (MIN(MAX(OFFSET('Data transformed'!$A$4,MATCH($A147,'Data transformed'!$A$5:$A$185,0),MATCH(AT$4,'Data transformed'!$4:$4,0)-1),$O147),$P147)-$O147)/$Q147*100,"NA"))</f>
        <v>4.93061443340549</v>
      </c>
      <c r="AU147" s="104" t="n">
        <f aca="true">IF($L147="","",IF(ISNUMBER(OFFSET('Data transformed'!$A$4,MATCH($A147,'Data transformed'!$A$5:$A$185,0),MATCH(AU$4,'Data transformed'!$4:$4,0)-1)), (MIN(MAX(OFFSET('Data transformed'!$A$4,MATCH($A147,'Data transformed'!$A$5:$A$185,0),MATCH(AU$4,'Data transformed'!$4:$4,0)-1),$O147),$P147)-$O147)/$Q147*100,"NA"))</f>
        <v>4.93061443340549</v>
      </c>
      <c r="AV147" s="104" t="n">
        <f aca="true">IF($L147="","",IF(ISNUMBER(OFFSET('Data transformed'!$A$4,MATCH($A147,'Data transformed'!$A$5:$A$185,0),MATCH(AV$4,'Data transformed'!$4:$4,0)-1)), (MIN(MAX(OFFSET('Data transformed'!$A$4,MATCH($A147,'Data transformed'!$A$5:$A$185,0),MATCH(AV$4,'Data transformed'!$4:$4,0)-1),$O147),$P147)-$O147)/$Q147*100,"NA"))</f>
        <v>4.93061443340549</v>
      </c>
      <c r="AW147" s="104" t="n">
        <f aca="true">IF($L147="","",IF(ISNUMBER(OFFSET('Data transformed'!$A$4,MATCH($A147,'Data transformed'!$A$5:$A$185,0),MATCH(AW$4,'Data transformed'!$4:$4,0)-1)), (MIN(MAX(OFFSET('Data transformed'!$A$4,MATCH($A147,'Data transformed'!$A$5:$A$185,0),MATCH(AW$4,'Data transformed'!$4:$4,0)-1),$O147),$P147)-$O147)/$Q147*100,"NA"))</f>
        <v>4.93061443340549</v>
      </c>
      <c r="AX147" s="104" t="n">
        <f aca="true">IF($L147="","",IF(ISNUMBER(OFFSET('Data transformed'!$A$4,MATCH($A147,'Data transformed'!$A$5:$A$185,0),MATCH(AX$4,'Data transformed'!$4:$4,0)-1)), (MIN(MAX(OFFSET('Data transformed'!$A$4,MATCH($A147,'Data transformed'!$A$5:$A$185,0),MATCH(AX$4,'Data transformed'!$4:$4,0)-1),$O147),$P147)-$O147)/$Q147*100,"NA"))</f>
        <v>4.93061443340549</v>
      </c>
      <c r="AY147" s="104" t="n">
        <f aca="true">IF($L147="","",IF(ISNUMBER(OFFSET('Data transformed'!$A$4,MATCH($A147,'Data transformed'!$A$5:$A$185,0),MATCH(AY$4,'Data transformed'!$4:$4,0)-1)), (MIN(MAX(OFFSET('Data transformed'!$A$4,MATCH($A147,'Data transformed'!$A$5:$A$185,0),MATCH(AY$4,'Data transformed'!$4:$4,0)-1),$O147),$P147)-$O147)/$Q147*100,"NA"))</f>
        <v>4.93061443340549</v>
      </c>
      <c r="AZ147" s="104" t="n">
        <f aca="true">IF($L147="","",IF(ISNUMBER(OFFSET('Data transformed'!$A$4,MATCH($A147,'Data transformed'!$A$5:$A$185,0),MATCH(AZ$4,'Data transformed'!$4:$4,0)-1)), (MIN(MAX(OFFSET('Data transformed'!$A$4,MATCH($A147,'Data transformed'!$A$5:$A$185,0),MATCH(AZ$4,'Data transformed'!$4:$4,0)-1),$O147),$P147)-$O147)/$Q147*100,"NA"))</f>
        <v>4.93061443340549</v>
      </c>
      <c r="BA147" s="104" t="n">
        <f aca="true">IF($L147="","",IF(ISNUMBER(OFFSET('Data transformed'!$A$4,MATCH($A147,'Data transformed'!$A$5:$A$185,0),MATCH(BA$4,'Data transformed'!$4:$4,0)-1)), (MIN(MAX(OFFSET('Data transformed'!$A$4,MATCH($A147,'Data transformed'!$A$5:$A$185,0),MATCH(BA$4,'Data transformed'!$4:$4,0)-1),$O147),$P147)-$O147)/$Q147*100,"NA"))</f>
        <v>0</v>
      </c>
      <c r="BB147" s="104" t="n">
        <f aca="true">IF($L147="","",IF(ISNUMBER(OFFSET('Data transformed'!$A$4,MATCH($A147,'Data transformed'!$A$5:$A$185,0),MATCH(BB$4,'Data transformed'!$4:$4,0)-1)), (MIN(MAX(OFFSET('Data transformed'!$A$4,MATCH($A147,'Data transformed'!$A$5:$A$185,0),MATCH(BB$4,'Data transformed'!$4:$4,0)-1),$O147),$P147)-$O147)/$Q147*100,"NA"))</f>
        <v>0</v>
      </c>
      <c r="BC147" s="104" t="n">
        <f aca="true">IF($L147="","",IF(ISNUMBER(OFFSET('Data transformed'!$A$4,MATCH($A147,'Data transformed'!$A$5:$A$185,0),MATCH(BC$4,'Data transformed'!$4:$4,0)-1)), (MIN(MAX(OFFSET('Data transformed'!$A$4,MATCH($A147,'Data transformed'!$A$5:$A$185,0),MATCH(BC$4,'Data transformed'!$4:$4,0)-1),$O147),$P147)-$O147)/$Q147*100,"NA"))</f>
        <v>4.93061443340549</v>
      </c>
      <c r="BD147" s="104" t="n">
        <f aca="true">IF($L147="","",IF(ISNUMBER(OFFSET('Data transformed'!$A$4,MATCH($A147,'Data transformed'!$A$5:$A$185,0),MATCH(BD$4,'Data transformed'!$4:$4,0)-1)), (MIN(MAX(OFFSET('Data transformed'!$A$4,MATCH($A147,'Data transformed'!$A$5:$A$185,0),MATCH(BD$4,'Data transformed'!$4:$4,0)-1),$O147),$P147)-$O147)/$Q147*100,"NA"))</f>
        <v>4.93061443340549</v>
      </c>
      <c r="BE147" s="104" t="n">
        <f aca="true">IF($L147="","",IF(ISNUMBER(OFFSET('Data transformed'!$A$4,MATCH($A147,'Data transformed'!$A$5:$A$185,0),MATCH(BE$4,'Data transformed'!$4:$4,0)-1)), (MIN(MAX(OFFSET('Data transformed'!$A$4,MATCH($A147,'Data transformed'!$A$5:$A$185,0),MATCH(BE$4,'Data transformed'!$4:$4,0)-1),$O147),$P147)-$O147)/$Q147*100,"NA"))</f>
        <v>0</v>
      </c>
      <c r="BF147" s="104" t="n">
        <f aca="true">IF($L147="","",IF(ISNUMBER(OFFSET('Data transformed'!$A$4,MATCH($A147,'Data transformed'!$A$5:$A$185,0),MATCH(BF$4,'Data transformed'!$4:$4,0)-1)), (MIN(MAX(OFFSET('Data transformed'!$A$4,MATCH($A147,'Data transformed'!$A$5:$A$185,0),MATCH(BF$4,'Data transformed'!$4:$4,0)-1),$O147),$P147)-$O147)/$Q147*100,"NA"))</f>
        <v>4.93061443340549</v>
      </c>
      <c r="BG147" s="104" t="n">
        <f aca="true">IF($L147="","",IF(ISNUMBER(OFFSET('Data transformed'!$A$4,MATCH($A147,'Data transformed'!$A$5:$A$185,0),MATCH(BG$4,'Data transformed'!$4:$4,0)-1)), (MIN(MAX(OFFSET('Data transformed'!$A$4,MATCH($A147,'Data transformed'!$A$5:$A$185,0),MATCH(BG$4,'Data transformed'!$4:$4,0)-1),$O147),$P147)-$O147)/$Q147*100,"NA"))</f>
        <v>4.93061443340549</v>
      </c>
      <c r="BH147" s="104" t="n">
        <f aca="true">IF($L147="","",IF(ISNUMBER(OFFSET('Data transformed'!$A$4,MATCH($A147,'Data transformed'!$A$5:$A$185,0),MATCH(BH$4,'Data transformed'!$4:$4,0)-1)), (MIN(MAX(OFFSET('Data transformed'!$A$4,MATCH($A147,'Data transformed'!$A$5:$A$185,0),MATCH(BH$4,'Data transformed'!$4:$4,0)-1),$O147),$P147)-$O147)/$Q147*100,"NA"))</f>
        <v>4.93061443340549</v>
      </c>
      <c r="BI147" s="104" t="n">
        <f aca="true">IF($L147="","",IF(ISNUMBER(OFFSET('Data transformed'!$A$4,MATCH($A147,'Data transformed'!$A$5:$A$185,0),MATCH(BI$4,'Data transformed'!$4:$4,0)-1)), (MIN(MAX(OFFSET('Data transformed'!$A$4,MATCH($A147,'Data transformed'!$A$5:$A$185,0),MATCH(BI$4,'Data transformed'!$4:$4,0)-1),$O147),$P147)-$O147)/$Q147*100,"NA"))</f>
        <v>0</v>
      </c>
      <c r="BJ147" s="104" t="n">
        <f aca="true">IF($L147="","",IF(ISNUMBER(OFFSET('Data transformed'!$A$4,MATCH($A147,'Data transformed'!$A$5:$A$185,0),MATCH(BJ$4,'Data transformed'!$4:$4,0)-1)), (MIN(MAX(OFFSET('Data transformed'!$A$4,MATCH($A147,'Data transformed'!$A$5:$A$185,0),MATCH(BJ$4,'Data transformed'!$4:$4,0)-1),$O147),$P147)-$O147)/$Q147*100,"NA"))</f>
        <v>4.93061443340549</v>
      </c>
      <c r="BK147" s="104" t="n">
        <f aca="true">IF($L147="","",IF(ISNUMBER(OFFSET('Data transformed'!$A$4,MATCH($A147,'Data transformed'!$A$5:$A$185,0),MATCH(BK$4,'Data transformed'!$4:$4,0)-1)), (MIN(MAX(OFFSET('Data transformed'!$A$4,MATCH($A147,'Data transformed'!$A$5:$A$185,0),MATCH(BK$4,'Data transformed'!$4:$4,0)-1),$O147),$P147)-$O147)/$Q147*100,"NA"))</f>
        <v>4.93061443340549</v>
      </c>
      <c r="BL147" s="104" t="n">
        <f aca="true">IF($L147="","",IF(ISNUMBER(OFFSET('Data transformed'!$A$4,MATCH($A147,'Data transformed'!$A$5:$A$185,0),MATCH(BL$4,'Data transformed'!$4:$4,0)-1)), (MIN(MAX(OFFSET('Data transformed'!$A$4,MATCH($A147,'Data transformed'!$A$5:$A$185,0),MATCH(BL$4,'Data transformed'!$4:$4,0)-1),$O147),$P147)-$O147)/$Q147*100,"NA"))</f>
        <v>4.93061443340549</v>
      </c>
      <c r="BM147" s="104" t="n">
        <f aca="true">IF($L147="","",IF(ISNUMBER(OFFSET('Data transformed'!$A$4,MATCH($A147,'Data transformed'!$A$5:$A$185,0),MATCH(BM$4,'Data transformed'!$4:$4,0)-1)), (MIN(MAX(OFFSET('Data transformed'!$A$4,MATCH($A147,'Data transformed'!$A$5:$A$185,0),MATCH(BM$4,'Data transformed'!$4:$4,0)-1),$O147),$P147)-$O147)/$Q147*100,"NA"))</f>
        <v>0</v>
      </c>
      <c r="BN147" s="104" t="n">
        <f aca="true">IF($L147="","",IF(ISNUMBER(OFFSET('Data transformed'!$A$4,MATCH($A147,'Data transformed'!$A$5:$A$185,0),MATCH(BN$4,'Data transformed'!$4:$4,0)-1)), (MIN(MAX(OFFSET('Data transformed'!$A$4,MATCH($A147,'Data transformed'!$A$5:$A$185,0),MATCH(BN$4,'Data transformed'!$4:$4,0)-1),$O147),$P147)-$O147)/$Q147*100,"NA"))</f>
        <v>0</v>
      </c>
      <c r="BO147" s="104" t="n">
        <f aca="true">IF($L147="","",IF(ISNUMBER(OFFSET('Data transformed'!$A$4,MATCH($A147,'Data transformed'!$A$5:$A$185,0),MATCH(BO$4,'Data transformed'!$4:$4,0)-1)), (MIN(MAX(OFFSET('Data transformed'!$A$4,MATCH($A147,'Data transformed'!$A$5:$A$185,0),MATCH(BO$4,'Data transformed'!$4:$4,0)-1),$O147),$P147)-$O147)/$Q147*100,"NA"))</f>
        <v>4.93061443340549</v>
      </c>
      <c r="BP147" s="104" t="n">
        <f aca="true">IF($L147="","",IF(ISNUMBER(OFFSET('Data transformed'!$A$4,MATCH($A147,'Data transformed'!$A$5:$A$185,0),MATCH(BP$4,'Data transformed'!$4:$4,0)-1)), (MIN(MAX(OFFSET('Data transformed'!$A$4,MATCH($A147,'Data transformed'!$A$5:$A$185,0),MATCH(BP$4,'Data transformed'!$4:$4,0)-1),$O147),$P147)-$O147)/$Q147*100,"NA"))</f>
        <v>0</v>
      </c>
      <c r="BQ147" s="104" t="n">
        <f aca="true">IF($L147="","",IF(ISNUMBER(OFFSET('Data transformed'!$A$4,MATCH($A147,'Data transformed'!$A$5:$A$185,0),MATCH(BQ$4,'Data transformed'!$4:$4,0)-1)), (MIN(MAX(OFFSET('Data transformed'!$A$4,MATCH($A147,'Data transformed'!$A$5:$A$185,0),MATCH(BQ$4,'Data transformed'!$4:$4,0)-1),$O147),$P147)-$O147)/$Q147*100,"NA"))</f>
        <v>0</v>
      </c>
      <c r="BR147" s="104" t="n">
        <f aca="true">IF($L147="","",IF(ISNUMBER(OFFSET('Data transformed'!$A$4,MATCH($A147,'Data transformed'!$A$5:$A$185,0),MATCH(BR$4,'Data transformed'!$4:$4,0)-1)), (MIN(MAX(OFFSET('Data transformed'!$A$4,MATCH($A147,'Data transformed'!$A$5:$A$185,0),MATCH(BR$4,'Data transformed'!$4:$4,0)-1),$O147),$P147)-$O147)/$Q147*100,"NA"))</f>
        <v>4.93061443340549</v>
      </c>
      <c r="BS147" s="104" t="n">
        <f aca="true">IF($L147="","",IF(ISNUMBER(OFFSET('Data transformed'!$A$4,MATCH($A147,'Data transformed'!$A$5:$A$185,0),MATCH(BS$4,'Data transformed'!$4:$4,0)-1)), (MIN(MAX(OFFSET('Data transformed'!$A$4,MATCH($A147,'Data transformed'!$A$5:$A$185,0),MATCH(BS$4,'Data transformed'!$4:$4,0)-1),$O147),$P147)-$O147)/$Q147*100,"NA"))</f>
        <v>0</v>
      </c>
      <c r="BT147" s="104" t="n">
        <f aca="true">IF($L147="","",IF(ISNUMBER(OFFSET('Data transformed'!$A$4,MATCH($A147,'Data transformed'!$A$5:$A$185,0),MATCH(BT$4,'Data transformed'!$4:$4,0)-1)), (MIN(MAX(OFFSET('Data transformed'!$A$4,MATCH($A147,'Data transformed'!$A$5:$A$185,0),MATCH(BT$4,'Data transformed'!$4:$4,0)-1),$O147),$P147)-$O147)/$Q147*100,"NA"))</f>
        <v>4.93061443340549</v>
      </c>
      <c r="BU147" s="104" t="n">
        <f aca="true">IF($L147="","",IF(ISNUMBER(OFFSET('Data transformed'!$A$4,MATCH($A147,'Data transformed'!$A$5:$A$185,0),MATCH(BU$4,'Data transformed'!$4:$4,0)-1)), (MIN(MAX(OFFSET('Data transformed'!$A$4,MATCH($A147,'Data transformed'!$A$5:$A$185,0),MATCH(BU$4,'Data transformed'!$4:$4,0)-1),$O147),$P147)-$O147)/$Q147*100,"NA"))</f>
        <v>4.93061443340549</v>
      </c>
      <c r="BV147" s="104" t="n">
        <f aca="true">IF($L147="","",IF(ISNUMBER(OFFSET('Data transformed'!$A$4,MATCH($A147,'Data transformed'!$A$5:$A$185,0),MATCH(BV$4,'Data transformed'!$4:$4,0)-1)), (MIN(MAX(OFFSET('Data transformed'!$A$4,MATCH($A147,'Data transformed'!$A$5:$A$185,0),MATCH(BV$4,'Data transformed'!$4:$4,0)-1),$O147),$P147)-$O147)/$Q147*100,"NA"))</f>
        <v>4.93061443340549</v>
      </c>
      <c r="BW147" s="104" t="n">
        <f aca="true">IF($L147="","",IF(ISNUMBER(OFFSET('Data transformed'!$A$4,MATCH($A147,'Data transformed'!$A$5:$A$185,0),MATCH(BW$4,'Data transformed'!$4:$4,0)-1)), (MIN(MAX(OFFSET('Data transformed'!$A$4,MATCH($A147,'Data transformed'!$A$5:$A$185,0),MATCH(BW$4,'Data transformed'!$4:$4,0)-1),$O147),$P147)-$O147)/$Q147*100,"NA"))</f>
        <v>0</v>
      </c>
      <c r="BX147" s="104" t="n">
        <f aca="true">IF($L147="","",IF(ISNUMBER(OFFSET('Data transformed'!$A$4,MATCH($A147,'Data transformed'!$A$5:$A$185,0),MATCH(BX$4,'Data transformed'!$4:$4,0)-1)), (MIN(MAX(OFFSET('Data transformed'!$A$4,MATCH($A147,'Data transformed'!$A$5:$A$185,0),MATCH(BX$4,'Data transformed'!$4:$4,0)-1),$O147),$P147)-$O147)/$Q147*100,"NA"))</f>
        <v>4.93061443340549</v>
      </c>
      <c r="BY147" s="104" t="n">
        <f aca="true">IF($L147="","",IF(ISNUMBER(OFFSET('Data transformed'!$A$4,MATCH($A147,'Data transformed'!$A$5:$A$185,0),MATCH(BY$4,'Data transformed'!$4:$4,0)-1)), (MIN(MAX(OFFSET('Data transformed'!$A$4,MATCH($A147,'Data transformed'!$A$5:$A$185,0),MATCH(BY$4,'Data transformed'!$4:$4,0)-1),$O147),$P147)-$O147)/$Q147*100,"NA"))</f>
        <v>4.93061443340549</v>
      </c>
      <c r="BZ147" s="104" t="n">
        <f aca="true">IF($L147="","",IF(ISNUMBER(OFFSET('Data transformed'!$A$4,MATCH($A147,'Data transformed'!$A$5:$A$185,0),MATCH(BZ$4,'Data transformed'!$4:$4,0)-1)), (MIN(MAX(OFFSET('Data transformed'!$A$4,MATCH($A147,'Data transformed'!$A$5:$A$185,0),MATCH(BZ$4,'Data transformed'!$4:$4,0)-1),$O147),$P147)-$O147)/$Q147*100,"NA"))</f>
        <v>4.93061443340549</v>
      </c>
      <c r="CA147" s="104" t="str">
        <f aca="true">IF($L147="","",IF(ISNUMBER(OFFSET('Data transformed'!$A$4,MATCH($A147,'Data transformed'!$A$5:$A$185,0),MATCH(CA$4,'Data transformed'!$4:$4,0)-1)), (MIN(MAX(OFFSET('Data transformed'!$A$4,MATCH($A147,'Data transformed'!$A$5:$A$185,0),MATCH(CA$4,'Data transformed'!$4:$4,0)-1),$O147),$P147)-$O147)/$Q147*100,"NA"))</f>
        <v>NA</v>
      </c>
      <c r="CB147" s="104" t="n">
        <f aca="true">IF($L147="","",IF(ISNUMBER(OFFSET('Data transformed'!$A$4,MATCH($A147,'Data transformed'!$A$5:$A$185,0),MATCH(CB$4,'Data transformed'!$4:$4,0)-1)), (MIN(MAX(OFFSET('Data transformed'!$A$4,MATCH($A147,'Data transformed'!$A$5:$A$185,0),MATCH(CB$4,'Data transformed'!$4:$4,0)-1),$O147),$P147)-$O147)/$Q147*100,"NA"))</f>
        <v>4.93061443340549</v>
      </c>
      <c r="CC147" s="104" t="n">
        <f aca="true">IF($L147="","",IF(ISNUMBER(OFFSET('Data transformed'!$A$4,MATCH($A147,'Data transformed'!$A$5:$A$185,0),MATCH(CC$4,'Data transformed'!$4:$4,0)-1)), (MIN(MAX(OFFSET('Data transformed'!$A$4,MATCH($A147,'Data transformed'!$A$5:$A$185,0),MATCH(CC$4,'Data transformed'!$4:$4,0)-1),$O147),$P147)-$O147)/$Q147*100,"NA"))</f>
        <v>4.93061443340549</v>
      </c>
      <c r="CD147" s="104" t="n">
        <f aca="true">IF($L147="","",IF(ISNUMBER(OFFSET('Data transformed'!$A$4,MATCH($A147,'Data transformed'!$A$5:$A$185,0),MATCH(CD$4,'Data transformed'!$4:$4,0)-1)), (MIN(MAX(OFFSET('Data transformed'!$A$4,MATCH($A147,'Data transformed'!$A$5:$A$185,0),MATCH(CD$4,'Data transformed'!$4:$4,0)-1),$O147),$P147)-$O147)/$Q147*100,"NA"))</f>
        <v>4.93061443340549</v>
      </c>
      <c r="CE147" s="104" t="n">
        <f aca="true">IF($L147="","",IF(ISNUMBER(OFFSET('Data transformed'!$A$4,MATCH($A147,'Data transformed'!$A$5:$A$185,0),MATCH(CE$4,'Data transformed'!$4:$4,0)-1)), (MIN(MAX(OFFSET('Data transformed'!$A$4,MATCH($A147,'Data transformed'!$A$5:$A$185,0),MATCH(CE$4,'Data transformed'!$4:$4,0)-1),$O147),$P147)-$O147)/$Q147*100,"NA"))</f>
        <v>4.93061443340549</v>
      </c>
      <c r="CF147" s="104" t="n">
        <f aca="true">IF($L147="","",IF(ISNUMBER(OFFSET('Data transformed'!$A$4,MATCH($A147,'Data transformed'!$A$5:$A$185,0),MATCH(CF$4,'Data transformed'!$4:$4,0)-1)), (MIN(MAX(OFFSET('Data transformed'!$A$4,MATCH($A147,'Data transformed'!$A$5:$A$185,0),MATCH(CF$4,'Data transformed'!$4:$4,0)-1),$O147),$P147)-$O147)/$Q147*100,"NA"))</f>
        <v>4.93061443340549</v>
      </c>
      <c r="CG147" s="104" t="n">
        <f aca="true">IF($L147="","",IF(ISNUMBER(OFFSET('Data transformed'!$A$4,MATCH($A147,'Data transformed'!$A$5:$A$185,0),MATCH(CG$4,'Data transformed'!$4:$4,0)-1)), (MIN(MAX(OFFSET('Data transformed'!$A$4,MATCH($A147,'Data transformed'!$A$5:$A$185,0),MATCH(CG$4,'Data transformed'!$4:$4,0)-1),$O147),$P147)-$O147)/$Q147*100,"NA"))</f>
        <v>0</v>
      </c>
      <c r="CH147" s="104" t="str">
        <f aca="true">IF($L147="","",IF(ISNUMBER(OFFSET('Data transformed'!$A$4,MATCH($A147,'Data transformed'!$A$5:$A$185,0),MATCH(CH$4,'Data transformed'!$4:$4,0)-1)), (MIN(MAX(OFFSET('Data transformed'!$A$4,MATCH($A147,'Data transformed'!$A$5:$A$185,0),MATCH(CH$4,'Data transformed'!$4:$4,0)-1),$O147),$P147)-$O147)/$Q147*100,"NA"))</f>
        <v>NA</v>
      </c>
      <c r="CI147" s="104" t="n">
        <f aca="true">IF($L147="","",IF(ISNUMBER(OFFSET('Data transformed'!$A$4,MATCH($A147,'Data transformed'!$A$5:$A$185,0),MATCH(CI$4,'Data transformed'!$4:$4,0)-1)), (MIN(MAX(OFFSET('Data transformed'!$A$4,MATCH($A147,'Data transformed'!$A$5:$A$185,0),MATCH(CI$4,'Data transformed'!$4:$4,0)-1),$O147),$P147)-$O147)/$Q147*100,"NA"))</f>
        <v>4.93061443340549</v>
      </c>
      <c r="CJ147" s="104" t="n">
        <f aca="true">IF($L147="","",IF(ISNUMBER(OFFSET('Data transformed'!$A$4,MATCH($A147,'Data transformed'!$A$5:$A$185,0),MATCH(CJ$4,'Data transformed'!$4:$4,0)-1)), (MIN(MAX(OFFSET('Data transformed'!$A$4,MATCH($A147,'Data transformed'!$A$5:$A$185,0),MATCH(CJ$4,'Data transformed'!$4:$4,0)-1),$O147),$P147)-$O147)/$Q147*100,"NA"))</f>
        <v>0</v>
      </c>
      <c r="CK147" s="104" t="n">
        <f aca="true">IF($L147="","",IF(ISNUMBER(OFFSET('Data transformed'!$A$4,MATCH($A147,'Data transformed'!$A$5:$A$185,0),MATCH(CK$4,'Data transformed'!$4:$4,0)-1)), (MIN(MAX(OFFSET('Data transformed'!$A$4,MATCH($A147,'Data transformed'!$A$5:$A$185,0),MATCH(CK$4,'Data transformed'!$4:$4,0)-1),$O147),$P147)-$O147)/$Q147*100,"NA"))</f>
        <v>0</v>
      </c>
      <c r="CL147" s="104" t="n">
        <f aca="true">IF($L147="","",IF(ISNUMBER(OFFSET('Data transformed'!$A$4,MATCH($A147,'Data transformed'!$A$5:$A$185,0),MATCH(CL$4,'Data transformed'!$4:$4,0)-1)), (MIN(MAX(OFFSET('Data transformed'!$A$4,MATCH($A147,'Data transformed'!$A$5:$A$185,0),MATCH(CL$4,'Data transformed'!$4:$4,0)-1),$O147),$P147)-$O147)/$Q147*100,"NA"))</f>
        <v>4.93061443340549</v>
      </c>
      <c r="CM147" s="104" t="n">
        <f aca="true">IF($L147="","",IF(ISNUMBER(OFFSET('Data transformed'!$A$4,MATCH($A147,'Data transformed'!$A$5:$A$185,0),MATCH(CM$4,'Data transformed'!$4:$4,0)-1)), (MIN(MAX(OFFSET('Data transformed'!$A$4,MATCH($A147,'Data transformed'!$A$5:$A$185,0),MATCH(CM$4,'Data transformed'!$4:$4,0)-1),$O147),$P147)-$O147)/$Q147*100,"NA"))</f>
        <v>4.93061443340549</v>
      </c>
      <c r="CN147" s="104" t="n">
        <f aca="true">IF($L147="","",IF(ISNUMBER(OFFSET('Data transformed'!$A$4,MATCH($A147,'Data transformed'!$A$5:$A$185,0),MATCH(CN$4,'Data transformed'!$4:$4,0)-1)), (MIN(MAX(OFFSET('Data transformed'!$A$4,MATCH($A147,'Data transformed'!$A$5:$A$185,0),MATCH(CN$4,'Data transformed'!$4:$4,0)-1),$O147),$P147)-$O147)/$Q147*100,"NA"))</f>
        <v>4.93061443340549</v>
      </c>
      <c r="CO147" s="104" t="n">
        <f aca="true">IF($L147="","",IF(ISNUMBER(OFFSET('Data transformed'!$A$4,MATCH($A147,'Data transformed'!$A$5:$A$185,0),MATCH(CO$4,'Data transformed'!$4:$4,0)-1)), (MIN(MAX(OFFSET('Data transformed'!$A$4,MATCH($A147,'Data transformed'!$A$5:$A$185,0),MATCH(CO$4,'Data transformed'!$4:$4,0)-1),$O147),$P147)-$O147)/$Q147*100,"NA"))</f>
        <v>4.93061443340549</v>
      </c>
      <c r="CP147" s="104" t="n">
        <f aca="true">IF($L147="","",IF(ISNUMBER(OFFSET('Data transformed'!$A$4,MATCH($A147,'Data transformed'!$A$5:$A$185,0),MATCH(CP$4,'Data transformed'!$4:$4,0)-1)), (MIN(MAX(OFFSET('Data transformed'!$A$4,MATCH($A147,'Data transformed'!$A$5:$A$185,0),MATCH(CP$4,'Data transformed'!$4:$4,0)-1),$O147),$P147)-$O147)/$Q147*100,"NA"))</f>
        <v>0</v>
      </c>
      <c r="CQ147" s="104" t="n">
        <f aca="true">IF($L147="","",IF(ISNUMBER(OFFSET('Data transformed'!$A$4,MATCH($A147,'Data transformed'!$A$5:$A$185,0),MATCH(CQ$4,'Data transformed'!$4:$4,0)-1)), (MIN(MAX(OFFSET('Data transformed'!$A$4,MATCH($A147,'Data transformed'!$A$5:$A$185,0),MATCH(CQ$4,'Data transformed'!$4:$4,0)-1),$O147),$P147)-$O147)/$Q147*100,"NA"))</f>
        <v>4.93061443340549</v>
      </c>
      <c r="CR147" s="104" t="n">
        <f aca="true">IF($L147="","",IF(ISNUMBER(OFFSET('Data transformed'!$A$4,MATCH($A147,'Data transformed'!$A$5:$A$185,0),MATCH(CR$4,'Data transformed'!$4:$4,0)-1)), (MIN(MAX(OFFSET('Data transformed'!$A$4,MATCH($A147,'Data transformed'!$A$5:$A$185,0),MATCH(CR$4,'Data transformed'!$4:$4,0)-1),$O147),$P147)-$O147)/$Q147*100,"NA"))</f>
        <v>4.93061443340549</v>
      </c>
      <c r="CS147" s="104" t="n">
        <f aca="true">IF($L147="","",IF(ISNUMBER(OFFSET('Data transformed'!$A$4,MATCH($A147,'Data transformed'!$A$5:$A$185,0),MATCH(CS$4,'Data transformed'!$4:$4,0)-1)), (MIN(MAX(OFFSET('Data transformed'!$A$4,MATCH($A147,'Data transformed'!$A$5:$A$185,0),MATCH(CS$4,'Data transformed'!$4:$4,0)-1),$O147),$P147)-$O147)/$Q147*100,"NA"))</f>
        <v>50</v>
      </c>
      <c r="CT147" s="104" t="n">
        <f aca="true">IF($L147="","",IF(ISNUMBER(OFFSET('Data transformed'!$A$4,MATCH($A147,'Data transformed'!$A$5:$A$185,0),MATCH(CT$4,'Data transformed'!$4:$4,0)-1)), (MIN(MAX(OFFSET('Data transformed'!$A$4,MATCH($A147,'Data transformed'!$A$5:$A$185,0),MATCH(CT$4,'Data transformed'!$4:$4,0)-1),$O147),$P147)-$O147)/$Q147*100,"NA"))</f>
        <v>100</v>
      </c>
      <c r="CU147" s="104" t="n">
        <f aca="true">IF($L147="","",IF(ISNUMBER(OFFSET('Data transformed'!$A$4,MATCH($A147,'Data transformed'!$A$5:$A$185,0),MATCH(CU$4,'Data transformed'!$4:$4,0)-1)), (MIN(MAX(OFFSET('Data transformed'!$A$4,MATCH($A147,'Data transformed'!$A$5:$A$185,0),MATCH(CU$4,'Data transformed'!$4:$4,0)-1),$O147),$P147)-$O147)/$Q147*100,"NA"))</f>
        <v>0</v>
      </c>
      <c r="CV147" s="104" t="n">
        <f aca="true">IF($L147="","",IF(ISNUMBER(OFFSET('Data transformed'!$A$4,MATCH($A147,'Data transformed'!$A$5:$A$185,0),MATCH(CV$4,'Data transformed'!$4:$4,0)-1)), (MIN(MAX(OFFSET('Data transformed'!$A$4,MATCH($A147,'Data transformed'!$A$5:$A$185,0),MATCH(CV$4,'Data transformed'!$4:$4,0)-1),$O147),$P147)-$O147)/$Q147*100,"NA"))</f>
        <v>50</v>
      </c>
      <c r="CW147" s="104" t="n">
        <f aca="true">IF($L147="","",IF(ISNUMBER(OFFSET('Data transformed'!$A$4,MATCH($A147,'Data transformed'!$A$5:$A$185,0),MATCH(CW$4,'Data transformed'!$4:$4,0)-1)), (MIN(MAX(OFFSET('Data transformed'!$A$4,MATCH($A147,'Data transformed'!$A$5:$A$185,0),MATCH(CW$4,'Data transformed'!$4:$4,0)-1),$O147),$P147)-$O147)/$Q147*100,"NA"))</f>
        <v>100</v>
      </c>
    </row>
    <row r="148" customFormat="false" ht="15.5" hidden="false" customHeight="false" outlineLevel="0" collapsed="false">
      <c r="A148" s="107" t="n">
        <v>5220</v>
      </c>
      <c r="B148" s="107" t="n">
        <v>3</v>
      </c>
      <c r="C148" s="103" t="str">
        <f aca="true">IF(ISBLANK(OFFSET('outliers treatment'!$A$3,MATCH($A148,'outliers treatment'!$A$4:$A$154,0),MATCH(C$4,'outliers treatment'!$4:$4,0)-1)),"",OFFSET('outliers treatment'!$A$3,MATCH($A148,'outliers treatment'!$A$4:$A$154,0),MATCH(C$4,'outliers treatment'!$4:$4,0)-1))</f>
        <v>Data governance</v>
      </c>
      <c r="D148" s="103" t="str">
        <f aca="true">IF(ISBLANK(OFFSET('outliers treatment'!$A$3,MATCH($A148,'outliers treatment'!$A$4:$A$154,0),MATCH(D$4,'outliers treatment'!$4:$4,0)-1)),"",OFFSET('outliers treatment'!$A$3,MATCH($A148,'outliers treatment'!$A$4:$A$154,0),MATCH(D$4,'outliers treatment'!$4:$4,0)-1))</f>
        <v/>
      </c>
      <c r="E148" s="103" t="str">
        <f aca="true">IF(ISBLANK(OFFSET('outliers treatment'!$A$3,MATCH($A148,'outliers treatment'!$A$4:$A$154,0),MATCH(E$4,'outliers treatment'!$4:$4,0)-1)),"",OFFSET('outliers treatment'!$A$3,MATCH($A148,'outliers treatment'!$A$4:$A$154,0),MATCH(E$4,'outliers treatment'!$4:$4,0)-1))</f>
        <v/>
      </c>
      <c r="F148" s="103" t="str">
        <f aca="true">IF(ISBLANK(OFFSET('outliers treatment'!$A$3,MATCH($A148,'outliers treatment'!$A$4:$A$154,0),MATCH(F$4,'outliers treatment'!$4:$4,0)-1)),"",OFFSET('outliers treatment'!$A$3,MATCH($A148,'outliers treatment'!$A$4:$A$154,0),MATCH(F$4,'outliers treatment'!$4:$4,0)-1))</f>
        <v/>
      </c>
      <c r="G148" s="103" t="str">
        <f aca="true">IF(ISBLANK(OFFSET('outliers treatment'!$A$3,MATCH($A148,'outliers treatment'!$A$4:$A$154,0),MATCH(G$4,'outliers treatment'!$4:$4,0)-1)),"",OFFSET('outliers treatment'!$A$3,MATCH($A148,'outliers treatment'!$A$4:$A$154,0),MATCH(G$4,'outliers treatment'!$4:$4,0)-1))</f>
        <v/>
      </c>
      <c r="H148" s="103" t="str">
        <f aca="true">IF(ISBLANK(OFFSET('outliers treatment'!$A$3,MATCH($A148,'outliers treatment'!$A$4:$A$154,0),MATCH(H$4,'outliers treatment'!$4:$4,0)-1)),"",OFFSET('outliers treatment'!$A$3,MATCH($A148,'outliers treatment'!$A$4:$A$154,0),MATCH(H$4,'outliers treatment'!$4:$4,0)-1))</f>
        <v/>
      </c>
      <c r="I148" s="103" t="str">
        <f aca="true">IF(ISBLANK(OFFSET('outliers treatment'!$A$3,MATCH($A148,'outliers treatment'!$A$4:$A$154,0),MATCH(I$4,'outliers treatment'!$4:$4,0)-1)),"",OFFSET('outliers treatment'!$A$3,MATCH($A148,'outliers treatment'!$A$4:$A$154,0),MATCH(I$4,'outliers treatment'!$4:$4,0)-1))</f>
        <v/>
      </c>
      <c r="J148" s="104" t="n">
        <f aca="false" t="array" ref="J148:J148">MIN(IF(ISNUMBER(V148:CW148),V148:CW148))</f>
        <v>0</v>
      </c>
      <c r="K148" s="103" t="n">
        <f aca="false" t="array" ref="K148:K148">MAX(IF(ISNUMBER(V148:CW148),V148:CW148))</f>
        <v>100</v>
      </c>
      <c r="L148" s="103" t="e">
        <f aca="true">IF(ISBLANK(OFFSET('outliers treatment'!$A$3,MATCH($A148,'outliers treatment'!$A$4:$A$154,0),MATCH(L$4,'outliers treatment'!$4:$4,0)-1)),"",OFFSET('outliers treatment'!$A$3,MATCH($A148,'outliers treatment'!$A$4:$A$154,0),MATCH(L$4,'outliers treatment'!$4:$4,0)-1))</f>
        <v>#N/A</v>
      </c>
      <c r="M148" s="103" t="e">
        <f aca="true">IF(ISBLANK(OFFSET('outliers treatment'!$A$3,MATCH($A148,'outliers treatment'!$A$4:$A$154,0),MATCH(M$4,'outliers treatment'!$4:$4,0)-1)),"",OFFSET('outliers treatment'!$A$3,MATCH($A148,'outliers treatment'!$A$4:$A$154,0),MATCH(M$4,'outliers treatment'!$4:$4,0)-1))</f>
        <v>#N/A</v>
      </c>
      <c r="N148" s="103" t="str">
        <f aca="true">IF(ISBLANK(OFFSET('outliers treatment'!$A$3,MATCH($A148,'outliers treatment'!$A$4:$A$154,0),MATCH(N$4,'outliers treatment'!$4:$4,0)-1)),"",OFFSET('outliers treatment'!$A$3,MATCH($A148,'outliers treatment'!$A$4:$A$154,0),MATCH(N$4,'outliers treatment'!$4:$4,0)-1))</f>
        <v/>
      </c>
      <c r="O148" s="103" t="str">
        <f aca="true">IF(ISBLANK(OFFSET('outliers treatment'!$A$3,MATCH($A148,'outliers treatment'!$A$4:$A$154,0),MATCH(O$4,'outliers treatment'!$4:$4,0)-1)),"",OFFSET('outliers treatment'!$A$3,MATCH($A148,'outliers treatment'!$A$4:$A$154,0),MATCH(O$4,'outliers treatment'!$4:$4,0)-1))</f>
        <v/>
      </c>
      <c r="P148" s="103" t="str">
        <f aca="true">IF(ISBLANK(OFFSET('outliers treatment'!$A$3,MATCH($A148,'outliers treatment'!$A$4:$A$154,0),MATCH(P$4,'outliers treatment'!$4:$4,0)-1)),"",OFFSET('outliers treatment'!$A$3,MATCH($A148,'outliers treatment'!$A$4:$A$154,0),MATCH(P$4,'outliers treatment'!$4:$4,0)-1))</f>
        <v/>
      </c>
      <c r="Q148" s="103" t="str">
        <f aca="false">IFERROR(P148-O148,"")</f>
        <v/>
      </c>
      <c r="R148" s="105" t="n">
        <f aca="false" t="array" ref="R148:R148">IFERROR(SKEW(IF(ISNUMBER(V148:CW148),V148:CW148,"")),"")</f>
        <v>-1.5288159164886</v>
      </c>
      <c r="S148" s="103" t="n">
        <v>1</v>
      </c>
      <c r="T148" s="103" t="n">
        <v>1</v>
      </c>
      <c r="U148" s="106" t="str">
        <f aca="false" t="array" ref="U148:U148">IF(B148&lt;4,"",1-IFERROR(SUM(ISNUMBER(V148:CW148)*(1-$V$3:$CW$3))/COUNTIF($V$3:$CW$3,0),0))</f>
        <v/>
      </c>
      <c r="V148" s="104" t="n">
        <f aca="false" t="array" ref="V148:V148">SUM(IF(ISNUMBER(V149),$T149*V149,0))/SUM(IF(ISNUMBER(V149),$T149,0))</f>
        <v>100</v>
      </c>
      <c r="W148" s="104" t="n">
        <f aca="false">SUM(IF(ISNUMBER(W149),$T149*W149,0))/SUM(IF(ISNUMBER(W149),$T149,0))</f>
        <v>100</v>
      </c>
      <c r="X148" s="104" t="n">
        <f aca="false">SUM(IF(ISNUMBER(X149),$T149*X149,0))/SUM(IF(ISNUMBER(X149),$T149,0))</f>
        <v>100</v>
      </c>
      <c r="Y148" s="104" t="n">
        <f aca="false">SUM(IF(ISNUMBER(Y149),$T149*Y149,0))/SUM(IF(ISNUMBER(Y149),$T149,0))</f>
        <v>100</v>
      </c>
      <c r="Z148" s="104" t="n">
        <f aca="false">SUM(IF(ISNUMBER(Z149),$T149*Z149,0))/SUM(IF(ISNUMBER(Z149),$T149,0))</f>
        <v>0</v>
      </c>
      <c r="AA148" s="104" t="n">
        <f aca="false">SUM(IF(ISNUMBER(AA149),$T149*AA149,0))/SUM(IF(ISNUMBER(AA149),$T149,0))</f>
        <v>100</v>
      </c>
      <c r="AB148" s="104" t="n">
        <f aca="false">SUM(IF(ISNUMBER(AB149),$T149*AB149,0))/SUM(IF(ISNUMBER(AB149),$T149,0))</f>
        <v>100</v>
      </c>
      <c r="AC148" s="104" t="n">
        <f aca="false">SUM(IF(ISNUMBER(AC149),$T149*AC149,0))/SUM(IF(ISNUMBER(AC149),$T149,0))</f>
        <v>100</v>
      </c>
      <c r="AD148" s="104" t="n">
        <f aca="false">SUM(IF(ISNUMBER(AD149),$T149*AD149,0))/SUM(IF(ISNUMBER(AD149),$T149,0))</f>
        <v>100</v>
      </c>
      <c r="AE148" s="104" t="n">
        <f aca="false">SUM(IF(ISNUMBER(AE149),$T149*AE149,0))/SUM(IF(ISNUMBER(AE149),$T149,0))</f>
        <v>100</v>
      </c>
      <c r="AF148" s="104" t="n">
        <f aca="false">SUM(IF(ISNUMBER(AF149),$T149*AF149,0))/SUM(IF(ISNUMBER(AF149),$T149,0))</f>
        <v>100</v>
      </c>
      <c r="AG148" s="104" t="n">
        <f aca="false">SUM(IF(ISNUMBER(AG149),$T149*AG149,0))/SUM(IF(ISNUMBER(AG149),$T149,0))</f>
        <v>0</v>
      </c>
      <c r="AH148" s="104" t="n">
        <f aca="false">SUM(IF(ISNUMBER(AH149),$T149*AH149,0))/SUM(IF(ISNUMBER(AH149),$T149,0))</f>
        <v>100</v>
      </c>
      <c r="AI148" s="104" t="n">
        <f aca="false">SUM(IF(ISNUMBER(AI149),$T149*AI149,0))/SUM(IF(ISNUMBER(AI149),$T149,0))</f>
        <v>100</v>
      </c>
      <c r="AJ148" s="104" t="n">
        <f aca="false">SUM(IF(ISNUMBER(AJ149),$T149*AJ149,0))/SUM(IF(ISNUMBER(AJ149),$T149,0))</f>
        <v>100</v>
      </c>
      <c r="AK148" s="104" t="n">
        <f aca="false">SUM(IF(ISNUMBER(AK149),$T149*AK149,0))/SUM(IF(ISNUMBER(AK149),$T149,0))</f>
        <v>100</v>
      </c>
      <c r="AL148" s="104" t="n">
        <f aca="false">SUM(IF(ISNUMBER(AL149),$T149*AL149,0))/SUM(IF(ISNUMBER(AL149),$T149,0))</f>
        <v>100</v>
      </c>
      <c r="AM148" s="104" t="n">
        <f aca="false">SUM(IF(ISNUMBER(AM149),$T149*AM149,0))/SUM(IF(ISNUMBER(AM149),$T149,0))</f>
        <v>100</v>
      </c>
      <c r="AN148" s="104" t="n">
        <f aca="false">SUM(IF(ISNUMBER(AN149),$T149*AN149,0))/SUM(IF(ISNUMBER(AN149),$T149,0))</f>
        <v>0</v>
      </c>
      <c r="AO148" s="104" t="n">
        <f aca="false">SUM(IF(ISNUMBER(AO149),$T149*AO149,0))/SUM(IF(ISNUMBER(AO149),$T149,0))</f>
        <v>100</v>
      </c>
      <c r="AP148" s="104" t="n">
        <f aca="false">SUM(IF(ISNUMBER(AP149),$T149*AP149,0))/SUM(IF(ISNUMBER(AP149),$T149,0))</f>
        <v>100</v>
      </c>
      <c r="AQ148" s="104" t="n">
        <f aca="false">SUM(IF(ISNUMBER(AQ149),$T149*AQ149,0))/SUM(IF(ISNUMBER(AQ149),$T149,0))</f>
        <v>100</v>
      </c>
      <c r="AR148" s="104" t="n">
        <f aca="false">SUM(IF(ISNUMBER(AR149),$T149*AR149,0))/SUM(IF(ISNUMBER(AR149),$T149,0))</f>
        <v>100</v>
      </c>
      <c r="AS148" s="104" t="n">
        <f aca="false">SUM(IF(ISNUMBER(AS149),$T149*AS149,0))/SUM(IF(ISNUMBER(AS149),$T149,0))</f>
        <v>0</v>
      </c>
      <c r="AT148" s="104" t="n">
        <f aca="false">SUM(IF(ISNUMBER(AT149),$T149*AT149,0))/SUM(IF(ISNUMBER(AT149),$T149,0))</f>
        <v>100</v>
      </c>
      <c r="AU148" s="104" t="n">
        <f aca="false">SUM(IF(ISNUMBER(AU149),$T149*AU149,0))/SUM(IF(ISNUMBER(AU149),$T149,0))</f>
        <v>100</v>
      </c>
      <c r="AV148" s="104" t="n">
        <f aca="false">SUM(IF(ISNUMBER(AV149),$T149*AV149,0))/SUM(IF(ISNUMBER(AV149),$T149,0))</f>
        <v>100</v>
      </c>
      <c r="AW148" s="104" t="n">
        <f aca="false">SUM(IF(ISNUMBER(AW149),$T149*AW149,0))/SUM(IF(ISNUMBER(AW149),$T149,0))</f>
        <v>100</v>
      </c>
      <c r="AX148" s="104" t="n">
        <f aca="false">SUM(IF(ISNUMBER(AX149),$T149*AX149,0))/SUM(IF(ISNUMBER(AX149),$T149,0))</f>
        <v>100</v>
      </c>
      <c r="AY148" s="104" t="n">
        <f aca="false">SUM(IF(ISNUMBER(AY149),$T149*AY149,0))/SUM(IF(ISNUMBER(AY149),$T149,0))</f>
        <v>0</v>
      </c>
      <c r="AZ148" s="104" t="n">
        <f aca="false">SUM(IF(ISNUMBER(AZ149),$T149*AZ149,0))/SUM(IF(ISNUMBER(AZ149),$T149,0))</f>
        <v>100</v>
      </c>
      <c r="BA148" s="104" t="n">
        <f aca="false">SUM(IF(ISNUMBER(BA149),$T149*BA149,0))/SUM(IF(ISNUMBER(BA149),$T149,0))</f>
        <v>100</v>
      </c>
      <c r="BB148" s="104" t="n">
        <f aca="false">SUM(IF(ISNUMBER(BB149),$T149*BB149,0))/SUM(IF(ISNUMBER(BB149),$T149,0))</f>
        <v>100</v>
      </c>
      <c r="BC148" s="104" t="n">
        <f aca="false">SUM(IF(ISNUMBER(BC149),$T149*BC149,0))/SUM(IF(ISNUMBER(BC149),$T149,0))</f>
        <v>100</v>
      </c>
      <c r="BD148" s="104" t="n">
        <f aca="false">SUM(IF(ISNUMBER(BD149),$T149*BD149,0))/SUM(IF(ISNUMBER(BD149),$T149,0))</f>
        <v>100</v>
      </c>
      <c r="BE148" s="104" t="n">
        <f aca="false">SUM(IF(ISNUMBER(BE149),$T149*BE149,0))/SUM(IF(ISNUMBER(BE149),$T149,0))</f>
        <v>100</v>
      </c>
      <c r="BF148" s="104" t="n">
        <f aca="false">SUM(IF(ISNUMBER(BF149),$T149*BF149,0))/SUM(IF(ISNUMBER(BF149),$T149,0))</f>
        <v>100</v>
      </c>
      <c r="BG148" s="104" t="n">
        <f aca="false">SUM(IF(ISNUMBER(BG149),$T149*BG149,0))/SUM(IF(ISNUMBER(BG149),$T149,0))</f>
        <v>100</v>
      </c>
      <c r="BH148" s="104" t="n">
        <f aca="false">SUM(IF(ISNUMBER(BH149),$T149*BH149,0))/SUM(IF(ISNUMBER(BH149),$T149,0))</f>
        <v>100</v>
      </c>
      <c r="BI148" s="104" t="n">
        <f aca="false">SUM(IF(ISNUMBER(BI149),$T149*BI149,0))/SUM(IF(ISNUMBER(BI149),$T149,0))</f>
        <v>100</v>
      </c>
      <c r="BJ148" s="104" t="n">
        <f aca="false">SUM(IF(ISNUMBER(BJ149),$T149*BJ149,0))/SUM(IF(ISNUMBER(BJ149),$T149,0))</f>
        <v>100</v>
      </c>
      <c r="BK148" s="104" t="n">
        <f aca="false">SUM(IF(ISNUMBER(BK149),$T149*BK149,0))/SUM(IF(ISNUMBER(BK149),$T149,0))</f>
        <v>100</v>
      </c>
      <c r="BL148" s="104" t="n">
        <f aca="false">SUM(IF(ISNUMBER(BL149),$T149*BL149,0))/SUM(IF(ISNUMBER(BL149),$T149,0))</f>
        <v>100</v>
      </c>
      <c r="BM148" s="104" t="n">
        <f aca="false">SUM(IF(ISNUMBER(BM149),$T149*BM149,0))/SUM(IF(ISNUMBER(BM149),$T149,0))</f>
        <v>0</v>
      </c>
      <c r="BN148" s="104" t="n">
        <f aca="false">SUM(IF(ISNUMBER(BN149),$T149*BN149,0))/SUM(IF(ISNUMBER(BN149),$T149,0))</f>
        <v>0</v>
      </c>
      <c r="BO148" s="104" t="n">
        <f aca="false">SUM(IF(ISNUMBER(BO149),$T149*BO149,0))/SUM(IF(ISNUMBER(BO149),$T149,0))</f>
        <v>100</v>
      </c>
      <c r="BP148" s="104" t="n">
        <f aca="false">SUM(IF(ISNUMBER(BP149),$T149*BP149,0))/SUM(IF(ISNUMBER(BP149),$T149,0))</f>
        <v>100</v>
      </c>
      <c r="BQ148" s="104" t="n">
        <f aca="false">SUM(IF(ISNUMBER(BQ149),$T149*BQ149,0))/SUM(IF(ISNUMBER(BQ149),$T149,0))</f>
        <v>0</v>
      </c>
      <c r="BR148" s="104" t="n">
        <f aca="false">SUM(IF(ISNUMBER(BR149),$T149*BR149,0))/SUM(IF(ISNUMBER(BR149),$T149,0))</f>
        <v>100</v>
      </c>
      <c r="BS148" s="104" t="n">
        <f aca="false">SUM(IF(ISNUMBER(BS149),$T149*BS149,0))/SUM(IF(ISNUMBER(BS149),$T149,0))</f>
        <v>100</v>
      </c>
      <c r="BT148" s="104" t="n">
        <f aca="false">SUM(IF(ISNUMBER(BT149),$T149*BT149,0))/SUM(IF(ISNUMBER(BT149),$T149,0))</f>
        <v>100</v>
      </c>
      <c r="BU148" s="104" t="n">
        <f aca="false">SUM(IF(ISNUMBER(BU149),$T149*BU149,0))/SUM(IF(ISNUMBER(BU149),$T149,0))</f>
        <v>100</v>
      </c>
      <c r="BV148" s="104" t="n">
        <f aca="false">SUM(IF(ISNUMBER(BV149),$T149*BV149,0))/SUM(IF(ISNUMBER(BV149),$T149,0))</f>
        <v>100</v>
      </c>
      <c r="BW148" s="104" t="n">
        <f aca="false">SUM(IF(ISNUMBER(BW149),$T149*BW149,0))/SUM(IF(ISNUMBER(BW149),$T149,0))</f>
        <v>0</v>
      </c>
      <c r="BX148" s="104" t="n">
        <f aca="false">SUM(IF(ISNUMBER(BX149),$T149*BX149,0))/SUM(IF(ISNUMBER(BX149),$T149,0))</f>
        <v>100</v>
      </c>
      <c r="BY148" s="104" t="n">
        <f aca="false">SUM(IF(ISNUMBER(BY149),$T149*BY149,0))/SUM(IF(ISNUMBER(BY149),$T149,0))</f>
        <v>100</v>
      </c>
      <c r="BZ148" s="104" t="n">
        <f aca="false">SUM(IF(ISNUMBER(BZ149),$T149*BZ149,0))/SUM(IF(ISNUMBER(BZ149),$T149,0))</f>
        <v>100</v>
      </c>
      <c r="CA148" s="104" t="n">
        <f aca="false">SUM(IF(ISNUMBER(CA149),$T149*CA149,0))/SUM(IF(ISNUMBER(CA149),$T149,0))</f>
        <v>0</v>
      </c>
      <c r="CB148" s="104" t="n">
        <f aca="false">SUM(IF(ISNUMBER(CB149),$T149*CB149,0))/SUM(IF(ISNUMBER(CB149),$T149,0))</f>
        <v>0</v>
      </c>
      <c r="CC148" s="104" t="n">
        <f aca="false">SUM(IF(ISNUMBER(CC149),$T149*CC149,0))/SUM(IF(ISNUMBER(CC149),$T149,0))</f>
        <v>0</v>
      </c>
      <c r="CD148" s="104" t="n">
        <f aca="false">SUM(IF(ISNUMBER(CD149),$T149*CD149,0))/SUM(IF(ISNUMBER(CD149),$T149,0))</f>
        <v>100</v>
      </c>
      <c r="CE148" s="104" t="n">
        <f aca="false">SUM(IF(ISNUMBER(CE149),$T149*CE149,0))/SUM(IF(ISNUMBER(CE149),$T149,0))</f>
        <v>0</v>
      </c>
      <c r="CF148" s="104" t="n">
        <f aca="false">SUM(IF(ISNUMBER(CF149),$T149*CF149,0))/SUM(IF(ISNUMBER(CF149),$T149,0))</f>
        <v>0</v>
      </c>
      <c r="CG148" s="104" t="n">
        <f aca="false">SUM(IF(ISNUMBER(CG149),$T149*CG149,0))/SUM(IF(ISNUMBER(CG149),$T149,0))</f>
        <v>0</v>
      </c>
      <c r="CH148" s="104" t="n">
        <f aca="false">SUM(IF(ISNUMBER(CH149),$T149*CH149,0))/SUM(IF(ISNUMBER(CH149),$T149,0))</f>
        <v>100</v>
      </c>
      <c r="CI148" s="104" t="n">
        <f aca="false">SUM(IF(ISNUMBER(CI149),$T149*CI149,0))/SUM(IF(ISNUMBER(CI149),$T149,0))</f>
        <v>100</v>
      </c>
      <c r="CJ148" s="104" t="n">
        <f aca="false">SUM(IF(ISNUMBER(CJ149),$T149*CJ149,0))/SUM(IF(ISNUMBER(CJ149),$T149,0))</f>
        <v>100</v>
      </c>
      <c r="CK148" s="104" t="n">
        <f aca="false">SUM(IF(ISNUMBER(CK149),$T149*CK149,0))/SUM(IF(ISNUMBER(CK149),$T149,0))</f>
        <v>100</v>
      </c>
      <c r="CL148" s="104" t="n">
        <f aca="false">SUM(IF(ISNUMBER(CL149),$T149*CL149,0))/SUM(IF(ISNUMBER(CL149),$T149,0))</f>
        <v>100</v>
      </c>
      <c r="CM148" s="104" t="n">
        <f aca="false">SUM(IF(ISNUMBER(CM149),$T149*CM149,0))/SUM(IF(ISNUMBER(CM149),$T149,0))</f>
        <v>100</v>
      </c>
      <c r="CN148" s="104" t="n">
        <f aca="false">SUM(IF(ISNUMBER(CN149),$T149*CN149,0))/SUM(IF(ISNUMBER(CN149),$T149,0))</f>
        <v>100</v>
      </c>
      <c r="CO148" s="104" t="n">
        <f aca="false">SUM(IF(ISNUMBER(CO149),$T149*CO149,0))/SUM(IF(ISNUMBER(CO149),$T149,0))</f>
        <v>100</v>
      </c>
      <c r="CP148" s="104" t="n">
        <f aca="false">SUM(IF(ISNUMBER(CP149),$T149*CP149,0))/SUM(IF(ISNUMBER(CP149),$T149,0))</f>
        <v>100</v>
      </c>
      <c r="CQ148" s="104" t="n">
        <f aca="false">SUM(IF(ISNUMBER(CQ149),$T149*CQ149,0))/SUM(IF(ISNUMBER(CQ149),$T149,0))</f>
        <v>100</v>
      </c>
      <c r="CR148" s="104" t="n">
        <f aca="false">SUM(IF(ISNUMBER(CR149),$T149*CR149,0))/SUM(IF(ISNUMBER(CR149),$T149,0))</f>
        <v>100</v>
      </c>
      <c r="CS148" s="104" t="n">
        <f aca="false">SUM(IF(ISNUMBER(CS149),$T149*CS149,0))/SUM(IF(ISNUMBER(CS149),$T149,0))</f>
        <v>100</v>
      </c>
      <c r="CT148" s="104" t="n">
        <f aca="false">SUM(IF(ISNUMBER(CT149),$T149*CT149,0))/SUM(IF(ISNUMBER(CT149),$T149,0))</f>
        <v>100</v>
      </c>
      <c r="CU148" s="104" t="n">
        <f aca="false">SUM(IF(ISNUMBER(CU149),$T149*CU149,0))/SUM(IF(ISNUMBER(CU149),$T149,0))</f>
        <v>100</v>
      </c>
      <c r="CV148" s="104" t="n">
        <f aca="false">SUM(IF(ISNUMBER(CV149),$T149*CV149,0))/SUM(IF(ISNUMBER(CV149),$T149,0))</f>
        <v>100</v>
      </c>
      <c r="CW148" s="104" t="n">
        <f aca="false">SUM(IF(ISNUMBER(CW149),$T149*CW149,0))/SUM(IF(ISNUMBER(CW149),$T149,0))</f>
        <v>0</v>
      </c>
    </row>
    <row r="149" customFormat="false" ht="15.5" hidden="false" customHeight="false" outlineLevel="0" collapsed="false">
      <c r="A149" s="107" t="n">
        <v>5221</v>
      </c>
      <c r="B149" s="107" t="n">
        <v>4</v>
      </c>
      <c r="C149" s="103" t="str">
        <f aca="true">IF(ISBLANK(OFFSET('outliers treatment'!$A$3,MATCH($A149,'outliers treatment'!$A$4:$A$154,0),MATCH(C$4,'outliers treatment'!$4:$4,0)-1)),"",OFFSET('outliers treatment'!$A$3,MATCH($A149,'outliers treatment'!$A$4:$A$154,0),MATCH(C$4,'outliers treatment'!$4:$4,0)-1))</f>
        <v/>
      </c>
      <c r="D149" s="103" t="str">
        <f aca="true">IF(ISBLANK(OFFSET('outliers treatment'!$A$3,MATCH($A149,'outliers treatment'!$A$4:$A$154,0),MATCH(D$4,'outliers treatment'!$4:$4,0)-1)),"",OFFSET('outliers treatment'!$A$3,MATCH($A149,'outliers treatment'!$A$4:$A$154,0),MATCH(D$4,'outliers treatment'!$4:$4,0)-1))</f>
        <v>Data protection and legislation globally</v>
      </c>
      <c r="E149" s="103" t="str">
        <f aca="true">IF(ISBLANK(OFFSET('outliers treatment'!$A$3,MATCH($A149,'outliers treatment'!$A$4:$A$154,0),MATCH(E$4,'outliers treatment'!$4:$4,0)-1)),"",OFFSET('outliers treatment'!$A$3,MATCH($A149,'outliers treatment'!$A$4:$A$154,0),MATCH(E$4,'outliers treatment'!$4:$4,0)-1))</f>
        <v/>
      </c>
      <c r="F149" s="103" t="str">
        <f aca="true">IF(ISBLANK(OFFSET('outliers treatment'!$A$3,MATCH($A149,'outliers treatment'!$A$4:$A$154,0),MATCH(F$4,'outliers treatment'!$4:$4,0)-1)),"",OFFSET('outliers treatment'!$A$3,MATCH($A149,'outliers treatment'!$A$4:$A$154,0),MATCH(F$4,'outliers treatment'!$4:$4,0)-1))</f>
        <v/>
      </c>
      <c r="G149" s="103" t="str">
        <f aca="true">IF(ISBLANK(OFFSET('outliers treatment'!$A$3,MATCH($A149,'outliers treatment'!$A$4:$A$154,0),MATCH(G$4,'outliers treatment'!$4:$4,0)-1)),"",OFFSET('outliers treatment'!$A$3,MATCH($A149,'outliers treatment'!$A$4:$A$154,0),MATCH(G$4,'outliers treatment'!$4:$4,0)-1))</f>
        <v/>
      </c>
      <c r="H149" s="103" t="str">
        <f aca="true">IF(ISBLANK(OFFSET('outliers treatment'!$A$3,MATCH($A149,'outliers treatment'!$A$4:$A$154,0),MATCH(H$4,'outliers treatment'!$4:$4,0)-1)),"",OFFSET('outliers treatment'!$A$3,MATCH($A149,'outliers treatment'!$A$4:$A$154,0),MATCH(H$4,'outliers treatment'!$4:$4,0)-1))</f>
        <v/>
      </c>
      <c r="I149" s="103" t="str">
        <f aca="true">IF(ISBLANK(OFFSET('outliers treatment'!$A$3,MATCH($A149,'outliers treatment'!$A$4:$A$154,0),MATCH(I$4,'outliers treatment'!$4:$4,0)-1)),"",OFFSET('outliers treatment'!$A$3,MATCH($A149,'outliers treatment'!$A$4:$A$154,0),MATCH(I$4,'outliers treatment'!$4:$4,0)-1))</f>
        <v/>
      </c>
      <c r="J149" s="104" t="n">
        <f aca="false" t="array" ref="J149:J149">MIN(IF(ISNUMBER(V149:CW149),V149:CW149))</f>
        <v>0</v>
      </c>
      <c r="K149" s="103" t="n">
        <f aca="false" t="array" ref="K149:K149">MAX(IF(ISNUMBER(V149:CW149),V149:CW149))</f>
        <v>100</v>
      </c>
      <c r="L149" s="103" t="n">
        <f aca="true">IF(ISBLANK(OFFSET('outliers treatment'!$A$3,MATCH($A149,'outliers treatment'!$A$4:$A$154,0),MATCH(L$4,'outliers treatment'!$4:$4,0)-1)),"",OFFSET('outliers treatment'!$A$3,MATCH($A149,'outliers treatment'!$A$4:$A$154,0),MATCH(L$4,'outliers treatment'!$4:$4,0)-1))</f>
        <v>2</v>
      </c>
      <c r="M149" s="103" t="n">
        <f aca="true">IF(ISBLANK(OFFSET('outliers treatment'!$A$3,MATCH($A149,'outliers treatment'!$A$4:$A$154,0),MATCH(M$4,'outliers treatment'!$4:$4,0)-1)),"",OFFSET('outliers treatment'!$A$3,MATCH($A149,'outliers treatment'!$A$4:$A$154,0),MATCH(M$4,'outliers treatment'!$4:$4,0)-1))</f>
        <v>2</v>
      </c>
      <c r="N149" s="103" t="n">
        <f aca="true">IF(ISBLANK(OFFSET('outliers treatment'!$A$3,MATCH($A149,'outliers treatment'!$A$4:$A$154,0),MATCH(N$4,'outliers treatment'!$4:$4,0)-1)),"",OFFSET('outliers treatment'!$A$3,MATCH($A149,'outliers treatment'!$A$4:$A$154,0),MATCH(N$4,'outliers treatment'!$4:$4,0)-1))</f>
        <v>0</v>
      </c>
      <c r="O149" s="103" t="n">
        <f aca="true">IF(ISBLANK(OFFSET('outliers treatment'!$A$3,MATCH($A149,'outliers treatment'!$A$4:$A$154,0),MATCH(O$4,'outliers treatment'!$4:$4,0)-1)),"",OFFSET('outliers treatment'!$A$3,MATCH($A149,'outliers treatment'!$A$4:$A$154,0),MATCH(O$4,'outliers treatment'!$4:$4,0)-1))</f>
        <v>1</v>
      </c>
      <c r="P149" s="103" t="n">
        <f aca="true">IF(ISBLANK(OFFSET('outliers treatment'!$A$3,MATCH($A149,'outliers treatment'!$A$4:$A$154,0),MATCH(P$4,'outliers treatment'!$4:$4,0)-1)),"",OFFSET('outliers treatment'!$A$3,MATCH($A149,'outliers treatment'!$A$4:$A$154,0),MATCH(P$4,'outliers treatment'!$4:$4,0)-1))</f>
        <v>2</v>
      </c>
      <c r="Q149" s="103" t="n">
        <f aca="false">IFERROR(P149-O149,"")</f>
        <v>1</v>
      </c>
      <c r="R149" s="105" t="n">
        <f aca="false" t="array" ref="R149:R149">IFERROR(SKEW(IF(ISNUMBER(V149:CW149),V149:CW149,"")),"")</f>
        <v>-1.5288159164886</v>
      </c>
      <c r="S149" s="103" t="n">
        <v>0</v>
      </c>
      <c r="T149" s="103" t="n">
        <v>1</v>
      </c>
      <c r="U149" s="106" t="n">
        <f aca="false" t="array" ref="U149:U149">IF(B149&lt;4,"",1-IFERROR(SUM(ISNUMBER(V149:CW149)*(1-$V$3:$CW$3))/COUNTIF($V$3:$CW$3,0),0))</f>
        <v>0</v>
      </c>
      <c r="V149" s="104" t="n">
        <f aca="true">IF($L149="","",IF(ISNUMBER(OFFSET('Data transformed'!$A$4,MATCH($A149,'Data transformed'!$A$5:$A$185,0),MATCH(V$4,'Data transformed'!$4:$4,0)-1)), (MIN(MAX(OFFSET('Data transformed'!$A$4,MATCH($A149,'Data transformed'!$A$5:$A$185,0),MATCH(V$4,'Data transformed'!$4:$4,0)-1),$O149),$P149)-$O149)/$Q149*100,"NA"))</f>
        <v>100</v>
      </c>
      <c r="W149" s="104" t="n">
        <f aca="true">IF($L149="","",IF(ISNUMBER(OFFSET('Data transformed'!$A$4,MATCH($A149,'Data transformed'!$A$5:$A$185,0),MATCH(W$4,'Data transformed'!$4:$4,0)-1)), (MIN(MAX(OFFSET('Data transformed'!$A$4,MATCH($A149,'Data transformed'!$A$5:$A$185,0),MATCH(W$4,'Data transformed'!$4:$4,0)-1),$O149),$P149)-$O149)/$Q149*100,"NA"))</f>
        <v>100</v>
      </c>
      <c r="X149" s="104" t="n">
        <f aca="true">IF($L149="","",IF(ISNUMBER(OFFSET('Data transformed'!$A$4,MATCH($A149,'Data transformed'!$A$5:$A$185,0),MATCH(X$4,'Data transformed'!$4:$4,0)-1)), (MIN(MAX(OFFSET('Data transformed'!$A$4,MATCH($A149,'Data transformed'!$A$5:$A$185,0),MATCH(X$4,'Data transformed'!$4:$4,0)-1),$O149),$P149)-$O149)/$Q149*100,"NA"))</f>
        <v>100</v>
      </c>
      <c r="Y149" s="104" t="n">
        <f aca="true">IF($L149="","",IF(ISNUMBER(OFFSET('Data transformed'!$A$4,MATCH($A149,'Data transformed'!$A$5:$A$185,0),MATCH(Y$4,'Data transformed'!$4:$4,0)-1)), (MIN(MAX(OFFSET('Data transformed'!$A$4,MATCH($A149,'Data transformed'!$A$5:$A$185,0),MATCH(Y$4,'Data transformed'!$4:$4,0)-1),$O149),$P149)-$O149)/$Q149*100,"NA"))</f>
        <v>100</v>
      </c>
      <c r="Z149" s="104" t="n">
        <f aca="true">IF($L149="","",IF(ISNUMBER(OFFSET('Data transformed'!$A$4,MATCH($A149,'Data transformed'!$A$5:$A$185,0),MATCH(Z$4,'Data transformed'!$4:$4,0)-1)), (MIN(MAX(OFFSET('Data transformed'!$A$4,MATCH($A149,'Data transformed'!$A$5:$A$185,0),MATCH(Z$4,'Data transformed'!$4:$4,0)-1),$O149),$P149)-$O149)/$Q149*100,"NA"))</f>
        <v>0</v>
      </c>
      <c r="AA149" s="104" t="n">
        <f aca="true">IF($L149="","",IF(ISNUMBER(OFFSET('Data transformed'!$A$4,MATCH($A149,'Data transformed'!$A$5:$A$185,0),MATCH(AA$4,'Data transformed'!$4:$4,0)-1)), (MIN(MAX(OFFSET('Data transformed'!$A$4,MATCH($A149,'Data transformed'!$A$5:$A$185,0),MATCH(AA$4,'Data transformed'!$4:$4,0)-1),$O149),$P149)-$O149)/$Q149*100,"NA"))</f>
        <v>100</v>
      </c>
      <c r="AB149" s="104" t="n">
        <f aca="true">IF($L149="","",IF(ISNUMBER(OFFSET('Data transformed'!$A$4,MATCH($A149,'Data transformed'!$A$5:$A$185,0),MATCH(AB$4,'Data transformed'!$4:$4,0)-1)), (MIN(MAX(OFFSET('Data transformed'!$A$4,MATCH($A149,'Data transformed'!$A$5:$A$185,0),MATCH(AB$4,'Data transformed'!$4:$4,0)-1),$O149),$P149)-$O149)/$Q149*100,"NA"))</f>
        <v>100</v>
      </c>
      <c r="AC149" s="104" t="n">
        <f aca="true">IF($L149="","",IF(ISNUMBER(OFFSET('Data transformed'!$A$4,MATCH($A149,'Data transformed'!$A$5:$A$185,0),MATCH(AC$4,'Data transformed'!$4:$4,0)-1)), (MIN(MAX(OFFSET('Data transformed'!$A$4,MATCH($A149,'Data transformed'!$A$5:$A$185,0),MATCH(AC$4,'Data transformed'!$4:$4,0)-1),$O149),$P149)-$O149)/$Q149*100,"NA"))</f>
        <v>100</v>
      </c>
      <c r="AD149" s="104" t="n">
        <f aca="true">IF($L149="","",IF(ISNUMBER(OFFSET('Data transformed'!$A$4,MATCH($A149,'Data transformed'!$A$5:$A$185,0),MATCH(AD$4,'Data transformed'!$4:$4,0)-1)), (MIN(MAX(OFFSET('Data transformed'!$A$4,MATCH($A149,'Data transformed'!$A$5:$A$185,0),MATCH(AD$4,'Data transformed'!$4:$4,0)-1),$O149),$P149)-$O149)/$Q149*100,"NA"))</f>
        <v>100</v>
      </c>
      <c r="AE149" s="104" t="n">
        <f aca="true">IF($L149="","",IF(ISNUMBER(OFFSET('Data transformed'!$A$4,MATCH($A149,'Data transformed'!$A$5:$A$185,0),MATCH(AE$4,'Data transformed'!$4:$4,0)-1)), (MIN(MAX(OFFSET('Data transformed'!$A$4,MATCH($A149,'Data transformed'!$A$5:$A$185,0),MATCH(AE$4,'Data transformed'!$4:$4,0)-1),$O149),$P149)-$O149)/$Q149*100,"NA"))</f>
        <v>100</v>
      </c>
      <c r="AF149" s="104" t="n">
        <f aca="true">IF($L149="","",IF(ISNUMBER(OFFSET('Data transformed'!$A$4,MATCH($A149,'Data transformed'!$A$5:$A$185,0),MATCH(AF$4,'Data transformed'!$4:$4,0)-1)), (MIN(MAX(OFFSET('Data transformed'!$A$4,MATCH($A149,'Data transformed'!$A$5:$A$185,0),MATCH(AF$4,'Data transformed'!$4:$4,0)-1),$O149),$P149)-$O149)/$Q149*100,"NA"))</f>
        <v>100</v>
      </c>
      <c r="AG149" s="104" t="n">
        <f aca="true">IF($L149="","",IF(ISNUMBER(OFFSET('Data transformed'!$A$4,MATCH($A149,'Data transformed'!$A$5:$A$185,0),MATCH(AG$4,'Data transformed'!$4:$4,0)-1)), (MIN(MAX(OFFSET('Data transformed'!$A$4,MATCH($A149,'Data transformed'!$A$5:$A$185,0),MATCH(AG$4,'Data transformed'!$4:$4,0)-1),$O149),$P149)-$O149)/$Q149*100,"NA"))</f>
        <v>0</v>
      </c>
      <c r="AH149" s="104" t="n">
        <f aca="true">IF($L149="","",IF(ISNUMBER(OFFSET('Data transformed'!$A$4,MATCH($A149,'Data transformed'!$A$5:$A$185,0),MATCH(AH$4,'Data transformed'!$4:$4,0)-1)), (MIN(MAX(OFFSET('Data transformed'!$A$4,MATCH($A149,'Data transformed'!$A$5:$A$185,0),MATCH(AH$4,'Data transformed'!$4:$4,0)-1),$O149),$P149)-$O149)/$Q149*100,"NA"))</f>
        <v>100</v>
      </c>
      <c r="AI149" s="104" t="n">
        <f aca="true">IF($L149="","",IF(ISNUMBER(OFFSET('Data transformed'!$A$4,MATCH($A149,'Data transformed'!$A$5:$A$185,0),MATCH(AI$4,'Data transformed'!$4:$4,0)-1)), (MIN(MAX(OFFSET('Data transformed'!$A$4,MATCH($A149,'Data transformed'!$A$5:$A$185,0),MATCH(AI$4,'Data transformed'!$4:$4,0)-1),$O149),$P149)-$O149)/$Q149*100,"NA"))</f>
        <v>100</v>
      </c>
      <c r="AJ149" s="104" t="n">
        <f aca="true">IF($L149="","",IF(ISNUMBER(OFFSET('Data transformed'!$A$4,MATCH($A149,'Data transformed'!$A$5:$A$185,0),MATCH(AJ$4,'Data transformed'!$4:$4,0)-1)), (MIN(MAX(OFFSET('Data transformed'!$A$4,MATCH($A149,'Data transformed'!$A$5:$A$185,0),MATCH(AJ$4,'Data transformed'!$4:$4,0)-1),$O149),$P149)-$O149)/$Q149*100,"NA"))</f>
        <v>100</v>
      </c>
      <c r="AK149" s="104" t="n">
        <f aca="true">IF($L149="","",IF(ISNUMBER(OFFSET('Data transformed'!$A$4,MATCH($A149,'Data transformed'!$A$5:$A$185,0),MATCH(AK$4,'Data transformed'!$4:$4,0)-1)), (MIN(MAX(OFFSET('Data transformed'!$A$4,MATCH($A149,'Data transformed'!$A$5:$A$185,0),MATCH(AK$4,'Data transformed'!$4:$4,0)-1),$O149),$P149)-$O149)/$Q149*100,"NA"))</f>
        <v>100</v>
      </c>
      <c r="AL149" s="104" t="n">
        <f aca="true">IF($L149="","",IF(ISNUMBER(OFFSET('Data transformed'!$A$4,MATCH($A149,'Data transformed'!$A$5:$A$185,0),MATCH(AL$4,'Data transformed'!$4:$4,0)-1)), (MIN(MAX(OFFSET('Data transformed'!$A$4,MATCH($A149,'Data transformed'!$A$5:$A$185,0),MATCH(AL$4,'Data transformed'!$4:$4,0)-1),$O149),$P149)-$O149)/$Q149*100,"NA"))</f>
        <v>100</v>
      </c>
      <c r="AM149" s="104" t="n">
        <f aca="true">IF($L149="","",IF(ISNUMBER(OFFSET('Data transformed'!$A$4,MATCH($A149,'Data transformed'!$A$5:$A$185,0),MATCH(AM$4,'Data transformed'!$4:$4,0)-1)), (MIN(MAX(OFFSET('Data transformed'!$A$4,MATCH($A149,'Data transformed'!$A$5:$A$185,0),MATCH(AM$4,'Data transformed'!$4:$4,0)-1),$O149),$P149)-$O149)/$Q149*100,"NA"))</f>
        <v>100</v>
      </c>
      <c r="AN149" s="104" t="n">
        <f aca="true">IF($L149="","",IF(ISNUMBER(OFFSET('Data transformed'!$A$4,MATCH($A149,'Data transformed'!$A$5:$A$185,0),MATCH(AN$4,'Data transformed'!$4:$4,0)-1)), (MIN(MAX(OFFSET('Data transformed'!$A$4,MATCH($A149,'Data transformed'!$A$5:$A$185,0),MATCH(AN$4,'Data transformed'!$4:$4,0)-1),$O149),$P149)-$O149)/$Q149*100,"NA"))</f>
        <v>0</v>
      </c>
      <c r="AO149" s="104" t="n">
        <f aca="true">IF($L149="","",IF(ISNUMBER(OFFSET('Data transformed'!$A$4,MATCH($A149,'Data transformed'!$A$5:$A$185,0),MATCH(AO$4,'Data transformed'!$4:$4,0)-1)), (MIN(MAX(OFFSET('Data transformed'!$A$4,MATCH($A149,'Data transformed'!$A$5:$A$185,0),MATCH(AO$4,'Data transformed'!$4:$4,0)-1),$O149),$P149)-$O149)/$Q149*100,"NA"))</f>
        <v>100</v>
      </c>
      <c r="AP149" s="104" t="n">
        <f aca="true">IF($L149="","",IF(ISNUMBER(OFFSET('Data transformed'!$A$4,MATCH($A149,'Data transformed'!$A$5:$A$185,0),MATCH(AP$4,'Data transformed'!$4:$4,0)-1)), (MIN(MAX(OFFSET('Data transformed'!$A$4,MATCH($A149,'Data transformed'!$A$5:$A$185,0),MATCH(AP$4,'Data transformed'!$4:$4,0)-1),$O149),$P149)-$O149)/$Q149*100,"NA"))</f>
        <v>100</v>
      </c>
      <c r="AQ149" s="104" t="n">
        <f aca="true">IF($L149="","",IF(ISNUMBER(OFFSET('Data transformed'!$A$4,MATCH($A149,'Data transformed'!$A$5:$A$185,0),MATCH(AQ$4,'Data transformed'!$4:$4,0)-1)), (MIN(MAX(OFFSET('Data transformed'!$A$4,MATCH($A149,'Data transformed'!$A$5:$A$185,0),MATCH(AQ$4,'Data transformed'!$4:$4,0)-1),$O149),$P149)-$O149)/$Q149*100,"NA"))</f>
        <v>100</v>
      </c>
      <c r="AR149" s="104" t="n">
        <f aca="true">IF($L149="","",IF(ISNUMBER(OFFSET('Data transformed'!$A$4,MATCH($A149,'Data transformed'!$A$5:$A$185,0),MATCH(AR$4,'Data transformed'!$4:$4,0)-1)), (MIN(MAX(OFFSET('Data transformed'!$A$4,MATCH($A149,'Data transformed'!$A$5:$A$185,0),MATCH(AR$4,'Data transformed'!$4:$4,0)-1),$O149),$P149)-$O149)/$Q149*100,"NA"))</f>
        <v>100</v>
      </c>
      <c r="AS149" s="104" t="n">
        <f aca="true">IF($L149="","",IF(ISNUMBER(OFFSET('Data transformed'!$A$4,MATCH($A149,'Data transformed'!$A$5:$A$185,0),MATCH(AS$4,'Data transformed'!$4:$4,0)-1)), (MIN(MAX(OFFSET('Data transformed'!$A$4,MATCH($A149,'Data transformed'!$A$5:$A$185,0),MATCH(AS$4,'Data transformed'!$4:$4,0)-1),$O149),$P149)-$O149)/$Q149*100,"NA"))</f>
        <v>0</v>
      </c>
      <c r="AT149" s="104" t="n">
        <f aca="true">IF($L149="","",IF(ISNUMBER(OFFSET('Data transformed'!$A$4,MATCH($A149,'Data transformed'!$A$5:$A$185,0),MATCH(AT$4,'Data transformed'!$4:$4,0)-1)), (MIN(MAX(OFFSET('Data transformed'!$A$4,MATCH($A149,'Data transformed'!$A$5:$A$185,0),MATCH(AT$4,'Data transformed'!$4:$4,0)-1),$O149),$P149)-$O149)/$Q149*100,"NA"))</f>
        <v>100</v>
      </c>
      <c r="AU149" s="104" t="n">
        <f aca="true">IF($L149="","",IF(ISNUMBER(OFFSET('Data transformed'!$A$4,MATCH($A149,'Data transformed'!$A$5:$A$185,0),MATCH(AU$4,'Data transformed'!$4:$4,0)-1)), (MIN(MAX(OFFSET('Data transformed'!$A$4,MATCH($A149,'Data transformed'!$A$5:$A$185,0),MATCH(AU$4,'Data transformed'!$4:$4,0)-1),$O149),$P149)-$O149)/$Q149*100,"NA"))</f>
        <v>100</v>
      </c>
      <c r="AV149" s="104" t="n">
        <f aca="true">IF($L149="","",IF(ISNUMBER(OFFSET('Data transformed'!$A$4,MATCH($A149,'Data transformed'!$A$5:$A$185,0),MATCH(AV$4,'Data transformed'!$4:$4,0)-1)), (MIN(MAX(OFFSET('Data transformed'!$A$4,MATCH($A149,'Data transformed'!$A$5:$A$185,0),MATCH(AV$4,'Data transformed'!$4:$4,0)-1),$O149),$P149)-$O149)/$Q149*100,"NA"))</f>
        <v>100</v>
      </c>
      <c r="AW149" s="104" t="n">
        <f aca="true">IF($L149="","",IF(ISNUMBER(OFFSET('Data transformed'!$A$4,MATCH($A149,'Data transformed'!$A$5:$A$185,0),MATCH(AW$4,'Data transformed'!$4:$4,0)-1)), (MIN(MAX(OFFSET('Data transformed'!$A$4,MATCH($A149,'Data transformed'!$A$5:$A$185,0),MATCH(AW$4,'Data transformed'!$4:$4,0)-1),$O149),$P149)-$O149)/$Q149*100,"NA"))</f>
        <v>100</v>
      </c>
      <c r="AX149" s="104" t="n">
        <f aca="true">IF($L149="","",IF(ISNUMBER(OFFSET('Data transformed'!$A$4,MATCH($A149,'Data transformed'!$A$5:$A$185,0),MATCH(AX$4,'Data transformed'!$4:$4,0)-1)), (MIN(MAX(OFFSET('Data transformed'!$A$4,MATCH($A149,'Data transformed'!$A$5:$A$185,0),MATCH(AX$4,'Data transformed'!$4:$4,0)-1),$O149),$P149)-$O149)/$Q149*100,"NA"))</f>
        <v>100</v>
      </c>
      <c r="AY149" s="104" t="n">
        <f aca="true">IF($L149="","",IF(ISNUMBER(OFFSET('Data transformed'!$A$4,MATCH($A149,'Data transformed'!$A$5:$A$185,0),MATCH(AY$4,'Data transformed'!$4:$4,0)-1)), (MIN(MAX(OFFSET('Data transformed'!$A$4,MATCH($A149,'Data transformed'!$A$5:$A$185,0),MATCH(AY$4,'Data transformed'!$4:$4,0)-1),$O149),$P149)-$O149)/$Q149*100,"NA"))</f>
        <v>0</v>
      </c>
      <c r="AZ149" s="104" t="n">
        <f aca="true">IF($L149="","",IF(ISNUMBER(OFFSET('Data transformed'!$A$4,MATCH($A149,'Data transformed'!$A$5:$A$185,0),MATCH(AZ$4,'Data transformed'!$4:$4,0)-1)), (MIN(MAX(OFFSET('Data transformed'!$A$4,MATCH($A149,'Data transformed'!$A$5:$A$185,0),MATCH(AZ$4,'Data transformed'!$4:$4,0)-1),$O149),$P149)-$O149)/$Q149*100,"NA"))</f>
        <v>100</v>
      </c>
      <c r="BA149" s="104" t="n">
        <f aca="true">IF($L149="","",IF(ISNUMBER(OFFSET('Data transformed'!$A$4,MATCH($A149,'Data transformed'!$A$5:$A$185,0),MATCH(BA$4,'Data transformed'!$4:$4,0)-1)), (MIN(MAX(OFFSET('Data transformed'!$A$4,MATCH($A149,'Data transformed'!$A$5:$A$185,0),MATCH(BA$4,'Data transformed'!$4:$4,0)-1),$O149),$P149)-$O149)/$Q149*100,"NA"))</f>
        <v>100</v>
      </c>
      <c r="BB149" s="104" t="n">
        <f aca="true">IF($L149="","",IF(ISNUMBER(OFFSET('Data transformed'!$A$4,MATCH($A149,'Data transformed'!$A$5:$A$185,0),MATCH(BB$4,'Data transformed'!$4:$4,0)-1)), (MIN(MAX(OFFSET('Data transformed'!$A$4,MATCH($A149,'Data transformed'!$A$5:$A$185,0),MATCH(BB$4,'Data transformed'!$4:$4,0)-1),$O149),$P149)-$O149)/$Q149*100,"NA"))</f>
        <v>100</v>
      </c>
      <c r="BC149" s="104" t="n">
        <f aca="true">IF($L149="","",IF(ISNUMBER(OFFSET('Data transformed'!$A$4,MATCH($A149,'Data transformed'!$A$5:$A$185,0),MATCH(BC$4,'Data transformed'!$4:$4,0)-1)), (MIN(MAX(OFFSET('Data transformed'!$A$4,MATCH($A149,'Data transformed'!$A$5:$A$185,0),MATCH(BC$4,'Data transformed'!$4:$4,0)-1),$O149),$P149)-$O149)/$Q149*100,"NA"))</f>
        <v>100</v>
      </c>
      <c r="BD149" s="104" t="n">
        <f aca="true">IF($L149="","",IF(ISNUMBER(OFFSET('Data transformed'!$A$4,MATCH($A149,'Data transformed'!$A$5:$A$185,0),MATCH(BD$4,'Data transformed'!$4:$4,0)-1)), (MIN(MAX(OFFSET('Data transformed'!$A$4,MATCH($A149,'Data transformed'!$A$5:$A$185,0),MATCH(BD$4,'Data transformed'!$4:$4,0)-1),$O149),$P149)-$O149)/$Q149*100,"NA"))</f>
        <v>100</v>
      </c>
      <c r="BE149" s="104" t="n">
        <f aca="true">IF($L149="","",IF(ISNUMBER(OFFSET('Data transformed'!$A$4,MATCH($A149,'Data transformed'!$A$5:$A$185,0),MATCH(BE$4,'Data transformed'!$4:$4,0)-1)), (MIN(MAX(OFFSET('Data transformed'!$A$4,MATCH($A149,'Data transformed'!$A$5:$A$185,0),MATCH(BE$4,'Data transformed'!$4:$4,0)-1),$O149),$P149)-$O149)/$Q149*100,"NA"))</f>
        <v>100</v>
      </c>
      <c r="BF149" s="104" t="n">
        <f aca="true">IF($L149="","",IF(ISNUMBER(OFFSET('Data transformed'!$A$4,MATCH($A149,'Data transformed'!$A$5:$A$185,0),MATCH(BF$4,'Data transformed'!$4:$4,0)-1)), (MIN(MAX(OFFSET('Data transformed'!$A$4,MATCH($A149,'Data transformed'!$A$5:$A$185,0),MATCH(BF$4,'Data transformed'!$4:$4,0)-1),$O149),$P149)-$O149)/$Q149*100,"NA"))</f>
        <v>100</v>
      </c>
      <c r="BG149" s="104" t="n">
        <f aca="true">IF($L149="","",IF(ISNUMBER(OFFSET('Data transformed'!$A$4,MATCH($A149,'Data transformed'!$A$5:$A$185,0),MATCH(BG$4,'Data transformed'!$4:$4,0)-1)), (MIN(MAX(OFFSET('Data transformed'!$A$4,MATCH($A149,'Data transformed'!$A$5:$A$185,0),MATCH(BG$4,'Data transformed'!$4:$4,0)-1),$O149),$P149)-$O149)/$Q149*100,"NA"))</f>
        <v>100</v>
      </c>
      <c r="BH149" s="104" t="n">
        <f aca="true">IF($L149="","",IF(ISNUMBER(OFFSET('Data transformed'!$A$4,MATCH($A149,'Data transformed'!$A$5:$A$185,0),MATCH(BH$4,'Data transformed'!$4:$4,0)-1)), (MIN(MAX(OFFSET('Data transformed'!$A$4,MATCH($A149,'Data transformed'!$A$5:$A$185,0),MATCH(BH$4,'Data transformed'!$4:$4,0)-1),$O149),$P149)-$O149)/$Q149*100,"NA"))</f>
        <v>100</v>
      </c>
      <c r="BI149" s="104" t="n">
        <f aca="true">IF($L149="","",IF(ISNUMBER(OFFSET('Data transformed'!$A$4,MATCH($A149,'Data transformed'!$A$5:$A$185,0),MATCH(BI$4,'Data transformed'!$4:$4,0)-1)), (MIN(MAX(OFFSET('Data transformed'!$A$4,MATCH($A149,'Data transformed'!$A$5:$A$185,0),MATCH(BI$4,'Data transformed'!$4:$4,0)-1),$O149),$P149)-$O149)/$Q149*100,"NA"))</f>
        <v>100</v>
      </c>
      <c r="BJ149" s="104" t="n">
        <f aca="true">IF($L149="","",IF(ISNUMBER(OFFSET('Data transformed'!$A$4,MATCH($A149,'Data transformed'!$A$5:$A$185,0),MATCH(BJ$4,'Data transformed'!$4:$4,0)-1)), (MIN(MAX(OFFSET('Data transformed'!$A$4,MATCH($A149,'Data transformed'!$A$5:$A$185,0),MATCH(BJ$4,'Data transformed'!$4:$4,0)-1),$O149),$P149)-$O149)/$Q149*100,"NA"))</f>
        <v>100</v>
      </c>
      <c r="BK149" s="104" t="n">
        <f aca="true">IF($L149="","",IF(ISNUMBER(OFFSET('Data transformed'!$A$4,MATCH($A149,'Data transformed'!$A$5:$A$185,0),MATCH(BK$4,'Data transformed'!$4:$4,0)-1)), (MIN(MAX(OFFSET('Data transformed'!$A$4,MATCH($A149,'Data transformed'!$A$5:$A$185,0),MATCH(BK$4,'Data transformed'!$4:$4,0)-1),$O149),$P149)-$O149)/$Q149*100,"NA"))</f>
        <v>100</v>
      </c>
      <c r="BL149" s="104" t="n">
        <f aca="true">IF($L149="","",IF(ISNUMBER(OFFSET('Data transformed'!$A$4,MATCH($A149,'Data transformed'!$A$5:$A$185,0),MATCH(BL$4,'Data transformed'!$4:$4,0)-1)), (MIN(MAX(OFFSET('Data transformed'!$A$4,MATCH($A149,'Data transformed'!$A$5:$A$185,0),MATCH(BL$4,'Data transformed'!$4:$4,0)-1),$O149),$P149)-$O149)/$Q149*100,"NA"))</f>
        <v>100</v>
      </c>
      <c r="BM149" s="104" t="n">
        <f aca="true">IF($L149="","",IF(ISNUMBER(OFFSET('Data transformed'!$A$4,MATCH($A149,'Data transformed'!$A$5:$A$185,0),MATCH(BM$4,'Data transformed'!$4:$4,0)-1)), (MIN(MAX(OFFSET('Data transformed'!$A$4,MATCH($A149,'Data transformed'!$A$5:$A$185,0),MATCH(BM$4,'Data transformed'!$4:$4,0)-1),$O149),$P149)-$O149)/$Q149*100,"NA"))</f>
        <v>0</v>
      </c>
      <c r="BN149" s="104" t="n">
        <f aca="true">IF($L149="","",IF(ISNUMBER(OFFSET('Data transformed'!$A$4,MATCH($A149,'Data transformed'!$A$5:$A$185,0),MATCH(BN$4,'Data transformed'!$4:$4,0)-1)), (MIN(MAX(OFFSET('Data transformed'!$A$4,MATCH($A149,'Data transformed'!$A$5:$A$185,0),MATCH(BN$4,'Data transformed'!$4:$4,0)-1),$O149),$P149)-$O149)/$Q149*100,"NA"))</f>
        <v>0</v>
      </c>
      <c r="BO149" s="104" t="n">
        <f aca="true">IF($L149="","",IF(ISNUMBER(OFFSET('Data transformed'!$A$4,MATCH($A149,'Data transformed'!$A$5:$A$185,0),MATCH(BO$4,'Data transformed'!$4:$4,0)-1)), (MIN(MAX(OFFSET('Data transformed'!$A$4,MATCH($A149,'Data transformed'!$A$5:$A$185,0),MATCH(BO$4,'Data transformed'!$4:$4,0)-1),$O149),$P149)-$O149)/$Q149*100,"NA"))</f>
        <v>100</v>
      </c>
      <c r="BP149" s="104" t="n">
        <f aca="true">IF($L149="","",IF(ISNUMBER(OFFSET('Data transformed'!$A$4,MATCH($A149,'Data transformed'!$A$5:$A$185,0),MATCH(BP$4,'Data transformed'!$4:$4,0)-1)), (MIN(MAX(OFFSET('Data transformed'!$A$4,MATCH($A149,'Data transformed'!$A$5:$A$185,0),MATCH(BP$4,'Data transformed'!$4:$4,0)-1),$O149),$P149)-$O149)/$Q149*100,"NA"))</f>
        <v>100</v>
      </c>
      <c r="BQ149" s="104" t="n">
        <f aca="true">IF($L149="","",IF(ISNUMBER(OFFSET('Data transformed'!$A$4,MATCH($A149,'Data transformed'!$A$5:$A$185,0),MATCH(BQ$4,'Data transformed'!$4:$4,0)-1)), (MIN(MAX(OFFSET('Data transformed'!$A$4,MATCH($A149,'Data transformed'!$A$5:$A$185,0),MATCH(BQ$4,'Data transformed'!$4:$4,0)-1),$O149),$P149)-$O149)/$Q149*100,"NA"))</f>
        <v>0</v>
      </c>
      <c r="BR149" s="104" t="n">
        <f aca="true">IF($L149="","",IF(ISNUMBER(OFFSET('Data transformed'!$A$4,MATCH($A149,'Data transformed'!$A$5:$A$185,0),MATCH(BR$4,'Data transformed'!$4:$4,0)-1)), (MIN(MAX(OFFSET('Data transformed'!$A$4,MATCH($A149,'Data transformed'!$A$5:$A$185,0),MATCH(BR$4,'Data transformed'!$4:$4,0)-1),$O149),$P149)-$O149)/$Q149*100,"NA"))</f>
        <v>100</v>
      </c>
      <c r="BS149" s="104" t="n">
        <f aca="true">IF($L149="","",IF(ISNUMBER(OFFSET('Data transformed'!$A$4,MATCH($A149,'Data transformed'!$A$5:$A$185,0),MATCH(BS$4,'Data transformed'!$4:$4,0)-1)), (MIN(MAX(OFFSET('Data transformed'!$A$4,MATCH($A149,'Data transformed'!$A$5:$A$185,0),MATCH(BS$4,'Data transformed'!$4:$4,0)-1),$O149),$P149)-$O149)/$Q149*100,"NA"))</f>
        <v>100</v>
      </c>
      <c r="BT149" s="104" t="n">
        <f aca="true">IF($L149="","",IF(ISNUMBER(OFFSET('Data transformed'!$A$4,MATCH($A149,'Data transformed'!$A$5:$A$185,0),MATCH(BT$4,'Data transformed'!$4:$4,0)-1)), (MIN(MAX(OFFSET('Data transformed'!$A$4,MATCH($A149,'Data transformed'!$A$5:$A$185,0),MATCH(BT$4,'Data transformed'!$4:$4,0)-1),$O149),$P149)-$O149)/$Q149*100,"NA"))</f>
        <v>100</v>
      </c>
      <c r="BU149" s="104" t="n">
        <f aca="true">IF($L149="","",IF(ISNUMBER(OFFSET('Data transformed'!$A$4,MATCH($A149,'Data transformed'!$A$5:$A$185,0),MATCH(BU$4,'Data transformed'!$4:$4,0)-1)), (MIN(MAX(OFFSET('Data transformed'!$A$4,MATCH($A149,'Data transformed'!$A$5:$A$185,0),MATCH(BU$4,'Data transformed'!$4:$4,0)-1),$O149),$P149)-$O149)/$Q149*100,"NA"))</f>
        <v>100</v>
      </c>
      <c r="BV149" s="104" t="n">
        <f aca="true">IF($L149="","",IF(ISNUMBER(OFFSET('Data transformed'!$A$4,MATCH($A149,'Data transformed'!$A$5:$A$185,0),MATCH(BV$4,'Data transformed'!$4:$4,0)-1)), (MIN(MAX(OFFSET('Data transformed'!$A$4,MATCH($A149,'Data transformed'!$A$5:$A$185,0),MATCH(BV$4,'Data transformed'!$4:$4,0)-1),$O149),$P149)-$O149)/$Q149*100,"NA"))</f>
        <v>100</v>
      </c>
      <c r="BW149" s="104" t="n">
        <f aca="true">IF($L149="","",IF(ISNUMBER(OFFSET('Data transformed'!$A$4,MATCH($A149,'Data transformed'!$A$5:$A$185,0),MATCH(BW$4,'Data transformed'!$4:$4,0)-1)), (MIN(MAX(OFFSET('Data transformed'!$A$4,MATCH($A149,'Data transformed'!$A$5:$A$185,0),MATCH(BW$4,'Data transformed'!$4:$4,0)-1),$O149),$P149)-$O149)/$Q149*100,"NA"))</f>
        <v>0</v>
      </c>
      <c r="BX149" s="104" t="n">
        <f aca="true">IF($L149="","",IF(ISNUMBER(OFFSET('Data transformed'!$A$4,MATCH($A149,'Data transformed'!$A$5:$A$185,0),MATCH(BX$4,'Data transformed'!$4:$4,0)-1)), (MIN(MAX(OFFSET('Data transformed'!$A$4,MATCH($A149,'Data transformed'!$A$5:$A$185,0),MATCH(BX$4,'Data transformed'!$4:$4,0)-1),$O149),$P149)-$O149)/$Q149*100,"NA"))</f>
        <v>100</v>
      </c>
      <c r="BY149" s="104" t="n">
        <f aca="true">IF($L149="","",IF(ISNUMBER(OFFSET('Data transformed'!$A$4,MATCH($A149,'Data transformed'!$A$5:$A$185,0),MATCH(BY$4,'Data transformed'!$4:$4,0)-1)), (MIN(MAX(OFFSET('Data transformed'!$A$4,MATCH($A149,'Data transformed'!$A$5:$A$185,0),MATCH(BY$4,'Data transformed'!$4:$4,0)-1),$O149),$P149)-$O149)/$Q149*100,"NA"))</f>
        <v>100</v>
      </c>
      <c r="BZ149" s="104" t="n">
        <f aca="true">IF($L149="","",IF(ISNUMBER(OFFSET('Data transformed'!$A$4,MATCH($A149,'Data transformed'!$A$5:$A$185,0),MATCH(BZ$4,'Data transformed'!$4:$4,0)-1)), (MIN(MAX(OFFSET('Data transformed'!$A$4,MATCH($A149,'Data transformed'!$A$5:$A$185,0),MATCH(BZ$4,'Data transformed'!$4:$4,0)-1),$O149),$P149)-$O149)/$Q149*100,"NA"))</f>
        <v>100</v>
      </c>
      <c r="CA149" s="104" t="n">
        <f aca="true">IF($L149="","",IF(ISNUMBER(OFFSET('Data transformed'!$A$4,MATCH($A149,'Data transformed'!$A$5:$A$185,0),MATCH(CA$4,'Data transformed'!$4:$4,0)-1)), (MIN(MAX(OFFSET('Data transformed'!$A$4,MATCH($A149,'Data transformed'!$A$5:$A$185,0),MATCH(CA$4,'Data transformed'!$4:$4,0)-1),$O149),$P149)-$O149)/$Q149*100,"NA"))</f>
        <v>0</v>
      </c>
      <c r="CB149" s="104" t="n">
        <f aca="true">IF($L149="","",IF(ISNUMBER(OFFSET('Data transformed'!$A$4,MATCH($A149,'Data transformed'!$A$5:$A$185,0),MATCH(CB$4,'Data transformed'!$4:$4,0)-1)), (MIN(MAX(OFFSET('Data transformed'!$A$4,MATCH($A149,'Data transformed'!$A$5:$A$185,0),MATCH(CB$4,'Data transformed'!$4:$4,0)-1),$O149),$P149)-$O149)/$Q149*100,"NA"))</f>
        <v>0</v>
      </c>
      <c r="CC149" s="104" t="n">
        <f aca="true">IF($L149="","",IF(ISNUMBER(OFFSET('Data transformed'!$A$4,MATCH($A149,'Data transformed'!$A$5:$A$185,0),MATCH(CC$4,'Data transformed'!$4:$4,0)-1)), (MIN(MAX(OFFSET('Data transformed'!$A$4,MATCH($A149,'Data transformed'!$A$5:$A$185,0),MATCH(CC$4,'Data transformed'!$4:$4,0)-1),$O149),$P149)-$O149)/$Q149*100,"NA"))</f>
        <v>0</v>
      </c>
      <c r="CD149" s="104" t="n">
        <f aca="true">IF($L149="","",IF(ISNUMBER(OFFSET('Data transformed'!$A$4,MATCH($A149,'Data transformed'!$A$5:$A$185,0),MATCH(CD$4,'Data transformed'!$4:$4,0)-1)), (MIN(MAX(OFFSET('Data transformed'!$A$4,MATCH($A149,'Data transformed'!$A$5:$A$185,0),MATCH(CD$4,'Data transformed'!$4:$4,0)-1),$O149),$P149)-$O149)/$Q149*100,"NA"))</f>
        <v>100</v>
      </c>
      <c r="CE149" s="104" t="n">
        <f aca="true">IF($L149="","",IF(ISNUMBER(OFFSET('Data transformed'!$A$4,MATCH($A149,'Data transformed'!$A$5:$A$185,0),MATCH(CE$4,'Data transformed'!$4:$4,0)-1)), (MIN(MAX(OFFSET('Data transformed'!$A$4,MATCH($A149,'Data transformed'!$A$5:$A$185,0),MATCH(CE$4,'Data transformed'!$4:$4,0)-1),$O149),$P149)-$O149)/$Q149*100,"NA"))</f>
        <v>0</v>
      </c>
      <c r="CF149" s="104" t="n">
        <f aca="true">IF($L149="","",IF(ISNUMBER(OFFSET('Data transformed'!$A$4,MATCH($A149,'Data transformed'!$A$5:$A$185,0),MATCH(CF$4,'Data transformed'!$4:$4,0)-1)), (MIN(MAX(OFFSET('Data transformed'!$A$4,MATCH($A149,'Data transformed'!$A$5:$A$185,0),MATCH(CF$4,'Data transformed'!$4:$4,0)-1),$O149),$P149)-$O149)/$Q149*100,"NA"))</f>
        <v>0</v>
      </c>
      <c r="CG149" s="104" t="n">
        <f aca="true">IF($L149="","",IF(ISNUMBER(OFFSET('Data transformed'!$A$4,MATCH($A149,'Data transformed'!$A$5:$A$185,0),MATCH(CG$4,'Data transformed'!$4:$4,0)-1)), (MIN(MAX(OFFSET('Data transformed'!$A$4,MATCH($A149,'Data transformed'!$A$5:$A$185,0),MATCH(CG$4,'Data transformed'!$4:$4,0)-1),$O149),$P149)-$O149)/$Q149*100,"NA"))</f>
        <v>0</v>
      </c>
      <c r="CH149" s="104" t="n">
        <f aca="true">IF($L149="","",IF(ISNUMBER(OFFSET('Data transformed'!$A$4,MATCH($A149,'Data transformed'!$A$5:$A$185,0),MATCH(CH$4,'Data transformed'!$4:$4,0)-1)), (MIN(MAX(OFFSET('Data transformed'!$A$4,MATCH($A149,'Data transformed'!$A$5:$A$185,0),MATCH(CH$4,'Data transformed'!$4:$4,0)-1),$O149),$P149)-$O149)/$Q149*100,"NA"))</f>
        <v>100</v>
      </c>
      <c r="CI149" s="104" t="n">
        <f aca="true">IF($L149="","",IF(ISNUMBER(OFFSET('Data transformed'!$A$4,MATCH($A149,'Data transformed'!$A$5:$A$185,0),MATCH(CI$4,'Data transformed'!$4:$4,0)-1)), (MIN(MAX(OFFSET('Data transformed'!$A$4,MATCH($A149,'Data transformed'!$A$5:$A$185,0),MATCH(CI$4,'Data transformed'!$4:$4,0)-1),$O149),$P149)-$O149)/$Q149*100,"NA"))</f>
        <v>100</v>
      </c>
      <c r="CJ149" s="104" t="n">
        <f aca="true">IF($L149="","",IF(ISNUMBER(OFFSET('Data transformed'!$A$4,MATCH($A149,'Data transformed'!$A$5:$A$185,0),MATCH(CJ$4,'Data transformed'!$4:$4,0)-1)), (MIN(MAX(OFFSET('Data transformed'!$A$4,MATCH($A149,'Data transformed'!$A$5:$A$185,0),MATCH(CJ$4,'Data transformed'!$4:$4,0)-1),$O149),$P149)-$O149)/$Q149*100,"NA"))</f>
        <v>100</v>
      </c>
      <c r="CK149" s="104" t="n">
        <f aca="true">IF($L149="","",IF(ISNUMBER(OFFSET('Data transformed'!$A$4,MATCH($A149,'Data transformed'!$A$5:$A$185,0),MATCH(CK$4,'Data transformed'!$4:$4,0)-1)), (MIN(MAX(OFFSET('Data transformed'!$A$4,MATCH($A149,'Data transformed'!$A$5:$A$185,0),MATCH(CK$4,'Data transformed'!$4:$4,0)-1),$O149),$P149)-$O149)/$Q149*100,"NA"))</f>
        <v>100</v>
      </c>
      <c r="CL149" s="104" t="n">
        <f aca="true">IF($L149="","",IF(ISNUMBER(OFFSET('Data transformed'!$A$4,MATCH($A149,'Data transformed'!$A$5:$A$185,0),MATCH(CL$4,'Data transformed'!$4:$4,0)-1)), (MIN(MAX(OFFSET('Data transformed'!$A$4,MATCH($A149,'Data transformed'!$A$5:$A$185,0),MATCH(CL$4,'Data transformed'!$4:$4,0)-1),$O149),$P149)-$O149)/$Q149*100,"NA"))</f>
        <v>100</v>
      </c>
      <c r="CM149" s="104" t="n">
        <f aca="true">IF($L149="","",IF(ISNUMBER(OFFSET('Data transformed'!$A$4,MATCH($A149,'Data transformed'!$A$5:$A$185,0),MATCH(CM$4,'Data transformed'!$4:$4,0)-1)), (MIN(MAX(OFFSET('Data transformed'!$A$4,MATCH($A149,'Data transformed'!$A$5:$A$185,0),MATCH(CM$4,'Data transformed'!$4:$4,0)-1),$O149),$P149)-$O149)/$Q149*100,"NA"))</f>
        <v>100</v>
      </c>
      <c r="CN149" s="104" t="n">
        <f aca="true">IF($L149="","",IF(ISNUMBER(OFFSET('Data transformed'!$A$4,MATCH($A149,'Data transformed'!$A$5:$A$185,0),MATCH(CN$4,'Data transformed'!$4:$4,0)-1)), (MIN(MAX(OFFSET('Data transformed'!$A$4,MATCH($A149,'Data transformed'!$A$5:$A$185,0),MATCH(CN$4,'Data transformed'!$4:$4,0)-1),$O149),$P149)-$O149)/$Q149*100,"NA"))</f>
        <v>100</v>
      </c>
      <c r="CO149" s="104" t="n">
        <f aca="true">IF($L149="","",IF(ISNUMBER(OFFSET('Data transformed'!$A$4,MATCH($A149,'Data transformed'!$A$5:$A$185,0),MATCH(CO$4,'Data transformed'!$4:$4,0)-1)), (MIN(MAX(OFFSET('Data transformed'!$A$4,MATCH($A149,'Data transformed'!$A$5:$A$185,0),MATCH(CO$4,'Data transformed'!$4:$4,0)-1),$O149),$P149)-$O149)/$Q149*100,"NA"))</f>
        <v>100</v>
      </c>
      <c r="CP149" s="104" t="n">
        <f aca="true">IF($L149="","",IF(ISNUMBER(OFFSET('Data transformed'!$A$4,MATCH($A149,'Data transformed'!$A$5:$A$185,0),MATCH(CP$4,'Data transformed'!$4:$4,0)-1)), (MIN(MAX(OFFSET('Data transformed'!$A$4,MATCH($A149,'Data transformed'!$A$5:$A$185,0),MATCH(CP$4,'Data transformed'!$4:$4,0)-1),$O149),$P149)-$O149)/$Q149*100,"NA"))</f>
        <v>100</v>
      </c>
      <c r="CQ149" s="104" t="n">
        <f aca="true">IF($L149="","",IF(ISNUMBER(OFFSET('Data transformed'!$A$4,MATCH($A149,'Data transformed'!$A$5:$A$185,0),MATCH(CQ$4,'Data transformed'!$4:$4,0)-1)), (MIN(MAX(OFFSET('Data transformed'!$A$4,MATCH($A149,'Data transformed'!$A$5:$A$185,0),MATCH(CQ$4,'Data transformed'!$4:$4,0)-1),$O149),$P149)-$O149)/$Q149*100,"NA"))</f>
        <v>100</v>
      </c>
      <c r="CR149" s="104" t="n">
        <f aca="true">IF($L149="","",IF(ISNUMBER(OFFSET('Data transformed'!$A$4,MATCH($A149,'Data transformed'!$A$5:$A$185,0),MATCH(CR$4,'Data transformed'!$4:$4,0)-1)), (MIN(MAX(OFFSET('Data transformed'!$A$4,MATCH($A149,'Data transformed'!$A$5:$A$185,0),MATCH(CR$4,'Data transformed'!$4:$4,0)-1),$O149),$P149)-$O149)/$Q149*100,"NA"))</f>
        <v>100</v>
      </c>
      <c r="CS149" s="104" t="n">
        <f aca="true">IF($L149="","",IF(ISNUMBER(OFFSET('Data transformed'!$A$4,MATCH($A149,'Data transformed'!$A$5:$A$185,0),MATCH(CS$4,'Data transformed'!$4:$4,0)-1)), (MIN(MAX(OFFSET('Data transformed'!$A$4,MATCH($A149,'Data transformed'!$A$5:$A$185,0),MATCH(CS$4,'Data transformed'!$4:$4,0)-1),$O149),$P149)-$O149)/$Q149*100,"NA"))</f>
        <v>100</v>
      </c>
      <c r="CT149" s="104" t="n">
        <f aca="true">IF($L149="","",IF(ISNUMBER(OFFSET('Data transformed'!$A$4,MATCH($A149,'Data transformed'!$A$5:$A$185,0),MATCH(CT$4,'Data transformed'!$4:$4,0)-1)), (MIN(MAX(OFFSET('Data transformed'!$A$4,MATCH($A149,'Data transformed'!$A$5:$A$185,0),MATCH(CT$4,'Data transformed'!$4:$4,0)-1),$O149),$P149)-$O149)/$Q149*100,"NA"))</f>
        <v>100</v>
      </c>
      <c r="CU149" s="104" t="n">
        <f aca="true">IF($L149="","",IF(ISNUMBER(OFFSET('Data transformed'!$A$4,MATCH($A149,'Data transformed'!$A$5:$A$185,0),MATCH(CU$4,'Data transformed'!$4:$4,0)-1)), (MIN(MAX(OFFSET('Data transformed'!$A$4,MATCH($A149,'Data transformed'!$A$5:$A$185,0),MATCH(CU$4,'Data transformed'!$4:$4,0)-1),$O149),$P149)-$O149)/$Q149*100,"NA"))</f>
        <v>100</v>
      </c>
      <c r="CV149" s="104" t="n">
        <f aca="true">IF($L149="","",IF(ISNUMBER(OFFSET('Data transformed'!$A$4,MATCH($A149,'Data transformed'!$A$5:$A$185,0),MATCH(CV$4,'Data transformed'!$4:$4,0)-1)), (MIN(MAX(OFFSET('Data transformed'!$A$4,MATCH($A149,'Data transformed'!$A$5:$A$185,0),MATCH(CV$4,'Data transformed'!$4:$4,0)-1),$O149),$P149)-$O149)/$Q149*100,"NA"))</f>
        <v>100</v>
      </c>
      <c r="CW149" s="104" t="n">
        <f aca="true">IF($L149="","",IF(ISNUMBER(OFFSET('Data transformed'!$A$4,MATCH($A149,'Data transformed'!$A$5:$A$185,0),MATCH(CW$4,'Data transformed'!$4:$4,0)-1)), (MIN(MAX(OFFSET('Data transformed'!$A$4,MATCH($A149,'Data transformed'!$A$5:$A$185,0),MATCH(CW$4,'Data transformed'!$4:$4,0)-1),$O149),$P149)-$O149)/$Q149*100,"NA"))</f>
        <v>0</v>
      </c>
    </row>
    <row r="150" customFormat="false" ht="15.5" hidden="false" customHeight="false" outlineLevel="0" collapsed="false">
      <c r="A150" s="107" t="n">
        <v>5230</v>
      </c>
      <c r="B150" s="107" t="n">
        <v>3</v>
      </c>
      <c r="C150" s="103" t="str">
        <f aca="true">IF(ISBLANK(OFFSET('outliers treatment'!$A$3,MATCH($A150,'outliers treatment'!$A$4:$A$154,0),MATCH(C$4,'outliers treatment'!$4:$4,0)-1)),"",OFFSET('outliers treatment'!$A$3,MATCH($A150,'outliers treatment'!$A$4:$A$154,0),MATCH(C$4,'outliers treatment'!$4:$4,0)-1))</f>
        <v>Levels of participation in the development of innovative standards</v>
      </c>
      <c r="D150" s="103" t="str">
        <f aca="true">IF(ISBLANK(OFFSET('outliers treatment'!$A$3,MATCH($A150,'outliers treatment'!$A$4:$A$154,0),MATCH(D$4,'outliers treatment'!$4:$4,0)-1)),"",OFFSET('outliers treatment'!$A$3,MATCH($A150,'outliers treatment'!$A$4:$A$154,0),MATCH(D$4,'outliers treatment'!$4:$4,0)-1))</f>
        <v/>
      </c>
      <c r="E150" s="103" t="str">
        <f aca="true">IF(ISBLANK(OFFSET('outliers treatment'!$A$3,MATCH($A150,'outliers treatment'!$A$4:$A$154,0),MATCH(E$4,'outliers treatment'!$4:$4,0)-1)),"",OFFSET('outliers treatment'!$A$3,MATCH($A150,'outliers treatment'!$A$4:$A$154,0),MATCH(E$4,'outliers treatment'!$4:$4,0)-1))</f>
        <v/>
      </c>
      <c r="F150" s="103" t="str">
        <f aca="true">IF(ISBLANK(OFFSET('outliers treatment'!$A$3,MATCH($A150,'outliers treatment'!$A$4:$A$154,0),MATCH(F$4,'outliers treatment'!$4:$4,0)-1)),"",OFFSET('outliers treatment'!$A$3,MATCH($A150,'outliers treatment'!$A$4:$A$154,0),MATCH(F$4,'outliers treatment'!$4:$4,0)-1))</f>
        <v/>
      </c>
      <c r="G150" s="103" t="str">
        <f aca="true">IF(ISBLANK(OFFSET('outliers treatment'!$A$3,MATCH($A150,'outliers treatment'!$A$4:$A$154,0),MATCH(G$4,'outliers treatment'!$4:$4,0)-1)),"",OFFSET('outliers treatment'!$A$3,MATCH($A150,'outliers treatment'!$A$4:$A$154,0),MATCH(G$4,'outliers treatment'!$4:$4,0)-1))</f>
        <v/>
      </c>
      <c r="H150" s="103" t="str">
        <f aca="true">IF(ISBLANK(OFFSET('outliers treatment'!$A$3,MATCH($A150,'outliers treatment'!$A$4:$A$154,0),MATCH(H$4,'outliers treatment'!$4:$4,0)-1)),"",OFFSET('outliers treatment'!$A$3,MATCH($A150,'outliers treatment'!$A$4:$A$154,0),MATCH(H$4,'outliers treatment'!$4:$4,0)-1))</f>
        <v/>
      </c>
      <c r="I150" s="103" t="str">
        <f aca="true">IF(ISBLANK(OFFSET('outliers treatment'!$A$3,MATCH($A150,'outliers treatment'!$A$4:$A$154,0),MATCH(I$4,'outliers treatment'!$4:$4,0)-1)),"",OFFSET('outliers treatment'!$A$3,MATCH($A150,'outliers treatment'!$A$4:$A$154,0),MATCH(I$4,'outliers treatment'!$4:$4,0)-1))</f>
        <v/>
      </c>
      <c r="J150" s="104" t="n">
        <f aca="false" t="array" ref="J150:J150">MIN(IF(ISNUMBER(V150:CW150),V150:CW150))</f>
        <v>0</v>
      </c>
      <c r="K150" s="103" t="n">
        <f aca="false" t="array" ref="K150:K150">MAX(IF(ISNUMBER(V150:CW150),V150:CW150))</f>
        <v>100</v>
      </c>
      <c r="L150" s="103" t="e">
        <f aca="true">IF(ISBLANK(OFFSET('outliers treatment'!$A$3,MATCH($A150,'outliers treatment'!$A$4:$A$154,0),MATCH(L$4,'outliers treatment'!$4:$4,0)-1)),"",OFFSET('outliers treatment'!$A$3,MATCH($A150,'outliers treatment'!$A$4:$A$154,0),MATCH(L$4,'outliers treatment'!$4:$4,0)-1))</f>
        <v>#N/A</v>
      </c>
      <c r="M150" s="103" t="e">
        <f aca="true">IF(ISBLANK(OFFSET('outliers treatment'!$A$3,MATCH($A150,'outliers treatment'!$A$4:$A$154,0),MATCH(M$4,'outliers treatment'!$4:$4,0)-1)),"",OFFSET('outliers treatment'!$A$3,MATCH($A150,'outliers treatment'!$A$4:$A$154,0),MATCH(M$4,'outliers treatment'!$4:$4,0)-1))</f>
        <v>#N/A</v>
      </c>
      <c r="N150" s="103" t="str">
        <f aca="true">IF(ISBLANK(OFFSET('outliers treatment'!$A$3,MATCH($A150,'outliers treatment'!$A$4:$A$154,0),MATCH(N$4,'outliers treatment'!$4:$4,0)-1)),"",OFFSET('outliers treatment'!$A$3,MATCH($A150,'outliers treatment'!$A$4:$A$154,0),MATCH(N$4,'outliers treatment'!$4:$4,0)-1))</f>
        <v/>
      </c>
      <c r="O150" s="103" t="str">
        <f aca="true">IF(ISBLANK(OFFSET('outliers treatment'!$A$3,MATCH($A150,'outliers treatment'!$A$4:$A$154,0),MATCH(O$4,'outliers treatment'!$4:$4,0)-1)),"",OFFSET('outliers treatment'!$A$3,MATCH($A150,'outliers treatment'!$A$4:$A$154,0),MATCH(O$4,'outliers treatment'!$4:$4,0)-1))</f>
        <v/>
      </c>
      <c r="P150" s="103" t="str">
        <f aca="true">IF(ISBLANK(OFFSET('outliers treatment'!$A$3,MATCH($A150,'outliers treatment'!$A$4:$A$154,0),MATCH(P$4,'outliers treatment'!$4:$4,0)-1)),"",OFFSET('outliers treatment'!$A$3,MATCH($A150,'outliers treatment'!$A$4:$A$154,0),MATCH(P$4,'outliers treatment'!$4:$4,0)-1))</f>
        <v/>
      </c>
      <c r="Q150" s="103" t="str">
        <f aca="false">IFERROR(P150-O150,"")</f>
        <v/>
      </c>
      <c r="R150" s="105" t="n">
        <f aca="false" t="array" ref="R150:R150">IFERROR(SKEW(IF(ISNUMBER(V150:CW150),V150:CW150,"")),"")</f>
        <v>0.598122892943525</v>
      </c>
      <c r="S150" s="103" t="n">
        <v>1</v>
      </c>
      <c r="T150" s="103" t="n">
        <v>1</v>
      </c>
      <c r="U150" s="106" t="str">
        <f aca="false" t="array" ref="U150:U150">IF(B150&lt;4,"",1-IFERROR(SUM(ISNUMBER(V150:CW150)*(1-$V$3:$CW$3))/COUNTIF($V$3:$CW$3,0),0))</f>
        <v/>
      </c>
      <c r="V150" s="104" t="n">
        <f aca="false" t="array" ref="V150:V150">SUM(IF(ISNUMBER(V151:V153),$T151:$T153*V151:V153,0))/SUM(IF(ISNUMBER(V151:V153),$T151:$T153,0))</f>
        <v>66.6666666666667</v>
      </c>
      <c r="W150" s="104" t="n">
        <f aca="false" t="array" ref="W150:W150">SUM(IF(ISNUMBER(W151:W153),$T151:$T153*W151:W153,0))/SUM(IF(ISNUMBER(W151:W153),$T151:$T153,0))</f>
        <v>100</v>
      </c>
      <c r="X150" s="104" t="n">
        <f aca="false" t="array" ref="X150:X150">SUM(IF(ISNUMBER(X151:X153),$T151:$T153*X151:X153,0))/SUM(IF(ISNUMBER(X151:X153),$T151:$T153,0))</f>
        <v>83.3333333333333</v>
      </c>
      <c r="Y150" s="104" t="n">
        <f aca="false" t="array" ref="Y150:Y150">SUM(IF(ISNUMBER(Y151:Y153),$T151:$T153*Y151:Y153,0))/SUM(IF(ISNUMBER(Y151:Y153),$T151:$T153,0))</f>
        <v>100</v>
      </c>
      <c r="Z150" s="104" t="n">
        <f aca="false" t="array" ref="Z150:Z150">SUM(IF(ISNUMBER(Z151:Z153),$T151:$T153*Z151:Z153,0))/SUM(IF(ISNUMBER(Z151:Z153),$T151:$T153,0))</f>
        <v>0</v>
      </c>
      <c r="AA150" s="104" t="n">
        <f aca="false" t="array" ref="AA150:AA150">SUM(IF(ISNUMBER(AA151:AA153),$T151:$T153*AA151:AA153,0))/SUM(IF(ISNUMBER(AA151:AA153),$T151:$T153,0))</f>
        <v>0</v>
      </c>
      <c r="AB150" s="104" t="n">
        <f aca="false" t="array" ref="AB150:AB150">SUM(IF(ISNUMBER(AB151:AB153),$T151:$T153*AB151:AB153,0))/SUM(IF(ISNUMBER(AB151:AB153),$T151:$T153,0))</f>
        <v>33.3333333333333</v>
      </c>
      <c r="AC150" s="104" t="n">
        <f aca="false" t="array" ref="AC150:AC150">SUM(IF(ISNUMBER(AC151:AC153),$T151:$T153*AC151:AC153,0))/SUM(IF(ISNUMBER(AC151:AC153),$T151:$T153,0))</f>
        <v>100</v>
      </c>
      <c r="AD150" s="104" t="n">
        <f aca="false" t="array" ref="AD150:AD150">SUM(IF(ISNUMBER(AD151:AD153),$T151:$T153*AD151:AD153,0))/SUM(IF(ISNUMBER(AD151:AD153),$T151:$T153,0))</f>
        <v>100</v>
      </c>
      <c r="AE150" s="104" t="n">
        <f aca="false" t="array" ref="AE150:AE150">SUM(IF(ISNUMBER(AE151:AE153),$T151:$T153*AE151:AE153,0))/SUM(IF(ISNUMBER(AE151:AE153),$T151:$T153,0))</f>
        <v>0</v>
      </c>
      <c r="AF150" s="104" t="n">
        <f aca="false" t="array" ref="AF150:AF150">SUM(IF(ISNUMBER(AF151:AF153),$T151:$T153*AF151:AF153,0))/SUM(IF(ISNUMBER(AF151:AF153),$T151:$T153,0))</f>
        <v>100</v>
      </c>
      <c r="AG150" s="104" t="n">
        <f aca="false" t="array" ref="AG150:AG150">SUM(IF(ISNUMBER(AG151:AG153),$T151:$T153*AG151:AG153,0))/SUM(IF(ISNUMBER(AG151:AG153),$T151:$T153,0))</f>
        <v>33.3333333333333</v>
      </c>
      <c r="AH150" s="104" t="n">
        <f aca="false" t="array" ref="AH150:AH150">SUM(IF(ISNUMBER(AH151:AH153),$T151:$T153*AH151:AH153,0))/SUM(IF(ISNUMBER(AH151:AH153),$T151:$T153,0))</f>
        <v>50</v>
      </c>
      <c r="AI150" s="104" t="n">
        <f aca="false" t="array" ref="AI150:AI150">SUM(IF(ISNUMBER(AI151:AI153),$T151:$T153*AI151:AI153,0))/SUM(IF(ISNUMBER(AI151:AI153),$T151:$T153,0))</f>
        <v>0</v>
      </c>
      <c r="AJ150" s="104" t="n">
        <f aca="false" t="array" ref="AJ150:AJ150">SUM(IF(ISNUMBER(AJ151:AJ153),$T151:$T153*AJ151:AJ153,0))/SUM(IF(ISNUMBER(AJ151:AJ153),$T151:$T153,0))</f>
        <v>0</v>
      </c>
      <c r="AK150" s="104" t="n">
        <f aca="false" t="array" ref="AK150:AK150">SUM(IF(ISNUMBER(AK151:AK153),$T151:$T153*AK151:AK153,0))/SUM(IF(ISNUMBER(AK151:AK153),$T151:$T153,0))</f>
        <v>66.6666666666667</v>
      </c>
      <c r="AL150" s="104" t="n">
        <f aca="false" t="array" ref="AL150:AL150">SUM(IF(ISNUMBER(AL151:AL153),$T151:$T153*AL151:AL153,0))/SUM(IF(ISNUMBER(AL151:AL153),$T151:$T153,0))</f>
        <v>100</v>
      </c>
      <c r="AM150" s="104" t="n">
        <f aca="false" t="array" ref="AM150:AM150">SUM(IF(ISNUMBER(AM151:AM153),$T151:$T153*AM151:AM153,0))/SUM(IF(ISNUMBER(AM151:AM153),$T151:$T153,0))</f>
        <v>100</v>
      </c>
      <c r="AN150" s="104" t="n">
        <f aca="false" t="array" ref="AN150:AN150">SUM(IF(ISNUMBER(AN151:AN153),$T151:$T153*AN151:AN153,0))/SUM(IF(ISNUMBER(AN151:AN153),$T151:$T153,0))</f>
        <v>0</v>
      </c>
      <c r="AO150" s="104" t="n">
        <f aca="false" t="array" ref="AO150:AO150">SUM(IF(ISNUMBER(AO151:AO153),$T151:$T153*AO151:AO153,0))/SUM(IF(ISNUMBER(AO151:AO153),$T151:$T153,0))</f>
        <v>0</v>
      </c>
      <c r="AP150" s="104" t="n">
        <f aca="false" t="array" ref="AP150:AP150">SUM(IF(ISNUMBER(AP151:AP153),$T151:$T153*AP151:AP153,0))/SUM(IF(ISNUMBER(AP151:AP153),$T151:$T153,0))</f>
        <v>16.6666666666667</v>
      </c>
      <c r="AQ150" s="104" t="n">
        <f aca="false" t="array" ref="AQ150:AQ150">SUM(IF(ISNUMBER(AQ151:AQ153),$T151:$T153*AQ151:AQ153,0))/SUM(IF(ISNUMBER(AQ151:AQ153),$T151:$T153,0))</f>
        <v>83.3333333333333</v>
      </c>
      <c r="AR150" s="104" t="n">
        <f aca="false" t="array" ref="AR150:AR150">SUM(IF(ISNUMBER(AR151:AR153),$T151:$T153*AR151:AR153,0))/SUM(IF(ISNUMBER(AR151:AR153),$T151:$T153,0))</f>
        <v>100</v>
      </c>
      <c r="AS150" s="104" t="n">
        <f aca="false" t="array" ref="AS150:AS150">SUM(IF(ISNUMBER(AS151:AS153),$T151:$T153*AS151:AS153,0))/SUM(IF(ISNUMBER(AS151:AS153),$T151:$T153,0))</f>
        <v>0</v>
      </c>
      <c r="AT150" s="104" t="n">
        <f aca="false" t="array" ref="AT150:AT150">SUM(IF(ISNUMBER(AT151:AT153),$T151:$T153*AT151:AT153,0))/SUM(IF(ISNUMBER(AT151:AT153),$T151:$T153,0))</f>
        <v>83.3333333333333</v>
      </c>
      <c r="AU150" s="104" t="n">
        <f aca="false" t="array" ref="AU150:AU150">SUM(IF(ISNUMBER(AU151:AU153),$T151:$T153*AU151:AU153,0))/SUM(IF(ISNUMBER(AU151:AU153),$T151:$T153,0))</f>
        <v>100</v>
      </c>
      <c r="AV150" s="104" t="n">
        <f aca="false" t="array" ref="AV150:AV150">SUM(IF(ISNUMBER(AV151:AV153),$T151:$T153*AV151:AV153,0))/SUM(IF(ISNUMBER(AV151:AV153),$T151:$T153,0))</f>
        <v>0</v>
      </c>
      <c r="AW150" s="104" t="n">
        <f aca="false" t="array" ref="AW150:AW150">SUM(IF(ISNUMBER(AW151:AW153),$T151:$T153*AW151:AW153,0))/SUM(IF(ISNUMBER(AW151:AW153),$T151:$T153,0))</f>
        <v>0</v>
      </c>
      <c r="AX150" s="104" t="n">
        <f aca="false" t="array" ref="AX150:AX150">SUM(IF(ISNUMBER(AX151:AX153),$T151:$T153*AX151:AX153,0))/SUM(IF(ISNUMBER(AX151:AX153),$T151:$T153,0))</f>
        <v>0</v>
      </c>
      <c r="AY150" s="104" t="n">
        <f aca="false" t="array" ref="AY150:AY150">SUM(IF(ISNUMBER(AY151:AY153),$T151:$T153*AY151:AY153,0))/SUM(IF(ISNUMBER(AY151:AY153),$T151:$T153,0))</f>
        <v>0</v>
      </c>
      <c r="AZ150" s="104" t="n">
        <f aca="false" t="array" ref="AZ150:AZ150">SUM(IF(ISNUMBER(AZ151:AZ153),$T151:$T153*AZ151:AZ153,0))/SUM(IF(ISNUMBER(AZ151:AZ153),$T151:$T153,0))</f>
        <v>0</v>
      </c>
      <c r="BA150" s="104" t="n">
        <f aca="false" t="array" ref="BA150:BA150">SUM(IF(ISNUMBER(BA151:BA153),$T151:$T153*BA151:BA153,0))/SUM(IF(ISNUMBER(BA151:BA153),$T151:$T153,0))</f>
        <v>33.3333333333333</v>
      </c>
      <c r="BB150" s="104" t="n">
        <f aca="false" t="array" ref="BB150:BB150">SUM(IF(ISNUMBER(BB151:BB153),$T151:$T153*BB151:BB153,0))/SUM(IF(ISNUMBER(BB151:BB153),$T151:$T153,0))</f>
        <v>100</v>
      </c>
      <c r="BC150" s="104" t="n">
        <f aca="false" t="array" ref="BC150:BC150">SUM(IF(ISNUMBER(BC151:BC153),$T151:$T153*BC151:BC153,0))/SUM(IF(ISNUMBER(BC151:BC153),$T151:$T153,0))</f>
        <v>0</v>
      </c>
      <c r="BD150" s="104" t="n">
        <f aca="false" t="array" ref="BD150:BD150">SUM(IF(ISNUMBER(BD151:BD153),$T151:$T153*BD151:BD153,0))/SUM(IF(ISNUMBER(BD151:BD153),$T151:$T153,0))</f>
        <v>100</v>
      </c>
      <c r="BE150" s="104" t="n">
        <f aca="false" t="array" ref="BE150:BE150">SUM(IF(ISNUMBER(BE151:BE153),$T151:$T153*BE151:BE153,0))/SUM(IF(ISNUMBER(BE151:BE153),$T151:$T153,0))</f>
        <v>33.3333333333333</v>
      </c>
      <c r="BF150" s="104" t="n">
        <f aca="false" t="array" ref="BF150:BF150">SUM(IF(ISNUMBER(BF151:BF153),$T151:$T153*BF151:BF153,0))/SUM(IF(ISNUMBER(BF151:BF153),$T151:$T153,0))</f>
        <v>100</v>
      </c>
      <c r="BG150" s="104" t="n">
        <f aca="false" t="array" ref="BG150:BG150">SUM(IF(ISNUMBER(BG151:BG153),$T151:$T153*BG151:BG153,0))/SUM(IF(ISNUMBER(BG151:BG153),$T151:$T153,0))</f>
        <v>50</v>
      </c>
      <c r="BH150" s="104" t="n">
        <f aca="false" t="array" ref="BH150:BH150">SUM(IF(ISNUMBER(BH151:BH153),$T151:$T153*BH151:BH153,0))/SUM(IF(ISNUMBER(BH151:BH153),$T151:$T153,0))</f>
        <v>100</v>
      </c>
      <c r="BI150" s="104" t="n">
        <f aca="false" t="array" ref="BI150:BI150">SUM(IF(ISNUMBER(BI151:BI153),$T151:$T153*BI151:BI153,0))/SUM(IF(ISNUMBER(BI151:BI153),$T151:$T153,0))</f>
        <v>0</v>
      </c>
      <c r="BJ150" s="104" t="n">
        <f aca="false" t="array" ref="BJ150:BJ150">SUM(IF(ISNUMBER(BJ151:BJ153),$T151:$T153*BJ151:BJ153,0))/SUM(IF(ISNUMBER(BJ151:BJ153),$T151:$T153,0))</f>
        <v>33.3333333333333</v>
      </c>
      <c r="BK150" s="104" t="n">
        <f aca="false" t="array" ref="BK150:BK150">SUM(IF(ISNUMBER(BK151:BK153),$T151:$T153*BK151:BK153,0))/SUM(IF(ISNUMBER(BK151:BK153),$T151:$T153,0))</f>
        <v>0</v>
      </c>
      <c r="BL150" s="104" t="n">
        <f aca="false" t="array" ref="BL150:BL150">SUM(IF(ISNUMBER(BL151:BL153),$T151:$T153*BL151:BL153,0))/SUM(IF(ISNUMBER(BL151:BL153),$T151:$T153,0))</f>
        <v>83.3333333333333</v>
      </c>
      <c r="BM150" s="104" t="n">
        <f aca="false" t="array" ref="BM150:BM150">SUM(IF(ISNUMBER(BM151:BM153),$T151:$T153*BM151:BM153,0))/SUM(IF(ISNUMBER(BM151:BM153),$T151:$T153,0))</f>
        <v>0</v>
      </c>
      <c r="BN150" s="104" t="n">
        <f aca="false" t="array" ref="BN150:BN150">SUM(IF(ISNUMBER(BN151:BN153),$T151:$T153*BN151:BN153,0))/SUM(IF(ISNUMBER(BN151:BN153),$T151:$T153,0))</f>
        <v>0</v>
      </c>
      <c r="BO150" s="104" t="n">
        <f aca="false" t="array" ref="BO150:BO150">SUM(IF(ISNUMBER(BO151:BO153),$T151:$T153*BO151:BO153,0))/SUM(IF(ISNUMBER(BO151:BO153),$T151:$T153,0))</f>
        <v>0</v>
      </c>
      <c r="BP150" s="104" t="n">
        <f aca="false" t="array" ref="BP150:BP150">SUM(IF(ISNUMBER(BP151:BP153),$T151:$T153*BP151:BP153,0))/SUM(IF(ISNUMBER(BP151:BP153),$T151:$T153,0))</f>
        <v>33.3333333333333</v>
      </c>
      <c r="BQ150" s="104" t="n">
        <f aca="false" t="array" ref="BQ150:BQ150">SUM(IF(ISNUMBER(BQ151:BQ153),$T151:$T153*BQ151:BQ153,0))/SUM(IF(ISNUMBER(BQ151:BQ153),$T151:$T153,0))</f>
        <v>0</v>
      </c>
      <c r="BR150" s="104" t="n">
        <f aca="false" t="array" ref="BR150:BR150">SUM(IF(ISNUMBER(BR151:BR153),$T151:$T153*BR151:BR153,0))/SUM(IF(ISNUMBER(BR151:BR153),$T151:$T153,0))</f>
        <v>0</v>
      </c>
      <c r="BS150" s="104" t="n">
        <f aca="false" t="array" ref="BS150:BS150">SUM(IF(ISNUMBER(BS151:BS153),$T151:$T153*BS151:BS153,0))/SUM(IF(ISNUMBER(BS151:BS153),$T151:$T153,0))</f>
        <v>66.6666666666667</v>
      </c>
      <c r="BT150" s="104" t="n">
        <f aca="false" t="array" ref="BT150:BT150">SUM(IF(ISNUMBER(BT151:BT153),$T151:$T153*BT151:BT153,0))/SUM(IF(ISNUMBER(BT151:BT153),$T151:$T153,0))</f>
        <v>83.3333333333333</v>
      </c>
      <c r="BU150" s="104" t="n">
        <f aca="false" t="array" ref="BU150:BU150">SUM(IF(ISNUMBER(BU151:BU153),$T151:$T153*BU151:BU153,0))/SUM(IF(ISNUMBER(BU151:BU153),$T151:$T153,0))</f>
        <v>83.3333333333333</v>
      </c>
      <c r="BV150" s="104" t="n">
        <f aca="false" t="array" ref="BV150:BV150">SUM(IF(ISNUMBER(BV151:BV153),$T151:$T153*BV151:BV153,0))/SUM(IF(ISNUMBER(BV151:BV153),$T151:$T153,0))</f>
        <v>16.6666666666667</v>
      </c>
      <c r="BW150" s="104" t="n">
        <f aca="false" t="array" ref="BW150:BW150">SUM(IF(ISNUMBER(BW151:BW153),$T151:$T153*BW151:BW153,0))/SUM(IF(ISNUMBER(BW151:BW153),$T151:$T153,0))</f>
        <v>0</v>
      </c>
      <c r="BX150" s="104" t="n">
        <f aca="false" t="array" ref="BX150:BX150">SUM(IF(ISNUMBER(BX151:BX153),$T151:$T153*BX151:BX153,0))/SUM(IF(ISNUMBER(BX151:BX153),$T151:$T153,0))</f>
        <v>0</v>
      </c>
      <c r="BY150" s="104" t="n">
        <f aca="false" t="array" ref="BY150:BY150">SUM(IF(ISNUMBER(BY151:BY153),$T151:$T153*BY151:BY153,0))/SUM(IF(ISNUMBER(BY151:BY153),$T151:$T153,0))</f>
        <v>0</v>
      </c>
      <c r="BZ150" s="104" t="n">
        <f aca="false" t="array" ref="BZ150:BZ150">SUM(IF(ISNUMBER(BZ151:BZ153),$T151:$T153*BZ151:BZ153,0))/SUM(IF(ISNUMBER(BZ151:BZ153),$T151:$T153,0))</f>
        <v>33.3333333333333</v>
      </c>
      <c r="CA150" s="104" t="n">
        <f aca="false" t="array" ref="CA150:CA150">SUM(IF(ISNUMBER(CA151:CA153),$T151:$T153*CA151:CA153,0))/SUM(IF(ISNUMBER(CA151:CA153),$T151:$T153,0))</f>
        <v>0</v>
      </c>
      <c r="CB150" s="104" t="n">
        <f aca="false" t="array" ref="CB150:CB150">SUM(IF(ISNUMBER(CB151:CB153),$T151:$T153*CB151:CB153,0))/SUM(IF(ISNUMBER(CB151:CB153),$T151:$T153,0))</f>
        <v>33.3333333333333</v>
      </c>
      <c r="CC150" s="104" t="n">
        <f aca="false" t="array" ref="CC150:CC150">SUM(IF(ISNUMBER(CC151:CC153),$T151:$T153*CC151:CC153,0))/SUM(IF(ISNUMBER(CC151:CC153),$T151:$T153,0))</f>
        <v>33.3333333333333</v>
      </c>
      <c r="CD150" s="104" t="n">
        <f aca="false" t="array" ref="CD150:CD150">SUM(IF(ISNUMBER(CD151:CD153),$T151:$T153*CD151:CD153,0))/SUM(IF(ISNUMBER(CD151:CD153),$T151:$T153,0))</f>
        <v>33.3333333333333</v>
      </c>
      <c r="CE150" s="104" t="n">
        <f aca="false" t="array" ref="CE150:CE150">SUM(IF(ISNUMBER(CE151:CE153),$T151:$T153*CE151:CE153,0))/SUM(IF(ISNUMBER(CE151:CE153),$T151:$T153,0))</f>
        <v>66.6666666666667</v>
      </c>
      <c r="CF150" s="104" t="n">
        <f aca="false" t="array" ref="CF150:CF150">SUM(IF(ISNUMBER(CF151:CF153),$T151:$T153*CF151:CF153,0))/SUM(IF(ISNUMBER(CF151:CF153),$T151:$T153,0))</f>
        <v>0</v>
      </c>
      <c r="CG150" s="104" t="n">
        <f aca="false" t="array" ref="CG150:CG150">SUM(IF(ISNUMBER(CG151:CG153),$T151:$T153*CG151:CG153,0))/SUM(IF(ISNUMBER(CG151:CG153),$T151:$T153,0))</f>
        <v>0</v>
      </c>
      <c r="CH150" s="104" t="n">
        <f aca="false" t="array" ref="CH150:CH150">SUM(IF(ISNUMBER(CH151:CH153),$T151:$T153*CH151:CH153,0))/SUM(IF(ISNUMBER(CH151:CH153),$T151:$T153,0))</f>
        <v>0</v>
      </c>
      <c r="CI150" s="104" t="n">
        <f aca="false" t="array" ref="CI150:CI150">SUM(IF(ISNUMBER(CI151:CI153),$T151:$T153*CI151:CI153,0))/SUM(IF(ISNUMBER(CI151:CI153),$T151:$T153,0))</f>
        <v>100</v>
      </c>
      <c r="CJ150" s="104" t="n">
        <f aca="false" t="array" ref="CJ150:CJ150">SUM(IF(ISNUMBER(CJ151:CJ153),$T151:$T153*CJ151:CJ153,0))/SUM(IF(ISNUMBER(CJ151:CJ153),$T151:$T153,0))</f>
        <v>0</v>
      </c>
      <c r="CK150" s="104" t="n">
        <f aca="false" t="array" ref="CK150:CK150">SUM(IF(ISNUMBER(CK151:CK153),$T151:$T153*CK151:CK153,0))/SUM(IF(ISNUMBER(CK151:CK153),$T151:$T153,0))</f>
        <v>0</v>
      </c>
      <c r="CL150" s="104" t="n">
        <f aca="false" t="array" ref="CL150:CL150">SUM(IF(ISNUMBER(CL151:CL153),$T151:$T153*CL151:CL153,0))/SUM(IF(ISNUMBER(CL151:CL153),$T151:$T153,0))</f>
        <v>16.6666666666667</v>
      </c>
      <c r="CM150" s="104" t="n">
        <f aca="false" t="array" ref="CM150:CM150">SUM(IF(ISNUMBER(CM151:CM153),$T151:$T153*CM151:CM153,0))/SUM(IF(ISNUMBER(CM151:CM153),$T151:$T153,0))</f>
        <v>100</v>
      </c>
      <c r="CN150" s="104" t="n">
        <f aca="false" t="array" ref="CN150:CN150">SUM(IF(ISNUMBER(CN151:CN153),$T151:$T153*CN151:CN153,0))/SUM(IF(ISNUMBER(CN151:CN153),$T151:$T153,0))</f>
        <v>0</v>
      </c>
      <c r="CO150" s="104" t="n">
        <f aca="false" t="array" ref="CO150:CO150">SUM(IF(ISNUMBER(CO151:CO153),$T151:$T153*CO151:CO153,0))/SUM(IF(ISNUMBER(CO151:CO153),$T151:$T153,0))</f>
        <v>0</v>
      </c>
      <c r="CP150" s="104" t="n">
        <f aca="false" t="array" ref="CP150:CP150">SUM(IF(ISNUMBER(CP151:CP153),$T151:$T153*CP151:CP153,0))/SUM(IF(ISNUMBER(CP151:CP153),$T151:$T153,0))</f>
        <v>0</v>
      </c>
      <c r="CQ150" s="104" t="n">
        <f aca="false" t="array" ref="CQ150:CQ150">SUM(IF(ISNUMBER(CQ151:CQ153),$T151:$T153*CQ151:CQ153,0))/SUM(IF(ISNUMBER(CQ151:CQ153),$T151:$T153,0))</f>
        <v>0</v>
      </c>
      <c r="CR150" s="104" t="n">
        <f aca="false" t="array" ref="CR150:CR150">SUM(IF(ISNUMBER(CR151:CR153),$T151:$T153*CR151:CR153,0))/SUM(IF(ISNUMBER(CR151:CR153),$T151:$T153,0))</f>
        <v>16.6666666666667</v>
      </c>
      <c r="CS150" s="104" t="n">
        <f aca="false" t="array" ref="CS150:CS150">SUM(IF(ISNUMBER(CS151:CS153),$T151:$T153*CS151:CS153,0))/SUM(IF(ISNUMBER(CS151:CS153),$T151:$T153,0))</f>
        <v>100</v>
      </c>
      <c r="CT150" s="104" t="n">
        <f aca="false" t="array" ref="CT150:CT150">SUM(IF(ISNUMBER(CT151:CT153),$T151:$T153*CT151:CT153,0))/SUM(IF(ISNUMBER(CT151:CT153),$T151:$T153,0))</f>
        <v>0</v>
      </c>
      <c r="CU150" s="104" t="n">
        <f aca="false" t="array" ref="CU150:CU150">SUM(IF(ISNUMBER(CU151:CU153),$T151:$T153*CU151:CU153,0))/SUM(IF(ISNUMBER(CU151:CU153),$T151:$T153,0))</f>
        <v>0</v>
      </c>
      <c r="CV150" s="104" t="n">
        <f aca="false" t="array" ref="CV150:CV150">SUM(IF(ISNUMBER(CV151:CV153),$T151:$T153*CV151:CV153,0))/SUM(IF(ISNUMBER(CV151:CV153),$T151:$T153,0))</f>
        <v>0</v>
      </c>
      <c r="CW150" s="104" t="n">
        <f aca="false" t="array" ref="CW150:CW150">SUM(IF(ISNUMBER(CW151:CW153),$T151:$T153*CW151:CW153,0))/SUM(IF(ISNUMBER(CW151:CW153),$T151:$T153,0))</f>
        <v>0</v>
      </c>
    </row>
    <row r="151" customFormat="false" ht="15.5" hidden="false" customHeight="false" outlineLevel="0" collapsed="false">
      <c r="A151" s="107" t="n">
        <v>5231</v>
      </c>
      <c r="B151" s="107" t="n">
        <v>4</v>
      </c>
      <c r="C151" s="103" t="str">
        <f aca="true">IF(ISBLANK(OFFSET('outliers treatment'!$A$3,MATCH($A151,'outliers treatment'!$A$4:$A$154,0),MATCH(C$4,'outliers treatment'!$4:$4,0)-1)),"",OFFSET('outliers treatment'!$A$3,MATCH($A151,'outliers treatment'!$A$4:$A$154,0),MATCH(C$4,'outliers treatment'!$4:$4,0)-1))</f>
        <v/>
      </c>
      <c r="D151" s="103" t="str">
        <f aca="true">IF(ISBLANK(OFFSET('outliers treatment'!$A$3,MATCH($A151,'outliers treatment'!$A$4:$A$154,0),MATCH(D$4,'outliers treatment'!$4:$4,0)-1)),"",OFFSET('outliers treatment'!$A$3,MATCH($A151,'outliers treatment'!$A$4:$A$154,0),MATCH(D$4,'outliers treatment'!$4:$4,0)-1))</f>
        <v>Levels of participation in ISO's committee on Artifical Intelligence</v>
      </c>
      <c r="E151" s="103" t="str">
        <f aca="true">IF(ISBLANK(OFFSET('outliers treatment'!$A$3,MATCH($A151,'outliers treatment'!$A$4:$A$154,0),MATCH(E$4,'outliers treatment'!$4:$4,0)-1)),"",OFFSET('outliers treatment'!$A$3,MATCH($A151,'outliers treatment'!$A$4:$A$154,0),MATCH(E$4,'outliers treatment'!$4:$4,0)-1))</f>
        <v/>
      </c>
      <c r="F151" s="103" t="str">
        <f aca="true">IF(ISBLANK(OFFSET('outliers treatment'!$A$3,MATCH($A151,'outliers treatment'!$A$4:$A$154,0),MATCH(F$4,'outliers treatment'!$4:$4,0)-1)),"",OFFSET('outliers treatment'!$A$3,MATCH($A151,'outliers treatment'!$A$4:$A$154,0),MATCH(F$4,'outliers treatment'!$4:$4,0)-1))</f>
        <v/>
      </c>
      <c r="G151" s="103" t="str">
        <f aca="true">IF(ISBLANK(OFFSET('outliers treatment'!$A$3,MATCH($A151,'outliers treatment'!$A$4:$A$154,0),MATCH(G$4,'outliers treatment'!$4:$4,0)-1)),"",OFFSET('outliers treatment'!$A$3,MATCH($A151,'outliers treatment'!$A$4:$A$154,0),MATCH(G$4,'outliers treatment'!$4:$4,0)-1))</f>
        <v/>
      </c>
      <c r="H151" s="103" t="str">
        <f aca="true">IF(ISBLANK(OFFSET('outliers treatment'!$A$3,MATCH($A151,'outliers treatment'!$A$4:$A$154,0),MATCH(H$4,'outliers treatment'!$4:$4,0)-1)),"",OFFSET('outliers treatment'!$A$3,MATCH($A151,'outliers treatment'!$A$4:$A$154,0),MATCH(H$4,'outliers treatment'!$4:$4,0)-1))</f>
        <v/>
      </c>
      <c r="I151" s="103" t="str">
        <f aca="true">IF(ISBLANK(OFFSET('outliers treatment'!$A$3,MATCH($A151,'outliers treatment'!$A$4:$A$154,0),MATCH(I$4,'outliers treatment'!$4:$4,0)-1)),"",OFFSET('outliers treatment'!$A$3,MATCH($A151,'outliers treatment'!$A$4:$A$154,0),MATCH(I$4,'outliers treatment'!$4:$4,0)-1))</f>
        <v/>
      </c>
      <c r="J151" s="104" t="n">
        <f aca="false" t="array" ref="J151:J151">MIN(IF(ISNUMBER(V151:CW151),V151:CW151))</f>
        <v>0</v>
      </c>
      <c r="K151" s="103" t="n">
        <f aca="false" t="array" ref="K151:K151">MAX(IF(ISNUMBER(V151:CW151),V151:CW151))</f>
        <v>100</v>
      </c>
      <c r="L151" s="103" t="n">
        <f aca="true">IF(ISBLANK(OFFSET('outliers treatment'!$A$3,MATCH($A151,'outliers treatment'!$A$4:$A$154,0),MATCH(L$4,'outliers treatment'!$4:$4,0)-1)),"",OFFSET('outliers treatment'!$A$3,MATCH($A151,'outliers treatment'!$A$4:$A$154,0),MATCH(L$4,'outliers treatment'!$4:$4,0)-1))</f>
        <v>0</v>
      </c>
      <c r="M151" s="103" t="n">
        <f aca="true">IF(ISBLANK(OFFSET('outliers treatment'!$A$3,MATCH($A151,'outliers treatment'!$A$4:$A$154,0),MATCH(M$4,'outliers treatment'!$4:$4,0)-1)),"",OFFSET('outliers treatment'!$A$3,MATCH($A151,'outliers treatment'!$A$4:$A$154,0),MATCH(M$4,'outliers treatment'!$4:$4,0)-1))</f>
        <v>2</v>
      </c>
      <c r="N151" s="103" t="n">
        <f aca="true">IF(ISBLANK(OFFSET('outliers treatment'!$A$3,MATCH($A151,'outliers treatment'!$A$4:$A$154,0),MATCH(N$4,'outliers treatment'!$4:$4,0)-1)),"",OFFSET('outliers treatment'!$A$3,MATCH($A151,'outliers treatment'!$A$4:$A$154,0),MATCH(N$4,'outliers treatment'!$4:$4,0)-1))</f>
        <v>2</v>
      </c>
      <c r="O151" s="103" t="n">
        <f aca="true">IF(ISBLANK(OFFSET('outliers treatment'!$A$3,MATCH($A151,'outliers treatment'!$A$4:$A$154,0),MATCH(O$4,'outliers treatment'!$4:$4,0)-1)),"",OFFSET('outliers treatment'!$A$3,MATCH($A151,'outliers treatment'!$A$4:$A$154,0),MATCH(O$4,'outliers treatment'!$4:$4,0)-1))</f>
        <v>0</v>
      </c>
      <c r="P151" s="103" t="n">
        <f aca="true">IF(ISBLANK(OFFSET('outliers treatment'!$A$3,MATCH($A151,'outliers treatment'!$A$4:$A$154,0),MATCH(P$4,'outliers treatment'!$4:$4,0)-1)),"",OFFSET('outliers treatment'!$A$3,MATCH($A151,'outliers treatment'!$A$4:$A$154,0),MATCH(P$4,'outliers treatment'!$4:$4,0)-1))</f>
        <v>2</v>
      </c>
      <c r="Q151" s="103" t="n">
        <f aca="false">IFERROR(P151-O151,"")</f>
        <v>2</v>
      </c>
      <c r="R151" s="105" t="n">
        <f aca="false" t="array" ref="R151:R151">IFERROR(SKEW(IF(ISNUMBER(V151:CW151),V151:CW151,"")),"")</f>
        <v>0.609412886300353</v>
      </c>
      <c r="S151" s="103" t="n">
        <v>0</v>
      </c>
      <c r="T151" s="103" t="n">
        <v>1</v>
      </c>
      <c r="U151" s="106" t="n">
        <f aca="false" t="array" ref="U151:U151">IF(B151&lt;4,"",1-IFERROR(SUM(ISNUMBER(V151:CW151)*(1-$V$3:$CW$3))/COUNTIF($V$3:$CW$3,0),0))</f>
        <v>0</v>
      </c>
      <c r="V151" s="104" t="n">
        <f aca="true">IF($L151="","",IF(ISNUMBER(OFFSET('Data transformed'!$A$4,MATCH($A151,'Data transformed'!$A$5:$A$185,0),MATCH(V$4,'Data transformed'!$4:$4,0)-1)), (MIN(MAX(OFFSET('Data transformed'!$A$4,MATCH($A151,'Data transformed'!$A$5:$A$185,0),MATCH(V$4,'Data transformed'!$4:$4,0)-1),$O151),$P151)-$O151)/$Q151*100,"NA"))</f>
        <v>50</v>
      </c>
      <c r="W151" s="104" t="n">
        <f aca="true">IF($L151="","",IF(ISNUMBER(OFFSET('Data transformed'!$A$4,MATCH($A151,'Data transformed'!$A$5:$A$185,0),MATCH(W$4,'Data transformed'!$4:$4,0)-1)), (MIN(MAX(OFFSET('Data transformed'!$A$4,MATCH($A151,'Data transformed'!$A$5:$A$185,0),MATCH(W$4,'Data transformed'!$4:$4,0)-1),$O151),$P151)-$O151)/$Q151*100,"NA"))</f>
        <v>100</v>
      </c>
      <c r="X151" s="104" t="n">
        <f aca="true">IF($L151="","",IF(ISNUMBER(OFFSET('Data transformed'!$A$4,MATCH($A151,'Data transformed'!$A$5:$A$185,0),MATCH(X$4,'Data transformed'!$4:$4,0)-1)), (MIN(MAX(OFFSET('Data transformed'!$A$4,MATCH($A151,'Data transformed'!$A$5:$A$185,0),MATCH(X$4,'Data transformed'!$4:$4,0)-1),$O151),$P151)-$O151)/$Q151*100,"NA"))</f>
        <v>100</v>
      </c>
      <c r="Y151" s="104" t="n">
        <f aca="true">IF($L151="","",IF(ISNUMBER(OFFSET('Data transformed'!$A$4,MATCH($A151,'Data transformed'!$A$5:$A$185,0),MATCH(Y$4,'Data transformed'!$4:$4,0)-1)), (MIN(MAX(OFFSET('Data transformed'!$A$4,MATCH($A151,'Data transformed'!$A$5:$A$185,0),MATCH(Y$4,'Data transformed'!$4:$4,0)-1),$O151),$P151)-$O151)/$Q151*100,"NA"))</f>
        <v>100</v>
      </c>
      <c r="Z151" s="104" t="n">
        <f aca="true">IF($L151="","",IF(ISNUMBER(OFFSET('Data transformed'!$A$4,MATCH($A151,'Data transformed'!$A$5:$A$185,0),MATCH(Z$4,'Data transformed'!$4:$4,0)-1)), (MIN(MAX(OFFSET('Data transformed'!$A$4,MATCH($A151,'Data transformed'!$A$5:$A$185,0),MATCH(Z$4,'Data transformed'!$4:$4,0)-1),$O151),$P151)-$O151)/$Q151*100,"NA"))</f>
        <v>0</v>
      </c>
      <c r="AA151" s="104" t="n">
        <f aca="true">IF($L151="","",IF(ISNUMBER(OFFSET('Data transformed'!$A$4,MATCH($A151,'Data transformed'!$A$5:$A$185,0),MATCH(AA$4,'Data transformed'!$4:$4,0)-1)), (MIN(MAX(OFFSET('Data transformed'!$A$4,MATCH($A151,'Data transformed'!$A$5:$A$185,0),MATCH(AA$4,'Data transformed'!$4:$4,0)-1),$O151),$P151)-$O151)/$Q151*100,"NA"))</f>
        <v>0</v>
      </c>
      <c r="AB151" s="104" t="n">
        <f aca="true">IF($L151="","",IF(ISNUMBER(OFFSET('Data transformed'!$A$4,MATCH($A151,'Data transformed'!$A$5:$A$185,0),MATCH(AB$4,'Data transformed'!$4:$4,0)-1)), (MIN(MAX(OFFSET('Data transformed'!$A$4,MATCH($A151,'Data transformed'!$A$5:$A$185,0),MATCH(AB$4,'Data transformed'!$4:$4,0)-1),$O151),$P151)-$O151)/$Q151*100,"NA"))</f>
        <v>0</v>
      </c>
      <c r="AC151" s="104" t="n">
        <f aca="true">IF($L151="","",IF(ISNUMBER(OFFSET('Data transformed'!$A$4,MATCH($A151,'Data transformed'!$A$5:$A$185,0),MATCH(AC$4,'Data transformed'!$4:$4,0)-1)), (MIN(MAX(OFFSET('Data transformed'!$A$4,MATCH($A151,'Data transformed'!$A$5:$A$185,0),MATCH(AC$4,'Data transformed'!$4:$4,0)-1),$O151),$P151)-$O151)/$Q151*100,"NA"))</f>
        <v>100</v>
      </c>
      <c r="AD151" s="104" t="n">
        <f aca="true">IF($L151="","",IF(ISNUMBER(OFFSET('Data transformed'!$A$4,MATCH($A151,'Data transformed'!$A$5:$A$185,0),MATCH(AD$4,'Data transformed'!$4:$4,0)-1)), (MIN(MAX(OFFSET('Data transformed'!$A$4,MATCH($A151,'Data transformed'!$A$5:$A$185,0),MATCH(AD$4,'Data transformed'!$4:$4,0)-1),$O151),$P151)-$O151)/$Q151*100,"NA"))</f>
        <v>100</v>
      </c>
      <c r="AE151" s="104" t="n">
        <f aca="true">IF($L151="","",IF(ISNUMBER(OFFSET('Data transformed'!$A$4,MATCH($A151,'Data transformed'!$A$5:$A$185,0),MATCH(AE$4,'Data transformed'!$4:$4,0)-1)), (MIN(MAX(OFFSET('Data transformed'!$A$4,MATCH($A151,'Data transformed'!$A$5:$A$185,0),MATCH(AE$4,'Data transformed'!$4:$4,0)-1),$O151),$P151)-$O151)/$Q151*100,"NA"))</f>
        <v>0</v>
      </c>
      <c r="AF151" s="104" t="n">
        <f aca="true">IF($L151="","",IF(ISNUMBER(OFFSET('Data transformed'!$A$4,MATCH($A151,'Data transformed'!$A$5:$A$185,0),MATCH(AF$4,'Data transformed'!$4:$4,0)-1)), (MIN(MAX(OFFSET('Data transformed'!$A$4,MATCH($A151,'Data transformed'!$A$5:$A$185,0),MATCH(AF$4,'Data transformed'!$4:$4,0)-1),$O151),$P151)-$O151)/$Q151*100,"NA"))</f>
        <v>100</v>
      </c>
      <c r="AG151" s="104" t="n">
        <f aca="true">IF($L151="","",IF(ISNUMBER(OFFSET('Data transformed'!$A$4,MATCH($A151,'Data transformed'!$A$5:$A$185,0),MATCH(AG$4,'Data transformed'!$4:$4,0)-1)), (MIN(MAX(OFFSET('Data transformed'!$A$4,MATCH($A151,'Data transformed'!$A$5:$A$185,0),MATCH(AG$4,'Data transformed'!$4:$4,0)-1),$O151),$P151)-$O151)/$Q151*100,"NA"))</f>
        <v>100</v>
      </c>
      <c r="AH151" s="104" t="n">
        <f aca="true">IF($L151="","",IF(ISNUMBER(OFFSET('Data transformed'!$A$4,MATCH($A151,'Data transformed'!$A$5:$A$185,0),MATCH(AH$4,'Data transformed'!$4:$4,0)-1)), (MIN(MAX(OFFSET('Data transformed'!$A$4,MATCH($A151,'Data transformed'!$A$5:$A$185,0),MATCH(AH$4,'Data transformed'!$4:$4,0)-1),$O151),$P151)-$O151)/$Q151*100,"NA"))</f>
        <v>0</v>
      </c>
      <c r="AI151" s="104" t="n">
        <f aca="true">IF($L151="","",IF(ISNUMBER(OFFSET('Data transformed'!$A$4,MATCH($A151,'Data transformed'!$A$5:$A$185,0),MATCH(AI$4,'Data transformed'!$4:$4,0)-1)), (MIN(MAX(OFFSET('Data transformed'!$A$4,MATCH($A151,'Data transformed'!$A$5:$A$185,0),MATCH(AI$4,'Data transformed'!$4:$4,0)-1),$O151),$P151)-$O151)/$Q151*100,"NA"))</f>
        <v>0</v>
      </c>
      <c r="AJ151" s="104" t="n">
        <f aca="true">IF($L151="","",IF(ISNUMBER(OFFSET('Data transformed'!$A$4,MATCH($A151,'Data transformed'!$A$5:$A$185,0),MATCH(AJ$4,'Data transformed'!$4:$4,0)-1)), (MIN(MAX(OFFSET('Data transformed'!$A$4,MATCH($A151,'Data transformed'!$A$5:$A$185,0),MATCH(AJ$4,'Data transformed'!$4:$4,0)-1),$O151),$P151)-$O151)/$Q151*100,"NA"))</f>
        <v>0</v>
      </c>
      <c r="AK151" s="104" t="n">
        <f aca="true">IF($L151="","",IF(ISNUMBER(OFFSET('Data transformed'!$A$4,MATCH($A151,'Data transformed'!$A$5:$A$185,0),MATCH(AK$4,'Data transformed'!$4:$4,0)-1)), (MIN(MAX(OFFSET('Data transformed'!$A$4,MATCH($A151,'Data transformed'!$A$5:$A$185,0),MATCH(AK$4,'Data transformed'!$4:$4,0)-1),$O151),$P151)-$O151)/$Q151*100,"NA"))</f>
        <v>50</v>
      </c>
      <c r="AL151" s="104" t="n">
        <f aca="true">IF($L151="","",IF(ISNUMBER(OFFSET('Data transformed'!$A$4,MATCH($A151,'Data transformed'!$A$5:$A$185,0),MATCH(AL$4,'Data transformed'!$4:$4,0)-1)), (MIN(MAX(OFFSET('Data transformed'!$A$4,MATCH($A151,'Data transformed'!$A$5:$A$185,0),MATCH(AL$4,'Data transformed'!$4:$4,0)-1),$O151),$P151)-$O151)/$Q151*100,"NA"))</f>
        <v>100</v>
      </c>
      <c r="AM151" s="104" t="n">
        <f aca="true">IF($L151="","",IF(ISNUMBER(OFFSET('Data transformed'!$A$4,MATCH($A151,'Data transformed'!$A$5:$A$185,0),MATCH(AM$4,'Data transformed'!$4:$4,0)-1)), (MIN(MAX(OFFSET('Data transformed'!$A$4,MATCH($A151,'Data transformed'!$A$5:$A$185,0),MATCH(AM$4,'Data transformed'!$4:$4,0)-1),$O151),$P151)-$O151)/$Q151*100,"NA"))</f>
        <v>100</v>
      </c>
      <c r="AN151" s="104" t="n">
        <f aca="true">IF($L151="","",IF(ISNUMBER(OFFSET('Data transformed'!$A$4,MATCH($A151,'Data transformed'!$A$5:$A$185,0),MATCH(AN$4,'Data transformed'!$4:$4,0)-1)), (MIN(MAX(OFFSET('Data transformed'!$A$4,MATCH($A151,'Data transformed'!$A$5:$A$185,0),MATCH(AN$4,'Data transformed'!$4:$4,0)-1),$O151),$P151)-$O151)/$Q151*100,"NA"))</f>
        <v>0</v>
      </c>
      <c r="AO151" s="104" t="n">
        <f aca="true">IF($L151="","",IF(ISNUMBER(OFFSET('Data transformed'!$A$4,MATCH($A151,'Data transformed'!$A$5:$A$185,0),MATCH(AO$4,'Data transformed'!$4:$4,0)-1)), (MIN(MAX(OFFSET('Data transformed'!$A$4,MATCH($A151,'Data transformed'!$A$5:$A$185,0),MATCH(AO$4,'Data transformed'!$4:$4,0)-1),$O151),$P151)-$O151)/$Q151*100,"NA"))</f>
        <v>0</v>
      </c>
      <c r="AP151" s="104" t="n">
        <f aca="true">IF($L151="","",IF(ISNUMBER(OFFSET('Data transformed'!$A$4,MATCH($A151,'Data transformed'!$A$5:$A$185,0),MATCH(AP$4,'Data transformed'!$4:$4,0)-1)), (MIN(MAX(OFFSET('Data transformed'!$A$4,MATCH($A151,'Data transformed'!$A$5:$A$185,0),MATCH(AP$4,'Data transformed'!$4:$4,0)-1),$O151),$P151)-$O151)/$Q151*100,"NA"))</f>
        <v>0</v>
      </c>
      <c r="AQ151" s="104" t="n">
        <f aca="true">IF($L151="","",IF(ISNUMBER(OFFSET('Data transformed'!$A$4,MATCH($A151,'Data transformed'!$A$5:$A$185,0),MATCH(AQ$4,'Data transformed'!$4:$4,0)-1)), (MIN(MAX(OFFSET('Data transformed'!$A$4,MATCH($A151,'Data transformed'!$A$5:$A$185,0),MATCH(AQ$4,'Data transformed'!$4:$4,0)-1),$O151),$P151)-$O151)/$Q151*100,"NA"))</f>
        <v>100</v>
      </c>
      <c r="AR151" s="104" t="n">
        <f aca="true">IF($L151="","",IF(ISNUMBER(OFFSET('Data transformed'!$A$4,MATCH($A151,'Data transformed'!$A$5:$A$185,0),MATCH(AR$4,'Data transformed'!$4:$4,0)-1)), (MIN(MAX(OFFSET('Data transformed'!$A$4,MATCH($A151,'Data transformed'!$A$5:$A$185,0),MATCH(AR$4,'Data transformed'!$4:$4,0)-1),$O151),$P151)-$O151)/$Q151*100,"NA"))</f>
        <v>100</v>
      </c>
      <c r="AS151" s="104" t="n">
        <f aca="true">IF($L151="","",IF(ISNUMBER(OFFSET('Data transformed'!$A$4,MATCH($A151,'Data transformed'!$A$5:$A$185,0),MATCH(AS$4,'Data transformed'!$4:$4,0)-1)), (MIN(MAX(OFFSET('Data transformed'!$A$4,MATCH($A151,'Data transformed'!$A$5:$A$185,0),MATCH(AS$4,'Data transformed'!$4:$4,0)-1),$O151),$P151)-$O151)/$Q151*100,"NA"))</f>
        <v>0</v>
      </c>
      <c r="AT151" s="104" t="n">
        <f aca="true">IF($L151="","",IF(ISNUMBER(OFFSET('Data transformed'!$A$4,MATCH($A151,'Data transformed'!$A$5:$A$185,0),MATCH(AT$4,'Data transformed'!$4:$4,0)-1)), (MIN(MAX(OFFSET('Data transformed'!$A$4,MATCH($A151,'Data transformed'!$A$5:$A$185,0),MATCH(AT$4,'Data transformed'!$4:$4,0)-1),$O151),$P151)-$O151)/$Q151*100,"NA"))</f>
        <v>100</v>
      </c>
      <c r="AU151" s="104" t="n">
        <f aca="true">IF($L151="","",IF(ISNUMBER(OFFSET('Data transformed'!$A$4,MATCH($A151,'Data transformed'!$A$5:$A$185,0),MATCH(AU$4,'Data transformed'!$4:$4,0)-1)), (MIN(MAX(OFFSET('Data transformed'!$A$4,MATCH($A151,'Data transformed'!$A$5:$A$185,0),MATCH(AU$4,'Data transformed'!$4:$4,0)-1),$O151),$P151)-$O151)/$Q151*100,"NA"))</f>
        <v>100</v>
      </c>
      <c r="AV151" s="104" t="n">
        <f aca="true">IF($L151="","",IF(ISNUMBER(OFFSET('Data transformed'!$A$4,MATCH($A151,'Data transformed'!$A$5:$A$185,0),MATCH(AV$4,'Data transformed'!$4:$4,0)-1)), (MIN(MAX(OFFSET('Data transformed'!$A$4,MATCH($A151,'Data transformed'!$A$5:$A$185,0),MATCH(AV$4,'Data transformed'!$4:$4,0)-1),$O151),$P151)-$O151)/$Q151*100,"NA"))</f>
        <v>0</v>
      </c>
      <c r="AW151" s="104" t="n">
        <f aca="true">IF($L151="","",IF(ISNUMBER(OFFSET('Data transformed'!$A$4,MATCH($A151,'Data transformed'!$A$5:$A$185,0),MATCH(AW$4,'Data transformed'!$4:$4,0)-1)), (MIN(MAX(OFFSET('Data transformed'!$A$4,MATCH($A151,'Data transformed'!$A$5:$A$185,0),MATCH(AW$4,'Data transformed'!$4:$4,0)-1),$O151),$P151)-$O151)/$Q151*100,"NA"))</f>
        <v>0</v>
      </c>
      <c r="AX151" s="104" t="n">
        <f aca="true">IF($L151="","",IF(ISNUMBER(OFFSET('Data transformed'!$A$4,MATCH($A151,'Data transformed'!$A$5:$A$185,0),MATCH(AX$4,'Data transformed'!$4:$4,0)-1)), (MIN(MAX(OFFSET('Data transformed'!$A$4,MATCH($A151,'Data transformed'!$A$5:$A$185,0),MATCH(AX$4,'Data transformed'!$4:$4,0)-1),$O151),$P151)-$O151)/$Q151*100,"NA"))</f>
        <v>0</v>
      </c>
      <c r="AY151" s="104" t="n">
        <f aca="true">IF($L151="","",IF(ISNUMBER(OFFSET('Data transformed'!$A$4,MATCH($A151,'Data transformed'!$A$5:$A$185,0),MATCH(AY$4,'Data transformed'!$4:$4,0)-1)), (MIN(MAX(OFFSET('Data transformed'!$A$4,MATCH($A151,'Data transformed'!$A$5:$A$185,0),MATCH(AY$4,'Data transformed'!$4:$4,0)-1),$O151),$P151)-$O151)/$Q151*100,"NA"))</f>
        <v>0</v>
      </c>
      <c r="AZ151" s="104" t="n">
        <f aca="true">IF($L151="","",IF(ISNUMBER(OFFSET('Data transformed'!$A$4,MATCH($A151,'Data transformed'!$A$5:$A$185,0),MATCH(AZ$4,'Data transformed'!$4:$4,0)-1)), (MIN(MAX(OFFSET('Data transformed'!$A$4,MATCH($A151,'Data transformed'!$A$5:$A$185,0),MATCH(AZ$4,'Data transformed'!$4:$4,0)-1),$O151),$P151)-$O151)/$Q151*100,"NA"))</f>
        <v>0</v>
      </c>
      <c r="BA151" s="104" t="n">
        <f aca="true">IF($L151="","",IF(ISNUMBER(OFFSET('Data transformed'!$A$4,MATCH($A151,'Data transformed'!$A$5:$A$185,0),MATCH(BA$4,'Data transformed'!$4:$4,0)-1)), (MIN(MAX(OFFSET('Data transformed'!$A$4,MATCH($A151,'Data transformed'!$A$5:$A$185,0),MATCH(BA$4,'Data transformed'!$4:$4,0)-1),$O151),$P151)-$O151)/$Q151*100,"NA"))</f>
        <v>50</v>
      </c>
      <c r="BB151" s="104" t="n">
        <f aca="true">IF($L151="","",IF(ISNUMBER(OFFSET('Data transformed'!$A$4,MATCH($A151,'Data transformed'!$A$5:$A$185,0),MATCH(BB$4,'Data transformed'!$4:$4,0)-1)), (MIN(MAX(OFFSET('Data transformed'!$A$4,MATCH($A151,'Data transformed'!$A$5:$A$185,0),MATCH(BB$4,'Data transformed'!$4:$4,0)-1),$O151),$P151)-$O151)/$Q151*100,"NA"))</f>
        <v>100</v>
      </c>
      <c r="BC151" s="104" t="n">
        <f aca="true">IF($L151="","",IF(ISNUMBER(OFFSET('Data transformed'!$A$4,MATCH($A151,'Data transformed'!$A$5:$A$185,0),MATCH(BC$4,'Data transformed'!$4:$4,0)-1)), (MIN(MAX(OFFSET('Data transformed'!$A$4,MATCH($A151,'Data transformed'!$A$5:$A$185,0),MATCH(BC$4,'Data transformed'!$4:$4,0)-1),$O151),$P151)-$O151)/$Q151*100,"NA"))</f>
        <v>0</v>
      </c>
      <c r="BD151" s="104" t="n">
        <f aca="true">IF($L151="","",IF(ISNUMBER(OFFSET('Data transformed'!$A$4,MATCH($A151,'Data transformed'!$A$5:$A$185,0),MATCH(BD$4,'Data transformed'!$4:$4,0)-1)), (MIN(MAX(OFFSET('Data transformed'!$A$4,MATCH($A151,'Data transformed'!$A$5:$A$185,0),MATCH(BD$4,'Data transformed'!$4:$4,0)-1),$O151),$P151)-$O151)/$Q151*100,"NA"))</f>
        <v>100</v>
      </c>
      <c r="BE151" s="104" t="n">
        <f aca="true">IF($L151="","",IF(ISNUMBER(OFFSET('Data transformed'!$A$4,MATCH($A151,'Data transformed'!$A$5:$A$185,0),MATCH(BE$4,'Data transformed'!$4:$4,0)-1)), (MIN(MAX(OFFSET('Data transformed'!$A$4,MATCH($A151,'Data transformed'!$A$5:$A$185,0),MATCH(BE$4,'Data transformed'!$4:$4,0)-1),$O151),$P151)-$O151)/$Q151*100,"NA"))</f>
        <v>0</v>
      </c>
      <c r="BF151" s="104" t="n">
        <f aca="true">IF($L151="","",IF(ISNUMBER(OFFSET('Data transformed'!$A$4,MATCH($A151,'Data transformed'!$A$5:$A$185,0),MATCH(BF$4,'Data transformed'!$4:$4,0)-1)), (MIN(MAX(OFFSET('Data transformed'!$A$4,MATCH($A151,'Data transformed'!$A$5:$A$185,0),MATCH(BF$4,'Data transformed'!$4:$4,0)-1),$O151),$P151)-$O151)/$Q151*100,"NA"))</f>
        <v>100</v>
      </c>
      <c r="BG151" s="104" t="n">
        <f aca="true">IF($L151="","",IF(ISNUMBER(OFFSET('Data transformed'!$A$4,MATCH($A151,'Data transformed'!$A$5:$A$185,0),MATCH(BG$4,'Data transformed'!$4:$4,0)-1)), (MIN(MAX(OFFSET('Data transformed'!$A$4,MATCH($A151,'Data transformed'!$A$5:$A$185,0),MATCH(BG$4,'Data transformed'!$4:$4,0)-1),$O151),$P151)-$O151)/$Q151*100,"NA"))</f>
        <v>100</v>
      </c>
      <c r="BH151" s="104" t="n">
        <f aca="true">IF($L151="","",IF(ISNUMBER(OFFSET('Data transformed'!$A$4,MATCH($A151,'Data transformed'!$A$5:$A$185,0),MATCH(BH$4,'Data transformed'!$4:$4,0)-1)), (MIN(MAX(OFFSET('Data transformed'!$A$4,MATCH($A151,'Data transformed'!$A$5:$A$185,0),MATCH(BH$4,'Data transformed'!$4:$4,0)-1),$O151),$P151)-$O151)/$Q151*100,"NA"))</f>
        <v>100</v>
      </c>
      <c r="BI151" s="104" t="n">
        <f aca="true">IF($L151="","",IF(ISNUMBER(OFFSET('Data transformed'!$A$4,MATCH($A151,'Data transformed'!$A$5:$A$185,0),MATCH(BI$4,'Data transformed'!$4:$4,0)-1)), (MIN(MAX(OFFSET('Data transformed'!$A$4,MATCH($A151,'Data transformed'!$A$5:$A$185,0),MATCH(BI$4,'Data transformed'!$4:$4,0)-1),$O151),$P151)-$O151)/$Q151*100,"NA"))</f>
        <v>0</v>
      </c>
      <c r="BJ151" s="104" t="n">
        <f aca="true">IF($L151="","",IF(ISNUMBER(OFFSET('Data transformed'!$A$4,MATCH($A151,'Data transformed'!$A$5:$A$185,0),MATCH(BJ$4,'Data transformed'!$4:$4,0)-1)), (MIN(MAX(OFFSET('Data transformed'!$A$4,MATCH($A151,'Data transformed'!$A$5:$A$185,0),MATCH(BJ$4,'Data transformed'!$4:$4,0)-1),$O151),$P151)-$O151)/$Q151*100,"NA"))</f>
        <v>50</v>
      </c>
      <c r="BK151" s="104" t="n">
        <f aca="true">IF($L151="","",IF(ISNUMBER(OFFSET('Data transformed'!$A$4,MATCH($A151,'Data transformed'!$A$5:$A$185,0),MATCH(BK$4,'Data transformed'!$4:$4,0)-1)), (MIN(MAX(OFFSET('Data transformed'!$A$4,MATCH($A151,'Data transformed'!$A$5:$A$185,0),MATCH(BK$4,'Data transformed'!$4:$4,0)-1),$O151),$P151)-$O151)/$Q151*100,"NA"))</f>
        <v>0</v>
      </c>
      <c r="BL151" s="104" t="n">
        <f aca="true">IF($L151="","",IF(ISNUMBER(OFFSET('Data transformed'!$A$4,MATCH($A151,'Data transformed'!$A$5:$A$185,0),MATCH(BL$4,'Data transformed'!$4:$4,0)-1)), (MIN(MAX(OFFSET('Data transformed'!$A$4,MATCH($A151,'Data transformed'!$A$5:$A$185,0),MATCH(BL$4,'Data transformed'!$4:$4,0)-1),$O151),$P151)-$O151)/$Q151*100,"NA"))</f>
        <v>100</v>
      </c>
      <c r="BM151" s="104" t="n">
        <f aca="true">IF($L151="","",IF(ISNUMBER(OFFSET('Data transformed'!$A$4,MATCH($A151,'Data transformed'!$A$5:$A$185,0),MATCH(BM$4,'Data transformed'!$4:$4,0)-1)), (MIN(MAX(OFFSET('Data transformed'!$A$4,MATCH($A151,'Data transformed'!$A$5:$A$185,0),MATCH(BM$4,'Data transformed'!$4:$4,0)-1),$O151),$P151)-$O151)/$Q151*100,"NA"))</f>
        <v>0</v>
      </c>
      <c r="BN151" s="104" t="n">
        <f aca="true">IF($L151="","",IF(ISNUMBER(OFFSET('Data transformed'!$A$4,MATCH($A151,'Data transformed'!$A$5:$A$185,0),MATCH(BN$4,'Data transformed'!$4:$4,0)-1)), (MIN(MAX(OFFSET('Data transformed'!$A$4,MATCH($A151,'Data transformed'!$A$5:$A$185,0),MATCH(BN$4,'Data transformed'!$4:$4,0)-1),$O151),$P151)-$O151)/$Q151*100,"NA"))</f>
        <v>0</v>
      </c>
      <c r="BO151" s="104" t="n">
        <f aca="true">IF($L151="","",IF(ISNUMBER(OFFSET('Data transformed'!$A$4,MATCH($A151,'Data transformed'!$A$5:$A$185,0),MATCH(BO$4,'Data transformed'!$4:$4,0)-1)), (MIN(MAX(OFFSET('Data transformed'!$A$4,MATCH($A151,'Data transformed'!$A$5:$A$185,0),MATCH(BO$4,'Data transformed'!$4:$4,0)-1),$O151),$P151)-$O151)/$Q151*100,"NA"))</f>
        <v>0</v>
      </c>
      <c r="BP151" s="104" t="n">
        <f aca="true">IF($L151="","",IF(ISNUMBER(OFFSET('Data transformed'!$A$4,MATCH($A151,'Data transformed'!$A$5:$A$185,0),MATCH(BP$4,'Data transformed'!$4:$4,0)-1)), (MIN(MAX(OFFSET('Data transformed'!$A$4,MATCH($A151,'Data transformed'!$A$5:$A$185,0),MATCH(BP$4,'Data transformed'!$4:$4,0)-1),$O151),$P151)-$O151)/$Q151*100,"NA"))</f>
        <v>0</v>
      </c>
      <c r="BQ151" s="104" t="n">
        <f aca="true">IF($L151="","",IF(ISNUMBER(OFFSET('Data transformed'!$A$4,MATCH($A151,'Data transformed'!$A$5:$A$185,0),MATCH(BQ$4,'Data transformed'!$4:$4,0)-1)), (MIN(MAX(OFFSET('Data transformed'!$A$4,MATCH($A151,'Data transformed'!$A$5:$A$185,0),MATCH(BQ$4,'Data transformed'!$4:$4,0)-1),$O151),$P151)-$O151)/$Q151*100,"NA"))</f>
        <v>0</v>
      </c>
      <c r="BR151" s="104" t="n">
        <f aca="true">IF($L151="","",IF(ISNUMBER(OFFSET('Data transformed'!$A$4,MATCH($A151,'Data transformed'!$A$5:$A$185,0),MATCH(BR$4,'Data transformed'!$4:$4,0)-1)), (MIN(MAX(OFFSET('Data transformed'!$A$4,MATCH($A151,'Data transformed'!$A$5:$A$185,0),MATCH(BR$4,'Data transformed'!$4:$4,0)-1),$O151),$P151)-$O151)/$Q151*100,"NA"))</f>
        <v>0</v>
      </c>
      <c r="BS151" s="104" t="n">
        <f aca="true">IF($L151="","",IF(ISNUMBER(OFFSET('Data transformed'!$A$4,MATCH($A151,'Data transformed'!$A$5:$A$185,0),MATCH(BS$4,'Data transformed'!$4:$4,0)-1)), (MIN(MAX(OFFSET('Data transformed'!$A$4,MATCH($A151,'Data transformed'!$A$5:$A$185,0),MATCH(BS$4,'Data transformed'!$4:$4,0)-1),$O151),$P151)-$O151)/$Q151*100,"NA"))</f>
        <v>0</v>
      </c>
      <c r="BT151" s="104" t="n">
        <f aca="true">IF($L151="","",IF(ISNUMBER(OFFSET('Data transformed'!$A$4,MATCH($A151,'Data transformed'!$A$5:$A$185,0),MATCH(BT$4,'Data transformed'!$4:$4,0)-1)), (MIN(MAX(OFFSET('Data transformed'!$A$4,MATCH($A151,'Data transformed'!$A$5:$A$185,0),MATCH(BT$4,'Data transformed'!$4:$4,0)-1),$O151),$P151)-$O151)/$Q151*100,"NA"))</f>
        <v>100</v>
      </c>
      <c r="BU151" s="104" t="n">
        <f aca="true">IF($L151="","",IF(ISNUMBER(OFFSET('Data transformed'!$A$4,MATCH($A151,'Data transformed'!$A$5:$A$185,0),MATCH(BU$4,'Data transformed'!$4:$4,0)-1)), (MIN(MAX(OFFSET('Data transformed'!$A$4,MATCH($A151,'Data transformed'!$A$5:$A$185,0),MATCH(BU$4,'Data transformed'!$4:$4,0)-1),$O151),$P151)-$O151)/$Q151*100,"NA"))</f>
        <v>100</v>
      </c>
      <c r="BV151" s="104" t="n">
        <f aca="true">IF($L151="","",IF(ISNUMBER(OFFSET('Data transformed'!$A$4,MATCH($A151,'Data transformed'!$A$5:$A$185,0),MATCH(BV$4,'Data transformed'!$4:$4,0)-1)), (MIN(MAX(OFFSET('Data transformed'!$A$4,MATCH($A151,'Data transformed'!$A$5:$A$185,0),MATCH(BV$4,'Data transformed'!$4:$4,0)-1),$O151),$P151)-$O151)/$Q151*100,"NA"))</f>
        <v>50</v>
      </c>
      <c r="BW151" s="104" t="n">
        <f aca="true">IF($L151="","",IF(ISNUMBER(OFFSET('Data transformed'!$A$4,MATCH($A151,'Data transformed'!$A$5:$A$185,0),MATCH(BW$4,'Data transformed'!$4:$4,0)-1)), (MIN(MAX(OFFSET('Data transformed'!$A$4,MATCH($A151,'Data transformed'!$A$5:$A$185,0),MATCH(BW$4,'Data transformed'!$4:$4,0)-1),$O151),$P151)-$O151)/$Q151*100,"NA"))</f>
        <v>0</v>
      </c>
      <c r="BX151" s="104" t="n">
        <f aca="true">IF($L151="","",IF(ISNUMBER(OFFSET('Data transformed'!$A$4,MATCH($A151,'Data transformed'!$A$5:$A$185,0),MATCH(BX$4,'Data transformed'!$4:$4,0)-1)), (MIN(MAX(OFFSET('Data transformed'!$A$4,MATCH($A151,'Data transformed'!$A$5:$A$185,0),MATCH(BX$4,'Data transformed'!$4:$4,0)-1),$O151),$P151)-$O151)/$Q151*100,"NA"))</f>
        <v>0</v>
      </c>
      <c r="BY151" s="104" t="n">
        <f aca="true">IF($L151="","",IF(ISNUMBER(OFFSET('Data transformed'!$A$4,MATCH($A151,'Data transformed'!$A$5:$A$185,0),MATCH(BY$4,'Data transformed'!$4:$4,0)-1)), (MIN(MAX(OFFSET('Data transformed'!$A$4,MATCH($A151,'Data transformed'!$A$5:$A$185,0),MATCH(BY$4,'Data transformed'!$4:$4,0)-1),$O151),$P151)-$O151)/$Q151*100,"NA"))</f>
        <v>0</v>
      </c>
      <c r="BZ151" s="104" t="n">
        <f aca="true">IF($L151="","",IF(ISNUMBER(OFFSET('Data transformed'!$A$4,MATCH($A151,'Data transformed'!$A$5:$A$185,0),MATCH(BZ$4,'Data transformed'!$4:$4,0)-1)), (MIN(MAX(OFFSET('Data transformed'!$A$4,MATCH($A151,'Data transformed'!$A$5:$A$185,0),MATCH(BZ$4,'Data transformed'!$4:$4,0)-1),$O151),$P151)-$O151)/$Q151*100,"NA"))</f>
        <v>50</v>
      </c>
      <c r="CA151" s="104" t="n">
        <f aca="true">IF($L151="","",IF(ISNUMBER(OFFSET('Data transformed'!$A$4,MATCH($A151,'Data transformed'!$A$5:$A$185,0),MATCH(CA$4,'Data transformed'!$4:$4,0)-1)), (MIN(MAX(OFFSET('Data transformed'!$A$4,MATCH($A151,'Data transformed'!$A$5:$A$185,0),MATCH(CA$4,'Data transformed'!$4:$4,0)-1),$O151),$P151)-$O151)/$Q151*100,"NA"))</f>
        <v>0</v>
      </c>
      <c r="CB151" s="104" t="n">
        <f aca="true">IF($L151="","",IF(ISNUMBER(OFFSET('Data transformed'!$A$4,MATCH($A151,'Data transformed'!$A$5:$A$185,0),MATCH(CB$4,'Data transformed'!$4:$4,0)-1)), (MIN(MAX(OFFSET('Data transformed'!$A$4,MATCH($A151,'Data transformed'!$A$5:$A$185,0),MATCH(CB$4,'Data transformed'!$4:$4,0)-1),$O151),$P151)-$O151)/$Q151*100,"NA"))</f>
        <v>0</v>
      </c>
      <c r="CC151" s="104" t="n">
        <f aca="true">IF($L151="","",IF(ISNUMBER(OFFSET('Data transformed'!$A$4,MATCH($A151,'Data transformed'!$A$5:$A$185,0),MATCH(CC$4,'Data transformed'!$4:$4,0)-1)), (MIN(MAX(OFFSET('Data transformed'!$A$4,MATCH($A151,'Data transformed'!$A$5:$A$185,0),MATCH(CC$4,'Data transformed'!$4:$4,0)-1),$O151),$P151)-$O151)/$Q151*100,"NA"))</f>
        <v>0</v>
      </c>
      <c r="CD151" s="104" t="n">
        <f aca="true">IF($L151="","",IF(ISNUMBER(OFFSET('Data transformed'!$A$4,MATCH($A151,'Data transformed'!$A$5:$A$185,0),MATCH(CD$4,'Data transformed'!$4:$4,0)-1)), (MIN(MAX(OFFSET('Data transformed'!$A$4,MATCH($A151,'Data transformed'!$A$5:$A$185,0),MATCH(CD$4,'Data transformed'!$4:$4,0)-1),$O151),$P151)-$O151)/$Q151*100,"NA"))</f>
        <v>50</v>
      </c>
      <c r="CE151" s="104" t="n">
        <f aca="true">IF($L151="","",IF(ISNUMBER(OFFSET('Data transformed'!$A$4,MATCH($A151,'Data transformed'!$A$5:$A$185,0),MATCH(CE$4,'Data transformed'!$4:$4,0)-1)), (MIN(MAX(OFFSET('Data transformed'!$A$4,MATCH($A151,'Data transformed'!$A$5:$A$185,0),MATCH(CE$4,'Data transformed'!$4:$4,0)-1),$O151),$P151)-$O151)/$Q151*100,"NA"))</f>
        <v>100</v>
      </c>
      <c r="CF151" s="104" t="n">
        <f aca="true">IF($L151="","",IF(ISNUMBER(OFFSET('Data transformed'!$A$4,MATCH($A151,'Data transformed'!$A$5:$A$185,0),MATCH(CF$4,'Data transformed'!$4:$4,0)-1)), (MIN(MAX(OFFSET('Data transformed'!$A$4,MATCH($A151,'Data transformed'!$A$5:$A$185,0),MATCH(CF$4,'Data transformed'!$4:$4,0)-1),$O151),$P151)-$O151)/$Q151*100,"NA"))</f>
        <v>0</v>
      </c>
      <c r="CG151" s="104" t="n">
        <f aca="true">IF($L151="","",IF(ISNUMBER(OFFSET('Data transformed'!$A$4,MATCH($A151,'Data transformed'!$A$5:$A$185,0),MATCH(CG$4,'Data transformed'!$4:$4,0)-1)), (MIN(MAX(OFFSET('Data transformed'!$A$4,MATCH($A151,'Data transformed'!$A$5:$A$185,0),MATCH(CG$4,'Data transformed'!$4:$4,0)-1),$O151),$P151)-$O151)/$Q151*100,"NA"))</f>
        <v>0</v>
      </c>
      <c r="CH151" s="104" t="n">
        <f aca="true">IF($L151="","",IF(ISNUMBER(OFFSET('Data transformed'!$A$4,MATCH($A151,'Data transformed'!$A$5:$A$185,0),MATCH(CH$4,'Data transformed'!$4:$4,0)-1)), (MIN(MAX(OFFSET('Data transformed'!$A$4,MATCH($A151,'Data transformed'!$A$5:$A$185,0),MATCH(CH$4,'Data transformed'!$4:$4,0)-1),$O151),$P151)-$O151)/$Q151*100,"NA"))</f>
        <v>0</v>
      </c>
      <c r="CI151" s="104" t="n">
        <f aca="true">IF($L151="","",IF(ISNUMBER(OFFSET('Data transformed'!$A$4,MATCH($A151,'Data transformed'!$A$5:$A$185,0),MATCH(CI$4,'Data transformed'!$4:$4,0)-1)), (MIN(MAX(OFFSET('Data transformed'!$A$4,MATCH($A151,'Data transformed'!$A$5:$A$185,0),MATCH(CI$4,'Data transformed'!$4:$4,0)-1),$O151),$P151)-$O151)/$Q151*100,"NA"))</f>
        <v>100</v>
      </c>
      <c r="CJ151" s="104" t="n">
        <f aca="true">IF($L151="","",IF(ISNUMBER(OFFSET('Data transformed'!$A$4,MATCH($A151,'Data transformed'!$A$5:$A$185,0),MATCH(CJ$4,'Data transformed'!$4:$4,0)-1)), (MIN(MAX(OFFSET('Data transformed'!$A$4,MATCH($A151,'Data transformed'!$A$5:$A$185,0),MATCH(CJ$4,'Data transformed'!$4:$4,0)-1),$O151),$P151)-$O151)/$Q151*100,"NA"))</f>
        <v>0</v>
      </c>
      <c r="CK151" s="104" t="n">
        <f aca="true">IF($L151="","",IF(ISNUMBER(OFFSET('Data transformed'!$A$4,MATCH($A151,'Data transformed'!$A$5:$A$185,0),MATCH(CK$4,'Data transformed'!$4:$4,0)-1)), (MIN(MAX(OFFSET('Data transformed'!$A$4,MATCH($A151,'Data transformed'!$A$5:$A$185,0),MATCH(CK$4,'Data transformed'!$4:$4,0)-1),$O151),$P151)-$O151)/$Q151*100,"NA"))</f>
        <v>0</v>
      </c>
      <c r="CL151" s="104" t="n">
        <f aca="true">IF($L151="","",IF(ISNUMBER(OFFSET('Data transformed'!$A$4,MATCH($A151,'Data transformed'!$A$5:$A$185,0),MATCH(CL$4,'Data transformed'!$4:$4,0)-1)), (MIN(MAX(OFFSET('Data transformed'!$A$4,MATCH($A151,'Data transformed'!$A$5:$A$185,0),MATCH(CL$4,'Data transformed'!$4:$4,0)-1),$O151),$P151)-$O151)/$Q151*100,"NA"))</f>
        <v>0</v>
      </c>
      <c r="CM151" s="104" t="n">
        <f aca="true">IF($L151="","",IF(ISNUMBER(OFFSET('Data transformed'!$A$4,MATCH($A151,'Data transformed'!$A$5:$A$185,0),MATCH(CM$4,'Data transformed'!$4:$4,0)-1)), (MIN(MAX(OFFSET('Data transformed'!$A$4,MATCH($A151,'Data transformed'!$A$5:$A$185,0),MATCH(CM$4,'Data transformed'!$4:$4,0)-1),$O151),$P151)-$O151)/$Q151*100,"NA"))</f>
        <v>100</v>
      </c>
      <c r="CN151" s="104" t="n">
        <f aca="true">IF($L151="","",IF(ISNUMBER(OFFSET('Data transformed'!$A$4,MATCH($A151,'Data transformed'!$A$5:$A$185,0),MATCH(CN$4,'Data transformed'!$4:$4,0)-1)), (MIN(MAX(OFFSET('Data transformed'!$A$4,MATCH($A151,'Data transformed'!$A$5:$A$185,0),MATCH(CN$4,'Data transformed'!$4:$4,0)-1),$O151),$P151)-$O151)/$Q151*100,"NA"))</f>
        <v>0</v>
      </c>
      <c r="CO151" s="104" t="n">
        <f aca="true">IF($L151="","",IF(ISNUMBER(OFFSET('Data transformed'!$A$4,MATCH($A151,'Data transformed'!$A$5:$A$185,0),MATCH(CO$4,'Data transformed'!$4:$4,0)-1)), (MIN(MAX(OFFSET('Data transformed'!$A$4,MATCH($A151,'Data transformed'!$A$5:$A$185,0),MATCH(CO$4,'Data transformed'!$4:$4,0)-1),$O151),$P151)-$O151)/$Q151*100,"NA"))</f>
        <v>0</v>
      </c>
      <c r="CP151" s="104" t="n">
        <f aca="true">IF($L151="","",IF(ISNUMBER(OFFSET('Data transformed'!$A$4,MATCH($A151,'Data transformed'!$A$5:$A$185,0),MATCH(CP$4,'Data transformed'!$4:$4,0)-1)), (MIN(MAX(OFFSET('Data transformed'!$A$4,MATCH($A151,'Data transformed'!$A$5:$A$185,0),MATCH(CP$4,'Data transformed'!$4:$4,0)-1),$O151),$P151)-$O151)/$Q151*100,"NA"))</f>
        <v>0</v>
      </c>
      <c r="CQ151" s="104" t="n">
        <f aca="true">IF($L151="","",IF(ISNUMBER(OFFSET('Data transformed'!$A$4,MATCH($A151,'Data transformed'!$A$5:$A$185,0),MATCH(CQ$4,'Data transformed'!$4:$4,0)-1)), (MIN(MAX(OFFSET('Data transformed'!$A$4,MATCH($A151,'Data transformed'!$A$5:$A$185,0),MATCH(CQ$4,'Data transformed'!$4:$4,0)-1),$O151),$P151)-$O151)/$Q151*100,"NA"))</f>
        <v>0</v>
      </c>
      <c r="CR151" s="104" t="n">
        <f aca="true">IF($L151="","",IF(ISNUMBER(OFFSET('Data transformed'!$A$4,MATCH($A151,'Data transformed'!$A$5:$A$185,0),MATCH(CR$4,'Data transformed'!$4:$4,0)-1)), (MIN(MAX(OFFSET('Data transformed'!$A$4,MATCH($A151,'Data transformed'!$A$5:$A$185,0),MATCH(CR$4,'Data transformed'!$4:$4,0)-1),$O151),$P151)-$O151)/$Q151*100,"NA"))</f>
        <v>0</v>
      </c>
      <c r="CS151" s="104" t="n">
        <f aca="true">IF($L151="","",IF(ISNUMBER(OFFSET('Data transformed'!$A$4,MATCH($A151,'Data transformed'!$A$5:$A$185,0),MATCH(CS$4,'Data transformed'!$4:$4,0)-1)), (MIN(MAX(OFFSET('Data transformed'!$A$4,MATCH($A151,'Data transformed'!$A$5:$A$185,0),MATCH(CS$4,'Data transformed'!$4:$4,0)-1),$O151),$P151)-$O151)/$Q151*100,"NA"))</f>
        <v>100</v>
      </c>
      <c r="CT151" s="104" t="n">
        <f aca="true">IF($L151="","",IF(ISNUMBER(OFFSET('Data transformed'!$A$4,MATCH($A151,'Data transformed'!$A$5:$A$185,0),MATCH(CT$4,'Data transformed'!$4:$4,0)-1)), (MIN(MAX(OFFSET('Data transformed'!$A$4,MATCH($A151,'Data transformed'!$A$5:$A$185,0),MATCH(CT$4,'Data transformed'!$4:$4,0)-1),$O151),$P151)-$O151)/$Q151*100,"NA"))</f>
        <v>0</v>
      </c>
      <c r="CU151" s="104" t="n">
        <f aca="true">IF($L151="","",IF(ISNUMBER(OFFSET('Data transformed'!$A$4,MATCH($A151,'Data transformed'!$A$5:$A$185,0),MATCH(CU$4,'Data transformed'!$4:$4,0)-1)), (MIN(MAX(OFFSET('Data transformed'!$A$4,MATCH($A151,'Data transformed'!$A$5:$A$185,0),MATCH(CU$4,'Data transformed'!$4:$4,0)-1),$O151),$P151)-$O151)/$Q151*100,"NA"))</f>
        <v>0</v>
      </c>
      <c r="CV151" s="104" t="n">
        <f aca="true">IF($L151="","",IF(ISNUMBER(OFFSET('Data transformed'!$A$4,MATCH($A151,'Data transformed'!$A$5:$A$185,0),MATCH(CV$4,'Data transformed'!$4:$4,0)-1)), (MIN(MAX(OFFSET('Data transformed'!$A$4,MATCH($A151,'Data transformed'!$A$5:$A$185,0),MATCH(CV$4,'Data transformed'!$4:$4,0)-1),$O151),$P151)-$O151)/$Q151*100,"NA"))</f>
        <v>0</v>
      </c>
      <c r="CW151" s="104" t="n">
        <f aca="true">IF($L151="","",IF(ISNUMBER(OFFSET('Data transformed'!$A$4,MATCH($A151,'Data transformed'!$A$5:$A$185,0),MATCH(CW$4,'Data transformed'!$4:$4,0)-1)), (MIN(MAX(OFFSET('Data transformed'!$A$4,MATCH($A151,'Data transformed'!$A$5:$A$185,0),MATCH(CW$4,'Data transformed'!$4:$4,0)-1),$O151),$P151)-$O151)/$Q151*100,"NA"))</f>
        <v>0</v>
      </c>
    </row>
    <row r="152" customFormat="false" ht="15.5" hidden="false" customHeight="false" outlineLevel="0" collapsed="false">
      <c r="A152" s="107" t="n">
        <v>5232</v>
      </c>
      <c r="B152" s="107" t="n">
        <v>4</v>
      </c>
      <c r="C152" s="103" t="str">
        <f aca="true">IF(ISBLANK(OFFSET('outliers treatment'!$A$3,MATCH($A152,'outliers treatment'!$A$4:$A$154,0),MATCH(C$4,'outliers treatment'!$4:$4,0)-1)),"",OFFSET('outliers treatment'!$A$3,MATCH($A152,'outliers treatment'!$A$4:$A$154,0),MATCH(C$4,'outliers treatment'!$4:$4,0)-1))</f>
        <v/>
      </c>
      <c r="D152" s="103" t="str">
        <f aca="true">IF(ISBLANK(OFFSET('outliers treatment'!$A$3,MATCH($A152,'outliers treatment'!$A$4:$A$154,0),MATCH(D$4,'outliers treatment'!$4:$4,0)-1)),"",OFFSET('outliers treatment'!$A$3,MATCH($A152,'outliers treatment'!$A$4:$A$154,0),MATCH(D$4,'outliers treatment'!$4:$4,0)-1))</f>
        <v>Levels of participation in ISO's committee on biotechnolgy</v>
      </c>
      <c r="E152" s="103" t="str">
        <f aca="true">IF(ISBLANK(OFFSET('outliers treatment'!$A$3,MATCH($A152,'outliers treatment'!$A$4:$A$154,0),MATCH(E$4,'outliers treatment'!$4:$4,0)-1)),"",OFFSET('outliers treatment'!$A$3,MATCH($A152,'outliers treatment'!$A$4:$A$154,0),MATCH(E$4,'outliers treatment'!$4:$4,0)-1))</f>
        <v/>
      </c>
      <c r="F152" s="103" t="str">
        <f aca="true">IF(ISBLANK(OFFSET('outliers treatment'!$A$3,MATCH($A152,'outliers treatment'!$A$4:$A$154,0),MATCH(F$4,'outliers treatment'!$4:$4,0)-1)),"",OFFSET('outliers treatment'!$A$3,MATCH($A152,'outliers treatment'!$A$4:$A$154,0),MATCH(F$4,'outliers treatment'!$4:$4,0)-1))</f>
        <v/>
      </c>
      <c r="G152" s="103" t="str">
        <f aca="true">IF(ISBLANK(OFFSET('outliers treatment'!$A$3,MATCH($A152,'outliers treatment'!$A$4:$A$154,0),MATCH(G$4,'outliers treatment'!$4:$4,0)-1)),"",OFFSET('outliers treatment'!$A$3,MATCH($A152,'outliers treatment'!$A$4:$A$154,0),MATCH(G$4,'outliers treatment'!$4:$4,0)-1))</f>
        <v/>
      </c>
      <c r="H152" s="103" t="str">
        <f aca="true">IF(ISBLANK(OFFSET('outliers treatment'!$A$3,MATCH($A152,'outliers treatment'!$A$4:$A$154,0),MATCH(H$4,'outliers treatment'!$4:$4,0)-1)),"",OFFSET('outliers treatment'!$A$3,MATCH($A152,'outliers treatment'!$A$4:$A$154,0),MATCH(H$4,'outliers treatment'!$4:$4,0)-1))</f>
        <v/>
      </c>
      <c r="I152" s="103" t="str">
        <f aca="true">IF(ISBLANK(OFFSET('outliers treatment'!$A$3,MATCH($A152,'outliers treatment'!$A$4:$A$154,0),MATCH(I$4,'outliers treatment'!$4:$4,0)-1)),"",OFFSET('outliers treatment'!$A$3,MATCH($A152,'outliers treatment'!$A$4:$A$154,0),MATCH(I$4,'outliers treatment'!$4:$4,0)-1))</f>
        <v/>
      </c>
      <c r="J152" s="104" t="n">
        <f aca="false" t="array" ref="J152:J152">MIN(IF(ISNUMBER(V152:CW152),V152:CW152))</f>
        <v>0</v>
      </c>
      <c r="K152" s="103" t="n">
        <f aca="false" t="array" ref="K152:K152">MAX(IF(ISNUMBER(V152:CW152),V152:CW152))</f>
        <v>100</v>
      </c>
      <c r="L152" s="103" t="n">
        <f aca="true">IF(ISBLANK(OFFSET('outliers treatment'!$A$3,MATCH($A152,'outliers treatment'!$A$4:$A$154,0),MATCH(L$4,'outliers treatment'!$4:$4,0)-1)),"",OFFSET('outliers treatment'!$A$3,MATCH($A152,'outliers treatment'!$A$4:$A$154,0),MATCH(L$4,'outliers treatment'!$4:$4,0)-1))</f>
        <v>0</v>
      </c>
      <c r="M152" s="103" t="n">
        <f aca="true">IF(ISBLANK(OFFSET('outliers treatment'!$A$3,MATCH($A152,'outliers treatment'!$A$4:$A$154,0),MATCH(M$4,'outliers treatment'!$4:$4,0)-1)),"",OFFSET('outliers treatment'!$A$3,MATCH($A152,'outliers treatment'!$A$4:$A$154,0),MATCH(M$4,'outliers treatment'!$4:$4,0)-1))</f>
        <v>1.25</v>
      </c>
      <c r="N152" s="103" t="n">
        <f aca="true">IF(ISBLANK(OFFSET('outliers treatment'!$A$3,MATCH($A152,'outliers treatment'!$A$4:$A$154,0),MATCH(N$4,'outliers treatment'!$4:$4,0)-1)),"",OFFSET('outliers treatment'!$A$3,MATCH($A152,'outliers treatment'!$A$4:$A$154,0),MATCH(N$4,'outliers treatment'!$4:$4,0)-1))</f>
        <v>1.25</v>
      </c>
      <c r="O152" s="103" t="n">
        <f aca="true">IF(ISBLANK(OFFSET('outliers treatment'!$A$3,MATCH($A152,'outliers treatment'!$A$4:$A$154,0),MATCH(O$4,'outliers treatment'!$4:$4,0)-1)),"",OFFSET('outliers treatment'!$A$3,MATCH($A152,'outliers treatment'!$A$4:$A$154,0),MATCH(O$4,'outliers treatment'!$4:$4,0)-1))</f>
        <v>0</v>
      </c>
      <c r="P152" s="103" t="n">
        <f aca="true">IF(ISBLANK(OFFSET('outliers treatment'!$A$3,MATCH($A152,'outliers treatment'!$A$4:$A$154,0),MATCH(P$4,'outliers treatment'!$4:$4,0)-1)),"",OFFSET('outliers treatment'!$A$3,MATCH($A152,'outliers treatment'!$A$4:$A$154,0),MATCH(P$4,'outliers treatment'!$4:$4,0)-1))</f>
        <v>2</v>
      </c>
      <c r="Q152" s="103" t="n">
        <f aca="false">IFERROR(P152-O152,"")</f>
        <v>2</v>
      </c>
      <c r="R152" s="105" t="n">
        <f aca="false" t="array" ref="R152:R152">IFERROR(SKEW(IF(ISNUMBER(V152:CW152),V152:CW152,"")),"")</f>
        <v>0.883802925062194</v>
      </c>
      <c r="S152" s="103" t="n">
        <v>0</v>
      </c>
      <c r="T152" s="103" t="n">
        <v>1</v>
      </c>
      <c r="U152" s="106" t="n">
        <f aca="false" t="array" ref="U152:U152">IF(B152&lt;4,"",1-IFERROR(SUM(ISNUMBER(V152:CW152)*(1-$V$3:$CW$3))/COUNTIF($V$3:$CW$3,0),0))</f>
        <v>0</v>
      </c>
      <c r="V152" s="104" t="n">
        <f aca="true">IF($L152="","",IF(ISNUMBER(OFFSET('Data transformed'!$A$4,MATCH($A152,'Data transformed'!$A$5:$A$185,0),MATCH(V$4,'Data transformed'!$4:$4,0)-1)), (MIN(MAX(OFFSET('Data transformed'!$A$4,MATCH($A152,'Data transformed'!$A$5:$A$185,0),MATCH(V$4,'Data transformed'!$4:$4,0)-1),$O152),$P152)-$O152)/$Q152*100,"NA"))</f>
        <v>100</v>
      </c>
      <c r="W152" s="104" t="n">
        <f aca="true">IF($L152="","",IF(ISNUMBER(OFFSET('Data transformed'!$A$4,MATCH($A152,'Data transformed'!$A$5:$A$185,0),MATCH(W$4,'Data transformed'!$4:$4,0)-1)), (MIN(MAX(OFFSET('Data transformed'!$A$4,MATCH($A152,'Data transformed'!$A$5:$A$185,0),MATCH(W$4,'Data transformed'!$4:$4,0)-1),$O152),$P152)-$O152)/$Q152*100,"NA"))</f>
        <v>100</v>
      </c>
      <c r="X152" s="104" t="n">
        <f aca="true">IF($L152="","",IF(ISNUMBER(OFFSET('Data transformed'!$A$4,MATCH($A152,'Data transformed'!$A$5:$A$185,0),MATCH(X$4,'Data transformed'!$4:$4,0)-1)), (MIN(MAX(OFFSET('Data transformed'!$A$4,MATCH($A152,'Data transformed'!$A$5:$A$185,0),MATCH(X$4,'Data transformed'!$4:$4,0)-1),$O152),$P152)-$O152)/$Q152*100,"NA"))</f>
        <v>100</v>
      </c>
      <c r="Y152" s="104" t="n">
        <f aca="true">IF($L152="","",IF(ISNUMBER(OFFSET('Data transformed'!$A$4,MATCH($A152,'Data transformed'!$A$5:$A$185,0),MATCH(Y$4,'Data transformed'!$4:$4,0)-1)), (MIN(MAX(OFFSET('Data transformed'!$A$4,MATCH($A152,'Data transformed'!$A$5:$A$185,0),MATCH(Y$4,'Data transformed'!$4:$4,0)-1),$O152),$P152)-$O152)/$Q152*100,"NA"))</f>
        <v>100</v>
      </c>
      <c r="Z152" s="104" t="n">
        <f aca="true">IF($L152="","",IF(ISNUMBER(OFFSET('Data transformed'!$A$4,MATCH($A152,'Data transformed'!$A$5:$A$185,0),MATCH(Z$4,'Data transformed'!$4:$4,0)-1)), (MIN(MAX(OFFSET('Data transformed'!$A$4,MATCH($A152,'Data transformed'!$A$5:$A$185,0),MATCH(Z$4,'Data transformed'!$4:$4,0)-1),$O152),$P152)-$O152)/$Q152*100,"NA"))</f>
        <v>0</v>
      </c>
      <c r="AA152" s="104" t="n">
        <f aca="true">IF($L152="","",IF(ISNUMBER(OFFSET('Data transformed'!$A$4,MATCH($A152,'Data transformed'!$A$5:$A$185,0),MATCH(AA$4,'Data transformed'!$4:$4,0)-1)), (MIN(MAX(OFFSET('Data transformed'!$A$4,MATCH($A152,'Data transformed'!$A$5:$A$185,0),MATCH(AA$4,'Data transformed'!$4:$4,0)-1),$O152),$P152)-$O152)/$Q152*100,"NA"))</f>
        <v>0</v>
      </c>
      <c r="AB152" s="104" t="n">
        <f aca="true">IF($L152="","",IF(ISNUMBER(OFFSET('Data transformed'!$A$4,MATCH($A152,'Data transformed'!$A$5:$A$185,0),MATCH(AB$4,'Data transformed'!$4:$4,0)-1)), (MIN(MAX(OFFSET('Data transformed'!$A$4,MATCH($A152,'Data transformed'!$A$5:$A$185,0),MATCH(AB$4,'Data transformed'!$4:$4,0)-1),$O152),$P152)-$O152)/$Q152*100,"NA"))</f>
        <v>0</v>
      </c>
      <c r="AC152" s="104" t="n">
        <f aca="true">IF($L152="","",IF(ISNUMBER(OFFSET('Data transformed'!$A$4,MATCH($A152,'Data transformed'!$A$5:$A$185,0),MATCH(AC$4,'Data transformed'!$4:$4,0)-1)), (MIN(MAX(OFFSET('Data transformed'!$A$4,MATCH($A152,'Data transformed'!$A$5:$A$185,0),MATCH(AC$4,'Data transformed'!$4:$4,0)-1),$O152),$P152)-$O152)/$Q152*100,"NA"))</f>
        <v>100</v>
      </c>
      <c r="AD152" s="104" t="n">
        <f aca="true">IF($L152="","",IF(ISNUMBER(OFFSET('Data transformed'!$A$4,MATCH($A152,'Data transformed'!$A$5:$A$185,0),MATCH(AD$4,'Data transformed'!$4:$4,0)-1)), (MIN(MAX(OFFSET('Data transformed'!$A$4,MATCH($A152,'Data transformed'!$A$5:$A$185,0),MATCH(AD$4,'Data transformed'!$4:$4,0)-1),$O152),$P152)-$O152)/$Q152*100,"NA"))</f>
        <v>100</v>
      </c>
      <c r="AE152" s="104" t="n">
        <f aca="true">IF($L152="","",IF(ISNUMBER(OFFSET('Data transformed'!$A$4,MATCH($A152,'Data transformed'!$A$5:$A$185,0),MATCH(AE$4,'Data transformed'!$4:$4,0)-1)), (MIN(MAX(OFFSET('Data transformed'!$A$4,MATCH($A152,'Data transformed'!$A$5:$A$185,0),MATCH(AE$4,'Data transformed'!$4:$4,0)-1),$O152),$P152)-$O152)/$Q152*100,"NA"))</f>
        <v>0</v>
      </c>
      <c r="AF152" s="104" t="n">
        <f aca="true">IF($L152="","",IF(ISNUMBER(OFFSET('Data transformed'!$A$4,MATCH($A152,'Data transformed'!$A$5:$A$185,0),MATCH(AF$4,'Data transformed'!$4:$4,0)-1)), (MIN(MAX(OFFSET('Data transformed'!$A$4,MATCH($A152,'Data transformed'!$A$5:$A$185,0),MATCH(AF$4,'Data transformed'!$4:$4,0)-1),$O152),$P152)-$O152)/$Q152*100,"NA"))</f>
        <v>100</v>
      </c>
      <c r="AG152" s="104" t="n">
        <f aca="true">IF($L152="","",IF(ISNUMBER(OFFSET('Data transformed'!$A$4,MATCH($A152,'Data transformed'!$A$5:$A$185,0),MATCH(AG$4,'Data transformed'!$4:$4,0)-1)), (MIN(MAX(OFFSET('Data transformed'!$A$4,MATCH($A152,'Data transformed'!$A$5:$A$185,0),MATCH(AG$4,'Data transformed'!$4:$4,0)-1),$O152),$P152)-$O152)/$Q152*100,"NA"))</f>
        <v>0</v>
      </c>
      <c r="AH152" s="104" t="n">
        <f aca="true">IF($L152="","",IF(ISNUMBER(OFFSET('Data transformed'!$A$4,MATCH($A152,'Data transformed'!$A$5:$A$185,0),MATCH(AH$4,'Data transformed'!$4:$4,0)-1)), (MIN(MAX(OFFSET('Data transformed'!$A$4,MATCH($A152,'Data transformed'!$A$5:$A$185,0),MATCH(AH$4,'Data transformed'!$4:$4,0)-1),$O152),$P152)-$O152)/$Q152*100,"NA"))</f>
        <v>100</v>
      </c>
      <c r="AI152" s="104" t="n">
        <f aca="true">IF($L152="","",IF(ISNUMBER(OFFSET('Data transformed'!$A$4,MATCH($A152,'Data transformed'!$A$5:$A$185,0),MATCH(AI$4,'Data transformed'!$4:$4,0)-1)), (MIN(MAX(OFFSET('Data transformed'!$A$4,MATCH($A152,'Data transformed'!$A$5:$A$185,0),MATCH(AI$4,'Data transformed'!$4:$4,0)-1),$O152),$P152)-$O152)/$Q152*100,"NA"))</f>
        <v>0</v>
      </c>
      <c r="AJ152" s="104" t="n">
        <f aca="true">IF($L152="","",IF(ISNUMBER(OFFSET('Data transformed'!$A$4,MATCH($A152,'Data transformed'!$A$5:$A$185,0),MATCH(AJ$4,'Data transformed'!$4:$4,0)-1)), (MIN(MAX(OFFSET('Data transformed'!$A$4,MATCH($A152,'Data transformed'!$A$5:$A$185,0),MATCH(AJ$4,'Data transformed'!$4:$4,0)-1),$O152),$P152)-$O152)/$Q152*100,"NA"))</f>
        <v>0</v>
      </c>
      <c r="AK152" s="104" t="n">
        <f aca="true">IF($L152="","",IF(ISNUMBER(OFFSET('Data transformed'!$A$4,MATCH($A152,'Data transformed'!$A$5:$A$185,0),MATCH(AK$4,'Data transformed'!$4:$4,0)-1)), (MIN(MAX(OFFSET('Data transformed'!$A$4,MATCH($A152,'Data transformed'!$A$5:$A$185,0),MATCH(AK$4,'Data transformed'!$4:$4,0)-1),$O152),$P152)-$O152)/$Q152*100,"NA"))</f>
        <v>50</v>
      </c>
      <c r="AL152" s="104" t="n">
        <f aca="true">IF($L152="","",IF(ISNUMBER(OFFSET('Data transformed'!$A$4,MATCH($A152,'Data transformed'!$A$5:$A$185,0),MATCH(AL$4,'Data transformed'!$4:$4,0)-1)), (MIN(MAX(OFFSET('Data transformed'!$A$4,MATCH($A152,'Data transformed'!$A$5:$A$185,0),MATCH(AL$4,'Data transformed'!$4:$4,0)-1),$O152),$P152)-$O152)/$Q152*100,"NA"))</f>
        <v>100</v>
      </c>
      <c r="AM152" s="104" t="n">
        <f aca="true">IF($L152="","",IF(ISNUMBER(OFFSET('Data transformed'!$A$4,MATCH($A152,'Data transformed'!$A$5:$A$185,0),MATCH(AM$4,'Data transformed'!$4:$4,0)-1)), (MIN(MAX(OFFSET('Data transformed'!$A$4,MATCH($A152,'Data transformed'!$A$5:$A$185,0),MATCH(AM$4,'Data transformed'!$4:$4,0)-1),$O152),$P152)-$O152)/$Q152*100,"NA"))</f>
        <v>100</v>
      </c>
      <c r="AN152" s="104" t="n">
        <f aca="true">IF($L152="","",IF(ISNUMBER(OFFSET('Data transformed'!$A$4,MATCH($A152,'Data transformed'!$A$5:$A$185,0),MATCH(AN$4,'Data transformed'!$4:$4,0)-1)), (MIN(MAX(OFFSET('Data transformed'!$A$4,MATCH($A152,'Data transformed'!$A$5:$A$185,0),MATCH(AN$4,'Data transformed'!$4:$4,0)-1),$O152),$P152)-$O152)/$Q152*100,"NA"))</f>
        <v>0</v>
      </c>
      <c r="AO152" s="104" t="n">
        <f aca="true">IF($L152="","",IF(ISNUMBER(OFFSET('Data transformed'!$A$4,MATCH($A152,'Data transformed'!$A$5:$A$185,0),MATCH(AO$4,'Data transformed'!$4:$4,0)-1)), (MIN(MAX(OFFSET('Data transformed'!$A$4,MATCH($A152,'Data transformed'!$A$5:$A$185,0),MATCH(AO$4,'Data transformed'!$4:$4,0)-1),$O152),$P152)-$O152)/$Q152*100,"NA"))</f>
        <v>0</v>
      </c>
      <c r="AP152" s="104" t="n">
        <f aca="true">IF($L152="","",IF(ISNUMBER(OFFSET('Data transformed'!$A$4,MATCH($A152,'Data transformed'!$A$5:$A$185,0),MATCH(AP$4,'Data transformed'!$4:$4,0)-1)), (MIN(MAX(OFFSET('Data transformed'!$A$4,MATCH($A152,'Data transformed'!$A$5:$A$185,0),MATCH(AP$4,'Data transformed'!$4:$4,0)-1),$O152),$P152)-$O152)/$Q152*100,"NA"))</f>
        <v>50</v>
      </c>
      <c r="AQ152" s="104" t="n">
        <f aca="true">IF($L152="","",IF(ISNUMBER(OFFSET('Data transformed'!$A$4,MATCH($A152,'Data transformed'!$A$5:$A$185,0),MATCH(AQ$4,'Data transformed'!$4:$4,0)-1)), (MIN(MAX(OFFSET('Data transformed'!$A$4,MATCH($A152,'Data transformed'!$A$5:$A$185,0),MATCH(AQ$4,'Data transformed'!$4:$4,0)-1),$O152),$P152)-$O152)/$Q152*100,"NA"))</f>
        <v>50</v>
      </c>
      <c r="AR152" s="104" t="n">
        <f aca="true">IF($L152="","",IF(ISNUMBER(OFFSET('Data transformed'!$A$4,MATCH($A152,'Data transformed'!$A$5:$A$185,0),MATCH(AR$4,'Data transformed'!$4:$4,0)-1)), (MIN(MAX(OFFSET('Data transformed'!$A$4,MATCH($A152,'Data transformed'!$A$5:$A$185,0),MATCH(AR$4,'Data transformed'!$4:$4,0)-1),$O152),$P152)-$O152)/$Q152*100,"NA"))</f>
        <v>100</v>
      </c>
      <c r="AS152" s="104" t="n">
        <f aca="true">IF($L152="","",IF(ISNUMBER(OFFSET('Data transformed'!$A$4,MATCH($A152,'Data transformed'!$A$5:$A$185,0),MATCH(AS$4,'Data transformed'!$4:$4,0)-1)), (MIN(MAX(OFFSET('Data transformed'!$A$4,MATCH($A152,'Data transformed'!$A$5:$A$185,0),MATCH(AS$4,'Data transformed'!$4:$4,0)-1),$O152),$P152)-$O152)/$Q152*100,"NA"))</f>
        <v>0</v>
      </c>
      <c r="AT152" s="104" t="n">
        <f aca="true">IF($L152="","",IF(ISNUMBER(OFFSET('Data transformed'!$A$4,MATCH($A152,'Data transformed'!$A$5:$A$185,0),MATCH(AT$4,'Data transformed'!$4:$4,0)-1)), (MIN(MAX(OFFSET('Data transformed'!$A$4,MATCH($A152,'Data transformed'!$A$5:$A$185,0),MATCH(AT$4,'Data transformed'!$4:$4,0)-1),$O152),$P152)-$O152)/$Q152*100,"NA"))</f>
        <v>50</v>
      </c>
      <c r="AU152" s="104" t="n">
        <f aca="true">IF($L152="","",IF(ISNUMBER(OFFSET('Data transformed'!$A$4,MATCH($A152,'Data transformed'!$A$5:$A$185,0),MATCH(AU$4,'Data transformed'!$4:$4,0)-1)), (MIN(MAX(OFFSET('Data transformed'!$A$4,MATCH($A152,'Data transformed'!$A$5:$A$185,0),MATCH(AU$4,'Data transformed'!$4:$4,0)-1),$O152),$P152)-$O152)/$Q152*100,"NA"))</f>
        <v>100</v>
      </c>
      <c r="AV152" s="104" t="n">
        <f aca="true">IF($L152="","",IF(ISNUMBER(OFFSET('Data transformed'!$A$4,MATCH($A152,'Data transformed'!$A$5:$A$185,0),MATCH(AV$4,'Data transformed'!$4:$4,0)-1)), (MIN(MAX(OFFSET('Data transformed'!$A$4,MATCH($A152,'Data transformed'!$A$5:$A$185,0),MATCH(AV$4,'Data transformed'!$4:$4,0)-1),$O152),$P152)-$O152)/$Q152*100,"NA"))</f>
        <v>0</v>
      </c>
      <c r="AW152" s="104" t="n">
        <f aca="true">IF($L152="","",IF(ISNUMBER(OFFSET('Data transformed'!$A$4,MATCH($A152,'Data transformed'!$A$5:$A$185,0),MATCH(AW$4,'Data transformed'!$4:$4,0)-1)), (MIN(MAX(OFFSET('Data transformed'!$A$4,MATCH($A152,'Data transformed'!$A$5:$A$185,0),MATCH(AW$4,'Data transformed'!$4:$4,0)-1),$O152),$P152)-$O152)/$Q152*100,"NA"))</f>
        <v>0</v>
      </c>
      <c r="AX152" s="104" t="n">
        <f aca="true">IF($L152="","",IF(ISNUMBER(OFFSET('Data transformed'!$A$4,MATCH($A152,'Data transformed'!$A$5:$A$185,0),MATCH(AX$4,'Data transformed'!$4:$4,0)-1)), (MIN(MAX(OFFSET('Data transformed'!$A$4,MATCH($A152,'Data transformed'!$A$5:$A$185,0),MATCH(AX$4,'Data transformed'!$4:$4,0)-1),$O152),$P152)-$O152)/$Q152*100,"NA"))</f>
        <v>0</v>
      </c>
      <c r="AY152" s="104" t="n">
        <f aca="true">IF($L152="","",IF(ISNUMBER(OFFSET('Data transformed'!$A$4,MATCH($A152,'Data transformed'!$A$5:$A$185,0),MATCH(AY$4,'Data transformed'!$4:$4,0)-1)), (MIN(MAX(OFFSET('Data transformed'!$A$4,MATCH($A152,'Data transformed'!$A$5:$A$185,0),MATCH(AY$4,'Data transformed'!$4:$4,0)-1),$O152),$P152)-$O152)/$Q152*100,"NA"))</f>
        <v>0</v>
      </c>
      <c r="AZ152" s="104" t="n">
        <f aca="true">IF($L152="","",IF(ISNUMBER(OFFSET('Data transformed'!$A$4,MATCH($A152,'Data transformed'!$A$5:$A$185,0),MATCH(AZ$4,'Data transformed'!$4:$4,0)-1)), (MIN(MAX(OFFSET('Data transformed'!$A$4,MATCH($A152,'Data transformed'!$A$5:$A$185,0),MATCH(AZ$4,'Data transformed'!$4:$4,0)-1),$O152),$P152)-$O152)/$Q152*100,"NA"))</f>
        <v>0</v>
      </c>
      <c r="BA152" s="104" t="n">
        <f aca="true">IF($L152="","",IF(ISNUMBER(OFFSET('Data transformed'!$A$4,MATCH($A152,'Data transformed'!$A$5:$A$185,0),MATCH(BA$4,'Data transformed'!$4:$4,0)-1)), (MIN(MAX(OFFSET('Data transformed'!$A$4,MATCH($A152,'Data transformed'!$A$5:$A$185,0),MATCH(BA$4,'Data transformed'!$4:$4,0)-1),$O152),$P152)-$O152)/$Q152*100,"NA"))</f>
        <v>0</v>
      </c>
      <c r="BB152" s="104" t="n">
        <f aca="true">IF($L152="","",IF(ISNUMBER(OFFSET('Data transformed'!$A$4,MATCH($A152,'Data transformed'!$A$5:$A$185,0),MATCH(BB$4,'Data transformed'!$4:$4,0)-1)), (MIN(MAX(OFFSET('Data transformed'!$A$4,MATCH($A152,'Data transformed'!$A$5:$A$185,0),MATCH(BB$4,'Data transformed'!$4:$4,0)-1),$O152),$P152)-$O152)/$Q152*100,"NA"))</f>
        <v>100</v>
      </c>
      <c r="BC152" s="104" t="n">
        <f aca="true">IF($L152="","",IF(ISNUMBER(OFFSET('Data transformed'!$A$4,MATCH($A152,'Data transformed'!$A$5:$A$185,0),MATCH(BC$4,'Data transformed'!$4:$4,0)-1)), (MIN(MAX(OFFSET('Data transformed'!$A$4,MATCH($A152,'Data transformed'!$A$5:$A$185,0),MATCH(BC$4,'Data transformed'!$4:$4,0)-1),$O152),$P152)-$O152)/$Q152*100,"NA"))</f>
        <v>0</v>
      </c>
      <c r="BD152" s="104" t="n">
        <f aca="true">IF($L152="","",IF(ISNUMBER(OFFSET('Data transformed'!$A$4,MATCH($A152,'Data transformed'!$A$5:$A$185,0),MATCH(BD$4,'Data transformed'!$4:$4,0)-1)), (MIN(MAX(OFFSET('Data transformed'!$A$4,MATCH($A152,'Data transformed'!$A$5:$A$185,0),MATCH(BD$4,'Data transformed'!$4:$4,0)-1),$O152),$P152)-$O152)/$Q152*100,"NA"))</f>
        <v>100</v>
      </c>
      <c r="BE152" s="104" t="n">
        <f aca="true">IF($L152="","",IF(ISNUMBER(OFFSET('Data transformed'!$A$4,MATCH($A152,'Data transformed'!$A$5:$A$185,0),MATCH(BE$4,'Data transformed'!$4:$4,0)-1)), (MIN(MAX(OFFSET('Data transformed'!$A$4,MATCH($A152,'Data transformed'!$A$5:$A$185,0),MATCH(BE$4,'Data transformed'!$4:$4,0)-1),$O152),$P152)-$O152)/$Q152*100,"NA"))</f>
        <v>0</v>
      </c>
      <c r="BF152" s="104" t="n">
        <f aca="true">IF($L152="","",IF(ISNUMBER(OFFSET('Data transformed'!$A$4,MATCH($A152,'Data transformed'!$A$5:$A$185,0),MATCH(BF$4,'Data transformed'!$4:$4,0)-1)), (MIN(MAX(OFFSET('Data transformed'!$A$4,MATCH($A152,'Data transformed'!$A$5:$A$185,0),MATCH(BF$4,'Data transformed'!$4:$4,0)-1),$O152),$P152)-$O152)/$Q152*100,"NA"))</f>
        <v>100</v>
      </c>
      <c r="BG152" s="104" t="n">
        <f aca="true">IF($L152="","",IF(ISNUMBER(OFFSET('Data transformed'!$A$4,MATCH($A152,'Data transformed'!$A$5:$A$185,0),MATCH(BG$4,'Data transformed'!$4:$4,0)-1)), (MIN(MAX(OFFSET('Data transformed'!$A$4,MATCH($A152,'Data transformed'!$A$5:$A$185,0),MATCH(BG$4,'Data transformed'!$4:$4,0)-1),$O152),$P152)-$O152)/$Q152*100,"NA"))</f>
        <v>0</v>
      </c>
      <c r="BH152" s="104" t="n">
        <f aca="true">IF($L152="","",IF(ISNUMBER(OFFSET('Data transformed'!$A$4,MATCH($A152,'Data transformed'!$A$5:$A$185,0),MATCH(BH$4,'Data transformed'!$4:$4,0)-1)), (MIN(MAX(OFFSET('Data transformed'!$A$4,MATCH($A152,'Data transformed'!$A$5:$A$185,0),MATCH(BH$4,'Data transformed'!$4:$4,0)-1),$O152),$P152)-$O152)/$Q152*100,"NA"))</f>
        <v>100</v>
      </c>
      <c r="BI152" s="104" t="n">
        <f aca="true">IF($L152="","",IF(ISNUMBER(OFFSET('Data transformed'!$A$4,MATCH($A152,'Data transformed'!$A$5:$A$185,0),MATCH(BI$4,'Data transformed'!$4:$4,0)-1)), (MIN(MAX(OFFSET('Data transformed'!$A$4,MATCH($A152,'Data transformed'!$A$5:$A$185,0),MATCH(BI$4,'Data transformed'!$4:$4,0)-1),$O152),$P152)-$O152)/$Q152*100,"NA"))</f>
        <v>0</v>
      </c>
      <c r="BJ152" s="104" t="n">
        <f aca="true">IF($L152="","",IF(ISNUMBER(OFFSET('Data transformed'!$A$4,MATCH($A152,'Data transformed'!$A$5:$A$185,0),MATCH(BJ$4,'Data transformed'!$4:$4,0)-1)), (MIN(MAX(OFFSET('Data transformed'!$A$4,MATCH($A152,'Data transformed'!$A$5:$A$185,0),MATCH(BJ$4,'Data transformed'!$4:$4,0)-1),$O152),$P152)-$O152)/$Q152*100,"NA"))</f>
        <v>50</v>
      </c>
      <c r="BK152" s="104" t="n">
        <f aca="true">IF($L152="","",IF(ISNUMBER(OFFSET('Data transformed'!$A$4,MATCH($A152,'Data transformed'!$A$5:$A$185,0),MATCH(BK$4,'Data transformed'!$4:$4,0)-1)), (MIN(MAX(OFFSET('Data transformed'!$A$4,MATCH($A152,'Data transformed'!$A$5:$A$185,0),MATCH(BK$4,'Data transformed'!$4:$4,0)-1),$O152),$P152)-$O152)/$Q152*100,"NA"))</f>
        <v>0</v>
      </c>
      <c r="BL152" s="104" t="n">
        <f aca="true">IF($L152="","",IF(ISNUMBER(OFFSET('Data transformed'!$A$4,MATCH($A152,'Data transformed'!$A$5:$A$185,0),MATCH(BL$4,'Data transformed'!$4:$4,0)-1)), (MIN(MAX(OFFSET('Data transformed'!$A$4,MATCH($A152,'Data transformed'!$A$5:$A$185,0),MATCH(BL$4,'Data transformed'!$4:$4,0)-1),$O152),$P152)-$O152)/$Q152*100,"NA"))</f>
        <v>50</v>
      </c>
      <c r="BM152" s="104" t="n">
        <f aca="true">IF($L152="","",IF(ISNUMBER(OFFSET('Data transformed'!$A$4,MATCH($A152,'Data transformed'!$A$5:$A$185,0),MATCH(BM$4,'Data transformed'!$4:$4,0)-1)), (MIN(MAX(OFFSET('Data transformed'!$A$4,MATCH($A152,'Data transformed'!$A$5:$A$185,0),MATCH(BM$4,'Data transformed'!$4:$4,0)-1),$O152),$P152)-$O152)/$Q152*100,"NA"))</f>
        <v>0</v>
      </c>
      <c r="BN152" s="104" t="n">
        <f aca="true">IF($L152="","",IF(ISNUMBER(OFFSET('Data transformed'!$A$4,MATCH($A152,'Data transformed'!$A$5:$A$185,0),MATCH(BN$4,'Data transformed'!$4:$4,0)-1)), (MIN(MAX(OFFSET('Data transformed'!$A$4,MATCH($A152,'Data transformed'!$A$5:$A$185,0),MATCH(BN$4,'Data transformed'!$4:$4,0)-1),$O152),$P152)-$O152)/$Q152*100,"NA"))</f>
        <v>0</v>
      </c>
      <c r="BO152" s="104" t="n">
        <f aca="true">IF($L152="","",IF(ISNUMBER(OFFSET('Data transformed'!$A$4,MATCH($A152,'Data transformed'!$A$5:$A$185,0),MATCH(BO$4,'Data transformed'!$4:$4,0)-1)), (MIN(MAX(OFFSET('Data transformed'!$A$4,MATCH($A152,'Data transformed'!$A$5:$A$185,0),MATCH(BO$4,'Data transformed'!$4:$4,0)-1),$O152),$P152)-$O152)/$Q152*100,"NA"))</f>
        <v>0</v>
      </c>
      <c r="BP152" s="104" t="n">
        <f aca="true">IF($L152="","",IF(ISNUMBER(OFFSET('Data transformed'!$A$4,MATCH($A152,'Data transformed'!$A$5:$A$185,0),MATCH(BP$4,'Data transformed'!$4:$4,0)-1)), (MIN(MAX(OFFSET('Data transformed'!$A$4,MATCH($A152,'Data transformed'!$A$5:$A$185,0),MATCH(BP$4,'Data transformed'!$4:$4,0)-1),$O152),$P152)-$O152)/$Q152*100,"NA"))</f>
        <v>0</v>
      </c>
      <c r="BQ152" s="104" t="n">
        <f aca="true">IF($L152="","",IF(ISNUMBER(OFFSET('Data transformed'!$A$4,MATCH($A152,'Data transformed'!$A$5:$A$185,0),MATCH(BQ$4,'Data transformed'!$4:$4,0)-1)), (MIN(MAX(OFFSET('Data transformed'!$A$4,MATCH($A152,'Data transformed'!$A$5:$A$185,0),MATCH(BQ$4,'Data transformed'!$4:$4,0)-1),$O152),$P152)-$O152)/$Q152*100,"NA"))</f>
        <v>0</v>
      </c>
      <c r="BR152" s="104" t="n">
        <f aca="true">IF($L152="","",IF(ISNUMBER(OFFSET('Data transformed'!$A$4,MATCH($A152,'Data transformed'!$A$5:$A$185,0),MATCH(BR$4,'Data transformed'!$4:$4,0)-1)), (MIN(MAX(OFFSET('Data transformed'!$A$4,MATCH($A152,'Data transformed'!$A$5:$A$185,0),MATCH(BR$4,'Data transformed'!$4:$4,0)-1),$O152),$P152)-$O152)/$Q152*100,"NA"))</f>
        <v>0</v>
      </c>
      <c r="BS152" s="104" t="n">
        <f aca="true">IF($L152="","",IF(ISNUMBER(OFFSET('Data transformed'!$A$4,MATCH($A152,'Data transformed'!$A$5:$A$185,0),MATCH(BS$4,'Data transformed'!$4:$4,0)-1)), (MIN(MAX(OFFSET('Data transformed'!$A$4,MATCH($A152,'Data transformed'!$A$5:$A$185,0),MATCH(BS$4,'Data transformed'!$4:$4,0)-1),$O152),$P152)-$O152)/$Q152*100,"NA"))</f>
        <v>100</v>
      </c>
      <c r="BT152" s="104" t="n">
        <f aca="true">IF($L152="","",IF(ISNUMBER(OFFSET('Data transformed'!$A$4,MATCH($A152,'Data transformed'!$A$5:$A$185,0),MATCH(BT$4,'Data transformed'!$4:$4,0)-1)), (MIN(MAX(OFFSET('Data transformed'!$A$4,MATCH($A152,'Data transformed'!$A$5:$A$185,0),MATCH(BT$4,'Data transformed'!$4:$4,0)-1),$O152),$P152)-$O152)/$Q152*100,"NA"))</f>
        <v>50</v>
      </c>
      <c r="BU152" s="104" t="n">
        <f aca="true">IF($L152="","",IF(ISNUMBER(OFFSET('Data transformed'!$A$4,MATCH($A152,'Data transformed'!$A$5:$A$185,0),MATCH(BU$4,'Data transformed'!$4:$4,0)-1)), (MIN(MAX(OFFSET('Data transformed'!$A$4,MATCH($A152,'Data transformed'!$A$5:$A$185,0),MATCH(BU$4,'Data transformed'!$4:$4,0)-1),$O152),$P152)-$O152)/$Q152*100,"NA"))</f>
        <v>50</v>
      </c>
      <c r="BV152" s="104" t="n">
        <f aca="true">IF($L152="","",IF(ISNUMBER(OFFSET('Data transformed'!$A$4,MATCH($A152,'Data transformed'!$A$5:$A$185,0),MATCH(BV$4,'Data transformed'!$4:$4,0)-1)), (MIN(MAX(OFFSET('Data transformed'!$A$4,MATCH($A152,'Data transformed'!$A$5:$A$185,0),MATCH(BV$4,'Data transformed'!$4:$4,0)-1),$O152),$P152)-$O152)/$Q152*100,"NA"))</f>
        <v>0</v>
      </c>
      <c r="BW152" s="104" t="n">
        <f aca="true">IF($L152="","",IF(ISNUMBER(OFFSET('Data transformed'!$A$4,MATCH($A152,'Data transformed'!$A$5:$A$185,0),MATCH(BW$4,'Data transformed'!$4:$4,0)-1)), (MIN(MAX(OFFSET('Data transformed'!$A$4,MATCH($A152,'Data transformed'!$A$5:$A$185,0),MATCH(BW$4,'Data transformed'!$4:$4,0)-1),$O152),$P152)-$O152)/$Q152*100,"NA"))</f>
        <v>0</v>
      </c>
      <c r="BX152" s="104" t="n">
        <f aca="true">IF($L152="","",IF(ISNUMBER(OFFSET('Data transformed'!$A$4,MATCH($A152,'Data transformed'!$A$5:$A$185,0),MATCH(BX$4,'Data transformed'!$4:$4,0)-1)), (MIN(MAX(OFFSET('Data transformed'!$A$4,MATCH($A152,'Data transformed'!$A$5:$A$185,0),MATCH(BX$4,'Data transformed'!$4:$4,0)-1),$O152),$P152)-$O152)/$Q152*100,"NA"))</f>
        <v>0</v>
      </c>
      <c r="BY152" s="104" t="n">
        <f aca="true">IF($L152="","",IF(ISNUMBER(OFFSET('Data transformed'!$A$4,MATCH($A152,'Data transformed'!$A$5:$A$185,0),MATCH(BY$4,'Data transformed'!$4:$4,0)-1)), (MIN(MAX(OFFSET('Data transformed'!$A$4,MATCH($A152,'Data transformed'!$A$5:$A$185,0),MATCH(BY$4,'Data transformed'!$4:$4,0)-1),$O152),$P152)-$O152)/$Q152*100,"NA"))</f>
        <v>0</v>
      </c>
      <c r="BZ152" s="104" t="n">
        <f aca="true">IF($L152="","",IF(ISNUMBER(OFFSET('Data transformed'!$A$4,MATCH($A152,'Data transformed'!$A$5:$A$185,0),MATCH(BZ$4,'Data transformed'!$4:$4,0)-1)), (MIN(MAX(OFFSET('Data transformed'!$A$4,MATCH($A152,'Data transformed'!$A$5:$A$185,0),MATCH(BZ$4,'Data transformed'!$4:$4,0)-1),$O152),$P152)-$O152)/$Q152*100,"NA"))</f>
        <v>0</v>
      </c>
      <c r="CA152" s="104" t="n">
        <f aca="true">IF($L152="","",IF(ISNUMBER(OFFSET('Data transformed'!$A$4,MATCH($A152,'Data transformed'!$A$5:$A$185,0),MATCH(CA$4,'Data transformed'!$4:$4,0)-1)), (MIN(MAX(OFFSET('Data transformed'!$A$4,MATCH($A152,'Data transformed'!$A$5:$A$185,0),MATCH(CA$4,'Data transformed'!$4:$4,0)-1),$O152),$P152)-$O152)/$Q152*100,"NA"))</f>
        <v>0</v>
      </c>
      <c r="CB152" s="104" t="n">
        <f aca="true">IF($L152="","",IF(ISNUMBER(OFFSET('Data transformed'!$A$4,MATCH($A152,'Data transformed'!$A$5:$A$185,0),MATCH(CB$4,'Data transformed'!$4:$4,0)-1)), (MIN(MAX(OFFSET('Data transformed'!$A$4,MATCH($A152,'Data transformed'!$A$5:$A$185,0),MATCH(CB$4,'Data transformed'!$4:$4,0)-1),$O152),$P152)-$O152)/$Q152*100,"NA"))</f>
        <v>0</v>
      </c>
      <c r="CC152" s="104" t="n">
        <f aca="true">IF($L152="","",IF(ISNUMBER(OFFSET('Data transformed'!$A$4,MATCH($A152,'Data transformed'!$A$5:$A$185,0),MATCH(CC$4,'Data transformed'!$4:$4,0)-1)), (MIN(MAX(OFFSET('Data transformed'!$A$4,MATCH($A152,'Data transformed'!$A$5:$A$185,0),MATCH(CC$4,'Data transformed'!$4:$4,0)-1),$O152),$P152)-$O152)/$Q152*100,"NA"))</f>
        <v>0</v>
      </c>
      <c r="CD152" s="104" t="n">
        <f aca="true">IF($L152="","",IF(ISNUMBER(OFFSET('Data transformed'!$A$4,MATCH($A152,'Data transformed'!$A$5:$A$185,0),MATCH(CD$4,'Data transformed'!$4:$4,0)-1)), (MIN(MAX(OFFSET('Data transformed'!$A$4,MATCH($A152,'Data transformed'!$A$5:$A$185,0),MATCH(CD$4,'Data transformed'!$4:$4,0)-1),$O152),$P152)-$O152)/$Q152*100,"NA"))</f>
        <v>0</v>
      </c>
      <c r="CE152" s="104" t="n">
        <f aca="true">IF($L152="","",IF(ISNUMBER(OFFSET('Data transformed'!$A$4,MATCH($A152,'Data transformed'!$A$5:$A$185,0),MATCH(CE$4,'Data transformed'!$4:$4,0)-1)), (MIN(MAX(OFFSET('Data transformed'!$A$4,MATCH($A152,'Data transformed'!$A$5:$A$185,0),MATCH(CE$4,'Data transformed'!$4:$4,0)-1),$O152),$P152)-$O152)/$Q152*100,"NA"))</f>
        <v>0</v>
      </c>
      <c r="CF152" s="104" t="n">
        <f aca="true">IF($L152="","",IF(ISNUMBER(OFFSET('Data transformed'!$A$4,MATCH($A152,'Data transformed'!$A$5:$A$185,0),MATCH(CF$4,'Data transformed'!$4:$4,0)-1)), (MIN(MAX(OFFSET('Data transformed'!$A$4,MATCH($A152,'Data transformed'!$A$5:$A$185,0),MATCH(CF$4,'Data transformed'!$4:$4,0)-1),$O152),$P152)-$O152)/$Q152*100,"NA"))</f>
        <v>0</v>
      </c>
      <c r="CG152" s="104" t="n">
        <f aca="true">IF($L152="","",IF(ISNUMBER(OFFSET('Data transformed'!$A$4,MATCH($A152,'Data transformed'!$A$5:$A$185,0),MATCH(CG$4,'Data transformed'!$4:$4,0)-1)), (MIN(MAX(OFFSET('Data transformed'!$A$4,MATCH($A152,'Data transformed'!$A$5:$A$185,0),MATCH(CG$4,'Data transformed'!$4:$4,0)-1),$O152),$P152)-$O152)/$Q152*100,"NA"))</f>
        <v>0</v>
      </c>
      <c r="CH152" s="104" t="n">
        <f aca="true">IF($L152="","",IF(ISNUMBER(OFFSET('Data transformed'!$A$4,MATCH($A152,'Data transformed'!$A$5:$A$185,0),MATCH(CH$4,'Data transformed'!$4:$4,0)-1)), (MIN(MAX(OFFSET('Data transformed'!$A$4,MATCH($A152,'Data transformed'!$A$5:$A$185,0),MATCH(CH$4,'Data transformed'!$4:$4,0)-1),$O152),$P152)-$O152)/$Q152*100,"NA"))</f>
        <v>0</v>
      </c>
      <c r="CI152" s="104" t="n">
        <f aca="true">IF($L152="","",IF(ISNUMBER(OFFSET('Data transformed'!$A$4,MATCH($A152,'Data transformed'!$A$5:$A$185,0),MATCH(CI$4,'Data transformed'!$4:$4,0)-1)), (MIN(MAX(OFFSET('Data transformed'!$A$4,MATCH($A152,'Data transformed'!$A$5:$A$185,0),MATCH(CI$4,'Data transformed'!$4:$4,0)-1),$O152),$P152)-$O152)/$Q152*100,"NA"))</f>
        <v>100</v>
      </c>
      <c r="CJ152" s="104" t="n">
        <f aca="true">IF($L152="","",IF(ISNUMBER(OFFSET('Data transformed'!$A$4,MATCH($A152,'Data transformed'!$A$5:$A$185,0),MATCH(CJ$4,'Data transformed'!$4:$4,0)-1)), (MIN(MAX(OFFSET('Data transformed'!$A$4,MATCH($A152,'Data transformed'!$A$5:$A$185,0),MATCH(CJ$4,'Data transformed'!$4:$4,0)-1),$O152),$P152)-$O152)/$Q152*100,"NA"))</f>
        <v>0</v>
      </c>
      <c r="CK152" s="104" t="n">
        <f aca="true">IF($L152="","",IF(ISNUMBER(OFFSET('Data transformed'!$A$4,MATCH($A152,'Data transformed'!$A$5:$A$185,0),MATCH(CK$4,'Data transformed'!$4:$4,0)-1)), (MIN(MAX(OFFSET('Data transformed'!$A$4,MATCH($A152,'Data transformed'!$A$5:$A$185,0),MATCH(CK$4,'Data transformed'!$4:$4,0)-1),$O152),$P152)-$O152)/$Q152*100,"NA"))</f>
        <v>0</v>
      </c>
      <c r="CL152" s="104" t="n">
        <f aca="true">IF($L152="","",IF(ISNUMBER(OFFSET('Data transformed'!$A$4,MATCH($A152,'Data transformed'!$A$5:$A$185,0),MATCH(CL$4,'Data transformed'!$4:$4,0)-1)), (MIN(MAX(OFFSET('Data transformed'!$A$4,MATCH($A152,'Data transformed'!$A$5:$A$185,0),MATCH(CL$4,'Data transformed'!$4:$4,0)-1),$O152),$P152)-$O152)/$Q152*100,"NA"))</f>
        <v>0</v>
      </c>
      <c r="CM152" s="104" t="n">
        <f aca="true">IF($L152="","",IF(ISNUMBER(OFFSET('Data transformed'!$A$4,MATCH($A152,'Data transformed'!$A$5:$A$185,0),MATCH(CM$4,'Data transformed'!$4:$4,0)-1)), (MIN(MAX(OFFSET('Data transformed'!$A$4,MATCH($A152,'Data transformed'!$A$5:$A$185,0),MATCH(CM$4,'Data transformed'!$4:$4,0)-1),$O152),$P152)-$O152)/$Q152*100,"NA"))</f>
        <v>100</v>
      </c>
      <c r="CN152" s="104" t="n">
        <f aca="true">IF($L152="","",IF(ISNUMBER(OFFSET('Data transformed'!$A$4,MATCH($A152,'Data transformed'!$A$5:$A$185,0),MATCH(CN$4,'Data transformed'!$4:$4,0)-1)), (MIN(MAX(OFFSET('Data transformed'!$A$4,MATCH($A152,'Data transformed'!$A$5:$A$185,0),MATCH(CN$4,'Data transformed'!$4:$4,0)-1),$O152),$P152)-$O152)/$Q152*100,"NA"))</f>
        <v>0</v>
      </c>
      <c r="CO152" s="104" t="n">
        <f aca="true">IF($L152="","",IF(ISNUMBER(OFFSET('Data transformed'!$A$4,MATCH($A152,'Data transformed'!$A$5:$A$185,0),MATCH(CO$4,'Data transformed'!$4:$4,0)-1)), (MIN(MAX(OFFSET('Data transformed'!$A$4,MATCH($A152,'Data transformed'!$A$5:$A$185,0),MATCH(CO$4,'Data transformed'!$4:$4,0)-1),$O152),$P152)-$O152)/$Q152*100,"NA"))</f>
        <v>0</v>
      </c>
      <c r="CP152" s="104" t="n">
        <f aca="true">IF($L152="","",IF(ISNUMBER(OFFSET('Data transformed'!$A$4,MATCH($A152,'Data transformed'!$A$5:$A$185,0),MATCH(CP$4,'Data transformed'!$4:$4,0)-1)), (MIN(MAX(OFFSET('Data transformed'!$A$4,MATCH($A152,'Data transformed'!$A$5:$A$185,0),MATCH(CP$4,'Data transformed'!$4:$4,0)-1),$O152),$P152)-$O152)/$Q152*100,"NA"))</f>
        <v>0</v>
      </c>
      <c r="CQ152" s="104" t="n">
        <f aca="true">IF($L152="","",IF(ISNUMBER(OFFSET('Data transformed'!$A$4,MATCH($A152,'Data transformed'!$A$5:$A$185,0),MATCH(CQ$4,'Data transformed'!$4:$4,0)-1)), (MIN(MAX(OFFSET('Data transformed'!$A$4,MATCH($A152,'Data transformed'!$A$5:$A$185,0),MATCH(CQ$4,'Data transformed'!$4:$4,0)-1),$O152),$P152)-$O152)/$Q152*100,"NA"))</f>
        <v>0</v>
      </c>
      <c r="CR152" s="104" t="n">
        <f aca="true">IF($L152="","",IF(ISNUMBER(OFFSET('Data transformed'!$A$4,MATCH($A152,'Data transformed'!$A$5:$A$185,0),MATCH(CR$4,'Data transformed'!$4:$4,0)-1)), (MIN(MAX(OFFSET('Data transformed'!$A$4,MATCH($A152,'Data transformed'!$A$5:$A$185,0),MATCH(CR$4,'Data transformed'!$4:$4,0)-1),$O152),$P152)-$O152)/$Q152*100,"NA"))</f>
        <v>0</v>
      </c>
      <c r="CS152" s="104" t="n">
        <f aca="true">IF($L152="","",IF(ISNUMBER(OFFSET('Data transformed'!$A$4,MATCH($A152,'Data transformed'!$A$5:$A$185,0),MATCH(CS$4,'Data transformed'!$4:$4,0)-1)), (MIN(MAX(OFFSET('Data transformed'!$A$4,MATCH($A152,'Data transformed'!$A$5:$A$185,0),MATCH(CS$4,'Data transformed'!$4:$4,0)-1),$O152),$P152)-$O152)/$Q152*100,"NA"))</f>
        <v>100</v>
      </c>
      <c r="CT152" s="104" t="n">
        <f aca="true">IF($L152="","",IF(ISNUMBER(OFFSET('Data transformed'!$A$4,MATCH($A152,'Data transformed'!$A$5:$A$185,0),MATCH(CT$4,'Data transformed'!$4:$4,0)-1)), (MIN(MAX(OFFSET('Data transformed'!$A$4,MATCH($A152,'Data transformed'!$A$5:$A$185,0),MATCH(CT$4,'Data transformed'!$4:$4,0)-1),$O152),$P152)-$O152)/$Q152*100,"NA"))</f>
        <v>0</v>
      </c>
      <c r="CU152" s="104" t="n">
        <f aca="true">IF($L152="","",IF(ISNUMBER(OFFSET('Data transformed'!$A$4,MATCH($A152,'Data transformed'!$A$5:$A$185,0),MATCH(CU$4,'Data transformed'!$4:$4,0)-1)), (MIN(MAX(OFFSET('Data transformed'!$A$4,MATCH($A152,'Data transformed'!$A$5:$A$185,0),MATCH(CU$4,'Data transformed'!$4:$4,0)-1),$O152),$P152)-$O152)/$Q152*100,"NA"))</f>
        <v>0</v>
      </c>
      <c r="CV152" s="104" t="n">
        <f aca="true">IF($L152="","",IF(ISNUMBER(OFFSET('Data transformed'!$A$4,MATCH($A152,'Data transformed'!$A$5:$A$185,0),MATCH(CV$4,'Data transformed'!$4:$4,0)-1)), (MIN(MAX(OFFSET('Data transformed'!$A$4,MATCH($A152,'Data transformed'!$A$5:$A$185,0),MATCH(CV$4,'Data transformed'!$4:$4,0)-1),$O152),$P152)-$O152)/$Q152*100,"NA"))</f>
        <v>0</v>
      </c>
      <c r="CW152" s="104" t="n">
        <f aca="true">IF($L152="","",IF(ISNUMBER(OFFSET('Data transformed'!$A$4,MATCH($A152,'Data transformed'!$A$5:$A$185,0),MATCH(CW$4,'Data transformed'!$4:$4,0)-1)), (MIN(MAX(OFFSET('Data transformed'!$A$4,MATCH($A152,'Data transformed'!$A$5:$A$185,0),MATCH(CW$4,'Data transformed'!$4:$4,0)-1),$O152),$P152)-$O152)/$Q152*100,"NA"))</f>
        <v>0</v>
      </c>
    </row>
    <row r="153" customFormat="false" ht="15.5" hidden="false" customHeight="false" outlineLevel="0" collapsed="false">
      <c r="A153" s="107" t="n">
        <v>5233</v>
      </c>
      <c r="B153" s="107" t="n">
        <v>4</v>
      </c>
      <c r="C153" s="103" t="str">
        <f aca="true">IF(ISBLANK(OFFSET('outliers treatment'!$A$3,MATCH($A153,'outliers treatment'!$A$4:$A$154,0),MATCH(C$4,'outliers treatment'!$4:$4,0)-1)),"",OFFSET('outliers treatment'!$A$3,MATCH($A153,'outliers treatment'!$A$4:$A$154,0),MATCH(C$4,'outliers treatment'!$4:$4,0)-1))</f>
        <v/>
      </c>
      <c r="D153" s="103" t="str">
        <f aca="true">IF(ISBLANK(OFFSET('outliers treatment'!$A$3,MATCH($A153,'outliers treatment'!$A$4:$A$154,0),MATCH(D$4,'outliers treatment'!$4:$4,0)-1)),"",OFFSET('outliers treatment'!$A$3,MATCH($A153,'outliers treatment'!$A$4:$A$154,0),MATCH(D$4,'outliers treatment'!$4:$4,0)-1))</f>
        <v>Levels of participation in ISO's committee on blockchain and distributed ledger technologies</v>
      </c>
      <c r="E153" s="103" t="str">
        <f aca="true">IF(ISBLANK(OFFSET('outliers treatment'!$A$3,MATCH($A153,'outliers treatment'!$A$4:$A$154,0),MATCH(E$4,'outliers treatment'!$4:$4,0)-1)),"",OFFSET('outliers treatment'!$A$3,MATCH($A153,'outliers treatment'!$A$4:$A$154,0),MATCH(E$4,'outliers treatment'!$4:$4,0)-1))</f>
        <v/>
      </c>
      <c r="F153" s="103" t="str">
        <f aca="true">IF(ISBLANK(OFFSET('outliers treatment'!$A$3,MATCH($A153,'outliers treatment'!$A$4:$A$154,0),MATCH(F$4,'outliers treatment'!$4:$4,0)-1)),"",OFFSET('outliers treatment'!$A$3,MATCH($A153,'outliers treatment'!$A$4:$A$154,0),MATCH(F$4,'outliers treatment'!$4:$4,0)-1))</f>
        <v/>
      </c>
      <c r="G153" s="103" t="str">
        <f aca="true">IF(ISBLANK(OFFSET('outliers treatment'!$A$3,MATCH($A153,'outliers treatment'!$A$4:$A$154,0),MATCH(G$4,'outliers treatment'!$4:$4,0)-1)),"",OFFSET('outliers treatment'!$A$3,MATCH($A153,'outliers treatment'!$A$4:$A$154,0),MATCH(G$4,'outliers treatment'!$4:$4,0)-1))</f>
        <v/>
      </c>
      <c r="H153" s="103" t="str">
        <f aca="true">IF(ISBLANK(OFFSET('outliers treatment'!$A$3,MATCH($A153,'outliers treatment'!$A$4:$A$154,0),MATCH(H$4,'outliers treatment'!$4:$4,0)-1)),"",OFFSET('outliers treatment'!$A$3,MATCH($A153,'outliers treatment'!$A$4:$A$154,0),MATCH(H$4,'outliers treatment'!$4:$4,0)-1))</f>
        <v/>
      </c>
      <c r="I153" s="103" t="str">
        <f aca="true">IF(ISBLANK(OFFSET('outliers treatment'!$A$3,MATCH($A153,'outliers treatment'!$A$4:$A$154,0),MATCH(I$4,'outliers treatment'!$4:$4,0)-1)),"",OFFSET('outliers treatment'!$A$3,MATCH($A153,'outliers treatment'!$A$4:$A$154,0),MATCH(I$4,'outliers treatment'!$4:$4,0)-1))</f>
        <v/>
      </c>
      <c r="J153" s="104" t="n">
        <f aca="false" t="array" ref="J153:J153">MIN(IF(ISNUMBER(V153:CW153),V153:CW153))</f>
        <v>0</v>
      </c>
      <c r="K153" s="103" t="n">
        <f aca="false" t="array" ref="K153:K153">MAX(IF(ISNUMBER(V153:CW153),V153:CW153))</f>
        <v>100</v>
      </c>
      <c r="L153" s="103" t="n">
        <f aca="true">IF(ISBLANK(OFFSET('outliers treatment'!$A$3,MATCH($A153,'outliers treatment'!$A$4:$A$154,0),MATCH(L$4,'outliers treatment'!$4:$4,0)-1)),"",OFFSET('outliers treatment'!$A$3,MATCH($A153,'outliers treatment'!$A$4:$A$154,0),MATCH(L$4,'outliers treatment'!$4:$4,0)-1))</f>
        <v>0</v>
      </c>
      <c r="M153" s="103" t="n">
        <f aca="true">IF(ISBLANK(OFFSET('outliers treatment'!$A$3,MATCH($A153,'outliers treatment'!$A$4:$A$154,0),MATCH(M$4,'outliers treatment'!$4:$4,0)-1)),"",OFFSET('outliers treatment'!$A$3,MATCH($A153,'outliers treatment'!$A$4:$A$154,0),MATCH(M$4,'outliers treatment'!$4:$4,0)-1))</f>
        <v>2</v>
      </c>
      <c r="N153" s="103" t="n">
        <f aca="true">IF(ISBLANK(OFFSET('outliers treatment'!$A$3,MATCH($A153,'outliers treatment'!$A$4:$A$154,0),MATCH(N$4,'outliers treatment'!$4:$4,0)-1)),"",OFFSET('outliers treatment'!$A$3,MATCH($A153,'outliers treatment'!$A$4:$A$154,0),MATCH(N$4,'outliers treatment'!$4:$4,0)-1))</f>
        <v>2</v>
      </c>
      <c r="O153" s="103" t="n">
        <f aca="true">IF(ISBLANK(OFFSET('outliers treatment'!$A$3,MATCH($A153,'outliers treatment'!$A$4:$A$154,0),MATCH(O$4,'outliers treatment'!$4:$4,0)-1)),"",OFFSET('outliers treatment'!$A$3,MATCH($A153,'outliers treatment'!$A$4:$A$154,0),MATCH(O$4,'outliers treatment'!$4:$4,0)-1))</f>
        <v>0</v>
      </c>
      <c r="P153" s="103" t="n">
        <f aca="true">IF(ISBLANK(OFFSET('outliers treatment'!$A$3,MATCH($A153,'outliers treatment'!$A$4:$A$154,0),MATCH(P$4,'outliers treatment'!$4:$4,0)-1)),"",OFFSET('outliers treatment'!$A$3,MATCH($A153,'outliers treatment'!$A$4:$A$154,0),MATCH(P$4,'outliers treatment'!$4:$4,0)-1))</f>
        <v>2</v>
      </c>
      <c r="Q153" s="103" t="n">
        <f aca="false">IFERROR(P153-O153,"")</f>
        <v>2</v>
      </c>
      <c r="R153" s="105" t="n">
        <f aca="false" t="array" ref="R153:R153">IFERROR(SKEW(IF(ISNUMBER(V153:CW153),V153:CW153,"")),"")</f>
        <v>0.333643922045263</v>
      </c>
      <c r="S153" s="103" t="n">
        <v>0</v>
      </c>
      <c r="T153" s="103" t="n">
        <v>1</v>
      </c>
      <c r="U153" s="106" t="n">
        <f aca="false" t="array" ref="U153:U153">IF(B153&lt;4,"",1-IFERROR(SUM(ISNUMBER(V153:CW153)*(1-$V$3:$CW$3))/COUNTIF($V$3:$CW$3,0),0))</f>
        <v>0</v>
      </c>
      <c r="V153" s="104" t="n">
        <f aca="true">IF($L153="","",IF(ISNUMBER(OFFSET('Data transformed'!$A$4,MATCH($A153,'Data transformed'!$A$5:$A$185,0),MATCH(V$4,'Data transformed'!$4:$4,0)-1)), (MIN(MAX(OFFSET('Data transformed'!$A$4,MATCH($A153,'Data transformed'!$A$5:$A$185,0),MATCH(V$4,'Data transformed'!$4:$4,0)-1),$O153),$P153)-$O153)/$Q153*100,"NA"))</f>
        <v>50</v>
      </c>
      <c r="W153" s="104" t="n">
        <f aca="true">IF($L153="","",IF(ISNUMBER(OFFSET('Data transformed'!$A$4,MATCH($A153,'Data transformed'!$A$5:$A$185,0),MATCH(W$4,'Data transformed'!$4:$4,0)-1)), (MIN(MAX(OFFSET('Data transformed'!$A$4,MATCH($A153,'Data transformed'!$A$5:$A$185,0),MATCH(W$4,'Data transformed'!$4:$4,0)-1),$O153),$P153)-$O153)/$Q153*100,"NA"))</f>
        <v>100</v>
      </c>
      <c r="X153" s="104" t="n">
        <f aca="true">IF($L153="","",IF(ISNUMBER(OFFSET('Data transformed'!$A$4,MATCH($A153,'Data transformed'!$A$5:$A$185,0),MATCH(X$4,'Data transformed'!$4:$4,0)-1)), (MIN(MAX(OFFSET('Data transformed'!$A$4,MATCH($A153,'Data transformed'!$A$5:$A$185,0),MATCH(X$4,'Data transformed'!$4:$4,0)-1),$O153),$P153)-$O153)/$Q153*100,"NA"))</f>
        <v>50</v>
      </c>
      <c r="Y153" s="104" t="n">
        <f aca="true">IF($L153="","",IF(ISNUMBER(OFFSET('Data transformed'!$A$4,MATCH($A153,'Data transformed'!$A$5:$A$185,0),MATCH(Y$4,'Data transformed'!$4:$4,0)-1)), (MIN(MAX(OFFSET('Data transformed'!$A$4,MATCH($A153,'Data transformed'!$A$5:$A$185,0),MATCH(Y$4,'Data transformed'!$4:$4,0)-1),$O153),$P153)-$O153)/$Q153*100,"NA"))</f>
        <v>100</v>
      </c>
      <c r="Z153" s="104" t="n">
        <f aca="true">IF($L153="","",IF(ISNUMBER(OFFSET('Data transformed'!$A$4,MATCH($A153,'Data transformed'!$A$5:$A$185,0),MATCH(Z$4,'Data transformed'!$4:$4,0)-1)), (MIN(MAX(OFFSET('Data transformed'!$A$4,MATCH($A153,'Data transformed'!$A$5:$A$185,0),MATCH(Z$4,'Data transformed'!$4:$4,0)-1),$O153),$P153)-$O153)/$Q153*100,"NA"))</f>
        <v>0</v>
      </c>
      <c r="AA153" s="104" t="n">
        <f aca="true">IF($L153="","",IF(ISNUMBER(OFFSET('Data transformed'!$A$4,MATCH($A153,'Data transformed'!$A$5:$A$185,0),MATCH(AA$4,'Data transformed'!$4:$4,0)-1)), (MIN(MAX(OFFSET('Data transformed'!$A$4,MATCH($A153,'Data transformed'!$A$5:$A$185,0),MATCH(AA$4,'Data transformed'!$4:$4,0)-1),$O153),$P153)-$O153)/$Q153*100,"NA"))</f>
        <v>0</v>
      </c>
      <c r="AB153" s="104" t="n">
        <f aca="true">IF($L153="","",IF(ISNUMBER(OFFSET('Data transformed'!$A$4,MATCH($A153,'Data transformed'!$A$5:$A$185,0),MATCH(AB$4,'Data transformed'!$4:$4,0)-1)), (MIN(MAX(OFFSET('Data transformed'!$A$4,MATCH($A153,'Data transformed'!$A$5:$A$185,0),MATCH(AB$4,'Data transformed'!$4:$4,0)-1),$O153),$P153)-$O153)/$Q153*100,"NA"))</f>
        <v>100</v>
      </c>
      <c r="AC153" s="104" t="n">
        <f aca="true">IF($L153="","",IF(ISNUMBER(OFFSET('Data transformed'!$A$4,MATCH($A153,'Data transformed'!$A$5:$A$185,0),MATCH(AC$4,'Data transformed'!$4:$4,0)-1)), (MIN(MAX(OFFSET('Data transformed'!$A$4,MATCH($A153,'Data transformed'!$A$5:$A$185,0),MATCH(AC$4,'Data transformed'!$4:$4,0)-1),$O153),$P153)-$O153)/$Q153*100,"NA"))</f>
        <v>100</v>
      </c>
      <c r="AD153" s="104" t="n">
        <f aca="true">IF($L153="","",IF(ISNUMBER(OFFSET('Data transformed'!$A$4,MATCH($A153,'Data transformed'!$A$5:$A$185,0),MATCH(AD$4,'Data transformed'!$4:$4,0)-1)), (MIN(MAX(OFFSET('Data transformed'!$A$4,MATCH($A153,'Data transformed'!$A$5:$A$185,0),MATCH(AD$4,'Data transformed'!$4:$4,0)-1),$O153),$P153)-$O153)/$Q153*100,"NA"))</f>
        <v>100</v>
      </c>
      <c r="AE153" s="104" t="n">
        <f aca="true">IF($L153="","",IF(ISNUMBER(OFFSET('Data transformed'!$A$4,MATCH($A153,'Data transformed'!$A$5:$A$185,0),MATCH(AE$4,'Data transformed'!$4:$4,0)-1)), (MIN(MAX(OFFSET('Data transformed'!$A$4,MATCH($A153,'Data transformed'!$A$5:$A$185,0),MATCH(AE$4,'Data transformed'!$4:$4,0)-1),$O153),$P153)-$O153)/$Q153*100,"NA"))</f>
        <v>0</v>
      </c>
      <c r="AF153" s="104" t="n">
        <f aca="true">IF($L153="","",IF(ISNUMBER(OFFSET('Data transformed'!$A$4,MATCH($A153,'Data transformed'!$A$5:$A$185,0),MATCH(AF$4,'Data transformed'!$4:$4,0)-1)), (MIN(MAX(OFFSET('Data transformed'!$A$4,MATCH($A153,'Data transformed'!$A$5:$A$185,0),MATCH(AF$4,'Data transformed'!$4:$4,0)-1),$O153),$P153)-$O153)/$Q153*100,"NA"))</f>
        <v>100</v>
      </c>
      <c r="AG153" s="104" t="n">
        <f aca="true">IF($L153="","",IF(ISNUMBER(OFFSET('Data transformed'!$A$4,MATCH($A153,'Data transformed'!$A$5:$A$185,0),MATCH(AG$4,'Data transformed'!$4:$4,0)-1)), (MIN(MAX(OFFSET('Data transformed'!$A$4,MATCH($A153,'Data transformed'!$A$5:$A$185,0),MATCH(AG$4,'Data transformed'!$4:$4,0)-1),$O153),$P153)-$O153)/$Q153*100,"NA"))</f>
        <v>0</v>
      </c>
      <c r="AH153" s="104" t="n">
        <f aca="true">IF($L153="","",IF(ISNUMBER(OFFSET('Data transformed'!$A$4,MATCH($A153,'Data transformed'!$A$5:$A$185,0),MATCH(AH$4,'Data transformed'!$4:$4,0)-1)), (MIN(MAX(OFFSET('Data transformed'!$A$4,MATCH($A153,'Data transformed'!$A$5:$A$185,0),MATCH(AH$4,'Data transformed'!$4:$4,0)-1),$O153),$P153)-$O153)/$Q153*100,"NA"))</f>
        <v>50</v>
      </c>
      <c r="AI153" s="104" t="n">
        <f aca="true">IF($L153="","",IF(ISNUMBER(OFFSET('Data transformed'!$A$4,MATCH($A153,'Data transformed'!$A$5:$A$185,0),MATCH(AI$4,'Data transformed'!$4:$4,0)-1)), (MIN(MAX(OFFSET('Data transformed'!$A$4,MATCH($A153,'Data transformed'!$A$5:$A$185,0),MATCH(AI$4,'Data transformed'!$4:$4,0)-1),$O153),$P153)-$O153)/$Q153*100,"NA"))</f>
        <v>0</v>
      </c>
      <c r="AJ153" s="104" t="n">
        <f aca="true">IF($L153="","",IF(ISNUMBER(OFFSET('Data transformed'!$A$4,MATCH($A153,'Data transformed'!$A$5:$A$185,0),MATCH(AJ$4,'Data transformed'!$4:$4,0)-1)), (MIN(MAX(OFFSET('Data transformed'!$A$4,MATCH($A153,'Data transformed'!$A$5:$A$185,0),MATCH(AJ$4,'Data transformed'!$4:$4,0)-1),$O153),$P153)-$O153)/$Q153*100,"NA"))</f>
        <v>0</v>
      </c>
      <c r="AK153" s="104" t="n">
        <f aca="true">IF($L153="","",IF(ISNUMBER(OFFSET('Data transformed'!$A$4,MATCH($A153,'Data transformed'!$A$5:$A$185,0),MATCH(AK$4,'Data transformed'!$4:$4,0)-1)), (MIN(MAX(OFFSET('Data transformed'!$A$4,MATCH($A153,'Data transformed'!$A$5:$A$185,0),MATCH(AK$4,'Data transformed'!$4:$4,0)-1),$O153),$P153)-$O153)/$Q153*100,"NA"))</f>
        <v>100</v>
      </c>
      <c r="AL153" s="104" t="n">
        <f aca="true">IF($L153="","",IF(ISNUMBER(OFFSET('Data transformed'!$A$4,MATCH($A153,'Data transformed'!$A$5:$A$185,0),MATCH(AL$4,'Data transformed'!$4:$4,0)-1)), (MIN(MAX(OFFSET('Data transformed'!$A$4,MATCH($A153,'Data transformed'!$A$5:$A$185,0),MATCH(AL$4,'Data transformed'!$4:$4,0)-1),$O153),$P153)-$O153)/$Q153*100,"NA"))</f>
        <v>100</v>
      </c>
      <c r="AM153" s="104" t="n">
        <f aca="true">IF($L153="","",IF(ISNUMBER(OFFSET('Data transformed'!$A$4,MATCH($A153,'Data transformed'!$A$5:$A$185,0),MATCH(AM$4,'Data transformed'!$4:$4,0)-1)), (MIN(MAX(OFFSET('Data transformed'!$A$4,MATCH($A153,'Data transformed'!$A$5:$A$185,0),MATCH(AM$4,'Data transformed'!$4:$4,0)-1),$O153),$P153)-$O153)/$Q153*100,"NA"))</f>
        <v>100</v>
      </c>
      <c r="AN153" s="104" t="n">
        <f aca="true">IF($L153="","",IF(ISNUMBER(OFFSET('Data transformed'!$A$4,MATCH($A153,'Data transformed'!$A$5:$A$185,0),MATCH(AN$4,'Data transformed'!$4:$4,0)-1)), (MIN(MAX(OFFSET('Data transformed'!$A$4,MATCH($A153,'Data transformed'!$A$5:$A$185,0),MATCH(AN$4,'Data transformed'!$4:$4,0)-1),$O153),$P153)-$O153)/$Q153*100,"NA"))</f>
        <v>0</v>
      </c>
      <c r="AO153" s="104" t="n">
        <f aca="true">IF($L153="","",IF(ISNUMBER(OFFSET('Data transformed'!$A$4,MATCH($A153,'Data transformed'!$A$5:$A$185,0),MATCH(AO$4,'Data transformed'!$4:$4,0)-1)), (MIN(MAX(OFFSET('Data transformed'!$A$4,MATCH($A153,'Data transformed'!$A$5:$A$185,0),MATCH(AO$4,'Data transformed'!$4:$4,0)-1),$O153),$P153)-$O153)/$Q153*100,"NA"))</f>
        <v>0</v>
      </c>
      <c r="AP153" s="104" t="n">
        <f aca="true">IF($L153="","",IF(ISNUMBER(OFFSET('Data transformed'!$A$4,MATCH($A153,'Data transformed'!$A$5:$A$185,0),MATCH(AP$4,'Data transformed'!$4:$4,0)-1)), (MIN(MAX(OFFSET('Data transformed'!$A$4,MATCH($A153,'Data transformed'!$A$5:$A$185,0),MATCH(AP$4,'Data transformed'!$4:$4,0)-1),$O153),$P153)-$O153)/$Q153*100,"NA"))</f>
        <v>0</v>
      </c>
      <c r="AQ153" s="104" t="n">
        <f aca="true">IF($L153="","",IF(ISNUMBER(OFFSET('Data transformed'!$A$4,MATCH($A153,'Data transformed'!$A$5:$A$185,0),MATCH(AQ$4,'Data transformed'!$4:$4,0)-1)), (MIN(MAX(OFFSET('Data transformed'!$A$4,MATCH($A153,'Data transformed'!$A$5:$A$185,0),MATCH(AQ$4,'Data transformed'!$4:$4,0)-1),$O153),$P153)-$O153)/$Q153*100,"NA"))</f>
        <v>100</v>
      </c>
      <c r="AR153" s="104" t="n">
        <f aca="true">IF($L153="","",IF(ISNUMBER(OFFSET('Data transformed'!$A$4,MATCH($A153,'Data transformed'!$A$5:$A$185,0),MATCH(AR$4,'Data transformed'!$4:$4,0)-1)), (MIN(MAX(OFFSET('Data transformed'!$A$4,MATCH($A153,'Data transformed'!$A$5:$A$185,0),MATCH(AR$4,'Data transformed'!$4:$4,0)-1),$O153),$P153)-$O153)/$Q153*100,"NA"))</f>
        <v>100</v>
      </c>
      <c r="AS153" s="104" t="n">
        <f aca="true">IF($L153="","",IF(ISNUMBER(OFFSET('Data transformed'!$A$4,MATCH($A153,'Data transformed'!$A$5:$A$185,0),MATCH(AS$4,'Data transformed'!$4:$4,0)-1)), (MIN(MAX(OFFSET('Data transformed'!$A$4,MATCH($A153,'Data transformed'!$A$5:$A$185,0),MATCH(AS$4,'Data transformed'!$4:$4,0)-1),$O153),$P153)-$O153)/$Q153*100,"NA"))</f>
        <v>0</v>
      </c>
      <c r="AT153" s="104" t="n">
        <f aca="true">IF($L153="","",IF(ISNUMBER(OFFSET('Data transformed'!$A$4,MATCH($A153,'Data transformed'!$A$5:$A$185,0),MATCH(AT$4,'Data transformed'!$4:$4,0)-1)), (MIN(MAX(OFFSET('Data transformed'!$A$4,MATCH($A153,'Data transformed'!$A$5:$A$185,0),MATCH(AT$4,'Data transformed'!$4:$4,0)-1),$O153),$P153)-$O153)/$Q153*100,"NA"))</f>
        <v>100</v>
      </c>
      <c r="AU153" s="104" t="n">
        <f aca="true">IF($L153="","",IF(ISNUMBER(OFFSET('Data transformed'!$A$4,MATCH($A153,'Data transformed'!$A$5:$A$185,0),MATCH(AU$4,'Data transformed'!$4:$4,0)-1)), (MIN(MAX(OFFSET('Data transformed'!$A$4,MATCH($A153,'Data transformed'!$A$5:$A$185,0),MATCH(AU$4,'Data transformed'!$4:$4,0)-1),$O153),$P153)-$O153)/$Q153*100,"NA"))</f>
        <v>100</v>
      </c>
      <c r="AV153" s="104" t="n">
        <f aca="true">IF($L153="","",IF(ISNUMBER(OFFSET('Data transformed'!$A$4,MATCH($A153,'Data transformed'!$A$5:$A$185,0),MATCH(AV$4,'Data transformed'!$4:$4,0)-1)), (MIN(MAX(OFFSET('Data transformed'!$A$4,MATCH($A153,'Data transformed'!$A$5:$A$185,0),MATCH(AV$4,'Data transformed'!$4:$4,0)-1),$O153),$P153)-$O153)/$Q153*100,"NA"))</f>
        <v>0</v>
      </c>
      <c r="AW153" s="104" t="n">
        <f aca="true">IF($L153="","",IF(ISNUMBER(OFFSET('Data transformed'!$A$4,MATCH($A153,'Data transformed'!$A$5:$A$185,0),MATCH(AW$4,'Data transformed'!$4:$4,0)-1)), (MIN(MAX(OFFSET('Data transformed'!$A$4,MATCH($A153,'Data transformed'!$A$5:$A$185,0),MATCH(AW$4,'Data transformed'!$4:$4,0)-1),$O153),$P153)-$O153)/$Q153*100,"NA"))</f>
        <v>0</v>
      </c>
      <c r="AX153" s="104" t="n">
        <f aca="true">IF($L153="","",IF(ISNUMBER(OFFSET('Data transformed'!$A$4,MATCH($A153,'Data transformed'!$A$5:$A$185,0),MATCH(AX$4,'Data transformed'!$4:$4,0)-1)), (MIN(MAX(OFFSET('Data transformed'!$A$4,MATCH($A153,'Data transformed'!$A$5:$A$185,0),MATCH(AX$4,'Data transformed'!$4:$4,0)-1),$O153),$P153)-$O153)/$Q153*100,"NA"))</f>
        <v>0</v>
      </c>
      <c r="AY153" s="104" t="n">
        <f aca="true">IF($L153="","",IF(ISNUMBER(OFFSET('Data transformed'!$A$4,MATCH($A153,'Data transformed'!$A$5:$A$185,0),MATCH(AY$4,'Data transformed'!$4:$4,0)-1)), (MIN(MAX(OFFSET('Data transformed'!$A$4,MATCH($A153,'Data transformed'!$A$5:$A$185,0),MATCH(AY$4,'Data transformed'!$4:$4,0)-1),$O153),$P153)-$O153)/$Q153*100,"NA"))</f>
        <v>0</v>
      </c>
      <c r="AZ153" s="104" t="n">
        <f aca="true">IF($L153="","",IF(ISNUMBER(OFFSET('Data transformed'!$A$4,MATCH($A153,'Data transformed'!$A$5:$A$185,0),MATCH(AZ$4,'Data transformed'!$4:$4,0)-1)), (MIN(MAX(OFFSET('Data transformed'!$A$4,MATCH($A153,'Data transformed'!$A$5:$A$185,0),MATCH(AZ$4,'Data transformed'!$4:$4,0)-1),$O153),$P153)-$O153)/$Q153*100,"NA"))</f>
        <v>0</v>
      </c>
      <c r="BA153" s="104" t="n">
        <f aca="true">IF($L153="","",IF(ISNUMBER(OFFSET('Data transformed'!$A$4,MATCH($A153,'Data transformed'!$A$5:$A$185,0),MATCH(BA$4,'Data transformed'!$4:$4,0)-1)), (MIN(MAX(OFFSET('Data transformed'!$A$4,MATCH($A153,'Data transformed'!$A$5:$A$185,0),MATCH(BA$4,'Data transformed'!$4:$4,0)-1),$O153),$P153)-$O153)/$Q153*100,"NA"))</f>
        <v>50</v>
      </c>
      <c r="BB153" s="104" t="n">
        <f aca="true">IF($L153="","",IF(ISNUMBER(OFFSET('Data transformed'!$A$4,MATCH($A153,'Data transformed'!$A$5:$A$185,0),MATCH(BB$4,'Data transformed'!$4:$4,0)-1)), (MIN(MAX(OFFSET('Data transformed'!$A$4,MATCH($A153,'Data transformed'!$A$5:$A$185,0),MATCH(BB$4,'Data transformed'!$4:$4,0)-1),$O153),$P153)-$O153)/$Q153*100,"NA"))</f>
        <v>100</v>
      </c>
      <c r="BC153" s="104" t="n">
        <f aca="true">IF($L153="","",IF(ISNUMBER(OFFSET('Data transformed'!$A$4,MATCH($A153,'Data transformed'!$A$5:$A$185,0),MATCH(BC$4,'Data transformed'!$4:$4,0)-1)), (MIN(MAX(OFFSET('Data transformed'!$A$4,MATCH($A153,'Data transformed'!$A$5:$A$185,0),MATCH(BC$4,'Data transformed'!$4:$4,0)-1),$O153),$P153)-$O153)/$Q153*100,"NA"))</f>
        <v>0</v>
      </c>
      <c r="BD153" s="104" t="n">
        <f aca="true">IF($L153="","",IF(ISNUMBER(OFFSET('Data transformed'!$A$4,MATCH($A153,'Data transformed'!$A$5:$A$185,0),MATCH(BD$4,'Data transformed'!$4:$4,0)-1)), (MIN(MAX(OFFSET('Data transformed'!$A$4,MATCH($A153,'Data transformed'!$A$5:$A$185,0),MATCH(BD$4,'Data transformed'!$4:$4,0)-1),$O153),$P153)-$O153)/$Q153*100,"NA"))</f>
        <v>100</v>
      </c>
      <c r="BE153" s="104" t="n">
        <f aca="true">IF($L153="","",IF(ISNUMBER(OFFSET('Data transformed'!$A$4,MATCH($A153,'Data transformed'!$A$5:$A$185,0),MATCH(BE$4,'Data transformed'!$4:$4,0)-1)), (MIN(MAX(OFFSET('Data transformed'!$A$4,MATCH($A153,'Data transformed'!$A$5:$A$185,0),MATCH(BE$4,'Data transformed'!$4:$4,0)-1),$O153),$P153)-$O153)/$Q153*100,"NA"))</f>
        <v>100</v>
      </c>
      <c r="BF153" s="104" t="n">
        <f aca="true">IF($L153="","",IF(ISNUMBER(OFFSET('Data transformed'!$A$4,MATCH($A153,'Data transformed'!$A$5:$A$185,0),MATCH(BF$4,'Data transformed'!$4:$4,0)-1)), (MIN(MAX(OFFSET('Data transformed'!$A$4,MATCH($A153,'Data transformed'!$A$5:$A$185,0),MATCH(BF$4,'Data transformed'!$4:$4,0)-1),$O153),$P153)-$O153)/$Q153*100,"NA"))</f>
        <v>100</v>
      </c>
      <c r="BG153" s="104" t="n">
        <f aca="true">IF($L153="","",IF(ISNUMBER(OFFSET('Data transformed'!$A$4,MATCH($A153,'Data transformed'!$A$5:$A$185,0),MATCH(BG$4,'Data transformed'!$4:$4,0)-1)), (MIN(MAX(OFFSET('Data transformed'!$A$4,MATCH($A153,'Data transformed'!$A$5:$A$185,0),MATCH(BG$4,'Data transformed'!$4:$4,0)-1),$O153),$P153)-$O153)/$Q153*100,"NA"))</f>
        <v>50</v>
      </c>
      <c r="BH153" s="104" t="n">
        <f aca="true">IF($L153="","",IF(ISNUMBER(OFFSET('Data transformed'!$A$4,MATCH($A153,'Data transformed'!$A$5:$A$185,0),MATCH(BH$4,'Data transformed'!$4:$4,0)-1)), (MIN(MAX(OFFSET('Data transformed'!$A$4,MATCH($A153,'Data transformed'!$A$5:$A$185,0),MATCH(BH$4,'Data transformed'!$4:$4,0)-1),$O153),$P153)-$O153)/$Q153*100,"NA"))</f>
        <v>100</v>
      </c>
      <c r="BI153" s="104" t="n">
        <f aca="true">IF($L153="","",IF(ISNUMBER(OFFSET('Data transformed'!$A$4,MATCH($A153,'Data transformed'!$A$5:$A$185,0),MATCH(BI$4,'Data transformed'!$4:$4,0)-1)), (MIN(MAX(OFFSET('Data transformed'!$A$4,MATCH($A153,'Data transformed'!$A$5:$A$185,0),MATCH(BI$4,'Data transformed'!$4:$4,0)-1),$O153),$P153)-$O153)/$Q153*100,"NA"))</f>
        <v>0</v>
      </c>
      <c r="BJ153" s="104" t="n">
        <f aca="true">IF($L153="","",IF(ISNUMBER(OFFSET('Data transformed'!$A$4,MATCH($A153,'Data transformed'!$A$5:$A$185,0),MATCH(BJ$4,'Data transformed'!$4:$4,0)-1)), (MIN(MAX(OFFSET('Data transformed'!$A$4,MATCH($A153,'Data transformed'!$A$5:$A$185,0),MATCH(BJ$4,'Data transformed'!$4:$4,0)-1),$O153),$P153)-$O153)/$Q153*100,"NA"))</f>
        <v>0</v>
      </c>
      <c r="BK153" s="104" t="n">
        <f aca="true">IF($L153="","",IF(ISNUMBER(OFFSET('Data transformed'!$A$4,MATCH($A153,'Data transformed'!$A$5:$A$185,0),MATCH(BK$4,'Data transformed'!$4:$4,0)-1)), (MIN(MAX(OFFSET('Data transformed'!$A$4,MATCH($A153,'Data transformed'!$A$5:$A$185,0),MATCH(BK$4,'Data transformed'!$4:$4,0)-1),$O153),$P153)-$O153)/$Q153*100,"NA"))</f>
        <v>0</v>
      </c>
      <c r="BL153" s="104" t="n">
        <f aca="true">IF($L153="","",IF(ISNUMBER(OFFSET('Data transformed'!$A$4,MATCH($A153,'Data transformed'!$A$5:$A$185,0),MATCH(BL$4,'Data transformed'!$4:$4,0)-1)), (MIN(MAX(OFFSET('Data transformed'!$A$4,MATCH($A153,'Data transformed'!$A$5:$A$185,0),MATCH(BL$4,'Data transformed'!$4:$4,0)-1),$O153),$P153)-$O153)/$Q153*100,"NA"))</f>
        <v>100</v>
      </c>
      <c r="BM153" s="104" t="n">
        <f aca="true">IF($L153="","",IF(ISNUMBER(OFFSET('Data transformed'!$A$4,MATCH($A153,'Data transformed'!$A$5:$A$185,0),MATCH(BM$4,'Data transformed'!$4:$4,0)-1)), (MIN(MAX(OFFSET('Data transformed'!$A$4,MATCH($A153,'Data transformed'!$A$5:$A$185,0),MATCH(BM$4,'Data transformed'!$4:$4,0)-1),$O153),$P153)-$O153)/$Q153*100,"NA"))</f>
        <v>0</v>
      </c>
      <c r="BN153" s="104" t="n">
        <f aca="true">IF($L153="","",IF(ISNUMBER(OFFSET('Data transformed'!$A$4,MATCH($A153,'Data transformed'!$A$5:$A$185,0),MATCH(BN$4,'Data transformed'!$4:$4,0)-1)), (MIN(MAX(OFFSET('Data transformed'!$A$4,MATCH($A153,'Data transformed'!$A$5:$A$185,0),MATCH(BN$4,'Data transformed'!$4:$4,0)-1),$O153),$P153)-$O153)/$Q153*100,"NA"))</f>
        <v>0</v>
      </c>
      <c r="BO153" s="104" t="n">
        <f aca="true">IF($L153="","",IF(ISNUMBER(OFFSET('Data transformed'!$A$4,MATCH($A153,'Data transformed'!$A$5:$A$185,0),MATCH(BO$4,'Data transformed'!$4:$4,0)-1)), (MIN(MAX(OFFSET('Data transformed'!$A$4,MATCH($A153,'Data transformed'!$A$5:$A$185,0),MATCH(BO$4,'Data transformed'!$4:$4,0)-1),$O153),$P153)-$O153)/$Q153*100,"NA"))</f>
        <v>0</v>
      </c>
      <c r="BP153" s="104" t="n">
        <f aca="true">IF($L153="","",IF(ISNUMBER(OFFSET('Data transformed'!$A$4,MATCH($A153,'Data transformed'!$A$5:$A$185,0),MATCH(BP$4,'Data transformed'!$4:$4,0)-1)), (MIN(MAX(OFFSET('Data transformed'!$A$4,MATCH($A153,'Data transformed'!$A$5:$A$185,0),MATCH(BP$4,'Data transformed'!$4:$4,0)-1),$O153),$P153)-$O153)/$Q153*100,"NA"))</f>
        <v>100</v>
      </c>
      <c r="BQ153" s="104" t="n">
        <f aca="true">IF($L153="","",IF(ISNUMBER(OFFSET('Data transformed'!$A$4,MATCH($A153,'Data transformed'!$A$5:$A$185,0),MATCH(BQ$4,'Data transformed'!$4:$4,0)-1)), (MIN(MAX(OFFSET('Data transformed'!$A$4,MATCH($A153,'Data transformed'!$A$5:$A$185,0),MATCH(BQ$4,'Data transformed'!$4:$4,0)-1),$O153),$P153)-$O153)/$Q153*100,"NA"))</f>
        <v>0</v>
      </c>
      <c r="BR153" s="104" t="n">
        <f aca="true">IF($L153="","",IF(ISNUMBER(OFFSET('Data transformed'!$A$4,MATCH($A153,'Data transformed'!$A$5:$A$185,0),MATCH(BR$4,'Data transformed'!$4:$4,0)-1)), (MIN(MAX(OFFSET('Data transformed'!$A$4,MATCH($A153,'Data transformed'!$A$5:$A$185,0),MATCH(BR$4,'Data transformed'!$4:$4,0)-1),$O153),$P153)-$O153)/$Q153*100,"NA"))</f>
        <v>0</v>
      </c>
      <c r="BS153" s="104" t="n">
        <f aca="true">IF($L153="","",IF(ISNUMBER(OFFSET('Data transformed'!$A$4,MATCH($A153,'Data transformed'!$A$5:$A$185,0),MATCH(BS$4,'Data transformed'!$4:$4,0)-1)), (MIN(MAX(OFFSET('Data transformed'!$A$4,MATCH($A153,'Data transformed'!$A$5:$A$185,0),MATCH(BS$4,'Data transformed'!$4:$4,0)-1),$O153),$P153)-$O153)/$Q153*100,"NA"))</f>
        <v>100</v>
      </c>
      <c r="BT153" s="104" t="n">
        <f aca="true">IF($L153="","",IF(ISNUMBER(OFFSET('Data transformed'!$A$4,MATCH($A153,'Data transformed'!$A$5:$A$185,0),MATCH(BT$4,'Data transformed'!$4:$4,0)-1)), (MIN(MAX(OFFSET('Data transformed'!$A$4,MATCH($A153,'Data transformed'!$A$5:$A$185,0),MATCH(BT$4,'Data transformed'!$4:$4,0)-1),$O153),$P153)-$O153)/$Q153*100,"NA"))</f>
        <v>100</v>
      </c>
      <c r="BU153" s="104" t="n">
        <f aca="true">IF($L153="","",IF(ISNUMBER(OFFSET('Data transformed'!$A$4,MATCH($A153,'Data transformed'!$A$5:$A$185,0),MATCH(BU$4,'Data transformed'!$4:$4,0)-1)), (MIN(MAX(OFFSET('Data transformed'!$A$4,MATCH($A153,'Data transformed'!$A$5:$A$185,0),MATCH(BU$4,'Data transformed'!$4:$4,0)-1),$O153),$P153)-$O153)/$Q153*100,"NA"))</f>
        <v>100</v>
      </c>
      <c r="BV153" s="104" t="n">
        <f aca="true">IF($L153="","",IF(ISNUMBER(OFFSET('Data transformed'!$A$4,MATCH($A153,'Data transformed'!$A$5:$A$185,0),MATCH(BV$4,'Data transformed'!$4:$4,0)-1)), (MIN(MAX(OFFSET('Data transformed'!$A$4,MATCH($A153,'Data transformed'!$A$5:$A$185,0),MATCH(BV$4,'Data transformed'!$4:$4,0)-1),$O153),$P153)-$O153)/$Q153*100,"NA"))</f>
        <v>0</v>
      </c>
      <c r="BW153" s="104" t="n">
        <f aca="true">IF($L153="","",IF(ISNUMBER(OFFSET('Data transformed'!$A$4,MATCH($A153,'Data transformed'!$A$5:$A$185,0),MATCH(BW$4,'Data transformed'!$4:$4,0)-1)), (MIN(MAX(OFFSET('Data transformed'!$A$4,MATCH($A153,'Data transformed'!$A$5:$A$185,0),MATCH(BW$4,'Data transformed'!$4:$4,0)-1),$O153),$P153)-$O153)/$Q153*100,"NA"))</f>
        <v>0</v>
      </c>
      <c r="BX153" s="104" t="n">
        <f aca="true">IF($L153="","",IF(ISNUMBER(OFFSET('Data transformed'!$A$4,MATCH($A153,'Data transformed'!$A$5:$A$185,0),MATCH(BX$4,'Data transformed'!$4:$4,0)-1)), (MIN(MAX(OFFSET('Data transformed'!$A$4,MATCH($A153,'Data transformed'!$A$5:$A$185,0),MATCH(BX$4,'Data transformed'!$4:$4,0)-1),$O153),$P153)-$O153)/$Q153*100,"NA"))</f>
        <v>0</v>
      </c>
      <c r="BY153" s="104" t="n">
        <f aca="true">IF($L153="","",IF(ISNUMBER(OFFSET('Data transformed'!$A$4,MATCH($A153,'Data transformed'!$A$5:$A$185,0),MATCH(BY$4,'Data transformed'!$4:$4,0)-1)), (MIN(MAX(OFFSET('Data transformed'!$A$4,MATCH($A153,'Data transformed'!$A$5:$A$185,0),MATCH(BY$4,'Data transformed'!$4:$4,0)-1),$O153),$P153)-$O153)/$Q153*100,"NA"))</f>
        <v>0</v>
      </c>
      <c r="BZ153" s="104" t="n">
        <f aca="true">IF($L153="","",IF(ISNUMBER(OFFSET('Data transformed'!$A$4,MATCH($A153,'Data transformed'!$A$5:$A$185,0),MATCH(BZ$4,'Data transformed'!$4:$4,0)-1)), (MIN(MAX(OFFSET('Data transformed'!$A$4,MATCH($A153,'Data transformed'!$A$5:$A$185,0),MATCH(BZ$4,'Data transformed'!$4:$4,0)-1),$O153),$P153)-$O153)/$Q153*100,"NA"))</f>
        <v>50</v>
      </c>
      <c r="CA153" s="104" t="n">
        <f aca="true">IF($L153="","",IF(ISNUMBER(OFFSET('Data transformed'!$A$4,MATCH($A153,'Data transformed'!$A$5:$A$185,0),MATCH(CA$4,'Data transformed'!$4:$4,0)-1)), (MIN(MAX(OFFSET('Data transformed'!$A$4,MATCH($A153,'Data transformed'!$A$5:$A$185,0),MATCH(CA$4,'Data transformed'!$4:$4,0)-1),$O153),$P153)-$O153)/$Q153*100,"NA"))</f>
        <v>0</v>
      </c>
      <c r="CB153" s="104" t="n">
        <f aca="true">IF($L153="","",IF(ISNUMBER(OFFSET('Data transformed'!$A$4,MATCH($A153,'Data transformed'!$A$5:$A$185,0),MATCH(CB$4,'Data transformed'!$4:$4,0)-1)), (MIN(MAX(OFFSET('Data transformed'!$A$4,MATCH($A153,'Data transformed'!$A$5:$A$185,0),MATCH(CB$4,'Data transformed'!$4:$4,0)-1),$O153),$P153)-$O153)/$Q153*100,"NA"))</f>
        <v>100</v>
      </c>
      <c r="CC153" s="104" t="n">
        <f aca="true">IF($L153="","",IF(ISNUMBER(OFFSET('Data transformed'!$A$4,MATCH($A153,'Data transformed'!$A$5:$A$185,0),MATCH(CC$4,'Data transformed'!$4:$4,0)-1)), (MIN(MAX(OFFSET('Data transformed'!$A$4,MATCH($A153,'Data transformed'!$A$5:$A$185,0),MATCH(CC$4,'Data transformed'!$4:$4,0)-1),$O153),$P153)-$O153)/$Q153*100,"NA"))</f>
        <v>100</v>
      </c>
      <c r="CD153" s="104" t="n">
        <f aca="true">IF($L153="","",IF(ISNUMBER(OFFSET('Data transformed'!$A$4,MATCH($A153,'Data transformed'!$A$5:$A$185,0),MATCH(CD$4,'Data transformed'!$4:$4,0)-1)), (MIN(MAX(OFFSET('Data transformed'!$A$4,MATCH($A153,'Data transformed'!$A$5:$A$185,0),MATCH(CD$4,'Data transformed'!$4:$4,0)-1),$O153),$P153)-$O153)/$Q153*100,"NA"))</f>
        <v>50</v>
      </c>
      <c r="CE153" s="104" t="n">
        <f aca="true">IF($L153="","",IF(ISNUMBER(OFFSET('Data transformed'!$A$4,MATCH($A153,'Data transformed'!$A$5:$A$185,0),MATCH(CE$4,'Data transformed'!$4:$4,0)-1)), (MIN(MAX(OFFSET('Data transformed'!$A$4,MATCH($A153,'Data transformed'!$A$5:$A$185,0),MATCH(CE$4,'Data transformed'!$4:$4,0)-1),$O153),$P153)-$O153)/$Q153*100,"NA"))</f>
        <v>100</v>
      </c>
      <c r="CF153" s="104" t="n">
        <f aca="true">IF($L153="","",IF(ISNUMBER(OFFSET('Data transformed'!$A$4,MATCH($A153,'Data transformed'!$A$5:$A$185,0),MATCH(CF$4,'Data transformed'!$4:$4,0)-1)), (MIN(MAX(OFFSET('Data transformed'!$A$4,MATCH($A153,'Data transformed'!$A$5:$A$185,0),MATCH(CF$4,'Data transformed'!$4:$4,0)-1),$O153),$P153)-$O153)/$Q153*100,"NA"))</f>
        <v>0</v>
      </c>
      <c r="CG153" s="104" t="n">
        <f aca="true">IF($L153="","",IF(ISNUMBER(OFFSET('Data transformed'!$A$4,MATCH($A153,'Data transformed'!$A$5:$A$185,0),MATCH(CG$4,'Data transformed'!$4:$4,0)-1)), (MIN(MAX(OFFSET('Data transformed'!$A$4,MATCH($A153,'Data transformed'!$A$5:$A$185,0),MATCH(CG$4,'Data transformed'!$4:$4,0)-1),$O153),$P153)-$O153)/$Q153*100,"NA"))</f>
        <v>0</v>
      </c>
      <c r="CH153" s="104" t="n">
        <f aca="true">IF($L153="","",IF(ISNUMBER(OFFSET('Data transformed'!$A$4,MATCH($A153,'Data transformed'!$A$5:$A$185,0),MATCH(CH$4,'Data transformed'!$4:$4,0)-1)), (MIN(MAX(OFFSET('Data transformed'!$A$4,MATCH($A153,'Data transformed'!$A$5:$A$185,0),MATCH(CH$4,'Data transformed'!$4:$4,0)-1),$O153),$P153)-$O153)/$Q153*100,"NA"))</f>
        <v>0</v>
      </c>
      <c r="CI153" s="104" t="n">
        <f aca="true">IF($L153="","",IF(ISNUMBER(OFFSET('Data transformed'!$A$4,MATCH($A153,'Data transformed'!$A$5:$A$185,0),MATCH(CI$4,'Data transformed'!$4:$4,0)-1)), (MIN(MAX(OFFSET('Data transformed'!$A$4,MATCH($A153,'Data transformed'!$A$5:$A$185,0),MATCH(CI$4,'Data transformed'!$4:$4,0)-1),$O153),$P153)-$O153)/$Q153*100,"NA"))</f>
        <v>100</v>
      </c>
      <c r="CJ153" s="104" t="n">
        <f aca="true">IF($L153="","",IF(ISNUMBER(OFFSET('Data transformed'!$A$4,MATCH($A153,'Data transformed'!$A$5:$A$185,0),MATCH(CJ$4,'Data transformed'!$4:$4,0)-1)), (MIN(MAX(OFFSET('Data transformed'!$A$4,MATCH($A153,'Data transformed'!$A$5:$A$185,0),MATCH(CJ$4,'Data transformed'!$4:$4,0)-1),$O153),$P153)-$O153)/$Q153*100,"NA"))</f>
        <v>0</v>
      </c>
      <c r="CK153" s="104" t="n">
        <f aca="true">IF($L153="","",IF(ISNUMBER(OFFSET('Data transformed'!$A$4,MATCH($A153,'Data transformed'!$A$5:$A$185,0),MATCH(CK$4,'Data transformed'!$4:$4,0)-1)), (MIN(MAX(OFFSET('Data transformed'!$A$4,MATCH($A153,'Data transformed'!$A$5:$A$185,0),MATCH(CK$4,'Data transformed'!$4:$4,0)-1),$O153),$P153)-$O153)/$Q153*100,"NA"))</f>
        <v>0</v>
      </c>
      <c r="CL153" s="104" t="n">
        <f aca="true">IF($L153="","",IF(ISNUMBER(OFFSET('Data transformed'!$A$4,MATCH($A153,'Data transformed'!$A$5:$A$185,0),MATCH(CL$4,'Data transformed'!$4:$4,0)-1)), (MIN(MAX(OFFSET('Data transformed'!$A$4,MATCH($A153,'Data transformed'!$A$5:$A$185,0),MATCH(CL$4,'Data transformed'!$4:$4,0)-1),$O153),$P153)-$O153)/$Q153*100,"NA"))</f>
        <v>50</v>
      </c>
      <c r="CM153" s="104" t="n">
        <f aca="true">IF($L153="","",IF(ISNUMBER(OFFSET('Data transformed'!$A$4,MATCH($A153,'Data transformed'!$A$5:$A$185,0),MATCH(CM$4,'Data transformed'!$4:$4,0)-1)), (MIN(MAX(OFFSET('Data transformed'!$A$4,MATCH($A153,'Data transformed'!$A$5:$A$185,0),MATCH(CM$4,'Data transformed'!$4:$4,0)-1),$O153),$P153)-$O153)/$Q153*100,"NA"))</f>
        <v>100</v>
      </c>
      <c r="CN153" s="104" t="n">
        <f aca="true">IF($L153="","",IF(ISNUMBER(OFFSET('Data transformed'!$A$4,MATCH($A153,'Data transformed'!$A$5:$A$185,0),MATCH(CN$4,'Data transformed'!$4:$4,0)-1)), (MIN(MAX(OFFSET('Data transformed'!$A$4,MATCH($A153,'Data transformed'!$A$5:$A$185,0),MATCH(CN$4,'Data transformed'!$4:$4,0)-1),$O153),$P153)-$O153)/$Q153*100,"NA"))</f>
        <v>0</v>
      </c>
      <c r="CO153" s="104" t="n">
        <f aca="true">IF($L153="","",IF(ISNUMBER(OFFSET('Data transformed'!$A$4,MATCH($A153,'Data transformed'!$A$5:$A$185,0),MATCH(CO$4,'Data transformed'!$4:$4,0)-1)), (MIN(MAX(OFFSET('Data transformed'!$A$4,MATCH($A153,'Data transformed'!$A$5:$A$185,0),MATCH(CO$4,'Data transformed'!$4:$4,0)-1),$O153),$P153)-$O153)/$Q153*100,"NA"))</f>
        <v>0</v>
      </c>
      <c r="CP153" s="104" t="n">
        <f aca="true">IF($L153="","",IF(ISNUMBER(OFFSET('Data transformed'!$A$4,MATCH($A153,'Data transformed'!$A$5:$A$185,0),MATCH(CP$4,'Data transformed'!$4:$4,0)-1)), (MIN(MAX(OFFSET('Data transformed'!$A$4,MATCH($A153,'Data transformed'!$A$5:$A$185,0),MATCH(CP$4,'Data transformed'!$4:$4,0)-1),$O153),$P153)-$O153)/$Q153*100,"NA"))</f>
        <v>0</v>
      </c>
      <c r="CQ153" s="104" t="n">
        <f aca="true">IF($L153="","",IF(ISNUMBER(OFFSET('Data transformed'!$A$4,MATCH($A153,'Data transformed'!$A$5:$A$185,0),MATCH(CQ$4,'Data transformed'!$4:$4,0)-1)), (MIN(MAX(OFFSET('Data transformed'!$A$4,MATCH($A153,'Data transformed'!$A$5:$A$185,0),MATCH(CQ$4,'Data transformed'!$4:$4,0)-1),$O153),$P153)-$O153)/$Q153*100,"NA"))</f>
        <v>0</v>
      </c>
      <c r="CR153" s="104" t="n">
        <f aca="true">IF($L153="","",IF(ISNUMBER(OFFSET('Data transformed'!$A$4,MATCH($A153,'Data transformed'!$A$5:$A$185,0),MATCH(CR$4,'Data transformed'!$4:$4,0)-1)), (MIN(MAX(OFFSET('Data transformed'!$A$4,MATCH($A153,'Data transformed'!$A$5:$A$185,0),MATCH(CR$4,'Data transformed'!$4:$4,0)-1),$O153),$P153)-$O153)/$Q153*100,"NA"))</f>
        <v>50</v>
      </c>
      <c r="CS153" s="104" t="n">
        <f aca="true">IF($L153="","",IF(ISNUMBER(OFFSET('Data transformed'!$A$4,MATCH($A153,'Data transformed'!$A$5:$A$185,0),MATCH(CS$4,'Data transformed'!$4:$4,0)-1)), (MIN(MAX(OFFSET('Data transformed'!$A$4,MATCH($A153,'Data transformed'!$A$5:$A$185,0),MATCH(CS$4,'Data transformed'!$4:$4,0)-1),$O153),$P153)-$O153)/$Q153*100,"NA"))</f>
        <v>100</v>
      </c>
      <c r="CT153" s="104" t="n">
        <f aca="true">IF($L153="","",IF(ISNUMBER(OFFSET('Data transformed'!$A$4,MATCH($A153,'Data transformed'!$A$5:$A$185,0),MATCH(CT$4,'Data transformed'!$4:$4,0)-1)), (MIN(MAX(OFFSET('Data transformed'!$A$4,MATCH($A153,'Data transformed'!$A$5:$A$185,0),MATCH(CT$4,'Data transformed'!$4:$4,0)-1),$O153),$P153)-$O153)/$Q153*100,"NA"))</f>
        <v>0</v>
      </c>
      <c r="CU153" s="104" t="n">
        <f aca="true">IF($L153="","",IF(ISNUMBER(OFFSET('Data transformed'!$A$4,MATCH($A153,'Data transformed'!$A$5:$A$185,0),MATCH(CU$4,'Data transformed'!$4:$4,0)-1)), (MIN(MAX(OFFSET('Data transformed'!$A$4,MATCH($A153,'Data transformed'!$A$5:$A$185,0),MATCH(CU$4,'Data transformed'!$4:$4,0)-1),$O153),$P153)-$O153)/$Q153*100,"NA"))</f>
        <v>0</v>
      </c>
      <c r="CV153" s="104" t="n">
        <f aca="true">IF($L153="","",IF(ISNUMBER(OFFSET('Data transformed'!$A$4,MATCH($A153,'Data transformed'!$A$5:$A$185,0),MATCH(CV$4,'Data transformed'!$4:$4,0)-1)), (MIN(MAX(OFFSET('Data transformed'!$A$4,MATCH($A153,'Data transformed'!$A$5:$A$185,0),MATCH(CV$4,'Data transformed'!$4:$4,0)-1),$O153),$P153)-$O153)/$Q153*100,"NA"))</f>
        <v>0</v>
      </c>
      <c r="CW153" s="104" t="n">
        <f aca="true">IF($L153="","",IF(ISNUMBER(OFFSET('Data transformed'!$A$4,MATCH($A153,'Data transformed'!$A$5:$A$185,0),MATCH(CW$4,'Data transformed'!$4:$4,0)-1)), (MIN(MAX(OFFSET('Data transformed'!$A$4,MATCH($A153,'Data transformed'!$A$5:$A$185,0),MATCH(CW$4,'Data transformed'!$4:$4,0)-1),$O153),$P153)-$O153)/$Q153*100,"NA"))</f>
        <v>0</v>
      </c>
    </row>
  </sheetData>
  <autoFilter ref="A4:CS153">
    <sortState ref="A5:CS153">
      <sortCondition ref="A5:A153" customList=""/>
    </sortState>
  </autoFilter>
  <conditionalFormatting sqref="U8:U153">
    <cfRule type="expression" priority="2" aboveAverage="0" equalAverage="0" bottom="0" percent="0" rank="0" text="" dxfId="8">
      <formula>U8=""</formula>
    </cfRule>
  </conditionalFormatting>
  <conditionalFormatting sqref="A5:B153">
    <cfRule type="expression" priority="4" aboveAverage="0" equalAverage="0" bottom="0" percent="0" rank="0" text="" dxfId="9">
      <formula>IF($B5=2,1,0)</formula>
    </cfRule>
    <cfRule type="expression" priority="5" aboveAverage="0" equalAverage="0" bottom="0" percent="0" rank="0" text="" dxfId="10">
      <formula>IF($B5=1,1,0)</formula>
    </cfRule>
    <cfRule type="expression" priority="6" aboveAverage="0" equalAverage="0" bottom="0" percent="0" rank="0" text="" dxfId="11">
      <formula>IF($B5=3,1,0)</formula>
    </cfRule>
  </conditionalFormatting>
  <conditionalFormatting sqref="E154:E65301 E1:E2 D3:D4">
    <cfRule type="duplicateValues" priority="7" aboveAverage="0" equalAverage="0" bottom="0" percent="0" rank="0" text="" dxfId="12"/>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3" operator="greaterThanOrEqual" id="{F06B9C6F-B4FD-4A49-BC99-4EEDCBD5FD50}">
            <xm:f>1-'Data completeness'!$B$3</xm:f>
            <x14:dxf>
              <font>
                <color rgb="FF9C0006"/>
              </font>
              <fill>
                <patternFill>
                  <bgColor rgb="FFFFC7CE"/>
                </patternFill>
              </fill>
            </x14:dxf>
          </x14:cfRule>
          <xm:sqref>U8:U153</xm:sqref>
        </x14:conditionalFormatting>
        <x14:conditionalFormatting xmlns:xm="http://schemas.microsoft.com/office/excel/2006/main">
          <x14:cfRule type="cellIs" priority="8" operator="greaterThan" id="{F8DDCE32-E290-4DEC-8843-6415A57110DA}">
            <xm:f>1-'Data completeness'!$B$2</xm:f>
            <x14:dxf>
              <font>
                <color rgb="FF9C0006"/>
              </font>
              <fill>
                <patternFill>
                  <bgColor rgb="FFFFC7CE"/>
                </patternFill>
              </fill>
            </x14:dxf>
          </x14:cfRule>
          <xm:sqref>V1:CW1</xm:sqref>
        </x14:conditionalFormatting>
        <x14:conditionalFormatting xmlns:xm="http://schemas.microsoft.com/office/excel/2006/main">
          <x14:cfRule type="iconSet" priority="9" id="{FE29D3CD-29DE-433D-AAC7-31EF85C4B464}">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R74:R153 R5:R71</xm:sqref>
        </x14:conditionalFormatting>
        <x14:conditionalFormatting xmlns:xm="http://schemas.microsoft.com/office/excel/2006/main">
          <x14:cfRule type="iconSet" priority="10" id="{9FD94F90-A4B2-49B7-A1CE-C0C0DC639246}">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R72:R73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U154"/>
  <sheetViews>
    <sheetView showFormulas="false" showGridLines="true" showRowColHeaders="true" showZeros="true" rightToLeft="false" tabSelected="false" showOutlineSymbols="true" defaultGridColor="true" view="normal" topLeftCell="A1" colorId="64" zoomScale="86" zoomScaleNormal="86" zoomScalePageLayoutView="100" workbookViewId="0">
      <pane xSplit="4" ySplit="4" topLeftCell="AC5" activePane="bottomRight" state="frozen"/>
      <selection pane="topLeft" activeCell="A1" activeCellId="0" sqref="A1"/>
      <selection pane="topRight" activeCell="AC1" activeCellId="0" sqref="AC1"/>
      <selection pane="bottomLeft" activeCell="A5" activeCellId="0" sqref="A5"/>
      <selection pane="bottomRight" activeCell="AE4" activeCellId="0" sqref="AE4"/>
    </sheetView>
  </sheetViews>
  <sheetFormatPr defaultColWidth="9.8359375" defaultRowHeight="14.5" zeroHeight="false" outlineLevelRow="0" outlineLevelCol="0"/>
  <cols>
    <col collapsed="false" customWidth="true" hidden="false" outlineLevel="0" max="3" min="3" style="0" width="37.69"/>
    <col collapsed="false" customWidth="true" hidden="false" outlineLevel="0" max="4" min="4" style="0" width="41.66"/>
    <col collapsed="false" customWidth="true" hidden="false" outlineLevel="0" max="5" min="5" style="0" width="17"/>
    <col collapsed="false" customWidth="true" hidden="false" outlineLevel="0" max="8" min="8" style="0" width="8.27"/>
    <col collapsed="false" customWidth="true" hidden="false" outlineLevel="0" max="9" min="9" style="0" width="11.27"/>
    <col collapsed="false" customWidth="true" hidden="false" outlineLevel="0" max="12" min="10" style="0" width="8.27"/>
    <col collapsed="false" customWidth="true" hidden="false" outlineLevel="0" max="13" min="13" style="0" width="18.45"/>
    <col collapsed="false" customWidth="true" hidden="false" outlineLevel="0" max="14" min="14" style="0" width="16.45"/>
    <col collapsed="false" customWidth="false" hidden="false" outlineLevel="0" max="16" min="16" style="89" width="9.82"/>
    <col collapsed="false" customWidth="true" hidden="false" outlineLevel="0" max="18" min="18" style="90" width="12.45"/>
    <col collapsed="false" customWidth="true" hidden="false" outlineLevel="0" max="19" min="19" style="91" width="23"/>
    <col collapsed="false" customWidth="true" hidden="false" outlineLevel="0" max="20" min="20" style="0" width="12.45"/>
    <col collapsed="false" customWidth="true" hidden="false" outlineLevel="0" max="21" min="21" style="0" width="11.72"/>
    <col collapsed="false" customWidth="true" hidden="false" outlineLevel="0" max="24" min="22" style="0" width="10.27"/>
    <col collapsed="false" customWidth="true" hidden="false" outlineLevel="0" max="25" min="25" style="0" width="10.45"/>
    <col collapsed="false" customWidth="true" hidden="false" outlineLevel="0" max="28" min="27" style="0" width="10.27"/>
    <col collapsed="false" customWidth="true" hidden="false" outlineLevel="0" max="30" min="29" style="0" width="11.72"/>
    <col collapsed="false" customWidth="true" hidden="false" outlineLevel="0" max="31" min="31" style="0" width="10.27"/>
    <col collapsed="false" customWidth="true" hidden="false" outlineLevel="0" max="32" min="32" style="0" width="12.82"/>
    <col collapsed="false" customWidth="true" hidden="false" outlineLevel="0" max="33" min="33" style="0" width="10.27"/>
    <col collapsed="false" customWidth="true" hidden="false" outlineLevel="0" max="34" min="34" style="0" width="11.45"/>
    <col collapsed="false" customWidth="true" hidden="false" outlineLevel="0" max="36" min="35" style="0" width="10.18"/>
    <col collapsed="false" customWidth="true" hidden="false" outlineLevel="0" max="38" min="37" style="0" width="11.45"/>
    <col collapsed="false" customWidth="true" hidden="false" outlineLevel="0" max="41" min="39" style="0" width="10.18"/>
    <col collapsed="false" customWidth="true" hidden="false" outlineLevel="0" max="42" min="42" style="0" width="11.45"/>
    <col collapsed="false" customWidth="true" hidden="false" outlineLevel="0" max="50" min="43" style="0" width="10.18"/>
    <col collapsed="false" customWidth="true" hidden="false" outlineLevel="0" max="52" min="51" style="0" width="12.45"/>
    <col collapsed="false" customWidth="true" hidden="false" outlineLevel="0" max="59" min="53" style="0" width="10.18"/>
    <col collapsed="false" customWidth="true" hidden="false" outlineLevel="0" max="60" min="60" style="0" width="12.45"/>
    <col collapsed="false" customWidth="true" hidden="false" outlineLevel="0" max="62" min="61" style="0" width="10.18"/>
    <col collapsed="false" customWidth="true" hidden="false" outlineLevel="0" max="65" min="63" style="0" width="10.27"/>
    <col collapsed="false" customWidth="true" hidden="false" outlineLevel="0" max="66" min="66" style="0" width="13.72"/>
    <col collapsed="false" customWidth="true" hidden="false" outlineLevel="0" max="67" min="67" style="0" width="10.27"/>
    <col collapsed="false" customWidth="true" hidden="false" outlineLevel="0" max="69" min="68" style="0" width="10.18"/>
    <col collapsed="false" customWidth="true" hidden="false" outlineLevel="0" max="70" min="70" style="0" width="10.27"/>
    <col collapsed="false" customWidth="true" hidden="false" outlineLevel="0" max="72" min="71" style="0" width="10.18"/>
    <col collapsed="false" customWidth="true" hidden="false" outlineLevel="0" max="73" min="73" style="0" width="10.27"/>
    <col collapsed="false" customWidth="true" hidden="false" outlineLevel="0" max="78" min="74" style="0" width="10.18"/>
    <col collapsed="false" customWidth="true" hidden="false" outlineLevel="0" max="79" min="79" style="0" width="12.45"/>
    <col collapsed="false" customWidth="true" hidden="false" outlineLevel="0" max="82" min="80" style="0" width="10.18"/>
    <col collapsed="false" customWidth="true" hidden="false" outlineLevel="0" max="83" min="83" style="0" width="11.45"/>
    <col collapsed="false" customWidth="true" hidden="false" outlineLevel="0" max="84" min="84" style="0" width="10.18"/>
    <col collapsed="false" customWidth="true" hidden="false" outlineLevel="0" max="85" min="85" style="0" width="11.45"/>
    <col collapsed="false" customWidth="true" hidden="false" outlineLevel="0" max="90" min="86" style="0" width="10.18"/>
    <col collapsed="false" customWidth="true" hidden="false" outlineLevel="0" max="91" min="91" style="0" width="10.27"/>
    <col collapsed="false" customWidth="true" hidden="false" outlineLevel="0" max="92" min="92" style="0" width="11.27"/>
    <col collapsed="false" customWidth="true" hidden="false" outlineLevel="0" max="93" min="93" style="0" width="11.45"/>
    <col collapsed="false" customWidth="true" hidden="false" outlineLevel="0" max="94" min="94" style="0" width="10.18"/>
    <col collapsed="false" customWidth="true" hidden="false" outlineLevel="0" max="95" min="95" style="0" width="10.27"/>
    <col collapsed="false" customWidth="true" hidden="false" outlineLevel="0" max="96" min="96" style="0" width="12.45"/>
  </cols>
  <sheetData>
    <row r="1" customFormat="false" ht="15.5" hidden="false" customHeight="false" outlineLevel="0" collapsed="false">
      <c r="A1" s="92" t="s">
        <v>112</v>
      </c>
      <c r="B1" s="92"/>
      <c r="O1" s="93"/>
      <c r="Q1" s="93"/>
      <c r="S1" s="91" t="s">
        <v>113</v>
      </c>
      <c r="T1" s="94" t="n">
        <f aca="false" t="array" ref="T1:T1">1-IFERROR(SUM(ISNUMBER(T8:T154)*(1-$Q$8:$Q$154))/COUNTIF($Q$8:$Q$154,0),0)</f>
        <v>1</v>
      </c>
      <c r="U1" s="94" t="n">
        <f aca="false" t="array" ref="U1:U1">1-IFERROR(SUM(ISNUMBER(U8:U154)*(1-$Q$8:$Q$154))/COUNTIF($Q$8:$Q$154,0),0)</f>
        <v>1</v>
      </c>
      <c r="V1" s="94" t="n">
        <f aca="false" t="array" ref="V1:V1">1-IFERROR(SUM(ISNUMBER(V8:V154)*(1-$Q$8:$Q$154))/COUNTIF($Q$8:$Q$154,0),0)</f>
        <v>1</v>
      </c>
      <c r="W1" s="94" t="n">
        <f aca="false" t="array" ref="W1:W1">1-IFERROR(SUM(ISNUMBER(W8:W154)*(1-$Q$8:$Q$154))/COUNTIF($Q$8:$Q$154,0),0)</f>
        <v>1</v>
      </c>
      <c r="X1" s="94" t="n">
        <f aca="false" t="array" ref="X1:X1">1-IFERROR(SUM(ISNUMBER(X8:X154)*(1-$Q$8:$Q$154))/COUNTIF($Q$8:$Q$154,0),0)</f>
        <v>1</v>
      </c>
      <c r="Y1" s="94" t="n">
        <f aca="false" t="array" ref="Y1:Y1">1-IFERROR(SUM(ISNUMBER(Y8:Y154)*(1-$Q$8:$Q$154))/COUNTIF($Q$8:$Q$154,0),0)</f>
        <v>1</v>
      </c>
      <c r="Z1" s="94" t="n">
        <f aca="false" t="array" ref="Z1:Z1">1-IFERROR(SUM(ISNUMBER(Z8:Z154)*(1-$Q$8:$Q$154))/COUNTIF($Q$8:$Q$154,0),0)</f>
        <v>1</v>
      </c>
      <c r="AA1" s="94" t="n">
        <f aca="false" t="array" ref="AA1:AA1">1-IFERROR(SUM(ISNUMBER(AA8:AA154)*(1-$Q$8:$Q$154))/COUNTIF($Q$8:$Q$154,0),0)</f>
        <v>1</v>
      </c>
      <c r="AB1" s="94"/>
      <c r="AC1" s="94" t="n">
        <f aca="false" t="array" ref="AC1:AC1">1-IFERROR(SUM(ISNUMBER(AC8:AC154)*(1-$Q$8:$Q$154))/COUNTIF($Q$8:$Q$154,0),0)</f>
        <v>1</v>
      </c>
      <c r="AD1" s="94" t="n">
        <f aca="false" t="array" ref="AD1:AD1">1-IFERROR(SUM(ISNUMBER(AD8:AD154)*(1-$Q$8:$Q$154))/COUNTIF($Q$8:$Q$154,0),0)</f>
        <v>1</v>
      </c>
      <c r="AE1" s="94" t="n">
        <f aca="false" t="array" ref="AE1:AE1">1-IFERROR(SUM(ISNUMBER(AE8:AE154)*(1-$Q$8:$Q$154))/COUNTIF($Q$8:$Q$154,0),0)</f>
        <v>1</v>
      </c>
      <c r="AF1" s="94" t="n">
        <f aca="false" t="array" ref="AF1:AF1">1-IFERROR(SUM(ISNUMBER(AF8:AF154)*(1-$Q$8:$Q$154))/COUNTIF($Q$8:$Q$154,0),0)</f>
        <v>1</v>
      </c>
      <c r="AG1" s="94" t="n">
        <f aca="false" t="array" ref="AG1:AG1">1-IFERROR(SUM(ISNUMBER(AG8:AG154)*(1-$Q$8:$Q$154))/COUNTIF($Q$8:$Q$154,0),0)</f>
        <v>1</v>
      </c>
      <c r="AH1" s="94" t="n">
        <f aca="false" t="array" ref="AH1:AH1">1-IFERROR(SUM(ISNUMBER(AH8:AH154)*(1-$Q$8:$Q$154))/COUNTIF($Q$8:$Q$154,0),0)</f>
        <v>1</v>
      </c>
      <c r="AI1" s="94" t="n">
        <f aca="false" t="array" ref="AI1:AI1">1-IFERROR(SUM(ISNUMBER(AI8:AI154)*(1-$Q$8:$Q$154))/COUNTIF($Q$8:$Q$154,0),0)</f>
        <v>1</v>
      </c>
      <c r="AJ1" s="94" t="n">
        <f aca="false" t="array" ref="AJ1:AJ1">1-IFERROR(SUM(ISNUMBER(AJ8:AJ154)*(1-$Q$8:$Q$154))/COUNTIF($Q$8:$Q$154,0),0)</f>
        <v>1</v>
      </c>
      <c r="AK1" s="94" t="n">
        <f aca="false" t="array" ref="AK1:AK1">1-IFERROR(SUM(ISNUMBER(AK8:AK154)*(1-$Q$8:$Q$154))/COUNTIF($Q$8:$Q$154,0),0)</f>
        <v>1</v>
      </c>
      <c r="AL1" s="94" t="n">
        <f aca="false" t="array" ref="AL1:AL1">1-IFERROR(SUM(ISNUMBER(AL8:AL154)*(1-$Q$8:$Q$154))/COUNTIF($Q$8:$Q$154,0),0)</f>
        <v>1</v>
      </c>
      <c r="AM1" s="94" t="n">
        <f aca="false" t="array" ref="AM1:AM1">1-IFERROR(SUM(ISNUMBER(AM8:AM154)*(1-$Q$8:$Q$154))/COUNTIF($Q$8:$Q$154,0),0)</f>
        <v>1</v>
      </c>
      <c r="AN1" s="94" t="n">
        <f aca="false" t="array" ref="AN1:AN1">1-IFERROR(SUM(ISNUMBER(AN8:AN154)*(1-$Q$8:$Q$154))/COUNTIF($Q$8:$Q$154,0),0)</f>
        <v>1</v>
      </c>
      <c r="AO1" s="94" t="n">
        <f aca="false" t="array" ref="AO1:AO1">1-IFERROR(SUM(ISNUMBER(AO8:AO154)*(1-$Q$8:$Q$154))/COUNTIF($Q$8:$Q$154,0),0)</f>
        <v>1</v>
      </c>
      <c r="AP1" s="94" t="n">
        <f aca="false" t="array" ref="AP1:AP1">1-IFERROR(SUM(ISNUMBER(AP8:AP154)*(1-$Q$8:$Q$154))/COUNTIF($Q$8:$Q$154,0),0)</f>
        <v>1</v>
      </c>
      <c r="AQ1" s="94" t="n">
        <f aca="false" t="array" ref="AQ1:AQ1">1-IFERROR(SUM(ISNUMBER(AQ8:AQ154)*(1-$Q$8:$Q$154))/COUNTIF($Q$8:$Q$154,0),0)</f>
        <v>1</v>
      </c>
      <c r="AR1" s="94" t="n">
        <f aca="false" t="array" ref="AR1:AR1">1-IFERROR(SUM(ISNUMBER(AR8:AR154)*(1-$Q$8:$Q$154))/COUNTIF($Q$8:$Q$154,0),0)</f>
        <v>1</v>
      </c>
      <c r="AS1" s="94" t="n">
        <f aca="false" t="array" ref="AS1:AS1">1-IFERROR(SUM(ISNUMBER(AS8:AS154)*(1-$Q$8:$Q$154))/COUNTIF($Q$8:$Q$154,0),0)</f>
        <v>1</v>
      </c>
      <c r="AT1" s="94" t="n">
        <f aca="false" t="array" ref="AT1:AT1">1-IFERROR(SUM(ISNUMBER(AT8:AT154)*(1-$Q$8:$Q$154))/COUNTIF($Q$8:$Q$154,0),0)</f>
        <v>1</v>
      </c>
      <c r="AU1" s="94" t="n">
        <f aca="false" t="array" ref="AU1:AU1">1-IFERROR(SUM(ISNUMBER(AU8:AU154)*(1-$Q$8:$Q$154))/COUNTIF($Q$8:$Q$154,0),0)</f>
        <v>1</v>
      </c>
      <c r="AV1" s="94" t="n">
        <f aca="false" t="array" ref="AV1:AV1">1-IFERROR(SUM(ISNUMBER(AV8:AV154)*(1-$Q$8:$Q$154))/COUNTIF($Q$8:$Q$154,0),0)</f>
        <v>1</v>
      </c>
      <c r="AW1" s="94" t="n">
        <f aca="false" t="array" ref="AW1:AW1">1-IFERROR(SUM(ISNUMBER(AW8:AW154)*(1-$Q$8:$Q$154))/COUNTIF($Q$8:$Q$154,0),0)</f>
        <v>1</v>
      </c>
      <c r="AX1" s="94" t="n">
        <f aca="false" t="array" ref="AX1:AX1">1-IFERROR(SUM(ISNUMBER(AX8:AX154)*(1-$Q$8:$Q$154))/COUNTIF($Q$8:$Q$154,0),0)</f>
        <v>1</v>
      </c>
      <c r="AY1" s="94" t="n">
        <f aca="false" t="array" ref="AY1:AY1">1-IFERROR(SUM(ISNUMBER(AY8:AY154)*(1-$Q$8:$Q$154))/COUNTIF($Q$8:$Q$154,0),0)</f>
        <v>1</v>
      </c>
      <c r="AZ1" s="94" t="n">
        <f aca="false" t="array" ref="AZ1:AZ1">1-IFERROR(SUM(ISNUMBER(AZ8:AZ154)*(1-$Q$8:$Q$154))/COUNTIF($Q$8:$Q$154,0),0)</f>
        <v>1</v>
      </c>
      <c r="BA1" s="94" t="n">
        <f aca="false" t="array" ref="BA1:BA1">1-IFERROR(SUM(ISNUMBER(BA8:BA154)*(1-$Q$8:$Q$154))/COUNTIF($Q$8:$Q$154,0),0)</f>
        <v>1</v>
      </c>
      <c r="BB1" s="94" t="n">
        <f aca="false" t="array" ref="BB1:BB1">1-IFERROR(SUM(ISNUMBER(BB8:BB154)*(1-$Q$8:$Q$154))/COUNTIF($Q$8:$Q$154,0),0)</f>
        <v>1</v>
      </c>
      <c r="BC1" s="94" t="n">
        <f aca="false" t="array" ref="BC1:BC1">1-IFERROR(SUM(ISNUMBER(BC8:BC154)*(1-$Q$8:$Q$154))/COUNTIF($Q$8:$Q$154,0),0)</f>
        <v>1</v>
      </c>
      <c r="BD1" s="94" t="n">
        <f aca="false" t="array" ref="BD1:BD1">1-IFERROR(SUM(ISNUMBER(BD8:BD154)*(1-$Q$8:$Q$154))/COUNTIF($Q$8:$Q$154,0),0)</f>
        <v>1</v>
      </c>
      <c r="BE1" s="94" t="n">
        <f aca="false" t="array" ref="BE1:BE1">1-IFERROR(SUM(ISNUMBER(BE8:BE154)*(1-$Q$8:$Q$154))/COUNTIF($Q$8:$Q$154,0),0)</f>
        <v>1</v>
      </c>
      <c r="BF1" s="94" t="n">
        <f aca="false" t="array" ref="BF1:BF1">1-IFERROR(SUM(ISNUMBER(BF8:BF154)*(1-$Q$8:$Q$154))/COUNTIF($Q$8:$Q$154,0),0)</f>
        <v>1</v>
      </c>
      <c r="BG1" s="94" t="n">
        <f aca="false" t="array" ref="BG1:BG1">1-IFERROR(SUM(ISNUMBER(BG8:BG154)*(1-$Q$8:$Q$154))/COUNTIF($Q$8:$Q$154,0),0)</f>
        <v>1</v>
      </c>
      <c r="BH1" s="94" t="n">
        <f aca="false" t="array" ref="BH1:BH1">1-IFERROR(SUM(ISNUMBER(BH8:BH154)*(1-$Q$8:$Q$154))/COUNTIF($Q$8:$Q$154,0),0)</f>
        <v>1</v>
      </c>
      <c r="BI1" s="94" t="n">
        <f aca="false" t="array" ref="BI1:BI1">1-IFERROR(SUM(ISNUMBER(BI8:BI154)*(1-$Q$8:$Q$154))/COUNTIF($Q$8:$Q$154,0),0)</f>
        <v>1</v>
      </c>
      <c r="BJ1" s="94" t="n">
        <f aca="false" t="array" ref="BJ1:BJ1">1-IFERROR(SUM(ISNUMBER(BJ8:BJ154)*(1-$Q$8:$Q$154))/COUNTIF($Q$8:$Q$154,0),0)</f>
        <v>1</v>
      </c>
      <c r="BK1" s="94" t="n">
        <f aca="false" t="array" ref="BK1:BK1">1-IFERROR(SUM(ISNUMBER(BK8:BK154)*(1-$Q$8:$Q$154))/COUNTIF($Q$8:$Q$154,0),0)</f>
        <v>1</v>
      </c>
      <c r="BL1" s="94" t="n">
        <f aca="false" t="array" ref="BL1:BL1">1-IFERROR(SUM(ISNUMBER(BL8:BL154)*(1-$Q$8:$Q$154))/COUNTIF($Q$8:$Q$154,0),0)</f>
        <v>1</v>
      </c>
      <c r="BM1" s="94" t="n">
        <f aca="false" t="array" ref="BM1:BM1">1-IFERROR(SUM(ISNUMBER(BM8:BM154)*(1-$Q$8:$Q$154))/COUNTIF($Q$8:$Q$154,0),0)</f>
        <v>1</v>
      </c>
      <c r="BN1" s="94" t="n">
        <f aca="false" t="array" ref="BN1:BN1">1-IFERROR(SUM(ISNUMBER(BN8:BN154)*(1-$Q$8:$Q$154))/COUNTIF($Q$8:$Q$154,0),0)</f>
        <v>1</v>
      </c>
      <c r="BO1" s="94" t="n">
        <f aca="false" t="array" ref="BO1:BO1">1-IFERROR(SUM(ISNUMBER(BO8:BO154)*(1-$Q$8:$Q$154))/COUNTIF($Q$8:$Q$154,0),0)</f>
        <v>1</v>
      </c>
      <c r="BP1" s="94" t="n">
        <f aca="false" t="array" ref="BP1:BP1">1-IFERROR(SUM(ISNUMBER(BP8:BP154)*(1-$Q$8:$Q$154))/COUNTIF($Q$8:$Q$154,0),0)</f>
        <v>1</v>
      </c>
      <c r="BQ1" s="94" t="n">
        <f aca="false" t="array" ref="BQ1:BQ1">1-IFERROR(SUM(ISNUMBER(BQ8:BQ154)*(1-$Q$8:$Q$154))/COUNTIF($Q$8:$Q$154,0),0)</f>
        <v>1</v>
      </c>
      <c r="BR1" s="94" t="n">
        <f aca="false" t="array" ref="BR1:BR1">1-IFERROR(SUM(ISNUMBER(BR8:BR154)*(1-$Q$8:$Q$154))/COUNTIF($Q$8:$Q$154,0),0)</f>
        <v>1</v>
      </c>
      <c r="BS1" s="94" t="n">
        <f aca="false" t="array" ref="BS1:BS1">1-IFERROR(SUM(ISNUMBER(BS8:BS154)*(1-$Q$8:$Q$154))/COUNTIF($Q$8:$Q$154,0),0)</f>
        <v>1</v>
      </c>
      <c r="BT1" s="94" t="n">
        <f aca="false" t="array" ref="BT1:BT1">1-IFERROR(SUM(ISNUMBER(BT8:BT154)*(1-$Q$8:$Q$154))/COUNTIF($Q$8:$Q$154,0),0)</f>
        <v>1</v>
      </c>
      <c r="BU1" s="94" t="n">
        <f aca="false" t="array" ref="BU1:BU1">1-IFERROR(SUM(ISNUMBER(BU8:BU154)*(1-$Q$8:$Q$154))/COUNTIF($Q$8:$Q$154,0),0)</f>
        <v>1</v>
      </c>
      <c r="BV1" s="94" t="n">
        <f aca="false" t="array" ref="BV1:BV1">1-IFERROR(SUM(ISNUMBER(BV8:BV154)*(1-$Q$8:$Q$154))/COUNTIF($Q$8:$Q$154,0),0)</f>
        <v>1</v>
      </c>
      <c r="BW1" s="94" t="n">
        <f aca="false" t="array" ref="BW1:BW1">1-IFERROR(SUM(ISNUMBER(BW8:BW154)*(1-$Q$8:$Q$154))/COUNTIF($Q$8:$Q$154,0),0)</f>
        <v>1</v>
      </c>
      <c r="BX1" s="94" t="n">
        <f aca="false" t="array" ref="BX1:BX1">1-IFERROR(SUM(ISNUMBER(BX8:BX154)*(1-$Q$8:$Q$154))/COUNTIF($Q$8:$Q$154,0),0)</f>
        <v>1</v>
      </c>
      <c r="BY1" s="94" t="n">
        <f aca="false" t="array" ref="BY1:BY1">1-IFERROR(SUM(ISNUMBER(BY8:BY154)*(1-$Q$8:$Q$154))/COUNTIF($Q$8:$Q$154,0),0)</f>
        <v>1</v>
      </c>
      <c r="BZ1" s="94" t="n">
        <f aca="false" t="array" ref="BZ1:BZ1">1-IFERROR(SUM(ISNUMBER(BZ8:BZ154)*(1-$Q$8:$Q$154))/COUNTIF($Q$8:$Q$154,0),0)</f>
        <v>1</v>
      </c>
      <c r="CA1" s="94" t="n">
        <f aca="false" t="array" ref="CA1:CA1">1-IFERROR(SUM(ISNUMBER(CA8:CA154)*(1-$Q$8:$Q$154))/COUNTIF($Q$8:$Q$154,0),0)</f>
        <v>1</v>
      </c>
      <c r="CB1" s="94" t="n">
        <f aca="false" t="array" ref="CB1:CB1">1-IFERROR(SUM(ISNUMBER(CB8:CB154)*(1-$Q$8:$Q$154))/COUNTIF($Q$8:$Q$154,0),0)</f>
        <v>1</v>
      </c>
      <c r="CC1" s="94" t="n">
        <f aca="false" t="array" ref="CC1:CC1">1-IFERROR(SUM(ISNUMBER(CC8:CC154)*(1-$Q$8:$Q$154))/COUNTIF($Q$8:$Q$154,0),0)</f>
        <v>1</v>
      </c>
      <c r="CD1" s="94" t="n">
        <f aca="false" t="array" ref="CD1:CD1">1-IFERROR(SUM(ISNUMBER(CD8:CD154)*(1-$Q$8:$Q$154))/COUNTIF($Q$8:$Q$154,0),0)</f>
        <v>1</v>
      </c>
      <c r="CE1" s="94" t="n">
        <f aca="false" t="array" ref="CE1:CE1">1-IFERROR(SUM(ISNUMBER(CE8:CE154)*(1-$Q$8:$Q$154))/COUNTIF($Q$8:$Q$154,0),0)</f>
        <v>1</v>
      </c>
      <c r="CF1" s="94" t="n">
        <f aca="false" t="array" ref="CF1:CF1">1-IFERROR(SUM(ISNUMBER(CF8:CF154)*(1-$Q$8:$Q$154))/COUNTIF($Q$8:$Q$154,0),0)</f>
        <v>1</v>
      </c>
      <c r="CG1" s="94" t="n">
        <f aca="false" t="array" ref="CG1:CG1">1-IFERROR(SUM(ISNUMBER(CG8:CG154)*(1-$Q$8:$Q$154))/COUNTIF($Q$8:$Q$154,0),0)</f>
        <v>1</v>
      </c>
      <c r="CH1" s="94" t="n">
        <f aca="false" t="array" ref="CH1:CH1">1-IFERROR(SUM(ISNUMBER(CH8:CH154)*(1-$Q$8:$Q$154))/COUNTIF($Q$8:$Q$154,0),0)</f>
        <v>1</v>
      </c>
      <c r="CI1" s="94" t="n">
        <f aca="false" t="array" ref="CI1:CI1">1-IFERROR(SUM(ISNUMBER(CI8:CI154)*(1-$Q$8:$Q$154))/COUNTIF($Q$8:$Q$154,0),0)</f>
        <v>1</v>
      </c>
      <c r="CJ1" s="94" t="n">
        <f aca="false" t="array" ref="CJ1:CJ1">1-IFERROR(SUM(ISNUMBER(CJ8:CJ154)*(1-$Q$8:$Q$154))/COUNTIF($Q$8:$Q$154,0),0)</f>
        <v>1</v>
      </c>
      <c r="CK1" s="94" t="n">
        <f aca="false" t="array" ref="CK1:CK1">1-IFERROR(SUM(ISNUMBER(CK8:CK154)*(1-$Q$8:$Q$154))/COUNTIF($Q$8:$Q$154,0),0)</f>
        <v>1</v>
      </c>
      <c r="CL1" s="94" t="n">
        <f aca="false" t="array" ref="CL1:CL1">1-IFERROR(SUM(ISNUMBER(CL8:CL154)*(1-$Q$8:$Q$154))/COUNTIF($Q$8:$Q$154,0),0)</f>
        <v>1</v>
      </c>
      <c r="CM1" s="94" t="n">
        <f aca="false" t="array" ref="CM1:CM1">1-IFERROR(SUM(ISNUMBER(CM8:CM154)*(1-$Q$8:$Q$154))/COUNTIF($Q$8:$Q$154,0),0)</f>
        <v>1</v>
      </c>
      <c r="CN1" s="94" t="n">
        <f aca="false" t="array" ref="CN1:CN1">1-IFERROR(SUM(ISNUMBER(CN8:CN154)*(1-$Q$8:$Q$154))/COUNTIF($Q$8:$Q$154,0),0)</f>
        <v>1</v>
      </c>
      <c r="CO1" s="94" t="n">
        <f aca="false" t="array" ref="CO1:CO1">1-IFERROR(SUM(ISNUMBER(CO8:CO154)*(1-$Q$8:$Q$154))/COUNTIF($Q$8:$Q$154,0),0)</f>
        <v>1</v>
      </c>
      <c r="CP1" s="94" t="n">
        <f aca="false" t="array" ref="CP1:CP1">1-IFERROR(SUM(ISNUMBER(CP8:CP154)*(1-$Q$8:$Q$154))/COUNTIF($Q$8:$Q$154,0),0)</f>
        <v>1</v>
      </c>
      <c r="CQ1" s="94" t="n">
        <f aca="false" t="array" ref="CQ1:CQ1">1-IFERROR(SUM(ISNUMBER(CQ8:CQ154)*(1-$Q$8:$Q$154))/COUNTIF($Q$8:$Q$154,0),0)</f>
        <v>1</v>
      </c>
      <c r="CR1" s="94" t="n">
        <f aca="false" t="array" ref="CR1:CR1">1-IFERROR(SUM(ISNUMBER(CR8:CR154)*(1-$Q$8:$Q$154))/COUNTIF($Q$8:$Q$154,0),0)</f>
        <v>1</v>
      </c>
      <c r="CS1" s="94" t="n">
        <f aca="false" t="array" ref="CS1:CS1">1-IFERROR(SUM(ISNUMBER(CS8:CS154)*(1-$Q$8:$Q$154))/COUNTIF($Q$8:$Q$154,0),0)</f>
        <v>1</v>
      </c>
      <c r="CT1" s="94" t="n">
        <f aca="false" t="array" ref="CT1:CT1">1-IFERROR(SUM(ISNUMBER(CT8:CT154)*(1-$Q$8:$Q$154))/COUNTIF($Q$8:$Q$154,0),0)</f>
        <v>1</v>
      </c>
      <c r="CU1" s="94" t="n">
        <f aca="false" t="array" ref="CU1:CU1">1-IFERROR(SUM(ISNUMBER(CU8:CU154)*(1-$Q$8:$Q$154))/COUNTIF($Q$8:$Q$154,0),0)</f>
        <v>1</v>
      </c>
    </row>
    <row r="2" s="90" customFormat="true" ht="15.5" hidden="false" customHeight="false" outlineLevel="0" collapsed="false">
      <c r="P2" s="95"/>
      <c r="S2" s="96"/>
      <c r="T2" s="97" t="s">
        <v>114</v>
      </c>
      <c r="U2" s="97" t="s">
        <v>115</v>
      </c>
      <c r="V2" s="97" t="s">
        <v>116</v>
      </c>
      <c r="W2" s="97" t="s">
        <v>117</v>
      </c>
      <c r="X2" s="97" t="s">
        <v>118</v>
      </c>
      <c r="Y2" s="97" t="s">
        <v>119</v>
      </c>
      <c r="Z2" s="97" t="s">
        <v>120</v>
      </c>
      <c r="AA2" s="97" t="s">
        <v>121</v>
      </c>
      <c r="AB2" s="97" t="s">
        <v>122</v>
      </c>
      <c r="AC2" s="97" t="s">
        <v>123</v>
      </c>
      <c r="AD2" s="97" t="s">
        <v>124</v>
      </c>
      <c r="AE2" s="97" t="s">
        <v>125</v>
      </c>
      <c r="AF2" s="97" t="s">
        <v>126</v>
      </c>
      <c r="AG2" s="97" t="s">
        <v>127</v>
      </c>
      <c r="AH2" s="97" t="s">
        <v>128</v>
      </c>
      <c r="AI2" s="97" t="s">
        <v>129</v>
      </c>
      <c r="AJ2" s="97" t="s">
        <v>130</v>
      </c>
      <c r="AK2" s="97" t="s">
        <v>131</v>
      </c>
      <c r="AL2" s="97" t="s">
        <v>132</v>
      </c>
      <c r="AM2" s="97" t="s">
        <v>133</v>
      </c>
      <c r="AN2" s="97" t="s">
        <v>134</v>
      </c>
      <c r="AO2" s="97" t="s">
        <v>135</v>
      </c>
      <c r="AP2" s="97" t="s">
        <v>136</v>
      </c>
      <c r="AQ2" s="97" t="s">
        <v>137</v>
      </c>
      <c r="AR2" s="97" t="s">
        <v>138</v>
      </c>
      <c r="AS2" s="97" t="s">
        <v>139</v>
      </c>
      <c r="AT2" s="97" t="s">
        <v>140</v>
      </c>
      <c r="AU2" s="97" t="s">
        <v>141</v>
      </c>
      <c r="AV2" s="97" t="s">
        <v>142</v>
      </c>
      <c r="AW2" s="97" t="s">
        <v>143</v>
      </c>
      <c r="AX2" s="97" t="s">
        <v>144</v>
      </c>
      <c r="AY2" s="97" t="s">
        <v>145</v>
      </c>
      <c r="AZ2" s="97" t="s">
        <v>146</v>
      </c>
      <c r="BA2" s="97" t="s">
        <v>147</v>
      </c>
      <c r="BB2" s="97" t="s">
        <v>148</v>
      </c>
      <c r="BC2" s="97" t="s">
        <v>149</v>
      </c>
      <c r="BD2" s="97" t="s">
        <v>150</v>
      </c>
      <c r="BE2" s="97" t="s">
        <v>151</v>
      </c>
      <c r="BF2" s="97" t="s">
        <v>152</v>
      </c>
      <c r="BG2" s="97" t="s">
        <v>153</v>
      </c>
      <c r="BH2" s="97" t="s">
        <v>154</v>
      </c>
      <c r="BI2" s="97" t="s">
        <v>155</v>
      </c>
      <c r="BJ2" s="97" t="s">
        <v>156</v>
      </c>
      <c r="BK2" s="97" t="s">
        <v>157</v>
      </c>
      <c r="BL2" s="97" t="s">
        <v>158</v>
      </c>
      <c r="BM2" s="97" t="s">
        <v>159</v>
      </c>
      <c r="BN2" s="97" t="s">
        <v>160</v>
      </c>
      <c r="BO2" s="97" t="s">
        <v>161</v>
      </c>
      <c r="BP2" s="97" t="s">
        <v>162</v>
      </c>
      <c r="BQ2" s="97" t="s">
        <v>163</v>
      </c>
      <c r="BR2" s="97" t="s">
        <v>164</v>
      </c>
      <c r="BS2" s="97" t="s">
        <v>165</v>
      </c>
      <c r="BT2" s="97" t="s">
        <v>166</v>
      </c>
      <c r="BU2" s="97" t="s">
        <v>167</v>
      </c>
      <c r="BV2" s="97" t="s">
        <v>168</v>
      </c>
      <c r="BW2" s="97" t="s">
        <v>169</v>
      </c>
      <c r="BX2" s="97" t="s">
        <v>170</v>
      </c>
      <c r="BY2" s="97" t="s">
        <v>171</v>
      </c>
      <c r="BZ2" s="97" t="s">
        <v>172</v>
      </c>
      <c r="CA2" s="97" t="s">
        <v>173</v>
      </c>
      <c r="CB2" s="97" t="s">
        <v>174</v>
      </c>
      <c r="CC2" s="97" t="s">
        <v>175</v>
      </c>
      <c r="CD2" s="97" t="s">
        <v>176</v>
      </c>
      <c r="CE2" s="97" t="s">
        <v>177</v>
      </c>
      <c r="CF2" s="97" t="s">
        <v>178</v>
      </c>
      <c r="CG2" s="97" t="s">
        <v>179</v>
      </c>
      <c r="CH2" s="97" t="s">
        <v>180</v>
      </c>
      <c r="CI2" s="97" t="s">
        <v>181</v>
      </c>
      <c r="CJ2" s="97" t="s">
        <v>182</v>
      </c>
      <c r="CK2" s="97" t="s">
        <v>183</v>
      </c>
      <c r="CL2" s="97" t="s">
        <v>184</v>
      </c>
      <c r="CM2" s="97" t="s">
        <v>185</v>
      </c>
      <c r="CN2" s="97" t="s">
        <v>186</v>
      </c>
      <c r="CO2" s="97" t="s">
        <v>187</v>
      </c>
      <c r="CP2" s="97" t="s">
        <v>188</v>
      </c>
      <c r="CQ2" s="97" t="s">
        <v>189</v>
      </c>
      <c r="CR2" s="90" t="s">
        <v>190</v>
      </c>
      <c r="CS2" s="90" t="s">
        <v>191</v>
      </c>
      <c r="CT2" s="90" t="s">
        <v>192</v>
      </c>
      <c r="CU2" s="90" t="s">
        <v>193</v>
      </c>
    </row>
    <row r="3" s="90" customFormat="true" ht="15.5" hidden="false" customHeight="false" outlineLevel="0" collapsed="false">
      <c r="F3" s="90" t="s">
        <v>194</v>
      </c>
      <c r="P3" s="95"/>
      <c r="Q3" s="98" t="s">
        <v>195</v>
      </c>
      <c r="S3" s="96"/>
      <c r="T3" s="90" t="n">
        <v>0</v>
      </c>
      <c r="U3" s="90" t="n">
        <v>0</v>
      </c>
      <c r="V3" s="90" t="n">
        <v>0</v>
      </c>
      <c r="W3" s="90" t="n">
        <v>0</v>
      </c>
      <c r="X3" s="90" t="n">
        <v>0</v>
      </c>
      <c r="Y3" s="90" t="n">
        <v>0</v>
      </c>
      <c r="Z3" s="90" t="n">
        <v>0</v>
      </c>
      <c r="AA3" s="90" t="n">
        <v>0</v>
      </c>
      <c r="AB3" s="90" t="n">
        <v>0</v>
      </c>
      <c r="AC3" s="90" t="n">
        <v>0</v>
      </c>
      <c r="AD3" s="90" t="n">
        <v>0</v>
      </c>
      <c r="AE3" s="90" t="n">
        <v>0</v>
      </c>
      <c r="AF3" s="90" t="n">
        <v>0</v>
      </c>
      <c r="AG3" s="90" t="n">
        <v>0</v>
      </c>
      <c r="AH3" s="90" t="n">
        <v>0</v>
      </c>
      <c r="AI3" s="90" t="n">
        <v>0</v>
      </c>
      <c r="AJ3" s="90" t="n">
        <v>0</v>
      </c>
      <c r="AK3" s="90" t="n">
        <v>0</v>
      </c>
      <c r="AL3" s="90" t="n">
        <v>0</v>
      </c>
      <c r="AM3" s="90" t="n">
        <v>0</v>
      </c>
      <c r="AN3" s="90" t="n">
        <v>0</v>
      </c>
      <c r="AO3" s="90" t="n">
        <v>0</v>
      </c>
      <c r="AP3" s="90" t="n">
        <v>0</v>
      </c>
      <c r="AQ3" s="90" t="n">
        <v>0</v>
      </c>
      <c r="AR3" s="90" t="n">
        <v>0</v>
      </c>
      <c r="AS3" s="90" t="n">
        <v>0</v>
      </c>
      <c r="AT3" s="90" t="n">
        <v>0</v>
      </c>
      <c r="AU3" s="90" t="n">
        <v>0</v>
      </c>
      <c r="AV3" s="90" t="n">
        <v>0</v>
      </c>
      <c r="AW3" s="90" t="n">
        <v>0</v>
      </c>
      <c r="AX3" s="90" t="n">
        <v>0</v>
      </c>
      <c r="AY3" s="90" t="n">
        <v>0</v>
      </c>
      <c r="AZ3" s="90" t="n">
        <v>0</v>
      </c>
      <c r="BA3" s="90" t="n">
        <v>0</v>
      </c>
      <c r="BB3" s="90" t="n">
        <v>0</v>
      </c>
      <c r="BC3" s="90" t="n">
        <v>0</v>
      </c>
      <c r="BD3" s="90" t="n">
        <v>0</v>
      </c>
      <c r="BE3" s="90" t="n">
        <v>0</v>
      </c>
      <c r="BF3" s="90" t="n">
        <v>0</v>
      </c>
      <c r="BG3" s="90" t="n">
        <v>0</v>
      </c>
      <c r="BH3" s="90" t="n">
        <v>0</v>
      </c>
      <c r="BI3" s="90" t="n">
        <v>0</v>
      </c>
      <c r="BJ3" s="90" t="n">
        <v>0</v>
      </c>
      <c r="BK3" s="90" t="n">
        <v>0</v>
      </c>
      <c r="BL3" s="90" t="n">
        <v>0</v>
      </c>
      <c r="BM3" s="90" t="n">
        <v>0</v>
      </c>
      <c r="BN3" s="90" t="n">
        <v>0</v>
      </c>
      <c r="BO3" s="90" t="n">
        <v>0</v>
      </c>
      <c r="BP3" s="90" t="n">
        <v>0</v>
      </c>
      <c r="BQ3" s="90" t="n">
        <v>0</v>
      </c>
      <c r="BR3" s="90" t="n">
        <v>0</v>
      </c>
      <c r="BS3" s="90" t="n">
        <v>0</v>
      </c>
      <c r="BT3" s="90" t="n">
        <v>0</v>
      </c>
      <c r="BU3" s="90" t="n">
        <v>0</v>
      </c>
      <c r="BV3" s="90" t="n">
        <v>0</v>
      </c>
      <c r="BW3" s="90" t="n">
        <v>0</v>
      </c>
      <c r="BX3" s="90" t="n">
        <v>0</v>
      </c>
      <c r="BY3" s="90" t="n">
        <v>0</v>
      </c>
      <c r="BZ3" s="90" t="n">
        <v>0</v>
      </c>
      <c r="CA3" s="90" t="n">
        <v>0</v>
      </c>
      <c r="CB3" s="90" t="n">
        <v>0</v>
      </c>
      <c r="CC3" s="90" t="n">
        <v>0</v>
      </c>
      <c r="CD3" s="90" t="n">
        <v>0</v>
      </c>
      <c r="CE3" s="90" t="n">
        <v>0</v>
      </c>
      <c r="CF3" s="90" t="n">
        <v>0</v>
      </c>
      <c r="CG3" s="90" t="n">
        <v>0</v>
      </c>
      <c r="CH3" s="90" t="n">
        <v>0</v>
      </c>
      <c r="CI3" s="90" t="n">
        <v>0</v>
      </c>
      <c r="CJ3" s="90" t="n">
        <v>0</v>
      </c>
      <c r="CK3" s="90" t="n">
        <v>0</v>
      </c>
      <c r="CL3" s="90" t="n">
        <v>0</v>
      </c>
      <c r="CM3" s="90" t="n">
        <v>0</v>
      </c>
      <c r="CN3" s="90" t="n">
        <v>0</v>
      </c>
      <c r="CO3" s="90" t="n">
        <v>0</v>
      </c>
      <c r="CP3" s="90" t="n">
        <v>0</v>
      </c>
      <c r="CQ3" s="90" t="n">
        <v>0</v>
      </c>
      <c r="CR3" s="90" t="n">
        <v>0</v>
      </c>
      <c r="CS3" s="90" t="n">
        <v>0</v>
      </c>
      <c r="CT3" s="90" t="n">
        <v>0</v>
      </c>
      <c r="CU3" s="90" t="n">
        <v>0</v>
      </c>
    </row>
    <row r="4" s="99" customFormat="true" ht="15.5" hidden="false" customHeight="false" outlineLevel="0" collapsed="false">
      <c r="A4" s="99" t="s">
        <v>196</v>
      </c>
      <c r="B4" s="99" t="s">
        <v>197</v>
      </c>
      <c r="C4" s="99" t="s">
        <v>198</v>
      </c>
      <c r="D4" s="99" t="s">
        <v>199</v>
      </c>
      <c r="E4" s="99" t="s">
        <v>200</v>
      </c>
      <c r="F4" s="99" t="s">
        <v>201</v>
      </c>
      <c r="G4" s="99" t="s">
        <v>202</v>
      </c>
      <c r="H4" s="99" t="s">
        <v>203</v>
      </c>
      <c r="I4" s="99" t="s">
        <v>204</v>
      </c>
      <c r="J4" s="99" t="s">
        <v>207</v>
      </c>
      <c r="K4" s="99" t="s">
        <v>208</v>
      </c>
      <c r="L4" s="99" t="s">
        <v>209</v>
      </c>
      <c r="M4" s="99" t="s">
        <v>210</v>
      </c>
      <c r="N4" s="99" t="s">
        <v>211</v>
      </c>
      <c r="P4" s="100" t="s">
        <v>213</v>
      </c>
      <c r="Q4" s="98" t="s">
        <v>195</v>
      </c>
      <c r="R4" s="99" t="s">
        <v>216</v>
      </c>
      <c r="S4" s="101" t="s">
        <v>215</v>
      </c>
      <c r="T4" s="99" t="s">
        <v>32</v>
      </c>
      <c r="U4" s="99" t="s">
        <v>33</v>
      </c>
      <c r="V4" s="99" t="s">
        <v>34</v>
      </c>
      <c r="W4" s="99" t="s">
        <v>35</v>
      </c>
      <c r="X4" s="99" t="s">
        <v>36</v>
      </c>
      <c r="Y4" s="99" t="s">
        <v>37</v>
      </c>
      <c r="Z4" s="99" t="s">
        <v>38</v>
      </c>
      <c r="AA4" s="99" t="s">
        <v>39</v>
      </c>
      <c r="AB4" s="99" t="s">
        <v>99</v>
      </c>
      <c r="AC4" s="99" t="s">
        <v>40</v>
      </c>
      <c r="AD4" s="99" t="s">
        <v>41</v>
      </c>
      <c r="AE4" s="99" t="s">
        <v>42</v>
      </c>
      <c r="AF4" s="99" t="s">
        <v>43</v>
      </c>
      <c r="AG4" s="99" t="s">
        <v>44</v>
      </c>
      <c r="AH4" s="99" t="s">
        <v>45</v>
      </c>
      <c r="AI4" s="99" t="s">
        <v>46</v>
      </c>
      <c r="AJ4" s="99" t="s">
        <v>47</v>
      </c>
      <c r="AK4" s="99" t="s">
        <v>48</v>
      </c>
      <c r="AL4" s="99" t="s">
        <v>49</v>
      </c>
      <c r="AM4" s="99" t="s">
        <v>14</v>
      </c>
      <c r="AN4" s="99" t="s">
        <v>50</v>
      </c>
      <c r="AO4" s="99" t="s">
        <v>51</v>
      </c>
      <c r="AP4" s="99" t="s">
        <v>52</v>
      </c>
      <c r="AQ4" s="99" t="s">
        <v>53</v>
      </c>
      <c r="AR4" s="99" t="s">
        <v>54</v>
      </c>
      <c r="AS4" s="99" t="s">
        <v>3</v>
      </c>
      <c r="AT4" s="99" t="s">
        <v>55</v>
      </c>
      <c r="AU4" s="99" t="s">
        <v>56</v>
      </c>
      <c r="AV4" s="99" t="s">
        <v>57</v>
      </c>
      <c r="AW4" s="99" t="s">
        <v>58</v>
      </c>
      <c r="AX4" s="99" t="s">
        <v>59</v>
      </c>
      <c r="AY4" s="99" t="s">
        <v>60</v>
      </c>
      <c r="AZ4" s="99" t="s">
        <v>61</v>
      </c>
      <c r="BA4" s="99" t="s">
        <v>62</v>
      </c>
      <c r="BB4" s="99" t="s">
        <v>63</v>
      </c>
      <c r="BC4" s="99" t="s">
        <v>64</v>
      </c>
      <c r="BD4" s="99" t="s">
        <v>65</v>
      </c>
      <c r="BE4" s="99" t="s">
        <v>66</v>
      </c>
      <c r="BF4" s="99" t="s">
        <v>67</v>
      </c>
      <c r="BG4" s="99" t="s">
        <v>68</v>
      </c>
      <c r="BH4" s="99" t="s">
        <v>69</v>
      </c>
      <c r="BI4" s="99" t="s">
        <v>70</v>
      </c>
      <c r="BJ4" s="99" t="s">
        <v>71</v>
      </c>
      <c r="BK4" s="99" t="s">
        <v>72</v>
      </c>
      <c r="BL4" s="99" t="s">
        <v>73</v>
      </c>
      <c r="BM4" s="99" t="s">
        <v>74</v>
      </c>
      <c r="BN4" s="99" t="s">
        <v>75</v>
      </c>
      <c r="BO4" s="99" t="s">
        <v>76</v>
      </c>
      <c r="BP4" s="99" t="s">
        <v>77</v>
      </c>
      <c r="BQ4" s="99" t="s">
        <v>78</v>
      </c>
      <c r="BR4" s="99" t="s">
        <v>79</v>
      </c>
      <c r="BS4" s="99" t="s">
        <v>80</v>
      </c>
      <c r="BT4" s="99" t="s">
        <v>81</v>
      </c>
      <c r="BU4" s="99" t="s">
        <v>82</v>
      </c>
      <c r="BV4" s="99" t="s">
        <v>83</v>
      </c>
      <c r="BW4" s="99" t="s">
        <v>84</v>
      </c>
      <c r="BX4" s="99" t="s">
        <v>85</v>
      </c>
      <c r="BY4" s="99" t="s">
        <v>86</v>
      </c>
      <c r="BZ4" s="99" t="s">
        <v>87</v>
      </c>
      <c r="CA4" s="99" t="s">
        <v>88</v>
      </c>
      <c r="CB4" s="99" t="s">
        <v>89</v>
      </c>
      <c r="CC4" s="99" t="s">
        <v>90</v>
      </c>
      <c r="CD4" s="99" t="s">
        <v>91</v>
      </c>
      <c r="CE4" s="99" t="s">
        <v>92</v>
      </c>
      <c r="CF4" s="99" t="s">
        <v>93</v>
      </c>
      <c r="CG4" s="99" t="s">
        <v>94</v>
      </c>
      <c r="CH4" s="99" t="s">
        <v>95</v>
      </c>
      <c r="CI4" s="99" t="s">
        <v>96</v>
      </c>
      <c r="CJ4" s="99" t="s">
        <v>97</v>
      </c>
      <c r="CK4" s="99" t="s">
        <v>98</v>
      </c>
      <c r="CL4" s="99" t="s">
        <v>100</v>
      </c>
      <c r="CM4" s="99" t="s">
        <v>101</v>
      </c>
      <c r="CN4" s="99" t="s">
        <v>102</v>
      </c>
      <c r="CO4" s="99" t="s">
        <v>103</v>
      </c>
      <c r="CP4" s="99" t="s">
        <v>104</v>
      </c>
      <c r="CQ4" s="99" t="s">
        <v>105</v>
      </c>
      <c r="CR4" s="99" t="s">
        <v>106</v>
      </c>
      <c r="CS4" s="99" t="s">
        <v>107</v>
      </c>
      <c r="CT4" s="99" t="s">
        <v>108</v>
      </c>
      <c r="CU4" s="99" t="s">
        <v>109</v>
      </c>
    </row>
    <row r="5" s="103" customFormat="true" ht="15.5" hidden="false" customHeight="false" outlineLevel="0" collapsed="false">
      <c r="A5" s="102" t="n">
        <v>0</v>
      </c>
      <c r="B5" s="102" t="n">
        <v>0</v>
      </c>
      <c r="C5" s="103" t="str">
        <f aca="true">IF(ISBLANK(OFFSET('Raw Data'!$A$3,MATCH($A5,'Raw Data'!$B$4:$B$185,0),MATCH(C$4,'Raw Data'!$3:$3,0)-1)),"",OFFSET('Raw Data'!$A$3,MATCH($A5,'Raw Data'!$B$4:$B$185,0),MATCH(C$4,'Raw Data'!$3:$3,0)-1))</f>
        <v/>
      </c>
      <c r="D5" s="103" t="str">
        <f aca="true">IF(ISBLANK(OFFSET('Raw Data'!$A$3,MATCH($A5,'Raw Data'!$B$4:$B$185,0),MATCH(D$4,'Raw Data'!$3:$3,0)-1)),"",OFFSET('Raw Data'!$A$3,MATCH($A5,'Raw Data'!$B$4:$B$185,0),MATCH(D$4,'Raw Data'!$3:$3,0)-1))</f>
        <v>Consumer protection and empowerment index</v>
      </c>
      <c r="E5" s="103" t="str">
        <f aca="true">IF(ISBLANK(OFFSET('Raw Data'!$A$3,MATCH($A5,'Raw Data'!$B$4:$B$185,0),MATCH(E$4,'Raw Data'!$3:$3,0)-1)),"",OFFSET('Raw Data'!$A$3,MATCH($A5,'Raw Data'!$B$4:$B$185,0),MATCH(E$4,'Raw Data'!$3:$3,0)-1))</f>
        <v/>
      </c>
      <c r="J5" s="103" t="e">
        <f aca="true" t="array" ref="J5:J5">IFERROR(_xlfn.QUARTILE.INC(IF(ISNUMBER(OFFSET('Data transformed'!$N$4,MATCH('outliers treatment'!$A5,'Data transformed'!$A$5:$A$185),1,1,COUNTA('Data transformed'!$O$4:$CX$4))),OFFSET('Data transformed'!$N$4,MATCH('outliers treatment'!$A5,'Data transformed'!$A$5:$A$185),1,1,COUNTA('Data transformed'!$O$4:$CX$4))),1),"")</f>
        <v>#N/A</v>
      </c>
      <c r="K5" s="103" t="e">
        <f aca="true" t="array" ref="K5:K5">IFERROR(_xlfn.QUARTILE.INC(IF(ISNUMBER(OFFSET('Data transformed'!$N$4,MATCH('outliers treatment'!$A5,'Data transformed'!$A$5:$A$185),1,1,COUNTA('Data transformed'!$O$4:$CX$4))),OFFSET('Data transformed'!$N$4,MATCH('outliers treatment'!$A5,'Data transformed'!$A$5:$A$185),1,1,COUNTA('Data transformed'!$O$4:$CX$4))),3),"")</f>
        <v>#N/A</v>
      </c>
      <c r="L5" s="103" t="str">
        <f aca="false">IFERROR(K5-J5,"")</f>
        <v/>
      </c>
      <c r="M5" s="103" t="str">
        <f aca="false">IFERROR(J5-1.5*L5,"")</f>
        <v/>
      </c>
      <c r="N5" s="103" t="str">
        <f aca="false">IFERROR(K5+1.5*L5,"")</f>
        <v/>
      </c>
      <c r="P5" s="105" t="str">
        <f aca="false" t="array" ref="P5:P5">IFERROR(SKEW(IF(ISNUMBER(T5:CQ5),T5:CQ5,"")),"")</f>
        <v/>
      </c>
      <c r="Q5" s="103" t="n">
        <f aca="true">IF(ISBLANK(OFFSET('Data above threshold'!$A$4,MATCH('Data above threshold'!$A5,'Data above threshold'!$A$5:$A$185,0),MATCH('Data above threshold'!N$4,'Data above threshold'!$4:$4,0)-1)),1,OFFSET('Data above threshold'!$A$4,MATCH('Data above threshold'!$A5,'Data above threshold'!$A$5:$A$185,0),MATCH('Data above threshold'!N$4,'Data above threshold'!$4:$4,0)-1))</f>
        <v>1</v>
      </c>
      <c r="R5" s="103" t="e">
        <f aca="false">IF($J5="","",COUNTIF(T5:CQ5,M5)+ COUNTIF(T5:CQ5,N5))</f>
        <v>#N/A</v>
      </c>
      <c r="S5" s="106"/>
      <c r="T5" s="103" t="str">
        <f aca="true">IF($J5="","",IF(ISNUMBER(OFFSET('Data transformed'!$A$4,MATCH($A5,'Data transformed'!$A$5:$A$185,0),MATCH(T$4,'Data transformed'!$4:$4,0)-1)), MIN(MAX(OFFSET('Data transformed'!$A$4,MATCH($A5,'Data transformed'!$A$5:$A$185,0),MATCH(T$4,'Data transformed'!$4:$4,0)-1),$M5),$N5),"NA"))</f>
        <v>NA</v>
      </c>
      <c r="U5" s="103" t="str">
        <f aca="true">IF($J5="","",IF(ISNUMBER(OFFSET('Data transformed'!$A$4,MATCH($A5,'Data transformed'!$A$5:$A$185,0),MATCH(U$4,'Data transformed'!$4:$4,0)-1)), MIN(MAX(OFFSET('Data transformed'!$A$4,MATCH($A5,'Data transformed'!$A$5:$A$185,0),MATCH(U$4,'Data transformed'!$4:$4,0)-1),$M5),$N5),"NA"))</f>
        <v>NA</v>
      </c>
      <c r="V5" s="103" t="str">
        <f aca="true">IF($J5="","",IF(ISNUMBER(OFFSET('Data transformed'!$A$4,MATCH($A5,'Data transformed'!$A$5:$A$185,0),MATCH(V$4,'Data transformed'!$4:$4,0)-1)), MIN(MAX(OFFSET('Data transformed'!$A$4,MATCH($A5,'Data transformed'!$A$5:$A$185,0),MATCH(V$4,'Data transformed'!$4:$4,0)-1),$M5),$N5),"NA"))</f>
        <v>NA</v>
      </c>
      <c r="W5" s="103" t="str">
        <f aca="true">IF($J5="","",IF(ISNUMBER(OFFSET('Data transformed'!$A$4,MATCH($A5,'Data transformed'!$A$5:$A$185,0),MATCH(W$4,'Data transformed'!$4:$4,0)-1)), MIN(MAX(OFFSET('Data transformed'!$A$4,MATCH($A5,'Data transformed'!$A$5:$A$185,0),MATCH(W$4,'Data transformed'!$4:$4,0)-1),$M5),$N5),"NA"))</f>
        <v>NA</v>
      </c>
      <c r="X5" s="103" t="str">
        <f aca="true">IF($J5="","",IF(ISNUMBER(OFFSET('Data transformed'!$A$4,MATCH($A5,'Data transformed'!$A$5:$A$185,0),MATCH(X$4,'Data transformed'!$4:$4,0)-1)), MIN(MAX(OFFSET('Data transformed'!$A$4,MATCH($A5,'Data transformed'!$A$5:$A$185,0),MATCH(X$4,'Data transformed'!$4:$4,0)-1),$M5),$N5),"NA"))</f>
        <v>NA</v>
      </c>
      <c r="Y5" s="103" t="str">
        <f aca="true">IF($J5="","",IF(ISNUMBER(OFFSET('Data transformed'!$A$4,MATCH($A5,'Data transformed'!$A$5:$A$185,0),MATCH(Y$4,'Data transformed'!$4:$4,0)-1)), MIN(MAX(OFFSET('Data transformed'!$A$4,MATCH($A5,'Data transformed'!$A$5:$A$185,0),MATCH(Y$4,'Data transformed'!$4:$4,0)-1),$M5),$N5),"NA"))</f>
        <v>NA</v>
      </c>
      <c r="Z5" s="103" t="str">
        <f aca="true">IF($J5="","",IF(ISNUMBER(OFFSET('Data transformed'!$A$4,MATCH($A5,'Data transformed'!$A$5:$A$185,0),MATCH(Z$4,'Data transformed'!$4:$4,0)-1)), MIN(MAX(OFFSET('Data transformed'!$A$4,MATCH($A5,'Data transformed'!$A$5:$A$185,0),MATCH(Z$4,'Data transformed'!$4:$4,0)-1),$M5),$N5),"NA"))</f>
        <v>NA</v>
      </c>
      <c r="AA5" s="103" t="str">
        <f aca="true">IF($J5="","",IF(ISNUMBER(OFFSET('Data transformed'!$A$4,MATCH($A5,'Data transformed'!$A$5:$A$185,0),MATCH(AA$4,'Data transformed'!$4:$4,0)-1)), MIN(MAX(OFFSET('Data transformed'!$A$4,MATCH($A5,'Data transformed'!$A$5:$A$185,0),MATCH(AA$4,'Data transformed'!$4:$4,0)-1),$M5),$N5),"NA"))</f>
        <v>NA</v>
      </c>
      <c r="AB5" s="103" t="str">
        <f aca="true">IF($J5="","",IF(ISNUMBER(OFFSET('Data transformed'!$A$4,MATCH($A5,'Data transformed'!$A$5:$A$185,0),MATCH(AB$4,'Data transformed'!$4:$4,0)-1)), MIN(MAX(OFFSET('Data transformed'!$A$4,MATCH($A5,'Data transformed'!$A$5:$A$185,0),MATCH(AB$4,'Data transformed'!$4:$4,0)-1),$M5),$N5),"NA"))</f>
        <v>NA</v>
      </c>
      <c r="AC5" s="103" t="str">
        <f aca="true">IF($J5="","",IF(ISNUMBER(OFFSET('Data transformed'!$A$4,MATCH($A5,'Data transformed'!$A$5:$A$185,0),MATCH(AC$4,'Data transformed'!$4:$4,0)-1)), MIN(MAX(OFFSET('Data transformed'!$A$4,MATCH($A5,'Data transformed'!$A$5:$A$185,0),MATCH(AC$4,'Data transformed'!$4:$4,0)-1),$M5),$N5),"NA"))</f>
        <v>NA</v>
      </c>
      <c r="AD5" s="103" t="str">
        <f aca="true">IF($J5="","",IF(ISNUMBER(OFFSET('Data transformed'!$A$4,MATCH($A5,'Data transformed'!$A$5:$A$185,0),MATCH(AD$4,'Data transformed'!$4:$4,0)-1)), MIN(MAX(OFFSET('Data transformed'!$A$4,MATCH($A5,'Data transformed'!$A$5:$A$185,0),MATCH(AD$4,'Data transformed'!$4:$4,0)-1),$M5),$N5),"NA"))</f>
        <v>NA</v>
      </c>
      <c r="AE5" s="103" t="str">
        <f aca="true">IF($J5="","",IF(ISNUMBER(OFFSET('Data transformed'!$A$4,MATCH($A5,'Data transformed'!$A$5:$A$185,0),MATCH(AE$4,'Data transformed'!$4:$4,0)-1)), MIN(MAX(OFFSET('Data transformed'!$A$4,MATCH($A5,'Data transformed'!$A$5:$A$185,0),MATCH(AE$4,'Data transformed'!$4:$4,0)-1),$M5),$N5),"NA"))</f>
        <v>NA</v>
      </c>
      <c r="AF5" s="103" t="str">
        <f aca="true">IF($J5="","",IF(ISNUMBER(OFFSET('Data transformed'!$A$4,MATCH($A5,'Data transformed'!$A$5:$A$185,0),MATCH(AF$4,'Data transformed'!$4:$4,0)-1)), MIN(MAX(OFFSET('Data transformed'!$A$4,MATCH($A5,'Data transformed'!$A$5:$A$185,0),MATCH(AF$4,'Data transformed'!$4:$4,0)-1),$M5),$N5),"NA"))</f>
        <v>NA</v>
      </c>
      <c r="AG5" s="103" t="str">
        <f aca="true">IF($J5="","",IF(ISNUMBER(OFFSET('Data transformed'!$A$4,MATCH($A5,'Data transformed'!$A$5:$A$185,0),MATCH(AG$4,'Data transformed'!$4:$4,0)-1)), MIN(MAX(OFFSET('Data transformed'!$A$4,MATCH($A5,'Data transformed'!$A$5:$A$185,0),MATCH(AG$4,'Data transformed'!$4:$4,0)-1),$M5),$N5),"NA"))</f>
        <v>NA</v>
      </c>
      <c r="AH5" s="103" t="str">
        <f aca="true">IF($J5="","",IF(ISNUMBER(OFFSET('Data transformed'!$A$4,MATCH($A5,'Data transformed'!$A$5:$A$185,0),MATCH(AH$4,'Data transformed'!$4:$4,0)-1)), MIN(MAX(OFFSET('Data transformed'!$A$4,MATCH($A5,'Data transformed'!$A$5:$A$185,0),MATCH(AH$4,'Data transformed'!$4:$4,0)-1),$M5),$N5),"NA"))</f>
        <v>NA</v>
      </c>
      <c r="AI5" s="103" t="str">
        <f aca="true">IF($J5="","",IF(ISNUMBER(OFFSET('Data transformed'!$A$4,MATCH($A5,'Data transformed'!$A$5:$A$185,0),MATCH(AI$4,'Data transformed'!$4:$4,0)-1)), MIN(MAX(OFFSET('Data transformed'!$A$4,MATCH($A5,'Data transformed'!$A$5:$A$185,0),MATCH(AI$4,'Data transformed'!$4:$4,0)-1),$M5),$N5),"NA"))</f>
        <v>NA</v>
      </c>
      <c r="AJ5" s="103" t="str">
        <f aca="true">IF($J5="","",IF(ISNUMBER(OFFSET('Data transformed'!$A$4,MATCH($A5,'Data transformed'!$A$5:$A$185,0),MATCH(AJ$4,'Data transformed'!$4:$4,0)-1)), MIN(MAX(OFFSET('Data transformed'!$A$4,MATCH($A5,'Data transformed'!$A$5:$A$185,0),MATCH(AJ$4,'Data transformed'!$4:$4,0)-1),$M5),$N5),"NA"))</f>
        <v>NA</v>
      </c>
      <c r="AK5" s="103" t="str">
        <f aca="true">IF($J5="","",IF(ISNUMBER(OFFSET('Data transformed'!$A$4,MATCH($A5,'Data transformed'!$A$5:$A$185,0),MATCH(AK$4,'Data transformed'!$4:$4,0)-1)), MIN(MAX(OFFSET('Data transformed'!$A$4,MATCH($A5,'Data transformed'!$A$5:$A$185,0),MATCH(AK$4,'Data transformed'!$4:$4,0)-1),$M5),$N5),"NA"))</f>
        <v>NA</v>
      </c>
      <c r="AL5" s="103" t="str">
        <f aca="true">IF($J5="","",IF(ISNUMBER(OFFSET('Data transformed'!$A$4,MATCH($A5,'Data transformed'!$A$5:$A$185,0),MATCH(AL$4,'Data transformed'!$4:$4,0)-1)), MIN(MAX(OFFSET('Data transformed'!$A$4,MATCH($A5,'Data transformed'!$A$5:$A$185,0),MATCH(AL$4,'Data transformed'!$4:$4,0)-1),$M5),$N5),"NA"))</f>
        <v>NA</v>
      </c>
      <c r="AM5" s="103" t="str">
        <f aca="true">IF($J5="","",IF(ISNUMBER(OFFSET('Data transformed'!$A$4,MATCH($A5,'Data transformed'!$A$5:$A$185,0),MATCH(AM$4,'Data transformed'!$4:$4,0)-1)), MIN(MAX(OFFSET('Data transformed'!$A$4,MATCH($A5,'Data transformed'!$A$5:$A$185,0),MATCH(AM$4,'Data transformed'!$4:$4,0)-1),$M5),$N5),"NA"))</f>
        <v>NA</v>
      </c>
      <c r="AN5" s="103" t="str">
        <f aca="true">IF($J5="","",IF(ISNUMBER(OFFSET('Data transformed'!$A$4,MATCH($A5,'Data transformed'!$A$5:$A$185,0),MATCH(AN$4,'Data transformed'!$4:$4,0)-1)), MIN(MAX(OFFSET('Data transformed'!$A$4,MATCH($A5,'Data transformed'!$A$5:$A$185,0),MATCH(AN$4,'Data transformed'!$4:$4,0)-1),$M5),$N5),"NA"))</f>
        <v>NA</v>
      </c>
      <c r="AO5" s="103" t="str">
        <f aca="true">IF($J5="","",IF(ISNUMBER(OFFSET('Data transformed'!$A$4,MATCH($A5,'Data transformed'!$A$5:$A$185,0),MATCH(AO$4,'Data transformed'!$4:$4,0)-1)), MIN(MAX(OFFSET('Data transformed'!$A$4,MATCH($A5,'Data transformed'!$A$5:$A$185,0),MATCH(AO$4,'Data transformed'!$4:$4,0)-1),$M5),$N5),"NA"))</f>
        <v>NA</v>
      </c>
      <c r="AP5" s="103" t="str">
        <f aca="true">IF($J5="","",IF(ISNUMBER(OFFSET('Data transformed'!$A$4,MATCH($A5,'Data transformed'!$A$5:$A$185,0),MATCH(AP$4,'Data transformed'!$4:$4,0)-1)), MIN(MAX(OFFSET('Data transformed'!$A$4,MATCH($A5,'Data transformed'!$A$5:$A$185,0),MATCH(AP$4,'Data transformed'!$4:$4,0)-1),$M5),$N5),"NA"))</f>
        <v>NA</v>
      </c>
      <c r="AQ5" s="103" t="str">
        <f aca="true">IF($J5="","",IF(ISNUMBER(OFFSET('Data transformed'!$A$4,MATCH($A5,'Data transformed'!$A$5:$A$185,0),MATCH(AQ$4,'Data transformed'!$4:$4,0)-1)), MIN(MAX(OFFSET('Data transformed'!$A$4,MATCH($A5,'Data transformed'!$A$5:$A$185,0),MATCH(AQ$4,'Data transformed'!$4:$4,0)-1),$M5),$N5),"NA"))</f>
        <v>NA</v>
      </c>
      <c r="AR5" s="103" t="str">
        <f aca="true">IF($J5="","",IF(ISNUMBER(OFFSET('Data transformed'!$A$4,MATCH($A5,'Data transformed'!$A$5:$A$185,0),MATCH(AR$4,'Data transformed'!$4:$4,0)-1)), MIN(MAX(OFFSET('Data transformed'!$A$4,MATCH($A5,'Data transformed'!$A$5:$A$185,0),MATCH(AR$4,'Data transformed'!$4:$4,0)-1),$M5),$N5),"NA"))</f>
        <v>NA</v>
      </c>
      <c r="AS5" s="103" t="str">
        <f aca="true">IF($J5="","",IF(ISNUMBER(OFFSET('Data transformed'!$A$4,MATCH($A5,'Data transformed'!$A$5:$A$185,0),MATCH(AS$4,'Data transformed'!$4:$4,0)-1)), MIN(MAX(OFFSET('Data transformed'!$A$4,MATCH($A5,'Data transformed'!$A$5:$A$185,0),MATCH(AS$4,'Data transformed'!$4:$4,0)-1),$M5),$N5),"NA"))</f>
        <v>NA</v>
      </c>
      <c r="AT5" s="103" t="str">
        <f aca="true">IF($J5="","",IF(ISNUMBER(OFFSET('Data transformed'!$A$4,MATCH($A5,'Data transformed'!$A$5:$A$185,0),MATCH(AT$4,'Data transformed'!$4:$4,0)-1)), MIN(MAX(OFFSET('Data transformed'!$A$4,MATCH($A5,'Data transformed'!$A$5:$A$185,0),MATCH(AT$4,'Data transformed'!$4:$4,0)-1),$M5),$N5),"NA"))</f>
        <v>NA</v>
      </c>
      <c r="AU5" s="103" t="str">
        <f aca="true">IF($J5="","",IF(ISNUMBER(OFFSET('Data transformed'!$A$4,MATCH($A5,'Data transformed'!$A$5:$A$185,0),MATCH(AU$4,'Data transformed'!$4:$4,0)-1)), MIN(MAX(OFFSET('Data transformed'!$A$4,MATCH($A5,'Data transformed'!$A$5:$A$185,0),MATCH(AU$4,'Data transformed'!$4:$4,0)-1),$M5),$N5),"NA"))</f>
        <v>NA</v>
      </c>
      <c r="AV5" s="103" t="str">
        <f aca="true">IF($J5="","",IF(ISNUMBER(OFFSET('Data transformed'!$A$4,MATCH($A5,'Data transformed'!$A$5:$A$185,0),MATCH(AV$4,'Data transformed'!$4:$4,0)-1)), MIN(MAX(OFFSET('Data transformed'!$A$4,MATCH($A5,'Data transformed'!$A$5:$A$185,0),MATCH(AV$4,'Data transformed'!$4:$4,0)-1),$M5),$N5),"NA"))</f>
        <v>NA</v>
      </c>
      <c r="AW5" s="103" t="str">
        <f aca="true">IF($J5="","",IF(ISNUMBER(OFFSET('Data transformed'!$A$4,MATCH($A5,'Data transformed'!$A$5:$A$185,0),MATCH(AW$4,'Data transformed'!$4:$4,0)-1)), MIN(MAX(OFFSET('Data transformed'!$A$4,MATCH($A5,'Data transformed'!$A$5:$A$185,0),MATCH(AW$4,'Data transformed'!$4:$4,0)-1),$M5),$N5),"NA"))</f>
        <v>NA</v>
      </c>
      <c r="AX5" s="103" t="str">
        <f aca="true">IF($J5="","",IF(ISNUMBER(OFFSET('Data transformed'!$A$4,MATCH($A5,'Data transformed'!$A$5:$A$185,0),MATCH(AX$4,'Data transformed'!$4:$4,0)-1)), MIN(MAX(OFFSET('Data transformed'!$A$4,MATCH($A5,'Data transformed'!$A$5:$A$185,0),MATCH(AX$4,'Data transformed'!$4:$4,0)-1),$M5),$N5),"NA"))</f>
        <v>NA</v>
      </c>
      <c r="AY5" s="103" t="str">
        <f aca="true">IF($J5="","",IF(ISNUMBER(OFFSET('Data transformed'!$A$4,MATCH($A5,'Data transformed'!$A$5:$A$185,0),MATCH(AY$4,'Data transformed'!$4:$4,0)-1)), MIN(MAX(OFFSET('Data transformed'!$A$4,MATCH($A5,'Data transformed'!$A$5:$A$185,0),MATCH(AY$4,'Data transformed'!$4:$4,0)-1),$M5),$N5),"NA"))</f>
        <v>NA</v>
      </c>
      <c r="AZ5" s="103" t="str">
        <f aca="true">IF($J5="","",IF(ISNUMBER(OFFSET('Data transformed'!$A$4,MATCH($A5,'Data transformed'!$A$5:$A$185,0),MATCH(AZ$4,'Data transformed'!$4:$4,0)-1)), MIN(MAX(OFFSET('Data transformed'!$A$4,MATCH($A5,'Data transformed'!$A$5:$A$185,0),MATCH(AZ$4,'Data transformed'!$4:$4,0)-1),$M5),$N5),"NA"))</f>
        <v>NA</v>
      </c>
      <c r="BA5" s="103" t="str">
        <f aca="true">IF($J5="","",IF(ISNUMBER(OFFSET('Data transformed'!$A$4,MATCH($A5,'Data transformed'!$A$5:$A$185,0),MATCH(BA$4,'Data transformed'!$4:$4,0)-1)), MIN(MAX(OFFSET('Data transformed'!$A$4,MATCH($A5,'Data transformed'!$A$5:$A$185,0),MATCH(BA$4,'Data transformed'!$4:$4,0)-1),$M5),$N5),"NA"))</f>
        <v>NA</v>
      </c>
      <c r="BB5" s="103" t="str">
        <f aca="true">IF($J5="","",IF(ISNUMBER(OFFSET('Data transformed'!$A$4,MATCH($A5,'Data transformed'!$A$5:$A$185,0),MATCH(BB$4,'Data transformed'!$4:$4,0)-1)), MIN(MAX(OFFSET('Data transformed'!$A$4,MATCH($A5,'Data transformed'!$A$5:$A$185,0),MATCH(BB$4,'Data transformed'!$4:$4,0)-1),$M5),$N5),"NA"))</f>
        <v>NA</v>
      </c>
      <c r="BC5" s="103" t="str">
        <f aca="true">IF($J5="","",IF(ISNUMBER(OFFSET('Data transformed'!$A$4,MATCH($A5,'Data transformed'!$A$5:$A$185,0),MATCH(BC$4,'Data transformed'!$4:$4,0)-1)), MIN(MAX(OFFSET('Data transformed'!$A$4,MATCH($A5,'Data transformed'!$A$5:$A$185,0),MATCH(BC$4,'Data transformed'!$4:$4,0)-1),$M5),$N5),"NA"))</f>
        <v>NA</v>
      </c>
      <c r="BD5" s="103" t="str">
        <f aca="true">IF($J5="","",IF(ISNUMBER(OFFSET('Data transformed'!$A$4,MATCH($A5,'Data transformed'!$A$5:$A$185,0),MATCH(BD$4,'Data transformed'!$4:$4,0)-1)), MIN(MAX(OFFSET('Data transformed'!$A$4,MATCH($A5,'Data transformed'!$A$5:$A$185,0),MATCH(BD$4,'Data transformed'!$4:$4,0)-1),$M5),$N5),"NA"))</f>
        <v>NA</v>
      </c>
      <c r="BE5" s="103" t="str">
        <f aca="true">IF($J5="","",IF(ISNUMBER(OFFSET('Data transformed'!$A$4,MATCH($A5,'Data transformed'!$A$5:$A$185,0),MATCH(BE$4,'Data transformed'!$4:$4,0)-1)), MIN(MAX(OFFSET('Data transformed'!$A$4,MATCH($A5,'Data transformed'!$A$5:$A$185,0),MATCH(BE$4,'Data transformed'!$4:$4,0)-1),$M5),$N5),"NA"))</f>
        <v>NA</v>
      </c>
      <c r="BF5" s="103" t="str">
        <f aca="true">IF($J5="","",IF(ISNUMBER(OFFSET('Data transformed'!$A$4,MATCH($A5,'Data transformed'!$A$5:$A$185,0),MATCH(BF$4,'Data transformed'!$4:$4,0)-1)), MIN(MAX(OFFSET('Data transformed'!$A$4,MATCH($A5,'Data transformed'!$A$5:$A$185,0),MATCH(BF$4,'Data transformed'!$4:$4,0)-1),$M5),$N5),"NA"))</f>
        <v>NA</v>
      </c>
      <c r="BG5" s="103" t="str">
        <f aca="true">IF($J5="","",IF(ISNUMBER(OFFSET('Data transformed'!$A$4,MATCH($A5,'Data transformed'!$A$5:$A$185,0),MATCH(BG$4,'Data transformed'!$4:$4,0)-1)), MIN(MAX(OFFSET('Data transformed'!$A$4,MATCH($A5,'Data transformed'!$A$5:$A$185,0),MATCH(BG$4,'Data transformed'!$4:$4,0)-1),$M5),$N5),"NA"))</f>
        <v>NA</v>
      </c>
      <c r="BH5" s="103" t="str">
        <f aca="true">IF($J5="","",IF(ISNUMBER(OFFSET('Data transformed'!$A$4,MATCH($A5,'Data transformed'!$A$5:$A$185,0),MATCH(BH$4,'Data transformed'!$4:$4,0)-1)), MIN(MAX(OFFSET('Data transformed'!$A$4,MATCH($A5,'Data transformed'!$A$5:$A$185,0),MATCH(BH$4,'Data transformed'!$4:$4,0)-1),$M5),$N5),"NA"))</f>
        <v>NA</v>
      </c>
      <c r="BI5" s="103" t="str">
        <f aca="true">IF($J5="","",IF(ISNUMBER(OFFSET('Data transformed'!$A$4,MATCH($A5,'Data transformed'!$A$5:$A$185,0),MATCH(BI$4,'Data transformed'!$4:$4,0)-1)), MIN(MAX(OFFSET('Data transformed'!$A$4,MATCH($A5,'Data transformed'!$A$5:$A$185,0),MATCH(BI$4,'Data transformed'!$4:$4,0)-1),$M5),$N5),"NA"))</f>
        <v>NA</v>
      </c>
      <c r="BJ5" s="103" t="str">
        <f aca="true">IF($J5="","",IF(ISNUMBER(OFFSET('Data transformed'!$A$4,MATCH($A5,'Data transformed'!$A$5:$A$185,0),MATCH(BJ$4,'Data transformed'!$4:$4,0)-1)), MIN(MAX(OFFSET('Data transformed'!$A$4,MATCH($A5,'Data transformed'!$A$5:$A$185,0),MATCH(BJ$4,'Data transformed'!$4:$4,0)-1),$M5),$N5),"NA"))</f>
        <v>NA</v>
      </c>
      <c r="BK5" s="103" t="str">
        <f aca="true">IF($J5="","",IF(ISNUMBER(OFFSET('Data transformed'!$A$4,MATCH($A5,'Data transformed'!$A$5:$A$185,0),MATCH(BK$4,'Data transformed'!$4:$4,0)-1)), MIN(MAX(OFFSET('Data transformed'!$A$4,MATCH($A5,'Data transformed'!$A$5:$A$185,0),MATCH(BK$4,'Data transformed'!$4:$4,0)-1),$M5),$N5),"NA"))</f>
        <v>NA</v>
      </c>
      <c r="BL5" s="103" t="str">
        <f aca="true">IF($J5="","",IF(ISNUMBER(OFFSET('Data transformed'!$A$4,MATCH($A5,'Data transformed'!$A$5:$A$185,0),MATCH(BL$4,'Data transformed'!$4:$4,0)-1)), MIN(MAX(OFFSET('Data transformed'!$A$4,MATCH($A5,'Data transformed'!$A$5:$A$185,0),MATCH(BL$4,'Data transformed'!$4:$4,0)-1),$M5),$N5),"NA"))</f>
        <v>NA</v>
      </c>
      <c r="BM5" s="103" t="str">
        <f aca="true">IF($J5="","",IF(ISNUMBER(OFFSET('Data transformed'!$A$4,MATCH($A5,'Data transformed'!$A$5:$A$185,0),MATCH(BM$4,'Data transformed'!$4:$4,0)-1)), MIN(MAX(OFFSET('Data transformed'!$A$4,MATCH($A5,'Data transformed'!$A$5:$A$185,0),MATCH(BM$4,'Data transformed'!$4:$4,0)-1),$M5),$N5),"NA"))</f>
        <v>NA</v>
      </c>
      <c r="BN5" s="103" t="str">
        <f aca="true">IF($J5="","",IF(ISNUMBER(OFFSET('Data transformed'!$A$4,MATCH($A5,'Data transformed'!$A$5:$A$185,0),MATCH(BN$4,'Data transformed'!$4:$4,0)-1)), MIN(MAX(OFFSET('Data transformed'!$A$4,MATCH($A5,'Data transformed'!$A$5:$A$185,0),MATCH(BN$4,'Data transformed'!$4:$4,0)-1),$M5),$N5),"NA"))</f>
        <v>NA</v>
      </c>
      <c r="BO5" s="103" t="str">
        <f aca="true">IF($J5="","",IF(ISNUMBER(OFFSET('Data transformed'!$A$4,MATCH($A5,'Data transformed'!$A$5:$A$185,0),MATCH(BO$4,'Data transformed'!$4:$4,0)-1)), MIN(MAX(OFFSET('Data transformed'!$A$4,MATCH($A5,'Data transformed'!$A$5:$A$185,0),MATCH(BO$4,'Data transformed'!$4:$4,0)-1),$M5),$N5),"NA"))</f>
        <v>NA</v>
      </c>
      <c r="BP5" s="103" t="str">
        <f aca="true">IF($J5="","",IF(ISNUMBER(OFFSET('Data transformed'!$A$4,MATCH($A5,'Data transformed'!$A$5:$A$185,0),MATCH(BP$4,'Data transformed'!$4:$4,0)-1)), MIN(MAX(OFFSET('Data transformed'!$A$4,MATCH($A5,'Data transformed'!$A$5:$A$185,0),MATCH(BP$4,'Data transformed'!$4:$4,0)-1),$M5),$N5),"NA"))</f>
        <v>NA</v>
      </c>
      <c r="BQ5" s="103" t="str">
        <f aca="true">IF($J5="","",IF(ISNUMBER(OFFSET('Data transformed'!$A$4,MATCH($A5,'Data transformed'!$A$5:$A$185,0),MATCH(BQ$4,'Data transformed'!$4:$4,0)-1)), MIN(MAX(OFFSET('Data transformed'!$A$4,MATCH($A5,'Data transformed'!$A$5:$A$185,0),MATCH(BQ$4,'Data transformed'!$4:$4,0)-1),$M5),$N5),"NA"))</f>
        <v>NA</v>
      </c>
      <c r="BR5" s="103" t="str">
        <f aca="true">IF($J5="","",IF(ISNUMBER(OFFSET('Data transformed'!$A$4,MATCH($A5,'Data transformed'!$A$5:$A$185,0),MATCH(BR$4,'Data transformed'!$4:$4,0)-1)), MIN(MAX(OFFSET('Data transformed'!$A$4,MATCH($A5,'Data transformed'!$A$5:$A$185,0),MATCH(BR$4,'Data transformed'!$4:$4,0)-1),$M5),$N5),"NA"))</f>
        <v>NA</v>
      </c>
      <c r="BS5" s="103" t="str">
        <f aca="true">IF($J5="","",IF(ISNUMBER(OFFSET('Data transformed'!$A$4,MATCH($A5,'Data transformed'!$A$5:$A$185,0),MATCH(BS$4,'Data transformed'!$4:$4,0)-1)), MIN(MAX(OFFSET('Data transformed'!$A$4,MATCH($A5,'Data transformed'!$A$5:$A$185,0),MATCH(BS$4,'Data transformed'!$4:$4,0)-1),$M5),$N5),"NA"))</f>
        <v>NA</v>
      </c>
      <c r="BT5" s="103" t="str">
        <f aca="true">IF($J5="","",IF(ISNUMBER(OFFSET('Data transformed'!$A$4,MATCH($A5,'Data transformed'!$A$5:$A$185,0),MATCH(BT$4,'Data transformed'!$4:$4,0)-1)), MIN(MAX(OFFSET('Data transformed'!$A$4,MATCH($A5,'Data transformed'!$A$5:$A$185,0),MATCH(BT$4,'Data transformed'!$4:$4,0)-1),$M5),$N5),"NA"))</f>
        <v>NA</v>
      </c>
      <c r="BU5" s="103" t="str">
        <f aca="true">IF($J5="","",IF(ISNUMBER(OFFSET('Data transformed'!$A$4,MATCH($A5,'Data transformed'!$A$5:$A$185,0),MATCH(BU$4,'Data transformed'!$4:$4,0)-1)), MIN(MAX(OFFSET('Data transformed'!$A$4,MATCH($A5,'Data transformed'!$A$5:$A$185,0),MATCH(BU$4,'Data transformed'!$4:$4,0)-1),$M5),$N5),"NA"))</f>
        <v>NA</v>
      </c>
      <c r="BV5" s="103" t="str">
        <f aca="true">IF($J5="","",IF(ISNUMBER(OFFSET('Data transformed'!$A$4,MATCH($A5,'Data transformed'!$A$5:$A$185,0),MATCH(BV$4,'Data transformed'!$4:$4,0)-1)), MIN(MAX(OFFSET('Data transformed'!$A$4,MATCH($A5,'Data transformed'!$A$5:$A$185,0),MATCH(BV$4,'Data transformed'!$4:$4,0)-1),$M5),$N5),"NA"))</f>
        <v>NA</v>
      </c>
      <c r="BW5" s="103" t="str">
        <f aca="true">IF($J5="","",IF(ISNUMBER(OFFSET('Data transformed'!$A$4,MATCH($A5,'Data transformed'!$A$5:$A$185,0),MATCH(BW$4,'Data transformed'!$4:$4,0)-1)), MIN(MAX(OFFSET('Data transformed'!$A$4,MATCH($A5,'Data transformed'!$A$5:$A$185,0),MATCH(BW$4,'Data transformed'!$4:$4,0)-1),$M5),$N5),"NA"))</f>
        <v>NA</v>
      </c>
      <c r="BX5" s="103" t="str">
        <f aca="true">IF($J5="","",IF(ISNUMBER(OFFSET('Data transformed'!$A$4,MATCH($A5,'Data transformed'!$A$5:$A$185,0),MATCH(BX$4,'Data transformed'!$4:$4,0)-1)), MIN(MAX(OFFSET('Data transformed'!$A$4,MATCH($A5,'Data transformed'!$A$5:$A$185,0),MATCH(BX$4,'Data transformed'!$4:$4,0)-1),$M5),$N5),"NA"))</f>
        <v>NA</v>
      </c>
      <c r="BY5" s="103" t="str">
        <f aca="true">IF($J5="","",IF(ISNUMBER(OFFSET('Data transformed'!$A$4,MATCH($A5,'Data transformed'!$A$5:$A$185,0),MATCH(BY$4,'Data transformed'!$4:$4,0)-1)), MIN(MAX(OFFSET('Data transformed'!$A$4,MATCH($A5,'Data transformed'!$A$5:$A$185,0),MATCH(BY$4,'Data transformed'!$4:$4,0)-1),$M5),$N5),"NA"))</f>
        <v>NA</v>
      </c>
      <c r="BZ5" s="103" t="str">
        <f aca="true">IF($J5="","",IF(ISNUMBER(OFFSET('Data transformed'!$A$4,MATCH($A5,'Data transformed'!$A$5:$A$185,0),MATCH(BZ$4,'Data transformed'!$4:$4,0)-1)), MIN(MAX(OFFSET('Data transformed'!$A$4,MATCH($A5,'Data transformed'!$A$5:$A$185,0),MATCH(BZ$4,'Data transformed'!$4:$4,0)-1),$M5),$N5),"NA"))</f>
        <v>NA</v>
      </c>
      <c r="CA5" s="103" t="str">
        <f aca="true">IF($J5="","",IF(ISNUMBER(OFFSET('Data transformed'!$A$4,MATCH($A5,'Data transformed'!$A$5:$A$185,0),MATCH(CA$4,'Data transformed'!$4:$4,0)-1)), MIN(MAX(OFFSET('Data transformed'!$A$4,MATCH($A5,'Data transformed'!$A$5:$A$185,0),MATCH(CA$4,'Data transformed'!$4:$4,0)-1),$M5),$N5),"NA"))</f>
        <v>NA</v>
      </c>
      <c r="CB5" s="103" t="str">
        <f aca="true">IF($J5="","",IF(ISNUMBER(OFFSET('Data transformed'!$A$4,MATCH($A5,'Data transformed'!$A$5:$A$185,0),MATCH(CB$4,'Data transformed'!$4:$4,0)-1)), MIN(MAX(OFFSET('Data transformed'!$A$4,MATCH($A5,'Data transformed'!$A$5:$A$185,0),MATCH(CB$4,'Data transformed'!$4:$4,0)-1),$M5),$N5),"NA"))</f>
        <v>NA</v>
      </c>
      <c r="CC5" s="103" t="str">
        <f aca="true">IF($J5="","",IF(ISNUMBER(OFFSET('Data transformed'!$A$4,MATCH($A5,'Data transformed'!$A$5:$A$185,0),MATCH(CC$4,'Data transformed'!$4:$4,0)-1)), MIN(MAX(OFFSET('Data transformed'!$A$4,MATCH($A5,'Data transformed'!$A$5:$A$185,0),MATCH(CC$4,'Data transformed'!$4:$4,0)-1),$M5),$N5),"NA"))</f>
        <v>NA</v>
      </c>
      <c r="CD5" s="103" t="str">
        <f aca="true">IF($J5="","",IF(ISNUMBER(OFFSET('Data transformed'!$A$4,MATCH($A5,'Data transformed'!$A$5:$A$185,0),MATCH(CD$4,'Data transformed'!$4:$4,0)-1)), MIN(MAX(OFFSET('Data transformed'!$A$4,MATCH($A5,'Data transformed'!$A$5:$A$185,0),MATCH(CD$4,'Data transformed'!$4:$4,0)-1),$M5),$N5),"NA"))</f>
        <v>NA</v>
      </c>
      <c r="CE5" s="103" t="str">
        <f aca="true">IF($J5="","",IF(ISNUMBER(OFFSET('Data transformed'!$A$4,MATCH($A5,'Data transformed'!$A$5:$A$185,0),MATCH(CE$4,'Data transformed'!$4:$4,0)-1)), MIN(MAX(OFFSET('Data transformed'!$A$4,MATCH($A5,'Data transformed'!$A$5:$A$185,0),MATCH(CE$4,'Data transformed'!$4:$4,0)-1),$M5),$N5),"NA"))</f>
        <v>NA</v>
      </c>
      <c r="CF5" s="103" t="str">
        <f aca="true">IF($J5="","",IF(ISNUMBER(OFFSET('Data transformed'!$A$4,MATCH($A5,'Data transformed'!$A$5:$A$185,0),MATCH(CF$4,'Data transformed'!$4:$4,0)-1)), MIN(MAX(OFFSET('Data transformed'!$A$4,MATCH($A5,'Data transformed'!$A$5:$A$185,0),MATCH(CF$4,'Data transformed'!$4:$4,0)-1),$M5),$N5),"NA"))</f>
        <v>NA</v>
      </c>
      <c r="CG5" s="103" t="str">
        <f aca="true">IF($J5="","",IF(ISNUMBER(OFFSET('Data transformed'!$A$4,MATCH($A5,'Data transformed'!$A$5:$A$185,0),MATCH(CG$4,'Data transformed'!$4:$4,0)-1)), MIN(MAX(OFFSET('Data transformed'!$A$4,MATCH($A5,'Data transformed'!$A$5:$A$185,0),MATCH(CG$4,'Data transformed'!$4:$4,0)-1),$M5),$N5),"NA"))</f>
        <v>NA</v>
      </c>
      <c r="CH5" s="103" t="str">
        <f aca="true">IF($J5="","",IF(ISNUMBER(OFFSET('Data transformed'!$A$4,MATCH($A5,'Data transformed'!$A$5:$A$185,0),MATCH(CH$4,'Data transformed'!$4:$4,0)-1)), MIN(MAX(OFFSET('Data transformed'!$A$4,MATCH($A5,'Data transformed'!$A$5:$A$185,0),MATCH(CH$4,'Data transformed'!$4:$4,0)-1),$M5),$N5),"NA"))</f>
        <v>NA</v>
      </c>
      <c r="CI5" s="103" t="str">
        <f aca="true">IF($J5="","",IF(ISNUMBER(OFFSET('Data transformed'!$A$4,MATCH($A5,'Data transformed'!$A$5:$A$185,0),MATCH(CI$4,'Data transformed'!$4:$4,0)-1)), MIN(MAX(OFFSET('Data transformed'!$A$4,MATCH($A5,'Data transformed'!$A$5:$A$185,0),MATCH(CI$4,'Data transformed'!$4:$4,0)-1),$M5),$N5),"NA"))</f>
        <v>NA</v>
      </c>
      <c r="CJ5" s="103" t="str">
        <f aca="true">IF($J5="","",IF(ISNUMBER(OFFSET('Data transformed'!$A$4,MATCH($A5,'Data transformed'!$A$5:$A$185,0),MATCH(CJ$4,'Data transformed'!$4:$4,0)-1)), MIN(MAX(OFFSET('Data transformed'!$A$4,MATCH($A5,'Data transformed'!$A$5:$A$185,0),MATCH(CJ$4,'Data transformed'!$4:$4,0)-1),$M5),$N5),"NA"))</f>
        <v>NA</v>
      </c>
      <c r="CK5" s="103" t="str">
        <f aca="true">IF($J5="","",IF(ISNUMBER(OFFSET('Data transformed'!$A$4,MATCH($A5,'Data transformed'!$A$5:$A$185,0),MATCH(CK$4,'Data transformed'!$4:$4,0)-1)), MIN(MAX(OFFSET('Data transformed'!$A$4,MATCH($A5,'Data transformed'!$A$5:$A$185,0),MATCH(CK$4,'Data transformed'!$4:$4,0)-1),$M5),$N5),"NA"))</f>
        <v>NA</v>
      </c>
      <c r="CL5" s="103" t="str">
        <f aca="true">IF($J5="","",IF(ISNUMBER(OFFSET('Data transformed'!$A$4,MATCH($A5,'Data transformed'!$A$5:$A$185,0),MATCH(CL$4,'Data transformed'!$4:$4,0)-1)), MIN(MAX(OFFSET('Data transformed'!$A$4,MATCH($A5,'Data transformed'!$A$5:$A$185,0),MATCH(CL$4,'Data transformed'!$4:$4,0)-1),$M5),$N5),"NA"))</f>
        <v>NA</v>
      </c>
      <c r="CM5" s="103" t="str">
        <f aca="true">IF($J5="","",IF(ISNUMBER(OFFSET('Data transformed'!$A$4,MATCH($A5,'Data transformed'!$A$5:$A$185,0),MATCH(CM$4,'Data transformed'!$4:$4,0)-1)), MIN(MAX(OFFSET('Data transformed'!$A$4,MATCH($A5,'Data transformed'!$A$5:$A$185,0),MATCH(CM$4,'Data transformed'!$4:$4,0)-1),$M5),$N5),"NA"))</f>
        <v>NA</v>
      </c>
      <c r="CN5" s="103" t="str">
        <f aca="true">IF($J5="","",IF(ISNUMBER(OFFSET('Data transformed'!$A$4,MATCH($A5,'Data transformed'!$A$5:$A$185,0),MATCH(CN$4,'Data transformed'!$4:$4,0)-1)), MIN(MAX(OFFSET('Data transformed'!$A$4,MATCH($A5,'Data transformed'!$A$5:$A$185,0),MATCH(CN$4,'Data transformed'!$4:$4,0)-1),$M5),$N5),"NA"))</f>
        <v>NA</v>
      </c>
      <c r="CO5" s="103" t="str">
        <f aca="true">IF($J5="","",IF(ISNUMBER(OFFSET('Data transformed'!$A$4,MATCH($A5,'Data transformed'!$A$5:$A$185,0),MATCH(CO$4,'Data transformed'!$4:$4,0)-1)), MIN(MAX(OFFSET('Data transformed'!$A$4,MATCH($A5,'Data transformed'!$A$5:$A$185,0),MATCH(CO$4,'Data transformed'!$4:$4,0)-1),$M5),$N5),"NA"))</f>
        <v>NA</v>
      </c>
      <c r="CP5" s="103" t="str">
        <f aca="true">IF($J5="","",IF(ISNUMBER(OFFSET('Data transformed'!$A$4,MATCH($A5,'Data transformed'!$A$5:$A$185,0),MATCH(CP$4,'Data transformed'!$4:$4,0)-1)), MIN(MAX(OFFSET('Data transformed'!$A$4,MATCH($A5,'Data transformed'!$A$5:$A$185,0),MATCH(CP$4,'Data transformed'!$4:$4,0)-1),$M5),$N5),"NA"))</f>
        <v>NA</v>
      </c>
      <c r="CQ5" s="103" t="str">
        <f aca="true">IF($J5="","",IF(ISNUMBER(OFFSET('Data transformed'!$A$4,MATCH($A5,'Data transformed'!$A$5:$A$185,0),MATCH(CQ$4,'Data transformed'!$4:$4,0)-1)), MIN(MAX(OFFSET('Data transformed'!$A$4,MATCH($A5,'Data transformed'!$A$5:$A$185,0),MATCH(CQ$4,'Data transformed'!$4:$4,0)-1),$M5),$N5),"NA"))</f>
        <v>NA</v>
      </c>
      <c r="CR5" s="103" t="str">
        <f aca="true">IF($J5="","",IF(ISNUMBER(OFFSET('Data transformed'!$A$4,MATCH($A5,'Data transformed'!$A$5:$A$185,0),MATCH(CR$4,'Data transformed'!$4:$4,0)-1)), MIN(MAX(OFFSET('Data transformed'!$A$4,MATCH($A5,'Data transformed'!$A$5:$A$185,0),MATCH(CR$4,'Data transformed'!$4:$4,0)-1),$M5),$N5),"NA"))</f>
        <v>NA</v>
      </c>
      <c r="CS5" s="103" t="str">
        <f aca="true">IF($J5="","",IF(ISNUMBER(OFFSET('Data transformed'!$A$4,MATCH($A5,'Data transformed'!$A$5:$A$185,0),MATCH(CS$4,'Data transformed'!$4:$4,0)-1)), MIN(MAX(OFFSET('Data transformed'!$A$4,MATCH($A5,'Data transformed'!$A$5:$A$185,0),MATCH(CS$4,'Data transformed'!$4:$4,0)-1),$M5),$N5),"NA"))</f>
        <v>NA</v>
      </c>
      <c r="CT5" s="103" t="str">
        <f aca="true">IF($J5="","",IF(ISNUMBER(OFFSET('Data transformed'!$A$4,MATCH($A5,'Data transformed'!$A$5:$A$185,0),MATCH(CT$4,'Data transformed'!$4:$4,0)-1)), MIN(MAX(OFFSET('Data transformed'!$A$4,MATCH($A5,'Data transformed'!$A$5:$A$185,0),MATCH(CT$4,'Data transformed'!$4:$4,0)-1),$M5),$N5),"NA"))</f>
        <v>NA</v>
      </c>
      <c r="CU5" s="103" t="str">
        <f aca="true">IF($J5="","",IF(ISNUMBER(OFFSET('Data transformed'!$A$4,MATCH($A5,'Data transformed'!$A$5:$A$185,0),MATCH(CU$4,'Data transformed'!$4:$4,0)-1)), MIN(MAX(OFFSET('Data transformed'!$A$4,MATCH($A5,'Data transformed'!$A$5:$A$185,0),MATCH(CU$4,'Data transformed'!$4:$4,0)-1),$M5),$N5),"NA"))</f>
        <v>NA</v>
      </c>
    </row>
    <row r="6" s="103" customFormat="true" ht="15.5" hidden="false" customHeight="false" outlineLevel="0" collapsed="false">
      <c r="A6" s="107" t="n">
        <v>1000</v>
      </c>
      <c r="B6" s="107" t="n">
        <v>1</v>
      </c>
      <c r="C6" s="103" t="str">
        <f aca="true">IF(ISBLANK(OFFSET('Raw Data'!$A$3,MATCH($A6,'Raw Data'!$B$4:$B$185,0),MATCH(C$4,'Raw Data'!$3:$3,0)-1)),"",OFFSET('Raw Data'!$A$3,MATCH($A6,'Raw Data'!$B$4:$B$185,0),MATCH(C$4,'Raw Data'!$3:$3,0)-1))</f>
        <v/>
      </c>
      <c r="D6" s="103" t="str">
        <f aca="true">IF(ISBLANK(OFFSET('Raw Data'!$A$3,MATCH($A6,'Raw Data'!$B$4:$B$185,0),MATCH(D$4,'Raw Data'!$3:$3,0)-1)),"",OFFSET('Raw Data'!$A$3,MATCH($A6,'Raw Data'!$B$4:$B$185,0),MATCH(D$4,'Raw Data'!$3:$3,0)-1))</f>
        <v>Consumer Empowerment and Confidence</v>
      </c>
      <c r="E6" s="103" t="str">
        <f aca="true">IF(ISBLANK(OFFSET('Raw Data'!$A$3,MATCH($A6,'Raw Data'!$B$4:$B$185,0),MATCH(E$4,'Raw Data'!$3:$3,0)-1)),"",OFFSET('Raw Data'!$A$3,MATCH($A6,'Raw Data'!$B$4:$B$185,0),MATCH(E$4,'Raw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J6" s="103" t="e">
        <f aca="true" t="array" ref="J6:J6">IFERROR(_xlfn.QUARTILE.INC(IF(ISNUMBER(OFFSET('Data transformed'!$N$4,MATCH('outliers treatment'!$A6,'Data transformed'!$A$5:$A$185),1,1,COUNTA('Data transformed'!$O$4:$CX$4))),OFFSET('Data transformed'!$N$4,MATCH('outliers treatment'!$A6,'Data transformed'!$A$5:$A$185),1,1,COUNTA('Data transformed'!$O$4:$CX$4))),1),"")</f>
        <v>#N/A</v>
      </c>
      <c r="K6" s="103" t="e">
        <f aca="true" t="array" ref="K6:K6">IFERROR(_xlfn.QUARTILE.INC(IF(ISNUMBER(OFFSET('Data transformed'!$N$4,MATCH('outliers treatment'!$A6,'Data transformed'!$A$5:$A$185),1,1,COUNTA('Data transformed'!$O$4:$CX$4))),OFFSET('Data transformed'!$N$4,MATCH('outliers treatment'!$A6,'Data transformed'!$A$5:$A$185),1,1,COUNTA('Data transformed'!$O$4:$CX$4))),3),"")</f>
        <v>#N/A</v>
      </c>
      <c r="L6" s="103" t="str">
        <f aca="false">IFERROR(K6-J6,"")</f>
        <v/>
      </c>
      <c r="M6" s="103" t="str">
        <f aca="false">IFERROR(J6-1.5*L6,"")</f>
        <v/>
      </c>
      <c r="N6" s="103" t="str">
        <f aca="false">IFERROR(K6+1.5*L6,"")</f>
        <v/>
      </c>
      <c r="P6" s="105" t="str">
        <f aca="false" t="array" ref="P6:P6">IFERROR(SKEW(IF(ISNUMBER(T6:CQ6),T6:CQ6,"")),"")</f>
        <v/>
      </c>
      <c r="Q6" s="103" t="n">
        <f aca="true">IF(ISBLANK(OFFSET('Data above threshold'!$A$4,MATCH('Data above threshold'!$A6,'Data above threshold'!$A$5:$A$185,0),MATCH('Data above threshold'!N$4,'Data above threshold'!$4:$4,0)-1)),1,OFFSET('Data above threshold'!$A$4,MATCH('Data above threshold'!$A6,'Data above threshold'!$A$5:$A$185,0),MATCH('Data above threshold'!N$4,'Data above threshold'!$4:$4,0)-1))</f>
        <v>1</v>
      </c>
      <c r="R6" s="103" t="e">
        <f aca="false">IF($J6="","",COUNTIF(T6:CQ6,M6)+ COUNTIF(T6:CQ6,N6))</f>
        <v>#N/A</v>
      </c>
      <c r="S6" s="106"/>
      <c r="T6" s="103" t="str">
        <f aca="true">IF($J6="","",IF(ISNUMBER(OFFSET('Data transformed'!$A$4,MATCH($A6,'Data transformed'!$A$5:$A$185,0),MATCH(T$4,'Data transformed'!$4:$4,0)-1)), MIN(MAX(OFFSET('Data transformed'!$A$4,MATCH($A6,'Data transformed'!$A$5:$A$185,0),MATCH(T$4,'Data transformed'!$4:$4,0)-1),$M6),$N6),"NA"))</f>
        <v>NA</v>
      </c>
      <c r="U6" s="103" t="str">
        <f aca="true">IF($J6="","",IF(ISNUMBER(OFFSET('Data transformed'!$A$4,MATCH($A6,'Data transformed'!$A$5:$A$185,0),MATCH(U$4,'Data transformed'!$4:$4,0)-1)), MIN(MAX(OFFSET('Data transformed'!$A$4,MATCH($A6,'Data transformed'!$A$5:$A$185,0),MATCH(U$4,'Data transformed'!$4:$4,0)-1),$M6),$N6),"NA"))</f>
        <v>NA</v>
      </c>
      <c r="V6" s="103" t="str">
        <f aca="true">IF($J6="","",IF(ISNUMBER(OFFSET('Data transformed'!$A$4,MATCH($A6,'Data transformed'!$A$5:$A$185,0),MATCH(V$4,'Data transformed'!$4:$4,0)-1)), MIN(MAX(OFFSET('Data transformed'!$A$4,MATCH($A6,'Data transformed'!$A$5:$A$185,0),MATCH(V$4,'Data transformed'!$4:$4,0)-1),$M6),$N6),"NA"))</f>
        <v>NA</v>
      </c>
      <c r="W6" s="103" t="str">
        <f aca="true">IF($J6="","",IF(ISNUMBER(OFFSET('Data transformed'!$A$4,MATCH($A6,'Data transformed'!$A$5:$A$185,0),MATCH(W$4,'Data transformed'!$4:$4,0)-1)), MIN(MAX(OFFSET('Data transformed'!$A$4,MATCH($A6,'Data transformed'!$A$5:$A$185,0),MATCH(W$4,'Data transformed'!$4:$4,0)-1),$M6),$N6),"NA"))</f>
        <v>NA</v>
      </c>
      <c r="X6" s="103" t="str">
        <f aca="true">IF($J6="","",IF(ISNUMBER(OFFSET('Data transformed'!$A$4,MATCH($A6,'Data transformed'!$A$5:$A$185,0),MATCH(X$4,'Data transformed'!$4:$4,0)-1)), MIN(MAX(OFFSET('Data transformed'!$A$4,MATCH($A6,'Data transformed'!$A$5:$A$185,0),MATCH(X$4,'Data transformed'!$4:$4,0)-1),$M6),$N6),"NA"))</f>
        <v>NA</v>
      </c>
      <c r="Y6" s="103" t="str">
        <f aca="true">IF($J6="","",IF(ISNUMBER(OFFSET('Data transformed'!$A$4,MATCH($A6,'Data transformed'!$A$5:$A$185,0),MATCH(Y$4,'Data transformed'!$4:$4,0)-1)), MIN(MAX(OFFSET('Data transformed'!$A$4,MATCH($A6,'Data transformed'!$A$5:$A$185,0),MATCH(Y$4,'Data transformed'!$4:$4,0)-1),$M6),$N6),"NA"))</f>
        <v>NA</v>
      </c>
      <c r="Z6" s="103" t="str">
        <f aca="true">IF($J6="","",IF(ISNUMBER(OFFSET('Data transformed'!$A$4,MATCH($A6,'Data transformed'!$A$5:$A$185,0),MATCH(Z$4,'Data transformed'!$4:$4,0)-1)), MIN(MAX(OFFSET('Data transformed'!$A$4,MATCH($A6,'Data transformed'!$A$5:$A$185,0),MATCH(Z$4,'Data transformed'!$4:$4,0)-1),$M6),$N6),"NA"))</f>
        <v>NA</v>
      </c>
      <c r="AA6" s="103" t="str">
        <f aca="true">IF($J6="","",IF(ISNUMBER(OFFSET('Data transformed'!$A$4,MATCH($A6,'Data transformed'!$A$5:$A$185,0),MATCH(AA$4,'Data transformed'!$4:$4,0)-1)), MIN(MAX(OFFSET('Data transformed'!$A$4,MATCH($A6,'Data transformed'!$A$5:$A$185,0),MATCH(AA$4,'Data transformed'!$4:$4,0)-1),$M6),$N6),"NA"))</f>
        <v>NA</v>
      </c>
      <c r="AB6" s="103" t="str">
        <f aca="true">IF($J6="","",IF(ISNUMBER(OFFSET('Data transformed'!$A$4,MATCH($A6,'Data transformed'!$A$5:$A$185,0),MATCH(AB$4,'Data transformed'!$4:$4,0)-1)), MIN(MAX(OFFSET('Data transformed'!$A$4,MATCH($A6,'Data transformed'!$A$5:$A$185,0),MATCH(AB$4,'Data transformed'!$4:$4,0)-1),$M6),$N6),"NA"))</f>
        <v>NA</v>
      </c>
      <c r="AC6" s="103" t="str">
        <f aca="true">IF($J6="","",IF(ISNUMBER(OFFSET('Data transformed'!$A$4,MATCH($A6,'Data transformed'!$A$5:$A$185,0),MATCH(AC$4,'Data transformed'!$4:$4,0)-1)), MIN(MAX(OFFSET('Data transformed'!$A$4,MATCH($A6,'Data transformed'!$A$5:$A$185,0),MATCH(AC$4,'Data transformed'!$4:$4,0)-1),$M6),$N6),"NA"))</f>
        <v>NA</v>
      </c>
      <c r="AD6" s="103" t="str">
        <f aca="true">IF($J6="","",IF(ISNUMBER(OFFSET('Data transformed'!$A$4,MATCH($A6,'Data transformed'!$A$5:$A$185,0),MATCH(AD$4,'Data transformed'!$4:$4,0)-1)), MIN(MAX(OFFSET('Data transformed'!$A$4,MATCH($A6,'Data transformed'!$A$5:$A$185,0),MATCH(AD$4,'Data transformed'!$4:$4,0)-1),$M6),$N6),"NA"))</f>
        <v>NA</v>
      </c>
      <c r="AE6" s="103" t="str">
        <f aca="true">IF($J6="","",IF(ISNUMBER(OFFSET('Data transformed'!$A$4,MATCH($A6,'Data transformed'!$A$5:$A$185,0),MATCH(AE$4,'Data transformed'!$4:$4,0)-1)), MIN(MAX(OFFSET('Data transformed'!$A$4,MATCH($A6,'Data transformed'!$A$5:$A$185,0),MATCH(AE$4,'Data transformed'!$4:$4,0)-1),$M6),$N6),"NA"))</f>
        <v>NA</v>
      </c>
      <c r="AF6" s="103" t="str">
        <f aca="true">IF($J6="","",IF(ISNUMBER(OFFSET('Data transformed'!$A$4,MATCH($A6,'Data transformed'!$A$5:$A$185,0),MATCH(AF$4,'Data transformed'!$4:$4,0)-1)), MIN(MAX(OFFSET('Data transformed'!$A$4,MATCH($A6,'Data transformed'!$A$5:$A$185,0),MATCH(AF$4,'Data transformed'!$4:$4,0)-1),$M6),$N6),"NA"))</f>
        <v>NA</v>
      </c>
      <c r="AG6" s="103" t="str">
        <f aca="true">IF($J6="","",IF(ISNUMBER(OFFSET('Data transformed'!$A$4,MATCH($A6,'Data transformed'!$A$5:$A$185,0),MATCH(AG$4,'Data transformed'!$4:$4,0)-1)), MIN(MAX(OFFSET('Data transformed'!$A$4,MATCH($A6,'Data transformed'!$A$5:$A$185,0),MATCH(AG$4,'Data transformed'!$4:$4,0)-1),$M6),$N6),"NA"))</f>
        <v>NA</v>
      </c>
      <c r="AH6" s="103" t="str">
        <f aca="true">IF($J6="","",IF(ISNUMBER(OFFSET('Data transformed'!$A$4,MATCH($A6,'Data transformed'!$A$5:$A$185,0),MATCH(AH$4,'Data transformed'!$4:$4,0)-1)), MIN(MAX(OFFSET('Data transformed'!$A$4,MATCH($A6,'Data transformed'!$A$5:$A$185,0),MATCH(AH$4,'Data transformed'!$4:$4,0)-1),$M6),$N6),"NA"))</f>
        <v>NA</v>
      </c>
      <c r="AI6" s="103" t="str">
        <f aca="true">IF($J6="","",IF(ISNUMBER(OFFSET('Data transformed'!$A$4,MATCH($A6,'Data transformed'!$A$5:$A$185,0),MATCH(AI$4,'Data transformed'!$4:$4,0)-1)), MIN(MAX(OFFSET('Data transformed'!$A$4,MATCH($A6,'Data transformed'!$A$5:$A$185,0),MATCH(AI$4,'Data transformed'!$4:$4,0)-1),$M6),$N6),"NA"))</f>
        <v>NA</v>
      </c>
      <c r="AJ6" s="103" t="str">
        <f aca="true">IF($J6="","",IF(ISNUMBER(OFFSET('Data transformed'!$A$4,MATCH($A6,'Data transformed'!$A$5:$A$185,0),MATCH(AJ$4,'Data transformed'!$4:$4,0)-1)), MIN(MAX(OFFSET('Data transformed'!$A$4,MATCH($A6,'Data transformed'!$A$5:$A$185,0),MATCH(AJ$4,'Data transformed'!$4:$4,0)-1),$M6),$N6),"NA"))</f>
        <v>NA</v>
      </c>
      <c r="AK6" s="103" t="str">
        <f aca="true">IF($J6="","",IF(ISNUMBER(OFFSET('Data transformed'!$A$4,MATCH($A6,'Data transformed'!$A$5:$A$185,0),MATCH(AK$4,'Data transformed'!$4:$4,0)-1)), MIN(MAX(OFFSET('Data transformed'!$A$4,MATCH($A6,'Data transformed'!$A$5:$A$185,0),MATCH(AK$4,'Data transformed'!$4:$4,0)-1),$M6),$N6),"NA"))</f>
        <v>NA</v>
      </c>
      <c r="AL6" s="103" t="str">
        <f aca="true">IF($J6="","",IF(ISNUMBER(OFFSET('Data transformed'!$A$4,MATCH($A6,'Data transformed'!$A$5:$A$185,0),MATCH(AL$4,'Data transformed'!$4:$4,0)-1)), MIN(MAX(OFFSET('Data transformed'!$A$4,MATCH($A6,'Data transformed'!$A$5:$A$185,0),MATCH(AL$4,'Data transformed'!$4:$4,0)-1),$M6),$N6),"NA"))</f>
        <v>NA</v>
      </c>
      <c r="AM6" s="103" t="str">
        <f aca="true">IF($J6="","",IF(ISNUMBER(OFFSET('Data transformed'!$A$4,MATCH($A6,'Data transformed'!$A$5:$A$185,0),MATCH(AM$4,'Data transformed'!$4:$4,0)-1)), MIN(MAX(OFFSET('Data transformed'!$A$4,MATCH($A6,'Data transformed'!$A$5:$A$185,0),MATCH(AM$4,'Data transformed'!$4:$4,0)-1),$M6),$N6),"NA"))</f>
        <v>NA</v>
      </c>
      <c r="AN6" s="103" t="str">
        <f aca="true">IF($J6="","",IF(ISNUMBER(OFFSET('Data transformed'!$A$4,MATCH($A6,'Data transformed'!$A$5:$A$185,0),MATCH(AN$4,'Data transformed'!$4:$4,0)-1)), MIN(MAX(OFFSET('Data transformed'!$A$4,MATCH($A6,'Data transformed'!$A$5:$A$185,0),MATCH(AN$4,'Data transformed'!$4:$4,0)-1),$M6),$N6),"NA"))</f>
        <v>NA</v>
      </c>
      <c r="AO6" s="103" t="str">
        <f aca="true">IF($J6="","",IF(ISNUMBER(OFFSET('Data transformed'!$A$4,MATCH($A6,'Data transformed'!$A$5:$A$185,0),MATCH(AO$4,'Data transformed'!$4:$4,0)-1)), MIN(MAX(OFFSET('Data transformed'!$A$4,MATCH($A6,'Data transformed'!$A$5:$A$185,0),MATCH(AO$4,'Data transformed'!$4:$4,0)-1),$M6),$N6),"NA"))</f>
        <v>NA</v>
      </c>
      <c r="AP6" s="103" t="str">
        <f aca="true">IF($J6="","",IF(ISNUMBER(OFFSET('Data transformed'!$A$4,MATCH($A6,'Data transformed'!$A$5:$A$185,0),MATCH(AP$4,'Data transformed'!$4:$4,0)-1)), MIN(MAX(OFFSET('Data transformed'!$A$4,MATCH($A6,'Data transformed'!$A$5:$A$185,0),MATCH(AP$4,'Data transformed'!$4:$4,0)-1),$M6),$N6),"NA"))</f>
        <v>NA</v>
      </c>
      <c r="AQ6" s="103" t="str">
        <f aca="true">IF($J6="","",IF(ISNUMBER(OFFSET('Data transformed'!$A$4,MATCH($A6,'Data transformed'!$A$5:$A$185,0),MATCH(AQ$4,'Data transformed'!$4:$4,0)-1)), MIN(MAX(OFFSET('Data transformed'!$A$4,MATCH($A6,'Data transformed'!$A$5:$A$185,0),MATCH(AQ$4,'Data transformed'!$4:$4,0)-1),$M6),$N6),"NA"))</f>
        <v>NA</v>
      </c>
      <c r="AR6" s="103" t="str">
        <f aca="true">IF($J6="","",IF(ISNUMBER(OFFSET('Data transformed'!$A$4,MATCH($A6,'Data transformed'!$A$5:$A$185,0),MATCH(AR$4,'Data transformed'!$4:$4,0)-1)), MIN(MAX(OFFSET('Data transformed'!$A$4,MATCH($A6,'Data transformed'!$A$5:$A$185,0),MATCH(AR$4,'Data transformed'!$4:$4,0)-1),$M6),$N6),"NA"))</f>
        <v>NA</v>
      </c>
      <c r="AS6" s="103" t="str">
        <f aca="true">IF($J6="","",IF(ISNUMBER(OFFSET('Data transformed'!$A$4,MATCH($A6,'Data transformed'!$A$5:$A$185,0),MATCH(AS$4,'Data transformed'!$4:$4,0)-1)), MIN(MAX(OFFSET('Data transformed'!$A$4,MATCH($A6,'Data transformed'!$A$5:$A$185,0),MATCH(AS$4,'Data transformed'!$4:$4,0)-1),$M6),$N6),"NA"))</f>
        <v>NA</v>
      </c>
      <c r="AT6" s="103" t="str">
        <f aca="true">IF($J6="","",IF(ISNUMBER(OFFSET('Data transformed'!$A$4,MATCH($A6,'Data transformed'!$A$5:$A$185,0),MATCH(AT$4,'Data transformed'!$4:$4,0)-1)), MIN(MAX(OFFSET('Data transformed'!$A$4,MATCH($A6,'Data transformed'!$A$5:$A$185,0),MATCH(AT$4,'Data transformed'!$4:$4,0)-1),$M6),$N6),"NA"))</f>
        <v>NA</v>
      </c>
      <c r="AU6" s="103" t="str">
        <f aca="true">IF($J6="","",IF(ISNUMBER(OFFSET('Data transformed'!$A$4,MATCH($A6,'Data transformed'!$A$5:$A$185,0),MATCH(AU$4,'Data transformed'!$4:$4,0)-1)), MIN(MAX(OFFSET('Data transformed'!$A$4,MATCH($A6,'Data transformed'!$A$5:$A$185,0),MATCH(AU$4,'Data transformed'!$4:$4,0)-1),$M6),$N6),"NA"))</f>
        <v>NA</v>
      </c>
      <c r="AV6" s="103" t="str">
        <f aca="true">IF($J6="","",IF(ISNUMBER(OFFSET('Data transformed'!$A$4,MATCH($A6,'Data transformed'!$A$5:$A$185,0),MATCH(AV$4,'Data transformed'!$4:$4,0)-1)), MIN(MAX(OFFSET('Data transformed'!$A$4,MATCH($A6,'Data transformed'!$A$5:$A$185,0),MATCH(AV$4,'Data transformed'!$4:$4,0)-1),$M6),$N6),"NA"))</f>
        <v>NA</v>
      </c>
      <c r="AW6" s="103" t="str">
        <f aca="true">IF($J6="","",IF(ISNUMBER(OFFSET('Data transformed'!$A$4,MATCH($A6,'Data transformed'!$A$5:$A$185,0),MATCH(AW$4,'Data transformed'!$4:$4,0)-1)), MIN(MAX(OFFSET('Data transformed'!$A$4,MATCH($A6,'Data transformed'!$A$5:$A$185,0),MATCH(AW$4,'Data transformed'!$4:$4,0)-1),$M6),$N6),"NA"))</f>
        <v>NA</v>
      </c>
      <c r="AX6" s="103" t="str">
        <f aca="true">IF($J6="","",IF(ISNUMBER(OFFSET('Data transformed'!$A$4,MATCH($A6,'Data transformed'!$A$5:$A$185,0),MATCH(AX$4,'Data transformed'!$4:$4,0)-1)), MIN(MAX(OFFSET('Data transformed'!$A$4,MATCH($A6,'Data transformed'!$A$5:$A$185,0),MATCH(AX$4,'Data transformed'!$4:$4,0)-1),$M6),$N6),"NA"))</f>
        <v>NA</v>
      </c>
      <c r="AY6" s="103" t="str">
        <f aca="true">IF($J6="","",IF(ISNUMBER(OFFSET('Data transformed'!$A$4,MATCH($A6,'Data transformed'!$A$5:$A$185,0),MATCH(AY$4,'Data transformed'!$4:$4,0)-1)), MIN(MAX(OFFSET('Data transformed'!$A$4,MATCH($A6,'Data transformed'!$A$5:$A$185,0),MATCH(AY$4,'Data transformed'!$4:$4,0)-1),$M6),$N6),"NA"))</f>
        <v>NA</v>
      </c>
      <c r="AZ6" s="103" t="str">
        <f aca="true">IF($J6="","",IF(ISNUMBER(OFFSET('Data transformed'!$A$4,MATCH($A6,'Data transformed'!$A$5:$A$185,0),MATCH(AZ$4,'Data transformed'!$4:$4,0)-1)), MIN(MAX(OFFSET('Data transformed'!$A$4,MATCH($A6,'Data transformed'!$A$5:$A$185,0),MATCH(AZ$4,'Data transformed'!$4:$4,0)-1),$M6),$N6),"NA"))</f>
        <v>NA</v>
      </c>
      <c r="BA6" s="103" t="str">
        <f aca="true">IF($J6="","",IF(ISNUMBER(OFFSET('Data transformed'!$A$4,MATCH($A6,'Data transformed'!$A$5:$A$185,0),MATCH(BA$4,'Data transformed'!$4:$4,0)-1)), MIN(MAX(OFFSET('Data transformed'!$A$4,MATCH($A6,'Data transformed'!$A$5:$A$185,0),MATCH(BA$4,'Data transformed'!$4:$4,0)-1),$M6),$N6),"NA"))</f>
        <v>NA</v>
      </c>
      <c r="BB6" s="103" t="str">
        <f aca="true">IF($J6="","",IF(ISNUMBER(OFFSET('Data transformed'!$A$4,MATCH($A6,'Data transformed'!$A$5:$A$185,0),MATCH(BB$4,'Data transformed'!$4:$4,0)-1)), MIN(MAX(OFFSET('Data transformed'!$A$4,MATCH($A6,'Data transformed'!$A$5:$A$185,0),MATCH(BB$4,'Data transformed'!$4:$4,0)-1),$M6),$N6),"NA"))</f>
        <v>NA</v>
      </c>
      <c r="BC6" s="103" t="str">
        <f aca="true">IF($J6="","",IF(ISNUMBER(OFFSET('Data transformed'!$A$4,MATCH($A6,'Data transformed'!$A$5:$A$185,0),MATCH(BC$4,'Data transformed'!$4:$4,0)-1)), MIN(MAX(OFFSET('Data transformed'!$A$4,MATCH($A6,'Data transformed'!$A$5:$A$185,0),MATCH(BC$4,'Data transformed'!$4:$4,0)-1),$M6),$N6),"NA"))</f>
        <v>NA</v>
      </c>
      <c r="BD6" s="103" t="str">
        <f aca="true">IF($J6="","",IF(ISNUMBER(OFFSET('Data transformed'!$A$4,MATCH($A6,'Data transformed'!$A$5:$A$185,0),MATCH(BD$4,'Data transformed'!$4:$4,0)-1)), MIN(MAX(OFFSET('Data transformed'!$A$4,MATCH($A6,'Data transformed'!$A$5:$A$185,0),MATCH(BD$4,'Data transformed'!$4:$4,0)-1),$M6),$N6),"NA"))</f>
        <v>NA</v>
      </c>
      <c r="BE6" s="103" t="str">
        <f aca="true">IF($J6="","",IF(ISNUMBER(OFFSET('Data transformed'!$A$4,MATCH($A6,'Data transformed'!$A$5:$A$185,0),MATCH(BE$4,'Data transformed'!$4:$4,0)-1)), MIN(MAX(OFFSET('Data transformed'!$A$4,MATCH($A6,'Data transformed'!$A$5:$A$185,0),MATCH(BE$4,'Data transformed'!$4:$4,0)-1),$M6),$N6),"NA"))</f>
        <v>NA</v>
      </c>
      <c r="BF6" s="103" t="str">
        <f aca="true">IF($J6="","",IF(ISNUMBER(OFFSET('Data transformed'!$A$4,MATCH($A6,'Data transformed'!$A$5:$A$185,0),MATCH(BF$4,'Data transformed'!$4:$4,0)-1)), MIN(MAX(OFFSET('Data transformed'!$A$4,MATCH($A6,'Data transformed'!$A$5:$A$185,0),MATCH(BF$4,'Data transformed'!$4:$4,0)-1),$M6),$N6),"NA"))</f>
        <v>NA</v>
      </c>
      <c r="BG6" s="103" t="str">
        <f aca="true">IF($J6="","",IF(ISNUMBER(OFFSET('Data transformed'!$A$4,MATCH($A6,'Data transformed'!$A$5:$A$185,0),MATCH(BG$4,'Data transformed'!$4:$4,0)-1)), MIN(MAX(OFFSET('Data transformed'!$A$4,MATCH($A6,'Data transformed'!$A$5:$A$185,0),MATCH(BG$4,'Data transformed'!$4:$4,0)-1),$M6),$N6),"NA"))</f>
        <v>NA</v>
      </c>
      <c r="BH6" s="103" t="str">
        <f aca="true">IF($J6="","",IF(ISNUMBER(OFFSET('Data transformed'!$A$4,MATCH($A6,'Data transformed'!$A$5:$A$185,0),MATCH(BH$4,'Data transformed'!$4:$4,0)-1)), MIN(MAX(OFFSET('Data transformed'!$A$4,MATCH($A6,'Data transformed'!$A$5:$A$185,0),MATCH(BH$4,'Data transformed'!$4:$4,0)-1),$M6),$N6),"NA"))</f>
        <v>NA</v>
      </c>
      <c r="BI6" s="103" t="str">
        <f aca="true">IF($J6="","",IF(ISNUMBER(OFFSET('Data transformed'!$A$4,MATCH($A6,'Data transformed'!$A$5:$A$185,0),MATCH(BI$4,'Data transformed'!$4:$4,0)-1)), MIN(MAX(OFFSET('Data transformed'!$A$4,MATCH($A6,'Data transformed'!$A$5:$A$185,0),MATCH(BI$4,'Data transformed'!$4:$4,0)-1),$M6),$N6),"NA"))</f>
        <v>NA</v>
      </c>
      <c r="BJ6" s="103" t="str">
        <f aca="true">IF($J6="","",IF(ISNUMBER(OFFSET('Data transformed'!$A$4,MATCH($A6,'Data transformed'!$A$5:$A$185,0),MATCH(BJ$4,'Data transformed'!$4:$4,0)-1)), MIN(MAX(OFFSET('Data transformed'!$A$4,MATCH($A6,'Data transformed'!$A$5:$A$185,0),MATCH(BJ$4,'Data transformed'!$4:$4,0)-1),$M6),$N6),"NA"))</f>
        <v>NA</v>
      </c>
      <c r="BK6" s="103" t="str">
        <f aca="true">IF($J6="","",IF(ISNUMBER(OFFSET('Data transformed'!$A$4,MATCH($A6,'Data transformed'!$A$5:$A$185,0),MATCH(BK$4,'Data transformed'!$4:$4,0)-1)), MIN(MAX(OFFSET('Data transformed'!$A$4,MATCH($A6,'Data transformed'!$A$5:$A$185,0),MATCH(BK$4,'Data transformed'!$4:$4,0)-1),$M6),$N6),"NA"))</f>
        <v>NA</v>
      </c>
      <c r="BL6" s="103" t="str">
        <f aca="true">IF($J6="","",IF(ISNUMBER(OFFSET('Data transformed'!$A$4,MATCH($A6,'Data transformed'!$A$5:$A$185,0),MATCH(BL$4,'Data transformed'!$4:$4,0)-1)), MIN(MAX(OFFSET('Data transformed'!$A$4,MATCH($A6,'Data transformed'!$A$5:$A$185,0),MATCH(BL$4,'Data transformed'!$4:$4,0)-1),$M6),$N6),"NA"))</f>
        <v>NA</v>
      </c>
      <c r="BM6" s="103" t="str">
        <f aca="true">IF($J6="","",IF(ISNUMBER(OFFSET('Data transformed'!$A$4,MATCH($A6,'Data transformed'!$A$5:$A$185,0),MATCH(BM$4,'Data transformed'!$4:$4,0)-1)), MIN(MAX(OFFSET('Data transformed'!$A$4,MATCH($A6,'Data transformed'!$A$5:$A$185,0),MATCH(BM$4,'Data transformed'!$4:$4,0)-1),$M6),$N6),"NA"))</f>
        <v>NA</v>
      </c>
      <c r="BN6" s="103" t="str">
        <f aca="true">IF($J6="","",IF(ISNUMBER(OFFSET('Data transformed'!$A$4,MATCH($A6,'Data transformed'!$A$5:$A$185,0),MATCH(BN$4,'Data transformed'!$4:$4,0)-1)), MIN(MAX(OFFSET('Data transformed'!$A$4,MATCH($A6,'Data transformed'!$A$5:$A$185,0),MATCH(BN$4,'Data transformed'!$4:$4,0)-1),$M6),$N6),"NA"))</f>
        <v>NA</v>
      </c>
      <c r="BO6" s="103" t="str">
        <f aca="true">IF($J6="","",IF(ISNUMBER(OFFSET('Data transformed'!$A$4,MATCH($A6,'Data transformed'!$A$5:$A$185,0),MATCH(BO$4,'Data transformed'!$4:$4,0)-1)), MIN(MAX(OFFSET('Data transformed'!$A$4,MATCH($A6,'Data transformed'!$A$5:$A$185,0),MATCH(BO$4,'Data transformed'!$4:$4,0)-1),$M6),$N6),"NA"))</f>
        <v>NA</v>
      </c>
      <c r="BP6" s="103" t="str">
        <f aca="true">IF($J6="","",IF(ISNUMBER(OFFSET('Data transformed'!$A$4,MATCH($A6,'Data transformed'!$A$5:$A$185,0),MATCH(BP$4,'Data transformed'!$4:$4,0)-1)), MIN(MAX(OFFSET('Data transformed'!$A$4,MATCH($A6,'Data transformed'!$A$5:$A$185,0),MATCH(BP$4,'Data transformed'!$4:$4,0)-1),$M6),$N6),"NA"))</f>
        <v>NA</v>
      </c>
      <c r="BQ6" s="103" t="str">
        <f aca="true">IF($J6="","",IF(ISNUMBER(OFFSET('Data transformed'!$A$4,MATCH($A6,'Data transformed'!$A$5:$A$185,0),MATCH(BQ$4,'Data transformed'!$4:$4,0)-1)), MIN(MAX(OFFSET('Data transformed'!$A$4,MATCH($A6,'Data transformed'!$A$5:$A$185,0),MATCH(BQ$4,'Data transformed'!$4:$4,0)-1),$M6),$N6),"NA"))</f>
        <v>NA</v>
      </c>
      <c r="BR6" s="103" t="str">
        <f aca="true">IF($J6="","",IF(ISNUMBER(OFFSET('Data transformed'!$A$4,MATCH($A6,'Data transformed'!$A$5:$A$185,0),MATCH(BR$4,'Data transformed'!$4:$4,0)-1)), MIN(MAX(OFFSET('Data transformed'!$A$4,MATCH($A6,'Data transformed'!$A$5:$A$185,0),MATCH(BR$4,'Data transformed'!$4:$4,0)-1),$M6),$N6),"NA"))</f>
        <v>NA</v>
      </c>
      <c r="BS6" s="103" t="str">
        <f aca="true">IF($J6="","",IF(ISNUMBER(OFFSET('Data transformed'!$A$4,MATCH($A6,'Data transformed'!$A$5:$A$185,0),MATCH(BS$4,'Data transformed'!$4:$4,0)-1)), MIN(MAX(OFFSET('Data transformed'!$A$4,MATCH($A6,'Data transformed'!$A$5:$A$185,0),MATCH(BS$4,'Data transformed'!$4:$4,0)-1),$M6),$N6),"NA"))</f>
        <v>NA</v>
      </c>
      <c r="BT6" s="103" t="str">
        <f aca="true">IF($J6="","",IF(ISNUMBER(OFFSET('Data transformed'!$A$4,MATCH($A6,'Data transformed'!$A$5:$A$185,0),MATCH(BT$4,'Data transformed'!$4:$4,0)-1)), MIN(MAX(OFFSET('Data transformed'!$A$4,MATCH($A6,'Data transformed'!$A$5:$A$185,0),MATCH(BT$4,'Data transformed'!$4:$4,0)-1),$M6),$N6),"NA"))</f>
        <v>NA</v>
      </c>
      <c r="BU6" s="103" t="str">
        <f aca="true">IF($J6="","",IF(ISNUMBER(OFFSET('Data transformed'!$A$4,MATCH($A6,'Data transformed'!$A$5:$A$185,0),MATCH(BU$4,'Data transformed'!$4:$4,0)-1)), MIN(MAX(OFFSET('Data transformed'!$A$4,MATCH($A6,'Data transformed'!$A$5:$A$185,0),MATCH(BU$4,'Data transformed'!$4:$4,0)-1),$M6),$N6),"NA"))</f>
        <v>NA</v>
      </c>
      <c r="BV6" s="103" t="str">
        <f aca="true">IF($J6="","",IF(ISNUMBER(OFFSET('Data transformed'!$A$4,MATCH($A6,'Data transformed'!$A$5:$A$185,0),MATCH(BV$4,'Data transformed'!$4:$4,0)-1)), MIN(MAX(OFFSET('Data transformed'!$A$4,MATCH($A6,'Data transformed'!$A$5:$A$185,0),MATCH(BV$4,'Data transformed'!$4:$4,0)-1),$M6),$N6),"NA"))</f>
        <v>NA</v>
      </c>
      <c r="BW6" s="103" t="str">
        <f aca="true">IF($J6="","",IF(ISNUMBER(OFFSET('Data transformed'!$A$4,MATCH($A6,'Data transformed'!$A$5:$A$185,0),MATCH(BW$4,'Data transformed'!$4:$4,0)-1)), MIN(MAX(OFFSET('Data transformed'!$A$4,MATCH($A6,'Data transformed'!$A$5:$A$185,0),MATCH(BW$4,'Data transformed'!$4:$4,0)-1),$M6),$N6),"NA"))</f>
        <v>NA</v>
      </c>
      <c r="BX6" s="103" t="str">
        <f aca="true">IF($J6="","",IF(ISNUMBER(OFFSET('Data transformed'!$A$4,MATCH($A6,'Data transformed'!$A$5:$A$185,0),MATCH(BX$4,'Data transformed'!$4:$4,0)-1)), MIN(MAX(OFFSET('Data transformed'!$A$4,MATCH($A6,'Data transformed'!$A$5:$A$185,0),MATCH(BX$4,'Data transformed'!$4:$4,0)-1),$M6),$N6),"NA"))</f>
        <v>NA</v>
      </c>
      <c r="BY6" s="103" t="str">
        <f aca="true">IF($J6="","",IF(ISNUMBER(OFFSET('Data transformed'!$A$4,MATCH($A6,'Data transformed'!$A$5:$A$185,0),MATCH(BY$4,'Data transformed'!$4:$4,0)-1)), MIN(MAX(OFFSET('Data transformed'!$A$4,MATCH($A6,'Data transformed'!$A$5:$A$185,0),MATCH(BY$4,'Data transformed'!$4:$4,0)-1),$M6),$N6),"NA"))</f>
        <v>NA</v>
      </c>
      <c r="BZ6" s="103" t="str">
        <f aca="true">IF($J6="","",IF(ISNUMBER(OFFSET('Data transformed'!$A$4,MATCH($A6,'Data transformed'!$A$5:$A$185,0),MATCH(BZ$4,'Data transformed'!$4:$4,0)-1)), MIN(MAX(OFFSET('Data transformed'!$A$4,MATCH($A6,'Data transformed'!$A$5:$A$185,0),MATCH(BZ$4,'Data transformed'!$4:$4,0)-1),$M6),$N6),"NA"))</f>
        <v>NA</v>
      </c>
      <c r="CA6" s="103" t="str">
        <f aca="true">IF($J6="","",IF(ISNUMBER(OFFSET('Data transformed'!$A$4,MATCH($A6,'Data transformed'!$A$5:$A$185,0),MATCH(CA$4,'Data transformed'!$4:$4,0)-1)), MIN(MAX(OFFSET('Data transformed'!$A$4,MATCH($A6,'Data transformed'!$A$5:$A$185,0),MATCH(CA$4,'Data transformed'!$4:$4,0)-1),$M6),$N6),"NA"))</f>
        <v>NA</v>
      </c>
      <c r="CB6" s="103" t="str">
        <f aca="true">IF($J6="","",IF(ISNUMBER(OFFSET('Data transformed'!$A$4,MATCH($A6,'Data transformed'!$A$5:$A$185,0),MATCH(CB$4,'Data transformed'!$4:$4,0)-1)), MIN(MAX(OFFSET('Data transformed'!$A$4,MATCH($A6,'Data transformed'!$A$5:$A$185,0),MATCH(CB$4,'Data transformed'!$4:$4,0)-1),$M6),$N6),"NA"))</f>
        <v>NA</v>
      </c>
      <c r="CC6" s="103" t="str">
        <f aca="true">IF($J6="","",IF(ISNUMBER(OFFSET('Data transformed'!$A$4,MATCH($A6,'Data transformed'!$A$5:$A$185,0),MATCH(CC$4,'Data transformed'!$4:$4,0)-1)), MIN(MAX(OFFSET('Data transformed'!$A$4,MATCH($A6,'Data transformed'!$A$5:$A$185,0),MATCH(CC$4,'Data transformed'!$4:$4,0)-1),$M6),$N6),"NA"))</f>
        <v>NA</v>
      </c>
      <c r="CD6" s="103" t="str">
        <f aca="true">IF($J6="","",IF(ISNUMBER(OFFSET('Data transformed'!$A$4,MATCH($A6,'Data transformed'!$A$5:$A$185,0),MATCH(CD$4,'Data transformed'!$4:$4,0)-1)), MIN(MAX(OFFSET('Data transformed'!$A$4,MATCH($A6,'Data transformed'!$A$5:$A$185,0),MATCH(CD$4,'Data transformed'!$4:$4,0)-1),$M6),$N6),"NA"))</f>
        <v>NA</v>
      </c>
      <c r="CE6" s="103" t="str">
        <f aca="true">IF($J6="","",IF(ISNUMBER(OFFSET('Data transformed'!$A$4,MATCH($A6,'Data transformed'!$A$5:$A$185,0),MATCH(CE$4,'Data transformed'!$4:$4,0)-1)), MIN(MAX(OFFSET('Data transformed'!$A$4,MATCH($A6,'Data transformed'!$A$5:$A$185,0),MATCH(CE$4,'Data transformed'!$4:$4,0)-1),$M6),$N6),"NA"))</f>
        <v>NA</v>
      </c>
      <c r="CF6" s="103" t="str">
        <f aca="true">IF($J6="","",IF(ISNUMBER(OFFSET('Data transformed'!$A$4,MATCH($A6,'Data transformed'!$A$5:$A$185,0),MATCH(CF$4,'Data transformed'!$4:$4,0)-1)), MIN(MAX(OFFSET('Data transformed'!$A$4,MATCH($A6,'Data transformed'!$A$5:$A$185,0),MATCH(CF$4,'Data transformed'!$4:$4,0)-1),$M6),$N6),"NA"))</f>
        <v>NA</v>
      </c>
      <c r="CG6" s="103" t="str">
        <f aca="true">IF($J6="","",IF(ISNUMBER(OFFSET('Data transformed'!$A$4,MATCH($A6,'Data transformed'!$A$5:$A$185,0),MATCH(CG$4,'Data transformed'!$4:$4,0)-1)), MIN(MAX(OFFSET('Data transformed'!$A$4,MATCH($A6,'Data transformed'!$A$5:$A$185,0),MATCH(CG$4,'Data transformed'!$4:$4,0)-1),$M6),$N6),"NA"))</f>
        <v>NA</v>
      </c>
      <c r="CH6" s="103" t="str">
        <f aca="true">IF($J6="","",IF(ISNUMBER(OFFSET('Data transformed'!$A$4,MATCH($A6,'Data transformed'!$A$5:$A$185,0),MATCH(CH$4,'Data transformed'!$4:$4,0)-1)), MIN(MAX(OFFSET('Data transformed'!$A$4,MATCH($A6,'Data transformed'!$A$5:$A$185,0),MATCH(CH$4,'Data transformed'!$4:$4,0)-1),$M6),$N6),"NA"))</f>
        <v>NA</v>
      </c>
      <c r="CI6" s="103" t="str">
        <f aca="true">IF($J6="","",IF(ISNUMBER(OFFSET('Data transformed'!$A$4,MATCH($A6,'Data transformed'!$A$5:$A$185,0),MATCH(CI$4,'Data transformed'!$4:$4,0)-1)), MIN(MAX(OFFSET('Data transformed'!$A$4,MATCH($A6,'Data transformed'!$A$5:$A$185,0),MATCH(CI$4,'Data transformed'!$4:$4,0)-1),$M6),$N6),"NA"))</f>
        <v>NA</v>
      </c>
      <c r="CJ6" s="103" t="str">
        <f aca="true">IF($J6="","",IF(ISNUMBER(OFFSET('Data transformed'!$A$4,MATCH($A6,'Data transformed'!$A$5:$A$185,0),MATCH(CJ$4,'Data transformed'!$4:$4,0)-1)), MIN(MAX(OFFSET('Data transformed'!$A$4,MATCH($A6,'Data transformed'!$A$5:$A$185,0),MATCH(CJ$4,'Data transformed'!$4:$4,0)-1),$M6),$N6),"NA"))</f>
        <v>NA</v>
      </c>
      <c r="CK6" s="103" t="str">
        <f aca="true">IF($J6="","",IF(ISNUMBER(OFFSET('Data transformed'!$A$4,MATCH($A6,'Data transformed'!$A$5:$A$185,0),MATCH(CK$4,'Data transformed'!$4:$4,0)-1)), MIN(MAX(OFFSET('Data transformed'!$A$4,MATCH($A6,'Data transformed'!$A$5:$A$185,0),MATCH(CK$4,'Data transformed'!$4:$4,0)-1),$M6),$N6),"NA"))</f>
        <v>NA</v>
      </c>
      <c r="CL6" s="103" t="str">
        <f aca="true">IF($J6="","",IF(ISNUMBER(OFFSET('Data transformed'!$A$4,MATCH($A6,'Data transformed'!$A$5:$A$185,0),MATCH(CL$4,'Data transformed'!$4:$4,0)-1)), MIN(MAX(OFFSET('Data transformed'!$A$4,MATCH($A6,'Data transformed'!$A$5:$A$185,0),MATCH(CL$4,'Data transformed'!$4:$4,0)-1),$M6),$N6),"NA"))</f>
        <v>NA</v>
      </c>
      <c r="CM6" s="103" t="str">
        <f aca="true">IF($J6="","",IF(ISNUMBER(OFFSET('Data transformed'!$A$4,MATCH($A6,'Data transformed'!$A$5:$A$185,0),MATCH(CM$4,'Data transformed'!$4:$4,0)-1)), MIN(MAX(OFFSET('Data transformed'!$A$4,MATCH($A6,'Data transformed'!$A$5:$A$185,0),MATCH(CM$4,'Data transformed'!$4:$4,0)-1),$M6),$N6),"NA"))</f>
        <v>NA</v>
      </c>
      <c r="CN6" s="103" t="str">
        <f aca="true">IF($J6="","",IF(ISNUMBER(OFFSET('Data transformed'!$A$4,MATCH($A6,'Data transformed'!$A$5:$A$185,0),MATCH(CN$4,'Data transformed'!$4:$4,0)-1)), MIN(MAX(OFFSET('Data transformed'!$A$4,MATCH($A6,'Data transformed'!$A$5:$A$185,0),MATCH(CN$4,'Data transformed'!$4:$4,0)-1),$M6),$N6),"NA"))</f>
        <v>NA</v>
      </c>
      <c r="CO6" s="103" t="str">
        <f aca="true">IF($J6="","",IF(ISNUMBER(OFFSET('Data transformed'!$A$4,MATCH($A6,'Data transformed'!$A$5:$A$185,0),MATCH(CO$4,'Data transformed'!$4:$4,0)-1)), MIN(MAX(OFFSET('Data transformed'!$A$4,MATCH($A6,'Data transformed'!$A$5:$A$185,0),MATCH(CO$4,'Data transformed'!$4:$4,0)-1),$M6),$N6),"NA"))</f>
        <v>NA</v>
      </c>
      <c r="CP6" s="103" t="str">
        <f aca="true">IF($J6="","",IF(ISNUMBER(OFFSET('Data transformed'!$A$4,MATCH($A6,'Data transformed'!$A$5:$A$185,0),MATCH(CP$4,'Data transformed'!$4:$4,0)-1)), MIN(MAX(OFFSET('Data transformed'!$A$4,MATCH($A6,'Data transformed'!$A$5:$A$185,0),MATCH(CP$4,'Data transformed'!$4:$4,0)-1),$M6),$N6),"NA"))</f>
        <v>NA</v>
      </c>
      <c r="CQ6" s="103" t="str">
        <f aca="true">IF($J6="","",IF(ISNUMBER(OFFSET('Data transformed'!$A$4,MATCH($A6,'Data transformed'!$A$5:$A$185,0),MATCH(CQ$4,'Data transformed'!$4:$4,0)-1)), MIN(MAX(OFFSET('Data transformed'!$A$4,MATCH($A6,'Data transformed'!$A$5:$A$185,0),MATCH(CQ$4,'Data transformed'!$4:$4,0)-1),$M6),$N6),"NA"))</f>
        <v>NA</v>
      </c>
      <c r="CR6" s="103" t="str">
        <f aca="true">IF($J6="","",IF(ISNUMBER(OFFSET('Data transformed'!$A$4,MATCH($A6,'Data transformed'!$A$5:$A$185,0),MATCH(CR$4,'Data transformed'!$4:$4,0)-1)), MIN(MAX(OFFSET('Data transformed'!$A$4,MATCH($A6,'Data transformed'!$A$5:$A$185,0),MATCH(CR$4,'Data transformed'!$4:$4,0)-1),$M6),$N6),"NA"))</f>
        <v>NA</v>
      </c>
      <c r="CS6" s="103" t="str">
        <f aca="true">IF($J6="","",IF(ISNUMBER(OFFSET('Data transformed'!$A$4,MATCH($A6,'Data transformed'!$A$5:$A$185,0),MATCH(CS$4,'Data transformed'!$4:$4,0)-1)), MIN(MAX(OFFSET('Data transformed'!$A$4,MATCH($A6,'Data transformed'!$A$5:$A$185,0),MATCH(CS$4,'Data transformed'!$4:$4,0)-1),$M6),$N6),"NA"))</f>
        <v>NA</v>
      </c>
      <c r="CT6" s="103" t="str">
        <f aca="true">IF($J6="","",IF(ISNUMBER(OFFSET('Data transformed'!$A$4,MATCH($A6,'Data transformed'!$A$5:$A$185,0),MATCH(CT$4,'Data transformed'!$4:$4,0)-1)), MIN(MAX(OFFSET('Data transformed'!$A$4,MATCH($A6,'Data transformed'!$A$5:$A$185,0),MATCH(CT$4,'Data transformed'!$4:$4,0)-1),$M6),$N6),"NA"))</f>
        <v>NA</v>
      </c>
      <c r="CU6" s="103" t="str">
        <f aca="true">IF($J6="","",IF(ISNUMBER(OFFSET('Data transformed'!$A$4,MATCH($A6,'Data transformed'!$A$5:$A$185,0),MATCH(CU$4,'Data transformed'!$4:$4,0)-1)), MIN(MAX(OFFSET('Data transformed'!$A$4,MATCH($A6,'Data transformed'!$A$5:$A$185,0),MATCH(CU$4,'Data transformed'!$4:$4,0)-1),$M6),$N6),"NA"))</f>
        <v>NA</v>
      </c>
    </row>
    <row r="7" s="103" customFormat="true" ht="16.5" hidden="false" customHeight="true" outlineLevel="0" collapsed="false">
      <c r="A7" s="107" t="n">
        <v>1100</v>
      </c>
      <c r="B7" s="107" t="n">
        <v>2</v>
      </c>
      <c r="C7" s="103" t="str">
        <f aca="true">IF(ISBLANK(OFFSET('Raw Data'!$A$3,MATCH($A7,'Raw Data'!$B$4:$B$185,0),MATCH(C$4,'Raw Data'!$3:$3,0)-1)),"",OFFSET('Raw Data'!$A$3,MATCH($A7,'Raw Data'!$B$4:$B$185,0),MATCH(C$4,'Raw Data'!$3:$3,0)-1))</f>
        <v/>
      </c>
      <c r="D7" s="103" t="str">
        <f aca="true">IF(ISBLANK(OFFSET('Raw Data'!$A$3,MATCH($A7,'Raw Data'!$B$4:$B$185,0),MATCH(D$4,'Raw Data'!$3:$3,0)-1)),"",OFFSET('Raw Data'!$A$3,MATCH($A7,'Raw Data'!$B$4:$B$185,0),MATCH(D$4,'Raw Data'!$3:$3,0)-1))</f>
        <v>Strength of consumer advocacy </v>
      </c>
      <c r="E7" s="103" t="str">
        <f aca="true">IF(ISBLANK(OFFSET('Raw Data'!$A$3,MATCH($A7,'Raw Data'!$B$4:$B$185,0),MATCH(E$4,'Raw Data'!$3:$3,0)-1)),"",OFFSET('Raw Data'!$A$3,MATCH($A7,'Raw Data'!$B$4:$B$185,0),MATCH(E$4,'Raw Data'!$3:$3,0)-1))</f>
        <v>Consumer advocacy can adequately represent the interests of consumers to the key decicison makers. This indicator tests whether consumer advocates are resourced, resilient and actively engaged with national governace structures and international networks</v>
      </c>
      <c r="J7" s="103" t="e">
        <f aca="true" t="array" ref="J7:J7">IFERROR(_xlfn.QUARTILE.INC(IF(ISNUMBER(OFFSET('Data transformed'!$N$4,MATCH('outliers treatment'!$A7,'Data transformed'!$A$5:$A$185),1,1,COUNTA('Data transformed'!$O$4:$CX$4))),OFFSET('Data transformed'!$N$4,MATCH('outliers treatment'!$A7,'Data transformed'!$A$5:$A$185),1,1,COUNTA('Data transformed'!$O$4:$CX$4))),1),"")</f>
        <v>#N/A</v>
      </c>
      <c r="K7" s="103" t="e">
        <f aca="true" t="array" ref="K7:K7">IFERROR(_xlfn.QUARTILE.INC(IF(ISNUMBER(OFFSET('Data transformed'!$N$4,MATCH('outliers treatment'!$A7,'Data transformed'!$A$5:$A$185),1,1,COUNTA('Data transformed'!$O$4:$CX$4))),OFFSET('Data transformed'!$N$4,MATCH('outliers treatment'!$A7,'Data transformed'!$A$5:$A$185),1,1,COUNTA('Data transformed'!$O$4:$CX$4))),3),"")</f>
        <v>#N/A</v>
      </c>
      <c r="L7" s="103" t="str">
        <f aca="false">IFERROR(K7-J7,"")</f>
        <v/>
      </c>
      <c r="M7" s="103" t="str">
        <f aca="false">IFERROR(J7-1.5*L7,"")</f>
        <v/>
      </c>
      <c r="N7" s="103" t="str">
        <f aca="false">IFERROR(K7+1.5*L7,"")</f>
        <v/>
      </c>
      <c r="P7" s="105" t="str">
        <f aca="false" t="array" ref="P7:P7">IFERROR(SKEW(IF(ISNUMBER(T7:CQ7),T7:CQ7,"")),"")</f>
        <v/>
      </c>
      <c r="Q7" s="103" t="n">
        <f aca="true">IF(ISBLANK(OFFSET('Data above threshold'!$A$4,MATCH('Data above threshold'!$A7,'Data above threshold'!$A$5:$A$185,0),MATCH('Data above threshold'!N$4,'Data above threshold'!$4:$4,0)-1)),1,OFFSET('Data above threshold'!$A$4,MATCH('Data above threshold'!$A7,'Data above threshold'!$A$5:$A$185,0),MATCH('Data above threshold'!N$4,'Data above threshold'!$4:$4,0)-1))</f>
        <v>1</v>
      </c>
      <c r="R7" s="103" t="e">
        <f aca="false">IF($J7="","",COUNTIF(T7:CQ7,M7)+ COUNTIF(T7:CQ7,N7))</f>
        <v>#N/A</v>
      </c>
      <c r="S7" s="106"/>
      <c r="T7" s="103" t="str">
        <f aca="true">IF($J7="","",IF(ISNUMBER(OFFSET('Data transformed'!$A$4,MATCH($A7,'Data transformed'!$A$5:$A$185,0),MATCH(T$4,'Data transformed'!$4:$4,0)-1)), MIN(MAX(OFFSET('Data transformed'!$A$4,MATCH($A7,'Data transformed'!$A$5:$A$185,0),MATCH(T$4,'Data transformed'!$4:$4,0)-1),$M7),$N7),"NA"))</f>
        <v>NA</v>
      </c>
      <c r="U7" s="103" t="str">
        <f aca="true">IF($J7="","",IF(ISNUMBER(OFFSET('Data transformed'!$A$4,MATCH($A7,'Data transformed'!$A$5:$A$185,0),MATCH(U$4,'Data transformed'!$4:$4,0)-1)), MIN(MAX(OFFSET('Data transformed'!$A$4,MATCH($A7,'Data transformed'!$A$5:$A$185,0),MATCH(U$4,'Data transformed'!$4:$4,0)-1),$M7),$N7),"NA"))</f>
        <v>NA</v>
      </c>
      <c r="V7" s="103" t="str">
        <f aca="true">IF($J7="","",IF(ISNUMBER(OFFSET('Data transformed'!$A$4,MATCH($A7,'Data transformed'!$A$5:$A$185,0),MATCH(V$4,'Data transformed'!$4:$4,0)-1)), MIN(MAX(OFFSET('Data transformed'!$A$4,MATCH($A7,'Data transformed'!$A$5:$A$185,0),MATCH(V$4,'Data transformed'!$4:$4,0)-1),$M7),$N7),"NA"))</f>
        <v>NA</v>
      </c>
      <c r="W7" s="103" t="str">
        <f aca="true">IF($J7="","",IF(ISNUMBER(OFFSET('Data transformed'!$A$4,MATCH($A7,'Data transformed'!$A$5:$A$185,0),MATCH(W$4,'Data transformed'!$4:$4,0)-1)), MIN(MAX(OFFSET('Data transformed'!$A$4,MATCH($A7,'Data transformed'!$A$5:$A$185,0),MATCH(W$4,'Data transformed'!$4:$4,0)-1),$M7),$N7),"NA"))</f>
        <v>NA</v>
      </c>
      <c r="X7" s="103" t="str">
        <f aca="true">IF($J7="","",IF(ISNUMBER(OFFSET('Data transformed'!$A$4,MATCH($A7,'Data transformed'!$A$5:$A$185,0),MATCH(X$4,'Data transformed'!$4:$4,0)-1)), MIN(MAX(OFFSET('Data transformed'!$A$4,MATCH($A7,'Data transformed'!$A$5:$A$185,0),MATCH(X$4,'Data transformed'!$4:$4,0)-1),$M7),$N7),"NA"))</f>
        <v>NA</v>
      </c>
      <c r="Y7" s="103" t="str">
        <f aca="true">IF($J7="","",IF(ISNUMBER(OFFSET('Data transformed'!$A$4,MATCH($A7,'Data transformed'!$A$5:$A$185,0),MATCH(Y$4,'Data transformed'!$4:$4,0)-1)), MIN(MAX(OFFSET('Data transformed'!$A$4,MATCH($A7,'Data transformed'!$A$5:$A$185,0),MATCH(Y$4,'Data transformed'!$4:$4,0)-1),$M7),$N7),"NA"))</f>
        <v>NA</v>
      </c>
      <c r="Z7" s="103" t="str">
        <f aca="true">IF($J7="","",IF(ISNUMBER(OFFSET('Data transformed'!$A$4,MATCH($A7,'Data transformed'!$A$5:$A$185,0),MATCH(Z$4,'Data transformed'!$4:$4,0)-1)), MIN(MAX(OFFSET('Data transformed'!$A$4,MATCH($A7,'Data transformed'!$A$5:$A$185,0),MATCH(Z$4,'Data transformed'!$4:$4,0)-1),$M7),$N7),"NA"))</f>
        <v>NA</v>
      </c>
      <c r="AA7" s="103" t="str">
        <f aca="true">IF($J7="","",IF(ISNUMBER(OFFSET('Data transformed'!$A$4,MATCH($A7,'Data transformed'!$A$5:$A$185,0),MATCH(AA$4,'Data transformed'!$4:$4,0)-1)), MIN(MAX(OFFSET('Data transformed'!$A$4,MATCH($A7,'Data transformed'!$A$5:$A$185,0),MATCH(AA$4,'Data transformed'!$4:$4,0)-1),$M7),$N7),"NA"))</f>
        <v>NA</v>
      </c>
      <c r="AB7" s="103" t="str">
        <f aca="true">IF($J7="","",IF(ISNUMBER(OFFSET('Data transformed'!$A$4,MATCH($A7,'Data transformed'!$A$5:$A$185,0),MATCH(AB$4,'Data transformed'!$4:$4,0)-1)), MIN(MAX(OFFSET('Data transformed'!$A$4,MATCH($A7,'Data transformed'!$A$5:$A$185,0),MATCH(AB$4,'Data transformed'!$4:$4,0)-1),$M7),$N7),"NA"))</f>
        <v>NA</v>
      </c>
      <c r="AC7" s="103" t="str">
        <f aca="true">IF($J7="","",IF(ISNUMBER(OFFSET('Data transformed'!$A$4,MATCH($A7,'Data transformed'!$A$5:$A$185,0),MATCH(AC$4,'Data transformed'!$4:$4,0)-1)), MIN(MAX(OFFSET('Data transformed'!$A$4,MATCH($A7,'Data transformed'!$A$5:$A$185,0),MATCH(AC$4,'Data transformed'!$4:$4,0)-1),$M7),$N7),"NA"))</f>
        <v>NA</v>
      </c>
      <c r="AD7" s="103" t="str">
        <f aca="true">IF($J7="","",IF(ISNUMBER(OFFSET('Data transformed'!$A$4,MATCH($A7,'Data transformed'!$A$5:$A$185,0),MATCH(AD$4,'Data transformed'!$4:$4,0)-1)), MIN(MAX(OFFSET('Data transformed'!$A$4,MATCH($A7,'Data transformed'!$A$5:$A$185,0),MATCH(AD$4,'Data transformed'!$4:$4,0)-1),$M7),$N7),"NA"))</f>
        <v>NA</v>
      </c>
      <c r="AE7" s="103" t="str">
        <f aca="true">IF($J7="","",IF(ISNUMBER(OFFSET('Data transformed'!$A$4,MATCH($A7,'Data transformed'!$A$5:$A$185,0),MATCH(AE$4,'Data transformed'!$4:$4,0)-1)), MIN(MAX(OFFSET('Data transformed'!$A$4,MATCH($A7,'Data transformed'!$A$5:$A$185,0),MATCH(AE$4,'Data transformed'!$4:$4,0)-1),$M7),$N7),"NA"))</f>
        <v>NA</v>
      </c>
      <c r="AF7" s="103" t="str">
        <f aca="true">IF($J7="","",IF(ISNUMBER(OFFSET('Data transformed'!$A$4,MATCH($A7,'Data transformed'!$A$5:$A$185,0),MATCH(AF$4,'Data transformed'!$4:$4,0)-1)), MIN(MAX(OFFSET('Data transformed'!$A$4,MATCH($A7,'Data transformed'!$A$5:$A$185,0),MATCH(AF$4,'Data transformed'!$4:$4,0)-1),$M7),$N7),"NA"))</f>
        <v>NA</v>
      </c>
      <c r="AG7" s="103" t="str">
        <f aca="true">IF($J7="","",IF(ISNUMBER(OFFSET('Data transformed'!$A$4,MATCH($A7,'Data transformed'!$A$5:$A$185,0),MATCH(AG$4,'Data transformed'!$4:$4,0)-1)), MIN(MAX(OFFSET('Data transformed'!$A$4,MATCH($A7,'Data transformed'!$A$5:$A$185,0),MATCH(AG$4,'Data transformed'!$4:$4,0)-1),$M7),$N7),"NA"))</f>
        <v>NA</v>
      </c>
      <c r="AH7" s="103" t="str">
        <f aca="true">IF($J7="","",IF(ISNUMBER(OFFSET('Data transformed'!$A$4,MATCH($A7,'Data transformed'!$A$5:$A$185,0),MATCH(AH$4,'Data transformed'!$4:$4,0)-1)), MIN(MAX(OFFSET('Data transformed'!$A$4,MATCH($A7,'Data transformed'!$A$5:$A$185,0),MATCH(AH$4,'Data transformed'!$4:$4,0)-1),$M7),$N7),"NA"))</f>
        <v>NA</v>
      </c>
      <c r="AI7" s="103" t="str">
        <f aca="true">IF($J7="","",IF(ISNUMBER(OFFSET('Data transformed'!$A$4,MATCH($A7,'Data transformed'!$A$5:$A$185,0),MATCH(AI$4,'Data transformed'!$4:$4,0)-1)), MIN(MAX(OFFSET('Data transformed'!$A$4,MATCH($A7,'Data transformed'!$A$5:$A$185,0),MATCH(AI$4,'Data transformed'!$4:$4,0)-1),$M7),$N7),"NA"))</f>
        <v>NA</v>
      </c>
      <c r="AJ7" s="103" t="str">
        <f aca="true">IF($J7="","",IF(ISNUMBER(OFFSET('Data transformed'!$A$4,MATCH($A7,'Data transformed'!$A$5:$A$185,0),MATCH(AJ$4,'Data transformed'!$4:$4,0)-1)), MIN(MAX(OFFSET('Data transformed'!$A$4,MATCH($A7,'Data transformed'!$A$5:$A$185,0),MATCH(AJ$4,'Data transformed'!$4:$4,0)-1),$M7),$N7),"NA"))</f>
        <v>NA</v>
      </c>
      <c r="AK7" s="103" t="str">
        <f aca="true">IF($J7="","",IF(ISNUMBER(OFFSET('Data transformed'!$A$4,MATCH($A7,'Data transformed'!$A$5:$A$185,0),MATCH(AK$4,'Data transformed'!$4:$4,0)-1)), MIN(MAX(OFFSET('Data transformed'!$A$4,MATCH($A7,'Data transformed'!$A$5:$A$185,0),MATCH(AK$4,'Data transformed'!$4:$4,0)-1),$M7),$N7),"NA"))</f>
        <v>NA</v>
      </c>
      <c r="AL7" s="103" t="str">
        <f aca="true">IF($J7="","",IF(ISNUMBER(OFFSET('Data transformed'!$A$4,MATCH($A7,'Data transformed'!$A$5:$A$185,0),MATCH(AL$4,'Data transformed'!$4:$4,0)-1)), MIN(MAX(OFFSET('Data transformed'!$A$4,MATCH($A7,'Data transformed'!$A$5:$A$185,0),MATCH(AL$4,'Data transformed'!$4:$4,0)-1),$M7),$N7),"NA"))</f>
        <v>NA</v>
      </c>
      <c r="AM7" s="103" t="str">
        <f aca="true">IF($J7="","",IF(ISNUMBER(OFFSET('Data transformed'!$A$4,MATCH($A7,'Data transformed'!$A$5:$A$185,0),MATCH(AM$4,'Data transformed'!$4:$4,0)-1)), MIN(MAX(OFFSET('Data transformed'!$A$4,MATCH($A7,'Data transformed'!$A$5:$A$185,0),MATCH(AM$4,'Data transformed'!$4:$4,0)-1),$M7),$N7),"NA"))</f>
        <v>NA</v>
      </c>
      <c r="AN7" s="103" t="str">
        <f aca="true">IF($J7="","",IF(ISNUMBER(OFFSET('Data transformed'!$A$4,MATCH($A7,'Data transformed'!$A$5:$A$185,0),MATCH(AN$4,'Data transformed'!$4:$4,0)-1)), MIN(MAX(OFFSET('Data transformed'!$A$4,MATCH($A7,'Data transformed'!$A$5:$A$185,0),MATCH(AN$4,'Data transformed'!$4:$4,0)-1),$M7),$N7),"NA"))</f>
        <v>NA</v>
      </c>
      <c r="AO7" s="103" t="str">
        <f aca="true">IF($J7="","",IF(ISNUMBER(OFFSET('Data transformed'!$A$4,MATCH($A7,'Data transformed'!$A$5:$A$185,0),MATCH(AO$4,'Data transformed'!$4:$4,0)-1)), MIN(MAX(OFFSET('Data transformed'!$A$4,MATCH($A7,'Data transformed'!$A$5:$A$185,0),MATCH(AO$4,'Data transformed'!$4:$4,0)-1),$M7),$N7),"NA"))</f>
        <v>NA</v>
      </c>
      <c r="AP7" s="103" t="str">
        <f aca="true">IF($J7="","",IF(ISNUMBER(OFFSET('Data transformed'!$A$4,MATCH($A7,'Data transformed'!$A$5:$A$185,0),MATCH(AP$4,'Data transformed'!$4:$4,0)-1)), MIN(MAX(OFFSET('Data transformed'!$A$4,MATCH($A7,'Data transformed'!$A$5:$A$185,0),MATCH(AP$4,'Data transformed'!$4:$4,0)-1),$M7),$N7),"NA"))</f>
        <v>NA</v>
      </c>
      <c r="AQ7" s="103" t="str">
        <f aca="true">IF($J7="","",IF(ISNUMBER(OFFSET('Data transformed'!$A$4,MATCH($A7,'Data transformed'!$A$5:$A$185,0),MATCH(AQ$4,'Data transformed'!$4:$4,0)-1)), MIN(MAX(OFFSET('Data transformed'!$A$4,MATCH($A7,'Data transformed'!$A$5:$A$185,0),MATCH(AQ$4,'Data transformed'!$4:$4,0)-1),$M7),$N7),"NA"))</f>
        <v>NA</v>
      </c>
      <c r="AR7" s="103" t="str">
        <f aca="true">IF($J7="","",IF(ISNUMBER(OFFSET('Data transformed'!$A$4,MATCH($A7,'Data transformed'!$A$5:$A$185,0),MATCH(AR$4,'Data transformed'!$4:$4,0)-1)), MIN(MAX(OFFSET('Data transformed'!$A$4,MATCH($A7,'Data transformed'!$A$5:$A$185,0),MATCH(AR$4,'Data transformed'!$4:$4,0)-1),$M7),$N7),"NA"))</f>
        <v>NA</v>
      </c>
      <c r="AS7" s="103" t="str">
        <f aca="true">IF($J7="","",IF(ISNUMBER(OFFSET('Data transformed'!$A$4,MATCH($A7,'Data transformed'!$A$5:$A$185,0),MATCH(AS$4,'Data transformed'!$4:$4,0)-1)), MIN(MAX(OFFSET('Data transformed'!$A$4,MATCH($A7,'Data transformed'!$A$5:$A$185,0),MATCH(AS$4,'Data transformed'!$4:$4,0)-1),$M7),$N7),"NA"))</f>
        <v>NA</v>
      </c>
      <c r="AT7" s="103" t="str">
        <f aca="true">IF($J7="","",IF(ISNUMBER(OFFSET('Data transformed'!$A$4,MATCH($A7,'Data transformed'!$A$5:$A$185,0),MATCH(AT$4,'Data transformed'!$4:$4,0)-1)), MIN(MAX(OFFSET('Data transformed'!$A$4,MATCH($A7,'Data transformed'!$A$5:$A$185,0),MATCH(AT$4,'Data transformed'!$4:$4,0)-1),$M7),$N7),"NA"))</f>
        <v>NA</v>
      </c>
      <c r="AU7" s="103" t="str">
        <f aca="true">IF($J7="","",IF(ISNUMBER(OFFSET('Data transformed'!$A$4,MATCH($A7,'Data transformed'!$A$5:$A$185,0),MATCH(AU$4,'Data transformed'!$4:$4,0)-1)), MIN(MAX(OFFSET('Data transformed'!$A$4,MATCH($A7,'Data transformed'!$A$5:$A$185,0),MATCH(AU$4,'Data transformed'!$4:$4,0)-1),$M7),$N7),"NA"))</f>
        <v>NA</v>
      </c>
      <c r="AV7" s="103" t="str">
        <f aca="true">IF($J7="","",IF(ISNUMBER(OFFSET('Data transformed'!$A$4,MATCH($A7,'Data transformed'!$A$5:$A$185,0),MATCH(AV$4,'Data transformed'!$4:$4,0)-1)), MIN(MAX(OFFSET('Data transformed'!$A$4,MATCH($A7,'Data transformed'!$A$5:$A$185,0),MATCH(AV$4,'Data transformed'!$4:$4,0)-1),$M7),$N7),"NA"))</f>
        <v>NA</v>
      </c>
      <c r="AW7" s="103" t="str">
        <f aca="true">IF($J7="","",IF(ISNUMBER(OFFSET('Data transformed'!$A$4,MATCH($A7,'Data transformed'!$A$5:$A$185,0),MATCH(AW$4,'Data transformed'!$4:$4,0)-1)), MIN(MAX(OFFSET('Data transformed'!$A$4,MATCH($A7,'Data transformed'!$A$5:$A$185,0),MATCH(AW$4,'Data transformed'!$4:$4,0)-1),$M7),$N7),"NA"))</f>
        <v>NA</v>
      </c>
      <c r="AX7" s="103" t="str">
        <f aca="true">IF($J7="","",IF(ISNUMBER(OFFSET('Data transformed'!$A$4,MATCH($A7,'Data transformed'!$A$5:$A$185,0),MATCH(AX$4,'Data transformed'!$4:$4,0)-1)), MIN(MAX(OFFSET('Data transformed'!$A$4,MATCH($A7,'Data transformed'!$A$5:$A$185,0),MATCH(AX$4,'Data transformed'!$4:$4,0)-1),$M7),$N7),"NA"))</f>
        <v>NA</v>
      </c>
      <c r="AY7" s="103" t="str">
        <f aca="true">IF($J7="","",IF(ISNUMBER(OFFSET('Data transformed'!$A$4,MATCH($A7,'Data transformed'!$A$5:$A$185,0),MATCH(AY$4,'Data transformed'!$4:$4,0)-1)), MIN(MAX(OFFSET('Data transformed'!$A$4,MATCH($A7,'Data transformed'!$A$5:$A$185,0),MATCH(AY$4,'Data transformed'!$4:$4,0)-1),$M7),$N7),"NA"))</f>
        <v>NA</v>
      </c>
      <c r="AZ7" s="103" t="str">
        <f aca="true">IF($J7="","",IF(ISNUMBER(OFFSET('Data transformed'!$A$4,MATCH($A7,'Data transformed'!$A$5:$A$185,0),MATCH(AZ$4,'Data transformed'!$4:$4,0)-1)), MIN(MAX(OFFSET('Data transformed'!$A$4,MATCH($A7,'Data transformed'!$A$5:$A$185,0),MATCH(AZ$4,'Data transformed'!$4:$4,0)-1),$M7),$N7),"NA"))</f>
        <v>NA</v>
      </c>
      <c r="BA7" s="103" t="str">
        <f aca="true">IF($J7="","",IF(ISNUMBER(OFFSET('Data transformed'!$A$4,MATCH($A7,'Data transformed'!$A$5:$A$185,0),MATCH(BA$4,'Data transformed'!$4:$4,0)-1)), MIN(MAX(OFFSET('Data transformed'!$A$4,MATCH($A7,'Data transformed'!$A$5:$A$185,0),MATCH(BA$4,'Data transformed'!$4:$4,0)-1),$M7),$N7),"NA"))</f>
        <v>NA</v>
      </c>
      <c r="BB7" s="103" t="str">
        <f aca="true">IF($J7="","",IF(ISNUMBER(OFFSET('Data transformed'!$A$4,MATCH($A7,'Data transformed'!$A$5:$A$185,0),MATCH(BB$4,'Data transformed'!$4:$4,0)-1)), MIN(MAX(OFFSET('Data transformed'!$A$4,MATCH($A7,'Data transformed'!$A$5:$A$185,0),MATCH(BB$4,'Data transformed'!$4:$4,0)-1),$M7),$N7),"NA"))</f>
        <v>NA</v>
      </c>
      <c r="BC7" s="103" t="str">
        <f aca="true">IF($J7="","",IF(ISNUMBER(OFFSET('Data transformed'!$A$4,MATCH($A7,'Data transformed'!$A$5:$A$185,0),MATCH(BC$4,'Data transformed'!$4:$4,0)-1)), MIN(MAX(OFFSET('Data transformed'!$A$4,MATCH($A7,'Data transformed'!$A$5:$A$185,0),MATCH(BC$4,'Data transformed'!$4:$4,0)-1),$M7),$N7),"NA"))</f>
        <v>NA</v>
      </c>
      <c r="BD7" s="103" t="str">
        <f aca="true">IF($J7="","",IF(ISNUMBER(OFFSET('Data transformed'!$A$4,MATCH($A7,'Data transformed'!$A$5:$A$185,0),MATCH(BD$4,'Data transformed'!$4:$4,0)-1)), MIN(MAX(OFFSET('Data transformed'!$A$4,MATCH($A7,'Data transformed'!$A$5:$A$185,0),MATCH(BD$4,'Data transformed'!$4:$4,0)-1),$M7),$N7),"NA"))</f>
        <v>NA</v>
      </c>
      <c r="BE7" s="103" t="str">
        <f aca="true">IF($J7="","",IF(ISNUMBER(OFFSET('Data transformed'!$A$4,MATCH($A7,'Data transformed'!$A$5:$A$185,0),MATCH(BE$4,'Data transformed'!$4:$4,0)-1)), MIN(MAX(OFFSET('Data transformed'!$A$4,MATCH($A7,'Data transformed'!$A$5:$A$185,0),MATCH(BE$4,'Data transformed'!$4:$4,0)-1),$M7),$N7),"NA"))</f>
        <v>NA</v>
      </c>
      <c r="BF7" s="103" t="str">
        <f aca="true">IF($J7="","",IF(ISNUMBER(OFFSET('Data transformed'!$A$4,MATCH($A7,'Data transformed'!$A$5:$A$185,0),MATCH(BF$4,'Data transformed'!$4:$4,0)-1)), MIN(MAX(OFFSET('Data transformed'!$A$4,MATCH($A7,'Data transformed'!$A$5:$A$185,0),MATCH(BF$4,'Data transformed'!$4:$4,0)-1),$M7),$N7),"NA"))</f>
        <v>NA</v>
      </c>
      <c r="BG7" s="103" t="str">
        <f aca="true">IF($J7="","",IF(ISNUMBER(OFFSET('Data transformed'!$A$4,MATCH($A7,'Data transformed'!$A$5:$A$185,0),MATCH(BG$4,'Data transformed'!$4:$4,0)-1)), MIN(MAX(OFFSET('Data transformed'!$A$4,MATCH($A7,'Data transformed'!$A$5:$A$185,0),MATCH(BG$4,'Data transformed'!$4:$4,0)-1),$M7),$N7),"NA"))</f>
        <v>NA</v>
      </c>
      <c r="BH7" s="103" t="str">
        <f aca="true">IF($J7="","",IF(ISNUMBER(OFFSET('Data transformed'!$A$4,MATCH($A7,'Data transformed'!$A$5:$A$185,0),MATCH(BH$4,'Data transformed'!$4:$4,0)-1)), MIN(MAX(OFFSET('Data transformed'!$A$4,MATCH($A7,'Data transformed'!$A$5:$A$185,0),MATCH(BH$4,'Data transformed'!$4:$4,0)-1),$M7),$N7),"NA"))</f>
        <v>NA</v>
      </c>
      <c r="BI7" s="103" t="str">
        <f aca="true">IF($J7="","",IF(ISNUMBER(OFFSET('Data transformed'!$A$4,MATCH($A7,'Data transformed'!$A$5:$A$185,0),MATCH(BI$4,'Data transformed'!$4:$4,0)-1)), MIN(MAX(OFFSET('Data transformed'!$A$4,MATCH($A7,'Data transformed'!$A$5:$A$185,0),MATCH(BI$4,'Data transformed'!$4:$4,0)-1),$M7),$N7),"NA"))</f>
        <v>NA</v>
      </c>
      <c r="BJ7" s="103" t="str">
        <f aca="true">IF($J7="","",IF(ISNUMBER(OFFSET('Data transformed'!$A$4,MATCH($A7,'Data transformed'!$A$5:$A$185,0),MATCH(BJ$4,'Data transformed'!$4:$4,0)-1)), MIN(MAX(OFFSET('Data transformed'!$A$4,MATCH($A7,'Data transformed'!$A$5:$A$185,0),MATCH(BJ$4,'Data transformed'!$4:$4,0)-1),$M7),$N7),"NA"))</f>
        <v>NA</v>
      </c>
      <c r="BK7" s="103" t="str">
        <f aca="true">IF($J7="","",IF(ISNUMBER(OFFSET('Data transformed'!$A$4,MATCH($A7,'Data transformed'!$A$5:$A$185,0),MATCH(BK$4,'Data transformed'!$4:$4,0)-1)), MIN(MAX(OFFSET('Data transformed'!$A$4,MATCH($A7,'Data transformed'!$A$5:$A$185,0),MATCH(BK$4,'Data transformed'!$4:$4,0)-1),$M7),$N7),"NA"))</f>
        <v>NA</v>
      </c>
      <c r="BL7" s="103" t="str">
        <f aca="true">IF($J7="","",IF(ISNUMBER(OFFSET('Data transformed'!$A$4,MATCH($A7,'Data transformed'!$A$5:$A$185,0),MATCH(BL$4,'Data transformed'!$4:$4,0)-1)), MIN(MAX(OFFSET('Data transformed'!$A$4,MATCH($A7,'Data transformed'!$A$5:$A$185,0),MATCH(BL$4,'Data transformed'!$4:$4,0)-1),$M7),$N7),"NA"))</f>
        <v>NA</v>
      </c>
      <c r="BM7" s="103" t="str">
        <f aca="true">IF($J7="","",IF(ISNUMBER(OFFSET('Data transformed'!$A$4,MATCH($A7,'Data transformed'!$A$5:$A$185,0),MATCH(BM$4,'Data transformed'!$4:$4,0)-1)), MIN(MAX(OFFSET('Data transformed'!$A$4,MATCH($A7,'Data transformed'!$A$5:$A$185,0),MATCH(BM$4,'Data transformed'!$4:$4,0)-1),$M7),$N7),"NA"))</f>
        <v>NA</v>
      </c>
      <c r="BN7" s="103" t="str">
        <f aca="true">IF($J7="","",IF(ISNUMBER(OFFSET('Data transformed'!$A$4,MATCH($A7,'Data transformed'!$A$5:$A$185,0),MATCH(BN$4,'Data transformed'!$4:$4,0)-1)), MIN(MAX(OFFSET('Data transformed'!$A$4,MATCH($A7,'Data transformed'!$A$5:$A$185,0),MATCH(BN$4,'Data transformed'!$4:$4,0)-1),$M7),$N7),"NA"))</f>
        <v>NA</v>
      </c>
      <c r="BO7" s="103" t="str">
        <f aca="true">IF($J7="","",IF(ISNUMBER(OFFSET('Data transformed'!$A$4,MATCH($A7,'Data transformed'!$A$5:$A$185,0),MATCH(BO$4,'Data transformed'!$4:$4,0)-1)), MIN(MAX(OFFSET('Data transformed'!$A$4,MATCH($A7,'Data transformed'!$A$5:$A$185,0),MATCH(BO$4,'Data transformed'!$4:$4,0)-1),$M7),$N7),"NA"))</f>
        <v>NA</v>
      </c>
      <c r="BP7" s="103" t="str">
        <f aca="true">IF($J7="","",IF(ISNUMBER(OFFSET('Data transformed'!$A$4,MATCH($A7,'Data transformed'!$A$5:$A$185,0),MATCH(BP$4,'Data transformed'!$4:$4,0)-1)), MIN(MAX(OFFSET('Data transformed'!$A$4,MATCH($A7,'Data transformed'!$A$5:$A$185,0),MATCH(BP$4,'Data transformed'!$4:$4,0)-1),$M7),$N7),"NA"))</f>
        <v>NA</v>
      </c>
      <c r="BQ7" s="103" t="str">
        <f aca="true">IF($J7="","",IF(ISNUMBER(OFFSET('Data transformed'!$A$4,MATCH($A7,'Data transformed'!$A$5:$A$185,0),MATCH(BQ$4,'Data transformed'!$4:$4,0)-1)), MIN(MAX(OFFSET('Data transformed'!$A$4,MATCH($A7,'Data transformed'!$A$5:$A$185,0),MATCH(BQ$4,'Data transformed'!$4:$4,0)-1),$M7),$N7),"NA"))</f>
        <v>NA</v>
      </c>
      <c r="BR7" s="103" t="str">
        <f aca="true">IF($J7="","",IF(ISNUMBER(OFFSET('Data transformed'!$A$4,MATCH($A7,'Data transformed'!$A$5:$A$185,0),MATCH(BR$4,'Data transformed'!$4:$4,0)-1)), MIN(MAX(OFFSET('Data transformed'!$A$4,MATCH($A7,'Data transformed'!$A$5:$A$185,0),MATCH(BR$4,'Data transformed'!$4:$4,0)-1),$M7),$N7),"NA"))</f>
        <v>NA</v>
      </c>
      <c r="BS7" s="103" t="str">
        <f aca="true">IF($J7="","",IF(ISNUMBER(OFFSET('Data transformed'!$A$4,MATCH($A7,'Data transformed'!$A$5:$A$185,0),MATCH(BS$4,'Data transformed'!$4:$4,0)-1)), MIN(MAX(OFFSET('Data transformed'!$A$4,MATCH($A7,'Data transformed'!$A$5:$A$185,0),MATCH(BS$4,'Data transformed'!$4:$4,0)-1),$M7),$N7),"NA"))</f>
        <v>NA</v>
      </c>
      <c r="BT7" s="103" t="str">
        <f aca="true">IF($J7="","",IF(ISNUMBER(OFFSET('Data transformed'!$A$4,MATCH($A7,'Data transformed'!$A$5:$A$185,0),MATCH(BT$4,'Data transformed'!$4:$4,0)-1)), MIN(MAX(OFFSET('Data transformed'!$A$4,MATCH($A7,'Data transformed'!$A$5:$A$185,0),MATCH(BT$4,'Data transformed'!$4:$4,0)-1),$M7),$N7),"NA"))</f>
        <v>NA</v>
      </c>
      <c r="BU7" s="103" t="str">
        <f aca="true">IF($J7="","",IF(ISNUMBER(OFFSET('Data transformed'!$A$4,MATCH($A7,'Data transformed'!$A$5:$A$185,0),MATCH(BU$4,'Data transformed'!$4:$4,0)-1)), MIN(MAX(OFFSET('Data transformed'!$A$4,MATCH($A7,'Data transformed'!$A$5:$A$185,0),MATCH(BU$4,'Data transformed'!$4:$4,0)-1),$M7),$N7),"NA"))</f>
        <v>NA</v>
      </c>
      <c r="BV7" s="103" t="str">
        <f aca="true">IF($J7="","",IF(ISNUMBER(OFFSET('Data transformed'!$A$4,MATCH($A7,'Data transformed'!$A$5:$A$185,0),MATCH(BV$4,'Data transformed'!$4:$4,0)-1)), MIN(MAX(OFFSET('Data transformed'!$A$4,MATCH($A7,'Data transformed'!$A$5:$A$185,0),MATCH(BV$4,'Data transformed'!$4:$4,0)-1),$M7),$N7),"NA"))</f>
        <v>NA</v>
      </c>
      <c r="BW7" s="103" t="str">
        <f aca="true">IF($J7="","",IF(ISNUMBER(OFFSET('Data transformed'!$A$4,MATCH($A7,'Data transformed'!$A$5:$A$185,0),MATCH(BW$4,'Data transformed'!$4:$4,0)-1)), MIN(MAX(OFFSET('Data transformed'!$A$4,MATCH($A7,'Data transformed'!$A$5:$A$185,0),MATCH(BW$4,'Data transformed'!$4:$4,0)-1),$M7),$N7),"NA"))</f>
        <v>NA</v>
      </c>
      <c r="BX7" s="103" t="str">
        <f aca="true">IF($J7="","",IF(ISNUMBER(OFFSET('Data transformed'!$A$4,MATCH($A7,'Data transformed'!$A$5:$A$185,0),MATCH(BX$4,'Data transformed'!$4:$4,0)-1)), MIN(MAX(OFFSET('Data transformed'!$A$4,MATCH($A7,'Data transformed'!$A$5:$A$185,0),MATCH(BX$4,'Data transformed'!$4:$4,0)-1),$M7),$N7),"NA"))</f>
        <v>NA</v>
      </c>
      <c r="BY7" s="103" t="str">
        <f aca="true">IF($J7="","",IF(ISNUMBER(OFFSET('Data transformed'!$A$4,MATCH($A7,'Data transformed'!$A$5:$A$185,0),MATCH(BY$4,'Data transformed'!$4:$4,0)-1)), MIN(MAX(OFFSET('Data transformed'!$A$4,MATCH($A7,'Data transformed'!$A$5:$A$185,0),MATCH(BY$4,'Data transformed'!$4:$4,0)-1),$M7),$N7),"NA"))</f>
        <v>NA</v>
      </c>
      <c r="BZ7" s="103" t="str">
        <f aca="true">IF($J7="","",IF(ISNUMBER(OFFSET('Data transformed'!$A$4,MATCH($A7,'Data transformed'!$A$5:$A$185,0),MATCH(BZ$4,'Data transformed'!$4:$4,0)-1)), MIN(MAX(OFFSET('Data transformed'!$A$4,MATCH($A7,'Data transformed'!$A$5:$A$185,0),MATCH(BZ$4,'Data transformed'!$4:$4,0)-1),$M7),$N7),"NA"))</f>
        <v>NA</v>
      </c>
      <c r="CA7" s="103" t="str">
        <f aca="true">IF($J7="","",IF(ISNUMBER(OFFSET('Data transformed'!$A$4,MATCH($A7,'Data transformed'!$A$5:$A$185,0),MATCH(CA$4,'Data transformed'!$4:$4,0)-1)), MIN(MAX(OFFSET('Data transformed'!$A$4,MATCH($A7,'Data transformed'!$A$5:$A$185,0),MATCH(CA$4,'Data transformed'!$4:$4,0)-1),$M7),$N7),"NA"))</f>
        <v>NA</v>
      </c>
      <c r="CB7" s="103" t="str">
        <f aca="true">IF($J7="","",IF(ISNUMBER(OFFSET('Data transformed'!$A$4,MATCH($A7,'Data transformed'!$A$5:$A$185,0),MATCH(CB$4,'Data transformed'!$4:$4,0)-1)), MIN(MAX(OFFSET('Data transformed'!$A$4,MATCH($A7,'Data transformed'!$A$5:$A$185,0),MATCH(CB$4,'Data transformed'!$4:$4,0)-1),$M7),$N7),"NA"))</f>
        <v>NA</v>
      </c>
      <c r="CC7" s="103" t="str">
        <f aca="true">IF($J7="","",IF(ISNUMBER(OFFSET('Data transformed'!$A$4,MATCH($A7,'Data transformed'!$A$5:$A$185,0),MATCH(CC$4,'Data transformed'!$4:$4,0)-1)), MIN(MAX(OFFSET('Data transformed'!$A$4,MATCH($A7,'Data transformed'!$A$5:$A$185,0),MATCH(CC$4,'Data transformed'!$4:$4,0)-1),$M7),$N7),"NA"))</f>
        <v>NA</v>
      </c>
      <c r="CD7" s="103" t="str">
        <f aca="true">IF($J7="","",IF(ISNUMBER(OFFSET('Data transformed'!$A$4,MATCH($A7,'Data transformed'!$A$5:$A$185,0),MATCH(CD$4,'Data transformed'!$4:$4,0)-1)), MIN(MAX(OFFSET('Data transformed'!$A$4,MATCH($A7,'Data transformed'!$A$5:$A$185,0),MATCH(CD$4,'Data transformed'!$4:$4,0)-1),$M7),$N7),"NA"))</f>
        <v>NA</v>
      </c>
      <c r="CE7" s="103" t="str">
        <f aca="true">IF($J7="","",IF(ISNUMBER(OFFSET('Data transformed'!$A$4,MATCH($A7,'Data transformed'!$A$5:$A$185,0),MATCH(CE$4,'Data transformed'!$4:$4,0)-1)), MIN(MAX(OFFSET('Data transformed'!$A$4,MATCH($A7,'Data transformed'!$A$5:$A$185,0),MATCH(CE$4,'Data transformed'!$4:$4,0)-1),$M7),$N7),"NA"))</f>
        <v>NA</v>
      </c>
      <c r="CF7" s="103" t="str">
        <f aca="true">IF($J7="","",IF(ISNUMBER(OFFSET('Data transformed'!$A$4,MATCH($A7,'Data transformed'!$A$5:$A$185,0),MATCH(CF$4,'Data transformed'!$4:$4,0)-1)), MIN(MAX(OFFSET('Data transformed'!$A$4,MATCH($A7,'Data transformed'!$A$5:$A$185,0),MATCH(CF$4,'Data transformed'!$4:$4,0)-1),$M7),$N7),"NA"))</f>
        <v>NA</v>
      </c>
      <c r="CG7" s="103" t="str">
        <f aca="true">IF($J7="","",IF(ISNUMBER(OFFSET('Data transformed'!$A$4,MATCH($A7,'Data transformed'!$A$5:$A$185,0),MATCH(CG$4,'Data transformed'!$4:$4,0)-1)), MIN(MAX(OFFSET('Data transformed'!$A$4,MATCH($A7,'Data transformed'!$A$5:$A$185,0),MATCH(CG$4,'Data transformed'!$4:$4,0)-1),$M7),$N7),"NA"))</f>
        <v>NA</v>
      </c>
      <c r="CH7" s="103" t="str">
        <f aca="true">IF($J7="","",IF(ISNUMBER(OFFSET('Data transformed'!$A$4,MATCH($A7,'Data transformed'!$A$5:$A$185,0),MATCH(CH$4,'Data transformed'!$4:$4,0)-1)), MIN(MAX(OFFSET('Data transformed'!$A$4,MATCH($A7,'Data transformed'!$A$5:$A$185,0),MATCH(CH$4,'Data transformed'!$4:$4,0)-1),$M7),$N7),"NA"))</f>
        <v>NA</v>
      </c>
      <c r="CI7" s="103" t="str">
        <f aca="true">IF($J7="","",IF(ISNUMBER(OFFSET('Data transformed'!$A$4,MATCH($A7,'Data transformed'!$A$5:$A$185,0),MATCH(CI$4,'Data transformed'!$4:$4,0)-1)), MIN(MAX(OFFSET('Data transformed'!$A$4,MATCH($A7,'Data transformed'!$A$5:$A$185,0),MATCH(CI$4,'Data transformed'!$4:$4,0)-1),$M7),$N7),"NA"))</f>
        <v>NA</v>
      </c>
      <c r="CJ7" s="103" t="str">
        <f aca="true">IF($J7="","",IF(ISNUMBER(OFFSET('Data transformed'!$A$4,MATCH($A7,'Data transformed'!$A$5:$A$185,0),MATCH(CJ$4,'Data transformed'!$4:$4,0)-1)), MIN(MAX(OFFSET('Data transformed'!$A$4,MATCH($A7,'Data transformed'!$A$5:$A$185,0),MATCH(CJ$4,'Data transformed'!$4:$4,0)-1),$M7),$N7),"NA"))</f>
        <v>NA</v>
      </c>
      <c r="CK7" s="103" t="str">
        <f aca="true">IF($J7="","",IF(ISNUMBER(OFFSET('Data transformed'!$A$4,MATCH($A7,'Data transformed'!$A$5:$A$185,0),MATCH(CK$4,'Data transformed'!$4:$4,0)-1)), MIN(MAX(OFFSET('Data transformed'!$A$4,MATCH($A7,'Data transformed'!$A$5:$A$185,0),MATCH(CK$4,'Data transformed'!$4:$4,0)-1),$M7),$N7),"NA"))</f>
        <v>NA</v>
      </c>
      <c r="CL7" s="103" t="str">
        <f aca="true">IF($J7="","",IF(ISNUMBER(OFFSET('Data transformed'!$A$4,MATCH($A7,'Data transformed'!$A$5:$A$185,0),MATCH(CL$4,'Data transformed'!$4:$4,0)-1)), MIN(MAX(OFFSET('Data transformed'!$A$4,MATCH($A7,'Data transformed'!$A$5:$A$185,0),MATCH(CL$4,'Data transformed'!$4:$4,0)-1),$M7),$N7),"NA"))</f>
        <v>NA</v>
      </c>
      <c r="CM7" s="103" t="str">
        <f aca="true">IF($J7="","",IF(ISNUMBER(OFFSET('Data transformed'!$A$4,MATCH($A7,'Data transformed'!$A$5:$A$185,0),MATCH(CM$4,'Data transformed'!$4:$4,0)-1)), MIN(MAX(OFFSET('Data transformed'!$A$4,MATCH($A7,'Data transformed'!$A$5:$A$185,0),MATCH(CM$4,'Data transformed'!$4:$4,0)-1),$M7),$N7),"NA"))</f>
        <v>NA</v>
      </c>
      <c r="CN7" s="103" t="str">
        <f aca="true">IF($J7="","",IF(ISNUMBER(OFFSET('Data transformed'!$A$4,MATCH($A7,'Data transformed'!$A$5:$A$185,0),MATCH(CN$4,'Data transformed'!$4:$4,0)-1)), MIN(MAX(OFFSET('Data transformed'!$A$4,MATCH($A7,'Data transformed'!$A$5:$A$185,0),MATCH(CN$4,'Data transformed'!$4:$4,0)-1),$M7),$N7),"NA"))</f>
        <v>NA</v>
      </c>
      <c r="CO7" s="103" t="str">
        <f aca="true">IF($J7="","",IF(ISNUMBER(OFFSET('Data transformed'!$A$4,MATCH($A7,'Data transformed'!$A$5:$A$185,0),MATCH(CO$4,'Data transformed'!$4:$4,0)-1)), MIN(MAX(OFFSET('Data transformed'!$A$4,MATCH($A7,'Data transformed'!$A$5:$A$185,0),MATCH(CO$4,'Data transformed'!$4:$4,0)-1),$M7),$N7),"NA"))</f>
        <v>NA</v>
      </c>
      <c r="CP7" s="103" t="str">
        <f aca="true">IF($J7="","",IF(ISNUMBER(OFFSET('Data transformed'!$A$4,MATCH($A7,'Data transformed'!$A$5:$A$185,0),MATCH(CP$4,'Data transformed'!$4:$4,0)-1)), MIN(MAX(OFFSET('Data transformed'!$A$4,MATCH($A7,'Data transformed'!$A$5:$A$185,0),MATCH(CP$4,'Data transformed'!$4:$4,0)-1),$M7),$N7),"NA"))</f>
        <v>NA</v>
      </c>
      <c r="CQ7" s="103" t="str">
        <f aca="true">IF($J7="","",IF(ISNUMBER(OFFSET('Data transformed'!$A$4,MATCH($A7,'Data transformed'!$A$5:$A$185,0),MATCH(CQ$4,'Data transformed'!$4:$4,0)-1)), MIN(MAX(OFFSET('Data transformed'!$A$4,MATCH($A7,'Data transformed'!$A$5:$A$185,0),MATCH(CQ$4,'Data transformed'!$4:$4,0)-1),$M7),$N7),"NA"))</f>
        <v>NA</v>
      </c>
      <c r="CR7" s="103" t="str">
        <f aca="true">IF($J7="","",IF(ISNUMBER(OFFSET('Data transformed'!$A$4,MATCH($A7,'Data transformed'!$A$5:$A$185,0),MATCH(CR$4,'Data transformed'!$4:$4,0)-1)), MIN(MAX(OFFSET('Data transformed'!$A$4,MATCH($A7,'Data transformed'!$A$5:$A$185,0),MATCH(CR$4,'Data transformed'!$4:$4,0)-1),$M7),$N7),"NA"))</f>
        <v>NA</v>
      </c>
      <c r="CS7" s="103" t="str">
        <f aca="true">IF($J7="","",IF(ISNUMBER(OFFSET('Data transformed'!$A$4,MATCH($A7,'Data transformed'!$A$5:$A$185,0),MATCH(CS$4,'Data transformed'!$4:$4,0)-1)), MIN(MAX(OFFSET('Data transformed'!$A$4,MATCH($A7,'Data transformed'!$A$5:$A$185,0),MATCH(CS$4,'Data transformed'!$4:$4,0)-1),$M7),$N7),"NA"))</f>
        <v>NA</v>
      </c>
      <c r="CT7" s="103" t="str">
        <f aca="true">IF($J7="","",IF(ISNUMBER(OFFSET('Data transformed'!$A$4,MATCH($A7,'Data transformed'!$A$5:$A$185,0),MATCH(CT$4,'Data transformed'!$4:$4,0)-1)), MIN(MAX(OFFSET('Data transformed'!$A$4,MATCH($A7,'Data transformed'!$A$5:$A$185,0),MATCH(CT$4,'Data transformed'!$4:$4,0)-1),$M7),$N7),"NA"))</f>
        <v>NA</v>
      </c>
      <c r="CU7" s="103" t="str">
        <f aca="true">IF($J7="","",IF(ISNUMBER(OFFSET('Data transformed'!$A$4,MATCH($A7,'Data transformed'!$A$5:$A$185,0),MATCH(CU$4,'Data transformed'!$4:$4,0)-1)), MIN(MAX(OFFSET('Data transformed'!$A$4,MATCH($A7,'Data transformed'!$A$5:$A$185,0),MATCH(CU$4,'Data transformed'!$4:$4,0)-1),$M7),$N7),"NA"))</f>
        <v>NA</v>
      </c>
    </row>
    <row r="8" s="103" customFormat="true" ht="16.5" hidden="false" customHeight="true" outlineLevel="0" collapsed="false">
      <c r="A8" s="107" t="n">
        <v>1110</v>
      </c>
      <c r="B8" s="107" t="n">
        <v>3</v>
      </c>
      <c r="C8" s="103" t="str">
        <f aca="true">IF(ISBLANK(OFFSET('Raw Data'!$A$3,MATCH($A8,'Raw Data'!$B$4:$B$185,0),MATCH(C$4,'Raw Data'!$3:$3,0)-1)),"",OFFSET('Raw Data'!$A$3,MATCH($A8,'Raw Data'!$B$4:$B$185,0),MATCH(C$4,'Raw Data'!$3:$3,0)-1))</f>
        <v>Relationship with governance</v>
      </c>
      <c r="D8" s="103" t="str">
        <f aca="true">IF(ISBLANK(OFFSET('Raw Data'!$A$3,MATCH($A8,'Raw Data'!$B$4:$B$185,0),MATCH(D$4,'Raw Data'!$3:$3,0)-1)),"",OFFSET('Raw Data'!$A$3,MATCH($A8,'Raw Data'!$B$4:$B$185,0),MATCH(D$4,'Raw Data'!$3:$3,0)-1))</f>
        <v/>
      </c>
      <c r="E8" s="103" t="str">
        <f aca="true">IF(ISBLANK(OFFSET('Raw Data'!$A$3,MATCH($A8,'Raw Data'!$B$4:$B$185,0),MATCH(E$4,'Raw Data'!$3:$3,0)-1)),"",OFFSET('Raw Data'!$A$3,MATCH($A8,'Raw Data'!$B$4:$B$185,0),MATCH(E$4,'Raw Data'!$3:$3,0)-1))</f>
        <v/>
      </c>
      <c r="J8" s="103" t="e">
        <f aca="true" t="array" ref="J8:J8">IFERROR(_xlfn.QUARTILE.INC(IF(ISNUMBER(OFFSET('Data transformed'!$N$4,MATCH('outliers treatment'!$A8,'Data transformed'!$A$5:$A$185),1,1,COUNTA('Data transformed'!$O$4:$CX$4))),OFFSET('Data transformed'!$N$4,MATCH('outliers treatment'!$A8,'Data transformed'!$A$5:$A$185),1,1,COUNTA('Data transformed'!$O$4:$CX$4))),1),"")</f>
        <v>#N/A</v>
      </c>
      <c r="K8" s="103" t="e">
        <f aca="true" t="array" ref="K8:K8">IFERROR(_xlfn.QUARTILE.INC(IF(ISNUMBER(OFFSET('Data transformed'!$N$4,MATCH('outliers treatment'!$A8,'Data transformed'!$A$5:$A$185),1,1,COUNTA('Data transformed'!$O$4:$CX$4))),OFFSET('Data transformed'!$N$4,MATCH('outliers treatment'!$A8,'Data transformed'!$A$5:$A$185),1,1,COUNTA('Data transformed'!$O$4:$CX$4))),3),"")</f>
        <v>#N/A</v>
      </c>
      <c r="L8" s="103" t="str">
        <f aca="false">IFERROR(K8-J8,"")</f>
        <v/>
      </c>
      <c r="M8" s="103" t="str">
        <f aca="false">IFERROR(J8-1.5*L8,"")</f>
        <v/>
      </c>
      <c r="N8" s="103" t="str">
        <f aca="false">IFERROR(K8+1.5*L8,"")</f>
        <v/>
      </c>
      <c r="P8" s="105" t="str">
        <f aca="false" t="array" ref="P8:P8">IFERROR(SKEW(IF(ISNUMBER(T8:CQ8),T8:CQ8,"")),"")</f>
        <v/>
      </c>
      <c r="Q8" s="103" t="n">
        <f aca="true">IF(ISBLANK(OFFSET('Data above threshold'!$A$4,MATCH('Data above threshold'!$A8,'Data above threshold'!$A$5:$A$185,0),MATCH('Data above threshold'!N$4,'Data above threshold'!$4:$4,0)-1)),1,OFFSET('Data above threshold'!$A$4,MATCH('Data above threshold'!$A8,'Data above threshold'!$A$5:$A$185,0),MATCH('Data above threshold'!N$4,'Data above threshold'!$4:$4,0)-1))</f>
        <v>1</v>
      </c>
      <c r="R8" s="103" t="e">
        <f aca="false">IF($J8="","",COUNTIF(T8:CQ8,M8)+ COUNTIF(T8:CQ8,N8))</f>
        <v>#N/A</v>
      </c>
      <c r="S8" s="106" t="str">
        <f aca="false" t="array" ref="S8:S8">IF(B8&lt;4,"",1-IFERROR(SUM(ISNUMBER(T8:CQ8)*(1-$T$3:$CQ$3))/COUNTIF($T$3:$CQ$3,0),0))</f>
        <v/>
      </c>
      <c r="T8" s="103" t="str">
        <f aca="true">IF($J8="","",IF(ISNUMBER(OFFSET('Data transformed'!$A$4,MATCH($A8,'Data transformed'!$A$5:$A$185,0),MATCH(T$4,'Data transformed'!$4:$4,0)-1)), MIN(MAX(OFFSET('Data transformed'!$A$4,MATCH($A8,'Data transformed'!$A$5:$A$185,0),MATCH(T$4,'Data transformed'!$4:$4,0)-1),$M8),$N8),"NA"))</f>
        <v>NA</v>
      </c>
      <c r="U8" s="103" t="str">
        <f aca="true">IF($J8="","",IF(ISNUMBER(OFFSET('Data transformed'!$A$4,MATCH($A8,'Data transformed'!$A$5:$A$185,0),MATCH(U$4,'Data transformed'!$4:$4,0)-1)), MIN(MAX(OFFSET('Data transformed'!$A$4,MATCH($A8,'Data transformed'!$A$5:$A$185,0),MATCH(U$4,'Data transformed'!$4:$4,0)-1),$M8),$N8),"NA"))</f>
        <v>NA</v>
      </c>
      <c r="V8" s="103" t="str">
        <f aca="true">IF($J8="","",IF(ISNUMBER(OFFSET('Data transformed'!$A$4,MATCH($A8,'Data transformed'!$A$5:$A$185,0),MATCH(V$4,'Data transformed'!$4:$4,0)-1)), MIN(MAX(OFFSET('Data transformed'!$A$4,MATCH($A8,'Data transformed'!$A$5:$A$185,0),MATCH(V$4,'Data transformed'!$4:$4,0)-1),$M8),$N8),"NA"))</f>
        <v>NA</v>
      </c>
      <c r="W8" s="103" t="str">
        <f aca="true">IF($J8="","",IF(ISNUMBER(OFFSET('Data transformed'!$A$4,MATCH($A8,'Data transformed'!$A$5:$A$185,0),MATCH(W$4,'Data transformed'!$4:$4,0)-1)), MIN(MAX(OFFSET('Data transformed'!$A$4,MATCH($A8,'Data transformed'!$A$5:$A$185,0),MATCH(W$4,'Data transformed'!$4:$4,0)-1),$M8),$N8),"NA"))</f>
        <v>NA</v>
      </c>
      <c r="X8" s="103" t="str">
        <f aca="true">IF($J8="","",IF(ISNUMBER(OFFSET('Data transformed'!$A$4,MATCH($A8,'Data transformed'!$A$5:$A$185,0),MATCH(X$4,'Data transformed'!$4:$4,0)-1)), MIN(MAX(OFFSET('Data transformed'!$A$4,MATCH($A8,'Data transformed'!$A$5:$A$185,0),MATCH(X$4,'Data transformed'!$4:$4,0)-1),$M8),$N8),"NA"))</f>
        <v>NA</v>
      </c>
      <c r="Y8" s="103" t="str">
        <f aca="true">IF($J8="","",IF(ISNUMBER(OFFSET('Data transformed'!$A$4,MATCH($A8,'Data transformed'!$A$5:$A$185,0),MATCH(Y$4,'Data transformed'!$4:$4,0)-1)), MIN(MAX(OFFSET('Data transformed'!$A$4,MATCH($A8,'Data transformed'!$A$5:$A$185,0),MATCH(Y$4,'Data transformed'!$4:$4,0)-1),$M8),$N8),"NA"))</f>
        <v>NA</v>
      </c>
      <c r="Z8" s="103" t="str">
        <f aca="true">IF($J8="","",IF(ISNUMBER(OFFSET('Data transformed'!$A$4,MATCH($A8,'Data transformed'!$A$5:$A$185,0),MATCH(Z$4,'Data transformed'!$4:$4,0)-1)), MIN(MAX(OFFSET('Data transformed'!$A$4,MATCH($A8,'Data transformed'!$A$5:$A$185,0),MATCH(Z$4,'Data transformed'!$4:$4,0)-1),$M8),$N8),"NA"))</f>
        <v>NA</v>
      </c>
      <c r="AA8" s="103" t="str">
        <f aca="true">IF($J8="","",IF(ISNUMBER(OFFSET('Data transformed'!$A$4,MATCH($A8,'Data transformed'!$A$5:$A$185,0),MATCH(AA$4,'Data transformed'!$4:$4,0)-1)), MIN(MAX(OFFSET('Data transformed'!$A$4,MATCH($A8,'Data transformed'!$A$5:$A$185,0),MATCH(AA$4,'Data transformed'!$4:$4,0)-1),$M8),$N8),"NA"))</f>
        <v>NA</v>
      </c>
      <c r="AB8" s="103" t="str">
        <f aca="true">IF($J8="","",IF(ISNUMBER(OFFSET('Data transformed'!$A$4,MATCH($A8,'Data transformed'!$A$5:$A$185,0),MATCH(AB$4,'Data transformed'!$4:$4,0)-1)), MIN(MAX(OFFSET('Data transformed'!$A$4,MATCH($A8,'Data transformed'!$A$5:$A$185,0),MATCH(AB$4,'Data transformed'!$4:$4,0)-1),$M8),$N8),"NA"))</f>
        <v>NA</v>
      </c>
      <c r="AC8" s="103" t="str">
        <f aca="true">IF($J8="","",IF(ISNUMBER(OFFSET('Data transformed'!$A$4,MATCH($A8,'Data transformed'!$A$5:$A$185,0),MATCH(AC$4,'Data transformed'!$4:$4,0)-1)), MIN(MAX(OFFSET('Data transformed'!$A$4,MATCH($A8,'Data transformed'!$A$5:$A$185,0),MATCH(AC$4,'Data transformed'!$4:$4,0)-1),$M8),$N8),"NA"))</f>
        <v>NA</v>
      </c>
      <c r="AD8" s="103" t="str">
        <f aca="true">IF($J8="","",IF(ISNUMBER(OFFSET('Data transformed'!$A$4,MATCH($A8,'Data transformed'!$A$5:$A$185,0),MATCH(AD$4,'Data transformed'!$4:$4,0)-1)), MIN(MAX(OFFSET('Data transformed'!$A$4,MATCH($A8,'Data transformed'!$A$5:$A$185,0),MATCH(AD$4,'Data transformed'!$4:$4,0)-1),$M8),$N8),"NA"))</f>
        <v>NA</v>
      </c>
      <c r="AE8" s="103" t="str">
        <f aca="true">IF($J8="","",IF(ISNUMBER(OFFSET('Data transformed'!$A$4,MATCH($A8,'Data transformed'!$A$5:$A$185,0),MATCH(AE$4,'Data transformed'!$4:$4,0)-1)), MIN(MAX(OFFSET('Data transformed'!$A$4,MATCH($A8,'Data transformed'!$A$5:$A$185,0),MATCH(AE$4,'Data transformed'!$4:$4,0)-1),$M8),$N8),"NA"))</f>
        <v>NA</v>
      </c>
      <c r="AF8" s="103" t="str">
        <f aca="true">IF($J8="","",IF(ISNUMBER(OFFSET('Data transformed'!$A$4,MATCH($A8,'Data transformed'!$A$5:$A$185,0),MATCH(AF$4,'Data transformed'!$4:$4,0)-1)), MIN(MAX(OFFSET('Data transformed'!$A$4,MATCH($A8,'Data transformed'!$A$5:$A$185,0),MATCH(AF$4,'Data transformed'!$4:$4,0)-1),$M8),$N8),"NA"))</f>
        <v>NA</v>
      </c>
      <c r="AG8" s="103" t="str">
        <f aca="true">IF($J8="","",IF(ISNUMBER(OFFSET('Data transformed'!$A$4,MATCH($A8,'Data transformed'!$A$5:$A$185,0),MATCH(AG$4,'Data transformed'!$4:$4,0)-1)), MIN(MAX(OFFSET('Data transformed'!$A$4,MATCH($A8,'Data transformed'!$A$5:$A$185,0),MATCH(AG$4,'Data transformed'!$4:$4,0)-1),$M8),$N8),"NA"))</f>
        <v>NA</v>
      </c>
      <c r="AH8" s="103" t="str">
        <f aca="true">IF($J8="","",IF(ISNUMBER(OFFSET('Data transformed'!$A$4,MATCH($A8,'Data transformed'!$A$5:$A$185,0),MATCH(AH$4,'Data transformed'!$4:$4,0)-1)), MIN(MAX(OFFSET('Data transformed'!$A$4,MATCH($A8,'Data transformed'!$A$5:$A$185,0),MATCH(AH$4,'Data transformed'!$4:$4,0)-1),$M8),$N8),"NA"))</f>
        <v>NA</v>
      </c>
      <c r="AI8" s="103" t="str">
        <f aca="true">IF($J8="","",IF(ISNUMBER(OFFSET('Data transformed'!$A$4,MATCH($A8,'Data transformed'!$A$5:$A$185,0),MATCH(AI$4,'Data transformed'!$4:$4,0)-1)), MIN(MAX(OFFSET('Data transformed'!$A$4,MATCH($A8,'Data transformed'!$A$5:$A$185,0),MATCH(AI$4,'Data transformed'!$4:$4,0)-1),$M8),$N8),"NA"))</f>
        <v>NA</v>
      </c>
      <c r="AJ8" s="103" t="str">
        <f aca="true">IF($J8="","",IF(ISNUMBER(OFFSET('Data transformed'!$A$4,MATCH($A8,'Data transformed'!$A$5:$A$185,0),MATCH(AJ$4,'Data transformed'!$4:$4,0)-1)), MIN(MAX(OFFSET('Data transformed'!$A$4,MATCH($A8,'Data transformed'!$A$5:$A$185,0),MATCH(AJ$4,'Data transformed'!$4:$4,0)-1),$M8),$N8),"NA"))</f>
        <v>NA</v>
      </c>
      <c r="AK8" s="103" t="str">
        <f aca="true">IF($J8="","",IF(ISNUMBER(OFFSET('Data transformed'!$A$4,MATCH($A8,'Data transformed'!$A$5:$A$185,0),MATCH(AK$4,'Data transformed'!$4:$4,0)-1)), MIN(MAX(OFFSET('Data transformed'!$A$4,MATCH($A8,'Data transformed'!$A$5:$A$185,0),MATCH(AK$4,'Data transformed'!$4:$4,0)-1),$M8),$N8),"NA"))</f>
        <v>NA</v>
      </c>
      <c r="AL8" s="103" t="str">
        <f aca="true">IF($J8="","",IF(ISNUMBER(OFFSET('Data transformed'!$A$4,MATCH($A8,'Data transformed'!$A$5:$A$185,0),MATCH(AL$4,'Data transformed'!$4:$4,0)-1)), MIN(MAX(OFFSET('Data transformed'!$A$4,MATCH($A8,'Data transformed'!$A$5:$A$185,0),MATCH(AL$4,'Data transformed'!$4:$4,0)-1),$M8),$N8),"NA"))</f>
        <v>NA</v>
      </c>
      <c r="AM8" s="103" t="str">
        <f aca="true">IF($J8="","",IF(ISNUMBER(OFFSET('Data transformed'!$A$4,MATCH($A8,'Data transformed'!$A$5:$A$185,0),MATCH(AM$4,'Data transformed'!$4:$4,0)-1)), MIN(MAX(OFFSET('Data transformed'!$A$4,MATCH($A8,'Data transformed'!$A$5:$A$185,0),MATCH(AM$4,'Data transformed'!$4:$4,0)-1),$M8),$N8),"NA"))</f>
        <v>NA</v>
      </c>
      <c r="AN8" s="103" t="str">
        <f aca="true">IF($J8="","",IF(ISNUMBER(OFFSET('Data transformed'!$A$4,MATCH($A8,'Data transformed'!$A$5:$A$185,0),MATCH(AN$4,'Data transformed'!$4:$4,0)-1)), MIN(MAX(OFFSET('Data transformed'!$A$4,MATCH($A8,'Data transformed'!$A$5:$A$185,0),MATCH(AN$4,'Data transformed'!$4:$4,0)-1),$M8),$N8),"NA"))</f>
        <v>NA</v>
      </c>
      <c r="AO8" s="103" t="str">
        <f aca="true">IF($J8="","",IF(ISNUMBER(OFFSET('Data transformed'!$A$4,MATCH($A8,'Data transformed'!$A$5:$A$185,0),MATCH(AO$4,'Data transformed'!$4:$4,0)-1)), MIN(MAX(OFFSET('Data transformed'!$A$4,MATCH($A8,'Data transformed'!$A$5:$A$185,0),MATCH(AO$4,'Data transformed'!$4:$4,0)-1),$M8),$N8),"NA"))</f>
        <v>NA</v>
      </c>
      <c r="AP8" s="103" t="str">
        <f aca="true">IF($J8="","",IF(ISNUMBER(OFFSET('Data transformed'!$A$4,MATCH($A8,'Data transformed'!$A$5:$A$185,0),MATCH(AP$4,'Data transformed'!$4:$4,0)-1)), MIN(MAX(OFFSET('Data transformed'!$A$4,MATCH($A8,'Data transformed'!$A$5:$A$185,0),MATCH(AP$4,'Data transformed'!$4:$4,0)-1),$M8),$N8),"NA"))</f>
        <v>NA</v>
      </c>
      <c r="AQ8" s="103" t="str">
        <f aca="true">IF($J8="","",IF(ISNUMBER(OFFSET('Data transformed'!$A$4,MATCH($A8,'Data transformed'!$A$5:$A$185,0),MATCH(AQ$4,'Data transformed'!$4:$4,0)-1)), MIN(MAX(OFFSET('Data transformed'!$A$4,MATCH($A8,'Data transformed'!$A$5:$A$185,0),MATCH(AQ$4,'Data transformed'!$4:$4,0)-1),$M8),$N8),"NA"))</f>
        <v>NA</v>
      </c>
      <c r="AR8" s="103" t="str">
        <f aca="true">IF($J8="","",IF(ISNUMBER(OFFSET('Data transformed'!$A$4,MATCH($A8,'Data transformed'!$A$5:$A$185,0),MATCH(AR$4,'Data transformed'!$4:$4,0)-1)), MIN(MAX(OFFSET('Data transformed'!$A$4,MATCH($A8,'Data transformed'!$A$5:$A$185,0),MATCH(AR$4,'Data transformed'!$4:$4,0)-1),$M8),$N8),"NA"))</f>
        <v>NA</v>
      </c>
      <c r="AS8" s="103" t="str">
        <f aca="true">IF($J8="","",IF(ISNUMBER(OFFSET('Data transformed'!$A$4,MATCH($A8,'Data transformed'!$A$5:$A$185,0),MATCH(AS$4,'Data transformed'!$4:$4,0)-1)), MIN(MAX(OFFSET('Data transformed'!$A$4,MATCH($A8,'Data transformed'!$A$5:$A$185,0),MATCH(AS$4,'Data transformed'!$4:$4,0)-1),$M8),$N8),"NA"))</f>
        <v>NA</v>
      </c>
      <c r="AT8" s="103" t="str">
        <f aca="true">IF($J8="","",IF(ISNUMBER(OFFSET('Data transformed'!$A$4,MATCH($A8,'Data transformed'!$A$5:$A$185,0),MATCH(AT$4,'Data transformed'!$4:$4,0)-1)), MIN(MAX(OFFSET('Data transformed'!$A$4,MATCH($A8,'Data transformed'!$A$5:$A$185,0),MATCH(AT$4,'Data transformed'!$4:$4,0)-1),$M8),$N8),"NA"))</f>
        <v>NA</v>
      </c>
      <c r="AU8" s="103" t="str">
        <f aca="true">IF($J8="","",IF(ISNUMBER(OFFSET('Data transformed'!$A$4,MATCH($A8,'Data transformed'!$A$5:$A$185,0),MATCH(AU$4,'Data transformed'!$4:$4,0)-1)), MIN(MAX(OFFSET('Data transformed'!$A$4,MATCH($A8,'Data transformed'!$A$5:$A$185,0),MATCH(AU$4,'Data transformed'!$4:$4,0)-1),$M8),$N8),"NA"))</f>
        <v>NA</v>
      </c>
      <c r="AV8" s="103" t="str">
        <f aca="true">IF($J8="","",IF(ISNUMBER(OFFSET('Data transformed'!$A$4,MATCH($A8,'Data transformed'!$A$5:$A$185,0),MATCH(AV$4,'Data transformed'!$4:$4,0)-1)), MIN(MAX(OFFSET('Data transformed'!$A$4,MATCH($A8,'Data transformed'!$A$5:$A$185,0),MATCH(AV$4,'Data transformed'!$4:$4,0)-1),$M8),$N8),"NA"))</f>
        <v>NA</v>
      </c>
      <c r="AW8" s="103" t="str">
        <f aca="true">IF($J8="","",IF(ISNUMBER(OFFSET('Data transformed'!$A$4,MATCH($A8,'Data transformed'!$A$5:$A$185,0),MATCH(AW$4,'Data transformed'!$4:$4,0)-1)), MIN(MAX(OFFSET('Data transformed'!$A$4,MATCH($A8,'Data transformed'!$A$5:$A$185,0),MATCH(AW$4,'Data transformed'!$4:$4,0)-1),$M8),$N8),"NA"))</f>
        <v>NA</v>
      </c>
      <c r="AX8" s="103" t="str">
        <f aca="true">IF($J8="","",IF(ISNUMBER(OFFSET('Data transformed'!$A$4,MATCH($A8,'Data transformed'!$A$5:$A$185,0),MATCH(AX$4,'Data transformed'!$4:$4,0)-1)), MIN(MAX(OFFSET('Data transformed'!$A$4,MATCH($A8,'Data transformed'!$A$5:$A$185,0),MATCH(AX$4,'Data transformed'!$4:$4,0)-1),$M8),$N8),"NA"))</f>
        <v>NA</v>
      </c>
      <c r="AY8" s="103" t="str">
        <f aca="true">IF($J8="","",IF(ISNUMBER(OFFSET('Data transformed'!$A$4,MATCH($A8,'Data transformed'!$A$5:$A$185,0),MATCH(AY$4,'Data transformed'!$4:$4,0)-1)), MIN(MAX(OFFSET('Data transformed'!$A$4,MATCH($A8,'Data transformed'!$A$5:$A$185,0),MATCH(AY$4,'Data transformed'!$4:$4,0)-1),$M8),$N8),"NA"))</f>
        <v>NA</v>
      </c>
      <c r="AZ8" s="103" t="str">
        <f aca="true">IF($J8="","",IF(ISNUMBER(OFFSET('Data transformed'!$A$4,MATCH($A8,'Data transformed'!$A$5:$A$185,0),MATCH(AZ$4,'Data transformed'!$4:$4,0)-1)), MIN(MAX(OFFSET('Data transformed'!$A$4,MATCH($A8,'Data transformed'!$A$5:$A$185,0),MATCH(AZ$4,'Data transformed'!$4:$4,0)-1),$M8),$N8),"NA"))</f>
        <v>NA</v>
      </c>
      <c r="BA8" s="103" t="str">
        <f aca="true">IF($J8="","",IF(ISNUMBER(OFFSET('Data transformed'!$A$4,MATCH($A8,'Data transformed'!$A$5:$A$185,0),MATCH(BA$4,'Data transformed'!$4:$4,0)-1)), MIN(MAX(OFFSET('Data transformed'!$A$4,MATCH($A8,'Data transformed'!$A$5:$A$185,0),MATCH(BA$4,'Data transformed'!$4:$4,0)-1),$M8),$N8),"NA"))</f>
        <v>NA</v>
      </c>
      <c r="BB8" s="103" t="str">
        <f aca="true">IF($J8="","",IF(ISNUMBER(OFFSET('Data transformed'!$A$4,MATCH($A8,'Data transformed'!$A$5:$A$185,0),MATCH(BB$4,'Data transformed'!$4:$4,0)-1)), MIN(MAX(OFFSET('Data transformed'!$A$4,MATCH($A8,'Data transformed'!$A$5:$A$185,0),MATCH(BB$4,'Data transformed'!$4:$4,0)-1),$M8),$N8),"NA"))</f>
        <v>NA</v>
      </c>
      <c r="BC8" s="103" t="str">
        <f aca="true">IF($J8="","",IF(ISNUMBER(OFFSET('Data transformed'!$A$4,MATCH($A8,'Data transformed'!$A$5:$A$185,0),MATCH(BC$4,'Data transformed'!$4:$4,0)-1)), MIN(MAX(OFFSET('Data transformed'!$A$4,MATCH($A8,'Data transformed'!$A$5:$A$185,0),MATCH(BC$4,'Data transformed'!$4:$4,0)-1),$M8),$N8),"NA"))</f>
        <v>NA</v>
      </c>
      <c r="BD8" s="103" t="str">
        <f aca="true">IF($J8="","",IF(ISNUMBER(OFFSET('Data transformed'!$A$4,MATCH($A8,'Data transformed'!$A$5:$A$185,0),MATCH(BD$4,'Data transformed'!$4:$4,0)-1)), MIN(MAX(OFFSET('Data transformed'!$A$4,MATCH($A8,'Data transformed'!$A$5:$A$185,0),MATCH(BD$4,'Data transformed'!$4:$4,0)-1),$M8),$N8),"NA"))</f>
        <v>NA</v>
      </c>
      <c r="BE8" s="103" t="str">
        <f aca="true">IF($J8="","",IF(ISNUMBER(OFFSET('Data transformed'!$A$4,MATCH($A8,'Data transformed'!$A$5:$A$185,0),MATCH(BE$4,'Data transformed'!$4:$4,0)-1)), MIN(MAX(OFFSET('Data transformed'!$A$4,MATCH($A8,'Data transformed'!$A$5:$A$185,0),MATCH(BE$4,'Data transformed'!$4:$4,0)-1),$M8),$N8),"NA"))</f>
        <v>NA</v>
      </c>
      <c r="BF8" s="103" t="str">
        <f aca="true">IF($J8="","",IF(ISNUMBER(OFFSET('Data transformed'!$A$4,MATCH($A8,'Data transformed'!$A$5:$A$185,0),MATCH(BF$4,'Data transformed'!$4:$4,0)-1)), MIN(MAX(OFFSET('Data transformed'!$A$4,MATCH($A8,'Data transformed'!$A$5:$A$185,0),MATCH(BF$4,'Data transformed'!$4:$4,0)-1),$M8),$N8),"NA"))</f>
        <v>NA</v>
      </c>
      <c r="BG8" s="103" t="str">
        <f aca="true">IF($J8="","",IF(ISNUMBER(OFFSET('Data transformed'!$A$4,MATCH($A8,'Data transformed'!$A$5:$A$185,0),MATCH(BG$4,'Data transformed'!$4:$4,0)-1)), MIN(MAX(OFFSET('Data transformed'!$A$4,MATCH($A8,'Data transformed'!$A$5:$A$185,0),MATCH(BG$4,'Data transformed'!$4:$4,0)-1),$M8),$N8),"NA"))</f>
        <v>NA</v>
      </c>
      <c r="BH8" s="103" t="str">
        <f aca="true">IF($J8="","",IF(ISNUMBER(OFFSET('Data transformed'!$A$4,MATCH($A8,'Data transformed'!$A$5:$A$185,0),MATCH(BH$4,'Data transformed'!$4:$4,0)-1)), MIN(MAX(OFFSET('Data transformed'!$A$4,MATCH($A8,'Data transformed'!$A$5:$A$185,0),MATCH(BH$4,'Data transformed'!$4:$4,0)-1),$M8),$N8),"NA"))</f>
        <v>NA</v>
      </c>
      <c r="BI8" s="103" t="str">
        <f aca="true">IF($J8="","",IF(ISNUMBER(OFFSET('Data transformed'!$A$4,MATCH($A8,'Data transformed'!$A$5:$A$185,0),MATCH(BI$4,'Data transformed'!$4:$4,0)-1)), MIN(MAX(OFFSET('Data transformed'!$A$4,MATCH($A8,'Data transformed'!$A$5:$A$185,0),MATCH(BI$4,'Data transformed'!$4:$4,0)-1),$M8),$N8),"NA"))</f>
        <v>NA</v>
      </c>
      <c r="BJ8" s="103" t="str">
        <f aca="true">IF($J8="","",IF(ISNUMBER(OFFSET('Data transformed'!$A$4,MATCH($A8,'Data transformed'!$A$5:$A$185,0),MATCH(BJ$4,'Data transformed'!$4:$4,0)-1)), MIN(MAX(OFFSET('Data transformed'!$A$4,MATCH($A8,'Data transformed'!$A$5:$A$185,0),MATCH(BJ$4,'Data transformed'!$4:$4,0)-1),$M8),$N8),"NA"))</f>
        <v>NA</v>
      </c>
      <c r="BK8" s="103" t="str">
        <f aca="true">IF($J8="","",IF(ISNUMBER(OFFSET('Data transformed'!$A$4,MATCH($A8,'Data transformed'!$A$5:$A$185,0),MATCH(BK$4,'Data transformed'!$4:$4,0)-1)), MIN(MAX(OFFSET('Data transformed'!$A$4,MATCH($A8,'Data transformed'!$A$5:$A$185,0),MATCH(BK$4,'Data transformed'!$4:$4,0)-1),$M8),$N8),"NA"))</f>
        <v>NA</v>
      </c>
      <c r="BL8" s="103" t="str">
        <f aca="true">IF($J8="","",IF(ISNUMBER(OFFSET('Data transformed'!$A$4,MATCH($A8,'Data transformed'!$A$5:$A$185,0),MATCH(BL$4,'Data transformed'!$4:$4,0)-1)), MIN(MAX(OFFSET('Data transformed'!$A$4,MATCH($A8,'Data transformed'!$A$5:$A$185,0),MATCH(BL$4,'Data transformed'!$4:$4,0)-1),$M8),$N8),"NA"))</f>
        <v>NA</v>
      </c>
      <c r="BM8" s="103" t="str">
        <f aca="true">IF($J8="","",IF(ISNUMBER(OFFSET('Data transformed'!$A$4,MATCH($A8,'Data transformed'!$A$5:$A$185,0),MATCH(BM$4,'Data transformed'!$4:$4,0)-1)), MIN(MAX(OFFSET('Data transformed'!$A$4,MATCH($A8,'Data transformed'!$A$5:$A$185,0),MATCH(BM$4,'Data transformed'!$4:$4,0)-1),$M8),$N8),"NA"))</f>
        <v>NA</v>
      </c>
      <c r="BN8" s="103" t="str">
        <f aca="true">IF($J8="","",IF(ISNUMBER(OFFSET('Data transformed'!$A$4,MATCH($A8,'Data transformed'!$A$5:$A$185,0),MATCH(BN$4,'Data transformed'!$4:$4,0)-1)), MIN(MAX(OFFSET('Data transformed'!$A$4,MATCH($A8,'Data transformed'!$A$5:$A$185,0),MATCH(BN$4,'Data transformed'!$4:$4,0)-1),$M8),$N8),"NA"))</f>
        <v>NA</v>
      </c>
      <c r="BO8" s="103" t="str">
        <f aca="true">IF($J8="","",IF(ISNUMBER(OFFSET('Data transformed'!$A$4,MATCH($A8,'Data transformed'!$A$5:$A$185,0),MATCH(BO$4,'Data transformed'!$4:$4,0)-1)), MIN(MAX(OFFSET('Data transformed'!$A$4,MATCH($A8,'Data transformed'!$A$5:$A$185,0),MATCH(BO$4,'Data transformed'!$4:$4,0)-1),$M8),$N8),"NA"))</f>
        <v>NA</v>
      </c>
      <c r="BP8" s="103" t="str">
        <f aca="true">IF($J8="","",IF(ISNUMBER(OFFSET('Data transformed'!$A$4,MATCH($A8,'Data transformed'!$A$5:$A$185,0),MATCH(BP$4,'Data transformed'!$4:$4,0)-1)), MIN(MAX(OFFSET('Data transformed'!$A$4,MATCH($A8,'Data transformed'!$A$5:$A$185,0),MATCH(BP$4,'Data transformed'!$4:$4,0)-1),$M8),$N8),"NA"))</f>
        <v>NA</v>
      </c>
      <c r="BQ8" s="103" t="str">
        <f aca="true">IF($J8="","",IF(ISNUMBER(OFFSET('Data transformed'!$A$4,MATCH($A8,'Data transformed'!$A$5:$A$185,0),MATCH(BQ$4,'Data transformed'!$4:$4,0)-1)), MIN(MAX(OFFSET('Data transformed'!$A$4,MATCH($A8,'Data transformed'!$A$5:$A$185,0),MATCH(BQ$4,'Data transformed'!$4:$4,0)-1),$M8),$N8),"NA"))</f>
        <v>NA</v>
      </c>
      <c r="BR8" s="103" t="str">
        <f aca="true">IF($J8="","",IF(ISNUMBER(OFFSET('Data transformed'!$A$4,MATCH($A8,'Data transformed'!$A$5:$A$185,0),MATCH(BR$4,'Data transformed'!$4:$4,0)-1)), MIN(MAX(OFFSET('Data transformed'!$A$4,MATCH($A8,'Data transformed'!$A$5:$A$185,0),MATCH(BR$4,'Data transformed'!$4:$4,0)-1),$M8),$N8),"NA"))</f>
        <v>NA</v>
      </c>
      <c r="BS8" s="103" t="str">
        <f aca="true">IF($J8="","",IF(ISNUMBER(OFFSET('Data transformed'!$A$4,MATCH($A8,'Data transformed'!$A$5:$A$185,0),MATCH(BS$4,'Data transformed'!$4:$4,0)-1)), MIN(MAX(OFFSET('Data transformed'!$A$4,MATCH($A8,'Data transformed'!$A$5:$A$185,0),MATCH(BS$4,'Data transformed'!$4:$4,0)-1),$M8),$N8),"NA"))</f>
        <v>NA</v>
      </c>
      <c r="BT8" s="103" t="str">
        <f aca="true">IF($J8="","",IF(ISNUMBER(OFFSET('Data transformed'!$A$4,MATCH($A8,'Data transformed'!$A$5:$A$185,0),MATCH(BT$4,'Data transformed'!$4:$4,0)-1)), MIN(MAX(OFFSET('Data transformed'!$A$4,MATCH($A8,'Data transformed'!$A$5:$A$185,0),MATCH(BT$4,'Data transformed'!$4:$4,0)-1),$M8),$N8),"NA"))</f>
        <v>NA</v>
      </c>
      <c r="BU8" s="103" t="str">
        <f aca="true">IF($J8="","",IF(ISNUMBER(OFFSET('Data transformed'!$A$4,MATCH($A8,'Data transformed'!$A$5:$A$185,0),MATCH(BU$4,'Data transformed'!$4:$4,0)-1)), MIN(MAX(OFFSET('Data transformed'!$A$4,MATCH($A8,'Data transformed'!$A$5:$A$185,0),MATCH(BU$4,'Data transformed'!$4:$4,0)-1),$M8),$N8),"NA"))</f>
        <v>NA</v>
      </c>
      <c r="BV8" s="103" t="str">
        <f aca="true">IF($J8="","",IF(ISNUMBER(OFFSET('Data transformed'!$A$4,MATCH($A8,'Data transformed'!$A$5:$A$185,0),MATCH(BV$4,'Data transformed'!$4:$4,0)-1)), MIN(MAX(OFFSET('Data transformed'!$A$4,MATCH($A8,'Data transformed'!$A$5:$A$185,0),MATCH(BV$4,'Data transformed'!$4:$4,0)-1),$M8),$N8),"NA"))</f>
        <v>NA</v>
      </c>
      <c r="BW8" s="103" t="str">
        <f aca="true">IF($J8="","",IF(ISNUMBER(OFFSET('Data transformed'!$A$4,MATCH($A8,'Data transformed'!$A$5:$A$185,0),MATCH(BW$4,'Data transformed'!$4:$4,0)-1)), MIN(MAX(OFFSET('Data transformed'!$A$4,MATCH($A8,'Data transformed'!$A$5:$A$185,0),MATCH(BW$4,'Data transformed'!$4:$4,0)-1),$M8),$N8),"NA"))</f>
        <v>NA</v>
      </c>
      <c r="BX8" s="103" t="str">
        <f aca="true">IF($J8="","",IF(ISNUMBER(OFFSET('Data transformed'!$A$4,MATCH($A8,'Data transformed'!$A$5:$A$185,0),MATCH(BX$4,'Data transformed'!$4:$4,0)-1)), MIN(MAX(OFFSET('Data transformed'!$A$4,MATCH($A8,'Data transformed'!$A$5:$A$185,0),MATCH(BX$4,'Data transformed'!$4:$4,0)-1),$M8),$N8),"NA"))</f>
        <v>NA</v>
      </c>
      <c r="BY8" s="103" t="str">
        <f aca="true">IF($J8="","",IF(ISNUMBER(OFFSET('Data transformed'!$A$4,MATCH($A8,'Data transformed'!$A$5:$A$185,0),MATCH(BY$4,'Data transformed'!$4:$4,0)-1)), MIN(MAX(OFFSET('Data transformed'!$A$4,MATCH($A8,'Data transformed'!$A$5:$A$185,0),MATCH(BY$4,'Data transformed'!$4:$4,0)-1),$M8),$N8),"NA"))</f>
        <v>NA</v>
      </c>
      <c r="BZ8" s="103" t="str">
        <f aca="true">IF($J8="","",IF(ISNUMBER(OFFSET('Data transformed'!$A$4,MATCH($A8,'Data transformed'!$A$5:$A$185,0),MATCH(BZ$4,'Data transformed'!$4:$4,0)-1)), MIN(MAX(OFFSET('Data transformed'!$A$4,MATCH($A8,'Data transformed'!$A$5:$A$185,0),MATCH(BZ$4,'Data transformed'!$4:$4,0)-1),$M8),$N8),"NA"))</f>
        <v>NA</v>
      </c>
      <c r="CA8" s="103" t="str">
        <f aca="true">IF($J8="","",IF(ISNUMBER(OFFSET('Data transformed'!$A$4,MATCH($A8,'Data transformed'!$A$5:$A$185,0),MATCH(CA$4,'Data transformed'!$4:$4,0)-1)), MIN(MAX(OFFSET('Data transformed'!$A$4,MATCH($A8,'Data transformed'!$A$5:$A$185,0),MATCH(CA$4,'Data transformed'!$4:$4,0)-1),$M8),$N8),"NA"))</f>
        <v>NA</v>
      </c>
      <c r="CB8" s="103" t="str">
        <f aca="true">IF($J8="","",IF(ISNUMBER(OFFSET('Data transformed'!$A$4,MATCH($A8,'Data transformed'!$A$5:$A$185,0),MATCH(CB$4,'Data transformed'!$4:$4,0)-1)), MIN(MAX(OFFSET('Data transformed'!$A$4,MATCH($A8,'Data transformed'!$A$5:$A$185,0),MATCH(CB$4,'Data transformed'!$4:$4,0)-1),$M8),$N8),"NA"))</f>
        <v>NA</v>
      </c>
      <c r="CC8" s="103" t="str">
        <f aca="true">IF($J8="","",IF(ISNUMBER(OFFSET('Data transformed'!$A$4,MATCH($A8,'Data transformed'!$A$5:$A$185,0),MATCH(CC$4,'Data transformed'!$4:$4,0)-1)), MIN(MAX(OFFSET('Data transformed'!$A$4,MATCH($A8,'Data transformed'!$A$5:$A$185,0),MATCH(CC$4,'Data transformed'!$4:$4,0)-1),$M8),$N8),"NA"))</f>
        <v>NA</v>
      </c>
      <c r="CD8" s="103" t="str">
        <f aca="true">IF($J8="","",IF(ISNUMBER(OFFSET('Data transformed'!$A$4,MATCH($A8,'Data transformed'!$A$5:$A$185,0),MATCH(CD$4,'Data transformed'!$4:$4,0)-1)), MIN(MAX(OFFSET('Data transformed'!$A$4,MATCH($A8,'Data transformed'!$A$5:$A$185,0),MATCH(CD$4,'Data transformed'!$4:$4,0)-1),$M8),$N8),"NA"))</f>
        <v>NA</v>
      </c>
      <c r="CE8" s="103" t="str">
        <f aca="true">IF($J8="","",IF(ISNUMBER(OFFSET('Data transformed'!$A$4,MATCH($A8,'Data transformed'!$A$5:$A$185,0),MATCH(CE$4,'Data transformed'!$4:$4,0)-1)), MIN(MAX(OFFSET('Data transformed'!$A$4,MATCH($A8,'Data transformed'!$A$5:$A$185,0),MATCH(CE$4,'Data transformed'!$4:$4,0)-1),$M8),$N8),"NA"))</f>
        <v>NA</v>
      </c>
      <c r="CF8" s="103" t="str">
        <f aca="true">IF($J8="","",IF(ISNUMBER(OFFSET('Data transformed'!$A$4,MATCH($A8,'Data transformed'!$A$5:$A$185,0),MATCH(CF$4,'Data transformed'!$4:$4,0)-1)), MIN(MAX(OFFSET('Data transformed'!$A$4,MATCH($A8,'Data transformed'!$A$5:$A$185,0),MATCH(CF$4,'Data transformed'!$4:$4,0)-1),$M8),$N8),"NA"))</f>
        <v>NA</v>
      </c>
      <c r="CG8" s="103" t="str">
        <f aca="true">IF($J8="","",IF(ISNUMBER(OFFSET('Data transformed'!$A$4,MATCH($A8,'Data transformed'!$A$5:$A$185,0),MATCH(CG$4,'Data transformed'!$4:$4,0)-1)), MIN(MAX(OFFSET('Data transformed'!$A$4,MATCH($A8,'Data transformed'!$A$5:$A$185,0),MATCH(CG$4,'Data transformed'!$4:$4,0)-1),$M8),$N8),"NA"))</f>
        <v>NA</v>
      </c>
      <c r="CH8" s="103" t="str">
        <f aca="true">IF($J8="","",IF(ISNUMBER(OFFSET('Data transformed'!$A$4,MATCH($A8,'Data transformed'!$A$5:$A$185,0),MATCH(CH$4,'Data transformed'!$4:$4,0)-1)), MIN(MAX(OFFSET('Data transformed'!$A$4,MATCH($A8,'Data transformed'!$A$5:$A$185,0),MATCH(CH$4,'Data transformed'!$4:$4,0)-1),$M8),$N8),"NA"))</f>
        <v>NA</v>
      </c>
      <c r="CI8" s="103" t="str">
        <f aca="true">IF($J8="","",IF(ISNUMBER(OFFSET('Data transformed'!$A$4,MATCH($A8,'Data transformed'!$A$5:$A$185,0),MATCH(CI$4,'Data transformed'!$4:$4,0)-1)), MIN(MAX(OFFSET('Data transformed'!$A$4,MATCH($A8,'Data transformed'!$A$5:$A$185,0),MATCH(CI$4,'Data transformed'!$4:$4,0)-1),$M8),$N8),"NA"))</f>
        <v>NA</v>
      </c>
      <c r="CJ8" s="103" t="str">
        <f aca="true">IF($J8="","",IF(ISNUMBER(OFFSET('Data transformed'!$A$4,MATCH($A8,'Data transformed'!$A$5:$A$185,0),MATCH(CJ$4,'Data transformed'!$4:$4,0)-1)), MIN(MAX(OFFSET('Data transformed'!$A$4,MATCH($A8,'Data transformed'!$A$5:$A$185,0),MATCH(CJ$4,'Data transformed'!$4:$4,0)-1),$M8),$N8),"NA"))</f>
        <v>NA</v>
      </c>
      <c r="CK8" s="103" t="str">
        <f aca="true">IF($J8="","",IF(ISNUMBER(OFFSET('Data transformed'!$A$4,MATCH($A8,'Data transformed'!$A$5:$A$185,0),MATCH(CK$4,'Data transformed'!$4:$4,0)-1)), MIN(MAX(OFFSET('Data transformed'!$A$4,MATCH($A8,'Data transformed'!$A$5:$A$185,0),MATCH(CK$4,'Data transformed'!$4:$4,0)-1),$M8),$N8),"NA"))</f>
        <v>NA</v>
      </c>
      <c r="CL8" s="103" t="str">
        <f aca="true">IF($J8="","",IF(ISNUMBER(OFFSET('Data transformed'!$A$4,MATCH($A8,'Data transformed'!$A$5:$A$185,0),MATCH(CL$4,'Data transformed'!$4:$4,0)-1)), MIN(MAX(OFFSET('Data transformed'!$A$4,MATCH($A8,'Data transformed'!$A$5:$A$185,0),MATCH(CL$4,'Data transformed'!$4:$4,0)-1),$M8),$N8),"NA"))</f>
        <v>NA</v>
      </c>
      <c r="CM8" s="103" t="str">
        <f aca="true">IF($J8="","",IF(ISNUMBER(OFFSET('Data transformed'!$A$4,MATCH($A8,'Data transformed'!$A$5:$A$185,0),MATCH(CM$4,'Data transformed'!$4:$4,0)-1)), MIN(MAX(OFFSET('Data transformed'!$A$4,MATCH($A8,'Data transformed'!$A$5:$A$185,0),MATCH(CM$4,'Data transformed'!$4:$4,0)-1),$M8),$N8),"NA"))</f>
        <v>NA</v>
      </c>
      <c r="CN8" s="103" t="str">
        <f aca="true">IF($J8="","",IF(ISNUMBER(OFFSET('Data transformed'!$A$4,MATCH($A8,'Data transformed'!$A$5:$A$185,0),MATCH(CN$4,'Data transformed'!$4:$4,0)-1)), MIN(MAX(OFFSET('Data transformed'!$A$4,MATCH($A8,'Data transformed'!$A$5:$A$185,0),MATCH(CN$4,'Data transformed'!$4:$4,0)-1),$M8),$N8),"NA"))</f>
        <v>NA</v>
      </c>
      <c r="CO8" s="103" t="str">
        <f aca="true">IF($J8="","",IF(ISNUMBER(OFFSET('Data transformed'!$A$4,MATCH($A8,'Data transformed'!$A$5:$A$185,0),MATCH(CO$4,'Data transformed'!$4:$4,0)-1)), MIN(MAX(OFFSET('Data transformed'!$A$4,MATCH($A8,'Data transformed'!$A$5:$A$185,0),MATCH(CO$4,'Data transformed'!$4:$4,0)-1),$M8),$N8),"NA"))</f>
        <v>NA</v>
      </c>
      <c r="CP8" s="103" t="str">
        <f aca="true">IF($J8="","",IF(ISNUMBER(OFFSET('Data transformed'!$A$4,MATCH($A8,'Data transformed'!$A$5:$A$185,0),MATCH(CP$4,'Data transformed'!$4:$4,0)-1)), MIN(MAX(OFFSET('Data transformed'!$A$4,MATCH($A8,'Data transformed'!$A$5:$A$185,0),MATCH(CP$4,'Data transformed'!$4:$4,0)-1),$M8),$N8),"NA"))</f>
        <v>NA</v>
      </c>
      <c r="CQ8" s="103" t="str">
        <f aca="true">IF($J8="","",IF(ISNUMBER(OFFSET('Data transformed'!$A$4,MATCH($A8,'Data transformed'!$A$5:$A$185,0),MATCH(CQ$4,'Data transformed'!$4:$4,0)-1)), MIN(MAX(OFFSET('Data transformed'!$A$4,MATCH($A8,'Data transformed'!$A$5:$A$185,0),MATCH(CQ$4,'Data transformed'!$4:$4,0)-1),$M8),$N8),"NA"))</f>
        <v>NA</v>
      </c>
      <c r="CR8" s="103" t="str">
        <f aca="true">IF($J8="","",IF(ISNUMBER(OFFSET('Data transformed'!$A$4,MATCH($A8,'Data transformed'!$A$5:$A$185,0),MATCH(CR$4,'Data transformed'!$4:$4,0)-1)), MIN(MAX(OFFSET('Data transformed'!$A$4,MATCH($A8,'Data transformed'!$A$5:$A$185,0),MATCH(CR$4,'Data transformed'!$4:$4,0)-1),$M8),$N8),"NA"))</f>
        <v>NA</v>
      </c>
      <c r="CS8" s="103" t="str">
        <f aca="true">IF($J8="","",IF(ISNUMBER(OFFSET('Data transformed'!$A$4,MATCH($A8,'Data transformed'!$A$5:$A$185,0),MATCH(CS$4,'Data transformed'!$4:$4,0)-1)), MIN(MAX(OFFSET('Data transformed'!$A$4,MATCH($A8,'Data transformed'!$A$5:$A$185,0),MATCH(CS$4,'Data transformed'!$4:$4,0)-1),$M8),$N8),"NA"))</f>
        <v>NA</v>
      </c>
      <c r="CT8" s="103" t="str">
        <f aca="true">IF($J8="","",IF(ISNUMBER(OFFSET('Data transformed'!$A$4,MATCH($A8,'Data transformed'!$A$5:$A$185,0),MATCH(CT$4,'Data transformed'!$4:$4,0)-1)), MIN(MAX(OFFSET('Data transformed'!$A$4,MATCH($A8,'Data transformed'!$A$5:$A$185,0),MATCH(CT$4,'Data transformed'!$4:$4,0)-1),$M8),$N8),"NA"))</f>
        <v>NA</v>
      </c>
      <c r="CU8" s="103" t="str">
        <f aca="true">IF($J8="","",IF(ISNUMBER(OFFSET('Data transformed'!$A$4,MATCH($A8,'Data transformed'!$A$5:$A$185,0),MATCH(CU$4,'Data transformed'!$4:$4,0)-1)), MIN(MAX(OFFSET('Data transformed'!$A$4,MATCH($A8,'Data transformed'!$A$5:$A$185,0),MATCH(CU$4,'Data transformed'!$4:$4,0)-1),$M8),$N8),"NA"))</f>
        <v>NA</v>
      </c>
    </row>
    <row r="9" s="103" customFormat="true" ht="16.5" hidden="false" customHeight="true" outlineLevel="0" collapsed="false">
      <c r="A9" s="107" t="n">
        <v>1111</v>
      </c>
      <c r="B9" s="107" t="n">
        <v>4</v>
      </c>
      <c r="C9" s="103" t="str">
        <f aca="true">IF(ISBLANK(OFFSET('Raw Data'!$A$3,MATCH($A9,'Raw Data'!$B$4:$B$185,0),MATCH(C$4,'Raw Data'!$3:$3,0)-1)),"",OFFSET('Raw Data'!$A$3,MATCH($A9,'Raw Data'!$B$4:$B$185,0),MATCH(C$4,'Raw Data'!$3:$3,0)-1))</f>
        <v/>
      </c>
      <c r="D9" s="103" t="str">
        <f aca="true">IF(ISBLANK(OFFSET('Raw Data'!$A$3,MATCH($A9,'Raw Data'!$B$4:$B$185,0),MATCH(D$4,'Raw Data'!$3:$3,0)-1)),"",OFFSET('Raw Data'!$A$3,MATCH($A9,'Raw Data'!$B$4:$B$185,0),MATCH(D$4,'Raw Data'!$3:$3,0)-1))</f>
        <v>Expert assessment data - C.9</v>
      </c>
      <c r="E9" s="103" t="str">
        <f aca="true">IF(ISBLANK(OFFSET('Raw Data'!$A$3,MATCH($A9,'Raw Data'!$B$4:$B$185,0),MATCH(E$4,'Raw Data'!$3:$3,0)-1)),"",OFFSET('Raw Data'!$A$3,MATCH($A9,'Raw Data'!$B$4:$B$185,0),MATCH(E$4,'Raw Data'!$3:$3,0)-1))</f>
        <v>What best describes the way your government interacts with consumer organisations in the following sectors in 2020?</v>
      </c>
      <c r="F9" s="103" t="s">
        <v>217</v>
      </c>
      <c r="G9" s="103" t="s">
        <v>218</v>
      </c>
      <c r="H9" s="103" t="s">
        <v>219</v>
      </c>
      <c r="I9" s="103" t="s">
        <v>209</v>
      </c>
      <c r="J9" s="103" t="n">
        <f aca="true" t="array" ref="J9:J9">IFERROR(_xlfn.QUARTILE.INC(IF(ISNUMBER(OFFSET('Data transformed'!$N$4,MATCH('outliers treatment'!$A9,'Data transformed'!$A$5:$A$185),1,1,COUNTA('Data transformed'!$O$4:$CX$4))),OFFSET('Data transformed'!$N$4,MATCH('outliers treatment'!$A9,'Data transformed'!$A$5:$A$185),1,1,COUNTA('Data transformed'!$O$4:$CX$4))),1),"")</f>
        <v>2.8</v>
      </c>
      <c r="K9" s="103" t="n">
        <f aca="true" t="array" ref="K9:K9">IFERROR(_xlfn.QUARTILE.INC(IF(ISNUMBER(OFFSET('Data transformed'!$N$4,MATCH('outliers treatment'!$A9,'Data transformed'!$A$5:$A$185),1,1,COUNTA('Data transformed'!$O$4:$CX$4))),OFFSET('Data transformed'!$N$4,MATCH('outliers treatment'!$A9,'Data transformed'!$A$5:$A$185),1,1,COUNTA('Data transformed'!$O$4:$CX$4))),3),"")</f>
        <v>3.95</v>
      </c>
      <c r="L9" s="103" t="n">
        <f aca="false">IFERROR(K9-J9,"")</f>
        <v>1.15</v>
      </c>
      <c r="M9" s="103" t="n">
        <v>1</v>
      </c>
      <c r="N9" s="103" t="n">
        <v>5</v>
      </c>
      <c r="P9" s="105" t="n">
        <f aca="false" t="array" ref="P9:P9">IFERROR(SKEW(IF(ISNUMBER(T9:CU9),T9:CU9,"")),"")</f>
        <v>-0.054024620670979</v>
      </c>
      <c r="Q9" s="103" t="n">
        <f aca="true">IF(ISBLANK(OFFSET('Data above threshold'!$A$4,MATCH('Data above threshold'!$A9,'Data above threshold'!$A$5:$A$185,0),MATCH('Data above threshold'!N$4,'Data above threshold'!$4:$4,0)-1)),1,OFFSET('Data above threshold'!$A$4,MATCH('Data above threshold'!$A9,'Data above threshold'!$A$5:$A$185,0),MATCH('Data above threshold'!N$4,'Data above threshold'!$4:$4,0)-1))</f>
        <v>0</v>
      </c>
      <c r="R9" s="103" t="n">
        <f aca="false">IF($J9="","",COUNTIF(T9:CU9,M9)+ COUNTIF(T9:CQ9,N9))</f>
        <v>6</v>
      </c>
      <c r="S9" s="106" t="n">
        <f aca="false" t="array" ref="S9:S9">IF(B9&lt;4,"",1-IFERROR(SUM(ISNUMBER(T9:CU9)*(1-$T$3:$CU$3))/COUNTIF($T$3:$CU$3,0),0))</f>
        <v>0.0125</v>
      </c>
      <c r="T9" s="103" t="n">
        <f aca="true">IF($J9="","",IF(ISNUMBER(OFFSET('Data transformed'!$A$4,MATCH($A9,'Data transformed'!$A$5:$A$185,0),MATCH(T$4,'Data transformed'!$4:$4,0)-1)), MIN(MAX(OFFSET('Data transformed'!$A$4,MATCH($A9,'Data transformed'!$A$5:$A$185,0),MATCH(T$4,'Data transformed'!$4:$4,0)-1),$M9),$N9),"NA"))</f>
        <v>3.9</v>
      </c>
      <c r="U9" s="103" t="n">
        <f aca="true">IF($J9="","",IF(ISNUMBER(OFFSET('Data transformed'!$A$4,MATCH($A9,'Data transformed'!$A$5:$A$185,0),MATCH(U$4,'Data transformed'!$4:$4,0)-1)), MIN(MAX(OFFSET('Data transformed'!$A$4,MATCH($A9,'Data transformed'!$A$5:$A$185,0),MATCH(U$4,'Data transformed'!$4:$4,0)-1),$M9),$N9),"NA"))</f>
        <v>3.2</v>
      </c>
      <c r="V9" s="103" t="n">
        <f aca="true">IF($J9="","",IF(ISNUMBER(OFFSET('Data transformed'!$A$4,MATCH($A9,'Data transformed'!$A$5:$A$185,0),MATCH(V$4,'Data transformed'!$4:$4,0)-1)), MIN(MAX(OFFSET('Data transformed'!$A$4,MATCH($A9,'Data transformed'!$A$5:$A$185,0),MATCH(V$4,'Data transformed'!$4:$4,0)-1),$M9),$N9),"NA"))</f>
        <v>3</v>
      </c>
      <c r="W9" s="103" t="n">
        <f aca="true">IF($J9="","",IF(ISNUMBER(OFFSET('Data transformed'!$A$4,MATCH($A9,'Data transformed'!$A$5:$A$185,0),MATCH(W$4,'Data transformed'!$4:$4,0)-1)), MIN(MAX(OFFSET('Data transformed'!$A$4,MATCH($A9,'Data transformed'!$A$5:$A$185,0),MATCH(W$4,'Data transformed'!$4:$4,0)-1),$M9),$N9),"NA"))</f>
        <v>2.8</v>
      </c>
      <c r="X9" s="103" t="n">
        <f aca="true">IF($J9="","",IF(ISNUMBER(OFFSET('Data transformed'!$A$4,MATCH($A9,'Data transformed'!$A$5:$A$185,0),MATCH(X$4,'Data transformed'!$4:$4,0)-1)), MIN(MAX(OFFSET('Data transformed'!$A$4,MATCH($A9,'Data transformed'!$A$5:$A$185,0),MATCH(X$4,'Data transformed'!$4:$4,0)-1),$M9),$N9),"NA"))</f>
        <v>3</v>
      </c>
      <c r="Y9" s="103" t="n">
        <f aca="true">IF($J9="","",IF(ISNUMBER(OFFSET('Data transformed'!$A$4,MATCH($A9,'Data transformed'!$A$5:$A$185,0),MATCH(Y$4,'Data transformed'!$4:$4,0)-1)), MIN(MAX(OFFSET('Data transformed'!$A$4,MATCH($A9,'Data transformed'!$A$5:$A$185,0),MATCH(Y$4,'Data transformed'!$4:$4,0)-1),$M9),$N9),"NA"))</f>
        <v>4.4</v>
      </c>
      <c r="Z9" s="103" t="n">
        <f aca="true">IF($J9="","",IF(ISNUMBER(OFFSET('Data transformed'!$A$4,MATCH($A9,'Data transformed'!$A$5:$A$185,0),MATCH(Z$4,'Data transformed'!$4:$4,0)-1)), MIN(MAX(OFFSET('Data transformed'!$A$4,MATCH($A9,'Data transformed'!$A$5:$A$185,0),MATCH(Z$4,'Data transformed'!$4:$4,0)-1),$M9),$N9),"NA"))</f>
        <v>3.2</v>
      </c>
      <c r="AA9" s="103" t="n">
        <f aca="true">IF($J9="","",IF(ISNUMBER(OFFSET('Data transformed'!$A$4,MATCH($A9,'Data transformed'!$A$5:$A$185,0),MATCH(AA$4,'Data transformed'!$4:$4,0)-1)), MIN(MAX(OFFSET('Data transformed'!$A$4,MATCH($A9,'Data transformed'!$A$5:$A$185,0),MATCH(AA$4,'Data transformed'!$4:$4,0)-1),$M9),$N9),"NA"))</f>
        <v>2.4</v>
      </c>
      <c r="AB9" s="103" t="n">
        <f aca="true">IF($J9="","",IF(ISNUMBER(OFFSET('Data transformed'!$A$4,MATCH($A9,'Data transformed'!$A$5:$A$185,0),MATCH(AB$4,'Data transformed'!$4:$4,0)-1)), MIN(MAX(OFFSET('Data transformed'!$A$4,MATCH($A9,'Data transformed'!$A$5:$A$185,0),MATCH(AB$4,'Data transformed'!$4:$4,0)-1),$M9),$N9),"NA"))</f>
        <v>2.75</v>
      </c>
      <c r="AC9" s="103" t="n">
        <f aca="true">IF($J9="","",IF(ISNUMBER(OFFSET('Data transformed'!$A$4,MATCH($A9,'Data transformed'!$A$5:$A$185,0),MATCH(AC$4,'Data transformed'!$4:$4,0)-1)), MIN(MAX(OFFSET('Data transformed'!$A$4,MATCH($A9,'Data transformed'!$A$5:$A$185,0),MATCH(AC$4,'Data transformed'!$4:$4,0)-1),$M9),$N9),"NA"))</f>
        <v>5</v>
      </c>
      <c r="AD9" s="103" t="n">
        <f aca="true">IF($J9="","",IF(ISNUMBER(OFFSET('Data transformed'!$A$4,MATCH($A9,'Data transformed'!$A$5:$A$185,0),MATCH(AD$4,'Data transformed'!$4:$4,0)-1)), MIN(MAX(OFFSET('Data transformed'!$A$4,MATCH($A9,'Data transformed'!$A$5:$A$185,0),MATCH(AD$4,'Data transformed'!$4:$4,0)-1),$M9),$N9),"NA"))</f>
        <v>5</v>
      </c>
      <c r="AE9" s="103" t="n">
        <f aca="true">IF($J9="","",IF(ISNUMBER(OFFSET('Data transformed'!$A$4,MATCH($A9,'Data transformed'!$A$5:$A$185,0),MATCH(AE$4,'Data transformed'!$4:$4,0)-1)), MIN(MAX(OFFSET('Data transformed'!$A$4,MATCH($A9,'Data transformed'!$A$5:$A$185,0),MATCH(AE$4,'Data transformed'!$4:$4,0)-1),$M9),$N9),"NA"))</f>
        <v>3</v>
      </c>
      <c r="AF9" s="103" t="n">
        <f aca="true">IF($J9="","",IF(ISNUMBER(OFFSET('Data transformed'!$A$4,MATCH($A9,'Data transformed'!$A$5:$A$185,0),MATCH(AF$4,'Data transformed'!$4:$4,0)-1)), MIN(MAX(OFFSET('Data transformed'!$A$4,MATCH($A9,'Data transformed'!$A$5:$A$185,0),MATCH(AF$4,'Data transformed'!$4:$4,0)-1),$M9),$N9),"NA"))</f>
        <v>2.2</v>
      </c>
      <c r="AG9" s="103" t="n">
        <f aca="true">IF($J9="","",IF(ISNUMBER(OFFSET('Data transformed'!$A$4,MATCH($A9,'Data transformed'!$A$5:$A$185,0),MATCH(AG$4,'Data transformed'!$4:$4,0)-1)), MIN(MAX(OFFSET('Data transformed'!$A$4,MATCH($A9,'Data transformed'!$A$5:$A$185,0),MATCH(AG$4,'Data transformed'!$4:$4,0)-1),$M9),$N9),"NA"))</f>
        <v>2.2</v>
      </c>
      <c r="AH9" s="103" t="n">
        <f aca="true">IF($J9="","",IF(ISNUMBER(OFFSET('Data transformed'!$A$4,MATCH($A9,'Data transformed'!$A$5:$A$185,0),MATCH(AH$4,'Data transformed'!$4:$4,0)-1)), MIN(MAX(OFFSET('Data transformed'!$A$4,MATCH($A9,'Data transformed'!$A$5:$A$185,0),MATCH(AH$4,'Data transformed'!$4:$4,0)-1),$M9),$N9),"NA"))</f>
        <v>3</v>
      </c>
      <c r="AI9" s="103" t="n">
        <f aca="true">IF($J9="","",IF(ISNUMBER(OFFSET('Data transformed'!$A$4,MATCH($A9,'Data transformed'!$A$5:$A$185,0),MATCH(AI$4,'Data transformed'!$4:$4,0)-1)), MIN(MAX(OFFSET('Data transformed'!$A$4,MATCH($A9,'Data transformed'!$A$5:$A$185,0),MATCH(AI$4,'Data transformed'!$4:$4,0)-1),$M9),$N9),"NA"))</f>
        <v>4</v>
      </c>
      <c r="AJ9" s="103" t="n">
        <f aca="true">IF($J9="","",IF(ISNUMBER(OFFSET('Data transformed'!$A$4,MATCH($A9,'Data transformed'!$A$5:$A$185,0),MATCH(AJ$4,'Data transformed'!$4:$4,0)-1)), MIN(MAX(OFFSET('Data transformed'!$A$4,MATCH($A9,'Data transformed'!$A$5:$A$185,0),MATCH(AJ$4,'Data transformed'!$4:$4,0)-1),$M9),$N9),"NA"))</f>
        <v>5</v>
      </c>
      <c r="AK9" s="103" t="n">
        <f aca="true">IF($J9="","",IF(ISNUMBER(OFFSET('Data transformed'!$A$4,MATCH($A9,'Data transformed'!$A$5:$A$185,0),MATCH(AK$4,'Data transformed'!$4:$4,0)-1)), MIN(MAX(OFFSET('Data transformed'!$A$4,MATCH($A9,'Data transformed'!$A$5:$A$185,0),MATCH(AK$4,'Data transformed'!$4:$4,0)-1),$M9),$N9),"NA"))</f>
        <v>4.8</v>
      </c>
      <c r="AL9" s="103" t="n">
        <f aca="true">IF($J9="","",IF(ISNUMBER(OFFSET('Data transformed'!$A$4,MATCH($A9,'Data transformed'!$A$5:$A$185,0),MATCH(AL$4,'Data transformed'!$4:$4,0)-1)), MIN(MAX(OFFSET('Data transformed'!$A$4,MATCH($A9,'Data transformed'!$A$5:$A$185,0),MATCH(AL$4,'Data transformed'!$4:$4,0)-1),$M9),$N9),"NA"))</f>
        <v>4.2</v>
      </c>
      <c r="AM9" s="103" t="n">
        <f aca="true">IF($J9="","",IF(ISNUMBER(OFFSET('Data transformed'!$A$4,MATCH($A9,'Data transformed'!$A$5:$A$185,0),MATCH(AM$4,'Data transformed'!$4:$4,0)-1)), MIN(MAX(OFFSET('Data transformed'!$A$4,MATCH($A9,'Data transformed'!$A$5:$A$185,0),MATCH(AM$4,'Data transformed'!$4:$4,0)-1),$M9),$N9),"NA"))</f>
        <v>3.6</v>
      </c>
      <c r="AN9" s="103" t="n">
        <f aca="true">IF($J9="","",IF(ISNUMBER(OFFSET('Data transformed'!$A$4,MATCH($A9,'Data transformed'!$A$5:$A$185,0),MATCH(AN$4,'Data transformed'!$4:$4,0)-1)), MIN(MAX(OFFSET('Data transformed'!$A$4,MATCH($A9,'Data transformed'!$A$5:$A$185,0),MATCH(AN$4,'Data transformed'!$4:$4,0)-1),$M9),$N9),"NA"))</f>
        <v>3.2</v>
      </c>
      <c r="AO9" s="103" t="n">
        <f aca="true">IF($J9="","",IF(ISNUMBER(OFFSET('Data transformed'!$A$4,MATCH($A9,'Data transformed'!$A$5:$A$185,0),MATCH(AO$4,'Data transformed'!$4:$4,0)-1)), MIN(MAX(OFFSET('Data transformed'!$A$4,MATCH($A9,'Data transformed'!$A$5:$A$185,0),MATCH(AO$4,'Data transformed'!$4:$4,0)-1),$M9),$N9),"NA"))</f>
        <v>3.87</v>
      </c>
      <c r="AP9" s="103" t="n">
        <f aca="true">IF($J9="","",IF(ISNUMBER(OFFSET('Data transformed'!$A$4,MATCH($A9,'Data transformed'!$A$5:$A$185,0),MATCH(AP$4,'Data transformed'!$4:$4,0)-1)), MIN(MAX(OFFSET('Data transformed'!$A$4,MATCH($A9,'Data transformed'!$A$5:$A$185,0),MATCH(AP$4,'Data transformed'!$4:$4,0)-1),$M9),$N9),"NA"))</f>
        <v>4.6</v>
      </c>
      <c r="AQ9" s="103" t="n">
        <f aca="true">IF($J9="","",IF(ISNUMBER(OFFSET('Data transformed'!$A$4,MATCH($A9,'Data transformed'!$A$5:$A$185,0),MATCH(AQ$4,'Data transformed'!$4:$4,0)-1)), MIN(MAX(OFFSET('Data transformed'!$A$4,MATCH($A9,'Data transformed'!$A$5:$A$185,0),MATCH(AQ$4,'Data transformed'!$4:$4,0)-1),$M9),$N9),"NA"))</f>
        <v>3</v>
      </c>
      <c r="AR9" s="103" t="n">
        <f aca="true">IF($J9="","",IF(ISNUMBER(OFFSET('Data transformed'!$A$4,MATCH($A9,'Data transformed'!$A$5:$A$185,0),MATCH(AR$4,'Data transformed'!$4:$4,0)-1)), MIN(MAX(OFFSET('Data transformed'!$A$4,MATCH($A9,'Data transformed'!$A$5:$A$185,0),MATCH(AR$4,'Data transformed'!$4:$4,0)-1),$M9),$N9),"NA"))</f>
        <v>2.6</v>
      </c>
      <c r="AS9" s="103" t="str">
        <f aca="true">IF($J9="","",IF(ISNUMBER(OFFSET('Data transformed'!$A$4,MATCH($A9,'Data transformed'!$A$5:$A$185,0),MATCH(AS$4,'Data transformed'!$4:$4,0)-1)), MIN(MAX(OFFSET('Data transformed'!$A$4,MATCH($A9,'Data transformed'!$A$5:$A$185,0),MATCH(AS$4,'Data transformed'!$4:$4,0)-1),$M9),$N9),"NA"))</f>
        <v>NA</v>
      </c>
      <c r="AT9" s="103" t="n">
        <f aca="true">IF($J9="","",IF(ISNUMBER(OFFSET('Data transformed'!$A$4,MATCH($A9,'Data transformed'!$A$5:$A$185,0),MATCH(AT$4,'Data transformed'!$4:$4,0)-1)), MIN(MAX(OFFSET('Data transformed'!$A$4,MATCH($A9,'Data transformed'!$A$5:$A$185,0),MATCH(AT$4,'Data transformed'!$4:$4,0)-1),$M9),$N9),"NA"))</f>
        <v>3</v>
      </c>
      <c r="AU9" s="103" t="n">
        <f aca="true">IF($J9="","",IF(ISNUMBER(OFFSET('Data transformed'!$A$4,MATCH($A9,'Data transformed'!$A$5:$A$185,0),MATCH(AU$4,'Data transformed'!$4:$4,0)-1)), MIN(MAX(OFFSET('Data transformed'!$A$4,MATCH($A9,'Data transformed'!$A$5:$A$185,0),MATCH(AU$4,'Data transformed'!$4:$4,0)-1),$M9),$N9),"NA"))</f>
        <v>3</v>
      </c>
      <c r="AV9" s="103" t="n">
        <f aca="true">IF($J9="","",IF(ISNUMBER(OFFSET('Data transformed'!$A$4,MATCH($A9,'Data transformed'!$A$5:$A$185,0),MATCH(AV$4,'Data transformed'!$4:$4,0)-1)), MIN(MAX(OFFSET('Data transformed'!$A$4,MATCH($A9,'Data transformed'!$A$5:$A$185,0),MATCH(AV$4,'Data transformed'!$4:$4,0)-1),$M9),$N9),"NA"))</f>
        <v>2.2</v>
      </c>
      <c r="AW9" s="103" t="n">
        <f aca="true">IF($J9="","",IF(ISNUMBER(OFFSET('Data transformed'!$A$4,MATCH($A9,'Data transformed'!$A$5:$A$185,0),MATCH(AW$4,'Data transformed'!$4:$4,0)-1)), MIN(MAX(OFFSET('Data transformed'!$A$4,MATCH($A9,'Data transformed'!$A$5:$A$185,0),MATCH(AW$4,'Data transformed'!$4:$4,0)-1),$M9),$N9),"NA"))</f>
        <v>4.6</v>
      </c>
      <c r="AX9" s="103" t="n">
        <f aca="true">IF($J9="","",IF(ISNUMBER(OFFSET('Data transformed'!$A$4,MATCH($A9,'Data transformed'!$A$5:$A$185,0),MATCH(AX$4,'Data transformed'!$4:$4,0)-1)), MIN(MAX(OFFSET('Data transformed'!$A$4,MATCH($A9,'Data transformed'!$A$5:$A$185,0),MATCH(AX$4,'Data transformed'!$4:$4,0)-1),$M9),$N9),"NA"))</f>
        <v>2.2</v>
      </c>
      <c r="AY9" s="103" t="n">
        <f aca="true">IF($J9="","",IF(ISNUMBER(OFFSET('Data transformed'!$A$4,MATCH($A9,'Data transformed'!$A$5:$A$185,0),MATCH(AY$4,'Data transformed'!$4:$4,0)-1)), MIN(MAX(OFFSET('Data transformed'!$A$4,MATCH($A9,'Data transformed'!$A$5:$A$185,0),MATCH(AY$4,'Data transformed'!$4:$4,0)-1),$M9),$N9),"NA"))</f>
        <v>3.8</v>
      </c>
      <c r="AZ9" s="103" t="n">
        <f aca="true">IF($J9="","",IF(ISNUMBER(OFFSET('Data transformed'!$A$4,MATCH($A9,'Data transformed'!$A$5:$A$185,0),MATCH(AZ$4,'Data transformed'!$4:$4,0)-1)), MIN(MAX(OFFSET('Data transformed'!$A$4,MATCH($A9,'Data transformed'!$A$5:$A$185,0),MATCH(AZ$4,'Data transformed'!$4:$4,0)-1),$M9),$N9),"NA"))</f>
        <v>3.7</v>
      </c>
      <c r="BA9" s="103" t="n">
        <f aca="true">IF($J9="","",IF(ISNUMBER(OFFSET('Data transformed'!$A$4,MATCH($A9,'Data transformed'!$A$5:$A$185,0),MATCH(BA$4,'Data transformed'!$4:$4,0)-1)), MIN(MAX(OFFSET('Data transformed'!$A$4,MATCH($A9,'Data transformed'!$A$5:$A$185,0),MATCH(BA$4,'Data transformed'!$4:$4,0)-1),$M9),$N9),"NA"))</f>
        <v>3</v>
      </c>
      <c r="BB9" s="103" t="n">
        <f aca="true">IF($J9="","",IF(ISNUMBER(OFFSET('Data transformed'!$A$4,MATCH($A9,'Data transformed'!$A$5:$A$185,0),MATCH(BB$4,'Data transformed'!$4:$4,0)-1)), MIN(MAX(OFFSET('Data transformed'!$A$4,MATCH($A9,'Data transformed'!$A$5:$A$185,0),MATCH(BB$4,'Data transformed'!$4:$4,0)-1),$M9),$N9),"NA"))</f>
        <v>3.4</v>
      </c>
      <c r="BC9" s="103" t="n">
        <f aca="true">IF($J9="","",IF(ISNUMBER(OFFSET('Data transformed'!$A$4,MATCH($A9,'Data transformed'!$A$5:$A$185,0),MATCH(BC$4,'Data transformed'!$4:$4,0)-1)), MIN(MAX(OFFSET('Data transformed'!$A$4,MATCH($A9,'Data transformed'!$A$5:$A$185,0),MATCH(BC$4,'Data transformed'!$4:$4,0)-1),$M9),$N9),"NA"))</f>
        <v>4.2</v>
      </c>
      <c r="BD9" s="103" t="n">
        <f aca="true">IF($J9="","",IF(ISNUMBER(OFFSET('Data transformed'!$A$4,MATCH($A9,'Data transformed'!$A$5:$A$185,0),MATCH(BD$4,'Data transformed'!$4:$4,0)-1)), MIN(MAX(OFFSET('Data transformed'!$A$4,MATCH($A9,'Data transformed'!$A$5:$A$185,0),MATCH(BD$4,'Data transformed'!$4:$4,0)-1),$M9),$N9),"NA"))</f>
        <v>2.93</v>
      </c>
      <c r="BE9" s="103" t="n">
        <f aca="true">IF($J9="","",IF(ISNUMBER(OFFSET('Data transformed'!$A$4,MATCH($A9,'Data transformed'!$A$5:$A$185,0),MATCH(BE$4,'Data transformed'!$4:$4,0)-1)), MIN(MAX(OFFSET('Data transformed'!$A$4,MATCH($A9,'Data transformed'!$A$5:$A$185,0),MATCH(BE$4,'Data transformed'!$4:$4,0)-1),$M9),$N9),"NA"))</f>
        <v>4</v>
      </c>
      <c r="BF9" s="103" t="n">
        <f aca="true">IF($J9="","",IF(ISNUMBER(OFFSET('Data transformed'!$A$4,MATCH($A9,'Data transformed'!$A$5:$A$185,0),MATCH(BF$4,'Data transformed'!$4:$4,0)-1)), MIN(MAX(OFFSET('Data transformed'!$A$4,MATCH($A9,'Data transformed'!$A$5:$A$185,0),MATCH(BF$4,'Data transformed'!$4:$4,0)-1),$M9),$N9),"NA"))</f>
        <v>2.8</v>
      </c>
      <c r="BG9" s="103" t="n">
        <f aca="true">IF($J9="","",IF(ISNUMBER(OFFSET('Data transformed'!$A$4,MATCH($A9,'Data transformed'!$A$5:$A$185,0),MATCH(BG$4,'Data transformed'!$4:$4,0)-1)), MIN(MAX(OFFSET('Data transformed'!$A$4,MATCH($A9,'Data transformed'!$A$5:$A$185,0),MATCH(BG$4,'Data transformed'!$4:$4,0)-1),$M9),$N9),"NA"))</f>
        <v>2.8</v>
      </c>
      <c r="BH9" s="103" t="n">
        <f aca="true">IF($J9="","",IF(ISNUMBER(OFFSET('Data transformed'!$A$4,MATCH($A9,'Data transformed'!$A$5:$A$185,0),MATCH(BH$4,'Data transformed'!$4:$4,0)-1)), MIN(MAX(OFFSET('Data transformed'!$A$4,MATCH($A9,'Data transformed'!$A$5:$A$185,0),MATCH(BH$4,'Data transformed'!$4:$4,0)-1),$M9),$N9),"NA"))</f>
        <v>3.87</v>
      </c>
      <c r="BI9" s="103" t="n">
        <f aca="true">IF($J9="","",IF(ISNUMBER(OFFSET('Data transformed'!$A$4,MATCH($A9,'Data transformed'!$A$5:$A$185,0),MATCH(BI$4,'Data transformed'!$4:$4,0)-1)), MIN(MAX(OFFSET('Data transformed'!$A$4,MATCH($A9,'Data transformed'!$A$5:$A$185,0),MATCH(BI$4,'Data transformed'!$4:$4,0)-1),$M9),$N9),"NA"))</f>
        <v>3.4</v>
      </c>
      <c r="BJ9" s="103" t="n">
        <f aca="true">IF($J9="","",IF(ISNUMBER(OFFSET('Data transformed'!$A$4,MATCH($A9,'Data transformed'!$A$5:$A$185,0),MATCH(BJ$4,'Data transformed'!$4:$4,0)-1)), MIN(MAX(OFFSET('Data transformed'!$A$4,MATCH($A9,'Data transformed'!$A$5:$A$185,0),MATCH(BJ$4,'Data transformed'!$4:$4,0)-1),$M9),$N9),"NA"))</f>
        <v>3</v>
      </c>
      <c r="BK9" s="103" t="n">
        <f aca="true">IF($J9="","",IF(ISNUMBER(OFFSET('Data transformed'!$A$4,MATCH($A9,'Data transformed'!$A$5:$A$185,0),MATCH(BK$4,'Data transformed'!$4:$4,0)-1)), MIN(MAX(OFFSET('Data transformed'!$A$4,MATCH($A9,'Data transformed'!$A$5:$A$185,0),MATCH(BK$4,'Data transformed'!$4:$4,0)-1),$M9),$N9),"NA"))</f>
        <v>3.2</v>
      </c>
      <c r="BL9" s="103" t="n">
        <f aca="true">IF($J9="","",IF(ISNUMBER(OFFSET('Data transformed'!$A$4,MATCH($A9,'Data transformed'!$A$5:$A$185,0),MATCH(BL$4,'Data transformed'!$4:$4,0)-1)), MIN(MAX(OFFSET('Data transformed'!$A$4,MATCH($A9,'Data transformed'!$A$5:$A$185,0),MATCH(BL$4,'Data transformed'!$4:$4,0)-1),$M9),$N9),"NA"))</f>
        <v>3</v>
      </c>
      <c r="BM9" s="103" t="n">
        <f aca="true">IF($J9="","",IF(ISNUMBER(OFFSET('Data transformed'!$A$4,MATCH($A9,'Data transformed'!$A$5:$A$185,0),MATCH(BM$4,'Data transformed'!$4:$4,0)-1)), MIN(MAX(OFFSET('Data transformed'!$A$4,MATCH($A9,'Data transformed'!$A$5:$A$185,0),MATCH(BM$4,'Data transformed'!$4:$4,0)-1),$M9),$N9),"NA"))</f>
        <v>3.2</v>
      </c>
      <c r="BN9" s="103" t="n">
        <f aca="true">IF($J9="","",IF(ISNUMBER(OFFSET('Data transformed'!$A$4,MATCH($A9,'Data transformed'!$A$5:$A$185,0),MATCH(BN$4,'Data transformed'!$4:$4,0)-1)), MIN(MAX(OFFSET('Data transformed'!$A$4,MATCH($A9,'Data transformed'!$A$5:$A$185,0),MATCH(BN$4,'Data transformed'!$4:$4,0)-1),$M9),$N9),"NA"))</f>
        <v>3.3</v>
      </c>
      <c r="BO9" s="103" t="n">
        <f aca="true">IF($J9="","",IF(ISNUMBER(OFFSET('Data transformed'!$A$4,MATCH($A9,'Data transformed'!$A$5:$A$185,0),MATCH(BO$4,'Data transformed'!$4:$4,0)-1)), MIN(MAX(OFFSET('Data transformed'!$A$4,MATCH($A9,'Data transformed'!$A$5:$A$185,0),MATCH(BO$4,'Data transformed'!$4:$4,0)-1),$M9),$N9),"NA"))</f>
        <v>1.2</v>
      </c>
      <c r="BP9" s="103" t="n">
        <f aca="true">IF($J9="","",IF(ISNUMBER(OFFSET('Data transformed'!$A$4,MATCH($A9,'Data transformed'!$A$5:$A$185,0),MATCH(BP$4,'Data transformed'!$4:$4,0)-1)), MIN(MAX(OFFSET('Data transformed'!$A$4,MATCH($A9,'Data transformed'!$A$5:$A$185,0),MATCH(BP$4,'Data transformed'!$4:$4,0)-1),$M9),$N9),"NA"))</f>
        <v>3.6</v>
      </c>
      <c r="BQ9" s="103" t="n">
        <f aca="true">IF($J9="","",IF(ISNUMBER(OFFSET('Data transformed'!$A$4,MATCH($A9,'Data transformed'!$A$5:$A$185,0),MATCH(BQ$4,'Data transformed'!$4:$4,0)-1)), MIN(MAX(OFFSET('Data transformed'!$A$4,MATCH($A9,'Data transformed'!$A$5:$A$185,0),MATCH(BQ$4,'Data transformed'!$4:$4,0)-1),$M9),$N9),"NA"))</f>
        <v>4</v>
      </c>
      <c r="BR9" s="103" t="n">
        <f aca="true">IF($J9="","",IF(ISNUMBER(OFFSET('Data transformed'!$A$4,MATCH($A9,'Data transformed'!$A$5:$A$185,0),MATCH(BR$4,'Data transformed'!$4:$4,0)-1)), MIN(MAX(OFFSET('Data transformed'!$A$4,MATCH($A9,'Data transformed'!$A$5:$A$185,0),MATCH(BR$4,'Data transformed'!$4:$4,0)-1),$M9),$N9),"NA"))</f>
        <v>4.4</v>
      </c>
      <c r="BS9" s="103" t="n">
        <f aca="true">IF($J9="","",IF(ISNUMBER(OFFSET('Data transformed'!$A$4,MATCH($A9,'Data transformed'!$A$5:$A$185,0),MATCH(BS$4,'Data transformed'!$4:$4,0)-1)), MIN(MAX(OFFSET('Data transformed'!$A$4,MATCH($A9,'Data transformed'!$A$5:$A$185,0),MATCH(BS$4,'Data transformed'!$4:$4,0)-1),$M9),$N9),"NA"))</f>
        <v>3.6</v>
      </c>
      <c r="BT9" s="103" t="n">
        <f aca="true">IF($J9="","",IF(ISNUMBER(OFFSET('Data transformed'!$A$4,MATCH($A9,'Data transformed'!$A$5:$A$185,0),MATCH(BT$4,'Data transformed'!$4:$4,0)-1)), MIN(MAX(OFFSET('Data transformed'!$A$4,MATCH($A9,'Data transformed'!$A$5:$A$185,0),MATCH(BT$4,'Data transformed'!$4:$4,0)-1),$M9),$N9),"NA"))</f>
        <v>3</v>
      </c>
      <c r="BU9" s="103" t="n">
        <f aca="true">IF($J9="","",IF(ISNUMBER(OFFSET('Data transformed'!$A$4,MATCH($A9,'Data transformed'!$A$5:$A$185,0),MATCH(BU$4,'Data transformed'!$4:$4,0)-1)), MIN(MAX(OFFSET('Data transformed'!$A$4,MATCH($A9,'Data transformed'!$A$5:$A$185,0),MATCH(BU$4,'Data transformed'!$4:$4,0)-1),$M9),$N9),"NA"))</f>
        <v>2</v>
      </c>
      <c r="BV9" s="103" t="n">
        <f aca="true">IF($J9="","",IF(ISNUMBER(OFFSET('Data transformed'!$A$4,MATCH($A9,'Data transformed'!$A$5:$A$185,0),MATCH(BV$4,'Data transformed'!$4:$4,0)-1)), MIN(MAX(OFFSET('Data transformed'!$A$4,MATCH($A9,'Data transformed'!$A$5:$A$185,0),MATCH(BV$4,'Data transformed'!$4:$4,0)-1),$M9),$N9),"NA"))</f>
        <v>1.25</v>
      </c>
      <c r="BW9" s="103" t="n">
        <f aca="true">IF($J9="","",IF(ISNUMBER(OFFSET('Data transformed'!$A$4,MATCH($A9,'Data transformed'!$A$5:$A$185,0),MATCH(BW$4,'Data transformed'!$4:$4,0)-1)), MIN(MAX(OFFSET('Data transformed'!$A$4,MATCH($A9,'Data transformed'!$A$5:$A$185,0),MATCH(BW$4,'Data transformed'!$4:$4,0)-1),$M9),$N9),"NA"))</f>
        <v>3</v>
      </c>
      <c r="BX9" s="103" t="n">
        <f aca="true">IF($J9="","",IF(ISNUMBER(OFFSET('Data transformed'!$A$4,MATCH($A9,'Data transformed'!$A$5:$A$185,0),MATCH(BX$4,'Data transformed'!$4:$4,0)-1)), MIN(MAX(OFFSET('Data transformed'!$A$4,MATCH($A9,'Data transformed'!$A$5:$A$185,0),MATCH(BX$4,'Data transformed'!$4:$4,0)-1),$M9),$N9),"NA"))</f>
        <v>3.37</v>
      </c>
      <c r="BY9" s="103" t="n">
        <f aca="true">IF($J9="","",IF(ISNUMBER(OFFSET('Data transformed'!$A$4,MATCH($A9,'Data transformed'!$A$5:$A$185,0),MATCH(BY$4,'Data transformed'!$4:$4,0)-1)), MIN(MAX(OFFSET('Data transformed'!$A$4,MATCH($A9,'Data transformed'!$A$5:$A$185,0),MATCH(BY$4,'Data transformed'!$4:$4,0)-1),$M9),$N9),"NA"))</f>
        <v>2.2</v>
      </c>
      <c r="BZ9" s="103" t="n">
        <f aca="true">IF($J9="","",IF(ISNUMBER(OFFSET('Data transformed'!$A$4,MATCH($A9,'Data transformed'!$A$5:$A$185,0),MATCH(BZ$4,'Data transformed'!$4:$4,0)-1)), MIN(MAX(OFFSET('Data transformed'!$A$4,MATCH($A9,'Data transformed'!$A$5:$A$185,0),MATCH(BZ$4,'Data transformed'!$4:$4,0)-1),$M9),$N9),"NA"))</f>
        <v>4.5</v>
      </c>
      <c r="CA9" s="103" t="n">
        <f aca="true">IF($J9="","",IF(ISNUMBER(OFFSET('Data transformed'!$A$4,MATCH($A9,'Data transformed'!$A$5:$A$185,0),MATCH(CA$4,'Data transformed'!$4:$4,0)-1)), MIN(MAX(OFFSET('Data transformed'!$A$4,MATCH($A9,'Data transformed'!$A$5:$A$185,0),MATCH(CA$4,'Data transformed'!$4:$4,0)-1),$M9),$N9),"NA"))</f>
        <v>4</v>
      </c>
      <c r="CB9" s="103" t="n">
        <f aca="true">IF($J9="","",IF(ISNUMBER(OFFSET('Data transformed'!$A$4,MATCH($A9,'Data transformed'!$A$5:$A$185,0),MATCH(CB$4,'Data transformed'!$4:$4,0)-1)), MIN(MAX(OFFSET('Data transformed'!$A$4,MATCH($A9,'Data transformed'!$A$5:$A$185,0),MATCH(CB$4,'Data transformed'!$4:$4,0)-1),$M9),$N9),"NA"))</f>
        <v>2.4</v>
      </c>
      <c r="CC9" s="103" t="n">
        <f aca="true">IF($J9="","",IF(ISNUMBER(OFFSET('Data transformed'!$A$4,MATCH($A9,'Data transformed'!$A$5:$A$185,0),MATCH(CC$4,'Data transformed'!$4:$4,0)-1)), MIN(MAX(OFFSET('Data transformed'!$A$4,MATCH($A9,'Data transformed'!$A$5:$A$185,0),MATCH(CC$4,'Data transformed'!$4:$4,0)-1),$M9),$N9),"NA"))</f>
        <v>3.5</v>
      </c>
      <c r="CD9" s="103" t="n">
        <f aca="true">IF($J9="","",IF(ISNUMBER(OFFSET('Data transformed'!$A$4,MATCH($A9,'Data transformed'!$A$5:$A$185,0),MATCH(CD$4,'Data transformed'!$4:$4,0)-1)), MIN(MAX(OFFSET('Data transformed'!$A$4,MATCH($A9,'Data transformed'!$A$5:$A$185,0),MATCH(CD$4,'Data transformed'!$4:$4,0)-1),$M9),$N9),"NA"))</f>
        <v>5</v>
      </c>
      <c r="CE9" s="103" t="n">
        <f aca="true">IF($J9="","",IF(ISNUMBER(OFFSET('Data transformed'!$A$4,MATCH($A9,'Data transformed'!$A$5:$A$185,0),MATCH(CE$4,'Data transformed'!$4:$4,0)-1)), MIN(MAX(OFFSET('Data transformed'!$A$4,MATCH($A9,'Data transformed'!$A$5:$A$185,0),MATCH(CE$4,'Data transformed'!$4:$4,0)-1),$M9),$N9),"NA"))</f>
        <v>1</v>
      </c>
      <c r="CF9" s="103" t="n">
        <f aca="true">IF($J9="","",IF(ISNUMBER(OFFSET('Data transformed'!$A$4,MATCH($A9,'Data transformed'!$A$5:$A$185,0),MATCH(CF$4,'Data transformed'!$4:$4,0)-1)), MIN(MAX(OFFSET('Data transformed'!$A$4,MATCH($A9,'Data transformed'!$A$5:$A$185,0),MATCH(CF$4,'Data transformed'!$4:$4,0)-1),$M9),$N9),"NA"))</f>
        <v>3.4</v>
      </c>
      <c r="CG9" s="103" t="n">
        <f aca="true">IF($J9="","",IF(ISNUMBER(OFFSET('Data transformed'!$A$4,MATCH($A9,'Data transformed'!$A$5:$A$185,0),MATCH(CG$4,'Data transformed'!$4:$4,0)-1)), MIN(MAX(OFFSET('Data transformed'!$A$4,MATCH($A9,'Data transformed'!$A$5:$A$185,0),MATCH(CG$4,'Data transformed'!$4:$4,0)-1),$M9),$N9),"NA"))</f>
        <v>5</v>
      </c>
      <c r="CH9" s="103" t="n">
        <f aca="true">IF($J9="","",IF(ISNUMBER(OFFSET('Data transformed'!$A$4,MATCH($A9,'Data transformed'!$A$5:$A$185,0),MATCH(CH$4,'Data transformed'!$4:$4,0)-1)), MIN(MAX(OFFSET('Data transformed'!$A$4,MATCH($A9,'Data transformed'!$A$5:$A$185,0),MATCH(CH$4,'Data transformed'!$4:$4,0)-1),$M9),$N9),"NA"))</f>
        <v>2.6</v>
      </c>
      <c r="CI9" s="103" t="n">
        <f aca="true">IF($J9="","",IF(ISNUMBER(OFFSET('Data transformed'!$A$4,MATCH($A9,'Data transformed'!$A$5:$A$185,0),MATCH(CI$4,'Data transformed'!$4:$4,0)-1)), MIN(MAX(OFFSET('Data transformed'!$A$4,MATCH($A9,'Data transformed'!$A$5:$A$185,0),MATCH(CI$4,'Data transformed'!$4:$4,0)-1),$M9),$N9),"NA"))</f>
        <v>1.4</v>
      </c>
      <c r="CJ9" s="103" t="n">
        <f aca="true">IF($J9="","",IF(ISNUMBER(OFFSET('Data transformed'!$A$4,MATCH($A9,'Data transformed'!$A$5:$A$185,0),MATCH(CJ$4,'Data transformed'!$4:$4,0)-1)), MIN(MAX(OFFSET('Data transformed'!$A$4,MATCH($A9,'Data transformed'!$A$5:$A$185,0),MATCH(CJ$4,'Data transformed'!$4:$4,0)-1),$M9),$N9),"NA"))</f>
        <v>2.2</v>
      </c>
      <c r="CK9" s="103" t="n">
        <f aca="true">IF($J9="","",IF(ISNUMBER(OFFSET('Data transformed'!$A$4,MATCH($A9,'Data transformed'!$A$5:$A$185,0),MATCH(CK$4,'Data transformed'!$4:$4,0)-1)), MIN(MAX(OFFSET('Data transformed'!$A$4,MATCH($A9,'Data transformed'!$A$5:$A$185,0),MATCH(CK$4,'Data transformed'!$4:$4,0)-1),$M9),$N9),"NA"))</f>
        <v>4.6</v>
      </c>
      <c r="CL9" s="103" t="n">
        <f aca="true">IF($J9="","",IF(ISNUMBER(OFFSET('Data transformed'!$A$4,MATCH($A9,'Data transformed'!$A$5:$A$185,0),MATCH(CL$4,'Data transformed'!$4:$4,0)-1)), MIN(MAX(OFFSET('Data transformed'!$A$4,MATCH($A9,'Data transformed'!$A$5:$A$185,0),MATCH(CL$4,'Data transformed'!$4:$4,0)-1),$M9),$N9),"NA"))</f>
        <v>4.8</v>
      </c>
      <c r="CM9" s="103" t="n">
        <f aca="true">IF($J9="","",IF(ISNUMBER(OFFSET('Data transformed'!$A$4,MATCH($A9,'Data transformed'!$A$5:$A$185,0),MATCH(CM$4,'Data transformed'!$4:$4,0)-1)), MIN(MAX(OFFSET('Data transformed'!$A$4,MATCH($A9,'Data transformed'!$A$5:$A$185,0),MATCH(CM$4,'Data transformed'!$4:$4,0)-1),$M9),$N9),"NA"))</f>
        <v>3</v>
      </c>
      <c r="CN9" s="103" t="n">
        <f aca="true">IF($J9="","",IF(ISNUMBER(OFFSET('Data transformed'!$A$4,MATCH($A9,'Data transformed'!$A$5:$A$185,0),MATCH(CN$4,'Data transformed'!$4:$4,0)-1)), MIN(MAX(OFFSET('Data transformed'!$A$4,MATCH($A9,'Data transformed'!$A$5:$A$185,0),MATCH(CN$4,'Data transformed'!$4:$4,0)-1),$M9),$N9),"NA"))</f>
        <v>3</v>
      </c>
      <c r="CO9" s="103" t="n">
        <f aca="true">IF($J9="","",IF(ISNUMBER(OFFSET('Data transformed'!$A$4,MATCH($A9,'Data transformed'!$A$5:$A$185,0),MATCH(CO$4,'Data transformed'!$4:$4,0)-1)), MIN(MAX(OFFSET('Data transformed'!$A$4,MATCH($A9,'Data transformed'!$A$5:$A$185,0),MATCH(CO$4,'Data transformed'!$4:$4,0)-1),$M9),$N9),"NA"))</f>
        <v>2.8</v>
      </c>
      <c r="CP9" s="103" t="n">
        <f aca="true">IF($J9="","",IF(ISNUMBER(OFFSET('Data transformed'!$A$4,MATCH($A9,'Data transformed'!$A$5:$A$185,0),MATCH(CP$4,'Data transformed'!$4:$4,0)-1)), MIN(MAX(OFFSET('Data transformed'!$A$4,MATCH($A9,'Data transformed'!$A$5:$A$185,0),MATCH(CP$4,'Data transformed'!$4:$4,0)-1),$M9),$N9),"NA"))</f>
        <v>1.8</v>
      </c>
      <c r="CQ9" s="103" t="n">
        <f aca="true">IF($J9="","",IF(ISNUMBER(OFFSET('Data transformed'!$A$4,MATCH($A9,'Data transformed'!$A$5:$A$185,0),MATCH(CQ$4,'Data transformed'!$4:$4,0)-1)), MIN(MAX(OFFSET('Data transformed'!$A$4,MATCH($A9,'Data transformed'!$A$5:$A$185,0),MATCH(CQ$4,'Data transformed'!$4:$4,0)-1),$M9),$N9),"NA"))</f>
        <v>3.2</v>
      </c>
      <c r="CR9" s="103" t="n">
        <f aca="true">IF($J9="","",IF(ISNUMBER(OFFSET('Data transformed'!$A$4,MATCH($A9,'Data transformed'!$A$5:$A$185,0),MATCH(CR$4,'Data transformed'!$4:$4,0)-1)), MIN(MAX(OFFSET('Data transformed'!$A$4,MATCH($A9,'Data transformed'!$A$5:$A$185,0),MATCH(CR$4,'Data transformed'!$4:$4,0)-1),$M9),$N9),"NA"))</f>
        <v>4.6</v>
      </c>
      <c r="CS9" s="103" t="n">
        <f aca="true">IF($J9="","",IF(ISNUMBER(OFFSET('Data transformed'!$A$4,MATCH($A9,'Data transformed'!$A$5:$A$185,0),MATCH(CS$4,'Data transformed'!$4:$4,0)-1)), MIN(MAX(OFFSET('Data transformed'!$A$4,MATCH($A9,'Data transformed'!$A$5:$A$185,0),MATCH(CS$4,'Data transformed'!$4:$4,0)-1),$M9),$N9),"NA"))</f>
        <v>2</v>
      </c>
      <c r="CT9" s="103" t="n">
        <f aca="true">IF($J9="","",IF(ISNUMBER(OFFSET('Data transformed'!$A$4,MATCH($A9,'Data transformed'!$A$5:$A$185,0),MATCH(CT$4,'Data transformed'!$4:$4,0)-1)), MIN(MAX(OFFSET('Data transformed'!$A$4,MATCH($A9,'Data transformed'!$A$5:$A$185,0),MATCH(CT$4,'Data transformed'!$4:$4,0)-1),$M9),$N9),"NA"))</f>
        <v>3.2</v>
      </c>
      <c r="CU9" s="103" t="n">
        <f aca="true">IF($J9="","",IF(ISNUMBER(OFFSET('Data transformed'!$A$4,MATCH($A9,'Data transformed'!$A$5:$A$185,0),MATCH(CU$4,'Data transformed'!$4:$4,0)-1)), MIN(MAX(OFFSET('Data transformed'!$A$4,MATCH($A9,'Data transformed'!$A$5:$A$185,0),MATCH(CU$4,'Data transformed'!$4:$4,0)-1),$M9),$N9),"NA"))</f>
        <v>3</v>
      </c>
    </row>
    <row r="10" s="103" customFormat="true" ht="16.5" hidden="false" customHeight="true" outlineLevel="0" collapsed="false">
      <c r="A10" s="107" t="n">
        <v>1112</v>
      </c>
      <c r="B10" s="107" t="n">
        <v>4</v>
      </c>
      <c r="C10" s="103" t="str">
        <f aca="true">IF(ISBLANK(OFFSET('Raw Data'!$A$3,MATCH($A10,'Raw Data'!$B$4:$B$185,0),MATCH(C$4,'Raw Data'!$3:$3,0)-1)),"",OFFSET('Raw Data'!$A$3,MATCH($A10,'Raw Data'!$B$4:$B$185,0),MATCH(C$4,'Raw Data'!$3:$3,0)-1))</f>
        <v/>
      </c>
      <c r="D10" s="103" t="str">
        <f aca="true">IF(ISBLANK(OFFSET('Raw Data'!$A$3,MATCH($A10,'Raw Data'!$B$4:$B$185,0),MATCH(D$4,'Raw Data'!$3:$3,0)-1)),"",OFFSET('Raw Data'!$A$3,MATCH($A10,'Raw Data'!$B$4:$B$185,0),MATCH(D$4,'Raw Data'!$3:$3,0)-1))</f>
        <v>CSO consultation</v>
      </c>
      <c r="E10" s="103" t="str">
        <f aca="true">IF(ISBLANK(OFFSET('Raw Data'!$A$3,MATCH($A10,'Raw Data'!$B$4:$B$185,0),MATCH(E$4,'Raw Data'!$3:$3,0)-1)),"",OFFSET('Raw Data'!$A$3,MATCH($A10,'Raw Data'!$B$4:$B$185,0),MATCH(E$4,'Raw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3" t="s">
        <v>217</v>
      </c>
      <c r="G10" s="103" t="s">
        <v>218</v>
      </c>
      <c r="H10" s="103" t="s">
        <v>219</v>
      </c>
      <c r="I10" s="103" t="s">
        <v>209</v>
      </c>
      <c r="J10" s="103" t="n">
        <f aca="true" t="array" ref="J10:J10">IFERROR(_xlfn.QUARTILE.INC(IF(ISNUMBER(OFFSET('Data transformed'!$N$4,MATCH('outliers treatment'!$A10,'Data transformed'!$A$5:$A$185),1,1,COUNTA('Data transformed'!$O$4:$CX$4))),OFFSET('Data transformed'!$N$4,MATCH('outliers treatment'!$A10,'Data transformed'!$A$5:$A$185),1,1,COUNTA('Data transformed'!$O$4:$CX$4))),1),"")</f>
        <v>0.315</v>
      </c>
      <c r="K10" s="103" t="n">
        <f aca="true" t="array" ref="K10:K10">IFERROR(_xlfn.QUARTILE.INC(IF(ISNUMBER(OFFSET('Data transformed'!$N$4,MATCH('outliers treatment'!$A10,'Data transformed'!$A$5:$A$185),1,1,COUNTA('Data transformed'!$O$4:$CX$4))),OFFSET('Data transformed'!$N$4,MATCH('outliers treatment'!$A10,'Data transformed'!$A$5:$A$185),1,1,COUNTA('Data transformed'!$O$4:$CX$4))),3),"")</f>
        <v>1.7325</v>
      </c>
      <c r="L10" s="103" t="n">
        <f aca="false">IFERROR(K10-J10,"")</f>
        <v>1.4175</v>
      </c>
      <c r="M10" s="103" t="n">
        <v>0</v>
      </c>
      <c r="N10" s="103" t="n">
        <v>2</v>
      </c>
      <c r="P10" s="105" t="n">
        <f aca="false" t="array" ref="P10:P10">IFERROR(SKEW(IF(ISNUMBER(T10:CU10),T10:CU10,"")),"")</f>
        <v>0.0551930116626812</v>
      </c>
      <c r="Q10" s="103" t="n">
        <f aca="true">IF(ISBLANK(OFFSET('Data above threshold'!$A$4,MATCH('Data above threshold'!$A10,'Data above threshold'!$A$5:$A$185,0),MATCH('Data above threshold'!N$4,'Data above threshold'!$4:$4,0)-1)),1,OFFSET('Data above threshold'!$A$4,MATCH('Data above threshold'!$A10,'Data above threshold'!$A$5:$A$185,0),MATCH('Data above threshold'!N$4,'Data above threshold'!$4:$4,0)-1))</f>
        <v>0</v>
      </c>
      <c r="R10" s="103" t="n">
        <f aca="false">IF($J10="","",COUNTIF(T10:CU10,M10)+ COUNTIF(T10:CQ10,N10))</f>
        <v>28</v>
      </c>
      <c r="S10" s="106" t="n">
        <f aca="false" t="array" ref="S10:S10">IF(B10&lt;4,"",1-IFERROR(SUM(ISNUMBER(T10:CU10)*(1-$T$3:$CU$3))/COUNTIF($T$3:$CU$3,0),0))</f>
        <v>0</v>
      </c>
      <c r="T10" s="103" t="n">
        <f aca="true">IF($J10="","",IF(ISNUMBER(OFFSET('Data transformed'!$A$4,MATCH($A10,'Data transformed'!$A$5:$A$185,0),MATCH(T$4,'Data transformed'!$4:$4,0)-1)), MIN(MAX(OFFSET('Data transformed'!$A$4,MATCH($A10,'Data transformed'!$A$5:$A$185,0),MATCH(T$4,'Data transformed'!$4:$4,0)-1),$M10),$N10),"NA"))</f>
        <v>1.11</v>
      </c>
      <c r="U10" s="103" t="n">
        <f aca="true">IF($J10="","",IF(ISNUMBER(OFFSET('Data transformed'!$A$4,MATCH($A10,'Data transformed'!$A$5:$A$185,0),MATCH(U$4,'Data transformed'!$4:$4,0)-1)), MIN(MAX(OFFSET('Data transformed'!$A$4,MATCH($A10,'Data transformed'!$A$5:$A$185,0),MATCH(U$4,'Data transformed'!$4:$4,0)-1),$M10),$N10),"NA"))</f>
        <v>0.51</v>
      </c>
      <c r="V10" s="103" t="n">
        <f aca="true">IF($J10="","",IF(ISNUMBER(OFFSET('Data transformed'!$A$4,MATCH($A10,'Data transformed'!$A$5:$A$185,0),MATCH(V$4,'Data transformed'!$4:$4,0)-1)), MIN(MAX(OFFSET('Data transformed'!$A$4,MATCH($A10,'Data transformed'!$A$5:$A$185,0),MATCH(V$4,'Data transformed'!$4:$4,0)-1),$M10),$N10),"NA"))</f>
        <v>1.71</v>
      </c>
      <c r="W10" s="103" t="n">
        <f aca="true">IF($J10="","",IF(ISNUMBER(OFFSET('Data transformed'!$A$4,MATCH($A10,'Data transformed'!$A$5:$A$185,0),MATCH(W$4,'Data transformed'!$4:$4,0)-1)), MIN(MAX(OFFSET('Data transformed'!$A$4,MATCH($A10,'Data transformed'!$A$5:$A$185,0),MATCH(W$4,'Data transformed'!$4:$4,0)-1),$M10),$N10),"NA"))</f>
        <v>2</v>
      </c>
      <c r="X10" s="103" t="n">
        <f aca="true">IF($J10="","",IF(ISNUMBER(OFFSET('Data transformed'!$A$4,MATCH($A10,'Data transformed'!$A$5:$A$185,0),MATCH(X$4,'Data transformed'!$4:$4,0)-1)), MIN(MAX(OFFSET('Data transformed'!$A$4,MATCH($A10,'Data transformed'!$A$5:$A$185,0),MATCH(X$4,'Data transformed'!$4:$4,0)-1),$M10),$N10),"NA"))</f>
        <v>0</v>
      </c>
      <c r="Y10" s="103" t="n">
        <f aca="true">IF($J10="","",IF(ISNUMBER(OFFSET('Data transformed'!$A$4,MATCH($A10,'Data transformed'!$A$5:$A$185,0),MATCH(Y$4,'Data transformed'!$4:$4,0)-1)), MIN(MAX(OFFSET('Data transformed'!$A$4,MATCH($A10,'Data transformed'!$A$5:$A$185,0),MATCH(Y$4,'Data transformed'!$4:$4,0)-1),$M10),$N10),"NA"))</f>
        <v>2</v>
      </c>
      <c r="Z10" s="103" t="n">
        <f aca="true">IF($J10="","",IF(ISNUMBER(OFFSET('Data transformed'!$A$4,MATCH($A10,'Data transformed'!$A$5:$A$185,0),MATCH(Z$4,'Data transformed'!$4:$4,0)-1)), MIN(MAX(OFFSET('Data transformed'!$A$4,MATCH($A10,'Data transformed'!$A$5:$A$185,0),MATCH(Z$4,'Data transformed'!$4:$4,0)-1),$M10),$N10),"NA"))</f>
        <v>0</v>
      </c>
      <c r="AA10" s="103" t="n">
        <f aca="true">IF($J10="","",IF(ISNUMBER(OFFSET('Data transformed'!$A$4,MATCH($A10,'Data transformed'!$A$5:$A$185,0),MATCH(AA$4,'Data transformed'!$4:$4,0)-1)), MIN(MAX(OFFSET('Data transformed'!$A$4,MATCH($A10,'Data transformed'!$A$5:$A$185,0),MATCH(AA$4,'Data transformed'!$4:$4,0)-1),$M10),$N10),"NA"))</f>
        <v>2</v>
      </c>
      <c r="AB10" s="103" t="n">
        <f aca="true">IF($J10="","",IF(ISNUMBER(OFFSET('Data transformed'!$A$4,MATCH($A10,'Data transformed'!$A$5:$A$185,0),MATCH(AB$4,'Data transformed'!$4:$4,0)-1)), MIN(MAX(OFFSET('Data transformed'!$A$4,MATCH($A10,'Data transformed'!$A$5:$A$185,0),MATCH(AB$4,'Data transformed'!$4:$4,0)-1),$M10),$N10),"NA"))</f>
        <v>2</v>
      </c>
      <c r="AC10" s="103" t="n">
        <f aca="true">IF($J10="","",IF(ISNUMBER(OFFSET('Data transformed'!$A$4,MATCH($A10,'Data transformed'!$A$5:$A$185,0),MATCH(AC$4,'Data transformed'!$4:$4,0)-1)), MIN(MAX(OFFSET('Data transformed'!$A$4,MATCH($A10,'Data transformed'!$A$5:$A$185,0),MATCH(AC$4,'Data transformed'!$4:$4,0)-1),$M10),$N10),"NA"))</f>
        <v>1.95</v>
      </c>
      <c r="AD10" s="103" t="n">
        <f aca="true">IF($J10="","",IF(ISNUMBER(OFFSET('Data transformed'!$A$4,MATCH($A10,'Data transformed'!$A$5:$A$185,0),MATCH(AD$4,'Data transformed'!$4:$4,0)-1)), MIN(MAX(OFFSET('Data transformed'!$A$4,MATCH($A10,'Data transformed'!$A$5:$A$185,0),MATCH(AD$4,'Data transformed'!$4:$4,0)-1),$M10),$N10),"NA"))</f>
        <v>0</v>
      </c>
      <c r="AE10" s="103" t="n">
        <f aca="true">IF($J10="","",IF(ISNUMBER(OFFSET('Data transformed'!$A$4,MATCH($A10,'Data transformed'!$A$5:$A$185,0),MATCH(AE$4,'Data transformed'!$4:$4,0)-1)), MIN(MAX(OFFSET('Data transformed'!$A$4,MATCH($A10,'Data transformed'!$A$5:$A$185,0),MATCH(AE$4,'Data transformed'!$4:$4,0)-1),$M10),$N10),"NA"))</f>
        <v>0</v>
      </c>
      <c r="AF10" s="103" t="n">
        <f aca="true">IF($J10="","",IF(ISNUMBER(OFFSET('Data transformed'!$A$4,MATCH($A10,'Data transformed'!$A$5:$A$185,0),MATCH(AF$4,'Data transformed'!$4:$4,0)-1)), MIN(MAX(OFFSET('Data transformed'!$A$4,MATCH($A10,'Data transformed'!$A$5:$A$185,0),MATCH(AF$4,'Data transformed'!$4:$4,0)-1),$M10),$N10),"NA"))</f>
        <v>0.35</v>
      </c>
      <c r="AG10" s="103" t="n">
        <f aca="true">IF($J10="","",IF(ISNUMBER(OFFSET('Data transformed'!$A$4,MATCH($A10,'Data transformed'!$A$5:$A$185,0),MATCH(AG$4,'Data transformed'!$4:$4,0)-1)), MIN(MAX(OFFSET('Data transformed'!$A$4,MATCH($A10,'Data transformed'!$A$5:$A$185,0),MATCH(AG$4,'Data transformed'!$4:$4,0)-1),$M10),$N10),"NA"))</f>
        <v>0.96</v>
      </c>
      <c r="AH10" s="103" t="n">
        <f aca="true">IF($J10="","",IF(ISNUMBER(OFFSET('Data transformed'!$A$4,MATCH($A10,'Data transformed'!$A$5:$A$185,0),MATCH(AH$4,'Data transformed'!$4:$4,0)-1)), MIN(MAX(OFFSET('Data transformed'!$A$4,MATCH($A10,'Data transformed'!$A$5:$A$185,0),MATCH(AH$4,'Data transformed'!$4:$4,0)-1),$M10),$N10),"NA"))</f>
        <v>1.81</v>
      </c>
      <c r="AI10" s="103" t="n">
        <f aca="true">IF($J10="","",IF(ISNUMBER(OFFSET('Data transformed'!$A$4,MATCH($A10,'Data transformed'!$A$5:$A$185,0),MATCH(AI$4,'Data transformed'!$4:$4,0)-1)), MIN(MAX(OFFSET('Data transformed'!$A$4,MATCH($A10,'Data transformed'!$A$5:$A$185,0),MATCH(AI$4,'Data transformed'!$4:$4,0)-1),$M10),$N10),"NA"))</f>
        <v>1.73</v>
      </c>
      <c r="AJ10" s="103" t="n">
        <f aca="true">IF($J10="","",IF(ISNUMBER(OFFSET('Data transformed'!$A$4,MATCH($A10,'Data transformed'!$A$5:$A$185,0),MATCH(AJ$4,'Data transformed'!$4:$4,0)-1)), MIN(MAX(OFFSET('Data transformed'!$A$4,MATCH($A10,'Data transformed'!$A$5:$A$185,0),MATCH(AJ$4,'Data transformed'!$4:$4,0)-1),$M10),$N10),"NA"))</f>
        <v>2</v>
      </c>
      <c r="AK10" s="103" t="n">
        <f aca="true">IF($J10="","",IF(ISNUMBER(OFFSET('Data transformed'!$A$4,MATCH($A10,'Data transformed'!$A$5:$A$185,0),MATCH(AK$4,'Data transformed'!$4:$4,0)-1)), MIN(MAX(OFFSET('Data transformed'!$A$4,MATCH($A10,'Data transformed'!$A$5:$A$185,0),MATCH(AK$4,'Data transformed'!$4:$4,0)-1),$M10),$N10),"NA"))</f>
        <v>2</v>
      </c>
      <c r="AL10" s="103" t="n">
        <f aca="true">IF($J10="","",IF(ISNUMBER(OFFSET('Data transformed'!$A$4,MATCH($A10,'Data transformed'!$A$5:$A$185,0),MATCH(AL$4,'Data transformed'!$4:$4,0)-1)), MIN(MAX(OFFSET('Data transformed'!$A$4,MATCH($A10,'Data transformed'!$A$5:$A$185,0),MATCH(AL$4,'Data transformed'!$4:$4,0)-1),$M10),$N10),"NA"))</f>
        <v>2</v>
      </c>
      <c r="AM10" s="103" t="n">
        <f aca="true">IF($J10="","",IF(ISNUMBER(OFFSET('Data transformed'!$A$4,MATCH($A10,'Data transformed'!$A$5:$A$185,0),MATCH(AM$4,'Data transformed'!$4:$4,0)-1)), MIN(MAX(OFFSET('Data transformed'!$A$4,MATCH($A10,'Data transformed'!$A$5:$A$185,0),MATCH(AM$4,'Data transformed'!$4:$4,0)-1),$M10),$N10),"NA"))</f>
        <v>0</v>
      </c>
      <c r="AN10" s="103" t="n">
        <f aca="true">IF($J10="","",IF(ISNUMBER(OFFSET('Data transformed'!$A$4,MATCH($A10,'Data transformed'!$A$5:$A$185,0),MATCH(AN$4,'Data transformed'!$4:$4,0)-1)), MIN(MAX(OFFSET('Data transformed'!$A$4,MATCH($A10,'Data transformed'!$A$5:$A$185,0),MATCH(AN$4,'Data transformed'!$4:$4,0)-1),$M10),$N10),"NA"))</f>
        <v>0.32</v>
      </c>
      <c r="AO10" s="103" t="n">
        <f aca="true">IF($J10="","",IF(ISNUMBER(OFFSET('Data transformed'!$A$4,MATCH($A10,'Data transformed'!$A$5:$A$185,0),MATCH(AO$4,'Data transformed'!$4:$4,0)-1)), MIN(MAX(OFFSET('Data transformed'!$A$4,MATCH($A10,'Data transformed'!$A$5:$A$185,0),MATCH(AO$4,'Data transformed'!$4:$4,0)-1),$M10),$N10),"NA"))</f>
        <v>1.58</v>
      </c>
      <c r="AP10" s="103" t="n">
        <f aca="true">IF($J10="","",IF(ISNUMBER(OFFSET('Data transformed'!$A$4,MATCH($A10,'Data transformed'!$A$5:$A$185,0),MATCH(AP$4,'Data transformed'!$4:$4,0)-1)), MIN(MAX(OFFSET('Data transformed'!$A$4,MATCH($A10,'Data transformed'!$A$5:$A$185,0),MATCH(AP$4,'Data transformed'!$4:$4,0)-1),$M10),$N10),"NA"))</f>
        <v>2</v>
      </c>
      <c r="AQ10" s="103" t="n">
        <f aca="true">IF($J10="","",IF(ISNUMBER(OFFSET('Data transformed'!$A$4,MATCH($A10,'Data transformed'!$A$5:$A$185,0),MATCH(AQ$4,'Data transformed'!$4:$4,0)-1)), MIN(MAX(OFFSET('Data transformed'!$A$4,MATCH($A10,'Data transformed'!$A$5:$A$185,0),MATCH(AQ$4,'Data transformed'!$4:$4,0)-1),$M10),$N10),"NA"))</f>
        <v>0.28</v>
      </c>
      <c r="AR10" s="103" t="n">
        <f aca="true">IF($J10="","",IF(ISNUMBER(OFFSET('Data transformed'!$A$4,MATCH($A10,'Data transformed'!$A$5:$A$185,0),MATCH(AR$4,'Data transformed'!$4:$4,0)-1)), MIN(MAX(OFFSET('Data transformed'!$A$4,MATCH($A10,'Data transformed'!$A$5:$A$185,0),MATCH(AR$4,'Data transformed'!$4:$4,0)-1),$M10),$N10),"NA"))</f>
        <v>1.2</v>
      </c>
      <c r="AS10" s="103" t="n">
        <f aca="true">IF($J10="","",IF(ISNUMBER(OFFSET('Data transformed'!$A$4,MATCH($A10,'Data transformed'!$A$5:$A$185,0),MATCH(AS$4,'Data transformed'!$4:$4,0)-1)), MIN(MAX(OFFSET('Data transformed'!$A$4,MATCH($A10,'Data transformed'!$A$5:$A$185,0),MATCH(AS$4,'Data transformed'!$4:$4,0)-1),$M10),$N10),"NA"))</f>
        <v>2</v>
      </c>
      <c r="AT10" s="103" t="n">
        <f aca="true">IF($J10="","",IF(ISNUMBER(OFFSET('Data transformed'!$A$4,MATCH($A10,'Data transformed'!$A$5:$A$185,0),MATCH(AT$4,'Data transformed'!$4:$4,0)-1)), MIN(MAX(OFFSET('Data transformed'!$A$4,MATCH($A10,'Data transformed'!$A$5:$A$185,0),MATCH(AT$4,'Data transformed'!$4:$4,0)-1),$M10),$N10),"NA"))</f>
        <v>0.79</v>
      </c>
      <c r="AU10" s="103" t="n">
        <f aca="true">IF($J10="","",IF(ISNUMBER(OFFSET('Data transformed'!$A$4,MATCH($A10,'Data transformed'!$A$5:$A$185,0),MATCH(AU$4,'Data transformed'!$4:$4,0)-1)), MIN(MAX(OFFSET('Data transformed'!$A$4,MATCH($A10,'Data transformed'!$A$5:$A$185,0),MATCH(AU$4,'Data transformed'!$4:$4,0)-1),$M10),$N10),"NA"))</f>
        <v>1.51</v>
      </c>
      <c r="AV10" s="103" t="n">
        <f aca="true">IF($J10="","",IF(ISNUMBER(OFFSET('Data transformed'!$A$4,MATCH($A10,'Data transformed'!$A$5:$A$185,0),MATCH(AV$4,'Data transformed'!$4:$4,0)-1)), MIN(MAX(OFFSET('Data transformed'!$A$4,MATCH($A10,'Data transformed'!$A$5:$A$185,0),MATCH(AV$4,'Data transformed'!$4:$4,0)-1),$M10),$N10),"NA"))</f>
        <v>1.56</v>
      </c>
      <c r="AW10" s="103" t="n">
        <f aca="true">IF($J10="","",IF(ISNUMBER(OFFSET('Data transformed'!$A$4,MATCH($A10,'Data transformed'!$A$5:$A$185,0),MATCH(AW$4,'Data transformed'!$4:$4,0)-1)), MIN(MAX(OFFSET('Data transformed'!$A$4,MATCH($A10,'Data transformed'!$A$5:$A$185,0),MATCH(AW$4,'Data transformed'!$4:$4,0)-1),$M10),$N10),"NA"))</f>
        <v>1.31</v>
      </c>
      <c r="AX10" s="103" t="n">
        <f aca="true">IF($J10="","",IF(ISNUMBER(OFFSET('Data transformed'!$A$4,MATCH($A10,'Data transformed'!$A$5:$A$185,0),MATCH(AX$4,'Data transformed'!$4:$4,0)-1)), MIN(MAX(OFFSET('Data transformed'!$A$4,MATCH($A10,'Data transformed'!$A$5:$A$185,0),MATCH(AX$4,'Data transformed'!$4:$4,0)-1),$M10),$N10),"NA"))</f>
        <v>0.58</v>
      </c>
      <c r="AY10" s="103" t="n">
        <f aca="true">IF($J10="","",IF(ISNUMBER(OFFSET('Data transformed'!$A$4,MATCH($A10,'Data transformed'!$A$5:$A$185,0),MATCH(AY$4,'Data transformed'!$4:$4,0)-1)), MIN(MAX(OFFSET('Data transformed'!$A$4,MATCH($A10,'Data transformed'!$A$5:$A$185,0),MATCH(AY$4,'Data transformed'!$4:$4,0)-1),$M10),$N10),"NA"))</f>
        <v>0.85</v>
      </c>
      <c r="AZ10" s="103" t="n">
        <f aca="true">IF($J10="","",IF(ISNUMBER(OFFSET('Data transformed'!$A$4,MATCH($A10,'Data transformed'!$A$5:$A$185,0),MATCH(AZ$4,'Data transformed'!$4:$4,0)-1)), MIN(MAX(OFFSET('Data transformed'!$A$4,MATCH($A10,'Data transformed'!$A$5:$A$185,0),MATCH(AZ$4,'Data transformed'!$4:$4,0)-1),$M10),$N10),"NA"))</f>
        <v>0.57</v>
      </c>
      <c r="BA10" s="103" t="n">
        <f aca="true">IF($J10="","",IF(ISNUMBER(OFFSET('Data transformed'!$A$4,MATCH($A10,'Data transformed'!$A$5:$A$185,0),MATCH(BA$4,'Data transformed'!$4:$4,0)-1)), MIN(MAX(OFFSET('Data transformed'!$A$4,MATCH($A10,'Data transformed'!$A$5:$A$185,0),MATCH(BA$4,'Data transformed'!$4:$4,0)-1),$M10),$N10),"NA"))</f>
        <v>2</v>
      </c>
      <c r="BB10" s="103" t="n">
        <f aca="true">IF($J10="","",IF(ISNUMBER(OFFSET('Data transformed'!$A$4,MATCH($A10,'Data transformed'!$A$5:$A$185,0),MATCH(BB$4,'Data transformed'!$4:$4,0)-1)), MIN(MAX(OFFSET('Data transformed'!$A$4,MATCH($A10,'Data transformed'!$A$5:$A$185,0),MATCH(BB$4,'Data transformed'!$4:$4,0)-1),$M10),$N10),"NA"))</f>
        <v>1.23</v>
      </c>
      <c r="BC10" s="103" t="n">
        <f aca="true">IF($J10="","",IF(ISNUMBER(OFFSET('Data transformed'!$A$4,MATCH($A10,'Data transformed'!$A$5:$A$185,0),MATCH(BC$4,'Data transformed'!$4:$4,0)-1)), MIN(MAX(OFFSET('Data transformed'!$A$4,MATCH($A10,'Data transformed'!$A$5:$A$185,0),MATCH(BC$4,'Data transformed'!$4:$4,0)-1),$M10),$N10),"NA"))</f>
        <v>1.95</v>
      </c>
      <c r="BD10" s="103" t="n">
        <f aca="true">IF($J10="","",IF(ISNUMBER(OFFSET('Data transformed'!$A$4,MATCH($A10,'Data transformed'!$A$5:$A$185,0),MATCH(BD$4,'Data transformed'!$4:$4,0)-1)), MIN(MAX(OFFSET('Data transformed'!$A$4,MATCH($A10,'Data transformed'!$A$5:$A$185,0),MATCH(BD$4,'Data transformed'!$4:$4,0)-1),$M10),$N10),"NA"))</f>
        <v>1.29</v>
      </c>
      <c r="BE10" s="103" t="n">
        <f aca="true">IF($J10="","",IF(ISNUMBER(OFFSET('Data transformed'!$A$4,MATCH($A10,'Data transformed'!$A$5:$A$185,0),MATCH(BE$4,'Data transformed'!$4:$4,0)-1)), MIN(MAX(OFFSET('Data transformed'!$A$4,MATCH($A10,'Data transformed'!$A$5:$A$185,0),MATCH(BE$4,'Data transformed'!$4:$4,0)-1),$M10),$N10),"NA"))</f>
        <v>0.61</v>
      </c>
      <c r="BF10" s="103" t="n">
        <f aca="true">IF($J10="","",IF(ISNUMBER(OFFSET('Data transformed'!$A$4,MATCH($A10,'Data transformed'!$A$5:$A$185,0),MATCH(BF$4,'Data transformed'!$4:$4,0)-1)), MIN(MAX(OFFSET('Data transformed'!$A$4,MATCH($A10,'Data transformed'!$A$5:$A$185,0),MATCH(BF$4,'Data transformed'!$4:$4,0)-1),$M10),$N10),"NA"))</f>
        <v>0.99</v>
      </c>
      <c r="BG10" s="103" t="n">
        <f aca="true">IF($J10="","",IF(ISNUMBER(OFFSET('Data transformed'!$A$4,MATCH($A10,'Data transformed'!$A$5:$A$185,0),MATCH(BG$4,'Data transformed'!$4:$4,0)-1)), MIN(MAX(OFFSET('Data transformed'!$A$4,MATCH($A10,'Data transformed'!$A$5:$A$185,0),MATCH(BG$4,'Data transformed'!$4:$4,0)-1),$M10),$N10),"NA"))</f>
        <v>0.35</v>
      </c>
      <c r="BH10" s="103" t="n">
        <f aca="true">IF($J10="","",IF(ISNUMBER(OFFSET('Data transformed'!$A$4,MATCH($A10,'Data transformed'!$A$5:$A$185,0),MATCH(BH$4,'Data transformed'!$4:$4,0)-1)), MIN(MAX(OFFSET('Data transformed'!$A$4,MATCH($A10,'Data transformed'!$A$5:$A$185,0),MATCH(BH$4,'Data transformed'!$4:$4,0)-1),$M10),$N10),"NA"))</f>
        <v>0</v>
      </c>
      <c r="BI10" s="103" t="n">
        <f aca="true">IF($J10="","",IF(ISNUMBER(OFFSET('Data transformed'!$A$4,MATCH($A10,'Data transformed'!$A$5:$A$185,0),MATCH(BI$4,'Data transformed'!$4:$4,0)-1)), MIN(MAX(OFFSET('Data transformed'!$A$4,MATCH($A10,'Data transformed'!$A$5:$A$185,0),MATCH(BI$4,'Data transformed'!$4:$4,0)-1),$M10),$N10),"NA"))</f>
        <v>0.59</v>
      </c>
      <c r="BJ10" s="103" t="n">
        <f aca="true">IF($J10="","",IF(ISNUMBER(OFFSET('Data transformed'!$A$4,MATCH($A10,'Data transformed'!$A$5:$A$185,0),MATCH(BJ$4,'Data transformed'!$4:$4,0)-1)), MIN(MAX(OFFSET('Data transformed'!$A$4,MATCH($A10,'Data transformed'!$A$5:$A$185,0),MATCH(BJ$4,'Data transformed'!$4:$4,0)-1),$M10),$N10),"NA"))</f>
        <v>0.84</v>
      </c>
      <c r="BK10" s="103" t="n">
        <f aca="true">IF($J10="","",IF(ISNUMBER(OFFSET('Data transformed'!$A$4,MATCH($A10,'Data transformed'!$A$5:$A$185,0),MATCH(BK$4,'Data transformed'!$4:$4,0)-1)), MIN(MAX(OFFSET('Data transformed'!$A$4,MATCH($A10,'Data transformed'!$A$5:$A$185,0),MATCH(BK$4,'Data transformed'!$4:$4,0)-1),$M10),$N10),"NA"))</f>
        <v>0.49</v>
      </c>
      <c r="BL10" s="103" t="n">
        <f aca="true">IF($J10="","",IF(ISNUMBER(OFFSET('Data transformed'!$A$4,MATCH($A10,'Data transformed'!$A$5:$A$185,0),MATCH(BL$4,'Data transformed'!$4:$4,0)-1)), MIN(MAX(OFFSET('Data transformed'!$A$4,MATCH($A10,'Data transformed'!$A$5:$A$185,0),MATCH(BL$4,'Data transformed'!$4:$4,0)-1),$M10),$N10),"NA"))</f>
        <v>1.69</v>
      </c>
      <c r="BM10" s="103" t="n">
        <f aca="true">IF($J10="","",IF(ISNUMBER(OFFSET('Data transformed'!$A$4,MATCH($A10,'Data transformed'!$A$5:$A$185,0),MATCH(BM$4,'Data transformed'!$4:$4,0)-1)), MIN(MAX(OFFSET('Data transformed'!$A$4,MATCH($A10,'Data transformed'!$A$5:$A$185,0),MATCH(BM$4,'Data transformed'!$4:$4,0)-1),$M10),$N10),"NA"))</f>
        <v>1.75</v>
      </c>
      <c r="BN10" s="103" t="n">
        <f aca="true">IF($J10="","",IF(ISNUMBER(OFFSET('Data transformed'!$A$4,MATCH($A10,'Data transformed'!$A$5:$A$185,0),MATCH(BN$4,'Data transformed'!$4:$4,0)-1)), MIN(MAX(OFFSET('Data transformed'!$A$4,MATCH($A10,'Data transformed'!$A$5:$A$185,0),MATCH(BN$4,'Data transformed'!$4:$4,0)-1),$M10),$N10),"NA"))</f>
        <v>0.76</v>
      </c>
      <c r="BO10" s="103" t="n">
        <f aca="true">IF($J10="","",IF(ISNUMBER(OFFSET('Data transformed'!$A$4,MATCH($A10,'Data transformed'!$A$5:$A$185,0),MATCH(BO$4,'Data transformed'!$4:$4,0)-1)), MIN(MAX(OFFSET('Data transformed'!$A$4,MATCH($A10,'Data transformed'!$A$5:$A$185,0),MATCH(BO$4,'Data transformed'!$4:$4,0)-1),$M10),$N10),"NA"))</f>
        <v>0.02</v>
      </c>
      <c r="BP10" s="103" t="n">
        <f aca="true">IF($J10="","",IF(ISNUMBER(OFFSET('Data transformed'!$A$4,MATCH($A10,'Data transformed'!$A$5:$A$185,0),MATCH(BP$4,'Data transformed'!$4:$4,0)-1)), MIN(MAX(OFFSET('Data transformed'!$A$4,MATCH($A10,'Data transformed'!$A$5:$A$185,0),MATCH(BP$4,'Data transformed'!$4:$4,0)-1),$M10),$N10),"NA"))</f>
        <v>1.15</v>
      </c>
      <c r="BQ10" s="103" t="n">
        <f aca="true">IF($J10="","",IF(ISNUMBER(OFFSET('Data transformed'!$A$4,MATCH($A10,'Data transformed'!$A$5:$A$185,0),MATCH(BQ$4,'Data transformed'!$4:$4,0)-1)), MIN(MAX(OFFSET('Data transformed'!$A$4,MATCH($A10,'Data transformed'!$A$5:$A$185,0),MATCH(BQ$4,'Data transformed'!$4:$4,0)-1),$M10),$N10),"NA"))</f>
        <v>1.19</v>
      </c>
      <c r="BR10" s="103" t="n">
        <f aca="true">IF($J10="","",IF(ISNUMBER(OFFSET('Data transformed'!$A$4,MATCH($A10,'Data transformed'!$A$5:$A$185,0),MATCH(BR$4,'Data transformed'!$4:$4,0)-1)), MIN(MAX(OFFSET('Data transformed'!$A$4,MATCH($A10,'Data transformed'!$A$5:$A$185,0),MATCH(BR$4,'Data transformed'!$4:$4,0)-1),$M10),$N10),"NA"))</f>
        <v>2</v>
      </c>
      <c r="BS10" s="103" t="n">
        <f aca="true">IF($J10="","",IF(ISNUMBER(OFFSET('Data transformed'!$A$4,MATCH($A10,'Data transformed'!$A$5:$A$185,0),MATCH(BS$4,'Data transformed'!$4:$4,0)-1)), MIN(MAX(OFFSET('Data transformed'!$A$4,MATCH($A10,'Data transformed'!$A$5:$A$185,0),MATCH(BS$4,'Data transformed'!$4:$4,0)-1),$M10),$N10),"NA"))</f>
        <v>1.99</v>
      </c>
      <c r="BT10" s="103" t="n">
        <f aca="true">IF($J10="","",IF(ISNUMBER(OFFSET('Data transformed'!$A$4,MATCH($A10,'Data transformed'!$A$5:$A$185,0),MATCH(BT$4,'Data transformed'!$4:$4,0)-1)), MIN(MAX(OFFSET('Data transformed'!$A$4,MATCH($A10,'Data transformed'!$A$5:$A$185,0),MATCH(BT$4,'Data transformed'!$4:$4,0)-1),$M10),$N10),"NA"))</f>
        <v>1.83</v>
      </c>
      <c r="BU10" s="103" t="n">
        <f aca="true">IF($J10="","",IF(ISNUMBER(OFFSET('Data transformed'!$A$4,MATCH($A10,'Data transformed'!$A$5:$A$185,0),MATCH(BU$4,'Data transformed'!$4:$4,0)-1)), MIN(MAX(OFFSET('Data transformed'!$A$4,MATCH($A10,'Data transformed'!$A$5:$A$185,0),MATCH(BU$4,'Data transformed'!$4:$4,0)-1),$M10),$N10),"NA"))</f>
        <v>0.29</v>
      </c>
      <c r="BV10" s="103" t="n">
        <f aca="true">IF($J10="","",IF(ISNUMBER(OFFSET('Data transformed'!$A$4,MATCH($A10,'Data transformed'!$A$5:$A$185,0),MATCH(BV$4,'Data transformed'!$4:$4,0)-1)), MIN(MAX(OFFSET('Data transformed'!$A$4,MATCH($A10,'Data transformed'!$A$5:$A$185,0),MATCH(BV$4,'Data transformed'!$4:$4,0)-1),$M10),$N10),"NA"))</f>
        <v>0</v>
      </c>
      <c r="BW10" s="103" t="n">
        <f aca="true">IF($J10="","",IF(ISNUMBER(OFFSET('Data transformed'!$A$4,MATCH($A10,'Data transformed'!$A$5:$A$185,0),MATCH(BW$4,'Data transformed'!$4:$4,0)-1)), MIN(MAX(OFFSET('Data transformed'!$A$4,MATCH($A10,'Data transformed'!$A$5:$A$185,0),MATCH(BW$4,'Data transformed'!$4:$4,0)-1),$M10),$N10),"NA"))</f>
        <v>0.59</v>
      </c>
      <c r="BX10" s="103" t="n">
        <f aca="true">IF($J10="","",IF(ISNUMBER(OFFSET('Data transformed'!$A$4,MATCH($A10,'Data transformed'!$A$5:$A$185,0),MATCH(BX$4,'Data transformed'!$4:$4,0)-1)), MIN(MAX(OFFSET('Data transformed'!$A$4,MATCH($A10,'Data transformed'!$A$5:$A$185,0),MATCH(BX$4,'Data transformed'!$4:$4,0)-1),$M10),$N10),"NA"))</f>
        <v>1.47</v>
      </c>
      <c r="BY10" s="103" t="n">
        <f aca="true">IF($J10="","",IF(ISNUMBER(OFFSET('Data transformed'!$A$4,MATCH($A10,'Data transformed'!$A$5:$A$185,0),MATCH(BY$4,'Data transformed'!$4:$4,0)-1)), MIN(MAX(OFFSET('Data transformed'!$A$4,MATCH($A10,'Data transformed'!$A$5:$A$185,0),MATCH(BY$4,'Data transformed'!$4:$4,0)-1),$M10),$N10),"NA"))</f>
        <v>0.91</v>
      </c>
      <c r="BZ10" s="103" t="n">
        <f aca="true">IF($J10="","",IF(ISNUMBER(OFFSET('Data transformed'!$A$4,MATCH($A10,'Data transformed'!$A$5:$A$185,0),MATCH(BZ$4,'Data transformed'!$4:$4,0)-1)), MIN(MAX(OFFSET('Data transformed'!$A$4,MATCH($A10,'Data transformed'!$A$5:$A$185,0),MATCH(BZ$4,'Data transformed'!$4:$4,0)-1),$M10),$N10),"NA"))</f>
        <v>0.43</v>
      </c>
      <c r="CA10" s="103" t="n">
        <f aca="true">IF($J10="","",IF(ISNUMBER(OFFSET('Data transformed'!$A$4,MATCH($A10,'Data transformed'!$A$5:$A$185,0),MATCH(CA$4,'Data transformed'!$4:$4,0)-1)), MIN(MAX(OFFSET('Data transformed'!$A$4,MATCH($A10,'Data transformed'!$A$5:$A$185,0),MATCH(CA$4,'Data transformed'!$4:$4,0)-1),$M10),$N10),"NA"))</f>
        <v>1.17</v>
      </c>
      <c r="CB10" s="103" t="n">
        <f aca="true">IF($J10="","",IF(ISNUMBER(OFFSET('Data transformed'!$A$4,MATCH($A10,'Data transformed'!$A$5:$A$185,0),MATCH(CB$4,'Data transformed'!$4:$4,0)-1)), MIN(MAX(OFFSET('Data transformed'!$A$4,MATCH($A10,'Data transformed'!$A$5:$A$185,0),MATCH(CB$4,'Data transformed'!$4:$4,0)-1),$M10),$N10),"NA"))</f>
        <v>0.3</v>
      </c>
      <c r="CC10" s="103" t="n">
        <f aca="true">IF($J10="","",IF(ISNUMBER(OFFSET('Data transformed'!$A$4,MATCH($A10,'Data transformed'!$A$5:$A$185,0),MATCH(CC$4,'Data transformed'!$4:$4,0)-1)), MIN(MAX(OFFSET('Data transformed'!$A$4,MATCH($A10,'Data transformed'!$A$5:$A$185,0),MATCH(CC$4,'Data transformed'!$4:$4,0)-1),$M10),$N10),"NA"))</f>
        <v>0</v>
      </c>
      <c r="CD10" s="103" t="n">
        <f aca="true">IF($J10="","",IF(ISNUMBER(OFFSET('Data transformed'!$A$4,MATCH($A10,'Data transformed'!$A$5:$A$185,0),MATCH(CD$4,'Data transformed'!$4:$4,0)-1)), MIN(MAX(OFFSET('Data transformed'!$A$4,MATCH($A10,'Data transformed'!$A$5:$A$185,0),MATCH(CD$4,'Data transformed'!$4:$4,0)-1),$M10),$N10),"NA"))</f>
        <v>0.68</v>
      </c>
      <c r="CE10" s="103" t="n">
        <f aca="true">IF($J10="","",IF(ISNUMBER(OFFSET('Data transformed'!$A$4,MATCH($A10,'Data transformed'!$A$5:$A$185,0),MATCH(CE$4,'Data transformed'!$4:$4,0)-1)), MIN(MAX(OFFSET('Data transformed'!$A$4,MATCH($A10,'Data transformed'!$A$5:$A$185,0),MATCH(CE$4,'Data transformed'!$4:$4,0)-1),$M10),$N10),"NA"))</f>
        <v>0.28</v>
      </c>
      <c r="CF10" s="103" t="n">
        <f aca="true">IF($J10="","",IF(ISNUMBER(OFFSET('Data transformed'!$A$4,MATCH($A10,'Data transformed'!$A$5:$A$185,0),MATCH(CF$4,'Data transformed'!$4:$4,0)-1)), MIN(MAX(OFFSET('Data transformed'!$A$4,MATCH($A10,'Data transformed'!$A$5:$A$185,0),MATCH(CF$4,'Data transformed'!$4:$4,0)-1),$M10),$N10),"NA"))</f>
        <v>1</v>
      </c>
      <c r="CG10" s="103" t="n">
        <f aca="true">IF($J10="","",IF(ISNUMBER(OFFSET('Data transformed'!$A$4,MATCH($A10,'Data transformed'!$A$5:$A$185,0),MATCH(CG$4,'Data transformed'!$4:$4,0)-1)), MIN(MAX(OFFSET('Data transformed'!$A$4,MATCH($A10,'Data transformed'!$A$5:$A$185,0),MATCH(CG$4,'Data transformed'!$4:$4,0)-1),$M10),$N10),"NA"))</f>
        <v>0.47</v>
      </c>
      <c r="CH10" s="103" t="n">
        <f aca="true">IF($J10="","",IF(ISNUMBER(OFFSET('Data transformed'!$A$4,MATCH($A10,'Data transformed'!$A$5:$A$185,0),MATCH(CH$4,'Data transformed'!$4:$4,0)-1)), MIN(MAX(OFFSET('Data transformed'!$A$4,MATCH($A10,'Data transformed'!$A$5:$A$185,0),MATCH(CH$4,'Data transformed'!$4:$4,0)-1),$M10),$N10),"NA"))</f>
        <v>0</v>
      </c>
      <c r="CI10" s="103" t="n">
        <f aca="true">IF($J10="","",IF(ISNUMBER(OFFSET('Data transformed'!$A$4,MATCH($A10,'Data transformed'!$A$5:$A$185,0),MATCH(CI$4,'Data transformed'!$4:$4,0)-1)), MIN(MAX(OFFSET('Data transformed'!$A$4,MATCH($A10,'Data transformed'!$A$5:$A$185,0),MATCH(CI$4,'Data transformed'!$4:$4,0)-1),$M10),$N10),"NA"))</f>
        <v>1.71</v>
      </c>
      <c r="CJ10" s="103" t="n">
        <f aca="true">IF($J10="","",IF(ISNUMBER(OFFSET('Data transformed'!$A$4,MATCH($A10,'Data transformed'!$A$5:$A$185,0),MATCH(CJ$4,'Data transformed'!$4:$4,0)-1)), MIN(MAX(OFFSET('Data transformed'!$A$4,MATCH($A10,'Data transformed'!$A$5:$A$185,0),MATCH(CJ$4,'Data transformed'!$4:$4,0)-1),$M10),$N10),"NA"))</f>
        <v>1.74</v>
      </c>
      <c r="CK10" s="103" t="n">
        <f aca="true">IF($J10="","",IF(ISNUMBER(OFFSET('Data transformed'!$A$4,MATCH($A10,'Data transformed'!$A$5:$A$185,0),MATCH(CK$4,'Data transformed'!$4:$4,0)-1)), MIN(MAX(OFFSET('Data transformed'!$A$4,MATCH($A10,'Data transformed'!$A$5:$A$185,0),MATCH(CK$4,'Data transformed'!$4:$4,0)-1),$M10),$N10),"NA"))</f>
        <v>1.63</v>
      </c>
      <c r="CL10" s="103" t="n">
        <f aca="true">IF($J10="","",IF(ISNUMBER(OFFSET('Data transformed'!$A$4,MATCH($A10,'Data transformed'!$A$5:$A$185,0),MATCH(CL$4,'Data transformed'!$4:$4,0)-1)), MIN(MAX(OFFSET('Data transformed'!$A$4,MATCH($A10,'Data transformed'!$A$5:$A$185,0),MATCH(CL$4,'Data transformed'!$4:$4,0)-1),$M10),$N10),"NA"))</f>
        <v>0</v>
      </c>
      <c r="CM10" s="103" t="n">
        <f aca="true">IF($J10="","",IF(ISNUMBER(OFFSET('Data transformed'!$A$4,MATCH($A10,'Data transformed'!$A$5:$A$185,0),MATCH(CM$4,'Data transformed'!$4:$4,0)-1)), MIN(MAX(OFFSET('Data transformed'!$A$4,MATCH($A10,'Data transformed'!$A$5:$A$185,0),MATCH(CM$4,'Data transformed'!$4:$4,0)-1),$M10),$N10),"NA"))</f>
        <v>0</v>
      </c>
      <c r="CN10" s="103" t="n">
        <f aca="true">IF($J10="","",IF(ISNUMBER(OFFSET('Data transformed'!$A$4,MATCH($A10,'Data transformed'!$A$5:$A$185,0),MATCH(CN$4,'Data transformed'!$4:$4,0)-1)), MIN(MAX(OFFSET('Data transformed'!$A$4,MATCH($A10,'Data transformed'!$A$5:$A$185,0),MATCH(CN$4,'Data transformed'!$4:$4,0)-1),$M10),$N10),"NA"))</f>
        <v>0</v>
      </c>
      <c r="CO10" s="103" t="n">
        <f aca="true">IF($J10="","",IF(ISNUMBER(OFFSET('Data transformed'!$A$4,MATCH($A10,'Data transformed'!$A$5:$A$185,0),MATCH(CO$4,'Data transformed'!$4:$4,0)-1)), MIN(MAX(OFFSET('Data transformed'!$A$4,MATCH($A10,'Data transformed'!$A$5:$A$185,0),MATCH(CO$4,'Data transformed'!$4:$4,0)-1),$M10),$N10),"NA"))</f>
        <v>0</v>
      </c>
      <c r="CP10" s="103" t="n">
        <f aca="true">IF($J10="","",IF(ISNUMBER(OFFSET('Data transformed'!$A$4,MATCH($A10,'Data transformed'!$A$5:$A$185,0),MATCH(CP$4,'Data transformed'!$4:$4,0)-1)), MIN(MAX(OFFSET('Data transformed'!$A$4,MATCH($A10,'Data transformed'!$A$5:$A$185,0),MATCH(CP$4,'Data transformed'!$4:$4,0)-1),$M10),$N10),"NA"))</f>
        <v>2</v>
      </c>
      <c r="CQ10" s="103" t="n">
        <f aca="true">IF($J10="","",IF(ISNUMBER(OFFSET('Data transformed'!$A$4,MATCH($A10,'Data transformed'!$A$5:$A$185,0),MATCH(CQ$4,'Data transformed'!$4:$4,0)-1)), MIN(MAX(OFFSET('Data transformed'!$A$4,MATCH($A10,'Data transformed'!$A$5:$A$185,0),MATCH(CQ$4,'Data transformed'!$4:$4,0)-1),$M10),$N10),"NA"))</f>
        <v>2</v>
      </c>
      <c r="CR10" s="103" t="n">
        <f aca="true">IF($J10="","",IF(ISNUMBER(OFFSET('Data transformed'!$A$4,MATCH($A10,'Data transformed'!$A$5:$A$185,0),MATCH(CR$4,'Data transformed'!$4:$4,0)-1)), MIN(MAX(OFFSET('Data transformed'!$A$4,MATCH($A10,'Data transformed'!$A$5:$A$185,0),MATCH(CR$4,'Data transformed'!$4:$4,0)-1),$M10),$N10),"NA"))</f>
        <v>0.33</v>
      </c>
      <c r="CS10" s="103" t="n">
        <f aca="true">IF($J10="","",IF(ISNUMBER(OFFSET('Data transformed'!$A$4,MATCH($A10,'Data transformed'!$A$5:$A$185,0),MATCH(CS$4,'Data transformed'!$4:$4,0)-1)), MIN(MAX(OFFSET('Data transformed'!$A$4,MATCH($A10,'Data transformed'!$A$5:$A$185,0),MATCH(CS$4,'Data transformed'!$4:$4,0)-1),$M10),$N10),"NA"))</f>
        <v>0</v>
      </c>
      <c r="CT10" s="103" t="n">
        <f aca="true">IF($J10="","",IF(ISNUMBER(OFFSET('Data transformed'!$A$4,MATCH($A10,'Data transformed'!$A$5:$A$185,0),MATCH(CT$4,'Data transformed'!$4:$4,0)-1)), MIN(MAX(OFFSET('Data transformed'!$A$4,MATCH($A10,'Data transformed'!$A$5:$A$185,0),MATCH(CT$4,'Data transformed'!$4:$4,0)-1),$M10),$N10),"NA"))</f>
        <v>0.79</v>
      </c>
      <c r="CU10" s="103" t="n">
        <f aca="true">IF($J10="","",IF(ISNUMBER(OFFSET('Data transformed'!$A$4,MATCH($A10,'Data transformed'!$A$5:$A$185,0),MATCH(CU$4,'Data transformed'!$4:$4,0)-1)), MIN(MAX(OFFSET('Data transformed'!$A$4,MATCH($A10,'Data transformed'!$A$5:$A$185,0),MATCH(CU$4,'Data transformed'!$4:$4,0)-1),$M10),$N10),"NA"))</f>
        <v>0</v>
      </c>
    </row>
    <row r="11" s="103" customFormat="true" ht="16.5" hidden="false" customHeight="true" outlineLevel="0" collapsed="false">
      <c r="A11" s="107" t="n">
        <v>1120</v>
      </c>
      <c r="B11" s="107" t="n">
        <v>3</v>
      </c>
      <c r="C11" s="103" t="str">
        <f aca="true">IF(ISBLANK(OFFSET('Raw Data'!$A$3,MATCH($A11,'Raw Data'!$B$4:$B$185,0),MATCH(C$4,'Raw Data'!$3:$3,0)-1)),"",OFFSET('Raw Data'!$A$3,MATCH($A11,'Raw Data'!$B$4:$B$185,0),MATCH(C$4,'Raw Data'!$3:$3,0)-1))</f>
        <v>Consumer organisations and advocacy</v>
      </c>
      <c r="D11" s="103" t="str">
        <f aca="true">IF(ISBLANK(OFFSET('Raw Data'!$A$3,MATCH($A11,'Raw Data'!$B$4:$B$185,0),MATCH(D$4,'Raw Data'!$3:$3,0)-1)),"",OFFSET('Raw Data'!$A$3,MATCH($A11,'Raw Data'!$B$4:$B$185,0),MATCH(D$4,'Raw Data'!$3:$3,0)-1))</f>
        <v/>
      </c>
      <c r="E11" s="103" t="str">
        <f aca="true">IF(ISBLANK(OFFSET('Raw Data'!$A$3,MATCH($A11,'Raw Data'!$B$4:$B$185,0),MATCH(E$4,'Raw Data'!$3:$3,0)-1)),"",OFFSET('Raw Data'!$A$3,MATCH($A11,'Raw Data'!$B$4:$B$185,0),MATCH(E$4,'Raw Data'!$3:$3,0)-1))</f>
        <v/>
      </c>
      <c r="J11" s="103" t="e">
        <f aca="true" t="array" ref="J11:J11">IFERROR(_xlfn.QUARTILE.INC(IF(ISNUMBER(OFFSET('Data transformed'!$N$4,MATCH('outliers treatment'!$A11,'Data transformed'!$A$5:$A$185),1,1,COUNTA('Data transformed'!$O$4:$CX$4))),OFFSET('Data transformed'!$N$4,MATCH('outliers treatment'!$A11,'Data transformed'!$A$5:$A$185),1,1,COUNTA('Data transformed'!$O$4:$CX$4))),1),"")</f>
        <v>#N/A</v>
      </c>
      <c r="K11" s="103" t="e">
        <f aca="true" t="array" ref="K11:K11">IFERROR(_xlfn.QUARTILE.INC(IF(ISNUMBER(OFFSET('Data transformed'!$N$4,MATCH('outliers treatment'!$A11,'Data transformed'!$A$5:$A$185),1,1,COUNTA('Data transformed'!$O$4:$CX$4))),OFFSET('Data transformed'!$N$4,MATCH('outliers treatment'!$A11,'Data transformed'!$A$5:$A$185),1,1,COUNTA('Data transformed'!$O$4:$CX$4))),3),"")</f>
        <v>#N/A</v>
      </c>
      <c r="L11" s="103" t="str">
        <f aca="false">IFERROR(K11-J11,"")</f>
        <v/>
      </c>
      <c r="P11" s="105" t="str">
        <f aca="false" t="array" ref="P11:P11">IFERROR(SKEW(IF(ISNUMBER(T11:CU11),T11:CU11,"")),"")</f>
        <v/>
      </c>
      <c r="Q11" s="103" t="n">
        <f aca="true">IF(ISBLANK(OFFSET('Data above threshold'!$A$4,MATCH('Data above threshold'!$A11,'Data above threshold'!$A$5:$A$185,0),MATCH('Data above threshold'!N$4,'Data above threshold'!$4:$4,0)-1)),1,OFFSET('Data above threshold'!$A$4,MATCH('Data above threshold'!$A11,'Data above threshold'!$A$5:$A$185,0),MATCH('Data above threshold'!N$4,'Data above threshold'!$4:$4,0)-1))</f>
        <v>1</v>
      </c>
      <c r="R11" s="103" t="e">
        <f aca="false">IF($J11="","",COUNTIF(T11:CU11,M11)+ COUNTIF(T11:CQ11,N11))</f>
        <v>#N/A</v>
      </c>
      <c r="S11" s="106" t="str">
        <f aca="false" t="array" ref="S11:S11">IF(B11&lt;4,"",1-IFERROR(SUM(ISNUMBER(T11:CU11)*(1-$T$3:$CU$3))/COUNTIF($T$3:$CU$3,0),0))</f>
        <v/>
      </c>
      <c r="T11" s="103" t="str">
        <f aca="true">IF($J11="","",IF(ISNUMBER(OFFSET('Data transformed'!$A$4,MATCH($A11,'Data transformed'!$A$5:$A$185,0),MATCH(T$4,'Data transformed'!$4:$4,0)-1)), MIN(MAX(OFFSET('Data transformed'!$A$4,MATCH($A11,'Data transformed'!$A$5:$A$185,0),MATCH(T$4,'Data transformed'!$4:$4,0)-1),$M11),$N11),"NA"))</f>
        <v>NA</v>
      </c>
      <c r="U11" s="103" t="str">
        <f aca="true">IF($J11="","",IF(ISNUMBER(OFFSET('Data transformed'!$A$4,MATCH($A11,'Data transformed'!$A$5:$A$185,0),MATCH(U$4,'Data transformed'!$4:$4,0)-1)), MIN(MAX(OFFSET('Data transformed'!$A$4,MATCH($A11,'Data transformed'!$A$5:$A$185,0),MATCH(U$4,'Data transformed'!$4:$4,0)-1),$M11),$N11),"NA"))</f>
        <v>NA</v>
      </c>
      <c r="V11" s="103" t="str">
        <f aca="true">IF($J11="","",IF(ISNUMBER(OFFSET('Data transformed'!$A$4,MATCH($A11,'Data transformed'!$A$5:$A$185,0),MATCH(V$4,'Data transformed'!$4:$4,0)-1)), MIN(MAX(OFFSET('Data transformed'!$A$4,MATCH($A11,'Data transformed'!$A$5:$A$185,0),MATCH(V$4,'Data transformed'!$4:$4,0)-1),$M11),$N11),"NA"))</f>
        <v>NA</v>
      </c>
      <c r="W11" s="103" t="str">
        <f aca="true">IF($J11="","",IF(ISNUMBER(OFFSET('Data transformed'!$A$4,MATCH($A11,'Data transformed'!$A$5:$A$185,0),MATCH(W$4,'Data transformed'!$4:$4,0)-1)), MIN(MAX(OFFSET('Data transformed'!$A$4,MATCH($A11,'Data transformed'!$A$5:$A$185,0),MATCH(W$4,'Data transformed'!$4:$4,0)-1),$M11),$N11),"NA"))</f>
        <v>NA</v>
      </c>
      <c r="X11" s="103" t="str">
        <f aca="true">IF($J11="","",IF(ISNUMBER(OFFSET('Data transformed'!$A$4,MATCH($A11,'Data transformed'!$A$5:$A$185,0),MATCH(X$4,'Data transformed'!$4:$4,0)-1)), MIN(MAX(OFFSET('Data transformed'!$A$4,MATCH($A11,'Data transformed'!$A$5:$A$185,0),MATCH(X$4,'Data transformed'!$4:$4,0)-1),$M11),$N11),"NA"))</f>
        <v>NA</v>
      </c>
      <c r="Y11" s="103" t="str">
        <f aca="true">IF($J11="","",IF(ISNUMBER(OFFSET('Data transformed'!$A$4,MATCH($A11,'Data transformed'!$A$5:$A$185,0),MATCH(Y$4,'Data transformed'!$4:$4,0)-1)), MIN(MAX(OFFSET('Data transformed'!$A$4,MATCH($A11,'Data transformed'!$A$5:$A$185,0),MATCH(Y$4,'Data transformed'!$4:$4,0)-1),$M11),$N11),"NA"))</f>
        <v>NA</v>
      </c>
      <c r="Z11" s="103" t="str">
        <f aca="true">IF($J11="","",IF(ISNUMBER(OFFSET('Data transformed'!$A$4,MATCH($A11,'Data transformed'!$A$5:$A$185,0),MATCH(Z$4,'Data transformed'!$4:$4,0)-1)), MIN(MAX(OFFSET('Data transformed'!$A$4,MATCH($A11,'Data transformed'!$A$5:$A$185,0),MATCH(Z$4,'Data transformed'!$4:$4,0)-1),$M11),$N11),"NA"))</f>
        <v>NA</v>
      </c>
      <c r="AA11" s="103" t="str">
        <f aca="true">IF($J11="","",IF(ISNUMBER(OFFSET('Data transformed'!$A$4,MATCH($A11,'Data transformed'!$A$5:$A$185,0),MATCH(AA$4,'Data transformed'!$4:$4,0)-1)), MIN(MAX(OFFSET('Data transformed'!$A$4,MATCH($A11,'Data transformed'!$A$5:$A$185,0),MATCH(AA$4,'Data transformed'!$4:$4,0)-1),$M11),$N11),"NA"))</f>
        <v>NA</v>
      </c>
      <c r="AB11" s="103" t="str">
        <f aca="true">IF($J11="","",IF(ISNUMBER(OFFSET('Data transformed'!$A$4,MATCH($A11,'Data transformed'!$A$5:$A$185,0),MATCH(AB$4,'Data transformed'!$4:$4,0)-1)), MIN(MAX(OFFSET('Data transformed'!$A$4,MATCH($A11,'Data transformed'!$A$5:$A$185,0),MATCH(AB$4,'Data transformed'!$4:$4,0)-1),$M11),$N11),"NA"))</f>
        <v>NA</v>
      </c>
      <c r="AC11" s="103" t="str">
        <f aca="true">IF($J11="","",IF(ISNUMBER(OFFSET('Data transformed'!$A$4,MATCH($A11,'Data transformed'!$A$5:$A$185,0),MATCH(AC$4,'Data transformed'!$4:$4,0)-1)), MIN(MAX(OFFSET('Data transformed'!$A$4,MATCH($A11,'Data transformed'!$A$5:$A$185,0),MATCH(AC$4,'Data transformed'!$4:$4,0)-1),$M11),$N11),"NA"))</f>
        <v>NA</v>
      </c>
      <c r="AD11" s="103" t="str">
        <f aca="true">IF($J11="","",IF(ISNUMBER(OFFSET('Data transformed'!$A$4,MATCH($A11,'Data transformed'!$A$5:$A$185,0),MATCH(AD$4,'Data transformed'!$4:$4,0)-1)), MIN(MAX(OFFSET('Data transformed'!$A$4,MATCH($A11,'Data transformed'!$A$5:$A$185,0),MATCH(AD$4,'Data transformed'!$4:$4,0)-1),$M11),$N11),"NA"))</f>
        <v>NA</v>
      </c>
      <c r="AE11" s="103" t="str">
        <f aca="true">IF($J11="","",IF(ISNUMBER(OFFSET('Data transformed'!$A$4,MATCH($A11,'Data transformed'!$A$5:$A$185,0),MATCH(AE$4,'Data transformed'!$4:$4,0)-1)), MIN(MAX(OFFSET('Data transformed'!$A$4,MATCH($A11,'Data transformed'!$A$5:$A$185,0),MATCH(AE$4,'Data transformed'!$4:$4,0)-1),$M11),$N11),"NA"))</f>
        <v>NA</v>
      </c>
      <c r="AF11" s="103" t="str">
        <f aca="true">IF($J11="","",IF(ISNUMBER(OFFSET('Data transformed'!$A$4,MATCH($A11,'Data transformed'!$A$5:$A$185,0),MATCH(AF$4,'Data transformed'!$4:$4,0)-1)), MIN(MAX(OFFSET('Data transformed'!$A$4,MATCH($A11,'Data transformed'!$A$5:$A$185,0),MATCH(AF$4,'Data transformed'!$4:$4,0)-1),$M11),$N11),"NA"))</f>
        <v>NA</v>
      </c>
      <c r="AG11" s="103" t="str">
        <f aca="true">IF($J11="","",IF(ISNUMBER(OFFSET('Data transformed'!$A$4,MATCH($A11,'Data transformed'!$A$5:$A$185,0),MATCH(AG$4,'Data transformed'!$4:$4,0)-1)), MIN(MAX(OFFSET('Data transformed'!$A$4,MATCH($A11,'Data transformed'!$A$5:$A$185,0),MATCH(AG$4,'Data transformed'!$4:$4,0)-1),$M11),$N11),"NA"))</f>
        <v>NA</v>
      </c>
      <c r="AH11" s="103" t="str">
        <f aca="true">IF($J11="","",IF(ISNUMBER(OFFSET('Data transformed'!$A$4,MATCH($A11,'Data transformed'!$A$5:$A$185,0),MATCH(AH$4,'Data transformed'!$4:$4,0)-1)), MIN(MAX(OFFSET('Data transformed'!$A$4,MATCH($A11,'Data transformed'!$A$5:$A$185,0),MATCH(AH$4,'Data transformed'!$4:$4,0)-1),$M11),$N11),"NA"))</f>
        <v>NA</v>
      </c>
      <c r="AI11" s="103" t="str">
        <f aca="true">IF($J11="","",IF(ISNUMBER(OFFSET('Data transformed'!$A$4,MATCH($A11,'Data transformed'!$A$5:$A$185,0),MATCH(AI$4,'Data transformed'!$4:$4,0)-1)), MIN(MAX(OFFSET('Data transformed'!$A$4,MATCH($A11,'Data transformed'!$A$5:$A$185,0),MATCH(AI$4,'Data transformed'!$4:$4,0)-1),$M11),$N11),"NA"))</f>
        <v>NA</v>
      </c>
      <c r="AJ11" s="103" t="str">
        <f aca="true">IF($J11="","",IF(ISNUMBER(OFFSET('Data transformed'!$A$4,MATCH($A11,'Data transformed'!$A$5:$A$185,0),MATCH(AJ$4,'Data transformed'!$4:$4,0)-1)), MIN(MAX(OFFSET('Data transformed'!$A$4,MATCH($A11,'Data transformed'!$A$5:$A$185,0),MATCH(AJ$4,'Data transformed'!$4:$4,0)-1),$M11),$N11),"NA"))</f>
        <v>NA</v>
      </c>
      <c r="AK11" s="103" t="str">
        <f aca="true">IF($J11="","",IF(ISNUMBER(OFFSET('Data transformed'!$A$4,MATCH($A11,'Data transformed'!$A$5:$A$185,0),MATCH(AK$4,'Data transformed'!$4:$4,0)-1)), MIN(MAX(OFFSET('Data transformed'!$A$4,MATCH($A11,'Data transformed'!$A$5:$A$185,0),MATCH(AK$4,'Data transformed'!$4:$4,0)-1),$M11),$N11),"NA"))</f>
        <v>NA</v>
      </c>
      <c r="AL11" s="103" t="str">
        <f aca="true">IF($J11="","",IF(ISNUMBER(OFFSET('Data transformed'!$A$4,MATCH($A11,'Data transformed'!$A$5:$A$185,0),MATCH(AL$4,'Data transformed'!$4:$4,0)-1)), MIN(MAX(OFFSET('Data transformed'!$A$4,MATCH($A11,'Data transformed'!$A$5:$A$185,0),MATCH(AL$4,'Data transformed'!$4:$4,0)-1),$M11),$N11),"NA"))</f>
        <v>NA</v>
      </c>
      <c r="AM11" s="103" t="str">
        <f aca="true">IF($J11="","",IF(ISNUMBER(OFFSET('Data transformed'!$A$4,MATCH($A11,'Data transformed'!$A$5:$A$185,0),MATCH(AM$4,'Data transformed'!$4:$4,0)-1)), MIN(MAX(OFFSET('Data transformed'!$A$4,MATCH($A11,'Data transformed'!$A$5:$A$185,0),MATCH(AM$4,'Data transformed'!$4:$4,0)-1),$M11),$N11),"NA"))</f>
        <v>NA</v>
      </c>
      <c r="AN11" s="103" t="str">
        <f aca="true">IF($J11="","",IF(ISNUMBER(OFFSET('Data transformed'!$A$4,MATCH($A11,'Data transformed'!$A$5:$A$185,0),MATCH(AN$4,'Data transformed'!$4:$4,0)-1)), MIN(MAX(OFFSET('Data transformed'!$A$4,MATCH($A11,'Data transformed'!$A$5:$A$185,0),MATCH(AN$4,'Data transformed'!$4:$4,0)-1),$M11),$N11),"NA"))</f>
        <v>NA</v>
      </c>
      <c r="AO11" s="103" t="str">
        <f aca="true">IF($J11="","",IF(ISNUMBER(OFFSET('Data transformed'!$A$4,MATCH($A11,'Data transformed'!$A$5:$A$185,0),MATCH(AO$4,'Data transformed'!$4:$4,0)-1)), MIN(MAX(OFFSET('Data transformed'!$A$4,MATCH($A11,'Data transformed'!$A$5:$A$185,0),MATCH(AO$4,'Data transformed'!$4:$4,0)-1),$M11),$N11),"NA"))</f>
        <v>NA</v>
      </c>
      <c r="AP11" s="103" t="str">
        <f aca="true">IF($J11="","",IF(ISNUMBER(OFFSET('Data transformed'!$A$4,MATCH($A11,'Data transformed'!$A$5:$A$185,0),MATCH(AP$4,'Data transformed'!$4:$4,0)-1)), MIN(MAX(OFFSET('Data transformed'!$A$4,MATCH($A11,'Data transformed'!$A$5:$A$185,0),MATCH(AP$4,'Data transformed'!$4:$4,0)-1),$M11),$N11),"NA"))</f>
        <v>NA</v>
      </c>
      <c r="AQ11" s="103" t="str">
        <f aca="true">IF($J11="","",IF(ISNUMBER(OFFSET('Data transformed'!$A$4,MATCH($A11,'Data transformed'!$A$5:$A$185,0),MATCH(AQ$4,'Data transformed'!$4:$4,0)-1)), MIN(MAX(OFFSET('Data transformed'!$A$4,MATCH($A11,'Data transformed'!$A$5:$A$185,0),MATCH(AQ$4,'Data transformed'!$4:$4,0)-1),$M11),$N11),"NA"))</f>
        <v>NA</v>
      </c>
      <c r="AR11" s="103" t="str">
        <f aca="true">IF($J11="","",IF(ISNUMBER(OFFSET('Data transformed'!$A$4,MATCH($A11,'Data transformed'!$A$5:$A$185,0),MATCH(AR$4,'Data transformed'!$4:$4,0)-1)), MIN(MAX(OFFSET('Data transformed'!$A$4,MATCH($A11,'Data transformed'!$A$5:$A$185,0),MATCH(AR$4,'Data transformed'!$4:$4,0)-1),$M11),$N11),"NA"))</f>
        <v>NA</v>
      </c>
      <c r="AS11" s="103" t="str">
        <f aca="true">IF($J11="","",IF(ISNUMBER(OFFSET('Data transformed'!$A$4,MATCH($A11,'Data transformed'!$A$5:$A$185,0),MATCH(AS$4,'Data transformed'!$4:$4,0)-1)), MIN(MAX(OFFSET('Data transformed'!$A$4,MATCH($A11,'Data transformed'!$A$5:$A$185,0),MATCH(AS$4,'Data transformed'!$4:$4,0)-1),$M11),$N11),"NA"))</f>
        <v>NA</v>
      </c>
      <c r="AT11" s="103" t="str">
        <f aca="true">IF($J11="","",IF(ISNUMBER(OFFSET('Data transformed'!$A$4,MATCH($A11,'Data transformed'!$A$5:$A$185,0),MATCH(AT$4,'Data transformed'!$4:$4,0)-1)), MIN(MAX(OFFSET('Data transformed'!$A$4,MATCH($A11,'Data transformed'!$A$5:$A$185,0),MATCH(AT$4,'Data transformed'!$4:$4,0)-1),$M11),$N11),"NA"))</f>
        <v>NA</v>
      </c>
      <c r="AU11" s="103" t="str">
        <f aca="true">IF($J11="","",IF(ISNUMBER(OFFSET('Data transformed'!$A$4,MATCH($A11,'Data transformed'!$A$5:$A$185,0),MATCH(AU$4,'Data transformed'!$4:$4,0)-1)), MIN(MAX(OFFSET('Data transformed'!$A$4,MATCH($A11,'Data transformed'!$A$5:$A$185,0),MATCH(AU$4,'Data transformed'!$4:$4,0)-1),$M11),$N11),"NA"))</f>
        <v>NA</v>
      </c>
      <c r="AV11" s="103" t="str">
        <f aca="true">IF($J11="","",IF(ISNUMBER(OFFSET('Data transformed'!$A$4,MATCH($A11,'Data transformed'!$A$5:$A$185,0),MATCH(AV$4,'Data transformed'!$4:$4,0)-1)), MIN(MAX(OFFSET('Data transformed'!$A$4,MATCH($A11,'Data transformed'!$A$5:$A$185,0),MATCH(AV$4,'Data transformed'!$4:$4,0)-1),$M11),$N11),"NA"))</f>
        <v>NA</v>
      </c>
      <c r="AW11" s="103" t="str">
        <f aca="true">IF($J11="","",IF(ISNUMBER(OFFSET('Data transformed'!$A$4,MATCH($A11,'Data transformed'!$A$5:$A$185,0),MATCH(AW$4,'Data transformed'!$4:$4,0)-1)), MIN(MAX(OFFSET('Data transformed'!$A$4,MATCH($A11,'Data transformed'!$A$5:$A$185,0),MATCH(AW$4,'Data transformed'!$4:$4,0)-1),$M11),$N11),"NA"))</f>
        <v>NA</v>
      </c>
      <c r="AX11" s="103" t="str">
        <f aca="true">IF($J11="","",IF(ISNUMBER(OFFSET('Data transformed'!$A$4,MATCH($A11,'Data transformed'!$A$5:$A$185,0),MATCH(AX$4,'Data transformed'!$4:$4,0)-1)), MIN(MAX(OFFSET('Data transformed'!$A$4,MATCH($A11,'Data transformed'!$A$5:$A$185,0),MATCH(AX$4,'Data transformed'!$4:$4,0)-1),$M11),$N11),"NA"))</f>
        <v>NA</v>
      </c>
      <c r="AY11" s="103" t="str">
        <f aca="true">IF($J11="","",IF(ISNUMBER(OFFSET('Data transformed'!$A$4,MATCH($A11,'Data transformed'!$A$5:$A$185,0),MATCH(AY$4,'Data transformed'!$4:$4,0)-1)), MIN(MAX(OFFSET('Data transformed'!$A$4,MATCH($A11,'Data transformed'!$A$5:$A$185,0),MATCH(AY$4,'Data transformed'!$4:$4,0)-1),$M11),$N11),"NA"))</f>
        <v>NA</v>
      </c>
      <c r="AZ11" s="103" t="str">
        <f aca="true">IF($J11="","",IF(ISNUMBER(OFFSET('Data transformed'!$A$4,MATCH($A11,'Data transformed'!$A$5:$A$185,0),MATCH(AZ$4,'Data transformed'!$4:$4,0)-1)), MIN(MAX(OFFSET('Data transformed'!$A$4,MATCH($A11,'Data transformed'!$A$5:$A$185,0),MATCH(AZ$4,'Data transformed'!$4:$4,0)-1),$M11),$N11),"NA"))</f>
        <v>NA</v>
      </c>
      <c r="BA11" s="103" t="str">
        <f aca="true">IF($J11="","",IF(ISNUMBER(OFFSET('Data transformed'!$A$4,MATCH($A11,'Data transformed'!$A$5:$A$185,0),MATCH(BA$4,'Data transformed'!$4:$4,0)-1)), MIN(MAX(OFFSET('Data transformed'!$A$4,MATCH($A11,'Data transformed'!$A$5:$A$185,0),MATCH(BA$4,'Data transformed'!$4:$4,0)-1),$M11),$N11),"NA"))</f>
        <v>NA</v>
      </c>
      <c r="BB11" s="103" t="str">
        <f aca="true">IF($J11="","",IF(ISNUMBER(OFFSET('Data transformed'!$A$4,MATCH($A11,'Data transformed'!$A$5:$A$185,0),MATCH(BB$4,'Data transformed'!$4:$4,0)-1)), MIN(MAX(OFFSET('Data transformed'!$A$4,MATCH($A11,'Data transformed'!$A$5:$A$185,0),MATCH(BB$4,'Data transformed'!$4:$4,0)-1),$M11),$N11),"NA"))</f>
        <v>NA</v>
      </c>
      <c r="BC11" s="103" t="str">
        <f aca="true">IF($J11="","",IF(ISNUMBER(OFFSET('Data transformed'!$A$4,MATCH($A11,'Data transformed'!$A$5:$A$185,0),MATCH(BC$4,'Data transformed'!$4:$4,0)-1)), MIN(MAX(OFFSET('Data transformed'!$A$4,MATCH($A11,'Data transformed'!$A$5:$A$185,0),MATCH(BC$4,'Data transformed'!$4:$4,0)-1),$M11),$N11),"NA"))</f>
        <v>NA</v>
      </c>
      <c r="BD11" s="103" t="str">
        <f aca="true">IF($J11="","",IF(ISNUMBER(OFFSET('Data transformed'!$A$4,MATCH($A11,'Data transformed'!$A$5:$A$185,0),MATCH(BD$4,'Data transformed'!$4:$4,0)-1)), MIN(MAX(OFFSET('Data transformed'!$A$4,MATCH($A11,'Data transformed'!$A$5:$A$185,0),MATCH(BD$4,'Data transformed'!$4:$4,0)-1),$M11),$N11),"NA"))</f>
        <v>NA</v>
      </c>
      <c r="BE11" s="103" t="str">
        <f aca="true">IF($J11="","",IF(ISNUMBER(OFFSET('Data transformed'!$A$4,MATCH($A11,'Data transformed'!$A$5:$A$185,0),MATCH(BE$4,'Data transformed'!$4:$4,0)-1)), MIN(MAX(OFFSET('Data transformed'!$A$4,MATCH($A11,'Data transformed'!$A$5:$A$185,0),MATCH(BE$4,'Data transformed'!$4:$4,0)-1),$M11),$N11),"NA"))</f>
        <v>NA</v>
      </c>
      <c r="BF11" s="103" t="str">
        <f aca="true">IF($J11="","",IF(ISNUMBER(OFFSET('Data transformed'!$A$4,MATCH($A11,'Data transformed'!$A$5:$A$185,0),MATCH(BF$4,'Data transformed'!$4:$4,0)-1)), MIN(MAX(OFFSET('Data transformed'!$A$4,MATCH($A11,'Data transformed'!$A$5:$A$185,0),MATCH(BF$4,'Data transformed'!$4:$4,0)-1),$M11),$N11),"NA"))</f>
        <v>NA</v>
      </c>
      <c r="BG11" s="103" t="str">
        <f aca="true">IF($J11="","",IF(ISNUMBER(OFFSET('Data transformed'!$A$4,MATCH($A11,'Data transformed'!$A$5:$A$185,0),MATCH(BG$4,'Data transformed'!$4:$4,0)-1)), MIN(MAX(OFFSET('Data transformed'!$A$4,MATCH($A11,'Data transformed'!$A$5:$A$185,0),MATCH(BG$4,'Data transformed'!$4:$4,0)-1),$M11),$N11),"NA"))</f>
        <v>NA</v>
      </c>
      <c r="BH11" s="103" t="str">
        <f aca="true">IF($J11="","",IF(ISNUMBER(OFFSET('Data transformed'!$A$4,MATCH($A11,'Data transformed'!$A$5:$A$185,0),MATCH(BH$4,'Data transformed'!$4:$4,0)-1)), MIN(MAX(OFFSET('Data transformed'!$A$4,MATCH($A11,'Data transformed'!$A$5:$A$185,0),MATCH(BH$4,'Data transformed'!$4:$4,0)-1),$M11),$N11),"NA"))</f>
        <v>NA</v>
      </c>
      <c r="BI11" s="103" t="str">
        <f aca="true">IF($J11="","",IF(ISNUMBER(OFFSET('Data transformed'!$A$4,MATCH($A11,'Data transformed'!$A$5:$A$185,0),MATCH(BI$4,'Data transformed'!$4:$4,0)-1)), MIN(MAX(OFFSET('Data transformed'!$A$4,MATCH($A11,'Data transformed'!$A$5:$A$185,0),MATCH(BI$4,'Data transformed'!$4:$4,0)-1),$M11),$N11),"NA"))</f>
        <v>NA</v>
      </c>
      <c r="BJ11" s="103" t="str">
        <f aca="true">IF($J11="","",IF(ISNUMBER(OFFSET('Data transformed'!$A$4,MATCH($A11,'Data transformed'!$A$5:$A$185,0),MATCH(BJ$4,'Data transformed'!$4:$4,0)-1)), MIN(MAX(OFFSET('Data transformed'!$A$4,MATCH($A11,'Data transformed'!$A$5:$A$185,0),MATCH(BJ$4,'Data transformed'!$4:$4,0)-1),$M11),$N11),"NA"))</f>
        <v>NA</v>
      </c>
      <c r="BK11" s="103" t="str">
        <f aca="true">IF($J11="","",IF(ISNUMBER(OFFSET('Data transformed'!$A$4,MATCH($A11,'Data transformed'!$A$5:$A$185,0),MATCH(BK$4,'Data transformed'!$4:$4,0)-1)), MIN(MAX(OFFSET('Data transformed'!$A$4,MATCH($A11,'Data transformed'!$A$5:$A$185,0),MATCH(BK$4,'Data transformed'!$4:$4,0)-1),$M11),$N11),"NA"))</f>
        <v>NA</v>
      </c>
      <c r="BL11" s="103" t="str">
        <f aca="true">IF($J11="","",IF(ISNUMBER(OFFSET('Data transformed'!$A$4,MATCH($A11,'Data transformed'!$A$5:$A$185,0),MATCH(BL$4,'Data transformed'!$4:$4,0)-1)), MIN(MAX(OFFSET('Data transformed'!$A$4,MATCH($A11,'Data transformed'!$A$5:$A$185,0),MATCH(BL$4,'Data transformed'!$4:$4,0)-1),$M11),$N11),"NA"))</f>
        <v>NA</v>
      </c>
      <c r="BM11" s="103" t="str">
        <f aca="true">IF($J11="","",IF(ISNUMBER(OFFSET('Data transformed'!$A$4,MATCH($A11,'Data transformed'!$A$5:$A$185,0),MATCH(BM$4,'Data transformed'!$4:$4,0)-1)), MIN(MAX(OFFSET('Data transformed'!$A$4,MATCH($A11,'Data transformed'!$A$5:$A$185,0),MATCH(BM$4,'Data transformed'!$4:$4,0)-1),$M11),$N11),"NA"))</f>
        <v>NA</v>
      </c>
      <c r="BN11" s="103" t="str">
        <f aca="true">IF($J11="","",IF(ISNUMBER(OFFSET('Data transformed'!$A$4,MATCH($A11,'Data transformed'!$A$5:$A$185,0),MATCH(BN$4,'Data transformed'!$4:$4,0)-1)), MIN(MAX(OFFSET('Data transformed'!$A$4,MATCH($A11,'Data transformed'!$A$5:$A$185,0),MATCH(BN$4,'Data transformed'!$4:$4,0)-1),$M11),$N11),"NA"))</f>
        <v>NA</v>
      </c>
      <c r="BO11" s="103" t="str">
        <f aca="true">IF($J11="","",IF(ISNUMBER(OFFSET('Data transformed'!$A$4,MATCH($A11,'Data transformed'!$A$5:$A$185,0),MATCH(BO$4,'Data transformed'!$4:$4,0)-1)), MIN(MAX(OFFSET('Data transformed'!$A$4,MATCH($A11,'Data transformed'!$A$5:$A$185,0),MATCH(BO$4,'Data transformed'!$4:$4,0)-1),$M11),$N11),"NA"))</f>
        <v>NA</v>
      </c>
      <c r="BP11" s="103" t="str">
        <f aca="true">IF($J11="","",IF(ISNUMBER(OFFSET('Data transformed'!$A$4,MATCH($A11,'Data transformed'!$A$5:$A$185,0),MATCH(BP$4,'Data transformed'!$4:$4,0)-1)), MIN(MAX(OFFSET('Data transformed'!$A$4,MATCH($A11,'Data transformed'!$A$5:$A$185,0),MATCH(BP$4,'Data transformed'!$4:$4,0)-1),$M11),$N11),"NA"))</f>
        <v>NA</v>
      </c>
      <c r="BQ11" s="103" t="str">
        <f aca="true">IF($J11="","",IF(ISNUMBER(OFFSET('Data transformed'!$A$4,MATCH($A11,'Data transformed'!$A$5:$A$185,0),MATCH(BQ$4,'Data transformed'!$4:$4,0)-1)), MIN(MAX(OFFSET('Data transformed'!$A$4,MATCH($A11,'Data transformed'!$A$5:$A$185,0),MATCH(BQ$4,'Data transformed'!$4:$4,0)-1),$M11),$N11),"NA"))</f>
        <v>NA</v>
      </c>
      <c r="BR11" s="103" t="str">
        <f aca="true">IF($J11="","",IF(ISNUMBER(OFFSET('Data transformed'!$A$4,MATCH($A11,'Data transformed'!$A$5:$A$185,0),MATCH(BR$4,'Data transformed'!$4:$4,0)-1)), MIN(MAX(OFFSET('Data transformed'!$A$4,MATCH($A11,'Data transformed'!$A$5:$A$185,0),MATCH(BR$4,'Data transformed'!$4:$4,0)-1),$M11),$N11),"NA"))</f>
        <v>NA</v>
      </c>
      <c r="BS11" s="103" t="str">
        <f aca="true">IF($J11="","",IF(ISNUMBER(OFFSET('Data transformed'!$A$4,MATCH($A11,'Data transformed'!$A$5:$A$185,0),MATCH(BS$4,'Data transformed'!$4:$4,0)-1)), MIN(MAX(OFFSET('Data transformed'!$A$4,MATCH($A11,'Data transformed'!$A$5:$A$185,0),MATCH(BS$4,'Data transformed'!$4:$4,0)-1),$M11),$N11),"NA"))</f>
        <v>NA</v>
      </c>
      <c r="BT11" s="103" t="str">
        <f aca="true">IF($J11="","",IF(ISNUMBER(OFFSET('Data transformed'!$A$4,MATCH($A11,'Data transformed'!$A$5:$A$185,0),MATCH(BT$4,'Data transformed'!$4:$4,0)-1)), MIN(MAX(OFFSET('Data transformed'!$A$4,MATCH($A11,'Data transformed'!$A$5:$A$185,0),MATCH(BT$4,'Data transformed'!$4:$4,0)-1),$M11),$N11),"NA"))</f>
        <v>NA</v>
      </c>
      <c r="BU11" s="103" t="str">
        <f aca="true">IF($J11="","",IF(ISNUMBER(OFFSET('Data transformed'!$A$4,MATCH($A11,'Data transformed'!$A$5:$A$185,0),MATCH(BU$4,'Data transformed'!$4:$4,0)-1)), MIN(MAX(OFFSET('Data transformed'!$A$4,MATCH($A11,'Data transformed'!$A$5:$A$185,0),MATCH(BU$4,'Data transformed'!$4:$4,0)-1),$M11),$N11),"NA"))</f>
        <v>NA</v>
      </c>
      <c r="BV11" s="103" t="str">
        <f aca="true">IF($J11="","",IF(ISNUMBER(OFFSET('Data transformed'!$A$4,MATCH($A11,'Data transformed'!$A$5:$A$185,0),MATCH(BV$4,'Data transformed'!$4:$4,0)-1)), MIN(MAX(OFFSET('Data transformed'!$A$4,MATCH($A11,'Data transformed'!$A$5:$A$185,0),MATCH(BV$4,'Data transformed'!$4:$4,0)-1),$M11),$N11),"NA"))</f>
        <v>NA</v>
      </c>
      <c r="BW11" s="103" t="str">
        <f aca="true">IF($J11="","",IF(ISNUMBER(OFFSET('Data transformed'!$A$4,MATCH($A11,'Data transformed'!$A$5:$A$185,0),MATCH(BW$4,'Data transformed'!$4:$4,0)-1)), MIN(MAX(OFFSET('Data transformed'!$A$4,MATCH($A11,'Data transformed'!$A$5:$A$185,0),MATCH(BW$4,'Data transformed'!$4:$4,0)-1),$M11),$N11),"NA"))</f>
        <v>NA</v>
      </c>
      <c r="BX11" s="103" t="str">
        <f aca="true">IF($J11="","",IF(ISNUMBER(OFFSET('Data transformed'!$A$4,MATCH($A11,'Data transformed'!$A$5:$A$185,0),MATCH(BX$4,'Data transformed'!$4:$4,0)-1)), MIN(MAX(OFFSET('Data transformed'!$A$4,MATCH($A11,'Data transformed'!$A$5:$A$185,0),MATCH(BX$4,'Data transformed'!$4:$4,0)-1),$M11),$N11),"NA"))</f>
        <v>NA</v>
      </c>
      <c r="BY11" s="103" t="str">
        <f aca="true">IF($J11="","",IF(ISNUMBER(OFFSET('Data transformed'!$A$4,MATCH($A11,'Data transformed'!$A$5:$A$185,0),MATCH(BY$4,'Data transformed'!$4:$4,0)-1)), MIN(MAX(OFFSET('Data transformed'!$A$4,MATCH($A11,'Data transformed'!$A$5:$A$185,0),MATCH(BY$4,'Data transformed'!$4:$4,0)-1),$M11),$N11),"NA"))</f>
        <v>NA</v>
      </c>
      <c r="BZ11" s="103" t="str">
        <f aca="true">IF($J11="","",IF(ISNUMBER(OFFSET('Data transformed'!$A$4,MATCH($A11,'Data transformed'!$A$5:$A$185,0),MATCH(BZ$4,'Data transformed'!$4:$4,0)-1)), MIN(MAX(OFFSET('Data transformed'!$A$4,MATCH($A11,'Data transformed'!$A$5:$A$185,0),MATCH(BZ$4,'Data transformed'!$4:$4,0)-1),$M11),$N11),"NA"))</f>
        <v>NA</v>
      </c>
      <c r="CA11" s="103" t="str">
        <f aca="true">IF($J11="","",IF(ISNUMBER(OFFSET('Data transformed'!$A$4,MATCH($A11,'Data transformed'!$A$5:$A$185,0),MATCH(CA$4,'Data transformed'!$4:$4,0)-1)), MIN(MAX(OFFSET('Data transformed'!$A$4,MATCH($A11,'Data transformed'!$A$5:$A$185,0),MATCH(CA$4,'Data transformed'!$4:$4,0)-1),$M11),$N11),"NA"))</f>
        <v>NA</v>
      </c>
      <c r="CB11" s="103" t="str">
        <f aca="true">IF($J11="","",IF(ISNUMBER(OFFSET('Data transformed'!$A$4,MATCH($A11,'Data transformed'!$A$5:$A$185,0),MATCH(CB$4,'Data transformed'!$4:$4,0)-1)), MIN(MAX(OFFSET('Data transformed'!$A$4,MATCH($A11,'Data transformed'!$A$5:$A$185,0),MATCH(CB$4,'Data transformed'!$4:$4,0)-1),$M11),$N11),"NA"))</f>
        <v>NA</v>
      </c>
      <c r="CC11" s="103" t="str">
        <f aca="true">IF($J11="","",IF(ISNUMBER(OFFSET('Data transformed'!$A$4,MATCH($A11,'Data transformed'!$A$5:$A$185,0),MATCH(CC$4,'Data transformed'!$4:$4,0)-1)), MIN(MAX(OFFSET('Data transformed'!$A$4,MATCH($A11,'Data transformed'!$A$5:$A$185,0),MATCH(CC$4,'Data transformed'!$4:$4,0)-1),$M11),$N11),"NA"))</f>
        <v>NA</v>
      </c>
      <c r="CD11" s="103" t="str">
        <f aca="true">IF($J11="","",IF(ISNUMBER(OFFSET('Data transformed'!$A$4,MATCH($A11,'Data transformed'!$A$5:$A$185,0),MATCH(CD$4,'Data transformed'!$4:$4,0)-1)), MIN(MAX(OFFSET('Data transformed'!$A$4,MATCH($A11,'Data transformed'!$A$5:$A$185,0),MATCH(CD$4,'Data transformed'!$4:$4,0)-1),$M11),$N11),"NA"))</f>
        <v>NA</v>
      </c>
      <c r="CE11" s="103" t="str">
        <f aca="true">IF($J11="","",IF(ISNUMBER(OFFSET('Data transformed'!$A$4,MATCH($A11,'Data transformed'!$A$5:$A$185,0),MATCH(CE$4,'Data transformed'!$4:$4,0)-1)), MIN(MAX(OFFSET('Data transformed'!$A$4,MATCH($A11,'Data transformed'!$A$5:$A$185,0),MATCH(CE$4,'Data transformed'!$4:$4,0)-1),$M11),$N11),"NA"))</f>
        <v>NA</v>
      </c>
      <c r="CF11" s="103" t="str">
        <f aca="true">IF($J11="","",IF(ISNUMBER(OFFSET('Data transformed'!$A$4,MATCH($A11,'Data transformed'!$A$5:$A$185,0),MATCH(CF$4,'Data transformed'!$4:$4,0)-1)), MIN(MAX(OFFSET('Data transformed'!$A$4,MATCH($A11,'Data transformed'!$A$5:$A$185,0),MATCH(CF$4,'Data transformed'!$4:$4,0)-1),$M11),$N11),"NA"))</f>
        <v>NA</v>
      </c>
      <c r="CG11" s="103" t="str">
        <f aca="true">IF($J11="","",IF(ISNUMBER(OFFSET('Data transformed'!$A$4,MATCH($A11,'Data transformed'!$A$5:$A$185,0),MATCH(CG$4,'Data transformed'!$4:$4,0)-1)), MIN(MAX(OFFSET('Data transformed'!$A$4,MATCH($A11,'Data transformed'!$A$5:$A$185,0),MATCH(CG$4,'Data transformed'!$4:$4,0)-1),$M11),$N11),"NA"))</f>
        <v>NA</v>
      </c>
      <c r="CH11" s="103" t="str">
        <f aca="true">IF($J11="","",IF(ISNUMBER(OFFSET('Data transformed'!$A$4,MATCH($A11,'Data transformed'!$A$5:$A$185,0),MATCH(CH$4,'Data transformed'!$4:$4,0)-1)), MIN(MAX(OFFSET('Data transformed'!$A$4,MATCH($A11,'Data transformed'!$A$5:$A$185,0),MATCH(CH$4,'Data transformed'!$4:$4,0)-1),$M11),$N11),"NA"))</f>
        <v>NA</v>
      </c>
      <c r="CI11" s="103" t="str">
        <f aca="true">IF($J11="","",IF(ISNUMBER(OFFSET('Data transformed'!$A$4,MATCH($A11,'Data transformed'!$A$5:$A$185,0),MATCH(CI$4,'Data transformed'!$4:$4,0)-1)), MIN(MAX(OFFSET('Data transformed'!$A$4,MATCH($A11,'Data transformed'!$A$5:$A$185,0),MATCH(CI$4,'Data transformed'!$4:$4,0)-1),$M11),$N11),"NA"))</f>
        <v>NA</v>
      </c>
      <c r="CJ11" s="103" t="str">
        <f aca="true">IF($J11="","",IF(ISNUMBER(OFFSET('Data transformed'!$A$4,MATCH($A11,'Data transformed'!$A$5:$A$185,0),MATCH(CJ$4,'Data transformed'!$4:$4,0)-1)), MIN(MAX(OFFSET('Data transformed'!$A$4,MATCH($A11,'Data transformed'!$A$5:$A$185,0),MATCH(CJ$4,'Data transformed'!$4:$4,0)-1),$M11),$N11),"NA"))</f>
        <v>NA</v>
      </c>
      <c r="CK11" s="103" t="str">
        <f aca="true">IF($J11="","",IF(ISNUMBER(OFFSET('Data transformed'!$A$4,MATCH($A11,'Data transformed'!$A$5:$A$185,0),MATCH(CK$4,'Data transformed'!$4:$4,0)-1)), MIN(MAX(OFFSET('Data transformed'!$A$4,MATCH($A11,'Data transformed'!$A$5:$A$185,0),MATCH(CK$4,'Data transformed'!$4:$4,0)-1),$M11),$N11),"NA"))</f>
        <v>NA</v>
      </c>
      <c r="CL11" s="103" t="str">
        <f aca="true">IF($J11="","",IF(ISNUMBER(OFFSET('Data transformed'!$A$4,MATCH($A11,'Data transformed'!$A$5:$A$185,0),MATCH(CL$4,'Data transformed'!$4:$4,0)-1)), MIN(MAX(OFFSET('Data transformed'!$A$4,MATCH($A11,'Data transformed'!$A$5:$A$185,0),MATCH(CL$4,'Data transformed'!$4:$4,0)-1),$M11),$N11),"NA"))</f>
        <v>NA</v>
      </c>
      <c r="CM11" s="103" t="str">
        <f aca="true">IF($J11="","",IF(ISNUMBER(OFFSET('Data transformed'!$A$4,MATCH($A11,'Data transformed'!$A$5:$A$185,0),MATCH(CM$4,'Data transformed'!$4:$4,0)-1)), MIN(MAX(OFFSET('Data transformed'!$A$4,MATCH($A11,'Data transformed'!$A$5:$A$185,0),MATCH(CM$4,'Data transformed'!$4:$4,0)-1),$M11),$N11),"NA"))</f>
        <v>NA</v>
      </c>
      <c r="CN11" s="103" t="str">
        <f aca="true">IF($J11="","",IF(ISNUMBER(OFFSET('Data transformed'!$A$4,MATCH($A11,'Data transformed'!$A$5:$A$185,0),MATCH(CN$4,'Data transformed'!$4:$4,0)-1)), MIN(MAX(OFFSET('Data transformed'!$A$4,MATCH($A11,'Data transformed'!$A$5:$A$185,0),MATCH(CN$4,'Data transformed'!$4:$4,0)-1),$M11),$N11),"NA"))</f>
        <v>NA</v>
      </c>
      <c r="CO11" s="103" t="str">
        <f aca="true">IF($J11="","",IF(ISNUMBER(OFFSET('Data transformed'!$A$4,MATCH($A11,'Data transformed'!$A$5:$A$185,0),MATCH(CO$4,'Data transformed'!$4:$4,0)-1)), MIN(MAX(OFFSET('Data transformed'!$A$4,MATCH($A11,'Data transformed'!$A$5:$A$185,0),MATCH(CO$4,'Data transformed'!$4:$4,0)-1),$M11),$N11),"NA"))</f>
        <v>NA</v>
      </c>
      <c r="CP11" s="103" t="str">
        <f aca="true">IF($J11="","",IF(ISNUMBER(OFFSET('Data transformed'!$A$4,MATCH($A11,'Data transformed'!$A$5:$A$185,0),MATCH(CP$4,'Data transformed'!$4:$4,0)-1)), MIN(MAX(OFFSET('Data transformed'!$A$4,MATCH($A11,'Data transformed'!$A$5:$A$185,0),MATCH(CP$4,'Data transformed'!$4:$4,0)-1),$M11),$N11),"NA"))</f>
        <v>NA</v>
      </c>
      <c r="CQ11" s="103" t="str">
        <f aca="true">IF($J11="","",IF(ISNUMBER(OFFSET('Data transformed'!$A$4,MATCH($A11,'Data transformed'!$A$5:$A$185,0),MATCH(CQ$4,'Data transformed'!$4:$4,0)-1)), MIN(MAX(OFFSET('Data transformed'!$A$4,MATCH($A11,'Data transformed'!$A$5:$A$185,0),MATCH(CQ$4,'Data transformed'!$4:$4,0)-1),$M11),$N11),"NA"))</f>
        <v>NA</v>
      </c>
      <c r="CR11" s="103" t="str">
        <f aca="true">IF($J11="","",IF(ISNUMBER(OFFSET('Data transformed'!$A$4,MATCH($A11,'Data transformed'!$A$5:$A$185,0),MATCH(CR$4,'Data transformed'!$4:$4,0)-1)), MIN(MAX(OFFSET('Data transformed'!$A$4,MATCH($A11,'Data transformed'!$A$5:$A$185,0),MATCH(CR$4,'Data transformed'!$4:$4,0)-1),$M11),$N11),"NA"))</f>
        <v>NA</v>
      </c>
      <c r="CS11" s="103" t="str">
        <f aca="true">IF($J11="","",IF(ISNUMBER(OFFSET('Data transformed'!$A$4,MATCH($A11,'Data transformed'!$A$5:$A$185,0),MATCH(CS$4,'Data transformed'!$4:$4,0)-1)), MIN(MAX(OFFSET('Data transformed'!$A$4,MATCH($A11,'Data transformed'!$A$5:$A$185,0),MATCH(CS$4,'Data transformed'!$4:$4,0)-1),$M11),$N11),"NA"))</f>
        <v>NA</v>
      </c>
      <c r="CT11" s="103" t="str">
        <f aca="true">IF($J11="","",IF(ISNUMBER(OFFSET('Data transformed'!$A$4,MATCH($A11,'Data transformed'!$A$5:$A$185,0),MATCH(CT$4,'Data transformed'!$4:$4,0)-1)), MIN(MAX(OFFSET('Data transformed'!$A$4,MATCH($A11,'Data transformed'!$A$5:$A$185,0),MATCH(CT$4,'Data transformed'!$4:$4,0)-1),$M11),$N11),"NA"))</f>
        <v>NA</v>
      </c>
      <c r="CU11" s="103" t="str">
        <f aca="true">IF($J11="","",IF(ISNUMBER(OFFSET('Data transformed'!$A$4,MATCH($A11,'Data transformed'!$A$5:$A$185,0),MATCH(CU$4,'Data transformed'!$4:$4,0)-1)), MIN(MAX(OFFSET('Data transformed'!$A$4,MATCH($A11,'Data transformed'!$A$5:$A$185,0),MATCH(CU$4,'Data transformed'!$4:$4,0)-1),$M11),$N11),"NA"))</f>
        <v>NA</v>
      </c>
    </row>
    <row r="12" s="103" customFormat="true" ht="16.5" hidden="false" customHeight="true" outlineLevel="0" collapsed="false">
      <c r="A12" s="107" t="n">
        <v>1121</v>
      </c>
      <c r="B12" s="107" t="n">
        <v>4</v>
      </c>
      <c r="C12" s="103" t="str">
        <f aca="true">IF(ISBLANK(OFFSET('Raw Data'!$A$3,MATCH($A12,'Raw Data'!$B$4:$B$185,0),MATCH(C$4,'Raw Data'!$3:$3,0)-1)),"",OFFSET('Raw Data'!$A$3,MATCH($A12,'Raw Data'!$B$4:$B$185,0),MATCH(C$4,'Raw Data'!$3:$3,0)-1))</f>
        <v/>
      </c>
      <c r="D12" s="103" t="str">
        <f aca="true">IF(ISBLANK(OFFSET('Raw Data'!$A$3,MATCH($A12,'Raw Data'!$B$4:$B$185,0),MATCH(D$4,'Raw Data'!$3:$3,0)-1)),"",OFFSET('Raw Data'!$A$3,MATCH($A12,'Raw Data'!$B$4:$B$185,0),MATCH(D$4,'Raw Data'!$3:$3,0)-1))</f>
        <v>Number of national consumer organizations / bodies</v>
      </c>
      <c r="E12" s="103" t="str">
        <f aca="true">IF(ISBLANK(OFFSET('Raw Data'!$A$3,MATCH($A12,'Raw Data'!$B$4:$B$185,0),MATCH(E$4,'Raw Data'!$3:$3,0)-1)),"",OFFSET('Raw Data'!$A$3,MATCH($A12,'Raw Data'!$B$4:$B$185,0),MATCH(E$4,'Raw Data'!$3:$3,0)-1))</f>
        <v>Member organisations of Consumers International</v>
      </c>
      <c r="J12" s="103" t="n">
        <f aca="true" t="array" ref="J12:J12">IFERROR(_xlfn.QUARTILE.INC(IF(ISNUMBER(OFFSET('Data transformed'!$N$4,MATCH('outliers treatment'!$A12,'Data transformed'!$A$5:$A$185),1,1,COUNTA('Data transformed'!$O$4:$CX$4))),OFFSET('Data transformed'!$N$4,MATCH('outliers treatment'!$A12,'Data transformed'!$A$5:$A$185),1,1,COUNTA('Data transformed'!$O$4:$CX$4))),1),"")</f>
        <v>1</v>
      </c>
      <c r="K12" s="103" t="n">
        <f aca="true" t="array" ref="K12:K12">IFERROR(_xlfn.QUARTILE.INC(IF(ISNUMBER(OFFSET('Data transformed'!$N$4,MATCH('outliers treatment'!$A12,'Data transformed'!$A$5:$A$185),1,1,COUNTA('Data transformed'!$O$4:$CX$4))),OFFSET('Data transformed'!$N$4,MATCH('outliers treatment'!$A12,'Data transformed'!$A$5:$A$185),1,1,COUNTA('Data transformed'!$O$4:$CX$4))),3),"")</f>
        <v>2</v>
      </c>
      <c r="L12" s="103" t="n">
        <f aca="false">IFERROR(K12-J12,"")</f>
        <v>1</v>
      </c>
      <c r="M12" s="103" t="n">
        <v>0</v>
      </c>
      <c r="N12" s="103" t="n">
        <v>2</v>
      </c>
      <c r="P12" s="105" t="n">
        <f aca="false" t="array" ref="P12:P12">IFERROR(SKEW(IF(ISNUMBER(T12:CU12),T12:CU12,"")),"")</f>
        <v>-0.520827156348261</v>
      </c>
      <c r="Q12" s="103" t="n">
        <f aca="true">IF(ISBLANK(OFFSET('Data above threshold'!$A$4,MATCH('Data above threshold'!$A12,'Data above threshold'!$A$5:$A$185,0),MATCH('Data above threshold'!N$4,'Data above threshold'!$4:$4,0)-1)),1,OFFSET('Data above threshold'!$A$4,MATCH('Data above threshold'!$A12,'Data above threshold'!$A$5:$A$185,0),MATCH('Data above threshold'!N$4,'Data above threshold'!$4:$4,0)-1))</f>
        <v>0</v>
      </c>
      <c r="R12" s="103" t="n">
        <f aca="false">IF($J12="","",COUNTIF(T12:CU12,M12)+ COUNTIF(T12:CQ12,N12))</f>
        <v>44</v>
      </c>
      <c r="S12" s="106" t="n">
        <f aca="false" t="array" ref="S12:S12">IF(B12&lt;4,"",1-IFERROR(SUM(ISNUMBER(T12:CU12)*(1-$T$3:$CU$3))/COUNTIF($T$3:$CU$3,0),0))</f>
        <v>0</v>
      </c>
      <c r="T12" s="103" t="n">
        <f aca="true">IF($J12="","",IF(ISNUMBER(OFFSET('Data transformed'!$A$4,MATCH($A12,'Data transformed'!$A$5:$A$185,0),MATCH(T$4,'Data transformed'!$4:$4,0)-1)), MIN(MAX(OFFSET('Data transformed'!$A$4,MATCH($A12,'Data transformed'!$A$5:$A$185,0),MATCH(T$4,'Data transformed'!$4:$4,0)-1),$M12),$N12),"NA"))</f>
        <v>2</v>
      </c>
      <c r="U12" s="103" t="n">
        <f aca="true">IF($J12="","",IF(ISNUMBER(OFFSET('Data transformed'!$A$4,MATCH($A12,'Data transformed'!$A$5:$A$185,0),MATCH(U$4,'Data transformed'!$4:$4,0)-1)), MIN(MAX(OFFSET('Data transformed'!$A$4,MATCH($A12,'Data transformed'!$A$5:$A$185,0),MATCH(U$4,'Data transformed'!$4:$4,0)-1),$M12),$N12),"NA"))</f>
        <v>2</v>
      </c>
      <c r="V12" s="103" t="n">
        <f aca="true">IF($J12="","",IF(ISNUMBER(OFFSET('Data transformed'!$A$4,MATCH($A12,'Data transformed'!$A$5:$A$185,0),MATCH(V$4,'Data transformed'!$4:$4,0)-1)), MIN(MAX(OFFSET('Data transformed'!$A$4,MATCH($A12,'Data transformed'!$A$5:$A$185,0),MATCH(V$4,'Data transformed'!$4:$4,0)-1),$M12),$N12),"NA"))</f>
        <v>1</v>
      </c>
      <c r="W12" s="103" t="n">
        <f aca="true">IF($J12="","",IF(ISNUMBER(OFFSET('Data transformed'!$A$4,MATCH($A12,'Data transformed'!$A$5:$A$185,0),MATCH(W$4,'Data transformed'!$4:$4,0)-1)), MIN(MAX(OFFSET('Data transformed'!$A$4,MATCH($A12,'Data transformed'!$A$5:$A$185,0),MATCH(W$4,'Data transformed'!$4:$4,0)-1),$M12),$N12),"NA"))</f>
        <v>2</v>
      </c>
      <c r="X12" s="103" t="n">
        <f aca="true">IF($J12="","",IF(ISNUMBER(OFFSET('Data transformed'!$A$4,MATCH($A12,'Data transformed'!$A$5:$A$185,0),MATCH(X$4,'Data transformed'!$4:$4,0)-1)), MIN(MAX(OFFSET('Data transformed'!$A$4,MATCH($A12,'Data transformed'!$A$5:$A$185,0),MATCH(X$4,'Data transformed'!$4:$4,0)-1),$M12),$N12),"NA"))</f>
        <v>2</v>
      </c>
      <c r="Y12" s="103" t="n">
        <f aca="true">IF($J12="","",IF(ISNUMBER(OFFSET('Data transformed'!$A$4,MATCH($A12,'Data transformed'!$A$5:$A$185,0),MATCH(Y$4,'Data transformed'!$4:$4,0)-1)), MIN(MAX(OFFSET('Data transformed'!$A$4,MATCH($A12,'Data transformed'!$A$5:$A$185,0),MATCH(Y$4,'Data transformed'!$4:$4,0)-1),$M12),$N12),"NA"))</f>
        <v>0</v>
      </c>
      <c r="Z12" s="103" t="n">
        <f aca="true">IF($J12="","",IF(ISNUMBER(OFFSET('Data transformed'!$A$4,MATCH($A12,'Data transformed'!$A$5:$A$185,0),MATCH(Z$4,'Data transformed'!$4:$4,0)-1)), MIN(MAX(OFFSET('Data transformed'!$A$4,MATCH($A12,'Data transformed'!$A$5:$A$185,0),MATCH(Z$4,'Data transformed'!$4:$4,0)-1),$M12),$N12),"NA"))</f>
        <v>2</v>
      </c>
      <c r="AA12" s="103" t="n">
        <f aca="true">IF($J12="","",IF(ISNUMBER(OFFSET('Data transformed'!$A$4,MATCH($A12,'Data transformed'!$A$5:$A$185,0),MATCH(AA$4,'Data transformed'!$4:$4,0)-1)), MIN(MAX(OFFSET('Data transformed'!$A$4,MATCH($A12,'Data transformed'!$A$5:$A$185,0),MATCH(AA$4,'Data transformed'!$4:$4,0)-1),$M12),$N12),"NA"))</f>
        <v>2</v>
      </c>
      <c r="AB12" s="103" t="n">
        <f aca="true">IF($J12="","",IF(ISNUMBER(OFFSET('Data transformed'!$A$4,MATCH($A12,'Data transformed'!$A$5:$A$185,0),MATCH(AB$4,'Data transformed'!$4:$4,0)-1)), MIN(MAX(OFFSET('Data transformed'!$A$4,MATCH($A12,'Data transformed'!$A$5:$A$185,0),MATCH(AB$4,'Data transformed'!$4:$4,0)-1),$M12),$N12),"NA"))</f>
        <v>0</v>
      </c>
      <c r="AC12" s="103" t="n">
        <f aca="true">IF($J12="","",IF(ISNUMBER(OFFSET('Data transformed'!$A$4,MATCH($A12,'Data transformed'!$A$5:$A$185,0),MATCH(AC$4,'Data transformed'!$4:$4,0)-1)), MIN(MAX(OFFSET('Data transformed'!$A$4,MATCH($A12,'Data transformed'!$A$5:$A$185,0),MATCH(AC$4,'Data transformed'!$4:$4,0)-1),$M12),$N12),"NA"))</f>
        <v>2</v>
      </c>
      <c r="AD12" s="103" t="n">
        <f aca="true">IF($J12="","",IF(ISNUMBER(OFFSET('Data transformed'!$A$4,MATCH($A12,'Data transformed'!$A$5:$A$185,0),MATCH(AD$4,'Data transformed'!$4:$4,0)-1)), MIN(MAX(OFFSET('Data transformed'!$A$4,MATCH($A12,'Data transformed'!$A$5:$A$185,0),MATCH(AD$4,'Data transformed'!$4:$4,0)-1),$M12),$N12),"NA"))</f>
        <v>2</v>
      </c>
      <c r="AE12" s="103" t="n">
        <f aca="true">IF($J12="","",IF(ISNUMBER(OFFSET('Data transformed'!$A$4,MATCH($A12,'Data transformed'!$A$5:$A$185,0),MATCH(AE$4,'Data transformed'!$4:$4,0)-1)), MIN(MAX(OFFSET('Data transformed'!$A$4,MATCH($A12,'Data transformed'!$A$5:$A$185,0),MATCH(AE$4,'Data transformed'!$4:$4,0)-1),$M12),$N12),"NA"))</f>
        <v>1</v>
      </c>
      <c r="AF12" s="103" t="n">
        <f aca="true">IF($J12="","",IF(ISNUMBER(OFFSET('Data transformed'!$A$4,MATCH($A12,'Data transformed'!$A$5:$A$185,0),MATCH(AF$4,'Data transformed'!$4:$4,0)-1)), MIN(MAX(OFFSET('Data transformed'!$A$4,MATCH($A12,'Data transformed'!$A$5:$A$185,0),MATCH(AF$4,'Data transformed'!$4:$4,0)-1),$M12),$N12),"NA"))</f>
        <v>1</v>
      </c>
      <c r="AG12" s="103" t="n">
        <f aca="true">IF($J12="","",IF(ISNUMBER(OFFSET('Data transformed'!$A$4,MATCH($A12,'Data transformed'!$A$5:$A$185,0),MATCH(AG$4,'Data transformed'!$4:$4,0)-1)), MIN(MAX(OFFSET('Data transformed'!$A$4,MATCH($A12,'Data transformed'!$A$5:$A$185,0),MATCH(AG$4,'Data transformed'!$4:$4,0)-1),$M12),$N12),"NA"))</f>
        <v>1</v>
      </c>
      <c r="AH12" s="103" t="n">
        <f aca="true">IF($J12="","",IF(ISNUMBER(OFFSET('Data transformed'!$A$4,MATCH($A12,'Data transformed'!$A$5:$A$185,0),MATCH(AH$4,'Data transformed'!$4:$4,0)-1)), MIN(MAX(OFFSET('Data transformed'!$A$4,MATCH($A12,'Data transformed'!$A$5:$A$185,0),MATCH(AH$4,'Data transformed'!$4:$4,0)-1),$M12),$N12),"NA"))</f>
        <v>1</v>
      </c>
      <c r="AI12" s="103" t="n">
        <f aca="true">IF($J12="","",IF(ISNUMBER(OFFSET('Data transformed'!$A$4,MATCH($A12,'Data transformed'!$A$5:$A$185,0),MATCH(AI$4,'Data transformed'!$4:$4,0)-1)), MIN(MAX(OFFSET('Data transformed'!$A$4,MATCH($A12,'Data transformed'!$A$5:$A$185,0),MATCH(AI$4,'Data transformed'!$4:$4,0)-1),$M12),$N12),"NA"))</f>
        <v>1</v>
      </c>
      <c r="AJ12" s="103" t="n">
        <f aca="true">IF($J12="","",IF(ISNUMBER(OFFSET('Data transformed'!$A$4,MATCH($A12,'Data transformed'!$A$5:$A$185,0),MATCH(AJ$4,'Data transformed'!$4:$4,0)-1)), MIN(MAX(OFFSET('Data transformed'!$A$4,MATCH($A12,'Data transformed'!$A$5:$A$185,0),MATCH(AJ$4,'Data transformed'!$4:$4,0)-1),$M12),$N12),"NA"))</f>
        <v>2</v>
      </c>
      <c r="AK12" s="103" t="n">
        <f aca="true">IF($J12="","",IF(ISNUMBER(OFFSET('Data transformed'!$A$4,MATCH($A12,'Data transformed'!$A$5:$A$185,0),MATCH(AK$4,'Data transformed'!$4:$4,0)-1)), MIN(MAX(OFFSET('Data transformed'!$A$4,MATCH($A12,'Data transformed'!$A$5:$A$185,0),MATCH(AK$4,'Data transformed'!$4:$4,0)-1),$M12),$N12),"NA"))</f>
        <v>2</v>
      </c>
      <c r="AL12" s="103" t="n">
        <f aca="true">IF($J12="","",IF(ISNUMBER(OFFSET('Data transformed'!$A$4,MATCH($A12,'Data transformed'!$A$5:$A$185,0),MATCH(AL$4,'Data transformed'!$4:$4,0)-1)), MIN(MAX(OFFSET('Data transformed'!$A$4,MATCH($A12,'Data transformed'!$A$5:$A$185,0),MATCH(AL$4,'Data transformed'!$4:$4,0)-1),$M12),$N12),"NA"))</f>
        <v>1</v>
      </c>
      <c r="AM12" s="103" t="n">
        <f aca="true">IF($J12="","",IF(ISNUMBER(OFFSET('Data transformed'!$A$4,MATCH($A12,'Data transformed'!$A$5:$A$185,0),MATCH(AM$4,'Data transformed'!$4:$4,0)-1)), MIN(MAX(OFFSET('Data transformed'!$A$4,MATCH($A12,'Data transformed'!$A$5:$A$185,0),MATCH(AM$4,'Data transformed'!$4:$4,0)-1),$M12),$N12),"NA"))</f>
        <v>1</v>
      </c>
      <c r="AN12" s="103" t="n">
        <f aca="true">IF($J12="","",IF(ISNUMBER(OFFSET('Data transformed'!$A$4,MATCH($A12,'Data transformed'!$A$5:$A$185,0),MATCH(AN$4,'Data transformed'!$4:$4,0)-1)), MIN(MAX(OFFSET('Data transformed'!$A$4,MATCH($A12,'Data transformed'!$A$5:$A$185,0),MATCH(AN$4,'Data transformed'!$4:$4,0)-1),$M12),$N12),"NA"))</f>
        <v>2</v>
      </c>
      <c r="AO12" s="103" t="n">
        <f aca="true">IF($J12="","",IF(ISNUMBER(OFFSET('Data transformed'!$A$4,MATCH($A12,'Data transformed'!$A$5:$A$185,0),MATCH(AO$4,'Data transformed'!$4:$4,0)-1)), MIN(MAX(OFFSET('Data transformed'!$A$4,MATCH($A12,'Data transformed'!$A$5:$A$185,0),MATCH(AO$4,'Data transformed'!$4:$4,0)-1),$M12),$N12),"NA"))</f>
        <v>2</v>
      </c>
      <c r="AP12" s="103" t="n">
        <f aca="true">IF($J12="","",IF(ISNUMBER(OFFSET('Data transformed'!$A$4,MATCH($A12,'Data transformed'!$A$5:$A$185,0),MATCH(AP$4,'Data transformed'!$4:$4,0)-1)), MIN(MAX(OFFSET('Data transformed'!$A$4,MATCH($A12,'Data transformed'!$A$5:$A$185,0),MATCH(AP$4,'Data transformed'!$4:$4,0)-1),$M12),$N12),"NA"))</f>
        <v>2</v>
      </c>
      <c r="AQ12" s="103" t="n">
        <f aca="true">IF($J12="","",IF(ISNUMBER(OFFSET('Data transformed'!$A$4,MATCH($A12,'Data transformed'!$A$5:$A$185,0),MATCH(AQ$4,'Data transformed'!$4:$4,0)-1)), MIN(MAX(OFFSET('Data transformed'!$A$4,MATCH($A12,'Data transformed'!$A$5:$A$185,0),MATCH(AQ$4,'Data transformed'!$4:$4,0)-1),$M12),$N12),"NA"))</f>
        <v>1</v>
      </c>
      <c r="AR12" s="103" t="n">
        <f aca="true">IF($J12="","",IF(ISNUMBER(OFFSET('Data transformed'!$A$4,MATCH($A12,'Data transformed'!$A$5:$A$185,0),MATCH(AR$4,'Data transformed'!$4:$4,0)-1)), MIN(MAX(OFFSET('Data transformed'!$A$4,MATCH($A12,'Data transformed'!$A$5:$A$185,0),MATCH(AR$4,'Data transformed'!$4:$4,0)-1),$M12),$N12),"NA"))</f>
        <v>2</v>
      </c>
      <c r="AS12" s="103" t="n">
        <f aca="true">IF($J12="","",IF(ISNUMBER(OFFSET('Data transformed'!$A$4,MATCH($A12,'Data transformed'!$A$5:$A$185,0),MATCH(AS$4,'Data transformed'!$4:$4,0)-1)), MIN(MAX(OFFSET('Data transformed'!$A$4,MATCH($A12,'Data transformed'!$A$5:$A$185,0),MATCH(AS$4,'Data transformed'!$4:$4,0)-1),$M12),$N12),"NA"))</f>
        <v>1</v>
      </c>
      <c r="AT12" s="103" t="n">
        <f aca="true">IF($J12="","",IF(ISNUMBER(OFFSET('Data transformed'!$A$4,MATCH($A12,'Data transformed'!$A$5:$A$185,0),MATCH(AT$4,'Data transformed'!$4:$4,0)-1)), MIN(MAX(OFFSET('Data transformed'!$A$4,MATCH($A12,'Data transformed'!$A$5:$A$185,0),MATCH(AT$4,'Data transformed'!$4:$4,0)-1),$M12),$N12),"NA"))</f>
        <v>1</v>
      </c>
      <c r="AU12" s="103" t="n">
        <f aca="true">IF($J12="","",IF(ISNUMBER(OFFSET('Data transformed'!$A$4,MATCH($A12,'Data transformed'!$A$5:$A$185,0),MATCH(AU$4,'Data transformed'!$4:$4,0)-1)), MIN(MAX(OFFSET('Data transformed'!$A$4,MATCH($A12,'Data transformed'!$A$5:$A$185,0),MATCH(AU$4,'Data transformed'!$4:$4,0)-1),$M12),$N12),"NA"))</f>
        <v>0</v>
      </c>
      <c r="AV12" s="103" t="n">
        <f aca="true">IF($J12="","",IF(ISNUMBER(OFFSET('Data transformed'!$A$4,MATCH($A12,'Data transformed'!$A$5:$A$185,0),MATCH(AV$4,'Data transformed'!$4:$4,0)-1)), MIN(MAX(OFFSET('Data transformed'!$A$4,MATCH($A12,'Data transformed'!$A$5:$A$185,0),MATCH(AV$4,'Data transformed'!$4:$4,0)-1),$M12),$N12),"NA"))</f>
        <v>2</v>
      </c>
      <c r="AW12" s="103" t="n">
        <f aca="true">IF($J12="","",IF(ISNUMBER(OFFSET('Data transformed'!$A$4,MATCH($A12,'Data transformed'!$A$5:$A$185,0),MATCH(AW$4,'Data transformed'!$4:$4,0)-1)), MIN(MAX(OFFSET('Data transformed'!$A$4,MATCH($A12,'Data transformed'!$A$5:$A$185,0),MATCH(AW$4,'Data transformed'!$4:$4,0)-1),$M12),$N12),"NA"))</f>
        <v>1</v>
      </c>
      <c r="AX12" s="103" t="n">
        <f aca="true">IF($J12="","",IF(ISNUMBER(OFFSET('Data transformed'!$A$4,MATCH($A12,'Data transformed'!$A$5:$A$185,0),MATCH(AX$4,'Data transformed'!$4:$4,0)-1)), MIN(MAX(OFFSET('Data transformed'!$A$4,MATCH($A12,'Data transformed'!$A$5:$A$185,0),MATCH(AX$4,'Data transformed'!$4:$4,0)-1),$M12),$N12),"NA"))</f>
        <v>2</v>
      </c>
      <c r="AY12" s="103" t="n">
        <f aca="true">IF($J12="","",IF(ISNUMBER(OFFSET('Data transformed'!$A$4,MATCH($A12,'Data transformed'!$A$5:$A$185,0),MATCH(AY$4,'Data transformed'!$4:$4,0)-1)), MIN(MAX(OFFSET('Data transformed'!$A$4,MATCH($A12,'Data transformed'!$A$5:$A$185,0),MATCH(AY$4,'Data transformed'!$4:$4,0)-1),$M12),$N12),"NA"))</f>
        <v>2</v>
      </c>
      <c r="AZ12" s="103" t="n">
        <f aca="true">IF($J12="","",IF(ISNUMBER(OFFSET('Data transformed'!$A$4,MATCH($A12,'Data transformed'!$A$5:$A$185,0),MATCH(AZ$4,'Data transformed'!$4:$4,0)-1)), MIN(MAX(OFFSET('Data transformed'!$A$4,MATCH($A12,'Data transformed'!$A$5:$A$185,0),MATCH(AZ$4,'Data transformed'!$4:$4,0)-1),$M12),$N12),"NA"))</f>
        <v>2</v>
      </c>
      <c r="BA12" s="103" t="n">
        <f aca="true">IF($J12="","",IF(ISNUMBER(OFFSET('Data transformed'!$A$4,MATCH($A12,'Data transformed'!$A$5:$A$185,0),MATCH(BA$4,'Data transformed'!$4:$4,0)-1)), MIN(MAX(OFFSET('Data transformed'!$A$4,MATCH($A12,'Data transformed'!$A$5:$A$185,0),MATCH(BA$4,'Data transformed'!$4:$4,0)-1),$M12),$N12),"NA"))</f>
        <v>1</v>
      </c>
      <c r="BB12" s="103" t="n">
        <f aca="true">IF($J12="","",IF(ISNUMBER(OFFSET('Data transformed'!$A$4,MATCH($A12,'Data transformed'!$A$5:$A$185,0),MATCH(BB$4,'Data transformed'!$4:$4,0)-1)), MIN(MAX(OFFSET('Data transformed'!$A$4,MATCH($A12,'Data transformed'!$A$5:$A$185,0),MATCH(BB$4,'Data transformed'!$4:$4,0)-1),$M12),$N12),"NA"))</f>
        <v>2</v>
      </c>
      <c r="BC12" s="103" t="n">
        <f aca="true">IF($J12="","",IF(ISNUMBER(OFFSET('Data transformed'!$A$4,MATCH($A12,'Data transformed'!$A$5:$A$185,0),MATCH(BC$4,'Data transformed'!$4:$4,0)-1)), MIN(MAX(OFFSET('Data transformed'!$A$4,MATCH($A12,'Data transformed'!$A$5:$A$185,0),MATCH(BC$4,'Data transformed'!$4:$4,0)-1),$M12),$N12),"NA"))</f>
        <v>1</v>
      </c>
      <c r="BD12" s="103" t="n">
        <f aca="true">IF($J12="","",IF(ISNUMBER(OFFSET('Data transformed'!$A$4,MATCH($A12,'Data transformed'!$A$5:$A$185,0),MATCH(BD$4,'Data transformed'!$4:$4,0)-1)), MIN(MAX(OFFSET('Data transformed'!$A$4,MATCH($A12,'Data transformed'!$A$5:$A$185,0),MATCH(BD$4,'Data transformed'!$4:$4,0)-1),$M12),$N12),"NA"))</f>
        <v>2</v>
      </c>
      <c r="BE12" s="103" t="n">
        <f aca="true">IF($J12="","",IF(ISNUMBER(OFFSET('Data transformed'!$A$4,MATCH($A12,'Data transformed'!$A$5:$A$185,0),MATCH(BE$4,'Data transformed'!$4:$4,0)-1)), MIN(MAX(OFFSET('Data transformed'!$A$4,MATCH($A12,'Data transformed'!$A$5:$A$185,0),MATCH(BE$4,'Data transformed'!$4:$4,0)-1),$M12),$N12),"NA"))</f>
        <v>2</v>
      </c>
      <c r="BF12" s="103" t="n">
        <f aca="true">IF($J12="","",IF(ISNUMBER(OFFSET('Data transformed'!$A$4,MATCH($A12,'Data transformed'!$A$5:$A$185,0),MATCH(BF$4,'Data transformed'!$4:$4,0)-1)), MIN(MAX(OFFSET('Data transformed'!$A$4,MATCH($A12,'Data transformed'!$A$5:$A$185,0),MATCH(BF$4,'Data transformed'!$4:$4,0)-1),$M12),$N12),"NA"))</f>
        <v>2</v>
      </c>
      <c r="BG12" s="103" t="n">
        <f aca="true">IF($J12="","",IF(ISNUMBER(OFFSET('Data transformed'!$A$4,MATCH($A12,'Data transformed'!$A$5:$A$185,0),MATCH(BG$4,'Data transformed'!$4:$4,0)-1)), MIN(MAX(OFFSET('Data transformed'!$A$4,MATCH($A12,'Data transformed'!$A$5:$A$185,0),MATCH(BG$4,'Data transformed'!$4:$4,0)-1),$M12),$N12),"NA"))</f>
        <v>1</v>
      </c>
      <c r="BH12" s="103" t="n">
        <f aca="true">IF($J12="","",IF(ISNUMBER(OFFSET('Data transformed'!$A$4,MATCH($A12,'Data transformed'!$A$5:$A$185,0),MATCH(BH$4,'Data transformed'!$4:$4,0)-1)), MIN(MAX(OFFSET('Data transformed'!$A$4,MATCH($A12,'Data transformed'!$A$5:$A$185,0),MATCH(BH$4,'Data transformed'!$4:$4,0)-1),$M12),$N12),"NA"))</f>
        <v>2</v>
      </c>
      <c r="BI12" s="103" t="n">
        <f aca="true">IF($J12="","",IF(ISNUMBER(OFFSET('Data transformed'!$A$4,MATCH($A12,'Data transformed'!$A$5:$A$185,0),MATCH(BI$4,'Data transformed'!$4:$4,0)-1)), MIN(MAX(OFFSET('Data transformed'!$A$4,MATCH($A12,'Data transformed'!$A$5:$A$185,0),MATCH(BI$4,'Data transformed'!$4:$4,0)-1),$M12),$N12),"NA"))</f>
        <v>2</v>
      </c>
      <c r="BJ12" s="103" t="n">
        <f aca="true">IF($J12="","",IF(ISNUMBER(OFFSET('Data transformed'!$A$4,MATCH($A12,'Data transformed'!$A$5:$A$185,0),MATCH(BJ$4,'Data transformed'!$4:$4,0)-1)), MIN(MAX(OFFSET('Data transformed'!$A$4,MATCH($A12,'Data transformed'!$A$5:$A$185,0),MATCH(BJ$4,'Data transformed'!$4:$4,0)-1),$M12),$N12),"NA"))</f>
        <v>1</v>
      </c>
      <c r="BK12" s="103" t="n">
        <f aca="true">IF($J12="","",IF(ISNUMBER(OFFSET('Data transformed'!$A$4,MATCH($A12,'Data transformed'!$A$5:$A$185,0),MATCH(BK$4,'Data transformed'!$4:$4,0)-1)), MIN(MAX(OFFSET('Data transformed'!$A$4,MATCH($A12,'Data transformed'!$A$5:$A$185,0),MATCH(BK$4,'Data transformed'!$4:$4,0)-1),$M12),$N12),"NA"))</f>
        <v>1</v>
      </c>
      <c r="BL12" s="103" t="n">
        <f aca="true">IF($J12="","",IF(ISNUMBER(OFFSET('Data transformed'!$A$4,MATCH($A12,'Data transformed'!$A$5:$A$185,0),MATCH(BL$4,'Data transformed'!$4:$4,0)-1)), MIN(MAX(OFFSET('Data transformed'!$A$4,MATCH($A12,'Data transformed'!$A$5:$A$185,0),MATCH(BL$4,'Data transformed'!$4:$4,0)-1),$M12),$N12),"NA"))</f>
        <v>2</v>
      </c>
      <c r="BM12" s="103" t="n">
        <f aca="true">IF($J12="","",IF(ISNUMBER(OFFSET('Data transformed'!$A$4,MATCH($A12,'Data transformed'!$A$5:$A$185,0),MATCH(BM$4,'Data transformed'!$4:$4,0)-1)), MIN(MAX(OFFSET('Data transformed'!$A$4,MATCH($A12,'Data transformed'!$A$5:$A$185,0),MATCH(BM$4,'Data transformed'!$4:$4,0)-1),$M12),$N12),"NA"))</f>
        <v>2</v>
      </c>
      <c r="BN12" s="103" t="n">
        <f aca="true">IF($J12="","",IF(ISNUMBER(OFFSET('Data transformed'!$A$4,MATCH($A12,'Data transformed'!$A$5:$A$185,0),MATCH(BN$4,'Data transformed'!$4:$4,0)-1)), MIN(MAX(OFFSET('Data transformed'!$A$4,MATCH($A12,'Data transformed'!$A$5:$A$185,0),MATCH(BN$4,'Data transformed'!$4:$4,0)-1),$M12),$N12),"NA"))</f>
        <v>2</v>
      </c>
      <c r="BO12" s="103" t="n">
        <f aca="true">IF($J12="","",IF(ISNUMBER(OFFSET('Data transformed'!$A$4,MATCH($A12,'Data transformed'!$A$5:$A$185,0),MATCH(BO$4,'Data transformed'!$4:$4,0)-1)), MIN(MAX(OFFSET('Data transformed'!$A$4,MATCH($A12,'Data transformed'!$A$5:$A$185,0),MATCH(BO$4,'Data transformed'!$4:$4,0)-1),$M12),$N12),"NA"))</f>
        <v>1</v>
      </c>
      <c r="BP12" s="103" t="n">
        <f aca="true">IF($J12="","",IF(ISNUMBER(OFFSET('Data transformed'!$A$4,MATCH($A12,'Data transformed'!$A$5:$A$185,0),MATCH(BP$4,'Data transformed'!$4:$4,0)-1)), MIN(MAX(OFFSET('Data transformed'!$A$4,MATCH($A12,'Data transformed'!$A$5:$A$185,0),MATCH(BP$4,'Data transformed'!$4:$4,0)-1),$M12),$N12),"NA"))</f>
        <v>1</v>
      </c>
      <c r="BQ12" s="103" t="n">
        <f aca="true">IF($J12="","",IF(ISNUMBER(OFFSET('Data transformed'!$A$4,MATCH($A12,'Data transformed'!$A$5:$A$185,0),MATCH(BQ$4,'Data transformed'!$4:$4,0)-1)), MIN(MAX(OFFSET('Data transformed'!$A$4,MATCH($A12,'Data transformed'!$A$5:$A$185,0),MATCH(BQ$4,'Data transformed'!$4:$4,0)-1),$M12),$N12),"NA"))</f>
        <v>2</v>
      </c>
      <c r="BR12" s="103" t="n">
        <f aca="true">IF($J12="","",IF(ISNUMBER(OFFSET('Data transformed'!$A$4,MATCH($A12,'Data transformed'!$A$5:$A$185,0),MATCH(BR$4,'Data transformed'!$4:$4,0)-1)), MIN(MAX(OFFSET('Data transformed'!$A$4,MATCH($A12,'Data transformed'!$A$5:$A$185,0),MATCH(BR$4,'Data transformed'!$4:$4,0)-1),$M12),$N12),"NA"))</f>
        <v>2</v>
      </c>
      <c r="BS12" s="103" t="n">
        <f aca="true">IF($J12="","",IF(ISNUMBER(OFFSET('Data transformed'!$A$4,MATCH($A12,'Data transformed'!$A$5:$A$185,0),MATCH(BS$4,'Data transformed'!$4:$4,0)-1)), MIN(MAX(OFFSET('Data transformed'!$A$4,MATCH($A12,'Data transformed'!$A$5:$A$185,0),MATCH(BS$4,'Data transformed'!$4:$4,0)-1),$M12),$N12),"NA"))</f>
        <v>1</v>
      </c>
      <c r="BT12" s="103" t="n">
        <f aca="true">IF($J12="","",IF(ISNUMBER(OFFSET('Data transformed'!$A$4,MATCH($A12,'Data transformed'!$A$5:$A$185,0),MATCH(BT$4,'Data transformed'!$4:$4,0)-1)), MIN(MAX(OFFSET('Data transformed'!$A$4,MATCH($A12,'Data transformed'!$A$5:$A$185,0),MATCH(BT$4,'Data transformed'!$4:$4,0)-1),$M12),$N12),"NA"))</f>
        <v>1</v>
      </c>
      <c r="BU12" s="103" t="n">
        <f aca="true">IF($J12="","",IF(ISNUMBER(OFFSET('Data transformed'!$A$4,MATCH($A12,'Data transformed'!$A$5:$A$185,0),MATCH(BU$4,'Data transformed'!$4:$4,0)-1)), MIN(MAX(OFFSET('Data transformed'!$A$4,MATCH($A12,'Data transformed'!$A$5:$A$185,0),MATCH(BU$4,'Data transformed'!$4:$4,0)-1),$M12),$N12),"NA"))</f>
        <v>1</v>
      </c>
      <c r="BV12" s="103" t="n">
        <f aca="true">IF($J12="","",IF(ISNUMBER(OFFSET('Data transformed'!$A$4,MATCH($A12,'Data transformed'!$A$5:$A$185,0),MATCH(BV$4,'Data transformed'!$4:$4,0)-1)), MIN(MAX(OFFSET('Data transformed'!$A$4,MATCH($A12,'Data transformed'!$A$5:$A$185,0),MATCH(BV$4,'Data transformed'!$4:$4,0)-1),$M12),$N12),"NA"))</f>
        <v>2</v>
      </c>
      <c r="BW12" s="103" t="n">
        <f aca="true">IF($J12="","",IF(ISNUMBER(OFFSET('Data transformed'!$A$4,MATCH($A12,'Data transformed'!$A$5:$A$185,0),MATCH(BW$4,'Data transformed'!$4:$4,0)-1)), MIN(MAX(OFFSET('Data transformed'!$A$4,MATCH($A12,'Data transformed'!$A$5:$A$185,0),MATCH(BW$4,'Data transformed'!$4:$4,0)-1),$M12),$N12),"NA"))</f>
        <v>1</v>
      </c>
      <c r="BX12" s="103" t="n">
        <f aca="true">IF($J12="","",IF(ISNUMBER(OFFSET('Data transformed'!$A$4,MATCH($A12,'Data transformed'!$A$5:$A$185,0),MATCH(BX$4,'Data transformed'!$4:$4,0)-1)), MIN(MAX(OFFSET('Data transformed'!$A$4,MATCH($A12,'Data transformed'!$A$5:$A$185,0),MATCH(BX$4,'Data transformed'!$4:$4,0)-1),$M12),$N12),"NA"))</f>
        <v>2</v>
      </c>
      <c r="BY12" s="103" t="n">
        <f aca="true">IF($J12="","",IF(ISNUMBER(OFFSET('Data transformed'!$A$4,MATCH($A12,'Data transformed'!$A$5:$A$185,0),MATCH(BY$4,'Data transformed'!$4:$4,0)-1)), MIN(MAX(OFFSET('Data transformed'!$A$4,MATCH($A12,'Data transformed'!$A$5:$A$185,0),MATCH(BY$4,'Data transformed'!$4:$4,0)-1),$M12),$N12),"NA"))</f>
        <v>2</v>
      </c>
      <c r="BZ12" s="103" t="n">
        <f aca="true">IF($J12="","",IF(ISNUMBER(OFFSET('Data transformed'!$A$4,MATCH($A12,'Data transformed'!$A$5:$A$185,0),MATCH(BZ$4,'Data transformed'!$4:$4,0)-1)), MIN(MAX(OFFSET('Data transformed'!$A$4,MATCH($A12,'Data transformed'!$A$5:$A$185,0),MATCH(BZ$4,'Data transformed'!$4:$4,0)-1),$M12),$N12),"NA"))</f>
        <v>2</v>
      </c>
      <c r="CA12" s="103" t="n">
        <f aca="true">IF($J12="","",IF(ISNUMBER(OFFSET('Data transformed'!$A$4,MATCH($A12,'Data transformed'!$A$5:$A$185,0),MATCH(CA$4,'Data transformed'!$4:$4,0)-1)), MIN(MAX(OFFSET('Data transformed'!$A$4,MATCH($A12,'Data transformed'!$A$5:$A$185,0),MATCH(CA$4,'Data transformed'!$4:$4,0)-1),$M12),$N12),"NA"))</f>
        <v>1</v>
      </c>
      <c r="CB12" s="103" t="n">
        <f aca="true">IF($J12="","",IF(ISNUMBER(OFFSET('Data transformed'!$A$4,MATCH($A12,'Data transformed'!$A$5:$A$185,0),MATCH(CB$4,'Data transformed'!$4:$4,0)-1)), MIN(MAX(OFFSET('Data transformed'!$A$4,MATCH($A12,'Data transformed'!$A$5:$A$185,0),MATCH(CB$4,'Data transformed'!$4:$4,0)-1),$M12),$N12),"NA"))</f>
        <v>2</v>
      </c>
      <c r="CC12" s="103" t="n">
        <f aca="true">IF($J12="","",IF(ISNUMBER(OFFSET('Data transformed'!$A$4,MATCH($A12,'Data transformed'!$A$5:$A$185,0),MATCH(CC$4,'Data transformed'!$4:$4,0)-1)), MIN(MAX(OFFSET('Data transformed'!$A$4,MATCH($A12,'Data transformed'!$A$5:$A$185,0),MATCH(CC$4,'Data transformed'!$4:$4,0)-1),$M12),$N12),"NA"))</f>
        <v>2</v>
      </c>
      <c r="CD12" s="103" t="n">
        <f aca="true">IF($J12="","",IF(ISNUMBER(OFFSET('Data transformed'!$A$4,MATCH($A12,'Data transformed'!$A$5:$A$185,0),MATCH(CD$4,'Data transformed'!$4:$4,0)-1)), MIN(MAX(OFFSET('Data transformed'!$A$4,MATCH($A12,'Data transformed'!$A$5:$A$185,0),MATCH(CD$4,'Data transformed'!$4:$4,0)-1),$M12),$N12),"NA"))</f>
        <v>1</v>
      </c>
      <c r="CE12" s="103" t="n">
        <f aca="true">IF($J12="","",IF(ISNUMBER(OFFSET('Data transformed'!$A$4,MATCH($A12,'Data transformed'!$A$5:$A$185,0),MATCH(CE$4,'Data transformed'!$4:$4,0)-1)), MIN(MAX(OFFSET('Data transformed'!$A$4,MATCH($A12,'Data transformed'!$A$5:$A$185,0),MATCH(CE$4,'Data transformed'!$4:$4,0)-1),$M12),$N12),"NA"))</f>
        <v>1</v>
      </c>
      <c r="CF12" s="103" t="n">
        <f aca="true">IF($J12="","",IF(ISNUMBER(OFFSET('Data transformed'!$A$4,MATCH($A12,'Data transformed'!$A$5:$A$185,0),MATCH(CF$4,'Data transformed'!$4:$4,0)-1)), MIN(MAX(OFFSET('Data transformed'!$A$4,MATCH($A12,'Data transformed'!$A$5:$A$185,0),MATCH(CF$4,'Data transformed'!$4:$4,0)-1),$M12),$N12),"NA"))</f>
        <v>1</v>
      </c>
      <c r="CG12" s="103" t="n">
        <f aca="true">IF($J12="","",IF(ISNUMBER(OFFSET('Data transformed'!$A$4,MATCH($A12,'Data transformed'!$A$5:$A$185,0),MATCH(CG$4,'Data transformed'!$4:$4,0)-1)), MIN(MAX(OFFSET('Data transformed'!$A$4,MATCH($A12,'Data transformed'!$A$5:$A$185,0),MATCH(CG$4,'Data transformed'!$4:$4,0)-1),$M12),$N12),"NA"))</f>
        <v>1</v>
      </c>
      <c r="CH12" s="103" t="n">
        <f aca="true">IF($J12="","",IF(ISNUMBER(OFFSET('Data transformed'!$A$4,MATCH($A12,'Data transformed'!$A$5:$A$185,0),MATCH(CH$4,'Data transformed'!$4:$4,0)-1)), MIN(MAX(OFFSET('Data transformed'!$A$4,MATCH($A12,'Data transformed'!$A$5:$A$185,0),MATCH(CH$4,'Data transformed'!$4:$4,0)-1),$M12),$N12),"NA"))</f>
        <v>2</v>
      </c>
      <c r="CI12" s="103" t="n">
        <f aca="true">IF($J12="","",IF(ISNUMBER(OFFSET('Data transformed'!$A$4,MATCH($A12,'Data transformed'!$A$5:$A$185,0),MATCH(CI$4,'Data transformed'!$4:$4,0)-1)), MIN(MAX(OFFSET('Data transformed'!$A$4,MATCH($A12,'Data transformed'!$A$5:$A$185,0),MATCH(CI$4,'Data transformed'!$4:$4,0)-1),$M12),$N12),"NA"))</f>
        <v>1</v>
      </c>
      <c r="CJ12" s="103" t="n">
        <f aca="true">IF($J12="","",IF(ISNUMBER(OFFSET('Data transformed'!$A$4,MATCH($A12,'Data transformed'!$A$5:$A$185,0),MATCH(CJ$4,'Data transformed'!$4:$4,0)-1)), MIN(MAX(OFFSET('Data transformed'!$A$4,MATCH($A12,'Data transformed'!$A$5:$A$185,0),MATCH(CJ$4,'Data transformed'!$4:$4,0)-1),$M12),$N12),"NA"))</f>
        <v>1</v>
      </c>
      <c r="CK12" s="103" t="n">
        <f aca="true">IF($J12="","",IF(ISNUMBER(OFFSET('Data transformed'!$A$4,MATCH($A12,'Data transformed'!$A$5:$A$185,0),MATCH(CK$4,'Data transformed'!$4:$4,0)-1)), MIN(MAX(OFFSET('Data transformed'!$A$4,MATCH($A12,'Data transformed'!$A$5:$A$185,0),MATCH(CK$4,'Data transformed'!$4:$4,0)-1),$M12),$N12),"NA"))</f>
        <v>2</v>
      </c>
      <c r="CL12" s="103" t="n">
        <f aca="true">IF($J12="","",IF(ISNUMBER(OFFSET('Data transformed'!$A$4,MATCH($A12,'Data transformed'!$A$5:$A$185,0),MATCH(CL$4,'Data transformed'!$4:$4,0)-1)), MIN(MAX(OFFSET('Data transformed'!$A$4,MATCH($A12,'Data transformed'!$A$5:$A$185,0),MATCH(CL$4,'Data transformed'!$4:$4,0)-1),$M12),$N12),"NA"))</f>
        <v>1</v>
      </c>
      <c r="CM12" s="103" t="n">
        <f aca="true">IF($J12="","",IF(ISNUMBER(OFFSET('Data transformed'!$A$4,MATCH($A12,'Data transformed'!$A$5:$A$185,0),MATCH(CM$4,'Data transformed'!$4:$4,0)-1)), MIN(MAX(OFFSET('Data transformed'!$A$4,MATCH($A12,'Data transformed'!$A$5:$A$185,0),MATCH(CM$4,'Data transformed'!$4:$4,0)-1),$M12),$N12),"NA"))</f>
        <v>2</v>
      </c>
      <c r="CN12" s="103" t="n">
        <f aca="true">IF($J12="","",IF(ISNUMBER(OFFSET('Data transformed'!$A$4,MATCH($A12,'Data transformed'!$A$5:$A$185,0),MATCH(CN$4,'Data transformed'!$4:$4,0)-1)), MIN(MAX(OFFSET('Data transformed'!$A$4,MATCH($A12,'Data transformed'!$A$5:$A$185,0),MATCH(CN$4,'Data transformed'!$4:$4,0)-1),$M12),$N12),"NA"))</f>
        <v>1</v>
      </c>
      <c r="CO12" s="103" t="n">
        <f aca="true">IF($J12="","",IF(ISNUMBER(OFFSET('Data transformed'!$A$4,MATCH($A12,'Data transformed'!$A$5:$A$185,0),MATCH(CO$4,'Data transformed'!$4:$4,0)-1)), MIN(MAX(OFFSET('Data transformed'!$A$4,MATCH($A12,'Data transformed'!$A$5:$A$185,0),MATCH(CO$4,'Data transformed'!$4:$4,0)-1),$M12),$N12),"NA"))</f>
        <v>2</v>
      </c>
      <c r="CP12" s="103" t="n">
        <f aca="true">IF($J12="","",IF(ISNUMBER(OFFSET('Data transformed'!$A$4,MATCH($A12,'Data transformed'!$A$5:$A$185,0),MATCH(CP$4,'Data transformed'!$4:$4,0)-1)), MIN(MAX(OFFSET('Data transformed'!$A$4,MATCH($A12,'Data transformed'!$A$5:$A$185,0),MATCH(CP$4,'Data transformed'!$4:$4,0)-1),$M12),$N12),"NA"))</f>
        <v>2</v>
      </c>
      <c r="CQ12" s="103" t="n">
        <f aca="true">IF($J12="","",IF(ISNUMBER(OFFSET('Data transformed'!$A$4,MATCH($A12,'Data transformed'!$A$5:$A$185,0),MATCH(CQ$4,'Data transformed'!$4:$4,0)-1)), MIN(MAX(OFFSET('Data transformed'!$A$4,MATCH($A12,'Data transformed'!$A$5:$A$185,0),MATCH(CQ$4,'Data transformed'!$4:$4,0)-1),$M12),$N12),"NA"))</f>
        <v>2</v>
      </c>
      <c r="CR12" s="103" t="n">
        <f aca="true">IF($J12="","",IF(ISNUMBER(OFFSET('Data transformed'!$A$4,MATCH($A12,'Data transformed'!$A$5:$A$185,0),MATCH(CR$4,'Data transformed'!$4:$4,0)-1)), MIN(MAX(OFFSET('Data transformed'!$A$4,MATCH($A12,'Data transformed'!$A$5:$A$185,0),MATCH(CR$4,'Data transformed'!$4:$4,0)-1),$M12),$N12),"NA"))</f>
        <v>1</v>
      </c>
      <c r="CS12" s="103" t="n">
        <f aca="true">IF($J12="","",IF(ISNUMBER(OFFSET('Data transformed'!$A$4,MATCH($A12,'Data transformed'!$A$5:$A$185,0),MATCH(CS$4,'Data transformed'!$4:$4,0)-1)), MIN(MAX(OFFSET('Data transformed'!$A$4,MATCH($A12,'Data transformed'!$A$5:$A$185,0),MATCH(CS$4,'Data transformed'!$4:$4,0)-1),$M12),$N12),"NA"))</f>
        <v>1</v>
      </c>
      <c r="CT12" s="103" t="n">
        <f aca="true">IF($J12="","",IF(ISNUMBER(OFFSET('Data transformed'!$A$4,MATCH($A12,'Data transformed'!$A$5:$A$185,0),MATCH(CT$4,'Data transformed'!$4:$4,0)-1)), MIN(MAX(OFFSET('Data transformed'!$A$4,MATCH($A12,'Data transformed'!$A$5:$A$185,0),MATCH(CT$4,'Data transformed'!$4:$4,0)-1),$M12),$N12),"NA"))</f>
        <v>1</v>
      </c>
      <c r="CU12" s="103" t="n">
        <f aca="true">IF($J12="","",IF(ISNUMBER(OFFSET('Data transformed'!$A$4,MATCH($A12,'Data transformed'!$A$5:$A$185,0),MATCH(CU$4,'Data transformed'!$4:$4,0)-1)), MIN(MAX(OFFSET('Data transformed'!$A$4,MATCH($A12,'Data transformed'!$A$5:$A$185,0),MATCH(CU$4,'Data transformed'!$4:$4,0)-1),$M12),$N12),"NA"))</f>
        <v>1</v>
      </c>
    </row>
    <row r="13" s="103" customFormat="true" ht="15.5" hidden="false" customHeight="false" outlineLevel="0" collapsed="false">
      <c r="A13" s="107" t="n">
        <v>1122</v>
      </c>
      <c r="B13" s="107" t="n">
        <v>4</v>
      </c>
      <c r="C13" s="103" t="str">
        <f aca="true">IF(ISBLANK(OFFSET('Raw Data'!$A$3,MATCH($A13,'Raw Data'!$B$4:$B$185,0),MATCH(C$4,'Raw Data'!$3:$3,0)-1)),"",OFFSET('Raw Data'!$A$3,MATCH($A13,'Raw Data'!$B$4:$B$185,0),MATCH(C$4,'Raw Data'!$3:$3,0)-1))</f>
        <v/>
      </c>
      <c r="D13" s="103" t="str">
        <f aca="true">IF(ISBLANK(OFFSET('Raw Data'!$A$3,MATCH($A13,'Raw Data'!$B$4:$B$185,0),MATCH(D$4,'Raw Data'!$3:$3,0)-1)),"",OFFSET('Raw Data'!$A$3,MATCH($A13,'Raw Data'!$B$4:$B$185,0),MATCH(D$4,'Raw Data'!$3:$3,0)-1))</f>
        <v>Expert assessment data - C.11</v>
      </c>
      <c r="E13" s="103" t="str">
        <f aca="true">IF(ISBLANK(OFFSET('Raw Data'!$A$3,MATCH($A13,'Raw Data'!$B$4:$B$185,0),MATCH(E$4,'Raw Data'!$3:$3,0)-1)),"",OFFSET('Raw Data'!$A$3,MATCH($A13,'Raw Data'!$B$4:$B$185,0),MATCH(E$4,'Raw Data'!$3:$3,0)-1))</f>
        <v>Is participation in these structures funded for non-governmental consumer advocacy groups in your country in 2020?</v>
      </c>
      <c r="J13" s="103" t="n">
        <f aca="true" t="array" ref="J13:J13">IFERROR(_xlfn.QUARTILE.INC(IF(ISNUMBER(OFFSET('Data transformed'!$N$4,MATCH('outliers treatment'!$A13,'Data transformed'!$A$5:$A$185),1,1,COUNTA('Data transformed'!$O$4:$CX$4))),OFFSET('Data transformed'!$N$4,MATCH('outliers treatment'!$A13,'Data transformed'!$A$5:$A$185),1,1,COUNTA('Data transformed'!$O$4:$CX$4))),1),"")</f>
        <v>0</v>
      </c>
      <c r="K13" s="103" t="n">
        <f aca="true" t="array" ref="K13:K13">IFERROR(_xlfn.QUARTILE.INC(IF(ISNUMBER(OFFSET('Data transformed'!$N$4,MATCH('outliers treatment'!$A13,'Data transformed'!$A$5:$A$185),1,1,COUNTA('Data transformed'!$O$4:$CX$4))),OFFSET('Data transformed'!$N$4,MATCH('outliers treatment'!$A13,'Data transformed'!$A$5:$A$185),1,1,COUNTA('Data transformed'!$O$4:$CX$4))),3),"")</f>
        <v>0.70238125</v>
      </c>
      <c r="L13" s="103" t="n">
        <f aca="false">IFERROR(K13-J13,"")</f>
        <v>0.70238125</v>
      </c>
      <c r="M13" s="103" t="n">
        <v>0</v>
      </c>
      <c r="N13" s="103" t="n">
        <v>2</v>
      </c>
      <c r="P13" s="105" t="n">
        <f aca="false" t="array" ref="P13:P13">IFERROR(SKEW(IF(ISNUMBER(T13:CU13),T13:CU13,"")),"")</f>
        <v>1.35460554517151</v>
      </c>
      <c r="Q13" s="103" t="n">
        <f aca="true">IF(ISBLANK(OFFSET('Data above threshold'!$A$4,MATCH('Data above threshold'!$A13,'Data above threshold'!$A$5:$A$185,0),MATCH('Data above threshold'!N$4,'Data above threshold'!$4:$4,0)-1)),1,OFFSET('Data above threshold'!$A$4,MATCH('Data above threshold'!$A13,'Data above threshold'!$A$5:$A$185,0),MATCH('Data above threshold'!N$4,'Data above threshold'!$4:$4,0)-1))</f>
        <v>0</v>
      </c>
      <c r="R13" s="103" t="n">
        <f aca="false">IF($J13="","",COUNTIF(T13:CU13,M13)+ COUNTIF(T13:CQ13,N13))</f>
        <v>40</v>
      </c>
      <c r="S13" s="106" t="n">
        <f aca="false" t="array" ref="S13:S13">IF(B13&lt;4,"",1-IFERROR(SUM(ISNUMBER(T13:CU13)*(1-$T$3:$CU$3))/COUNTIF($T$3:$CU$3,0),0))</f>
        <v>0.025</v>
      </c>
      <c r="T13" s="103" t="n">
        <f aca="true">IF($J13="","",IF(ISNUMBER(OFFSET('Data transformed'!$A$4,MATCH($A13,'Data transformed'!$A$5:$A$185,0),MATCH(T$4,'Data transformed'!$4:$4,0)-1)), MIN(MAX(OFFSET('Data transformed'!$A$4,MATCH($A13,'Data transformed'!$A$5:$A$185,0),MATCH(T$4,'Data transformed'!$4:$4,0)-1),$M13),$N13),"NA"))</f>
        <v>0.42857143</v>
      </c>
      <c r="U13" s="103" t="n">
        <f aca="true">IF($J13="","",IF(ISNUMBER(OFFSET('Data transformed'!$A$4,MATCH($A13,'Data transformed'!$A$5:$A$185,0),MATCH(U$4,'Data transformed'!$4:$4,0)-1)), MIN(MAX(OFFSET('Data transformed'!$A$4,MATCH($A13,'Data transformed'!$A$5:$A$185,0),MATCH(U$4,'Data transformed'!$4:$4,0)-1),$M13),$N13),"NA"))</f>
        <v>0.714286</v>
      </c>
      <c r="V13" s="103" t="str">
        <f aca="true">IF($J13="","",IF(ISNUMBER(OFFSET('Data transformed'!$A$4,MATCH($A13,'Data transformed'!$A$5:$A$185,0),MATCH(V$4,'Data transformed'!$4:$4,0)-1)), MIN(MAX(OFFSET('Data transformed'!$A$4,MATCH($A13,'Data transformed'!$A$5:$A$185,0),MATCH(V$4,'Data transformed'!$4:$4,0)-1),$M13),$N13),"NA"))</f>
        <v>NA</v>
      </c>
      <c r="W13" s="103" t="n">
        <f aca="true">IF($J13="","",IF(ISNUMBER(OFFSET('Data transformed'!$A$4,MATCH($A13,'Data transformed'!$A$5:$A$185,0),MATCH(W$4,'Data transformed'!$4:$4,0)-1)), MIN(MAX(OFFSET('Data transformed'!$A$4,MATCH($A13,'Data transformed'!$A$5:$A$185,0),MATCH(W$4,'Data transformed'!$4:$4,0)-1),$M13),$N13),"NA"))</f>
        <v>0</v>
      </c>
      <c r="X13" s="103" t="n">
        <f aca="true">IF($J13="","",IF(ISNUMBER(OFFSET('Data transformed'!$A$4,MATCH($A13,'Data transformed'!$A$5:$A$185,0),MATCH(X$4,'Data transformed'!$4:$4,0)-1)), MIN(MAX(OFFSET('Data transformed'!$A$4,MATCH($A13,'Data transformed'!$A$5:$A$185,0),MATCH(X$4,'Data transformed'!$4:$4,0)-1),$M13),$N13),"NA"))</f>
        <v>0.142857</v>
      </c>
      <c r="Y13" s="103" t="n">
        <f aca="true">IF($J13="","",IF(ISNUMBER(OFFSET('Data transformed'!$A$4,MATCH($A13,'Data transformed'!$A$5:$A$185,0),MATCH(Y$4,'Data transformed'!$4:$4,0)-1)), MIN(MAX(OFFSET('Data transformed'!$A$4,MATCH($A13,'Data transformed'!$A$5:$A$185,0),MATCH(Y$4,'Data transformed'!$4:$4,0)-1),$M13),$N13),"NA"))</f>
        <v>0</v>
      </c>
      <c r="Z13" s="103" t="n">
        <f aca="true">IF($J13="","",IF(ISNUMBER(OFFSET('Data transformed'!$A$4,MATCH($A13,'Data transformed'!$A$5:$A$185,0),MATCH(Z$4,'Data transformed'!$4:$4,0)-1)), MIN(MAX(OFFSET('Data transformed'!$A$4,MATCH($A13,'Data transformed'!$A$5:$A$185,0),MATCH(Z$4,'Data transformed'!$4:$4,0)-1),$M13),$N13),"NA"))</f>
        <v>0.428571</v>
      </c>
      <c r="AA13" s="103" t="n">
        <f aca="true">IF($J13="","",IF(ISNUMBER(OFFSET('Data transformed'!$A$4,MATCH($A13,'Data transformed'!$A$5:$A$185,0),MATCH(AA$4,'Data transformed'!$4:$4,0)-1)), MIN(MAX(OFFSET('Data transformed'!$A$4,MATCH($A13,'Data transformed'!$A$5:$A$185,0),MATCH(AA$4,'Data transformed'!$4:$4,0)-1),$M13),$N13),"NA"))</f>
        <v>0.142857</v>
      </c>
      <c r="AB13" s="103" t="n">
        <f aca="true">IF($J13="","",IF(ISNUMBER(OFFSET('Data transformed'!$A$4,MATCH($A13,'Data transformed'!$A$5:$A$185,0),MATCH(AB$4,'Data transformed'!$4:$4,0)-1)), MIN(MAX(OFFSET('Data transformed'!$A$4,MATCH($A13,'Data transformed'!$A$5:$A$185,0),MATCH(AB$4,'Data transformed'!$4:$4,0)-1),$M13),$N13),"NA"))</f>
        <v>0.714286</v>
      </c>
      <c r="AC13" s="103" t="n">
        <f aca="true">IF($J13="","",IF(ISNUMBER(OFFSET('Data transformed'!$A$4,MATCH($A13,'Data transformed'!$A$5:$A$185,0),MATCH(AC$4,'Data transformed'!$4:$4,0)-1)), MIN(MAX(OFFSET('Data transformed'!$A$4,MATCH($A13,'Data transformed'!$A$5:$A$185,0),MATCH(AC$4,'Data transformed'!$4:$4,0)-1),$M13),$N13),"NA"))</f>
        <v>1.2857143</v>
      </c>
      <c r="AD13" s="103" t="n">
        <f aca="true">IF($J13="","",IF(ISNUMBER(OFFSET('Data transformed'!$A$4,MATCH($A13,'Data transformed'!$A$5:$A$185,0),MATCH(AD$4,'Data transformed'!$4:$4,0)-1)), MIN(MAX(OFFSET('Data transformed'!$A$4,MATCH($A13,'Data transformed'!$A$5:$A$185,0),MATCH(AD$4,'Data transformed'!$4:$4,0)-1),$M13),$N13),"NA"))</f>
        <v>2</v>
      </c>
      <c r="AE13" s="103" t="n">
        <f aca="true">IF($J13="","",IF(ISNUMBER(OFFSET('Data transformed'!$A$4,MATCH($A13,'Data transformed'!$A$5:$A$185,0),MATCH(AE$4,'Data transformed'!$4:$4,0)-1)), MIN(MAX(OFFSET('Data transformed'!$A$4,MATCH($A13,'Data transformed'!$A$5:$A$185,0),MATCH(AE$4,'Data transformed'!$4:$4,0)-1),$M13),$N13),"NA"))</f>
        <v>0.571429</v>
      </c>
      <c r="AF13" s="103" t="n">
        <f aca="true">IF($J13="","",IF(ISNUMBER(OFFSET('Data transformed'!$A$4,MATCH($A13,'Data transformed'!$A$5:$A$185,0),MATCH(AF$4,'Data transformed'!$4:$4,0)-1)), MIN(MAX(OFFSET('Data transformed'!$A$4,MATCH($A13,'Data transformed'!$A$5:$A$185,0),MATCH(AF$4,'Data transformed'!$4:$4,0)-1),$M13),$N13),"NA"))</f>
        <v>0</v>
      </c>
      <c r="AG13" s="103" t="n">
        <f aca="true">IF($J13="","",IF(ISNUMBER(OFFSET('Data transformed'!$A$4,MATCH($A13,'Data transformed'!$A$5:$A$185,0),MATCH(AG$4,'Data transformed'!$4:$4,0)-1)), MIN(MAX(OFFSET('Data transformed'!$A$4,MATCH($A13,'Data transformed'!$A$5:$A$185,0),MATCH(AG$4,'Data transformed'!$4:$4,0)-1),$M13),$N13),"NA"))</f>
        <v>0</v>
      </c>
      <c r="AH13" s="103" t="n">
        <f aca="true">IF($J13="","",IF(ISNUMBER(OFFSET('Data transformed'!$A$4,MATCH($A13,'Data transformed'!$A$5:$A$185,0),MATCH(AH$4,'Data transformed'!$4:$4,0)-1)), MIN(MAX(OFFSET('Data transformed'!$A$4,MATCH($A13,'Data transformed'!$A$5:$A$185,0),MATCH(AH$4,'Data transformed'!$4:$4,0)-1),$M13),$N13),"NA"))</f>
        <v>0</v>
      </c>
      <c r="AI13" s="103" t="n">
        <f aca="true">IF($J13="","",IF(ISNUMBER(OFFSET('Data transformed'!$A$4,MATCH($A13,'Data transformed'!$A$5:$A$185,0),MATCH(AI$4,'Data transformed'!$4:$4,0)-1)), MIN(MAX(OFFSET('Data transformed'!$A$4,MATCH($A13,'Data transformed'!$A$5:$A$185,0),MATCH(AI$4,'Data transformed'!$4:$4,0)-1),$M13),$N13),"NA"))</f>
        <v>0</v>
      </c>
      <c r="AJ13" s="103" t="n">
        <f aca="true">IF($J13="","",IF(ISNUMBER(OFFSET('Data transformed'!$A$4,MATCH($A13,'Data transformed'!$A$5:$A$185,0),MATCH(AJ$4,'Data transformed'!$4:$4,0)-1)), MIN(MAX(OFFSET('Data transformed'!$A$4,MATCH($A13,'Data transformed'!$A$5:$A$185,0),MATCH(AJ$4,'Data transformed'!$4:$4,0)-1),$M13),$N13),"NA"))</f>
        <v>0</v>
      </c>
      <c r="AK13" s="103" t="n">
        <f aca="true">IF($J13="","",IF(ISNUMBER(OFFSET('Data transformed'!$A$4,MATCH($A13,'Data transformed'!$A$5:$A$185,0),MATCH(AK$4,'Data transformed'!$4:$4,0)-1)), MIN(MAX(OFFSET('Data transformed'!$A$4,MATCH($A13,'Data transformed'!$A$5:$A$185,0),MATCH(AK$4,'Data transformed'!$4:$4,0)-1),$M13),$N13),"NA"))</f>
        <v>0.8571429</v>
      </c>
      <c r="AL13" s="103" t="n">
        <f aca="true">IF($J13="","",IF(ISNUMBER(OFFSET('Data transformed'!$A$4,MATCH($A13,'Data transformed'!$A$5:$A$185,0),MATCH(AL$4,'Data transformed'!$4:$4,0)-1)), MIN(MAX(OFFSET('Data transformed'!$A$4,MATCH($A13,'Data transformed'!$A$5:$A$185,0),MATCH(AL$4,'Data transformed'!$4:$4,0)-1),$M13),$N13),"NA"))</f>
        <v>0.6</v>
      </c>
      <c r="AM13" s="103" t="n">
        <f aca="true">IF($J13="","",IF(ISNUMBER(OFFSET('Data transformed'!$A$4,MATCH($A13,'Data transformed'!$A$5:$A$185,0),MATCH(AM$4,'Data transformed'!$4:$4,0)-1)), MIN(MAX(OFFSET('Data transformed'!$A$4,MATCH($A13,'Data transformed'!$A$5:$A$185,0),MATCH(AM$4,'Data transformed'!$4:$4,0)-1),$M13),$N13),"NA"))</f>
        <v>0</v>
      </c>
      <c r="AN13" s="103" t="n">
        <f aca="true">IF($J13="","",IF(ISNUMBER(OFFSET('Data transformed'!$A$4,MATCH($A13,'Data transformed'!$A$5:$A$185,0),MATCH(AN$4,'Data transformed'!$4:$4,0)-1)), MIN(MAX(OFFSET('Data transformed'!$A$4,MATCH($A13,'Data transformed'!$A$5:$A$185,0),MATCH(AN$4,'Data transformed'!$4:$4,0)-1),$M13),$N13),"NA"))</f>
        <v>0</v>
      </c>
      <c r="AO13" s="103" t="n">
        <f aca="true">IF($J13="","",IF(ISNUMBER(OFFSET('Data transformed'!$A$4,MATCH($A13,'Data transformed'!$A$5:$A$185,0),MATCH(AO$4,'Data transformed'!$4:$4,0)-1)), MIN(MAX(OFFSET('Data transformed'!$A$4,MATCH($A13,'Data transformed'!$A$5:$A$185,0),MATCH(AO$4,'Data transformed'!$4:$4,0)-1),$M13),$N13),"NA"))</f>
        <v>0.047619</v>
      </c>
      <c r="AP13" s="103" t="n">
        <f aca="true">IF($J13="","",IF(ISNUMBER(OFFSET('Data transformed'!$A$4,MATCH($A13,'Data transformed'!$A$5:$A$185,0),MATCH(AP$4,'Data transformed'!$4:$4,0)-1)), MIN(MAX(OFFSET('Data transformed'!$A$4,MATCH($A13,'Data transformed'!$A$5:$A$185,0),MATCH(AP$4,'Data transformed'!$4:$4,0)-1),$M13),$N13),"NA"))</f>
        <v>0</v>
      </c>
      <c r="AQ13" s="103" t="n">
        <f aca="true">IF($J13="","",IF(ISNUMBER(OFFSET('Data transformed'!$A$4,MATCH($A13,'Data transformed'!$A$5:$A$185,0),MATCH(AQ$4,'Data transformed'!$4:$4,0)-1)), MIN(MAX(OFFSET('Data transformed'!$A$4,MATCH($A13,'Data transformed'!$A$5:$A$185,0),MATCH(AQ$4,'Data transformed'!$4:$4,0)-1),$M13),$N13),"NA"))</f>
        <v>2</v>
      </c>
      <c r="AR13" s="103" t="n">
        <f aca="true">IF($J13="","",IF(ISNUMBER(OFFSET('Data transformed'!$A$4,MATCH($A13,'Data transformed'!$A$5:$A$185,0),MATCH(AR$4,'Data transformed'!$4:$4,0)-1)), MIN(MAX(OFFSET('Data transformed'!$A$4,MATCH($A13,'Data transformed'!$A$5:$A$185,0),MATCH(AR$4,'Data transformed'!$4:$4,0)-1),$M13),$N13),"NA"))</f>
        <v>0</v>
      </c>
      <c r="AS13" s="103" t="n">
        <f aca="true">IF($J13="","",IF(ISNUMBER(OFFSET('Data transformed'!$A$4,MATCH($A13,'Data transformed'!$A$5:$A$185,0),MATCH(AS$4,'Data transformed'!$4:$4,0)-1)), MIN(MAX(OFFSET('Data transformed'!$A$4,MATCH($A13,'Data transformed'!$A$5:$A$185,0),MATCH(AS$4,'Data transformed'!$4:$4,0)-1),$M13),$N13),"NA"))</f>
        <v>0.666667</v>
      </c>
      <c r="AT13" s="103" t="n">
        <f aca="true">IF($J13="","",IF(ISNUMBER(OFFSET('Data transformed'!$A$4,MATCH($A13,'Data transformed'!$A$5:$A$185,0),MATCH(AT$4,'Data transformed'!$4:$4,0)-1)), MIN(MAX(OFFSET('Data transformed'!$A$4,MATCH($A13,'Data transformed'!$A$5:$A$185,0),MATCH(AT$4,'Data transformed'!$4:$4,0)-1),$M13),$N13),"NA"))</f>
        <v>0</v>
      </c>
      <c r="AU13" s="103" t="n">
        <f aca="true">IF($J13="","",IF(ISNUMBER(OFFSET('Data transformed'!$A$4,MATCH($A13,'Data transformed'!$A$5:$A$185,0),MATCH(AU$4,'Data transformed'!$4:$4,0)-1)), MIN(MAX(OFFSET('Data transformed'!$A$4,MATCH($A13,'Data transformed'!$A$5:$A$185,0),MATCH(AU$4,'Data transformed'!$4:$4,0)-1),$M13),$N13),"NA"))</f>
        <v>0</v>
      </c>
      <c r="AV13" s="103" t="n">
        <f aca="true">IF($J13="","",IF(ISNUMBER(OFFSET('Data transformed'!$A$4,MATCH($A13,'Data transformed'!$A$5:$A$185,0),MATCH(AV$4,'Data transformed'!$4:$4,0)-1)), MIN(MAX(OFFSET('Data transformed'!$A$4,MATCH($A13,'Data transformed'!$A$5:$A$185,0),MATCH(AV$4,'Data transformed'!$4:$4,0)-1),$M13),$N13),"NA"))</f>
        <v>0</v>
      </c>
      <c r="AW13" s="103" t="n">
        <f aca="true">IF($J13="","",IF(ISNUMBER(OFFSET('Data transformed'!$A$4,MATCH($A13,'Data transformed'!$A$5:$A$185,0),MATCH(AW$4,'Data transformed'!$4:$4,0)-1)), MIN(MAX(OFFSET('Data transformed'!$A$4,MATCH($A13,'Data transformed'!$A$5:$A$185,0),MATCH(AW$4,'Data transformed'!$4:$4,0)-1),$M13),$N13),"NA"))</f>
        <v>1.285714</v>
      </c>
      <c r="AX13" s="103" t="n">
        <f aca="true">IF($J13="","",IF(ISNUMBER(OFFSET('Data transformed'!$A$4,MATCH($A13,'Data transformed'!$A$5:$A$185,0),MATCH(AX$4,'Data transformed'!$4:$4,0)-1)), MIN(MAX(OFFSET('Data transformed'!$A$4,MATCH($A13,'Data transformed'!$A$5:$A$185,0),MATCH(AX$4,'Data transformed'!$4:$4,0)-1),$M13),$N13),"NA"))</f>
        <v>0</v>
      </c>
      <c r="AY13" s="103" t="n">
        <f aca="true">IF($J13="","",IF(ISNUMBER(OFFSET('Data transformed'!$A$4,MATCH($A13,'Data transformed'!$A$5:$A$185,0),MATCH(AY$4,'Data transformed'!$4:$4,0)-1)), MIN(MAX(OFFSET('Data transformed'!$A$4,MATCH($A13,'Data transformed'!$A$5:$A$185,0),MATCH(AY$4,'Data transformed'!$4:$4,0)-1),$M13),$N13),"NA"))</f>
        <v>0</v>
      </c>
      <c r="AZ13" s="103" t="n">
        <f aca="true">IF($J13="","",IF(ISNUMBER(OFFSET('Data transformed'!$A$4,MATCH($A13,'Data transformed'!$A$5:$A$185,0),MATCH(AZ$4,'Data transformed'!$4:$4,0)-1)), MIN(MAX(OFFSET('Data transformed'!$A$4,MATCH($A13,'Data transformed'!$A$5:$A$185,0),MATCH(AZ$4,'Data transformed'!$4:$4,0)-1),$M13),$N13),"NA"))</f>
        <v>0.76103896</v>
      </c>
      <c r="BA13" s="103" t="n">
        <f aca="true">IF($J13="","",IF(ISNUMBER(OFFSET('Data transformed'!$A$4,MATCH($A13,'Data transformed'!$A$5:$A$185,0),MATCH(BA$4,'Data transformed'!$4:$4,0)-1)), MIN(MAX(OFFSET('Data transformed'!$A$4,MATCH($A13,'Data transformed'!$A$5:$A$185,0),MATCH(BA$4,'Data transformed'!$4:$4,0)-1),$M13),$N13),"NA"))</f>
        <v>0.142857</v>
      </c>
      <c r="BB13" s="103" t="n">
        <f aca="true">IF($J13="","",IF(ISNUMBER(OFFSET('Data transformed'!$A$4,MATCH($A13,'Data transformed'!$A$5:$A$185,0),MATCH(BB$4,'Data transformed'!$4:$4,0)-1)), MIN(MAX(OFFSET('Data transformed'!$A$4,MATCH($A13,'Data transformed'!$A$5:$A$185,0),MATCH(BB$4,'Data transformed'!$4:$4,0)-1),$M13),$N13),"NA"))</f>
        <v>0</v>
      </c>
      <c r="BC13" s="103" t="n">
        <f aca="true">IF($J13="","",IF(ISNUMBER(OFFSET('Data transformed'!$A$4,MATCH($A13,'Data transformed'!$A$5:$A$185,0),MATCH(BC$4,'Data transformed'!$4:$4,0)-1)), MIN(MAX(OFFSET('Data transformed'!$A$4,MATCH($A13,'Data transformed'!$A$5:$A$185,0),MATCH(BC$4,'Data transformed'!$4:$4,0)-1),$M13),$N13),"NA"))</f>
        <v>1.714286</v>
      </c>
      <c r="BD13" s="103" t="n">
        <f aca="true">IF($J13="","",IF(ISNUMBER(OFFSET('Data transformed'!$A$4,MATCH($A13,'Data transformed'!$A$5:$A$185,0),MATCH(BD$4,'Data transformed'!$4:$4,0)-1)), MIN(MAX(OFFSET('Data transformed'!$A$4,MATCH($A13,'Data transformed'!$A$5:$A$185,0),MATCH(BD$4,'Data transformed'!$4:$4,0)-1),$M13),$N13),"NA"))</f>
        <v>0.666667</v>
      </c>
      <c r="BE13" s="103" t="n">
        <f aca="true">IF($J13="","",IF(ISNUMBER(OFFSET('Data transformed'!$A$4,MATCH($A13,'Data transformed'!$A$5:$A$185,0),MATCH(BE$4,'Data transformed'!$4:$4,0)-1)), MIN(MAX(OFFSET('Data transformed'!$A$4,MATCH($A13,'Data transformed'!$A$5:$A$185,0),MATCH(BE$4,'Data transformed'!$4:$4,0)-1),$M13),$N13),"NA"))</f>
        <v>1.214286</v>
      </c>
      <c r="BF13" s="103" t="n">
        <f aca="true">IF($J13="","",IF(ISNUMBER(OFFSET('Data transformed'!$A$4,MATCH($A13,'Data transformed'!$A$5:$A$185,0),MATCH(BF$4,'Data transformed'!$4:$4,0)-1)), MIN(MAX(OFFSET('Data transformed'!$A$4,MATCH($A13,'Data transformed'!$A$5:$A$185,0),MATCH(BF$4,'Data transformed'!$4:$4,0)-1),$M13),$N13),"NA"))</f>
        <v>1</v>
      </c>
      <c r="BG13" s="103" t="n">
        <f aca="true">IF($J13="","",IF(ISNUMBER(OFFSET('Data transformed'!$A$4,MATCH($A13,'Data transformed'!$A$5:$A$185,0),MATCH(BG$4,'Data transformed'!$4:$4,0)-1)), MIN(MAX(OFFSET('Data transformed'!$A$4,MATCH($A13,'Data transformed'!$A$5:$A$185,0),MATCH(BG$4,'Data transformed'!$4:$4,0)-1),$M13),$N13),"NA"))</f>
        <v>1.285714</v>
      </c>
      <c r="BH13" s="103" t="n">
        <f aca="true">IF($J13="","",IF(ISNUMBER(OFFSET('Data transformed'!$A$4,MATCH($A13,'Data transformed'!$A$5:$A$185,0),MATCH(BH$4,'Data transformed'!$4:$4,0)-1)), MIN(MAX(OFFSET('Data transformed'!$A$4,MATCH($A13,'Data transformed'!$A$5:$A$185,0),MATCH(BH$4,'Data transformed'!$4:$4,0)-1),$M13),$N13),"NA"))</f>
        <v>0</v>
      </c>
      <c r="BI13" s="103" t="n">
        <f aca="true">IF($J13="","",IF(ISNUMBER(OFFSET('Data transformed'!$A$4,MATCH($A13,'Data transformed'!$A$5:$A$185,0),MATCH(BI$4,'Data transformed'!$4:$4,0)-1)), MIN(MAX(OFFSET('Data transformed'!$A$4,MATCH($A13,'Data transformed'!$A$5:$A$185,0),MATCH(BI$4,'Data transformed'!$4:$4,0)-1),$M13),$N13),"NA"))</f>
        <v>0</v>
      </c>
      <c r="BJ13" s="103" t="n">
        <f aca="true">IF($J13="","",IF(ISNUMBER(OFFSET('Data transformed'!$A$4,MATCH($A13,'Data transformed'!$A$5:$A$185,0),MATCH(BJ$4,'Data transformed'!$4:$4,0)-1)), MIN(MAX(OFFSET('Data transformed'!$A$4,MATCH($A13,'Data transformed'!$A$5:$A$185,0),MATCH(BJ$4,'Data transformed'!$4:$4,0)-1),$M13),$N13),"NA"))</f>
        <v>1.2</v>
      </c>
      <c r="BK13" s="103" t="n">
        <f aca="true">IF($J13="","",IF(ISNUMBER(OFFSET('Data transformed'!$A$4,MATCH($A13,'Data transformed'!$A$5:$A$185,0),MATCH(BK$4,'Data transformed'!$4:$4,0)-1)), MIN(MAX(OFFSET('Data transformed'!$A$4,MATCH($A13,'Data transformed'!$A$5:$A$185,0),MATCH(BK$4,'Data transformed'!$4:$4,0)-1),$M13),$N13),"NA"))</f>
        <v>0.142857</v>
      </c>
      <c r="BL13" s="103" t="n">
        <f aca="true">IF($J13="","",IF(ISNUMBER(OFFSET('Data transformed'!$A$4,MATCH($A13,'Data transformed'!$A$5:$A$185,0),MATCH(BL$4,'Data transformed'!$4:$4,0)-1)), MIN(MAX(OFFSET('Data transformed'!$A$4,MATCH($A13,'Data transformed'!$A$5:$A$185,0),MATCH(BL$4,'Data transformed'!$4:$4,0)-1),$M13),$N13),"NA"))</f>
        <v>0</v>
      </c>
      <c r="BM13" s="103" t="n">
        <f aca="true">IF($J13="","",IF(ISNUMBER(OFFSET('Data transformed'!$A$4,MATCH($A13,'Data transformed'!$A$5:$A$185,0),MATCH(BM$4,'Data transformed'!$4:$4,0)-1)), MIN(MAX(OFFSET('Data transformed'!$A$4,MATCH($A13,'Data transformed'!$A$5:$A$185,0),MATCH(BM$4,'Data transformed'!$4:$4,0)-1),$M13),$N13),"NA"))</f>
        <v>0.571429</v>
      </c>
      <c r="BN13" s="103" t="n">
        <f aca="true">IF($J13="","",IF(ISNUMBER(OFFSET('Data transformed'!$A$4,MATCH($A13,'Data transformed'!$A$5:$A$185,0),MATCH(BN$4,'Data transformed'!$4:$4,0)-1)), MIN(MAX(OFFSET('Data transformed'!$A$4,MATCH($A13,'Data transformed'!$A$5:$A$185,0),MATCH(BN$4,'Data transformed'!$4:$4,0)-1),$M13),$N13),"NA"))</f>
        <v>0</v>
      </c>
      <c r="BO13" s="103" t="n">
        <f aca="true">IF($J13="","",IF(ISNUMBER(OFFSET('Data transformed'!$A$4,MATCH($A13,'Data transformed'!$A$5:$A$185,0),MATCH(BO$4,'Data transformed'!$4:$4,0)-1)), MIN(MAX(OFFSET('Data transformed'!$A$4,MATCH($A13,'Data transformed'!$A$5:$A$185,0),MATCH(BO$4,'Data transformed'!$4:$4,0)-1),$M13),$N13),"NA"))</f>
        <v>0</v>
      </c>
      <c r="BP13" s="103" t="n">
        <f aca="true">IF($J13="","",IF(ISNUMBER(OFFSET('Data transformed'!$A$4,MATCH($A13,'Data transformed'!$A$5:$A$185,0),MATCH(BP$4,'Data transformed'!$4:$4,0)-1)), MIN(MAX(OFFSET('Data transformed'!$A$4,MATCH($A13,'Data transformed'!$A$5:$A$185,0),MATCH(BP$4,'Data transformed'!$4:$4,0)-1),$M13),$N13),"NA"))</f>
        <v>0.5</v>
      </c>
      <c r="BQ13" s="103" t="n">
        <f aca="true">IF($J13="","",IF(ISNUMBER(OFFSET('Data transformed'!$A$4,MATCH($A13,'Data transformed'!$A$5:$A$185,0),MATCH(BQ$4,'Data transformed'!$4:$4,0)-1)), MIN(MAX(OFFSET('Data transformed'!$A$4,MATCH($A13,'Data transformed'!$A$5:$A$185,0),MATCH(BQ$4,'Data transformed'!$4:$4,0)-1),$M13),$N13),"NA"))</f>
        <v>1.214286</v>
      </c>
      <c r="BR13" s="103" t="n">
        <f aca="true">IF($J13="","",IF(ISNUMBER(OFFSET('Data transformed'!$A$4,MATCH($A13,'Data transformed'!$A$5:$A$185,0),MATCH(BR$4,'Data transformed'!$4:$4,0)-1)), MIN(MAX(OFFSET('Data transformed'!$A$4,MATCH($A13,'Data transformed'!$A$5:$A$185,0),MATCH(BR$4,'Data transformed'!$4:$4,0)-1),$M13),$N13),"NA"))</f>
        <v>0</v>
      </c>
      <c r="BS13" s="103" t="n">
        <f aca="true">IF($J13="","",IF(ISNUMBER(OFFSET('Data transformed'!$A$4,MATCH($A13,'Data transformed'!$A$5:$A$185,0),MATCH(BS$4,'Data transformed'!$4:$4,0)-1)), MIN(MAX(OFFSET('Data transformed'!$A$4,MATCH($A13,'Data transformed'!$A$5:$A$185,0),MATCH(BS$4,'Data transformed'!$4:$4,0)-1),$M13),$N13),"NA"))</f>
        <v>1</v>
      </c>
      <c r="BT13" s="103" t="n">
        <f aca="true">IF($J13="","",IF(ISNUMBER(OFFSET('Data transformed'!$A$4,MATCH($A13,'Data transformed'!$A$5:$A$185,0),MATCH(BT$4,'Data transformed'!$4:$4,0)-1)), MIN(MAX(OFFSET('Data transformed'!$A$4,MATCH($A13,'Data transformed'!$A$5:$A$185,0),MATCH(BT$4,'Data transformed'!$4:$4,0)-1),$M13),$N13),"NA"))</f>
        <v>0.285714</v>
      </c>
      <c r="BU13" s="103" t="n">
        <f aca="true">IF($J13="","",IF(ISNUMBER(OFFSET('Data transformed'!$A$4,MATCH($A13,'Data transformed'!$A$5:$A$185,0),MATCH(BU$4,'Data transformed'!$4:$4,0)-1)), MIN(MAX(OFFSET('Data transformed'!$A$4,MATCH($A13,'Data transformed'!$A$5:$A$185,0),MATCH(BU$4,'Data transformed'!$4:$4,0)-1),$M13),$N13),"NA"))</f>
        <v>0</v>
      </c>
      <c r="BV13" s="103" t="n">
        <f aca="true">IF($J13="","",IF(ISNUMBER(OFFSET('Data transformed'!$A$4,MATCH($A13,'Data transformed'!$A$5:$A$185,0),MATCH(BV$4,'Data transformed'!$4:$4,0)-1)), MIN(MAX(OFFSET('Data transformed'!$A$4,MATCH($A13,'Data transformed'!$A$5:$A$185,0),MATCH(BV$4,'Data transformed'!$4:$4,0)-1),$M13),$N13),"NA"))</f>
        <v>0</v>
      </c>
      <c r="BW13" s="103" t="n">
        <f aca="true">IF($J13="","",IF(ISNUMBER(OFFSET('Data transformed'!$A$4,MATCH($A13,'Data transformed'!$A$5:$A$185,0),MATCH(BW$4,'Data transformed'!$4:$4,0)-1)), MIN(MAX(OFFSET('Data transformed'!$A$4,MATCH($A13,'Data transformed'!$A$5:$A$185,0),MATCH(BW$4,'Data transformed'!$4:$4,0)-1),$M13),$N13),"NA"))</f>
        <v>1.142857</v>
      </c>
      <c r="BX13" s="103" t="n">
        <f aca="true">IF($J13="","",IF(ISNUMBER(OFFSET('Data transformed'!$A$4,MATCH($A13,'Data transformed'!$A$5:$A$185,0),MATCH(BX$4,'Data transformed'!$4:$4,0)-1)), MIN(MAX(OFFSET('Data transformed'!$A$4,MATCH($A13,'Data transformed'!$A$5:$A$185,0),MATCH(BX$4,'Data transformed'!$4:$4,0)-1),$M13),$N13),"NA"))</f>
        <v>0</v>
      </c>
      <c r="BY13" s="103" t="n">
        <f aca="true">IF($J13="","",IF(ISNUMBER(OFFSET('Data transformed'!$A$4,MATCH($A13,'Data transformed'!$A$5:$A$185,0),MATCH(BY$4,'Data transformed'!$4:$4,0)-1)), MIN(MAX(OFFSET('Data transformed'!$A$4,MATCH($A13,'Data transformed'!$A$5:$A$185,0),MATCH(BY$4,'Data transformed'!$4:$4,0)-1),$M13),$N13),"NA"))</f>
        <v>0</v>
      </c>
      <c r="BZ13" s="103" t="n">
        <f aca="true">IF($J13="","",IF(ISNUMBER(OFFSET('Data transformed'!$A$4,MATCH($A13,'Data transformed'!$A$5:$A$185,0),MATCH(BZ$4,'Data transformed'!$4:$4,0)-1)), MIN(MAX(OFFSET('Data transformed'!$A$4,MATCH($A13,'Data transformed'!$A$5:$A$185,0),MATCH(BZ$4,'Data transformed'!$4:$4,0)-1),$M13),$N13),"NA"))</f>
        <v>0</v>
      </c>
      <c r="CA13" s="103" t="n">
        <f aca="true">IF($J13="","",IF(ISNUMBER(OFFSET('Data transformed'!$A$4,MATCH($A13,'Data transformed'!$A$5:$A$185,0),MATCH(CA$4,'Data transformed'!$4:$4,0)-1)), MIN(MAX(OFFSET('Data transformed'!$A$4,MATCH($A13,'Data transformed'!$A$5:$A$185,0),MATCH(CA$4,'Data transformed'!$4:$4,0)-1),$M13),$N13),"NA"))</f>
        <v>0.142857</v>
      </c>
      <c r="CB13" s="103" t="n">
        <f aca="true">IF($J13="","",IF(ISNUMBER(OFFSET('Data transformed'!$A$4,MATCH($A13,'Data transformed'!$A$5:$A$185,0),MATCH(CB$4,'Data transformed'!$4:$4,0)-1)), MIN(MAX(OFFSET('Data transformed'!$A$4,MATCH($A13,'Data transformed'!$A$5:$A$185,0),MATCH(CB$4,'Data transformed'!$4:$4,0)-1),$M13),$N13),"NA"))</f>
        <v>0</v>
      </c>
      <c r="CC13" s="103" t="n">
        <f aca="true">IF($J13="","",IF(ISNUMBER(OFFSET('Data transformed'!$A$4,MATCH($A13,'Data transformed'!$A$5:$A$185,0),MATCH(CC$4,'Data transformed'!$4:$4,0)-1)), MIN(MAX(OFFSET('Data transformed'!$A$4,MATCH($A13,'Data transformed'!$A$5:$A$185,0),MATCH(CC$4,'Data transformed'!$4:$4,0)-1),$M13),$N13),"NA"))</f>
        <v>0</v>
      </c>
      <c r="CD13" s="103" t="n">
        <f aca="true">IF($J13="","",IF(ISNUMBER(OFFSET('Data transformed'!$A$4,MATCH($A13,'Data transformed'!$A$5:$A$185,0),MATCH(CD$4,'Data transformed'!$4:$4,0)-1)), MIN(MAX(OFFSET('Data transformed'!$A$4,MATCH($A13,'Data transformed'!$A$5:$A$185,0),MATCH(CD$4,'Data transformed'!$4:$4,0)-1),$M13),$N13),"NA"))</f>
        <v>1</v>
      </c>
      <c r="CE13" s="103" t="n">
        <f aca="true">IF($J13="","",IF(ISNUMBER(OFFSET('Data transformed'!$A$4,MATCH($A13,'Data transformed'!$A$5:$A$185,0),MATCH(CE$4,'Data transformed'!$4:$4,0)-1)), MIN(MAX(OFFSET('Data transformed'!$A$4,MATCH($A13,'Data transformed'!$A$5:$A$185,0),MATCH(CE$4,'Data transformed'!$4:$4,0)-1),$M13),$N13),"NA"))</f>
        <v>0.142857</v>
      </c>
      <c r="CF13" s="103" t="n">
        <f aca="true">IF($J13="","",IF(ISNUMBER(OFFSET('Data transformed'!$A$4,MATCH($A13,'Data transformed'!$A$5:$A$185,0),MATCH(CF$4,'Data transformed'!$4:$4,0)-1)), MIN(MAX(OFFSET('Data transformed'!$A$4,MATCH($A13,'Data transformed'!$A$5:$A$185,0),MATCH(CF$4,'Data transformed'!$4:$4,0)-1),$M13),$N13),"NA"))</f>
        <v>0.333333</v>
      </c>
      <c r="CG13" s="103" t="n">
        <f aca="true">IF($J13="","",IF(ISNUMBER(OFFSET('Data transformed'!$A$4,MATCH($A13,'Data transformed'!$A$5:$A$185,0),MATCH(CG$4,'Data transformed'!$4:$4,0)-1)), MIN(MAX(OFFSET('Data transformed'!$A$4,MATCH($A13,'Data transformed'!$A$5:$A$185,0),MATCH(CG$4,'Data transformed'!$4:$4,0)-1),$M13),$N13),"NA"))</f>
        <v>1</v>
      </c>
      <c r="CH13" s="103" t="n">
        <f aca="true">IF($J13="","",IF(ISNUMBER(OFFSET('Data transformed'!$A$4,MATCH($A13,'Data transformed'!$A$5:$A$185,0),MATCH(CH$4,'Data transformed'!$4:$4,0)-1)), MIN(MAX(OFFSET('Data transformed'!$A$4,MATCH($A13,'Data transformed'!$A$5:$A$185,0),MATCH(CH$4,'Data transformed'!$4:$4,0)-1),$M13),$N13),"NA"))</f>
        <v>0.2857143</v>
      </c>
      <c r="CI13" s="103" t="n">
        <f aca="true">IF($J13="","",IF(ISNUMBER(OFFSET('Data transformed'!$A$4,MATCH($A13,'Data transformed'!$A$5:$A$185,0),MATCH(CI$4,'Data transformed'!$4:$4,0)-1)), MIN(MAX(OFFSET('Data transformed'!$A$4,MATCH($A13,'Data transformed'!$A$5:$A$185,0),MATCH(CI$4,'Data transformed'!$4:$4,0)-1),$M13),$N13),"NA"))</f>
        <v>0</v>
      </c>
      <c r="CJ13" s="103" t="n">
        <f aca="true">IF($J13="","",IF(ISNUMBER(OFFSET('Data transformed'!$A$4,MATCH($A13,'Data transformed'!$A$5:$A$185,0),MATCH(CJ$4,'Data transformed'!$4:$4,0)-1)), MIN(MAX(OFFSET('Data transformed'!$A$4,MATCH($A13,'Data transformed'!$A$5:$A$185,0),MATCH(CJ$4,'Data transformed'!$4:$4,0)-1),$M13),$N13),"NA"))</f>
        <v>0</v>
      </c>
      <c r="CK13" s="103" t="n">
        <f aca="true">IF($J13="","",IF(ISNUMBER(OFFSET('Data transformed'!$A$4,MATCH($A13,'Data transformed'!$A$5:$A$185,0),MATCH(CK$4,'Data transformed'!$4:$4,0)-1)), MIN(MAX(OFFSET('Data transformed'!$A$4,MATCH($A13,'Data transformed'!$A$5:$A$185,0),MATCH(CK$4,'Data transformed'!$4:$4,0)-1),$M13),$N13),"NA"))</f>
        <v>2</v>
      </c>
      <c r="CL13" s="103" t="str">
        <f aca="true">IF($J13="","",IF(ISNUMBER(OFFSET('Data transformed'!$A$4,MATCH($A13,'Data transformed'!$A$5:$A$185,0),MATCH(CL$4,'Data transformed'!$4:$4,0)-1)), MIN(MAX(OFFSET('Data transformed'!$A$4,MATCH($A13,'Data transformed'!$A$5:$A$185,0),MATCH(CL$4,'Data transformed'!$4:$4,0)-1),$M13),$N13),"NA"))</f>
        <v>NA</v>
      </c>
      <c r="CM13" s="103" t="n">
        <f aca="true">IF($J13="","",IF(ISNUMBER(OFFSET('Data transformed'!$A$4,MATCH($A13,'Data transformed'!$A$5:$A$185,0),MATCH(CM$4,'Data transformed'!$4:$4,0)-1)), MIN(MAX(OFFSET('Data transformed'!$A$4,MATCH($A13,'Data transformed'!$A$5:$A$185,0),MATCH(CM$4,'Data transformed'!$4:$4,0)-1),$M13),$N13),"NA"))</f>
        <v>0</v>
      </c>
      <c r="CN13" s="103" t="n">
        <f aca="true">IF($J13="","",IF(ISNUMBER(OFFSET('Data transformed'!$A$4,MATCH($A13,'Data transformed'!$A$5:$A$185,0),MATCH(CN$4,'Data transformed'!$4:$4,0)-1)), MIN(MAX(OFFSET('Data transformed'!$A$4,MATCH($A13,'Data transformed'!$A$5:$A$185,0),MATCH(CN$4,'Data transformed'!$4:$4,0)-1),$M13),$N13),"NA"))</f>
        <v>0</v>
      </c>
      <c r="CO13" s="103" t="n">
        <f aca="true">IF($J13="","",IF(ISNUMBER(OFFSET('Data transformed'!$A$4,MATCH($A13,'Data transformed'!$A$5:$A$185,0),MATCH(CO$4,'Data transformed'!$4:$4,0)-1)), MIN(MAX(OFFSET('Data transformed'!$A$4,MATCH($A13,'Data transformed'!$A$5:$A$185,0),MATCH(CO$4,'Data transformed'!$4:$4,0)-1),$M13),$N13),"NA"))</f>
        <v>0.57142857</v>
      </c>
      <c r="CP13" s="103" t="n">
        <f aca="true">IF($J13="","",IF(ISNUMBER(OFFSET('Data transformed'!$A$4,MATCH($A13,'Data transformed'!$A$5:$A$185,0),MATCH(CP$4,'Data transformed'!$4:$4,0)-1)), MIN(MAX(OFFSET('Data transformed'!$A$4,MATCH($A13,'Data transformed'!$A$5:$A$185,0),MATCH(CP$4,'Data transformed'!$4:$4,0)-1),$M13),$N13),"NA"))</f>
        <v>0.285714</v>
      </c>
      <c r="CQ13" s="103" t="n">
        <f aca="true">IF($J13="","",IF(ISNUMBER(OFFSET('Data transformed'!$A$4,MATCH($A13,'Data transformed'!$A$5:$A$185,0),MATCH(CQ$4,'Data transformed'!$4:$4,0)-1)), MIN(MAX(OFFSET('Data transformed'!$A$4,MATCH($A13,'Data transformed'!$A$5:$A$185,0),MATCH(CQ$4,'Data transformed'!$4:$4,0)-1),$M13),$N13),"NA"))</f>
        <v>0</v>
      </c>
      <c r="CR13" s="103" t="n">
        <f aca="true">IF($J13="","",IF(ISNUMBER(OFFSET('Data transformed'!$A$4,MATCH($A13,'Data transformed'!$A$5:$A$185,0),MATCH(CR$4,'Data transformed'!$4:$4,0)-1)), MIN(MAX(OFFSET('Data transformed'!$A$4,MATCH($A13,'Data transformed'!$A$5:$A$185,0),MATCH(CR$4,'Data transformed'!$4:$4,0)-1),$M13),$N13),"NA"))</f>
        <v>0</v>
      </c>
      <c r="CS13" s="103" t="n">
        <f aca="true">IF($J13="","",IF(ISNUMBER(OFFSET('Data transformed'!$A$4,MATCH($A13,'Data transformed'!$A$5:$A$185,0),MATCH(CS$4,'Data transformed'!$4:$4,0)-1)), MIN(MAX(OFFSET('Data transformed'!$A$4,MATCH($A13,'Data transformed'!$A$5:$A$185,0),MATCH(CS$4,'Data transformed'!$4:$4,0)-1),$M13),$N13),"NA"))</f>
        <v>0</v>
      </c>
      <c r="CT13" s="103" t="n">
        <f aca="true">IF($J13="","",IF(ISNUMBER(OFFSET('Data transformed'!$A$4,MATCH($A13,'Data transformed'!$A$5:$A$185,0),MATCH(CT$4,'Data transformed'!$4:$4,0)-1)), MIN(MAX(OFFSET('Data transformed'!$A$4,MATCH($A13,'Data transformed'!$A$5:$A$185,0),MATCH(CT$4,'Data transformed'!$4:$4,0)-1),$M13),$N13),"NA"))</f>
        <v>0.857143</v>
      </c>
      <c r="CU13" s="103" t="n">
        <f aca="true">IF($J13="","",IF(ISNUMBER(OFFSET('Data transformed'!$A$4,MATCH($A13,'Data transformed'!$A$5:$A$185,0),MATCH(CU$4,'Data transformed'!$4:$4,0)-1)), MIN(MAX(OFFSET('Data transformed'!$A$4,MATCH($A13,'Data transformed'!$A$5:$A$185,0),MATCH(CU$4,'Data transformed'!$4:$4,0)-1),$M13),$N13),"NA"))</f>
        <v>0.42857143</v>
      </c>
    </row>
    <row r="14" s="103" customFormat="true" ht="16.5" hidden="false" customHeight="true" outlineLevel="0" collapsed="false">
      <c r="A14" s="107" t="n">
        <v>1123</v>
      </c>
      <c r="B14" s="107" t="n">
        <v>4</v>
      </c>
      <c r="C14" s="103" t="str">
        <f aca="true">IF(ISBLANK(OFFSET('Raw Data'!$A$3,MATCH($A14,'Raw Data'!$B$4:$B$185,0),MATCH(C$4,'Raw Data'!$3:$3,0)-1)),"",OFFSET('Raw Data'!$A$3,MATCH($A14,'Raw Data'!$B$4:$B$185,0),MATCH(C$4,'Raw Data'!$3:$3,0)-1))</f>
        <v/>
      </c>
      <c r="D14" s="103" t="str">
        <f aca="true">IF(ISBLANK(OFFSET('Raw Data'!$A$3,MATCH($A14,'Raw Data'!$B$4:$B$185,0),MATCH(D$4,'Raw Data'!$3:$3,0)-1)),"",OFFSET('Raw Data'!$A$3,MATCH($A14,'Raw Data'!$B$4:$B$185,0),MATCH(D$4,'Raw Data'!$3:$3,0)-1))</f>
        <v>Expert assessment data - C.12</v>
      </c>
      <c r="E14" s="103" t="str">
        <f aca="true">IF(ISBLANK(OFFSET('Raw Data'!$A$3,MATCH($A14,'Raw Data'!$B$4:$B$185,0),MATCH(E$4,'Raw Data'!$3:$3,0)-1)),"",OFFSET('Raw Data'!$A$3,MATCH($A14,'Raw Data'!$B$4:$B$185,0),MATCH(E$4,'Raw Data'!$3:$3,0)-1))</f>
        <v>Do consumer organisations have the right to represent consumers in class action suits in your country in2020?</v>
      </c>
      <c r="J14" s="103" t="n">
        <f aca="true" t="array" ref="J14:J14">IFERROR(_xlfn.QUARTILE.INC(IF(ISNUMBER(OFFSET('Data transformed'!$N$4,MATCH('outliers treatment'!$A14,'Data transformed'!$A$5:$A$185),1,1,COUNTA('Data transformed'!$O$4:$CX$4))),OFFSET('Data transformed'!$N$4,MATCH('outliers treatment'!$A14,'Data transformed'!$A$5:$A$185),1,1,COUNTA('Data transformed'!$O$4:$CX$4))),1),"")</f>
        <v>1</v>
      </c>
      <c r="K14" s="103" t="n">
        <f aca="true" t="array" ref="K14:K14">IFERROR(_xlfn.QUARTILE.INC(IF(ISNUMBER(OFFSET('Data transformed'!$N$4,MATCH('outliers treatment'!$A14,'Data transformed'!$A$5:$A$185),1,1,COUNTA('Data transformed'!$O$4:$CX$4))),OFFSET('Data transformed'!$N$4,MATCH('outliers treatment'!$A14,'Data transformed'!$A$5:$A$185),1,1,COUNTA('Data transformed'!$O$4:$CX$4))),3),"")</f>
        <v>2</v>
      </c>
      <c r="L14" s="103" t="n">
        <f aca="false">IFERROR(K14-J14,"")</f>
        <v>1</v>
      </c>
      <c r="M14" s="103" t="n">
        <v>0</v>
      </c>
      <c r="N14" s="103" t="n">
        <v>2</v>
      </c>
      <c r="P14" s="105" t="n">
        <f aca="false" t="array" ref="P14:P14">IFERROR(SKEW(IF(ISNUMBER(T14:CU14),T14:CU14,"")),"")</f>
        <v>-1.40299644464959</v>
      </c>
      <c r="Q14" s="103" t="n">
        <f aca="true">IF(ISBLANK(OFFSET('Data above threshold'!$A$4,MATCH('Data above threshold'!$A14,'Data above threshold'!$A$5:$A$185,0),MATCH('Data above threshold'!N$4,'Data above threshold'!$4:$4,0)-1)),1,OFFSET('Data above threshold'!$A$4,MATCH('Data above threshold'!$A14,'Data above threshold'!$A$5:$A$185,0),MATCH('Data above threshold'!N$4,'Data above threshold'!$4:$4,0)-1))</f>
        <v>0</v>
      </c>
      <c r="R14" s="103" t="n">
        <f aca="false">IF($J14="","",COUNTIF(T14:CU14,M14)+ COUNTIF(T14:CQ14,N14))</f>
        <v>60</v>
      </c>
      <c r="S14" s="106" t="n">
        <f aca="false" t="array" ref="S14:S14">IF(B14&lt;4,"",1-IFERROR(SUM(ISNUMBER(T14:CU14)*(1-$T$3:$CU$3))/COUNTIF($T$3:$CU$3,0),0))</f>
        <v>0.0875</v>
      </c>
      <c r="T14" s="103" t="n">
        <f aca="true">IF($J14="","",IF(ISNUMBER(OFFSET('Data transformed'!$A$4,MATCH($A14,'Data transformed'!$A$5:$A$185,0),MATCH(T$4,'Data transformed'!$4:$4,0)-1)), MIN(MAX(OFFSET('Data transformed'!$A$4,MATCH($A14,'Data transformed'!$A$5:$A$185,0),MATCH(T$4,'Data transformed'!$4:$4,0)-1),$M14),$N14),"NA"))</f>
        <v>2</v>
      </c>
      <c r="U14" s="103" t="n">
        <f aca="true">IF($J14="","",IF(ISNUMBER(OFFSET('Data transformed'!$A$4,MATCH($A14,'Data transformed'!$A$5:$A$185,0),MATCH(U$4,'Data transformed'!$4:$4,0)-1)), MIN(MAX(OFFSET('Data transformed'!$A$4,MATCH($A14,'Data transformed'!$A$5:$A$185,0),MATCH(U$4,'Data transformed'!$4:$4,0)-1),$M14),$N14),"NA"))</f>
        <v>1</v>
      </c>
      <c r="V14" s="103" t="str">
        <f aca="true">IF($J14="","",IF(ISNUMBER(OFFSET('Data transformed'!$A$4,MATCH($A14,'Data transformed'!$A$5:$A$185,0),MATCH(V$4,'Data transformed'!$4:$4,0)-1)), MIN(MAX(OFFSET('Data transformed'!$A$4,MATCH($A14,'Data transformed'!$A$5:$A$185,0),MATCH(V$4,'Data transformed'!$4:$4,0)-1),$M14),$N14),"NA"))</f>
        <v>NA</v>
      </c>
      <c r="W14" s="103" t="n">
        <f aca="true">IF($J14="","",IF(ISNUMBER(OFFSET('Data transformed'!$A$4,MATCH($A14,'Data transformed'!$A$5:$A$185,0),MATCH(W$4,'Data transformed'!$4:$4,0)-1)), MIN(MAX(OFFSET('Data transformed'!$A$4,MATCH($A14,'Data transformed'!$A$5:$A$185,0),MATCH(W$4,'Data transformed'!$4:$4,0)-1),$M14),$N14),"NA"))</f>
        <v>2</v>
      </c>
      <c r="X14" s="103" t="n">
        <f aca="true">IF($J14="","",IF(ISNUMBER(OFFSET('Data transformed'!$A$4,MATCH($A14,'Data transformed'!$A$5:$A$185,0),MATCH(X$4,'Data transformed'!$4:$4,0)-1)), MIN(MAX(OFFSET('Data transformed'!$A$4,MATCH($A14,'Data transformed'!$A$5:$A$185,0),MATCH(X$4,'Data transformed'!$4:$4,0)-1),$M14),$N14),"NA"))</f>
        <v>2</v>
      </c>
      <c r="Y14" s="103" t="n">
        <f aca="true">IF($J14="","",IF(ISNUMBER(OFFSET('Data transformed'!$A$4,MATCH($A14,'Data transformed'!$A$5:$A$185,0),MATCH(Y$4,'Data transformed'!$4:$4,0)-1)), MIN(MAX(OFFSET('Data transformed'!$A$4,MATCH($A14,'Data transformed'!$A$5:$A$185,0),MATCH(Y$4,'Data transformed'!$4:$4,0)-1),$M14),$N14),"NA"))</f>
        <v>2</v>
      </c>
      <c r="Z14" s="103" t="n">
        <f aca="true">IF($J14="","",IF(ISNUMBER(OFFSET('Data transformed'!$A$4,MATCH($A14,'Data transformed'!$A$5:$A$185,0),MATCH(Z$4,'Data transformed'!$4:$4,0)-1)), MIN(MAX(OFFSET('Data transformed'!$A$4,MATCH($A14,'Data transformed'!$A$5:$A$185,0),MATCH(Z$4,'Data transformed'!$4:$4,0)-1),$M14),$N14),"NA"))</f>
        <v>2</v>
      </c>
      <c r="AA14" s="103" t="n">
        <f aca="true">IF($J14="","",IF(ISNUMBER(OFFSET('Data transformed'!$A$4,MATCH($A14,'Data transformed'!$A$5:$A$185,0),MATCH(AA$4,'Data transformed'!$4:$4,0)-1)), MIN(MAX(OFFSET('Data transformed'!$A$4,MATCH($A14,'Data transformed'!$A$5:$A$185,0),MATCH(AA$4,'Data transformed'!$4:$4,0)-1),$M14),$N14),"NA"))</f>
        <v>2</v>
      </c>
      <c r="AB14" s="103" t="n">
        <f aca="true">IF($J14="","",IF(ISNUMBER(OFFSET('Data transformed'!$A$4,MATCH($A14,'Data transformed'!$A$5:$A$185,0),MATCH(AB$4,'Data transformed'!$4:$4,0)-1)), MIN(MAX(OFFSET('Data transformed'!$A$4,MATCH($A14,'Data transformed'!$A$5:$A$185,0),MATCH(AB$4,'Data transformed'!$4:$4,0)-1),$M14),$N14),"NA"))</f>
        <v>0</v>
      </c>
      <c r="AC14" s="103" t="n">
        <f aca="true">IF($J14="","",IF(ISNUMBER(OFFSET('Data transformed'!$A$4,MATCH($A14,'Data transformed'!$A$5:$A$185,0),MATCH(AC$4,'Data transformed'!$4:$4,0)-1)), MIN(MAX(OFFSET('Data transformed'!$A$4,MATCH($A14,'Data transformed'!$A$5:$A$185,0),MATCH(AC$4,'Data transformed'!$4:$4,0)-1),$M14),$N14),"NA"))</f>
        <v>2</v>
      </c>
      <c r="AD14" s="103" t="str">
        <f aca="true">IF($J14="","",IF(ISNUMBER(OFFSET('Data transformed'!$A$4,MATCH($A14,'Data transformed'!$A$5:$A$185,0),MATCH(AD$4,'Data transformed'!$4:$4,0)-1)), MIN(MAX(OFFSET('Data transformed'!$A$4,MATCH($A14,'Data transformed'!$A$5:$A$185,0),MATCH(AD$4,'Data transformed'!$4:$4,0)-1),$M14),$N14),"NA"))</f>
        <v>NA</v>
      </c>
      <c r="AE14" s="103" t="n">
        <f aca="true">IF($J14="","",IF(ISNUMBER(OFFSET('Data transformed'!$A$4,MATCH($A14,'Data transformed'!$A$5:$A$185,0),MATCH(AE$4,'Data transformed'!$4:$4,0)-1)), MIN(MAX(OFFSET('Data transformed'!$A$4,MATCH($A14,'Data transformed'!$A$5:$A$185,0),MATCH(AE$4,'Data transformed'!$4:$4,0)-1),$M14),$N14),"NA"))</f>
        <v>2</v>
      </c>
      <c r="AF14" s="103" t="n">
        <f aca="true">IF($J14="","",IF(ISNUMBER(OFFSET('Data transformed'!$A$4,MATCH($A14,'Data transformed'!$A$5:$A$185,0),MATCH(AF$4,'Data transformed'!$4:$4,0)-1)), MIN(MAX(OFFSET('Data transformed'!$A$4,MATCH($A14,'Data transformed'!$A$5:$A$185,0),MATCH(AF$4,'Data transformed'!$4:$4,0)-1),$M14),$N14),"NA"))</f>
        <v>2</v>
      </c>
      <c r="AG14" s="103" t="n">
        <f aca="true">IF($J14="","",IF(ISNUMBER(OFFSET('Data transformed'!$A$4,MATCH($A14,'Data transformed'!$A$5:$A$185,0),MATCH(AG$4,'Data transformed'!$4:$4,0)-1)), MIN(MAX(OFFSET('Data transformed'!$A$4,MATCH($A14,'Data transformed'!$A$5:$A$185,0),MATCH(AG$4,'Data transformed'!$4:$4,0)-1),$M14),$N14),"NA"))</f>
        <v>1</v>
      </c>
      <c r="AH14" s="103" t="n">
        <f aca="true">IF($J14="","",IF(ISNUMBER(OFFSET('Data transformed'!$A$4,MATCH($A14,'Data transformed'!$A$5:$A$185,0),MATCH(AH$4,'Data transformed'!$4:$4,0)-1)), MIN(MAX(OFFSET('Data transformed'!$A$4,MATCH($A14,'Data transformed'!$A$5:$A$185,0),MATCH(AH$4,'Data transformed'!$4:$4,0)-1),$M14),$N14),"NA"))</f>
        <v>2</v>
      </c>
      <c r="AI14" s="103" t="n">
        <f aca="true">IF($J14="","",IF(ISNUMBER(OFFSET('Data transformed'!$A$4,MATCH($A14,'Data transformed'!$A$5:$A$185,0),MATCH(AI$4,'Data transformed'!$4:$4,0)-1)), MIN(MAX(OFFSET('Data transformed'!$A$4,MATCH($A14,'Data transformed'!$A$5:$A$185,0),MATCH(AI$4,'Data transformed'!$4:$4,0)-1),$M14),$N14),"NA"))</f>
        <v>2</v>
      </c>
      <c r="AJ14" s="103" t="n">
        <f aca="true">IF($J14="","",IF(ISNUMBER(OFFSET('Data transformed'!$A$4,MATCH($A14,'Data transformed'!$A$5:$A$185,0),MATCH(AJ$4,'Data transformed'!$4:$4,0)-1)), MIN(MAX(OFFSET('Data transformed'!$A$4,MATCH($A14,'Data transformed'!$A$5:$A$185,0),MATCH(AJ$4,'Data transformed'!$4:$4,0)-1),$M14),$N14),"NA"))</f>
        <v>2</v>
      </c>
      <c r="AK14" s="103" t="n">
        <f aca="true">IF($J14="","",IF(ISNUMBER(OFFSET('Data transformed'!$A$4,MATCH($A14,'Data transformed'!$A$5:$A$185,0),MATCH(AK$4,'Data transformed'!$4:$4,0)-1)), MIN(MAX(OFFSET('Data transformed'!$A$4,MATCH($A14,'Data transformed'!$A$5:$A$185,0),MATCH(AK$4,'Data transformed'!$4:$4,0)-1),$M14),$N14),"NA"))</f>
        <v>2</v>
      </c>
      <c r="AL14" s="103" t="n">
        <f aca="true">IF($J14="","",IF(ISNUMBER(OFFSET('Data transformed'!$A$4,MATCH($A14,'Data transformed'!$A$5:$A$185,0),MATCH(AL$4,'Data transformed'!$4:$4,0)-1)), MIN(MAX(OFFSET('Data transformed'!$A$4,MATCH($A14,'Data transformed'!$A$5:$A$185,0),MATCH(AL$4,'Data transformed'!$4:$4,0)-1),$M14),$N14),"NA"))</f>
        <v>2</v>
      </c>
      <c r="AM14" s="103" t="n">
        <f aca="true">IF($J14="","",IF(ISNUMBER(OFFSET('Data transformed'!$A$4,MATCH($A14,'Data transformed'!$A$5:$A$185,0),MATCH(AM$4,'Data transformed'!$4:$4,0)-1)), MIN(MAX(OFFSET('Data transformed'!$A$4,MATCH($A14,'Data transformed'!$A$5:$A$185,0),MATCH(AM$4,'Data transformed'!$4:$4,0)-1),$M14),$N14),"NA"))</f>
        <v>2</v>
      </c>
      <c r="AN14" s="103" t="n">
        <f aca="true">IF($J14="","",IF(ISNUMBER(OFFSET('Data transformed'!$A$4,MATCH($A14,'Data transformed'!$A$5:$A$185,0),MATCH(AN$4,'Data transformed'!$4:$4,0)-1)), MIN(MAX(OFFSET('Data transformed'!$A$4,MATCH($A14,'Data transformed'!$A$5:$A$185,0),MATCH(AN$4,'Data transformed'!$4:$4,0)-1),$M14),$N14),"NA"))</f>
        <v>0</v>
      </c>
      <c r="AO14" s="103" t="n">
        <f aca="true">IF($J14="","",IF(ISNUMBER(OFFSET('Data transformed'!$A$4,MATCH($A14,'Data transformed'!$A$5:$A$185,0),MATCH(AO$4,'Data transformed'!$4:$4,0)-1)), MIN(MAX(OFFSET('Data transformed'!$A$4,MATCH($A14,'Data transformed'!$A$5:$A$185,0),MATCH(AO$4,'Data transformed'!$4:$4,0)-1),$M14),$N14),"NA"))</f>
        <v>2</v>
      </c>
      <c r="AP14" s="103" t="n">
        <f aca="true">IF($J14="","",IF(ISNUMBER(OFFSET('Data transformed'!$A$4,MATCH($A14,'Data transformed'!$A$5:$A$185,0),MATCH(AP$4,'Data transformed'!$4:$4,0)-1)), MIN(MAX(OFFSET('Data transformed'!$A$4,MATCH($A14,'Data transformed'!$A$5:$A$185,0),MATCH(AP$4,'Data transformed'!$4:$4,0)-1),$M14),$N14),"NA"))</f>
        <v>1</v>
      </c>
      <c r="AQ14" s="103" t="n">
        <f aca="true">IF($J14="","",IF(ISNUMBER(OFFSET('Data transformed'!$A$4,MATCH($A14,'Data transformed'!$A$5:$A$185,0),MATCH(AQ$4,'Data transformed'!$4:$4,0)-1)), MIN(MAX(OFFSET('Data transformed'!$A$4,MATCH($A14,'Data transformed'!$A$5:$A$185,0),MATCH(AQ$4,'Data transformed'!$4:$4,0)-1),$M14),$N14),"NA"))</f>
        <v>1</v>
      </c>
      <c r="AR14" s="103" t="n">
        <f aca="true">IF($J14="","",IF(ISNUMBER(OFFSET('Data transformed'!$A$4,MATCH($A14,'Data transformed'!$A$5:$A$185,0),MATCH(AR$4,'Data transformed'!$4:$4,0)-1)), MIN(MAX(OFFSET('Data transformed'!$A$4,MATCH($A14,'Data transformed'!$A$5:$A$185,0),MATCH(AR$4,'Data transformed'!$4:$4,0)-1),$M14),$N14),"NA"))</f>
        <v>2</v>
      </c>
      <c r="AS14" s="103" t="str">
        <f aca="true">IF($J14="","",IF(ISNUMBER(OFFSET('Data transformed'!$A$4,MATCH($A14,'Data transformed'!$A$5:$A$185,0),MATCH(AS$4,'Data transformed'!$4:$4,0)-1)), MIN(MAX(OFFSET('Data transformed'!$A$4,MATCH($A14,'Data transformed'!$A$5:$A$185,0),MATCH(AS$4,'Data transformed'!$4:$4,0)-1),$M14),$N14),"NA"))</f>
        <v>NA</v>
      </c>
      <c r="AT14" s="103" t="str">
        <f aca="true">IF($J14="","",IF(ISNUMBER(OFFSET('Data transformed'!$A$4,MATCH($A14,'Data transformed'!$A$5:$A$185,0),MATCH(AT$4,'Data transformed'!$4:$4,0)-1)), MIN(MAX(OFFSET('Data transformed'!$A$4,MATCH($A14,'Data transformed'!$A$5:$A$185,0),MATCH(AT$4,'Data transformed'!$4:$4,0)-1),$M14),$N14),"NA"))</f>
        <v>NA</v>
      </c>
      <c r="AU14" s="103" t="n">
        <f aca="true">IF($J14="","",IF(ISNUMBER(OFFSET('Data transformed'!$A$4,MATCH($A14,'Data transformed'!$A$5:$A$185,0),MATCH(AU$4,'Data transformed'!$4:$4,0)-1)), MIN(MAX(OFFSET('Data transformed'!$A$4,MATCH($A14,'Data transformed'!$A$5:$A$185,0),MATCH(AU$4,'Data transformed'!$4:$4,0)-1),$M14),$N14),"NA"))</f>
        <v>1</v>
      </c>
      <c r="AV14" s="103" t="n">
        <f aca="true">IF($J14="","",IF(ISNUMBER(OFFSET('Data transformed'!$A$4,MATCH($A14,'Data transformed'!$A$5:$A$185,0),MATCH(AV$4,'Data transformed'!$4:$4,0)-1)), MIN(MAX(OFFSET('Data transformed'!$A$4,MATCH($A14,'Data transformed'!$A$5:$A$185,0),MATCH(AV$4,'Data transformed'!$4:$4,0)-1),$M14),$N14),"NA"))</f>
        <v>2</v>
      </c>
      <c r="AW14" s="103" t="n">
        <f aca="true">IF($J14="","",IF(ISNUMBER(OFFSET('Data transformed'!$A$4,MATCH($A14,'Data transformed'!$A$5:$A$185,0),MATCH(AW$4,'Data transformed'!$4:$4,0)-1)), MIN(MAX(OFFSET('Data transformed'!$A$4,MATCH($A14,'Data transformed'!$A$5:$A$185,0),MATCH(AW$4,'Data transformed'!$4:$4,0)-1),$M14),$N14),"NA"))</f>
        <v>2</v>
      </c>
      <c r="AX14" s="103" t="n">
        <f aca="true">IF($J14="","",IF(ISNUMBER(OFFSET('Data transformed'!$A$4,MATCH($A14,'Data transformed'!$A$5:$A$185,0),MATCH(AX$4,'Data transformed'!$4:$4,0)-1)), MIN(MAX(OFFSET('Data transformed'!$A$4,MATCH($A14,'Data transformed'!$A$5:$A$185,0),MATCH(AX$4,'Data transformed'!$4:$4,0)-1),$M14),$N14),"NA"))</f>
        <v>2</v>
      </c>
      <c r="AY14" s="103" t="n">
        <f aca="true">IF($J14="","",IF(ISNUMBER(OFFSET('Data transformed'!$A$4,MATCH($A14,'Data transformed'!$A$5:$A$185,0),MATCH(AY$4,'Data transformed'!$4:$4,0)-1)), MIN(MAX(OFFSET('Data transformed'!$A$4,MATCH($A14,'Data transformed'!$A$5:$A$185,0),MATCH(AY$4,'Data transformed'!$4:$4,0)-1),$M14),$N14),"NA"))</f>
        <v>2</v>
      </c>
      <c r="AZ14" s="103" t="n">
        <f aca="true">IF($J14="","",IF(ISNUMBER(OFFSET('Data transformed'!$A$4,MATCH($A14,'Data transformed'!$A$5:$A$185,0),MATCH(AZ$4,'Data transformed'!$4:$4,0)-1)), MIN(MAX(OFFSET('Data transformed'!$A$4,MATCH($A14,'Data transformed'!$A$5:$A$185,0),MATCH(AZ$4,'Data transformed'!$4:$4,0)-1),$M14),$N14),"NA"))</f>
        <v>2</v>
      </c>
      <c r="BA14" s="103" t="str">
        <f aca="true">IF($J14="","",IF(ISNUMBER(OFFSET('Data transformed'!$A$4,MATCH($A14,'Data transformed'!$A$5:$A$185,0),MATCH(BA$4,'Data transformed'!$4:$4,0)-1)), MIN(MAX(OFFSET('Data transformed'!$A$4,MATCH($A14,'Data transformed'!$A$5:$A$185,0),MATCH(BA$4,'Data transformed'!$4:$4,0)-1),$M14),$N14),"NA"))</f>
        <v>NA</v>
      </c>
      <c r="BB14" s="103" t="n">
        <f aca="true">IF($J14="","",IF(ISNUMBER(OFFSET('Data transformed'!$A$4,MATCH($A14,'Data transformed'!$A$5:$A$185,0),MATCH(BB$4,'Data transformed'!$4:$4,0)-1)), MIN(MAX(OFFSET('Data transformed'!$A$4,MATCH($A14,'Data transformed'!$A$5:$A$185,0),MATCH(BB$4,'Data transformed'!$4:$4,0)-1),$M14),$N14),"NA"))</f>
        <v>2</v>
      </c>
      <c r="BC14" s="103" t="n">
        <f aca="true">IF($J14="","",IF(ISNUMBER(OFFSET('Data transformed'!$A$4,MATCH($A14,'Data transformed'!$A$5:$A$185,0),MATCH(BC$4,'Data transformed'!$4:$4,0)-1)), MIN(MAX(OFFSET('Data transformed'!$A$4,MATCH($A14,'Data transformed'!$A$5:$A$185,0),MATCH(BC$4,'Data transformed'!$4:$4,0)-1),$M14),$N14),"NA"))</f>
        <v>0</v>
      </c>
      <c r="BD14" s="103" t="n">
        <f aca="true">IF($J14="","",IF(ISNUMBER(OFFSET('Data transformed'!$A$4,MATCH($A14,'Data transformed'!$A$5:$A$185,0),MATCH(BD$4,'Data transformed'!$4:$4,0)-1)), MIN(MAX(OFFSET('Data transformed'!$A$4,MATCH($A14,'Data transformed'!$A$5:$A$185,0),MATCH(BD$4,'Data transformed'!$4:$4,0)-1),$M14),$N14),"NA"))</f>
        <v>1.33</v>
      </c>
      <c r="BE14" s="103" t="n">
        <f aca="true">IF($J14="","",IF(ISNUMBER(OFFSET('Data transformed'!$A$4,MATCH($A14,'Data transformed'!$A$5:$A$185,0),MATCH(BE$4,'Data transformed'!$4:$4,0)-1)), MIN(MAX(OFFSET('Data transformed'!$A$4,MATCH($A14,'Data transformed'!$A$5:$A$185,0),MATCH(BE$4,'Data transformed'!$4:$4,0)-1),$M14),$N14),"NA"))</f>
        <v>2</v>
      </c>
      <c r="BF14" s="103" t="n">
        <f aca="true">IF($J14="","",IF(ISNUMBER(OFFSET('Data transformed'!$A$4,MATCH($A14,'Data transformed'!$A$5:$A$185,0),MATCH(BF$4,'Data transformed'!$4:$4,0)-1)), MIN(MAX(OFFSET('Data transformed'!$A$4,MATCH($A14,'Data transformed'!$A$5:$A$185,0),MATCH(BF$4,'Data transformed'!$4:$4,0)-1),$M14),$N14),"NA"))</f>
        <v>0</v>
      </c>
      <c r="BG14" s="103" t="n">
        <f aca="true">IF($J14="","",IF(ISNUMBER(OFFSET('Data transformed'!$A$4,MATCH($A14,'Data transformed'!$A$5:$A$185,0),MATCH(BG$4,'Data transformed'!$4:$4,0)-1)), MIN(MAX(OFFSET('Data transformed'!$A$4,MATCH($A14,'Data transformed'!$A$5:$A$185,0),MATCH(BG$4,'Data transformed'!$4:$4,0)-1),$M14),$N14),"NA"))</f>
        <v>2</v>
      </c>
      <c r="BH14" s="103" t="n">
        <f aca="true">IF($J14="","",IF(ISNUMBER(OFFSET('Data transformed'!$A$4,MATCH($A14,'Data transformed'!$A$5:$A$185,0),MATCH(BH$4,'Data transformed'!$4:$4,0)-1)), MIN(MAX(OFFSET('Data transformed'!$A$4,MATCH($A14,'Data transformed'!$A$5:$A$185,0),MATCH(BH$4,'Data transformed'!$4:$4,0)-1),$M14),$N14),"NA"))</f>
        <v>1.67</v>
      </c>
      <c r="BI14" s="103" t="n">
        <f aca="true">IF($J14="","",IF(ISNUMBER(OFFSET('Data transformed'!$A$4,MATCH($A14,'Data transformed'!$A$5:$A$185,0),MATCH(BI$4,'Data transformed'!$4:$4,0)-1)), MIN(MAX(OFFSET('Data transformed'!$A$4,MATCH($A14,'Data transformed'!$A$5:$A$185,0),MATCH(BI$4,'Data transformed'!$4:$4,0)-1),$M14),$N14),"NA"))</f>
        <v>2</v>
      </c>
      <c r="BJ14" s="103" t="n">
        <f aca="true">IF($J14="","",IF(ISNUMBER(OFFSET('Data transformed'!$A$4,MATCH($A14,'Data transformed'!$A$5:$A$185,0),MATCH(BJ$4,'Data transformed'!$4:$4,0)-1)), MIN(MAX(OFFSET('Data transformed'!$A$4,MATCH($A14,'Data transformed'!$A$5:$A$185,0),MATCH(BJ$4,'Data transformed'!$4:$4,0)-1),$M14),$N14),"NA"))</f>
        <v>2</v>
      </c>
      <c r="BK14" s="103" t="n">
        <f aca="true">IF($J14="","",IF(ISNUMBER(OFFSET('Data transformed'!$A$4,MATCH($A14,'Data transformed'!$A$5:$A$185,0),MATCH(BK$4,'Data transformed'!$4:$4,0)-1)), MIN(MAX(OFFSET('Data transformed'!$A$4,MATCH($A14,'Data transformed'!$A$5:$A$185,0),MATCH(BK$4,'Data transformed'!$4:$4,0)-1),$M14),$N14),"NA"))</f>
        <v>2</v>
      </c>
      <c r="BL14" s="103" t="n">
        <f aca="true">IF($J14="","",IF(ISNUMBER(OFFSET('Data transformed'!$A$4,MATCH($A14,'Data transformed'!$A$5:$A$185,0),MATCH(BL$4,'Data transformed'!$4:$4,0)-1)), MIN(MAX(OFFSET('Data transformed'!$A$4,MATCH($A14,'Data transformed'!$A$5:$A$185,0),MATCH(BL$4,'Data transformed'!$4:$4,0)-1),$M14),$N14),"NA"))</f>
        <v>2</v>
      </c>
      <c r="BM14" s="103" t="n">
        <f aca="true">IF($J14="","",IF(ISNUMBER(OFFSET('Data transformed'!$A$4,MATCH($A14,'Data transformed'!$A$5:$A$185,0),MATCH(BM$4,'Data transformed'!$4:$4,0)-1)), MIN(MAX(OFFSET('Data transformed'!$A$4,MATCH($A14,'Data transformed'!$A$5:$A$185,0),MATCH(BM$4,'Data transformed'!$4:$4,0)-1),$M14),$N14),"NA"))</f>
        <v>0</v>
      </c>
      <c r="BN14" s="103" t="n">
        <f aca="true">IF($J14="","",IF(ISNUMBER(OFFSET('Data transformed'!$A$4,MATCH($A14,'Data transformed'!$A$5:$A$185,0),MATCH(BN$4,'Data transformed'!$4:$4,0)-1)), MIN(MAX(OFFSET('Data transformed'!$A$4,MATCH($A14,'Data transformed'!$A$5:$A$185,0),MATCH(BN$4,'Data transformed'!$4:$4,0)-1),$M14),$N14),"NA"))</f>
        <v>0</v>
      </c>
      <c r="BO14" s="103" t="n">
        <f aca="true">IF($J14="","",IF(ISNUMBER(OFFSET('Data transformed'!$A$4,MATCH($A14,'Data transformed'!$A$5:$A$185,0),MATCH(BO$4,'Data transformed'!$4:$4,0)-1)), MIN(MAX(OFFSET('Data transformed'!$A$4,MATCH($A14,'Data transformed'!$A$5:$A$185,0),MATCH(BO$4,'Data transformed'!$4:$4,0)-1),$M14),$N14),"NA"))</f>
        <v>0</v>
      </c>
      <c r="BP14" s="103" t="n">
        <f aca="true">IF($J14="","",IF(ISNUMBER(OFFSET('Data transformed'!$A$4,MATCH($A14,'Data transformed'!$A$5:$A$185,0),MATCH(BP$4,'Data transformed'!$4:$4,0)-1)), MIN(MAX(OFFSET('Data transformed'!$A$4,MATCH($A14,'Data transformed'!$A$5:$A$185,0),MATCH(BP$4,'Data transformed'!$4:$4,0)-1),$M14),$N14),"NA"))</f>
        <v>2</v>
      </c>
      <c r="BQ14" s="103" t="n">
        <f aca="true">IF($J14="","",IF(ISNUMBER(OFFSET('Data transformed'!$A$4,MATCH($A14,'Data transformed'!$A$5:$A$185,0),MATCH(BQ$4,'Data transformed'!$4:$4,0)-1)), MIN(MAX(OFFSET('Data transformed'!$A$4,MATCH($A14,'Data transformed'!$A$5:$A$185,0),MATCH(BQ$4,'Data transformed'!$4:$4,0)-1),$M14),$N14),"NA"))</f>
        <v>2</v>
      </c>
      <c r="BR14" s="103" t="n">
        <f aca="true">IF($J14="","",IF(ISNUMBER(OFFSET('Data transformed'!$A$4,MATCH($A14,'Data transformed'!$A$5:$A$185,0),MATCH(BR$4,'Data transformed'!$4:$4,0)-1)), MIN(MAX(OFFSET('Data transformed'!$A$4,MATCH($A14,'Data transformed'!$A$5:$A$185,0),MATCH(BR$4,'Data transformed'!$4:$4,0)-1),$M14),$N14),"NA"))</f>
        <v>2</v>
      </c>
      <c r="BS14" s="103" t="n">
        <f aca="true">IF($J14="","",IF(ISNUMBER(OFFSET('Data transformed'!$A$4,MATCH($A14,'Data transformed'!$A$5:$A$185,0),MATCH(BS$4,'Data transformed'!$4:$4,0)-1)), MIN(MAX(OFFSET('Data transformed'!$A$4,MATCH($A14,'Data transformed'!$A$5:$A$185,0),MATCH(BS$4,'Data transformed'!$4:$4,0)-1),$M14),$N14),"NA"))</f>
        <v>2</v>
      </c>
      <c r="BT14" s="103" t="n">
        <f aca="true">IF($J14="","",IF(ISNUMBER(OFFSET('Data transformed'!$A$4,MATCH($A14,'Data transformed'!$A$5:$A$185,0),MATCH(BT$4,'Data transformed'!$4:$4,0)-1)), MIN(MAX(OFFSET('Data transformed'!$A$4,MATCH($A14,'Data transformed'!$A$5:$A$185,0),MATCH(BT$4,'Data transformed'!$4:$4,0)-1),$M14),$N14),"NA"))</f>
        <v>2</v>
      </c>
      <c r="BU14" s="103" t="n">
        <f aca="true">IF($J14="","",IF(ISNUMBER(OFFSET('Data transformed'!$A$4,MATCH($A14,'Data transformed'!$A$5:$A$185,0),MATCH(BU$4,'Data transformed'!$4:$4,0)-1)), MIN(MAX(OFFSET('Data transformed'!$A$4,MATCH($A14,'Data transformed'!$A$5:$A$185,0),MATCH(BU$4,'Data transformed'!$4:$4,0)-1),$M14),$N14),"NA"))</f>
        <v>2</v>
      </c>
      <c r="BV14" s="103" t="n">
        <f aca="true">IF($J14="","",IF(ISNUMBER(OFFSET('Data transformed'!$A$4,MATCH($A14,'Data transformed'!$A$5:$A$185,0),MATCH(BV$4,'Data transformed'!$4:$4,0)-1)), MIN(MAX(OFFSET('Data transformed'!$A$4,MATCH($A14,'Data transformed'!$A$5:$A$185,0),MATCH(BV$4,'Data transformed'!$4:$4,0)-1),$M14),$N14),"NA"))</f>
        <v>2</v>
      </c>
      <c r="BW14" s="103" t="n">
        <f aca="true">IF($J14="","",IF(ISNUMBER(OFFSET('Data transformed'!$A$4,MATCH($A14,'Data transformed'!$A$5:$A$185,0),MATCH(BW$4,'Data transformed'!$4:$4,0)-1)), MIN(MAX(OFFSET('Data transformed'!$A$4,MATCH($A14,'Data transformed'!$A$5:$A$185,0),MATCH(BW$4,'Data transformed'!$4:$4,0)-1),$M14),$N14),"NA"))</f>
        <v>2</v>
      </c>
      <c r="BX14" s="103" t="n">
        <f aca="true">IF($J14="","",IF(ISNUMBER(OFFSET('Data transformed'!$A$4,MATCH($A14,'Data transformed'!$A$5:$A$185,0),MATCH(BX$4,'Data transformed'!$4:$4,0)-1)), MIN(MAX(OFFSET('Data transformed'!$A$4,MATCH($A14,'Data transformed'!$A$5:$A$185,0),MATCH(BX$4,'Data transformed'!$4:$4,0)-1),$M14),$N14),"NA"))</f>
        <v>1.33</v>
      </c>
      <c r="BY14" s="103" t="n">
        <f aca="true">IF($J14="","",IF(ISNUMBER(OFFSET('Data transformed'!$A$4,MATCH($A14,'Data transformed'!$A$5:$A$185,0),MATCH(BY$4,'Data transformed'!$4:$4,0)-1)), MIN(MAX(OFFSET('Data transformed'!$A$4,MATCH($A14,'Data transformed'!$A$5:$A$185,0),MATCH(BY$4,'Data transformed'!$4:$4,0)-1),$M14),$N14),"NA"))</f>
        <v>2</v>
      </c>
      <c r="BZ14" s="103" t="n">
        <f aca="true">IF($J14="","",IF(ISNUMBER(OFFSET('Data transformed'!$A$4,MATCH($A14,'Data transformed'!$A$5:$A$185,0),MATCH(BZ$4,'Data transformed'!$4:$4,0)-1)), MIN(MAX(OFFSET('Data transformed'!$A$4,MATCH($A14,'Data transformed'!$A$5:$A$185,0),MATCH(BZ$4,'Data transformed'!$4:$4,0)-1),$M14),$N14),"NA"))</f>
        <v>0</v>
      </c>
      <c r="CA14" s="103" t="n">
        <f aca="true">IF($J14="","",IF(ISNUMBER(OFFSET('Data transformed'!$A$4,MATCH($A14,'Data transformed'!$A$5:$A$185,0),MATCH(CA$4,'Data transformed'!$4:$4,0)-1)), MIN(MAX(OFFSET('Data transformed'!$A$4,MATCH($A14,'Data transformed'!$A$5:$A$185,0),MATCH(CA$4,'Data transformed'!$4:$4,0)-1),$M14),$N14),"NA"))</f>
        <v>2</v>
      </c>
      <c r="CB14" s="103" t="n">
        <f aca="true">IF($J14="","",IF(ISNUMBER(OFFSET('Data transformed'!$A$4,MATCH($A14,'Data transformed'!$A$5:$A$185,0),MATCH(CB$4,'Data transformed'!$4:$4,0)-1)), MIN(MAX(OFFSET('Data transformed'!$A$4,MATCH($A14,'Data transformed'!$A$5:$A$185,0),MATCH(CB$4,'Data transformed'!$4:$4,0)-1),$M14),$N14),"NA"))</f>
        <v>2</v>
      </c>
      <c r="CC14" s="103" t="n">
        <f aca="true">IF($J14="","",IF(ISNUMBER(OFFSET('Data transformed'!$A$4,MATCH($A14,'Data transformed'!$A$5:$A$185,0),MATCH(CC$4,'Data transformed'!$4:$4,0)-1)), MIN(MAX(OFFSET('Data transformed'!$A$4,MATCH($A14,'Data transformed'!$A$5:$A$185,0),MATCH(CC$4,'Data transformed'!$4:$4,0)-1),$M14),$N14),"NA"))</f>
        <v>2</v>
      </c>
      <c r="CD14" s="103" t="n">
        <f aca="true">IF($J14="","",IF(ISNUMBER(OFFSET('Data transformed'!$A$4,MATCH($A14,'Data transformed'!$A$5:$A$185,0),MATCH(CD$4,'Data transformed'!$4:$4,0)-1)), MIN(MAX(OFFSET('Data transformed'!$A$4,MATCH($A14,'Data transformed'!$A$5:$A$185,0),MATCH(CD$4,'Data transformed'!$4:$4,0)-1),$M14),$N14),"NA"))</f>
        <v>2</v>
      </c>
      <c r="CE14" s="103" t="n">
        <f aca="true">IF($J14="","",IF(ISNUMBER(OFFSET('Data transformed'!$A$4,MATCH($A14,'Data transformed'!$A$5:$A$185,0),MATCH(CE$4,'Data transformed'!$4:$4,0)-1)), MIN(MAX(OFFSET('Data transformed'!$A$4,MATCH($A14,'Data transformed'!$A$5:$A$185,0),MATCH(CE$4,'Data transformed'!$4:$4,0)-1),$M14),$N14),"NA"))</f>
        <v>1</v>
      </c>
      <c r="CF14" s="103" t="n">
        <f aca="true">IF($J14="","",IF(ISNUMBER(OFFSET('Data transformed'!$A$4,MATCH($A14,'Data transformed'!$A$5:$A$185,0),MATCH(CF$4,'Data transformed'!$4:$4,0)-1)), MIN(MAX(OFFSET('Data transformed'!$A$4,MATCH($A14,'Data transformed'!$A$5:$A$185,0),MATCH(CF$4,'Data transformed'!$4:$4,0)-1),$M14),$N14),"NA"))</f>
        <v>0</v>
      </c>
      <c r="CG14" s="103" t="n">
        <f aca="true">IF($J14="","",IF(ISNUMBER(OFFSET('Data transformed'!$A$4,MATCH($A14,'Data transformed'!$A$5:$A$185,0),MATCH(CG$4,'Data transformed'!$4:$4,0)-1)), MIN(MAX(OFFSET('Data transformed'!$A$4,MATCH($A14,'Data transformed'!$A$5:$A$185,0),MATCH(CG$4,'Data transformed'!$4:$4,0)-1),$M14),$N14),"NA"))</f>
        <v>1</v>
      </c>
      <c r="CH14" s="103" t="n">
        <f aca="true">IF($J14="","",IF(ISNUMBER(OFFSET('Data transformed'!$A$4,MATCH($A14,'Data transformed'!$A$5:$A$185,0),MATCH(CH$4,'Data transformed'!$4:$4,0)-1)), MIN(MAX(OFFSET('Data transformed'!$A$4,MATCH($A14,'Data transformed'!$A$5:$A$185,0),MATCH(CH$4,'Data transformed'!$4:$4,0)-1),$M14),$N14),"NA"))</f>
        <v>0</v>
      </c>
      <c r="CI14" s="103" t="n">
        <f aca="true">IF($J14="","",IF(ISNUMBER(OFFSET('Data transformed'!$A$4,MATCH($A14,'Data transformed'!$A$5:$A$185,0),MATCH(CI$4,'Data transformed'!$4:$4,0)-1)), MIN(MAX(OFFSET('Data transformed'!$A$4,MATCH($A14,'Data transformed'!$A$5:$A$185,0),MATCH(CI$4,'Data transformed'!$4:$4,0)-1),$M14),$N14),"NA"))</f>
        <v>2</v>
      </c>
      <c r="CJ14" s="103" t="n">
        <f aca="true">IF($J14="","",IF(ISNUMBER(OFFSET('Data transformed'!$A$4,MATCH($A14,'Data transformed'!$A$5:$A$185,0),MATCH(CJ$4,'Data transformed'!$4:$4,0)-1)), MIN(MAX(OFFSET('Data transformed'!$A$4,MATCH($A14,'Data transformed'!$A$5:$A$185,0),MATCH(CJ$4,'Data transformed'!$4:$4,0)-1),$M14),$N14),"NA"))</f>
        <v>2</v>
      </c>
      <c r="CK14" s="103" t="n">
        <f aca="true">IF($J14="","",IF(ISNUMBER(OFFSET('Data transformed'!$A$4,MATCH($A14,'Data transformed'!$A$5:$A$185,0),MATCH(CK$4,'Data transformed'!$4:$4,0)-1)), MIN(MAX(OFFSET('Data transformed'!$A$4,MATCH($A14,'Data transformed'!$A$5:$A$185,0),MATCH(CK$4,'Data transformed'!$4:$4,0)-1),$M14),$N14),"NA"))</f>
        <v>2</v>
      </c>
      <c r="CL14" s="103" t="n">
        <f aca="true">IF($J14="","",IF(ISNUMBER(OFFSET('Data transformed'!$A$4,MATCH($A14,'Data transformed'!$A$5:$A$185,0),MATCH(CL$4,'Data transformed'!$4:$4,0)-1)), MIN(MAX(OFFSET('Data transformed'!$A$4,MATCH($A14,'Data transformed'!$A$5:$A$185,0),MATCH(CL$4,'Data transformed'!$4:$4,0)-1),$M14),$N14),"NA"))</f>
        <v>2</v>
      </c>
      <c r="CM14" s="103" t="n">
        <f aca="true">IF($J14="","",IF(ISNUMBER(OFFSET('Data transformed'!$A$4,MATCH($A14,'Data transformed'!$A$5:$A$185,0),MATCH(CM$4,'Data transformed'!$4:$4,0)-1)), MIN(MAX(OFFSET('Data transformed'!$A$4,MATCH($A14,'Data transformed'!$A$5:$A$185,0),MATCH(CM$4,'Data transformed'!$4:$4,0)-1),$M14),$N14),"NA"))</f>
        <v>2</v>
      </c>
      <c r="CN14" s="103" t="n">
        <f aca="true">IF($J14="","",IF(ISNUMBER(OFFSET('Data transformed'!$A$4,MATCH($A14,'Data transformed'!$A$5:$A$185,0),MATCH(CN$4,'Data transformed'!$4:$4,0)-1)), MIN(MAX(OFFSET('Data transformed'!$A$4,MATCH($A14,'Data transformed'!$A$5:$A$185,0),MATCH(CN$4,'Data transformed'!$4:$4,0)-1),$M14),$N14),"NA"))</f>
        <v>2</v>
      </c>
      <c r="CO14" s="103" t="str">
        <f aca="true">IF($J14="","",IF(ISNUMBER(OFFSET('Data transformed'!$A$4,MATCH($A14,'Data transformed'!$A$5:$A$185,0),MATCH(CO$4,'Data transformed'!$4:$4,0)-1)), MIN(MAX(OFFSET('Data transformed'!$A$4,MATCH($A14,'Data transformed'!$A$5:$A$185,0),MATCH(CO$4,'Data transformed'!$4:$4,0)-1),$M14),$N14),"NA"))</f>
        <v>NA</v>
      </c>
      <c r="CP14" s="103" t="n">
        <f aca="true">IF($J14="","",IF(ISNUMBER(OFFSET('Data transformed'!$A$4,MATCH($A14,'Data transformed'!$A$5:$A$185,0),MATCH(CP$4,'Data transformed'!$4:$4,0)-1)), MIN(MAX(OFFSET('Data transformed'!$A$4,MATCH($A14,'Data transformed'!$A$5:$A$185,0),MATCH(CP$4,'Data transformed'!$4:$4,0)-1),$M14),$N14),"NA"))</f>
        <v>1</v>
      </c>
      <c r="CQ14" s="103" t="n">
        <f aca="true">IF($J14="","",IF(ISNUMBER(OFFSET('Data transformed'!$A$4,MATCH($A14,'Data transformed'!$A$5:$A$185,0),MATCH(CQ$4,'Data transformed'!$4:$4,0)-1)), MIN(MAX(OFFSET('Data transformed'!$A$4,MATCH($A14,'Data transformed'!$A$5:$A$185,0),MATCH(CQ$4,'Data transformed'!$4:$4,0)-1),$M14),$N14),"NA"))</f>
        <v>2</v>
      </c>
      <c r="CR14" s="103" t="n">
        <f aca="true">IF($J14="","",IF(ISNUMBER(OFFSET('Data transformed'!$A$4,MATCH($A14,'Data transformed'!$A$5:$A$185,0),MATCH(CR$4,'Data transformed'!$4:$4,0)-1)), MIN(MAX(OFFSET('Data transformed'!$A$4,MATCH($A14,'Data transformed'!$A$5:$A$185,0),MATCH(CR$4,'Data transformed'!$4:$4,0)-1),$M14),$N14),"NA"))</f>
        <v>0</v>
      </c>
      <c r="CS14" s="103" t="str">
        <f aca="true">IF($J14="","",IF(ISNUMBER(OFFSET('Data transformed'!$A$4,MATCH($A14,'Data transformed'!$A$5:$A$185,0),MATCH(CS$4,'Data transformed'!$4:$4,0)-1)), MIN(MAX(OFFSET('Data transformed'!$A$4,MATCH($A14,'Data transformed'!$A$5:$A$185,0),MATCH(CS$4,'Data transformed'!$4:$4,0)-1),$M14),$N14),"NA"))</f>
        <v>NA</v>
      </c>
      <c r="CT14" s="103" t="n">
        <f aca="true">IF($J14="","",IF(ISNUMBER(OFFSET('Data transformed'!$A$4,MATCH($A14,'Data transformed'!$A$5:$A$185,0),MATCH(CT$4,'Data transformed'!$4:$4,0)-1)), MIN(MAX(OFFSET('Data transformed'!$A$4,MATCH($A14,'Data transformed'!$A$5:$A$185,0),MATCH(CT$4,'Data transformed'!$4:$4,0)-1),$M14),$N14),"NA"))</f>
        <v>2</v>
      </c>
      <c r="CU14" s="103" t="n">
        <f aca="true">IF($J14="","",IF(ISNUMBER(OFFSET('Data transformed'!$A$4,MATCH($A14,'Data transformed'!$A$5:$A$185,0),MATCH(CU$4,'Data transformed'!$4:$4,0)-1)), MIN(MAX(OFFSET('Data transformed'!$A$4,MATCH($A14,'Data transformed'!$A$5:$A$185,0),MATCH(CU$4,'Data transformed'!$4:$4,0)-1),$M14),$N14),"NA"))</f>
        <v>2</v>
      </c>
    </row>
    <row r="15" s="103" customFormat="true" ht="15.5" hidden="false" customHeight="false" outlineLevel="0" collapsed="false">
      <c r="A15" s="107" t="n">
        <v>1130</v>
      </c>
      <c r="B15" s="107" t="n">
        <v>3</v>
      </c>
      <c r="C15" s="103" t="str">
        <f aca="true">IF(ISBLANK(OFFSET('Raw Data'!$A$3,MATCH($A15,'Raw Data'!$B$4:$B$185,0),MATCH(C$4,'Raw Data'!$3:$3,0)-1)),"",OFFSET('Raw Data'!$A$3,MATCH($A15,'Raw Data'!$B$4:$B$185,0),MATCH(C$4,'Raw Data'!$3:$3,0)-1))</f>
        <v>Engagement in policy-making</v>
      </c>
      <c r="D15" s="103" t="str">
        <f aca="true">IF(ISBLANK(OFFSET('Raw Data'!$A$3,MATCH($A15,'Raw Data'!$B$4:$B$185,0),MATCH(D$4,'Raw Data'!$3:$3,0)-1)),"",OFFSET('Raw Data'!$A$3,MATCH($A15,'Raw Data'!$B$4:$B$185,0),MATCH(D$4,'Raw Data'!$3:$3,0)-1))</f>
        <v/>
      </c>
      <c r="E15" s="103" t="str">
        <f aca="true">IF(ISBLANK(OFFSET('Raw Data'!$A$3,MATCH($A15,'Raw Data'!$B$4:$B$185,0),MATCH(E$4,'Raw Data'!$3:$3,0)-1)),"",OFFSET('Raw Data'!$A$3,MATCH($A15,'Raw Data'!$B$4:$B$185,0),MATCH(E$4,'Raw Data'!$3:$3,0)-1))</f>
        <v/>
      </c>
      <c r="J15" s="103" t="e">
        <f aca="true" t="array" ref="J15:J15">IFERROR(_xlfn.QUARTILE.INC(IF(ISNUMBER(OFFSET('Data transformed'!$N$4,MATCH('outliers treatment'!$A15,'Data transformed'!$A$5:$A$185),1,1,COUNTA('Data transformed'!$O$4:$CX$4))),OFFSET('Data transformed'!$N$4,MATCH('outliers treatment'!$A15,'Data transformed'!$A$5:$A$185),1,1,COUNTA('Data transformed'!$O$4:$CX$4))),1),"")</f>
        <v>#N/A</v>
      </c>
      <c r="K15" s="103" t="e">
        <f aca="true" t="array" ref="K15:K15">IFERROR(_xlfn.QUARTILE.INC(IF(ISNUMBER(OFFSET('Data transformed'!$N$4,MATCH('outliers treatment'!$A15,'Data transformed'!$A$5:$A$185),1,1,COUNTA('Data transformed'!$O$4:$CX$4))),OFFSET('Data transformed'!$N$4,MATCH('outliers treatment'!$A15,'Data transformed'!$A$5:$A$185),1,1,COUNTA('Data transformed'!$O$4:$CX$4))),3),"")</f>
        <v>#N/A</v>
      </c>
      <c r="L15" s="103" t="str">
        <f aca="false">IFERROR(K15-J15,"")</f>
        <v/>
      </c>
      <c r="P15" s="105" t="str">
        <f aca="false" t="array" ref="P15:P15">IFERROR(SKEW(IF(ISNUMBER(T15:CU15),T15:CU15,"")),"")</f>
        <v/>
      </c>
      <c r="Q15" s="103" t="n">
        <f aca="true">IF(ISBLANK(OFFSET('Data above threshold'!$A$4,MATCH('Data above threshold'!$A15,'Data above threshold'!$A$5:$A$185,0),MATCH('Data above threshold'!N$4,'Data above threshold'!$4:$4,0)-1)),1,OFFSET('Data above threshold'!$A$4,MATCH('Data above threshold'!$A15,'Data above threshold'!$A$5:$A$185,0),MATCH('Data above threshold'!N$4,'Data above threshold'!$4:$4,0)-1))</f>
        <v>1</v>
      </c>
      <c r="R15" s="103" t="e">
        <f aca="false">IF($J15="","",COUNTIF(T15:CU15,M15)+ COUNTIF(T15:CQ15,N15))</f>
        <v>#N/A</v>
      </c>
      <c r="S15" s="106" t="str">
        <f aca="false" t="array" ref="S15:S15">IF(B15&lt;4,"",1-IFERROR(SUM(ISNUMBER(T15:CU15)*(1-$T$3:$CU$3))/COUNTIF($T$3:$CU$3,0),0))</f>
        <v/>
      </c>
      <c r="T15" s="103" t="str">
        <f aca="true">IF($J15="","",IF(ISNUMBER(OFFSET('Data transformed'!$A$4,MATCH($A15,'Data transformed'!$A$5:$A$185,0),MATCH(T$4,'Data transformed'!$4:$4,0)-1)), MIN(MAX(OFFSET('Data transformed'!$A$4,MATCH($A15,'Data transformed'!$A$5:$A$185,0),MATCH(T$4,'Data transformed'!$4:$4,0)-1),$M15),$N15),"NA"))</f>
        <v>NA</v>
      </c>
      <c r="U15" s="103" t="str">
        <f aca="true">IF($J15="","",IF(ISNUMBER(OFFSET('Data transformed'!$A$4,MATCH($A15,'Data transformed'!$A$5:$A$185,0),MATCH(U$4,'Data transformed'!$4:$4,0)-1)), MIN(MAX(OFFSET('Data transformed'!$A$4,MATCH($A15,'Data transformed'!$A$5:$A$185,0),MATCH(U$4,'Data transformed'!$4:$4,0)-1),$M15),$N15),"NA"))</f>
        <v>NA</v>
      </c>
      <c r="V15" s="103" t="str">
        <f aca="true">IF($J15="","",IF(ISNUMBER(OFFSET('Data transformed'!$A$4,MATCH($A15,'Data transformed'!$A$5:$A$185,0),MATCH(V$4,'Data transformed'!$4:$4,0)-1)), MIN(MAX(OFFSET('Data transformed'!$A$4,MATCH($A15,'Data transformed'!$A$5:$A$185,0),MATCH(V$4,'Data transformed'!$4:$4,0)-1),$M15),$N15),"NA"))</f>
        <v>NA</v>
      </c>
      <c r="W15" s="103" t="str">
        <f aca="true">IF($J15="","",IF(ISNUMBER(OFFSET('Data transformed'!$A$4,MATCH($A15,'Data transformed'!$A$5:$A$185,0),MATCH(W$4,'Data transformed'!$4:$4,0)-1)), MIN(MAX(OFFSET('Data transformed'!$A$4,MATCH($A15,'Data transformed'!$A$5:$A$185,0),MATCH(W$4,'Data transformed'!$4:$4,0)-1),$M15),$N15),"NA"))</f>
        <v>NA</v>
      </c>
      <c r="X15" s="103" t="str">
        <f aca="true">IF($J15="","",IF(ISNUMBER(OFFSET('Data transformed'!$A$4,MATCH($A15,'Data transformed'!$A$5:$A$185,0),MATCH(X$4,'Data transformed'!$4:$4,0)-1)), MIN(MAX(OFFSET('Data transformed'!$A$4,MATCH($A15,'Data transformed'!$A$5:$A$185,0),MATCH(X$4,'Data transformed'!$4:$4,0)-1),$M15),$N15),"NA"))</f>
        <v>NA</v>
      </c>
      <c r="Y15" s="103" t="str">
        <f aca="true">IF($J15="","",IF(ISNUMBER(OFFSET('Data transformed'!$A$4,MATCH($A15,'Data transformed'!$A$5:$A$185,0),MATCH(Y$4,'Data transformed'!$4:$4,0)-1)), MIN(MAX(OFFSET('Data transformed'!$A$4,MATCH($A15,'Data transformed'!$A$5:$A$185,0),MATCH(Y$4,'Data transformed'!$4:$4,0)-1),$M15),$N15),"NA"))</f>
        <v>NA</v>
      </c>
      <c r="Z15" s="103" t="str">
        <f aca="true">IF($J15="","",IF(ISNUMBER(OFFSET('Data transformed'!$A$4,MATCH($A15,'Data transformed'!$A$5:$A$185,0),MATCH(Z$4,'Data transformed'!$4:$4,0)-1)), MIN(MAX(OFFSET('Data transformed'!$A$4,MATCH($A15,'Data transformed'!$A$5:$A$185,0),MATCH(Z$4,'Data transformed'!$4:$4,0)-1),$M15),$N15),"NA"))</f>
        <v>NA</v>
      </c>
      <c r="AA15" s="103" t="str">
        <f aca="true">IF($J15="","",IF(ISNUMBER(OFFSET('Data transformed'!$A$4,MATCH($A15,'Data transformed'!$A$5:$A$185,0),MATCH(AA$4,'Data transformed'!$4:$4,0)-1)), MIN(MAX(OFFSET('Data transformed'!$A$4,MATCH($A15,'Data transformed'!$A$5:$A$185,0),MATCH(AA$4,'Data transformed'!$4:$4,0)-1),$M15),$N15),"NA"))</f>
        <v>NA</v>
      </c>
      <c r="AB15" s="103" t="str">
        <f aca="true">IF($J15="","",IF(ISNUMBER(OFFSET('Data transformed'!$A$4,MATCH($A15,'Data transformed'!$A$5:$A$185,0),MATCH(AB$4,'Data transformed'!$4:$4,0)-1)), MIN(MAX(OFFSET('Data transformed'!$A$4,MATCH($A15,'Data transformed'!$A$5:$A$185,0),MATCH(AB$4,'Data transformed'!$4:$4,0)-1),$M15),$N15),"NA"))</f>
        <v>NA</v>
      </c>
      <c r="AC15" s="103" t="str">
        <f aca="true">IF($J15="","",IF(ISNUMBER(OFFSET('Data transformed'!$A$4,MATCH($A15,'Data transformed'!$A$5:$A$185,0),MATCH(AC$4,'Data transformed'!$4:$4,0)-1)), MIN(MAX(OFFSET('Data transformed'!$A$4,MATCH($A15,'Data transformed'!$A$5:$A$185,0),MATCH(AC$4,'Data transformed'!$4:$4,0)-1),$M15),$N15),"NA"))</f>
        <v>NA</v>
      </c>
      <c r="AD15" s="103" t="str">
        <f aca="true">IF($J15="","",IF(ISNUMBER(OFFSET('Data transformed'!$A$4,MATCH($A15,'Data transformed'!$A$5:$A$185,0),MATCH(AD$4,'Data transformed'!$4:$4,0)-1)), MIN(MAX(OFFSET('Data transformed'!$A$4,MATCH($A15,'Data transformed'!$A$5:$A$185,0),MATCH(AD$4,'Data transformed'!$4:$4,0)-1),$M15),$N15),"NA"))</f>
        <v>NA</v>
      </c>
      <c r="AE15" s="103" t="str">
        <f aca="true">IF($J15="","",IF(ISNUMBER(OFFSET('Data transformed'!$A$4,MATCH($A15,'Data transformed'!$A$5:$A$185,0),MATCH(AE$4,'Data transformed'!$4:$4,0)-1)), MIN(MAX(OFFSET('Data transformed'!$A$4,MATCH($A15,'Data transformed'!$A$5:$A$185,0),MATCH(AE$4,'Data transformed'!$4:$4,0)-1),$M15),$N15),"NA"))</f>
        <v>NA</v>
      </c>
      <c r="AF15" s="103" t="str">
        <f aca="true">IF($J15="","",IF(ISNUMBER(OFFSET('Data transformed'!$A$4,MATCH($A15,'Data transformed'!$A$5:$A$185,0),MATCH(AF$4,'Data transformed'!$4:$4,0)-1)), MIN(MAX(OFFSET('Data transformed'!$A$4,MATCH($A15,'Data transformed'!$A$5:$A$185,0),MATCH(AF$4,'Data transformed'!$4:$4,0)-1),$M15),$N15),"NA"))</f>
        <v>NA</v>
      </c>
      <c r="AG15" s="103" t="str">
        <f aca="true">IF($J15="","",IF(ISNUMBER(OFFSET('Data transformed'!$A$4,MATCH($A15,'Data transformed'!$A$5:$A$185,0),MATCH(AG$4,'Data transformed'!$4:$4,0)-1)), MIN(MAX(OFFSET('Data transformed'!$A$4,MATCH($A15,'Data transformed'!$A$5:$A$185,0),MATCH(AG$4,'Data transformed'!$4:$4,0)-1),$M15),$N15),"NA"))</f>
        <v>NA</v>
      </c>
      <c r="AH15" s="103" t="str">
        <f aca="true">IF($J15="","",IF(ISNUMBER(OFFSET('Data transformed'!$A$4,MATCH($A15,'Data transformed'!$A$5:$A$185,0),MATCH(AH$4,'Data transformed'!$4:$4,0)-1)), MIN(MAX(OFFSET('Data transformed'!$A$4,MATCH($A15,'Data transformed'!$A$5:$A$185,0),MATCH(AH$4,'Data transformed'!$4:$4,0)-1),$M15),$N15),"NA"))</f>
        <v>NA</v>
      </c>
      <c r="AI15" s="103" t="str">
        <f aca="true">IF($J15="","",IF(ISNUMBER(OFFSET('Data transformed'!$A$4,MATCH($A15,'Data transformed'!$A$5:$A$185,0),MATCH(AI$4,'Data transformed'!$4:$4,0)-1)), MIN(MAX(OFFSET('Data transformed'!$A$4,MATCH($A15,'Data transformed'!$A$5:$A$185,0),MATCH(AI$4,'Data transformed'!$4:$4,0)-1),$M15),$N15),"NA"))</f>
        <v>NA</v>
      </c>
      <c r="AJ15" s="103" t="str">
        <f aca="true">IF($J15="","",IF(ISNUMBER(OFFSET('Data transformed'!$A$4,MATCH($A15,'Data transformed'!$A$5:$A$185,0),MATCH(AJ$4,'Data transformed'!$4:$4,0)-1)), MIN(MAX(OFFSET('Data transformed'!$A$4,MATCH($A15,'Data transformed'!$A$5:$A$185,0),MATCH(AJ$4,'Data transformed'!$4:$4,0)-1),$M15),$N15),"NA"))</f>
        <v>NA</v>
      </c>
      <c r="AK15" s="103" t="str">
        <f aca="true">IF($J15="","",IF(ISNUMBER(OFFSET('Data transformed'!$A$4,MATCH($A15,'Data transformed'!$A$5:$A$185,0),MATCH(AK$4,'Data transformed'!$4:$4,0)-1)), MIN(MAX(OFFSET('Data transformed'!$A$4,MATCH($A15,'Data transformed'!$A$5:$A$185,0),MATCH(AK$4,'Data transformed'!$4:$4,0)-1),$M15),$N15),"NA"))</f>
        <v>NA</v>
      </c>
      <c r="AL15" s="103" t="str">
        <f aca="true">IF($J15="","",IF(ISNUMBER(OFFSET('Data transformed'!$A$4,MATCH($A15,'Data transformed'!$A$5:$A$185,0),MATCH(AL$4,'Data transformed'!$4:$4,0)-1)), MIN(MAX(OFFSET('Data transformed'!$A$4,MATCH($A15,'Data transformed'!$A$5:$A$185,0),MATCH(AL$4,'Data transformed'!$4:$4,0)-1),$M15),$N15),"NA"))</f>
        <v>NA</v>
      </c>
      <c r="AM15" s="103" t="str">
        <f aca="true">IF($J15="","",IF(ISNUMBER(OFFSET('Data transformed'!$A$4,MATCH($A15,'Data transformed'!$A$5:$A$185,0),MATCH(AM$4,'Data transformed'!$4:$4,0)-1)), MIN(MAX(OFFSET('Data transformed'!$A$4,MATCH($A15,'Data transformed'!$A$5:$A$185,0),MATCH(AM$4,'Data transformed'!$4:$4,0)-1),$M15),$N15),"NA"))</f>
        <v>NA</v>
      </c>
      <c r="AN15" s="103" t="str">
        <f aca="true">IF($J15="","",IF(ISNUMBER(OFFSET('Data transformed'!$A$4,MATCH($A15,'Data transformed'!$A$5:$A$185,0),MATCH(AN$4,'Data transformed'!$4:$4,0)-1)), MIN(MAX(OFFSET('Data transformed'!$A$4,MATCH($A15,'Data transformed'!$A$5:$A$185,0),MATCH(AN$4,'Data transformed'!$4:$4,0)-1),$M15),$N15),"NA"))</f>
        <v>NA</v>
      </c>
      <c r="AO15" s="103" t="str">
        <f aca="true">IF($J15="","",IF(ISNUMBER(OFFSET('Data transformed'!$A$4,MATCH($A15,'Data transformed'!$A$5:$A$185,0),MATCH(AO$4,'Data transformed'!$4:$4,0)-1)), MIN(MAX(OFFSET('Data transformed'!$A$4,MATCH($A15,'Data transformed'!$A$5:$A$185,0),MATCH(AO$4,'Data transformed'!$4:$4,0)-1),$M15),$N15),"NA"))</f>
        <v>NA</v>
      </c>
      <c r="AP15" s="103" t="str">
        <f aca="true">IF($J15="","",IF(ISNUMBER(OFFSET('Data transformed'!$A$4,MATCH($A15,'Data transformed'!$A$5:$A$185,0),MATCH(AP$4,'Data transformed'!$4:$4,0)-1)), MIN(MAX(OFFSET('Data transformed'!$A$4,MATCH($A15,'Data transformed'!$A$5:$A$185,0),MATCH(AP$4,'Data transformed'!$4:$4,0)-1),$M15),$N15),"NA"))</f>
        <v>NA</v>
      </c>
      <c r="AQ15" s="103" t="str">
        <f aca="true">IF($J15="","",IF(ISNUMBER(OFFSET('Data transformed'!$A$4,MATCH($A15,'Data transformed'!$A$5:$A$185,0),MATCH(AQ$4,'Data transformed'!$4:$4,0)-1)), MIN(MAX(OFFSET('Data transformed'!$A$4,MATCH($A15,'Data transformed'!$A$5:$A$185,0),MATCH(AQ$4,'Data transformed'!$4:$4,0)-1),$M15),$N15),"NA"))</f>
        <v>NA</v>
      </c>
      <c r="AR15" s="103" t="str">
        <f aca="true">IF($J15="","",IF(ISNUMBER(OFFSET('Data transformed'!$A$4,MATCH($A15,'Data transformed'!$A$5:$A$185,0),MATCH(AR$4,'Data transformed'!$4:$4,0)-1)), MIN(MAX(OFFSET('Data transformed'!$A$4,MATCH($A15,'Data transformed'!$A$5:$A$185,0),MATCH(AR$4,'Data transformed'!$4:$4,0)-1),$M15),$N15),"NA"))</f>
        <v>NA</v>
      </c>
      <c r="AS15" s="103" t="str">
        <f aca="true">IF($J15="","",IF(ISNUMBER(OFFSET('Data transformed'!$A$4,MATCH($A15,'Data transformed'!$A$5:$A$185,0),MATCH(AS$4,'Data transformed'!$4:$4,0)-1)), MIN(MAX(OFFSET('Data transformed'!$A$4,MATCH($A15,'Data transformed'!$A$5:$A$185,0),MATCH(AS$4,'Data transformed'!$4:$4,0)-1),$M15),$N15),"NA"))</f>
        <v>NA</v>
      </c>
      <c r="AT15" s="103" t="str">
        <f aca="true">IF($J15="","",IF(ISNUMBER(OFFSET('Data transformed'!$A$4,MATCH($A15,'Data transformed'!$A$5:$A$185,0),MATCH(AT$4,'Data transformed'!$4:$4,0)-1)), MIN(MAX(OFFSET('Data transformed'!$A$4,MATCH($A15,'Data transformed'!$A$5:$A$185,0),MATCH(AT$4,'Data transformed'!$4:$4,0)-1),$M15),$N15),"NA"))</f>
        <v>NA</v>
      </c>
      <c r="AU15" s="103" t="str">
        <f aca="true">IF($J15="","",IF(ISNUMBER(OFFSET('Data transformed'!$A$4,MATCH($A15,'Data transformed'!$A$5:$A$185,0),MATCH(AU$4,'Data transformed'!$4:$4,0)-1)), MIN(MAX(OFFSET('Data transformed'!$A$4,MATCH($A15,'Data transformed'!$A$5:$A$185,0),MATCH(AU$4,'Data transformed'!$4:$4,0)-1),$M15),$N15),"NA"))</f>
        <v>NA</v>
      </c>
      <c r="AV15" s="103" t="str">
        <f aca="true">IF($J15="","",IF(ISNUMBER(OFFSET('Data transformed'!$A$4,MATCH($A15,'Data transformed'!$A$5:$A$185,0),MATCH(AV$4,'Data transformed'!$4:$4,0)-1)), MIN(MAX(OFFSET('Data transformed'!$A$4,MATCH($A15,'Data transformed'!$A$5:$A$185,0),MATCH(AV$4,'Data transformed'!$4:$4,0)-1),$M15),$N15),"NA"))</f>
        <v>NA</v>
      </c>
      <c r="AW15" s="103" t="str">
        <f aca="true">IF($J15="","",IF(ISNUMBER(OFFSET('Data transformed'!$A$4,MATCH($A15,'Data transformed'!$A$5:$A$185,0),MATCH(AW$4,'Data transformed'!$4:$4,0)-1)), MIN(MAX(OFFSET('Data transformed'!$A$4,MATCH($A15,'Data transformed'!$A$5:$A$185,0),MATCH(AW$4,'Data transformed'!$4:$4,0)-1),$M15),$N15),"NA"))</f>
        <v>NA</v>
      </c>
      <c r="AX15" s="103" t="str">
        <f aca="true">IF($J15="","",IF(ISNUMBER(OFFSET('Data transformed'!$A$4,MATCH($A15,'Data transformed'!$A$5:$A$185,0),MATCH(AX$4,'Data transformed'!$4:$4,0)-1)), MIN(MAX(OFFSET('Data transformed'!$A$4,MATCH($A15,'Data transformed'!$A$5:$A$185,0),MATCH(AX$4,'Data transformed'!$4:$4,0)-1),$M15),$N15),"NA"))</f>
        <v>NA</v>
      </c>
      <c r="AY15" s="103" t="str">
        <f aca="true">IF($J15="","",IF(ISNUMBER(OFFSET('Data transformed'!$A$4,MATCH($A15,'Data transformed'!$A$5:$A$185,0),MATCH(AY$4,'Data transformed'!$4:$4,0)-1)), MIN(MAX(OFFSET('Data transformed'!$A$4,MATCH($A15,'Data transformed'!$A$5:$A$185,0),MATCH(AY$4,'Data transformed'!$4:$4,0)-1),$M15),$N15),"NA"))</f>
        <v>NA</v>
      </c>
      <c r="AZ15" s="103" t="str">
        <f aca="true">IF($J15="","",IF(ISNUMBER(OFFSET('Data transformed'!$A$4,MATCH($A15,'Data transformed'!$A$5:$A$185,0),MATCH(AZ$4,'Data transformed'!$4:$4,0)-1)), MIN(MAX(OFFSET('Data transformed'!$A$4,MATCH($A15,'Data transformed'!$A$5:$A$185,0),MATCH(AZ$4,'Data transformed'!$4:$4,0)-1),$M15),$N15),"NA"))</f>
        <v>NA</v>
      </c>
      <c r="BA15" s="103" t="str">
        <f aca="true">IF($J15="","",IF(ISNUMBER(OFFSET('Data transformed'!$A$4,MATCH($A15,'Data transformed'!$A$5:$A$185,0),MATCH(BA$4,'Data transformed'!$4:$4,0)-1)), MIN(MAX(OFFSET('Data transformed'!$A$4,MATCH($A15,'Data transformed'!$A$5:$A$185,0),MATCH(BA$4,'Data transformed'!$4:$4,0)-1),$M15),$N15),"NA"))</f>
        <v>NA</v>
      </c>
      <c r="BB15" s="103" t="str">
        <f aca="true">IF($J15="","",IF(ISNUMBER(OFFSET('Data transformed'!$A$4,MATCH($A15,'Data transformed'!$A$5:$A$185,0),MATCH(BB$4,'Data transformed'!$4:$4,0)-1)), MIN(MAX(OFFSET('Data transformed'!$A$4,MATCH($A15,'Data transformed'!$A$5:$A$185,0),MATCH(BB$4,'Data transformed'!$4:$4,0)-1),$M15),$N15),"NA"))</f>
        <v>NA</v>
      </c>
      <c r="BC15" s="103" t="str">
        <f aca="true">IF($J15="","",IF(ISNUMBER(OFFSET('Data transformed'!$A$4,MATCH($A15,'Data transformed'!$A$5:$A$185,0),MATCH(BC$4,'Data transformed'!$4:$4,0)-1)), MIN(MAX(OFFSET('Data transformed'!$A$4,MATCH($A15,'Data transformed'!$A$5:$A$185,0),MATCH(BC$4,'Data transformed'!$4:$4,0)-1),$M15),$N15),"NA"))</f>
        <v>NA</v>
      </c>
      <c r="BD15" s="103" t="str">
        <f aca="true">IF($J15="","",IF(ISNUMBER(OFFSET('Data transformed'!$A$4,MATCH($A15,'Data transformed'!$A$5:$A$185,0),MATCH(BD$4,'Data transformed'!$4:$4,0)-1)), MIN(MAX(OFFSET('Data transformed'!$A$4,MATCH($A15,'Data transformed'!$A$5:$A$185,0),MATCH(BD$4,'Data transformed'!$4:$4,0)-1),$M15),$N15),"NA"))</f>
        <v>NA</v>
      </c>
      <c r="BE15" s="103" t="str">
        <f aca="true">IF($J15="","",IF(ISNUMBER(OFFSET('Data transformed'!$A$4,MATCH($A15,'Data transformed'!$A$5:$A$185,0),MATCH(BE$4,'Data transformed'!$4:$4,0)-1)), MIN(MAX(OFFSET('Data transformed'!$A$4,MATCH($A15,'Data transformed'!$A$5:$A$185,0),MATCH(BE$4,'Data transformed'!$4:$4,0)-1),$M15),$N15),"NA"))</f>
        <v>NA</v>
      </c>
      <c r="BF15" s="103" t="str">
        <f aca="true">IF($J15="","",IF(ISNUMBER(OFFSET('Data transformed'!$A$4,MATCH($A15,'Data transformed'!$A$5:$A$185,0),MATCH(BF$4,'Data transformed'!$4:$4,0)-1)), MIN(MAX(OFFSET('Data transformed'!$A$4,MATCH($A15,'Data transformed'!$A$5:$A$185,0),MATCH(BF$4,'Data transformed'!$4:$4,0)-1),$M15),$N15),"NA"))</f>
        <v>NA</v>
      </c>
      <c r="BG15" s="103" t="str">
        <f aca="true">IF($J15="","",IF(ISNUMBER(OFFSET('Data transformed'!$A$4,MATCH($A15,'Data transformed'!$A$5:$A$185,0),MATCH(BG$4,'Data transformed'!$4:$4,0)-1)), MIN(MAX(OFFSET('Data transformed'!$A$4,MATCH($A15,'Data transformed'!$A$5:$A$185,0),MATCH(BG$4,'Data transformed'!$4:$4,0)-1),$M15),$N15),"NA"))</f>
        <v>NA</v>
      </c>
      <c r="BH15" s="103" t="str">
        <f aca="true">IF($J15="","",IF(ISNUMBER(OFFSET('Data transformed'!$A$4,MATCH($A15,'Data transformed'!$A$5:$A$185,0),MATCH(BH$4,'Data transformed'!$4:$4,0)-1)), MIN(MAX(OFFSET('Data transformed'!$A$4,MATCH($A15,'Data transformed'!$A$5:$A$185,0),MATCH(BH$4,'Data transformed'!$4:$4,0)-1),$M15),$N15),"NA"))</f>
        <v>NA</v>
      </c>
      <c r="BI15" s="103" t="str">
        <f aca="true">IF($J15="","",IF(ISNUMBER(OFFSET('Data transformed'!$A$4,MATCH($A15,'Data transformed'!$A$5:$A$185,0),MATCH(BI$4,'Data transformed'!$4:$4,0)-1)), MIN(MAX(OFFSET('Data transformed'!$A$4,MATCH($A15,'Data transformed'!$A$5:$A$185,0),MATCH(BI$4,'Data transformed'!$4:$4,0)-1),$M15),$N15),"NA"))</f>
        <v>NA</v>
      </c>
      <c r="BJ15" s="103" t="str">
        <f aca="true">IF($J15="","",IF(ISNUMBER(OFFSET('Data transformed'!$A$4,MATCH($A15,'Data transformed'!$A$5:$A$185,0),MATCH(BJ$4,'Data transformed'!$4:$4,0)-1)), MIN(MAX(OFFSET('Data transformed'!$A$4,MATCH($A15,'Data transformed'!$A$5:$A$185,0),MATCH(BJ$4,'Data transformed'!$4:$4,0)-1),$M15),$N15),"NA"))</f>
        <v>NA</v>
      </c>
      <c r="BK15" s="103" t="str">
        <f aca="true">IF($J15="","",IF(ISNUMBER(OFFSET('Data transformed'!$A$4,MATCH($A15,'Data transformed'!$A$5:$A$185,0),MATCH(BK$4,'Data transformed'!$4:$4,0)-1)), MIN(MAX(OFFSET('Data transformed'!$A$4,MATCH($A15,'Data transformed'!$A$5:$A$185,0),MATCH(BK$4,'Data transformed'!$4:$4,0)-1),$M15),$N15),"NA"))</f>
        <v>NA</v>
      </c>
      <c r="BL15" s="103" t="str">
        <f aca="true">IF($J15="","",IF(ISNUMBER(OFFSET('Data transformed'!$A$4,MATCH($A15,'Data transformed'!$A$5:$A$185,0),MATCH(BL$4,'Data transformed'!$4:$4,0)-1)), MIN(MAX(OFFSET('Data transformed'!$A$4,MATCH($A15,'Data transformed'!$A$5:$A$185,0),MATCH(BL$4,'Data transformed'!$4:$4,0)-1),$M15),$N15),"NA"))</f>
        <v>NA</v>
      </c>
      <c r="BM15" s="103" t="str">
        <f aca="true">IF($J15="","",IF(ISNUMBER(OFFSET('Data transformed'!$A$4,MATCH($A15,'Data transformed'!$A$5:$A$185,0),MATCH(BM$4,'Data transformed'!$4:$4,0)-1)), MIN(MAX(OFFSET('Data transformed'!$A$4,MATCH($A15,'Data transformed'!$A$5:$A$185,0),MATCH(BM$4,'Data transformed'!$4:$4,0)-1),$M15),$N15),"NA"))</f>
        <v>NA</v>
      </c>
      <c r="BN15" s="103" t="str">
        <f aca="true">IF($J15="","",IF(ISNUMBER(OFFSET('Data transformed'!$A$4,MATCH($A15,'Data transformed'!$A$5:$A$185,0),MATCH(BN$4,'Data transformed'!$4:$4,0)-1)), MIN(MAX(OFFSET('Data transformed'!$A$4,MATCH($A15,'Data transformed'!$A$5:$A$185,0),MATCH(BN$4,'Data transformed'!$4:$4,0)-1),$M15),$N15),"NA"))</f>
        <v>NA</v>
      </c>
      <c r="BO15" s="103" t="str">
        <f aca="true">IF($J15="","",IF(ISNUMBER(OFFSET('Data transformed'!$A$4,MATCH($A15,'Data transformed'!$A$5:$A$185,0),MATCH(BO$4,'Data transformed'!$4:$4,0)-1)), MIN(MAX(OFFSET('Data transformed'!$A$4,MATCH($A15,'Data transformed'!$A$5:$A$185,0),MATCH(BO$4,'Data transformed'!$4:$4,0)-1),$M15),$N15),"NA"))</f>
        <v>NA</v>
      </c>
      <c r="BP15" s="103" t="str">
        <f aca="true">IF($J15="","",IF(ISNUMBER(OFFSET('Data transformed'!$A$4,MATCH($A15,'Data transformed'!$A$5:$A$185,0),MATCH(BP$4,'Data transformed'!$4:$4,0)-1)), MIN(MAX(OFFSET('Data transformed'!$A$4,MATCH($A15,'Data transformed'!$A$5:$A$185,0),MATCH(BP$4,'Data transformed'!$4:$4,0)-1),$M15),$N15),"NA"))</f>
        <v>NA</v>
      </c>
      <c r="BQ15" s="103" t="str">
        <f aca="true">IF($J15="","",IF(ISNUMBER(OFFSET('Data transformed'!$A$4,MATCH($A15,'Data transformed'!$A$5:$A$185,0),MATCH(BQ$4,'Data transformed'!$4:$4,0)-1)), MIN(MAX(OFFSET('Data transformed'!$A$4,MATCH($A15,'Data transformed'!$A$5:$A$185,0),MATCH(BQ$4,'Data transformed'!$4:$4,0)-1),$M15),$N15),"NA"))</f>
        <v>NA</v>
      </c>
      <c r="BR15" s="103" t="str">
        <f aca="true">IF($J15="","",IF(ISNUMBER(OFFSET('Data transformed'!$A$4,MATCH($A15,'Data transformed'!$A$5:$A$185,0),MATCH(BR$4,'Data transformed'!$4:$4,0)-1)), MIN(MAX(OFFSET('Data transformed'!$A$4,MATCH($A15,'Data transformed'!$A$5:$A$185,0),MATCH(BR$4,'Data transformed'!$4:$4,0)-1),$M15),$N15),"NA"))</f>
        <v>NA</v>
      </c>
      <c r="BS15" s="103" t="str">
        <f aca="true">IF($J15="","",IF(ISNUMBER(OFFSET('Data transformed'!$A$4,MATCH($A15,'Data transformed'!$A$5:$A$185,0),MATCH(BS$4,'Data transformed'!$4:$4,0)-1)), MIN(MAX(OFFSET('Data transformed'!$A$4,MATCH($A15,'Data transformed'!$A$5:$A$185,0),MATCH(BS$4,'Data transformed'!$4:$4,0)-1),$M15),$N15),"NA"))</f>
        <v>NA</v>
      </c>
      <c r="BT15" s="103" t="str">
        <f aca="true">IF($J15="","",IF(ISNUMBER(OFFSET('Data transformed'!$A$4,MATCH($A15,'Data transformed'!$A$5:$A$185,0),MATCH(BT$4,'Data transformed'!$4:$4,0)-1)), MIN(MAX(OFFSET('Data transformed'!$A$4,MATCH($A15,'Data transformed'!$A$5:$A$185,0),MATCH(BT$4,'Data transformed'!$4:$4,0)-1),$M15),$N15),"NA"))</f>
        <v>NA</v>
      </c>
      <c r="BU15" s="103" t="str">
        <f aca="true">IF($J15="","",IF(ISNUMBER(OFFSET('Data transformed'!$A$4,MATCH($A15,'Data transformed'!$A$5:$A$185,0),MATCH(BU$4,'Data transformed'!$4:$4,0)-1)), MIN(MAX(OFFSET('Data transformed'!$A$4,MATCH($A15,'Data transformed'!$A$5:$A$185,0),MATCH(BU$4,'Data transformed'!$4:$4,0)-1),$M15),$N15),"NA"))</f>
        <v>NA</v>
      </c>
      <c r="BV15" s="103" t="str">
        <f aca="true">IF($J15="","",IF(ISNUMBER(OFFSET('Data transformed'!$A$4,MATCH($A15,'Data transformed'!$A$5:$A$185,0),MATCH(BV$4,'Data transformed'!$4:$4,0)-1)), MIN(MAX(OFFSET('Data transformed'!$A$4,MATCH($A15,'Data transformed'!$A$5:$A$185,0),MATCH(BV$4,'Data transformed'!$4:$4,0)-1),$M15),$N15),"NA"))</f>
        <v>NA</v>
      </c>
      <c r="BW15" s="103" t="str">
        <f aca="true">IF($J15="","",IF(ISNUMBER(OFFSET('Data transformed'!$A$4,MATCH($A15,'Data transformed'!$A$5:$A$185,0),MATCH(BW$4,'Data transformed'!$4:$4,0)-1)), MIN(MAX(OFFSET('Data transformed'!$A$4,MATCH($A15,'Data transformed'!$A$5:$A$185,0),MATCH(BW$4,'Data transformed'!$4:$4,0)-1),$M15),$N15),"NA"))</f>
        <v>NA</v>
      </c>
      <c r="BX15" s="103" t="str">
        <f aca="true">IF($J15="","",IF(ISNUMBER(OFFSET('Data transformed'!$A$4,MATCH($A15,'Data transformed'!$A$5:$A$185,0),MATCH(BX$4,'Data transformed'!$4:$4,0)-1)), MIN(MAX(OFFSET('Data transformed'!$A$4,MATCH($A15,'Data transformed'!$A$5:$A$185,0),MATCH(BX$4,'Data transformed'!$4:$4,0)-1),$M15),$N15),"NA"))</f>
        <v>NA</v>
      </c>
      <c r="BY15" s="103" t="str">
        <f aca="true">IF($J15="","",IF(ISNUMBER(OFFSET('Data transformed'!$A$4,MATCH($A15,'Data transformed'!$A$5:$A$185,0),MATCH(BY$4,'Data transformed'!$4:$4,0)-1)), MIN(MAX(OFFSET('Data transformed'!$A$4,MATCH($A15,'Data transformed'!$A$5:$A$185,0),MATCH(BY$4,'Data transformed'!$4:$4,0)-1),$M15),$N15),"NA"))</f>
        <v>NA</v>
      </c>
      <c r="BZ15" s="103" t="str">
        <f aca="true">IF($J15="","",IF(ISNUMBER(OFFSET('Data transformed'!$A$4,MATCH($A15,'Data transformed'!$A$5:$A$185,0),MATCH(BZ$4,'Data transformed'!$4:$4,0)-1)), MIN(MAX(OFFSET('Data transformed'!$A$4,MATCH($A15,'Data transformed'!$A$5:$A$185,0),MATCH(BZ$4,'Data transformed'!$4:$4,0)-1),$M15),$N15),"NA"))</f>
        <v>NA</v>
      </c>
      <c r="CA15" s="103" t="str">
        <f aca="true">IF($J15="","",IF(ISNUMBER(OFFSET('Data transformed'!$A$4,MATCH($A15,'Data transformed'!$A$5:$A$185,0),MATCH(CA$4,'Data transformed'!$4:$4,0)-1)), MIN(MAX(OFFSET('Data transformed'!$A$4,MATCH($A15,'Data transformed'!$A$5:$A$185,0),MATCH(CA$4,'Data transformed'!$4:$4,0)-1),$M15),$N15),"NA"))</f>
        <v>NA</v>
      </c>
      <c r="CB15" s="103" t="str">
        <f aca="true">IF($J15="","",IF(ISNUMBER(OFFSET('Data transformed'!$A$4,MATCH($A15,'Data transformed'!$A$5:$A$185,0),MATCH(CB$4,'Data transformed'!$4:$4,0)-1)), MIN(MAX(OFFSET('Data transformed'!$A$4,MATCH($A15,'Data transformed'!$A$5:$A$185,0),MATCH(CB$4,'Data transformed'!$4:$4,0)-1),$M15),$N15),"NA"))</f>
        <v>NA</v>
      </c>
      <c r="CC15" s="103" t="str">
        <f aca="true">IF($J15="","",IF(ISNUMBER(OFFSET('Data transformed'!$A$4,MATCH($A15,'Data transformed'!$A$5:$A$185,0),MATCH(CC$4,'Data transformed'!$4:$4,0)-1)), MIN(MAX(OFFSET('Data transformed'!$A$4,MATCH($A15,'Data transformed'!$A$5:$A$185,0),MATCH(CC$4,'Data transformed'!$4:$4,0)-1),$M15),$N15),"NA"))</f>
        <v>NA</v>
      </c>
      <c r="CD15" s="103" t="str">
        <f aca="true">IF($J15="","",IF(ISNUMBER(OFFSET('Data transformed'!$A$4,MATCH($A15,'Data transformed'!$A$5:$A$185,0),MATCH(CD$4,'Data transformed'!$4:$4,0)-1)), MIN(MAX(OFFSET('Data transformed'!$A$4,MATCH($A15,'Data transformed'!$A$5:$A$185,0),MATCH(CD$4,'Data transformed'!$4:$4,0)-1),$M15),$N15),"NA"))</f>
        <v>NA</v>
      </c>
      <c r="CE15" s="103" t="str">
        <f aca="true">IF($J15="","",IF(ISNUMBER(OFFSET('Data transformed'!$A$4,MATCH($A15,'Data transformed'!$A$5:$A$185,0),MATCH(CE$4,'Data transformed'!$4:$4,0)-1)), MIN(MAX(OFFSET('Data transformed'!$A$4,MATCH($A15,'Data transformed'!$A$5:$A$185,0),MATCH(CE$4,'Data transformed'!$4:$4,0)-1),$M15),$N15),"NA"))</f>
        <v>NA</v>
      </c>
      <c r="CF15" s="103" t="str">
        <f aca="true">IF($J15="","",IF(ISNUMBER(OFFSET('Data transformed'!$A$4,MATCH($A15,'Data transformed'!$A$5:$A$185,0),MATCH(CF$4,'Data transformed'!$4:$4,0)-1)), MIN(MAX(OFFSET('Data transformed'!$A$4,MATCH($A15,'Data transformed'!$A$5:$A$185,0),MATCH(CF$4,'Data transformed'!$4:$4,0)-1),$M15),$N15),"NA"))</f>
        <v>NA</v>
      </c>
      <c r="CG15" s="103" t="str">
        <f aca="true">IF($J15="","",IF(ISNUMBER(OFFSET('Data transformed'!$A$4,MATCH($A15,'Data transformed'!$A$5:$A$185,0),MATCH(CG$4,'Data transformed'!$4:$4,0)-1)), MIN(MAX(OFFSET('Data transformed'!$A$4,MATCH($A15,'Data transformed'!$A$5:$A$185,0),MATCH(CG$4,'Data transformed'!$4:$4,0)-1),$M15),$N15),"NA"))</f>
        <v>NA</v>
      </c>
      <c r="CH15" s="103" t="str">
        <f aca="true">IF($J15="","",IF(ISNUMBER(OFFSET('Data transformed'!$A$4,MATCH($A15,'Data transformed'!$A$5:$A$185,0),MATCH(CH$4,'Data transformed'!$4:$4,0)-1)), MIN(MAX(OFFSET('Data transformed'!$A$4,MATCH($A15,'Data transformed'!$A$5:$A$185,0),MATCH(CH$4,'Data transformed'!$4:$4,0)-1),$M15),$N15),"NA"))</f>
        <v>NA</v>
      </c>
      <c r="CI15" s="103" t="str">
        <f aca="true">IF($J15="","",IF(ISNUMBER(OFFSET('Data transformed'!$A$4,MATCH($A15,'Data transformed'!$A$5:$A$185,0),MATCH(CI$4,'Data transformed'!$4:$4,0)-1)), MIN(MAX(OFFSET('Data transformed'!$A$4,MATCH($A15,'Data transformed'!$A$5:$A$185,0),MATCH(CI$4,'Data transformed'!$4:$4,0)-1),$M15),$N15),"NA"))</f>
        <v>NA</v>
      </c>
      <c r="CJ15" s="103" t="str">
        <f aca="true">IF($J15="","",IF(ISNUMBER(OFFSET('Data transformed'!$A$4,MATCH($A15,'Data transformed'!$A$5:$A$185,0),MATCH(CJ$4,'Data transformed'!$4:$4,0)-1)), MIN(MAX(OFFSET('Data transformed'!$A$4,MATCH($A15,'Data transformed'!$A$5:$A$185,0),MATCH(CJ$4,'Data transformed'!$4:$4,0)-1),$M15),$N15),"NA"))</f>
        <v>NA</v>
      </c>
      <c r="CK15" s="103" t="str">
        <f aca="true">IF($J15="","",IF(ISNUMBER(OFFSET('Data transformed'!$A$4,MATCH($A15,'Data transformed'!$A$5:$A$185,0),MATCH(CK$4,'Data transformed'!$4:$4,0)-1)), MIN(MAX(OFFSET('Data transformed'!$A$4,MATCH($A15,'Data transformed'!$A$5:$A$185,0),MATCH(CK$4,'Data transformed'!$4:$4,0)-1),$M15),$N15),"NA"))</f>
        <v>NA</v>
      </c>
      <c r="CL15" s="103" t="str">
        <f aca="true">IF($J15="","",IF(ISNUMBER(OFFSET('Data transformed'!$A$4,MATCH($A15,'Data transformed'!$A$5:$A$185,0),MATCH(CL$4,'Data transformed'!$4:$4,0)-1)), MIN(MAX(OFFSET('Data transformed'!$A$4,MATCH($A15,'Data transformed'!$A$5:$A$185,0),MATCH(CL$4,'Data transformed'!$4:$4,0)-1),$M15),$N15),"NA"))</f>
        <v>NA</v>
      </c>
      <c r="CM15" s="103" t="str">
        <f aca="true">IF($J15="","",IF(ISNUMBER(OFFSET('Data transformed'!$A$4,MATCH($A15,'Data transformed'!$A$5:$A$185,0),MATCH(CM$4,'Data transformed'!$4:$4,0)-1)), MIN(MAX(OFFSET('Data transformed'!$A$4,MATCH($A15,'Data transformed'!$A$5:$A$185,0),MATCH(CM$4,'Data transformed'!$4:$4,0)-1),$M15),$N15),"NA"))</f>
        <v>NA</v>
      </c>
      <c r="CN15" s="103" t="str">
        <f aca="true">IF($J15="","",IF(ISNUMBER(OFFSET('Data transformed'!$A$4,MATCH($A15,'Data transformed'!$A$5:$A$185,0),MATCH(CN$4,'Data transformed'!$4:$4,0)-1)), MIN(MAX(OFFSET('Data transformed'!$A$4,MATCH($A15,'Data transformed'!$A$5:$A$185,0),MATCH(CN$4,'Data transformed'!$4:$4,0)-1),$M15),$N15),"NA"))</f>
        <v>NA</v>
      </c>
      <c r="CO15" s="103" t="str">
        <f aca="true">IF($J15="","",IF(ISNUMBER(OFFSET('Data transformed'!$A$4,MATCH($A15,'Data transformed'!$A$5:$A$185,0),MATCH(CO$4,'Data transformed'!$4:$4,0)-1)), MIN(MAX(OFFSET('Data transformed'!$A$4,MATCH($A15,'Data transformed'!$A$5:$A$185,0),MATCH(CO$4,'Data transformed'!$4:$4,0)-1),$M15),$N15),"NA"))</f>
        <v>NA</v>
      </c>
      <c r="CP15" s="103" t="str">
        <f aca="true">IF($J15="","",IF(ISNUMBER(OFFSET('Data transformed'!$A$4,MATCH($A15,'Data transformed'!$A$5:$A$185,0),MATCH(CP$4,'Data transformed'!$4:$4,0)-1)), MIN(MAX(OFFSET('Data transformed'!$A$4,MATCH($A15,'Data transformed'!$A$5:$A$185,0),MATCH(CP$4,'Data transformed'!$4:$4,0)-1),$M15),$N15),"NA"))</f>
        <v>NA</v>
      </c>
      <c r="CQ15" s="103" t="str">
        <f aca="true">IF($J15="","",IF(ISNUMBER(OFFSET('Data transformed'!$A$4,MATCH($A15,'Data transformed'!$A$5:$A$185,0),MATCH(CQ$4,'Data transformed'!$4:$4,0)-1)), MIN(MAX(OFFSET('Data transformed'!$A$4,MATCH($A15,'Data transformed'!$A$5:$A$185,0),MATCH(CQ$4,'Data transformed'!$4:$4,0)-1),$M15),$N15),"NA"))</f>
        <v>NA</v>
      </c>
      <c r="CR15" s="103" t="str">
        <f aca="true">IF($J15="","",IF(ISNUMBER(OFFSET('Data transformed'!$A$4,MATCH($A15,'Data transformed'!$A$5:$A$185,0),MATCH(CR$4,'Data transformed'!$4:$4,0)-1)), MIN(MAX(OFFSET('Data transformed'!$A$4,MATCH($A15,'Data transformed'!$A$5:$A$185,0),MATCH(CR$4,'Data transformed'!$4:$4,0)-1),$M15),$N15),"NA"))</f>
        <v>NA</v>
      </c>
      <c r="CS15" s="103" t="str">
        <f aca="true">IF($J15="","",IF(ISNUMBER(OFFSET('Data transformed'!$A$4,MATCH($A15,'Data transformed'!$A$5:$A$185,0),MATCH(CS$4,'Data transformed'!$4:$4,0)-1)), MIN(MAX(OFFSET('Data transformed'!$A$4,MATCH($A15,'Data transformed'!$A$5:$A$185,0),MATCH(CS$4,'Data transformed'!$4:$4,0)-1),$M15),$N15),"NA"))</f>
        <v>NA</v>
      </c>
      <c r="CT15" s="103" t="str">
        <f aca="true">IF($J15="","",IF(ISNUMBER(OFFSET('Data transformed'!$A$4,MATCH($A15,'Data transformed'!$A$5:$A$185,0),MATCH(CT$4,'Data transformed'!$4:$4,0)-1)), MIN(MAX(OFFSET('Data transformed'!$A$4,MATCH($A15,'Data transformed'!$A$5:$A$185,0),MATCH(CT$4,'Data transformed'!$4:$4,0)-1),$M15),$N15),"NA"))</f>
        <v>NA</v>
      </c>
      <c r="CU15" s="103" t="str">
        <f aca="true">IF($J15="","",IF(ISNUMBER(OFFSET('Data transformed'!$A$4,MATCH($A15,'Data transformed'!$A$5:$A$185,0),MATCH(CU$4,'Data transformed'!$4:$4,0)-1)), MIN(MAX(OFFSET('Data transformed'!$A$4,MATCH($A15,'Data transformed'!$A$5:$A$185,0),MATCH(CU$4,'Data transformed'!$4:$4,0)-1),$M15),$N15),"NA"))</f>
        <v>NA</v>
      </c>
    </row>
    <row r="16" s="103" customFormat="true" ht="15.5" hidden="false" customHeight="false" outlineLevel="0" collapsed="false">
      <c r="A16" s="107" t="n">
        <v>1131</v>
      </c>
      <c r="B16" s="107" t="n">
        <v>4</v>
      </c>
      <c r="C16" s="103" t="str">
        <f aca="true">IF(ISBLANK(OFFSET('Raw Data'!$A$3,MATCH($A16,'Raw Data'!$B$4:$B$185,0),MATCH(C$4,'Raw Data'!$3:$3,0)-1)),"",OFFSET('Raw Data'!$A$3,MATCH($A16,'Raw Data'!$B$4:$B$185,0),MATCH(C$4,'Raw Data'!$3:$3,0)-1))</f>
        <v/>
      </c>
      <c r="D16" s="103" t="str">
        <f aca="true">IF(ISBLANK(OFFSET('Raw Data'!$A$3,MATCH($A16,'Raw Data'!$B$4:$B$185,0),MATCH(D$4,'Raw Data'!$3:$3,0)-1)),"",OFFSET('Raw Data'!$A$3,MATCH($A16,'Raw Data'!$B$4:$B$185,0),MATCH(D$4,'Raw Data'!$3:$3,0)-1))</f>
        <v>Expert assessment data - C.10</v>
      </c>
      <c r="E16" s="103" t="str">
        <f aca="true">IF(ISBLANK(OFFSET('Raw Data'!$A$3,MATCH($A16,'Raw Data'!$B$4:$B$185,0),MATCH(E$4,'Raw Data'!$3:$3,0)-1)),"",OFFSET('Raw Data'!$A$3,MATCH($A16,'Raw Data'!$B$4:$B$185,0),MATCH(E$4,'Raw Data'!$3:$3,0)-1))</f>
        <v>Is your consumer organisation (non-governmental) involved in the following structures to provide consumer representation in policy making in your country in 2020?</v>
      </c>
      <c r="J16" s="103" t="n">
        <f aca="true" t="array" ref="J16:J16">IFERROR(_xlfn.QUARTILE.INC(IF(ISNUMBER(OFFSET('Data transformed'!$N$4,MATCH('outliers treatment'!$A16,'Data transformed'!$A$5:$A$185),1,1,COUNTA('Data transformed'!$O$4:$CX$4))),OFFSET('Data transformed'!$N$4,MATCH('outliers treatment'!$A16,'Data transformed'!$A$5:$A$185),1,1,COUNTA('Data transformed'!$O$4:$CX$4))),1),"")</f>
        <v>0.42857143</v>
      </c>
      <c r="K16" s="103" t="n">
        <f aca="true" t="array" ref="K16:K16">IFERROR(_xlfn.QUARTILE.INC(IF(ISNUMBER(OFFSET('Data transformed'!$N$4,MATCH('outliers treatment'!$A16,'Data transformed'!$A$5:$A$185),1,1,COUNTA('Data transformed'!$O$4:$CX$4))),OFFSET('Data transformed'!$N$4,MATCH('outliers treatment'!$A16,'Data transformed'!$A$5:$A$185),1,1,COUNTA('Data transformed'!$O$4:$CX$4))),3),"")</f>
        <v>1.071429</v>
      </c>
      <c r="L16" s="103" t="n">
        <f aca="false">IFERROR(K16-J16,"")</f>
        <v>0.64285757</v>
      </c>
      <c r="M16" s="103" t="n">
        <v>0</v>
      </c>
      <c r="N16" s="103" t="n">
        <v>2</v>
      </c>
      <c r="P16" s="105" t="n">
        <f aca="false" t="array" ref="P16:P16">IFERROR(SKEW(IF(ISNUMBER(T16:CU16),T16:CU16,"")),"")</f>
        <v>0.764120161292644</v>
      </c>
      <c r="Q16" s="103" t="n">
        <f aca="true">IF(ISBLANK(OFFSET('Data above threshold'!$A$4,MATCH('Data above threshold'!$A16,'Data above threshold'!$A$5:$A$185,0),MATCH('Data above threshold'!N$4,'Data above threshold'!$4:$4,0)-1)),1,OFFSET('Data above threshold'!$A$4,MATCH('Data above threshold'!$A16,'Data above threshold'!$A$5:$A$185,0),MATCH('Data above threshold'!N$4,'Data above threshold'!$4:$4,0)-1))</f>
        <v>0</v>
      </c>
      <c r="R16" s="103" t="n">
        <f aca="false">IF($J16="","",COUNTIF(T16:CU16,M16)+ COUNTIF(T16:CQ16,N16))</f>
        <v>5</v>
      </c>
      <c r="S16" s="106" t="n">
        <f aca="false" t="array" ref="S16:S16">IF(B16&lt;4,"",1-IFERROR(SUM(ISNUMBER(T16:CU16)*(1-$T$3:$CU$3))/COUNTIF($T$3:$CU$3,0),0))</f>
        <v>0.0375</v>
      </c>
      <c r="T16" s="103" t="n">
        <f aca="true">IF($J16="","",IF(ISNUMBER(OFFSET('Data transformed'!$A$4,MATCH($A16,'Data transformed'!$A$5:$A$185,0),MATCH(T$4,'Data transformed'!$4:$4,0)-1)), MIN(MAX(OFFSET('Data transformed'!$A$4,MATCH($A16,'Data transformed'!$A$5:$A$185,0),MATCH(T$4,'Data transformed'!$4:$4,0)-1),$M16),$N16),"NA"))</f>
        <v>1.57142857</v>
      </c>
      <c r="U16" s="103" t="n">
        <f aca="true">IF($J16="","",IF(ISNUMBER(OFFSET('Data transformed'!$A$4,MATCH($A16,'Data transformed'!$A$5:$A$185,0),MATCH(U$4,'Data transformed'!$4:$4,0)-1)), MIN(MAX(OFFSET('Data transformed'!$A$4,MATCH($A16,'Data transformed'!$A$5:$A$185,0),MATCH(U$4,'Data transformed'!$4:$4,0)-1),$M16),$N16),"NA"))</f>
        <v>1.095238</v>
      </c>
      <c r="V16" s="103" t="n">
        <f aca="true">IF($J16="","",IF(ISNUMBER(OFFSET('Data transformed'!$A$4,MATCH($A16,'Data transformed'!$A$5:$A$185,0),MATCH(V$4,'Data transformed'!$4:$4,0)-1)), MIN(MAX(OFFSET('Data transformed'!$A$4,MATCH($A16,'Data transformed'!$A$5:$A$185,0),MATCH(V$4,'Data transformed'!$4:$4,0)-1),$M16),$N16),"NA"))</f>
        <v>0.3333333</v>
      </c>
      <c r="W16" s="103" t="n">
        <f aca="true">IF($J16="","",IF(ISNUMBER(OFFSET('Data transformed'!$A$4,MATCH($A16,'Data transformed'!$A$5:$A$185,0),MATCH(W$4,'Data transformed'!$4:$4,0)-1)), MIN(MAX(OFFSET('Data transformed'!$A$4,MATCH($A16,'Data transformed'!$A$5:$A$185,0),MATCH(W$4,'Data transformed'!$4:$4,0)-1),$M16),$N16),"NA"))</f>
        <v>0.333333</v>
      </c>
      <c r="X16" s="103" t="n">
        <f aca="true">IF($J16="","",IF(ISNUMBER(OFFSET('Data transformed'!$A$4,MATCH($A16,'Data transformed'!$A$5:$A$185,0),MATCH(X$4,'Data transformed'!$4:$4,0)-1)), MIN(MAX(OFFSET('Data transformed'!$A$4,MATCH($A16,'Data transformed'!$A$5:$A$185,0),MATCH(X$4,'Data transformed'!$4:$4,0)-1),$M16),$N16),"NA"))</f>
        <v>0.857143</v>
      </c>
      <c r="Y16" s="103" t="n">
        <f aca="true">IF($J16="","",IF(ISNUMBER(OFFSET('Data transformed'!$A$4,MATCH($A16,'Data transformed'!$A$5:$A$185,0),MATCH(Y$4,'Data transformed'!$4:$4,0)-1)), MIN(MAX(OFFSET('Data transformed'!$A$4,MATCH($A16,'Data transformed'!$A$5:$A$185,0),MATCH(Y$4,'Data transformed'!$4:$4,0)-1),$M16),$N16),"NA"))</f>
        <v>1.714286</v>
      </c>
      <c r="Z16" s="103" t="n">
        <f aca="true">IF($J16="","",IF(ISNUMBER(OFFSET('Data transformed'!$A$4,MATCH($A16,'Data transformed'!$A$5:$A$185,0),MATCH(Z$4,'Data transformed'!$4:$4,0)-1)), MIN(MAX(OFFSET('Data transformed'!$A$4,MATCH($A16,'Data transformed'!$A$5:$A$185,0),MATCH(Z$4,'Data transformed'!$4:$4,0)-1),$M16),$N16),"NA"))</f>
        <v>1.285714</v>
      </c>
      <c r="AA16" s="103" t="str">
        <f aca="true">IF($J16="","",IF(ISNUMBER(OFFSET('Data transformed'!$A$4,MATCH($A16,'Data transformed'!$A$5:$A$185,0),MATCH(AA$4,'Data transformed'!$4:$4,0)-1)), MIN(MAX(OFFSET('Data transformed'!$A$4,MATCH($A16,'Data transformed'!$A$5:$A$185,0),MATCH(AA$4,'Data transformed'!$4:$4,0)-1),$M16),$N16),"NA"))</f>
        <v>NA</v>
      </c>
      <c r="AB16" s="103" t="n">
        <f aca="true">IF($J16="","",IF(ISNUMBER(OFFSET('Data transformed'!$A$4,MATCH($A16,'Data transformed'!$A$5:$A$185,0),MATCH(AB$4,'Data transformed'!$4:$4,0)-1)), MIN(MAX(OFFSET('Data transformed'!$A$4,MATCH($A16,'Data transformed'!$A$5:$A$185,0),MATCH(AB$4,'Data transformed'!$4:$4,0)-1),$M16),$N16),"NA"))</f>
        <v>0.857143</v>
      </c>
      <c r="AC16" s="103" t="str">
        <f aca="true">IF($J16="","",IF(ISNUMBER(OFFSET('Data transformed'!$A$4,MATCH($A16,'Data transformed'!$A$5:$A$185,0),MATCH(AC$4,'Data transformed'!$4:$4,0)-1)), MIN(MAX(OFFSET('Data transformed'!$A$4,MATCH($A16,'Data transformed'!$A$5:$A$185,0),MATCH(AC$4,'Data transformed'!$4:$4,0)-1),$M16),$N16),"NA"))</f>
        <v>NA</v>
      </c>
      <c r="AD16" s="103" t="n">
        <f aca="true">IF($J16="","",IF(ISNUMBER(OFFSET('Data transformed'!$A$4,MATCH($A16,'Data transformed'!$A$5:$A$185,0),MATCH(AD$4,'Data transformed'!$4:$4,0)-1)), MIN(MAX(OFFSET('Data transformed'!$A$4,MATCH($A16,'Data transformed'!$A$5:$A$185,0),MATCH(AD$4,'Data transformed'!$4:$4,0)-1),$M16),$N16),"NA"))</f>
        <v>2</v>
      </c>
      <c r="AE16" s="103" t="n">
        <f aca="true">IF($J16="","",IF(ISNUMBER(OFFSET('Data transformed'!$A$4,MATCH($A16,'Data transformed'!$A$5:$A$185,0),MATCH(AE$4,'Data transformed'!$4:$4,0)-1)), MIN(MAX(OFFSET('Data transformed'!$A$4,MATCH($A16,'Data transformed'!$A$5:$A$185,0),MATCH(AE$4,'Data transformed'!$4:$4,0)-1),$M16),$N16),"NA"))</f>
        <v>0.571429</v>
      </c>
      <c r="AF16" s="103" t="n">
        <f aca="true">IF($J16="","",IF(ISNUMBER(OFFSET('Data transformed'!$A$4,MATCH($A16,'Data transformed'!$A$5:$A$185,0),MATCH(AF$4,'Data transformed'!$4:$4,0)-1)), MIN(MAX(OFFSET('Data transformed'!$A$4,MATCH($A16,'Data transformed'!$A$5:$A$185,0),MATCH(AF$4,'Data transformed'!$4:$4,0)-1),$M16),$N16),"NA"))</f>
        <v>0.57142857</v>
      </c>
      <c r="AG16" s="103" t="n">
        <f aca="true">IF($J16="","",IF(ISNUMBER(OFFSET('Data transformed'!$A$4,MATCH($A16,'Data transformed'!$A$5:$A$185,0),MATCH(AG$4,'Data transformed'!$4:$4,0)-1)), MIN(MAX(OFFSET('Data transformed'!$A$4,MATCH($A16,'Data transformed'!$A$5:$A$185,0),MATCH(AG$4,'Data transformed'!$4:$4,0)-1),$M16),$N16),"NA"))</f>
        <v>0.428571</v>
      </c>
      <c r="AH16" s="103" t="n">
        <f aca="true">IF($J16="","",IF(ISNUMBER(OFFSET('Data transformed'!$A$4,MATCH($A16,'Data transformed'!$A$5:$A$185,0),MATCH(AH$4,'Data transformed'!$4:$4,0)-1)), MIN(MAX(OFFSET('Data transformed'!$A$4,MATCH($A16,'Data transformed'!$A$5:$A$185,0),MATCH(AH$4,'Data transformed'!$4:$4,0)-1),$M16),$N16),"NA"))</f>
        <v>0.1666667</v>
      </c>
      <c r="AI16" s="103" t="n">
        <f aca="true">IF($J16="","",IF(ISNUMBER(OFFSET('Data transformed'!$A$4,MATCH($A16,'Data transformed'!$A$5:$A$185,0),MATCH(AI$4,'Data transformed'!$4:$4,0)-1)), MIN(MAX(OFFSET('Data transformed'!$A$4,MATCH($A16,'Data transformed'!$A$5:$A$185,0),MATCH(AI$4,'Data transformed'!$4:$4,0)-1),$M16),$N16),"NA"))</f>
        <v>0.428571</v>
      </c>
      <c r="AJ16" s="103" t="n">
        <f aca="true">IF($J16="","",IF(ISNUMBER(OFFSET('Data transformed'!$A$4,MATCH($A16,'Data transformed'!$A$5:$A$185,0),MATCH(AJ$4,'Data transformed'!$4:$4,0)-1)), MIN(MAX(OFFSET('Data transformed'!$A$4,MATCH($A16,'Data transformed'!$A$5:$A$185,0),MATCH(AJ$4,'Data transformed'!$4:$4,0)-1),$M16),$N16),"NA"))</f>
        <v>0.571429</v>
      </c>
      <c r="AK16" s="103" t="n">
        <f aca="true">IF($J16="","",IF(ISNUMBER(OFFSET('Data transformed'!$A$4,MATCH($A16,'Data transformed'!$A$5:$A$185,0),MATCH(AK$4,'Data transformed'!$4:$4,0)-1)), MIN(MAX(OFFSET('Data transformed'!$A$4,MATCH($A16,'Data transformed'!$A$5:$A$185,0),MATCH(AK$4,'Data transformed'!$4:$4,0)-1),$M16),$N16),"NA"))</f>
        <v>1.4285714</v>
      </c>
      <c r="AL16" s="103" t="n">
        <f aca="true">IF($J16="","",IF(ISNUMBER(OFFSET('Data transformed'!$A$4,MATCH($A16,'Data transformed'!$A$5:$A$185,0),MATCH(AL$4,'Data transformed'!$4:$4,0)-1)), MIN(MAX(OFFSET('Data transformed'!$A$4,MATCH($A16,'Data transformed'!$A$5:$A$185,0),MATCH(AL$4,'Data transformed'!$4:$4,0)-1),$M16),$N16),"NA"))</f>
        <v>0.8333333</v>
      </c>
      <c r="AM16" s="103" t="n">
        <f aca="true">IF($J16="","",IF(ISNUMBER(OFFSET('Data transformed'!$A$4,MATCH($A16,'Data transformed'!$A$5:$A$185,0),MATCH(AM$4,'Data transformed'!$4:$4,0)-1)), MIN(MAX(OFFSET('Data transformed'!$A$4,MATCH($A16,'Data transformed'!$A$5:$A$185,0),MATCH(AM$4,'Data transformed'!$4:$4,0)-1),$M16),$N16),"NA"))</f>
        <v>0.857143</v>
      </c>
      <c r="AN16" s="103" t="n">
        <f aca="true">IF($J16="","",IF(ISNUMBER(OFFSET('Data transformed'!$A$4,MATCH($A16,'Data transformed'!$A$5:$A$185,0),MATCH(AN$4,'Data transformed'!$4:$4,0)-1)), MIN(MAX(OFFSET('Data transformed'!$A$4,MATCH($A16,'Data transformed'!$A$5:$A$185,0),MATCH(AN$4,'Data transformed'!$4:$4,0)-1),$M16),$N16),"NA"))</f>
        <v>0.857143</v>
      </c>
      <c r="AO16" s="103" t="n">
        <f aca="true">IF($J16="","",IF(ISNUMBER(OFFSET('Data transformed'!$A$4,MATCH($A16,'Data transformed'!$A$5:$A$185,0),MATCH(AO$4,'Data transformed'!$4:$4,0)-1)), MIN(MAX(OFFSET('Data transformed'!$A$4,MATCH($A16,'Data transformed'!$A$5:$A$185,0),MATCH(AO$4,'Data transformed'!$4:$4,0)-1),$M16),$N16),"NA"))</f>
        <v>0.619048</v>
      </c>
      <c r="AP16" s="103" t="n">
        <f aca="true">IF($J16="","",IF(ISNUMBER(OFFSET('Data transformed'!$A$4,MATCH($A16,'Data transformed'!$A$5:$A$185,0),MATCH(AP$4,'Data transformed'!$4:$4,0)-1)), MIN(MAX(OFFSET('Data transformed'!$A$4,MATCH($A16,'Data transformed'!$A$5:$A$185,0),MATCH(AP$4,'Data transformed'!$4:$4,0)-1),$M16),$N16),"NA"))</f>
        <v>0.2857143</v>
      </c>
      <c r="AQ16" s="103" t="n">
        <f aca="true">IF($J16="","",IF(ISNUMBER(OFFSET('Data transformed'!$A$4,MATCH($A16,'Data transformed'!$A$5:$A$185,0),MATCH(AQ$4,'Data transformed'!$4:$4,0)-1)), MIN(MAX(OFFSET('Data transformed'!$A$4,MATCH($A16,'Data transformed'!$A$5:$A$185,0),MATCH(AQ$4,'Data transformed'!$4:$4,0)-1),$M16),$N16),"NA"))</f>
        <v>2</v>
      </c>
      <c r="AR16" s="103" t="n">
        <f aca="true">IF($J16="","",IF(ISNUMBER(OFFSET('Data transformed'!$A$4,MATCH($A16,'Data transformed'!$A$5:$A$185,0),MATCH(AR$4,'Data transformed'!$4:$4,0)-1)), MIN(MAX(OFFSET('Data transformed'!$A$4,MATCH($A16,'Data transformed'!$A$5:$A$185,0),MATCH(AR$4,'Data transformed'!$4:$4,0)-1),$M16),$N16),"NA"))</f>
        <v>0.142857</v>
      </c>
      <c r="AS16" s="103" t="n">
        <f aca="true">IF($J16="","",IF(ISNUMBER(OFFSET('Data transformed'!$A$4,MATCH($A16,'Data transformed'!$A$5:$A$185,0),MATCH(AS$4,'Data transformed'!$4:$4,0)-1)), MIN(MAX(OFFSET('Data transformed'!$A$4,MATCH($A16,'Data transformed'!$A$5:$A$185,0),MATCH(AS$4,'Data transformed'!$4:$4,0)-1),$M16),$N16),"NA"))</f>
        <v>1.285714</v>
      </c>
      <c r="AT16" s="103" t="n">
        <f aca="true">IF($J16="","",IF(ISNUMBER(OFFSET('Data transformed'!$A$4,MATCH($A16,'Data transformed'!$A$5:$A$185,0),MATCH(AT$4,'Data transformed'!$4:$4,0)-1)), MIN(MAX(OFFSET('Data transformed'!$A$4,MATCH($A16,'Data transformed'!$A$5:$A$185,0),MATCH(AT$4,'Data transformed'!$4:$4,0)-1),$M16),$N16),"NA"))</f>
        <v>0.285714</v>
      </c>
      <c r="AU16" s="103" t="n">
        <f aca="true">IF($J16="","",IF(ISNUMBER(OFFSET('Data transformed'!$A$4,MATCH($A16,'Data transformed'!$A$5:$A$185,0),MATCH(AU$4,'Data transformed'!$4:$4,0)-1)), MIN(MAX(OFFSET('Data transformed'!$A$4,MATCH($A16,'Data transformed'!$A$5:$A$185,0),MATCH(AU$4,'Data transformed'!$4:$4,0)-1),$M16),$N16),"NA"))</f>
        <v>0.666667</v>
      </c>
      <c r="AV16" s="103" t="n">
        <f aca="true">IF($J16="","",IF(ISNUMBER(OFFSET('Data transformed'!$A$4,MATCH($A16,'Data transformed'!$A$5:$A$185,0),MATCH(AV$4,'Data transformed'!$4:$4,0)-1)), MIN(MAX(OFFSET('Data transformed'!$A$4,MATCH($A16,'Data transformed'!$A$5:$A$185,0),MATCH(AV$4,'Data transformed'!$4:$4,0)-1),$M16),$N16),"NA"))</f>
        <v>1.142857</v>
      </c>
      <c r="AW16" s="103" t="n">
        <f aca="true">IF($J16="","",IF(ISNUMBER(OFFSET('Data transformed'!$A$4,MATCH($A16,'Data transformed'!$A$5:$A$185,0),MATCH(AW$4,'Data transformed'!$4:$4,0)-1)), MIN(MAX(OFFSET('Data transformed'!$A$4,MATCH($A16,'Data transformed'!$A$5:$A$185,0),MATCH(AW$4,'Data transformed'!$4:$4,0)-1),$M16),$N16),"NA"))</f>
        <v>2</v>
      </c>
      <c r="AX16" s="103" t="n">
        <f aca="true">IF($J16="","",IF(ISNUMBER(OFFSET('Data transformed'!$A$4,MATCH($A16,'Data transformed'!$A$5:$A$185,0),MATCH(AX$4,'Data transformed'!$4:$4,0)-1)), MIN(MAX(OFFSET('Data transformed'!$A$4,MATCH($A16,'Data transformed'!$A$5:$A$185,0),MATCH(AX$4,'Data transformed'!$4:$4,0)-1),$M16),$N16),"NA"))</f>
        <v>0.428571</v>
      </c>
      <c r="AY16" s="103" t="n">
        <f aca="true">IF($J16="","",IF(ISNUMBER(OFFSET('Data transformed'!$A$4,MATCH($A16,'Data transformed'!$A$5:$A$185,0),MATCH(AY$4,'Data transformed'!$4:$4,0)-1)), MIN(MAX(OFFSET('Data transformed'!$A$4,MATCH($A16,'Data transformed'!$A$5:$A$185,0),MATCH(AY$4,'Data transformed'!$4:$4,0)-1),$M16),$N16),"NA"))</f>
        <v>0.64285714</v>
      </c>
      <c r="AZ16" s="103" t="n">
        <f aca="true">IF($J16="","",IF(ISNUMBER(OFFSET('Data transformed'!$A$4,MATCH($A16,'Data transformed'!$A$5:$A$185,0),MATCH(AZ$4,'Data transformed'!$4:$4,0)-1)), MIN(MAX(OFFSET('Data transformed'!$A$4,MATCH($A16,'Data transformed'!$A$5:$A$185,0),MATCH(AZ$4,'Data transformed'!$4:$4,0)-1),$M16),$N16),"NA"))</f>
        <v>0.90909091</v>
      </c>
      <c r="BA16" s="103" t="n">
        <f aca="true">IF($J16="","",IF(ISNUMBER(OFFSET('Data transformed'!$A$4,MATCH($A16,'Data transformed'!$A$5:$A$185,0),MATCH(BA$4,'Data transformed'!$4:$4,0)-1)), MIN(MAX(OFFSET('Data transformed'!$A$4,MATCH($A16,'Data transformed'!$A$5:$A$185,0),MATCH(BA$4,'Data transformed'!$4:$4,0)-1),$M16),$N16),"NA"))</f>
        <v>0.142857</v>
      </c>
      <c r="BB16" s="103" t="n">
        <f aca="true">IF($J16="","",IF(ISNUMBER(OFFSET('Data transformed'!$A$4,MATCH($A16,'Data transformed'!$A$5:$A$185,0),MATCH(BB$4,'Data transformed'!$4:$4,0)-1)), MIN(MAX(OFFSET('Data transformed'!$A$4,MATCH($A16,'Data transformed'!$A$5:$A$185,0),MATCH(BB$4,'Data transformed'!$4:$4,0)-1),$M16),$N16),"NA"))</f>
        <v>0.857143</v>
      </c>
      <c r="BC16" s="103" t="str">
        <f aca="true">IF($J16="","",IF(ISNUMBER(OFFSET('Data transformed'!$A$4,MATCH($A16,'Data transformed'!$A$5:$A$185,0),MATCH(BC$4,'Data transformed'!$4:$4,0)-1)), MIN(MAX(OFFSET('Data transformed'!$A$4,MATCH($A16,'Data transformed'!$A$5:$A$185,0),MATCH(BC$4,'Data transformed'!$4:$4,0)-1),$M16),$N16),"NA"))</f>
        <v>NA</v>
      </c>
      <c r="BD16" s="103" t="n">
        <f aca="true">IF($J16="","",IF(ISNUMBER(OFFSET('Data transformed'!$A$4,MATCH($A16,'Data transformed'!$A$5:$A$185,0),MATCH(BD$4,'Data transformed'!$4:$4,0)-1)), MIN(MAX(OFFSET('Data transformed'!$A$4,MATCH($A16,'Data transformed'!$A$5:$A$185,0),MATCH(BD$4,'Data transformed'!$4:$4,0)-1),$M16),$N16),"NA"))</f>
        <v>0.809524</v>
      </c>
      <c r="BE16" s="103" t="n">
        <f aca="true">IF($J16="","",IF(ISNUMBER(OFFSET('Data transformed'!$A$4,MATCH($A16,'Data transformed'!$A$5:$A$185,0),MATCH(BE$4,'Data transformed'!$4:$4,0)-1)), MIN(MAX(OFFSET('Data transformed'!$A$4,MATCH($A16,'Data transformed'!$A$5:$A$185,0),MATCH(BE$4,'Data transformed'!$4:$4,0)-1),$M16),$N16),"NA"))</f>
        <v>1.071429</v>
      </c>
      <c r="BF16" s="103" t="n">
        <f aca="true">IF($J16="","",IF(ISNUMBER(OFFSET('Data transformed'!$A$4,MATCH($A16,'Data transformed'!$A$5:$A$185,0),MATCH(BF$4,'Data transformed'!$4:$4,0)-1)), MIN(MAX(OFFSET('Data transformed'!$A$4,MATCH($A16,'Data transformed'!$A$5:$A$185,0),MATCH(BF$4,'Data transformed'!$4:$4,0)-1),$M16),$N16),"NA"))</f>
        <v>1</v>
      </c>
      <c r="BG16" s="103" t="n">
        <f aca="true">IF($J16="","",IF(ISNUMBER(OFFSET('Data transformed'!$A$4,MATCH($A16,'Data transformed'!$A$5:$A$185,0),MATCH(BG$4,'Data transformed'!$4:$4,0)-1)), MIN(MAX(OFFSET('Data transformed'!$A$4,MATCH($A16,'Data transformed'!$A$5:$A$185,0),MATCH(BG$4,'Data transformed'!$4:$4,0)-1),$M16),$N16),"NA"))</f>
        <v>1.285714</v>
      </c>
      <c r="BH16" s="103" t="n">
        <f aca="true">IF($J16="","",IF(ISNUMBER(OFFSET('Data transformed'!$A$4,MATCH($A16,'Data transformed'!$A$5:$A$185,0),MATCH(BH$4,'Data transformed'!$4:$4,0)-1)), MIN(MAX(OFFSET('Data transformed'!$A$4,MATCH($A16,'Data transformed'!$A$5:$A$185,0),MATCH(BH$4,'Data transformed'!$4:$4,0)-1),$M16),$N16),"NA"))</f>
        <v>0.38095238</v>
      </c>
      <c r="BI16" s="103" t="n">
        <f aca="true">IF($J16="","",IF(ISNUMBER(OFFSET('Data transformed'!$A$4,MATCH($A16,'Data transformed'!$A$5:$A$185,0),MATCH(BI$4,'Data transformed'!$4:$4,0)-1)), MIN(MAX(OFFSET('Data transformed'!$A$4,MATCH($A16,'Data transformed'!$A$5:$A$185,0),MATCH(BI$4,'Data transformed'!$4:$4,0)-1),$M16),$N16),"NA"))</f>
        <v>1.428571</v>
      </c>
      <c r="BJ16" s="103" t="n">
        <f aca="true">IF($J16="","",IF(ISNUMBER(OFFSET('Data transformed'!$A$4,MATCH($A16,'Data transformed'!$A$5:$A$185,0),MATCH(BJ$4,'Data transformed'!$4:$4,0)-1)), MIN(MAX(OFFSET('Data transformed'!$A$4,MATCH($A16,'Data transformed'!$A$5:$A$185,0),MATCH(BJ$4,'Data transformed'!$4:$4,0)-1),$M16),$N16),"NA"))</f>
        <v>0.5</v>
      </c>
      <c r="BK16" s="103" t="n">
        <f aca="true">IF($J16="","",IF(ISNUMBER(OFFSET('Data transformed'!$A$4,MATCH($A16,'Data transformed'!$A$5:$A$185,0),MATCH(BK$4,'Data transformed'!$4:$4,0)-1)), MIN(MAX(OFFSET('Data transformed'!$A$4,MATCH($A16,'Data transformed'!$A$5:$A$185,0),MATCH(BK$4,'Data transformed'!$4:$4,0)-1),$M16),$N16),"NA"))</f>
        <v>0.571429</v>
      </c>
      <c r="BL16" s="103" t="n">
        <f aca="true">IF($J16="","",IF(ISNUMBER(OFFSET('Data transformed'!$A$4,MATCH($A16,'Data transformed'!$A$5:$A$185,0),MATCH(BL$4,'Data transformed'!$4:$4,0)-1)), MIN(MAX(OFFSET('Data transformed'!$A$4,MATCH($A16,'Data transformed'!$A$5:$A$185,0),MATCH(BL$4,'Data transformed'!$4:$4,0)-1),$M16),$N16),"NA"))</f>
        <v>1</v>
      </c>
      <c r="BM16" s="103" t="n">
        <f aca="true">IF($J16="","",IF(ISNUMBER(OFFSET('Data transformed'!$A$4,MATCH($A16,'Data transformed'!$A$5:$A$185,0),MATCH(BM$4,'Data transformed'!$4:$4,0)-1)), MIN(MAX(OFFSET('Data transformed'!$A$4,MATCH($A16,'Data transformed'!$A$5:$A$185,0),MATCH(BM$4,'Data transformed'!$4:$4,0)-1),$M16),$N16),"NA"))</f>
        <v>0.714286</v>
      </c>
      <c r="BN16" s="103" t="n">
        <f aca="true">IF($J16="","",IF(ISNUMBER(OFFSET('Data transformed'!$A$4,MATCH($A16,'Data transformed'!$A$5:$A$185,0),MATCH(BN$4,'Data transformed'!$4:$4,0)-1)), MIN(MAX(OFFSET('Data transformed'!$A$4,MATCH($A16,'Data transformed'!$A$5:$A$185,0),MATCH(BN$4,'Data transformed'!$4:$4,0)-1),$M16),$N16),"NA"))</f>
        <v>0.5</v>
      </c>
      <c r="BO16" s="103" t="n">
        <f aca="true">IF($J16="","",IF(ISNUMBER(OFFSET('Data transformed'!$A$4,MATCH($A16,'Data transformed'!$A$5:$A$185,0),MATCH(BO$4,'Data transformed'!$4:$4,0)-1)), MIN(MAX(OFFSET('Data transformed'!$A$4,MATCH($A16,'Data transformed'!$A$5:$A$185,0),MATCH(BO$4,'Data transformed'!$4:$4,0)-1),$M16),$N16),"NA"))</f>
        <v>0</v>
      </c>
      <c r="BP16" s="103" t="n">
        <f aca="true">IF($J16="","",IF(ISNUMBER(OFFSET('Data transformed'!$A$4,MATCH($A16,'Data transformed'!$A$5:$A$185,0),MATCH(BP$4,'Data transformed'!$4:$4,0)-1)), MIN(MAX(OFFSET('Data transformed'!$A$4,MATCH($A16,'Data transformed'!$A$5:$A$185,0),MATCH(BP$4,'Data transformed'!$4:$4,0)-1),$M16),$N16),"NA"))</f>
        <v>0.833333</v>
      </c>
      <c r="BQ16" s="103" t="n">
        <f aca="true">IF($J16="","",IF(ISNUMBER(OFFSET('Data transformed'!$A$4,MATCH($A16,'Data transformed'!$A$5:$A$185,0),MATCH(BQ$4,'Data transformed'!$4:$4,0)-1)), MIN(MAX(OFFSET('Data transformed'!$A$4,MATCH($A16,'Data transformed'!$A$5:$A$185,0),MATCH(BQ$4,'Data transformed'!$4:$4,0)-1),$M16),$N16),"NA"))</f>
        <v>1.142857</v>
      </c>
      <c r="BR16" s="103" t="n">
        <f aca="true">IF($J16="","",IF(ISNUMBER(OFFSET('Data transformed'!$A$4,MATCH($A16,'Data transformed'!$A$5:$A$185,0),MATCH(BR$4,'Data transformed'!$4:$4,0)-1)), MIN(MAX(OFFSET('Data transformed'!$A$4,MATCH($A16,'Data transformed'!$A$5:$A$185,0),MATCH(BR$4,'Data transformed'!$4:$4,0)-1),$M16),$N16),"NA"))</f>
        <v>0.857143</v>
      </c>
      <c r="BS16" s="103" t="n">
        <f aca="true">IF($J16="","",IF(ISNUMBER(OFFSET('Data transformed'!$A$4,MATCH($A16,'Data transformed'!$A$5:$A$185,0),MATCH(BS$4,'Data transformed'!$4:$4,0)-1)), MIN(MAX(OFFSET('Data transformed'!$A$4,MATCH($A16,'Data transformed'!$A$5:$A$185,0),MATCH(BS$4,'Data transformed'!$4:$4,0)-1),$M16),$N16),"NA"))</f>
        <v>1</v>
      </c>
      <c r="BT16" s="103" t="n">
        <f aca="true">IF($J16="","",IF(ISNUMBER(OFFSET('Data transformed'!$A$4,MATCH($A16,'Data transformed'!$A$5:$A$185,0),MATCH(BT$4,'Data transformed'!$4:$4,0)-1)), MIN(MAX(OFFSET('Data transformed'!$A$4,MATCH($A16,'Data transformed'!$A$5:$A$185,0),MATCH(BT$4,'Data transformed'!$4:$4,0)-1),$M16),$N16),"NA"))</f>
        <v>0.428571</v>
      </c>
      <c r="BU16" s="103" t="n">
        <f aca="true">IF($J16="","",IF(ISNUMBER(OFFSET('Data transformed'!$A$4,MATCH($A16,'Data transformed'!$A$5:$A$185,0),MATCH(BU$4,'Data transformed'!$4:$4,0)-1)), MIN(MAX(OFFSET('Data transformed'!$A$4,MATCH($A16,'Data transformed'!$A$5:$A$185,0),MATCH(BU$4,'Data transformed'!$4:$4,0)-1),$M16),$N16),"NA"))</f>
        <v>0.714286</v>
      </c>
      <c r="BV16" s="103" t="n">
        <f aca="true">IF($J16="","",IF(ISNUMBER(OFFSET('Data transformed'!$A$4,MATCH($A16,'Data transformed'!$A$5:$A$185,0),MATCH(BV$4,'Data transformed'!$4:$4,0)-1)), MIN(MAX(OFFSET('Data transformed'!$A$4,MATCH($A16,'Data transformed'!$A$5:$A$185,0),MATCH(BV$4,'Data transformed'!$4:$4,0)-1),$M16),$N16),"NA"))</f>
        <v>0.428571</v>
      </c>
      <c r="BW16" s="103" t="n">
        <f aca="true">IF($J16="","",IF(ISNUMBER(OFFSET('Data transformed'!$A$4,MATCH($A16,'Data transformed'!$A$5:$A$185,0),MATCH(BW$4,'Data transformed'!$4:$4,0)-1)), MIN(MAX(OFFSET('Data transformed'!$A$4,MATCH($A16,'Data transformed'!$A$5:$A$185,0),MATCH(BW$4,'Data transformed'!$4:$4,0)-1),$M16),$N16),"NA"))</f>
        <v>1.142857</v>
      </c>
      <c r="BX16" s="103" t="n">
        <f aca="true">IF($J16="","",IF(ISNUMBER(OFFSET('Data transformed'!$A$4,MATCH($A16,'Data transformed'!$A$5:$A$185,0),MATCH(BX$4,'Data transformed'!$4:$4,0)-1)), MIN(MAX(OFFSET('Data transformed'!$A$4,MATCH($A16,'Data transformed'!$A$5:$A$185,0),MATCH(BX$4,'Data transformed'!$4:$4,0)-1),$M16),$N16),"NA"))</f>
        <v>0.380952</v>
      </c>
      <c r="BY16" s="103" t="n">
        <f aca="true">IF($J16="","",IF(ISNUMBER(OFFSET('Data transformed'!$A$4,MATCH($A16,'Data transformed'!$A$5:$A$185,0),MATCH(BY$4,'Data transformed'!$4:$4,0)-1)), MIN(MAX(OFFSET('Data transformed'!$A$4,MATCH($A16,'Data transformed'!$A$5:$A$185,0),MATCH(BY$4,'Data transformed'!$4:$4,0)-1),$M16),$N16),"NA"))</f>
        <v>0.285714</v>
      </c>
      <c r="BZ16" s="103" t="n">
        <f aca="true">IF($J16="","",IF(ISNUMBER(OFFSET('Data transformed'!$A$4,MATCH($A16,'Data transformed'!$A$5:$A$185,0),MATCH(BZ$4,'Data transformed'!$4:$4,0)-1)), MIN(MAX(OFFSET('Data transformed'!$A$4,MATCH($A16,'Data transformed'!$A$5:$A$185,0),MATCH(BZ$4,'Data transformed'!$4:$4,0)-1),$M16),$N16),"NA"))</f>
        <v>1.285714</v>
      </c>
      <c r="CA16" s="103" t="n">
        <f aca="true">IF($J16="","",IF(ISNUMBER(OFFSET('Data transformed'!$A$4,MATCH($A16,'Data transformed'!$A$5:$A$185,0),MATCH(CA$4,'Data transformed'!$4:$4,0)-1)), MIN(MAX(OFFSET('Data transformed'!$A$4,MATCH($A16,'Data transformed'!$A$5:$A$185,0),MATCH(CA$4,'Data transformed'!$4:$4,0)-1),$M16),$N16),"NA"))</f>
        <v>1.142857</v>
      </c>
      <c r="CB16" s="103" t="n">
        <f aca="true">IF($J16="","",IF(ISNUMBER(OFFSET('Data transformed'!$A$4,MATCH($A16,'Data transformed'!$A$5:$A$185,0),MATCH(CB$4,'Data transformed'!$4:$4,0)-1)), MIN(MAX(OFFSET('Data transformed'!$A$4,MATCH($A16,'Data transformed'!$A$5:$A$185,0),MATCH(CB$4,'Data transformed'!$4:$4,0)-1),$M16),$N16),"NA"))</f>
        <v>1</v>
      </c>
      <c r="CC16" s="103" t="n">
        <f aca="true">IF($J16="","",IF(ISNUMBER(OFFSET('Data transformed'!$A$4,MATCH($A16,'Data transformed'!$A$5:$A$185,0),MATCH(CC$4,'Data transformed'!$4:$4,0)-1)), MIN(MAX(OFFSET('Data transformed'!$A$4,MATCH($A16,'Data transformed'!$A$5:$A$185,0),MATCH(CC$4,'Data transformed'!$4:$4,0)-1),$M16),$N16),"NA"))</f>
        <v>0.71428571</v>
      </c>
      <c r="CD16" s="103" t="n">
        <f aca="true">IF($J16="","",IF(ISNUMBER(OFFSET('Data transformed'!$A$4,MATCH($A16,'Data transformed'!$A$5:$A$185,0),MATCH(CD$4,'Data transformed'!$4:$4,0)-1)), MIN(MAX(OFFSET('Data transformed'!$A$4,MATCH($A16,'Data transformed'!$A$5:$A$185,0),MATCH(CD$4,'Data transformed'!$4:$4,0)-1),$M16),$N16),"NA"))</f>
        <v>1.714286</v>
      </c>
      <c r="CE16" s="103" t="n">
        <f aca="true">IF($J16="","",IF(ISNUMBER(OFFSET('Data transformed'!$A$4,MATCH($A16,'Data transformed'!$A$5:$A$185,0),MATCH(CE$4,'Data transformed'!$4:$4,0)-1)), MIN(MAX(OFFSET('Data transformed'!$A$4,MATCH($A16,'Data transformed'!$A$5:$A$185,0),MATCH(CE$4,'Data transformed'!$4:$4,0)-1),$M16),$N16),"NA"))</f>
        <v>0.571429</v>
      </c>
      <c r="CF16" s="103" t="n">
        <f aca="true">IF($J16="","",IF(ISNUMBER(OFFSET('Data transformed'!$A$4,MATCH($A16,'Data transformed'!$A$5:$A$185,0),MATCH(CF$4,'Data transformed'!$4:$4,0)-1)), MIN(MAX(OFFSET('Data transformed'!$A$4,MATCH($A16,'Data transformed'!$A$5:$A$185,0),MATCH(CF$4,'Data transformed'!$4:$4,0)-1),$M16),$N16),"NA"))</f>
        <v>1</v>
      </c>
      <c r="CG16" s="103" t="n">
        <f aca="true">IF($J16="","",IF(ISNUMBER(OFFSET('Data transformed'!$A$4,MATCH($A16,'Data transformed'!$A$5:$A$185,0),MATCH(CG$4,'Data transformed'!$4:$4,0)-1)), MIN(MAX(OFFSET('Data transformed'!$A$4,MATCH($A16,'Data transformed'!$A$5:$A$185,0),MATCH(CG$4,'Data transformed'!$4:$4,0)-1),$M16),$N16),"NA"))</f>
        <v>1</v>
      </c>
      <c r="CH16" s="103" t="n">
        <f aca="true">IF($J16="","",IF(ISNUMBER(OFFSET('Data transformed'!$A$4,MATCH($A16,'Data transformed'!$A$5:$A$185,0),MATCH(CH$4,'Data transformed'!$4:$4,0)-1)), MIN(MAX(OFFSET('Data transformed'!$A$4,MATCH($A16,'Data transformed'!$A$5:$A$185,0),MATCH(CH$4,'Data transformed'!$4:$4,0)-1),$M16),$N16),"NA"))</f>
        <v>0.5714286</v>
      </c>
      <c r="CI16" s="103" t="n">
        <f aca="true">IF($J16="","",IF(ISNUMBER(OFFSET('Data transformed'!$A$4,MATCH($A16,'Data transformed'!$A$5:$A$185,0),MATCH(CI$4,'Data transformed'!$4:$4,0)-1)), MIN(MAX(OFFSET('Data transformed'!$A$4,MATCH($A16,'Data transformed'!$A$5:$A$185,0),MATCH(CI$4,'Data transformed'!$4:$4,0)-1),$M16),$N16),"NA"))</f>
        <v>0.166667</v>
      </c>
      <c r="CJ16" s="103" t="n">
        <f aca="true">IF($J16="","",IF(ISNUMBER(OFFSET('Data transformed'!$A$4,MATCH($A16,'Data transformed'!$A$5:$A$185,0),MATCH(CJ$4,'Data transformed'!$4:$4,0)-1)), MIN(MAX(OFFSET('Data transformed'!$A$4,MATCH($A16,'Data transformed'!$A$5:$A$185,0),MATCH(CJ$4,'Data transformed'!$4:$4,0)-1),$M16),$N16),"NA"))</f>
        <v>0.2857143</v>
      </c>
      <c r="CK16" s="103" t="n">
        <f aca="true">IF($J16="","",IF(ISNUMBER(OFFSET('Data transformed'!$A$4,MATCH($A16,'Data transformed'!$A$5:$A$185,0),MATCH(CK$4,'Data transformed'!$4:$4,0)-1)), MIN(MAX(OFFSET('Data transformed'!$A$4,MATCH($A16,'Data transformed'!$A$5:$A$185,0),MATCH(CK$4,'Data transformed'!$4:$4,0)-1),$M16),$N16),"NA"))</f>
        <v>1.142857</v>
      </c>
      <c r="CL16" s="103" t="n">
        <f aca="true">IF($J16="","",IF(ISNUMBER(OFFSET('Data transformed'!$A$4,MATCH($A16,'Data transformed'!$A$5:$A$185,0),MATCH(CL$4,'Data transformed'!$4:$4,0)-1)), MIN(MAX(OFFSET('Data transformed'!$A$4,MATCH($A16,'Data transformed'!$A$5:$A$185,0),MATCH(CL$4,'Data transformed'!$4:$4,0)-1),$M16),$N16),"NA"))</f>
        <v>2</v>
      </c>
      <c r="CM16" s="103" t="n">
        <f aca="true">IF($J16="","",IF(ISNUMBER(OFFSET('Data transformed'!$A$4,MATCH($A16,'Data transformed'!$A$5:$A$185,0),MATCH(CM$4,'Data transformed'!$4:$4,0)-1)), MIN(MAX(OFFSET('Data transformed'!$A$4,MATCH($A16,'Data transformed'!$A$5:$A$185,0),MATCH(CM$4,'Data transformed'!$4:$4,0)-1),$M16),$N16),"NA"))</f>
        <v>1</v>
      </c>
      <c r="CN16" s="103" t="n">
        <f aca="true">IF($J16="","",IF(ISNUMBER(OFFSET('Data transformed'!$A$4,MATCH($A16,'Data transformed'!$A$5:$A$185,0),MATCH(CN$4,'Data transformed'!$4:$4,0)-1)), MIN(MAX(OFFSET('Data transformed'!$A$4,MATCH($A16,'Data transformed'!$A$5:$A$185,0),MATCH(CN$4,'Data transformed'!$4:$4,0)-1),$M16),$N16),"NA"))</f>
        <v>0.857143</v>
      </c>
      <c r="CO16" s="103" t="n">
        <f aca="true">IF($J16="","",IF(ISNUMBER(OFFSET('Data transformed'!$A$4,MATCH($A16,'Data transformed'!$A$5:$A$185,0),MATCH(CO$4,'Data transformed'!$4:$4,0)-1)), MIN(MAX(OFFSET('Data transformed'!$A$4,MATCH($A16,'Data transformed'!$A$5:$A$185,0),MATCH(CO$4,'Data transformed'!$4:$4,0)-1),$M16),$N16),"NA"))</f>
        <v>0.57142857</v>
      </c>
      <c r="CP16" s="103" t="n">
        <f aca="true">IF($J16="","",IF(ISNUMBER(OFFSET('Data transformed'!$A$4,MATCH($A16,'Data transformed'!$A$5:$A$185,0),MATCH(CP$4,'Data transformed'!$4:$4,0)-1)), MIN(MAX(OFFSET('Data transformed'!$A$4,MATCH($A16,'Data transformed'!$A$5:$A$185,0),MATCH(CP$4,'Data transformed'!$4:$4,0)-1),$M16),$N16),"NA"))</f>
        <v>0.214286</v>
      </c>
      <c r="CQ16" s="103" t="n">
        <f aca="true">IF($J16="","",IF(ISNUMBER(OFFSET('Data transformed'!$A$4,MATCH($A16,'Data transformed'!$A$5:$A$185,0),MATCH(CQ$4,'Data transformed'!$4:$4,0)-1)), MIN(MAX(OFFSET('Data transformed'!$A$4,MATCH($A16,'Data transformed'!$A$5:$A$185,0),MATCH(CQ$4,'Data transformed'!$4:$4,0)-1),$M16),$N16),"NA"))</f>
        <v>0.6428571</v>
      </c>
      <c r="CR16" s="103" t="n">
        <f aca="true">IF($J16="","",IF(ISNUMBER(OFFSET('Data transformed'!$A$4,MATCH($A16,'Data transformed'!$A$5:$A$185,0),MATCH(CR$4,'Data transformed'!$4:$4,0)-1)), MIN(MAX(OFFSET('Data transformed'!$A$4,MATCH($A16,'Data transformed'!$A$5:$A$185,0),MATCH(CR$4,'Data transformed'!$4:$4,0)-1),$M16),$N16),"NA"))</f>
        <v>0.6666667</v>
      </c>
      <c r="CS16" s="103" t="n">
        <f aca="true">IF($J16="","",IF(ISNUMBER(OFFSET('Data transformed'!$A$4,MATCH($A16,'Data transformed'!$A$5:$A$185,0),MATCH(CS$4,'Data transformed'!$4:$4,0)-1)), MIN(MAX(OFFSET('Data transformed'!$A$4,MATCH($A16,'Data transformed'!$A$5:$A$185,0),MATCH(CS$4,'Data transformed'!$4:$4,0)-1),$M16),$N16),"NA"))</f>
        <v>1</v>
      </c>
      <c r="CT16" s="103" t="n">
        <f aca="true">IF($J16="","",IF(ISNUMBER(OFFSET('Data transformed'!$A$4,MATCH($A16,'Data transformed'!$A$5:$A$185,0),MATCH(CT$4,'Data transformed'!$4:$4,0)-1)), MIN(MAX(OFFSET('Data transformed'!$A$4,MATCH($A16,'Data transformed'!$A$5:$A$185,0),MATCH(CT$4,'Data transformed'!$4:$4,0)-1),$M16),$N16),"NA"))</f>
        <v>0.666667</v>
      </c>
      <c r="CU16" s="103" t="n">
        <f aca="true">IF($J16="","",IF(ISNUMBER(OFFSET('Data transformed'!$A$4,MATCH($A16,'Data transformed'!$A$5:$A$185,0),MATCH(CU$4,'Data transformed'!$4:$4,0)-1)), MIN(MAX(OFFSET('Data transformed'!$A$4,MATCH($A16,'Data transformed'!$A$5:$A$185,0),MATCH(CU$4,'Data transformed'!$4:$4,0)-1),$M16),$N16),"NA"))</f>
        <v>0.42857143</v>
      </c>
    </row>
    <row r="17" s="103" customFormat="true" ht="15.5" hidden="false" customHeight="false" outlineLevel="0" collapsed="false">
      <c r="A17" s="107" t="n">
        <v>1132</v>
      </c>
      <c r="B17" s="107" t="n">
        <v>4</v>
      </c>
      <c r="C17" s="103" t="str">
        <f aca="true">IF(ISBLANK(OFFSET('Raw Data'!$A$3,MATCH($A17,'Raw Data'!$B$4:$B$185,0),MATCH(C$4,'Raw Data'!$3:$3,0)-1)),"",OFFSET('Raw Data'!$A$3,MATCH($A17,'Raw Data'!$B$4:$B$185,0),MATCH(C$4,'Raw Data'!$3:$3,0)-1))</f>
        <v/>
      </c>
      <c r="D17" s="103" t="str">
        <f aca="true">IF(ISBLANK(OFFSET('Raw Data'!$A$3,MATCH($A17,'Raw Data'!$B$4:$B$185,0),MATCH(D$4,'Raw Data'!$3:$3,0)-1)),"",OFFSET('Raw Data'!$A$3,MATCH($A17,'Raw Data'!$B$4:$B$185,0),MATCH(D$4,'Raw Data'!$3:$3,0)-1))</f>
        <v>Expert assessment data - E.5</v>
      </c>
      <c r="E17" s="103" t="str">
        <f aca="true">IF(ISBLANK(OFFSET('Raw Data'!$A$3,MATCH($A17,'Raw Data'!$B$4:$B$185,0),MATCH(E$4,'Raw Data'!$3:$3,0)-1)),"",OFFSET('Raw Data'!$A$3,MATCH($A17,'Raw Data'!$B$4:$B$185,0),MATCH(E$4,'Raw Data'!$3:$3,0)-1))</f>
        <v>Is “the opportunity for consumer organisations to present their views in decision-making processes” enabled through any of the following measures or mechanisms in your country in 2020?</v>
      </c>
      <c r="J17" s="103" t="n">
        <f aca="true" t="array" ref="J17:J17">IFERROR(_xlfn.QUARTILE.INC(IF(ISNUMBER(OFFSET('Data transformed'!$N$4,MATCH('outliers treatment'!$A17,'Data transformed'!$A$5:$A$185),1,1,COUNTA('Data transformed'!$O$4:$CX$4))),OFFSET('Data transformed'!$N$4,MATCH('outliers treatment'!$A17,'Data transformed'!$A$5:$A$185),1,1,COUNTA('Data transformed'!$O$4:$CX$4))),1),"")</f>
        <v>1.6666665</v>
      </c>
      <c r="K17" s="103" t="n">
        <f aca="true" t="array" ref="K17:K17">IFERROR(_xlfn.QUARTILE.INC(IF(ISNUMBER(OFFSET('Data transformed'!$N$4,MATCH('outliers treatment'!$A17,'Data transformed'!$A$5:$A$185),1,1,COUNTA('Data transformed'!$O$4:$CX$4))),OFFSET('Data transformed'!$N$4,MATCH('outliers treatment'!$A17,'Data transformed'!$A$5:$A$185),1,1,COUNTA('Data transformed'!$O$4:$CX$4))),3),"")</f>
        <v>2.3125</v>
      </c>
      <c r="L17" s="103" t="n">
        <f aca="false">IFERROR(K17-J17,"")</f>
        <v>0.6458335</v>
      </c>
      <c r="M17" s="103" t="n">
        <v>1</v>
      </c>
      <c r="N17" s="103" t="n">
        <v>3</v>
      </c>
      <c r="P17" s="105" t="n">
        <f aca="false" t="array" ref="P17:P17">IFERROR(SKEW(IF(ISNUMBER(T17:CU17),T17:CU17,"")),"")</f>
        <v>0.244199276333056</v>
      </c>
      <c r="Q17" s="103" t="n">
        <f aca="true">IF(ISBLANK(OFFSET('Data above threshold'!$A$4,MATCH('Data above threshold'!$A17,'Data above threshold'!$A$5:$A$185,0),MATCH('Data above threshold'!N$4,'Data above threshold'!$4:$4,0)-1)),1,OFFSET('Data above threshold'!$A$4,MATCH('Data above threshold'!$A17,'Data above threshold'!$A$5:$A$185,0),MATCH('Data above threshold'!N$4,'Data above threshold'!$4:$4,0)-1))</f>
        <v>0</v>
      </c>
      <c r="R17" s="103" t="n">
        <f aca="false">IF($J17="","",COUNTIF(T17:CU17,M17)+ COUNTIF(T17:CQ17,N17))</f>
        <v>12</v>
      </c>
      <c r="S17" s="106" t="n">
        <f aca="false" t="array" ref="S17:S17">IF(B17&lt;4,"",1-IFERROR(SUM(ISNUMBER(T17:CU17)*(1-$T$3:$CU$3))/COUNTIF($T$3:$CU$3,0),0))</f>
        <v>0.0125</v>
      </c>
      <c r="T17" s="103" t="n">
        <f aca="true">IF($J17="","",IF(ISNUMBER(OFFSET('Data transformed'!$A$4,MATCH($A17,'Data transformed'!$A$5:$A$185,0),MATCH(T$4,'Data transformed'!$4:$4,0)-1)), MIN(MAX(OFFSET('Data transformed'!$A$4,MATCH($A17,'Data transformed'!$A$5:$A$185,0),MATCH(T$4,'Data transformed'!$4:$4,0)-1),$M17),$N17),"NA"))</f>
        <v>2.25</v>
      </c>
      <c r="U17" s="103" t="n">
        <f aca="true">IF($J17="","",IF(ISNUMBER(OFFSET('Data transformed'!$A$4,MATCH($A17,'Data transformed'!$A$5:$A$185,0),MATCH(U$4,'Data transformed'!$4:$4,0)-1)), MIN(MAX(OFFSET('Data transformed'!$A$4,MATCH($A17,'Data transformed'!$A$5:$A$185,0),MATCH(U$4,'Data transformed'!$4:$4,0)-1),$M17),$N17),"NA"))</f>
        <v>2.166667</v>
      </c>
      <c r="V17" s="103" t="n">
        <f aca="true">IF($J17="","",IF(ISNUMBER(OFFSET('Data transformed'!$A$4,MATCH($A17,'Data transformed'!$A$5:$A$185,0),MATCH(V$4,'Data transformed'!$4:$4,0)-1)), MIN(MAX(OFFSET('Data transformed'!$A$4,MATCH($A17,'Data transformed'!$A$5:$A$185,0),MATCH(V$4,'Data transformed'!$4:$4,0)-1),$M17),$N17),"NA"))</f>
        <v>2.25</v>
      </c>
      <c r="W17" s="103" t="n">
        <f aca="true">IF($J17="","",IF(ISNUMBER(OFFSET('Data transformed'!$A$4,MATCH($A17,'Data transformed'!$A$5:$A$185,0),MATCH(W$4,'Data transformed'!$4:$4,0)-1)), MIN(MAX(OFFSET('Data transformed'!$A$4,MATCH($A17,'Data transformed'!$A$5:$A$185,0),MATCH(W$4,'Data transformed'!$4:$4,0)-1),$M17),$N17),"NA"))</f>
        <v>1.25</v>
      </c>
      <c r="X17" s="103" t="n">
        <f aca="true">IF($J17="","",IF(ISNUMBER(OFFSET('Data transformed'!$A$4,MATCH($A17,'Data transformed'!$A$5:$A$185,0),MATCH(X$4,'Data transformed'!$4:$4,0)-1)), MIN(MAX(OFFSET('Data transformed'!$A$4,MATCH($A17,'Data transformed'!$A$5:$A$185,0),MATCH(X$4,'Data transformed'!$4:$4,0)-1),$M17),$N17),"NA"))</f>
        <v>3</v>
      </c>
      <c r="Y17" s="103" t="n">
        <f aca="true">IF($J17="","",IF(ISNUMBER(OFFSET('Data transformed'!$A$4,MATCH($A17,'Data transformed'!$A$5:$A$185,0),MATCH(Y$4,'Data transformed'!$4:$4,0)-1)), MIN(MAX(OFFSET('Data transformed'!$A$4,MATCH($A17,'Data transformed'!$A$5:$A$185,0),MATCH(Y$4,'Data transformed'!$4:$4,0)-1),$M17),$N17),"NA"))</f>
        <v>3</v>
      </c>
      <c r="Z17" s="103" t="n">
        <f aca="true">IF($J17="","",IF(ISNUMBER(OFFSET('Data transformed'!$A$4,MATCH($A17,'Data transformed'!$A$5:$A$185,0),MATCH(Z$4,'Data transformed'!$4:$4,0)-1)), MIN(MAX(OFFSET('Data transformed'!$A$4,MATCH($A17,'Data transformed'!$A$5:$A$185,0),MATCH(Z$4,'Data transformed'!$4:$4,0)-1),$M17),$N17),"NA"))</f>
        <v>2.5</v>
      </c>
      <c r="AA17" s="103" t="n">
        <f aca="true">IF($J17="","",IF(ISNUMBER(OFFSET('Data transformed'!$A$4,MATCH($A17,'Data transformed'!$A$5:$A$185,0),MATCH(AA$4,'Data transformed'!$4:$4,0)-1)), MIN(MAX(OFFSET('Data transformed'!$A$4,MATCH($A17,'Data transformed'!$A$5:$A$185,0),MATCH(AA$4,'Data transformed'!$4:$4,0)-1),$M17),$N17),"NA"))</f>
        <v>2.25</v>
      </c>
      <c r="AB17" s="103" t="n">
        <f aca="true">IF($J17="","",IF(ISNUMBER(OFFSET('Data transformed'!$A$4,MATCH($A17,'Data transformed'!$A$5:$A$185,0),MATCH(AB$4,'Data transformed'!$4:$4,0)-1)), MIN(MAX(OFFSET('Data transformed'!$A$4,MATCH($A17,'Data transformed'!$A$5:$A$185,0),MATCH(AB$4,'Data transformed'!$4:$4,0)-1),$M17),$N17),"NA"))</f>
        <v>2</v>
      </c>
      <c r="AC17" s="103" t="n">
        <f aca="true">IF($J17="","",IF(ISNUMBER(OFFSET('Data transformed'!$A$4,MATCH($A17,'Data transformed'!$A$5:$A$185,0),MATCH(AC$4,'Data transformed'!$4:$4,0)-1)), MIN(MAX(OFFSET('Data transformed'!$A$4,MATCH($A17,'Data transformed'!$A$5:$A$185,0),MATCH(AC$4,'Data transformed'!$4:$4,0)-1),$M17),$N17),"NA"))</f>
        <v>3</v>
      </c>
      <c r="AD17" s="103" t="n">
        <f aca="true">IF($J17="","",IF(ISNUMBER(OFFSET('Data transformed'!$A$4,MATCH($A17,'Data transformed'!$A$5:$A$185,0),MATCH(AD$4,'Data transformed'!$4:$4,0)-1)), MIN(MAX(OFFSET('Data transformed'!$A$4,MATCH($A17,'Data transformed'!$A$5:$A$185,0),MATCH(AD$4,'Data transformed'!$4:$4,0)-1),$M17),$N17),"NA"))</f>
        <v>2.5</v>
      </c>
      <c r="AE17" s="103" t="n">
        <f aca="true">IF($J17="","",IF(ISNUMBER(OFFSET('Data transformed'!$A$4,MATCH($A17,'Data transformed'!$A$5:$A$185,0),MATCH(AE$4,'Data transformed'!$4:$4,0)-1)), MIN(MAX(OFFSET('Data transformed'!$A$4,MATCH($A17,'Data transformed'!$A$5:$A$185,0),MATCH(AE$4,'Data transformed'!$4:$4,0)-1),$M17),$N17),"NA"))</f>
        <v>2</v>
      </c>
      <c r="AF17" s="103" t="n">
        <f aca="true">IF($J17="","",IF(ISNUMBER(OFFSET('Data transformed'!$A$4,MATCH($A17,'Data transformed'!$A$5:$A$185,0),MATCH(AF$4,'Data transformed'!$4:$4,0)-1)), MIN(MAX(OFFSET('Data transformed'!$A$4,MATCH($A17,'Data transformed'!$A$5:$A$185,0),MATCH(AF$4,'Data transformed'!$4:$4,0)-1),$M17),$N17),"NA"))</f>
        <v>1.5</v>
      </c>
      <c r="AG17" s="103" t="n">
        <f aca="true">IF($J17="","",IF(ISNUMBER(OFFSET('Data transformed'!$A$4,MATCH($A17,'Data transformed'!$A$5:$A$185,0),MATCH(AG$4,'Data transformed'!$4:$4,0)-1)), MIN(MAX(OFFSET('Data transformed'!$A$4,MATCH($A17,'Data transformed'!$A$5:$A$185,0),MATCH(AG$4,'Data transformed'!$4:$4,0)-1),$M17),$N17),"NA"))</f>
        <v>1.5</v>
      </c>
      <c r="AH17" s="103" t="n">
        <f aca="true">IF($J17="","",IF(ISNUMBER(OFFSET('Data transformed'!$A$4,MATCH($A17,'Data transformed'!$A$5:$A$185,0),MATCH(AH$4,'Data transformed'!$4:$4,0)-1)), MIN(MAX(OFFSET('Data transformed'!$A$4,MATCH($A17,'Data transformed'!$A$5:$A$185,0),MATCH(AH$4,'Data transformed'!$4:$4,0)-1),$M17),$N17),"NA"))</f>
        <v>1.75</v>
      </c>
      <c r="AI17" s="103" t="n">
        <f aca="true">IF($J17="","",IF(ISNUMBER(OFFSET('Data transformed'!$A$4,MATCH($A17,'Data transformed'!$A$5:$A$185,0),MATCH(AI$4,'Data transformed'!$4:$4,0)-1)), MIN(MAX(OFFSET('Data transformed'!$A$4,MATCH($A17,'Data transformed'!$A$5:$A$185,0),MATCH(AI$4,'Data transformed'!$4:$4,0)-1),$M17),$N17),"NA"))</f>
        <v>2</v>
      </c>
      <c r="AJ17" s="103" t="n">
        <f aca="true">IF($J17="","",IF(ISNUMBER(OFFSET('Data transformed'!$A$4,MATCH($A17,'Data transformed'!$A$5:$A$185,0),MATCH(AJ$4,'Data transformed'!$4:$4,0)-1)), MIN(MAX(OFFSET('Data transformed'!$A$4,MATCH($A17,'Data transformed'!$A$5:$A$185,0),MATCH(AJ$4,'Data transformed'!$4:$4,0)-1),$M17),$N17),"NA"))</f>
        <v>2</v>
      </c>
      <c r="AK17" s="103" t="n">
        <f aca="true">IF($J17="","",IF(ISNUMBER(OFFSET('Data transformed'!$A$4,MATCH($A17,'Data transformed'!$A$5:$A$185,0),MATCH(AK$4,'Data transformed'!$4:$4,0)-1)), MIN(MAX(OFFSET('Data transformed'!$A$4,MATCH($A17,'Data transformed'!$A$5:$A$185,0),MATCH(AK$4,'Data transformed'!$4:$4,0)-1),$M17),$N17),"NA"))</f>
        <v>2.25</v>
      </c>
      <c r="AL17" s="103" t="n">
        <f aca="true">IF($J17="","",IF(ISNUMBER(OFFSET('Data transformed'!$A$4,MATCH($A17,'Data transformed'!$A$5:$A$185,0),MATCH(AL$4,'Data transformed'!$4:$4,0)-1)), MIN(MAX(OFFSET('Data transformed'!$A$4,MATCH($A17,'Data transformed'!$A$5:$A$185,0),MATCH(AL$4,'Data transformed'!$4:$4,0)-1),$M17),$N17),"NA"))</f>
        <v>2.5</v>
      </c>
      <c r="AM17" s="103" t="n">
        <f aca="true">IF($J17="","",IF(ISNUMBER(OFFSET('Data transformed'!$A$4,MATCH($A17,'Data transformed'!$A$5:$A$185,0),MATCH(AM$4,'Data transformed'!$4:$4,0)-1)), MIN(MAX(OFFSET('Data transformed'!$A$4,MATCH($A17,'Data transformed'!$A$5:$A$185,0),MATCH(AM$4,'Data transformed'!$4:$4,0)-1),$M17),$N17),"NA"))</f>
        <v>2</v>
      </c>
      <c r="AN17" s="103" t="n">
        <f aca="true">IF($J17="","",IF(ISNUMBER(OFFSET('Data transformed'!$A$4,MATCH($A17,'Data transformed'!$A$5:$A$185,0),MATCH(AN$4,'Data transformed'!$4:$4,0)-1)), MIN(MAX(OFFSET('Data transformed'!$A$4,MATCH($A17,'Data transformed'!$A$5:$A$185,0),MATCH(AN$4,'Data transformed'!$4:$4,0)-1),$M17),$N17),"NA"))</f>
        <v>2</v>
      </c>
      <c r="AO17" s="103" t="n">
        <f aca="true">IF($J17="","",IF(ISNUMBER(OFFSET('Data transformed'!$A$4,MATCH($A17,'Data transformed'!$A$5:$A$185,0),MATCH(AO$4,'Data transformed'!$4:$4,0)-1)), MIN(MAX(OFFSET('Data transformed'!$A$4,MATCH($A17,'Data transformed'!$A$5:$A$185,0),MATCH(AO$4,'Data transformed'!$4:$4,0)-1),$M17),$N17),"NA"))</f>
        <v>2</v>
      </c>
      <c r="AP17" s="103" t="n">
        <f aca="true">IF($J17="","",IF(ISNUMBER(OFFSET('Data transformed'!$A$4,MATCH($A17,'Data transformed'!$A$5:$A$185,0),MATCH(AP$4,'Data transformed'!$4:$4,0)-1)), MIN(MAX(OFFSET('Data transformed'!$A$4,MATCH($A17,'Data transformed'!$A$5:$A$185,0),MATCH(AP$4,'Data transformed'!$4:$4,0)-1),$M17),$N17),"NA"))</f>
        <v>2.25</v>
      </c>
      <c r="AQ17" s="103" t="n">
        <f aca="true">IF($J17="","",IF(ISNUMBER(OFFSET('Data transformed'!$A$4,MATCH($A17,'Data transformed'!$A$5:$A$185,0),MATCH(AQ$4,'Data transformed'!$4:$4,0)-1)), MIN(MAX(OFFSET('Data transformed'!$A$4,MATCH($A17,'Data transformed'!$A$5:$A$185,0),MATCH(AQ$4,'Data transformed'!$4:$4,0)-1),$M17),$N17),"NA"))</f>
        <v>3</v>
      </c>
      <c r="AR17" s="103" t="n">
        <f aca="true">IF($J17="","",IF(ISNUMBER(OFFSET('Data transformed'!$A$4,MATCH($A17,'Data transformed'!$A$5:$A$185,0),MATCH(AR$4,'Data transformed'!$4:$4,0)-1)), MIN(MAX(OFFSET('Data transformed'!$A$4,MATCH($A17,'Data transformed'!$A$5:$A$185,0),MATCH(AR$4,'Data transformed'!$4:$4,0)-1),$M17),$N17),"NA"))</f>
        <v>1.5</v>
      </c>
      <c r="AS17" s="103" t="n">
        <f aca="true">IF($J17="","",IF(ISNUMBER(OFFSET('Data transformed'!$A$4,MATCH($A17,'Data transformed'!$A$5:$A$185,0),MATCH(AS$4,'Data transformed'!$4:$4,0)-1)), MIN(MAX(OFFSET('Data transformed'!$A$4,MATCH($A17,'Data transformed'!$A$5:$A$185,0),MATCH(AS$4,'Data transformed'!$4:$4,0)-1),$M17),$N17),"NA"))</f>
        <v>2</v>
      </c>
      <c r="AT17" s="103" t="n">
        <f aca="true">IF($J17="","",IF(ISNUMBER(OFFSET('Data transformed'!$A$4,MATCH($A17,'Data transformed'!$A$5:$A$185,0),MATCH(AT$4,'Data transformed'!$4:$4,0)-1)), MIN(MAX(OFFSET('Data transformed'!$A$4,MATCH($A17,'Data transformed'!$A$5:$A$185,0),MATCH(AT$4,'Data transformed'!$4:$4,0)-1),$M17),$N17),"NA"))</f>
        <v>3</v>
      </c>
      <c r="AU17" s="103" t="n">
        <f aca="true">IF($J17="","",IF(ISNUMBER(OFFSET('Data transformed'!$A$4,MATCH($A17,'Data transformed'!$A$5:$A$185,0),MATCH(AU$4,'Data transformed'!$4:$4,0)-1)), MIN(MAX(OFFSET('Data transformed'!$A$4,MATCH($A17,'Data transformed'!$A$5:$A$185,0),MATCH(AU$4,'Data transformed'!$4:$4,0)-1),$M17),$N17),"NA"))</f>
        <v>1.25</v>
      </c>
      <c r="AV17" s="103" t="n">
        <f aca="true">IF($J17="","",IF(ISNUMBER(OFFSET('Data transformed'!$A$4,MATCH($A17,'Data transformed'!$A$5:$A$185,0),MATCH(AV$4,'Data transformed'!$4:$4,0)-1)), MIN(MAX(OFFSET('Data transformed'!$A$4,MATCH($A17,'Data transformed'!$A$5:$A$185,0),MATCH(AV$4,'Data transformed'!$4:$4,0)-1),$M17),$N17),"NA"))</f>
        <v>1.5</v>
      </c>
      <c r="AW17" s="103" t="n">
        <f aca="true">IF($J17="","",IF(ISNUMBER(OFFSET('Data transformed'!$A$4,MATCH($A17,'Data transformed'!$A$5:$A$185,0),MATCH(AW$4,'Data transformed'!$4:$4,0)-1)), MIN(MAX(OFFSET('Data transformed'!$A$4,MATCH($A17,'Data transformed'!$A$5:$A$185,0),MATCH(AW$4,'Data transformed'!$4:$4,0)-1),$M17),$N17),"NA"))</f>
        <v>3</v>
      </c>
      <c r="AX17" s="103" t="n">
        <f aca="true">IF($J17="","",IF(ISNUMBER(OFFSET('Data transformed'!$A$4,MATCH($A17,'Data transformed'!$A$5:$A$185,0),MATCH(AX$4,'Data transformed'!$4:$4,0)-1)), MIN(MAX(OFFSET('Data transformed'!$A$4,MATCH($A17,'Data transformed'!$A$5:$A$185,0),MATCH(AX$4,'Data transformed'!$4:$4,0)-1),$M17),$N17),"NA"))</f>
        <v>2</v>
      </c>
      <c r="AY17" s="103" t="n">
        <f aca="true">IF($J17="","",IF(ISNUMBER(OFFSET('Data transformed'!$A$4,MATCH($A17,'Data transformed'!$A$5:$A$185,0),MATCH(AY$4,'Data transformed'!$4:$4,0)-1)), MIN(MAX(OFFSET('Data transformed'!$A$4,MATCH($A17,'Data transformed'!$A$5:$A$185,0),MATCH(AY$4,'Data transformed'!$4:$4,0)-1),$M17),$N17),"NA"))</f>
        <v>2</v>
      </c>
      <c r="AZ17" s="103" t="n">
        <f aca="true">IF($J17="","",IF(ISNUMBER(OFFSET('Data transformed'!$A$4,MATCH($A17,'Data transformed'!$A$5:$A$185,0),MATCH(AZ$4,'Data transformed'!$4:$4,0)-1)), MIN(MAX(OFFSET('Data transformed'!$A$4,MATCH($A17,'Data transformed'!$A$5:$A$185,0),MATCH(AZ$4,'Data transformed'!$4:$4,0)-1),$M17),$N17),"NA"))</f>
        <v>2.42045455</v>
      </c>
      <c r="BA17" s="103" t="n">
        <f aca="true">IF($J17="","",IF(ISNUMBER(OFFSET('Data transformed'!$A$4,MATCH($A17,'Data transformed'!$A$5:$A$185,0),MATCH(BA$4,'Data transformed'!$4:$4,0)-1)), MIN(MAX(OFFSET('Data transformed'!$A$4,MATCH($A17,'Data transformed'!$A$5:$A$185,0),MATCH(BA$4,'Data transformed'!$4:$4,0)-1),$M17),$N17),"NA"))</f>
        <v>2</v>
      </c>
      <c r="BB17" s="103" t="n">
        <f aca="true">IF($J17="","",IF(ISNUMBER(OFFSET('Data transformed'!$A$4,MATCH($A17,'Data transformed'!$A$5:$A$185,0),MATCH(BB$4,'Data transformed'!$4:$4,0)-1)), MIN(MAX(OFFSET('Data transformed'!$A$4,MATCH($A17,'Data transformed'!$A$5:$A$185,0),MATCH(BB$4,'Data transformed'!$4:$4,0)-1),$M17),$N17),"NA"))</f>
        <v>2</v>
      </c>
      <c r="BC17" s="103" t="n">
        <f aca="true">IF($J17="","",IF(ISNUMBER(OFFSET('Data transformed'!$A$4,MATCH($A17,'Data transformed'!$A$5:$A$185,0),MATCH(BC$4,'Data transformed'!$4:$4,0)-1)), MIN(MAX(OFFSET('Data transformed'!$A$4,MATCH($A17,'Data transformed'!$A$5:$A$185,0),MATCH(BC$4,'Data transformed'!$4:$4,0)-1),$M17),$N17),"NA"))</f>
        <v>2.75</v>
      </c>
      <c r="BD17" s="103" t="n">
        <f aca="true">IF($J17="","",IF(ISNUMBER(OFFSET('Data transformed'!$A$4,MATCH($A17,'Data transformed'!$A$5:$A$185,0),MATCH(BD$4,'Data transformed'!$4:$4,0)-1)), MIN(MAX(OFFSET('Data transformed'!$A$4,MATCH($A17,'Data transformed'!$A$5:$A$185,0),MATCH(BD$4,'Data transformed'!$4:$4,0)-1),$M17),$N17),"NA"))</f>
        <v>1.833333</v>
      </c>
      <c r="BE17" s="103" t="n">
        <f aca="true">IF($J17="","",IF(ISNUMBER(OFFSET('Data transformed'!$A$4,MATCH($A17,'Data transformed'!$A$5:$A$185,0),MATCH(BE$4,'Data transformed'!$4:$4,0)-1)), MIN(MAX(OFFSET('Data transformed'!$A$4,MATCH($A17,'Data transformed'!$A$5:$A$185,0),MATCH(BE$4,'Data transformed'!$4:$4,0)-1),$M17),$N17),"NA"))</f>
        <v>2.5</v>
      </c>
      <c r="BF17" s="103" t="n">
        <f aca="true">IF($J17="","",IF(ISNUMBER(OFFSET('Data transformed'!$A$4,MATCH($A17,'Data transformed'!$A$5:$A$185,0),MATCH(BF$4,'Data transformed'!$4:$4,0)-1)), MIN(MAX(OFFSET('Data transformed'!$A$4,MATCH($A17,'Data transformed'!$A$5:$A$185,0),MATCH(BF$4,'Data transformed'!$4:$4,0)-1),$M17),$N17),"NA"))</f>
        <v>2</v>
      </c>
      <c r="BG17" s="103" t="n">
        <f aca="true">IF($J17="","",IF(ISNUMBER(OFFSET('Data transformed'!$A$4,MATCH($A17,'Data transformed'!$A$5:$A$185,0),MATCH(BG$4,'Data transformed'!$4:$4,0)-1)), MIN(MAX(OFFSET('Data transformed'!$A$4,MATCH($A17,'Data transformed'!$A$5:$A$185,0),MATCH(BG$4,'Data transformed'!$4:$4,0)-1),$M17),$N17),"NA"))</f>
        <v>1.25</v>
      </c>
      <c r="BH17" s="103" t="n">
        <f aca="true">IF($J17="","",IF(ISNUMBER(OFFSET('Data transformed'!$A$4,MATCH($A17,'Data transformed'!$A$5:$A$185,0),MATCH(BH$4,'Data transformed'!$4:$4,0)-1)), MIN(MAX(OFFSET('Data transformed'!$A$4,MATCH($A17,'Data transformed'!$A$5:$A$185,0),MATCH(BH$4,'Data transformed'!$4:$4,0)-1),$M17),$N17),"NA"))</f>
        <v>1.70833333</v>
      </c>
      <c r="BI17" s="103" t="n">
        <f aca="true">IF($J17="","",IF(ISNUMBER(OFFSET('Data transformed'!$A$4,MATCH($A17,'Data transformed'!$A$5:$A$185,0),MATCH(BI$4,'Data transformed'!$4:$4,0)-1)), MIN(MAX(OFFSET('Data transformed'!$A$4,MATCH($A17,'Data transformed'!$A$5:$A$185,0),MATCH(BI$4,'Data transformed'!$4:$4,0)-1),$M17),$N17),"NA"))</f>
        <v>1.875</v>
      </c>
      <c r="BJ17" s="103" t="n">
        <f aca="true">IF($J17="","",IF(ISNUMBER(OFFSET('Data transformed'!$A$4,MATCH($A17,'Data transformed'!$A$5:$A$185,0),MATCH(BJ$4,'Data transformed'!$4:$4,0)-1)), MIN(MAX(OFFSET('Data transformed'!$A$4,MATCH($A17,'Data transformed'!$A$5:$A$185,0),MATCH(BJ$4,'Data transformed'!$4:$4,0)-1),$M17),$N17),"NA"))</f>
        <v>1.5</v>
      </c>
      <c r="BK17" s="103" t="n">
        <f aca="true">IF($J17="","",IF(ISNUMBER(OFFSET('Data transformed'!$A$4,MATCH($A17,'Data transformed'!$A$5:$A$185,0),MATCH(BK$4,'Data transformed'!$4:$4,0)-1)), MIN(MAX(OFFSET('Data transformed'!$A$4,MATCH($A17,'Data transformed'!$A$5:$A$185,0),MATCH(BK$4,'Data transformed'!$4:$4,0)-1),$M17),$N17),"NA"))</f>
        <v>2</v>
      </c>
      <c r="BL17" s="103" t="n">
        <f aca="true">IF($J17="","",IF(ISNUMBER(OFFSET('Data transformed'!$A$4,MATCH($A17,'Data transformed'!$A$5:$A$185,0),MATCH(BL$4,'Data transformed'!$4:$4,0)-1)), MIN(MAX(OFFSET('Data transformed'!$A$4,MATCH($A17,'Data transformed'!$A$5:$A$185,0),MATCH(BL$4,'Data transformed'!$4:$4,0)-1),$M17),$N17),"NA"))</f>
        <v>1.75</v>
      </c>
      <c r="BM17" s="103" t="n">
        <f aca="true">IF($J17="","",IF(ISNUMBER(OFFSET('Data transformed'!$A$4,MATCH($A17,'Data transformed'!$A$5:$A$185,0),MATCH(BM$4,'Data transformed'!$4:$4,0)-1)), MIN(MAX(OFFSET('Data transformed'!$A$4,MATCH($A17,'Data transformed'!$A$5:$A$185,0),MATCH(BM$4,'Data transformed'!$4:$4,0)-1),$M17),$N17),"NA"))</f>
        <v>2.5</v>
      </c>
      <c r="BN17" s="103" t="n">
        <f aca="true">IF($J17="","",IF(ISNUMBER(OFFSET('Data transformed'!$A$4,MATCH($A17,'Data transformed'!$A$5:$A$185,0),MATCH(BN$4,'Data transformed'!$4:$4,0)-1)), MIN(MAX(OFFSET('Data transformed'!$A$4,MATCH($A17,'Data transformed'!$A$5:$A$185,0),MATCH(BN$4,'Data transformed'!$4:$4,0)-1),$M17),$N17),"NA"))</f>
        <v>1.5</v>
      </c>
      <c r="BO17" s="103" t="n">
        <f aca="true">IF($J17="","",IF(ISNUMBER(OFFSET('Data transformed'!$A$4,MATCH($A17,'Data transformed'!$A$5:$A$185,0),MATCH(BO$4,'Data transformed'!$4:$4,0)-1)), MIN(MAX(OFFSET('Data transformed'!$A$4,MATCH($A17,'Data transformed'!$A$5:$A$185,0),MATCH(BO$4,'Data transformed'!$4:$4,0)-1),$M17),$N17),"NA"))</f>
        <v>1.5</v>
      </c>
      <c r="BP17" s="103" t="n">
        <f aca="true">IF($J17="","",IF(ISNUMBER(OFFSET('Data transformed'!$A$4,MATCH($A17,'Data transformed'!$A$5:$A$185,0),MATCH(BP$4,'Data transformed'!$4:$4,0)-1)), MIN(MAX(OFFSET('Data transformed'!$A$4,MATCH($A17,'Data transformed'!$A$5:$A$185,0),MATCH(BP$4,'Data transformed'!$4:$4,0)-1),$M17),$N17),"NA"))</f>
        <v>1.5</v>
      </c>
      <c r="BQ17" s="103" t="n">
        <f aca="true">IF($J17="","",IF(ISNUMBER(OFFSET('Data transformed'!$A$4,MATCH($A17,'Data transformed'!$A$5:$A$185,0),MATCH(BQ$4,'Data transformed'!$4:$4,0)-1)), MIN(MAX(OFFSET('Data transformed'!$A$4,MATCH($A17,'Data transformed'!$A$5:$A$185,0),MATCH(BQ$4,'Data transformed'!$4:$4,0)-1),$M17),$N17),"NA"))</f>
        <v>2.25</v>
      </c>
      <c r="BR17" s="103" t="n">
        <f aca="true">IF($J17="","",IF(ISNUMBER(OFFSET('Data transformed'!$A$4,MATCH($A17,'Data transformed'!$A$5:$A$185,0),MATCH(BR$4,'Data transformed'!$4:$4,0)-1)), MIN(MAX(OFFSET('Data transformed'!$A$4,MATCH($A17,'Data transformed'!$A$5:$A$185,0),MATCH(BR$4,'Data transformed'!$4:$4,0)-1),$M17),$N17),"NA"))</f>
        <v>2</v>
      </c>
      <c r="BS17" s="103" t="n">
        <f aca="true">IF($J17="","",IF(ISNUMBER(OFFSET('Data transformed'!$A$4,MATCH($A17,'Data transformed'!$A$5:$A$185,0),MATCH(BS$4,'Data transformed'!$4:$4,0)-1)), MIN(MAX(OFFSET('Data transformed'!$A$4,MATCH($A17,'Data transformed'!$A$5:$A$185,0),MATCH(BS$4,'Data transformed'!$4:$4,0)-1),$M17),$N17),"NA"))</f>
        <v>2.25</v>
      </c>
      <c r="BT17" s="103" t="n">
        <f aca="true">IF($J17="","",IF(ISNUMBER(OFFSET('Data transformed'!$A$4,MATCH($A17,'Data transformed'!$A$5:$A$185,0),MATCH(BT$4,'Data transformed'!$4:$4,0)-1)), MIN(MAX(OFFSET('Data transformed'!$A$4,MATCH($A17,'Data transformed'!$A$5:$A$185,0),MATCH(BT$4,'Data transformed'!$4:$4,0)-1),$M17),$N17),"NA"))</f>
        <v>3</v>
      </c>
      <c r="BU17" s="103" t="n">
        <f aca="true">IF($J17="","",IF(ISNUMBER(OFFSET('Data transformed'!$A$4,MATCH($A17,'Data transformed'!$A$5:$A$185,0),MATCH(BU$4,'Data transformed'!$4:$4,0)-1)), MIN(MAX(OFFSET('Data transformed'!$A$4,MATCH($A17,'Data transformed'!$A$5:$A$185,0),MATCH(BU$4,'Data transformed'!$4:$4,0)-1),$M17),$N17),"NA"))</f>
        <v>1.75</v>
      </c>
      <c r="BV17" s="103" t="n">
        <f aca="true">IF($J17="","",IF(ISNUMBER(OFFSET('Data transformed'!$A$4,MATCH($A17,'Data transformed'!$A$5:$A$185,0),MATCH(BV$4,'Data transformed'!$4:$4,0)-1)), MIN(MAX(OFFSET('Data transformed'!$A$4,MATCH($A17,'Data transformed'!$A$5:$A$185,0),MATCH(BV$4,'Data transformed'!$4:$4,0)-1),$M17),$N17),"NA"))</f>
        <v>1.5</v>
      </c>
      <c r="BW17" s="103" t="n">
        <f aca="true">IF($J17="","",IF(ISNUMBER(OFFSET('Data transformed'!$A$4,MATCH($A17,'Data transformed'!$A$5:$A$185,0),MATCH(BW$4,'Data transformed'!$4:$4,0)-1)), MIN(MAX(OFFSET('Data transformed'!$A$4,MATCH($A17,'Data transformed'!$A$5:$A$185,0),MATCH(BW$4,'Data transformed'!$4:$4,0)-1),$M17),$N17),"NA"))</f>
        <v>2.75</v>
      </c>
      <c r="BX17" s="103" t="n">
        <f aca="true">IF($J17="","",IF(ISNUMBER(OFFSET('Data transformed'!$A$4,MATCH($A17,'Data transformed'!$A$5:$A$185,0),MATCH(BX$4,'Data transformed'!$4:$4,0)-1)), MIN(MAX(OFFSET('Data transformed'!$A$4,MATCH($A17,'Data transformed'!$A$5:$A$185,0),MATCH(BX$4,'Data transformed'!$4:$4,0)-1),$M17),$N17),"NA"))</f>
        <v>1.708333</v>
      </c>
      <c r="BY17" s="103" t="n">
        <f aca="true">IF($J17="","",IF(ISNUMBER(OFFSET('Data transformed'!$A$4,MATCH($A17,'Data transformed'!$A$5:$A$185,0),MATCH(BY$4,'Data transformed'!$4:$4,0)-1)), MIN(MAX(OFFSET('Data transformed'!$A$4,MATCH($A17,'Data transformed'!$A$5:$A$185,0),MATCH(BY$4,'Data transformed'!$4:$4,0)-1),$M17),$N17),"NA"))</f>
        <v>1</v>
      </c>
      <c r="BZ17" s="103" t="n">
        <f aca="true">IF($J17="","",IF(ISNUMBER(OFFSET('Data transformed'!$A$4,MATCH($A17,'Data transformed'!$A$5:$A$185,0),MATCH(BZ$4,'Data transformed'!$4:$4,0)-1)), MIN(MAX(OFFSET('Data transformed'!$A$4,MATCH($A17,'Data transformed'!$A$5:$A$185,0),MATCH(BZ$4,'Data transformed'!$4:$4,0)-1),$M17),$N17),"NA"))</f>
        <v>1.75</v>
      </c>
      <c r="CA17" s="103" t="n">
        <f aca="true">IF($J17="","",IF(ISNUMBER(OFFSET('Data transformed'!$A$4,MATCH($A17,'Data transformed'!$A$5:$A$185,0),MATCH(CA$4,'Data transformed'!$4:$4,0)-1)), MIN(MAX(OFFSET('Data transformed'!$A$4,MATCH($A17,'Data transformed'!$A$5:$A$185,0),MATCH(CA$4,'Data transformed'!$4:$4,0)-1),$M17),$N17),"NA"))</f>
        <v>3</v>
      </c>
      <c r="CB17" s="103" t="n">
        <f aca="true">IF($J17="","",IF(ISNUMBER(OFFSET('Data transformed'!$A$4,MATCH($A17,'Data transformed'!$A$5:$A$185,0),MATCH(CB$4,'Data transformed'!$4:$4,0)-1)), MIN(MAX(OFFSET('Data transformed'!$A$4,MATCH($A17,'Data transformed'!$A$5:$A$185,0),MATCH(CB$4,'Data transformed'!$4:$4,0)-1),$M17),$N17),"NA"))</f>
        <v>2</v>
      </c>
      <c r="CC17" s="103" t="n">
        <f aca="true">IF($J17="","",IF(ISNUMBER(OFFSET('Data transformed'!$A$4,MATCH($A17,'Data transformed'!$A$5:$A$185,0),MATCH(CC$4,'Data transformed'!$4:$4,0)-1)), MIN(MAX(OFFSET('Data transformed'!$A$4,MATCH($A17,'Data transformed'!$A$5:$A$185,0),MATCH(CC$4,'Data transformed'!$4:$4,0)-1),$M17),$N17),"NA"))</f>
        <v>2.375</v>
      </c>
      <c r="CD17" s="103" t="str">
        <f aca="true">IF($J17="","",IF(ISNUMBER(OFFSET('Data transformed'!$A$4,MATCH($A17,'Data transformed'!$A$5:$A$185,0),MATCH(CD$4,'Data transformed'!$4:$4,0)-1)), MIN(MAX(OFFSET('Data transformed'!$A$4,MATCH($A17,'Data transformed'!$A$5:$A$185,0),MATCH(CD$4,'Data transformed'!$4:$4,0)-1),$M17),$N17),"NA"))</f>
        <v>NA</v>
      </c>
      <c r="CE17" s="103" t="n">
        <f aca="true">IF($J17="","",IF(ISNUMBER(OFFSET('Data transformed'!$A$4,MATCH($A17,'Data transformed'!$A$5:$A$185,0),MATCH(CE$4,'Data transformed'!$4:$4,0)-1)), MIN(MAX(OFFSET('Data transformed'!$A$4,MATCH($A17,'Data transformed'!$A$5:$A$185,0),MATCH(CE$4,'Data transformed'!$4:$4,0)-1),$M17),$N17),"NA"))</f>
        <v>1</v>
      </c>
      <c r="CF17" s="103" t="n">
        <f aca="true">IF($J17="","",IF(ISNUMBER(OFFSET('Data transformed'!$A$4,MATCH($A17,'Data transformed'!$A$5:$A$185,0),MATCH(CF$4,'Data transformed'!$4:$4,0)-1)), MIN(MAX(OFFSET('Data transformed'!$A$4,MATCH($A17,'Data transformed'!$A$5:$A$185,0),MATCH(CF$4,'Data transformed'!$4:$4,0)-1),$M17),$N17),"NA"))</f>
        <v>1.25</v>
      </c>
      <c r="CG17" s="103" t="n">
        <f aca="true">IF($J17="","",IF(ISNUMBER(OFFSET('Data transformed'!$A$4,MATCH($A17,'Data transformed'!$A$5:$A$185,0),MATCH(CG$4,'Data transformed'!$4:$4,0)-1)), MIN(MAX(OFFSET('Data transformed'!$A$4,MATCH($A17,'Data transformed'!$A$5:$A$185,0),MATCH(CG$4,'Data transformed'!$4:$4,0)-1),$M17),$N17),"NA"))</f>
        <v>2.5</v>
      </c>
      <c r="CH17" s="103" t="n">
        <f aca="true">IF($J17="","",IF(ISNUMBER(OFFSET('Data transformed'!$A$4,MATCH($A17,'Data transformed'!$A$5:$A$185,0),MATCH(CH$4,'Data transformed'!$4:$4,0)-1)), MIN(MAX(OFFSET('Data transformed'!$A$4,MATCH($A17,'Data transformed'!$A$5:$A$185,0),MATCH(CH$4,'Data transformed'!$4:$4,0)-1),$M17),$N17),"NA"))</f>
        <v>1.625</v>
      </c>
      <c r="CI17" s="103" t="n">
        <f aca="true">IF($J17="","",IF(ISNUMBER(OFFSET('Data transformed'!$A$4,MATCH($A17,'Data transformed'!$A$5:$A$185,0),MATCH(CI$4,'Data transformed'!$4:$4,0)-1)), MIN(MAX(OFFSET('Data transformed'!$A$4,MATCH($A17,'Data transformed'!$A$5:$A$185,0),MATCH(CI$4,'Data transformed'!$4:$4,0)-1),$M17),$N17),"NA"))</f>
        <v>1</v>
      </c>
      <c r="CJ17" s="103" t="n">
        <f aca="true">IF($J17="","",IF(ISNUMBER(OFFSET('Data transformed'!$A$4,MATCH($A17,'Data transformed'!$A$5:$A$185,0),MATCH(CJ$4,'Data transformed'!$4:$4,0)-1)), MIN(MAX(OFFSET('Data transformed'!$A$4,MATCH($A17,'Data transformed'!$A$5:$A$185,0),MATCH(CJ$4,'Data transformed'!$4:$4,0)-1),$M17),$N17),"NA"))</f>
        <v>1.75</v>
      </c>
      <c r="CK17" s="103" t="n">
        <f aca="true">IF($J17="","",IF(ISNUMBER(OFFSET('Data transformed'!$A$4,MATCH($A17,'Data transformed'!$A$5:$A$185,0),MATCH(CK$4,'Data transformed'!$4:$4,0)-1)), MIN(MAX(OFFSET('Data transformed'!$A$4,MATCH($A17,'Data transformed'!$A$5:$A$185,0),MATCH(CK$4,'Data transformed'!$4:$4,0)-1),$M17),$N17),"NA"))</f>
        <v>2.25</v>
      </c>
      <c r="CL17" s="103" t="n">
        <f aca="true">IF($J17="","",IF(ISNUMBER(OFFSET('Data transformed'!$A$4,MATCH($A17,'Data transformed'!$A$5:$A$185,0),MATCH(CL$4,'Data transformed'!$4:$4,0)-1)), MIN(MAX(OFFSET('Data transformed'!$A$4,MATCH($A17,'Data transformed'!$A$5:$A$185,0),MATCH(CL$4,'Data transformed'!$4:$4,0)-1),$M17),$N17),"NA"))</f>
        <v>3</v>
      </c>
      <c r="CM17" s="103" t="n">
        <f aca="true">IF($J17="","",IF(ISNUMBER(OFFSET('Data transformed'!$A$4,MATCH($A17,'Data transformed'!$A$5:$A$185,0),MATCH(CM$4,'Data transformed'!$4:$4,0)-1)), MIN(MAX(OFFSET('Data transformed'!$A$4,MATCH($A17,'Data transformed'!$A$5:$A$185,0),MATCH(CM$4,'Data transformed'!$4:$4,0)-1),$M17),$N17),"NA"))</f>
        <v>1.5</v>
      </c>
      <c r="CN17" s="103" t="n">
        <f aca="true">IF($J17="","",IF(ISNUMBER(OFFSET('Data transformed'!$A$4,MATCH($A17,'Data transformed'!$A$5:$A$185,0),MATCH(CN$4,'Data transformed'!$4:$4,0)-1)), MIN(MAX(OFFSET('Data transformed'!$A$4,MATCH($A17,'Data transformed'!$A$5:$A$185,0),MATCH(CN$4,'Data transformed'!$4:$4,0)-1),$M17),$N17),"NA"))</f>
        <v>1.75</v>
      </c>
      <c r="CO17" s="103" t="n">
        <f aca="true">IF($J17="","",IF(ISNUMBER(OFFSET('Data transformed'!$A$4,MATCH($A17,'Data transformed'!$A$5:$A$185,0),MATCH(CO$4,'Data transformed'!$4:$4,0)-1)), MIN(MAX(OFFSET('Data transformed'!$A$4,MATCH($A17,'Data transformed'!$A$5:$A$185,0),MATCH(CO$4,'Data transformed'!$4:$4,0)-1),$M17),$N17),"NA"))</f>
        <v>1.5</v>
      </c>
      <c r="CP17" s="103" t="n">
        <f aca="true">IF($J17="","",IF(ISNUMBER(OFFSET('Data transformed'!$A$4,MATCH($A17,'Data transformed'!$A$5:$A$185,0),MATCH(CP$4,'Data transformed'!$4:$4,0)-1)), MIN(MAX(OFFSET('Data transformed'!$A$4,MATCH($A17,'Data transformed'!$A$5:$A$185,0),MATCH(CP$4,'Data transformed'!$4:$4,0)-1),$M17),$N17),"NA"))</f>
        <v>1.375</v>
      </c>
      <c r="CQ17" s="103" t="n">
        <f aca="true">IF($J17="","",IF(ISNUMBER(OFFSET('Data transformed'!$A$4,MATCH($A17,'Data transformed'!$A$5:$A$185,0),MATCH(CQ$4,'Data transformed'!$4:$4,0)-1)), MIN(MAX(OFFSET('Data transformed'!$A$4,MATCH($A17,'Data transformed'!$A$5:$A$185,0),MATCH(CQ$4,'Data transformed'!$4:$4,0)-1),$M17),$N17),"NA"))</f>
        <v>2</v>
      </c>
      <c r="CR17" s="103" t="n">
        <f aca="true">IF($J17="","",IF(ISNUMBER(OFFSET('Data transformed'!$A$4,MATCH($A17,'Data transformed'!$A$5:$A$185,0),MATCH(CR$4,'Data transformed'!$4:$4,0)-1)), MIN(MAX(OFFSET('Data transformed'!$A$4,MATCH($A17,'Data transformed'!$A$5:$A$185,0),MATCH(CR$4,'Data transformed'!$4:$4,0)-1),$M17),$N17),"NA"))</f>
        <v>3</v>
      </c>
      <c r="CS17" s="103" t="n">
        <f aca="true">IF($J17="","",IF(ISNUMBER(OFFSET('Data transformed'!$A$4,MATCH($A17,'Data transformed'!$A$5:$A$185,0),MATCH(CS$4,'Data transformed'!$4:$4,0)-1)), MIN(MAX(OFFSET('Data transformed'!$A$4,MATCH($A17,'Data transformed'!$A$5:$A$185,0),MATCH(CS$4,'Data transformed'!$4:$4,0)-1),$M17),$N17),"NA"))</f>
        <v>2.25</v>
      </c>
      <c r="CT17" s="103" t="n">
        <f aca="true">IF($J17="","",IF(ISNUMBER(OFFSET('Data transformed'!$A$4,MATCH($A17,'Data transformed'!$A$5:$A$185,0),MATCH(CT$4,'Data transformed'!$4:$4,0)-1)), MIN(MAX(OFFSET('Data transformed'!$A$4,MATCH($A17,'Data transformed'!$A$5:$A$185,0),MATCH(CT$4,'Data transformed'!$4:$4,0)-1),$M17),$N17),"NA"))</f>
        <v>1.75</v>
      </c>
      <c r="CU17" s="103" t="n">
        <f aca="true">IF($J17="","",IF(ISNUMBER(OFFSET('Data transformed'!$A$4,MATCH($A17,'Data transformed'!$A$5:$A$185,0),MATCH(CU$4,'Data transformed'!$4:$4,0)-1)), MIN(MAX(OFFSET('Data transformed'!$A$4,MATCH($A17,'Data transformed'!$A$5:$A$185,0),MATCH(CU$4,'Data transformed'!$4:$4,0)-1),$M17),$N17),"NA"))</f>
        <v>2.25</v>
      </c>
    </row>
    <row r="18" s="103" customFormat="true" ht="15.5" hidden="false" customHeight="false" outlineLevel="0" collapsed="false">
      <c r="A18" s="107" t="n">
        <v>1140</v>
      </c>
      <c r="B18" s="107" t="n">
        <v>3</v>
      </c>
      <c r="C18" s="103" t="e">
        <f aca="true">IF(ISBLANK(OFFSET('Raw Data'!$A$3,MATCH($A18,'Raw Data'!$B$4:$B$185,0),MATCH(C$4,'Raw Data'!$3:$3,0)-1)),"",OFFSET('Raw Data'!$A$3,MATCH($A18,'Raw Data'!$B$4:$B$185,0),MATCH(C$4,'Raw Data'!$3:$3,0)-1))</f>
        <v>#N/A</v>
      </c>
      <c r="D18" s="103" t="e">
        <f aca="true">IF(ISBLANK(OFFSET('Raw Data'!$A$3,MATCH($A18,'Raw Data'!$B$4:$B$185,0),MATCH(D$4,'Raw Data'!$3:$3,0)-1)),"",OFFSET('Raw Data'!$A$3,MATCH($A18,'Raw Data'!$B$4:$B$185,0),MATCH(D$4,'Raw Data'!$3:$3,0)-1))</f>
        <v>#N/A</v>
      </c>
      <c r="E18" s="103" t="e">
        <f aca="true">IF(ISBLANK(OFFSET('Raw Data'!$A$3,MATCH($A18,'Raw Data'!$B$4:$B$185,0),MATCH(E$4,'Raw Data'!$3:$3,0)-1)),"",OFFSET('Raw Data'!$A$3,MATCH($A18,'Raw Data'!$B$4:$B$185,0),MATCH(E$4,'Raw Data'!$3:$3,0)-1))</f>
        <v>#N/A</v>
      </c>
      <c r="J18" s="103" t="n">
        <f aca="true" t="array" ref="J18:J18">IFERROR(_xlfn.QUARTILE.INC(IF(ISNUMBER(OFFSET('Data transformed'!$N$4,MATCH('outliers treatment'!$A18,'Data transformed'!$A$5:$A$185),1,1,COUNTA('Data transformed'!$O$4:$CX$4))),OFFSET('Data transformed'!$N$4,MATCH('outliers treatment'!$A18,'Data transformed'!$A$5:$A$185),1,1,COUNTA('Data transformed'!$O$4:$CX$4))),1),"")</f>
        <v>1.6666665</v>
      </c>
      <c r="K18" s="103" t="n">
        <f aca="true" t="array" ref="K18:K18">IFERROR(_xlfn.QUARTILE.INC(IF(ISNUMBER(OFFSET('Data transformed'!$N$4,MATCH('outliers treatment'!$A18,'Data transformed'!$A$5:$A$185),1,1,COUNTA('Data transformed'!$O$4:$CX$4))),OFFSET('Data transformed'!$N$4,MATCH('outliers treatment'!$A18,'Data transformed'!$A$5:$A$185),1,1,COUNTA('Data transformed'!$O$4:$CX$4))),3),"")</f>
        <v>2.3125</v>
      </c>
      <c r="L18" s="103" t="n">
        <f aca="false">IFERROR(K18-J18,"")</f>
        <v>0.6458335</v>
      </c>
      <c r="P18" s="105" t="str">
        <f aca="false" t="array" ref="P18:P18">IFERROR(SKEW(IF(ISNUMBER(T18:CU18),T18:CU18,"")),"")</f>
        <v/>
      </c>
      <c r="Q18" s="103" t="e">
        <f aca="false">IF(ISBLANK(OFFSET('Data above threshold'!$A$4,MATCH('data above threshold'!#ref!,'Data above threshold'!$A$5:$A$185,0),MATCH('Data above threshold'!N$4,'Data above threshold'!$4:$4,0)-1)),1,OFFSET('Data above threshold'!$A$4,MATCH('data above threshold'!#ref!,'Data above threshold'!$A$5:$A$185,0),MATCH('Data above threshold'!N$4,'Data above threshold'!$4:$4,0)-1))</f>
        <v>#VALUE!</v>
      </c>
      <c r="R18" s="103" t="n">
        <f aca="false">IF($J18="","",COUNTIF(T18:CU18,M18)+ COUNTIF(T18:CQ18,N18))</f>
        <v>0</v>
      </c>
      <c r="S18" s="106" t="str">
        <f aca="false" t="array" ref="S18:S18">IF(B18&lt;4,"",1-IFERROR(SUM(ISNUMBER(T18:CU18)*(1-$T$3:$CU$3))/COUNTIF($T$3:$CU$3,0),0))</f>
        <v/>
      </c>
      <c r="T18" s="103" t="str">
        <f aca="true">IF($J18="","",IF(ISNUMBER(OFFSET('Data transformed'!$A$4,MATCH($A18,'Data transformed'!$A$5:$A$185,0),MATCH(T$4,'Data transformed'!$4:$4,0)-1)), MIN(MAX(OFFSET('Data transformed'!$A$4,MATCH($A18,'Data transformed'!$A$5:$A$185,0),MATCH(T$4,'Data transformed'!$4:$4,0)-1),$M18),$N18),"NA"))</f>
        <v>NA</v>
      </c>
      <c r="U18" s="103" t="str">
        <f aca="true">IF($J18="","",IF(ISNUMBER(OFFSET('Data transformed'!$A$4,MATCH($A18,'Data transformed'!$A$5:$A$185,0),MATCH(U$4,'Data transformed'!$4:$4,0)-1)), MIN(MAX(OFFSET('Data transformed'!$A$4,MATCH($A18,'Data transformed'!$A$5:$A$185,0),MATCH(U$4,'Data transformed'!$4:$4,0)-1),$M18),$N18),"NA"))</f>
        <v>NA</v>
      </c>
      <c r="V18" s="103" t="str">
        <f aca="true">IF($J18="","",IF(ISNUMBER(OFFSET('Data transformed'!$A$4,MATCH($A18,'Data transformed'!$A$5:$A$185,0),MATCH(V$4,'Data transformed'!$4:$4,0)-1)), MIN(MAX(OFFSET('Data transformed'!$A$4,MATCH($A18,'Data transformed'!$A$5:$A$185,0),MATCH(V$4,'Data transformed'!$4:$4,0)-1),$M18),$N18),"NA"))</f>
        <v>NA</v>
      </c>
      <c r="W18" s="103" t="str">
        <f aca="true">IF($J18="","",IF(ISNUMBER(OFFSET('Data transformed'!$A$4,MATCH($A18,'Data transformed'!$A$5:$A$185,0),MATCH(W$4,'Data transformed'!$4:$4,0)-1)), MIN(MAX(OFFSET('Data transformed'!$A$4,MATCH($A18,'Data transformed'!$A$5:$A$185,0),MATCH(W$4,'Data transformed'!$4:$4,0)-1),$M18),$N18),"NA"))</f>
        <v>NA</v>
      </c>
      <c r="X18" s="103" t="str">
        <f aca="true">IF($J18="","",IF(ISNUMBER(OFFSET('Data transformed'!$A$4,MATCH($A18,'Data transformed'!$A$5:$A$185,0),MATCH(X$4,'Data transformed'!$4:$4,0)-1)), MIN(MAX(OFFSET('Data transformed'!$A$4,MATCH($A18,'Data transformed'!$A$5:$A$185,0),MATCH(X$4,'Data transformed'!$4:$4,0)-1),$M18),$N18),"NA"))</f>
        <v>NA</v>
      </c>
      <c r="Y18" s="103" t="str">
        <f aca="true">IF($J18="","",IF(ISNUMBER(OFFSET('Data transformed'!$A$4,MATCH($A18,'Data transformed'!$A$5:$A$185,0),MATCH(Y$4,'Data transformed'!$4:$4,0)-1)), MIN(MAX(OFFSET('Data transformed'!$A$4,MATCH($A18,'Data transformed'!$A$5:$A$185,0),MATCH(Y$4,'Data transformed'!$4:$4,0)-1),$M18),$N18),"NA"))</f>
        <v>NA</v>
      </c>
      <c r="Z18" s="103" t="str">
        <f aca="true">IF($J18="","",IF(ISNUMBER(OFFSET('Data transformed'!$A$4,MATCH($A18,'Data transformed'!$A$5:$A$185,0),MATCH(Z$4,'Data transformed'!$4:$4,0)-1)), MIN(MAX(OFFSET('Data transformed'!$A$4,MATCH($A18,'Data transformed'!$A$5:$A$185,0),MATCH(Z$4,'Data transformed'!$4:$4,0)-1),$M18),$N18),"NA"))</f>
        <v>NA</v>
      </c>
      <c r="AA18" s="103" t="str">
        <f aca="true">IF($J18="","",IF(ISNUMBER(OFFSET('Data transformed'!$A$4,MATCH($A18,'Data transformed'!$A$5:$A$185,0),MATCH(AA$4,'Data transformed'!$4:$4,0)-1)), MIN(MAX(OFFSET('Data transformed'!$A$4,MATCH($A18,'Data transformed'!$A$5:$A$185,0),MATCH(AA$4,'Data transformed'!$4:$4,0)-1),$M18),$N18),"NA"))</f>
        <v>NA</v>
      </c>
      <c r="AB18" s="103" t="str">
        <f aca="true">IF($J18="","",IF(ISNUMBER(OFFSET('Data transformed'!$A$4,MATCH($A18,'Data transformed'!$A$5:$A$185,0),MATCH(AB$4,'Data transformed'!$4:$4,0)-1)), MIN(MAX(OFFSET('Data transformed'!$A$4,MATCH($A18,'Data transformed'!$A$5:$A$185,0),MATCH(AB$4,'Data transformed'!$4:$4,0)-1),$M18),$N18),"NA"))</f>
        <v>NA</v>
      </c>
      <c r="AC18" s="103" t="str">
        <f aca="true">IF($J18="","",IF(ISNUMBER(OFFSET('Data transformed'!$A$4,MATCH($A18,'Data transformed'!$A$5:$A$185,0),MATCH(AC$4,'Data transformed'!$4:$4,0)-1)), MIN(MAX(OFFSET('Data transformed'!$A$4,MATCH($A18,'Data transformed'!$A$5:$A$185,0),MATCH(AC$4,'Data transformed'!$4:$4,0)-1),$M18),$N18),"NA"))</f>
        <v>NA</v>
      </c>
      <c r="AD18" s="103" t="str">
        <f aca="true">IF($J18="","",IF(ISNUMBER(OFFSET('Data transformed'!$A$4,MATCH($A18,'Data transformed'!$A$5:$A$185,0),MATCH(AD$4,'Data transformed'!$4:$4,0)-1)), MIN(MAX(OFFSET('Data transformed'!$A$4,MATCH($A18,'Data transformed'!$A$5:$A$185,0),MATCH(AD$4,'Data transformed'!$4:$4,0)-1),$M18),$N18),"NA"))</f>
        <v>NA</v>
      </c>
      <c r="AE18" s="103" t="str">
        <f aca="true">IF($J18="","",IF(ISNUMBER(OFFSET('Data transformed'!$A$4,MATCH($A18,'Data transformed'!$A$5:$A$185,0),MATCH(AE$4,'Data transformed'!$4:$4,0)-1)), MIN(MAX(OFFSET('Data transformed'!$A$4,MATCH($A18,'Data transformed'!$A$5:$A$185,0),MATCH(AE$4,'Data transformed'!$4:$4,0)-1),$M18),$N18),"NA"))</f>
        <v>NA</v>
      </c>
      <c r="AF18" s="103" t="str">
        <f aca="true">IF($J18="","",IF(ISNUMBER(OFFSET('Data transformed'!$A$4,MATCH($A18,'Data transformed'!$A$5:$A$185,0),MATCH(AF$4,'Data transformed'!$4:$4,0)-1)), MIN(MAX(OFFSET('Data transformed'!$A$4,MATCH($A18,'Data transformed'!$A$5:$A$185,0),MATCH(AF$4,'Data transformed'!$4:$4,0)-1),$M18),$N18),"NA"))</f>
        <v>NA</v>
      </c>
      <c r="AG18" s="103" t="str">
        <f aca="true">IF($J18="","",IF(ISNUMBER(OFFSET('Data transformed'!$A$4,MATCH($A18,'Data transformed'!$A$5:$A$185,0),MATCH(AG$4,'Data transformed'!$4:$4,0)-1)), MIN(MAX(OFFSET('Data transformed'!$A$4,MATCH($A18,'Data transformed'!$A$5:$A$185,0),MATCH(AG$4,'Data transformed'!$4:$4,0)-1),$M18),$N18),"NA"))</f>
        <v>NA</v>
      </c>
      <c r="AH18" s="103" t="str">
        <f aca="true">IF($J18="","",IF(ISNUMBER(OFFSET('Data transformed'!$A$4,MATCH($A18,'Data transformed'!$A$5:$A$185,0),MATCH(AH$4,'Data transformed'!$4:$4,0)-1)), MIN(MAX(OFFSET('Data transformed'!$A$4,MATCH($A18,'Data transformed'!$A$5:$A$185,0),MATCH(AH$4,'Data transformed'!$4:$4,0)-1),$M18),$N18),"NA"))</f>
        <v>NA</v>
      </c>
      <c r="AI18" s="103" t="str">
        <f aca="true">IF($J18="","",IF(ISNUMBER(OFFSET('Data transformed'!$A$4,MATCH($A18,'Data transformed'!$A$5:$A$185,0),MATCH(AI$4,'Data transformed'!$4:$4,0)-1)), MIN(MAX(OFFSET('Data transformed'!$A$4,MATCH($A18,'Data transformed'!$A$5:$A$185,0),MATCH(AI$4,'Data transformed'!$4:$4,0)-1),$M18),$N18),"NA"))</f>
        <v>NA</v>
      </c>
      <c r="AJ18" s="103" t="str">
        <f aca="true">IF($J18="","",IF(ISNUMBER(OFFSET('Data transformed'!$A$4,MATCH($A18,'Data transformed'!$A$5:$A$185,0),MATCH(AJ$4,'Data transformed'!$4:$4,0)-1)), MIN(MAX(OFFSET('Data transformed'!$A$4,MATCH($A18,'Data transformed'!$A$5:$A$185,0),MATCH(AJ$4,'Data transformed'!$4:$4,0)-1),$M18),$N18),"NA"))</f>
        <v>NA</v>
      </c>
      <c r="AK18" s="103" t="str">
        <f aca="true">IF($J18="","",IF(ISNUMBER(OFFSET('Data transformed'!$A$4,MATCH($A18,'Data transformed'!$A$5:$A$185,0),MATCH(AK$4,'Data transformed'!$4:$4,0)-1)), MIN(MAX(OFFSET('Data transformed'!$A$4,MATCH($A18,'Data transformed'!$A$5:$A$185,0),MATCH(AK$4,'Data transformed'!$4:$4,0)-1),$M18),$N18),"NA"))</f>
        <v>NA</v>
      </c>
      <c r="AL18" s="103" t="str">
        <f aca="true">IF($J18="","",IF(ISNUMBER(OFFSET('Data transformed'!$A$4,MATCH($A18,'Data transformed'!$A$5:$A$185,0),MATCH(AL$4,'Data transformed'!$4:$4,0)-1)), MIN(MAX(OFFSET('Data transformed'!$A$4,MATCH($A18,'Data transformed'!$A$5:$A$185,0),MATCH(AL$4,'Data transformed'!$4:$4,0)-1),$M18),$N18),"NA"))</f>
        <v>NA</v>
      </c>
      <c r="AM18" s="103" t="str">
        <f aca="true">IF($J18="","",IF(ISNUMBER(OFFSET('Data transformed'!$A$4,MATCH($A18,'Data transformed'!$A$5:$A$185,0),MATCH(AM$4,'Data transformed'!$4:$4,0)-1)), MIN(MAX(OFFSET('Data transformed'!$A$4,MATCH($A18,'Data transformed'!$A$5:$A$185,0),MATCH(AM$4,'Data transformed'!$4:$4,0)-1),$M18),$N18),"NA"))</f>
        <v>NA</v>
      </c>
      <c r="AN18" s="103" t="str">
        <f aca="true">IF($J18="","",IF(ISNUMBER(OFFSET('Data transformed'!$A$4,MATCH($A18,'Data transformed'!$A$5:$A$185,0),MATCH(AN$4,'Data transformed'!$4:$4,0)-1)), MIN(MAX(OFFSET('Data transformed'!$A$4,MATCH($A18,'Data transformed'!$A$5:$A$185,0),MATCH(AN$4,'Data transformed'!$4:$4,0)-1),$M18),$N18),"NA"))</f>
        <v>NA</v>
      </c>
      <c r="AO18" s="103" t="str">
        <f aca="true">IF($J18="","",IF(ISNUMBER(OFFSET('Data transformed'!$A$4,MATCH($A18,'Data transformed'!$A$5:$A$185,0),MATCH(AO$4,'Data transformed'!$4:$4,0)-1)), MIN(MAX(OFFSET('Data transformed'!$A$4,MATCH($A18,'Data transformed'!$A$5:$A$185,0),MATCH(AO$4,'Data transformed'!$4:$4,0)-1),$M18),$N18),"NA"))</f>
        <v>NA</v>
      </c>
      <c r="AP18" s="103" t="str">
        <f aca="true">IF($J18="","",IF(ISNUMBER(OFFSET('Data transformed'!$A$4,MATCH($A18,'Data transformed'!$A$5:$A$185,0),MATCH(AP$4,'Data transformed'!$4:$4,0)-1)), MIN(MAX(OFFSET('Data transformed'!$A$4,MATCH($A18,'Data transformed'!$A$5:$A$185,0),MATCH(AP$4,'Data transformed'!$4:$4,0)-1),$M18),$N18),"NA"))</f>
        <v>NA</v>
      </c>
      <c r="AQ18" s="103" t="str">
        <f aca="true">IF($J18="","",IF(ISNUMBER(OFFSET('Data transformed'!$A$4,MATCH($A18,'Data transformed'!$A$5:$A$185,0),MATCH(AQ$4,'Data transformed'!$4:$4,0)-1)), MIN(MAX(OFFSET('Data transformed'!$A$4,MATCH($A18,'Data transformed'!$A$5:$A$185,0),MATCH(AQ$4,'Data transformed'!$4:$4,0)-1),$M18),$N18),"NA"))</f>
        <v>NA</v>
      </c>
      <c r="AR18" s="103" t="str">
        <f aca="true">IF($J18="","",IF(ISNUMBER(OFFSET('Data transformed'!$A$4,MATCH($A18,'Data transformed'!$A$5:$A$185,0),MATCH(AR$4,'Data transformed'!$4:$4,0)-1)), MIN(MAX(OFFSET('Data transformed'!$A$4,MATCH($A18,'Data transformed'!$A$5:$A$185,0),MATCH(AR$4,'Data transformed'!$4:$4,0)-1),$M18),$N18),"NA"))</f>
        <v>NA</v>
      </c>
      <c r="AS18" s="103" t="str">
        <f aca="true">IF($J18="","",IF(ISNUMBER(OFFSET('Data transformed'!$A$4,MATCH($A18,'Data transformed'!$A$5:$A$185,0),MATCH(AS$4,'Data transformed'!$4:$4,0)-1)), MIN(MAX(OFFSET('Data transformed'!$A$4,MATCH($A18,'Data transformed'!$A$5:$A$185,0),MATCH(AS$4,'Data transformed'!$4:$4,0)-1),$M18),$N18),"NA"))</f>
        <v>NA</v>
      </c>
      <c r="AT18" s="103" t="str">
        <f aca="true">IF($J18="","",IF(ISNUMBER(OFFSET('Data transformed'!$A$4,MATCH($A18,'Data transformed'!$A$5:$A$185,0),MATCH(AT$4,'Data transformed'!$4:$4,0)-1)), MIN(MAX(OFFSET('Data transformed'!$A$4,MATCH($A18,'Data transformed'!$A$5:$A$185,0),MATCH(AT$4,'Data transformed'!$4:$4,0)-1),$M18),$N18),"NA"))</f>
        <v>NA</v>
      </c>
      <c r="AU18" s="103" t="str">
        <f aca="true">IF($J18="","",IF(ISNUMBER(OFFSET('Data transformed'!$A$4,MATCH($A18,'Data transformed'!$A$5:$A$185,0),MATCH(AU$4,'Data transformed'!$4:$4,0)-1)), MIN(MAX(OFFSET('Data transformed'!$A$4,MATCH($A18,'Data transformed'!$A$5:$A$185,0),MATCH(AU$4,'Data transformed'!$4:$4,0)-1),$M18),$N18),"NA"))</f>
        <v>NA</v>
      </c>
      <c r="AV18" s="103" t="str">
        <f aca="true">IF($J18="","",IF(ISNUMBER(OFFSET('Data transformed'!$A$4,MATCH($A18,'Data transformed'!$A$5:$A$185,0),MATCH(AV$4,'Data transformed'!$4:$4,0)-1)), MIN(MAX(OFFSET('Data transformed'!$A$4,MATCH($A18,'Data transformed'!$A$5:$A$185,0),MATCH(AV$4,'Data transformed'!$4:$4,0)-1),$M18),$N18),"NA"))</f>
        <v>NA</v>
      </c>
      <c r="AW18" s="103" t="str">
        <f aca="true">IF($J18="","",IF(ISNUMBER(OFFSET('Data transformed'!$A$4,MATCH($A18,'Data transformed'!$A$5:$A$185,0),MATCH(AW$4,'Data transformed'!$4:$4,0)-1)), MIN(MAX(OFFSET('Data transformed'!$A$4,MATCH($A18,'Data transformed'!$A$5:$A$185,0),MATCH(AW$4,'Data transformed'!$4:$4,0)-1),$M18),$N18),"NA"))</f>
        <v>NA</v>
      </c>
      <c r="AX18" s="103" t="str">
        <f aca="true">IF($J18="","",IF(ISNUMBER(OFFSET('Data transformed'!$A$4,MATCH($A18,'Data transformed'!$A$5:$A$185,0),MATCH(AX$4,'Data transformed'!$4:$4,0)-1)), MIN(MAX(OFFSET('Data transformed'!$A$4,MATCH($A18,'Data transformed'!$A$5:$A$185,0),MATCH(AX$4,'Data transformed'!$4:$4,0)-1),$M18),$N18),"NA"))</f>
        <v>NA</v>
      </c>
      <c r="AY18" s="103" t="str">
        <f aca="true">IF($J18="","",IF(ISNUMBER(OFFSET('Data transformed'!$A$4,MATCH($A18,'Data transformed'!$A$5:$A$185,0),MATCH(AY$4,'Data transformed'!$4:$4,0)-1)), MIN(MAX(OFFSET('Data transformed'!$A$4,MATCH($A18,'Data transformed'!$A$5:$A$185,0),MATCH(AY$4,'Data transformed'!$4:$4,0)-1),$M18),$N18),"NA"))</f>
        <v>NA</v>
      </c>
      <c r="AZ18" s="103" t="str">
        <f aca="true">IF($J18="","",IF(ISNUMBER(OFFSET('Data transformed'!$A$4,MATCH($A18,'Data transformed'!$A$5:$A$185,0),MATCH(AZ$4,'Data transformed'!$4:$4,0)-1)), MIN(MAX(OFFSET('Data transformed'!$A$4,MATCH($A18,'Data transformed'!$A$5:$A$185,0),MATCH(AZ$4,'Data transformed'!$4:$4,0)-1),$M18),$N18),"NA"))</f>
        <v>NA</v>
      </c>
      <c r="BA18" s="103" t="str">
        <f aca="true">IF($J18="","",IF(ISNUMBER(OFFSET('Data transformed'!$A$4,MATCH($A18,'Data transformed'!$A$5:$A$185,0),MATCH(BA$4,'Data transformed'!$4:$4,0)-1)), MIN(MAX(OFFSET('Data transformed'!$A$4,MATCH($A18,'Data transformed'!$A$5:$A$185,0),MATCH(BA$4,'Data transformed'!$4:$4,0)-1),$M18),$N18),"NA"))</f>
        <v>NA</v>
      </c>
      <c r="BB18" s="103" t="str">
        <f aca="true">IF($J18="","",IF(ISNUMBER(OFFSET('Data transformed'!$A$4,MATCH($A18,'Data transformed'!$A$5:$A$185,0),MATCH(BB$4,'Data transformed'!$4:$4,0)-1)), MIN(MAX(OFFSET('Data transformed'!$A$4,MATCH($A18,'Data transformed'!$A$5:$A$185,0),MATCH(BB$4,'Data transformed'!$4:$4,0)-1),$M18),$N18),"NA"))</f>
        <v>NA</v>
      </c>
      <c r="BC18" s="103" t="str">
        <f aca="true">IF($J18="","",IF(ISNUMBER(OFFSET('Data transformed'!$A$4,MATCH($A18,'Data transformed'!$A$5:$A$185,0),MATCH(BC$4,'Data transformed'!$4:$4,0)-1)), MIN(MAX(OFFSET('Data transformed'!$A$4,MATCH($A18,'Data transformed'!$A$5:$A$185,0),MATCH(BC$4,'Data transformed'!$4:$4,0)-1),$M18),$N18),"NA"))</f>
        <v>NA</v>
      </c>
      <c r="BD18" s="103" t="str">
        <f aca="true">IF($J18="","",IF(ISNUMBER(OFFSET('Data transformed'!$A$4,MATCH($A18,'Data transformed'!$A$5:$A$185,0),MATCH(BD$4,'Data transformed'!$4:$4,0)-1)), MIN(MAX(OFFSET('Data transformed'!$A$4,MATCH($A18,'Data transformed'!$A$5:$A$185,0),MATCH(BD$4,'Data transformed'!$4:$4,0)-1),$M18),$N18),"NA"))</f>
        <v>NA</v>
      </c>
      <c r="BE18" s="103" t="str">
        <f aca="true">IF($J18="","",IF(ISNUMBER(OFFSET('Data transformed'!$A$4,MATCH($A18,'Data transformed'!$A$5:$A$185,0),MATCH(BE$4,'Data transformed'!$4:$4,0)-1)), MIN(MAX(OFFSET('Data transformed'!$A$4,MATCH($A18,'Data transformed'!$A$5:$A$185,0),MATCH(BE$4,'Data transformed'!$4:$4,0)-1),$M18),$N18),"NA"))</f>
        <v>NA</v>
      </c>
      <c r="BF18" s="103" t="str">
        <f aca="true">IF($J18="","",IF(ISNUMBER(OFFSET('Data transformed'!$A$4,MATCH($A18,'Data transformed'!$A$5:$A$185,0),MATCH(BF$4,'Data transformed'!$4:$4,0)-1)), MIN(MAX(OFFSET('Data transformed'!$A$4,MATCH($A18,'Data transformed'!$A$5:$A$185,0),MATCH(BF$4,'Data transformed'!$4:$4,0)-1),$M18),$N18),"NA"))</f>
        <v>NA</v>
      </c>
      <c r="BG18" s="103" t="str">
        <f aca="true">IF($J18="","",IF(ISNUMBER(OFFSET('Data transformed'!$A$4,MATCH($A18,'Data transformed'!$A$5:$A$185,0),MATCH(BG$4,'Data transformed'!$4:$4,0)-1)), MIN(MAX(OFFSET('Data transformed'!$A$4,MATCH($A18,'Data transformed'!$A$5:$A$185,0),MATCH(BG$4,'Data transformed'!$4:$4,0)-1),$M18),$N18),"NA"))</f>
        <v>NA</v>
      </c>
      <c r="BH18" s="103" t="str">
        <f aca="true">IF($J18="","",IF(ISNUMBER(OFFSET('Data transformed'!$A$4,MATCH($A18,'Data transformed'!$A$5:$A$185,0),MATCH(BH$4,'Data transformed'!$4:$4,0)-1)), MIN(MAX(OFFSET('Data transformed'!$A$4,MATCH($A18,'Data transformed'!$A$5:$A$185,0),MATCH(BH$4,'Data transformed'!$4:$4,0)-1),$M18),$N18),"NA"))</f>
        <v>NA</v>
      </c>
      <c r="BI18" s="103" t="str">
        <f aca="true">IF($J18="","",IF(ISNUMBER(OFFSET('Data transformed'!$A$4,MATCH($A18,'Data transformed'!$A$5:$A$185,0),MATCH(BI$4,'Data transformed'!$4:$4,0)-1)), MIN(MAX(OFFSET('Data transformed'!$A$4,MATCH($A18,'Data transformed'!$A$5:$A$185,0),MATCH(BI$4,'Data transformed'!$4:$4,0)-1),$M18),$N18),"NA"))</f>
        <v>NA</v>
      </c>
      <c r="BJ18" s="103" t="str">
        <f aca="true">IF($J18="","",IF(ISNUMBER(OFFSET('Data transformed'!$A$4,MATCH($A18,'Data transformed'!$A$5:$A$185,0),MATCH(BJ$4,'Data transformed'!$4:$4,0)-1)), MIN(MAX(OFFSET('Data transformed'!$A$4,MATCH($A18,'Data transformed'!$A$5:$A$185,0),MATCH(BJ$4,'Data transformed'!$4:$4,0)-1),$M18),$N18),"NA"))</f>
        <v>NA</v>
      </c>
      <c r="BK18" s="103" t="str">
        <f aca="true">IF($J18="","",IF(ISNUMBER(OFFSET('Data transformed'!$A$4,MATCH($A18,'Data transformed'!$A$5:$A$185,0),MATCH(BK$4,'Data transformed'!$4:$4,0)-1)), MIN(MAX(OFFSET('Data transformed'!$A$4,MATCH($A18,'Data transformed'!$A$5:$A$185,0),MATCH(BK$4,'Data transformed'!$4:$4,0)-1),$M18),$N18),"NA"))</f>
        <v>NA</v>
      </c>
      <c r="BL18" s="103" t="str">
        <f aca="true">IF($J18="","",IF(ISNUMBER(OFFSET('Data transformed'!$A$4,MATCH($A18,'Data transformed'!$A$5:$A$185,0),MATCH(BL$4,'Data transformed'!$4:$4,0)-1)), MIN(MAX(OFFSET('Data transformed'!$A$4,MATCH($A18,'Data transformed'!$A$5:$A$185,0),MATCH(BL$4,'Data transformed'!$4:$4,0)-1),$M18),$N18),"NA"))</f>
        <v>NA</v>
      </c>
      <c r="BM18" s="103" t="str">
        <f aca="true">IF($J18="","",IF(ISNUMBER(OFFSET('Data transformed'!$A$4,MATCH($A18,'Data transformed'!$A$5:$A$185,0),MATCH(BM$4,'Data transformed'!$4:$4,0)-1)), MIN(MAX(OFFSET('Data transformed'!$A$4,MATCH($A18,'Data transformed'!$A$5:$A$185,0),MATCH(BM$4,'Data transformed'!$4:$4,0)-1),$M18),$N18),"NA"))</f>
        <v>NA</v>
      </c>
      <c r="BN18" s="103" t="str">
        <f aca="true">IF($J18="","",IF(ISNUMBER(OFFSET('Data transformed'!$A$4,MATCH($A18,'Data transformed'!$A$5:$A$185,0),MATCH(BN$4,'Data transformed'!$4:$4,0)-1)), MIN(MAX(OFFSET('Data transformed'!$A$4,MATCH($A18,'Data transformed'!$A$5:$A$185,0),MATCH(BN$4,'Data transformed'!$4:$4,0)-1),$M18),$N18),"NA"))</f>
        <v>NA</v>
      </c>
      <c r="BO18" s="103" t="str">
        <f aca="true">IF($J18="","",IF(ISNUMBER(OFFSET('Data transformed'!$A$4,MATCH($A18,'Data transformed'!$A$5:$A$185,0),MATCH(BO$4,'Data transformed'!$4:$4,0)-1)), MIN(MAX(OFFSET('Data transformed'!$A$4,MATCH($A18,'Data transformed'!$A$5:$A$185,0),MATCH(BO$4,'Data transformed'!$4:$4,0)-1),$M18),$N18),"NA"))</f>
        <v>NA</v>
      </c>
      <c r="BP18" s="103" t="str">
        <f aca="true">IF($J18="","",IF(ISNUMBER(OFFSET('Data transformed'!$A$4,MATCH($A18,'Data transformed'!$A$5:$A$185,0),MATCH(BP$4,'Data transformed'!$4:$4,0)-1)), MIN(MAX(OFFSET('Data transformed'!$A$4,MATCH($A18,'Data transformed'!$A$5:$A$185,0),MATCH(BP$4,'Data transformed'!$4:$4,0)-1),$M18),$N18),"NA"))</f>
        <v>NA</v>
      </c>
      <c r="BQ18" s="103" t="str">
        <f aca="true">IF($J18="","",IF(ISNUMBER(OFFSET('Data transformed'!$A$4,MATCH($A18,'Data transformed'!$A$5:$A$185,0),MATCH(BQ$4,'Data transformed'!$4:$4,0)-1)), MIN(MAX(OFFSET('Data transformed'!$A$4,MATCH($A18,'Data transformed'!$A$5:$A$185,0),MATCH(BQ$4,'Data transformed'!$4:$4,0)-1),$M18),$N18),"NA"))</f>
        <v>NA</v>
      </c>
      <c r="BR18" s="103" t="str">
        <f aca="true">IF($J18="","",IF(ISNUMBER(OFFSET('Data transformed'!$A$4,MATCH($A18,'Data transformed'!$A$5:$A$185,0),MATCH(BR$4,'Data transformed'!$4:$4,0)-1)), MIN(MAX(OFFSET('Data transformed'!$A$4,MATCH($A18,'Data transformed'!$A$5:$A$185,0),MATCH(BR$4,'Data transformed'!$4:$4,0)-1),$M18),$N18),"NA"))</f>
        <v>NA</v>
      </c>
      <c r="BS18" s="103" t="str">
        <f aca="true">IF($J18="","",IF(ISNUMBER(OFFSET('Data transformed'!$A$4,MATCH($A18,'Data transformed'!$A$5:$A$185,0),MATCH(BS$4,'Data transformed'!$4:$4,0)-1)), MIN(MAX(OFFSET('Data transformed'!$A$4,MATCH($A18,'Data transformed'!$A$5:$A$185,0),MATCH(BS$4,'Data transformed'!$4:$4,0)-1),$M18),$N18),"NA"))</f>
        <v>NA</v>
      </c>
      <c r="BT18" s="103" t="str">
        <f aca="true">IF($J18="","",IF(ISNUMBER(OFFSET('Data transformed'!$A$4,MATCH($A18,'Data transformed'!$A$5:$A$185,0),MATCH(BT$4,'Data transformed'!$4:$4,0)-1)), MIN(MAX(OFFSET('Data transformed'!$A$4,MATCH($A18,'Data transformed'!$A$5:$A$185,0),MATCH(BT$4,'Data transformed'!$4:$4,0)-1),$M18),$N18),"NA"))</f>
        <v>NA</v>
      </c>
      <c r="BU18" s="103" t="str">
        <f aca="true">IF($J18="","",IF(ISNUMBER(OFFSET('Data transformed'!$A$4,MATCH($A18,'Data transformed'!$A$5:$A$185,0),MATCH(BU$4,'Data transformed'!$4:$4,0)-1)), MIN(MAX(OFFSET('Data transformed'!$A$4,MATCH($A18,'Data transformed'!$A$5:$A$185,0),MATCH(BU$4,'Data transformed'!$4:$4,0)-1),$M18),$N18),"NA"))</f>
        <v>NA</v>
      </c>
      <c r="BV18" s="103" t="str">
        <f aca="true">IF($J18="","",IF(ISNUMBER(OFFSET('Data transformed'!$A$4,MATCH($A18,'Data transformed'!$A$5:$A$185,0),MATCH(BV$4,'Data transformed'!$4:$4,0)-1)), MIN(MAX(OFFSET('Data transformed'!$A$4,MATCH($A18,'Data transformed'!$A$5:$A$185,0),MATCH(BV$4,'Data transformed'!$4:$4,0)-1),$M18),$N18),"NA"))</f>
        <v>NA</v>
      </c>
      <c r="BW18" s="103" t="str">
        <f aca="true">IF($J18="","",IF(ISNUMBER(OFFSET('Data transformed'!$A$4,MATCH($A18,'Data transformed'!$A$5:$A$185,0),MATCH(BW$4,'Data transformed'!$4:$4,0)-1)), MIN(MAX(OFFSET('Data transformed'!$A$4,MATCH($A18,'Data transformed'!$A$5:$A$185,0),MATCH(BW$4,'Data transformed'!$4:$4,0)-1),$M18),$N18),"NA"))</f>
        <v>NA</v>
      </c>
      <c r="BX18" s="103" t="str">
        <f aca="true">IF($J18="","",IF(ISNUMBER(OFFSET('Data transformed'!$A$4,MATCH($A18,'Data transformed'!$A$5:$A$185,0),MATCH(BX$4,'Data transformed'!$4:$4,0)-1)), MIN(MAX(OFFSET('Data transformed'!$A$4,MATCH($A18,'Data transformed'!$A$5:$A$185,0),MATCH(BX$4,'Data transformed'!$4:$4,0)-1),$M18),$N18),"NA"))</f>
        <v>NA</v>
      </c>
      <c r="BY18" s="103" t="str">
        <f aca="true">IF($J18="","",IF(ISNUMBER(OFFSET('Data transformed'!$A$4,MATCH($A18,'Data transformed'!$A$5:$A$185,0),MATCH(BY$4,'Data transformed'!$4:$4,0)-1)), MIN(MAX(OFFSET('Data transformed'!$A$4,MATCH($A18,'Data transformed'!$A$5:$A$185,0),MATCH(BY$4,'Data transformed'!$4:$4,0)-1),$M18),$N18),"NA"))</f>
        <v>NA</v>
      </c>
      <c r="BZ18" s="103" t="str">
        <f aca="true">IF($J18="","",IF(ISNUMBER(OFFSET('Data transformed'!$A$4,MATCH($A18,'Data transformed'!$A$5:$A$185,0),MATCH(BZ$4,'Data transformed'!$4:$4,0)-1)), MIN(MAX(OFFSET('Data transformed'!$A$4,MATCH($A18,'Data transformed'!$A$5:$A$185,0),MATCH(BZ$4,'Data transformed'!$4:$4,0)-1),$M18),$N18),"NA"))</f>
        <v>NA</v>
      </c>
      <c r="CA18" s="103" t="str">
        <f aca="true">IF($J18="","",IF(ISNUMBER(OFFSET('Data transformed'!$A$4,MATCH($A18,'Data transformed'!$A$5:$A$185,0),MATCH(CA$4,'Data transformed'!$4:$4,0)-1)), MIN(MAX(OFFSET('Data transformed'!$A$4,MATCH($A18,'Data transformed'!$A$5:$A$185,0),MATCH(CA$4,'Data transformed'!$4:$4,0)-1),$M18),$N18),"NA"))</f>
        <v>NA</v>
      </c>
      <c r="CB18" s="103" t="str">
        <f aca="true">IF($J18="","",IF(ISNUMBER(OFFSET('Data transformed'!$A$4,MATCH($A18,'Data transformed'!$A$5:$A$185,0),MATCH(CB$4,'Data transformed'!$4:$4,0)-1)), MIN(MAX(OFFSET('Data transformed'!$A$4,MATCH($A18,'Data transformed'!$A$5:$A$185,0),MATCH(CB$4,'Data transformed'!$4:$4,0)-1),$M18),$N18),"NA"))</f>
        <v>NA</v>
      </c>
      <c r="CC18" s="103" t="str">
        <f aca="true">IF($J18="","",IF(ISNUMBER(OFFSET('Data transformed'!$A$4,MATCH($A18,'Data transformed'!$A$5:$A$185,0),MATCH(CC$4,'Data transformed'!$4:$4,0)-1)), MIN(MAX(OFFSET('Data transformed'!$A$4,MATCH($A18,'Data transformed'!$A$5:$A$185,0),MATCH(CC$4,'Data transformed'!$4:$4,0)-1),$M18),$N18),"NA"))</f>
        <v>NA</v>
      </c>
      <c r="CD18" s="103" t="str">
        <f aca="true">IF($J18="","",IF(ISNUMBER(OFFSET('Data transformed'!$A$4,MATCH($A18,'Data transformed'!$A$5:$A$185,0),MATCH(CD$4,'Data transformed'!$4:$4,0)-1)), MIN(MAX(OFFSET('Data transformed'!$A$4,MATCH($A18,'Data transformed'!$A$5:$A$185,0),MATCH(CD$4,'Data transformed'!$4:$4,0)-1),$M18),$N18),"NA"))</f>
        <v>NA</v>
      </c>
      <c r="CE18" s="103" t="str">
        <f aca="true">IF($J18="","",IF(ISNUMBER(OFFSET('Data transformed'!$A$4,MATCH($A18,'Data transformed'!$A$5:$A$185,0),MATCH(CE$4,'Data transformed'!$4:$4,0)-1)), MIN(MAX(OFFSET('Data transformed'!$A$4,MATCH($A18,'Data transformed'!$A$5:$A$185,0),MATCH(CE$4,'Data transformed'!$4:$4,0)-1),$M18),$N18),"NA"))</f>
        <v>NA</v>
      </c>
      <c r="CF18" s="103" t="str">
        <f aca="true">IF($J18="","",IF(ISNUMBER(OFFSET('Data transformed'!$A$4,MATCH($A18,'Data transformed'!$A$5:$A$185,0),MATCH(CF$4,'Data transformed'!$4:$4,0)-1)), MIN(MAX(OFFSET('Data transformed'!$A$4,MATCH($A18,'Data transformed'!$A$5:$A$185,0),MATCH(CF$4,'Data transformed'!$4:$4,0)-1),$M18),$N18),"NA"))</f>
        <v>NA</v>
      </c>
      <c r="CG18" s="103" t="str">
        <f aca="true">IF($J18="","",IF(ISNUMBER(OFFSET('Data transformed'!$A$4,MATCH($A18,'Data transformed'!$A$5:$A$185,0),MATCH(CG$4,'Data transformed'!$4:$4,0)-1)), MIN(MAX(OFFSET('Data transformed'!$A$4,MATCH($A18,'Data transformed'!$A$5:$A$185,0),MATCH(CG$4,'Data transformed'!$4:$4,0)-1),$M18),$N18),"NA"))</f>
        <v>NA</v>
      </c>
      <c r="CH18" s="103" t="str">
        <f aca="true">IF($J18="","",IF(ISNUMBER(OFFSET('Data transformed'!$A$4,MATCH($A18,'Data transformed'!$A$5:$A$185,0),MATCH(CH$4,'Data transformed'!$4:$4,0)-1)), MIN(MAX(OFFSET('Data transformed'!$A$4,MATCH($A18,'Data transformed'!$A$5:$A$185,0),MATCH(CH$4,'Data transformed'!$4:$4,0)-1),$M18),$N18),"NA"))</f>
        <v>NA</v>
      </c>
      <c r="CI18" s="103" t="str">
        <f aca="true">IF($J18="","",IF(ISNUMBER(OFFSET('Data transformed'!$A$4,MATCH($A18,'Data transformed'!$A$5:$A$185,0),MATCH(CI$4,'Data transformed'!$4:$4,0)-1)), MIN(MAX(OFFSET('Data transformed'!$A$4,MATCH($A18,'Data transformed'!$A$5:$A$185,0),MATCH(CI$4,'Data transformed'!$4:$4,0)-1),$M18),$N18),"NA"))</f>
        <v>NA</v>
      </c>
      <c r="CJ18" s="103" t="str">
        <f aca="true">IF($J18="","",IF(ISNUMBER(OFFSET('Data transformed'!$A$4,MATCH($A18,'Data transformed'!$A$5:$A$185,0),MATCH(CJ$4,'Data transformed'!$4:$4,0)-1)), MIN(MAX(OFFSET('Data transformed'!$A$4,MATCH($A18,'Data transformed'!$A$5:$A$185,0),MATCH(CJ$4,'Data transformed'!$4:$4,0)-1),$M18),$N18),"NA"))</f>
        <v>NA</v>
      </c>
      <c r="CK18" s="103" t="str">
        <f aca="true">IF($J18="","",IF(ISNUMBER(OFFSET('Data transformed'!$A$4,MATCH($A18,'Data transformed'!$A$5:$A$185,0),MATCH(CK$4,'Data transformed'!$4:$4,0)-1)), MIN(MAX(OFFSET('Data transformed'!$A$4,MATCH($A18,'Data transformed'!$A$5:$A$185,0),MATCH(CK$4,'Data transformed'!$4:$4,0)-1),$M18),$N18),"NA"))</f>
        <v>NA</v>
      </c>
      <c r="CL18" s="103" t="str">
        <f aca="true">IF($J18="","",IF(ISNUMBER(OFFSET('Data transformed'!$A$4,MATCH($A18,'Data transformed'!$A$5:$A$185,0),MATCH(CL$4,'Data transformed'!$4:$4,0)-1)), MIN(MAX(OFFSET('Data transformed'!$A$4,MATCH($A18,'Data transformed'!$A$5:$A$185,0),MATCH(CL$4,'Data transformed'!$4:$4,0)-1),$M18),$N18),"NA"))</f>
        <v>NA</v>
      </c>
      <c r="CM18" s="103" t="str">
        <f aca="true">IF($J18="","",IF(ISNUMBER(OFFSET('Data transformed'!$A$4,MATCH($A18,'Data transformed'!$A$5:$A$185,0),MATCH(CM$4,'Data transformed'!$4:$4,0)-1)), MIN(MAX(OFFSET('Data transformed'!$A$4,MATCH($A18,'Data transformed'!$A$5:$A$185,0),MATCH(CM$4,'Data transformed'!$4:$4,0)-1),$M18),$N18),"NA"))</f>
        <v>NA</v>
      </c>
      <c r="CN18" s="103" t="str">
        <f aca="true">IF($J18="","",IF(ISNUMBER(OFFSET('Data transformed'!$A$4,MATCH($A18,'Data transformed'!$A$5:$A$185,0),MATCH(CN$4,'Data transformed'!$4:$4,0)-1)), MIN(MAX(OFFSET('Data transformed'!$A$4,MATCH($A18,'Data transformed'!$A$5:$A$185,0),MATCH(CN$4,'Data transformed'!$4:$4,0)-1),$M18),$N18),"NA"))</f>
        <v>NA</v>
      </c>
      <c r="CO18" s="103" t="str">
        <f aca="true">IF($J18="","",IF(ISNUMBER(OFFSET('Data transformed'!$A$4,MATCH($A18,'Data transformed'!$A$5:$A$185,0),MATCH(CO$4,'Data transformed'!$4:$4,0)-1)), MIN(MAX(OFFSET('Data transformed'!$A$4,MATCH($A18,'Data transformed'!$A$5:$A$185,0),MATCH(CO$4,'Data transformed'!$4:$4,0)-1),$M18),$N18),"NA"))</f>
        <v>NA</v>
      </c>
      <c r="CP18" s="103" t="str">
        <f aca="true">IF($J18="","",IF(ISNUMBER(OFFSET('Data transformed'!$A$4,MATCH($A18,'Data transformed'!$A$5:$A$185,0),MATCH(CP$4,'Data transformed'!$4:$4,0)-1)), MIN(MAX(OFFSET('Data transformed'!$A$4,MATCH($A18,'Data transformed'!$A$5:$A$185,0),MATCH(CP$4,'Data transformed'!$4:$4,0)-1),$M18),$N18),"NA"))</f>
        <v>NA</v>
      </c>
      <c r="CQ18" s="103" t="str">
        <f aca="true">IF($J18="","",IF(ISNUMBER(OFFSET('Data transformed'!$A$4,MATCH($A18,'Data transformed'!$A$5:$A$185,0),MATCH(CQ$4,'Data transformed'!$4:$4,0)-1)), MIN(MAX(OFFSET('Data transformed'!$A$4,MATCH($A18,'Data transformed'!$A$5:$A$185,0),MATCH(CQ$4,'Data transformed'!$4:$4,0)-1),$M18),$N18),"NA"))</f>
        <v>NA</v>
      </c>
      <c r="CR18" s="103" t="str">
        <f aca="true">IF($J18="","",IF(ISNUMBER(OFFSET('Data transformed'!$A$4,MATCH($A18,'Data transformed'!$A$5:$A$185,0),MATCH(CR$4,'Data transformed'!$4:$4,0)-1)), MIN(MAX(OFFSET('Data transformed'!$A$4,MATCH($A18,'Data transformed'!$A$5:$A$185,0),MATCH(CR$4,'Data transformed'!$4:$4,0)-1),$M18),$N18),"NA"))</f>
        <v>NA</v>
      </c>
      <c r="CS18" s="103" t="str">
        <f aca="true">IF($J18="","",IF(ISNUMBER(OFFSET('Data transformed'!$A$4,MATCH($A18,'Data transformed'!$A$5:$A$185,0),MATCH(CS$4,'Data transformed'!$4:$4,0)-1)), MIN(MAX(OFFSET('Data transformed'!$A$4,MATCH($A18,'Data transformed'!$A$5:$A$185,0),MATCH(CS$4,'Data transformed'!$4:$4,0)-1),$M18),$N18),"NA"))</f>
        <v>NA</v>
      </c>
      <c r="CT18" s="103" t="str">
        <f aca="true">IF($J18="","",IF(ISNUMBER(OFFSET('Data transformed'!$A$4,MATCH($A18,'Data transformed'!$A$5:$A$185,0),MATCH(CT$4,'Data transformed'!$4:$4,0)-1)), MIN(MAX(OFFSET('Data transformed'!$A$4,MATCH($A18,'Data transformed'!$A$5:$A$185,0),MATCH(CT$4,'Data transformed'!$4:$4,0)-1),$M18),$N18),"NA"))</f>
        <v>NA</v>
      </c>
      <c r="CU18" s="103" t="str">
        <f aca="true">IF($J18="","",IF(ISNUMBER(OFFSET('Data transformed'!$A$4,MATCH($A18,'Data transformed'!$A$5:$A$185,0),MATCH(CU$4,'Data transformed'!$4:$4,0)-1)), MIN(MAX(OFFSET('Data transformed'!$A$4,MATCH($A18,'Data transformed'!$A$5:$A$185,0),MATCH(CU$4,'Data transformed'!$4:$4,0)-1),$M18),$N18),"NA"))</f>
        <v>NA</v>
      </c>
    </row>
    <row r="19" s="103" customFormat="true" ht="16.5" hidden="false" customHeight="true" outlineLevel="0" collapsed="false">
      <c r="A19" s="107" t="n">
        <v>1200</v>
      </c>
      <c r="B19" s="107" t="n">
        <v>2</v>
      </c>
      <c r="C19" s="103" t="str">
        <f aca="true">IF(ISBLANK(OFFSET('Raw Data'!$A$3,MATCH($A19,'Raw Data'!$B$4:$B$185,0),MATCH(C$4,'Raw Data'!$3:$3,0)-1)),"",OFFSET('Raw Data'!$A$3,MATCH($A19,'Raw Data'!$B$4:$B$185,0),MATCH(C$4,'Raw Data'!$3:$3,0)-1))</f>
        <v/>
      </c>
      <c r="D19" s="103" t="str">
        <f aca="true">IF(ISBLANK(OFFSET('Raw Data'!$A$3,MATCH($A19,'Raw Data'!$B$4:$B$185,0),MATCH(D$4,'Raw Data'!$3:$3,0)-1)),"",OFFSET('Raw Data'!$A$3,MATCH($A19,'Raw Data'!$B$4:$B$185,0),MATCH(D$4,'Raw Data'!$3:$3,0)-1))</f>
        <v>Access to marketplace</v>
      </c>
      <c r="E19" s="103" t="str">
        <f aca="true">IF(ISBLANK(OFFSET('Raw Data'!$A$3,MATCH($A19,'Raw Data'!$B$4:$B$185,0),MATCH(E$4,'Raw Data'!$3:$3,0)-1)),"",OFFSET('Raw Data'!$A$3,MATCH($A19,'Raw Data'!$B$4:$B$185,0),MATCH(E$4,'Raw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J19" s="103" t="e">
        <f aca="true" t="array" ref="J19:J19">IFERROR(_xlfn.QUARTILE.INC(IF(ISNUMBER(OFFSET('Data transformed'!$N$4,MATCH('outliers treatment'!$A19,'Data transformed'!$A$5:$A$185),1,1,COUNTA('Data transformed'!$O$4:$CX$4))),OFFSET('Data transformed'!$N$4,MATCH('outliers treatment'!$A19,'Data transformed'!$A$5:$A$185),1,1,COUNTA('Data transformed'!$O$4:$CX$4))),1),"")</f>
        <v>#N/A</v>
      </c>
      <c r="K19" s="103" t="e">
        <f aca="true" t="array" ref="K19:K19">IFERROR(_xlfn.QUARTILE.INC(IF(ISNUMBER(OFFSET('Data transformed'!$N$4,MATCH('outliers treatment'!$A19,'Data transformed'!$A$5:$A$185),1,1,COUNTA('Data transformed'!$O$4:$CX$4))),OFFSET('Data transformed'!$N$4,MATCH('outliers treatment'!$A19,'Data transformed'!$A$5:$A$185),1,1,COUNTA('Data transformed'!$O$4:$CX$4))),3),"")</f>
        <v>#N/A</v>
      </c>
      <c r="L19" s="103" t="str">
        <f aca="false">IFERROR(K19-J19,"")</f>
        <v/>
      </c>
      <c r="P19" s="105" t="str">
        <f aca="false" t="array" ref="P19:P19">IFERROR(SKEW(IF(ISNUMBER(T19:CU19),T19:CU19,"")),"")</f>
        <v/>
      </c>
      <c r="Q19" s="103" t="n">
        <f aca="true">IF(ISBLANK(OFFSET('Data above threshold'!$A$4,MATCH('Data above threshold'!$A18,'Data above threshold'!$A$5:$A$185,0),MATCH('Data above threshold'!N$4,'Data above threshold'!$4:$4,0)-1)),1,OFFSET('Data above threshold'!$A$4,MATCH('Data above threshold'!$A18,'Data above threshold'!$A$5:$A$185,0),MATCH('Data above threshold'!N$4,'Data above threshold'!$4:$4,0)-1))</f>
        <v>1</v>
      </c>
      <c r="R19" s="103" t="e">
        <f aca="false">IF($J19="","",COUNTIF(T19:CU19,M19)+ COUNTIF(T19:CQ19,N19))</f>
        <v>#N/A</v>
      </c>
      <c r="S19" s="106" t="str">
        <f aca="false" t="array" ref="S19:S19">IF(B19&lt;4,"",1-IFERROR(SUM(ISNUMBER(T19:CU19)*(1-$T$3:$CU$3))/COUNTIF($T$3:$CU$3,0),0))</f>
        <v/>
      </c>
      <c r="T19" s="103" t="str">
        <f aca="true">IF($J19="","",IF(ISNUMBER(OFFSET('Data transformed'!$A$4,MATCH($A19,'Data transformed'!$A$5:$A$185,0),MATCH(T$4,'Data transformed'!$4:$4,0)-1)), MIN(MAX(OFFSET('Data transformed'!$A$4,MATCH($A19,'Data transformed'!$A$5:$A$185,0),MATCH(T$4,'Data transformed'!$4:$4,0)-1),$M19),$N19),"NA"))</f>
        <v>NA</v>
      </c>
      <c r="U19" s="103" t="str">
        <f aca="true">IF($J19="","",IF(ISNUMBER(OFFSET('Data transformed'!$A$4,MATCH($A19,'Data transformed'!$A$5:$A$185,0),MATCH(U$4,'Data transformed'!$4:$4,0)-1)), MIN(MAX(OFFSET('Data transformed'!$A$4,MATCH($A19,'Data transformed'!$A$5:$A$185,0),MATCH(U$4,'Data transformed'!$4:$4,0)-1),$M19),$N19),"NA"))</f>
        <v>NA</v>
      </c>
      <c r="V19" s="103" t="str">
        <f aca="true">IF($J19="","",IF(ISNUMBER(OFFSET('Data transformed'!$A$4,MATCH($A19,'Data transformed'!$A$5:$A$185,0),MATCH(V$4,'Data transformed'!$4:$4,0)-1)), MIN(MAX(OFFSET('Data transformed'!$A$4,MATCH($A19,'Data transformed'!$A$5:$A$185,0),MATCH(V$4,'Data transformed'!$4:$4,0)-1),$M19),$N19),"NA"))</f>
        <v>NA</v>
      </c>
      <c r="W19" s="103" t="str">
        <f aca="true">IF($J19="","",IF(ISNUMBER(OFFSET('Data transformed'!$A$4,MATCH($A19,'Data transformed'!$A$5:$A$185,0),MATCH(W$4,'Data transformed'!$4:$4,0)-1)), MIN(MAX(OFFSET('Data transformed'!$A$4,MATCH($A19,'Data transformed'!$A$5:$A$185,0),MATCH(W$4,'Data transformed'!$4:$4,0)-1),$M19),$N19),"NA"))</f>
        <v>NA</v>
      </c>
      <c r="X19" s="103" t="str">
        <f aca="true">IF($J19="","",IF(ISNUMBER(OFFSET('Data transformed'!$A$4,MATCH($A19,'Data transformed'!$A$5:$A$185,0),MATCH(X$4,'Data transformed'!$4:$4,0)-1)), MIN(MAX(OFFSET('Data transformed'!$A$4,MATCH($A19,'Data transformed'!$A$5:$A$185,0),MATCH(X$4,'Data transformed'!$4:$4,0)-1),$M19),$N19),"NA"))</f>
        <v>NA</v>
      </c>
      <c r="Y19" s="103" t="str">
        <f aca="true">IF($J19="","",IF(ISNUMBER(OFFSET('Data transformed'!$A$4,MATCH($A19,'Data transformed'!$A$5:$A$185,0),MATCH(Y$4,'Data transformed'!$4:$4,0)-1)), MIN(MAX(OFFSET('Data transformed'!$A$4,MATCH($A19,'Data transformed'!$A$5:$A$185,0),MATCH(Y$4,'Data transformed'!$4:$4,0)-1),$M19),$N19),"NA"))</f>
        <v>NA</v>
      </c>
      <c r="Z19" s="103" t="str">
        <f aca="true">IF($J19="","",IF(ISNUMBER(OFFSET('Data transformed'!$A$4,MATCH($A19,'Data transformed'!$A$5:$A$185,0),MATCH(Z$4,'Data transformed'!$4:$4,0)-1)), MIN(MAX(OFFSET('Data transformed'!$A$4,MATCH($A19,'Data transformed'!$A$5:$A$185,0),MATCH(Z$4,'Data transformed'!$4:$4,0)-1),$M19),$N19),"NA"))</f>
        <v>NA</v>
      </c>
      <c r="AA19" s="103" t="str">
        <f aca="true">IF($J19="","",IF(ISNUMBER(OFFSET('Data transformed'!$A$4,MATCH($A19,'Data transformed'!$A$5:$A$185,0),MATCH(AA$4,'Data transformed'!$4:$4,0)-1)), MIN(MAX(OFFSET('Data transformed'!$A$4,MATCH($A19,'Data transformed'!$A$5:$A$185,0),MATCH(AA$4,'Data transformed'!$4:$4,0)-1),$M19),$N19),"NA"))</f>
        <v>NA</v>
      </c>
      <c r="AB19" s="103" t="str">
        <f aca="true">IF($J19="","",IF(ISNUMBER(OFFSET('Data transformed'!$A$4,MATCH($A19,'Data transformed'!$A$5:$A$185,0),MATCH(AB$4,'Data transformed'!$4:$4,0)-1)), MIN(MAX(OFFSET('Data transformed'!$A$4,MATCH($A19,'Data transformed'!$A$5:$A$185,0),MATCH(AB$4,'Data transformed'!$4:$4,0)-1),$M19),$N19),"NA"))</f>
        <v>NA</v>
      </c>
      <c r="AC19" s="103" t="str">
        <f aca="true">IF($J19="","",IF(ISNUMBER(OFFSET('Data transformed'!$A$4,MATCH($A19,'Data transformed'!$A$5:$A$185,0),MATCH(AC$4,'Data transformed'!$4:$4,0)-1)), MIN(MAX(OFFSET('Data transformed'!$A$4,MATCH($A19,'Data transformed'!$A$5:$A$185,0),MATCH(AC$4,'Data transformed'!$4:$4,0)-1),$M19),$N19),"NA"))</f>
        <v>NA</v>
      </c>
      <c r="AD19" s="103" t="str">
        <f aca="true">IF($J19="","",IF(ISNUMBER(OFFSET('Data transformed'!$A$4,MATCH($A19,'Data transformed'!$A$5:$A$185,0),MATCH(AD$4,'Data transformed'!$4:$4,0)-1)), MIN(MAX(OFFSET('Data transformed'!$A$4,MATCH($A19,'Data transformed'!$A$5:$A$185,0),MATCH(AD$4,'Data transformed'!$4:$4,0)-1),$M19),$N19),"NA"))</f>
        <v>NA</v>
      </c>
      <c r="AE19" s="103" t="str">
        <f aca="true">IF($J19="","",IF(ISNUMBER(OFFSET('Data transformed'!$A$4,MATCH($A19,'Data transformed'!$A$5:$A$185,0),MATCH(AE$4,'Data transformed'!$4:$4,0)-1)), MIN(MAX(OFFSET('Data transformed'!$A$4,MATCH($A19,'Data transformed'!$A$5:$A$185,0),MATCH(AE$4,'Data transformed'!$4:$4,0)-1),$M19),$N19),"NA"))</f>
        <v>NA</v>
      </c>
      <c r="AF19" s="103" t="str">
        <f aca="true">IF($J19="","",IF(ISNUMBER(OFFSET('Data transformed'!$A$4,MATCH($A19,'Data transformed'!$A$5:$A$185,0),MATCH(AF$4,'Data transformed'!$4:$4,0)-1)), MIN(MAX(OFFSET('Data transformed'!$A$4,MATCH($A19,'Data transformed'!$A$5:$A$185,0),MATCH(AF$4,'Data transformed'!$4:$4,0)-1),$M19),$N19),"NA"))</f>
        <v>NA</v>
      </c>
      <c r="AG19" s="103" t="str">
        <f aca="true">IF($J19="","",IF(ISNUMBER(OFFSET('Data transformed'!$A$4,MATCH($A19,'Data transformed'!$A$5:$A$185,0),MATCH(AG$4,'Data transformed'!$4:$4,0)-1)), MIN(MAX(OFFSET('Data transformed'!$A$4,MATCH($A19,'Data transformed'!$A$5:$A$185,0),MATCH(AG$4,'Data transformed'!$4:$4,0)-1),$M19),$N19),"NA"))</f>
        <v>NA</v>
      </c>
      <c r="AH19" s="103" t="str">
        <f aca="true">IF($J19="","",IF(ISNUMBER(OFFSET('Data transformed'!$A$4,MATCH($A19,'Data transformed'!$A$5:$A$185,0),MATCH(AH$4,'Data transformed'!$4:$4,0)-1)), MIN(MAX(OFFSET('Data transformed'!$A$4,MATCH($A19,'Data transformed'!$A$5:$A$185,0),MATCH(AH$4,'Data transformed'!$4:$4,0)-1),$M19),$N19),"NA"))</f>
        <v>NA</v>
      </c>
      <c r="AI19" s="103" t="str">
        <f aca="true">IF($J19="","",IF(ISNUMBER(OFFSET('Data transformed'!$A$4,MATCH($A19,'Data transformed'!$A$5:$A$185,0),MATCH(AI$4,'Data transformed'!$4:$4,0)-1)), MIN(MAX(OFFSET('Data transformed'!$A$4,MATCH($A19,'Data transformed'!$A$5:$A$185,0),MATCH(AI$4,'Data transformed'!$4:$4,0)-1),$M19),$N19),"NA"))</f>
        <v>NA</v>
      </c>
      <c r="AJ19" s="103" t="str">
        <f aca="true">IF($J19="","",IF(ISNUMBER(OFFSET('Data transformed'!$A$4,MATCH($A19,'Data transformed'!$A$5:$A$185,0),MATCH(AJ$4,'Data transformed'!$4:$4,0)-1)), MIN(MAX(OFFSET('Data transformed'!$A$4,MATCH($A19,'Data transformed'!$A$5:$A$185,0),MATCH(AJ$4,'Data transformed'!$4:$4,0)-1),$M19),$N19),"NA"))</f>
        <v>NA</v>
      </c>
      <c r="AK19" s="103" t="str">
        <f aca="true">IF($J19="","",IF(ISNUMBER(OFFSET('Data transformed'!$A$4,MATCH($A19,'Data transformed'!$A$5:$A$185,0),MATCH(AK$4,'Data transformed'!$4:$4,0)-1)), MIN(MAX(OFFSET('Data transformed'!$A$4,MATCH($A19,'Data transformed'!$A$5:$A$185,0),MATCH(AK$4,'Data transformed'!$4:$4,0)-1),$M19),$N19),"NA"))</f>
        <v>NA</v>
      </c>
      <c r="AL19" s="103" t="str">
        <f aca="true">IF($J19="","",IF(ISNUMBER(OFFSET('Data transformed'!$A$4,MATCH($A19,'Data transformed'!$A$5:$A$185,0),MATCH(AL$4,'Data transformed'!$4:$4,0)-1)), MIN(MAX(OFFSET('Data transformed'!$A$4,MATCH($A19,'Data transformed'!$A$5:$A$185,0),MATCH(AL$4,'Data transformed'!$4:$4,0)-1),$M19),$N19),"NA"))</f>
        <v>NA</v>
      </c>
      <c r="AM19" s="103" t="str">
        <f aca="true">IF($J19="","",IF(ISNUMBER(OFFSET('Data transformed'!$A$4,MATCH($A19,'Data transformed'!$A$5:$A$185,0),MATCH(AM$4,'Data transformed'!$4:$4,0)-1)), MIN(MAX(OFFSET('Data transformed'!$A$4,MATCH($A19,'Data transformed'!$A$5:$A$185,0),MATCH(AM$4,'Data transformed'!$4:$4,0)-1),$M19),$N19),"NA"))</f>
        <v>NA</v>
      </c>
      <c r="AN19" s="103" t="str">
        <f aca="true">IF($J19="","",IF(ISNUMBER(OFFSET('Data transformed'!$A$4,MATCH($A19,'Data transformed'!$A$5:$A$185,0),MATCH(AN$4,'Data transformed'!$4:$4,0)-1)), MIN(MAX(OFFSET('Data transformed'!$A$4,MATCH($A19,'Data transformed'!$A$5:$A$185,0),MATCH(AN$4,'Data transformed'!$4:$4,0)-1),$M19),$N19),"NA"))</f>
        <v>NA</v>
      </c>
      <c r="AO19" s="103" t="str">
        <f aca="true">IF($J19="","",IF(ISNUMBER(OFFSET('Data transformed'!$A$4,MATCH($A19,'Data transformed'!$A$5:$A$185,0),MATCH(AO$4,'Data transformed'!$4:$4,0)-1)), MIN(MAX(OFFSET('Data transformed'!$A$4,MATCH($A19,'Data transformed'!$A$5:$A$185,0),MATCH(AO$4,'Data transformed'!$4:$4,0)-1),$M19),$N19),"NA"))</f>
        <v>NA</v>
      </c>
      <c r="AP19" s="103" t="str">
        <f aca="true">IF($J19="","",IF(ISNUMBER(OFFSET('Data transformed'!$A$4,MATCH($A19,'Data transformed'!$A$5:$A$185,0),MATCH(AP$4,'Data transformed'!$4:$4,0)-1)), MIN(MAX(OFFSET('Data transformed'!$A$4,MATCH($A19,'Data transformed'!$A$5:$A$185,0),MATCH(AP$4,'Data transformed'!$4:$4,0)-1),$M19),$N19),"NA"))</f>
        <v>NA</v>
      </c>
      <c r="AQ19" s="103" t="str">
        <f aca="true">IF($J19="","",IF(ISNUMBER(OFFSET('Data transformed'!$A$4,MATCH($A19,'Data transformed'!$A$5:$A$185,0),MATCH(AQ$4,'Data transformed'!$4:$4,0)-1)), MIN(MAX(OFFSET('Data transformed'!$A$4,MATCH($A19,'Data transformed'!$A$5:$A$185,0),MATCH(AQ$4,'Data transformed'!$4:$4,0)-1),$M19),$N19),"NA"))</f>
        <v>NA</v>
      </c>
      <c r="AR19" s="103" t="str">
        <f aca="true">IF($J19="","",IF(ISNUMBER(OFFSET('Data transformed'!$A$4,MATCH($A19,'Data transformed'!$A$5:$A$185,0),MATCH(AR$4,'Data transformed'!$4:$4,0)-1)), MIN(MAX(OFFSET('Data transformed'!$A$4,MATCH($A19,'Data transformed'!$A$5:$A$185,0),MATCH(AR$4,'Data transformed'!$4:$4,0)-1),$M19),$N19),"NA"))</f>
        <v>NA</v>
      </c>
      <c r="AS19" s="103" t="str">
        <f aca="true">IF($J19="","",IF(ISNUMBER(OFFSET('Data transformed'!$A$4,MATCH($A19,'Data transformed'!$A$5:$A$185,0),MATCH(AS$4,'Data transformed'!$4:$4,0)-1)), MIN(MAX(OFFSET('Data transformed'!$A$4,MATCH($A19,'Data transformed'!$A$5:$A$185,0),MATCH(AS$4,'Data transformed'!$4:$4,0)-1),$M19),$N19),"NA"))</f>
        <v>NA</v>
      </c>
      <c r="AT19" s="103" t="str">
        <f aca="true">IF($J19="","",IF(ISNUMBER(OFFSET('Data transformed'!$A$4,MATCH($A19,'Data transformed'!$A$5:$A$185,0),MATCH(AT$4,'Data transformed'!$4:$4,0)-1)), MIN(MAX(OFFSET('Data transformed'!$A$4,MATCH($A19,'Data transformed'!$A$5:$A$185,0),MATCH(AT$4,'Data transformed'!$4:$4,0)-1),$M19),$N19),"NA"))</f>
        <v>NA</v>
      </c>
      <c r="AU19" s="103" t="str">
        <f aca="true">IF($J19="","",IF(ISNUMBER(OFFSET('Data transformed'!$A$4,MATCH($A19,'Data transformed'!$A$5:$A$185,0),MATCH(AU$4,'Data transformed'!$4:$4,0)-1)), MIN(MAX(OFFSET('Data transformed'!$A$4,MATCH($A19,'Data transformed'!$A$5:$A$185,0),MATCH(AU$4,'Data transformed'!$4:$4,0)-1),$M19),$N19),"NA"))</f>
        <v>NA</v>
      </c>
      <c r="AV19" s="103" t="str">
        <f aca="true">IF($J19="","",IF(ISNUMBER(OFFSET('Data transformed'!$A$4,MATCH($A19,'Data transformed'!$A$5:$A$185,0),MATCH(AV$4,'Data transformed'!$4:$4,0)-1)), MIN(MAX(OFFSET('Data transformed'!$A$4,MATCH($A19,'Data transformed'!$A$5:$A$185,0),MATCH(AV$4,'Data transformed'!$4:$4,0)-1),$M19),$N19),"NA"))</f>
        <v>NA</v>
      </c>
      <c r="AW19" s="103" t="str">
        <f aca="true">IF($J19="","",IF(ISNUMBER(OFFSET('Data transformed'!$A$4,MATCH($A19,'Data transformed'!$A$5:$A$185,0),MATCH(AW$4,'Data transformed'!$4:$4,0)-1)), MIN(MAX(OFFSET('Data transformed'!$A$4,MATCH($A19,'Data transformed'!$A$5:$A$185,0),MATCH(AW$4,'Data transformed'!$4:$4,0)-1),$M19),$N19),"NA"))</f>
        <v>NA</v>
      </c>
      <c r="AX19" s="103" t="str">
        <f aca="true">IF($J19="","",IF(ISNUMBER(OFFSET('Data transformed'!$A$4,MATCH($A19,'Data transformed'!$A$5:$A$185,0),MATCH(AX$4,'Data transformed'!$4:$4,0)-1)), MIN(MAX(OFFSET('Data transformed'!$A$4,MATCH($A19,'Data transformed'!$A$5:$A$185,0),MATCH(AX$4,'Data transformed'!$4:$4,0)-1),$M19),$N19),"NA"))</f>
        <v>NA</v>
      </c>
      <c r="AY19" s="103" t="str">
        <f aca="true">IF($J19="","",IF(ISNUMBER(OFFSET('Data transformed'!$A$4,MATCH($A19,'Data transformed'!$A$5:$A$185,0),MATCH(AY$4,'Data transformed'!$4:$4,0)-1)), MIN(MAX(OFFSET('Data transformed'!$A$4,MATCH($A19,'Data transformed'!$A$5:$A$185,0),MATCH(AY$4,'Data transformed'!$4:$4,0)-1),$M19),$N19),"NA"))</f>
        <v>NA</v>
      </c>
      <c r="AZ19" s="103" t="str">
        <f aca="true">IF($J19="","",IF(ISNUMBER(OFFSET('Data transformed'!$A$4,MATCH($A19,'Data transformed'!$A$5:$A$185,0),MATCH(AZ$4,'Data transformed'!$4:$4,0)-1)), MIN(MAX(OFFSET('Data transformed'!$A$4,MATCH($A19,'Data transformed'!$A$5:$A$185,0),MATCH(AZ$4,'Data transformed'!$4:$4,0)-1),$M19),$N19),"NA"))</f>
        <v>NA</v>
      </c>
      <c r="BA19" s="103" t="str">
        <f aca="true">IF($J19="","",IF(ISNUMBER(OFFSET('Data transformed'!$A$4,MATCH($A19,'Data transformed'!$A$5:$A$185,0),MATCH(BA$4,'Data transformed'!$4:$4,0)-1)), MIN(MAX(OFFSET('Data transformed'!$A$4,MATCH($A19,'Data transformed'!$A$5:$A$185,0),MATCH(BA$4,'Data transformed'!$4:$4,0)-1),$M19),$N19),"NA"))</f>
        <v>NA</v>
      </c>
      <c r="BB19" s="103" t="str">
        <f aca="true">IF($J19="","",IF(ISNUMBER(OFFSET('Data transformed'!$A$4,MATCH($A19,'Data transformed'!$A$5:$A$185,0),MATCH(BB$4,'Data transformed'!$4:$4,0)-1)), MIN(MAX(OFFSET('Data transformed'!$A$4,MATCH($A19,'Data transformed'!$A$5:$A$185,0),MATCH(BB$4,'Data transformed'!$4:$4,0)-1),$M19),$N19),"NA"))</f>
        <v>NA</v>
      </c>
      <c r="BC19" s="103" t="str">
        <f aca="true">IF($J19="","",IF(ISNUMBER(OFFSET('Data transformed'!$A$4,MATCH($A19,'Data transformed'!$A$5:$A$185,0),MATCH(BC$4,'Data transformed'!$4:$4,0)-1)), MIN(MAX(OFFSET('Data transformed'!$A$4,MATCH($A19,'Data transformed'!$A$5:$A$185,0),MATCH(BC$4,'Data transformed'!$4:$4,0)-1),$M19),$N19),"NA"))</f>
        <v>NA</v>
      </c>
      <c r="BD19" s="103" t="str">
        <f aca="true">IF($J19="","",IF(ISNUMBER(OFFSET('Data transformed'!$A$4,MATCH($A19,'Data transformed'!$A$5:$A$185,0),MATCH(BD$4,'Data transformed'!$4:$4,0)-1)), MIN(MAX(OFFSET('Data transformed'!$A$4,MATCH($A19,'Data transformed'!$A$5:$A$185,0),MATCH(BD$4,'Data transformed'!$4:$4,0)-1),$M19),$N19),"NA"))</f>
        <v>NA</v>
      </c>
      <c r="BE19" s="103" t="str">
        <f aca="true">IF($J19="","",IF(ISNUMBER(OFFSET('Data transformed'!$A$4,MATCH($A19,'Data transformed'!$A$5:$A$185,0),MATCH(BE$4,'Data transformed'!$4:$4,0)-1)), MIN(MAX(OFFSET('Data transformed'!$A$4,MATCH($A19,'Data transformed'!$A$5:$A$185,0),MATCH(BE$4,'Data transformed'!$4:$4,0)-1),$M19),$N19),"NA"))</f>
        <v>NA</v>
      </c>
      <c r="BF19" s="103" t="str">
        <f aca="true">IF($J19="","",IF(ISNUMBER(OFFSET('Data transformed'!$A$4,MATCH($A19,'Data transformed'!$A$5:$A$185,0),MATCH(BF$4,'Data transformed'!$4:$4,0)-1)), MIN(MAX(OFFSET('Data transformed'!$A$4,MATCH($A19,'Data transformed'!$A$5:$A$185,0),MATCH(BF$4,'Data transformed'!$4:$4,0)-1),$M19),$N19),"NA"))</f>
        <v>NA</v>
      </c>
      <c r="BG19" s="103" t="str">
        <f aca="true">IF($J19="","",IF(ISNUMBER(OFFSET('Data transformed'!$A$4,MATCH($A19,'Data transformed'!$A$5:$A$185,0),MATCH(BG$4,'Data transformed'!$4:$4,0)-1)), MIN(MAX(OFFSET('Data transformed'!$A$4,MATCH($A19,'Data transformed'!$A$5:$A$185,0),MATCH(BG$4,'Data transformed'!$4:$4,0)-1),$M19),$N19),"NA"))</f>
        <v>NA</v>
      </c>
      <c r="BH19" s="103" t="str">
        <f aca="true">IF($J19="","",IF(ISNUMBER(OFFSET('Data transformed'!$A$4,MATCH($A19,'Data transformed'!$A$5:$A$185,0),MATCH(BH$4,'Data transformed'!$4:$4,0)-1)), MIN(MAX(OFFSET('Data transformed'!$A$4,MATCH($A19,'Data transformed'!$A$5:$A$185,0),MATCH(BH$4,'Data transformed'!$4:$4,0)-1),$M19),$N19),"NA"))</f>
        <v>NA</v>
      </c>
      <c r="BI19" s="103" t="str">
        <f aca="true">IF($J19="","",IF(ISNUMBER(OFFSET('Data transformed'!$A$4,MATCH($A19,'Data transformed'!$A$5:$A$185,0),MATCH(BI$4,'Data transformed'!$4:$4,0)-1)), MIN(MAX(OFFSET('Data transformed'!$A$4,MATCH($A19,'Data transformed'!$A$5:$A$185,0),MATCH(BI$4,'Data transformed'!$4:$4,0)-1),$M19),$N19),"NA"))</f>
        <v>NA</v>
      </c>
      <c r="BJ19" s="103" t="str">
        <f aca="true">IF($J19="","",IF(ISNUMBER(OFFSET('Data transformed'!$A$4,MATCH($A19,'Data transformed'!$A$5:$A$185,0),MATCH(BJ$4,'Data transformed'!$4:$4,0)-1)), MIN(MAX(OFFSET('Data transformed'!$A$4,MATCH($A19,'Data transformed'!$A$5:$A$185,0),MATCH(BJ$4,'Data transformed'!$4:$4,0)-1),$M19),$N19),"NA"))</f>
        <v>NA</v>
      </c>
      <c r="BK19" s="103" t="str">
        <f aca="true">IF($J19="","",IF(ISNUMBER(OFFSET('Data transformed'!$A$4,MATCH($A19,'Data transformed'!$A$5:$A$185,0),MATCH(BK$4,'Data transformed'!$4:$4,0)-1)), MIN(MAX(OFFSET('Data transformed'!$A$4,MATCH($A19,'Data transformed'!$A$5:$A$185,0),MATCH(BK$4,'Data transformed'!$4:$4,0)-1),$M19),$N19),"NA"))</f>
        <v>NA</v>
      </c>
      <c r="BL19" s="103" t="str">
        <f aca="true">IF($J19="","",IF(ISNUMBER(OFFSET('Data transformed'!$A$4,MATCH($A19,'Data transformed'!$A$5:$A$185,0),MATCH(BL$4,'Data transformed'!$4:$4,0)-1)), MIN(MAX(OFFSET('Data transformed'!$A$4,MATCH($A19,'Data transformed'!$A$5:$A$185,0),MATCH(BL$4,'Data transformed'!$4:$4,0)-1),$M19),$N19),"NA"))</f>
        <v>NA</v>
      </c>
      <c r="BM19" s="103" t="str">
        <f aca="true">IF($J19="","",IF(ISNUMBER(OFFSET('Data transformed'!$A$4,MATCH($A19,'Data transformed'!$A$5:$A$185,0),MATCH(BM$4,'Data transformed'!$4:$4,0)-1)), MIN(MAX(OFFSET('Data transformed'!$A$4,MATCH($A19,'Data transformed'!$A$5:$A$185,0),MATCH(BM$4,'Data transformed'!$4:$4,0)-1),$M19),$N19),"NA"))</f>
        <v>NA</v>
      </c>
      <c r="BN19" s="103" t="str">
        <f aca="true">IF($J19="","",IF(ISNUMBER(OFFSET('Data transformed'!$A$4,MATCH($A19,'Data transformed'!$A$5:$A$185,0),MATCH(BN$4,'Data transformed'!$4:$4,0)-1)), MIN(MAX(OFFSET('Data transformed'!$A$4,MATCH($A19,'Data transformed'!$A$5:$A$185,0),MATCH(BN$4,'Data transformed'!$4:$4,0)-1),$M19),$N19),"NA"))</f>
        <v>NA</v>
      </c>
      <c r="BO19" s="103" t="str">
        <f aca="true">IF($J19="","",IF(ISNUMBER(OFFSET('Data transformed'!$A$4,MATCH($A19,'Data transformed'!$A$5:$A$185,0),MATCH(BO$4,'Data transformed'!$4:$4,0)-1)), MIN(MAX(OFFSET('Data transformed'!$A$4,MATCH($A19,'Data transformed'!$A$5:$A$185,0),MATCH(BO$4,'Data transformed'!$4:$4,0)-1),$M19),$N19),"NA"))</f>
        <v>NA</v>
      </c>
      <c r="BP19" s="103" t="str">
        <f aca="true">IF($J19="","",IF(ISNUMBER(OFFSET('Data transformed'!$A$4,MATCH($A19,'Data transformed'!$A$5:$A$185,0),MATCH(BP$4,'Data transformed'!$4:$4,0)-1)), MIN(MAX(OFFSET('Data transformed'!$A$4,MATCH($A19,'Data transformed'!$A$5:$A$185,0),MATCH(BP$4,'Data transformed'!$4:$4,0)-1),$M19),$N19),"NA"))</f>
        <v>NA</v>
      </c>
      <c r="BQ19" s="103" t="str">
        <f aca="true">IF($J19="","",IF(ISNUMBER(OFFSET('Data transformed'!$A$4,MATCH($A19,'Data transformed'!$A$5:$A$185,0),MATCH(BQ$4,'Data transformed'!$4:$4,0)-1)), MIN(MAX(OFFSET('Data transformed'!$A$4,MATCH($A19,'Data transformed'!$A$5:$A$185,0),MATCH(BQ$4,'Data transformed'!$4:$4,0)-1),$M19),$N19),"NA"))</f>
        <v>NA</v>
      </c>
      <c r="BR19" s="103" t="str">
        <f aca="true">IF($J19="","",IF(ISNUMBER(OFFSET('Data transformed'!$A$4,MATCH($A19,'Data transformed'!$A$5:$A$185,0),MATCH(BR$4,'Data transformed'!$4:$4,0)-1)), MIN(MAX(OFFSET('Data transformed'!$A$4,MATCH($A19,'Data transformed'!$A$5:$A$185,0),MATCH(BR$4,'Data transformed'!$4:$4,0)-1),$M19),$N19),"NA"))</f>
        <v>NA</v>
      </c>
      <c r="BS19" s="103" t="str">
        <f aca="true">IF($J19="","",IF(ISNUMBER(OFFSET('Data transformed'!$A$4,MATCH($A19,'Data transformed'!$A$5:$A$185,0),MATCH(BS$4,'Data transformed'!$4:$4,0)-1)), MIN(MAX(OFFSET('Data transformed'!$A$4,MATCH($A19,'Data transformed'!$A$5:$A$185,0),MATCH(BS$4,'Data transformed'!$4:$4,0)-1),$M19),$N19),"NA"))</f>
        <v>NA</v>
      </c>
      <c r="BT19" s="103" t="str">
        <f aca="true">IF($J19="","",IF(ISNUMBER(OFFSET('Data transformed'!$A$4,MATCH($A19,'Data transformed'!$A$5:$A$185,0),MATCH(BT$4,'Data transformed'!$4:$4,0)-1)), MIN(MAX(OFFSET('Data transformed'!$A$4,MATCH($A19,'Data transformed'!$A$5:$A$185,0),MATCH(BT$4,'Data transformed'!$4:$4,0)-1),$M19),$N19),"NA"))</f>
        <v>NA</v>
      </c>
      <c r="BU19" s="103" t="str">
        <f aca="true">IF($J19="","",IF(ISNUMBER(OFFSET('Data transformed'!$A$4,MATCH($A19,'Data transformed'!$A$5:$A$185,0),MATCH(BU$4,'Data transformed'!$4:$4,0)-1)), MIN(MAX(OFFSET('Data transformed'!$A$4,MATCH($A19,'Data transformed'!$A$5:$A$185,0),MATCH(BU$4,'Data transformed'!$4:$4,0)-1),$M19),$N19),"NA"))</f>
        <v>NA</v>
      </c>
      <c r="BV19" s="103" t="str">
        <f aca="true">IF($J19="","",IF(ISNUMBER(OFFSET('Data transformed'!$A$4,MATCH($A19,'Data transformed'!$A$5:$A$185,0),MATCH(BV$4,'Data transformed'!$4:$4,0)-1)), MIN(MAX(OFFSET('Data transformed'!$A$4,MATCH($A19,'Data transformed'!$A$5:$A$185,0),MATCH(BV$4,'Data transformed'!$4:$4,0)-1),$M19),$N19),"NA"))</f>
        <v>NA</v>
      </c>
      <c r="BW19" s="103" t="str">
        <f aca="true">IF($J19="","",IF(ISNUMBER(OFFSET('Data transformed'!$A$4,MATCH($A19,'Data transformed'!$A$5:$A$185,0),MATCH(BW$4,'Data transformed'!$4:$4,0)-1)), MIN(MAX(OFFSET('Data transformed'!$A$4,MATCH($A19,'Data transformed'!$A$5:$A$185,0),MATCH(BW$4,'Data transformed'!$4:$4,0)-1),$M19),$N19),"NA"))</f>
        <v>NA</v>
      </c>
      <c r="BX19" s="103" t="str">
        <f aca="true">IF($J19="","",IF(ISNUMBER(OFFSET('Data transformed'!$A$4,MATCH($A19,'Data transformed'!$A$5:$A$185,0),MATCH(BX$4,'Data transformed'!$4:$4,0)-1)), MIN(MAX(OFFSET('Data transformed'!$A$4,MATCH($A19,'Data transformed'!$A$5:$A$185,0),MATCH(BX$4,'Data transformed'!$4:$4,0)-1),$M19),$N19),"NA"))</f>
        <v>NA</v>
      </c>
      <c r="BY19" s="103" t="str">
        <f aca="true">IF($J19="","",IF(ISNUMBER(OFFSET('Data transformed'!$A$4,MATCH($A19,'Data transformed'!$A$5:$A$185,0),MATCH(BY$4,'Data transformed'!$4:$4,0)-1)), MIN(MAX(OFFSET('Data transformed'!$A$4,MATCH($A19,'Data transformed'!$A$5:$A$185,0),MATCH(BY$4,'Data transformed'!$4:$4,0)-1),$M19),$N19),"NA"))</f>
        <v>NA</v>
      </c>
      <c r="BZ19" s="103" t="str">
        <f aca="true">IF($J19="","",IF(ISNUMBER(OFFSET('Data transformed'!$A$4,MATCH($A19,'Data transformed'!$A$5:$A$185,0),MATCH(BZ$4,'Data transformed'!$4:$4,0)-1)), MIN(MAX(OFFSET('Data transformed'!$A$4,MATCH($A19,'Data transformed'!$A$5:$A$185,0),MATCH(BZ$4,'Data transformed'!$4:$4,0)-1),$M19),$N19),"NA"))</f>
        <v>NA</v>
      </c>
      <c r="CA19" s="103" t="str">
        <f aca="true">IF($J19="","",IF(ISNUMBER(OFFSET('Data transformed'!$A$4,MATCH($A19,'Data transformed'!$A$5:$A$185,0),MATCH(CA$4,'Data transformed'!$4:$4,0)-1)), MIN(MAX(OFFSET('Data transformed'!$A$4,MATCH($A19,'Data transformed'!$A$5:$A$185,0),MATCH(CA$4,'Data transformed'!$4:$4,0)-1),$M19),$N19),"NA"))</f>
        <v>NA</v>
      </c>
      <c r="CB19" s="103" t="str">
        <f aca="true">IF($J19="","",IF(ISNUMBER(OFFSET('Data transformed'!$A$4,MATCH($A19,'Data transformed'!$A$5:$A$185,0),MATCH(CB$4,'Data transformed'!$4:$4,0)-1)), MIN(MAX(OFFSET('Data transformed'!$A$4,MATCH($A19,'Data transformed'!$A$5:$A$185,0),MATCH(CB$4,'Data transformed'!$4:$4,0)-1),$M19),$N19),"NA"))</f>
        <v>NA</v>
      </c>
      <c r="CC19" s="103" t="str">
        <f aca="true">IF($J19="","",IF(ISNUMBER(OFFSET('Data transformed'!$A$4,MATCH($A19,'Data transformed'!$A$5:$A$185,0),MATCH(CC$4,'Data transformed'!$4:$4,0)-1)), MIN(MAX(OFFSET('Data transformed'!$A$4,MATCH($A19,'Data transformed'!$A$5:$A$185,0),MATCH(CC$4,'Data transformed'!$4:$4,0)-1),$M19),$N19),"NA"))</f>
        <v>NA</v>
      </c>
      <c r="CD19" s="103" t="str">
        <f aca="true">IF($J19="","",IF(ISNUMBER(OFFSET('Data transformed'!$A$4,MATCH($A19,'Data transformed'!$A$5:$A$185,0),MATCH(CD$4,'Data transformed'!$4:$4,0)-1)), MIN(MAX(OFFSET('Data transformed'!$A$4,MATCH($A19,'Data transformed'!$A$5:$A$185,0),MATCH(CD$4,'Data transformed'!$4:$4,0)-1),$M19),$N19),"NA"))</f>
        <v>NA</v>
      </c>
      <c r="CE19" s="103" t="str">
        <f aca="true">IF($J19="","",IF(ISNUMBER(OFFSET('Data transformed'!$A$4,MATCH($A19,'Data transformed'!$A$5:$A$185,0),MATCH(CE$4,'Data transformed'!$4:$4,0)-1)), MIN(MAX(OFFSET('Data transformed'!$A$4,MATCH($A19,'Data transformed'!$A$5:$A$185,0),MATCH(CE$4,'Data transformed'!$4:$4,0)-1),$M19),$N19),"NA"))</f>
        <v>NA</v>
      </c>
      <c r="CF19" s="103" t="str">
        <f aca="true">IF($J19="","",IF(ISNUMBER(OFFSET('Data transformed'!$A$4,MATCH($A19,'Data transformed'!$A$5:$A$185,0),MATCH(CF$4,'Data transformed'!$4:$4,0)-1)), MIN(MAX(OFFSET('Data transformed'!$A$4,MATCH($A19,'Data transformed'!$A$5:$A$185,0),MATCH(CF$4,'Data transformed'!$4:$4,0)-1),$M19),$N19),"NA"))</f>
        <v>NA</v>
      </c>
      <c r="CG19" s="103" t="str">
        <f aca="true">IF($J19="","",IF(ISNUMBER(OFFSET('Data transformed'!$A$4,MATCH($A19,'Data transformed'!$A$5:$A$185,0),MATCH(CG$4,'Data transformed'!$4:$4,0)-1)), MIN(MAX(OFFSET('Data transformed'!$A$4,MATCH($A19,'Data transformed'!$A$5:$A$185,0),MATCH(CG$4,'Data transformed'!$4:$4,0)-1),$M19),$N19),"NA"))</f>
        <v>NA</v>
      </c>
      <c r="CH19" s="103" t="str">
        <f aca="true">IF($J19="","",IF(ISNUMBER(OFFSET('Data transformed'!$A$4,MATCH($A19,'Data transformed'!$A$5:$A$185,0),MATCH(CH$4,'Data transformed'!$4:$4,0)-1)), MIN(MAX(OFFSET('Data transformed'!$A$4,MATCH($A19,'Data transformed'!$A$5:$A$185,0),MATCH(CH$4,'Data transformed'!$4:$4,0)-1),$M19),$N19),"NA"))</f>
        <v>NA</v>
      </c>
      <c r="CI19" s="103" t="str">
        <f aca="true">IF($J19="","",IF(ISNUMBER(OFFSET('Data transformed'!$A$4,MATCH($A19,'Data transformed'!$A$5:$A$185,0),MATCH(CI$4,'Data transformed'!$4:$4,0)-1)), MIN(MAX(OFFSET('Data transformed'!$A$4,MATCH($A19,'Data transformed'!$A$5:$A$185,0),MATCH(CI$4,'Data transformed'!$4:$4,0)-1),$M19),$N19),"NA"))</f>
        <v>NA</v>
      </c>
      <c r="CJ19" s="103" t="str">
        <f aca="true">IF($J19="","",IF(ISNUMBER(OFFSET('Data transformed'!$A$4,MATCH($A19,'Data transformed'!$A$5:$A$185,0),MATCH(CJ$4,'Data transformed'!$4:$4,0)-1)), MIN(MAX(OFFSET('Data transformed'!$A$4,MATCH($A19,'Data transformed'!$A$5:$A$185,0),MATCH(CJ$4,'Data transformed'!$4:$4,0)-1),$M19),$N19),"NA"))</f>
        <v>NA</v>
      </c>
      <c r="CK19" s="103" t="str">
        <f aca="true">IF($J19="","",IF(ISNUMBER(OFFSET('Data transformed'!$A$4,MATCH($A19,'Data transformed'!$A$5:$A$185,0),MATCH(CK$4,'Data transformed'!$4:$4,0)-1)), MIN(MAX(OFFSET('Data transformed'!$A$4,MATCH($A19,'Data transformed'!$A$5:$A$185,0),MATCH(CK$4,'Data transformed'!$4:$4,0)-1),$M19),$N19),"NA"))</f>
        <v>NA</v>
      </c>
      <c r="CL19" s="103" t="str">
        <f aca="true">IF($J19="","",IF(ISNUMBER(OFFSET('Data transformed'!$A$4,MATCH($A19,'Data transformed'!$A$5:$A$185,0),MATCH(CL$4,'Data transformed'!$4:$4,0)-1)), MIN(MAX(OFFSET('Data transformed'!$A$4,MATCH($A19,'Data transformed'!$A$5:$A$185,0),MATCH(CL$4,'Data transformed'!$4:$4,0)-1),$M19),$N19),"NA"))</f>
        <v>NA</v>
      </c>
      <c r="CM19" s="103" t="str">
        <f aca="true">IF($J19="","",IF(ISNUMBER(OFFSET('Data transformed'!$A$4,MATCH($A19,'Data transformed'!$A$5:$A$185,0),MATCH(CM$4,'Data transformed'!$4:$4,0)-1)), MIN(MAX(OFFSET('Data transformed'!$A$4,MATCH($A19,'Data transformed'!$A$5:$A$185,0),MATCH(CM$4,'Data transformed'!$4:$4,0)-1),$M19),$N19),"NA"))</f>
        <v>NA</v>
      </c>
      <c r="CN19" s="103" t="str">
        <f aca="true">IF($J19="","",IF(ISNUMBER(OFFSET('Data transformed'!$A$4,MATCH($A19,'Data transformed'!$A$5:$A$185,0),MATCH(CN$4,'Data transformed'!$4:$4,0)-1)), MIN(MAX(OFFSET('Data transformed'!$A$4,MATCH($A19,'Data transformed'!$A$5:$A$185,0),MATCH(CN$4,'Data transformed'!$4:$4,0)-1),$M19),$N19),"NA"))</f>
        <v>NA</v>
      </c>
      <c r="CO19" s="103" t="str">
        <f aca="true">IF($J19="","",IF(ISNUMBER(OFFSET('Data transformed'!$A$4,MATCH($A19,'Data transformed'!$A$5:$A$185,0),MATCH(CO$4,'Data transformed'!$4:$4,0)-1)), MIN(MAX(OFFSET('Data transformed'!$A$4,MATCH($A19,'Data transformed'!$A$5:$A$185,0),MATCH(CO$4,'Data transformed'!$4:$4,0)-1),$M19),$N19),"NA"))</f>
        <v>NA</v>
      </c>
      <c r="CP19" s="103" t="str">
        <f aca="true">IF($J19="","",IF(ISNUMBER(OFFSET('Data transformed'!$A$4,MATCH($A19,'Data transformed'!$A$5:$A$185,0),MATCH(CP$4,'Data transformed'!$4:$4,0)-1)), MIN(MAX(OFFSET('Data transformed'!$A$4,MATCH($A19,'Data transformed'!$A$5:$A$185,0),MATCH(CP$4,'Data transformed'!$4:$4,0)-1),$M19),$N19),"NA"))</f>
        <v>NA</v>
      </c>
      <c r="CQ19" s="103" t="str">
        <f aca="true">IF($J19="","",IF(ISNUMBER(OFFSET('Data transformed'!$A$4,MATCH($A19,'Data transformed'!$A$5:$A$185,0),MATCH(CQ$4,'Data transformed'!$4:$4,0)-1)), MIN(MAX(OFFSET('Data transformed'!$A$4,MATCH($A19,'Data transformed'!$A$5:$A$185,0),MATCH(CQ$4,'Data transformed'!$4:$4,0)-1),$M19),$N19),"NA"))</f>
        <v>NA</v>
      </c>
      <c r="CR19" s="103" t="str">
        <f aca="true">IF($J19="","",IF(ISNUMBER(OFFSET('Data transformed'!$A$4,MATCH($A19,'Data transformed'!$A$5:$A$185,0),MATCH(CR$4,'Data transformed'!$4:$4,0)-1)), MIN(MAX(OFFSET('Data transformed'!$A$4,MATCH($A19,'Data transformed'!$A$5:$A$185,0),MATCH(CR$4,'Data transformed'!$4:$4,0)-1),$M19),$N19),"NA"))</f>
        <v>NA</v>
      </c>
      <c r="CS19" s="103" t="str">
        <f aca="true">IF($J19="","",IF(ISNUMBER(OFFSET('Data transformed'!$A$4,MATCH($A19,'Data transformed'!$A$5:$A$185,0),MATCH(CS$4,'Data transformed'!$4:$4,0)-1)), MIN(MAX(OFFSET('Data transformed'!$A$4,MATCH($A19,'Data transformed'!$A$5:$A$185,0),MATCH(CS$4,'Data transformed'!$4:$4,0)-1),$M19),$N19),"NA"))</f>
        <v>NA</v>
      </c>
      <c r="CT19" s="103" t="str">
        <f aca="true">IF($J19="","",IF(ISNUMBER(OFFSET('Data transformed'!$A$4,MATCH($A19,'Data transformed'!$A$5:$A$185,0),MATCH(CT$4,'Data transformed'!$4:$4,0)-1)), MIN(MAX(OFFSET('Data transformed'!$A$4,MATCH($A19,'Data transformed'!$A$5:$A$185,0),MATCH(CT$4,'Data transformed'!$4:$4,0)-1),$M19),$N19),"NA"))</f>
        <v>NA</v>
      </c>
      <c r="CU19" s="103" t="str">
        <f aca="true">IF($J19="","",IF(ISNUMBER(OFFSET('Data transformed'!$A$4,MATCH($A19,'Data transformed'!$A$5:$A$185,0),MATCH(CU$4,'Data transformed'!$4:$4,0)-1)), MIN(MAX(OFFSET('Data transformed'!$A$4,MATCH($A19,'Data transformed'!$A$5:$A$185,0),MATCH(CU$4,'Data transformed'!$4:$4,0)-1),$M19),$N19),"NA"))</f>
        <v>NA</v>
      </c>
    </row>
    <row r="20" s="103" customFormat="true" ht="15.5" hidden="false" customHeight="false" outlineLevel="0" collapsed="false">
      <c r="A20" s="107" t="n">
        <v>1210</v>
      </c>
      <c r="B20" s="107" t="n">
        <v>3</v>
      </c>
      <c r="C20" s="103" t="str">
        <f aca="true">IF(ISBLANK(OFFSET('Raw Data'!$A$3,MATCH($A20,'Raw Data'!$B$4:$B$185,0),MATCH(C$4,'Raw Data'!$3:$3,0)-1)),"",OFFSET('Raw Data'!$A$3,MATCH($A20,'Raw Data'!$B$4:$B$185,0),MATCH(C$4,'Raw Data'!$3:$3,0)-1))</f>
        <v>Online Access</v>
      </c>
      <c r="D20" s="103" t="str">
        <f aca="true">IF(ISBLANK(OFFSET('Raw Data'!$A$3,MATCH($A20,'Raw Data'!$B$4:$B$185,0),MATCH(D$4,'Raw Data'!$3:$3,0)-1)),"",OFFSET('Raw Data'!$A$3,MATCH($A20,'Raw Data'!$B$4:$B$185,0),MATCH(D$4,'Raw Data'!$3:$3,0)-1))</f>
        <v/>
      </c>
      <c r="E20" s="103" t="str">
        <f aca="true">IF(ISBLANK(OFFSET('Raw Data'!$A$3,MATCH($A20,'Raw Data'!$B$4:$B$185,0),MATCH(E$4,'Raw Data'!$3:$3,0)-1)),"",OFFSET('Raw Data'!$A$3,MATCH($A20,'Raw Data'!$B$4:$B$185,0),MATCH(E$4,'Raw Data'!$3:$3,0)-1))</f>
        <v/>
      </c>
      <c r="J20" s="103" t="e">
        <f aca="true" t="array" ref="J20:J20">IFERROR(_xlfn.QUARTILE.INC(IF(ISNUMBER(OFFSET('Data transformed'!$N$4,MATCH('outliers treatment'!$A20,'Data transformed'!$A$5:$A$185),1,1,COUNTA('Data transformed'!$O$4:$CX$4))),OFFSET('Data transformed'!$N$4,MATCH('outliers treatment'!$A20,'Data transformed'!$A$5:$A$185),1,1,COUNTA('Data transformed'!$O$4:$CX$4))),1),"")</f>
        <v>#N/A</v>
      </c>
      <c r="K20" s="103" t="e">
        <f aca="true" t="array" ref="K20:K20">IFERROR(_xlfn.QUARTILE.INC(IF(ISNUMBER(OFFSET('Data transformed'!$N$4,MATCH('outliers treatment'!$A20,'Data transformed'!$A$5:$A$185),1,1,COUNTA('Data transformed'!$O$4:$CX$4))),OFFSET('Data transformed'!$N$4,MATCH('outliers treatment'!$A20,'Data transformed'!$A$5:$A$185),1,1,COUNTA('Data transformed'!$O$4:$CX$4))),3),"")</f>
        <v>#N/A</v>
      </c>
      <c r="L20" s="103" t="str">
        <f aca="false">IFERROR(K20-J20,"")</f>
        <v/>
      </c>
      <c r="P20" s="105" t="str">
        <f aca="false" t="array" ref="P20:P20">IFERROR(SKEW(IF(ISNUMBER(T20:CU20),T20:CU20,"")),"")</f>
        <v/>
      </c>
      <c r="Q20" s="103" t="n">
        <f aca="true">IF(ISBLANK(OFFSET('Data above threshold'!$A$4,MATCH('Data above threshold'!$A19,'Data above threshold'!$A$5:$A$185,0),MATCH('Data above threshold'!N$4,'Data above threshold'!$4:$4,0)-1)),1,OFFSET('Data above threshold'!$A$4,MATCH('Data above threshold'!$A19,'Data above threshold'!$A$5:$A$185,0),MATCH('Data above threshold'!N$4,'Data above threshold'!$4:$4,0)-1))</f>
        <v>1</v>
      </c>
      <c r="R20" s="103" t="e">
        <f aca="false">IF($J20="","",COUNTIF(T20:CU20,M20)+ COUNTIF(T20:CQ20,N20))</f>
        <v>#N/A</v>
      </c>
      <c r="S20" s="106" t="str">
        <f aca="false" t="array" ref="S20:S20">IF(B20&lt;4,"",1-IFERROR(SUM(ISNUMBER(T20:CU20)*(1-$T$3:$CU$3))/COUNTIF($T$3:$CU$3,0),0))</f>
        <v/>
      </c>
      <c r="T20" s="103" t="str">
        <f aca="true">IF($J20="","",IF(ISNUMBER(OFFSET('Data transformed'!$A$4,MATCH($A20,'Data transformed'!$A$5:$A$185,0),MATCH(T$4,'Data transformed'!$4:$4,0)-1)), MIN(MAX(OFFSET('Data transformed'!$A$4,MATCH($A20,'Data transformed'!$A$5:$A$185,0),MATCH(T$4,'Data transformed'!$4:$4,0)-1),$M20),$N20),"NA"))</f>
        <v>NA</v>
      </c>
      <c r="U20" s="103" t="str">
        <f aca="true">IF($J20="","",IF(ISNUMBER(OFFSET('Data transformed'!$A$4,MATCH($A20,'Data transformed'!$A$5:$A$185,0),MATCH(U$4,'Data transformed'!$4:$4,0)-1)), MIN(MAX(OFFSET('Data transformed'!$A$4,MATCH($A20,'Data transformed'!$A$5:$A$185,0),MATCH(U$4,'Data transformed'!$4:$4,0)-1),$M20),$N20),"NA"))</f>
        <v>NA</v>
      </c>
      <c r="V20" s="103" t="str">
        <f aca="true">IF($J20="","",IF(ISNUMBER(OFFSET('Data transformed'!$A$4,MATCH($A20,'Data transformed'!$A$5:$A$185,0),MATCH(V$4,'Data transformed'!$4:$4,0)-1)), MIN(MAX(OFFSET('Data transformed'!$A$4,MATCH($A20,'Data transformed'!$A$5:$A$185,0),MATCH(V$4,'Data transformed'!$4:$4,0)-1),$M20),$N20),"NA"))</f>
        <v>NA</v>
      </c>
      <c r="W20" s="103" t="str">
        <f aca="true">IF($J20="","",IF(ISNUMBER(OFFSET('Data transformed'!$A$4,MATCH($A20,'Data transformed'!$A$5:$A$185,0),MATCH(W$4,'Data transformed'!$4:$4,0)-1)), MIN(MAX(OFFSET('Data transformed'!$A$4,MATCH($A20,'Data transformed'!$A$5:$A$185,0),MATCH(W$4,'Data transformed'!$4:$4,0)-1),$M20),$N20),"NA"))</f>
        <v>NA</v>
      </c>
      <c r="X20" s="103" t="str">
        <f aca="true">IF($J20="","",IF(ISNUMBER(OFFSET('Data transformed'!$A$4,MATCH($A20,'Data transformed'!$A$5:$A$185,0),MATCH(X$4,'Data transformed'!$4:$4,0)-1)), MIN(MAX(OFFSET('Data transformed'!$A$4,MATCH($A20,'Data transformed'!$A$5:$A$185,0),MATCH(X$4,'Data transformed'!$4:$4,0)-1),$M20),$N20),"NA"))</f>
        <v>NA</v>
      </c>
      <c r="Y20" s="103" t="str">
        <f aca="true">IF($J20="","",IF(ISNUMBER(OFFSET('Data transformed'!$A$4,MATCH($A20,'Data transformed'!$A$5:$A$185,0),MATCH(Y$4,'Data transformed'!$4:$4,0)-1)), MIN(MAX(OFFSET('Data transformed'!$A$4,MATCH($A20,'Data transformed'!$A$5:$A$185,0),MATCH(Y$4,'Data transformed'!$4:$4,0)-1),$M20),$N20),"NA"))</f>
        <v>NA</v>
      </c>
      <c r="Z20" s="103" t="str">
        <f aca="true">IF($J20="","",IF(ISNUMBER(OFFSET('Data transformed'!$A$4,MATCH($A20,'Data transformed'!$A$5:$A$185,0),MATCH(Z$4,'Data transformed'!$4:$4,0)-1)), MIN(MAX(OFFSET('Data transformed'!$A$4,MATCH($A20,'Data transformed'!$A$5:$A$185,0),MATCH(Z$4,'Data transformed'!$4:$4,0)-1),$M20),$N20),"NA"))</f>
        <v>NA</v>
      </c>
      <c r="AA20" s="103" t="str">
        <f aca="true">IF($J20="","",IF(ISNUMBER(OFFSET('Data transformed'!$A$4,MATCH($A20,'Data transformed'!$A$5:$A$185,0),MATCH(AA$4,'Data transformed'!$4:$4,0)-1)), MIN(MAX(OFFSET('Data transformed'!$A$4,MATCH($A20,'Data transformed'!$A$5:$A$185,0),MATCH(AA$4,'Data transformed'!$4:$4,0)-1),$M20),$N20),"NA"))</f>
        <v>NA</v>
      </c>
      <c r="AB20" s="103" t="str">
        <f aca="true">IF($J20="","",IF(ISNUMBER(OFFSET('Data transformed'!$A$4,MATCH($A20,'Data transformed'!$A$5:$A$185,0),MATCH(AB$4,'Data transformed'!$4:$4,0)-1)), MIN(MAX(OFFSET('Data transformed'!$A$4,MATCH($A20,'Data transformed'!$A$5:$A$185,0),MATCH(AB$4,'Data transformed'!$4:$4,0)-1),$M20),$N20),"NA"))</f>
        <v>NA</v>
      </c>
      <c r="AC20" s="103" t="str">
        <f aca="true">IF($J20="","",IF(ISNUMBER(OFFSET('Data transformed'!$A$4,MATCH($A20,'Data transformed'!$A$5:$A$185,0),MATCH(AC$4,'Data transformed'!$4:$4,0)-1)), MIN(MAX(OFFSET('Data transformed'!$A$4,MATCH($A20,'Data transformed'!$A$5:$A$185,0),MATCH(AC$4,'Data transformed'!$4:$4,0)-1),$M20),$N20),"NA"))</f>
        <v>NA</v>
      </c>
      <c r="AD20" s="103" t="str">
        <f aca="true">IF($J20="","",IF(ISNUMBER(OFFSET('Data transformed'!$A$4,MATCH($A20,'Data transformed'!$A$5:$A$185,0),MATCH(AD$4,'Data transformed'!$4:$4,0)-1)), MIN(MAX(OFFSET('Data transformed'!$A$4,MATCH($A20,'Data transformed'!$A$5:$A$185,0),MATCH(AD$4,'Data transformed'!$4:$4,0)-1),$M20),$N20),"NA"))</f>
        <v>NA</v>
      </c>
      <c r="AE20" s="103" t="str">
        <f aca="true">IF($J20="","",IF(ISNUMBER(OFFSET('Data transformed'!$A$4,MATCH($A20,'Data transformed'!$A$5:$A$185,0),MATCH(AE$4,'Data transformed'!$4:$4,0)-1)), MIN(MAX(OFFSET('Data transformed'!$A$4,MATCH($A20,'Data transformed'!$A$5:$A$185,0),MATCH(AE$4,'Data transformed'!$4:$4,0)-1),$M20),$N20),"NA"))</f>
        <v>NA</v>
      </c>
      <c r="AF20" s="103" t="str">
        <f aca="true">IF($J20="","",IF(ISNUMBER(OFFSET('Data transformed'!$A$4,MATCH($A20,'Data transformed'!$A$5:$A$185,0),MATCH(AF$4,'Data transformed'!$4:$4,0)-1)), MIN(MAX(OFFSET('Data transformed'!$A$4,MATCH($A20,'Data transformed'!$A$5:$A$185,0),MATCH(AF$4,'Data transformed'!$4:$4,0)-1),$M20),$N20),"NA"))</f>
        <v>NA</v>
      </c>
      <c r="AG20" s="103" t="str">
        <f aca="true">IF($J20="","",IF(ISNUMBER(OFFSET('Data transformed'!$A$4,MATCH($A20,'Data transformed'!$A$5:$A$185,0),MATCH(AG$4,'Data transformed'!$4:$4,0)-1)), MIN(MAX(OFFSET('Data transformed'!$A$4,MATCH($A20,'Data transformed'!$A$5:$A$185,0),MATCH(AG$4,'Data transformed'!$4:$4,0)-1),$M20),$N20),"NA"))</f>
        <v>NA</v>
      </c>
      <c r="AH20" s="103" t="str">
        <f aca="true">IF($J20="","",IF(ISNUMBER(OFFSET('Data transformed'!$A$4,MATCH($A20,'Data transformed'!$A$5:$A$185,0),MATCH(AH$4,'Data transformed'!$4:$4,0)-1)), MIN(MAX(OFFSET('Data transformed'!$A$4,MATCH($A20,'Data transformed'!$A$5:$A$185,0),MATCH(AH$4,'Data transformed'!$4:$4,0)-1),$M20),$N20),"NA"))</f>
        <v>NA</v>
      </c>
      <c r="AI20" s="103" t="str">
        <f aca="true">IF($J20="","",IF(ISNUMBER(OFFSET('Data transformed'!$A$4,MATCH($A20,'Data transformed'!$A$5:$A$185,0),MATCH(AI$4,'Data transformed'!$4:$4,0)-1)), MIN(MAX(OFFSET('Data transformed'!$A$4,MATCH($A20,'Data transformed'!$A$5:$A$185,0),MATCH(AI$4,'Data transformed'!$4:$4,0)-1),$M20),$N20),"NA"))</f>
        <v>NA</v>
      </c>
      <c r="AJ20" s="103" t="str">
        <f aca="true">IF($J20="","",IF(ISNUMBER(OFFSET('Data transformed'!$A$4,MATCH($A20,'Data transformed'!$A$5:$A$185,0),MATCH(AJ$4,'Data transformed'!$4:$4,0)-1)), MIN(MAX(OFFSET('Data transformed'!$A$4,MATCH($A20,'Data transformed'!$A$5:$A$185,0),MATCH(AJ$4,'Data transformed'!$4:$4,0)-1),$M20),$N20),"NA"))</f>
        <v>NA</v>
      </c>
      <c r="AK20" s="103" t="str">
        <f aca="true">IF($J20="","",IF(ISNUMBER(OFFSET('Data transformed'!$A$4,MATCH($A20,'Data transformed'!$A$5:$A$185,0),MATCH(AK$4,'Data transformed'!$4:$4,0)-1)), MIN(MAX(OFFSET('Data transformed'!$A$4,MATCH($A20,'Data transformed'!$A$5:$A$185,0),MATCH(AK$4,'Data transformed'!$4:$4,0)-1),$M20),$N20),"NA"))</f>
        <v>NA</v>
      </c>
      <c r="AL20" s="103" t="str">
        <f aca="true">IF($J20="","",IF(ISNUMBER(OFFSET('Data transformed'!$A$4,MATCH($A20,'Data transformed'!$A$5:$A$185,0),MATCH(AL$4,'Data transformed'!$4:$4,0)-1)), MIN(MAX(OFFSET('Data transformed'!$A$4,MATCH($A20,'Data transformed'!$A$5:$A$185,0),MATCH(AL$4,'Data transformed'!$4:$4,0)-1),$M20),$N20),"NA"))</f>
        <v>NA</v>
      </c>
      <c r="AM20" s="103" t="str">
        <f aca="true">IF($J20="","",IF(ISNUMBER(OFFSET('Data transformed'!$A$4,MATCH($A20,'Data transformed'!$A$5:$A$185,0),MATCH(AM$4,'Data transformed'!$4:$4,0)-1)), MIN(MAX(OFFSET('Data transformed'!$A$4,MATCH($A20,'Data transformed'!$A$5:$A$185,0),MATCH(AM$4,'Data transformed'!$4:$4,0)-1),$M20),$N20),"NA"))</f>
        <v>NA</v>
      </c>
      <c r="AN20" s="103" t="str">
        <f aca="true">IF($J20="","",IF(ISNUMBER(OFFSET('Data transformed'!$A$4,MATCH($A20,'Data transformed'!$A$5:$A$185,0),MATCH(AN$4,'Data transformed'!$4:$4,0)-1)), MIN(MAX(OFFSET('Data transformed'!$A$4,MATCH($A20,'Data transformed'!$A$5:$A$185,0),MATCH(AN$4,'Data transformed'!$4:$4,0)-1),$M20),$N20),"NA"))</f>
        <v>NA</v>
      </c>
      <c r="AO20" s="103" t="str">
        <f aca="true">IF($J20="","",IF(ISNUMBER(OFFSET('Data transformed'!$A$4,MATCH($A20,'Data transformed'!$A$5:$A$185,0),MATCH(AO$4,'Data transformed'!$4:$4,0)-1)), MIN(MAX(OFFSET('Data transformed'!$A$4,MATCH($A20,'Data transformed'!$A$5:$A$185,0),MATCH(AO$4,'Data transformed'!$4:$4,0)-1),$M20),$N20),"NA"))</f>
        <v>NA</v>
      </c>
      <c r="AP20" s="103" t="str">
        <f aca="true">IF($J20="","",IF(ISNUMBER(OFFSET('Data transformed'!$A$4,MATCH($A20,'Data transformed'!$A$5:$A$185,0),MATCH(AP$4,'Data transformed'!$4:$4,0)-1)), MIN(MAX(OFFSET('Data transformed'!$A$4,MATCH($A20,'Data transformed'!$A$5:$A$185,0),MATCH(AP$4,'Data transformed'!$4:$4,0)-1),$M20),$N20),"NA"))</f>
        <v>NA</v>
      </c>
      <c r="AQ20" s="103" t="str">
        <f aca="true">IF($J20="","",IF(ISNUMBER(OFFSET('Data transformed'!$A$4,MATCH($A20,'Data transformed'!$A$5:$A$185,0),MATCH(AQ$4,'Data transformed'!$4:$4,0)-1)), MIN(MAX(OFFSET('Data transformed'!$A$4,MATCH($A20,'Data transformed'!$A$5:$A$185,0),MATCH(AQ$4,'Data transformed'!$4:$4,0)-1),$M20),$N20),"NA"))</f>
        <v>NA</v>
      </c>
      <c r="AR20" s="103" t="str">
        <f aca="true">IF($J20="","",IF(ISNUMBER(OFFSET('Data transformed'!$A$4,MATCH($A20,'Data transformed'!$A$5:$A$185,0),MATCH(AR$4,'Data transformed'!$4:$4,0)-1)), MIN(MAX(OFFSET('Data transformed'!$A$4,MATCH($A20,'Data transformed'!$A$5:$A$185,0),MATCH(AR$4,'Data transformed'!$4:$4,0)-1),$M20),$N20),"NA"))</f>
        <v>NA</v>
      </c>
      <c r="AS20" s="103" t="str">
        <f aca="true">IF($J20="","",IF(ISNUMBER(OFFSET('Data transformed'!$A$4,MATCH($A20,'Data transformed'!$A$5:$A$185,0),MATCH(AS$4,'Data transformed'!$4:$4,0)-1)), MIN(MAX(OFFSET('Data transformed'!$A$4,MATCH($A20,'Data transformed'!$A$5:$A$185,0),MATCH(AS$4,'Data transformed'!$4:$4,0)-1),$M20),$N20),"NA"))</f>
        <v>NA</v>
      </c>
      <c r="AT20" s="103" t="str">
        <f aca="true">IF($J20="","",IF(ISNUMBER(OFFSET('Data transformed'!$A$4,MATCH($A20,'Data transformed'!$A$5:$A$185,0),MATCH(AT$4,'Data transformed'!$4:$4,0)-1)), MIN(MAX(OFFSET('Data transformed'!$A$4,MATCH($A20,'Data transformed'!$A$5:$A$185,0),MATCH(AT$4,'Data transformed'!$4:$4,0)-1),$M20),$N20),"NA"))</f>
        <v>NA</v>
      </c>
      <c r="AU20" s="103" t="str">
        <f aca="true">IF($J20="","",IF(ISNUMBER(OFFSET('Data transformed'!$A$4,MATCH($A20,'Data transformed'!$A$5:$A$185,0),MATCH(AU$4,'Data transformed'!$4:$4,0)-1)), MIN(MAX(OFFSET('Data transformed'!$A$4,MATCH($A20,'Data transformed'!$A$5:$A$185,0),MATCH(AU$4,'Data transformed'!$4:$4,0)-1),$M20),$N20),"NA"))</f>
        <v>NA</v>
      </c>
      <c r="AV20" s="103" t="str">
        <f aca="true">IF($J20="","",IF(ISNUMBER(OFFSET('Data transformed'!$A$4,MATCH($A20,'Data transformed'!$A$5:$A$185,0),MATCH(AV$4,'Data transformed'!$4:$4,0)-1)), MIN(MAX(OFFSET('Data transformed'!$A$4,MATCH($A20,'Data transformed'!$A$5:$A$185,0),MATCH(AV$4,'Data transformed'!$4:$4,0)-1),$M20),$N20),"NA"))</f>
        <v>NA</v>
      </c>
      <c r="AW20" s="103" t="str">
        <f aca="true">IF($J20="","",IF(ISNUMBER(OFFSET('Data transformed'!$A$4,MATCH($A20,'Data transformed'!$A$5:$A$185,0),MATCH(AW$4,'Data transformed'!$4:$4,0)-1)), MIN(MAX(OFFSET('Data transformed'!$A$4,MATCH($A20,'Data transformed'!$A$5:$A$185,0),MATCH(AW$4,'Data transformed'!$4:$4,0)-1),$M20),$N20),"NA"))</f>
        <v>NA</v>
      </c>
      <c r="AX20" s="103" t="str">
        <f aca="true">IF($J20="","",IF(ISNUMBER(OFFSET('Data transformed'!$A$4,MATCH($A20,'Data transformed'!$A$5:$A$185,0),MATCH(AX$4,'Data transformed'!$4:$4,0)-1)), MIN(MAX(OFFSET('Data transformed'!$A$4,MATCH($A20,'Data transformed'!$A$5:$A$185,0),MATCH(AX$4,'Data transformed'!$4:$4,0)-1),$M20),$N20),"NA"))</f>
        <v>NA</v>
      </c>
      <c r="AY20" s="103" t="str">
        <f aca="true">IF($J20="","",IF(ISNUMBER(OFFSET('Data transformed'!$A$4,MATCH($A20,'Data transformed'!$A$5:$A$185,0),MATCH(AY$4,'Data transformed'!$4:$4,0)-1)), MIN(MAX(OFFSET('Data transformed'!$A$4,MATCH($A20,'Data transformed'!$A$5:$A$185,0),MATCH(AY$4,'Data transformed'!$4:$4,0)-1),$M20),$N20),"NA"))</f>
        <v>NA</v>
      </c>
      <c r="AZ20" s="103" t="str">
        <f aca="true">IF($J20="","",IF(ISNUMBER(OFFSET('Data transformed'!$A$4,MATCH($A20,'Data transformed'!$A$5:$A$185,0),MATCH(AZ$4,'Data transformed'!$4:$4,0)-1)), MIN(MAX(OFFSET('Data transformed'!$A$4,MATCH($A20,'Data transformed'!$A$5:$A$185,0),MATCH(AZ$4,'Data transformed'!$4:$4,0)-1),$M20),$N20),"NA"))</f>
        <v>NA</v>
      </c>
      <c r="BA20" s="103" t="str">
        <f aca="true">IF($J20="","",IF(ISNUMBER(OFFSET('Data transformed'!$A$4,MATCH($A20,'Data transformed'!$A$5:$A$185,0),MATCH(BA$4,'Data transformed'!$4:$4,0)-1)), MIN(MAX(OFFSET('Data transformed'!$A$4,MATCH($A20,'Data transformed'!$A$5:$A$185,0),MATCH(BA$4,'Data transformed'!$4:$4,0)-1),$M20),$N20),"NA"))</f>
        <v>NA</v>
      </c>
      <c r="BB20" s="103" t="str">
        <f aca="true">IF($J20="","",IF(ISNUMBER(OFFSET('Data transformed'!$A$4,MATCH($A20,'Data transformed'!$A$5:$A$185,0),MATCH(BB$4,'Data transformed'!$4:$4,0)-1)), MIN(MAX(OFFSET('Data transformed'!$A$4,MATCH($A20,'Data transformed'!$A$5:$A$185,0),MATCH(BB$4,'Data transformed'!$4:$4,0)-1),$M20),$N20),"NA"))</f>
        <v>NA</v>
      </c>
      <c r="BC20" s="103" t="str">
        <f aca="true">IF($J20="","",IF(ISNUMBER(OFFSET('Data transformed'!$A$4,MATCH($A20,'Data transformed'!$A$5:$A$185,0),MATCH(BC$4,'Data transformed'!$4:$4,0)-1)), MIN(MAX(OFFSET('Data transformed'!$A$4,MATCH($A20,'Data transformed'!$A$5:$A$185,0),MATCH(BC$4,'Data transformed'!$4:$4,0)-1),$M20),$N20),"NA"))</f>
        <v>NA</v>
      </c>
      <c r="BD20" s="103" t="str">
        <f aca="true">IF($J20="","",IF(ISNUMBER(OFFSET('Data transformed'!$A$4,MATCH($A20,'Data transformed'!$A$5:$A$185,0),MATCH(BD$4,'Data transformed'!$4:$4,0)-1)), MIN(MAX(OFFSET('Data transformed'!$A$4,MATCH($A20,'Data transformed'!$A$5:$A$185,0),MATCH(BD$4,'Data transformed'!$4:$4,0)-1),$M20),$N20),"NA"))</f>
        <v>NA</v>
      </c>
      <c r="BE20" s="103" t="str">
        <f aca="true">IF($J20="","",IF(ISNUMBER(OFFSET('Data transformed'!$A$4,MATCH($A20,'Data transformed'!$A$5:$A$185,0),MATCH(BE$4,'Data transformed'!$4:$4,0)-1)), MIN(MAX(OFFSET('Data transformed'!$A$4,MATCH($A20,'Data transformed'!$A$5:$A$185,0),MATCH(BE$4,'Data transformed'!$4:$4,0)-1),$M20),$N20),"NA"))</f>
        <v>NA</v>
      </c>
      <c r="BF20" s="103" t="str">
        <f aca="true">IF($J20="","",IF(ISNUMBER(OFFSET('Data transformed'!$A$4,MATCH($A20,'Data transformed'!$A$5:$A$185,0),MATCH(BF$4,'Data transformed'!$4:$4,0)-1)), MIN(MAX(OFFSET('Data transformed'!$A$4,MATCH($A20,'Data transformed'!$A$5:$A$185,0),MATCH(BF$4,'Data transformed'!$4:$4,0)-1),$M20),$N20),"NA"))</f>
        <v>NA</v>
      </c>
      <c r="BG20" s="103" t="str">
        <f aca="true">IF($J20="","",IF(ISNUMBER(OFFSET('Data transformed'!$A$4,MATCH($A20,'Data transformed'!$A$5:$A$185,0),MATCH(BG$4,'Data transformed'!$4:$4,0)-1)), MIN(MAX(OFFSET('Data transformed'!$A$4,MATCH($A20,'Data transformed'!$A$5:$A$185,0),MATCH(BG$4,'Data transformed'!$4:$4,0)-1),$M20),$N20),"NA"))</f>
        <v>NA</v>
      </c>
      <c r="BH20" s="103" t="str">
        <f aca="true">IF($J20="","",IF(ISNUMBER(OFFSET('Data transformed'!$A$4,MATCH($A20,'Data transformed'!$A$5:$A$185,0),MATCH(BH$4,'Data transformed'!$4:$4,0)-1)), MIN(MAX(OFFSET('Data transformed'!$A$4,MATCH($A20,'Data transformed'!$A$5:$A$185,0),MATCH(BH$4,'Data transformed'!$4:$4,0)-1),$M20),$N20),"NA"))</f>
        <v>NA</v>
      </c>
      <c r="BI20" s="103" t="str">
        <f aca="true">IF($J20="","",IF(ISNUMBER(OFFSET('Data transformed'!$A$4,MATCH($A20,'Data transformed'!$A$5:$A$185,0),MATCH(BI$4,'Data transformed'!$4:$4,0)-1)), MIN(MAX(OFFSET('Data transformed'!$A$4,MATCH($A20,'Data transformed'!$A$5:$A$185,0),MATCH(BI$4,'Data transformed'!$4:$4,0)-1),$M20),$N20),"NA"))</f>
        <v>NA</v>
      </c>
      <c r="BJ20" s="103" t="str">
        <f aca="true">IF($J20="","",IF(ISNUMBER(OFFSET('Data transformed'!$A$4,MATCH($A20,'Data transformed'!$A$5:$A$185,0),MATCH(BJ$4,'Data transformed'!$4:$4,0)-1)), MIN(MAX(OFFSET('Data transformed'!$A$4,MATCH($A20,'Data transformed'!$A$5:$A$185,0),MATCH(BJ$4,'Data transformed'!$4:$4,0)-1),$M20),$N20),"NA"))</f>
        <v>NA</v>
      </c>
      <c r="BK20" s="103" t="str">
        <f aca="true">IF($J20="","",IF(ISNUMBER(OFFSET('Data transformed'!$A$4,MATCH($A20,'Data transformed'!$A$5:$A$185,0),MATCH(BK$4,'Data transformed'!$4:$4,0)-1)), MIN(MAX(OFFSET('Data transformed'!$A$4,MATCH($A20,'Data transformed'!$A$5:$A$185,0),MATCH(BK$4,'Data transformed'!$4:$4,0)-1),$M20),$N20),"NA"))</f>
        <v>NA</v>
      </c>
      <c r="BL20" s="103" t="str">
        <f aca="true">IF($J20="","",IF(ISNUMBER(OFFSET('Data transformed'!$A$4,MATCH($A20,'Data transformed'!$A$5:$A$185,0),MATCH(BL$4,'Data transformed'!$4:$4,0)-1)), MIN(MAX(OFFSET('Data transformed'!$A$4,MATCH($A20,'Data transformed'!$A$5:$A$185,0),MATCH(BL$4,'Data transformed'!$4:$4,0)-1),$M20),$N20),"NA"))</f>
        <v>NA</v>
      </c>
      <c r="BM20" s="103" t="str">
        <f aca="true">IF($J20="","",IF(ISNUMBER(OFFSET('Data transformed'!$A$4,MATCH($A20,'Data transformed'!$A$5:$A$185,0),MATCH(BM$4,'Data transformed'!$4:$4,0)-1)), MIN(MAX(OFFSET('Data transformed'!$A$4,MATCH($A20,'Data transformed'!$A$5:$A$185,0),MATCH(BM$4,'Data transformed'!$4:$4,0)-1),$M20),$N20),"NA"))</f>
        <v>NA</v>
      </c>
      <c r="BN20" s="103" t="str">
        <f aca="true">IF($J20="","",IF(ISNUMBER(OFFSET('Data transformed'!$A$4,MATCH($A20,'Data transformed'!$A$5:$A$185,0),MATCH(BN$4,'Data transformed'!$4:$4,0)-1)), MIN(MAX(OFFSET('Data transformed'!$A$4,MATCH($A20,'Data transformed'!$A$5:$A$185,0),MATCH(BN$4,'Data transformed'!$4:$4,0)-1),$M20),$N20),"NA"))</f>
        <v>NA</v>
      </c>
      <c r="BO20" s="103" t="str">
        <f aca="true">IF($J20="","",IF(ISNUMBER(OFFSET('Data transformed'!$A$4,MATCH($A20,'Data transformed'!$A$5:$A$185,0),MATCH(BO$4,'Data transformed'!$4:$4,0)-1)), MIN(MAX(OFFSET('Data transformed'!$A$4,MATCH($A20,'Data transformed'!$A$5:$A$185,0),MATCH(BO$4,'Data transformed'!$4:$4,0)-1),$M20),$N20),"NA"))</f>
        <v>NA</v>
      </c>
      <c r="BP20" s="103" t="str">
        <f aca="true">IF($J20="","",IF(ISNUMBER(OFFSET('Data transformed'!$A$4,MATCH($A20,'Data transformed'!$A$5:$A$185,0),MATCH(BP$4,'Data transformed'!$4:$4,0)-1)), MIN(MAX(OFFSET('Data transformed'!$A$4,MATCH($A20,'Data transformed'!$A$5:$A$185,0),MATCH(BP$4,'Data transformed'!$4:$4,0)-1),$M20),$N20),"NA"))</f>
        <v>NA</v>
      </c>
      <c r="BQ20" s="103" t="str">
        <f aca="true">IF($J20="","",IF(ISNUMBER(OFFSET('Data transformed'!$A$4,MATCH($A20,'Data transformed'!$A$5:$A$185,0),MATCH(BQ$4,'Data transformed'!$4:$4,0)-1)), MIN(MAX(OFFSET('Data transformed'!$A$4,MATCH($A20,'Data transformed'!$A$5:$A$185,0),MATCH(BQ$4,'Data transformed'!$4:$4,0)-1),$M20),$N20),"NA"))</f>
        <v>NA</v>
      </c>
      <c r="BR20" s="103" t="str">
        <f aca="true">IF($J20="","",IF(ISNUMBER(OFFSET('Data transformed'!$A$4,MATCH($A20,'Data transformed'!$A$5:$A$185,0),MATCH(BR$4,'Data transformed'!$4:$4,0)-1)), MIN(MAX(OFFSET('Data transformed'!$A$4,MATCH($A20,'Data transformed'!$A$5:$A$185,0),MATCH(BR$4,'Data transformed'!$4:$4,0)-1),$M20),$N20),"NA"))</f>
        <v>NA</v>
      </c>
      <c r="BS20" s="103" t="str">
        <f aca="true">IF($J20="","",IF(ISNUMBER(OFFSET('Data transformed'!$A$4,MATCH($A20,'Data transformed'!$A$5:$A$185,0),MATCH(BS$4,'Data transformed'!$4:$4,0)-1)), MIN(MAX(OFFSET('Data transformed'!$A$4,MATCH($A20,'Data transformed'!$A$5:$A$185,0),MATCH(BS$4,'Data transformed'!$4:$4,0)-1),$M20),$N20),"NA"))</f>
        <v>NA</v>
      </c>
      <c r="BT20" s="103" t="str">
        <f aca="true">IF($J20="","",IF(ISNUMBER(OFFSET('Data transformed'!$A$4,MATCH($A20,'Data transformed'!$A$5:$A$185,0),MATCH(BT$4,'Data transformed'!$4:$4,0)-1)), MIN(MAX(OFFSET('Data transformed'!$A$4,MATCH($A20,'Data transformed'!$A$5:$A$185,0),MATCH(BT$4,'Data transformed'!$4:$4,0)-1),$M20),$N20),"NA"))</f>
        <v>NA</v>
      </c>
      <c r="BU20" s="103" t="str">
        <f aca="true">IF($J20="","",IF(ISNUMBER(OFFSET('Data transformed'!$A$4,MATCH($A20,'Data transformed'!$A$5:$A$185,0),MATCH(BU$4,'Data transformed'!$4:$4,0)-1)), MIN(MAX(OFFSET('Data transformed'!$A$4,MATCH($A20,'Data transformed'!$A$5:$A$185,0),MATCH(BU$4,'Data transformed'!$4:$4,0)-1),$M20),$N20),"NA"))</f>
        <v>NA</v>
      </c>
      <c r="BV20" s="103" t="str">
        <f aca="true">IF($J20="","",IF(ISNUMBER(OFFSET('Data transformed'!$A$4,MATCH($A20,'Data transformed'!$A$5:$A$185,0),MATCH(BV$4,'Data transformed'!$4:$4,0)-1)), MIN(MAX(OFFSET('Data transformed'!$A$4,MATCH($A20,'Data transformed'!$A$5:$A$185,0),MATCH(BV$4,'Data transformed'!$4:$4,0)-1),$M20),$N20),"NA"))</f>
        <v>NA</v>
      </c>
      <c r="BW20" s="103" t="str">
        <f aca="true">IF($J20="","",IF(ISNUMBER(OFFSET('Data transformed'!$A$4,MATCH($A20,'Data transformed'!$A$5:$A$185,0),MATCH(BW$4,'Data transformed'!$4:$4,0)-1)), MIN(MAX(OFFSET('Data transformed'!$A$4,MATCH($A20,'Data transformed'!$A$5:$A$185,0),MATCH(BW$4,'Data transformed'!$4:$4,0)-1),$M20),$N20),"NA"))</f>
        <v>NA</v>
      </c>
      <c r="BX20" s="103" t="str">
        <f aca="true">IF($J20="","",IF(ISNUMBER(OFFSET('Data transformed'!$A$4,MATCH($A20,'Data transformed'!$A$5:$A$185,0),MATCH(BX$4,'Data transformed'!$4:$4,0)-1)), MIN(MAX(OFFSET('Data transformed'!$A$4,MATCH($A20,'Data transformed'!$A$5:$A$185,0),MATCH(BX$4,'Data transformed'!$4:$4,0)-1),$M20),$N20),"NA"))</f>
        <v>NA</v>
      </c>
      <c r="BY20" s="103" t="str">
        <f aca="true">IF($J20="","",IF(ISNUMBER(OFFSET('Data transformed'!$A$4,MATCH($A20,'Data transformed'!$A$5:$A$185,0),MATCH(BY$4,'Data transformed'!$4:$4,0)-1)), MIN(MAX(OFFSET('Data transformed'!$A$4,MATCH($A20,'Data transformed'!$A$5:$A$185,0),MATCH(BY$4,'Data transformed'!$4:$4,0)-1),$M20),$N20),"NA"))</f>
        <v>NA</v>
      </c>
      <c r="BZ20" s="103" t="str">
        <f aca="true">IF($J20="","",IF(ISNUMBER(OFFSET('Data transformed'!$A$4,MATCH($A20,'Data transformed'!$A$5:$A$185,0),MATCH(BZ$4,'Data transformed'!$4:$4,0)-1)), MIN(MAX(OFFSET('Data transformed'!$A$4,MATCH($A20,'Data transformed'!$A$5:$A$185,0),MATCH(BZ$4,'Data transformed'!$4:$4,0)-1),$M20),$N20),"NA"))</f>
        <v>NA</v>
      </c>
      <c r="CA20" s="103" t="str">
        <f aca="true">IF($J20="","",IF(ISNUMBER(OFFSET('Data transformed'!$A$4,MATCH($A20,'Data transformed'!$A$5:$A$185,0),MATCH(CA$4,'Data transformed'!$4:$4,0)-1)), MIN(MAX(OFFSET('Data transformed'!$A$4,MATCH($A20,'Data transformed'!$A$5:$A$185,0),MATCH(CA$4,'Data transformed'!$4:$4,0)-1),$M20),$N20),"NA"))</f>
        <v>NA</v>
      </c>
      <c r="CB20" s="103" t="str">
        <f aca="true">IF($J20="","",IF(ISNUMBER(OFFSET('Data transformed'!$A$4,MATCH($A20,'Data transformed'!$A$5:$A$185,0),MATCH(CB$4,'Data transformed'!$4:$4,0)-1)), MIN(MAX(OFFSET('Data transformed'!$A$4,MATCH($A20,'Data transformed'!$A$5:$A$185,0),MATCH(CB$4,'Data transformed'!$4:$4,0)-1),$M20),$N20),"NA"))</f>
        <v>NA</v>
      </c>
      <c r="CC20" s="103" t="str">
        <f aca="true">IF($J20="","",IF(ISNUMBER(OFFSET('Data transformed'!$A$4,MATCH($A20,'Data transformed'!$A$5:$A$185,0),MATCH(CC$4,'Data transformed'!$4:$4,0)-1)), MIN(MAX(OFFSET('Data transformed'!$A$4,MATCH($A20,'Data transformed'!$A$5:$A$185,0),MATCH(CC$4,'Data transformed'!$4:$4,0)-1),$M20),$N20),"NA"))</f>
        <v>NA</v>
      </c>
      <c r="CD20" s="103" t="str">
        <f aca="true">IF($J20="","",IF(ISNUMBER(OFFSET('Data transformed'!$A$4,MATCH($A20,'Data transformed'!$A$5:$A$185,0),MATCH(CD$4,'Data transformed'!$4:$4,0)-1)), MIN(MAX(OFFSET('Data transformed'!$A$4,MATCH($A20,'Data transformed'!$A$5:$A$185,0),MATCH(CD$4,'Data transformed'!$4:$4,0)-1),$M20),$N20),"NA"))</f>
        <v>NA</v>
      </c>
      <c r="CE20" s="103" t="str">
        <f aca="true">IF($J20="","",IF(ISNUMBER(OFFSET('Data transformed'!$A$4,MATCH($A20,'Data transformed'!$A$5:$A$185,0),MATCH(CE$4,'Data transformed'!$4:$4,0)-1)), MIN(MAX(OFFSET('Data transformed'!$A$4,MATCH($A20,'Data transformed'!$A$5:$A$185,0),MATCH(CE$4,'Data transformed'!$4:$4,0)-1),$M20),$N20),"NA"))</f>
        <v>NA</v>
      </c>
      <c r="CF20" s="103" t="str">
        <f aca="true">IF($J20="","",IF(ISNUMBER(OFFSET('Data transformed'!$A$4,MATCH($A20,'Data transformed'!$A$5:$A$185,0),MATCH(CF$4,'Data transformed'!$4:$4,0)-1)), MIN(MAX(OFFSET('Data transformed'!$A$4,MATCH($A20,'Data transformed'!$A$5:$A$185,0),MATCH(CF$4,'Data transformed'!$4:$4,0)-1),$M20),$N20),"NA"))</f>
        <v>NA</v>
      </c>
      <c r="CG20" s="103" t="str">
        <f aca="true">IF($J20="","",IF(ISNUMBER(OFFSET('Data transformed'!$A$4,MATCH($A20,'Data transformed'!$A$5:$A$185,0),MATCH(CG$4,'Data transformed'!$4:$4,0)-1)), MIN(MAX(OFFSET('Data transformed'!$A$4,MATCH($A20,'Data transformed'!$A$5:$A$185,0),MATCH(CG$4,'Data transformed'!$4:$4,0)-1),$M20),$N20),"NA"))</f>
        <v>NA</v>
      </c>
      <c r="CH20" s="103" t="str">
        <f aca="true">IF($J20="","",IF(ISNUMBER(OFFSET('Data transformed'!$A$4,MATCH($A20,'Data transformed'!$A$5:$A$185,0),MATCH(CH$4,'Data transformed'!$4:$4,0)-1)), MIN(MAX(OFFSET('Data transformed'!$A$4,MATCH($A20,'Data transformed'!$A$5:$A$185,0),MATCH(CH$4,'Data transformed'!$4:$4,0)-1),$M20),$N20),"NA"))</f>
        <v>NA</v>
      </c>
      <c r="CI20" s="103" t="str">
        <f aca="true">IF($J20="","",IF(ISNUMBER(OFFSET('Data transformed'!$A$4,MATCH($A20,'Data transformed'!$A$5:$A$185,0),MATCH(CI$4,'Data transformed'!$4:$4,0)-1)), MIN(MAX(OFFSET('Data transformed'!$A$4,MATCH($A20,'Data transformed'!$A$5:$A$185,0),MATCH(CI$4,'Data transformed'!$4:$4,0)-1),$M20),$N20),"NA"))</f>
        <v>NA</v>
      </c>
      <c r="CJ20" s="103" t="str">
        <f aca="true">IF($J20="","",IF(ISNUMBER(OFFSET('Data transformed'!$A$4,MATCH($A20,'Data transformed'!$A$5:$A$185,0),MATCH(CJ$4,'Data transformed'!$4:$4,0)-1)), MIN(MAX(OFFSET('Data transformed'!$A$4,MATCH($A20,'Data transformed'!$A$5:$A$185,0),MATCH(CJ$4,'Data transformed'!$4:$4,0)-1),$M20),$N20),"NA"))</f>
        <v>NA</v>
      </c>
      <c r="CK20" s="103" t="str">
        <f aca="true">IF($J20="","",IF(ISNUMBER(OFFSET('Data transformed'!$A$4,MATCH($A20,'Data transformed'!$A$5:$A$185,0),MATCH(CK$4,'Data transformed'!$4:$4,0)-1)), MIN(MAX(OFFSET('Data transformed'!$A$4,MATCH($A20,'Data transformed'!$A$5:$A$185,0),MATCH(CK$4,'Data transformed'!$4:$4,0)-1),$M20),$N20),"NA"))</f>
        <v>NA</v>
      </c>
      <c r="CL20" s="103" t="str">
        <f aca="true">IF($J20="","",IF(ISNUMBER(OFFSET('Data transformed'!$A$4,MATCH($A20,'Data transformed'!$A$5:$A$185,0),MATCH(CL$4,'Data transformed'!$4:$4,0)-1)), MIN(MAX(OFFSET('Data transformed'!$A$4,MATCH($A20,'Data transformed'!$A$5:$A$185,0),MATCH(CL$4,'Data transformed'!$4:$4,0)-1),$M20),$N20),"NA"))</f>
        <v>NA</v>
      </c>
      <c r="CM20" s="103" t="str">
        <f aca="true">IF($J20="","",IF(ISNUMBER(OFFSET('Data transformed'!$A$4,MATCH($A20,'Data transformed'!$A$5:$A$185,0),MATCH(CM$4,'Data transformed'!$4:$4,0)-1)), MIN(MAX(OFFSET('Data transformed'!$A$4,MATCH($A20,'Data transformed'!$A$5:$A$185,0),MATCH(CM$4,'Data transformed'!$4:$4,0)-1),$M20),$N20),"NA"))</f>
        <v>NA</v>
      </c>
      <c r="CN20" s="103" t="str">
        <f aca="true">IF($J20="","",IF(ISNUMBER(OFFSET('Data transformed'!$A$4,MATCH($A20,'Data transformed'!$A$5:$A$185,0),MATCH(CN$4,'Data transformed'!$4:$4,0)-1)), MIN(MAX(OFFSET('Data transformed'!$A$4,MATCH($A20,'Data transformed'!$A$5:$A$185,0),MATCH(CN$4,'Data transformed'!$4:$4,0)-1),$M20),$N20),"NA"))</f>
        <v>NA</v>
      </c>
      <c r="CO20" s="103" t="str">
        <f aca="true">IF($J20="","",IF(ISNUMBER(OFFSET('Data transformed'!$A$4,MATCH($A20,'Data transformed'!$A$5:$A$185,0),MATCH(CO$4,'Data transformed'!$4:$4,0)-1)), MIN(MAX(OFFSET('Data transformed'!$A$4,MATCH($A20,'Data transformed'!$A$5:$A$185,0),MATCH(CO$4,'Data transformed'!$4:$4,0)-1),$M20),$N20),"NA"))</f>
        <v>NA</v>
      </c>
      <c r="CP20" s="103" t="str">
        <f aca="true">IF($J20="","",IF(ISNUMBER(OFFSET('Data transformed'!$A$4,MATCH($A20,'Data transformed'!$A$5:$A$185,0),MATCH(CP$4,'Data transformed'!$4:$4,0)-1)), MIN(MAX(OFFSET('Data transformed'!$A$4,MATCH($A20,'Data transformed'!$A$5:$A$185,0),MATCH(CP$4,'Data transformed'!$4:$4,0)-1),$M20),$N20),"NA"))</f>
        <v>NA</v>
      </c>
      <c r="CQ20" s="103" t="str">
        <f aca="true">IF($J20="","",IF(ISNUMBER(OFFSET('Data transformed'!$A$4,MATCH($A20,'Data transformed'!$A$5:$A$185,0),MATCH(CQ$4,'Data transformed'!$4:$4,0)-1)), MIN(MAX(OFFSET('Data transformed'!$A$4,MATCH($A20,'Data transformed'!$A$5:$A$185,0),MATCH(CQ$4,'Data transformed'!$4:$4,0)-1),$M20),$N20),"NA"))</f>
        <v>NA</v>
      </c>
      <c r="CR20" s="103" t="str">
        <f aca="true">IF($J20="","",IF(ISNUMBER(OFFSET('Data transformed'!$A$4,MATCH($A20,'Data transformed'!$A$5:$A$185,0),MATCH(CR$4,'Data transformed'!$4:$4,0)-1)), MIN(MAX(OFFSET('Data transformed'!$A$4,MATCH($A20,'Data transformed'!$A$5:$A$185,0),MATCH(CR$4,'Data transformed'!$4:$4,0)-1),$M20),$N20),"NA"))</f>
        <v>NA</v>
      </c>
      <c r="CS20" s="103" t="str">
        <f aca="true">IF($J20="","",IF(ISNUMBER(OFFSET('Data transformed'!$A$4,MATCH($A20,'Data transformed'!$A$5:$A$185,0),MATCH(CS$4,'Data transformed'!$4:$4,0)-1)), MIN(MAX(OFFSET('Data transformed'!$A$4,MATCH($A20,'Data transformed'!$A$5:$A$185,0),MATCH(CS$4,'Data transformed'!$4:$4,0)-1),$M20),$N20),"NA"))</f>
        <v>NA</v>
      </c>
      <c r="CT20" s="103" t="str">
        <f aca="true">IF($J20="","",IF(ISNUMBER(OFFSET('Data transformed'!$A$4,MATCH($A20,'Data transformed'!$A$5:$A$185,0),MATCH(CT$4,'Data transformed'!$4:$4,0)-1)), MIN(MAX(OFFSET('Data transformed'!$A$4,MATCH($A20,'Data transformed'!$A$5:$A$185,0),MATCH(CT$4,'Data transformed'!$4:$4,0)-1),$M20),$N20),"NA"))</f>
        <v>NA</v>
      </c>
      <c r="CU20" s="103" t="str">
        <f aca="true">IF($J20="","",IF(ISNUMBER(OFFSET('Data transformed'!$A$4,MATCH($A20,'Data transformed'!$A$5:$A$185,0),MATCH(CU$4,'Data transformed'!$4:$4,0)-1)), MIN(MAX(OFFSET('Data transformed'!$A$4,MATCH($A20,'Data transformed'!$A$5:$A$185,0),MATCH(CU$4,'Data transformed'!$4:$4,0)-1),$M20),$N20),"NA"))</f>
        <v>NA</v>
      </c>
    </row>
    <row r="21" s="103" customFormat="true" ht="15.5" hidden="false" customHeight="false" outlineLevel="0" collapsed="false">
      <c r="A21" s="107" t="n">
        <v>1211</v>
      </c>
      <c r="B21" s="107" t="n">
        <v>4</v>
      </c>
      <c r="C21" s="103" t="str">
        <f aca="true">IF(ISBLANK(OFFSET('Raw Data'!$A$3,MATCH($A21,'Raw Data'!$B$4:$B$185,0),MATCH(C$4,'Raw Data'!$3:$3,0)-1)),"",OFFSET('Raw Data'!$A$3,MATCH($A21,'Raw Data'!$B$4:$B$185,0),MATCH(C$4,'Raw Data'!$3:$3,0)-1))</f>
        <v/>
      </c>
      <c r="D21" s="103" t="str">
        <f aca="true">IF(ISBLANK(OFFSET('Raw Data'!$A$3,MATCH($A21,'Raw Data'!$B$4:$B$185,0),MATCH(D$4,'Raw Data'!$3:$3,0)-1)),"",OFFSET('Raw Data'!$A$3,MATCH($A21,'Raw Data'!$B$4:$B$185,0),MATCH(D$4,'Raw Data'!$3:$3,0)-1))</f>
        <v>Individuals using the Internet</v>
      </c>
      <c r="E21" s="103" t="str">
        <f aca="true">IF(ISBLANK(OFFSET('Raw Data'!$A$3,MATCH($A21,'Raw Data'!$B$4:$B$185,0),MATCH(E$4,'Raw Data'!$3:$3,0)-1)),"",OFFSET('Raw Data'!$A$3,MATCH($A21,'Raw Data'!$B$4:$B$185,0),MATCH(E$4,'Raw Data'!$3:$3,0)-1))</f>
        <v>Percentage of individuals using the internet</v>
      </c>
      <c r="J21" s="103" t="n">
        <f aca="true" t="array" ref="J21:J21">IFERROR(_xlfn.QUARTILE.INC(IF(ISNUMBER(OFFSET('Data transformed'!$N$4,MATCH('outliers treatment'!$A21,'Data transformed'!$A$5:$A$185),1,1,COUNTA('Data transformed'!$O$4:$CX$4))),OFFSET('Data transformed'!$N$4,MATCH('outliers treatment'!$A21,'Data transformed'!$A$5:$A$185),1,1,COUNTA('Data transformed'!$O$4:$CX$4))),1),"")</f>
        <v>30.5625</v>
      </c>
      <c r="K21" s="103" t="n">
        <f aca="true" t="array" ref="K21:K21">IFERROR(_xlfn.QUARTILE.INC(IF(ISNUMBER(OFFSET('Data transformed'!$N$4,MATCH('outliers treatment'!$A21,'Data transformed'!$A$5:$A$185),1,1,COUNTA('Data transformed'!$O$4:$CX$4))),OFFSET('Data transformed'!$N$4,MATCH('outliers treatment'!$A21,'Data transformed'!$A$5:$A$185),1,1,COUNTA('Data transformed'!$O$4:$CX$4))),3),"")</f>
        <v>85.85</v>
      </c>
      <c r="L21" s="103" t="n">
        <f aca="false">IFERROR(K21-J21,"")</f>
        <v>55.2875</v>
      </c>
      <c r="M21" s="103" t="n">
        <f aca="false">IFERROR(J21-1.5*L21,"")</f>
        <v>-52.36875</v>
      </c>
      <c r="N21" s="103" t="n">
        <f aca="false">IFERROR(K21+1.5*L21,"")</f>
        <v>168.78125</v>
      </c>
      <c r="P21" s="105" t="n">
        <f aca="false" t="array" ref="P21:P21">IFERROR(SKEW(IF(ISNUMBER(T21:CU21),T21:CU21,"")),"")</f>
        <v>-0.455861556527191</v>
      </c>
      <c r="Q21" s="103" t="n">
        <f aca="true">IF(ISBLANK(OFFSET('Data above threshold'!$A$4,MATCH('Data above threshold'!$A20,'Data above threshold'!$A$5:$A$185,0),MATCH('Data above threshold'!N$4,'Data above threshold'!$4:$4,0)-1)),1,OFFSET('Data above threshold'!$A$4,MATCH('Data above threshold'!$A20,'Data above threshold'!$A$5:$A$185,0),MATCH('Data above threshold'!N$4,'Data above threshold'!$4:$4,0)-1))</f>
        <v>0</v>
      </c>
      <c r="R21" s="103" t="n">
        <f aca="false">IF($J21="","",COUNTIF(T21:CU21,M21)+ COUNTIF(T21:CQ21,N21))</f>
        <v>0</v>
      </c>
      <c r="S21" s="106" t="n">
        <f aca="false" t="array" ref="S21:S21">IF(B21&lt;4,"",1-IFERROR(SUM(ISNUMBER(T21:CU21)*(1-$T$3:$CU$3))/COUNTIF($T$3:$CU$3,0),0))</f>
        <v>0</v>
      </c>
      <c r="T21" s="103" t="n">
        <f aca="true">IF($J21="","",IF(ISNUMBER(OFFSET('Data transformed'!$A$4,MATCH($A21,'Data transformed'!$A$5:$A$185,0),MATCH(T$4,'Data transformed'!$4:$4,0)-1)), MIN(MAX(OFFSET('Data transformed'!$A$4,MATCH($A21,'Data transformed'!$A$5:$A$185,0),MATCH(T$4,'Data transformed'!$4:$4,0)-1),$M21),$N21),"NA"))</f>
        <v>74.29</v>
      </c>
      <c r="U21" s="103" t="n">
        <f aca="true">IF($J21="","",IF(ISNUMBER(OFFSET('Data transformed'!$A$4,MATCH($A21,'Data transformed'!$A$5:$A$185,0),MATCH(U$4,'Data transformed'!$4:$4,0)-1)), MIN(MAX(OFFSET('Data transformed'!$A$4,MATCH($A21,'Data transformed'!$A$5:$A$185,0),MATCH(U$4,'Data transformed'!$4:$4,0)-1),$M21),$N21),"NA"))</f>
        <v>86.55</v>
      </c>
      <c r="V21" s="103" t="n">
        <f aca="true">IF($J21="","",IF(ISNUMBER(OFFSET('Data transformed'!$A$4,MATCH($A21,'Data transformed'!$A$5:$A$185,0),MATCH(V$4,'Data transformed'!$4:$4,0)-1)), MIN(MAX(OFFSET('Data transformed'!$A$4,MATCH($A21,'Data transformed'!$A$5:$A$185,0),MATCH(V$4,'Data transformed'!$4:$4,0)-1),$M21),$N21),"NA"))</f>
        <v>87.75</v>
      </c>
      <c r="W21" s="103" t="n">
        <f aca="true">IF($J21="","",IF(ISNUMBER(OFFSET('Data transformed'!$A$4,MATCH($A21,'Data transformed'!$A$5:$A$185,0),MATCH(W$4,'Data transformed'!$4:$4,0)-1)), MIN(MAX(OFFSET('Data transformed'!$A$4,MATCH($A21,'Data transformed'!$A$5:$A$185,0),MATCH(W$4,'Data transformed'!$4:$4,0)-1),$M21),$N21),"NA"))</f>
        <v>90.37</v>
      </c>
      <c r="X21" s="103" t="n">
        <f aca="true">IF($J21="","",IF(ISNUMBER(OFFSET('Data transformed'!$A$4,MATCH($A21,'Data transformed'!$A$5:$A$185,0),MATCH(X$4,'Data transformed'!$4:$4,0)-1)), MIN(MAX(OFFSET('Data transformed'!$A$4,MATCH($A21,'Data transformed'!$A$5:$A$185,0),MATCH(X$4,'Data transformed'!$4:$4,0)-1),$M21),$N21),"NA"))</f>
        <v>12.9</v>
      </c>
      <c r="Y21" s="103" t="n">
        <f aca="true">IF($J21="","",IF(ISNUMBER(OFFSET('Data transformed'!$A$4,MATCH($A21,'Data transformed'!$A$5:$A$185,0),MATCH(Y$4,'Data transformed'!$4:$4,0)-1)), MIN(MAX(OFFSET('Data transformed'!$A$4,MATCH($A21,'Data transformed'!$A$5:$A$185,0),MATCH(Y$4,'Data transformed'!$4:$4,0)-1),$M21),$N21),"NA"))</f>
        <v>41.77</v>
      </c>
      <c r="Z21" s="103" t="n">
        <f aca="true">IF($J21="","",IF(ISNUMBER(OFFSET('Data transformed'!$A$4,MATCH($A21,'Data transformed'!$A$5:$A$185,0),MATCH(Z$4,'Data transformed'!$4:$4,0)-1)), MIN(MAX(OFFSET('Data transformed'!$A$4,MATCH($A21,'Data transformed'!$A$5:$A$185,0),MATCH(Z$4,'Data transformed'!$4:$4,0)-1),$M21),$N21),"NA"))</f>
        <v>70.43</v>
      </c>
      <c r="AA21" s="103" t="n">
        <f aca="true">IF($J21="","",IF(ISNUMBER(OFFSET('Data transformed'!$A$4,MATCH($A21,'Data transformed'!$A$5:$A$185,0),MATCH(AA$4,'Data transformed'!$4:$4,0)-1)), MIN(MAX(OFFSET('Data transformed'!$A$4,MATCH($A21,'Data transformed'!$A$5:$A$185,0),MATCH(AA$4,'Data transformed'!$4:$4,0)-1),$M21),$N21),"NA"))</f>
        <v>92.7</v>
      </c>
      <c r="AB21" s="103" t="n">
        <f aca="true">IF($J21="","",IF(ISNUMBER(OFFSET('Data transformed'!$A$4,MATCH($A21,'Data transformed'!$A$5:$A$185,0),MATCH(AB$4,'Data transformed'!$4:$4,0)-1)), MIN(MAX(OFFSET('Data transformed'!$A$4,MATCH($A21,'Data transformed'!$A$5:$A$185,0),MATCH(AB$4,'Data transformed'!$4:$4,0)-1),$M21),$N21),"NA"))</f>
        <v>93.15</v>
      </c>
      <c r="AC21" s="103" t="n">
        <f aca="true">IF($J21="","",IF(ISNUMBER(OFFSET('Data transformed'!$A$4,MATCH($A21,'Data transformed'!$A$5:$A$185,0),MATCH(AC$4,'Data transformed'!$4:$4,0)-1)), MIN(MAX(OFFSET('Data transformed'!$A$4,MATCH($A21,'Data transformed'!$A$5:$A$185,0),MATCH(AC$4,'Data transformed'!$4:$4,0)-1),$M21),$N21),"NA"))</f>
        <v>82.33</v>
      </c>
      <c r="AD21" s="103" t="n">
        <f aca="true">IF($J21="","",IF(ISNUMBER(OFFSET('Data transformed'!$A$4,MATCH($A21,'Data transformed'!$A$5:$A$185,0),MATCH(AD$4,'Data transformed'!$4:$4,0)-1)), MIN(MAX(OFFSET('Data transformed'!$A$4,MATCH($A21,'Data transformed'!$A$5:$A$185,0),MATCH(AD$4,'Data transformed'!$4:$4,0)-1),$M21),$N21),"NA"))</f>
        <v>54.3</v>
      </c>
      <c r="AE21" s="103" t="n">
        <f aca="true">IF($J21="","",IF(ISNUMBER(OFFSET('Data transformed'!$A$4,MATCH($A21,'Data transformed'!$A$5:$A$185,0),MATCH(AE$4,'Data transformed'!$4:$4,0)-1)), MIN(MAX(OFFSET('Data transformed'!$A$4,MATCH($A21,'Data transformed'!$A$5:$A$185,0),MATCH(AE$4,'Data transformed'!$4:$4,0)-1),$M21),$N21),"NA"))</f>
        <v>8.62</v>
      </c>
      <c r="AF21" s="103" t="n">
        <f aca="true">IF($J21="","",IF(ISNUMBER(OFFSET('Data transformed'!$A$4,MATCH($A21,'Data transformed'!$A$5:$A$185,0),MATCH(AF$4,'Data transformed'!$4:$4,0)-1)), MIN(MAX(OFFSET('Data transformed'!$A$4,MATCH($A21,'Data transformed'!$A$5:$A$185,0),MATCH(AF$4,'Data transformed'!$4:$4,0)-1),$M21),$N21),"NA"))</f>
        <v>65.01</v>
      </c>
      <c r="AG21" s="103" t="n">
        <f aca="true">IF($J21="","",IF(ISNUMBER(OFFSET('Data transformed'!$A$4,MATCH($A21,'Data transformed'!$A$5:$A$185,0),MATCH(AG$4,'Data transformed'!$4:$4,0)-1)), MIN(MAX(OFFSET('Data transformed'!$A$4,MATCH($A21,'Data transformed'!$A$5:$A$185,0),MATCH(AG$4,'Data transformed'!$4:$4,0)-1),$M21),$N21),"NA"))</f>
        <v>57.16</v>
      </c>
      <c r="AH21" s="103" t="n">
        <f aca="true">IF($J21="","",IF(ISNUMBER(OFFSET('Data transformed'!$A$4,MATCH($A21,'Data transformed'!$A$5:$A$185,0),MATCH(AH$4,'Data transformed'!$4:$4,0)-1)), MIN(MAX(OFFSET('Data transformed'!$A$4,MATCH($A21,'Data transformed'!$A$5:$A$185,0),MATCH(AH$4,'Data transformed'!$4:$4,0)-1),$M21),$N21),"NA"))</f>
        <v>81.2</v>
      </c>
      <c r="AI21" s="103" t="n">
        <f aca="true">IF($J21="","",IF(ISNUMBER(OFFSET('Data transformed'!$A$4,MATCH($A21,'Data transformed'!$A$5:$A$185,0),MATCH(AI$4,'Data transformed'!$4:$4,0)-1)), MIN(MAX(OFFSET('Data transformed'!$A$4,MATCH($A21,'Data transformed'!$A$5:$A$185,0),MATCH(AI$4,'Data transformed'!$4:$4,0)-1),$M21),$N21),"NA"))</f>
        <v>86.06</v>
      </c>
      <c r="AJ21" s="103" t="n">
        <f aca="true">IF($J21="","",IF(ISNUMBER(OFFSET('Data transformed'!$A$4,MATCH($A21,'Data transformed'!$A$5:$A$185,0),MATCH(AJ$4,'Data transformed'!$4:$4,0)-1)), MIN(MAX(OFFSET('Data transformed'!$A$4,MATCH($A21,'Data transformed'!$A$5:$A$185,0),MATCH(AJ$4,'Data transformed'!$4:$4,0)-1),$M21),$N21),"NA"))</f>
        <v>88.13</v>
      </c>
      <c r="AK21" s="103" t="n">
        <f aca="true">IF($J21="","",IF(ISNUMBER(OFFSET('Data transformed'!$A$4,MATCH($A21,'Data transformed'!$A$5:$A$185,0),MATCH(AK$4,'Data transformed'!$4:$4,0)-1)), MIN(MAX(OFFSET('Data transformed'!$A$4,MATCH($A21,'Data transformed'!$A$5:$A$185,0),MATCH(AK$4,'Data transformed'!$4:$4,0)-1),$M21),$N21),"NA"))</f>
        <v>98.05</v>
      </c>
      <c r="AL21" s="103" t="n">
        <f aca="true">IF($J21="","",IF(ISNUMBER(OFFSET('Data transformed'!$A$4,MATCH($A21,'Data transformed'!$A$5:$A$185,0),MATCH(AL$4,'Data transformed'!$4:$4,0)-1)), MIN(MAX(OFFSET('Data transformed'!$A$4,MATCH($A21,'Data transformed'!$A$5:$A$185,0),MATCH(AL$4,'Data transformed'!$4:$4,0)-1),$M21),$N21),"NA"))</f>
        <v>69.62</v>
      </c>
      <c r="AM21" s="103" t="n">
        <f aca="true">IF($J21="","",IF(ISNUMBER(OFFSET('Data transformed'!$A$4,MATCH($A21,'Data transformed'!$A$5:$A$185,0),MATCH(AM$4,'Data transformed'!$4:$4,0)-1)), MIN(MAX(OFFSET('Data transformed'!$A$4,MATCH($A21,'Data transformed'!$A$5:$A$185,0),MATCH(AM$4,'Data transformed'!$4:$4,0)-1),$M21),$N21),"NA"))</f>
        <v>49.04</v>
      </c>
      <c r="AN21" s="103" t="n">
        <f aca="true">IF($J21="","",IF(ISNUMBER(OFFSET('Data transformed'!$A$4,MATCH($A21,'Data transformed'!$A$5:$A$185,0),MATCH(AN$4,'Data transformed'!$4:$4,0)-1)), MIN(MAX(OFFSET('Data transformed'!$A$4,MATCH($A21,'Data transformed'!$A$5:$A$185,0),MATCH(AN$4,'Data transformed'!$4:$4,0)-1),$M21),$N21),"NA"))</f>
        <v>54.06</v>
      </c>
      <c r="AO21" s="103" t="n">
        <f aca="true">IF($J21="","",IF(ISNUMBER(OFFSET('Data transformed'!$A$4,MATCH($A21,'Data transformed'!$A$5:$A$185,0),MATCH(AO$4,'Data transformed'!$4:$4,0)-1)), MIN(MAX(OFFSET('Data transformed'!$A$4,MATCH($A21,'Data transformed'!$A$5:$A$185,0),MATCH(AO$4,'Data transformed'!$4:$4,0)-1),$M21),$N21),"NA"))</f>
        <v>90.72</v>
      </c>
      <c r="AP21" s="103" t="n">
        <f aca="true">IF($J21="","",IF(ISNUMBER(OFFSET('Data transformed'!$A$4,MATCH($A21,'Data transformed'!$A$5:$A$185,0),MATCH(AP$4,'Data transformed'!$4:$4,0)-1)), MIN(MAX(OFFSET('Data transformed'!$A$4,MATCH($A21,'Data transformed'!$A$5:$A$185,0),MATCH(AP$4,'Data transformed'!$4:$4,0)-1),$M21),$N21),"NA"))</f>
        <v>89.61</v>
      </c>
      <c r="AQ21" s="103" t="n">
        <f aca="true">IF($J21="","",IF(ISNUMBER(OFFSET('Data transformed'!$A$4,MATCH($A21,'Data transformed'!$A$5:$A$185,0),MATCH(AQ$4,'Data transformed'!$4:$4,0)-1)), MIN(MAX(OFFSET('Data transformed'!$A$4,MATCH($A21,'Data transformed'!$A$5:$A$185,0),MATCH(AQ$4,'Data transformed'!$4:$4,0)-1),$M21),$N21),"NA"))</f>
        <v>49.97</v>
      </c>
      <c r="AR21" s="103" t="n">
        <f aca="true">IF($J21="","",IF(ISNUMBER(OFFSET('Data transformed'!$A$4,MATCH($A21,'Data transformed'!$A$5:$A$185,0),MATCH(AR$4,'Data transformed'!$4:$4,0)-1)), MIN(MAX(OFFSET('Data transformed'!$A$4,MATCH($A21,'Data transformed'!$A$5:$A$185,0),MATCH(AR$4,'Data transformed'!$4:$4,0)-1),$M21),$N21),"NA"))</f>
        <v>83.34</v>
      </c>
      <c r="AS21" s="103" t="n">
        <f aca="true">IF($J21="","",IF(ISNUMBER(OFFSET('Data transformed'!$A$4,MATCH($A21,'Data transformed'!$A$5:$A$185,0),MATCH(AS$4,'Data transformed'!$4:$4,0)-1)), MIN(MAX(OFFSET('Data transformed'!$A$4,MATCH($A21,'Data transformed'!$A$5:$A$185,0),MATCH(AS$4,'Data transformed'!$4:$4,0)-1),$M21),$N21),"NA"))</f>
        <v>92.52</v>
      </c>
      <c r="AT21" s="103" t="n">
        <f aca="true">IF($J21="","",IF(ISNUMBER(OFFSET('Data transformed'!$A$4,MATCH($A21,'Data transformed'!$A$5:$A$185,0),MATCH(AT$4,'Data transformed'!$4:$4,0)-1)), MIN(MAX(OFFSET('Data transformed'!$A$4,MATCH($A21,'Data transformed'!$A$5:$A$185,0),MATCH(AT$4,'Data transformed'!$4:$4,0)-1),$M21),$N21),"NA"))</f>
        <v>37.88</v>
      </c>
      <c r="AU21" s="103" t="n">
        <f aca="true">IF($J21="","",IF(ISNUMBER(OFFSET('Data transformed'!$A$4,MATCH($A21,'Data transformed'!$A$5:$A$185,0),MATCH(AU$4,'Data transformed'!$4:$4,0)-1)), MIN(MAX(OFFSET('Data transformed'!$A$4,MATCH($A21,'Data transformed'!$A$5:$A$185,0),MATCH(AU$4,'Data transformed'!$4:$4,0)-1),$M21),$N21),"NA"))</f>
        <v>21.83</v>
      </c>
      <c r="AV21" s="103" t="n">
        <f aca="true">IF($J21="","",IF(ISNUMBER(OFFSET('Data transformed'!$A$4,MATCH($A21,'Data transformed'!$A$5:$A$185,0),MATCH(AV$4,'Data transformed'!$4:$4,0)-1)), MIN(MAX(OFFSET('Data transformed'!$A$4,MATCH($A21,'Data transformed'!$A$5:$A$185,0),MATCH(AV$4,'Data transformed'!$4:$4,0)-1),$M21),$N21),"NA"))</f>
        <v>75.67</v>
      </c>
      <c r="AW21" s="103" t="n">
        <f aca="true">IF($J21="","",IF(ISNUMBER(OFFSET('Data transformed'!$A$4,MATCH($A21,'Data transformed'!$A$5:$A$185,0),MATCH(AW$4,'Data transformed'!$4:$4,0)-1)), MIN(MAX(OFFSET('Data transformed'!$A$4,MATCH($A21,'Data transformed'!$A$5:$A$185,0),MATCH(AW$4,'Data transformed'!$4:$4,0)-1),$M21),$N21),"NA"))</f>
        <v>37.33</v>
      </c>
      <c r="AX21" s="103" t="n">
        <f aca="true">IF($J21="","",IF(ISNUMBER(OFFSET('Data transformed'!$A$4,MATCH($A21,'Data transformed'!$A$5:$A$185,0),MATCH(AX$4,'Data transformed'!$4:$4,0)-1)), MIN(MAX(OFFSET('Data transformed'!$A$4,MATCH($A21,'Data transformed'!$A$5:$A$185,0),MATCH(AX$4,'Data transformed'!$4:$4,0)-1),$M21),$N21),"NA"))</f>
        <v>79.08</v>
      </c>
      <c r="AY21" s="103" t="n">
        <f aca="true">IF($J21="","",IF(ISNUMBER(OFFSET('Data transformed'!$A$4,MATCH($A21,'Data transformed'!$A$5:$A$185,0),MATCH(AY$4,'Data transformed'!$4:$4,0)-1)), MIN(MAX(OFFSET('Data transformed'!$A$4,MATCH($A21,'Data transformed'!$A$5:$A$185,0),MATCH(AY$4,'Data transformed'!$4:$4,0)-1),$M21),$N21),"NA"))</f>
        <v>47.69</v>
      </c>
      <c r="AZ21" s="103" t="n">
        <f aca="true">IF($J21="","",IF(ISNUMBER(OFFSET('Data transformed'!$A$4,MATCH($A21,'Data transformed'!$A$5:$A$185,0),MATCH(AZ$4,'Data transformed'!$4:$4,0)-1)), MIN(MAX(OFFSET('Data transformed'!$A$4,MATCH($A21,'Data transformed'!$A$5:$A$185,0),MATCH(AZ$4,'Data transformed'!$4:$4,0)-1),$M21),$N21),"NA"))</f>
        <v>20.08</v>
      </c>
      <c r="BA21" s="103" t="n">
        <f aca="true">IF($J21="","",IF(ISNUMBER(OFFSET('Data transformed'!$A$4,MATCH($A21,'Data transformed'!$A$5:$A$185,0),MATCH(BA$4,'Data transformed'!$4:$4,0)-1)), MIN(MAX(OFFSET('Data transformed'!$A$4,MATCH($A21,'Data transformed'!$A$5:$A$185,0),MATCH(BA$4,'Data transformed'!$4:$4,0)-1),$M21),$N21),"NA"))</f>
        <v>99.01</v>
      </c>
      <c r="BB21" s="103" t="n">
        <f aca="true">IF($J21="","",IF(ISNUMBER(OFFSET('Data transformed'!$A$4,MATCH($A21,'Data transformed'!$A$5:$A$185,0),MATCH(BB$4,'Data transformed'!$4:$4,0)-1)), MIN(MAX(OFFSET('Data transformed'!$A$4,MATCH($A21,'Data transformed'!$A$5:$A$185,0),MATCH(BB$4,'Data transformed'!$4:$4,0)-1),$M21),$N21),"NA"))</f>
        <v>74.39</v>
      </c>
      <c r="BC21" s="103" t="n">
        <f aca="true">IF($J21="","",IF(ISNUMBER(OFFSET('Data transformed'!$A$4,MATCH($A21,'Data transformed'!$A$5:$A$185,0),MATCH(BC$4,'Data transformed'!$4:$4,0)-1)), MIN(MAX(OFFSET('Data transformed'!$A$4,MATCH($A21,'Data transformed'!$A$5:$A$185,0),MATCH(BC$4,'Data transformed'!$4:$4,0)-1),$M21),$N21),"NA"))</f>
        <v>55.07</v>
      </c>
      <c r="BD21" s="103" t="n">
        <f aca="true">IF($J21="","",IF(ISNUMBER(OFFSET('Data transformed'!$A$4,MATCH($A21,'Data transformed'!$A$5:$A$185,0),MATCH(BD$4,'Data transformed'!$4:$4,0)-1)), MIN(MAX(OFFSET('Data transformed'!$A$4,MATCH($A21,'Data transformed'!$A$5:$A$185,0),MATCH(BD$4,'Data transformed'!$4:$4,0)-1),$M21),$N21),"NA"))</f>
        <v>91.28</v>
      </c>
      <c r="BE21" s="103" t="n">
        <f aca="true">IF($J21="","",IF(ISNUMBER(OFFSET('Data transformed'!$A$4,MATCH($A21,'Data transformed'!$A$5:$A$185,0),MATCH(BE$4,'Data transformed'!$4:$4,0)-1)), MIN(MAX(OFFSET('Data transformed'!$A$4,MATCH($A21,'Data transformed'!$A$5:$A$185,0),MATCH(BE$4,'Data transformed'!$4:$4,0)-1),$M21),$N21),"NA"))</f>
        <v>22.57</v>
      </c>
      <c r="BF21" s="103" t="n">
        <f aca="true">IF($J21="","",IF(ISNUMBER(OFFSET('Data transformed'!$A$4,MATCH($A21,'Data transformed'!$A$5:$A$185,0),MATCH(BF$4,'Data transformed'!$4:$4,0)-1)), MIN(MAX(OFFSET('Data transformed'!$A$4,MATCH($A21,'Data transformed'!$A$5:$A$185,0),MATCH(BF$4,'Data transformed'!$4:$4,0)-1),$M21),$N21),"NA"))</f>
        <v>96.16</v>
      </c>
      <c r="BG21" s="103" t="n">
        <f aca="true">IF($J21="","",IF(ISNUMBER(OFFSET('Data transformed'!$A$4,MATCH($A21,'Data transformed'!$A$5:$A$185,0),MATCH(BG$4,'Data transformed'!$4:$4,0)-1)), MIN(MAX(OFFSET('Data transformed'!$A$4,MATCH($A21,'Data transformed'!$A$5:$A$185,0),MATCH(BG$4,'Data transformed'!$4:$4,0)-1),$M21),$N21),"NA"))</f>
        <v>78.18</v>
      </c>
      <c r="BH21" s="103" t="n">
        <f aca="true">IF($J21="","",IF(ISNUMBER(OFFSET('Data transformed'!$A$4,MATCH($A21,'Data transformed'!$A$5:$A$185,0),MATCH(BH$4,'Data transformed'!$4:$4,0)-1)), MIN(MAX(OFFSET('Data transformed'!$A$4,MATCH($A21,'Data transformed'!$A$5:$A$185,0),MATCH(BH$4,'Data transformed'!$4:$4,0)-1),$M21),$N21),"NA"))</f>
        <v>70.07</v>
      </c>
      <c r="BI21" s="103" t="n">
        <f aca="true">IF($J21="","",IF(ISNUMBER(OFFSET('Data transformed'!$A$4,MATCH($A21,'Data transformed'!$A$5:$A$185,0),MATCH(BI$4,'Data transformed'!$4:$4,0)-1)), MIN(MAX(OFFSET('Data transformed'!$A$4,MATCH($A21,'Data transformed'!$A$5:$A$185,0),MATCH(BI$4,'Data transformed'!$4:$4,0)-1),$M21),$N21),"NA"))</f>
        <v>12.72</v>
      </c>
      <c r="BJ21" s="103" t="n">
        <f aca="true">IF($J21="","",IF(ISNUMBER(OFFSET('Data transformed'!$A$4,MATCH($A21,'Data transformed'!$A$5:$A$185,0),MATCH(BJ$4,'Data transformed'!$4:$4,0)-1)), MIN(MAX(OFFSET('Data transformed'!$A$4,MATCH($A21,'Data transformed'!$A$5:$A$185,0),MATCH(BJ$4,'Data transformed'!$4:$4,0)-1),$M21),$N21),"NA"))</f>
        <v>85.78</v>
      </c>
      <c r="BK21" s="103" t="n">
        <f aca="true">IF($J21="","",IF(ISNUMBER(OFFSET('Data transformed'!$A$4,MATCH($A21,'Data transformed'!$A$5:$A$185,0),MATCH(BK$4,'Data transformed'!$4:$4,0)-1)), MIN(MAX(OFFSET('Data transformed'!$A$4,MATCH($A21,'Data transformed'!$A$5:$A$185,0),MATCH(BK$4,'Data transformed'!$4:$4,0)-1),$M21),$N21),"NA"))</f>
        <v>23.62</v>
      </c>
      <c r="BL21" s="103" t="n">
        <f aca="true">IF($J21="","",IF(ISNUMBER(OFFSET('Data transformed'!$A$4,MATCH($A21,'Data transformed'!$A$5:$A$185,0),MATCH(BL$4,'Data transformed'!$4:$4,0)-1)), MIN(MAX(OFFSET('Data transformed'!$A$4,MATCH($A21,'Data transformed'!$A$5:$A$185,0),MATCH(BL$4,'Data transformed'!$4:$4,0)-1),$M21),$N21),"NA"))</f>
        <v>20.77</v>
      </c>
      <c r="BM21" s="103" t="n">
        <f aca="true">IF($J21="","",IF(ISNUMBER(OFFSET('Data transformed'!$A$4,MATCH($A21,'Data transformed'!$A$5:$A$185,0),MATCH(BM$4,'Data transformed'!$4:$4,0)-1)), MIN(MAX(OFFSET('Data transformed'!$A$4,MATCH($A21,'Data transformed'!$A$5:$A$185,0),MATCH(BM$4,'Data transformed'!$4:$4,0)-1),$M21),$N21),"NA"))</f>
        <v>64</v>
      </c>
      <c r="BN21" s="103" t="n">
        <f aca="true">IF($J21="","",IF(ISNUMBER(OFFSET('Data transformed'!$A$4,MATCH($A21,'Data transformed'!$A$5:$A$185,0),MATCH(BN$4,'Data transformed'!$4:$4,0)-1)), MIN(MAX(OFFSET('Data transformed'!$A$4,MATCH($A21,'Data transformed'!$A$5:$A$185,0),MATCH(BN$4,'Data transformed'!$4:$4,0)-1),$M21),$N21),"NA"))</f>
        <v>84.21</v>
      </c>
      <c r="BO21" s="103" t="n">
        <f aca="true">IF($J21="","",IF(ISNUMBER(OFFSET('Data transformed'!$A$4,MATCH($A21,'Data transformed'!$A$5:$A$185,0),MATCH(BO$4,'Data transformed'!$4:$4,0)-1)), MIN(MAX(OFFSET('Data transformed'!$A$4,MATCH($A21,'Data transformed'!$A$5:$A$185,0),MATCH(BO$4,'Data transformed'!$4:$4,0)-1),$M21),$N21),"NA"))</f>
        <v>36.84</v>
      </c>
      <c r="BP21" s="103" t="n">
        <f aca="true">IF($J21="","",IF(ISNUMBER(OFFSET('Data transformed'!$A$4,MATCH($A21,'Data transformed'!$A$5:$A$185,0),MATCH(BP$4,'Data transformed'!$4:$4,0)-1)), MIN(MAX(OFFSET('Data transformed'!$A$4,MATCH($A21,'Data transformed'!$A$5:$A$185,0),MATCH(BP$4,'Data transformed'!$4:$4,0)-1),$M21),$N21),"NA"))</f>
        <v>5.25</v>
      </c>
      <c r="BQ21" s="103" t="n">
        <f aca="true">IF($J21="","",IF(ISNUMBER(OFFSET('Data transformed'!$A$4,MATCH($A21,'Data transformed'!$A$5:$A$185,0),MATCH(BQ$4,'Data transformed'!$4:$4,0)-1)), MIN(MAX(OFFSET('Data transformed'!$A$4,MATCH($A21,'Data transformed'!$A$5:$A$185,0),MATCH(BQ$4,'Data transformed'!$4:$4,0)-1),$M21),$N21),"NA"))</f>
        <v>7.47</v>
      </c>
      <c r="BR21" s="103" t="n">
        <f aca="true">IF($J21="","",IF(ISNUMBER(OFFSET('Data transformed'!$A$4,MATCH($A21,'Data transformed'!$A$5:$A$185,0),MATCH(BR$4,'Data transformed'!$4:$4,0)-1)), MIN(MAX(OFFSET('Data transformed'!$A$4,MATCH($A21,'Data transformed'!$A$5:$A$185,0),MATCH(BR$4,'Data transformed'!$4:$4,0)-1),$M21),$N21),"NA"))</f>
        <v>93.29</v>
      </c>
      <c r="BS21" s="103" t="n">
        <f aca="true">IF($J21="","",IF(ISNUMBER(OFFSET('Data transformed'!$A$4,MATCH($A21,'Data transformed'!$A$5:$A$185,0),MATCH(BS$4,'Data transformed'!$4:$4,0)-1)), MIN(MAX(OFFSET('Data transformed'!$A$4,MATCH($A21,'Data transformed'!$A$5:$A$185,0),MATCH(BS$4,'Data transformed'!$4:$4,0)-1),$M21),$N21),"NA"))</f>
        <v>98</v>
      </c>
      <c r="BT21" s="103" t="n">
        <f aca="true">IF($J21="","",IF(ISNUMBER(OFFSET('Data transformed'!$A$4,MATCH($A21,'Data transformed'!$A$5:$A$185,0),MATCH(BT$4,'Data transformed'!$4:$4,0)-1)), MIN(MAX(OFFSET('Data transformed'!$A$4,MATCH($A21,'Data transformed'!$A$5:$A$185,0),MATCH(BT$4,'Data transformed'!$4:$4,0)-1),$M21),$N21),"NA"))</f>
        <v>90.81</v>
      </c>
      <c r="BU21" s="103" t="n">
        <f aca="true">IF($J21="","",IF(ISNUMBER(OFFSET('Data transformed'!$A$4,MATCH($A21,'Data transformed'!$A$5:$A$185,0),MATCH(BU$4,'Data transformed'!$4:$4,0)-1)), MIN(MAX(OFFSET('Data transformed'!$A$4,MATCH($A21,'Data transformed'!$A$5:$A$185,0),MATCH(BU$4,'Data transformed'!$4:$4,0)-1),$M21),$N21),"NA"))</f>
        <v>17.07</v>
      </c>
      <c r="BV21" s="103" t="n">
        <f aca="true">IF($J21="","",IF(ISNUMBER(OFFSET('Data transformed'!$A$4,MATCH($A21,'Data transformed'!$A$5:$A$185,0),MATCH(BV$4,'Data transformed'!$4:$4,0)-1)), MIN(MAX(OFFSET('Data transformed'!$A$4,MATCH($A21,'Data transformed'!$A$5:$A$185,0),MATCH(BV$4,'Data transformed'!$4:$4,0)-1),$M21),$N21),"NA"))</f>
        <v>63.63</v>
      </c>
      <c r="BW21" s="103" t="n">
        <f aca="true">IF($J21="","",IF(ISNUMBER(OFFSET('Data transformed'!$A$4,MATCH($A21,'Data transformed'!$A$5:$A$185,0),MATCH(BW$4,'Data transformed'!$4:$4,0)-1)), MIN(MAX(OFFSET('Data transformed'!$A$4,MATCH($A21,'Data transformed'!$A$5:$A$185,0),MATCH(BW$4,'Data transformed'!$4:$4,0)-1),$M21),$N21),"NA"))</f>
        <v>59.95</v>
      </c>
      <c r="BX21" s="103" t="n">
        <f aca="true">IF($J21="","",IF(ISNUMBER(OFFSET('Data transformed'!$A$4,MATCH($A21,'Data transformed'!$A$5:$A$185,0),MATCH(BX$4,'Data transformed'!$4:$4,0)-1)), MIN(MAX(OFFSET('Data transformed'!$A$4,MATCH($A21,'Data transformed'!$A$5:$A$185,0),MATCH(BX$4,'Data transformed'!$4:$4,0)-1),$M21),$N21),"NA"))</f>
        <v>43.03</v>
      </c>
      <c r="BY21" s="103" t="n">
        <f aca="true">IF($J21="","",IF(ISNUMBER(OFFSET('Data transformed'!$A$4,MATCH($A21,'Data transformed'!$A$5:$A$185,0),MATCH(BY$4,'Data transformed'!$4:$4,0)-1)), MIN(MAX(OFFSET('Data transformed'!$A$4,MATCH($A21,'Data transformed'!$A$5:$A$185,0),MATCH(BY$4,'Data transformed'!$4:$4,0)-1),$M21),$N21),"NA"))</f>
        <v>11.21</v>
      </c>
      <c r="BZ21" s="103" t="n">
        <f aca="true">IF($J21="","",IF(ISNUMBER(OFFSET('Data transformed'!$A$4,MATCH($A21,'Data transformed'!$A$5:$A$185,0),MATCH(BZ$4,'Data transformed'!$4:$4,0)-1)), MIN(MAX(OFFSET('Data transformed'!$A$4,MATCH($A21,'Data transformed'!$A$5:$A$185,0),MATCH(BZ$4,'Data transformed'!$4:$4,0)-1),$M21),$N21),"NA"))</f>
        <v>84.52</v>
      </c>
      <c r="CA21" s="103" t="n">
        <f aca="true">IF($J21="","",IF(ISNUMBER(OFFSET('Data transformed'!$A$4,MATCH($A21,'Data transformed'!$A$5:$A$185,0),MATCH(CA$4,'Data transformed'!$4:$4,0)-1)), MIN(MAX(OFFSET('Data transformed'!$A$4,MATCH($A21,'Data transformed'!$A$5:$A$185,0),MATCH(CA$4,'Data transformed'!$4:$4,0)-1),$M21),$N21),"NA"))</f>
        <v>75.35</v>
      </c>
      <c r="CB21" s="103" t="n">
        <f aca="true">IF($J21="","",IF(ISNUMBER(OFFSET('Data transformed'!$A$4,MATCH($A21,'Data transformed'!$A$5:$A$185,0),MATCH(CB$4,'Data transformed'!$4:$4,0)-1)), MIN(MAX(OFFSET('Data transformed'!$A$4,MATCH($A21,'Data transformed'!$A$5:$A$185,0),MATCH(CB$4,'Data transformed'!$4:$4,0)-1),$M21),$N21),"NA"))</f>
        <v>73.66</v>
      </c>
      <c r="CC21" s="103" t="n">
        <f aca="true">IF($J21="","",IF(ISNUMBER(OFFSET('Data transformed'!$A$4,MATCH($A21,'Data transformed'!$A$5:$A$185,0),MATCH(CC$4,'Data transformed'!$4:$4,0)-1)), MIN(MAX(OFFSET('Data transformed'!$A$4,MATCH($A21,'Data transformed'!$A$5:$A$185,0),MATCH(CC$4,'Data transformed'!$4:$4,0)-1),$M21),$N21),"NA"))</f>
        <v>82.64</v>
      </c>
      <c r="CD21" s="103" t="n">
        <f aca="true">IF($J21="","",IF(ISNUMBER(OFFSET('Data transformed'!$A$4,MATCH($A21,'Data transformed'!$A$5:$A$185,0),MATCH(CD$4,'Data transformed'!$4:$4,0)-1)), MIN(MAX(OFFSET('Data transformed'!$A$4,MATCH($A21,'Data transformed'!$A$5:$A$185,0),MATCH(CD$4,'Data transformed'!$4:$4,0)-1),$M21),$N21),"NA"))</f>
        <v>21.77</v>
      </c>
      <c r="CE21" s="103" t="n">
        <f aca="true">IF($J21="","",IF(ISNUMBER(OFFSET('Data transformed'!$A$4,MATCH($A21,'Data transformed'!$A$5:$A$185,0),MATCH(CE$4,'Data transformed'!$4:$4,0)-1)), MIN(MAX(OFFSET('Data transformed'!$A$4,MATCH($A21,'Data transformed'!$A$5:$A$185,0),MATCH(CE$4,'Data transformed'!$4:$4,0)-1),$M21),$N21),"NA"))</f>
        <v>30.87</v>
      </c>
      <c r="CF21" s="103" t="n">
        <f aca="true">IF($J21="","",IF(ISNUMBER(OFFSET('Data transformed'!$A$4,MATCH($A21,'Data transformed'!$A$5:$A$185,0),MATCH(CF$4,'Data transformed'!$4:$4,0)-1)), MIN(MAX(OFFSET('Data transformed'!$A$4,MATCH($A21,'Data transformed'!$A$5:$A$185,0),MATCH(CF$4,'Data transformed'!$4:$4,0)-1),$M21),$N21),"NA"))</f>
        <v>29.64</v>
      </c>
      <c r="CG21" s="103" t="n">
        <f aca="true">IF($J21="","",IF(ISNUMBER(OFFSET('Data transformed'!$A$4,MATCH($A21,'Data transformed'!$A$5:$A$185,0),MATCH(CG$4,'Data transformed'!$4:$4,0)-1)), MIN(MAX(OFFSET('Data transformed'!$A$4,MATCH($A21,'Data transformed'!$A$5:$A$185,0),MATCH(CG$4,'Data transformed'!$4:$4,0)-1),$M21),$N21),"NA"))</f>
        <v>88.95</v>
      </c>
      <c r="CH21" s="103" t="n">
        <f aca="true">IF($J21="","",IF(ISNUMBER(OFFSET('Data transformed'!$A$4,MATCH($A21,'Data transformed'!$A$5:$A$185,0),MATCH(CH$4,'Data transformed'!$4:$4,0)-1)), MIN(MAX(OFFSET('Data transformed'!$A$4,MATCH($A21,'Data transformed'!$A$5:$A$185,0),MATCH(CH$4,'Data transformed'!$4:$4,0)-1),$M21),$N21),"NA"))</f>
        <v>77.42</v>
      </c>
      <c r="CI21" s="103" t="n">
        <f aca="true">IF($J21="","",IF(ISNUMBER(OFFSET('Data transformed'!$A$4,MATCH($A21,'Data transformed'!$A$5:$A$185,0),MATCH(CI$4,'Data transformed'!$4:$4,0)-1)), MIN(MAX(OFFSET('Data transformed'!$A$4,MATCH($A21,'Data transformed'!$A$5:$A$185,0),MATCH(CI$4,'Data transformed'!$4:$4,0)-1),$M21),$N21),"NA"))</f>
        <v>48.95</v>
      </c>
      <c r="CJ21" s="103" t="n">
        <f aca="true">IF($J21="","",IF(ISNUMBER(OFFSET('Data transformed'!$A$4,MATCH($A21,'Data transformed'!$A$5:$A$185,0),MATCH(CJ$4,'Data transformed'!$4:$4,0)-1)), MIN(MAX(OFFSET('Data transformed'!$A$4,MATCH($A21,'Data transformed'!$A$5:$A$185,0),MATCH(CJ$4,'Data transformed'!$4:$4,0)-1),$M21),$N21),"NA"))</f>
        <v>83.11</v>
      </c>
      <c r="CK21" s="103" t="n">
        <f aca="true">IF($J21="","",IF(ISNUMBER(OFFSET('Data transformed'!$A$4,MATCH($A21,'Data transformed'!$A$5:$A$185,0),MATCH(CK$4,'Data transformed'!$4:$4,0)-1)), MIN(MAX(OFFSET('Data transformed'!$A$4,MATCH($A21,'Data transformed'!$A$5:$A$185,0),MATCH(CK$4,'Data transformed'!$4:$4,0)-1),$M21),$N21),"NA"))</f>
        <v>94.49</v>
      </c>
      <c r="CL21" s="103" t="n">
        <f aca="true">IF($J21="","",IF(ISNUMBER(OFFSET('Data transformed'!$A$4,MATCH($A21,'Data transformed'!$A$5:$A$185,0),MATCH(CL$4,'Data transformed'!$4:$4,0)-1)), MIN(MAX(OFFSET('Data transformed'!$A$4,MATCH($A21,'Data transformed'!$A$5:$A$185,0),MATCH(CL$4,'Data transformed'!$4:$4,0)-1),$M21),$N21),"NA"))</f>
        <v>6.5</v>
      </c>
      <c r="CM21" s="103" t="n">
        <f aca="true">IF($J21="","",IF(ISNUMBER(OFFSET('Data transformed'!$A$4,MATCH($A21,'Data transformed'!$A$5:$A$185,0),MATCH(CM$4,'Data transformed'!$4:$4,0)-1)), MIN(MAX(OFFSET('Data transformed'!$A$4,MATCH($A21,'Data transformed'!$A$5:$A$185,0),MATCH(CM$4,'Data transformed'!$4:$4,0)-1),$M21),$N21),"NA"))</f>
        <v>12.36</v>
      </c>
      <c r="CN21" s="103" t="n">
        <f aca="true">IF($J21="","",IF(ISNUMBER(OFFSET('Data transformed'!$A$4,MATCH($A21,'Data transformed'!$A$5:$A$185,0),MATCH(CN$4,'Data transformed'!$4:$4,0)-1)), MIN(MAX(OFFSET('Data transformed'!$A$4,MATCH($A21,'Data transformed'!$A$5:$A$185,0),MATCH(CN$4,'Data transformed'!$4:$4,0)-1),$M21),$N21),"NA"))</f>
        <v>21.96</v>
      </c>
      <c r="CO21" s="103" t="n">
        <f aca="true">IF($J21="","",IF(ISNUMBER(OFFSET('Data transformed'!$A$4,MATCH($A21,'Data transformed'!$A$5:$A$185,0),MATCH(CO$4,'Data transformed'!$4:$4,0)-1)), MIN(MAX(OFFSET('Data transformed'!$A$4,MATCH($A21,'Data transformed'!$A$5:$A$185,0),MATCH(CO$4,'Data transformed'!$4:$4,0)-1),$M21),$N21),"NA"))</f>
        <v>73.98</v>
      </c>
      <c r="CP21" s="103" t="n">
        <f aca="true">IF($J21="","",IF(ISNUMBER(OFFSET('Data transformed'!$A$4,MATCH($A21,'Data transformed'!$A$5:$A$185,0),MATCH(CP$4,'Data transformed'!$4:$4,0)-1)), MIN(MAX(OFFSET('Data transformed'!$A$4,MATCH($A21,'Data transformed'!$A$5:$A$185,0),MATCH(CP$4,'Data transformed'!$4:$4,0)-1),$M21),$N21),"NA"))</f>
        <v>76.95</v>
      </c>
      <c r="CQ21" s="103" t="n">
        <f aca="true">IF($J21="","",IF(ISNUMBER(OFFSET('Data transformed'!$A$4,MATCH($A21,'Data transformed'!$A$5:$A$185,0),MATCH(CQ$4,'Data transformed'!$4:$4,0)-1)), MIN(MAX(OFFSET('Data transformed'!$A$4,MATCH($A21,'Data transformed'!$A$5:$A$185,0),MATCH(CQ$4,'Data transformed'!$4:$4,0)-1),$M21),$N21),"NA"))</f>
        <v>88.5</v>
      </c>
      <c r="CR21" s="103" t="n">
        <f aca="true">IF($J21="","",IF(ISNUMBER(OFFSET('Data transformed'!$A$4,MATCH($A21,'Data transformed'!$A$5:$A$185,0),MATCH(CR$4,'Data transformed'!$4:$4,0)-1)), MIN(MAX(OFFSET('Data transformed'!$A$4,MATCH($A21,'Data transformed'!$A$5:$A$185,0),MATCH(CR$4,'Data transformed'!$4:$4,0)-1),$M21),$N21),"NA"))</f>
        <v>68.7</v>
      </c>
      <c r="CS21" s="103" t="n">
        <f aca="true">IF($J21="","",IF(ISNUMBER(OFFSET('Data transformed'!$A$4,MATCH($A21,'Data transformed'!$A$5:$A$185,0),MATCH(CS$4,'Data transformed'!$4:$4,0)-1)), MIN(MAX(OFFSET('Data transformed'!$A$4,MATCH($A21,'Data transformed'!$A$5:$A$185,0),MATCH(CS$4,'Data transformed'!$4:$4,0)-1),$M21),$N21),"NA"))</f>
        <v>26.72</v>
      </c>
      <c r="CT21" s="103" t="n">
        <f aca="true">IF($J21="","",IF(ISNUMBER(OFFSET('Data transformed'!$A$4,MATCH($A21,'Data transformed'!$A$5:$A$185,0),MATCH(CT$4,'Data transformed'!$4:$4,0)-1)), MIN(MAX(OFFSET('Data transformed'!$A$4,MATCH($A21,'Data transformed'!$A$5:$A$185,0),MATCH(CT$4,'Data transformed'!$4:$4,0)-1),$M21),$N21),"NA"))</f>
        <v>14.3</v>
      </c>
      <c r="CU21" s="103" t="n">
        <f aca="true">IF($J21="","",IF(ISNUMBER(OFFSET('Data transformed'!$A$4,MATCH($A21,'Data transformed'!$A$5:$A$185,0),MATCH(CU$4,'Data transformed'!$4:$4,0)-1)), MIN(MAX(OFFSET('Data transformed'!$A$4,MATCH($A21,'Data transformed'!$A$5:$A$185,0),MATCH(CU$4,'Data transformed'!$4:$4,0)-1),$M21),$N21),"NA"))</f>
        <v>27.06</v>
      </c>
    </row>
    <row r="22" s="103" customFormat="true" ht="15.5" hidden="false" customHeight="false" outlineLevel="0" collapsed="false">
      <c r="A22" s="107" t="n">
        <v>1220</v>
      </c>
      <c r="B22" s="107" t="n">
        <v>3</v>
      </c>
      <c r="C22" s="103" t="str">
        <f aca="true">IF(ISBLANK(OFFSET('Raw Data'!$A$3,MATCH($A22,'Raw Data'!$B$4:$B$185,0),MATCH(C$4,'Raw Data'!$3:$3,0)-1)),"",OFFSET('Raw Data'!$A$3,MATCH($A22,'Raw Data'!$B$4:$B$185,0),MATCH(C$4,'Raw Data'!$3:$3,0)-1))</f>
        <v>Access to finance</v>
      </c>
      <c r="D22" s="103" t="str">
        <f aca="true">IF(ISBLANK(OFFSET('Raw Data'!$A$3,MATCH($A22,'Raw Data'!$B$4:$B$185,0),MATCH(D$4,'Raw Data'!$3:$3,0)-1)),"",OFFSET('Raw Data'!$A$3,MATCH($A22,'Raw Data'!$B$4:$B$185,0),MATCH(D$4,'Raw Data'!$3:$3,0)-1))</f>
        <v/>
      </c>
      <c r="E22" s="103" t="str">
        <f aca="true">IF(ISBLANK(OFFSET('Raw Data'!$A$3,MATCH($A22,'Raw Data'!$B$4:$B$185,0),MATCH(E$4,'Raw Data'!$3:$3,0)-1)),"",OFFSET('Raw Data'!$A$3,MATCH($A22,'Raw Data'!$B$4:$B$185,0),MATCH(E$4,'Raw Data'!$3:$3,0)-1))</f>
        <v/>
      </c>
      <c r="J22" s="103" t="e">
        <f aca="true" t="array" ref="J22:J22">IFERROR(_xlfn.QUARTILE.INC(IF(ISNUMBER(OFFSET('Data transformed'!$N$4,MATCH('outliers treatment'!$A22,'Data transformed'!$A$5:$A$185),1,1,COUNTA('Data transformed'!$O$4:$CX$4))),OFFSET('Data transformed'!$N$4,MATCH('outliers treatment'!$A22,'Data transformed'!$A$5:$A$185),1,1,COUNTA('Data transformed'!$O$4:$CX$4))),1),"")</f>
        <v>#N/A</v>
      </c>
      <c r="K22" s="103" t="e">
        <f aca="true" t="array" ref="K22:K22">IFERROR(_xlfn.QUARTILE.INC(IF(ISNUMBER(OFFSET('Data transformed'!$N$4,MATCH('outliers treatment'!$A22,'Data transformed'!$A$5:$A$185),1,1,COUNTA('Data transformed'!$O$4:$CX$4))),OFFSET('Data transformed'!$N$4,MATCH('outliers treatment'!$A22,'Data transformed'!$A$5:$A$185),1,1,COUNTA('Data transformed'!$O$4:$CX$4))),3),"")</f>
        <v>#N/A</v>
      </c>
      <c r="L22" s="103" t="str">
        <f aca="false">IFERROR(K22-J22,"")</f>
        <v/>
      </c>
      <c r="P22" s="105" t="str">
        <f aca="false" t="array" ref="P22:P22">IFERROR(SKEW(IF(ISNUMBER(T22:CU22),T22:CU22,"")),"")</f>
        <v/>
      </c>
      <c r="Q22" s="103" t="n">
        <f aca="true">IF(ISBLANK(OFFSET('Data above threshold'!$A$4,MATCH('Data above threshold'!$A21,'Data above threshold'!$A$5:$A$185,0),MATCH('Data above threshold'!N$4,'Data above threshold'!$4:$4,0)-1)),1,OFFSET('Data above threshold'!$A$4,MATCH('Data above threshold'!$A21,'Data above threshold'!$A$5:$A$185,0),MATCH('Data above threshold'!N$4,'Data above threshold'!$4:$4,0)-1))</f>
        <v>1</v>
      </c>
      <c r="R22" s="103" t="e">
        <f aca="false">IF($J22="","",COUNTIF(T22:CU22,M22)+ COUNTIF(T22:CQ22,N22))</f>
        <v>#N/A</v>
      </c>
      <c r="S22" s="106" t="str">
        <f aca="false" t="array" ref="S22:S22">IF(B22&lt;4,"",1-IFERROR(SUM(ISNUMBER(T22:CU22)*(1-$T$3:$CU$3))/COUNTIF($T$3:$CU$3,0),0))</f>
        <v/>
      </c>
      <c r="T22" s="103" t="str">
        <f aca="true">IF($J22="","",IF(ISNUMBER(OFFSET('Data transformed'!$A$4,MATCH($A22,'Data transformed'!$A$5:$A$185,0),MATCH(T$4,'Data transformed'!$4:$4,0)-1)), MIN(MAX(OFFSET('Data transformed'!$A$4,MATCH($A22,'Data transformed'!$A$5:$A$185,0),MATCH(T$4,'Data transformed'!$4:$4,0)-1),$M22),$N22),"NA"))</f>
        <v>NA</v>
      </c>
      <c r="U22" s="103" t="str">
        <f aca="true">IF($J22="","",IF(ISNUMBER(OFFSET('Data transformed'!$A$4,MATCH($A22,'Data transformed'!$A$5:$A$185,0),MATCH(U$4,'Data transformed'!$4:$4,0)-1)), MIN(MAX(OFFSET('Data transformed'!$A$4,MATCH($A22,'Data transformed'!$A$5:$A$185,0),MATCH(U$4,'Data transformed'!$4:$4,0)-1),$M22),$N22),"NA"))</f>
        <v>NA</v>
      </c>
      <c r="V22" s="103" t="str">
        <f aca="true">IF($J22="","",IF(ISNUMBER(OFFSET('Data transformed'!$A$4,MATCH($A22,'Data transformed'!$A$5:$A$185,0),MATCH(V$4,'Data transformed'!$4:$4,0)-1)), MIN(MAX(OFFSET('Data transformed'!$A$4,MATCH($A22,'Data transformed'!$A$5:$A$185,0),MATCH(V$4,'Data transformed'!$4:$4,0)-1),$M22),$N22),"NA"))</f>
        <v>NA</v>
      </c>
      <c r="W22" s="103" t="str">
        <f aca="true">IF($J22="","",IF(ISNUMBER(OFFSET('Data transformed'!$A$4,MATCH($A22,'Data transformed'!$A$5:$A$185,0),MATCH(W$4,'Data transformed'!$4:$4,0)-1)), MIN(MAX(OFFSET('Data transformed'!$A$4,MATCH($A22,'Data transformed'!$A$5:$A$185,0),MATCH(W$4,'Data transformed'!$4:$4,0)-1),$M22),$N22),"NA"))</f>
        <v>NA</v>
      </c>
      <c r="X22" s="103" t="str">
        <f aca="true">IF($J22="","",IF(ISNUMBER(OFFSET('Data transformed'!$A$4,MATCH($A22,'Data transformed'!$A$5:$A$185,0),MATCH(X$4,'Data transformed'!$4:$4,0)-1)), MIN(MAX(OFFSET('Data transformed'!$A$4,MATCH($A22,'Data transformed'!$A$5:$A$185,0),MATCH(X$4,'Data transformed'!$4:$4,0)-1),$M22),$N22),"NA"))</f>
        <v>NA</v>
      </c>
      <c r="Y22" s="103" t="str">
        <f aca="true">IF($J22="","",IF(ISNUMBER(OFFSET('Data transformed'!$A$4,MATCH($A22,'Data transformed'!$A$5:$A$185,0),MATCH(Y$4,'Data transformed'!$4:$4,0)-1)), MIN(MAX(OFFSET('Data transformed'!$A$4,MATCH($A22,'Data transformed'!$A$5:$A$185,0),MATCH(Y$4,'Data transformed'!$4:$4,0)-1),$M22),$N22),"NA"))</f>
        <v>NA</v>
      </c>
      <c r="Z22" s="103" t="str">
        <f aca="true">IF($J22="","",IF(ISNUMBER(OFFSET('Data transformed'!$A$4,MATCH($A22,'Data transformed'!$A$5:$A$185,0),MATCH(Z$4,'Data transformed'!$4:$4,0)-1)), MIN(MAX(OFFSET('Data transformed'!$A$4,MATCH($A22,'Data transformed'!$A$5:$A$185,0),MATCH(Z$4,'Data transformed'!$4:$4,0)-1),$M22),$N22),"NA"))</f>
        <v>NA</v>
      </c>
      <c r="AA22" s="103" t="str">
        <f aca="true">IF($J22="","",IF(ISNUMBER(OFFSET('Data transformed'!$A$4,MATCH($A22,'Data transformed'!$A$5:$A$185,0),MATCH(AA$4,'Data transformed'!$4:$4,0)-1)), MIN(MAX(OFFSET('Data transformed'!$A$4,MATCH($A22,'Data transformed'!$A$5:$A$185,0),MATCH(AA$4,'Data transformed'!$4:$4,0)-1),$M22),$N22),"NA"))</f>
        <v>NA</v>
      </c>
      <c r="AB22" s="103" t="str">
        <f aca="true">IF($J22="","",IF(ISNUMBER(OFFSET('Data transformed'!$A$4,MATCH($A22,'Data transformed'!$A$5:$A$185,0),MATCH(AB$4,'Data transformed'!$4:$4,0)-1)), MIN(MAX(OFFSET('Data transformed'!$A$4,MATCH($A22,'Data transformed'!$A$5:$A$185,0),MATCH(AB$4,'Data transformed'!$4:$4,0)-1),$M22),$N22),"NA"))</f>
        <v>NA</v>
      </c>
      <c r="AC22" s="103" t="str">
        <f aca="true">IF($J22="","",IF(ISNUMBER(OFFSET('Data transformed'!$A$4,MATCH($A22,'Data transformed'!$A$5:$A$185,0),MATCH(AC$4,'Data transformed'!$4:$4,0)-1)), MIN(MAX(OFFSET('Data transformed'!$A$4,MATCH($A22,'Data transformed'!$A$5:$A$185,0),MATCH(AC$4,'Data transformed'!$4:$4,0)-1),$M22),$N22),"NA"))</f>
        <v>NA</v>
      </c>
      <c r="AD22" s="103" t="str">
        <f aca="true">IF($J22="","",IF(ISNUMBER(OFFSET('Data transformed'!$A$4,MATCH($A22,'Data transformed'!$A$5:$A$185,0),MATCH(AD$4,'Data transformed'!$4:$4,0)-1)), MIN(MAX(OFFSET('Data transformed'!$A$4,MATCH($A22,'Data transformed'!$A$5:$A$185,0),MATCH(AD$4,'Data transformed'!$4:$4,0)-1),$M22),$N22),"NA"))</f>
        <v>NA</v>
      </c>
      <c r="AE22" s="103" t="str">
        <f aca="true">IF($J22="","",IF(ISNUMBER(OFFSET('Data transformed'!$A$4,MATCH($A22,'Data transformed'!$A$5:$A$185,0),MATCH(AE$4,'Data transformed'!$4:$4,0)-1)), MIN(MAX(OFFSET('Data transformed'!$A$4,MATCH($A22,'Data transformed'!$A$5:$A$185,0),MATCH(AE$4,'Data transformed'!$4:$4,0)-1),$M22),$N22),"NA"))</f>
        <v>NA</v>
      </c>
      <c r="AF22" s="103" t="str">
        <f aca="true">IF($J22="","",IF(ISNUMBER(OFFSET('Data transformed'!$A$4,MATCH($A22,'Data transformed'!$A$5:$A$185,0),MATCH(AF$4,'Data transformed'!$4:$4,0)-1)), MIN(MAX(OFFSET('Data transformed'!$A$4,MATCH($A22,'Data transformed'!$A$5:$A$185,0),MATCH(AF$4,'Data transformed'!$4:$4,0)-1),$M22),$N22),"NA"))</f>
        <v>NA</v>
      </c>
      <c r="AG22" s="103" t="str">
        <f aca="true">IF($J22="","",IF(ISNUMBER(OFFSET('Data transformed'!$A$4,MATCH($A22,'Data transformed'!$A$5:$A$185,0),MATCH(AG$4,'Data transformed'!$4:$4,0)-1)), MIN(MAX(OFFSET('Data transformed'!$A$4,MATCH($A22,'Data transformed'!$A$5:$A$185,0),MATCH(AG$4,'Data transformed'!$4:$4,0)-1),$M22),$N22),"NA"))</f>
        <v>NA</v>
      </c>
      <c r="AH22" s="103" t="str">
        <f aca="true">IF($J22="","",IF(ISNUMBER(OFFSET('Data transformed'!$A$4,MATCH($A22,'Data transformed'!$A$5:$A$185,0),MATCH(AH$4,'Data transformed'!$4:$4,0)-1)), MIN(MAX(OFFSET('Data transformed'!$A$4,MATCH($A22,'Data transformed'!$A$5:$A$185,0),MATCH(AH$4,'Data transformed'!$4:$4,0)-1),$M22),$N22),"NA"))</f>
        <v>NA</v>
      </c>
      <c r="AI22" s="103" t="str">
        <f aca="true">IF($J22="","",IF(ISNUMBER(OFFSET('Data transformed'!$A$4,MATCH($A22,'Data transformed'!$A$5:$A$185,0),MATCH(AI$4,'Data transformed'!$4:$4,0)-1)), MIN(MAX(OFFSET('Data transformed'!$A$4,MATCH($A22,'Data transformed'!$A$5:$A$185,0),MATCH(AI$4,'Data transformed'!$4:$4,0)-1),$M22),$N22),"NA"))</f>
        <v>NA</v>
      </c>
      <c r="AJ22" s="103" t="str">
        <f aca="true">IF($J22="","",IF(ISNUMBER(OFFSET('Data transformed'!$A$4,MATCH($A22,'Data transformed'!$A$5:$A$185,0),MATCH(AJ$4,'Data transformed'!$4:$4,0)-1)), MIN(MAX(OFFSET('Data transformed'!$A$4,MATCH($A22,'Data transformed'!$A$5:$A$185,0),MATCH(AJ$4,'Data transformed'!$4:$4,0)-1),$M22),$N22),"NA"))</f>
        <v>NA</v>
      </c>
      <c r="AK22" s="103" t="str">
        <f aca="true">IF($J22="","",IF(ISNUMBER(OFFSET('Data transformed'!$A$4,MATCH($A22,'Data transformed'!$A$5:$A$185,0),MATCH(AK$4,'Data transformed'!$4:$4,0)-1)), MIN(MAX(OFFSET('Data transformed'!$A$4,MATCH($A22,'Data transformed'!$A$5:$A$185,0),MATCH(AK$4,'Data transformed'!$4:$4,0)-1),$M22),$N22),"NA"))</f>
        <v>NA</v>
      </c>
      <c r="AL22" s="103" t="str">
        <f aca="true">IF($J22="","",IF(ISNUMBER(OFFSET('Data transformed'!$A$4,MATCH($A22,'Data transformed'!$A$5:$A$185,0),MATCH(AL$4,'Data transformed'!$4:$4,0)-1)), MIN(MAX(OFFSET('Data transformed'!$A$4,MATCH($A22,'Data transformed'!$A$5:$A$185,0),MATCH(AL$4,'Data transformed'!$4:$4,0)-1),$M22),$N22),"NA"))</f>
        <v>NA</v>
      </c>
      <c r="AM22" s="103" t="str">
        <f aca="true">IF($J22="","",IF(ISNUMBER(OFFSET('Data transformed'!$A$4,MATCH($A22,'Data transformed'!$A$5:$A$185,0),MATCH(AM$4,'Data transformed'!$4:$4,0)-1)), MIN(MAX(OFFSET('Data transformed'!$A$4,MATCH($A22,'Data transformed'!$A$5:$A$185,0),MATCH(AM$4,'Data transformed'!$4:$4,0)-1),$M22),$N22),"NA"))</f>
        <v>NA</v>
      </c>
      <c r="AN22" s="103" t="str">
        <f aca="true">IF($J22="","",IF(ISNUMBER(OFFSET('Data transformed'!$A$4,MATCH($A22,'Data transformed'!$A$5:$A$185,0),MATCH(AN$4,'Data transformed'!$4:$4,0)-1)), MIN(MAX(OFFSET('Data transformed'!$A$4,MATCH($A22,'Data transformed'!$A$5:$A$185,0),MATCH(AN$4,'Data transformed'!$4:$4,0)-1),$M22),$N22),"NA"))</f>
        <v>NA</v>
      </c>
      <c r="AO22" s="103" t="str">
        <f aca="true">IF($J22="","",IF(ISNUMBER(OFFSET('Data transformed'!$A$4,MATCH($A22,'Data transformed'!$A$5:$A$185,0),MATCH(AO$4,'Data transformed'!$4:$4,0)-1)), MIN(MAX(OFFSET('Data transformed'!$A$4,MATCH($A22,'Data transformed'!$A$5:$A$185,0),MATCH(AO$4,'Data transformed'!$4:$4,0)-1),$M22),$N22),"NA"))</f>
        <v>NA</v>
      </c>
      <c r="AP22" s="103" t="str">
        <f aca="true">IF($J22="","",IF(ISNUMBER(OFFSET('Data transformed'!$A$4,MATCH($A22,'Data transformed'!$A$5:$A$185,0),MATCH(AP$4,'Data transformed'!$4:$4,0)-1)), MIN(MAX(OFFSET('Data transformed'!$A$4,MATCH($A22,'Data transformed'!$A$5:$A$185,0),MATCH(AP$4,'Data transformed'!$4:$4,0)-1),$M22),$N22),"NA"))</f>
        <v>NA</v>
      </c>
      <c r="AQ22" s="103" t="str">
        <f aca="true">IF($J22="","",IF(ISNUMBER(OFFSET('Data transformed'!$A$4,MATCH($A22,'Data transformed'!$A$5:$A$185,0),MATCH(AQ$4,'Data transformed'!$4:$4,0)-1)), MIN(MAX(OFFSET('Data transformed'!$A$4,MATCH($A22,'Data transformed'!$A$5:$A$185,0),MATCH(AQ$4,'Data transformed'!$4:$4,0)-1),$M22),$N22),"NA"))</f>
        <v>NA</v>
      </c>
      <c r="AR22" s="103" t="str">
        <f aca="true">IF($J22="","",IF(ISNUMBER(OFFSET('Data transformed'!$A$4,MATCH($A22,'Data transformed'!$A$5:$A$185,0),MATCH(AR$4,'Data transformed'!$4:$4,0)-1)), MIN(MAX(OFFSET('Data transformed'!$A$4,MATCH($A22,'Data transformed'!$A$5:$A$185,0),MATCH(AR$4,'Data transformed'!$4:$4,0)-1),$M22),$N22),"NA"))</f>
        <v>NA</v>
      </c>
      <c r="AS22" s="103" t="str">
        <f aca="true">IF($J22="","",IF(ISNUMBER(OFFSET('Data transformed'!$A$4,MATCH($A22,'Data transformed'!$A$5:$A$185,0),MATCH(AS$4,'Data transformed'!$4:$4,0)-1)), MIN(MAX(OFFSET('Data transformed'!$A$4,MATCH($A22,'Data transformed'!$A$5:$A$185,0),MATCH(AS$4,'Data transformed'!$4:$4,0)-1),$M22),$N22),"NA"))</f>
        <v>NA</v>
      </c>
      <c r="AT22" s="103" t="str">
        <f aca="true">IF($J22="","",IF(ISNUMBER(OFFSET('Data transformed'!$A$4,MATCH($A22,'Data transformed'!$A$5:$A$185,0),MATCH(AT$4,'Data transformed'!$4:$4,0)-1)), MIN(MAX(OFFSET('Data transformed'!$A$4,MATCH($A22,'Data transformed'!$A$5:$A$185,0),MATCH(AT$4,'Data transformed'!$4:$4,0)-1),$M22),$N22),"NA"))</f>
        <v>NA</v>
      </c>
      <c r="AU22" s="103" t="str">
        <f aca="true">IF($J22="","",IF(ISNUMBER(OFFSET('Data transformed'!$A$4,MATCH($A22,'Data transformed'!$A$5:$A$185,0),MATCH(AU$4,'Data transformed'!$4:$4,0)-1)), MIN(MAX(OFFSET('Data transformed'!$A$4,MATCH($A22,'Data transformed'!$A$5:$A$185,0),MATCH(AU$4,'Data transformed'!$4:$4,0)-1),$M22),$N22),"NA"))</f>
        <v>NA</v>
      </c>
      <c r="AV22" s="103" t="str">
        <f aca="true">IF($J22="","",IF(ISNUMBER(OFFSET('Data transformed'!$A$4,MATCH($A22,'Data transformed'!$A$5:$A$185,0),MATCH(AV$4,'Data transformed'!$4:$4,0)-1)), MIN(MAX(OFFSET('Data transformed'!$A$4,MATCH($A22,'Data transformed'!$A$5:$A$185,0),MATCH(AV$4,'Data transformed'!$4:$4,0)-1),$M22),$N22),"NA"))</f>
        <v>NA</v>
      </c>
      <c r="AW22" s="103" t="str">
        <f aca="true">IF($J22="","",IF(ISNUMBER(OFFSET('Data transformed'!$A$4,MATCH($A22,'Data transformed'!$A$5:$A$185,0),MATCH(AW$4,'Data transformed'!$4:$4,0)-1)), MIN(MAX(OFFSET('Data transformed'!$A$4,MATCH($A22,'Data transformed'!$A$5:$A$185,0),MATCH(AW$4,'Data transformed'!$4:$4,0)-1),$M22),$N22),"NA"))</f>
        <v>NA</v>
      </c>
      <c r="AX22" s="103" t="str">
        <f aca="true">IF($J22="","",IF(ISNUMBER(OFFSET('Data transformed'!$A$4,MATCH($A22,'Data transformed'!$A$5:$A$185,0),MATCH(AX$4,'Data transformed'!$4:$4,0)-1)), MIN(MAX(OFFSET('Data transformed'!$A$4,MATCH($A22,'Data transformed'!$A$5:$A$185,0),MATCH(AX$4,'Data transformed'!$4:$4,0)-1),$M22),$N22),"NA"))</f>
        <v>NA</v>
      </c>
      <c r="AY22" s="103" t="str">
        <f aca="true">IF($J22="","",IF(ISNUMBER(OFFSET('Data transformed'!$A$4,MATCH($A22,'Data transformed'!$A$5:$A$185,0),MATCH(AY$4,'Data transformed'!$4:$4,0)-1)), MIN(MAX(OFFSET('Data transformed'!$A$4,MATCH($A22,'Data transformed'!$A$5:$A$185,0),MATCH(AY$4,'Data transformed'!$4:$4,0)-1),$M22),$N22),"NA"))</f>
        <v>NA</v>
      </c>
      <c r="AZ22" s="103" t="str">
        <f aca="true">IF($J22="","",IF(ISNUMBER(OFFSET('Data transformed'!$A$4,MATCH($A22,'Data transformed'!$A$5:$A$185,0),MATCH(AZ$4,'Data transformed'!$4:$4,0)-1)), MIN(MAX(OFFSET('Data transformed'!$A$4,MATCH($A22,'Data transformed'!$A$5:$A$185,0),MATCH(AZ$4,'Data transformed'!$4:$4,0)-1),$M22),$N22),"NA"))</f>
        <v>NA</v>
      </c>
      <c r="BA22" s="103" t="str">
        <f aca="true">IF($J22="","",IF(ISNUMBER(OFFSET('Data transformed'!$A$4,MATCH($A22,'Data transformed'!$A$5:$A$185,0),MATCH(BA$4,'Data transformed'!$4:$4,0)-1)), MIN(MAX(OFFSET('Data transformed'!$A$4,MATCH($A22,'Data transformed'!$A$5:$A$185,0),MATCH(BA$4,'Data transformed'!$4:$4,0)-1),$M22),$N22),"NA"))</f>
        <v>NA</v>
      </c>
      <c r="BB22" s="103" t="str">
        <f aca="true">IF($J22="","",IF(ISNUMBER(OFFSET('Data transformed'!$A$4,MATCH($A22,'Data transformed'!$A$5:$A$185,0),MATCH(BB$4,'Data transformed'!$4:$4,0)-1)), MIN(MAX(OFFSET('Data transformed'!$A$4,MATCH($A22,'Data transformed'!$A$5:$A$185,0),MATCH(BB$4,'Data transformed'!$4:$4,0)-1),$M22),$N22),"NA"))</f>
        <v>NA</v>
      </c>
      <c r="BC22" s="103" t="str">
        <f aca="true">IF($J22="","",IF(ISNUMBER(OFFSET('Data transformed'!$A$4,MATCH($A22,'Data transformed'!$A$5:$A$185,0),MATCH(BC$4,'Data transformed'!$4:$4,0)-1)), MIN(MAX(OFFSET('Data transformed'!$A$4,MATCH($A22,'Data transformed'!$A$5:$A$185,0),MATCH(BC$4,'Data transformed'!$4:$4,0)-1),$M22),$N22),"NA"))</f>
        <v>NA</v>
      </c>
      <c r="BD22" s="103" t="str">
        <f aca="true">IF($J22="","",IF(ISNUMBER(OFFSET('Data transformed'!$A$4,MATCH($A22,'Data transformed'!$A$5:$A$185,0),MATCH(BD$4,'Data transformed'!$4:$4,0)-1)), MIN(MAX(OFFSET('Data transformed'!$A$4,MATCH($A22,'Data transformed'!$A$5:$A$185,0),MATCH(BD$4,'Data transformed'!$4:$4,0)-1),$M22),$N22),"NA"))</f>
        <v>NA</v>
      </c>
      <c r="BE22" s="103" t="str">
        <f aca="true">IF($J22="","",IF(ISNUMBER(OFFSET('Data transformed'!$A$4,MATCH($A22,'Data transformed'!$A$5:$A$185,0),MATCH(BE$4,'Data transformed'!$4:$4,0)-1)), MIN(MAX(OFFSET('Data transformed'!$A$4,MATCH($A22,'Data transformed'!$A$5:$A$185,0),MATCH(BE$4,'Data transformed'!$4:$4,0)-1),$M22),$N22),"NA"))</f>
        <v>NA</v>
      </c>
      <c r="BF22" s="103" t="str">
        <f aca="true">IF($J22="","",IF(ISNUMBER(OFFSET('Data transformed'!$A$4,MATCH($A22,'Data transformed'!$A$5:$A$185,0),MATCH(BF$4,'Data transformed'!$4:$4,0)-1)), MIN(MAX(OFFSET('Data transformed'!$A$4,MATCH($A22,'Data transformed'!$A$5:$A$185,0),MATCH(BF$4,'Data transformed'!$4:$4,0)-1),$M22),$N22),"NA"))</f>
        <v>NA</v>
      </c>
      <c r="BG22" s="103" t="str">
        <f aca="true">IF($J22="","",IF(ISNUMBER(OFFSET('Data transformed'!$A$4,MATCH($A22,'Data transformed'!$A$5:$A$185,0),MATCH(BG$4,'Data transformed'!$4:$4,0)-1)), MIN(MAX(OFFSET('Data transformed'!$A$4,MATCH($A22,'Data transformed'!$A$5:$A$185,0),MATCH(BG$4,'Data transformed'!$4:$4,0)-1),$M22),$N22),"NA"))</f>
        <v>NA</v>
      </c>
      <c r="BH22" s="103" t="str">
        <f aca="true">IF($J22="","",IF(ISNUMBER(OFFSET('Data transformed'!$A$4,MATCH($A22,'Data transformed'!$A$5:$A$185,0),MATCH(BH$4,'Data transformed'!$4:$4,0)-1)), MIN(MAX(OFFSET('Data transformed'!$A$4,MATCH($A22,'Data transformed'!$A$5:$A$185,0),MATCH(BH$4,'Data transformed'!$4:$4,0)-1),$M22),$N22),"NA"))</f>
        <v>NA</v>
      </c>
      <c r="BI22" s="103" t="str">
        <f aca="true">IF($J22="","",IF(ISNUMBER(OFFSET('Data transformed'!$A$4,MATCH($A22,'Data transformed'!$A$5:$A$185,0),MATCH(BI$4,'Data transformed'!$4:$4,0)-1)), MIN(MAX(OFFSET('Data transformed'!$A$4,MATCH($A22,'Data transformed'!$A$5:$A$185,0),MATCH(BI$4,'Data transformed'!$4:$4,0)-1),$M22),$N22),"NA"))</f>
        <v>NA</v>
      </c>
      <c r="BJ22" s="103" t="str">
        <f aca="true">IF($J22="","",IF(ISNUMBER(OFFSET('Data transformed'!$A$4,MATCH($A22,'Data transformed'!$A$5:$A$185,0),MATCH(BJ$4,'Data transformed'!$4:$4,0)-1)), MIN(MAX(OFFSET('Data transformed'!$A$4,MATCH($A22,'Data transformed'!$A$5:$A$185,0),MATCH(BJ$4,'Data transformed'!$4:$4,0)-1),$M22),$N22),"NA"))</f>
        <v>NA</v>
      </c>
      <c r="BK22" s="103" t="str">
        <f aca="true">IF($J22="","",IF(ISNUMBER(OFFSET('Data transformed'!$A$4,MATCH($A22,'Data transformed'!$A$5:$A$185,0),MATCH(BK$4,'Data transformed'!$4:$4,0)-1)), MIN(MAX(OFFSET('Data transformed'!$A$4,MATCH($A22,'Data transformed'!$A$5:$A$185,0),MATCH(BK$4,'Data transformed'!$4:$4,0)-1),$M22),$N22),"NA"))</f>
        <v>NA</v>
      </c>
      <c r="BL22" s="103" t="str">
        <f aca="true">IF($J22="","",IF(ISNUMBER(OFFSET('Data transformed'!$A$4,MATCH($A22,'Data transformed'!$A$5:$A$185,0),MATCH(BL$4,'Data transformed'!$4:$4,0)-1)), MIN(MAX(OFFSET('Data transformed'!$A$4,MATCH($A22,'Data transformed'!$A$5:$A$185,0),MATCH(BL$4,'Data transformed'!$4:$4,0)-1),$M22),$N22),"NA"))</f>
        <v>NA</v>
      </c>
      <c r="BM22" s="103" t="str">
        <f aca="true">IF($J22="","",IF(ISNUMBER(OFFSET('Data transformed'!$A$4,MATCH($A22,'Data transformed'!$A$5:$A$185,0),MATCH(BM$4,'Data transformed'!$4:$4,0)-1)), MIN(MAX(OFFSET('Data transformed'!$A$4,MATCH($A22,'Data transformed'!$A$5:$A$185,0),MATCH(BM$4,'Data transformed'!$4:$4,0)-1),$M22),$N22),"NA"))</f>
        <v>NA</v>
      </c>
      <c r="BN22" s="103" t="str">
        <f aca="true">IF($J22="","",IF(ISNUMBER(OFFSET('Data transformed'!$A$4,MATCH($A22,'Data transformed'!$A$5:$A$185,0),MATCH(BN$4,'Data transformed'!$4:$4,0)-1)), MIN(MAX(OFFSET('Data transformed'!$A$4,MATCH($A22,'Data transformed'!$A$5:$A$185,0),MATCH(BN$4,'Data transformed'!$4:$4,0)-1),$M22),$N22),"NA"))</f>
        <v>NA</v>
      </c>
      <c r="BO22" s="103" t="str">
        <f aca="true">IF($J22="","",IF(ISNUMBER(OFFSET('Data transformed'!$A$4,MATCH($A22,'Data transformed'!$A$5:$A$185,0),MATCH(BO$4,'Data transformed'!$4:$4,0)-1)), MIN(MAX(OFFSET('Data transformed'!$A$4,MATCH($A22,'Data transformed'!$A$5:$A$185,0),MATCH(BO$4,'Data transformed'!$4:$4,0)-1),$M22),$N22),"NA"))</f>
        <v>NA</v>
      </c>
      <c r="BP22" s="103" t="str">
        <f aca="true">IF($J22="","",IF(ISNUMBER(OFFSET('Data transformed'!$A$4,MATCH($A22,'Data transformed'!$A$5:$A$185,0),MATCH(BP$4,'Data transformed'!$4:$4,0)-1)), MIN(MAX(OFFSET('Data transformed'!$A$4,MATCH($A22,'Data transformed'!$A$5:$A$185,0),MATCH(BP$4,'Data transformed'!$4:$4,0)-1),$M22),$N22),"NA"))</f>
        <v>NA</v>
      </c>
      <c r="BQ22" s="103" t="str">
        <f aca="true">IF($J22="","",IF(ISNUMBER(OFFSET('Data transformed'!$A$4,MATCH($A22,'Data transformed'!$A$5:$A$185,0),MATCH(BQ$4,'Data transformed'!$4:$4,0)-1)), MIN(MAX(OFFSET('Data transformed'!$A$4,MATCH($A22,'Data transformed'!$A$5:$A$185,0),MATCH(BQ$4,'Data transformed'!$4:$4,0)-1),$M22),$N22),"NA"))</f>
        <v>NA</v>
      </c>
      <c r="BR22" s="103" t="str">
        <f aca="true">IF($J22="","",IF(ISNUMBER(OFFSET('Data transformed'!$A$4,MATCH($A22,'Data transformed'!$A$5:$A$185,0),MATCH(BR$4,'Data transformed'!$4:$4,0)-1)), MIN(MAX(OFFSET('Data transformed'!$A$4,MATCH($A22,'Data transformed'!$A$5:$A$185,0),MATCH(BR$4,'Data transformed'!$4:$4,0)-1),$M22),$N22),"NA"))</f>
        <v>NA</v>
      </c>
      <c r="BS22" s="103" t="str">
        <f aca="true">IF($J22="","",IF(ISNUMBER(OFFSET('Data transformed'!$A$4,MATCH($A22,'Data transformed'!$A$5:$A$185,0),MATCH(BS$4,'Data transformed'!$4:$4,0)-1)), MIN(MAX(OFFSET('Data transformed'!$A$4,MATCH($A22,'Data transformed'!$A$5:$A$185,0),MATCH(BS$4,'Data transformed'!$4:$4,0)-1),$M22),$N22),"NA"))</f>
        <v>NA</v>
      </c>
      <c r="BT22" s="103" t="str">
        <f aca="true">IF($J22="","",IF(ISNUMBER(OFFSET('Data transformed'!$A$4,MATCH($A22,'Data transformed'!$A$5:$A$185,0),MATCH(BT$4,'Data transformed'!$4:$4,0)-1)), MIN(MAX(OFFSET('Data transformed'!$A$4,MATCH($A22,'Data transformed'!$A$5:$A$185,0),MATCH(BT$4,'Data transformed'!$4:$4,0)-1),$M22),$N22),"NA"))</f>
        <v>NA</v>
      </c>
      <c r="BU22" s="103" t="str">
        <f aca="true">IF($J22="","",IF(ISNUMBER(OFFSET('Data transformed'!$A$4,MATCH($A22,'Data transformed'!$A$5:$A$185,0),MATCH(BU$4,'Data transformed'!$4:$4,0)-1)), MIN(MAX(OFFSET('Data transformed'!$A$4,MATCH($A22,'Data transformed'!$A$5:$A$185,0),MATCH(BU$4,'Data transformed'!$4:$4,0)-1),$M22),$N22),"NA"))</f>
        <v>NA</v>
      </c>
      <c r="BV22" s="103" t="str">
        <f aca="true">IF($J22="","",IF(ISNUMBER(OFFSET('Data transformed'!$A$4,MATCH($A22,'Data transformed'!$A$5:$A$185,0),MATCH(BV$4,'Data transformed'!$4:$4,0)-1)), MIN(MAX(OFFSET('Data transformed'!$A$4,MATCH($A22,'Data transformed'!$A$5:$A$185,0),MATCH(BV$4,'Data transformed'!$4:$4,0)-1),$M22),$N22),"NA"))</f>
        <v>NA</v>
      </c>
      <c r="BW22" s="103" t="str">
        <f aca="true">IF($J22="","",IF(ISNUMBER(OFFSET('Data transformed'!$A$4,MATCH($A22,'Data transformed'!$A$5:$A$185,0),MATCH(BW$4,'Data transformed'!$4:$4,0)-1)), MIN(MAX(OFFSET('Data transformed'!$A$4,MATCH($A22,'Data transformed'!$A$5:$A$185,0),MATCH(BW$4,'Data transformed'!$4:$4,0)-1),$M22),$N22),"NA"))</f>
        <v>NA</v>
      </c>
      <c r="BX22" s="103" t="str">
        <f aca="true">IF($J22="","",IF(ISNUMBER(OFFSET('Data transformed'!$A$4,MATCH($A22,'Data transformed'!$A$5:$A$185,0),MATCH(BX$4,'Data transformed'!$4:$4,0)-1)), MIN(MAX(OFFSET('Data transformed'!$A$4,MATCH($A22,'Data transformed'!$A$5:$A$185,0),MATCH(BX$4,'Data transformed'!$4:$4,0)-1),$M22),$N22),"NA"))</f>
        <v>NA</v>
      </c>
      <c r="BY22" s="103" t="str">
        <f aca="true">IF($J22="","",IF(ISNUMBER(OFFSET('Data transformed'!$A$4,MATCH($A22,'Data transformed'!$A$5:$A$185,0),MATCH(BY$4,'Data transformed'!$4:$4,0)-1)), MIN(MAX(OFFSET('Data transformed'!$A$4,MATCH($A22,'Data transformed'!$A$5:$A$185,0),MATCH(BY$4,'Data transformed'!$4:$4,0)-1),$M22),$N22),"NA"))</f>
        <v>NA</v>
      </c>
      <c r="BZ22" s="103" t="str">
        <f aca="true">IF($J22="","",IF(ISNUMBER(OFFSET('Data transformed'!$A$4,MATCH($A22,'Data transformed'!$A$5:$A$185,0),MATCH(BZ$4,'Data transformed'!$4:$4,0)-1)), MIN(MAX(OFFSET('Data transformed'!$A$4,MATCH($A22,'Data transformed'!$A$5:$A$185,0),MATCH(BZ$4,'Data transformed'!$4:$4,0)-1),$M22),$N22),"NA"))</f>
        <v>NA</v>
      </c>
      <c r="CA22" s="103" t="str">
        <f aca="true">IF($J22="","",IF(ISNUMBER(OFFSET('Data transformed'!$A$4,MATCH($A22,'Data transformed'!$A$5:$A$185,0),MATCH(CA$4,'Data transformed'!$4:$4,0)-1)), MIN(MAX(OFFSET('Data transformed'!$A$4,MATCH($A22,'Data transformed'!$A$5:$A$185,0),MATCH(CA$4,'Data transformed'!$4:$4,0)-1),$M22),$N22),"NA"))</f>
        <v>NA</v>
      </c>
      <c r="CB22" s="103" t="str">
        <f aca="true">IF($J22="","",IF(ISNUMBER(OFFSET('Data transformed'!$A$4,MATCH($A22,'Data transformed'!$A$5:$A$185,0),MATCH(CB$4,'Data transformed'!$4:$4,0)-1)), MIN(MAX(OFFSET('Data transformed'!$A$4,MATCH($A22,'Data transformed'!$A$5:$A$185,0),MATCH(CB$4,'Data transformed'!$4:$4,0)-1),$M22),$N22),"NA"))</f>
        <v>NA</v>
      </c>
      <c r="CC22" s="103" t="str">
        <f aca="true">IF($J22="","",IF(ISNUMBER(OFFSET('Data transformed'!$A$4,MATCH($A22,'Data transformed'!$A$5:$A$185,0),MATCH(CC$4,'Data transformed'!$4:$4,0)-1)), MIN(MAX(OFFSET('Data transformed'!$A$4,MATCH($A22,'Data transformed'!$A$5:$A$185,0),MATCH(CC$4,'Data transformed'!$4:$4,0)-1),$M22),$N22),"NA"))</f>
        <v>NA</v>
      </c>
      <c r="CD22" s="103" t="str">
        <f aca="true">IF($J22="","",IF(ISNUMBER(OFFSET('Data transformed'!$A$4,MATCH($A22,'Data transformed'!$A$5:$A$185,0),MATCH(CD$4,'Data transformed'!$4:$4,0)-1)), MIN(MAX(OFFSET('Data transformed'!$A$4,MATCH($A22,'Data transformed'!$A$5:$A$185,0),MATCH(CD$4,'Data transformed'!$4:$4,0)-1),$M22),$N22),"NA"))</f>
        <v>NA</v>
      </c>
      <c r="CE22" s="103" t="str">
        <f aca="true">IF($J22="","",IF(ISNUMBER(OFFSET('Data transformed'!$A$4,MATCH($A22,'Data transformed'!$A$5:$A$185,0),MATCH(CE$4,'Data transformed'!$4:$4,0)-1)), MIN(MAX(OFFSET('Data transformed'!$A$4,MATCH($A22,'Data transformed'!$A$5:$A$185,0),MATCH(CE$4,'Data transformed'!$4:$4,0)-1),$M22),$N22),"NA"))</f>
        <v>NA</v>
      </c>
      <c r="CF22" s="103" t="str">
        <f aca="true">IF($J22="","",IF(ISNUMBER(OFFSET('Data transformed'!$A$4,MATCH($A22,'Data transformed'!$A$5:$A$185,0),MATCH(CF$4,'Data transformed'!$4:$4,0)-1)), MIN(MAX(OFFSET('Data transformed'!$A$4,MATCH($A22,'Data transformed'!$A$5:$A$185,0),MATCH(CF$4,'Data transformed'!$4:$4,0)-1),$M22),$N22),"NA"))</f>
        <v>NA</v>
      </c>
      <c r="CG22" s="103" t="str">
        <f aca="true">IF($J22="","",IF(ISNUMBER(OFFSET('Data transformed'!$A$4,MATCH($A22,'Data transformed'!$A$5:$A$185,0),MATCH(CG$4,'Data transformed'!$4:$4,0)-1)), MIN(MAX(OFFSET('Data transformed'!$A$4,MATCH($A22,'Data transformed'!$A$5:$A$185,0),MATCH(CG$4,'Data transformed'!$4:$4,0)-1),$M22),$N22),"NA"))</f>
        <v>NA</v>
      </c>
      <c r="CH22" s="103" t="str">
        <f aca="true">IF($J22="","",IF(ISNUMBER(OFFSET('Data transformed'!$A$4,MATCH($A22,'Data transformed'!$A$5:$A$185,0),MATCH(CH$4,'Data transformed'!$4:$4,0)-1)), MIN(MAX(OFFSET('Data transformed'!$A$4,MATCH($A22,'Data transformed'!$A$5:$A$185,0),MATCH(CH$4,'Data transformed'!$4:$4,0)-1),$M22),$N22),"NA"))</f>
        <v>NA</v>
      </c>
      <c r="CI22" s="103" t="str">
        <f aca="true">IF($J22="","",IF(ISNUMBER(OFFSET('Data transformed'!$A$4,MATCH($A22,'Data transformed'!$A$5:$A$185,0),MATCH(CI$4,'Data transformed'!$4:$4,0)-1)), MIN(MAX(OFFSET('Data transformed'!$A$4,MATCH($A22,'Data transformed'!$A$5:$A$185,0),MATCH(CI$4,'Data transformed'!$4:$4,0)-1),$M22),$N22),"NA"))</f>
        <v>NA</v>
      </c>
      <c r="CJ22" s="103" t="str">
        <f aca="true">IF($J22="","",IF(ISNUMBER(OFFSET('Data transformed'!$A$4,MATCH($A22,'Data transformed'!$A$5:$A$185,0),MATCH(CJ$4,'Data transformed'!$4:$4,0)-1)), MIN(MAX(OFFSET('Data transformed'!$A$4,MATCH($A22,'Data transformed'!$A$5:$A$185,0),MATCH(CJ$4,'Data transformed'!$4:$4,0)-1),$M22),$N22),"NA"))</f>
        <v>NA</v>
      </c>
      <c r="CK22" s="103" t="str">
        <f aca="true">IF($J22="","",IF(ISNUMBER(OFFSET('Data transformed'!$A$4,MATCH($A22,'Data transformed'!$A$5:$A$185,0),MATCH(CK$4,'Data transformed'!$4:$4,0)-1)), MIN(MAX(OFFSET('Data transformed'!$A$4,MATCH($A22,'Data transformed'!$A$5:$A$185,0),MATCH(CK$4,'Data transformed'!$4:$4,0)-1),$M22),$N22),"NA"))</f>
        <v>NA</v>
      </c>
      <c r="CL22" s="103" t="str">
        <f aca="true">IF($J22="","",IF(ISNUMBER(OFFSET('Data transformed'!$A$4,MATCH($A22,'Data transformed'!$A$5:$A$185,0),MATCH(CL$4,'Data transformed'!$4:$4,0)-1)), MIN(MAX(OFFSET('Data transformed'!$A$4,MATCH($A22,'Data transformed'!$A$5:$A$185,0),MATCH(CL$4,'Data transformed'!$4:$4,0)-1),$M22),$N22),"NA"))</f>
        <v>NA</v>
      </c>
      <c r="CM22" s="103" t="str">
        <f aca="true">IF($J22="","",IF(ISNUMBER(OFFSET('Data transformed'!$A$4,MATCH($A22,'Data transformed'!$A$5:$A$185,0),MATCH(CM$4,'Data transformed'!$4:$4,0)-1)), MIN(MAX(OFFSET('Data transformed'!$A$4,MATCH($A22,'Data transformed'!$A$5:$A$185,0),MATCH(CM$4,'Data transformed'!$4:$4,0)-1),$M22),$N22),"NA"))</f>
        <v>NA</v>
      </c>
      <c r="CN22" s="103" t="str">
        <f aca="true">IF($J22="","",IF(ISNUMBER(OFFSET('Data transformed'!$A$4,MATCH($A22,'Data transformed'!$A$5:$A$185,0),MATCH(CN$4,'Data transformed'!$4:$4,0)-1)), MIN(MAX(OFFSET('Data transformed'!$A$4,MATCH($A22,'Data transformed'!$A$5:$A$185,0),MATCH(CN$4,'Data transformed'!$4:$4,0)-1),$M22),$N22),"NA"))</f>
        <v>NA</v>
      </c>
      <c r="CO22" s="103" t="str">
        <f aca="true">IF($J22="","",IF(ISNUMBER(OFFSET('Data transformed'!$A$4,MATCH($A22,'Data transformed'!$A$5:$A$185,0),MATCH(CO$4,'Data transformed'!$4:$4,0)-1)), MIN(MAX(OFFSET('Data transformed'!$A$4,MATCH($A22,'Data transformed'!$A$5:$A$185,0),MATCH(CO$4,'Data transformed'!$4:$4,0)-1),$M22),$N22),"NA"))</f>
        <v>NA</v>
      </c>
      <c r="CP22" s="103" t="str">
        <f aca="true">IF($J22="","",IF(ISNUMBER(OFFSET('Data transformed'!$A$4,MATCH($A22,'Data transformed'!$A$5:$A$185,0),MATCH(CP$4,'Data transformed'!$4:$4,0)-1)), MIN(MAX(OFFSET('Data transformed'!$A$4,MATCH($A22,'Data transformed'!$A$5:$A$185,0),MATCH(CP$4,'Data transformed'!$4:$4,0)-1),$M22),$N22),"NA"))</f>
        <v>NA</v>
      </c>
      <c r="CQ22" s="103" t="str">
        <f aca="true">IF($J22="","",IF(ISNUMBER(OFFSET('Data transformed'!$A$4,MATCH($A22,'Data transformed'!$A$5:$A$185,0),MATCH(CQ$4,'Data transformed'!$4:$4,0)-1)), MIN(MAX(OFFSET('Data transformed'!$A$4,MATCH($A22,'Data transformed'!$A$5:$A$185,0),MATCH(CQ$4,'Data transformed'!$4:$4,0)-1),$M22),$N22),"NA"))</f>
        <v>NA</v>
      </c>
      <c r="CR22" s="103" t="str">
        <f aca="true">IF($J22="","",IF(ISNUMBER(OFFSET('Data transformed'!$A$4,MATCH($A22,'Data transformed'!$A$5:$A$185,0),MATCH(CR$4,'Data transformed'!$4:$4,0)-1)), MIN(MAX(OFFSET('Data transformed'!$A$4,MATCH($A22,'Data transformed'!$A$5:$A$185,0),MATCH(CR$4,'Data transformed'!$4:$4,0)-1),$M22),$N22),"NA"))</f>
        <v>NA</v>
      </c>
      <c r="CS22" s="103" t="str">
        <f aca="true">IF($J22="","",IF(ISNUMBER(OFFSET('Data transformed'!$A$4,MATCH($A22,'Data transformed'!$A$5:$A$185,0),MATCH(CS$4,'Data transformed'!$4:$4,0)-1)), MIN(MAX(OFFSET('Data transformed'!$A$4,MATCH($A22,'Data transformed'!$A$5:$A$185,0),MATCH(CS$4,'Data transformed'!$4:$4,0)-1),$M22),$N22),"NA"))</f>
        <v>NA</v>
      </c>
      <c r="CT22" s="103" t="str">
        <f aca="true">IF($J22="","",IF(ISNUMBER(OFFSET('Data transformed'!$A$4,MATCH($A22,'Data transformed'!$A$5:$A$185,0),MATCH(CT$4,'Data transformed'!$4:$4,0)-1)), MIN(MAX(OFFSET('Data transformed'!$A$4,MATCH($A22,'Data transformed'!$A$5:$A$185,0),MATCH(CT$4,'Data transformed'!$4:$4,0)-1),$M22),$N22),"NA"))</f>
        <v>NA</v>
      </c>
      <c r="CU22" s="103" t="str">
        <f aca="true">IF($J22="","",IF(ISNUMBER(OFFSET('Data transformed'!$A$4,MATCH($A22,'Data transformed'!$A$5:$A$185,0),MATCH(CU$4,'Data transformed'!$4:$4,0)-1)), MIN(MAX(OFFSET('Data transformed'!$A$4,MATCH($A22,'Data transformed'!$A$5:$A$185,0),MATCH(CU$4,'Data transformed'!$4:$4,0)-1),$M22),$N22),"NA"))</f>
        <v>NA</v>
      </c>
    </row>
    <row r="23" s="103" customFormat="true" ht="15.5" hidden="false" customHeight="false" outlineLevel="0" collapsed="false">
      <c r="A23" s="107" t="n">
        <v>1221</v>
      </c>
      <c r="B23" s="107" t="n">
        <v>4</v>
      </c>
      <c r="C23" s="103" t="str">
        <f aca="true">IF(ISBLANK(OFFSET('Raw Data'!$A$3,MATCH($A23,'Raw Data'!$B$4:$B$185,0),MATCH(C$4,'Raw Data'!$3:$3,0)-1)),"",OFFSET('Raw Data'!$A$3,MATCH($A23,'Raw Data'!$B$4:$B$185,0),MATCH(C$4,'Raw Data'!$3:$3,0)-1))</f>
        <v/>
      </c>
      <c r="D23" s="103" t="str">
        <f aca="true">IF(ISBLANK(OFFSET('Raw Data'!$A$3,MATCH($A23,'Raw Data'!$B$4:$B$185,0),MATCH(D$4,'Raw Data'!$3:$3,0)-1)),"",OFFSET('Raw Data'!$A$3,MATCH($A23,'Raw Data'!$B$4:$B$185,0),MATCH(D$4,'Raw Data'!$3:$3,0)-1))</f>
        <v>Financial inclusion</v>
      </c>
      <c r="E23" s="103" t="str">
        <f aca="true">IF(ISBLANK(OFFSET('Raw Data'!$A$3,MATCH($A23,'Raw Data'!$B$4:$B$185,0),MATCH(E$4,'Raw Data'!$3:$3,0)-1)),"",OFFSET('Raw Data'!$A$3,MATCH($A23,'Raw Data'!$B$4:$B$185,0),MATCH(E$4,'Raw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J23" s="103" t="n">
        <f aca="true" t="array" ref="J23:J23">IFERROR(_xlfn.QUARTILE.INC(IF(ISNUMBER(OFFSET('Data transformed'!$N$4,MATCH('outliers treatment'!$A23,'Data transformed'!$A$5:$A$185),1,1,COUNTA('Data transformed'!$O$4:$CX$4))),OFFSET('Data transformed'!$N$4,MATCH('outliers treatment'!$A23,'Data transformed'!$A$5:$A$185),1,1,COUNTA('Data transformed'!$O$4:$CX$4))),1),"")</f>
        <v>0.46</v>
      </c>
      <c r="K23" s="103" t="n">
        <f aca="true" t="array" ref="K23:K23">IFERROR(_xlfn.QUARTILE.INC(IF(ISNUMBER(OFFSET('Data transformed'!$N$4,MATCH('outliers treatment'!$A23,'Data transformed'!$A$5:$A$185),1,1,COUNTA('Data transformed'!$O$4:$CX$4))),OFFSET('Data transformed'!$N$4,MATCH('outliers treatment'!$A23,'Data transformed'!$A$5:$A$185),1,1,COUNTA('Data transformed'!$O$4:$CX$4))),3),"")</f>
        <v>0.9475</v>
      </c>
      <c r="L23" s="103" t="n">
        <f aca="false">IFERROR(K23-J23,"")</f>
        <v>0.4875</v>
      </c>
      <c r="M23" s="103" t="n">
        <f aca="false">IFERROR(J23-1.5*L23,"")</f>
        <v>-0.27125</v>
      </c>
      <c r="N23" s="103" t="n">
        <f aca="false">IFERROR(K23+1.5*L23,"")</f>
        <v>1.67875</v>
      </c>
      <c r="P23" s="105" t="n">
        <f aca="false" t="array" ref="P23:P23">IFERROR(SKEW(IF(ISNUMBER(T23:CU23),T23:CU23,"")),"")</f>
        <v>-0.301981815805751</v>
      </c>
      <c r="Q23" s="103" t="n">
        <f aca="true">IF(ISBLANK(OFFSET('Data above threshold'!$A$4,MATCH('Data above threshold'!$A22,'Data above threshold'!$A$5:$A$185,0),MATCH('Data above threshold'!N$4,'Data above threshold'!$4:$4,0)-1)),1,OFFSET('Data above threshold'!$A$4,MATCH('Data above threshold'!$A22,'Data above threshold'!$A$5:$A$185,0),MATCH('Data above threshold'!N$4,'Data above threshold'!$4:$4,0)-1))</f>
        <v>0</v>
      </c>
      <c r="R23" s="103" t="n">
        <f aca="false">IF($J23="","",COUNTIF(T23:CU23,M23)+ COUNTIF(T23:CQ23,N23))</f>
        <v>0</v>
      </c>
      <c r="S23" s="106" t="n">
        <f aca="false" t="array" ref="S23:S23">IF(B23&lt;4,"",1-IFERROR(SUM(ISNUMBER(T23:CU23)*(1-$T$3:$CU$3))/COUNTIF($T$3:$CU$3,0),0))</f>
        <v>0.125</v>
      </c>
      <c r="T23" s="103" t="n">
        <f aca="true">IF($J23="","",IF(ISNUMBER(OFFSET('Data transformed'!$A$4,MATCH($A23,'Data transformed'!$A$5:$A$185,0),MATCH(T$4,'Data transformed'!$4:$4,0)-1)), MIN(MAX(OFFSET('Data transformed'!$A$4,MATCH($A23,'Data transformed'!$A$5:$A$185,0),MATCH(T$4,'Data transformed'!$4:$4,0)-1),$M23),$N23),"NA"))</f>
        <v>0.49</v>
      </c>
      <c r="U23" s="103" t="n">
        <f aca="true">IF($J23="","",IF(ISNUMBER(OFFSET('Data transformed'!$A$4,MATCH($A23,'Data transformed'!$A$5:$A$185,0),MATCH(U$4,'Data transformed'!$4:$4,0)-1)), MIN(MAX(OFFSET('Data transformed'!$A$4,MATCH($A23,'Data transformed'!$A$5:$A$185,0),MATCH(U$4,'Data transformed'!$4:$4,0)-1),$M23),$N23),"NA"))</f>
        <v>1</v>
      </c>
      <c r="V23" s="103" t="n">
        <f aca="true">IF($J23="","",IF(ISNUMBER(OFFSET('Data transformed'!$A$4,MATCH($A23,'Data transformed'!$A$5:$A$185,0),MATCH(V$4,'Data transformed'!$4:$4,0)-1)), MIN(MAX(OFFSET('Data transformed'!$A$4,MATCH($A23,'Data transformed'!$A$5:$A$185,0),MATCH(V$4,'Data transformed'!$4:$4,0)-1),$M23),$N23),"NA"))</f>
        <v>0.98</v>
      </c>
      <c r="W23" s="103" t="n">
        <f aca="true">IF($J23="","",IF(ISNUMBER(OFFSET('Data transformed'!$A$4,MATCH($A23,'Data transformed'!$A$5:$A$185,0),MATCH(W$4,'Data transformed'!$4:$4,0)-1)), MIN(MAX(OFFSET('Data transformed'!$A$4,MATCH($A23,'Data transformed'!$A$5:$A$185,0),MATCH(W$4,'Data transformed'!$4:$4,0)-1),$M23),$N23),"NA"))</f>
        <v>0.99</v>
      </c>
      <c r="X23" s="103" t="n">
        <f aca="true">IF($J23="","",IF(ISNUMBER(OFFSET('Data transformed'!$A$4,MATCH($A23,'Data transformed'!$A$5:$A$185,0),MATCH(X$4,'Data transformed'!$4:$4,0)-1)), MIN(MAX(OFFSET('Data transformed'!$A$4,MATCH($A23,'Data transformed'!$A$5:$A$185,0),MATCH(X$4,'Data transformed'!$4:$4,0)-1),$M23),$N23),"NA"))</f>
        <v>0.5</v>
      </c>
      <c r="Y23" s="103" t="str">
        <f aca="true">IF($J23="","",IF(ISNUMBER(OFFSET('Data transformed'!$A$4,MATCH($A23,'Data transformed'!$A$5:$A$185,0),MATCH(Y$4,'Data transformed'!$4:$4,0)-1)), MIN(MAX(OFFSET('Data transformed'!$A$4,MATCH($A23,'Data transformed'!$A$5:$A$185,0),MATCH(Y$4,'Data transformed'!$4:$4,0)-1),$M23),$N23),"NA"))</f>
        <v>NA</v>
      </c>
      <c r="Z23" s="103" t="n">
        <f aca="true">IF($J23="","",IF(ISNUMBER(OFFSET('Data transformed'!$A$4,MATCH($A23,'Data transformed'!$A$5:$A$185,0),MATCH(Z$4,'Data transformed'!$4:$4,0)-1)), MIN(MAX(OFFSET('Data transformed'!$A$4,MATCH($A23,'Data transformed'!$A$5:$A$185,0),MATCH(Z$4,'Data transformed'!$4:$4,0)-1),$M23),$N23),"NA"))</f>
        <v>0.7</v>
      </c>
      <c r="AA23" s="103" t="n">
        <f aca="true">IF($J23="","",IF(ISNUMBER(OFFSET('Data transformed'!$A$4,MATCH($A23,'Data transformed'!$A$5:$A$185,0),MATCH(AA$4,'Data transformed'!$4:$4,0)-1)), MIN(MAX(OFFSET('Data transformed'!$A$4,MATCH($A23,'Data transformed'!$A$5:$A$185,0),MATCH(AA$4,'Data transformed'!$4:$4,0)-1),$M23),$N23),"NA"))</f>
        <v>1</v>
      </c>
      <c r="AB23" s="103" t="n">
        <f aca="true">IF($J23="","",IF(ISNUMBER(OFFSET('Data transformed'!$A$4,MATCH($A23,'Data transformed'!$A$5:$A$185,0),MATCH(AB$4,'Data transformed'!$4:$4,0)-1)), MIN(MAX(OFFSET('Data transformed'!$A$4,MATCH($A23,'Data transformed'!$A$5:$A$185,0),MATCH(AB$4,'Data transformed'!$4:$4,0)-1),$M23),$N23),"NA"))</f>
        <v>0.98</v>
      </c>
      <c r="AC23" s="103" t="n">
        <f aca="true">IF($J23="","",IF(ISNUMBER(OFFSET('Data transformed'!$A$4,MATCH($A23,'Data transformed'!$A$5:$A$185,0),MATCH(AC$4,'Data transformed'!$4:$4,0)-1)), MIN(MAX(OFFSET('Data transformed'!$A$4,MATCH($A23,'Data transformed'!$A$5:$A$185,0),MATCH(AC$4,'Data transformed'!$4:$4,0)-1),$M23),$N23),"NA"))</f>
        <v>0.74</v>
      </c>
      <c r="AD23" s="103" t="n">
        <f aca="true">IF($J23="","",IF(ISNUMBER(OFFSET('Data transformed'!$A$4,MATCH($A23,'Data transformed'!$A$5:$A$185,0),MATCH(AD$4,'Data transformed'!$4:$4,0)-1)), MIN(MAX(OFFSET('Data transformed'!$A$4,MATCH($A23,'Data transformed'!$A$5:$A$185,0),MATCH(AD$4,'Data transformed'!$4:$4,0)-1),$M23),$N23),"NA"))</f>
        <v>0.8</v>
      </c>
      <c r="AE23" s="103" t="n">
        <f aca="true">IF($J23="","",IF(ISNUMBER(OFFSET('Data transformed'!$A$4,MATCH($A23,'Data transformed'!$A$5:$A$185,0),MATCH(AE$4,'Data transformed'!$4:$4,0)-1)), MIN(MAX(OFFSET('Data transformed'!$A$4,MATCH($A23,'Data transformed'!$A$5:$A$185,0),MATCH(AE$4,'Data transformed'!$4:$4,0)-1),$M23),$N23),"NA"))</f>
        <v>0.26</v>
      </c>
      <c r="AF23" s="103" t="n">
        <f aca="true">IF($J23="","",IF(ISNUMBER(OFFSET('Data transformed'!$A$4,MATCH($A23,'Data transformed'!$A$5:$A$185,0),MATCH(AF$4,'Data transformed'!$4:$4,0)-1)), MIN(MAX(OFFSET('Data transformed'!$A$4,MATCH($A23,'Data transformed'!$A$5:$A$185,0),MATCH(AF$4,'Data transformed'!$4:$4,0)-1),$M23),$N23),"NA"))</f>
        <v>0.46</v>
      </c>
      <c r="AG23" s="103" t="str">
        <f aca="true">IF($J23="","",IF(ISNUMBER(OFFSET('Data transformed'!$A$4,MATCH($A23,'Data transformed'!$A$5:$A$185,0),MATCH(AG$4,'Data transformed'!$4:$4,0)-1)), MIN(MAX(OFFSET('Data transformed'!$A$4,MATCH($A23,'Data transformed'!$A$5:$A$185,0),MATCH(AG$4,'Data transformed'!$4:$4,0)-1),$M23),$N23),"NA"))</f>
        <v>NA</v>
      </c>
      <c r="AH23" s="103" t="n">
        <f aca="true">IF($J23="","",IF(ISNUMBER(OFFSET('Data transformed'!$A$4,MATCH($A23,'Data transformed'!$A$5:$A$185,0),MATCH(AH$4,'Data transformed'!$4:$4,0)-1)), MIN(MAX(OFFSET('Data transformed'!$A$4,MATCH($A23,'Data transformed'!$A$5:$A$185,0),MATCH(AH$4,'Data transformed'!$4:$4,0)-1),$M23),$N23),"NA"))</f>
        <v>0.68</v>
      </c>
      <c r="AI23" s="103" t="n">
        <f aca="true">IF($J23="","",IF(ISNUMBER(OFFSET('Data transformed'!$A$4,MATCH($A23,'Data transformed'!$A$5:$A$185,0),MATCH(AI$4,'Data transformed'!$4:$4,0)-1)), MIN(MAX(OFFSET('Data transformed'!$A$4,MATCH($A23,'Data transformed'!$A$5:$A$185,0),MATCH(AI$4,'Data transformed'!$4:$4,0)-1),$M23),$N23),"NA"))</f>
        <v>0.89</v>
      </c>
      <c r="AJ23" s="103" t="n">
        <f aca="true">IF($J23="","",IF(ISNUMBER(OFFSET('Data transformed'!$A$4,MATCH($A23,'Data transformed'!$A$5:$A$185,0),MATCH(AJ$4,'Data transformed'!$4:$4,0)-1)), MIN(MAX(OFFSET('Data transformed'!$A$4,MATCH($A23,'Data transformed'!$A$5:$A$185,0),MATCH(AJ$4,'Data transformed'!$4:$4,0)-1),$M23),$N23),"NA"))</f>
        <v>0.99</v>
      </c>
      <c r="AK23" s="103" t="n">
        <f aca="true">IF($J23="","",IF(ISNUMBER(OFFSET('Data transformed'!$A$4,MATCH($A23,'Data transformed'!$A$5:$A$185,0),MATCH(AK$4,'Data transformed'!$4:$4,0)-1)), MIN(MAX(OFFSET('Data transformed'!$A$4,MATCH($A23,'Data transformed'!$A$5:$A$185,0),MATCH(AK$4,'Data transformed'!$4:$4,0)-1),$M23),$N23),"NA"))</f>
        <v>1</v>
      </c>
      <c r="AL23" s="103" t="n">
        <f aca="true">IF($J23="","",IF(ISNUMBER(OFFSET('Data transformed'!$A$4,MATCH($A23,'Data transformed'!$A$5:$A$185,0),MATCH(AL$4,'Data transformed'!$4:$4,0)-1)), MIN(MAX(OFFSET('Data transformed'!$A$4,MATCH($A23,'Data transformed'!$A$5:$A$185,0),MATCH(AL$4,'Data transformed'!$4:$4,0)-1),$M23),$N23),"NA"))</f>
        <v>0.56</v>
      </c>
      <c r="AM23" s="103" t="n">
        <f aca="true">IF($J23="","",IF(ISNUMBER(OFFSET('Data transformed'!$A$4,MATCH($A23,'Data transformed'!$A$5:$A$185,0),MATCH(AM$4,'Data transformed'!$4:$4,0)-1)), MIN(MAX(OFFSET('Data transformed'!$A$4,MATCH($A23,'Data transformed'!$A$5:$A$185,0),MATCH(AM$4,'Data transformed'!$4:$4,0)-1),$M23),$N23),"NA"))</f>
        <v>0.43</v>
      </c>
      <c r="AN23" s="103" t="n">
        <f aca="true">IF($J23="","",IF(ISNUMBER(OFFSET('Data transformed'!$A$4,MATCH($A23,'Data transformed'!$A$5:$A$185,0),MATCH(AN$4,'Data transformed'!$4:$4,0)-1)), MIN(MAX(OFFSET('Data transformed'!$A$4,MATCH($A23,'Data transformed'!$A$5:$A$185,0),MATCH(AN$4,'Data transformed'!$4:$4,0)-1),$M23),$N23),"NA"))</f>
        <v>0.51</v>
      </c>
      <c r="AO23" s="103" t="n">
        <f aca="true">IF($J23="","",IF(ISNUMBER(OFFSET('Data transformed'!$A$4,MATCH($A23,'Data transformed'!$A$5:$A$185,0),MATCH(AO$4,'Data transformed'!$4:$4,0)-1)), MIN(MAX(OFFSET('Data transformed'!$A$4,MATCH($A23,'Data transformed'!$A$5:$A$185,0),MATCH(AO$4,'Data transformed'!$4:$4,0)-1),$M23),$N23),"NA"))</f>
        <v>0.94</v>
      </c>
      <c r="AP23" s="103" t="n">
        <f aca="true">IF($J23="","",IF(ISNUMBER(OFFSET('Data transformed'!$A$4,MATCH($A23,'Data transformed'!$A$5:$A$185,0),MATCH(AP$4,'Data transformed'!$4:$4,0)-1)), MIN(MAX(OFFSET('Data transformed'!$A$4,MATCH($A23,'Data transformed'!$A$5:$A$185,0),MATCH(AP$4,'Data transformed'!$4:$4,0)-1),$M23),$N23),"NA"))</f>
        <v>1</v>
      </c>
      <c r="AQ23" s="103" t="str">
        <f aca="true">IF($J23="","",IF(ISNUMBER(OFFSET('Data transformed'!$A$4,MATCH($A23,'Data transformed'!$A$5:$A$185,0),MATCH(AQ$4,'Data transformed'!$4:$4,0)-1)), MIN(MAX(OFFSET('Data transformed'!$A$4,MATCH($A23,'Data transformed'!$A$5:$A$185,0),MATCH(AQ$4,'Data transformed'!$4:$4,0)-1),$M23),$N23),"NA"))</f>
        <v>NA</v>
      </c>
      <c r="AR23" s="103" t="n">
        <f aca="true">IF($J23="","",IF(ISNUMBER(OFFSET('Data transformed'!$A$4,MATCH($A23,'Data transformed'!$A$5:$A$185,0),MATCH(AR$4,'Data transformed'!$4:$4,0)-1)), MIN(MAX(OFFSET('Data transformed'!$A$4,MATCH($A23,'Data transformed'!$A$5:$A$185,0),MATCH(AR$4,'Data transformed'!$4:$4,0)-1),$M23),$N23),"NA"))</f>
        <v>0.94</v>
      </c>
      <c r="AS23" s="103" t="n">
        <f aca="true">IF($J23="","",IF(ISNUMBER(OFFSET('Data transformed'!$A$4,MATCH($A23,'Data transformed'!$A$5:$A$185,0),MATCH(AS$4,'Data transformed'!$4:$4,0)-1)), MIN(MAX(OFFSET('Data transformed'!$A$4,MATCH($A23,'Data transformed'!$A$5:$A$185,0),MATCH(AS$4,'Data transformed'!$4:$4,0)-1),$M23),$N23),"NA"))</f>
        <v>0.96</v>
      </c>
      <c r="AT23" s="103" t="n">
        <f aca="true">IF($J23="","",IF(ISNUMBER(OFFSET('Data transformed'!$A$4,MATCH($A23,'Data transformed'!$A$5:$A$185,0),MATCH(AT$4,'Data transformed'!$4:$4,0)-1)), MIN(MAX(OFFSET('Data transformed'!$A$4,MATCH($A23,'Data transformed'!$A$5:$A$185,0),MATCH(AT$4,'Data transformed'!$4:$4,0)-1),$M23),$N23),"NA"))</f>
        <v>0.58</v>
      </c>
      <c r="AU23" s="103" t="n">
        <f aca="true">IF($J23="","",IF(ISNUMBER(OFFSET('Data transformed'!$A$4,MATCH($A23,'Data transformed'!$A$5:$A$185,0),MATCH(AU$4,'Data transformed'!$4:$4,0)-1)), MIN(MAX(OFFSET('Data transformed'!$A$4,MATCH($A23,'Data transformed'!$A$5:$A$185,0),MATCH(AU$4,'Data transformed'!$4:$4,0)-1),$M23),$N23),"NA"))</f>
        <v>0.23</v>
      </c>
      <c r="AV23" s="103" t="n">
        <f aca="true">IF($J23="","",IF(ISNUMBER(OFFSET('Data transformed'!$A$4,MATCH($A23,'Data transformed'!$A$5:$A$185,0),MATCH(AV$4,'Data transformed'!$4:$4,0)-1)), MIN(MAX(OFFSET('Data transformed'!$A$4,MATCH($A23,'Data transformed'!$A$5:$A$185,0),MATCH(AV$4,'Data transformed'!$4:$4,0)-1),$M23),$N23),"NA"))</f>
        <v>0.85</v>
      </c>
      <c r="AW23" s="103" t="str">
        <f aca="true">IF($J23="","",IF(ISNUMBER(OFFSET('Data transformed'!$A$4,MATCH($A23,'Data transformed'!$A$5:$A$185,0),MATCH(AW$4,'Data transformed'!$4:$4,0)-1)), MIN(MAX(OFFSET('Data transformed'!$A$4,MATCH($A23,'Data transformed'!$A$5:$A$185,0),MATCH(AW$4,'Data transformed'!$4:$4,0)-1),$M23),$N23),"NA"))</f>
        <v>NA</v>
      </c>
      <c r="AX23" s="103" t="n">
        <f aca="true">IF($J23="","",IF(ISNUMBER(OFFSET('Data transformed'!$A$4,MATCH($A23,'Data transformed'!$A$5:$A$185,0),MATCH(AX$4,'Data transformed'!$4:$4,0)-1)), MIN(MAX(OFFSET('Data transformed'!$A$4,MATCH($A23,'Data transformed'!$A$5:$A$185,0),MATCH(AX$4,'Data transformed'!$4:$4,0)-1),$M23),$N23),"NA"))</f>
        <v>0.86</v>
      </c>
      <c r="AY23" s="103" t="n">
        <f aca="true">IF($J23="","",IF(ISNUMBER(OFFSET('Data transformed'!$A$4,MATCH($A23,'Data transformed'!$A$5:$A$185,0),MATCH(AY$4,'Data transformed'!$4:$4,0)-1)), MIN(MAX(OFFSET('Data transformed'!$A$4,MATCH($A23,'Data transformed'!$A$5:$A$185,0),MATCH(AY$4,'Data transformed'!$4:$4,0)-1),$M23),$N23),"NA"))</f>
        <v>0.49</v>
      </c>
      <c r="AZ23" s="103" t="n">
        <f aca="true">IF($J23="","",IF(ISNUMBER(OFFSET('Data transformed'!$A$4,MATCH($A23,'Data transformed'!$A$5:$A$185,0),MATCH(AZ$4,'Data transformed'!$4:$4,0)-1)), MIN(MAX(OFFSET('Data transformed'!$A$4,MATCH($A23,'Data transformed'!$A$5:$A$185,0),MATCH(AZ$4,'Data transformed'!$4:$4,0)-1),$M23),$N23),"NA"))</f>
        <v>0.8</v>
      </c>
      <c r="BA23" s="103" t="str">
        <f aca="true">IF($J23="","",IF(ISNUMBER(OFFSET('Data transformed'!$A$4,MATCH($A23,'Data transformed'!$A$5:$A$185,0),MATCH(BA$4,'Data transformed'!$4:$4,0)-1)), MIN(MAX(OFFSET('Data transformed'!$A$4,MATCH($A23,'Data transformed'!$A$5:$A$185,0),MATCH(BA$4,'Data transformed'!$4:$4,0)-1),$M23),$N23),"NA"))</f>
        <v>NA</v>
      </c>
      <c r="BB23" s="103" t="n">
        <f aca="true">IF($J23="","",IF(ISNUMBER(OFFSET('Data transformed'!$A$4,MATCH($A23,'Data transformed'!$A$5:$A$185,0),MATCH(BB$4,'Data transformed'!$4:$4,0)-1)), MIN(MAX(OFFSET('Data transformed'!$A$4,MATCH($A23,'Data transformed'!$A$5:$A$185,0),MATCH(BB$4,'Data transformed'!$4:$4,0)-1),$M23),$N23),"NA"))</f>
        <v>0.94</v>
      </c>
      <c r="BC23" s="103" t="str">
        <f aca="true">IF($J23="","",IF(ISNUMBER(OFFSET('Data transformed'!$A$4,MATCH($A23,'Data transformed'!$A$5:$A$185,0),MATCH(BC$4,'Data transformed'!$4:$4,0)-1)), MIN(MAX(OFFSET('Data transformed'!$A$4,MATCH($A23,'Data transformed'!$A$5:$A$185,0),MATCH(BC$4,'Data transformed'!$4:$4,0)-1),$M23),$N23),"NA"))</f>
        <v>NA</v>
      </c>
      <c r="BD23" s="103" t="n">
        <f aca="true">IF($J23="","",IF(ISNUMBER(OFFSET('Data transformed'!$A$4,MATCH($A23,'Data transformed'!$A$5:$A$185,0),MATCH(BD$4,'Data transformed'!$4:$4,0)-1)), MIN(MAX(OFFSET('Data transformed'!$A$4,MATCH($A23,'Data transformed'!$A$5:$A$185,0),MATCH(BD$4,'Data transformed'!$4:$4,0)-1),$M23),$N23),"NA"))</f>
        <v>0.98</v>
      </c>
      <c r="BE23" s="103" t="n">
        <f aca="true">IF($J23="","",IF(ISNUMBER(OFFSET('Data transformed'!$A$4,MATCH($A23,'Data transformed'!$A$5:$A$185,0),MATCH(BE$4,'Data transformed'!$4:$4,0)-1)), MIN(MAX(OFFSET('Data transformed'!$A$4,MATCH($A23,'Data transformed'!$A$5:$A$185,0),MATCH(BE$4,'Data transformed'!$4:$4,0)-1),$M23),$N23),"NA"))</f>
        <v>0.82</v>
      </c>
      <c r="BF23" s="103" t="n">
        <f aca="true">IF($J23="","",IF(ISNUMBER(OFFSET('Data transformed'!$A$4,MATCH($A23,'Data transformed'!$A$5:$A$185,0),MATCH(BF$4,'Data transformed'!$4:$4,0)-1)), MIN(MAX(OFFSET('Data transformed'!$A$4,MATCH($A23,'Data transformed'!$A$5:$A$185,0),MATCH(BF$4,'Data transformed'!$4:$4,0)-1),$M23),$N23),"NA"))</f>
        <v>0.95</v>
      </c>
      <c r="BG23" s="103" t="n">
        <f aca="true">IF($J23="","",IF(ISNUMBER(OFFSET('Data transformed'!$A$4,MATCH($A23,'Data transformed'!$A$5:$A$185,0),MATCH(BG$4,'Data transformed'!$4:$4,0)-1)), MIN(MAX(OFFSET('Data transformed'!$A$4,MATCH($A23,'Data transformed'!$A$5:$A$185,0),MATCH(BG$4,'Data transformed'!$4:$4,0)-1),$M23),$N23),"NA"))</f>
        <v>0.45</v>
      </c>
      <c r="BH23" s="103" t="n">
        <f aca="true">IF($J23="","",IF(ISNUMBER(OFFSET('Data transformed'!$A$4,MATCH($A23,'Data transformed'!$A$5:$A$185,0),MATCH(BH$4,'Data transformed'!$4:$4,0)-1)), MIN(MAX(OFFSET('Data transformed'!$A$4,MATCH($A23,'Data transformed'!$A$5:$A$185,0),MATCH(BH$4,'Data transformed'!$4:$4,0)-1),$M23),$N23),"NA"))</f>
        <v>0.37</v>
      </c>
      <c r="BI23" s="103" t="n">
        <f aca="true">IF($J23="","",IF(ISNUMBER(OFFSET('Data transformed'!$A$4,MATCH($A23,'Data transformed'!$A$5:$A$185,0),MATCH(BI$4,'Data transformed'!$4:$4,0)-1)), MIN(MAX(OFFSET('Data transformed'!$A$4,MATCH($A23,'Data transformed'!$A$5:$A$185,0),MATCH(BI$4,'Data transformed'!$4:$4,0)-1),$M23),$N23),"NA"))</f>
        <v>0.35</v>
      </c>
      <c r="BJ23" s="103" t="n">
        <f aca="true">IF($J23="","",IF(ISNUMBER(OFFSET('Data transformed'!$A$4,MATCH($A23,'Data transformed'!$A$5:$A$185,0),MATCH(BJ$4,'Data transformed'!$4:$4,0)-1)), MIN(MAX(OFFSET('Data transformed'!$A$4,MATCH($A23,'Data transformed'!$A$5:$A$185,0),MATCH(BJ$4,'Data transformed'!$4:$4,0)-1),$M23),$N23),"NA"))</f>
        <v>0.97</v>
      </c>
      <c r="BK23" s="103" t="n">
        <f aca="true">IF($J23="","",IF(ISNUMBER(OFFSET('Data transformed'!$A$4,MATCH($A23,'Data transformed'!$A$5:$A$185,0),MATCH(BK$4,'Data transformed'!$4:$4,0)-1)), MIN(MAX(OFFSET('Data transformed'!$A$4,MATCH($A23,'Data transformed'!$A$5:$A$185,0),MATCH(BK$4,'Data transformed'!$4:$4,0)-1),$M23),$N23),"NA"))</f>
        <v>0.26</v>
      </c>
      <c r="BL23" s="103" t="n">
        <f aca="true">IF($J23="","",IF(ISNUMBER(OFFSET('Data transformed'!$A$4,MATCH($A23,'Data transformed'!$A$5:$A$185,0),MATCH(BL$4,'Data transformed'!$4:$4,0)-1)), MIN(MAX(OFFSET('Data transformed'!$A$4,MATCH($A23,'Data transformed'!$A$5:$A$185,0),MATCH(BL$4,'Data transformed'!$4:$4,0)-1),$M23),$N23),"NA"))</f>
        <v>0.42</v>
      </c>
      <c r="BM23" s="103" t="n">
        <f aca="true">IF($J23="","",IF(ISNUMBER(OFFSET('Data transformed'!$A$4,MATCH($A23,'Data transformed'!$A$5:$A$185,0),MATCH(BM$4,'Data transformed'!$4:$4,0)-1)), MIN(MAX(OFFSET('Data transformed'!$A$4,MATCH($A23,'Data transformed'!$A$5:$A$185,0),MATCH(BM$4,'Data transformed'!$4:$4,0)-1),$M23),$N23),"NA"))</f>
        <v>0.9</v>
      </c>
      <c r="BN23" s="103" t="n">
        <f aca="true">IF($J23="","",IF(ISNUMBER(OFFSET('Data transformed'!$A$4,MATCH($A23,'Data transformed'!$A$5:$A$185,0),MATCH(BN$4,'Data transformed'!$4:$4,0)-1)), MIN(MAX(OFFSET('Data transformed'!$A$4,MATCH($A23,'Data transformed'!$A$5:$A$185,0),MATCH(BN$4,'Data transformed'!$4:$4,0)-1),$M23),$N23),"NA"))</f>
        <v>0.85</v>
      </c>
      <c r="BO23" s="103" t="n">
        <f aca="true">IF($J23="","",IF(ISNUMBER(OFFSET('Data transformed'!$A$4,MATCH($A23,'Data transformed'!$A$5:$A$185,0),MATCH(BO$4,'Data transformed'!$4:$4,0)-1)), MIN(MAX(OFFSET('Data transformed'!$A$4,MATCH($A23,'Data transformed'!$A$5:$A$185,0),MATCH(BO$4,'Data transformed'!$4:$4,0)-1),$M23),$N23),"NA"))</f>
        <v>0.81</v>
      </c>
      <c r="BP23" s="103" t="n">
        <f aca="true">IF($J23="","",IF(ISNUMBER(OFFSET('Data transformed'!$A$4,MATCH($A23,'Data transformed'!$A$5:$A$185,0),MATCH(BP$4,'Data transformed'!$4:$4,0)-1)), MIN(MAX(OFFSET('Data transformed'!$A$4,MATCH($A23,'Data transformed'!$A$5:$A$185,0),MATCH(BP$4,'Data transformed'!$4:$4,0)-1),$M23),$N23),"NA"))</f>
        <v>0.16</v>
      </c>
      <c r="BQ23" s="103" t="n">
        <f aca="true">IF($J23="","",IF(ISNUMBER(OFFSET('Data transformed'!$A$4,MATCH($A23,'Data transformed'!$A$5:$A$185,0),MATCH(BQ$4,'Data transformed'!$4:$4,0)-1)), MIN(MAX(OFFSET('Data transformed'!$A$4,MATCH($A23,'Data transformed'!$A$5:$A$185,0),MATCH(BQ$4,'Data transformed'!$4:$4,0)-1),$M23),$N23),"NA"))</f>
        <v>0.4</v>
      </c>
      <c r="BR23" s="103" t="n">
        <f aca="true">IF($J23="","",IF(ISNUMBER(OFFSET('Data transformed'!$A$4,MATCH($A23,'Data transformed'!$A$5:$A$185,0),MATCH(BR$4,'Data transformed'!$4:$4,0)-1)), MIN(MAX(OFFSET('Data transformed'!$A$4,MATCH($A23,'Data transformed'!$A$5:$A$185,0),MATCH(BR$4,'Data transformed'!$4:$4,0)-1),$M23),$N23),"NA"))</f>
        <v>1</v>
      </c>
      <c r="BS23" s="103" t="n">
        <f aca="true">IF($J23="","",IF(ISNUMBER(OFFSET('Data transformed'!$A$4,MATCH($A23,'Data transformed'!$A$5:$A$185,0),MATCH(BS$4,'Data transformed'!$4:$4,0)-1)), MIN(MAX(OFFSET('Data transformed'!$A$4,MATCH($A23,'Data transformed'!$A$5:$A$185,0),MATCH(BS$4,'Data transformed'!$4:$4,0)-1),$M23),$N23),"NA"))</f>
        <v>1</v>
      </c>
      <c r="BT23" s="103" t="n">
        <f aca="true">IF($J23="","",IF(ISNUMBER(OFFSET('Data transformed'!$A$4,MATCH($A23,'Data transformed'!$A$5:$A$185,0),MATCH(BT$4,'Data transformed'!$4:$4,0)-1)), MIN(MAX(OFFSET('Data transformed'!$A$4,MATCH($A23,'Data transformed'!$A$5:$A$185,0),MATCH(BT$4,'Data transformed'!$4:$4,0)-1),$M23),$N23),"NA"))</f>
        <v>0.99</v>
      </c>
      <c r="BU23" s="103" t="n">
        <f aca="true">IF($J23="","",IF(ISNUMBER(OFFSET('Data transformed'!$A$4,MATCH($A23,'Data transformed'!$A$5:$A$185,0),MATCH(BU$4,'Data transformed'!$4:$4,0)-1)), MIN(MAX(OFFSET('Data transformed'!$A$4,MATCH($A23,'Data transformed'!$A$5:$A$185,0),MATCH(BU$4,'Data transformed'!$4:$4,0)-1),$M23),$N23),"NA"))</f>
        <v>0.21</v>
      </c>
      <c r="BV23" s="103" t="n">
        <f aca="true">IF($J23="","",IF(ISNUMBER(OFFSET('Data transformed'!$A$4,MATCH($A23,'Data transformed'!$A$5:$A$185,0),MATCH(BV$4,'Data transformed'!$4:$4,0)-1)), MIN(MAX(OFFSET('Data transformed'!$A$4,MATCH($A23,'Data transformed'!$A$5:$A$185,0),MATCH(BV$4,'Data transformed'!$4:$4,0)-1),$M23),$N23),"NA"))</f>
        <v>0.46</v>
      </c>
      <c r="BW23" s="103" t="n">
        <f aca="true">IF($J23="","",IF(ISNUMBER(OFFSET('Data transformed'!$A$4,MATCH($A23,'Data transformed'!$A$5:$A$185,0),MATCH(BW$4,'Data transformed'!$4:$4,0)-1)), MIN(MAX(OFFSET('Data transformed'!$A$4,MATCH($A23,'Data transformed'!$A$5:$A$185,0),MATCH(BW$4,'Data transformed'!$4:$4,0)-1),$M23),$N23),"NA"))</f>
        <v>0.43</v>
      </c>
      <c r="BX23" s="103" t="n">
        <f aca="true">IF($J23="","",IF(ISNUMBER(OFFSET('Data transformed'!$A$4,MATCH($A23,'Data transformed'!$A$5:$A$185,0),MATCH(BX$4,'Data transformed'!$4:$4,0)-1)), MIN(MAX(OFFSET('Data transformed'!$A$4,MATCH($A23,'Data transformed'!$A$5:$A$185,0),MATCH(BX$4,'Data transformed'!$4:$4,0)-1),$M23),$N23),"NA"))</f>
        <v>0.34</v>
      </c>
      <c r="BY23" s="103" t="str">
        <f aca="true">IF($J23="","",IF(ISNUMBER(OFFSET('Data transformed'!$A$4,MATCH($A23,'Data transformed'!$A$5:$A$185,0),MATCH(BY$4,'Data transformed'!$4:$4,0)-1)), MIN(MAX(OFFSET('Data transformed'!$A$4,MATCH($A23,'Data transformed'!$A$5:$A$185,0),MATCH(BY$4,'Data transformed'!$4:$4,0)-1),$M23),$N23),"NA"))</f>
        <v>NA</v>
      </c>
      <c r="BZ23" s="103" t="n">
        <f aca="true">IF($J23="","",IF(ISNUMBER(OFFSET('Data transformed'!$A$4,MATCH($A23,'Data transformed'!$A$5:$A$185,0),MATCH(BZ$4,'Data transformed'!$4:$4,0)-1)), MIN(MAX(OFFSET('Data transformed'!$A$4,MATCH($A23,'Data transformed'!$A$5:$A$185,0),MATCH(BZ$4,'Data transformed'!$4:$4,0)-1),$M23),$N23),"NA"))</f>
        <v>0.87</v>
      </c>
      <c r="CA23" s="103" t="n">
        <f aca="true">IF($J23="","",IF(ISNUMBER(OFFSET('Data transformed'!$A$4,MATCH($A23,'Data transformed'!$A$5:$A$185,0),MATCH(CA$4,'Data transformed'!$4:$4,0)-1)), MIN(MAX(OFFSET('Data transformed'!$A$4,MATCH($A23,'Data transformed'!$A$5:$A$185,0),MATCH(CA$4,'Data transformed'!$4:$4,0)-1),$M23),$N23),"NA"))</f>
        <v>0.92</v>
      </c>
      <c r="CB23" s="103" t="n">
        <f aca="true">IF($J23="","",IF(ISNUMBER(OFFSET('Data transformed'!$A$4,MATCH($A23,'Data transformed'!$A$5:$A$185,0),MATCH(CB$4,'Data transformed'!$4:$4,0)-1)), MIN(MAX(OFFSET('Data transformed'!$A$4,MATCH($A23,'Data transformed'!$A$5:$A$185,0),MATCH(CB$4,'Data transformed'!$4:$4,0)-1),$M23),$N23),"NA"))</f>
        <v>0.58</v>
      </c>
      <c r="CC23" s="103" t="n">
        <f aca="true">IF($J23="","",IF(ISNUMBER(OFFSET('Data transformed'!$A$4,MATCH($A23,'Data transformed'!$A$5:$A$185,0),MATCH(CC$4,'Data transformed'!$4:$4,0)-1)), MIN(MAX(OFFSET('Data transformed'!$A$4,MATCH($A23,'Data transformed'!$A$5:$A$185,0),MATCH(CC$4,'Data transformed'!$4:$4,0)-1),$M23),$N23),"NA"))</f>
        <v>0.76</v>
      </c>
      <c r="CD23" s="103" t="n">
        <f aca="true">IF($J23="","",IF(ISNUMBER(OFFSET('Data transformed'!$A$4,MATCH($A23,'Data transformed'!$A$5:$A$185,0),MATCH(CD$4,'Data transformed'!$4:$4,0)-1)), MIN(MAX(OFFSET('Data transformed'!$A$4,MATCH($A23,'Data transformed'!$A$5:$A$185,0),MATCH(CD$4,'Data transformed'!$4:$4,0)-1),$M23),$N23),"NA"))</f>
        <v>0.5</v>
      </c>
      <c r="CE23" s="103" t="str">
        <f aca="true">IF($J23="","",IF(ISNUMBER(OFFSET('Data transformed'!$A$4,MATCH($A23,'Data transformed'!$A$5:$A$185,0),MATCH(CE$4,'Data transformed'!$4:$4,0)-1)), MIN(MAX(OFFSET('Data transformed'!$A$4,MATCH($A23,'Data transformed'!$A$5:$A$185,0),MATCH(CE$4,'Data transformed'!$4:$4,0)-1),$M23),$N23),"NA"))</f>
        <v>NA</v>
      </c>
      <c r="CF23" s="103" t="n">
        <f aca="true">IF($J23="","",IF(ISNUMBER(OFFSET('Data transformed'!$A$4,MATCH($A23,'Data transformed'!$A$5:$A$185,0),MATCH(CF$4,'Data transformed'!$4:$4,0)-1)), MIN(MAX(OFFSET('Data transformed'!$A$4,MATCH($A23,'Data transformed'!$A$5:$A$185,0),MATCH(CF$4,'Data transformed'!$4:$4,0)-1),$M23),$N23),"NA"))</f>
        <v>0.42</v>
      </c>
      <c r="CG23" s="103" t="n">
        <f aca="true">IF($J23="","",IF(ISNUMBER(OFFSET('Data transformed'!$A$4,MATCH($A23,'Data transformed'!$A$5:$A$185,0),MATCH(CG$4,'Data transformed'!$4:$4,0)-1)), MIN(MAX(OFFSET('Data transformed'!$A$4,MATCH($A23,'Data transformed'!$A$5:$A$185,0),MATCH(CG$4,'Data transformed'!$4:$4,0)-1),$M23),$N23),"NA"))</f>
        <v>0.98</v>
      </c>
      <c r="CH23" s="103" t="n">
        <f aca="true">IF($J23="","",IF(ISNUMBER(OFFSET('Data transformed'!$A$4,MATCH($A23,'Data transformed'!$A$5:$A$185,0),MATCH(CH$4,'Data transformed'!$4:$4,0)-1)), MIN(MAX(OFFSET('Data transformed'!$A$4,MATCH($A23,'Data transformed'!$A$5:$A$185,0),MATCH(CH$4,'Data transformed'!$4:$4,0)-1),$M23),$N23),"NA"))</f>
        <v>0.71</v>
      </c>
      <c r="CI23" s="103" t="str">
        <f aca="true">IF($J23="","",IF(ISNUMBER(OFFSET('Data transformed'!$A$4,MATCH($A23,'Data transformed'!$A$5:$A$185,0),MATCH(CI$4,'Data transformed'!$4:$4,0)-1)), MIN(MAX(OFFSET('Data transformed'!$A$4,MATCH($A23,'Data transformed'!$A$5:$A$185,0),MATCH(CI$4,'Data transformed'!$4:$4,0)-1),$M23),$N23),"NA"))</f>
        <v>NA</v>
      </c>
      <c r="CJ23" s="103" t="n">
        <f aca="true">IF($J23="","",IF(ISNUMBER(OFFSET('Data transformed'!$A$4,MATCH($A23,'Data transformed'!$A$5:$A$185,0),MATCH(CJ$4,'Data transformed'!$4:$4,0)-1)), MIN(MAX(OFFSET('Data transformed'!$A$4,MATCH($A23,'Data transformed'!$A$5:$A$185,0),MATCH(CJ$4,'Data transformed'!$4:$4,0)-1),$M23),$N23),"NA"))</f>
        <v>0.98</v>
      </c>
      <c r="CK23" s="103" t="n">
        <f aca="true">IF($J23="","",IF(ISNUMBER(OFFSET('Data transformed'!$A$4,MATCH($A23,'Data transformed'!$A$5:$A$185,0),MATCH(CK$4,'Data transformed'!$4:$4,0)-1)), MIN(MAX(OFFSET('Data transformed'!$A$4,MATCH($A23,'Data transformed'!$A$5:$A$185,0),MATCH(CK$4,'Data transformed'!$4:$4,0)-1),$M23),$N23),"NA"))</f>
        <v>1</v>
      </c>
      <c r="CL23" s="103" t="n">
        <f aca="true">IF($J23="","",IF(ISNUMBER(OFFSET('Data transformed'!$A$4,MATCH($A23,'Data transformed'!$A$5:$A$185,0),MATCH(CL$4,'Data transformed'!$4:$4,0)-1)), MIN(MAX(OFFSET('Data transformed'!$A$4,MATCH($A23,'Data transformed'!$A$5:$A$185,0),MATCH(CL$4,'Data transformed'!$4:$4,0)-1),$M23),$N23),"NA"))</f>
        <v>0.22</v>
      </c>
      <c r="CM23" s="103" t="n">
        <f aca="true">IF($J23="","",IF(ISNUMBER(OFFSET('Data transformed'!$A$4,MATCH($A23,'Data transformed'!$A$5:$A$185,0),MATCH(CM$4,'Data transformed'!$4:$4,0)-1)), MIN(MAX(OFFSET('Data transformed'!$A$4,MATCH($A23,'Data transformed'!$A$5:$A$185,0),MATCH(CM$4,'Data transformed'!$4:$4,0)-1),$M23),$N23),"NA"))</f>
        <v>0.45</v>
      </c>
      <c r="CN23" s="103" t="n">
        <f aca="true">IF($J23="","",IF(ISNUMBER(OFFSET('Data transformed'!$A$4,MATCH($A23,'Data transformed'!$A$5:$A$185,0),MATCH(CN$4,'Data transformed'!$4:$4,0)-1)), MIN(MAX(OFFSET('Data transformed'!$A$4,MATCH($A23,'Data transformed'!$A$5:$A$185,0),MATCH(CN$4,'Data transformed'!$4:$4,0)-1),$M23),$N23),"NA"))</f>
        <v>0.47</v>
      </c>
      <c r="CO23" s="103" t="n">
        <f aca="true">IF($J23="","",IF(ISNUMBER(OFFSET('Data transformed'!$A$4,MATCH($A23,'Data transformed'!$A$5:$A$185,0),MATCH(CO$4,'Data transformed'!$4:$4,0)-1)), MIN(MAX(OFFSET('Data transformed'!$A$4,MATCH($A23,'Data transformed'!$A$5:$A$185,0),MATCH(CO$4,'Data transformed'!$4:$4,0)-1),$M23),$N23),"NA"))</f>
        <v>0.69</v>
      </c>
      <c r="CP23" s="103" t="n">
        <f aca="true">IF($J23="","",IF(ISNUMBER(OFFSET('Data transformed'!$A$4,MATCH($A23,'Data transformed'!$A$5:$A$185,0),MATCH(CP$4,'Data transformed'!$4:$4,0)-1)), MIN(MAX(OFFSET('Data transformed'!$A$4,MATCH($A23,'Data transformed'!$A$5:$A$185,0),MATCH(CP$4,'Data transformed'!$4:$4,0)-1),$M23),$N23),"NA"))</f>
        <v>0.64</v>
      </c>
      <c r="CQ23" s="103" t="n">
        <f aca="true">IF($J23="","",IF(ISNUMBER(OFFSET('Data transformed'!$A$4,MATCH($A23,'Data transformed'!$A$5:$A$185,0),MATCH(CQ$4,'Data transformed'!$4:$4,0)-1)), MIN(MAX(OFFSET('Data transformed'!$A$4,MATCH($A23,'Data transformed'!$A$5:$A$185,0),MATCH(CQ$4,'Data transformed'!$4:$4,0)-1),$M23),$N23),"NA"))</f>
        <v>0.93</v>
      </c>
      <c r="CR23" s="103" t="n">
        <f aca="true">IF($J23="","",IF(ISNUMBER(OFFSET('Data transformed'!$A$4,MATCH($A23,'Data transformed'!$A$5:$A$185,0),MATCH(CR$4,'Data transformed'!$4:$4,0)-1)), MIN(MAX(OFFSET('Data transformed'!$A$4,MATCH($A23,'Data transformed'!$A$5:$A$185,0),MATCH(CR$4,'Data transformed'!$4:$4,0)-1),$M23),$N23),"NA"))</f>
        <v>0.31</v>
      </c>
      <c r="CS23" s="103" t="str">
        <f aca="true">IF($J23="","",IF(ISNUMBER(OFFSET('Data transformed'!$A$4,MATCH($A23,'Data transformed'!$A$5:$A$185,0),MATCH(CS$4,'Data transformed'!$4:$4,0)-1)), MIN(MAX(OFFSET('Data transformed'!$A$4,MATCH($A23,'Data transformed'!$A$5:$A$185,0),MATCH(CS$4,'Data transformed'!$4:$4,0)-1),$M23),$N23),"NA"))</f>
        <v>NA</v>
      </c>
      <c r="CT23" s="103" t="n">
        <f aca="true">IF($J23="","",IF(ISNUMBER(OFFSET('Data transformed'!$A$4,MATCH($A23,'Data transformed'!$A$5:$A$185,0),MATCH(CT$4,'Data transformed'!$4:$4,0)-1)), MIN(MAX(OFFSET('Data transformed'!$A$4,MATCH($A23,'Data transformed'!$A$5:$A$185,0),MATCH(CT$4,'Data transformed'!$4:$4,0)-1),$M23),$N23),"NA"))</f>
        <v>0.46</v>
      </c>
      <c r="CU23" s="103" t="n">
        <f aca="true">IF($J23="","",IF(ISNUMBER(OFFSET('Data transformed'!$A$4,MATCH($A23,'Data transformed'!$A$5:$A$185,0),MATCH(CU$4,'Data transformed'!$4:$4,0)-1)), MIN(MAX(OFFSET('Data transformed'!$A$4,MATCH($A23,'Data transformed'!$A$5:$A$185,0),MATCH(CU$4,'Data transformed'!$4:$4,0)-1),$M23),$N23),"NA"))</f>
        <v>0.55</v>
      </c>
    </row>
    <row r="24" s="103" customFormat="true" ht="15.5" hidden="false" customHeight="false" outlineLevel="0" collapsed="false">
      <c r="A24" s="107" t="n">
        <v>1230</v>
      </c>
      <c r="B24" s="107" t="n">
        <v>3</v>
      </c>
      <c r="C24" s="103" t="str">
        <f aca="true">IF(ISBLANK(OFFSET('Raw Data'!$A$3,MATCH($A24,'Raw Data'!$B$4:$B$185,0),MATCH(C$4,'Raw Data'!$3:$3,0)-1)),"",OFFSET('Raw Data'!$A$3,MATCH($A24,'Raw Data'!$B$4:$B$185,0),MATCH(C$4,'Raw Data'!$3:$3,0)-1))</f>
        <v>Access to healthcare</v>
      </c>
      <c r="D24" s="103" t="str">
        <f aca="true">IF(ISBLANK(OFFSET('Raw Data'!$A$3,MATCH($A24,'Raw Data'!$B$4:$B$185,0),MATCH(D$4,'Raw Data'!$3:$3,0)-1)),"",OFFSET('Raw Data'!$A$3,MATCH($A24,'Raw Data'!$B$4:$B$185,0),MATCH(D$4,'Raw Data'!$3:$3,0)-1))</f>
        <v/>
      </c>
      <c r="E24" s="103" t="str">
        <f aca="true">IF(ISBLANK(OFFSET('Raw Data'!$A$3,MATCH($A24,'Raw Data'!$B$4:$B$185,0),MATCH(E$4,'Raw Data'!$3:$3,0)-1)),"",OFFSET('Raw Data'!$A$3,MATCH($A24,'Raw Data'!$B$4:$B$185,0),MATCH(E$4,'Raw Data'!$3:$3,0)-1))</f>
        <v/>
      </c>
      <c r="J24" s="103" t="e">
        <f aca="true" t="array" ref="J24:J24">IFERROR(_xlfn.QUARTILE.INC(IF(ISNUMBER(OFFSET('Data transformed'!$N$4,MATCH('outliers treatment'!$A24,'Data transformed'!$A$5:$A$185),1,1,COUNTA('Data transformed'!$O$4:$CX$4))),OFFSET('Data transformed'!$N$4,MATCH('outliers treatment'!$A24,'Data transformed'!$A$5:$A$185),1,1,COUNTA('Data transformed'!$O$4:$CX$4))),1),"")</f>
        <v>#N/A</v>
      </c>
      <c r="K24" s="103" t="e">
        <f aca="true" t="array" ref="K24:K24">IFERROR(_xlfn.QUARTILE.INC(IF(ISNUMBER(OFFSET('Data transformed'!$N$4,MATCH('outliers treatment'!$A24,'Data transformed'!$A$5:$A$185),1,1,COUNTA('Data transformed'!$O$4:$CX$4))),OFFSET('Data transformed'!$N$4,MATCH('outliers treatment'!$A24,'Data transformed'!$A$5:$A$185),1,1,COUNTA('Data transformed'!$O$4:$CX$4))),3),"")</f>
        <v>#N/A</v>
      </c>
      <c r="L24" s="103" t="str">
        <f aca="false">IFERROR(K24-J24,"")</f>
        <v/>
      </c>
      <c r="P24" s="105" t="str">
        <f aca="false" t="array" ref="P24:P24">IFERROR(SKEW(IF(ISNUMBER(T24:CU24),T24:CU24,"")),"")</f>
        <v/>
      </c>
      <c r="Q24" s="103" t="n">
        <f aca="true">IF(ISBLANK(OFFSET('Data above threshold'!$A$4,MATCH('Data above threshold'!$A23,'Data above threshold'!$A$5:$A$185,0),MATCH('Data above threshold'!N$4,'Data above threshold'!$4:$4,0)-1)),1,OFFSET('Data above threshold'!$A$4,MATCH('Data above threshold'!$A23,'Data above threshold'!$A$5:$A$185,0),MATCH('Data above threshold'!N$4,'Data above threshold'!$4:$4,0)-1))</f>
        <v>1</v>
      </c>
      <c r="R24" s="103" t="e">
        <f aca="false">IF($J24="","",COUNTIF(T24:CU24,M24)+ COUNTIF(T24:CQ24,N24))</f>
        <v>#N/A</v>
      </c>
      <c r="S24" s="106" t="str">
        <f aca="false" t="array" ref="S24:S24">IF(B24&lt;4,"",1-IFERROR(SUM(ISNUMBER(T24:CU24)*(1-$T$3:$CU$3))/COUNTIF($T$3:$CU$3,0),0))</f>
        <v/>
      </c>
      <c r="T24" s="103" t="str">
        <f aca="true">IF($J24="","",IF(ISNUMBER(OFFSET('Data transformed'!$A$4,MATCH($A24,'Data transformed'!$A$5:$A$185,0),MATCH(T$4,'Data transformed'!$4:$4,0)-1)), MIN(MAX(OFFSET('Data transformed'!$A$4,MATCH($A24,'Data transformed'!$A$5:$A$185,0),MATCH(T$4,'Data transformed'!$4:$4,0)-1),$M24),$N24),"NA"))</f>
        <v>NA</v>
      </c>
      <c r="U24" s="103" t="str">
        <f aca="true">IF($J24="","",IF(ISNUMBER(OFFSET('Data transformed'!$A$4,MATCH($A24,'Data transformed'!$A$5:$A$185,0),MATCH(U$4,'Data transformed'!$4:$4,0)-1)), MIN(MAX(OFFSET('Data transformed'!$A$4,MATCH($A24,'Data transformed'!$A$5:$A$185,0),MATCH(U$4,'Data transformed'!$4:$4,0)-1),$M24),$N24),"NA"))</f>
        <v>NA</v>
      </c>
      <c r="V24" s="103" t="str">
        <f aca="true">IF($J24="","",IF(ISNUMBER(OFFSET('Data transformed'!$A$4,MATCH($A24,'Data transformed'!$A$5:$A$185,0),MATCH(V$4,'Data transformed'!$4:$4,0)-1)), MIN(MAX(OFFSET('Data transformed'!$A$4,MATCH($A24,'Data transformed'!$A$5:$A$185,0),MATCH(V$4,'Data transformed'!$4:$4,0)-1),$M24),$N24),"NA"))</f>
        <v>NA</v>
      </c>
      <c r="W24" s="103" t="str">
        <f aca="true">IF($J24="","",IF(ISNUMBER(OFFSET('Data transformed'!$A$4,MATCH($A24,'Data transformed'!$A$5:$A$185,0),MATCH(W$4,'Data transformed'!$4:$4,0)-1)), MIN(MAX(OFFSET('Data transformed'!$A$4,MATCH($A24,'Data transformed'!$A$5:$A$185,0),MATCH(W$4,'Data transformed'!$4:$4,0)-1),$M24),$N24),"NA"))</f>
        <v>NA</v>
      </c>
      <c r="X24" s="103" t="str">
        <f aca="true">IF($J24="","",IF(ISNUMBER(OFFSET('Data transformed'!$A$4,MATCH($A24,'Data transformed'!$A$5:$A$185,0),MATCH(X$4,'Data transformed'!$4:$4,0)-1)), MIN(MAX(OFFSET('Data transformed'!$A$4,MATCH($A24,'Data transformed'!$A$5:$A$185,0),MATCH(X$4,'Data transformed'!$4:$4,0)-1),$M24),$N24),"NA"))</f>
        <v>NA</v>
      </c>
      <c r="Y24" s="103" t="str">
        <f aca="true">IF($J24="","",IF(ISNUMBER(OFFSET('Data transformed'!$A$4,MATCH($A24,'Data transformed'!$A$5:$A$185,0),MATCH(Y$4,'Data transformed'!$4:$4,0)-1)), MIN(MAX(OFFSET('Data transformed'!$A$4,MATCH($A24,'Data transformed'!$A$5:$A$185,0),MATCH(Y$4,'Data transformed'!$4:$4,0)-1),$M24),$N24),"NA"))</f>
        <v>NA</v>
      </c>
      <c r="Z24" s="103" t="str">
        <f aca="true">IF($J24="","",IF(ISNUMBER(OFFSET('Data transformed'!$A$4,MATCH($A24,'Data transformed'!$A$5:$A$185,0),MATCH(Z$4,'Data transformed'!$4:$4,0)-1)), MIN(MAX(OFFSET('Data transformed'!$A$4,MATCH($A24,'Data transformed'!$A$5:$A$185,0),MATCH(Z$4,'Data transformed'!$4:$4,0)-1),$M24),$N24),"NA"))</f>
        <v>NA</v>
      </c>
      <c r="AA24" s="103" t="str">
        <f aca="true">IF($J24="","",IF(ISNUMBER(OFFSET('Data transformed'!$A$4,MATCH($A24,'Data transformed'!$A$5:$A$185,0),MATCH(AA$4,'Data transformed'!$4:$4,0)-1)), MIN(MAX(OFFSET('Data transformed'!$A$4,MATCH($A24,'Data transformed'!$A$5:$A$185,0),MATCH(AA$4,'Data transformed'!$4:$4,0)-1),$M24),$N24),"NA"))</f>
        <v>NA</v>
      </c>
      <c r="AB24" s="103" t="str">
        <f aca="true">IF($J24="","",IF(ISNUMBER(OFFSET('Data transformed'!$A$4,MATCH($A24,'Data transformed'!$A$5:$A$185,0),MATCH(AB$4,'Data transformed'!$4:$4,0)-1)), MIN(MAX(OFFSET('Data transformed'!$A$4,MATCH($A24,'Data transformed'!$A$5:$A$185,0),MATCH(AB$4,'Data transformed'!$4:$4,0)-1),$M24),$N24),"NA"))</f>
        <v>NA</v>
      </c>
      <c r="AC24" s="103" t="str">
        <f aca="true">IF($J24="","",IF(ISNUMBER(OFFSET('Data transformed'!$A$4,MATCH($A24,'Data transformed'!$A$5:$A$185,0),MATCH(AC$4,'Data transformed'!$4:$4,0)-1)), MIN(MAX(OFFSET('Data transformed'!$A$4,MATCH($A24,'Data transformed'!$A$5:$A$185,0),MATCH(AC$4,'Data transformed'!$4:$4,0)-1),$M24),$N24),"NA"))</f>
        <v>NA</v>
      </c>
      <c r="AD24" s="103" t="str">
        <f aca="true">IF($J24="","",IF(ISNUMBER(OFFSET('Data transformed'!$A$4,MATCH($A24,'Data transformed'!$A$5:$A$185,0),MATCH(AD$4,'Data transformed'!$4:$4,0)-1)), MIN(MAX(OFFSET('Data transformed'!$A$4,MATCH($A24,'Data transformed'!$A$5:$A$185,0),MATCH(AD$4,'Data transformed'!$4:$4,0)-1),$M24),$N24),"NA"))</f>
        <v>NA</v>
      </c>
      <c r="AE24" s="103" t="str">
        <f aca="true">IF($J24="","",IF(ISNUMBER(OFFSET('Data transformed'!$A$4,MATCH($A24,'Data transformed'!$A$5:$A$185,0),MATCH(AE$4,'Data transformed'!$4:$4,0)-1)), MIN(MAX(OFFSET('Data transformed'!$A$4,MATCH($A24,'Data transformed'!$A$5:$A$185,0),MATCH(AE$4,'Data transformed'!$4:$4,0)-1),$M24),$N24),"NA"))</f>
        <v>NA</v>
      </c>
      <c r="AF24" s="103" t="str">
        <f aca="true">IF($J24="","",IF(ISNUMBER(OFFSET('Data transformed'!$A$4,MATCH($A24,'Data transformed'!$A$5:$A$185,0),MATCH(AF$4,'Data transformed'!$4:$4,0)-1)), MIN(MAX(OFFSET('Data transformed'!$A$4,MATCH($A24,'Data transformed'!$A$5:$A$185,0),MATCH(AF$4,'Data transformed'!$4:$4,0)-1),$M24),$N24),"NA"))</f>
        <v>NA</v>
      </c>
      <c r="AG24" s="103" t="str">
        <f aca="true">IF($J24="","",IF(ISNUMBER(OFFSET('Data transformed'!$A$4,MATCH($A24,'Data transformed'!$A$5:$A$185,0),MATCH(AG$4,'Data transformed'!$4:$4,0)-1)), MIN(MAX(OFFSET('Data transformed'!$A$4,MATCH($A24,'Data transformed'!$A$5:$A$185,0),MATCH(AG$4,'Data transformed'!$4:$4,0)-1),$M24),$N24),"NA"))</f>
        <v>NA</v>
      </c>
      <c r="AH24" s="103" t="str">
        <f aca="true">IF($J24="","",IF(ISNUMBER(OFFSET('Data transformed'!$A$4,MATCH($A24,'Data transformed'!$A$5:$A$185,0),MATCH(AH$4,'Data transformed'!$4:$4,0)-1)), MIN(MAX(OFFSET('Data transformed'!$A$4,MATCH($A24,'Data transformed'!$A$5:$A$185,0),MATCH(AH$4,'Data transformed'!$4:$4,0)-1),$M24),$N24),"NA"))</f>
        <v>NA</v>
      </c>
      <c r="AI24" s="103" t="str">
        <f aca="true">IF($J24="","",IF(ISNUMBER(OFFSET('Data transformed'!$A$4,MATCH($A24,'Data transformed'!$A$5:$A$185,0),MATCH(AI$4,'Data transformed'!$4:$4,0)-1)), MIN(MAX(OFFSET('Data transformed'!$A$4,MATCH($A24,'Data transformed'!$A$5:$A$185,0),MATCH(AI$4,'Data transformed'!$4:$4,0)-1),$M24),$N24),"NA"))</f>
        <v>NA</v>
      </c>
      <c r="AJ24" s="103" t="str">
        <f aca="true">IF($J24="","",IF(ISNUMBER(OFFSET('Data transformed'!$A$4,MATCH($A24,'Data transformed'!$A$5:$A$185,0),MATCH(AJ$4,'Data transformed'!$4:$4,0)-1)), MIN(MAX(OFFSET('Data transformed'!$A$4,MATCH($A24,'Data transformed'!$A$5:$A$185,0),MATCH(AJ$4,'Data transformed'!$4:$4,0)-1),$M24),$N24),"NA"))</f>
        <v>NA</v>
      </c>
      <c r="AK24" s="103" t="str">
        <f aca="true">IF($J24="","",IF(ISNUMBER(OFFSET('Data transformed'!$A$4,MATCH($A24,'Data transformed'!$A$5:$A$185,0),MATCH(AK$4,'Data transformed'!$4:$4,0)-1)), MIN(MAX(OFFSET('Data transformed'!$A$4,MATCH($A24,'Data transformed'!$A$5:$A$185,0),MATCH(AK$4,'Data transformed'!$4:$4,0)-1),$M24),$N24),"NA"))</f>
        <v>NA</v>
      </c>
      <c r="AL24" s="103" t="str">
        <f aca="true">IF($J24="","",IF(ISNUMBER(OFFSET('Data transformed'!$A$4,MATCH($A24,'Data transformed'!$A$5:$A$185,0),MATCH(AL$4,'Data transformed'!$4:$4,0)-1)), MIN(MAX(OFFSET('Data transformed'!$A$4,MATCH($A24,'Data transformed'!$A$5:$A$185,0),MATCH(AL$4,'Data transformed'!$4:$4,0)-1),$M24),$N24),"NA"))</f>
        <v>NA</v>
      </c>
      <c r="AM24" s="103" t="str">
        <f aca="true">IF($J24="","",IF(ISNUMBER(OFFSET('Data transformed'!$A$4,MATCH($A24,'Data transformed'!$A$5:$A$185,0),MATCH(AM$4,'Data transformed'!$4:$4,0)-1)), MIN(MAX(OFFSET('Data transformed'!$A$4,MATCH($A24,'Data transformed'!$A$5:$A$185,0),MATCH(AM$4,'Data transformed'!$4:$4,0)-1),$M24),$N24),"NA"))</f>
        <v>NA</v>
      </c>
      <c r="AN24" s="103" t="str">
        <f aca="true">IF($J24="","",IF(ISNUMBER(OFFSET('Data transformed'!$A$4,MATCH($A24,'Data transformed'!$A$5:$A$185,0),MATCH(AN$4,'Data transformed'!$4:$4,0)-1)), MIN(MAX(OFFSET('Data transformed'!$A$4,MATCH($A24,'Data transformed'!$A$5:$A$185,0),MATCH(AN$4,'Data transformed'!$4:$4,0)-1),$M24),$N24),"NA"))</f>
        <v>NA</v>
      </c>
      <c r="AO24" s="103" t="str">
        <f aca="true">IF($J24="","",IF(ISNUMBER(OFFSET('Data transformed'!$A$4,MATCH($A24,'Data transformed'!$A$5:$A$185,0),MATCH(AO$4,'Data transformed'!$4:$4,0)-1)), MIN(MAX(OFFSET('Data transformed'!$A$4,MATCH($A24,'Data transformed'!$A$5:$A$185,0),MATCH(AO$4,'Data transformed'!$4:$4,0)-1),$M24),$N24),"NA"))</f>
        <v>NA</v>
      </c>
      <c r="AP24" s="103" t="str">
        <f aca="true">IF($J24="","",IF(ISNUMBER(OFFSET('Data transformed'!$A$4,MATCH($A24,'Data transformed'!$A$5:$A$185,0),MATCH(AP$4,'Data transformed'!$4:$4,0)-1)), MIN(MAX(OFFSET('Data transformed'!$A$4,MATCH($A24,'Data transformed'!$A$5:$A$185,0),MATCH(AP$4,'Data transformed'!$4:$4,0)-1),$M24),$N24),"NA"))</f>
        <v>NA</v>
      </c>
      <c r="AQ24" s="103" t="str">
        <f aca="true">IF($J24="","",IF(ISNUMBER(OFFSET('Data transformed'!$A$4,MATCH($A24,'Data transformed'!$A$5:$A$185,0),MATCH(AQ$4,'Data transformed'!$4:$4,0)-1)), MIN(MAX(OFFSET('Data transformed'!$A$4,MATCH($A24,'Data transformed'!$A$5:$A$185,0),MATCH(AQ$4,'Data transformed'!$4:$4,0)-1),$M24),$N24),"NA"))</f>
        <v>NA</v>
      </c>
      <c r="AR24" s="103" t="str">
        <f aca="true">IF($J24="","",IF(ISNUMBER(OFFSET('Data transformed'!$A$4,MATCH($A24,'Data transformed'!$A$5:$A$185,0),MATCH(AR$4,'Data transformed'!$4:$4,0)-1)), MIN(MAX(OFFSET('Data transformed'!$A$4,MATCH($A24,'Data transformed'!$A$5:$A$185,0),MATCH(AR$4,'Data transformed'!$4:$4,0)-1),$M24),$N24),"NA"))</f>
        <v>NA</v>
      </c>
      <c r="AS24" s="103" t="str">
        <f aca="true">IF($J24="","",IF(ISNUMBER(OFFSET('Data transformed'!$A$4,MATCH($A24,'Data transformed'!$A$5:$A$185,0),MATCH(AS$4,'Data transformed'!$4:$4,0)-1)), MIN(MAX(OFFSET('Data transformed'!$A$4,MATCH($A24,'Data transformed'!$A$5:$A$185,0),MATCH(AS$4,'Data transformed'!$4:$4,0)-1),$M24),$N24),"NA"))</f>
        <v>NA</v>
      </c>
      <c r="AT24" s="103" t="str">
        <f aca="true">IF($J24="","",IF(ISNUMBER(OFFSET('Data transformed'!$A$4,MATCH($A24,'Data transformed'!$A$5:$A$185,0),MATCH(AT$4,'Data transformed'!$4:$4,0)-1)), MIN(MAX(OFFSET('Data transformed'!$A$4,MATCH($A24,'Data transformed'!$A$5:$A$185,0),MATCH(AT$4,'Data transformed'!$4:$4,0)-1),$M24),$N24),"NA"))</f>
        <v>NA</v>
      </c>
      <c r="AU24" s="103" t="str">
        <f aca="true">IF($J24="","",IF(ISNUMBER(OFFSET('Data transformed'!$A$4,MATCH($A24,'Data transformed'!$A$5:$A$185,0),MATCH(AU$4,'Data transformed'!$4:$4,0)-1)), MIN(MAX(OFFSET('Data transformed'!$A$4,MATCH($A24,'Data transformed'!$A$5:$A$185,0),MATCH(AU$4,'Data transformed'!$4:$4,0)-1),$M24),$N24),"NA"))</f>
        <v>NA</v>
      </c>
      <c r="AV24" s="103" t="str">
        <f aca="true">IF($J24="","",IF(ISNUMBER(OFFSET('Data transformed'!$A$4,MATCH($A24,'Data transformed'!$A$5:$A$185,0),MATCH(AV$4,'Data transformed'!$4:$4,0)-1)), MIN(MAX(OFFSET('Data transformed'!$A$4,MATCH($A24,'Data transformed'!$A$5:$A$185,0),MATCH(AV$4,'Data transformed'!$4:$4,0)-1),$M24),$N24),"NA"))</f>
        <v>NA</v>
      </c>
      <c r="AW24" s="103" t="str">
        <f aca="true">IF($J24="","",IF(ISNUMBER(OFFSET('Data transformed'!$A$4,MATCH($A24,'Data transformed'!$A$5:$A$185,0),MATCH(AW$4,'Data transformed'!$4:$4,0)-1)), MIN(MAX(OFFSET('Data transformed'!$A$4,MATCH($A24,'Data transformed'!$A$5:$A$185,0),MATCH(AW$4,'Data transformed'!$4:$4,0)-1),$M24),$N24),"NA"))</f>
        <v>NA</v>
      </c>
      <c r="AX24" s="103" t="str">
        <f aca="true">IF($J24="","",IF(ISNUMBER(OFFSET('Data transformed'!$A$4,MATCH($A24,'Data transformed'!$A$5:$A$185,0),MATCH(AX$4,'Data transformed'!$4:$4,0)-1)), MIN(MAX(OFFSET('Data transformed'!$A$4,MATCH($A24,'Data transformed'!$A$5:$A$185,0),MATCH(AX$4,'Data transformed'!$4:$4,0)-1),$M24),$N24),"NA"))</f>
        <v>NA</v>
      </c>
      <c r="AY24" s="103" t="str">
        <f aca="true">IF($J24="","",IF(ISNUMBER(OFFSET('Data transformed'!$A$4,MATCH($A24,'Data transformed'!$A$5:$A$185,0),MATCH(AY$4,'Data transformed'!$4:$4,0)-1)), MIN(MAX(OFFSET('Data transformed'!$A$4,MATCH($A24,'Data transformed'!$A$5:$A$185,0),MATCH(AY$4,'Data transformed'!$4:$4,0)-1),$M24),$N24),"NA"))</f>
        <v>NA</v>
      </c>
      <c r="AZ24" s="103" t="str">
        <f aca="true">IF($J24="","",IF(ISNUMBER(OFFSET('Data transformed'!$A$4,MATCH($A24,'Data transformed'!$A$5:$A$185,0),MATCH(AZ$4,'Data transformed'!$4:$4,0)-1)), MIN(MAX(OFFSET('Data transformed'!$A$4,MATCH($A24,'Data transformed'!$A$5:$A$185,0),MATCH(AZ$4,'Data transformed'!$4:$4,0)-1),$M24),$N24),"NA"))</f>
        <v>NA</v>
      </c>
      <c r="BA24" s="103" t="str">
        <f aca="true">IF($J24="","",IF(ISNUMBER(OFFSET('Data transformed'!$A$4,MATCH($A24,'Data transformed'!$A$5:$A$185,0),MATCH(BA$4,'Data transformed'!$4:$4,0)-1)), MIN(MAX(OFFSET('Data transformed'!$A$4,MATCH($A24,'Data transformed'!$A$5:$A$185,0),MATCH(BA$4,'Data transformed'!$4:$4,0)-1),$M24),$N24),"NA"))</f>
        <v>NA</v>
      </c>
      <c r="BB24" s="103" t="str">
        <f aca="true">IF($J24="","",IF(ISNUMBER(OFFSET('Data transformed'!$A$4,MATCH($A24,'Data transformed'!$A$5:$A$185,0),MATCH(BB$4,'Data transformed'!$4:$4,0)-1)), MIN(MAX(OFFSET('Data transformed'!$A$4,MATCH($A24,'Data transformed'!$A$5:$A$185,0),MATCH(BB$4,'Data transformed'!$4:$4,0)-1),$M24),$N24),"NA"))</f>
        <v>NA</v>
      </c>
      <c r="BC24" s="103" t="str">
        <f aca="true">IF($J24="","",IF(ISNUMBER(OFFSET('Data transformed'!$A$4,MATCH($A24,'Data transformed'!$A$5:$A$185,0),MATCH(BC$4,'Data transformed'!$4:$4,0)-1)), MIN(MAX(OFFSET('Data transformed'!$A$4,MATCH($A24,'Data transformed'!$A$5:$A$185,0),MATCH(BC$4,'Data transformed'!$4:$4,0)-1),$M24),$N24),"NA"))</f>
        <v>NA</v>
      </c>
      <c r="BD24" s="103" t="str">
        <f aca="true">IF($J24="","",IF(ISNUMBER(OFFSET('Data transformed'!$A$4,MATCH($A24,'Data transformed'!$A$5:$A$185,0),MATCH(BD$4,'Data transformed'!$4:$4,0)-1)), MIN(MAX(OFFSET('Data transformed'!$A$4,MATCH($A24,'Data transformed'!$A$5:$A$185,0),MATCH(BD$4,'Data transformed'!$4:$4,0)-1),$M24),$N24),"NA"))</f>
        <v>NA</v>
      </c>
      <c r="BE24" s="103" t="str">
        <f aca="true">IF($J24="","",IF(ISNUMBER(OFFSET('Data transformed'!$A$4,MATCH($A24,'Data transformed'!$A$5:$A$185,0),MATCH(BE$4,'Data transformed'!$4:$4,0)-1)), MIN(MAX(OFFSET('Data transformed'!$A$4,MATCH($A24,'Data transformed'!$A$5:$A$185,0),MATCH(BE$4,'Data transformed'!$4:$4,0)-1),$M24),$N24),"NA"))</f>
        <v>NA</v>
      </c>
      <c r="BF24" s="103" t="str">
        <f aca="true">IF($J24="","",IF(ISNUMBER(OFFSET('Data transformed'!$A$4,MATCH($A24,'Data transformed'!$A$5:$A$185,0),MATCH(BF$4,'Data transformed'!$4:$4,0)-1)), MIN(MAX(OFFSET('Data transformed'!$A$4,MATCH($A24,'Data transformed'!$A$5:$A$185,0),MATCH(BF$4,'Data transformed'!$4:$4,0)-1),$M24),$N24),"NA"))</f>
        <v>NA</v>
      </c>
      <c r="BG24" s="103" t="str">
        <f aca="true">IF($J24="","",IF(ISNUMBER(OFFSET('Data transformed'!$A$4,MATCH($A24,'Data transformed'!$A$5:$A$185,0),MATCH(BG$4,'Data transformed'!$4:$4,0)-1)), MIN(MAX(OFFSET('Data transformed'!$A$4,MATCH($A24,'Data transformed'!$A$5:$A$185,0),MATCH(BG$4,'Data transformed'!$4:$4,0)-1),$M24),$N24),"NA"))</f>
        <v>NA</v>
      </c>
      <c r="BH24" s="103" t="str">
        <f aca="true">IF($J24="","",IF(ISNUMBER(OFFSET('Data transformed'!$A$4,MATCH($A24,'Data transformed'!$A$5:$A$185,0),MATCH(BH$4,'Data transformed'!$4:$4,0)-1)), MIN(MAX(OFFSET('Data transformed'!$A$4,MATCH($A24,'Data transformed'!$A$5:$A$185,0),MATCH(BH$4,'Data transformed'!$4:$4,0)-1),$M24),$N24),"NA"))</f>
        <v>NA</v>
      </c>
      <c r="BI24" s="103" t="str">
        <f aca="true">IF($J24="","",IF(ISNUMBER(OFFSET('Data transformed'!$A$4,MATCH($A24,'Data transformed'!$A$5:$A$185,0),MATCH(BI$4,'Data transformed'!$4:$4,0)-1)), MIN(MAX(OFFSET('Data transformed'!$A$4,MATCH($A24,'Data transformed'!$A$5:$A$185,0),MATCH(BI$4,'Data transformed'!$4:$4,0)-1),$M24),$N24),"NA"))</f>
        <v>NA</v>
      </c>
      <c r="BJ24" s="103" t="str">
        <f aca="true">IF($J24="","",IF(ISNUMBER(OFFSET('Data transformed'!$A$4,MATCH($A24,'Data transformed'!$A$5:$A$185,0),MATCH(BJ$4,'Data transformed'!$4:$4,0)-1)), MIN(MAX(OFFSET('Data transformed'!$A$4,MATCH($A24,'Data transformed'!$A$5:$A$185,0),MATCH(BJ$4,'Data transformed'!$4:$4,0)-1),$M24),$N24),"NA"))</f>
        <v>NA</v>
      </c>
      <c r="BK24" s="103" t="str">
        <f aca="true">IF($J24="","",IF(ISNUMBER(OFFSET('Data transformed'!$A$4,MATCH($A24,'Data transformed'!$A$5:$A$185,0),MATCH(BK$4,'Data transformed'!$4:$4,0)-1)), MIN(MAX(OFFSET('Data transformed'!$A$4,MATCH($A24,'Data transformed'!$A$5:$A$185,0),MATCH(BK$4,'Data transformed'!$4:$4,0)-1),$M24),$N24),"NA"))</f>
        <v>NA</v>
      </c>
      <c r="BL24" s="103" t="str">
        <f aca="true">IF($J24="","",IF(ISNUMBER(OFFSET('Data transformed'!$A$4,MATCH($A24,'Data transformed'!$A$5:$A$185,0),MATCH(BL$4,'Data transformed'!$4:$4,0)-1)), MIN(MAX(OFFSET('Data transformed'!$A$4,MATCH($A24,'Data transformed'!$A$5:$A$185,0),MATCH(BL$4,'Data transformed'!$4:$4,0)-1),$M24),$N24),"NA"))</f>
        <v>NA</v>
      </c>
      <c r="BM24" s="103" t="str">
        <f aca="true">IF($J24="","",IF(ISNUMBER(OFFSET('Data transformed'!$A$4,MATCH($A24,'Data transformed'!$A$5:$A$185,0),MATCH(BM$4,'Data transformed'!$4:$4,0)-1)), MIN(MAX(OFFSET('Data transformed'!$A$4,MATCH($A24,'Data transformed'!$A$5:$A$185,0),MATCH(BM$4,'Data transformed'!$4:$4,0)-1),$M24),$N24),"NA"))</f>
        <v>NA</v>
      </c>
      <c r="BN24" s="103" t="str">
        <f aca="true">IF($J24="","",IF(ISNUMBER(OFFSET('Data transformed'!$A$4,MATCH($A24,'Data transformed'!$A$5:$A$185,0),MATCH(BN$4,'Data transformed'!$4:$4,0)-1)), MIN(MAX(OFFSET('Data transformed'!$A$4,MATCH($A24,'Data transformed'!$A$5:$A$185,0),MATCH(BN$4,'Data transformed'!$4:$4,0)-1),$M24),$N24),"NA"))</f>
        <v>NA</v>
      </c>
      <c r="BO24" s="103" t="str">
        <f aca="true">IF($J24="","",IF(ISNUMBER(OFFSET('Data transformed'!$A$4,MATCH($A24,'Data transformed'!$A$5:$A$185,0),MATCH(BO$4,'Data transformed'!$4:$4,0)-1)), MIN(MAX(OFFSET('Data transformed'!$A$4,MATCH($A24,'Data transformed'!$A$5:$A$185,0),MATCH(BO$4,'Data transformed'!$4:$4,0)-1),$M24),$N24),"NA"))</f>
        <v>NA</v>
      </c>
      <c r="BP24" s="103" t="str">
        <f aca="true">IF($J24="","",IF(ISNUMBER(OFFSET('Data transformed'!$A$4,MATCH($A24,'Data transformed'!$A$5:$A$185,0),MATCH(BP$4,'Data transformed'!$4:$4,0)-1)), MIN(MAX(OFFSET('Data transformed'!$A$4,MATCH($A24,'Data transformed'!$A$5:$A$185,0),MATCH(BP$4,'Data transformed'!$4:$4,0)-1),$M24),$N24),"NA"))</f>
        <v>NA</v>
      </c>
      <c r="BQ24" s="103" t="str">
        <f aca="true">IF($J24="","",IF(ISNUMBER(OFFSET('Data transformed'!$A$4,MATCH($A24,'Data transformed'!$A$5:$A$185,0),MATCH(BQ$4,'Data transformed'!$4:$4,0)-1)), MIN(MAX(OFFSET('Data transformed'!$A$4,MATCH($A24,'Data transformed'!$A$5:$A$185,0),MATCH(BQ$4,'Data transformed'!$4:$4,0)-1),$M24),$N24),"NA"))</f>
        <v>NA</v>
      </c>
      <c r="BR24" s="103" t="str">
        <f aca="true">IF($J24="","",IF(ISNUMBER(OFFSET('Data transformed'!$A$4,MATCH($A24,'Data transformed'!$A$5:$A$185,0),MATCH(BR$4,'Data transformed'!$4:$4,0)-1)), MIN(MAX(OFFSET('Data transformed'!$A$4,MATCH($A24,'Data transformed'!$A$5:$A$185,0),MATCH(BR$4,'Data transformed'!$4:$4,0)-1),$M24),$N24),"NA"))</f>
        <v>NA</v>
      </c>
      <c r="BS24" s="103" t="str">
        <f aca="true">IF($J24="","",IF(ISNUMBER(OFFSET('Data transformed'!$A$4,MATCH($A24,'Data transformed'!$A$5:$A$185,0),MATCH(BS$4,'Data transformed'!$4:$4,0)-1)), MIN(MAX(OFFSET('Data transformed'!$A$4,MATCH($A24,'Data transformed'!$A$5:$A$185,0),MATCH(BS$4,'Data transformed'!$4:$4,0)-1),$M24),$N24),"NA"))</f>
        <v>NA</v>
      </c>
      <c r="BT24" s="103" t="str">
        <f aca="true">IF($J24="","",IF(ISNUMBER(OFFSET('Data transformed'!$A$4,MATCH($A24,'Data transformed'!$A$5:$A$185,0),MATCH(BT$4,'Data transformed'!$4:$4,0)-1)), MIN(MAX(OFFSET('Data transformed'!$A$4,MATCH($A24,'Data transformed'!$A$5:$A$185,0),MATCH(BT$4,'Data transformed'!$4:$4,0)-1),$M24),$N24),"NA"))</f>
        <v>NA</v>
      </c>
      <c r="BU24" s="103" t="str">
        <f aca="true">IF($J24="","",IF(ISNUMBER(OFFSET('Data transformed'!$A$4,MATCH($A24,'Data transformed'!$A$5:$A$185,0),MATCH(BU$4,'Data transformed'!$4:$4,0)-1)), MIN(MAX(OFFSET('Data transformed'!$A$4,MATCH($A24,'Data transformed'!$A$5:$A$185,0),MATCH(BU$4,'Data transformed'!$4:$4,0)-1),$M24),$N24),"NA"))</f>
        <v>NA</v>
      </c>
      <c r="BV24" s="103" t="str">
        <f aca="true">IF($J24="","",IF(ISNUMBER(OFFSET('Data transformed'!$A$4,MATCH($A24,'Data transformed'!$A$5:$A$185,0),MATCH(BV$4,'Data transformed'!$4:$4,0)-1)), MIN(MAX(OFFSET('Data transformed'!$A$4,MATCH($A24,'Data transformed'!$A$5:$A$185,0),MATCH(BV$4,'Data transformed'!$4:$4,0)-1),$M24),$N24),"NA"))</f>
        <v>NA</v>
      </c>
      <c r="BW24" s="103" t="str">
        <f aca="true">IF($J24="","",IF(ISNUMBER(OFFSET('Data transformed'!$A$4,MATCH($A24,'Data transformed'!$A$5:$A$185,0),MATCH(BW$4,'Data transformed'!$4:$4,0)-1)), MIN(MAX(OFFSET('Data transformed'!$A$4,MATCH($A24,'Data transformed'!$A$5:$A$185,0),MATCH(BW$4,'Data transformed'!$4:$4,0)-1),$M24),$N24),"NA"))</f>
        <v>NA</v>
      </c>
      <c r="BX24" s="103" t="str">
        <f aca="true">IF($J24="","",IF(ISNUMBER(OFFSET('Data transformed'!$A$4,MATCH($A24,'Data transformed'!$A$5:$A$185,0),MATCH(BX$4,'Data transformed'!$4:$4,0)-1)), MIN(MAX(OFFSET('Data transformed'!$A$4,MATCH($A24,'Data transformed'!$A$5:$A$185,0),MATCH(BX$4,'Data transformed'!$4:$4,0)-1),$M24),$N24),"NA"))</f>
        <v>NA</v>
      </c>
      <c r="BY24" s="103" t="str">
        <f aca="true">IF($J24="","",IF(ISNUMBER(OFFSET('Data transformed'!$A$4,MATCH($A24,'Data transformed'!$A$5:$A$185,0),MATCH(BY$4,'Data transformed'!$4:$4,0)-1)), MIN(MAX(OFFSET('Data transformed'!$A$4,MATCH($A24,'Data transformed'!$A$5:$A$185,0),MATCH(BY$4,'Data transformed'!$4:$4,0)-1),$M24),$N24),"NA"))</f>
        <v>NA</v>
      </c>
      <c r="BZ24" s="103" t="str">
        <f aca="true">IF($J24="","",IF(ISNUMBER(OFFSET('Data transformed'!$A$4,MATCH($A24,'Data transformed'!$A$5:$A$185,0),MATCH(BZ$4,'Data transformed'!$4:$4,0)-1)), MIN(MAX(OFFSET('Data transformed'!$A$4,MATCH($A24,'Data transformed'!$A$5:$A$185,0),MATCH(BZ$4,'Data transformed'!$4:$4,0)-1),$M24),$N24),"NA"))</f>
        <v>NA</v>
      </c>
      <c r="CA24" s="103" t="str">
        <f aca="true">IF($J24="","",IF(ISNUMBER(OFFSET('Data transformed'!$A$4,MATCH($A24,'Data transformed'!$A$5:$A$185,0),MATCH(CA$4,'Data transformed'!$4:$4,0)-1)), MIN(MAX(OFFSET('Data transformed'!$A$4,MATCH($A24,'Data transformed'!$A$5:$A$185,0),MATCH(CA$4,'Data transformed'!$4:$4,0)-1),$M24),$N24),"NA"))</f>
        <v>NA</v>
      </c>
      <c r="CB24" s="103" t="str">
        <f aca="true">IF($J24="","",IF(ISNUMBER(OFFSET('Data transformed'!$A$4,MATCH($A24,'Data transformed'!$A$5:$A$185,0),MATCH(CB$4,'Data transformed'!$4:$4,0)-1)), MIN(MAX(OFFSET('Data transformed'!$A$4,MATCH($A24,'Data transformed'!$A$5:$A$185,0),MATCH(CB$4,'Data transformed'!$4:$4,0)-1),$M24),$N24),"NA"))</f>
        <v>NA</v>
      </c>
      <c r="CC24" s="103" t="str">
        <f aca="true">IF($J24="","",IF(ISNUMBER(OFFSET('Data transformed'!$A$4,MATCH($A24,'Data transformed'!$A$5:$A$185,0),MATCH(CC$4,'Data transformed'!$4:$4,0)-1)), MIN(MAX(OFFSET('Data transformed'!$A$4,MATCH($A24,'Data transformed'!$A$5:$A$185,0),MATCH(CC$4,'Data transformed'!$4:$4,0)-1),$M24),$N24),"NA"))</f>
        <v>NA</v>
      </c>
      <c r="CD24" s="103" t="str">
        <f aca="true">IF($J24="","",IF(ISNUMBER(OFFSET('Data transformed'!$A$4,MATCH($A24,'Data transformed'!$A$5:$A$185,0),MATCH(CD$4,'Data transformed'!$4:$4,0)-1)), MIN(MAX(OFFSET('Data transformed'!$A$4,MATCH($A24,'Data transformed'!$A$5:$A$185,0),MATCH(CD$4,'Data transformed'!$4:$4,0)-1),$M24),$N24),"NA"))</f>
        <v>NA</v>
      </c>
      <c r="CE24" s="103" t="str">
        <f aca="true">IF($J24="","",IF(ISNUMBER(OFFSET('Data transformed'!$A$4,MATCH($A24,'Data transformed'!$A$5:$A$185,0),MATCH(CE$4,'Data transformed'!$4:$4,0)-1)), MIN(MAX(OFFSET('Data transformed'!$A$4,MATCH($A24,'Data transformed'!$A$5:$A$185,0),MATCH(CE$4,'Data transformed'!$4:$4,0)-1),$M24),$N24),"NA"))</f>
        <v>NA</v>
      </c>
      <c r="CF24" s="103" t="str">
        <f aca="true">IF($J24="","",IF(ISNUMBER(OFFSET('Data transformed'!$A$4,MATCH($A24,'Data transformed'!$A$5:$A$185,0),MATCH(CF$4,'Data transformed'!$4:$4,0)-1)), MIN(MAX(OFFSET('Data transformed'!$A$4,MATCH($A24,'Data transformed'!$A$5:$A$185,0),MATCH(CF$4,'Data transformed'!$4:$4,0)-1),$M24),$N24),"NA"))</f>
        <v>NA</v>
      </c>
      <c r="CG24" s="103" t="str">
        <f aca="true">IF($J24="","",IF(ISNUMBER(OFFSET('Data transformed'!$A$4,MATCH($A24,'Data transformed'!$A$5:$A$185,0),MATCH(CG$4,'Data transformed'!$4:$4,0)-1)), MIN(MAX(OFFSET('Data transformed'!$A$4,MATCH($A24,'Data transformed'!$A$5:$A$185,0),MATCH(CG$4,'Data transformed'!$4:$4,0)-1),$M24),$N24),"NA"))</f>
        <v>NA</v>
      </c>
      <c r="CH24" s="103" t="str">
        <f aca="true">IF($J24="","",IF(ISNUMBER(OFFSET('Data transformed'!$A$4,MATCH($A24,'Data transformed'!$A$5:$A$185,0),MATCH(CH$4,'Data transformed'!$4:$4,0)-1)), MIN(MAX(OFFSET('Data transformed'!$A$4,MATCH($A24,'Data transformed'!$A$5:$A$185,0),MATCH(CH$4,'Data transformed'!$4:$4,0)-1),$M24),$N24),"NA"))</f>
        <v>NA</v>
      </c>
      <c r="CI24" s="103" t="str">
        <f aca="true">IF($J24="","",IF(ISNUMBER(OFFSET('Data transformed'!$A$4,MATCH($A24,'Data transformed'!$A$5:$A$185,0),MATCH(CI$4,'Data transformed'!$4:$4,0)-1)), MIN(MAX(OFFSET('Data transformed'!$A$4,MATCH($A24,'Data transformed'!$A$5:$A$185,0),MATCH(CI$4,'Data transformed'!$4:$4,0)-1),$M24),$N24),"NA"))</f>
        <v>NA</v>
      </c>
      <c r="CJ24" s="103" t="str">
        <f aca="true">IF($J24="","",IF(ISNUMBER(OFFSET('Data transformed'!$A$4,MATCH($A24,'Data transformed'!$A$5:$A$185,0),MATCH(CJ$4,'Data transformed'!$4:$4,0)-1)), MIN(MAX(OFFSET('Data transformed'!$A$4,MATCH($A24,'Data transformed'!$A$5:$A$185,0),MATCH(CJ$4,'Data transformed'!$4:$4,0)-1),$M24),$N24),"NA"))</f>
        <v>NA</v>
      </c>
      <c r="CK24" s="103" t="str">
        <f aca="true">IF($J24="","",IF(ISNUMBER(OFFSET('Data transformed'!$A$4,MATCH($A24,'Data transformed'!$A$5:$A$185,0),MATCH(CK$4,'Data transformed'!$4:$4,0)-1)), MIN(MAX(OFFSET('Data transformed'!$A$4,MATCH($A24,'Data transformed'!$A$5:$A$185,0),MATCH(CK$4,'Data transformed'!$4:$4,0)-1),$M24),$N24),"NA"))</f>
        <v>NA</v>
      </c>
      <c r="CL24" s="103" t="str">
        <f aca="true">IF($J24="","",IF(ISNUMBER(OFFSET('Data transformed'!$A$4,MATCH($A24,'Data transformed'!$A$5:$A$185,0),MATCH(CL$4,'Data transformed'!$4:$4,0)-1)), MIN(MAX(OFFSET('Data transformed'!$A$4,MATCH($A24,'Data transformed'!$A$5:$A$185,0),MATCH(CL$4,'Data transformed'!$4:$4,0)-1),$M24),$N24),"NA"))</f>
        <v>NA</v>
      </c>
      <c r="CM24" s="103" t="str">
        <f aca="true">IF($J24="","",IF(ISNUMBER(OFFSET('Data transformed'!$A$4,MATCH($A24,'Data transformed'!$A$5:$A$185,0),MATCH(CM$4,'Data transformed'!$4:$4,0)-1)), MIN(MAX(OFFSET('Data transformed'!$A$4,MATCH($A24,'Data transformed'!$A$5:$A$185,0),MATCH(CM$4,'Data transformed'!$4:$4,0)-1),$M24),$N24),"NA"))</f>
        <v>NA</v>
      </c>
      <c r="CN24" s="103" t="str">
        <f aca="true">IF($J24="","",IF(ISNUMBER(OFFSET('Data transformed'!$A$4,MATCH($A24,'Data transformed'!$A$5:$A$185,0),MATCH(CN$4,'Data transformed'!$4:$4,0)-1)), MIN(MAX(OFFSET('Data transformed'!$A$4,MATCH($A24,'Data transformed'!$A$5:$A$185,0),MATCH(CN$4,'Data transformed'!$4:$4,0)-1),$M24),$N24),"NA"))</f>
        <v>NA</v>
      </c>
      <c r="CO24" s="103" t="str">
        <f aca="true">IF($J24="","",IF(ISNUMBER(OFFSET('Data transformed'!$A$4,MATCH($A24,'Data transformed'!$A$5:$A$185,0),MATCH(CO$4,'Data transformed'!$4:$4,0)-1)), MIN(MAX(OFFSET('Data transformed'!$A$4,MATCH($A24,'Data transformed'!$A$5:$A$185,0),MATCH(CO$4,'Data transformed'!$4:$4,0)-1),$M24),$N24),"NA"))</f>
        <v>NA</v>
      </c>
      <c r="CP24" s="103" t="str">
        <f aca="true">IF($J24="","",IF(ISNUMBER(OFFSET('Data transformed'!$A$4,MATCH($A24,'Data transformed'!$A$5:$A$185,0),MATCH(CP$4,'Data transformed'!$4:$4,0)-1)), MIN(MAX(OFFSET('Data transformed'!$A$4,MATCH($A24,'Data transformed'!$A$5:$A$185,0),MATCH(CP$4,'Data transformed'!$4:$4,0)-1),$M24),$N24),"NA"))</f>
        <v>NA</v>
      </c>
      <c r="CQ24" s="103" t="str">
        <f aca="true">IF($J24="","",IF(ISNUMBER(OFFSET('Data transformed'!$A$4,MATCH($A24,'Data transformed'!$A$5:$A$185,0),MATCH(CQ$4,'Data transformed'!$4:$4,0)-1)), MIN(MAX(OFFSET('Data transformed'!$A$4,MATCH($A24,'Data transformed'!$A$5:$A$185,0),MATCH(CQ$4,'Data transformed'!$4:$4,0)-1),$M24),$N24),"NA"))</f>
        <v>NA</v>
      </c>
      <c r="CR24" s="103" t="str">
        <f aca="true">IF($J24="","",IF(ISNUMBER(OFFSET('Data transformed'!$A$4,MATCH($A24,'Data transformed'!$A$5:$A$185,0),MATCH(CR$4,'Data transformed'!$4:$4,0)-1)), MIN(MAX(OFFSET('Data transformed'!$A$4,MATCH($A24,'Data transformed'!$A$5:$A$185,0),MATCH(CR$4,'Data transformed'!$4:$4,0)-1),$M24),$N24),"NA"))</f>
        <v>NA</v>
      </c>
      <c r="CS24" s="103" t="str">
        <f aca="true">IF($J24="","",IF(ISNUMBER(OFFSET('Data transformed'!$A$4,MATCH($A24,'Data transformed'!$A$5:$A$185,0),MATCH(CS$4,'Data transformed'!$4:$4,0)-1)), MIN(MAX(OFFSET('Data transformed'!$A$4,MATCH($A24,'Data transformed'!$A$5:$A$185,0),MATCH(CS$4,'Data transformed'!$4:$4,0)-1),$M24),$N24),"NA"))</f>
        <v>NA</v>
      </c>
      <c r="CT24" s="103" t="str">
        <f aca="true">IF($J24="","",IF(ISNUMBER(OFFSET('Data transformed'!$A$4,MATCH($A24,'Data transformed'!$A$5:$A$185,0),MATCH(CT$4,'Data transformed'!$4:$4,0)-1)), MIN(MAX(OFFSET('Data transformed'!$A$4,MATCH($A24,'Data transformed'!$A$5:$A$185,0),MATCH(CT$4,'Data transformed'!$4:$4,0)-1),$M24),$N24),"NA"))</f>
        <v>NA</v>
      </c>
      <c r="CU24" s="103" t="str">
        <f aca="true">IF($J24="","",IF(ISNUMBER(OFFSET('Data transformed'!$A$4,MATCH($A24,'Data transformed'!$A$5:$A$185,0),MATCH(CU$4,'Data transformed'!$4:$4,0)-1)), MIN(MAX(OFFSET('Data transformed'!$A$4,MATCH($A24,'Data transformed'!$A$5:$A$185,0),MATCH(CU$4,'Data transformed'!$4:$4,0)-1),$M24),$N24),"NA"))</f>
        <v>NA</v>
      </c>
    </row>
    <row r="25" s="103" customFormat="true" ht="15.5" hidden="false" customHeight="false" outlineLevel="0" collapsed="false">
      <c r="A25" s="107" t="n">
        <v>1231</v>
      </c>
      <c r="B25" s="107" t="n">
        <v>4</v>
      </c>
      <c r="C25" s="103" t="str">
        <f aca="true">IF(ISBLANK(OFFSET('Raw Data'!$A$3,MATCH($A25,'Raw Data'!$B$4:$B$185,0),MATCH(C$4,'Raw Data'!$3:$3,0)-1)),"",OFFSET('Raw Data'!$A$3,MATCH($A25,'Raw Data'!$B$4:$B$185,0),MATCH(C$4,'Raw Data'!$3:$3,0)-1))</f>
        <v/>
      </c>
      <c r="D25" s="103" t="str">
        <f aca="true">IF(ISBLANK(OFFSET('Raw Data'!$A$3,MATCH($A25,'Raw Data'!$B$4:$B$185,0),MATCH(D$4,'Raw Data'!$3:$3,0)-1)),"",OFFSET('Raw Data'!$A$3,MATCH($A25,'Raw Data'!$B$4:$B$185,0),MATCH(D$4,'Raw Data'!$3:$3,0)-1))</f>
        <v>SDG indicator 1.3.1</v>
      </c>
      <c r="E25" s="103" t="str">
        <f aca="true">IF(ISBLANK(OFFSET('Raw Data'!$A$3,MATCH($A25,'Raw Data'!$B$4:$B$185,0),MATCH(E$4,'Raw Data'!$3:$3,0)-1)),"",OFFSET('Raw Data'!$A$3,MATCH($A25,'Raw Data'!$B$4:$B$185,0),MATCH(E$4,'Raw Data'!$3:$3,0)-1))</f>
        <v> Proportion of population covered by social protection floors/systems (%)</v>
      </c>
      <c r="J25" s="103" t="n">
        <f aca="true" t="array" ref="J25:J25">IFERROR(_xlfn.QUARTILE.INC(IF(ISNUMBER(OFFSET('Data transformed'!$N$4,MATCH('outliers treatment'!$A25,'Data transformed'!$A$5:$A$185),1,1,COUNTA('Data transformed'!$O$4:$CX$4))),OFFSET('Data transformed'!$N$4,MATCH('outliers treatment'!$A25,'Data transformed'!$A$5:$A$185),1,1,COUNTA('Data transformed'!$O$4:$CX$4))),1),"")</f>
        <v>25.625</v>
      </c>
      <c r="K25" s="103" t="n">
        <f aca="true" t="array" ref="K25:K25">IFERROR(_xlfn.QUARTILE.INC(IF(ISNUMBER(OFFSET('Data transformed'!$N$4,MATCH('outliers treatment'!$A25,'Data transformed'!$A$5:$A$185),1,1,COUNTA('Data transformed'!$O$4:$CX$4))),OFFSET('Data transformed'!$N$4,MATCH('outliers treatment'!$A25,'Data transformed'!$A$5:$A$185),1,1,COUNTA('Data transformed'!$O$4:$CX$4))),3),"")</f>
        <v>92.075</v>
      </c>
      <c r="L25" s="103" t="n">
        <f aca="false">IFERROR(K25-J25,"")</f>
        <v>66.45</v>
      </c>
      <c r="M25" s="103" t="n">
        <f aca="false">IFERROR(J25-1.5*L25,"")</f>
        <v>-74.05</v>
      </c>
      <c r="N25" s="103" t="n">
        <f aca="false">IFERROR(K25+1.5*L25,"")</f>
        <v>191.75</v>
      </c>
      <c r="P25" s="105" t="n">
        <f aca="false" t="array" ref="P25:P25">IFERROR(SKEW(IF(ISNUMBER(T25:CU25),T25:CU25,"")),"")</f>
        <v>-0.0252733765286662</v>
      </c>
      <c r="Q25" s="103" t="n">
        <f aca="true">IF(ISBLANK(OFFSET('Data above threshold'!$A$4,MATCH('Data above threshold'!$A24,'Data above threshold'!$A$5:$A$185,0),MATCH('Data above threshold'!N$4,'Data above threshold'!$4:$4,0)-1)),1,OFFSET('Data above threshold'!$A$4,MATCH('Data above threshold'!$A24,'Data above threshold'!$A$5:$A$185,0),MATCH('Data above threshold'!N$4,'Data above threshold'!$4:$4,0)-1))</f>
        <v>0</v>
      </c>
      <c r="R25" s="103" t="n">
        <f aca="false">IF($J25="","",COUNTIF(T25:CU25,M25)+ COUNTIF(T25:CQ25,N25))</f>
        <v>0</v>
      </c>
      <c r="S25" s="106" t="n">
        <f aca="false" t="array" ref="S25:S25">IF(B25&lt;4,"",1-IFERROR(SUM(ISNUMBER(T25:CU25)*(1-$T$3:$CU$3))/COUNTIF($T$3:$CU$3,0),0))</f>
        <v>0.075</v>
      </c>
      <c r="T25" s="103" t="n">
        <f aca="true">IF($J25="","",IF(ISNUMBER(OFFSET('Data transformed'!$A$4,MATCH($A25,'Data transformed'!$A$5:$A$185,0),MATCH(T$4,'Data transformed'!$4:$4,0)-1)), MIN(MAX(OFFSET('Data transformed'!$A$4,MATCH($A25,'Data transformed'!$A$5:$A$185,0),MATCH(T$4,'Data transformed'!$4:$4,0)-1),$M25),$N25),"NA"))</f>
        <v>63.8</v>
      </c>
      <c r="U25" s="103" t="n">
        <f aca="true">IF($J25="","",IF(ISNUMBER(OFFSET('Data transformed'!$A$4,MATCH($A25,'Data transformed'!$A$5:$A$185,0),MATCH(U$4,'Data transformed'!$4:$4,0)-1)), MIN(MAX(OFFSET('Data transformed'!$A$4,MATCH($A25,'Data transformed'!$A$5:$A$185,0),MATCH(U$4,'Data transformed'!$4:$4,0)-1),$M25),$N25),"NA"))</f>
        <v>100</v>
      </c>
      <c r="V25" s="103" t="n">
        <f aca="true">IF($J25="","",IF(ISNUMBER(OFFSET('Data transformed'!$A$4,MATCH($A25,'Data transformed'!$A$5:$A$185,0),MATCH(V$4,'Data transformed'!$4:$4,0)-1)), MIN(MAX(OFFSET('Data transformed'!$A$4,MATCH($A25,'Data transformed'!$A$5:$A$185,0),MATCH(V$4,'Data transformed'!$4:$4,0)-1),$M25),$N25),"NA"))</f>
        <v>98.6</v>
      </c>
      <c r="W25" s="103" t="n">
        <f aca="true">IF($J25="","",IF(ISNUMBER(OFFSET('Data transformed'!$A$4,MATCH($A25,'Data transformed'!$A$5:$A$185,0),MATCH(W$4,'Data transformed'!$4:$4,0)-1)), MIN(MAX(OFFSET('Data transformed'!$A$4,MATCH($A25,'Data transformed'!$A$5:$A$185,0),MATCH(W$4,'Data transformed'!$4:$4,0)-1),$M25),$N25),"NA"))</f>
        <v>100</v>
      </c>
      <c r="X25" s="103" t="n">
        <f aca="true">IF($J25="","",IF(ISNUMBER(OFFSET('Data transformed'!$A$4,MATCH($A25,'Data transformed'!$A$5:$A$185,0),MATCH(X$4,'Data transformed'!$4:$4,0)-1)), MIN(MAX(OFFSET('Data transformed'!$A$4,MATCH($A25,'Data transformed'!$A$5:$A$185,0),MATCH(X$4,'Data transformed'!$4:$4,0)-1),$M25),$N25),"NA"))</f>
        <v>28.4</v>
      </c>
      <c r="Y25" s="103" t="n">
        <f aca="true">IF($J25="","",IF(ISNUMBER(OFFSET('Data transformed'!$A$4,MATCH($A25,'Data transformed'!$A$5:$A$185,0),MATCH(Y$4,'Data transformed'!$4:$4,0)-1)), MIN(MAX(OFFSET('Data transformed'!$A$4,MATCH($A25,'Data transformed'!$A$5:$A$185,0),MATCH(Y$4,'Data transformed'!$4:$4,0)-1),$M25),$N25),"NA"))</f>
        <v>8.8</v>
      </c>
      <c r="Z25" s="103" t="n">
        <f aca="true">IF($J25="","",IF(ISNUMBER(OFFSET('Data transformed'!$A$4,MATCH($A25,'Data transformed'!$A$5:$A$185,0),MATCH(Z$4,'Data transformed'!$4:$4,0)-1)), MIN(MAX(OFFSET('Data transformed'!$A$4,MATCH($A25,'Data transformed'!$A$5:$A$185,0),MATCH(Z$4,'Data transformed'!$4:$4,0)-1),$M25),$N25),"NA"))</f>
        <v>69.9</v>
      </c>
      <c r="AA25" s="103" t="n">
        <f aca="true">IF($J25="","",IF(ISNUMBER(OFFSET('Data transformed'!$A$4,MATCH($A25,'Data transformed'!$A$5:$A$185,0),MATCH(AA$4,'Data transformed'!$4:$4,0)-1)), MIN(MAX(OFFSET('Data transformed'!$A$4,MATCH($A25,'Data transformed'!$A$5:$A$185,0),MATCH(AA$4,'Data transformed'!$4:$4,0)-1),$M25),$N25),"NA"))</f>
        <v>99.8</v>
      </c>
      <c r="AB25" s="103" t="n">
        <f aca="true">IF($J25="","",IF(ISNUMBER(OFFSET('Data transformed'!$A$4,MATCH($A25,'Data transformed'!$A$5:$A$185,0),MATCH(AB$4,'Data transformed'!$4:$4,0)-1)), MIN(MAX(OFFSET('Data transformed'!$A$4,MATCH($A25,'Data transformed'!$A$5:$A$185,0),MATCH(AB$4,'Data transformed'!$4:$4,0)-1),$M25),$N25),"NA"))</f>
        <v>92.7</v>
      </c>
      <c r="AC25" s="103" t="n">
        <f aca="true">IF($J25="","",IF(ISNUMBER(OFFSET('Data transformed'!$A$4,MATCH($A25,'Data transformed'!$A$5:$A$185,0),MATCH(AC$4,'Data transformed'!$4:$4,0)-1)), MIN(MAX(OFFSET('Data transformed'!$A$4,MATCH($A25,'Data transformed'!$A$5:$A$185,0),MATCH(AC$4,'Data transformed'!$4:$4,0)-1),$M25),$N25),"NA"))</f>
        <v>70.2</v>
      </c>
      <c r="AD25" s="103" t="n">
        <f aca="true">IF($J25="","",IF(ISNUMBER(OFFSET('Data transformed'!$A$4,MATCH($A25,'Data transformed'!$A$5:$A$185,0),MATCH(AD$4,'Data transformed'!$4:$4,0)-1)), MIN(MAX(OFFSET('Data transformed'!$A$4,MATCH($A25,'Data transformed'!$A$5:$A$185,0),MATCH(AD$4,'Data transformed'!$4:$4,0)-1),$M25),$N25),"NA"))</f>
        <v>70.8</v>
      </c>
      <c r="AE25" s="103" t="n">
        <f aca="true">IF($J25="","",IF(ISNUMBER(OFFSET('Data transformed'!$A$4,MATCH($A25,'Data transformed'!$A$5:$A$185,0),MATCH(AE$4,'Data transformed'!$4:$4,0)-1)), MIN(MAX(OFFSET('Data transformed'!$A$4,MATCH($A25,'Data transformed'!$A$5:$A$185,0),MATCH(AE$4,'Data transformed'!$4:$4,0)-1),$M25),$N25),"NA"))</f>
        <v>14.1</v>
      </c>
      <c r="AF25" s="103" t="n">
        <f aca="true">IF($J25="","",IF(ISNUMBER(OFFSET('Data transformed'!$A$4,MATCH($A25,'Data transformed'!$A$5:$A$185,0),MATCH(AF$4,'Data transformed'!$4:$4,0)-1)), MIN(MAX(OFFSET('Data transformed'!$A$4,MATCH($A25,'Data transformed'!$A$5:$A$185,0),MATCH(AF$4,'Data transformed'!$4:$4,0)-1),$M25),$N25),"NA"))</f>
        <v>52.5</v>
      </c>
      <c r="AG25" s="103" t="n">
        <f aca="true">IF($J25="","",IF(ISNUMBER(OFFSET('Data transformed'!$A$4,MATCH($A25,'Data transformed'!$A$5:$A$185,0),MATCH(AG$4,'Data transformed'!$4:$4,0)-1)), MIN(MAX(OFFSET('Data transformed'!$A$4,MATCH($A25,'Data transformed'!$A$5:$A$185,0),MATCH(AG$4,'Data transformed'!$4:$4,0)-1),$M25),$N25),"NA"))</f>
        <v>39.2</v>
      </c>
      <c r="AH25" s="103" t="n">
        <f aca="true">IF($J25="","",IF(ISNUMBER(OFFSET('Data transformed'!$A$4,MATCH($A25,'Data transformed'!$A$5:$A$185,0),MATCH(AH$4,'Data transformed'!$4:$4,0)-1)), MIN(MAX(OFFSET('Data transformed'!$A$4,MATCH($A25,'Data transformed'!$A$5:$A$185,0),MATCH(AH$4,'Data transformed'!$4:$4,0)-1),$M25),$N25),"NA"))</f>
        <v>58</v>
      </c>
      <c r="AI25" s="103" t="n">
        <f aca="true">IF($J25="","",IF(ISNUMBER(OFFSET('Data transformed'!$A$4,MATCH($A25,'Data transformed'!$A$5:$A$185,0),MATCH(AI$4,'Data transformed'!$4:$4,0)-1)), MIN(MAX(OFFSET('Data transformed'!$A$4,MATCH($A25,'Data transformed'!$A$5:$A$185,0),MATCH(AI$4,'Data transformed'!$4:$4,0)-1),$M25),$N25),"NA"))</f>
        <v>61.2</v>
      </c>
      <c r="AJ25" s="103" t="n">
        <f aca="true">IF($J25="","",IF(ISNUMBER(OFFSET('Data transformed'!$A$4,MATCH($A25,'Data transformed'!$A$5:$A$185,0),MATCH(AJ$4,'Data transformed'!$4:$4,0)-1)), MIN(MAX(OFFSET('Data transformed'!$A$4,MATCH($A25,'Data transformed'!$A$5:$A$185,0),MATCH(AJ$4,'Data transformed'!$4:$4,0)-1),$M25),$N25),"NA"))</f>
        <v>99.5</v>
      </c>
      <c r="AK25" s="103" t="n">
        <f aca="true">IF($J25="","",IF(ISNUMBER(OFFSET('Data transformed'!$A$4,MATCH($A25,'Data transformed'!$A$5:$A$185,0),MATCH(AK$4,'Data transformed'!$4:$4,0)-1)), MIN(MAX(OFFSET('Data transformed'!$A$4,MATCH($A25,'Data transformed'!$A$5:$A$185,0),MATCH(AK$4,'Data transformed'!$4:$4,0)-1),$M25),$N25),"NA"))</f>
        <v>89.5</v>
      </c>
      <c r="AL25" s="103" t="str">
        <f aca="true">IF($J25="","",IF(ISNUMBER(OFFSET('Data transformed'!$A$4,MATCH($A25,'Data transformed'!$A$5:$A$185,0),MATCH(AL$4,'Data transformed'!$4:$4,0)-1)), MIN(MAX(OFFSET('Data transformed'!$A$4,MATCH($A25,'Data transformed'!$A$5:$A$185,0),MATCH(AL$4,'Data transformed'!$4:$4,0)-1),$M25),$N25),"NA"))</f>
        <v>NA</v>
      </c>
      <c r="AM25" s="103" t="str">
        <f aca="true">IF($J25="","",IF(ISNUMBER(OFFSET('Data transformed'!$A$4,MATCH($A25,'Data transformed'!$A$5:$A$185,0),MATCH(AM$4,'Data transformed'!$4:$4,0)-1)), MIN(MAX(OFFSET('Data transformed'!$A$4,MATCH($A25,'Data transformed'!$A$5:$A$185,0),MATCH(AM$4,'Data transformed'!$4:$4,0)-1),$M25),$N25),"NA"))</f>
        <v>NA</v>
      </c>
      <c r="AN25" s="103" t="n">
        <f aca="true">IF($J25="","",IF(ISNUMBER(OFFSET('Data transformed'!$A$4,MATCH($A25,'Data transformed'!$A$5:$A$185,0),MATCH(AN$4,'Data transformed'!$4:$4,0)-1)), MIN(MAX(OFFSET('Data transformed'!$A$4,MATCH($A25,'Data transformed'!$A$5:$A$185,0),MATCH(AN$4,'Data transformed'!$4:$4,0)-1),$M25),$N25),"NA"))</f>
        <v>31.7</v>
      </c>
      <c r="AO25" s="103" t="n">
        <f aca="true">IF($J25="","",IF(ISNUMBER(OFFSET('Data transformed'!$A$4,MATCH($A25,'Data transformed'!$A$5:$A$185,0),MATCH(AO$4,'Data transformed'!$4:$4,0)-1)), MIN(MAX(OFFSET('Data transformed'!$A$4,MATCH($A25,'Data transformed'!$A$5:$A$185,0),MATCH(AO$4,'Data transformed'!$4:$4,0)-1),$M25),$N25),"NA"))</f>
        <v>80.9</v>
      </c>
      <c r="AP25" s="103" t="n">
        <f aca="true">IF($J25="","",IF(ISNUMBER(OFFSET('Data transformed'!$A$4,MATCH($A25,'Data transformed'!$A$5:$A$185,0),MATCH(AP$4,'Data transformed'!$4:$4,0)-1)), MIN(MAX(OFFSET('Data transformed'!$A$4,MATCH($A25,'Data transformed'!$A$5:$A$185,0),MATCH(AP$4,'Data transformed'!$4:$4,0)-1),$M25),$N25),"NA"))</f>
        <v>100</v>
      </c>
      <c r="AQ25" s="103" t="n">
        <f aca="true">IF($J25="","",IF(ISNUMBER(OFFSET('Data transformed'!$A$4,MATCH($A25,'Data transformed'!$A$5:$A$185,0),MATCH(AQ$4,'Data transformed'!$4:$4,0)-1)), MIN(MAX(OFFSET('Data transformed'!$A$4,MATCH($A25,'Data transformed'!$A$5:$A$185,0),MATCH(AQ$4,'Data transformed'!$4:$4,0)-1),$M25),$N25),"NA"))</f>
        <v>58.9</v>
      </c>
      <c r="AR25" s="103" t="n">
        <f aca="true">IF($J25="","",IF(ISNUMBER(OFFSET('Data transformed'!$A$4,MATCH($A25,'Data transformed'!$A$5:$A$185,0),MATCH(AR$4,'Data transformed'!$4:$4,0)-1)), MIN(MAX(OFFSET('Data transformed'!$A$4,MATCH($A25,'Data transformed'!$A$5:$A$185,0),MATCH(AR$4,'Data transformed'!$4:$4,0)-1),$M25),$N25),"NA"))</f>
        <v>100</v>
      </c>
      <c r="AS25" s="103" t="n">
        <f aca="true">IF($J25="","",IF(ISNUMBER(OFFSET('Data transformed'!$A$4,MATCH($A25,'Data transformed'!$A$5:$A$185,0),MATCH(AS$4,'Data transformed'!$4:$4,0)-1)), MIN(MAX(OFFSET('Data transformed'!$A$4,MATCH($A25,'Data transformed'!$A$5:$A$185,0),MATCH(AS$4,'Data transformed'!$4:$4,0)-1),$M25),$N25),"NA"))</f>
        <v>93.5</v>
      </c>
      <c r="AT25" s="103" t="n">
        <f aca="true">IF($J25="","",IF(ISNUMBER(OFFSET('Data transformed'!$A$4,MATCH($A25,'Data transformed'!$A$5:$A$185,0),MATCH(AT$4,'Data transformed'!$4:$4,0)-1)), MIN(MAX(OFFSET('Data transformed'!$A$4,MATCH($A25,'Data transformed'!$A$5:$A$185,0),MATCH(AT$4,'Data transformed'!$4:$4,0)-1),$M25),$N25),"NA"))</f>
        <v>25.3</v>
      </c>
      <c r="AU25" s="103" t="str">
        <f aca="true">IF($J25="","",IF(ISNUMBER(OFFSET('Data transformed'!$A$4,MATCH($A25,'Data transformed'!$A$5:$A$185,0),MATCH(AU$4,'Data transformed'!$4:$4,0)-1)), MIN(MAX(OFFSET('Data transformed'!$A$4,MATCH($A25,'Data transformed'!$A$5:$A$185,0),MATCH(AU$4,'Data transformed'!$4:$4,0)-1),$M25),$N25),"NA"))</f>
        <v>NA</v>
      </c>
      <c r="AV25" s="103" t="n">
        <f aca="true">IF($J25="","",IF(ISNUMBER(OFFSET('Data transformed'!$A$4,MATCH($A25,'Data transformed'!$A$5:$A$185,0),MATCH(AV$4,'Data transformed'!$4:$4,0)-1)), MIN(MAX(OFFSET('Data transformed'!$A$4,MATCH($A25,'Data transformed'!$A$5:$A$185,0),MATCH(AV$4,'Data transformed'!$4:$4,0)-1),$M25),$N25),"NA"))</f>
        <v>64</v>
      </c>
      <c r="AW25" s="103" t="n">
        <f aca="true">IF($J25="","",IF(ISNUMBER(OFFSET('Data transformed'!$A$4,MATCH($A25,'Data transformed'!$A$5:$A$185,0),MATCH(AW$4,'Data transformed'!$4:$4,0)-1)), MIN(MAX(OFFSET('Data transformed'!$A$4,MATCH($A25,'Data transformed'!$A$5:$A$185,0),MATCH(AW$4,'Data transformed'!$4:$4,0)-1),$M25),$N25),"NA"))</f>
        <v>100</v>
      </c>
      <c r="AX25" s="103" t="n">
        <f aca="true">IF($J25="","",IF(ISNUMBER(OFFSET('Data transformed'!$A$4,MATCH($A25,'Data transformed'!$A$5:$A$185,0),MATCH(AX$4,'Data transformed'!$4:$4,0)-1)), MIN(MAX(OFFSET('Data transformed'!$A$4,MATCH($A25,'Data transformed'!$A$5:$A$185,0),MATCH(AX$4,'Data transformed'!$4:$4,0)-1),$M25),$N25),"NA"))</f>
        <v>56</v>
      </c>
      <c r="AY25" s="103" t="n">
        <f aca="true">IF($J25="","",IF(ISNUMBER(OFFSET('Data transformed'!$A$4,MATCH($A25,'Data transformed'!$A$5:$A$185,0),MATCH(AY$4,'Data transformed'!$4:$4,0)-1)), MIN(MAX(OFFSET('Data transformed'!$A$4,MATCH($A25,'Data transformed'!$A$5:$A$185,0),MATCH(AY$4,'Data transformed'!$4:$4,0)-1),$M25),$N25),"NA"))</f>
        <v>27.8</v>
      </c>
      <c r="AZ25" s="103" t="n">
        <f aca="true">IF($J25="","",IF(ISNUMBER(OFFSET('Data transformed'!$A$4,MATCH($A25,'Data transformed'!$A$5:$A$185,0),MATCH(AZ$4,'Data transformed'!$4:$4,0)-1)), MIN(MAX(OFFSET('Data transformed'!$A$4,MATCH($A25,'Data transformed'!$A$5:$A$185,0),MATCH(AZ$4,'Data transformed'!$4:$4,0)-1),$M25),$N25),"NA"))</f>
        <v>24.4</v>
      </c>
      <c r="BA25" s="103" t="n">
        <f aca="true">IF($J25="","",IF(ISNUMBER(OFFSET('Data transformed'!$A$4,MATCH($A25,'Data transformed'!$A$5:$A$185,0),MATCH(BA$4,'Data transformed'!$4:$4,0)-1)), MIN(MAX(OFFSET('Data transformed'!$A$4,MATCH($A25,'Data transformed'!$A$5:$A$185,0),MATCH(BA$4,'Data transformed'!$4:$4,0)-1),$M25),$N25),"NA"))</f>
        <v>81</v>
      </c>
      <c r="BB25" s="103" t="n">
        <f aca="true">IF($J25="","",IF(ISNUMBER(OFFSET('Data transformed'!$A$4,MATCH($A25,'Data transformed'!$A$5:$A$185,0),MATCH(BB$4,'Data transformed'!$4:$4,0)-1)), MIN(MAX(OFFSET('Data transformed'!$A$4,MATCH($A25,'Data transformed'!$A$5:$A$185,0),MATCH(BB$4,'Data transformed'!$4:$4,0)-1),$M25),$N25),"NA"))</f>
        <v>82</v>
      </c>
      <c r="BC25" s="103" t="n">
        <f aca="true">IF($J25="","",IF(ISNUMBER(OFFSET('Data transformed'!$A$4,MATCH($A25,'Data transformed'!$A$5:$A$185,0),MATCH(BC$4,'Data transformed'!$4:$4,0)-1)), MIN(MAX(OFFSET('Data transformed'!$A$4,MATCH($A25,'Data transformed'!$A$5:$A$185,0),MATCH(BC$4,'Data transformed'!$4:$4,0)-1),$M25),$N25),"NA"))</f>
        <v>30.8</v>
      </c>
      <c r="BD25" s="103" t="n">
        <f aca="true">IF($J25="","",IF(ISNUMBER(OFFSET('Data transformed'!$A$4,MATCH($A25,'Data transformed'!$A$5:$A$185,0),MATCH(BD$4,'Data transformed'!$4:$4,0)-1)), MIN(MAX(OFFSET('Data transformed'!$A$4,MATCH($A25,'Data transformed'!$A$5:$A$185,0),MATCH(BD$4,'Data transformed'!$4:$4,0)-1),$M25),$N25),"NA"))</f>
        <v>98</v>
      </c>
      <c r="BE25" s="103" t="n">
        <f aca="true">IF($J25="","",IF(ISNUMBER(OFFSET('Data transformed'!$A$4,MATCH($A25,'Data transformed'!$A$5:$A$185,0),MATCH(BE$4,'Data transformed'!$4:$4,0)-1)), MIN(MAX(OFFSET('Data transformed'!$A$4,MATCH($A25,'Data transformed'!$A$5:$A$185,0),MATCH(BE$4,'Data transformed'!$4:$4,0)-1),$M25),$N25),"NA"))</f>
        <v>10.1</v>
      </c>
      <c r="BF25" s="103" t="n">
        <f aca="true">IF($J25="","",IF(ISNUMBER(OFFSET('Data transformed'!$A$4,MATCH($A25,'Data transformed'!$A$5:$A$185,0),MATCH(BF$4,'Data transformed'!$4:$4,0)-1)), MIN(MAX(OFFSET('Data transformed'!$A$4,MATCH($A25,'Data transformed'!$A$5:$A$185,0),MATCH(BF$4,'Data transformed'!$4:$4,0)-1),$M25),$N25),"NA"))</f>
        <v>77.3</v>
      </c>
      <c r="BG25" s="103" t="n">
        <f aca="true">IF($J25="","",IF(ISNUMBER(OFFSET('Data transformed'!$A$4,MATCH($A25,'Data transformed'!$A$5:$A$185,0),MATCH(BG$4,'Data transformed'!$4:$4,0)-1)), MIN(MAX(OFFSET('Data transformed'!$A$4,MATCH($A25,'Data transformed'!$A$5:$A$185,0),MATCH(BG$4,'Data transformed'!$4:$4,0)-1),$M25),$N25),"NA"))</f>
        <v>41.3</v>
      </c>
      <c r="BH25" s="103" t="n">
        <f aca="true">IF($J25="","",IF(ISNUMBER(OFFSET('Data transformed'!$A$4,MATCH($A25,'Data transformed'!$A$5:$A$185,0),MATCH(BH$4,'Data transformed'!$4:$4,0)-1)), MIN(MAX(OFFSET('Data transformed'!$A$4,MATCH($A25,'Data transformed'!$A$5:$A$185,0),MATCH(BH$4,'Data transformed'!$4:$4,0)-1),$M25),$N25),"NA"))</f>
        <v>62.4</v>
      </c>
      <c r="BI25" s="103" t="n">
        <f aca="true">IF($J25="","",IF(ISNUMBER(OFFSET('Data transformed'!$A$4,MATCH($A25,'Data transformed'!$A$5:$A$185,0),MATCH(BI$4,'Data transformed'!$4:$4,0)-1)), MIN(MAX(OFFSET('Data transformed'!$A$4,MATCH($A25,'Data transformed'!$A$5:$A$185,0),MATCH(BI$4,'Data transformed'!$4:$4,0)-1),$M25),$N25),"NA"))</f>
        <v>9.3</v>
      </c>
      <c r="BJ25" s="103" t="str">
        <f aca="true">IF($J25="","",IF(ISNUMBER(OFFSET('Data transformed'!$A$4,MATCH($A25,'Data transformed'!$A$5:$A$185,0),MATCH(BJ$4,'Data transformed'!$4:$4,0)-1)), MIN(MAX(OFFSET('Data transformed'!$A$4,MATCH($A25,'Data transformed'!$A$5:$A$185,0),MATCH(BJ$4,'Data transformed'!$4:$4,0)-1),$M25),$N25),"NA"))</f>
        <v>NA</v>
      </c>
      <c r="BK25" s="103" t="n">
        <f aca="true">IF($J25="","",IF(ISNUMBER(OFFSET('Data transformed'!$A$4,MATCH($A25,'Data transformed'!$A$5:$A$185,0),MATCH(BK$4,'Data transformed'!$4:$4,0)-1)), MIN(MAX(OFFSET('Data transformed'!$A$4,MATCH($A25,'Data transformed'!$A$5:$A$185,0),MATCH(BK$4,'Data transformed'!$4:$4,0)-1),$M25),$N25),"NA"))</f>
        <v>6.3</v>
      </c>
      <c r="BL25" s="103" t="n">
        <f aca="true">IF($J25="","",IF(ISNUMBER(OFFSET('Data transformed'!$A$4,MATCH($A25,'Data transformed'!$A$5:$A$185,0),MATCH(BL$4,'Data transformed'!$4:$4,0)-1)), MIN(MAX(OFFSET('Data transformed'!$A$4,MATCH($A25,'Data transformed'!$A$5:$A$185,0),MATCH(BL$4,'Data transformed'!$4:$4,0)-1),$M25),$N25),"NA"))</f>
        <v>13.4</v>
      </c>
      <c r="BM25" s="103" t="str">
        <f aca="true">IF($J25="","",IF(ISNUMBER(OFFSET('Data transformed'!$A$4,MATCH($A25,'Data transformed'!$A$5:$A$185,0),MATCH(BM$4,'Data transformed'!$4:$4,0)-1)), MIN(MAX(OFFSET('Data transformed'!$A$4,MATCH($A25,'Data transformed'!$A$5:$A$185,0),MATCH(BM$4,'Data transformed'!$4:$4,0)-1),$M25),$N25),"NA"))</f>
        <v>NA</v>
      </c>
      <c r="BN25" s="103" t="n">
        <f aca="true">IF($J25="","",IF(ISNUMBER(OFFSET('Data transformed'!$A$4,MATCH($A25,'Data transformed'!$A$5:$A$185,0),MATCH(BN$4,'Data transformed'!$4:$4,0)-1)), MIN(MAX(OFFSET('Data transformed'!$A$4,MATCH($A25,'Data transformed'!$A$5:$A$185,0),MATCH(BN$4,'Data transformed'!$4:$4,0)-1),$M25),$N25),"NA"))</f>
        <v>27.3</v>
      </c>
      <c r="BO25" s="103" t="n">
        <f aca="true">IF($J25="","",IF(ISNUMBER(OFFSET('Data transformed'!$A$4,MATCH($A25,'Data transformed'!$A$5:$A$185,0),MATCH(BO$4,'Data transformed'!$4:$4,0)-1)), MIN(MAX(OFFSET('Data transformed'!$A$4,MATCH($A25,'Data transformed'!$A$5:$A$185,0),MATCH(BO$4,'Data transformed'!$4:$4,0)-1),$M25),$N25),"NA"))</f>
        <v>24.2</v>
      </c>
      <c r="BP25" s="103" t="n">
        <f aca="true">IF($J25="","",IF(ISNUMBER(OFFSET('Data transformed'!$A$4,MATCH($A25,'Data transformed'!$A$5:$A$185,0),MATCH(BP$4,'Data transformed'!$4:$4,0)-1)), MIN(MAX(OFFSET('Data transformed'!$A$4,MATCH($A25,'Data transformed'!$A$5:$A$185,0),MATCH(BP$4,'Data transformed'!$4:$4,0)-1),$M25),$N25),"NA"))</f>
        <v>20.6</v>
      </c>
      <c r="BQ25" s="103" t="n">
        <f aca="true">IF($J25="","",IF(ISNUMBER(OFFSET('Data transformed'!$A$4,MATCH($A25,'Data transformed'!$A$5:$A$185,0),MATCH(BQ$4,'Data transformed'!$4:$4,0)-1)), MIN(MAX(OFFSET('Data transformed'!$A$4,MATCH($A25,'Data transformed'!$A$5:$A$185,0),MATCH(BQ$4,'Data transformed'!$4:$4,0)-1),$M25),$N25),"NA"))</f>
        <v>11</v>
      </c>
      <c r="BR25" s="103" t="n">
        <f aca="true">IF($J25="","",IF(ISNUMBER(OFFSET('Data transformed'!$A$4,MATCH($A25,'Data transformed'!$A$5:$A$185,0),MATCH(BR$4,'Data transformed'!$4:$4,0)-1)), MIN(MAX(OFFSET('Data transformed'!$A$4,MATCH($A25,'Data transformed'!$A$5:$A$185,0),MATCH(BR$4,'Data transformed'!$4:$4,0)-1),$M25),$N25),"NA"))</f>
        <v>97.5</v>
      </c>
      <c r="BS25" s="103" t="n">
        <f aca="true">IF($J25="","",IF(ISNUMBER(OFFSET('Data transformed'!$A$4,MATCH($A25,'Data transformed'!$A$5:$A$185,0),MATCH(BS$4,'Data transformed'!$4:$4,0)-1)), MIN(MAX(OFFSET('Data transformed'!$A$4,MATCH($A25,'Data transformed'!$A$5:$A$185,0),MATCH(BS$4,'Data transformed'!$4:$4,0)-1),$M25),$N25),"NA"))</f>
        <v>95.8</v>
      </c>
      <c r="BT25" s="103" t="n">
        <f aca="true">IF($J25="","",IF(ISNUMBER(OFFSET('Data transformed'!$A$4,MATCH($A25,'Data transformed'!$A$5:$A$185,0),MATCH(BT$4,'Data transformed'!$4:$4,0)-1)), MIN(MAX(OFFSET('Data transformed'!$A$4,MATCH($A25,'Data transformed'!$A$5:$A$185,0),MATCH(BT$4,'Data transformed'!$4:$4,0)-1),$M25),$N25),"NA"))</f>
        <v>100</v>
      </c>
      <c r="BU25" s="103" t="n">
        <f aca="true">IF($J25="","",IF(ISNUMBER(OFFSET('Data transformed'!$A$4,MATCH($A25,'Data transformed'!$A$5:$A$185,0),MATCH(BU$4,'Data transformed'!$4:$4,0)-1)), MIN(MAX(OFFSET('Data transformed'!$A$4,MATCH($A25,'Data transformed'!$A$5:$A$185,0),MATCH(BU$4,'Data transformed'!$4:$4,0)-1),$M25),$N25),"NA"))</f>
        <v>9.2</v>
      </c>
      <c r="BV25" s="103" t="n">
        <f aca="true">IF($J25="","",IF(ISNUMBER(OFFSET('Data transformed'!$A$4,MATCH($A25,'Data transformed'!$A$5:$A$185,0),MATCH(BV$4,'Data transformed'!$4:$4,0)-1)), MIN(MAX(OFFSET('Data transformed'!$A$4,MATCH($A25,'Data transformed'!$A$5:$A$185,0),MATCH(BV$4,'Data transformed'!$4:$4,0)-1),$M25),$N25),"NA"))</f>
        <v>49.7</v>
      </c>
      <c r="BW25" s="103" t="n">
        <f aca="true">IF($J25="","",IF(ISNUMBER(OFFSET('Data transformed'!$A$4,MATCH($A25,'Data transformed'!$A$5:$A$185,0),MATCH(BW$4,'Data transformed'!$4:$4,0)-1)), MIN(MAX(OFFSET('Data transformed'!$A$4,MATCH($A25,'Data transformed'!$A$5:$A$185,0),MATCH(BW$4,'Data transformed'!$4:$4,0)-1),$M25),$N25),"NA"))</f>
        <v>29.3</v>
      </c>
      <c r="BX25" s="103" t="n">
        <f aca="true">IF($J25="","",IF(ISNUMBER(OFFSET('Data transformed'!$A$4,MATCH($A25,'Data transformed'!$A$5:$A$185,0),MATCH(BX$4,'Data transformed'!$4:$4,0)-1)), MIN(MAX(OFFSET('Data transformed'!$A$4,MATCH($A25,'Data transformed'!$A$5:$A$185,0),MATCH(BX$4,'Data transformed'!$4:$4,0)-1),$M25),$N25),"NA"))</f>
        <v>36.7</v>
      </c>
      <c r="BY25" s="103" t="n">
        <f aca="true">IF($J25="","",IF(ISNUMBER(OFFSET('Data transformed'!$A$4,MATCH($A25,'Data transformed'!$A$5:$A$185,0),MATCH(BY$4,'Data transformed'!$4:$4,0)-1)), MIN(MAX(OFFSET('Data transformed'!$A$4,MATCH($A25,'Data transformed'!$A$5:$A$185,0),MATCH(BY$4,'Data transformed'!$4:$4,0)-1),$M25),$N25),"NA"))</f>
        <v>9.6</v>
      </c>
      <c r="BZ25" s="103" t="n">
        <f aca="true">IF($J25="","",IF(ISNUMBER(OFFSET('Data transformed'!$A$4,MATCH($A25,'Data transformed'!$A$5:$A$185,0),MATCH(BZ$4,'Data transformed'!$4:$4,0)-1)), MIN(MAX(OFFSET('Data transformed'!$A$4,MATCH($A25,'Data transformed'!$A$5:$A$185,0),MATCH(BZ$4,'Data transformed'!$4:$4,0)-1),$M25),$N25),"NA"))</f>
        <v>84.9</v>
      </c>
      <c r="CA25" s="103" t="n">
        <f aca="true">IF($J25="","",IF(ISNUMBER(OFFSET('Data transformed'!$A$4,MATCH($A25,'Data transformed'!$A$5:$A$185,0),MATCH(CA$4,'Data transformed'!$4:$4,0)-1)), MIN(MAX(OFFSET('Data transformed'!$A$4,MATCH($A25,'Data transformed'!$A$5:$A$185,0),MATCH(CA$4,'Data transformed'!$4:$4,0)-1),$M25),$N25),"NA"))</f>
        <v>90.2</v>
      </c>
      <c r="CB25" s="103" t="n">
        <f aca="true">IF($J25="","",IF(ISNUMBER(OFFSET('Data transformed'!$A$4,MATCH($A25,'Data transformed'!$A$5:$A$185,0),MATCH(CB$4,'Data transformed'!$4:$4,0)-1)), MIN(MAX(OFFSET('Data transformed'!$A$4,MATCH($A25,'Data transformed'!$A$5:$A$185,0),MATCH(CB$4,'Data transformed'!$4:$4,0)-1),$M25),$N25),"NA"))</f>
        <v>95</v>
      </c>
      <c r="CC25" s="103" t="n">
        <f aca="true">IF($J25="","",IF(ISNUMBER(OFFSET('Data transformed'!$A$4,MATCH($A25,'Data transformed'!$A$5:$A$185,0),MATCH(CC$4,'Data transformed'!$4:$4,0)-1)), MIN(MAX(OFFSET('Data transformed'!$A$4,MATCH($A25,'Data transformed'!$A$5:$A$185,0),MATCH(CC$4,'Data transformed'!$4:$4,0)-1),$M25),$N25),"NA"))</f>
        <v>90.1</v>
      </c>
      <c r="CD25" s="103" t="n">
        <f aca="true">IF($J25="","",IF(ISNUMBER(OFFSET('Data transformed'!$A$4,MATCH($A25,'Data transformed'!$A$5:$A$185,0),MATCH(CD$4,'Data transformed'!$4:$4,0)-1)), MIN(MAX(OFFSET('Data transformed'!$A$4,MATCH($A25,'Data transformed'!$A$5:$A$185,0),MATCH(CD$4,'Data transformed'!$4:$4,0)-1),$M25),$N25),"NA"))</f>
        <v>8.9</v>
      </c>
      <c r="CE25" s="103" t="n">
        <f aca="true">IF($J25="","",IF(ISNUMBER(OFFSET('Data transformed'!$A$4,MATCH($A25,'Data transformed'!$A$5:$A$185,0),MATCH(CE$4,'Data transformed'!$4:$4,0)-1)), MIN(MAX(OFFSET('Data transformed'!$A$4,MATCH($A25,'Data transformed'!$A$5:$A$185,0),MATCH(CE$4,'Data transformed'!$4:$4,0)-1),$M25),$N25),"NA"))</f>
        <v>9.3</v>
      </c>
      <c r="CF25" s="103" t="n">
        <f aca="true">IF($J25="","",IF(ISNUMBER(OFFSET('Data transformed'!$A$4,MATCH($A25,'Data transformed'!$A$5:$A$185,0),MATCH(CF$4,'Data transformed'!$4:$4,0)-1)), MIN(MAX(OFFSET('Data transformed'!$A$4,MATCH($A25,'Data transformed'!$A$5:$A$185,0),MATCH(CF$4,'Data transformed'!$4:$4,0)-1),$M25),$N25),"NA"))</f>
        <v>20</v>
      </c>
      <c r="CG25" s="103" t="n">
        <f aca="true">IF($J25="","",IF(ISNUMBER(OFFSET('Data transformed'!$A$4,MATCH($A25,'Data transformed'!$A$5:$A$185,0),MATCH(CG$4,'Data transformed'!$4:$4,0)-1)), MIN(MAX(OFFSET('Data transformed'!$A$4,MATCH($A25,'Data transformed'!$A$5:$A$185,0),MATCH(CG$4,'Data transformed'!$4:$4,0)-1),$M25),$N25),"NA"))</f>
        <v>100</v>
      </c>
      <c r="CH25" s="103" t="n">
        <f aca="true">IF($J25="","",IF(ISNUMBER(OFFSET('Data transformed'!$A$4,MATCH($A25,'Data transformed'!$A$5:$A$185,0),MATCH(CH$4,'Data transformed'!$4:$4,0)-1)), MIN(MAX(OFFSET('Data transformed'!$A$4,MATCH($A25,'Data transformed'!$A$5:$A$185,0),MATCH(CH$4,'Data transformed'!$4:$4,0)-1),$M25),$N25),"NA"))</f>
        <v>39</v>
      </c>
      <c r="CI25" s="103" t="n">
        <f aca="true">IF($J25="","",IF(ISNUMBER(OFFSET('Data transformed'!$A$4,MATCH($A25,'Data transformed'!$A$5:$A$185,0),MATCH(CI$4,'Data transformed'!$4:$4,0)-1)), MIN(MAX(OFFSET('Data transformed'!$A$4,MATCH($A25,'Data transformed'!$A$5:$A$185,0),MATCH(CI$4,'Data transformed'!$4:$4,0)-1),$M25),$N25),"NA"))</f>
        <v>33.5</v>
      </c>
      <c r="CJ25" s="103" t="n">
        <f aca="true">IF($J25="","",IF(ISNUMBER(OFFSET('Data transformed'!$A$4,MATCH($A25,'Data transformed'!$A$5:$A$185,0),MATCH(CJ$4,'Data transformed'!$4:$4,0)-1)), MIN(MAX(OFFSET('Data transformed'!$A$4,MATCH($A25,'Data transformed'!$A$5:$A$185,0),MATCH(CJ$4,'Data transformed'!$4:$4,0)-1),$M25),$N25),"NA"))</f>
        <v>100</v>
      </c>
      <c r="CK25" s="103" t="n">
        <f aca="true">IF($J25="","",IF(ISNUMBER(OFFSET('Data transformed'!$A$4,MATCH($A25,'Data transformed'!$A$5:$A$185,0),MATCH(CK$4,'Data transformed'!$4:$4,0)-1)), MIN(MAX(OFFSET('Data transformed'!$A$4,MATCH($A25,'Data transformed'!$A$5:$A$185,0),MATCH(CK$4,'Data transformed'!$4:$4,0)-1),$M25),$N25),"NA"))</f>
        <v>100</v>
      </c>
      <c r="CL25" s="103" t="str">
        <f aca="true">IF($J25="","",IF(ISNUMBER(OFFSET('Data transformed'!$A$4,MATCH($A25,'Data transformed'!$A$5:$A$185,0),MATCH(CL$4,'Data transformed'!$4:$4,0)-1)), MIN(MAX(OFFSET('Data transformed'!$A$4,MATCH($A25,'Data transformed'!$A$5:$A$185,0),MATCH(CL$4,'Data transformed'!$4:$4,0)-1),$M25),$N25),"NA"))</f>
        <v>NA</v>
      </c>
      <c r="CM25" s="103" t="n">
        <f aca="true">IF($J25="","",IF(ISNUMBER(OFFSET('Data transformed'!$A$4,MATCH($A25,'Data transformed'!$A$5:$A$185,0),MATCH(CM$4,'Data transformed'!$4:$4,0)-1)), MIN(MAX(OFFSET('Data transformed'!$A$4,MATCH($A25,'Data transformed'!$A$5:$A$185,0),MATCH(CM$4,'Data transformed'!$4:$4,0)-1),$M25),$N25),"NA"))</f>
        <v>23.2</v>
      </c>
      <c r="CN25" s="103" t="n">
        <f aca="true">IF($J25="","",IF(ISNUMBER(OFFSET('Data transformed'!$A$4,MATCH($A25,'Data transformed'!$A$5:$A$185,0),MATCH(CN$4,'Data transformed'!$4:$4,0)-1)), MIN(MAX(OFFSET('Data transformed'!$A$4,MATCH($A25,'Data transformed'!$A$5:$A$185,0),MATCH(CN$4,'Data transformed'!$4:$4,0)-1),$M25),$N25),"NA"))</f>
        <v>26.6</v>
      </c>
      <c r="CO25" s="103" t="n">
        <f aca="true">IF($J25="","",IF(ISNUMBER(OFFSET('Data transformed'!$A$4,MATCH($A25,'Data transformed'!$A$5:$A$185,0),MATCH(CO$4,'Data transformed'!$4:$4,0)-1)), MIN(MAX(OFFSET('Data transformed'!$A$4,MATCH($A25,'Data transformed'!$A$5:$A$185,0),MATCH(CO$4,'Data transformed'!$4:$4,0)-1),$M25),$N25),"NA"))</f>
        <v>79.8</v>
      </c>
      <c r="CP25" s="103" t="n">
        <f aca="true">IF($J25="","",IF(ISNUMBER(OFFSET('Data transformed'!$A$4,MATCH($A25,'Data transformed'!$A$5:$A$185,0),MATCH(CP$4,'Data transformed'!$4:$4,0)-1)), MIN(MAX(OFFSET('Data transformed'!$A$4,MATCH($A25,'Data transformed'!$A$5:$A$185,0),MATCH(CP$4,'Data transformed'!$4:$4,0)-1),$M25),$N25),"NA"))</f>
        <v>93.8</v>
      </c>
      <c r="CQ25" s="103" t="n">
        <f aca="true">IF($J25="","",IF(ISNUMBER(OFFSET('Data transformed'!$A$4,MATCH($A25,'Data transformed'!$A$5:$A$185,0),MATCH(CQ$4,'Data transformed'!$4:$4,0)-1)), MIN(MAX(OFFSET('Data transformed'!$A$4,MATCH($A25,'Data transformed'!$A$5:$A$185,0),MATCH(CQ$4,'Data transformed'!$4:$4,0)-1),$M25),$N25),"NA"))</f>
        <v>76.1</v>
      </c>
      <c r="CR25" s="103" t="n">
        <f aca="true">IF($J25="","",IF(ISNUMBER(OFFSET('Data transformed'!$A$4,MATCH($A25,'Data transformed'!$A$5:$A$185,0),MATCH(CR$4,'Data transformed'!$4:$4,0)-1)), MIN(MAX(OFFSET('Data transformed'!$A$4,MATCH($A25,'Data transformed'!$A$5:$A$185,0),MATCH(CR$4,'Data transformed'!$4:$4,0)-1),$M25),$N25),"NA"))</f>
        <v>38.8</v>
      </c>
      <c r="CS25" s="103" t="n">
        <f aca="true">IF($J25="","",IF(ISNUMBER(OFFSET('Data transformed'!$A$4,MATCH($A25,'Data transformed'!$A$5:$A$185,0),MATCH(CS$4,'Data transformed'!$4:$4,0)-1)), MIN(MAX(OFFSET('Data transformed'!$A$4,MATCH($A25,'Data transformed'!$A$5:$A$185,0),MATCH(CS$4,'Data transformed'!$4:$4,0)-1),$M25),$N25),"NA"))</f>
        <v>40</v>
      </c>
      <c r="CT25" s="103" t="n">
        <f aca="true">IF($J25="","",IF(ISNUMBER(OFFSET('Data transformed'!$A$4,MATCH($A25,'Data transformed'!$A$5:$A$185,0),MATCH(CT$4,'Data transformed'!$4:$4,0)-1)), MIN(MAX(OFFSET('Data transformed'!$A$4,MATCH($A25,'Data transformed'!$A$5:$A$185,0),MATCH(CT$4,'Data transformed'!$4:$4,0)-1),$M25),$N25),"NA"))</f>
        <v>24.6</v>
      </c>
      <c r="CU25" s="103" t="n">
        <f aca="true">IF($J25="","",IF(ISNUMBER(OFFSET('Data transformed'!$A$4,MATCH($A25,'Data transformed'!$A$5:$A$185,0),MATCH(CU$4,'Data transformed'!$4:$4,0)-1)), MIN(MAX(OFFSET('Data transformed'!$A$4,MATCH($A25,'Data transformed'!$A$5:$A$185,0),MATCH(CU$4,'Data transformed'!$4:$4,0)-1),$M25),$N25),"NA"))</f>
        <v>16.3</v>
      </c>
    </row>
    <row r="26" s="103" customFormat="true" ht="15.5" hidden="false" customHeight="false" outlineLevel="0" collapsed="false">
      <c r="A26" s="107" t="n">
        <v>1240</v>
      </c>
      <c r="B26" s="107" t="n">
        <v>3</v>
      </c>
      <c r="C26" s="103" t="str">
        <f aca="true">IF(ISBLANK(OFFSET('Raw Data'!$A$3,MATCH($A26,'Raw Data'!$B$4:$B$185,0),MATCH(C$4,'Raw Data'!$3:$3,0)-1)),"",OFFSET('Raw Data'!$A$3,MATCH($A26,'Raw Data'!$B$4:$B$185,0),MATCH(C$4,'Raw Data'!$3:$3,0)-1))</f>
        <v>Public utility access</v>
      </c>
      <c r="D26" s="103" t="str">
        <f aca="true">IF(ISBLANK(OFFSET('Raw Data'!$A$3,MATCH($A26,'Raw Data'!$B$4:$B$185,0),MATCH(D$4,'Raw Data'!$3:$3,0)-1)),"",OFFSET('Raw Data'!$A$3,MATCH($A26,'Raw Data'!$B$4:$B$185,0),MATCH(D$4,'Raw Data'!$3:$3,0)-1))</f>
        <v/>
      </c>
      <c r="E26" s="103" t="str">
        <f aca="true">IF(ISBLANK(OFFSET('Raw Data'!$A$3,MATCH($A26,'Raw Data'!$B$4:$B$185,0),MATCH(E$4,'Raw Data'!$3:$3,0)-1)),"",OFFSET('Raw Data'!$A$3,MATCH($A26,'Raw Data'!$B$4:$B$185,0),MATCH(E$4,'Raw Data'!$3:$3,0)-1))</f>
        <v/>
      </c>
      <c r="J26" s="103" t="e">
        <f aca="true" t="array" ref="J26:J26">IFERROR(_xlfn.QUARTILE.INC(IF(ISNUMBER(OFFSET('Data transformed'!$N$4,MATCH('outliers treatment'!$A26,'Data transformed'!$A$5:$A$185),1,1,COUNTA('Data transformed'!$O$4:$CX$4))),OFFSET('Data transformed'!$N$4,MATCH('outliers treatment'!$A26,'Data transformed'!$A$5:$A$185),1,1,COUNTA('Data transformed'!$O$4:$CX$4))),1),"")</f>
        <v>#N/A</v>
      </c>
      <c r="K26" s="103" t="e">
        <f aca="true" t="array" ref="K26:K26">IFERROR(_xlfn.QUARTILE.INC(IF(ISNUMBER(OFFSET('Data transformed'!$N$4,MATCH('outliers treatment'!$A26,'Data transformed'!$A$5:$A$185),1,1,COUNTA('Data transformed'!$O$4:$CX$4))),OFFSET('Data transformed'!$N$4,MATCH('outliers treatment'!$A26,'Data transformed'!$A$5:$A$185),1,1,COUNTA('Data transformed'!$O$4:$CX$4))),3),"")</f>
        <v>#N/A</v>
      </c>
      <c r="L26" s="103" t="str">
        <f aca="false">IFERROR(K26-J26,"")</f>
        <v/>
      </c>
      <c r="P26" s="105" t="str">
        <f aca="false" t="array" ref="P26:P26">IFERROR(SKEW(IF(ISNUMBER(T26:CU26),T26:CU26,"")),"")</f>
        <v/>
      </c>
      <c r="Q26" s="103" t="n">
        <f aca="true">IF(ISBLANK(OFFSET('Data above threshold'!$A$4,MATCH('Data above threshold'!$A25,'Data above threshold'!$A$5:$A$185,0),MATCH('Data above threshold'!N$4,'Data above threshold'!$4:$4,0)-1)),1,OFFSET('Data above threshold'!$A$4,MATCH('Data above threshold'!$A25,'Data above threshold'!$A$5:$A$185,0),MATCH('Data above threshold'!N$4,'Data above threshold'!$4:$4,0)-1))</f>
        <v>1</v>
      </c>
      <c r="R26" s="103" t="e">
        <f aca="false">IF($J26="","",COUNTIF(T26:CU26,M26)+ COUNTIF(T26:CQ26,N26))</f>
        <v>#N/A</v>
      </c>
      <c r="S26" s="106" t="str">
        <f aca="false" t="array" ref="S26:S26">IF(B26&lt;4,"",1-IFERROR(SUM(ISNUMBER(T26:CU26)*(1-$T$3:$CU$3))/COUNTIF($T$3:$CU$3,0),0))</f>
        <v/>
      </c>
      <c r="T26" s="103" t="str">
        <f aca="true">IF($J26="","",IF(ISNUMBER(OFFSET('Data transformed'!$A$4,MATCH($A26,'Data transformed'!$A$5:$A$185,0),MATCH(T$4,'Data transformed'!$4:$4,0)-1)), MIN(MAX(OFFSET('Data transformed'!$A$4,MATCH($A26,'Data transformed'!$A$5:$A$185,0),MATCH(T$4,'Data transformed'!$4:$4,0)-1),$M26),$N26),"NA"))</f>
        <v>NA</v>
      </c>
      <c r="U26" s="103" t="str">
        <f aca="true">IF($J26="","",IF(ISNUMBER(OFFSET('Data transformed'!$A$4,MATCH($A26,'Data transformed'!$A$5:$A$185,0),MATCH(U$4,'Data transformed'!$4:$4,0)-1)), MIN(MAX(OFFSET('Data transformed'!$A$4,MATCH($A26,'Data transformed'!$A$5:$A$185,0),MATCH(U$4,'Data transformed'!$4:$4,0)-1),$M26),$N26),"NA"))</f>
        <v>NA</v>
      </c>
      <c r="V26" s="103" t="str">
        <f aca="true">IF($J26="","",IF(ISNUMBER(OFFSET('Data transformed'!$A$4,MATCH($A26,'Data transformed'!$A$5:$A$185,0),MATCH(V$4,'Data transformed'!$4:$4,0)-1)), MIN(MAX(OFFSET('Data transformed'!$A$4,MATCH($A26,'Data transformed'!$A$5:$A$185,0),MATCH(V$4,'Data transformed'!$4:$4,0)-1),$M26),$N26),"NA"))</f>
        <v>NA</v>
      </c>
      <c r="W26" s="103" t="str">
        <f aca="true">IF($J26="","",IF(ISNUMBER(OFFSET('Data transformed'!$A$4,MATCH($A26,'Data transformed'!$A$5:$A$185,0),MATCH(W$4,'Data transformed'!$4:$4,0)-1)), MIN(MAX(OFFSET('Data transformed'!$A$4,MATCH($A26,'Data transformed'!$A$5:$A$185,0),MATCH(W$4,'Data transformed'!$4:$4,0)-1),$M26),$N26),"NA"))</f>
        <v>NA</v>
      </c>
      <c r="X26" s="103" t="str">
        <f aca="true">IF($J26="","",IF(ISNUMBER(OFFSET('Data transformed'!$A$4,MATCH($A26,'Data transformed'!$A$5:$A$185,0),MATCH(X$4,'Data transformed'!$4:$4,0)-1)), MIN(MAX(OFFSET('Data transformed'!$A$4,MATCH($A26,'Data transformed'!$A$5:$A$185,0),MATCH(X$4,'Data transformed'!$4:$4,0)-1),$M26),$N26),"NA"))</f>
        <v>NA</v>
      </c>
      <c r="Y26" s="103" t="str">
        <f aca="true">IF($J26="","",IF(ISNUMBER(OFFSET('Data transformed'!$A$4,MATCH($A26,'Data transformed'!$A$5:$A$185,0),MATCH(Y$4,'Data transformed'!$4:$4,0)-1)), MIN(MAX(OFFSET('Data transformed'!$A$4,MATCH($A26,'Data transformed'!$A$5:$A$185,0),MATCH(Y$4,'Data transformed'!$4:$4,0)-1),$M26),$N26),"NA"))</f>
        <v>NA</v>
      </c>
      <c r="Z26" s="103" t="str">
        <f aca="true">IF($J26="","",IF(ISNUMBER(OFFSET('Data transformed'!$A$4,MATCH($A26,'Data transformed'!$A$5:$A$185,0),MATCH(Z$4,'Data transformed'!$4:$4,0)-1)), MIN(MAX(OFFSET('Data transformed'!$A$4,MATCH($A26,'Data transformed'!$A$5:$A$185,0),MATCH(Z$4,'Data transformed'!$4:$4,0)-1),$M26),$N26),"NA"))</f>
        <v>NA</v>
      </c>
      <c r="AA26" s="103" t="str">
        <f aca="true">IF($J26="","",IF(ISNUMBER(OFFSET('Data transformed'!$A$4,MATCH($A26,'Data transformed'!$A$5:$A$185,0),MATCH(AA$4,'Data transformed'!$4:$4,0)-1)), MIN(MAX(OFFSET('Data transformed'!$A$4,MATCH($A26,'Data transformed'!$A$5:$A$185,0),MATCH(AA$4,'Data transformed'!$4:$4,0)-1),$M26),$N26),"NA"))</f>
        <v>NA</v>
      </c>
      <c r="AB26" s="103" t="str">
        <f aca="true">IF($J26="","",IF(ISNUMBER(OFFSET('Data transformed'!$A$4,MATCH($A26,'Data transformed'!$A$5:$A$185,0),MATCH(AB$4,'Data transformed'!$4:$4,0)-1)), MIN(MAX(OFFSET('Data transformed'!$A$4,MATCH($A26,'Data transformed'!$A$5:$A$185,0),MATCH(AB$4,'Data transformed'!$4:$4,0)-1),$M26),$N26),"NA"))</f>
        <v>NA</v>
      </c>
      <c r="AC26" s="103" t="str">
        <f aca="true">IF($J26="","",IF(ISNUMBER(OFFSET('Data transformed'!$A$4,MATCH($A26,'Data transformed'!$A$5:$A$185,0),MATCH(AC$4,'Data transformed'!$4:$4,0)-1)), MIN(MAX(OFFSET('Data transformed'!$A$4,MATCH($A26,'Data transformed'!$A$5:$A$185,0),MATCH(AC$4,'Data transformed'!$4:$4,0)-1),$M26),$N26),"NA"))</f>
        <v>NA</v>
      </c>
      <c r="AD26" s="103" t="str">
        <f aca="true">IF($J26="","",IF(ISNUMBER(OFFSET('Data transformed'!$A$4,MATCH($A26,'Data transformed'!$A$5:$A$185,0),MATCH(AD$4,'Data transformed'!$4:$4,0)-1)), MIN(MAX(OFFSET('Data transformed'!$A$4,MATCH($A26,'Data transformed'!$A$5:$A$185,0),MATCH(AD$4,'Data transformed'!$4:$4,0)-1),$M26),$N26),"NA"))</f>
        <v>NA</v>
      </c>
      <c r="AE26" s="103" t="str">
        <f aca="true">IF($J26="","",IF(ISNUMBER(OFFSET('Data transformed'!$A$4,MATCH($A26,'Data transformed'!$A$5:$A$185,0),MATCH(AE$4,'Data transformed'!$4:$4,0)-1)), MIN(MAX(OFFSET('Data transformed'!$A$4,MATCH($A26,'Data transformed'!$A$5:$A$185,0),MATCH(AE$4,'Data transformed'!$4:$4,0)-1),$M26),$N26),"NA"))</f>
        <v>NA</v>
      </c>
      <c r="AF26" s="103" t="str">
        <f aca="true">IF($J26="","",IF(ISNUMBER(OFFSET('Data transformed'!$A$4,MATCH($A26,'Data transformed'!$A$5:$A$185,0),MATCH(AF$4,'Data transformed'!$4:$4,0)-1)), MIN(MAX(OFFSET('Data transformed'!$A$4,MATCH($A26,'Data transformed'!$A$5:$A$185,0),MATCH(AF$4,'Data transformed'!$4:$4,0)-1),$M26),$N26),"NA"))</f>
        <v>NA</v>
      </c>
      <c r="AG26" s="103" t="str">
        <f aca="true">IF($J26="","",IF(ISNUMBER(OFFSET('Data transformed'!$A$4,MATCH($A26,'Data transformed'!$A$5:$A$185,0),MATCH(AG$4,'Data transformed'!$4:$4,0)-1)), MIN(MAX(OFFSET('Data transformed'!$A$4,MATCH($A26,'Data transformed'!$A$5:$A$185,0),MATCH(AG$4,'Data transformed'!$4:$4,0)-1),$M26),$N26),"NA"))</f>
        <v>NA</v>
      </c>
      <c r="AH26" s="103" t="str">
        <f aca="true">IF($J26="","",IF(ISNUMBER(OFFSET('Data transformed'!$A$4,MATCH($A26,'Data transformed'!$A$5:$A$185,0),MATCH(AH$4,'Data transformed'!$4:$4,0)-1)), MIN(MAX(OFFSET('Data transformed'!$A$4,MATCH($A26,'Data transformed'!$A$5:$A$185,0),MATCH(AH$4,'Data transformed'!$4:$4,0)-1),$M26),$N26),"NA"))</f>
        <v>NA</v>
      </c>
      <c r="AI26" s="103" t="str">
        <f aca="true">IF($J26="","",IF(ISNUMBER(OFFSET('Data transformed'!$A$4,MATCH($A26,'Data transformed'!$A$5:$A$185,0),MATCH(AI$4,'Data transformed'!$4:$4,0)-1)), MIN(MAX(OFFSET('Data transformed'!$A$4,MATCH($A26,'Data transformed'!$A$5:$A$185,0),MATCH(AI$4,'Data transformed'!$4:$4,0)-1),$M26),$N26),"NA"))</f>
        <v>NA</v>
      </c>
      <c r="AJ26" s="103" t="str">
        <f aca="true">IF($J26="","",IF(ISNUMBER(OFFSET('Data transformed'!$A$4,MATCH($A26,'Data transformed'!$A$5:$A$185,0),MATCH(AJ$4,'Data transformed'!$4:$4,0)-1)), MIN(MAX(OFFSET('Data transformed'!$A$4,MATCH($A26,'Data transformed'!$A$5:$A$185,0),MATCH(AJ$4,'Data transformed'!$4:$4,0)-1),$M26),$N26),"NA"))</f>
        <v>NA</v>
      </c>
      <c r="AK26" s="103" t="str">
        <f aca="true">IF($J26="","",IF(ISNUMBER(OFFSET('Data transformed'!$A$4,MATCH($A26,'Data transformed'!$A$5:$A$185,0),MATCH(AK$4,'Data transformed'!$4:$4,0)-1)), MIN(MAX(OFFSET('Data transformed'!$A$4,MATCH($A26,'Data transformed'!$A$5:$A$185,0),MATCH(AK$4,'Data transformed'!$4:$4,0)-1),$M26),$N26),"NA"))</f>
        <v>NA</v>
      </c>
      <c r="AL26" s="103" t="str">
        <f aca="true">IF($J26="","",IF(ISNUMBER(OFFSET('Data transformed'!$A$4,MATCH($A26,'Data transformed'!$A$5:$A$185,0),MATCH(AL$4,'Data transformed'!$4:$4,0)-1)), MIN(MAX(OFFSET('Data transformed'!$A$4,MATCH($A26,'Data transformed'!$A$5:$A$185,0),MATCH(AL$4,'Data transformed'!$4:$4,0)-1),$M26),$N26),"NA"))</f>
        <v>NA</v>
      </c>
      <c r="AM26" s="103" t="str">
        <f aca="true">IF($J26="","",IF(ISNUMBER(OFFSET('Data transformed'!$A$4,MATCH($A26,'Data transformed'!$A$5:$A$185,0),MATCH(AM$4,'Data transformed'!$4:$4,0)-1)), MIN(MAX(OFFSET('Data transformed'!$A$4,MATCH($A26,'Data transformed'!$A$5:$A$185,0),MATCH(AM$4,'Data transformed'!$4:$4,0)-1),$M26),$N26),"NA"))</f>
        <v>NA</v>
      </c>
      <c r="AN26" s="103" t="str">
        <f aca="true">IF($J26="","",IF(ISNUMBER(OFFSET('Data transformed'!$A$4,MATCH($A26,'Data transformed'!$A$5:$A$185,0),MATCH(AN$4,'Data transformed'!$4:$4,0)-1)), MIN(MAX(OFFSET('Data transformed'!$A$4,MATCH($A26,'Data transformed'!$A$5:$A$185,0),MATCH(AN$4,'Data transformed'!$4:$4,0)-1),$M26),$N26),"NA"))</f>
        <v>NA</v>
      </c>
      <c r="AO26" s="103" t="str">
        <f aca="true">IF($J26="","",IF(ISNUMBER(OFFSET('Data transformed'!$A$4,MATCH($A26,'Data transformed'!$A$5:$A$185,0),MATCH(AO$4,'Data transformed'!$4:$4,0)-1)), MIN(MAX(OFFSET('Data transformed'!$A$4,MATCH($A26,'Data transformed'!$A$5:$A$185,0),MATCH(AO$4,'Data transformed'!$4:$4,0)-1),$M26),$N26),"NA"))</f>
        <v>NA</v>
      </c>
      <c r="AP26" s="103" t="str">
        <f aca="true">IF($J26="","",IF(ISNUMBER(OFFSET('Data transformed'!$A$4,MATCH($A26,'Data transformed'!$A$5:$A$185,0),MATCH(AP$4,'Data transformed'!$4:$4,0)-1)), MIN(MAX(OFFSET('Data transformed'!$A$4,MATCH($A26,'Data transformed'!$A$5:$A$185,0),MATCH(AP$4,'Data transformed'!$4:$4,0)-1),$M26),$N26),"NA"))</f>
        <v>NA</v>
      </c>
      <c r="AQ26" s="103" t="str">
        <f aca="true">IF($J26="","",IF(ISNUMBER(OFFSET('Data transformed'!$A$4,MATCH($A26,'Data transformed'!$A$5:$A$185,0),MATCH(AQ$4,'Data transformed'!$4:$4,0)-1)), MIN(MAX(OFFSET('Data transformed'!$A$4,MATCH($A26,'Data transformed'!$A$5:$A$185,0),MATCH(AQ$4,'Data transformed'!$4:$4,0)-1),$M26),$N26),"NA"))</f>
        <v>NA</v>
      </c>
      <c r="AR26" s="103" t="str">
        <f aca="true">IF($J26="","",IF(ISNUMBER(OFFSET('Data transformed'!$A$4,MATCH($A26,'Data transformed'!$A$5:$A$185,0),MATCH(AR$4,'Data transformed'!$4:$4,0)-1)), MIN(MAX(OFFSET('Data transformed'!$A$4,MATCH($A26,'Data transformed'!$A$5:$A$185,0),MATCH(AR$4,'Data transformed'!$4:$4,0)-1),$M26),$N26),"NA"))</f>
        <v>NA</v>
      </c>
      <c r="AS26" s="103" t="str">
        <f aca="true">IF($J26="","",IF(ISNUMBER(OFFSET('Data transformed'!$A$4,MATCH($A26,'Data transformed'!$A$5:$A$185,0),MATCH(AS$4,'Data transformed'!$4:$4,0)-1)), MIN(MAX(OFFSET('Data transformed'!$A$4,MATCH($A26,'Data transformed'!$A$5:$A$185,0),MATCH(AS$4,'Data transformed'!$4:$4,0)-1),$M26),$N26),"NA"))</f>
        <v>NA</v>
      </c>
      <c r="AT26" s="103" t="str">
        <f aca="true">IF($J26="","",IF(ISNUMBER(OFFSET('Data transformed'!$A$4,MATCH($A26,'Data transformed'!$A$5:$A$185,0),MATCH(AT$4,'Data transformed'!$4:$4,0)-1)), MIN(MAX(OFFSET('Data transformed'!$A$4,MATCH($A26,'Data transformed'!$A$5:$A$185,0),MATCH(AT$4,'Data transformed'!$4:$4,0)-1),$M26),$N26),"NA"))</f>
        <v>NA</v>
      </c>
      <c r="AU26" s="103" t="str">
        <f aca="true">IF($J26="","",IF(ISNUMBER(OFFSET('Data transformed'!$A$4,MATCH($A26,'Data transformed'!$A$5:$A$185,0),MATCH(AU$4,'Data transformed'!$4:$4,0)-1)), MIN(MAX(OFFSET('Data transformed'!$A$4,MATCH($A26,'Data transformed'!$A$5:$A$185,0),MATCH(AU$4,'Data transformed'!$4:$4,0)-1),$M26),$N26),"NA"))</f>
        <v>NA</v>
      </c>
      <c r="AV26" s="103" t="str">
        <f aca="true">IF($J26="","",IF(ISNUMBER(OFFSET('Data transformed'!$A$4,MATCH($A26,'Data transformed'!$A$5:$A$185,0),MATCH(AV$4,'Data transformed'!$4:$4,0)-1)), MIN(MAX(OFFSET('Data transformed'!$A$4,MATCH($A26,'Data transformed'!$A$5:$A$185,0),MATCH(AV$4,'Data transformed'!$4:$4,0)-1),$M26),$N26),"NA"))</f>
        <v>NA</v>
      </c>
      <c r="AW26" s="103" t="str">
        <f aca="true">IF($J26="","",IF(ISNUMBER(OFFSET('Data transformed'!$A$4,MATCH($A26,'Data transformed'!$A$5:$A$185,0),MATCH(AW$4,'Data transformed'!$4:$4,0)-1)), MIN(MAX(OFFSET('Data transformed'!$A$4,MATCH($A26,'Data transformed'!$A$5:$A$185,0),MATCH(AW$4,'Data transformed'!$4:$4,0)-1),$M26),$N26),"NA"))</f>
        <v>NA</v>
      </c>
      <c r="AX26" s="103" t="str">
        <f aca="true">IF($J26="","",IF(ISNUMBER(OFFSET('Data transformed'!$A$4,MATCH($A26,'Data transformed'!$A$5:$A$185,0),MATCH(AX$4,'Data transformed'!$4:$4,0)-1)), MIN(MAX(OFFSET('Data transformed'!$A$4,MATCH($A26,'Data transformed'!$A$5:$A$185,0),MATCH(AX$4,'Data transformed'!$4:$4,0)-1),$M26),$N26),"NA"))</f>
        <v>NA</v>
      </c>
      <c r="AY26" s="103" t="str">
        <f aca="true">IF($J26="","",IF(ISNUMBER(OFFSET('Data transformed'!$A$4,MATCH($A26,'Data transformed'!$A$5:$A$185,0),MATCH(AY$4,'Data transformed'!$4:$4,0)-1)), MIN(MAX(OFFSET('Data transformed'!$A$4,MATCH($A26,'Data transformed'!$A$5:$A$185,0),MATCH(AY$4,'Data transformed'!$4:$4,0)-1),$M26),$N26),"NA"))</f>
        <v>NA</v>
      </c>
      <c r="AZ26" s="103" t="str">
        <f aca="true">IF($J26="","",IF(ISNUMBER(OFFSET('Data transformed'!$A$4,MATCH($A26,'Data transformed'!$A$5:$A$185,0),MATCH(AZ$4,'Data transformed'!$4:$4,0)-1)), MIN(MAX(OFFSET('Data transformed'!$A$4,MATCH($A26,'Data transformed'!$A$5:$A$185,0),MATCH(AZ$4,'Data transformed'!$4:$4,0)-1),$M26),$N26),"NA"))</f>
        <v>NA</v>
      </c>
      <c r="BA26" s="103" t="str">
        <f aca="true">IF($J26="","",IF(ISNUMBER(OFFSET('Data transformed'!$A$4,MATCH($A26,'Data transformed'!$A$5:$A$185,0),MATCH(BA$4,'Data transformed'!$4:$4,0)-1)), MIN(MAX(OFFSET('Data transformed'!$A$4,MATCH($A26,'Data transformed'!$A$5:$A$185,0),MATCH(BA$4,'Data transformed'!$4:$4,0)-1),$M26),$N26),"NA"))</f>
        <v>NA</v>
      </c>
      <c r="BB26" s="103" t="str">
        <f aca="true">IF($J26="","",IF(ISNUMBER(OFFSET('Data transformed'!$A$4,MATCH($A26,'Data transformed'!$A$5:$A$185,0),MATCH(BB$4,'Data transformed'!$4:$4,0)-1)), MIN(MAX(OFFSET('Data transformed'!$A$4,MATCH($A26,'Data transformed'!$A$5:$A$185,0),MATCH(BB$4,'Data transformed'!$4:$4,0)-1),$M26),$N26),"NA"))</f>
        <v>NA</v>
      </c>
      <c r="BC26" s="103" t="str">
        <f aca="true">IF($J26="","",IF(ISNUMBER(OFFSET('Data transformed'!$A$4,MATCH($A26,'Data transformed'!$A$5:$A$185,0),MATCH(BC$4,'Data transformed'!$4:$4,0)-1)), MIN(MAX(OFFSET('Data transformed'!$A$4,MATCH($A26,'Data transformed'!$A$5:$A$185,0),MATCH(BC$4,'Data transformed'!$4:$4,0)-1),$M26),$N26),"NA"))</f>
        <v>NA</v>
      </c>
      <c r="BD26" s="103" t="str">
        <f aca="true">IF($J26="","",IF(ISNUMBER(OFFSET('Data transformed'!$A$4,MATCH($A26,'Data transformed'!$A$5:$A$185,0),MATCH(BD$4,'Data transformed'!$4:$4,0)-1)), MIN(MAX(OFFSET('Data transformed'!$A$4,MATCH($A26,'Data transformed'!$A$5:$A$185,0),MATCH(BD$4,'Data transformed'!$4:$4,0)-1),$M26),$N26),"NA"))</f>
        <v>NA</v>
      </c>
      <c r="BE26" s="103" t="str">
        <f aca="true">IF($J26="","",IF(ISNUMBER(OFFSET('Data transformed'!$A$4,MATCH($A26,'Data transformed'!$A$5:$A$185,0),MATCH(BE$4,'Data transformed'!$4:$4,0)-1)), MIN(MAX(OFFSET('Data transformed'!$A$4,MATCH($A26,'Data transformed'!$A$5:$A$185,0),MATCH(BE$4,'Data transformed'!$4:$4,0)-1),$M26),$N26),"NA"))</f>
        <v>NA</v>
      </c>
      <c r="BF26" s="103" t="str">
        <f aca="true">IF($J26="","",IF(ISNUMBER(OFFSET('Data transformed'!$A$4,MATCH($A26,'Data transformed'!$A$5:$A$185,0),MATCH(BF$4,'Data transformed'!$4:$4,0)-1)), MIN(MAX(OFFSET('Data transformed'!$A$4,MATCH($A26,'Data transformed'!$A$5:$A$185,0),MATCH(BF$4,'Data transformed'!$4:$4,0)-1),$M26),$N26),"NA"))</f>
        <v>NA</v>
      </c>
      <c r="BG26" s="103" t="str">
        <f aca="true">IF($J26="","",IF(ISNUMBER(OFFSET('Data transformed'!$A$4,MATCH($A26,'Data transformed'!$A$5:$A$185,0),MATCH(BG$4,'Data transformed'!$4:$4,0)-1)), MIN(MAX(OFFSET('Data transformed'!$A$4,MATCH($A26,'Data transformed'!$A$5:$A$185,0),MATCH(BG$4,'Data transformed'!$4:$4,0)-1),$M26),$N26),"NA"))</f>
        <v>NA</v>
      </c>
      <c r="BH26" s="103" t="str">
        <f aca="true">IF($J26="","",IF(ISNUMBER(OFFSET('Data transformed'!$A$4,MATCH($A26,'Data transformed'!$A$5:$A$185,0),MATCH(BH$4,'Data transformed'!$4:$4,0)-1)), MIN(MAX(OFFSET('Data transformed'!$A$4,MATCH($A26,'Data transformed'!$A$5:$A$185,0),MATCH(BH$4,'Data transformed'!$4:$4,0)-1),$M26),$N26),"NA"))</f>
        <v>NA</v>
      </c>
      <c r="BI26" s="103" t="str">
        <f aca="true">IF($J26="","",IF(ISNUMBER(OFFSET('Data transformed'!$A$4,MATCH($A26,'Data transformed'!$A$5:$A$185,0),MATCH(BI$4,'Data transformed'!$4:$4,0)-1)), MIN(MAX(OFFSET('Data transformed'!$A$4,MATCH($A26,'Data transformed'!$A$5:$A$185,0),MATCH(BI$4,'Data transformed'!$4:$4,0)-1),$M26),$N26),"NA"))</f>
        <v>NA</v>
      </c>
      <c r="BJ26" s="103" t="str">
        <f aca="true">IF($J26="","",IF(ISNUMBER(OFFSET('Data transformed'!$A$4,MATCH($A26,'Data transformed'!$A$5:$A$185,0),MATCH(BJ$4,'Data transformed'!$4:$4,0)-1)), MIN(MAX(OFFSET('Data transformed'!$A$4,MATCH($A26,'Data transformed'!$A$5:$A$185,0),MATCH(BJ$4,'Data transformed'!$4:$4,0)-1),$M26),$N26),"NA"))</f>
        <v>NA</v>
      </c>
      <c r="BK26" s="103" t="str">
        <f aca="true">IF($J26="","",IF(ISNUMBER(OFFSET('Data transformed'!$A$4,MATCH($A26,'Data transformed'!$A$5:$A$185,0),MATCH(BK$4,'Data transformed'!$4:$4,0)-1)), MIN(MAX(OFFSET('Data transformed'!$A$4,MATCH($A26,'Data transformed'!$A$5:$A$185,0),MATCH(BK$4,'Data transformed'!$4:$4,0)-1),$M26),$N26),"NA"))</f>
        <v>NA</v>
      </c>
      <c r="BL26" s="103" t="str">
        <f aca="true">IF($J26="","",IF(ISNUMBER(OFFSET('Data transformed'!$A$4,MATCH($A26,'Data transformed'!$A$5:$A$185,0),MATCH(BL$4,'Data transformed'!$4:$4,0)-1)), MIN(MAX(OFFSET('Data transformed'!$A$4,MATCH($A26,'Data transformed'!$A$5:$A$185,0),MATCH(BL$4,'Data transformed'!$4:$4,0)-1),$M26),$N26),"NA"))</f>
        <v>NA</v>
      </c>
      <c r="BM26" s="103" t="str">
        <f aca="true">IF($J26="","",IF(ISNUMBER(OFFSET('Data transformed'!$A$4,MATCH($A26,'Data transformed'!$A$5:$A$185,0),MATCH(BM$4,'Data transformed'!$4:$4,0)-1)), MIN(MAX(OFFSET('Data transformed'!$A$4,MATCH($A26,'Data transformed'!$A$5:$A$185,0),MATCH(BM$4,'Data transformed'!$4:$4,0)-1),$M26),$N26),"NA"))</f>
        <v>NA</v>
      </c>
      <c r="BN26" s="103" t="str">
        <f aca="true">IF($J26="","",IF(ISNUMBER(OFFSET('Data transformed'!$A$4,MATCH($A26,'Data transformed'!$A$5:$A$185,0),MATCH(BN$4,'Data transformed'!$4:$4,0)-1)), MIN(MAX(OFFSET('Data transformed'!$A$4,MATCH($A26,'Data transformed'!$A$5:$A$185,0),MATCH(BN$4,'Data transformed'!$4:$4,0)-1),$M26),$N26),"NA"))</f>
        <v>NA</v>
      </c>
      <c r="BO26" s="103" t="str">
        <f aca="true">IF($J26="","",IF(ISNUMBER(OFFSET('Data transformed'!$A$4,MATCH($A26,'Data transformed'!$A$5:$A$185,0),MATCH(BO$4,'Data transformed'!$4:$4,0)-1)), MIN(MAX(OFFSET('Data transformed'!$A$4,MATCH($A26,'Data transformed'!$A$5:$A$185,0),MATCH(BO$4,'Data transformed'!$4:$4,0)-1),$M26),$N26),"NA"))</f>
        <v>NA</v>
      </c>
      <c r="BP26" s="103" t="str">
        <f aca="true">IF($J26="","",IF(ISNUMBER(OFFSET('Data transformed'!$A$4,MATCH($A26,'Data transformed'!$A$5:$A$185,0),MATCH(BP$4,'Data transformed'!$4:$4,0)-1)), MIN(MAX(OFFSET('Data transformed'!$A$4,MATCH($A26,'Data transformed'!$A$5:$A$185,0),MATCH(BP$4,'Data transformed'!$4:$4,0)-1),$M26),$N26),"NA"))</f>
        <v>NA</v>
      </c>
      <c r="BQ26" s="103" t="str">
        <f aca="true">IF($J26="","",IF(ISNUMBER(OFFSET('Data transformed'!$A$4,MATCH($A26,'Data transformed'!$A$5:$A$185,0),MATCH(BQ$4,'Data transformed'!$4:$4,0)-1)), MIN(MAX(OFFSET('Data transformed'!$A$4,MATCH($A26,'Data transformed'!$A$5:$A$185,0),MATCH(BQ$4,'Data transformed'!$4:$4,0)-1),$M26),$N26),"NA"))</f>
        <v>NA</v>
      </c>
      <c r="BR26" s="103" t="str">
        <f aca="true">IF($J26="","",IF(ISNUMBER(OFFSET('Data transformed'!$A$4,MATCH($A26,'Data transformed'!$A$5:$A$185,0),MATCH(BR$4,'Data transformed'!$4:$4,0)-1)), MIN(MAX(OFFSET('Data transformed'!$A$4,MATCH($A26,'Data transformed'!$A$5:$A$185,0),MATCH(BR$4,'Data transformed'!$4:$4,0)-1),$M26),$N26),"NA"))</f>
        <v>NA</v>
      </c>
      <c r="BS26" s="103" t="str">
        <f aca="true">IF($J26="","",IF(ISNUMBER(OFFSET('Data transformed'!$A$4,MATCH($A26,'Data transformed'!$A$5:$A$185,0),MATCH(BS$4,'Data transformed'!$4:$4,0)-1)), MIN(MAX(OFFSET('Data transformed'!$A$4,MATCH($A26,'Data transformed'!$A$5:$A$185,0),MATCH(BS$4,'Data transformed'!$4:$4,0)-1),$M26),$N26),"NA"))</f>
        <v>NA</v>
      </c>
      <c r="BT26" s="103" t="str">
        <f aca="true">IF($J26="","",IF(ISNUMBER(OFFSET('Data transformed'!$A$4,MATCH($A26,'Data transformed'!$A$5:$A$185,0),MATCH(BT$4,'Data transformed'!$4:$4,0)-1)), MIN(MAX(OFFSET('Data transformed'!$A$4,MATCH($A26,'Data transformed'!$A$5:$A$185,0),MATCH(BT$4,'Data transformed'!$4:$4,0)-1),$M26),$N26),"NA"))</f>
        <v>NA</v>
      </c>
      <c r="BU26" s="103" t="str">
        <f aca="true">IF($J26="","",IF(ISNUMBER(OFFSET('Data transformed'!$A$4,MATCH($A26,'Data transformed'!$A$5:$A$185,0),MATCH(BU$4,'Data transformed'!$4:$4,0)-1)), MIN(MAX(OFFSET('Data transformed'!$A$4,MATCH($A26,'Data transformed'!$A$5:$A$185,0),MATCH(BU$4,'Data transformed'!$4:$4,0)-1),$M26),$N26),"NA"))</f>
        <v>NA</v>
      </c>
      <c r="BV26" s="103" t="str">
        <f aca="true">IF($J26="","",IF(ISNUMBER(OFFSET('Data transformed'!$A$4,MATCH($A26,'Data transformed'!$A$5:$A$185,0),MATCH(BV$4,'Data transformed'!$4:$4,0)-1)), MIN(MAX(OFFSET('Data transformed'!$A$4,MATCH($A26,'Data transformed'!$A$5:$A$185,0),MATCH(BV$4,'Data transformed'!$4:$4,0)-1),$M26),$N26),"NA"))</f>
        <v>NA</v>
      </c>
      <c r="BW26" s="103" t="str">
        <f aca="true">IF($J26="","",IF(ISNUMBER(OFFSET('Data transformed'!$A$4,MATCH($A26,'Data transformed'!$A$5:$A$185,0),MATCH(BW$4,'Data transformed'!$4:$4,0)-1)), MIN(MAX(OFFSET('Data transformed'!$A$4,MATCH($A26,'Data transformed'!$A$5:$A$185,0),MATCH(BW$4,'Data transformed'!$4:$4,0)-1),$M26),$N26),"NA"))</f>
        <v>NA</v>
      </c>
      <c r="BX26" s="103" t="str">
        <f aca="true">IF($J26="","",IF(ISNUMBER(OFFSET('Data transformed'!$A$4,MATCH($A26,'Data transformed'!$A$5:$A$185,0),MATCH(BX$4,'Data transformed'!$4:$4,0)-1)), MIN(MAX(OFFSET('Data transformed'!$A$4,MATCH($A26,'Data transformed'!$A$5:$A$185,0),MATCH(BX$4,'Data transformed'!$4:$4,0)-1),$M26),$N26),"NA"))</f>
        <v>NA</v>
      </c>
      <c r="BY26" s="103" t="str">
        <f aca="true">IF($J26="","",IF(ISNUMBER(OFFSET('Data transformed'!$A$4,MATCH($A26,'Data transformed'!$A$5:$A$185,0),MATCH(BY$4,'Data transformed'!$4:$4,0)-1)), MIN(MAX(OFFSET('Data transformed'!$A$4,MATCH($A26,'Data transformed'!$A$5:$A$185,0),MATCH(BY$4,'Data transformed'!$4:$4,0)-1),$M26),$N26),"NA"))</f>
        <v>NA</v>
      </c>
      <c r="BZ26" s="103" t="str">
        <f aca="true">IF($J26="","",IF(ISNUMBER(OFFSET('Data transformed'!$A$4,MATCH($A26,'Data transformed'!$A$5:$A$185,0),MATCH(BZ$4,'Data transformed'!$4:$4,0)-1)), MIN(MAX(OFFSET('Data transformed'!$A$4,MATCH($A26,'Data transformed'!$A$5:$A$185,0),MATCH(BZ$4,'Data transformed'!$4:$4,0)-1),$M26),$N26),"NA"))</f>
        <v>NA</v>
      </c>
      <c r="CA26" s="103" t="str">
        <f aca="true">IF($J26="","",IF(ISNUMBER(OFFSET('Data transformed'!$A$4,MATCH($A26,'Data transformed'!$A$5:$A$185,0),MATCH(CA$4,'Data transformed'!$4:$4,0)-1)), MIN(MAX(OFFSET('Data transformed'!$A$4,MATCH($A26,'Data transformed'!$A$5:$A$185,0),MATCH(CA$4,'Data transformed'!$4:$4,0)-1),$M26),$N26),"NA"))</f>
        <v>NA</v>
      </c>
      <c r="CB26" s="103" t="str">
        <f aca="true">IF($J26="","",IF(ISNUMBER(OFFSET('Data transformed'!$A$4,MATCH($A26,'Data transformed'!$A$5:$A$185,0),MATCH(CB$4,'Data transformed'!$4:$4,0)-1)), MIN(MAX(OFFSET('Data transformed'!$A$4,MATCH($A26,'Data transformed'!$A$5:$A$185,0),MATCH(CB$4,'Data transformed'!$4:$4,0)-1),$M26),$N26),"NA"))</f>
        <v>NA</v>
      </c>
      <c r="CC26" s="103" t="str">
        <f aca="true">IF($J26="","",IF(ISNUMBER(OFFSET('Data transformed'!$A$4,MATCH($A26,'Data transformed'!$A$5:$A$185,0),MATCH(CC$4,'Data transformed'!$4:$4,0)-1)), MIN(MAX(OFFSET('Data transformed'!$A$4,MATCH($A26,'Data transformed'!$A$5:$A$185,0),MATCH(CC$4,'Data transformed'!$4:$4,0)-1),$M26),$N26),"NA"))</f>
        <v>NA</v>
      </c>
      <c r="CD26" s="103" t="str">
        <f aca="true">IF($J26="","",IF(ISNUMBER(OFFSET('Data transformed'!$A$4,MATCH($A26,'Data transformed'!$A$5:$A$185,0),MATCH(CD$4,'Data transformed'!$4:$4,0)-1)), MIN(MAX(OFFSET('Data transformed'!$A$4,MATCH($A26,'Data transformed'!$A$5:$A$185,0),MATCH(CD$4,'Data transformed'!$4:$4,0)-1),$M26),$N26),"NA"))</f>
        <v>NA</v>
      </c>
      <c r="CE26" s="103" t="str">
        <f aca="true">IF($J26="","",IF(ISNUMBER(OFFSET('Data transformed'!$A$4,MATCH($A26,'Data transformed'!$A$5:$A$185,0),MATCH(CE$4,'Data transformed'!$4:$4,0)-1)), MIN(MAX(OFFSET('Data transformed'!$A$4,MATCH($A26,'Data transformed'!$A$5:$A$185,0),MATCH(CE$4,'Data transformed'!$4:$4,0)-1),$M26),$N26),"NA"))</f>
        <v>NA</v>
      </c>
      <c r="CF26" s="103" t="str">
        <f aca="true">IF($J26="","",IF(ISNUMBER(OFFSET('Data transformed'!$A$4,MATCH($A26,'Data transformed'!$A$5:$A$185,0),MATCH(CF$4,'Data transformed'!$4:$4,0)-1)), MIN(MAX(OFFSET('Data transformed'!$A$4,MATCH($A26,'Data transformed'!$A$5:$A$185,0),MATCH(CF$4,'Data transformed'!$4:$4,0)-1),$M26),$N26),"NA"))</f>
        <v>NA</v>
      </c>
      <c r="CG26" s="103" t="str">
        <f aca="true">IF($J26="","",IF(ISNUMBER(OFFSET('Data transformed'!$A$4,MATCH($A26,'Data transformed'!$A$5:$A$185,0),MATCH(CG$4,'Data transformed'!$4:$4,0)-1)), MIN(MAX(OFFSET('Data transformed'!$A$4,MATCH($A26,'Data transformed'!$A$5:$A$185,0),MATCH(CG$4,'Data transformed'!$4:$4,0)-1),$M26),$N26),"NA"))</f>
        <v>NA</v>
      </c>
      <c r="CH26" s="103" t="str">
        <f aca="true">IF($J26="","",IF(ISNUMBER(OFFSET('Data transformed'!$A$4,MATCH($A26,'Data transformed'!$A$5:$A$185,0),MATCH(CH$4,'Data transformed'!$4:$4,0)-1)), MIN(MAX(OFFSET('Data transformed'!$A$4,MATCH($A26,'Data transformed'!$A$5:$A$185,0),MATCH(CH$4,'Data transformed'!$4:$4,0)-1),$M26),$N26),"NA"))</f>
        <v>NA</v>
      </c>
      <c r="CI26" s="103" t="str">
        <f aca="true">IF($J26="","",IF(ISNUMBER(OFFSET('Data transformed'!$A$4,MATCH($A26,'Data transformed'!$A$5:$A$185,0),MATCH(CI$4,'Data transformed'!$4:$4,0)-1)), MIN(MAX(OFFSET('Data transformed'!$A$4,MATCH($A26,'Data transformed'!$A$5:$A$185,0),MATCH(CI$4,'Data transformed'!$4:$4,0)-1),$M26),$N26),"NA"))</f>
        <v>NA</v>
      </c>
      <c r="CJ26" s="103" t="str">
        <f aca="true">IF($J26="","",IF(ISNUMBER(OFFSET('Data transformed'!$A$4,MATCH($A26,'Data transformed'!$A$5:$A$185,0),MATCH(CJ$4,'Data transformed'!$4:$4,0)-1)), MIN(MAX(OFFSET('Data transformed'!$A$4,MATCH($A26,'Data transformed'!$A$5:$A$185,0),MATCH(CJ$4,'Data transformed'!$4:$4,0)-1),$M26),$N26),"NA"))</f>
        <v>NA</v>
      </c>
      <c r="CK26" s="103" t="str">
        <f aca="true">IF($J26="","",IF(ISNUMBER(OFFSET('Data transformed'!$A$4,MATCH($A26,'Data transformed'!$A$5:$A$185,0),MATCH(CK$4,'Data transformed'!$4:$4,0)-1)), MIN(MAX(OFFSET('Data transformed'!$A$4,MATCH($A26,'Data transformed'!$A$5:$A$185,0),MATCH(CK$4,'Data transformed'!$4:$4,0)-1),$M26),$N26),"NA"))</f>
        <v>NA</v>
      </c>
      <c r="CL26" s="103" t="str">
        <f aca="true">IF($J26="","",IF(ISNUMBER(OFFSET('Data transformed'!$A$4,MATCH($A26,'Data transformed'!$A$5:$A$185,0),MATCH(CL$4,'Data transformed'!$4:$4,0)-1)), MIN(MAX(OFFSET('Data transformed'!$A$4,MATCH($A26,'Data transformed'!$A$5:$A$185,0),MATCH(CL$4,'Data transformed'!$4:$4,0)-1),$M26),$N26),"NA"))</f>
        <v>NA</v>
      </c>
      <c r="CM26" s="103" t="str">
        <f aca="true">IF($J26="","",IF(ISNUMBER(OFFSET('Data transformed'!$A$4,MATCH($A26,'Data transformed'!$A$5:$A$185,0),MATCH(CM$4,'Data transformed'!$4:$4,0)-1)), MIN(MAX(OFFSET('Data transformed'!$A$4,MATCH($A26,'Data transformed'!$A$5:$A$185,0),MATCH(CM$4,'Data transformed'!$4:$4,0)-1),$M26),$N26),"NA"))</f>
        <v>NA</v>
      </c>
      <c r="CN26" s="103" t="str">
        <f aca="true">IF($J26="","",IF(ISNUMBER(OFFSET('Data transformed'!$A$4,MATCH($A26,'Data transformed'!$A$5:$A$185,0),MATCH(CN$4,'Data transformed'!$4:$4,0)-1)), MIN(MAX(OFFSET('Data transformed'!$A$4,MATCH($A26,'Data transformed'!$A$5:$A$185,0),MATCH(CN$4,'Data transformed'!$4:$4,0)-1),$M26),$N26),"NA"))</f>
        <v>NA</v>
      </c>
      <c r="CO26" s="103" t="str">
        <f aca="true">IF($J26="","",IF(ISNUMBER(OFFSET('Data transformed'!$A$4,MATCH($A26,'Data transformed'!$A$5:$A$185,0),MATCH(CO$4,'Data transformed'!$4:$4,0)-1)), MIN(MAX(OFFSET('Data transformed'!$A$4,MATCH($A26,'Data transformed'!$A$5:$A$185,0),MATCH(CO$4,'Data transformed'!$4:$4,0)-1),$M26),$N26),"NA"))</f>
        <v>NA</v>
      </c>
      <c r="CP26" s="103" t="str">
        <f aca="true">IF($J26="","",IF(ISNUMBER(OFFSET('Data transformed'!$A$4,MATCH($A26,'Data transformed'!$A$5:$A$185,0),MATCH(CP$4,'Data transformed'!$4:$4,0)-1)), MIN(MAX(OFFSET('Data transformed'!$A$4,MATCH($A26,'Data transformed'!$A$5:$A$185,0),MATCH(CP$4,'Data transformed'!$4:$4,0)-1),$M26),$N26),"NA"))</f>
        <v>NA</v>
      </c>
      <c r="CQ26" s="103" t="str">
        <f aca="true">IF($J26="","",IF(ISNUMBER(OFFSET('Data transformed'!$A$4,MATCH($A26,'Data transformed'!$A$5:$A$185,0),MATCH(CQ$4,'Data transformed'!$4:$4,0)-1)), MIN(MAX(OFFSET('Data transformed'!$A$4,MATCH($A26,'Data transformed'!$A$5:$A$185,0),MATCH(CQ$4,'Data transformed'!$4:$4,0)-1),$M26),$N26),"NA"))</f>
        <v>NA</v>
      </c>
      <c r="CR26" s="103" t="str">
        <f aca="true">IF($J26="","",IF(ISNUMBER(OFFSET('Data transformed'!$A$4,MATCH($A26,'Data transformed'!$A$5:$A$185,0),MATCH(CR$4,'Data transformed'!$4:$4,0)-1)), MIN(MAX(OFFSET('Data transformed'!$A$4,MATCH($A26,'Data transformed'!$A$5:$A$185,0),MATCH(CR$4,'Data transformed'!$4:$4,0)-1),$M26),$N26),"NA"))</f>
        <v>NA</v>
      </c>
      <c r="CS26" s="103" t="str">
        <f aca="true">IF($J26="","",IF(ISNUMBER(OFFSET('Data transformed'!$A$4,MATCH($A26,'Data transformed'!$A$5:$A$185,0),MATCH(CS$4,'Data transformed'!$4:$4,0)-1)), MIN(MAX(OFFSET('Data transformed'!$A$4,MATCH($A26,'Data transformed'!$A$5:$A$185,0),MATCH(CS$4,'Data transformed'!$4:$4,0)-1),$M26),$N26),"NA"))</f>
        <v>NA</v>
      </c>
      <c r="CT26" s="103" t="str">
        <f aca="true">IF($J26="","",IF(ISNUMBER(OFFSET('Data transformed'!$A$4,MATCH($A26,'Data transformed'!$A$5:$A$185,0),MATCH(CT$4,'Data transformed'!$4:$4,0)-1)), MIN(MAX(OFFSET('Data transformed'!$A$4,MATCH($A26,'Data transformed'!$A$5:$A$185,0),MATCH(CT$4,'Data transformed'!$4:$4,0)-1),$M26),$N26),"NA"))</f>
        <v>NA</v>
      </c>
      <c r="CU26" s="103" t="str">
        <f aca="true">IF($J26="","",IF(ISNUMBER(OFFSET('Data transformed'!$A$4,MATCH($A26,'Data transformed'!$A$5:$A$185,0),MATCH(CU$4,'Data transformed'!$4:$4,0)-1)), MIN(MAX(OFFSET('Data transformed'!$A$4,MATCH($A26,'Data transformed'!$A$5:$A$185,0),MATCH(CU$4,'Data transformed'!$4:$4,0)-1),$M26),$N26),"NA"))</f>
        <v>NA</v>
      </c>
    </row>
    <row r="27" s="103" customFormat="true" ht="15.5" hidden="false" customHeight="false" outlineLevel="0" collapsed="false">
      <c r="A27" s="107" t="n">
        <v>1241</v>
      </c>
      <c r="B27" s="107" t="n">
        <v>4</v>
      </c>
      <c r="C27" s="103" t="str">
        <f aca="true">IF(ISBLANK(OFFSET('Raw Data'!$A$3,MATCH($A27,'Raw Data'!$B$4:$B$185,0),MATCH(C$4,'Raw Data'!$3:$3,0)-1)),"",OFFSET('Raw Data'!$A$3,MATCH($A27,'Raw Data'!$B$4:$B$185,0),MATCH(C$4,'Raw Data'!$3:$3,0)-1))</f>
        <v/>
      </c>
      <c r="D27" s="103" t="str">
        <f aca="true">IF(ISBLANK(OFFSET('Raw Data'!$A$3,MATCH($A27,'Raw Data'!$B$4:$B$185,0),MATCH(D$4,'Raw Data'!$3:$3,0)-1)),"",OFFSET('Raw Data'!$A$3,MATCH($A27,'Raw Data'!$B$4:$B$185,0),MATCH(D$4,'Raw Data'!$3:$3,0)-1))</f>
        <v>Access to public services distributed by social group</v>
      </c>
      <c r="E27" s="103" t="str">
        <f aca="true">IF(ISBLANK(OFFSET('Raw Data'!$A$3,MATCH($A27,'Raw Data'!$B$4:$B$185,0),MATCH(E$4,'Raw Data'!$3:$3,0)-1)),"",OFFSET('Raw Data'!$A$3,MATCH($A27,'Raw Data'!$B$4:$B$185,0),MATCH(E$4,'Raw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J27" s="103" t="n">
        <f aca="true" t="array" ref="J27:J27">IFERROR(_xlfn.QUARTILE.INC(IF(ISNUMBER(OFFSET('Data transformed'!$N$4,MATCH('outliers treatment'!$A27,'Data transformed'!$A$5:$A$185),1,1,COUNTA('Data transformed'!$O$4:$CX$4))),OFFSET('Data transformed'!$N$4,MATCH('outliers treatment'!$A27,'Data transformed'!$A$5:$A$185),1,1,COUNTA('Data transformed'!$O$4:$CX$4))),1),"")</f>
        <v>0</v>
      </c>
      <c r="K27" s="103" t="n">
        <f aca="true" t="array" ref="K27:K27">IFERROR(_xlfn.QUARTILE.INC(IF(ISNUMBER(OFFSET('Data transformed'!$N$4,MATCH('outliers treatment'!$A27,'Data transformed'!$A$5:$A$185),1,1,COUNTA('Data transformed'!$O$4:$CX$4))),OFFSET('Data transformed'!$N$4,MATCH('outliers treatment'!$A27,'Data transformed'!$A$5:$A$185),1,1,COUNTA('Data transformed'!$O$4:$CX$4))),3),"")</f>
        <v>2.03925</v>
      </c>
      <c r="L27" s="103" t="n">
        <f aca="false">IFERROR(K27-J27,"")</f>
        <v>2.03925</v>
      </c>
      <c r="M27" s="103" t="n">
        <v>0</v>
      </c>
      <c r="N27" s="103" t="n">
        <v>4</v>
      </c>
      <c r="P27" s="105" t="n">
        <f aca="false" t="array" ref="P27:P27">IFERROR(SKEW(IF(ISNUMBER(T27:CU27),T27:CU27,"")),"")</f>
        <v>0.665574815020768</v>
      </c>
      <c r="Q27" s="103" t="n">
        <f aca="true">IF(ISBLANK(OFFSET('Data above threshold'!$A$4,MATCH('Data above threshold'!$A26,'Data above threshold'!$A$5:$A$185,0),MATCH('Data above threshold'!N$4,'Data above threshold'!$4:$4,0)-1)),1,OFFSET('Data above threshold'!$A$4,MATCH('Data above threshold'!$A26,'Data above threshold'!$A$5:$A$185,0),MATCH('Data above threshold'!N$4,'Data above threshold'!$4:$4,0)-1))</f>
        <v>0</v>
      </c>
      <c r="R27" s="103" t="n">
        <f aca="false">IF($J27="","",COUNTIF(T27:CU27,M27)+ COUNTIF(T27:CQ27,N27))</f>
        <v>30</v>
      </c>
      <c r="S27" s="106" t="n">
        <f aca="false" t="array" ref="S27:S27">IF(B27&lt;4,"",1-IFERROR(SUM(ISNUMBER(T27:CU27)*(1-$T$3:$CU$3))/COUNTIF($T$3:$CU$3,0),0))</f>
        <v>0</v>
      </c>
      <c r="T27" s="103" t="n">
        <f aca="true">IF($J27="","",IF(ISNUMBER(OFFSET('Data transformed'!$A$4,MATCH($A27,'Data transformed'!$A$5:$A$185,0),MATCH(T$4,'Data transformed'!$4:$4,0)-1)), MIN(MAX(OFFSET('Data transformed'!$A$4,MATCH($A27,'Data transformed'!$A$5:$A$185,0),MATCH(T$4,'Data transformed'!$4:$4,0)-1),$M27),$N27),"NA"))</f>
        <v>1.797</v>
      </c>
      <c r="U27" s="103" t="n">
        <f aca="true">IF($J27="","",IF(ISNUMBER(OFFSET('Data transformed'!$A$4,MATCH($A27,'Data transformed'!$A$5:$A$185,0),MATCH(U$4,'Data transformed'!$4:$4,0)-1)), MIN(MAX(OFFSET('Data transformed'!$A$4,MATCH($A27,'Data transformed'!$A$5:$A$185,0),MATCH(U$4,'Data transformed'!$4:$4,0)-1),$M27),$N27),"NA"))</f>
        <v>0</v>
      </c>
      <c r="V27" s="103" t="n">
        <f aca="true">IF($J27="","",IF(ISNUMBER(OFFSET('Data transformed'!$A$4,MATCH($A27,'Data transformed'!$A$5:$A$185,0),MATCH(V$4,'Data transformed'!$4:$4,0)-1)), MIN(MAX(OFFSET('Data transformed'!$A$4,MATCH($A27,'Data transformed'!$A$5:$A$185,0),MATCH(V$4,'Data transformed'!$4:$4,0)-1),$M27),$N27),"NA"))</f>
        <v>0</v>
      </c>
      <c r="W27" s="103" t="n">
        <f aca="true">IF($J27="","",IF(ISNUMBER(OFFSET('Data transformed'!$A$4,MATCH($A27,'Data transformed'!$A$5:$A$185,0),MATCH(W$4,'Data transformed'!$4:$4,0)-1)), MIN(MAX(OFFSET('Data transformed'!$A$4,MATCH($A27,'Data transformed'!$A$5:$A$185,0),MATCH(W$4,'Data transformed'!$4:$4,0)-1),$M27),$N27),"NA"))</f>
        <v>2.324</v>
      </c>
      <c r="X27" s="103" t="n">
        <f aca="true">IF($J27="","",IF(ISNUMBER(OFFSET('Data transformed'!$A$4,MATCH($A27,'Data transformed'!$A$5:$A$185,0),MATCH(X$4,'Data transformed'!$4:$4,0)-1)), MIN(MAX(OFFSET('Data transformed'!$A$4,MATCH($A27,'Data transformed'!$A$5:$A$185,0),MATCH(X$4,'Data transformed'!$4:$4,0)-1),$M27),$N27),"NA"))</f>
        <v>0</v>
      </c>
      <c r="Y27" s="103" t="n">
        <f aca="true">IF($J27="","",IF(ISNUMBER(OFFSET('Data transformed'!$A$4,MATCH($A27,'Data transformed'!$A$5:$A$185,0),MATCH(Y$4,'Data transformed'!$4:$4,0)-1)), MIN(MAX(OFFSET('Data transformed'!$A$4,MATCH($A27,'Data transformed'!$A$5:$A$185,0),MATCH(Y$4,'Data transformed'!$4:$4,0)-1),$M27),$N27),"NA"))</f>
        <v>1.899</v>
      </c>
      <c r="Z27" s="103" t="n">
        <f aca="true">IF($J27="","",IF(ISNUMBER(OFFSET('Data transformed'!$A$4,MATCH($A27,'Data transformed'!$A$5:$A$185,0),MATCH(Z$4,'Data transformed'!$4:$4,0)-1)), MIN(MAX(OFFSET('Data transformed'!$A$4,MATCH($A27,'Data transformed'!$A$5:$A$185,0),MATCH(Z$4,'Data transformed'!$4:$4,0)-1),$M27),$N27),"NA"))</f>
        <v>0</v>
      </c>
      <c r="AA27" s="103" t="n">
        <f aca="true">IF($J27="","",IF(ISNUMBER(OFFSET('Data transformed'!$A$4,MATCH($A27,'Data transformed'!$A$5:$A$185,0),MATCH(AA$4,'Data transformed'!$4:$4,0)-1)), MIN(MAX(OFFSET('Data transformed'!$A$4,MATCH($A27,'Data transformed'!$A$5:$A$185,0),MATCH(AA$4,'Data transformed'!$4:$4,0)-1),$M27),$N27),"NA"))</f>
        <v>2.913</v>
      </c>
      <c r="AB27" s="103" t="n">
        <f aca="true">IF($J27="","",IF(ISNUMBER(OFFSET('Data transformed'!$A$4,MATCH($A27,'Data transformed'!$A$5:$A$185,0),MATCH(AB$4,'Data transformed'!$4:$4,0)-1)), MIN(MAX(OFFSET('Data transformed'!$A$4,MATCH($A27,'Data transformed'!$A$5:$A$185,0),MATCH(AB$4,'Data transformed'!$4:$4,0)-1),$M27),$N27),"NA"))</f>
        <v>2.121</v>
      </c>
      <c r="AC27" s="103" t="n">
        <f aca="true">IF($J27="","",IF(ISNUMBER(OFFSET('Data transformed'!$A$4,MATCH($A27,'Data transformed'!$A$5:$A$185,0),MATCH(AC$4,'Data transformed'!$4:$4,0)-1)), MIN(MAX(OFFSET('Data transformed'!$A$4,MATCH($A27,'Data transformed'!$A$5:$A$185,0),MATCH(AC$4,'Data transformed'!$4:$4,0)-1),$M27),$N27),"NA"))</f>
        <v>1.184</v>
      </c>
      <c r="AD27" s="103" t="n">
        <f aca="true">IF($J27="","",IF(ISNUMBER(OFFSET('Data transformed'!$A$4,MATCH($A27,'Data transformed'!$A$5:$A$185,0),MATCH(AD$4,'Data transformed'!$4:$4,0)-1)), MIN(MAX(OFFSET('Data transformed'!$A$4,MATCH($A27,'Data transformed'!$A$5:$A$185,0),MATCH(AD$4,'Data transformed'!$4:$4,0)-1),$M27),$N27),"NA"))</f>
        <v>1.248</v>
      </c>
      <c r="AE27" s="103" t="n">
        <f aca="true">IF($J27="","",IF(ISNUMBER(OFFSET('Data transformed'!$A$4,MATCH($A27,'Data transformed'!$A$5:$A$185,0),MATCH(AE$4,'Data transformed'!$4:$4,0)-1)), MIN(MAX(OFFSET('Data transformed'!$A$4,MATCH($A27,'Data transformed'!$A$5:$A$185,0),MATCH(AE$4,'Data transformed'!$4:$4,0)-1),$M27),$N27),"NA"))</f>
        <v>0</v>
      </c>
      <c r="AF27" s="103" t="n">
        <f aca="true">IF($J27="","",IF(ISNUMBER(OFFSET('Data transformed'!$A$4,MATCH($A27,'Data transformed'!$A$5:$A$185,0),MATCH(AF$4,'Data transformed'!$4:$4,0)-1)), MIN(MAX(OFFSET('Data transformed'!$A$4,MATCH($A27,'Data transformed'!$A$5:$A$185,0),MATCH(AF$4,'Data transformed'!$4:$4,0)-1),$M27),$N27),"NA"))</f>
        <v>0</v>
      </c>
      <c r="AG27" s="103" t="n">
        <f aca="true">IF($J27="","",IF(ISNUMBER(OFFSET('Data transformed'!$A$4,MATCH($A27,'Data transformed'!$A$5:$A$185,0),MATCH(AG$4,'Data transformed'!$4:$4,0)-1)), MIN(MAX(OFFSET('Data transformed'!$A$4,MATCH($A27,'Data transformed'!$A$5:$A$185,0),MATCH(AG$4,'Data transformed'!$4:$4,0)-1),$M27),$N27),"NA"))</f>
        <v>0</v>
      </c>
      <c r="AH27" s="103" t="n">
        <f aca="true">IF($J27="","",IF(ISNUMBER(OFFSET('Data transformed'!$A$4,MATCH($A27,'Data transformed'!$A$5:$A$185,0),MATCH(AH$4,'Data transformed'!$4:$4,0)-1)), MIN(MAX(OFFSET('Data transformed'!$A$4,MATCH($A27,'Data transformed'!$A$5:$A$185,0),MATCH(AH$4,'Data transformed'!$4:$4,0)-1),$M27),$N27),"NA"))</f>
        <v>1.113</v>
      </c>
      <c r="AI27" s="103" t="n">
        <f aca="true">IF($J27="","",IF(ISNUMBER(OFFSET('Data transformed'!$A$4,MATCH($A27,'Data transformed'!$A$5:$A$185,0),MATCH(AI$4,'Data transformed'!$4:$4,0)-1)), MIN(MAX(OFFSET('Data transformed'!$A$4,MATCH($A27,'Data transformed'!$A$5:$A$185,0),MATCH(AI$4,'Data transformed'!$4:$4,0)-1),$M27),$N27),"NA"))</f>
        <v>2.012</v>
      </c>
      <c r="AJ27" s="103" t="n">
        <f aca="true">IF($J27="","",IF(ISNUMBER(OFFSET('Data transformed'!$A$4,MATCH($A27,'Data transformed'!$A$5:$A$185,0),MATCH(AJ$4,'Data transformed'!$4:$4,0)-1)), MIN(MAX(OFFSET('Data transformed'!$A$4,MATCH($A27,'Data transformed'!$A$5:$A$185,0),MATCH(AJ$4,'Data transformed'!$4:$4,0)-1),$M27),$N27),"NA"))</f>
        <v>3.07</v>
      </c>
      <c r="AK27" s="103" t="n">
        <f aca="true">IF($J27="","",IF(ISNUMBER(OFFSET('Data transformed'!$A$4,MATCH($A27,'Data transformed'!$A$5:$A$185,0),MATCH(AK$4,'Data transformed'!$4:$4,0)-1)), MIN(MAX(OFFSET('Data transformed'!$A$4,MATCH($A27,'Data transformed'!$A$5:$A$185,0),MATCH(AK$4,'Data transformed'!$4:$4,0)-1),$M27),$N27),"NA"))</f>
        <v>3.187</v>
      </c>
      <c r="AL27" s="103" t="n">
        <f aca="true">IF($J27="","",IF(ISNUMBER(OFFSET('Data transformed'!$A$4,MATCH($A27,'Data transformed'!$A$5:$A$185,0),MATCH(AL$4,'Data transformed'!$4:$4,0)-1)), MIN(MAX(OFFSET('Data transformed'!$A$4,MATCH($A27,'Data transformed'!$A$5:$A$185,0),MATCH(AL$4,'Data transformed'!$4:$4,0)-1),$M27),$N27),"NA"))</f>
        <v>0</v>
      </c>
      <c r="AM27" s="103" t="n">
        <f aca="true">IF($J27="","",IF(ISNUMBER(OFFSET('Data transformed'!$A$4,MATCH($A27,'Data transformed'!$A$5:$A$185,0),MATCH(AM$4,'Data transformed'!$4:$4,0)-1)), MIN(MAX(OFFSET('Data transformed'!$A$4,MATCH($A27,'Data transformed'!$A$5:$A$185,0),MATCH(AM$4,'Data transformed'!$4:$4,0)-1),$M27),$N27),"NA"))</f>
        <v>0.972</v>
      </c>
      <c r="AN27" s="103" t="n">
        <f aca="true">IF($J27="","",IF(ISNUMBER(OFFSET('Data transformed'!$A$4,MATCH($A27,'Data transformed'!$A$5:$A$185,0),MATCH(AN$4,'Data transformed'!$4:$4,0)-1)), MIN(MAX(OFFSET('Data transformed'!$A$4,MATCH($A27,'Data transformed'!$A$5:$A$185,0),MATCH(AN$4,'Data transformed'!$4:$4,0)-1),$M27),$N27),"NA"))</f>
        <v>0.094</v>
      </c>
      <c r="AO27" s="103" t="n">
        <f aca="true">IF($J27="","",IF(ISNUMBER(OFFSET('Data transformed'!$A$4,MATCH($A27,'Data transformed'!$A$5:$A$185,0),MATCH(AO$4,'Data transformed'!$4:$4,0)-1)), MIN(MAX(OFFSET('Data transformed'!$A$4,MATCH($A27,'Data transformed'!$A$5:$A$185,0),MATCH(AO$4,'Data transformed'!$4:$4,0)-1),$M27),$N27),"NA"))</f>
        <v>1.416</v>
      </c>
      <c r="AP27" s="103" t="n">
        <f aca="true">IF($J27="","",IF(ISNUMBER(OFFSET('Data transformed'!$A$4,MATCH($A27,'Data transformed'!$A$5:$A$185,0),MATCH(AP$4,'Data transformed'!$4:$4,0)-1)), MIN(MAX(OFFSET('Data transformed'!$A$4,MATCH($A27,'Data transformed'!$A$5:$A$185,0),MATCH(AP$4,'Data transformed'!$4:$4,0)-1),$M27),$N27),"NA"))</f>
        <v>2.905</v>
      </c>
      <c r="AQ27" s="103" t="n">
        <f aca="true">IF($J27="","",IF(ISNUMBER(OFFSET('Data transformed'!$A$4,MATCH($A27,'Data transformed'!$A$5:$A$185,0),MATCH(AQ$4,'Data transformed'!$4:$4,0)-1)), MIN(MAX(OFFSET('Data transformed'!$A$4,MATCH($A27,'Data transformed'!$A$5:$A$185,0),MATCH(AQ$4,'Data transformed'!$4:$4,0)-1),$M27),$N27),"NA"))</f>
        <v>0.124</v>
      </c>
      <c r="AR27" s="103" t="n">
        <f aca="true">IF($J27="","",IF(ISNUMBER(OFFSET('Data transformed'!$A$4,MATCH($A27,'Data transformed'!$A$5:$A$185,0),MATCH(AR$4,'Data transformed'!$4:$4,0)-1)), MIN(MAX(OFFSET('Data transformed'!$A$4,MATCH($A27,'Data transformed'!$A$5:$A$185,0),MATCH(AR$4,'Data transformed'!$4:$4,0)-1),$M27),$N27),"NA"))</f>
        <v>2.408</v>
      </c>
      <c r="AS27" s="103" t="n">
        <f aca="true">IF($J27="","",IF(ISNUMBER(OFFSET('Data transformed'!$A$4,MATCH($A27,'Data transformed'!$A$5:$A$185,0),MATCH(AS$4,'Data transformed'!$4:$4,0)-1)), MIN(MAX(OFFSET('Data transformed'!$A$4,MATCH($A27,'Data transformed'!$A$5:$A$185,0),MATCH(AS$4,'Data transformed'!$4:$4,0)-1),$M27),$N27),"NA"))</f>
        <v>1.014</v>
      </c>
      <c r="AT27" s="103" t="n">
        <f aca="true">IF($J27="","",IF(ISNUMBER(OFFSET('Data transformed'!$A$4,MATCH($A27,'Data transformed'!$A$5:$A$185,0),MATCH(AT$4,'Data transformed'!$4:$4,0)-1)), MIN(MAX(OFFSET('Data transformed'!$A$4,MATCH($A27,'Data transformed'!$A$5:$A$185,0),MATCH(AT$4,'Data transformed'!$4:$4,0)-1),$M27),$N27),"NA"))</f>
        <v>0.609</v>
      </c>
      <c r="AU27" s="103" t="n">
        <f aca="true">IF($J27="","",IF(ISNUMBER(OFFSET('Data transformed'!$A$4,MATCH($A27,'Data transformed'!$A$5:$A$185,0),MATCH(AU$4,'Data transformed'!$4:$4,0)-1)), MIN(MAX(OFFSET('Data transformed'!$A$4,MATCH($A27,'Data transformed'!$A$5:$A$185,0),MATCH(AU$4,'Data transformed'!$4:$4,0)-1),$M27),$N27),"NA"))</f>
        <v>0.881</v>
      </c>
      <c r="AV27" s="103" t="n">
        <f aca="true">IF($J27="","",IF(ISNUMBER(OFFSET('Data transformed'!$A$4,MATCH($A27,'Data transformed'!$A$5:$A$185,0),MATCH(AV$4,'Data transformed'!$4:$4,0)-1)), MIN(MAX(OFFSET('Data transformed'!$A$4,MATCH($A27,'Data transformed'!$A$5:$A$185,0),MATCH(AV$4,'Data transformed'!$4:$4,0)-1),$M27),$N27),"NA"))</f>
        <v>2.536</v>
      </c>
      <c r="AW27" s="103" t="n">
        <f aca="true">IF($J27="","",IF(ISNUMBER(OFFSET('Data transformed'!$A$4,MATCH($A27,'Data transformed'!$A$5:$A$185,0),MATCH(AW$4,'Data transformed'!$4:$4,0)-1)), MIN(MAX(OFFSET('Data transformed'!$A$4,MATCH($A27,'Data transformed'!$A$5:$A$185,0),MATCH(AW$4,'Data transformed'!$4:$4,0)-1),$M27),$N27),"NA"))</f>
        <v>0</v>
      </c>
      <c r="AX27" s="103" t="n">
        <f aca="true">IF($J27="","",IF(ISNUMBER(OFFSET('Data transformed'!$A$4,MATCH($A27,'Data transformed'!$A$5:$A$185,0),MATCH(AX$4,'Data transformed'!$4:$4,0)-1)), MIN(MAX(OFFSET('Data transformed'!$A$4,MATCH($A27,'Data transformed'!$A$5:$A$185,0),MATCH(AX$4,'Data transformed'!$4:$4,0)-1),$M27),$N27),"NA"))</f>
        <v>2.276</v>
      </c>
      <c r="AY27" s="103" t="n">
        <f aca="true">IF($J27="","",IF(ISNUMBER(OFFSET('Data transformed'!$A$4,MATCH($A27,'Data transformed'!$A$5:$A$185,0),MATCH(AY$4,'Data transformed'!$4:$4,0)-1)), MIN(MAX(OFFSET('Data transformed'!$A$4,MATCH($A27,'Data transformed'!$A$5:$A$185,0),MATCH(AY$4,'Data transformed'!$4:$4,0)-1),$M27),$N27),"NA"))</f>
        <v>0</v>
      </c>
      <c r="AZ27" s="103" t="n">
        <f aca="true">IF($J27="","",IF(ISNUMBER(OFFSET('Data transformed'!$A$4,MATCH($A27,'Data transformed'!$A$5:$A$185,0),MATCH(AZ$4,'Data transformed'!$4:$4,0)-1)), MIN(MAX(OFFSET('Data transformed'!$A$4,MATCH($A27,'Data transformed'!$A$5:$A$185,0),MATCH(AZ$4,'Data transformed'!$4:$4,0)-1),$M27),$N27),"NA"))</f>
        <v>0</v>
      </c>
      <c r="BA27" s="103" t="n">
        <f aca="true">IF($J27="","",IF(ISNUMBER(OFFSET('Data transformed'!$A$4,MATCH($A27,'Data transformed'!$A$5:$A$185,0),MATCH(BA$4,'Data transformed'!$4:$4,0)-1)), MIN(MAX(OFFSET('Data transformed'!$A$4,MATCH($A27,'Data transformed'!$A$5:$A$185,0),MATCH(BA$4,'Data transformed'!$4:$4,0)-1),$M27),$N27),"NA"))</f>
        <v>0</v>
      </c>
      <c r="BB27" s="103" t="n">
        <f aca="true">IF($J27="","",IF(ISNUMBER(OFFSET('Data transformed'!$A$4,MATCH($A27,'Data transformed'!$A$5:$A$185,0),MATCH(BB$4,'Data transformed'!$4:$4,0)-1)), MIN(MAX(OFFSET('Data transformed'!$A$4,MATCH($A27,'Data transformed'!$A$5:$A$185,0),MATCH(BB$4,'Data transformed'!$4:$4,0)-1),$M27),$N27),"NA"))</f>
        <v>2.614</v>
      </c>
      <c r="BC27" s="103" t="n">
        <f aca="true">IF($J27="","",IF(ISNUMBER(OFFSET('Data transformed'!$A$4,MATCH($A27,'Data transformed'!$A$5:$A$185,0),MATCH(BC$4,'Data transformed'!$4:$4,0)-1)), MIN(MAX(OFFSET('Data transformed'!$A$4,MATCH($A27,'Data transformed'!$A$5:$A$185,0),MATCH(BC$4,'Data transformed'!$4:$4,0)-1),$M27),$N27),"NA"))</f>
        <v>1.155</v>
      </c>
      <c r="BD27" s="103" t="n">
        <f aca="true">IF($J27="","",IF(ISNUMBER(OFFSET('Data transformed'!$A$4,MATCH($A27,'Data transformed'!$A$5:$A$185,0),MATCH(BD$4,'Data transformed'!$4:$4,0)-1)), MIN(MAX(OFFSET('Data transformed'!$A$4,MATCH($A27,'Data transformed'!$A$5:$A$185,0),MATCH(BD$4,'Data transformed'!$4:$4,0)-1),$M27),$N27),"NA"))</f>
        <v>2.541</v>
      </c>
      <c r="BE27" s="103" t="n">
        <f aca="true">IF($J27="","",IF(ISNUMBER(OFFSET('Data transformed'!$A$4,MATCH($A27,'Data transformed'!$A$5:$A$185,0),MATCH(BE$4,'Data transformed'!$4:$4,0)-1)), MIN(MAX(OFFSET('Data transformed'!$A$4,MATCH($A27,'Data transformed'!$A$5:$A$185,0),MATCH(BE$4,'Data transformed'!$4:$4,0)-1),$M27),$N27),"NA"))</f>
        <v>0</v>
      </c>
      <c r="BF27" s="103" t="n">
        <f aca="true">IF($J27="","",IF(ISNUMBER(OFFSET('Data transformed'!$A$4,MATCH($A27,'Data transformed'!$A$5:$A$185,0),MATCH(BF$4,'Data transformed'!$4:$4,0)-1)), MIN(MAX(OFFSET('Data transformed'!$A$4,MATCH($A27,'Data transformed'!$A$5:$A$185,0),MATCH(BF$4,'Data transformed'!$4:$4,0)-1),$M27),$N27),"NA"))</f>
        <v>2.715</v>
      </c>
      <c r="BG27" s="103" t="n">
        <f aca="true">IF($J27="","",IF(ISNUMBER(OFFSET('Data transformed'!$A$4,MATCH($A27,'Data transformed'!$A$5:$A$185,0),MATCH(BG$4,'Data transformed'!$4:$4,0)-1)), MIN(MAX(OFFSET('Data transformed'!$A$4,MATCH($A27,'Data transformed'!$A$5:$A$185,0),MATCH(BG$4,'Data transformed'!$4:$4,0)-1),$M27),$N27),"NA"))</f>
        <v>0.622</v>
      </c>
      <c r="BH27" s="103" t="n">
        <f aca="true">IF($J27="","",IF(ISNUMBER(OFFSET('Data transformed'!$A$4,MATCH($A27,'Data transformed'!$A$5:$A$185,0),MATCH(BH$4,'Data transformed'!$4:$4,0)-1)), MIN(MAX(OFFSET('Data transformed'!$A$4,MATCH($A27,'Data transformed'!$A$5:$A$185,0),MATCH(BH$4,'Data transformed'!$4:$4,0)-1),$M27),$N27),"NA"))</f>
        <v>0.061</v>
      </c>
      <c r="BI27" s="103" t="n">
        <f aca="true">IF($J27="","",IF(ISNUMBER(OFFSET('Data transformed'!$A$4,MATCH($A27,'Data transformed'!$A$5:$A$185,0),MATCH(BI$4,'Data transformed'!$4:$4,0)-1)), MIN(MAX(OFFSET('Data transformed'!$A$4,MATCH($A27,'Data transformed'!$A$5:$A$185,0),MATCH(BI$4,'Data transformed'!$4:$4,0)-1),$M27),$N27),"NA"))</f>
        <v>0</v>
      </c>
      <c r="BJ27" s="103" t="n">
        <f aca="true">IF($J27="","",IF(ISNUMBER(OFFSET('Data transformed'!$A$4,MATCH($A27,'Data transformed'!$A$5:$A$185,0),MATCH(BJ$4,'Data transformed'!$4:$4,0)-1)), MIN(MAX(OFFSET('Data transformed'!$A$4,MATCH($A27,'Data transformed'!$A$5:$A$185,0),MATCH(BJ$4,'Data transformed'!$4:$4,0)-1),$M27),$N27),"NA"))</f>
        <v>2.492</v>
      </c>
      <c r="BK27" s="103" t="n">
        <f aca="true">IF($J27="","",IF(ISNUMBER(OFFSET('Data transformed'!$A$4,MATCH($A27,'Data transformed'!$A$5:$A$185,0),MATCH(BK$4,'Data transformed'!$4:$4,0)-1)), MIN(MAX(OFFSET('Data transformed'!$A$4,MATCH($A27,'Data transformed'!$A$5:$A$185,0),MATCH(BK$4,'Data transformed'!$4:$4,0)-1),$M27),$N27),"NA"))</f>
        <v>0</v>
      </c>
      <c r="BL27" s="103" t="n">
        <f aca="true">IF($J27="","",IF(ISNUMBER(OFFSET('Data transformed'!$A$4,MATCH($A27,'Data transformed'!$A$5:$A$185,0),MATCH(BL$4,'Data transformed'!$4:$4,0)-1)), MIN(MAX(OFFSET('Data transformed'!$A$4,MATCH($A27,'Data transformed'!$A$5:$A$185,0),MATCH(BL$4,'Data transformed'!$4:$4,0)-1),$M27),$N27),"NA"))</f>
        <v>0.158</v>
      </c>
      <c r="BM27" s="103" t="n">
        <f aca="true">IF($J27="","",IF(ISNUMBER(OFFSET('Data transformed'!$A$4,MATCH($A27,'Data transformed'!$A$5:$A$185,0),MATCH(BM$4,'Data transformed'!$4:$4,0)-1)), MIN(MAX(OFFSET('Data transformed'!$A$4,MATCH($A27,'Data transformed'!$A$5:$A$185,0),MATCH(BM$4,'Data transformed'!$4:$4,0)-1),$M27),$N27),"NA"))</f>
        <v>2.299</v>
      </c>
      <c r="BN27" s="103" t="n">
        <f aca="true">IF($J27="","",IF(ISNUMBER(OFFSET('Data transformed'!$A$4,MATCH($A27,'Data transformed'!$A$5:$A$185,0),MATCH(BN$4,'Data transformed'!$4:$4,0)-1)), MIN(MAX(OFFSET('Data transformed'!$A$4,MATCH($A27,'Data transformed'!$A$5:$A$185,0),MATCH(BN$4,'Data transformed'!$4:$4,0)-1),$M27),$N27),"NA"))</f>
        <v>0</v>
      </c>
      <c r="BO27" s="103" t="n">
        <f aca="true">IF($J27="","",IF(ISNUMBER(OFFSET('Data transformed'!$A$4,MATCH($A27,'Data transformed'!$A$5:$A$185,0),MATCH(BO$4,'Data transformed'!$4:$4,0)-1)), MIN(MAX(OFFSET('Data transformed'!$A$4,MATCH($A27,'Data transformed'!$A$5:$A$185,0),MATCH(BO$4,'Data transformed'!$4:$4,0)-1),$M27),$N27),"NA"))</f>
        <v>0.907</v>
      </c>
      <c r="BP27" s="103" t="n">
        <f aca="true">IF($J27="","",IF(ISNUMBER(OFFSET('Data transformed'!$A$4,MATCH($A27,'Data transformed'!$A$5:$A$185,0),MATCH(BP$4,'Data transformed'!$4:$4,0)-1)), MIN(MAX(OFFSET('Data transformed'!$A$4,MATCH($A27,'Data transformed'!$A$5:$A$185,0),MATCH(BP$4,'Data transformed'!$4:$4,0)-1),$M27),$N27),"NA"))</f>
        <v>0</v>
      </c>
      <c r="BQ27" s="103" t="n">
        <f aca="true">IF($J27="","",IF(ISNUMBER(OFFSET('Data transformed'!$A$4,MATCH($A27,'Data transformed'!$A$5:$A$185,0),MATCH(BQ$4,'Data transformed'!$4:$4,0)-1)), MIN(MAX(OFFSET('Data transformed'!$A$4,MATCH($A27,'Data transformed'!$A$5:$A$185,0),MATCH(BQ$4,'Data transformed'!$4:$4,0)-1),$M27),$N27),"NA"))</f>
        <v>0</v>
      </c>
      <c r="BR27" s="103" t="n">
        <f aca="true">IF($J27="","",IF(ISNUMBER(OFFSET('Data transformed'!$A$4,MATCH($A27,'Data transformed'!$A$5:$A$185,0),MATCH(BR$4,'Data transformed'!$4:$4,0)-1)), MIN(MAX(OFFSET('Data transformed'!$A$4,MATCH($A27,'Data transformed'!$A$5:$A$185,0),MATCH(BR$4,'Data transformed'!$4:$4,0)-1),$M27),$N27),"NA"))</f>
        <v>3.014</v>
      </c>
      <c r="BS27" s="103" t="n">
        <f aca="true">IF($J27="","",IF(ISNUMBER(OFFSET('Data transformed'!$A$4,MATCH($A27,'Data transformed'!$A$5:$A$185,0),MATCH(BS$4,'Data transformed'!$4:$4,0)-1)), MIN(MAX(OFFSET('Data transformed'!$A$4,MATCH($A27,'Data transformed'!$A$5:$A$185,0),MATCH(BS$4,'Data transformed'!$4:$4,0)-1),$M27),$N27),"NA"))</f>
        <v>3.451</v>
      </c>
      <c r="BT27" s="103" t="n">
        <f aca="true">IF($J27="","",IF(ISNUMBER(OFFSET('Data transformed'!$A$4,MATCH($A27,'Data transformed'!$A$5:$A$185,0),MATCH(BT$4,'Data transformed'!$4:$4,0)-1)), MIN(MAX(OFFSET('Data transformed'!$A$4,MATCH($A27,'Data transformed'!$A$5:$A$185,0),MATCH(BT$4,'Data transformed'!$4:$4,0)-1),$M27),$N27),"NA"))</f>
        <v>0</v>
      </c>
      <c r="BU27" s="103" t="n">
        <f aca="true">IF($J27="","",IF(ISNUMBER(OFFSET('Data transformed'!$A$4,MATCH($A27,'Data transformed'!$A$5:$A$185,0),MATCH(BU$4,'Data transformed'!$4:$4,0)-1)), MIN(MAX(OFFSET('Data transformed'!$A$4,MATCH($A27,'Data transformed'!$A$5:$A$185,0),MATCH(BU$4,'Data transformed'!$4:$4,0)-1),$M27),$N27),"NA"))</f>
        <v>0.495</v>
      </c>
      <c r="BV27" s="103" t="n">
        <f aca="true">IF($J27="","",IF(ISNUMBER(OFFSET('Data transformed'!$A$4,MATCH($A27,'Data transformed'!$A$5:$A$185,0),MATCH(BV$4,'Data transformed'!$4:$4,0)-1)), MIN(MAX(OFFSET('Data transformed'!$A$4,MATCH($A27,'Data transformed'!$A$5:$A$185,0),MATCH(BV$4,'Data transformed'!$4:$4,0)-1),$M27),$N27),"NA"))</f>
        <v>0.517</v>
      </c>
      <c r="BW27" s="103" t="n">
        <f aca="true">IF($J27="","",IF(ISNUMBER(OFFSET('Data transformed'!$A$4,MATCH($A27,'Data transformed'!$A$5:$A$185,0),MATCH(BW$4,'Data transformed'!$4:$4,0)-1)), MIN(MAX(OFFSET('Data transformed'!$A$4,MATCH($A27,'Data transformed'!$A$5:$A$185,0),MATCH(BW$4,'Data transformed'!$4:$4,0)-1),$M27),$N27),"NA"))</f>
        <v>0</v>
      </c>
      <c r="BX27" s="103" t="n">
        <f aca="true">IF($J27="","",IF(ISNUMBER(OFFSET('Data transformed'!$A$4,MATCH($A27,'Data transformed'!$A$5:$A$185,0),MATCH(BX$4,'Data transformed'!$4:$4,0)-1)), MIN(MAX(OFFSET('Data transformed'!$A$4,MATCH($A27,'Data transformed'!$A$5:$A$185,0),MATCH(BX$4,'Data transformed'!$4:$4,0)-1),$M27),$N27),"NA"))</f>
        <v>0</v>
      </c>
      <c r="BY27" s="103" t="n">
        <f aca="true">IF($J27="","",IF(ISNUMBER(OFFSET('Data transformed'!$A$4,MATCH($A27,'Data transformed'!$A$5:$A$185,0),MATCH(BY$4,'Data transformed'!$4:$4,0)-1)), MIN(MAX(OFFSET('Data transformed'!$A$4,MATCH($A27,'Data transformed'!$A$5:$A$185,0),MATCH(BY$4,'Data transformed'!$4:$4,0)-1),$M27),$N27),"NA"))</f>
        <v>0</v>
      </c>
      <c r="BZ27" s="103" t="n">
        <f aca="true">IF($J27="","",IF(ISNUMBER(OFFSET('Data transformed'!$A$4,MATCH($A27,'Data transformed'!$A$5:$A$185,0),MATCH(BZ$4,'Data transformed'!$4:$4,0)-1)), MIN(MAX(OFFSET('Data transformed'!$A$4,MATCH($A27,'Data transformed'!$A$5:$A$185,0),MATCH(BZ$4,'Data transformed'!$4:$4,0)-1),$M27),$N27),"NA"))</f>
        <v>0</v>
      </c>
      <c r="CA27" s="103" t="n">
        <f aca="true">IF($J27="","",IF(ISNUMBER(OFFSET('Data transformed'!$A$4,MATCH($A27,'Data transformed'!$A$5:$A$185,0),MATCH(CA$4,'Data transformed'!$4:$4,0)-1)), MIN(MAX(OFFSET('Data transformed'!$A$4,MATCH($A27,'Data transformed'!$A$5:$A$185,0),MATCH(CA$4,'Data transformed'!$4:$4,0)-1),$M27),$N27),"NA"))</f>
        <v>2.189</v>
      </c>
      <c r="CB27" s="103" t="n">
        <f aca="true">IF($J27="","",IF(ISNUMBER(OFFSET('Data transformed'!$A$4,MATCH($A27,'Data transformed'!$A$5:$A$185,0),MATCH(CB$4,'Data transformed'!$4:$4,0)-1)), MIN(MAX(OFFSET('Data transformed'!$A$4,MATCH($A27,'Data transformed'!$A$5:$A$185,0),MATCH(CB$4,'Data transformed'!$4:$4,0)-1),$M27),$N27),"NA"))</f>
        <v>0.773</v>
      </c>
      <c r="CC27" s="103" t="n">
        <f aca="true">IF($J27="","",IF(ISNUMBER(OFFSET('Data transformed'!$A$4,MATCH($A27,'Data transformed'!$A$5:$A$185,0),MATCH(CC$4,'Data transformed'!$4:$4,0)-1)), MIN(MAX(OFFSET('Data transformed'!$A$4,MATCH($A27,'Data transformed'!$A$5:$A$185,0),MATCH(CC$4,'Data transformed'!$4:$4,0)-1),$M27),$N27),"NA"))</f>
        <v>1.307</v>
      </c>
      <c r="CD27" s="103" t="n">
        <f aca="true">IF($J27="","",IF(ISNUMBER(OFFSET('Data transformed'!$A$4,MATCH($A27,'Data transformed'!$A$5:$A$185,0),MATCH(CD$4,'Data transformed'!$4:$4,0)-1)), MIN(MAX(OFFSET('Data transformed'!$A$4,MATCH($A27,'Data transformed'!$A$5:$A$185,0),MATCH(CD$4,'Data transformed'!$4:$4,0)-1),$M27),$N27),"NA"))</f>
        <v>0.363</v>
      </c>
      <c r="CE27" s="103" t="n">
        <f aca="true">IF($J27="","",IF(ISNUMBER(OFFSET('Data transformed'!$A$4,MATCH($A27,'Data transformed'!$A$5:$A$185,0),MATCH(CE$4,'Data transformed'!$4:$4,0)-1)), MIN(MAX(OFFSET('Data transformed'!$A$4,MATCH($A27,'Data transformed'!$A$5:$A$185,0),MATCH(CE$4,'Data transformed'!$4:$4,0)-1),$M27),$N27),"NA"))</f>
        <v>0</v>
      </c>
      <c r="CF27" s="103" t="n">
        <f aca="true">IF($J27="","",IF(ISNUMBER(OFFSET('Data transformed'!$A$4,MATCH($A27,'Data transformed'!$A$5:$A$185,0),MATCH(CF$4,'Data transformed'!$4:$4,0)-1)), MIN(MAX(OFFSET('Data transformed'!$A$4,MATCH($A27,'Data transformed'!$A$5:$A$185,0),MATCH(CF$4,'Data transformed'!$4:$4,0)-1),$M27),$N27),"NA"))</f>
        <v>0</v>
      </c>
      <c r="CG27" s="103" t="n">
        <f aca="true">IF($J27="","",IF(ISNUMBER(OFFSET('Data transformed'!$A$4,MATCH($A27,'Data transformed'!$A$5:$A$185,0),MATCH(CG$4,'Data transformed'!$4:$4,0)-1)), MIN(MAX(OFFSET('Data transformed'!$A$4,MATCH($A27,'Data transformed'!$A$5:$A$185,0),MATCH(CG$4,'Data transformed'!$4:$4,0)-1),$M27),$N27),"NA"))</f>
        <v>2.864</v>
      </c>
      <c r="CH27" s="103" t="n">
        <f aca="true">IF($J27="","",IF(ISNUMBER(OFFSET('Data transformed'!$A$4,MATCH($A27,'Data transformed'!$A$5:$A$185,0),MATCH(CH$4,'Data transformed'!$4:$4,0)-1)), MIN(MAX(OFFSET('Data transformed'!$A$4,MATCH($A27,'Data transformed'!$A$5:$A$185,0),MATCH(CH$4,'Data transformed'!$4:$4,0)-1),$M27),$N27),"NA"))</f>
        <v>1.655</v>
      </c>
      <c r="CI27" s="103" t="n">
        <f aca="true">IF($J27="","",IF(ISNUMBER(OFFSET('Data transformed'!$A$4,MATCH($A27,'Data transformed'!$A$5:$A$185,0),MATCH(CI$4,'Data transformed'!$4:$4,0)-1)), MIN(MAX(OFFSET('Data transformed'!$A$4,MATCH($A27,'Data transformed'!$A$5:$A$185,0),MATCH(CI$4,'Data transformed'!$4:$4,0)-1),$M27),$N27),"NA"))</f>
        <v>0</v>
      </c>
      <c r="CJ27" s="103" t="n">
        <f aca="true">IF($J27="","",IF(ISNUMBER(OFFSET('Data transformed'!$A$4,MATCH($A27,'Data transformed'!$A$5:$A$185,0),MATCH(CJ$4,'Data transformed'!$4:$4,0)-1)), MIN(MAX(OFFSET('Data transformed'!$A$4,MATCH($A27,'Data transformed'!$A$5:$A$185,0),MATCH(CJ$4,'Data transformed'!$4:$4,0)-1),$M27),$N27),"NA"))</f>
        <v>2.664</v>
      </c>
      <c r="CK27" s="103" t="n">
        <f aca="true">IF($J27="","",IF(ISNUMBER(OFFSET('Data transformed'!$A$4,MATCH($A27,'Data transformed'!$A$5:$A$185,0),MATCH(CK$4,'Data transformed'!$4:$4,0)-1)), MIN(MAX(OFFSET('Data transformed'!$A$4,MATCH($A27,'Data transformed'!$A$5:$A$185,0),MATCH(CK$4,'Data transformed'!$4:$4,0)-1),$M27),$N27),"NA"))</f>
        <v>0</v>
      </c>
      <c r="CL27" s="103" t="n">
        <f aca="true">IF($J27="","",IF(ISNUMBER(OFFSET('Data transformed'!$A$4,MATCH($A27,'Data transformed'!$A$5:$A$185,0),MATCH(CL$4,'Data transformed'!$4:$4,0)-1)), MIN(MAX(OFFSET('Data transformed'!$A$4,MATCH($A27,'Data transformed'!$A$5:$A$185,0),MATCH(CL$4,'Data transformed'!$4:$4,0)-1),$M27),$N27),"NA"))</f>
        <v>0</v>
      </c>
      <c r="CM27" s="103" t="n">
        <f aca="true">IF($J27="","",IF(ISNUMBER(OFFSET('Data transformed'!$A$4,MATCH($A27,'Data transformed'!$A$5:$A$185,0),MATCH(CM$4,'Data transformed'!$4:$4,0)-1)), MIN(MAX(OFFSET('Data transformed'!$A$4,MATCH($A27,'Data transformed'!$A$5:$A$185,0),MATCH(CM$4,'Data transformed'!$4:$4,0)-1),$M27),$N27),"NA"))</f>
        <v>1.037</v>
      </c>
      <c r="CN27" s="103" t="n">
        <f aca="true">IF($J27="","",IF(ISNUMBER(OFFSET('Data transformed'!$A$4,MATCH($A27,'Data transformed'!$A$5:$A$185,0),MATCH(CN$4,'Data transformed'!$4:$4,0)-1)), MIN(MAX(OFFSET('Data transformed'!$A$4,MATCH($A27,'Data transformed'!$A$5:$A$185,0),MATCH(CN$4,'Data transformed'!$4:$4,0)-1),$M27),$N27),"NA"))</f>
        <v>0</v>
      </c>
      <c r="CO27" s="103" t="n">
        <f aca="true">IF($J27="","",IF(ISNUMBER(OFFSET('Data transformed'!$A$4,MATCH($A27,'Data transformed'!$A$5:$A$185,0),MATCH(CO$4,'Data transformed'!$4:$4,0)-1)), MIN(MAX(OFFSET('Data transformed'!$A$4,MATCH($A27,'Data transformed'!$A$5:$A$185,0),MATCH(CO$4,'Data transformed'!$4:$4,0)-1),$M27),$N27),"NA"))</f>
        <v>0.676</v>
      </c>
      <c r="CP27" s="103" t="n">
        <f aca="true">IF($J27="","",IF(ISNUMBER(OFFSET('Data transformed'!$A$4,MATCH($A27,'Data transformed'!$A$5:$A$185,0),MATCH(CP$4,'Data transformed'!$4:$4,0)-1)), MIN(MAX(OFFSET('Data transformed'!$A$4,MATCH($A27,'Data transformed'!$A$5:$A$185,0),MATCH(CP$4,'Data transformed'!$4:$4,0)-1),$M27),$N27),"NA"))</f>
        <v>2.661</v>
      </c>
      <c r="CQ27" s="103" t="n">
        <f aca="true">IF($J27="","",IF(ISNUMBER(OFFSET('Data transformed'!$A$4,MATCH($A27,'Data transformed'!$A$5:$A$185,0),MATCH(CQ$4,'Data transformed'!$4:$4,0)-1)), MIN(MAX(OFFSET('Data transformed'!$A$4,MATCH($A27,'Data transformed'!$A$5:$A$185,0),MATCH(CQ$4,'Data transformed'!$4:$4,0)-1),$M27),$N27),"NA"))</f>
        <v>1.625</v>
      </c>
      <c r="CR27" s="103" t="n">
        <f aca="true">IF($J27="","",IF(ISNUMBER(OFFSET('Data transformed'!$A$4,MATCH($A27,'Data transformed'!$A$5:$A$185,0),MATCH(CR$4,'Data transformed'!$4:$4,0)-1)), MIN(MAX(OFFSET('Data transformed'!$A$4,MATCH($A27,'Data transformed'!$A$5:$A$185,0),MATCH(CR$4,'Data transformed'!$4:$4,0)-1),$M27),$N27),"NA"))</f>
        <v>0.837</v>
      </c>
      <c r="CS27" s="103" t="n">
        <f aca="true">IF($J27="","",IF(ISNUMBER(OFFSET('Data transformed'!$A$4,MATCH($A27,'Data transformed'!$A$5:$A$185,0),MATCH(CS$4,'Data transformed'!$4:$4,0)-1)), MIN(MAX(OFFSET('Data transformed'!$A$4,MATCH($A27,'Data transformed'!$A$5:$A$185,0),MATCH(CS$4,'Data transformed'!$4:$4,0)-1),$M27),$N27),"NA"))</f>
        <v>0</v>
      </c>
      <c r="CT27" s="103" t="n">
        <f aca="true">IF($J27="","",IF(ISNUMBER(OFFSET('Data transformed'!$A$4,MATCH($A27,'Data transformed'!$A$5:$A$185,0),MATCH(CT$4,'Data transformed'!$4:$4,0)-1)), MIN(MAX(OFFSET('Data transformed'!$A$4,MATCH($A27,'Data transformed'!$A$5:$A$185,0),MATCH(CT$4,'Data transformed'!$4:$4,0)-1),$M27),$N27),"NA"))</f>
        <v>1.028</v>
      </c>
      <c r="CU27" s="103" t="n">
        <f aca="true">IF($J27="","",IF(ISNUMBER(OFFSET('Data transformed'!$A$4,MATCH($A27,'Data transformed'!$A$5:$A$185,0),MATCH(CU$4,'Data transformed'!$4:$4,0)-1)), MIN(MAX(OFFSET('Data transformed'!$A$4,MATCH($A27,'Data transformed'!$A$5:$A$185,0),MATCH(CU$4,'Data transformed'!$4:$4,0)-1),$M27),$N27),"NA"))</f>
        <v>0.073</v>
      </c>
    </row>
    <row r="28" s="103" customFormat="true" ht="15.5" hidden="false" customHeight="false" outlineLevel="0" collapsed="false">
      <c r="A28" s="107" t="n">
        <v>1300</v>
      </c>
      <c r="B28" s="107" t="n">
        <v>2</v>
      </c>
      <c r="C28" s="103" t="str">
        <f aca="true">IF(ISBLANK(OFFSET('Raw Data'!$A$3,MATCH($A28,'Raw Data'!$B$4:$B$185,0),MATCH(C$4,'Raw Data'!$3:$3,0)-1)),"",OFFSET('Raw Data'!$A$3,MATCH($A28,'Raw Data'!$B$4:$B$185,0),MATCH(C$4,'Raw Data'!$3:$3,0)-1))</f>
        <v/>
      </c>
      <c r="D28" s="103" t="str">
        <f aca="true">IF(ISBLANK(OFFSET('Raw Data'!$A$3,MATCH($A28,'Raw Data'!$B$4:$B$185,0),MATCH(D$4,'Raw Data'!$3:$3,0)-1)),"",OFFSET('Raw Data'!$A$3,MATCH($A28,'Raw Data'!$B$4:$B$185,0),MATCH(D$4,'Raw Data'!$3:$3,0)-1))</f>
        <v>Choice and affordability in the marketplace</v>
      </c>
      <c r="E28" s="103" t="str">
        <f aca="true">IF(ISBLANK(OFFSET('Raw Data'!$A$3,MATCH($A28,'Raw Data'!$B$4:$B$185,0),MATCH(E$4,'Raw Data'!$3:$3,0)-1)),"",OFFSET('Raw Data'!$A$3,MATCH($A28,'Raw Data'!$B$4:$B$185,0),MATCH(E$4,'Raw Data'!$3:$3,0)-1))</f>
        <v>Consumers have genuine choice in the marketplace. This indicator tests key market functions such as logitical perfromance, market environment, measures to encourage competition and consumers ability to make choices in the marketplace</v>
      </c>
      <c r="J28" s="103" t="e">
        <f aca="true" t="array" ref="J28:J28">IFERROR(_xlfn.QUARTILE.INC(IF(ISNUMBER(OFFSET('Data transformed'!$N$4,MATCH('outliers treatment'!$A28,'Data transformed'!$A$5:$A$185),1,1,COUNTA('Data transformed'!$O$4:$CX$4))),OFFSET('Data transformed'!$N$4,MATCH('outliers treatment'!$A28,'Data transformed'!$A$5:$A$185),1,1,COUNTA('Data transformed'!$O$4:$CX$4))),1),"")</f>
        <v>#N/A</v>
      </c>
      <c r="K28" s="103" t="e">
        <f aca="true" t="array" ref="K28:K28">IFERROR(_xlfn.QUARTILE.INC(IF(ISNUMBER(OFFSET('Data transformed'!$N$4,MATCH('outliers treatment'!$A28,'Data transformed'!$A$5:$A$185),1,1,COUNTA('Data transformed'!$O$4:$CX$4))),OFFSET('Data transformed'!$N$4,MATCH('outliers treatment'!$A28,'Data transformed'!$A$5:$A$185),1,1,COUNTA('Data transformed'!$O$4:$CX$4))),3),"")</f>
        <v>#N/A</v>
      </c>
      <c r="L28" s="103" t="str">
        <f aca="false">IFERROR(K28-J28,"")</f>
        <v/>
      </c>
      <c r="P28" s="105" t="str">
        <f aca="false" t="array" ref="P28:P28">IFERROR(SKEW(IF(ISNUMBER(T28:CU28),T28:CU28,"")),"")</f>
        <v/>
      </c>
      <c r="Q28" s="103" t="n">
        <f aca="true">IF(ISBLANK(OFFSET('Data above threshold'!$A$4,MATCH('Data above threshold'!$A27,'Data above threshold'!$A$5:$A$185,0),MATCH('Data above threshold'!N$4,'Data above threshold'!$4:$4,0)-1)),1,OFFSET('Data above threshold'!$A$4,MATCH('Data above threshold'!$A27,'Data above threshold'!$A$5:$A$185,0),MATCH('Data above threshold'!N$4,'Data above threshold'!$4:$4,0)-1))</f>
        <v>1</v>
      </c>
      <c r="R28" s="103" t="e">
        <f aca="false">IF($J28="","",COUNTIF(T28:CU28,M28)+ COUNTIF(T28:CQ28,N28))</f>
        <v>#N/A</v>
      </c>
      <c r="S28" s="106" t="str">
        <f aca="false" t="array" ref="S28:S28">IF(B28&lt;4,"",1-IFERROR(SUM(ISNUMBER(T28:CU28)*(1-$T$3:$CU$3))/COUNTIF($T$3:$CU$3,0),0))</f>
        <v/>
      </c>
      <c r="T28" s="103" t="str">
        <f aca="true">IF($J28="","",IF(ISNUMBER(OFFSET('Data transformed'!$A$4,MATCH($A28,'Data transformed'!$A$5:$A$185,0),MATCH(T$4,'Data transformed'!$4:$4,0)-1)), MIN(MAX(OFFSET('Data transformed'!$A$4,MATCH($A28,'Data transformed'!$A$5:$A$185,0),MATCH(T$4,'Data transformed'!$4:$4,0)-1),$M28),$N28),"NA"))</f>
        <v>NA</v>
      </c>
      <c r="U28" s="103" t="str">
        <f aca="true">IF($J28="","",IF(ISNUMBER(OFFSET('Data transformed'!$A$4,MATCH($A28,'Data transformed'!$A$5:$A$185,0),MATCH(U$4,'Data transformed'!$4:$4,0)-1)), MIN(MAX(OFFSET('Data transformed'!$A$4,MATCH($A28,'Data transformed'!$A$5:$A$185,0),MATCH(U$4,'Data transformed'!$4:$4,0)-1),$M28),$N28),"NA"))</f>
        <v>NA</v>
      </c>
      <c r="V28" s="103" t="str">
        <f aca="true">IF($J28="","",IF(ISNUMBER(OFFSET('Data transformed'!$A$4,MATCH($A28,'Data transformed'!$A$5:$A$185,0),MATCH(V$4,'Data transformed'!$4:$4,0)-1)), MIN(MAX(OFFSET('Data transformed'!$A$4,MATCH($A28,'Data transformed'!$A$5:$A$185,0),MATCH(V$4,'Data transformed'!$4:$4,0)-1),$M28),$N28),"NA"))</f>
        <v>NA</v>
      </c>
      <c r="W28" s="103" t="str">
        <f aca="true">IF($J28="","",IF(ISNUMBER(OFFSET('Data transformed'!$A$4,MATCH($A28,'Data transformed'!$A$5:$A$185,0),MATCH(W$4,'Data transformed'!$4:$4,0)-1)), MIN(MAX(OFFSET('Data transformed'!$A$4,MATCH($A28,'Data transformed'!$A$5:$A$185,0),MATCH(W$4,'Data transformed'!$4:$4,0)-1),$M28),$N28),"NA"))</f>
        <v>NA</v>
      </c>
      <c r="X28" s="103" t="str">
        <f aca="true">IF($J28="","",IF(ISNUMBER(OFFSET('Data transformed'!$A$4,MATCH($A28,'Data transformed'!$A$5:$A$185,0),MATCH(X$4,'Data transformed'!$4:$4,0)-1)), MIN(MAX(OFFSET('Data transformed'!$A$4,MATCH($A28,'Data transformed'!$A$5:$A$185,0),MATCH(X$4,'Data transformed'!$4:$4,0)-1),$M28),$N28),"NA"))</f>
        <v>NA</v>
      </c>
      <c r="Y28" s="103" t="str">
        <f aca="true">IF($J28="","",IF(ISNUMBER(OFFSET('Data transformed'!$A$4,MATCH($A28,'Data transformed'!$A$5:$A$185,0),MATCH(Y$4,'Data transformed'!$4:$4,0)-1)), MIN(MAX(OFFSET('Data transformed'!$A$4,MATCH($A28,'Data transformed'!$A$5:$A$185,0),MATCH(Y$4,'Data transformed'!$4:$4,0)-1),$M28),$N28),"NA"))</f>
        <v>NA</v>
      </c>
      <c r="Z28" s="103" t="str">
        <f aca="true">IF($J28="","",IF(ISNUMBER(OFFSET('Data transformed'!$A$4,MATCH($A28,'Data transformed'!$A$5:$A$185,0),MATCH(Z$4,'Data transformed'!$4:$4,0)-1)), MIN(MAX(OFFSET('Data transformed'!$A$4,MATCH($A28,'Data transformed'!$A$5:$A$185,0),MATCH(Z$4,'Data transformed'!$4:$4,0)-1),$M28),$N28),"NA"))</f>
        <v>NA</v>
      </c>
      <c r="AA28" s="103" t="str">
        <f aca="true">IF($J28="","",IF(ISNUMBER(OFFSET('Data transformed'!$A$4,MATCH($A28,'Data transformed'!$A$5:$A$185,0),MATCH(AA$4,'Data transformed'!$4:$4,0)-1)), MIN(MAX(OFFSET('Data transformed'!$A$4,MATCH($A28,'Data transformed'!$A$5:$A$185,0),MATCH(AA$4,'Data transformed'!$4:$4,0)-1),$M28),$N28),"NA"))</f>
        <v>NA</v>
      </c>
      <c r="AB28" s="103" t="str">
        <f aca="true">IF($J28="","",IF(ISNUMBER(OFFSET('Data transformed'!$A$4,MATCH($A28,'Data transformed'!$A$5:$A$185,0),MATCH(AB$4,'Data transformed'!$4:$4,0)-1)), MIN(MAX(OFFSET('Data transformed'!$A$4,MATCH($A28,'Data transformed'!$A$5:$A$185,0),MATCH(AB$4,'Data transformed'!$4:$4,0)-1),$M28),$N28),"NA"))</f>
        <v>NA</v>
      </c>
      <c r="AC28" s="103" t="str">
        <f aca="true">IF($J28="","",IF(ISNUMBER(OFFSET('Data transformed'!$A$4,MATCH($A28,'Data transformed'!$A$5:$A$185,0),MATCH(AC$4,'Data transformed'!$4:$4,0)-1)), MIN(MAX(OFFSET('Data transformed'!$A$4,MATCH($A28,'Data transformed'!$A$5:$A$185,0),MATCH(AC$4,'Data transformed'!$4:$4,0)-1),$M28),$N28),"NA"))</f>
        <v>NA</v>
      </c>
      <c r="AD28" s="103" t="str">
        <f aca="true">IF($J28="","",IF(ISNUMBER(OFFSET('Data transformed'!$A$4,MATCH($A28,'Data transformed'!$A$5:$A$185,0),MATCH(AD$4,'Data transformed'!$4:$4,0)-1)), MIN(MAX(OFFSET('Data transformed'!$A$4,MATCH($A28,'Data transformed'!$A$5:$A$185,0),MATCH(AD$4,'Data transformed'!$4:$4,0)-1),$M28),$N28),"NA"))</f>
        <v>NA</v>
      </c>
      <c r="AE28" s="103" t="str">
        <f aca="true">IF($J28="","",IF(ISNUMBER(OFFSET('Data transformed'!$A$4,MATCH($A28,'Data transformed'!$A$5:$A$185,0),MATCH(AE$4,'Data transformed'!$4:$4,0)-1)), MIN(MAX(OFFSET('Data transformed'!$A$4,MATCH($A28,'Data transformed'!$A$5:$A$185,0),MATCH(AE$4,'Data transformed'!$4:$4,0)-1),$M28),$N28),"NA"))</f>
        <v>NA</v>
      </c>
      <c r="AF28" s="103" t="str">
        <f aca="true">IF($J28="","",IF(ISNUMBER(OFFSET('Data transformed'!$A$4,MATCH($A28,'Data transformed'!$A$5:$A$185,0),MATCH(AF$4,'Data transformed'!$4:$4,0)-1)), MIN(MAX(OFFSET('Data transformed'!$A$4,MATCH($A28,'Data transformed'!$A$5:$A$185,0),MATCH(AF$4,'Data transformed'!$4:$4,0)-1),$M28),$N28),"NA"))</f>
        <v>NA</v>
      </c>
      <c r="AG28" s="103" t="str">
        <f aca="true">IF($J28="","",IF(ISNUMBER(OFFSET('Data transformed'!$A$4,MATCH($A28,'Data transformed'!$A$5:$A$185,0),MATCH(AG$4,'Data transformed'!$4:$4,0)-1)), MIN(MAX(OFFSET('Data transformed'!$A$4,MATCH($A28,'Data transformed'!$A$5:$A$185,0),MATCH(AG$4,'Data transformed'!$4:$4,0)-1),$M28),$N28),"NA"))</f>
        <v>NA</v>
      </c>
      <c r="AH28" s="103" t="str">
        <f aca="true">IF($J28="","",IF(ISNUMBER(OFFSET('Data transformed'!$A$4,MATCH($A28,'Data transformed'!$A$5:$A$185,0),MATCH(AH$4,'Data transformed'!$4:$4,0)-1)), MIN(MAX(OFFSET('Data transformed'!$A$4,MATCH($A28,'Data transformed'!$A$5:$A$185,0),MATCH(AH$4,'Data transformed'!$4:$4,0)-1),$M28),$N28),"NA"))</f>
        <v>NA</v>
      </c>
      <c r="AI28" s="103" t="str">
        <f aca="true">IF($J28="","",IF(ISNUMBER(OFFSET('Data transformed'!$A$4,MATCH($A28,'Data transformed'!$A$5:$A$185,0),MATCH(AI$4,'Data transformed'!$4:$4,0)-1)), MIN(MAX(OFFSET('Data transformed'!$A$4,MATCH($A28,'Data transformed'!$A$5:$A$185,0),MATCH(AI$4,'Data transformed'!$4:$4,0)-1),$M28),$N28),"NA"))</f>
        <v>NA</v>
      </c>
      <c r="AJ28" s="103" t="str">
        <f aca="true">IF($J28="","",IF(ISNUMBER(OFFSET('Data transformed'!$A$4,MATCH($A28,'Data transformed'!$A$5:$A$185,0),MATCH(AJ$4,'Data transformed'!$4:$4,0)-1)), MIN(MAX(OFFSET('Data transformed'!$A$4,MATCH($A28,'Data transformed'!$A$5:$A$185,0),MATCH(AJ$4,'Data transformed'!$4:$4,0)-1),$M28),$N28),"NA"))</f>
        <v>NA</v>
      </c>
      <c r="AK28" s="103" t="str">
        <f aca="true">IF($J28="","",IF(ISNUMBER(OFFSET('Data transformed'!$A$4,MATCH($A28,'Data transformed'!$A$5:$A$185,0),MATCH(AK$4,'Data transformed'!$4:$4,0)-1)), MIN(MAX(OFFSET('Data transformed'!$A$4,MATCH($A28,'Data transformed'!$A$5:$A$185,0),MATCH(AK$4,'Data transformed'!$4:$4,0)-1),$M28),$N28),"NA"))</f>
        <v>NA</v>
      </c>
      <c r="AL28" s="103" t="str">
        <f aca="true">IF($J28="","",IF(ISNUMBER(OFFSET('Data transformed'!$A$4,MATCH($A28,'Data transformed'!$A$5:$A$185,0),MATCH(AL$4,'Data transformed'!$4:$4,0)-1)), MIN(MAX(OFFSET('Data transformed'!$A$4,MATCH($A28,'Data transformed'!$A$5:$A$185,0),MATCH(AL$4,'Data transformed'!$4:$4,0)-1),$M28),$N28),"NA"))</f>
        <v>NA</v>
      </c>
      <c r="AM28" s="103" t="str">
        <f aca="true">IF($J28="","",IF(ISNUMBER(OFFSET('Data transformed'!$A$4,MATCH($A28,'Data transformed'!$A$5:$A$185,0),MATCH(AM$4,'Data transformed'!$4:$4,0)-1)), MIN(MAX(OFFSET('Data transformed'!$A$4,MATCH($A28,'Data transformed'!$A$5:$A$185,0),MATCH(AM$4,'Data transformed'!$4:$4,0)-1),$M28),$N28),"NA"))</f>
        <v>NA</v>
      </c>
      <c r="AN28" s="103" t="str">
        <f aca="true">IF($J28="","",IF(ISNUMBER(OFFSET('Data transformed'!$A$4,MATCH($A28,'Data transformed'!$A$5:$A$185,0),MATCH(AN$4,'Data transformed'!$4:$4,0)-1)), MIN(MAX(OFFSET('Data transformed'!$A$4,MATCH($A28,'Data transformed'!$A$5:$A$185,0),MATCH(AN$4,'Data transformed'!$4:$4,0)-1),$M28),$N28),"NA"))</f>
        <v>NA</v>
      </c>
      <c r="AO28" s="103" t="str">
        <f aca="true">IF($J28="","",IF(ISNUMBER(OFFSET('Data transformed'!$A$4,MATCH($A28,'Data transformed'!$A$5:$A$185,0),MATCH(AO$4,'Data transformed'!$4:$4,0)-1)), MIN(MAX(OFFSET('Data transformed'!$A$4,MATCH($A28,'Data transformed'!$A$5:$A$185,0),MATCH(AO$4,'Data transformed'!$4:$4,0)-1),$M28),$N28),"NA"))</f>
        <v>NA</v>
      </c>
      <c r="AP28" s="103" t="str">
        <f aca="true">IF($J28="","",IF(ISNUMBER(OFFSET('Data transformed'!$A$4,MATCH($A28,'Data transformed'!$A$5:$A$185,0),MATCH(AP$4,'Data transformed'!$4:$4,0)-1)), MIN(MAX(OFFSET('Data transformed'!$A$4,MATCH($A28,'Data transformed'!$A$5:$A$185,0),MATCH(AP$4,'Data transformed'!$4:$4,0)-1),$M28),$N28),"NA"))</f>
        <v>NA</v>
      </c>
      <c r="AQ28" s="103" t="str">
        <f aca="true">IF($J28="","",IF(ISNUMBER(OFFSET('Data transformed'!$A$4,MATCH($A28,'Data transformed'!$A$5:$A$185,0),MATCH(AQ$4,'Data transformed'!$4:$4,0)-1)), MIN(MAX(OFFSET('Data transformed'!$A$4,MATCH($A28,'Data transformed'!$A$5:$A$185,0),MATCH(AQ$4,'Data transformed'!$4:$4,0)-1),$M28),$N28),"NA"))</f>
        <v>NA</v>
      </c>
      <c r="AR28" s="103" t="str">
        <f aca="true">IF($J28="","",IF(ISNUMBER(OFFSET('Data transformed'!$A$4,MATCH($A28,'Data transformed'!$A$5:$A$185,0),MATCH(AR$4,'Data transformed'!$4:$4,0)-1)), MIN(MAX(OFFSET('Data transformed'!$A$4,MATCH($A28,'Data transformed'!$A$5:$A$185,0),MATCH(AR$4,'Data transformed'!$4:$4,0)-1),$M28),$N28),"NA"))</f>
        <v>NA</v>
      </c>
      <c r="AS28" s="103" t="str">
        <f aca="true">IF($J28="","",IF(ISNUMBER(OFFSET('Data transformed'!$A$4,MATCH($A28,'Data transformed'!$A$5:$A$185,0),MATCH(AS$4,'Data transformed'!$4:$4,0)-1)), MIN(MAX(OFFSET('Data transformed'!$A$4,MATCH($A28,'Data transformed'!$A$5:$A$185,0),MATCH(AS$4,'Data transformed'!$4:$4,0)-1),$M28),$N28),"NA"))</f>
        <v>NA</v>
      </c>
      <c r="AT28" s="103" t="str">
        <f aca="true">IF($J28="","",IF(ISNUMBER(OFFSET('Data transformed'!$A$4,MATCH($A28,'Data transformed'!$A$5:$A$185,0),MATCH(AT$4,'Data transformed'!$4:$4,0)-1)), MIN(MAX(OFFSET('Data transformed'!$A$4,MATCH($A28,'Data transformed'!$A$5:$A$185,0),MATCH(AT$4,'Data transformed'!$4:$4,0)-1),$M28),$N28),"NA"))</f>
        <v>NA</v>
      </c>
      <c r="AU28" s="103" t="str">
        <f aca="true">IF($J28="","",IF(ISNUMBER(OFFSET('Data transformed'!$A$4,MATCH($A28,'Data transformed'!$A$5:$A$185,0),MATCH(AU$4,'Data transformed'!$4:$4,0)-1)), MIN(MAX(OFFSET('Data transformed'!$A$4,MATCH($A28,'Data transformed'!$A$5:$A$185,0),MATCH(AU$4,'Data transformed'!$4:$4,0)-1),$M28),$N28),"NA"))</f>
        <v>NA</v>
      </c>
      <c r="AV28" s="103" t="str">
        <f aca="true">IF($J28="","",IF(ISNUMBER(OFFSET('Data transformed'!$A$4,MATCH($A28,'Data transformed'!$A$5:$A$185,0),MATCH(AV$4,'Data transformed'!$4:$4,0)-1)), MIN(MAX(OFFSET('Data transformed'!$A$4,MATCH($A28,'Data transformed'!$A$5:$A$185,0),MATCH(AV$4,'Data transformed'!$4:$4,0)-1),$M28),$N28),"NA"))</f>
        <v>NA</v>
      </c>
      <c r="AW28" s="103" t="str">
        <f aca="true">IF($J28="","",IF(ISNUMBER(OFFSET('Data transformed'!$A$4,MATCH($A28,'Data transformed'!$A$5:$A$185,0),MATCH(AW$4,'Data transformed'!$4:$4,0)-1)), MIN(MAX(OFFSET('Data transformed'!$A$4,MATCH($A28,'Data transformed'!$A$5:$A$185,0),MATCH(AW$4,'Data transformed'!$4:$4,0)-1),$M28),$N28),"NA"))</f>
        <v>NA</v>
      </c>
      <c r="AX28" s="103" t="str">
        <f aca="true">IF($J28="","",IF(ISNUMBER(OFFSET('Data transformed'!$A$4,MATCH($A28,'Data transformed'!$A$5:$A$185,0),MATCH(AX$4,'Data transformed'!$4:$4,0)-1)), MIN(MAX(OFFSET('Data transformed'!$A$4,MATCH($A28,'Data transformed'!$A$5:$A$185,0),MATCH(AX$4,'Data transformed'!$4:$4,0)-1),$M28),$N28),"NA"))</f>
        <v>NA</v>
      </c>
      <c r="AY28" s="103" t="str">
        <f aca="true">IF($J28="","",IF(ISNUMBER(OFFSET('Data transformed'!$A$4,MATCH($A28,'Data transformed'!$A$5:$A$185,0),MATCH(AY$4,'Data transformed'!$4:$4,0)-1)), MIN(MAX(OFFSET('Data transformed'!$A$4,MATCH($A28,'Data transformed'!$A$5:$A$185,0),MATCH(AY$4,'Data transformed'!$4:$4,0)-1),$M28),$N28),"NA"))</f>
        <v>NA</v>
      </c>
      <c r="AZ28" s="103" t="str">
        <f aca="true">IF($J28="","",IF(ISNUMBER(OFFSET('Data transformed'!$A$4,MATCH($A28,'Data transformed'!$A$5:$A$185,0),MATCH(AZ$4,'Data transformed'!$4:$4,0)-1)), MIN(MAX(OFFSET('Data transformed'!$A$4,MATCH($A28,'Data transformed'!$A$5:$A$185,0),MATCH(AZ$4,'Data transformed'!$4:$4,0)-1),$M28),$N28),"NA"))</f>
        <v>NA</v>
      </c>
      <c r="BA28" s="103" t="str">
        <f aca="true">IF($J28="","",IF(ISNUMBER(OFFSET('Data transformed'!$A$4,MATCH($A28,'Data transformed'!$A$5:$A$185,0),MATCH(BA$4,'Data transformed'!$4:$4,0)-1)), MIN(MAX(OFFSET('Data transformed'!$A$4,MATCH($A28,'Data transformed'!$A$5:$A$185,0),MATCH(BA$4,'Data transformed'!$4:$4,0)-1),$M28),$N28),"NA"))</f>
        <v>NA</v>
      </c>
      <c r="BB28" s="103" t="str">
        <f aca="true">IF($J28="","",IF(ISNUMBER(OFFSET('Data transformed'!$A$4,MATCH($A28,'Data transformed'!$A$5:$A$185,0),MATCH(BB$4,'Data transformed'!$4:$4,0)-1)), MIN(MAX(OFFSET('Data transformed'!$A$4,MATCH($A28,'Data transformed'!$A$5:$A$185,0),MATCH(BB$4,'Data transformed'!$4:$4,0)-1),$M28),$N28),"NA"))</f>
        <v>NA</v>
      </c>
      <c r="BC28" s="103" t="str">
        <f aca="true">IF($J28="","",IF(ISNUMBER(OFFSET('Data transformed'!$A$4,MATCH($A28,'Data transformed'!$A$5:$A$185,0),MATCH(BC$4,'Data transformed'!$4:$4,0)-1)), MIN(MAX(OFFSET('Data transformed'!$A$4,MATCH($A28,'Data transformed'!$A$5:$A$185,0),MATCH(BC$4,'Data transformed'!$4:$4,0)-1),$M28),$N28),"NA"))</f>
        <v>NA</v>
      </c>
      <c r="BD28" s="103" t="str">
        <f aca="true">IF($J28="","",IF(ISNUMBER(OFFSET('Data transformed'!$A$4,MATCH($A28,'Data transformed'!$A$5:$A$185,0),MATCH(BD$4,'Data transformed'!$4:$4,0)-1)), MIN(MAX(OFFSET('Data transformed'!$A$4,MATCH($A28,'Data transformed'!$A$5:$A$185,0),MATCH(BD$4,'Data transformed'!$4:$4,0)-1),$M28),$N28),"NA"))</f>
        <v>NA</v>
      </c>
      <c r="BE28" s="103" t="str">
        <f aca="true">IF($J28="","",IF(ISNUMBER(OFFSET('Data transformed'!$A$4,MATCH($A28,'Data transformed'!$A$5:$A$185,0),MATCH(BE$4,'Data transformed'!$4:$4,0)-1)), MIN(MAX(OFFSET('Data transformed'!$A$4,MATCH($A28,'Data transformed'!$A$5:$A$185,0),MATCH(BE$4,'Data transformed'!$4:$4,0)-1),$M28),$N28),"NA"))</f>
        <v>NA</v>
      </c>
      <c r="BF28" s="103" t="str">
        <f aca="true">IF($J28="","",IF(ISNUMBER(OFFSET('Data transformed'!$A$4,MATCH($A28,'Data transformed'!$A$5:$A$185,0),MATCH(BF$4,'Data transformed'!$4:$4,0)-1)), MIN(MAX(OFFSET('Data transformed'!$A$4,MATCH($A28,'Data transformed'!$A$5:$A$185,0),MATCH(BF$4,'Data transformed'!$4:$4,0)-1),$M28),$N28),"NA"))</f>
        <v>NA</v>
      </c>
      <c r="BG28" s="103" t="str">
        <f aca="true">IF($J28="","",IF(ISNUMBER(OFFSET('Data transformed'!$A$4,MATCH($A28,'Data transformed'!$A$5:$A$185,0),MATCH(BG$4,'Data transformed'!$4:$4,0)-1)), MIN(MAX(OFFSET('Data transformed'!$A$4,MATCH($A28,'Data transformed'!$A$5:$A$185,0),MATCH(BG$4,'Data transformed'!$4:$4,0)-1),$M28),$N28),"NA"))</f>
        <v>NA</v>
      </c>
      <c r="BH28" s="103" t="str">
        <f aca="true">IF($J28="","",IF(ISNUMBER(OFFSET('Data transformed'!$A$4,MATCH($A28,'Data transformed'!$A$5:$A$185,0),MATCH(BH$4,'Data transformed'!$4:$4,0)-1)), MIN(MAX(OFFSET('Data transformed'!$A$4,MATCH($A28,'Data transformed'!$A$5:$A$185,0),MATCH(BH$4,'Data transformed'!$4:$4,0)-1),$M28),$N28),"NA"))</f>
        <v>NA</v>
      </c>
      <c r="BI28" s="103" t="str">
        <f aca="true">IF($J28="","",IF(ISNUMBER(OFFSET('Data transformed'!$A$4,MATCH($A28,'Data transformed'!$A$5:$A$185,0),MATCH(BI$4,'Data transformed'!$4:$4,0)-1)), MIN(MAX(OFFSET('Data transformed'!$A$4,MATCH($A28,'Data transformed'!$A$5:$A$185,0),MATCH(BI$4,'Data transformed'!$4:$4,0)-1),$M28),$N28),"NA"))</f>
        <v>NA</v>
      </c>
      <c r="BJ28" s="103" t="str">
        <f aca="true">IF($J28="","",IF(ISNUMBER(OFFSET('Data transformed'!$A$4,MATCH($A28,'Data transformed'!$A$5:$A$185,0),MATCH(BJ$4,'Data transformed'!$4:$4,0)-1)), MIN(MAX(OFFSET('Data transformed'!$A$4,MATCH($A28,'Data transformed'!$A$5:$A$185,0),MATCH(BJ$4,'Data transformed'!$4:$4,0)-1),$M28),$N28),"NA"))</f>
        <v>NA</v>
      </c>
      <c r="BK28" s="103" t="str">
        <f aca="true">IF($J28="","",IF(ISNUMBER(OFFSET('Data transformed'!$A$4,MATCH($A28,'Data transformed'!$A$5:$A$185,0),MATCH(BK$4,'Data transformed'!$4:$4,0)-1)), MIN(MAX(OFFSET('Data transformed'!$A$4,MATCH($A28,'Data transformed'!$A$5:$A$185,0),MATCH(BK$4,'Data transformed'!$4:$4,0)-1),$M28),$N28),"NA"))</f>
        <v>NA</v>
      </c>
      <c r="BL28" s="103" t="str">
        <f aca="true">IF($J28="","",IF(ISNUMBER(OFFSET('Data transformed'!$A$4,MATCH($A28,'Data transformed'!$A$5:$A$185,0),MATCH(BL$4,'Data transformed'!$4:$4,0)-1)), MIN(MAX(OFFSET('Data transformed'!$A$4,MATCH($A28,'Data transformed'!$A$5:$A$185,0),MATCH(BL$4,'Data transformed'!$4:$4,0)-1),$M28),$N28),"NA"))</f>
        <v>NA</v>
      </c>
      <c r="BM28" s="103" t="str">
        <f aca="true">IF($J28="","",IF(ISNUMBER(OFFSET('Data transformed'!$A$4,MATCH($A28,'Data transformed'!$A$5:$A$185,0),MATCH(BM$4,'Data transformed'!$4:$4,0)-1)), MIN(MAX(OFFSET('Data transformed'!$A$4,MATCH($A28,'Data transformed'!$A$5:$A$185,0),MATCH(BM$4,'Data transformed'!$4:$4,0)-1),$M28),$N28),"NA"))</f>
        <v>NA</v>
      </c>
      <c r="BN28" s="103" t="str">
        <f aca="true">IF($J28="","",IF(ISNUMBER(OFFSET('Data transformed'!$A$4,MATCH($A28,'Data transformed'!$A$5:$A$185,0),MATCH(BN$4,'Data transformed'!$4:$4,0)-1)), MIN(MAX(OFFSET('Data transformed'!$A$4,MATCH($A28,'Data transformed'!$A$5:$A$185,0),MATCH(BN$4,'Data transformed'!$4:$4,0)-1),$M28),$N28),"NA"))</f>
        <v>NA</v>
      </c>
      <c r="BO28" s="103" t="str">
        <f aca="true">IF($J28="","",IF(ISNUMBER(OFFSET('Data transformed'!$A$4,MATCH($A28,'Data transformed'!$A$5:$A$185,0),MATCH(BO$4,'Data transformed'!$4:$4,0)-1)), MIN(MAX(OFFSET('Data transformed'!$A$4,MATCH($A28,'Data transformed'!$A$5:$A$185,0),MATCH(BO$4,'Data transformed'!$4:$4,0)-1),$M28),$N28),"NA"))</f>
        <v>NA</v>
      </c>
      <c r="BP28" s="103" t="str">
        <f aca="true">IF($J28="","",IF(ISNUMBER(OFFSET('Data transformed'!$A$4,MATCH($A28,'Data transformed'!$A$5:$A$185,0),MATCH(BP$4,'Data transformed'!$4:$4,0)-1)), MIN(MAX(OFFSET('Data transformed'!$A$4,MATCH($A28,'Data transformed'!$A$5:$A$185,0),MATCH(BP$4,'Data transformed'!$4:$4,0)-1),$M28),$N28),"NA"))</f>
        <v>NA</v>
      </c>
      <c r="BQ28" s="103" t="str">
        <f aca="true">IF($J28="","",IF(ISNUMBER(OFFSET('Data transformed'!$A$4,MATCH($A28,'Data transformed'!$A$5:$A$185,0),MATCH(BQ$4,'Data transformed'!$4:$4,0)-1)), MIN(MAX(OFFSET('Data transformed'!$A$4,MATCH($A28,'Data transformed'!$A$5:$A$185,0),MATCH(BQ$4,'Data transformed'!$4:$4,0)-1),$M28),$N28),"NA"))</f>
        <v>NA</v>
      </c>
      <c r="BR28" s="103" t="str">
        <f aca="true">IF($J28="","",IF(ISNUMBER(OFFSET('Data transformed'!$A$4,MATCH($A28,'Data transformed'!$A$5:$A$185,0),MATCH(BR$4,'Data transformed'!$4:$4,0)-1)), MIN(MAX(OFFSET('Data transformed'!$A$4,MATCH($A28,'Data transformed'!$A$5:$A$185,0),MATCH(BR$4,'Data transformed'!$4:$4,0)-1),$M28),$N28),"NA"))</f>
        <v>NA</v>
      </c>
      <c r="BS28" s="103" t="str">
        <f aca="true">IF($J28="","",IF(ISNUMBER(OFFSET('Data transformed'!$A$4,MATCH($A28,'Data transformed'!$A$5:$A$185,0),MATCH(BS$4,'Data transformed'!$4:$4,0)-1)), MIN(MAX(OFFSET('Data transformed'!$A$4,MATCH($A28,'Data transformed'!$A$5:$A$185,0),MATCH(BS$4,'Data transformed'!$4:$4,0)-1),$M28),$N28),"NA"))</f>
        <v>NA</v>
      </c>
      <c r="BT28" s="103" t="str">
        <f aca="true">IF($J28="","",IF(ISNUMBER(OFFSET('Data transformed'!$A$4,MATCH($A28,'Data transformed'!$A$5:$A$185,0),MATCH(BT$4,'Data transformed'!$4:$4,0)-1)), MIN(MAX(OFFSET('Data transformed'!$A$4,MATCH($A28,'Data transformed'!$A$5:$A$185,0),MATCH(BT$4,'Data transformed'!$4:$4,0)-1),$M28),$N28),"NA"))</f>
        <v>NA</v>
      </c>
      <c r="BU28" s="103" t="str">
        <f aca="true">IF($J28="","",IF(ISNUMBER(OFFSET('Data transformed'!$A$4,MATCH($A28,'Data transformed'!$A$5:$A$185,0),MATCH(BU$4,'Data transformed'!$4:$4,0)-1)), MIN(MAX(OFFSET('Data transformed'!$A$4,MATCH($A28,'Data transformed'!$A$5:$A$185,0),MATCH(BU$4,'Data transformed'!$4:$4,0)-1),$M28),$N28),"NA"))</f>
        <v>NA</v>
      </c>
      <c r="BV28" s="103" t="str">
        <f aca="true">IF($J28="","",IF(ISNUMBER(OFFSET('Data transformed'!$A$4,MATCH($A28,'Data transformed'!$A$5:$A$185,0),MATCH(BV$4,'Data transformed'!$4:$4,0)-1)), MIN(MAX(OFFSET('Data transformed'!$A$4,MATCH($A28,'Data transformed'!$A$5:$A$185,0),MATCH(BV$4,'Data transformed'!$4:$4,0)-1),$M28),$N28),"NA"))</f>
        <v>NA</v>
      </c>
      <c r="BW28" s="103" t="str">
        <f aca="true">IF($J28="","",IF(ISNUMBER(OFFSET('Data transformed'!$A$4,MATCH($A28,'Data transformed'!$A$5:$A$185,0),MATCH(BW$4,'Data transformed'!$4:$4,0)-1)), MIN(MAX(OFFSET('Data transformed'!$A$4,MATCH($A28,'Data transformed'!$A$5:$A$185,0),MATCH(BW$4,'Data transformed'!$4:$4,0)-1),$M28),$N28),"NA"))</f>
        <v>NA</v>
      </c>
      <c r="BX28" s="103" t="str">
        <f aca="true">IF($J28="","",IF(ISNUMBER(OFFSET('Data transformed'!$A$4,MATCH($A28,'Data transformed'!$A$5:$A$185,0),MATCH(BX$4,'Data transformed'!$4:$4,0)-1)), MIN(MAX(OFFSET('Data transformed'!$A$4,MATCH($A28,'Data transformed'!$A$5:$A$185,0),MATCH(BX$4,'Data transformed'!$4:$4,0)-1),$M28),$N28),"NA"))</f>
        <v>NA</v>
      </c>
      <c r="BY28" s="103" t="str">
        <f aca="true">IF($J28="","",IF(ISNUMBER(OFFSET('Data transformed'!$A$4,MATCH($A28,'Data transformed'!$A$5:$A$185,0),MATCH(BY$4,'Data transformed'!$4:$4,0)-1)), MIN(MAX(OFFSET('Data transformed'!$A$4,MATCH($A28,'Data transformed'!$A$5:$A$185,0),MATCH(BY$4,'Data transformed'!$4:$4,0)-1),$M28),$N28),"NA"))</f>
        <v>NA</v>
      </c>
      <c r="BZ28" s="103" t="str">
        <f aca="true">IF($J28="","",IF(ISNUMBER(OFFSET('Data transformed'!$A$4,MATCH($A28,'Data transformed'!$A$5:$A$185,0),MATCH(BZ$4,'Data transformed'!$4:$4,0)-1)), MIN(MAX(OFFSET('Data transformed'!$A$4,MATCH($A28,'Data transformed'!$A$5:$A$185,0),MATCH(BZ$4,'Data transformed'!$4:$4,0)-1),$M28),$N28),"NA"))</f>
        <v>NA</v>
      </c>
      <c r="CA28" s="103" t="str">
        <f aca="true">IF($J28="","",IF(ISNUMBER(OFFSET('Data transformed'!$A$4,MATCH($A28,'Data transformed'!$A$5:$A$185,0),MATCH(CA$4,'Data transformed'!$4:$4,0)-1)), MIN(MAX(OFFSET('Data transformed'!$A$4,MATCH($A28,'Data transformed'!$A$5:$A$185,0),MATCH(CA$4,'Data transformed'!$4:$4,0)-1),$M28),$N28),"NA"))</f>
        <v>NA</v>
      </c>
      <c r="CB28" s="103" t="str">
        <f aca="true">IF($J28="","",IF(ISNUMBER(OFFSET('Data transformed'!$A$4,MATCH($A28,'Data transformed'!$A$5:$A$185,0),MATCH(CB$4,'Data transformed'!$4:$4,0)-1)), MIN(MAX(OFFSET('Data transformed'!$A$4,MATCH($A28,'Data transformed'!$A$5:$A$185,0),MATCH(CB$4,'Data transformed'!$4:$4,0)-1),$M28),$N28),"NA"))</f>
        <v>NA</v>
      </c>
      <c r="CC28" s="103" t="str">
        <f aca="true">IF($J28="","",IF(ISNUMBER(OFFSET('Data transformed'!$A$4,MATCH($A28,'Data transformed'!$A$5:$A$185,0),MATCH(CC$4,'Data transformed'!$4:$4,0)-1)), MIN(MAX(OFFSET('Data transformed'!$A$4,MATCH($A28,'Data transformed'!$A$5:$A$185,0),MATCH(CC$4,'Data transformed'!$4:$4,0)-1),$M28),$N28),"NA"))</f>
        <v>NA</v>
      </c>
      <c r="CD28" s="103" t="str">
        <f aca="true">IF($J28="","",IF(ISNUMBER(OFFSET('Data transformed'!$A$4,MATCH($A28,'Data transformed'!$A$5:$A$185,0),MATCH(CD$4,'Data transformed'!$4:$4,0)-1)), MIN(MAX(OFFSET('Data transformed'!$A$4,MATCH($A28,'Data transformed'!$A$5:$A$185,0),MATCH(CD$4,'Data transformed'!$4:$4,0)-1),$M28),$N28),"NA"))</f>
        <v>NA</v>
      </c>
      <c r="CE28" s="103" t="str">
        <f aca="true">IF($J28="","",IF(ISNUMBER(OFFSET('Data transformed'!$A$4,MATCH($A28,'Data transformed'!$A$5:$A$185,0),MATCH(CE$4,'Data transformed'!$4:$4,0)-1)), MIN(MAX(OFFSET('Data transformed'!$A$4,MATCH($A28,'Data transformed'!$A$5:$A$185,0),MATCH(CE$4,'Data transformed'!$4:$4,0)-1),$M28),$N28),"NA"))</f>
        <v>NA</v>
      </c>
      <c r="CF28" s="103" t="str">
        <f aca="true">IF($J28="","",IF(ISNUMBER(OFFSET('Data transformed'!$A$4,MATCH($A28,'Data transformed'!$A$5:$A$185,0),MATCH(CF$4,'Data transformed'!$4:$4,0)-1)), MIN(MAX(OFFSET('Data transformed'!$A$4,MATCH($A28,'Data transformed'!$A$5:$A$185,0),MATCH(CF$4,'Data transformed'!$4:$4,0)-1),$M28),$N28),"NA"))</f>
        <v>NA</v>
      </c>
      <c r="CG28" s="103" t="str">
        <f aca="true">IF($J28="","",IF(ISNUMBER(OFFSET('Data transformed'!$A$4,MATCH($A28,'Data transformed'!$A$5:$A$185,0),MATCH(CG$4,'Data transformed'!$4:$4,0)-1)), MIN(MAX(OFFSET('Data transformed'!$A$4,MATCH($A28,'Data transformed'!$A$5:$A$185,0),MATCH(CG$4,'Data transformed'!$4:$4,0)-1),$M28),$N28),"NA"))</f>
        <v>NA</v>
      </c>
      <c r="CH28" s="103" t="str">
        <f aca="true">IF($J28="","",IF(ISNUMBER(OFFSET('Data transformed'!$A$4,MATCH($A28,'Data transformed'!$A$5:$A$185,0),MATCH(CH$4,'Data transformed'!$4:$4,0)-1)), MIN(MAX(OFFSET('Data transformed'!$A$4,MATCH($A28,'Data transformed'!$A$5:$A$185,0),MATCH(CH$4,'Data transformed'!$4:$4,0)-1),$M28),$N28),"NA"))</f>
        <v>NA</v>
      </c>
      <c r="CI28" s="103" t="str">
        <f aca="true">IF($J28="","",IF(ISNUMBER(OFFSET('Data transformed'!$A$4,MATCH($A28,'Data transformed'!$A$5:$A$185,0),MATCH(CI$4,'Data transformed'!$4:$4,0)-1)), MIN(MAX(OFFSET('Data transformed'!$A$4,MATCH($A28,'Data transformed'!$A$5:$A$185,0),MATCH(CI$4,'Data transformed'!$4:$4,0)-1),$M28),$N28),"NA"))</f>
        <v>NA</v>
      </c>
      <c r="CJ28" s="103" t="str">
        <f aca="true">IF($J28="","",IF(ISNUMBER(OFFSET('Data transformed'!$A$4,MATCH($A28,'Data transformed'!$A$5:$A$185,0),MATCH(CJ$4,'Data transformed'!$4:$4,0)-1)), MIN(MAX(OFFSET('Data transformed'!$A$4,MATCH($A28,'Data transformed'!$A$5:$A$185,0),MATCH(CJ$4,'Data transformed'!$4:$4,0)-1),$M28),$N28),"NA"))</f>
        <v>NA</v>
      </c>
      <c r="CK28" s="103" t="str">
        <f aca="true">IF($J28="","",IF(ISNUMBER(OFFSET('Data transformed'!$A$4,MATCH($A28,'Data transformed'!$A$5:$A$185,0),MATCH(CK$4,'Data transformed'!$4:$4,0)-1)), MIN(MAX(OFFSET('Data transformed'!$A$4,MATCH($A28,'Data transformed'!$A$5:$A$185,0),MATCH(CK$4,'Data transformed'!$4:$4,0)-1),$M28),$N28),"NA"))</f>
        <v>NA</v>
      </c>
      <c r="CL28" s="103" t="str">
        <f aca="true">IF($J28="","",IF(ISNUMBER(OFFSET('Data transformed'!$A$4,MATCH($A28,'Data transformed'!$A$5:$A$185,0),MATCH(CL$4,'Data transformed'!$4:$4,0)-1)), MIN(MAX(OFFSET('Data transformed'!$A$4,MATCH($A28,'Data transformed'!$A$5:$A$185,0),MATCH(CL$4,'Data transformed'!$4:$4,0)-1),$M28),$N28),"NA"))</f>
        <v>NA</v>
      </c>
      <c r="CM28" s="103" t="str">
        <f aca="true">IF($J28="","",IF(ISNUMBER(OFFSET('Data transformed'!$A$4,MATCH($A28,'Data transformed'!$A$5:$A$185,0),MATCH(CM$4,'Data transformed'!$4:$4,0)-1)), MIN(MAX(OFFSET('Data transformed'!$A$4,MATCH($A28,'Data transformed'!$A$5:$A$185,0),MATCH(CM$4,'Data transformed'!$4:$4,0)-1),$M28),$N28),"NA"))</f>
        <v>NA</v>
      </c>
      <c r="CN28" s="103" t="str">
        <f aca="true">IF($J28="","",IF(ISNUMBER(OFFSET('Data transformed'!$A$4,MATCH($A28,'Data transformed'!$A$5:$A$185,0),MATCH(CN$4,'Data transformed'!$4:$4,0)-1)), MIN(MAX(OFFSET('Data transformed'!$A$4,MATCH($A28,'Data transformed'!$A$5:$A$185,0),MATCH(CN$4,'Data transformed'!$4:$4,0)-1),$M28),$N28),"NA"))</f>
        <v>NA</v>
      </c>
      <c r="CO28" s="103" t="str">
        <f aca="true">IF($J28="","",IF(ISNUMBER(OFFSET('Data transformed'!$A$4,MATCH($A28,'Data transformed'!$A$5:$A$185,0),MATCH(CO$4,'Data transformed'!$4:$4,0)-1)), MIN(MAX(OFFSET('Data transformed'!$A$4,MATCH($A28,'Data transformed'!$A$5:$A$185,0),MATCH(CO$4,'Data transformed'!$4:$4,0)-1),$M28),$N28),"NA"))</f>
        <v>NA</v>
      </c>
      <c r="CP28" s="103" t="str">
        <f aca="true">IF($J28="","",IF(ISNUMBER(OFFSET('Data transformed'!$A$4,MATCH($A28,'Data transformed'!$A$5:$A$185,0),MATCH(CP$4,'Data transformed'!$4:$4,0)-1)), MIN(MAX(OFFSET('Data transformed'!$A$4,MATCH($A28,'Data transformed'!$A$5:$A$185,0),MATCH(CP$4,'Data transformed'!$4:$4,0)-1),$M28),$N28),"NA"))</f>
        <v>NA</v>
      </c>
      <c r="CQ28" s="103" t="str">
        <f aca="true">IF($J28="","",IF(ISNUMBER(OFFSET('Data transformed'!$A$4,MATCH($A28,'Data transformed'!$A$5:$A$185,0),MATCH(CQ$4,'Data transformed'!$4:$4,0)-1)), MIN(MAX(OFFSET('Data transformed'!$A$4,MATCH($A28,'Data transformed'!$A$5:$A$185,0),MATCH(CQ$4,'Data transformed'!$4:$4,0)-1),$M28),$N28),"NA"))</f>
        <v>NA</v>
      </c>
      <c r="CR28" s="103" t="str">
        <f aca="true">IF($J28="","",IF(ISNUMBER(OFFSET('Data transformed'!$A$4,MATCH($A28,'Data transformed'!$A$5:$A$185,0),MATCH(CR$4,'Data transformed'!$4:$4,0)-1)), MIN(MAX(OFFSET('Data transformed'!$A$4,MATCH($A28,'Data transformed'!$A$5:$A$185,0),MATCH(CR$4,'Data transformed'!$4:$4,0)-1),$M28),$N28),"NA"))</f>
        <v>NA</v>
      </c>
      <c r="CS28" s="103" t="str">
        <f aca="true">IF($J28="","",IF(ISNUMBER(OFFSET('Data transformed'!$A$4,MATCH($A28,'Data transformed'!$A$5:$A$185,0),MATCH(CS$4,'Data transformed'!$4:$4,0)-1)), MIN(MAX(OFFSET('Data transformed'!$A$4,MATCH($A28,'Data transformed'!$A$5:$A$185,0),MATCH(CS$4,'Data transformed'!$4:$4,0)-1),$M28),$N28),"NA"))</f>
        <v>NA</v>
      </c>
      <c r="CT28" s="103" t="str">
        <f aca="true">IF($J28="","",IF(ISNUMBER(OFFSET('Data transformed'!$A$4,MATCH($A28,'Data transformed'!$A$5:$A$185,0),MATCH(CT$4,'Data transformed'!$4:$4,0)-1)), MIN(MAX(OFFSET('Data transformed'!$A$4,MATCH($A28,'Data transformed'!$A$5:$A$185,0),MATCH(CT$4,'Data transformed'!$4:$4,0)-1),$M28),$N28),"NA"))</f>
        <v>NA</v>
      </c>
      <c r="CU28" s="103" t="str">
        <f aca="true">IF($J28="","",IF(ISNUMBER(OFFSET('Data transformed'!$A$4,MATCH($A28,'Data transformed'!$A$5:$A$185,0),MATCH(CU$4,'Data transformed'!$4:$4,0)-1)), MIN(MAX(OFFSET('Data transformed'!$A$4,MATCH($A28,'Data transformed'!$A$5:$A$185,0),MATCH(CU$4,'Data transformed'!$4:$4,0)-1),$M28),$N28),"NA"))</f>
        <v>NA</v>
      </c>
    </row>
    <row r="29" s="103" customFormat="true" ht="15.5" hidden="false" customHeight="false" outlineLevel="0" collapsed="false">
      <c r="A29" s="107" t="n">
        <v>1310</v>
      </c>
      <c r="B29" s="107" t="n">
        <v>3</v>
      </c>
      <c r="C29" s="103" t="str">
        <f aca="true">IF(ISBLANK(OFFSET('Raw Data'!$A$3,MATCH($A29,'Raw Data'!$B$4:$B$185,0),MATCH(C$4,'Raw Data'!$3:$3,0)-1)),"",OFFSET('Raw Data'!$A$3,MATCH($A29,'Raw Data'!$B$4:$B$185,0),MATCH(C$4,'Raw Data'!$3:$3,0)-1))</f>
        <v>Logistical sophistication</v>
      </c>
      <c r="D29" s="103" t="str">
        <f aca="true">IF(ISBLANK(OFFSET('Raw Data'!$A$3,MATCH($A29,'Raw Data'!$B$4:$B$185,0),MATCH(D$4,'Raw Data'!$3:$3,0)-1)),"",OFFSET('Raw Data'!$A$3,MATCH($A29,'Raw Data'!$B$4:$B$185,0),MATCH(D$4,'Raw Data'!$3:$3,0)-1))</f>
        <v/>
      </c>
      <c r="E29" s="103" t="str">
        <f aca="true">IF(ISBLANK(OFFSET('Raw Data'!$A$3,MATCH($A29,'Raw Data'!$B$4:$B$185,0),MATCH(E$4,'Raw Data'!$3:$3,0)-1)),"",OFFSET('Raw Data'!$A$3,MATCH($A29,'Raw Data'!$B$4:$B$185,0),MATCH(E$4,'Raw Data'!$3:$3,0)-1))</f>
        <v/>
      </c>
      <c r="J29" s="103" t="e">
        <f aca="true" t="array" ref="J29:J29">IFERROR(_xlfn.QUARTILE.INC(IF(ISNUMBER(OFFSET('Data transformed'!$N$4,MATCH('outliers treatment'!$A29,'Data transformed'!$A$5:$A$185),1,1,COUNTA('Data transformed'!$O$4:$CX$4))),OFFSET('Data transformed'!$N$4,MATCH('outliers treatment'!$A29,'Data transformed'!$A$5:$A$185),1,1,COUNTA('Data transformed'!$O$4:$CX$4))),1),"")</f>
        <v>#N/A</v>
      </c>
      <c r="K29" s="103" t="e">
        <f aca="true" t="array" ref="K29:K29">IFERROR(_xlfn.QUARTILE.INC(IF(ISNUMBER(OFFSET('Data transformed'!$N$4,MATCH('outliers treatment'!$A29,'Data transformed'!$A$5:$A$185),1,1,COUNTA('Data transformed'!$O$4:$CX$4))),OFFSET('Data transformed'!$N$4,MATCH('outliers treatment'!$A29,'Data transformed'!$A$5:$A$185),1,1,COUNTA('Data transformed'!$O$4:$CX$4))),3),"")</f>
        <v>#N/A</v>
      </c>
      <c r="L29" s="103" t="str">
        <f aca="false">IFERROR(K29-J29,"")</f>
        <v/>
      </c>
      <c r="P29" s="105" t="str">
        <f aca="false" t="array" ref="P29:P29">IFERROR(SKEW(IF(ISNUMBER(T29:CU29),T29:CU29,"")),"")</f>
        <v/>
      </c>
      <c r="Q29" s="103" t="n">
        <f aca="true">IF(ISBLANK(OFFSET('Data above threshold'!$A$4,MATCH('Data above threshold'!$A28,'Data above threshold'!$A$5:$A$185,0),MATCH('Data above threshold'!N$4,'Data above threshold'!$4:$4,0)-1)),1,OFFSET('Data above threshold'!$A$4,MATCH('Data above threshold'!$A28,'Data above threshold'!$A$5:$A$185,0),MATCH('Data above threshold'!N$4,'Data above threshold'!$4:$4,0)-1))</f>
        <v>1</v>
      </c>
      <c r="R29" s="103" t="e">
        <f aca="false">IF($J29="","",COUNTIF(T29:CU29,M29)+ COUNTIF(T29:CQ29,N29))</f>
        <v>#N/A</v>
      </c>
      <c r="S29" s="106" t="str">
        <f aca="false" t="array" ref="S29:S29">IF(B29&lt;4,"",1-IFERROR(SUM(ISNUMBER(T29:CU29)*(1-$T$3:$CU$3))/COUNTIF($T$3:$CU$3,0),0))</f>
        <v/>
      </c>
      <c r="T29" s="103" t="str">
        <f aca="true">IF($J29="","",IF(ISNUMBER(OFFSET('Data transformed'!$A$4,MATCH($A29,'Data transformed'!$A$5:$A$185,0),MATCH(T$4,'Data transformed'!$4:$4,0)-1)), MIN(MAX(OFFSET('Data transformed'!$A$4,MATCH($A29,'Data transformed'!$A$5:$A$185,0),MATCH(T$4,'Data transformed'!$4:$4,0)-1),$M29),$N29),"NA"))</f>
        <v>NA</v>
      </c>
      <c r="U29" s="103" t="str">
        <f aca="true">IF($J29="","",IF(ISNUMBER(OFFSET('Data transformed'!$A$4,MATCH($A29,'Data transformed'!$A$5:$A$185,0),MATCH(U$4,'Data transformed'!$4:$4,0)-1)), MIN(MAX(OFFSET('Data transformed'!$A$4,MATCH($A29,'Data transformed'!$A$5:$A$185,0),MATCH(U$4,'Data transformed'!$4:$4,0)-1),$M29),$N29),"NA"))</f>
        <v>NA</v>
      </c>
      <c r="V29" s="103" t="str">
        <f aca="true">IF($J29="","",IF(ISNUMBER(OFFSET('Data transformed'!$A$4,MATCH($A29,'Data transformed'!$A$5:$A$185,0),MATCH(V$4,'Data transformed'!$4:$4,0)-1)), MIN(MAX(OFFSET('Data transformed'!$A$4,MATCH($A29,'Data transformed'!$A$5:$A$185,0),MATCH(V$4,'Data transformed'!$4:$4,0)-1),$M29),$N29),"NA"))</f>
        <v>NA</v>
      </c>
      <c r="W29" s="103" t="str">
        <f aca="true">IF($J29="","",IF(ISNUMBER(OFFSET('Data transformed'!$A$4,MATCH($A29,'Data transformed'!$A$5:$A$185,0),MATCH(W$4,'Data transformed'!$4:$4,0)-1)), MIN(MAX(OFFSET('Data transformed'!$A$4,MATCH($A29,'Data transformed'!$A$5:$A$185,0),MATCH(W$4,'Data transformed'!$4:$4,0)-1),$M29),$N29),"NA"))</f>
        <v>NA</v>
      </c>
      <c r="X29" s="103" t="str">
        <f aca="true">IF($J29="","",IF(ISNUMBER(OFFSET('Data transformed'!$A$4,MATCH($A29,'Data transformed'!$A$5:$A$185,0),MATCH(X$4,'Data transformed'!$4:$4,0)-1)), MIN(MAX(OFFSET('Data transformed'!$A$4,MATCH($A29,'Data transformed'!$A$5:$A$185,0),MATCH(X$4,'Data transformed'!$4:$4,0)-1),$M29),$N29),"NA"))</f>
        <v>NA</v>
      </c>
      <c r="Y29" s="103" t="str">
        <f aca="true">IF($J29="","",IF(ISNUMBER(OFFSET('Data transformed'!$A$4,MATCH($A29,'Data transformed'!$A$5:$A$185,0),MATCH(Y$4,'Data transformed'!$4:$4,0)-1)), MIN(MAX(OFFSET('Data transformed'!$A$4,MATCH($A29,'Data transformed'!$A$5:$A$185,0),MATCH(Y$4,'Data transformed'!$4:$4,0)-1),$M29),$N29),"NA"))</f>
        <v>NA</v>
      </c>
      <c r="Z29" s="103" t="str">
        <f aca="true">IF($J29="","",IF(ISNUMBER(OFFSET('Data transformed'!$A$4,MATCH($A29,'Data transformed'!$A$5:$A$185,0),MATCH(Z$4,'Data transformed'!$4:$4,0)-1)), MIN(MAX(OFFSET('Data transformed'!$A$4,MATCH($A29,'Data transformed'!$A$5:$A$185,0),MATCH(Z$4,'Data transformed'!$4:$4,0)-1),$M29),$N29),"NA"))</f>
        <v>NA</v>
      </c>
      <c r="AA29" s="103" t="str">
        <f aca="true">IF($J29="","",IF(ISNUMBER(OFFSET('Data transformed'!$A$4,MATCH($A29,'Data transformed'!$A$5:$A$185,0),MATCH(AA$4,'Data transformed'!$4:$4,0)-1)), MIN(MAX(OFFSET('Data transformed'!$A$4,MATCH($A29,'Data transformed'!$A$5:$A$185,0),MATCH(AA$4,'Data transformed'!$4:$4,0)-1),$M29),$N29),"NA"))</f>
        <v>NA</v>
      </c>
      <c r="AB29" s="103" t="str">
        <f aca="true">IF($J29="","",IF(ISNUMBER(OFFSET('Data transformed'!$A$4,MATCH($A29,'Data transformed'!$A$5:$A$185,0),MATCH(AB$4,'Data transformed'!$4:$4,0)-1)), MIN(MAX(OFFSET('Data transformed'!$A$4,MATCH($A29,'Data transformed'!$A$5:$A$185,0),MATCH(AB$4,'Data transformed'!$4:$4,0)-1),$M29),$N29),"NA"))</f>
        <v>NA</v>
      </c>
      <c r="AC29" s="103" t="str">
        <f aca="true">IF($J29="","",IF(ISNUMBER(OFFSET('Data transformed'!$A$4,MATCH($A29,'Data transformed'!$A$5:$A$185,0),MATCH(AC$4,'Data transformed'!$4:$4,0)-1)), MIN(MAX(OFFSET('Data transformed'!$A$4,MATCH($A29,'Data transformed'!$A$5:$A$185,0),MATCH(AC$4,'Data transformed'!$4:$4,0)-1),$M29),$N29),"NA"))</f>
        <v>NA</v>
      </c>
      <c r="AD29" s="103" t="str">
        <f aca="true">IF($J29="","",IF(ISNUMBER(OFFSET('Data transformed'!$A$4,MATCH($A29,'Data transformed'!$A$5:$A$185,0),MATCH(AD$4,'Data transformed'!$4:$4,0)-1)), MIN(MAX(OFFSET('Data transformed'!$A$4,MATCH($A29,'Data transformed'!$A$5:$A$185,0),MATCH(AD$4,'Data transformed'!$4:$4,0)-1),$M29),$N29),"NA"))</f>
        <v>NA</v>
      </c>
      <c r="AE29" s="103" t="str">
        <f aca="true">IF($J29="","",IF(ISNUMBER(OFFSET('Data transformed'!$A$4,MATCH($A29,'Data transformed'!$A$5:$A$185,0),MATCH(AE$4,'Data transformed'!$4:$4,0)-1)), MIN(MAX(OFFSET('Data transformed'!$A$4,MATCH($A29,'Data transformed'!$A$5:$A$185,0),MATCH(AE$4,'Data transformed'!$4:$4,0)-1),$M29),$N29),"NA"))</f>
        <v>NA</v>
      </c>
      <c r="AF29" s="103" t="str">
        <f aca="true">IF($J29="","",IF(ISNUMBER(OFFSET('Data transformed'!$A$4,MATCH($A29,'Data transformed'!$A$5:$A$185,0),MATCH(AF$4,'Data transformed'!$4:$4,0)-1)), MIN(MAX(OFFSET('Data transformed'!$A$4,MATCH($A29,'Data transformed'!$A$5:$A$185,0),MATCH(AF$4,'Data transformed'!$4:$4,0)-1),$M29),$N29),"NA"))</f>
        <v>NA</v>
      </c>
      <c r="AG29" s="103" t="str">
        <f aca="true">IF($J29="","",IF(ISNUMBER(OFFSET('Data transformed'!$A$4,MATCH($A29,'Data transformed'!$A$5:$A$185,0),MATCH(AG$4,'Data transformed'!$4:$4,0)-1)), MIN(MAX(OFFSET('Data transformed'!$A$4,MATCH($A29,'Data transformed'!$A$5:$A$185,0),MATCH(AG$4,'Data transformed'!$4:$4,0)-1),$M29),$N29),"NA"))</f>
        <v>NA</v>
      </c>
      <c r="AH29" s="103" t="str">
        <f aca="true">IF($J29="","",IF(ISNUMBER(OFFSET('Data transformed'!$A$4,MATCH($A29,'Data transformed'!$A$5:$A$185,0),MATCH(AH$4,'Data transformed'!$4:$4,0)-1)), MIN(MAX(OFFSET('Data transformed'!$A$4,MATCH($A29,'Data transformed'!$A$5:$A$185,0),MATCH(AH$4,'Data transformed'!$4:$4,0)-1),$M29),$N29),"NA"))</f>
        <v>NA</v>
      </c>
      <c r="AI29" s="103" t="str">
        <f aca="true">IF($J29="","",IF(ISNUMBER(OFFSET('Data transformed'!$A$4,MATCH($A29,'Data transformed'!$A$5:$A$185,0),MATCH(AI$4,'Data transformed'!$4:$4,0)-1)), MIN(MAX(OFFSET('Data transformed'!$A$4,MATCH($A29,'Data transformed'!$A$5:$A$185,0),MATCH(AI$4,'Data transformed'!$4:$4,0)-1),$M29),$N29),"NA"))</f>
        <v>NA</v>
      </c>
      <c r="AJ29" s="103" t="str">
        <f aca="true">IF($J29="","",IF(ISNUMBER(OFFSET('Data transformed'!$A$4,MATCH($A29,'Data transformed'!$A$5:$A$185,0),MATCH(AJ$4,'Data transformed'!$4:$4,0)-1)), MIN(MAX(OFFSET('Data transformed'!$A$4,MATCH($A29,'Data transformed'!$A$5:$A$185,0),MATCH(AJ$4,'Data transformed'!$4:$4,0)-1),$M29),$N29),"NA"))</f>
        <v>NA</v>
      </c>
      <c r="AK29" s="103" t="str">
        <f aca="true">IF($J29="","",IF(ISNUMBER(OFFSET('Data transformed'!$A$4,MATCH($A29,'Data transformed'!$A$5:$A$185,0),MATCH(AK$4,'Data transformed'!$4:$4,0)-1)), MIN(MAX(OFFSET('Data transformed'!$A$4,MATCH($A29,'Data transformed'!$A$5:$A$185,0),MATCH(AK$4,'Data transformed'!$4:$4,0)-1),$M29),$N29),"NA"))</f>
        <v>NA</v>
      </c>
      <c r="AL29" s="103" t="str">
        <f aca="true">IF($J29="","",IF(ISNUMBER(OFFSET('Data transformed'!$A$4,MATCH($A29,'Data transformed'!$A$5:$A$185,0),MATCH(AL$4,'Data transformed'!$4:$4,0)-1)), MIN(MAX(OFFSET('Data transformed'!$A$4,MATCH($A29,'Data transformed'!$A$5:$A$185,0),MATCH(AL$4,'Data transformed'!$4:$4,0)-1),$M29),$N29),"NA"))</f>
        <v>NA</v>
      </c>
      <c r="AM29" s="103" t="str">
        <f aca="true">IF($J29="","",IF(ISNUMBER(OFFSET('Data transformed'!$A$4,MATCH($A29,'Data transformed'!$A$5:$A$185,0),MATCH(AM$4,'Data transformed'!$4:$4,0)-1)), MIN(MAX(OFFSET('Data transformed'!$A$4,MATCH($A29,'Data transformed'!$A$5:$A$185,0),MATCH(AM$4,'Data transformed'!$4:$4,0)-1),$M29),$N29),"NA"))</f>
        <v>NA</v>
      </c>
      <c r="AN29" s="103" t="str">
        <f aca="true">IF($J29="","",IF(ISNUMBER(OFFSET('Data transformed'!$A$4,MATCH($A29,'Data transformed'!$A$5:$A$185,0),MATCH(AN$4,'Data transformed'!$4:$4,0)-1)), MIN(MAX(OFFSET('Data transformed'!$A$4,MATCH($A29,'Data transformed'!$A$5:$A$185,0),MATCH(AN$4,'Data transformed'!$4:$4,0)-1),$M29),$N29),"NA"))</f>
        <v>NA</v>
      </c>
      <c r="AO29" s="103" t="str">
        <f aca="true">IF($J29="","",IF(ISNUMBER(OFFSET('Data transformed'!$A$4,MATCH($A29,'Data transformed'!$A$5:$A$185,0),MATCH(AO$4,'Data transformed'!$4:$4,0)-1)), MIN(MAX(OFFSET('Data transformed'!$A$4,MATCH($A29,'Data transformed'!$A$5:$A$185,0),MATCH(AO$4,'Data transformed'!$4:$4,0)-1),$M29),$N29),"NA"))</f>
        <v>NA</v>
      </c>
      <c r="AP29" s="103" t="str">
        <f aca="true">IF($J29="","",IF(ISNUMBER(OFFSET('Data transformed'!$A$4,MATCH($A29,'Data transformed'!$A$5:$A$185,0),MATCH(AP$4,'Data transformed'!$4:$4,0)-1)), MIN(MAX(OFFSET('Data transformed'!$A$4,MATCH($A29,'Data transformed'!$A$5:$A$185,0),MATCH(AP$4,'Data transformed'!$4:$4,0)-1),$M29),$N29),"NA"))</f>
        <v>NA</v>
      </c>
      <c r="AQ29" s="103" t="str">
        <f aca="true">IF($J29="","",IF(ISNUMBER(OFFSET('Data transformed'!$A$4,MATCH($A29,'Data transformed'!$A$5:$A$185,0),MATCH(AQ$4,'Data transformed'!$4:$4,0)-1)), MIN(MAX(OFFSET('Data transformed'!$A$4,MATCH($A29,'Data transformed'!$A$5:$A$185,0),MATCH(AQ$4,'Data transformed'!$4:$4,0)-1),$M29),$N29),"NA"))</f>
        <v>NA</v>
      </c>
      <c r="AR29" s="103" t="str">
        <f aca="true">IF($J29="","",IF(ISNUMBER(OFFSET('Data transformed'!$A$4,MATCH($A29,'Data transformed'!$A$5:$A$185,0),MATCH(AR$4,'Data transformed'!$4:$4,0)-1)), MIN(MAX(OFFSET('Data transformed'!$A$4,MATCH($A29,'Data transformed'!$A$5:$A$185,0),MATCH(AR$4,'Data transformed'!$4:$4,0)-1),$M29),$N29),"NA"))</f>
        <v>NA</v>
      </c>
      <c r="AS29" s="103" t="str">
        <f aca="true">IF($J29="","",IF(ISNUMBER(OFFSET('Data transformed'!$A$4,MATCH($A29,'Data transformed'!$A$5:$A$185,0),MATCH(AS$4,'Data transformed'!$4:$4,0)-1)), MIN(MAX(OFFSET('Data transformed'!$A$4,MATCH($A29,'Data transformed'!$A$5:$A$185,0),MATCH(AS$4,'Data transformed'!$4:$4,0)-1),$M29),$N29),"NA"))</f>
        <v>NA</v>
      </c>
      <c r="AT29" s="103" t="str">
        <f aca="true">IF($J29="","",IF(ISNUMBER(OFFSET('Data transformed'!$A$4,MATCH($A29,'Data transformed'!$A$5:$A$185,0),MATCH(AT$4,'Data transformed'!$4:$4,0)-1)), MIN(MAX(OFFSET('Data transformed'!$A$4,MATCH($A29,'Data transformed'!$A$5:$A$185,0),MATCH(AT$4,'Data transformed'!$4:$4,0)-1),$M29),$N29),"NA"))</f>
        <v>NA</v>
      </c>
      <c r="AU29" s="103" t="str">
        <f aca="true">IF($J29="","",IF(ISNUMBER(OFFSET('Data transformed'!$A$4,MATCH($A29,'Data transformed'!$A$5:$A$185,0),MATCH(AU$4,'Data transformed'!$4:$4,0)-1)), MIN(MAX(OFFSET('Data transformed'!$A$4,MATCH($A29,'Data transformed'!$A$5:$A$185,0),MATCH(AU$4,'Data transformed'!$4:$4,0)-1),$M29),$N29),"NA"))</f>
        <v>NA</v>
      </c>
      <c r="AV29" s="103" t="str">
        <f aca="true">IF($J29="","",IF(ISNUMBER(OFFSET('Data transformed'!$A$4,MATCH($A29,'Data transformed'!$A$5:$A$185,0),MATCH(AV$4,'Data transformed'!$4:$4,0)-1)), MIN(MAX(OFFSET('Data transformed'!$A$4,MATCH($A29,'Data transformed'!$A$5:$A$185,0),MATCH(AV$4,'Data transformed'!$4:$4,0)-1),$M29),$N29),"NA"))</f>
        <v>NA</v>
      </c>
      <c r="AW29" s="103" t="str">
        <f aca="true">IF($J29="","",IF(ISNUMBER(OFFSET('Data transformed'!$A$4,MATCH($A29,'Data transformed'!$A$5:$A$185,0),MATCH(AW$4,'Data transformed'!$4:$4,0)-1)), MIN(MAX(OFFSET('Data transformed'!$A$4,MATCH($A29,'Data transformed'!$A$5:$A$185,0),MATCH(AW$4,'Data transformed'!$4:$4,0)-1),$M29),$N29),"NA"))</f>
        <v>NA</v>
      </c>
      <c r="AX29" s="103" t="str">
        <f aca="true">IF($J29="","",IF(ISNUMBER(OFFSET('Data transformed'!$A$4,MATCH($A29,'Data transformed'!$A$5:$A$185,0),MATCH(AX$4,'Data transformed'!$4:$4,0)-1)), MIN(MAX(OFFSET('Data transformed'!$A$4,MATCH($A29,'Data transformed'!$A$5:$A$185,0),MATCH(AX$4,'Data transformed'!$4:$4,0)-1),$M29),$N29),"NA"))</f>
        <v>NA</v>
      </c>
      <c r="AY29" s="103" t="str">
        <f aca="true">IF($J29="","",IF(ISNUMBER(OFFSET('Data transformed'!$A$4,MATCH($A29,'Data transformed'!$A$5:$A$185,0),MATCH(AY$4,'Data transformed'!$4:$4,0)-1)), MIN(MAX(OFFSET('Data transformed'!$A$4,MATCH($A29,'Data transformed'!$A$5:$A$185,0),MATCH(AY$4,'Data transformed'!$4:$4,0)-1),$M29),$N29),"NA"))</f>
        <v>NA</v>
      </c>
      <c r="AZ29" s="103" t="str">
        <f aca="true">IF($J29="","",IF(ISNUMBER(OFFSET('Data transformed'!$A$4,MATCH($A29,'Data transformed'!$A$5:$A$185,0),MATCH(AZ$4,'Data transformed'!$4:$4,0)-1)), MIN(MAX(OFFSET('Data transformed'!$A$4,MATCH($A29,'Data transformed'!$A$5:$A$185,0),MATCH(AZ$4,'Data transformed'!$4:$4,0)-1),$M29),$N29),"NA"))</f>
        <v>NA</v>
      </c>
      <c r="BA29" s="103" t="str">
        <f aca="true">IF($J29="","",IF(ISNUMBER(OFFSET('Data transformed'!$A$4,MATCH($A29,'Data transformed'!$A$5:$A$185,0),MATCH(BA$4,'Data transformed'!$4:$4,0)-1)), MIN(MAX(OFFSET('Data transformed'!$A$4,MATCH($A29,'Data transformed'!$A$5:$A$185,0),MATCH(BA$4,'Data transformed'!$4:$4,0)-1),$M29),$N29),"NA"))</f>
        <v>NA</v>
      </c>
      <c r="BB29" s="103" t="str">
        <f aca="true">IF($J29="","",IF(ISNUMBER(OFFSET('Data transformed'!$A$4,MATCH($A29,'Data transformed'!$A$5:$A$185,0),MATCH(BB$4,'Data transformed'!$4:$4,0)-1)), MIN(MAX(OFFSET('Data transformed'!$A$4,MATCH($A29,'Data transformed'!$A$5:$A$185,0),MATCH(BB$4,'Data transformed'!$4:$4,0)-1),$M29),$N29),"NA"))</f>
        <v>NA</v>
      </c>
      <c r="BC29" s="103" t="str">
        <f aca="true">IF($J29="","",IF(ISNUMBER(OFFSET('Data transformed'!$A$4,MATCH($A29,'Data transformed'!$A$5:$A$185,0),MATCH(BC$4,'Data transformed'!$4:$4,0)-1)), MIN(MAX(OFFSET('Data transformed'!$A$4,MATCH($A29,'Data transformed'!$A$5:$A$185,0),MATCH(BC$4,'Data transformed'!$4:$4,0)-1),$M29),$N29),"NA"))</f>
        <v>NA</v>
      </c>
      <c r="BD29" s="103" t="str">
        <f aca="true">IF($J29="","",IF(ISNUMBER(OFFSET('Data transformed'!$A$4,MATCH($A29,'Data transformed'!$A$5:$A$185,0),MATCH(BD$4,'Data transformed'!$4:$4,0)-1)), MIN(MAX(OFFSET('Data transformed'!$A$4,MATCH($A29,'Data transformed'!$A$5:$A$185,0),MATCH(BD$4,'Data transformed'!$4:$4,0)-1),$M29),$N29),"NA"))</f>
        <v>NA</v>
      </c>
      <c r="BE29" s="103" t="str">
        <f aca="true">IF($J29="","",IF(ISNUMBER(OFFSET('Data transformed'!$A$4,MATCH($A29,'Data transformed'!$A$5:$A$185,0),MATCH(BE$4,'Data transformed'!$4:$4,0)-1)), MIN(MAX(OFFSET('Data transformed'!$A$4,MATCH($A29,'Data transformed'!$A$5:$A$185,0),MATCH(BE$4,'Data transformed'!$4:$4,0)-1),$M29),$N29),"NA"))</f>
        <v>NA</v>
      </c>
      <c r="BF29" s="103" t="str">
        <f aca="true">IF($J29="","",IF(ISNUMBER(OFFSET('Data transformed'!$A$4,MATCH($A29,'Data transformed'!$A$5:$A$185,0),MATCH(BF$4,'Data transformed'!$4:$4,0)-1)), MIN(MAX(OFFSET('Data transformed'!$A$4,MATCH($A29,'Data transformed'!$A$5:$A$185,0),MATCH(BF$4,'Data transformed'!$4:$4,0)-1),$M29),$N29),"NA"))</f>
        <v>NA</v>
      </c>
      <c r="BG29" s="103" t="str">
        <f aca="true">IF($J29="","",IF(ISNUMBER(OFFSET('Data transformed'!$A$4,MATCH($A29,'Data transformed'!$A$5:$A$185,0),MATCH(BG$4,'Data transformed'!$4:$4,0)-1)), MIN(MAX(OFFSET('Data transformed'!$A$4,MATCH($A29,'Data transformed'!$A$5:$A$185,0),MATCH(BG$4,'Data transformed'!$4:$4,0)-1),$M29),$N29),"NA"))</f>
        <v>NA</v>
      </c>
      <c r="BH29" s="103" t="str">
        <f aca="true">IF($J29="","",IF(ISNUMBER(OFFSET('Data transformed'!$A$4,MATCH($A29,'Data transformed'!$A$5:$A$185,0),MATCH(BH$4,'Data transformed'!$4:$4,0)-1)), MIN(MAX(OFFSET('Data transformed'!$A$4,MATCH($A29,'Data transformed'!$A$5:$A$185,0),MATCH(BH$4,'Data transformed'!$4:$4,0)-1),$M29),$N29),"NA"))</f>
        <v>NA</v>
      </c>
      <c r="BI29" s="103" t="str">
        <f aca="true">IF($J29="","",IF(ISNUMBER(OFFSET('Data transformed'!$A$4,MATCH($A29,'Data transformed'!$A$5:$A$185,0),MATCH(BI$4,'Data transformed'!$4:$4,0)-1)), MIN(MAX(OFFSET('Data transformed'!$A$4,MATCH($A29,'Data transformed'!$A$5:$A$185,0),MATCH(BI$4,'Data transformed'!$4:$4,0)-1),$M29),$N29),"NA"))</f>
        <v>NA</v>
      </c>
      <c r="BJ29" s="103" t="str">
        <f aca="true">IF($J29="","",IF(ISNUMBER(OFFSET('Data transformed'!$A$4,MATCH($A29,'Data transformed'!$A$5:$A$185,0),MATCH(BJ$4,'Data transformed'!$4:$4,0)-1)), MIN(MAX(OFFSET('Data transformed'!$A$4,MATCH($A29,'Data transformed'!$A$5:$A$185,0),MATCH(BJ$4,'Data transformed'!$4:$4,0)-1),$M29),$N29),"NA"))</f>
        <v>NA</v>
      </c>
      <c r="BK29" s="103" t="str">
        <f aca="true">IF($J29="","",IF(ISNUMBER(OFFSET('Data transformed'!$A$4,MATCH($A29,'Data transformed'!$A$5:$A$185,0),MATCH(BK$4,'Data transformed'!$4:$4,0)-1)), MIN(MAX(OFFSET('Data transformed'!$A$4,MATCH($A29,'Data transformed'!$A$5:$A$185,0),MATCH(BK$4,'Data transformed'!$4:$4,0)-1),$M29),$N29),"NA"))</f>
        <v>NA</v>
      </c>
      <c r="BL29" s="103" t="str">
        <f aca="true">IF($J29="","",IF(ISNUMBER(OFFSET('Data transformed'!$A$4,MATCH($A29,'Data transformed'!$A$5:$A$185,0),MATCH(BL$4,'Data transformed'!$4:$4,0)-1)), MIN(MAX(OFFSET('Data transformed'!$A$4,MATCH($A29,'Data transformed'!$A$5:$A$185,0),MATCH(BL$4,'Data transformed'!$4:$4,0)-1),$M29),$N29),"NA"))</f>
        <v>NA</v>
      </c>
      <c r="BM29" s="103" t="str">
        <f aca="true">IF($J29="","",IF(ISNUMBER(OFFSET('Data transformed'!$A$4,MATCH($A29,'Data transformed'!$A$5:$A$185,0),MATCH(BM$4,'Data transformed'!$4:$4,0)-1)), MIN(MAX(OFFSET('Data transformed'!$A$4,MATCH($A29,'Data transformed'!$A$5:$A$185,0),MATCH(BM$4,'Data transformed'!$4:$4,0)-1),$M29),$N29),"NA"))</f>
        <v>NA</v>
      </c>
      <c r="BN29" s="103" t="str">
        <f aca="true">IF($J29="","",IF(ISNUMBER(OFFSET('Data transformed'!$A$4,MATCH($A29,'Data transformed'!$A$5:$A$185,0),MATCH(BN$4,'Data transformed'!$4:$4,0)-1)), MIN(MAX(OFFSET('Data transformed'!$A$4,MATCH($A29,'Data transformed'!$A$5:$A$185,0),MATCH(BN$4,'Data transformed'!$4:$4,0)-1),$M29),$N29),"NA"))</f>
        <v>NA</v>
      </c>
      <c r="BO29" s="103" t="str">
        <f aca="true">IF($J29="","",IF(ISNUMBER(OFFSET('Data transformed'!$A$4,MATCH($A29,'Data transformed'!$A$5:$A$185,0),MATCH(BO$4,'Data transformed'!$4:$4,0)-1)), MIN(MAX(OFFSET('Data transformed'!$A$4,MATCH($A29,'Data transformed'!$A$5:$A$185,0),MATCH(BO$4,'Data transformed'!$4:$4,0)-1),$M29),$N29),"NA"))</f>
        <v>NA</v>
      </c>
      <c r="BP29" s="103" t="str">
        <f aca="true">IF($J29="","",IF(ISNUMBER(OFFSET('Data transformed'!$A$4,MATCH($A29,'Data transformed'!$A$5:$A$185,0),MATCH(BP$4,'Data transformed'!$4:$4,0)-1)), MIN(MAX(OFFSET('Data transformed'!$A$4,MATCH($A29,'Data transformed'!$A$5:$A$185,0),MATCH(BP$4,'Data transformed'!$4:$4,0)-1),$M29),$N29),"NA"))</f>
        <v>NA</v>
      </c>
      <c r="BQ29" s="103" t="str">
        <f aca="true">IF($J29="","",IF(ISNUMBER(OFFSET('Data transformed'!$A$4,MATCH($A29,'Data transformed'!$A$5:$A$185,0),MATCH(BQ$4,'Data transformed'!$4:$4,0)-1)), MIN(MAX(OFFSET('Data transformed'!$A$4,MATCH($A29,'Data transformed'!$A$5:$A$185,0),MATCH(BQ$4,'Data transformed'!$4:$4,0)-1),$M29),$N29),"NA"))</f>
        <v>NA</v>
      </c>
      <c r="BR29" s="103" t="str">
        <f aca="true">IF($J29="","",IF(ISNUMBER(OFFSET('Data transformed'!$A$4,MATCH($A29,'Data transformed'!$A$5:$A$185,0),MATCH(BR$4,'Data transformed'!$4:$4,0)-1)), MIN(MAX(OFFSET('Data transformed'!$A$4,MATCH($A29,'Data transformed'!$A$5:$A$185,0),MATCH(BR$4,'Data transformed'!$4:$4,0)-1),$M29),$N29),"NA"))</f>
        <v>NA</v>
      </c>
      <c r="BS29" s="103" t="str">
        <f aca="true">IF($J29="","",IF(ISNUMBER(OFFSET('Data transformed'!$A$4,MATCH($A29,'Data transformed'!$A$5:$A$185,0),MATCH(BS$4,'Data transformed'!$4:$4,0)-1)), MIN(MAX(OFFSET('Data transformed'!$A$4,MATCH($A29,'Data transformed'!$A$5:$A$185,0),MATCH(BS$4,'Data transformed'!$4:$4,0)-1),$M29),$N29),"NA"))</f>
        <v>NA</v>
      </c>
      <c r="BT29" s="103" t="str">
        <f aca="true">IF($J29="","",IF(ISNUMBER(OFFSET('Data transformed'!$A$4,MATCH($A29,'Data transformed'!$A$5:$A$185,0),MATCH(BT$4,'Data transformed'!$4:$4,0)-1)), MIN(MAX(OFFSET('Data transformed'!$A$4,MATCH($A29,'Data transformed'!$A$5:$A$185,0),MATCH(BT$4,'Data transformed'!$4:$4,0)-1),$M29),$N29),"NA"))</f>
        <v>NA</v>
      </c>
      <c r="BU29" s="103" t="str">
        <f aca="true">IF($J29="","",IF(ISNUMBER(OFFSET('Data transformed'!$A$4,MATCH($A29,'Data transformed'!$A$5:$A$185,0),MATCH(BU$4,'Data transformed'!$4:$4,0)-1)), MIN(MAX(OFFSET('Data transformed'!$A$4,MATCH($A29,'Data transformed'!$A$5:$A$185,0),MATCH(BU$4,'Data transformed'!$4:$4,0)-1),$M29),$N29),"NA"))</f>
        <v>NA</v>
      </c>
      <c r="BV29" s="103" t="str">
        <f aca="true">IF($J29="","",IF(ISNUMBER(OFFSET('Data transformed'!$A$4,MATCH($A29,'Data transformed'!$A$5:$A$185,0),MATCH(BV$4,'Data transformed'!$4:$4,0)-1)), MIN(MAX(OFFSET('Data transformed'!$A$4,MATCH($A29,'Data transformed'!$A$5:$A$185,0),MATCH(BV$4,'Data transformed'!$4:$4,0)-1),$M29),$N29),"NA"))</f>
        <v>NA</v>
      </c>
      <c r="BW29" s="103" t="str">
        <f aca="true">IF($J29="","",IF(ISNUMBER(OFFSET('Data transformed'!$A$4,MATCH($A29,'Data transformed'!$A$5:$A$185,0),MATCH(BW$4,'Data transformed'!$4:$4,0)-1)), MIN(MAX(OFFSET('Data transformed'!$A$4,MATCH($A29,'Data transformed'!$A$5:$A$185,0),MATCH(BW$4,'Data transformed'!$4:$4,0)-1),$M29),$N29),"NA"))</f>
        <v>NA</v>
      </c>
      <c r="BX29" s="103" t="str">
        <f aca="true">IF($J29="","",IF(ISNUMBER(OFFSET('Data transformed'!$A$4,MATCH($A29,'Data transformed'!$A$5:$A$185,0),MATCH(BX$4,'Data transformed'!$4:$4,0)-1)), MIN(MAX(OFFSET('Data transformed'!$A$4,MATCH($A29,'Data transformed'!$A$5:$A$185,0),MATCH(BX$4,'Data transformed'!$4:$4,0)-1),$M29),$N29),"NA"))</f>
        <v>NA</v>
      </c>
      <c r="BY29" s="103" t="str">
        <f aca="true">IF($J29="","",IF(ISNUMBER(OFFSET('Data transformed'!$A$4,MATCH($A29,'Data transformed'!$A$5:$A$185,0),MATCH(BY$4,'Data transformed'!$4:$4,0)-1)), MIN(MAX(OFFSET('Data transformed'!$A$4,MATCH($A29,'Data transformed'!$A$5:$A$185,0),MATCH(BY$4,'Data transformed'!$4:$4,0)-1),$M29),$N29),"NA"))</f>
        <v>NA</v>
      </c>
      <c r="BZ29" s="103" t="str">
        <f aca="true">IF($J29="","",IF(ISNUMBER(OFFSET('Data transformed'!$A$4,MATCH($A29,'Data transformed'!$A$5:$A$185,0),MATCH(BZ$4,'Data transformed'!$4:$4,0)-1)), MIN(MAX(OFFSET('Data transformed'!$A$4,MATCH($A29,'Data transformed'!$A$5:$A$185,0),MATCH(BZ$4,'Data transformed'!$4:$4,0)-1),$M29),$N29),"NA"))</f>
        <v>NA</v>
      </c>
      <c r="CA29" s="103" t="str">
        <f aca="true">IF($J29="","",IF(ISNUMBER(OFFSET('Data transformed'!$A$4,MATCH($A29,'Data transformed'!$A$5:$A$185,0),MATCH(CA$4,'Data transformed'!$4:$4,0)-1)), MIN(MAX(OFFSET('Data transformed'!$A$4,MATCH($A29,'Data transformed'!$A$5:$A$185,0),MATCH(CA$4,'Data transformed'!$4:$4,0)-1),$M29),$N29),"NA"))</f>
        <v>NA</v>
      </c>
      <c r="CB29" s="103" t="str">
        <f aca="true">IF($J29="","",IF(ISNUMBER(OFFSET('Data transformed'!$A$4,MATCH($A29,'Data transformed'!$A$5:$A$185,0),MATCH(CB$4,'Data transformed'!$4:$4,0)-1)), MIN(MAX(OFFSET('Data transformed'!$A$4,MATCH($A29,'Data transformed'!$A$5:$A$185,0),MATCH(CB$4,'Data transformed'!$4:$4,0)-1),$M29),$N29),"NA"))</f>
        <v>NA</v>
      </c>
      <c r="CC29" s="103" t="str">
        <f aca="true">IF($J29="","",IF(ISNUMBER(OFFSET('Data transformed'!$A$4,MATCH($A29,'Data transformed'!$A$5:$A$185,0),MATCH(CC$4,'Data transformed'!$4:$4,0)-1)), MIN(MAX(OFFSET('Data transformed'!$A$4,MATCH($A29,'Data transformed'!$A$5:$A$185,0),MATCH(CC$4,'Data transformed'!$4:$4,0)-1),$M29),$N29),"NA"))</f>
        <v>NA</v>
      </c>
      <c r="CD29" s="103" t="str">
        <f aca="true">IF($J29="","",IF(ISNUMBER(OFFSET('Data transformed'!$A$4,MATCH($A29,'Data transformed'!$A$5:$A$185,0),MATCH(CD$4,'Data transformed'!$4:$4,0)-1)), MIN(MAX(OFFSET('Data transformed'!$A$4,MATCH($A29,'Data transformed'!$A$5:$A$185,0),MATCH(CD$4,'Data transformed'!$4:$4,0)-1),$M29),$N29),"NA"))</f>
        <v>NA</v>
      </c>
      <c r="CE29" s="103" t="str">
        <f aca="true">IF($J29="","",IF(ISNUMBER(OFFSET('Data transformed'!$A$4,MATCH($A29,'Data transformed'!$A$5:$A$185,0),MATCH(CE$4,'Data transformed'!$4:$4,0)-1)), MIN(MAX(OFFSET('Data transformed'!$A$4,MATCH($A29,'Data transformed'!$A$5:$A$185,0),MATCH(CE$4,'Data transformed'!$4:$4,0)-1),$M29),$N29),"NA"))</f>
        <v>NA</v>
      </c>
      <c r="CF29" s="103" t="str">
        <f aca="true">IF($J29="","",IF(ISNUMBER(OFFSET('Data transformed'!$A$4,MATCH($A29,'Data transformed'!$A$5:$A$185,0),MATCH(CF$4,'Data transformed'!$4:$4,0)-1)), MIN(MAX(OFFSET('Data transformed'!$A$4,MATCH($A29,'Data transformed'!$A$5:$A$185,0),MATCH(CF$4,'Data transformed'!$4:$4,0)-1),$M29),$N29),"NA"))</f>
        <v>NA</v>
      </c>
      <c r="CG29" s="103" t="str">
        <f aca="true">IF($J29="","",IF(ISNUMBER(OFFSET('Data transformed'!$A$4,MATCH($A29,'Data transformed'!$A$5:$A$185,0),MATCH(CG$4,'Data transformed'!$4:$4,0)-1)), MIN(MAX(OFFSET('Data transformed'!$A$4,MATCH($A29,'Data transformed'!$A$5:$A$185,0),MATCH(CG$4,'Data transformed'!$4:$4,0)-1),$M29),$N29),"NA"))</f>
        <v>NA</v>
      </c>
      <c r="CH29" s="103" t="str">
        <f aca="true">IF($J29="","",IF(ISNUMBER(OFFSET('Data transformed'!$A$4,MATCH($A29,'Data transformed'!$A$5:$A$185,0),MATCH(CH$4,'Data transformed'!$4:$4,0)-1)), MIN(MAX(OFFSET('Data transformed'!$A$4,MATCH($A29,'Data transformed'!$A$5:$A$185,0),MATCH(CH$4,'Data transformed'!$4:$4,0)-1),$M29),$N29),"NA"))</f>
        <v>NA</v>
      </c>
      <c r="CI29" s="103" t="str">
        <f aca="true">IF($J29="","",IF(ISNUMBER(OFFSET('Data transformed'!$A$4,MATCH($A29,'Data transformed'!$A$5:$A$185,0),MATCH(CI$4,'Data transformed'!$4:$4,0)-1)), MIN(MAX(OFFSET('Data transformed'!$A$4,MATCH($A29,'Data transformed'!$A$5:$A$185,0),MATCH(CI$4,'Data transformed'!$4:$4,0)-1),$M29),$N29),"NA"))</f>
        <v>NA</v>
      </c>
      <c r="CJ29" s="103" t="str">
        <f aca="true">IF($J29="","",IF(ISNUMBER(OFFSET('Data transformed'!$A$4,MATCH($A29,'Data transformed'!$A$5:$A$185,0),MATCH(CJ$4,'Data transformed'!$4:$4,0)-1)), MIN(MAX(OFFSET('Data transformed'!$A$4,MATCH($A29,'Data transformed'!$A$5:$A$185,0),MATCH(CJ$4,'Data transformed'!$4:$4,0)-1),$M29),$N29),"NA"))</f>
        <v>NA</v>
      </c>
      <c r="CK29" s="103" t="str">
        <f aca="true">IF($J29="","",IF(ISNUMBER(OFFSET('Data transformed'!$A$4,MATCH($A29,'Data transformed'!$A$5:$A$185,0),MATCH(CK$4,'Data transformed'!$4:$4,0)-1)), MIN(MAX(OFFSET('Data transformed'!$A$4,MATCH($A29,'Data transformed'!$A$5:$A$185,0),MATCH(CK$4,'Data transformed'!$4:$4,0)-1),$M29),$N29),"NA"))</f>
        <v>NA</v>
      </c>
      <c r="CL29" s="103" t="str">
        <f aca="true">IF($J29="","",IF(ISNUMBER(OFFSET('Data transformed'!$A$4,MATCH($A29,'Data transformed'!$A$5:$A$185,0),MATCH(CL$4,'Data transformed'!$4:$4,0)-1)), MIN(MAX(OFFSET('Data transformed'!$A$4,MATCH($A29,'Data transformed'!$A$5:$A$185,0),MATCH(CL$4,'Data transformed'!$4:$4,0)-1),$M29),$N29),"NA"))</f>
        <v>NA</v>
      </c>
      <c r="CM29" s="103" t="str">
        <f aca="true">IF($J29="","",IF(ISNUMBER(OFFSET('Data transformed'!$A$4,MATCH($A29,'Data transformed'!$A$5:$A$185,0),MATCH(CM$4,'Data transformed'!$4:$4,0)-1)), MIN(MAX(OFFSET('Data transformed'!$A$4,MATCH($A29,'Data transformed'!$A$5:$A$185,0),MATCH(CM$4,'Data transformed'!$4:$4,0)-1),$M29),$N29),"NA"))</f>
        <v>NA</v>
      </c>
      <c r="CN29" s="103" t="str">
        <f aca="true">IF($J29="","",IF(ISNUMBER(OFFSET('Data transformed'!$A$4,MATCH($A29,'Data transformed'!$A$5:$A$185,0),MATCH(CN$4,'Data transformed'!$4:$4,0)-1)), MIN(MAX(OFFSET('Data transformed'!$A$4,MATCH($A29,'Data transformed'!$A$5:$A$185,0),MATCH(CN$4,'Data transformed'!$4:$4,0)-1),$M29),$N29),"NA"))</f>
        <v>NA</v>
      </c>
      <c r="CO29" s="103" t="str">
        <f aca="true">IF($J29="","",IF(ISNUMBER(OFFSET('Data transformed'!$A$4,MATCH($A29,'Data transformed'!$A$5:$A$185,0),MATCH(CO$4,'Data transformed'!$4:$4,0)-1)), MIN(MAX(OFFSET('Data transformed'!$A$4,MATCH($A29,'Data transformed'!$A$5:$A$185,0),MATCH(CO$4,'Data transformed'!$4:$4,0)-1),$M29),$N29),"NA"))</f>
        <v>NA</v>
      </c>
      <c r="CP29" s="103" t="str">
        <f aca="true">IF($J29="","",IF(ISNUMBER(OFFSET('Data transformed'!$A$4,MATCH($A29,'Data transformed'!$A$5:$A$185,0),MATCH(CP$4,'Data transformed'!$4:$4,0)-1)), MIN(MAX(OFFSET('Data transformed'!$A$4,MATCH($A29,'Data transformed'!$A$5:$A$185,0),MATCH(CP$4,'Data transformed'!$4:$4,0)-1),$M29),$N29),"NA"))</f>
        <v>NA</v>
      </c>
      <c r="CQ29" s="103" t="str">
        <f aca="true">IF($J29="","",IF(ISNUMBER(OFFSET('Data transformed'!$A$4,MATCH($A29,'Data transformed'!$A$5:$A$185,0),MATCH(CQ$4,'Data transformed'!$4:$4,0)-1)), MIN(MAX(OFFSET('Data transformed'!$A$4,MATCH($A29,'Data transformed'!$A$5:$A$185,0),MATCH(CQ$4,'Data transformed'!$4:$4,0)-1),$M29),$N29),"NA"))</f>
        <v>NA</v>
      </c>
      <c r="CR29" s="103" t="str">
        <f aca="true">IF($J29="","",IF(ISNUMBER(OFFSET('Data transformed'!$A$4,MATCH($A29,'Data transformed'!$A$5:$A$185,0),MATCH(CR$4,'Data transformed'!$4:$4,0)-1)), MIN(MAX(OFFSET('Data transformed'!$A$4,MATCH($A29,'Data transformed'!$A$5:$A$185,0),MATCH(CR$4,'Data transformed'!$4:$4,0)-1),$M29),$N29),"NA"))</f>
        <v>NA</v>
      </c>
      <c r="CS29" s="103" t="str">
        <f aca="true">IF($J29="","",IF(ISNUMBER(OFFSET('Data transformed'!$A$4,MATCH($A29,'Data transformed'!$A$5:$A$185,0),MATCH(CS$4,'Data transformed'!$4:$4,0)-1)), MIN(MAX(OFFSET('Data transformed'!$A$4,MATCH($A29,'Data transformed'!$A$5:$A$185,0),MATCH(CS$4,'Data transformed'!$4:$4,0)-1),$M29),$N29),"NA"))</f>
        <v>NA</v>
      </c>
      <c r="CT29" s="103" t="str">
        <f aca="true">IF($J29="","",IF(ISNUMBER(OFFSET('Data transformed'!$A$4,MATCH($A29,'Data transformed'!$A$5:$A$185,0),MATCH(CT$4,'Data transformed'!$4:$4,0)-1)), MIN(MAX(OFFSET('Data transformed'!$A$4,MATCH($A29,'Data transformed'!$A$5:$A$185,0),MATCH(CT$4,'Data transformed'!$4:$4,0)-1),$M29),$N29),"NA"))</f>
        <v>NA</v>
      </c>
      <c r="CU29" s="103" t="str">
        <f aca="true">IF($J29="","",IF(ISNUMBER(OFFSET('Data transformed'!$A$4,MATCH($A29,'Data transformed'!$A$5:$A$185,0),MATCH(CU$4,'Data transformed'!$4:$4,0)-1)), MIN(MAX(OFFSET('Data transformed'!$A$4,MATCH($A29,'Data transformed'!$A$5:$A$185,0),MATCH(CU$4,'Data transformed'!$4:$4,0)-1),$M29),$N29),"NA"))</f>
        <v>NA</v>
      </c>
    </row>
    <row r="30" s="103" customFormat="true" ht="15.5" hidden="false" customHeight="false" outlineLevel="0" collapsed="false">
      <c r="A30" s="107" t="n">
        <v>1311</v>
      </c>
      <c r="B30" s="107" t="n">
        <v>4</v>
      </c>
      <c r="C30" s="103" t="str">
        <f aca="true">IF(ISBLANK(OFFSET('Raw Data'!$A$3,MATCH($A30,'Raw Data'!$B$4:$B$185,0),MATCH(C$4,'Raw Data'!$3:$3,0)-1)),"",OFFSET('Raw Data'!$A$3,MATCH($A30,'Raw Data'!$B$4:$B$185,0),MATCH(C$4,'Raw Data'!$3:$3,0)-1))</f>
        <v/>
      </c>
      <c r="D30" s="103" t="str">
        <f aca="true">IF(ISBLANK(OFFSET('Raw Data'!$A$3,MATCH($A30,'Raw Data'!$B$4:$B$185,0),MATCH(D$4,'Raw Data'!$3:$3,0)-1)),"",OFFSET('Raw Data'!$A$3,MATCH($A30,'Raw Data'!$B$4:$B$185,0),MATCH(D$4,'Raw Data'!$3:$3,0)-1))</f>
        <v>Logistics performance index: Overall (1=low to 5=high)</v>
      </c>
      <c r="E30" s="103" t="str">
        <f aca="true">IF(ISBLANK(OFFSET('Raw Data'!$A$3,MATCH($A30,'Raw Data'!$B$4:$B$185,0),MATCH(E$4,'Raw Data'!$3:$3,0)-1)),"",OFFSET('Raw Data'!$A$3,MATCH($A30,'Raw Data'!$B$4:$B$185,0),MATCH(E$4,'Raw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J30" s="103" t="n">
        <f aca="true" t="array" ref="J30:J30">IFERROR(_xlfn.QUARTILE.INC(IF(ISNUMBER(OFFSET('Data transformed'!$N$4,MATCH('outliers treatment'!$A30,'Data transformed'!$A$5:$A$185),1,1,COUNTA('Data transformed'!$O$4:$CX$4))),OFFSET('Data transformed'!$N$4,MATCH('outliers treatment'!$A30,'Data transformed'!$A$5:$A$185),1,1,COUNTA('Data transformed'!$O$4:$CX$4))),1),"")</f>
        <v>2.54</v>
      </c>
      <c r="K30" s="103" t="n">
        <f aca="true" t="array" ref="K30:K30">IFERROR(_xlfn.QUARTILE.INC(IF(ISNUMBER(OFFSET('Data transformed'!$N$4,MATCH('outliers treatment'!$A30,'Data transformed'!$A$5:$A$185),1,1,COUNTA('Data transformed'!$O$4:$CX$4))),OFFSET('Data transformed'!$N$4,MATCH('outliers treatment'!$A30,'Data transformed'!$A$5:$A$185),1,1,COUNTA('Data transformed'!$O$4:$CX$4))),3),"")</f>
        <v>3.6325</v>
      </c>
      <c r="L30" s="103" t="n">
        <f aca="false">IFERROR(K30-J30,"")</f>
        <v>1.0925</v>
      </c>
      <c r="M30" s="103" t="n">
        <v>1</v>
      </c>
      <c r="N30" s="103" t="n">
        <v>5</v>
      </c>
      <c r="P30" s="105" t="n">
        <f aca="false" t="array" ref="P30:P30">IFERROR(SKEW(IF(ISNUMBER(T30:CU30),T30:CU30,"")),"")</f>
        <v>0.274339249026744</v>
      </c>
      <c r="Q30" s="103" t="n">
        <f aca="true">IF(ISBLANK(OFFSET('Data above threshold'!$A$4,MATCH('Data above threshold'!$A29,'Data above threshold'!$A$5:$A$185,0),MATCH('Data above threshold'!N$4,'Data above threshold'!$4:$4,0)-1)),1,OFFSET('Data above threshold'!$A$4,MATCH('Data above threshold'!$A29,'Data above threshold'!$A$5:$A$185,0),MATCH('Data above threshold'!N$4,'Data above threshold'!$4:$4,0)-1))</f>
        <v>0</v>
      </c>
      <c r="R30" s="103" t="n">
        <f aca="false">IF($J30="","",COUNTIF(T30:CU30,M30)+ COUNTIF(T30:CQ30,N30))</f>
        <v>0</v>
      </c>
      <c r="S30" s="106" t="n">
        <f aca="false" t="array" ref="S30:S30">IF(B30&lt;4,"",1-IFERROR(SUM(ISNUMBER(T30:CU30)*(1-$T$3:$CU$3))/COUNTIF($T$3:$CU$3,0),0))</f>
        <v>0.025</v>
      </c>
      <c r="T30" s="103" t="n">
        <f aca="true">IF($J30="","",IF(ISNUMBER(OFFSET('Data transformed'!$A$4,MATCH($A30,'Data transformed'!$A$5:$A$185,0),MATCH(T$4,'Data transformed'!$4:$4,0)-1)), MIN(MAX(OFFSET('Data transformed'!$A$4,MATCH($A30,'Data transformed'!$A$5:$A$185,0),MATCH(T$4,'Data transformed'!$4:$4,0)-1),$M30),$N30),"NA"))</f>
        <v>2.89</v>
      </c>
      <c r="U30" s="103" t="n">
        <f aca="true">IF($J30="","",IF(ISNUMBER(OFFSET('Data transformed'!$A$4,MATCH($A30,'Data transformed'!$A$5:$A$185,0),MATCH(U$4,'Data transformed'!$4:$4,0)-1)), MIN(MAX(OFFSET('Data transformed'!$A$4,MATCH($A30,'Data transformed'!$A$5:$A$185,0),MATCH(U$4,'Data transformed'!$4:$4,0)-1),$M30),$N30),"NA"))</f>
        <v>3.75</v>
      </c>
      <c r="V30" s="103" t="n">
        <f aca="true">IF($J30="","",IF(ISNUMBER(OFFSET('Data transformed'!$A$4,MATCH($A30,'Data transformed'!$A$5:$A$185,0),MATCH(V$4,'Data transformed'!$4:$4,0)-1)), MIN(MAX(OFFSET('Data transformed'!$A$4,MATCH($A30,'Data transformed'!$A$5:$A$185,0),MATCH(V$4,'Data transformed'!$4:$4,0)-1),$M30),$N30),"NA"))</f>
        <v>4.03</v>
      </c>
      <c r="W30" s="103" t="n">
        <f aca="true">IF($J30="","",IF(ISNUMBER(OFFSET('Data transformed'!$A$4,MATCH($A30,'Data transformed'!$A$5:$A$185,0),MATCH(W$4,'Data transformed'!$4:$4,0)-1)), MIN(MAX(OFFSET('Data transformed'!$A$4,MATCH($A30,'Data transformed'!$A$5:$A$185,0),MATCH(W$4,'Data transformed'!$4:$4,0)-1),$M30),$N30),"NA"))</f>
        <v>4.04</v>
      </c>
      <c r="X30" s="103" t="n">
        <f aca="true">IF($J30="","",IF(ISNUMBER(OFFSET('Data transformed'!$A$4,MATCH($A30,'Data transformed'!$A$5:$A$185,0),MATCH(X$4,'Data transformed'!$4:$4,0)-1)), MIN(MAX(OFFSET('Data transformed'!$A$4,MATCH($A30,'Data transformed'!$A$5:$A$185,0),MATCH(X$4,'Data transformed'!$4:$4,0)-1),$M30),$N30),"NA"))</f>
        <v>2.58</v>
      </c>
      <c r="Y30" s="103" t="n">
        <f aca="true">IF($J30="","",IF(ISNUMBER(OFFSET('Data transformed'!$A$4,MATCH($A30,'Data transformed'!$A$5:$A$185,0),MATCH(Y$4,'Data transformed'!$4:$4,0)-1)), MIN(MAX(OFFSET('Data transformed'!$A$4,MATCH($A30,'Data transformed'!$A$5:$A$185,0),MATCH(Y$4,'Data transformed'!$4:$4,0)-1),$M30),$N30),"NA"))</f>
        <v>2.17</v>
      </c>
      <c r="Z30" s="103" t="n">
        <f aca="true">IF($J30="","",IF(ISNUMBER(OFFSET('Data transformed'!$A$4,MATCH($A30,'Data transformed'!$A$5:$A$185,0),MATCH(Z$4,'Data transformed'!$4:$4,0)-1)), MIN(MAX(OFFSET('Data transformed'!$A$4,MATCH($A30,'Data transformed'!$A$5:$A$185,0),MATCH(Z$4,'Data transformed'!$4:$4,0)-1),$M30),$N30),"NA"))</f>
        <v>2.99</v>
      </c>
      <c r="AA30" s="103" t="n">
        <f aca="true">IF($J30="","",IF(ISNUMBER(OFFSET('Data transformed'!$A$4,MATCH($A30,'Data transformed'!$A$5:$A$185,0),MATCH(AA$4,'Data transformed'!$4:$4,0)-1)), MIN(MAX(OFFSET('Data transformed'!$A$4,MATCH($A30,'Data transformed'!$A$5:$A$185,0),MATCH(AA$4,'Data transformed'!$4:$4,0)-1),$M30),$N30),"NA"))</f>
        <v>3.73</v>
      </c>
      <c r="AB30" s="103" t="n">
        <f aca="true">IF($J30="","",IF(ISNUMBER(OFFSET('Data transformed'!$A$4,MATCH($A30,'Data transformed'!$A$5:$A$185,0),MATCH(AB$4,'Data transformed'!$4:$4,0)-1)), MIN(MAX(OFFSET('Data transformed'!$A$4,MATCH($A30,'Data transformed'!$A$5:$A$185,0),MATCH(AB$4,'Data transformed'!$4:$4,0)-1),$M30),$N30),"NA"))</f>
        <v>3.9</v>
      </c>
      <c r="AC30" s="103" t="n">
        <f aca="true">IF($J30="","",IF(ISNUMBER(OFFSET('Data transformed'!$A$4,MATCH($A30,'Data transformed'!$A$5:$A$185,0),MATCH(AC$4,'Data transformed'!$4:$4,0)-1)), MIN(MAX(OFFSET('Data transformed'!$A$4,MATCH($A30,'Data transformed'!$A$5:$A$185,0),MATCH(AC$4,'Data transformed'!$4:$4,0)-1),$M30),$N30),"NA"))</f>
        <v>3.32</v>
      </c>
      <c r="AD30" s="103" t="n">
        <f aca="true">IF($J30="","",IF(ISNUMBER(OFFSET('Data transformed'!$A$4,MATCH($A30,'Data transformed'!$A$5:$A$185,0),MATCH(AD$4,'Data transformed'!$4:$4,0)-1)), MIN(MAX(OFFSET('Data transformed'!$A$4,MATCH($A30,'Data transformed'!$A$5:$A$185,0),MATCH(AD$4,'Data transformed'!$4:$4,0)-1),$M30),$N30),"NA"))</f>
        <v>3.61</v>
      </c>
      <c r="AE30" s="103" t="n">
        <f aca="true">IF($J30="","",IF(ISNUMBER(OFFSET('Data transformed'!$A$4,MATCH($A30,'Data transformed'!$A$5:$A$185,0),MATCH(AE$4,'Data transformed'!$4:$4,0)-1)), MIN(MAX(OFFSET('Data transformed'!$A$4,MATCH($A30,'Data transformed'!$A$5:$A$185,0),MATCH(AE$4,'Data transformed'!$4:$4,0)-1),$M30),$N30),"NA"))</f>
        <v>2.43</v>
      </c>
      <c r="AF30" s="103" t="n">
        <f aca="true">IF($J30="","",IF(ISNUMBER(OFFSET('Data transformed'!$A$4,MATCH($A30,'Data transformed'!$A$5:$A$185,0),MATCH(AF$4,'Data transformed'!$4:$4,0)-1)), MIN(MAX(OFFSET('Data transformed'!$A$4,MATCH($A30,'Data transformed'!$A$5:$A$185,0),MATCH(AF$4,'Data transformed'!$4:$4,0)-1),$M30),$N30),"NA"))</f>
        <v>2.94</v>
      </c>
      <c r="AG30" s="103" t="str">
        <f aca="true">IF($J30="","",IF(ISNUMBER(OFFSET('Data transformed'!$A$4,MATCH($A30,'Data transformed'!$A$5:$A$185,0),MATCH(AG$4,'Data transformed'!$4:$4,0)-1)), MIN(MAX(OFFSET('Data transformed'!$A$4,MATCH($A30,'Data transformed'!$A$5:$A$185,0),MATCH(AG$4,'Data transformed'!$4:$4,0)-1),$M30),$N30),"NA"))</f>
        <v>NA</v>
      </c>
      <c r="AH30" s="103" t="n">
        <f aca="true">IF($J30="","",IF(ISNUMBER(OFFSET('Data transformed'!$A$4,MATCH($A30,'Data transformed'!$A$5:$A$185,0),MATCH(AH$4,'Data transformed'!$4:$4,0)-1)), MIN(MAX(OFFSET('Data transformed'!$A$4,MATCH($A30,'Data transformed'!$A$5:$A$185,0),MATCH(AH$4,'Data transformed'!$4:$4,0)-1),$M30),$N30),"NA"))</f>
        <v>2.79</v>
      </c>
      <c r="AI30" s="103" t="n">
        <f aca="true">IF($J30="","",IF(ISNUMBER(OFFSET('Data transformed'!$A$4,MATCH($A30,'Data transformed'!$A$5:$A$185,0),MATCH(AI$4,'Data transformed'!$4:$4,0)-1)), MIN(MAX(OFFSET('Data transformed'!$A$4,MATCH($A30,'Data transformed'!$A$5:$A$185,0),MATCH(AI$4,'Data transformed'!$4:$4,0)-1),$M30),$N30),"NA"))</f>
        <v>3.15</v>
      </c>
      <c r="AJ30" s="103" t="n">
        <f aca="true">IF($J30="","",IF(ISNUMBER(OFFSET('Data transformed'!$A$4,MATCH($A30,'Data transformed'!$A$5:$A$185,0),MATCH(AJ$4,'Data transformed'!$4:$4,0)-1)), MIN(MAX(OFFSET('Data transformed'!$A$4,MATCH($A30,'Data transformed'!$A$5:$A$185,0),MATCH(AJ$4,'Data transformed'!$4:$4,0)-1),$M30),$N30),"NA"))</f>
        <v>4.2</v>
      </c>
      <c r="AK30" s="103" t="n">
        <f aca="true">IF($J30="","",IF(ISNUMBER(OFFSET('Data transformed'!$A$4,MATCH($A30,'Data transformed'!$A$5:$A$185,0),MATCH(AK$4,'Data transformed'!$4:$4,0)-1)), MIN(MAX(OFFSET('Data transformed'!$A$4,MATCH($A30,'Data transformed'!$A$5:$A$185,0),MATCH(AK$4,'Data transformed'!$4:$4,0)-1),$M30),$N30),"NA"))</f>
        <v>3.99</v>
      </c>
      <c r="AL30" s="103" t="n">
        <f aca="true">IF($J30="","",IF(ISNUMBER(OFFSET('Data transformed'!$A$4,MATCH($A30,'Data transformed'!$A$5:$A$185,0),MATCH(AL$4,'Data transformed'!$4:$4,0)-1)), MIN(MAX(OFFSET('Data transformed'!$A$4,MATCH($A30,'Data transformed'!$A$5:$A$185,0),MATCH(AL$4,'Data transformed'!$4:$4,0)-1),$M30),$N30),"NA"))</f>
        <v>2.66</v>
      </c>
      <c r="AM30" s="103" t="n">
        <f aca="true">IF($J30="","",IF(ISNUMBER(OFFSET('Data transformed'!$A$4,MATCH($A30,'Data transformed'!$A$5:$A$185,0),MATCH(AM$4,'Data transformed'!$4:$4,0)-1)), MIN(MAX(OFFSET('Data transformed'!$A$4,MATCH($A30,'Data transformed'!$A$5:$A$185,0),MATCH(AM$4,'Data transformed'!$4:$4,0)-1),$M30),$N30),"NA"))</f>
        <v>2.45</v>
      </c>
      <c r="AN30" s="103" t="n">
        <f aca="true">IF($J30="","",IF(ISNUMBER(OFFSET('Data transformed'!$A$4,MATCH($A30,'Data transformed'!$A$5:$A$185,0),MATCH(AN$4,'Data transformed'!$4:$4,0)-1)), MIN(MAX(OFFSET('Data transformed'!$A$4,MATCH($A30,'Data transformed'!$A$5:$A$185,0),MATCH(AN$4,'Data transformed'!$4:$4,0)-1),$M30),$N30),"NA"))</f>
        <v>2.88</v>
      </c>
      <c r="AO30" s="103" t="n">
        <f aca="true">IF($J30="","",IF(ISNUMBER(OFFSET('Data transformed'!$A$4,MATCH($A30,'Data transformed'!$A$5:$A$185,0),MATCH(AO$4,'Data transformed'!$4:$4,0)-1)), MIN(MAX(OFFSET('Data transformed'!$A$4,MATCH($A30,'Data transformed'!$A$5:$A$185,0),MATCH(AO$4,'Data transformed'!$4:$4,0)-1),$M30),$N30),"NA"))</f>
        <v>3.83</v>
      </c>
      <c r="AP30" s="103" t="n">
        <f aca="true">IF($J30="","",IF(ISNUMBER(OFFSET('Data transformed'!$A$4,MATCH($A30,'Data transformed'!$A$5:$A$185,0),MATCH(AP$4,'Data transformed'!$4:$4,0)-1)), MIN(MAX(OFFSET('Data transformed'!$A$4,MATCH($A30,'Data transformed'!$A$5:$A$185,0),MATCH(AP$4,'Data transformed'!$4:$4,0)-1),$M30),$N30),"NA"))</f>
        <v>3.97</v>
      </c>
      <c r="AQ30" s="103" t="n">
        <f aca="true">IF($J30="","",IF(ISNUMBER(OFFSET('Data transformed'!$A$4,MATCH($A30,'Data transformed'!$A$5:$A$185,0),MATCH(AQ$4,'Data transformed'!$4:$4,0)-1)), MIN(MAX(OFFSET('Data transformed'!$A$4,MATCH($A30,'Data transformed'!$A$5:$A$185,0),MATCH(AQ$4,'Data transformed'!$4:$4,0)-1),$M30),$N30),"NA"))</f>
        <v>2.35</v>
      </c>
      <c r="AR30" s="103" t="n">
        <f aca="true">IF($J30="","",IF(ISNUMBER(OFFSET('Data transformed'!$A$4,MATCH($A30,'Data transformed'!$A$5:$A$185,0),MATCH(AR$4,'Data transformed'!$4:$4,0)-1)), MIN(MAX(OFFSET('Data transformed'!$A$4,MATCH($A30,'Data transformed'!$A$5:$A$185,0),MATCH(AR$4,'Data transformed'!$4:$4,0)-1),$M30),$N30),"NA"))</f>
        <v>3.84</v>
      </c>
      <c r="AS30" s="103" t="n">
        <f aca="true">IF($J30="","",IF(ISNUMBER(OFFSET('Data transformed'!$A$4,MATCH($A30,'Data transformed'!$A$5:$A$185,0),MATCH(AS$4,'Data transformed'!$4:$4,0)-1)), MIN(MAX(OFFSET('Data transformed'!$A$4,MATCH($A30,'Data transformed'!$A$5:$A$185,0),MATCH(AS$4,'Data transformed'!$4:$4,0)-1),$M30),$N30),"NA"))</f>
        <v>3.99</v>
      </c>
      <c r="AT30" s="103" t="n">
        <f aca="true">IF($J30="","",IF(ISNUMBER(OFFSET('Data transformed'!$A$4,MATCH($A30,'Data transformed'!$A$5:$A$185,0),MATCH(AT$4,'Data transformed'!$4:$4,0)-1)), MIN(MAX(OFFSET('Data transformed'!$A$4,MATCH($A30,'Data transformed'!$A$5:$A$185,0),MATCH(AT$4,'Data transformed'!$4:$4,0)-1),$M30),$N30),"NA"))</f>
        <v>2.57</v>
      </c>
      <c r="AU30" s="103" t="n">
        <f aca="true">IF($J30="","",IF(ISNUMBER(OFFSET('Data transformed'!$A$4,MATCH($A30,'Data transformed'!$A$5:$A$185,0),MATCH(AU$4,'Data transformed'!$4:$4,0)-1)), MIN(MAX(OFFSET('Data transformed'!$A$4,MATCH($A30,'Data transformed'!$A$5:$A$185,0),MATCH(AU$4,'Data transformed'!$4:$4,0)-1),$M30),$N30),"NA"))</f>
        <v>2.2</v>
      </c>
      <c r="AV30" s="103" t="n">
        <f aca="true">IF($J30="","",IF(ISNUMBER(OFFSET('Data transformed'!$A$4,MATCH($A30,'Data transformed'!$A$5:$A$185,0),MATCH(AV$4,'Data transformed'!$4:$4,0)-1)), MIN(MAX(OFFSET('Data transformed'!$A$4,MATCH($A30,'Data transformed'!$A$5:$A$185,0),MATCH(AV$4,'Data transformed'!$4:$4,0)-1),$M30),$N30),"NA"))</f>
        <v>3.2</v>
      </c>
      <c r="AW30" s="103" t="n">
        <f aca="true">IF($J30="","",IF(ISNUMBER(OFFSET('Data transformed'!$A$4,MATCH($A30,'Data transformed'!$A$5:$A$185,0),MATCH(AW$4,'Data transformed'!$4:$4,0)-1)), MIN(MAX(OFFSET('Data transformed'!$A$4,MATCH($A30,'Data transformed'!$A$5:$A$185,0),MATCH(AW$4,'Data transformed'!$4:$4,0)-1),$M30),$N30),"NA"))</f>
        <v>2.36</v>
      </c>
      <c r="AX30" s="103" t="n">
        <f aca="true">IF($J30="","",IF(ISNUMBER(OFFSET('Data transformed'!$A$4,MATCH($A30,'Data transformed'!$A$5:$A$185,0),MATCH(AX$4,'Data transformed'!$4:$4,0)-1)), MIN(MAX(OFFSET('Data transformed'!$A$4,MATCH($A30,'Data transformed'!$A$5:$A$185,0),MATCH(AX$4,'Data transformed'!$4:$4,0)-1),$M30),$N30),"NA"))</f>
        <v>3.1</v>
      </c>
      <c r="AY30" s="103" t="n">
        <f aca="true">IF($J30="","",IF(ISNUMBER(OFFSET('Data transformed'!$A$4,MATCH($A30,'Data transformed'!$A$5:$A$185,0),MATCH(AY$4,'Data transformed'!$4:$4,0)-1)), MIN(MAX(OFFSET('Data transformed'!$A$4,MATCH($A30,'Data transformed'!$A$5:$A$185,0),MATCH(AY$4,'Data transformed'!$4:$4,0)-1),$M30),$N30),"NA"))</f>
        <v>3.15</v>
      </c>
      <c r="AZ30" s="103" t="n">
        <f aca="true">IF($J30="","",IF(ISNUMBER(OFFSET('Data transformed'!$A$4,MATCH($A30,'Data transformed'!$A$5:$A$185,0),MATCH(AZ$4,'Data transformed'!$4:$4,0)-1)), MIN(MAX(OFFSET('Data transformed'!$A$4,MATCH($A30,'Data transformed'!$A$5:$A$185,0),MATCH(AZ$4,'Data transformed'!$4:$4,0)-1),$M30),$N30),"NA"))</f>
        <v>3.18</v>
      </c>
      <c r="BA30" s="103" t="n">
        <f aca="true">IF($J30="","",IF(ISNUMBER(OFFSET('Data transformed'!$A$4,MATCH($A30,'Data transformed'!$A$5:$A$185,0),MATCH(BA$4,'Data transformed'!$4:$4,0)-1)), MIN(MAX(OFFSET('Data transformed'!$A$4,MATCH($A30,'Data transformed'!$A$5:$A$185,0),MATCH(BA$4,'Data transformed'!$4:$4,0)-1),$M30),$N30),"NA"))</f>
        <v>3.23</v>
      </c>
      <c r="BB30" s="103" t="n">
        <f aca="true">IF($J30="","",IF(ISNUMBER(OFFSET('Data transformed'!$A$4,MATCH($A30,'Data transformed'!$A$5:$A$185,0),MATCH(BB$4,'Data transformed'!$4:$4,0)-1)), MIN(MAX(OFFSET('Data transformed'!$A$4,MATCH($A30,'Data transformed'!$A$5:$A$185,0),MATCH(BB$4,'Data transformed'!$4:$4,0)-1),$M30),$N30),"NA"))</f>
        <v>3.74</v>
      </c>
      <c r="BC30" s="103" t="n">
        <f aca="true">IF($J30="","",IF(ISNUMBER(OFFSET('Data transformed'!$A$4,MATCH($A30,'Data transformed'!$A$5:$A$185,0),MATCH(BC$4,'Data transformed'!$4:$4,0)-1)), MIN(MAX(OFFSET('Data transformed'!$A$4,MATCH($A30,'Data transformed'!$A$5:$A$185,0),MATCH(BC$4,'Data transformed'!$4:$4,0)-1),$M30),$N30),"NA"))</f>
        <v>2.52</v>
      </c>
      <c r="BD30" s="103" t="n">
        <f aca="true">IF($J30="","",IF(ISNUMBER(OFFSET('Data transformed'!$A$4,MATCH($A30,'Data transformed'!$A$5:$A$185,0),MATCH(BD$4,'Data transformed'!$4:$4,0)-1)), MIN(MAX(OFFSET('Data transformed'!$A$4,MATCH($A30,'Data transformed'!$A$5:$A$185,0),MATCH(BD$4,'Data transformed'!$4:$4,0)-1),$M30),$N30),"NA"))</f>
        <v>4.03</v>
      </c>
      <c r="BE30" s="103" t="n">
        <f aca="true">IF($J30="","",IF(ISNUMBER(OFFSET('Data transformed'!$A$4,MATCH($A30,'Data transformed'!$A$5:$A$185,0),MATCH(BE$4,'Data transformed'!$4:$4,0)-1)), MIN(MAX(OFFSET('Data transformed'!$A$4,MATCH($A30,'Data transformed'!$A$5:$A$185,0),MATCH(BE$4,'Data transformed'!$4:$4,0)-1),$M30),$N30),"NA"))</f>
        <v>2.81</v>
      </c>
      <c r="BF30" s="103" t="n">
        <f aca="true">IF($J30="","",IF(ISNUMBER(OFFSET('Data transformed'!$A$4,MATCH($A30,'Data transformed'!$A$5:$A$185,0),MATCH(BF$4,'Data transformed'!$4:$4,0)-1)), MIN(MAX(OFFSET('Data transformed'!$A$4,MATCH($A30,'Data transformed'!$A$5:$A$185,0),MATCH(BF$4,'Data transformed'!$4:$4,0)-1),$M30),$N30),"NA"))</f>
        <v>3.61</v>
      </c>
      <c r="BG30" s="103" t="n">
        <f aca="true">IF($J30="","",IF(ISNUMBER(OFFSET('Data transformed'!$A$4,MATCH($A30,'Data transformed'!$A$5:$A$185,0),MATCH(BG$4,'Data transformed'!$4:$4,0)-1)), MIN(MAX(OFFSET('Data transformed'!$A$4,MATCH($A30,'Data transformed'!$A$5:$A$185,0),MATCH(BG$4,'Data transformed'!$4:$4,0)-1),$M30),$N30),"NA"))</f>
        <v>2.72</v>
      </c>
      <c r="BH30" s="103" t="n">
        <f aca="true">IF($J30="","",IF(ISNUMBER(OFFSET('Data transformed'!$A$4,MATCH($A30,'Data transformed'!$A$5:$A$185,0),MATCH(BH$4,'Data transformed'!$4:$4,0)-1)), MIN(MAX(OFFSET('Data transformed'!$A$4,MATCH($A30,'Data transformed'!$A$5:$A$185,0),MATCH(BH$4,'Data transformed'!$4:$4,0)-1),$M30),$N30),"NA"))</f>
        <v>3.05</v>
      </c>
      <c r="BI30" s="103" t="n">
        <f aca="true">IF($J30="","",IF(ISNUMBER(OFFSET('Data transformed'!$A$4,MATCH($A30,'Data transformed'!$A$5:$A$185,0),MATCH(BI$4,'Data transformed'!$4:$4,0)-1)), MIN(MAX(OFFSET('Data transformed'!$A$4,MATCH($A30,'Data transformed'!$A$5:$A$185,0),MATCH(BI$4,'Data transformed'!$4:$4,0)-1),$M30),$N30),"NA"))</f>
        <v>2.59</v>
      </c>
      <c r="BJ30" s="103" t="n">
        <f aca="true">IF($J30="","",IF(ISNUMBER(OFFSET('Data transformed'!$A$4,MATCH($A30,'Data transformed'!$A$5:$A$185,0),MATCH(BJ$4,'Data transformed'!$4:$4,0)-1)), MIN(MAX(OFFSET('Data transformed'!$A$4,MATCH($A30,'Data transformed'!$A$5:$A$185,0),MATCH(BJ$4,'Data transformed'!$4:$4,0)-1),$M30),$N30),"NA"))</f>
        <v>2.81</v>
      </c>
      <c r="BK30" s="103" t="n">
        <f aca="true">IF($J30="","",IF(ISNUMBER(OFFSET('Data transformed'!$A$4,MATCH($A30,'Data transformed'!$A$5:$A$185,0),MATCH(BK$4,'Data transformed'!$4:$4,0)-1)), MIN(MAX(OFFSET('Data transformed'!$A$4,MATCH($A30,'Data transformed'!$A$5:$A$185,0),MATCH(BK$4,'Data transformed'!$4:$4,0)-1),$M30),$N30),"NA"))</f>
        <v>2.3</v>
      </c>
      <c r="BL30" s="103" t="n">
        <f aca="true">IF($J30="","",IF(ISNUMBER(OFFSET('Data transformed'!$A$4,MATCH($A30,'Data transformed'!$A$5:$A$185,0),MATCH(BL$4,'Data transformed'!$4:$4,0)-1)), MIN(MAX(OFFSET('Data transformed'!$A$4,MATCH($A30,'Data transformed'!$A$5:$A$185,0),MATCH(BL$4,'Data transformed'!$4:$4,0)-1),$M30),$N30),"NA"))</f>
        <v>2.68</v>
      </c>
      <c r="BM30" s="103" t="n">
        <f aca="true">IF($J30="","",IF(ISNUMBER(OFFSET('Data transformed'!$A$4,MATCH($A30,'Data transformed'!$A$5:$A$185,0),MATCH(BM$4,'Data transformed'!$4:$4,0)-1)), MIN(MAX(OFFSET('Data transformed'!$A$4,MATCH($A30,'Data transformed'!$A$5:$A$185,0),MATCH(BM$4,'Data transformed'!$4:$4,0)-1),$M30),$N30),"NA"))</f>
        <v>2.73</v>
      </c>
      <c r="BN30" s="103" t="n">
        <f aca="true">IF($J30="","",IF(ISNUMBER(OFFSET('Data transformed'!$A$4,MATCH($A30,'Data transformed'!$A$5:$A$185,0),MATCH(BN$4,'Data transformed'!$4:$4,0)-1)), MIN(MAX(OFFSET('Data transformed'!$A$4,MATCH($A30,'Data transformed'!$A$5:$A$185,0),MATCH(BN$4,'Data transformed'!$4:$4,0)-1),$M30),$N30),"NA"))</f>
        <v>3.22</v>
      </c>
      <c r="BO30" s="103" t="n">
        <f aca="true">IF($J30="","",IF(ISNUMBER(OFFSET('Data transformed'!$A$4,MATCH($A30,'Data transformed'!$A$5:$A$185,0),MATCH(BO$4,'Data transformed'!$4:$4,0)-1)), MIN(MAX(OFFSET('Data transformed'!$A$4,MATCH($A30,'Data transformed'!$A$5:$A$185,0),MATCH(BO$4,'Data transformed'!$4:$4,0)-1),$M30),$N30),"NA"))</f>
        <v>2.74</v>
      </c>
      <c r="BP30" s="103" t="n">
        <f aca="true">IF($J30="","",IF(ISNUMBER(OFFSET('Data transformed'!$A$4,MATCH($A30,'Data transformed'!$A$5:$A$185,0),MATCH(BP$4,'Data transformed'!$4:$4,0)-1)), MIN(MAX(OFFSET('Data transformed'!$A$4,MATCH($A30,'Data transformed'!$A$5:$A$185,0),MATCH(BP$4,'Data transformed'!$4:$4,0)-1),$M30),$N30),"NA"))</f>
        <v>2.07</v>
      </c>
      <c r="BQ30" s="103" t="n">
        <f aca="true">IF($J30="","",IF(ISNUMBER(OFFSET('Data transformed'!$A$4,MATCH($A30,'Data transformed'!$A$5:$A$185,0),MATCH(BQ$4,'Data transformed'!$4:$4,0)-1)), MIN(MAX(OFFSET('Data transformed'!$A$4,MATCH($A30,'Data transformed'!$A$5:$A$185,0),MATCH(BQ$4,'Data transformed'!$4:$4,0)-1),$M30),$N30),"NA"))</f>
        <v>2.53</v>
      </c>
      <c r="BR30" s="103" t="n">
        <f aca="true">IF($J30="","",IF(ISNUMBER(OFFSET('Data transformed'!$A$4,MATCH($A30,'Data transformed'!$A$5:$A$185,0),MATCH(BR$4,'Data transformed'!$4:$4,0)-1)), MIN(MAX(OFFSET('Data transformed'!$A$4,MATCH($A30,'Data transformed'!$A$5:$A$185,0),MATCH(BR$4,'Data transformed'!$4:$4,0)-1),$M30),$N30),"NA"))</f>
        <v>4.02</v>
      </c>
      <c r="BS30" s="103" t="n">
        <f aca="true">IF($J30="","",IF(ISNUMBER(OFFSET('Data transformed'!$A$4,MATCH($A30,'Data transformed'!$A$5:$A$185,0),MATCH(BS$4,'Data transformed'!$4:$4,0)-1)), MIN(MAX(OFFSET('Data transformed'!$A$4,MATCH($A30,'Data transformed'!$A$5:$A$185,0),MATCH(BS$4,'Data transformed'!$4:$4,0)-1),$M30),$N30),"NA"))</f>
        <v>3.7</v>
      </c>
      <c r="BT30" s="103" t="n">
        <f aca="true">IF($J30="","",IF(ISNUMBER(OFFSET('Data transformed'!$A$4,MATCH($A30,'Data transformed'!$A$5:$A$185,0),MATCH(BT$4,'Data transformed'!$4:$4,0)-1)), MIN(MAX(OFFSET('Data transformed'!$A$4,MATCH($A30,'Data transformed'!$A$5:$A$185,0),MATCH(BT$4,'Data transformed'!$4:$4,0)-1),$M30),$N30),"NA"))</f>
        <v>3.88</v>
      </c>
      <c r="BU30" s="103" t="n">
        <f aca="true">IF($J30="","",IF(ISNUMBER(OFFSET('Data transformed'!$A$4,MATCH($A30,'Data transformed'!$A$5:$A$185,0),MATCH(BU$4,'Data transformed'!$4:$4,0)-1)), MIN(MAX(OFFSET('Data transformed'!$A$4,MATCH($A30,'Data transformed'!$A$5:$A$185,0),MATCH(BU$4,'Data transformed'!$4:$4,0)-1),$M30),$N30),"NA"))</f>
        <v>2.42</v>
      </c>
      <c r="BV30" s="103" t="n">
        <f aca="true">IF($J30="","",IF(ISNUMBER(OFFSET('Data transformed'!$A$4,MATCH($A30,'Data transformed'!$A$5:$A$185,0),MATCH(BV$4,'Data transformed'!$4:$4,0)-1)), MIN(MAX(OFFSET('Data transformed'!$A$4,MATCH($A30,'Data transformed'!$A$5:$A$185,0),MATCH(BV$4,'Data transformed'!$4:$4,0)-1),$M30),$N30),"NA"))</f>
        <v>3.28</v>
      </c>
      <c r="BW30" s="103" t="n">
        <f aca="true">IF($J30="","",IF(ISNUMBER(OFFSET('Data transformed'!$A$4,MATCH($A30,'Data transformed'!$A$5:$A$185,0),MATCH(BW$4,'Data transformed'!$4:$4,0)-1)), MIN(MAX(OFFSET('Data transformed'!$A$4,MATCH($A30,'Data transformed'!$A$5:$A$185,0),MATCH(BW$4,'Data transformed'!$4:$4,0)-1),$M30),$N30),"NA"))</f>
        <v>2.69</v>
      </c>
      <c r="BX30" s="103" t="n">
        <f aca="true">IF($J30="","",IF(ISNUMBER(OFFSET('Data transformed'!$A$4,MATCH($A30,'Data transformed'!$A$5:$A$185,0),MATCH(BX$4,'Data transformed'!$4:$4,0)-1)), MIN(MAX(OFFSET('Data transformed'!$A$4,MATCH($A30,'Data transformed'!$A$5:$A$185,0),MATCH(BX$4,'Data transformed'!$4:$4,0)-1),$M30),$N30),"NA"))</f>
        <v>2.9</v>
      </c>
      <c r="BY30" s="103" t="n">
        <f aca="true">IF($J30="","",IF(ISNUMBER(OFFSET('Data transformed'!$A$4,MATCH($A30,'Data transformed'!$A$5:$A$185,0),MATCH(BY$4,'Data transformed'!$4:$4,0)-1)), MIN(MAX(OFFSET('Data transformed'!$A$4,MATCH($A30,'Data transformed'!$A$5:$A$185,0),MATCH(BY$4,'Data transformed'!$4:$4,0)-1),$M30),$N30),"NA"))</f>
        <v>2.17</v>
      </c>
      <c r="BZ30" s="103" t="n">
        <f aca="true">IF($J30="","",IF(ISNUMBER(OFFSET('Data transformed'!$A$4,MATCH($A30,'Data transformed'!$A$5:$A$185,0),MATCH(BZ$4,'Data transformed'!$4:$4,0)-1)), MIN(MAX(OFFSET('Data transformed'!$A$4,MATCH($A30,'Data transformed'!$A$5:$A$185,0),MATCH(BZ$4,'Data transformed'!$4:$4,0)-1),$M30),$N30),"NA"))</f>
        <v>3.54</v>
      </c>
      <c r="CA30" s="103" t="n">
        <f aca="true">IF($J30="","",IF(ISNUMBER(OFFSET('Data transformed'!$A$4,MATCH($A30,'Data transformed'!$A$5:$A$185,0),MATCH(CA$4,'Data transformed'!$4:$4,0)-1)), MIN(MAX(OFFSET('Data transformed'!$A$4,MATCH($A30,'Data transformed'!$A$5:$A$185,0),MATCH(CA$4,'Data transformed'!$4:$4,0)-1),$M30),$N30),"NA"))</f>
        <v>3.64</v>
      </c>
      <c r="CB30" s="103" t="n">
        <f aca="true">IF($J30="","",IF(ISNUMBER(OFFSET('Data transformed'!$A$4,MATCH($A30,'Data transformed'!$A$5:$A$185,0),MATCH(CB$4,'Data transformed'!$4:$4,0)-1)), MIN(MAX(OFFSET('Data transformed'!$A$4,MATCH($A30,'Data transformed'!$A$5:$A$185,0),MATCH(CB$4,'Data transformed'!$4:$4,0)-1),$M30),$N30),"NA"))</f>
        <v>3.12</v>
      </c>
      <c r="CC30" s="103" t="n">
        <f aca="true">IF($J30="","",IF(ISNUMBER(OFFSET('Data transformed'!$A$4,MATCH($A30,'Data transformed'!$A$5:$A$185,0),MATCH(CC$4,'Data transformed'!$4:$4,0)-1)), MIN(MAX(OFFSET('Data transformed'!$A$4,MATCH($A30,'Data transformed'!$A$5:$A$185,0),MATCH(CC$4,'Data transformed'!$4:$4,0)-1),$M30),$N30),"NA"))</f>
        <v>2.76</v>
      </c>
      <c r="CD30" s="103" t="n">
        <f aca="true">IF($J30="","",IF(ISNUMBER(OFFSET('Data transformed'!$A$4,MATCH($A30,'Data transformed'!$A$5:$A$185,0),MATCH(CD$4,'Data transformed'!$4:$4,0)-1)), MIN(MAX(OFFSET('Data transformed'!$A$4,MATCH($A30,'Data transformed'!$A$5:$A$185,0),MATCH(CD$4,'Data transformed'!$4:$4,0)-1),$M30),$N30),"NA"))</f>
        <v>2.97</v>
      </c>
      <c r="CE30" s="103" t="n">
        <f aca="true">IF($J30="","",IF(ISNUMBER(OFFSET('Data transformed'!$A$4,MATCH($A30,'Data transformed'!$A$5:$A$185,0),MATCH(CE$4,'Data transformed'!$4:$4,0)-1)), MIN(MAX(OFFSET('Data transformed'!$A$4,MATCH($A30,'Data transformed'!$A$5:$A$185,0),MATCH(CE$4,'Data transformed'!$4:$4,0)-1),$M30),$N30),"NA"))</f>
        <v>2.43</v>
      </c>
      <c r="CF30" s="103" t="n">
        <f aca="true">IF($J30="","",IF(ISNUMBER(OFFSET('Data transformed'!$A$4,MATCH($A30,'Data transformed'!$A$5:$A$185,0),MATCH(CF$4,'Data transformed'!$4:$4,0)-1)), MIN(MAX(OFFSET('Data transformed'!$A$4,MATCH($A30,'Data transformed'!$A$5:$A$185,0),MATCH(CF$4,'Data transformed'!$4:$4,0)-1),$M30),$N30),"NA"))</f>
        <v>2.25</v>
      </c>
      <c r="CG30" s="103" t="n">
        <f aca="true">IF($J30="","",IF(ISNUMBER(OFFSET('Data transformed'!$A$4,MATCH($A30,'Data transformed'!$A$5:$A$185,0),MATCH(CG$4,'Data transformed'!$4:$4,0)-1)), MIN(MAX(OFFSET('Data transformed'!$A$4,MATCH($A30,'Data transformed'!$A$5:$A$185,0),MATCH(CG$4,'Data transformed'!$4:$4,0)-1),$M30),$N30),"NA"))</f>
        <v>4</v>
      </c>
      <c r="CH30" s="103" t="n">
        <f aca="true">IF($J30="","",IF(ISNUMBER(OFFSET('Data transformed'!$A$4,MATCH($A30,'Data transformed'!$A$5:$A$185,0),MATCH(CH$4,'Data transformed'!$4:$4,0)-1)), MIN(MAX(OFFSET('Data transformed'!$A$4,MATCH($A30,'Data transformed'!$A$5:$A$185,0),MATCH(CH$4,'Data transformed'!$4:$4,0)-1),$M30),$N30),"NA"))</f>
        <v>2.84</v>
      </c>
      <c r="CI30" s="103" t="str">
        <f aca="true">IF($J30="","",IF(ISNUMBER(OFFSET('Data transformed'!$A$4,MATCH($A30,'Data transformed'!$A$5:$A$185,0),MATCH(CI$4,'Data transformed'!$4:$4,0)-1)), MIN(MAX(OFFSET('Data transformed'!$A$4,MATCH($A30,'Data transformed'!$A$5:$A$185,0),MATCH(CI$4,'Data transformed'!$4:$4,0)-1),$M30),$N30),"NA"))</f>
        <v>NA</v>
      </c>
      <c r="CJ30" s="103" t="n">
        <f aca="true">IF($J30="","",IF(ISNUMBER(OFFSET('Data transformed'!$A$4,MATCH($A30,'Data transformed'!$A$5:$A$185,0),MATCH(CJ$4,'Data transformed'!$4:$4,0)-1)), MIN(MAX(OFFSET('Data transformed'!$A$4,MATCH($A30,'Data transformed'!$A$5:$A$185,0),MATCH(CJ$4,'Data transformed'!$4:$4,0)-1),$M30),$N30),"NA"))</f>
        <v>3.31</v>
      </c>
      <c r="CK30" s="103" t="n">
        <f aca="true">IF($J30="","",IF(ISNUMBER(OFFSET('Data transformed'!$A$4,MATCH($A30,'Data transformed'!$A$5:$A$185,0),MATCH(CK$4,'Data transformed'!$4:$4,0)-1)), MIN(MAX(OFFSET('Data transformed'!$A$4,MATCH($A30,'Data transformed'!$A$5:$A$185,0),MATCH(CK$4,'Data transformed'!$4:$4,0)-1),$M30),$N30),"NA"))</f>
        <v>4.05</v>
      </c>
      <c r="CL30" s="103" t="n">
        <f aca="true">IF($J30="","",IF(ISNUMBER(OFFSET('Data transformed'!$A$4,MATCH($A30,'Data transformed'!$A$5:$A$185,0),MATCH(CL$4,'Data transformed'!$4:$4,0)-1)), MIN(MAX(OFFSET('Data transformed'!$A$4,MATCH($A30,'Data transformed'!$A$5:$A$185,0),MATCH(CL$4,'Data transformed'!$4:$4,0)-1),$M30),$N30),"NA"))</f>
        <v>2.42</v>
      </c>
      <c r="CM30" s="103" t="n">
        <f aca="true">IF($J30="","",IF(ISNUMBER(OFFSET('Data transformed'!$A$4,MATCH($A30,'Data transformed'!$A$5:$A$185,0),MATCH(CM$4,'Data transformed'!$4:$4,0)-1)), MIN(MAX(OFFSET('Data transformed'!$A$4,MATCH($A30,'Data transformed'!$A$5:$A$185,0),MATCH(CM$4,'Data transformed'!$4:$4,0)-1),$M30),$N30),"NA"))</f>
        <v>2.45</v>
      </c>
      <c r="CN30" s="103" t="n">
        <f aca="true">IF($J30="","",IF(ISNUMBER(OFFSET('Data transformed'!$A$4,MATCH($A30,'Data transformed'!$A$5:$A$185,0),MATCH(CN$4,'Data transformed'!$4:$4,0)-1)), MIN(MAX(OFFSET('Data transformed'!$A$4,MATCH($A30,'Data transformed'!$A$5:$A$185,0),MATCH(CN$4,'Data transformed'!$4:$4,0)-1),$M30),$N30),"NA"))</f>
        <v>2.34</v>
      </c>
      <c r="CO30" s="103" t="n">
        <f aca="true">IF($J30="","",IF(ISNUMBER(OFFSET('Data transformed'!$A$4,MATCH($A30,'Data transformed'!$A$5:$A$185,0),MATCH(CO$4,'Data transformed'!$4:$4,0)-1)), MIN(MAX(OFFSET('Data transformed'!$A$4,MATCH($A30,'Data transformed'!$A$5:$A$185,0),MATCH(CO$4,'Data transformed'!$4:$4,0)-1),$M30),$N30),"NA"))</f>
        <v>3.15</v>
      </c>
      <c r="CP30" s="103" t="n">
        <f aca="true">IF($J30="","",IF(ISNUMBER(OFFSET('Data transformed'!$A$4,MATCH($A30,'Data transformed'!$A$5:$A$185,0),MATCH(CP$4,'Data transformed'!$4:$4,0)-1)), MIN(MAX(OFFSET('Data transformed'!$A$4,MATCH($A30,'Data transformed'!$A$5:$A$185,0),MATCH(CP$4,'Data transformed'!$4:$4,0)-1),$M30),$N30),"NA"))</f>
        <v>2.69</v>
      </c>
      <c r="CQ30" s="103" t="n">
        <f aca="true">IF($J30="","",IF(ISNUMBER(OFFSET('Data transformed'!$A$4,MATCH($A30,'Data transformed'!$A$5:$A$185,0),MATCH(CQ$4,'Data transformed'!$4:$4,0)-1)), MIN(MAX(OFFSET('Data transformed'!$A$4,MATCH($A30,'Data transformed'!$A$5:$A$185,0),MATCH(CQ$4,'Data transformed'!$4:$4,0)-1),$M30),$N30),"NA"))</f>
        <v>3.89</v>
      </c>
      <c r="CR30" s="103" t="n">
        <f aca="true">IF($J30="","",IF(ISNUMBER(OFFSET('Data transformed'!$A$4,MATCH($A30,'Data transformed'!$A$5:$A$185,0),MATCH(CR$4,'Data transformed'!$4:$4,0)-1)), MIN(MAX(OFFSET('Data transformed'!$A$4,MATCH($A30,'Data transformed'!$A$5:$A$185,0),MATCH(CR$4,'Data transformed'!$4:$4,0)-1),$M30),$N30),"NA"))</f>
        <v>3.27</v>
      </c>
      <c r="CS30" s="103" t="n">
        <f aca="true">IF($J30="","",IF(ISNUMBER(OFFSET('Data transformed'!$A$4,MATCH($A30,'Data transformed'!$A$5:$A$185,0),MATCH(CS$4,'Data transformed'!$4:$4,0)-1)), MIN(MAX(OFFSET('Data transformed'!$A$4,MATCH($A30,'Data transformed'!$A$5:$A$185,0),MATCH(CS$4,'Data transformed'!$4:$4,0)-1),$M30),$N30),"NA"))</f>
        <v>2.27</v>
      </c>
      <c r="CT30" s="103" t="n">
        <f aca="true">IF($J30="","",IF(ISNUMBER(OFFSET('Data transformed'!$A$4,MATCH($A30,'Data transformed'!$A$5:$A$185,0),MATCH(CT$4,'Data transformed'!$4:$4,0)-1)), MIN(MAX(OFFSET('Data transformed'!$A$4,MATCH($A30,'Data transformed'!$A$5:$A$185,0),MATCH(CT$4,'Data transformed'!$4:$4,0)-1),$M30),$N30),"NA"))</f>
        <v>2.53</v>
      </c>
      <c r="CU30" s="103" t="n">
        <f aca="true">IF($J30="","",IF(ISNUMBER(OFFSET('Data transformed'!$A$4,MATCH($A30,'Data transformed'!$A$5:$A$185,0),MATCH(CU$4,'Data transformed'!$4:$4,0)-1)), MIN(MAX(OFFSET('Data transformed'!$A$4,MATCH($A30,'Data transformed'!$A$5:$A$185,0),MATCH(CU$4,'Data transformed'!$4:$4,0)-1),$M30),$N30),"NA"))</f>
        <v>2.12</v>
      </c>
    </row>
    <row r="31" s="103" customFormat="true" ht="15.5" hidden="false" customHeight="false" outlineLevel="0" collapsed="false">
      <c r="A31" s="107" t="n">
        <v>1320</v>
      </c>
      <c r="B31" s="107" t="n">
        <v>3</v>
      </c>
      <c r="C31" s="103" t="str">
        <f aca="true">IF(ISBLANK(OFFSET('Raw Data'!$A$3,MATCH($A31,'Raw Data'!$B$4:$B$185,0),MATCH(C$4,'Raw Data'!$3:$3,0)-1)),"",OFFSET('Raw Data'!$A$3,MATCH($A31,'Raw Data'!$B$4:$B$185,0),MATCH(C$4,'Raw Data'!$3:$3,0)-1))</f>
        <v>Market environment</v>
      </c>
      <c r="D31" s="103" t="str">
        <f aca="true">IF(ISBLANK(OFFSET('Raw Data'!$A$3,MATCH($A31,'Raw Data'!$B$4:$B$185,0),MATCH(D$4,'Raw Data'!$3:$3,0)-1)),"",OFFSET('Raw Data'!$A$3,MATCH($A31,'Raw Data'!$B$4:$B$185,0),MATCH(D$4,'Raw Data'!$3:$3,0)-1))</f>
        <v/>
      </c>
      <c r="E31" s="103" t="str">
        <f aca="true">IF(ISBLANK(OFFSET('Raw Data'!$A$3,MATCH($A31,'Raw Data'!$B$4:$B$185,0),MATCH(E$4,'Raw Data'!$3:$3,0)-1)),"",OFFSET('Raw Data'!$A$3,MATCH($A31,'Raw Data'!$B$4:$B$185,0),MATCH(E$4,'Raw Data'!$3:$3,0)-1))</f>
        <v/>
      </c>
      <c r="J31" s="103" t="e">
        <f aca="true" t="array" ref="J31:J31">IFERROR(_xlfn.QUARTILE.INC(IF(ISNUMBER(OFFSET('Data transformed'!$N$4,MATCH('outliers treatment'!$A31,'Data transformed'!$A$5:$A$185),1,1,COUNTA('Data transformed'!$O$4:$CX$4))),OFFSET('Data transformed'!$N$4,MATCH('outliers treatment'!$A31,'Data transformed'!$A$5:$A$185),1,1,COUNTA('Data transformed'!$O$4:$CX$4))),1),"")</f>
        <v>#N/A</v>
      </c>
      <c r="K31" s="103" t="e">
        <f aca="true" t="array" ref="K31:K31">IFERROR(_xlfn.QUARTILE.INC(IF(ISNUMBER(OFFSET('Data transformed'!$N$4,MATCH('outliers treatment'!$A31,'Data transformed'!$A$5:$A$185),1,1,COUNTA('Data transformed'!$O$4:$CX$4))),OFFSET('Data transformed'!$N$4,MATCH('outliers treatment'!$A31,'Data transformed'!$A$5:$A$185),1,1,COUNTA('Data transformed'!$O$4:$CX$4))),3),"")</f>
        <v>#N/A</v>
      </c>
      <c r="L31" s="103" t="str">
        <f aca="false">IFERROR(K31-J31,"")</f>
        <v/>
      </c>
      <c r="P31" s="105" t="str">
        <f aca="false" t="array" ref="P31:P31">IFERROR(SKEW(IF(ISNUMBER(T31:CU31),T31:CU31,"")),"")</f>
        <v/>
      </c>
      <c r="Q31" s="103" t="n">
        <f aca="true">IF(ISBLANK(OFFSET('Data above threshold'!$A$4,MATCH('Data above threshold'!$A30,'Data above threshold'!$A$5:$A$185,0),MATCH('Data above threshold'!N$4,'Data above threshold'!$4:$4,0)-1)),1,OFFSET('Data above threshold'!$A$4,MATCH('Data above threshold'!$A30,'Data above threshold'!$A$5:$A$185,0),MATCH('Data above threshold'!N$4,'Data above threshold'!$4:$4,0)-1))</f>
        <v>1</v>
      </c>
      <c r="R31" s="103" t="e">
        <f aca="false">IF($J31="","",COUNTIF(T31:CU31,M31)+ COUNTIF(T31:CQ31,N31))</f>
        <v>#N/A</v>
      </c>
      <c r="S31" s="106" t="str">
        <f aca="false" t="array" ref="S31:S31">IF(B31&lt;4,"",1-IFERROR(SUM(ISNUMBER(T31:CU31)*(1-$T$3:$CU$3))/COUNTIF($T$3:$CU$3,0),0))</f>
        <v/>
      </c>
      <c r="T31" s="103" t="str">
        <f aca="true">IF($J31="","",IF(ISNUMBER(OFFSET('Data transformed'!$A$4,MATCH($A31,'Data transformed'!$A$5:$A$185,0),MATCH(T$4,'Data transformed'!$4:$4,0)-1)), MIN(MAX(OFFSET('Data transformed'!$A$4,MATCH($A31,'Data transformed'!$A$5:$A$185,0),MATCH(T$4,'Data transformed'!$4:$4,0)-1),$M31),$N31),"NA"))</f>
        <v>NA</v>
      </c>
      <c r="U31" s="103" t="str">
        <f aca="true">IF($J31="","",IF(ISNUMBER(OFFSET('Data transformed'!$A$4,MATCH($A31,'Data transformed'!$A$5:$A$185,0),MATCH(U$4,'Data transformed'!$4:$4,0)-1)), MIN(MAX(OFFSET('Data transformed'!$A$4,MATCH($A31,'Data transformed'!$A$5:$A$185,0),MATCH(U$4,'Data transformed'!$4:$4,0)-1),$M31),$N31),"NA"))</f>
        <v>NA</v>
      </c>
      <c r="V31" s="103" t="str">
        <f aca="true">IF($J31="","",IF(ISNUMBER(OFFSET('Data transformed'!$A$4,MATCH($A31,'Data transformed'!$A$5:$A$185,0),MATCH(V$4,'Data transformed'!$4:$4,0)-1)), MIN(MAX(OFFSET('Data transformed'!$A$4,MATCH($A31,'Data transformed'!$A$5:$A$185,0),MATCH(V$4,'Data transformed'!$4:$4,0)-1),$M31),$N31),"NA"))</f>
        <v>NA</v>
      </c>
      <c r="W31" s="103" t="str">
        <f aca="true">IF($J31="","",IF(ISNUMBER(OFFSET('Data transformed'!$A$4,MATCH($A31,'Data transformed'!$A$5:$A$185,0),MATCH(W$4,'Data transformed'!$4:$4,0)-1)), MIN(MAX(OFFSET('Data transformed'!$A$4,MATCH($A31,'Data transformed'!$A$5:$A$185,0),MATCH(W$4,'Data transformed'!$4:$4,0)-1),$M31),$N31),"NA"))</f>
        <v>NA</v>
      </c>
      <c r="X31" s="103" t="str">
        <f aca="true">IF($J31="","",IF(ISNUMBER(OFFSET('Data transformed'!$A$4,MATCH($A31,'Data transformed'!$A$5:$A$185,0),MATCH(X$4,'Data transformed'!$4:$4,0)-1)), MIN(MAX(OFFSET('Data transformed'!$A$4,MATCH($A31,'Data transformed'!$A$5:$A$185,0),MATCH(X$4,'Data transformed'!$4:$4,0)-1),$M31),$N31),"NA"))</f>
        <v>NA</v>
      </c>
      <c r="Y31" s="103" t="str">
        <f aca="true">IF($J31="","",IF(ISNUMBER(OFFSET('Data transformed'!$A$4,MATCH($A31,'Data transformed'!$A$5:$A$185,0),MATCH(Y$4,'Data transformed'!$4:$4,0)-1)), MIN(MAX(OFFSET('Data transformed'!$A$4,MATCH($A31,'Data transformed'!$A$5:$A$185,0),MATCH(Y$4,'Data transformed'!$4:$4,0)-1),$M31),$N31),"NA"))</f>
        <v>NA</v>
      </c>
      <c r="Z31" s="103" t="str">
        <f aca="true">IF($J31="","",IF(ISNUMBER(OFFSET('Data transformed'!$A$4,MATCH($A31,'Data transformed'!$A$5:$A$185,0),MATCH(Z$4,'Data transformed'!$4:$4,0)-1)), MIN(MAX(OFFSET('Data transformed'!$A$4,MATCH($A31,'Data transformed'!$A$5:$A$185,0),MATCH(Z$4,'Data transformed'!$4:$4,0)-1),$M31),$N31),"NA"))</f>
        <v>NA</v>
      </c>
      <c r="AA31" s="103" t="str">
        <f aca="true">IF($J31="","",IF(ISNUMBER(OFFSET('Data transformed'!$A$4,MATCH($A31,'Data transformed'!$A$5:$A$185,0),MATCH(AA$4,'Data transformed'!$4:$4,0)-1)), MIN(MAX(OFFSET('Data transformed'!$A$4,MATCH($A31,'Data transformed'!$A$5:$A$185,0),MATCH(AA$4,'Data transformed'!$4:$4,0)-1),$M31),$N31),"NA"))</f>
        <v>NA</v>
      </c>
      <c r="AB31" s="103" t="str">
        <f aca="true">IF($J31="","",IF(ISNUMBER(OFFSET('Data transformed'!$A$4,MATCH($A31,'Data transformed'!$A$5:$A$185,0),MATCH(AB$4,'Data transformed'!$4:$4,0)-1)), MIN(MAX(OFFSET('Data transformed'!$A$4,MATCH($A31,'Data transformed'!$A$5:$A$185,0),MATCH(AB$4,'Data transformed'!$4:$4,0)-1),$M31),$N31),"NA"))</f>
        <v>NA</v>
      </c>
      <c r="AC31" s="103" t="str">
        <f aca="true">IF($J31="","",IF(ISNUMBER(OFFSET('Data transformed'!$A$4,MATCH($A31,'Data transformed'!$A$5:$A$185,0),MATCH(AC$4,'Data transformed'!$4:$4,0)-1)), MIN(MAX(OFFSET('Data transformed'!$A$4,MATCH($A31,'Data transformed'!$A$5:$A$185,0),MATCH(AC$4,'Data transformed'!$4:$4,0)-1),$M31),$N31),"NA"))</f>
        <v>NA</v>
      </c>
      <c r="AD31" s="103" t="str">
        <f aca="true">IF($J31="","",IF(ISNUMBER(OFFSET('Data transformed'!$A$4,MATCH($A31,'Data transformed'!$A$5:$A$185,0),MATCH(AD$4,'Data transformed'!$4:$4,0)-1)), MIN(MAX(OFFSET('Data transformed'!$A$4,MATCH($A31,'Data transformed'!$A$5:$A$185,0),MATCH(AD$4,'Data transformed'!$4:$4,0)-1),$M31),$N31),"NA"))</f>
        <v>NA</v>
      </c>
      <c r="AE31" s="103" t="str">
        <f aca="true">IF($J31="","",IF(ISNUMBER(OFFSET('Data transformed'!$A$4,MATCH($A31,'Data transformed'!$A$5:$A$185,0),MATCH(AE$4,'Data transformed'!$4:$4,0)-1)), MIN(MAX(OFFSET('Data transformed'!$A$4,MATCH($A31,'Data transformed'!$A$5:$A$185,0),MATCH(AE$4,'Data transformed'!$4:$4,0)-1),$M31),$N31),"NA"))</f>
        <v>NA</v>
      </c>
      <c r="AF31" s="103" t="str">
        <f aca="true">IF($J31="","",IF(ISNUMBER(OFFSET('Data transformed'!$A$4,MATCH($A31,'Data transformed'!$A$5:$A$185,0),MATCH(AF$4,'Data transformed'!$4:$4,0)-1)), MIN(MAX(OFFSET('Data transformed'!$A$4,MATCH($A31,'Data transformed'!$A$5:$A$185,0),MATCH(AF$4,'Data transformed'!$4:$4,0)-1),$M31),$N31),"NA"))</f>
        <v>NA</v>
      </c>
      <c r="AG31" s="103" t="str">
        <f aca="true">IF($J31="","",IF(ISNUMBER(OFFSET('Data transformed'!$A$4,MATCH($A31,'Data transformed'!$A$5:$A$185,0),MATCH(AG$4,'Data transformed'!$4:$4,0)-1)), MIN(MAX(OFFSET('Data transformed'!$A$4,MATCH($A31,'Data transformed'!$A$5:$A$185,0),MATCH(AG$4,'Data transformed'!$4:$4,0)-1),$M31),$N31),"NA"))</f>
        <v>NA</v>
      </c>
      <c r="AH31" s="103" t="str">
        <f aca="true">IF($J31="","",IF(ISNUMBER(OFFSET('Data transformed'!$A$4,MATCH($A31,'Data transformed'!$A$5:$A$185,0),MATCH(AH$4,'Data transformed'!$4:$4,0)-1)), MIN(MAX(OFFSET('Data transformed'!$A$4,MATCH($A31,'Data transformed'!$A$5:$A$185,0),MATCH(AH$4,'Data transformed'!$4:$4,0)-1),$M31),$N31),"NA"))</f>
        <v>NA</v>
      </c>
      <c r="AI31" s="103" t="str">
        <f aca="true">IF($J31="","",IF(ISNUMBER(OFFSET('Data transformed'!$A$4,MATCH($A31,'Data transformed'!$A$5:$A$185,0),MATCH(AI$4,'Data transformed'!$4:$4,0)-1)), MIN(MAX(OFFSET('Data transformed'!$A$4,MATCH($A31,'Data transformed'!$A$5:$A$185,0),MATCH(AI$4,'Data transformed'!$4:$4,0)-1),$M31),$N31),"NA"))</f>
        <v>NA</v>
      </c>
      <c r="AJ31" s="103" t="str">
        <f aca="true">IF($J31="","",IF(ISNUMBER(OFFSET('Data transformed'!$A$4,MATCH($A31,'Data transformed'!$A$5:$A$185,0),MATCH(AJ$4,'Data transformed'!$4:$4,0)-1)), MIN(MAX(OFFSET('Data transformed'!$A$4,MATCH($A31,'Data transformed'!$A$5:$A$185,0),MATCH(AJ$4,'Data transformed'!$4:$4,0)-1),$M31),$N31),"NA"))</f>
        <v>NA</v>
      </c>
      <c r="AK31" s="103" t="str">
        <f aca="true">IF($J31="","",IF(ISNUMBER(OFFSET('Data transformed'!$A$4,MATCH($A31,'Data transformed'!$A$5:$A$185,0),MATCH(AK$4,'Data transformed'!$4:$4,0)-1)), MIN(MAX(OFFSET('Data transformed'!$A$4,MATCH($A31,'Data transformed'!$A$5:$A$185,0),MATCH(AK$4,'Data transformed'!$4:$4,0)-1),$M31),$N31),"NA"))</f>
        <v>NA</v>
      </c>
      <c r="AL31" s="103" t="str">
        <f aca="true">IF($J31="","",IF(ISNUMBER(OFFSET('Data transformed'!$A$4,MATCH($A31,'Data transformed'!$A$5:$A$185,0),MATCH(AL$4,'Data transformed'!$4:$4,0)-1)), MIN(MAX(OFFSET('Data transformed'!$A$4,MATCH($A31,'Data transformed'!$A$5:$A$185,0),MATCH(AL$4,'Data transformed'!$4:$4,0)-1),$M31),$N31),"NA"))</f>
        <v>NA</v>
      </c>
      <c r="AM31" s="103" t="str">
        <f aca="true">IF($J31="","",IF(ISNUMBER(OFFSET('Data transformed'!$A$4,MATCH($A31,'Data transformed'!$A$5:$A$185,0),MATCH(AM$4,'Data transformed'!$4:$4,0)-1)), MIN(MAX(OFFSET('Data transformed'!$A$4,MATCH($A31,'Data transformed'!$A$5:$A$185,0),MATCH(AM$4,'Data transformed'!$4:$4,0)-1),$M31),$N31),"NA"))</f>
        <v>NA</v>
      </c>
      <c r="AN31" s="103" t="str">
        <f aca="true">IF($J31="","",IF(ISNUMBER(OFFSET('Data transformed'!$A$4,MATCH($A31,'Data transformed'!$A$5:$A$185,0),MATCH(AN$4,'Data transformed'!$4:$4,0)-1)), MIN(MAX(OFFSET('Data transformed'!$A$4,MATCH($A31,'Data transformed'!$A$5:$A$185,0),MATCH(AN$4,'Data transformed'!$4:$4,0)-1),$M31),$N31),"NA"))</f>
        <v>NA</v>
      </c>
      <c r="AO31" s="103" t="str">
        <f aca="true">IF($J31="","",IF(ISNUMBER(OFFSET('Data transformed'!$A$4,MATCH($A31,'Data transformed'!$A$5:$A$185,0),MATCH(AO$4,'Data transformed'!$4:$4,0)-1)), MIN(MAX(OFFSET('Data transformed'!$A$4,MATCH($A31,'Data transformed'!$A$5:$A$185,0),MATCH(AO$4,'Data transformed'!$4:$4,0)-1),$M31),$N31),"NA"))</f>
        <v>NA</v>
      </c>
      <c r="AP31" s="103" t="str">
        <f aca="true">IF($J31="","",IF(ISNUMBER(OFFSET('Data transformed'!$A$4,MATCH($A31,'Data transformed'!$A$5:$A$185,0),MATCH(AP$4,'Data transformed'!$4:$4,0)-1)), MIN(MAX(OFFSET('Data transformed'!$A$4,MATCH($A31,'Data transformed'!$A$5:$A$185,0),MATCH(AP$4,'Data transformed'!$4:$4,0)-1),$M31),$N31),"NA"))</f>
        <v>NA</v>
      </c>
      <c r="AQ31" s="103" t="str">
        <f aca="true">IF($J31="","",IF(ISNUMBER(OFFSET('Data transformed'!$A$4,MATCH($A31,'Data transformed'!$A$5:$A$185,0),MATCH(AQ$4,'Data transformed'!$4:$4,0)-1)), MIN(MAX(OFFSET('Data transformed'!$A$4,MATCH($A31,'Data transformed'!$A$5:$A$185,0),MATCH(AQ$4,'Data transformed'!$4:$4,0)-1),$M31),$N31),"NA"))</f>
        <v>NA</v>
      </c>
      <c r="AR31" s="103" t="str">
        <f aca="true">IF($J31="","",IF(ISNUMBER(OFFSET('Data transformed'!$A$4,MATCH($A31,'Data transformed'!$A$5:$A$185,0),MATCH(AR$4,'Data transformed'!$4:$4,0)-1)), MIN(MAX(OFFSET('Data transformed'!$A$4,MATCH($A31,'Data transformed'!$A$5:$A$185,0),MATCH(AR$4,'Data transformed'!$4:$4,0)-1),$M31),$N31),"NA"))</f>
        <v>NA</v>
      </c>
      <c r="AS31" s="103" t="str">
        <f aca="true">IF($J31="","",IF(ISNUMBER(OFFSET('Data transformed'!$A$4,MATCH($A31,'Data transformed'!$A$5:$A$185,0),MATCH(AS$4,'Data transformed'!$4:$4,0)-1)), MIN(MAX(OFFSET('Data transformed'!$A$4,MATCH($A31,'Data transformed'!$A$5:$A$185,0),MATCH(AS$4,'Data transformed'!$4:$4,0)-1),$M31),$N31),"NA"))</f>
        <v>NA</v>
      </c>
      <c r="AT31" s="103" t="str">
        <f aca="true">IF($J31="","",IF(ISNUMBER(OFFSET('Data transformed'!$A$4,MATCH($A31,'Data transformed'!$A$5:$A$185,0),MATCH(AT$4,'Data transformed'!$4:$4,0)-1)), MIN(MAX(OFFSET('Data transformed'!$A$4,MATCH($A31,'Data transformed'!$A$5:$A$185,0),MATCH(AT$4,'Data transformed'!$4:$4,0)-1),$M31),$N31),"NA"))</f>
        <v>NA</v>
      </c>
      <c r="AU31" s="103" t="str">
        <f aca="true">IF($J31="","",IF(ISNUMBER(OFFSET('Data transformed'!$A$4,MATCH($A31,'Data transformed'!$A$5:$A$185,0),MATCH(AU$4,'Data transformed'!$4:$4,0)-1)), MIN(MAX(OFFSET('Data transformed'!$A$4,MATCH($A31,'Data transformed'!$A$5:$A$185,0),MATCH(AU$4,'Data transformed'!$4:$4,0)-1),$M31),$N31),"NA"))</f>
        <v>NA</v>
      </c>
      <c r="AV31" s="103" t="str">
        <f aca="true">IF($J31="","",IF(ISNUMBER(OFFSET('Data transformed'!$A$4,MATCH($A31,'Data transformed'!$A$5:$A$185,0),MATCH(AV$4,'Data transformed'!$4:$4,0)-1)), MIN(MAX(OFFSET('Data transformed'!$A$4,MATCH($A31,'Data transformed'!$A$5:$A$185,0),MATCH(AV$4,'Data transformed'!$4:$4,0)-1),$M31),$N31),"NA"))</f>
        <v>NA</v>
      </c>
      <c r="AW31" s="103" t="str">
        <f aca="true">IF($J31="","",IF(ISNUMBER(OFFSET('Data transformed'!$A$4,MATCH($A31,'Data transformed'!$A$5:$A$185,0),MATCH(AW$4,'Data transformed'!$4:$4,0)-1)), MIN(MAX(OFFSET('Data transformed'!$A$4,MATCH($A31,'Data transformed'!$A$5:$A$185,0),MATCH(AW$4,'Data transformed'!$4:$4,0)-1),$M31),$N31),"NA"))</f>
        <v>NA</v>
      </c>
      <c r="AX31" s="103" t="str">
        <f aca="true">IF($J31="","",IF(ISNUMBER(OFFSET('Data transformed'!$A$4,MATCH($A31,'Data transformed'!$A$5:$A$185,0),MATCH(AX$4,'Data transformed'!$4:$4,0)-1)), MIN(MAX(OFFSET('Data transformed'!$A$4,MATCH($A31,'Data transformed'!$A$5:$A$185,0),MATCH(AX$4,'Data transformed'!$4:$4,0)-1),$M31),$N31),"NA"))</f>
        <v>NA</v>
      </c>
      <c r="AY31" s="103" t="str">
        <f aca="true">IF($J31="","",IF(ISNUMBER(OFFSET('Data transformed'!$A$4,MATCH($A31,'Data transformed'!$A$5:$A$185,0),MATCH(AY$4,'Data transformed'!$4:$4,0)-1)), MIN(MAX(OFFSET('Data transformed'!$A$4,MATCH($A31,'Data transformed'!$A$5:$A$185,0),MATCH(AY$4,'Data transformed'!$4:$4,0)-1),$M31),$N31),"NA"))</f>
        <v>NA</v>
      </c>
      <c r="AZ31" s="103" t="str">
        <f aca="true">IF($J31="","",IF(ISNUMBER(OFFSET('Data transformed'!$A$4,MATCH($A31,'Data transformed'!$A$5:$A$185,0),MATCH(AZ$4,'Data transformed'!$4:$4,0)-1)), MIN(MAX(OFFSET('Data transformed'!$A$4,MATCH($A31,'Data transformed'!$A$5:$A$185,0),MATCH(AZ$4,'Data transformed'!$4:$4,0)-1),$M31),$N31),"NA"))</f>
        <v>NA</v>
      </c>
      <c r="BA31" s="103" t="str">
        <f aca="true">IF($J31="","",IF(ISNUMBER(OFFSET('Data transformed'!$A$4,MATCH($A31,'Data transformed'!$A$5:$A$185,0),MATCH(BA$4,'Data transformed'!$4:$4,0)-1)), MIN(MAX(OFFSET('Data transformed'!$A$4,MATCH($A31,'Data transformed'!$A$5:$A$185,0),MATCH(BA$4,'Data transformed'!$4:$4,0)-1),$M31),$N31),"NA"))</f>
        <v>NA</v>
      </c>
      <c r="BB31" s="103" t="str">
        <f aca="true">IF($J31="","",IF(ISNUMBER(OFFSET('Data transformed'!$A$4,MATCH($A31,'Data transformed'!$A$5:$A$185,0),MATCH(BB$4,'Data transformed'!$4:$4,0)-1)), MIN(MAX(OFFSET('Data transformed'!$A$4,MATCH($A31,'Data transformed'!$A$5:$A$185,0),MATCH(BB$4,'Data transformed'!$4:$4,0)-1),$M31),$N31),"NA"))</f>
        <v>NA</v>
      </c>
      <c r="BC31" s="103" t="str">
        <f aca="true">IF($J31="","",IF(ISNUMBER(OFFSET('Data transformed'!$A$4,MATCH($A31,'Data transformed'!$A$5:$A$185,0),MATCH(BC$4,'Data transformed'!$4:$4,0)-1)), MIN(MAX(OFFSET('Data transformed'!$A$4,MATCH($A31,'Data transformed'!$A$5:$A$185,0),MATCH(BC$4,'Data transformed'!$4:$4,0)-1),$M31),$N31),"NA"))</f>
        <v>NA</v>
      </c>
      <c r="BD31" s="103" t="str">
        <f aca="true">IF($J31="","",IF(ISNUMBER(OFFSET('Data transformed'!$A$4,MATCH($A31,'Data transformed'!$A$5:$A$185,0),MATCH(BD$4,'Data transformed'!$4:$4,0)-1)), MIN(MAX(OFFSET('Data transformed'!$A$4,MATCH($A31,'Data transformed'!$A$5:$A$185,0),MATCH(BD$4,'Data transformed'!$4:$4,0)-1),$M31),$N31),"NA"))</f>
        <v>NA</v>
      </c>
      <c r="BE31" s="103" t="str">
        <f aca="true">IF($J31="","",IF(ISNUMBER(OFFSET('Data transformed'!$A$4,MATCH($A31,'Data transformed'!$A$5:$A$185,0),MATCH(BE$4,'Data transformed'!$4:$4,0)-1)), MIN(MAX(OFFSET('Data transformed'!$A$4,MATCH($A31,'Data transformed'!$A$5:$A$185,0),MATCH(BE$4,'Data transformed'!$4:$4,0)-1),$M31),$N31),"NA"))</f>
        <v>NA</v>
      </c>
      <c r="BF31" s="103" t="str">
        <f aca="true">IF($J31="","",IF(ISNUMBER(OFFSET('Data transformed'!$A$4,MATCH($A31,'Data transformed'!$A$5:$A$185,0),MATCH(BF$4,'Data transformed'!$4:$4,0)-1)), MIN(MAX(OFFSET('Data transformed'!$A$4,MATCH($A31,'Data transformed'!$A$5:$A$185,0),MATCH(BF$4,'Data transformed'!$4:$4,0)-1),$M31),$N31),"NA"))</f>
        <v>NA</v>
      </c>
      <c r="BG31" s="103" t="str">
        <f aca="true">IF($J31="","",IF(ISNUMBER(OFFSET('Data transformed'!$A$4,MATCH($A31,'Data transformed'!$A$5:$A$185,0),MATCH(BG$4,'Data transformed'!$4:$4,0)-1)), MIN(MAX(OFFSET('Data transformed'!$A$4,MATCH($A31,'Data transformed'!$A$5:$A$185,0),MATCH(BG$4,'Data transformed'!$4:$4,0)-1),$M31),$N31),"NA"))</f>
        <v>NA</v>
      </c>
      <c r="BH31" s="103" t="str">
        <f aca="true">IF($J31="","",IF(ISNUMBER(OFFSET('Data transformed'!$A$4,MATCH($A31,'Data transformed'!$A$5:$A$185,0),MATCH(BH$4,'Data transformed'!$4:$4,0)-1)), MIN(MAX(OFFSET('Data transformed'!$A$4,MATCH($A31,'Data transformed'!$A$5:$A$185,0),MATCH(BH$4,'Data transformed'!$4:$4,0)-1),$M31),$N31),"NA"))</f>
        <v>NA</v>
      </c>
      <c r="BI31" s="103" t="str">
        <f aca="true">IF($J31="","",IF(ISNUMBER(OFFSET('Data transformed'!$A$4,MATCH($A31,'Data transformed'!$A$5:$A$185,0),MATCH(BI$4,'Data transformed'!$4:$4,0)-1)), MIN(MAX(OFFSET('Data transformed'!$A$4,MATCH($A31,'Data transformed'!$A$5:$A$185,0),MATCH(BI$4,'Data transformed'!$4:$4,0)-1),$M31),$N31),"NA"))</f>
        <v>NA</v>
      </c>
      <c r="BJ31" s="103" t="str">
        <f aca="true">IF($J31="","",IF(ISNUMBER(OFFSET('Data transformed'!$A$4,MATCH($A31,'Data transformed'!$A$5:$A$185,0),MATCH(BJ$4,'Data transformed'!$4:$4,0)-1)), MIN(MAX(OFFSET('Data transformed'!$A$4,MATCH($A31,'Data transformed'!$A$5:$A$185,0),MATCH(BJ$4,'Data transformed'!$4:$4,0)-1),$M31),$N31),"NA"))</f>
        <v>NA</v>
      </c>
      <c r="BK31" s="103" t="str">
        <f aca="true">IF($J31="","",IF(ISNUMBER(OFFSET('Data transformed'!$A$4,MATCH($A31,'Data transformed'!$A$5:$A$185,0),MATCH(BK$4,'Data transformed'!$4:$4,0)-1)), MIN(MAX(OFFSET('Data transformed'!$A$4,MATCH($A31,'Data transformed'!$A$5:$A$185,0),MATCH(BK$4,'Data transformed'!$4:$4,0)-1),$M31),$N31),"NA"))</f>
        <v>NA</v>
      </c>
      <c r="BL31" s="103" t="str">
        <f aca="true">IF($J31="","",IF(ISNUMBER(OFFSET('Data transformed'!$A$4,MATCH($A31,'Data transformed'!$A$5:$A$185,0),MATCH(BL$4,'Data transformed'!$4:$4,0)-1)), MIN(MAX(OFFSET('Data transformed'!$A$4,MATCH($A31,'Data transformed'!$A$5:$A$185,0),MATCH(BL$4,'Data transformed'!$4:$4,0)-1),$M31),$N31),"NA"))</f>
        <v>NA</v>
      </c>
      <c r="BM31" s="103" t="str">
        <f aca="true">IF($J31="","",IF(ISNUMBER(OFFSET('Data transformed'!$A$4,MATCH($A31,'Data transformed'!$A$5:$A$185,0),MATCH(BM$4,'Data transformed'!$4:$4,0)-1)), MIN(MAX(OFFSET('Data transformed'!$A$4,MATCH($A31,'Data transformed'!$A$5:$A$185,0),MATCH(BM$4,'Data transformed'!$4:$4,0)-1),$M31),$N31),"NA"))</f>
        <v>NA</v>
      </c>
      <c r="BN31" s="103" t="str">
        <f aca="true">IF($J31="","",IF(ISNUMBER(OFFSET('Data transformed'!$A$4,MATCH($A31,'Data transformed'!$A$5:$A$185,0),MATCH(BN$4,'Data transformed'!$4:$4,0)-1)), MIN(MAX(OFFSET('Data transformed'!$A$4,MATCH($A31,'Data transformed'!$A$5:$A$185,0),MATCH(BN$4,'Data transformed'!$4:$4,0)-1),$M31),$N31),"NA"))</f>
        <v>NA</v>
      </c>
      <c r="BO31" s="103" t="str">
        <f aca="true">IF($J31="","",IF(ISNUMBER(OFFSET('Data transformed'!$A$4,MATCH($A31,'Data transformed'!$A$5:$A$185,0),MATCH(BO$4,'Data transformed'!$4:$4,0)-1)), MIN(MAX(OFFSET('Data transformed'!$A$4,MATCH($A31,'Data transformed'!$A$5:$A$185,0),MATCH(BO$4,'Data transformed'!$4:$4,0)-1),$M31),$N31),"NA"))</f>
        <v>NA</v>
      </c>
      <c r="BP31" s="103" t="str">
        <f aca="true">IF($J31="","",IF(ISNUMBER(OFFSET('Data transformed'!$A$4,MATCH($A31,'Data transformed'!$A$5:$A$185,0),MATCH(BP$4,'Data transformed'!$4:$4,0)-1)), MIN(MAX(OFFSET('Data transformed'!$A$4,MATCH($A31,'Data transformed'!$A$5:$A$185,0),MATCH(BP$4,'Data transformed'!$4:$4,0)-1),$M31),$N31),"NA"))</f>
        <v>NA</v>
      </c>
      <c r="BQ31" s="103" t="str">
        <f aca="true">IF($J31="","",IF(ISNUMBER(OFFSET('Data transformed'!$A$4,MATCH($A31,'Data transformed'!$A$5:$A$185,0),MATCH(BQ$4,'Data transformed'!$4:$4,0)-1)), MIN(MAX(OFFSET('Data transformed'!$A$4,MATCH($A31,'Data transformed'!$A$5:$A$185,0),MATCH(BQ$4,'Data transformed'!$4:$4,0)-1),$M31),$N31),"NA"))</f>
        <v>NA</v>
      </c>
      <c r="BR31" s="103" t="str">
        <f aca="true">IF($J31="","",IF(ISNUMBER(OFFSET('Data transformed'!$A$4,MATCH($A31,'Data transformed'!$A$5:$A$185,0),MATCH(BR$4,'Data transformed'!$4:$4,0)-1)), MIN(MAX(OFFSET('Data transformed'!$A$4,MATCH($A31,'Data transformed'!$A$5:$A$185,0),MATCH(BR$4,'Data transformed'!$4:$4,0)-1),$M31),$N31),"NA"))</f>
        <v>NA</v>
      </c>
      <c r="BS31" s="103" t="str">
        <f aca="true">IF($J31="","",IF(ISNUMBER(OFFSET('Data transformed'!$A$4,MATCH($A31,'Data transformed'!$A$5:$A$185,0),MATCH(BS$4,'Data transformed'!$4:$4,0)-1)), MIN(MAX(OFFSET('Data transformed'!$A$4,MATCH($A31,'Data transformed'!$A$5:$A$185,0),MATCH(BS$4,'Data transformed'!$4:$4,0)-1),$M31),$N31),"NA"))</f>
        <v>NA</v>
      </c>
      <c r="BT31" s="103" t="str">
        <f aca="true">IF($J31="","",IF(ISNUMBER(OFFSET('Data transformed'!$A$4,MATCH($A31,'Data transformed'!$A$5:$A$185,0),MATCH(BT$4,'Data transformed'!$4:$4,0)-1)), MIN(MAX(OFFSET('Data transformed'!$A$4,MATCH($A31,'Data transformed'!$A$5:$A$185,0),MATCH(BT$4,'Data transformed'!$4:$4,0)-1),$M31),$N31),"NA"))</f>
        <v>NA</v>
      </c>
      <c r="BU31" s="103" t="str">
        <f aca="true">IF($J31="","",IF(ISNUMBER(OFFSET('Data transformed'!$A$4,MATCH($A31,'Data transformed'!$A$5:$A$185,0),MATCH(BU$4,'Data transformed'!$4:$4,0)-1)), MIN(MAX(OFFSET('Data transformed'!$A$4,MATCH($A31,'Data transformed'!$A$5:$A$185,0),MATCH(BU$4,'Data transformed'!$4:$4,0)-1),$M31),$N31),"NA"))</f>
        <v>NA</v>
      </c>
      <c r="BV31" s="103" t="str">
        <f aca="true">IF($J31="","",IF(ISNUMBER(OFFSET('Data transformed'!$A$4,MATCH($A31,'Data transformed'!$A$5:$A$185,0),MATCH(BV$4,'Data transformed'!$4:$4,0)-1)), MIN(MAX(OFFSET('Data transformed'!$A$4,MATCH($A31,'Data transformed'!$A$5:$A$185,0),MATCH(BV$4,'Data transformed'!$4:$4,0)-1),$M31),$N31),"NA"))</f>
        <v>NA</v>
      </c>
      <c r="BW31" s="103" t="str">
        <f aca="true">IF($J31="","",IF(ISNUMBER(OFFSET('Data transformed'!$A$4,MATCH($A31,'Data transformed'!$A$5:$A$185,0),MATCH(BW$4,'Data transformed'!$4:$4,0)-1)), MIN(MAX(OFFSET('Data transformed'!$A$4,MATCH($A31,'Data transformed'!$A$5:$A$185,0),MATCH(BW$4,'Data transformed'!$4:$4,0)-1),$M31),$N31),"NA"))</f>
        <v>NA</v>
      </c>
      <c r="BX31" s="103" t="str">
        <f aca="true">IF($J31="","",IF(ISNUMBER(OFFSET('Data transformed'!$A$4,MATCH($A31,'Data transformed'!$A$5:$A$185,0),MATCH(BX$4,'Data transformed'!$4:$4,0)-1)), MIN(MAX(OFFSET('Data transformed'!$A$4,MATCH($A31,'Data transformed'!$A$5:$A$185,0),MATCH(BX$4,'Data transformed'!$4:$4,0)-1),$M31),$N31),"NA"))</f>
        <v>NA</v>
      </c>
      <c r="BY31" s="103" t="str">
        <f aca="true">IF($J31="","",IF(ISNUMBER(OFFSET('Data transformed'!$A$4,MATCH($A31,'Data transformed'!$A$5:$A$185,0),MATCH(BY$4,'Data transformed'!$4:$4,0)-1)), MIN(MAX(OFFSET('Data transformed'!$A$4,MATCH($A31,'Data transformed'!$A$5:$A$185,0),MATCH(BY$4,'Data transformed'!$4:$4,0)-1),$M31),$N31),"NA"))</f>
        <v>NA</v>
      </c>
      <c r="BZ31" s="103" t="str">
        <f aca="true">IF($J31="","",IF(ISNUMBER(OFFSET('Data transformed'!$A$4,MATCH($A31,'Data transformed'!$A$5:$A$185,0),MATCH(BZ$4,'Data transformed'!$4:$4,0)-1)), MIN(MAX(OFFSET('Data transformed'!$A$4,MATCH($A31,'Data transformed'!$A$5:$A$185,0),MATCH(BZ$4,'Data transformed'!$4:$4,0)-1),$M31),$N31),"NA"))</f>
        <v>NA</v>
      </c>
      <c r="CA31" s="103" t="str">
        <f aca="true">IF($J31="","",IF(ISNUMBER(OFFSET('Data transformed'!$A$4,MATCH($A31,'Data transformed'!$A$5:$A$185,0),MATCH(CA$4,'Data transformed'!$4:$4,0)-1)), MIN(MAX(OFFSET('Data transformed'!$A$4,MATCH($A31,'Data transformed'!$A$5:$A$185,0),MATCH(CA$4,'Data transformed'!$4:$4,0)-1),$M31),$N31),"NA"))</f>
        <v>NA</v>
      </c>
      <c r="CB31" s="103" t="str">
        <f aca="true">IF($J31="","",IF(ISNUMBER(OFFSET('Data transformed'!$A$4,MATCH($A31,'Data transformed'!$A$5:$A$185,0),MATCH(CB$4,'Data transformed'!$4:$4,0)-1)), MIN(MAX(OFFSET('Data transformed'!$A$4,MATCH($A31,'Data transformed'!$A$5:$A$185,0),MATCH(CB$4,'Data transformed'!$4:$4,0)-1),$M31),$N31),"NA"))</f>
        <v>NA</v>
      </c>
      <c r="CC31" s="103" t="str">
        <f aca="true">IF($J31="","",IF(ISNUMBER(OFFSET('Data transformed'!$A$4,MATCH($A31,'Data transformed'!$A$5:$A$185,0),MATCH(CC$4,'Data transformed'!$4:$4,0)-1)), MIN(MAX(OFFSET('Data transformed'!$A$4,MATCH($A31,'Data transformed'!$A$5:$A$185,0),MATCH(CC$4,'Data transformed'!$4:$4,0)-1),$M31),$N31),"NA"))</f>
        <v>NA</v>
      </c>
      <c r="CD31" s="103" t="str">
        <f aca="true">IF($J31="","",IF(ISNUMBER(OFFSET('Data transformed'!$A$4,MATCH($A31,'Data transformed'!$A$5:$A$185,0),MATCH(CD$4,'Data transformed'!$4:$4,0)-1)), MIN(MAX(OFFSET('Data transformed'!$A$4,MATCH($A31,'Data transformed'!$A$5:$A$185,0),MATCH(CD$4,'Data transformed'!$4:$4,0)-1),$M31),$N31),"NA"))</f>
        <v>NA</v>
      </c>
      <c r="CE31" s="103" t="str">
        <f aca="true">IF($J31="","",IF(ISNUMBER(OFFSET('Data transformed'!$A$4,MATCH($A31,'Data transformed'!$A$5:$A$185,0),MATCH(CE$4,'Data transformed'!$4:$4,0)-1)), MIN(MAX(OFFSET('Data transformed'!$A$4,MATCH($A31,'Data transformed'!$A$5:$A$185,0),MATCH(CE$4,'Data transformed'!$4:$4,0)-1),$M31),$N31),"NA"))</f>
        <v>NA</v>
      </c>
      <c r="CF31" s="103" t="str">
        <f aca="true">IF($J31="","",IF(ISNUMBER(OFFSET('Data transformed'!$A$4,MATCH($A31,'Data transformed'!$A$5:$A$185,0),MATCH(CF$4,'Data transformed'!$4:$4,0)-1)), MIN(MAX(OFFSET('Data transformed'!$A$4,MATCH($A31,'Data transformed'!$A$5:$A$185,0),MATCH(CF$4,'Data transformed'!$4:$4,0)-1),$M31),$N31),"NA"))</f>
        <v>NA</v>
      </c>
      <c r="CG31" s="103" t="str">
        <f aca="true">IF($J31="","",IF(ISNUMBER(OFFSET('Data transformed'!$A$4,MATCH($A31,'Data transformed'!$A$5:$A$185,0),MATCH(CG$4,'Data transformed'!$4:$4,0)-1)), MIN(MAX(OFFSET('Data transformed'!$A$4,MATCH($A31,'Data transformed'!$A$5:$A$185,0),MATCH(CG$4,'Data transformed'!$4:$4,0)-1),$M31),$N31),"NA"))</f>
        <v>NA</v>
      </c>
      <c r="CH31" s="103" t="str">
        <f aca="true">IF($J31="","",IF(ISNUMBER(OFFSET('Data transformed'!$A$4,MATCH($A31,'Data transformed'!$A$5:$A$185,0),MATCH(CH$4,'Data transformed'!$4:$4,0)-1)), MIN(MAX(OFFSET('Data transformed'!$A$4,MATCH($A31,'Data transformed'!$A$5:$A$185,0),MATCH(CH$4,'Data transformed'!$4:$4,0)-1),$M31),$N31),"NA"))</f>
        <v>NA</v>
      </c>
      <c r="CI31" s="103" t="str">
        <f aca="true">IF($J31="","",IF(ISNUMBER(OFFSET('Data transformed'!$A$4,MATCH($A31,'Data transformed'!$A$5:$A$185,0),MATCH(CI$4,'Data transformed'!$4:$4,0)-1)), MIN(MAX(OFFSET('Data transformed'!$A$4,MATCH($A31,'Data transformed'!$A$5:$A$185,0),MATCH(CI$4,'Data transformed'!$4:$4,0)-1),$M31),$N31),"NA"))</f>
        <v>NA</v>
      </c>
      <c r="CJ31" s="103" t="str">
        <f aca="true">IF($J31="","",IF(ISNUMBER(OFFSET('Data transformed'!$A$4,MATCH($A31,'Data transformed'!$A$5:$A$185,0),MATCH(CJ$4,'Data transformed'!$4:$4,0)-1)), MIN(MAX(OFFSET('Data transformed'!$A$4,MATCH($A31,'Data transformed'!$A$5:$A$185,0),MATCH(CJ$4,'Data transformed'!$4:$4,0)-1),$M31),$N31),"NA"))</f>
        <v>NA</v>
      </c>
      <c r="CK31" s="103" t="str">
        <f aca="true">IF($J31="","",IF(ISNUMBER(OFFSET('Data transformed'!$A$4,MATCH($A31,'Data transformed'!$A$5:$A$185,0),MATCH(CK$4,'Data transformed'!$4:$4,0)-1)), MIN(MAX(OFFSET('Data transformed'!$A$4,MATCH($A31,'Data transformed'!$A$5:$A$185,0),MATCH(CK$4,'Data transformed'!$4:$4,0)-1),$M31),$N31),"NA"))</f>
        <v>NA</v>
      </c>
      <c r="CL31" s="103" t="str">
        <f aca="true">IF($J31="","",IF(ISNUMBER(OFFSET('Data transformed'!$A$4,MATCH($A31,'Data transformed'!$A$5:$A$185,0),MATCH(CL$4,'Data transformed'!$4:$4,0)-1)), MIN(MAX(OFFSET('Data transformed'!$A$4,MATCH($A31,'Data transformed'!$A$5:$A$185,0),MATCH(CL$4,'Data transformed'!$4:$4,0)-1),$M31),$N31),"NA"))</f>
        <v>NA</v>
      </c>
      <c r="CM31" s="103" t="str">
        <f aca="true">IF($J31="","",IF(ISNUMBER(OFFSET('Data transformed'!$A$4,MATCH($A31,'Data transformed'!$A$5:$A$185,0),MATCH(CM$4,'Data transformed'!$4:$4,0)-1)), MIN(MAX(OFFSET('Data transformed'!$A$4,MATCH($A31,'Data transformed'!$A$5:$A$185,0),MATCH(CM$4,'Data transformed'!$4:$4,0)-1),$M31),$N31),"NA"))</f>
        <v>NA</v>
      </c>
      <c r="CN31" s="103" t="str">
        <f aca="true">IF($J31="","",IF(ISNUMBER(OFFSET('Data transformed'!$A$4,MATCH($A31,'Data transformed'!$A$5:$A$185,0),MATCH(CN$4,'Data transformed'!$4:$4,0)-1)), MIN(MAX(OFFSET('Data transformed'!$A$4,MATCH($A31,'Data transformed'!$A$5:$A$185,0),MATCH(CN$4,'Data transformed'!$4:$4,0)-1),$M31),$N31),"NA"))</f>
        <v>NA</v>
      </c>
      <c r="CO31" s="103" t="str">
        <f aca="true">IF($J31="","",IF(ISNUMBER(OFFSET('Data transformed'!$A$4,MATCH($A31,'Data transformed'!$A$5:$A$185,0),MATCH(CO$4,'Data transformed'!$4:$4,0)-1)), MIN(MAX(OFFSET('Data transformed'!$A$4,MATCH($A31,'Data transformed'!$A$5:$A$185,0),MATCH(CO$4,'Data transformed'!$4:$4,0)-1),$M31),$N31),"NA"))</f>
        <v>NA</v>
      </c>
      <c r="CP31" s="103" t="str">
        <f aca="true">IF($J31="","",IF(ISNUMBER(OFFSET('Data transformed'!$A$4,MATCH($A31,'Data transformed'!$A$5:$A$185,0),MATCH(CP$4,'Data transformed'!$4:$4,0)-1)), MIN(MAX(OFFSET('Data transformed'!$A$4,MATCH($A31,'Data transformed'!$A$5:$A$185,0),MATCH(CP$4,'Data transformed'!$4:$4,0)-1),$M31),$N31),"NA"))</f>
        <v>NA</v>
      </c>
      <c r="CQ31" s="103" t="str">
        <f aca="true">IF($J31="","",IF(ISNUMBER(OFFSET('Data transformed'!$A$4,MATCH($A31,'Data transformed'!$A$5:$A$185,0),MATCH(CQ$4,'Data transformed'!$4:$4,0)-1)), MIN(MAX(OFFSET('Data transformed'!$A$4,MATCH($A31,'Data transformed'!$A$5:$A$185,0),MATCH(CQ$4,'Data transformed'!$4:$4,0)-1),$M31),$N31),"NA"))</f>
        <v>NA</v>
      </c>
      <c r="CR31" s="103" t="str">
        <f aca="true">IF($J31="","",IF(ISNUMBER(OFFSET('Data transformed'!$A$4,MATCH($A31,'Data transformed'!$A$5:$A$185,0),MATCH(CR$4,'Data transformed'!$4:$4,0)-1)), MIN(MAX(OFFSET('Data transformed'!$A$4,MATCH($A31,'Data transformed'!$A$5:$A$185,0),MATCH(CR$4,'Data transformed'!$4:$4,0)-1),$M31),$N31),"NA"))</f>
        <v>NA</v>
      </c>
      <c r="CS31" s="103" t="str">
        <f aca="true">IF($J31="","",IF(ISNUMBER(OFFSET('Data transformed'!$A$4,MATCH($A31,'Data transformed'!$A$5:$A$185,0),MATCH(CS$4,'Data transformed'!$4:$4,0)-1)), MIN(MAX(OFFSET('Data transformed'!$A$4,MATCH($A31,'Data transformed'!$A$5:$A$185,0),MATCH(CS$4,'Data transformed'!$4:$4,0)-1),$M31),$N31),"NA"))</f>
        <v>NA</v>
      </c>
      <c r="CT31" s="103" t="str">
        <f aca="true">IF($J31="","",IF(ISNUMBER(OFFSET('Data transformed'!$A$4,MATCH($A31,'Data transformed'!$A$5:$A$185,0),MATCH(CT$4,'Data transformed'!$4:$4,0)-1)), MIN(MAX(OFFSET('Data transformed'!$A$4,MATCH($A31,'Data transformed'!$A$5:$A$185,0),MATCH(CT$4,'Data transformed'!$4:$4,0)-1),$M31),$N31),"NA"))</f>
        <v>NA</v>
      </c>
      <c r="CU31" s="103" t="str">
        <f aca="true">IF($J31="","",IF(ISNUMBER(OFFSET('Data transformed'!$A$4,MATCH($A31,'Data transformed'!$A$5:$A$185,0),MATCH(CU$4,'Data transformed'!$4:$4,0)-1)), MIN(MAX(OFFSET('Data transformed'!$A$4,MATCH($A31,'Data transformed'!$A$5:$A$185,0),MATCH(CU$4,'Data transformed'!$4:$4,0)-1),$M31),$N31),"NA"))</f>
        <v>NA</v>
      </c>
    </row>
    <row r="32" s="103" customFormat="true" ht="15.5" hidden="false" customHeight="false" outlineLevel="0" collapsed="false">
      <c r="A32" s="107" t="n">
        <v>1321</v>
      </c>
      <c r="B32" s="107" t="n">
        <v>4</v>
      </c>
      <c r="C32" s="103" t="str">
        <f aca="true">IF(ISBLANK(OFFSET('Raw Data'!$A$3,MATCH($A32,'Raw Data'!$B$4:$B$185,0),MATCH(C$4,'Raw Data'!$3:$3,0)-1)),"",OFFSET('Raw Data'!$A$3,MATCH($A32,'Raw Data'!$B$4:$B$185,0),MATCH(C$4,'Raw Data'!$3:$3,0)-1))</f>
        <v/>
      </c>
      <c r="D32" s="103" t="str">
        <f aca="true">IF(ISBLANK(OFFSET('Raw Data'!$A$3,MATCH($A32,'Raw Data'!$B$4:$B$185,0),MATCH(D$4,'Raw Data'!$3:$3,0)-1)),"",OFFSET('Raw Data'!$A$3,MATCH($A32,'Raw Data'!$B$4:$B$185,0),MATCH(D$4,'Raw Data'!$3:$3,0)-1))</f>
        <v>Global Enabling Trade Report </v>
      </c>
      <c r="E32" s="103" t="str">
        <f aca="true">IF(ISBLANK(OFFSET('Raw Data'!$A$3,MATCH($A32,'Raw Data'!$B$4:$B$185,0),MATCH(E$4,'Raw Data'!$3:$3,0)-1)),"",OFFSET('Raw Data'!$A$3,MATCH($A32,'Raw Data'!$B$4:$B$185,0),MATCH(E$4,'Raw Data'!$3:$3,0)-1))</f>
        <v/>
      </c>
      <c r="J32" s="103" t="n">
        <f aca="true" t="array" ref="J32:J32">IFERROR(_xlfn.QUARTILE.INC(IF(ISNUMBER(OFFSET('Data transformed'!$N$4,MATCH('outliers treatment'!$A32,'Data transformed'!$A$5:$A$185),1,1,COUNTA('Data transformed'!$O$4:$CX$4))),OFFSET('Data transformed'!$N$4,MATCH('outliers treatment'!$A32,'Data transformed'!$A$5:$A$185),1,1,COUNTA('Data transformed'!$O$4:$CX$4))),1),"")</f>
        <v>3.98</v>
      </c>
      <c r="K32" s="103" t="n">
        <f aca="true" t="array" ref="K32:K32">IFERROR(_xlfn.QUARTILE.INC(IF(ISNUMBER(OFFSET('Data transformed'!$N$4,MATCH('outliers treatment'!$A32,'Data transformed'!$A$5:$A$185),1,1,COUNTA('Data transformed'!$O$4:$CX$4))),OFFSET('Data transformed'!$N$4,MATCH('outliers treatment'!$A32,'Data transformed'!$A$5:$A$185),1,1,COUNTA('Data transformed'!$O$4:$CX$4))),3),"")</f>
        <v>5.2175</v>
      </c>
      <c r="L32" s="103" t="n">
        <f aca="false">IFERROR(K32-J32,"")</f>
        <v>1.2375</v>
      </c>
      <c r="M32" s="103" t="n">
        <f aca="false">IFERROR(J32-1.5*L32,"")</f>
        <v>2.12375</v>
      </c>
      <c r="N32" s="103" t="n">
        <f aca="false">IFERROR(K32+1.5*L32,"")</f>
        <v>7.07375</v>
      </c>
      <c r="P32" s="105" t="n">
        <f aca="false" t="array" ref="P32:P32">IFERROR(SKEW(IF(ISNUMBER(T32:CU32),T32:CU32,"")),"")</f>
        <v>-0.211200111078699</v>
      </c>
      <c r="Q32" s="103" t="n">
        <f aca="true">IF(ISBLANK(OFFSET('Data above threshold'!$A$4,MATCH('Data above threshold'!$A31,'Data above threshold'!$A$5:$A$185,0),MATCH('Data above threshold'!N$4,'Data above threshold'!$4:$4,0)-1)),1,OFFSET('Data above threshold'!$A$4,MATCH('Data above threshold'!$A31,'Data above threshold'!$A$5:$A$185,0),MATCH('Data above threshold'!N$4,'Data above threshold'!$4:$4,0)-1))</f>
        <v>0</v>
      </c>
      <c r="R32" s="103" t="n">
        <f aca="false">IF($J32="","",COUNTIF(T32:CU32,M32)+ COUNTIF(T32:CQ32,N32))</f>
        <v>0</v>
      </c>
      <c r="S32" s="106" t="n">
        <f aca="false" t="array" ref="S32:S32">IF(B32&lt;4,"",1-IFERROR(SUM(ISNUMBER(T32:CU32)*(1-$T$3:$CU$3))/COUNTIF($T$3:$CU$3,0),0))</f>
        <v>0.125</v>
      </c>
      <c r="T32" s="103" t="n">
        <f aca="true">IF($J32="","",IF(ISNUMBER(OFFSET('Data transformed'!$A$4,MATCH($A32,'Data transformed'!$A$5:$A$185,0),MATCH(T$4,'Data transformed'!$4:$4,0)-1)), MIN(MAX(OFFSET('Data transformed'!$A$4,MATCH($A32,'Data transformed'!$A$5:$A$185,0),MATCH(T$4,'Data transformed'!$4:$4,0)-1),$M32),$N32),"NA"))</f>
        <v>3.98</v>
      </c>
      <c r="U32" s="103" t="n">
        <f aca="true">IF($J32="","",IF(ISNUMBER(OFFSET('Data transformed'!$A$4,MATCH($A32,'Data transformed'!$A$5:$A$185,0),MATCH(U$4,'Data transformed'!$4:$4,0)-1)), MIN(MAX(OFFSET('Data transformed'!$A$4,MATCH($A32,'Data transformed'!$A$5:$A$185,0),MATCH(U$4,'Data transformed'!$4:$4,0)-1),$M32),$N32),"NA"))</f>
        <v>5.1</v>
      </c>
      <c r="V32" s="103" t="n">
        <f aca="true">IF($J32="","",IF(ISNUMBER(OFFSET('Data transformed'!$A$4,MATCH($A32,'Data transformed'!$A$5:$A$185,0),MATCH(V$4,'Data transformed'!$4:$4,0)-1)), MIN(MAX(OFFSET('Data transformed'!$A$4,MATCH($A32,'Data transformed'!$A$5:$A$185,0),MATCH(V$4,'Data transformed'!$4:$4,0)-1),$M32),$N32),"NA"))</f>
        <v>5.52</v>
      </c>
      <c r="W32" s="103" t="n">
        <f aca="true">IF($J32="","",IF(ISNUMBER(OFFSET('Data transformed'!$A$4,MATCH($A32,'Data transformed'!$A$5:$A$185,0),MATCH(W$4,'Data transformed'!$4:$4,0)-1)), MIN(MAX(OFFSET('Data transformed'!$A$4,MATCH($A32,'Data transformed'!$A$5:$A$185,0),MATCH(W$4,'Data transformed'!$4:$4,0)-1),$M32),$N32),"NA"))</f>
        <v>5.45</v>
      </c>
      <c r="X32" s="103" t="n">
        <f aca="true">IF($J32="","",IF(ISNUMBER(OFFSET('Data transformed'!$A$4,MATCH($A32,'Data transformed'!$A$5:$A$185,0),MATCH(X$4,'Data transformed'!$4:$4,0)-1)), MIN(MAX(OFFSET('Data transformed'!$A$4,MATCH($A32,'Data transformed'!$A$5:$A$185,0),MATCH(X$4,'Data transformed'!$4:$4,0)-1),$M32),$N32),"NA"))</f>
        <v>3.48</v>
      </c>
      <c r="Y32" s="103" t="n">
        <f aca="true">IF($J32="","",IF(ISNUMBER(OFFSET('Data transformed'!$A$4,MATCH($A32,'Data transformed'!$A$5:$A$185,0),MATCH(Y$4,'Data transformed'!$4:$4,0)-1)), MIN(MAX(OFFSET('Data transformed'!$A$4,MATCH($A32,'Data transformed'!$A$5:$A$185,0),MATCH(Y$4,'Data transformed'!$4:$4,0)-1),$M32),$N32),"NA"))</f>
        <v>3.98</v>
      </c>
      <c r="Z32" s="103" t="n">
        <f aca="true">IF($J32="","",IF(ISNUMBER(OFFSET('Data transformed'!$A$4,MATCH($A32,'Data transformed'!$A$5:$A$185,0),MATCH(Z$4,'Data transformed'!$4:$4,0)-1)), MIN(MAX(OFFSET('Data transformed'!$A$4,MATCH($A32,'Data transformed'!$A$5:$A$185,0),MATCH(Z$4,'Data transformed'!$4:$4,0)-1),$M32),$N32),"NA"))</f>
        <v>3.8</v>
      </c>
      <c r="AA32" s="103" t="n">
        <f aca="true">IF($J32="","",IF(ISNUMBER(OFFSET('Data transformed'!$A$4,MATCH($A32,'Data transformed'!$A$5:$A$185,0),MATCH(AA$4,'Data transformed'!$4:$4,0)-1)), MIN(MAX(OFFSET('Data transformed'!$A$4,MATCH($A32,'Data transformed'!$A$5:$A$185,0),MATCH(AA$4,'Data transformed'!$4:$4,0)-1),$M32),$N32),"NA"))</f>
        <v>5.15</v>
      </c>
      <c r="AB32" s="103" t="n">
        <f aca="true">IF($J32="","",IF(ISNUMBER(OFFSET('Data transformed'!$A$4,MATCH($A32,'Data transformed'!$A$5:$A$185,0),MATCH(AB$4,'Data transformed'!$4:$4,0)-1)), MIN(MAX(OFFSET('Data transformed'!$A$4,MATCH($A32,'Data transformed'!$A$5:$A$185,0),MATCH(AB$4,'Data transformed'!$4:$4,0)-1),$M32),$N32),"NA"))</f>
        <v>5.45</v>
      </c>
      <c r="AC32" s="103" t="n">
        <f aca="true">IF($J32="","",IF(ISNUMBER(OFFSET('Data transformed'!$A$4,MATCH($A32,'Data transformed'!$A$5:$A$185,0),MATCH(AC$4,'Data transformed'!$4:$4,0)-1)), MIN(MAX(OFFSET('Data transformed'!$A$4,MATCH($A32,'Data transformed'!$A$5:$A$185,0),MATCH(AC$4,'Data transformed'!$4:$4,0)-1),$M32),$N32),"NA"))</f>
        <v>5.26</v>
      </c>
      <c r="AD32" s="103" t="n">
        <f aca="true">IF($J32="","",IF(ISNUMBER(OFFSET('Data transformed'!$A$4,MATCH($A32,'Data transformed'!$A$5:$A$185,0),MATCH(AD$4,'Data transformed'!$4:$4,0)-1)), MIN(MAX(OFFSET('Data transformed'!$A$4,MATCH($A32,'Data transformed'!$A$5:$A$185,0),MATCH(AD$4,'Data transformed'!$4:$4,0)-1),$M32),$N32),"NA"))</f>
        <v>4.49</v>
      </c>
      <c r="AE32" s="103" t="n">
        <f aca="true">IF($J32="","",IF(ISNUMBER(OFFSET('Data transformed'!$A$4,MATCH($A32,'Data transformed'!$A$5:$A$185,0),MATCH(AE$4,'Data transformed'!$4:$4,0)-1)), MIN(MAX(OFFSET('Data transformed'!$A$4,MATCH($A32,'Data transformed'!$A$5:$A$185,0),MATCH(AE$4,'Data transformed'!$4:$4,0)-1),$M32),$N32),"NA"))</f>
        <v>3.03</v>
      </c>
      <c r="AF32" s="103" t="n">
        <f aca="true">IF($J32="","",IF(ISNUMBER(OFFSET('Data transformed'!$A$4,MATCH($A32,'Data transformed'!$A$5:$A$185,0),MATCH(AF$4,'Data transformed'!$4:$4,0)-1)), MIN(MAX(OFFSET('Data transformed'!$A$4,MATCH($A32,'Data transformed'!$A$5:$A$185,0),MATCH(AF$4,'Data transformed'!$4:$4,0)-1),$M32),$N32),"NA"))</f>
        <v>4.1</v>
      </c>
      <c r="AG32" s="103" t="str">
        <f aca="true">IF($J32="","",IF(ISNUMBER(OFFSET('Data transformed'!$A$4,MATCH($A32,'Data transformed'!$A$5:$A$185,0),MATCH(AG$4,'Data transformed'!$4:$4,0)-1)), MIN(MAX(OFFSET('Data transformed'!$A$4,MATCH($A32,'Data transformed'!$A$5:$A$185,0),MATCH(AG$4,'Data transformed'!$4:$4,0)-1),$M32),$N32),"NA"))</f>
        <v>NA</v>
      </c>
      <c r="AH32" s="103" t="n">
        <f aca="true">IF($J32="","",IF(ISNUMBER(OFFSET('Data transformed'!$A$4,MATCH($A32,'Data transformed'!$A$5:$A$185,0),MATCH(AH$4,'Data transformed'!$4:$4,0)-1)), MIN(MAX(OFFSET('Data transformed'!$A$4,MATCH($A32,'Data transformed'!$A$5:$A$185,0),MATCH(AH$4,'Data transformed'!$4:$4,0)-1),$M32),$N32),"NA"))</f>
        <v>4.52</v>
      </c>
      <c r="AI32" s="103" t="n">
        <f aca="true">IF($J32="","",IF(ISNUMBER(OFFSET('Data transformed'!$A$4,MATCH($A32,'Data transformed'!$A$5:$A$185,0),MATCH(AI$4,'Data transformed'!$4:$4,0)-1)), MIN(MAX(OFFSET('Data transformed'!$A$4,MATCH($A32,'Data transformed'!$A$5:$A$185,0),MATCH(AI$4,'Data transformed'!$4:$4,0)-1),$M32),$N32),"NA"))</f>
        <v>4.61</v>
      </c>
      <c r="AJ32" s="103" t="n">
        <f aca="true">IF($J32="","",IF(ISNUMBER(OFFSET('Data transformed'!$A$4,MATCH($A32,'Data transformed'!$A$5:$A$185,0),MATCH(AJ$4,'Data transformed'!$4:$4,0)-1)), MIN(MAX(OFFSET('Data transformed'!$A$4,MATCH($A32,'Data transformed'!$A$5:$A$185,0),MATCH(AJ$4,'Data transformed'!$4:$4,0)-1),$M32),$N32),"NA"))</f>
        <v>5.49</v>
      </c>
      <c r="AK32" s="103" t="n">
        <f aca="true">IF($J32="","",IF(ISNUMBER(OFFSET('Data transformed'!$A$4,MATCH($A32,'Data transformed'!$A$5:$A$185,0),MATCH(AK$4,'Data transformed'!$4:$4,0)-1)), MIN(MAX(OFFSET('Data transformed'!$A$4,MATCH($A32,'Data transformed'!$A$5:$A$185,0),MATCH(AK$4,'Data transformed'!$4:$4,0)-1),$M32),$N32),"NA"))</f>
        <v>5.42</v>
      </c>
      <c r="AL32" s="103" t="n">
        <f aca="true">IF($J32="","",IF(ISNUMBER(OFFSET('Data transformed'!$A$4,MATCH($A32,'Data transformed'!$A$5:$A$185,0),MATCH(AL$4,'Data transformed'!$4:$4,0)-1)), MIN(MAX(OFFSET('Data transformed'!$A$4,MATCH($A32,'Data transformed'!$A$5:$A$185,0),MATCH(AL$4,'Data transformed'!$4:$4,0)-1),$M32),$N32),"NA"))</f>
        <v>4.2</v>
      </c>
      <c r="AM32" s="103" t="n">
        <f aca="true">IF($J32="","",IF(ISNUMBER(OFFSET('Data transformed'!$A$4,MATCH($A32,'Data transformed'!$A$5:$A$185,0),MATCH(AM$4,'Data transformed'!$4:$4,0)-1)), MIN(MAX(OFFSET('Data transformed'!$A$4,MATCH($A32,'Data transformed'!$A$5:$A$185,0),MATCH(AM$4,'Data transformed'!$4:$4,0)-1),$M32),$N32),"NA"))</f>
        <v>3.51</v>
      </c>
      <c r="AN32" s="103" t="n">
        <f aca="true">IF($J32="","",IF(ISNUMBER(OFFSET('Data transformed'!$A$4,MATCH($A32,'Data transformed'!$A$5:$A$185,0),MATCH(AN$4,'Data transformed'!$4:$4,0)-1)), MIN(MAX(OFFSET('Data transformed'!$A$4,MATCH($A32,'Data transformed'!$A$5:$A$185,0),MATCH(AN$4,'Data transformed'!$4:$4,0)-1),$M32),$N32),"NA"))</f>
        <v>4.14</v>
      </c>
      <c r="AO32" s="103" t="n">
        <f aca="true">IF($J32="","",IF(ISNUMBER(OFFSET('Data transformed'!$A$4,MATCH($A32,'Data transformed'!$A$5:$A$185,0),MATCH(AO$4,'Data transformed'!$4:$4,0)-1)), MIN(MAX(OFFSET('Data transformed'!$A$4,MATCH($A32,'Data transformed'!$A$5:$A$185,0),MATCH(AO$4,'Data transformed'!$4:$4,0)-1),$M32),$N32),"NA"))</f>
        <v>5.28</v>
      </c>
      <c r="AP32" s="103" t="n">
        <f aca="true">IF($J32="","",IF(ISNUMBER(OFFSET('Data transformed'!$A$4,MATCH($A32,'Data transformed'!$A$5:$A$185,0),MATCH(AP$4,'Data transformed'!$4:$4,0)-1)), MIN(MAX(OFFSET('Data transformed'!$A$4,MATCH($A32,'Data transformed'!$A$5:$A$185,0),MATCH(AP$4,'Data transformed'!$4:$4,0)-1),$M32),$N32),"NA"))</f>
        <v>5.6</v>
      </c>
      <c r="AQ32" s="103" t="str">
        <f aca="true">IF($J32="","",IF(ISNUMBER(OFFSET('Data transformed'!$A$4,MATCH($A32,'Data transformed'!$A$5:$A$185,0),MATCH(AQ$4,'Data transformed'!$4:$4,0)-1)), MIN(MAX(OFFSET('Data transformed'!$A$4,MATCH($A32,'Data transformed'!$A$5:$A$185,0),MATCH(AQ$4,'Data transformed'!$4:$4,0)-1),$M32),$N32),"NA"))</f>
        <v>NA</v>
      </c>
      <c r="AR32" s="103" t="n">
        <f aca="true">IF($J32="","",IF(ISNUMBER(OFFSET('Data transformed'!$A$4,MATCH($A32,'Data transformed'!$A$5:$A$185,0),MATCH(AR$4,'Data transformed'!$4:$4,0)-1)), MIN(MAX(OFFSET('Data transformed'!$A$4,MATCH($A32,'Data transformed'!$A$5:$A$185,0),MATCH(AR$4,'Data transformed'!$4:$4,0)-1),$M32),$N32),"NA"))</f>
        <v>5.37</v>
      </c>
      <c r="AS32" s="103" t="n">
        <f aca="true">IF($J32="","",IF(ISNUMBER(OFFSET('Data transformed'!$A$4,MATCH($A32,'Data transformed'!$A$5:$A$185,0),MATCH(AS$4,'Data transformed'!$4:$4,0)-1)), MIN(MAX(OFFSET('Data transformed'!$A$4,MATCH($A32,'Data transformed'!$A$5:$A$185,0),MATCH(AS$4,'Data transformed'!$4:$4,0)-1),$M32),$N32),"NA"))</f>
        <v>5.52</v>
      </c>
      <c r="AT32" s="103" t="n">
        <f aca="true">IF($J32="","",IF(ISNUMBER(OFFSET('Data transformed'!$A$4,MATCH($A32,'Data transformed'!$A$5:$A$185,0),MATCH(AT$4,'Data transformed'!$4:$4,0)-1)), MIN(MAX(OFFSET('Data transformed'!$A$4,MATCH($A32,'Data transformed'!$A$5:$A$185,0),MATCH(AT$4,'Data transformed'!$4:$4,0)-1),$M32),$N32),"NA"))</f>
        <v>3.93</v>
      </c>
      <c r="AU32" s="103" t="str">
        <f aca="true">IF($J32="","",IF(ISNUMBER(OFFSET('Data transformed'!$A$4,MATCH($A32,'Data transformed'!$A$5:$A$185,0),MATCH(AU$4,'Data transformed'!$4:$4,0)-1)), MIN(MAX(OFFSET('Data transformed'!$A$4,MATCH($A32,'Data transformed'!$A$5:$A$185,0),MATCH(AU$4,'Data transformed'!$4:$4,0)-1),$M32),$N32),"NA"))</f>
        <v>NA</v>
      </c>
      <c r="AV32" s="103" t="n">
        <f aca="true">IF($J32="","",IF(ISNUMBER(OFFSET('Data transformed'!$A$4,MATCH($A32,'Data transformed'!$A$5:$A$185,0),MATCH(AV$4,'Data transformed'!$4:$4,0)-1)), MIN(MAX(OFFSET('Data transformed'!$A$4,MATCH($A32,'Data transformed'!$A$5:$A$185,0),MATCH(AV$4,'Data transformed'!$4:$4,0)-1),$M32),$N32),"NA"))</f>
        <v>4.55</v>
      </c>
      <c r="AW32" s="103" t="str">
        <f aca="true">IF($J32="","",IF(ISNUMBER(OFFSET('Data transformed'!$A$4,MATCH($A32,'Data transformed'!$A$5:$A$185,0),MATCH(AW$4,'Data transformed'!$4:$4,0)-1)), MIN(MAX(OFFSET('Data transformed'!$A$4,MATCH($A32,'Data transformed'!$A$5:$A$185,0),MATCH(AW$4,'Data transformed'!$4:$4,0)-1),$M32),$N32),"NA"))</f>
        <v>NA</v>
      </c>
      <c r="AX32" s="103" t="n">
        <f aca="true">IF($J32="","",IF(ISNUMBER(OFFSET('Data transformed'!$A$4,MATCH($A32,'Data transformed'!$A$5:$A$185,0),MATCH(AX$4,'Data transformed'!$4:$4,0)-1)), MIN(MAX(OFFSET('Data transformed'!$A$4,MATCH($A32,'Data transformed'!$A$5:$A$185,0),MATCH(AX$4,'Data transformed'!$4:$4,0)-1),$M32),$N32),"NA"))</f>
        <v>4.76</v>
      </c>
      <c r="AY32" s="103" t="n">
        <f aca="true">IF($J32="","",IF(ISNUMBER(OFFSET('Data transformed'!$A$4,MATCH($A32,'Data transformed'!$A$5:$A$185,0),MATCH(AY$4,'Data transformed'!$4:$4,0)-1)), MIN(MAX(OFFSET('Data transformed'!$A$4,MATCH($A32,'Data transformed'!$A$5:$A$185,0),MATCH(AY$4,'Data transformed'!$4:$4,0)-1),$M32),$N32),"NA"))</f>
        <v>4.3</v>
      </c>
      <c r="AZ32" s="103" t="n">
        <f aca="true">IF($J32="","",IF(ISNUMBER(OFFSET('Data transformed'!$A$4,MATCH($A32,'Data transformed'!$A$5:$A$185,0),MATCH(AZ$4,'Data transformed'!$4:$4,0)-1)), MIN(MAX(OFFSET('Data transformed'!$A$4,MATCH($A32,'Data transformed'!$A$5:$A$185,0),MATCH(AZ$4,'Data transformed'!$4:$4,0)-1),$M32),$N32),"NA"))</f>
        <v>3.91</v>
      </c>
      <c r="BA32" s="103" t="n">
        <f aca="true">IF($J32="","",IF(ISNUMBER(OFFSET('Data transformed'!$A$4,MATCH($A32,'Data transformed'!$A$5:$A$185,0),MATCH(BA$4,'Data transformed'!$4:$4,0)-1)), MIN(MAX(OFFSET('Data transformed'!$A$4,MATCH($A32,'Data transformed'!$A$5:$A$185,0),MATCH(BA$4,'Data transformed'!$4:$4,0)-1),$M32),$N32),"NA"))</f>
        <v>5.27</v>
      </c>
      <c r="BB32" s="103" t="n">
        <f aca="true">IF($J32="","",IF(ISNUMBER(OFFSET('Data transformed'!$A$4,MATCH($A32,'Data transformed'!$A$5:$A$185,0),MATCH(BB$4,'Data transformed'!$4:$4,0)-1)), MIN(MAX(OFFSET('Data transformed'!$A$4,MATCH($A32,'Data transformed'!$A$5:$A$185,0),MATCH(BB$4,'Data transformed'!$4:$4,0)-1),$M32),$N32),"NA"))</f>
        <v>4.91</v>
      </c>
      <c r="BC32" s="103" t="n">
        <f aca="true">IF($J32="","",IF(ISNUMBER(OFFSET('Data transformed'!$A$4,MATCH($A32,'Data transformed'!$A$5:$A$185,0),MATCH(BC$4,'Data transformed'!$4:$4,0)-1)), MIN(MAX(OFFSET('Data transformed'!$A$4,MATCH($A32,'Data transformed'!$A$5:$A$185,0),MATCH(BC$4,'Data transformed'!$4:$4,0)-1),$M32),$N32),"NA"))</f>
        <v>4.03</v>
      </c>
      <c r="BD32" s="103" t="n">
        <f aca="true">IF($J32="","",IF(ISNUMBER(OFFSET('Data transformed'!$A$4,MATCH($A32,'Data transformed'!$A$5:$A$185,0),MATCH(BD$4,'Data transformed'!$4:$4,0)-1)), MIN(MAX(OFFSET('Data transformed'!$A$4,MATCH($A32,'Data transformed'!$A$5:$A$185,0),MATCH(BD$4,'Data transformed'!$4:$4,0)-1),$M32),$N32),"NA"))</f>
        <v>5.28</v>
      </c>
      <c r="BE32" s="103" t="n">
        <f aca="true">IF($J32="","",IF(ISNUMBER(OFFSET('Data transformed'!$A$4,MATCH($A32,'Data transformed'!$A$5:$A$185,0),MATCH(BE$4,'Data transformed'!$4:$4,0)-1)), MIN(MAX(OFFSET('Data transformed'!$A$4,MATCH($A32,'Data transformed'!$A$5:$A$185,0),MATCH(BE$4,'Data transformed'!$4:$4,0)-1),$M32),$N32),"NA"))</f>
        <v>4.2</v>
      </c>
      <c r="BF32" s="103" t="n">
        <f aca="true">IF($J32="","",IF(ISNUMBER(OFFSET('Data transformed'!$A$4,MATCH($A32,'Data transformed'!$A$5:$A$185,0),MATCH(BF$4,'Data transformed'!$4:$4,0)-1)), MIN(MAX(OFFSET('Data transformed'!$A$4,MATCH($A32,'Data transformed'!$A$5:$A$185,0),MATCH(BF$4,'Data transformed'!$4:$4,0)-1),$M32),$N32),"NA"))</f>
        <v>5.04</v>
      </c>
      <c r="BG32" s="103" t="n">
        <f aca="true">IF($J32="","",IF(ISNUMBER(OFFSET('Data transformed'!$A$4,MATCH($A32,'Data transformed'!$A$5:$A$185,0),MATCH(BG$4,'Data transformed'!$4:$4,0)-1)), MIN(MAX(OFFSET('Data transformed'!$A$4,MATCH($A32,'Data transformed'!$A$5:$A$185,0),MATCH(BG$4,'Data transformed'!$4:$4,0)-1),$M32),$N32),"NA"))</f>
        <v>4.03</v>
      </c>
      <c r="BH32" s="103" t="n">
        <f aca="true">IF($J32="","",IF(ISNUMBER(OFFSET('Data transformed'!$A$4,MATCH($A32,'Data transformed'!$A$5:$A$185,0),MATCH(BH$4,'Data transformed'!$4:$4,0)-1)), MIN(MAX(OFFSET('Data transformed'!$A$4,MATCH($A32,'Data transformed'!$A$5:$A$185,0),MATCH(BH$4,'Data transformed'!$4:$4,0)-1),$M32),$N32),"NA"))</f>
        <v>4.55</v>
      </c>
      <c r="BI32" s="103" t="n">
        <f aca="true">IF($J32="","",IF(ISNUMBER(OFFSET('Data transformed'!$A$4,MATCH($A32,'Data transformed'!$A$5:$A$185,0),MATCH(BI$4,'Data transformed'!$4:$4,0)-1)), MIN(MAX(OFFSET('Data transformed'!$A$4,MATCH($A32,'Data transformed'!$A$5:$A$185,0),MATCH(BI$4,'Data transformed'!$4:$4,0)-1),$M32),$N32),"NA"))</f>
        <v>3.71</v>
      </c>
      <c r="BJ32" s="103" t="n">
        <f aca="true">IF($J32="","",IF(ISNUMBER(OFFSET('Data transformed'!$A$4,MATCH($A32,'Data transformed'!$A$5:$A$185,0),MATCH(BJ$4,'Data transformed'!$4:$4,0)-1)), MIN(MAX(OFFSET('Data transformed'!$A$4,MATCH($A32,'Data transformed'!$A$5:$A$185,0),MATCH(BJ$4,'Data transformed'!$4:$4,0)-1),$M32),$N32),"NA"))</f>
        <v>4.95</v>
      </c>
      <c r="BK32" s="103" t="str">
        <f aca="true">IF($J32="","",IF(ISNUMBER(OFFSET('Data transformed'!$A$4,MATCH($A32,'Data transformed'!$A$5:$A$185,0),MATCH(BK$4,'Data transformed'!$4:$4,0)-1)), MIN(MAX(OFFSET('Data transformed'!$A$4,MATCH($A32,'Data transformed'!$A$5:$A$185,0),MATCH(BK$4,'Data transformed'!$4:$4,0)-1),$M32),$N32),"NA"))</f>
        <v>NA</v>
      </c>
      <c r="BL32" s="103" t="n">
        <f aca="true">IF($J32="","",IF(ISNUMBER(OFFSET('Data transformed'!$A$4,MATCH($A32,'Data transformed'!$A$5:$A$185,0),MATCH(BL$4,'Data transformed'!$4:$4,0)-1)), MIN(MAX(OFFSET('Data transformed'!$A$4,MATCH($A32,'Data transformed'!$A$5:$A$185,0),MATCH(BL$4,'Data transformed'!$4:$4,0)-1),$M32),$N32),"NA"))</f>
        <v>3.88</v>
      </c>
      <c r="BM32" s="103" t="n">
        <f aca="true">IF($J32="","",IF(ISNUMBER(OFFSET('Data transformed'!$A$4,MATCH($A32,'Data transformed'!$A$5:$A$185,0),MATCH(BM$4,'Data transformed'!$4:$4,0)-1)), MIN(MAX(OFFSET('Data transformed'!$A$4,MATCH($A32,'Data transformed'!$A$5:$A$185,0),MATCH(BM$4,'Data transformed'!$4:$4,0)-1),$M32),$N32),"NA"))</f>
        <v>4.89</v>
      </c>
      <c r="BN32" s="103" t="n">
        <f aca="true">IF($J32="","",IF(ISNUMBER(OFFSET('Data transformed'!$A$4,MATCH($A32,'Data transformed'!$A$5:$A$185,0),MATCH(BN$4,'Data transformed'!$4:$4,0)-1)), MIN(MAX(OFFSET('Data transformed'!$A$4,MATCH($A32,'Data transformed'!$A$5:$A$185,0),MATCH(BN$4,'Data transformed'!$4:$4,0)-1),$M32),$N32),"NA"))</f>
        <v>4.9</v>
      </c>
      <c r="BO32" s="103" t="n">
        <f aca="true">IF($J32="","",IF(ISNUMBER(OFFSET('Data transformed'!$A$4,MATCH($A32,'Data transformed'!$A$5:$A$185,0),MATCH(BO$4,'Data transformed'!$4:$4,0)-1)), MIN(MAX(OFFSET('Data transformed'!$A$4,MATCH($A32,'Data transformed'!$A$5:$A$185,0),MATCH(BO$4,'Data transformed'!$4:$4,0)-1),$M32),$N32),"NA"))</f>
        <v>4.25</v>
      </c>
      <c r="BP32" s="103" t="str">
        <f aca="true">IF($J32="","",IF(ISNUMBER(OFFSET('Data transformed'!$A$4,MATCH($A32,'Data transformed'!$A$5:$A$185,0),MATCH(BP$4,'Data transformed'!$4:$4,0)-1)), MIN(MAX(OFFSET('Data transformed'!$A$4,MATCH($A32,'Data transformed'!$A$5:$A$185,0),MATCH(BP$4,'Data transformed'!$4:$4,0)-1),$M32),$N32),"NA"))</f>
        <v>NA</v>
      </c>
      <c r="BQ32" s="103" t="n">
        <f aca="true">IF($J32="","",IF(ISNUMBER(OFFSET('Data transformed'!$A$4,MATCH($A32,'Data transformed'!$A$5:$A$185,0),MATCH(BQ$4,'Data transformed'!$4:$4,0)-1)), MIN(MAX(OFFSET('Data transformed'!$A$4,MATCH($A32,'Data transformed'!$A$5:$A$185,0),MATCH(BQ$4,'Data transformed'!$4:$4,0)-1),$M32),$N32),"NA"))</f>
        <v>3.25</v>
      </c>
      <c r="BR32" s="103" t="n">
        <f aca="true">IF($J32="","",IF(ISNUMBER(OFFSET('Data transformed'!$A$4,MATCH($A32,'Data transformed'!$A$5:$A$185,0),MATCH(BR$4,'Data transformed'!$4:$4,0)-1)), MIN(MAX(OFFSET('Data transformed'!$A$4,MATCH($A32,'Data transformed'!$A$5:$A$185,0),MATCH(BR$4,'Data transformed'!$4:$4,0)-1),$M32),$N32),"NA"))</f>
        <v>5.7</v>
      </c>
      <c r="BS32" s="103" t="n">
        <f aca="true">IF($J32="","",IF(ISNUMBER(OFFSET('Data transformed'!$A$4,MATCH($A32,'Data transformed'!$A$5:$A$185,0),MATCH(BS$4,'Data transformed'!$4:$4,0)-1)), MIN(MAX(OFFSET('Data transformed'!$A$4,MATCH($A32,'Data transformed'!$A$5:$A$185,0),MATCH(BS$4,'Data transformed'!$4:$4,0)-1),$M32),$N32),"NA"))</f>
        <v>5.27</v>
      </c>
      <c r="BT32" s="103" t="n">
        <f aca="true">IF($J32="","",IF(ISNUMBER(OFFSET('Data transformed'!$A$4,MATCH($A32,'Data transformed'!$A$5:$A$185,0),MATCH(BT$4,'Data transformed'!$4:$4,0)-1)), MIN(MAX(OFFSET('Data transformed'!$A$4,MATCH($A32,'Data transformed'!$A$5:$A$185,0),MATCH(BT$4,'Data transformed'!$4:$4,0)-1),$M32),$N32),"NA"))</f>
        <v>5.27</v>
      </c>
      <c r="BU32" s="103" t="n">
        <f aca="true">IF($J32="","",IF(ISNUMBER(OFFSET('Data transformed'!$A$4,MATCH($A32,'Data transformed'!$A$5:$A$185,0),MATCH(BU$4,'Data transformed'!$4:$4,0)-1)), MIN(MAX(OFFSET('Data transformed'!$A$4,MATCH($A32,'Data transformed'!$A$5:$A$185,0),MATCH(BU$4,'Data transformed'!$4:$4,0)-1),$M32),$N32),"NA"))</f>
        <v>3.51</v>
      </c>
      <c r="BV32" s="103" t="n">
        <f aca="true">IF($J32="","",IF(ISNUMBER(OFFSET('Data transformed'!$A$4,MATCH($A32,'Data transformed'!$A$5:$A$185,0),MATCH(BV$4,'Data transformed'!$4:$4,0)-1)), MIN(MAX(OFFSET('Data transformed'!$A$4,MATCH($A32,'Data transformed'!$A$5:$A$185,0),MATCH(BV$4,'Data transformed'!$4:$4,0)-1),$M32),$N32),"NA"))</f>
        <v>4.52</v>
      </c>
      <c r="BW32" s="103" t="n">
        <f aca="true">IF($J32="","",IF(ISNUMBER(OFFSET('Data transformed'!$A$4,MATCH($A32,'Data transformed'!$A$5:$A$185,0),MATCH(BW$4,'Data transformed'!$4:$4,0)-1)), MIN(MAX(OFFSET('Data transformed'!$A$4,MATCH($A32,'Data transformed'!$A$5:$A$185,0),MATCH(BW$4,'Data transformed'!$4:$4,0)-1),$M32),$N32),"NA"))</f>
        <v>4.54</v>
      </c>
      <c r="BX32" s="103" t="n">
        <f aca="true">IF($J32="","",IF(ISNUMBER(OFFSET('Data transformed'!$A$4,MATCH($A32,'Data transformed'!$A$5:$A$185,0),MATCH(BX$4,'Data transformed'!$4:$4,0)-1)), MIN(MAX(OFFSET('Data transformed'!$A$4,MATCH($A32,'Data transformed'!$A$5:$A$185,0),MATCH(BX$4,'Data transformed'!$4:$4,0)-1),$M32),$N32),"NA"))</f>
        <v>4.13</v>
      </c>
      <c r="BY32" s="103" t="str">
        <f aca="true">IF($J32="","",IF(ISNUMBER(OFFSET('Data transformed'!$A$4,MATCH($A32,'Data transformed'!$A$5:$A$185,0),MATCH(BY$4,'Data transformed'!$4:$4,0)-1)), MIN(MAX(OFFSET('Data transformed'!$A$4,MATCH($A32,'Data transformed'!$A$5:$A$185,0),MATCH(BY$4,'Data transformed'!$4:$4,0)-1),$M32),$N32),"NA"))</f>
        <v>NA</v>
      </c>
      <c r="BZ32" s="103" t="n">
        <f aca="true">IF($J32="","",IF(ISNUMBER(OFFSET('Data transformed'!$A$4,MATCH($A32,'Data transformed'!$A$5:$A$185,0),MATCH(BZ$4,'Data transformed'!$4:$4,0)-1)), MIN(MAX(OFFSET('Data transformed'!$A$4,MATCH($A32,'Data transformed'!$A$5:$A$185,0),MATCH(BZ$4,'Data transformed'!$4:$4,0)-1),$M32),$N32),"NA"))</f>
        <v>4.96</v>
      </c>
      <c r="CA32" s="103" t="n">
        <f aca="true">IF($J32="","",IF(ISNUMBER(OFFSET('Data transformed'!$A$4,MATCH($A32,'Data transformed'!$A$5:$A$185,0),MATCH(CA$4,'Data transformed'!$4:$4,0)-1)), MIN(MAX(OFFSET('Data transformed'!$A$4,MATCH($A32,'Data transformed'!$A$5:$A$185,0),MATCH(CA$4,'Data transformed'!$4:$4,0)-1),$M32),$N32),"NA"))</f>
        <v>5.01</v>
      </c>
      <c r="CB32" s="103" t="n">
        <f aca="true">IF($J32="","",IF(ISNUMBER(OFFSET('Data transformed'!$A$4,MATCH($A32,'Data transformed'!$A$5:$A$185,0),MATCH(CB$4,'Data transformed'!$4:$4,0)-1)), MIN(MAX(OFFSET('Data transformed'!$A$4,MATCH($A32,'Data transformed'!$A$5:$A$185,0),MATCH(CB$4,'Data transformed'!$4:$4,0)-1),$M32),$N32),"NA"))</f>
        <v>4.61</v>
      </c>
      <c r="CC32" s="103" t="n">
        <f aca="true">IF($J32="","",IF(ISNUMBER(OFFSET('Data transformed'!$A$4,MATCH($A32,'Data transformed'!$A$5:$A$185,0),MATCH(CC$4,'Data transformed'!$4:$4,0)-1)), MIN(MAX(OFFSET('Data transformed'!$A$4,MATCH($A32,'Data transformed'!$A$5:$A$185,0),MATCH(CC$4,'Data transformed'!$4:$4,0)-1),$M32),$N32),"NA"))</f>
        <v>3.79</v>
      </c>
      <c r="CD32" s="103" t="n">
        <f aca="true">IF($J32="","",IF(ISNUMBER(OFFSET('Data transformed'!$A$4,MATCH($A32,'Data transformed'!$A$5:$A$185,0),MATCH(CD$4,'Data transformed'!$4:$4,0)-1)), MIN(MAX(OFFSET('Data transformed'!$A$4,MATCH($A32,'Data transformed'!$A$5:$A$185,0),MATCH(CD$4,'Data transformed'!$4:$4,0)-1),$M32),$N32),"NA"))</f>
        <v>4.59</v>
      </c>
      <c r="CE32" s="103" t="str">
        <f aca="true">IF($J32="","",IF(ISNUMBER(OFFSET('Data transformed'!$A$4,MATCH($A32,'Data transformed'!$A$5:$A$185,0),MATCH(CE$4,'Data transformed'!$4:$4,0)-1)), MIN(MAX(OFFSET('Data transformed'!$A$4,MATCH($A32,'Data transformed'!$A$5:$A$185,0),MATCH(CE$4,'Data transformed'!$4:$4,0)-1),$M32),$N32),"NA"))</f>
        <v>NA</v>
      </c>
      <c r="CF32" s="103" t="n">
        <f aca="true">IF($J32="","",IF(ISNUMBER(OFFSET('Data transformed'!$A$4,MATCH($A32,'Data transformed'!$A$5:$A$185,0),MATCH(CF$4,'Data transformed'!$4:$4,0)-1)), MIN(MAX(OFFSET('Data transformed'!$A$4,MATCH($A32,'Data transformed'!$A$5:$A$185,0),MATCH(CF$4,'Data transformed'!$4:$4,0)-1),$M32),$N32),"NA"))</f>
        <v>3.97</v>
      </c>
      <c r="CG32" s="103" t="n">
        <f aca="true">IF($J32="","",IF(ISNUMBER(OFFSET('Data transformed'!$A$4,MATCH($A32,'Data transformed'!$A$5:$A$185,0),MATCH(CG$4,'Data transformed'!$4:$4,0)-1)), MIN(MAX(OFFSET('Data transformed'!$A$4,MATCH($A32,'Data transformed'!$A$5:$A$185,0),MATCH(CG$4,'Data transformed'!$4:$4,0)-1),$M32),$N32),"NA"))</f>
        <v>5.97</v>
      </c>
      <c r="CH32" s="103" t="n">
        <f aca="true">IF($J32="","",IF(ISNUMBER(OFFSET('Data transformed'!$A$4,MATCH($A32,'Data transformed'!$A$5:$A$185,0),MATCH(CH$4,'Data transformed'!$4:$4,0)-1)), MIN(MAX(OFFSET('Data transformed'!$A$4,MATCH($A32,'Data transformed'!$A$5:$A$185,0),MATCH(CH$4,'Data transformed'!$4:$4,0)-1),$M32),$N32),"NA"))</f>
        <v>4.41</v>
      </c>
      <c r="CI32" s="103" t="str">
        <f aca="true">IF($J32="","",IF(ISNUMBER(OFFSET('Data transformed'!$A$4,MATCH($A32,'Data transformed'!$A$5:$A$185,0),MATCH(CI$4,'Data transformed'!$4:$4,0)-1)), MIN(MAX(OFFSET('Data transformed'!$A$4,MATCH($A32,'Data transformed'!$A$5:$A$185,0),MATCH(CI$4,'Data transformed'!$4:$4,0)-1),$M32),$N32),"NA"))</f>
        <v>NA</v>
      </c>
      <c r="CJ32" s="103" t="n">
        <f aca="true">IF($J32="","",IF(ISNUMBER(OFFSET('Data transformed'!$A$4,MATCH($A32,'Data transformed'!$A$5:$A$185,0),MATCH(CJ$4,'Data transformed'!$4:$4,0)-1)), MIN(MAX(OFFSET('Data transformed'!$A$4,MATCH($A32,'Data transformed'!$A$5:$A$185,0),MATCH(CJ$4,'Data transformed'!$4:$4,0)-1),$M32),$N32),"NA"))</f>
        <v>4.96</v>
      </c>
      <c r="CK32" s="103" t="n">
        <f aca="true">IF($J32="","",IF(ISNUMBER(OFFSET('Data transformed'!$A$4,MATCH($A32,'Data transformed'!$A$5:$A$185,0),MATCH(CK$4,'Data transformed'!$4:$4,0)-1)), MIN(MAX(OFFSET('Data transformed'!$A$4,MATCH($A32,'Data transformed'!$A$5:$A$185,0),MATCH(CK$4,'Data transformed'!$4:$4,0)-1),$M32),$N32),"NA"))</f>
        <v>5.61</v>
      </c>
      <c r="CL32" s="103" t="n">
        <f aca="true">IF($J32="","",IF(ISNUMBER(OFFSET('Data transformed'!$A$4,MATCH($A32,'Data transformed'!$A$5:$A$185,0),MATCH(CL$4,'Data transformed'!$4:$4,0)-1)), MIN(MAX(OFFSET('Data transformed'!$A$4,MATCH($A32,'Data transformed'!$A$5:$A$185,0),MATCH(CL$4,'Data transformed'!$4:$4,0)-1),$M32),$N32),"NA"))</f>
        <v>2.93</v>
      </c>
      <c r="CM32" s="103" t="str">
        <f aca="true">IF($J32="","",IF(ISNUMBER(OFFSET('Data transformed'!$A$4,MATCH($A32,'Data transformed'!$A$5:$A$185,0),MATCH(CM$4,'Data transformed'!$4:$4,0)-1)), MIN(MAX(OFFSET('Data transformed'!$A$4,MATCH($A32,'Data transformed'!$A$5:$A$185,0),MATCH(CM$4,'Data transformed'!$4:$4,0)-1),$M32),$N32),"NA"))</f>
        <v>NA</v>
      </c>
      <c r="CN32" s="103" t="n">
        <f aca="true">IF($J32="","",IF(ISNUMBER(OFFSET('Data transformed'!$A$4,MATCH($A32,'Data transformed'!$A$5:$A$185,0),MATCH(CN$4,'Data transformed'!$4:$4,0)-1)), MIN(MAX(OFFSET('Data transformed'!$A$4,MATCH($A32,'Data transformed'!$A$5:$A$185,0),MATCH(CN$4,'Data transformed'!$4:$4,0)-1),$M32),$N32),"NA"))</f>
        <v>3.74</v>
      </c>
      <c r="CO32" s="103" t="n">
        <f aca="true">IF($J32="","",IF(ISNUMBER(OFFSET('Data transformed'!$A$4,MATCH($A32,'Data transformed'!$A$5:$A$185,0),MATCH(CO$4,'Data transformed'!$4:$4,0)-1)), MIN(MAX(OFFSET('Data transformed'!$A$4,MATCH($A32,'Data transformed'!$A$5:$A$185,0),MATCH(CO$4,'Data transformed'!$4:$4,0)-1),$M32),$N32),"NA"))</f>
        <v>4.52</v>
      </c>
      <c r="CP32" s="103" t="n">
        <f aca="true">IF($J32="","",IF(ISNUMBER(OFFSET('Data transformed'!$A$4,MATCH($A32,'Data transformed'!$A$5:$A$185,0),MATCH(CP$4,'Data transformed'!$4:$4,0)-1)), MIN(MAX(OFFSET('Data transformed'!$A$4,MATCH($A32,'Data transformed'!$A$5:$A$185,0),MATCH(CP$4,'Data transformed'!$4:$4,0)-1),$M32),$N32),"NA"))</f>
        <v>4.37</v>
      </c>
      <c r="CQ32" s="103" t="n">
        <f aca="true">IF($J32="","",IF(ISNUMBER(OFFSET('Data transformed'!$A$4,MATCH($A32,'Data transformed'!$A$5:$A$185,0),MATCH(CQ$4,'Data transformed'!$4:$4,0)-1)), MIN(MAX(OFFSET('Data transformed'!$A$4,MATCH($A32,'Data transformed'!$A$5:$A$185,0),MATCH(CQ$4,'Data transformed'!$4:$4,0)-1),$M32),$N32),"NA"))</f>
        <v>5.24</v>
      </c>
      <c r="CR32" s="103" t="n">
        <f aca="true">IF($J32="","",IF(ISNUMBER(OFFSET('Data transformed'!$A$4,MATCH($A32,'Data transformed'!$A$5:$A$185,0),MATCH(CR$4,'Data transformed'!$4:$4,0)-1)), MIN(MAX(OFFSET('Data transformed'!$A$4,MATCH($A32,'Data transformed'!$A$5:$A$185,0),MATCH(CR$4,'Data transformed'!$4:$4,0)-1),$M32),$N32),"NA"))</f>
        <v>4.26</v>
      </c>
      <c r="CS32" s="103" t="n">
        <f aca="true">IF($J32="","",IF(ISNUMBER(OFFSET('Data transformed'!$A$4,MATCH($A32,'Data transformed'!$A$5:$A$185,0),MATCH(CS$4,'Data transformed'!$4:$4,0)-1)), MIN(MAX(OFFSET('Data transformed'!$A$4,MATCH($A32,'Data transformed'!$A$5:$A$185,0),MATCH(CS$4,'Data transformed'!$4:$4,0)-1),$M32),$N32),"NA"))</f>
        <v>2.95</v>
      </c>
      <c r="CT32" s="103" t="n">
        <f aca="true">IF($J32="","",IF(ISNUMBER(OFFSET('Data transformed'!$A$4,MATCH($A32,'Data transformed'!$A$5:$A$185,0),MATCH(CT$4,'Data transformed'!$4:$4,0)-1)), MIN(MAX(OFFSET('Data transformed'!$A$4,MATCH($A32,'Data transformed'!$A$5:$A$185,0),MATCH(CT$4,'Data transformed'!$4:$4,0)-1),$M32),$N32),"NA"))</f>
        <v>3.97</v>
      </c>
      <c r="CU32" s="103" t="n">
        <f aca="true">IF($J32="","",IF(ISNUMBER(OFFSET('Data transformed'!$A$4,MATCH($A32,'Data transformed'!$A$5:$A$185,0),MATCH(CU$4,'Data transformed'!$4:$4,0)-1)), MIN(MAX(OFFSET('Data transformed'!$A$4,MATCH($A32,'Data transformed'!$A$5:$A$185,0),MATCH(CU$4,'Data transformed'!$4:$4,0)-1),$M32),$N32),"NA"))</f>
        <v>3.4</v>
      </c>
    </row>
    <row r="33" s="103" customFormat="true" ht="15.5" hidden="false" customHeight="false" outlineLevel="0" collapsed="false">
      <c r="A33" s="107" t="n">
        <v>1330</v>
      </c>
      <c r="B33" s="107" t="n">
        <v>3</v>
      </c>
      <c r="C33" s="103" t="str">
        <f aca="true">IF(ISBLANK(OFFSET('Raw Data'!$A$3,MATCH($A33,'Raw Data'!$B$4:$B$185,0),MATCH(C$4,'Raw Data'!$3:$3,0)-1)),"",OFFSET('Raw Data'!$A$3,MATCH($A33,'Raw Data'!$B$4:$B$185,0),MATCH(C$4,'Raw Data'!$3:$3,0)-1))</f>
        <v>Measures to encourage competition</v>
      </c>
      <c r="D33" s="103" t="str">
        <f aca="true">IF(ISBLANK(OFFSET('Raw Data'!$A$3,MATCH($A33,'Raw Data'!$B$4:$B$185,0),MATCH(D$4,'Raw Data'!$3:$3,0)-1)),"",OFFSET('Raw Data'!$A$3,MATCH($A33,'Raw Data'!$B$4:$B$185,0),MATCH(D$4,'Raw Data'!$3:$3,0)-1))</f>
        <v/>
      </c>
      <c r="E33" s="103" t="str">
        <f aca="true">IF(ISBLANK(OFFSET('Raw Data'!$A$3,MATCH($A33,'Raw Data'!$B$4:$B$185,0),MATCH(E$4,'Raw Data'!$3:$3,0)-1)),"",OFFSET('Raw Data'!$A$3,MATCH($A33,'Raw Data'!$B$4:$B$185,0),MATCH(E$4,'Raw Data'!$3:$3,0)-1))</f>
        <v/>
      </c>
      <c r="J33" s="103" t="e">
        <f aca="true" t="array" ref="J33:J33">IFERROR(_xlfn.QUARTILE.INC(IF(ISNUMBER(OFFSET('Data transformed'!$N$4,MATCH('outliers treatment'!$A33,'Data transformed'!$A$5:$A$185),1,1,COUNTA('Data transformed'!$O$4:$CX$4))),OFFSET('Data transformed'!$N$4,MATCH('outliers treatment'!$A33,'Data transformed'!$A$5:$A$185),1,1,COUNTA('Data transformed'!$O$4:$CX$4))),1),"")</f>
        <v>#N/A</v>
      </c>
      <c r="K33" s="103" t="e">
        <f aca="true" t="array" ref="K33:K33">IFERROR(_xlfn.QUARTILE.INC(IF(ISNUMBER(OFFSET('Data transformed'!$N$4,MATCH('outliers treatment'!$A33,'Data transformed'!$A$5:$A$185),1,1,COUNTA('Data transformed'!$O$4:$CX$4))),OFFSET('Data transformed'!$N$4,MATCH('outliers treatment'!$A33,'Data transformed'!$A$5:$A$185),1,1,COUNTA('Data transformed'!$O$4:$CX$4))),3),"")</f>
        <v>#N/A</v>
      </c>
      <c r="L33" s="103" t="str">
        <f aca="false">IFERROR(K33-J33,"")</f>
        <v/>
      </c>
      <c r="P33" s="105" t="str">
        <f aca="false" t="array" ref="P33:P33">IFERROR(SKEW(IF(ISNUMBER(T33:CU33),T33:CU33,"")),"")</f>
        <v/>
      </c>
      <c r="Q33" s="103" t="n">
        <f aca="true">IF(ISBLANK(OFFSET('Data above threshold'!$A$4,MATCH('Data above threshold'!$A32,'Data above threshold'!$A$5:$A$185,0),MATCH('Data above threshold'!N$4,'Data above threshold'!$4:$4,0)-1)),1,OFFSET('Data above threshold'!$A$4,MATCH('Data above threshold'!$A32,'Data above threshold'!$A$5:$A$185,0),MATCH('Data above threshold'!N$4,'Data above threshold'!$4:$4,0)-1))</f>
        <v>1</v>
      </c>
      <c r="R33" s="103" t="e">
        <f aca="false">IF($J33="","",COUNTIF(T33:CU33,M33)+ COUNTIF(T33:CQ33,N33))</f>
        <v>#N/A</v>
      </c>
      <c r="S33" s="106" t="str">
        <f aca="false" t="array" ref="S33:S33">IF(B33&lt;4,"",1-IFERROR(SUM(ISNUMBER(T33:CU33)*(1-$T$3:$CU$3))/COUNTIF($T$3:$CU$3,0),0))</f>
        <v/>
      </c>
      <c r="T33" s="103" t="str">
        <f aca="true">IF($J33="","",IF(ISNUMBER(OFFSET('Data transformed'!$A$4,MATCH($A33,'Data transformed'!$A$5:$A$185,0),MATCH(T$4,'Data transformed'!$4:$4,0)-1)), MIN(MAX(OFFSET('Data transformed'!$A$4,MATCH($A33,'Data transformed'!$A$5:$A$185,0),MATCH(T$4,'Data transformed'!$4:$4,0)-1),$M33),$N33),"NA"))</f>
        <v>NA</v>
      </c>
      <c r="U33" s="103" t="str">
        <f aca="true">IF($J33="","",IF(ISNUMBER(OFFSET('Data transformed'!$A$4,MATCH($A33,'Data transformed'!$A$5:$A$185,0),MATCH(U$4,'Data transformed'!$4:$4,0)-1)), MIN(MAX(OFFSET('Data transformed'!$A$4,MATCH($A33,'Data transformed'!$A$5:$A$185,0),MATCH(U$4,'Data transformed'!$4:$4,0)-1),$M33),$N33),"NA"))</f>
        <v>NA</v>
      </c>
      <c r="V33" s="103" t="str">
        <f aca="true">IF($J33="","",IF(ISNUMBER(OFFSET('Data transformed'!$A$4,MATCH($A33,'Data transformed'!$A$5:$A$185,0),MATCH(V$4,'Data transformed'!$4:$4,0)-1)), MIN(MAX(OFFSET('Data transformed'!$A$4,MATCH($A33,'Data transformed'!$A$5:$A$185,0),MATCH(V$4,'Data transformed'!$4:$4,0)-1),$M33),$N33),"NA"))</f>
        <v>NA</v>
      </c>
      <c r="W33" s="103" t="str">
        <f aca="true">IF($J33="","",IF(ISNUMBER(OFFSET('Data transformed'!$A$4,MATCH($A33,'Data transformed'!$A$5:$A$185,0),MATCH(W$4,'Data transformed'!$4:$4,0)-1)), MIN(MAX(OFFSET('Data transformed'!$A$4,MATCH($A33,'Data transformed'!$A$5:$A$185,0),MATCH(W$4,'Data transformed'!$4:$4,0)-1),$M33),$N33),"NA"))</f>
        <v>NA</v>
      </c>
      <c r="X33" s="103" t="str">
        <f aca="true">IF($J33="","",IF(ISNUMBER(OFFSET('Data transformed'!$A$4,MATCH($A33,'Data transformed'!$A$5:$A$185,0),MATCH(X$4,'Data transformed'!$4:$4,0)-1)), MIN(MAX(OFFSET('Data transformed'!$A$4,MATCH($A33,'Data transformed'!$A$5:$A$185,0),MATCH(X$4,'Data transformed'!$4:$4,0)-1),$M33),$N33),"NA"))</f>
        <v>NA</v>
      </c>
      <c r="Y33" s="103" t="str">
        <f aca="true">IF($J33="","",IF(ISNUMBER(OFFSET('Data transformed'!$A$4,MATCH($A33,'Data transformed'!$A$5:$A$185,0),MATCH(Y$4,'Data transformed'!$4:$4,0)-1)), MIN(MAX(OFFSET('Data transformed'!$A$4,MATCH($A33,'Data transformed'!$A$5:$A$185,0),MATCH(Y$4,'Data transformed'!$4:$4,0)-1),$M33),$N33),"NA"))</f>
        <v>NA</v>
      </c>
      <c r="Z33" s="103" t="str">
        <f aca="true">IF($J33="","",IF(ISNUMBER(OFFSET('Data transformed'!$A$4,MATCH($A33,'Data transformed'!$A$5:$A$185,0),MATCH(Z$4,'Data transformed'!$4:$4,0)-1)), MIN(MAX(OFFSET('Data transformed'!$A$4,MATCH($A33,'Data transformed'!$A$5:$A$185,0),MATCH(Z$4,'Data transformed'!$4:$4,0)-1),$M33),$N33),"NA"))</f>
        <v>NA</v>
      </c>
      <c r="AA33" s="103" t="str">
        <f aca="true">IF($J33="","",IF(ISNUMBER(OFFSET('Data transformed'!$A$4,MATCH($A33,'Data transformed'!$A$5:$A$185,0),MATCH(AA$4,'Data transformed'!$4:$4,0)-1)), MIN(MAX(OFFSET('Data transformed'!$A$4,MATCH($A33,'Data transformed'!$A$5:$A$185,0),MATCH(AA$4,'Data transformed'!$4:$4,0)-1),$M33),$N33),"NA"))</f>
        <v>NA</v>
      </c>
      <c r="AB33" s="103" t="str">
        <f aca="true">IF($J33="","",IF(ISNUMBER(OFFSET('Data transformed'!$A$4,MATCH($A33,'Data transformed'!$A$5:$A$185,0),MATCH(AB$4,'Data transformed'!$4:$4,0)-1)), MIN(MAX(OFFSET('Data transformed'!$A$4,MATCH($A33,'Data transformed'!$A$5:$A$185,0),MATCH(AB$4,'Data transformed'!$4:$4,0)-1),$M33),$N33),"NA"))</f>
        <v>NA</v>
      </c>
      <c r="AC33" s="103" t="str">
        <f aca="true">IF($J33="","",IF(ISNUMBER(OFFSET('Data transformed'!$A$4,MATCH($A33,'Data transformed'!$A$5:$A$185,0),MATCH(AC$4,'Data transformed'!$4:$4,0)-1)), MIN(MAX(OFFSET('Data transformed'!$A$4,MATCH($A33,'Data transformed'!$A$5:$A$185,0),MATCH(AC$4,'Data transformed'!$4:$4,0)-1),$M33),$N33),"NA"))</f>
        <v>NA</v>
      </c>
      <c r="AD33" s="103" t="str">
        <f aca="true">IF($J33="","",IF(ISNUMBER(OFFSET('Data transformed'!$A$4,MATCH($A33,'Data transformed'!$A$5:$A$185,0),MATCH(AD$4,'Data transformed'!$4:$4,0)-1)), MIN(MAX(OFFSET('Data transformed'!$A$4,MATCH($A33,'Data transformed'!$A$5:$A$185,0),MATCH(AD$4,'Data transformed'!$4:$4,0)-1),$M33),$N33),"NA"))</f>
        <v>NA</v>
      </c>
      <c r="AE33" s="103" t="str">
        <f aca="true">IF($J33="","",IF(ISNUMBER(OFFSET('Data transformed'!$A$4,MATCH($A33,'Data transformed'!$A$5:$A$185,0),MATCH(AE$4,'Data transformed'!$4:$4,0)-1)), MIN(MAX(OFFSET('Data transformed'!$A$4,MATCH($A33,'Data transformed'!$A$5:$A$185,0),MATCH(AE$4,'Data transformed'!$4:$4,0)-1),$M33),$N33),"NA"))</f>
        <v>NA</v>
      </c>
      <c r="AF33" s="103" t="str">
        <f aca="true">IF($J33="","",IF(ISNUMBER(OFFSET('Data transformed'!$A$4,MATCH($A33,'Data transformed'!$A$5:$A$185,0),MATCH(AF$4,'Data transformed'!$4:$4,0)-1)), MIN(MAX(OFFSET('Data transformed'!$A$4,MATCH($A33,'Data transformed'!$A$5:$A$185,0),MATCH(AF$4,'Data transformed'!$4:$4,0)-1),$M33),$N33),"NA"))</f>
        <v>NA</v>
      </c>
      <c r="AG33" s="103" t="str">
        <f aca="true">IF($J33="","",IF(ISNUMBER(OFFSET('Data transformed'!$A$4,MATCH($A33,'Data transformed'!$A$5:$A$185,0),MATCH(AG$4,'Data transformed'!$4:$4,0)-1)), MIN(MAX(OFFSET('Data transformed'!$A$4,MATCH($A33,'Data transformed'!$A$5:$A$185,0),MATCH(AG$4,'Data transformed'!$4:$4,0)-1),$M33),$N33),"NA"))</f>
        <v>NA</v>
      </c>
      <c r="AH33" s="103" t="str">
        <f aca="true">IF($J33="","",IF(ISNUMBER(OFFSET('Data transformed'!$A$4,MATCH($A33,'Data transformed'!$A$5:$A$185,0),MATCH(AH$4,'Data transformed'!$4:$4,0)-1)), MIN(MAX(OFFSET('Data transformed'!$A$4,MATCH($A33,'Data transformed'!$A$5:$A$185,0),MATCH(AH$4,'Data transformed'!$4:$4,0)-1),$M33),$N33),"NA"))</f>
        <v>NA</v>
      </c>
      <c r="AI33" s="103" t="str">
        <f aca="true">IF($J33="","",IF(ISNUMBER(OFFSET('Data transformed'!$A$4,MATCH($A33,'Data transformed'!$A$5:$A$185,0),MATCH(AI$4,'Data transformed'!$4:$4,0)-1)), MIN(MAX(OFFSET('Data transformed'!$A$4,MATCH($A33,'Data transformed'!$A$5:$A$185,0),MATCH(AI$4,'Data transformed'!$4:$4,0)-1),$M33),$N33),"NA"))</f>
        <v>NA</v>
      </c>
      <c r="AJ33" s="103" t="str">
        <f aca="true">IF($J33="","",IF(ISNUMBER(OFFSET('Data transformed'!$A$4,MATCH($A33,'Data transformed'!$A$5:$A$185,0),MATCH(AJ$4,'Data transformed'!$4:$4,0)-1)), MIN(MAX(OFFSET('Data transformed'!$A$4,MATCH($A33,'Data transformed'!$A$5:$A$185,0),MATCH(AJ$4,'Data transformed'!$4:$4,0)-1),$M33),$N33),"NA"))</f>
        <v>NA</v>
      </c>
      <c r="AK33" s="103" t="str">
        <f aca="true">IF($J33="","",IF(ISNUMBER(OFFSET('Data transformed'!$A$4,MATCH($A33,'Data transformed'!$A$5:$A$185,0),MATCH(AK$4,'Data transformed'!$4:$4,0)-1)), MIN(MAX(OFFSET('Data transformed'!$A$4,MATCH($A33,'Data transformed'!$A$5:$A$185,0),MATCH(AK$4,'Data transformed'!$4:$4,0)-1),$M33),$N33),"NA"))</f>
        <v>NA</v>
      </c>
      <c r="AL33" s="103" t="str">
        <f aca="true">IF($J33="","",IF(ISNUMBER(OFFSET('Data transformed'!$A$4,MATCH($A33,'Data transformed'!$A$5:$A$185,0),MATCH(AL$4,'Data transformed'!$4:$4,0)-1)), MIN(MAX(OFFSET('Data transformed'!$A$4,MATCH($A33,'Data transformed'!$A$5:$A$185,0),MATCH(AL$4,'Data transformed'!$4:$4,0)-1),$M33),$N33),"NA"))</f>
        <v>NA</v>
      </c>
      <c r="AM33" s="103" t="str">
        <f aca="true">IF($J33="","",IF(ISNUMBER(OFFSET('Data transformed'!$A$4,MATCH($A33,'Data transformed'!$A$5:$A$185,0),MATCH(AM$4,'Data transformed'!$4:$4,0)-1)), MIN(MAX(OFFSET('Data transformed'!$A$4,MATCH($A33,'Data transformed'!$A$5:$A$185,0),MATCH(AM$4,'Data transformed'!$4:$4,0)-1),$M33),$N33),"NA"))</f>
        <v>NA</v>
      </c>
      <c r="AN33" s="103" t="str">
        <f aca="true">IF($J33="","",IF(ISNUMBER(OFFSET('Data transformed'!$A$4,MATCH($A33,'Data transformed'!$A$5:$A$185,0),MATCH(AN$4,'Data transformed'!$4:$4,0)-1)), MIN(MAX(OFFSET('Data transformed'!$A$4,MATCH($A33,'Data transformed'!$A$5:$A$185,0),MATCH(AN$4,'Data transformed'!$4:$4,0)-1),$M33),$N33),"NA"))</f>
        <v>NA</v>
      </c>
      <c r="AO33" s="103" t="str">
        <f aca="true">IF($J33="","",IF(ISNUMBER(OFFSET('Data transformed'!$A$4,MATCH($A33,'Data transformed'!$A$5:$A$185,0),MATCH(AO$4,'Data transformed'!$4:$4,0)-1)), MIN(MAX(OFFSET('Data transformed'!$A$4,MATCH($A33,'Data transformed'!$A$5:$A$185,0),MATCH(AO$4,'Data transformed'!$4:$4,0)-1),$M33),$N33),"NA"))</f>
        <v>NA</v>
      </c>
      <c r="AP33" s="103" t="str">
        <f aca="true">IF($J33="","",IF(ISNUMBER(OFFSET('Data transformed'!$A$4,MATCH($A33,'Data transformed'!$A$5:$A$185,0),MATCH(AP$4,'Data transformed'!$4:$4,0)-1)), MIN(MAX(OFFSET('Data transformed'!$A$4,MATCH($A33,'Data transformed'!$A$5:$A$185,0),MATCH(AP$4,'Data transformed'!$4:$4,0)-1),$M33),$N33),"NA"))</f>
        <v>NA</v>
      </c>
      <c r="AQ33" s="103" t="str">
        <f aca="true">IF($J33="","",IF(ISNUMBER(OFFSET('Data transformed'!$A$4,MATCH($A33,'Data transformed'!$A$5:$A$185,0),MATCH(AQ$4,'Data transformed'!$4:$4,0)-1)), MIN(MAX(OFFSET('Data transformed'!$A$4,MATCH($A33,'Data transformed'!$A$5:$A$185,0),MATCH(AQ$4,'Data transformed'!$4:$4,0)-1),$M33),$N33),"NA"))</f>
        <v>NA</v>
      </c>
      <c r="AR33" s="103" t="str">
        <f aca="true">IF($J33="","",IF(ISNUMBER(OFFSET('Data transformed'!$A$4,MATCH($A33,'Data transformed'!$A$5:$A$185,0),MATCH(AR$4,'Data transformed'!$4:$4,0)-1)), MIN(MAX(OFFSET('Data transformed'!$A$4,MATCH($A33,'Data transformed'!$A$5:$A$185,0),MATCH(AR$4,'Data transformed'!$4:$4,0)-1),$M33),$N33),"NA"))</f>
        <v>NA</v>
      </c>
      <c r="AS33" s="103" t="str">
        <f aca="true">IF($J33="","",IF(ISNUMBER(OFFSET('Data transformed'!$A$4,MATCH($A33,'Data transformed'!$A$5:$A$185,0),MATCH(AS$4,'Data transformed'!$4:$4,0)-1)), MIN(MAX(OFFSET('Data transformed'!$A$4,MATCH($A33,'Data transformed'!$A$5:$A$185,0),MATCH(AS$4,'Data transformed'!$4:$4,0)-1),$M33),$N33),"NA"))</f>
        <v>NA</v>
      </c>
      <c r="AT33" s="103" t="str">
        <f aca="true">IF($J33="","",IF(ISNUMBER(OFFSET('Data transformed'!$A$4,MATCH($A33,'Data transformed'!$A$5:$A$185,0),MATCH(AT$4,'Data transformed'!$4:$4,0)-1)), MIN(MAX(OFFSET('Data transformed'!$A$4,MATCH($A33,'Data transformed'!$A$5:$A$185,0),MATCH(AT$4,'Data transformed'!$4:$4,0)-1),$M33),$N33),"NA"))</f>
        <v>NA</v>
      </c>
      <c r="AU33" s="103" t="str">
        <f aca="true">IF($J33="","",IF(ISNUMBER(OFFSET('Data transformed'!$A$4,MATCH($A33,'Data transformed'!$A$5:$A$185,0),MATCH(AU$4,'Data transformed'!$4:$4,0)-1)), MIN(MAX(OFFSET('Data transformed'!$A$4,MATCH($A33,'Data transformed'!$A$5:$A$185,0),MATCH(AU$4,'Data transformed'!$4:$4,0)-1),$M33),$N33),"NA"))</f>
        <v>NA</v>
      </c>
      <c r="AV33" s="103" t="str">
        <f aca="true">IF($J33="","",IF(ISNUMBER(OFFSET('Data transformed'!$A$4,MATCH($A33,'Data transformed'!$A$5:$A$185,0),MATCH(AV$4,'Data transformed'!$4:$4,0)-1)), MIN(MAX(OFFSET('Data transformed'!$A$4,MATCH($A33,'Data transformed'!$A$5:$A$185,0),MATCH(AV$4,'Data transformed'!$4:$4,0)-1),$M33),$N33),"NA"))</f>
        <v>NA</v>
      </c>
      <c r="AW33" s="103" t="str">
        <f aca="true">IF($J33="","",IF(ISNUMBER(OFFSET('Data transformed'!$A$4,MATCH($A33,'Data transformed'!$A$5:$A$185,0),MATCH(AW$4,'Data transformed'!$4:$4,0)-1)), MIN(MAX(OFFSET('Data transformed'!$A$4,MATCH($A33,'Data transformed'!$A$5:$A$185,0),MATCH(AW$4,'Data transformed'!$4:$4,0)-1),$M33),$N33),"NA"))</f>
        <v>NA</v>
      </c>
      <c r="AX33" s="103" t="str">
        <f aca="true">IF($J33="","",IF(ISNUMBER(OFFSET('Data transformed'!$A$4,MATCH($A33,'Data transformed'!$A$5:$A$185,0),MATCH(AX$4,'Data transformed'!$4:$4,0)-1)), MIN(MAX(OFFSET('Data transformed'!$A$4,MATCH($A33,'Data transformed'!$A$5:$A$185,0),MATCH(AX$4,'Data transformed'!$4:$4,0)-1),$M33),$N33),"NA"))</f>
        <v>NA</v>
      </c>
      <c r="AY33" s="103" t="str">
        <f aca="true">IF($J33="","",IF(ISNUMBER(OFFSET('Data transformed'!$A$4,MATCH($A33,'Data transformed'!$A$5:$A$185,0),MATCH(AY$4,'Data transformed'!$4:$4,0)-1)), MIN(MAX(OFFSET('Data transformed'!$A$4,MATCH($A33,'Data transformed'!$A$5:$A$185,0),MATCH(AY$4,'Data transformed'!$4:$4,0)-1),$M33),$N33),"NA"))</f>
        <v>NA</v>
      </c>
      <c r="AZ33" s="103" t="str">
        <f aca="true">IF($J33="","",IF(ISNUMBER(OFFSET('Data transformed'!$A$4,MATCH($A33,'Data transformed'!$A$5:$A$185,0),MATCH(AZ$4,'Data transformed'!$4:$4,0)-1)), MIN(MAX(OFFSET('Data transformed'!$A$4,MATCH($A33,'Data transformed'!$A$5:$A$185,0),MATCH(AZ$4,'Data transformed'!$4:$4,0)-1),$M33),$N33),"NA"))</f>
        <v>NA</v>
      </c>
      <c r="BA33" s="103" t="str">
        <f aca="true">IF($J33="","",IF(ISNUMBER(OFFSET('Data transformed'!$A$4,MATCH($A33,'Data transformed'!$A$5:$A$185,0),MATCH(BA$4,'Data transformed'!$4:$4,0)-1)), MIN(MAX(OFFSET('Data transformed'!$A$4,MATCH($A33,'Data transformed'!$A$5:$A$185,0),MATCH(BA$4,'Data transformed'!$4:$4,0)-1),$M33),$N33),"NA"))</f>
        <v>NA</v>
      </c>
      <c r="BB33" s="103" t="str">
        <f aca="true">IF($J33="","",IF(ISNUMBER(OFFSET('Data transformed'!$A$4,MATCH($A33,'Data transformed'!$A$5:$A$185,0),MATCH(BB$4,'Data transformed'!$4:$4,0)-1)), MIN(MAX(OFFSET('Data transformed'!$A$4,MATCH($A33,'Data transformed'!$A$5:$A$185,0),MATCH(BB$4,'Data transformed'!$4:$4,0)-1),$M33),$N33),"NA"))</f>
        <v>NA</v>
      </c>
      <c r="BC33" s="103" t="str">
        <f aca="true">IF($J33="","",IF(ISNUMBER(OFFSET('Data transformed'!$A$4,MATCH($A33,'Data transformed'!$A$5:$A$185,0),MATCH(BC$4,'Data transformed'!$4:$4,0)-1)), MIN(MAX(OFFSET('Data transformed'!$A$4,MATCH($A33,'Data transformed'!$A$5:$A$185,0),MATCH(BC$4,'Data transformed'!$4:$4,0)-1),$M33),$N33),"NA"))</f>
        <v>NA</v>
      </c>
      <c r="BD33" s="103" t="str">
        <f aca="true">IF($J33="","",IF(ISNUMBER(OFFSET('Data transformed'!$A$4,MATCH($A33,'Data transformed'!$A$5:$A$185,0),MATCH(BD$4,'Data transformed'!$4:$4,0)-1)), MIN(MAX(OFFSET('Data transformed'!$A$4,MATCH($A33,'Data transformed'!$A$5:$A$185,0),MATCH(BD$4,'Data transformed'!$4:$4,0)-1),$M33),$N33),"NA"))</f>
        <v>NA</v>
      </c>
      <c r="BE33" s="103" t="str">
        <f aca="true">IF($J33="","",IF(ISNUMBER(OFFSET('Data transformed'!$A$4,MATCH($A33,'Data transformed'!$A$5:$A$185,0),MATCH(BE$4,'Data transformed'!$4:$4,0)-1)), MIN(MAX(OFFSET('Data transformed'!$A$4,MATCH($A33,'Data transformed'!$A$5:$A$185,0),MATCH(BE$4,'Data transformed'!$4:$4,0)-1),$M33),$N33),"NA"))</f>
        <v>NA</v>
      </c>
      <c r="BF33" s="103" t="str">
        <f aca="true">IF($J33="","",IF(ISNUMBER(OFFSET('Data transformed'!$A$4,MATCH($A33,'Data transformed'!$A$5:$A$185,0),MATCH(BF$4,'Data transformed'!$4:$4,0)-1)), MIN(MAX(OFFSET('Data transformed'!$A$4,MATCH($A33,'Data transformed'!$A$5:$A$185,0),MATCH(BF$4,'Data transformed'!$4:$4,0)-1),$M33),$N33),"NA"))</f>
        <v>NA</v>
      </c>
      <c r="BG33" s="103" t="str">
        <f aca="true">IF($J33="","",IF(ISNUMBER(OFFSET('Data transformed'!$A$4,MATCH($A33,'Data transformed'!$A$5:$A$185,0),MATCH(BG$4,'Data transformed'!$4:$4,0)-1)), MIN(MAX(OFFSET('Data transformed'!$A$4,MATCH($A33,'Data transformed'!$A$5:$A$185,0),MATCH(BG$4,'Data transformed'!$4:$4,0)-1),$M33),$N33),"NA"))</f>
        <v>NA</v>
      </c>
      <c r="BH33" s="103" t="str">
        <f aca="true">IF($J33="","",IF(ISNUMBER(OFFSET('Data transformed'!$A$4,MATCH($A33,'Data transformed'!$A$5:$A$185,0),MATCH(BH$4,'Data transformed'!$4:$4,0)-1)), MIN(MAX(OFFSET('Data transformed'!$A$4,MATCH($A33,'Data transformed'!$A$5:$A$185,0),MATCH(BH$4,'Data transformed'!$4:$4,0)-1),$M33),$N33),"NA"))</f>
        <v>NA</v>
      </c>
      <c r="BI33" s="103" t="str">
        <f aca="true">IF($J33="","",IF(ISNUMBER(OFFSET('Data transformed'!$A$4,MATCH($A33,'Data transformed'!$A$5:$A$185,0),MATCH(BI$4,'Data transformed'!$4:$4,0)-1)), MIN(MAX(OFFSET('Data transformed'!$A$4,MATCH($A33,'Data transformed'!$A$5:$A$185,0),MATCH(BI$4,'Data transformed'!$4:$4,0)-1),$M33),$N33),"NA"))</f>
        <v>NA</v>
      </c>
      <c r="BJ33" s="103" t="str">
        <f aca="true">IF($J33="","",IF(ISNUMBER(OFFSET('Data transformed'!$A$4,MATCH($A33,'Data transformed'!$A$5:$A$185,0),MATCH(BJ$4,'Data transformed'!$4:$4,0)-1)), MIN(MAX(OFFSET('Data transformed'!$A$4,MATCH($A33,'Data transformed'!$A$5:$A$185,0),MATCH(BJ$4,'Data transformed'!$4:$4,0)-1),$M33),$N33),"NA"))</f>
        <v>NA</v>
      </c>
      <c r="BK33" s="103" t="str">
        <f aca="true">IF($J33="","",IF(ISNUMBER(OFFSET('Data transformed'!$A$4,MATCH($A33,'Data transformed'!$A$5:$A$185,0),MATCH(BK$4,'Data transformed'!$4:$4,0)-1)), MIN(MAX(OFFSET('Data transformed'!$A$4,MATCH($A33,'Data transformed'!$A$5:$A$185,0),MATCH(BK$4,'Data transformed'!$4:$4,0)-1),$M33),$N33),"NA"))</f>
        <v>NA</v>
      </c>
      <c r="BL33" s="103" t="str">
        <f aca="true">IF($J33="","",IF(ISNUMBER(OFFSET('Data transformed'!$A$4,MATCH($A33,'Data transformed'!$A$5:$A$185,0),MATCH(BL$4,'Data transformed'!$4:$4,0)-1)), MIN(MAX(OFFSET('Data transformed'!$A$4,MATCH($A33,'Data transformed'!$A$5:$A$185,0),MATCH(BL$4,'Data transformed'!$4:$4,0)-1),$M33),$N33),"NA"))</f>
        <v>NA</v>
      </c>
      <c r="BM33" s="103" t="str">
        <f aca="true">IF($J33="","",IF(ISNUMBER(OFFSET('Data transformed'!$A$4,MATCH($A33,'Data transformed'!$A$5:$A$185,0),MATCH(BM$4,'Data transformed'!$4:$4,0)-1)), MIN(MAX(OFFSET('Data transformed'!$A$4,MATCH($A33,'Data transformed'!$A$5:$A$185,0),MATCH(BM$4,'Data transformed'!$4:$4,0)-1),$M33),$N33),"NA"))</f>
        <v>NA</v>
      </c>
      <c r="BN33" s="103" t="str">
        <f aca="true">IF($J33="","",IF(ISNUMBER(OFFSET('Data transformed'!$A$4,MATCH($A33,'Data transformed'!$A$5:$A$185,0),MATCH(BN$4,'Data transformed'!$4:$4,0)-1)), MIN(MAX(OFFSET('Data transformed'!$A$4,MATCH($A33,'Data transformed'!$A$5:$A$185,0),MATCH(BN$4,'Data transformed'!$4:$4,0)-1),$M33),$N33),"NA"))</f>
        <v>NA</v>
      </c>
      <c r="BO33" s="103" t="str">
        <f aca="true">IF($J33="","",IF(ISNUMBER(OFFSET('Data transformed'!$A$4,MATCH($A33,'Data transformed'!$A$5:$A$185,0),MATCH(BO$4,'Data transformed'!$4:$4,0)-1)), MIN(MAX(OFFSET('Data transformed'!$A$4,MATCH($A33,'Data transformed'!$A$5:$A$185,0),MATCH(BO$4,'Data transformed'!$4:$4,0)-1),$M33),$N33),"NA"))</f>
        <v>NA</v>
      </c>
      <c r="BP33" s="103" t="str">
        <f aca="true">IF($J33="","",IF(ISNUMBER(OFFSET('Data transformed'!$A$4,MATCH($A33,'Data transformed'!$A$5:$A$185,0),MATCH(BP$4,'Data transformed'!$4:$4,0)-1)), MIN(MAX(OFFSET('Data transformed'!$A$4,MATCH($A33,'Data transformed'!$A$5:$A$185,0),MATCH(BP$4,'Data transformed'!$4:$4,0)-1),$M33),$N33),"NA"))</f>
        <v>NA</v>
      </c>
      <c r="BQ33" s="103" t="str">
        <f aca="true">IF($J33="","",IF(ISNUMBER(OFFSET('Data transformed'!$A$4,MATCH($A33,'Data transformed'!$A$5:$A$185,0),MATCH(BQ$4,'Data transformed'!$4:$4,0)-1)), MIN(MAX(OFFSET('Data transformed'!$A$4,MATCH($A33,'Data transformed'!$A$5:$A$185,0),MATCH(BQ$4,'Data transformed'!$4:$4,0)-1),$M33),$N33),"NA"))</f>
        <v>NA</v>
      </c>
      <c r="BR33" s="103" t="str">
        <f aca="true">IF($J33="","",IF(ISNUMBER(OFFSET('Data transformed'!$A$4,MATCH($A33,'Data transformed'!$A$5:$A$185,0),MATCH(BR$4,'Data transformed'!$4:$4,0)-1)), MIN(MAX(OFFSET('Data transformed'!$A$4,MATCH($A33,'Data transformed'!$A$5:$A$185,0),MATCH(BR$4,'Data transformed'!$4:$4,0)-1),$M33),$N33),"NA"))</f>
        <v>NA</v>
      </c>
      <c r="BS33" s="103" t="str">
        <f aca="true">IF($J33="","",IF(ISNUMBER(OFFSET('Data transformed'!$A$4,MATCH($A33,'Data transformed'!$A$5:$A$185,0),MATCH(BS$4,'Data transformed'!$4:$4,0)-1)), MIN(MAX(OFFSET('Data transformed'!$A$4,MATCH($A33,'Data transformed'!$A$5:$A$185,0),MATCH(BS$4,'Data transformed'!$4:$4,0)-1),$M33),$N33),"NA"))</f>
        <v>NA</v>
      </c>
      <c r="BT33" s="103" t="str">
        <f aca="true">IF($J33="","",IF(ISNUMBER(OFFSET('Data transformed'!$A$4,MATCH($A33,'Data transformed'!$A$5:$A$185,0),MATCH(BT$4,'Data transformed'!$4:$4,0)-1)), MIN(MAX(OFFSET('Data transformed'!$A$4,MATCH($A33,'Data transformed'!$A$5:$A$185,0),MATCH(BT$4,'Data transformed'!$4:$4,0)-1),$M33),$N33),"NA"))</f>
        <v>NA</v>
      </c>
      <c r="BU33" s="103" t="str">
        <f aca="true">IF($J33="","",IF(ISNUMBER(OFFSET('Data transformed'!$A$4,MATCH($A33,'Data transformed'!$A$5:$A$185,0),MATCH(BU$4,'Data transformed'!$4:$4,0)-1)), MIN(MAX(OFFSET('Data transformed'!$A$4,MATCH($A33,'Data transformed'!$A$5:$A$185,0),MATCH(BU$4,'Data transformed'!$4:$4,0)-1),$M33),$N33),"NA"))</f>
        <v>NA</v>
      </c>
      <c r="BV33" s="103" t="str">
        <f aca="true">IF($J33="","",IF(ISNUMBER(OFFSET('Data transformed'!$A$4,MATCH($A33,'Data transformed'!$A$5:$A$185,0),MATCH(BV$4,'Data transformed'!$4:$4,0)-1)), MIN(MAX(OFFSET('Data transformed'!$A$4,MATCH($A33,'Data transformed'!$A$5:$A$185,0),MATCH(BV$4,'Data transformed'!$4:$4,0)-1),$M33),$N33),"NA"))</f>
        <v>NA</v>
      </c>
      <c r="BW33" s="103" t="str">
        <f aca="true">IF($J33="","",IF(ISNUMBER(OFFSET('Data transformed'!$A$4,MATCH($A33,'Data transformed'!$A$5:$A$185,0),MATCH(BW$4,'Data transformed'!$4:$4,0)-1)), MIN(MAX(OFFSET('Data transformed'!$A$4,MATCH($A33,'Data transformed'!$A$5:$A$185,0),MATCH(BW$4,'Data transformed'!$4:$4,0)-1),$M33),$N33),"NA"))</f>
        <v>NA</v>
      </c>
      <c r="BX33" s="103" t="str">
        <f aca="true">IF($J33="","",IF(ISNUMBER(OFFSET('Data transformed'!$A$4,MATCH($A33,'Data transformed'!$A$5:$A$185,0),MATCH(BX$4,'Data transformed'!$4:$4,0)-1)), MIN(MAX(OFFSET('Data transformed'!$A$4,MATCH($A33,'Data transformed'!$A$5:$A$185,0),MATCH(BX$4,'Data transformed'!$4:$4,0)-1),$M33),$N33),"NA"))</f>
        <v>NA</v>
      </c>
      <c r="BY33" s="103" t="str">
        <f aca="true">IF($J33="","",IF(ISNUMBER(OFFSET('Data transformed'!$A$4,MATCH($A33,'Data transformed'!$A$5:$A$185,0),MATCH(BY$4,'Data transformed'!$4:$4,0)-1)), MIN(MAX(OFFSET('Data transformed'!$A$4,MATCH($A33,'Data transformed'!$A$5:$A$185,0),MATCH(BY$4,'Data transformed'!$4:$4,0)-1),$M33),$N33),"NA"))</f>
        <v>NA</v>
      </c>
      <c r="BZ33" s="103" t="str">
        <f aca="true">IF($J33="","",IF(ISNUMBER(OFFSET('Data transformed'!$A$4,MATCH($A33,'Data transformed'!$A$5:$A$185,0),MATCH(BZ$4,'Data transformed'!$4:$4,0)-1)), MIN(MAX(OFFSET('Data transformed'!$A$4,MATCH($A33,'Data transformed'!$A$5:$A$185,0),MATCH(BZ$4,'Data transformed'!$4:$4,0)-1),$M33),$N33),"NA"))</f>
        <v>NA</v>
      </c>
      <c r="CA33" s="103" t="str">
        <f aca="true">IF($J33="","",IF(ISNUMBER(OFFSET('Data transformed'!$A$4,MATCH($A33,'Data transformed'!$A$5:$A$185,0),MATCH(CA$4,'Data transformed'!$4:$4,0)-1)), MIN(MAX(OFFSET('Data transformed'!$A$4,MATCH($A33,'Data transformed'!$A$5:$A$185,0),MATCH(CA$4,'Data transformed'!$4:$4,0)-1),$M33),$N33),"NA"))</f>
        <v>NA</v>
      </c>
      <c r="CB33" s="103" t="str">
        <f aca="true">IF($J33="","",IF(ISNUMBER(OFFSET('Data transformed'!$A$4,MATCH($A33,'Data transformed'!$A$5:$A$185,0),MATCH(CB$4,'Data transformed'!$4:$4,0)-1)), MIN(MAX(OFFSET('Data transformed'!$A$4,MATCH($A33,'Data transformed'!$A$5:$A$185,0),MATCH(CB$4,'Data transformed'!$4:$4,0)-1),$M33),$N33),"NA"))</f>
        <v>NA</v>
      </c>
      <c r="CC33" s="103" t="str">
        <f aca="true">IF($J33="","",IF(ISNUMBER(OFFSET('Data transformed'!$A$4,MATCH($A33,'Data transformed'!$A$5:$A$185,0),MATCH(CC$4,'Data transformed'!$4:$4,0)-1)), MIN(MAX(OFFSET('Data transformed'!$A$4,MATCH($A33,'Data transformed'!$A$5:$A$185,0),MATCH(CC$4,'Data transformed'!$4:$4,0)-1),$M33),$N33),"NA"))</f>
        <v>NA</v>
      </c>
      <c r="CD33" s="103" t="str">
        <f aca="true">IF($J33="","",IF(ISNUMBER(OFFSET('Data transformed'!$A$4,MATCH($A33,'Data transformed'!$A$5:$A$185,0),MATCH(CD$4,'Data transformed'!$4:$4,0)-1)), MIN(MAX(OFFSET('Data transformed'!$A$4,MATCH($A33,'Data transformed'!$A$5:$A$185,0),MATCH(CD$4,'Data transformed'!$4:$4,0)-1),$M33),$N33),"NA"))</f>
        <v>NA</v>
      </c>
      <c r="CE33" s="103" t="str">
        <f aca="true">IF($J33="","",IF(ISNUMBER(OFFSET('Data transformed'!$A$4,MATCH($A33,'Data transformed'!$A$5:$A$185,0),MATCH(CE$4,'Data transformed'!$4:$4,0)-1)), MIN(MAX(OFFSET('Data transformed'!$A$4,MATCH($A33,'Data transformed'!$A$5:$A$185,0),MATCH(CE$4,'Data transformed'!$4:$4,0)-1),$M33),$N33),"NA"))</f>
        <v>NA</v>
      </c>
      <c r="CF33" s="103" t="str">
        <f aca="true">IF($J33="","",IF(ISNUMBER(OFFSET('Data transformed'!$A$4,MATCH($A33,'Data transformed'!$A$5:$A$185,0),MATCH(CF$4,'Data transformed'!$4:$4,0)-1)), MIN(MAX(OFFSET('Data transformed'!$A$4,MATCH($A33,'Data transformed'!$A$5:$A$185,0),MATCH(CF$4,'Data transformed'!$4:$4,0)-1),$M33),$N33),"NA"))</f>
        <v>NA</v>
      </c>
      <c r="CG33" s="103" t="str">
        <f aca="true">IF($J33="","",IF(ISNUMBER(OFFSET('Data transformed'!$A$4,MATCH($A33,'Data transformed'!$A$5:$A$185,0),MATCH(CG$4,'Data transformed'!$4:$4,0)-1)), MIN(MAX(OFFSET('Data transformed'!$A$4,MATCH($A33,'Data transformed'!$A$5:$A$185,0),MATCH(CG$4,'Data transformed'!$4:$4,0)-1),$M33),$N33),"NA"))</f>
        <v>NA</v>
      </c>
      <c r="CH33" s="103" t="str">
        <f aca="true">IF($J33="","",IF(ISNUMBER(OFFSET('Data transformed'!$A$4,MATCH($A33,'Data transformed'!$A$5:$A$185,0),MATCH(CH$4,'Data transformed'!$4:$4,0)-1)), MIN(MAX(OFFSET('Data transformed'!$A$4,MATCH($A33,'Data transformed'!$A$5:$A$185,0),MATCH(CH$4,'Data transformed'!$4:$4,0)-1),$M33),$N33),"NA"))</f>
        <v>NA</v>
      </c>
      <c r="CI33" s="103" t="str">
        <f aca="true">IF($J33="","",IF(ISNUMBER(OFFSET('Data transformed'!$A$4,MATCH($A33,'Data transformed'!$A$5:$A$185,0),MATCH(CI$4,'Data transformed'!$4:$4,0)-1)), MIN(MAX(OFFSET('Data transformed'!$A$4,MATCH($A33,'Data transformed'!$A$5:$A$185,0),MATCH(CI$4,'Data transformed'!$4:$4,0)-1),$M33),$N33),"NA"))</f>
        <v>NA</v>
      </c>
      <c r="CJ33" s="103" t="str">
        <f aca="true">IF($J33="","",IF(ISNUMBER(OFFSET('Data transformed'!$A$4,MATCH($A33,'Data transformed'!$A$5:$A$185,0),MATCH(CJ$4,'Data transformed'!$4:$4,0)-1)), MIN(MAX(OFFSET('Data transformed'!$A$4,MATCH($A33,'Data transformed'!$A$5:$A$185,0),MATCH(CJ$4,'Data transformed'!$4:$4,0)-1),$M33),$N33),"NA"))</f>
        <v>NA</v>
      </c>
      <c r="CK33" s="103" t="str">
        <f aca="true">IF($J33="","",IF(ISNUMBER(OFFSET('Data transformed'!$A$4,MATCH($A33,'Data transformed'!$A$5:$A$185,0),MATCH(CK$4,'Data transformed'!$4:$4,0)-1)), MIN(MAX(OFFSET('Data transformed'!$A$4,MATCH($A33,'Data transformed'!$A$5:$A$185,0),MATCH(CK$4,'Data transformed'!$4:$4,0)-1),$M33),$N33),"NA"))</f>
        <v>NA</v>
      </c>
      <c r="CL33" s="103" t="str">
        <f aca="true">IF($J33="","",IF(ISNUMBER(OFFSET('Data transformed'!$A$4,MATCH($A33,'Data transformed'!$A$5:$A$185,0),MATCH(CL$4,'Data transformed'!$4:$4,0)-1)), MIN(MAX(OFFSET('Data transformed'!$A$4,MATCH($A33,'Data transformed'!$A$5:$A$185,0),MATCH(CL$4,'Data transformed'!$4:$4,0)-1),$M33),$N33),"NA"))</f>
        <v>NA</v>
      </c>
      <c r="CM33" s="103" t="str">
        <f aca="true">IF($J33="","",IF(ISNUMBER(OFFSET('Data transformed'!$A$4,MATCH($A33,'Data transformed'!$A$5:$A$185,0),MATCH(CM$4,'Data transformed'!$4:$4,0)-1)), MIN(MAX(OFFSET('Data transformed'!$A$4,MATCH($A33,'Data transformed'!$A$5:$A$185,0),MATCH(CM$4,'Data transformed'!$4:$4,0)-1),$M33),$N33),"NA"))</f>
        <v>NA</v>
      </c>
      <c r="CN33" s="103" t="str">
        <f aca="true">IF($J33="","",IF(ISNUMBER(OFFSET('Data transformed'!$A$4,MATCH($A33,'Data transformed'!$A$5:$A$185,0),MATCH(CN$4,'Data transformed'!$4:$4,0)-1)), MIN(MAX(OFFSET('Data transformed'!$A$4,MATCH($A33,'Data transformed'!$A$5:$A$185,0),MATCH(CN$4,'Data transformed'!$4:$4,0)-1),$M33),$N33),"NA"))</f>
        <v>NA</v>
      </c>
      <c r="CO33" s="103" t="str">
        <f aca="true">IF($J33="","",IF(ISNUMBER(OFFSET('Data transformed'!$A$4,MATCH($A33,'Data transformed'!$A$5:$A$185,0),MATCH(CO$4,'Data transformed'!$4:$4,0)-1)), MIN(MAX(OFFSET('Data transformed'!$A$4,MATCH($A33,'Data transformed'!$A$5:$A$185,0),MATCH(CO$4,'Data transformed'!$4:$4,0)-1),$M33),$N33),"NA"))</f>
        <v>NA</v>
      </c>
      <c r="CP33" s="103" t="str">
        <f aca="true">IF($J33="","",IF(ISNUMBER(OFFSET('Data transformed'!$A$4,MATCH($A33,'Data transformed'!$A$5:$A$185,0),MATCH(CP$4,'Data transformed'!$4:$4,0)-1)), MIN(MAX(OFFSET('Data transformed'!$A$4,MATCH($A33,'Data transformed'!$A$5:$A$185,0),MATCH(CP$4,'Data transformed'!$4:$4,0)-1),$M33),$N33),"NA"))</f>
        <v>NA</v>
      </c>
      <c r="CQ33" s="103" t="str">
        <f aca="true">IF($J33="","",IF(ISNUMBER(OFFSET('Data transformed'!$A$4,MATCH($A33,'Data transformed'!$A$5:$A$185,0),MATCH(CQ$4,'Data transformed'!$4:$4,0)-1)), MIN(MAX(OFFSET('Data transformed'!$A$4,MATCH($A33,'Data transformed'!$A$5:$A$185,0),MATCH(CQ$4,'Data transformed'!$4:$4,0)-1),$M33),$N33),"NA"))</f>
        <v>NA</v>
      </c>
      <c r="CR33" s="103" t="str">
        <f aca="true">IF($J33="","",IF(ISNUMBER(OFFSET('Data transformed'!$A$4,MATCH($A33,'Data transformed'!$A$5:$A$185,0),MATCH(CR$4,'Data transformed'!$4:$4,0)-1)), MIN(MAX(OFFSET('Data transformed'!$A$4,MATCH($A33,'Data transformed'!$A$5:$A$185,0),MATCH(CR$4,'Data transformed'!$4:$4,0)-1),$M33),$N33),"NA"))</f>
        <v>NA</v>
      </c>
      <c r="CS33" s="103" t="str">
        <f aca="true">IF($J33="","",IF(ISNUMBER(OFFSET('Data transformed'!$A$4,MATCH($A33,'Data transformed'!$A$5:$A$185,0),MATCH(CS$4,'Data transformed'!$4:$4,0)-1)), MIN(MAX(OFFSET('Data transformed'!$A$4,MATCH($A33,'Data transformed'!$A$5:$A$185,0),MATCH(CS$4,'Data transformed'!$4:$4,0)-1),$M33),$N33),"NA"))</f>
        <v>NA</v>
      </c>
      <c r="CT33" s="103" t="str">
        <f aca="true">IF($J33="","",IF(ISNUMBER(OFFSET('Data transformed'!$A$4,MATCH($A33,'Data transformed'!$A$5:$A$185,0),MATCH(CT$4,'Data transformed'!$4:$4,0)-1)), MIN(MAX(OFFSET('Data transformed'!$A$4,MATCH($A33,'Data transformed'!$A$5:$A$185,0),MATCH(CT$4,'Data transformed'!$4:$4,0)-1),$M33),$N33),"NA"))</f>
        <v>NA</v>
      </c>
      <c r="CU33" s="103" t="str">
        <f aca="true">IF($J33="","",IF(ISNUMBER(OFFSET('Data transformed'!$A$4,MATCH($A33,'Data transformed'!$A$5:$A$185,0),MATCH(CU$4,'Data transformed'!$4:$4,0)-1)), MIN(MAX(OFFSET('Data transformed'!$A$4,MATCH($A33,'Data transformed'!$A$5:$A$185,0),MATCH(CU$4,'Data transformed'!$4:$4,0)-1),$M33),$N33),"NA"))</f>
        <v>NA</v>
      </c>
    </row>
    <row r="34" s="103" customFormat="true" ht="15.5" hidden="false" customHeight="false" outlineLevel="0" collapsed="false">
      <c r="A34" s="107" t="n">
        <v>1331</v>
      </c>
      <c r="B34" s="107" t="n">
        <v>4</v>
      </c>
      <c r="C34" s="103" t="str">
        <f aca="true">IF(ISBLANK(OFFSET('Raw Data'!$A$3,MATCH($A34,'Raw Data'!$B$4:$B$185,0),MATCH(C$4,'Raw Data'!$3:$3,0)-1)),"",OFFSET('Raw Data'!$A$3,MATCH($A34,'Raw Data'!$B$4:$B$185,0),MATCH(C$4,'Raw Data'!$3:$3,0)-1))</f>
        <v/>
      </c>
      <c r="D34" s="103" t="str">
        <f aca="true">IF(ISBLANK(OFFSET('Raw Data'!$A$3,MATCH($A34,'Raw Data'!$B$4:$B$185,0),MATCH(D$4,'Raw Data'!$3:$3,0)-1)),"",OFFSET('Raw Data'!$A$3,MATCH($A34,'Raw Data'!$B$4:$B$185,0),MATCH(D$4,'Raw Data'!$3:$3,0)-1))</f>
        <v>Expert assessment data - E.2.3</v>
      </c>
      <c r="E34" s="103" t="str">
        <f aca="true">IF(ISBLANK(OFFSET('Raw Data'!$A$3,MATCH($A34,'Raw Data'!$B$4:$B$185,0),MATCH(E$4,'Raw Data'!$3:$3,0)-1)),"",OFFSET('Raw Data'!$A$3,MATCH($A34,'Raw Data'!$B$4:$B$185,0),MATCH(E$4,'Raw Data'!$3:$3,0)-1))</f>
        <v> Measures that restrict anti-competitive behaviour and exploitation by monopolistic companies</v>
      </c>
      <c r="J34" s="103" t="n">
        <f aca="true" t="array" ref="J34:J34">IFERROR(_xlfn.QUARTILE.INC(IF(ISNUMBER(OFFSET('Data transformed'!$N$4,MATCH('outliers treatment'!$A34,'Data transformed'!$A$5:$A$185),1,1,COUNTA('Data transformed'!$O$4:$CX$4))),OFFSET('Data transformed'!$N$4,MATCH('outliers treatment'!$A34,'Data transformed'!$A$5:$A$185),1,1,COUNTA('Data transformed'!$O$4:$CX$4))),1),"")</f>
        <v>1.5425</v>
      </c>
      <c r="K34" s="103" t="n">
        <f aca="true" t="array" ref="K34:K34">IFERROR(_xlfn.QUARTILE.INC(IF(ISNUMBER(OFFSET('Data transformed'!$N$4,MATCH('outliers treatment'!$A34,'Data transformed'!$A$5:$A$185),1,1,COUNTA('Data transformed'!$O$4:$CX$4))),OFFSET('Data transformed'!$N$4,MATCH('outliers treatment'!$A34,'Data transformed'!$A$5:$A$185),1,1,COUNTA('Data transformed'!$O$4:$CX$4))),3),"")</f>
        <v>2</v>
      </c>
      <c r="L34" s="103" t="n">
        <f aca="false">IFERROR(K34-J34,"")</f>
        <v>0.4575</v>
      </c>
      <c r="M34" s="103" t="n">
        <v>1</v>
      </c>
      <c r="N34" s="103" t="n">
        <v>2</v>
      </c>
      <c r="P34" s="105" t="n">
        <f aca="false" t="array" ref="P34:P34">IFERROR(SKEW(IF(ISNUMBER(T34:CU34),T34:CU34,"")),"")</f>
        <v>-1.26741685804903</v>
      </c>
      <c r="Q34" s="103" t="n">
        <f aca="true">IF(ISBLANK(OFFSET('Data above threshold'!$A$4,MATCH('Data above threshold'!$A33,'Data above threshold'!$A$5:$A$185,0),MATCH('Data above threshold'!N$4,'Data above threshold'!$4:$4,0)-1)),1,OFFSET('Data above threshold'!$A$4,MATCH('Data above threshold'!$A33,'Data above threshold'!$A$5:$A$185,0),MATCH('Data above threshold'!N$4,'Data above threshold'!$4:$4,0)-1))</f>
        <v>0</v>
      </c>
      <c r="R34" s="103" t="n">
        <f aca="false">IF($J34="","",COUNTIF(T34:CU34,M34)+ COUNTIF(T34:CQ34,N34))</f>
        <v>70</v>
      </c>
      <c r="S34" s="106" t="n">
        <f aca="false" t="array" ref="S34:S34">IF(B34&lt;4,"",1-IFERROR(SUM(ISNUMBER(T34:CU34)*(1-$T$3:$CU$3))/COUNTIF($T$3:$CU$3,0),0))</f>
        <v>0.025</v>
      </c>
      <c r="T34" s="103" t="n">
        <f aca="true">IF($J34="","",IF(ISNUMBER(OFFSET('Data transformed'!$A$4,MATCH($A34,'Data transformed'!$A$5:$A$185,0),MATCH(T$4,'Data transformed'!$4:$4,0)-1)), MIN(MAX(OFFSET('Data transformed'!$A$4,MATCH($A34,'Data transformed'!$A$5:$A$185,0),MATCH(T$4,'Data transformed'!$4:$4,0)-1),$M34),$N34),"NA"))</f>
        <v>2</v>
      </c>
      <c r="U34" s="103" t="n">
        <f aca="true">IF($J34="","",IF(ISNUMBER(OFFSET('Data transformed'!$A$4,MATCH($A34,'Data transformed'!$A$5:$A$185,0),MATCH(U$4,'Data transformed'!$4:$4,0)-1)), MIN(MAX(OFFSET('Data transformed'!$A$4,MATCH($A34,'Data transformed'!$A$5:$A$185,0),MATCH(U$4,'Data transformed'!$4:$4,0)-1),$M34),$N34),"NA"))</f>
        <v>2</v>
      </c>
      <c r="V34" s="103" t="n">
        <f aca="true">IF($J34="","",IF(ISNUMBER(OFFSET('Data transformed'!$A$4,MATCH($A34,'Data transformed'!$A$5:$A$185,0),MATCH(V$4,'Data transformed'!$4:$4,0)-1)), MIN(MAX(OFFSET('Data transformed'!$A$4,MATCH($A34,'Data transformed'!$A$5:$A$185,0),MATCH(V$4,'Data transformed'!$4:$4,0)-1),$M34),$N34),"NA"))</f>
        <v>2</v>
      </c>
      <c r="W34" s="103" t="n">
        <f aca="true">IF($J34="","",IF(ISNUMBER(OFFSET('Data transformed'!$A$4,MATCH($A34,'Data transformed'!$A$5:$A$185,0),MATCH(W$4,'Data transformed'!$4:$4,0)-1)), MIN(MAX(OFFSET('Data transformed'!$A$4,MATCH($A34,'Data transformed'!$A$5:$A$185,0),MATCH(W$4,'Data transformed'!$4:$4,0)-1),$M34),$N34),"NA"))</f>
        <v>2</v>
      </c>
      <c r="X34" s="103" t="n">
        <f aca="true">IF($J34="","",IF(ISNUMBER(OFFSET('Data transformed'!$A$4,MATCH($A34,'Data transformed'!$A$5:$A$185,0),MATCH(X$4,'Data transformed'!$4:$4,0)-1)), MIN(MAX(OFFSET('Data transformed'!$A$4,MATCH($A34,'Data transformed'!$A$5:$A$185,0),MATCH(X$4,'Data transformed'!$4:$4,0)-1),$M34),$N34),"NA"))</f>
        <v>2</v>
      </c>
      <c r="Y34" s="103" t="n">
        <f aca="true">IF($J34="","",IF(ISNUMBER(OFFSET('Data transformed'!$A$4,MATCH($A34,'Data transformed'!$A$5:$A$185,0),MATCH(Y$4,'Data transformed'!$4:$4,0)-1)), MIN(MAX(OFFSET('Data transformed'!$A$4,MATCH($A34,'Data transformed'!$A$5:$A$185,0),MATCH(Y$4,'Data transformed'!$4:$4,0)-1),$M34),$N34),"NA"))</f>
        <v>1</v>
      </c>
      <c r="Z34" s="103" t="n">
        <f aca="true">IF($J34="","",IF(ISNUMBER(OFFSET('Data transformed'!$A$4,MATCH($A34,'Data transformed'!$A$5:$A$185,0),MATCH(Z$4,'Data transformed'!$4:$4,0)-1)), MIN(MAX(OFFSET('Data transformed'!$A$4,MATCH($A34,'Data transformed'!$A$5:$A$185,0),MATCH(Z$4,'Data transformed'!$4:$4,0)-1),$M34),$N34),"NA"))</f>
        <v>1</v>
      </c>
      <c r="AA34" s="103" t="n">
        <f aca="true">IF($J34="","",IF(ISNUMBER(OFFSET('Data transformed'!$A$4,MATCH($A34,'Data transformed'!$A$5:$A$185,0),MATCH(AA$4,'Data transformed'!$4:$4,0)-1)), MIN(MAX(OFFSET('Data transformed'!$A$4,MATCH($A34,'Data transformed'!$A$5:$A$185,0),MATCH(AA$4,'Data transformed'!$4:$4,0)-1),$M34),$N34),"NA"))</f>
        <v>2</v>
      </c>
      <c r="AB34" s="103" t="n">
        <f aca="true">IF($J34="","",IF(ISNUMBER(OFFSET('Data transformed'!$A$4,MATCH($A34,'Data transformed'!$A$5:$A$185,0),MATCH(AB$4,'Data transformed'!$4:$4,0)-1)), MIN(MAX(OFFSET('Data transformed'!$A$4,MATCH($A34,'Data transformed'!$A$5:$A$185,0),MATCH(AB$4,'Data transformed'!$4:$4,0)-1),$M34),$N34),"NA"))</f>
        <v>2</v>
      </c>
      <c r="AC34" s="103" t="n">
        <f aca="true">IF($J34="","",IF(ISNUMBER(OFFSET('Data transformed'!$A$4,MATCH($A34,'Data transformed'!$A$5:$A$185,0),MATCH(AC$4,'Data transformed'!$4:$4,0)-1)), MIN(MAX(OFFSET('Data transformed'!$A$4,MATCH($A34,'Data transformed'!$A$5:$A$185,0),MATCH(AC$4,'Data transformed'!$4:$4,0)-1),$M34),$N34),"NA"))</f>
        <v>2</v>
      </c>
      <c r="AD34" s="103" t="n">
        <f aca="true">IF($J34="","",IF(ISNUMBER(OFFSET('Data transformed'!$A$4,MATCH($A34,'Data transformed'!$A$5:$A$185,0),MATCH(AD$4,'Data transformed'!$4:$4,0)-1)), MIN(MAX(OFFSET('Data transformed'!$A$4,MATCH($A34,'Data transformed'!$A$5:$A$185,0),MATCH(AD$4,'Data transformed'!$4:$4,0)-1),$M34),$N34),"NA"))</f>
        <v>2</v>
      </c>
      <c r="AE34" s="103" t="n">
        <f aca="true">IF($J34="","",IF(ISNUMBER(OFFSET('Data transformed'!$A$4,MATCH($A34,'Data transformed'!$A$5:$A$185,0),MATCH(AE$4,'Data transformed'!$4:$4,0)-1)), MIN(MAX(OFFSET('Data transformed'!$A$4,MATCH($A34,'Data transformed'!$A$5:$A$185,0),MATCH(AE$4,'Data transformed'!$4:$4,0)-1),$M34),$N34),"NA"))</f>
        <v>1</v>
      </c>
      <c r="AF34" s="103" t="str">
        <f aca="true">IF($J34="","",IF(ISNUMBER(OFFSET('Data transformed'!$A$4,MATCH($A34,'Data transformed'!$A$5:$A$185,0),MATCH(AF$4,'Data transformed'!$4:$4,0)-1)), MIN(MAX(OFFSET('Data transformed'!$A$4,MATCH($A34,'Data transformed'!$A$5:$A$185,0),MATCH(AF$4,'Data transformed'!$4:$4,0)-1),$M34),$N34),"NA"))</f>
        <v>NA</v>
      </c>
      <c r="AG34" s="103" t="n">
        <f aca="true">IF($J34="","",IF(ISNUMBER(OFFSET('Data transformed'!$A$4,MATCH($A34,'Data transformed'!$A$5:$A$185,0),MATCH(AG$4,'Data transformed'!$4:$4,0)-1)), MIN(MAX(OFFSET('Data transformed'!$A$4,MATCH($A34,'Data transformed'!$A$5:$A$185,0),MATCH(AG$4,'Data transformed'!$4:$4,0)-1),$M34),$N34),"NA"))</f>
        <v>2</v>
      </c>
      <c r="AH34" s="103" t="n">
        <f aca="true">IF($J34="","",IF(ISNUMBER(OFFSET('Data transformed'!$A$4,MATCH($A34,'Data transformed'!$A$5:$A$185,0),MATCH(AH$4,'Data transformed'!$4:$4,0)-1)), MIN(MAX(OFFSET('Data transformed'!$A$4,MATCH($A34,'Data transformed'!$A$5:$A$185,0),MATCH(AH$4,'Data transformed'!$4:$4,0)-1),$M34),$N34),"NA"))</f>
        <v>2</v>
      </c>
      <c r="AI34" s="103" t="n">
        <f aca="true">IF($J34="","",IF(ISNUMBER(OFFSET('Data transformed'!$A$4,MATCH($A34,'Data transformed'!$A$5:$A$185,0),MATCH(AI$4,'Data transformed'!$4:$4,0)-1)), MIN(MAX(OFFSET('Data transformed'!$A$4,MATCH($A34,'Data transformed'!$A$5:$A$185,0),MATCH(AI$4,'Data transformed'!$4:$4,0)-1),$M34),$N34),"NA"))</f>
        <v>2</v>
      </c>
      <c r="AJ34" s="103" t="n">
        <f aca="true">IF($J34="","",IF(ISNUMBER(OFFSET('Data transformed'!$A$4,MATCH($A34,'Data transformed'!$A$5:$A$185,0),MATCH(AJ$4,'Data transformed'!$4:$4,0)-1)), MIN(MAX(OFFSET('Data transformed'!$A$4,MATCH($A34,'Data transformed'!$A$5:$A$185,0),MATCH(AJ$4,'Data transformed'!$4:$4,0)-1),$M34),$N34),"NA"))</f>
        <v>2</v>
      </c>
      <c r="AK34" s="103" t="n">
        <f aca="true">IF($J34="","",IF(ISNUMBER(OFFSET('Data transformed'!$A$4,MATCH($A34,'Data transformed'!$A$5:$A$185,0),MATCH(AK$4,'Data transformed'!$4:$4,0)-1)), MIN(MAX(OFFSET('Data transformed'!$A$4,MATCH($A34,'Data transformed'!$A$5:$A$185,0),MATCH(AK$4,'Data transformed'!$4:$4,0)-1),$M34),$N34),"NA"))</f>
        <v>2</v>
      </c>
      <c r="AL34" s="103" t="n">
        <f aca="true">IF($J34="","",IF(ISNUMBER(OFFSET('Data transformed'!$A$4,MATCH($A34,'Data transformed'!$A$5:$A$185,0),MATCH(AL$4,'Data transformed'!$4:$4,0)-1)), MIN(MAX(OFFSET('Data transformed'!$A$4,MATCH($A34,'Data transformed'!$A$5:$A$185,0),MATCH(AL$4,'Data transformed'!$4:$4,0)-1),$M34),$N34),"NA"))</f>
        <v>2</v>
      </c>
      <c r="AM34" s="103" t="n">
        <f aca="true">IF($J34="","",IF(ISNUMBER(OFFSET('Data transformed'!$A$4,MATCH($A34,'Data transformed'!$A$5:$A$185,0),MATCH(AM$4,'Data transformed'!$4:$4,0)-1)), MIN(MAX(OFFSET('Data transformed'!$A$4,MATCH($A34,'Data transformed'!$A$5:$A$185,0),MATCH(AM$4,'Data transformed'!$4:$4,0)-1),$M34),$N34),"NA"))</f>
        <v>2</v>
      </c>
      <c r="AN34" s="103" t="n">
        <f aca="true">IF($J34="","",IF(ISNUMBER(OFFSET('Data transformed'!$A$4,MATCH($A34,'Data transformed'!$A$5:$A$185,0),MATCH(AN$4,'Data transformed'!$4:$4,0)-1)), MIN(MAX(OFFSET('Data transformed'!$A$4,MATCH($A34,'Data transformed'!$A$5:$A$185,0),MATCH(AN$4,'Data transformed'!$4:$4,0)-1),$M34),$N34),"NA"))</f>
        <v>1</v>
      </c>
      <c r="AO34" s="103" t="n">
        <f aca="true">IF($J34="","",IF(ISNUMBER(OFFSET('Data transformed'!$A$4,MATCH($A34,'Data transformed'!$A$5:$A$185,0),MATCH(AO$4,'Data transformed'!$4:$4,0)-1)), MIN(MAX(OFFSET('Data transformed'!$A$4,MATCH($A34,'Data transformed'!$A$5:$A$185,0),MATCH(AO$4,'Data transformed'!$4:$4,0)-1),$M34),$N34),"NA"))</f>
        <v>2</v>
      </c>
      <c r="AP34" s="103" t="n">
        <f aca="true">IF($J34="","",IF(ISNUMBER(OFFSET('Data transformed'!$A$4,MATCH($A34,'Data transformed'!$A$5:$A$185,0),MATCH(AP$4,'Data transformed'!$4:$4,0)-1)), MIN(MAX(OFFSET('Data transformed'!$A$4,MATCH($A34,'Data transformed'!$A$5:$A$185,0),MATCH(AP$4,'Data transformed'!$4:$4,0)-1),$M34),$N34),"NA"))</f>
        <v>2</v>
      </c>
      <c r="AQ34" s="103" t="n">
        <f aca="true">IF($J34="","",IF(ISNUMBER(OFFSET('Data transformed'!$A$4,MATCH($A34,'Data transformed'!$A$5:$A$185,0),MATCH(AQ$4,'Data transformed'!$4:$4,0)-1)), MIN(MAX(OFFSET('Data transformed'!$A$4,MATCH($A34,'Data transformed'!$A$5:$A$185,0),MATCH(AQ$4,'Data transformed'!$4:$4,0)-1),$M34),$N34),"NA"))</f>
        <v>2</v>
      </c>
      <c r="AR34" s="103" t="n">
        <f aca="true">IF($J34="","",IF(ISNUMBER(OFFSET('Data transformed'!$A$4,MATCH($A34,'Data transformed'!$A$5:$A$185,0),MATCH(AR$4,'Data transformed'!$4:$4,0)-1)), MIN(MAX(OFFSET('Data transformed'!$A$4,MATCH($A34,'Data transformed'!$A$5:$A$185,0),MATCH(AR$4,'Data transformed'!$4:$4,0)-1),$M34),$N34),"NA"))</f>
        <v>2</v>
      </c>
      <c r="AS34" s="103" t="n">
        <f aca="true">IF($J34="","",IF(ISNUMBER(OFFSET('Data transformed'!$A$4,MATCH($A34,'Data transformed'!$A$5:$A$185,0),MATCH(AS$4,'Data transformed'!$4:$4,0)-1)), MIN(MAX(OFFSET('Data transformed'!$A$4,MATCH($A34,'Data transformed'!$A$5:$A$185,0),MATCH(AS$4,'Data transformed'!$4:$4,0)-1),$M34),$N34),"NA"))</f>
        <v>2</v>
      </c>
      <c r="AT34" s="103" t="n">
        <f aca="true">IF($J34="","",IF(ISNUMBER(OFFSET('Data transformed'!$A$4,MATCH($A34,'Data transformed'!$A$5:$A$185,0),MATCH(AT$4,'Data transformed'!$4:$4,0)-1)), MIN(MAX(OFFSET('Data transformed'!$A$4,MATCH($A34,'Data transformed'!$A$5:$A$185,0),MATCH(AT$4,'Data transformed'!$4:$4,0)-1),$M34),$N34),"NA"))</f>
        <v>2</v>
      </c>
      <c r="AU34" s="103" t="n">
        <f aca="true">IF($J34="","",IF(ISNUMBER(OFFSET('Data transformed'!$A$4,MATCH($A34,'Data transformed'!$A$5:$A$185,0),MATCH(AU$4,'Data transformed'!$4:$4,0)-1)), MIN(MAX(OFFSET('Data transformed'!$A$4,MATCH($A34,'Data transformed'!$A$5:$A$185,0),MATCH(AU$4,'Data transformed'!$4:$4,0)-1),$M34),$N34),"NA"))</f>
        <v>1</v>
      </c>
      <c r="AV34" s="103" t="n">
        <f aca="true">IF($J34="","",IF(ISNUMBER(OFFSET('Data transformed'!$A$4,MATCH($A34,'Data transformed'!$A$5:$A$185,0),MATCH(AV$4,'Data transformed'!$4:$4,0)-1)), MIN(MAX(OFFSET('Data transformed'!$A$4,MATCH($A34,'Data transformed'!$A$5:$A$185,0),MATCH(AV$4,'Data transformed'!$4:$4,0)-1),$M34),$N34),"NA"))</f>
        <v>1</v>
      </c>
      <c r="AW34" s="103" t="n">
        <f aca="true">IF($J34="","",IF(ISNUMBER(OFFSET('Data transformed'!$A$4,MATCH($A34,'Data transformed'!$A$5:$A$185,0),MATCH(AW$4,'Data transformed'!$4:$4,0)-1)), MIN(MAX(OFFSET('Data transformed'!$A$4,MATCH($A34,'Data transformed'!$A$5:$A$185,0),MATCH(AW$4,'Data transformed'!$4:$4,0)-1),$M34),$N34),"NA"))</f>
        <v>2</v>
      </c>
      <c r="AX34" s="103" t="n">
        <f aca="true">IF($J34="","",IF(ISNUMBER(OFFSET('Data transformed'!$A$4,MATCH($A34,'Data transformed'!$A$5:$A$185,0),MATCH(AX$4,'Data transformed'!$4:$4,0)-1)), MIN(MAX(OFFSET('Data transformed'!$A$4,MATCH($A34,'Data transformed'!$A$5:$A$185,0),MATCH(AX$4,'Data transformed'!$4:$4,0)-1),$M34),$N34),"NA"))</f>
        <v>1</v>
      </c>
      <c r="AY34" s="103" t="n">
        <f aca="true">IF($J34="","",IF(ISNUMBER(OFFSET('Data transformed'!$A$4,MATCH($A34,'Data transformed'!$A$5:$A$185,0),MATCH(AY$4,'Data transformed'!$4:$4,0)-1)), MIN(MAX(OFFSET('Data transformed'!$A$4,MATCH($A34,'Data transformed'!$A$5:$A$185,0),MATCH(AY$4,'Data transformed'!$4:$4,0)-1),$M34),$N34),"NA"))</f>
        <v>2</v>
      </c>
      <c r="AZ34" s="103" t="n">
        <f aca="true">IF($J34="","",IF(ISNUMBER(OFFSET('Data transformed'!$A$4,MATCH($A34,'Data transformed'!$A$5:$A$185,0),MATCH(AZ$4,'Data transformed'!$4:$4,0)-1)), MIN(MAX(OFFSET('Data transformed'!$A$4,MATCH($A34,'Data transformed'!$A$5:$A$185,0),MATCH(AZ$4,'Data transformed'!$4:$4,0)-1),$M34),$N34),"NA"))</f>
        <v>1.78</v>
      </c>
      <c r="BA34" s="103" t="n">
        <f aca="true">IF($J34="","",IF(ISNUMBER(OFFSET('Data transformed'!$A$4,MATCH($A34,'Data transformed'!$A$5:$A$185,0),MATCH(BA$4,'Data transformed'!$4:$4,0)-1)), MIN(MAX(OFFSET('Data transformed'!$A$4,MATCH($A34,'Data transformed'!$A$5:$A$185,0),MATCH(BA$4,'Data transformed'!$4:$4,0)-1),$M34),$N34),"NA"))</f>
        <v>2</v>
      </c>
      <c r="BB34" s="103" t="n">
        <f aca="true">IF($J34="","",IF(ISNUMBER(OFFSET('Data transformed'!$A$4,MATCH($A34,'Data transformed'!$A$5:$A$185,0),MATCH(BB$4,'Data transformed'!$4:$4,0)-1)), MIN(MAX(OFFSET('Data transformed'!$A$4,MATCH($A34,'Data transformed'!$A$5:$A$185,0),MATCH(BB$4,'Data transformed'!$4:$4,0)-1),$M34),$N34),"NA"))</f>
        <v>2</v>
      </c>
      <c r="BC34" s="103" t="n">
        <f aca="true">IF($J34="","",IF(ISNUMBER(OFFSET('Data transformed'!$A$4,MATCH($A34,'Data transformed'!$A$5:$A$185,0),MATCH(BC$4,'Data transformed'!$4:$4,0)-1)), MIN(MAX(OFFSET('Data transformed'!$A$4,MATCH($A34,'Data transformed'!$A$5:$A$185,0),MATCH(BC$4,'Data transformed'!$4:$4,0)-1),$M34),$N34),"NA"))</f>
        <v>2</v>
      </c>
      <c r="BD34" s="103" t="n">
        <f aca="true">IF($J34="","",IF(ISNUMBER(OFFSET('Data transformed'!$A$4,MATCH($A34,'Data transformed'!$A$5:$A$185,0),MATCH(BD$4,'Data transformed'!$4:$4,0)-1)), MIN(MAX(OFFSET('Data transformed'!$A$4,MATCH($A34,'Data transformed'!$A$5:$A$185,0),MATCH(BD$4,'Data transformed'!$4:$4,0)-1),$M34),$N34),"NA"))</f>
        <v>2</v>
      </c>
      <c r="BE34" s="103" t="n">
        <f aca="true">IF($J34="","",IF(ISNUMBER(OFFSET('Data transformed'!$A$4,MATCH($A34,'Data transformed'!$A$5:$A$185,0),MATCH(BE$4,'Data transformed'!$4:$4,0)-1)), MIN(MAX(OFFSET('Data transformed'!$A$4,MATCH($A34,'Data transformed'!$A$5:$A$185,0),MATCH(BE$4,'Data transformed'!$4:$4,0)-1),$M34),$N34),"NA"))</f>
        <v>2</v>
      </c>
      <c r="BF34" s="103" t="n">
        <f aca="true">IF($J34="","",IF(ISNUMBER(OFFSET('Data transformed'!$A$4,MATCH($A34,'Data transformed'!$A$5:$A$185,0),MATCH(BF$4,'Data transformed'!$4:$4,0)-1)), MIN(MAX(OFFSET('Data transformed'!$A$4,MATCH($A34,'Data transformed'!$A$5:$A$185,0),MATCH(BF$4,'Data transformed'!$4:$4,0)-1),$M34),$N34),"NA"))</f>
        <v>2</v>
      </c>
      <c r="BG34" s="103" t="n">
        <f aca="true">IF($J34="","",IF(ISNUMBER(OFFSET('Data transformed'!$A$4,MATCH($A34,'Data transformed'!$A$5:$A$185,0),MATCH(BG$4,'Data transformed'!$4:$4,0)-1)), MIN(MAX(OFFSET('Data transformed'!$A$4,MATCH($A34,'Data transformed'!$A$5:$A$185,0),MATCH(BG$4,'Data transformed'!$4:$4,0)-1),$M34),$N34),"NA"))</f>
        <v>1</v>
      </c>
      <c r="BH34" s="103" t="n">
        <f aca="true">IF($J34="","",IF(ISNUMBER(OFFSET('Data transformed'!$A$4,MATCH($A34,'Data transformed'!$A$5:$A$185,0),MATCH(BH$4,'Data transformed'!$4:$4,0)-1)), MIN(MAX(OFFSET('Data transformed'!$A$4,MATCH($A34,'Data transformed'!$A$5:$A$185,0),MATCH(BH$4,'Data transformed'!$4:$4,0)-1),$M34),$N34),"NA"))</f>
        <v>1.5</v>
      </c>
      <c r="BI34" s="103" t="n">
        <f aca="true">IF($J34="","",IF(ISNUMBER(OFFSET('Data transformed'!$A$4,MATCH($A34,'Data transformed'!$A$5:$A$185,0),MATCH(BI$4,'Data transformed'!$4:$4,0)-1)), MIN(MAX(OFFSET('Data transformed'!$A$4,MATCH($A34,'Data transformed'!$A$5:$A$185,0),MATCH(BI$4,'Data transformed'!$4:$4,0)-1),$M34),$N34),"NA"))</f>
        <v>1.5</v>
      </c>
      <c r="BJ34" s="103" t="n">
        <f aca="true">IF($J34="","",IF(ISNUMBER(OFFSET('Data transformed'!$A$4,MATCH($A34,'Data transformed'!$A$5:$A$185,0),MATCH(BJ$4,'Data transformed'!$4:$4,0)-1)), MIN(MAX(OFFSET('Data transformed'!$A$4,MATCH($A34,'Data transformed'!$A$5:$A$185,0),MATCH(BJ$4,'Data transformed'!$4:$4,0)-1),$M34),$N34),"NA"))</f>
        <v>2</v>
      </c>
      <c r="BK34" s="103" t="n">
        <f aca="true">IF($J34="","",IF(ISNUMBER(OFFSET('Data transformed'!$A$4,MATCH($A34,'Data transformed'!$A$5:$A$185,0),MATCH(BK$4,'Data transformed'!$4:$4,0)-1)), MIN(MAX(OFFSET('Data transformed'!$A$4,MATCH($A34,'Data transformed'!$A$5:$A$185,0),MATCH(BK$4,'Data transformed'!$4:$4,0)-1),$M34),$N34),"NA"))</f>
        <v>2</v>
      </c>
      <c r="BL34" s="103" t="n">
        <f aca="true">IF($J34="","",IF(ISNUMBER(OFFSET('Data transformed'!$A$4,MATCH($A34,'Data transformed'!$A$5:$A$185,0),MATCH(BL$4,'Data transformed'!$4:$4,0)-1)), MIN(MAX(OFFSET('Data transformed'!$A$4,MATCH($A34,'Data transformed'!$A$5:$A$185,0),MATCH(BL$4,'Data transformed'!$4:$4,0)-1),$M34),$N34),"NA"))</f>
        <v>2</v>
      </c>
      <c r="BM34" s="103" t="n">
        <f aca="true">IF($J34="","",IF(ISNUMBER(OFFSET('Data transformed'!$A$4,MATCH($A34,'Data transformed'!$A$5:$A$185,0),MATCH(BM$4,'Data transformed'!$4:$4,0)-1)), MIN(MAX(OFFSET('Data transformed'!$A$4,MATCH($A34,'Data transformed'!$A$5:$A$185,0),MATCH(BM$4,'Data transformed'!$4:$4,0)-1),$M34),$N34),"NA"))</f>
        <v>2</v>
      </c>
      <c r="BN34" s="103" t="n">
        <f aca="true">IF($J34="","",IF(ISNUMBER(OFFSET('Data transformed'!$A$4,MATCH($A34,'Data transformed'!$A$5:$A$185,0),MATCH(BN$4,'Data transformed'!$4:$4,0)-1)), MIN(MAX(OFFSET('Data transformed'!$A$4,MATCH($A34,'Data transformed'!$A$5:$A$185,0),MATCH(BN$4,'Data transformed'!$4:$4,0)-1),$M34),$N34),"NA"))</f>
        <v>2</v>
      </c>
      <c r="BO34" s="103" t="n">
        <f aca="true">IF($J34="","",IF(ISNUMBER(OFFSET('Data transformed'!$A$4,MATCH($A34,'Data transformed'!$A$5:$A$185,0),MATCH(BO$4,'Data transformed'!$4:$4,0)-1)), MIN(MAX(OFFSET('Data transformed'!$A$4,MATCH($A34,'Data transformed'!$A$5:$A$185,0),MATCH(BO$4,'Data transformed'!$4:$4,0)-1),$M34),$N34),"NA"))</f>
        <v>1</v>
      </c>
      <c r="BP34" s="103" t="n">
        <f aca="true">IF($J34="","",IF(ISNUMBER(OFFSET('Data transformed'!$A$4,MATCH($A34,'Data transformed'!$A$5:$A$185,0),MATCH(BP$4,'Data transformed'!$4:$4,0)-1)), MIN(MAX(OFFSET('Data transformed'!$A$4,MATCH($A34,'Data transformed'!$A$5:$A$185,0),MATCH(BP$4,'Data transformed'!$4:$4,0)-1),$M34),$N34),"NA"))</f>
        <v>1</v>
      </c>
      <c r="BQ34" s="103" t="n">
        <f aca="true">IF($J34="","",IF(ISNUMBER(OFFSET('Data transformed'!$A$4,MATCH($A34,'Data transformed'!$A$5:$A$185,0),MATCH(BQ$4,'Data transformed'!$4:$4,0)-1)), MIN(MAX(OFFSET('Data transformed'!$A$4,MATCH($A34,'Data transformed'!$A$5:$A$185,0),MATCH(BQ$4,'Data transformed'!$4:$4,0)-1),$M34),$N34),"NA"))</f>
        <v>2</v>
      </c>
      <c r="BR34" s="103" t="n">
        <f aca="true">IF($J34="","",IF(ISNUMBER(OFFSET('Data transformed'!$A$4,MATCH($A34,'Data transformed'!$A$5:$A$185,0),MATCH(BR$4,'Data transformed'!$4:$4,0)-1)), MIN(MAX(OFFSET('Data transformed'!$A$4,MATCH($A34,'Data transformed'!$A$5:$A$185,0),MATCH(BR$4,'Data transformed'!$4:$4,0)-1),$M34),$N34),"NA"))</f>
        <v>2</v>
      </c>
      <c r="BS34" s="103" t="n">
        <f aca="true">IF($J34="","",IF(ISNUMBER(OFFSET('Data transformed'!$A$4,MATCH($A34,'Data transformed'!$A$5:$A$185,0),MATCH(BS$4,'Data transformed'!$4:$4,0)-1)), MIN(MAX(OFFSET('Data transformed'!$A$4,MATCH($A34,'Data transformed'!$A$5:$A$185,0),MATCH(BS$4,'Data transformed'!$4:$4,0)-1),$M34),$N34),"NA"))</f>
        <v>2</v>
      </c>
      <c r="BT34" s="103" t="n">
        <f aca="true">IF($J34="","",IF(ISNUMBER(OFFSET('Data transformed'!$A$4,MATCH($A34,'Data transformed'!$A$5:$A$185,0),MATCH(BT$4,'Data transformed'!$4:$4,0)-1)), MIN(MAX(OFFSET('Data transformed'!$A$4,MATCH($A34,'Data transformed'!$A$5:$A$185,0),MATCH(BT$4,'Data transformed'!$4:$4,0)-1),$M34),$N34),"NA"))</f>
        <v>2</v>
      </c>
      <c r="BU34" s="103" t="n">
        <f aca="true">IF($J34="","",IF(ISNUMBER(OFFSET('Data transformed'!$A$4,MATCH($A34,'Data transformed'!$A$5:$A$185,0),MATCH(BU$4,'Data transformed'!$4:$4,0)-1)), MIN(MAX(OFFSET('Data transformed'!$A$4,MATCH($A34,'Data transformed'!$A$5:$A$185,0),MATCH(BU$4,'Data transformed'!$4:$4,0)-1),$M34),$N34),"NA"))</f>
        <v>2</v>
      </c>
      <c r="BV34" s="103" t="n">
        <f aca="true">IF($J34="","",IF(ISNUMBER(OFFSET('Data transformed'!$A$4,MATCH($A34,'Data transformed'!$A$5:$A$185,0),MATCH(BV$4,'Data transformed'!$4:$4,0)-1)), MIN(MAX(OFFSET('Data transformed'!$A$4,MATCH($A34,'Data transformed'!$A$5:$A$185,0),MATCH(BV$4,'Data transformed'!$4:$4,0)-1),$M34),$N34),"NA"))</f>
        <v>2</v>
      </c>
      <c r="BW34" s="103" t="n">
        <f aca="true">IF($J34="","",IF(ISNUMBER(OFFSET('Data transformed'!$A$4,MATCH($A34,'Data transformed'!$A$5:$A$185,0),MATCH(BW$4,'Data transformed'!$4:$4,0)-1)), MIN(MAX(OFFSET('Data transformed'!$A$4,MATCH($A34,'Data transformed'!$A$5:$A$185,0),MATCH(BW$4,'Data transformed'!$4:$4,0)-1),$M34),$N34),"NA"))</f>
        <v>2</v>
      </c>
      <c r="BX34" s="103" t="n">
        <f aca="true">IF($J34="","",IF(ISNUMBER(OFFSET('Data transformed'!$A$4,MATCH($A34,'Data transformed'!$A$5:$A$185,0),MATCH(BX$4,'Data transformed'!$4:$4,0)-1)), MIN(MAX(OFFSET('Data transformed'!$A$4,MATCH($A34,'Data transformed'!$A$5:$A$185,0),MATCH(BX$4,'Data transformed'!$4:$4,0)-1),$M34),$N34),"NA"))</f>
        <v>1.67</v>
      </c>
      <c r="BY34" s="103" t="n">
        <f aca="true">IF($J34="","",IF(ISNUMBER(OFFSET('Data transformed'!$A$4,MATCH($A34,'Data transformed'!$A$5:$A$185,0),MATCH(BY$4,'Data transformed'!$4:$4,0)-1)), MIN(MAX(OFFSET('Data transformed'!$A$4,MATCH($A34,'Data transformed'!$A$5:$A$185,0),MATCH(BY$4,'Data transformed'!$4:$4,0)-1),$M34),$N34),"NA"))</f>
        <v>2</v>
      </c>
      <c r="BZ34" s="103" t="n">
        <f aca="true">IF($J34="","",IF(ISNUMBER(OFFSET('Data transformed'!$A$4,MATCH($A34,'Data transformed'!$A$5:$A$185,0),MATCH(BZ$4,'Data transformed'!$4:$4,0)-1)), MIN(MAX(OFFSET('Data transformed'!$A$4,MATCH($A34,'Data transformed'!$A$5:$A$185,0),MATCH(BZ$4,'Data transformed'!$4:$4,0)-1),$M34),$N34),"NA"))</f>
        <v>2</v>
      </c>
      <c r="CA34" s="103" t="n">
        <f aca="true">IF($J34="","",IF(ISNUMBER(OFFSET('Data transformed'!$A$4,MATCH($A34,'Data transformed'!$A$5:$A$185,0),MATCH(CA$4,'Data transformed'!$4:$4,0)-1)), MIN(MAX(OFFSET('Data transformed'!$A$4,MATCH($A34,'Data transformed'!$A$5:$A$185,0),MATCH(CA$4,'Data transformed'!$4:$4,0)-1),$M34),$N34),"NA"))</f>
        <v>2</v>
      </c>
      <c r="CB34" s="103" t="n">
        <f aca="true">IF($J34="","",IF(ISNUMBER(OFFSET('Data transformed'!$A$4,MATCH($A34,'Data transformed'!$A$5:$A$185,0),MATCH(CB$4,'Data transformed'!$4:$4,0)-1)), MIN(MAX(OFFSET('Data transformed'!$A$4,MATCH($A34,'Data transformed'!$A$5:$A$185,0),MATCH(CB$4,'Data transformed'!$4:$4,0)-1),$M34),$N34),"NA"))</f>
        <v>2</v>
      </c>
      <c r="CC34" s="103" t="n">
        <f aca="true">IF($J34="","",IF(ISNUMBER(OFFSET('Data transformed'!$A$4,MATCH($A34,'Data transformed'!$A$5:$A$185,0),MATCH(CC$4,'Data transformed'!$4:$4,0)-1)), MIN(MAX(OFFSET('Data transformed'!$A$4,MATCH($A34,'Data transformed'!$A$5:$A$185,0),MATCH(CC$4,'Data transformed'!$4:$4,0)-1),$M34),$N34),"NA"))</f>
        <v>2</v>
      </c>
      <c r="CD34" s="103" t="str">
        <f aca="true">IF($J34="","",IF(ISNUMBER(OFFSET('Data transformed'!$A$4,MATCH($A34,'Data transformed'!$A$5:$A$185,0),MATCH(CD$4,'Data transformed'!$4:$4,0)-1)), MIN(MAX(OFFSET('Data transformed'!$A$4,MATCH($A34,'Data transformed'!$A$5:$A$185,0),MATCH(CD$4,'Data transformed'!$4:$4,0)-1),$M34),$N34),"NA"))</f>
        <v>NA</v>
      </c>
      <c r="CE34" s="103" t="n">
        <f aca="true">IF($J34="","",IF(ISNUMBER(OFFSET('Data transformed'!$A$4,MATCH($A34,'Data transformed'!$A$5:$A$185,0),MATCH(CE$4,'Data transformed'!$4:$4,0)-1)), MIN(MAX(OFFSET('Data transformed'!$A$4,MATCH($A34,'Data transformed'!$A$5:$A$185,0),MATCH(CE$4,'Data transformed'!$4:$4,0)-1),$M34),$N34),"NA"))</f>
        <v>1</v>
      </c>
      <c r="CF34" s="103" t="n">
        <f aca="true">IF($J34="","",IF(ISNUMBER(OFFSET('Data transformed'!$A$4,MATCH($A34,'Data transformed'!$A$5:$A$185,0),MATCH(CF$4,'Data transformed'!$4:$4,0)-1)), MIN(MAX(OFFSET('Data transformed'!$A$4,MATCH($A34,'Data transformed'!$A$5:$A$185,0),MATCH(CF$4,'Data transformed'!$4:$4,0)-1),$M34),$N34),"NA"))</f>
        <v>1</v>
      </c>
      <c r="CG34" s="103" t="n">
        <f aca="true">IF($J34="","",IF(ISNUMBER(OFFSET('Data transformed'!$A$4,MATCH($A34,'Data transformed'!$A$5:$A$185,0),MATCH(CG$4,'Data transformed'!$4:$4,0)-1)), MIN(MAX(OFFSET('Data transformed'!$A$4,MATCH($A34,'Data transformed'!$A$5:$A$185,0),MATCH(CG$4,'Data transformed'!$4:$4,0)-1),$M34),$N34),"NA"))</f>
        <v>2</v>
      </c>
      <c r="CH34" s="103" t="n">
        <f aca="true">IF($J34="","",IF(ISNUMBER(OFFSET('Data transformed'!$A$4,MATCH($A34,'Data transformed'!$A$5:$A$185,0),MATCH(CH$4,'Data transformed'!$4:$4,0)-1)), MIN(MAX(OFFSET('Data transformed'!$A$4,MATCH($A34,'Data transformed'!$A$5:$A$185,0),MATCH(CH$4,'Data transformed'!$4:$4,0)-1),$M34),$N34),"NA"))</f>
        <v>1.5</v>
      </c>
      <c r="CI34" s="103" t="n">
        <f aca="true">IF($J34="","",IF(ISNUMBER(OFFSET('Data transformed'!$A$4,MATCH($A34,'Data transformed'!$A$5:$A$185,0),MATCH(CI$4,'Data transformed'!$4:$4,0)-1)), MIN(MAX(OFFSET('Data transformed'!$A$4,MATCH($A34,'Data transformed'!$A$5:$A$185,0),MATCH(CI$4,'Data transformed'!$4:$4,0)-1),$M34),$N34),"NA"))</f>
        <v>1</v>
      </c>
      <c r="CJ34" s="103" t="n">
        <f aca="true">IF($J34="","",IF(ISNUMBER(OFFSET('Data transformed'!$A$4,MATCH($A34,'Data transformed'!$A$5:$A$185,0),MATCH(CJ$4,'Data transformed'!$4:$4,0)-1)), MIN(MAX(OFFSET('Data transformed'!$A$4,MATCH($A34,'Data transformed'!$A$5:$A$185,0),MATCH(CJ$4,'Data transformed'!$4:$4,0)-1),$M34),$N34),"NA"))</f>
        <v>2</v>
      </c>
      <c r="CK34" s="103" t="n">
        <f aca="true">IF($J34="","",IF(ISNUMBER(OFFSET('Data transformed'!$A$4,MATCH($A34,'Data transformed'!$A$5:$A$185,0),MATCH(CK$4,'Data transformed'!$4:$4,0)-1)), MIN(MAX(OFFSET('Data transformed'!$A$4,MATCH($A34,'Data transformed'!$A$5:$A$185,0),MATCH(CK$4,'Data transformed'!$4:$4,0)-1),$M34),$N34),"NA"))</f>
        <v>2</v>
      </c>
      <c r="CL34" s="103" t="n">
        <f aca="true">IF($J34="","",IF(ISNUMBER(OFFSET('Data transformed'!$A$4,MATCH($A34,'Data transformed'!$A$5:$A$185,0),MATCH(CL$4,'Data transformed'!$4:$4,0)-1)), MIN(MAX(OFFSET('Data transformed'!$A$4,MATCH($A34,'Data transformed'!$A$5:$A$185,0),MATCH(CL$4,'Data transformed'!$4:$4,0)-1),$M34),$N34),"NA"))</f>
        <v>2</v>
      </c>
      <c r="CM34" s="103" t="n">
        <f aca="true">IF($J34="","",IF(ISNUMBER(OFFSET('Data transformed'!$A$4,MATCH($A34,'Data transformed'!$A$5:$A$185,0),MATCH(CM$4,'Data transformed'!$4:$4,0)-1)), MIN(MAX(OFFSET('Data transformed'!$A$4,MATCH($A34,'Data transformed'!$A$5:$A$185,0),MATCH(CM$4,'Data transformed'!$4:$4,0)-1),$M34),$N34),"NA"))</f>
        <v>2</v>
      </c>
      <c r="CN34" s="103" t="n">
        <f aca="true">IF($J34="","",IF(ISNUMBER(OFFSET('Data transformed'!$A$4,MATCH($A34,'Data transformed'!$A$5:$A$185,0),MATCH(CN$4,'Data transformed'!$4:$4,0)-1)), MIN(MAX(OFFSET('Data transformed'!$A$4,MATCH($A34,'Data transformed'!$A$5:$A$185,0),MATCH(CN$4,'Data transformed'!$4:$4,0)-1),$M34),$N34),"NA"))</f>
        <v>2</v>
      </c>
      <c r="CO34" s="103" t="n">
        <f aca="true">IF($J34="","",IF(ISNUMBER(OFFSET('Data transformed'!$A$4,MATCH($A34,'Data transformed'!$A$5:$A$185,0),MATCH(CO$4,'Data transformed'!$4:$4,0)-1)), MIN(MAX(OFFSET('Data transformed'!$A$4,MATCH($A34,'Data transformed'!$A$5:$A$185,0),MATCH(CO$4,'Data transformed'!$4:$4,0)-1),$M34),$N34),"NA"))</f>
        <v>1</v>
      </c>
      <c r="CP34" s="103" t="n">
        <f aca="true">IF($J34="","",IF(ISNUMBER(OFFSET('Data transformed'!$A$4,MATCH($A34,'Data transformed'!$A$5:$A$185,0),MATCH(CP$4,'Data transformed'!$4:$4,0)-1)), MIN(MAX(OFFSET('Data transformed'!$A$4,MATCH($A34,'Data transformed'!$A$5:$A$185,0),MATCH(CP$4,'Data transformed'!$4:$4,0)-1),$M34),$N34),"NA"))</f>
        <v>1.5</v>
      </c>
      <c r="CQ34" s="103" t="n">
        <f aca="true">IF($J34="","",IF(ISNUMBER(OFFSET('Data transformed'!$A$4,MATCH($A34,'Data transformed'!$A$5:$A$185,0),MATCH(CQ$4,'Data transformed'!$4:$4,0)-1)), MIN(MAX(OFFSET('Data transformed'!$A$4,MATCH($A34,'Data transformed'!$A$5:$A$185,0),MATCH(CQ$4,'Data transformed'!$4:$4,0)-1),$M34),$N34),"NA"))</f>
        <v>2</v>
      </c>
      <c r="CR34" s="103" t="n">
        <f aca="true">IF($J34="","",IF(ISNUMBER(OFFSET('Data transformed'!$A$4,MATCH($A34,'Data transformed'!$A$5:$A$185,0),MATCH(CR$4,'Data transformed'!$4:$4,0)-1)), MIN(MAX(OFFSET('Data transformed'!$A$4,MATCH($A34,'Data transformed'!$A$5:$A$185,0),MATCH(CR$4,'Data transformed'!$4:$4,0)-1),$M34),$N34),"NA"))</f>
        <v>2</v>
      </c>
      <c r="CS34" s="103" t="n">
        <f aca="true">IF($J34="","",IF(ISNUMBER(OFFSET('Data transformed'!$A$4,MATCH($A34,'Data transformed'!$A$5:$A$185,0),MATCH(CS$4,'Data transformed'!$4:$4,0)-1)), MIN(MAX(OFFSET('Data transformed'!$A$4,MATCH($A34,'Data transformed'!$A$5:$A$185,0),MATCH(CS$4,'Data transformed'!$4:$4,0)-1),$M34),$N34),"NA"))</f>
        <v>1</v>
      </c>
      <c r="CT34" s="103" t="n">
        <f aca="true">IF($J34="","",IF(ISNUMBER(OFFSET('Data transformed'!$A$4,MATCH($A34,'Data transformed'!$A$5:$A$185,0),MATCH(CT$4,'Data transformed'!$4:$4,0)-1)), MIN(MAX(OFFSET('Data transformed'!$A$4,MATCH($A34,'Data transformed'!$A$5:$A$185,0),MATCH(CT$4,'Data transformed'!$4:$4,0)-1),$M34),$N34),"NA"))</f>
        <v>1</v>
      </c>
      <c r="CU34" s="103" t="n">
        <f aca="true">IF($J34="","",IF(ISNUMBER(OFFSET('Data transformed'!$A$4,MATCH($A34,'Data transformed'!$A$5:$A$185,0),MATCH(CU$4,'Data transformed'!$4:$4,0)-1)), MIN(MAX(OFFSET('Data transformed'!$A$4,MATCH($A34,'Data transformed'!$A$5:$A$185,0),MATCH(CU$4,'Data transformed'!$4:$4,0)-1),$M34),$N34),"NA"))</f>
        <v>2</v>
      </c>
    </row>
    <row r="35" s="103" customFormat="true" ht="15.5" hidden="false" customHeight="false" outlineLevel="0" collapsed="false">
      <c r="A35" s="107" t="n">
        <v>1340</v>
      </c>
      <c r="B35" s="107" t="n">
        <v>3</v>
      </c>
      <c r="C35" s="103" t="str">
        <f aca="true">IF(ISBLANK(OFFSET('Raw Data'!$A$3,MATCH($A35,'Raw Data'!$B$4:$B$185,0),MATCH(C$4,'Raw Data'!$3:$3,0)-1)),"",OFFSET('Raw Data'!$A$3,MATCH($A35,'Raw Data'!$B$4:$B$185,0),MATCH(C$4,'Raw Data'!$3:$3,0)-1))</f>
        <v>Ability of consumers to make choices</v>
      </c>
      <c r="D35" s="103" t="str">
        <f aca="true">IF(ISBLANK(OFFSET('Raw Data'!$A$3,MATCH($A35,'Raw Data'!$B$4:$B$185,0),MATCH(D$4,'Raw Data'!$3:$3,0)-1)),"",OFFSET('Raw Data'!$A$3,MATCH($A35,'Raw Data'!$B$4:$B$185,0),MATCH(D$4,'Raw Data'!$3:$3,0)-1))</f>
        <v/>
      </c>
      <c r="E35" s="103" t="str">
        <f aca="true">IF(ISBLANK(OFFSET('Raw Data'!$A$3,MATCH($A35,'Raw Data'!$B$4:$B$185,0),MATCH(E$4,'Raw Data'!$3:$3,0)-1)),"",OFFSET('Raw Data'!$A$3,MATCH($A35,'Raw Data'!$B$4:$B$185,0),MATCH(E$4,'Raw Data'!$3:$3,0)-1))</f>
        <v/>
      </c>
      <c r="J35" s="103" t="e">
        <f aca="true" t="array" ref="J35:J35">IFERROR(_xlfn.QUARTILE.INC(IF(ISNUMBER(OFFSET('Data transformed'!$N$4,MATCH('outliers treatment'!$A35,'Data transformed'!$A$5:$A$185),1,1,COUNTA('Data transformed'!$O$4:$CX$4))),OFFSET('Data transformed'!$N$4,MATCH('outliers treatment'!$A35,'Data transformed'!$A$5:$A$185),1,1,COUNTA('Data transformed'!$O$4:$CX$4))),1),"")</f>
        <v>#N/A</v>
      </c>
      <c r="K35" s="103" t="e">
        <f aca="true" t="array" ref="K35:K35">IFERROR(_xlfn.QUARTILE.INC(IF(ISNUMBER(OFFSET('Data transformed'!$N$4,MATCH('outliers treatment'!$A35,'Data transformed'!$A$5:$A$185),1,1,COUNTA('Data transformed'!$O$4:$CX$4))),OFFSET('Data transformed'!$N$4,MATCH('outliers treatment'!$A35,'Data transformed'!$A$5:$A$185),1,1,COUNTA('Data transformed'!$O$4:$CX$4))),3),"")</f>
        <v>#N/A</v>
      </c>
      <c r="L35" s="103" t="str">
        <f aca="false">IFERROR(K35-J35,"")</f>
        <v/>
      </c>
      <c r="P35" s="105" t="str">
        <f aca="false" t="array" ref="P35:P35">IFERROR(SKEW(IF(ISNUMBER(T35:CU35),T35:CU35,"")),"")</f>
        <v/>
      </c>
      <c r="Q35" s="103" t="n">
        <f aca="true">IF(ISBLANK(OFFSET('Data above threshold'!$A$4,MATCH('Data above threshold'!$A34,'Data above threshold'!$A$5:$A$185,0),MATCH('Data above threshold'!N$4,'Data above threshold'!$4:$4,0)-1)),1,OFFSET('Data above threshold'!$A$4,MATCH('Data above threshold'!$A34,'Data above threshold'!$A$5:$A$185,0),MATCH('Data above threshold'!N$4,'Data above threshold'!$4:$4,0)-1))</f>
        <v>1</v>
      </c>
      <c r="R35" s="103" t="e">
        <f aca="false">IF($J35="","",COUNTIF(T35:CU35,M35)+ COUNTIF(T35:CQ35,N35))</f>
        <v>#N/A</v>
      </c>
      <c r="S35" s="106" t="str">
        <f aca="false" t="array" ref="S35:S35">IF(B35&lt;4,"",1-IFERROR(SUM(ISNUMBER(T35:CU35)*(1-$T$3:$CU$3))/COUNTIF($T$3:$CU$3,0),0))</f>
        <v/>
      </c>
      <c r="T35" s="103" t="str">
        <f aca="true">IF($J35="","",IF(ISNUMBER(OFFSET('Data transformed'!$A$4,MATCH($A35,'Data transformed'!$A$5:$A$185,0),MATCH(T$4,'Data transformed'!$4:$4,0)-1)), MIN(MAX(OFFSET('Data transformed'!$A$4,MATCH($A35,'Data transformed'!$A$5:$A$185,0),MATCH(T$4,'Data transformed'!$4:$4,0)-1),$M35),$N35),"NA"))</f>
        <v>NA</v>
      </c>
      <c r="U35" s="103" t="str">
        <f aca="true">IF($J35="","",IF(ISNUMBER(OFFSET('Data transformed'!$A$4,MATCH($A35,'Data transformed'!$A$5:$A$185,0),MATCH(U$4,'Data transformed'!$4:$4,0)-1)), MIN(MAX(OFFSET('Data transformed'!$A$4,MATCH($A35,'Data transformed'!$A$5:$A$185,0),MATCH(U$4,'Data transformed'!$4:$4,0)-1),$M35),$N35),"NA"))</f>
        <v>NA</v>
      </c>
      <c r="V35" s="103" t="str">
        <f aca="true">IF($J35="","",IF(ISNUMBER(OFFSET('Data transformed'!$A$4,MATCH($A35,'Data transformed'!$A$5:$A$185,0),MATCH(V$4,'Data transformed'!$4:$4,0)-1)), MIN(MAX(OFFSET('Data transformed'!$A$4,MATCH($A35,'Data transformed'!$A$5:$A$185,0),MATCH(V$4,'Data transformed'!$4:$4,0)-1),$M35),$N35),"NA"))</f>
        <v>NA</v>
      </c>
      <c r="W35" s="103" t="str">
        <f aca="true">IF($J35="","",IF(ISNUMBER(OFFSET('Data transformed'!$A$4,MATCH($A35,'Data transformed'!$A$5:$A$185,0),MATCH(W$4,'Data transformed'!$4:$4,0)-1)), MIN(MAX(OFFSET('Data transformed'!$A$4,MATCH($A35,'Data transformed'!$A$5:$A$185,0),MATCH(W$4,'Data transformed'!$4:$4,0)-1),$M35),$N35),"NA"))</f>
        <v>NA</v>
      </c>
      <c r="X35" s="103" t="str">
        <f aca="true">IF($J35="","",IF(ISNUMBER(OFFSET('Data transformed'!$A$4,MATCH($A35,'Data transformed'!$A$5:$A$185,0),MATCH(X$4,'Data transformed'!$4:$4,0)-1)), MIN(MAX(OFFSET('Data transformed'!$A$4,MATCH($A35,'Data transformed'!$A$5:$A$185,0),MATCH(X$4,'Data transformed'!$4:$4,0)-1),$M35),$N35),"NA"))</f>
        <v>NA</v>
      </c>
      <c r="Y35" s="103" t="str">
        <f aca="true">IF($J35="","",IF(ISNUMBER(OFFSET('Data transformed'!$A$4,MATCH($A35,'Data transformed'!$A$5:$A$185,0),MATCH(Y$4,'Data transformed'!$4:$4,0)-1)), MIN(MAX(OFFSET('Data transformed'!$A$4,MATCH($A35,'Data transformed'!$A$5:$A$185,0),MATCH(Y$4,'Data transformed'!$4:$4,0)-1),$M35),$N35),"NA"))</f>
        <v>NA</v>
      </c>
      <c r="Z35" s="103" t="str">
        <f aca="true">IF($J35="","",IF(ISNUMBER(OFFSET('Data transformed'!$A$4,MATCH($A35,'Data transformed'!$A$5:$A$185,0),MATCH(Z$4,'Data transformed'!$4:$4,0)-1)), MIN(MAX(OFFSET('Data transformed'!$A$4,MATCH($A35,'Data transformed'!$A$5:$A$185,0),MATCH(Z$4,'Data transformed'!$4:$4,0)-1),$M35),$N35),"NA"))</f>
        <v>NA</v>
      </c>
      <c r="AA35" s="103" t="str">
        <f aca="true">IF($J35="","",IF(ISNUMBER(OFFSET('Data transformed'!$A$4,MATCH($A35,'Data transformed'!$A$5:$A$185,0),MATCH(AA$4,'Data transformed'!$4:$4,0)-1)), MIN(MAX(OFFSET('Data transformed'!$A$4,MATCH($A35,'Data transformed'!$A$5:$A$185,0),MATCH(AA$4,'Data transformed'!$4:$4,0)-1),$M35),$N35),"NA"))</f>
        <v>NA</v>
      </c>
      <c r="AB35" s="103" t="str">
        <f aca="true">IF($J35="","",IF(ISNUMBER(OFFSET('Data transformed'!$A$4,MATCH($A35,'Data transformed'!$A$5:$A$185,0),MATCH(AB$4,'Data transformed'!$4:$4,0)-1)), MIN(MAX(OFFSET('Data transformed'!$A$4,MATCH($A35,'Data transformed'!$A$5:$A$185,0),MATCH(AB$4,'Data transformed'!$4:$4,0)-1),$M35),$N35),"NA"))</f>
        <v>NA</v>
      </c>
      <c r="AC35" s="103" t="str">
        <f aca="true">IF($J35="","",IF(ISNUMBER(OFFSET('Data transformed'!$A$4,MATCH($A35,'Data transformed'!$A$5:$A$185,0),MATCH(AC$4,'Data transformed'!$4:$4,0)-1)), MIN(MAX(OFFSET('Data transformed'!$A$4,MATCH($A35,'Data transformed'!$A$5:$A$185,0),MATCH(AC$4,'Data transformed'!$4:$4,0)-1),$M35),$N35),"NA"))</f>
        <v>NA</v>
      </c>
      <c r="AD35" s="103" t="str">
        <f aca="true">IF($J35="","",IF(ISNUMBER(OFFSET('Data transformed'!$A$4,MATCH($A35,'Data transformed'!$A$5:$A$185,0),MATCH(AD$4,'Data transformed'!$4:$4,0)-1)), MIN(MAX(OFFSET('Data transformed'!$A$4,MATCH($A35,'Data transformed'!$A$5:$A$185,0),MATCH(AD$4,'Data transformed'!$4:$4,0)-1),$M35),$N35),"NA"))</f>
        <v>NA</v>
      </c>
      <c r="AE35" s="103" t="str">
        <f aca="true">IF($J35="","",IF(ISNUMBER(OFFSET('Data transformed'!$A$4,MATCH($A35,'Data transformed'!$A$5:$A$185,0),MATCH(AE$4,'Data transformed'!$4:$4,0)-1)), MIN(MAX(OFFSET('Data transformed'!$A$4,MATCH($A35,'Data transformed'!$A$5:$A$185,0),MATCH(AE$4,'Data transformed'!$4:$4,0)-1),$M35),$N35),"NA"))</f>
        <v>NA</v>
      </c>
      <c r="AF35" s="103" t="str">
        <f aca="true">IF($J35="","",IF(ISNUMBER(OFFSET('Data transformed'!$A$4,MATCH($A35,'Data transformed'!$A$5:$A$185,0),MATCH(AF$4,'Data transformed'!$4:$4,0)-1)), MIN(MAX(OFFSET('Data transformed'!$A$4,MATCH($A35,'Data transformed'!$A$5:$A$185,0),MATCH(AF$4,'Data transformed'!$4:$4,0)-1),$M35),$N35),"NA"))</f>
        <v>NA</v>
      </c>
      <c r="AG35" s="103" t="str">
        <f aca="true">IF($J35="","",IF(ISNUMBER(OFFSET('Data transformed'!$A$4,MATCH($A35,'Data transformed'!$A$5:$A$185,0),MATCH(AG$4,'Data transformed'!$4:$4,0)-1)), MIN(MAX(OFFSET('Data transformed'!$A$4,MATCH($A35,'Data transformed'!$A$5:$A$185,0),MATCH(AG$4,'Data transformed'!$4:$4,0)-1),$M35),$N35),"NA"))</f>
        <v>NA</v>
      </c>
      <c r="AH35" s="103" t="str">
        <f aca="true">IF($J35="","",IF(ISNUMBER(OFFSET('Data transformed'!$A$4,MATCH($A35,'Data transformed'!$A$5:$A$185,0),MATCH(AH$4,'Data transformed'!$4:$4,0)-1)), MIN(MAX(OFFSET('Data transformed'!$A$4,MATCH($A35,'Data transformed'!$A$5:$A$185,0),MATCH(AH$4,'Data transformed'!$4:$4,0)-1),$M35),$N35),"NA"))</f>
        <v>NA</v>
      </c>
      <c r="AI35" s="103" t="str">
        <f aca="true">IF($J35="","",IF(ISNUMBER(OFFSET('Data transformed'!$A$4,MATCH($A35,'Data transformed'!$A$5:$A$185,0),MATCH(AI$4,'Data transformed'!$4:$4,0)-1)), MIN(MAX(OFFSET('Data transformed'!$A$4,MATCH($A35,'Data transformed'!$A$5:$A$185,0),MATCH(AI$4,'Data transformed'!$4:$4,0)-1),$M35),$N35),"NA"))</f>
        <v>NA</v>
      </c>
      <c r="AJ35" s="103" t="str">
        <f aca="true">IF($J35="","",IF(ISNUMBER(OFFSET('Data transformed'!$A$4,MATCH($A35,'Data transformed'!$A$5:$A$185,0),MATCH(AJ$4,'Data transformed'!$4:$4,0)-1)), MIN(MAX(OFFSET('Data transformed'!$A$4,MATCH($A35,'Data transformed'!$A$5:$A$185,0),MATCH(AJ$4,'Data transformed'!$4:$4,0)-1),$M35),$N35),"NA"))</f>
        <v>NA</v>
      </c>
      <c r="AK35" s="103" t="str">
        <f aca="true">IF($J35="","",IF(ISNUMBER(OFFSET('Data transformed'!$A$4,MATCH($A35,'Data transformed'!$A$5:$A$185,0),MATCH(AK$4,'Data transformed'!$4:$4,0)-1)), MIN(MAX(OFFSET('Data transformed'!$A$4,MATCH($A35,'Data transformed'!$A$5:$A$185,0),MATCH(AK$4,'Data transformed'!$4:$4,0)-1),$M35),$N35),"NA"))</f>
        <v>NA</v>
      </c>
      <c r="AL35" s="103" t="str">
        <f aca="true">IF($J35="","",IF(ISNUMBER(OFFSET('Data transformed'!$A$4,MATCH($A35,'Data transformed'!$A$5:$A$185,0),MATCH(AL$4,'Data transformed'!$4:$4,0)-1)), MIN(MAX(OFFSET('Data transformed'!$A$4,MATCH($A35,'Data transformed'!$A$5:$A$185,0),MATCH(AL$4,'Data transformed'!$4:$4,0)-1),$M35),$N35),"NA"))</f>
        <v>NA</v>
      </c>
      <c r="AM35" s="103" t="str">
        <f aca="true">IF($J35="","",IF(ISNUMBER(OFFSET('Data transformed'!$A$4,MATCH($A35,'Data transformed'!$A$5:$A$185,0),MATCH(AM$4,'Data transformed'!$4:$4,0)-1)), MIN(MAX(OFFSET('Data transformed'!$A$4,MATCH($A35,'Data transformed'!$A$5:$A$185,0),MATCH(AM$4,'Data transformed'!$4:$4,0)-1),$M35),$N35),"NA"))</f>
        <v>NA</v>
      </c>
      <c r="AN35" s="103" t="str">
        <f aca="true">IF($J35="","",IF(ISNUMBER(OFFSET('Data transformed'!$A$4,MATCH($A35,'Data transformed'!$A$5:$A$185,0),MATCH(AN$4,'Data transformed'!$4:$4,0)-1)), MIN(MAX(OFFSET('Data transformed'!$A$4,MATCH($A35,'Data transformed'!$A$5:$A$185,0),MATCH(AN$4,'Data transformed'!$4:$4,0)-1),$M35),$N35),"NA"))</f>
        <v>NA</v>
      </c>
      <c r="AO35" s="103" t="str">
        <f aca="true">IF($J35="","",IF(ISNUMBER(OFFSET('Data transformed'!$A$4,MATCH($A35,'Data transformed'!$A$5:$A$185,0),MATCH(AO$4,'Data transformed'!$4:$4,0)-1)), MIN(MAX(OFFSET('Data transformed'!$A$4,MATCH($A35,'Data transformed'!$A$5:$A$185,0),MATCH(AO$4,'Data transformed'!$4:$4,0)-1),$M35),$N35),"NA"))</f>
        <v>NA</v>
      </c>
      <c r="AP35" s="103" t="str">
        <f aca="true">IF($J35="","",IF(ISNUMBER(OFFSET('Data transformed'!$A$4,MATCH($A35,'Data transformed'!$A$5:$A$185,0),MATCH(AP$4,'Data transformed'!$4:$4,0)-1)), MIN(MAX(OFFSET('Data transformed'!$A$4,MATCH($A35,'Data transformed'!$A$5:$A$185,0),MATCH(AP$4,'Data transformed'!$4:$4,0)-1),$M35),$N35),"NA"))</f>
        <v>NA</v>
      </c>
      <c r="AQ35" s="103" t="str">
        <f aca="true">IF($J35="","",IF(ISNUMBER(OFFSET('Data transformed'!$A$4,MATCH($A35,'Data transformed'!$A$5:$A$185,0),MATCH(AQ$4,'Data transformed'!$4:$4,0)-1)), MIN(MAX(OFFSET('Data transformed'!$A$4,MATCH($A35,'Data transformed'!$A$5:$A$185,0),MATCH(AQ$4,'Data transformed'!$4:$4,0)-1),$M35),$N35),"NA"))</f>
        <v>NA</v>
      </c>
      <c r="AR35" s="103" t="str">
        <f aca="true">IF($J35="","",IF(ISNUMBER(OFFSET('Data transformed'!$A$4,MATCH($A35,'Data transformed'!$A$5:$A$185,0),MATCH(AR$4,'Data transformed'!$4:$4,0)-1)), MIN(MAX(OFFSET('Data transformed'!$A$4,MATCH($A35,'Data transformed'!$A$5:$A$185,0),MATCH(AR$4,'Data transformed'!$4:$4,0)-1),$M35),$N35),"NA"))</f>
        <v>NA</v>
      </c>
      <c r="AS35" s="103" t="str">
        <f aca="true">IF($J35="","",IF(ISNUMBER(OFFSET('Data transformed'!$A$4,MATCH($A35,'Data transformed'!$A$5:$A$185,0),MATCH(AS$4,'Data transformed'!$4:$4,0)-1)), MIN(MAX(OFFSET('Data transformed'!$A$4,MATCH($A35,'Data transformed'!$A$5:$A$185,0),MATCH(AS$4,'Data transformed'!$4:$4,0)-1),$M35),$N35),"NA"))</f>
        <v>NA</v>
      </c>
      <c r="AT35" s="103" t="str">
        <f aca="true">IF($J35="","",IF(ISNUMBER(OFFSET('Data transformed'!$A$4,MATCH($A35,'Data transformed'!$A$5:$A$185,0),MATCH(AT$4,'Data transformed'!$4:$4,0)-1)), MIN(MAX(OFFSET('Data transformed'!$A$4,MATCH($A35,'Data transformed'!$A$5:$A$185,0),MATCH(AT$4,'Data transformed'!$4:$4,0)-1),$M35),$N35),"NA"))</f>
        <v>NA</v>
      </c>
      <c r="AU35" s="103" t="str">
        <f aca="true">IF($J35="","",IF(ISNUMBER(OFFSET('Data transformed'!$A$4,MATCH($A35,'Data transformed'!$A$5:$A$185,0),MATCH(AU$4,'Data transformed'!$4:$4,0)-1)), MIN(MAX(OFFSET('Data transformed'!$A$4,MATCH($A35,'Data transformed'!$A$5:$A$185,0),MATCH(AU$4,'Data transformed'!$4:$4,0)-1),$M35),$N35),"NA"))</f>
        <v>NA</v>
      </c>
      <c r="AV35" s="103" t="str">
        <f aca="true">IF($J35="","",IF(ISNUMBER(OFFSET('Data transformed'!$A$4,MATCH($A35,'Data transformed'!$A$5:$A$185,0),MATCH(AV$4,'Data transformed'!$4:$4,0)-1)), MIN(MAX(OFFSET('Data transformed'!$A$4,MATCH($A35,'Data transformed'!$A$5:$A$185,0),MATCH(AV$4,'Data transformed'!$4:$4,0)-1),$M35),$N35),"NA"))</f>
        <v>NA</v>
      </c>
      <c r="AW35" s="103" t="str">
        <f aca="true">IF($J35="","",IF(ISNUMBER(OFFSET('Data transformed'!$A$4,MATCH($A35,'Data transformed'!$A$5:$A$185,0),MATCH(AW$4,'Data transformed'!$4:$4,0)-1)), MIN(MAX(OFFSET('Data transformed'!$A$4,MATCH($A35,'Data transformed'!$A$5:$A$185,0),MATCH(AW$4,'Data transformed'!$4:$4,0)-1),$M35),$N35),"NA"))</f>
        <v>NA</v>
      </c>
      <c r="AX35" s="103" t="str">
        <f aca="true">IF($J35="","",IF(ISNUMBER(OFFSET('Data transformed'!$A$4,MATCH($A35,'Data transformed'!$A$5:$A$185,0),MATCH(AX$4,'Data transformed'!$4:$4,0)-1)), MIN(MAX(OFFSET('Data transformed'!$A$4,MATCH($A35,'Data transformed'!$A$5:$A$185,0),MATCH(AX$4,'Data transformed'!$4:$4,0)-1),$M35),$N35),"NA"))</f>
        <v>NA</v>
      </c>
      <c r="AY35" s="103" t="str">
        <f aca="true">IF($J35="","",IF(ISNUMBER(OFFSET('Data transformed'!$A$4,MATCH($A35,'Data transformed'!$A$5:$A$185,0),MATCH(AY$4,'Data transformed'!$4:$4,0)-1)), MIN(MAX(OFFSET('Data transformed'!$A$4,MATCH($A35,'Data transformed'!$A$5:$A$185,0),MATCH(AY$4,'Data transformed'!$4:$4,0)-1),$M35),$N35),"NA"))</f>
        <v>NA</v>
      </c>
      <c r="AZ35" s="103" t="str">
        <f aca="true">IF($J35="","",IF(ISNUMBER(OFFSET('Data transformed'!$A$4,MATCH($A35,'Data transformed'!$A$5:$A$185,0),MATCH(AZ$4,'Data transformed'!$4:$4,0)-1)), MIN(MAX(OFFSET('Data transformed'!$A$4,MATCH($A35,'Data transformed'!$A$5:$A$185,0),MATCH(AZ$4,'Data transformed'!$4:$4,0)-1),$M35),$N35),"NA"))</f>
        <v>NA</v>
      </c>
      <c r="BA35" s="103" t="str">
        <f aca="true">IF($J35="","",IF(ISNUMBER(OFFSET('Data transformed'!$A$4,MATCH($A35,'Data transformed'!$A$5:$A$185,0),MATCH(BA$4,'Data transformed'!$4:$4,0)-1)), MIN(MAX(OFFSET('Data transformed'!$A$4,MATCH($A35,'Data transformed'!$A$5:$A$185,0),MATCH(BA$4,'Data transformed'!$4:$4,0)-1),$M35),$N35),"NA"))</f>
        <v>NA</v>
      </c>
      <c r="BB35" s="103" t="str">
        <f aca="true">IF($J35="","",IF(ISNUMBER(OFFSET('Data transformed'!$A$4,MATCH($A35,'Data transformed'!$A$5:$A$185,0),MATCH(BB$4,'Data transformed'!$4:$4,0)-1)), MIN(MAX(OFFSET('Data transformed'!$A$4,MATCH($A35,'Data transformed'!$A$5:$A$185,0),MATCH(BB$4,'Data transformed'!$4:$4,0)-1),$M35),$N35),"NA"))</f>
        <v>NA</v>
      </c>
      <c r="BC35" s="103" t="str">
        <f aca="true">IF($J35="","",IF(ISNUMBER(OFFSET('Data transformed'!$A$4,MATCH($A35,'Data transformed'!$A$5:$A$185,0),MATCH(BC$4,'Data transformed'!$4:$4,0)-1)), MIN(MAX(OFFSET('Data transformed'!$A$4,MATCH($A35,'Data transformed'!$A$5:$A$185,0),MATCH(BC$4,'Data transformed'!$4:$4,0)-1),$M35),$N35),"NA"))</f>
        <v>NA</v>
      </c>
      <c r="BD35" s="103" t="str">
        <f aca="true">IF($J35="","",IF(ISNUMBER(OFFSET('Data transformed'!$A$4,MATCH($A35,'Data transformed'!$A$5:$A$185,0),MATCH(BD$4,'Data transformed'!$4:$4,0)-1)), MIN(MAX(OFFSET('Data transformed'!$A$4,MATCH($A35,'Data transformed'!$A$5:$A$185,0),MATCH(BD$4,'Data transformed'!$4:$4,0)-1),$M35),$N35),"NA"))</f>
        <v>NA</v>
      </c>
      <c r="BE35" s="103" t="str">
        <f aca="true">IF($J35="","",IF(ISNUMBER(OFFSET('Data transformed'!$A$4,MATCH($A35,'Data transformed'!$A$5:$A$185,0),MATCH(BE$4,'Data transformed'!$4:$4,0)-1)), MIN(MAX(OFFSET('Data transformed'!$A$4,MATCH($A35,'Data transformed'!$A$5:$A$185,0),MATCH(BE$4,'Data transformed'!$4:$4,0)-1),$M35),$N35),"NA"))</f>
        <v>NA</v>
      </c>
      <c r="BF35" s="103" t="str">
        <f aca="true">IF($J35="","",IF(ISNUMBER(OFFSET('Data transformed'!$A$4,MATCH($A35,'Data transformed'!$A$5:$A$185,0),MATCH(BF$4,'Data transformed'!$4:$4,0)-1)), MIN(MAX(OFFSET('Data transformed'!$A$4,MATCH($A35,'Data transformed'!$A$5:$A$185,0),MATCH(BF$4,'Data transformed'!$4:$4,0)-1),$M35),$N35),"NA"))</f>
        <v>NA</v>
      </c>
      <c r="BG35" s="103" t="str">
        <f aca="true">IF($J35="","",IF(ISNUMBER(OFFSET('Data transformed'!$A$4,MATCH($A35,'Data transformed'!$A$5:$A$185,0),MATCH(BG$4,'Data transformed'!$4:$4,0)-1)), MIN(MAX(OFFSET('Data transformed'!$A$4,MATCH($A35,'Data transformed'!$A$5:$A$185,0),MATCH(BG$4,'Data transformed'!$4:$4,0)-1),$M35),$N35),"NA"))</f>
        <v>NA</v>
      </c>
      <c r="BH35" s="103" t="str">
        <f aca="true">IF($J35="","",IF(ISNUMBER(OFFSET('Data transformed'!$A$4,MATCH($A35,'Data transformed'!$A$5:$A$185,0),MATCH(BH$4,'Data transformed'!$4:$4,0)-1)), MIN(MAX(OFFSET('Data transformed'!$A$4,MATCH($A35,'Data transformed'!$A$5:$A$185,0),MATCH(BH$4,'Data transformed'!$4:$4,0)-1),$M35),$N35),"NA"))</f>
        <v>NA</v>
      </c>
      <c r="BI35" s="103" t="str">
        <f aca="true">IF($J35="","",IF(ISNUMBER(OFFSET('Data transformed'!$A$4,MATCH($A35,'Data transformed'!$A$5:$A$185,0),MATCH(BI$4,'Data transformed'!$4:$4,0)-1)), MIN(MAX(OFFSET('Data transformed'!$A$4,MATCH($A35,'Data transformed'!$A$5:$A$185,0),MATCH(BI$4,'Data transformed'!$4:$4,0)-1),$M35),$N35),"NA"))</f>
        <v>NA</v>
      </c>
      <c r="BJ35" s="103" t="str">
        <f aca="true">IF($J35="","",IF(ISNUMBER(OFFSET('Data transformed'!$A$4,MATCH($A35,'Data transformed'!$A$5:$A$185,0),MATCH(BJ$4,'Data transformed'!$4:$4,0)-1)), MIN(MAX(OFFSET('Data transformed'!$A$4,MATCH($A35,'Data transformed'!$A$5:$A$185,0),MATCH(BJ$4,'Data transformed'!$4:$4,0)-1),$M35),$N35),"NA"))</f>
        <v>NA</v>
      </c>
      <c r="BK35" s="103" t="str">
        <f aca="true">IF($J35="","",IF(ISNUMBER(OFFSET('Data transformed'!$A$4,MATCH($A35,'Data transformed'!$A$5:$A$185,0),MATCH(BK$4,'Data transformed'!$4:$4,0)-1)), MIN(MAX(OFFSET('Data transformed'!$A$4,MATCH($A35,'Data transformed'!$A$5:$A$185,0),MATCH(BK$4,'Data transformed'!$4:$4,0)-1),$M35),$N35),"NA"))</f>
        <v>NA</v>
      </c>
      <c r="BL35" s="103" t="str">
        <f aca="true">IF($J35="","",IF(ISNUMBER(OFFSET('Data transformed'!$A$4,MATCH($A35,'Data transformed'!$A$5:$A$185,0),MATCH(BL$4,'Data transformed'!$4:$4,0)-1)), MIN(MAX(OFFSET('Data transformed'!$A$4,MATCH($A35,'Data transformed'!$A$5:$A$185,0),MATCH(BL$4,'Data transformed'!$4:$4,0)-1),$M35),$N35),"NA"))</f>
        <v>NA</v>
      </c>
      <c r="BM35" s="103" t="str">
        <f aca="true">IF($J35="","",IF(ISNUMBER(OFFSET('Data transformed'!$A$4,MATCH($A35,'Data transformed'!$A$5:$A$185,0),MATCH(BM$4,'Data transformed'!$4:$4,0)-1)), MIN(MAX(OFFSET('Data transformed'!$A$4,MATCH($A35,'Data transformed'!$A$5:$A$185,0),MATCH(BM$4,'Data transformed'!$4:$4,0)-1),$M35),$N35),"NA"))</f>
        <v>NA</v>
      </c>
      <c r="BN35" s="103" t="str">
        <f aca="true">IF($J35="","",IF(ISNUMBER(OFFSET('Data transformed'!$A$4,MATCH($A35,'Data transformed'!$A$5:$A$185,0),MATCH(BN$4,'Data transformed'!$4:$4,0)-1)), MIN(MAX(OFFSET('Data transformed'!$A$4,MATCH($A35,'Data transformed'!$A$5:$A$185,0),MATCH(BN$4,'Data transformed'!$4:$4,0)-1),$M35),$N35),"NA"))</f>
        <v>NA</v>
      </c>
      <c r="BO35" s="103" t="str">
        <f aca="true">IF($J35="","",IF(ISNUMBER(OFFSET('Data transformed'!$A$4,MATCH($A35,'Data transformed'!$A$5:$A$185,0),MATCH(BO$4,'Data transformed'!$4:$4,0)-1)), MIN(MAX(OFFSET('Data transformed'!$A$4,MATCH($A35,'Data transformed'!$A$5:$A$185,0),MATCH(BO$4,'Data transformed'!$4:$4,0)-1),$M35),$N35),"NA"))</f>
        <v>NA</v>
      </c>
      <c r="BP35" s="103" t="str">
        <f aca="true">IF($J35="","",IF(ISNUMBER(OFFSET('Data transformed'!$A$4,MATCH($A35,'Data transformed'!$A$5:$A$185,0),MATCH(BP$4,'Data transformed'!$4:$4,0)-1)), MIN(MAX(OFFSET('Data transformed'!$A$4,MATCH($A35,'Data transformed'!$A$5:$A$185,0),MATCH(BP$4,'Data transformed'!$4:$4,0)-1),$M35),$N35),"NA"))</f>
        <v>NA</v>
      </c>
      <c r="BQ35" s="103" t="str">
        <f aca="true">IF($J35="","",IF(ISNUMBER(OFFSET('Data transformed'!$A$4,MATCH($A35,'Data transformed'!$A$5:$A$185,0),MATCH(BQ$4,'Data transformed'!$4:$4,0)-1)), MIN(MAX(OFFSET('Data transformed'!$A$4,MATCH($A35,'Data transformed'!$A$5:$A$185,0),MATCH(BQ$4,'Data transformed'!$4:$4,0)-1),$M35),$N35),"NA"))</f>
        <v>NA</v>
      </c>
      <c r="BR35" s="103" t="str">
        <f aca="true">IF($J35="","",IF(ISNUMBER(OFFSET('Data transformed'!$A$4,MATCH($A35,'Data transformed'!$A$5:$A$185,0),MATCH(BR$4,'Data transformed'!$4:$4,0)-1)), MIN(MAX(OFFSET('Data transformed'!$A$4,MATCH($A35,'Data transformed'!$A$5:$A$185,0),MATCH(BR$4,'Data transformed'!$4:$4,0)-1),$M35),$N35),"NA"))</f>
        <v>NA</v>
      </c>
      <c r="BS35" s="103" t="str">
        <f aca="true">IF($J35="","",IF(ISNUMBER(OFFSET('Data transformed'!$A$4,MATCH($A35,'Data transformed'!$A$5:$A$185,0),MATCH(BS$4,'Data transformed'!$4:$4,0)-1)), MIN(MAX(OFFSET('Data transformed'!$A$4,MATCH($A35,'Data transformed'!$A$5:$A$185,0),MATCH(BS$4,'Data transformed'!$4:$4,0)-1),$M35),$N35),"NA"))</f>
        <v>NA</v>
      </c>
      <c r="BT35" s="103" t="str">
        <f aca="true">IF($J35="","",IF(ISNUMBER(OFFSET('Data transformed'!$A$4,MATCH($A35,'Data transformed'!$A$5:$A$185,0),MATCH(BT$4,'Data transformed'!$4:$4,0)-1)), MIN(MAX(OFFSET('Data transformed'!$A$4,MATCH($A35,'Data transformed'!$A$5:$A$185,0),MATCH(BT$4,'Data transformed'!$4:$4,0)-1),$M35),$N35),"NA"))</f>
        <v>NA</v>
      </c>
      <c r="BU35" s="103" t="str">
        <f aca="true">IF($J35="","",IF(ISNUMBER(OFFSET('Data transformed'!$A$4,MATCH($A35,'Data transformed'!$A$5:$A$185,0),MATCH(BU$4,'Data transformed'!$4:$4,0)-1)), MIN(MAX(OFFSET('Data transformed'!$A$4,MATCH($A35,'Data transformed'!$A$5:$A$185,0),MATCH(BU$4,'Data transformed'!$4:$4,0)-1),$M35),$N35),"NA"))</f>
        <v>NA</v>
      </c>
      <c r="BV35" s="103" t="str">
        <f aca="true">IF($J35="","",IF(ISNUMBER(OFFSET('Data transformed'!$A$4,MATCH($A35,'Data transformed'!$A$5:$A$185,0),MATCH(BV$4,'Data transformed'!$4:$4,0)-1)), MIN(MAX(OFFSET('Data transformed'!$A$4,MATCH($A35,'Data transformed'!$A$5:$A$185,0),MATCH(BV$4,'Data transformed'!$4:$4,0)-1),$M35),$N35),"NA"))</f>
        <v>NA</v>
      </c>
      <c r="BW35" s="103" t="str">
        <f aca="true">IF($J35="","",IF(ISNUMBER(OFFSET('Data transformed'!$A$4,MATCH($A35,'Data transformed'!$A$5:$A$185,0),MATCH(BW$4,'Data transformed'!$4:$4,0)-1)), MIN(MAX(OFFSET('Data transformed'!$A$4,MATCH($A35,'Data transformed'!$A$5:$A$185,0),MATCH(BW$4,'Data transformed'!$4:$4,0)-1),$M35),$N35),"NA"))</f>
        <v>NA</v>
      </c>
      <c r="BX35" s="103" t="str">
        <f aca="true">IF($J35="","",IF(ISNUMBER(OFFSET('Data transformed'!$A$4,MATCH($A35,'Data transformed'!$A$5:$A$185,0),MATCH(BX$4,'Data transformed'!$4:$4,0)-1)), MIN(MAX(OFFSET('Data transformed'!$A$4,MATCH($A35,'Data transformed'!$A$5:$A$185,0),MATCH(BX$4,'Data transformed'!$4:$4,0)-1),$M35),$N35),"NA"))</f>
        <v>NA</v>
      </c>
      <c r="BY35" s="103" t="str">
        <f aca="true">IF($J35="","",IF(ISNUMBER(OFFSET('Data transformed'!$A$4,MATCH($A35,'Data transformed'!$A$5:$A$185,0),MATCH(BY$4,'Data transformed'!$4:$4,0)-1)), MIN(MAX(OFFSET('Data transformed'!$A$4,MATCH($A35,'Data transformed'!$A$5:$A$185,0),MATCH(BY$4,'Data transformed'!$4:$4,0)-1),$M35),$N35),"NA"))</f>
        <v>NA</v>
      </c>
      <c r="BZ35" s="103" t="str">
        <f aca="true">IF($J35="","",IF(ISNUMBER(OFFSET('Data transformed'!$A$4,MATCH($A35,'Data transformed'!$A$5:$A$185,0),MATCH(BZ$4,'Data transformed'!$4:$4,0)-1)), MIN(MAX(OFFSET('Data transformed'!$A$4,MATCH($A35,'Data transformed'!$A$5:$A$185,0),MATCH(BZ$4,'Data transformed'!$4:$4,0)-1),$M35),$N35),"NA"))</f>
        <v>NA</v>
      </c>
      <c r="CA35" s="103" t="str">
        <f aca="true">IF($J35="","",IF(ISNUMBER(OFFSET('Data transformed'!$A$4,MATCH($A35,'Data transformed'!$A$5:$A$185,0),MATCH(CA$4,'Data transformed'!$4:$4,0)-1)), MIN(MAX(OFFSET('Data transformed'!$A$4,MATCH($A35,'Data transformed'!$A$5:$A$185,0),MATCH(CA$4,'Data transformed'!$4:$4,0)-1),$M35),$N35),"NA"))</f>
        <v>NA</v>
      </c>
      <c r="CB35" s="103" t="str">
        <f aca="true">IF($J35="","",IF(ISNUMBER(OFFSET('Data transformed'!$A$4,MATCH($A35,'Data transformed'!$A$5:$A$185,0),MATCH(CB$4,'Data transformed'!$4:$4,0)-1)), MIN(MAX(OFFSET('Data transformed'!$A$4,MATCH($A35,'Data transformed'!$A$5:$A$185,0),MATCH(CB$4,'Data transformed'!$4:$4,0)-1),$M35),$N35),"NA"))</f>
        <v>NA</v>
      </c>
      <c r="CC35" s="103" t="str">
        <f aca="true">IF($J35="","",IF(ISNUMBER(OFFSET('Data transformed'!$A$4,MATCH($A35,'Data transformed'!$A$5:$A$185,0),MATCH(CC$4,'Data transformed'!$4:$4,0)-1)), MIN(MAX(OFFSET('Data transformed'!$A$4,MATCH($A35,'Data transformed'!$A$5:$A$185,0),MATCH(CC$4,'Data transformed'!$4:$4,0)-1),$M35),$N35),"NA"))</f>
        <v>NA</v>
      </c>
      <c r="CD35" s="103" t="str">
        <f aca="true">IF($J35="","",IF(ISNUMBER(OFFSET('Data transformed'!$A$4,MATCH($A35,'Data transformed'!$A$5:$A$185,0),MATCH(CD$4,'Data transformed'!$4:$4,0)-1)), MIN(MAX(OFFSET('Data transformed'!$A$4,MATCH($A35,'Data transformed'!$A$5:$A$185,0),MATCH(CD$4,'Data transformed'!$4:$4,0)-1),$M35),$N35),"NA"))</f>
        <v>NA</v>
      </c>
      <c r="CE35" s="103" t="str">
        <f aca="true">IF($J35="","",IF(ISNUMBER(OFFSET('Data transformed'!$A$4,MATCH($A35,'Data transformed'!$A$5:$A$185,0),MATCH(CE$4,'Data transformed'!$4:$4,0)-1)), MIN(MAX(OFFSET('Data transformed'!$A$4,MATCH($A35,'Data transformed'!$A$5:$A$185,0),MATCH(CE$4,'Data transformed'!$4:$4,0)-1),$M35),$N35),"NA"))</f>
        <v>NA</v>
      </c>
      <c r="CF35" s="103" t="str">
        <f aca="true">IF($J35="","",IF(ISNUMBER(OFFSET('Data transformed'!$A$4,MATCH($A35,'Data transformed'!$A$5:$A$185,0),MATCH(CF$4,'Data transformed'!$4:$4,0)-1)), MIN(MAX(OFFSET('Data transformed'!$A$4,MATCH($A35,'Data transformed'!$A$5:$A$185,0),MATCH(CF$4,'Data transformed'!$4:$4,0)-1),$M35),$N35),"NA"))</f>
        <v>NA</v>
      </c>
      <c r="CG35" s="103" t="str">
        <f aca="true">IF($J35="","",IF(ISNUMBER(OFFSET('Data transformed'!$A$4,MATCH($A35,'Data transformed'!$A$5:$A$185,0),MATCH(CG$4,'Data transformed'!$4:$4,0)-1)), MIN(MAX(OFFSET('Data transformed'!$A$4,MATCH($A35,'Data transformed'!$A$5:$A$185,0),MATCH(CG$4,'Data transformed'!$4:$4,0)-1),$M35),$N35),"NA"))</f>
        <v>NA</v>
      </c>
      <c r="CH35" s="103" t="str">
        <f aca="true">IF($J35="","",IF(ISNUMBER(OFFSET('Data transformed'!$A$4,MATCH($A35,'Data transformed'!$A$5:$A$185,0),MATCH(CH$4,'Data transformed'!$4:$4,0)-1)), MIN(MAX(OFFSET('Data transformed'!$A$4,MATCH($A35,'Data transformed'!$A$5:$A$185,0),MATCH(CH$4,'Data transformed'!$4:$4,0)-1),$M35),$N35),"NA"))</f>
        <v>NA</v>
      </c>
      <c r="CI35" s="103" t="str">
        <f aca="true">IF($J35="","",IF(ISNUMBER(OFFSET('Data transformed'!$A$4,MATCH($A35,'Data transformed'!$A$5:$A$185,0),MATCH(CI$4,'Data transformed'!$4:$4,0)-1)), MIN(MAX(OFFSET('Data transformed'!$A$4,MATCH($A35,'Data transformed'!$A$5:$A$185,0),MATCH(CI$4,'Data transformed'!$4:$4,0)-1),$M35),$N35),"NA"))</f>
        <v>NA</v>
      </c>
      <c r="CJ35" s="103" t="str">
        <f aca="true">IF($J35="","",IF(ISNUMBER(OFFSET('Data transformed'!$A$4,MATCH($A35,'Data transformed'!$A$5:$A$185,0),MATCH(CJ$4,'Data transformed'!$4:$4,0)-1)), MIN(MAX(OFFSET('Data transformed'!$A$4,MATCH($A35,'Data transformed'!$A$5:$A$185,0),MATCH(CJ$4,'Data transformed'!$4:$4,0)-1),$M35),$N35),"NA"))</f>
        <v>NA</v>
      </c>
      <c r="CK35" s="103" t="str">
        <f aca="true">IF($J35="","",IF(ISNUMBER(OFFSET('Data transformed'!$A$4,MATCH($A35,'Data transformed'!$A$5:$A$185,0),MATCH(CK$4,'Data transformed'!$4:$4,0)-1)), MIN(MAX(OFFSET('Data transformed'!$A$4,MATCH($A35,'Data transformed'!$A$5:$A$185,0),MATCH(CK$4,'Data transformed'!$4:$4,0)-1),$M35),$N35),"NA"))</f>
        <v>NA</v>
      </c>
      <c r="CL35" s="103" t="str">
        <f aca="true">IF($J35="","",IF(ISNUMBER(OFFSET('Data transformed'!$A$4,MATCH($A35,'Data transformed'!$A$5:$A$185,0),MATCH(CL$4,'Data transformed'!$4:$4,0)-1)), MIN(MAX(OFFSET('Data transformed'!$A$4,MATCH($A35,'Data transformed'!$A$5:$A$185,0),MATCH(CL$4,'Data transformed'!$4:$4,0)-1),$M35),$N35),"NA"))</f>
        <v>NA</v>
      </c>
      <c r="CM35" s="103" t="str">
        <f aca="true">IF($J35="","",IF(ISNUMBER(OFFSET('Data transformed'!$A$4,MATCH($A35,'Data transformed'!$A$5:$A$185,0),MATCH(CM$4,'Data transformed'!$4:$4,0)-1)), MIN(MAX(OFFSET('Data transformed'!$A$4,MATCH($A35,'Data transformed'!$A$5:$A$185,0),MATCH(CM$4,'Data transformed'!$4:$4,0)-1),$M35),$N35),"NA"))</f>
        <v>NA</v>
      </c>
      <c r="CN35" s="103" t="str">
        <f aca="true">IF($J35="","",IF(ISNUMBER(OFFSET('Data transformed'!$A$4,MATCH($A35,'Data transformed'!$A$5:$A$185,0),MATCH(CN$4,'Data transformed'!$4:$4,0)-1)), MIN(MAX(OFFSET('Data transformed'!$A$4,MATCH($A35,'Data transformed'!$A$5:$A$185,0),MATCH(CN$4,'Data transformed'!$4:$4,0)-1),$M35),$N35),"NA"))</f>
        <v>NA</v>
      </c>
      <c r="CO35" s="103" t="str">
        <f aca="true">IF($J35="","",IF(ISNUMBER(OFFSET('Data transformed'!$A$4,MATCH($A35,'Data transformed'!$A$5:$A$185,0),MATCH(CO$4,'Data transformed'!$4:$4,0)-1)), MIN(MAX(OFFSET('Data transformed'!$A$4,MATCH($A35,'Data transformed'!$A$5:$A$185,0),MATCH(CO$4,'Data transformed'!$4:$4,0)-1),$M35),$N35),"NA"))</f>
        <v>NA</v>
      </c>
      <c r="CP35" s="103" t="str">
        <f aca="true">IF($J35="","",IF(ISNUMBER(OFFSET('Data transformed'!$A$4,MATCH($A35,'Data transformed'!$A$5:$A$185,0),MATCH(CP$4,'Data transformed'!$4:$4,0)-1)), MIN(MAX(OFFSET('Data transformed'!$A$4,MATCH($A35,'Data transformed'!$A$5:$A$185,0),MATCH(CP$4,'Data transformed'!$4:$4,0)-1),$M35),$N35),"NA"))</f>
        <v>NA</v>
      </c>
      <c r="CQ35" s="103" t="str">
        <f aca="true">IF($J35="","",IF(ISNUMBER(OFFSET('Data transformed'!$A$4,MATCH($A35,'Data transformed'!$A$5:$A$185,0),MATCH(CQ$4,'Data transformed'!$4:$4,0)-1)), MIN(MAX(OFFSET('Data transformed'!$A$4,MATCH($A35,'Data transformed'!$A$5:$A$185,0),MATCH(CQ$4,'Data transformed'!$4:$4,0)-1),$M35),$N35),"NA"))</f>
        <v>NA</v>
      </c>
      <c r="CR35" s="103" t="str">
        <f aca="true">IF($J35="","",IF(ISNUMBER(OFFSET('Data transformed'!$A$4,MATCH($A35,'Data transformed'!$A$5:$A$185,0),MATCH(CR$4,'Data transformed'!$4:$4,0)-1)), MIN(MAX(OFFSET('Data transformed'!$A$4,MATCH($A35,'Data transformed'!$A$5:$A$185,0),MATCH(CR$4,'Data transformed'!$4:$4,0)-1),$M35),$N35),"NA"))</f>
        <v>NA</v>
      </c>
      <c r="CS35" s="103" t="str">
        <f aca="true">IF($J35="","",IF(ISNUMBER(OFFSET('Data transformed'!$A$4,MATCH($A35,'Data transformed'!$A$5:$A$185,0),MATCH(CS$4,'Data transformed'!$4:$4,0)-1)), MIN(MAX(OFFSET('Data transformed'!$A$4,MATCH($A35,'Data transformed'!$A$5:$A$185,0),MATCH(CS$4,'Data transformed'!$4:$4,0)-1),$M35),$N35),"NA"))</f>
        <v>NA</v>
      </c>
      <c r="CT35" s="103" t="str">
        <f aca="true">IF($J35="","",IF(ISNUMBER(OFFSET('Data transformed'!$A$4,MATCH($A35,'Data transformed'!$A$5:$A$185,0),MATCH(CT$4,'Data transformed'!$4:$4,0)-1)), MIN(MAX(OFFSET('Data transformed'!$A$4,MATCH($A35,'Data transformed'!$A$5:$A$185,0),MATCH(CT$4,'Data transformed'!$4:$4,0)-1),$M35),$N35),"NA"))</f>
        <v>NA</v>
      </c>
      <c r="CU35" s="103" t="str">
        <f aca="true">IF($J35="","",IF(ISNUMBER(OFFSET('Data transformed'!$A$4,MATCH($A35,'Data transformed'!$A$5:$A$185,0),MATCH(CU$4,'Data transformed'!$4:$4,0)-1)), MIN(MAX(OFFSET('Data transformed'!$A$4,MATCH($A35,'Data transformed'!$A$5:$A$185,0),MATCH(CU$4,'Data transformed'!$4:$4,0)-1),$M35),$N35),"NA"))</f>
        <v>NA</v>
      </c>
    </row>
    <row r="36" s="103" customFormat="true" ht="15.5" hidden="false" customHeight="false" outlineLevel="0" collapsed="false">
      <c r="A36" s="107" t="n">
        <v>1341</v>
      </c>
      <c r="B36" s="107" t="n">
        <v>4</v>
      </c>
      <c r="C36" s="103" t="str">
        <f aca="true">IF(ISBLANK(OFFSET('Raw Data'!$A$3,MATCH($A36,'Raw Data'!$B$4:$B$185,0),MATCH(C$4,'Raw Data'!$3:$3,0)-1)),"",OFFSET('Raw Data'!$A$3,MATCH($A36,'Raw Data'!$B$4:$B$185,0),MATCH(C$4,'Raw Data'!$3:$3,0)-1))</f>
        <v/>
      </c>
      <c r="D36" s="103" t="str">
        <f aca="true">IF(ISBLANK(OFFSET('Raw Data'!$A$3,MATCH($A36,'Raw Data'!$B$4:$B$185,0),MATCH(D$4,'Raw Data'!$3:$3,0)-1)),"",OFFSET('Raw Data'!$A$3,MATCH($A36,'Raw Data'!$B$4:$B$185,0),MATCH(D$4,'Raw Data'!$3:$3,0)-1))</f>
        <v>Expert assessment data - E.7</v>
      </c>
      <c r="E36" s="103" t="str">
        <f aca="true">IF(ISBLANK(OFFSET('Raw Data'!$A$3,MATCH($A36,'Raw Data'!$B$4:$B$185,0),MATCH(E$4,'Raw Data'!$3:$3,0)-1)),"",OFFSET('Raw Data'!$A$3,MATCH($A36,'Raw Data'!$B$4:$B$185,0),MATCH(E$4,'Raw Data'!$3:$3,0)-1))</f>
        <v>Consumer Rights: To what extent do consumers in your country in 2020:</v>
      </c>
      <c r="J36" s="103" t="n">
        <f aca="true" t="array" ref="J36:J36">IFERROR(_xlfn.QUARTILE.INC(IF(ISNUMBER(OFFSET('Data transformed'!$N$4,MATCH('outliers treatment'!$A36,'Data transformed'!$A$5:$A$185),1,1,COUNTA('Data transformed'!$O$4:$CX$4))),OFFSET('Data transformed'!$N$4,MATCH('outliers treatment'!$A36,'Data transformed'!$A$5:$A$185),1,1,COUNTA('Data transformed'!$O$4:$CX$4))),1),"")</f>
        <v>2.25</v>
      </c>
      <c r="K36" s="103" t="n">
        <f aca="true" t="array" ref="K36:K36">IFERROR(_xlfn.QUARTILE.INC(IF(ISNUMBER(OFFSET('Data transformed'!$N$4,MATCH('outliers treatment'!$A36,'Data transformed'!$A$5:$A$185),1,1,COUNTA('Data transformed'!$O$4:$CX$4))),OFFSET('Data transformed'!$N$4,MATCH('outliers treatment'!$A36,'Data transformed'!$A$5:$A$185),1,1,COUNTA('Data transformed'!$O$4:$CX$4))),3),"")</f>
        <v>3</v>
      </c>
      <c r="L36" s="103" t="n">
        <f aca="false">IFERROR(K36-J36,"")</f>
        <v>0.75</v>
      </c>
      <c r="M36" s="103" t="n">
        <v>1</v>
      </c>
      <c r="N36" s="103" t="n">
        <v>4</v>
      </c>
      <c r="P36" s="105" t="n">
        <f aca="false" t="array" ref="P36:P36">IFERROR(SKEW(IF(ISNUMBER(T36:CU36),T36:CU36,"")),"")</f>
        <v>0.140890112247187</v>
      </c>
      <c r="Q36" s="103" t="n">
        <f aca="true">IF(ISBLANK(OFFSET('Data above threshold'!$A$4,MATCH('Data above threshold'!$A35,'Data above threshold'!$A$5:$A$185,0),MATCH('Data above threshold'!N$4,'Data above threshold'!$4:$4,0)-1)),1,OFFSET('Data above threshold'!$A$4,MATCH('Data above threshold'!$A35,'Data above threshold'!$A$5:$A$185,0),MATCH('Data above threshold'!N$4,'Data above threshold'!$4:$4,0)-1))</f>
        <v>0</v>
      </c>
      <c r="R36" s="103" t="n">
        <f aca="false">IF($J36="","",COUNTIF(T36:CU36,M36)+ COUNTIF(T36:CQ36,N36))</f>
        <v>1</v>
      </c>
      <c r="S36" s="106" t="n">
        <f aca="false" t="array" ref="S36:S36">IF(B36&lt;4,"",1-IFERROR(SUM(ISNUMBER(T36:CU36)*(1-$T$3:$CU$3))/COUNTIF($T$3:$CU$3,0),0))</f>
        <v>0.025</v>
      </c>
      <c r="T36" s="103" t="n">
        <f aca="true">IF($J36="","",IF(ISNUMBER(OFFSET('Data transformed'!$A$4,MATCH($A36,'Data transformed'!$A$5:$A$185,0),MATCH(T$4,'Data transformed'!$4:$4,0)-1)), MIN(MAX(OFFSET('Data transformed'!$A$4,MATCH($A36,'Data transformed'!$A$5:$A$185,0),MATCH(T$4,'Data transformed'!$4:$4,0)-1),$M36),$N36),"NA"))</f>
        <v>2.25</v>
      </c>
      <c r="U36" s="103" t="n">
        <f aca="true">IF($J36="","",IF(ISNUMBER(OFFSET('Data transformed'!$A$4,MATCH($A36,'Data transformed'!$A$5:$A$185,0),MATCH(U$4,'Data transformed'!$4:$4,0)-1)), MIN(MAX(OFFSET('Data transformed'!$A$4,MATCH($A36,'Data transformed'!$A$5:$A$185,0),MATCH(U$4,'Data transformed'!$4:$4,0)-1),$M36),$N36),"NA"))</f>
        <v>2.71</v>
      </c>
      <c r="V36" s="103" t="n">
        <f aca="true">IF($J36="","",IF(ISNUMBER(OFFSET('Data transformed'!$A$4,MATCH($A36,'Data transformed'!$A$5:$A$185,0),MATCH(V$4,'Data transformed'!$4:$4,0)-1)), MIN(MAX(OFFSET('Data transformed'!$A$4,MATCH($A36,'Data transformed'!$A$5:$A$185,0),MATCH(V$4,'Data transformed'!$4:$4,0)-1),$M36),$N36),"NA"))</f>
        <v>3</v>
      </c>
      <c r="W36" s="103" t="str">
        <f aca="true">IF($J36="","",IF(ISNUMBER(OFFSET('Data transformed'!$A$4,MATCH($A36,'Data transformed'!$A$5:$A$185,0),MATCH(W$4,'Data transformed'!$4:$4,0)-1)), MIN(MAX(OFFSET('Data transformed'!$A$4,MATCH($A36,'Data transformed'!$A$5:$A$185,0),MATCH(W$4,'Data transformed'!$4:$4,0)-1),$M36),$N36),"NA"))</f>
        <v>NA</v>
      </c>
      <c r="X36" s="103" t="n">
        <f aca="true">IF($J36="","",IF(ISNUMBER(OFFSET('Data transformed'!$A$4,MATCH($A36,'Data transformed'!$A$5:$A$185,0),MATCH(X$4,'Data transformed'!$4:$4,0)-1)), MIN(MAX(OFFSET('Data transformed'!$A$4,MATCH($A36,'Data transformed'!$A$5:$A$185,0),MATCH(X$4,'Data transformed'!$4:$4,0)-1),$M36),$N36),"NA"))</f>
        <v>2</v>
      </c>
      <c r="Y36" s="103" t="n">
        <f aca="true">IF($J36="","",IF(ISNUMBER(OFFSET('Data transformed'!$A$4,MATCH($A36,'Data transformed'!$A$5:$A$185,0),MATCH(Y$4,'Data transformed'!$4:$4,0)-1)), MIN(MAX(OFFSET('Data transformed'!$A$4,MATCH($A36,'Data transformed'!$A$5:$A$185,0),MATCH(Y$4,'Data transformed'!$4:$4,0)-1),$M36),$N36),"NA"))</f>
        <v>2.25</v>
      </c>
      <c r="Z36" s="103" t="n">
        <f aca="true">IF($J36="","",IF(ISNUMBER(OFFSET('Data transformed'!$A$4,MATCH($A36,'Data transformed'!$A$5:$A$185,0),MATCH(Z$4,'Data transformed'!$4:$4,0)-1)), MIN(MAX(OFFSET('Data transformed'!$A$4,MATCH($A36,'Data transformed'!$A$5:$A$185,0),MATCH(Z$4,'Data transformed'!$4:$4,0)-1),$M36),$N36),"NA"))</f>
        <v>2.5</v>
      </c>
      <c r="AA36" s="103" t="n">
        <f aca="true">IF($J36="","",IF(ISNUMBER(OFFSET('Data transformed'!$A$4,MATCH($A36,'Data transformed'!$A$5:$A$185,0),MATCH(AA$4,'Data transformed'!$4:$4,0)-1)), MIN(MAX(OFFSET('Data transformed'!$A$4,MATCH($A36,'Data transformed'!$A$5:$A$185,0),MATCH(AA$4,'Data transformed'!$4:$4,0)-1),$M36),$N36),"NA"))</f>
        <v>1.75</v>
      </c>
      <c r="AB36" s="103" t="n">
        <f aca="true">IF($J36="","",IF(ISNUMBER(OFFSET('Data transformed'!$A$4,MATCH($A36,'Data transformed'!$A$5:$A$185,0),MATCH(AB$4,'Data transformed'!$4:$4,0)-1)), MIN(MAX(OFFSET('Data transformed'!$A$4,MATCH($A36,'Data transformed'!$A$5:$A$185,0),MATCH(AB$4,'Data transformed'!$4:$4,0)-1),$M36),$N36),"NA"))</f>
        <v>2</v>
      </c>
      <c r="AC36" s="103" t="n">
        <f aca="true">IF($J36="","",IF(ISNUMBER(OFFSET('Data transformed'!$A$4,MATCH($A36,'Data transformed'!$A$5:$A$185,0),MATCH(AC$4,'Data transformed'!$4:$4,0)-1)), MIN(MAX(OFFSET('Data transformed'!$A$4,MATCH($A36,'Data transformed'!$A$5:$A$185,0),MATCH(AC$4,'Data transformed'!$4:$4,0)-1),$M36),$N36),"NA"))</f>
        <v>3.5</v>
      </c>
      <c r="AD36" s="103" t="n">
        <f aca="true">IF($J36="","",IF(ISNUMBER(OFFSET('Data transformed'!$A$4,MATCH($A36,'Data transformed'!$A$5:$A$185,0),MATCH(AD$4,'Data transformed'!$4:$4,0)-1)), MIN(MAX(OFFSET('Data transformed'!$A$4,MATCH($A36,'Data transformed'!$A$5:$A$185,0),MATCH(AD$4,'Data transformed'!$4:$4,0)-1),$M36),$N36),"NA"))</f>
        <v>3.25</v>
      </c>
      <c r="AE36" s="103" t="n">
        <f aca="true">IF($J36="","",IF(ISNUMBER(OFFSET('Data transformed'!$A$4,MATCH($A36,'Data transformed'!$A$5:$A$185,0),MATCH(AE$4,'Data transformed'!$4:$4,0)-1)), MIN(MAX(OFFSET('Data transformed'!$A$4,MATCH($A36,'Data transformed'!$A$5:$A$185,0),MATCH(AE$4,'Data transformed'!$4:$4,0)-1),$M36),$N36),"NA"))</f>
        <v>2</v>
      </c>
      <c r="AF36" s="103" t="n">
        <f aca="true">IF($J36="","",IF(ISNUMBER(OFFSET('Data transformed'!$A$4,MATCH($A36,'Data transformed'!$A$5:$A$185,0),MATCH(AF$4,'Data transformed'!$4:$4,0)-1)), MIN(MAX(OFFSET('Data transformed'!$A$4,MATCH($A36,'Data transformed'!$A$5:$A$185,0),MATCH(AF$4,'Data transformed'!$4:$4,0)-1),$M36),$N36),"NA"))</f>
        <v>2.5</v>
      </c>
      <c r="AG36" s="103" t="n">
        <f aca="true">IF($J36="","",IF(ISNUMBER(OFFSET('Data transformed'!$A$4,MATCH($A36,'Data transformed'!$A$5:$A$185,0),MATCH(AG$4,'Data transformed'!$4:$4,0)-1)), MIN(MAX(OFFSET('Data transformed'!$A$4,MATCH($A36,'Data transformed'!$A$5:$A$185,0),MATCH(AG$4,'Data transformed'!$4:$4,0)-1),$M36),$N36),"NA"))</f>
        <v>2.25</v>
      </c>
      <c r="AH36" s="103" t="n">
        <f aca="true">IF($J36="","",IF(ISNUMBER(OFFSET('Data transformed'!$A$4,MATCH($A36,'Data transformed'!$A$5:$A$185,0),MATCH(AH$4,'Data transformed'!$4:$4,0)-1)), MIN(MAX(OFFSET('Data transformed'!$A$4,MATCH($A36,'Data transformed'!$A$5:$A$185,0),MATCH(AH$4,'Data transformed'!$4:$4,0)-1),$M36),$N36),"NA"))</f>
        <v>2.67</v>
      </c>
      <c r="AI36" s="103" t="n">
        <f aca="true">IF($J36="","",IF(ISNUMBER(OFFSET('Data transformed'!$A$4,MATCH($A36,'Data transformed'!$A$5:$A$185,0),MATCH(AI$4,'Data transformed'!$4:$4,0)-1)), MIN(MAX(OFFSET('Data transformed'!$A$4,MATCH($A36,'Data transformed'!$A$5:$A$185,0),MATCH(AI$4,'Data transformed'!$4:$4,0)-1),$M36),$N36),"NA"))</f>
        <v>4</v>
      </c>
      <c r="AJ36" s="103" t="n">
        <f aca="true">IF($J36="","",IF(ISNUMBER(OFFSET('Data transformed'!$A$4,MATCH($A36,'Data transformed'!$A$5:$A$185,0),MATCH(AJ$4,'Data transformed'!$4:$4,0)-1)), MIN(MAX(OFFSET('Data transformed'!$A$4,MATCH($A36,'Data transformed'!$A$5:$A$185,0),MATCH(AJ$4,'Data transformed'!$4:$4,0)-1),$M36),$N36),"NA"))</f>
        <v>3</v>
      </c>
      <c r="AK36" s="103" t="n">
        <f aca="true">IF($J36="","",IF(ISNUMBER(OFFSET('Data transformed'!$A$4,MATCH($A36,'Data transformed'!$A$5:$A$185,0),MATCH(AK$4,'Data transformed'!$4:$4,0)-1)), MIN(MAX(OFFSET('Data transformed'!$A$4,MATCH($A36,'Data transformed'!$A$5:$A$185,0),MATCH(AK$4,'Data transformed'!$4:$4,0)-1),$M36),$N36),"NA"))</f>
        <v>3.25</v>
      </c>
      <c r="AL36" s="103" t="n">
        <f aca="true">IF($J36="","",IF(ISNUMBER(OFFSET('Data transformed'!$A$4,MATCH($A36,'Data transformed'!$A$5:$A$185,0),MATCH(AL$4,'Data transformed'!$4:$4,0)-1)), MIN(MAX(OFFSET('Data transformed'!$A$4,MATCH($A36,'Data transformed'!$A$5:$A$185,0),MATCH(AL$4,'Data transformed'!$4:$4,0)-1),$M36),$N36),"NA"))</f>
        <v>2.5</v>
      </c>
      <c r="AM36" s="103" t="n">
        <f aca="true">IF($J36="","",IF(ISNUMBER(OFFSET('Data transformed'!$A$4,MATCH($A36,'Data transformed'!$A$5:$A$185,0),MATCH(AM$4,'Data transformed'!$4:$4,0)-1)), MIN(MAX(OFFSET('Data transformed'!$A$4,MATCH($A36,'Data transformed'!$A$5:$A$185,0),MATCH(AM$4,'Data transformed'!$4:$4,0)-1),$M36),$N36),"NA"))</f>
        <v>2.25</v>
      </c>
      <c r="AN36" s="103" t="n">
        <f aca="true">IF($J36="","",IF(ISNUMBER(OFFSET('Data transformed'!$A$4,MATCH($A36,'Data transformed'!$A$5:$A$185,0),MATCH(AN$4,'Data transformed'!$4:$4,0)-1)), MIN(MAX(OFFSET('Data transformed'!$A$4,MATCH($A36,'Data transformed'!$A$5:$A$185,0),MATCH(AN$4,'Data transformed'!$4:$4,0)-1),$M36),$N36),"NA"))</f>
        <v>2.25</v>
      </c>
      <c r="AO36" s="103" t="n">
        <f aca="true">IF($J36="","",IF(ISNUMBER(OFFSET('Data transformed'!$A$4,MATCH($A36,'Data transformed'!$A$5:$A$185,0),MATCH(AO$4,'Data transformed'!$4:$4,0)-1)), MIN(MAX(OFFSET('Data transformed'!$A$4,MATCH($A36,'Data transformed'!$A$5:$A$185,0),MATCH(AO$4,'Data transformed'!$4:$4,0)-1),$M36),$N36),"NA"))</f>
        <v>2.92</v>
      </c>
      <c r="AP36" s="103" t="n">
        <f aca="true">IF($J36="","",IF(ISNUMBER(OFFSET('Data transformed'!$A$4,MATCH($A36,'Data transformed'!$A$5:$A$185,0),MATCH(AP$4,'Data transformed'!$4:$4,0)-1)), MIN(MAX(OFFSET('Data transformed'!$A$4,MATCH($A36,'Data transformed'!$A$5:$A$185,0),MATCH(AP$4,'Data transformed'!$4:$4,0)-1),$M36),$N36),"NA"))</f>
        <v>3</v>
      </c>
      <c r="AQ36" s="103" t="n">
        <f aca="true">IF($J36="","",IF(ISNUMBER(OFFSET('Data transformed'!$A$4,MATCH($A36,'Data transformed'!$A$5:$A$185,0),MATCH(AQ$4,'Data transformed'!$4:$4,0)-1)), MIN(MAX(OFFSET('Data transformed'!$A$4,MATCH($A36,'Data transformed'!$A$5:$A$185,0),MATCH(AQ$4,'Data transformed'!$4:$4,0)-1),$M36),$N36),"NA"))</f>
        <v>3.5</v>
      </c>
      <c r="AR36" s="103" t="n">
        <f aca="true">IF($J36="","",IF(ISNUMBER(OFFSET('Data transformed'!$A$4,MATCH($A36,'Data transformed'!$A$5:$A$185,0),MATCH(AR$4,'Data transformed'!$4:$4,0)-1)), MIN(MAX(OFFSET('Data transformed'!$A$4,MATCH($A36,'Data transformed'!$A$5:$A$185,0),MATCH(AR$4,'Data transformed'!$4:$4,0)-1),$M36),$N36),"NA"))</f>
        <v>2.75</v>
      </c>
      <c r="AS36" s="103" t="n">
        <f aca="true">IF($J36="","",IF(ISNUMBER(OFFSET('Data transformed'!$A$4,MATCH($A36,'Data transformed'!$A$5:$A$185,0),MATCH(AS$4,'Data transformed'!$4:$4,0)-1)), MIN(MAX(OFFSET('Data transformed'!$A$4,MATCH($A36,'Data transformed'!$A$5:$A$185,0),MATCH(AS$4,'Data transformed'!$4:$4,0)-1),$M36),$N36),"NA"))</f>
        <v>2.5</v>
      </c>
      <c r="AT36" s="103" t="n">
        <f aca="true">IF($J36="","",IF(ISNUMBER(OFFSET('Data transformed'!$A$4,MATCH($A36,'Data transformed'!$A$5:$A$185,0),MATCH(AT$4,'Data transformed'!$4:$4,0)-1)), MIN(MAX(OFFSET('Data transformed'!$A$4,MATCH($A36,'Data transformed'!$A$5:$A$185,0),MATCH(AT$4,'Data transformed'!$4:$4,0)-1),$M36),$N36),"NA"))</f>
        <v>3</v>
      </c>
      <c r="AU36" s="103" t="n">
        <f aca="true">IF($J36="","",IF(ISNUMBER(OFFSET('Data transformed'!$A$4,MATCH($A36,'Data transformed'!$A$5:$A$185,0),MATCH(AU$4,'Data transformed'!$4:$4,0)-1)), MIN(MAX(OFFSET('Data transformed'!$A$4,MATCH($A36,'Data transformed'!$A$5:$A$185,0),MATCH(AU$4,'Data transformed'!$4:$4,0)-1),$M36),$N36),"NA"))</f>
        <v>2.5</v>
      </c>
      <c r="AV36" s="103" t="n">
        <f aca="true">IF($J36="","",IF(ISNUMBER(OFFSET('Data transformed'!$A$4,MATCH($A36,'Data transformed'!$A$5:$A$185,0),MATCH(AV$4,'Data transformed'!$4:$4,0)-1)), MIN(MAX(OFFSET('Data transformed'!$A$4,MATCH($A36,'Data transformed'!$A$5:$A$185,0),MATCH(AV$4,'Data transformed'!$4:$4,0)-1),$M36),$N36),"NA"))</f>
        <v>2.5</v>
      </c>
      <c r="AW36" s="103" t="n">
        <f aca="true">IF($J36="","",IF(ISNUMBER(OFFSET('Data transformed'!$A$4,MATCH($A36,'Data transformed'!$A$5:$A$185,0),MATCH(AW$4,'Data transformed'!$4:$4,0)-1)), MIN(MAX(OFFSET('Data transformed'!$A$4,MATCH($A36,'Data transformed'!$A$5:$A$185,0),MATCH(AW$4,'Data transformed'!$4:$4,0)-1),$M36),$N36),"NA"))</f>
        <v>3</v>
      </c>
      <c r="AX36" s="103" t="n">
        <f aca="true">IF($J36="","",IF(ISNUMBER(OFFSET('Data transformed'!$A$4,MATCH($A36,'Data transformed'!$A$5:$A$185,0),MATCH(AX$4,'Data transformed'!$4:$4,0)-1)), MIN(MAX(OFFSET('Data transformed'!$A$4,MATCH($A36,'Data transformed'!$A$5:$A$185,0),MATCH(AX$4,'Data transformed'!$4:$4,0)-1),$M36),$N36),"NA"))</f>
        <v>2.25</v>
      </c>
      <c r="AY36" s="103" t="n">
        <f aca="true">IF($J36="","",IF(ISNUMBER(OFFSET('Data transformed'!$A$4,MATCH($A36,'Data transformed'!$A$5:$A$185,0),MATCH(AY$4,'Data transformed'!$4:$4,0)-1)), MIN(MAX(OFFSET('Data transformed'!$A$4,MATCH($A36,'Data transformed'!$A$5:$A$185,0),MATCH(AY$4,'Data transformed'!$4:$4,0)-1),$M36),$N36),"NA"))</f>
        <v>2.75</v>
      </c>
      <c r="AZ36" s="103" t="n">
        <f aca="true">IF($J36="","",IF(ISNUMBER(OFFSET('Data transformed'!$A$4,MATCH($A36,'Data transformed'!$A$5:$A$185,0),MATCH(AZ$4,'Data transformed'!$4:$4,0)-1)), MIN(MAX(OFFSET('Data transformed'!$A$4,MATCH($A36,'Data transformed'!$A$5:$A$185,0),MATCH(AZ$4,'Data transformed'!$4:$4,0)-1),$M36),$N36),"NA"))</f>
        <v>2.94</v>
      </c>
      <c r="BA36" s="103" t="n">
        <f aca="true">IF($J36="","",IF(ISNUMBER(OFFSET('Data transformed'!$A$4,MATCH($A36,'Data transformed'!$A$5:$A$185,0),MATCH(BA$4,'Data transformed'!$4:$4,0)-1)), MIN(MAX(OFFSET('Data transformed'!$A$4,MATCH($A36,'Data transformed'!$A$5:$A$185,0),MATCH(BA$4,'Data transformed'!$4:$4,0)-1),$M36),$N36),"NA"))</f>
        <v>3.5</v>
      </c>
      <c r="BB36" s="103" t="n">
        <f aca="true">IF($J36="","",IF(ISNUMBER(OFFSET('Data transformed'!$A$4,MATCH($A36,'Data transformed'!$A$5:$A$185,0),MATCH(BB$4,'Data transformed'!$4:$4,0)-1)), MIN(MAX(OFFSET('Data transformed'!$A$4,MATCH($A36,'Data transformed'!$A$5:$A$185,0),MATCH(BB$4,'Data transformed'!$4:$4,0)-1),$M36),$N36),"NA"))</f>
        <v>3</v>
      </c>
      <c r="BC36" s="103" t="n">
        <f aca="true">IF($J36="","",IF(ISNUMBER(OFFSET('Data transformed'!$A$4,MATCH($A36,'Data transformed'!$A$5:$A$185,0),MATCH(BC$4,'Data transformed'!$4:$4,0)-1)), MIN(MAX(OFFSET('Data transformed'!$A$4,MATCH($A36,'Data transformed'!$A$5:$A$185,0),MATCH(BC$4,'Data transformed'!$4:$4,0)-1),$M36),$N36),"NA"))</f>
        <v>3.5</v>
      </c>
      <c r="BD36" s="103" t="n">
        <f aca="true">IF($J36="","",IF(ISNUMBER(OFFSET('Data transformed'!$A$4,MATCH($A36,'Data transformed'!$A$5:$A$185,0),MATCH(BD$4,'Data transformed'!$4:$4,0)-1)), MIN(MAX(OFFSET('Data transformed'!$A$4,MATCH($A36,'Data transformed'!$A$5:$A$185,0),MATCH(BD$4,'Data transformed'!$4:$4,0)-1),$M36),$N36),"NA"))</f>
        <v>2.75</v>
      </c>
      <c r="BE36" s="103" t="n">
        <f aca="true">IF($J36="","",IF(ISNUMBER(OFFSET('Data transformed'!$A$4,MATCH($A36,'Data transformed'!$A$5:$A$185,0),MATCH(BE$4,'Data transformed'!$4:$4,0)-1)), MIN(MAX(OFFSET('Data transformed'!$A$4,MATCH($A36,'Data transformed'!$A$5:$A$185,0),MATCH(BE$4,'Data transformed'!$4:$4,0)-1),$M36),$N36),"NA"))</f>
        <v>3.5</v>
      </c>
      <c r="BF36" s="103" t="n">
        <f aca="true">IF($J36="","",IF(ISNUMBER(OFFSET('Data transformed'!$A$4,MATCH($A36,'Data transformed'!$A$5:$A$185,0),MATCH(BF$4,'Data transformed'!$4:$4,0)-1)), MIN(MAX(OFFSET('Data transformed'!$A$4,MATCH($A36,'Data transformed'!$A$5:$A$185,0),MATCH(BF$4,'Data transformed'!$4:$4,0)-1),$M36),$N36),"NA"))</f>
        <v>2.25</v>
      </c>
      <c r="BG36" s="103" t="n">
        <f aca="true">IF($J36="","",IF(ISNUMBER(OFFSET('Data transformed'!$A$4,MATCH($A36,'Data transformed'!$A$5:$A$185,0),MATCH(BG$4,'Data transformed'!$4:$4,0)-1)), MIN(MAX(OFFSET('Data transformed'!$A$4,MATCH($A36,'Data transformed'!$A$5:$A$185,0),MATCH(BG$4,'Data transformed'!$4:$4,0)-1),$M36),$N36),"NA"))</f>
        <v>1.75</v>
      </c>
      <c r="BH36" s="103" t="n">
        <f aca="true">IF($J36="","",IF(ISNUMBER(OFFSET('Data transformed'!$A$4,MATCH($A36,'Data transformed'!$A$5:$A$185,0),MATCH(BH$4,'Data transformed'!$4:$4,0)-1)), MIN(MAX(OFFSET('Data transformed'!$A$4,MATCH($A36,'Data transformed'!$A$5:$A$185,0),MATCH(BH$4,'Data transformed'!$4:$4,0)-1),$M36),$N36),"NA"))</f>
        <v>2.67</v>
      </c>
      <c r="BI36" s="103" t="n">
        <f aca="true">IF($J36="","",IF(ISNUMBER(OFFSET('Data transformed'!$A$4,MATCH($A36,'Data transformed'!$A$5:$A$185,0),MATCH(BI$4,'Data transformed'!$4:$4,0)-1)), MIN(MAX(OFFSET('Data transformed'!$A$4,MATCH($A36,'Data transformed'!$A$5:$A$185,0),MATCH(BI$4,'Data transformed'!$4:$4,0)-1),$M36),$N36),"NA"))</f>
        <v>2.38</v>
      </c>
      <c r="BJ36" s="103" t="n">
        <f aca="true">IF($J36="","",IF(ISNUMBER(OFFSET('Data transformed'!$A$4,MATCH($A36,'Data transformed'!$A$5:$A$185,0),MATCH(BJ$4,'Data transformed'!$4:$4,0)-1)), MIN(MAX(OFFSET('Data transformed'!$A$4,MATCH($A36,'Data transformed'!$A$5:$A$185,0),MATCH(BJ$4,'Data transformed'!$4:$4,0)-1),$M36),$N36),"NA"))</f>
        <v>2.5</v>
      </c>
      <c r="BK36" s="103" t="n">
        <f aca="true">IF($J36="","",IF(ISNUMBER(OFFSET('Data transformed'!$A$4,MATCH($A36,'Data transformed'!$A$5:$A$185,0),MATCH(BK$4,'Data transformed'!$4:$4,0)-1)), MIN(MAX(OFFSET('Data transformed'!$A$4,MATCH($A36,'Data transformed'!$A$5:$A$185,0),MATCH(BK$4,'Data transformed'!$4:$4,0)-1),$M36),$N36),"NA"))</f>
        <v>2.75</v>
      </c>
      <c r="BL36" s="103" t="n">
        <f aca="true">IF($J36="","",IF(ISNUMBER(OFFSET('Data transformed'!$A$4,MATCH($A36,'Data transformed'!$A$5:$A$185,0),MATCH(BL$4,'Data transformed'!$4:$4,0)-1)), MIN(MAX(OFFSET('Data transformed'!$A$4,MATCH($A36,'Data transformed'!$A$5:$A$185,0),MATCH(BL$4,'Data transformed'!$4:$4,0)-1),$M36),$N36),"NA"))</f>
        <v>2</v>
      </c>
      <c r="BM36" s="103" t="n">
        <f aca="true">IF($J36="","",IF(ISNUMBER(OFFSET('Data transformed'!$A$4,MATCH($A36,'Data transformed'!$A$5:$A$185,0),MATCH(BM$4,'Data transformed'!$4:$4,0)-1)), MIN(MAX(OFFSET('Data transformed'!$A$4,MATCH($A36,'Data transformed'!$A$5:$A$185,0),MATCH(BM$4,'Data transformed'!$4:$4,0)-1),$M36),$N36),"NA"))</f>
        <v>2</v>
      </c>
      <c r="BN36" s="103" t="n">
        <f aca="true">IF($J36="","",IF(ISNUMBER(OFFSET('Data transformed'!$A$4,MATCH($A36,'Data transformed'!$A$5:$A$185,0),MATCH(BN$4,'Data transformed'!$4:$4,0)-1)), MIN(MAX(OFFSET('Data transformed'!$A$4,MATCH($A36,'Data transformed'!$A$5:$A$185,0),MATCH(BN$4,'Data transformed'!$4:$4,0)-1),$M36),$N36),"NA"))</f>
        <v>2.13</v>
      </c>
      <c r="BO36" s="103" t="n">
        <f aca="true">IF($J36="","",IF(ISNUMBER(OFFSET('Data transformed'!$A$4,MATCH($A36,'Data transformed'!$A$5:$A$185,0),MATCH(BO$4,'Data transformed'!$4:$4,0)-1)), MIN(MAX(OFFSET('Data transformed'!$A$4,MATCH($A36,'Data transformed'!$A$5:$A$185,0),MATCH(BO$4,'Data transformed'!$4:$4,0)-1),$M36),$N36),"NA"))</f>
        <v>1.25</v>
      </c>
      <c r="BP36" s="103" t="n">
        <f aca="true">IF($J36="","",IF(ISNUMBER(OFFSET('Data transformed'!$A$4,MATCH($A36,'Data transformed'!$A$5:$A$185,0),MATCH(BP$4,'Data transformed'!$4:$4,0)-1)), MIN(MAX(OFFSET('Data transformed'!$A$4,MATCH($A36,'Data transformed'!$A$5:$A$185,0),MATCH(BP$4,'Data transformed'!$4:$4,0)-1),$M36),$N36),"NA"))</f>
        <v>2.25</v>
      </c>
      <c r="BQ36" s="103" t="n">
        <f aca="true">IF($J36="","",IF(ISNUMBER(OFFSET('Data transformed'!$A$4,MATCH($A36,'Data transformed'!$A$5:$A$185,0),MATCH(BQ$4,'Data transformed'!$4:$4,0)-1)), MIN(MAX(OFFSET('Data transformed'!$A$4,MATCH($A36,'Data transformed'!$A$5:$A$185,0),MATCH(BQ$4,'Data transformed'!$4:$4,0)-1),$M36),$N36),"NA"))</f>
        <v>2.75</v>
      </c>
      <c r="BR36" s="103" t="n">
        <f aca="true">IF($J36="","",IF(ISNUMBER(OFFSET('Data transformed'!$A$4,MATCH($A36,'Data transformed'!$A$5:$A$185,0),MATCH(BR$4,'Data transformed'!$4:$4,0)-1)), MIN(MAX(OFFSET('Data transformed'!$A$4,MATCH($A36,'Data transformed'!$A$5:$A$185,0),MATCH(BR$4,'Data transformed'!$4:$4,0)-1),$M36),$N36),"NA"))</f>
        <v>3.25</v>
      </c>
      <c r="BS36" s="103" t="n">
        <f aca="true">IF($J36="","",IF(ISNUMBER(OFFSET('Data transformed'!$A$4,MATCH($A36,'Data transformed'!$A$5:$A$185,0),MATCH(BS$4,'Data transformed'!$4:$4,0)-1)), MIN(MAX(OFFSET('Data transformed'!$A$4,MATCH($A36,'Data transformed'!$A$5:$A$185,0),MATCH(BS$4,'Data transformed'!$4:$4,0)-1),$M36),$N36),"NA"))</f>
        <v>3.25</v>
      </c>
      <c r="BT36" s="103" t="n">
        <f aca="true">IF($J36="","",IF(ISNUMBER(OFFSET('Data transformed'!$A$4,MATCH($A36,'Data transformed'!$A$5:$A$185,0),MATCH(BT$4,'Data transformed'!$4:$4,0)-1)), MIN(MAX(OFFSET('Data transformed'!$A$4,MATCH($A36,'Data transformed'!$A$5:$A$185,0),MATCH(BT$4,'Data transformed'!$4:$4,0)-1),$M36),$N36),"NA"))</f>
        <v>2.25</v>
      </c>
      <c r="BU36" s="103" t="n">
        <f aca="true">IF($J36="","",IF(ISNUMBER(OFFSET('Data transformed'!$A$4,MATCH($A36,'Data transformed'!$A$5:$A$185,0),MATCH(BU$4,'Data transformed'!$4:$4,0)-1)), MIN(MAX(OFFSET('Data transformed'!$A$4,MATCH($A36,'Data transformed'!$A$5:$A$185,0),MATCH(BU$4,'Data transformed'!$4:$4,0)-1),$M36),$N36),"NA"))</f>
        <v>1.67</v>
      </c>
      <c r="BV36" s="103" t="n">
        <f aca="true">IF($J36="","",IF(ISNUMBER(OFFSET('Data transformed'!$A$4,MATCH($A36,'Data transformed'!$A$5:$A$185,0),MATCH(BV$4,'Data transformed'!$4:$4,0)-1)), MIN(MAX(OFFSET('Data transformed'!$A$4,MATCH($A36,'Data transformed'!$A$5:$A$185,0),MATCH(BV$4,'Data transformed'!$4:$4,0)-1),$M36),$N36),"NA"))</f>
        <v>3</v>
      </c>
      <c r="BW36" s="103" t="n">
        <f aca="true">IF($J36="","",IF(ISNUMBER(OFFSET('Data transformed'!$A$4,MATCH($A36,'Data transformed'!$A$5:$A$185,0),MATCH(BW$4,'Data transformed'!$4:$4,0)-1)), MIN(MAX(OFFSET('Data transformed'!$A$4,MATCH($A36,'Data transformed'!$A$5:$A$185,0),MATCH(BW$4,'Data transformed'!$4:$4,0)-1),$M36),$N36),"NA"))</f>
        <v>2.25</v>
      </c>
      <c r="BX36" s="103" t="n">
        <f aca="true">IF($J36="","",IF(ISNUMBER(OFFSET('Data transformed'!$A$4,MATCH($A36,'Data transformed'!$A$5:$A$185,0),MATCH(BX$4,'Data transformed'!$4:$4,0)-1)), MIN(MAX(OFFSET('Data transformed'!$A$4,MATCH($A36,'Data transformed'!$A$5:$A$185,0),MATCH(BX$4,'Data transformed'!$4:$4,0)-1),$M36),$N36),"NA"))</f>
        <v>2.58</v>
      </c>
      <c r="BY36" s="103" t="n">
        <f aca="true">IF($J36="","",IF(ISNUMBER(OFFSET('Data transformed'!$A$4,MATCH($A36,'Data transformed'!$A$5:$A$185,0),MATCH(BY$4,'Data transformed'!$4:$4,0)-1)), MIN(MAX(OFFSET('Data transformed'!$A$4,MATCH($A36,'Data transformed'!$A$5:$A$185,0),MATCH(BY$4,'Data transformed'!$4:$4,0)-1),$M36),$N36),"NA"))</f>
        <v>2</v>
      </c>
      <c r="BZ36" s="103" t="n">
        <f aca="true">IF($J36="","",IF(ISNUMBER(OFFSET('Data transformed'!$A$4,MATCH($A36,'Data transformed'!$A$5:$A$185,0),MATCH(BZ$4,'Data transformed'!$4:$4,0)-1)), MIN(MAX(OFFSET('Data transformed'!$A$4,MATCH($A36,'Data transformed'!$A$5:$A$185,0),MATCH(BZ$4,'Data transformed'!$4:$4,0)-1),$M36),$N36),"NA"))</f>
        <v>3.25</v>
      </c>
      <c r="CA36" s="103" t="n">
        <f aca="true">IF($J36="","",IF(ISNUMBER(OFFSET('Data transformed'!$A$4,MATCH($A36,'Data transformed'!$A$5:$A$185,0),MATCH(CA$4,'Data transformed'!$4:$4,0)-1)), MIN(MAX(OFFSET('Data transformed'!$A$4,MATCH($A36,'Data transformed'!$A$5:$A$185,0),MATCH(CA$4,'Data transformed'!$4:$4,0)-1),$M36),$N36),"NA"))</f>
        <v>3.5</v>
      </c>
      <c r="CB36" s="103" t="n">
        <f aca="true">IF($J36="","",IF(ISNUMBER(OFFSET('Data transformed'!$A$4,MATCH($A36,'Data transformed'!$A$5:$A$185,0),MATCH(CB$4,'Data transformed'!$4:$4,0)-1)), MIN(MAX(OFFSET('Data transformed'!$A$4,MATCH($A36,'Data transformed'!$A$5:$A$185,0),MATCH(CB$4,'Data transformed'!$4:$4,0)-1),$M36),$N36),"NA"))</f>
        <v>2.25</v>
      </c>
      <c r="CC36" s="103" t="n">
        <f aca="true">IF($J36="","",IF(ISNUMBER(OFFSET('Data transformed'!$A$4,MATCH($A36,'Data transformed'!$A$5:$A$185,0),MATCH(CC$4,'Data transformed'!$4:$4,0)-1)), MIN(MAX(OFFSET('Data transformed'!$A$4,MATCH($A36,'Data transformed'!$A$5:$A$185,0),MATCH(CC$4,'Data transformed'!$4:$4,0)-1),$M36),$N36),"NA"))</f>
        <v>2.5</v>
      </c>
      <c r="CD36" s="103" t="str">
        <f aca="true">IF($J36="","",IF(ISNUMBER(OFFSET('Data transformed'!$A$4,MATCH($A36,'Data transformed'!$A$5:$A$185,0),MATCH(CD$4,'Data transformed'!$4:$4,0)-1)), MIN(MAX(OFFSET('Data transformed'!$A$4,MATCH($A36,'Data transformed'!$A$5:$A$185,0),MATCH(CD$4,'Data transformed'!$4:$4,0)-1),$M36),$N36),"NA"))</f>
        <v>NA</v>
      </c>
      <c r="CE36" s="103" t="n">
        <f aca="true">IF($J36="","",IF(ISNUMBER(OFFSET('Data transformed'!$A$4,MATCH($A36,'Data transformed'!$A$5:$A$185,0),MATCH(CE$4,'Data transformed'!$4:$4,0)-1)), MIN(MAX(OFFSET('Data transformed'!$A$4,MATCH($A36,'Data transformed'!$A$5:$A$185,0),MATCH(CE$4,'Data transformed'!$4:$4,0)-1),$M36),$N36),"NA"))</f>
        <v>2</v>
      </c>
      <c r="CF36" s="103" t="n">
        <f aca="true">IF($J36="","",IF(ISNUMBER(OFFSET('Data transformed'!$A$4,MATCH($A36,'Data transformed'!$A$5:$A$185,0),MATCH(CF$4,'Data transformed'!$4:$4,0)-1)), MIN(MAX(OFFSET('Data transformed'!$A$4,MATCH($A36,'Data transformed'!$A$5:$A$185,0),MATCH(CF$4,'Data transformed'!$4:$4,0)-1),$M36),$N36),"NA"))</f>
        <v>2</v>
      </c>
      <c r="CG36" s="103" t="n">
        <f aca="true">IF($J36="","",IF(ISNUMBER(OFFSET('Data transformed'!$A$4,MATCH($A36,'Data transformed'!$A$5:$A$185,0),MATCH(CG$4,'Data transformed'!$4:$4,0)-1)), MIN(MAX(OFFSET('Data transformed'!$A$4,MATCH($A36,'Data transformed'!$A$5:$A$185,0),MATCH(CG$4,'Data transformed'!$4:$4,0)-1),$M36),$N36),"NA"))</f>
        <v>3.25</v>
      </c>
      <c r="CH36" s="103" t="n">
        <f aca="true">IF($J36="","",IF(ISNUMBER(OFFSET('Data transformed'!$A$4,MATCH($A36,'Data transformed'!$A$5:$A$185,0),MATCH(CH$4,'Data transformed'!$4:$4,0)-1)), MIN(MAX(OFFSET('Data transformed'!$A$4,MATCH($A36,'Data transformed'!$A$5:$A$185,0),MATCH(CH$4,'Data transformed'!$4:$4,0)-1),$M36),$N36),"NA"))</f>
        <v>2.63</v>
      </c>
      <c r="CI36" s="103" t="n">
        <f aca="true">IF($J36="","",IF(ISNUMBER(OFFSET('Data transformed'!$A$4,MATCH($A36,'Data transformed'!$A$5:$A$185,0),MATCH(CI$4,'Data transformed'!$4:$4,0)-1)), MIN(MAX(OFFSET('Data transformed'!$A$4,MATCH($A36,'Data transformed'!$A$5:$A$185,0),MATCH(CI$4,'Data transformed'!$4:$4,0)-1),$M36),$N36),"NA"))</f>
        <v>2.75</v>
      </c>
      <c r="CJ36" s="103" t="n">
        <f aca="true">IF($J36="","",IF(ISNUMBER(OFFSET('Data transformed'!$A$4,MATCH($A36,'Data transformed'!$A$5:$A$185,0),MATCH(CJ$4,'Data transformed'!$4:$4,0)-1)), MIN(MAX(OFFSET('Data transformed'!$A$4,MATCH($A36,'Data transformed'!$A$5:$A$185,0),MATCH(CJ$4,'Data transformed'!$4:$4,0)-1),$M36),$N36),"NA"))</f>
        <v>3.25</v>
      </c>
      <c r="CK36" s="103" t="n">
        <f aca="true">IF($J36="","",IF(ISNUMBER(OFFSET('Data transformed'!$A$4,MATCH($A36,'Data transformed'!$A$5:$A$185,0),MATCH(CK$4,'Data transformed'!$4:$4,0)-1)), MIN(MAX(OFFSET('Data transformed'!$A$4,MATCH($A36,'Data transformed'!$A$5:$A$185,0),MATCH(CK$4,'Data transformed'!$4:$4,0)-1),$M36),$N36),"NA"))</f>
        <v>3.25</v>
      </c>
      <c r="CL36" s="103" t="n">
        <f aca="true">IF($J36="","",IF(ISNUMBER(OFFSET('Data transformed'!$A$4,MATCH($A36,'Data transformed'!$A$5:$A$185,0),MATCH(CL$4,'Data transformed'!$4:$4,0)-1)), MIN(MAX(OFFSET('Data transformed'!$A$4,MATCH($A36,'Data transformed'!$A$5:$A$185,0),MATCH(CL$4,'Data transformed'!$4:$4,0)-1),$M36),$N36),"NA"))</f>
        <v>2</v>
      </c>
      <c r="CM36" s="103" t="n">
        <f aca="true">IF($J36="","",IF(ISNUMBER(OFFSET('Data transformed'!$A$4,MATCH($A36,'Data transformed'!$A$5:$A$185,0),MATCH(CM$4,'Data transformed'!$4:$4,0)-1)), MIN(MAX(OFFSET('Data transformed'!$A$4,MATCH($A36,'Data transformed'!$A$5:$A$185,0),MATCH(CM$4,'Data transformed'!$4:$4,0)-1),$M36),$N36),"NA"))</f>
        <v>2.25</v>
      </c>
      <c r="CN36" s="103" t="n">
        <f aca="true">IF($J36="","",IF(ISNUMBER(OFFSET('Data transformed'!$A$4,MATCH($A36,'Data transformed'!$A$5:$A$185,0),MATCH(CN$4,'Data transformed'!$4:$4,0)-1)), MIN(MAX(OFFSET('Data transformed'!$A$4,MATCH($A36,'Data transformed'!$A$5:$A$185,0),MATCH(CN$4,'Data transformed'!$4:$4,0)-1),$M36),$N36),"NA"))</f>
        <v>2.5</v>
      </c>
      <c r="CO36" s="103" t="n">
        <f aca="true">IF($J36="","",IF(ISNUMBER(OFFSET('Data transformed'!$A$4,MATCH($A36,'Data transformed'!$A$5:$A$185,0),MATCH(CO$4,'Data transformed'!$4:$4,0)-1)), MIN(MAX(OFFSET('Data transformed'!$A$4,MATCH($A36,'Data transformed'!$A$5:$A$185,0),MATCH(CO$4,'Data transformed'!$4:$4,0)-1),$M36),$N36),"NA"))</f>
        <v>2.75</v>
      </c>
      <c r="CP36" s="103" t="n">
        <f aca="true">IF($J36="","",IF(ISNUMBER(OFFSET('Data transformed'!$A$4,MATCH($A36,'Data transformed'!$A$5:$A$185,0),MATCH(CP$4,'Data transformed'!$4:$4,0)-1)), MIN(MAX(OFFSET('Data transformed'!$A$4,MATCH($A36,'Data transformed'!$A$5:$A$185,0),MATCH(CP$4,'Data transformed'!$4:$4,0)-1),$M36),$N36),"NA"))</f>
        <v>3.38</v>
      </c>
      <c r="CQ36" s="103" t="n">
        <f aca="true">IF($J36="","",IF(ISNUMBER(OFFSET('Data transformed'!$A$4,MATCH($A36,'Data transformed'!$A$5:$A$185,0),MATCH(CQ$4,'Data transformed'!$4:$4,0)-1)), MIN(MAX(OFFSET('Data transformed'!$A$4,MATCH($A36,'Data transformed'!$A$5:$A$185,0),MATCH(CQ$4,'Data transformed'!$4:$4,0)-1),$M36),$N36),"NA"))</f>
        <v>2.25</v>
      </c>
      <c r="CR36" s="103" t="n">
        <f aca="true">IF($J36="","",IF(ISNUMBER(OFFSET('Data transformed'!$A$4,MATCH($A36,'Data transformed'!$A$5:$A$185,0),MATCH(CR$4,'Data transformed'!$4:$4,0)-1)), MIN(MAX(OFFSET('Data transformed'!$A$4,MATCH($A36,'Data transformed'!$A$5:$A$185,0),MATCH(CR$4,'Data transformed'!$4:$4,0)-1),$M36),$N36),"NA"))</f>
        <v>2.75</v>
      </c>
      <c r="CS36" s="103" t="n">
        <f aca="true">IF($J36="","",IF(ISNUMBER(OFFSET('Data transformed'!$A$4,MATCH($A36,'Data transformed'!$A$5:$A$185,0),MATCH(CS$4,'Data transformed'!$4:$4,0)-1)), MIN(MAX(OFFSET('Data transformed'!$A$4,MATCH($A36,'Data transformed'!$A$5:$A$185,0),MATCH(CS$4,'Data transformed'!$4:$4,0)-1),$M36),$N36),"NA"))</f>
        <v>2.5</v>
      </c>
      <c r="CT36" s="103" t="n">
        <f aca="true">IF($J36="","",IF(ISNUMBER(OFFSET('Data transformed'!$A$4,MATCH($A36,'Data transformed'!$A$5:$A$185,0),MATCH(CT$4,'Data transformed'!$4:$4,0)-1)), MIN(MAX(OFFSET('Data transformed'!$A$4,MATCH($A36,'Data transformed'!$A$5:$A$185,0),MATCH(CT$4,'Data transformed'!$4:$4,0)-1),$M36),$N36),"NA"))</f>
        <v>1.67</v>
      </c>
      <c r="CU36" s="103" t="n">
        <f aca="true">IF($J36="","",IF(ISNUMBER(OFFSET('Data transformed'!$A$4,MATCH($A36,'Data transformed'!$A$5:$A$185,0),MATCH(CU$4,'Data transformed'!$4:$4,0)-1)), MIN(MAX(OFFSET('Data transformed'!$A$4,MATCH($A36,'Data transformed'!$A$5:$A$185,0),MATCH(CU$4,'Data transformed'!$4:$4,0)-1),$M36),$N36),"NA"))</f>
        <v>2</v>
      </c>
    </row>
    <row r="37" s="103" customFormat="true" ht="15.5" hidden="false" customHeight="false" outlineLevel="0" collapsed="false">
      <c r="A37" s="107" t="n">
        <v>2000</v>
      </c>
      <c r="B37" s="107" t="n">
        <v>1</v>
      </c>
      <c r="C37" s="103" t="str">
        <f aca="true">IF(ISBLANK(OFFSET('Raw Data'!$A$3,MATCH($A37,'Raw Data'!$B$4:$B$185,0),MATCH(C$4,'Raw Data'!$3:$3,0)-1)),"",OFFSET('Raw Data'!$A$3,MATCH($A37,'Raw Data'!$B$4:$B$185,0),MATCH(C$4,'Raw Data'!$3:$3,0)-1))</f>
        <v/>
      </c>
      <c r="D37" s="103" t="str">
        <f aca="true">IF(ISBLANK(OFFSET('Raw Data'!$A$3,MATCH($A37,'Raw Data'!$B$4:$B$185,0),MATCH(D$4,'Raw Data'!$3:$3,0)-1)),"",OFFSET('Raw Data'!$A$3,MATCH($A37,'Raw Data'!$B$4:$B$185,0),MATCH(D$4,'Raw Data'!$3:$3,0)-1))</f>
        <v>Mechanisms for Consumer Protection and Enforcement</v>
      </c>
      <c r="E37" s="103" t="str">
        <f aca="true">IF(ISBLANK(OFFSET('Raw Data'!$A$3,MATCH($A37,'Raw Data'!$B$4:$B$185,0),MATCH(E$4,'Raw Data'!$3:$3,0)-1)),"",OFFSET('Raw Data'!$A$3,MATCH($A37,'Raw Data'!$B$4:$B$185,0),MATCH(E$4,'Raw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J37" s="103" t="e">
        <f aca="true" t="array" ref="J37:J37">IFERROR(_xlfn.QUARTILE.INC(IF(ISNUMBER(OFFSET('Data transformed'!$N$4,MATCH('outliers treatment'!$A37,'Data transformed'!$A$5:$A$185),1,1,COUNTA('Data transformed'!$O$4:$CX$4))),OFFSET('Data transformed'!$N$4,MATCH('outliers treatment'!$A37,'Data transformed'!$A$5:$A$185),1,1,COUNTA('Data transformed'!$O$4:$CX$4))),1),"")</f>
        <v>#N/A</v>
      </c>
      <c r="K37" s="103" t="e">
        <f aca="true" t="array" ref="K37:K37">IFERROR(_xlfn.QUARTILE.INC(IF(ISNUMBER(OFFSET('Data transformed'!$N$4,MATCH('outliers treatment'!$A37,'Data transformed'!$A$5:$A$185),1,1,COUNTA('Data transformed'!$O$4:$CX$4))),OFFSET('Data transformed'!$N$4,MATCH('outliers treatment'!$A37,'Data transformed'!$A$5:$A$185),1,1,COUNTA('Data transformed'!$O$4:$CX$4))),3),"")</f>
        <v>#N/A</v>
      </c>
      <c r="L37" s="103" t="str">
        <f aca="false">IFERROR(K37-J37,"")</f>
        <v/>
      </c>
      <c r="P37" s="105" t="str">
        <f aca="false" t="array" ref="P37:P37">IFERROR(SKEW(IF(ISNUMBER(T37:CU37),T37:CU37,"")),"")</f>
        <v/>
      </c>
      <c r="Q37" s="103" t="n">
        <f aca="true">IF(ISBLANK(OFFSET('Data above threshold'!$A$4,MATCH('Data above threshold'!$A36,'Data above threshold'!$A$5:$A$185,0),MATCH('Data above threshold'!N$4,'Data above threshold'!$4:$4,0)-1)),1,OFFSET('Data above threshold'!$A$4,MATCH('Data above threshold'!$A36,'Data above threshold'!$A$5:$A$185,0),MATCH('Data above threshold'!N$4,'Data above threshold'!$4:$4,0)-1))</f>
        <v>1</v>
      </c>
      <c r="R37" s="103" t="e">
        <f aca="false">IF($J37="","",COUNTIF(T37:CU37,M37)+ COUNTIF(T37:CQ37,N37))</f>
        <v>#N/A</v>
      </c>
      <c r="S37" s="106" t="str">
        <f aca="false" t="array" ref="S37:S37">IF(B37&lt;4,"",1-IFERROR(SUM(ISNUMBER(T37:CU37)*(1-$T$3:$CU$3))/COUNTIF($T$3:$CU$3,0),0))</f>
        <v/>
      </c>
      <c r="T37" s="103" t="str">
        <f aca="true">IF($J37="","",IF(ISNUMBER(OFFSET('Data transformed'!$A$4,MATCH($A37,'Data transformed'!$A$5:$A$185,0),MATCH(T$4,'Data transformed'!$4:$4,0)-1)), MIN(MAX(OFFSET('Data transformed'!$A$4,MATCH($A37,'Data transformed'!$A$5:$A$185,0),MATCH(T$4,'Data transformed'!$4:$4,0)-1),$M37),$N37),"NA"))</f>
        <v>NA</v>
      </c>
      <c r="U37" s="103" t="str">
        <f aca="true">IF($J37="","",IF(ISNUMBER(OFFSET('Data transformed'!$A$4,MATCH($A37,'Data transformed'!$A$5:$A$185,0),MATCH(U$4,'Data transformed'!$4:$4,0)-1)), MIN(MAX(OFFSET('Data transformed'!$A$4,MATCH($A37,'Data transformed'!$A$5:$A$185,0),MATCH(U$4,'Data transformed'!$4:$4,0)-1),$M37),$N37),"NA"))</f>
        <v>NA</v>
      </c>
      <c r="V37" s="103" t="str">
        <f aca="true">IF($J37="","",IF(ISNUMBER(OFFSET('Data transformed'!$A$4,MATCH($A37,'Data transformed'!$A$5:$A$185,0),MATCH(V$4,'Data transformed'!$4:$4,0)-1)), MIN(MAX(OFFSET('Data transformed'!$A$4,MATCH($A37,'Data transformed'!$A$5:$A$185,0),MATCH(V$4,'Data transformed'!$4:$4,0)-1),$M37),$N37),"NA"))</f>
        <v>NA</v>
      </c>
      <c r="W37" s="103" t="str">
        <f aca="true">IF($J37="","",IF(ISNUMBER(OFFSET('Data transformed'!$A$4,MATCH($A37,'Data transformed'!$A$5:$A$185,0),MATCH(W$4,'Data transformed'!$4:$4,0)-1)), MIN(MAX(OFFSET('Data transformed'!$A$4,MATCH($A37,'Data transformed'!$A$5:$A$185,0),MATCH(W$4,'Data transformed'!$4:$4,0)-1),$M37),$N37),"NA"))</f>
        <v>NA</v>
      </c>
      <c r="X37" s="103" t="str">
        <f aca="true">IF($J37="","",IF(ISNUMBER(OFFSET('Data transformed'!$A$4,MATCH($A37,'Data transformed'!$A$5:$A$185,0),MATCH(X$4,'Data transformed'!$4:$4,0)-1)), MIN(MAX(OFFSET('Data transformed'!$A$4,MATCH($A37,'Data transformed'!$A$5:$A$185,0),MATCH(X$4,'Data transformed'!$4:$4,0)-1),$M37),$N37),"NA"))</f>
        <v>NA</v>
      </c>
      <c r="Y37" s="103" t="str">
        <f aca="true">IF($J37="","",IF(ISNUMBER(OFFSET('Data transformed'!$A$4,MATCH($A37,'Data transformed'!$A$5:$A$185,0),MATCH(Y$4,'Data transformed'!$4:$4,0)-1)), MIN(MAX(OFFSET('Data transformed'!$A$4,MATCH($A37,'Data transformed'!$A$5:$A$185,0),MATCH(Y$4,'Data transformed'!$4:$4,0)-1),$M37),$N37),"NA"))</f>
        <v>NA</v>
      </c>
      <c r="Z37" s="103" t="str">
        <f aca="true">IF($J37="","",IF(ISNUMBER(OFFSET('Data transformed'!$A$4,MATCH($A37,'Data transformed'!$A$5:$A$185,0),MATCH(Z$4,'Data transformed'!$4:$4,0)-1)), MIN(MAX(OFFSET('Data transformed'!$A$4,MATCH($A37,'Data transformed'!$A$5:$A$185,0),MATCH(Z$4,'Data transformed'!$4:$4,0)-1),$M37),$N37),"NA"))</f>
        <v>NA</v>
      </c>
      <c r="AA37" s="103" t="str">
        <f aca="true">IF($J37="","",IF(ISNUMBER(OFFSET('Data transformed'!$A$4,MATCH($A37,'Data transformed'!$A$5:$A$185,0),MATCH(AA$4,'Data transformed'!$4:$4,0)-1)), MIN(MAX(OFFSET('Data transformed'!$A$4,MATCH($A37,'Data transformed'!$A$5:$A$185,0),MATCH(AA$4,'Data transformed'!$4:$4,0)-1),$M37),$N37),"NA"))</f>
        <v>NA</v>
      </c>
      <c r="AB37" s="103" t="str">
        <f aca="true">IF($J37="","",IF(ISNUMBER(OFFSET('Data transformed'!$A$4,MATCH($A37,'Data transformed'!$A$5:$A$185,0),MATCH(AB$4,'Data transformed'!$4:$4,0)-1)), MIN(MAX(OFFSET('Data transformed'!$A$4,MATCH($A37,'Data transformed'!$A$5:$A$185,0),MATCH(AB$4,'Data transformed'!$4:$4,0)-1),$M37),$N37),"NA"))</f>
        <v>NA</v>
      </c>
      <c r="AC37" s="103" t="str">
        <f aca="true">IF($J37="","",IF(ISNUMBER(OFFSET('Data transformed'!$A$4,MATCH($A37,'Data transformed'!$A$5:$A$185,0),MATCH(AC$4,'Data transformed'!$4:$4,0)-1)), MIN(MAX(OFFSET('Data transformed'!$A$4,MATCH($A37,'Data transformed'!$A$5:$A$185,0),MATCH(AC$4,'Data transformed'!$4:$4,0)-1),$M37),$N37),"NA"))</f>
        <v>NA</v>
      </c>
      <c r="AD37" s="103" t="str">
        <f aca="true">IF($J37="","",IF(ISNUMBER(OFFSET('Data transformed'!$A$4,MATCH($A37,'Data transformed'!$A$5:$A$185,0),MATCH(AD$4,'Data transformed'!$4:$4,0)-1)), MIN(MAX(OFFSET('Data transformed'!$A$4,MATCH($A37,'Data transformed'!$A$5:$A$185,0),MATCH(AD$4,'Data transformed'!$4:$4,0)-1),$M37),$N37),"NA"))</f>
        <v>NA</v>
      </c>
      <c r="AE37" s="103" t="str">
        <f aca="true">IF($J37="","",IF(ISNUMBER(OFFSET('Data transformed'!$A$4,MATCH($A37,'Data transformed'!$A$5:$A$185,0),MATCH(AE$4,'Data transformed'!$4:$4,0)-1)), MIN(MAX(OFFSET('Data transformed'!$A$4,MATCH($A37,'Data transformed'!$A$5:$A$185,0),MATCH(AE$4,'Data transformed'!$4:$4,0)-1),$M37),$N37),"NA"))</f>
        <v>NA</v>
      </c>
      <c r="AF37" s="103" t="str">
        <f aca="true">IF($J37="","",IF(ISNUMBER(OFFSET('Data transformed'!$A$4,MATCH($A37,'Data transformed'!$A$5:$A$185,0),MATCH(AF$4,'Data transformed'!$4:$4,0)-1)), MIN(MAX(OFFSET('Data transformed'!$A$4,MATCH($A37,'Data transformed'!$A$5:$A$185,0),MATCH(AF$4,'Data transformed'!$4:$4,0)-1),$M37),$N37),"NA"))</f>
        <v>NA</v>
      </c>
      <c r="AG37" s="103" t="str">
        <f aca="true">IF($J37="","",IF(ISNUMBER(OFFSET('Data transformed'!$A$4,MATCH($A37,'Data transformed'!$A$5:$A$185,0),MATCH(AG$4,'Data transformed'!$4:$4,0)-1)), MIN(MAX(OFFSET('Data transformed'!$A$4,MATCH($A37,'Data transformed'!$A$5:$A$185,0),MATCH(AG$4,'Data transformed'!$4:$4,0)-1),$M37),$N37),"NA"))</f>
        <v>NA</v>
      </c>
      <c r="AH37" s="103" t="str">
        <f aca="true">IF($J37="","",IF(ISNUMBER(OFFSET('Data transformed'!$A$4,MATCH($A37,'Data transformed'!$A$5:$A$185,0),MATCH(AH$4,'Data transformed'!$4:$4,0)-1)), MIN(MAX(OFFSET('Data transformed'!$A$4,MATCH($A37,'Data transformed'!$A$5:$A$185,0),MATCH(AH$4,'Data transformed'!$4:$4,0)-1),$M37),$N37),"NA"))</f>
        <v>NA</v>
      </c>
      <c r="AI37" s="103" t="str">
        <f aca="true">IF($J37="","",IF(ISNUMBER(OFFSET('Data transformed'!$A$4,MATCH($A37,'Data transformed'!$A$5:$A$185,0),MATCH(AI$4,'Data transformed'!$4:$4,0)-1)), MIN(MAX(OFFSET('Data transformed'!$A$4,MATCH($A37,'Data transformed'!$A$5:$A$185,0),MATCH(AI$4,'Data transformed'!$4:$4,0)-1),$M37),$N37),"NA"))</f>
        <v>NA</v>
      </c>
      <c r="AJ37" s="103" t="str">
        <f aca="true">IF($J37="","",IF(ISNUMBER(OFFSET('Data transformed'!$A$4,MATCH($A37,'Data transformed'!$A$5:$A$185,0),MATCH(AJ$4,'Data transformed'!$4:$4,0)-1)), MIN(MAX(OFFSET('Data transformed'!$A$4,MATCH($A37,'Data transformed'!$A$5:$A$185,0),MATCH(AJ$4,'Data transformed'!$4:$4,0)-1),$M37),$N37),"NA"))</f>
        <v>NA</v>
      </c>
      <c r="AK37" s="103" t="str">
        <f aca="true">IF($J37="","",IF(ISNUMBER(OFFSET('Data transformed'!$A$4,MATCH($A37,'Data transformed'!$A$5:$A$185,0),MATCH(AK$4,'Data transformed'!$4:$4,0)-1)), MIN(MAX(OFFSET('Data transformed'!$A$4,MATCH($A37,'Data transformed'!$A$5:$A$185,0),MATCH(AK$4,'Data transformed'!$4:$4,0)-1),$M37),$N37),"NA"))</f>
        <v>NA</v>
      </c>
      <c r="AL37" s="103" t="str">
        <f aca="true">IF($J37="","",IF(ISNUMBER(OFFSET('Data transformed'!$A$4,MATCH($A37,'Data transformed'!$A$5:$A$185,0),MATCH(AL$4,'Data transformed'!$4:$4,0)-1)), MIN(MAX(OFFSET('Data transformed'!$A$4,MATCH($A37,'Data transformed'!$A$5:$A$185,0),MATCH(AL$4,'Data transformed'!$4:$4,0)-1),$M37),$N37),"NA"))</f>
        <v>NA</v>
      </c>
      <c r="AM37" s="103" t="str">
        <f aca="true">IF($J37="","",IF(ISNUMBER(OFFSET('Data transformed'!$A$4,MATCH($A37,'Data transformed'!$A$5:$A$185,0),MATCH(AM$4,'Data transformed'!$4:$4,0)-1)), MIN(MAX(OFFSET('Data transformed'!$A$4,MATCH($A37,'Data transformed'!$A$5:$A$185,0),MATCH(AM$4,'Data transformed'!$4:$4,0)-1),$M37),$N37),"NA"))</f>
        <v>NA</v>
      </c>
      <c r="AN37" s="103" t="str">
        <f aca="true">IF($J37="","",IF(ISNUMBER(OFFSET('Data transformed'!$A$4,MATCH($A37,'Data transformed'!$A$5:$A$185,0),MATCH(AN$4,'Data transformed'!$4:$4,0)-1)), MIN(MAX(OFFSET('Data transformed'!$A$4,MATCH($A37,'Data transformed'!$A$5:$A$185,0),MATCH(AN$4,'Data transformed'!$4:$4,0)-1),$M37),$N37),"NA"))</f>
        <v>NA</v>
      </c>
      <c r="AO37" s="103" t="str">
        <f aca="true">IF($J37="","",IF(ISNUMBER(OFFSET('Data transformed'!$A$4,MATCH($A37,'Data transformed'!$A$5:$A$185,0),MATCH(AO$4,'Data transformed'!$4:$4,0)-1)), MIN(MAX(OFFSET('Data transformed'!$A$4,MATCH($A37,'Data transformed'!$A$5:$A$185,0),MATCH(AO$4,'Data transformed'!$4:$4,0)-1),$M37),$N37),"NA"))</f>
        <v>NA</v>
      </c>
      <c r="AP37" s="103" t="str">
        <f aca="true">IF($J37="","",IF(ISNUMBER(OFFSET('Data transformed'!$A$4,MATCH($A37,'Data transformed'!$A$5:$A$185,0),MATCH(AP$4,'Data transformed'!$4:$4,0)-1)), MIN(MAX(OFFSET('Data transformed'!$A$4,MATCH($A37,'Data transformed'!$A$5:$A$185,0),MATCH(AP$4,'Data transformed'!$4:$4,0)-1),$M37),$N37),"NA"))</f>
        <v>NA</v>
      </c>
      <c r="AQ37" s="103" t="str">
        <f aca="true">IF($J37="","",IF(ISNUMBER(OFFSET('Data transformed'!$A$4,MATCH($A37,'Data transformed'!$A$5:$A$185,0),MATCH(AQ$4,'Data transformed'!$4:$4,0)-1)), MIN(MAX(OFFSET('Data transformed'!$A$4,MATCH($A37,'Data transformed'!$A$5:$A$185,0),MATCH(AQ$4,'Data transformed'!$4:$4,0)-1),$M37),$N37),"NA"))</f>
        <v>NA</v>
      </c>
      <c r="AR37" s="103" t="str">
        <f aca="true">IF($J37="","",IF(ISNUMBER(OFFSET('Data transformed'!$A$4,MATCH($A37,'Data transformed'!$A$5:$A$185,0),MATCH(AR$4,'Data transformed'!$4:$4,0)-1)), MIN(MAX(OFFSET('Data transformed'!$A$4,MATCH($A37,'Data transformed'!$A$5:$A$185,0),MATCH(AR$4,'Data transformed'!$4:$4,0)-1),$M37),$N37),"NA"))</f>
        <v>NA</v>
      </c>
      <c r="AS37" s="103" t="str">
        <f aca="true">IF($J37="","",IF(ISNUMBER(OFFSET('Data transformed'!$A$4,MATCH($A37,'Data transformed'!$A$5:$A$185,0),MATCH(AS$4,'Data transformed'!$4:$4,0)-1)), MIN(MAX(OFFSET('Data transformed'!$A$4,MATCH($A37,'Data transformed'!$A$5:$A$185,0),MATCH(AS$4,'Data transformed'!$4:$4,0)-1),$M37),$N37),"NA"))</f>
        <v>NA</v>
      </c>
      <c r="AT37" s="103" t="str">
        <f aca="true">IF($J37="","",IF(ISNUMBER(OFFSET('Data transformed'!$A$4,MATCH($A37,'Data transformed'!$A$5:$A$185,0),MATCH(AT$4,'Data transformed'!$4:$4,0)-1)), MIN(MAX(OFFSET('Data transformed'!$A$4,MATCH($A37,'Data transformed'!$A$5:$A$185,0),MATCH(AT$4,'Data transformed'!$4:$4,0)-1),$M37),$N37),"NA"))</f>
        <v>NA</v>
      </c>
      <c r="AU37" s="103" t="str">
        <f aca="true">IF($J37="","",IF(ISNUMBER(OFFSET('Data transformed'!$A$4,MATCH($A37,'Data transformed'!$A$5:$A$185,0),MATCH(AU$4,'Data transformed'!$4:$4,0)-1)), MIN(MAX(OFFSET('Data transformed'!$A$4,MATCH($A37,'Data transformed'!$A$5:$A$185,0),MATCH(AU$4,'Data transformed'!$4:$4,0)-1),$M37),$N37),"NA"))</f>
        <v>NA</v>
      </c>
      <c r="AV37" s="103" t="str">
        <f aca="true">IF($J37="","",IF(ISNUMBER(OFFSET('Data transformed'!$A$4,MATCH($A37,'Data transformed'!$A$5:$A$185,0),MATCH(AV$4,'Data transformed'!$4:$4,0)-1)), MIN(MAX(OFFSET('Data transformed'!$A$4,MATCH($A37,'Data transformed'!$A$5:$A$185,0),MATCH(AV$4,'Data transformed'!$4:$4,0)-1),$M37),$N37),"NA"))</f>
        <v>NA</v>
      </c>
      <c r="AW37" s="103" t="str">
        <f aca="true">IF($J37="","",IF(ISNUMBER(OFFSET('Data transformed'!$A$4,MATCH($A37,'Data transformed'!$A$5:$A$185,0),MATCH(AW$4,'Data transformed'!$4:$4,0)-1)), MIN(MAX(OFFSET('Data transformed'!$A$4,MATCH($A37,'Data transformed'!$A$5:$A$185,0),MATCH(AW$4,'Data transformed'!$4:$4,0)-1),$M37),$N37),"NA"))</f>
        <v>NA</v>
      </c>
      <c r="AX37" s="103" t="str">
        <f aca="true">IF($J37="","",IF(ISNUMBER(OFFSET('Data transformed'!$A$4,MATCH($A37,'Data transformed'!$A$5:$A$185,0),MATCH(AX$4,'Data transformed'!$4:$4,0)-1)), MIN(MAX(OFFSET('Data transformed'!$A$4,MATCH($A37,'Data transformed'!$A$5:$A$185,0),MATCH(AX$4,'Data transformed'!$4:$4,0)-1),$M37),$N37),"NA"))</f>
        <v>NA</v>
      </c>
      <c r="AY37" s="103" t="str">
        <f aca="true">IF($J37="","",IF(ISNUMBER(OFFSET('Data transformed'!$A$4,MATCH($A37,'Data transformed'!$A$5:$A$185,0),MATCH(AY$4,'Data transformed'!$4:$4,0)-1)), MIN(MAX(OFFSET('Data transformed'!$A$4,MATCH($A37,'Data transformed'!$A$5:$A$185,0),MATCH(AY$4,'Data transformed'!$4:$4,0)-1),$M37),$N37),"NA"))</f>
        <v>NA</v>
      </c>
      <c r="AZ37" s="103" t="str">
        <f aca="true">IF($J37="","",IF(ISNUMBER(OFFSET('Data transformed'!$A$4,MATCH($A37,'Data transformed'!$A$5:$A$185,0),MATCH(AZ$4,'Data transformed'!$4:$4,0)-1)), MIN(MAX(OFFSET('Data transformed'!$A$4,MATCH($A37,'Data transformed'!$A$5:$A$185,0),MATCH(AZ$4,'Data transformed'!$4:$4,0)-1),$M37),$N37),"NA"))</f>
        <v>NA</v>
      </c>
      <c r="BA37" s="103" t="str">
        <f aca="true">IF($J37="","",IF(ISNUMBER(OFFSET('Data transformed'!$A$4,MATCH($A37,'Data transformed'!$A$5:$A$185,0),MATCH(BA$4,'Data transformed'!$4:$4,0)-1)), MIN(MAX(OFFSET('Data transformed'!$A$4,MATCH($A37,'Data transformed'!$A$5:$A$185,0),MATCH(BA$4,'Data transformed'!$4:$4,0)-1),$M37),$N37),"NA"))</f>
        <v>NA</v>
      </c>
      <c r="BB37" s="103" t="str">
        <f aca="true">IF($J37="","",IF(ISNUMBER(OFFSET('Data transformed'!$A$4,MATCH($A37,'Data transformed'!$A$5:$A$185,0),MATCH(BB$4,'Data transformed'!$4:$4,0)-1)), MIN(MAX(OFFSET('Data transformed'!$A$4,MATCH($A37,'Data transformed'!$A$5:$A$185,0),MATCH(BB$4,'Data transformed'!$4:$4,0)-1),$M37),$N37),"NA"))</f>
        <v>NA</v>
      </c>
      <c r="BC37" s="103" t="str">
        <f aca="true">IF($J37="","",IF(ISNUMBER(OFFSET('Data transformed'!$A$4,MATCH($A37,'Data transformed'!$A$5:$A$185,0),MATCH(BC$4,'Data transformed'!$4:$4,0)-1)), MIN(MAX(OFFSET('Data transformed'!$A$4,MATCH($A37,'Data transformed'!$A$5:$A$185,0),MATCH(BC$4,'Data transformed'!$4:$4,0)-1),$M37),$N37),"NA"))</f>
        <v>NA</v>
      </c>
      <c r="BD37" s="103" t="str">
        <f aca="true">IF($J37="","",IF(ISNUMBER(OFFSET('Data transformed'!$A$4,MATCH($A37,'Data transformed'!$A$5:$A$185,0),MATCH(BD$4,'Data transformed'!$4:$4,0)-1)), MIN(MAX(OFFSET('Data transformed'!$A$4,MATCH($A37,'Data transformed'!$A$5:$A$185,0),MATCH(BD$4,'Data transformed'!$4:$4,0)-1),$M37),$N37),"NA"))</f>
        <v>NA</v>
      </c>
      <c r="BE37" s="103" t="str">
        <f aca="true">IF($J37="","",IF(ISNUMBER(OFFSET('Data transformed'!$A$4,MATCH($A37,'Data transformed'!$A$5:$A$185,0),MATCH(BE$4,'Data transformed'!$4:$4,0)-1)), MIN(MAX(OFFSET('Data transformed'!$A$4,MATCH($A37,'Data transformed'!$A$5:$A$185,0),MATCH(BE$4,'Data transformed'!$4:$4,0)-1),$M37),$N37),"NA"))</f>
        <v>NA</v>
      </c>
      <c r="BF37" s="103" t="str">
        <f aca="true">IF($J37="","",IF(ISNUMBER(OFFSET('Data transformed'!$A$4,MATCH($A37,'Data transformed'!$A$5:$A$185,0),MATCH(BF$4,'Data transformed'!$4:$4,0)-1)), MIN(MAX(OFFSET('Data transformed'!$A$4,MATCH($A37,'Data transformed'!$A$5:$A$185,0),MATCH(BF$4,'Data transformed'!$4:$4,0)-1),$M37),$N37),"NA"))</f>
        <v>NA</v>
      </c>
      <c r="BG37" s="103" t="str">
        <f aca="true">IF($J37="","",IF(ISNUMBER(OFFSET('Data transformed'!$A$4,MATCH($A37,'Data transformed'!$A$5:$A$185,0),MATCH(BG$4,'Data transformed'!$4:$4,0)-1)), MIN(MAX(OFFSET('Data transformed'!$A$4,MATCH($A37,'Data transformed'!$A$5:$A$185,0),MATCH(BG$4,'Data transformed'!$4:$4,0)-1),$M37),$N37),"NA"))</f>
        <v>NA</v>
      </c>
      <c r="BH37" s="103" t="str">
        <f aca="true">IF($J37="","",IF(ISNUMBER(OFFSET('Data transformed'!$A$4,MATCH($A37,'Data transformed'!$A$5:$A$185,0),MATCH(BH$4,'Data transformed'!$4:$4,0)-1)), MIN(MAX(OFFSET('Data transformed'!$A$4,MATCH($A37,'Data transformed'!$A$5:$A$185,0),MATCH(BH$4,'Data transformed'!$4:$4,0)-1),$M37),$N37),"NA"))</f>
        <v>NA</v>
      </c>
      <c r="BI37" s="103" t="str">
        <f aca="true">IF($J37="","",IF(ISNUMBER(OFFSET('Data transformed'!$A$4,MATCH($A37,'Data transformed'!$A$5:$A$185,0),MATCH(BI$4,'Data transformed'!$4:$4,0)-1)), MIN(MAX(OFFSET('Data transformed'!$A$4,MATCH($A37,'Data transformed'!$A$5:$A$185,0),MATCH(BI$4,'Data transformed'!$4:$4,0)-1),$M37),$N37),"NA"))</f>
        <v>NA</v>
      </c>
      <c r="BJ37" s="103" t="str">
        <f aca="true">IF($J37="","",IF(ISNUMBER(OFFSET('Data transformed'!$A$4,MATCH($A37,'Data transformed'!$A$5:$A$185,0),MATCH(BJ$4,'Data transformed'!$4:$4,0)-1)), MIN(MAX(OFFSET('Data transformed'!$A$4,MATCH($A37,'Data transformed'!$A$5:$A$185,0),MATCH(BJ$4,'Data transformed'!$4:$4,0)-1),$M37),$N37),"NA"))</f>
        <v>NA</v>
      </c>
      <c r="BK37" s="103" t="str">
        <f aca="true">IF($J37="","",IF(ISNUMBER(OFFSET('Data transformed'!$A$4,MATCH($A37,'Data transformed'!$A$5:$A$185,0),MATCH(BK$4,'Data transformed'!$4:$4,0)-1)), MIN(MAX(OFFSET('Data transformed'!$A$4,MATCH($A37,'Data transformed'!$A$5:$A$185,0),MATCH(BK$4,'Data transformed'!$4:$4,0)-1),$M37),$N37),"NA"))</f>
        <v>NA</v>
      </c>
      <c r="BL37" s="103" t="str">
        <f aca="true">IF($J37="","",IF(ISNUMBER(OFFSET('Data transformed'!$A$4,MATCH($A37,'Data transformed'!$A$5:$A$185,0),MATCH(BL$4,'Data transformed'!$4:$4,0)-1)), MIN(MAX(OFFSET('Data transformed'!$A$4,MATCH($A37,'Data transformed'!$A$5:$A$185,0),MATCH(BL$4,'Data transformed'!$4:$4,0)-1),$M37),$N37),"NA"))</f>
        <v>NA</v>
      </c>
      <c r="BM37" s="103" t="str">
        <f aca="true">IF($J37="","",IF(ISNUMBER(OFFSET('Data transformed'!$A$4,MATCH($A37,'Data transformed'!$A$5:$A$185,0),MATCH(BM$4,'Data transformed'!$4:$4,0)-1)), MIN(MAX(OFFSET('Data transformed'!$A$4,MATCH($A37,'Data transformed'!$A$5:$A$185,0),MATCH(BM$4,'Data transformed'!$4:$4,0)-1),$M37),$N37),"NA"))</f>
        <v>NA</v>
      </c>
      <c r="BN37" s="103" t="str">
        <f aca="true">IF($J37="","",IF(ISNUMBER(OFFSET('Data transformed'!$A$4,MATCH($A37,'Data transformed'!$A$5:$A$185,0),MATCH(BN$4,'Data transformed'!$4:$4,0)-1)), MIN(MAX(OFFSET('Data transformed'!$A$4,MATCH($A37,'Data transformed'!$A$5:$A$185,0),MATCH(BN$4,'Data transformed'!$4:$4,0)-1),$M37),$N37),"NA"))</f>
        <v>NA</v>
      </c>
      <c r="BO37" s="103" t="str">
        <f aca="true">IF($J37="","",IF(ISNUMBER(OFFSET('Data transformed'!$A$4,MATCH($A37,'Data transformed'!$A$5:$A$185,0),MATCH(BO$4,'Data transformed'!$4:$4,0)-1)), MIN(MAX(OFFSET('Data transformed'!$A$4,MATCH($A37,'Data transformed'!$A$5:$A$185,0),MATCH(BO$4,'Data transformed'!$4:$4,0)-1),$M37),$N37),"NA"))</f>
        <v>NA</v>
      </c>
      <c r="BP37" s="103" t="str">
        <f aca="true">IF($J37="","",IF(ISNUMBER(OFFSET('Data transformed'!$A$4,MATCH($A37,'Data transformed'!$A$5:$A$185,0),MATCH(BP$4,'Data transformed'!$4:$4,0)-1)), MIN(MAX(OFFSET('Data transformed'!$A$4,MATCH($A37,'Data transformed'!$A$5:$A$185,0),MATCH(BP$4,'Data transformed'!$4:$4,0)-1),$M37),$N37),"NA"))</f>
        <v>NA</v>
      </c>
      <c r="BQ37" s="103" t="str">
        <f aca="true">IF($J37="","",IF(ISNUMBER(OFFSET('Data transformed'!$A$4,MATCH($A37,'Data transformed'!$A$5:$A$185,0),MATCH(BQ$4,'Data transformed'!$4:$4,0)-1)), MIN(MAX(OFFSET('Data transformed'!$A$4,MATCH($A37,'Data transformed'!$A$5:$A$185,0),MATCH(BQ$4,'Data transformed'!$4:$4,0)-1),$M37),$N37),"NA"))</f>
        <v>NA</v>
      </c>
      <c r="BR37" s="103" t="str">
        <f aca="true">IF($J37="","",IF(ISNUMBER(OFFSET('Data transformed'!$A$4,MATCH($A37,'Data transformed'!$A$5:$A$185,0),MATCH(BR$4,'Data transformed'!$4:$4,0)-1)), MIN(MAX(OFFSET('Data transformed'!$A$4,MATCH($A37,'Data transformed'!$A$5:$A$185,0),MATCH(BR$4,'Data transformed'!$4:$4,0)-1),$M37),$N37),"NA"))</f>
        <v>NA</v>
      </c>
      <c r="BS37" s="103" t="str">
        <f aca="true">IF($J37="","",IF(ISNUMBER(OFFSET('Data transformed'!$A$4,MATCH($A37,'Data transformed'!$A$5:$A$185,0),MATCH(BS$4,'Data transformed'!$4:$4,0)-1)), MIN(MAX(OFFSET('Data transformed'!$A$4,MATCH($A37,'Data transformed'!$A$5:$A$185,0),MATCH(BS$4,'Data transformed'!$4:$4,0)-1),$M37),$N37),"NA"))</f>
        <v>NA</v>
      </c>
      <c r="BT37" s="103" t="str">
        <f aca="true">IF($J37="","",IF(ISNUMBER(OFFSET('Data transformed'!$A$4,MATCH($A37,'Data transformed'!$A$5:$A$185,0),MATCH(BT$4,'Data transformed'!$4:$4,0)-1)), MIN(MAX(OFFSET('Data transformed'!$A$4,MATCH($A37,'Data transformed'!$A$5:$A$185,0),MATCH(BT$4,'Data transformed'!$4:$4,0)-1),$M37),$N37),"NA"))</f>
        <v>NA</v>
      </c>
      <c r="BU37" s="103" t="str">
        <f aca="true">IF($J37="","",IF(ISNUMBER(OFFSET('Data transformed'!$A$4,MATCH($A37,'Data transformed'!$A$5:$A$185,0),MATCH(BU$4,'Data transformed'!$4:$4,0)-1)), MIN(MAX(OFFSET('Data transformed'!$A$4,MATCH($A37,'Data transformed'!$A$5:$A$185,0),MATCH(BU$4,'Data transformed'!$4:$4,0)-1),$M37),$N37),"NA"))</f>
        <v>NA</v>
      </c>
      <c r="BV37" s="103" t="str">
        <f aca="true">IF($J37="","",IF(ISNUMBER(OFFSET('Data transformed'!$A$4,MATCH($A37,'Data transformed'!$A$5:$A$185,0),MATCH(BV$4,'Data transformed'!$4:$4,0)-1)), MIN(MAX(OFFSET('Data transformed'!$A$4,MATCH($A37,'Data transformed'!$A$5:$A$185,0),MATCH(BV$4,'Data transformed'!$4:$4,0)-1),$M37),$N37),"NA"))</f>
        <v>NA</v>
      </c>
      <c r="BW37" s="103" t="str">
        <f aca="true">IF($J37="","",IF(ISNUMBER(OFFSET('Data transformed'!$A$4,MATCH($A37,'Data transformed'!$A$5:$A$185,0),MATCH(BW$4,'Data transformed'!$4:$4,0)-1)), MIN(MAX(OFFSET('Data transformed'!$A$4,MATCH($A37,'Data transformed'!$A$5:$A$185,0),MATCH(BW$4,'Data transformed'!$4:$4,0)-1),$M37),$N37),"NA"))</f>
        <v>NA</v>
      </c>
      <c r="BX37" s="103" t="str">
        <f aca="true">IF($J37="","",IF(ISNUMBER(OFFSET('Data transformed'!$A$4,MATCH($A37,'Data transformed'!$A$5:$A$185,0),MATCH(BX$4,'Data transformed'!$4:$4,0)-1)), MIN(MAX(OFFSET('Data transformed'!$A$4,MATCH($A37,'Data transformed'!$A$5:$A$185,0),MATCH(BX$4,'Data transformed'!$4:$4,0)-1),$M37),$N37),"NA"))</f>
        <v>NA</v>
      </c>
      <c r="BY37" s="103" t="str">
        <f aca="true">IF($J37="","",IF(ISNUMBER(OFFSET('Data transformed'!$A$4,MATCH($A37,'Data transformed'!$A$5:$A$185,0),MATCH(BY$4,'Data transformed'!$4:$4,0)-1)), MIN(MAX(OFFSET('Data transformed'!$A$4,MATCH($A37,'Data transformed'!$A$5:$A$185,0),MATCH(BY$4,'Data transformed'!$4:$4,0)-1),$M37),$N37),"NA"))</f>
        <v>NA</v>
      </c>
      <c r="BZ37" s="103" t="str">
        <f aca="true">IF($J37="","",IF(ISNUMBER(OFFSET('Data transformed'!$A$4,MATCH($A37,'Data transformed'!$A$5:$A$185,0),MATCH(BZ$4,'Data transformed'!$4:$4,0)-1)), MIN(MAX(OFFSET('Data transformed'!$A$4,MATCH($A37,'Data transformed'!$A$5:$A$185,0),MATCH(BZ$4,'Data transformed'!$4:$4,0)-1),$M37),$N37),"NA"))</f>
        <v>NA</v>
      </c>
      <c r="CA37" s="103" t="str">
        <f aca="true">IF($J37="","",IF(ISNUMBER(OFFSET('Data transformed'!$A$4,MATCH($A37,'Data transformed'!$A$5:$A$185,0),MATCH(CA$4,'Data transformed'!$4:$4,0)-1)), MIN(MAX(OFFSET('Data transformed'!$A$4,MATCH($A37,'Data transformed'!$A$5:$A$185,0),MATCH(CA$4,'Data transformed'!$4:$4,0)-1),$M37),$N37),"NA"))</f>
        <v>NA</v>
      </c>
      <c r="CB37" s="103" t="str">
        <f aca="true">IF($J37="","",IF(ISNUMBER(OFFSET('Data transformed'!$A$4,MATCH($A37,'Data transformed'!$A$5:$A$185,0),MATCH(CB$4,'Data transformed'!$4:$4,0)-1)), MIN(MAX(OFFSET('Data transformed'!$A$4,MATCH($A37,'Data transformed'!$A$5:$A$185,0),MATCH(CB$4,'Data transformed'!$4:$4,0)-1),$M37),$N37),"NA"))</f>
        <v>NA</v>
      </c>
      <c r="CC37" s="103" t="str">
        <f aca="true">IF($J37="","",IF(ISNUMBER(OFFSET('Data transformed'!$A$4,MATCH($A37,'Data transformed'!$A$5:$A$185,0),MATCH(CC$4,'Data transformed'!$4:$4,0)-1)), MIN(MAX(OFFSET('Data transformed'!$A$4,MATCH($A37,'Data transformed'!$A$5:$A$185,0),MATCH(CC$4,'Data transformed'!$4:$4,0)-1),$M37),$N37),"NA"))</f>
        <v>NA</v>
      </c>
      <c r="CD37" s="103" t="str">
        <f aca="true">IF($J37="","",IF(ISNUMBER(OFFSET('Data transformed'!$A$4,MATCH($A37,'Data transformed'!$A$5:$A$185,0),MATCH(CD$4,'Data transformed'!$4:$4,0)-1)), MIN(MAX(OFFSET('Data transformed'!$A$4,MATCH($A37,'Data transformed'!$A$5:$A$185,0),MATCH(CD$4,'Data transformed'!$4:$4,0)-1),$M37),$N37),"NA"))</f>
        <v>NA</v>
      </c>
      <c r="CE37" s="103" t="str">
        <f aca="true">IF($J37="","",IF(ISNUMBER(OFFSET('Data transformed'!$A$4,MATCH($A37,'Data transformed'!$A$5:$A$185,0),MATCH(CE$4,'Data transformed'!$4:$4,0)-1)), MIN(MAX(OFFSET('Data transformed'!$A$4,MATCH($A37,'Data transformed'!$A$5:$A$185,0),MATCH(CE$4,'Data transformed'!$4:$4,0)-1),$M37),$N37),"NA"))</f>
        <v>NA</v>
      </c>
      <c r="CF37" s="103" t="str">
        <f aca="true">IF($J37="","",IF(ISNUMBER(OFFSET('Data transformed'!$A$4,MATCH($A37,'Data transformed'!$A$5:$A$185,0),MATCH(CF$4,'Data transformed'!$4:$4,0)-1)), MIN(MAX(OFFSET('Data transformed'!$A$4,MATCH($A37,'Data transformed'!$A$5:$A$185,0),MATCH(CF$4,'Data transformed'!$4:$4,0)-1),$M37),$N37),"NA"))</f>
        <v>NA</v>
      </c>
      <c r="CG37" s="103" t="str">
        <f aca="true">IF($J37="","",IF(ISNUMBER(OFFSET('Data transformed'!$A$4,MATCH($A37,'Data transformed'!$A$5:$A$185,0),MATCH(CG$4,'Data transformed'!$4:$4,0)-1)), MIN(MAX(OFFSET('Data transformed'!$A$4,MATCH($A37,'Data transformed'!$A$5:$A$185,0),MATCH(CG$4,'Data transformed'!$4:$4,0)-1),$M37),$N37),"NA"))</f>
        <v>NA</v>
      </c>
      <c r="CH37" s="103" t="str">
        <f aca="true">IF($J37="","",IF(ISNUMBER(OFFSET('Data transformed'!$A$4,MATCH($A37,'Data transformed'!$A$5:$A$185,0),MATCH(CH$4,'Data transformed'!$4:$4,0)-1)), MIN(MAX(OFFSET('Data transformed'!$A$4,MATCH($A37,'Data transformed'!$A$5:$A$185,0),MATCH(CH$4,'Data transformed'!$4:$4,0)-1),$M37),$N37),"NA"))</f>
        <v>NA</v>
      </c>
      <c r="CI37" s="103" t="str">
        <f aca="true">IF($J37="","",IF(ISNUMBER(OFFSET('Data transformed'!$A$4,MATCH($A37,'Data transformed'!$A$5:$A$185,0),MATCH(CI$4,'Data transformed'!$4:$4,0)-1)), MIN(MAX(OFFSET('Data transformed'!$A$4,MATCH($A37,'Data transformed'!$A$5:$A$185,0),MATCH(CI$4,'Data transformed'!$4:$4,0)-1),$M37),$N37),"NA"))</f>
        <v>NA</v>
      </c>
      <c r="CJ37" s="103" t="str">
        <f aca="true">IF($J37="","",IF(ISNUMBER(OFFSET('Data transformed'!$A$4,MATCH($A37,'Data transformed'!$A$5:$A$185,0),MATCH(CJ$4,'Data transformed'!$4:$4,0)-1)), MIN(MAX(OFFSET('Data transformed'!$A$4,MATCH($A37,'Data transformed'!$A$5:$A$185,0),MATCH(CJ$4,'Data transformed'!$4:$4,0)-1),$M37),$N37),"NA"))</f>
        <v>NA</v>
      </c>
      <c r="CK37" s="103" t="str">
        <f aca="true">IF($J37="","",IF(ISNUMBER(OFFSET('Data transformed'!$A$4,MATCH($A37,'Data transformed'!$A$5:$A$185,0),MATCH(CK$4,'Data transformed'!$4:$4,0)-1)), MIN(MAX(OFFSET('Data transformed'!$A$4,MATCH($A37,'Data transformed'!$A$5:$A$185,0),MATCH(CK$4,'Data transformed'!$4:$4,0)-1),$M37),$N37),"NA"))</f>
        <v>NA</v>
      </c>
      <c r="CL37" s="103" t="str">
        <f aca="true">IF($J37="","",IF(ISNUMBER(OFFSET('Data transformed'!$A$4,MATCH($A37,'Data transformed'!$A$5:$A$185,0),MATCH(CL$4,'Data transformed'!$4:$4,0)-1)), MIN(MAX(OFFSET('Data transformed'!$A$4,MATCH($A37,'Data transformed'!$A$5:$A$185,0),MATCH(CL$4,'Data transformed'!$4:$4,0)-1),$M37),$N37),"NA"))</f>
        <v>NA</v>
      </c>
      <c r="CM37" s="103" t="str">
        <f aca="true">IF($J37="","",IF(ISNUMBER(OFFSET('Data transformed'!$A$4,MATCH($A37,'Data transformed'!$A$5:$A$185,0),MATCH(CM$4,'Data transformed'!$4:$4,0)-1)), MIN(MAX(OFFSET('Data transformed'!$A$4,MATCH($A37,'Data transformed'!$A$5:$A$185,0),MATCH(CM$4,'Data transformed'!$4:$4,0)-1),$M37),$N37),"NA"))</f>
        <v>NA</v>
      </c>
      <c r="CN37" s="103" t="str">
        <f aca="true">IF($J37="","",IF(ISNUMBER(OFFSET('Data transformed'!$A$4,MATCH($A37,'Data transformed'!$A$5:$A$185,0),MATCH(CN$4,'Data transformed'!$4:$4,0)-1)), MIN(MAX(OFFSET('Data transformed'!$A$4,MATCH($A37,'Data transformed'!$A$5:$A$185,0),MATCH(CN$4,'Data transformed'!$4:$4,0)-1),$M37),$N37),"NA"))</f>
        <v>NA</v>
      </c>
      <c r="CO37" s="103" t="str">
        <f aca="true">IF($J37="","",IF(ISNUMBER(OFFSET('Data transformed'!$A$4,MATCH($A37,'Data transformed'!$A$5:$A$185,0),MATCH(CO$4,'Data transformed'!$4:$4,0)-1)), MIN(MAX(OFFSET('Data transformed'!$A$4,MATCH($A37,'Data transformed'!$A$5:$A$185,0),MATCH(CO$4,'Data transformed'!$4:$4,0)-1),$M37),$N37),"NA"))</f>
        <v>NA</v>
      </c>
      <c r="CP37" s="103" t="str">
        <f aca="true">IF($J37="","",IF(ISNUMBER(OFFSET('Data transformed'!$A$4,MATCH($A37,'Data transformed'!$A$5:$A$185,0),MATCH(CP$4,'Data transformed'!$4:$4,0)-1)), MIN(MAX(OFFSET('Data transformed'!$A$4,MATCH($A37,'Data transformed'!$A$5:$A$185,0),MATCH(CP$4,'Data transformed'!$4:$4,0)-1),$M37),$N37),"NA"))</f>
        <v>NA</v>
      </c>
      <c r="CQ37" s="103" t="str">
        <f aca="true">IF($J37="","",IF(ISNUMBER(OFFSET('Data transformed'!$A$4,MATCH($A37,'Data transformed'!$A$5:$A$185,0),MATCH(CQ$4,'Data transformed'!$4:$4,0)-1)), MIN(MAX(OFFSET('Data transformed'!$A$4,MATCH($A37,'Data transformed'!$A$5:$A$185,0),MATCH(CQ$4,'Data transformed'!$4:$4,0)-1),$M37),$N37),"NA"))</f>
        <v>NA</v>
      </c>
      <c r="CR37" s="103" t="str">
        <f aca="true">IF($J37="","",IF(ISNUMBER(OFFSET('Data transformed'!$A$4,MATCH($A37,'Data transformed'!$A$5:$A$185,0),MATCH(CR$4,'Data transformed'!$4:$4,0)-1)), MIN(MAX(OFFSET('Data transformed'!$A$4,MATCH($A37,'Data transformed'!$A$5:$A$185,0),MATCH(CR$4,'Data transformed'!$4:$4,0)-1),$M37),$N37),"NA"))</f>
        <v>NA</v>
      </c>
      <c r="CS37" s="103" t="str">
        <f aca="true">IF($J37="","",IF(ISNUMBER(OFFSET('Data transformed'!$A$4,MATCH($A37,'Data transformed'!$A$5:$A$185,0),MATCH(CS$4,'Data transformed'!$4:$4,0)-1)), MIN(MAX(OFFSET('Data transformed'!$A$4,MATCH($A37,'Data transformed'!$A$5:$A$185,0),MATCH(CS$4,'Data transformed'!$4:$4,0)-1),$M37),$N37),"NA"))</f>
        <v>NA</v>
      </c>
      <c r="CT37" s="103" t="str">
        <f aca="true">IF($J37="","",IF(ISNUMBER(OFFSET('Data transformed'!$A$4,MATCH($A37,'Data transformed'!$A$5:$A$185,0),MATCH(CT$4,'Data transformed'!$4:$4,0)-1)), MIN(MAX(OFFSET('Data transformed'!$A$4,MATCH($A37,'Data transformed'!$A$5:$A$185,0),MATCH(CT$4,'Data transformed'!$4:$4,0)-1),$M37),$N37),"NA"))</f>
        <v>NA</v>
      </c>
      <c r="CU37" s="103" t="str">
        <f aca="true">IF($J37="","",IF(ISNUMBER(OFFSET('Data transformed'!$A$4,MATCH($A37,'Data transformed'!$A$5:$A$185,0),MATCH(CU$4,'Data transformed'!$4:$4,0)-1)), MIN(MAX(OFFSET('Data transformed'!$A$4,MATCH($A37,'Data transformed'!$A$5:$A$185,0),MATCH(CU$4,'Data transformed'!$4:$4,0)-1),$M37),$N37),"NA"))</f>
        <v>NA</v>
      </c>
    </row>
    <row r="38" s="103" customFormat="true" ht="15.5" hidden="false" customHeight="false" outlineLevel="0" collapsed="false">
      <c r="A38" s="107" t="n">
        <v>2100</v>
      </c>
      <c r="B38" s="107" t="n">
        <v>2</v>
      </c>
      <c r="C38" s="103" t="str">
        <f aca="true">IF(ISBLANK(OFFSET('Raw Data'!$A$3,MATCH($A38,'Raw Data'!$B$4:$B$185,0),MATCH(C$4,'Raw Data'!$3:$3,0)-1)),"",OFFSET('Raw Data'!$A$3,MATCH($A38,'Raw Data'!$B$4:$B$185,0),MATCH(C$4,'Raw Data'!$3:$3,0)-1))</f>
        <v/>
      </c>
      <c r="D38" s="103" t="str">
        <f aca="true">IF(ISBLANK(OFFSET('Raw Data'!$A$3,MATCH($A38,'Raw Data'!$B$4:$B$185,0),MATCH(D$4,'Raw Data'!$3:$3,0)-1)),"",OFFSET('Raw Data'!$A$3,MATCH($A38,'Raw Data'!$B$4:$B$185,0),MATCH(D$4,'Raw Data'!$3:$3,0)-1))</f>
        <v>Strength and quality of consumer protection mechanisms / measures</v>
      </c>
      <c r="E38" s="103" t="str">
        <f aca="true">IF(ISBLANK(OFFSET('Raw Data'!$A$3,MATCH($A38,'Raw Data'!$B$4:$B$185,0),MATCH(E$4,'Raw Data'!$3:$3,0)-1)),"",OFFSET('Raw Data'!$A$3,MATCH($A38,'Raw Data'!$B$4:$B$185,0),MATCH(E$4,'Raw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J38" s="103" t="e">
        <f aca="true" t="array" ref="J38:J38">IFERROR(_xlfn.QUARTILE.INC(IF(ISNUMBER(OFFSET('Data transformed'!$N$4,MATCH('outliers treatment'!$A38,'Data transformed'!$A$5:$A$185),1,1,COUNTA('Data transformed'!$O$4:$CX$4))),OFFSET('Data transformed'!$N$4,MATCH('outliers treatment'!$A38,'Data transformed'!$A$5:$A$185),1,1,COUNTA('Data transformed'!$O$4:$CX$4))),1),"")</f>
        <v>#N/A</v>
      </c>
      <c r="K38" s="103" t="e">
        <f aca="true" t="array" ref="K38:K38">IFERROR(_xlfn.QUARTILE.INC(IF(ISNUMBER(OFFSET('Data transformed'!$N$4,MATCH('outliers treatment'!$A38,'Data transformed'!$A$5:$A$185),1,1,COUNTA('Data transformed'!$O$4:$CX$4))),OFFSET('Data transformed'!$N$4,MATCH('outliers treatment'!$A38,'Data transformed'!$A$5:$A$185),1,1,COUNTA('Data transformed'!$O$4:$CX$4))),3),"")</f>
        <v>#N/A</v>
      </c>
      <c r="L38" s="103" t="str">
        <f aca="false">IFERROR(K38-J38,"")</f>
        <v/>
      </c>
      <c r="P38" s="105" t="str">
        <f aca="false" t="array" ref="P38:P38">IFERROR(SKEW(IF(ISNUMBER(T38:CU38),T38:CU38,"")),"")</f>
        <v/>
      </c>
      <c r="Q38" s="103" t="n">
        <f aca="true">IF(ISBLANK(OFFSET('Data above threshold'!$A$4,MATCH('Data above threshold'!$A37,'Data above threshold'!$A$5:$A$185,0),MATCH('Data above threshold'!N$4,'Data above threshold'!$4:$4,0)-1)),1,OFFSET('Data above threshold'!$A$4,MATCH('Data above threshold'!$A37,'Data above threshold'!$A$5:$A$185,0),MATCH('Data above threshold'!N$4,'Data above threshold'!$4:$4,0)-1))</f>
        <v>1</v>
      </c>
      <c r="R38" s="103" t="e">
        <f aca="false">IF($J38="","",COUNTIF(T38:CU38,M38)+ COUNTIF(T38:CQ38,N38))</f>
        <v>#N/A</v>
      </c>
      <c r="S38" s="106" t="str">
        <f aca="false" t="array" ref="S38:S38">IF(B38&lt;4,"",1-IFERROR(SUM(ISNUMBER(T38:CU38)*(1-$T$3:$CU$3))/COUNTIF($T$3:$CU$3,0),0))</f>
        <v/>
      </c>
      <c r="T38" s="103" t="str">
        <f aca="true">IF($J38="","",IF(ISNUMBER(OFFSET('Data transformed'!$A$4,MATCH($A38,'Data transformed'!$A$5:$A$185,0),MATCH(T$4,'Data transformed'!$4:$4,0)-1)), MIN(MAX(OFFSET('Data transformed'!$A$4,MATCH($A38,'Data transformed'!$A$5:$A$185,0),MATCH(T$4,'Data transformed'!$4:$4,0)-1),$M38),$N38),"NA"))</f>
        <v>NA</v>
      </c>
      <c r="U38" s="103" t="str">
        <f aca="true">IF($J38="","",IF(ISNUMBER(OFFSET('Data transformed'!$A$4,MATCH($A38,'Data transformed'!$A$5:$A$185,0),MATCH(U$4,'Data transformed'!$4:$4,0)-1)), MIN(MAX(OFFSET('Data transformed'!$A$4,MATCH($A38,'Data transformed'!$A$5:$A$185,0),MATCH(U$4,'Data transformed'!$4:$4,0)-1),$M38),$N38),"NA"))</f>
        <v>NA</v>
      </c>
      <c r="V38" s="103" t="str">
        <f aca="true">IF($J38="","",IF(ISNUMBER(OFFSET('Data transformed'!$A$4,MATCH($A38,'Data transformed'!$A$5:$A$185,0),MATCH(V$4,'Data transformed'!$4:$4,0)-1)), MIN(MAX(OFFSET('Data transformed'!$A$4,MATCH($A38,'Data transformed'!$A$5:$A$185,0),MATCH(V$4,'Data transformed'!$4:$4,0)-1),$M38),$N38),"NA"))</f>
        <v>NA</v>
      </c>
      <c r="W38" s="103" t="str">
        <f aca="true">IF($J38="","",IF(ISNUMBER(OFFSET('Data transformed'!$A$4,MATCH($A38,'Data transformed'!$A$5:$A$185,0),MATCH(W$4,'Data transformed'!$4:$4,0)-1)), MIN(MAX(OFFSET('Data transformed'!$A$4,MATCH($A38,'Data transformed'!$A$5:$A$185,0),MATCH(W$4,'Data transformed'!$4:$4,0)-1),$M38),$N38),"NA"))</f>
        <v>NA</v>
      </c>
      <c r="X38" s="103" t="str">
        <f aca="true">IF($J38="","",IF(ISNUMBER(OFFSET('Data transformed'!$A$4,MATCH($A38,'Data transformed'!$A$5:$A$185,0),MATCH(X$4,'Data transformed'!$4:$4,0)-1)), MIN(MAX(OFFSET('Data transformed'!$A$4,MATCH($A38,'Data transformed'!$A$5:$A$185,0),MATCH(X$4,'Data transformed'!$4:$4,0)-1),$M38),$N38),"NA"))</f>
        <v>NA</v>
      </c>
      <c r="Y38" s="103" t="str">
        <f aca="true">IF($J38="","",IF(ISNUMBER(OFFSET('Data transformed'!$A$4,MATCH($A38,'Data transformed'!$A$5:$A$185,0),MATCH(Y$4,'Data transformed'!$4:$4,0)-1)), MIN(MAX(OFFSET('Data transformed'!$A$4,MATCH($A38,'Data transformed'!$A$5:$A$185,0),MATCH(Y$4,'Data transformed'!$4:$4,0)-1),$M38),$N38),"NA"))</f>
        <v>NA</v>
      </c>
      <c r="Z38" s="103" t="str">
        <f aca="true">IF($J38="","",IF(ISNUMBER(OFFSET('Data transformed'!$A$4,MATCH($A38,'Data transformed'!$A$5:$A$185,0),MATCH(Z$4,'Data transformed'!$4:$4,0)-1)), MIN(MAX(OFFSET('Data transformed'!$A$4,MATCH($A38,'Data transformed'!$A$5:$A$185,0),MATCH(Z$4,'Data transformed'!$4:$4,0)-1),$M38),$N38),"NA"))</f>
        <v>NA</v>
      </c>
      <c r="AA38" s="103" t="str">
        <f aca="true">IF($J38="","",IF(ISNUMBER(OFFSET('Data transformed'!$A$4,MATCH($A38,'Data transformed'!$A$5:$A$185,0),MATCH(AA$4,'Data transformed'!$4:$4,0)-1)), MIN(MAX(OFFSET('Data transformed'!$A$4,MATCH($A38,'Data transformed'!$A$5:$A$185,0),MATCH(AA$4,'Data transformed'!$4:$4,0)-1),$M38),$N38),"NA"))</f>
        <v>NA</v>
      </c>
      <c r="AB38" s="103" t="str">
        <f aca="true">IF($J38="","",IF(ISNUMBER(OFFSET('Data transformed'!$A$4,MATCH($A38,'Data transformed'!$A$5:$A$185,0),MATCH(AB$4,'Data transformed'!$4:$4,0)-1)), MIN(MAX(OFFSET('Data transformed'!$A$4,MATCH($A38,'Data transformed'!$A$5:$A$185,0),MATCH(AB$4,'Data transformed'!$4:$4,0)-1),$M38),$N38),"NA"))</f>
        <v>NA</v>
      </c>
      <c r="AC38" s="103" t="str">
        <f aca="true">IF($J38="","",IF(ISNUMBER(OFFSET('Data transformed'!$A$4,MATCH($A38,'Data transformed'!$A$5:$A$185,0),MATCH(AC$4,'Data transformed'!$4:$4,0)-1)), MIN(MAX(OFFSET('Data transformed'!$A$4,MATCH($A38,'Data transformed'!$A$5:$A$185,0),MATCH(AC$4,'Data transformed'!$4:$4,0)-1),$M38),$N38),"NA"))</f>
        <v>NA</v>
      </c>
      <c r="AD38" s="103" t="str">
        <f aca="true">IF($J38="","",IF(ISNUMBER(OFFSET('Data transformed'!$A$4,MATCH($A38,'Data transformed'!$A$5:$A$185,0),MATCH(AD$4,'Data transformed'!$4:$4,0)-1)), MIN(MAX(OFFSET('Data transformed'!$A$4,MATCH($A38,'Data transformed'!$A$5:$A$185,0),MATCH(AD$4,'Data transformed'!$4:$4,0)-1),$M38),$N38),"NA"))</f>
        <v>NA</v>
      </c>
      <c r="AE38" s="103" t="str">
        <f aca="true">IF($J38="","",IF(ISNUMBER(OFFSET('Data transformed'!$A$4,MATCH($A38,'Data transformed'!$A$5:$A$185,0),MATCH(AE$4,'Data transformed'!$4:$4,0)-1)), MIN(MAX(OFFSET('Data transformed'!$A$4,MATCH($A38,'Data transformed'!$A$5:$A$185,0),MATCH(AE$4,'Data transformed'!$4:$4,0)-1),$M38),$N38),"NA"))</f>
        <v>NA</v>
      </c>
      <c r="AF38" s="103" t="str">
        <f aca="true">IF($J38="","",IF(ISNUMBER(OFFSET('Data transformed'!$A$4,MATCH($A38,'Data transformed'!$A$5:$A$185,0),MATCH(AF$4,'Data transformed'!$4:$4,0)-1)), MIN(MAX(OFFSET('Data transformed'!$A$4,MATCH($A38,'Data transformed'!$A$5:$A$185,0),MATCH(AF$4,'Data transformed'!$4:$4,0)-1),$M38),$N38),"NA"))</f>
        <v>NA</v>
      </c>
      <c r="AG38" s="103" t="str">
        <f aca="true">IF($J38="","",IF(ISNUMBER(OFFSET('Data transformed'!$A$4,MATCH($A38,'Data transformed'!$A$5:$A$185,0),MATCH(AG$4,'Data transformed'!$4:$4,0)-1)), MIN(MAX(OFFSET('Data transformed'!$A$4,MATCH($A38,'Data transformed'!$A$5:$A$185,0),MATCH(AG$4,'Data transformed'!$4:$4,0)-1),$M38),$N38),"NA"))</f>
        <v>NA</v>
      </c>
      <c r="AH38" s="103" t="str">
        <f aca="true">IF($J38="","",IF(ISNUMBER(OFFSET('Data transformed'!$A$4,MATCH($A38,'Data transformed'!$A$5:$A$185,0),MATCH(AH$4,'Data transformed'!$4:$4,0)-1)), MIN(MAX(OFFSET('Data transformed'!$A$4,MATCH($A38,'Data transformed'!$A$5:$A$185,0),MATCH(AH$4,'Data transformed'!$4:$4,0)-1),$M38),$N38),"NA"))</f>
        <v>NA</v>
      </c>
      <c r="AI38" s="103" t="str">
        <f aca="true">IF($J38="","",IF(ISNUMBER(OFFSET('Data transformed'!$A$4,MATCH($A38,'Data transformed'!$A$5:$A$185,0),MATCH(AI$4,'Data transformed'!$4:$4,0)-1)), MIN(MAX(OFFSET('Data transformed'!$A$4,MATCH($A38,'Data transformed'!$A$5:$A$185,0),MATCH(AI$4,'Data transformed'!$4:$4,0)-1),$M38),$N38),"NA"))</f>
        <v>NA</v>
      </c>
      <c r="AJ38" s="103" t="str">
        <f aca="true">IF($J38="","",IF(ISNUMBER(OFFSET('Data transformed'!$A$4,MATCH($A38,'Data transformed'!$A$5:$A$185,0),MATCH(AJ$4,'Data transformed'!$4:$4,0)-1)), MIN(MAX(OFFSET('Data transformed'!$A$4,MATCH($A38,'Data transformed'!$A$5:$A$185,0),MATCH(AJ$4,'Data transformed'!$4:$4,0)-1),$M38),$N38),"NA"))</f>
        <v>NA</v>
      </c>
      <c r="AK38" s="103" t="str">
        <f aca="true">IF($J38="","",IF(ISNUMBER(OFFSET('Data transformed'!$A$4,MATCH($A38,'Data transformed'!$A$5:$A$185,0),MATCH(AK$4,'Data transformed'!$4:$4,0)-1)), MIN(MAX(OFFSET('Data transformed'!$A$4,MATCH($A38,'Data transformed'!$A$5:$A$185,0),MATCH(AK$4,'Data transformed'!$4:$4,0)-1),$M38),$N38),"NA"))</f>
        <v>NA</v>
      </c>
      <c r="AL38" s="103" t="str">
        <f aca="true">IF($J38="","",IF(ISNUMBER(OFFSET('Data transformed'!$A$4,MATCH($A38,'Data transformed'!$A$5:$A$185,0),MATCH(AL$4,'Data transformed'!$4:$4,0)-1)), MIN(MAX(OFFSET('Data transformed'!$A$4,MATCH($A38,'Data transformed'!$A$5:$A$185,0),MATCH(AL$4,'Data transformed'!$4:$4,0)-1),$M38),$N38),"NA"))</f>
        <v>NA</v>
      </c>
      <c r="AM38" s="103" t="str">
        <f aca="true">IF($J38="","",IF(ISNUMBER(OFFSET('Data transformed'!$A$4,MATCH($A38,'Data transformed'!$A$5:$A$185,0),MATCH(AM$4,'Data transformed'!$4:$4,0)-1)), MIN(MAX(OFFSET('Data transformed'!$A$4,MATCH($A38,'Data transformed'!$A$5:$A$185,0),MATCH(AM$4,'Data transformed'!$4:$4,0)-1),$M38),$N38),"NA"))</f>
        <v>NA</v>
      </c>
      <c r="AN38" s="103" t="str">
        <f aca="true">IF($J38="","",IF(ISNUMBER(OFFSET('Data transformed'!$A$4,MATCH($A38,'Data transformed'!$A$5:$A$185,0),MATCH(AN$4,'Data transformed'!$4:$4,0)-1)), MIN(MAX(OFFSET('Data transformed'!$A$4,MATCH($A38,'Data transformed'!$A$5:$A$185,0),MATCH(AN$4,'Data transformed'!$4:$4,0)-1),$M38),$N38),"NA"))</f>
        <v>NA</v>
      </c>
      <c r="AO38" s="103" t="str">
        <f aca="true">IF($J38="","",IF(ISNUMBER(OFFSET('Data transformed'!$A$4,MATCH($A38,'Data transformed'!$A$5:$A$185,0),MATCH(AO$4,'Data transformed'!$4:$4,0)-1)), MIN(MAX(OFFSET('Data transformed'!$A$4,MATCH($A38,'Data transformed'!$A$5:$A$185,0),MATCH(AO$4,'Data transformed'!$4:$4,0)-1),$M38),$N38),"NA"))</f>
        <v>NA</v>
      </c>
      <c r="AP38" s="103" t="str">
        <f aca="true">IF($J38="","",IF(ISNUMBER(OFFSET('Data transformed'!$A$4,MATCH($A38,'Data transformed'!$A$5:$A$185,0),MATCH(AP$4,'Data transformed'!$4:$4,0)-1)), MIN(MAX(OFFSET('Data transformed'!$A$4,MATCH($A38,'Data transformed'!$A$5:$A$185,0),MATCH(AP$4,'Data transformed'!$4:$4,0)-1),$M38),$N38),"NA"))</f>
        <v>NA</v>
      </c>
      <c r="AQ38" s="103" t="str">
        <f aca="true">IF($J38="","",IF(ISNUMBER(OFFSET('Data transformed'!$A$4,MATCH($A38,'Data transformed'!$A$5:$A$185,0),MATCH(AQ$4,'Data transformed'!$4:$4,0)-1)), MIN(MAX(OFFSET('Data transformed'!$A$4,MATCH($A38,'Data transformed'!$A$5:$A$185,0),MATCH(AQ$4,'Data transformed'!$4:$4,0)-1),$M38),$N38),"NA"))</f>
        <v>NA</v>
      </c>
      <c r="AR38" s="103" t="str">
        <f aca="true">IF($J38="","",IF(ISNUMBER(OFFSET('Data transformed'!$A$4,MATCH($A38,'Data transformed'!$A$5:$A$185,0),MATCH(AR$4,'Data transformed'!$4:$4,0)-1)), MIN(MAX(OFFSET('Data transformed'!$A$4,MATCH($A38,'Data transformed'!$A$5:$A$185,0),MATCH(AR$4,'Data transformed'!$4:$4,0)-1),$M38),$N38),"NA"))</f>
        <v>NA</v>
      </c>
      <c r="AS38" s="103" t="str">
        <f aca="true">IF($J38="","",IF(ISNUMBER(OFFSET('Data transformed'!$A$4,MATCH($A38,'Data transformed'!$A$5:$A$185,0),MATCH(AS$4,'Data transformed'!$4:$4,0)-1)), MIN(MAX(OFFSET('Data transformed'!$A$4,MATCH($A38,'Data transformed'!$A$5:$A$185,0),MATCH(AS$4,'Data transformed'!$4:$4,0)-1),$M38),$N38),"NA"))</f>
        <v>NA</v>
      </c>
      <c r="AT38" s="103" t="str">
        <f aca="true">IF($J38="","",IF(ISNUMBER(OFFSET('Data transformed'!$A$4,MATCH($A38,'Data transformed'!$A$5:$A$185,0),MATCH(AT$4,'Data transformed'!$4:$4,0)-1)), MIN(MAX(OFFSET('Data transformed'!$A$4,MATCH($A38,'Data transformed'!$A$5:$A$185,0),MATCH(AT$4,'Data transformed'!$4:$4,0)-1),$M38),$N38),"NA"))</f>
        <v>NA</v>
      </c>
      <c r="AU38" s="103" t="str">
        <f aca="true">IF($J38="","",IF(ISNUMBER(OFFSET('Data transformed'!$A$4,MATCH($A38,'Data transformed'!$A$5:$A$185,0),MATCH(AU$4,'Data transformed'!$4:$4,0)-1)), MIN(MAX(OFFSET('Data transformed'!$A$4,MATCH($A38,'Data transformed'!$A$5:$A$185,0),MATCH(AU$4,'Data transformed'!$4:$4,0)-1),$M38),$N38),"NA"))</f>
        <v>NA</v>
      </c>
      <c r="AV38" s="103" t="str">
        <f aca="true">IF($J38="","",IF(ISNUMBER(OFFSET('Data transformed'!$A$4,MATCH($A38,'Data transformed'!$A$5:$A$185,0),MATCH(AV$4,'Data transformed'!$4:$4,0)-1)), MIN(MAX(OFFSET('Data transformed'!$A$4,MATCH($A38,'Data transformed'!$A$5:$A$185,0),MATCH(AV$4,'Data transformed'!$4:$4,0)-1),$M38),$N38),"NA"))</f>
        <v>NA</v>
      </c>
      <c r="AW38" s="103" t="str">
        <f aca="true">IF($J38="","",IF(ISNUMBER(OFFSET('Data transformed'!$A$4,MATCH($A38,'Data transformed'!$A$5:$A$185,0),MATCH(AW$4,'Data transformed'!$4:$4,0)-1)), MIN(MAX(OFFSET('Data transformed'!$A$4,MATCH($A38,'Data transformed'!$A$5:$A$185,0),MATCH(AW$4,'Data transformed'!$4:$4,0)-1),$M38),$N38),"NA"))</f>
        <v>NA</v>
      </c>
      <c r="AX38" s="103" t="str">
        <f aca="true">IF($J38="","",IF(ISNUMBER(OFFSET('Data transformed'!$A$4,MATCH($A38,'Data transformed'!$A$5:$A$185,0),MATCH(AX$4,'Data transformed'!$4:$4,0)-1)), MIN(MAX(OFFSET('Data transformed'!$A$4,MATCH($A38,'Data transformed'!$A$5:$A$185,0),MATCH(AX$4,'Data transformed'!$4:$4,0)-1),$M38),$N38),"NA"))</f>
        <v>NA</v>
      </c>
      <c r="AY38" s="103" t="str">
        <f aca="true">IF($J38="","",IF(ISNUMBER(OFFSET('Data transformed'!$A$4,MATCH($A38,'Data transformed'!$A$5:$A$185,0),MATCH(AY$4,'Data transformed'!$4:$4,0)-1)), MIN(MAX(OFFSET('Data transformed'!$A$4,MATCH($A38,'Data transformed'!$A$5:$A$185,0),MATCH(AY$4,'Data transformed'!$4:$4,0)-1),$M38),$N38),"NA"))</f>
        <v>NA</v>
      </c>
      <c r="AZ38" s="103" t="str">
        <f aca="true">IF($J38="","",IF(ISNUMBER(OFFSET('Data transformed'!$A$4,MATCH($A38,'Data transformed'!$A$5:$A$185,0),MATCH(AZ$4,'Data transformed'!$4:$4,0)-1)), MIN(MAX(OFFSET('Data transformed'!$A$4,MATCH($A38,'Data transformed'!$A$5:$A$185,0),MATCH(AZ$4,'Data transformed'!$4:$4,0)-1),$M38),$N38),"NA"))</f>
        <v>NA</v>
      </c>
      <c r="BA38" s="103" t="str">
        <f aca="true">IF($J38="","",IF(ISNUMBER(OFFSET('Data transformed'!$A$4,MATCH($A38,'Data transformed'!$A$5:$A$185,0),MATCH(BA$4,'Data transformed'!$4:$4,0)-1)), MIN(MAX(OFFSET('Data transformed'!$A$4,MATCH($A38,'Data transformed'!$A$5:$A$185,0),MATCH(BA$4,'Data transformed'!$4:$4,0)-1),$M38),$N38),"NA"))</f>
        <v>NA</v>
      </c>
      <c r="BB38" s="103" t="str">
        <f aca="true">IF($J38="","",IF(ISNUMBER(OFFSET('Data transformed'!$A$4,MATCH($A38,'Data transformed'!$A$5:$A$185,0),MATCH(BB$4,'Data transformed'!$4:$4,0)-1)), MIN(MAX(OFFSET('Data transformed'!$A$4,MATCH($A38,'Data transformed'!$A$5:$A$185,0),MATCH(BB$4,'Data transformed'!$4:$4,0)-1),$M38),$N38),"NA"))</f>
        <v>NA</v>
      </c>
      <c r="BC38" s="103" t="str">
        <f aca="true">IF($J38="","",IF(ISNUMBER(OFFSET('Data transformed'!$A$4,MATCH($A38,'Data transformed'!$A$5:$A$185,0),MATCH(BC$4,'Data transformed'!$4:$4,0)-1)), MIN(MAX(OFFSET('Data transformed'!$A$4,MATCH($A38,'Data transformed'!$A$5:$A$185,0),MATCH(BC$4,'Data transformed'!$4:$4,0)-1),$M38),$N38),"NA"))</f>
        <v>NA</v>
      </c>
      <c r="BD38" s="103" t="str">
        <f aca="true">IF($J38="","",IF(ISNUMBER(OFFSET('Data transformed'!$A$4,MATCH($A38,'Data transformed'!$A$5:$A$185,0),MATCH(BD$4,'Data transformed'!$4:$4,0)-1)), MIN(MAX(OFFSET('Data transformed'!$A$4,MATCH($A38,'Data transformed'!$A$5:$A$185,0),MATCH(BD$4,'Data transformed'!$4:$4,0)-1),$M38),$N38),"NA"))</f>
        <v>NA</v>
      </c>
      <c r="BE38" s="103" t="str">
        <f aca="true">IF($J38="","",IF(ISNUMBER(OFFSET('Data transformed'!$A$4,MATCH($A38,'Data transformed'!$A$5:$A$185,0),MATCH(BE$4,'Data transformed'!$4:$4,0)-1)), MIN(MAX(OFFSET('Data transformed'!$A$4,MATCH($A38,'Data transformed'!$A$5:$A$185,0),MATCH(BE$4,'Data transformed'!$4:$4,0)-1),$M38),$N38),"NA"))</f>
        <v>NA</v>
      </c>
      <c r="BF38" s="103" t="str">
        <f aca="true">IF($J38="","",IF(ISNUMBER(OFFSET('Data transformed'!$A$4,MATCH($A38,'Data transformed'!$A$5:$A$185,0),MATCH(BF$4,'Data transformed'!$4:$4,0)-1)), MIN(MAX(OFFSET('Data transformed'!$A$4,MATCH($A38,'Data transformed'!$A$5:$A$185,0),MATCH(BF$4,'Data transformed'!$4:$4,0)-1),$M38),$N38),"NA"))</f>
        <v>NA</v>
      </c>
      <c r="BG38" s="103" t="str">
        <f aca="true">IF($J38="","",IF(ISNUMBER(OFFSET('Data transformed'!$A$4,MATCH($A38,'Data transformed'!$A$5:$A$185,0),MATCH(BG$4,'Data transformed'!$4:$4,0)-1)), MIN(MAX(OFFSET('Data transformed'!$A$4,MATCH($A38,'Data transformed'!$A$5:$A$185,0),MATCH(BG$4,'Data transformed'!$4:$4,0)-1),$M38),$N38),"NA"))</f>
        <v>NA</v>
      </c>
      <c r="BH38" s="103" t="str">
        <f aca="true">IF($J38="","",IF(ISNUMBER(OFFSET('Data transformed'!$A$4,MATCH($A38,'Data transformed'!$A$5:$A$185,0),MATCH(BH$4,'Data transformed'!$4:$4,0)-1)), MIN(MAX(OFFSET('Data transformed'!$A$4,MATCH($A38,'Data transformed'!$A$5:$A$185,0),MATCH(BH$4,'Data transformed'!$4:$4,0)-1),$M38),$N38),"NA"))</f>
        <v>NA</v>
      </c>
      <c r="BI38" s="103" t="str">
        <f aca="true">IF($J38="","",IF(ISNUMBER(OFFSET('Data transformed'!$A$4,MATCH($A38,'Data transformed'!$A$5:$A$185,0),MATCH(BI$4,'Data transformed'!$4:$4,0)-1)), MIN(MAX(OFFSET('Data transformed'!$A$4,MATCH($A38,'Data transformed'!$A$5:$A$185,0),MATCH(BI$4,'Data transformed'!$4:$4,0)-1),$M38),$N38),"NA"))</f>
        <v>NA</v>
      </c>
      <c r="BJ38" s="103" t="str">
        <f aca="true">IF($J38="","",IF(ISNUMBER(OFFSET('Data transformed'!$A$4,MATCH($A38,'Data transformed'!$A$5:$A$185,0),MATCH(BJ$4,'Data transformed'!$4:$4,0)-1)), MIN(MAX(OFFSET('Data transformed'!$A$4,MATCH($A38,'Data transformed'!$A$5:$A$185,0),MATCH(BJ$4,'Data transformed'!$4:$4,0)-1),$M38),$N38),"NA"))</f>
        <v>NA</v>
      </c>
      <c r="BK38" s="103" t="str">
        <f aca="true">IF($J38="","",IF(ISNUMBER(OFFSET('Data transformed'!$A$4,MATCH($A38,'Data transformed'!$A$5:$A$185,0),MATCH(BK$4,'Data transformed'!$4:$4,0)-1)), MIN(MAX(OFFSET('Data transformed'!$A$4,MATCH($A38,'Data transformed'!$A$5:$A$185,0),MATCH(BK$4,'Data transformed'!$4:$4,0)-1),$M38),$N38),"NA"))</f>
        <v>NA</v>
      </c>
      <c r="BL38" s="103" t="str">
        <f aca="true">IF($J38="","",IF(ISNUMBER(OFFSET('Data transformed'!$A$4,MATCH($A38,'Data transformed'!$A$5:$A$185,0),MATCH(BL$4,'Data transformed'!$4:$4,0)-1)), MIN(MAX(OFFSET('Data transformed'!$A$4,MATCH($A38,'Data transformed'!$A$5:$A$185,0),MATCH(BL$4,'Data transformed'!$4:$4,0)-1),$M38),$N38),"NA"))</f>
        <v>NA</v>
      </c>
      <c r="BM38" s="103" t="str">
        <f aca="true">IF($J38="","",IF(ISNUMBER(OFFSET('Data transformed'!$A$4,MATCH($A38,'Data transformed'!$A$5:$A$185,0),MATCH(BM$4,'Data transformed'!$4:$4,0)-1)), MIN(MAX(OFFSET('Data transformed'!$A$4,MATCH($A38,'Data transformed'!$A$5:$A$185,0),MATCH(BM$4,'Data transformed'!$4:$4,0)-1),$M38),$N38),"NA"))</f>
        <v>NA</v>
      </c>
      <c r="BN38" s="103" t="str">
        <f aca="true">IF($J38="","",IF(ISNUMBER(OFFSET('Data transformed'!$A$4,MATCH($A38,'Data transformed'!$A$5:$A$185,0),MATCH(BN$4,'Data transformed'!$4:$4,0)-1)), MIN(MAX(OFFSET('Data transformed'!$A$4,MATCH($A38,'Data transformed'!$A$5:$A$185,0),MATCH(BN$4,'Data transformed'!$4:$4,0)-1),$M38),$N38),"NA"))</f>
        <v>NA</v>
      </c>
      <c r="BO38" s="103" t="str">
        <f aca="true">IF($J38="","",IF(ISNUMBER(OFFSET('Data transformed'!$A$4,MATCH($A38,'Data transformed'!$A$5:$A$185,0),MATCH(BO$4,'Data transformed'!$4:$4,0)-1)), MIN(MAX(OFFSET('Data transformed'!$A$4,MATCH($A38,'Data transformed'!$A$5:$A$185,0),MATCH(BO$4,'Data transformed'!$4:$4,0)-1),$M38),$N38),"NA"))</f>
        <v>NA</v>
      </c>
      <c r="BP38" s="103" t="str">
        <f aca="true">IF($J38="","",IF(ISNUMBER(OFFSET('Data transformed'!$A$4,MATCH($A38,'Data transformed'!$A$5:$A$185,0),MATCH(BP$4,'Data transformed'!$4:$4,0)-1)), MIN(MAX(OFFSET('Data transformed'!$A$4,MATCH($A38,'Data transformed'!$A$5:$A$185,0),MATCH(BP$4,'Data transformed'!$4:$4,0)-1),$M38),$N38),"NA"))</f>
        <v>NA</v>
      </c>
      <c r="BQ38" s="103" t="str">
        <f aca="true">IF($J38="","",IF(ISNUMBER(OFFSET('Data transformed'!$A$4,MATCH($A38,'Data transformed'!$A$5:$A$185,0),MATCH(BQ$4,'Data transformed'!$4:$4,0)-1)), MIN(MAX(OFFSET('Data transformed'!$A$4,MATCH($A38,'Data transformed'!$A$5:$A$185,0),MATCH(BQ$4,'Data transformed'!$4:$4,0)-1),$M38),$N38),"NA"))</f>
        <v>NA</v>
      </c>
      <c r="BR38" s="103" t="str">
        <f aca="true">IF($J38="","",IF(ISNUMBER(OFFSET('Data transformed'!$A$4,MATCH($A38,'Data transformed'!$A$5:$A$185,0),MATCH(BR$4,'Data transformed'!$4:$4,0)-1)), MIN(MAX(OFFSET('Data transformed'!$A$4,MATCH($A38,'Data transformed'!$A$5:$A$185,0),MATCH(BR$4,'Data transformed'!$4:$4,0)-1),$M38),$N38),"NA"))</f>
        <v>NA</v>
      </c>
      <c r="BS38" s="103" t="str">
        <f aca="true">IF($J38="","",IF(ISNUMBER(OFFSET('Data transformed'!$A$4,MATCH($A38,'Data transformed'!$A$5:$A$185,0),MATCH(BS$4,'Data transformed'!$4:$4,0)-1)), MIN(MAX(OFFSET('Data transformed'!$A$4,MATCH($A38,'Data transformed'!$A$5:$A$185,0),MATCH(BS$4,'Data transformed'!$4:$4,0)-1),$M38),$N38),"NA"))</f>
        <v>NA</v>
      </c>
      <c r="BT38" s="103" t="str">
        <f aca="true">IF($J38="","",IF(ISNUMBER(OFFSET('Data transformed'!$A$4,MATCH($A38,'Data transformed'!$A$5:$A$185,0),MATCH(BT$4,'Data transformed'!$4:$4,0)-1)), MIN(MAX(OFFSET('Data transformed'!$A$4,MATCH($A38,'Data transformed'!$A$5:$A$185,0),MATCH(BT$4,'Data transformed'!$4:$4,0)-1),$M38),$N38),"NA"))</f>
        <v>NA</v>
      </c>
      <c r="BU38" s="103" t="str">
        <f aca="true">IF($J38="","",IF(ISNUMBER(OFFSET('Data transformed'!$A$4,MATCH($A38,'Data transformed'!$A$5:$A$185,0),MATCH(BU$4,'Data transformed'!$4:$4,0)-1)), MIN(MAX(OFFSET('Data transformed'!$A$4,MATCH($A38,'Data transformed'!$A$5:$A$185,0),MATCH(BU$4,'Data transformed'!$4:$4,0)-1),$M38),$N38),"NA"))</f>
        <v>NA</v>
      </c>
      <c r="BV38" s="103" t="str">
        <f aca="true">IF($J38="","",IF(ISNUMBER(OFFSET('Data transformed'!$A$4,MATCH($A38,'Data transformed'!$A$5:$A$185,0),MATCH(BV$4,'Data transformed'!$4:$4,0)-1)), MIN(MAX(OFFSET('Data transformed'!$A$4,MATCH($A38,'Data transformed'!$A$5:$A$185,0),MATCH(BV$4,'Data transformed'!$4:$4,0)-1),$M38),$N38),"NA"))</f>
        <v>NA</v>
      </c>
      <c r="BW38" s="103" t="str">
        <f aca="true">IF($J38="","",IF(ISNUMBER(OFFSET('Data transformed'!$A$4,MATCH($A38,'Data transformed'!$A$5:$A$185,0),MATCH(BW$4,'Data transformed'!$4:$4,0)-1)), MIN(MAX(OFFSET('Data transformed'!$A$4,MATCH($A38,'Data transformed'!$A$5:$A$185,0),MATCH(BW$4,'Data transformed'!$4:$4,0)-1),$M38),$N38),"NA"))</f>
        <v>NA</v>
      </c>
      <c r="BX38" s="103" t="str">
        <f aca="true">IF($J38="","",IF(ISNUMBER(OFFSET('Data transformed'!$A$4,MATCH($A38,'Data transformed'!$A$5:$A$185,0),MATCH(BX$4,'Data transformed'!$4:$4,0)-1)), MIN(MAX(OFFSET('Data transformed'!$A$4,MATCH($A38,'Data transformed'!$A$5:$A$185,0),MATCH(BX$4,'Data transformed'!$4:$4,0)-1),$M38),$N38),"NA"))</f>
        <v>NA</v>
      </c>
      <c r="BY38" s="103" t="str">
        <f aca="true">IF($J38="","",IF(ISNUMBER(OFFSET('Data transformed'!$A$4,MATCH($A38,'Data transformed'!$A$5:$A$185,0),MATCH(BY$4,'Data transformed'!$4:$4,0)-1)), MIN(MAX(OFFSET('Data transformed'!$A$4,MATCH($A38,'Data transformed'!$A$5:$A$185,0),MATCH(BY$4,'Data transformed'!$4:$4,0)-1),$M38),$N38),"NA"))</f>
        <v>NA</v>
      </c>
      <c r="BZ38" s="103" t="str">
        <f aca="true">IF($J38="","",IF(ISNUMBER(OFFSET('Data transformed'!$A$4,MATCH($A38,'Data transformed'!$A$5:$A$185,0),MATCH(BZ$4,'Data transformed'!$4:$4,0)-1)), MIN(MAX(OFFSET('Data transformed'!$A$4,MATCH($A38,'Data transformed'!$A$5:$A$185,0),MATCH(BZ$4,'Data transformed'!$4:$4,0)-1),$M38),$N38),"NA"))</f>
        <v>NA</v>
      </c>
      <c r="CA38" s="103" t="str">
        <f aca="true">IF($J38="","",IF(ISNUMBER(OFFSET('Data transformed'!$A$4,MATCH($A38,'Data transformed'!$A$5:$A$185,0),MATCH(CA$4,'Data transformed'!$4:$4,0)-1)), MIN(MAX(OFFSET('Data transformed'!$A$4,MATCH($A38,'Data transformed'!$A$5:$A$185,0),MATCH(CA$4,'Data transformed'!$4:$4,0)-1),$M38),$N38),"NA"))</f>
        <v>NA</v>
      </c>
      <c r="CB38" s="103" t="str">
        <f aca="true">IF($J38="","",IF(ISNUMBER(OFFSET('Data transformed'!$A$4,MATCH($A38,'Data transformed'!$A$5:$A$185,0),MATCH(CB$4,'Data transformed'!$4:$4,0)-1)), MIN(MAX(OFFSET('Data transformed'!$A$4,MATCH($A38,'Data transformed'!$A$5:$A$185,0),MATCH(CB$4,'Data transformed'!$4:$4,0)-1),$M38),$N38),"NA"))</f>
        <v>NA</v>
      </c>
      <c r="CC38" s="103" t="str">
        <f aca="true">IF($J38="","",IF(ISNUMBER(OFFSET('Data transformed'!$A$4,MATCH($A38,'Data transformed'!$A$5:$A$185,0),MATCH(CC$4,'Data transformed'!$4:$4,0)-1)), MIN(MAX(OFFSET('Data transformed'!$A$4,MATCH($A38,'Data transformed'!$A$5:$A$185,0),MATCH(CC$4,'Data transformed'!$4:$4,0)-1),$M38),$N38),"NA"))</f>
        <v>NA</v>
      </c>
      <c r="CD38" s="103" t="str">
        <f aca="true">IF($J38="","",IF(ISNUMBER(OFFSET('Data transformed'!$A$4,MATCH($A38,'Data transformed'!$A$5:$A$185,0),MATCH(CD$4,'Data transformed'!$4:$4,0)-1)), MIN(MAX(OFFSET('Data transformed'!$A$4,MATCH($A38,'Data transformed'!$A$5:$A$185,0),MATCH(CD$4,'Data transformed'!$4:$4,0)-1),$M38),$N38),"NA"))</f>
        <v>NA</v>
      </c>
      <c r="CE38" s="103" t="str">
        <f aca="true">IF($J38="","",IF(ISNUMBER(OFFSET('Data transformed'!$A$4,MATCH($A38,'Data transformed'!$A$5:$A$185,0),MATCH(CE$4,'Data transformed'!$4:$4,0)-1)), MIN(MAX(OFFSET('Data transformed'!$A$4,MATCH($A38,'Data transformed'!$A$5:$A$185,0),MATCH(CE$4,'Data transformed'!$4:$4,0)-1),$M38),$N38),"NA"))</f>
        <v>NA</v>
      </c>
      <c r="CF38" s="103" t="str">
        <f aca="true">IF($J38="","",IF(ISNUMBER(OFFSET('Data transformed'!$A$4,MATCH($A38,'Data transformed'!$A$5:$A$185,0),MATCH(CF$4,'Data transformed'!$4:$4,0)-1)), MIN(MAX(OFFSET('Data transformed'!$A$4,MATCH($A38,'Data transformed'!$A$5:$A$185,0),MATCH(CF$4,'Data transformed'!$4:$4,0)-1),$M38),$N38),"NA"))</f>
        <v>NA</v>
      </c>
      <c r="CG38" s="103" t="str">
        <f aca="true">IF($J38="","",IF(ISNUMBER(OFFSET('Data transformed'!$A$4,MATCH($A38,'Data transformed'!$A$5:$A$185,0),MATCH(CG$4,'Data transformed'!$4:$4,0)-1)), MIN(MAX(OFFSET('Data transformed'!$A$4,MATCH($A38,'Data transformed'!$A$5:$A$185,0),MATCH(CG$4,'Data transformed'!$4:$4,0)-1),$M38),$N38),"NA"))</f>
        <v>NA</v>
      </c>
      <c r="CH38" s="103" t="str">
        <f aca="true">IF($J38="","",IF(ISNUMBER(OFFSET('Data transformed'!$A$4,MATCH($A38,'Data transformed'!$A$5:$A$185,0),MATCH(CH$4,'Data transformed'!$4:$4,0)-1)), MIN(MAX(OFFSET('Data transformed'!$A$4,MATCH($A38,'Data transformed'!$A$5:$A$185,0),MATCH(CH$4,'Data transformed'!$4:$4,0)-1),$M38),$N38),"NA"))</f>
        <v>NA</v>
      </c>
      <c r="CI38" s="103" t="str">
        <f aca="true">IF($J38="","",IF(ISNUMBER(OFFSET('Data transformed'!$A$4,MATCH($A38,'Data transformed'!$A$5:$A$185,0),MATCH(CI$4,'Data transformed'!$4:$4,0)-1)), MIN(MAX(OFFSET('Data transformed'!$A$4,MATCH($A38,'Data transformed'!$A$5:$A$185,0),MATCH(CI$4,'Data transformed'!$4:$4,0)-1),$M38),$N38),"NA"))</f>
        <v>NA</v>
      </c>
      <c r="CJ38" s="103" t="str">
        <f aca="true">IF($J38="","",IF(ISNUMBER(OFFSET('Data transformed'!$A$4,MATCH($A38,'Data transformed'!$A$5:$A$185,0),MATCH(CJ$4,'Data transformed'!$4:$4,0)-1)), MIN(MAX(OFFSET('Data transformed'!$A$4,MATCH($A38,'Data transformed'!$A$5:$A$185,0),MATCH(CJ$4,'Data transformed'!$4:$4,0)-1),$M38),$N38),"NA"))</f>
        <v>NA</v>
      </c>
      <c r="CK38" s="103" t="str">
        <f aca="true">IF($J38="","",IF(ISNUMBER(OFFSET('Data transformed'!$A$4,MATCH($A38,'Data transformed'!$A$5:$A$185,0),MATCH(CK$4,'Data transformed'!$4:$4,0)-1)), MIN(MAX(OFFSET('Data transformed'!$A$4,MATCH($A38,'Data transformed'!$A$5:$A$185,0),MATCH(CK$4,'Data transformed'!$4:$4,0)-1),$M38),$N38),"NA"))</f>
        <v>NA</v>
      </c>
      <c r="CL38" s="103" t="str">
        <f aca="true">IF($J38="","",IF(ISNUMBER(OFFSET('Data transformed'!$A$4,MATCH($A38,'Data transformed'!$A$5:$A$185,0),MATCH(CL$4,'Data transformed'!$4:$4,0)-1)), MIN(MAX(OFFSET('Data transformed'!$A$4,MATCH($A38,'Data transformed'!$A$5:$A$185,0),MATCH(CL$4,'Data transformed'!$4:$4,0)-1),$M38),$N38),"NA"))</f>
        <v>NA</v>
      </c>
      <c r="CM38" s="103" t="str">
        <f aca="true">IF($J38="","",IF(ISNUMBER(OFFSET('Data transformed'!$A$4,MATCH($A38,'Data transformed'!$A$5:$A$185,0),MATCH(CM$4,'Data transformed'!$4:$4,0)-1)), MIN(MAX(OFFSET('Data transformed'!$A$4,MATCH($A38,'Data transformed'!$A$5:$A$185,0),MATCH(CM$4,'Data transformed'!$4:$4,0)-1),$M38),$N38),"NA"))</f>
        <v>NA</v>
      </c>
      <c r="CN38" s="103" t="str">
        <f aca="true">IF($J38="","",IF(ISNUMBER(OFFSET('Data transformed'!$A$4,MATCH($A38,'Data transformed'!$A$5:$A$185,0),MATCH(CN$4,'Data transformed'!$4:$4,0)-1)), MIN(MAX(OFFSET('Data transformed'!$A$4,MATCH($A38,'Data transformed'!$A$5:$A$185,0),MATCH(CN$4,'Data transformed'!$4:$4,0)-1),$M38),$N38),"NA"))</f>
        <v>NA</v>
      </c>
      <c r="CO38" s="103" t="str">
        <f aca="true">IF($J38="","",IF(ISNUMBER(OFFSET('Data transformed'!$A$4,MATCH($A38,'Data transformed'!$A$5:$A$185,0),MATCH(CO$4,'Data transformed'!$4:$4,0)-1)), MIN(MAX(OFFSET('Data transformed'!$A$4,MATCH($A38,'Data transformed'!$A$5:$A$185,0),MATCH(CO$4,'Data transformed'!$4:$4,0)-1),$M38),$N38),"NA"))</f>
        <v>NA</v>
      </c>
      <c r="CP38" s="103" t="str">
        <f aca="true">IF($J38="","",IF(ISNUMBER(OFFSET('Data transformed'!$A$4,MATCH($A38,'Data transformed'!$A$5:$A$185,0),MATCH(CP$4,'Data transformed'!$4:$4,0)-1)), MIN(MAX(OFFSET('Data transformed'!$A$4,MATCH($A38,'Data transformed'!$A$5:$A$185,0),MATCH(CP$4,'Data transformed'!$4:$4,0)-1),$M38),$N38),"NA"))</f>
        <v>NA</v>
      </c>
      <c r="CQ38" s="103" t="str">
        <f aca="true">IF($J38="","",IF(ISNUMBER(OFFSET('Data transformed'!$A$4,MATCH($A38,'Data transformed'!$A$5:$A$185,0),MATCH(CQ$4,'Data transformed'!$4:$4,0)-1)), MIN(MAX(OFFSET('Data transformed'!$A$4,MATCH($A38,'Data transformed'!$A$5:$A$185,0),MATCH(CQ$4,'Data transformed'!$4:$4,0)-1),$M38),$N38),"NA"))</f>
        <v>NA</v>
      </c>
      <c r="CR38" s="103" t="str">
        <f aca="true">IF($J38="","",IF(ISNUMBER(OFFSET('Data transformed'!$A$4,MATCH($A38,'Data transformed'!$A$5:$A$185,0),MATCH(CR$4,'Data transformed'!$4:$4,0)-1)), MIN(MAX(OFFSET('Data transformed'!$A$4,MATCH($A38,'Data transformed'!$A$5:$A$185,0),MATCH(CR$4,'Data transformed'!$4:$4,0)-1),$M38),$N38),"NA"))</f>
        <v>NA</v>
      </c>
      <c r="CS38" s="103" t="str">
        <f aca="true">IF($J38="","",IF(ISNUMBER(OFFSET('Data transformed'!$A$4,MATCH($A38,'Data transformed'!$A$5:$A$185,0),MATCH(CS$4,'Data transformed'!$4:$4,0)-1)), MIN(MAX(OFFSET('Data transformed'!$A$4,MATCH($A38,'Data transformed'!$A$5:$A$185,0),MATCH(CS$4,'Data transformed'!$4:$4,0)-1),$M38),$N38),"NA"))</f>
        <v>NA</v>
      </c>
      <c r="CT38" s="103" t="str">
        <f aca="true">IF($J38="","",IF(ISNUMBER(OFFSET('Data transformed'!$A$4,MATCH($A38,'Data transformed'!$A$5:$A$185,0),MATCH(CT$4,'Data transformed'!$4:$4,0)-1)), MIN(MAX(OFFSET('Data transformed'!$A$4,MATCH($A38,'Data transformed'!$A$5:$A$185,0),MATCH(CT$4,'Data transformed'!$4:$4,0)-1),$M38),$N38),"NA"))</f>
        <v>NA</v>
      </c>
      <c r="CU38" s="103" t="str">
        <f aca="true">IF($J38="","",IF(ISNUMBER(OFFSET('Data transformed'!$A$4,MATCH($A38,'Data transformed'!$A$5:$A$185,0),MATCH(CU$4,'Data transformed'!$4:$4,0)-1)), MIN(MAX(OFFSET('Data transformed'!$A$4,MATCH($A38,'Data transformed'!$A$5:$A$185,0),MATCH(CU$4,'Data transformed'!$4:$4,0)-1),$M38),$N38),"NA"))</f>
        <v>NA</v>
      </c>
    </row>
    <row r="39" s="103" customFormat="true" ht="15.5" hidden="false" customHeight="false" outlineLevel="0" collapsed="false">
      <c r="A39" s="107" t="n">
        <v>2110</v>
      </c>
      <c r="B39" s="107" t="n">
        <v>3</v>
      </c>
      <c r="C39" s="103" t="str">
        <f aca="true">IF(ISBLANK(OFFSET('Raw Data'!$A$3,MATCH($A39,'Raw Data'!$B$4:$B$185,0),MATCH(C$4,'Raw Data'!$3:$3,0)-1)),"",OFFSET('Raw Data'!$A$3,MATCH($A39,'Raw Data'!$B$4:$B$185,0),MATCH(C$4,'Raw Data'!$3:$3,0)-1))</f>
        <v>Regulatory quality</v>
      </c>
      <c r="D39" s="103" t="str">
        <f aca="true">IF(ISBLANK(OFFSET('Raw Data'!$A$3,MATCH($A39,'Raw Data'!$B$4:$B$185,0),MATCH(D$4,'Raw Data'!$3:$3,0)-1)),"",OFFSET('Raw Data'!$A$3,MATCH($A39,'Raw Data'!$B$4:$B$185,0),MATCH(D$4,'Raw Data'!$3:$3,0)-1))</f>
        <v/>
      </c>
      <c r="E39" s="103" t="str">
        <f aca="true">IF(ISBLANK(OFFSET('Raw Data'!$A$3,MATCH($A39,'Raw Data'!$B$4:$B$185,0),MATCH(E$4,'Raw Data'!$3:$3,0)-1)),"",OFFSET('Raw Data'!$A$3,MATCH($A39,'Raw Data'!$B$4:$B$185,0),MATCH(E$4,'Raw Data'!$3:$3,0)-1))</f>
        <v/>
      </c>
      <c r="J39" s="103" t="e">
        <f aca="true" t="array" ref="J39:J39">IFERROR(_xlfn.QUARTILE.INC(IF(ISNUMBER(OFFSET('Data transformed'!$N$4,MATCH('outliers treatment'!$A39,'Data transformed'!$A$5:$A$185),1,1,COUNTA('Data transformed'!$O$4:$CX$4))),OFFSET('Data transformed'!$N$4,MATCH('outliers treatment'!$A39,'Data transformed'!$A$5:$A$185),1,1,COUNTA('Data transformed'!$O$4:$CX$4))),1),"")</f>
        <v>#N/A</v>
      </c>
      <c r="K39" s="103" t="e">
        <f aca="true" t="array" ref="K39:K39">IFERROR(_xlfn.QUARTILE.INC(IF(ISNUMBER(OFFSET('Data transformed'!$N$4,MATCH('outliers treatment'!$A39,'Data transformed'!$A$5:$A$185),1,1,COUNTA('Data transformed'!$O$4:$CX$4))),OFFSET('Data transformed'!$N$4,MATCH('outliers treatment'!$A39,'Data transformed'!$A$5:$A$185),1,1,COUNTA('Data transformed'!$O$4:$CX$4))),3),"")</f>
        <v>#N/A</v>
      </c>
      <c r="L39" s="103" t="str">
        <f aca="false">IFERROR(K39-J39,"")</f>
        <v/>
      </c>
      <c r="P39" s="105" t="str">
        <f aca="false" t="array" ref="P39:P39">IFERROR(SKEW(IF(ISNUMBER(T39:CU39),T39:CU39,"")),"")</f>
        <v/>
      </c>
      <c r="Q39" s="103" t="n">
        <f aca="true">IF(ISBLANK(OFFSET('Data above threshold'!$A$4,MATCH('Data above threshold'!$A38,'Data above threshold'!$A$5:$A$185,0),MATCH('Data above threshold'!N$4,'Data above threshold'!$4:$4,0)-1)),1,OFFSET('Data above threshold'!$A$4,MATCH('Data above threshold'!$A38,'Data above threshold'!$A$5:$A$185,0),MATCH('Data above threshold'!N$4,'Data above threshold'!$4:$4,0)-1))</f>
        <v>1</v>
      </c>
      <c r="R39" s="103" t="e">
        <f aca="false">IF($J39="","",COUNTIF(T39:CU39,M39)+ COUNTIF(T39:CQ39,N39))</f>
        <v>#N/A</v>
      </c>
      <c r="S39" s="106" t="str">
        <f aca="false" t="array" ref="S39:S39">IF(B39&lt;4,"",1-IFERROR(SUM(ISNUMBER(T39:CU39)*(1-$T$3:$CU$3))/COUNTIF($T$3:$CU$3,0),0))</f>
        <v/>
      </c>
      <c r="T39" s="103" t="str">
        <f aca="true">IF($J39="","",IF(ISNUMBER(OFFSET('Data transformed'!$A$4,MATCH($A39,'Data transformed'!$A$5:$A$185,0),MATCH(T$4,'Data transformed'!$4:$4,0)-1)), MIN(MAX(OFFSET('Data transformed'!$A$4,MATCH($A39,'Data transformed'!$A$5:$A$185,0),MATCH(T$4,'Data transformed'!$4:$4,0)-1),$M39),$N39),"NA"))</f>
        <v>NA</v>
      </c>
      <c r="U39" s="103" t="str">
        <f aca="true">IF($J39="","",IF(ISNUMBER(OFFSET('Data transformed'!$A$4,MATCH($A39,'Data transformed'!$A$5:$A$185,0),MATCH(U$4,'Data transformed'!$4:$4,0)-1)), MIN(MAX(OFFSET('Data transformed'!$A$4,MATCH($A39,'Data transformed'!$A$5:$A$185,0),MATCH(U$4,'Data transformed'!$4:$4,0)-1),$M39),$N39),"NA"))</f>
        <v>NA</v>
      </c>
      <c r="V39" s="103" t="str">
        <f aca="true">IF($J39="","",IF(ISNUMBER(OFFSET('Data transformed'!$A$4,MATCH($A39,'Data transformed'!$A$5:$A$185,0),MATCH(V$4,'Data transformed'!$4:$4,0)-1)), MIN(MAX(OFFSET('Data transformed'!$A$4,MATCH($A39,'Data transformed'!$A$5:$A$185,0),MATCH(V$4,'Data transformed'!$4:$4,0)-1),$M39),$N39),"NA"))</f>
        <v>NA</v>
      </c>
      <c r="W39" s="103" t="str">
        <f aca="true">IF($J39="","",IF(ISNUMBER(OFFSET('Data transformed'!$A$4,MATCH($A39,'Data transformed'!$A$5:$A$185,0),MATCH(W$4,'Data transformed'!$4:$4,0)-1)), MIN(MAX(OFFSET('Data transformed'!$A$4,MATCH($A39,'Data transformed'!$A$5:$A$185,0),MATCH(W$4,'Data transformed'!$4:$4,0)-1),$M39),$N39),"NA"))</f>
        <v>NA</v>
      </c>
      <c r="X39" s="103" t="str">
        <f aca="true">IF($J39="","",IF(ISNUMBER(OFFSET('Data transformed'!$A$4,MATCH($A39,'Data transformed'!$A$5:$A$185,0),MATCH(X$4,'Data transformed'!$4:$4,0)-1)), MIN(MAX(OFFSET('Data transformed'!$A$4,MATCH($A39,'Data transformed'!$A$5:$A$185,0),MATCH(X$4,'Data transformed'!$4:$4,0)-1),$M39),$N39),"NA"))</f>
        <v>NA</v>
      </c>
      <c r="Y39" s="103" t="str">
        <f aca="true">IF($J39="","",IF(ISNUMBER(OFFSET('Data transformed'!$A$4,MATCH($A39,'Data transformed'!$A$5:$A$185,0),MATCH(Y$4,'Data transformed'!$4:$4,0)-1)), MIN(MAX(OFFSET('Data transformed'!$A$4,MATCH($A39,'Data transformed'!$A$5:$A$185,0),MATCH(Y$4,'Data transformed'!$4:$4,0)-1),$M39),$N39),"NA"))</f>
        <v>NA</v>
      </c>
      <c r="Z39" s="103" t="str">
        <f aca="true">IF($J39="","",IF(ISNUMBER(OFFSET('Data transformed'!$A$4,MATCH($A39,'Data transformed'!$A$5:$A$185,0),MATCH(Z$4,'Data transformed'!$4:$4,0)-1)), MIN(MAX(OFFSET('Data transformed'!$A$4,MATCH($A39,'Data transformed'!$A$5:$A$185,0),MATCH(Z$4,'Data transformed'!$4:$4,0)-1),$M39),$N39),"NA"))</f>
        <v>NA</v>
      </c>
      <c r="AA39" s="103" t="str">
        <f aca="true">IF($J39="","",IF(ISNUMBER(OFFSET('Data transformed'!$A$4,MATCH($A39,'Data transformed'!$A$5:$A$185,0),MATCH(AA$4,'Data transformed'!$4:$4,0)-1)), MIN(MAX(OFFSET('Data transformed'!$A$4,MATCH($A39,'Data transformed'!$A$5:$A$185,0),MATCH(AA$4,'Data transformed'!$4:$4,0)-1),$M39),$N39),"NA"))</f>
        <v>NA</v>
      </c>
      <c r="AB39" s="103" t="str">
        <f aca="true">IF($J39="","",IF(ISNUMBER(OFFSET('Data transformed'!$A$4,MATCH($A39,'Data transformed'!$A$5:$A$185,0),MATCH(AB$4,'Data transformed'!$4:$4,0)-1)), MIN(MAX(OFFSET('Data transformed'!$A$4,MATCH($A39,'Data transformed'!$A$5:$A$185,0),MATCH(AB$4,'Data transformed'!$4:$4,0)-1),$M39),$N39),"NA"))</f>
        <v>NA</v>
      </c>
      <c r="AC39" s="103" t="str">
        <f aca="true">IF($J39="","",IF(ISNUMBER(OFFSET('Data transformed'!$A$4,MATCH($A39,'Data transformed'!$A$5:$A$185,0),MATCH(AC$4,'Data transformed'!$4:$4,0)-1)), MIN(MAX(OFFSET('Data transformed'!$A$4,MATCH($A39,'Data transformed'!$A$5:$A$185,0),MATCH(AC$4,'Data transformed'!$4:$4,0)-1),$M39),$N39),"NA"))</f>
        <v>NA</v>
      </c>
      <c r="AD39" s="103" t="str">
        <f aca="true">IF($J39="","",IF(ISNUMBER(OFFSET('Data transformed'!$A$4,MATCH($A39,'Data transformed'!$A$5:$A$185,0),MATCH(AD$4,'Data transformed'!$4:$4,0)-1)), MIN(MAX(OFFSET('Data transformed'!$A$4,MATCH($A39,'Data transformed'!$A$5:$A$185,0),MATCH(AD$4,'Data transformed'!$4:$4,0)-1),$M39),$N39),"NA"))</f>
        <v>NA</v>
      </c>
      <c r="AE39" s="103" t="str">
        <f aca="true">IF($J39="","",IF(ISNUMBER(OFFSET('Data transformed'!$A$4,MATCH($A39,'Data transformed'!$A$5:$A$185,0),MATCH(AE$4,'Data transformed'!$4:$4,0)-1)), MIN(MAX(OFFSET('Data transformed'!$A$4,MATCH($A39,'Data transformed'!$A$5:$A$185,0),MATCH(AE$4,'Data transformed'!$4:$4,0)-1),$M39),$N39),"NA"))</f>
        <v>NA</v>
      </c>
      <c r="AF39" s="103" t="str">
        <f aca="true">IF($J39="","",IF(ISNUMBER(OFFSET('Data transformed'!$A$4,MATCH($A39,'Data transformed'!$A$5:$A$185,0),MATCH(AF$4,'Data transformed'!$4:$4,0)-1)), MIN(MAX(OFFSET('Data transformed'!$A$4,MATCH($A39,'Data transformed'!$A$5:$A$185,0),MATCH(AF$4,'Data transformed'!$4:$4,0)-1),$M39),$N39),"NA"))</f>
        <v>NA</v>
      </c>
      <c r="AG39" s="103" t="str">
        <f aca="true">IF($J39="","",IF(ISNUMBER(OFFSET('Data transformed'!$A$4,MATCH($A39,'Data transformed'!$A$5:$A$185,0),MATCH(AG$4,'Data transformed'!$4:$4,0)-1)), MIN(MAX(OFFSET('Data transformed'!$A$4,MATCH($A39,'Data transformed'!$A$5:$A$185,0),MATCH(AG$4,'Data transformed'!$4:$4,0)-1),$M39),$N39),"NA"))</f>
        <v>NA</v>
      </c>
      <c r="AH39" s="103" t="str">
        <f aca="true">IF($J39="","",IF(ISNUMBER(OFFSET('Data transformed'!$A$4,MATCH($A39,'Data transformed'!$A$5:$A$185,0),MATCH(AH$4,'Data transformed'!$4:$4,0)-1)), MIN(MAX(OFFSET('Data transformed'!$A$4,MATCH($A39,'Data transformed'!$A$5:$A$185,0),MATCH(AH$4,'Data transformed'!$4:$4,0)-1),$M39),$N39),"NA"))</f>
        <v>NA</v>
      </c>
      <c r="AI39" s="103" t="str">
        <f aca="true">IF($J39="","",IF(ISNUMBER(OFFSET('Data transformed'!$A$4,MATCH($A39,'Data transformed'!$A$5:$A$185,0),MATCH(AI$4,'Data transformed'!$4:$4,0)-1)), MIN(MAX(OFFSET('Data transformed'!$A$4,MATCH($A39,'Data transformed'!$A$5:$A$185,0),MATCH(AI$4,'Data transformed'!$4:$4,0)-1),$M39),$N39),"NA"))</f>
        <v>NA</v>
      </c>
      <c r="AJ39" s="103" t="str">
        <f aca="true">IF($J39="","",IF(ISNUMBER(OFFSET('Data transformed'!$A$4,MATCH($A39,'Data transformed'!$A$5:$A$185,0),MATCH(AJ$4,'Data transformed'!$4:$4,0)-1)), MIN(MAX(OFFSET('Data transformed'!$A$4,MATCH($A39,'Data transformed'!$A$5:$A$185,0),MATCH(AJ$4,'Data transformed'!$4:$4,0)-1),$M39),$N39),"NA"))</f>
        <v>NA</v>
      </c>
      <c r="AK39" s="103" t="str">
        <f aca="true">IF($J39="","",IF(ISNUMBER(OFFSET('Data transformed'!$A$4,MATCH($A39,'Data transformed'!$A$5:$A$185,0),MATCH(AK$4,'Data transformed'!$4:$4,0)-1)), MIN(MAX(OFFSET('Data transformed'!$A$4,MATCH($A39,'Data transformed'!$A$5:$A$185,0),MATCH(AK$4,'Data transformed'!$4:$4,0)-1),$M39),$N39),"NA"))</f>
        <v>NA</v>
      </c>
      <c r="AL39" s="103" t="str">
        <f aca="true">IF($J39="","",IF(ISNUMBER(OFFSET('Data transformed'!$A$4,MATCH($A39,'Data transformed'!$A$5:$A$185,0),MATCH(AL$4,'Data transformed'!$4:$4,0)-1)), MIN(MAX(OFFSET('Data transformed'!$A$4,MATCH($A39,'Data transformed'!$A$5:$A$185,0),MATCH(AL$4,'Data transformed'!$4:$4,0)-1),$M39),$N39),"NA"))</f>
        <v>NA</v>
      </c>
      <c r="AM39" s="103" t="str">
        <f aca="true">IF($J39="","",IF(ISNUMBER(OFFSET('Data transformed'!$A$4,MATCH($A39,'Data transformed'!$A$5:$A$185,0),MATCH(AM$4,'Data transformed'!$4:$4,0)-1)), MIN(MAX(OFFSET('Data transformed'!$A$4,MATCH($A39,'Data transformed'!$A$5:$A$185,0),MATCH(AM$4,'Data transformed'!$4:$4,0)-1),$M39),$N39),"NA"))</f>
        <v>NA</v>
      </c>
      <c r="AN39" s="103" t="str">
        <f aca="true">IF($J39="","",IF(ISNUMBER(OFFSET('Data transformed'!$A$4,MATCH($A39,'Data transformed'!$A$5:$A$185,0),MATCH(AN$4,'Data transformed'!$4:$4,0)-1)), MIN(MAX(OFFSET('Data transformed'!$A$4,MATCH($A39,'Data transformed'!$A$5:$A$185,0),MATCH(AN$4,'Data transformed'!$4:$4,0)-1),$M39),$N39),"NA"))</f>
        <v>NA</v>
      </c>
      <c r="AO39" s="103" t="str">
        <f aca="true">IF($J39="","",IF(ISNUMBER(OFFSET('Data transformed'!$A$4,MATCH($A39,'Data transformed'!$A$5:$A$185,0),MATCH(AO$4,'Data transformed'!$4:$4,0)-1)), MIN(MAX(OFFSET('Data transformed'!$A$4,MATCH($A39,'Data transformed'!$A$5:$A$185,0),MATCH(AO$4,'Data transformed'!$4:$4,0)-1),$M39),$N39),"NA"))</f>
        <v>NA</v>
      </c>
      <c r="AP39" s="103" t="str">
        <f aca="true">IF($J39="","",IF(ISNUMBER(OFFSET('Data transformed'!$A$4,MATCH($A39,'Data transformed'!$A$5:$A$185,0),MATCH(AP$4,'Data transformed'!$4:$4,0)-1)), MIN(MAX(OFFSET('Data transformed'!$A$4,MATCH($A39,'Data transformed'!$A$5:$A$185,0),MATCH(AP$4,'Data transformed'!$4:$4,0)-1),$M39),$N39),"NA"))</f>
        <v>NA</v>
      </c>
      <c r="AQ39" s="103" t="str">
        <f aca="true">IF($J39="","",IF(ISNUMBER(OFFSET('Data transformed'!$A$4,MATCH($A39,'Data transformed'!$A$5:$A$185,0),MATCH(AQ$4,'Data transformed'!$4:$4,0)-1)), MIN(MAX(OFFSET('Data transformed'!$A$4,MATCH($A39,'Data transformed'!$A$5:$A$185,0),MATCH(AQ$4,'Data transformed'!$4:$4,0)-1),$M39),$N39),"NA"))</f>
        <v>NA</v>
      </c>
      <c r="AR39" s="103" t="str">
        <f aca="true">IF($J39="","",IF(ISNUMBER(OFFSET('Data transformed'!$A$4,MATCH($A39,'Data transformed'!$A$5:$A$185,0),MATCH(AR$4,'Data transformed'!$4:$4,0)-1)), MIN(MAX(OFFSET('Data transformed'!$A$4,MATCH($A39,'Data transformed'!$A$5:$A$185,0),MATCH(AR$4,'Data transformed'!$4:$4,0)-1),$M39),$N39),"NA"))</f>
        <v>NA</v>
      </c>
      <c r="AS39" s="103" t="str">
        <f aca="true">IF($J39="","",IF(ISNUMBER(OFFSET('Data transformed'!$A$4,MATCH($A39,'Data transformed'!$A$5:$A$185,0),MATCH(AS$4,'Data transformed'!$4:$4,0)-1)), MIN(MAX(OFFSET('Data transformed'!$A$4,MATCH($A39,'Data transformed'!$A$5:$A$185,0),MATCH(AS$4,'Data transformed'!$4:$4,0)-1),$M39),$N39),"NA"))</f>
        <v>NA</v>
      </c>
      <c r="AT39" s="103" t="str">
        <f aca="true">IF($J39="","",IF(ISNUMBER(OFFSET('Data transformed'!$A$4,MATCH($A39,'Data transformed'!$A$5:$A$185,0),MATCH(AT$4,'Data transformed'!$4:$4,0)-1)), MIN(MAX(OFFSET('Data transformed'!$A$4,MATCH($A39,'Data transformed'!$A$5:$A$185,0),MATCH(AT$4,'Data transformed'!$4:$4,0)-1),$M39),$N39),"NA"))</f>
        <v>NA</v>
      </c>
      <c r="AU39" s="103" t="str">
        <f aca="true">IF($J39="","",IF(ISNUMBER(OFFSET('Data transformed'!$A$4,MATCH($A39,'Data transformed'!$A$5:$A$185,0),MATCH(AU$4,'Data transformed'!$4:$4,0)-1)), MIN(MAX(OFFSET('Data transformed'!$A$4,MATCH($A39,'Data transformed'!$A$5:$A$185,0),MATCH(AU$4,'Data transformed'!$4:$4,0)-1),$M39),$N39),"NA"))</f>
        <v>NA</v>
      </c>
      <c r="AV39" s="103" t="str">
        <f aca="true">IF($J39="","",IF(ISNUMBER(OFFSET('Data transformed'!$A$4,MATCH($A39,'Data transformed'!$A$5:$A$185,0),MATCH(AV$4,'Data transformed'!$4:$4,0)-1)), MIN(MAX(OFFSET('Data transformed'!$A$4,MATCH($A39,'Data transformed'!$A$5:$A$185,0),MATCH(AV$4,'Data transformed'!$4:$4,0)-1),$M39),$N39),"NA"))</f>
        <v>NA</v>
      </c>
      <c r="AW39" s="103" t="str">
        <f aca="true">IF($J39="","",IF(ISNUMBER(OFFSET('Data transformed'!$A$4,MATCH($A39,'Data transformed'!$A$5:$A$185,0),MATCH(AW$4,'Data transformed'!$4:$4,0)-1)), MIN(MAX(OFFSET('Data transformed'!$A$4,MATCH($A39,'Data transformed'!$A$5:$A$185,0),MATCH(AW$4,'Data transformed'!$4:$4,0)-1),$M39),$N39),"NA"))</f>
        <v>NA</v>
      </c>
      <c r="AX39" s="103" t="str">
        <f aca="true">IF($J39="","",IF(ISNUMBER(OFFSET('Data transformed'!$A$4,MATCH($A39,'Data transformed'!$A$5:$A$185,0),MATCH(AX$4,'Data transformed'!$4:$4,0)-1)), MIN(MAX(OFFSET('Data transformed'!$A$4,MATCH($A39,'Data transformed'!$A$5:$A$185,0),MATCH(AX$4,'Data transformed'!$4:$4,0)-1),$M39),$N39),"NA"))</f>
        <v>NA</v>
      </c>
      <c r="AY39" s="103" t="str">
        <f aca="true">IF($J39="","",IF(ISNUMBER(OFFSET('Data transformed'!$A$4,MATCH($A39,'Data transformed'!$A$5:$A$185,0),MATCH(AY$4,'Data transformed'!$4:$4,0)-1)), MIN(MAX(OFFSET('Data transformed'!$A$4,MATCH($A39,'Data transformed'!$A$5:$A$185,0),MATCH(AY$4,'Data transformed'!$4:$4,0)-1),$M39),$N39),"NA"))</f>
        <v>NA</v>
      </c>
      <c r="AZ39" s="103" t="str">
        <f aca="true">IF($J39="","",IF(ISNUMBER(OFFSET('Data transformed'!$A$4,MATCH($A39,'Data transformed'!$A$5:$A$185,0),MATCH(AZ$4,'Data transformed'!$4:$4,0)-1)), MIN(MAX(OFFSET('Data transformed'!$A$4,MATCH($A39,'Data transformed'!$A$5:$A$185,0),MATCH(AZ$4,'Data transformed'!$4:$4,0)-1),$M39),$N39),"NA"))</f>
        <v>NA</v>
      </c>
      <c r="BA39" s="103" t="str">
        <f aca="true">IF($J39="","",IF(ISNUMBER(OFFSET('Data transformed'!$A$4,MATCH($A39,'Data transformed'!$A$5:$A$185,0),MATCH(BA$4,'Data transformed'!$4:$4,0)-1)), MIN(MAX(OFFSET('Data transformed'!$A$4,MATCH($A39,'Data transformed'!$A$5:$A$185,0),MATCH(BA$4,'Data transformed'!$4:$4,0)-1),$M39),$N39),"NA"))</f>
        <v>NA</v>
      </c>
      <c r="BB39" s="103" t="str">
        <f aca="true">IF($J39="","",IF(ISNUMBER(OFFSET('Data transformed'!$A$4,MATCH($A39,'Data transformed'!$A$5:$A$185,0),MATCH(BB$4,'Data transformed'!$4:$4,0)-1)), MIN(MAX(OFFSET('Data transformed'!$A$4,MATCH($A39,'Data transformed'!$A$5:$A$185,0),MATCH(BB$4,'Data transformed'!$4:$4,0)-1),$M39),$N39),"NA"))</f>
        <v>NA</v>
      </c>
      <c r="BC39" s="103" t="str">
        <f aca="true">IF($J39="","",IF(ISNUMBER(OFFSET('Data transformed'!$A$4,MATCH($A39,'Data transformed'!$A$5:$A$185,0),MATCH(BC$4,'Data transformed'!$4:$4,0)-1)), MIN(MAX(OFFSET('Data transformed'!$A$4,MATCH($A39,'Data transformed'!$A$5:$A$185,0),MATCH(BC$4,'Data transformed'!$4:$4,0)-1),$M39),$N39),"NA"))</f>
        <v>NA</v>
      </c>
      <c r="BD39" s="103" t="str">
        <f aca="true">IF($J39="","",IF(ISNUMBER(OFFSET('Data transformed'!$A$4,MATCH($A39,'Data transformed'!$A$5:$A$185,0),MATCH(BD$4,'Data transformed'!$4:$4,0)-1)), MIN(MAX(OFFSET('Data transformed'!$A$4,MATCH($A39,'Data transformed'!$A$5:$A$185,0),MATCH(BD$4,'Data transformed'!$4:$4,0)-1),$M39),$N39),"NA"))</f>
        <v>NA</v>
      </c>
      <c r="BE39" s="103" t="str">
        <f aca="true">IF($J39="","",IF(ISNUMBER(OFFSET('Data transformed'!$A$4,MATCH($A39,'Data transformed'!$A$5:$A$185,0),MATCH(BE$4,'Data transformed'!$4:$4,0)-1)), MIN(MAX(OFFSET('Data transformed'!$A$4,MATCH($A39,'Data transformed'!$A$5:$A$185,0),MATCH(BE$4,'Data transformed'!$4:$4,0)-1),$M39),$N39),"NA"))</f>
        <v>NA</v>
      </c>
      <c r="BF39" s="103" t="str">
        <f aca="true">IF($J39="","",IF(ISNUMBER(OFFSET('Data transformed'!$A$4,MATCH($A39,'Data transformed'!$A$5:$A$185,0),MATCH(BF$4,'Data transformed'!$4:$4,0)-1)), MIN(MAX(OFFSET('Data transformed'!$A$4,MATCH($A39,'Data transformed'!$A$5:$A$185,0),MATCH(BF$4,'Data transformed'!$4:$4,0)-1),$M39),$N39),"NA"))</f>
        <v>NA</v>
      </c>
      <c r="BG39" s="103" t="str">
        <f aca="true">IF($J39="","",IF(ISNUMBER(OFFSET('Data transformed'!$A$4,MATCH($A39,'Data transformed'!$A$5:$A$185,0),MATCH(BG$4,'Data transformed'!$4:$4,0)-1)), MIN(MAX(OFFSET('Data transformed'!$A$4,MATCH($A39,'Data transformed'!$A$5:$A$185,0),MATCH(BG$4,'Data transformed'!$4:$4,0)-1),$M39),$N39),"NA"))</f>
        <v>NA</v>
      </c>
      <c r="BH39" s="103" t="str">
        <f aca="true">IF($J39="","",IF(ISNUMBER(OFFSET('Data transformed'!$A$4,MATCH($A39,'Data transformed'!$A$5:$A$185,0),MATCH(BH$4,'Data transformed'!$4:$4,0)-1)), MIN(MAX(OFFSET('Data transformed'!$A$4,MATCH($A39,'Data transformed'!$A$5:$A$185,0),MATCH(BH$4,'Data transformed'!$4:$4,0)-1),$M39),$N39),"NA"))</f>
        <v>NA</v>
      </c>
      <c r="BI39" s="103" t="str">
        <f aca="true">IF($J39="","",IF(ISNUMBER(OFFSET('Data transformed'!$A$4,MATCH($A39,'Data transformed'!$A$5:$A$185,0),MATCH(BI$4,'Data transformed'!$4:$4,0)-1)), MIN(MAX(OFFSET('Data transformed'!$A$4,MATCH($A39,'Data transformed'!$A$5:$A$185,0),MATCH(BI$4,'Data transformed'!$4:$4,0)-1),$M39),$N39),"NA"))</f>
        <v>NA</v>
      </c>
      <c r="BJ39" s="103" t="str">
        <f aca="true">IF($J39="","",IF(ISNUMBER(OFFSET('Data transformed'!$A$4,MATCH($A39,'Data transformed'!$A$5:$A$185,0),MATCH(BJ$4,'Data transformed'!$4:$4,0)-1)), MIN(MAX(OFFSET('Data transformed'!$A$4,MATCH($A39,'Data transformed'!$A$5:$A$185,0),MATCH(BJ$4,'Data transformed'!$4:$4,0)-1),$M39),$N39),"NA"))</f>
        <v>NA</v>
      </c>
      <c r="BK39" s="103" t="str">
        <f aca="true">IF($J39="","",IF(ISNUMBER(OFFSET('Data transformed'!$A$4,MATCH($A39,'Data transformed'!$A$5:$A$185,0),MATCH(BK$4,'Data transformed'!$4:$4,0)-1)), MIN(MAX(OFFSET('Data transformed'!$A$4,MATCH($A39,'Data transformed'!$A$5:$A$185,0),MATCH(BK$4,'Data transformed'!$4:$4,0)-1),$M39),$N39),"NA"))</f>
        <v>NA</v>
      </c>
      <c r="BL39" s="103" t="str">
        <f aca="true">IF($J39="","",IF(ISNUMBER(OFFSET('Data transformed'!$A$4,MATCH($A39,'Data transformed'!$A$5:$A$185,0),MATCH(BL$4,'Data transformed'!$4:$4,0)-1)), MIN(MAX(OFFSET('Data transformed'!$A$4,MATCH($A39,'Data transformed'!$A$5:$A$185,0),MATCH(BL$4,'Data transformed'!$4:$4,0)-1),$M39),$N39),"NA"))</f>
        <v>NA</v>
      </c>
      <c r="BM39" s="103" t="str">
        <f aca="true">IF($J39="","",IF(ISNUMBER(OFFSET('Data transformed'!$A$4,MATCH($A39,'Data transformed'!$A$5:$A$185,0),MATCH(BM$4,'Data transformed'!$4:$4,0)-1)), MIN(MAX(OFFSET('Data transformed'!$A$4,MATCH($A39,'Data transformed'!$A$5:$A$185,0),MATCH(BM$4,'Data transformed'!$4:$4,0)-1),$M39),$N39),"NA"))</f>
        <v>NA</v>
      </c>
      <c r="BN39" s="103" t="str">
        <f aca="true">IF($J39="","",IF(ISNUMBER(OFFSET('Data transformed'!$A$4,MATCH($A39,'Data transformed'!$A$5:$A$185,0),MATCH(BN$4,'Data transformed'!$4:$4,0)-1)), MIN(MAX(OFFSET('Data transformed'!$A$4,MATCH($A39,'Data transformed'!$A$5:$A$185,0),MATCH(BN$4,'Data transformed'!$4:$4,0)-1),$M39),$N39),"NA"))</f>
        <v>NA</v>
      </c>
      <c r="BO39" s="103" t="str">
        <f aca="true">IF($J39="","",IF(ISNUMBER(OFFSET('Data transformed'!$A$4,MATCH($A39,'Data transformed'!$A$5:$A$185,0),MATCH(BO$4,'Data transformed'!$4:$4,0)-1)), MIN(MAX(OFFSET('Data transformed'!$A$4,MATCH($A39,'Data transformed'!$A$5:$A$185,0),MATCH(BO$4,'Data transformed'!$4:$4,0)-1),$M39),$N39),"NA"))</f>
        <v>NA</v>
      </c>
      <c r="BP39" s="103" t="str">
        <f aca="true">IF($J39="","",IF(ISNUMBER(OFFSET('Data transformed'!$A$4,MATCH($A39,'Data transformed'!$A$5:$A$185,0),MATCH(BP$4,'Data transformed'!$4:$4,0)-1)), MIN(MAX(OFFSET('Data transformed'!$A$4,MATCH($A39,'Data transformed'!$A$5:$A$185,0),MATCH(BP$4,'Data transformed'!$4:$4,0)-1),$M39),$N39),"NA"))</f>
        <v>NA</v>
      </c>
      <c r="BQ39" s="103" t="str">
        <f aca="true">IF($J39="","",IF(ISNUMBER(OFFSET('Data transformed'!$A$4,MATCH($A39,'Data transformed'!$A$5:$A$185,0),MATCH(BQ$4,'Data transformed'!$4:$4,0)-1)), MIN(MAX(OFFSET('Data transformed'!$A$4,MATCH($A39,'Data transformed'!$A$5:$A$185,0),MATCH(BQ$4,'Data transformed'!$4:$4,0)-1),$M39),$N39),"NA"))</f>
        <v>NA</v>
      </c>
      <c r="BR39" s="103" t="str">
        <f aca="true">IF($J39="","",IF(ISNUMBER(OFFSET('Data transformed'!$A$4,MATCH($A39,'Data transformed'!$A$5:$A$185,0),MATCH(BR$4,'Data transformed'!$4:$4,0)-1)), MIN(MAX(OFFSET('Data transformed'!$A$4,MATCH($A39,'Data transformed'!$A$5:$A$185,0),MATCH(BR$4,'Data transformed'!$4:$4,0)-1),$M39),$N39),"NA"))</f>
        <v>NA</v>
      </c>
      <c r="BS39" s="103" t="str">
        <f aca="true">IF($J39="","",IF(ISNUMBER(OFFSET('Data transformed'!$A$4,MATCH($A39,'Data transformed'!$A$5:$A$185,0),MATCH(BS$4,'Data transformed'!$4:$4,0)-1)), MIN(MAX(OFFSET('Data transformed'!$A$4,MATCH($A39,'Data transformed'!$A$5:$A$185,0),MATCH(BS$4,'Data transformed'!$4:$4,0)-1),$M39),$N39),"NA"))</f>
        <v>NA</v>
      </c>
      <c r="BT39" s="103" t="str">
        <f aca="true">IF($J39="","",IF(ISNUMBER(OFFSET('Data transformed'!$A$4,MATCH($A39,'Data transformed'!$A$5:$A$185,0),MATCH(BT$4,'Data transformed'!$4:$4,0)-1)), MIN(MAX(OFFSET('Data transformed'!$A$4,MATCH($A39,'Data transformed'!$A$5:$A$185,0),MATCH(BT$4,'Data transformed'!$4:$4,0)-1),$M39),$N39),"NA"))</f>
        <v>NA</v>
      </c>
      <c r="BU39" s="103" t="str">
        <f aca="true">IF($J39="","",IF(ISNUMBER(OFFSET('Data transformed'!$A$4,MATCH($A39,'Data transformed'!$A$5:$A$185,0),MATCH(BU$4,'Data transformed'!$4:$4,0)-1)), MIN(MAX(OFFSET('Data transformed'!$A$4,MATCH($A39,'Data transformed'!$A$5:$A$185,0),MATCH(BU$4,'Data transformed'!$4:$4,0)-1),$M39),$N39),"NA"))</f>
        <v>NA</v>
      </c>
      <c r="BV39" s="103" t="str">
        <f aca="true">IF($J39="","",IF(ISNUMBER(OFFSET('Data transformed'!$A$4,MATCH($A39,'Data transformed'!$A$5:$A$185,0),MATCH(BV$4,'Data transformed'!$4:$4,0)-1)), MIN(MAX(OFFSET('Data transformed'!$A$4,MATCH($A39,'Data transformed'!$A$5:$A$185,0),MATCH(BV$4,'Data transformed'!$4:$4,0)-1),$M39),$N39),"NA"))</f>
        <v>NA</v>
      </c>
      <c r="BW39" s="103" t="str">
        <f aca="true">IF($J39="","",IF(ISNUMBER(OFFSET('Data transformed'!$A$4,MATCH($A39,'Data transformed'!$A$5:$A$185,0),MATCH(BW$4,'Data transformed'!$4:$4,0)-1)), MIN(MAX(OFFSET('Data transformed'!$A$4,MATCH($A39,'Data transformed'!$A$5:$A$185,0),MATCH(BW$4,'Data transformed'!$4:$4,0)-1),$M39),$N39),"NA"))</f>
        <v>NA</v>
      </c>
      <c r="BX39" s="103" t="str">
        <f aca="true">IF($J39="","",IF(ISNUMBER(OFFSET('Data transformed'!$A$4,MATCH($A39,'Data transformed'!$A$5:$A$185,0),MATCH(BX$4,'Data transformed'!$4:$4,0)-1)), MIN(MAX(OFFSET('Data transformed'!$A$4,MATCH($A39,'Data transformed'!$A$5:$A$185,0),MATCH(BX$4,'Data transformed'!$4:$4,0)-1),$M39),$N39),"NA"))</f>
        <v>NA</v>
      </c>
      <c r="BY39" s="103" t="str">
        <f aca="true">IF($J39="","",IF(ISNUMBER(OFFSET('Data transformed'!$A$4,MATCH($A39,'Data transformed'!$A$5:$A$185,0),MATCH(BY$4,'Data transformed'!$4:$4,0)-1)), MIN(MAX(OFFSET('Data transformed'!$A$4,MATCH($A39,'Data transformed'!$A$5:$A$185,0),MATCH(BY$4,'Data transformed'!$4:$4,0)-1),$M39),$N39),"NA"))</f>
        <v>NA</v>
      </c>
      <c r="BZ39" s="103" t="str">
        <f aca="true">IF($J39="","",IF(ISNUMBER(OFFSET('Data transformed'!$A$4,MATCH($A39,'Data transformed'!$A$5:$A$185,0),MATCH(BZ$4,'Data transformed'!$4:$4,0)-1)), MIN(MAX(OFFSET('Data transformed'!$A$4,MATCH($A39,'Data transformed'!$A$5:$A$185,0),MATCH(BZ$4,'Data transformed'!$4:$4,0)-1),$M39),$N39),"NA"))</f>
        <v>NA</v>
      </c>
      <c r="CA39" s="103" t="str">
        <f aca="true">IF($J39="","",IF(ISNUMBER(OFFSET('Data transformed'!$A$4,MATCH($A39,'Data transformed'!$A$5:$A$185,0),MATCH(CA$4,'Data transformed'!$4:$4,0)-1)), MIN(MAX(OFFSET('Data transformed'!$A$4,MATCH($A39,'Data transformed'!$A$5:$A$185,0),MATCH(CA$4,'Data transformed'!$4:$4,0)-1),$M39),$N39),"NA"))</f>
        <v>NA</v>
      </c>
      <c r="CB39" s="103" t="str">
        <f aca="true">IF($J39="","",IF(ISNUMBER(OFFSET('Data transformed'!$A$4,MATCH($A39,'Data transformed'!$A$5:$A$185,0),MATCH(CB$4,'Data transformed'!$4:$4,0)-1)), MIN(MAX(OFFSET('Data transformed'!$A$4,MATCH($A39,'Data transformed'!$A$5:$A$185,0),MATCH(CB$4,'Data transformed'!$4:$4,0)-1),$M39),$N39),"NA"))</f>
        <v>NA</v>
      </c>
      <c r="CC39" s="103" t="str">
        <f aca="true">IF($J39="","",IF(ISNUMBER(OFFSET('Data transformed'!$A$4,MATCH($A39,'Data transformed'!$A$5:$A$185,0),MATCH(CC$4,'Data transformed'!$4:$4,0)-1)), MIN(MAX(OFFSET('Data transformed'!$A$4,MATCH($A39,'Data transformed'!$A$5:$A$185,0),MATCH(CC$4,'Data transformed'!$4:$4,0)-1),$M39),$N39),"NA"))</f>
        <v>NA</v>
      </c>
      <c r="CD39" s="103" t="str">
        <f aca="true">IF($J39="","",IF(ISNUMBER(OFFSET('Data transformed'!$A$4,MATCH($A39,'Data transformed'!$A$5:$A$185,0),MATCH(CD$4,'Data transformed'!$4:$4,0)-1)), MIN(MAX(OFFSET('Data transformed'!$A$4,MATCH($A39,'Data transformed'!$A$5:$A$185,0),MATCH(CD$4,'Data transformed'!$4:$4,0)-1),$M39),$N39),"NA"))</f>
        <v>NA</v>
      </c>
      <c r="CE39" s="103" t="str">
        <f aca="true">IF($J39="","",IF(ISNUMBER(OFFSET('Data transformed'!$A$4,MATCH($A39,'Data transformed'!$A$5:$A$185,0),MATCH(CE$4,'Data transformed'!$4:$4,0)-1)), MIN(MAX(OFFSET('Data transformed'!$A$4,MATCH($A39,'Data transformed'!$A$5:$A$185,0),MATCH(CE$4,'Data transformed'!$4:$4,0)-1),$M39),$N39),"NA"))</f>
        <v>NA</v>
      </c>
      <c r="CF39" s="103" t="str">
        <f aca="true">IF($J39="","",IF(ISNUMBER(OFFSET('Data transformed'!$A$4,MATCH($A39,'Data transformed'!$A$5:$A$185,0),MATCH(CF$4,'Data transformed'!$4:$4,0)-1)), MIN(MAX(OFFSET('Data transformed'!$A$4,MATCH($A39,'Data transformed'!$A$5:$A$185,0),MATCH(CF$4,'Data transformed'!$4:$4,0)-1),$M39),$N39),"NA"))</f>
        <v>NA</v>
      </c>
      <c r="CG39" s="103" t="str">
        <f aca="true">IF($J39="","",IF(ISNUMBER(OFFSET('Data transformed'!$A$4,MATCH($A39,'Data transformed'!$A$5:$A$185,0),MATCH(CG$4,'Data transformed'!$4:$4,0)-1)), MIN(MAX(OFFSET('Data transformed'!$A$4,MATCH($A39,'Data transformed'!$A$5:$A$185,0),MATCH(CG$4,'Data transformed'!$4:$4,0)-1),$M39),$N39),"NA"))</f>
        <v>NA</v>
      </c>
      <c r="CH39" s="103" t="str">
        <f aca="true">IF($J39="","",IF(ISNUMBER(OFFSET('Data transformed'!$A$4,MATCH($A39,'Data transformed'!$A$5:$A$185,0),MATCH(CH$4,'Data transformed'!$4:$4,0)-1)), MIN(MAX(OFFSET('Data transformed'!$A$4,MATCH($A39,'Data transformed'!$A$5:$A$185,0),MATCH(CH$4,'Data transformed'!$4:$4,0)-1),$M39),$N39),"NA"))</f>
        <v>NA</v>
      </c>
      <c r="CI39" s="103" t="str">
        <f aca="true">IF($J39="","",IF(ISNUMBER(OFFSET('Data transformed'!$A$4,MATCH($A39,'Data transformed'!$A$5:$A$185,0),MATCH(CI$4,'Data transformed'!$4:$4,0)-1)), MIN(MAX(OFFSET('Data transformed'!$A$4,MATCH($A39,'Data transformed'!$A$5:$A$185,0),MATCH(CI$4,'Data transformed'!$4:$4,0)-1),$M39),$N39),"NA"))</f>
        <v>NA</v>
      </c>
      <c r="CJ39" s="103" t="str">
        <f aca="true">IF($J39="","",IF(ISNUMBER(OFFSET('Data transformed'!$A$4,MATCH($A39,'Data transformed'!$A$5:$A$185,0),MATCH(CJ$4,'Data transformed'!$4:$4,0)-1)), MIN(MAX(OFFSET('Data transformed'!$A$4,MATCH($A39,'Data transformed'!$A$5:$A$185,0),MATCH(CJ$4,'Data transformed'!$4:$4,0)-1),$M39),$N39),"NA"))</f>
        <v>NA</v>
      </c>
      <c r="CK39" s="103" t="str">
        <f aca="true">IF($J39="","",IF(ISNUMBER(OFFSET('Data transformed'!$A$4,MATCH($A39,'Data transformed'!$A$5:$A$185,0),MATCH(CK$4,'Data transformed'!$4:$4,0)-1)), MIN(MAX(OFFSET('Data transformed'!$A$4,MATCH($A39,'Data transformed'!$A$5:$A$185,0),MATCH(CK$4,'Data transformed'!$4:$4,0)-1),$M39),$N39),"NA"))</f>
        <v>NA</v>
      </c>
      <c r="CL39" s="103" t="str">
        <f aca="true">IF($J39="","",IF(ISNUMBER(OFFSET('Data transformed'!$A$4,MATCH($A39,'Data transformed'!$A$5:$A$185,0),MATCH(CL$4,'Data transformed'!$4:$4,0)-1)), MIN(MAX(OFFSET('Data transformed'!$A$4,MATCH($A39,'Data transformed'!$A$5:$A$185,0),MATCH(CL$4,'Data transformed'!$4:$4,0)-1),$M39),$N39),"NA"))</f>
        <v>NA</v>
      </c>
      <c r="CM39" s="103" t="str">
        <f aca="true">IF($J39="","",IF(ISNUMBER(OFFSET('Data transformed'!$A$4,MATCH($A39,'Data transformed'!$A$5:$A$185,0),MATCH(CM$4,'Data transformed'!$4:$4,0)-1)), MIN(MAX(OFFSET('Data transformed'!$A$4,MATCH($A39,'Data transformed'!$A$5:$A$185,0),MATCH(CM$4,'Data transformed'!$4:$4,0)-1),$M39),$N39),"NA"))</f>
        <v>NA</v>
      </c>
      <c r="CN39" s="103" t="str">
        <f aca="true">IF($J39="","",IF(ISNUMBER(OFFSET('Data transformed'!$A$4,MATCH($A39,'Data transformed'!$A$5:$A$185,0),MATCH(CN$4,'Data transformed'!$4:$4,0)-1)), MIN(MAX(OFFSET('Data transformed'!$A$4,MATCH($A39,'Data transformed'!$A$5:$A$185,0),MATCH(CN$4,'Data transformed'!$4:$4,0)-1),$M39),$N39),"NA"))</f>
        <v>NA</v>
      </c>
      <c r="CO39" s="103" t="str">
        <f aca="true">IF($J39="","",IF(ISNUMBER(OFFSET('Data transformed'!$A$4,MATCH($A39,'Data transformed'!$A$5:$A$185,0),MATCH(CO$4,'Data transformed'!$4:$4,0)-1)), MIN(MAX(OFFSET('Data transformed'!$A$4,MATCH($A39,'Data transformed'!$A$5:$A$185,0),MATCH(CO$4,'Data transformed'!$4:$4,0)-1),$M39),$N39),"NA"))</f>
        <v>NA</v>
      </c>
      <c r="CP39" s="103" t="str">
        <f aca="true">IF($J39="","",IF(ISNUMBER(OFFSET('Data transformed'!$A$4,MATCH($A39,'Data transformed'!$A$5:$A$185,0),MATCH(CP$4,'Data transformed'!$4:$4,0)-1)), MIN(MAX(OFFSET('Data transformed'!$A$4,MATCH($A39,'Data transformed'!$A$5:$A$185,0),MATCH(CP$4,'Data transformed'!$4:$4,0)-1),$M39),$N39),"NA"))</f>
        <v>NA</v>
      </c>
      <c r="CQ39" s="103" t="str">
        <f aca="true">IF($J39="","",IF(ISNUMBER(OFFSET('Data transformed'!$A$4,MATCH($A39,'Data transformed'!$A$5:$A$185,0),MATCH(CQ$4,'Data transformed'!$4:$4,0)-1)), MIN(MAX(OFFSET('Data transformed'!$A$4,MATCH($A39,'Data transformed'!$A$5:$A$185,0),MATCH(CQ$4,'Data transformed'!$4:$4,0)-1),$M39),$N39),"NA"))</f>
        <v>NA</v>
      </c>
      <c r="CR39" s="103" t="str">
        <f aca="true">IF($J39="","",IF(ISNUMBER(OFFSET('Data transformed'!$A$4,MATCH($A39,'Data transformed'!$A$5:$A$185,0),MATCH(CR$4,'Data transformed'!$4:$4,0)-1)), MIN(MAX(OFFSET('Data transformed'!$A$4,MATCH($A39,'Data transformed'!$A$5:$A$185,0),MATCH(CR$4,'Data transformed'!$4:$4,0)-1),$M39),$N39),"NA"))</f>
        <v>NA</v>
      </c>
      <c r="CS39" s="103" t="str">
        <f aca="true">IF($J39="","",IF(ISNUMBER(OFFSET('Data transformed'!$A$4,MATCH($A39,'Data transformed'!$A$5:$A$185,0),MATCH(CS$4,'Data transformed'!$4:$4,0)-1)), MIN(MAX(OFFSET('Data transformed'!$A$4,MATCH($A39,'Data transformed'!$A$5:$A$185,0),MATCH(CS$4,'Data transformed'!$4:$4,0)-1),$M39),$N39),"NA"))</f>
        <v>NA</v>
      </c>
      <c r="CT39" s="103" t="str">
        <f aca="true">IF($J39="","",IF(ISNUMBER(OFFSET('Data transformed'!$A$4,MATCH($A39,'Data transformed'!$A$5:$A$185,0),MATCH(CT$4,'Data transformed'!$4:$4,0)-1)), MIN(MAX(OFFSET('Data transformed'!$A$4,MATCH($A39,'Data transformed'!$A$5:$A$185,0),MATCH(CT$4,'Data transformed'!$4:$4,0)-1),$M39),$N39),"NA"))</f>
        <v>NA</v>
      </c>
      <c r="CU39" s="103" t="str">
        <f aca="true">IF($J39="","",IF(ISNUMBER(OFFSET('Data transformed'!$A$4,MATCH($A39,'Data transformed'!$A$5:$A$185,0),MATCH(CU$4,'Data transformed'!$4:$4,0)-1)), MIN(MAX(OFFSET('Data transformed'!$A$4,MATCH($A39,'Data transformed'!$A$5:$A$185,0),MATCH(CU$4,'Data transformed'!$4:$4,0)-1),$M39),$N39),"NA"))</f>
        <v>NA</v>
      </c>
    </row>
    <row r="40" s="103" customFormat="true" ht="15.5" hidden="false" customHeight="false" outlineLevel="0" collapsed="false">
      <c r="A40" s="107" t="n">
        <v>2111</v>
      </c>
      <c r="B40" s="107" t="n">
        <v>4</v>
      </c>
      <c r="C40" s="103" t="str">
        <f aca="true">IF(ISBLANK(OFFSET('Raw Data'!$A$3,MATCH($A40,'Raw Data'!$B$4:$B$185,0),MATCH(C$4,'Raw Data'!$3:$3,0)-1)),"",OFFSET('Raw Data'!$A$3,MATCH($A40,'Raw Data'!$B$4:$B$185,0),MATCH(C$4,'Raw Data'!$3:$3,0)-1))</f>
        <v/>
      </c>
      <c r="D40" s="103" t="str">
        <f aca="true">IF(ISBLANK(OFFSET('Raw Data'!$A$3,MATCH($A40,'Raw Data'!$B$4:$B$185,0),MATCH(D$4,'Raw Data'!$3:$3,0)-1)),"",OFFSET('Raw Data'!$A$3,MATCH($A40,'Raw Data'!$B$4:$B$185,0),MATCH(D$4,'Raw Data'!$3:$3,0)-1))</f>
        <v>Regulatory quality</v>
      </c>
      <c r="E40" s="103" t="str">
        <f aca="true">IF(ISBLANK(OFFSET('Raw Data'!$A$3,MATCH($A40,'Raw Data'!$B$4:$B$185,0),MATCH(E$4,'Raw Data'!$3:$3,0)-1)),"",OFFSET('Raw Data'!$A$3,MATCH($A40,'Raw Data'!$B$4:$B$185,0),MATCH(E$4,'Raw Data'!$3:$3,0)-1))</f>
        <v>Reflects perceptions of the ability of the government to formulate and implement sound policies and regulations that permit and promote private sector development.</v>
      </c>
      <c r="J40" s="103" t="n">
        <f aca="true" t="array" ref="J40:J40">IFERROR(_xlfn.QUARTILE.INC(IF(ISNUMBER(OFFSET('Data transformed'!$N$4,MATCH('outliers treatment'!$A40,'Data transformed'!$A$5:$A$185),1,1,COUNTA('Data transformed'!$O$4:$CX$4))),OFFSET('Data transformed'!$N$4,MATCH('outliers treatment'!$A40,'Data transformed'!$A$5:$A$185),1,1,COUNTA('Data transformed'!$O$4:$CX$4))),1),"")</f>
        <v>-0.5425</v>
      </c>
      <c r="K40" s="103" t="n">
        <f aca="true" t="array" ref="K40:K40">IFERROR(_xlfn.QUARTILE.INC(IF(ISNUMBER(OFFSET('Data transformed'!$N$4,MATCH('outliers treatment'!$A40,'Data transformed'!$A$5:$A$185),1,1,COUNTA('Data transformed'!$O$4:$CX$4))),OFFSET('Data transformed'!$N$4,MATCH('outliers treatment'!$A40,'Data transformed'!$A$5:$A$185),1,1,COUNTA('Data transformed'!$O$4:$CX$4))),3),"")</f>
        <v>1.055</v>
      </c>
      <c r="L40" s="103" t="n">
        <f aca="false">IFERROR(K40-J40,"")</f>
        <v>1.5975</v>
      </c>
      <c r="M40" s="103" t="n">
        <f aca="false">IFERROR(J40-1.5*L40,"")</f>
        <v>-2.93875</v>
      </c>
      <c r="N40" s="103" t="n">
        <f aca="false">IFERROR(K40+1.5*L40,"")</f>
        <v>3.45125</v>
      </c>
      <c r="P40" s="105" t="n">
        <f aca="false" t="array" ref="P40:P40">IFERROR(SKEW(IF(ISNUMBER(T40:CU40),T40:CU40,"")),"")</f>
        <v>0.0720391459916454</v>
      </c>
      <c r="Q40" s="103" t="n">
        <f aca="true">IF(ISBLANK(OFFSET('Data above threshold'!$A$4,MATCH('Data above threshold'!$A39,'Data above threshold'!$A$5:$A$185,0),MATCH('Data above threshold'!N$4,'Data above threshold'!$4:$4,0)-1)),1,OFFSET('Data above threshold'!$A$4,MATCH('Data above threshold'!$A39,'Data above threshold'!$A$5:$A$185,0),MATCH('Data above threshold'!N$4,'Data above threshold'!$4:$4,0)-1))</f>
        <v>0</v>
      </c>
      <c r="R40" s="103" t="n">
        <f aca="false">IF($J40="","",COUNTIF(T40:CU40,M40)+ COUNTIF(T40:CQ40,N40))</f>
        <v>0</v>
      </c>
      <c r="S40" s="106" t="n">
        <f aca="false" t="array" ref="S40:S40">IF(B40&lt;4,"",1-IFERROR(SUM(ISNUMBER(T40:CU40)*(1-$T$3:$CU$3))/COUNTIF($T$3:$CU$3,0),0))</f>
        <v>0</v>
      </c>
      <c r="T40" s="103" t="n">
        <f aca="true">IF($J40="","",IF(ISNUMBER(OFFSET('Data transformed'!$A$4,MATCH($A40,'Data transformed'!$A$5:$A$185,0),MATCH(T$4,'Data transformed'!$4:$4,0)-1)), MIN(MAX(OFFSET('Data transformed'!$A$4,MATCH($A40,'Data transformed'!$A$5:$A$185,0),MATCH(T$4,'Data transformed'!$4:$4,0)-1),$M40),$N40),"NA"))</f>
        <v>-0.49</v>
      </c>
      <c r="U40" s="103" t="n">
        <f aca="true">IF($J40="","",IF(ISNUMBER(OFFSET('Data transformed'!$A$4,MATCH($A40,'Data transformed'!$A$5:$A$185,0),MATCH(U$4,'Data transformed'!$4:$4,0)-1)), MIN(MAX(OFFSET('Data transformed'!$A$4,MATCH($A40,'Data transformed'!$A$5:$A$185,0),MATCH(U$4,'Data transformed'!$4:$4,0)-1),$M40),$N40),"NA"))</f>
        <v>1.87</v>
      </c>
      <c r="V40" s="103" t="n">
        <f aca="true">IF($J40="","",IF(ISNUMBER(OFFSET('Data transformed'!$A$4,MATCH($A40,'Data transformed'!$A$5:$A$185,0),MATCH(V$4,'Data transformed'!$4:$4,0)-1)), MIN(MAX(OFFSET('Data transformed'!$A$4,MATCH($A40,'Data transformed'!$A$5:$A$185,0),MATCH(V$4,'Data transformed'!$4:$4,0)-1),$M40),$N40),"NA"))</f>
        <v>1.46</v>
      </c>
      <c r="W40" s="103" t="n">
        <f aca="true">IF($J40="","",IF(ISNUMBER(OFFSET('Data transformed'!$A$4,MATCH($A40,'Data transformed'!$A$5:$A$185,0),MATCH(W$4,'Data transformed'!$4:$4,0)-1)), MIN(MAX(OFFSET('Data transformed'!$A$4,MATCH($A40,'Data transformed'!$A$5:$A$185,0),MATCH(W$4,'Data transformed'!$4:$4,0)-1),$M40),$N40),"NA"))</f>
        <v>1.29</v>
      </c>
      <c r="X40" s="103" t="n">
        <f aca="true">IF($J40="","",IF(ISNUMBER(OFFSET('Data transformed'!$A$4,MATCH($A40,'Data transformed'!$A$5:$A$185,0),MATCH(X$4,'Data transformed'!$4:$4,0)-1)), MIN(MAX(OFFSET('Data transformed'!$A$4,MATCH($A40,'Data transformed'!$A$5:$A$185,0),MATCH(X$4,'Data transformed'!$4:$4,0)-1),$M40),$N40),"NA"))</f>
        <v>-0.93</v>
      </c>
      <c r="Y40" s="103" t="n">
        <f aca="true">IF($J40="","",IF(ISNUMBER(OFFSET('Data transformed'!$A$4,MATCH($A40,'Data transformed'!$A$5:$A$185,0),MATCH(Y$4,'Data transformed'!$4:$4,0)-1)), MIN(MAX(OFFSET('Data transformed'!$A$4,MATCH($A40,'Data transformed'!$A$5:$A$185,0),MATCH(Y$4,'Data transformed'!$4:$4,0)-1),$M40),$N40),"NA"))</f>
        <v>-0.33</v>
      </c>
      <c r="Z40" s="103" t="n">
        <f aca="true">IF($J40="","",IF(ISNUMBER(OFFSET('Data transformed'!$A$4,MATCH($A40,'Data transformed'!$A$5:$A$185,0),MATCH(Z$4,'Data transformed'!$4:$4,0)-1)), MIN(MAX(OFFSET('Data transformed'!$A$4,MATCH($A40,'Data transformed'!$A$5:$A$185,0),MATCH(Z$4,'Data transformed'!$4:$4,0)-1),$M40),$N40),"NA"))</f>
        <v>-0.18</v>
      </c>
      <c r="AA40" s="103" t="n">
        <f aca="true">IF($J40="","",IF(ISNUMBER(OFFSET('Data transformed'!$A$4,MATCH($A40,'Data transformed'!$A$5:$A$185,0),MATCH(AA$4,'Data transformed'!$4:$4,0)-1)), MIN(MAX(OFFSET('Data transformed'!$A$4,MATCH($A40,'Data transformed'!$A$5:$A$185,0),MATCH(AA$4,'Data transformed'!$4:$4,0)-1),$M40),$N40),"NA"))</f>
        <v>1.72</v>
      </c>
      <c r="AB40" s="103" t="n">
        <f aca="true">IF($J40="","",IF(ISNUMBER(OFFSET('Data transformed'!$A$4,MATCH($A40,'Data transformed'!$A$5:$A$185,0),MATCH(AB$4,'Data transformed'!$4:$4,0)-1)), MIN(MAX(OFFSET('Data transformed'!$A$4,MATCH($A40,'Data transformed'!$A$5:$A$185,0),MATCH(AB$4,'Data transformed'!$4:$4,0)-1),$M40),$N40),"NA"))</f>
        <v>1.66</v>
      </c>
      <c r="AC40" s="103" t="n">
        <f aca="true">IF($J40="","",IF(ISNUMBER(OFFSET('Data transformed'!$A$4,MATCH($A40,'Data transformed'!$A$5:$A$185,0),MATCH(AC$4,'Data transformed'!$4:$4,0)-1)), MIN(MAX(OFFSET('Data transformed'!$A$4,MATCH($A40,'Data transformed'!$A$5:$A$185,0),MATCH(AC$4,'Data transformed'!$4:$4,0)-1),$M40),$N40),"NA"))</f>
        <v>1.22</v>
      </c>
      <c r="AD40" s="103" t="n">
        <f aca="true">IF($J40="","",IF(ISNUMBER(OFFSET('Data transformed'!$A$4,MATCH($A40,'Data transformed'!$A$5:$A$185,0),MATCH(AD$4,'Data transformed'!$4:$4,0)-1)), MIN(MAX(OFFSET('Data transformed'!$A$4,MATCH($A40,'Data transformed'!$A$5:$A$185,0),MATCH(AD$4,'Data transformed'!$4:$4,0)-1),$M40),$N40),"NA"))</f>
        <v>-0.24</v>
      </c>
      <c r="AE40" s="103" t="n">
        <f aca="true">IF($J40="","",IF(ISNUMBER(OFFSET('Data transformed'!$A$4,MATCH($A40,'Data transformed'!$A$5:$A$185,0),MATCH(AE$4,'Data transformed'!$4:$4,0)-1)), MIN(MAX(OFFSET('Data transformed'!$A$4,MATCH($A40,'Data transformed'!$A$5:$A$185,0),MATCH(AE$4,'Data transformed'!$4:$4,0)-1),$M40),$N40),"NA"))</f>
        <v>-1.51</v>
      </c>
      <c r="AF40" s="103" t="n">
        <f aca="true">IF($J40="","",IF(ISNUMBER(OFFSET('Data transformed'!$A$4,MATCH($A40,'Data transformed'!$A$5:$A$185,0),MATCH(AF$4,'Data transformed'!$4:$4,0)-1)), MIN(MAX(OFFSET('Data transformed'!$A$4,MATCH($A40,'Data transformed'!$A$5:$A$185,0),MATCH(AF$4,'Data transformed'!$4:$4,0)-1),$M40),$N40),"NA"))</f>
        <v>0.4</v>
      </c>
      <c r="AG40" s="103" t="n">
        <f aca="true">IF($J40="","",IF(ISNUMBER(OFFSET('Data transformed'!$A$4,MATCH($A40,'Data transformed'!$A$5:$A$185,0),MATCH(AG$4,'Data transformed'!$4:$4,0)-1)), MIN(MAX(OFFSET('Data transformed'!$A$4,MATCH($A40,'Data transformed'!$A$5:$A$185,0),MATCH(AG$4,'Data transformed'!$4:$4,0)-1),$M40),$N40),"NA"))</f>
        <v>-0.22</v>
      </c>
      <c r="AH40" s="103" t="n">
        <f aca="true">IF($J40="","",IF(ISNUMBER(OFFSET('Data transformed'!$A$4,MATCH($A40,'Data transformed'!$A$5:$A$185,0),MATCH(AH$4,'Data transformed'!$4:$4,0)-1)), MIN(MAX(OFFSET('Data transformed'!$A$4,MATCH($A40,'Data transformed'!$A$5:$A$185,0),MATCH(AH$4,'Data transformed'!$4:$4,0)-1),$M40),$N40),"NA"))</f>
        <v>0.5</v>
      </c>
      <c r="AI40" s="103" t="n">
        <f aca="true">IF($J40="","",IF(ISNUMBER(OFFSET('Data transformed'!$A$4,MATCH($A40,'Data transformed'!$A$5:$A$185,0),MATCH(AI$4,'Data transformed'!$4:$4,0)-1)), MIN(MAX(OFFSET('Data transformed'!$A$4,MATCH($A40,'Data transformed'!$A$5:$A$185,0),MATCH(AI$4,'Data transformed'!$4:$4,0)-1),$M40),$N40),"NA"))</f>
        <v>1.01</v>
      </c>
      <c r="AJ40" s="103" t="n">
        <f aca="true">IF($J40="","",IF(ISNUMBER(OFFSET('Data transformed'!$A$4,MATCH($A40,'Data transformed'!$A$5:$A$185,0),MATCH(AJ$4,'Data transformed'!$4:$4,0)-1)), MIN(MAX(OFFSET('Data transformed'!$A$4,MATCH($A40,'Data transformed'!$A$5:$A$185,0),MATCH(AJ$4,'Data transformed'!$4:$4,0)-1),$M40),$N40),"NA"))</f>
        <v>1.72</v>
      </c>
      <c r="AK40" s="103" t="n">
        <f aca="true">IF($J40="","",IF(ISNUMBER(OFFSET('Data transformed'!$A$4,MATCH($A40,'Data transformed'!$A$5:$A$185,0),MATCH(AK$4,'Data transformed'!$4:$4,0)-1)), MIN(MAX(OFFSET('Data transformed'!$A$4,MATCH($A40,'Data transformed'!$A$5:$A$185,0),MATCH(AK$4,'Data transformed'!$4:$4,0)-1),$M40),$N40),"NA"))</f>
        <v>1.57</v>
      </c>
      <c r="AL40" s="103" t="n">
        <f aca="true">IF($J40="","",IF(ISNUMBER(OFFSET('Data transformed'!$A$4,MATCH($A40,'Data transformed'!$A$5:$A$185,0),MATCH(AL$4,'Data transformed'!$4:$4,0)-1)), MIN(MAX(OFFSET('Data transformed'!$A$4,MATCH($A40,'Data transformed'!$A$5:$A$185,0),MATCH(AL$4,'Data transformed'!$4:$4,0)-1),$M40),$N40),"NA"))</f>
        <v>0.1</v>
      </c>
      <c r="AM40" s="103" t="n">
        <f aca="true">IF($J40="","",IF(ISNUMBER(OFFSET('Data transformed'!$A$4,MATCH($A40,'Data transformed'!$A$5:$A$185,0),MATCH(AM$4,'Data transformed'!$4:$4,0)-1)), MIN(MAX(OFFSET('Data transformed'!$A$4,MATCH($A40,'Data transformed'!$A$5:$A$185,0),MATCH(AM$4,'Data transformed'!$4:$4,0)-1),$M40),$N40),"NA"))</f>
        <v>-1.3</v>
      </c>
      <c r="AN40" s="103" t="n">
        <f aca="true">IF($J40="","",IF(ISNUMBER(OFFSET('Data transformed'!$A$4,MATCH($A40,'Data transformed'!$A$5:$A$185,0),MATCH(AN$4,'Data transformed'!$4:$4,0)-1)), MIN(MAX(OFFSET('Data transformed'!$A$4,MATCH($A40,'Data transformed'!$A$5:$A$185,0),MATCH(AN$4,'Data transformed'!$4:$4,0)-1),$M40),$N40),"NA"))</f>
        <v>-0.82</v>
      </c>
      <c r="AO40" s="103" t="n">
        <f aca="true">IF($J40="","",IF(ISNUMBER(OFFSET('Data transformed'!$A$4,MATCH($A40,'Data transformed'!$A$5:$A$185,0),MATCH(AO$4,'Data transformed'!$4:$4,0)-1)), MIN(MAX(OFFSET('Data transformed'!$A$4,MATCH($A40,'Data transformed'!$A$5:$A$185,0),MATCH(AO$4,'Data transformed'!$4:$4,0)-1),$M40),$N40),"NA"))</f>
        <v>1.05</v>
      </c>
      <c r="AP40" s="103" t="n">
        <f aca="true">IF($J40="","",IF(ISNUMBER(OFFSET('Data transformed'!$A$4,MATCH($A40,'Data transformed'!$A$5:$A$185,0),MATCH(AP$4,'Data transformed'!$4:$4,0)-1)), MIN(MAX(OFFSET('Data transformed'!$A$4,MATCH($A40,'Data transformed'!$A$5:$A$185,0),MATCH(AP$4,'Data transformed'!$4:$4,0)-1),$M40),$N40),"NA"))</f>
        <v>1.85</v>
      </c>
      <c r="AQ40" s="103" t="n">
        <f aca="true">IF($J40="","",IF(ISNUMBER(OFFSET('Data transformed'!$A$4,MATCH($A40,'Data transformed'!$A$5:$A$185,0),MATCH(AQ$4,'Data transformed'!$4:$4,0)-1)), MIN(MAX(OFFSET('Data transformed'!$A$4,MATCH($A40,'Data transformed'!$A$5:$A$185,0),MATCH(AQ$4,'Data transformed'!$4:$4,0)-1),$M40),$N40),"NA"))</f>
        <v>-0.22</v>
      </c>
      <c r="AR40" s="103" t="n">
        <f aca="true">IF($J40="","",IF(ISNUMBER(OFFSET('Data transformed'!$A$4,MATCH($A40,'Data transformed'!$A$5:$A$185,0),MATCH(AR$4,'Data transformed'!$4:$4,0)-1)), MIN(MAX(OFFSET('Data transformed'!$A$4,MATCH($A40,'Data transformed'!$A$5:$A$185,0),MATCH(AR$4,'Data transformed'!$4:$4,0)-1),$M40),$N40),"NA"))</f>
        <v>1.44</v>
      </c>
      <c r="AS40" s="103" t="n">
        <f aca="true">IF($J40="","",IF(ISNUMBER(OFFSET('Data transformed'!$A$4,MATCH($A40,'Data transformed'!$A$5:$A$185,0),MATCH(AS$4,'Data transformed'!$4:$4,0)-1)), MIN(MAX(OFFSET('Data transformed'!$A$4,MATCH($A40,'Data transformed'!$A$5:$A$185,0),MATCH(AS$4,'Data transformed'!$4:$4,0)-1),$M40),$N40),"NA"))</f>
        <v>1.63</v>
      </c>
      <c r="AT40" s="103" t="n">
        <f aca="true">IF($J40="","",IF(ISNUMBER(OFFSET('Data transformed'!$A$4,MATCH($A40,'Data transformed'!$A$5:$A$185,0),MATCH(AT$4,'Data transformed'!$4:$4,0)-1)), MIN(MAX(OFFSET('Data transformed'!$A$4,MATCH($A40,'Data transformed'!$A$5:$A$185,0),MATCH(AT$4,'Data transformed'!$4:$4,0)-1),$M40),$N40),"NA"))</f>
        <v>-0.11</v>
      </c>
      <c r="AU40" s="103" t="n">
        <f aca="true">IF($J40="","",IF(ISNUMBER(OFFSET('Data transformed'!$A$4,MATCH($A40,'Data transformed'!$A$5:$A$185,0),MATCH(AU$4,'Data transformed'!$4:$4,0)-1)), MIN(MAX(OFFSET('Data transformed'!$A$4,MATCH($A40,'Data transformed'!$A$5:$A$185,0),MATCH(AU$4,'Data transformed'!$4:$4,0)-1),$M40),$N40),"NA"))</f>
        <v>-0.77</v>
      </c>
      <c r="AV40" s="103" t="n">
        <f aca="true">IF($J40="","",IF(ISNUMBER(OFFSET('Data transformed'!$A$4,MATCH($A40,'Data transformed'!$A$5:$A$185,0),MATCH(AV$4,'Data transformed'!$4:$4,0)-1)), MIN(MAX(OFFSET('Data transformed'!$A$4,MATCH($A40,'Data transformed'!$A$5:$A$185,0),MATCH(AV$4,'Data transformed'!$4:$4,0)-1),$M40),$N40),"NA"))</f>
        <v>0.53</v>
      </c>
      <c r="AW40" s="103" t="n">
        <f aca="true">IF($J40="","",IF(ISNUMBER(OFFSET('Data transformed'!$A$4,MATCH($A40,'Data transformed'!$A$5:$A$185,0),MATCH(AW$4,'Data transformed'!$4:$4,0)-1)), MIN(MAX(OFFSET('Data transformed'!$A$4,MATCH($A40,'Data transformed'!$A$5:$A$185,0),MATCH(AW$4,'Data transformed'!$4:$4,0)-1),$M40),$N40),"NA"))</f>
        <v>-0.62</v>
      </c>
      <c r="AX40" s="103" t="n">
        <f aca="true">IF($J40="","",IF(ISNUMBER(OFFSET('Data transformed'!$A$4,MATCH($A40,'Data transformed'!$A$5:$A$185,0),MATCH(AX$4,'Data transformed'!$4:$4,0)-1)), MIN(MAX(OFFSET('Data transformed'!$A$4,MATCH($A40,'Data transformed'!$A$5:$A$185,0),MATCH(AX$4,'Data transformed'!$4:$4,0)-1),$M40),$N40),"NA"))</f>
        <v>0.59</v>
      </c>
      <c r="AY40" s="103" t="n">
        <f aca="true">IF($J40="","",IF(ISNUMBER(OFFSET('Data transformed'!$A$4,MATCH($A40,'Data transformed'!$A$5:$A$185,0),MATCH(AY$4,'Data transformed'!$4:$4,0)-1)), MIN(MAX(OFFSET('Data transformed'!$A$4,MATCH($A40,'Data transformed'!$A$5:$A$185,0),MATCH(AY$4,'Data transformed'!$4:$4,0)-1),$M40),$N40),"NA"))</f>
        <v>-0.09</v>
      </c>
      <c r="AZ40" s="103" t="n">
        <f aca="true">IF($J40="","",IF(ISNUMBER(OFFSET('Data transformed'!$A$4,MATCH($A40,'Data transformed'!$A$5:$A$185,0),MATCH(AZ$4,'Data transformed'!$4:$4,0)-1)), MIN(MAX(OFFSET('Data transformed'!$A$4,MATCH($A40,'Data transformed'!$A$5:$A$185,0),MATCH(AZ$4,'Data transformed'!$4:$4,0)-1),$M40),$N40),"NA"))</f>
        <v>-0.16</v>
      </c>
      <c r="BA40" s="103" t="n">
        <f aca="true">IF($J40="","",IF(ISNUMBER(OFFSET('Data transformed'!$A$4,MATCH($A40,'Data transformed'!$A$5:$A$185,0),MATCH(BA$4,'Data transformed'!$4:$4,0)-1)), MIN(MAX(OFFSET('Data transformed'!$A$4,MATCH($A40,'Data transformed'!$A$5:$A$185,0),MATCH(BA$4,'Data transformed'!$4:$4,0)-1),$M40),$N40),"NA"))</f>
        <v>1.37</v>
      </c>
      <c r="BB40" s="103" t="n">
        <f aca="true">IF($J40="","",IF(ISNUMBER(OFFSET('Data transformed'!$A$4,MATCH($A40,'Data transformed'!$A$5:$A$185,0),MATCH(BB$4,'Data transformed'!$4:$4,0)-1)), MIN(MAX(OFFSET('Data transformed'!$A$4,MATCH($A40,'Data transformed'!$A$5:$A$185,0),MATCH(BB$4,'Data transformed'!$4:$4,0)-1),$M40),$N40),"NA"))</f>
        <v>0.95</v>
      </c>
      <c r="BC40" s="103" t="n">
        <f aca="true">IF($J40="","",IF(ISNUMBER(OFFSET('Data transformed'!$A$4,MATCH($A40,'Data transformed'!$A$5:$A$185,0),MATCH(BC$4,'Data transformed'!$4:$4,0)-1)), MIN(MAX(OFFSET('Data transformed'!$A$4,MATCH($A40,'Data transformed'!$A$5:$A$185,0),MATCH(BC$4,'Data transformed'!$4:$4,0)-1),$M40),$N40),"NA"))</f>
        <v>0.17</v>
      </c>
      <c r="BD40" s="103" t="n">
        <f aca="true">IF($J40="","",IF(ISNUMBER(OFFSET('Data transformed'!$A$4,MATCH($A40,'Data transformed'!$A$5:$A$185,0),MATCH(BD$4,'Data transformed'!$4:$4,0)-1)), MIN(MAX(OFFSET('Data transformed'!$A$4,MATCH($A40,'Data transformed'!$A$5:$A$185,0),MATCH(BD$4,'Data transformed'!$4:$4,0)-1),$M40),$N40),"NA"))</f>
        <v>1.33</v>
      </c>
      <c r="BE40" s="103" t="n">
        <f aca="true">IF($J40="","",IF(ISNUMBER(OFFSET('Data transformed'!$A$4,MATCH($A40,'Data transformed'!$A$5:$A$185,0),MATCH(BE$4,'Data transformed'!$4:$4,0)-1)), MIN(MAX(OFFSET('Data transformed'!$A$4,MATCH($A40,'Data transformed'!$A$5:$A$185,0),MATCH(BE$4,'Data transformed'!$4:$4,0)-1),$M40),$N40),"NA"))</f>
        <v>-0.28</v>
      </c>
      <c r="BF40" s="103" t="n">
        <f aca="true">IF($J40="","",IF(ISNUMBER(OFFSET('Data transformed'!$A$4,MATCH($A40,'Data transformed'!$A$5:$A$185,0),MATCH(BF$4,'Data transformed'!$4:$4,0)-1)), MIN(MAX(OFFSET('Data transformed'!$A$4,MATCH($A40,'Data transformed'!$A$5:$A$185,0),MATCH(BF$4,'Data transformed'!$4:$4,0)-1),$M40),$N40),"NA"))</f>
        <v>1.07</v>
      </c>
      <c r="BG40" s="103" t="n">
        <f aca="true">IF($J40="","",IF(ISNUMBER(OFFSET('Data transformed'!$A$4,MATCH($A40,'Data transformed'!$A$5:$A$185,0),MATCH(BG$4,'Data transformed'!$4:$4,0)-1)), MIN(MAX(OFFSET('Data transformed'!$A$4,MATCH($A40,'Data transformed'!$A$5:$A$185,0),MATCH(BG$4,'Data transformed'!$4:$4,0)-1),$M40),$N40),"NA"))</f>
        <v>-0.43</v>
      </c>
      <c r="BH40" s="103" t="n">
        <f aca="true">IF($J40="","",IF(ISNUMBER(OFFSET('Data transformed'!$A$4,MATCH($A40,'Data transformed'!$A$5:$A$185,0),MATCH(BH$4,'Data transformed'!$4:$4,0)-1)), MIN(MAX(OFFSET('Data transformed'!$A$4,MATCH($A40,'Data transformed'!$A$5:$A$185,0),MATCH(BH$4,'Data transformed'!$4:$4,0)-1),$M40),$N40),"NA"))</f>
        <v>0.1</v>
      </c>
      <c r="BI40" s="103" t="n">
        <f aca="true">IF($J40="","",IF(ISNUMBER(OFFSET('Data transformed'!$A$4,MATCH($A40,'Data transformed'!$A$5:$A$185,0),MATCH(BI$4,'Data transformed'!$4:$4,0)-1)), MIN(MAX(OFFSET('Data transformed'!$A$4,MATCH($A40,'Data transformed'!$A$5:$A$185,0),MATCH(BI$4,'Data transformed'!$4:$4,0)-1),$M40),$N40),"NA"))</f>
        <v>-0.57</v>
      </c>
      <c r="BJ40" s="103" t="n">
        <f aca="true">IF($J40="","",IF(ISNUMBER(OFFSET('Data transformed'!$A$4,MATCH($A40,'Data transformed'!$A$5:$A$185,0),MATCH(BJ$4,'Data transformed'!$4:$4,0)-1)), MIN(MAX(OFFSET('Data transformed'!$A$4,MATCH($A40,'Data transformed'!$A$5:$A$185,0),MATCH(BJ$4,'Data transformed'!$4:$4,0)-1),$M40),$N40),"NA"))</f>
        <v>0.96</v>
      </c>
      <c r="BK40" s="103" t="n">
        <f aca="true">IF($J40="","",IF(ISNUMBER(OFFSET('Data transformed'!$A$4,MATCH($A40,'Data transformed'!$A$5:$A$185,0),MATCH(BK$4,'Data transformed'!$4:$4,0)-1)), MIN(MAX(OFFSET('Data transformed'!$A$4,MATCH($A40,'Data transformed'!$A$5:$A$185,0),MATCH(BK$4,'Data transformed'!$4:$4,0)-1),$M40),$N40),"NA"))</f>
        <v>-0.76</v>
      </c>
      <c r="BL40" s="103" t="n">
        <f aca="true">IF($J40="","",IF(ISNUMBER(OFFSET('Data transformed'!$A$4,MATCH($A40,'Data transformed'!$A$5:$A$185,0),MATCH(BL$4,'Data transformed'!$4:$4,0)-1)), MIN(MAX(OFFSET('Data transformed'!$A$4,MATCH($A40,'Data transformed'!$A$5:$A$185,0),MATCH(BL$4,'Data transformed'!$4:$4,0)-1),$M40),$N40),"NA"))</f>
        <v>-0.72</v>
      </c>
      <c r="BM40" s="103" t="n">
        <f aca="true">IF($J40="","",IF(ISNUMBER(OFFSET('Data transformed'!$A$4,MATCH($A40,'Data transformed'!$A$5:$A$185,0),MATCH(BM$4,'Data transformed'!$4:$4,0)-1)), MIN(MAX(OFFSET('Data transformed'!$A$4,MATCH($A40,'Data transformed'!$A$5:$A$185,0),MATCH(BM$4,'Data transformed'!$4:$4,0)-1),$M40),$N40),"NA"))</f>
        <v>1</v>
      </c>
      <c r="BN40" s="103" t="n">
        <f aca="true">IF($J40="","",IF(ISNUMBER(OFFSET('Data transformed'!$A$4,MATCH($A40,'Data transformed'!$A$5:$A$185,0),MATCH(BN$4,'Data transformed'!$4:$4,0)-1)), MIN(MAX(OFFSET('Data transformed'!$A$4,MATCH($A40,'Data transformed'!$A$5:$A$185,0),MATCH(BN$4,'Data transformed'!$4:$4,0)-1),$M40),$N40),"NA"))</f>
        <v>0.67</v>
      </c>
      <c r="BO40" s="103" t="n">
        <f aca="true">IF($J40="","",IF(ISNUMBER(OFFSET('Data transformed'!$A$4,MATCH($A40,'Data transformed'!$A$5:$A$185,0),MATCH(BO$4,'Data transformed'!$4:$4,0)-1)), MIN(MAX(OFFSET('Data transformed'!$A$4,MATCH($A40,'Data transformed'!$A$5:$A$185,0),MATCH(BO$4,'Data transformed'!$4:$4,0)-1),$M40),$N40),"NA"))</f>
        <v>-0.11</v>
      </c>
      <c r="BP40" s="103" t="n">
        <f aca="true">IF($J40="","",IF(ISNUMBER(OFFSET('Data transformed'!$A$4,MATCH($A40,'Data transformed'!$A$5:$A$185,0),MATCH(BP$4,'Data transformed'!$4:$4,0)-1)), MIN(MAX(OFFSET('Data transformed'!$A$4,MATCH($A40,'Data transformed'!$A$5:$A$185,0),MATCH(BP$4,'Data transformed'!$4:$4,0)-1),$M40),$N40),"NA"))</f>
        <v>-0.67</v>
      </c>
      <c r="BQ40" s="103" t="n">
        <f aca="true">IF($J40="","",IF(ISNUMBER(OFFSET('Data transformed'!$A$4,MATCH($A40,'Data transformed'!$A$5:$A$185,0),MATCH(BQ$4,'Data transformed'!$4:$4,0)-1)), MIN(MAX(OFFSET('Data transformed'!$A$4,MATCH($A40,'Data transformed'!$A$5:$A$185,0),MATCH(BQ$4,'Data transformed'!$4:$4,0)-1),$M40),$N40),"NA"))</f>
        <v>-0.86</v>
      </c>
      <c r="BR40" s="103" t="n">
        <f aca="true">IF($J40="","",IF(ISNUMBER(OFFSET('Data transformed'!$A$4,MATCH($A40,'Data transformed'!$A$5:$A$185,0),MATCH(BR$4,'Data transformed'!$4:$4,0)-1)), MIN(MAX(OFFSET('Data transformed'!$A$4,MATCH($A40,'Data transformed'!$A$5:$A$185,0),MATCH(BR$4,'Data transformed'!$4:$4,0)-1),$M40),$N40),"NA"))</f>
        <v>1.86</v>
      </c>
      <c r="BS40" s="103" t="n">
        <f aca="true">IF($J40="","",IF(ISNUMBER(OFFSET('Data transformed'!$A$4,MATCH($A40,'Data transformed'!$A$5:$A$185,0),MATCH(BS$4,'Data transformed'!$4:$4,0)-1)), MIN(MAX(OFFSET('Data transformed'!$A$4,MATCH($A40,'Data transformed'!$A$5:$A$185,0),MATCH(BS$4,'Data transformed'!$4:$4,0)-1),$M40),$N40),"NA"))</f>
        <v>1.8</v>
      </c>
      <c r="BT40" s="103" t="n">
        <f aca="true">IF($J40="","",IF(ISNUMBER(OFFSET('Data transformed'!$A$4,MATCH($A40,'Data transformed'!$A$5:$A$185,0),MATCH(BT$4,'Data transformed'!$4:$4,0)-1)), MIN(MAX(OFFSET('Data transformed'!$A$4,MATCH($A40,'Data transformed'!$A$5:$A$185,0),MATCH(BT$4,'Data transformed'!$4:$4,0)-1),$M40),$N40),"NA"))</f>
        <v>1.88</v>
      </c>
      <c r="BU40" s="103" t="n">
        <f aca="true">IF($J40="","",IF(ISNUMBER(OFFSET('Data transformed'!$A$4,MATCH($A40,'Data transformed'!$A$5:$A$185,0),MATCH(BU$4,'Data transformed'!$4:$4,0)-1)), MIN(MAX(OFFSET('Data transformed'!$A$4,MATCH($A40,'Data transformed'!$A$5:$A$185,0),MATCH(BU$4,'Data transformed'!$4:$4,0)-1),$M40),$N40),"NA"))</f>
        <v>-0.64</v>
      </c>
      <c r="BV40" s="103" t="n">
        <f aca="true">IF($J40="","",IF(ISNUMBER(OFFSET('Data transformed'!$A$4,MATCH($A40,'Data transformed'!$A$5:$A$185,0),MATCH(BV$4,'Data transformed'!$4:$4,0)-1)), MIN(MAX(OFFSET('Data transformed'!$A$4,MATCH($A40,'Data transformed'!$A$5:$A$185,0),MATCH(BV$4,'Data transformed'!$4:$4,0)-1),$M40),$N40),"NA"))</f>
        <v>0.36</v>
      </c>
      <c r="BW40" s="103" t="n">
        <f aca="true">IF($J40="","",IF(ISNUMBER(OFFSET('Data transformed'!$A$4,MATCH($A40,'Data transformed'!$A$5:$A$185,0),MATCH(BW$4,'Data transformed'!$4:$4,0)-1)), MIN(MAX(OFFSET('Data transformed'!$A$4,MATCH($A40,'Data transformed'!$A$5:$A$185,0),MATCH(BW$4,'Data transformed'!$4:$4,0)-1),$M40),$N40),"NA"))</f>
        <v>0.56</v>
      </c>
      <c r="BX40" s="103" t="n">
        <f aca="true">IF($J40="","",IF(ISNUMBER(OFFSET('Data transformed'!$A$4,MATCH($A40,'Data transformed'!$A$5:$A$185,0),MATCH(BX$4,'Data transformed'!$4:$4,0)-1)), MIN(MAX(OFFSET('Data transformed'!$A$4,MATCH($A40,'Data transformed'!$A$5:$A$185,0),MATCH(BX$4,'Data transformed'!$4:$4,0)-1),$M40),$N40),"NA"))</f>
        <v>0.01</v>
      </c>
      <c r="BY40" s="103" t="n">
        <f aca="true">IF($J40="","",IF(ISNUMBER(OFFSET('Data transformed'!$A$4,MATCH($A40,'Data transformed'!$A$5:$A$185,0),MATCH(BY$4,'Data transformed'!$4:$4,0)-1)), MIN(MAX(OFFSET('Data transformed'!$A$4,MATCH($A40,'Data transformed'!$A$5:$A$185,0),MATCH(BY$4,'Data transformed'!$4:$4,0)-1),$M40),$N40),"NA"))</f>
        <v>-0.54</v>
      </c>
      <c r="BZ40" s="103" t="n">
        <f aca="true">IF($J40="","",IF(ISNUMBER(OFFSET('Data transformed'!$A$4,MATCH($A40,'Data transformed'!$A$5:$A$185,0),MATCH(BZ$4,'Data transformed'!$4:$4,0)-1)), MIN(MAX(OFFSET('Data transformed'!$A$4,MATCH($A40,'Data transformed'!$A$5:$A$185,0),MATCH(BZ$4,'Data transformed'!$4:$4,0)-1),$M40),$N40),"NA"))</f>
        <v>1.01</v>
      </c>
      <c r="CA40" s="103" t="n">
        <f aca="true">IF($J40="","",IF(ISNUMBER(OFFSET('Data transformed'!$A$4,MATCH($A40,'Data transformed'!$A$5:$A$185,0),MATCH(CA$4,'Data transformed'!$4:$4,0)-1)), MIN(MAX(OFFSET('Data transformed'!$A$4,MATCH($A40,'Data transformed'!$A$5:$A$185,0),MATCH(CA$4,'Data transformed'!$4:$4,0)-1),$M40),$N40),"NA"))</f>
        <v>0.97</v>
      </c>
      <c r="CB40" s="103" t="n">
        <f aca="true">IF($J40="","",IF(ISNUMBER(OFFSET('Data transformed'!$A$4,MATCH($A40,'Data transformed'!$A$5:$A$185,0),MATCH(CB$4,'Data transformed'!$4:$4,0)-1)), MIN(MAX(OFFSET('Data transformed'!$A$4,MATCH($A40,'Data transformed'!$A$5:$A$185,0),MATCH(CB$4,'Data transformed'!$4:$4,0)-1),$M40),$N40),"NA"))</f>
        <v>0.46</v>
      </c>
      <c r="CC40" s="103" t="n">
        <f aca="true">IF($J40="","",IF(ISNUMBER(OFFSET('Data transformed'!$A$4,MATCH($A40,'Data transformed'!$A$5:$A$185,0),MATCH(CC$4,'Data transformed'!$4:$4,0)-1)), MIN(MAX(OFFSET('Data transformed'!$A$4,MATCH($A40,'Data transformed'!$A$5:$A$185,0),MATCH(CC$4,'Data transformed'!$4:$4,0)-1),$M40),$N40),"NA"))</f>
        <v>-0.43</v>
      </c>
      <c r="CD40" s="103" t="n">
        <f aca="true">IF($J40="","",IF(ISNUMBER(OFFSET('Data transformed'!$A$4,MATCH($A40,'Data transformed'!$A$5:$A$185,0),MATCH(CD$4,'Data transformed'!$4:$4,0)-1)), MIN(MAX(OFFSET('Data transformed'!$A$4,MATCH($A40,'Data transformed'!$A$5:$A$185,0),MATCH(CD$4,'Data transformed'!$4:$4,0)-1),$M40),$N40),"NA"))</f>
        <v>0.08</v>
      </c>
      <c r="CE40" s="103" t="n">
        <f aca="true">IF($J40="","",IF(ISNUMBER(OFFSET('Data transformed'!$A$4,MATCH($A40,'Data transformed'!$A$5:$A$185,0),MATCH(CE$4,'Data transformed'!$4:$4,0)-1)), MIN(MAX(OFFSET('Data transformed'!$A$4,MATCH($A40,'Data transformed'!$A$5:$A$185,0),MATCH(CE$4,'Data transformed'!$4:$4,0)-1),$M40),$N40),"NA"))</f>
        <v>-1.67</v>
      </c>
      <c r="CF40" s="103" t="n">
        <f aca="true">IF($J40="","",IF(ISNUMBER(OFFSET('Data transformed'!$A$4,MATCH($A40,'Data transformed'!$A$5:$A$185,0),MATCH(CF$4,'Data transformed'!$4:$4,0)-1)), MIN(MAX(OFFSET('Data transformed'!$A$4,MATCH($A40,'Data transformed'!$A$5:$A$185,0),MATCH(CF$4,'Data transformed'!$4:$4,0)-1),$M40),$N40),"NA"))</f>
        <v>-0.11</v>
      </c>
      <c r="CG40" s="103" t="n">
        <f aca="true">IF($J40="","",IF(ISNUMBER(OFFSET('Data transformed'!$A$4,MATCH($A40,'Data transformed'!$A$5:$A$185,0),MATCH(CG$4,'Data transformed'!$4:$4,0)-1)), MIN(MAX(OFFSET('Data transformed'!$A$4,MATCH($A40,'Data transformed'!$A$5:$A$185,0),MATCH(CG$4,'Data transformed'!$4:$4,0)-1),$M40),$N40),"NA"))</f>
        <v>2.16</v>
      </c>
      <c r="CH40" s="103" t="n">
        <f aca="true">IF($J40="","",IF(ISNUMBER(OFFSET('Data transformed'!$A$4,MATCH($A40,'Data transformed'!$A$5:$A$185,0),MATCH(CH$4,'Data transformed'!$4:$4,0)-1)), MIN(MAX(OFFSET('Data transformed'!$A$4,MATCH($A40,'Data transformed'!$A$5:$A$185,0),MATCH(CH$4,'Data transformed'!$4:$4,0)-1),$M40),$N40),"NA"))</f>
        <v>0.11</v>
      </c>
      <c r="CI40" s="103" t="n">
        <f aca="true">IF($J40="","",IF(ISNUMBER(OFFSET('Data transformed'!$A$4,MATCH($A40,'Data transformed'!$A$5:$A$185,0),MATCH(CI$4,'Data transformed'!$4:$4,0)-1)), MIN(MAX(OFFSET('Data transformed'!$A$4,MATCH($A40,'Data transformed'!$A$5:$A$185,0),MATCH(CI$4,'Data transformed'!$4:$4,0)-1),$M40),$N40),"NA"))</f>
        <v>-0.68</v>
      </c>
      <c r="CJ40" s="103" t="n">
        <f aca="true">IF($J40="","",IF(ISNUMBER(OFFSET('Data transformed'!$A$4,MATCH($A40,'Data transformed'!$A$5:$A$185,0),MATCH(CJ$4,'Data transformed'!$4:$4,0)-1)), MIN(MAX(OFFSET('Data transformed'!$A$4,MATCH($A40,'Data transformed'!$A$5:$A$185,0),MATCH(CJ$4,'Data transformed'!$4:$4,0)-1),$M40),$N40),"NA"))</f>
        <v>1.01</v>
      </c>
      <c r="CK40" s="103" t="n">
        <f aca="true">IF($J40="","",IF(ISNUMBER(OFFSET('Data transformed'!$A$4,MATCH($A40,'Data transformed'!$A$5:$A$185,0),MATCH(CK$4,'Data transformed'!$4:$4,0)-1)), MIN(MAX(OFFSET('Data transformed'!$A$4,MATCH($A40,'Data transformed'!$A$5:$A$185,0),MATCH(CK$4,'Data transformed'!$4:$4,0)-1),$M40),$N40),"NA"))</f>
        <v>1.8</v>
      </c>
      <c r="CL40" s="103" t="n">
        <f aca="true">IF($J40="","",IF(ISNUMBER(OFFSET('Data transformed'!$A$4,MATCH($A40,'Data transformed'!$A$5:$A$185,0),MATCH(CL$4,'Data transformed'!$4:$4,0)-1)), MIN(MAX(OFFSET('Data transformed'!$A$4,MATCH($A40,'Data transformed'!$A$5:$A$185,0),MATCH(CL$4,'Data transformed'!$4:$4,0)-1),$M40),$N40),"NA"))</f>
        <v>-1.12</v>
      </c>
      <c r="CM40" s="103" t="n">
        <f aca="true">IF($J40="","",IF(ISNUMBER(OFFSET('Data transformed'!$A$4,MATCH($A40,'Data transformed'!$A$5:$A$185,0),MATCH(CM$4,'Data transformed'!$4:$4,0)-1)), MIN(MAX(OFFSET('Data transformed'!$A$4,MATCH($A40,'Data transformed'!$A$5:$A$185,0),MATCH(CM$4,'Data transformed'!$4:$4,0)-1),$M40),$N40),"NA"))</f>
        <v>-0.68</v>
      </c>
      <c r="CN40" s="103" t="n">
        <f aca="true">IF($J40="","",IF(ISNUMBER(OFFSET('Data transformed'!$A$4,MATCH($A40,'Data transformed'!$A$5:$A$185,0),MATCH(CN$4,'Data transformed'!$4:$4,0)-1)), MIN(MAX(OFFSET('Data transformed'!$A$4,MATCH($A40,'Data transformed'!$A$5:$A$185,0),MATCH(CN$4,'Data transformed'!$4:$4,0)-1),$M40),$N40),"NA"))</f>
        <v>-1.01</v>
      </c>
      <c r="CO40" s="103" t="n">
        <f aca="true">IF($J40="","",IF(ISNUMBER(OFFSET('Data transformed'!$A$4,MATCH($A40,'Data transformed'!$A$5:$A$185,0),MATCH(CO$4,'Data transformed'!$4:$4,0)-1)), MIN(MAX(OFFSET('Data transformed'!$A$4,MATCH($A40,'Data transformed'!$A$5:$A$185,0),MATCH(CO$4,'Data transformed'!$4:$4,0)-1),$M40),$N40),"NA"))</f>
        <v>-0.01</v>
      </c>
      <c r="CP40" s="103" t="n">
        <f aca="true">IF($J40="","",IF(ISNUMBER(OFFSET('Data transformed'!$A$4,MATCH($A40,'Data transformed'!$A$5:$A$185,0),MATCH(CP$4,'Data transformed'!$4:$4,0)-1)), MIN(MAX(OFFSET('Data transformed'!$A$4,MATCH($A40,'Data transformed'!$A$5:$A$185,0),MATCH(CP$4,'Data transformed'!$4:$4,0)-1),$M40),$N40),"NA"))</f>
        <v>0.51</v>
      </c>
      <c r="CQ40" s="103" t="n">
        <f aca="true">IF($J40="","",IF(ISNUMBER(OFFSET('Data transformed'!$A$4,MATCH($A40,'Data transformed'!$A$5:$A$185,0),MATCH(CQ$4,'Data transformed'!$4:$4,0)-1)), MIN(MAX(OFFSET('Data transformed'!$A$4,MATCH($A40,'Data transformed'!$A$5:$A$185,0),MATCH(CQ$4,'Data transformed'!$4:$4,0)-1),$M40),$N40),"NA"))</f>
        <v>1.35</v>
      </c>
      <c r="CR40" s="103" t="n">
        <f aca="true">IF($J40="","",IF(ISNUMBER(OFFSET('Data transformed'!$A$4,MATCH($A40,'Data transformed'!$A$5:$A$185,0),MATCH(CR$4,'Data transformed'!$4:$4,0)-1)), MIN(MAX(OFFSET('Data transformed'!$A$4,MATCH($A40,'Data transformed'!$A$5:$A$185,0),MATCH(CR$4,'Data transformed'!$4:$4,0)-1),$M40),$N40),"NA"))</f>
        <v>-0.26</v>
      </c>
      <c r="CS40" s="103" t="n">
        <f aca="true">IF($J40="","",IF(ISNUMBER(OFFSET('Data transformed'!$A$4,MATCH($A40,'Data transformed'!$A$5:$A$185,0),MATCH(CS$4,'Data transformed'!$4:$4,0)-1)), MIN(MAX(OFFSET('Data transformed'!$A$4,MATCH($A40,'Data transformed'!$A$5:$A$185,0),MATCH(CS$4,'Data transformed'!$4:$4,0)-1),$M40),$N40),"NA"))</f>
        <v>-1.66</v>
      </c>
      <c r="CT40" s="103" t="n">
        <f aca="true">IF($J40="","",IF(ISNUMBER(OFFSET('Data transformed'!$A$4,MATCH($A40,'Data transformed'!$A$5:$A$185,0),MATCH(CT$4,'Data transformed'!$4:$4,0)-1)), MIN(MAX(OFFSET('Data transformed'!$A$4,MATCH($A40,'Data transformed'!$A$5:$A$185,0),MATCH(CT$4,'Data transformed'!$4:$4,0)-1),$M40),$N40),"NA"))</f>
        <v>-0.55</v>
      </c>
      <c r="CU40" s="103" t="n">
        <f aca="true">IF($J40="","",IF(ISNUMBER(OFFSET('Data transformed'!$A$4,MATCH($A40,'Data transformed'!$A$5:$A$185,0),MATCH(CU$4,'Data transformed'!$4:$4,0)-1)), MIN(MAX(OFFSET('Data transformed'!$A$4,MATCH($A40,'Data transformed'!$A$5:$A$185,0),MATCH(CU$4,'Data transformed'!$4:$4,0)-1),$M40),$N40),"NA"))</f>
        <v>-1.46</v>
      </c>
    </row>
    <row r="41" s="103" customFormat="true" ht="15.5" hidden="false" customHeight="false" outlineLevel="0" collapsed="false">
      <c r="A41" s="107" t="n">
        <v>2120</v>
      </c>
      <c r="B41" s="107" t="n">
        <v>3</v>
      </c>
      <c r="C41" s="103" t="str">
        <f aca="true">IF(ISBLANK(OFFSET('Raw Data'!$A$3,MATCH($A41,'Raw Data'!$B$4:$B$185,0),MATCH(C$4,'Raw Data'!$3:$3,0)-1)),"",OFFSET('Raw Data'!$A$3,MATCH($A41,'Raw Data'!$B$4:$B$185,0),MATCH(C$4,'Raw Data'!$3:$3,0)-1))</f>
        <v>Mechanisms/measures to ensure consumer protection</v>
      </c>
      <c r="D41" s="103" t="str">
        <f aca="true">IF(ISBLANK(OFFSET('Raw Data'!$A$3,MATCH($A41,'Raw Data'!$B$4:$B$185,0),MATCH(D$4,'Raw Data'!$3:$3,0)-1)),"",OFFSET('Raw Data'!$A$3,MATCH($A41,'Raw Data'!$B$4:$B$185,0),MATCH(D$4,'Raw Data'!$3:$3,0)-1))</f>
        <v/>
      </c>
      <c r="E41" s="103" t="str">
        <f aca="true">IF(ISBLANK(OFFSET('Raw Data'!$A$3,MATCH($A41,'Raw Data'!$B$4:$B$185,0),MATCH(E$4,'Raw Data'!$3:$3,0)-1)),"",OFFSET('Raw Data'!$A$3,MATCH($A41,'Raw Data'!$B$4:$B$185,0),MATCH(E$4,'Raw Data'!$3:$3,0)-1))</f>
        <v/>
      </c>
      <c r="J41" s="103" t="e">
        <f aca="true" t="array" ref="J41:J41">IFERROR(_xlfn.QUARTILE.INC(IF(ISNUMBER(OFFSET('Data transformed'!$N$4,MATCH('outliers treatment'!$A41,'Data transformed'!$A$5:$A$185),1,1,COUNTA('Data transformed'!$O$4:$CX$4))),OFFSET('Data transformed'!$N$4,MATCH('outliers treatment'!$A41,'Data transformed'!$A$5:$A$185),1,1,COUNTA('Data transformed'!$O$4:$CX$4))),1),"")</f>
        <v>#N/A</v>
      </c>
      <c r="K41" s="103" t="e">
        <f aca="true" t="array" ref="K41:K41">IFERROR(_xlfn.QUARTILE.INC(IF(ISNUMBER(OFFSET('Data transformed'!$N$4,MATCH('outliers treatment'!$A41,'Data transformed'!$A$5:$A$185),1,1,COUNTA('Data transformed'!$O$4:$CX$4))),OFFSET('Data transformed'!$N$4,MATCH('outliers treatment'!$A41,'Data transformed'!$A$5:$A$185),1,1,COUNTA('Data transformed'!$O$4:$CX$4))),3),"")</f>
        <v>#N/A</v>
      </c>
      <c r="L41" s="103" t="str">
        <f aca="false">IFERROR(K41-J41,"")</f>
        <v/>
      </c>
      <c r="P41" s="105" t="str">
        <f aca="false" t="array" ref="P41:P41">IFERROR(SKEW(IF(ISNUMBER(T41:CU41),T41:CU41,"")),"")</f>
        <v/>
      </c>
      <c r="Q41" s="103" t="n">
        <f aca="true">IF(ISBLANK(OFFSET('Data above threshold'!$A$4,MATCH('Data above threshold'!$A40,'Data above threshold'!$A$5:$A$185,0),MATCH('Data above threshold'!N$4,'Data above threshold'!$4:$4,0)-1)),1,OFFSET('Data above threshold'!$A$4,MATCH('Data above threshold'!$A40,'Data above threshold'!$A$5:$A$185,0),MATCH('Data above threshold'!N$4,'Data above threshold'!$4:$4,0)-1))</f>
        <v>1</v>
      </c>
      <c r="R41" s="103" t="e">
        <f aca="false">IF($J41="","",COUNTIF(T41:CU41,M41)+ COUNTIF(T41:CQ41,N41))</f>
        <v>#N/A</v>
      </c>
      <c r="S41" s="106" t="str">
        <f aca="false" t="array" ref="S41:S41">IF(B41&lt;4,"",1-IFERROR(SUM(ISNUMBER(T41:CU41)*(1-$T$3:$CU$3))/COUNTIF($T$3:$CU$3,0),0))</f>
        <v/>
      </c>
      <c r="T41" s="103" t="str">
        <f aca="true">IF($J41="","",IF(ISNUMBER(OFFSET('Data transformed'!$A$4,MATCH($A41,'Data transformed'!$A$5:$A$185,0),MATCH(T$4,'Data transformed'!$4:$4,0)-1)), MIN(MAX(OFFSET('Data transformed'!$A$4,MATCH($A41,'Data transformed'!$A$5:$A$185,0),MATCH(T$4,'Data transformed'!$4:$4,0)-1),$M41),$N41),"NA"))</f>
        <v>NA</v>
      </c>
      <c r="U41" s="103" t="str">
        <f aca="true">IF($J41="","",IF(ISNUMBER(OFFSET('Data transformed'!$A$4,MATCH($A41,'Data transformed'!$A$5:$A$185,0),MATCH(U$4,'Data transformed'!$4:$4,0)-1)), MIN(MAX(OFFSET('Data transformed'!$A$4,MATCH($A41,'Data transformed'!$A$5:$A$185,0),MATCH(U$4,'Data transformed'!$4:$4,0)-1),$M41),$N41),"NA"))</f>
        <v>NA</v>
      </c>
      <c r="V41" s="103" t="str">
        <f aca="true">IF($J41="","",IF(ISNUMBER(OFFSET('Data transformed'!$A$4,MATCH($A41,'Data transformed'!$A$5:$A$185,0),MATCH(V$4,'Data transformed'!$4:$4,0)-1)), MIN(MAX(OFFSET('Data transformed'!$A$4,MATCH($A41,'Data transformed'!$A$5:$A$185,0),MATCH(V$4,'Data transformed'!$4:$4,0)-1),$M41),$N41),"NA"))</f>
        <v>NA</v>
      </c>
      <c r="W41" s="103" t="str">
        <f aca="true">IF($J41="","",IF(ISNUMBER(OFFSET('Data transformed'!$A$4,MATCH($A41,'Data transformed'!$A$5:$A$185,0),MATCH(W$4,'Data transformed'!$4:$4,0)-1)), MIN(MAX(OFFSET('Data transformed'!$A$4,MATCH($A41,'Data transformed'!$A$5:$A$185,0),MATCH(W$4,'Data transformed'!$4:$4,0)-1),$M41),$N41),"NA"))</f>
        <v>NA</v>
      </c>
      <c r="X41" s="103" t="str">
        <f aca="true">IF($J41="","",IF(ISNUMBER(OFFSET('Data transformed'!$A$4,MATCH($A41,'Data transformed'!$A$5:$A$185,0),MATCH(X$4,'Data transformed'!$4:$4,0)-1)), MIN(MAX(OFFSET('Data transformed'!$A$4,MATCH($A41,'Data transformed'!$A$5:$A$185,0),MATCH(X$4,'Data transformed'!$4:$4,0)-1),$M41),$N41),"NA"))</f>
        <v>NA</v>
      </c>
      <c r="Y41" s="103" t="str">
        <f aca="true">IF($J41="","",IF(ISNUMBER(OFFSET('Data transformed'!$A$4,MATCH($A41,'Data transformed'!$A$5:$A$185,0),MATCH(Y$4,'Data transformed'!$4:$4,0)-1)), MIN(MAX(OFFSET('Data transformed'!$A$4,MATCH($A41,'Data transformed'!$A$5:$A$185,0),MATCH(Y$4,'Data transformed'!$4:$4,0)-1),$M41),$N41),"NA"))</f>
        <v>NA</v>
      </c>
      <c r="Z41" s="103" t="str">
        <f aca="true">IF($J41="","",IF(ISNUMBER(OFFSET('Data transformed'!$A$4,MATCH($A41,'Data transformed'!$A$5:$A$185,0),MATCH(Z$4,'Data transformed'!$4:$4,0)-1)), MIN(MAX(OFFSET('Data transformed'!$A$4,MATCH($A41,'Data transformed'!$A$5:$A$185,0),MATCH(Z$4,'Data transformed'!$4:$4,0)-1),$M41),$N41),"NA"))</f>
        <v>NA</v>
      </c>
      <c r="AA41" s="103" t="str">
        <f aca="true">IF($J41="","",IF(ISNUMBER(OFFSET('Data transformed'!$A$4,MATCH($A41,'Data transformed'!$A$5:$A$185,0),MATCH(AA$4,'Data transformed'!$4:$4,0)-1)), MIN(MAX(OFFSET('Data transformed'!$A$4,MATCH($A41,'Data transformed'!$A$5:$A$185,0),MATCH(AA$4,'Data transformed'!$4:$4,0)-1),$M41),$N41),"NA"))</f>
        <v>NA</v>
      </c>
      <c r="AB41" s="103" t="str">
        <f aca="true">IF($J41="","",IF(ISNUMBER(OFFSET('Data transformed'!$A$4,MATCH($A41,'Data transformed'!$A$5:$A$185,0),MATCH(AB$4,'Data transformed'!$4:$4,0)-1)), MIN(MAX(OFFSET('Data transformed'!$A$4,MATCH($A41,'Data transformed'!$A$5:$A$185,0),MATCH(AB$4,'Data transformed'!$4:$4,0)-1),$M41),$N41),"NA"))</f>
        <v>NA</v>
      </c>
      <c r="AC41" s="103" t="str">
        <f aca="true">IF($J41="","",IF(ISNUMBER(OFFSET('Data transformed'!$A$4,MATCH($A41,'Data transformed'!$A$5:$A$185,0),MATCH(AC$4,'Data transformed'!$4:$4,0)-1)), MIN(MAX(OFFSET('Data transformed'!$A$4,MATCH($A41,'Data transformed'!$A$5:$A$185,0),MATCH(AC$4,'Data transformed'!$4:$4,0)-1),$M41),$N41),"NA"))</f>
        <v>NA</v>
      </c>
      <c r="AD41" s="103" t="str">
        <f aca="true">IF($J41="","",IF(ISNUMBER(OFFSET('Data transformed'!$A$4,MATCH($A41,'Data transformed'!$A$5:$A$185,0),MATCH(AD$4,'Data transformed'!$4:$4,0)-1)), MIN(MAX(OFFSET('Data transformed'!$A$4,MATCH($A41,'Data transformed'!$A$5:$A$185,0),MATCH(AD$4,'Data transformed'!$4:$4,0)-1),$M41),$N41),"NA"))</f>
        <v>NA</v>
      </c>
      <c r="AE41" s="103" t="str">
        <f aca="true">IF($J41="","",IF(ISNUMBER(OFFSET('Data transformed'!$A$4,MATCH($A41,'Data transformed'!$A$5:$A$185,0),MATCH(AE$4,'Data transformed'!$4:$4,0)-1)), MIN(MAX(OFFSET('Data transformed'!$A$4,MATCH($A41,'Data transformed'!$A$5:$A$185,0),MATCH(AE$4,'Data transformed'!$4:$4,0)-1),$M41),$N41),"NA"))</f>
        <v>NA</v>
      </c>
      <c r="AF41" s="103" t="str">
        <f aca="true">IF($J41="","",IF(ISNUMBER(OFFSET('Data transformed'!$A$4,MATCH($A41,'Data transformed'!$A$5:$A$185,0),MATCH(AF$4,'Data transformed'!$4:$4,0)-1)), MIN(MAX(OFFSET('Data transformed'!$A$4,MATCH($A41,'Data transformed'!$A$5:$A$185,0),MATCH(AF$4,'Data transformed'!$4:$4,0)-1),$M41),$N41),"NA"))</f>
        <v>NA</v>
      </c>
      <c r="AG41" s="103" t="str">
        <f aca="true">IF($J41="","",IF(ISNUMBER(OFFSET('Data transformed'!$A$4,MATCH($A41,'Data transformed'!$A$5:$A$185,0),MATCH(AG$4,'Data transformed'!$4:$4,0)-1)), MIN(MAX(OFFSET('Data transformed'!$A$4,MATCH($A41,'Data transformed'!$A$5:$A$185,0),MATCH(AG$4,'Data transformed'!$4:$4,0)-1),$M41),$N41),"NA"))</f>
        <v>NA</v>
      </c>
      <c r="AH41" s="103" t="str">
        <f aca="true">IF($J41="","",IF(ISNUMBER(OFFSET('Data transformed'!$A$4,MATCH($A41,'Data transformed'!$A$5:$A$185,0),MATCH(AH$4,'Data transformed'!$4:$4,0)-1)), MIN(MAX(OFFSET('Data transformed'!$A$4,MATCH($A41,'Data transformed'!$A$5:$A$185,0),MATCH(AH$4,'Data transformed'!$4:$4,0)-1),$M41),$N41),"NA"))</f>
        <v>NA</v>
      </c>
      <c r="AI41" s="103" t="str">
        <f aca="true">IF($J41="","",IF(ISNUMBER(OFFSET('Data transformed'!$A$4,MATCH($A41,'Data transformed'!$A$5:$A$185,0),MATCH(AI$4,'Data transformed'!$4:$4,0)-1)), MIN(MAX(OFFSET('Data transformed'!$A$4,MATCH($A41,'Data transformed'!$A$5:$A$185,0),MATCH(AI$4,'Data transformed'!$4:$4,0)-1),$M41),$N41),"NA"))</f>
        <v>NA</v>
      </c>
      <c r="AJ41" s="103" t="str">
        <f aca="true">IF($J41="","",IF(ISNUMBER(OFFSET('Data transformed'!$A$4,MATCH($A41,'Data transformed'!$A$5:$A$185,0),MATCH(AJ$4,'Data transformed'!$4:$4,0)-1)), MIN(MAX(OFFSET('Data transformed'!$A$4,MATCH($A41,'Data transformed'!$A$5:$A$185,0),MATCH(AJ$4,'Data transformed'!$4:$4,0)-1),$M41),$N41),"NA"))</f>
        <v>NA</v>
      </c>
      <c r="AK41" s="103" t="str">
        <f aca="true">IF($J41="","",IF(ISNUMBER(OFFSET('Data transformed'!$A$4,MATCH($A41,'Data transformed'!$A$5:$A$185,0),MATCH(AK$4,'Data transformed'!$4:$4,0)-1)), MIN(MAX(OFFSET('Data transformed'!$A$4,MATCH($A41,'Data transformed'!$A$5:$A$185,0),MATCH(AK$4,'Data transformed'!$4:$4,0)-1),$M41),$N41),"NA"))</f>
        <v>NA</v>
      </c>
      <c r="AL41" s="103" t="str">
        <f aca="true">IF($J41="","",IF(ISNUMBER(OFFSET('Data transformed'!$A$4,MATCH($A41,'Data transformed'!$A$5:$A$185,0),MATCH(AL$4,'Data transformed'!$4:$4,0)-1)), MIN(MAX(OFFSET('Data transformed'!$A$4,MATCH($A41,'Data transformed'!$A$5:$A$185,0),MATCH(AL$4,'Data transformed'!$4:$4,0)-1),$M41),$N41),"NA"))</f>
        <v>NA</v>
      </c>
      <c r="AM41" s="103" t="str">
        <f aca="true">IF($J41="","",IF(ISNUMBER(OFFSET('Data transformed'!$A$4,MATCH($A41,'Data transformed'!$A$5:$A$185,0),MATCH(AM$4,'Data transformed'!$4:$4,0)-1)), MIN(MAX(OFFSET('Data transformed'!$A$4,MATCH($A41,'Data transformed'!$A$5:$A$185,0),MATCH(AM$4,'Data transformed'!$4:$4,0)-1),$M41),$N41),"NA"))</f>
        <v>NA</v>
      </c>
      <c r="AN41" s="103" t="str">
        <f aca="true">IF($J41="","",IF(ISNUMBER(OFFSET('Data transformed'!$A$4,MATCH($A41,'Data transformed'!$A$5:$A$185,0),MATCH(AN$4,'Data transformed'!$4:$4,0)-1)), MIN(MAX(OFFSET('Data transformed'!$A$4,MATCH($A41,'Data transformed'!$A$5:$A$185,0),MATCH(AN$4,'Data transformed'!$4:$4,0)-1),$M41),$N41),"NA"))</f>
        <v>NA</v>
      </c>
      <c r="AO41" s="103" t="str">
        <f aca="true">IF($J41="","",IF(ISNUMBER(OFFSET('Data transformed'!$A$4,MATCH($A41,'Data transformed'!$A$5:$A$185,0),MATCH(AO$4,'Data transformed'!$4:$4,0)-1)), MIN(MAX(OFFSET('Data transformed'!$A$4,MATCH($A41,'Data transformed'!$A$5:$A$185,0),MATCH(AO$4,'Data transformed'!$4:$4,0)-1),$M41),$N41),"NA"))</f>
        <v>NA</v>
      </c>
      <c r="AP41" s="103" t="str">
        <f aca="true">IF($J41="","",IF(ISNUMBER(OFFSET('Data transformed'!$A$4,MATCH($A41,'Data transformed'!$A$5:$A$185,0),MATCH(AP$4,'Data transformed'!$4:$4,0)-1)), MIN(MAX(OFFSET('Data transformed'!$A$4,MATCH($A41,'Data transformed'!$A$5:$A$185,0),MATCH(AP$4,'Data transformed'!$4:$4,0)-1),$M41),$N41),"NA"))</f>
        <v>NA</v>
      </c>
      <c r="AQ41" s="103" t="str">
        <f aca="true">IF($J41="","",IF(ISNUMBER(OFFSET('Data transformed'!$A$4,MATCH($A41,'Data transformed'!$A$5:$A$185,0),MATCH(AQ$4,'Data transformed'!$4:$4,0)-1)), MIN(MAX(OFFSET('Data transformed'!$A$4,MATCH($A41,'Data transformed'!$A$5:$A$185,0),MATCH(AQ$4,'Data transformed'!$4:$4,0)-1),$M41),$N41),"NA"))</f>
        <v>NA</v>
      </c>
      <c r="AR41" s="103" t="str">
        <f aca="true">IF($J41="","",IF(ISNUMBER(OFFSET('Data transformed'!$A$4,MATCH($A41,'Data transformed'!$A$5:$A$185,0),MATCH(AR$4,'Data transformed'!$4:$4,0)-1)), MIN(MAX(OFFSET('Data transformed'!$A$4,MATCH($A41,'Data transformed'!$A$5:$A$185,0),MATCH(AR$4,'Data transformed'!$4:$4,0)-1),$M41),$N41),"NA"))</f>
        <v>NA</v>
      </c>
      <c r="AS41" s="103" t="str">
        <f aca="true">IF($J41="","",IF(ISNUMBER(OFFSET('Data transformed'!$A$4,MATCH($A41,'Data transformed'!$A$5:$A$185,0),MATCH(AS$4,'Data transformed'!$4:$4,0)-1)), MIN(MAX(OFFSET('Data transformed'!$A$4,MATCH($A41,'Data transformed'!$A$5:$A$185,0),MATCH(AS$4,'Data transformed'!$4:$4,0)-1),$M41),$N41),"NA"))</f>
        <v>NA</v>
      </c>
      <c r="AT41" s="103" t="str">
        <f aca="true">IF($J41="","",IF(ISNUMBER(OFFSET('Data transformed'!$A$4,MATCH($A41,'Data transformed'!$A$5:$A$185,0),MATCH(AT$4,'Data transformed'!$4:$4,0)-1)), MIN(MAX(OFFSET('Data transformed'!$A$4,MATCH($A41,'Data transformed'!$A$5:$A$185,0),MATCH(AT$4,'Data transformed'!$4:$4,0)-1),$M41),$N41),"NA"))</f>
        <v>NA</v>
      </c>
      <c r="AU41" s="103" t="str">
        <f aca="true">IF($J41="","",IF(ISNUMBER(OFFSET('Data transformed'!$A$4,MATCH($A41,'Data transformed'!$A$5:$A$185,0),MATCH(AU$4,'Data transformed'!$4:$4,0)-1)), MIN(MAX(OFFSET('Data transformed'!$A$4,MATCH($A41,'Data transformed'!$A$5:$A$185,0),MATCH(AU$4,'Data transformed'!$4:$4,0)-1),$M41),$N41),"NA"))</f>
        <v>NA</v>
      </c>
      <c r="AV41" s="103" t="str">
        <f aca="true">IF($J41="","",IF(ISNUMBER(OFFSET('Data transformed'!$A$4,MATCH($A41,'Data transformed'!$A$5:$A$185,0),MATCH(AV$4,'Data transformed'!$4:$4,0)-1)), MIN(MAX(OFFSET('Data transformed'!$A$4,MATCH($A41,'Data transformed'!$A$5:$A$185,0),MATCH(AV$4,'Data transformed'!$4:$4,0)-1),$M41),$N41),"NA"))</f>
        <v>NA</v>
      </c>
      <c r="AW41" s="103" t="str">
        <f aca="true">IF($J41="","",IF(ISNUMBER(OFFSET('Data transformed'!$A$4,MATCH($A41,'Data transformed'!$A$5:$A$185,0),MATCH(AW$4,'Data transformed'!$4:$4,0)-1)), MIN(MAX(OFFSET('Data transformed'!$A$4,MATCH($A41,'Data transformed'!$A$5:$A$185,0),MATCH(AW$4,'Data transformed'!$4:$4,0)-1),$M41),$N41),"NA"))</f>
        <v>NA</v>
      </c>
      <c r="AX41" s="103" t="str">
        <f aca="true">IF($J41="","",IF(ISNUMBER(OFFSET('Data transformed'!$A$4,MATCH($A41,'Data transformed'!$A$5:$A$185,0),MATCH(AX$4,'Data transformed'!$4:$4,0)-1)), MIN(MAX(OFFSET('Data transformed'!$A$4,MATCH($A41,'Data transformed'!$A$5:$A$185,0),MATCH(AX$4,'Data transformed'!$4:$4,0)-1),$M41),$N41),"NA"))</f>
        <v>NA</v>
      </c>
      <c r="AY41" s="103" t="str">
        <f aca="true">IF($J41="","",IF(ISNUMBER(OFFSET('Data transformed'!$A$4,MATCH($A41,'Data transformed'!$A$5:$A$185,0),MATCH(AY$4,'Data transformed'!$4:$4,0)-1)), MIN(MAX(OFFSET('Data transformed'!$A$4,MATCH($A41,'Data transformed'!$A$5:$A$185,0),MATCH(AY$4,'Data transformed'!$4:$4,0)-1),$M41),$N41),"NA"))</f>
        <v>NA</v>
      </c>
      <c r="AZ41" s="103" t="str">
        <f aca="true">IF($J41="","",IF(ISNUMBER(OFFSET('Data transformed'!$A$4,MATCH($A41,'Data transformed'!$A$5:$A$185,0),MATCH(AZ$4,'Data transformed'!$4:$4,0)-1)), MIN(MAX(OFFSET('Data transformed'!$A$4,MATCH($A41,'Data transformed'!$A$5:$A$185,0),MATCH(AZ$4,'Data transformed'!$4:$4,0)-1),$M41),$N41),"NA"))</f>
        <v>NA</v>
      </c>
      <c r="BA41" s="103" t="str">
        <f aca="true">IF($J41="","",IF(ISNUMBER(OFFSET('Data transformed'!$A$4,MATCH($A41,'Data transformed'!$A$5:$A$185,0),MATCH(BA$4,'Data transformed'!$4:$4,0)-1)), MIN(MAX(OFFSET('Data transformed'!$A$4,MATCH($A41,'Data transformed'!$A$5:$A$185,0),MATCH(BA$4,'Data transformed'!$4:$4,0)-1),$M41),$N41),"NA"))</f>
        <v>NA</v>
      </c>
      <c r="BB41" s="103" t="str">
        <f aca="true">IF($J41="","",IF(ISNUMBER(OFFSET('Data transformed'!$A$4,MATCH($A41,'Data transformed'!$A$5:$A$185,0),MATCH(BB$4,'Data transformed'!$4:$4,0)-1)), MIN(MAX(OFFSET('Data transformed'!$A$4,MATCH($A41,'Data transformed'!$A$5:$A$185,0),MATCH(BB$4,'Data transformed'!$4:$4,0)-1),$M41),$N41),"NA"))</f>
        <v>NA</v>
      </c>
      <c r="BC41" s="103" t="str">
        <f aca="true">IF($J41="","",IF(ISNUMBER(OFFSET('Data transformed'!$A$4,MATCH($A41,'Data transformed'!$A$5:$A$185,0),MATCH(BC$4,'Data transformed'!$4:$4,0)-1)), MIN(MAX(OFFSET('Data transformed'!$A$4,MATCH($A41,'Data transformed'!$A$5:$A$185,0),MATCH(BC$4,'Data transformed'!$4:$4,0)-1),$M41),$N41),"NA"))</f>
        <v>NA</v>
      </c>
      <c r="BD41" s="103" t="str">
        <f aca="true">IF($J41="","",IF(ISNUMBER(OFFSET('Data transformed'!$A$4,MATCH($A41,'Data transformed'!$A$5:$A$185,0),MATCH(BD$4,'Data transformed'!$4:$4,0)-1)), MIN(MAX(OFFSET('Data transformed'!$A$4,MATCH($A41,'Data transformed'!$A$5:$A$185,0),MATCH(BD$4,'Data transformed'!$4:$4,0)-1),$M41),$N41),"NA"))</f>
        <v>NA</v>
      </c>
      <c r="BE41" s="103" t="str">
        <f aca="true">IF($J41="","",IF(ISNUMBER(OFFSET('Data transformed'!$A$4,MATCH($A41,'Data transformed'!$A$5:$A$185,0),MATCH(BE$4,'Data transformed'!$4:$4,0)-1)), MIN(MAX(OFFSET('Data transformed'!$A$4,MATCH($A41,'Data transformed'!$A$5:$A$185,0),MATCH(BE$4,'Data transformed'!$4:$4,0)-1),$M41),$N41),"NA"))</f>
        <v>NA</v>
      </c>
      <c r="BF41" s="103" t="str">
        <f aca="true">IF($J41="","",IF(ISNUMBER(OFFSET('Data transformed'!$A$4,MATCH($A41,'Data transformed'!$A$5:$A$185,0),MATCH(BF$4,'Data transformed'!$4:$4,0)-1)), MIN(MAX(OFFSET('Data transformed'!$A$4,MATCH($A41,'Data transformed'!$A$5:$A$185,0),MATCH(BF$4,'Data transformed'!$4:$4,0)-1),$M41),$N41),"NA"))</f>
        <v>NA</v>
      </c>
      <c r="BG41" s="103" t="str">
        <f aca="true">IF($J41="","",IF(ISNUMBER(OFFSET('Data transformed'!$A$4,MATCH($A41,'Data transformed'!$A$5:$A$185,0),MATCH(BG$4,'Data transformed'!$4:$4,0)-1)), MIN(MAX(OFFSET('Data transformed'!$A$4,MATCH($A41,'Data transformed'!$A$5:$A$185,0),MATCH(BG$4,'Data transformed'!$4:$4,0)-1),$M41),$N41),"NA"))</f>
        <v>NA</v>
      </c>
      <c r="BH41" s="103" t="str">
        <f aca="true">IF($J41="","",IF(ISNUMBER(OFFSET('Data transformed'!$A$4,MATCH($A41,'Data transformed'!$A$5:$A$185,0),MATCH(BH$4,'Data transformed'!$4:$4,0)-1)), MIN(MAX(OFFSET('Data transformed'!$A$4,MATCH($A41,'Data transformed'!$A$5:$A$185,0),MATCH(BH$4,'Data transformed'!$4:$4,0)-1),$M41),$N41),"NA"))</f>
        <v>NA</v>
      </c>
      <c r="BI41" s="103" t="str">
        <f aca="true">IF($J41="","",IF(ISNUMBER(OFFSET('Data transformed'!$A$4,MATCH($A41,'Data transformed'!$A$5:$A$185,0),MATCH(BI$4,'Data transformed'!$4:$4,0)-1)), MIN(MAX(OFFSET('Data transformed'!$A$4,MATCH($A41,'Data transformed'!$A$5:$A$185,0),MATCH(BI$4,'Data transformed'!$4:$4,0)-1),$M41),$N41),"NA"))</f>
        <v>NA</v>
      </c>
      <c r="BJ41" s="103" t="str">
        <f aca="true">IF($J41="","",IF(ISNUMBER(OFFSET('Data transformed'!$A$4,MATCH($A41,'Data transformed'!$A$5:$A$185,0),MATCH(BJ$4,'Data transformed'!$4:$4,0)-1)), MIN(MAX(OFFSET('Data transformed'!$A$4,MATCH($A41,'Data transformed'!$A$5:$A$185,0),MATCH(BJ$4,'Data transformed'!$4:$4,0)-1),$M41),$N41),"NA"))</f>
        <v>NA</v>
      </c>
      <c r="BK41" s="103" t="str">
        <f aca="true">IF($J41="","",IF(ISNUMBER(OFFSET('Data transformed'!$A$4,MATCH($A41,'Data transformed'!$A$5:$A$185,0),MATCH(BK$4,'Data transformed'!$4:$4,0)-1)), MIN(MAX(OFFSET('Data transformed'!$A$4,MATCH($A41,'Data transformed'!$A$5:$A$185,0),MATCH(BK$4,'Data transformed'!$4:$4,0)-1),$M41),$N41),"NA"))</f>
        <v>NA</v>
      </c>
      <c r="BL41" s="103" t="str">
        <f aca="true">IF($J41="","",IF(ISNUMBER(OFFSET('Data transformed'!$A$4,MATCH($A41,'Data transformed'!$A$5:$A$185,0),MATCH(BL$4,'Data transformed'!$4:$4,0)-1)), MIN(MAX(OFFSET('Data transformed'!$A$4,MATCH($A41,'Data transformed'!$A$5:$A$185,0),MATCH(BL$4,'Data transformed'!$4:$4,0)-1),$M41),$N41),"NA"))</f>
        <v>NA</v>
      </c>
      <c r="BM41" s="103" t="str">
        <f aca="true">IF($J41="","",IF(ISNUMBER(OFFSET('Data transformed'!$A$4,MATCH($A41,'Data transformed'!$A$5:$A$185,0),MATCH(BM$4,'Data transformed'!$4:$4,0)-1)), MIN(MAX(OFFSET('Data transformed'!$A$4,MATCH($A41,'Data transformed'!$A$5:$A$185,0),MATCH(BM$4,'Data transformed'!$4:$4,0)-1),$M41),$N41),"NA"))</f>
        <v>NA</v>
      </c>
      <c r="BN41" s="103" t="str">
        <f aca="true">IF($J41="","",IF(ISNUMBER(OFFSET('Data transformed'!$A$4,MATCH($A41,'Data transformed'!$A$5:$A$185,0),MATCH(BN$4,'Data transformed'!$4:$4,0)-1)), MIN(MAX(OFFSET('Data transformed'!$A$4,MATCH($A41,'Data transformed'!$A$5:$A$185,0),MATCH(BN$4,'Data transformed'!$4:$4,0)-1),$M41),$N41),"NA"))</f>
        <v>NA</v>
      </c>
      <c r="BO41" s="103" t="str">
        <f aca="true">IF($J41="","",IF(ISNUMBER(OFFSET('Data transformed'!$A$4,MATCH($A41,'Data transformed'!$A$5:$A$185,0),MATCH(BO$4,'Data transformed'!$4:$4,0)-1)), MIN(MAX(OFFSET('Data transformed'!$A$4,MATCH($A41,'Data transformed'!$A$5:$A$185,0),MATCH(BO$4,'Data transformed'!$4:$4,0)-1),$M41),$N41),"NA"))</f>
        <v>NA</v>
      </c>
      <c r="BP41" s="103" t="str">
        <f aca="true">IF($J41="","",IF(ISNUMBER(OFFSET('Data transformed'!$A$4,MATCH($A41,'Data transformed'!$A$5:$A$185,0),MATCH(BP$4,'Data transformed'!$4:$4,0)-1)), MIN(MAX(OFFSET('Data transformed'!$A$4,MATCH($A41,'Data transformed'!$A$5:$A$185,0),MATCH(BP$4,'Data transformed'!$4:$4,0)-1),$M41),$N41),"NA"))</f>
        <v>NA</v>
      </c>
      <c r="BQ41" s="103" t="str">
        <f aca="true">IF($J41="","",IF(ISNUMBER(OFFSET('Data transformed'!$A$4,MATCH($A41,'Data transformed'!$A$5:$A$185,0),MATCH(BQ$4,'Data transformed'!$4:$4,0)-1)), MIN(MAX(OFFSET('Data transformed'!$A$4,MATCH($A41,'Data transformed'!$A$5:$A$185,0),MATCH(BQ$4,'Data transformed'!$4:$4,0)-1),$M41),$N41),"NA"))</f>
        <v>NA</v>
      </c>
      <c r="BR41" s="103" t="str">
        <f aca="true">IF($J41="","",IF(ISNUMBER(OFFSET('Data transformed'!$A$4,MATCH($A41,'Data transformed'!$A$5:$A$185,0),MATCH(BR$4,'Data transformed'!$4:$4,0)-1)), MIN(MAX(OFFSET('Data transformed'!$A$4,MATCH($A41,'Data transformed'!$A$5:$A$185,0),MATCH(BR$4,'Data transformed'!$4:$4,0)-1),$M41),$N41),"NA"))</f>
        <v>NA</v>
      </c>
      <c r="BS41" s="103" t="str">
        <f aca="true">IF($J41="","",IF(ISNUMBER(OFFSET('Data transformed'!$A$4,MATCH($A41,'Data transformed'!$A$5:$A$185,0),MATCH(BS$4,'Data transformed'!$4:$4,0)-1)), MIN(MAX(OFFSET('Data transformed'!$A$4,MATCH($A41,'Data transformed'!$A$5:$A$185,0),MATCH(BS$4,'Data transformed'!$4:$4,0)-1),$M41),$N41),"NA"))</f>
        <v>NA</v>
      </c>
      <c r="BT41" s="103" t="str">
        <f aca="true">IF($J41="","",IF(ISNUMBER(OFFSET('Data transformed'!$A$4,MATCH($A41,'Data transformed'!$A$5:$A$185,0),MATCH(BT$4,'Data transformed'!$4:$4,0)-1)), MIN(MAX(OFFSET('Data transformed'!$A$4,MATCH($A41,'Data transformed'!$A$5:$A$185,0),MATCH(BT$4,'Data transformed'!$4:$4,0)-1),$M41),$N41),"NA"))</f>
        <v>NA</v>
      </c>
      <c r="BU41" s="103" t="str">
        <f aca="true">IF($J41="","",IF(ISNUMBER(OFFSET('Data transformed'!$A$4,MATCH($A41,'Data transformed'!$A$5:$A$185,0),MATCH(BU$4,'Data transformed'!$4:$4,0)-1)), MIN(MAX(OFFSET('Data transformed'!$A$4,MATCH($A41,'Data transformed'!$A$5:$A$185,0),MATCH(BU$4,'Data transformed'!$4:$4,0)-1),$M41),$N41),"NA"))</f>
        <v>NA</v>
      </c>
      <c r="BV41" s="103" t="str">
        <f aca="true">IF($J41="","",IF(ISNUMBER(OFFSET('Data transformed'!$A$4,MATCH($A41,'Data transformed'!$A$5:$A$185,0),MATCH(BV$4,'Data transformed'!$4:$4,0)-1)), MIN(MAX(OFFSET('Data transformed'!$A$4,MATCH($A41,'Data transformed'!$A$5:$A$185,0),MATCH(BV$4,'Data transformed'!$4:$4,0)-1),$M41),$N41),"NA"))</f>
        <v>NA</v>
      </c>
      <c r="BW41" s="103" t="str">
        <f aca="true">IF($J41="","",IF(ISNUMBER(OFFSET('Data transformed'!$A$4,MATCH($A41,'Data transformed'!$A$5:$A$185,0),MATCH(BW$4,'Data transformed'!$4:$4,0)-1)), MIN(MAX(OFFSET('Data transformed'!$A$4,MATCH($A41,'Data transformed'!$A$5:$A$185,0),MATCH(BW$4,'Data transformed'!$4:$4,0)-1),$M41),$N41),"NA"))</f>
        <v>NA</v>
      </c>
      <c r="BX41" s="103" t="str">
        <f aca="true">IF($J41="","",IF(ISNUMBER(OFFSET('Data transformed'!$A$4,MATCH($A41,'Data transformed'!$A$5:$A$185,0),MATCH(BX$4,'Data transformed'!$4:$4,0)-1)), MIN(MAX(OFFSET('Data transformed'!$A$4,MATCH($A41,'Data transformed'!$A$5:$A$185,0),MATCH(BX$4,'Data transformed'!$4:$4,0)-1),$M41),$N41),"NA"))</f>
        <v>NA</v>
      </c>
      <c r="BY41" s="103" t="str">
        <f aca="true">IF($J41="","",IF(ISNUMBER(OFFSET('Data transformed'!$A$4,MATCH($A41,'Data transformed'!$A$5:$A$185,0),MATCH(BY$4,'Data transformed'!$4:$4,0)-1)), MIN(MAX(OFFSET('Data transformed'!$A$4,MATCH($A41,'Data transformed'!$A$5:$A$185,0),MATCH(BY$4,'Data transformed'!$4:$4,0)-1),$M41),$N41),"NA"))</f>
        <v>NA</v>
      </c>
      <c r="BZ41" s="103" t="str">
        <f aca="true">IF($J41="","",IF(ISNUMBER(OFFSET('Data transformed'!$A$4,MATCH($A41,'Data transformed'!$A$5:$A$185,0),MATCH(BZ$4,'Data transformed'!$4:$4,0)-1)), MIN(MAX(OFFSET('Data transformed'!$A$4,MATCH($A41,'Data transformed'!$A$5:$A$185,0),MATCH(BZ$4,'Data transformed'!$4:$4,0)-1),$M41),$N41),"NA"))</f>
        <v>NA</v>
      </c>
      <c r="CA41" s="103" t="str">
        <f aca="true">IF($J41="","",IF(ISNUMBER(OFFSET('Data transformed'!$A$4,MATCH($A41,'Data transformed'!$A$5:$A$185,0),MATCH(CA$4,'Data transformed'!$4:$4,0)-1)), MIN(MAX(OFFSET('Data transformed'!$A$4,MATCH($A41,'Data transformed'!$A$5:$A$185,0),MATCH(CA$4,'Data transformed'!$4:$4,0)-1),$M41),$N41),"NA"))</f>
        <v>NA</v>
      </c>
      <c r="CB41" s="103" t="str">
        <f aca="true">IF($J41="","",IF(ISNUMBER(OFFSET('Data transformed'!$A$4,MATCH($A41,'Data transformed'!$A$5:$A$185,0),MATCH(CB$4,'Data transformed'!$4:$4,0)-1)), MIN(MAX(OFFSET('Data transformed'!$A$4,MATCH($A41,'Data transformed'!$A$5:$A$185,0),MATCH(CB$4,'Data transformed'!$4:$4,0)-1),$M41),$N41),"NA"))</f>
        <v>NA</v>
      </c>
      <c r="CC41" s="103" t="str">
        <f aca="true">IF($J41="","",IF(ISNUMBER(OFFSET('Data transformed'!$A$4,MATCH($A41,'Data transformed'!$A$5:$A$185,0),MATCH(CC$4,'Data transformed'!$4:$4,0)-1)), MIN(MAX(OFFSET('Data transformed'!$A$4,MATCH($A41,'Data transformed'!$A$5:$A$185,0),MATCH(CC$4,'Data transformed'!$4:$4,0)-1),$M41),$N41),"NA"))</f>
        <v>NA</v>
      </c>
      <c r="CD41" s="103" t="str">
        <f aca="true">IF($J41="","",IF(ISNUMBER(OFFSET('Data transformed'!$A$4,MATCH($A41,'Data transformed'!$A$5:$A$185,0),MATCH(CD$4,'Data transformed'!$4:$4,0)-1)), MIN(MAX(OFFSET('Data transformed'!$A$4,MATCH($A41,'Data transformed'!$A$5:$A$185,0),MATCH(CD$4,'Data transformed'!$4:$4,0)-1),$M41),$N41),"NA"))</f>
        <v>NA</v>
      </c>
      <c r="CE41" s="103" t="str">
        <f aca="true">IF($J41="","",IF(ISNUMBER(OFFSET('Data transformed'!$A$4,MATCH($A41,'Data transformed'!$A$5:$A$185,0),MATCH(CE$4,'Data transformed'!$4:$4,0)-1)), MIN(MAX(OFFSET('Data transformed'!$A$4,MATCH($A41,'Data transformed'!$A$5:$A$185,0),MATCH(CE$4,'Data transformed'!$4:$4,0)-1),$M41),$N41),"NA"))</f>
        <v>NA</v>
      </c>
      <c r="CF41" s="103" t="str">
        <f aca="true">IF($J41="","",IF(ISNUMBER(OFFSET('Data transformed'!$A$4,MATCH($A41,'Data transformed'!$A$5:$A$185,0),MATCH(CF$4,'Data transformed'!$4:$4,0)-1)), MIN(MAX(OFFSET('Data transformed'!$A$4,MATCH($A41,'Data transformed'!$A$5:$A$185,0),MATCH(CF$4,'Data transformed'!$4:$4,0)-1),$M41),$N41),"NA"))</f>
        <v>NA</v>
      </c>
      <c r="CG41" s="103" t="str">
        <f aca="true">IF($J41="","",IF(ISNUMBER(OFFSET('Data transformed'!$A$4,MATCH($A41,'Data transformed'!$A$5:$A$185,0),MATCH(CG$4,'Data transformed'!$4:$4,0)-1)), MIN(MAX(OFFSET('Data transformed'!$A$4,MATCH($A41,'Data transformed'!$A$5:$A$185,0),MATCH(CG$4,'Data transformed'!$4:$4,0)-1),$M41),$N41),"NA"))</f>
        <v>NA</v>
      </c>
      <c r="CH41" s="103" t="str">
        <f aca="true">IF($J41="","",IF(ISNUMBER(OFFSET('Data transformed'!$A$4,MATCH($A41,'Data transformed'!$A$5:$A$185,0),MATCH(CH$4,'Data transformed'!$4:$4,0)-1)), MIN(MAX(OFFSET('Data transformed'!$A$4,MATCH($A41,'Data transformed'!$A$5:$A$185,0),MATCH(CH$4,'Data transformed'!$4:$4,0)-1),$M41),$N41),"NA"))</f>
        <v>NA</v>
      </c>
      <c r="CI41" s="103" t="str">
        <f aca="true">IF($J41="","",IF(ISNUMBER(OFFSET('Data transformed'!$A$4,MATCH($A41,'Data transformed'!$A$5:$A$185,0),MATCH(CI$4,'Data transformed'!$4:$4,0)-1)), MIN(MAX(OFFSET('Data transformed'!$A$4,MATCH($A41,'Data transformed'!$A$5:$A$185,0),MATCH(CI$4,'Data transformed'!$4:$4,0)-1),$M41),$N41),"NA"))</f>
        <v>NA</v>
      </c>
      <c r="CJ41" s="103" t="str">
        <f aca="true">IF($J41="","",IF(ISNUMBER(OFFSET('Data transformed'!$A$4,MATCH($A41,'Data transformed'!$A$5:$A$185,0),MATCH(CJ$4,'Data transformed'!$4:$4,0)-1)), MIN(MAX(OFFSET('Data transformed'!$A$4,MATCH($A41,'Data transformed'!$A$5:$A$185,0),MATCH(CJ$4,'Data transformed'!$4:$4,0)-1),$M41),$N41),"NA"))</f>
        <v>NA</v>
      </c>
      <c r="CK41" s="103" t="str">
        <f aca="true">IF($J41="","",IF(ISNUMBER(OFFSET('Data transformed'!$A$4,MATCH($A41,'Data transformed'!$A$5:$A$185,0),MATCH(CK$4,'Data transformed'!$4:$4,0)-1)), MIN(MAX(OFFSET('Data transformed'!$A$4,MATCH($A41,'Data transformed'!$A$5:$A$185,0),MATCH(CK$4,'Data transformed'!$4:$4,0)-1),$M41),$N41),"NA"))</f>
        <v>NA</v>
      </c>
      <c r="CL41" s="103" t="str">
        <f aca="true">IF($J41="","",IF(ISNUMBER(OFFSET('Data transformed'!$A$4,MATCH($A41,'Data transformed'!$A$5:$A$185,0),MATCH(CL$4,'Data transformed'!$4:$4,0)-1)), MIN(MAX(OFFSET('Data transformed'!$A$4,MATCH($A41,'Data transformed'!$A$5:$A$185,0),MATCH(CL$4,'Data transformed'!$4:$4,0)-1),$M41),$N41),"NA"))</f>
        <v>NA</v>
      </c>
      <c r="CM41" s="103" t="str">
        <f aca="true">IF($J41="","",IF(ISNUMBER(OFFSET('Data transformed'!$A$4,MATCH($A41,'Data transformed'!$A$5:$A$185,0),MATCH(CM$4,'Data transformed'!$4:$4,0)-1)), MIN(MAX(OFFSET('Data transformed'!$A$4,MATCH($A41,'Data transformed'!$A$5:$A$185,0),MATCH(CM$4,'Data transformed'!$4:$4,0)-1),$M41),$N41),"NA"))</f>
        <v>NA</v>
      </c>
      <c r="CN41" s="103" t="str">
        <f aca="true">IF($J41="","",IF(ISNUMBER(OFFSET('Data transformed'!$A$4,MATCH($A41,'Data transformed'!$A$5:$A$185,0),MATCH(CN$4,'Data transformed'!$4:$4,0)-1)), MIN(MAX(OFFSET('Data transformed'!$A$4,MATCH($A41,'Data transformed'!$A$5:$A$185,0),MATCH(CN$4,'Data transformed'!$4:$4,0)-1),$M41),$N41),"NA"))</f>
        <v>NA</v>
      </c>
      <c r="CO41" s="103" t="str">
        <f aca="true">IF($J41="","",IF(ISNUMBER(OFFSET('Data transformed'!$A$4,MATCH($A41,'Data transformed'!$A$5:$A$185,0),MATCH(CO$4,'Data transformed'!$4:$4,0)-1)), MIN(MAX(OFFSET('Data transformed'!$A$4,MATCH($A41,'Data transformed'!$A$5:$A$185,0),MATCH(CO$4,'Data transformed'!$4:$4,0)-1),$M41),$N41),"NA"))</f>
        <v>NA</v>
      </c>
      <c r="CP41" s="103" t="str">
        <f aca="true">IF($J41="","",IF(ISNUMBER(OFFSET('Data transformed'!$A$4,MATCH($A41,'Data transformed'!$A$5:$A$185,0),MATCH(CP$4,'Data transformed'!$4:$4,0)-1)), MIN(MAX(OFFSET('Data transformed'!$A$4,MATCH($A41,'Data transformed'!$A$5:$A$185,0),MATCH(CP$4,'Data transformed'!$4:$4,0)-1),$M41),$N41),"NA"))</f>
        <v>NA</v>
      </c>
      <c r="CQ41" s="103" t="str">
        <f aca="true">IF($J41="","",IF(ISNUMBER(OFFSET('Data transformed'!$A$4,MATCH($A41,'Data transformed'!$A$5:$A$185,0),MATCH(CQ$4,'Data transformed'!$4:$4,0)-1)), MIN(MAX(OFFSET('Data transformed'!$A$4,MATCH($A41,'Data transformed'!$A$5:$A$185,0),MATCH(CQ$4,'Data transformed'!$4:$4,0)-1),$M41),$N41),"NA"))</f>
        <v>NA</v>
      </c>
      <c r="CR41" s="103" t="str">
        <f aca="true">IF($J41="","",IF(ISNUMBER(OFFSET('Data transformed'!$A$4,MATCH($A41,'Data transformed'!$A$5:$A$185,0),MATCH(CR$4,'Data transformed'!$4:$4,0)-1)), MIN(MAX(OFFSET('Data transformed'!$A$4,MATCH($A41,'Data transformed'!$A$5:$A$185,0),MATCH(CR$4,'Data transformed'!$4:$4,0)-1),$M41),$N41),"NA"))</f>
        <v>NA</v>
      </c>
      <c r="CS41" s="103" t="str">
        <f aca="true">IF($J41="","",IF(ISNUMBER(OFFSET('Data transformed'!$A$4,MATCH($A41,'Data transformed'!$A$5:$A$185,0),MATCH(CS$4,'Data transformed'!$4:$4,0)-1)), MIN(MAX(OFFSET('Data transformed'!$A$4,MATCH($A41,'Data transformed'!$A$5:$A$185,0),MATCH(CS$4,'Data transformed'!$4:$4,0)-1),$M41),$N41),"NA"))</f>
        <v>NA</v>
      </c>
      <c r="CT41" s="103" t="str">
        <f aca="true">IF($J41="","",IF(ISNUMBER(OFFSET('Data transformed'!$A$4,MATCH($A41,'Data transformed'!$A$5:$A$185,0),MATCH(CT$4,'Data transformed'!$4:$4,0)-1)), MIN(MAX(OFFSET('Data transformed'!$A$4,MATCH($A41,'Data transformed'!$A$5:$A$185,0),MATCH(CT$4,'Data transformed'!$4:$4,0)-1),$M41),$N41),"NA"))</f>
        <v>NA</v>
      </c>
      <c r="CU41" s="103" t="str">
        <f aca="true">IF($J41="","",IF(ISNUMBER(OFFSET('Data transformed'!$A$4,MATCH($A41,'Data transformed'!$A$5:$A$185,0),MATCH(CU$4,'Data transformed'!$4:$4,0)-1)), MIN(MAX(OFFSET('Data transformed'!$A$4,MATCH($A41,'Data transformed'!$A$5:$A$185,0),MATCH(CU$4,'Data transformed'!$4:$4,0)-1),$M41),$N41),"NA"))</f>
        <v>NA</v>
      </c>
    </row>
    <row r="42" s="103" customFormat="true" ht="15.5" hidden="false" customHeight="false" outlineLevel="0" collapsed="false">
      <c r="A42" s="107" t="n">
        <v>2121</v>
      </c>
      <c r="B42" s="107" t="n">
        <v>4</v>
      </c>
      <c r="C42" s="103" t="str">
        <f aca="true">IF(ISBLANK(OFFSET('Raw Data'!$A$3,MATCH($A42,'Raw Data'!$B$4:$B$185,0),MATCH(C$4,'Raw Data'!$3:$3,0)-1)),"",OFFSET('Raw Data'!$A$3,MATCH($A42,'Raw Data'!$B$4:$B$185,0),MATCH(C$4,'Raw Data'!$3:$3,0)-1))</f>
        <v/>
      </c>
      <c r="D42" s="103" t="str">
        <f aca="true">IF(ISBLANK(OFFSET('Raw Data'!$A$3,MATCH($A42,'Raw Data'!$B$4:$B$185,0),MATCH(D$4,'Raw Data'!$3:$3,0)-1)),"",OFFSET('Raw Data'!$A$3,MATCH($A42,'Raw Data'!$B$4:$B$185,0),MATCH(D$4,'Raw Data'!$3:$3,0)-1))</f>
        <v>Law on consumer protection </v>
      </c>
      <c r="E42" s="103" t="str">
        <f aca="true">IF(ISBLANK(OFFSET('Raw Data'!$A$3,MATCH($A42,'Raw Data'!$B$4:$B$185,0),MATCH(E$4,'Raw Data'!$3:$3,0)-1)),"",OFFSET('Raw Data'!$A$3,MATCH($A42,'Raw Data'!$B$4:$B$185,0),MATCH(E$4,'Raw Data'!$3:$3,0)-1))</f>
        <v/>
      </c>
      <c r="J42" s="103" t="n">
        <f aca="true" t="array" ref="J42:J42">IFERROR(_xlfn.QUARTILE.INC(IF(ISNUMBER(OFFSET('Data transformed'!$N$4,MATCH('outliers treatment'!$A42,'Data transformed'!$A$5:$A$185),1,1,COUNTA('Data transformed'!$O$4:$CX$4))),OFFSET('Data transformed'!$N$4,MATCH('outliers treatment'!$A42,'Data transformed'!$A$5:$A$185),1,1,COUNTA('Data transformed'!$O$4:$CX$4))),1),"")</f>
        <v>1</v>
      </c>
      <c r="K42" s="103" t="n">
        <f aca="true" t="array" ref="K42:K42">IFERROR(_xlfn.QUARTILE.INC(IF(ISNUMBER(OFFSET('Data transformed'!$N$4,MATCH('outliers treatment'!$A42,'Data transformed'!$A$5:$A$185),1,1,COUNTA('Data transformed'!$O$4:$CX$4))),OFFSET('Data transformed'!$N$4,MATCH('outliers treatment'!$A42,'Data transformed'!$A$5:$A$185),1,1,COUNTA('Data transformed'!$O$4:$CX$4))),3),"")</f>
        <v>2</v>
      </c>
      <c r="L42" s="103" t="n">
        <f aca="false">IFERROR(K42-J42,"")</f>
        <v>1</v>
      </c>
      <c r="M42" s="103" t="n">
        <v>0</v>
      </c>
      <c r="N42" s="103" t="n">
        <v>2</v>
      </c>
      <c r="P42" s="105" t="n">
        <f aca="false" t="array" ref="P42:P42">IFERROR(SKEW(IF(ISNUMBER(T42:CU42),T42:CU42,"")),"")</f>
        <v>-1.17162455831058</v>
      </c>
      <c r="Q42" s="103" t="n">
        <f aca="true">IF(ISBLANK(OFFSET('Data above threshold'!$A$4,MATCH('Data above threshold'!$A41,'Data above threshold'!$A$5:$A$185,0),MATCH('Data above threshold'!N$4,'Data above threshold'!$4:$4,0)-1)),1,OFFSET('Data above threshold'!$A$4,MATCH('Data above threshold'!$A41,'Data above threshold'!$A$5:$A$185,0),MATCH('Data above threshold'!N$4,'Data above threshold'!$4:$4,0)-1))</f>
        <v>0</v>
      </c>
      <c r="R42" s="103" t="n">
        <f aca="false">IF($J42="","",COUNTIF(T42:CU42,M42)+ COUNTIF(T42:CQ42,N42))</f>
        <v>72</v>
      </c>
      <c r="S42" s="106" t="n">
        <f aca="false" t="array" ref="S42:S42">IF(B42&lt;4,"",1-IFERROR(SUM(ISNUMBER(T42:CU42)*(1-$T$3:$CU$3))/COUNTIF($T$3:$CU$3,0),0))</f>
        <v>0</v>
      </c>
      <c r="T42" s="103" t="n">
        <f aca="true">IF($J42="","",IF(ISNUMBER(OFFSET('Data transformed'!$A$4,MATCH($A42,'Data transformed'!$A$5:$A$185,0),MATCH(T$4,'Data transformed'!$4:$4,0)-1)), MIN(MAX(OFFSET('Data transformed'!$A$4,MATCH($A42,'Data transformed'!$A$5:$A$185,0),MATCH(T$4,'Data transformed'!$4:$4,0)-1),$M42),$N42),"NA"))</f>
        <v>2</v>
      </c>
      <c r="U42" s="103" t="n">
        <f aca="true">IF($J42="","",IF(ISNUMBER(OFFSET('Data transformed'!$A$4,MATCH($A42,'Data transformed'!$A$5:$A$185,0),MATCH(U$4,'Data transformed'!$4:$4,0)-1)), MIN(MAX(OFFSET('Data transformed'!$A$4,MATCH($A42,'Data transformed'!$A$5:$A$185,0),MATCH(U$4,'Data transformed'!$4:$4,0)-1),$M42),$N42),"NA"))</f>
        <v>2</v>
      </c>
      <c r="V42" s="103" t="n">
        <f aca="true">IF($J42="","",IF(ISNUMBER(OFFSET('Data transformed'!$A$4,MATCH($A42,'Data transformed'!$A$5:$A$185,0),MATCH(V$4,'Data transformed'!$4:$4,0)-1)), MIN(MAX(OFFSET('Data transformed'!$A$4,MATCH($A42,'Data transformed'!$A$5:$A$185,0),MATCH(V$4,'Data transformed'!$4:$4,0)-1),$M42),$N42),"NA"))</f>
        <v>2</v>
      </c>
      <c r="W42" s="103" t="n">
        <f aca="true">IF($J42="","",IF(ISNUMBER(OFFSET('Data transformed'!$A$4,MATCH($A42,'Data transformed'!$A$5:$A$185,0),MATCH(W$4,'Data transformed'!$4:$4,0)-1)), MIN(MAX(OFFSET('Data transformed'!$A$4,MATCH($A42,'Data transformed'!$A$5:$A$185,0),MATCH(W$4,'Data transformed'!$4:$4,0)-1),$M42),$N42),"NA"))</f>
        <v>2</v>
      </c>
      <c r="X42" s="103" t="n">
        <f aca="true">IF($J42="","",IF(ISNUMBER(OFFSET('Data transformed'!$A$4,MATCH($A42,'Data transformed'!$A$5:$A$185,0),MATCH(X$4,'Data transformed'!$4:$4,0)-1)), MIN(MAX(OFFSET('Data transformed'!$A$4,MATCH($A42,'Data transformed'!$A$5:$A$185,0),MATCH(X$4,'Data transformed'!$4:$4,0)-1),$M42),$N42),"NA"))</f>
        <v>2</v>
      </c>
      <c r="Y42" s="103" t="n">
        <f aca="true">IF($J42="","",IF(ISNUMBER(OFFSET('Data transformed'!$A$4,MATCH($A42,'Data transformed'!$A$5:$A$185,0),MATCH(Y$4,'Data transformed'!$4:$4,0)-1)), MIN(MAX(OFFSET('Data transformed'!$A$4,MATCH($A42,'Data transformed'!$A$5:$A$185,0),MATCH(Y$4,'Data transformed'!$4:$4,0)-1),$M42),$N42),"NA"))</f>
        <v>2</v>
      </c>
      <c r="Z42" s="103" t="n">
        <f aca="true">IF($J42="","",IF(ISNUMBER(OFFSET('Data transformed'!$A$4,MATCH($A42,'Data transformed'!$A$5:$A$185,0),MATCH(Z$4,'Data transformed'!$4:$4,0)-1)), MIN(MAX(OFFSET('Data transformed'!$A$4,MATCH($A42,'Data transformed'!$A$5:$A$185,0),MATCH(Z$4,'Data transformed'!$4:$4,0)-1),$M42),$N42),"NA"))</f>
        <v>2</v>
      </c>
      <c r="AA42" s="103" t="n">
        <f aca="true">IF($J42="","",IF(ISNUMBER(OFFSET('Data transformed'!$A$4,MATCH($A42,'Data transformed'!$A$5:$A$185,0),MATCH(AA$4,'Data transformed'!$4:$4,0)-1)), MIN(MAX(OFFSET('Data transformed'!$A$4,MATCH($A42,'Data transformed'!$A$5:$A$185,0),MATCH(AA$4,'Data transformed'!$4:$4,0)-1),$M42),$N42),"NA"))</f>
        <v>2</v>
      </c>
      <c r="AB42" s="103" t="n">
        <f aca="true">IF($J42="","",IF(ISNUMBER(OFFSET('Data transformed'!$A$4,MATCH($A42,'Data transformed'!$A$5:$A$185,0),MATCH(AB$4,'Data transformed'!$4:$4,0)-1)), MIN(MAX(OFFSET('Data transformed'!$A$4,MATCH($A42,'Data transformed'!$A$5:$A$185,0),MATCH(AB$4,'Data transformed'!$4:$4,0)-1),$M42),$N42),"NA"))</f>
        <v>2</v>
      </c>
      <c r="AC42" s="103" t="n">
        <f aca="true">IF($J42="","",IF(ISNUMBER(OFFSET('Data transformed'!$A$4,MATCH($A42,'Data transformed'!$A$5:$A$185,0),MATCH(AC$4,'Data transformed'!$4:$4,0)-1)), MIN(MAX(OFFSET('Data transformed'!$A$4,MATCH($A42,'Data transformed'!$A$5:$A$185,0),MATCH(AC$4,'Data transformed'!$4:$4,0)-1),$M42),$N42),"NA"))</f>
        <v>2</v>
      </c>
      <c r="AD42" s="103" t="n">
        <f aca="true">IF($J42="","",IF(ISNUMBER(OFFSET('Data transformed'!$A$4,MATCH($A42,'Data transformed'!$A$5:$A$185,0),MATCH(AD$4,'Data transformed'!$4:$4,0)-1)), MIN(MAX(OFFSET('Data transformed'!$A$4,MATCH($A42,'Data transformed'!$A$5:$A$185,0),MATCH(AD$4,'Data transformed'!$4:$4,0)-1),$M42),$N42),"NA"))</f>
        <v>2</v>
      </c>
      <c r="AE42" s="103" t="n">
        <f aca="true">IF($J42="","",IF(ISNUMBER(OFFSET('Data transformed'!$A$4,MATCH($A42,'Data transformed'!$A$5:$A$185,0),MATCH(AE$4,'Data transformed'!$4:$4,0)-1)), MIN(MAX(OFFSET('Data transformed'!$A$4,MATCH($A42,'Data transformed'!$A$5:$A$185,0),MATCH(AE$4,'Data transformed'!$4:$4,0)-1),$M42),$N42),"NA"))</f>
        <v>1</v>
      </c>
      <c r="AF42" s="103" t="n">
        <f aca="true">IF($J42="","",IF(ISNUMBER(OFFSET('Data transformed'!$A$4,MATCH($A42,'Data transformed'!$A$5:$A$185,0),MATCH(AF$4,'Data transformed'!$4:$4,0)-1)), MIN(MAX(OFFSET('Data transformed'!$A$4,MATCH($A42,'Data transformed'!$A$5:$A$185,0),MATCH(AF$4,'Data transformed'!$4:$4,0)-1),$M42),$N42),"NA"))</f>
        <v>2</v>
      </c>
      <c r="AG42" s="103" t="n">
        <f aca="true">IF($J42="","",IF(ISNUMBER(OFFSET('Data transformed'!$A$4,MATCH($A42,'Data transformed'!$A$5:$A$185,0),MATCH(AG$4,'Data transformed'!$4:$4,0)-1)), MIN(MAX(OFFSET('Data transformed'!$A$4,MATCH($A42,'Data transformed'!$A$5:$A$185,0),MATCH(AG$4,'Data transformed'!$4:$4,0)-1),$M42),$N42),"NA"))</f>
        <v>2</v>
      </c>
      <c r="AH42" s="103" t="n">
        <f aca="true">IF($J42="","",IF(ISNUMBER(OFFSET('Data transformed'!$A$4,MATCH($A42,'Data transformed'!$A$5:$A$185,0),MATCH(AH$4,'Data transformed'!$4:$4,0)-1)), MIN(MAX(OFFSET('Data transformed'!$A$4,MATCH($A42,'Data transformed'!$A$5:$A$185,0),MATCH(AH$4,'Data transformed'!$4:$4,0)-1),$M42),$N42),"NA"))</f>
        <v>2</v>
      </c>
      <c r="AI42" s="103" t="n">
        <f aca="true">IF($J42="","",IF(ISNUMBER(OFFSET('Data transformed'!$A$4,MATCH($A42,'Data transformed'!$A$5:$A$185,0),MATCH(AI$4,'Data transformed'!$4:$4,0)-1)), MIN(MAX(OFFSET('Data transformed'!$A$4,MATCH($A42,'Data transformed'!$A$5:$A$185,0),MATCH(AI$4,'Data transformed'!$4:$4,0)-1),$M42),$N42),"NA"))</f>
        <v>2</v>
      </c>
      <c r="AJ42" s="103" t="n">
        <f aca="true">IF($J42="","",IF(ISNUMBER(OFFSET('Data transformed'!$A$4,MATCH($A42,'Data transformed'!$A$5:$A$185,0),MATCH(AJ$4,'Data transformed'!$4:$4,0)-1)), MIN(MAX(OFFSET('Data transformed'!$A$4,MATCH($A42,'Data transformed'!$A$5:$A$185,0),MATCH(AJ$4,'Data transformed'!$4:$4,0)-1),$M42),$N42),"NA"))</f>
        <v>2</v>
      </c>
      <c r="AK42" s="103" t="n">
        <f aca="true">IF($J42="","",IF(ISNUMBER(OFFSET('Data transformed'!$A$4,MATCH($A42,'Data transformed'!$A$5:$A$185,0),MATCH(AK$4,'Data transformed'!$4:$4,0)-1)), MIN(MAX(OFFSET('Data transformed'!$A$4,MATCH($A42,'Data transformed'!$A$5:$A$185,0),MATCH(AK$4,'Data transformed'!$4:$4,0)-1),$M42),$N42),"NA"))</f>
        <v>2</v>
      </c>
      <c r="AL42" s="103" t="n">
        <f aca="true">IF($J42="","",IF(ISNUMBER(OFFSET('Data transformed'!$A$4,MATCH($A42,'Data transformed'!$A$5:$A$185,0),MATCH(AL$4,'Data transformed'!$4:$4,0)-1)), MIN(MAX(OFFSET('Data transformed'!$A$4,MATCH($A42,'Data transformed'!$A$5:$A$185,0),MATCH(AL$4,'Data transformed'!$4:$4,0)-1),$M42),$N42),"NA"))</f>
        <v>2</v>
      </c>
      <c r="AM42" s="103" t="n">
        <f aca="true">IF($J42="","",IF(ISNUMBER(OFFSET('Data transformed'!$A$4,MATCH($A42,'Data transformed'!$A$5:$A$185,0),MATCH(AM$4,'Data transformed'!$4:$4,0)-1)), MIN(MAX(OFFSET('Data transformed'!$A$4,MATCH($A42,'Data transformed'!$A$5:$A$185,0),MATCH(AM$4,'Data transformed'!$4:$4,0)-1),$M42),$N42),"NA"))</f>
        <v>2</v>
      </c>
      <c r="AN42" s="103" t="n">
        <f aca="true">IF($J42="","",IF(ISNUMBER(OFFSET('Data transformed'!$A$4,MATCH($A42,'Data transformed'!$A$5:$A$185,0),MATCH(AN$4,'Data transformed'!$4:$4,0)-1)), MIN(MAX(OFFSET('Data transformed'!$A$4,MATCH($A42,'Data transformed'!$A$5:$A$185,0),MATCH(AN$4,'Data transformed'!$4:$4,0)-1),$M42),$N42),"NA"))</f>
        <v>2</v>
      </c>
      <c r="AO42" s="103" t="n">
        <f aca="true">IF($J42="","",IF(ISNUMBER(OFFSET('Data transformed'!$A$4,MATCH($A42,'Data transformed'!$A$5:$A$185,0),MATCH(AO$4,'Data transformed'!$4:$4,0)-1)), MIN(MAX(OFFSET('Data transformed'!$A$4,MATCH($A42,'Data transformed'!$A$5:$A$185,0),MATCH(AO$4,'Data transformed'!$4:$4,0)-1),$M42),$N42),"NA"))</f>
        <v>2</v>
      </c>
      <c r="AP42" s="103" t="n">
        <f aca="true">IF($J42="","",IF(ISNUMBER(OFFSET('Data transformed'!$A$4,MATCH($A42,'Data transformed'!$A$5:$A$185,0),MATCH(AP$4,'Data transformed'!$4:$4,0)-1)), MIN(MAX(OFFSET('Data transformed'!$A$4,MATCH($A42,'Data transformed'!$A$5:$A$185,0),MATCH(AP$4,'Data transformed'!$4:$4,0)-1),$M42),$N42),"NA"))</f>
        <v>2</v>
      </c>
      <c r="AQ42" s="103" t="n">
        <f aca="true">IF($J42="","",IF(ISNUMBER(OFFSET('Data transformed'!$A$4,MATCH($A42,'Data transformed'!$A$5:$A$185,0),MATCH(AQ$4,'Data transformed'!$4:$4,0)-1)), MIN(MAX(OFFSET('Data transformed'!$A$4,MATCH($A42,'Data transformed'!$A$5:$A$185,0),MATCH(AQ$4,'Data transformed'!$4:$4,0)-1),$M42),$N42),"NA"))</f>
        <v>0</v>
      </c>
      <c r="AR42" s="103" t="n">
        <f aca="true">IF($J42="","",IF(ISNUMBER(OFFSET('Data transformed'!$A$4,MATCH($A42,'Data transformed'!$A$5:$A$185,0),MATCH(AR$4,'Data transformed'!$4:$4,0)-1)), MIN(MAX(OFFSET('Data transformed'!$A$4,MATCH($A42,'Data transformed'!$A$5:$A$185,0),MATCH(AR$4,'Data transformed'!$4:$4,0)-1),$M42),$N42),"NA"))</f>
        <v>2</v>
      </c>
      <c r="AS42" s="103" t="n">
        <f aca="true">IF($J42="","",IF(ISNUMBER(OFFSET('Data transformed'!$A$4,MATCH($A42,'Data transformed'!$A$5:$A$185,0),MATCH(AS$4,'Data transformed'!$4:$4,0)-1)), MIN(MAX(OFFSET('Data transformed'!$A$4,MATCH($A42,'Data transformed'!$A$5:$A$185,0),MATCH(AS$4,'Data transformed'!$4:$4,0)-1),$M42),$N42),"NA"))</f>
        <v>2</v>
      </c>
      <c r="AT42" s="103" t="n">
        <f aca="true">IF($J42="","",IF(ISNUMBER(OFFSET('Data transformed'!$A$4,MATCH($A42,'Data transformed'!$A$5:$A$185,0),MATCH(AT$4,'Data transformed'!$4:$4,0)-1)), MIN(MAX(OFFSET('Data transformed'!$A$4,MATCH($A42,'Data transformed'!$A$5:$A$185,0),MATCH(AT$4,'Data transformed'!$4:$4,0)-1),$M42),$N42),"NA"))</f>
        <v>2</v>
      </c>
      <c r="AU42" s="103" t="n">
        <f aca="true">IF($J42="","",IF(ISNUMBER(OFFSET('Data transformed'!$A$4,MATCH($A42,'Data transformed'!$A$5:$A$185,0),MATCH(AU$4,'Data transformed'!$4:$4,0)-1)), MIN(MAX(OFFSET('Data transformed'!$A$4,MATCH($A42,'Data transformed'!$A$5:$A$185,0),MATCH(AU$4,'Data transformed'!$4:$4,0)-1),$M42),$N42),"NA"))</f>
        <v>0</v>
      </c>
      <c r="AV42" s="103" t="n">
        <f aca="true">IF($J42="","",IF(ISNUMBER(OFFSET('Data transformed'!$A$4,MATCH($A42,'Data transformed'!$A$5:$A$185,0),MATCH(AV$4,'Data transformed'!$4:$4,0)-1)), MIN(MAX(OFFSET('Data transformed'!$A$4,MATCH($A42,'Data transformed'!$A$5:$A$185,0),MATCH(AV$4,'Data transformed'!$4:$4,0)-1),$M42),$N42),"NA"))</f>
        <v>2</v>
      </c>
      <c r="AW42" s="103" t="n">
        <f aca="true">IF($J42="","",IF(ISNUMBER(OFFSET('Data transformed'!$A$4,MATCH($A42,'Data transformed'!$A$5:$A$185,0),MATCH(AW$4,'Data transformed'!$4:$4,0)-1)), MIN(MAX(OFFSET('Data transformed'!$A$4,MATCH($A42,'Data transformed'!$A$5:$A$185,0),MATCH(AW$4,'Data transformed'!$4:$4,0)-1),$M42),$N42),"NA"))</f>
        <v>2</v>
      </c>
      <c r="AX42" s="103" t="n">
        <f aca="true">IF($J42="","",IF(ISNUMBER(OFFSET('Data transformed'!$A$4,MATCH($A42,'Data transformed'!$A$5:$A$185,0),MATCH(AX$4,'Data transformed'!$4:$4,0)-1)), MIN(MAX(OFFSET('Data transformed'!$A$4,MATCH($A42,'Data transformed'!$A$5:$A$185,0),MATCH(AX$4,'Data transformed'!$4:$4,0)-1),$M42),$N42),"NA"))</f>
        <v>2</v>
      </c>
      <c r="AY42" s="103" t="n">
        <f aca="true">IF($J42="","",IF(ISNUMBER(OFFSET('Data transformed'!$A$4,MATCH($A42,'Data transformed'!$A$5:$A$185,0),MATCH(AY$4,'Data transformed'!$4:$4,0)-1)), MIN(MAX(OFFSET('Data transformed'!$A$4,MATCH($A42,'Data transformed'!$A$5:$A$185,0),MATCH(AY$4,'Data transformed'!$4:$4,0)-1),$M42),$N42),"NA"))</f>
        <v>2</v>
      </c>
      <c r="AZ42" s="103" t="n">
        <f aca="true">IF($J42="","",IF(ISNUMBER(OFFSET('Data transformed'!$A$4,MATCH($A42,'Data transformed'!$A$5:$A$185,0),MATCH(AZ$4,'Data transformed'!$4:$4,0)-1)), MIN(MAX(OFFSET('Data transformed'!$A$4,MATCH($A42,'Data transformed'!$A$5:$A$185,0),MATCH(AZ$4,'Data transformed'!$4:$4,0)-1),$M42),$N42),"NA"))</f>
        <v>0</v>
      </c>
      <c r="BA42" s="103" t="n">
        <f aca="true">IF($J42="","",IF(ISNUMBER(OFFSET('Data transformed'!$A$4,MATCH($A42,'Data transformed'!$A$5:$A$185,0),MATCH(BA$4,'Data transformed'!$4:$4,0)-1)), MIN(MAX(OFFSET('Data transformed'!$A$4,MATCH($A42,'Data transformed'!$A$5:$A$185,0),MATCH(BA$4,'Data transformed'!$4:$4,0)-1),$M42),$N42),"NA"))</f>
        <v>0</v>
      </c>
      <c r="BB42" s="103" t="n">
        <f aca="true">IF($J42="","",IF(ISNUMBER(OFFSET('Data transformed'!$A$4,MATCH($A42,'Data transformed'!$A$5:$A$185,0),MATCH(BB$4,'Data transformed'!$4:$4,0)-1)), MIN(MAX(OFFSET('Data transformed'!$A$4,MATCH($A42,'Data transformed'!$A$5:$A$185,0),MATCH(BB$4,'Data transformed'!$4:$4,0)-1),$M42),$N42),"NA"))</f>
        <v>2</v>
      </c>
      <c r="BC42" s="103" t="n">
        <f aca="true">IF($J42="","",IF(ISNUMBER(OFFSET('Data transformed'!$A$4,MATCH($A42,'Data transformed'!$A$5:$A$185,0),MATCH(BC$4,'Data transformed'!$4:$4,0)-1)), MIN(MAX(OFFSET('Data transformed'!$A$4,MATCH($A42,'Data transformed'!$A$5:$A$185,0),MATCH(BC$4,'Data transformed'!$4:$4,0)-1),$M42),$N42),"NA"))</f>
        <v>2</v>
      </c>
      <c r="BD42" s="103" t="n">
        <f aca="true">IF($J42="","",IF(ISNUMBER(OFFSET('Data transformed'!$A$4,MATCH($A42,'Data transformed'!$A$5:$A$185,0),MATCH(BD$4,'Data transformed'!$4:$4,0)-1)), MIN(MAX(OFFSET('Data transformed'!$A$4,MATCH($A42,'Data transformed'!$A$5:$A$185,0),MATCH(BD$4,'Data transformed'!$4:$4,0)-1),$M42),$N42),"NA"))</f>
        <v>2</v>
      </c>
      <c r="BE42" s="103" t="n">
        <f aca="true">IF($J42="","",IF(ISNUMBER(OFFSET('Data transformed'!$A$4,MATCH($A42,'Data transformed'!$A$5:$A$185,0),MATCH(BE$4,'Data transformed'!$4:$4,0)-1)), MIN(MAX(OFFSET('Data transformed'!$A$4,MATCH($A42,'Data transformed'!$A$5:$A$185,0),MATCH(BE$4,'Data transformed'!$4:$4,0)-1),$M42),$N42),"NA"))</f>
        <v>2</v>
      </c>
      <c r="BF42" s="103" t="n">
        <f aca="true">IF($J42="","",IF(ISNUMBER(OFFSET('Data transformed'!$A$4,MATCH($A42,'Data transformed'!$A$5:$A$185,0),MATCH(BF$4,'Data transformed'!$4:$4,0)-1)), MIN(MAX(OFFSET('Data transformed'!$A$4,MATCH($A42,'Data transformed'!$A$5:$A$185,0),MATCH(BF$4,'Data transformed'!$4:$4,0)-1),$M42),$N42),"NA"))</f>
        <v>2</v>
      </c>
      <c r="BG42" s="103" t="n">
        <f aca="true">IF($J42="","",IF(ISNUMBER(OFFSET('Data transformed'!$A$4,MATCH($A42,'Data transformed'!$A$5:$A$185,0),MATCH(BG$4,'Data transformed'!$4:$4,0)-1)), MIN(MAX(OFFSET('Data transformed'!$A$4,MATCH($A42,'Data transformed'!$A$5:$A$185,0),MATCH(BG$4,'Data transformed'!$4:$4,0)-1),$M42),$N42),"NA"))</f>
        <v>1</v>
      </c>
      <c r="BH42" s="103" t="n">
        <f aca="true">IF($J42="","",IF(ISNUMBER(OFFSET('Data transformed'!$A$4,MATCH($A42,'Data transformed'!$A$5:$A$185,0),MATCH(BH$4,'Data transformed'!$4:$4,0)-1)), MIN(MAX(OFFSET('Data transformed'!$A$4,MATCH($A42,'Data transformed'!$A$5:$A$185,0),MATCH(BH$4,'Data transformed'!$4:$4,0)-1),$M42),$N42),"NA"))</f>
        <v>2</v>
      </c>
      <c r="BI42" s="103" t="n">
        <f aca="true">IF($J42="","",IF(ISNUMBER(OFFSET('Data transformed'!$A$4,MATCH($A42,'Data transformed'!$A$5:$A$185,0),MATCH(BI$4,'Data transformed'!$4:$4,0)-1)), MIN(MAX(OFFSET('Data transformed'!$A$4,MATCH($A42,'Data transformed'!$A$5:$A$185,0),MATCH(BI$4,'Data transformed'!$4:$4,0)-1),$M42),$N42),"NA"))</f>
        <v>0</v>
      </c>
      <c r="BJ42" s="103" t="n">
        <f aca="true">IF($J42="","",IF(ISNUMBER(OFFSET('Data transformed'!$A$4,MATCH($A42,'Data transformed'!$A$5:$A$185,0),MATCH(BJ$4,'Data transformed'!$4:$4,0)-1)), MIN(MAX(OFFSET('Data transformed'!$A$4,MATCH($A42,'Data transformed'!$A$5:$A$185,0),MATCH(BJ$4,'Data transformed'!$4:$4,0)-1),$M42),$N42),"NA"))</f>
        <v>2</v>
      </c>
      <c r="BK42" s="103" t="n">
        <f aca="true">IF($J42="","",IF(ISNUMBER(OFFSET('Data transformed'!$A$4,MATCH($A42,'Data transformed'!$A$5:$A$185,0),MATCH(BK$4,'Data transformed'!$4:$4,0)-1)), MIN(MAX(OFFSET('Data transformed'!$A$4,MATCH($A42,'Data transformed'!$A$5:$A$185,0),MATCH(BK$4,'Data transformed'!$4:$4,0)-1),$M42),$N42),"NA"))</f>
        <v>2</v>
      </c>
      <c r="BL42" s="103" t="n">
        <f aca="true">IF($J42="","",IF(ISNUMBER(OFFSET('Data transformed'!$A$4,MATCH($A42,'Data transformed'!$A$5:$A$185,0),MATCH(BL$4,'Data transformed'!$4:$4,0)-1)), MIN(MAX(OFFSET('Data transformed'!$A$4,MATCH($A42,'Data transformed'!$A$5:$A$185,0),MATCH(BL$4,'Data transformed'!$4:$4,0)-1),$M42),$N42),"NA"))</f>
        <v>0</v>
      </c>
      <c r="BM42" s="103" t="n">
        <f aca="true">IF($J42="","",IF(ISNUMBER(OFFSET('Data transformed'!$A$4,MATCH($A42,'Data transformed'!$A$5:$A$185,0),MATCH(BM$4,'Data transformed'!$4:$4,0)-1)), MIN(MAX(OFFSET('Data transformed'!$A$4,MATCH($A42,'Data transformed'!$A$5:$A$185,0),MATCH(BM$4,'Data transformed'!$4:$4,0)-1),$M42),$N42),"NA"))</f>
        <v>0</v>
      </c>
      <c r="BN42" s="103" t="n">
        <f aca="true">IF($J42="","",IF(ISNUMBER(OFFSET('Data transformed'!$A$4,MATCH($A42,'Data transformed'!$A$5:$A$185,0),MATCH(BN$4,'Data transformed'!$4:$4,0)-1)), MIN(MAX(OFFSET('Data transformed'!$A$4,MATCH($A42,'Data transformed'!$A$5:$A$185,0),MATCH(BN$4,'Data transformed'!$4:$4,0)-1),$M42),$N42),"NA"))</f>
        <v>2</v>
      </c>
      <c r="BO42" s="103" t="n">
        <f aca="true">IF($J42="","",IF(ISNUMBER(OFFSET('Data transformed'!$A$4,MATCH($A42,'Data transformed'!$A$5:$A$185,0),MATCH(BO$4,'Data transformed'!$4:$4,0)-1)), MIN(MAX(OFFSET('Data transformed'!$A$4,MATCH($A42,'Data transformed'!$A$5:$A$185,0),MATCH(BO$4,'Data transformed'!$4:$4,0)-1),$M42),$N42),"NA"))</f>
        <v>0</v>
      </c>
      <c r="BP42" s="103" t="n">
        <f aca="true">IF($J42="","",IF(ISNUMBER(OFFSET('Data transformed'!$A$4,MATCH($A42,'Data transformed'!$A$5:$A$185,0),MATCH(BP$4,'Data transformed'!$4:$4,0)-1)), MIN(MAX(OFFSET('Data transformed'!$A$4,MATCH($A42,'Data transformed'!$A$5:$A$185,0),MATCH(BP$4,'Data transformed'!$4:$4,0)-1),$M42),$N42),"NA"))</f>
        <v>2</v>
      </c>
      <c r="BQ42" s="103" t="n">
        <f aca="true">IF($J42="","",IF(ISNUMBER(OFFSET('Data transformed'!$A$4,MATCH($A42,'Data transformed'!$A$5:$A$185,0),MATCH(BQ$4,'Data transformed'!$4:$4,0)-1)), MIN(MAX(OFFSET('Data transformed'!$A$4,MATCH($A42,'Data transformed'!$A$5:$A$185,0),MATCH(BQ$4,'Data transformed'!$4:$4,0)-1),$M42),$N42),"NA"))</f>
        <v>2</v>
      </c>
      <c r="BR42" s="103" t="n">
        <f aca="true">IF($J42="","",IF(ISNUMBER(OFFSET('Data transformed'!$A$4,MATCH($A42,'Data transformed'!$A$5:$A$185,0),MATCH(BR$4,'Data transformed'!$4:$4,0)-1)), MIN(MAX(OFFSET('Data transformed'!$A$4,MATCH($A42,'Data transformed'!$A$5:$A$185,0),MATCH(BR$4,'Data transformed'!$4:$4,0)-1),$M42),$N42),"NA"))</f>
        <v>2</v>
      </c>
      <c r="BS42" s="103" t="n">
        <f aca="true">IF($J42="","",IF(ISNUMBER(OFFSET('Data transformed'!$A$4,MATCH($A42,'Data transformed'!$A$5:$A$185,0),MATCH(BS$4,'Data transformed'!$4:$4,0)-1)), MIN(MAX(OFFSET('Data transformed'!$A$4,MATCH($A42,'Data transformed'!$A$5:$A$185,0),MATCH(BS$4,'Data transformed'!$4:$4,0)-1),$M42),$N42),"NA"))</f>
        <v>2</v>
      </c>
      <c r="BT42" s="103" t="n">
        <f aca="true">IF($J42="","",IF(ISNUMBER(OFFSET('Data transformed'!$A$4,MATCH($A42,'Data transformed'!$A$5:$A$185,0),MATCH(BT$4,'Data transformed'!$4:$4,0)-1)), MIN(MAX(OFFSET('Data transformed'!$A$4,MATCH($A42,'Data transformed'!$A$5:$A$185,0),MATCH(BT$4,'Data transformed'!$4:$4,0)-1),$M42),$N42),"NA"))</f>
        <v>2</v>
      </c>
      <c r="BU42" s="103" t="n">
        <f aca="true">IF($J42="","",IF(ISNUMBER(OFFSET('Data transformed'!$A$4,MATCH($A42,'Data transformed'!$A$5:$A$185,0),MATCH(BU$4,'Data transformed'!$4:$4,0)-1)), MIN(MAX(OFFSET('Data transformed'!$A$4,MATCH($A42,'Data transformed'!$A$5:$A$185,0),MATCH(BU$4,'Data transformed'!$4:$4,0)-1),$M42),$N42),"NA"))</f>
        <v>0</v>
      </c>
      <c r="BV42" s="103" t="n">
        <f aca="true">IF($J42="","",IF(ISNUMBER(OFFSET('Data transformed'!$A$4,MATCH($A42,'Data transformed'!$A$5:$A$185,0),MATCH(BV$4,'Data transformed'!$4:$4,0)-1)), MIN(MAX(OFFSET('Data transformed'!$A$4,MATCH($A42,'Data transformed'!$A$5:$A$185,0),MATCH(BV$4,'Data transformed'!$4:$4,0)-1),$M42),$N42),"NA"))</f>
        <v>2</v>
      </c>
      <c r="BW42" s="103" t="n">
        <f aca="true">IF($J42="","",IF(ISNUMBER(OFFSET('Data transformed'!$A$4,MATCH($A42,'Data transformed'!$A$5:$A$185,0),MATCH(BW$4,'Data transformed'!$4:$4,0)-1)), MIN(MAX(OFFSET('Data transformed'!$A$4,MATCH($A42,'Data transformed'!$A$5:$A$185,0),MATCH(BW$4,'Data transformed'!$4:$4,0)-1),$M42),$N42),"NA"))</f>
        <v>2</v>
      </c>
      <c r="BX42" s="103" t="n">
        <f aca="true">IF($J42="","",IF(ISNUMBER(OFFSET('Data transformed'!$A$4,MATCH($A42,'Data transformed'!$A$5:$A$185,0),MATCH(BX$4,'Data transformed'!$4:$4,0)-1)), MIN(MAX(OFFSET('Data transformed'!$A$4,MATCH($A42,'Data transformed'!$A$5:$A$185,0),MATCH(BX$4,'Data transformed'!$4:$4,0)-1),$M42),$N42),"NA"))</f>
        <v>2</v>
      </c>
      <c r="BY42" s="103" t="n">
        <f aca="true">IF($J42="","",IF(ISNUMBER(OFFSET('Data transformed'!$A$4,MATCH($A42,'Data transformed'!$A$5:$A$185,0),MATCH(BY$4,'Data transformed'!$4:$4,0)-1)), MIN(MAX(OFFSET('Data transformed'!$A$4,MATCH($A42,'Data transformed'!$A$5:$A$185,0),MATCH(BY$4,'Data transformed'!$4:$4,0)-1),$M42),$N42),"NA"))</f>
        <v>0</v>
      </c>
      <c r="BZ42" s="103" t="n">
        <f aca="true">IF($J42="","",IF(ISNUMBER(OFFSET('Data transformed'!$A$4,MATCH($A42,'Data transformed'!$A$5:$A$185,0),MATCH(BZ$4,'Data transformed'!$4:$4,0)-1)), MIN(MAX(OFFSET('Data transformed'!$A$4,MATCH($A42,'Data transformed'!$A$5:$A$185,0),MATCH(BZ$4,'Data transformed'!$4:$4,0)-1),$M42),$N42),"NA"))</f>
        <v>1</v>
      </c>
      <c r="CA42" s="103" t="n">
        <f aca="true">IF($J42="","",IF(ISNUMBER(OFFSET('Data transformed'!$A$4,MATCH($A42,'Data transformed'!$A$5:$A$185,0),MATCH(CA$4,'Data transformed'!$4:$4,0)-1)), MIN(MAX(OFFSET('Data transformed'!$A$4,MATCH($A42,'Data transformed'!$A$5:$A$185,0),MATCH(CA$4,'Data transformed'!$4:$4,0)-1),$M42),$N42),"NA"))</f>
        <v>2</v>
      </c>
      <c r="CB42" s="103" t="n">
        <f aca="true">IF($J42="","",IF(ISNUMBER(OFFSET('Data transformed'!$A$4,MATCH($A42,'Data transformed'!$A$5:$A$185,0),MATCH(CB$4,'Data transformed'!$4:$4,0)-1)), MIN(MAX(OFFSET('Data transformed'!$A$4,MATCH($A42,'Data transformed'!$A$5:$A$185,0),MATCH(CB$4,'Data transformed'!$4:$4,0)-1),$M42),$N42),"NA"))</f>
        <v>2</v>
      </c>
      <c r="CC42" s="103" t="n">
        <f aca="true">IF($J42="","",IF(ISNUMBER(OFFSET('Data transformed'!$A$4,MATCH($A42,'Data transformed'!$A$5:$A$185,0),MATCH(CC$4,'Data transformed'!$4:$4,0)-1)), MIN(MAX(OFFSET('Data transformed'!$A$4,MATCH($A42,'Data transformed'!$A$5:$A$185,0),MATCH(CC$4,'Data transformed'!$4:$4,0)-1),$M42),$N42),"NA"))</f>
        <v>1</v>
      </c>
      <c r="CD42" s="103" t="n">
        <f aca="true">IF($J42="","",IF(ISNUMBER(OFFSET('Data transformed'!$A$4,MATCH($A42,'Data transformed'!$A$5:$A$185,0),MATCH(CD$4,'Data transformed'!$4:$4,0)-1)), MIN(MAX(OFFSET('Data transformed'!$A$4,MATCH($A42,'Data transformed'!$A$5:$A$185,0),MATCH(CD$4,'Data transformed'!$4:$4,0)-1),$M42),$N42),"NA"))</f>
        <v>2</v>
      </c>
      <c r="CE42" s="103" t="n">
        <f aca="true">IF($J42="","",IF(ISNUMBER(OFFSET('Data transformed'!$A$4,MATCH($A42,'Data transformed'!$A$5:$A$185,0),MATCH(CE$4,'Data transformed'!$4:$4,0)-1)), MIN(MAX(OFFSET('Data transformed'!$A$4,MATCH($A42,'Data transformed'!$A$5:$A$185,0),MATCH(CE$4,'Data transformed'!$4:$4,0)-1),$M42),$N42),"NA"))</f>
        <v>0</v>
      </c>
      <c r="CF42" s="103" t="n">
        <f aca="true">IF($J42="","",IF(ISNUMBER(OFFSET('Data transformed'!$A$4,MATCH($A42,'Data transformed'!$A$5:$A$185,0),MATCH(CF$4,'Data transformed'!$4:$4,0)-1)), MIN(MAX(OFFSET('Data transformed'!$A$4,MATCH($A42,'Data transformed'!$A$5:$A$185,0),MATCH(CF$4,'Data transformed'!$4:$4,0)-1),$M42),$N42),"NA"))</f>
        <v>2</v>
      </c>
      <c r="CG42" s="103" t="n">
        <f aca="true">IF($J42="","",IF(ISNUMBER(OFFSET('Data transformed'!$A$4,MATCH($A42,'Data transformed'!$A$5:$A$185,0),MATCH(CG$4,'Data transformed'!$4:$4,0)-1)), MIN(MAX(OFFSET('Data transformed'!$A$4,MATCH($A42,'Data transformed'!$A$5:$A$185,0),MATCH(CG$4,'Data transformed'!$4:$4,0)-1),$M42),$N42),"NA"))</f>
        <v>2</v>
      </c>
      <c r="CH42" s="103" t="n">
        <f aca="true">IF($J42="","",IF(ISNUMBER(OFFSET('Data transformed'!$A$4,MATCH($A42,'Data transformed'!$A$5:$A$185,0),MATCH(CH$4,'Data transformed'!$4:$4,0)-1)), MIN(MAX(OFFSET('Data transformed'!$A$4,MATCH($A42,'Data transformed'!$A$5:$A$185,0),MATCH(CH$4,'Data transformed'!$4:$4,0)-1),$M42),$N42),"NA"))</f>
        <v>0</v>
      </c>
      <c r="CI42" s="103" t="n">
        <f aca="true">IF($J42="","",IF(ISNUMBER(OFFSET('Data transformed'!$A$4,MATCH($A42,'Data transformed'!$A$5:$A$185,0),MATCH(CI$4,'Data transformed'!$4:$4,0)-1)), MIN(MAX(OFFSET('Data transformed'!$A$4,MATCH($A42,'Data transformed'!$A$5:$A$185,0),MATCH(CI$4,'Data transformed'!$4:$4,0)-1),$M42),$N42),"NA"))</f>
        <v>1</v>
      </c>
      <c r="CJ42" s="103" t="n">
        <f aca="true">IF($J42="","",IF(ISNUMBER(OFFSET('Data transformed'!$A$4,MATCH($A42,'Data transformed'!$A$5:$A$185,0),MATCH(CJ$4,'Data transformed'!$4:$4,0)-1)), MIN(MAX(OFFSET('Data transformed'!$A$4,MATCH($A42,'Data transformed'!$A$5:$A$185,0),MATCH(CJ$4,'Data transformed'!$4:$4,0)-1),$M42),$N42),"NA"))</f>
        <v>0</v>
      </c>
      <c r="CK42" s="103" t="n">
        <f aca="true">IF($J42="","",IF(ISNUMBER(OFFSET('Data transformed'!$A$4,MATCH($A42,'Data transformed'!$A$5:$A$185,0),MATCH(CK$4,'Data transformed'!$4:$4,0)-1)), MIN(MAX(OFFSET('Data transformed'!$A$4,MATCH($A42,'Data transformed'!$A$5:$A$185,0),MATCH(CK$4,'Data transformed'!$4:$4,0)-1),$M42),$N42),"NA"))</f>
        <v>2</v>
      </c>
      <c r="CL42" s="103" t="n">
        <f aca="true">IF($J42="","",IF(ISNUMBER(OFFSET('Data transformed'!$A$4,MATCH($A42,'Data transformed'!$A$5:$A$185,0),MATCH(CL$4,'Data transformed'!$4:$4,0)-1)), MIN(MAX(OFFSET('Data transformed'!$A$4,MATCH($A42,'Data transformed'!$A$5:$A$185,0),MATCH(CL$4,'Data transformed'!$4:$4,0)-1),$M42),$N42),"NA"))</f>
        <v>0</v>
      </c>
      <c r="CM42" s="103" t="n">
        <f aca="true">IF($J42="","",IF(ISNUMBER(OFFSET('Data transformed'!$A$4,MATCH($A42,'Data transformed'!$A$5:$A$185,0),MATCH(CM$4,'Data transformed'!$4:$4,0)-1)), MIN(MAX(OFFSET('Data transformed'!$A$4,MATCH($A42,'Data transformed'!$A$5:$A$185,0),MATCH(CM$4,'Data transformed'!$4:$4,0)-1),$M42),$N42),"NA"))</f>
        <v>1</v>
      </c>
      <c r="CN42" s="103" t="n">
        <f aca="true">IF($J42="","",IF(ISNUMBER(OFFSET('Data transformed'!$A$4,MATCH($A42,'Data transformed'!$A$5:$A$185,0),MATCH(CN$4,'Data transformed'!$4:$4,0)-1)), MIN(MAX(OFFSET('Data transformed'!$A$4,MATCH($A42,'Data transformed'!$A$5:$A$185,0),MATCH(CN$4,'Data transformed'!$4:$4,0)-1),$M42),$N42),"NA"))</f>
        <v>0</v>
      </c>
      <c r="CO42" s="103" t="n">
        <f aca="true">IF($J42="","",IF(ISNUMBER(OFFSET('Data transformed'!$A$4,MATCH($A42,'Data transformed'!$A$5:$A$185,0),MATCH(CO$4,'Data transformed'!$4:$4,0)-1)), MIN(MAX(OFFSET('Data transformed'!$A$4,MATCH($A42,'Data transformed'!$A$5:$A$185,0),MATCH(CO$4,'Data transformed'!$4:$4,0)-1),$M42),$N42),"NA"))</f>
        <v>2</v>
      </c>
      <c r="CP42" s="103" t="n">
        <f aca="true">IF($J42="","",IF(ISNUMBER(OFFSET('Data transformed'!$A$4,MATCH($A42,'Data transformed'!$A$5:$A$185,0),MATCH(CP$4,'Data transformed'!$4:$4,0)-1)), MIN(MAX(OFFSET('Data transformed'!$A$4,MATCH($A42,'Data transformed'!$A$5:$A$185,0),MATCH(CP$4,'Data transformed'!$4:$4,0)-1),$M42),$N42),"NA"))</f>
        <v>2</v>
      </c>
      <c r="CQ42" s="103" t="n">
        <f aca="true">IF($J42="","",IF(ISNUMBER(OFFSET('Data transformed'!$A$4,MATCH($A42,'Data transformed'!$A$5:$A$185,0),MATCH(CQ$4,'Data transformed'!$4:$4,0)-1)), MIN(MAX(OFFSET('Data transformed'!$A$4,MATCH($A42,'Data transformed'!$A$5:$A$185,0),MATCH(CQ$4,'Data transformed'!$4:$4,0)-1),$M42),$N42),"NA"))</f>
        <v>2</v>
      </c>
      <c r="CR42" s="103" t="n">
        <f aca="true">IF($J42="","",IF(ISNUMBER(OFFSET('Data transformed'!$A$4,MATCH($A42,'Data transformed'!$A$5:$A$185,0),MATCH(CR$4,'Data transformed'!$4:$4,0)-1)), MIN(MAX(OFFSET('Data transformed'!$A$4,MATCH($A42,'Data transformed'!$A$5:$A$185,0),MATCH(CR$4,'Data transformed'!$4:$4,0)-1),$M42),$N42),"NA"))</f>
        <v>2</v>
      </c>
      <c r="CS42" s="103" t="n">
        <f aca="true">IF($J42="","",IF(ISNUMBER(OFFSET('Data transformed'!$A$4,MATCH($A42,'Data transformed'!$A$5:$A$185,0),MATCH(CS$4,'Data transformed'!$4:$4,0)-1)), MIN(MAX(OFFSET('Data transformed'!$A$4,MATCH($A42,'Data transformed'!$A$5:$A$185,0),MATCH(CS$4,'Data transformed'!$4:$4,0)-1),$M42),$N42),"NA"))</f>
        <v>0</v>
      </c>
      <c r="CT42" s="103" t="n">
        <f aca="true">IF($J42="","",IF(ISNUMBER(OFFSET('Data transformed'!$A$4,MATCH($A42,'Data transformed'!$A$5:$A$185,0),MATCH(CT$4,'Data transformed'!$4:$4,0)-1)), MIN(MAX(OFFSET('Data transformed'!$A$4,MATCH($A42,'Data transformed'!$A$5:$A$185,0),MATCH(CT$4,'Data transformed'!$4:$4,0)-1),$M42),$N42),"NA"))</f>
        <v>2</v>
      </c>
      <c r="CU42" s="103" t="n">
        <f aca="true">IF($J42="","",IF(ISNUMBER(OFFSET('Data transformed'!$A$4,MATCH($A42,'Data transformed'!$A$5:$A$185,0),MATCH(CU$4,'Data transformed'!$4:$4,0)-1)), MIN(MAX(OFFSET('Data transformed'!$A$4,MATCH($A42,'Data transformed'!$A$5:$A$185,0),MATCH(CU$4,'Data transformed'!$4:$4,0)-1),$M42),$N42),"NA"))</f>
        <v>0</v>
      </c>
    </row>
    <row r="43" s="103" customFormat="true" ht="15.5" hidden="false" customHeight="false" outlineLevel="0" collapsed="false">
      <c r="A43" s="107" t="n">
        <v>2122</v>
      </c>
      <c r="B43" s="107" t="n">
        <v>4</v>
      </c>
      <c r="C43" s="103" t="str">
        <f aca="true">IF(ISBLANK(OFFSET('Raw Data'!$A$3,MATCH($A43,'Raw Data'!$B$4:$B$185,0),MATCH(C$4,'Raw Data'!$3:$3,0)-1)),"",OFFSET('Raw Data'!$A$3,MATCH($A43,'Raw Data'!$B$4:$B$185,0),MATCH(C$4,'Raw Data'!$3:$3,0)-1))</f>
        <v/>
      </c>
      <c r="D43" s="103" t="str">
        <f aca="true">IF(ISBLANK(OFFSET('Raw Data'!$A$3,MATCH($A43,'Raw Data'!$B$4:$B$185,0),MATCH(D$4,'Raw Data'!$3:$3,0)-1)),"",OFFSET('Raw Data'!$A$3,MATCH($A43,'Raw Data'!$B$4:$B$185,0),MATCH(D$4,'Raw Data'!$3:$3,0)-1))</f>
        <v>Expert assessment data - C.1</v>
      </c>
      <c r="E43" s="103" t="str">
        <f aca="true">IF(ISBLANK(OFFSET('Raw Data'!$A$3,MATCH($A43,'Raw Data'!$B$4:$B$185,0),MATCH(E$4,'Raw Data'!$3:$3,0)-1)),"",OFFSET('Raw Data'!$A$3,MATCH($A43,'Raw Data'!$B$4:$B$185,0),MATCH(E$4,'Raw Data'!$3:$3,0)-1))</f>
        <v>Which of the following consumer protection governance or legislative measures are in place, or being developed in your country in 2020?</v>
      </c>
      <c r="J43" s="103" t="n">
        <f aca="true" t="array" ref="J43:J43">IFERROR(_xlfn.QUARTILE.INC(IF(ISNUMBER(OFFSET('Data transformed'!$N$4,MATCH('outliers treatment'!$A43,'Data transformed'!$A$5:$A$185),1,1,COUNTA('Data transformed'!$O$4:$CX$4))),OFFSET('Data transformed'!$N$4,MATCH('outliers treatment'!$A43,'Data transformed'!$A$5:$A$185),1,1,COUNTA('Data transformed'!$O$4:$CX$4))),1),"")</f>
        <v>2</v>
      </c>
      <c r="K43" s="103" t="n">
        <f aca="true" t="array" ref="K43:K43">IFERROR(_xlfn.QUARTILE.INC(IF(ISNUMBER(OFFSET('Data transformed'!$N$4,MATCH('outliers treatment'!$A43,'Data transformed'!$A$5:$A$185),1,1,COUNTA('Data transformed'!$O$4:$CX$4))),OFFSET('Data transformed'!$N$4,MATCH('outliers treatment'!$A43,'Data transformed'!$A$5:$A$185),1,1,COUNTA('Data transformed'!$O$4:$CX$4))),3),"")</f>
        <v>2.67</v>
      </c>
      <c r="L43" s="103" t="n">
        <f aca="false">IFERROR(K43-J43,"")</f>
        <v>0.67</v>
      </c>
      <c r="M43" s="103" t="n">
        <v>0</v>
      </c>
      <c r="N43" s="103" t="n">
        <v>3</v>
      </c>
      <c r="P43" s="105" t="n">
        <f aca="false" t="array" ref="P43:P43">IFERROR(SKEW(IF(ISNUMBER(T43:CU43),T43:CU43,"")),"")</f>
        <v>-0.297939738234699</v>
      </c>
      <c r="Q43" s="103" t="n">
        <f aca="true">IF(ISBLANK(OFFSET('Data above threshold'!$A$4,MATCH('Data above threshold'!$A42,'Data above threshold'!$A$5:$A$185,0),MATCH('Data above threshold'!N$4,'Data above threshold'!$4:$4,0)-1)),1,OFFSET('Data above threshold'!$A$4,MATCH('Data above threshold'!$A42,'Data above threshold'!$A$5:$A$185,0),MATCH('Data above threshold'!N$4,'Data above threshold'!$4:$4,0)-1))</f>
        <v>0</v>
      </c>
      <c r="R43" s="103" t="n">
        <f aca="false">IF($J43="","",COUNTIF(T43:CU43,M43)+ COUNTIF(T43:CQ43,N43))</f>
        <v>13</v>
      </c>
      <c r="S43" s="106" t="n">
        <f aca="false" t="array" ref="S43:S43">IF(B43&lt;4,"",1-IFERROR(SUM(ISNUMBER(T43:CU43)*(1-$T$3:$CU$3))/COUNTIF($T$3:$CU$3,0),0))</f>
        <v>0.025</v>
      </c>
      <c r="T43" s="103" t="n">
        <f aca="true">IF($J43="","",IF(ISNUMBER(OFFSET('Data transformed'!$A$4,MATCH($A43,'Data transformed'!$A$5:$A$185,0),MATCH(T$4,'Data transformed'!$4:$4,0)-1)), MIN(MAX(OFFSET('Data transformed'!$A$4,MATCH($A43,'Data transformed'!$A$5:$A$185,0),MATCH(T$4,'Data transformed'!$4:$4,0)-1),$M43),$N43),"NA"))</f>
        <v>2.5</v>
      </c>
      <c r="U43" s="103" t="n">
        <f aca="true">IF($J43="","",IF(ISNUMBER(OFFSET('Data transformed'!$A$4,MATCH($A43,'Data transformed'!$A$5:$A$185,0),MATCH(U$4,'Data transformed'!$4:$4,0)-1)), MIN(MAX(OFFSET('Data transformed'!$A$4,MATCH($A43,'Data transformed'!$A$5:$A$185,0),MATCH(U$4,'Data transformed'!$4:$4,0)-1),$M43),$N43),"NA"))</f>
        <v>2.28</v>
      </c>
      <c r="V43" s="103" t="n">
        <f aca="true">IF($J43="","",IF(ISNUMBER(OFFSET('Data transformed'!$A$4,MATCH($A43,'Data transformed'!$A$5:$A$185,0),MATCH(V$4,'Data transformed'!$4:$4,0)-1)), MIN(MAX(OFFSET('Data transformed'!$A$4,MATCH($A43,'Data transformed'!$A$5:$A$185,0),MATCH(V$4,'Data transformed'!$4:$4,0)-1),$M43),$N43),"NA"))</f>
        <v>3</v>
      </c>
      <c r="W43" s="103" t="n">
        <f aca="true">IF($J43="","",IF(ISNUMBER(OFFSET('Data transformed'!$A$4,MATCH($A43,'Data transformed'!$A$5:$A$185,0),MATCH(W$4,'Data transformed'!$4:$4,0)-1)), MIN(MAX(OFFSET('Data transformed'!$A$4,MATCH($A43,'Data transformed'!$A$5:$A$185,0),MATCH(W$4,'Data transformed'!$4:$4,0)-1),$M43),$N43),"NA"))</f>
        <v>2.8</v>
      </c>
      <c r="X43" s="103" t="n">
        <f aca="true">IF($J43="","",IF(ISNUMBER(OFFSET('Data transformed'!$A$4,MATCH($A43,'Data transformed'!$A$5:$A$185,0),MATCH(X$4,'Data transformed'!$4:$4,0)-1)), MIN(MAX(OFFSET('Data transformed'!$A$4,MATCH($A43,'Data transformed'!$A$5:$A$185,0),MATCH(X$4,'Data transformed'!$4:$4,0)-1),$M43),$N43),"NA"))</f>
        <v>2.25</v>
      </c>
      <c r="Y43" s="103" t="n">
        <f aca="true">IF($J43="","",IF(ISNUMBER(OFFSET('Data transformed'!$A$4,MATCH($A43,'Data transformed'!$A$5:$A$185,0),MATCH(Y$4,'Data transformed'!$4:$4,0)-1)), MIN(MAX(OFFSET('Data transformed'!$A$4,MATCH($A43,'Data transformed'!$A$5:$A$185,0),MATCH(Y$4,'Data transformed'!$4:$4,0)-1),$M43),$N43),"NA"))</f>
        <v>2</v>
      </c>
      <c r="Z43" s="103" t="n">
        <f aca="true">IF($J43="","",IF(ISNUMBER(OFFSET('Data transformed'!$A$4,MATCH($A43,'Data transformed'!$A$5:$A$185,0),MATCH(Z$4,'Data transformed'!$4:$4,0)-1)), MIN(MAX(OFFSET('Data transformed'!$A$4,MATCH($A43,'Data transformed'!$A$5:$A$185,0),MATCH(Z$4,'Data transformed'!$4:$4,0)-1),$M43),$N43),"NA"))</f>
        <v>2.6</v>
      </c>
      <c r="AA43" s="103" t="n">
        <f aca="true">IF($J43="","",IF(ISNUMBER(OFFSET('Data transformed'!$A$4,MATCH($A43,'Data transformed'!$A$5:$A$185,0),MATCH(AA$4,'Data transformed'!$4:$4,0)-1)), MIN(MAX(OFFSET('Data transformed'!$A$4,MATCH($A43,'Data transformed'!$A$5:$A$185,0),MATCH(AA$4,'Data transformed'!$4:$4,0)-1),$M43),$N43),"NA"))</f>
        <v>2.33</v>
      </c>
      <c r="AB43" s="103" t="n">
        <f aca="true">IF($J43="","",IF(ISNUMBER(OFFSET('Data transformed'!$A$4,MATCH($A43,'Data transformed'!$A$5:$A$185,0),MATCH(AB$4,'Data transformed'!$4:$4,0)-1)), MIN(MAX(OFFSET('Data transformed'!$A$4,MATCH($A43,'Data transformed'!$A$5:$A$185,0),MATCH(AB$4,'Data transformed'!$4:$4,0)-1),$M43),$N43),"NA"))</f>
        <v>2</v>
      </c>
      <c r="AC43" s="103" t="n">
        <f aca="true">IF($J43="","",IF(ISNUMBER(OFFSET('Data transformed'!$A$4,MATCH($A43,'Data transformed'!$A$5:$A$185,0),MATCH(AC$4,'Data transformed'!$4:$4,0)-1)), MIN(MAX(OFFSET('Data transformed'!$A$4,MATCH($A43,'Data transformed'!$A$5:$A$185,0),MATCH(AC$4,'Data transformed'!$4:$4,0)-1),$M43),$N43),"NA"))</f>
        <v>2.8</v>
      </c>
      <c r="AD43" s="103" t="n">
        <f aca="true">IF($J43="","",IF(ISNUMBER(OFFSET('Data transformed'!$A$4,MATCH($A43,'Data transformed'!$A$5:$A$185,0),MATCH(AD$4,'Data transformed'!$4:$4,0)-1)), MIN(MAX(OFFSET('Data transformed'!$A$4,MATCH($A43,'Data transformed'!$A$5:$A$185,0),MATCH(AD$4,'Data transformed'!$4:$4,0)-1),$M43),$N43),"NA"))</f>
        <v>2.17</v>
      </c>
      <c r="AE43" s="103" t="n">
        <f aca="true">IF($J43="","",IF(ISNUMBER(OFFSET('Data transformed'!$A$4,MATCH($A43,'Data transformed'!$A$5:$A$185,0),MATCH(AE$4,'Data transformed'!$4:$4,0)-1)), MIN(MAX(OFFSET('Data transformed'!$A$4,MATCH($A43,'Data transformed'!$A$5:$A$185,0),MATCH(AE$4,'Data transformed'!$4:$4,0)-1),$M43),$N43),"NA"))</f>
        <v>1.83</v>
      </c>
      <c r="AF43" s="103" t="n">
        <f aca="true">IF($J43="","",IF(ISNUMBER(OFFSET('Data transformed'!$A$4,MATCH($A43,'Data transformed'!$A$5:$A$185,0),MATCH(AF$4,'Data transformed'!$4:$4,0)-1)), MIN(MAX(OFFSET('Data transformed'!$A$4,MATCH($A43,'Data transformed'!$A$5:$A$185,0),MATCH(AF$4,'Data transformed'!$4:$4,0)-1),$M43),$N43),"NA"))</f>
        <v>1.5</v>
      </c>
      <c r="AG43" s="103" t="str">
        <f aca="true">IF($J43="","",IF(ISNUMBER(OFFSET('Data transformed'!$A$4,MATCH($A43,'Data transformed'!$A$5:$A$185,0),MATCH(AG$4,'Data transformed'!$4:$4,0)-1)), MIN(MAX(OFFSET('Data transformed'!$A$4,MATCH($A43,'Data transformed'!$A$5:$A$185,0),MATCH(AG$4,'Data transformed'!$4:$4,0)-1),$M43),$N43),"NA"))</f>
        <v>NA</v>
      </c>
      <c r="AH43" s="103" t="n">
        <f aca="true">IF($J43="","",IF(ISNUMBER(OFFSET('Data transformed'!$A$4,MATCH($A43,'Data transformed'!$A$5:$A$185,0),MATCH(AH$4,'Data transformed'!$4:$4,0)-1)), MIN(MAX(OFFSET('Data transformed'!$A$4,MATCH($A43,'Data transformed'!$A$5:$A$185,0),MATCH(AH$4,'Data transformed'!$4:$4,0)-1),$M43),$N43),"NA"))</f>
        <v>2</v>
      </c>
      <c r="AI43" s="103" t="n">
        <f aca="true">IF($J43="","",IF(ISNUMBER(OFFSET('Data transformed'!$A$4,MATCH($A43,'Data transformed'!$A$5:$A$185,0),MATCH(AI$4,'Data transformed'!$4:$4,0)-1)), MIN(MAX(OFFSET('Data transformed'!$A$4,MATCH($A43,'Data transformed'!$A$5:$A$185,0),MATCH(AI$4,'Data transformed'!$4:$4,0)-1),$M43),$N43),"NA"))</f>
        <v>1.67</v>
      </c>
      <c r="AJ43" s="103" t="n">
        <f aca="true">IF($J43="","",IF(ISNUMBER(OFFSET('Data transformed'!$A$4,MATCH($A43,'Data transformed'!$A$5:$A$185,0),MATCH(AJ$4,'Data transformed'!$4:$4,0)-1)), MIN(MAX(OFFSET('Data transformed'!$A$4,MATCH($A43,'Data transformed'!$A$5:$A$185,0),MATCH(AJ$4,'Data transformed'!$4:$4,0)-1),$M43),$N43),"NA"))</f>
        <v>2.2</v>
      </c>
      <c r="AK43" s="103" t="n">
        <f aca="true">IF($J43="","",IF(ISNUMBER(OFFSET('Data transformed'!$A$4,MATCH($A43,'Data transformed'!$A$5:$A$185,0),MATCH(AK$4,'Data transformed'!$4:$4,0)-1)), MIN(MAX(OFFSET('Data transformed'!$A$4,MATCH($A43,'Data transformed'!$A$5:$A$185,0),MATCH(AK$4,'Data transformed'!$4:$4,0)-1),$M43),$N43),"NA"))</f>
        <v>2.4</v>
      </c>
      <c r="AL43" s="103" t="n">
        <f aca="true">IF($J43="","",IF(ISNUMBER(OFFSET('Data transformed'!$A$4,MATCH($A43,'Data transformed'!$A$5:$A$185,0),MATCH(AL$4,'Data transformed'!$4:$4,0)-1)), MIN(MAX(OFFSET('Data transformed'!$A$4,MATCH($A43,'Data transformed'!$A$5:$A$185,0),MATCH(AL$4,'Data transformed'!$4:$4,0)-1),$M43),$N43),"NA"))</f>
        <v>3</v>
      </c>
      <c r="AM43" s="103" t="n">
        <f aca="true">IF($J43="","",IF(ISNUMBER(OFFSET('Data transformed'!$A$4,MATCH($A43,'Data transformed'!$A$5:$A$185,0),MATCH(AM$4,'Data transformed'!$4:$4,0)-1)), MIN(MAX(OFFSET('Data transformed'!$A$4,MATCH($A43,'Data transformed'!$A$5:$A$185,0),MATCH(AM$4,'Data transformed'!$4:$4,0)-1),$M43),$N43),"NA"))</f>
        <v>3</v>
      </c>
      <c r="AN43" s="103" t="n">
        <f aca="true">IF($J43="","",IF(ISNUMBER(OFFSET('Data transformed'!$A$4,MATCH($A43,'Data transformed'!$A$5:$A$185,0),MATCH(AN$4,'Data transformed'!$4:$4,0)-1)), MIN(MAX(OFFSET('Data transformed'!$A$4,MATCH($A43,'Data transformed'!$A$5:$A$185,0),MATCH(AN$4,'Data transformed'!$4:$4,0)-1),$M43),$N43),"NA"))</f>
        <v>2</v>
      </c>
      <c r="AO43" s="103" t="n">
        <f aca="true">IF($J43="","",IF(ISNUMBER(OFFSET('Data transformed'!$A$4,MATCH($A43,'Data transformed'!$A$5:$A$185,0),MATCH(AO$4,'Data transformed'!$4:$4,0)-1)), MIN(MAX(OFFSET('Data transformed'!$A$4,MATCH($A43,'Data transformed'!$A$5:$A$185,0),MATCH(AO$4,'Data transformed'!$4:$4,0)-1),$M43),$N43),"NA"))</f>
        <v>2.2</v>
      </c>
      <c r="AP43" s="103" t="n">
        <f aca="true">IF($J43="","",IF(ISNUMBER(OFFSET('Data transformed'!$A$4,MATCH($A43,'Data transformed'!$A$5:$A$185,0),MATCH(AP$4,'Data transformed'!$4:$4,0)-1)), MIN(MAX(OFFSET('Data transformed'!$A$4,MATCH($A43,'Data transformed'!$A$5:$A$185,0),MATCH(AP$4,'Data transformed'!$4:$4,0)-1),$M43),$N43),"NA"))</f>
        <v>3</v>
      </c>
      <c r="AQ43" s="103" t="n">
        <f aca="true">IF($J43="","",IF(ISNUMBER(OFFSET('Data transformed'!$A$4,MATCH($A43,'Data transformed'!$A$5:$A$185,0),MATCH(AQ$4,'Data transformed'!$4:$4,0)-1)), MIN(MAX(OFFSET('Data transformed'!$A$4,MATCH($A43,'Data transformed'!$A$5:$A$185,0),MATCH(AQ$4,'Data transformed'!$4:$4,0)-1),$M43),$N43),"NA"))</f>
        <v>2.5</v>
      </c>
      <c r="AR43" s="103" t="n">
        <f aca="true">IF($J43="","",IF(ISNUMBER(OFFSET('Data transformed'!$A$4,MATCH($A43,'Data transformed'!$A$5:$A$185,0),MATCH(AR$4,'Data transformed'!$4:$4,0)-1)), MIN(MAX(OFFSET('Data transformed'!$A$4,MATCH($A43,'Data transformed'!$A$5:$A$185,0),MATCH(AR$4,'Data transformed'!$4:$4,0)-1),$M43),$N43),"NA"))</f>
        <v>3</v>
      </c>
      <c r="AS43" s="103" t="n">
        <f aca="true">IF($J43="","",IF(ISNUMBER(OFFSET('Data transformed'!$A$4,MATCH($A43,'Data transformed'!$A$5:$A$185,0),MATCH(AS$4,'Data transformed'!$4:$4,0)-1)), MIN(MAX(OFFSET('Data transformed'!$A$4,MATCH($A43,'Data transformed'!$A$5:$A$185,0),MATCH(AS$4,'Data transformed'!$4:$4,0)-1),$M43),$N43),"NA"))</f>
        <v>2.2</v>
      </c>
      <c r="AT43" s="103" t="n">
        <f aca="true">IF($J43="","",IF(ISNUMBER(OFFSET('Data transformed'!$A$4,MATCH($A43,'Data transformed'!$A$5:$A$185,0),MATCH(AT$4,'Data transformed'!$4:$4,0)-1)), MIN(MAX(OFFSET('Data transformed'!$A$4,MATCH($A43,'Data transformed'!$A$5:$A$185,0),MATCH(AT$4,'Data transformed'!$4:$4,0)-1),$M43),$N43),"NA"))</f>
        <v>3</v>
      </c>
      <c r="AU43" s="103" t="n">
        <f aca="true">IF($J43="","",IF(ISNUMBER(OFFSET('Data transformed'!$A$4,MATCH($A43,'Data transformed'!$A$5:$A$185,0),MATCH(AU$4,'Data transformed'!$4:$4,0)-1)), MIN(MAX(OFFSET('Data transformed'!$A$4,MATCH($A43,'Data transformed'!$A$5:$A$185,0),MATCH(AU$4,'Data transformed'!$4:$4,0)-1),$M43),$N43),"NA"))</f>
        <v>1</v>
      </c>
      <c r="AV43" s="103" t="n">
        <f aca="true">IF($J43="","",IF(ISNUMBER(OFFSET('Data transformed'!$A$4,MATCH($A43,'Data transformed'!$A$5:$A$185,0),MATCH(AV$4,'Data transformed'!$4:$4,0)-1)), MIN(MAX(OFFSET('Data transformed'!$A$4,MATCH($A43,'Data transformed'!$A$5:$A$185,0),MATCH(AV$4,'Data transformed'!$4:$4,0)-1),$M43),$N43),"NA"))</f>
        <v>2.1</v>
      </c>
      <c r="AW43" s="103" t="n">
        <f aca="true">IF($J43="","",IF(ISNUMBER(OFFSET('Data transformed'!$A$4,MATCH($A43,'Data transformed'!$A$5:$A$185,0),MATCH(AW$4,'Data transformed'!$4:$4,0)-1)), MIN(MAX(OFFSET('Data transformed'!$A$4,MATCH($A43,'Data transformed'!$A$5:$A$185,0),MATCH(AW$4,'Data transformed'!$4:$4,0)-1),$M43),$N43),"NA"))</f>
        <v>2</v>
      </c>
      <c r="AX43" s="103" t="n">
        <f aca="true">IF($J43="","",IF(ISNUMBER(OFFSET('Data transformed'!$A$4,MATCH($A43,'Data transformed'!$A$5:$A$185,0),MATCH(AX$4,'Data transformed'!$4:$4,0)-1)), MIN(MAX(OFFSET('Data transformed'!$A$4,MATCH($A43,'Data transformed'!$A$5:$A$185,0),MATCH(AX$4,'Data transformed'!$4:$4,0)-1),$M43),$N43),"NA"))</f>
        <v>3</v>
      </c>
      <c r="AY43" s="103" t="n">
        <f aca="true">IF($J43="","",IF(ISNUMBER(OFFSET('Data transformed'!$A$4,MATCH($A43,'Data transformed'!$A$5:$A$185,0),MATCH(AY$4,'Data transformed'!$4:$4,0)-1)), MIN(MAX(OFFSET('Data transformed'!$A$4,MATCH($A43,'Data transformed'!$A$5:$A$185,0),MATCH(AY$4,'Data transformed'!$4:$4,0)-1),$M43),$N43),"NA"))</f>
        <v>2.67</v>
      </c>
      <c r="AZ43" s="103" t="n">
        <f aca="true">IF($J43="","",IF(ISNUMBER(OFFSET('Data transformed'!$A$4,MATCH($A43,'Data transformed'!$A$5:$A$185,0),MATCH(AZ$4,'Data transformed'!$4:$4,0)-1)), MIN(MAX(OFFSET('Data transformed'!$A$4,MATCH($A43,'Data transformed'!$A$5:$A$185,0),MATCH(AZ$4,'Data transformed'!$4:$4,0)-1),$M43),$N43),"NA"))</f>
        <v>2.45</v>
      </c>
      <c r="BA43" s="103" t="n">
        <f aca="true">IF($J43="","",IF(ISNUMBER(OFFSET('Data transformed'!$A$4,MATCH($A43,'Data transformed'!$A$5:$A$185,0),MATCH(BA$4,'Data transformed'!$4:$4,0)-1)), MIN(MAX(OFFSET('Data transformed'!$A$4,MATCH($A43,'Data transformed'!$A$5:$A$185,0),MATCH(BA$4,'Data transformed'!$4:$4,0)-1),$M43),$N43),"NA"))</f>
        <v>3</v>
      </c>
      <c r="BB43" s="103" t="n">
        <f aca="true">IF($J43="","",IF(ISNUMBER(OFFSET('Data transformed'!$A$4,MATCH($A43,'Data transformed'!$A$5:$A$185,0),MATCH(BB$4,'Data transformed'!$4:$4,0)-1)), MIN(MAX(OFFSET('Data transformed'!$A$4,MATCH($A43,'Data transformed'!$A$5:$A$185,0),MATCH(BB$4,'Data transformed'!$4:$4,0)-1),$M43),$N43),"NA"))</f>
        <v>2</v>
      </c>
      <c r="BC43" s="103" t="n">
        <f aca="true">IF($J43="","",IF(ISNUMBER(OFFSET('Data transformed'!$A$4,MATCH($A43,'Data transformed'!$A$5:$A$185,0),MATCH(BC$4,'Data transformed'!$4:$4,0)-1)), MIN(MAX(OFFSET('Data transformed'!$A$4,MATCH($A43,'Data transformed'!$A$5:$A$185,0),MATCH(BC$4,'Data transformed'!$4:$4,0)-1),$M43),$N43),"NA"))</f>
        <v>2</v>
      </c>
      <c r="BD43" s="103" t="n">
        <f aca="true">IF($J43="","",IF(ISNUMBER(OFFSET('Data transformed'!$A$4,MATCH($A43,'Data transformed'!$A$5:$A$185,0),MATCH(BD$4,'Data transformed'!$4:$4,0)-1)), MIN(MAX(OFFSET('Data transformed'!$A$4,MATCH($A43,'Data transformed'!$A$5:$A$185,0),MATCH(BD$4,'Data transformed'!$4:$4,0)-1),$M43),$N43),"NA"))</f>
        <v>2.11</v>
      </c>
      <c r="BE43" s="103" t="n">
        <f aca="true">IF($J43="","",IF(ISNUMBER(OFFSET('Data transformed'!$A$4,MATCH($A43,'Data transformed'!$A$5:$A$185,0),MATCH(BE$4,'Data transformed'!$4:$4,0)-1)), MIN(MAX(OFFSET('Data transformed'!$A$4,MATCH($A43,'Data transformed'!$A$5:$A$185,0),MATCH(BE$4,'Data transformed'!$4:$4,0)-1),$M43),$N43),"NA"))</f>
        <v>2.83</v>
      </c>
      <c r="BF43" s="103" t="n">
        <f aca="true">IF($J43="","",IF(ISNUMBER(OFFSET('Data transformed'!$A$4,MATCH($A43,'Data transformed'!$A$5:$A$185,0),MATCH(BF$4,'Data transformed'!$4:$4,0)-1)), MIN(MAX(OFFSET('Data transformed'!$A$4,MATCH($A43,'Data transformed'!$A$5:$A$185,0),MATCH(BF$4,'Data transformed'!$4:$4,0)-1),$M43),$N43),"NA"))</f>
        <v>3</v>
      </c>
      <c r="BG43" s="103" t="n">
        <f aca="true">IF($J43="","",IF(ISNUMBER(OFFSET('Data transformed'!$A$4,MATCH($A43,'Data transformed'!$A$5:$A$185,0),MATCH(BG$4,'Data transformed'!$4:$4,0)-1)), MIN(MAX(OFFSET('Data transformed'!$A$4,MATCH($A43,'Data transformed'!$A$5:$A$185,0),MATCH(BG$4,'Data transformed'!$4:$4,0)-1),$M43),$N43),"NA"))</f>
        <v>1.5</v>
      </c>
      <c r="BH43" s="103" t="n">
        <f aca="true">IF($J43="","",IF(ISNUMBER(OFFSET('Data transformed'!$A$4,MATCH($A43,'Data transformed'!$A$5:$A$185,0),MATCH(BH$4,'Data transformed'!$4:$4,0)-1)), MIN(MAX(OFFSET('Data transformed'!$A$4,MATCH($A43,'Data transformed'!$A$5:$A$185,0),MATCH(BH$4,'Data transformed'!$4:$4,0)-1),$M43),$N43),"NA"))</f>
        <v>2.27</v>
      </c>
      <c r="BI43" s="103" t="n">
        <f aca="true">IF($J43="","",IF(ISNUMBER(OFFSET('Data transformed'!$A$4,MATCH($A43,'Data transformed'!$A$5:$A$185,0),MATCH(BI$4,'Data transformed'!$4:$4,0)-1)), MIN(MAX(OFFSET('Data transformed'!$A$4,MATCH($A43,'Data transformed'!$A$5:$A$185,0),MATCH(BI$4,'Data transformed'!$4:$4,0)-1),$M43),$N43),"NA"))</f>
        <v>2.67</v>
      </c>
      <c r="BJ43" s="103" t="n">
        <f aca="true">IF($J43="","",IF(ISNUMBER(OFFSET('Data transformed'!$A$4,MATCH($A43,'Data transformed'!$A$5:$A$185,0),MATCH(BJ$4,'Data transformed'!$4:$4,0)-1)), MIN(MAX(OFFSET('Data transformed'!$A$4,MATCH($A43,'Data transformed'!$A$5:$A$185,0),MATCH(BJ$4,'Data transformed'!$4:$4,0)-1),$M43),$N43),"NA"))</f>
        <v>3</v>
      </c>
      <c r="BK43" s="103" t="n">
        <f aca="true">IF($J43="","",IF(ISNUMBER(OFFSET('Data transformed'!$A$4,MATCH($A43,'Data transformed'!$A$5:$A$185,0),MATCH(BK$4,'Data transformed'!$4:$4,0)-1)), MIN(MAX(OFFSET('Data transformed'!$A$4,MATCH($A43,'Data transformed'!$A$5:$A$185,0),MATCH(BK$4,'Data transformed'!$4:$4,0)-1),$M43),$N43),"NA"))</f>
        <v>2.67</v>
      </c>
      <c r="BL43" s="103" t="n">
        <f aca="true">IF($J43="","",IF(ISNUMBER(OFFSET('Data transformed'!$A$4,MATCH($A43,'Data transformed'!$A$5:$A$185,0),MATCH(BL$4,'Data transformed'!$4:$4,0)-1)), MIN(MAX(OFFSET('Data transformed'!$A$4,MATCH($A43,'Data transformed'!$A$5:$A$185,0),MATCH(BL$4,'Data transformed'!$4:$4,0)-1),$M43),$N43),"NA"))</f>
        <v>2</v>
      </c>
      <c r="BM43" s="103" t="n">
        <f aca="true">IF($J43="","",IF(ISNUMBER(OFFSET('Data transformed'!$A$4,MATCH($A43,'Data transformed'!$A$5:$A$185,0),MATCH(BM$4,'Data transformed'!$4:$4,0)-1)), MIN(MAX(OFFSET('Data transformed'!$A$4,MATCH($A43,'Data transformed'!$A$5:$A$185,0),MATCH(BM$4,'Data transformed'!$4:$4,0)-1),$M43),$N43),"NA"))</f>
        <v>1.8</v>
      </c>
      <c r="BN43" s="103" t="n">
        <f aca="true">IF($J43="","",IF(ISNUMBER(OFFSET('Data transformed'!$A$4,MATCH($A43,'Data transformed'!$A$5:$A$185,0),MATCH(BN$4,'Data transformed'!$4:$4,0)-1)), MIN(MAX(OFFSET('Data transformed'!$A$4,MATCH($A43,'Data transformed'!$A$5:$A$185,0),MATCH(BN$4,'Data transformed'!$4:$4,0)-1),$M43),$N43),"NA"))</f>
        <v>1.75</v>
      </c>
      <c r="BO43" s="103" t="n">
        <f aca="true">IF($J43="","",IF(ISNUMBER(OFFSET('Data transformed'!$A$4,MATCH($A43,'Data transformed'!$A$5:$A$185,0),MATCH(BO$4,'Data transformed'!$4:$4,0)-1)), MIN(MAX(OFFSET('Data transformed'!$A$4,MATCH($A43,'Data transformed'!$A$5:$A$185,0),MATCH(BO$4,'Data transformed'!$4:$4,0)-1),$M43),$N43),"NA"))</f>
        <v>2</v>
      </c>
      <c r="BP43" s="103" t="n">
        <f aca="true">IF($J43="","",IF(ISNUMBER(OFFSET('Data transformed'!$A$4,MATCH($A43,'Data transformed'!$A$5:$A$185,0),MATCH(BP$4,'Data transformed'!$4:$4,0)-1)), MIN(MAX(OFFSET('Data transformed'!$A$4,MATCH($A43,'Data transformed'!$A$5:$A$185,0),MATCH(BP$4,'Data transformed'!$4:$4,0)-1),$M43),$N43),"NA"))</f>
        <v>2.6</v>
      </c>
      <c r="BQ43" s="103" t="n">
        <f aca="true">IF($J43="","",IF(ISNUMBER(OFFSET('Data transformed'!$A$4,MATCH($A43,'Data transformed'!$A$5:$A$185,0),MATCH(BQ$4,'Data transformed'!$4:$4,0)-1)), MIN(MAX(OFFSET('Data transformed'!$A$4,MATCH($A43,'Data transformed'!$A$5:$A$185,0),MATCH(BQ$4,'Data transformed'!$4:$4,0)-1),$M43),$N43),"NA"))</f>
        <v>2.5</v>
      </c>
      <c r="BR43" s="103" t="n">
        <f aca="true">IF($J43="","",IF(ISNUMBER(OFFSET('Data transformed'!$A$4,MATCH($A43,'Data transformed'!$A$5:$A$185,0),MATCH(BR$4,'Data transformed'!$4:$4,0)-1)), MIN(MAX(OFFSET('Data transformed'!$A$4,MATCH($A43,'Data transformed'!$A$5:$A$185,0),MATCH(BR$4,'Data transformed'!$4:$4,0)-1),$M43),$N43),"NA"))</f>
        <v>2.67</v>
      </c>
      <c r="BS43" s="103" t="n">
        <f aca="true">IF($J43="","",IF(ISNUMBER(OFFSET('Data transformed'!$A$4,MATCH($A43,'Data transformed'!$A$5:$A$185,0),MATCH(BS$4,'Data transformed'!$4:$4,0)-1)), MIN(MAX(OFFSET('Data transformed'!$A$4,MATCH($A43,'Data transformed'!$A$5:$A$185,0),MATCH(BS$4,'Data transformed'!$4:$4,0)-1),$M43),$N43),"NA"))</f>
        <v>2.25</v>
      </c>
      <c r="BT43" s="103" t="n">
        <f aca="true">IF($J43="","",IF(ISNUMBER(OFFSET('Data transformed'!$A$4,MATCH($A43,'Data transformed'!$A$5:$A$185,0),MATCH(BT$4,'Data transformed'!$4:$4,0)-1)), MIN(MAX(OFFSET('Data transformed'!$A$4,MATCH($A43,'Data transformed'!$A$5:$A$185,0),MATCH(BT$4,'Data transformed'!$4:$4,0)-1),$M43),$N43),"NA"))</f>
        <v>3</v>
      </c>
      <c r="BU43" s="103" t="n">
        <f aca="true">IF($J43="","",IF(ISNUMBER(OFFSET('Data transformed'!$A$4,MATCH($A43,'Data transformed'!$A$5:$A$185,0),MATCH(BU$4,'Data transformed'!$4:$4,0)-1)), MIN(MAX(OFFSET('Data transformed'!$A$4,MATCH($A43,'Data transformed'!$A$5:$A$185,0),MATCH(BU$4,'Data transformed'!$4:$4,0)-1),$M43),$N43),"NA"))</f>
        <v>2</v>
      </c>
      <c r="BV43" s="103" t="n">
        <f aca="true">IF($J43="","",IF(ISNUMBER(OFFSET('Data transformed'!$A$4,MATCH($A43,'Data transformed'!$A$5:$A$185,0),MATCH(BV$4,'Data transformed'!$4:$4,0)-1)), MIN(MAX(OFFSET('Data transformed'!$A$4,MATCH($A43,'Data transformed'!$A$5:$A$185,0),MATCH(BV$4,'Data transformed'!$4:$4,0)-1),$M43),$N43),"NA"))</f>
        <v>2.25</v>
      </c>
      <c r="BW43" s="103" t="n">
        <f aca="true">IF($J43="","",IF(ISNUMBER(OFFSET('Data transformed'!$A$4,MATCH($A43,'Data transformed'!$A$5:$A$185,0),MATCH(BW$4,'Data transformed'!$4:$4,0)-1)), MIN(MAX(OFFSET('Data transformed'!$A$4,MATCH($A43,'Data transformed'!$A$5:$A$185,0),MATCH(BW$4,'Data transformed'!$4:$4,0)-1),$M43),$N43),"NA"))</f>
        <v>1.33</v>
      </c>
      <c r="BX43" s="103" t="n">
        <f aca="true">IF($J43="","",IF(ISNUMBER(OFFSET('Data transformed'!$A$4,MATCH($A43,'Data transformed'!$A$5:$A$185,0),MATCH(BX$4,'Data transformed'!$4:$4,0)-1)), MIN(MAX(OFFSET('Data transformed'!$A$4,MATCH($A43,'Data transformed'!$A$5:$A$185,0),MATCH(BX$4,'Data transformed'!$4:$4,0)-1),$M43),$N43),"NA"))</f>
        <v>2</v>
      </c>
      <c r="BY43" s="103" t="n">
        <f aca="true">IF($J43="","",IF(ISNUMBER(OFFSET('Data transformed'!$A$4,MATCH($A43,'Data transformed'!$A$5:$A$185,0),MATCH(BY$4,'Data transformed'!$4:$4,0)-1)), MIN(MAX(OFFSET('Data transformed'!$A$4,MATCH($A43,'Data transformed'!$A$5:$A$185,0),MATCH(BY$4,'Data transformed'!$4:$4,0)-1),$M43),$N43),"NA"))</f>
        <v>2</v>
      </c>
      <c r="BZ43" s="103" t="n">
        <f aca="true">IF($J43="","",IF(ISNUMBER(OFFSET('Data transformed'!$A$4,MATCH($A43,'Data transformed'!$A$5:$A$185,0),MATCH(BZ$4,'Data transformed'!$4:$4,0)-1)), MIN(MAX(OFFSET('Data transformed'!$A$4,MATCH($A43,'Data transformed'!$A$5:$A$185,0),MATCH(BZ$4,'Data transformed'!$4:$4,0)-1),$M43),$N43),"NA"))</f>
        <v>2</v>
      </c>
      <c r="CA43" s="103" t="n">
        <f aca="true">IF($J43="","",IF(ISNUMBER(OFFSET('Data transformed'!$A$4,MATCH($A43,'Data transformed'!$A$5:$A$185,0),MATCH(CA$4,'Data transformed'!$4:$4,0)-1)), MIN(MAX(OFFSET('Data transformed'!$A$4,MATCH($A43,'Data transformed'!$A$5:$A$185,0),MATCH(CA$4,'Data transformed'!$4:$4,0)-1),$M43),$N43),"NA"))</f>
        <v>1</v>
      </c>
      <c r="CB43" s="103" t="n">
        <f aca="true">IF($J43="","",IF(ISNUMBER(OFFSET('Data transformed'!$A$4,MATCH($A43,'Data transformed'!$A$5:$A$185,0),MATCH(CB$4,'Data transformed'!$4:$4,0)-1)), MIN(MAX(OFFSET('Data transformed'!$A$4,MATCH($A43,'Data transformed'!$A$5:$A$185,0),MATCH(CB$4,'Data transformed'!$4:$4,0)-1),$M43),$N43),"NA"))</f>
        <v>1.2</v>
      </c>
      <c r="CC43" s="103" t="n">
        <f aca="true">IF($J43="","",IF(ISNUMBER(OFFSET('Data transformed'!$A$4,MATCH($A43,'Data transformed'!$A$5:$A$185,0),MATCH(CC$4,'Data transformed'!$4:$4,0)-1)), MIN(MAX(OFFSET('Data transformed'!$A$4,MATCH($A43,'Data transformed'!$A$5:$A$185,0),MATCH(CC$4,'Data transformed'!$4:$4,0)-1),$M43),$N43),"NA"))</f>
        <v>2.4</v>
      </c>
      <c r="CD43" s="103" t="n">
        <f aca="true">IF($J43="","",IF(ISNUMBER(OFFSET('Data transformed'!$A$4,MATCH($A43,'Data transformed'!$A$5:$A$185,0),MATCH(CD$4,'Data transformed'!$4:$4,0)-1)), MIN(MAX(OFFSET('Data transformed'!$A$4,MATCH($A43,'Data transformed'!$A$5:$A$185,0),MATCH(CD$4,'Data transformed'!$4:$4,0)-1),$M43),$N43),"NA"))</f>
        <v>1.5</v>
      </c>
      <c r="CE43" s="103" t="n">
        <f aca="true">IF($J43="","",IF(ISNUMBER(OFFSET('Data transformed'!$A$4,MATCH($A43,'Data transformed'!$A$5:$A$185,0),MATCH(CE$4,'Data transformed'!$4:$4,0)-1)), MIN(MAX(OFFSET('Data transformed'!$A$4,MATCH($A43,'Data transformed'!$A$5:$A$185,0),MATCH(CE$4,'Data transformed'!$4:$4,0)-1),$M43),$N43),"NA"))</f>
        <v>1.83</v>
      </c>
      <c r="CF43" s="103" t="n">
        <f aca="true">IF($J43="","",IF(ISNUMBER(OFFSET('Data transformed'!$A$4,MATCH($A43,'Data transformed'!$A$5:$A$185,0),MATCH(CF$4,'Data transformed'!$4:$4,0)-1)), MIN(MAX(OFFSET('Data transformed'!$A$4,MATCH($A43,'Data transformed'!$A$5:$A$185,0),MATCH(CF$4,'Data transformed'!$4:$4,0)-1),$M43),$N43),"NA"))</f>
        <v>2.17</v>
      </c>
      <c r="CG43" s="103" t="n">
        <f aca="true">IF($J43="","",IF(ISNUMBER(OFFSET('Data transformed'!$A$4,MATCH($A43,'Data transformed'!$A$5:$A$185,0),MATCH(CG$4,'Data transformed'!$4:$4,0)-1)), MIN(MAX(OFFSET('Data transformed'!$A$4,MATCH($A43,'Data transformed'!$A$5:$A$185,0),MATCH(CG$4,'Data transformed'!$4:$4,0)-1),$M43),$N43),"NA"))</f>
        <v>2</v>
      </c>
      <c r="CH43" s="103" t="n">
        <f aca="true">IF($J43="","",IF(ISNUMBER(OFFSET('Data transformed'!$A$4,MATCH($A43,'Data transformed'!$A$5:$A$185,0),MATCH(CH$4,'Data transformed'!$4:$4,0)-1)), MIN(MAX(OFFSET('Data transformed'!$A$4,MATCH($A43,'Data transformed'!$A$5:$A$185,0),MATCH(CH$4,'Data transformed'!$4:$4,0)-1),$M43),$N43),"NA"))</f>
        <v>1.92</v>
      </c>
      <c r="CI43" s="103" t="str">
        <f aca="true">IF($J43="","",IF(ISNUMBER(OFFSET('Data transformed'!$A$4,MATCH($A43,'Data transformed'!$A$5:$A$185,0),MATCH(CI$4,'Data transformed'!$4:$4,0)-1)), MIN(MAX(OFFSET('Data transformed'!$A$4,MATCH($A43,'Data transformed'!$A$5:$A$185,0),MATCH(CI$4,'Data transformed'!$4:$4,0)-1),$M43),$N43),"NA"))</f>
        <v>NA</v>
      </c>
      <c r="CJ43" s="103" t="n">
        <f aca="true">IF($J43="","",IF(ISNUMBER(OFFSET('Data transformed'!$A$4,MATCH($A43,'Data transformed'!$A$5:$A$185,0),MATCH(CJ$4,'Data transformed'!$4:$4,0)-1)), MIN(MAX(OFFSET('Data transformed'!$A$4,MATCH($A43,'Data transformed'!$A$5:$A$185,0),MATCH(CJ$4,'Data transformed'!$4:$4,0)-1),$M43),$N43),"NA"))</f>
        <v>2.5</v>
      </c>
      <c r="CK43" s="103" t="n">
        <f aca="true">IF($J43="","",IF(ISNUMBER(OFFSET('Data transformed'!$A$4,MATCH($A43,'Data transformed'!$A$5:$A$185,0),MATCH(CK$4,'Data transformed'!$4:$4,0)-1)), MIN(MAX(OFFSET('Data transformed'!$A$4,MATCH($A43,'Data transformed'!$A$5:$A$185,0),MATCH(CK$4,'Data transformed'!$4:$4,0)-1),$M43),$N43),"NA"))</f>
        <v>2.83</v>
      </c>
      <c r="CL43" s="103" t="n">
        <f aca="true">IF($J43="","",IF(ISNUMBER(OFFSET('Data transformed'!$A$4,MATCH($A43,'Data transformed'!$A$5:$A$185,0),MATCH(CL$4,'Data transformed'!$4:$4,0)-1)), MIN(MAX(OFFSET('Data transformed'!$A$4,MATCH($A43,'Data transformed'!$A$5:$A$185,0),MATCH(CL$4,'Data transformed'!$4:$4,0)-1),$M43),$N43),"NA"))</f>
        <v>3</v>
      </c>
      <c r="CM43" s="103" t="n">
        <f aca="true">IF($J43="","",IF(ISNUMBER(OFFSET('Data transformed'!$A$4,MATCH($A43,'Data transformed'!$A$5:$A$185,0),MATCH(CM$4,'Data transformed'!$4:$4,0)-1)), MIN(MAX(OFFSET('Data transformed'!$A$4,MATCH($A43,'Data transformed'!$A$5:$A$185,0),MATCH(CM$4,'Data transformed'!$4:$4,0)-1),$M43),$N43),"NA"))</f>
        <v>1.5</v>
      </c>
      <c r="CN43" s="103" t="n">
        <f aca="true">IF($J43="","",IF(ISNUMBER(OFFSET('Data transformed'!$A$4,MATCH($A43,'Data transformed'!$A$5:$A$185,0),MATCH(CN$4,'Data transformed'!$4:$4,0)-1)), MIN(MAX(OFFSET('Data transformed'!$A$4,MATCH($A43,'Data transformed'!$A$5:$A$185,0),MATCH(CN$4,'Data transformed'!$4:$4,0)-1),$M43),$N43),"NA"))</f>
        <v>3</v>
      </c>
      <c r="CO43" s="103" t="n">
        <f aca="true">IF($J43="","",IF(ISNUMBER(OFFSET('Data transformed'!$A$4,MATCH($A43,'Data transformed'!$A$5:$A$185,0),MATCH(CO$4,'Data transformed'!$4:$4,0)-1)), MIN(MAX(OFFSET('Data transformed'!$A$4,MATCH($A43,'Data transformed'!$A$5:$A$185,0),MATCH(CO$4,'Data transformed'!$4:$4,0)-1),$M43),$N43),"NA"))</f>
        <v>2</v>
      </c>
      <c r="CP43" s="103" t="n">
        <f aca="true">IF($J43="","",IF(ISNUMBER(OFFSET('Data transformed'!$A$4,MATCH($A43,'Data transformed'!$A$5:$A$185,0),MATCH(CP$4,'Data transformed'!$4:$4,0)-1)), MIN(MAX(OFFSET('Data transformed'!$A$4,MATCH($A43,'Data transformed'!$A$5:$A$185,0),MATCH(CP$4,'Data transformed'!$4:$4,0)-1),$M43),$N43),"NA"))</f>
        <v>2.33</v>
      </c>
      <c r="CQ43" s="103" t="n">
        <f aca="true">IF($J43="","",IF(ISNUMBER(OFFSET('Data transformed'!$A$4,MATCH($A43,'Data transformed'!$A$5:$A$185,0),MATCH(CQ$4,'Data transformed'!$4:$4,0)-1)), MIN(MAX(OFFSET('Data transformed'!$A$4,MATCH($A43,'Data transformed'!$A$5:$A$185,0),MATCH(CQ$4,'Data transformed'!$4:$4,0)-1),$M43),$N43),"NA"))</f>
        <v>1.63</v>
      </c>
      <c r="CR43" s="103" t="n">
        <f aca="true">IF($J43="","",IF(ISNUMBER(OFFSET('Data transformed'!$A$4,MATCH($A43,'Data transformed'!$A$5:$A$185,0),MATCH(CR$4,'Data transformed'!$4:$4,0)-1)), MIN(MAX(OFFSET('Data transformed'!$A$4,MATCH($A43,'Data transformed'!$A$5:$A$185,0),MATCH(CR$4,'Data transformed'!$4:$4,0)-1),$M43),$N43),"NA"))</f>
        <v>2.83</v>
      </c>
      <c r="CS43" s="103" t="n">
        <f aca="true">IF($J43="","",IF(ISNUMBER(OFFSET('Data transformed'!$A$4,MATCH($A43,'Data transformed'!$A$5:$A$185,0),MATCH(CS$4,'Data transformed'!$4:$4,0)-1)), MIN(MAX(OFFSET('Data transformed'!$A$4,MATCH($A43,'Data transformed'!$A$5:$A$185,0),MATCH(CS$4,'Data transformed'!$4:$4,0)-1),$M43),$N43),"NA"))</f>
        <v>1.75</v>
      </c>
      <c r="CT43" s="103" t="n">
        <f aca="true">IF($J43="","",IF(ISNUMBER(OFFSET('Data transformed'!$A$4,MATCH($A43,'Data transformed'!$A$5:$A$185,0),MATCH(CT$4,'Data transformed'!$4:$4,0)-1)), MIN(MAX(OFFSET('Data transformed'!$A$4,MATCH($A43,'Data transformed'!$A$5:$A$185,0),MATCH(CT$4,'Data transformed'!$4:$4,0)-1),$M43),$N43),"NA"))</f>
        <v>1.17</v>
      </c>
      <c r="CU43" s="103" t="n">
        <f aca="true">IF($J43="","",IF(ISNUMBER(OFFSET('Data transformed'!$A$4,MATCH($A43,'Data transformed'!$A$5:$A$185,0),MATCH(CU$4,'Data transformed'!$4:$4,0)-1)), MIN(MAX(OFFSET('Data transformed'!$A$4,MATCH($A43,'Data transformed'!$A$5:$A$185,0),MATCH(CU$4,'Data transformed'!$4:$4,0)-1),$M43),$N43),"NA"))</f>
        <v>2.8</v>
      </c>
    </row>
    <row r="44" s="103" customFormat="true" ht="15.5" hidden="false" customHeight="false" outlineLevel="0" collapsed="false">
      <c r="A44" s="107" t="n">
        <v>2130</v>
      </c>
      <c r="B44" s="107" t="n">
        <v>3</v>
      </c>
      <c r="C44" s="103" t="str">
        <f aca="true">IF(ISBLANK(OFFSET('Raw Data'!$A$3,MATCH($A44,'Raw Data'!$B$4:$B$185,0),MATCH(C$4,'Raw Data'!$3:$3,0)-1)),"",OFFSET('Raw Data'!$A$3,MATCH($A44,'Raw Data'!$B$4:$B$185,0),MATCH(C$4,'Raw Data'!$3:$3,0)-1))</f>
        <v>Active consumer protection authorities/agencies</v>
      </c>
      <c r="D44" s="103" t="str">
        <f aca="true">IF(ISBLANK(OFFSET('Raw Data'!$A$3,MATCH($A44,'Raw Data'!$B$4:$B$185,0),MATCH(D$4,'Raw Data'!$3:$3,0)-1)),"",OFFSET('Raw Data'!$A$3,MATCH($A44,'Raw Data'!$B$4:$B$185,0),MATCH(D$4,'Raw Data'!$3:$3,0)-1))</f>
        <v/>
      </c>
      <c r="E44" s="103" t="str">
        <f aca="true">IF(ISBLANK(OFFSET('Raw Data'!$A$3,MATCH($A44,'Raw Data'!$B$4:$B$185,0),MATCH(E$4,'Raw Data'!$3:$3,0)-1)),"",OFFSET('Raw Data'!$A$3,MATCH($A44,'Raw Data'!$B$4:$B$185,0),MATCH(E$4,'Raw Data'!$3:$3,0)-1))</f>
        <v/>
      </c>
      <c r="J44" s="103" t="e">
        <f aca="true" t="array" ref="J44:J44">IFERROR(_xlfn.QUARTILE.INC(IF(ISNUMBER(OFFSET('Data transformed'!$N$4,MATCH('outliers treatment'!$A44,'Data transformed'!$A$5:$A$185),1,1,COUNTA('Data transformed'!$O$4:$CX$4))),OFFSET('Data transformed'!$N$4,MATCH('outliers treatment'!$A44,'Data transformed'!$A$5:$A$185),1,1,COUNTA('Data transformed'!$O$4:$CX$4))),1),"")</f>
        <v>#N/A</v>
      </c>
      <c r="K44" s="103" t="e">
        <f aca="true" t="array" ref="K44:K44">IFERROR(_xlfn.QUARTILE.INC(IF(ISNUMBER(OFFSET('Data transformed'!$N$4,MATCH('outliers treatment'!$A44,'Data transformed'!$A$5:$A$185),1,1,COUNTA('Data transformed'!$O$4:$CX$4))),OFFSET('Data transformed'!$N$4,MATCH('outliers treatment'!$A44,'Data transformed'!$A$5:$A$185),1,1,COUNTA('Data transformed'!$O$4:$CX$4))),3),"")</f>
        <v>#N/A</v>
      </c>
      <c r="L44" s="103" t="str">
        <f aca="false">IFERROR(K44-J44,"")</f>
        <v/>
      </c>
      <c r="P44" s="105" t="str">
        <f aca="false" t="array" ref="P44:P44">IFERROR(SKEW(IF(ISNUMBER(T44:CU44),T44:CU44,"")),"")</f>
        <v/>
      </c>
      <c r="Q44" s="103" t="n">
        <f aca="true">IF(ISBLANK(OFFSET('Data above threshold'!$A$4,MATCH('Data above threshold'!$A43,'Data above threshold'!$A$5:$A$185,0),MATCH('Data above threshold'!N$4,'Data above threshold'!$4:$4,0)-1)),1,OFFSET('Data above threshold'!$A$4,MATCH('Data above threshold'!$A43,'Data above threshold'!$A$5:$A$185,0),MATCH('Data above threshold'!N$4,'Data above threshold'!$4:$4,0)-1))</f>
        <v>1</v>
      </c>
      <c r="R44" s="103" t="e">
        <f aca="false">IF($J44="","",COUNTIF(T44:CU44,M44)+ COUNTIF(T44:CQ44,N44))</f>
        <v>#N/A</v>
      </c>
      <c r="S44" s="106" t="str">
        <f aca="false" t="array" ref="S44:S44">IF(B44&lt;4,"",1-IFERROR(SUM(ISNUMBER(T44:CU44)*(1-$T$3:$CU$3))/COUNTIF($T$3:$CU$3,0),0))</f>
        <v/>
      </c>
      <c r="T44" s="103" t="str">
        <f aca="true">IF($J44="","",IF(ISNUMBER(OFFSET('Data transformed'!$A$4,MATCH($A44,'Data transformed'!$A$5:$A$185,0),MATCH(T$4,'Data transformed'!$4:$4,0)-1)), MIN(MAX(OFFSET('Data transformed'!$A$4,MATCH($A44,'Data transformed'!$A$5:$A$185,0),MATCH(T$4,'Data transformed'!$4:$4,0)-1),$M44),$N44),"NA"))</f>
        <v>NA</v>
      </c>
      <c r="U44" s="103" t="str">
        <f aca="true">IF($J44="","",IF(ISNUMBER(OFFSET('Data transformed'!$A$4,MATCH($A44,'Data transformed'!$A$5:$A$185,0),MATCH(U$4,'Data transformed'!$4:$4,0)-1)), MIN(MAX(OFFSET('Data transformed'!$A$4,MATCH($A44,'Data transformed'!$A$5:$A$185,0),MATCH(U$4,'Data transformed'!$4:$4,0)-1),$M44),$N44),"NA"))</f>
        <v>NA</v>
      </c>
      <c r="V44" s="103" t="str">
        <f aca="true">IF($J44="","",IF(ISNUMBER(OFFSET('Data transformed'!$A$4,MATCH($A44,'Data transformed'!$A$5:$A$185,0),MATCH(V$4,'Data transformed'!$4:$4,0)-1)), MIN(MAX(OFFSET('Data transformed'!$A$4,MATCH($A44,'Data transformed'!$A$5:$A$185,0),MATCH(V$4,'Data transformed'!$4:$4,0)-1),$M44),$N44),"NA"))</f>
        <v>NA</v>
      </c>
      <c r="W44" s="103" t="str">
        <f aca="true">IF($J44="","",IF(ISNUMBER(OFFSET('Data transformed'!$A$4,MATCH($A44,'Data transformed'!$A$5:$A$185,0),MATCH(W$4,'Data transformed'!$4:$4,0)-1)), MIN(MAX(OFFSET('Data transformed'!$A$4,MATCH($A44,'Data transformed'!$A$5:$A$185,0),MATCH(W$4,'Data transformed'!$4:$4,0)-1),$M44),$N44),"NA"))</f>
        <v>NA</v>
      </c>
      <c r="X44" s="103" t="str">
        <f aca="true">IF($J44="","",IF(ISNUMBER(OFFSET('Data transformed'!$A$4,MATCH($A44,'Data transformed'!$A$5:$A$185,0),MATCH(X$4,'Data transformed'!$4:$4,0)-1)), MIN(MAX(OFFSET('Data transformed'!$A$4,MATCH($A44,'Data transformed'!$A$5:$A$185,0),MATCH(X$4,'Data transformed'!$4:$4,0)-1),$M44),$N44),"NA"))</f>
        <v>NA</v>
      </c>
      <c r="Y44" s="103" t="str">
        <f aca="true">IF($J44="","",IF(ISNUMBER(OFFSET('Data transformed'!$A$4,MATCH($A44,'Data transformed'!$A$5:$A$185,0),MATCH(Y$4,'Data transformed'!$4:$4,0)-1)), MIN(MAX(OFFSET('Data transformed'!$A$4,MATCH($A44,'Data transformed'!$A$5:$A$185,0),MATCH(Y$4,'Data transformed'!$4:$4,0)-1),$M44),$N44),"NA"))</f>
        <v>NA</v>
      </c>
      <c r="Z44" s="103" t="str">
        <f aca="true">IF($J44="","",IF(ISNUMBER(OFFSET('Data transformed'!$A$4,MATCH($A44,'Data transformed'!$A$5:$A$185,0),MATCH(Z$4,'Data transformed'!$4:$4,0)-1)), MIN(MAX(OFFSET('Data transformed'!$A$4,MATCH($A44,'Data transformed'!$A$5:$A$185,0),MATCH(Z$4,'Data transformed'!$4:$4,0)-1),$M44),$N44),"NA"))</f>
        <v>NA</v>
      </c>
      <c r="AA44" s="103" t="str">
        <f aca="true">IF($J44="","",IF(ISNUMBER(OFFSET('Data transformed'!$A$4,MATCH($A44,'Data transformed'!$A$5:$A$185,0),MATCH(AA$4,'Data transformed'!$4:$4,0)-1)), MIN(MAX(OFFSET('Data transformed'!$A$4,MATCH($A44,'Data transformed'!$A$5:$A$185,0),MATCH(AA$4,'Data transformed'!$4:$4,0)-1),$M44),$N44),"NA"))</f>
        <v>NA</v>
      </c>
      <c r="AB44" s="103" t="str">
        <f aca="true">IF($J44="","",IF(ISNUMBER(OFFSET('Data transformed'!$A$4,MATCH($A44,'Data transformed'!$A$5:$A$185,0),MATCH(AB$4,'Data transformed'!$4:$4,0)-1)), MIN(MAX(OFFSET('Data transformed'!$A$4,MATCH($A44,'Data transformed'!$A$5:$A$185,0),MATCH(AB$4,'Data transformed'!$4:$4,0)-1),$M44),$N44),"NA"))</f>
        <v>NA</v>
      </c>
      <c r="AC44" s="103" t="str">
        <f aca="true">IF($J44="","",IF(ISNUMBER(OFFSET('Data transformed'!$A$4,MATCH($A44,'Data transformed'!$A$5:$A$185,0),MATCH(AC$4,'Data transformed'!$4:$4,0)-1)), MIN(MAX(OFFSET('Data transformed'!$A$4,MATCH($A44,'Data transformed'!$A$5:$A$185,0),MATCH(AC$4,'Data transformed'!$4:$4,0)-1),$M44),$N44),"NA"))</f>
        <v>NA</v>
      </c>
      <c r="AD44" s="103" t="str">
        <f aca="true">IF($J44="","",IF(ISNUMBER(OFFSET('Data transformed'!$A$4,MATCH($A44,'Data transformed'!$A$5:$A$185,0),MATCH(AD$4,'Data transformed'!$4:$4,0)-1)), MIN(MAX(OFFSET('Data transformed'!$A$4,MATCH($A44,'Data transformed'!$A$5:$A$185,0),MATCH(AD$4,'Data transformed'!$4:$4,0)-1),$M44),$N44),"NA"))</f>
        <v>NA</v>
      </c>
      <c r="AE44" s="103" t="str">
        <f aca="true">IF($J44="","",IF(ISNUMBER(OFFSET('Data transformed'!$A$4,MATCH($A44,'Data transformed'!$A$5:$A$185,0),MATCH(AE$4,'Data transformed'!$4:$4,0)-1)), MIN(MAX(OFFSET('Data transformed'!$A$4,MATCH($A44,'Data transformed'!$A$5:$A$185,0),MATCH(AE$4,'Data transformed'!$4:$4,0)-1),$M44),$N44),"NA"))</f>
        <v>NA</v>
      </c>
      <c r="AF44" s="103" t="str">
        <f aca="true">IF($J44="","",IF(ISNUMBER(OFFSET('Data transformed'!$A$4,MATCH($A44,'Data transformed'!$A$5:$A$185,0),MATCH(AF$4,'Data transformed'!$4:$4,0)-1)), MIN(MAX(OFFSET('Data transformed'!$A$4,MATCH($A44,'Data transformed'!$A$5:$A$185,0),MATCH(AF$4,'Data transformed'!$4:$4,0)-1),$M44),$N44),"NA"))</f>
        <v>NA</v>
      </c>
      <c r="AG44" s="103" t="str">
        <f aca="true">IF($J44="","",IF(ISNUMBER(OFFSET('Data transformed'!$A$4,MATCH($A44,'Data transformed'!$A$5:$A$185,0),MATCH(AG$4,'Data transformed'!$4:$4,0)-1)), MIN(MAX(OFFSET('Data transformed'!$A$4,MATCH($A44,'Data transformed'!$A$5:$A$185,0),MATCH(AG$4,'Data transformed'!$4:$4,0)-1),$M44),$N44),"NA"))</f>
        <v>NA</v>
      </c>
      <c r="AH44" s="103" t="str">
        <f aca="true">IF($J44="","",IF(ISNUMBER(OFFSET('Data transformed'!$A$4,MATCH($A44,'Data transformed'!$A$5:$A$185,0),MATCH(AH$4,'Data transformed'!$4:$4,0)-1)), MIN(MAX(OFFSET('Data transformed'!$A$4,MATCH($A44,'Data transformed'!$A$5:$A$185,0),MATCH(AH$4,'Data transformed'!$4:$4,0)-1),$M44),$N44),"NA"))</f>
        <v>NA</v>
      </c>
      <c r="AI44" s="103" t="str">
        <f aca="true">IF($J44="","",IF(ISNUMBER(OFFSET('Data transformed'!$A$4,MATCH($A44,'Data transformed'!$A$5:$A$185,0),MATCH(AI$4,'Data transformed'!$4:$4,0)-1)), MIN(MAX(OFFSET('Data transformed'!$A$4,MATCH($A44,'Data transformed'!$A$5:$A$185,0),MATCH(AI$4,'Data transformed'!$4:$4,0)-1),$M44),$N44),"NA"))</f>
        <v>NA</v>
      </c>
      <c r="AJ44" s="103" t="str">
        <f aca="true">IF($J44="","",IF(ISNUMBER(OFFSET('Data transformed'!$A$4,MATCH($A44,'Data transformed'!$A$5:$A$185,0),MATCH(AJ$4,'Data transformed'!$4:$4,0)-1)), MIN(MAX(OFFSET('Data transformed'!$A$4,MATCH($A44,'Data transformed'!$A$5:$A$185,0),MATCH(AJ$4,'Data transformed'!$4:$4,0)-1),$M44),$N44),"NA"))</f>
        <v>NA</v>
      </c>
      <c r="AK44" s="103" t="str">
        <f aca="true">IF($J44="","",IF(ISNUMBER(OFFSET('Data transformed'!$A$4,MATCH($A44,'Data transformed'!$A$5:$A$185,0),MATCH(AK$4,'Data transformed'!$4:$4,0)-1)), MIN(MAX(OFFSET('Data transformed'!$A$4,MATCH($A44,'Data transformed'!$A$5:$A$185,0),MATCH(AK$4,'Data transformed'!$4:$4,0)-1),$M44),$N44),"NA"))</f>
        <v>NA</v>
      </c>
      <c r="AL44" s="103" t="str">
        <f aca="true">IF($J44="","",IF(ISNUMBER(OFFSET('Data transformed'!$A$4,MATCH($A44,'Data transformed'!$A$5:$A$185,0),MATCH(AL$4,'Data transformed'!$4:$4,0)-1)), MIN(MAX(OFFSET('Data transformed'!$A$4,MATCH($A44,'Data transformed'!$A$5:$A$185,0),MATCH(AL$4,'Data transformed'!$4:$4,0)-1),$M44),$N44),"NA"))</f>
        <v>NA</v>
      </c>
      <c r="AM44" s="103" t="str">
        <f aca="true">IF($J44="","",IF(ISNUMBER(OFFSET('Data transformed'!$A$4,MATCH($A44,'Data transformed'!$A$5:$A$185,0),MATCH(AM$4,'Data transformed'!$4:$4,0)-1)), MIN(MAX(OFFSET('Data transformed'!$A$4,MATCH($A44,'Data transformed'!$A$5:$A$185,0),MATCH(AM$4,'Data transformed'!$4:$4,0)-1),$M44),$N44),"NA"))</f>
        <v>NA</v>
      </c>
      <c r="AN44" s="103" t="str">
        <f aca="true">IF($J44="","",IF(ISNUMBER(OFFSET('Data transformed'!$A$4,MATCH($A44,'Data transformed'!$A$5:$A$185,0),MATCH(AN$4,'Data transformed'!$4:$4,0)-1)), MIN(MAX(OFFSET('Data transformed'!$A$4,MATCH($A44,'Data transformed'!$A$5:$A$185,0),MATCH(AN$4,'Data transformed'!$4:$4,0)-1),$M44),$N44),"NA"))</f>
        <v>NA</v>
      </c>
      <c r="AO44" s="103" t="str">
        <f aca="true">IF($J44="","",IF(ISNUMBER(OFFSET('Data transformed'!$A$4,MATCH($A44,'Data transformed'!$A$5:$A$185,0),MATCH(AO$4,'Data transformed'!$4:$4,0)-1)), MIN(MAX(OFFSET('Data transformed'!$A$4,MATCH($A44,'Data transformed'!$A$5:$A$185,0),MATCH(AO$4,'Data transformed'!$4:$4,0)-1),$M44),$N44),"NA"))</f>
        <v>NA</v>
      </c>
      <c r="AP44" s="103" t="str">
        <f aca="true">IF($J44="","",IF(ISNUMBER(OFFSET('Data transformed'!$A$4,MATCH($A44,'Data transformed'!$A$5:$A$185,0),MATCH(AP$4,'Data transformed'!$4:$4,0)-1)), MIN(MAX(OFFSET('Data transformed'!$A$4,MATCH($A44,'Data transformed'!$A$5:$A$185,0),MATCH(AP$4,'Data transformed'!$4:$4,0)-1),$M44),$N44),"NA"))</f>
        <v>NA</v>
      </c>
      <c r="AQ44" s="103" t="str">
        <f aca="true">IF($J44="","",IF(ISNUMBER(OFFSET('Data transformed'!$A$4,MATCH($A44,'Data transformed'!$A$5:$A$185,0),MATCH(AQ$4,'Data transformed'!$4:$4,0)-1)), MIN(MAX(OFFSET('Data transformed'!$A$4,MATCH($A44,'Data transformed'!$A$5:$A$185,0),MATCH(AQ$4,'Data transformed'!$4:$4,0)-1),$M44),$N44),"NA"))</f>
        <v>NA</v>
      </c>
      <c r="AR44" s="103" t="str">
        <f aca="true">IF($J44="","",IF(ISNUMBER(OFFSET('Data transformed'!$A$4,MATCH($A44,'Data transformed'!$A$5:$A$185,0),MATCH(AR$4,'Data transformed'!$4:$4,0)-1)), MIN(MAX(OFFSET('Data transformed'!$A$4,MATCH($A44,'Data transformed'!$A$5:$A$185,0),MATCH(AR$4,'Data transformed'!$4:$4,0)-1),$M44),$N44),"NA"))</f>
        <v>NA</v>
      </c>
      <c r="AS44" s="103" t="str">
        <f aca="true">IF($J44="","",IF(ISNUMBER(OFFSET('Data transformed'!$A$4,MATCH($A44,'Data transformed'!$A$5:$A$185,0),MATCH(AS$4,'Data transformed'!$4:$4,0)-1)), MIN(MAX(OFFSET('Data transformed'!$A$4,MATCH($A44,'Data transformed'!$A$5:$A$185,0),MATCH(AS$4,'Data transformed'!$4:$4,0)-1),$M44),$N44),"NA"))</f>
        <v>NA</v>
      </c>
      <c r="AT44" s="103" t="str">
        <f aca="true">IF($J44="","",IF(ISNUMBER(OFFSET('Data transformed'!$A$4,MATCH($A44,'Data transformed'!$A$5:$A$185,0),MATCH(AT$4,'Data transformed'!$4:$4,0)-1)), MIN(MAX(OFFSET('Data transformed'!$A$4,MATCH($A44,'Data transformed'!$A$5:$A$185,0),MATCH(AT$4,'Data transformed'!$4:$4,0)-1),$M44),$N44),"NA"))</f>
        <v>NA</v>
      </c>
      <c r="AU44" s="103" t="str">
        <f aca="true">IF($J44="","",IF(ISNUMBER(OFFSET('Data transformed'!$A$4,MATCH($A44,'Data transformed'!$A$5:$A$185,0),MATCH(AU$4,'Data transformed'!$4:$4,0)-1)), MIN(MAX(OFFSET('Data transformed'!$A$4,MATCH($A44,'Data transformed'!$A$5:$A$185,0),MATCH(AU$4,'Data transformed'!$4:$4,0)-1),$M44),$N44),"NA"))</f>
        <v>NA</v>
      </c>
      <c r="AV44" s="103" t="str">
        <f aca="true">IF($J44="","",IF(ISNUMBER(OFFSET('Data transformed'!$A$4,MATCH($A44,'Data transformed'!$A$5:$A$185,0),MATCH(AV$4,'Data transformed'!$4:$4,0)-1)), MIN(MAX(OFFSET('Data transformed'!$A$4,MATCH($A44,'Data transformed'!$A$5:$A$185,0),MATCH(AV$4,'Data transformed'!$4:$4,0)-1),$M44),$N44),"NA"))</f>
        <v>NA</v>
      </c>
      <c r="AW44" s="103" t="str">
        <f aca="true">IF($J44="","",IF(ISNUMBER(OFFSET('Data transformed'!$A$4,MATCH($A44,'Data transformed'!$A$5:$A$185,0),MATCH(AW$4,'Data transformed'!$4:$4,0)-1)), MIN(MAX(OFFSET('Data transformed'!$A$4,MATCH($A44,'Data transformed'!$A$5:$A$185,0),MATCH(AW$4,'Data transformed'!$4:$4,0)-1),$M44),$N44),"NA"))</f>
        <v>NA</v>
      </c>
      <c r="AX44" s="103" t="str">
        <f aca="true">IF($J44="","",IF(ISNUMBER(OFFSET('Data transformed'!$A$4,MATCH($A44,'Data transformed'!$A$5:$A$185,0),MATCH(AX$4,'Data transformed'!$4:$4,0)-1)), MIN(MAX(OFFSET('Data transformed'!$A$4,MATCH($A44,'Data transformed'!$A$5:$A$185,0),MATCH(AX$4,'Data transformed'!$4:$4,0)-1),$M44),$N44),"NA"))</f>
        <v>NA</v>
      </c>
      <c r="AY44" s="103" t="str">
        <f aca="true">IF($J44="","",IF(ISNUMBER(OFFSET('Data transformed'!$A$4,MATCH($A44,'Data transformed'!$A$5:$A$185,0),MATCH(AY$4,'Data transformed'!$4:$4,0)-1)), MIN(MAX(OFFSET('Data transformed'!$A$4,MATCH($A44,'Data transformed'!$A$5:$A$185,0),MATCH(AY$4,'Data transformed'!$4:$4,0)-1),$M44),$N44),"NA"))</f>
        <v>NA</v>
      </c>
      <c r="AZ44" s="103" t="str">
        <f aca="true">IF($J44="","",IF(ISNUMBER(OFFSET('Data transformed'!$A$4,MATCH($A44,'Data transformed'!$A$5:$A$185,0),MATCH(AZ$4,'Data transformed'!$4:$4,0)-1)), MIN(MAX(OFFSET('Data transformed'!$A$4,MATCH($A44,'Data transformed'!$A$5:$A$185,0),MATCH(AZ$4,'Data transformed'!$4:$4,0)-1),$M44),$N44),"NA"))</f>
        <v>NA</v>
      </c>
      <c r="BA44" s="103" t="str">
        <f aca="true">IF($J44="","",IF(ISNUMBER(OFFSET('Data transformed'!$A$4,MATCH($A44,'Data transformed'!$A$5:$A$185,0),MATCH(BA$4,'Data transformed'!$4:$4,0)-1)), MIN(MAX(OFFSET('Data transformed'!$A$4,MATCH($A44,'Data transformed'!$A$5:$A$185,0),MATCH(BA$4,'Data transformed'!$4:$4,0)-1),$M44),$N44),"NA"))</f>
        <v>NA</v>
      </c>
      <c r="BB44" s="103" t="str">
        <f aca="true">IF($J44="","",IF(ISNUMBER(OFFSET('Data transformed'!$A$4,MATCH($A44,'Data transformed'!$A$5:$A$185,0),MATCH(BB$4,'Data transformed'!$4:$4,0)-1)), MIN(MAX(OFFSET('Data transformed'!$A$4,MATCH($A44,'Data transformed'!$A$5:$A$185,0),MATCH(BB$4,'Data transformed'!$4:$4,0)-1),$M44),$N44),"NA"))</f>
        <v>NA</v>
      </c>
      <c r="BC44" s="103" t="str">
        <f aca="true">IF($J44="","",IF(ISNUMBER(OFFSET('Data transformed'!$A$4,MATCH($A44,'Data transformed'!$A$5:$A$185,0),MATCH(BC$4,'Data transformed'!$4:$4,0)-1)), MIN(MAX(OFFSET('Data transformed'!$A$4,MATCH($A44,'Data transformed'!$A$5:$A$185,0),MATCH(BC$4,'Data transformed'!$4:$4,0)-1),$M44),$N44),"NA"))</f>
        <v>NA</v>
      </c>
      <c r="BD44" s="103" t="str">
        <f aca="true">IF($J44="","",IF(ISNUMBER(OFFSET('Data transformed'!$A$4,MATCH($A44,'Data transformed'!$A$5:$A$185,0),MATCH(BD$4,'Data transformed'!$4:$4,0)-1)), MIN(MAX(OFFSET('Data transformed'!$A$4,MATCH($A44,'Data transformed'!$A$5:$A$185,0),MATCH(BD$4,'Data transformed'!$4:$4,0)-1),$M44),$N44),"NA"))</f>
        <v>NA</v>
      </c>
      <c r="BE44" s="103" t="str">
        <f aca="true">IF($J44="","",IF(ISNUMBER(OFFSET('Data transformed'!$A$4,MATCH($A44,'Data transformed'!$A$5:$A$185,0),MATCH(BE$4,'Data transformed'!$4:$4,0)-1)), MIN(MAX(OFFSET('Data transformed'!$A$4,MATCH($A44,'Data transformed'!$A$5:$A$185,0),MATCH(BE$4,'Data transformed'!$4:$4,0)-1),$M44),$N44),"NA"))</f>
        <v>NA</v>
      </c>
      <c r="BF44" s="103" t="str">
        <f aca="true">IF($J44="","",IF(ISNUMBER(OFFSET('Data transformed'!$A$4,MATCH($A44,'Data transformed'!$A$5:$A$185,0),MATCH(BF$4,'Data transformed'!$4:$4,0)-1)), MIN(MAX(OFFSET('Data transformed'!$A$4,MATCH($A44,'Data transformed'!$A$5:$A$185,0),MATCH(BF$4,'Data transformed'!$4:$4,0)-1),$M44),$N44),"NA"))</f>
        <v>NA</v>
      </c>
      <c r="BG44" s="103" t="str">
        <f aca="true">IF($J44="","",IF(ISNUMBER(OFFSET('Data transformed'!$A$4,MATCH($A44,'Data transformed'!$A$5:$A$185,0),MATCH(BG$4,'Data transformed'!$4:$4,0)-1)), MIN(MAX(OFFSET('Data transformed'!$A$4,MATCH($A44,'Data transformed'!$A$5:$A$185,0),MATCH(BG$4,'Data transformed'!$4:$4,0)-1),$M44),$N44),"NA"))</f>
        <v>NA</v>
      </c>
      <c r="BH44" s="103" t="str">
        <f aca="true">IF($J44="","",IF(ISNUMBER(OFFSET('Data transformed'!$A$4,MATCH($A44,'Data transformed'!$A$5:$A$185,0),MATCH(BH$4,'Data transformed'!$4:$4,0)-1)), MIN(MAX(OFFSET('Data transformed'!$A$4,MATCH($A44,'Data transformed'!$A$5:$A$185,0),MATCH(BH$4,'Data transformed'!$4:$4,0)-1),$M44),$N44),"NA"))</f>
        <v>NA</v>
      </c>
      <c r="BI44" s="103" t="str">
        <f aca="true">IF($J44="","",IF(ISNUMBER(OFFSET('Data transformed'!$A$4,MATCH($A44,'Data transformed'!$A$5:$A$185,0),MATCH(BI$4,'Data transformed'!$4:$4,0)-1)), MIN(MAX(OFFSET('Data transformed'!$A$4,MATCH($A44,'Data transformed'!$A$5:$A$185,0),MATCH(BI$4,'Data transformed'!$4:$4,0)-1),$M44),$N44),"NA"))</f>
        <v>NA</v>
      </c>
      <c r="BJ44" s="103" t="str">
        <f aca="true">IF($J44="","",IF(ISNUMBER(OFFSET('Data transformed'!$A$4,MATCH($A44,'Data transformed'!$A$5:$A$185,0),MATCH(BJ$4,'Data transformed'!$4:$4,0)-1)), MIN(MAX(OFFSET('Data transformed'!$A$4,MATCH($A44,'Data transformed'!$A$5:$A$185,0),MATCH(BJ$4,'Data transformed'!$4:$4,0)-1),$M44),$N44),"NA"))</f>
        <v>NA</v>
      </c>
      <c r="BK44" s="103" t="str">
        <f aca="true">IF($J44="","",IF(ISNUMBER(OFFSET('Data transformed'!$A$4,MATCH($A44,'Data transformed'!$A$5:$A$185,0),MATCH(BK$4,'Data transformed'!$4:$4,0)-1)), MIN(MAX(OFFSET('Data transformed'!$A$4,MATCH($A44,'Data transformed'!$A$5:$A$185,0),MATCH(BK$4,'Data transformed'!$4:$4,0)-1),$M44),$N44),"NA"))</f>
        <v>NA</v>
      </c>
      <c r="BL44" s="103" t="str">
        <f aca="true">IF($J44="","",IF(ISNUMBER(OFFSET('Data transformed'!$A$4,MATCH($A44,'Data transformed'!$A$5:$A$185,0),MATCH(BL$4,'Data transformed'!$4:$4,0)-1)), MIN(MAX(OFFSET('Data transformed'!$A$4,MATCH($A44,'Data transformed'!$A$5:$A$185,0),MATCH(BL$4,'Data transformed'!$4:$4,0)-1),$M44),$N44),"NA"))</f>
        <v>NA</v>
      </c>
      <c r="BM44" s="103" t="str">
        <f aca="true">IF($J44="","",IF(ISNUMBER(OFFSET('Data transformed'!$A$4,MATCH($A44,'Data transformed'!$A$5:$A$185,0),MATCH(BM$4,'Data transformed'!$4:$4,0)-1)), MIN(MAX(OFFSET('Data transformed'!$A$4,MATCH($A44,'Data transformed'!$A$5:$A$185,0),MATCH(BM$4,'Data transformed'!$4:$4,0)-1),$M44),$N44),"NA"))</f>
        <v>NA</v>
      </c>
      <c r="BN44" s="103" t="str">
        <f aca="true">IF($J44="","",IF(ISNUMBER(OFFSET('Data transformed'!$A$4,MATCH($A44,'Data transformed'!$A$5:$A$185,0),MATCH(BN$4,'Data transformed'!$4:$4,0)-1)), MIN(MAX(OFFSET('Data transformed'!$A$4,MATCH($A44,'Data transformed'!$A$5:$A$185,0),MATCH(BN$4,'Data transformed'!$4:$4,0)-1),$M44),$N44),"NA"))</f>
        <v>NA</v>
      </c>
      <c r="BO44" s="103" t="str">
        <f aca="true">IF($J44="","",IF(ISNUMBER(OFFSET('Data transformed'!$A$4,MATCH($A44,'Data transformed'!$A$5:$A$185,0),MATCH(BO$4,'Data transformed'!$4:$4,0)-1)), MIN(MAX(OFFSET('Data transformed'!$A$4,MATCH($A44,'Data transformed'!$A$5:$A$185,0),MATCH(BO$4,'Data transformed'!$4:$4,0)-1),$M44),$N44),"NA"))</f>
        <v>NA</v>
      </c>
      <c r="BP44" s="103" t="str">
        <f aca="true">IF($J44="","",IF(ISNUMBER(OFFSET('Data transformed'!$A$4,MATCH($A44,'Data transformed'!$A$5:$A$185,0),MATCH(BP$4,'Data transformed'!$4:$4,0)-1)), MIN(MAX(OFFSET('Data transformed'!$A$4,MATCH($A44,'Data transformed'!$A$5:$A$185,0),MATCH(BP$4,'Data transformed'!$4:$4,0)-1),$M44),$N44),"NA"))</f>
        <v>NA</v>
      </c>
      <c r="BQ44" s="103" t="str">
        <f aca="true">IF($J44="","",IF(ISNUMBER(OFFSET('Data transformed'!$A$4,MATCH($A44,'Data transformed'!$A$5:$A$185,0),MATCH(BQ$4,'Data transformed'!$4:$4,0)-1)), MIN(MAX(OFFSET('Data transformed'!$A$4,MATCH($A44,'Data transformed'!$A$5:$A$185,0),MATCH(BQ$4,'Data transformed'!$4:$4,0)-1),$M44),$N44),"NA"))</f>
        <v>NA</v>
      </c>
      <c r="BR44" s="103" t="str">
        <f aca="true">IF($J44="","",IF(ISNUMBER(OFFSET('Data transformed'!$A$4,MATCH($A44,'Data transformed'!$A$5:$A$185,0),MATCH(BR$4,'Data transformed'!$4:$4,0)-1)), MIN(MAX(OFFSET('Data transformed'!$A$4,MATCH($A44,'Data transformed'!$A$5:$A$185,0),MATCH(BR$4,'Data transformed'!$4:$4,0)-1),$M44),$N44),"NA"))</f>
        <v>NA</v>
      </c>
      <c r="BS44" s="103" t="str">
        <f aca="true">IF($J44="","",IF(ISNUMBER(OFFSET('Data transformed'!$A$4,MATCH($A44,'Data transformed'!$A$5:$A$185,0),MATCH(BS$4,'Data transformed'!$4:$4,0)-1)), MIN(MAX(OFFSET('Data transformed'!$A$4,MATCH($A44,'Data transformed'!$A$5:$A$185,0),MATCH(BS$4,'Data transformed'!$4:$4,0)-1),$M44),$N44),"NA"))</f>
        <v>NA</v>
      </c>
      <c r="BT44" s="103" t="str">
        <f aca="true">IF($J44="","",IF(ISNUMBER(OFFSET('Data transformed'!$A$4,MATCH($A44,'Data transformed'!$A$5:$A$185,0),MATCH(BT$4,'Data transformed'!$4:$4,0)-1)), MIN(MAX(OFFSET('Data transformed'!$A$4,MATCH($A44,'Data transformed'!$A$5:$A$185,0),MATCH(BT$4,'Data transformed'!$4:$4,0)-1),$M44),$N44),"NA"))</f>
        <v>NA</v>
      </c>
      <c r="BU44" s="103" t="str">
        <f aca="true">IF($J44="","",IF(ISNUMBER(OFFSET('Data transformed'!$A$4,MATCH($A44,'Data transformed'!$A$5:$A$185,0),MATCH(BU$4,'Data transformed'!$4:$4,0)-1)), MIN(MAX(OFFSET('Data transformed'!$A$4,MATCH($A44,'Data transformed'!$A$5:$A$185,0),MATCH(BU$4,'Data transformed'!$4:$4,0)-1),$M44),$N44),"NA"))</f>
        <v>NA</v>
      </c>
      <c r="BV44" s="103" t="str">
        <f aca="true">IF($J44="","",IF(ISNUMBER(OFFSET('Data transformed'!$A$4,MATCH($A44,'Data transformed'!$A$5:$A$185,0),MATCH(BV$4,'Data transformed'!$4:$4,0)-1)), MIN(MAX(OFFSET('Data transformed'!$A$4,MATCH($A44,'Data transformed'!$A$5:$A$185,0),MATCH(BV$4,'Data transformed'!$4:$4,0)-1),$M44),$N44),"NA"))</f>
        <v>NA</v>
      </c>
      <c r="BW44" s="103" t="str">
        <f aca="true">IF($J44="","",IF(ISNUMBER(OFFSET('Data transformed'!$A$4,MATCH($A44,'Data transformed'!$A$5:$A$185,0),MATCH(BW$4,'Data transformed'!$4:$4,0)-1)), MIN(MAX(OFFSET('Data transformed'!$A$4,MATCH($A44,'Data transformed'!$A$5:$A$185,0),MATCH(BW$4,'Data transformed'!$4:$4,0)-1),$M44),$N44),"NA"))</f>
        <v>NA</v>
      </c>
      <c r="BX44" s="103" t="str">
        <f aca="true">IF($J44="","",IF(ISNUMBER(OFFSET('Data transformed'!$A$4,MATCH($A44,'Data transformed'!$A$5:$A$185,0),MATCH(BX$4,'Data transformed'!$4:$4,0)-1)), MIN(MAX(OFFSET('Data transformed'!$A$4,MATCH($A44,'Data transformed'!$A$5:$A$185,0),MATCH(BX$4,'Data transformed'!$4:$4,0)-1),$M44),$N44),"NA"))</f>
        <v>NA</v>
      </c>
      <c r="BY44" s="103" t="str">
        <f aca="true">IF($J44="","",IF(ISNUMBER(OFFSET('Data transformed'!$A$4,MATCH($A44,'Data transformed'!$A$5:$A$185,0),MATCH(BY$4,'Data transformed'!$4:$4,0)-1)), MIN(MAX(OFFSET('Data transformed'!$A$4,MATCH($A44,'Data transformed'!$A$5:$A$185,0),MATCH(BY$4,'Data transformed'!$4:$4,0)-1),$M44),$N44),"NA"))</f>
        <v>NA</v>
      </c>
      <c r="BZ44" s="103" t="str">
        <f aca="true">IF($J44="","",IF(ISNUMBER(OFFSET('Data transformed'!$A$4,MATCH($A44,'Data transformed'!$A$5:$A$185,0),MATCH(BZ$4,'Data transformed'!$4:$4,0)-1)), MIN(MAX(OFFSET('Data transformed'!$A$4,MATCH($A44,'Data transformed'!$A$5:$A$185,0),MATCH(BZ$4,'Data transformed'!$4:$4,0)-1),$M44),$N44),"NA"))</f>
        <v>NA</v>
      </c>
      <c r="CA44" s="103" t="str">
        <f aca="true">IF($J44="","",IF(ISNUMBER(OFFSET('Data transformed'!$A$4,MATCH($A44,'Data transformed'!$A$5:$A$185,0),MATCH(CA$4,'Data transformed'!$4:$4,0)-1)), MIN(MAX(OFFSET('Data transformed'!$A$4,MATCH($A44,'Data transformed'!$A$5:$A$185,0),MATCH(CA$4,'Data transformed'!$4:$4,0)-1),$M44),$N44),"NA"))</f>
        <v>NA</v>
      </c>
      <c r="CB44" s="103" t="str">
        <f aca="true">IF($J44="","",IF(ISNUMBER(OFFSET('Data transformed'!$A$4,MATCH($A44,'Data transformed'!$A$5:$A$185,0),MATCH(CB$4,'Data transformed'!$4:$4,0)-1)), MIN(MAX(OFFSET('Data transformed'!$A$4,MATCH($A44,'Data transformed'!$A$5:$A$185,0),MATCH(CB$4,'Data transformed'!$4:$4,0)-1),$M44),$N44),"NA"))</f>
        <v>NA</v>
      </c>
      <c r="CC44" s="103" t="str">
        <f aca="true">IF($J44="","",IF(ISNUMBER(OFFSET('Data transformed'!$A$4,MATCH($A44,'Data transformed'!$A$5:$A$185,0),MATCH(CC$4,'Data transformed'!$4:$4,0)-1)), MIN(MAX(OFFSET('Data transformed'!$A$4,MATCH($A44,'Data transformed'!$A$5:$A$185,0),MATCH(CC$4,'Data transformed'!$4:$4,0)-1),$M44),$N44),"NA"))</f>
        <v>NA</v>
      </c>
      <c r="CD44" s="103" t="str">
        <f aca="true">IF($J44="","",IF(ISNUMBER(OFFSET('Data transformed'!$A$4,MATCH($A44,'Data transformed'!$A$5:$A$185,0),MATCH(CD$4,'Data transformed'!$4:$4,0)-1)), MIN(MAX(OFFSET('Data transformed'!$A$4,MATCH($A44,'Data transformed'!$A$5:$A$185,0),MATCH(CD$4,'Data transformed'!$4:$4,0)-1),$M44),$N44),"NA"))</f>
        <v>NA</v>
      </c>
      <c r="CE44" s="103" t="str">
        <f aca="true">IF($J44="","",IF(ISNUMBER(OFFSET('Data transformed'!$A$4,MATCH($A44,'Data transformed'!$A$5:$A$185,0),MATCH(CE$4,'Data transformed'!$4:$4,0)-1)), MIN(MAX(OFFSET('Data transformed'!$A$4,MATCH($A44,'Data transformed'!$A$5:$A$185,0),MATCH(CE$4,'Data transformed'!$4:$4,0)-1),$M44),$N44),"NA"))</f>
        <v>NA</v>
      </c>
      <c r="CF44" s="103" t="str">
        <f aca="true">IF($J44="","",IF(ISNUMBER(OFFSET('Data transformed'!$A$4,MATCH($A44,'Data transformed'!$A$5:$A$185,0),MATCH(CF$4,'Data transformed'!$4:$4,0)-1)), MIN(MAX(OFFSET('Data transformed'!$A$4,MATCH($A44,'Data transformed'!$A$5:$A$185,0),MATCH(CF$4,'Data transformed'!$4:$4,0)-1),$M44),$N44),"NA"))</f>
        <v>NA</v>
      </c>
      <c r="CG44" s="103" t="str">
        <f aca="true">IF($J44="","",IF(ISNUMBER(OFFSET('Data transformed'!$A$4,MATCH($A44,'Data transformed'!$A$5:$A$185,0),MATCH(CG$4,'Data transformed'!$4:$4,0)-1)), MIN(MAX(OFFSET('Data transformed'!$A$4,MATCH($A44,'Data transformed'!$A$5:$A$185,0),MATCH(CG$4,'Data transformed'!$4:$4,0)-1),$M44),$N44),"NA"))</f>
        <v>NA</v>
      </c>
      <c r="CH44" s="103" t="str">
        <f aca="true">IF($J44="","",IF(ISNUMBER(OFFSET('Data transformed'!$A$4,MATCH($A44,'Data transformed'!$A$5:$A$185,0),MATCH(CH$4,'Data transformed'!$4:$4,0)-1)), MIN(MAX(OFFSET('Data transformed'!$A$4,MATCH($A44,'Data transformed'!$A$5:$A$185,0),MATCH(CH$4,'Data transformed'!$4:$4,0)-1),$M44),$N44),"NA"))</f>
        <v>NA</v>
      </c>
      <c r="CI44" s="103" t="str">
        <f aca="true">IF($J44="","",IF(ISNUMBER(OFFSET('Data transformed'!$A$4,MATCH($A44,'Data transformed'!$A$5:$A$185,0),MATCH(CI$4,'Data transformed'!$4:$4,0)-1)), MIN(MAX(OFFSET('Data transformed'!$A$4,MATCH($A44,'Data transformed'!$A$5:$A$185,0),MATCH(CI$4,'Data transformed'!$4:$4,0)-1),$M44),$N44),"NA"))</f>
        <v>NA</v>
      </c>
      <c r="CJ44" s="103" t="str">
        <f aca="true">IF($J44="","",IF(ISNUMBER(OFFSET('Data transformed'!$A$4,MATCH($A44,'Data transformed'!$A$5:$A$185,0),MATCH(CJ$4,'Data transformed'!$4:$4,0)-1)), MIN(MAX(OFFSET('Data transformed'!$A$4,MATCH($A44,'Data transformed'!$A$5:$A$185,0),MATCH(CJ$4,'Data transformed'!$4:$4,0)-1),$M44),$N44),"NA"))</f>
        <v>NA</v>
      </c>
      <c r="CK44" s="103" t="str">
        <f aca="true">IF($J44="","",IF(ISNUMBER(OFFSET('Data transformed'!$A$4,MATCH($A44,'Data transformed'!$A$5:$A$185,0),MATCH(CK$4,'Data transformed'!$4:$4,0)-1)), MIN(MAX(OFFSET('Data transformed'!$A$4,MATCH($A44,'Data transformed'!$A$5:$A$185,0),MATCH(CK$4,'Data transformed'!$4:$4,0)-1),$M44),$N44),"NA"))</f>
        <v>NA</v>
      </c>
      <c r="CL44" s="103" t="str">
        <f aca="true">IF($J44="","",IF(ISNUMBER(OFFSET('Data transformed'!$A$4,MATCH($A44,'Data transformed'!$A$5:$A$185,0),MATCH(CL$4,'Data transformed'!$4:$4,0)-1)), MIN(MAX(OFFSET('Data transformed'!$A$4,MATCH($A44,'Data transformed'!$A$5:$A$185,0),MATCH(CL$4,'Data transformed'!$4:$4,0)-1),$M44),$N44),"NA"))</f>
        <v>NA</v>
      </c>
      <c r="CM44" s="103" t="str">
        <f aca="true">IF($J44="","",IF(ISNUMBER(OFFSET('Data transformed'!$A$4,MATCH($A44,'Data transformed'!$A$5:$A$185,0),MATCH(CM$4,'Data transformed'!$4:$4,0)-1)), MIN(MAX(OFFSET('Data transformed'!$A$4,MATCH($A44,'Data transformed'!$A$5:$A$185,0),MATCH(CM$4,'Data transformed'!$4:$4,0)-1),$M44),$N44),"NA"))</f>
        <v>NA</v>
      </c>
      <c r="CN44" s="103" t="str">
        <f aca="true">IF($J44="","",IF(ISNUMBER(OFFSET('Data transformed'!$A$4,MATCH($A44,'Data transformed'!$A$5:$A$185,0),MATCH(CN$4,'Data transformed'!$4:$4,0)-1)), MIN(MAX(OFFSET('Data transformed'!$A$4,MATCH($A44,'Data transformed'!$A$5:$A$185,0),MATCH(CN$4,'Data transformed'!$4:$4,0)-1),$M44),$N44),"NA"))</f>
        <v>NA</v>
      </c>
      <c r="CO44" s="103" t="str">
        <f aca="true">IF($J44="","",IF(ISNUMBER(OFFSET('Data transformed'!$A$4,MATCH($A44,'Data transformed'!$A$5:$A$185,0),MATCH(CO$4,'Data transformed'!$4:$4,0)-1)), MIN(MAX(OFFSET('Data transformed'!$A$4,MATCH($A44,'Data transformed'!$A$5:$A$185,0),MATCH(CO$4,'Data transformed'!$4:$4,0)-1),$M44),$N44),"NA"))</f>
        <v>NA</v>
      </c>
      <c r="CP44" s="103" t="str">
        <f aca="true">IF($J44="","",IF(ISNUMBER(OFFSET('Data transformed'!$A$4,MATCH($A44,'Data transformed'!$A$5:$A$185,0),MATCH(CP$4,'Data transformed'!$4:$4,0)-1)), MIN(MAX(OFFSET('Data transformed'!$A$4,MATCH($A44,'Data transformed'!$A$5:$A$185,0),MATCH(CP$4,'Data transformed'!$4:$4,0)-1),$M44),$N44),"NA"))</f>
        <v>NA</v>
      </c>
      <c r="CQ44" s="103" t="str">
        <f aca="true">IF($J44="","",IF(ISNUMBER(OFFSET('Data transformed'!$A$4,MATCH($A44,'Data transformed'!$A$5:$A$185,0),MATCH(CQ$4,'Data transformed'!$4:$4,0)-1)), MIN(MAX(OFFSET('Data transformed'!$A$4,MATCH($A44,'Data transformed'!$A$5:$A$185,0),MATCH(CQ$4,'Data transformed'!$4:$4,0)-1),$M44),$N44),"NA"))</f>
        <v>NA</v>
      </c>
      <c r="CR44" s="103" t="str">
        <f aca="true">IF($J44="","",IF(ISNUMBER(OFFSET('Data transformed'!$A$4,MATCH($A44,'Data transformed'!$A$5:$A$185,0),MATCH(CR$4,'Data transformed'!$4:$4,0)-1)), MIN(MAX(OFFSET('Data transformed'!$A$4,MATCH($A44,'Data transformed'!$A$5:$A$185,0),MATCH(CR$4,'Data transformed'!$4:$4,0)-1),$M44),$N44),"NA"))</f>
        <v>NA</v>
      </c>
      <c r="CS44" s="103" t="str">
        <f aca="true">IF($J44="","",IF(ISNUMBER(OFFSET('Data transformed'!$A$4,MATCH($A44,'Data transformed'!$A$5:$A$185,0),MATCH(CS$4,'Data transformed'!$4:$4,0)-1)), MIN(MAX(OFFSET('Data transformed'!$A$4,MATCH($A44,'Data transformed'!$A$5:$A$185,0),MATCH(CS$4,'Data transformed'!$4:$4,0)-1),$M44),$N44),"NA"))</f>
        <v>NA</v>
      </c>
      <c r="CT44" s="103" t="str">
        <f aca="true">IF($J44="","",IF(ISNUMBER(OFFSET('Data transformed'!$A$4,MATCH($A44,'Data transformed'!$A$5:$A$185,0),MATCH(CT$4,'Data transformed'!$4:$4,0)-1)), MIN(MAX(OFFSET('Data transformed'!$A$4,MATCH($A44,'Data transformed'!$A$5:$A$185,0),MATCH(CT$4,'Data transformed'!$4:$4,0)-1),$M44),$N44),"NA"))</f>
        <v>NA</v>
      </c>
      <c r="CU44" s="103" t="str">
        <f aca="true">IF($J44="","",IF(ISNUMBER(OFFSET('Data transformed'!$A$4,MATCH($A44,'Data transformed'!$A$5:$A$185,0),MATCH(CU$4,'Data transformed'!$4:$4,0)-1)), MIN(MAX(OFFSET('Data transformed'!$A$4,MATCH($A44,'Data transformed'!$A$5:$A$185,0),MATCH(CU$4,'Data transformed'!$4:$4,0)-1),$M44),$N44),"NA"))</f>
        <v>NA</v>
      </c>
    </row>
    <row r="45" s="103" customFormat="true" ht="15.5" hidden="false" customHeight="false" outlineLevel="0" collapsed="false">
      <c r="A45" s="107" t="n">
        <v>2131</v>
      </c>
      <c r="B45" s="107" t="n">
        <v>4</v>
      </c>
      <c r="C45" s="103" t="str">
        <f aca="true">IF(ISBLANK(OFFSET('Raw Data'!$A$3,MATCH($A45,'Raw Data'!$B$4:$B$185,0),MATCH(C$4,'Raw Data'!$3:$3,0)-1)),"",OFFSET('Raw Data'!$A$3,MATCH($A45,'Raw Data'!$B$4:$B$185,0),MATCH(C$4,'Raw Data'!$3:$3,0)-1))</f>
        <v/>
      </c>
      <c r="D45" s="103" t="str">
        <f aca="true">IF(ISBLANK(OFFSET('Raw Data'!$A$3,MATCH($A45,'Raw Data'!$B$4:$B$185,0),MATCH(D$4,'Raw Data'!$3:$3,0)-1)),"",OFFSET('Raw Data'!$A$3,MATCH($A45,'Raw Data'!$B$4:$B$185,0),MATCH(D$4,'Raw Data'!$3:$3,0)-1))</f>
        <v>Particpation in ICPEN</v>
      </c>
      <c r="E45" s="103" t="str">
        <f aca="true">IF(ISBLANK(OFFSET('Raw Data'!$A$3,MATCH($A45,'Raw Data'!$B$4:$B$185,0),MATCH(E$4,'Raw Data'!$3:$3,0)-1)),"",OFFSET('Raw Data'!$A$3,MATCH($A45,'Raw Data'!$B$4:$B$185,0),MATCH(E$4,'Raw Data'!$3:$3,0)-1))</f>
        <v/>
      </c>
      <c r="J45" s="103" t="n">
        <f aca="true" t="array" ref="J45:J45">IFERROR(_xlfn.QUARTILE.INC(IF(ISNUMBER(OFFSET('Data transformed'!$N$4,MATCH('outliers treatment'!$A45,'Data transformed'!$A$5:$A$185),1,1,COUNTA('Data transformed'!$O$4:$CX$4))),OFFSET('Data transformed'!$N$4,MATCH('outliers treatment'!$A45,'Data transformed'!$A$5:$A$185),1,1,COUNTA('Data transformed'!$O$4:$CX$4))),1),"")</f>
        <v>0</v>
      </c>
      <c r="K45" s="103" t="n">
        <f aca="true" t="array" ref="K45:K45">IFERROR(_xlfn.QUARTILE.INC(IF(ISNUMBER(OFFSET('Data transformed'!$N$4,MATCH('outliers treatment'!$A45,'Data transformed'!$A$5:$A$185),1,1,COUNTA('Data transformed'!$O$4:$CX$4))),OFFSET('Data transformed'!$N$4,MATCH('outliers treatment'!$A45,'Data transformed'!$A$5:$A$185),1,1,COUNTA('Data transformed'!$O$4:$CX$4))),3),"")</f>
        <v>1</v>
      </c>
      <c r="L45" s="103" t="n">
        <f aca="false">IFERROR(K45-J45,"")</f>
        <v>1</v>
      </c>
      <c r="M45" s="103" t="n">
        <v>0</v>
      </c>
      <c r="N45" s="103" t="n">
        <v>1</v>
      </c>
      <c r="P45" s="105" t="n">
        <f aca="false" t="array" ref="P45:P45">IFERROR(SKEW(IF(ISNUMBER(T45:CU45),T45:CU45,"")),"")</f>
        <v>-0.050976463184228</v>
      </c>
      <c r="Q45" s="103" t="n">
        <f aca="true">IF(ISBLANK(OFFSET('Data above threshold'!$A$4,MATCH('Data above threshold'!$A44,'Data above threshold'!$A$5:$A$185,0),MATCH('Data above threshold'!N$4,'Data above threshold'!$4:$4,0)-1)),1,OFFSET('Data above threshold'!$A$4,MATCH('Data above threshold'!$A44,'Data above threshold'!$A$5:$A$185,0),MATCH('Data above threshold'!N$4,'Data above threshold'!$4:$4,0)-1))</f>
        <v>0</v>
      </c>
      <c r="R45" s="103" t="n">
        <f aca="false">IF($J45="","",COUNTIF(T45:CU45,M45)+ COUNTIF(T45:CQ45,N45))</f>
        <v>78</v>
      </c>
      <c r="S45" s="106" t="n">
        <f aca="false" t="array" ref="S45:S45">IF(B45&lt;4,"",1-IFERROR(SUM(ISNUMBER(T45:CU45)*(1-$T$3:$CU$3))/COUNTIF($T$3:$CU$3,0),0))</f>
        <v>0</v>
      </c>
      <c r="T45" s="103" t="n">
        <f aca="true">IF($J45="","",IF(ISNUMBER(OFFSET('Data transformed'!$A$4,MATCH($A45,'Data transformed'!$A$5:$A$185,0),MATCH(T$4,'Data transformed'!$4:$4,0)-1)), MIN(MAX(OFFSET('Data transformed'!$A$4,MATCH($A45,'Data transformed'!$A$5:$A$185,0),MATCH(T$4,'Data transformed'!$4:$4,0)-1),$M45),$N45),"NA"))</f>
        <v>0</v>
      </c>
      <c r="U45" s="103" t="n">
        <f aca="true">IF($J45="","",IF(ISNUMBER(OFFSET('Data transformed'!$A$4,MATCH($A45,'Data transformed'!$A$5:$A$185,0),MATCH(U$4,'Data transformed'!$4:$4,0)-1)), MIN(MAX(OFFSET('Data transformed'!$A$4,MATCH($A45,'Data transformed'!$A$5:$A$185,0),MATCH(U$4,'Data transformed'!$4:$4,0)-1),$M45),$N45),"NA"))</f>
        <v>1</v>
      </c>
      <c r="V45" s="103" t="n">
        <f aca="true">IF($J45="","",IF(ISNUMBER(OFFSET('Data transformed'!$A$4,MATCH($A45,'Data transformed'!$A$5:$A$185,0),MATCH(V$4,'Data transformed'!$4:$4,0)-1)), MIN(MAX(OFFSET('Data transformed'!$A$4,MATCH($A45,'Data transformed'!$A$5:$A$185,0),MATCH(V$4,'Data transformed'!$4:$4,0)-1),$M45),$N45),"NA"))</f>
        <v>1</v>
      </c>
      <c r="W45" s="103" t="n">
        <f aca="true">IF($J45="","",IF(ISNUMBER(OFFSET('Data transformed'!$A$4,MATCH($A45,'Data transformed'!$A$5:$A$185,0),MATCH(W$4,'Data transformed'!$4:$4,0)-1)), MIN(MAX(OFFSET('Data transformed'!$A$4,MATCH($A45,'Data transformed'!$A$5:$A$185,0),MATCH(W$4,'Data transformed'!$4:$4,0)-1),$M45),$N45),"NA"))</f>
        <v>1</v>
      </c>
      <c r="X45" s="103" t="n">
        <f aca="true">IF($J45="","",IF(ISNUMBER(OFFSET('Data transformed'!$A$4,MATCH($A45,'Data transformed'!$A$5:$A$185,0),MATCH(X$4,'Data transformed'!$4:$4,0)-1)), MIN(MAX(OFFSET('Data transformed'!$A$4,MATCH($A45,'Data transformed'!$A$5:$A$185,0),MATCH(X$4,'Data transformed'!$4:$4,0)-1),$M45),$N45),"NA"))</f>
        <v>0</v>
      </c>
      <c r="Y45" s="103" t="n">
        <f aca="true">IF($J45="","",IF(ISNUMBER(OFFSET('Data transformed'!$A$4,MATCH($A45,'Data transformed'!$A$5:$A$185,0),MATCH(Y$4,'Data transformed'!$4:$4,0)-1)), MIN(MAX(OFFSET('Data transformed'!$A$4,MATCH($A45,'Data transformed'!$A$5:$A$185,0),MATCH(Y$4,'Data transformed'!$4:$4,0)-1),$M45),$N45),"NA"))</f>
        <v>0</v>
      </c>
      <c r="Z45" s="103" t="n">
        <f aca="true">IF($J45="","",IF(ISNUMBER(OFFSET('Data transformed'!$A$4,MATCH($A45,'Data transformed'!$A$5:$A$185,0),MATCH(Z$4,'Data transformed'!$4:$4,0)-1)), MIN(MAX(OFFSET('Data transformed'!$A$4,MATCH($A45,'Data transformed'!$A$5:$A$185,0),MATCH(Z$4,'Data transformed'!$4:$4,0)-1),$M45),$N45),"NA"))</f>
        <v>0</v>
      </c>
      <c r="AA45" s="103" t="n">
        <f aca="true">IF($J45="","",IF(ISNUMBER(OFFSET('Data transformed'!$A$4,MATCH($A45,'Data transformed'!$A$5:$A$185,0),MATCH(AA$4,'Data transformed'!$4:$4,0)-1)), MIN(MAX(OFFSET('Data transformed'!$A$4,MATCH($A45,'Data transformed'!$A$5:$A$185,0),MATCH(AA$4,'Data transformed'!$4:$4,0)-1),$M45),$N45),"NA"))</f>
        <v>1</v>
      </c>
      <c r="AB45" s="103" t="n">
        <f aca="true">IF($J45="","",IF(ISNUMBER(OFFSET('Data transformed'!$A$4,MATCH($A45,'Data transformed'!$A$5:$A$185,0),MATCH(AB$4,'Data transformed'!$4:$4,0)-1)), MIN(MAX(OFFSET('Data transformed'!$A$4,MATCH($A45,'Data transformed'!$A$5:$A$185,0),MATCH(AB$4,'Data transformed'!$4:$4,0)-1),$M45),$N45),"NA"))</f>
        <v>1</v>
      </c>
      <c r="AC45" s="103" t="n">
        <f aca="true">IF($J45="","",IF(ISNUMBER(OFFSET('Data transformed'!$A$4,MATCH($A45,'Data transformed'!$A$5:$A$185,0),MATCH(AC$4,'Data transformed'!$4:$4,0)-1)), MIN(MAX(OFFSET('Data transformed'!$A$4,MATCH($A45,'Data transformed'!$A$5:$A$185,0),MATCH(AC$4,'Data transformed'!$4:$4,0)-1),$M45),$N45),"NA"))</f>
        <v>1</v>
      </c>
      <c r="AD45" s="103" t="n">
        <f aca="true">IF($J45="","",IF(ISNUMBER(OFFSET('Data transformed'!$A$4,MATCH($A45,'Data transformed'!$A$5:$A$185,0),MATCH(AD$4,'Data transformed'!$4:$4,0)-1)), MIN(MAX(OFFSET('Data transformed'!$A$4,MATCH($A45,'Data transformed'!$A$5:$A$185,0),MATCH(AD$4,'Data transformed'!$4:$4,0)-1),$M45),$N45),"NA"))</f>
        <v>1</v>
      </c>
      <c r="AE45" s="103" t="n">
        <f aca="true">IF($J45="","",IF(ISNUMBER(OFFSET('Data transformed'!$A$4,MATCH($A45,'Data transformed'!$A$5:$A$185,0),MATCH(AE$4,'Data transformed'!$4:$4,0)-1)), MIN(MAX(OFFSET('Data transformed'!$A$4,MATCH($A45,'Data transformed'!$A$5:$A$185,0),MATCH(AE$4,'Data transformed'!$4:$4,0)-1),$M45),$N45),"NA"))</f>
        <v>0</v>
      </c>
      <c r="AF45" s="103" t="n">
        <f aca="true">IF($J45="","",IF(ISNUMBER(OFFSET('Data transformed'!$A$4,MATCH($A45,'Data transformed'!$A$5:$A$185,0),MATCH(AF$4,'Data transformed'!$4:$4,0)-1)), MIN(MAX(OFFSET('Data transformed'!$A$4,MATCH($A45,'Data transformed'!$A$5:$A$185,0),MATCH(AF$4,'Data transformed'!$4:$4,0)-1),$M45),$N45),"NA"))</f>
        <v>1</v>
      </c>
      <c r="AG45" s="103" t="n">
        <f aca="true">IF($J45="","",IF(ISNUMBER(OFFSET('Data transformed'!$A$4,MATCH($A45,'Data transformed'!$A$5:$A$185,0),MATCH(AG$4,'Data transformed'!$4:$4,0)-1)), MIN(MAX(OFFSET('Data transformed'!$A$4,MATCH($A45,'Data transformed'!$A$5:$A$185,0),MATCH(AG$4,'Data transformed'!$4:$4,0)-1),$M45),$N45),"NA"))</f>
        <v>0</v>
      </c>
      <c r="AH45" s="103" t="n">
        <f aca="true">IF($J45="","",IF(ISNUMBER(OFFSET('Data transformed'!$A$4,MATCH($A45,'Data transformed'!$A$5:$A$185,0),MATCH(AH$4,'Data transformed'!$4:$4,0)-1)), MIN(MAX(OFFSET('Data transformed'!$A$4,MATCH($A45,'Data transformed'!$A$5:$A$185,0),MATCH(AH$4,'Data transformed'!$4:$4,0)-1),$M45),$N45),"NA"))</f>
        <v>1</v>
      </c>
      <c r="AI45" s="103" t="n">
        <f aca="true">IF($J45="","",IF(ISNUMBER(OFFSET('Data transformed'!$A$4,MATCH($A45,'Data transformed'!$A$5:$A$185,0),MATCH(AI$4,'Data transformed'!$4:$4,0)-1)), MIN(MAX(OFFSET('Data transformed'!$A$4,MATCH($A45,'Data transformed'!$A$5:$A$185,0),MATCH(AI$4,'Data transformed'!$4:$4,0)-1),$M45),$N45),"NA"))</f>
        <v>1</v>
      </c>
      <c r="AJ45" s="103" t="n">
        <f aca="true">IF($J45="","",IF(ISNUMBER(OFFSET('Data transformed'!$A$4,MATCH($A45,'Data transformed'!$A$5:$A$185,0),MATCH(AJ$4,'Data transformed'!$4:$4,0)-1)), MIN(MAX(OFFSET('Data transformed'!$A$4,MATCH($A45,'Data transformed'!$A$5:$A$185,0),MATCH(AJ$4,'Data transformed'!$4:$4,0)-1),$M45),$N45),"NA"))</f>
        <v>1</v>
      </c>
      <c r="AK45" s="103" t="n">
        <f aca="true">IF($J45="","",IF(ISNUMBER(OFFSET('Data transformed'!$A$4,MATCH($A45,'Data transformed'!$A$5:$A$185,0),MATCH(AK$4,'Data transformed'!$4:$4,0)-1)), MIN(MAX(OFFSET('Data transformed'!$A$4,MATCH($A45,'Data transformed'!$A$5:$A$185,0),MATCH(AK$4,'Data transformed'!$4:$4,0)-1),$M45),$N45),"NA"))</f>
        <v>1</v>
      </c>
      <c r="AL45" s="103" t="n">
        <f aca="true">IF($J45="","",IF(ISNUMBER(OFFSET('Data transformed'!$A$4,MATCH($A45,'Data transformed'!$A$5:$A$185,0),MATCH(AL$4,'Data transformed'!$4:$4,0)-1)), MIN(MAX(OFFSET('Data transformed'!$A$4,MATCH($A45,'Data transformed'!$A$5:$A$185,0),MATCH(AL$4,'Data transformed'!$4:$4,0)-1),$M45),$N45),"NA"))</f>
        <v>1</v>
      </c>
      <c r="AM45" s="103" t="n">
        <f aca="true">IF($J45="","",IF(ISNUMBER(OFFSET('Data transformed'!$A$4,MATCH($A45,'Data transformed'!$A$5:$A$185,0),MATCH(AM$4,'Data transformed'!$4:$4,0)-1)), MIN(MAX(OFFSET('Data transformed'!$A$4,MATCH($A45,'Data transformed'!$A$5:$A$185,0),MATCH(AM$4,'Data transformed'!$4:$4,0)-1),$M45),$N45),"NA"))</f>
        <v>0</v>
      </c>
      <c r="AN45" s="103" t="n">
        <f aca="true">IF($J45="","",IF(ISNUMBER(OFFSET('Data transformed'!$A$4,MATCH($A45,'Data transformed'!$A$5:$A$185,0),MATCH(AN$4,'Data transformed'!$4:$4,0)-1)), MIN(MAX(OFFSET('Data transformed'!$A$4,MATCH($A45,'Data transformed'!$A$5:$A$185,0),MATCH(AN$4,'Data transformed'!$4:$4,0)-1),$M45),$N45),"NA"))</f>
        <v>0</v>
      </c>
      <c r="AO45" s="103" t="n">
        <f aca="true">IF($J45="","",IF(ISNUMBER(OFFSET('Data transformed'!$A$4,MATCH($A45,'Data transformed'!$A$5:$A$185,0),MATCH(AO$4,'Data transformed'!$4:$4,0)-1)), MIN(MAX(OFFSET('Data transformed'!$A$4,MATCH($A45,'Data transformed'!$A$5:$A$185,0),MATCH(AO$4,'Data transformed'!$4:$4,0)-1),$M45),$N45),"NA"))</f>
        <v>1</v>
      </c>
      <c r="AP45" s="103" t="n">
        <f aca="true">IF($J45="","",IF(ISNUMBER(OFFSET('Data transformed'!$A$4,MATCH($A45,'Data transformed'!$A$5:$A$185,0),MATCH(AP$4,'Data transformed'!$4:$4,0)-1)), MIN(MAX(OFFSET('Data transformed'!$A$4,MATCH($A45,'Data transformed'!$A$5:$A$185,0),MATCH(AP$4,'Data transformed'!$4:$4,0)-1),$M45),$N45),"NA"))</f>
        <v>1</v>
      </c>
      <c r="AQ45" s="103" t="n">
        <f aca="true">IF($J45="","",IF(ISNUMBER(OFFSET('Data transformed'!$A$4,MATCH($A45,'Data transformed'!$A$5:$A$185,0),MATCH(AQ$4,'Data transformed'!$4:$4,0)-1)), MIN(MAX(OFFSET('Data transformed'!$A$4,MATCH($A45,'Data transformed'!$A$5:$A$185,0),MATCH(AQ$4,'Data transformed'!$4:$4,0)-1),$M45),$N45),"NA"))</f>
        <v>0</v>
      </c>
      <c r="AR45" s="103" t="n">
        <f aca="true">IF($J45="","",IF(ISNUMBER(OFFSET('Data transformed'!$A$4,MATCH($A45,'Data transformed'!$A$5:$A$185,0),MATCH(AR$4,'Data transformed'!$4:$4,0)-1)), MIN(MAX(OFFSET('Data transformed'!$A$4,MATCH($A45,'Data transformed'!$A$5:$A$185,0),MATCH(AR$4,'Data transformed'!$4:$4,0)-1),$M45),$N45),"NA"))</f>
        <v>1</v>
      </c>
      <c r="AS45" s="103" t="n">
        <f aca="true">IF($J45="","",IF(ISNUMBER(OFFSET('Data transformed'!$A$4,MATCH($A45,'Data transformed'!$A$5:$A$185,0),MATCH(AS$4,'Data transformed'!$4:$4,0)-1)), MIN(MAX(OFFSET('Data transformed'!$A$4,MATCH($A45,'Data transformed'!$A$5:$A$185,0),MATCH(AS$4,'Data transformed'!$4:$4,0)-1),$M45),$N45),"NA"))</f>
        <v>1</v>
      </c>
      <c r="AT45" s="103" t="n">
        <f aca="true">IF($J45="","",IF(ISNUMBER(OFFSET('Data transformed'!$A$4,MATCH($A45,'Data transformed'!$A$5:$A$185,0),MATCH(AT$4,'Data transformed'!$4:$4,0)-1)), MIN(MAX(OFFSET('Data transformed'!$A$4,MATCH($A45,'Data transformed'!$A$5:$A$185,0),MATCH(AT$4,'Data transformed'!$4:$4,0)-1),$M45),$N45),"NA"))</f>
        <v>0</v>
      </c>
      <c r="AU45" s="103" t="n">
        <f aca="true">IF($J45="","",IF(ISNUMBER(OFFSET('Data transformed'!$A$4,MATCH($A45,'Data transformed'!$A$5:$A$185,0),MATCH(AU$4,'Data transformed'!$4:$4,0)-1)), MIN(MAX(OFFSET('Data transformed'!$A$4,MATCH($A45,'Data transformed'!$A$5:$A$185,0),MATCH(AU$4,'Data transformed'!$4:$4,0)-1),$M45),$N45),"NA"))</f>
        <v>0</v>
      </c>
      <c r="AV45" s="103" t="n">
        <f aca="true">IF($J45="","",IF(ISNUMBER(OFFSET('Data transformed'!$A$4,MATCH($A45,'Data transformed'!$A$5:$A$185,0),MATCH(AV$4,'Data transformed'!$4:$4,0)-1)), MIN(MAX(OFFSET('Data transformed'!$A$4,MATCH($A45,'Data transformed'!$A$5:$A$185,0),MATCH(AV$4,'Data transformed'!$4:$4,0)-1),$M45),$N45),"NA"))</f>
        <v>1</v>
      </c>
      <c r="AW45" s="103" t="n">
        <f aca="true">IF($J45="","",IF(ISNUMBER(OFFSET('Data transformed'!$A$4,MATCH($A45,'Data transformed'!$A$5:$A$185,0),MATCH(AW$4,'Data transformed'!$4:$4,0)-1)), MIN(MAX(OFFSET('Data transformed'!$A$4,MATCH($A45,'Data transformed'!$A$5:$A$185,0),MATCH(AW$4,'Data transformed'!$4:$4,0)-1),$M45),$N45),"NA"))</f>
        <v>0</v>
      </c>
      <c r="AX45" s="103" t="n">
        <f aca="true">IF($J45="","",IF(ISNUMBER(OFFSET('Data transformed'!$A$4,MATCH($A45,'Data transformed'!$A$5:$A$185,0),MATCH(AX$4,'Data transformed'!$4:$4,0)-1)), MIN(MAX(OFFSET('Data transformed'!$A$4,MATCH($A45,'Data transformed'!$A$5:$A$185,0),MATCH(AX$4,'Data transformed'!$4:$4,0)-1),$M45),$N45),"NA"))</f>
        <v>0</v>
      </c>
      <c r="AY45" s="103" t="n">
        <f aca="true">IF($J45="","",IF(ISNUMBER(OFFSET('Data transformed'!$A$4,MATCH($A45,'Data transformed'!$A$5:$A$185,0),MATCH(AY$4,'Data transformed'!$4:$4,0)-1)), MIN(MAX(OFFSET('Data transformed'!$A$4,MATCH($A45,'Data transformed'!$A$5:$A$185,0),MATCH(AY$4,'Data transformed'!$4:$4,0)-1),$M45),$N45),"NA"))</f>
        <v>0</v>
      </c>
      <c r="AZ45" s="103" t="n">
        <f aca="true">IF($J45="","",IF(ISNUMBER(OFFSET('Data transformed'!$A$4,MATCH($A45,'Data transformed'!$A$5:$A$185,0),MATCH(AZ$4,'Data transformed'!$4:$4,0)-1)), MIN(MAX(OFFSET('Data transformed'!$A$4,MATCH($A45,'Data transformed'!$A$5:$A$185,0),MATCH(AZ$4,'Data transformed'!$4:$4,0)-1),$M45),$N45),"NA"))</f>
        <v>1</v>
      </c>
      <c r="BA45" s="103" t="n">
        <f aca="true">IF($J45="","",IF(ISNUMBER(OFFSET('Data transformed'!$A$4,MATCH($A45,'Data transformed'!$A$5:$A$185,0),MATCH(BA$4,'Data transformed'!$4:$4,0)-1)), MIN(MAX(OFFSET('Data transformed'!$A$4,MATCH($A45,'Data transformed'!$A$5:$A$185,0),MATCH(BA$4,'Data transformed'!$4:$4,0)-1),$M45),$N45),"NA"))</f>
        <v>0</v>
      </c>
      <c r="BB45" s="103" t="n">
        <f aca="true">IF($J45="","",IF(ISNUMBER(OFFSET('Data transformed'!$A$4,MATCH($A45,'Data transformed'!$A$5:$A$185,0),MATCH(BB$4,'Data transformed'!$4:$4,0)-1)), MIN(MAX(OFFSET('Data transformed'!$A$4,MATCH($A45,'Data transformed'!$A$5:$A$185,0),MATCH(BB$4,'Data transformed'!$4:$4,0)-1),$M45),$N45),"NA"))</f>
        <v>1</v>
      </c>
      <c r="BC45" s="103" t="n">
        <f aca="true">IF($J45="","",IF(ISNUMBER(OFFSET('Data transformed'!$A$4,MATCH($A45,'Data transformed'!$A$5:$A$185,0),MATCH(BC$4,'Data transformed'!$4:$4,0)-1)), MIN(MAX(OFFSET('Data transformed'!$A$4,MATCH($A45,'Data transformed'!$A$5:$A$185,0),MATCH(BC$4,'Data transformed'!$4:$4,0)-1),$M45),$N45),"NA"))</f>
        <v>0</v>
      </c>
      <c r="BD45" s="103" t="n">
        <f aca="true">IF($J45="","",IF(ISNUMBER(OFFSET('Data transformed'!$A$4,MATCH($A45,'Data transformed'!$A$5:$A$185,0),MATCH(BD$4,'Data transformed'!$4:$4,0)-1)), MIN(MAX(OFFSET('Data transformed'!$A$4,MATCH($A45,'Data transformed'!$A$5:$A$185,0),MATCH(BD$4,'Data transformed'!$4:$4,0)-1),$M45),$N45),"NA"))</f>
        <v>1</v>
      </c>
      <c r="BE45" s="103" t="n">
        <f aca="true">IF($J45="","",IF(ISNUMBER(OFFSET('Data transformed'!$A$4,MATCH($A45,'Data transformed'!$A$5:$A$185,0),MATCH(BE$4,'Data transformed'!$4:$4,0)-1)), MIN(MAX(OFFSET('Data transformed'!$A$4,MATCH($A45,'Data transformed'!$A$5:$A$185,0),MATCH(BE$4,'Data transformed'!$4:$4,0)-1),$M45),$N45),"NA"))</f>
        <v>1</v>
      </c>
      <c r="BF45" s="103" t="n">
        <f aca="true">IF($J45="","",IF(ISNUMBER(OFFSET('Data transformed'!$A$4,MATCH($A45,'Data transformed'!$A$5:$A$185,0),MATCH(BF$4,'Data transformed'!$4:$4,0)-1)), MIN(MAX(OFFSET('Data transformed'!$A$4,MATCH($A45,'Data transformed'!$A$5:$A$185,0),MATCH(BF$4,'Data transformed'!$4:$4,0)-1),$M45),$N45),"NA"))</f>
        <v>1</v>
      </c>
      <c r="BG45" s="103" t="n">
        <f aca="true">IF($J45="","",IF(ISNUMBER(OFFSET('Data transformed'!$A$4,MATCH($A45,'Data transformed'!$A$5:$A$185,0),MATCH(BG$4,'Data transformed'!$4:$4,0)-1)), MIN(MAX(OFFSET('Data transformed'!$A$4,MATCH($A45,'Data transformed'!$A$5:$A$185,0),MATCH(BG$4,'Data transformed'!$4:$4,0)-1),$M45),$N45),"NA"))</f>
        <v>0</v>
      </c>
      <c r="BH45" s="103" t="n">
        <f aca="true">IF($J45="","",IF(ISNUMBER(OFFSET('Data transformed'!$A$4,MATCH($A45,'Data transformed'!$A$5:$A$185,0),MATCH(BH$4,'Data transformed'!$4:$4,0)-1)), MIN(MAX(OFFSET('Data transformed'!$A$4,MATCH($A45,'Data transformed'!$A$5:$A$185,0),MATCH(BH$4,'Data transformed'!$4:$4,0)-1),$M45),$N45),"NA"))</f>
        <v>1</v>
      </c>
      <c r="BI45" s="103" t="n">
        <f aca="true">IF($J45="","",IF(ISNUMBER(OFFSET('Data transformed'!$A$4,MATCH($A45,'Data transformed'!$A$5:$A$185,0),MATCH(BI$4,'Data transformed'!$4:$4,0)-1)), MIN(MAX(OFFSET('Data transformed'!$A$4,MATCH($A45,'Data transformed'!$A$5:$A$185,0),MATCH(BI$4,'Data transformed'!$4:$4,0)-1),$M45),$N45),"NA"))</f>
        <v>0</v>
      </c>
      <c r="BJ45" s="103" t="n">
        <f aca="true">IF($J45="","",IF(ISNUMBER(OFFSET('Data transformed'!$A$4,MATCH($A45,'Data transformed'!$A$5:$A$185,0),MATCH(BJ$4,'Data transformed'!$4:$4,0)-1)), MIN(MAX(OFFSET('Data transformed'!$A$4,MATCH($A45,'Data transformed'!$A$5:$A$185,0),MATCH(BJ$4,'Data transformed'!$4:$4,0)-1),$M45),$N45),"NA"))</f>
        <v>1</v>
      </c>
      <c r="BK45" s="103" t="n">
        <f aca="true">IF($J45="","",IF(ISNUMBER(OFFSET('Data transformed'!$A$4,MATCH($A45,'Data transformed'!$A$5:$A$185,0),MATCH(BK$4,'Data transformed'!$4:$4,0)-1)), MIN(MAX(OFFSET('Data transformed'!$A$4,MATCH($A45,'Data transformed'!$A$5:$A$185,0),MATCH(BK$4,'Data transformed'!$4:$4,0)-1),$M45),$N45),"NA"))</f>
        <v>0</v>
      </c>
      <c r="BL45" s="103" t="n">
        <f aca="true">IF($J45="","",IF(ISNUMBER(OFFSET('Data transformed'!$A$4,MATCH($A45,'Data transformed'!$A$5:$A$185,0),MATCH(BL$4,'Data transformed'!$4:$4,0)-1)), MIN(MAX(OFFSET('Data transformed'!$A$4,MATCH($A45,'Data transformed'!$A$5:$A$185,0),MATCH(BL$4,'Data transformed'!$4:$4,0)-1),$M45),$N45),"NA"))</f>
        <v>0</v>
      </c>
      <c r="BM45" s="103" t="n">
        <f aca="true">IF($J45="","",IF(ISNUMBER(OFFSET('Data transformed'!$A$4,MATCH($A45,'Data transformed'!$A$5:$A$185,0),MATCH(BM$4,'Data transformed'!$4:$4,0)-1)), MIN(MAX(OFFSET('Data transformed'!$A$4,MATCH($A45,'Data transformed'!$A$5:$A$185,0),MATCH(BM$4,'Data transformed'!$4:$4,0)-1),$M45),$N45),"NA"))</f>
        <v>0</v>
      </c>
      <c r="BN45" s="103" t="n">
        <f aca="true">IF($J45="","",IF(ISNUMBER(OFFSET('Data transformed'!$A$4,MATCH($A45,'Data transformed'!$A$5:$A$185,0),MATCH(BN$4,'Data transformed'!$4:$4,0)-1)), MIN(MAX(OFFSET('Data transformed'!$A$4,MATCH($A45,'Data transformed'!$A$5:$A$185,0),MATCH(BN$4,'Data transformed'!$4:$4,0)-1),$M45),$N45),"NA"))</f>
        <v>0</v>
      </c>
      <c r="BO45" s="103" t="n">
        <f aca="true">IF($J45="","",IF(ISNUMBER(OFFSET('Data transformed'!$A$4,MATCH($A45,'Data transformed'!$A$5:$A$185,0),MATCH(BO$4,'Data transformed'!$4:$4,0)-1)), MIN(MAX(OFFSET('Data transformed'!$A$4,MATCH($A45,'Data transformed'!$A$5:$A$185,0),MATCH(BO$4,'Data transformed'!$4:$4,0)-1),$M45),$N45),"NA"))</f>
        <v>0</v>
      </c>
      <c r="BP45" s="103" t="n">
        <f aca="true">IF($J45="","",IF(ISNUMBER(OFFSET('Data transformed'!$A$4,MATCH($A45,'Data transformed'!$A$5:$A$185,0),MATCH(BP$4,'Data transformed'!$4:$4,0)-1)), MIN(MAX(OFFSET('Data transformed'!$A$4,MATCH($A45,'Data transformed'!$A$5:$A$185,0),MATCH(BP$4,'Data transformed'!$4:$4,0)-1),$M45),$N45),"NA"))</f>
        <v>0</v>
      </c>
      <c r="BQ45" s="103" t="n">
        <f aca="true">IF($J45="","",IF(ISNUMBER(OFFSET('Data transformed'!$A$4,MATCH($A45,'Data transformed'!$A$5:$A$185,0),MATCH(BQ$4,'Data transformed'!$4:$4,0)-1)), MIN(MAX(OFFSET('Data transformed'!$A$4,MATCH($A45,'Data transformed'!$A$5:$A$185,0),MATCH(BQ$4,'Data transformed'!$4:$4,0)-1),$M45),$N45),"NA"))</f>
        <v>1</v>
      </c>
      <c r="BR45" s="103" t="n">
        <f aca="true">IF($J45="","",IF(ISNUMBER(OFFSET('Data transformed'!$A$4,MATCH($A45,'Data transformed'!$A$5:$A$185,0),MATCH(BR$4,'Data transformed'!$4:$4,0)-1)), MIN(MAX(OFFSET('Data transformed'!$A$4,MATCH($A45,'Data transformed'!$A$5:$A$185,0),MATCH(BR$4,'Data transformed'!$4:$4,0)-1),$M45),$N45),"NA"))</f>
        <v>1</v>
      </c>
      <c r="BS45" s="103" t="n">
        <f aca="true">IF($J45="","",IF(ISNUMBER(OFFSET('Data transformed'!$A$4,MATCH($A45,'Data transformed'!$A$5:$A$185,0),MATCH(BS$4,'Data transformed'!$4:$4,0)-1)), MIN(MAX(OFFSET('Data transformed'!$A$4,MATCH($A45,'Data transformed'!$A$5:$A$185,0),MATCH(BS$4,'Data transformed'!$4:$4,0)-1),$M45),$N45),"NA"))</f>
        <v>1</v>
      </c>
      <c r="BT45" s="103" t="n">
        <f aca="true">IF($J45="","",IF(ISNUMBER(OFFSET('Data transformed'!$A$4,MATCH($A45,'Data transformed'!$A$5:$A$185,0),MATCH(BT$4,'Data transformed'!$4:$4,0)-1)), MIN(MAX(OFFSET('Data transformed'!$A$4,MATCH($A45,'Data transformed'!$A$5:$A$185,0),MATCH(BT$4,'Data transformed'!$4:$4,0)-1),$M45),$N45),"NA"))</f>
        <v>1</v>
      </c>
      <c r="BU45" s="103" t="n">
        <f aca="true">IF($J45="","",IF(ISNUMBER(OFFSET('Data transformed'!$A$4,MATCH($A45,'Data transformed'!$A$5:$A$185,0),MATCH(BU$4,'Data transformed'!$4:$4,0)-1)), MIN(MAX(OFFSET('Data transformed'!$A$4,MATCH($A45,'Data transformed'!$A$5:$A$185,0),MATCH(BU$4,'Data transformed'!$4:$4,0)-1),$M45),$N45),"NA"))</f>
        <v>0</v>
      </c>
      <c r="BV45" s="103" t="n">
        <f aca="true">IF($J45="","",IF(ISNUMBER(OFFSET('Data transformed'!$A$4,MATCH($A45,'Data transformed'!$A$5:$A$185,0),MATCH(BV$4,'Data transformed'!$4:$4,0)-1)), MIN(MAX(OFFSET('Data transformed'!$A$4,MATCH($A45,'Data transformed'!$A$5:$A$185,0),MATCH(BV$4,'Data transformed'!$4:$4,0)-1),$M45),$N45),"NA"))</f>
        <v>1</v>
      </c>
      <c r="BW45" s="103" t="n">
        <f aca="true">IF($J45="","",IF(ISNUMBER(OFFSET('Data transformed'!$A$4,MATCH($A45,'Data transformed'!$A$5:$A$185,0),MATCH(BW$4,'Data transformed'!$4:$4,0)-1)), MIN(MAX(OFFSET('Data transformed'!$A$4,MATCH($A45,'Data transformed'!$A$5:$A$185,0),MATCH(BW$4,'Data transformed'!$4:$4,0)-1),$M45),$N45),"NA"))</f>
        <v>1</v>
      </c>
      <c r="BX45" s="103" t="n">
        <f aca="true">IF($J45="","",IF(ISNUMBER(OFFSET('Data transformed'!$A$4,MATCH($A45,'Data transformed'!$A$5:$A$185,0),MATCH(BX$4,'Data transformed'!$4:$4,0)-1)), MIN(MAX(OFFSET('Data transformed'!$A$4,MATCH($A45,'Data transformed'!$A$5:$A$185,0),MATCH(BX$4,'Data transformed'!$4:$4,0)-1),$M45),$N45),"NA"))</f>
        <v>1</v>
      </c>
      <c r="BY45" s="103" t="n">
        <f aca="true">IF($J45="","",IF(ISNUMBER(OFFSET('Data transformed'!$A$4,MATCH($A45,'Data transformed'!$A$5:$A$185,0),MATCH(BY$4,'Data transformed'!$4:$4,0)-1)), MIN(MAX(OFFSET('Data transformed'!$A$4,MATCH($A45,'Data transformed'!$A$5:$A$185,0),MATCH(BY$4,'Data transformed'!$4:$4,0)-1),$M45),$N45),"NA"))</f>
        <v>1</v>
      </c>
      <c r="BZ45" s="103" t="n">
        <f aca="true">IF($J45="","",IF(ISNUMBER(OFFSET('Data transformed'!$A$4,MATCH($A45,'Data transformed'!$A$5:$A$185,0),MATCH(BZ$4,'Data transformed'!$4:$4,0)-1)), MIN(MAX(OFFSET('Data transformed'!$A$4,MATCH($A45,'Data transformed'!$A$5:$A$185,0),MATCH(BZ$4,'Data transformed'!$4:$4,0)-1),$M45),$N45),"NA"))</f>
        <v>1</v>
      </c>
      <c r="CA45" s="103" t="n">
        <f aca="true">IF($J45="","",IF(ISNUMBER(OFFSET('Data transformed'!$A$4,MATCH($A45,'Data transformed'!$A$5:$A$185,0),MATCH(CA$4,'Data transformed'!$4:$4,0)-1)), MIN(MAX(OFFSET('Data transformed'!$A$4,MATCH($A45,'Data transformed'!$A$5:$A$185,0),MATCH(CA$4,'Data transformed'!$4:$4,0)-1),$M45),$N45),"NA"))</f>
        <v>1</v>
      </c>
      <c r="CB45" s="103" t="n">
        <f aca="true">IF($J45="","",IF(ISNUMBER(OFFSET('Data transformed'!$A$4,MATCH($A45,'Data transformed'!$A$5:$A$185,0),MATCH(CB$4,'Data transformed'!$4:$4,0)-1)), MIN(MAX(OFFSET('Data transformed'!$A$4,MATCH($A45,'Data transformed'!$A$5:$A$185,0),MATCH(CB$4,'Data transformed'!$4:$4,0)-1),$M45),$N45),"NA"))</f>
        <v>0</v>
      </c>
      <c r="CC45" s="103" t="n">
        <f aca="true">IF($J45="","",IF(ISNUMBER(OFFSET('Data transformed'!$A$4,MATCH($A45,'Data transformed'!$A$5:$A$185,0),MATCH(CC$4,'Data transformed'!$4:$4,0)-1)), MIN(MAX(OFFSET('Data transformed'!$A$4,MATCH($A45,'Data transformed'!$A$5:$A$185,0),MATCH(CC$4,'Data transformed'!$4:$4,0)-1),$M45),$N45),"NA"))</f>
        <v>0</v>
      </c>
      <c r="CD45" s="103" t="n">
        <f aca="true">IF($J45="","",IF(ISNUMBER(OFFSET('Data transformed'!$A$4,MATCH($A45,'Data transformed'!$A$5:$A$185,0),MATCH(CD$4,'Data transformed'!$4:$4,0)-1)), MIN(MAX(OFFSET('Data transformed'!$A$4,MATCH($A45,'Data transformed'!$A$5:$A$185,0),MATCH(CD$4,'Data transformed'!$4:$4,0)-1),$M45),$N45),"NA"))</f>
        <v>0</v>
      </c>
      <c r="CE45" s="103" t="n">
        <f aca="true">IF($J45="","",IF(ISNUMBER(OFFSET('Data transformed'!$A$4,MATCH($A45,'Data transformed'!$A$5:$A$185,0),MATCH(CE$4,'Data transformed'!$4:$4,0)-1)), MIN(MAX(OFFSET('Data transformed'!$A$4,MATCH($A45,'Data transformed'!$A$5:$A$185,0),MATCH(CE$4,'Data transformed'!$4:$4,0)-1),$M45),$N45),"NA"))</f>
        <v>0</v>
      </c>
      <c r="CF45" s="103" t="n">
        <f aca="true">IF($J45="","",IF(ISNUMBER(OFFSET('Data transformed'!$A$4,MATCH($A45,'Data transformed'!$A$5:$A$185,0),MATCH(CF$4,'Data transformed'!$4:$4,0)-1)), MIN(MAX(OFFSET('Data transformed'!$A$4,MATCH($A45,'Data transformed'!$A$5:$A$185,0),MATCH(CF$4,'Data transformed'!$4:$4,0)-1),$M45),$N45),"NA"))</f>
        <v>0</v>
      </c>
      <c r="CG45" s="103" t="n">
        <f aca="true">IF($J45="","",IF(ISNUMBER(OFFSET('Data transformed'!$A$4,MATCH($A45,'Data transformed'!$A$5:$A$185,0),MATCH(CG$4,'Data transformed'!$4:$4,0)-1)), MIN(MAX(OFFSET('Data transformed'!$A$4,MATCH($A45,'Data transformed'!$A$5:$A$185,0),MATCH(CG$4,'Data transformed'!$4:$4,0)-1),$M45),$N45),"NA"))</f>
        <v>0</v>
      </c>
      <c r="CH45" s="103" t="n">
        <f aca="true">IF($J45="","",IF(ISNUMBER(OFFSET('Data transformed'!$A$4,MATCH($A45,'Data transformed'!$A$5:$A$185,0),MATCH(CH$4,'Data transformed'!$4:$4,0)-1)), MIN(MAX(OFFSET('Data transformed'!$A$4,MATCH($A45,'Data transformed'!$A$5:$A$185,0),MATCH(CH$4,'Data transformed'!$4:$4,0)-1),$M45),$N45),"NA"))</f>
        <v>0</v>
      </c>
      <c r="CI45" s="103" t="n">
        <f aca="true">IF($J45="","",IF(ISNUMBER(OFFSET('Data transformed'!$A$4,MATCH($A45,'Data transformed'!$A$5:$A$185,0),MATCH(CI$4,'Data transformed'!$4:$4,0)-1)), MIN(MAX(OFFSET('Data transformed'!$A$4,MATCH($A45,'Data transformed'!$A$5:$A$185,0),MATCH(CI$4,'Data transformed'!$4:$4,0)-1),$M45),$N45),"NA"))</f>
        <v>1</v>
      </c>
      <c r="CJ45" s="103" t="n">
        <f aca="true">IF($J45="","",IF(ISNUMBER(OFFSET('Data transformed'!$A$4,MATCH($A45,'Data transformed'!$A$5:$A$185,0),MATCH(CJ$4,'Data transformed'!$4:$4,0)-1)), MIN(MAX(OFFSET('Data transformed'!$A$4,MATCH($A45,'Data transformed'!$A$5:$A$185,0),MATCH(CJ$4,'Data transformed'!$4:$4,0)-1),$M45),$N45),"NA"))</f>
        <v>0</v>
      </c>
      <c r="CK45" s="103" t="n">
        <f aca="true">IF($J45="","",IF(ISNUMBER(OFFSET('Data transformed'!$A$4,MATCH($A45,'Data transformed'!$A$5:$A$185,0),MATCH(CK$4,'Data transformed'!$4:$4,0)-1)), MIN(MAX(OFFSET('Data transformed'!$A$4,MATCH($A45,'Data transformed'!$A$5:$A$185,0),MATCH(CK$4,'Data transformed'!$4:$4,0)-1),$M45),$N45),"NA"))</f>
        <v>1</v>
      </c>
      <c r="CL45" s="103" t="n">
        <f aca="true">IF($J45="","",IF(ISNUMBER(OFFSET('Data transformed'!$A$4,MATCH($A45,'Data transformed'!$A$5:$A$185,0),MATCH(CL$4,'Data transformed'!$4:$4,0)-1)), MIN(MAX(OFFSET('Data transformed'!$A$4,MATCH($A45,'Data transformed'!$A$5:$A$185,0),MATCH(CL$4,'Data transformed'!$4:$4,0)-1),$M45),$N45),"NA"))</f>
        <v>0</v>
      </c>
      <c r="CM45" s="103" t="n">
        <f aca="true">IF($J45="","",IF(ISNUMBER(OFFSET('Data transformed'!$A$4,MATCH($A45,'Data transformed'!$A$5:$A$185,0),MATCH(CM$4,'Data transformed'!$4:$4,0)-1)), MIN(MAX(OFFSET('Data transformed'!$A$4,MATCH($A45,'Data transformed'!$A$5:$A$185,0),MATCH(CM$4,'Data transformed'!$4:$4,0)-1),$M45),$N45),"NA"))</f>
        <v>0</v>
      </c>
      <c r="CN45" s="103" t="n">
        <f aca="true">IF($J45="","",IF(ISNUMBER(OFFSET('Data transformed'!$A$4,MATCH($A45,'Data transformed'!$A$5:$A$185,0),MATCH(CN$4,'Data transformed'!$4:$4,0)-1)), MIN(MAX(OFFSET('Data transformed'!$A$4,MATCH($A45,'Data transformed'!$A$5:$A$185,0),MATCH(CN$4,'Data transformed'!$4:$4,0)-1),$M45),$N45),"NA"))</f>
        <v>0</v>
      </c>
      <c r="CO45" s="103" t="n">
        <f aca="true">IF($J45="","",IF(ISNUMBER(OFFSET('Data transformed'!$A$4,MATCH($A45,'Data transformed'!$A$5:$A$185,0),MATCH(CO$4,'Data transformed'!$4:$4,0)-1)), MIN(MAX(OFFSET('Data transformed'!$A$4,MATCH($A45,'Data transformed'!$A$5:$A$185,0),MATCH(CO$4,'Data transformed'!$4:$4,0)-1),$M45),$N45),"NA"))</f>
        <v>1</v>
      </c>
      <c r="CP45" s="103" t="n">
        <f aca="true">IF($J45="","",IF(ISNUMBER(OFFSET('Data transformed'!$A$4,MATCH($A45,'Data transformed'!$A$5:$A$185,0),MATCH(CP$4,'Data transformed'!$4:$4,0)-1)), MIN(MAX(OFFSET('Data transformed'!$A$4,MATCH($A45,'Data transformed'!$A$5:$A$185,0),MATCH(CP$4,'Data transformed'!$4:$4,0)-1),$M45),$N45),"NA"))</f>
        <v>0</v>
      </c>
      <c r="CQ45" s="103" t="n">
        <f aca="true">IF($J45="","",IF(ISNUMBER(OFFSET('Data transformed'!$A$4,MATCH($A45,'Data transformed'!$A$5:$A$185,0),MATCH(CQ$4,'Data transformed'!$4:$4,0)-1)), MIN(MAX(OFFSET('Data transformed'!$A$4,MATCH($A45,'Data transformed'!$A$5:$A$185,0),MATCH(CQ$4,'Data transformed'!$4:$4,0)-1),$M45),$N45),"NA"))</f>
        <v>1</v>
      </c>
      <c r="CR45" s="103" t="n">
        <f aca="true">IF($J45="","",IF(ISNUMBER(OFFSET('Data transformed'!$A$4,MATCH($A45,'Data transformed'!$A$5:$A$185,0),MATCH(CR$4,'Data transformed'!$4:$4,0)-1)), MIN(MAX(OFFSET('Data transformed'!$A$4,MATCH($A45,'Data transformed'!$A$5:$A$185,0),MATCH(CR$4,'Data transformed'!$4:$4,0)-1),$M45),$N45),"NA"))</f>
        <v>1</v>
      </c>
      <c r="CS45" s="103" t="n">
        <f aca="true">IF($J45="","",IF(ISNUMBER(OFFSET('Data transformed'!$A$4,MATCH($A45,'Data transformed'!$A$5:$A$185,0),MATCH(CS$4,'Data transformed'!$4:$4,0)-1)), MIN(MAX(OFFSET('Data transformed'!$A$4,MATCH($A45,'Data transformed'!$A$5:$A$185,0),MATCH(CS$4,'Data transformed'!$4:$4,0)-1),$M45),$N45),"NA"))</f>
        <v>0</v>
      </c>
      <c r="CT45" s="103" t="n">
        <f aca="true">IF($J45="","",IF(ISNUMBER(OFFSET('Data transformed'!$A$4,MATCH($A45,'Data transformed'!$A$5:$A$185,0),MATCH(CT$4,'Data transformed'!$4:$4,0)-1)), MIN(MAX(OFFSET('Data transformed'!$A$4,MATCH($A45,'Data transformed'!$A$5:$A$185,0),MATCH(CT$4,'Data transformed'!$4:$4,0)-1),$M45),$N45),"NA"))</f>
        <v>1</v>
      </c>
      <c r="CU45" s="103" t="n">
        <f aca="true">IF($J45="","",IF(ISNUMBER(OFFSET('Data transformed'!$A$4,MATCH($A45,'Data transformed'!$A$5:$A$185,0),MATCH(CU$4,'Data transformed'!$4:$4,0)-1)), MIN(MAX(OFFSET('Data transformed'!$A$4,MATCH($A45,'Data transformed'!$A$5:$A$185,0),MATCH(CU$4,'Data transformed'!$4:$4,0)-1),$M45),$N45),"NA"))</f>
        <v>0</v>
      </c>
    </row>
    <row r="46" s="103" customFormat="true" ht="15.5" hidden="false" customHeight="false" outlineLevel="0" collapsed="false">
      <c r="A46" s="107" t="n">
        <v>2132</v>
      </c>
      <c r="B46" s="107" t="n">
        <v>4</v>
      </c>
      <c r="C46" s="103" t="str">
        <f aca="true">IF(ISBLANK(OFFSET('Raw Data'!$A$3,MATCH($A46,'Raw Data'!$B$4:$B$185,0),MATCH(C$4,'Raw Data'!$3:$3,0)-1)),"",OFFSET('Raw Data'!$A$3,MATCH($A46,'Raw Data'!$B$4:$B$185,0),MATCH(C$4,'Raw Data'!$3:$3,0)-1))</f>
        <v/>
      </c>
      <c r="D46" s="103" t="str">
        <f aca="true">IF(ISBLANK(OFFSET('Raw Data'!$A$3,MATCH($A46,'Raw Data'!$B$4:$B$185,0),MATCH(D$4,'Raw Data'!$3:$3,0)-1)),"",OFFSET('Raw Data'!$A$3,MATCH($A46,'Raw Data'!$B$4:$B$185,0),MATCH(D$4,'Raw Data'!$3:$3,0)-1))</f>
        <v>Countries that have a designated consumer protection contact point</v>
      </c>
      <c r="E46" s="103" t="str">
        <f aca="true">IF(ISBLANK(OFFSET('Raw Data'!$A$3,MATCH($A46,'Raw Data'!$B$4:$B$185,0),MATCH(E$4,'Raw Data'!$3:$3,0)-1)),"",OFFSET('Raw Data'!$A$3,MATCH($A46,'Raw Data'!$B$4:$B$185,0),MATCH(E$4,'Raw Data'!$3:$3,0)-1))</f>
        <v/>
      </c>
      <c r="J46" s="103" t="n">
        <f aca="true" t="array" ref="J46:J46">IFERROR(_xlfn.QUARTILE.INC(IF(ISNUMBER(OFFSET('Data transformed'!$N$4,MATCH('outliers treatment'!$A46,'Data transformed'!$A$5:$A$185),1,1,COUNTA('Data transformed'!$O$4:$CX$4))),OFFSET('Data transformed'!$N$4,MATCH('outliers treatment'!$A46,'Data transformed'!$A$5:$A$185),1,1,COUNTA('Data transformed'!$O$4:$CX$4))),1),"")</f>
        <v>1</v>
      </c>
      <c r="K46" s="103" t="n">
        <f aca="true" t="array" ref="K46:K46">IFERROR(_xlfn.QUARTILE.INC(IF(ISNUMBER(OFFSET('Data transformed'!$N$4,MATCH('outliers treatment'!$A46,'Data transformed'!$A$5:$A$185),1,1,COUNTA('Data transformed'!$O$4:$CX$4))),OFFSET('Data transformed'!$N$4,MATCH('outliers treatment'!$A46,'Data transformed'!$A$5:$A$185),1,1,COUNTA('Data transformed'!$O$4:$CX$4))),3),"")</f>
        <v>2</v>
      </c>
      <c r="L46" s="103" t="n">
        <f aca="false">IFERROR(K46-J46,"")</f>
        <v>1</v>
      </c>
      <c r="M46" s="103" t="n">
        <v>0</v>
      </c>
      <c r="N46" s="103" t="n">
        <v>2</v>
      </c>
      <c r="P46" s="105" t="n">
        <f aca="false" t="array" ref="P46:P46">IFERROR(SKEW(IF(ISNUMBER(T46:CU46),T46:CU46,"")),"")</f>
        <v>-0.41989459569648</v>
      </c>
      <c r="Q46" s="103" t="n">
        <f aca="true">IF(ISBLANK(OFFSET('Data above threshold'!$A$4,MATCH('Data above threshold'!$A45,'Data above threshold'!$A$5:$A$185,0),MATCH('Data above threshold'!N$4,'Data above threshold'!$4:$4,0)-1)),1,OFFSET('Data above threshold'!$A$4,MATCH('Data above threshold'!$A45,'Data above threshold'!$A$5:$A$185,0),MATCH('Data above threshold'!N$4,'Data above threshold'!$4:$4,0)-1))</f>
        <v>0</v>
      </c>
      <c r="R46" s="103" t="n">
        <f aca="false">IF($J46="","",COUNTIF(T46:CU46,M46)+ COUNTIF(T46:CQ46,N46))</f>
        <v>42</v>
      </c>
      <c r="S46" s="106" t="n">
        <f aca="false" t="array" ref="S46:S46">IF(B46&lt;4,"",1-IFERROR(SUM(ISNUMBER(T46:CU46)*(1-$T$3:$CU$3))/COUNTIF($T$3:$CU$3,0),0))</f>
        <v>0</v>
      </c>
      <c r="T46" s="103" t="n">
        <f aca="true">IF($J46="","",IF(ISNUMBER(OFFSET('Data transformed'!$A$4,MATCH($A46,'Data transformed'!$A$5:$A$185,0),MATCH(T$4,'Data transformed'!$4:$4,0)-1)), MIN(MAX(OFFSET('Data transformed'!$A$4,MATCH($A46,'Data transformed'!$A$5:$A$185,0),MATCH(T$4,'Data transformed'!$4:$4,0)-1),$M46),$N46),"NA"))</f>
        <v>1</v>
      </c>
      <c r="U46" s="103" t="n">
        <f aca="true">IF($J46="","",IF(ISNUMBER(OFFSET('Data transformed'!$A$4,MATCH($A46,'Data transformed'!$A$5:$A$185,0),MATCH(U$4,'Data transformed'!$4:$4,0)-1)), MIN(MAX(OFFSET('Data transformed'!$A$4,MATCH($A46,'Data transformed'!$A$5:$A$185,0),MATCH(U$4,'Data transformed'!$4:$4,0)-1),$M46),$N46),"NA"))</f>
        <v>1</v>
      </c>
      <c r="V46" s="103" t="n">
        <f aca="true">IF($J46="","",IF(ISNUMBER(OFFSET('Data transformed'!$A$4,MATCH($A46,'Data transformed'!$A$5:$A$185,0),MATCH(V$4,'Data transformed'!$4:$4,0)-1)), MIN(MAX(OFFSET('Data transformed'!$A$4,MATCH($A46,'Data transformed'!$A$5:$A$185,0),MATCH(V$4,'Data transformed'!$4:$4,0)-1),$M46),$N46),"NA"))</f>
        <v>1</v>
      </c>
      <c r="W46" s="103" t="n">
        <f aca="true">IF($J46="","",IF(ISNUMBER(OFFSET('Data transformed'!$A$4,MATCH($A46,'Data transformed'!$A$5:$A$185,0),MATCH(W$4,'Data transformed'!$4:$4,0)-1)), MIN(MAX(OFFSET('Data transformed'!$A$4,MATCH($A46,'Data transformed'!$A$5:$A$185,0),MATCH(W$4,'Data transformed'!$4:$4,0)-1),$M46),$N46),"NA"))</f>
        <v>1</v>
      </c>
      <c r="X46" s="103" t="n">
        <f aca="true">IF($J46="","",IF(ISNUMBER(OFFSET('Data transformed'!$A$4,MATCH($A46,'Data transformed'!$A$5:$A$185,0),MATCH(X$4,'Data transformed'!$4:$4,0)-1)), MIN(MAX(OFFSET('Data transformed'!$A$4,MATCH($A46,'Data transformed'!$A$5:$A$185,0),MATCH(X$4,'Data transformed'!$4:$4,0)-1),$M46),$N46),"NA"))</f>
        <v>1</v>
      </c>
      <c r="Y46" s="103" t="n">
        <f aca="true">IF($J46="","",IF(ISNUMBER(OFFSET('Data transformed'!$A$4,MATCH($A46,'Data transformed'!$A$5:$A$185,0),MATCH(Y$4,'Data transformed'!$4:$4,0)-1)), MIN(MAX(OFFSET('Data transformed'!$A$4,MATCH($A46,'Data transformed'!$A$5:$A$185,0),MATCH(Y$4,'Data transformed'!$4:$4,0)-1),$M46),$N46),"NA"))</f>
        <v>1</v>
      </c>
      <c r="Z46" s="103" t="n">
        <f aca="true">IF($J46="","",IF(ISNUMBER(OFFSET('Data transformed'!$A$4,MATCH($A46,'Data transformed'!$A$5:$A$185,0),MATCH(Z$4,'Data transformed'!$4:$4,0)-1)), MIN(MAX(OFFSET('Data transformed'!$A$4,MATCH($A46,'Data transformed'!$A$5:$A$185,0),MATCH(Z$4,'Data transformed'!$4:$4,0)-1),$M46),$N46),"NA"))</f>
        <v>1</v>
      </c>
      <c r="AA46" s="103" t="n">
        <f aca="true">IF($J46="","",IF(ISNUMBER(OFFSET('Data transformed'!$A$4,MATCH($A46,'Data transformed'!$A$5:$A$185,0),MATCH(AA$4,'Data transformed'!$4:$4,0)-1)), MIN(MAX(OFFSET('Data transformed'!$A$4,MATCH($A46,'Data transformed'!$A$5:$A$185,0),MATCH(AA$4,'Data transformed'!$4:$4,0)-1),$M46),$N46),"NA"))</f>
        <v>1</v>
      </c>
      <c r="AB46" s="103" t="n">
        <f aca="true">IF($J46="","",IF(ISNUMBER(OFFSET('Data transformed'!$A$4,MATCH($A46,'Data transformed'!$A$5:$A$185,0),MATCH(AB$4,'Data transformed'!$4:$4,0)-1)), MIN(MAX(OFFSET('Data transformed'!$A$4,MATCH($A46,'Data transformed'!$A$5:$A$185,0),MATCH(AB$4,'Data transformed'!$4:$4,0)-1),$M46),$N46),"NA"))</f>
        <v>2</v>
      </c>
      <c r="AC46" s="103" t="n">
        <f aca="true">IF($J46="","",IF(ISNUMBER(OFFSET('Data transformed'!$A$4,MATCH($A46,'Data transformed'!$A$5:$A$185,0),MATCH(AC$4,'Data transformed'!$4:$4,0)-1)), MIN(MAX(OFFSET('Data transformed'!$A$4,MATCH($A46,'Data transformed'!$A$5:$A$185,0),MATCH(AC$4,'Data transformed'!$4:$4,0)-1),$M46),$N46),"NA"))</f>
        <v>1</v>
      </c>
      <c r="AD46" s="103" t="n">
        <f aca="true">IF($J46="","",IF(ISNUMBER(OFFSET('Data transformed'!$A$4,MATCH($A46,'Data transformed'!$A$5:$A$185,0),MATCH(AD$4,'Data transformed'!$4:$4,0)-1)), MIN(MAX(OFFSET('Data transformed'!$A$4,MATCH($A46,'Data transformed'!$A$5:$A$185,0),MATCH(AD$4,'Data transformed'!$4:$4,0)-1),$M46),$N46),"NA"))</f>
        <v>1</v>
      </c>
      <c r="AE46" s="103" t="n">
        <f aca="true">IF($J46="","",IF(ISNUMBER(OFFSET('Data transformed'!$A$4,MATCH($A46,'Data transformed'!$A$5:$A$185,0),MATCH(AE$4,'Data transformed'!$4:$4,0)-1)), MIN(MAX(OFFSET('Data transformed'!$A$4,MATCH($A46,'Data transformed'!$A$5:$A$185,0),MATCH(AE$4,'Data transformed'!$4:$4,0)-1),$M46),$N46),"NA"))</f>
        <v>1</v>
      </c>
      <c r="AF46" s="103" t="n">
        <f aca="true">IF($J46="","",IF(ISNUMBER(OFFSET('Data transformed'!$A$4,MATCH($A46,'Data transformed'!$A$5:$A$185,0),MATCH(AF$4,'Data transformed'!$4:$4,0)-1)), MIN(MAX(OFFSET('Data transformed'!$A$4,MATCH($A46,'Data transformed'!$A$5:$A$185,0),MATCH(AF$4,'Data transformed'!$4:$4,0)-1),$M46),$N46),"NA"))</f>
        <v>1</v>
      </c>
      <c r="AG46" s="103" t="n">
        <f aca="true">IF($J46="","",IF(ISNUMBER(OFFSET('Data transformed'!$A$4,MATCH($A46,'Data transformed'!$A$5:$A$185,0),MATCH(AG$4,'Data transformed'!$4:$4,0)-1)), MIN(MAX(OFFSET('Data transformed'!$A$4,MATCH($A46,'Data transformed'!$A$5:$A$185,0),MATCH(AG$4,'Data transformed'!$4:$4,0)-1),$M46),$N46),"NA"))</f>
        <v>0</v>
      </c>
      <c r="AH46" s="103" t="n">
        <f aca="true">IF($J46="","",IF(ISNUMBER(OFFSET('Data transformed'!$A$4,MATCH($A46,'Data transformed'!$A$5:$A$185,0),MATCH(AH$4,'Data transformed'!$4:$4,0)-1)), MIN(MAX(OFFSET('Data transformed'!$A$4,MATCH($A46,'Data transformed'!$A$5:$A$185,0),MATCH(AH$4,'Data transformed'!$4:$4,0)-1),$M46),$N46),"NA"))</f>
        <v>1</v>
      </c>
      <c r="AI46" s="103" t="n">
        <f aca="true">IF($J46="","",IF(ISNUMBER(OFFSET('Data transformed'!$A$4,MATCH($A46,'Data transformed'!$A$5:$A$185,0),MATCH(AI$4,'Data transformed'!$4:$4,0)-1)), MIN(MAX(OFFSET('Data transformed'!$A$4,MATCH($A46,'Data transformed'!$A$5:$A$185,0),MATCH(AI$4,'Data transformed'!$4:$4,0)-1),$M46),$N46),"NA"))</f>
        <v>1</v>
      </c>
      <c r="AJ46" s="103" t="n">
        <f aca="true">IF($J46="","",IF(ISNUMBER(OFFSET('Data transformed'!$A$4,MATCH($A46,'Data transformed'!$A$5:$A$185,0),MATCH(AJ$4,'Data transformed'!$4:$4,0)-1)), MIN(MAX(OFFSET('Data transformed'!$A$4,MATCH($A46,'Data transformed'!$A$5:$A$185,0),MATCH(AJ$4,'Data transformed'!$4:$4,0)-1),$M46),$N46),"NA"))</f>
        <v>1</v>
      </c>
      <c r="AK46" s="103" t="n">
        <f aca="true">IF($J46="","",IF(ISNUMBER(OFFSET('Data transformed'!$A$4,MATCH($A46,'Data transformed'!$A$5:$A$185,0),MATCH(AK$4,'Data transformed'!$4:$4,0)-1)), MIN(MAX(OFFSET('Data transformed'!$A$4,MATCH($A46,'Data transformed'!$A$5:$A$185,0),MATCH(AK$4,'Data transformed'!$4:$4,0)-1),$M46),$N46),"NA"))</f>
        <v>1</v>
      </c>
      <c r="AL46" s="103" t="n">
        <f aca="true">IF($J46="","",IF(ISNUMBER(OFFSET('Data transformed'!$A$4,MATCH($A46,'Data transformed'!$A$5:$A$185,0),MATCH(AL$4,'Data transformed'!$4:$4,0)-1)), MIN(MAX(OFFSET('Data transformed'!$A$4,MATCH($A46,'Data transformed'!$A$5:$A$185,0),MATCH(AL$4,'Data transformed'!$4:$4,0)-1),$M46),$N46),"NA"))</f>
        <v>1</v>
      </c>
      <c r="AM46" s="103" t="n">
        <f aca="true">IF($J46="","",IF(ISNUMBER(OFFSET('Data transformed'!$A$4,MATCH($A46,'Data transformed'!$A$5:$A$185,0),MATCH(AM$4,'Data transformed'!$4:$4,0)-1)), MIN(MAX(OFFSET('Data transformed'!$A$4,MATCH($A46,'Data transformed'!$A$5:$A$185,0),MATCH(AM$4,'Data transformed'!$4:$4,0)-1),$M46),$N46),"NA"))</f>
        <v>1</v>
      </c>
      <c r="AN46" s="103" t="n">
        <f aca="true">IF($J46="","",IF(ISNUMBER(OFFSET('Data transformed'!$A$4,MATCH($A46,'Data transformed'!$A$5:$A$185,0),MATCH(AN$4,'Data transformed'!$4:$4,0)-1)), MIN(MAX(OFFSET('Data transformed'!$A$4,MATCH($A46,'Data transformed'!$A$5:$A$185,0),MATCH(AN$4,'Data transformed'!$4:$4,0)-1),$M46),$N46),"NA"))</f>
        <v>1</v>
      </c>
      <c r="AO46" s="103" t="n">
        <f aca="true">IF($J46="","",IF(ISNUMBER(OFFSET('Data transformed'!$A$4,MATCH($A46,'Data transformed'!$A$5:$A$185,0),MATCH(AO$4,'Data transformed'!$4:$4,0)-1)), MIN(MAX(OFFSET('Data transformed'!$A$4,MATCH($A46,'Data transformed'!$A$5:$A$185,0),MATCH(AO$4,'Data transformed'!$4:$4,0)-1),$M46),$N46),"NA"))</f>
        <v>1</v>
      </c>
      <c r="AP46" s="103" t="n">
        <f aca="true">IF($J46="","",IF(ISNUMBER(OFFSET('Data transformed'!$A$4,MATCH($A46,'Data transformed'!$A$5:$A$185,0),MATCH(AP$4,'Data transformed'!$4:$4,0)-1)), MIN(MAX(OFFSET('Data transformed'!$A$4,MATCH($A46,'Data transformed'!$A$5:$A$185,0),MATCH(AP$4,'Data transformed'!$4:$4,0)-1),$M46),$N46),"NA"))</f>
        <v>2</v>
      </c>
      <c r="AQ46" s="103" t="n">
        <f aca="true">IF($J46="","",IF(ISNUMBER(OFFSET('Data transformed'!$A$4,MATCH($A46,'Data transformed'!$A$5:$A$185,0),MATCH(AQ$4,'Data transformed'!$4:$4,0)-1)), MIN(MAX(OFFSET('Data transformed'!$A$4,MATCH($A46,'Data transformed'!$A$5:$A$185,0),MATCH(AQ$4,'Data transformed'!$4:$4,0)-1),$M46),$N46),"NA"))</f>
        <v>1</v>
      </c>
      <c r="AR46" s="103" t="n">
        <f aca="true">IF($J46="","",IF(ISNUMBER(OFFSET('Data transformed'!$A$4,MATCH($A46,'Data transformed'!$A$5:$A$185,0),MATCH(AR$4,'Data transformed'!$4:$4,0)-1)), MIN(MAX(OFFSET('Data transformed'!$A$4,MATCH($A46,'Data transformed'!$A$5:$A$185,0),MATCH(AR$4,'Data transformed'!$4:$4,0)-1),$M46),$N46),"NA"))</f>
        <v>2</v>
      </c>
      <c r="AS46" s="103" t="n">
        <f aca="true">IF($J46="","",IF(ISNUMBER(OFFSET('Data transformed'!$A$4,MATCH($A46,'Data transformed'!$A$5:$A$185,0),MATCH(AS$4,'Data transformed'!$4:$4,0)-1)), MIN(MAX(OFFSET('Data transformed'!$A$4,MATCH($A46,'Data transformed'!$A$5:$A$185,0),MATCH(AS$4,'Data transformed'!$4:$4,0)-1),$M46),$N46),"NA"))</f>
        <v>2</v>
      </c>
      <c r="AT46" s="103" t="n">
        <f aca="true">IF($J46="","",IF(ISNUMBER(OFFSET('Data transformed'!$A$4,MATCH($A46,'Data transformed'!$A$5:$A$185,0),MATCH(AT$4,'Data transformed'!$4:$4,0)-1)), MIN(MAX(OFFSET('Data transformed'!$A$4,MATCH($A46,'Data transformed'!$A$5:$A$185,0),MATCH(AT$4,'Data transformed'!$4:$4,0)-1),$M46),$N46),"NA"))</f>
        <v>1</v>
      </c>
      <c r="AU46" s="103" t="n">
        <f aca="true">IF($J46="","",IF(ISNUMBER(OFFSET('Data transformed'!$A$4,MATCH($A46,'Data transformed'!$A$5:$A$185,0),MATCH(AU$4,'Data transformed'!$4:$4,0)-1)), MIN(MAX(OFFSET('Data transformed'!$A$4,MATCH($A46,'Data transformed'!$A$5:$A$185,0),MATCH(AU$4,'Data transformed'!$4:$4,0)-1),$M46),$N46),"NA"))</f>
        <v>1</v>
      </c>
      <c r="AV46" s="103" t="n">
        <f aca="true">IF($J46="","",IF(ISNUMBER(OFFSET('Data transformed'!$A$4,MATCH($A46,'Data transformed'!$A$5:$A$185,0),MATCH(AV$4,'Data transformed'!$4:$4,0)-1)), MIN(MAX(OFFSET('Data transformed'!$A$4,MATCH($A46,'Data transformed'!$A$5:$A$185,0),MATCH(AV$4,'Data transformed'!$4:$4,0)-1),$M46),$N46),"NA"))</f>
        <v>2</v>
      </c>
      <c r="AW46" s="103" t="n">
        <f aca="true">IF($J46="","",IF(ISNUMBER(OFFSET('Data transformed'!$A$4,MATCH($A46,'Data transformed'!$A$5:$A$185,0),MATCH(AW$4,'Data transformed'!$4:$4,0)-1)), MIN(MAX(OFFSET('Data transformed'!$A$4,MATCH($A46,'Data transformed'!$A$5:$A$185,0),MATCH(AW$4,'Data transformed'!$4:$4,0)-1),$M46),$N46),"NA"))</f>
        <v>2</v>
      </c>
      <c r="AX46" s="103" t="n">
        <f aca="true">IF($J46="","",IF(ISNUMBER(OFFSET('Data transformed'!$A$4,MATCH($A46,'Data transformed'!$A$5:$A$185,0),MATCH(AX$4,'Data transformed'!$4:$4,0)-1)), MIN(MAX(OFFSET('Data transformed'!$A$4,MATCH($A46,'Data transformed'!$A$5:$A$185,0),MATCH(AX$4,'Data transformed'!$4:$4,0)-1),$M46),$N46),"NA"))</f>
        <v>2</v>
      </c>
      <c r="AY46" s="103" t="n">
        <f aca="true">IF($J46="","",IF(ISNUMBER(OFFSET('Data transformed'!$A$4,MATCH($A46,'Data transformed'!$A$5:$A$185,0),MATCH(AY$4,'Data transformed'!$4:$4,0)-1)), MIN(MAX(OFFSET('Data transformed'!$A$4,MATCH($A46,'Data transformed'!$A$5:$A$185,0),MATCH(AY$4,'Data transformed'!$4:$4,0)-1),$M46),$N46),"NA"))</f>
        <v>2</v>
      </c>
      <c r="AZ46" s="103" t="n">
        <f aca="true">IF($J46="","",IF(ISNUMBER(OFFSET('Data transformed'!$A$4,MATCH($A46,'Data transformed'!$A$5:$A$185,0),MATCH(AZ$4,'Data transformed'!$4:$4,0)-1)), MIN(MAX(OFFSET('Data transformed'!$A$4,MATCH($A46,'Data transformed'!$A$5:$A$185,0),MATCH(AZ$4,'Data transformed'!$4:$4,0)-1),$M46),$N46),"NA"))</f>
        <v>2</v>
      </c>
      <c r="BA46" s="103" t="n">
        <f aca="true">IF($J46="","",IF(ISNUMBER(OFFSET('Data transformed'!$A$4,MATCH($A46,'Data transformed'!$A$5:$A$185,0),MATCH(BA$4,'Data transformed'!$4:$4,0)-1)), MIN(MAX(OFFSET('Data transformed'!$A$4,MATCH($A46,'Data transformed'!$A$5:$A$185,0),MATCH(BA$4,'Data transformed'!$4:$4,0)-1),$M46),$N46),"NA"))</f>
        <v>2</v>
      </c>
      <c r="BB46" s="103" t="n">
        <f aca="true">IF($J46="","",IF(ISNUMBER(OFFSET('Data transformed'!$A$4,MATCH($A46,'Data transformed'!$A$5:$A$185,0),MATCH(BB$4,'Data transformed'!$4:$4,0)-1)), MIN(MAX(OFFSET('Data transformed'!$A$4,MATCH($A46,'Data transformed'!$A$5:$A$185,0),MATCH(BB$4,'Data transformed'!$4:$4,0)-1),$M46),$N46),"NA"))</f>
        <v>2</v>
      </c>
      <c r="BC46" s="103" t="n">
        <f aca="true">IF($J46="","",IF(ISNUMBER(OFFSET('Data transformed'!$A$4,MATCH($A46,'Data transformed'!$A$5:$A$185,0),MATCH(BC$4,'Data transformed'!$4:$4,0)-1)), MIN(MAX(OFFSET('Data transformed'!$A$4,MATCH($A46,'Data transformed'!$A$5:$A$185,0),MATCH(BC$4,'Data transformed'!$4:$4,0)-1),$M46),$N46),"NA"))</f>
        <v>1</v>
      </c>
      <c r="BD46" s="103" t="n">
        <f aca="true">IF($J46="","",IF(ISNUMBER(OFFSET('Data transformed'!$A$4,MATCH($A46,'Data transformed'!$A$5:$A$185,0),MATCH(BD$4,'Data transformed'!$4:$4,0)-1)), MIN(MAX(OFFSET('Data transformed'!$A$4,MATCH($A46,'Data transformed'!$A$5:$A$185,0),MATCH(BD$4,'Data transformed'!$4:$4,0)-1),$M46),$N46),"NA"))</f>
        <v>2</v>
      </c>
      <c r="BE46" s="103" t="n">
        <f aca="true">IF($J46="","",IF(ISNUMBER(OFFSET('Data transformed'!$A$4,MATCH($A46,'Data transformed'!$A$5:$A$185,0),MATCH(BE$4,'Data transformed'!$4:$4,0)-1)), MIN(MAX(OFFSET('Data transformed'!$A$4,MATCH($A46,'Data transformed'!$A$5:$A$185,0),MATCH(BE$4,'Data transformed'!$4:$4,0)-1),$M46),$N46),"NA"))</f>
        <v>2</v>
      </c>
      <c r="BF46" s="103" t="n">
        <f aca="true">IF($J46="","",IF(ISNUMBER(OFFSET('Data transformed'!$A$4,MATCH($A46,'Data transformed'!$A$5:$A$185,0),MATCH(BF$4,'Data transformed'!$4:$4,0)-1)), MIN(MAX(OFFSET('Data transformed'!$A$4,MATCH($A46,'Data transformed'!$A$5:$A$185,0),MATCH(BF$4,'Data transformed'!$4:$4,0)-1),$M46),$N46),"NA"))</f>
        <v>2</v>
      </c>
      <c r="BG46" s="103" t="n">
        <f aca="true">IF($J46="","",IF(ISNUMBER(OFFSET('Data transformed'!$A$4,MATCH($A46,'Data transformed'!$A$5:$A$185,0),MATCH(BG$4,'Data transformed'!$4:$4,0)-1)), MIN(MAX(OFFSET('Data transformed'!$A$4,MATCH($A46,'Data transformed'!$A$5:$A$185,0),MATCH(BG$4,'Data transformed'!$4:$4,0)-1),$M46),$N46),"NA"))</f>
        <v>2</v>
      </c>
      <c r="BH46" s="103" t="n">
        <f aca="true">IF($J46="","",IF(ISNUMBER(OFFSET('Data transformed'!$A$4,MATCH($A46,'Data transformed'!$A$5:$A$185,0),MATCH(BH$4,'Data transformed'!$4:$4,0)-1)), MIN(MAX(OFFSET('Data transformed'!$A$4,MATCH($A46,'Data transformed'!$A$5:$A$185,0),MATCH(BH$4,'Data transformed'!$4:$4,0)-1),$M46),$N46),"NA"))</f>
        <v>2</v>
      </c>
      <c r="BI46" s="103" t="n">
        <f aca="true">IF($J46="","",IF(ISNUMBER(OFFSET('Data transformed'!$A$4,MATCH($A46,'Data transformed'!$A$5:$A$185,0),MATCH(BI$4,'Data transformed'!$4:$4,0)-1)), MIN(MAX(OFFSET('Data transformed'!$A$4,MATCH($A46,'Data transformed'!$A$5:$A$185,0),MATCH(BI$4,'Data transformed'!$4:$4,0)-1),$M46),$N46),"NA"))</f>
        <v>1</v>
      </c>
      <c r="BJ46" s="103" t="n">
        <f aca="true">IF($J46="","",IF(ISNUMBER(OFFSET('Data transformed'!$A$4,MATCH($A46,'Data transformed'!$A$5:$A$185,0),MATCH(BJ$4,'Data transformed'!$4:$4,0)-1)), MIN(MAX(OFFSET('Data transformed'!$A$4,MATCH($A46,'Data transformed'!$A$5:$A$185,0),MATCH(BJ$4,'Data transformed'!$4:$4,0)-1),$M46),$N46),"NA"))</f>
        <v>2</v>
      </c>
      <c r="BK46" s="103" t="n">
        <f aca="true">IF($J46="","",IF(ISNUMBER(OFFSET('Data transformed'!$A$4,MATCH($A46,'Data transformed'!$A$5:$A$185,0),MATCH(BK$4,'Data transformed'!$4:$4,0)-1)), MIN(MAX(OFFSET('Data transformed'!$A$4,MATCH($A46,'Data transformed'!$A$5:$A$185,0),MATCH(BK$4,'Data transformed'!$4:$4,0)-1),$M46),$N46),"NA"))</f>
        <v>2</v>
      </c>
      <c r="BL46" s="103" t="n">
        <f aca="true">IF($J46="","",IF(ISNUMBER(OFFSET('Data transformed'!$A$4,MATCH($A46,'Data transformed'!$A$5:$A$185,0),MATCH(BL$4,'Data transformed'!$4:$4,0)-1)), MIN(MAX(OFFSET('Data transformed'!$A$4,MATCH($A46,'Data transformed'!$A$5:$A$185,0),MATCH(BL$4,'Data transformed'!$4:$4,0)-1),$M46),$N46),"NA"))</f>
        <v>2</v>
      </c>
      <c r="BM46" s="103" t="n">
        <f aca="true">IF($J46="","",IF(ISNUMBER(OFFSET('Data transformed'!$A$4,MATCH($A46,'Data transformed'!$A$5:$A$185,0),MATCH(BM$4,'Data transformed'!$4:$4,0)-1)), MIN(MAX(OFFSET('Data transformed'!$A$4,MATCH($A46,'Data transformed'!$A$5:$A$185,0),MATCH(BM$4,'Data transformed'!$4:$4,0)-1),$M46),$N46),"NA"))</f>
        <v>2</v>
      </c>
      <c r="BN46" s="103" t="n">
        <f aca="true">IF($J46="","",IF(ISNUMBER(OFFSET('Data transformed'!$A$4,MATCH($A46,'Data transformed'!$A$5:$A$185,0),MATCH(BN$4,'Data transformed'!$4:$4,0)-1)), MIN(MAX(OFFSET('Data transformed'!$A$4,MATCH($A46,'Data transformed'!$A$5:$A$185,0),MATCH(BN$4,'Data transformed'!$4:$4,0)-1),$M46),$N46),"NA"))</f>
        <v>1</v>
      </c>
      <c r="BO46" s="103" t="n">
        <f aca="true">IF($J46="","",IF(ISNUMBER(OFFSET('Data transformed'!$A$4,MATCH($A46,'Data transformed'!$A$5:$A$185,0),MATCH(BO$4,'Data transformed'!$4:$4,0)-1)), MIN(MAX(OFFSET('Data transformed'!$A$4,MATCH($A46,'Data transformed'!$A$5:$A$185,0),MATCH(BO$4,'Data transformed'!$4:$4,0)-1),$M46),$N46),"NA"))</f>
        <v>2</v>
      </c>
      <c r="BP46" s="103" t="n">
        <f aca="true">IF($J46="","",IF(ISNUMBER(OFFSET('Data transformed'!$A$4,MATCH($A46,'Data transformed'!$A$5:$A$185,0),MATCH(BP$4,'Data transformed'!$4:$4,0)-1)), MIN(MAX(OFFSET('Data transformed'!$A$4,MATCH($A46,'Data transformed'!$A$5:$A$185,0),MATCH(BP$4,'Data transformed'!$4:$4,0)-1),$M46),$N46),"NA"))</f>
        <v>2</v>
      </c>
      <c r="BQ46" s="103" t="n">
        <f aca="true">IF($J46="","",IF(ISNUMBER(OFFSET('Data transformed'!$A$4,MATCH($A46,'Data transformed'!$A$5:$A$185,0),MATCH(BQ$4,'Data transformed'!$4:$4,0)-1)), MIN(MAX(OFFSET('Data transformed'!$A$4,MATCH($A46,'Data transformed'!$A$5:$A$185,0),MATCH(BQ$4,'Data transformed'!$4:$4,0)-1),$M46),$N46),"NA"))</f>
        <v>2</v>
      </c>
      <c r="BR46" s="103" t="n">
        <f aca="true">IF($J46="","",IF(ISNUMBER(OFFSET('Data transformed'!$A$4,MATCH($A46,'Data transformed'!$A$5:$A$185,0),MATCH(BR$4,'Data transformed'!$4:$4,0)-1)), MIN(MAX(OFFSET('Data transformed'!$A$4,MATCH($A46,'Data transformed'!$A$5:$A$185,0),MATCH(BR$4,'Data transformed'!$4:$4,0)-1),$M46),$N46),"NA"))</f>
        <v>2</v>
      </c>
      <c r="BS46" s="103" t="n">
        <f aca="true">IF($J46="","",IF(ISNUMBER(OFFSET('Data transformed'!$A$4,MATCH($A46,'Data transformed'!$A$5:$A$185,0),MATCH(BS$4,'Data transformed'!$4:$4,0)-1)), MIN(MAX(OFFSET('Data transformed'!$A$4,MATCH($A46,'Data transformed'!$A$5:$A$185,0),MATCH(BS$4,'Data transformed'!$4:$4,0)-1),$M46),$N46),"NA"))</f>
        <v>1</v>
      </c>
      <c r="BT46" s="103" t="n">
        <f aca="true">IF($J46="","",IF(ISNUMBER(OFFSET('Data transformed'!$A$4,MATCH($A46,'Data transformed'!$A$5:$A$185,0),MATCH(BT$4,'Data transformed'!$4:$4,0)-1)), MIN(MAX(OFFSET('Data transformed'!$A$4,MATCH($A46,'Data transformed'!$A$5:$A$185,0),MATCH(BT$4,'Data transformed'!$4:$4,0)-1),$M46),$N46),"NA"))</f>
        <v>2</v>
      </c>
      <c r="BU46" s="103" t="n">
        <f aca="true">IF($J46="","",IF(ISNUMBER(OFFSET('Data transformed'!$A$4,MATCH($A46,'Data transformed'!$A$5:$A$185,0),MATCH(BU$4,'Data transformed'!$4:$4,0)-1)), MIN(MAX(OFFSET('Data transformed'!$A$4,MATCH($A46,'Data transformed'!$A$5:$A$185,0),MATCH(BU$4,'Data transformed'!$4:$4,0)-1),$M46),$N46),"NA"))</f>
        <v>2</v>
      </c>
      <c r="BV46" s="103" t="n">
        <f aca="true">IF($J46="","",IF(ISNUMBER(OFFSET('Data transformed'!$A$4,MATCH($A46,'Data transformed'!$A$5:$A$185,0),MATCH(BV$4,'Data transformed'!$4:$4,0)-1)), MIN(MAX(OFFSET('Data transformed'!$A$4,MATCH($A46,'Data transformed'!$A$5:$A$185,0),MATCH(BV$4,'Data transformed'!$4:$4,0)-1),$M46),$N46),"NA"))</f>
        <v>2</v>
      </c>
      <c r="BW46" s="103" t="n">
        <f aca="true">IF($J46="","",IF(ISNUMBER(OFFSET('Data transformed'!$A$4,MATCH($A46,'Data transformed'!$A$5:$A$185,0),MATCH(BW$4,'Data transformed'!$4:$4,0)-1)), MIN(MAX(OFFSET('Data transformed'!$A$4,MATCH($A46,'Data transformed'!$A$5:$A$185,0),MATCH(BW$4,'Data transformed'!$4:$4,0)-1),$M46),$N46),"NA"))</f>
        <v>2</v>
      </c>
      <c r="BX46" s="103" t="n">
        <f aca="true">IF($J46="","",IF(ISNUMBER(OFFSET('Data transformed'!$A$4,MATCH($A46,'Data transformed'!$A$5:$A$185,0),MATCH(BX$4,'Data transformed'!$4:$4,0)-1)), MIN(MAX(OFFSET('Data transformed'!$A$4,MATCH($A46,'Data transformed'!$A$5:$A$185,0),MATCH(BX$4,'Data transformed'!$4:$4,0)-1),$M46),$N46),"NA"))</f>
        <v>2</v>
      </c>
      <c r="BY46" s="103" t="n">
        <f aca="true">IF($J46="","",IF(ISNUMBER(OFFSET('Data transformed'!$A$4,MATCH($A46,'Data transformed'!$A$5:$A$185,0),MATCH(BY$4,'Data transformed'!$4:$4,0)-1)), MIN(MAX(OFFSET('Data transformed'!$A$4,MATCH($A46,'Data transformed'!$A$5:$A$185,0),MATCH(BY$4,'Data transformed'!$4:$4,0)-1),$M46),$N46),"NA"))</f>
        <v>1</v>
      </c>
      <c r="BZ46" s="103" t="n">
        <f aca="true">IF($J46="","",IF(ISNUMBER(OFFSET('Data transformed'!$A$4,MATCH($A46,'Data transformed'!$A$5:$A$185,0),MATCH(BZ$4,'Data transformed'!$4:$4,0)-1)), MIN(MAX(OFFSET('Data transformed'!$A$4,MATCH($A46,'Data transformed'!$A$5:$A$185,0),MATCH(BZ$4,'Data transformed'!$4:$4,0)-1),$M46),$N46),"NA"))</f>
        <v>2</v>
      </c>
      <c r="CA46" s="103" t="n">
        <f aca="true">IF($J46="","",IF(ISNUMBER(OFFSET('Data transformed'!$A$4,MATCH($A46,'Data transformed'!$A$5:$A$185,0),MATCH(CA$4,'Data transformed'!$4:$4,0)-1)), MIN(MAX(OFFSET('Data transformed'!$A$4,MATCH($A46,'Data transformed'!$A$5:$A$185,0),MATCH(CA$4,'Data transformed'!$4:$4,0)-1),$M46),$N46),"NA"))</f>
        <v>2</v>
      </c>
      <c r="CB46" s="103" t="n">
        <f aca="true">IF($J46="","",IF(ISNUMBER(OFFSET('Data transformed'!$A$4,MATCH($A46,'Data transformed'!$A$5:$A$185,0),MATCH(CB$4,'Data transformed'!$4:$4,0)-1)), MIN(MAX(OFFSET('Data transformed'!$A$4,MATCH($A46,'Data transformed'!$A$5:$A$185,0),MATCH(CB$4,'Data transformed'!$4:$4,0)-1),$M46),$N46),"NA"))</f>
        <v>2</v>
      </c>
      <c r="CC46" s="103" t="n">
        <f aca="true">IF($J46="","",IF(ISNUMBER(OFFSET('Data transformed'!$A$4,MATCH($A46,'Data transformed'!$A$5:$A$185,0),MATCH(CC$4,'Data transformed'!$4:$4,0)-1)), MIN(MAX(OFFSET('Data transformed'!$A$4,MATCH($A46,'Data transformed'!$A$5:$A$185,0),MATCH(CC$4,'Data transformed'!$4:$4,0)-1),$M46),$N46),"NA"))</f>
        <v>2</v>
      </c>
      <c r="CD46" s="103" t="n">
        <f aca="true">IF($J46="","",IF(ISNUMBER(OFFSET('Data transformed'!$A$4,MATCH($A46,'Data transformed'!$A$5:$A$185,0),MATCH(CD$4,'Data transformed'!$4:$4,0)-1)), MIN(MAX(OFFSET('Data transformed'!$A$4,MATCH($A46,'Data transformed'!$A$5:$A$185,0),MATCH(CD$4,'Data transformed'!$4:$4,0)-1),$M46),$N46),"NA"))</f>
        <v>1</v>
      </c>
      <c r="CE46" s="103" t="n">
        <f aca="true">IF($J46="","",IF(ISNUMBER(OFFSET('Data transformed'!$A$4,MATCH($A46,'Data transformed'!$A$5:$A$185,0),MATCH(CE$4,'Data transformed'!$4:$4,0)-1)), MIN(MAX(OFFSET('Data transformed'!$A$4,MATCH($A46,'Data transformed'!$A$5:$A$185,0),MATCH(CE$4,'Data transformed'!$4:$4,0)-1),$M46),$N46),"NA"))</f>
        <v>1</v>
      </c>
      <c r="CF46" s="103" t="n">
        <f aca="true">IF($J46="","",IF(ISNUMBER(OFFSET('Data transformed'!$A$4,MATCH($A46,'Data transformed'!$A$5:$A$185,0),MATCH(CF$4,'Data transformed'!$4:$4,0)-1)), MIN(MAX(OFFSET('Data transformed'!$A$4,MATCH($A46,'Data transformed'!$A$5:$A$185,0),MATCH(CF$4,'Data transformed'!$4:$4,0)-1),$M46),$N46),"NA"))</f>
        <v>2</v>
      </c>
      <c r="CG46" s="103" t="n">
        <f aca="true">IF($J46="","",IF(ISNUMBER(OFFSET('Data transformed'!$A$4,MATCH($A46,'Data transformed'!$A$5:$A$185,0),MATCH(CG$4,'Data transformed'!$4:$4,0)-1)), MIN(MAX(OFFSET('Data transformed'!$A$4,MATCH($A46,'Data transformed'!$A$5:$A$185,0),MATCH(CG$4,'Data transformed'!$4:$4,0)-1),$M46),$N46),"NA"))</f>
        <v>1</v>
      </c>
      <c r="CH46" s="103" t="n">
        <f aca="true">IF($J46="","",IF(ISNUMBER(OFFSET('Data transformed'!$A$4,MATCH($A46,'Data transformed'!$A$5:$A$185,0),MATCH(CH$4,'Data transformed'!$4:$4,0)-1)), MIN(MAX(OFFSET('Data transformed'!$A$4,MATCH($A46,'Data transformed'!$A$5:$A$185,0),MATCH(CH$4,'Data transformed'!$4:$4,0)-1),$M46),$N46),"NA"))</f>
        <v>2</v>
      </c>
      <c r="CI46" s="103" t="n">
        <f aca="true">IF($J46="","",IF(ISNUMBER(OFFSET('Data transformed'!$A$4,MATCH($A46,'Data transformed'!$A$5:$A$185,0),MATCH(CI$4,'Data transformed'!$4:$4,0)-1)), MIN(MAX(OFFSET('Data transformed'!$A$4,MATCH($A46,'Data transformed'!$A$5:$A$185,0),MATCH(CI$4,'Data transformed'!$4:$4,0)-1),$M46),$N46),"NA"))</f>
        <v>1</v>
      </c>
      <c r="CJ46" s="103" t="n">
        <f aca="true">IF($J46="","",IF(ISNUMBER(OFFSET('Data transformed'!$A$4,MATCH($A46,'Data transformed'!$A$5:$A$185,0),MATCH(CJ$4,'Data transformed'!$4:$4,0)-1)), MIN(MAX(OFFSET('Data transformed'!$A$4,MATCH($A46,'Data transformed'!$A$5:$A$185,0),MATCH(CJ$4,'Data transformed'!$4:$4,0)-1),$M46),$N46),"NA"))</f>
        <v>1</v>
      </c>
      <c r="CK46" s="103" t="n">
        <f aca="true">IF($J46="","",IF(ISNUMBER(OFFSET('Data transformed'!$A$4,MATCH($A46,'Data transformed'!$A$5:$A$185,0),MATCH(CK$4,'Data transformed'!$4:$4,0)-1)), MIN(MAX(OFFSET('Data transformed'!$A$4,MATCH($A46,'Data transformed'!$A$5:$A$185,0),MATCH(CK$4,'Data transformed'!$4:$4,0)-1),$M46),$N46),"NA"))</f>
        <v>2</v>
      </c>
      <c r="CL46" s="103" t="n">
        <f aca="true">IF($J46="","",IF(ISNUMBER(OFFSET('Data transformed'!$A$4,MATCH($A46,'Data transformed'!$A$5:$A$185,0),MATCH(CL$4,'Data transformed'!$4:$4,0)-1)), MIN(MAX(OFFSET('Data transformed'!$A$4,MATCH($A46,'Data transformed'!$A$5:$A$185,0),MATCH(CL$4,'Data transformed'!$4:$4,0)-1),$M46),$N46),"NA"))</f>
        <v>2</v>
      </c>
      <c r="CM46" s="103" t="n">
        <f aca="true">IF($J46="","",IF(ISNUMBER(OFFSET('Data transformed'!$A$4,MATCH($A46,'Data transformed'!$A$5:$A$185,0),MATCH(CM$4,'Data transformed'!$4:$4,0)-1)), MIN(MAX(OFFSET('Data transformed'!$A$4,MATCH($A46,'Data transformed'!$A$5:$A$185,0),MATCH(CM$4,'Data transformed'!$4:$4,0)-1),$M46),$N46),"NA"))</f>
        <v>2</v>
      </c>
      <c r="CN46" s="103" t="n">
        <f aca="true">IF($J46="","",IF(ISNUMBER(OFFSET('Data transformed'!$A$4,MATCH($A46,'Data transformed'!$A$5:$A$185,0),MATCH(CN$4,'Data transformed'!$4:$4,0)-1)), MIN(MAX(OFFSET('Data transformed'!$A$4,MATCH($A46,'Data transformed'!$A$5:$A$185,0),MATCH(CN$4,'Data transformed'!$4:$4,0)-1),$M46),$N46),"NA"))</f>
        <v>1</v>
      </c>
      <c r="CO46" s="103" t="n">
        <f aca="true">IF($J46="","",IF(ISNUMBER(OFFSET('Data transformed'!$A$4,MATCH($A46,'Data transformed'!$A$5:$A$185,0),MATCH(CO$4,'Data transformed'!$4:$4,0)-1)), MIN(MAX(OFFSET('Data transformed'!$A$4,MATCH($A46,'Data transformed'!$A$5:$A$185,0),MATCH(CO$4,'Data transformed'!$4:$4,0)-1),$M46),$N46),"NA"))</f>
        <v>2</v>
      </c>
      <c r="CP46" s="103" t="n">
        <f aca="true">IF($J46="","",IF(ISNUMBER(OFFSET('Data transformed'!$A$4,MATCH($A46,'Data transformed'!$A$5:$A$185,0),MATCH(CP$4,'Data transformed'!$4:$4,0)-1)), MIN(MAX(OFFSET('Data transformed'!$A$4,MATCH($A46,'Data transformed'!$A$5:$A$185,0),MATCH(CP$4,'Data transformed'!$4:$4,0)-1),$M46),$N46),"NA"))</f>
        <v>2</v>
      </c>
      <c r="CQ46" s="103" t="n">
        <f aca="true">IF($J46="","",IF(ISNUMBER(OFFSET('Data transformed'!$A$4,MATCH($A46,'Data transformed'!$A$5:$A$185,0),MATCH(CQ$4,'Data transformed'!$4:$4,0)-1)), MIN(MAX(OFFSET('Data transformed'!$A$4,MATCH($A46,'Data transformed'!$A$5:$A$185,0),MATCH(CQ$4,'Data transformed'!$4:$4,0)-1),$M46),$N46),"NA"))</f>
        <v>2</v>
      </c>
      <c r="CR46" s="103" t="n">
        <f aca="true">IF($J46="","",IF(ISNUMBER(OFFSET('Data transformed'!$A$4,MATCH($A46,'Data transformed'!$A$5:$A$185,0),MATCH(CR$4,'Data transformed'!$4:$4,0)-1)), MIN(MAX(OFFSET('Data transformed'!$A$4,MATCH($A46,'Data transformed'!$A$5:$A$185,0),MATCH(CR$4,'Data transformed'!$4:$4,0)-1),$M46),$N46),"NA"))</f>
        <v>2</v>
      </c>
      <c r="CS46" s="103" t="n">
        <f aca="true">IF($J46="","",IF(ISNUMBER(OFFSET('Data transformed'!$A$4,MATCH($A46,'Data transformed'!$A$5:$A$185,0),MATCH(CS$4,'Data transformed'!$4:$4,0)-1)), MIN(MAX(OFFSET('Data transformed'!$A$4,MATCH($A46,'Data transformed'!$A$5:$A$185,0),MATCH(CS$4,'Data transformed'!$4:$4,0)-1),$M46),$N46),"NA"))</f>
        <v>2</v>
      </c>
      <c r="CT46" s="103" t="n">
        <f aca="true">IF($J46="","",IF(ISNUMBER(OFFSET('Data transformed'!$A$4,MATCH($A46,'Data transformed'!$A$5:$A$185,0),MATCH(CT$4,'Data transformed'!$4:$4,0)-1)), MIN(MAX(OFFSET('Data transformed'!$A$4,MATCH($A46,'Data transformed'!$A$5:$A$185,0),MATCH(CT$4,'Data transformed'!$4:$4,0)-1),$M46),$N46),"NA"))</f>
        <v>2</v>
      </c>
      <c r="CU46" s="103" t="n">
        <f aca="true">IF($J46="","",IF(ISNUMBER(OFFSET('Data transformed'!$A$4,MATCH($A46,'Data transformed'!$A$5:$A$185,0),MATCH(CU$4,'Data transformed'!$4:$4,0)-1)), MIN(MAX(OFFSET('Data transformed'!$A$4,MATCH($A46,'Data transformed'!$A$5:$A$185,0),MATCH(CU$4,'Data transformed'!$4:$4,0)-1),$M46),$N46),"NA"))</f>
        <v>1</v>
      </c>
    </row>
    <row r="47" s="103" customFormat="true" ht="15.5" hidden="false" customHeight="false" outlineLevel="0" collapsed="false">
      <c r="A47" s="107" t="n">
        <v>2133</v>
      </c>
      <c r="B47" s="107" t="n">
        <v>4</v>
      </c>
      <c r="C47" s="103" t="str">
        <f aca="true">IF(ISBLANK(OFFSET('Raw Data'!$A$3,MATCH($A47,'Raw Data'!$B$4:$B$185,0),MATCH(C$4,'Raw Data'!$3:$3,0)-1)),"",OFFSET('Raw Data'!$A$3,MATCH($A47,'Raw Data'!$B$4:$B$185,0),MATCH(C$4,'Raw Data'!$3:$3,0)-1))</f>
        <v/>
      </c>
      <c r="D47" s="103" t="str">
        <f aca="true">IF(ISBLANK(OFFSET('Raw Data'!$A$3,MATCH($A47,'Raw Data'!$B$4:$B$185,0),MATCH(D$4,'Raw Data'!$3:$3,0)-1)),"",OFFSET('Raw Data'!$A$3,MATCH($A47,'Raw Data'!$B$4:$B$185,0),MATCH(D$4,'Raw Data'!$3:$3,0)-1))</f>
        <v>Countries with a main consumer protection authority/agency</v>
      </c>
      <c r="E47" s="103" t="str">
        <f aca="true">IF(ISBLANK(OFFSET('Raw Data'!$A$3,MATCH($A47,'Raw Data'!$B$4:$B$185,0),MATCH(E$4,'Raw Data'!$3:$3,0)-1)),"",OFFSET('Raw Data'!$A$3,MATCH($A47,'Raw Data'!$B$4:$B$185,0),MATCH(E$4,'Raw Data'!$3:$3,0)-1))</f>
        <v/>
      </c>
      <c r="J47" s="103" t="n">
        <f aca="true" t="array" ref="J47:J47">IFERROR(_xlfn.QUARTILE.INC(IF(ISNUMBER(OFFSET('Data transformed'!$N$4,MATCH('outliers treatment'!$A47,'Data transformed'!$A$5:$A$185),1,1,COUNTA('Data transformed'!$O$4:$CX$4))),OFFSET('Data transformed'!$N$4,MATCH('outliers treatment'!$A47,'Data transformed'!$A$5:$A$185),1,1,COUNTA('Data transformed'!$O$4:$CX$4))),1),"")</f>
        <v>0</v>
      </c>
      <c r="K47" s="103" t="n">
        <f aca="true" t="array" ref="K47:K47">IFERROR(_xlfn.QUARTILE.INC(IF(ISNUMBER(OFFSET('Data transformed'!$N$4,MATCH('outliers treatment'!$A47,'Data transformed'!$A$5:$A$185),1,1,COUNTA('Data transformed'!$O$4:$CX$4))),OFFSET('Data transformed'!$N$4,MATCH('outliers treatment'!$A47,'Data transformed'!$A$5:$A$185),1,1,COUNTA('Data transformed'!$O$4:$CX$4))),3),"")</f>
        <v>2</v>
      </c>
      <c r="L47" s="103" t="n">
        <f aca="false">IFERROR(K47-J47,"")</f>
        <v>2</v>
      </c>
      <c r="M47" s="103" t="n">
        <v>0</v>
      </c>
      <c r="N47" s="103" t="n">
        <v>2</v>
      </c>
      <c r="P47" s="105" t="n">
        <f aca="false" t="array" ref="P47:P47">IFERROR(SKEW(IF(ISNUMBER(T47:CU47),T47:CU47,"")),"")</f>
        <v>-0.669231835148778</v>
      </c>
      <c r="Q47" s="103" t="n">
        <f aca="true">IF(ISBLANK(OFFSET('Data above threshold'!$A$4,MATCH('Data above threshold'!$A46,'Data above threshold'!$A$5:$A$185,0),MATCH('Data above threshold'!N$4,'Data above threshold'!$4:$4,0)-1)),1,OFFSET('Data above threshold'!$A$4,MATCH('Data above threshold'!$A46,'Data above threshold'!$A$5:$A$185,0),MATCH('Data above threshold'!N$4,'Data above threshold'!$4:$4,0)-1))</f>
        <v>0</v>
      </c>
      <c r="R47" s="103" t="n">
        <f aca="false">IF($J47="","",COUNTIF(T47:CU47,M47)+ COUNTIF(T47:CQ47,N47))</f>
        <v>73</v>
      </c>
      <c r="S47" s="106" t="n">
        <f aca="false" t="array" ref="S47:S47">IF(B47&lt;4,"",1-IFERROR(SUM(ISNUMBER(T47:CU47)*(1-$T$3:$CU$3))/COUNTIF($T$3:$CU$3,0),0))</f>
        <v>0</v>
      </c>
      <c r="T47" s="103" t="n">
        <f aca="true">IF($J47="","",IF(ISNUMBER(OFFSET('Data transformed'!$A$4,MATCH($A47,'Data transformed'!$A$5:$A$185,0),MATCH(T$4,'Data transformed'!$4:$4,0)-1)), MIN(MAX(OFFSET('Data transformed'!$A$4,MATCH($A47,'Data transformed'!$A$5:$A$185,0),MATCH(T$4,'Data transformed'!$4:$4,0)-1),$M47),$N47),"NA"))</f>
        <v>2</v>
      </c>
      <c r="U47" s="103" t="n">
        <f aca="true">IF($J47="","",IF(ISNUMBER(OFFSET('Data transformed'!$A$4,MATCH($A47,'Data transformed'!$A$5:$A$185,0),MATCH(U$4,'Data transformed'!$4:$4,0)-1)), MIN(MAX(OFFSET('Data transformed'!$A$4,MATCH($A47,'Data transformed'!$A$5:$A$185,0),MATCH(U$4,'Data transformed'!$4:$4,0)-1),$M47),$N47),"NA"))</f>
        <v>2</v>
      </c>
      <c r="V47" s="103" t="n">
        <f aca="true">IF($J47="","",IF(ISNUMBER(OFFSET('Data transformed'!$A$4,MATCH($A47,'Data transformed'!$A$5:$A$185,0),MATCH(V$4,'Data transformed'!$4:$4,0)-1)), MIN(MAX(OFFSET('Data transformed'!$A$4,MATCH($A47,'Data transformed'!$A$5:$A$185,0),MATCH(V$4,'Data transformed'!$4:$4,0)-1),$M47),$N47),"NA"))</f>
        <v>1</v>
      </c>
      <c r="W47" s="103" t="n">
        <f aca="true">IF($J47="","",IF(ISNUMBER(OFFSET('Data transformed'!$A$4,MATCH($A47,'Data transformed'!$A$5:$A$185,0),MATCH(W$4,'Data transformed'!$4:$4,0)-1)), MIN(MAX(OFFSET('Data transformed'!$A$4,MATCH($A47,'Data transformed'!$A$5:$A$185,0),MATCH(W$4,'Data transformed'!$4:$4,0)-1),$M47),$N47),"NA"))</f>
        <v>2</v>
      </c>
      <c r="X47" s="103" t="n">
        <f aca="true">IF($J47="","",IF(ISNUMBER(OFFSET('Data transformed'!$A$4,MATCH($A47,'Data transformed'!$A$5:$A$185,0),MATCH(X$4,'Data transformed'!$4:$4,0)-1)), MIN(MAX(OFFSET('Data transformed'!$A$4,MATCH($A47,'Data transformed'!$A$5:$A$185,0),MATCH(X$4,'Data transformed'!$4:$4,0)-1),$M47),$N47),"NA"))</f>
        <v>2</v>
      </c>
      <c r="Y47" s="103" t="n">
        <f aca="true">IF($J47="","",IF(ISNUMBER(OFFSET('Data transformed'!$A$4,MATCH($A47,'Data transformed'!$A$5:$A$185,0),MATCH(Y$4,'Data transformed'!$4:$4,0)-1)), MIN(MAX(OFFSET('Data transformed'!$A$4,MATCH($A47,'Data transformed'!$A$5:$A$185,0),MATCH(Y$4,'Data transformed'!$4:$4,0)-1),$M47),$N47),"NA"))</f>
        <v>2</v>
      </c>
      <c r="Z47" s="103" t="n">
        <f aca="true">IF($J47="","",IF(ISNUMBER(OFFSET('Data transformed'!$A$4,MATCH($A47,'Data transformed'!$A$5:$A$185,0),MATCH(Z$4,'Data transformed'!$4:$4,0)-1)), MIN(MAX(OFFSET('Data transformed'!$A$4,MATCH($A47,'Data transformed'!$A$5:$A$185,0),MATCH(Z$4,'Data transformed'!$4:$4,0)-1),$M47),$N47),"NA"))</f>
        <v>2</v>
      </c>
      <c r="AA47" s="103" t="n">
        <f aca="true">IF($J47="","",IF(ISNUMBER(OFFSET('Data transformed'!$A$4,MATCH($A47,'Data transformed'!$A$5:$A$185,0),MATCH(AA$4,'Data transformed'!$4:$4,0)-1)), MIN(MAX(OFFSET('Data transformed'!$A$4,MATCH($A47,'Data transformed'!$A$5:$A$185,0),MATCH(AA$4,'Data transformed'!$4:$4,0)-1),$M47),$N47),"NA"))</f>
        <v>0</v>
      </c>
      <c r="AB47" s="103" t="n">
        <f aca="true">IF($J47="","",IF(ISNUMBER(OFFSET('Data transformed'!$A$4,MATCH($A47,'Data transformed'!$A$5:$A$185,0),MATCH(AB$4,'Data transformed'!$4:$4,0)-1)), MIN(MAX(OFFSET('Data transformed'!$A$4,MATCH($A47,'Data transformed'!$A$5:$A$185,0),MATCH(AB$4,'Data transformed'!$4:$4,0)-1),$M47),$N47),"NA"))</f>
        <v>2</v>
      </c>
      <c r="AC47" s="103" t="n">
        <f aca="true">IF($J47="","",IF(ISNUMBER(OFFSET('Data transformed'!$A$4,MATCH($A47,'Data transformed'!$A$5:$A$185,0),MATCH(AC$4,'Data transformed'!$4:$4,0)-1)), MIN(MAX(OFFSET('Data transformed'!$A$4,MATCH($A47,'Data transformed'!$A$5:$A$185,0),MATCH(AC$4,'Data transformed'!$4:$4,0)-1),$M47),$N47),"NA"))</f>
        <v>2</v>
      </c>
      <c r="AD47" s="103" t="n">
        <f aca="true">IF($J47="","",IF(ISNUMBER(OFFSET('Data transformed'!$A$4,MATCH($A47,'Data transformed'!$A$5:$A$185,0),MATCH(AD$4,'Data transformed'!$4:$4,0)-1)), MIN(MAX(OFFSET('Data transformed'!$A$4,MATCH($A47,'Data transformed'!$A$5:$A$185,0),MATCH(AD$4,'Data transformed'!$4:$4,0)-1),$M47),$N47),"NA"))</f>
        <v>0</v>
      </c>
      <c r="AE47" s="103" t="n">
        <f aca="true">IF($J47="","",IF(ISNUMBER(OFFSET('Data transformed'!$A$4,MATCH($A47,'Data transformed'!$A$5:$A$185,0),MATCH(AE$4,'Data transformed'!$4:$4,0)-1)), MIN(MAX(OFFSET('Data transformed'!$A$4,MATCH($A47,'Data transformed'!$A$5:$A$185,0),MATCH(AE$4,'Data transformed'!$4:$4,0)-1),$M47),$N47),"NA"))</f>
        <v>2</v>
      </c>
      <c r="AF47" s="103" t="n">
        <f aca="true">IF($J47="","",IF(ISNUMBER(OFFSET('Data transformed'!$A$4,MATCH($A47,'Data transformed'!$A$5:$A$185,0),MATCH(AF$4,'Data transformed'!$4:$4,0)-1)), MIN(MAX(OFFSET('Data transformed'!$A$4,MATCH($A47,'Data transformed'!$A$5:$A$185,0),MATCH(AF$4,'Data transformed'!$4:$4,0)-1),$M47),$N47),"NA"))</f>
        <v>2</v>
      </c>
      <c r="AG47" s="103" t="n">
        <f aca="true">IF($J47="","",IF(ISNUMBER(OFFSET('Data transformed'!$A$4,MATCH($A47,'Data transformed'!$A$5:$A$185,0),MATCH(AG$4,'Data transformed'!$4:$4,0)-1)), MIN(MAX(OFFSET('Data transformed'!$A$4,MATCH($A47,'Data transformed'!$A$5:$A$185,0),MATCH(AG$4,'Data transformed'!$4:$4,0)-1),$M47),$N47),"NA"))</f>
        <v>0</v>
      </c>
      <c r="AH47" s="103" t="n">
        <f aca="true">IF($J47="","",IF(ISNUMBER(OFFSET('Data transformed'!$A$4,MATCH($A47,'Data transformed'!$A$5:$A$185,0),MATCH(AH$4,'Data transformed'!$4:$4,0)-1)), MIN(MAX(OFFSET('Data transformed'!$A$4,MATCH($A47,'Data transformed'!$A$5:$A$185,0),MATCH(AH$4,'Data transformed'!$4:$4,0)-1),$M47),$N47),"NA"))</f>
        <v>2</v>
      </c>
      <c r="AI47" s="103" t="n">
        <f aca="true">IF($J47="","",IF(ISNUMBER(OFFSET('Data transformed'!$A$4,MATCH($A47,'Data transformed'!$A$5:$A$185,0),MATCH(AI$4,'Data transformed'!$4:$4,0)-1)), MIN(MAX(OFFSET('Data transformed'!$A$4,MATCH($A47,'Data transformed'!$A$5:$A$185,0),MATCH(AI$4,'Data transformed'!$4:$4,0)-1),$M47),$N47),"NA"))</f>
        <v>0</v>
      </c>
      <c r="AJ47" s="103" t="n">
        <f aca="true">IF($J47="","",IF(ISNUMBER(OFFSET('Data transformed'!$A$4,MATCH($A47,'Data transformed'!$A$5:$A$185,0),MATCH(AJ$4,'Data transformed'!$4:$4,0)-1)), MIN(MAX(OFFSET('Data transformed'!$A$4,MATCH($A47,'Data transformed'!$A$5:$A$185,0),MATCH(AJ$4,'Data transformed'!$4:$4,0)-1),$M47),$N47),"NA"))</f>
        <v>1</v>
      </c>
      <c r="AK47" s="103" t="n">
        <f aca="true">IF($J47="","",IF(ISNUMBER(OFFSET('Data transformed'!$A$4,MATCH($A47,'Data transformed'!$A$5:$A$185,0),MATCH(AK$4,'Data transformed'!$4:$4,0)-1)), MIN(MAX(OFFSET('Data transformed'!$A$4,MATCH($A47,'Data transformed'!$A$5:$A$185,0),MATCH(AK$4,'Data transformed'!$4:$4,0)-1),$M47),$N47),"NA"))</f>
        <v>2</v>
      </c>
      <c r="AL47" s="103" t="n">
        <f aca="true">IF($J47="","",IF(ISNUMBER(OFFSET('Data transformed'!$A$4,MATCH($A47,'Data transformed'!$A$5:$A$185,0),MATCH(AL$4,'Data transformed'!$4:$4,0)-1)), MIN(MAX(OFFSET('Data transformed'!$A$4,MATCH($A47,'Data transformed'!$A$5:$A$185,0),MATCH(AL$4,'Data transformed'!$4:$4,0)-1),$M47),$N47),"NA"))</f>
        <v>2</v>
      </c>
      <c r="AM47" s="103" t="n">
        <f aca="true">IF($J47="","",IF(ISNUMBER(OFFSET('Data transformed'!$A$4,MATCH($A47,'Data transformed'!$A$5:$A$185,0),MATCH(AM$4,'Data transformed'!$4:$4,0)-1)), MIN(MAX(OFFSET('Data transformed'!$A$4,MATCH($A47,'Data transformed'!$A$5:$A$185,0),MATCH(AM$4,'Data transformed'!$4:$4,0)-1),$M47),$N47),"NA"))</f>
        <v>2</v>
      </c>
      <c r="AN47" s="103" t="n">
        <f aca="true">IF($J47="","",IF(ISNUMBER(OFFSET('Data transformed'!$A$4,MATCH($A47,'Data transformed'!$A$5:$A$185,0),MATCH(AN$4,'Data transformed'!$4:$4,0)-1)), MIN(MAX(OFFSET('Data transformed'!$A$4,MATCH($A47,'Data transformed'!$A$5:$A$185,0),MATCH(AN$4,'Data transformed'!$4:$4,0)-1),$M47),$N47),"NA"))</f>
        <v>0</v>
      </c>
      <c r="AO47" s="103" t="n">
        <f aca="true">IF($J47="","",IF(ISNUMBER(OFFSET('Data transformed'!$A$4,MATCH($A47,'Data transformed'!$A$5:$A$185,0),MATCH(AO$4,'Data transformed'!$4:$4,0)-1)), MIN(MAX(OFFSET('Data transformed'!$A$4,MATCH($A47,'Data transformed'!$A$5:$A$185,0),MATCH(AO$4,'Data transformed'!$4:$4,0)-1),$M47),$N47),"NA"))</f>
        <v>2</v>
      </c>
      <c r="AP47" s="103" t="n">
        <f aca="true">IF($J47="","",IF(ISNUMBER(OFFSET('Data transformed'!$A$4,MATCH($A47,'Data transformed'!$A$5:$A$185,0),MATCH(AP$4,'Data transformed'!$4:$4,0)-1)), MIN(MAX(OFFSET('Data transformed'!$A$4,MATCH($A47,'Data transformed'!$A$5:$A$185,0),MATCH(AP$4,'Data transformed'!$4:$4,0)-1),$M47),$N47),"NA"))</f>
        <v>2</v>
      </c>
      <c r="AQ47" s="103" t="n">
        <f aca="true">IF($J47="","",IF(ISNUMBER(OFFSET('Data transformed'!$A$4,MATCH($A47,'Data transformed'!$A$5:$A$185,0),MATCH(AQ$4,'Data transformed'!$4:$4,0)-1)), MIN(MAX(OFFSET('Data transformed'!$A$4,MATCH($A47,'Data transformed'!$A$5:$A$185,0),MATCH(AQ$4,'Data transformed'!$4:$4,0)-1),$M47),$N47),"NA"))</f>
        <v>0</v>
      </c>
      <c r="AR47" s="103" t="n">
        <f aca="true">IF($J47="","",IF(ISNUMBER(OFFSET('Data transformed'!$A$4,MATCH($A47,'Data transformed'!$A$5:$A$185,0),MATCH(AR$4,'Data transformed'!$4:$4,0)-1)), MIN(MAX(OFFSET('Data transformed'!$A$4,MATCH($A47,'Data transformed'!$A$5:$A$185,0),MATCH(AR$4,'Data transformed'!$4:$4,0)-1),$M47),$N47),"NA"))</f>
        <v>2</v>
      </c>
      <c r="AS47" s="103" t="n">
        <f aca="true">IF($J47="","",IF(ISNUMBER(OFFSET('Data transformed'!$A$4,MATCH($A47,'Data transformed'!$A$5:$A$185,0),MATCH(AS$4,'Data transformed'!$4:$4,0)-1)), MIN(MAX(OFFSET('Data transformed'!$A$4,MATCH($A47,'Data transformed'!$A$5:$A$185,0),MATCH(AS$4,'Data transformed'!$4:$4,0)-1),$M47),$N47),"NA"))</f>
        <v>2</v>
      </c>
      <c r="AT47" s="103" t="n">
        <f aca="true">IF($J47="","",IF(ISNUMBER(OFFSET('Data transformed'!$A$4,MATCH($A47,'Data transformed'!$A$5:$A$185,0),MATCH(AT$4,'Data transformed'!$4:$4,0)-1)), MIN(MAX(OFFSET('Data transformed'!$A$4,MATCH($A47,'Data transformed'!$A$5:$A$185,0),MATCH(AT$4,'Data transformed'!$4:$4,0)-1),$M47),$N47),"NA"))</f>
        <v>0</v>
      </c>
      <c r="AU47" s="103" t="n">
        <f aca="true">IF($J47="","",IF(ISNUMBER(OFFSET('Data transformed'!$A$4,MATCH($A47,'Data transformed'!$A$5:$A$185,0),MATCH(AU$4,'Data transformed'!$4:$4,0)-1)), MIN(MAX(OFFSET('Data transformed'!$A$4,MATCH($A47,'Data transformed'!$A$5:$A$185,0),MATCH(AU$4,'Data transformed'!$4:$4,0)-1),$M47),$N47),"NA"))</f>
        <v>0</v>
      </c>
      <c r="AV47" s="103" t="n">
        <f aca="true">IF($J47="","",IF(ISNUMBER(OFFSET('Data transformed'!$A$4,MATCH($A47,'Data transformed'!$A$5:$A$185,0),MATCH(AV$4,'Data transformed'!$4:$4,0)-1)), MIN(MAX(OFFSET('Data transformed'!$A$4,MATCH($A47,'Data transformed'!$A$5:$A$185,0),MATCH(AV$4,'Data transformed'!$4:$4,0)-1),$M47),$N47),"NA"))</f>
        <v>2</v>
      </c>
      <c r="AW47" s="103" t="n">
        <f aca="true">IF($J47="","",IF(ISNUMBER(OFFSET('Data transformed'!$A$4,MATCH($A47,'Data transformed'!$A$5:$A$185,0),MATCH(AW$4,'Data transformed'!$4:$4,0)-1)), MIN(MAX(OFFSET('Data transformed'!$A$4,MATCH($A47,'Data transformed'!$A$5:$A$185,0),MATCH(AW$4,'Data transformed'!$4:$4,0)-1),$M47),$N47),"NA"))</f>
        <v>2</v>
      </c>
      <c r="AX47" s="103" t="n">
        <f aca="true">IF($J47="","",IF(ISNUMBER(OFFSET('Data transformed'!$A$4,MATCH($A47,'Data transformed'!$A$5:$A$185,0),MATCH(AX$4,'Data transformed'!$4:$4,0)-1)), MIN(MAX(OFFSET('Data transformed'!$A$4,MATCH($A47,'Data transformed'!$A$5:$A$185,0),MATCH(AX$4,'Data transformed'!$4:$4,0)-1),$M47),$N47),"NA"))</f>
        <v>2</v>
      </c>
      <c r="AY47" s="103" t="n">
        <f aca="true">IF($J47="","",IF(ISNUMBER(OFFSET('Data transformed'!$A$4,MATCH($A47,'Data transformed'!$A$5:$A$185,0),MATCH(AY$4,'Data transformed'!$4:$4,0)-1)), MIN(MAX(OFFSET('Data transformed'!$A$4,MATCH($A47,'Data transformed'!$A$5:$A$185,0),MATCH(AY$4,'Data transformed'!$4:$4,0)-1),$M47),$N47),"NA"))</f>
        <v>2</v>
      </c>
      <c r="AZ47" s="103" t="n">
        <f aca="true">IF($J47="","",IF(ISNUMBER(OFFSET('Data transformed'!$A$4,MATCH($A47,'Data transformed'!$A$5:$A$185,0),MATCH(AZ$4,'Data transformed'!$4:$4,0)-1)), MIN(MAX(OFFSET('Data transformed'!$A$4,MATCH($A47,'Data transformed'!$A$5:$A$185,0),MATCH(AZ$4,'Data transformed'!$4:$4,0)-1),$M47),$N47),"NA"))</f>
        <v>2</v>
      </c>
      <c r="BA47" s="103" t="n">
        <f aca="true">IF($J47="","",IF(ISNUMBER(OFFSET('Data transformed'!$A$4,MATCH($A47,'Data transformed'!$A$5:$A$185,0),MATCH(BA$4,'Data transformed'!$4:$4,0)-1)), MIN(MAX(OFFSET('Data transformed'!$A$4,MATCH($A47,'Data transformed'!$A$5:$A$185,0),MATCH(BA$4,'Data transformed'!$4:$4,0)-1),$M47),$N47),"NA"))</f>
        <v>2</v>
      </c>
      <c r="BB47" s="103" t="n">
        <f aca="true">IF($J47="","",IF(ISNUMBER(OFFSET('Data transformed'!$A$4,MATCH($A47,'Data transformed'!$A$5:$A$185,0),MATCH(BB$4,'Data transformed'!$4:$4,0)-1)), MIN(MAX(OFFSET('Data transformed'!$A$4,MATCH($A47,'Data transformed'!$A$5:$A$185,0),MATCH(BB$4,'Data transformed'!$4:$4,0)-1),$M47),$N47),"NA"))</f>
        <v>2</v>
      </c>
      <c r="BC47" s="103" t="n">
        <f aca="true">IF($J47="","",IF(ISNUMBER(OFFSET('Data transformed'!$A$4,MATCH($A47,'Data transformed'!$A$5:$A$185,0),MATCH(BC$4,'Data transformed'!$4:$4,0)-1)), MIN(MAX(OFFSET('Data transformed'!$A$4,MATCH($A47,'Data transformed'!$A$5:$A$185,0),MATCH(BC$4,'Data transformed'!$4:$4,0)-1),$M47),$N47),"NA"))</f>
        <v>0</v>
      </c>
      <c r="BD47" s="103" t="n">
        <f aca="true">IF($J47="","",IF(ISNUMBER(OFFSET('Data transformed'!$A$4,MATCH($A47,'Data transformed'!$A$5:$A$185,0),MATCH(BD$4,'Data transformed'!$4:$4,0)-1)), MIN(MAX(OFFSET('Data transformed'!$A$4,MATCH($A47,'Data transformed'!$A$5:$A$185,0),MATCH(BD$4,'Data transformed'!$4:$4,0)-1),$M47),$N47),"NA"))</f>
        <v>2</v>
      </c>
      <c r="BE47" s="103" t="n">
        <f aca="true">IF($J47="","",IF(ISNUMBER(OFFSET('Data transformed'!$A$4,MATCH($A47,'Data transformed'!$A$5:$A$185,0),MATCH(BE$4,'Data transformed'!$4:$4,0)-1)), MIN(MAX(OFFSET('Data transformed'!$A$4,MATCH($A47,'Data transformed'!$A$5:$A$185,0),MATCH(BE$4,'Data transformed'!$4:$4,0)-1),$M47),$N47),"NA"))</f>
        <v>2</v>
      </c>
      <c r="BF47" s="103" t="n">
        <f aca="true">IF($J47="","",IF(ISNUMBER(OFFSET('Data transformed'!$A$4,MATCH($A47,'Data transformed'!$A$5:$A$185,0),MATCH(BF$4,'Data transformed'!$4:$4,0)-1)), MIN(MAX(OFFSET('Data transformed'!$A$4,MATCH($A47,'Data transformed'!$A$5:$A$185,0),MATCH(BF$4,'Data transformed'!$4:$4,0)-1),$M47),$N47),"NA"))</f>
        <v>2</v>
      </c>
      <c r="BG47" s="103" t="n">
        <f aca="true">IF($J47="","",IF(ISNUMBER(OFFSET('Data transformed'!$A$4,MATCH($A47,'Data transformed'!$A$5:$A$185,0),MATCH(BG$4,'Data transformed'!$4:$4,0)-1)), MIN(MAX(OFFSET('Data transformed'!$A$4,MATCH($A47,'Data transformed'!$A$5:$A$185,0),MATCH(BG$4,'Data transformed'!$4:$4,0)-1),$M47),$N47),"NA"))</f>
        <v>2</v>
      </c>
      <c r="BH47" s="103" t="n">
        <f aca="true">IF($J47="","",IF(ISNUMBER(OFFSET('Data transformed'!$A$4,MATCH($A47,'Data transformed'!$A$5:$A$185,0),MATCH(BH$4,'Data transformed'!$4:$4,0)-1)), MIN(MAX(OFFSET('Data transformed'!$A$4,MATCH($A47,'Data transformed'!$A$5:$A$185,0),MATCH(BH$4,'Data transformed'!$4:$4,0)-1),$M47),$N47),"NA"))</f>
        <v>2</v>
      </c>
      <c r="BI47" s="103" t="n">
        <f aca="true">IF($J47="","",IF(ISNUMBER(OFFSET('Data transformed'!$A$4,MATCH($A47,'Data transformed'!$A$5:$A$185,0),MATCH(BI$4,'Data transformed'!$4:$4,0)-1)), MIN(MAX(OFFSET('Data transformed'!$A$4,MATCH($A47,'Data transformed'!$A$5:$A$185,0),MATCH(BI$4,'Data transformed'!$4:$4,0)-1),$M47),$N47),"NA"))</f>
        <v>0</v>
      </c>
      <c r="BJ47" s="103" t="n">
        <f aca="true">IF($J47="","",IF(ISNUMBER(OFFSET('Data transformed'!$A$4,MATCH($A47,'Data transformed'!$A$5:$A$185,0),MATCH(BJ$4,'Data transformed'!$4:$4,0)-1)), MIN(MAX(OFFSET('Data transformed'!$A$4,MATCH($A47,'Data transformed'!$A$5:$A$185,0),MATCH(BJ$4,'Data transformed'!$4:$4,0)-1),$M47),$N47),"NA"))</f>
        <v>2</v>
      </c>
      <c r="BK47" s="103" t="n">
        <f aca="true">IF($J47="","",IF(ISNUMBER(OFFSET('Data transformed'!$A$4,MATCH($A47,'Data transformed'!$A$5:$A$185,0),MATCH(BK$4,'Data transformed'!$4:$4,0)-1)), MIN(MAX(OFFSET('Data transformed'!$A$4,MATCH($A47,'Data transformed'!$A$5:$A$185,0),MATCH(BK$4,'Data transformed'!$4:$4,0)-1),$M47),$N47),"NA"))</f>
        <v>0</v>
      </c>
      <c r="BL47" s="103" t="n">
        <f aca="true">IF($J47="","",IF(ISNUMBER(OFFSET('Data transformed'!$A$4,MATCH($A47,'Data transformed'!$A$5:$A$185,0),MATCH(BL$4,'Data transformed'!$4:$4,0)-1)), MIN(MAX(OFFSET('Data transformed'!$A$4,MATCH($A47,'Data transformed'!$A$5:$A$185,0),MATCH(BL$4,'Data transformed'!$4:$4,0)-1),$M47),$N47),"NA"))</f>
        <v>2</v>
      </c>
      <c r="BM47" s="103" t="n">
        <f aca="true">IF($J47="","",IF(ISNUMBER(OFFSET('Data transformed'!$A$4,MATCH($A47,'Data transformed'!$A$5:$A$185,0),MATCH(BM$4,'Data transformed'!$4:$4,0)-1)), MIN(MAX(OFFSET('Data transformed'!$A$4,MATCH($A47,'Data transformed'!$A$5:$A$185,0),MATCH(BM$4,'Data transformed'!$4:$4,0)-1),$M47),$N47),"NA"))</f>
        <v>2</v>
      </c>
      <c r="BN47" s="103" t="n">
        <f aca="true">IF($J47="","",IF(ISNUMBER(OFFSET('Data transformed'!$A$4,MATCH($A47,'Data transformed'!$A$5:$A$185,0),MATCH(BN$4,'Data transformed'!$4:$4,0)-1)), MIN(MAX(OFFSET('Data transformed'!$A$4,MATCH($A47,'Data transformed'!$A$5:$A$185,0),MATCH(BN$4,'Data transformed'!$4:$4,0)-1),$M47),$N47),"NA"))</f>
        <v>0</v>
      </c>
      <c r="BO47" s="103" t="n">
        <f aca="true">IF($J47="","",IF(ISNUMBER(OFFSET('Data transformed'!$A$4,MATCH($A47,'Data transformed'!$A$5:$A$185,0),MATCH(BO$4,'Data transformed'!$4:$4,0)-1)), MIN(MAX(OFFSET('Data transformed'!$A$4,MATCH($A47,'Data transformed'!$A$5:$A$185,0),MATCH(BO$4,'Data transformed'!$4:$4,0)-1),$M47),$N47),"NA"))</f>
        <v>2</v>
      </c>
      <c r="BP47" s="103" t="n">
        <f aca="true">IF($J47="","",IF(ISNUMBER(OFFSET('Data transformed'!$A$4,MATCH($A47,'Data transformed'!$A$5:$A$185,0),MATCH(BP$4,'Data transformed'!$4:$4,0)-1)), MIN(MAX(OFFSET('Data transformed'!$A$4,MATCH($A47,'Data transformed'!$A$5:$A$185,0),MATCH(BP$4,'Data transformed'!$4:$4,0)-1),$M47),$N47),"NA"))</f>
        <v>0</v>
      </c>
      <c r="BQ47" s="103" t="n">
        <f aca="true">IF($J47="","",IF(ISNUMBER(OFFSET('Data transformed'!$A$4,MATCH($A47,'Data transformed'!$A$5:$A$185,0),MATCH(BQ$4,'Data transformed'!$4:$4,0)-1)), MIN(MAX(OFFSET('Data transformed'!$A$4,MATCH($A47,'Data transformed'!$A$5:$A$185,0),MATCH(BQ$4,'Data transformed'!$4:$4,0)-1),$M47),$N47),"NA"))</f>
        <v>0</v>
      </c>
      <c r="BR47" s="103" t="n">
        <f aca="true">IF($J47="","",IF(ISNUMBER(OFFSET('Data transformed'!$A$4,MATCH($A47,'Data transformed'!$A$5:$A$185,0),MATCH(BR$4,'Data transformed'!$4:$4,0)-1)), MIN(MAX(OFFSET('Data transformed'!$A$4,MATCH($A47,'Data transformed'!$A$5:$A$185,0),MATCH(BR$4,'Data transformed'!$4:$4,0)-1),$M47),$N47),"NA"))</f>
        <v>2</v>
      </c>
      <c r="BS47" s="103" t="n">
        <f aca="true">IF($J47="","",IF(ISNUMBER(OFFSET('Data transformed'!$A$4,MATCH($A47,'Data transformed'!$A$5:$A$185,0),MATCH(BS$4,'Data transformed'!$4:$4,0)-1)), MIN(MAX(OFFSET('Data transformed'!$A$4,MATCH($A47,'Data transformed'!$A$5:$A$185,0),MATCH(BS$4,'Data transformed'!$4:$4,0)-1),$M47),$N47),"NA"))</f>
        <v>0</v>
      </c>
      <c r="BT47" s="103" t="n">
        <f aca="true">IF($J47="","",IF(ISNUMBER(OFFSET('Data transformed'!$A$4,MATCH($A47,'Data transformed'!$A$5:$A$185,0),MATCH(BT$4,'Data transformed'!$4:$4,0)-1)), MIN(MAX(OFFSET('Data transformed'!$A$4,MATCH($A47,'Data transformed'!$A$5:$A$185,0),MATCH(BT$4,'Data transformed'!$4:$4,0)-1),$M47),$N47),"NA"))</f>
        <v>2</v>
      </c>
      <c r="BU47" s="103" t="n">
        <f aca="true">IF($J47="","",IF(ISNUMBER(OFFSET('Data transformed'!$A$4,MATCH($A47,'Data transformed'!$A$5:$A$185,0),MATCH(BU$4,'Data transformed'!$4:$4,0)-1)), MIN(MAX(OFFSET('Data transformed'!$A$4,MATCH($A47,'Data transformed'!$A$5:$A$185,0),MATCH(BU$4,'Data transformed'!$4:$4,0)-1),$M47),$N47),"NA"))</f>
        <v>1</v>
      </c>
      <c r="BV47" s="103" t="n">
        <f aca="true">IF($J47="","",IF(ISNUMBER(OFFSET('Data transformed'!$A$4,MATCH($A47,'Data transformed'!$A$5:$A$185,0),MATCH(BV$4,'Data transformed'!$4:$4,0)-1)), MIN(MAX(OFFSET('Data transformed'!$A$4,MATCH($A47,'Data transformed'!$A$5:$A$185,0),MATCH(BV$4,'Data transformed'!$4:$4,0)-1),$M47),$N47),"NA"))</f>
        <v>2</v>
      </c>
      <c r="BW47" s="103" t="n">
        <f aca="true">IF($J47="","",IF(ISNUMBER(OFFSET('Data transformed'!$A$4,MATCH($A47,'Data transformed'!$A$5:$A$185,0),MATCH(BW$4,'Data transformed'!$4:$4,0)-1)), MIN(MAX(OFFSET('Data transformed'!$A$4,MATCH($A47,'Data transformed'!$A$5:$A$185,0),MATCH(BW$4,'Data transformed'!$4:$4,0)-1),$M47),$N47),"NA"))</f>
        <v>2</v>
      </c>
      <c r="BX47" s="103" t="n">
        <f aca="true">IF($J47="","",IF(ISNUMBER(OFFSET('Data transformed'!$A$4,MATCH($A47,'Data transformed'!$A$5:$A$185,0),MATCH(BX$4,'Data transformed'!$4:$4,0)-1)), MIN(MAX(OFFSET('Data transformed'!$A$4,MATCH($A47,'Data transformed'!$A$5:$A$185,0),MATCH(BX$4,'Data transformed'!$4:$4,0)-1),$M47),$N47),"NA"))</f>
        <v>2</v>
      </c>
      <c r="BY47" s="103" t="n">
        <f aca="true">IF($J47="","",IF(ISNUMBER(OFFSET('Data transformed'!$A$4,MATCH($A47,'Data transformed'!$A$5:$A$185,0),MATCH(BY$4,'Data transformed'!$4:$4,0)-1)), MIN(MAX(OFFSET('Data transformed'!$A$4,MATCH($A47,'Data transformed'!$A$5:$A$185,0),MATCH(BY$4,'Data transformed'!$4:$4,0)-1),$M47),$N47),"NA"))</f>
        <v>0</v>
      </c>
      <c r="BZ47" s="103" t="n">
        <f aca="true">IF($J47="","",IF(ISNUMBER(OFFSET('Data transformed'!$A$4,MATCH($A47,'Data transformed'!$A$5:$A$185,0),MATCH(BZ$4,'Data transformed'!$4:$4,0)-1)), MIN(MAX(OFFSET('Data transformed'!$A$4,MATCH($A47,'Data transformed'!$A$5:$A$185,0),MATCH(BZ$4,'Data transformed'!$4:$4,0)-1),$M47),$N47),"NA"))</f>
        <v>2</v>
      </c>
      <c r="CA47" s="103" t="n">
        <f aca="true">IF($J47="","",IF(ISNUMBER(OFFSET('Data transformed'!$A$4,MATCH($A47,'Data transformed'!$A$5:$A$185,0),MATCH(CA$4,'Data transformed'!$4:$4,0)-1)), MIN(MAX(OFFSET('Data transformed'!$A$4,MATCH($A47,'Data transformed'!$A$5:$A$185,0),MATCH(CA$4,'Data transformed'!$4:$4,0)-1),$M47),$N47),"NA"))</f>
        <v>2</v>
      </c>
      <c r="CB47" s="103" t="n">
        <f aca="true">IF($J47="","",IF(ISNUMBER(OFFSET('Data transformed'!$A$4,MATCH($A47,'Data transformed'!$A$5:$A$185,0),MATCH(CB$4,'Data transformed'!$4:$4,0)-1)), MIN(MAX(OFFSET('Data transformed'!$A$4,MATCH($A47,'Data transformed'!$A$5:$A$185,0),MATCH(CB$4,'Data transformed'!$4:$4,0)-1),$M47),$N47),"NA"))</f>
        <v>0</v>
      </c>
      <c r="CC47" s="103" t="n">
        <f aca="true">IF($J47="","",IF(ISNUMBER(OFFSET('Data transformed'!$A$4,MATCH($A47,'Data transformed'!$A$5:$A$185,0),MATCH(CC$4,'Data transformed'!$4:$4,0)-1)), MIN(MAX(OFFSET('Data transformed'!$A$4,MATCH($A47,'Data transformed'!$A$5:$A$185,0),MATCH(CC$4,'Data transformed'!$4:$4,0)-1),$M47),$N47),"NA"))</f>
        <v>2</v>
      </c>
      <c r="CD47" s="103" t="n">
        <f aca="true">IF($J47="","",IF(ISNUMBER(OFFSET('Data transformed'!$A$4,MATCH($A47,'Data transformed'!$A$5:$A$185,0),MATCH(CD$4,'Data transformed'!$4:$4,0)-1)), MIN(MAX(OFFSET('Data transformed'!$A$4,MATCH($A47,'Data transformed'!$A$5:$A$185,0),MATCH(CD$4,'Data transformed'!$4:$4,0)-1),$M47),$N47),"NA"))</f>
        <v>0</v>
      </c>
      <c r="CE47" s="103" t="n">
        <f aca="true">IF($J47="","",IF(ISNUMBER(OFFSET('Data transformed'!$A$4,MATCH($A47,'Data transformed'!$A$5:$A$185,0),MATCH(CE$4,'Data transformed'!$4:$4,0)-1)), MIN(MAX(OFFSET('Data transformed'!$A$4,MATCH($A47,'Data transformed'!$A$5:$A$185,0),MATCH(CE$4,'Data transformed'!$4:$4,0)-1),$M47),$N47),"NA"))</f>
        <v>0</v>
      </c>
      <c r="CF47" s="103" t="n">
        <f aca="true">IF($J47="","",IF(ISNUMBER(OFFSET('Data transformed'!$A$4,MATCH($A47,'Data transformed'!$A$5:$A$185,0),MATCH(CF$4,'Data transformed'!$4:$4,0)-1)), MIN(MAX(OFFSET('Data transformed'!$A$4,MATCH($A47,'Data transformed'!$A$5:$A$185,0),MATCH(CF$4,'Data transformed'!$4:$4,0)-1),$M47),$N47),"NA"))</f>
        <v>1</v>
      </c>
      <c r="CG47" s="103" t="n">
        <f aca="true">IF($J47="","",IF(ISNUMBER(OFFSET('Data transformed'!$A$4,MATCH($A47,'Data transformed'!$A$5:$A$185,0),MATCH(CG$4,'Data transformed'!$4:$4,0)-1)), MIN(MAX(OFFSET('Data transformed'!$A$4,MATCH($A47,'Data transformed'!$A$5:$A$185,0),MATCH(CG$4,'Data transformed'!$4:$4,0)-1),$M47),$N47),"NA"))</f>
        <v>0</v>
      </c>
      <c r="CH47" s="103" t="n">
        <f aca="true">IF($J47="","",IF(ISNUMBER(OFFSET('Data transformed'!$A$4,MATCH($A47,'Data transformed'!$A$5:$A$185,0),MATCH(CH$4,'Data transformed'!$4:$4,0)-1)), MIN(MAX(OFFSET('Data transformed'!$A$4,MATCH($A47,'Data transformed'!$A$5:$A$185,0),MATCH(CH$4,'Data transformed'!$4:$4,0)-1),$M47),$N47),"NA"))</f>
        <v>2</v>
      </c>
      <c r="CI47" s="103" t="n">
        <f aca="true">IF($J47="","",IF(ISNUMBER(OFFSET('Data transformed'!$A$4,MATCH($A47,'Data transformed'!$A$5:$A$185,0),MATCH(CI$4,'Data transformed'!$4:$4,0)-1)), MIN(MAX(OFFSET('Data transformed'!$A$4,MATCH($A47,'Data transformed'!$A$5:$A$185,0),MATCH(CI$4,'Data transformed'!$4:$4,0)-1),$M47),$N47),"NA"))</f>
        <v>0</v>
      </c>
      <c r="CJ47" s="103" t="n">
        <f aca="true">IF($J47="","",IF(ISNUMBER(OFFSET('Data transformed'!$A$4,MATCH($A47,'Data transformed'!$A$5:$A$185,0),MATCH(CJ$4,'Data transformed'!$4:$4,0)-1)), MIN(MAX(OFFSET('Data transformed'!$A$4,MATCH($A47,'Data transformed'!$A$5:$A$185,0),MATCH(CJ$4,'Data transformed'!$4:$4,0)-1),$M47),$N47),"NA"))</f>
        <v>0</v>
      </c>
      <c r="CK47" s="103" t="n">
        <f aca="true">IF($J47="","",IF(ISNUMBER(OFFSET('Data transformed'!$A$4,MATCH($A47,'Data transformed'!$A$5:$A$185,0),MATCH(CK$4,'Data transformed'!$4:$4,0)-1)), MIN(MAX(OFFSET('Data transformed'!$A$4,MATCH($A47,'Data transformed'!$A$5:$A$185,0),MATCH(CK$4,'Data transformed'!$4:$4,0)-1),$M47),$N47),"NA"))</f>
        <v>2</v>
      </c>
      <c r="CL47" s="103" t="n">
        <f aca="true">IF($J47="","",IF(ISNUMBER(OFFSET('Data transformed'!$A$4,MATCH($A47,'Data transformed'!$A$5:$A$185,0),MATCH(CL$4,'Data transformed'!$4:$4,0)-1)), MIN(MAX(OFFSET('Data transformed'!$A$4,MATCH($A47,'Data transformed'!$A$5:$A$185,0),MATCH(CL$4,'Data transformed'!$4:$4,0)-1),$M47),$N47),"NA"))</f>
        <v>1</v>
      </c>
      <c r="CM47" s="103" t="n">
        <f aca="true">IF($J47="","",IF(ISNUMBER(OFFSET('Data transformed'!$A$4,MATCH($A47,'Data transformed'!$A$5:$A$185,0),MATCH(CM$4,'Data transformed'!$4:$4,0)-1)), MIN(MAX(OFFSET('Data transformed'!$A$4,MATCH($A47,'Data transformed'!$A$5:$A$185,0),MATCH(CM$4,'Data transformed'!$4:$4,0)-1),$M47),$N47),"NA"))</f>
        <v>2</v>
      </c>
      <c r="CN47" s="103" t="n">
        <f aca="true">IF($J47="","",IF(ISNUMBER(OFFSET('Data transformed'!$A$4,MATCH($A47,'Data transformed'!$A$5:$A$185,0),MATCH(CN$4,'Data transformed'!$4:$4,0)-1)), MIN(MAX(OFFSET('Data transformed'!$A$4,MATCH($A47,'Data transformed'!$A$5:$A$185,0),MATCH(CN$4,'Data transformed'!$4:$4,0)-1),$M47),$N47),"NA"))</f>
        <v>0</v>
      </c>
      <c r="CO47" s="103" t="n">
        <f aca="true">IF($J47="","",IF(ISNUMBER(OFFSET('Data transformed'!$A$4,MATCH($A47,'Data transformed'!$A$5:$A$185,0),MATCH(CO$4,'Data transformed'!$4:$4,0)-1)), MIN(MAX(OFFSET('Data transformed'!$A$4,MATCH($A47,'Data transformed'!$A$5:$A$185,0),MATCH(CO$4,'Data transformed'!$4:$4,0)-1),$M47),$N47),"NA"))</f>
        <v>2</v>
      </c>
      <c r="CP47" s="103" t="n">
        <f aca="true">IF($J47="","",IF(ISNUMBER(OFFSET('Data transformed'!$A$4,MATCH($A47,'Data transformed'!$A$5:$A$185,0),MATCH(CP$4,'Data transformed'!$4:$4,0)-1)), MIN(MAX(OFFSET('Data transformed'!$A$4,MATCH($A47,'Data transformed'!$A$5:$A$185,0),MATCH(CP$4,'Data transformed'!$4:$4,0)-1),$M47),$N47),"NA"))</f>
        <v>2</v>
      </c>
      <c r="CQ47" s="103" t="n">
        <f aca="true">IF($J47="","",IF(ISNUMBER(OFFSET('Data transformed'!$A$4,MATCH($A47,'Data transformed'!$A$5:$A$185,0),MATCH(CQ$4,'Data transformed'!$4:$4,0)-1)), MIN(MAX(OFFSET('Data transformed'!$A$4,MATCH($A47,'Data transformed'!$A$5:$A$185,0),MATCH(CQ$4,'Data transformed'!$4:$4,0)-1),$M47),$N47),"NA"))</f>
        <v>2</v>
      </c>
      <c r="CR47" s="103" t="n">
        <f aca="true">IF($J47="","",IF(ISNUMBER(OFFSET('Data transformed'!$A$4,MATCH($A47,'Data transformed'!$A$5:$A$185,0),MATCH(CR$4,'Data transformed'!$4:$4,0)-1)), MIN(MAX(OFFSET('Data transformed'!$A$4,MATCH($A47,'Data transformed'!$A$5:$A$185,0),MATCH(CR$4,'Data transformed'!$4:$4,0)-1),$M47),$N47),"NA"))</f>
        <v>2</v>
      </c>
      <c r="CS47" s="103" t="n">
        <f aca="true">IF($J47="","",IF(ISNUMBER(OFFSET('Data transformed'!$A$4,MATCH($A47,'Data transformed'!$A$5:$A$185,0),MATCH(CS$4,'Data transformed'!$4:$4,0)-1)), MIN(MAX(OFFSET('Data transformed'!$A$4,MATCH($A47,'Data transformed'!$A$5:$A$185,0),MATCH(CS$4,'Data transformed'!$4:$4,0)-1),$M47),$N47),"NA"))</f>
        <v>0</v>
      </c>
      <c r="CT47" s="103" t="n">
        <f aca="true">IF($J47="","",IF(ISNUMBER(OFFSET('Data transformed'!$A$4,MATCH($A47,'Data transformed'!$A$5:$A$185,0),MATCH(CT$4,'Data transformed'!$4:$4,0)-1)), MIN(MAX(OFFSET('Data transformed'!$A$4,MATCH($A47,'Data transformed'!$A$5:$A$185,0),MATCH(CT$4,'Data transformed'!$4:$4,0)-1),$M47),$N47),"NA"))</f>
        <v>2</v>
      </c>
      <c r="CU47" s="103" t="n">
        <f aca="true">IF($J47="","",IF(ISNUMBER(OFFSET('Data transformed'!$A$4,MATCH($A47,'Data transformed'!$A$5:$A$185,0),MATCH(CU$4,'Data transformed'!$4:$4,0)-1)), MIN(MAX(OFFSET('Data transformed'!$A$4,MATCH($A47,'Data transformed'!$A$5:$A$185,0),MATCH(CU$4,'Data transformed'!$4:$4,0)-1),$M47),$N47),"NA"))</f>
        <v>0</v>
      </c>
    </row>
    <row r="48" s="103" customFormat="true" ht="15.5" hidden="false" customHeight="false" outlineLevel="0" collapsed="false">
      <c r="A48" s="107" t="n">
        <v>2140</v>
      </c>
      <c r="B48" s="107" t="n">
        <v>3</v>
      </c>
      <c r="C48" s="103" t="str">
        <f aca="true">IF(ISBLANK(OFFSET('Raw Data'!$A$3,MATCH($A48,'Raw Data'!$B$4:$B$185,0),MATCH(C$4,'Raw Data'!$3:$3,0)-1)),"",OFFSET('Raw Data'!$A$3,MATCH($A48,'Raw Data'!$B$4:$B$185,0),MATCH(C$4,'Raw Data'!$3:$3,0)-1))</f>
        <v>Satisfaction with consumer protection mechanisms</v>
      </c>
      <c r="D48" s="103" t="str">
        <f aca="true">IF(ISBLANK(OFFSET('Raw Data'!$A$3,MATCH($A48,'Raw Data'!$B$4:$B$185,0),MATCH(D$4,'Raw Data'!$3:$3,0)-1)),"",OFFSET('Raw Data'!$A$3,MATCH($A48,'Raw Data'!$B$4:$B$185,0),MATCH(D$4,'Raw Data'!$3:$3,0)-1))</f>
        <v/>
      </c>
      <c r="E48" s="103" t="str">
        <f aca="true">IF(ISBLANK(OFFSET('Raw Data'!$A$3,MATCH($A48,'Raw Data'!$B$4:$B$185,0),MATCH(E$4,'Raw Data'!$3:$3,0)-1)),"",OFFSET('Raw Data'!$A$3,MATCH($A48,'Raw Data'!$B$4:$B$185,0),MATCH(E$4,'Raw Data'!$3:$3,0)-1))</f>
        <v/>
      </c>
      <c r="J48" s="103" t="e">
        <f aca="true" t="array" ref="J48:J48">IFERROR(_xlfn.QUARTILE.INC(IF(ISNUMBER(OFFSET('Data transformed'!$N$4,MATCH('outliers treatment'!$A48,'Data transformed'!$A$5:$A$185),1,1,COUNTA('Data transformed'!$O$4:$CX$4))),OFFSET('Data transformed'!$N$4,MATCH('outliers treatment'!$A48,'Data transformed'!$A$5:$A$185),1,1,COUNTA('Data transformed'!$O$4:$CX$4))),1),"")</f>
        <v>#N/A</v>
      </c>
      <c r="K48" s="103" t="e">
        <f aca="true" t="array" ref="K48:K48">IFERROR(_xlfn.QUARTILE.INC(IF(ISNUMBER(OFFSET('Data transformed'!$N$4,MATCH('outliers treatment'!$A48,'Data transformed'!$A$5:$A$185),1,1,COUNTA('Data transformed'!$O$4:$CX$4))),OFFSET('Data transformed'!$N$4,MATCH('outliers treatment'!$A48,'Data transformed'!$A$5:$A$185),1,1,COUNTA('Data transformed'!$O$4:$CX$4))),3),"")</f>
        <v>#N/A</v>
      </c>
      <c r="L48" s="103" t="str">
        <f aca="false">IFERROR(K48-J48,"")</f>
        <v/>
      </c>
      <c r="P48" s="105" t="str">
        <f aca="false" t="array" ref="P48:P48">IFERROR(SKEW(IF(ISNUMBER(T48:CU48),T48:CU48,"")),"")</f>
        <v/>
      </c>
      <c r="Q48" s="103" t="n">
        <f aca="true">IF(ISBLANK(OFFSET('Data above threshold'!$A$4,MATCH('Data above threshold'!$A47,'Data above threshold'!$A$5:$A$185,0),MATCH('Data above threshold'!N$4,'Data above threshold'!$4:$4,0)-1)),1,OFFSET('Data above threshold'!$A$4,MATCH('Data above threshold'!$A47,'Data above threshold'!$A$5:$A$185,0),MATCH('Data above threshold'!N$4,'Data above threshold'!$4:$4,0)-1))</f>
        <v>1</v>
      </c>
      <c r="R48" s="103" t="e">
        <f aca="false">IF($J48="","",COUNTIF(T48:CU48,M48)+ COUNTIF(T48:CQ48,N48))</f>
        <v>#N/A</v>
      </c>
      <c r="S48" s="106" t="str">
        <f aca="false" t="array" ref="S48:S48">IF(B48&lt;4,"",1-IFERROR(SUM(ISNUMBER(T48:CU48)*(1-$T$3:$CU$3))/COUNTIF($T$3:$CU$3,0),0))</f>
        <v/>
      </c>
      <c r="T48" s="103" t="str">
        <f aca="true">IF($J48="","",IF(ISNUMBER(OFFSET('Data transformed'!$A$4,MATCH($A48,'Data transformed'!$A$5:$A$185,0),MATCH(T$4,'Data transformed'!$4:$4,0)-1)), MIN(MAX(OFFSET('Data transformed'!$A$4,MATCH($A48,'Data transformed'!$A$5:$A$185,0),MATCH(T$4,'Data transformed'!$4:$4,0)-1),$M48),$N48),"NA"))</f>
        <v>NA</v>
      </c>
      <c r="U48" s="103" t="str">
        <f aca="true">IF($J48="","",IF(ISNUMBER(OFFSET('Data transformed'!$A$4,MATCH($A48,'Data transformed'!$A$5:$A$185,0),MATCH(U$4,'Data transformed'!$4:$4,0)-1)), MIN(MAX(OFFSET('Data transformed'!$A$4,MATCH($A48,'Data transformed'!$A$5:$A$185,0),MATCH(U$4,'Data transformed'!$4:$4,0)-1),$M48),$N48),"NA"))</f>
        <v>NA</v>
      </c>
      <c r="V48" s="103" t="str">
        <f aca="true">IF($J48="","",IF(ISNUMBER(OFFSET('Data transformed'!$A$4,MATCH($A48,'Data transformed'!$A$5:$A$185,0),MATCH(V$4,'Data transformed'!$4:$4,0)-1)), MIN(MAX(OFFSET('Data transformed'!$A$4,MATCH($A48,'Data transformed'!$A$5:$A$185,0),MATCH(V$4,'Data transformed'!$4:$4,0)-1),$M48),$N48),"NA"))</f>
        <v>NA</v>
      </c>
      <c r="W48" s="103" t="str">
        <f aca="true">IF($J48="","",IF(ISNUMBER(OFFSET('Data transformed'!$A$4,MATCH($A48,'Data transformed'!$A$5:$A$185,0),MATCH(W$4,'Data transformed'!$4:$4,0)-1)), MIN(MAX(OFFSET('Data transformed'!$A$4,MATCH($A48,'Data transformed'!$A$5:$A$185,0),MATCH(W$4,'Data transformed'!$4:$4,0)-1),$M48),$N48),"NA"))</f>
        <v>NA</v>
      </c>
      <c r="X48" s="103" t="str">
        <f aca="true">IF($J48="","",IF(ISNUMBER(OFFSET('Data transformed'!$A$4,MATCH($A48,'Data transformed'!$A$5:$A$185,0),MATCH(X$4,'Data transformed'!$4:$4,0)-1)), MIN(MAX(OFFSET('Data transformed'!$A$4,MATCH($A48,'Data transformed'!$A$5:$A$185,0),MATCH(X$4,'Data transformed'!$4:$4,0)-1),$M48),$N48),"NA"))</f>
        <v>NA</v>
      </c>
      <c r="Y48" s="103" t="str">
        <f aca="true">IF($J48="","",IF(ISNUMBER(OFFSET('Data transformed'!$A$4,MATCH($A48,'Data transformed'!$A$5:$A$185,0),MATCH(Y$4,'Data transformed'!$4:$4,0)-1)), MIN(MAX(OFFSET('Data transformed'!$A$4,MATCH($A48,'Data transformed'!$A$5:$A$185,0),MATCH(Y$4,'Data transformed'!$4:$4,0)-1),$M48),$N48),"NA"))</f>
        <v>NA</v>
      </c>
      <c r="Z48" s="103" t="str">
        <f aca="true">IF($J48="","",IF(ISNUMBER(OFFSET('Data transformed'!$A$4,MATCH($A48,'Data transformed'!$A$5:$A$185,0),MATCH(Z$4,'Data transformed'!$4:$4,0)-1)), MIN(MAX(OFFSET('Data transformed'!$A$4,MATCH($A48,'Data transformed'!$A$5:$A$185,0),MATCH(Z$4,'Data transformed'!$4:$4,0)-1),$M48),$N48),"NA"))</f>
        <v>NA</v>
      </c>
      <c r="AA48" s="103" t="str">
        <f aca="true">IF($J48="","",IF(ISNUMBER(OFFSET('Data transformed'!$A$4,MATCH($A48,'Data transformed'!$A$5:$A$185,0),MATCH(AA$4,'Data transformed'!$4:$4,0)-1)), MIN(MAX(OFFSET('Data transformed'!$A$4,MATCH($A48,'Data transformed'!$A$5:$A$185,0),MATCH(AA$4,'Data transformed'!$4:$4,0)-1),$M48),$N48),"NA"))</f>
        <v>NA</v>
      </c>
      <c r="AB48" s="103" t="str">
        <f aca="true">IF($J48="","",IF(ISNUMBER(OFFSET('Data transformed'!$A$4,MATCH($A48,'Data transformed'!$A$5:$A$185,0),MATCH(AB$4,'Data transformed'!$4:$4,0)-1)), MIN(MAX(OFFSET('Data transformed'!$A$4,MATCH($A48,'Data transformed'!$A$5:$A$185,0),MATCH(AB$4,'Data transformed'!$4:$4,0)-1),$M48),$N48),"NA"))</f>
        <v>NA</v>
      </c>
      <c r="AC48" s="103" t="str">
        <f aca="true">IF($J48="","",IF(ISNUMBER(OFFSET('Data transformed'!$A$4,MATCH($A48,'Data transformed'!$A$5:$A$185,0),MATCH(AC$4,'Data transformed'!$4:$4,0)-1)), MIN(MAX(OFFSET('Data transformed'!$A$4,MATCH($A48,'Data transformed'!$A$5:$A$185,0),MATCH(AC$4,'Data transformed'!$4:$4,0)-1),$M48),$N48),"NA"))</f>
        <v>NA</v>
      </c>
      <c r="AD48" s="103" t="str">
        <f aca="true">IF($J48="","",IF(ISNUMBER(OFFSET('Data transformed'!$A$4,MATCH($A48,'Data transformed'!$A$5:$A$185,0),MATCH(AD$4,'Data transformed'!$4:$4,0)-1)), MIN(MAX(OFFSET('Data transformed'!$A$4,MATCH($A48,'Data transformed'!$A$5:$A$185,0),MATCH(AD$4,'Data transformed'!$4:$4,0)-1),$M48),$N48),"NA"))</f>
        <v>NA</v>
      </c>
      <c r="AE48" s="103" t="str">
        <f aca="true">IF($J48="","",IF(ISNUMBER(OFFSET('Data transformed'!$A$4,MATCH($A48,'Data transformed'!$A$5:$A$185,0),MATCH(AE$4,'Data transformed'!$4:$4,0)-1)), MIN(MAX(OFFSET('Data transformed'!$A$4,MATCH($A48,'Data transformed'!$A$5:$A$185,0),MATCH(AE$4,'Data transformed'!$4:$4,0)-1),$M48),$N48),"NA"))</f>
        <v>NA</v>
      </c>
      <c r="AF48" s="103" t="str">
        <f aca="true">IF($J48="","",IF(ISNUMBER(OFFSET('Data transformed'!$A$4,MATCH($A48,'Data transformed'!$A$5:$A$185,0),MATCH(AF$4,'Data transformed'!$4:$4,0)-1)), MIN(MAX(OFFSET('Data transformed'!$A$4,MATCH($A48,'Data transformed'!$A$5:$A$185,0),MATCH(AF$4,'Data transformed'!$4:$4,0)-1),$M48),$N48),"NA"))</f>
        <v>NA</v>
      </c>
      <c r="AG48" s="103" t="str">
        <f aca="true">IF($J48="","",IF(ISNUMBER(OFFSET('Data transformed'!$A$4,MATCH($A48,'Data transformed'!$A$5:$A$185,0),MATCH(AG$4,'Data transformed'!$4:$4,0)-1)), MIN(MAX(OFFSET('Data transformed'!$A$4,MATCH($A48,'Data transformed'!$A$5:$A$185,0),MATCH(AG$4,'Data transformed'!$4:$4,0)-1),$M48),$N48),"NA"))</f>
        <v>NA</v>
      </c>
      <c r="AH48" s="103" t="str">
        <f aca="true">IF($J48="","",IF(ISNUMBER(OFFSET('Data transformed'!$A$4,MATCH($A48,'Data transformed'!$A$5:$A$185,0),MATCH(AH$4,'Data transformed'!$4:$4,0)-1)), MIN(MAX(OFFSET('Data transformed'!$A$4,MATCH($A48,'Data transformed'!$A$5:$A$185,0),MATCH(AH$4,'Data transformed'!$4:$4,0)-1),$M48),$N48),"NA"))</f>
        <v>NA</v>
      </c>
      <c r="AI48" s="103" t="str">
        <f aca="true">IF($J48="","",IF(ISNUMBER(OFFSET('Data transformed'!$A$4,MATCH($A48,'Data transformed'!$A$5:$A$185,0),MATCH(AI$4,'Data transformed'!$4:$4,0)-1)), MIN(MAX(OFFSET('Data transformed'!$A$4,MATCH($A48,'Data transformed'!$A$5:$A$185,0),MATCH(AI$4,'Data transformed'!$4:$4,0)-1),$M48),$N48),"NA"))</f>
        <v>NA</v>
      </c>
      <c r="AJ48" s="103" t="str">
        <f aca="true">IF($J48="","",IF(ISNUMBER(OFFSET('Data transformed'!$A$4,MATCH($A48,'Data transformed'!$A$5:$A$185,0),MATCH(AJ$4,'Data transformed'!$4:$4,0)-1)), MIN(MAX(OFFSET('Data transformed'!$A$4,MATCH($A48,'Data transformed'!$A$5:$A$185,0),MATCH(AJ$4,'Data transformed'!$4:$4,0)-1),$M48),$N48),"NA"))</f>
        <v>NA</v>
      </c>
      <c r="AK48" s="103" t="str">
        <f aca="true">IF($J48="","",IF(ISNUMBER(OFFSET('Data transformed'!$A$4,MATCH($A48,'Data transformed'!$A$5:$A$185,0),MATCH(AK$4,'Data transformed'!$4:$4,0)-1)), MIN(MAX(OFFSET('Data transformed'!$A$4,MATCH($A48,'Data transformed'!$A$5:$A$185,0),MATCH(AK$4,'Data transformed'!$4:$4,0)-1),$M48),$N48),"NA"))</f>
        <v>NA</v>
      </c>
      <c r="AL48" s="103" t="str">
        <f aca="true">IF($J48="","",IF(ISNUMBER(OFFSET('Data transformed'!$A$4,MATCH($A48,'Data transformed'!$A$5:$A$185,0),MATCH(AL$4,'Data transformed'!$4:$4,0)-1)), MIN(MAX(OFFSET('Data transformed'!$A$4,MATCH($A48,'Data transformed'!$A$5:$A$185,0),MATCH(AL$4,'Data transformed'!$4:$4,0)-1),$M48),$N48),"NA"))</f>
        <v>NA</v>
      </c>
      <c r="AM48" s="103" t="str">
        <f aca="true">IF($J48="","",IF(ISNUMBER(OFFSET('Data transformed'!$A$4,MATCH($A48,'Data transformed'!$A$5:$A$185,0),MATCH(AM$4,'Data transformed'!$4:$4,0)-1)), MIN(MAX(OFFSET('Data transformed'!$A$4,MATCH($A48,'Data transformed'!$A$5:$A$185,0),MATCH(AM$4,'Data transformed'!$4:$4,0)-1),$M48),$N48),"NA"))</f>
        <v>NA</v>
      </c>
      <c r="AN48" s="103" t="str">
        <f aca="true">IF($J48="","",IF(ISNUMBER(OFFSET('Data transformed'!$A$4,MATCH($A48,'Data transformed'!$A$5:$A$185,0),MATCH(AN$4,'Data transformed'!$4:$4,0)-1)), MIN(MAX(OFFSET('Data transformed'!$A$4,MATCH($A48,'Data transformed'!$A$5:$A$185,0),MATCH(AN$4,'Data transformed'!$4:$4,0)-1),$M48),$N48),"NA"))</f>
        <v>NA</v>
      </c>
      <c r="AO48" s="103" t="str">
        <f aca="true">IF($J48="","",IF(ISNUMBER(OFFSET('Data transformed'!$A$4,MATCH($A48,'Data transformed'!$A$5:$A$185,0),MATCH(AO$4,'Data transformed'!$4:$4,0)-1)), MIN(MAX(OFFSET('Data transformed'!$A$4,MATCH($A48,'Data transformed'!$A$5:$A$185,0),MATCH(AO$4,'Data transformed'!$4:$4,0)-1),$M48),$N48),"NA"))</f>
        <v>NA</v>
      </c>
      <c r="AP48" s="103" t="str">
        <f aca="true">IF($J48="","",IF(ISNUMBER(OFFSET('Data transformed'!$A$4,MATCH($A48,'Data transformed'!$A$5:$A$185,0),MATCH(AP$4,'Data transformed'!$4:$4,0)-1)), MIN(MAX(OFFSET('Data transformed'!$A$4,MATCH($A48,'Data transformed'!$A$5:$A$185,0),MATCH(AP$4,'Data transformed'!$4:$4,0)-1),$M48),$N48),"NA"))</f>
        <v>NA</v>
      </c>
      <c r="AQ48" s="103" t="str">
        <f aca="true">IF($J48="","",IF(ISNUMBER(OFFSET('Data transformed'!$A$4,MATCH($A48,'Data transformed'!$A$5:$A$185,0),MATCH(AQ$4,'Data transformed'!$4:$4,0)-1)), MIN(MAX(OFFSET('Data transformed'!$A$4,MATCH($A48,'Data transformed'!$A$5:$A$185,0),MATCH(AQ$4,'Data transformed'!$4:$4,0)-1),$M48),$N48),"NA"))</f>
        <v>NA</v>
      </c>
      <c r="AR48" s="103" t="str">
        <f aca="true">IF($J48="","",IF(ISNUMBER(OFFSET('Data transformed'!$A$4,MATCH($A48,'Data transformed'!$A$5:$A$185,0),MATCH(AR$4,'Data transformed'!$4:$4,0)-1)), MIN(MAX(OFFSET('Data transformed'!$A$4,MATCH($A48,'Data transformed'!$A$5:$A$185,0),MATCH(AR$4,'Data transformed'!$4:$4,0)-1),$M48),$N48),"NA"))</f>
        <v>NA</v>
      </c>
      <c r="AS48" s="103" t="str">
        <f aca="true">IF($J48="","",IF(ISNUMBER(OFFSET('Data transformed'!$A$4,MATCH($A48,'Data transformed'!$A$5:$A$185,0),MATCH(AS$4,'Data transformed'!$4:$4,0)-1)), MIN(MAX(OFFSET('Data transformed'!$A$4,MATCH($A48,'Data transformed'!$A$5:$A$185,0),MATCH(AS$4,'Data transformed'!$4:$4,0)-1),$M48),$N48),"NA"))</f>
        <v>NA</v>
      </c>
      <c r="AT48" s="103" t="str">
        <f aca="true">IF($J48="","",IF(ISNUMBER(OFFSET('Data transformed'!$A$4,MATCH($A48,'Data transformed'!$A$5:$A$185,0),MATCH(AT$4,'Data transformed'!$4:$4,0)-1)), MIN(MAX(OFFSET('Data transformed'!$A$4,MATCH($A48,'Data transformed'!$A$5:$A$185,0),MATCH(AT$4,'Data transformed'!$4:$4,0)-1),$M48),$N48),"NA"))</f>
        <v>NA</v>
      </c>
      <c r="AU48" s="103" t="str">
        <f aca="true">IF($J48="","",IF(ISNUMBER(OFFSET('Data transformed'!$A$4,MATCH($A48,'Data transformed'!$A$5:$A$185,0),MATCH(AU$4,'Data transformed'!$4:$4,0)-1)), MIN(MAX(OFFSET('Data transformed'!$A$4,MATCH($A48,'Data transformed'!$A$5:$A$185,0),MATCH(AU$4,'Data transformed'!$4:$4,0)-1),$M48),$N48),"NA"))</f>
        <v>NA</v>
      </c>
      <c r="AV48" s="103" t="str">
        <f aca="true">IF($J48="","",IF(ISNUMBER(OFFSET('Data transformed'!$A$4,MATCH($A48,'Data transformed'!$A$5:$A$185,0),MATCH(AV$4,'Data transformed'!$4:$4,0)-1)), MIN(MAX(OFFSET('Data transformed'!$A$4,MATCH($A48,'Data transformed'!$A$5:$A$185,0),MATCH(AV$4,'Data transformed'!$4:$4,0)-1),$M48),$N48),"NA"))</f>
        <v>NA</v>
      </c>
      <c r="AW48" s="103" t="str">
        <f aca="true">IF($J48="","",IF(ISNUMBER(OFFSET('Data transformed'!$A$4,MATCH($A48,'Data transformed'!$A$5:$A$185,0),MATCH(AW$4,'Data transformed'!$4:$4,0)-1)), MIN(MAX(OFFSET('Data transformed'!$A$4,MATCH($A48,'Data transformed'!$A$5:$A$185,0),MATCH(AW$4,'Data transformed'!$4:$4,0)-1),$M48),$N48),"NA"))</f>
        <v>NA</v>
      </c>
      <c r="AX48" s="103" t="str">
        <f aca="true">IF($J48="","",IF(ISNUMBER(OFFSET('Data transformed'!$A$4,MATCH($A48,'Data transformed'!$A$5:$A$185,0),MATCH(AX$4,'Data transformed'!$4:$4,0)-1)), MIN(MAX(OFFSET('Data transformed'!$A$4,MATCH($A48,'Data transformed'!$A$5:$A$185,0),MATCH(AX$4,'Data transformed'!$4:$4,0)-1),$M48),$N48),"NA"))</f>
        <v>NA</v>
      </c>
      <c r="AY48" s="103" t="str">
        <f aca="true">IF($J48="","",IF(ISNUMBER(OFFSET('Data transformed'!$A$4,MATCH($A48,'Data transformed'!$A$5:$A$185,0),MATCH(AY$4,'Data transformed'!$4:$4,0)-1)), MIN(MAX(OFFSET('Data transformed'!$A$4,MATCH($A48,'Data transformed'!$A$5:$A$185,0),MATCH(AY$4,'Data transformed'!$4:$4,0)-1),$M48),$N48),"NA"))</f>
        <v>NA</v>
      </c>
      <c r="AZ48" s="103" t="str">
        <f aca="true">IF($J48="","",IF(ISNUMBER(OFFSET('Data transformed'!$A$4,MATCH($A48,'Data transformed'!$A$5:$A$185,0),MATCH(AZ$4,'Data transformed'!$4:$4,0)-1)), MIN(MAX(OFFSET('Data transformed'!$A$4,MATCH($A48,'Data transformed'!$A$5:$A$185,0),MATCH(AZ$4,'Data transformed'!$4:$4,0)-1),$M48),$N48),"NA"))</f>
        <v>NA</v>
      </c>
      <c r="BA48" s="103" t="str">
        <f aca="true">IF($J48="","",IF(ISNUMBER(OFFSET('Data transformed'!$A$4,MATCH($A48,'Data transformed'!$A$5:$A$185,0),MATCH(BA$4,'Data transformed'!$4:$4,0)-1)), MIN(MAX(OFFSET('Data transformed'!$A$4,MATCH($A48,'Data transformed'!$A$5:$A$185,0),MATCH(BA$4,'Data transformed'!$4:$4,0)-1),$M48),$N48),"NA"))</f>
        <v>NA</v>
      </c>
      <c r="BB48" s="103" t="str">
        <f aca="true">IF($J48="","",IF(ISNUMBER(OFFSET('Data transformed'!$A$4,MATCH($A48,'Data transformed'!$A$5:$A$185,0),MATCH(BB$4,'Data transformed'!$4:$4,0)-1)), MIN(MAX(OFFSET('Data transformed'!$A$4,MATCH($A48,'Data transformed'!$A$5:$A$185,0),MATCH(BB$4,'Data transformed'!$4:$4,0)-1),$M48),$N48),"NA"))</f>
        <v>NA</v>
      </c>
      <c r="BC48" s="103" t="str">
        <f aca="true">IF($J48="","",IF(ISNUMBER(OFFSET('Data transformed'!$A$4,MATCH($A48,'Data transformed'!$A$5:$A$185,0),MATCH(BC$4,'Data transformed'!$4:$4,0)-1)), MIN(MAX(OFFSET('Data transformed'!$A$4,MATCH($A48,'Data transformed'!$A$5:$A$185,0),MATCH(BC$4,'Data transformed'!$4:$4,0)-1),$M48),$N48),"NA"))</f>
        <v>NA</v>
      </c>
      <c r="BD48" s="103" t="str">
        <f aca="true">IF($J48="","",IF(ISNUMBER(OFFSET('Data transformed'!$A$4,MATCH($A48,'Data transformed'!$A$5:$A$185,0),MATCH(BD$4,'Data transformed'!$4:$4,0)-1)), MIN(MAX(OFFSET('Data transformed'!$A$4,MATCH($A48,'Data transformed'!$A$5:$A$185,0),MATCH(BD$4,'Data transformed'!$4:$4,0)-1),$M48),$N48),"NA"))</f>
        <v>NA</v>
      </c>
      <c r="BE48" s="103" t="str">
        <f aca="true">IF($J48="","",IF(ISNUMBER(OFFSET('Data transformed'!$A$4,MATCH($A48,'Data transformed'!$A$5:$A$185,0),MATCH(BE$4,'Data transformed'!$4:$4,0)-1)), MIN(MAX(OFFSET('Data transformed'!$A$4,MATCH($A48,'Data transformed'!$A$5:$A$185,0),MATCH(BE$4,'Data transformed'!$4:$4,0)-1),$M48),$N48),"NA"))</f>
        <v>NA</v>
      </c>
      <c r="BF48" s="103" t="str">
        <f aca="true">IF($J48="","",IF(ISNUMBER(OFFSET('Data transformed'!$A$4,MATCH($A48,'Data transformed'!$A$5:$A$185,0),MATCH(BF$4,'Data transformed'!$4:$4,0)-1)), MIN(MAX(OFFSET('Data transformed'!$A$4,MATCH($A48,'Data transformed'!$A$5:$A$185,0),MATCH(BF$4,'Data transformed'!$4:$4,0)-1),$M48),$N48),"NA"))</f>
        <v>NA</v>
      </c>
      <c r="BG48" s="103" t="str">
        <f aca="true">IF($J48="","",IF(ISNUMBER(OFFSET('Data transformed'!$A$4,MATCH($A48,'Data transformed'!$A$5:$A$185,0),MATCH(BG$4,'Data transformed'!$4:$4,0)-1)), MIN(MAX(OFFSET('Data transformed'!$A$4,MATCH($A48,'Data transformed'!$A$5:$A$185,0),MATCH(BG$4,'Data transformed'!$4:$4,0)-1),$M48),$N48),"NA"))</f>
        <v>NA</v>
      </c>
      <c r="BH48" s="103" t="str">
        <f aca="true">IF($J48="","",IF(ISNUMBER(OFFSET('Data transformed'!$A$4,MATCH($A48,'Data transformed'!$A$5:$A$185,0),MATCH(BH$4,'Data transformed'!$4:$4,0)-1)), MIN(MAX(OFFSET('Data transformed'!$A$4,MATCH($A48,'Data transformed'!$A$5:$A$185,0),MATCH(BH$4,'Data transformed'!$4:$4,0)-1),$M48),$N48),"NA"))</f>
        <v>NA</v>
      </c>
      <c r="BI48" s="103" t="str">
        <f aca="true">IF($J48="","",IF(ISNUMBER(OFFSET('Data transformed'!$A$4,MATCH($A48,'Data transformed'!$A$5:$A$185,0),MATCH(BI$4,'Data transformed'!$4:$4,0)-1)), MIN(MAX(OFFSET('Data transformed'!$A$4,MATCH($A48,'Data transformed'!$A$5:$A$185,0),MATCH(BI$4,'Data transformed'!$4:$4,0)-1),$M48),$N48),"NA"))</f>
        <v>NA</v>
      </c>
      <c r="BJ48" s="103" t="str">
        <f aca="true">IF($J48="","",IF(ISNUMBER(OFFSET('Data transformed'!$A$4,MATCH($A48,'Data transformed'!$A$5:$A$185,0),MATCH(BJ$4,'Data transformed'!$4:$4,0)-1)), MIN(MAX(OFFSET('Data transformed'!$A$4,MATCH($A48,'Data transformed'!$A$5:$A$185,0),MATCH(BJ$4,'Data transformed'!$4:$4,0)-1),$M48),$N48),"NA"))</f>
        <v>NA</v>
      </c>
      <c r="BK48" s="103" t="str">
        <f aca="true">IF($J48="","",IF(ISNUMBER(OFFSET('Data transformed'!$A$4,MATCH($A48,'Data transformed'!$A$5:$A$185,0),MATCH(BK$4,'Data transformed'!$4:$4,0)-1)), MIN(MAX(OFFSET('Data transformed'!$A$4,MATCH($A48,'Data transformed'!$A$5:$A$185,0),MATCH(BK$4,'Data transformed'!$4:$4,0)-1),$M48),$N48),"NA"))</f>
        <v>NA</v>
      </c>
      <c r="BL48" s="103" t="str">
        <f aca="true">IF($J48="","",IF(ISNUMBER(OFFSET('Data transformed'!$A$4,MATCH($A48,'Data transformed'!$A$5:$A$185,0),MATCH(BL$4,'Data transformed'!$4:$4,0)-1)), MIN(MAX(OFFSET('Data transformed'!$A$4,MATCH($A48,'Data transformed'!$A$5:$A$185,0),MATCH(BL$4,'Data transformed'!$4:$4,0)-1),$M48),$N48),"NA"))</f>
        <v>NA</v>
      </c>
      <c r="BM48" s="103" t="str">
        <f aca="true">IF($J48="","",IF(ISNUMBER(OFFSET('Data transformed'!$A$4,MATCH($A48,'Data transformed'!$A$5:$A$185,0),MATCH(BM$4,'Data transformed'!$4:$4,0)-1)), MIN(MAX(OFFSET('Data transformed'!$A$4,MATCH($A48,'Data transformed'!$A$5:$A$185,0),MATCH(BM$4,'Data transformed'!$4:$4,0)-1),$M48),$N48),"NA"))</f>
        <v>NA</v>
      </c>
      <c r="BN48" s="103" t="str">
        <f aca="true">IF($J48="","",IF(ISNUMBER(OFFSET('Data transformed'!$A$4,MATCH($A48,'Data transformed'!$A$5:$A$185,0),MATCH(BN$4,'Data transformed'!$4:$4,0)-1)), MIN(MAX(OFFSET('Data transformed'!$A$4,MATCH($A48,'Data transformed'!$A$5:$A$185,0),MATCH(BN$4,'Data transformed'!$4:$4,0)-1),$M48),$N48),"NA"))</f>
        <v>NA</v>
      </c>
      <c r="BO48" s="103" t="str">
        <f aca="true">IF($J48="","",IF(ISNUMBER(OFFSET('Data transformed'!$A$4,MATCH($A48,'Data transformed'!$A$5:$A$185,0),MATCH(BO$4,'Data transformed'!$4:$4,0)-1)), MIN(MAX(OFFSET('Data transformed'!$A$4,MATCH($A48,'Data transformed'!$A$5:$A$185,0),MATCH(BO$4,'Data transformed'!$4:$4,0)-1),$M48),$N48),"NA"))</f>
        <v>NA</v>
      </c>
      <c r="BP48" s="103" t="str">
        <f aca="true">IF($J48="","",IF(ISNUMBER(OFFSET('Data transformed'!$A$4,MATCH($A48,'Data transformed'!$A$5:$A$185,0),MATCH(BP$4,'Data transformed'!$4:$4,0)-1)), MIN(MAX(OFFSET('Data transformed'!$A$4,MATCH($A48,'Data transformed'!$A$5:$A$185,0),MATCH(BP$4,'Data transformed'!$4:$4,0)-1),$M48),$N48),"NA"))</f>
        <v>NA</v>
      </c>
      <c r="BQ48" s="103" t="str">
        <f aca="true">IF($J48="","",IF(ISNUMBER(OFFSET('Data transformed'!$A$4,MATCH($A48,'Data transformed'!$A$5:$A$185,0),MATCH(BQ$4,'Data transformed'!$4:$4,0)-1)), MIN(MAX(OFFSET('Data transformed'!$A$4,MATCH($A48,'Data transformed'!$A$5:$A$185,0),MATCH(BQ$4,'Data transformed'!$4:$4,0)-1),$M48),$N48),"NA"))</f>
        <v>NA</v>
      </c>
      <c r="BR48" s="103" t="str">
        <f aca="true">IF($J48="","",IF(ISNUMBER(OFFSET('Data transformed'!$A$4,MATCH($A48,'Data transformed'!$A$5:$A$185,0),MATCH(BR$4,'Data transformed'!$4:$4,0)-1)), MIN(MAX(OFFSET('Data transformed'!$A$4,MATCH($A48,'Data transformed'!$A$5:$A$185,0),MATCH(BR$4,'Data transformed'!$4:$4,0)-1),$M48),$N48),"NA"))</f>
        <v>NA</v>
      </c>
      <c r="BS48" s="103" t="str">
        <f aca="true">IF($J48="","",IF(ISNUMBER(OFFSET('Data transformed'!$A$4,MATCH($A48,'Data transformed'!$A$5:$A$185,0),MATCH(BS$4,'Data transformed'!$4:$4,0)-1)), MIN(MAX(OFFSET('Data transformed'!$A$4,MATCH($A48,'Data transformed'!$A$5:$A$185,0),MATCH(BS$4,'Data transformed'!$4:$4,0)-1),$M48),$N48),"NA"))</f>
        <v>NA</v>
      </c>
      <c r="BT48" s="103" t="str">
        <f aca="true">IF($J48="","",IF(ISNUMBER(OFFSET('Data transformed'!$A$4,MATCH($A48,'Data transformed'!$A$5:$A$185,0),MATCH(BT$4,'Data transformed'!$4:$4,0)-1)), MIN(MAX(OFFSET('Data transformed'!$A$4,MATCH($A48,'Data transformed'!$A$5:$A$185,0),MATCH(BT$4,'Data transformed'!$4:$4,0)-1),$M48),$N48),"NA"))</f>
        <v>NA</v>
      </c>
      <c r="BU48" s="103" t="str">
        <f aca="true">IF($J48="","",IF(ISNUMBER(OFFSET('Data transformed'!$A$4,MATCH($A48,'Data transformed'!$A$5:$A$185,0),MATCH(BU$4,'Data transformed'!$4:$4,0)-1)), MIN(MAX(OFFSET('Data transformed'!$A$4,MATCH($A48,'Data transformed'!$A$5:$A$185,0),MATCH(BU$4,'Data transformed'!$4:$4,0)-1),$M48),$N48),"NA"))</f>
        <v>NA</v>
      </c>
      <c r="BV48" s="103" t="str">
        <f aca="true">IF($J48="","",IF(ISNUMBER(OFFSET('Data transformed'!$A$4,MATCH($A48,'Data transformed'!$A$5:$A$185,0),MATCH(BV$4,'Data transformed'!$4:$4,0)-1)), MIN(MAX(OFFSET('Data transformed'!$A$4,MATCH($A48,'Data transformed'!$A$5:$A$185,0),MATCH(BV$4,'Data transformed'!$4:$4,0)-1),$M48),$N48),"NA"))</f>
        <v>NA</v>
      </c>
      <c r="BW48" s="103" t="str">
        <f aca="true">IF($J48="","",IF(ISNUMBER(OFFSET('Data transformed'!$A$4,MATCH($A48,'Data transformed'!$A$5:$A$185,0),MATCH(BW$4,'Data transformed'!$4:$4,0)-1)), MIN(MAX(OFFSET('Data transformed'!$A$4,MATCH($A48,'Data transformed'!$A$5:$A$185,0),MATCH(BW$4,'Data transformed'!$4:$4,0)-1),$M48),$N48),"NA"))</f>
        <v>NA</v>
      </c>
      <c r="BX48" s="103" t="str">
        <f aca="true">IF($J48="","",IF(ISNUMBER(OFFSET('Data transformed'!$A$4,MATCH($A48,'Data transformed'!$A$5:$A$185,0),MATCH(BX$4,'Data transformed'!$4:$4,0)-1)), MIN(MAX(OFFSET('Data transformed'!$A$4,MATCH($A48,'Data transformed'!$A$5:$A$185,0),MATCH(BX$4,'Data transformed'!$4:$4,0)-1),$M48),$N48),"NA"))</f>
        <v>NA</v>
      </c>
      <c r="BY48" s="103" t="str">
        <f aca="true">IF($J48="","",IF(ISNUMBER(OFFSET('Data transformed'!$A$4,MATCH($A48,'Data transformed'!$A$5:$A$185,0),MATCH(BY$4,'Data transformed'!$4:$4,0)-1)), MIN(MAX(OFFSET('Data transformed'!$A$4,MATCH($A48,'Data transformed'!$A$5:$A$185,0),MATCH(BY$4,'Data transformed'!$4:$4,0)-1),$M48),$N48),"NA"))</f>
        <v>NA</v>
      </c>
      <c r="BZ48" s="103" t="str">
        <f aca="true">IF($J48="","",IF(ISNUMBER(OFFSET('Data transformed'!$A$4,MATCH($A48,'Data transformed'!$A$5:$A$185,0),MATCH(BZ$4,'Data transformed'!$4:$4,0)-1)), MIN(MAX(OFFSET('Data transformed'!$A$4,MATCH($A48,'Data transformed'!$A$5:$A$185,0),MATCH(BZ$4,'Data transformed'!$4:$4,0)-1),$M48),$N48),"NA"))</f>
        <v>NA</v>
      </c>
      <c r="CA48" s="103" t="str">
        <f aca="true">IF($J48="","",IF(ISNUMBER(OFFSET('Data transformed'!$A$4,MATCH($A48,'Data transformed'!$A$5:$A$185,0),MATCH(CA$4,'Data transformed'!$4:$4,0)-1)), MIN(MAX(OFFSET('Data transformed'!$A$4,MATCH($A48,'Data transformed'!$A$5:$A$185,0),MATCH(CA$4,'Data transformed'!$4:$4,0)-1),$M48),$N48),"NA"))</f>
        <v>NA</v>
      </c>
      <c r="CB48" s="103" t="str">
        <f aca="true">IF($J48="","",IF(ISNUMBER(OFFSET('Data transformed'!$A$4,MATCH($A48,'Data transformed'!$A$5:$A$185,0),MATCH(CB$4,'Data transformed'!$4:$4,0)-1)), MIN(MAX(OFFSET('Data transformed'!$A$4,MATCH($A48,'Data transformed'!$A$5:$A$185,0),MATCH(CB$4,'Data transformed'!$4:$4,0)-1),$M48),$N48),"NA"))</f>
        <v>NA</v>
      </c>
      <c r="CC48" s="103" t="str">
        <f aca="true">IF($J48="","",IF(ISNUMBER(OFFSET('Data transformed'!$A$4,MATCH($A48,'Data transformed'!$A$5:$A$185,0),MATCH(CC$4,'Data transformed'!$4:$4,0)-1)), MIN(MAX(OFFSET('Data transformed'!$A$4,MATCH($A48,'Data transformed'!$A$5:$A$185,0),MATCH(CC$4,'Data transformed'!$4:$4,0)-1),$M48),$N48),"NA"))</f>
        <v>NA</v>
      </c>
      <c r="CD48" s="103" t="str">
        <f aca="true">IF($J48="","",IF(ISNUMBER(OFFSET('Data transformed'!$A$4,MATCH($A48,'Data transformed'!$A$5:$A$185,0),MATCH(CD$4,'Data transformed'!$4:$4,0)-1)), MIN(MAX(OFFSET('Data transformed'!$A$4,MATCH($A48,'Data transformed'!$A$5:$A$185,0),MATCH(CD$4,'Data transformed'!$4:$4,0)-1),$M48),$N48),"NA"))</f>
        <v>NA</v>
      </c>
      <c r="CE48" s="103" t="str">
        <f aca="true">IF($J48="","",IF(ISNUMBER(OFFSET('Data transformed'!$A$4,MATCH($A48,'Data transformed'!$A$5:$A$185,0),MATCH(CE$4,'Data transformed'!$4:$4,0)-1)), MIN(MAX(OFFSET('Data transformed'!$A$4,MATCH($A48,'Data transformed'!$A$5:$A$185,0),MATCH(CE$4,'Data transformed'!$4:$4,0)-1),$M48),$N48),"NA"))</f>
        <v>NA</v>
      </c>
      <c r="CF48" s="103" t="str">
        <f aca="true">IF($J48="","",IF(ISNUMBER(OFFSET('Data transformed'!$A$4,MATCH($A48,'Data transformed'!$A$5:$A$185,0),MATCH(CF$4,'Data transformed'!$4:$4,0)-1)), MIN(MAX(OFFSET('Data transformed'!$A$4,MATCH($A48,'Data transformed'!$A$5:$A$185,0),MATCH(CF$4,'Data transformed'!$4:$4,0)-1),$M48),$N48),"NA"))</f>
        <v>NA</v>
      </c>
      <c r="CG48" s="103" t="str">
        <f aca="true">IF($J48="","",IF(ISNUMBER(OFFSET('Data transformed'!$A$4,MATCH($A48,'Data transformed'!$A$5:$A$185,0),MATCH(CG$4,'Data transformed'!$4:$4,0)-1)), MIN(MAX(OFFSET('Data transformed'!$A$4,MATCH($A48,'Data transformed'!$A$5:$A$185,0),MATCH(CG$4,'Data transformed'!$4:$4,0)-1),$M48),$N48),"NA"))</f>
        <v>NA</v>
      </c>
      <c r="CH48" s="103" t="str">
        <f aca="true">IF($J48="","",IF(ISNUMBER(OFFSET('Data transformed'!$A$4,MATCH($A48,'Data transformed'!$A$5:$A$185,0),MATCH(CH$4,'Data transformed'!$4:$4,0)-1)), MIN(MAX(OFFSET('Data transformed'!$A$4,MATCH($A48,'Data transformed'!$A$5:$A$185,0),MATCH(CH$4,'Data transformed'!$4:$4,0)-1),$M48),$N48),"NA"))</f>
        <v>NA</v>
      </c>
      <c r="CI48" s="103" t="str">
        <f aca="true">IF($J48="","",IF(ISNUMBER(OFFSET('Data transformed'!$A$4,MATCH($A48,'Data transformed'!$A$5:$A$185,0),MATCH(CI$4,'Data transformed'!$4:$4,0)-1)), MIN(MAX(OFFSET('Data transformed'!$A$4,MATCH($A48,'Data transformed'!$A$5:$A$185,0),MATCH(CI$4,'Data transformed'!$4:$4,0)-1),$M48),$N48),"NA"))</f>
        <v>NA</v>
      </c>
      <c r="CJ48" s="103" t="str">
        <f aca="true">IF($J48="","",IF(ISNUMBER(OFFSET('Data transformed'!$A$4,MATCH($A48,'Data transformed'!$A$5:$A$185,0),MATCH(CJ$4,'Data transformed'!$4:$4,0)-1)), MIN(MAX(OFFSET('Data transformed'!$A$4,MATCH($A48,'Data transformed'!$A$5:$A$185,0),MATCH(CJ$4,'Data transformed'!$4:$4,0)-1),$M48),$N48),"NA"))</f>
        <v>NA</v>
      </c>
      <c r="CK48" s="103" t="str">
        <f aca="true">IF($J48="","",IF(ISNUMBER(OFFSET('Data transformed'!$A$4,MATCH($A48,'Data transformed'!$A$5:$A$185,0),MATCH(CK$4,'Data transformed'!$4:$4,0)-1)), MIN(MAX(OFFSET('Data transformed'!$A$4,MATCH($A48,'Data transformed'!$A$5:$A$185,0),MATCH(CK$4,'Data transformed'!$4:$4,0)-1),$M48),$N48),"NA"))</f>
        <v>NA</v>
      </c>
      <c r="CL48" s="103" t="str">
        <f aca="true">IF($J48="","",IF(ISNUMBER(OFFSET('Data transformed'!$A$4,MATCH($A48,'Data transformed'!$A$5:$A$185,0),MATCH(CL$4,'Data transformed'!$4:$4,0)-1)), MIN(MAX(OFFSET('Data transformed'!$A$4,MATCH($A48,'Data transformed'!$A$5:$A$185,0),MATCH(CL$4,'Data transformed'!$4:$4,0)-1),$M48),$N48),"NA"))</f>
        <v>NA</v>
      </c>
      <c r="CM48" s="103" t="str">
        <f aca="true">IF($J48="","",IF(ISNUMBER(OFFSET('Data transformed'!$A$4,MATCH($A48,'Data transformed'!$A$5:$A$185,0),MATCH(CM$4,'Data transformed'!$4:$4,0)-1)), MIN(MAX(OFFSET('Data transformed'!$A$4,MATCH($A48,'Data transformed'!$A$5:$A$185,0),MATCH(CM$4,'Data transformed'!$4:$4,0)-1),$M48),$N48),"NA"))</f>
        <v>NA</v>
      </c>
      <c r="CN48" s="103" t="str">
        <f aca="true">IF($J48="","",IF(ISNUMBER(OFFSET('Data transformed'!$A$4,MATCH($A48,'Data transformed'!$A$5:$A$185,0),MATCH(CN$4,'Data transformed'!$4:$4,0)-1)), MIN(MAX(OFFSET('Data transformed'!$A$4,MATCH($A48,'Data transformed'!$A$5:$A$185,0),MATCH(CN$4,'Data transformed'!$4:$4,0)-1),$M48),$N48),"NA"))</f>
        <v>NA</v>
      </c>
      <c r="CO48" s="103" t="str">
        <f aca="true">IF($J48="","",IF(ISNUMBER(OFFSET('Data transformed'!$A$4,MATCH($A48,'Data transformed'!$A$5:$A$185,0),MATCH(CO$4,'Data transformed'!$4:$4,0)-1)), MIN(MAX(OFFSET('Data transformed'!$A$4,MATCH($A48,'Data transformed'!$A$5:$A$185,0),MATCH(CO$4,'Data transformed'!$4:$4,0)-1),$M48),$N48),"NA"))</f>
        <v>NA</v>
      </c>
      <c r="CP48" s="103" t="str">
        <f aca="true">IF($J48="","",IF(ISNUMBER(OFFSET('Data transformed'!$A$4,MATCH($A48,'Data transformed'!$A$5:$A$185,0),MATCH(CP$4,'Data transformed'!$4:$4,0)-1)), MIN(MAX(OFFSET('Data transformed'!$A$4,MATCH($A48,'Data transformed'!$A$5:$A$185,0),MATCH(CP$4,'Data transformed'!$4:$4,0)-1),$M48),$N48),"NA"))</f>
        <v>NA</v>
      </c>
      <c r="CQ48" s="103" t="str">
        <f aca="true">IF($J48="","",IF(ISNUMBER(OFFSET('Data transformed'!$A$4,MATCH($A48,'Data transformed'!$A$5:$A$185,0),MATCH(CQ$4,'Data transformed'!$4:$4,0)-1)), MIN(MAX(OFFSET('Data transformed'!$A$4,MATCH($A48,'Data transformed'!$A$5:$A$185,0),MATCH(CQ$4,'Data transformed'!$4:$4,0)-1),$M48),$N48),"NA"))</f>
        <v>NA</v>
      </c>
      <c r="CR48" s="103" t="str">
        <f aca="true">IF($J48="","",IF(ISNUMBER(OFFSET('Data transformed'!$A$4,MATCH($A48,'Data transformed'!$A$5:$A$185,0),MATCH(CR$4,'Data transformed'!$4:$4,0)-1)), MIN(MAX(OFFSET('Data transformed'!$A$4,MATCH($A48,'Data transformed'!$A$5:$A$185,0),MATCH(CR$4,'Data transformed'!$4:$4,0)-1),$M48),$N48),"NA"))</f>
        <v>NA</v>
      </c>
      <c r="CS48" s="103" t="str">
        <f aca="true">IF($J48="","",IF(ISNUMBER(OFFSET('Data transformed'!$A$4,MATCH($A48,'Data transformed'!$A$5:$A$185,0),MATCH(CS$4,'Data transformed'!$4:$4,0)-1)), MIN(MAX(OFFSET('Data transformed'!$A$4,MATCH($A48,'Data transformed'!$A$5:$A$185,0),MATCH(CS$4,'Data transformed'!$4:$4,0)-1),$M48),$N48),"NA"))</f>
        <v>NA</v>
      </c>
      <c r="CT48" s="103" t="str">
        <f aca="true">IF($J48="","",IF(ISNUMBER(OFFSET('Data transformed'!$A$4,MATCH($A48,'Data transformed'!$A$5:$A$185,0),MATCH(CT$4,'Data transformed'!$4:$4,0)-1)), MIN(MAX(OFFSET('Data transformed'!$A$4,MATCH($A48,'Data transformed'!$A$5:$A$185,0),MATCH(CT$4,'Data transformed'!$4:$4,0)-1),$M48),$N48),"NA"))</f>
        <v>NA</v>
      </c>
      <c r="CU48" s="103" t="str">
        <f aca="true">IF($J48="","",IF(ISNUMBER(OFFSET('Data transformed'!$A$4,MATCH($A48,'Data transformed'!$A$5:$A$185,0),MATCH(CU$4,'Data transformed'!$4:$4,0)-1)), MIN(MAX(OFFSET('Data transformed'!$A$4,MATCH($A48,'Data transformed'!$A$5:$A$185,0),MATCH(CU$4,'Data transformed'!$4:$4,0)-1),$M48),$N48),"NA"))</f>
        <v>NA</v>
      </c>
    </row>
    <row r="49" s="103" customFormat="true" ht="15.5" hidden="false" customHeight="false" outlineLevel="0" collapsed="false">
      <c r="A49" s="107" t="n">
        <v>2141</v>
      </c>
      <c r="B49" s="107" t="n">
        <v>4</v>
      </c>
      <c r="C49" s="103" t="str">
        <f aca="true">IF(ISBLANK(OFFSET('Raw Data'!$A$3,MATCH($A49,'Raw Data'!$B$4:$B$185,0),MATCH(C$4,'Raw Data'!$3:$3,0)-1)),"",OFFSET('Raw Data'!$A$3,MATCH($A49,'Raw Data'!$B$4:$B$185,0),MATCH(C$4,'Raw Data'!$3:$3,0)-1))</f>
        <v/>
      </c>
      <c r="D49" s="103" t="str">
        <f aca="true">IF(ISBLANK(OFFSET('Raw Data'!$A$3,MATCH($A49,'Raw Data'!$B$4:$B$185,0),MATCH(D$4,'Raw Data'!$3:$3,0)-1)),"",OFFSET('Raw Data'!$A$3,MATCH($A49,'Raw Data'!$B$4:$B$185,0),MATCH(D$4,'Raw Data'!$3:$3,0)-1))</f>
        <v>Expert assessment data - C.3.2</v>
      </c>
      <c r="E49" s="103" t="str">
        <f aca="true">IF(ISBLANK(OFFSET('Raw Data'!$A$3,MATCH($A49,'Raw Data'!$B$4:$B$185,0),MATCH(E$4,'Raw Data'!$3:$3,0)-1)),"",OFFSET('Raw Data'!$A$3,MATCH($A49,'Raw Data'!$B$4:$B$185,0),MATCH(E$4,'Raw Data'!$3:$3,0)-1))</f>
        <v>Expert assessment data -  As a consumer expert, how satisfied are you with the following in your country in 2020? - Competition law enforcement </v>
      </c>
      <c r="J49" s="103" t="n">
        <f aca="true" t="array" ref="J49:J49">IFERROR(_xlfn.QUARTILE.INC(IF(ISNUMBER(OFFSET('Data transformed'!$N$4,MATCH('outliers treatment'!$A49,'Data transformed'!$A$5:$A$185),1,1,COUNTA('Data transformed'!$O$4:$CX$4))),OFFSET('Data transformed'!$N$4,MATCH('outliers treatment'!$A49,'Data transformed'!$A$5:$A$185),1,1,COUNTA('Data transformed'!$O$4:$CX$4))),1),"")</f>
        <v>3</v>
      </c>
      <c r="K49" s="103" t="n">
        <f aca="true" t="array" ref="K49:K49">IFERROR(_xlfn.QUARTILE.INC(IF(ISNUMBER(OFFSET('Data transformed'!$N$4,MATCH('outliers treatment'!$A49,'Data transformed'!$A$5:$A$185),1,1,COUNTA('Data transformed'!$O$4:$CX$4))),OFFSET('Data transformed'!$N$4,MATCH('outliers treatment'!$A49,'Data transformed'!$A$5:$A$185),1,1,COUNTA('Data transformed'!$O$4:$CX$4))),3),"")</f>
        <v>5</v>
      </c>
      <c r="L49" s="103" t="n">
        <f aca="false">IFERROR(K49-J49,"")</f>
        <v>2</v>
      </c>
      <c r="M49" s="103" t="n">
        <v>1</v>
      </c>
      <c r="N49" s="103" t="n">
        <v>6</v>
      </c>
      <c r="P49" s="105" t="n">
        <f aca="false" t="array" ref="P49:P49">IFERROR(SKEW(IF(ISNUMBER(T49:CU49),T49:CU49,"")),"")</f>
        <v>-0.239823802427708</v>
      </c>
      <c r="Q49" s="103" t="n">
        <f aca="true">IF(ISBLANK(OFFSET('Data above threshold'!$A$4,MATCH('Data above threshold'!$A48,'Data above threshold'!$A$5:$A$185,0),MATCH('Data above threshold'!N$4,'Data above threshold'!$4:$4,0)-1)),1,OFFSET('Data above threshold'!$A$4,MATCH('Data above threshold'!$A48,'Data above threshold'!$A$5:$A$185,0),MATCH('Data above threshold'!N$4,'Data above threshold'!$4:$4,0)-1))</f>
        <v>0</v>
      </c>
      <c r="R49" s="103" t="n">
        <f aca="false">IF($J49="","",COUNTIF(T49:CU49,M49)+ COUNTIF(T49:CQ49,N49))</f>
        <v>3</v>
      </c>
      <c r="S49" s="106" t="n">
        <f aca="false" t="array" ref="S49:S49">IF(B49&lt;4,"",1-IFERROR(SUM(ISNUMBER(T49:CU49)*(1-$T$3:$CU$3))/COUNTIF($T$3:$CU$3,0),0))</f>
        <v>0.0125</v>
      </c>
      <c r="T49" s="103" t="n">
        <f aca="true">IF($J49="","",IF(ISNUMBER(OFFSET('Data transformed'!$A$4,MATCH($A49,'Data transformed'!$A$5:$A$185,0),MATCH(T$4,'Data transformed'!$4:$4,0)-1)), MIN(MAX(OFFSET('Data transformed'!$A$4,MATCH($A49,'Data transformed'!$A$5:$A$185,0),MATCH(T$4,'Data transformed'!$4:$4,0)-1),$M49),$N49),"NA"))</f>
        <v>3.5</v>
      </c>
      <c r="U49" s="103" t="n">
        <f aca="true">IF($J49="","",IF(ISNUMBER(OFFSET('Data transformed'!$A$4,MATCH($A49,'Data transformed'!$A$5:$A$185,0),MATCH(U$4,'Data transformed'!$4:$4,0)-1)), MIN(MAX(OFFSET('Data transformed'!$A$4,MATCH($A49,'Data transformed'!$A$5:$A$185,0),MATCH(U$4,'Data transformed'!$4:$4,0)-1),$M49),$N49),"NA"))</f>
        <v>5</v>
      </c>
      <c r="V49" s="103" t="n">
        <f aca="true">IF($J49="","",IF(ISNUMBER(OFFSET('Data transformed'!$A$4,MATCH($A49,'Data transformed'!$A$5:$A$185,0),MATCH(V$4,'Data transformed'!$4:$4,0)-1)), MIN(MAX(OFFSET('Data transformed'!$A$4,MATCH($A49,'Data transformed'!$A$5:$A$185,0),MATCH(V$4,'Data transformed'!$4:$4,0)-1),$M49),$N49),"NA"))</f>
        <v>3</v>
      </c>
      <c r="W49" s="103" t="n">
        <f aca="true">IF($J49="","",IF(ISNUMBER(OFFSET('Data transformed'!$A$4,MATCH($A49,'Data transformed'!$A$5:$A$185,0),MATCH(W$4,'Data transformed'!$4:$4,0)-1)), MIN(MAX(OFFSET('Data transformed'!$A$4,MATCH($A49,'Data transformed'!$A$5:$A$185,0),MATCH(W$4,'Data transformed'!$4:$4,0)-1),$M49),$N49),"NA"))</f>
        <v>2</v>
      </c>
      <c r="X49" s="103" t="n">
        <f aca="true">IF($J49="","",IF(ISNUMBER(OFFSET('Data transformed'!$A$4,MATCH($A49,'Data transformed'!$A$5:$A$185,0),MATCH(X$4,'Data transformed'!$4:$4,0)-1)), MIN(MAX(OFFSET('Data transformed'!$A$4,MATCH($A49,'Data transformed'!$A$5:$A$185,0),MATCH(X$4,'Data transformed'!$4:$4,0)-1),$M49),$N49),"NA"))</f>
        <v>2</v>
      </c>
      <c r="Y49" s="103" t="n">
        <f aca="true">IF($J49="","",IF(ISNUMBER(OFFSET('Data transformed'!$A$4,MATCH($A49,'Data transformed'!$A$5:$A$185,0),MATCH(Y$4,'Data transformed'!$4:$4,0)-1)), MIN(MAX(OFFSET('Data transformed'!$A$4,MATCH($A49,'Data transformed'!$A$5:$A$185,0),MATCH(Y$4,'Data transformed'!$4:$4,0)-1),$M49),$N49),"NA"))</f>
        <v>1</v>
      </c>
      <c r="Z49" s="103" t="n">
        <f aca="true">IF($J49="","",IF(ISNUMBER(OFFSET('Data transformed'!$A$4,MATCH($A49,'Data transformed'!$A$5:$A$185,0),MATCH(Z$4,'Data transformed'!$4:$4,0)-1)), MIN(MAX(OFFSET('Data transformed'!$A$4,MATCH($A49,'Data transformed'!$A$5:$A$185,0),MATCH(Z$4,'Data transformed'!$4:$4,0)-1),$M49),$N49),"NA"))</f>
        <v>3</v>
      </c>
      <c r="AA49" s="103" t="n">
        <f aca="true">IF($J49="","",IF(ISNUMBER(OFFSET('Data transformed'!$A$4,MATCH($A49,'Data transformed'!$A$5:$A$185,0),MATCH(AA$4,'Data transformed'!$4:$4,0)-1)), MIN(MAX(OFFSET('Data transformed'!$A$4,MATCH($A49,'Data transformed'!$A$5:$A$185,0),MATCH(AA$4,'Data transformed'!$4:$4,0)-1),$M49),$N49),"NA"))</f>
        <v>4</v>
      </c>
      <c r="AB49" s="103" t="n">
        <f aca="true">IF($J49="","",IF(ISNUMBER(OFFSET('Data transformed'!$A$4,MATCH($A49,'Data transformed'!$A$5:$A$185,0),MATCH(AB$4,'Data transformed'!$4:$4,0)-1)), MIN(MAX(OFFSET('Data transformed'!$A$4,MATCH($A49,'Data transformed'!$A$5:$A$185,0),MATCH(AB$4,'Data transformed'!$4:$4,0)-1),$M49),$N49),"NA"))</f>
        <v>3</v>
      </c>
      <c r="AC49" s="103" t="n">
        <f aca="true">IF($J49="","",IF(ISNUMBER(OFFSET('Data transformed'!$A$4,MATCH($A49,'Data transformed'!$A$5:$A$185,0),MATCH(AC$4,'Data transformed'!$4:$4,0)-1)), MIN(MAX(OFFSET('Data transformed'!$A$4,MATCH($A49,'Data transformed'!$A$5:$A$185,0),MATCH(AC$4,'Data transformed'!$4:$4,0)-1),$M49),$N49),"NA"))</f>
        <v>5</v>
      </c>
      <c r="AD49" s="103" t="n">
        <f aca="true">IF($J49="","",IF(ISNUMBER(OFFSET('Data transformed'!$A$4,MATCH($A49,'Data transformed'!$A$5:$A$185,0),MATCH(AD$4,'Data transformed'!$4:$4,0)-1)), MIN(MAX(OFFSET('Data transformed'!$A$4,MATCH($A49,'Data transformed'!$A$5:$A$185,0),MATCH(AD$4,'Data transformed'!$4:$4,0)-1),$M49),$N49),"NA"))</f>
        <v>4</v>
      </c>
      <c r="AE49" s="103" t="n">
        <f aca="true">IF($J49="","",IF(ISNUMBER(OFFSET('Data transformed'!$A$4,MATCH($A49,'Data transformed'!$A$5:$A$185,0),MATCH(AE$4,'Data transformed'!$4:$4,0)-1)), MIN(MAX(OFFSET('Data transformed'!$A$4,MATCH($A49,'Data transformed'!$A$5:$A$185,0),MATCH(AE$4,'Data transformed'!$4:$4,0)-1),$M49),$N49),"NA"))</f>
        <v>2</v>
      </c>
      <c r="AF49" s="103" t="n">
        <f aca="true">IF($J49="","",IF(ISNUMBER(OFFSET('Data transformed'!$A$4,MATCH($A49,'Data transformed'!$A$5:$A$185,0),MATCH(AF$4,'Data transformed'!$4:$4,0)-1)), MIN(MAX(OFFSET('Data transformed'!$A$4,MATCH($A49,'Data transformed'!$A$5:$A$185,0),MATCH(AF$4,'Data transformed'!$4:$4,0)-1),$M49),$N49),"NA"))</f>
        <v>4</v>
      </c>
      <c r="AG49" s="103" t="n">
        <f aca="true">IF($J49="","",IF(ISNUMBER(OFFSET('Data transformed'!$A$4,MATCH($A49,'Data transformed'!$A$5:$A$185,0),MATCH(AG$4,'Data transformed'!$4:$4,0)-1)), MIN(MAX(OFFSET('Data transformed'!$A$4,MATCH($A49,'Data transformed'!$A$5:$A$185,0),MATCH(AG$4,'Data transformed'!$4:$4,0)-1),$M49),$N49),"NA"))</f>
        <v>3</v>
      </c>
      <c r="AH49" s="103" t="n">
        <f aca="true">IF($J49="","",IF(ISNUMBER(OFFSET('Data transformed'!$A$4,MATCH($A49,'Data transformed'!$A$5:$A$185,0),MATCH(AH$4,'Data transformed'!$4:$4,0)-1)), MIN(MAX(OFFSET('Data transformed'!$A$4,MATCH($A49,'Data transformed'!$A$5:$A$185,0),MATCH(AH$4,'Data transformed'!$4:$4,0)-1),$M49),$N49),"NA"))</f>
        <v>5</v>
      </c>
      <c r="AI49" s="103" t="n">
        <f aca="true">IF($J49="","",IF(ISNUMBER(OFFSET('Data transformed'!$A$4,MATCH($A49,'Data transformed'!$A$5:$A$185,0),MATCH(AI$4,'Data transformed'!$4:$4,0)-1)), MIN(MAX(OFFSET('Data transformed'!$A$4,MATCH($A49,'Data transformed'!$A$5:$A$185,0),MATCH(AI$4,'Data transformed'!$4:$4,0)-1),$M49),$N49),"NA"))</f>
        <v>4</v>
      </c>
      <c r="AJ49" s="103" t="n">
        <f aca="true">IF($J49="","",IF(ISNUMBER(OFFSET('Data transformed'!$A$4,MATCH($A49,'Data transformed'!$A$5:$A$185,0),MATCH(AJ$4,'Data transformed'!$4:$4,0)-1)), MIN(MAX(OFFSET('Data transformed'!$A$4,MATCH($A49,'Data transformed'!$A$5:$A$185,0),MATCH(AJ$4,'Data transformed'!$4:$4,0)-1),$M49),$N49),"NA"))</f>
        <v>5</v>
      </c>
      <c r="AK49" s="103" t="n">
        <f aca="true">IF($J49="","",IF(ISNUMBER(OFFSET('Data transformed'!$A$4,MATCH($A49,'Data transformed'!$A$5:$A$185,0),MATCH(AK$4,'Data transformed'!$4:$4,0)-1)), MIN(MAX(OFFSET('Data transformed'!$A$4,MATCH($A49,'Data transformed'!$A$5:$A$185,0),MATCH(AK$4,'Data transformed'!$4:$4,0)-1),$M49),$N49),"NA"))</f>
        <v>4</v>
      </c>
      <c r="AL49" s="103" t="n">
        <f aca="true">IF($J49="","",IF(ISNUMBER(OFFSET('Data transformed'!$A$4,MATCH($A49,'Data transformed'!$A$5:$A$185,0),MATCH(AL$4,'Data transformed'!$4:$4,0)-1)), MIN(MAX(OFFSET('Data transformed'!$A$4,MATCH($A49,'Data transformed'!$A$5:$A$185,0),MATCH(AL$4,'Data transformed'!$4:$4,0)-1),$M49),$N49),"NA"))</f>
        <v>4</v>
      </c>
      <c r="AM49" s="103" t="n">
        <f aca="true">IF($J49="","",IF(ISNUMBER(OFFSET('Data transformed'!$A$4,MATCH($A49,'Data transformed'!$A$5:$A$185,0),MATCH(AM$4,'Data transformed'!$4:$4,0)-1)), MIN(MAX(OFFSET('Data transformed'!$A$4,MATCH($A49,'Data transformed'!$A$5:$A$185,0),MATCH(AM$4,'Data transformed'!$4:$4,0)-1),$M49),$N49),"NA"))</f>
        <v>5</v>
      </c>
      <c r="AN49" s="103" t="n">
        <f aca="true">IF($J49="","",IF(ISNUMBER(OFFSET('Data transformed'!$A$4,MATCH($A49,'Data transformed'!$A$5:$A$185,0),MATCH(AN$4,'Data transformed'!$4:$4,0)-1)), MIN(MAX(OFFSET('Data transformed'!$A$4,MATCH($A49,'Data transformed'!$A$5:$A$185,0),MATCH(AN$4,'Data transformed'!$4:$4,0)-1),$M49),$N49),"NA"))</f>
        <v>3</v>
      </c>
      <c r="AO49" s="103" t="n">
        <f aca="true">IF($J49="","",IF(ISNUMBER(OFFSET('Data transformed'!$A$4,MATCH($A49,'Data transformed'!$A$5:$A$185,0),MATCH(AO$4,'Data transformed'!$4:$4,0)-1)), MIN(MAX(OFFSET('Data transformed'!$A$4,MATCH($A49,'Data transformed'!$A$5:$A$185,0),MATCH(AO$4,'Data transformed'!$4:$4,0)-1),$M49),$N49),"NA"))</f>
        <v>3.33</v>
      </c>
      <c r="AP49" s="103" t="n">
        <f aca="true">IF($J49="","",IF(ISNUMBER(OFFSET('Data transformed'!$A$4,MATCH($A49,'Data transformed'!$A$5:$A$185,0),MATCH(AP$4,'Data transformed'!$4:$4,0)-1)), MIN(MAX(OFFSET('Data transformed'!$A$4,MATCH($A49,'Data transformed'!$A$5:$A$185,0),MATCH(AP$4,'Data transformed'!$4:$4,0)-1),$M49),$N49),"NA"))</f>
        <v>5</v>
      </c>
      <c r="AQ49" s="103" t="n">
        <f aca="true">IF($J49="","",IF(ISNUMBER(OFFSET('Data transformed'!$A$4,MATCH($A49,'Data transformed'!$A$5:$A$185,0),MATCH(AQ$4,'Data transformed'!$4:$4,0)-1)), MIN(MAX(OFFSET('Data transformed'!$A$4,MATCH($A49,'Data transformed'!$A$5:$A$185,0),MATCH(AQ$4,'Data transformed'!$4:$4,0)-1),$M49),$N49),"NA"))</f>
        <v>2</v>
      </c>
      <c r="AR49" s="103" t="n">
        <f aca="true">IF($J49="","",IF(ISNUMBER(OFFSET('Data transformed'!$A$4,MATCH($A49,'Data transformed'!$A$5:$A$185,0),MATCH(AR$4,'Data transformed'!$4:$4,0)-1)), MIN(MAX(OFFSET('Data transformed'!$A$4,MATCH($A49,'Data transformed'!$A$5:$A$185,0),MATCH(AR$4,'Data transformed'!$4:$4,0)-1),$M49),$N49),"NA"))</f>
        <v>5</v>
      </c>
      <c r="AS49" s="103" t="n">
        <f aca="true">IF($J49="","",IF(ISNUMBER(OFFSET('Data transformed'!$A$4,MATCH($A49,'Data transformed'!$A$5:$A$185,0),MATCH(AS$4,'Data transformed'!$4:$4,0)-1)), MIN(MAX(OFFSET('Data transformed'!$A$4,MATCH($A49,'Data transformed'!$A$5:$A$185,0),MATCH(AS$4,'Data transformed'!$4:$4,0)-1),$M49),$N49),"NA"))</f>
        <v>5</v>
      </c>
      <c r="AT49" s="103" t="n">
        <f aca="true">IF($J49="","",IF(ISNUMBER(OFFSET('Data transformed'!$A$4,MATCH($A49,'Data transformed'!$A$5:$A$185,0),MATCH(AT$4,'Data transformed'!$4:$4,0)-1)), MIN(MAX(OFFSET('Data transformed'!$A$4,MATCH($A49,'Data transformed'!$A$5:$A$185,0),MATCH(AT$4,'Data transformed'!$4:$4,0)-1),$M49),$N49),"NA"))</f>
        <v>4</v>
      </c>
      <c r="AU49" s="103" t="n">
        <f aca="true">IF($J49="","",IF(ISNUMBER(OFFSET('Data transformed'!$A$4,MATCH($A49,'Data transformed'!$A$5:$A$185,0),MATCH(AU$4,'Data transformed'!$4:$4,0)-1)), MIN(MAX(OFFSET('Data transformed'!$A$4,MATCH($A49,'Data transformed'!$A$5:$A$185,0),MATCH(AU$4,'Data transformed'!$4:$4,0)-1),$M49),$N49),"NA"))</f>
        <v>2</v>
      </c>
      <c r="AV49" s="103" t="n">
        <f aca="true">IF($J49="","",IF(ISNUMBER(OFFSET('Data transformed'!$A$4,MATCH($A49,'Data transformed'!$A$5:$A$185,0),MATCH(AV$4,'Data transformed'!$4:$4,0)-1)), MIN(MAX(OFFSET('Data transformed'!$A$4,MATCH($A49,'Data transformed'!$A$5:$A$185,0),MATCH(AV$4,'Data transformed'!$4:$4,0)-1),$M49),$N49),"NA"))</f>
        <v>3.5</v>
      </c>
      <c r="AW49" s="103" t="n">
        <f aca="true">IF($J49="","",IF(ISNUMBER(OFFSET('Data transformed'!$A$4,MATCH($A49,'Data transformed'!$A$5:$A$185,0),MATCH(AW$4,'Data transformed'!$4:$4,0)-1)), MIN(MAX(OFFSET('Data transformed'!$A$4,MATCH($A49,'Data transformed'!$A$5:$A$185,0),MATCH(AW$4,'Data transformed'!$4:$4,0)-1),$M49),$N49),"NA"))</f>
        <v>2</v>
      </c>
      <c r="AX49" s="103" t="n">
        <f aca="true">IF($J49="","",IF(ISNUMBER(OFFSET('Data transformed'!$A$4,MATCH($A49,'Data transformed'!$A$5:$A$185,0),MATCH(AX$4,'Data transformed'!$4:$4,0)-1)), MIN(MAX(OFFSET('Data transformed'!$A$4,MATCH($A49,'Data transformed'!$A$5:$A$185,0),MATCH(AX$4,'Data transformed'!$4:$4,0)-1),$M49),$N49),"NA"))</f>
        <v>5</v>
      </c>
      <c r="AY49" s="103" t="n">
        <f aca="true">IF($J49="","",IF(ISNUMBER(OFFSET('Data transformed'!$A$4,MATCH($A49,'Data transformed'!$A$5:$A$185,0),MATCH(AY$4,'Data transformed'!$4:$4,0)-1)), MIN(MAX(OFFSET('Data transformed'!$A$4,MATCH($A49,'Data transformed'!$A$5:$A$185,0),MATCH(AY$4,'Data transformed'!$4:$4,0)-1),$M49),$N49),"NA"))</f>
        <v>5</v>
      </c>
      <c r="AZ49" s="103" t="n">
        <f aca="true">IF($J49="","",IF(ISNUMBER(OFFSET('Data transformed'!$A$4,MATCH($A49,'Data transformed'!$A$5:$A$185,0),MATCH(AZ$4,'Data transformed'!$4:$4,0)-1)), MIN(MAX(OFFSET('Data transformed'!$A$4,MATCH($A49,'Data transformed'!$A$5:$A$185,0),MATCH(AZ$4,'Data transformed'!$4:$4,0)-1),$M49),$N49),"NA"))</f>
        <v>4</v>
      </c>
      <c r="BA49" s="103" t="n">
        <f aca="true">IF($J49="","",IF(ISNUMBER(OFFSET('Data transformed'!$A$4,MATCH($A49,'Data transformed'!$A$5:$A$185,0),MATCH(BA$4,'Data transformed'!$4:$4,0)-1)), MIN(MAX(OFFSET('Data transformed'!$A$4,MATCH($A49,'Data transformed'!$A$5:$A$185,0),MATCH(BA$4,'Data transformed'!$4:$4,0)-1),$M49),$N49),"NA"))</f>
        <v>5</v>
      </c>
      <c r="BB49" s="103" t="n">
        <f aca="true">IF($J49="","",IF(ISNUMBER(OFFSET('Data transformed'!$A$4,MATCH($A49,'Data transformed'!$A$5:$A$185,0),MATCH(BB$4,'Data transformed'!$4:$4,0)-1)), MIN(MAX(OFFSET('Data transformed'!$A$4,MATCH($A49,'Data transformed'!$A$5:$A$185,0),MATCH(BB$4,'Data transformed'!$4:$4,0)-1),$M49),$N49),"NA"))</f>
        <v>5</v>
      </c>
      <c r="BC49" s="103" t="n">
        <f aca="true">IF($J49="","",IF(ISNUMBER(OFFSET('Data transformed'!$A$4,MATCH($A49,'Data transformed'!$A$5:$A$185,0),MATCH(BC$4,'Data transformed'!$4:$4,0)-1)), MIN(MAX(OFFSET('Data transformed'!$A$4,MATCH($A49,'Data transformed'!$A$5:$A$185,0),MATCH(BC$4,'Data transformed'!$4:$4,0)-1),$M49),$N49),"NA"))</f>
        <v>5</v>
      </c>
      <c r="BD49" s="103" t="n">
        <f aca="true">IF($J49="","",IF(ISNUMBER(OFFSET('Data transformed'!$A$4,MATCH($A49,'Data transformed'!$A$5:$A$185,0),MATCH(BD$4,'Data transformed'!$4:$4,0)-1)), MIN(MAX(OFFSET('Data transformed'!$A$4,MATCH($A49,'Data transformed'!$A$5:$A$185,0),MATCH(BD$4,'Data transformed'!$4:$4,0)-1),$M49),$N49),"NA"))</f>
        <v>4.5</v>
      </c>
      <c r="BE49" s="103" t="n">
        <f aca="true">IF($J49="","",IF(ISNUMBER(OFFSET('Data transformed'!$A$4,MATCH($A49,'Data transformed'!$A$5:$A$185,0),MATCH(BE$4,'Data transformed'!$4:$4,0)-1)), MIN(MAX(OFFSET('Data transformed'!$A$4,MATCH($A49,'Data transformed'!$A$5:$A$185,0),MATCH(BE$4,'Data transformed'!$4:$4,0)-1),$M49),$N49),"NA"))</f>
        <v>5</v>
      </c>
      <c r="BF49" s="103" t="n">
        <f aca="true">IF($J49="","",IF(ISNUMBER(OFFSET('Data transformed'!$A$4,MATCH($A49,'Data transformed'!$A$5:$A$185,0),MATCH(BF$4,'Data transformed'!$4:$4,0)-1)), MIN(MAX(OFFSET('Data transformed'!$A$4,MATCH($A49,'Data transformed'!$A$5:$A$185,0),MATCH(BF$4,'Data transformed'!$4:$4,0)-1),$M49),$N49),"NA"))</f>
        <v>3</v>
      </c>
      <c r="BG49" s="103" t="n">
        <f aca="true">IF($J49="","",IF(ISNUMBER(OFFSET('Data transformed'!$A$4,MATCH($A49,'Data transformed'!$A$5:$A$185,0),MATCH(BG$4,'Data transformed'!$4:$4,0)-1)), MIN(MAX(OFFSET('Data transformed'!$A$4,MATCH($A49,'Data transformed'!$A$5:$A$185,0),MATCH(BG$4,'Data transformed'!$4:$4,0)-1),$M49),$N49),"NA"))</f>
        <v>1</v>
      </c>
      <c r="BH49" s="103" t="n">
        <f aca="true">IF($J49="","",IF(ISNUMBER(OFFSET('Data transformed'!$A$4,MATCH($A49,'Data transformed'!$A$5:$A$185,0),MATCH(BH$4,'Data transformed'!$4:$4,0)-1)), MIN(MAX(OFFSET('Data transformed'!$A$4,MATCH($A49,'Data transformed'!$A$5:$A$185,0),MATCH(BH$4,'Data transformed'!$4:$4,0)-1),$M49),$N49),"NA"))</f>
        <v>4.5</v>
      </c>
      <c r="BI49" s="103" t="n">
        <f aca="true">IF($J49="","",IF(ISNUMBER(OFFSET('Data transformed'!$A$4,MATCH($A49,'Data transformed'!$A$5:$A$185,0),MATCH(BI$4,'Data transformed'!$4:$4,0)-1)), MIN(MAX(OFFSET('Data transformed'!$A$4,MATCH($A49,'Data transformed'!$A$5:$A$185,0),MATCH(BI$4,'Data transformed'!$4:$4,0)-1),$M49),$N49),"NA"))</f>
        <v>4</v>
      </c>
      <c r="BJ49" s="103" t="n">
        <f aca="true">IF($J49="","",IF(ISNUMBER(OFFSET('Data transformed'!$A$4,MATCH($A49,'Data transformed'!$A$5:$A$185,0),MATCH(BJ$4,'Data transformed'!$4:$4,0)-1)), MIN(MAX(OFFSET('Data transformed'!$A$4,MATCH($A49,'Data transformed'!$A$5:$A$185,0),MATCH(BJ$4,'Data transformed'!$4:$4,0)-1),$M49),$N49),"NA"))</f>
        <v>2</v>
      </c>
      <c r="BK49" s="103" t="n">
        <f aca="true">IF($J49="","",IF(ISNUMBER(OFFSET('Data transformed'!$A$4,MATCH($A49,'Data transformed'!$A$5:$A$185,0),MATCH(BK$4,'Data transformed'!$4:$4,0)-1)), MIN(MAX(OFFSET('Data transformed'!$A$4,MATCH($A49,'Data transformed'!$A$5:$A$185,0),MATCH(BK$4,'Data transformed'!$4:$4,0)-1),$M49),$N49),"NA"))</f>
        <v>5</v>
      </c>
      <c r="BL49" s="103" t="n">
        <f aca="true">IF($J49="","",IF(ISNUMBER(OFFSET('Data transformed'!$A$4,MATCH($A49,'Data transformed'!$A$5:$A$185,0),MATCH(BL$4,'Data transformed'!$4:$4,0)-1)), MIN(MAX(OFFSET('Data transformed'!$A$4,MATCH($A49,'Data transformed'!$A$5:$A$185,0),MATCH(BL$4,'Data transformed'!$4:$4,0)-1),$M49),$N49),"NA"))</f>
        <v>2</v>
      </c>
      <c r="BM49" s="103" t="n">
        <f aca="true">IF($J49="","",IF(ISNUMBER(OFFSET('Data transformed'!$A$4,MATCH($A49,'Data transformed'!$A$5:$A$185,0),MATCH(BM$4,'Data transformed'!$4:$4,0)-1)), MIN(MAX(OFFSET('Data transformed'!$A$4,MATCH($A49,'Data transformed'!$A$5:$A$185,0),MATCH(BM$4,'Data transformed'!$4:$4,0)-1),$M49),$N49),"NA"))</f>
        <v>5</v>
      </c>
      <c r="BN49" s="103" t="n">
        <f aca="true">IF($J49="","",IF(ISNUMBER(OFFSET('Data transformed'!$A$4,MATCH($A49,'Data transformed'!$A$5:$A$185,0),MATCH(BN$4,'Data transformed'!$4:$4,0)-1)), MIN(MAX(OFFSET('Data transformed'!$A$4,MATCH($A49,'Data transformed'!$A$5:$A$185,0),MATCH(BN$4,'Data transformed'!$4:$4,0)-1),$M49),$N49),"NA"))</f>
        <v>3.5</v>
      </c>
      <c r="BO49" s="103" t="n">
        <f aca="true">IF($J49="","",IF(ISNUMBER(OFFSET('Data transformed'!$A$4,MATCH($A49,'Data transformed'!$A$5:$A$185,0),MATCH(BO$4,'Data transformed'!$4:$4,0)-1)), MIN(MAX(OFFSET('Data transformed'!$A$4,MATCH($A49,'Data transformed'!$A$5:$A$185,0),MATCH(BO$4,'Data transformed'!$4:$4,0)-1),$M49),$N49),"NA"))</f>
        <v>2</v>
      </c>
      <c r="BP49" s="103" t="n">
        <f aca="true">IF($J49="","",IF(ISNUMBER(OFFSET('Data transformed'!$A$4,MATCH($A49,'Data transformed'!$A$5:$A$185,0),MATCH(BP$4,'Data transformed'!$4:$4,0)-1)), MIN(MAX(OFFSET('Data transformed'!$A$4,MATCH($A49,'Data transformed'!$A$5:$A$185,0),MATCH(BP$4,'Data transformed'!$4:$4,0)-1),$M49),$N49),"NA"))</f>
        <v>2</v>
      </c>
      <c r="BQ49" s="103" t="n">
        <f aca="true">IF($J49="","",IF(ISNUMBER(OFFSET('Data transformed'!$A$4,MATCH($A49,'Data transformed'!$A$5:$A$185,0),MATCH(BQ$4,'Data transformed'!$4:$4,0)-1)), MIN(MAX(OFFSET('Data transformed'!$A$4,MATCH($A49,'Data transformed'!$A$5:$A$185,0),MATCH(BQ$4,'Data transformed'!$4:$4,0)-1),$M49),$N49),"NA"))</f>
        <v>5</v>
      </c>
      <c r="BR49" s="103" t="n">
        <f aca="true">IF($J49="","",IF(ISNUMBER(OFFSET('Data transformed'!$A$4,MATCH($A49,'Data transformed'!$A$5:$A$185,0),MATCH(BR$4,'Data transformed'!$4:$4,0)-1)), MIN(MAX(OFFSET('Data transformed'!$A$4,MATCH($A49,'Data transformed'!$A$5:$A$185,0),MATCH(BR$4,'Data transformed'!$4:$4,0)-1),$M49),$N49),"NA"))</f>
        <v>5</v>
      </c>
      <c r="BS49" s="103" t="n">
        <f aca="true">IF($J49="","",IF(ISNUMBER(OFFSET('Data transformed'!$A$4,MATCH($A49,'Data transformed'!$A$5:$A$185,0),MATCH(BS$4,'Data transformed'!$4:$4,0)-1)), MIN(MAX(OFFSET('Data transformed'!$A$4,MATCH($A49,'Data transformed'!$A$5:$A$185,0),MATCH(BS$4,'Data transformed'!$4:$4,0)-1),$M49),$N49),"NA"))</f>
        <v>4</v>
      </c>
      <c r="BT49" s="103" t="n">
        <f aca="true">IF($J49="","",IF(ISNUMBER(OFFSET('Data transformed'!$A$4,MATCH($A49,'Data transformed'!$A$5:$A$185,0),MATCH(BT$4,'Data transformed'!$4:$4,0)-1)), MIN(MAX(OFFSET('Data transformed'!$A$4,MATCH($A49,'Data transformed'!$A$5:$A$185,0),MATCH(BT$4,'Data transformed'!$4:$4,0)-1),$M49),$N49),"NA"))</f>
        <v>3</v>
      </c>
      <c r="BU49" s="103" t="n">
        <f aca="true">IF($J49="","",IF(ISNUMBER(OFFSET('Data transformed'!$A$4,MATCH($A49,'Data transformed'!$A$5:$A$185,0),MATCH(BU$4,'Data transformed'!$4:$4,0)-1)), MIN(MAX(OFFSET('Data transformed'!$A$4,MATCH($A49,'Data transformed'!$A$5:$A$185,0),MATCH(BU$4,'Data transformed'!$4:$4,0)-1),$M49),$N49),"NA"))</f>
        <v>4</v>
      </c>
      <c r="BV49" s="103" t="n">
        <f aca="true">IF($J49="","",IF(ISNUMBER(OFFSET('Data transformed'!$A$4,MATCH($A49,'Data transformed'!$A$5:$A$185,0),MATCH(BV$4,'Data transformed'!$4:$4,0)-1)), MIN(MAX(OFFSET('Data transformed'!$A$4,MATCH($A49,'Data transformed'!$A$5:$A$185,0),MATCH(BV$4,'Data transformed'!$4:$4,0)-1),$M49),$N49),"NA"))</f>
        <v>3</v>
      </c>
      <c r="BW49" s="103" t="n">
        <f aca="true">IF($J49="","",IF(ISNUMBER(OFFSET('Data transformed'!$A$4,MATCH($A49,'Data transformed'!$A$5:$A$185,0),MATCH(BW$4,'Data transformed'!$4:$4,0)-1)), MIN(MAX(OFFSET('Data transformed'!$A$4,MATCH($A49,'Data transformed'!$A$5:$A$185,0),MATCH(BW$4,'Data transformed'!$4:$4,0)-1),$M49),$N49),"NA"))</f>
        <v>2</v>
      </c>
      <c r="BX49" s="103" t="n">
        <f aca="true">IF($J49="","",IF(ISNUMBER(OFFSET('Data transformed'!$A$4,MATCH($A49,'Data transformed'!$A$5:$A$185,0),MATCH(BX$4,'Data transformed'!$4:$4,0)-1)), MIN(MAX(OFFSET('Data transformed'!$A$4,MATCH($A49,'Data transformed'!$A$5:$A$185,0),MATCH(BX$4,'Data transformed'!$4:$4,0)-1),$M49),$N49),"NA"))</f>
        <v>4</v>
      </c>
      <c r="BY49" s="103" t="n">
        <f aca="true">IF($J49="","",IF(ISNUMBER(OFFSET('Data transformed'!$A$4,MATCH($A49,'Data transformed'!$A$5:$A$185,0),MATCH(BY$4,'Data transformed'!$4:$4,0)-1)), MIN(MAX(OFFSET('Data transformed'!$A$4,MATCH($A49,'Data transformed'!$A$5:$A$185,0),MATCH(BY$4,'Data transformed'!$4:$4,0)-1),$M49),$N49),"NA"))</f>
        <v>2</v>
      </c>
      <c r="BZ49" s="103" t="n">
        <f aca="true">IF($J49="","",IF(ISNUMBER(OFFSET('Data transformed'!$A$4,MATCH($A49,'Data transformed'!$A$5:$A$185,0),MATCH(BZ$4,'Data transformed'!$4:$4,0)-1)), MIN(MAX(OFFSET('Data transformed'!$A$4,MATCH($A49,'Data transformed'!$A$5:$A$185,0),MATCH(BZ$4,'Data transformed'!$4:$4,0)-1),$M49),$N49),"NA"))</f>
        <v>6</v>
      </c>
      <c r="CA49" s="103" t="n">
        <f aca="true">IF($J49="","",IF(ISNUMBER(OFFSET('Data transformed'!$A$4,MATCH($A49,'Data transformed'!$A$5:$A$185,0),MATCH(CA$4,'Data transformed'!$4:$4,0)-1)), MIN(MAX(OFFSET('Data transformed'!$A$4,MATCH($A49,'Data transformed'!$A$5:$A$185,0),MATCH(CA$4,'Data transformed'!$4:$4,0)-1),$M49),$N49),"NA"))</f>
        <v>5</v>
      </c>
      <c r="CB49" s="103" t="n">
        <f aca="true">IF($J49="","",IF(ISNUMBER(OFFSET('Data transformed'!$A$4,MATCH($A49,'Data transformed'!$A$5:$A$185,0),MATCH(CB$4,'Data transformed'!$4:$4,0)-1)), MIN(MAX(OFFSET('Data transformed'!$A$4,MATCH($A49,'Data transformed'!$A$5:$A$185,0),MATCH(CB$4,'Data transformed'!$4:$4,0)-1),$M49),$N49),"NA"))</f>
        <v>3</v>
      </c>
      <c r="CC49" s="103" t="n">
        <f aca="true">IF($J49="","",IF(ISNUMBER(OFFSET('Data transformed'!$A$4,MATCH($A49,'Data transformed'!$A$5:$A$185,0),MATCH(CC$4,'Data transformed'!$4:$4,0)-1)), MIN(MAX(OFFSET('Data transformed'!$A$4,MATCH($A49,'Data transformed'!$A$5:$A$185,0),MATCH(CC$4,'Data transformed'!$4:$4,0)-1),$M49),$N49),"NA"))</f>
        <v>4.5</v>
      </c>
      <c r="CD49" s="103" t="n">
        <f aca="true">IF($J49="","",IF(ISNUMBER(OFFSET('Data transformed'!$A$4,MATCH($A49,'Data transformed'!$A$5:$A$185,0),MATCH(CD$4,'Data transformed'!$4:$4,0)-1)), MIN(MAX(OFFSET('Data transformed'!$A$4,MATCH($A49,'Data transformed'!$A$5:$A$185,0),MATCH(CD$4,'Data transformed'!$4:$4,0)-1),$M49),$N49),"NA"))</f>
        <v>5</v>
      </c>
      <c r="CE49" s="103" t="n">
        <f aca="true">IF($J49="","",IF(ISNUMBER(OFFSET('Data transformed'!$A$4,MATCH($A49,'Data transformed'!$A$5:$A$185,0),MATCH(CE$4,'Data transformed'!$4:$4,0)-1)), MIN(MAX(OFFSET('Data transformed'!$A$4,MATCH($A49,'Data transformed'!$A$5:$A$185,0),MATCH(CE$4,'Data transformed'!$4:$4,0)-1),$M49),$N49),"NA"))</f>
        <v>4</v>
      </c>
      <c r="CF49" s="103" t="n">
        <f aca="true">IF($J49="","",IF(ISNUMBER(OFFSET('Data transformed'!$A$4,MATCH($A49,'Data transformed'!$A$5:$A$185,0),MATCH(CF$4,'Data transformed'!$4:$4,0)-1)), MIN(MAX(OFFSET('Data transformed'!$A$4,MATCH($A49,'Data transformed'!$A$5:$A$185,0),MATCH(CF$4,'Data transformed'!$4:$4,0)-1),$M49),$N49),"NA"))</f>
        <v>4</v>
      </c>
      <c r="CG49" s="103" t="n">
        <f aca="true">IF($J49="","",IF(ISNUMBER(OFFSET('Data transformed'!$A$4,MATCH($A49,'Data transformed'!$A$5:$A$185,0),MATCH(CG$4,'Data transformed'!$4:$4,0)-1)), MIN(MAX(OFFSET('Data transformed'!$A$4,MATCH($A49,'Data transformed'!$A$5:$A$185,0),MATCH(CG$4,'Data transformed'!$4:$4,0)-1),$M49),$N49),"NA"))</f>
        <v>5</v>
      </c>
      <c r="CH49" s="103" t="n">
        <f aca="true">IF($J49="","",IF(ISNUMBER(OFFSET('Data transformed'!$A$4,MATCH($A49,'Data transformed'!$A$5:$A$185,0),MATCH(CH$4,'Data transformed'!$4:$4,0)-1)), MIN(MAX(OFFSET('Data transformed'!$A$4,MATCH($A49,'Data transformed'!$A$5:$A$185,0),MATCH(CH$4,'Data transformed'!$4:$4,0)-1),$M49),$N49),"NA"))</f>
        <v>2.5</v>
      </c>
      <c r="CI49" s="103" t="n">
        <f aca="true">IF($J49="","",IF(ISNUMBER(OFFSET('Data transformed'!$A$4,MATCH($A49,'Data transformed'!$A$5:$A$185,0),MATCH(CI$4,'Data transformed'!$4:$4,0)-1)), MIN(MAX(OFFSET('Data transformed'!$A$4,MATCH($A49,'Data transformed'!$A$5:$A$185,0),MATCH(CI$4,'Data transformed'!$4:$4,0)-1),$M49),$N49),"NA"))</f>
        <v>3</v>
      </c>
      <c r="CJ49" s="103" t="n">
        <f aca="true">IF($J49="","",IF(ISNUMBER(OFFSET('Data transformed'!$A$4,MATCH($A49,'Data transformed'!$A$5:$A$185,0),MATCH(CJ$4,'Data transformed'!$4:$4,0)-1)), MIN(MAX(OFFSET('Data transformed'!$A$4,MATCH($A49,'Data transformed'!$A$5:$A$185,0),MATCH(CJ$4,'Data transformed'!$4:$4,0)-1),$M49),$N49),"NA"))</f>
        <v>2</v>
      </c>
      <c r="CK49" s="103" t="n">
        <f aca="true">IF($J49="","",IF(ISNUMBER(OFFSET('Data transformed'!$A$4,MATCH($A49,'Data transformed'!$A$5:$A$185,0),MATCH(CK$4,'Data transformed'!$4:$4,0)-1)), MIN(MAX(OFFSET('Data transformed'!$A$4,MATCH($A49,'Data transformed'!$A$5:$A$185,0),MATCH(CK$4,'Data transformed'!$4:$4,0)-1),$M49),$N49),"NA"))</f>
        <v>5</v>
      </c>
      <c r="CL49" s="103" t="n">
        <f aca="true">IF($J49="","",IF(ISNUMBER(OFFSET('Data transformed'!$A$4,MATCH($A49,'Data transformed'!$A$5:$A$185,0),MATCH(CL$4,'Data transformed'!$4:$4,0)-1)), MIN(MAX(OFFSET('Data transformed'!$A$4,MATCH($A49,'Data transformed'!$A$5:$A$185,0),MATCH(CL$4,'Data transformed'!$4:$4,0)-1),$M49),$N49),"NA"))</f>
        <v>5</v>
      </c>
      <c r="CM49" s="103" t="n">
        <f aca="true">IF($J49="","",IF(ISNUMBER(OFFSET('Data transformed'!$A$4,MATCH($A49,'Data transformed'!$A$5:$A$185,0),MATCH(CM$4,'Data transformed'!$4:$4,0)-1)), MIN(MAX(OFFSET('Data transformed'!$A$4,MATCH($A49,'Data transformed'!$A$5:$A$185,0),MATCH(CM$4,'Data transformed'!$4:$4,0)-1),$M49),$N49),"NA"))</f>
        <v>3</v>
      </c>
      <c r="CN49" s="103" t="n">
        <f aca="true">IF($J49="","",IF(ISNUMBER(OFFSET('Data transformed'!$A$4,MATCH($A49,'Data transformed'!$A$5:$A$185,0),MATCH(CN$4,'Data transformed'!$4:$4,0)-1)), MIN(MAX(OFFSET('Data transformed'!$A$4,MATCH($A49,'Data transformed'!$A$5:$A$185,0),MATCH(CN$4,'Data transformed'!$4:$4,0)-1),$M49),$N49),"NA"))</f>
        <v>3</v>
      </c>
      <c r="CO49" s="103" t="n">
        <f aca="true">IF($J49="","",IF(ISNUMBER(OFFSET('Data transformed'!$A$4,MATCH($A49,'Data transformed'!$A$5:$A$185,0),MATCH(CO$4,'Data transformed'!$4:$4,0)-1)), MIN(MAX(OFFSET('Data transformed'!$A$4,MATCH($A49,'Data transformed'!$A$5:$A$185,0),MATCH(CO$4,'Data transformed'!$4:$4,0)-1),$M49),$N49),"NA"))</f>
        <v>3</v>
      </c>
      <c r="CP49" s="103" t="n">
        <f aca="true">IF($J49="","",IF(ISNUMBER(OFFSET('Data transformed'!$A$4,MATCH($A49,'Data transformed'!$A$5:$A$185,0),MATCH(CP$4,'Data transformed'!$4:$4,0)-1)), MIN(MAX(OFFSET('Data transformed'!$A$4,MATCH($A49,'Data transformed'!$A$5:$A$185,0),MATCH(CP$4,'Data transformed'!$4:$4,0)-1),$M49),$N49),"NA"))</f>
        <v>5.5</v>
      </c>
      <c r="CQ49" s="103" t="n">
        <f aca="true">IF($J49="","",IF(ISNUMBER(OFFSET('Data transformed'!$A$4,MATCH($A49,'Data transformed'!$A$5:$A$185,0),MATCH(CQ$4,'Data transformed'!$4:$4,0)-1)), MIN(MAX(OFFSET('Data transformed'!$A$4,MATCH($A49,'Data transformed'!$A$5:$A$185,0),MATCH(CQ$4,'Data transformed'!$4:$4,0)-1),$M49),$N49),"NA"))</f>
        <v>2.5</v>
      </c>
      <c r="CR49" s="103" t="n">
        <f aca="true">IF($J49="","",IF(ISNUMBER(OFFSET('Data transformed'!$A$4,MATCH($A49,'Data transformed'!$A$5:$A$185,0),MATCH(CR$4,'Data transformed'!$4:$4,0)-1)), MIN(MAX(OFFSET('Data transformed'!$A$4,MATCH($A49,'Data transformed'!$A$5:$A$185,0),MATCH(CR$4,'Data transformed'!$4:$4,0)-1),$M49),$N49),"NA"))</f>
        <v>6</v>
      </c>
      <c r="CS49" s="103" t="n">
        <f aca="true">IF($J49="","",IF(ISNUMBER(OFFSET('Data transformed'!$A$4,MATCH($A49,'Data transformed'!$A$5:$A$185,0),MATCH(CS$4,'Data transformed'!$4:$4,0)-1)), MIN(MAX(OFFSET('Data transformed'!$A$4,MATCH($A49,'Data transformed'!$A$5:$A$185,0),MATCH(CS$4,'Data transformed'!$4:$4,0)-1),$M49),$N49),"NA"))</f>
        <v>2</v>
      </c>
      <c r="CT49" s="103" t="str">
        <f aca="true">IF($J49="","",IF(ISNUMBER(OFFSET('Data transformed'!$A$4,MATCH($A49,'Data transformed'!$A$5:$A$185,0),MATCH(CT$4,'Data transformed'!$4:$4,0)-1)), MIN(MAX(OFFSET('Data transformed'!$A$4,MATCH($A49,'Data transformed'!$A$5:$A$185,0),MATCH(CT$4,'Data transformed'!$4:$4,0)-1),$M49),$N49),"NA"))</f>
        <v>NA</v>
      </c>
      <c r="CU49" s="103" t="n">
        <f aca="true">IF($J49="","",IF(ISNUMBER(OFFSET('Data transformed'!$A$4,MATCH($A49,'Data transformed'!$A$5:$A$185,0),MATCH(CU$4,'Data transformed'!$4:$4,0)-1)), MIN(MAX(OFFSET('Data transformed'!$A$4,MATCH($A49,'Data transformed'!$A$5:$A$185,0),MATCH(CU$4,'Data transformed'!$4:$4,0)-1),$M49),$N49),"NA"))</f>
        <v>2</v>
      </c>
    </row>
    <row r="50" s="103" customFormat="true" ht="15.5" hidden="false" customHeight="false" outlineLevel="0" collapsed="false">
      <c r="A50" s="107" t="n">
        <v>2142</v>
      </c>
      <c r="B50" s="107" t="n">
        <v>4</v>
      </c>
      <c r="C50" s="103" t="str">
        <f aca="true">IF(ISBLANK(OFFSET('Raw Data'!$A$3,MATCH($A50,'Raw Data'!$B$4:$B$185,0),MATCH(C$4,'Raw Data'!$3:$3,0)-1)),"",OFFSET('Raw Data'!$A$3,MATCH($A50,'Raw Data'!$B$4:$B$185,0),MATCH(C$4,'Raw Data'!$3:$3,0)-1))</f>
        <v/>
      </c>
      <c r="D50" s="103" t="str">
        <f aca="true">IF(ISBLANK(OFFSET('Raw Data'!$A$3,MATCH($A50,'Raw Data'!$B$4:$B$185,0),MATCH(D$4,'Raw Data'!$3:$3,0)-1)),"",OFFSET('Raw Data'!$A$3,MATCH($A50,'Raw Data'!$B$4:$B$185,0),MATCH(D$4,'Raw Data'!$3:$3,0)-1))</f>
        <v>Expert assessment data - C.3.5</v>
      </c>
      <c r="E50" s="103" t="str">
        <f aca="true">IF(ISBLANK(OFFSET('Raw Data'!$A$3,MATCH($A50,'Raw Data'!$B$4:$B$185,0),MATCH(E$4,'Raw Data'!$3:$3,0)-1)),"",OFFSET('Raw Data'!$A$3,MATCH($A50,'Raw Data'!$B$4:$B$185,0),MATCH(E$4,'Raw Data'!$3:$3,0)-1))</f>
        <v>Expert assessment data -  As a consumer expert, how satisfied are you with the following in your country in 2020? - Safety laws</v>
      </c>
      <c r="J50" s="103" t="n">
        <f aca="true" t="array" ref="J50:J50">IFERROR(_xlfn.QUARTILE.INC(IF(ISNUMBER(OFFSET('Data transformed'!$N$4,MATCH('outliers treatment'!$A50,'Data transformed'!$A$5:$A$185),1,1,COUNTA('Data transformed'!$O$4:$CX$4))),OFFSET('Data transformed'!$N$4,MATCH('outliers treatment'!$A50,'Data transformed'!$A$5:$A$185),1,1,COUNTA('Data transformed'!$O$4:$CX$4))),1),"")</f>
        <v>3</v>
      </c>
      <c r="K50" s="103" t="n">
        <f aca="true" t="array" ref="K50:K50">IFERROR(_xlfn.QUARTILE.INC(IF(ISNUMBER(OFFSET('Data transformed'!$N$4,MATCH('outliers treatment'!$A50,'Data transformed'!$A$5:$A$185),1,1,COUNTA('Data transformed'!$O$4:$CX$4))),OFFSET('Data transformed'!$N$4,MATCH('outliers treatment'!$A50,'Data transformed'!$A$5:$A$185),1,1,COUNTA('Data transformed'!$O$4:$CX$4))),3),"")</f>
        <v>5</v>
      </c>
      <c r="L50" s="103" t="n">
        <f aca="false">IFERROR(K50-J50,"")</f>
        <v>2</v>
      </c>
      <c r="M50" s="103" t="n">
        <v>1</v>
      </c>
      <c r="N50" s="103" t="n">
        <v>6</v>
      </c>
      <c r="P50" s="105" t="n">
        <f aca="false" t="array" ref="P50:P50">IFERROR(SKEW(IF(ISNUMBER(T50:CU50),T50:CU50,"")),"")</f>
        <v>-0.245474750107266</v>
      </c>
      <c r="Q50" s="103" t="n">
        <f aca="true">IF(ISBLANK(OFFSET('Data above threshold'!$A$4,MATCH('Data above threshold'!$A49,'Data above threshold'!$A$5:$A$185,0),MATCH('Data above threshold'!N$4,'Data above threshold'!$4:$4,0)-1)),1,OFFSET('Data above threshold'!$A$4,MATCH('Data above threshold'!$A49,'Data above threshold'!$A$5:$A$185,0),MATCH('Data above threshold'!N$4,'Data above threshold'!$4:$4,0)-1))</f>
        <v>0</v>
      </c>
      <c r="R50" s="103" t="n">
        <f aca="false">IF($J50="","",COUNTIF(T50:CU50,M50)+ COUNTIF(T50:CQ50,N50))</f>
        <v>6</v>
      </c>
      <c r="S50" s="106" t="n">
        <f aca="false" t="array" ref="S50:S50">IF(B50&lt;4,"",1-IFERROR(SUM(ISNUMBER(T50:CU50)*(1-$T$3:$CU$3))/COUNTIF($T$3:$CU$3,0),0))</f>
        <v>0.0375</v>
      </c>
      <c r="T50" s="103" t="n">
        <f aca="true">IF($J50="","",IF(ISNUMBER(OFFSET('Data transformed'!$A$4,MATCH($A50,'Data transformed'!$A$5:$A$185,0),MATCH(T$4,'Data transformed'!$4:$4,0)-1)), MIN(MAX(OFFSET('Data transformed'!$A$4,MATCH($A50,'Data transformed'!$A$5:$A$185,0),MATCH(T$4,'Data transformed'!$4:$4,0)-1),$M50),$N50),"NA"))</f>
        <v>3.5</v>
      </c>
      <c r="U50" s="103" t="n">
        <f aca="true">IF($J50="","",IF(ISNUMBER(OFFSET('Data transformed'!$A$4,MATCH($A50,'Data transformed'!$A$5:$A$185,0),MATCH(U$4,'Data transformed'!$4:$4,0)-1)), MIN(MAX(OFFSET('Data transformed'!$A$4,MATCH($A50,'Data transformed'!$A$5:$A$185,0),MATCH(U$4,'Data transformed'!$4:$4,0)-1),$M50),$N50),"NA"))</f>
        <v>4</v>
      </c>
      <c r="V50" s="103" t="n">
        <f aca="true">IF($J50="","",IF(ISNUMBER(OFFSET('Data transformed'!$A$4,MATCH($A50,'Data transformed'!$A$5:$A$185,0),MATCH(V$4,'Data transformed'!$4:$4,0)-1)), MIN(MAX(OFFSET('Data transformed'!$A$4,MATCH($A50,'Data transformed'!$A$5:$A$185,0),MATCH(V$4,'Data transformed'!$4:$4,0)-1),$M50),$N50),"NA"))</f>
        <v>6</v>
      </c>
      <c r="W50" s="103" t="n">
        <f aca="true">IF($J50="","",IF(ISNUMBER(OFFSET('Data transformed'!$A$4,MATCH($A50,'Data transformed'!$A$5:$A$185,0),MATCH(W$4,'Data transformed'!$4:$4,0)-1)), MIN(MAX(OFFSET('Data transformed'!$A$4,MATCH($A50,'Data transformed'!$A$5:$A$185,0),MATCH(W$4,'Data transformed'!$4:$4,0)-1),$M50),$N50),"NA"))</f>
        <v>3</v>
      </c>
      <c r="X50" s="103" t="n">
        <f aca="true">IF($J50="","",IF(ISNUMBER(OFFSET('Data transformed'!$A$4,MATCH($A50,'Data transformed'!$A$5:$A$185,0),MATCH(X$4,'Data transformed'!$4:$4,0)-1)), MIN(MAX(OFFSET('Data transformed'!$A$4,MATCH($A50,'Data transformed'!$A$5:$A$185,0),MATCH(X$4,'Data transformed'!$4:$4,0)-1),$M50),$N50),"NA"))</f>
        <v>5</v>
      </c>
      <c r="Y50" s="103" t="n">
        <f aca="true">IF($J50="","",IF(ISNUMBER(OFFSET('Data transformed'!$A$4,MATCH($A50,'Data transformed'!$A$5:$A$185,0),MATCH(Y$4,'Data transformed'!$4:$4,0)-1)), MIN(MAX(OFFSET('Data transformed'!$A$4,MATCH($A50,'Data transformed'!$A$5:$A$185,0),MATCH(Y$4,'Data transformed'!$4:$4,0)-1),$M50),$N50),"NA"))</f>
        <v>3</v>
      </c>
      <c r="Z50" s="103" t="n">
        <f aca="true">IF($J50="","",IF(ISNUMBER(OFFSET('Data transformed'!$A$4,MATCH($A50,'Data transformed'!$A$5:$A$185,0),MATCH(Z$4,'Data transformed'!$4:$4,0)-1)), MIN(MAX(OFFSET('Data transformed'!$A$4,MATCH($A50,'Data transformed'!$A$5:$A$185,0),MATCH(Z$4,'Data transformed'!$4:$4,0)-1),$M50),$N50),"NA"))</f>
        <v>4</v>
      </c>
      <c r="AA50" s="103" t="n">
        <f aca="true">IF($J50="","",IF(ISNUMBER(OFFSET('Data transformed'!$A$4,MATCH($A50,'Data transformed'!$A$5:$A$185,0),MATCH(AA$4,'Data transformed'!$4:$4,0)-1)), MIN(MAX(OFFSET('Data transformed'!$A$4,MATCH($A50,'Data transformed'!$A$5:$A$185,0),MATCH(AA$4,'Data transformed'!$4:$4,0)-1),$M50),$N50),"NA"))</f>
        <v>3</v>
      </c>
      <c r="AB50" s="103" t="str">
        <f aca="true">IF($J50="","",IF(ISNUMBER(OFFSET('Data transformed'!$A$4,MATCH($A50,'Data transformed'!$A$5:$A$185,0),MATCH(AB$4,'Data transformed'!$4:$4,0)-1)), MIN(MAX(OFFSET('Data transformed'!$A$4,MATCH($A50,'Data transformed'!$A$5:$A$185,0),MATCH(AB$4,'Data transformed'!$4:$4,0)-1),$M50),$N50),"NA"))</f>
        <v>NA</v>
      </c>
      <c r="AC50" s="103" t="n">
        <f aca="true">IF($J50="","",IF(ISNUMBER(OFFSET('Data transformed'!$A$4,MATCH($A50,'Data transformed'!$A$5:$A$185,0),MATCH(AC$4,'Data transformed'!$4:$4,0)-1)), MIN(MAX(OFFSET('Data transformed'!$A$4,MATCH($A50,'Data transformed'!$A$5:$A$185,0),MATCH(AC$4,'Data transformed'!$4:$4,0)-1),$M50),$N50),"NA"))</f>
        <v>5</v>
      </c>
      <c r="AD50" s="103" t="n">
        <f aca="true">IF($J50="","",IF(ISNUMBER(OFFSET('Data transformed'!$A$4,MATCH($A50,'Data transformed'!$A$5:$A$185,0),MATCH(AD$4,'Data transformed'!$4:$4,0)-1)), MIN(MAX(OFFSET('Data transformed'!$A$4,MATCH($A50,'Data transformed'!$A$5:$A$185,0),MATCH(AD$4,'Data transformed'!$4:$4,0)-1),$M50),$N50),"NA"))</f>
        <v>5</v>
      </c>
      <c r="AE50" s="103" t="n">
        <f aca="true">IF($J50="","",IF(ISNUMBER(OFFSET('Data transformed'!$A$4,MATCH($A50,'Data transformed'!$A$5:$A$185,0),MATCH(AE$4,'Data transformed'!$4:$4,0)-1)), MIN(MAX(OFFSET('Data transformed'!$A$4,MATCH($A50,'Data transformed'!$A$5:$A$185,0),MATCH(AE$4,'Data transformed'!$4:$4,0)-1),$M50),$N50),"NA"))</f>
        <v>4</v>
      </c>
      <c r="AF50" s="103" t="n">
        <f aca="true">IF($J50="","",IF(ISNUMBER(OFFSET('Data transformed'!$A$4,MATCH($A50,'Data transformed'!$A$5:$A$185,0),MATCH(AF$4,'Data transformed'!$4:$4,0)-1)), MIN(MAX(OFFSET('Data transformed'!$A$4,MATCH($A50,'Data transformed'!$A$5:$A$185,0),MATCH(AF$4,'Data transformed'!$4:$4,0)-1),$M50),$N50),"NA"))</f>
        <v>3</v>
      </c>
      <c r="AG50" s="103" t="n">
        <f aca="true">IF($J50="","",IF(ISNUMBER(OFFSET('Data transformed'!$A$4,MATCH($A50,'Data transformed'!$A$5:$A$185,0),MATCH(AG$4,'Data transformed'!$4:$4,0)-1)), MIN(MAX(OFFSET('Data transformed'!$A$4,MATCH($A50,'Data transformed'!$A$5:$A$185,0),MATCH(AG$4,'Data transformed'!$4:$4,0)-1),$M50),$N50),"NA"))</f>
        <v>5</v>
      </c>
      <c r="AH50" s="103" t="n">
        <f aca="true">IF($J50="","",IF(ISNUMBER(OFFSET('Data transformed'!$A$4,MATCH($A50,'Data transformed'!$A$5:$A$185,0),MATCH(AH$4,'Data transformed'!$4:$4,0)-1)), MIN(MAX(OFFSET('Data transformed'!$A$4,MATCH($A50,'Data transformed'!$A$5:$A$185,0),MATCH(AH$4,'Data transformed'!$4:$4,0)-1),$M50),$N50),"NA"))</f>
        <v>4</v>
      </c>
      <c r="AI50" s="103" t="n">
        <f aca="true">IF($J50="","",IF(ISNUMBER(OFFSET('Data transformed'!$A$4,MATCH($A50,'Data transformed'!$A$5:$A$185,0),MATCH(AI$4,'Data transformed'!$4:$4,0)-1)), MIN(MAX(OFFSET('Data transformed'!$A$4,MATCH($A50,'Data transformed'!$A$5:$A$185,0),MATCH(AI$4,'Data transformed'!$4:$4,0)-1),$M50),$N50),"NA"))</f>
        <v>5</v>
      </c>
      <c r="AJ50" s="103" t="n">
        <f aca="true">IF($J50="","",IF(ISNUMBER(OFFSET('Data transformed'!$A$4,MATCH($A50,'Data transformed'!$A$5:$A$185,0),MATCH(AJ$4,'Data transformed'!$4:$4,0)-1)), MIN(MAX(OFFSET('Data transformed'!$A$4,MATCH($A50,'Data transformed'!$A$5:$A$185,0),MATCH(AJ$4,'Data transformed'!$4:$4,0)-1),$M50),$N50),"NA"))</f>
        <v>5</v>
      </c>
      <c r="AK50" s="103" t="n">
        <f aca="true">IF($J50="","",IF(ISNUMBER(OFFSET('Data transformed'!$A$4,MATCH($A50,'Data transformed'!$A$5:$A$185,0),MATCH(AK$4,'Data transformed'!$4:$4,0)-1)), MIN(MAX(OFFSET('Data transformed'!$A$4,MATCH($A50,'Data transformed'!$A$5:$A$185,0),MATCH(AK$4,'Data transformed'!$4:$4,0)-1),$M50),$N50),"NA"))</f>
        <v>4</v>
      </c>
      <c r="AL50" s="103" t="n">
        <f aca="true">IF($J50="","",IF(ISNUMBER(OFFSET('Data transformed'!$A$4,MATCH($A50,'Data transformed'!$A$5:$A$185,0),MATCH(AL$4,'Data transformed'!$4:$4,0)-1)), MIN(MAX(OFFSET('Data transformed'!$A$4,MATCH($A50,'Data transformed'!$A$5:$A$185,0),MATCH(AL$4,'Data transformed'!$4:$4,0)-1),$M50),$N50),"NA"))</f>
        <v>4</v>
      </c>
      <c r="AM50" s="103" t="n">
        <f aca="true">IF($J50="","",IF(ISNUMBER(OFFSET('Data transformed'!$A$4,MATCH($A50,'Data transformed'!$A$5:$A$185,0),MATCH(AM$4,'Data transformed'!$4:$4,0)-1)), MIN(MAX(OFFSET('Data transformed'!$A$4,MATCH($A50,'Data transformed'!$A$5:$A$185,0),MATCH(AM$4,'Data transformed'!$4:$4,0)-1),$M50),$N50),"NA"))</f>
        <v>5</v>
      </c>
      <c r="AN50" s="103" t="n">
        <f aca="true">IF($J50="","",IF(ISNUMBER(OFFSET('Data transformed'!$A$4,MATCH($A50,'Data transformed'!$A$5:$A$185,0),MATCH(AN$4,'Data transformed'!$4:$4,0)-1)), MIN(MAX(OFFSET('Data transformed'!$A$4,MATCH($A50,'Data transformed'!$A$5:$A$185,0),MATCH(AN$4,'Data transformed'!$4:$4,0)-1),$M50),$N50),"NA"))</f>
        <v>5</v>
      </c>
      <c r="AO50" s="103" t="n">
        <f aca="true">IF($J50="","",IF(ISNUMBER(OFFSET('Data transformed'!$A$4,MATCH($A50,'Data transformed'!$A$5:$A$185,0),MATCH(AO$4,'Data transformed'!$4:$4,0)-1)), MIN(MAX(OFFSET('Data transformed'!$A$4,MATCH($A50,'Data transformed'!$A$5:$A$185,0),MATCH(AO$4,'Data transformed'!$4:$4,0)-1),$M50),$N50),"NA"))</f>
        <v>5</v>
      </c>
      <c r="AP50" s="103" t="n">
        <f aca="true">IF($J50="","",IF(ISNUMBER(OFFSET('Data transformed'!$A$4,MATCH($A50,'Data transformed'!$A$5:$A$185,0),MATCH(AP$4,'Data transformed'!$4:$4,0)-1)), MIN(MAX(OFFSET('Data transformed'!$A$4,MATCH($A50,'Data transformed'!$A$5:$A$185,0),MATCH(AP$4,'Data transformed'!$4:$4,0)-1),$M50),$N50),"NA"))</f>
        <v>5</v>
      </c>
      <c r="AQ50" s="103" t="n">
        <f aca="true">IF($J50="","",IF(ISNUMBER(OFFSET('Data transformed'!$A$4,MATCH($A50,'Data transformed'!$A$5:$A$185,0),MATCH(AQ$4,'Data transformed'!$4:$4,0)-1)), MIN(MAX(OFFSET('Data transformed'!$A$4,MATCH($A50,'Data transformed'!$A$5:$A$185,0),MATCH(AQ$4,'Data transformed'!$4:$4,0)-1),$M50),$N50),"NA"))</f>
        <v>2</v>
      </c>
      <c r="AR50" s="103" t="n">
        <f aca="true">IF($J50="","",IF(ISNUMBER(OFFSET('Data transformed'!$A$4,MATCH($A50,'Data transformed'!$A$5:$A$185,0),MATCH(AR$4,'Data transformed'!$4:$4,0)-1)), MIN(MAX(OFFSET('Data transformed'!$A$4,MATCH($A50,'Data transformed'!$A$5:$A$185,0),MATCH(AR$4,'Data transformed'!$4:$4,0)-1),$M50),$N50),"NA"))</f>
        <v>5</v>
      </c>
      <c r="AS50" s="103" t="n">
        <f aca="true">IF($J50="","",IF(ISNUMBER(OFFSET('Data transformed'!$A$4,MATCH($A50,'Data transformed'!$A$5:$A$185,0),MATCH(AS$4,'Data transformed'!$4:$4,0)-1)), MIN(MAX(OFFSET('Data transformed'!$A$4,MATCH($A50,'Data transformed'!$A$5:$A$185,0),MATCH(AS$4,'Data transformed'!$4:$4,0)-1),$M50),$N50),"NA"))</f>
        <v>3</v>
      </c>
      <c r="AT50" s="103" t="n">
        <f aca="true">IF($J50="","",IF(ISNUMBER(OFFSET('Data transformed'!$A$4,MATCH($A50,'Data transformed'!$A$5:$A$185,0),MATCH(AT$4,'Data transformed'!$4:$4,0)-1)), MIN(MAX(OFFSET('Data transformed'!$A$4,MATCH($A50,'Data transformed'!$A$5:$A$185,0),MATCH(AT$4,'Data transformed'!$4:$4,0)-1),$M50),$N50),"NA"))</f>
        <v>5</v>
      </c>
      <c r="AU50" s="103" t="n">
        <f aca="true">IF($J50="","",IF(ISNUMBER(OFFSET('Data transformed'!$A$4,MATCH($A50,'Data transformed'!$A$5:$A$185,0),MATCH(AU$4,'Data transformed'!$4:$4,0)-1)), MIN(MAX(OFFSET('Data transformed'!$A$4,MATCH($A50,'Data transformed'!$A$5:$A$185,0),MATCH(AU$4,'Data transformed'!$4:$4,0)-1),$M50),$N50),"NA"))</f>
        <v>2</v>
      </c>
      <c r="AV50" s="103" t="n">
        <f aca="true">IF($J50="","",IF(ISNUMBER(OFFSET('Data transformed'!$A$4,MATCH($A50,'Data transformed'!$A$5:$A$185,0),MATCH(AV$4,'Data transformed'!$4:$4,0)-1)), MIN(MAX(OFFSET('Data transformed'!$A$4,MATCH($A50,'Data transformed'!$A$5:$A$185,0),MATCH(AV$4,'Data transformed'!$4:$4,0)-1),$M50),$N50),"NA"))</f>
        <v>4.5</v>
      </c>
      <c r="AW50" s="103" t="n">
        <f aca="true">IF($J50="","",IF(ISNUMBER(OFFSET('Data transformed'!$A$4,MATCH($A50,'Data transformed'!$A$5:$A$185,0),MATCH(AW$4,'Data transformed'!$4:$4,0)-1)), MIN(MAX(OFFSET('Data transformed'!$A$4,MATCH($A50,'Data transformed'!$A$5:$A$185,0),MATCH(AW$4,'Data transformed'!$4:$4,0)-1),$M50),$N50),"NA"))</f>
        <v>3</v>
      </c>
      <c r="AX50" s="103" t="n">
        <f aca="true">IF($J50="","",IF(ISNUMBER(OFFSET('Data transformed'!$A$4,MATCH($A50,'Data transformed'!$A$5:$A$185,0),MATCH(AX$4,'Data transformed'!$4:$4,0)-1)), MIN(MAX(OFFSET('Data transformed'!$A$4,MATCH($A50,'Data transformed'!$A$5:$A$185,0),MATCH(AX$4,'Data transformed'!$4:$4,0)-1),$M50),$N50),"NA"))</f>
        <v>5</v>
      </c>
      <c r="AY50" s="103" t="n">
        <f aca="true">IF($J50="","",IF(ISNUMBER(OFFSET('Data transformed'!$A$4,MATCH($A50,'Data transformed'!$A$5:$A$185,0),MATCH(AY$4,'Data transformed'!$4:$4,0)-1)), MIN(MAX(OFFSET('Data transformed'!$A$4,MATCH($A50,'Data transformed'!$A$5:$A$185,0),MATCH(AY$4,'Data transformed'!$4:$4,0)-1),$M50),$N50),"NA"))</f>
        <v>4</v>
      </c>
      <c r="AZ50" s="103" t="n">
        <f aca="true">IF($J50="","",IF(ISNUMBER(OFFSET('Data transformed'!$A$4,MATCH($A50,'Data transformed'!$A$5:$A$185,0),MATCH(AZ$4,'Data transformed'!$4:$4,0)-1)), MIN(MAX(OFFSET('Data transformed'!$A$4,MATCH($A50,'Data transformed'!$A$5:$A$185,0),MATCH(AZ$4,'Data transformed'!$4:$4,0)-1),$M50),$N50),"NA"))</f>
        <v>4.42</v>
      </c>
      <c r="BA50" s="103" t="n">
        <f aca="true">IF($J50="","",IF(ISNUMBER(OFFSET('Data transformed'!$A$4,MATCH($A50,'Data transformed'!$A$5:$A$185,0),MATCH(BA$4,'Data transformed'!$4:$4,0)-1)), MIN(MAX(OFFSET('Data transformed'!$A$4,MATCH($A50,'Data transformed'!$A$5:$A$185,0),MATCH(BA$4,'Data transformed'!$4:$4,0)-1),$M50),$N50),"NA"))</f>
        <v>6</v>
      </c>
      <c r="BB50" s="103" t="n">
        <f aca="true">IF($J50="","",IF(ISNUMBER(OFFSET('Data transformed'!$A$4,MATCH($A50,'Data transformed'!$A$5:$A$185,0),MATCH(BB$4,'Data transformed'!$4:$4,0)-1)), MIN(MAX(OFFSET('Data transformed'!$A$4,MATCH($A50,'Data transformed'!$A$5:$A$185,0),MATCH(BB$4,'Data transformed'!$4:$4,0)-1),$M50),$N50),"NA"))</f>
        <v>3</v>
      </c>
      <c r="BC50" s="103" t="n">
        <f aca="true">IF($J50="","",IF(ISNUMBER(OFFSET('Data transformed'!$A$4,MATCH($A50,'Data transformed'!$A$5:$A$185,0),MATCH(BC$4,'Data transformed'!$4:$4,0)-1)), MIN(MAX(OFFSET('Data transformed'!$A$4,MATCH($A50,'Data transformed'!$A$5:$A$185,0),MATCH(BC$4,'Data transformed'!$4:$4,0)-1),$M50),$N50),"NA"))</f>
        <v>6</v>
      </c>
      <c r="BD50" s="103" t="n">
        <f aca="true">IF($J50="","",IF(ISNUMBER(OFFSET('Data transformed'!$A$4,MATCH($A50,'Data transformed'!$A$5:$A$185,0),MATCH(BD$4,'Data transformed'!$4:$4,0)-1)), MIN(MAX(OFFSET('Data transformed'!$A$4,MATCH($A50,'Data transformed'!$A$5:$A$185,0),MATCH(BD$4,'Data transformed'!$4:$4,0)-1),$M50),$N50),"NA"))</f>
        <v>4</v>
      </c>
      <c r="BE50" s="103" t="n">
        <f aca="true">IF($J50="","",IF(ISNUMBER(OFFSET('Data transformed'!$A$4,MATCH($A50,'Data transformed'!$A$5:$A$185,0),MATCH(BE$4,'Data transformed'!$4:$4,0)-1)), MIN(MAX(OFFSET('Data transformed'!$A$4,MATCH($A50,'Data transformed'!$A$5:$A$185,0),MATCH(BE$4,'Data transformed'!$4:$4,0)-1),$M50),$N50),"NA"))</f>
        <v>5</v>
      </c>
      <c r="BF50" s="103" t="n">
        <f aca="true">IF($J50="","",IF(ISNUMBER(OFFSET('Data transformed'!$A$4,MATCH($A50,'Data transformed'!$A$5:$A$185,0),MATCH(BF$4,'Data transformed'!$4:$4,0)-1)), MIN(MAX(OFFSET('Data transformed'!$A$4,MATCH($A50,'Data transformed'!$A$5:$A$185,0),MATCH(BF$4,'Data transformed'!$4:$4,0)-1),$M50),$N50),"NA"))</f>
        <v>3</v>
      </c>
      <c r="BG50" s="103" t="n">
        <f aca="true">IF($J50="","",IF(ISNUMBER(OFFSET('Data transformed'!$A$4,MATCH($A50,'Data transformed'!$A$5:$A$185,0),MATCH(BG$4,'Data transformed'!$4:$4,0)-1)), MIN(MAX(OFFSET('Data transformed'!$A$4,MATCH($A50,'Data transformed'!$A$5:$A$185,0),MATCH(BG$4,'Data transformed'!$4:$4,0)-1),$M50),$N50),"NA"))</f>
        <v>2</v>
      </c>
      <c r="BH50" s="103" t="n">
        <f aca="true">IF($J50="","",IF(ISNUMBER(OFFSET('Data transformed'!$A$4,MATCH($A50,'Data transformed'!$A$5:$A$185,0),MATCH(BH$4,'Data transformed'!$4:$4,0)-1)), MIN(MAX(OFFSET('Data transformed'!$A$4,MATCH($A50,'Data transformed'!$A$5:$A$185,0),MATCH(BH$4,'Data transformed'!$4:$4,0)-1),$M50),$N50),"NA"))</f>
        <v>5</v>
      </c>
      <c r="BI50" s="103" t="n">
        <f aca="true">IF($J50="","",IF(ISNUMBER(OFFSET('Data transformed'!$A$4,MATCH($A50,'Data transformed'!$A$5:$A$185,0),MATCH(BI$4,'Data transformed'!$4:$4,0)-1)), MIN(MAX(OFFSET('Data transformed'!$A$4,MATCH($A50,'Data transformed'!$A$5:$A$185,0),MATCH(BI$4,'Data transformed'!$4:$4,0)-1),$M50),$N50),"NA"))</f>
        <v>3.5</v>
      </c>
      <c r="BJ50" s="103" t="n">
        <f aca="true">IF($J50="","",IF(ISNUMBER(OFFSET('Data transformed'!$A$4,MATCH($A50,'Data transformed'!$A$5:$A$185,0),MATCH(BJ$4,'Data transformed'!$4:$4,0)-1)), MIN(MAX(OFFSET('Data transformed'!$A$4,MATCH($A50,'Data transformed'!$A$5:$A$185,0),MATCH(BJ$4,'Data transformed'!$4:$4,0)-1),$M50),$N50),"NA"))</f>
        <v>5</v>
      </c>
      <c r="BK50" s="103" t="n">
        <f aca="true">IF($J50="","",IF(ISNUMBER(OFFSET('Data transformed'!$A$4,MATCH($A50,'Data transformed'!$A$5:$A$185,0),MATCH(BK$4,'Data transformed'!$4:$4,0)-1)), MIN(MAX(OFFSET('Data transformed'!$A$4,MATCH($A50,'Data transformed'!$A$5:$A$185,0),MATCH(BK$4,'Data transformed'!$4:$4,0)-1),$M50),$N50),"NA"))</f>
        <v>5</v>
      </c>
      <c r="BL50" s="103" t="str">
        <f aca="true">IF($J50="","",IF(ISNUMBER(OFFSET('Data transformed'!$A$4,MATCH($A50,'Data transformed'!$A$5:$A$185,0),MATCH(BL$4,'Data transformed'!$4:$4,0)-1)), MIN(MAX(OFFSET('Data transformed'!$A$4,MATCH($A50,'Data transformed'!$A$5:$A$185,0),MATCH(BL$4,'Data transformed'!$4:$4,0)-1),$M50),$N50),"NA"))</f>
        <v>NA</v>
      </c>
      <c r="BM50" s="103" t="n">
        <f aca="true">IF($J50="","",IF(ISNUMBER(OFFSET('Data transformed'!$A$4,MATCH($A50,'Data transformed'!$A$5:$A$185,0),MATCH(BM$4,'Data transformed'!$4:$4,0)-1)), MIN(MAX(OFFSET('Data transformed'!$A$4,MATCH($A50,'Data transformed'!$A$5:$A$185,0),MATCH(BM$4,'Data transformed'!$4:$4,0)-1),$M50),$N50),"NA"))</f>
        <v>3</v>
      </c>
      <c r="BN50" s="103" t="n">
        <f aca="true">IF($J50="","",IF(ISNUMBER(OFFSET('Data transformed'!$A$4,MATCH($A50,'Data transformed'!$A$5:$A$185,0),MATCH(BN$4,'Data transformed'!$4:$4,0)-1)), MIN(MAX(OFFSET('Data transformed'!$A$4,MATCH($A50,'Data transformed'!$A$5:$A$185,0),MATCH(BN$4,'Data transformed'!$4:$4,0)-1),$M50),$N50),"NA"))</f>
        <v>2.5</v>
      </c>
      <c r="BO50" s="103" t="n">
        <f aca="true">IF($J50="","",IF(ISNUMBER(OFFSET('Data transformed'!$A$4,MATCH($A50,'Data transformed'!$A$5:$A$185,0),MATCH(BO$4,'Data transformed'!$4:$4,0)-1)), MIN(MAX(OFFSET('Data transformed'!$A$4,MATCH($A50,'Data transformed'!$A$5:$A$185,0),MATCH(BO$4,'Data transformed'!$4:$4,0)-1),$M50),$N50),"NA"))</f>
        <v>3</v>
      </c>
      <c r="BP50" s="103" t="n">
        <f aca="true">IF($J50="","",IF(ISNUMBER(OFFSET('Data transformed'!$A$4,MATCH($A50,'Data transformed'!$A$5:$A$185,0),MATCH(BP$4,'Data transformed'!$4:$4,0)-1)), MIN(MAX(OFFSET('Data transformed'!$A$4,MATCH($A50,'Data transformed'!$A$5:$A$185,0),MATCH(BP$4,'Data transformed'!$4:$4,0)-1),$M50),$N50),"NA"))</f>
        <v>3</v>
      </c>
      <c r="BQ50" s="103" t="n">
        <f aca="true">IF($J50="","",IF(ISNUMBER(OFFSET('Data transformed'!$A$4,MATCH($A50,'Data transformed'!$A$5:$A$185,0),MATCH(BQ$4,'Data transformed'!$4:$4,0)-1)), MIN(MAX(OFFSET('Data transformed'!$A$4,MATCH($A50,'Data transformed'!$A$5:$A$185,0),MATCH(BQ$4,'Data transformed'!$4:$4,0)-1),$M50),$N50),"NA"))</f>
        <v>6</v>
      </c>
      <c r="BR50" s="103" t="n">
        <f aca="true">IF($J50="","",IF(ISNUMBER(OFFSET('Data transformed'!$A$4,MATCH($A50,'Data transformed'!$A$5:$A$185,0),MATCH(BR$4,'Data transformed'!$4:$4,0)-1)), MIN(MAX(OFFSET('Data transformed'!$A$4,MATCH($A50,'Data transformed'!$A$5:$A$185,0),MATCH(BR$4,'Data transformed'!$4:$4,0)-1),$M50),$N50),"NA"))</f>
        <v>5</v>
      </c>
      <c r="BS50" s="103" t="n">
        <f aca="true">IF($J50="","",IF(ISNUMBER(OFFSET('Data transformed'!$A$4,MATCH($A50,'Data transformed'!$A$5:$A$185,0),MATCH(BS$4,'Data transformed'!$4:$4,0)-1)), MIN(MAX(OFFSET('Data transformed'!$A$4,MATCH($A50,'Data transformed'!$A$5:$A$185,0),MATCH(BS$4,'Data transformed'!$4:$4,0)-1),$M50),$N50),"NA"))</f>
        <v>4</v>
      </c>
      <c r="BT50" s="103" t="n">
        <f aca="true">IF($J50="","",IF(ISNUMBER(OFFSET('Data transformed'!$A$4,MATCH($A50,'Data transformed'!$A$5:$A$185,0),MATCH(BT$4,'Data transformed'!$4:$4,0)-1)), MIN(MAX(OFFSET('Data transformed'!$A$4,MATCH($A50,'Data transformed'!$A$5:$A$185,0),MATCH(BT$4,'Data transformed'!$4:$4,0)-1),$M50),$N50),"NA"))</f>
        <v>3</v>
      </c>
      <c r="BU50" s="103" t="n">
        <f aca="true">IF($J50="","",IF(ISNUMBER(OFFSET('Data transformed'!$A$4,MATCH($A50,'Data transformed'!$A$5:$A$185,0),MATCH(BU$4,'Data transformed'!$4:$4,0)-1)), MIN(MAX(OFFSET('Data transformed'!$A$4,MATCH($A50,'Data transformed'!$A$5:$A$185,0),MATCH(BU$4,'Data transformed'!$4:$4,0)-1),$M50),$N50),"NA"))</f>
        <v>4</v>
      </c>
      <c r="BV50" s="103" t="n">
        <f aca="true">IF($J50="","",IF(ISNUMBER(OFFSET('Data transformed'!$A$4,MATCH($A50,'Data transformed'!$A$5:$A$185,0),MATCH(BV$4,'Data transformed'!$4:$4,0)-1)), MIN(MAX(OFFSET('Data transformed'!$A$4,MATCH($A50,'Data transformed'!$A$5:$A$185,0),MATCH(BV$4,'Data transformed'!$4:$4,0)-1),$M50),$N50),"NA"))</f>
        <v>3</v>
      </c>
      <c r="BW50" s="103" t="n">
        <f aca="true">IF($J50="","",IF(ISNUMBER(OFFSET('Data transformed'!$A$4,MATCH($A50,'Data transformed'!$A$5:$A$185,0),MATCH(BW$4,'Data transformed'!$4:$4,0)-1)), MIN(MAX(OFFSET('Data transformed'!$A$4,MATCH($A50,'Data transformed'!$A$5:$A$185,0),MATCH(BW$4,'Data transformed'!$4:$4,0)-1),$M50),$N50),"NA"))</f>
        <v>3</v>
      </c>
      <c r="BX50" s="103" t="n">
        <f aca="true">IF($J50="","",IF(ISNUMBER(OFFSET('Data transformed'!$A$4,MATCH($A50,'Data transformed'!$A$5:$A$185,0),MATCH(BX$4,'Data transformed'!$4:$4,0)-1)), MIN(MAX(OFFSET('Data transformed'!$A$4,MATCH($A50,'Data transformed'!$A$5:$A$185,0),MATCH(BX$4,'Data transformed'!$4:$4,0)-1),$M50),$N50),"NA"))</f>
        <v>4.33</v>
      </c>
      <c r="BY50" s="103" t="n">
        <f aca="true">IF($J50="","",IF(ISNUMBER(OFFSET('Data transformed'!$A$4,MATCH($A50,'Data transformed'!$A$5:$A$185,0),MATCH(BY$4,'Data transformed'!$4:$4,0)-1)), MIN(MAX(OFFSET('Data transformed'!$A$4,MATCH($A50,'Data transformed'!$A$5:$A$185,0),MATCH(BY$4,'Data transformed'!$4:$4,0)-1),$M50),$N50),"NA"))</f>
        <v>2</v>
      </c>
      <c r="BZ50" s="103" t="n">
        <f aca="true">IF($J50="","",IF(ISNUMBER(OFFSET('Data transformed'!$A$4,MATCH($A50,'Data transformed'!$A$5:$A$185,0),MATCH(BZ$4,'Data transformed'!$4:$4,0)-1)), MIN(MAX(OFFSET('Data transformed'!$A$4,MATCH($A50,'Data transformed'!$A$5:$A$185,0),MATCH(BZ$4,'Data transformed'!$4:$4,0)-1),$M50),$N50),"NA"))</f>
        <v>6</v>
      </c>
      <c r="CA50" s="103" t="n">
        <f aca="true">IF($J50="","",IF(ISNUMBER(OFFSET('Data transformed'!$A$4,MATCH($A50,'Data transformed'!$A$5:$A$185,0),MATCH(CA$4,'Data transformed'!$4:$4,0)-1)), MIN(MAX(OFFSET('Data transformed'!$A$4,MATCH($A50,'Data transformed'!$A$5:$A$185,0),MATCH(CA$4,'Data transformed'!$4:$4,0)-1),$M50),$N50),"NA"))</f>
        <v>3</v>
      </c>
      <c r="CB50" s="103" t="n">
        <f aca="true">IF($J50="","",IF(ISNUMBER(OFFSET('Data transformed'!$A$4,MATCH($A50,'Data transformed'!$A$5:$A$185,0),MATCH(CB$4,'Data transformed'!$4:$4,0)-1)), MIN(MAX(OFFSET('Data transformed'!$A$4,MATCH($A50,'Data transformed'!$A$5:$A$185,0),MATCH(CB$4,'Data transformed'!$4:$4,0)-1),$M50),$N50),"NA"))</f>
        <v>2</v>
      </c>
      <c r="CC50" s="103" t="n">
        <f aca="true">IF($J50="","",IF(ISNUMBER(OFFSET('Data transformed'!$A$4,MATCH($A50,'Data transformed'!$A$5:$A$185,0),MATCH(CC$4,'Data transformed'!$4:$4,0)-1)), MIN(MAX(OFFSET('Data transformed'!$A$4,MATCH($A50,'Data transformed'!$A$5:$A$185,0),MATCH(CC$4,'Data transformed'!$4:$4,0)-1),$M50),$N50),"NA"))</f>
        <v>5.5</v>
      </c>
      <c r="CD50" s="103" t="n">
        <f aca="true">IF($J50="","",IF(ISNUMBER(OFFSET('Data transformed'!$A$4,MATCH($A50,'Data transformed'!$A$5:$A$185,0),MATCH(CD$4,'Data transformed'!$4:$4,0)-1)), MIN(MAX(OFFSET('Data transformed'!$A$4,MATCH($A50,'Data transformed'!$A$5:$A$185,0),MATCH(CD$4,'Data transformed'!$4:$4,0)-1),$M50),$N50),"NA"))</f>
        <v>4</v>
      </c>
      <c r="CE50" s="103" t="n">
        <f aca="true">IF($J50="","",IF(ISNUMBER(OFFSET('Data transformed'!$A$4,MATCH($A50,'Data transformed'!$A$5:$A$185,0),MATCH(CE$4,'Data transformed'!$4:$4,0)-1)), MIN(MAX(OFFSET('Data transformed'!$A$4,MATCH($A50,'Data transformed'!$A$5:$A$185,0),MATCH(CE$4,'Data transformed'!$4:$4,0)-1),$M50),$N50),"NA"))</f>
        <v>4</v>
      </c>
      <c r="CF50" s="103" t="n">
        <f aca="true">IF($J50="","",IF(ISNUMBER(OFFSET('Data transformed'!$A$4,MATCH($A50,'Data transformed'!$A$5:$A$185,0),MATCH(CF$4,'Data transformed'!$4:$4,0)-1)), MIN(MAX(OFFSET('Data transformed'!$A$4,MATCH($A50,'Data transformed'!$A$5:$A$185,0),MATCH(CF$4,'Data transformed'!$4:$4,0)-1),$M50),$N50),"NA"))</f>
        <v>5</v>
      </c>
      <c r="CG50" s="103" t="n">
        <f aca="true">IF($J50="","",IF(ISNUMBER(OFFSET('Data transformed'!$A$4,MATCH($A50,'Data transformed'!$A$5:$A$185,0),MATCH(CG$4,'Data transformed'!$4:$4,0)-1)), MIN(MAX(OFFSET('Data transformed'!$A$4,MATCH($A50,'Data transformed'!$A$5:$A$185,0),MATCH(CG$4,'Data transformed'!$4:$4,0)-1),$M50),$N50),"NA"))</f>
        <v>4</v>
      </c>
      <c r="CH50" s="103" t="n">
        <f aca="true">IF($J50="","",IF(ISNUMBER(OFFSET('Data transformed'!$A$4,MATCH($A50,'Data transformed'!$A$5:$A$185,0),MATCH(CH$4,'Data transformed'!$4:$4,0)-1)), MIN(MAX(OFFSET('Data transformed'!$A$4,MATCH($A50,'Data transformed'!$A$5:$A$185,0),MATCH(CH$4,'Data transformed'!$4:$4,0)-1),$M50),$N50),"NA"))</f>
        <v>4.5</v>
      </c>
      <c r="CI50" s="103" t="n">
        <f aca="true">IF($J50="","",IF(ISNUMBER(OFFSET('Data transformed'!$A$4,MATCH($A50,'Data transformed'!$A$5:$A$185,0),MATCH(CI$4,'Data transformed'!$4:$4,0)-1)), MIN(MAX(OFFSET('Data transformed'!$A$4,MATCH($A50,'Data transformed'!$A$5:$A$185,0),MATCH(CI$4,'Data transformed'!$4:$4,0)-1),$M50),$N50),"NA"))</f>
        <v>3</v>
      </c>
      <c r="CJ50" s="103" t="n">
        <f aca="true">IF($J50="","",IF(ISNUMBER(OFFSET('Data transformed'!$A$4,MATCH($A50,'Data transformed'!$A$5:$A$185,0),MATCH(CJ$4,'Data transformed'!$4:$4,0)-1)), MIN(MAX(OFFSET('Data transformed'!$A$4,MATCH($A50,'Data transformed'!$A$5:$A$185,0),MATCH(CJ$4,'Data transformed'!$4:$4,0)-1),$M50),$N50),"NA"))</f>
        <v>4</v>
      </c>
      <c r="CK50" s="103" t="n">
        <f aca="true">IF($J50="","",IF(ISNUMBER(OFFSET('Data transformed'!$A$4,MATCH($A50,'Data transformed'!$A$5:$A$185,0),MATCH(CK$4,'Data transformed'!$4:$4,0)-1)), MIN(MAX(OFFSET('Data transformed'!$A$4,MATCH($A50,'Data transformed'!$A$5:$A$185,0),MATCH(CK$4,'Data transformed'!$4:$4,0)-1),$M50),$N50),"NA"))</f>
        <v>5</v>
      </c>
      <c r="CL50" s="103" t="str">
        <f aca="true">IF($J50="","",IF(ISNUMBER(OFFSET('Data transformed'!$A$4,MATCH($A50,'Data transformed'!$A$5:$A$185,0),MATCH(CL$4,'Data transformed'!$4:$4,0)-1)), MIN(MAX(OFFSET('Data transformed'!$A$4,MATCH($A50,'Data transformed'!$A$5:$A$185,0),MATCH(CL$4,'Data transformed'!$4:$4,0)-1),$M50),$N50),"NA"))</f>
        <v>NA</v>
      </c>
      <c r="CM50" s="103" t="n">
        <f aca="true">IF($J50="","",IF(ISNUMBER(OFFSET('Data transformed'!$A$4,MATCH($A50,'Data transformed'!$A$5:$A$185,0),MATCH(CM$4,'Data transformed'!$4:$4,0)-1)), MIN(MAX(OFFSET('Data transformed'!$A$4,MATCH($A50,'Data transformed'!$A$5:$A$185,0),MATCH(CM$4,'Data transformed'!$4:$4,0)-1),$M50),$N50),"NA"))</f>
        <v>5</v>
      </c>
      <c r="CN50" s="103" t="n">
        <f aca="true">IF($J50="","",IF(ISNUMBER(OFFSET('Data transformed'!$A$4,MATCH($A50,'Data transformed'!$A$5:$A$185,0),MATCH(CN$4,'Data transformed'!$4:$4,0)-1)), MIN(MAX(OFFSET('Data transformed'!$A$4,MATCH($A50,'Data transformed'!$A$5:$A$185,0),MATCH(CN$4,'Data transformed'!$4:$4,0)-1),$M50),$N50),"NA"))</f>
        <v>5</v>
      </c>
      <c r="CO50" s="103" t="n">
        <f aca="true">IF($J50="","",IF(ISNUMBER(OFFSET('Data transformed'!$A$4,MATCH($A50,'Data transformed'!$A$5:$A$185,0),MATCH(CO$4,'Data transformed'!$4:$4,0)-1)), MIN(MAX(OFFSET('Data transformed'!$A$4,MATCH($A50,'Data transformed'!$A$5:$A$185,0),MATCH(CO$4,'Data transformed'!$4:$4,0)-1),$M50),$N50),"NA"))</f>
        <v>3</v>
      </c>
      <c r="CP50" s="103" t="n">
        <f aca="true">IF($J50="","",IF(ISNUMBER(OFFSET('Data transformed'!$A$4,MATCH($A50,'Data transformed'!$A$5:$A$185,0),MATCH(CP$4,'Data transformed'!$4:$4,0)-1)), MIN(MAX(OFFSET('Data transformed'!$A$4,MATCH($A50,'Data transformed'!$A$5:$A$185,0),MATCH(CP$4,'Data transformed'!$4:$4,0)-1),$M50),$N50),"NA"))</f>
        <v>5</v>
      </c>
      <c r="CQ50" s="103" t="n">
        <f aca="true">IF($J50="","",IF(ISNUMBER(OFFSET('Data transformed'!$A$4,MATCH($A50,'Data transformed'!$A$5:$A$185,0),MATCH(CQ$4,'Data transformed'!$4:$4,0)-1)), MIN(MAX(OFFSET('Data transformed'!$A$4,MATCH($A50,'Data transformed'!$A$5:$A$185,0),MATCH(CQ$4,'Data transformed'!$4:$4,0)-1),$M50),$N50),"NA"))</f>
        <v>3.5</v>
      </c>
      <c r="CR50" s="103" t="n">
        <f aca="true">IF($J50="","",IF(ISNUMBER(OFFSET('Data transformed'!$A$4,MATCH($A50,'Data transformed'!$A$5:$A$185,0),MATCH(CR$4,'Data transformed'!$4:$4,0)-1)), MIN(MAX(OFFSET('Data transformed'!$A$4,MATCH($A50,'Data transformed'!$A$5:$A$185,0),MATCH(CR$4,'Data transformed'!$4:$4,0)-1),$M50),$N50),"NA"))</f>
        <v>6</v>
      </c>
      <c r="CS50" s="103" t="n">
        <f aca="true">IF($J50="","",IF(ISNUMBER(OFFSET('Data transformed'!$A$4,MATCH($A50,'Data transformed'!$A$5:$A$185,0),MATCH(CS$4,'Data transformed'!$4:$4,0)-1)), MIN(MAX(OFFSET('Data transformed'!$A$4,MATCH($A50,'Data transformed'!$A$5:$A$185,0),MATCH(CS$4,'Data transformed'!$4:$4,0)-1),$M50),$N50),"NA"))</f>
        <v>1</v>
      </c>
      <c r="CT50" s="103" t="n">
        <f aca="true">IF($J50="","",IF(ISNUMBER(OFFSET('Data transformed'!$A$4,MATCH($A50,'Data transformed'!$A$5:$A$185,0),MATCH(CT$4,'Data transformed'!$4:$4,0)-1)), MIN(MAX(OFFSET('Data transformed'!$A$4,MATCH($A50,'Data transformed'!$A$5:$A$185,0),MATCH(CT$4,'Data transformed'!$4:$4,0)-1),$M50),$N50),"NA"))</f>
        <v>3</v>
      </c>
      <c r="CU50" s="103" t="n">
        <f aca="true">IF($J50="","",IF(ISNUMBER(OFFSET('Data transformed'!$A$4,MATCH($A50,'Data transformed'!$A$5:$A$185,0),MATCH(CU$4,'Data transformed'!$4:$4,0)-1)), MIN(MAX(OFFSET('Data transformed'!$A$4,MATCH($A50,'Data transformed'!$A$5:$A$185,0),MATCH(CU$4,'Data transformed'!$4:$4,0)-1),$M50),$N50),"NA"))</f>
        <v>3</v>
      </c>
    </row>
    <row r="51" s="103" customFormat="true" ht="15.5" hidden="false" customHeight="false" outlineLevel="0" collapsed="false">
      <c r="A51" s="107" t="n">
        <v>2143</v>
      </c>
      <c r="B51" s="107" t="n">
        <v>4</v>
      </c>
      <c r="C51" s="103" t="str">
        <f aca="true">IF(ISBLANK(OFFSET('Raw Data'!$A$3,MATCH($A51,'Raw Data'!$B$4:$B$185,0),MATCH(C$4,'Raw Data'!$3:$3,0)-1)),"",OFFSET('Raw Data'!$A$3,MATCH($A51,'Raw Data'!$B$4:$B$185,0),MATCH(C$4,'Raw Data'!$3:$3,0)-1))</f>
        <v/>
      </c>
      <c r="D51" s="103" t="str">
        <f aca="true">IF(ISBLANK(OFFSET('Raw Data'!$A$3,MATCH($A51,'Raw Data'!$B$4:$B$185,0),MATCH(D$4,'Raw Data'!$3:$3,0)-1)),"",OFFSET('Raw Data'!$A$3,MATCH($A51,'Raw Data'!$B$4:$B$185,0),MATCH(D$4,'Raw Data'!$3:$3,0)-1))</f>
        <v>Expert assessment data - C.3.7</v>
      </c>
      <c r="E51" s="103" t="str">
        <f aca="true">IF(ISBLANK(OFFSET('Raw Data'!$A$3,MATCH($A51,'Raw Data'!$B$4:$B$185,0),MATCH(E$4,'Raw Data'!$3:$3,0)-1)),"",OFFSET('Raw Data'!$A$3,MATCH($A51,'Raw Data'!$B$4:$B$185,0),MATCH(E$4,'Raw Data'!$3:$3,0)-1))</f>
        <v>Expert assessment data -  As a consumer expert, how satisfied are you with the following in your country in 2020? - Regulatory authorities for safety</v>
      </c>
      <c r="J51" s="103" t="n">
        <f aca="true" t="array" ref="J51:J51">IFERROR(_xlfn.QUARTILE.INC(IF(ISNUMBER(OFFSET('Data transformed'!$N$4,MATCH('outliers treatment'!$A51,'Data transformed'!$A$5:$A$185),1,1,COUNTA('Data transformed'!$O$4:$CX$4))),OFFSET('Data transformed'!$N$4,MATCH('outliers treatment'!$A51,'Data transformed'!$A$5:$A$185),1,1,COUNTA('Data transformed'!$O$4:$CX$4))),1),"")</f>
        <v>3</v>
      </c>
      <c r="K51" s="103" t="n">
        <f aca="true" t="array" ref="K51:K51">IFERROR(_xlfn.QUARTILE.INC(IF(ISNUMBER(OFFSET('Data transformed'!$N$4,MATCH('outliers treatment'!$A51,'Data transformed'!$A$5:$A$185),1,1,COUNTA('Data transformed'!$O$4:$CX$4))),OFFSET('Data transformed'!$N$4,MATCH('outliers treatment'!$A51,'Data transformed'!$A$5:$A$185),1,1,COUNTA('Data transformed'!$O$4:$CX$4))),3),"")</f>
        <v>5</v>
      </c>
      <c r="L51" s="103" t="n">
        <f aca="false">IFERROR(K51-J51,"")</f>
        <v>2</v>
      </c>
      <c r="M51" s="103" t="n">
        <v>1</v>
      </c>
      <c r="N51" s="103" t="n">
        <v>6</v>
      </c>
      <c r="P51" s="105" t="n">
        <f aca="false" t="array" ref="P51:P51">IFERROR(SKEW(IF(ISNUMBER(T51:CU51),T51:CU51,"")),"")</f>
        <v>0.0618730650537527</v>
      </c>
      <c r="Q51" s="103" t="n">
        <f aca="true">IF(ISBLANK(OFFSET('Data above threshold'!$A$4,MATCH('Data above threshold'!$A50,'Data above threshold'!$A$5:$A$185,0),MATCH('Data above threshold'!N$4,'Data above threshold'!$4:$4,0)-1)),1,OFFSET('Data above threshold'!$A$4,MATCH('Data above threshold'!$A50,'Data above threshold'!$A$5:$A$185,0),MATCH('Data above threshold'!N$4,'Data above threshold'!$4:$4,0)-1))</f>
        <v>0</v>
      </c>
      <c r="R51" s="103" t="n">
        <f aca="false">IF($J51="","",COUNTIF(T51:CU51,M51)+ COUNTIF(T51:CQ51,N51))</f>
        <v>2</v>
      </c>
      <c r="S51" s="106" t="n">
        <f aca="false" t="array" ref="S51:S51">IF(B51&lt;4,"",1-IFERROR(SUM(ISNUMBER(T51:CU51)*(1-$T$3:$CU$3))/COUNTIF($T$3:$CU$3,0),0))</f>
        <v>0.05</v>
      </c>
      <c r="T51" s="103" t="n">
        <f aca="true">IF($J51="","",IF(ISNUMBER(OFFSET('Data transformed'!$A$4,MATCH($A51,'Data transformed'!$A$5:$A$185,0),MATCH(T$4,'Data transformed'!$4:$4,0)-1)), MIN(MAX(OFFSET('Data transformed'!$A$4,MATCH($A51,'Data transformed'!$A$5:$A$185,0),MATCH(T$4,'Data transformed'!$4:$4,0)-1),$M51),$N51),"NA"))</f>
        <v>4.5</v>
      </c>
      <c r="U51" s="103" t="n">
        <f aca="true">IF($J51="","",IF(ISNUMBER(OFFSET('Data transformed'!$A$4,MATCH($A51,'Data transformed'!$A$5:$A$185,0),MATCH(U$4,'Data transformed'!$4:$4,0)-1)), MIN(MAX(OFFSET('Data transformed'!$A$4,MATCH($A51,'Data transformed'!$A$5:$A$185,0),MATCH(U$4,'Data transformed'!$4:$4,0)-1),$M51),$N51),"NA"))</f>
        <v>4.33</v>
      </c>
      <c r="V51" s="103" t="n">
        <f aca="true">IF($J51="","",IF(ISNUMBER(OFFSET('Data transformed'!$A$4,MATCH($A51,'Data transformed'!$A$5:$A$185,0),MATCH(V$4,'Data transformed'!$4:$4,0)-1)), MIN(MAX(OFFSET('Data transformed'!$A$4,MATCH($A51,'Data transformed'!$A$5:$A$185,0),MATCH(V$4,'Data transformed'!$4:$4,0)-1),$M51),$N51),"NA"))</f>
        <v>3</v>
      </c>
      <c r="W51" s="103" t="n">
        <f aca="true">IF($J51="","",IF(ISNUMBER(OFFSET('Data transformed'!$A$4,MATCH($A51,'Data transformed'!$A$5:$A$185,0),MATCH(W$4,'Data transformed'!$4:$4,0)-1)), MIN(MAX(OFFSET('Data transformed'!$A$4,MATCH($A51,'Data transformed'!$A$5:$A$185,0),MATCH(W$4,'Data transformed'!$4:$4,0)-1),$M51),$N51),"NA"))</f>
        <v>3</v>
      </c>
      <c r="X51" s="103" t="n">
        <f aca="true">IF($J51="","",IF(ISNUMBER(OFFSET('Data transformed'!$A$4,MATCH($A51,'Data transformed'!$A$5:$A$185,0),MATCH(X$4,'Data transformed'!$4:$4,0)-1)), MIN(MAX(OFFSET('Data transformed'!$A$4,MATCH($A51,'Data transformed'!$A$5:$A$185,0),MATCH(X$4,'Data transformed'!$4:$4,0)-1),$M51),$N51),"NA"))</f>
        <v>5</v>
      </c>
      <c r="Y51" s="103" t="n">
        <f aca="true">IF($J51="","",IF(ISNUMBER(OFFSET('Data transformed'!$A$4,MATCH($A51,'Data transformed'!$A$5:$A$185,0),MATCH(Y$4,'Data transformed'!$4:$4,0)-1)), MIN(MAX(OFFSET('Data transformed'!$A$4,MATCH($A51,'Data transformed'!$A$5:$A$185,0),MATCH(Y$4,'Data transformed'!$4:$4,0)-1),$M51),$N51),"NA"))</f>
        <v>5</v>
      </c>
      <c r="Z51" s="103" t="n">
        <f aca="true">IF($J51="","",IF(ISNUMBER(OFFSET('Data transformed'!$A$4,MATCH($A51,'Data transformed'!$A$5:$A$185,0),MATCH(Z$4,'Data transformed'!$4:$4,0)-1)), MIN(MAX(OFFSET('Data transformed'!$A$4,MATCH($A51,'Data transformed'!$A$5:$A$185,0),MATCH(Z$4,'Data transformed'!$4:$4,0)-1),$M51),$N51),"NA"))</f>
        <v>5</v>
      </c>
      <c r="AA51" s="103" t="n">
        <f aca="true">IF($J51="","",IF(ISNUMBER(OFFSET('Data transformed'!$A$4,MATCH($A51,'Data transformed'!$A$5:$A$185,0),MATCH(AA$4,'Data transformed'!$4:$4,0)-1)), MIN(MAX(OFFSET('Data transformed'!$A$4,MATCH($A51,'Data transformed'!$A$5:$A$185,0),MATCH(AA$4,'Data transformed'!$4:$4,0)-1),$M51),$N51),"NA"))</f>
        <v>3</v>
      </c>
      <c r="AB51" s="103" t="str">
        <f aca="true">IF($J51="","",IF(ISNUMBER(OFFSET('Data transformed'!$A$4,MATCH($A51,'Data transformed'!$A$5:$A$185,0),MATCH(AB$4,'Data transformed'!$4:$4,0)-1)), MIN(MAX(OFFSET('Data transformed'!$A$4,MATCH($A51,'Data transformed'!$A$5:$A$185,0),MATCH(AB$4,'Data transformed'!$4:$4,0)-1),$M51),$N51),"NA"))</f>
        <v>NA</v>
      </c>
      <c r="AC51" s="103" t="n">
        <f aca="true">IF($J51="","",IF(ISNUMBER(OFFSET('Data transformed'!$A$4,MATCH($A51,'Data transformed'!$A$5:$A$185,0),MATCH(AC$4,'Data transformed'!$4:$4,0)-1)), MIN(MAX(OFFSET('Data transformed'!$A$4,MATCH($A51,'Data transformed'!$A$5:$A$185,0),MATCH(AC$4,'Data transformed'!$4:$4,0)-1),$M51),$N51),"NA"))</f>
        <v>5</v>
      </c>
      <c r="AD51" s="103" t="n">
        <f aca="true">IF($J51="","",IF(ISNUMBER(OFFSET('Data transformed'!$A$4,MATCH($A51,'Data transformed'!$A$5:$A$185,0),MATCH(AD$4,'Data transformed'!$4:$4,0)-1)), MIN(MAX(OFFSET('Data transformed'!$A$4,MATCH($A51,'Data transformed'!$A$5:$A$185,0),MATCH(AD$4,'Data transformed'!$4:$4,0)-1),$M51),$N51),"NA"))</f>
        <v>5</v>
      </c>
      <c r="AE51" s="103" t="n">
        <f aca="true">IF($J51="","",IF(ISNUMBER(OFFSET('Data transformed'!$A$4,MATCH($A51,'Data transformed'!$A$5:$A$185,0),MATCH(AE$4,'Data transformed'!$4:$4,0)-1)), MIN(MAX(OFFSET('Data transformed'!$A$4,MATCH($A51,'Data transformed'!$A$5:$A$185,0),MATCH(AE$4,'Data transformed'!$4:$4,0)-1),$M51),$N51),"NA"))</f>
        <v>2</v>
      </c>
      <c r="AF51" s="103" t="n">
        <f aca="true">IF($J51="","",IF(ISNUMBER(OFFSET('Data transformed'!$A$4,MATCH($A51,'Data transformed'!$A$5:$A$185,0),MATCH(AF$4,'Data transformed'!$4:$4,0)-1)), MIN(MAX(OFFSET('Data transformed'!$A$4,MATCH($A51,'Data transformed'!$A$5:$A$185,0),MATCH(AF$4,'Data transformed'!$4:$4,0)-1),$M51),$N51),"NA"))</f>
        <v>2</v>
      </c>
      <c r="AG51" s="103" t="n">
        <f aca="true">IF($J51="","",IF(ISNUMBER(OFFSET('Data transformed'!$A$4,MATCH($A51,'Data transformed'!$A$5:$A$185,0),MATCH(AG$4,'Data transformed'!$4:$4,0)-1)), MIN(MAX(OFFSET('Data transformed'!$A$4,MATCH($A51,'Data transformed'!$A$5:$A$185,0),MATCH(AG$4,'Data transformed'!$4:$4,0)-1),$M51),$N51),"NA"))</f>
        <v>3</v>
      </c>
      <c r="AH51" s="103" t="n">
        <f aca="true">IF($J51="","",IF(ISNUMBER(OFFSET('Data transformed'!$A$4,MATCH($A51,'Data transformed'!$A$5:$A$185,0),MATCH(AH$4,'Data transformed'!$4:$4,0)-1)), MIN(MAX(OFFSET('Data transformed'!$A$4,MATCH($A51,'Data transformed'!$A$5:$A$185,0),MATCH(AH$4,'Data transformed'!$4:$4,0)-1),$M51),$N51),"NA"))</f>
        <v>3</v>
      </c>
      <c r="AI51" s="103" t="n">
        <f aca="true">IF($J51="","",IF(ISNUMBER(OFFSET('Data transformed'!$A$4,MATCH($A51,'Data transformed'!$A$5:$A$185,0),MATCH(AI$4,'Data transformed'!$4:$4,0)-1)), MIN(MAX(OFFSET('Data transformed'!$A$4,MATCH($A51,'Data transformed'!$A$5:$A$185,0),MATCH(AI$4,'Data transformed'!$4:$4,0)-1),$M51),$N51),"NA"))</f>
        <v>5</v>
      </c>
      <c r="AJ51" s="103" t="n">
        <f aca="true">IF($J51="","",IF(ISNUMBER(OFFSET('Data transformed'!$A$4,MATCH($A51,'Data transformed'!$A$5:$A$185,0),MATCH(AJ$4,'Data transformed'!$4:$4,0)-1)), MIN(MAX(OFFSET('Data transformed'!$A$4,MATCH($A51,'Data transformed'!$A$5:$A$185,0),MATCH(AJ$4,'Data transformed'!$4:$4,0)-1),$M51),$N51),"NA"))</f>
        <v>3</v>
      </c>
      <c r="AK51" s="103" t="n">
        <f aca="true">IF($J51="","",IF(ISNUMBER(OFFSET('Data transformed'!$A$4,MATCH($A51,'Data transformed'!$A$5:$A$185,0),MATCH(AK$4,'Data transformed'!$4:$4,0)-1)), MIN(MAX(OFFSET('Data transformed'!$A$4,MATCH($A51,'Data transformed'!$A$5:$A$185,0),MATCH(AK$4,'Data transformed'!$4:$4,0)-1),$M51),$N51),"NA"))</f>
        <v>5</v>
      </c>
      <c r="AL51" s="103" t="n">
        <f aca="true">IF($J51="","",IF(ISNUMBER(OFFSET('Data transformed'!$A$4,MATCH($A51,'Data transformed'!$A$5:$A$185,0),MATCH(AL$4,'Data transformed'!$4:$4,0)-1)), MIN(MAX(OFFSET('Data transformed'!$A$4,MATCH($A51,'Data transformed'!$A$5:$A$185,0),MATCH(AL$4,'Data transformed'!$4:$4,0)-1),$M51),$N51),"NA"))</f>
        <v>4</v>
      </c>
      <c r="AM51" s="103" t="str">
        <f aca="true">IF($J51="","",IF(ISNUMBER(OFFSET('Data transformed'!$A$4,MATCH($A51,'Data transformed'!$A$5:$A$185,0),MATCH(AM$4,'Data transformed'!$4:$4,0)-1)), MIN(MAX(OFFSET('Data transformed'!$A$4,MATCH($A51,'Data transformed'!$A$5:$A$185,0),MATCH(AM$4,'Data transformed'!$4:$4,0)-1),$M51),$N51),"NA"))</f>
        <v>NA</v>
      </c>
      <c r="AN51" s="103" t="n">
        <f aca="true">IF($J51="","",IF(ISNUMBER(OFFSET('Data transformed'!$A$4,MATCH($A51,'Data transformed'!$A$5:$A$185,0),MATCH(AN$4,'Data transformed'!$4:$4,0)-1)), MIN(MAX(OFFSET('Data transformed'!$A$4,MATCH($A51,'Data transformed'!$A$5:$A$185,0),MATCH(AN$4,'Data transformed'!$4:$4,0)-1),$M51),$N51),"NA"))</f>
        <v>5</v>
      </c>
      <c r="AO51" s="103" t="n">
        <f aca="true">IF($J51="","",IF(ISNUMBER(OFFSET('Data transformed'!$A$4,MATCH($A51,'Data transformed'!$A$5:$A$185,0),MATCH(AO$4,'Data transformed'!$4:$4,0)-1)), MIN(MAX(OFFSET('Data transformed'!$A$4,MATCH($A51,'Data transformed'!$A$5:$A$185,0),MATCH(AO$4,'Data transformed'!$4:$4,0)-1),$M51),$N51),"NA"))</f>
        <v>3</v>
      </c>
      <c r="AP51" s="103" t="n">
        <f aca="true">IF($J51="","",IF(ISNUMBER(OFFSET('Data transformed'!$A$4,MATCH($A51,'Data transformed'!$A$5:$A$185,0),MATCH(AP$4,'Data transformed'!$4:$4,0)-1)), MIN(MAX(OFFSET('Data transformed'!$A$4,MATCH($A51,'Data transformed'!$A$5:$A$185,0),MATCH(AP$4,'Data transformed'!$4:$4,0)-1),$M51),$N51),"NA"))</f>
        <v>5</v>
      </c>
      <c r="AQ51" s="103" t="str">
        <f aca="true">IF($J51="","",IF(ISNUMBER(OFFSET('Data transformed'!$A$4,MATCH($A51,'Data transformed'!$A$5:$A$185,0),MATCH(AQ$4,'Data transformed'!$4:$4,0)-1)), MIN(MAX(OFFSET('Data transformed'!$A$4,MATCH($A51,'Data transformed'!$A$5:$A$185,0),MATCH(AQ$4,'Data transformed'!$4:$4,0)-1),$M51),$N51),"NA"))</f>
        <v>NA</v>
      </c>
      <c r="AR51" s="103" t="n">
        <f aca="true">IF($J51="","",IF(ISNUMBER(OFFSET('Data transformed'!$A$4,MATCH($A51,'Data transformed'!$A$5:$A$185,0),MATCH(AR$4,'Data transformed'!$4:$4,0)-1)), MIN(MAX(OFFSET('Data transformed'!$A$4,MATCH($A51,'Data transformed'!$A$5:$A$185,0),MATCH(AR$4,'Data transformed'!$4:$4,0)-1),$M51),$N51),"NA"))</f>
        <v>3</v>
      </c>
      <c r="AS51" s="103" t="n">
        <f aca="true">IF($J51="","",IF(ISNUMBER(OFFSET('Data transformed'!$A$4,MATCH($A51,'Data transformed'!$A$5:$A$185,0),MATCH(AS$4,'Data transformed'!$4:$4,0)-1)), MIN(MAX(OFFSET('Data transformed'!$A$4,MATCH($A51,'Data transformed'!$A$5:$A$185,0),MATCH(AS$4,'Data transformed'!$4:$4,0)-1),$M51),$N51),"NA"))</f>
        <v>3</v>
      </c>
      <c r="AT51" s="103" t="n">
        <f aca="true">IF($J51="","",IF(ISNUMBER(OFFSET('Data transformed'!$A$4,MATCH($A51,'Data transformed'!$A$5:$A$185,0),MATCH(AT$4,'Data transformed'!$4:$4,0)-1)), MIN(MAX(OFFSET('Data transformed'!$A$4,MATCH($A51,'Data transformed'!$A$5:$A$185,0),MATCH(AT$4,'Data transformed'!$4:$4,0)-1),$M51),$N51),"NA"))</f>
        <v>5</v>
      </c>
      <c r="AU51" s="103" t="n">
        <f aca="true">IF($J51="","",IF(ISNUMBER(OFFSET('Data transformed'!$A$4,MATCH($A51,'Data transformed'!$A$5:$A$185,0),MATCH(AU$4,'Data transformed'!$4:$4,0)-1)), MIN(MAX(OFFSET('Data transformed'!$A$4,MATCH($A51,'Data transformed'!$A$5:$A$185,0),MATCH(AU$4,'Data transformed'!$4:$4,0)-1),$M51),$N51),"NA"))</f>
        <v>2</v>
      </c>
      <c r="AV51" s="103" t="n">
        <f aca="true">IF($J51="","",IF(ISNUMBER(OFFSET('Data transformed'!$A$4,MATCH($A51,'Data transformed'!$A$5:$A$185,0),MATCH(AV$4,'Data transformed'!$4:$4,0)-1)), MIN(MAX(OFFSET('Data transformed'!$A$4,MATCH($A51,'Data transformed'!$A$5:$A$185,0),MATCH(AV$4,'Data transformed'!$4:$4,0)-1),$M51),$N51),"NA"))</f>
        <v>3</v>
      </c>
      <c r="AW51" s="103" t="n">
        <f aca="true">IF($J51="","",IF(ISNUMBER(OFFSET('Data transformed'!$A$4,MATCH($A51,'Data transformed'!$A$5:$A$185,0),MATCH(AW$4,'Data transformed'!$4:$4,0)-1)), MIN(MAX(OFFSET('Data transformed'!$A$4,MATCH($A51,'Data transformed'!$A$5:$A$185,0),MATCH(AW$4,'Data transformed'!$4:$4,0)-1),$M51),$N51),"NA"))</f>
        <v>3</v>
      </c>
      <c r="AX51" s="103" t="n">
        <f aca="true">IF($J51="","",IF(ISNUMBER(OFFSET('Data transformed'!$A$4,MATCH($A51,'Data transformed'!$A$5:$A$185,0),MATCH(AX$4,'Data transformed'!$4:$4,0)-1)), MIN(MAX(OFFSET('Data transformed'!$A$4,MATCH($A51,'Data transformed'!$A$5:$A$185,0),MATCH(AX$4,'Data transformed'!$4:$4,0)-1),$M51),$N51),"NA"))</f>
        <v>2</v>
      </c>
      <c r="AY51" s="103" t="n">
        <f aca="true">IF($J51="","",IF(ISNUMBER(OFFSET('Data transformed'!$A$4,MATCH($A51,'Data transformed'!$A$5:$A$185,0),MATCH(AY$4,'Data transformed'!$4:$4,0)-1)), MIN(MAX(OFFSET('Data transformed'!$A$4,MATCH($A51,'Data transformed'!$A$5:$A$185,0),MATCH(AY$4,'Data transformed'!$4:$4,0)-1),$M51),$N51),"NA"))</f>
        <v>3.5</v>
      </c>
      <c r="AZ51" s="103" t="n">
        <f aca="true">IF($J51="","",IF(ISNUMBER(OFFSET('Data transformed'!$A$4,MATCH($A51,'Data transformed'!$A$5:$A$185,0),MATCH(AZ$4,'Data transformed'!$4:$4,0)-1)), MIN(MAX(OFFSET('Data transformed'!$A$4,MATCH($A51,'Data transformed'!$A$5:$A$185,0),MATCH(AZ$4,'Data transformed'!$4:$4,0)-1),$M51),$N51),"NA"))</f>
        <v>4.27</v>
      </c>
      <c r="BA51" s="103" t="n">
        <f aca="true">IF($J51="","",IF(ISNUMBER(OFFSET('Data transformed'!$A$4,MATCH($A51,'Data transformed'!$A$5:$A$185,0),MATCH(BA$4,'Data transformed'!$4:$4,0)-1)), MIN(MAX(OFFSET('Data transformed'!$A$4,MATCH($A51,'Data transformed'!$A$5:$A$185,0),MATCH(BA$4,'Data transformed'!$4:$4,0)-1),$M51),$N51),"NA"))</f>
        <v>5</v>
      </c>
      <c r="BB51" s="103" t="n">
        <f aca="true">IF($J51="","",IF(ISNUMBER(OFFSET('Data transformed'!$A$4,MATCH($A51,'Data transformed'!$A$5:$A$185,0),MATCH(BB$4,'Data transformed'!$4:$4,0)-1)), MIN(MAX(OFFSET('Data transformed'!$A$4,MATCH($A51,'Data transformed'!$A$5:$A$185,0),MATCH(BB$4,'Data transformed'!$4:$4,0)-1),$M51),$N51),"NA"))</f>
        <v>4</v>
      </c>
      <c r="BC51" s="103" t="n">
        <f aca="true">IF($J51="","",IF(ISNUMBER(OFFSET('Data transformed'!$A$4,MATCH($A51,'Data transformed'!$A$5:$A$185,0),MATCH(BC$4,'Data transformed'!$4:$4,0)-1)), MIN(MAX(OFFSET('Data transformed'!$A$4,MATCH($A51,'Data transformed'!$A$5:$A$185,0),MATCH(BC$4,'Data transformed'!$4:$4,0)-1),$M51),$N51),"NA"))</f>
        <v>4</v>
      </c>
      <c r="BD51" s="103" t="n">
        <f aca="true">IF($J51="","",IF(ISNUMBER(OFFSET('Data transformed'!$A$4,MATCH($A51,'Data transformed'!$A$5:$A$185,0),MATCH(BD$4,'Data transformed'!$4:$4,0)-1)), MIN(MAX(OFFSET('Data transformed'!$A$4,MATCH($A51,'Data transformed'!$A$5:$A$185,0),MATCH(BD$4,'Data transformed'!$4:$4,0)-1),$M51),$N51),"NA"))</f>
        <v>4.5</v>
      </c>
      <c r="BE51" s="103" t="n">
        <f aca="true">IF($J51="","",IF(ISNUMBER(OFFSET('Data transformed'!$A$4,MATCH($A51,'Data transformed'!$A$5:$A$185,0),MATCH(BE$4,'Data transformed'!$4:$4,0)-1)), MIN(MAX(OFFSET('Data transformed'!$A$4,MATCH($A51,'Data transformed'!$A$5:$A$185,0),MATCH(BE$4,'Data transformed'!$4:$4,0)-1),$M51),$N51),"NA"))</f>
        <v>5</v>
      </c>
      <c r="BF51" s="103" t="n">
        <f aca="true">IF($J51="","",IF(ISNUMBER(OFFSET('Data transformed'!$A$4,MATCH($A51,'Data transformed'!$A$5:$A$185,0),MATCH(BF$4,'Data transformed'!$4:$4,0)-1)), MIN(MAX(OFFSET('Data transformed'!$A$4,MATCH($A51,'Data transformed'!$A$5:$A$185,0),MATCH(BF$4,'Data transformed'!$4:$4,0)-1),$M51),$N51),"NA"))</f>
        <v>4</v>
      </c>
      <c r="BG51" s="103" t="n">
        <f aca="true">IF($J51="","",IF(ISNUMBER(OFFSET('Data transformed'!$A$4,MATCH($A51,'Data transformed'!$A$5:$A$185,0),MATCH(BG$4,'Data transformed'!$4:$4,0)-1)), MIN(MAX(OFFSET('Data transformed'!$A$4,MATCH($A51,'Data transformed'!$A$5:$A$185,0),MATCH(BG$4,'Data transformed'!$4:$4,0)-1),$M51),$N51),"NA"))</f>
        <v>2</v>
      </c>
      <c r="BH51" s="103" t="n">
        <f aca="true">IF($J51="","",IF(ISNUMBER(OFFSET('Data transformed'!$A$4,MATCH($A51,'Data transformed'!$A$5:$A$185,0),MATCH(BH$4,'Data transformed'!$4:$4,0)-1)), MIN(MAX(OFFSET('Data transformed'!$A$4,MATCH($A51,'Data transformed'!$A$5:$A$185,0),MATCH(BH$4,'Data transformed'!$4:$4,0)-1),$M51),$N51),"NA"))</f>
        <v>4.33</v>
      </c>
      <c r="BI51" s="103" t="n">
        <f aca="true">IF($J51="","",IF(ISNUMBER(OFFSET('Data transformed'!$A$4,MATCH($A51,'Data transformed'!$A$5:$A$185,0),MATCH(BI$4,'Data transformed'!$4:$4,0)-1)), MIN(MAX(OFFSET('Data transformed'!$A$4,MATCH($A51,'Data transformed'!$A$5:$A$185,0),MATCH(BI$4,'Data transformed'!$4:$4,0)-1),$M51),$N51),"NA"))</f>
        <v>2</v>
      </c>
      <c r="BJ51" s="103" t="n">
        <f aca="true">IF($J51="","",IF(ISNUMBER(OFFSET('Data transformed'!$A$4,MATCH($A51,'Data transformed'!$A$5:$A$185,0),MATCH(BJ$4,'Data transformed'!$4:$4,0)-1)), MIN(MAX(OFFSET('Data transformed'!$A$4,MATCH($A51,'Data transformed'!$A$5:$A$185,0),MATCH(BJ$4,'Data transformed'!$4:$4,0)-1),$M51),$N51),"NA"))</f>
        <v>3</v>
      </c>
      <c r="BK51" s="103" t="n">
        <f aca="true">IF($J51="","",IF(ISNUMBER(OFFSET('Data transformed'!$A$4,MATCH($A51,'Data transformed'!$A$5:$A$185,0),MATCH(BK$4,'Data transformed'!$4:$4,0)-1)), MIN(MAX(OFFSET('Data transformed'!$A$4,MATCH($A51,'Data transformed'!$A$5:$A$185,0),MATCH(BK$4,'Data transformed'!$4:$4,0)-1),$M51),$N51),"NA"))</f>
        <v>3</v>
      </c>
      <c r="BL51" s="103" t="str">
        <f aca="true">IF($J51="","",IF(ISNUMBER(OFFSET('Data transformed'!$A$4,MATCH($A51,'Data transformed'!$A$5:$A$185,0),MATCH(BL$4,'Data transformed'!$4:$4,0)-1)), MIN(MAX(OFFSET('Data transformed'!$A$4,MATCH($A51,'Data transformed'!$A$5:$A$185,0),MATCH(BL$4,'Data transformed'!$4:$4,0)-1),$M51),$N51),"NA"))</f>
        <v>NA</v>
      </c>
      <c r="BM51" s="103" t="n">
        <f aca="true">IF($J51="","",IF(ISNUMBER(OFFSET('Data transformed'!$A$4,MATCH($A51,'Data transformed'!$A$5:$A$185,0),MATCH(BM$4,'Data transformed'!$4:$4,0)-1)), MIN(MAX(OFFSET('Data transformed'!$A$4,MATCH($A51,'Data transformed'!$A$5:$A$185,0),MATCH(BM$4,'Data transformed'!$4:$4,0)-1),$M51),$N51),"NA"))</f>
        <v>1</v>
      </c>
      <c r="BN51" s="103" t="n">
        <f aca="true">IF($J51="","",IF(ISNUMBER(OFFSET('Data transformed'!$A$4,MATCH($A51,'Data transformed'!$A$5:$A$185,0),MATCH(BN$4,'Data transformed'!$4:$4,0)-1)), MIN(MAX(OFFSET('Data transformed'!$A$4,MATCH($A51,'Data transformed'!$A$5:$A$185,0),MATCH(BN$4,'Data transformed'!$4:$4,0)-1),$M51),$N51),"NA"))</f>
        <v>5</v>
      </c>
      <c r="BO51" s="103" t="n">
        <f aca="true">IF($J51="","",IF(ISNUMBER(OFFSET('Data transformed'!$A$4,MATCH($A51,'Data transformed'!$A$5:$A$185,0),MATCH(BO$4,'Data transformed'!$4:$4,0)-1)), MIN(MAX(OFFSET('Data transformed'!$A$4,MATCH($A51,'Data transformed'!$A$5:$A$185,0),MATCH(BO$4,'Data transformed'!$4:$4,0)-1),$M51),$N51),"NA"))</f>
        <v>3</v>
      </c>
      <c r="BP51" s="103" t="n">
        <f aca="true">IF($J51="","",IF(ISNUMBER(OFFSET('Data transformed'!$A$4,MATCH($A51,'Data transformed'!$A$5:$A$185,0),MATCH(BP$4,'Data transformed'!$4:$4,0)-1)), MIN(MAX(OFFSET('Data transformed'!$A$4,MATCH($A51,'Data transformed'!$A$5:$A$185,0),MATCH(BP$4,'Data transformed'!$4:$4,0)-1),$M51),$N51),"NA"))</f>
        <v>3</v>
      </c>
      <c r="BQ51" s="103" t="n">
        <f aca="true">IF($J51="","",IF(ISNUMBER(OFFSET('Data transformed'!$A$4,MATCH($A51,'Data transformed'!$A$5:$A$185,0),MATCH(BQ$4,'Data transformed'!$4:$4,0)-1)), MIN(MAX(OFFSET('Data transformed'!$A$4,MATCH($A51,'Data transformed'!$A$5:$A$185,0),MATCH(BQ$4,'Data transformed'!$4:$4,0)-1),$M51),$N51),"NA"))</f>
        <v>5.5</v>
      </c>
      <c r="BR51" s="103" t="n">
        <f aca="true">IF($J51="","",IF(ISNUMBER(OFFSET('Data transformed'!$A$4,MATCH($A51,'Data transformed'!$A$5:$A$185,0),MATCH(BR$4,'Data transformed'!$4:$4,0)-1)), MIN(MAX(OFFSET('Data transformed'!$A$4,MATCH($A51,'Data transformed'!$A$5:$A$185,0),MATCH(BR$4,'Data transformed'!$4:$4,0)-1),$M51),$N51),"NA"))</f>
        <v>5</v>
      </c>
      <c r="BS51" s="103" t="n">
        <f aca="true">IF($J51="","",IF(ISNUMBER(OFFSET('Data transformed'!$A$4,MATCH($A51,'Data transformed'!$A$5:$A$185,0),MATCH(BS$4,'Data transformed'!$4:$4,0)-1)), MIN(MAX(OFFSET('Data transformed'!$A$4,MATCH($A51,'Data transformed'!$A$5:$A$185,0),MATCH(BS$4,'Data transformed'!$4:$4,0)-1),$M51),$N51),"NA"))</f>
        <v>3</v>
      </c>
      <c r="BT51" s="103" t="n">
        <f aca="true">IF($J51="","",IF(ISNUMBER(OFFSET('Data transformed'!$A$4,MATCH($A51,'Data transformed'!$A$5:$A$185,0),MATCH(BT$4,'Data transformed'!$4:$4,0)-1)), MIN(MAX(OFFSET('Data transformed'!$A$4,MATCH($A51,'Data transformed'!$A$5:$A$185,0),MATCH(BT$4,'Data transformed'!$4:$4,0)-1),$M51),$N51),"NA"))</f>
        <v>3</v>
      </c>
      <c r="BU51" s="103" t="n">
        <f aca="true">IF($J51="","",IF(ISNUMBER(OFFSET('Data transformed'!$A$4,MATCH($A51,'Data transformed'!$A$5:$A$185,0),MATCH(BU$4,'Data transformed'!$4:$4,0)-1)), MIN(MAX(OFFSET('Data transformed'!$A$4,MATCH($A51,'Data transformed'!$A$5:$A$185,0),MATCH(BU$4,'Data transformed'!$4:$4,0)-1),$M51),$N51),"NA"))</f>
        <v>4</v>
      </c>
      <c r="BV51" s="103" t="n">
        <f aca="true">IF($J51="","",IF(ISNUMBER(OFFSET('Data transformed'!$A$4,MATCH($A51,'Data transformed'!$A$5:$A$185,0),MATCH(BV$4,'Data transformed'!$4:$4,0)-1)), MIN(MAX(OFFSET('Data transformed'!$A$4,MATCH($A51,'Data transformed'!$A$5:$A$185,0),MATCH(BV$4,'Data transformed'!$4:$4,0)-1),$M51),$N51),"NA"))</f>
        <v>2</v>
      </c>
      <c r="BW51" s="103" t="n">
        <f aca="true">IF($J51="","",IF(ISNUMBER(OFFSET('Data transformed'!$A$4,MATCH($A51,'Data transformed'!$A$5:$A$185,0),MATCH(BW$4,'Data transformed'!$4:$4,0)-1)), MIN(MAX(OFFSET('Data transformed'!$A$4,MATCH($A51,'Data transformed'!$A$5:$A$185,0),MATCH(BW$4,'Data transformed'!$4:$4,0)-1),$M51),$N51),"NA"))</f>
        <v>3</v>
      </c>
      <c r="BX51" s="103" t="n">
        <f aca="true">IF($J51="","",IF(ISNUMBER(OFFSET('Data transformed'!$A$4,MATCH($A51,'Data transformed'!$A$5:$A$185,0),MATCH(BX$4,'Data transformed'!$4:$4,0)-1)), MIN(MAX(OFFSET('Data transformed'!$A$4,MATCH($A51,'Data transformed'!$A$5:$A$185,0),MATCH(BX$4,'Data transformed'!$4:$4,0)-1),$M51),$N51),"NA"))</f>
        <v>4</v>
      </c>
      <c r="BY51" s="103" t="n">
        <f aca="true">IF($J51="","",IF(ISNUMBER(OFFSET('Data transformed'!$A$4,MATCH($A51,'Data transformed'!$A$5:$A$185,0),MATCH(BY$4,'Data transformed'!$4:$4,0)-1)), MIN(MAX(OFFSET('Data transformed'!$A$4,MATCH($A51,'Data transformed'!$A$5:$A$185,0),MATCH(BY$4,'Data transformed'!$4:$4,0)-1),$M51),$N51),"NA"))</f>
        <v>2</v>
      </c>
      <c r="BZ51" s="103" t="n">
        <f aca="true">IF($J51="","",IF(ISNUMBER(OFFSET('Data transformed'!$A$4,MATCH($A51,'Data transformed'!$A$5:$A$185,0),MATCH(BZ$4,'Data transformed'!$4:$4,0)-1)), MIN(MAX(OFFSET('Data transformed'!$A$4,MATCH($A51,'Data transformed'!$A$5:$A$185,0),MATCH(BZ$4,'Data transformed'!$4:$4,0)-1),$M51),$N51),"NA"))</f>
        <v>6</v>
      </c>
      <c r="CA51" s="103" t="n">
        <f aca="true">IF($J51="","",IF(ISNUMBER(OFFSET('Data transformed'!$A$4,MATCH($A51,'Data transformed'!$A$5:$A$185,0),MATCH(CA$4,'Data transformed'!$4:$4,0)-1)), MIN(MAX(OFFSET('Data transformed'!$A$4,MATCH($A51,'Data transformed'!$A$5:$A$185,0),MATCH(CA$4,'Data transformed'!$4:$4,0)-1),$M51),$N51),"NA"))</f>
        <v>3</v>
      </c>
      <c r="CB51" s="103" t="n">
        <f aca="true">IF($J51="","",IF(ISNUMBER(OFFSET('Data transformed'!$A$4,MATCH($A51,'Data transformed'!$A$5:$A$185,0),MATCH(CB$4,'Data transformed'!$4:$4,0)-1)), MIN(MAX(OFFSET('Data transformed'!$A$4,MATCH($A51,'Data transformed'!$A$5:$A$185,0),MATCH(CB$4,'Data transformed'!$4:$4,0)-1),$M51),$N51),"NA"))</f>
        <v>2</v>
      </c>
      <c r="CC51" s="103" t="n">
        <f aca="true">IF($J51="","",IF(ISNUMBER(OFFSET('Data transformed'!$A$4,MATCH($A51,'Data transformed'!$A$5:$A$185,0),MATCH(CC$4,'Data transformed'!$4:$4,0)-1)), MIN(MAX(OFFSET('Data transformed'!$A$4,MATCH($A51,'Data transformed'!$A$5:$A$185,0),MATCH(CC$4,'Data transformed'!$4:$4,0)-1),$M51),$N51),"NA"))</f>
        <v>5.5</v>
      </c>
      <c r="CD51" s="103" t="n">
        <f aca="true">IF($J51="","",IF(ISNUMBER(OFFSET('Data transformed'!$A$4,MATCH($A51,'Data transformed'!$A$5:$A$185,0),MATCH(CD$4,'Data transformed'!$4:$4,0)-1)), MIN(MAX(OFFSET('Data transformed'!$A$4,MATCH($A51,'Data transformed'!$A$5:$A$185,0),MATCH(CD$4,'Data transformed'!$4:$4,0)-1),$M51),$N51),"NA"))</f>
        <v>4</v>
      </c>
      <c r="CE51" s="103" t="n">
        <f aca="true">IF($J51="","",IF(ISNUMBER(OFFSET('Data transformed'!$A$4,MATCH($A51,'Data transformed'!$A$5:$A$185,0),MATCH(CE$4,'Data transformed'!$4:$4,0)-1)), MIN(MAX(OFFSET('Data transformed'!$A$4,MATCH($A51,'Data transformed'!$A$5:$A$185,0),MATCH(CE$4,'Data transformed'!$4:$4,0)-1),$M51),$N51),"NA"))</f>
        <v>4</v>
      </c>
      <c r="CF51" s="103" t="n">
        <f aca="true">IF($J51="","",IF(ISNUMBER(OFFSET('Data transformed'!$A$4,MATCH($A51,'Data transformed'!$A$5:$A$185,0),MATCH(CF$4,'Data transformed'!$4:$4,0)-1)), MIN(MAX(OFFSET('Data transformed'!$A$4,MATCH($A51,'Data transformed'!$A$5:$A$185,0),MATCH(CF$4,'Data transformed'!$4:$4,0)-1),$M51),$N51),"NA"))</f>
        <v>4</v>
      </c>
      <c r="CG51" s="103" t="n">
        <f aca="true">IF($J51="","",IF(ISNUMBER(OFFSET('Data transformed'!$A$4,MATCH($A51,'Data transformed'!$A$5:$A$185,0),MATCH(CG$4,'Data transformed'!$4:$4,0)-1)), MIN(MAX(OFFSET('Data transformed'!$A$4,MATCH($A51,'Data transformed'!$A$5:$A$185,0),MATCH(CG$4,'Data transformed'!$4:$4,0)-1),$M51),$N51),"NA"))</f>
        <v>5</v>
      </c>
      <c r="CH51" s="103" t="n">
        <f aca="true">IF($J51="","",IF(ISNUMBER(OFFSET('Data transformed'!$A$4,MATCH($A51,'Data transformed'!$A$5:$A$185,0),MATCH(CH$4,'Data transformed'!$4:$4,0)-1)), MIN(MAX(OFFSET('Data transformed'!$A$4,MATCH($A51,'Data transformed'!$A$5:$A$185,0),MATCH(CH$4,'Data transformed'!$4:$4,0)-1),$M51),$N51),"NA"))</f>
        <v>3</v>
      </c>
      <c r="CI51" s="103" t="n">
        <f aca="true">IF($J51="","",IF(ISNUMBER(OFFSET('Data transformed'!$A$4,MATCH($A51,'Data transformed'!$A$5:$A$185,0),MATCH(CI$4,'Data transformed'!$4:$4,0)-1)), MIN(MAX(OFFSET('Data transformed'!$A$4,MATCH($A51,'Data transformed'!$A$5:$A$185,0),MATCH(CI$4,'Data transformed'!$4:$4,0)-1),$M51),$N51),"NA"))</f>
        <v>3</v>
      </c>
      <c r="CJ51" s="103" t="n">
        <f aca="true">IF($J51="","",IF(ISNUMBER(OFFSET('Data transformed'!$A$4,MATCH($A51,'Data transformed'!$A$5:$A$185,0),MATCH(CJ$4,'Data transformed'!$4:$4,0)-1)), MIN(MAX(OFFSET('Data transformed'!$A$4,MATCH($A51,'Data transformed'!$A$5:$A$185,0),MATCH(CJ$4,'Data transformed'!$4:$4,0)-1),$M51),$N51),"NA"))</f>
        <v>3</v>
      </c>
      <c r="CK51" s="103" t="n">
        <f aca="true">IF($J51="","",IF(ISNUMBER(OFFSET('Data transformed'!$A$4,MATCH($A51,'Data transformed'!$A$5:$A$185,0),MATCH(CK$4,'Data transformed'!$4:$4,0)-1)), MIN(MAX(OFFSET('Data transformed'!$A$4,MATCH($A51,'Data transformed'!$A$5:$A$185,0),MATCH(CK$4,'Data transformed'!$4:$4,0)-1),$M51),$N51),"NA"))</f>
        <v>5</v>
      </c>
      <c r="CL51" s="103" t="n">
        <f aca="true">IF($J51="","",IF(ISNUMBER(OFFSET('Data transformed'!$A$4,MATCH($A51,'Data transformed'!$A$5:$A$185,0),MATCH(CL$4,'Data transformed'!$4:$4,0)-1)), MIN(MAX(OFFSET('Data transformed'!$A$4,MATCH($A51,'Data transformed'!$A$5:$A$185,0),MATCH(CL$4,'Data transformed'!$4:$4,0)-1),$M51),$N51),"NA"))</f>
        <v>3</v>
      </c>
      <c r="CM51" s="103" t="n">
        <f aca="true">IF($J51="","",IF(ISNUMBER(OFFSET('Data transformed'!$A$4,MATCH($A51,'Data transformed'!$A$5:$A$185,0),MATCH(CM$4,'Data transformed'!$4:$4,0)-1)), MIN(MAX(OFFSET('Data transformed'!$A$4,MATCH($A51,'Data transformed'!$A$5:$A$185,0),MATCH(CM$4,'Data transformed'!$4:$4,0)-1),$M51),$N51),"NA"))</f>
        <v>5</v>
      </c>
      <c r="CN51" s="103" t="n">
        <f aca="true">IF($J51="","",IF(ISNUMBER(OFFSET('Data transformed'!$A$4,MATCH($A51,'Data transformed'!$A$5:$A$185,0),MATCH(CN$4,'Data transformed'!$4:$4,0)-1)), MIN(MAX(OFFSET('Data transformed'!$A$4,MATCH($A51,'Data transformed'!$A$5:$A$185,0),MATCH(CN$4,'Data transformed'!$4:$4,0)-1),$M51),$N51),"NA"))</f>
        <v>3</v>
      </c>
      <c r="CO51" s="103" t="n">
        <f aca="true">IF($J51="","",IF(ISNUMBER(OFFSET('Data transformed'!$A$4,MATCH($A51,'Data transformed'!$A$5:$A$185,0),MATCH(CO$4,'Data transformed'!$4:$4,0)-1)), MIN(MAX(OFFSET('Data transformed'!$A$4,MATCH($A51,'Data transformed'!$A$5:$A$185,0),MATCH(CO$4,'Data transformed'!$4:$4,0)-1),$M51),$N51),"NA"))</f>
        <v>2</v>
      </c>
      <c r="CP51" s="103" t="n">
        <f aca="true">IF($J51="","",IF(ISNUMBER(OFFSET('Data transformed'!$A$4,MATCH($A51,'Data transformed'!$A$5:$A$185,0),MATCH(CP$4,'Data transformed'!$4:$4,0)-1)), MIN(MAX(OFFSET('Data transformed'!$A$4,MATCH($A51,'Data transformed'!$A$5:$A$185,0),MATCH(CP$4,'Data transformed'!$4:$4,0)-1),$M51),$N51),"NA"))</f>
        <v>2.5</v>
      </c>
      <c r="CQ51" s="103" t="n">
        <f aca="true">IF($J51="","",IF(ISNUMBER(OFFSET('Data transformed'!$A$4,MATCH($A51,'Data transformed'!$A$5:$A$185,0),MATCH(CQ$4,'Data transformed'!$4:$4,0)-1)), MIN(MAX(OFFSET('Data transformed'!$A$4,MATCH($A51,'Data transformed'!$A$5:$A$185,0),MATCH(CQ$4,'Data transformed'!$4:$4,0)-1),$M51),$N51),"NA"))</f>
        <v>3.5</v>
      </c>
      <c r="CR51" s="103" t="n">
        <f aca="true">IF($J51="","",IF(ISNUMBER(OFFSET('Data transformed'!$A$4,MATCH($A51,'Data transformed'!$A$5:$A$185,0),MATCH(CR$4,'Data transformed'!$4:$4,0)-1)), MIN(MAX(OFFSET('Data transformed'!$A$4,MATCH($A51,'Data transformed'!$A$5:$A$185,0),MATCH(CR$4,'Data transformed'!$4:$4,0)-1),$M51),$N51),"NA"))</f>
        <v>6</v>
      </c>
      <c r="CS51" s="103" t="n">
        <f aca="true">IF($J51="","",IF(ISNUMBER(OFFSET('Data transformed'!$A$4,MATCH($A51,'Data transformed'!$A$5:$A$185,0),MATCH(CS$4,'Data transformed'!$4:$4,0)-1)), MIN(MAX(OFFSET('Data transformed'!$A$4,MATCH($A51,'Data transformed'!$A$5:$A$185,0),MATCH(CS$4,'Data transformed'!$4:$4,0)-1),$M51),$N51),"NA"))</f>
        <v>3</v>
      </c>
      <c r="CT51" s="103" t="n">
        <f aca="true">IF($J51="","",IF(ISNUMBER(OFFSET('Data transformed'!$A$4,MATCH($A51,'Data transformed'!$A$5:$A$185,0),MATCH(CT$4,'Data transformed'!$4:$4,0)-1)), MIN(MAX(OFFSET('Data transformed'!$A$4,MATCH($A51,'Data transformed'!$A$5:$A$185,0),MATCH(CT$4,'Data transformed'!$4:$4,0)-1),$M51),$N51),"NA"))</f>
        <v>6</v>
      </c>
      <c r="CU51" s="103" t="n">
        <f aca="true">IF($J51="","",IF(ISNUMBER(OFFSET('Data transformed'!$A$4,MATCH($A51,'Data transformed'!$A$5:$A$185,0),MATCH(CU$4,'Data transformed'!$4:$4,0)-1)), MIN(MAX(OFFSET('Data transformed'!$A$4,MATCH($A51,'Data transformed'!$A$5:$A$185,0),MATCH(CU$4,'Data transformed'!$4:$4,0)-1),$M51),$N51),"NA"))</f>
        <v>4</v>
      </c>
    </row>
    <row r="52" s="103" customFormat="true" ht="15.5" hidden="false" customHeight="false" outlineLevel="0" collapsed="false">
      <c r="A52" s="107" t="n">
        <v>2200</v>
      </c>
      <c r="B52" s="107" t="n">
        <v>2</v>
      </c>
      <c r="C52" s="103" t="str">
        <f aca="true">IF(ISBLANK(OFFSET('Raw Data'!$A$3,MATCH($A52,'Raw Data'!$B$4:$B$185,0),MATCH(C$4,'Raw Data'!$3:$3,0)-1)),"",OFFSET('Raw Data'!$A$3,MATCH($A52,'Raw Data'!$B$4:$B$185,0),MATCH(C$4,'Raw Data'!$3:$3,0)-1))</f>
        <v/>
      </c>
      <c r="D52" s="103" t="str">
        <f aca="true">IF(ISBLANK(OFFSET('Raw Data'!$A$3,MATCH($A52,'Raw Data'!$B$4:$B$185,0),MATCH(D$4,'Raw Data'!$3:$3,0)-1)),"",OFFSET('Raw Data'!$A$3,MATCH($A52,'Raw Data'!$B$4:$B$185,0),MATCH(D$4,'Raw Data'!$3:$3,0)-1))</f>
        <v>National involvment in the development of international standards</v>
      </c>
      <c r="E52" s="103" t="str">
        <f aca="true">IF(ISBLANK(OFFSET('Raw Data'!$A$3,MATCH($A52,'Raw Data'!$B$4:$B$185,0),MATCH(E$4,'Raw Data'!$3:$3,0)-1)),"",OFFSET('Raw Data'!$A$3,MATCH($A52,'Raw Data'!$B$4:$B$185,0),MATCH(E$4,'Raw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J52" s="103" t="e">
        <f aca="true" t="array" ref="J52:J52">IFERROR(_xlfn.QUARTILE.INC(IF(ISNUMBER(OFFSET('Data transformed'!$N$4,MATCH('outliers treatment'!$A52,'Data transformed'!$A$5:$A$185),1,1,COUNTA('Data transformed'!$O$4:$CX$4))),OFFSET('Data transformed'!$N$4,MATCH('outliers treatment'!$A52,'Data transformed'!$A$5:$A$185),1,1,COUNTA('Data transformed'!$O$4:$CX$4))),1),"")</f>
        <v>#N/A</v>
      </c>
      <c r="K52" s="103" t="e">
        <f aca="true" t="array" ref="K52:K52">IFERROR(_xlfn.QUARTILE.INC(IF(ISNUMBER(OFFSET('Data transformed'!$N$4,MATCH('outliers treatment'!$A52,'Data transformed'!$A$5:$A$185),1,1,COUNTA('Data transformed'!$O$4:$CX$4))),OFFSET('Data transformed'!$N$4,MATCH('outliers treatment'!$A52,'Data transformed'!$A$5:$A$185),1,1,COUNTA('Data transformed'!$O$4:$CX$4))),3),"")</f>
        <v>#N/A</v>
      </c>
      <c r="L52" s="103" t="str">
        <f aca="false">IFERROR(K52-J52,"")</f>
        <v/>
      </c>
      <c r="P52" s="105" t="str">
        <f aca="false" t="array" ref="P52:P52">IFERROR(SKEW(IF(ISNUMBER(T52:CU52),T52:CU52,"")),"")</f>
        <v/>
      </c>
      <c r="Q52" s="103" t="n">
        <f aca="true">IF(ISBLANK(OFFSET('Data above threshold'!$A$4,MATCH('Data above threshold'!$A51,'Data above threshold'!$A$5:$A$185,0),MATCH('Data above threshold'!N$4,'Data above threshold'!$4:$4,0)-1)),1,OFFSET('Data above threshold'!$A$4,MATCH('Data above threshold'!$A51,'Data above threshold'!$A$5:$A$185,0),MATCH('Data above threshold'!N$4,'Data above threshold'!$4:$4,0)-1))</f>
        <v>1</v>
      </c>
      <c r="R52" s="103" t="e">
        <f aca="false">IF($J52="","",COUNTIF(T52:CU52,M52)+ COUNTIF(T52:CQ52,N52))</f>
        <v>#N/A</v>
      </c>
      <c r="S52" s="106" t="str">
        <f aca="false" t="array" ref="S52:S52">IF(B52&lt;4,"",1-IFERROR(SUM(ISNUMBER(T52:CU52)*(1-$T$3:$CU$3))/COUNTIF($T$3:$CU$3,0),0))</f>
        <v/>
      </c>
      <c r="T52" s="103" t="str">
        <f aca="true">IF($J52="","",IF(ISNUMBER(OFFSET('Data transformed'!$A$4,MATCH($A52,'Data transformed'!$A$5:$A$185,0),MATCH(T$4,'Data transformed'!$4:$4,0)-1)), MIN(MAX(OFFSET('Data transformed'!$A$4,MATCH($A52,'Data transformed'!$A$5:$A$185,0),MATCH(T$4,'Data transformed'!$4:$4,0)-1),$M52),$N52),"NA"))</f>
        <v>NA</v>
      </c>
      <c r="U52" s="103" t="str">
        <f aca="true">IF($J52="","",IF(ISNUMBER(OFFSET('Data transformed'!$A$4,MATCH($A52,'Data transformed'!$A$5:$A$185,0),MATCH(U$4,'Data transformed'!$4:$4,0)-1)), MIN(MAX(OFFSET('Data transformed'!$A$4,MATCH($A52,'Data transformed'!$A$5:$A$185,0),MATCH(U$4,'Data transformed'!$4:$4,0)-1),$M52),$N52),"NA"))</f>
        <v>NA</v>
      </c>
      <c r="V52" s="103" t="str">
        <f aca="true">IF($J52="","",IF(ISNUMBER(OFFSET('Data transformed'!$A$4,MATCH($A52,'Data transformed'!$A$5:$A$185,0),MATCH(V$4,'Data transformed'!$4:$4,0)-1)), MIN(MAX(OFFSET('Data transformed'!$A$4,MATCH($A52,'Data transformed'!$A$5:$A$185,0),MATCH(V$4,'Data transformed'!$4:$4,0)-1),$M52),$N52),"NA"))</f>
        <v>NA</v>
      </c>
      <c r="W52" s="103" t="str">
        <f aca="true">IF($J52="","",IF(ISNUMBER(OFFSET('Data transformed'!$A$4,MATCH($A52,'Data transformed'!$A$5:$A$185,0),MATCH(W$4,'Data transformed'!$4:$4,0)-1)), MIN(MAX(OFFSET('Data transformed'!$A$4,MATCH($A52,'Data transformed'!$A$5:$A$185,0),MATCH(W$4,'Data transformed'!$4:$4,0)-1),$M52),$N52),"NA"))</f>
        <v>NA</v>
      </c>
      <c r="X52" s="103" t="str">
        <f aca="true">IF($J52="","",IF(ISNUMBER(OFFSET('Data transformed'!$A$4,MATCH($A52,'Data transformed'!$A$5:$A$185,0),MATCH(X$4,'Data transformed'!$4:$4,0)-1)), MIN(MAX(OFFSET('Data transformed'!$A$4,MATCH($A52,'Data transformed'!$A$5:$A$185,0),MATCH(X$4,'Data transformed'!$4:$4,0)-1),$M52),$N52),"NA"))</f>
        <v>NA</v>
      </c>
      <c r="Y52" s="103" t="str">
        <f aca="true">IF($J52="","",IF(ISNUMBER(OFFSET('Data transformed'!$A$4,MATCH($A52,'Data transformed'!$A$5:$A$185,0),MATCH(Y$4,'Data transformed'!$4:$4,0)-1)), MIN(MAX(OFFSET('Data transformed'!$A$4,MATCH($A52,'Data transformed'!$A$5:$A$185,0),MATCH(Y$4,'Data transformed'!$4:$4,0)-1),$M52),$N52),"NA"))</f>
        <v>NA</v>
      </c>
      <c r="Z52" s="103" t="str">
        <f aca="true">IF($J52="","",IF(ISNUMBER(OFFSET('Data transformed'!$A$4,MATCH($A52,'Data transformed'!$A$5:$A$185,0),MATCH(Z$4,'Data transformed'!$4:$4,0)-1)), MIN(MAX(OFFSET('Data transformed'!$A$4,MATCH($A52,'Data transformed'!$A$5:$A$185,0),MATCH(Z$4,'Data transformed'!$4:$4,0)-1),$M52),$N52),"NA"))</f>
        <v>NA</v>
      </c>
      <c r="AA52" s="103" t="str">
        <f aca="true">IF($J52="","",IF(ISNUMBER(OFFSET('Data transformed'!$A$4,MATCH($A52,'Data transformed'!$A$5:$A$185,0),MATCH(AA$4,'Data transformed'!$4:$4,0)-1)), MIN(MAX(OFFSET('Data transformed'!$A$4,MATCH($A52,'Data transformed'!$A$5:$A$185,0),MATCH(AA$4,'Data transformed'!$4:$4,0)-1),$M52),$N52),"NA"))</f>
        <v>NA</v>
      </c>
      <c r="AB52" s="103" t="str">
        <f aca="true">IF($J52="","",IF(ISNUMBER(OFFSET('Data transformed'!$A$4,MATCH($A52,'Data transformed'!$A$5:$A$185,0),MATCH(AB$4,'Data transformed'!$4:$4,0)-1)), MIN(MAX(OFFSET('Data transformed'!$A$4,MATCH($A52,'Data transformed'!$A$5:$A$185,0),MATCH(AB$4,'Data transformed'!$4:$4,0)-1),$M52),$N52),"NA"))</f>
        <v>NA</v>
      </c>
      <c r="AC52" s="103" t="str">
        <f aca="true">IF($J52="","",IF(ISNUMBER(OFFSET('Data transformed'!$A$4,MATCH($A52,'Data transformed'!$A$5:$A$185,0),MATCH(AC$4,'Data transformed'!$4:$4,0)-1)), MIN(MAX(OFFSET('Data transformed'!$A$4,MATCH($A52,'Data transformed'!$A$5:$A$185,0),MATCH(AC$4,'Data transformed'!$4:$4,0)-1),$M52),$N52),"NA"))</f>
        <v>NA</v>
      </c>
      <c r="AD52" s="103" t="str">
        <f aca="true">IF($J52="","",IF(ISNUMBER(OFFSET('Data transformed'!$A$4,MATCH($A52,'Data transformed'!$A$5:$A$185,0),MATCH(AD$4,'Data transformed'!$4:$4,0)-1)), MIN(MAX(OFFSET('Data transformed'!$A$4,MATCH($A52,'Data transformed'!$A$5:$A$185,0),MATCH(AD$4,'Data transformed'!$4:$4,0)-1),$M52),$N52),"NA"))</f>
        <v>NA</v>
      </c>
      <c r="AE52" s="103" t="str">
        <f aca="true">IF($J52="","",IF(ISNUMBER(OFFSET('Data transformed'!$A$4,MATCH($A52,'Data transformed'!$A$5:$A$185,0),MATCH(AE$4,'Data transformed'!$4:$4,0)-1)), MIN(MAX(OFFSET('Data transformed'!$A$4,MATCH($A52,'Data transformed'!$A$5:$A$185,0),MATCH(AE$4,'Data transformed'!$4:$4,0)-1),$M52),$N52),"NA"))</f>
        <v>NA</v>
      </c>
      <c r="AF52" s="103" t="str">
        <f aca="true">IF($J52="","",IF(ISNUMBER(OFFSET('Data transformed'!$A$4,MATCH($A52,'Data transformed'!$A$5:$A$185,0),MATCH(AF$4,'Data transformed'!$4:$4,0)-1)), MIN(MAX(OFFSET('Data transformed'!$A$4,MATCH($A52,'Data transformed'!$A$5:$A$185,0),MATCH(AF$4,'Data transformed'!$4:$4,0)-1),$M52),$N52),"NA"))</f>
        <v>NA</v>
      </c>
      <c r="AG52" s="103" t="str">
        <f aca="true">IF($J52="","",IF(ISNUMBER(OFFSET('Data transformed'!$A$4,MATCH($A52,'Data transformed'!$A$5:$A$185,0),MATCH(AG$4,'Data transformed'!$4:$4,0)-1)), MIN(MAX(OFFSET('Data transformed'!$A$4,MATCH($A52,'Data transformed'!$A$5:$A$185,0),MATCH(AG$4,'Data transformed'!$4:$4,0)-1),$M52),$N52),"NA"))</f>
        <v>NA</v>
      </c>
      <c r="AH52" s="103" t="str">
        <f aca="true">IF($J52="","",IF(ISNUMBER(OFFSET('Data transformed'!$A$4,MATCH($A52,'Data transformed'!$A$5:$A$185,0),MATCH(AH$4,'Data transformed'!$4:$4,0)-1)), MIN(MAX(OFFSET('Data transformed'!$A$4,MATCH($A52,'Data transformed'!$A$5:$A$185,0),MATCH(AH$4,'Data transformed'!$4:$4,0)-1),$M52),$N52),"NA"))</f>
        <v>NA</v>
      </c>
      <c r="AI52" s="103" t="str">
        <f aca="true">IF($J52="","",IF(ISNUMBER(OFFSET('Data transformed'!$A$4,MATCH($A52,'Data transformed'!$A$5:$A$185,0),MATCH(AI$4,'Data transformed'!$4:$4,0)-1)), MIN(MAX(OFFSET('Data transformed'!$A$4,MATCH($A52,'Data transformed'!$A$5:$A$185,0),MATCH(AI$4,'Data transformed'!$4:$4,0)-1),$M52),$N52),"NA"))</f>
        <v>NA</v>
      </c>
      <c r="AJ52" s="103" t="str">
        <f aca="true">IF($J52="","",IF(ISNUMBER(OFFSET('Data transformed'!$A$4,MATCH($A52,'Data transformed'!$A$5:$A$185,0),MATCH(AJ$4,'Data transformed'!$4:$4,0)-1)), MIN(MAX(OFFSET('Data transformed'!$A$4,MATCH($A52,'Data transformed'!$A$5:$A$185,0),MATCH(AJ$4,'Data transformed'!$4:$4,0)-1),$M52),$N52),"NA"))</f>
        <v>NA</v>
      </c>
      <c r="AK52" s="103" t="str">
        <f aca="true">IF($J52="","",IF(ISNUMBER(OFFSET('Data transformed'!$A$4,MATCH($A52,'Data transformed'!$A$5:$A$185,0),MATCH(AK$4,'Data transformed'!$4:$4,0)-1)), MIN(MAX(OFFSET('Data transformed'!$A$4,MATCH($A52,'Data transformed'!$A$5:$A$185,0),MATCH(AK$4,'Data transformed'!$4:$4,0)-1),$M52),$N52),"NA"))</f>
        <v>NA</v>
      </c>
      <c r="AL52" s="103" t="str">
        <f aca="true">IF($J52="","",IF(ISNUMBER(OFFSET('Data transformed'!$A$4,MATCH($A52,'Data transformed'!$A$5:$A$185,0),MATCH(AL$4,'Data transformed'!$4:$4,0)-1)), MIN(MAX(OFFSET('Data transformed'!$A$4,MATCH($A52,'Data transformed'!$A$5:$A$185,0),MATCH(AL$4,'Data transformed'!$4:$4,0)-1),$M52),$N52),"NA"))</f>
        <v>NA</v>
      </c>
      <c r="AM52" s="103" t="str">
        <f aca="true">IF($J52="","",IF(ISNUMBER(OFFSET('Data transformed'!$A$4,MATCH($A52,'Data transformed'!$A$5:$A$185,0),MATCH(AM$4,'Data transformed'!$4:$4,0)-1)), MIN(MAX(OFFSET('Data transformed'!$A$4,MATCH($A52,'Data transformed'!$A$5:$A$185,0),MATCH(AM$4,'Data transformed'!$4:$4,0)-1),$M52),$N52),"NA"))</f>
        <v>NA</v>
      </c>
      <c r="AN52" s="103" t="str">
        <f aca="true">IF($J52="","",IF(ISNUMBER(OFFSET('Data transformed'!$A$4,MATCH($A52,'Data transformed'!$A$5:$A$185,0),MATCH(AN$4,'Data transformed'!$4:$4,0)-1)), MIN(MAX(OFFSET('Data transformed'!$A$4,MATCH($A52,'Data transformed'!$A$5:$A$185,0),MATCH(AN$4,'Data transformed'!$4:$4,0)-1),$M52),$N52),"NA"))</f>
        <v>NA</v>
      </c>
      <c r="AO52" s="103" t="str">
        <f aca="true">IF($J52="","",IF(ISNUMBER(OFFSET('Data transformed'!$A$4,MATCH($A52,'Data transformed'!$A$5:$A$185,0),MATCH(AO$4,'Data transformed'!$4:$4,0)-1)), MIN(MAX(OFFSET('Data transformed'!$A$4,MATCH($A52,'Data transformed'!$A$5:$A$185,0),MATCH(AO$4,'Data transformed'!$4:$4,0)-1),$M52),$N52),"NA"))</f>
        <v>NA</v>
      </c>
      <c r="AP52" s="103" t="str">
        <f aca="true">IF($J52="","",IF(ISNUMBER(OFFSET('Data transformed'!$A$4,MATCH($A52,'Data transformed'!$A$5:$A$185,0),MATCH(AP$4,'Data transformed'!$4:$4,0)-1)), MIN(MAX(OFFSET('Data transformed'!$A$4,MATCH($A52,'Data transformed'!$A$5:$A$185,0),MATCH(AP$4,'Data transformed'!$4:$4,0)-1),$M52),$N52),"NA"))</f>
        <v>NA</v>
      </c>
      <c r="AQ52" s="103" t="str">
        <f aca="true">IF($J52="","",IF(ISNUMBER(OFFSET('Data transformed'!$A$4,MATCH($A52,'Data transformed'!$A$5:$A$185,0),MATCH(AQ$4,'Data transformed'!$4:$4,0)-1)), MIN(MAX(OFFSET('Data transformed'!$A$4,MATCH($A52,'Data transformed'!$A$5:$A$185,0),MATCH(AQ$4,'Data transformed'!$4:$4,0)-1),$M52),$N52),"NA"))</f>
        <v>NA</v>
      </c>
      <c r="AR52" s="103" t="str">
        <f aca="true">IF($J52="","",IF(ISNUMBER(OFFSET('Data transformed'!$A$4,MATCH($A52,'Data transformed'!$A$5:$A$185,0),MATCH(AR$4,'Data transformed'!$4:$4,0)-1)), MIN(MAX(OFFSET('Data transformed'!$A$4,MATCH($A52,'Data transformed'!$A$5:$A$185,0),MATCH(AR$4,'Data transformed'!$4:$4,0)-1),$M52),$N52),"NA"))</f>
        <v>NA</v>
      </c>
      <c r="AS52" s="103" t="str">
        <f aca="true">IF($J52="","",IF(ISNUMBER(OFFSET('Data transformed'!$A$4,MATCH($A52,'Data transformed'!$A$5:$A$185,0),MATCH(AS$4,'Data transformed'!$4:$4,0)-1)), MIN(MAX(OFFSET('Data transformed'!$A$4,MATCH($A52,'Data transformed'!$A$5:$A$185,0),MATCH(AS$4,'Data transformed'!$4:$4,0)-1),$M52),$N52),"NA"))</f>
        <v>NA</v>
      </c>
      <c r="AT52" s="103" t="str">
        <f aca="true">IF($J52="","",IF(ISNUMBER(OFFSET('Data transformed'!$A$4,MATCH($A52,'Data transformed'!$A$5:$A$185,0),MATCH(AT$4,'Data transformed'!$4:$4,0)-1)), MIN(MAX(OFFSET('Data transformed'!$A$4,MATCH($A52,'Data transformed'!$A$5:$A$185,0),MATCH(AT$4,'Data transformed'!$4:$4,0)-1),$M52),$N52),"NA"))</f>
        <v>NA</v>
      </c>
      <c r="AU52" s="103" t="str">
        <f aca="true">IF($J52="","",IF(ISNUMBER(OFFSET('Data transformed'!$A$4,MATCH($A52,'Data transformed'!$A$5:$A$185,0),MATCH(AU$4,'Data transformed'!$4:$4,0)-1)), MIN(MAX(OFFSET('Data transformed'!$A$4,MATCH($A52,'Data transformed'!$A$5:$A$185,0),MATCH(AU$4,'Data transformed'!$4:$4,0)-1),$M52),$N52),"NA"))</f>
        <v>NA</v>
      </c>
      <c r="AV52" s="103" t="str">
        <f aca="true">IF($J52="","",IF(ISNUMBER(OFFSET('Data transformed'!$A$4,MATCH($A52,'Data transformed'!$A$5:$A$185,0),MATCH(AV$4,'Data transformed'!$4:$4,0)-1)), MIN(MAX(OFFSET('Data transformed'!$A$4,MATCH($A52,'Data transformed'!$A$5:$A$185,0),MATCH(AV$4,'Data transformed'!$4:$4,0)-1),$M52),$N52),"NA"))</f>
        <v>NA</v>
      </c>
      <c r="AW52" s="103" t="str">
        <f aca="true">IF($J52="","",IF(ISNUMBER(OFFSET('Data transformed'!$A$4,MATCH($A52,'Data transformed'!$A$5:$A$185,0),MATCH(AW$4,'Data transformed'!$4:$4,0)-1)), MIN(MAX(OFFSET('Data transformed'!$A$4,MATCH($A52,'Data transformed'!$A$5:$A$185,0),MATCH(AW$4,'Data transformed'!$4:$4,0)-1),$M52),$N52),"NA"))</f>
        <v>NA</v>
      </c>
      <c r="AX52" s="103" t="str">
        <f aca="true">IF($J52="","",IF(ISNUMBER(OFFSET('Data transformed'!$A$4,MATCH($A52,'Data transformed'!$A$5:$A$185,0),MATCH(AX$4,'Data transformed'!$4:$4,0)-1)), MIN(MAX(OFFSET('Data transformed'!$A$4,MATCH($A52,'Data transformed'!$A$5:$A$185,0),MATCH(AX$4,'Data transformed'!$4:$4,0)-1),$M52),$N52),"NA"))</f>
        <v>NA</v>
      </c>
      <c r="AY52" s="103" t="str">
        <f aca="true">IF($J52="","",IF(ISNUMBER(OFFSET('Data transformed'!$A$4,MATCH($A52,'Data transformed'!$A$5:$A$185,0),MATCH(AY$4,'Data transformed'!$4:$4,0)-1)), MIN(MAX(OFFSET('Data transformed'!$A$4,MATCH($A52,'Data transformed'!$A$5:$A$185,0),MATCH(AY$4,'Data transformed'!$4:$4,0)-1),$M52),$N52),"NA"))</f>
        <v>NA</v>
      </c>
      <c r="AZ52" s="103" t="str">
        <f aca="true">IF($J52="","",IF(ISNUMBER(OFFSET('Data transformed'!$A$4,MATCH($A52,'Data transformed'!$A$5:$A$185,0),MATCH(AZ$4,'Data transformed'!$4:$4,0)-1)), MIN(MAX(OFFSET('Data transformed'!$A$4,MATCH($A52,'Data transformed'!$A$5:$A$185,0),MATCH(AZ$4,'Data transformed'!$4:$4,0)-1),$M52),$N52),"NA"))</f>
        <v>NA</v>
      </c>
      <c r="BA52" s="103" t="str">
        <f aca="true">IF($J52="","",IF(ISNUMBER(OFFSET('Data transformed'!$A$4,MATCH($A52,'Data transformed'!$A$5:$A$185,0),MATCH(BA$4,'Data transformed'!$4:$4,0)-1)), MIN(MAX(OFFSET('Data transformed'!$A$4,MATCH($A52,'Data transformed'!$A$5:$A$185,0),MATCH(BA$4,'Data transformed'!$4:$4,0)-1),$M52),$N52),"NA"))</f>
        <v>NA</v>
      </c>
      <c r="BB52" s="103" t="str">
        <f aca="true">IF($J52="","",IF(ISNUMBER(OFFSET('Data transformed'!$A$4,MATCH($A52,'Data transformed'!$A$5:$A$185,0),MATCH(BB$4,'Data transformed'!$4:$4,0)-1)), MIN(MAX(OFFSET('Data transformed'!$A$4,MATCH($A52,'Data transformed'!$A$5:$A$185,0),MATCH(BB$4,'Data transformed'!$4:$4,0)-1),$M52),$N52),"NA"))</f>
        <v>NA</v>
      </c>
      <c r="BC52" s="103" t="str">
        <f aca="true">IF($J52="","",IF(ISNUMBER(OFFSET('Data transformed'!$A$4,MATCH($A52,'Data transformed'!$A$5:$A$185,0),MATCH(BC$4,'Data transformed'!$4:$4,0)-1)), MIN(MAX(OFFSET('Data transformed'!$A$4,MATCH($A52,'Data transformed'!$A$5:$A$185,0),MATCH(BC$4,'Data transformed'!$4:$4,0)-1),$M52),$N52),"NA"))</f>
        <v>NA</v>
      </c>
      <c r="BD52" s="103" t="str">
        <f aca="true">IF($J52="","",IF(ISNUMBER(OFFSET('Data transformed'!$A$4,MATCH($A52,'Data transformed'!$A$5:$A$185,0),MATCH(BD$4,'Data transformed'!$4:$4,0)-1)), MIN(MAX(OFFSET('Data transformed'!$A$4,MATCH($A52,'Data transformed'!$A$5:$A$185,0),MATCH(BD$4,'Data transformed'!$4:$4,0)-1),$M52),$N52),"NA"))</f>
        <v>NA</v>
      </c>
      <c r="BE52" s="103" t="str">
        <f aca="true">IF($J52="","",IF(ISNUMBER(OFFSET('Data transformed'!$A$4,MATCH($A52,'Data transformed'!$A$5:$A$185,0),MATCH(BE$4,'Data transformed'!$4:$4,0)-1)), MIN(MAX(OFFSET('Data transformed'!$A$4,MATCH($A52,'Data transformed'!$A$5:$A$185,0),MATCH(BE$4,'Data transformed'!$4:$4,0)-1),$M52),$N52),"NA"))</f>
        <v>NA</v>
      </c>
      <c r="BF52" s="103" t="str">
        <f aca="true">IF($J52="","",IF(ISNUMBER(OFFSET('Data transformed'!$A$4,MATCH($A52,'Data transformed'!$A$5:$A$185,0),MATCH(BF$4,'Data transformed'!$4:$4,0)-1)), MIN(MAX(OFFSET('Data transformed'!$A$4,MATCH($A52,'Data transformed'!$A$5:$A$185,0),MATCH(BF$4,'Data transformed'!$4:$4,0)-1),$M52),$N52),"NA"))</f>
        <v>NA</v>
      </c>
      <c r="BG52" s="103" t="str">
        <f aca="true">IF($J52="","",IF(ISNUMBER(OFFSET('Data transformed'!$A$4,MATCH($A52,'Data transformed'!$A$5:$A$185,0),MATCH(BG$4,'Data transformed'!$4:$4,0)-1)), MIN(MAX(OFFSET('Data transformed'!$A$4,MATCH($A52,'Data transformed'!$A$5:$A$185,0),MATCH(BG$4,'Data transformed'!$4:$4,0)-1),$M52),$N52),"NA"))</f>
        <v>NA</v>
      </c>
      <c r="BH52" s="103" t="str">
        <f aca="true">IF($J52="","",IF(ISNUMBER(OFFSET('Data transformed'!$A$4,MATCH($A52,'Data transformed'!$A$5:$A$185,0),MATCH(BH$4,'Data transformed'!$4:$4,0)-1)), MIN(MAX(OFFSET('Data transformed'!$A$4,MATCH($A52,'Data transformed'!$A$5:$A$185,0),MATCH(BH$4,'Data transformed'!$4:$4,0)-1),$M52),$N52),"NA"))</f>
        <v>NA</v>
      </c>
      <c r="BI52" s="103" t="str">
        <f aca="true">IF($J52="","",IF(ISNUMBER(OFFSET('Data transformed'!$A$4,MATCH($A52,'Data transformed'!$A$5:$A$185,0),MATCH(BI$4,'Data transformed'!$4:$4,0)-1)), MIN(MAX(OFFSET('Data transformed'!$A$4,MATCH($A52,'Data transformed'!$A$5:$A$185,0),MATCH(BI$4,'Data transformed'!$4:$4,0)-1),$M52),$N52),"NA"))</f>
        <v>NA</v>
      </c>
      <c r="BJ52" s="103" t="str">
        <f aca="true">IF($J52="","",IF(ISNUMBER(OFFSET('Data transformed'!$A$4,MATCH($A52,'Data transformed'!$A$5:$A$185,0),MATCH(BJ$4,'Data transformed'!$4:$4,0)-1)), MIN(MAX(OFFSET('Data transformed'!$A$4,MATCH($A52,'Data transformed'!$A$5:$A$185,0),MATCH(BJ$4,'Data transformed'!$4:$4,0)-1),$M52),$N52),"NA"))</f>
        <v>NA</v>
      </c>
      <c r="BK52" s="103" t="str">
        <f aca="true">IF($J52="","",IF(ISNUMBER(OFFSET('Data transformed'!$A$4,MATCH($A52,'Data transformed'!$A$5:$A$185,0),MATCH(BK$4,'Data transformed'!$4:$4,0)-1)), MIN(MAX(OFFSET('Data transformed'!$A$4,MATCH($A52,'Data transformed'!$A$5:$A$185,0),MATCH(BK$4,'Data transformed'!$4:$4,0)-1),$M52),$N52),"NA"))</f>
        <v>NA</v>
      </c>
      <c r="BL52" s="103" t="str">
        <f aca="true">IF($J52="","",IF(ISNUMBER(OFFSET('Data transformed'!$A$4,MATCH($A52,'Data transformed'!$A$5:$A$185,0),MATCH(BL$4,'Data transformed'!$4:$4,0)-1)), MIN(MAX(OFFSET('Data transformed'!$A$4,MATCH($A52,'Data transformed'!$A$5:$A$185,0),MATCH(BL$4,'Data transformed'!$4:$4,0)-1),$M52),$N52),"NA"))</f>
        <v>NA</v>
      </c>
      <c r="BM52" s="103" t="str">
        <f aca="true">IF($J52="","",IF(ISNUMBER(OFFSET('Data transformed'!$A$4,MATCH($A52,'Data transformed'!$A$5:$A$185,0),MATCH(BM$4,'Data transformed'!$4:$4,0)-1)), MIN(MAX(OFFSET('Data transformed'!$A$4,MATCH($A52,'Data transformed'!$A$5:$A$185,0),MATCH(BM$4,'Data transformed'!$4:$4,0)-1),$M52),$N52),"NA"))</f>
        <v>NA</v>
      </c>
      <c r="BN52" s="103" t="str">
        <f aca="true">IF($J52="","",IF(ISNUMBER(OFFSET('Data transformed'!$A$4,MATCH($A52,'Data transformed'!$A$5:$A$185,0),MATCH(BN$4,'Data transformed'!$4:$4,0)-1)), MIN(MAX(OFFSET('Data transformed'!$A$4,MATCH($A52,'Data transformed'!$A$5:$A$185,0),MATCH(BN$4,'Data transformed'!$4:$4,0)-1),$M52),$N52),"NA"))</f>
        <v>NA</v>
      </c>
      <c r="BO52" s="103" t="str">
        <f aca="true">IF($J52="","",IF(ISNUMBER(OFFSET('Data transformed'!$A$4,MATCH($A52,'Data transformed'!$A$5:$A$185,0),MATCH(BO$4,'Data transformed'!$4:$4,0)-1)), MIN(MAX(OFFSET('Data transformed'!$A$4,MATCH($A52,'Data transformed'!$A$5:$A$185,0),MATCH(BO$4,'Data transformed'!$4:$4,0)-1),$M52),$N52),"NA"))</f>
        <v>NA</v>
      </c>
      <c r="BP52" s="103" t="str">
        <f aca="true">IF($J52="","",IF(ISNUMBER(OFFSET('Data transformed'!$A$4,MATCH($A52,'Data transformed'!$A$5:$A$185,0),MATCH(BP$4,'Data transformed'!$4:$4,0)-1)), MIN(MAX(OFFSET('Data transformed'!$A$4,MATCH($A52,'Data transformed'!$A$5:$A$185,0),MATCH(BP$4,'Data transformed'!$4:$4,0)-1),$M52),$N52),"NA"))</f>
        <v>NA</v>
      </c>
      <c r="BQ52" s="103" t="str">
        <f aca="true">IF($J52="","",IF(ISNUMBER(OFFSET('Data transformed'!$A$4,MATCH($A52,'Data transformed'!$A$5:$A$185,0),MATCH(BQ$4,'Data transformed'!$4:$4,0)-1)), MIN(MAX(OFFSET('Data transformed'!$A$4,MATCH($A52,'Data transformed'!$A$5:$A$185,0),MATCH(BQ$4,'Data transformed'!$4:$4,0)-1),$M52),$N52),"NA"))</f>
        <v>NA</v>
      </c>
      <c r="BR52" s="103" t="str">
        <f aca="true">IF($J52="","",IF(ISNUMBER(OFFSET('Data transformed'!$A$4,MATCH($A52,'Data transformed'!$A$5:$A$185,0),MATCH(BR$4,'Data transformed'!$4:$4,0)-1)), MIN(MAX(OFFSET('Data transformed'!$A$4,MATCH($A52,'Data transformed'!$A$5:$A$185,0),MATCH(BR$4,'Data transformed'!$4:$4,0)-1),$M52),$N52),"NA"))</f>
        <v>NA</v>
      </c>
      <c r="BS52" s="103" t="str">
        <f aca="true">IF($J52="","",IF(ISNUMBER(OFFSET('Data transformed'!$A$4,MATCH($A52,'Data transformed'!$A$5:$A$185,0),MATCH(BS$4,'Data transformed'!$4:$4,0)-1)), MIN(MAX(OFFSET('Data transformed'!$A$4,MATCH($A52,'Data transformed'!$A$5:$A$185,0),MATCH(BS$4,'Data transformed'!$4:$4,0)-1),$M52),$N52),"NA"))</f>
        <v>NA</v>
      </c>
      <c r="BT52" s="103" t="str">
        <f aca="true">IF($J52="","",IF(ISNUMBER(OFFSET('Data transformed'!$A$4,MATCH($A52,'Data transformed'!$A$5:$A$185,0),MATCH(BT$4,'Data transformed'!$4:$4,0)-1)), MIN(MAX(OFFSET('Data transformed'!$A$4,MATCH($A52,'Data transformed'!$A$5:$A$185,0),MATCH(BT$4,'Data transformed'!$4:$4,0)-1),$M52),$N52),"NA"))</f>
        <v>NA</v>
      </c>
      <c r="BU52" s="103" t="str">
        <f aca="true">IF($J52="","",IF(ISNUMBER(OFFSET('Data transformed'!$A$4,MATCH($A52,'Data transformed'!$A$5:$A$185,0),MATCH(BU$4,'Data transformed'!$4:$4,0)-1)), MIN(MAX(OFFSET('Data transformed'!$A$4,MATCH($A52,'Data transformed'!$A$5:$A$185,0),MATCH(BU$4,'Data transformed'!$4:$4,0)-1),$M52),$N52),"NA"))</f>
        <v>NA</v>
      </c>
      <c r="BV52" s="103" t="str">
        <f aca="true">IF($J52="","",IF(ISNUMBER(OFFSET('Data transformed'!$A$4,MATCH($A52,'Data transformed'!$A$5:$A$185,0),MATCH(BV$4,'Data transformed'!$4:$4,0)-1)), MIN(MAX(OFFSET('Data transformed'!$A$4,MATCH($A52,'Data transformed'!$A$5:$A$185,0),MATCH(BV$4,'Data transformed'!$4:$4,0)-1),$M52),$N52),"NA"))</f>
        <v>NA</v>
      </c>
      <c r="BW52" s="103" t="str">
        <f aca="true">IF($J52="","",IF(ISNUMBER(OFFSET('Data transformed'!$A$4,MATCH($A52,'Data transformed'!$A$5:$A$185,0),MATCH(BW$4,'Data transformed'!$4:$4,0)-1)), MIN(MAX(OFFSET('Data transformed'!$A$4,MATCH($A52,'Data transformed'!$A$5:$A$185,0),MATCH(BW$4,'Data transformed'!$4:$4,0)-1),$M52),$N52),"NA"))</f>
        <v>NA</v>
      </c>
      <c r="BX52" s="103" t="str">
        <f aca="true">IF($J52="","",IF(ISNUMBER(OFFSET('Data transformed'!$A$4,MATCH($A52,'Data transformed'!$A$5:$A$185,0),MATCH(BX$4,'Data transformed'!$4:$4,0)-1)), MIN(MAX(OFFSET('Data transformed'!$A$4,MATCH($A52,'Data transformed'!$A$5:$A$185,0),MATCH(BX$4,'Data transformed'!$4:$4,0)-1),$M52),$N52),"NA"))</f>
        <v>NA</v>
      </c>
      <c r="BY52" s="103" t="str">
        <f aca="true">IF($J52="","",IF(ISNUMBER(OFFSET('Data transformed'!$A$4,MATCH($A52,'Data transformed'!$A$5:$A$185,0),MATCH(BY$4,'Data transformed'!$4:$4,0)-1)), MIN(MAX(OFFSET('Data transformed'!$A$4,MATCH($A52,'Data transformed'!$A$5:$A$185,0),MATCH(BY$4,'Data transformed'!$4:$4,0)-1),$M52),$N52),"NA"))</f>
        <v>NA</v>
      </c>
      <c r="BZ52" s="103" t="str">
        <f aca="true">IF($J52="","",IF(ISNUMBER(OFFSET('Data transformed'!$A$4,MATCH($A52,'Data transformed'!$A$5:$A$185,0),MATCH(BZ$4,'Data transformed'!$4:$4,0)-1)), MIN(MAX(OFFSET('Data transformed'!$A$4,MATCH($A52,'Data transformed'!$A$5:$A$185,0),MATCH(BZ$4,'Data transformed'!$4:$4,0)-1),$M52),$N52),"NA"))</f>
        <v>NA</v>
      </c>
      <c r="CA52" s="103" t="str">
        <f aca="true">IF($J52="","",IF(ISNUMBER(OFFSET('Data transformed'!$A$4,MATCH($A52,'Data transformed'!$A$5:$A$185,0),MATCH(CA$4,'Data transformed'!$4:$4,0)-1)), MIN(MAX(OFFSET('Data transformed'!$A$4,MATCH($A52,'Data transformed'!$A$5:$A$185,0),MATCH(CA$4,'Data transformed'!$4:$4,0)-1),$M52),$N52),"NA"))</f>
        <v>NA</v>
      </c>
      <c r="CB52" s="103" t="str">
        <f aca="true">IF($J52="","",IF(ISNUMBER(OFFSET('Data transformed'!$A$4,MATCH($A52,'Data transformed'!$A$5:$A$185,0),MATCH(CB$4,'Data transformed'!$4:$4,0)-1)), MIN(MAX(OFFSET('Data transformed'!$A$4,MATCH($A52,'Data transformed'!$A$5:$A$185,0),MATCH(CB$4,'Data transformed'!$4:$4,0)-1),$M52),$N52),"NA"))</f>
        <v>NA</v>
      </c>
      <c r="CC52" s="103" t="str">
        <f aca="true">IF($J52="","",IF(ISNUMBER(OFFSET('Data transformed'!$A$4,MATCH($A52,'Data transformed'!$A$5:$A$185,0),MATCH(CC$4,'Data transformed'!$4:$4,0)-1)), MIN(MAX(OFFSET('Data transformed'!$A$4,MATCH($A52,'Data transformed'!$A$5:$A$185,0),MATCH(CC$4,'Data transformed'!$4:$4,0)-1),$M52),$N52),"NA"))</f>
        <v>NA</v>
      </c>
      <c r="CD52" s="103" t="str">
        <f aca="true">IF($J52="","",IF(ISNUMBER(OFFSET('Data transformed'!$A$4,MATCH($A52,'Data transformed'!$A$5:$A$185,0),MATCH(CD$4,'Data transformed'!$4:$4,0)-1)), MIN(MAX(OFFSET('Data transformed'!$A$4,MATCH($A52,'Data transformed'!$A$5:$A$185,0),MATCH(CD$4,'Data transformed'!$4:$4,0)-1),$M52),$N52),"NA"))</f>
        <v>NA</v>
      </c>
      <c r="CE52" s="103" t="str">
        <f aca="true">IF($J52="","",IF(ISNUMBER(OFFSET('Data transformed'!$A$4,MATCH($A52,'Data transformed'!$A$5:$A$185,0),MATCH(CE$4,'Data transformed'!$4:$4,0)-1)), MIN(MAX(OFFSET('Data transformed'!$A$4,MATCH($A52,'Data transformed'!$A$5:$A$185,0),MATCH(CE$4,'Data transformed'!$4:$4,0)-1),$M52),$N52),"NA"))</f>
        <v>NA</v>
      </c>
      <c r="CF52" s="103" t="str">
        <f aca="true">IF($J52="","",IF(ISNUMBER(OFFSET('Data transformed'!$A$4,MATCH($A52,'Data transformed'!$A$5:$A$185,0),MATCH(CF$4,'Data transformed'!$4:$4,0)-1)), MIN(MAX(OFFSET('Data transformed'!$A$4,MATCH($A52,'Data transformed'!$A$5:$A$185,0),MATCH(CF$4,'Data transformed'!$4:$4,0)-1),$M52),$N52),"NA"))</f>
        <v>NA</v>
      </c>
      <c r="CG52" s="103" t="str">
        <f aca="true">IF($J52="","",IF(ISNUMBER(OFFSET('Data transformed'!$A$4,MATCH($A52,'Data transformed'!$A$5:$A$185,0),MATCH(CG$4,'Data transformed'!$4:$4,0)-1)), MIN(MAX(OFFSET('Data transformed'!$A$4,MATCH($A52,'Data transformed'!$A$5:$A$185,0),MATCH(CG$4,'Data transformed'!$4:$4,0)-1),$M52),$N52),"NA"))</f>
        <v>NA</v>
      </c>
      <c r="CH52" s="103" t="str">
        <f aca="true">IF($J52="","",IF(ISNUMBER(OFFSET('Data transformed'!$A$4,MATCH($A52,'Data transformed'!$A$5:$A$185,0),MATCH(CH$4,'Data transformed'!$4:$4,0)-1)), MIN(MAX(OFFSET('Data transformed'!$A$4,MATCH($A52,'Data transformed'!$A$5:$A$185,0),MATCH(CH$4,'Data transformed'!$4:$4,0)-1),$M52),$N52),"NA"))</f>
        <v>NA</v>
      </c>
      <c r="CI52" s="103" t="str">
        <f aca="true">IF($J52="","",IF(ISNUMBER(OFFSET('Data transformed'!$A$4,MATCH($A52,'Data transformed'!$A$5:$A$185,0),MATCH(CI$4,'Data transformed'!$4:$4,0)-1)), MIN(MAX(OFFSET('Data transformed'!$A$4,MATCH($A52,'Data transformed'!$A$5:$A$185,0),MATCH(CI$4,'Data transformed'!$4:$4,0)-1),$M52),$N52),"NA"))</f>
        <v>NA</v>
      </c>
      <c r="CJ52" s="103" t="str">
        <f aca="true">IF($J52="","",IF(ISNUMBER(OFFSET('Data transformed'!$A$4,MATCH($A52,'Data transformed'!$A$5:$A$185,0),MATCH(CJ$4,'Data transformed'!$4:$4,0)-1)), MIN(MAX(OFFSET('Data transformed'!$A$4,MATCH($A52,'Data transformed'!$A$5:$A$185,0),MATCH(CJ$4,'Data transformed'!$4:$4,0)-1),$M52),$N52),"NA"))</f>
        <v>NA</v>
      </c>
      <c r="CK52" s="103" t="str">
        <f aca="true">IF($J52="","",IF(ISNUMBER(OFFSET('Data transformed'!$A$4,MATCH($A52,'Data transformed'!$A$5:$A$185,0),MATCH(CK$4,'Data transformed'!$4:$4,0)-1)), MIN(MAX(OFFSET('Data transformed'!$A$4,MATCH($A52,'Data transformed'!$A$5:$A$185,0),MATCH(CK$4,'Data transformed'!$4:$4,0)-1),$M52),$N52),"NA"))</f>
        <v>NA</v>
      </c>
      <c r="CL52" s="103" t="str">
        <f aca="true">IF($J52="","",IF(ISNUMBER(OFFSET('Data transformed'!$A$4,MATCH($A52,'Data transformed'!$A$5:$A$185,0),MATCH(CL$4,'Data transformed'!$4:$4,0)-1)), MIN(MAX(OFFSET('Data transformed'!$A$4,MATCH($A52,'Data transformed'!$A$5:$A$185,0),MATCH(CL$4,'Data transformed'!$4:$4,0)-1),$M52),$N52),"NA"))</f>
        <v>NA</v>
      </c>
      <c r="CM52" s="103" t="str">
        <f aca="true">IF($J52="","",IF(ISNUMBER(OFFSET('Data transformed'!$A$4,MATCH($A52,'Data transformed'!$A$5:$A$185,0),MATCH(CM$4,'Data transformed'!$4:$4,0)-1)), MIN(MAX(OFFSET('Data transformed'!$A$4,MATCH($A52,'Data transformed'!$A$5:$A$185,0),MATCH(CM$4,'Data transformed'!$4:$4,0)-1),$M52),$N52),"NA"))</f>
        <v>NA</v>
      </c>
      <c r="CN52" s="103" t="str">
        <f aca="true">IF($J52="","",IF(ISNUMBER(OFFSET('Data transformed'!$A$4,MATCH($A52,'Data transformed'!$A$5:$A$185,0),MATCH(CN$4,'Data transformed'!$4:$4,0)-1)), MIN(MAX(OFFSET('Data transformed'!$A$4,MATCH($A52,'Data transformed'!$A$5:$A$185,0),MATCH(CN$4,'Data transformed'!$4:$4,0)-1),$M52),$N52),"NA"))</f>
        <v>NA</v>
      </c>
      <c r="CO52" s="103" t="str">
        <f aca="true">IF($J52="","",IF(ISNUMBER(OFFSET('Data transformed'!$A$4,MATCH($A52,'Data transformed'!$A$5:$A$185,0),MATCH(CO$4,'Data transformed'!$4:$4,0)-1)), MIN(MAX(OFFSET('Data transformed'!$A$4,MATCH($A52,'Data transformed'!$A$5:$A$185,0),MATCH(CO$4,'Data transformed'!$4:$4,0)-1),$M52),$N52),"NA"))</f>
        <v>NA</v>
      </c>
      <c r="CP52" s="103" t="str">
        <f aca="true">IF($J52="","",IF(ISNUMBER(OFFSET('Data transformed'!$A$4,MATCH($A52,'Data transformed'!$A$5:$A$185,0),MATCH(CP$4,'Data transformed'!$4:$4,0)-1)), MIN(MAX(OFFSET('Data transformed'!$A$4,MATCH($A52,'Data transformed'!$A$5:$A$185,0),MATCH(CP$4,'Data transformed'!$4:$4,0)-1),$M52),$N52),"NA"))</f>
        <v>NA</v>
      </c>
      <c r="CQ52" s="103" t="str">
        <f aca="true">IF($J52="","",IF(ISNUMBER(OFFSET('Data transformed'!$A$4,MATCH($A52,'Data transformed'!$A$5:$A$185,0),MATCH(CQ$4,'Data transformed'!$4:$4,0)-1)), MIN(MAX(OFFSET('Data transformed'!$A$4,MATCH($A52,'Data transformed'!$A$5:$A$185,0),MATCH(CQ$4,'Data transformed'!$4:$4,0)-1),$M52),$N52),"NA"))</f>
        <v>NA</v>
      </c>
      <c r="CR52" s="103" t="str">
        <f aca="true">IF($J52="","",IF(ISNUMBER(OFFSET('Data transformed'!$A$4,MATCH($A52,'Data transformed'!$A$5:$A$185,0),MATCH(CR$4,'Data transformed'!$4:$4,0)-1)), MIN(MAX(OFFSET('Data transformed'!$A$4,MATCH($A52,'Data transformed'!$A$5:$A$185,0),MATCH(CR$4,'Data transformed'!$4:$4,0)-1),$M52),$N52),"NA"))</f>
        <v>NA</v>
      </c>
      <c r="CS52" s="103" t="str">
        <f aca="true">IF($J52="","",IF(ISNUMBER(OFFSET('Data transformed'!$A$4,MATCH($A52,'Data transformed'!$A$5:$A$185,0),MATCH(CS$4,'Data transformed'!$4:$4,0)-1)), MIN(MAX(OFFSET('Data transformed'!$A$4,MATCH($A52,'Data transformed'!$A$5:$A$185,0),MATCH(CS$4,'Data transformed'!$4:$4,0)-1),$M52),$N52),"NA"))</f>
        <v>NA</v>
      </c>
      <c r="CT52" s="103" t="str">
        <f aca="true">IF($J52="","",IF(ISNUMBER(OFFSET('Data transformed'!$A$4,MATCH($A52,'Data transformed'!$A$5:$A$185,0),MATCH(CT$4,'Data transformed'!$4:$4,0)-1)), MIN(MAX(OFFSET('Data transformed'!$A$4,MATCH($A52,'Data transformed'!$A$5:$A$185,0),MATCH(CT$4,'Data transformed'!$4:$4,0)-1),$M52),$N52),"NA"))</f>
        <v>NA</v>
      </c>
      <c r="CU52" s="103" t="str">
        <f aca="true">IF($J52="","",IF(ISNUMBER(OFFSET('Data transformed'!$A$4,MATCH($A52,'Data transformed'!$A$5:$A$185,0),MATCH(CU$4,'Data transformed'!$4:$4,0)-1)), MIN(MAX(OFFSET('Data transformed'!$A$4,MATCH($A52,'Data transformed'!$A$5:$A$185,0),MATCH(CU$4,'Data transformed'!$4:$4,0)-1),$M52),$N52),"NA"))</f>
        <v>NA</v>
      </c>
    </row>
    <row r="53" s="103" customFormat="true" ht="15.5" hidden="false" customHeight="false" outlineLevel="0" collapsed="false">
      <c r="A53" s="107" t="n">
        <v>2210</v>
      </c>
      <c r="B53" s="107" t="n">
        <v>3</v>
      </c>
      <c r="C53" s="103" t="str">
        <f aca="true">IF(ISBLANK(OFFSET('Raw Data'!$A$3,MATCH($A53,'Raw Data'!$B$4:$B$185,0),MATCH(C$4,'Raw Data'!$3:$3,0)-1)),"",OFFSET('Raw Data'!$A$3,MATCH($A53,'Raw Data'!$B$4:$B$185,0),MATCH(C$4,'Raw Data'!$3:$3,0)-1))</f>
        <v>Membership level with ISO</v>
      </c>
      <c r="D53" s="103" t="str">
        <f aca="true">IF(ISBLANK(OFFSET('Raw Data'!$A$3,MATCH($A53,'Raw Data'!$B$4:$B$185,0),MATCH(D$4,'Raw Data'!$3:$3,0)-1)),"",OFFSET('Raw Data'!$A$3,MATCH($A53,'Raw Data'!$B$4:$B$185,0),MATCH(D$4,'Raw Data'!$3:$3,0)-1))</f>
        <v/>
      </c>
      <c r="E53" s="103" t="str">
        <f aca="true">IF(ISBLANK(OFFSET('Raw Data'!$A$3,MATCH($A53,'Raw Data'!$B$4:$B$185,0),MATCH(E$4,'Raw Data'!$3:$3,0)-1)),"",OFFSET('Raw Data'!$A$3,MATCH($A53,'Raw Data'!$B$4:$B$185,0),MATCH(E$4,'Raw Data'!$3:$3,0)-1))</f>
        <v/>
      </c>
      <c r="J53" s="103" t="e">
        <f aca="true" t="array" ref="J53:J53">IFERROR(_xlfn.QUARTILE.INC(IF(ISNUMBER(OFFSET('Data transformed'!$N$4,MATCH('outliers treatment'!$A53,'Data transformed'!$A$5:$A$185),1,1,COUNTA('Data transformed'!$O$4:$CX$4))),OFFSET('Data transformed'!$N$4,MATCH('outliers treatment'!$A53,'Data transformed'!$A$5:$A$185),1,1,COUNTA('Data transformed'!$O$4:$CX$4))),1),"")</f>
        <v>#N/A</v>
      </c>
      <c r="K53" s="103" t="e">
        <f aca="true" t="array" ref="K53:K53">IFERROR(_xlfn.QUARTILE.INC(IF(ISNUMBER(OFFSET('Data transformed'!$N$4,MATCH('outliers treatment'!$A53,'Data transformed'!$A$5:$A$185),1,1,COUNTA('Data transformed'!$O$4:$CX$4))),OFFSET('Data transformed'!$N$4,MATCH('outliers treatment'!$A53,'Data transformed'!$A$5:$A$185),1,1,COUNTA('Data transformed'!$O$4:$CX$4))),3),"")</f>
        <v>#N/A</v>
      </c>
      <c r="L53" s="103" t="str">
        <f aca="false">IFERROR(K53-J53,"")</f>
        <v/>
      </c>
      <c r="P53" s="105" t="str">
        <f aca="false" t="array" ref="P53:P53">IFERROR(SKEW(IF(ISNUMBER(T53:CU53),T53:CU53,"")),"")</f>
        <v/>
      </c>
      <c r="Q53" s="103" t="n">
        <f aca="true">IF(ISBLANK(OFFSET('Data above threshold'!$A$4,MATCH('Data above threshold'!$A52,'Data above threshold'!$A$5:$A$185,0),MATCH('Data above threshold'!N$4,'Data above threshold'!$4:$4,0)-1)),1,OFFSET('Data above threshold'!$A$4,MATCH('Data above threshold'!$A52,'Data above threshold'!$A$5:$A$185,0),MATCH('Data above threshold'!N$4,'Data above threshold'!$4:$4,0)-1))</f>
        <v>1</v>
      </c>
      <c r="R53" s="103" t="e">
        <f aca="false">IF($J53="","",COUNTIF(T53:CU53,M53)+ COUNTIF(T53:CQ53,N53))</f>
        <v>#N/A</v>
      </c>
      <c r="S53" s="106" t="str">
        <f aca="false" t="array" ref="S53:S53">IF(B53&lt;4,"",1-IFERROR(SUM(ISNUMBER(T53:CU53)*(1-$T$3:$CU$3))/COUNTIF($T$3:$CU$3,0),0))</f>
        <v/>
      </c>
      <c r="T53" s="103" t="str">
        <f aca="true">IF($J53="","",IF(ISNUMBER(OFFSET('Data transformed'!$A$4,MATCH($A53,'Data transformed'!$A$5:$A$185,0),MATCH(T$4,'Data transformed'!$4:$4,0)-1)), MIN(MAX(OFFSET('Data transformed'!$A$4,MATCH($A53,'Data transformed'!$A$5:$A$185,0),MATCH(T$4,'Data transformed'!$4:$4,0)-1),$M53),$N53),"NA"))</f>
        <v>NA</v>
      </c>
      <c r="U53" s="103" t="str">
        <f aca="true">IF($J53="","",IF(ISNUMBER(OFFSET('Data transformed'!$A$4,MATCH($A53,'Data transformed'!$A$5:$A$185,0),MATCH(U$4,'Data transformed'!$4:$4,0)-1)), MIN(MAX(OFFSET('Data transformed'!$A$4,MATCH($A53,'Data transformed'!$A$5:$A$185,0),MATCH(U$4,'Data transformed'!$4:$4,0)-1),$M53),$N53),"NA"))</f>
        <v>NA</v>
      </c>
      <c r="V53" s="103" t="str">
        <f aca="true">IF($J53="","",IF(ISNUMBER(OFFSET('Data transformed'!$A$4,MATCH($A53,'Data transformed'!$A$5:$A$185,0),MATCH(V$4,'Data transformed'!$4:$4,0)-1)), MIN(MAX(OFFSET('Data transformed'!$A$4,MATCH($A53,'Data transformed'!$A$5:$A$185,0),MATCH(V$4,'Data transformed'!$4:$4,0)-1),$M53),$N53),"NA"))</f>
        <v>NA</v>
      </c>
      <c r="W53" s="103" t="str">
        <f aca="true">IF($J53="","",IF(ISNUMBER(OFFSET('Data transformed'!$A$4,MATCH($A53,'Data transformed'!$A$5:$A$185,0),MATCH(W$4,'Data transformed'!$4:$4,0)-1)), MIN(MAX(OFFSET('Data transformed'!$A$4,MATCH($A53,'Data transformed'!$A$5:$A$185,0),MATCH(W$4,'Data transformed'!$4:$4,0)-1),$M53),$N53),"NA"))</f>
        <v>NA</v>
      </c>
      <c r="X53" s="103" t="str">
        <f aca="true">IF($J53="","",IF(ISNUMBER(OFFSET('Data transformed'!$A$4,MATCH($A53,'Data transformed'!$A$5:$A$185,0),MATCH(X$4,'Data transformed'!$4:$4,0)-1)), MIN(MAX(OFFSET('Data transformed'!$A$4,MATCH($A53,'Data transformed'!$A$5:$A$185,0),MATCH(X$4,'Data transformed'!$4:$4,0)-1),$M53),$N53),"NA"))</f>
        <v>NA</v>
      </c>
      <c r="Y53" s="103" t="str">
        <f aca="true">IF($J53="","",IF(ISNUMBER(OFFSET('Data transformed'!$A$4,MATCH($A53,'Data transformed'!$A$5:$A$185,0),MATCH(Y$4,'Data transformed'!$4:$4,0)-1)), MIN(MAX(OFFSET('Data transformed'!$A$4,MATCH($A53,'Data transformed'!$A$5:$A$185,0),MATCH(Y$4,'Data transformed'!$4:$4,0)-1),$M53),$N53),"NA"))</f>
        <v>NA</v>
      </c>
      <c r="Z53" s="103" t="str">
        <f aca="true">IF($J53="","",IF(ISNUMBER(OFFSET('Data transformed'!$A$4,MATCH($A53,'Data transformed'!$A$5:$A$185,0),MATCH(Z$4,'Data transformed'!$4:$4,0)-1)), MIN(MAX(OFFSET('Data transformed'!$A$4,MATCH($A53,'Data transformed'!$A$5:$A$185,0),MATCH(Z$4,'Data transformed'!$4:$4,0)-1),$M53),$N53),"NA"))</f>
        <v>NA</v>
      </c>
      <c r="AA53" s="103" t="str">
        <f aca="true">IF($J53="","",IF(ISNUMBER(OFFSET('Data transformed'!$A$4,MATCH($A53,'Data transformed'!$A$5:$A$185,0),MATCH(AA$4,'Data transformed'!$4:$4,0)-1)), MIN(MAX(OFFSET('Data transformed'!$A$4,MATCH($A53,'Data transformed'!$A$5:$A$185,0),MATCH(AA$4,'Data transformed'!$4:$4,0)-1),$M53),$N53),"NA"))</f>
        <v>NA</v>
      </c>
      <c r="AB53" s="103" t="str">
        <f aca="true">IF($J53="","",IF(ISNUMBER(OFFSET('Data transformed'!$A$4,MATCH($A53,'Data transformed'!$A$5:$A$185,0),MATCH(AB$4,'Data transformed'!$4:$4,0)-1)), MIN(MAX(OFFSET('Data transformed'!$A$4,MATCH($A53,'Data transformed'!$A$5:$A$185,0),MATCH(AB$4,'Data transformed'!$4:$4,0)-1),$M53),$N53),"NA"))</f>
        <v>NA</v>
      </c>
      <c r="AC53" s="103" t="str">
        <f aca="true">IF($J53="","",IF(ISNUMBER(OFFSET('Data transformed'!$A$4,MATCH($A53,'Data transformed'!$A$5:$A$185,0),MATCH(AC$4,'Data transformed'!$4:$4,0)-1)), MIN(MAX(OFFSET('Data transformed'!$A$4,MATCH($A53,'Data transformed'!$A$5:$A$185,0),MATCH(AC$4,'Data transformed'!$4:$4,0)-1),$M53),$N53),"NA"))</f>
        <v>NA</v>
      </c>
      <c r="AD53" s="103" t="str">
        <f aca="true">IF($J53="","",IF(ISNUMBER(OFFSET('Data transformed'!$A$4,MATCH($A53,'Data transformed'!$A$5:$A$185,0),MATCH(AD$4,'Data transformed'!$4:$4,0)-1)), MIN(MAX(OFFSET('Data transformed'!$A$4,MATCH($A53,'Data transformed'!$A$5:$A$185,0),MATCH(AD$4,'Data transformed'!$4:$4,0)-1),$M53),$N53),"NA"))</f>
        <v>NA</v>
      </c>
      <c r="AE53" s="103" t="str">
        <f aca="true">IF($J53="","",IF(ISNUMBER(OFFSET('Data transformed'!$A$4,MATCH($A53,'Data transformed'!$A$5:$A$185,0),MATCH(AE$4,'Data transformed'!$4:$4,0)-1)), MIN(MAX(OFFSET('Data transformed'!$A$4,MATCH($A53,'Data transformed'!$A$5:$A$185,0),MATCH(AE$4,'Data transformed'!$4:$4,0)-1),$M53),$N53),"NA"))</f>
        <v>NA</v>
      </c>
      <c r="AF53" s="103" t="str">
        <f aca="true">IF($J53="","",IF(ISNUMBER(OFFSET('Data transformed'!$A$4,MATCH($A53,'Data transformed'!$A$5:$A$185,0),MATCH(AF$4,'Data transformed'!$4:$4,0)-1)), MIN(MAX(OFFSET('Data transformed'!$A$4,MATCH($A53,'Data transformed'!$A$5:$A$185,0),MATCH(AF$4,'Data transformed'!$4:$4,0)-1),$M53),$N53),"NA"))</f>
        <v>NA</v>
      </c>
      <c r="AG53" s="103" t="str">
        <f aca="true">IF($J53="","",IF(ISNUMBER(OFFSET('Data transformed'!$A$4,MATCH($A53,'Data transformed'!$A$5:$A$185,0),MATCH(AG$4,'Data transformed'!$4:$4,0)-1)), MIN(MAX(OFFSET('Data transformed'!$A$4,MATCH($A53,'Data transformed'!$A$5:$A$185,0),MATCH(AG$4,'Data transformed'!$4:$4,0)-1),$M53),$N53),"NA"))</f>
        <v>NA</v>
      </c>
      <c r="AH53" s="103" t="str">
        <f aca="true">IF($J53="","",IF(ISNUMBER(OFFSET('Data transformed'!$A$4,MATCH($A53,'Data transformed'!$A$5:$A$185,0),MATCH(AH$4,'Data transformed'!$4:$4,0)-1)), MIN(MAX(OFFSET('Data transformed'!$A$4,MATCH($A53,'Data transformed'!$A$5:$A$185,0),MATCH(AH$4,'Data transformed'!$4:$4,0)-1),$M53),$N53),"NA"))</f>
        <v>NA</v>
      </c>
      <c r="AI53" s="103" t="str">
        <f aca="true">IF($J53="","",IF(ISNUMBER(OFFSET('Data transformed'!$A$4,MATCH($A53,'Data transformed'!$A$5:$A$185,0),MATCH(AI$4,'Data transformed'!$4:$4,0)-1)), MIN(MAX(OFFSET('Data transformed'!$A$4,MATCH($A53,'Data transformed'!$A$5:$A$185,0),MATCH(AI$4,'Data transformed'!$4:$4,0)-1),$M53),$N53),"NA"))</f>
        <v>NA</v>
      </c>
      <c r="AJ53" s="103" t="str">
        <f aca="true">IF($J53="","",IF(ISNUMBER(OFFSET('Data transformed'!$A$4,MATCH($A53,'Data transformed'!$A$5:$A$185,0),MATCH(AJ$4,'Data transformed'!$4:$4,0)-1)), MIN(MAX(OFFSET('Data transformed'!$A$4,MATCH($A53,'Data transformed'!$A$5:$A$185,0),MATCH(AJ$4,'Data transformed'!$4:$4,0)-1),$M53),$N53),"NA"))</f>
        <v>NA</v>
      </c>
      <c r="AK53" s="103" t="str">
        <f aca="true">IF($J53="","",IF(ISNUMBER(OFFSET('Data transformed'!$A$4,MATCH($A53,'Data transformed'!$A$5:$A$185,0),MATCH(AK$4,'Data transformed'!$4:$4,0)-1)), MIN(MAX(OFFSET('Data transformed'!$A$4,MATCH($A53,'Data transformed'!$A$5:$A$185,0),MATCH(AK$4,'Data transformed'!$4:$4,0)-1),$M53),$N53),"NA"))</f>
        <v>NA</v>
      </c>
      <c r="AL53" s="103" t="str">
        <f aca="true">IF($J53="","",IF(ISNUMBER(OFFSET('Data transformed'!$A$4,MATCH($A53,'Data transformed'!$A$5:$A$185,0),MATCH(AL$4,'Data transformed'!$4:$4,0)-1)), MIN(MAX(OFFSET('Data transformed'!$A$4,MATCH($A53,'Data transformed'!$A$5:$A$185,0),MATCH(AL$4,'Data transformed'!$4:$4,0)-1),$M53),$N53),"NA"))</f>
        <v>NA</v>
      </c>
      <c r="AM53" s="103" t="str">
        <f aca="true">IF($J53="","",IF(ISNUMBER(OFFSET('Data transformed'!$A$4,MATCH($A53,'Data transformed'!$A$5:$A$185,0),MATCH(AM$4,'Data transformed'!$4:$4,0)-1)), MIN(MAX(OFFSET('Data transformed'!$A$4,MATCH($A53,'Data transformed'!$A$5:$A$185,0),MATCH(AM$4,'Data transformed'!$4:$4,0)-1),$M53),$N53),"NA"))</f>
        <v>NA</v>
      </c>
      <c r="AN53" s="103" t="str">
        <f aca="true">IF($J53="","",IF(ISNUMBER(OFFSET('Data transformed'!$A$4,MATCH($A53,'Data transformed'!$A$5:$A$185,0),MATCH(AN$4,'Data transformed'!$4:$4,0)-1)), MIN(MAX(OFFSET('Data transformed'!$A$4,MATCH($A53,'Data transformed'!$A$5:$A$185,0),MATCH(AN$4,'Data transformed'!$4:$4,0)-1),$M53),$N53),"NA"))</f>
        <v>NA</v>
      </c>
      <c r="AO53" s="103" t="str">
        <f aca="true">IF($J53="","",IF(ISNUMBER(OFFSET('Data transformed'!$A$4,MATCH($A53,'Data transformed'!$A$5:$A$185,0),MATCH(AO$4,'Data transformed'!$4:$4,0)-1)), MIN(MAX(OFFSET('Data transformed'!$A$4,MATCH($A53,'Data transformed'!$A$5:$A$185,0),MATCH(AO$4,'Data transformed'!$4:$4,0)-1),$M53),$N53),"NA"))</f>
        <v>NA</v>
      </c>
      <c r="AP53" s="103" t="str">
        <f aca="true">IF($J53="","",IF(ISNUMBER(OFFSET('Data transformed'!$A$4,MATCH($A53,'Data transformed'!$A$5:$A$185,0),MATCH(AP$4,'Data transformed'!$4:$4,0)-1)), MIN(MAX(OFFSET('Data transformed'!$A$4,MATCH($A53,'Data transformed'!$A$5:$A$185,0),MATCH(AP$4,'Data transformed'!$4:$4,0)-1),$M53),$N53),"NA"))</f>
        <v>NA</v>
      </c>
      <c r="AQ53" s="103" t="str">
        <f aca="true">IF($J53="","",IF(ISNUMBER(OFFSET('Data transformed'!$A$4,MATCH($A53,'Data transformed'!$A$5:$A$185,0),MATCH(AQ$4,'Data transformed'!$4:$4,0)-1)), MIN(MAX(OFFSET('Data transformed'!$A$4,MATCH($A53,'Data transformed'!$A$5:$A$185,0),MATCH(AQ$4,'Data transformed'!$4:$4,0)-1),$M53),$N53),"NA"))</f>
        <v>NA</v>
      </c>
      <c r="AR53" s="103" t="str">
        <f aca="true">IF($J53="","",IF(ISNUMBER(OFFSET('Data transformed'!$A$4,MATCH($A53,'Data transformed'!$A$5:$A$185,0),MATCH(AR$4,'Data transformed'!$4:$4,0)-1)), MIN(MAX(OFFSET('Data transformed'!$A$4,MATCH($A53,'Data transformed'!$A$5:$A$185,0),MATCH(AR$4,'Data transformed'!$4:$4,0)-1),$M53),$N53),"NA"))</f>
        <v>NA</v>
      </c>
      <c r="AS53" s="103" t="str">
        <f aca="true">IF($J53="","",IF(ISNUMBER(OFFSET('Data transformed'!$A$4,MATCH($A53,'Data transformed'!$A$5:$A$185,0),MATCH(AS$4,'Data transformed'!$4:$4,0)-1)), MIN(MAX(OFFSET('Data transformed'!$A$4,MATCH($A53,'Data transformed'!$A$5:$A$185,0),MATCH(AS$4,'Data transformed'!$4:$4,0)-1),$M53),$N53),"NA"))</f>
        <v>NA</v>
      </c>
      <c r="AT53" s="103" t="str">
        <f aca="true">IF($J53="","",IF(ISNUMBER(OFFSET('Data transformed'!$A$4,MATCH($A53,'Data transformed'!$A$5:$A$185,0),MATCH(AT$4,'Data transformed'!$4:$4,0)-1)), MIN(MAX(OFFSET('Data transformed'!$A$4,MATCH($A53,'Data transformed'!$A$5:$A$185,0),MATCH(AT$4,'Data transformed'!$4:$4,0)-1),$M53),$N53),"NA"))</f>
        <v>NA</v>
      </c>
      <c r="AU53" s="103" t="str">
        <f aca="true">IF($J53="","",IF(ISNUMBER(OFFSET('Data transformed'!$A$4,MATCH($A53,'Data transformed'!$A$5:$A$185,0),MATCH(AU$4,'Data transformed'!$4:$4,0)-1)), MIN(MAX(OFFSET('Data transformed'!$A$4,MATCH($A53,'Data transformed'!$A$5:$A$185,0),MATCH(AU$4,'Data transformed'!$4:$4,0)-1),$M53),$N53),"NA"))</f>
        <v>NA</v>
      </c>
      <c r="AV53" s="103" t="str">
        <f aca="true">IF($J53="","",IF(ISNUMBER(OFFSET('Data transformed'!$A$4,MATCH($A53,'Data transformed'!$A$5:$A$185,0),MATCH(AV$4,'Data transformed'!$4:$4,0)-1)), MIN(MAX(OFFSET('Data transformed'!$A$4,MATCH($A53,'Data transformed'!$A$5:$A$185,0),MATCH(AV$4,'Data transformed'!$4:$4,0)-1),$M53),$N53),"NA"))</f>
        <v>NA</v>
      </c>
      <c r="AW53" s="103" t="str">
        <f aca="true">IF($J53="","",IF(ISNUMBER(OFFSET('Data transformed'!$A$4,MATCH($A53,'Data transformed'!$A$5:$A$185,0),MATCH(AW$4,'Data transformed'!$4:$4,0)-1)), MIN(MAX(OFFSET('Data transformed'!$A$4,MATCH($A53,'Data transformed'!$A$5:$A$185,0),MATCH(AW$4,'Data transformed'!$4:$4,0)-1),$M53),$N53),"NA"))</f>
        <v>NA</v>
      </c>
      <c r="AX53" s="103" t="str">
        <f aca="true">IF($J53="","",IF(ISNUMBER(OFFSET('Data transformed'!$A$4,MATCH($A53,'Data transformed'!$A$5:$A$185,0),MATCH(AX$4,'Data transformed'!$4:$4,0)-1)), MIN(MAX(OFFSET('Data transformed'!$A$4,MATCH($A53,'Data transformed'!$A$5:$A$185,0),MATCH(AX$4,'Data transformed'!$4:$4,0)-1),$M53),$N53),"NA"))</f>
        <v>NA</v>
      </c>
      <c r="AY53" s="103" t="str">
        <f aca="true">IF($J53="","",IF(ISNUMBER(OFFSET('Data transformed'!$A$4,MATCH($A53,'Data transformed'!$A$5:$A$185,0),MATCH(AY$4,'Data transformed'!$4:$4,0)-1)), MIN(MAX(OFFSET('Data transformed'!$A$4,MATCH($A53,'Data transformed'!$A$5:$A$185,0),MATCH(AY$4,'Data transformed'!$4:$4,0)-1),$M53),$N53),"NA"))</f>
        <v>NA</v>
      </c>
      <c r="AZ53" s="103" t="str">
        <f aca="true">IF($J53="","",IF(ISNUMBER(OFFSET('Data transformed'!$A$4,MATCH($A53,'Data transformed'!$A$5:$A$185,0),MATCH(AZ$4,'Data transformed'!$4:$4,0)-1)), MIN(MAX(OFFSET('Data transformed'!$A$4,MATCH($A53,'Data transformed'!$A$5:$A$185,0),MATCH(AZ$4,'Data transformed'!$4:$4,0)-1),$M53),$N53),"NA"))</f>
        <v>NA</v>
      </c>
      <c r="BA53" s="103" t="str">
        <f aca="true">IF($J53="","",IF(ISNUMBER(OFFSET('Data transformed'!$A$4,MATCH($A53,'Data transformed'!$A$5:$A$185,0),MATCH(BA$4,'Data transformed'!$4:$4,0)-1)), MIN(MAX(OFFSET('Data transformed'!$A$4,MATCH($A53,'Data transformed'!$A$5:$A$185,0),MATCH(BA$4,'Data transformed'!$4:$4,0)-1),$M53),$N53),"NA"))</f>
        <v>NA</v>
      </c>
      <c r="BB53" s="103" t="str">
        <f aca="true">IF($J53="","",IF(ISNUMBER(OFFSET('Data transformed'!$A$4,MATCH($A53,'Data transformed'!$A$5:$A$185,0),MATCH(BB$4,'Data transformed'!$4:$4,0)-1)), MIN(MAX(OFFSET('Data transformed'!$A$4,MATCH($A53,'Data transformed'!$A$5:$A$185,0),MATCH(BB$4,'Data transformed'!$4:$4,0)-1),$M53),$N53),"NA"))</f>
        <v>NA</v>
      </c>
      <c r="BC53" s="103" t="str">
        <f aca="true">IF($J53="","",IF(ISNUMBER(OFFSET('Data transformed'!$A$4,MATCH($A53,'Data transformed'!$A$5:$A$185,0),MATCH(BC$4,'Data transformed'!$4:$4,0)-1)), MIN(MAX(OFFSET('Data transformed'!$A$4,MATCH($A53,'Data transformed'!$A$5:$A$185,0),MATCH(BC$4,'Data transformed'!$4:$4,0)-1),$M53),$N53),"NA"))</f>
        <v>NA</v>
      </c>
      <c r="BD53" s="103" t="str">
        <f aca="true">IF($J53="","",IF(ISNUMBER(OFFSET('Data transformed'!$A$4,MATCH($A53,'Data transformed'!$A$5:$A$185,0),MATCH(BD$4,'Data transformed'!$4:$4,0)-1)), MIN(MAX(OFFSET('Data transformed'!$A$4,MATCH($A53,'Data transformed'!$A$5:$A$185,0),MATCH(BD$4,'Data transformed'!$4:$4,0)-1),$M53),$N53),"NA"))</f>
        <v>NA</v>
      </c>
      <c r="BE53" s="103" t="str">
        <f aca="true">IF($J53="","",IF(ISNUMBER(OFFSET('Data transformed'!$A$4,MATCH($A53,'Data transformed'!$A$5:$A$185,0),MATCH(BE$4,'Data transformed'!$4:$4,0)-1)), MIN(MAX(OFFSET('Data transformed'!$A$4,MATCH($A53,'Data transformed'!$A$5:$A$185,0),MATCH(BE$4,'Data transformed'!$4:$4,0)-1),$M53),$N53),"NA"))</f>
        <v>NA</v>
      </c>
      <c r="BF53" s="103" t="str">
        <f aca="true">IF($J53="","",IF(ISNUMBER(OFFSET('Data transformed'!$A$4,MATCH($A53,'Data transformed'!$A$5:$A$185,0),MATCH(BF$4,'Data transformed'!$4:$4,0)-1)), MIN(MAX(OFFSET('Data transformed'!$A$4,MATCH($A53,'Data transformed'!$A$5:$A$185,0),MATCH(BF$4,'Data transformed'!$4:$4,0)-1),$M53),$N53),"NA"))</f>
        <v>NA</v>
      </c>
      <c r="BG53" s="103" t="str">
        <f aca="true">IF($J53="","",IF(ISNUMBER(OFFSET('Data transformed'!$A$4,MATCH($A53,'Data transformed'!$A$5:$A$185,0),MATCH(BG$4,'Data transformed'!$4:$4,0)-1)), MIN(MAX(OFFSET('Data transformed'!$A$4,MATCH($A53,'Data transformed'!$A$5:$A$185,0),MATCH(BG$4,'Data transformed'!$4:$4,0)-1),$M53),$N53),"NA"))</f>
        <v>NA</v>
      </c>
      <c r="BH53" s="103" t="str">
        <f aca="true">IF($J53="","",IF(ISNUMBER(OFFSET('Data transformed'!$A$4,MATCH($A53,'Data transformed'!$A$5:$A$185,0),MATCH(BH$4,'Data transformed'!$4:$4,0)-1)), MIN(MAX(OFFSET('Data transformed'!$A$4,MATCH($A53,'Data transformed'!$A$5:$A$185,0),MATCH(BH$4,'Data transformed'!$4:$4,0)-1),$M53),$N53),"NA"))</f>
        <v>NA</v>
      </c>
      <c r="BI53" s="103" t="str">
        <f aca="true">IF($J53="","",IF(ISNUMBER(OFFSET('Data transformed'!$A$4,MATCH($A53,'Data transformed'!$A$5:$A$185,0),MATCH(BI$4,'Data transformed'!$4:$4,0)-1)), MIN(MAX(OFFSET('Data transformed'!$A$4,MATCH($A53,'Data transformed'!$A$5:$A$185,0),MATCH(BI$4,'Data transformed'!$4:$4,0)-1),$M53),$N53),"NA"))</f>
        <v>NA</v>
      </c>
      <c r="BJ53" s="103" t="str">
        <f aca="true">IF($J53="","",IF(ISNUMBER(OFFSET('Data transformed'!$A$4,MATCH($A53,'Data transformed'!$A$5:$A$185,0),MATCH(BJ$4,'Data transformed'!$4:$4,0)-1)), MIN(MAX(OFFSET('Data transformed'!$A$4,MATCH($A53,'Data transformed'!$A$5:$A$185,0),MATCH(BJ$4,'Data transformed'!$4:$4,0)-1),$M53),$N53),"NA"))</f>
        <v>NA</v>
      </c>
      <c r="BK53" s="103" t="str">
        <f aca="true">IF($J53="","",IF(ISNUMBER(OFFSET('Data transformed'!$A$4,MATCH($A53,'Data transformed'!$A$5:$A$185,0),MATCH(BK$4,'Data transformed'!$4:$4,0)-1)), MIN(MAX(OFFSET('Data transformed'!$A$4,MATCH($A53,'Data transformed'!$A$5:$A$185,0),MATCH(BK$4,'Data transformed'!$4:$4,0)-1),$M53),$N53),"NA"))</f>
        <v>NA</v>
      </c>
      <c r="BL53" s="103" t="str">
        <f aca="true">IF($J53="","",IF(ISNUMBER(OFFSET('Data transformed'!$A$4,MATCH($A53,'Data transformed'!$A$5:$A$185,0),MATCH(BL$4,'Data transformed'!$4:$4,0)-1)), MIN(MAX(OFFSET('Data transformed'!$A$4,MATCH($A53,'Data transformed'!$A$5:$A$185,0),MATCH(BL$4,'Data transformed'!$4:$4,0)-1),$M53),$N53),"NA"))</f>
        <v>NA</v>
      </c>
      <c r="BM53" s="103" t="str">
        <f aca="true">IF($J53="","",IF(ISNUMBER(OFFSET('Data transformed'!$A$4,MATCH($A53,'Data transformed'!$A$5:$A$185,0),MATCH(BM$4,'Data transformed'!$4:$4,0)-1)), MIN(MAX(OFFSET('Data transformed'!$A$4,MATCH($A53,'Data transformed'!$A$5:$A$185,0),MATCH(BM$4,'Data transformed'!$4:$4,0)-1),$M53),$N53),"NA"))</f>
        <v>NA</v>
      </c>
      <c r="BN53" s="103" t="str">
        <f aca="true">IF($J53="","",IF(ISNUMBER(OFFSET('Data transformed'!$A$4,MATCH($A53,'Data transformed'!$A$5:$A$185,0),MATCH(BN$4,'Data transformed'!$4:$4,0)-1)), MIN(MAX(OFFSET('Data transformed'!$A$4,MATCH($A53,'Data transformed'!$A$5:$A$185,0),MATCH(BN$4,'Data transformed'!$4:$4,0)-1),$M53),$N53),"NA"))</f>
        <v>NA</v>
      </c>
      <c r="BO53" s="103" t="str">
        <f aca="true">IF($J53="","",IF(ISNUMBER(OFFSET('Data transformed'!$A$4,MATCH($A53,'Data transformed'!$A$5:$A$185,0),MATCH(BO$4,'Data transformed'!$4:$4,0)-1)), MIN(MAX(OFFSET('Data transformed'!$A$4,MATCH($A53,'Data transformed'!$A$5:$A$185,0),MATCH(BO$4,'Data transformed'!$4:$4,0)-1),$M53),$N53),"NA"))</f>
        <v>NA</v>
      </c>
      <c r="BP53" s="103" t="str">
        <f aca="true">IF($J53="","",IF(ISNUMBER(OFFSET('Data transformed'!$A$4,MATCH($A53,'Data transformed'!$A$5:$A$185,0),MATCH(BP$4,'Data transformed'!$4:$4,0)-1)), MIN(MAX(OFFSET('Data transformed'!$A$4,MATCH($A53,'Data transformed'!$A$5:$A$185,0),MATCH(BP$4,'Data transformed'!$4:$4,0)-1),$M53),$N53),"NA"))</f>
        <v>NA</v>
      </c>
      <c r="BQ53" s="103" t="str">
        <f aca="true">IF($J53="","",IF(ISNUMBER(OFFSET('Data transformed'!$A$4,MATCH($A53,'Data transformed'!$A$5:$A$185,0),MATCH(BQ$4,'Data transformed'!$4:$4,0)-1)), MIN(MAX(OFFSET('Data transformed'!$A$4,MATCH($A53,'Data transformed'!$A$5:$A$185,0),MATCH(BQ$4,'Data transformed'!$4:$4,0)-1),$M53),$N53),"NA"))</f>
        <v>NA</v>
      </c>
      <c r="BR53" s="103" t="str">
        <f aca="true">IF($J53="","",IF(ISNUMBER(OFFSET('Data transformed'!$A$4,MATCH($A53,'Data transformed'!$A$5:$A$185,0),MATCH(BR$4,'Data transformed'!$4:$4,0)-1)), MIN(MAX(OFFSET('Data transformed'!$A$4,MATCH($A53,'Data transformed'!$A$5:$A$185,0),MATCH(BR$4,'Data transformed'!$4:$4,0)-1),$M53),$N53),"NA"))</f>
        <v>NA</v>
      </c>
      <c r="BS53" s="103" t="str">
        <f aca="true">IF($J53="","",IF(ISNUMBER(OFFSET('Data transformed'!$A$4,MATCH($A53,'Data transformed'!$A$5:$A$185,0),MATCH(BS$4,'Data transformed'!$4:$4,0)-1)), MIN(MAX(OFFSET('Data transformed'!$A$4,MATCH($A53,'Data transformed'!$A$5:$A$185,0),MATCH(BS$4,'Data transformed'!$4:$4,0)-1),$M53),$N53),"NA"))</f>
        <v>NA</v>
      </c>
      <c r="BT53" s="103" t="str">
        <f aca="true">IF($J53="","",IF(ISNUMBER(OFFSET('Data transformed'!$A$4,MATCH($A53,'Data transformed'!$A$5:$A$185,0),MATCH(BT$4,'Data transformed'!$4:$4,0)-1)), MIN(MAX(OFFSET('Data transformed'!$A$4,MATCH($A53,'Data transformed'!$A$5:$A$185,0),MATCH(BT$4,'Data transformed'!$4:$4,0)-1),$M53),$N53),"NA"))</f>
        <v>NA</v>
      </c>
      <c r="BU53" s="103" t="str">
        <f aca="true">IF($J53="","",IF(ISNUMBER(OFFSET('Data transformed'!$A$4,MATCH($A53,'Data transformed'!$A$5:$A$185,0),MATCH(BU$4,'Data transformed'!$4:$4,0)-1)), MIN(MAX(OFFSET('Data transformed'!$A$4,MATCH($A53,'Data transformed'!$A$5:$A$185,0),MATCH(BU$4,'Data transformed'!$4:$4,0)-1),$M53),$N53),"NA"))</f>
        <v>NA</v>
      </c>
      <c r="BV53" s="103" t="str">
        <f aca="true">IF($J53="","",IF(ISNUMBER(OFFSET('Data transformed'!$A$4,MATCH($A53,'Data transformed'!$A$5:$A$185,0),MATCH(BV$4,'Data transformed'!$4:$4,0)-1)), MIN(MAX(OFFSET('Data transformed'!$A$4,MATCH($A53,'Data transformed'!$A$5:$A$185,0),MATCH(BV$4,'Data transformed'!$4:$4,0)-1),$M53),$N53),"NA"))</f>
        <v>NA</v>
      </c>
      <c r="BW53" s="103" t="str">
        <f aca="true">IF($J53="","",IF(ISNUMBER(OFFSET('Data transformed'!$A$4,MATCH($A53,'Data transformed'!$A$5:$A$185,0),MATCH(BW$4,'Data transformed'!$4:$4,0)-1)), MIN(MAX(OFFSET('Data transformed'!$A$4,MATCH($A53,'Data transformed'!$A$5:$A$185,0),MATCH(BW$4,'Data transformed'!$4:$4,0)-1),$M53),$N53),"NA"))</f>
        <v>NA</v>
      </c>
      <c r="BX53" s="103" t="str">
        <f aca="true">IF($J53="","",IF(ISNUMBER(OFFSET('Data transformed'!$A$4,MATCH($A53,'Data transformed'!$A$5:$A$185,0),MATCH(BX$4,'Data transformed'!$4:$4,0)-1)), MIN(MAX(OFFSET('Data transformed'!$A$4,MATCH($A53,'Data transformed'!$A$5:$A$185,0),MATCH(BX$4,'Data transformed'!$4:$4,0)-1),$M53),$N53),"NA"))</f>
        <v>NA</v>
      </c>
      <c r="BY53" s="103" t="str">
        <f aca="true">IF($J53="","",IF(ISNUMBER(OFFSET('Data transformed'!$A$4,MATCH($A53,'Data transformed'!$A$5:$A$185,0),MATCH(BY$4,'Data transformed'!$4:$4,0)-1)), MIN(MAX(OFFSET('Data transformed'!$A$4,MATCH($A53,'Data transformed'!$A$5:$A$185,0),MATCH(BY$4,'Data transformed'!$4:$4,0)-1),$M53),$N53),"NA"))</f>
        <v>NA</v>
      </c>
      <c r="BZ53" s="103" t="str">
        <f aca="true">IF($J53="","",IF(ISNUMBER(OFFSET('Data transformed'!$A$4,MATCH($A53,'Data transformed'!$A$5:$A$185,0),MATCH(BZ$4,'Data transformed'!$4:$4,0)-1)), MIN(MAX(OFFSET('Data transformed'!$A$4,MATCH($A53,'Data transformed'!$A$5:$A$185,0),MATCH(BZ$4,'Data transformed'!$4:$4,0)-1),$M53),$N53),"NA"))</f>
        <v>NA</v>
      </c>
      <c r="CA53" s="103" t="str">
        <f aca="true">IF($J53="","",IF(ISNUMBER(OFFSET('Data transformed'!$A$4,MATCH($A53,'Data transformed'!$A$5:$A$185,0),MATCH(CA$4,'Data transformed'!$4:$4,0)-1)), MIN(MAX(OFFSET('Data transformed'!$A$4,MATCH($A53,'Data transformed'!$A$5:$A$185,0),MATCH(CA$4,'Data transformed'!$4:$4,0)-1),$M53),$N53),"NA"))</f>
        <v>NA</v>
      </c>
      <c r="CB53" s="103" t="str">
        <f aca="true">IF($J53="","",IF(ISNUMBER(OFFSET('Data transformed'!$A$4,MATCH($A53,'Data transformed'!$A$5:$A$185,0),MATCH(CB$4,'Data transformed'!$4:$4,0)-1)), MIN(MAX(OFFSET('Data transformed'!$A$4,MATCH($A53,'Data transformed'!$A$5:$A$185,0),MATCH(CB$4,'Data transformed'!$4:$4,0)-1),$M53),$N53),"NA"))</f>
        <v>NA</v>
      </c>
      <c r="CC53" s="103" t="str">
        <f aca="true">IF($J53="","",IF(ISNUMBER(OFFSET('Data transformed'!$A$4,MATCH($A53,'Data transformed'!$A$5:$A$185,0),MATCH(CC$4,'Data transformed'!$4:$4,0)-1)), MIN(MAX(OFFSET('Data transformed'!$A$4,MATCH($A53,'Data transformed'!$A$5:$A$185,0),MATCH(CC$4,'Data transformed'!$4:$4,0)-1),$M53),$N53),"NA"))</f>
        <v>NA</v>
      </c>
      <c r="CD53" s="103" t="str">
        <f aca="true">IF($J53="","",IF(ISNUMBER(OFFSET('Data transformed'!$A$4,MATCH($A53,'Data transformed'!$A$5:$A$185,0),MATCH(CD$4,'Data transformed'!$4:$4,0)-1)), MIN(MAX(OFFSET('Data transformed'!$A$4,MATCH($A53,'Data transformed'!$A$5:$A$185,0),MATCH(CD$4,'Data transformed'!$4:$4,0)-1),$M53),$N53),"NA"))</f>
        <v>NA</v>
      </c>
      <c r="CE53" s="103" t="str">
        <f aca="true">IF($J53="","",IF(ISNUMBER(OFFSET('Data transformed'!$A$4,MATCH($A53,'Data transformed'!$A$5:$A$185,0),MATCH(CE$4,'Data transformed'!$4:$4,0)-1)), MIN(MAX(OFFSET('Data transformed'!$A$4,MATCH($A53,'Data transformed'!$A$5:$A$185,0),MATCH(CE$4,'Data transformed'!$4:$4,0)-1),$M53),$N53),"NA"))</f>
        <v>NA</v>
      </c>
      <c r="CF53" s="103" t="str">
        <f aca="true">IF($J53="","",IF(ISNUMBER(OFFSET('Data transformed'!$A$4,MATCH($A53,'Data transformed'!$A$5:$A$185,0),MATCH(CF$4,'Data transformed'!$4:$4,0)-1)), MIN(MAX(OFFSET('Data transformed'!$A$4,MATCH($A53,'Data transformed'!$A$5:$A$185,0),MATCH(CF$4,'Data transformed'!$4:$4,0)-1),$M53),$N53),"NA"))</f>
        <v>NA</v>
      </c>
      <c r="CG53" s="103" t="str">
        <f aca="true">IF($J53="","",IF(ISNUMBER(OFFSET('Data transformed'!$A$4,MATCH($A53,'Data transformed'!$A$5:$A$185,0),MATCH(CG$4,'Data transformed'!$4:$4,0)-1)), MIN(MAX(OFFSET('Data transformed'!$A$4,MATCH($A53,'Data transformed'!$A$5:$A$185,0),MATCH(CG$4,'Data transformed'!$4:$4,0)-1),$M53),$N53),"NA"))</f>
        <v>NA</v>
      </c>
      <c r="CH53" s="103" t="str">
        <f aca="true">IF($J53="","",IF(ISNUMBER(OFFSET('Data transformed'!$A$4,MATCH($A53,'Data transformed'!$A$5:$A$185,0),MATCH(CH$4,'Data transformed'!$4:$4,0)-1)), MIN(MAX(OFFSET('Data transformed'!$A$4,MATCH($A53,'Data transformed'!$A$5:$A$185,0),MATCH(CH$4,'Data transformed'!$4:$4,0)-1),$M53),$N53),"NA"))</f>
        <v>NA</v>
      </c>
      <c r="CI53" s="103" t="str">
        <f aca="true">IF($J53="","",IF(ISNUMBER(OFFSET('Data transformed'!$A$4,MATCH($A53,'Data transformed'!$A$5:$A$185,0),MATCH(CI$4,'Data transformed'!$4:$4,0)-1)), MIN(MAX(OFFSET('Data transformed'!$A$4,MATCH($A53,'Data transformed'!$A$5:$A$185,0),MATCH(CI$4,'Data transformed'!$4:$4,0)-1),$M53),$N53),"NA"))</f>
        <v>NA</v>
      </c>
      <c r="CJ53" s="103" t="str">
        <f aca="true">IF($J53="","",IF(ISNUMBER(OFFSET('Data transformed'!$A$4,MATCH($A53,'Data transformed'!$A$5:$A$185,0),MATCH(CJ$4,'Data transformed'!$4:$4,0)-1)), MIN(MAX(OFFSET('Data transformed'!$A$4,MATCH($A53,'Data transformed'!$A$5:$A$185,0),MATCH(CJ$4,'Data transformed'!$4:$4,0)-1),$M53),$N53),"NA"))</f>
        <v>NA</v>
      </c>
      <c r="CK53" s="103" t="str">
        <f aca="true">IF($J53="","",IF(ISNUMBER(OFFSET('Data transformed'!$A$4,MATCH($A53,'Data transformed'!$A$5:$A$185,0),MATCH(CK$4,'Data transformed'!$4:$4,0)-1)), MIN(MAX(OFFSET('Data transformed'!$A$4,MATCH($A53,'Data transformed'!$A$5:$A$185,0),MATCH(CK$4,'Data transformed'!$4:$4,0)-1),$M53),$N53),"NA"))</f>
        <v>NA</v>
      </c>
      <c r="CL53" s="103" t="str">
        <f aca="true">IF($J53="","",IF(ISNUMBER(OFFSET('Data transformed'!$A$4,MATCH($A53,'Data transformed'!$A$5:$A$185,0),MATCH(CL$4,'Data transformed'!$4:$4,0)-1)), MIN(MAX(OFFSET('Data transformed'!$A$4,MATCH($A53,'Data transformed'!$A$5:$A$185,0),MATCH(CL$4,'Data transformed'!$4:$4,0)-1),$M53),$N53),"NA"))</f>
        <v>NA</v>
      </c>
      <c r="CM53" s="103" t="str">
        <f aca="true">IF($J53="","",IF(ISNUMBER(OFFSET('Data transformed'!$A$4,MATCH($A53,'Data transformed'!$A$5:$A$185,0),MATCH(CM$4,'Data transformed'!$4:$4,0)-1)), MIN(MAX(OFFSET('Data transformed'!$A$4,MATCH($A53,'Data transformed'!$A$5:$A$185,0),MATCH(CM$4,'Data transformed'!$4:$4,0)-1),$M53),$N53),"NA"))</f>
        <v>NA</v>
      </c>
      <c r="CN53" s="103" t="str">
        <f aca="true">IF($J53="","",IF(ISNUMBER(OFFSET('Data transformed'!$A$4,MATCH($A53,'Data transformed'!$A$5:$A$185,0),MATCH(CN$4,'Data transformed'!$4:$4,0)-1)), MIN(MAX(OFFSET('Data transformed'!$A$4,MATCH($A53,'Data transformed'!$A$5:$A$185,0),MATCH(CN$4,'Data transformed'!$4:$4,0)-1),$M53),$N53),"NA"))</f>
        <v>NA</v>
      </c>
      <c r="CO53" s="103" t="str">
        <f aca="true">IF($J53="","",IF(ISNUMBER(OFFSET('Data transformed'!$A$4,MATCH($A53,'Data transformed'!$A$5:$A$185,0),MATCH(CO$4,'Data transformed'!$4:$4,0)-1)), MIN(MAX(OFFSET('Data transformed'!$A$4,MATCH($A53,'Data transformed'!$A$5:$A$185,0),MATCH(CO$4,'Data transformed'!$4:$4,0)-1),$M53),$N53),"NA"))</f>
        <v>NA</v>
      </c>
      <c r="CP53" s="103" t="str">
        <f aca="true">IF($J53="","",IF(ISNUMBER(OFFSET('Data transformed'!$A$4,MATCH($A53,'Data transformed'!$A$5:$A$185,0),MATCH(CP$4,'Data transformed'!$4:$4,0)-1)), MIN(MAX(OFFSET('Data transformed'!$A$4,MATCH($A53,'Data transformed'!$A$5:$A$185,0),MATCH(CP$4,'Data transformed'!$4:$4,0)-1),$M53),$N53),"NA"))</f>
        <v>NA</v>
      </c>
      <c r="CQ53" s="103" t="str">
        <f aca="true">IF($J53="","",IF(ISNUMBER(OFFSET('Data transformed'!$A$4,MATCH($A53,'Data transformed'!$A$5:$A$185,0),MATCH(CQ$4,'Data transformed'!$4:$4,0)-1)), MIN(MAX(OFFSET('Data transformed'!$A$4,MATCH($A53,'Data transformed'!$A$5:$A$185,0),MATCH(CQ$4,'Data transformed'!$4:$4,0)-1),$M53),$N53),"NA"))</f>
        <v>NA</v>
      </c>
      <c r="CR53" s="103" t="str">
        <f aca="true">IF($J53="","",IF(ISNUMBER(OFFSET('Data transformed'!$A$4,MATCH($A53,'Data transformed'!$A$5:$A$185,0),MATCH(CR$4,'Data transformed'!$4:$4,0)-1)), MIN(MAX(OFFSET('Data transformed'!$A$4,MATCH($A53,'Data transformed'!$A$5:$A$185,0),MATCH(CR$4,'Data transformed'!$4:$4,0)-1),$M53),$N53),"NA"))</f>
        <v>NA</v>
      </c>
      <c r="CS53" s="103" t="str">
        <f aca="true">IF($J53="","",IF(ISNUMBER(OFFSET('Data transformed'!$A$4,MATCH($A53,'Data transformed'!$A$5:$A$185,0),MATCH(CS$4,'Data transformed'!$4:$4,0)-1)), MIN(MAX(OFFSET('Data transformed'!$A$4,MATCH($A53,'Data transformed'!$A$5:$A$185,0),MATCH(CS$4,'Data transformed'!$4:$4,0)-1),$M53),$N53),"NA"))</f>
        <v>NA</v>
      </c>
      <c r="CT53" s="103" t="str">
        <f aca="true">IF($J53="","",IF(ISNUMBER(OFFSET('Data transformed'!$A$4,MATCH($A53,'Data transformed'!$A$5:$A$185,0),MATCH(CT$4,'Data transformed'!$4:$4,0)-1)), MIN(MAX(OFFSET('Data transformed'!$A$4,MATCH($A53,'Data transformed'!$A$5:$A$185,0),MATCH(CT$4,'Data transformed'!$4:$4,0)-1),$M53),$N53),"NA"))</f>
        <v>NA</v>
      </c>
      <c r="CU53" s="103" t="str">
        <f aca="true">IF($J53="","",IF(ISNUMBER(OFFSET('Data transformed'!$A$4,MATCH($A53,'Data transformed'!$A$5:$A$185,0),MATCH(CU$4,'Data transformed'!$4:$4,0)-1)), MIN(MAX(OFFSET('Data transformed'!$A$4,MATCH($A53,'Data transformed'!$A$5:$A$185,0),MATCH(CU$4,'Data transformed'!$4:$4,0)-1),$M53),$N53),"NA"))</f>
        <v>NA</v>
      </c>
    </row>
    <row r="54" s="103" customFormat="true" ht="15.5" hidden="false" customHeight="false" outlineLevel="0" collapsed="false">
      <c r="A54" s="107" t="n">
        <v>2211</v>
      </c>
      <c r="B54" s="107" t="n">
        <v>4</v>
      </c>
      <c r="C54" s="103" t="str">
        <f aca="true">IF(ISBLANK(OFFSET('Raw Data'!$A$3,MATCH($A54,'Raw Data'!$B$4:$B$185,0),MATCH(C$4,'Raw Data'!$3:$3,0)-1)),"",OFFSET('Raw Data'!$A$3,MATCH($A54,'Raw Data'!$B$4:$B$185,0),MATCH(C$4,'Raw Data'!$3:$3,0)-1))</f>
        <v/>
      </c>
      <c r="D54" s="103" t="str">
        <f aca="true">IF(ISBLANK(OFFSET('Raw Data'!$A$3,MATCH($A54,'Raw Data'!$B$4:$B$185,0),MATCH(D$4,'Raw Data'!$3:$3,0)-1)),"",OFFSET('Raw Data'!$A$3,MATCH($A54,'Raw Data'!$B$4:$B$185,0),MATCH(D$4,'Raw Data'!$3:$3,0)-1))</f>
        <v>Type of ISO membership</v>
      </c>
      <c r="E54" s="103" t="str">
        <f aca="true">IF(ISBLANK(OFFSET('Raw Data'!$A$3,MATCH($A54,'Raw Data'!$B$4:$B$185,0),MATCH(E$4,'Raw Data'!$3:$3,0)-1)),"",OFFSET('Raw Data'!$A$3,MATCH($A54,'Raw Data'!$B$4:$B$185,0),MATCH(E$4,'Raw Data'!$3:$3,0)-1))</f>
        <v/>
      </c>
      <c r="J54" s="103" t="n">
        <f aca="true" t="array" ref="J54:J54">IFERROR(_xlfn.QUARTILE.INC(IF(ISNUMBER(OFFSET('Data transformed'!$N$4,MATCH('outliers treatment'!$A54,'Data transformed'!$A$5:$A$185),1,1,COUNTA('Data transformed'!$O$4:$CX$4))),OFFSET('Data transformed'!$N$4,MATCH('outliers treatment'!$A54,'Data transformed'!$A$5:$A$185),1,1,COUNTA('Data transformed'!$O$4:$CX$4))),1),"")</f>
        <v>3</v>
      </c>
      <c r="K54" s="103" t="n">
        <f aca="true" t="array" ref="K54:K54">IFERROR(_xlfn.QUARTILE.INC(IF(ISNUMBER(OFFSET('Data transformed'!$N$4,MATCH('outliers treatment'!$A54,'Data transformed'!$A$5:$A$185),1,1,COUNTA('Data transformed'!$O$4:$CX$4))),OFFSET('Data transformed'!$N$4,MATCH('outliers treatment'!$A54,'Data transformed'!$A$5:$A$185),1,1,COUNTA('Data transformed'!$O$4:$CX$4))),3),"")</f>
        <v>3</v>
      </c>
      <c r="L54" s="103" t="n">
        <f aca="false">IFERROR(K54-J54,"")</f>
        <v>0</v>
      </c>
      <c r="M54" s="103" t="n">
        <v>0</v>
      </c>
      <c r="N54" s="103" t="n">
        <v>3</v>
      </c>
      <c r="P54" s="105" t="n">
        <f aca="false" t="array" ref="P54:P54">IFERROR(SKEW(IF(ISNUMBER(T54:CU54),T54:CU54,"")),"")</f>
        <v>-1.89564143893881</v>
      </c>
      <c r="Q54" s="103" t="n">
        <f aca="true">IF(ISBLANK(OFFSET('Data above threshold'!$A$4,MATCH('Data above threshold'!$A53,'Data above threshold'!$A$5:$A$185,0),MATCH('Data above threshold'!N$4,'Data above threshold'!$4:$4,0)-1)),1,OFFSET('Data above threshold'!$A$4,MATCH('Data above threshold'!$A53,'Data above threshold'!$A$5:$A$185,0),MATCH('Data above threshold'!N$4,'Data above threshold'!$4:$4,0)-1))</f>
        <v>0</v>
      </c>
      <c r="R54" s="103" t="n">
        <f aca="false">IF($J54="","",COUNTIF(T54:CU54,M54)+ COUNTIF(T54:CQ54,N54))</f>
        <v>67</v>
      </c>
      <c r="S54" s="106" t="n">
        <f aca="false" t="array" ref="S54:S54">IF(B54&lt;4,"",1-IFERROR(SUM(ISNUMBER(T54:CU54)*(1-$T$3:$CU$3))/COUNTIF($T$3:$CU$3,0),0))</f>
        <v>0</v>
      </c>
      <c r="T54" s="103" t="n">
        <f aca="true">IF($J54="","",IF(ISNUMBER(OFFSET('Data transformed'!$A$4,MATCH($A54,'Data transformed'!$A$5:$A$185,0),MATCH(T$4,'Data transformed'!$4:$4,0)-1)), MIN(MAX(OFFSET('Data transformed'!$A$4,MATCH($A54,'Data transformed'!$A$5:$A$185,0),MATCH(T$4,'Data transformed'!$4:$4,0)-1),$M54),$N54),"NA"))</f>
        <v>3</v>
      </c>
      <c r="U54" s="103" t="n">
        <f aca="true">IF($J54="","",IF(ISNUMBER(OFFSET('Data transformed'!$A$4,MATCH($A54,'Data transformed'!$A$5:$A$185,0),MATCH(U$4,'Data transformed'!$4:$4,0)-1)), MIN(MAX(OFFSET('Data transformed'!$A$4,MATCH($A54,'Data transformed'!$A$5:$A$185,0),MATCH(U$4,'Data transformed'!$4:$4,0)-1),$M54),$N54),"NA"))</f>
        <v>3</v>
      </c>
      <c r="V54" s="103" t="n">
        <f aca="true">IF($J54="","",IF(ISNUMBER(OFFSET('Data transformed'!$A$4,MATCH($A54,'Data transformed'!$A$5:$A$185,0),MATCH(V$4,'Data transformed'!$4:$4,0)-1)), MIN(MAX(OFFSET('Data transformed'!$A$4,MATCH($A54,'Data transformed'!$A$5:$A$185,0),MATCH(V$4,'Data transformed'!$4:$4,0)-1),$M54),$N54),"NA"))</f>
        <v>3</v>
      </c>
      <c r="W54" s="103" t="n">
        <f aca="true">IF($J54="","",IF(ISNUMBER(OFFSET('Data transformed'!$A$4,MATCH($A54,'Data transformed'!$A$5:$A$185,0),MATCH(W$4,'Data transformed'!$4:$4,0)-1)), MIN(MAX(OFFSET('Data transformed'!$A$4,MATCH($A54,'Data transformed'!$A$5:$A$185,0),MATCH(W$4,'Data transformed'!$4:$4,0)-1),$M54),$N54),"NA"))</f>
        <v>3</v>
      </c>
      <c r="X54" s="103" t="n">
        <f aca="true">IF($J54="","",IF(ISNUMBER(OFFSET('Data transformed'!$A$4,MATCH($A54,'Data transformed'!$A$5:$A$185,0),MATCH(X$4,'Data transformed'!$4:$4,0)-1)), MIN(MAX(OFFSET('Data transformed'!$A$4,MATCH($A54,'Data transformed'!$A$5:$A$185,0),MATCH(X$4,'Data transformed'!$4:$4,0)-1),$M54),$N54),"NA"))</f>
        <v>3</v>
      </c>
      <c r="Y54" s="103" t="n">
        <f aca="true">IF($J54="","",IF(ISNUMBER(OFFSET('Data transformed'!$A$4,MATCH($A54,'Data transformed'!$A$5:$A$185,0),MATCH(Y$4,'Data transformed'!$4:$4,0)-1)), MIN(MAX(OFFSET('Data transformed'!$A$4,MATCH($A54,'Data transformed'!$A$5:$A$185,0),MATCH(Y$4,'Data transformed'!$4:$4,0)-1),$M54),$N54),"NA"))</f>
        <v>2</v>
      </c>
      <c r="Z54" s="103" t="n">
        <f aca="true">IF($J54="","",IF(ISNUMBER(OFFSET('Data transformed'!$A$4,MATCH($A54,'Data transformed'!$A$5:$A$185,0),MATCH(Z$4,'Data transformed'!$4:$4,0)-1)), MIN(MAX(OFFSET('Data transformed'!$A$4,MATCH($A54,'Data transformed'!$A$5:$A$185,0),MATCH(Z$4,'Data transformed'!$4:$4,0)-1),$M54),$N54),"NA"))</f>
        <v>3</v>
      </c>
      <c r="AA54" s="103" t="n">
        <f aca="true">IF($J54="","",IF(ISNUMBER(OFFSET('Data transformed'!$A$4,MATCH($A54,'Data transformed'!$A$5:$A$185,0),MATCH(AA$4,'Data transformed'!$4:$4,0)-1)), MIN(MAX(OFFSET('Data transformed'!$A$4,MATCH($A54,'Data transformed'!$A$5:$A$185,0),MATCH(AA$4,'Data transformed'!$4:$4,0)-1),$M54),$N54),"NA"))</f>
        <v>3</v>
      </c>
      <c r="AB54" s="103" t="n">
        <f aca="true">IF($J54="","",IF(ISNUMBER(OFFSET('Data transformed'!$A$4,MATCH($A54,'Data transformed'!$A$5:$A$185,0),MATCH(AB$4,'Data transformed'!$4:$4,0)-1)), MIN(MAX(OFFSET('Data transformed'!$A$4,MATCH($A54,'Data transformed'!$A$5:$A$185,0),MATCH(AB$4,'Data transformed'!$4:$4,0)-1),$M54),$N54),"NA"))</f>
        <v>3</v>
      </c>
      <c r="AC54" s="103" t="n">
        <f aca="true">IF($J54="","",IF(ISNUMBER(OFFSET('Data transformed'!$A$4,MATCH($A54,'Data transformed'!$A$5:$A$185,0),MATCH(AC$4,'Data transformed'!$4:$4,0)-1)), MIN(MAX(OFFSET('Data transformed'!$A$4,MATCH($A54,'Data transformed'!$A$5:$A$185,0),MATCH(AC$4,'Data transformed'!$4:$4,0)-1),$M54),$N54),"NA"))</f>
        <v>3</v>
      </c>
      <c r="AD54" s="103" t="n">
        <f aca="true">IF($J54="","",IF(ISNUMBER(OFFSET('Data transformed'!$A$4,MATCH($A54,'Data transformed'!$A$5:$A$185,0),MATCH(AD$4,'Data transformed'!$4:$4,0)-1)), MIN(MAX(OFFSET('Data transformed'!$A$4,MATCH($A54,'Data transformed'!$A$5:$A$185,0),MATCH(AD$4,'Data transformed'!$4:$4,0)-1),$M54),$N54),"NA"))</f>
        <v>3</v>
      </c>
      <c r="AE54" s="103" t="n">
        <f aca="true">IF($J54="","",IF(ISNUMBER(OFFSET('Data transformed'!$A$4,MATCH($A54,'Data transformed'!$A$5:$A$185,0),MATCH(AE$4,'Data transformed'!$4:$4,0)-1)), MIN(MAX(OFFSET('Data transformed'!$A$4,MATCH($A54,'Data transformed'!$A$5:$A$185,0),MATCH(AE$4,'Data transformed'!$4:$4,0)-1),$M54),$N54),"NA"))</f>
        <v>3</v>
      </c>
      <c r="AF54" s="103" t="n">
        <f aca="true">IF($J54="","",IF(ISNUMBER(OFFSET('Data transformed'!$A$4,MATCH($A54,'Data transformed'!$A$5:$A$185,0),MATCH(AF$4,'Data transformed'!$4:$4,0)-1)), MIN(MAX(OFFSET('Data transformed'!$A$4,MATCH($A54,'Data transformed'!$A$5:$A$185,0),MATCH(AF$4,'Data transformed'!$4:$4,0)-1),$M54),$N54),"NA"))</f>
        <v>3</v>
      </c>
      <c r="AG54" s="103" t="n">
        <f aca="true">IF($J54="","",IF(ISNUMBER(OFFSET('Data transformed'!$A$4,MATCH($A54,'Data transformed'!$A$5:$A$185,0),MATCH(AG$4,'Data transformed'!$4:$4,0)-1)), MIN(MAX(OFFSET('Data transformed'!$A$4,MATCH($A54,'Data transformed'!$A$5:$A$185,0),MATCH(AG$4,'Data transformed'!$4:$4,0)-1),$M54),$N54),"NA"))</f>
        <v>0</v>
      </c>
      <c r="AH54" s="103" t="n">
        <f aca="true">IF($J54="","",IF(ISNUMBER(OFFSET('Data transformed'!$A$4,MATCH($A54,'Data transformed'!$A$5:$A$185,0),MATCH(AH$4,'Data transformed'!$4:$4,0)-1)), MIN(MAX(OFFSET('Data transformed'!$A$4,MATCH($A54,'Data transformed'!$A$5:$A$185,0),MATCH(AH$4,'Data transformed'!$4:$4,0)-1),$M54),$N54),"NA"))</f>
        <v>3</v>
      </c>
      <c r="AI54" s="103" t="n">
        <f aca="true">IF($J54="","",IF(ISNUMBER(OFFSET('Data transformed'!$A$4,MATCH($A54,'Data transformed'!$A$5:$A$185,0),MATCH(AI$4,'Data transformed'!$4:$4,0)-1)), MIN(MAX(OFFSET('Data transformed'!$A$4,MATCH($A54,'Data transformed'!$A$5:$A$185,0),MATCH(AI$4,'Data transformed'!$4:$4,0)-1),$M54),$N54),"NA"))</f>
        <v>3</v>
      </c>
      <c r="AJ54" s="103" t="n">
        <f aca="true">IF($J54="","",IF(ISNUMBER(OFFSET('Data transformed'!$A$4,MATCH($A54,'Data transformed'!$A$5:$A$185,0),MATCH(AJ$4,'Data transformed'!$4:$4,0)-1)), MIN(MAX(OFFSET('Data transformed'!$A$4,MATCH($A54,'Data transformed'!$A$5:$A$185,0),MATCH(AJ$4,'Data transformed'!$4:$4,0)-1),$M54),$N54),"NA"))</f>
        <v>3</v>
      </c>
      <c r="AK54" s="103" t="n">
        <f aca="true">IF($J54="","",IF(ISNUMBER(OFFSET('Data transformed'!$A$4,MATCH($A54,'Data transformed'!$A$5:$A$185,0),MATCH(AK$4,'Data transformed'!$4:$4,0)-1)), MIN(MAX(OFFSET('Data transformed'!$A$4,MATCH($A54,'Data transformed'!$A$5:$A$185,0),MATCH(AK$4,'Data transformed'!$4:$4,0)-1),$M54),$N54),"NA"))</f>
        <v>3</v>
      </c>
      <c r="AL54" s="103" t="n">
        <f aca="true">IF($J54="","",IF(ISNUMBER(OFFSET('Data transformed'!$A$4,MATCH($A54,'Data transformed'!$A$5:$A$185,0),MATCH(AL$4,'Data transformed'!$4:$4,0)-1)), MIN(MAX(OFFSET('Data transformed'!$A$4,MATCH($A54,'Data transformed'!$A$5:$A$185,0),MATCH(AL$4,'Data transformed'!$4:$4,0)-1),$M54),$N54),"NA"))</f>
        <v>3</v>
      </c>
      <c r="AM54" s="103" t="n">
        <f aca="true">IF($J54="","",IF(ISNUMBER(OFFSET('Data transformed'!$A$4,MATCH($A54,'Data transformed'!$A$5:$A$185,0),MATCH(AM$4,'Data transformed'!$4:$4,0)-1)), MIN(MAX(OFFSET('Data transformed'!$A$4,MATCH($A54,'Data transformed'!$A$5:$A$185,0),MATCH(AM$4,'Data transformed'!$4:$4,0)-1),$M54),$N54),"NA"))</f>
        <v>3</v>
      </c>
      <c r="AN54" s="103" t="n">
        <f aca="true">IF($J54="","",IF(ISNUMBER(OFFSET('Data transformed'!$A$4,MATCH($A54,'Data transformed'!$A$5:$A$185,0),MATCH(AN$4,'Data transformed'!$4:$4,0)-1)), MIN(MAX(OFFSET('Data transformed'!$A$4,MATCH($A54,'Data transformed'!$A$5:$A$185,0),MATCH(AN$4,'Data transformed'!$4:$4,0)-1),$M54),$N54),"NA"))</f>
        <v>3</v>
      </c>
      <c r="AO54" s="103" t="n">
        <f aca="true">IF($J54="","",IF(ISNUMBER(OFFSET('Data transformed'!$A$4,MATCH($A54,'Data transformed'!$A$5:$A$185,0),MATCH(AO$4,'Data transformed'!$4:$4,0)-1)), MIN(MAX(OFFSET('Data transformed'!$A$4,MATCH($A54,'Data transformed'!$A$5:$A$185,0),MATCH(AO$4,'Data transformed'!$4:$4,0)-1),$M54),$N54),"NA"))</f>
        <v>3</v>
      </c>
      <c r="AP54" s="103" t="n">
        <f aca="true">IF($J54="","",IF(ISNUMBER(OFFSET('Data transformed'!$A$4,MATCH($A54,'Data transformed'!$A$5:$A$185,0),MATCH(AP$4,'Data transformed'!$4:$4,0)-1)), MIN(MAX(OFFSET('Data transformed'!$A$4,MATCH($A54,'Data transformed'!$A$5:$A$185,0),MATCH(AP$4,'Data transformed'!$4:$4,0)-1),$M54),$N54),"NA"))</f>
        <v>3</v>
      </c>
      <c r="AQ54" s="103" t="n">
        <f aca="true">IF($J54="","",IF(ISNUMBER(OFFSET('Data transformed'!$A$4,MATCH($A54,'Data transformed'!$A$5:$A$185,0),MATCH(AQ$4,'Data transformed'!$4:$4,0)-1)), MIN(MAX(OFFSET('Data transformed'!$A$4,MATCH($A54,'Data transformed'!$A$5:$A$185,0),MATCH(AQ$4,'Data transformed'!$4:$4,0)-1),$M54),$N54),"NA"))</f>
        <v>3</v>
      </c>
      <c r="AR54" s="103" t="n">
        <f aca="true">IF($J54="","",IF(ISNUMBER(OFFSET('Data transformed'!$A$4,MATCH($A54,'Data transformed'!$A$5:$A$185,0),MATCH(AR$4,'Data transformed'!$4:$4,0)-1)), MIN(MAX(OFFSET('Data transformed'!$A$4,MATCH($A54,'Data transformed'!$A$5:$A$185,0),MATCH(AR$4,'Data transformed'!$4:$4,0)-1),$M54),$N54),"NA"))</f>
        <v>3</v>
      </c>
      <c r="AS54" s="103" t="n">
        <f aca="true">IF($J54="","",IF(ISNUMBER(OFFSET('Data transformed'!$A$4,MATCH($A54,'Data transformed'!$A$5:$A$185,0),MATCH(AS$4,'Data transformed'!$4:$4,0)-1)), MIN(MAX(OFFSET('Data transformed'!$A$4,MATCH($A54,'Data transformed'!$A$5:$A$185,0),MATCH(AS$4,'Data transformed'!$4:$4,0)-1),$M54),$N54),"NA"))</f>
        <v>3</v>
      </c>
      <c r="AT54" s="103" t="n">
        <f aca="true">IF($J54="","",IF(ISNUMBER(OFFSET('Data transformed'!$A$4,MATCH($A54,'Data transformed'!$A$5:$A$185,0),MATCH(AT$4,'Data transformed'!$4:$4,0)-1)), MIN(MAX(OFFSET('Data transformed'!$A$4,MATCH($A54,'Data transformed'!$A$5:$A$185,0),MATCH(AT$4,'Data transformed'!$4:$4,0)-1),$M54),$N54),"NA"))</f>
        <v>3</v>
      </c>
      <c r="AU54" s="103" t="n">
        <f aca="true">IF($J54="","",IF(ISNUMBER(OFFSET('Data transformed'!$A$4,MATCH($A54,'Data transformed'!$A$5:$A$185,0),MATCH(AU$4,'Data transformed'!$4:$4,0)-1)), MIN(MAX(OFFSET('Data transformed'!$A$4,MATCH($A54,'Data transformed'!$A$5:$A$185,0),MATCH(AU$4,'Data transformed'!$4:$4,0)-1),$M54),$N54),"NA"))</f>
        <v>0</v>
      </c>
      <c r="AV54" s="103" t="n">
        <f aca="true">IF($J54="","",IF(ISNUMBER(OFFSET('Data transformed'!$A$4,MATCH($A54,'Data transformed'!$A$5:$A$185,0),MATCH(AV$4,'Data transformed'!$4:$4,0)-1)), MIN(MAX(OFFSET('Data transformed'!$A$4,MATCH($A54,'Data transformed'!$A$5:$A$185,0),MATCH(AV$4,'Data transformed'!$4:$4,0)-1),$M54),$N54),"NA"))</f>
        <v>0</v>
      </c>
      <c r="AW54" s="103" t="n">
        <f aca="true">IF($J54="","",IF(ISNUMBER(OFFSET('Data transformed'!$A$4,MATCH($A54,'Data transformed'!$A$5:$A$185,0),MATCH(AW$4,'Data transformed'!$4:$4,0)-1)), MIN(MAX(OFFSET('Data transformed'!$A$4,MATCH($A54,'Data transformed'!$A$5:$A$185,0),MATCH(AW$4,'Data transformed'!$4:$4,0)-1),$M54),$N54),"NA"))</f>
        <v>1</v>
      </c>
      <c r="AX54" s="103" t="n">
        <f aca="true">IF($J54="","",IF(ISNUMBER(OFFSET('Data transformed'!$A$4,MATCH($A54,'Data transformed'!$A$5:$A$185,0),MATCH(AX$4,'Data transformed'!$4:$4,0)-1)), MIN(MAX(OFFSET('Data transformed'!$A$4,MATCH($A54,'Data transformed'!$A$5:$A$185,0),MATCH(AX$4,'Data transformed'!$4:$4,0)-1),$M54),$N54),"NA"))</f>
        <v>3</v>
      </c>
      <c r="AY54" s="103" t="n">
        <f aca="true">IF($J54="","",IF(ISNUMBER(OFFSET('Data transformed'!$A$4,MATCH($A54,'Data transformed'!$A$5:$A$185,0),MATCH(AY$4,'Data transformed'!$4:$4,0)-1)), MIN(MAX(OFFSET('Data transformed'!$A$4,MATCH($A54,'Data transformed'!$A$5:$A$185,0),MATCH(AY$4,'Data transformed'!$4:$4,0)-1),$M54),$N54),"NA"))</f>
        <v>3</v>
      </c>
      <c r="AZ54" s="103" t="n">
        <f aca="true">IF($J54="","",IF(ISNUMBER(OFFSET('Data transformed'!$A$4,MATCH($A54,'Data transformed'!$A$5:$A$185,0),MATCH(AZ$4,'Data transformed'!$4:$4,0)-1)), MIN(MAX(OFFSET('Data transformed'!$A$4,MATCH($A54,'Data transformed'!$A$5:$A$185,0),MATCH(AZ$4,'Data transformed'!$4:$4,0)-1),$M54),$N54),"NA"))</f>
        <v>3</v>
      </c>
      <c r="BA54" s="103" t="n">
        <f aca="true">IF($J54="","",IF(ISNUMBER(OFFSET('Data transformed'!$A$4,MATCH($A54,'Data transformed'!$A$5:$A$185,0),MATCH(BA$4,'Data transformed'!$4:$4,0)-1)), MIN(MAX(OFFSET('Data transformed'!$A$4,MATCH($A54,'Data transformed'!$A$5:$A$185,0),MATCH(BA$4,'Data transformed'!$4:$4,0)-1),$M54),$N54),"NA"))</f>
        <v>3</v>
      </c>
      <c r="BB54" s="103" t="n">
        <f aca="true">IF($J54="","",IF(ISNUMBER(OFFSET('Data transformed'!$A$4,MATCH($A54,'Data transformed'!$A$5:$A$185,0),MATCH(BB$4,'Data transformed'!$4:$4,0)-1)), MIN(MAX(OFFSET('Data transformed'!$A$4,MATCH($A54,'Data transformed'!$A$5:$A$185,0),MATCH(BB$4,'Data transformed'!$4:$4,0)-1),$M54),$N54),"NA"))</f>
        <v>3</v>
      </c>
      <c r="BC54" s="103" t="n">
        <f aca="true">IF($J54="","",IF(ISNUMBER(OFFSET('Data transformed'!$A$4,MATCH($A54,'Data transformed'!$A$5:$A$185,0),MATCH(BC$4,'Data transformed'!$4:$4,0)-1)), MIN(MAX(OFFSET('Data transformed'!$A$4,MATCH($A54,'Data transformed'!$A$5:$A$185,0),MATCH(BC$4,'Data transformed'!$4:$4,0)-1),$M54),$N54),"NA"))</f>
        <v>3</v>
      </c>
      <c r="BD54" s="103" t="n">
        <f aca="true">IF($J54="","",IF(ISNUMBER(OFFSET('Data transformed'!$A$4,MATCH($A54,'Data transformed'!$A$5:$A$185,0),MATCH(BD$4,'Data transformed'!$4:$4,0)-1)), MIN(MAX(OFFSET('Data transformed'!$A$4,MATCH($A54,'Data transformed'!$A$5:$A$185,0),MATCH(BD$4,'Data transformed'!$4:$4,0)-1),$M54),$N54),"NA"))</f>
        <v>3</v>
      </c>
      <c r="BE54" s="103" t="n">
        <f aca="true">IF($J54="","",IF(ISNUMBER(OFFSET('Data transformed'!$A$4,MATCH($A54,'Data transformed'!$A$5:$A$185,0),MATCH(BE$4,'Data transformed'!$4:$4,0)-1)), MIN(MAX(OFFSET('Data transformed'!$A$4,MATCH($A54,'Data transformed'!$A$5:$A$185,0),MATCH(BE$4,'Data transformed'!$4:$4,0)-1),$M54),$N54),"NA"))</f>
        <v>3</v>
      </c>
      <c r="BF54" s="103" t="n">
        <f aca="true">IF($J54="","",IF(ISNUMBER(OFFSET('Data transformed'!$A$4,MATCH($A54,'Data transformed'!$A$5:$A$185,0),MATCH(BF$4,'Data transformed'!$4:$4,0)-1)), MIN(MAX(OFFSET('Data transformed'!$A$4,MATCH($A54,'Data transformed'!$A$5:$A$185,0),MATCH(BF$4,'Data transformed'!$4:$4,0)-1),$M54),$N54),"NA"))</f>
        <v>3</v>
      </c>
      <c r="BG54" s="103" t="n">
        <f aca="true">IF($J54="","",IF(ISNUMBER(OFFSET('Data transformed'!$A$4,MATCH($A54,'Data transformed'!$A$5:$A$185,0),MATCH(BG$4,'Data transformed'!$4:$4,0)-1)), MIN(MAX(OFFSET('Data transformed'!$A$4,MATCH($A54,'Data transformed'!$A$5:$A$185,0),MATCH(BG$4,'Data transformed'!$4:$4,0)-1),$M54),$N54),"NA"))</f>
        <v>3</v>
      </c>
      <c r="BH54" s="103" t="n">
        <f aca="true">IF($J54="","",IF(ISNUMBER(OFFSET('Data transformed'!$A$4,MATCH($A54,'Data transformed'!$A$5:$A$185,0),MATCH(BH$4,'Data transformed'!$4:$4,0)-1)), MIN(MAX(OFFSET('Data transformed'!$A$4,MATCH($A54,'Data transformed'!$A$5:$A$185,0),MATCH(BH$4,'Data transformed'!$4:$4,0)-1),$M54),$N54),"NA"))</f>
        <v>3</v>
      </c>
      <c r="BI54" s="103" t="n">
        <f aca="true">IF($J54="","",IF(ISNUMBER(OFFSET('Data transformed'!$A$4,MATCH($A54,'Data transformed'!$A$5:$A$185,0),MATCH(BI$4,'Data transformed'!$4:$4,0)-1)), MIN(MAX(OFFSET('Data transformed'!$A$4,MATCH($A54,'Data transformed'!$A$5:$A$185,0),MATCH(BI$4,'Data transformed'!$4:$4,0)-1),$M54),$N54),"NA"))</f>
        <v>3</v>
      </c>
      <c r="BJ54" s="103" t="n">
        <f aca="true">IF($J54="","",IF(ISNUMBER(OFFSET('Data transformed'!$A$4,MATCH($A54,'Data transformed'!$A$5:$A$185,0),MATCH(BJ$4,'Data transformed'!$4:$4,0)-1)), MIN(MAX(OFFSET('Data transformed'!$A$4,MATCH($A54,'Data transformed'!$A$5:$A$185,0),MATCH(BJ$4,'Data transformed'!$4:$4,0)-1),$M54),$N54),"NA"))</f>
        <v>3</v>
      </c>
      <c r="BK54" s="103" t="n">
        <f aca="true">IF($J54="","",IF(ISNUMBER(OFFSET('Data transformed'!$A$4,MATCH($A54,'Data transformed'!$A$5:$A$185,0),MATCH(BK$4,'Data transformed'!$4:$4,0)-1)), MIN(MAX(OFFSET('Data transformed'!$A$4,MATCH($A54,'Data transformed'!$A$5:$A$185,0),MATCH(BK$4,'Data transformed'!$4:$4,0)-1),$M54),$N54),"NA"))</f>
        <v>1</v>
      </c>
      <c r="BL54" s="103" t="n">
        <f aca="true">IF($J54="","",IF(ISNUMBER(OFFSET('Data transformed'!$A$4,MATCH($A54,'Data transformed'!$A$5:$A$185,0),MATCH(BL$4,'Data transformed'!$4:$4,0)-1)), MIN(MAX(OFFSET('Data transformed'!$A$4,MATCH($A54,'Data transformed'!$A$5:$A$185,0),MATCH(BL$4,'Data transformed'!$4:$4,0)-1),$M54),$N54),"NA"))</f>
        <v>1</v>
      </c>
      <c r="BM54" s="103" t="n">
        <f aca="true">IF($J54="","",IF(ISNUMBER(OFFSET('Data transformed'!$A$4,MATCH($A54,'Data transformed'!$A$5:$A$185,0),MATCH(BM$4,'Data transformed'!$4:$4,0)-1)), MIN(MAX(OFFSET('Data transformed'!$A$4,MATCH($A54,'Data transformed'!$A$5:$A$185,0),MATCH(BM$4,'Data transformed'!$4:$4,0)-1),$M54),$N54),"NA"))</f>
        <v>3</v>
      </c>
      <c r="BN54" s="103" t="n">
        <f aca="true">IF($J54="","",IF(ISNUMBER(OFFSET('Data transformed'!$A$4,MATCH($A54,'Data transformed'!$A$5:$A$185,0),MATCH(BN$4,'Data transformed'!$4:$4,0)-1)), MIN(MAX(OFFSET('Data transformed'!$A$4,MATCH($A54,'Data transformed'!$A$5:$A$185,0),MATCH(BN$4,'Data transformed'!$4:$4,0)-1),$M54),$N54),"NA"))</f>
        <v>3</v>
      </c>
      <c r="BO54" s="103" t="n">
        <f aca="true">IF($J54="","",IF(ISNUMBER(OFFSET('Data transformed'!$A$4,MATCH($A54,'Data transformed'!$A$5:$A$185,0),MATCH(BO$4,'Data transformed'!$4:$4,0)-1)), MIN(MAX(OFFSET('Data transformed'!$A$4,MATCH($A54,'Data transformed'!$A$5:$A$185,0),MATCH(BO$4,'Data transformed'!$4:$4,0)-1),$M54),$N54),"NA"))</f>
        <v>3</v>
      </c>
      <c r="BP54" s="103" t="n">
        <f aca="true">IF($J54="","",IF(ISNUMBER(OFFSET('Data transformed'!$A$4,MATCH($A54,'Data transformed'!$A$5:$A$185,0),MATCH(BP$4,'Data transformed'!$4:$4,0)-1)), MIN(MAX(OFFSET('Data transformed'!$A$4,MATCH($A54,'Data transformed'!$A$5:$A$185,0),MATCH(BP$4,'Data transformed'!$4:$4,0)-1),$M54),$N54),"NA"))</f>
        <v>1</v>
      </c>
      <c r="BQ54" s="103" t="n">
        <f aca="true">IF($J54="","",IF(ISNUMBER(OFFSET('Data transformed'!$A$4,MATCH($A54,'Data transformed'!$A$5:$A$185,0),MATCH(BQ$4,'Data transformed'!$4:$4,0)-1)), MIN(MAX(OFFSET('Data transformed'!$A$4,MATCH($A54,'Data transformed'!$A$5:$A$185,0),MATCH(BQ$4,'Data transformed'!$4:$4,0)-1),$M54),$N54),"NA"))</f>
        <v>3</v>
      </c>
      <c r="BR54" s="103" t="n">
        <f aca="true">IF($J54="","",IF(ISNUMBER(OFFSET('Data transformed'!$A$4,MATCH($A54,'Data transformed'!$A$5:$A$185,0),MATCH(BR$4,'Data transformed'!$4:$4,0)-1)), MIN(MAX(OFFSET('Data transformed'!$A$4,MATCH($A54,'Data transformed'!$A$5:$A$185,0),MATCH(BR$4,'Data transformed'!$4:$4,0)-1),$M54),$N54),"NA"))</f>
        <v>3</v>
      </c>
      <c r="BS54" s="103" t="n">
        <f aca="true">IF($J54="","",IF(ISNUMBER(OFFSET('Data transformed'!$A$4,MATCH($A54,'Data transformed'!$A$5:$A$185,0),MATCH(BS$4,'Data transformed'!$4:$4,0)-1)), MIN(MAX(OFFSET('Data transformed'!$A$4,MATCH($A54,'Data transformed'!$A$5:$A$185,0),MATCH(BS$4,'Data transformed'!$4:$4,0)-1),$M54),$N54),"NA"))</f>
        <v>3</v>
      </c>
      <c r="BT54" s="103" t="n">
        <f aca="true">IF($J54="","",IF(ISNUMBER(OFFSET('Data transformed'!$A$4,MATCH($A54,'Data transformed'!$A$5:$A$185,0),MATCH(BT$4,'Data transformed'!$4:$4,0)-1)), MIN(MAX(OFFSET('Data transformed'!$A$4,MATCH($A54,'Data transformed'!$A$5:$A$185,0),MATCH(BT$4,'Data transformed'!$4:$4,0)-1),$M54),$N54),"NA"))</f>
        <v>3</v>
      </c>
      <c r="BU54" s="103" t="n">
        <f aca="true">IF($J54="","",IF(ISNUMBER(OFFSET('Data transformed'!$A$4,MATCH($A54,'Data transformed'!$A$5:$A$185,0),MATCH(BU$4,'Data transformed'!$4:$4,0)-1)), MIN(MAX(OFFSET('Data transformed'!$A$4,MATCH($A54,'Data transformed'!$A$5:$A$185,0),MATCH(BU$4,'Data transformed'!$4:$4,0)-1),$M54),$N54),"NA"))</f>
        <v>3</v>
      </c>
      <c r="BV54" s="103" t="n">
        <f aca="true">IF($J54="","",IF(ISNUMBER(OFFSET('Data transformed'!$A$4,MATCH($A54,'Data transformed'!$A$5:$A$185,0),MATCH(BV$4,'Data transformed'!$4:$4,0)-1)), MIN(MAX(OFFSET('Data transformed'!$A$4,MATCH($A54,'Data transformed'!$A$5:$A$185,0),MATCH(BV$4,'Data transformed'!$4:$4,0)-1),$M54),$N54),"NA"))</f>
        <v>3</v>
      </c>
      <c r="BW54" s="103" t="n">
        <f aca="true">IF($J54="","",IF(ISNUMBER(OFFSET('Data transformed'!$A$4,MATCH($A54,'Data transformed'!$A$5:$A$185,0),MATCH(BW$4,'Data transformed'!$4:$4,0)-1)), MIN(MAX(OFFSET('Data transformed'!$A$4,MATCH($A54,'Data transformed'!$A$5:$A$185,0),MATCH(BW$4,'Data transformed'!$4:$4,0)-1),$M54),$N54),"NA"))</f>
        <v>3</v>
      </c>
      <c r="BX54" s="103" t="n">
        <f aca="true">IF($J54="","",IF(ISNUMBER(OFFSET('Data transformed'!$A$4,MATCH($A54,'Data transformed'!$A$5:$A$185,0),MATCH(BX$4,'Data transformed'!$4:$4,0)-1)), MIN(MAX(OFFSET('Data transformed'!$A$4,MATCH($A54,'Data transformed'!$A$5:$A$185,0),MATCH(BX$4,'Data transformed'!$4:$4,0)-1),$M54),$N54),"NA"))</f>
        <v>3</v>
      </c>
      <c r="BY54" s="103" t="n">
        <f aca="true">IF($J54="","",IF(ISNUMBER(OFFSET('Data transformed'!$A$4,MATCH($A54,'Data transformed'!$A$5:$A$185,0),MATCH(BY$4,'Data transformed'!$4:$4,0)-1)), MIN(MAX(OFFSET('Data transformed'!$A$4,MATCH($A54,'Data transformed'!$A$5:$A$185,0),MATCH(BY$4,'Data transformed'!$4:$4,0)-1),$M54),$N54),"NA"))</f>
        <v>1</v>
      </c>
      <c r="BZ54" s="103" t="n">
        <f aca="true">IF($J54="","",IF(ISNUMBER(OFFSET('Data transformed'!$A$4,MATCH($A54,'Data transformed'!$A$5:$A$185,0),MATCH(BZ$4,'Data transformed'!$4:$4,0)-1)), MIN(MAX(OFFSET('Data transformed'!$A$4,MATCH($A54,'Data transformed'!$A$5:$A$185,0),MATCH(BZ$4,'Data transformed'!$4:$4,0)-1),$M54),$N54),"NA"))</f>
        <v>3</v>
      </c>
      <c r="CA54" s="103" t="n">
        <f aca="true">IF($J54="","",IF(ISNUMBER(OFFSET('Data transformed'!$A$4,MATCH($A54,'Data transformed'!$A$5:$A$185,0),MATCH(CA$4,'Data transformed'!$4:$4,0)-1)), MIN(MAX(OFFSET('Data transformed'!$A$4,MATCH($A54,'Data transformed'!$A$5:$A$185,0),MATCH(CA$4,'Data transformed'!$4:$4,0)-1),$M54),$N54),"NA"))</f>
        <v>3</v>
      </c>
      <c r="CB54" s="103" t="n">
        <f aca="true">IF($J54="","",IF(ISNUMBER(OFFSET('Data transformed'!$A$4,MATCH($A54,'Data transformed'!$A$5:$A$185,0),MATCH(CB$4,'Data transformed'!$4:$4,0)-1)), MIN(MAX(OFFSET('Data transformed'!$A$4,MATCH($A54,'Data transformed'!$A$5:$A$185,0),MATCH(CB$4,'Data transformed'!$4:$4,0)-1),$M54),$N54),"NA"))</f>
        <v>3</v>
      </c>
      <c r="CC54" s="103" t="n">
        <f aca="true">IF($J54="","",IF(ISNUMBER(OFFSET('Data transformed'!$A$4,MATCH($A54,'Data transformed'!$A$5:$A$185,0),MATCH(CC$4,'Data transformed'!$4:$4,0)-1)), MIN(MAX(OFFSET('Data transformed'!$A$4,MATCH($A54,'Data transformed'!$A$5:$A$185,0),MATCH(CC$4,'Data transformed'!$4:$4,0)-1),$M54),$N54),"NA"))</f>
        <v>3</v>
      </c>
      <c r="CD54" s="103" t="n">
        <f aca="true">IF($J54="","",IF(ISNUMBER(OFFSET('Data transformed'!$A$4,MATCH($A54,'Data transformed'!$A$5:$A$185,0),MATCH(CD$4,'Data transformed'!$4:$4,0)-1)), MIN(MAX(OFFSET('Data transformed'!$A$4,MATCH($A54,'Data transformed'!$A$5:$A$185,0),MATCH(CD$4,'Data transformed'!$4:$4,0)-1),$M54),$N54),"NA"))</f>
        <v>3</v>
      </c>
      <c r="CE54" s="103" t="n">
        <f aca="true">IF($J54="","",IF(ISNUMBER(OFFSET('Data transformed'!$A$4,MATCH($A54,'Data transformed'!$A$5:$A$185,0),MATCH(CE$4,'Data transformed'!$4:$4,0)-1)), MIN(MAX(OFFSET('Data transformed'!$A$4,MATCH($A54,'Data transformed'!$A$5:$A$185,0),MATCH(CE$4,'Data transformed'!$4:$4,0)-1),$M54),$N54),"NA"))</f>
        <v>3</v>
      </c>
      <c r="CF54" s="103" t="n">
        <f aca="true">IF($J54="","",IF(ISNUMBER(OFFSET('Data transformed'!$A$4,MATCH($A54,'Data transformed'!$A$5:$A$185,0),MATCH(CF$4,'Data transformed'!$4:$4,0)-1)), MIN(MAX(OFFSET('Data transformed'!$A$4,MATCH($A54,'Data transformed'!$A$5:$A$185,0),MATCH(CF$4,'Data transformed'!$4:$4,0)-1),$M54),$N54),"NA"))</f>
        <v>3</v>
      </c>
      <c r="CG54" s="103" t="n">
        <f aca="true">IF($J54="","",IF(ISNUMBER(OFFSET('Data transformed'!$A$4,MATCH($A54,'Data transformed'!$A$5:$A$185,0),MATCH(CG$4,'Data transformed'!$4:$4,0)-1)), MIN(MAX(OFFSET('Data transformed'!$A$4,MATCH($A54,'Data transformed'!$A$5:$A$185,0),MATCH(CG$4,'Data transformed'!$4:$4,0)-1),$M54),$N54),"NA"))</f>
        <v>3</v>
      </c>
      <c r="CH54" s="103" t="n">
        <f aca="true">IF($J54="","",IF(ISNUMBER(OFFSET('Data transformed'!$A$4,MATCH($A54,'Data transformed'!$A$5:$A$185,0),MATCH(CH$4,'Data transformed'!$4:$4,0)-1)), MIN(MAX(OFFSET('Data transformed'!$A$4,MATCH($A54,'Data transformed'!$A$5:$A$185,0),MATCH(CH$4,'Data transformed'!$4:$4,0)-1),$M54),$N54),"NA"))</f>
        <v>3</v>
      </c>
      <c r="CI54" s="103" t="n">
        <f aca="true">IF($J54="","",IF(ISNUMBER(OFFSET('Data transformed'!$A$4,MATCH($A54,'Data transformed'!$A$5:$A$185,0),MATCH(CI$4,'Data transformed'!$4:$4,0)-1)), MIN(MAX(OFFSET('Data transformed'!$A$4,MATCH($A54,'Data transformed'!$A$5:$A$185,0),MATCH(CI$4,'Data transformed'!$4:$4,0)-1),$M54),$N54),"NA"))</f>
        <v>1</v>
      </c>
      <c r="CJ54" s="103" t="n">
        <f aca="true">IF($J54="","",IF(ISNUMBER(OFFSET('Data transformed'!$A$4,MATCH($A54,'Data transformed'!$A$5:$A$185,0),MATCH(CJ$4,'Data transformed'!$4:$4,0)-1)), MIN(MAX(OFFSET('Data transformed'!$A$4,MATCH($A54,'Data transformed'!$A$5:$A$185,0),MATCH(CJ$4,'Data transformed'!$4:$4,0)-1),$M54),$N54),"NA"))</f>
        <v>3</v>
      </c>
      <c r="CK54" s="103" t="n">
        <f aca="true">IF($J54="","",IF(ISNUMBER(OFFSET('Data transformed'!$A$4,MATCH($A54,'Data transformed'!$A$5:$A$185,0),MATCH(CK$4,'Data transformed'!$4:$4,0)-1)), MIN(MAX(OFFSET('Data transformed'!$A$4,MATCH($A54,'Data transformed'!$A$5:$A$185,0),MATCH(CK$4,'Data transformed'!$4:$4,0)-1),$M54),$N54),"NA"))</f>
        <v>3</v>
      </c>
      <c r="CL54" s="103" t="n">
        <f aca="true">IF($J54="","",IF(ISNUMBER(OFFSET('Data transformed'!$A$4,MATCH($A54,'Data transformed'!$A$5:$A$185,0),MATCH(CL$4,'Data transformed'!$4:$4,0)-1)), MIN(MAX(OFFSET('Data transformed'!$A$4,MATCH($A54,'Data transformed'!$A$5:$A$185,0),MATCH(CL$4,'Data transformed'!$4:$4,0)-1),$M54),$N54),"NA"))</f>
        <v>1</v>
      </c>
      <c r="CM54" s="103" t="n">
        <f aca="true">IF($J54="","",IF(ISNUMBER(OFFSET('Data transformed'!$A$4,MATCH($A54,'Data transformed'!$A$5:$A$185,0),MATCH(CM$4,'Data transformed'!$4:$4,0)-1)), MIN(MAX(OFFSET('Data transformed'!$A$4,MATCH($A54,'Data transformed'!$A$5:$A$185,0),MATCH(CM$4,'Data transformed'!$4:$4,0)-1),$M54),$N54),"NA"))</f>
        <v>1</v>
      </c>
      <c r="CN54" s="103" t="n">
        <f aca="true">IF($J54="","",IF(ISNUMBER(OFFSET('Data transformed'!$A$4,MATCH($A54,'Data transformed'!$A$5:$A$185,0),MATCH(CN$4,'Data transformed'!$4:$4,0)-1)), MIN(MAX(OFFSET('Data transformed'!$A$4,MATCH($A54,'Data transformed'!$A$5:$A$185,0),MATCH(CN$4,'Data transformed'!$4:$4,0)-1),$M54),$N54),"NA"))</f>
        <v>1</v>
      </c>
      <c r="CO54" s="103" t="n">
        <f aca="true">IF($J54="","",IF(ISNUMBER(OFFSET('Data transformed'!$A$4,MATCH($A54,'Data transformed'!$A$5:$A$185,0),MATCH(CO$4,'Data transformed'!$4:$4,0)-1)), MIN(MAX(OFFSET('Data transformed'!$A$4,MATCH($A54,'Data transformed'!$A$5:$A$185,0),MATCH(CO$4,'Data transformed'!$4:$4,0)-1),$M54),$N54),"NA"))</f>
        <v>3</v>
      </c>
      <c r="CP54" s="103" t="n">
        <f aca="true">IF($J54="","",IF(ISNUMBER(OFFSET('Data transformed'!$A$4,MATCH($A54,'Data transformed'!$A$5:$A$185,0),MATCH(CP$4,'Data transformed'!$4:$4,0)-1)), MIN(MAX(OFFSET('Data transformed'!$A$4,MATCH($A54,'Data transformed'!$A$5:$A$185,0),MATCH(CP$4,'Data transformed'!$4:$4,0)-1),$M54),$N54),"NA"))</f>
        <v>3</v>
      </c>
      <c r="CQ54" s="103" t="n">
        <f aca="true">IF($J54="","",IF(ISNUMBER(OFFSET('Data transformed'!$A$4,MATCH($A54,'Data transformed'!$A$5:$A$185,0),MATCH(CQ$4,'Data transformed'!$4:$4,0)-1)), MIN(MAX(OFFSET('Data transformed'!$A$4,MATCH($A54,'Data transformed'!$A$5:$A$185,0),MATCH(CQ$4,'Data transformed'!$4:$4,0)-1),$M54),$N54),"NA"))</f>
        <v>3</v>
      </c>
      <c r="CR54" s="103" t="n">
        <f aca="true">IF($J54="","",IF(ISNUMBER(OFFSET('Data transformed'!$A$4,MATCH($A54,'Data transformed'!$A$5:$A$185,0),MATCH(CR$4,'Data transformed'!$4:$4,0)-1)), MIN(MAX(OFFSET('Data transformed'!$A$4,MATCH($A54,'Data transformed'!$A$5:$A$185,0),MATCH(CR$4,'Data transformed'!$4:$4,0)-1),$M54),$N54),"NA"))</f>
        <v>3</v>
      </c>
      <c r="CS54" s="103" t="n">
        <f aca="true">IF($J54="","",IF(ISNUMBER(OFFSET('Data transformed'!$A$4,MATCH($A54,'Data transformed'!$A$5:$A$185,0),MATCH(CS$4,'Data transformed'!$4:$4,0)-1)), MIN(MAX(OFFSET('Data transformed'!$A$4,MATCH($A54,'Data transformed'!$A$5:$A$185,0),MATCH(CS$4,'Data transformed'!$4:$4,0)-1),$M54),$N54),"NA"))</f>
        <v>0</v>
      </c>
      <c r="CT54" s="103" t="n">
        <f aca="true">IF($J54="","",IF(ISNUMBER(OFFSET('Data transformed'!$A$4,MATCH($A54,'Data transformed'!$A$5:$A$185,0),MATCH(CT$4,'Data transformed'!$4:$4,0)-1)), MIN(MAX(OFFSET('Data transformed'!$A$4,MATCH($A54,'Data transformed'!$A$5:$A$185,0),MATCH(CT$4,'Data transformed'!$4:$4,0)-1),$M54),$N54),"NA"))</f>
        <v>1</v>
      </c>
      <c r="CU54" s="103" t="n">
        <f aca="true">IF($J54="","",IF(ISNUMBER(OFFSET('Data transformed'!$A$4,MATCH($A54,'Data transformed'!$A$5:$A$185,0),MATCH(CU$4,'Data transformed'!$4:$4,0)-1)), MIN(MAX(OFFSET('Data transformed'!$A$4,MATCH($A54,'Data transformed'!$A$5:$A$185,0),MATCH(CU$4,'Data transformed'!$4:$4,0)-1),$M54),$N54),"NA"))</f>
        <v>3</v>
      </c>
    </row>
    <row r="55" s="103" customFormat="true" ht="15.5" hidden="false" customHeight="false" outlineLevel="0" collapsed="false">
      <c r="A55" s="107" t="n">
        <v>2212</v>
      </c>
      <c r="B55" s="107" t="n">
        <v>4</v>
      </c>
      <c r="C55" s="103" t="str">
        <f aca="true">IF(ISBLANK(OFFSET('Raw Data'!$A$3,MATCH($A55,'Raw Data'!$B$4:$B$185,0),MATCH(C$4,'Raw Data'!$3:$3,0)-1)),"",OFFSET('Raw Data'!$A$3,MATCH($A55,'Raw Data'!$B$4:$B$185,0),MATCH(C$4,'Raw Data'!$3:$3,0)-1))</f>
        <v/>
      </c>
      <c r="D55" s="103" t="str">
        <f aca="true">IF(ISBLANK(OFFSET('Raw Data'!$A$3,MATCH($A55,'Raw Data'!$B$4:$B$185,0),MATCH(D$4,'Raw Data'!$3:$3,0)-1)),"",OFFSET('Raw Data'!$A$3,MATCH($A55,'Raw Data'!$B$4:$B$185,0),MATCH(D$4,'Raw Data'!$3:$3,0)-1))</f>
        <v>COPOLCO membership</v>
      </c>
      <c r="E55" s="103" t="str">
        <f aca="true">IF(ISBLANK(OFFSET('Raw Data'!$A$3,MATCH($A55,'Raw Data'!$B$4:$B$185,0),MATCH(E$4,'Raw Data'!$3:$3,0)-1)),"",OFFSET('Raw Data'!$A$3,MATCH($A55,'Raw Data'!$B$4:$B$185,0),MATCH(E$4,'Raw Data'!$3:$3,0)-1))</f>
        <v/>
      </c>
      <c r="J55" s="103" t="n">
        <f aca="true" t="array" ref="J55:J55">IFERROR(_xlfn.QUARTILE.INC(IF(ISNUMBER(OFFSET('Data transformed'!$N$4,MATCH('outliers treatment'!$A55,'Data transformed'!$A$5:$A$185),1,1,COUNTA('Data transformed'!$O$4:$CX$4))),OFFSET('Data transformed'!$N$4,MATCH('outliers treatment'!$A55,'Data transformed'!$A$5:$A$185),1,1,COUNTA('Data transformed'!$O$4:$CX$4))),1),"")</f>
        <v>1</v>
      </c>
      <c r="K55" s="103" t="n">
        <f aca="true" t="array" ref="K55:K55">IFERROR(_xlfn.QUARTILE.INC(IF(ISNUMBER(OFFSET('Data transformed'!$N$4,MATCH('outliers treatment'!$A55,'Data transformed'!$A$5:$A$185),1,1,COUNTA('Data transformed'!$O$4:$CX$4))),OFFSET('Data transformed'!$N$4,MATCH('outliers treatment'!$A55,'Data transformed'!$A$5:$A$185),1,1,COUNTA('Data transformed'!$O$4:$CX$4))),3),"")</f>
        <v>2</v>
      </c>
      <c r="L55" s="103" t="n">
        <f aca="false">IFERROR(K55-J55,"")</f>
        <v>1</v>
      </c>
      <c r="M55" s="103" t="n">
        <v>0</v>
      </c>
      <c r="N55" s="103" t="n">
        <v>2</v>
      </c>
      <c r="P55" s="105" t="n">
        <f aca="false" t="array" ref="P55:P55">IFERROR(SKEW(IF(ISNUMBER(T55:CU55),T55:CU55,"")),"")</f>
        <v>-1.19602445545246</v>
      </c>
      <c r="Q55" s="103" t="n">
        <f aca="true">IF(ISBLANK(OFFSET('Data above threshold'!$A$4,MATCH('Data above threshold'!$A54,'Data above threshold'!$A$5:$A$185,0),MATCH('Data above threshold'!N$4,'Data above threshold'!$4:$4,0)-1)),1,OFFSET('Data above threshold'!$A$4,MATCH('Data above threshold'!$A54,'Data above threshold'!$A$5:$A$185,0),MATCH('Data above threshold'!N$4,'Data above threshold'!$4:$4,0)-1))</f>
        <v>0</v>
      </c>
      <c r="R55" s="103" t="n">
        <f aca="false">IF($J55="","",COUNTIF(T55:CU55,M55)+ COUNTIF(T55:CQ55,N55))</f>
        <v>63</v>
      </c>
      <c r="S55" s="106" t="n">
        <f aca="false" t="array" ref="S55:S55">IF(B55&lt;4,"",1-IFERROR(SUM(ISNUMBER(T55:CU55)*(1-$T$3:$CU$3))/COUNTIF($T$3:$CU$3,0),0))</f>
        <v>0</v>
      </c>
      <c r="T55" s="103" t="n">
        <f aca="true">IF($J55="","",IF(ISNUMBER(OFFSET('Data transformed'!$A$4,MATCH($A55,'Data transformed'!$A$5:$A$185,0),MATCH(T$4,'Data transformed'!$4:$4,0)-1)), MIN(MAX(OFFSET('Data transformed'!$A$4,MATCH($A55,'Data transformed'!$A$5:$A$185,0),MATCH(T$4,'Data transformed'!$4:$4,0)-1),$M55),$N55),"NA"))</f>
        <v>2</v>
      </c>
      <c r="U55" s="103" t="n">
        <f aca="true">IF($J55="","",IF(ISNUMBER(OFFSET('Data transformed'!$A$4,MATCH($A55,'Data transformed'!$A$5:$A$185,0),MATCH(U$4,'Data transformed'!$4:$4,0)-1)), MIN(MAX(OFFSET('Data transformed'!$A$4,MATCH($A55,'Data transformed'!$A$5:$A$185,0),MATCH(U$4,'Data transformed'!$4:$4,0)-1),$M55),$N55),"NA"))</f>
        <v>2</v>
      </c>
      <c r="V55" s="103" t="n">
        <f aca="true">IF($J55="","",IF(ISNUMBER(OFFSET('Data transformed'!$A$4,MATCH($A55,'Data transformed'!$A$5:$A$185,0),MATCH(V$4,'Data transformed'!$4:$4,0)-1)), MIN(MAX(OFFSET('Data transformed'!$A$4,MATCH($A55,'Data transformed'!$A$5:$A$185,0),MATCH(V$4,'Data transformed'!$4:$4,0)-1),$M55),$N55),"NA"))</f>
        <v>2</v>
      </c>
      <c r="W55" s="103" t="n">
        <f aca="true">IF($J55="","",IF(ISNUMBER(OFFSET('Data transformed'!$A$4,MATCH($A55,'Data transformed'!$A$5:$A$185,0),MATCH(W$4,'Data transformed'!$4:$4,0)-1)), MIN(MAX(OFFSET('Data transformed'!$A$4,MATCH($A55,'Data transformed'!$A$5:$A$185,0),MATCH(W$4,'Data transformed'!$4:$4,0)-1),$M55),$N55),"NA"))</f>
        <v>1</v>
      </c>
      <c r="X55" s="103" t="n">
        <f aca="true">IF($J55="","",IF(ISNUMBER(OFFSET('Data transformed'!$A$4,MATCH($A55,'Data transformed'!$A$5:$A$185,0),MATCH(X$4,'Data transformed'!$4:$4,0)-1)), MIN(MAX(OFFSET('Data transformed'!$A$4,MATCH($A55,'Data transformed'!$A$5:$A$185,0),MATCH(X$4,'Data transformed'!$4:$4,0)-1),$M55),$N55),"NA"))</f>
        <v>2</v>
      </c>
      <c r="Y55" s="103" t="n">
        <f aca="true">IF($J55="","",IF(ISNUMBER(OFFSET('Data transformed'!$A$4,MATCH($A55,'Data transformed'!$A$5:$A$185,0),MATCH(Y$4,'Data transformed'!$4:$4,0)-1)), MIN(MAX(OFFSET('Data transformed'!$A$4,MATCH($A55,'Data transformed'!$A$5:$A$185,0),MATCH(Y$4,'Data transformed'!$4:$4,0)-1),$M55),$N55),"NA"))</f>
        <v>0</v>
      </c>
      <c r="Z55" s="103" t="n">
        <f aca="true">IF($J55="","",IF(ISNUMBER(OFFSET('Data transformed'!$A$4,MATCH($A55,'Data transformed'!$A$5:$A$185,0),MATCH(Z$4,'Data transformed'!$4:$4,0)-1)), MIN(MAX(OFFSET('Data transformed'!$A$4,MATCH($A55,'Data transformed'!$A$5:$A$185,0),MATCH(Z$4,'Data transformed'!$4:$4,0)-1),$M55),$N55),"NA"))</f>
        <v>2</v>
      </c>
      <c r="AA55" s="103" t="n">
        <f aca="true">IF($J55="","",IF(ISNUMBER(OFFSET('Data transformed'!$A$4,MATCH($A55,'Data transformed'!$A$5:$A$185,0),MATCH(AA$4,'Data transformed'!$4:$4,0)-1)), MIN(MAX(OFFSET('Data transformed'!$A$4,MATCH($A55,'Data transformed'!$A$5:$A$185,0),MATCH(AA$4,'Data transformed'!$4:$4,0)-1),$M55),$N55),"NA"))</f>
        <v>2</v>
      </c>
      <c r="AB55" s="103" t="n">
        <f aca="true">IF($J55="","",IF(ISNUMBER(OFFSET('Data transformed'!$A$4,MATCH($A55,'Data transformed'!$A$5:$A$185,0),MATCH(AB$4,'Data transformed'!$4:$4,0)-1)), MIN(MAX(OFFSET('Data transformed'!$A$4,MATCH($A55,'Data transformed'!$A$5:$A$185,0),MATCH(AB$4,'Data transformed'!$4:$4,0)-1),$M55),$N55),"NA"))</f>
        <v>2</v>
      </c>
      <c r="AC55" s="103" t="n">
        <f aca="true">IF($J55="","",IF(ISNUMBER(OFFSET('Data transformed'!$A$4,MATCH($A55,'Data transformed'!$A$5:$A$185,0),MATCH(AC$4,'Data transformed'!$4:$4,0)-1)), MIN(MAX(OFFSET('Data transformed'!$A$4,MATCH($A55,'Data transformed'!$A$5:$A$185,0),MATCH(AC$4,'Data transformed'!$4:$4,0)-1),$M55),$N55),"NA"))</f>
        <v>2</v>
      </c>
      <c r="AD55" s="103" t="n">
        <f aca="true">IF($J55="","",IF(ISNUMBER(OFFSET('Data transformed'!$A$4,MATCH($A55,'Data transformed'!$A$5:$A$185,0),MATCH(AD$4,'Data transformed'!$4:$4,0)-1)), MIN(MAX(OFFSET('Data transformed'!$A$4,MATCH($A55,'Data transformed'!$A$5:$A$185,0),MATCH(AD$4,'Data transformed'!$4:$4,0)-1),$M55),$N55),"NA"))</f>
        <v>2</v>
      </c>
      <c r="AE55" s="103" t="n">
        <f aca="true">IF($J55="","",IF(ISNUMBER(OFFSET('Data transformed'!$A$4,MATCH($A55,'Data transformed'!$A$5:$A$185,0),MATCH(AE$4,'Data transformed'!$4:$4,0)-1)), MIN(MAX(OFFSET('Data transformed'!$A$4,MATCH($A55,'Data transformed'!$A$5:$A$185,0),MATCH(AE$4,'Data transformed'!$4:$4,0)-1),$M55),$N55),"NA"))</f>
        <v>2</v>
      </c>
      <c r="AF55" s="103" t="n">
        <f aca="true">IF($J55="","",IF(ISNUMBER(OFFSET('Data transformed'!$A$4,MATCH($A55,'Data transformed'!$A$5:$A$185,0),MATCH(AF$4,'Data transformed'!$4:$4,0)-1)), MIN(MAX(OFFSET('Data transformed'!$A$4,MATCH($A55,'Data transformed'!$A$5:$A$185,0),MATCH(AF$4,'Data transformed'!$4:$4,0)-1),$M55),$N55),"NA"))</f>
        <v>2</v>
      </c>
      <c r="AG55" s="103" t="n">
        <f aca="true">IF($J55="","",IF(ISNUMBER(OFFSET('Data transformed'!$A$4,MATCH($A55,'Data transformed'!$A$5:$A$185,0),MATCH(AG$4,'Data transformed'!$4:$4,0)-1)), MIN(MAX(OFFSET('Data transformed'!$A$4,MATCH($A55,'Data transformed'!$A$5:$A$185,0),MATCH(AG$4,'Data transformed'!$4:$4,0)-1),$M55),$N55),"NA"))</f>
        <v>0</v>
      </c>
      <c r="AH55" s="103" t="n">
        <f aca="true">IF($J55="","",IF(ISNUMBER(OFFSET('Data transformed'!$A$4,MATCH($A55,'Data transformed'!$A$5:$A$185,0),MATCH(AH$4,'Data transformed'!$4:$4,0)-1)), MIN(MAX(OFFSET('Data transformed'!$A$4,MATCH($A55,'Data transformed'!$A$5:$A$185,0),MATCH(AH$4,'Data transformed'!$4:$4,0)-1),$M55),$N55),"NA"))</f>
        <v>2</v>
      </c>
      <c r="AI55" s="103" t="n">
        <f aca="true">IF($J55="","",IF(ISNUMBER(OFFSET('Data transformed'!$A$4,MATCH($A55,'Data transformed'!$A$5:$A$185,0),MATCH(AI$4,'Data transformed'!$4:$4,0)-1)), MIN(MAX(OFFSET('Data transformed'!$A$4,MATCH($A55,'Data transformed'!$A$5:$A$185,0),MATCH(AI$4,'Data transformed'!$4:$4,0)-1),$M55),$N55),"NA"))</f>
        <v>1</v>
      </c>
      <c r="AJ55" s="103" t="n">
        <f aca="true">IF($J55="","",IF(ISNUMBER(OFFSET('Data transformed'!$A$4,MATCH($A55,'Data transformed'!$A$5:$A$185,0),MATCH(AJ$4,'Data transformed'!$4:$4,0)-1)), MIN(MAX(OFFSET('Data transformed'!$A$4,MATCH($A55,'Data transformed'!$A$5:$A$185,0),MATCH(AJ$4,'Data transformed'!$4:$4,0)-1),$M55),$N55),"NA"))</f>
        <v>2</v>
      </c>
      <c r="AK55" s="103" t="n">
        <f aca="true">IF($J55="","",IF(ISNUMBER(OFFSET('Data transformed'!$A$4,MATCH($A55,'Data transformed'!$A$5:$A$185,0),MATCH(AK$4,'Data transformed'!$4:$4,0)-1)), MIN(MAX(OFFSET('Data transformed'!$A$4,MATCH($A55,'Data transformed'!$A$5:$A$185,0),MATCH(AK$4,'Data transformed'!$4:$4,0)-1),$M55),$N55),"NA"))</f>
        <v>2</v>
      </c>
      <c r="AL55" s="103" t="n">
        <f aca="true">IF($J55="","",IF(ISNUMBER(OFFSET('Data transformed'!$A$4,MATCH($A55,'Data transformed'!$A$5:$A$185,0),MATCH(AL$4,'Data transformed'!$4:$4,0)-1)), MIN(MAX(OFFSET('Data transformed'!$A$4,MATCH($A55,'Data transformed'!$A$5:$A$185,0),MATCH(AL$4,'Data transformed'!$4:$4,0)-1),$M55),$N55),"NA"))</f>
        <v>1</v>
      </c>
      <c r="AM55" s="103" t="n">
        <f aca="true">IF($J55="","",IF(ISNUMBER(OFFSET('Data transformed'!$A$4,MATCH($A55,'Data transformed'!$A$5:$A$185,0),MATCH(AM$4,'Data transformed'!$4:$4,0)-1)), MIN(MAX(OFFSET('Data transformed'!$A$4,MATCH($A55,'Data transformed'!$A$5:$A$185,0),MATCH(AM$4,'Data transformed'!$4:$4,0)-1),$M55),$N55),"NA"))</f>
        <v>2</v>
      </c>
      <c r="AN55" s="103" t="n">
        <f aca="true">IF($J55="","",IF(ISNUMBER(OFFSET('Data transformed'!$A$4,MATCH($A55,'Data transformed'!$A$5:$A$185,0),MATCH(AN$4,'Data transformed'!$4:$4,0)-1)), MIN(MAX(OFFSET('Data transformed'!$A$4,MATCH($A55,'Data transformed'!$A$5:$A$185,0),MATCH(AN$4,'Data transformed'!$4:$4,0)-1),$M55),$N55),"NA"))</f>
        <v>2</v>
      </c>
      <c r="AO55" s="103" t="n">
        <f aca="true">IF($J55="","",IF(ISNUMBER(OFFSET('Data transformed'!$A$4,MATCH($A55,'Data transformed'!$A$5:$A$185,0),MATCH(AO$4,'Data transformed'!$4:$4,0)-1)), MIN(MAX(OFFSET('Data transformed'!$A$4,MATCH($A55,'Data transformed'!$A$5:$A$185,0),MATCH(AO$4,'Data transformed'!$4:$4,0)-1),$M55),$N55),"NA"))</f>
        <v>2</v>
      </c>
      <c r="AP55" s="103" t="n">
        <f aca="true">IF($J55="","",IF(ISNUMBER(OFFSET('Data transformed'!$A$4,MATCH($A55,'Data transformed'!$A$5:$A$185,0),MATCH(AP$4,'Data transformed'!$4:$4,0)-1)), MIN(MAX(OFFSET('Data transformed'!$A$4,MATCH($A55,'Data transformed'!$A$5:$A$185,0),MATCH(AP$4,'Data transformed'!$4:$4,0)-1),$M55),$N55),"NA"))</f>
        <v>2</v>
      </c>
      <c r="AQ55" s="103" t="n">
        <f aca="true">IF($J55="","",IF(ISNUMBER(OFFSET('Data transformed'!$A$4,MATCH($A55,'Data transformed'!$A$5:$A$185,0),MATCH(AQ$4,'Data transformed'!$4:$4,0)-1)), MIN(MAX(OFFSET('Data transformed'!$A$4,MATCH($A55,'Data transformed'!$A$5:$A$185,0),MATCH(AQ$4,'Data transformed'!$4:$4,0)-1),$M55),$N55),"NA"))</f>
        <v>2</v>
      </c>
      <c r="AR55" s="103" t="n">
        <f aca="true">IF($J55="","",IF(ISNUMBER(OFFSET('Data transformed'!$A$4,MATCH($A55,'Data transformed'!$A$5:$A$185,0),MATCH(AR$4,'Data transformed'!$4:$4,0)-1)), MIN(MAX(OFFSET('Data transformed'!$A$4,MATCH($A55,'Data transformed'!$A$5:$A$185,0),MATCH(AR$4,'Data transformed'!$4:$4,0)-1),$M55),$N55),"NA"))</f>
        <v>2</v>
      </c>
      <c r="AS55" s="103" t="n">
        <f aca="true">IF($J55="","",IF(ISNUMBER(OFFSET('Data transformed'!$A$4,MATCH($A55,'Data transformed'!$A$5:$A$185,0),MATCH(AS$4,'Data transformed'!$4:$4,0)-1)), MIN(MAX(OFFSET('Data transformed'!$A$4,MATCH($A55,'Data transformed'!$A$5:$A$185,0),MATCH(AS$4,'Data transformed'!$4:$4,0)-1),$M55),$N55),"NA"))</f>
        <v>2</v>
      </c>
      <c r="AT55" s="103" t="n">
        <f aca="true">IF($J55="","",IF(ISNUMBER(OFFSET('Data transformed'!$A$4,MATCH($A55,'Data transformed'!$A$5:$A$185,0),MATCH(AT$4,'Data transformed'!$4:$4,0)-1)), MIN(MAX(OFFSET('Data transformed'!$A$4,MATCH($A55,'Data transformed'!$A$5:$A$185,0),MATCH(AT$4,'Data transformed'!$4:$4,0)-1),$M55),$N55),"NA"))</f>
        <v>2</v>
      </c>
      <c r="AU55" s="103" t="n">
        <f aca="true">IF($J55="","",IF(ISNUMBER(OFFSET('Data transformed'!$A$4,MATCH($A55,'Data transformed'!$A$5:$A$185,0),MATCH(AU$4,'Data transformed'!$4:$4,0)-1)), MIN(MAX(OFFSET('Data transformed'!$A$4,MATCH($A55,'Data transformed'!$A$5:$A$185,0),MATCH(AU$4,'Data transformed'!$4:$4,0)-1),$M55),$N55),"NA"))</f>
        <v>0</v>
      </c>
      <c r="AV55" s="103" t="n">
        <f aca="true">IF($J55="","",IF(ISNUMBER(OFFSET('Data transformed'!$A$4,MATCH($A55,'Data transformed'!$A$5:$A$185,0),MATCH(AV$4,'Data transformed'!$4:$4,0)-1)), MIN(MAX(OFFSET('Data transformed'!$A$4,MATCH($A55,'Data transformed'!$A$5:$A$185,0),MATCH(AV$4,'Data transformed'!$4:$4,0)-1),$M55),$N55),"NA"))</f>
        <v>1</v>
      </c>
      <c r="AW55" s="103" t="n">
        <f aca="true">IF($J55="","",IF(ISNUMBER(OFFSET('Data transformed'!$A$4,MATCH($A55,'Data transformed'!$A$5:$A$185,0),MATCH(AW$4,'Data transformed'!$4:$4,0)-1)), MIN(MAX(OFFSET('Data transformed'!$A$4,MATCH($A55,'Data transformed'!$A$5:$A$185,0),MATCH(AW$4,'Data transformed'!$4:$4,0)-1),$M55),$N55),"NA"))</f>
        <v>0</v>
      </c>
      <c r="AX55" s="103" t="n">
        <f aca="true">IF($J55="","",IF(ISNUMBER(OFFSET('Data transformed'!$A$4,MATCH($A55,'Data transformed'!$A$5:$A$185,0),MATCH(AX$4,'Data transformed'!$4:$4,0)-1)), MIN(MAX(OFFSET('Data transformed'!$A$4,MATCH($A55,'Data transformed'!$A$5:$A$185,0),MATCH(AX$4,'Data transformed'!$4:$4,0)-1),$M55),$N55),"NA"))</f>
        <v>1</v>
      </c>
      <c r="AY55" s="103" t="n">
        <f aca="true">IF($J55="","",IF(ISNUMBER(OFFSET('Data transformed'!$A$4,MATCH($A55,'Data transformed'!$A$5:$A$185,0),MATCH(AY$4,'Data transformed'!$4:$4,0)-1)), MIN(MAX(OFFSET('Data transformed'!$A$4,MATCH($A55,'Data transformed'!$A$5:$A$185,0),MATCH(AY$4,'Data transformed'!$4:$4,0)-1),$M55),$N55),"NA"))</f>
        <v>2</v>
      </c>
      <c r="AZ55" s="103" t="n">
        <f aca="true">IF($J55="","",IF(ISNUMBER(OFFSET('Data transformed'!$A$4,MATCH($A55,'Data transformed'!$A$5:$A$185,0),MATCH(AZ$4,'Data transformed'!$4:$4,0)-1)), MIN(MAX(OFFSET('Data transformed'!$A$4,MATCH($A55,'Data transformed'!$A$5:$A$185,0),MATCH(AZ$4,'Data transformed'!$4:$4,0)-1),$M55),$N55),"NA"))</f>
        <v>2</v>
      </c>
      <c r="BA55" s="103" t="n">
        <f aca="true">IF($J55="","",IF(ISNUMBER(OFFSET('Data transformed'!$A$4,MATCH($A55,'Data transformed'!$A$5:$A$185,0),MATCH(BA$4,'Data transformed'!$4:$4,0)-1)), MIN(MAX(OFFSET('Data transformed'!$A$4,MATCH($A55,'Data transformed'!$A$5:$A$185,0),MATCH(BA$4,'Data transformed'!$4:$4,0)-1),$M55),$N55),"NA"))</f>
        <v>1</v>
      </c>
      <c r="BB55" s="103" t="n">
        <f aca="true">IF($J55="","",IF(ISNUMBER(OFFSET('Data transformed'!$A$4,MATCH($A55,'Data transformed'!$A$5:$A$185,0),MATCH(BB$4,'Data transformed'!$4:$4,0)-1)), MIN(MAX(OFFSET('Data transformed'!$A$4,MATCH($A55,'Data transformed'!$A$5:$A$185,0),MATCH(BB$4,'Data transformed'!$4:$4,0)-1),$M55),$N55),"NA"))</f>
        <v>2</v>
      </c>
      <c r="BC55" s="103" t="n">
        <f aca="true">IF($J55="","",IF(ISNUMBER(OFFSET('Data transformed'!$A$4,MATCH($A55,'Data transformed'!$A$5:$A$185,0),MATCH(BC$4,'Data transformed'!$4:$4,0)-1)), MIN(MAX(OFFSET('Data transformed'!$A$4,MATCH($A55,'Data transformed'!$A$5:$A$185,0),MATCH(BC$4,'Data transformed'!$4:$4,0)-1),$M55),$N55),"NA"))</f>
        <v>2</v>
      </c>
      <c r="BD55" s="103" t="n">
        <f aca="true">IF($J55="","",IF(ISNUMBER(OFFSET('Data transformed'!$A$4,MATCH($A55,'Data transformed'!$A$5:$A$185,0),MATCH(BD$4,'Data transformed'!$4:$4,0)-1)), MIN(MAX(OFFSET('Data transformed'!$A$4,MATCH($A55,'Data transformed'!$A$5:$A$185,0),MATCH(BD$4,'Data transformed'!$4:$4,0)-1),$M55),$N55),"NA"))</f>
        <v>2</v>
      </c>
      <c r="BE55" s="103" t="n">
        <f aca="true">IF($J55="","",IF(ISNUMBER(OFFSET('Data transformed'!$A$4,MATCH($A55,'Data transformed'!$A$5:$A$185,0),MATCH(BE$4,'Data transformed'!$4:$4,0)-1)), MIN(MAX(OFFSET('Data transformed'!$A$4,MATCH($A55,'Data transformed'!$A$5:$A$185,0),MATCH(BE$4,'Data transformed'!$4:$4,0)-1),$M55),$N55),"NA"))</f>
        <v>2</v>
      </c>
      <c r="BF55" s="103" t="n">
        <f aca="true">IF($J55="","",IF(ISNUMBER(OFFSET('Data transformed'!$A$4,MATCH($A55,'Data transformed'!$A$5:$A$185,0),MATCH(BF$4,'Data transformed'!$4:$4,0)-1)), MIN(MAX(OFFSET('Data transformed'!$A$4,MATCH($A55,'Data transformed'!$A$5:$A$185,0),MATCH(BF$4,'Data transformed'!$4:$4,0)-1),$M55),$N55),"NA"))</f>
        <v>2</v>
      </c>
      <c r="BG55" s="103" t="n">
        <f aca="true">IF($J55="","",IF(ISNUMBER(OFFSET('Data transformed'!$A$4,MATCH($A55,'Data transformed'!$A$5:$A$185,0),MATCH(BG$4,'Data transformed'!$4:$4,0)-1)), MIN(MAX(OFFSET('Data transformed'!$A$4,MATCH($A55,'Data transformed'!$A$5:$A$185,0),MATCH(BG$4,'Data transformed'!$4:$4,0)-1),$M55),$N55),"NA"))</f>
        <v>1</v>
      </c>
      <c r="BH55" s="103" t="n">
        <f aca="true">IF($J55="","",IF(ISNUMBER(OFFSET('Data transformed'!$A$4,MATCH($A55,'Data transformed'!$A$5:$A$185,0),MATCH(BH$4,'Data transformed'!$4:$4,0)-1)), MIN(MAX(OFFSET('Data transformed'!$A$4,MATCH($A55,'Data transformed'!$A$5:$A$185,0),MATCH(BH$4,'Data transformed'!$4:$4,0)-1),$M55),$N55),"NA"))</f>
        <v>2</v>
      </c>
      <c r="BI55" s="103" t="n">
        <f aca="true">IF($J55="","",IF(ISNUMBER(OFFSET('Data transformed'!$A$4,MATCH($A55,'Data transformed'!$A$5:$A$185,0),MATCH(BI$4,'Data transformed'!$4:$4,0)-1)), MIN(MAX(OFFSET('Data transformed'!$A$4,MATCH($A55,'Data transformed'!$A$5:$A$185,0),MATCH(BI$4,'Data transformed'!$4:$4,0)-1),$M55),$N55),"NA"))</f>
        <v>2</v>
      </c>
      <c r="BJ55" s="103" t="n">
        <f aca="true">IF($J55="","",IF(ISNUMBER(OFFSET('Data transformed'!$A$4,MATCH($A55,'Data transformed'!$A$5:$A$185,0),MATCH(BJ$4,'Data transformed'!$4:$4,0)-1)), MIN(MAX(OFFSET('Data transformed'!$A$4,MATCH($A55,'Data transformed'!$A$5:$A$185,0),MATCH(BJ$4,'Data transformed'!$4:$4,0)-1),$M55),$N55),"NA"))</f>
        <v>2</v>
      </c>
      <c r="BK55" s="103" t="n">
        <f aca="true">IF($J55="","",IF(ISNUMBER(OFFSET('Data transformed'!$A$4,MATCH($A55,'Data transformed'!$A$5:$A$185,0),MATCH(BK$4,'Data transformed'!$4:$4,0)-1)), MIN(MAX(OFFSET('Data transformed'!$A$4,MATCH($A55,'Data transformed'!$A$5:$A$185,0),MATCH(BK$4,'Data transformed'!$4:$4,0)-1),$M55),$N55),"NA"))</f>
        <v>1</v>
      </c>
      <c r="BL55" s="103" t="n">
        <f aca="true">IF($J55="","",IF(ISNUMBER(OFFSET('Data transformed'!$A$4,MATCH($A55,'Data transformed'!$A$5:$A$185,0),MATCH(BL$4,'Data transformed'!$4:$4,0)-1)), MIN(MAX(OFFSET('Data transformed'!$A$4,MATCH($A55,'Data transformed'!$A$5:$A$185,0),MATCH(BL$4,'Data transformed'!$4:$4,0)-1),$M55),$N55),"NA"))</f>
        <v>1</v>
      </c>
      <c r="BM55" s="103" t="n">
        <f aca="true">IF($J55="","",IF(ISNUMBER(OFFSET('Data transformed'!$A$4,MATCH($A55,'Data transformed'!$A$5:$A$185,0),MATCH(BM$4,'Data transformed'!$4:$4,0)-1)), MIN(MAX(OFFSET('Data transformed'!$A$4,MATCH($A55,'Data transformed'!$A$5:$A$185,0),MATCH(BM$4,'Data transformed'!$4:$4,0)-1),$M55),$N55),"NA"))</f>
        <v>2</v>
      </c>
      <c r="BN55" s="103" t="n">
        <f aca="true">IF($J55="","",IF(ISNUMBER(OFFSET('Data transformed'!$A$4,MATCH($A55,'Data transformed'!$A$5:$A$185,0),MATCH(BN$4,'Data transformed'!$4:$4,0)-1)), MIN(MAX(OFFSET('Data transformed'!$A$4,MATCH($A55,'Data transformed'!$A$5:$A$185,0),MATCH(BN$4,'Data transformed'!$4:$4,0)-1),$M55),$N55),"NA"))</f>
        <v>2</v>
      </c>
      <c r="BO55" s="103" t="n">
        <f aca="true">IF($J55="","",IF(ISNUMBER(OFFSET('Data transformed'!$A$4,MATCH($A55,'Data transformed'!$A$5:$A$185,0),MATCH(BO$4,'Data transformed'!$4:$4,0)-1)), MIN(MAX(OFFSET('Data transformed'!$A$4,MATCH($A55,'Data transformed'!$A$5:$A$185,0),MATCH(BO$4,'Data transformed'!$4:$4,0)-1),$M55),$N55),"NA"))</f>
        <v>0</v>
      </c>
      <c r="BP55" s="103" t="n">
        <f aca="true">IF($J55="","",IF(ISNUMBER(OFFSET('Data transformed'!$A$4,MATCH($A55,'Data transformed'!$A$5:$A$185,0),MATCH(BP$4,'Data transformed'!$4:$4,0)-1)), MIN(MAX(OFFSET('Data transformed'!$A$4,MATCH($A55,'Data transformed'!$A$5:$A$185,0),MATCH(BP$4,'Data transformed'!$4:$4,0)-1),$M55),$N55),"NA"))</f>
        <v>0</v>
      </c>
      <c r="BQ55" s="103" t="n">
        <f aca="true">IF($J55="","",IF(ISNUMBER(OFFSET('Data transformed'!$A$4,MATCH($A55,'Data transformed'!$A$5:$A$185,0),MATCH(BQ$4,'Data transformed'!$4:$4,0)-1)), MIN(MAX(OFFSET('Data transformed'!$A$4,MATCH($A55,'Data transformed'!$A$5:$A$185,0),MATCH(BQ$4,'Data transformed'!$4:$4,0)-1),$M55),$N55),"NA"))</f>
        <v>2</v>
      </c>
      <c r="BR55" s="103" t="n">
        <f aca="true">IF($J55="","",IF(ISNUMBER(OFFSET('Data transformed'!$A$4,MATCH($A55,'Data transformed'!$A$5:$A$185,0),MATCH(BR$4,'Data transformed'!$4:$4,0)-1)), MIN(MAX(OFFSET('Data transformed'!$A$4,MATCH($A55,'Data transformed'!$A$5:$A$185,0),MATCH(BR$4,'Data transformed'!$4:$4,0)-1),$M55),$N55),"NA"))</f>
        <v>2</v>
      </c>
      <c r="BS55" s="103" t="n">
        <f aca="true">IF($J55="","",IF(ISNUMBER(OFFSET('Data transformed'!$A$4,MATCH($A55,'Data transformed'!$A$5:$A$185,0),MATCH(BS$4,'Data transformed'!$4:$4,0)-1)), MIN(MAX(OFFSET('Data transformed'!$A$4,MATCH($A55,'Data transformed'!$A$5:$A$185,0),MATCH(BS$4,'Data transformed'!$4:$4,0)-1),$M55),$N55),"NA"))</f>
        <v>2</v>
      </c>
      <c r="BT55" s="103" t="n">
        <f aca="true">IF($J55="","",IF(ISNUMBER(OFFSET('Data transformed'!$A$4,MATCH($A55,'Data transformed'!$A$5:$A$185,0),MATCH(BT$4,'Data transformed'!$4:$4,0)-1)), MIN(MAX(OFFSET('Data transformed'!$A$4,MATCH($A55,'Data transformed'!$A$5:$A$185,0),MATCH(BT$4,'Data transformed'!$4:$4,0)-1),$M55),$N55),"NA"))</f>
        <v>1</v>
      </c>
      <c r="BU55" s="103" t="n">
        <f aca="true">IF($J55="","",IF(ISNUMBER(OFFSET('Data transformed'!$A$4,MATCH($A55,'Data transformed'!$A$5:$A$185,0),MATCH(BU$4,'Data transformed'!$4:$4,0)-1)), MIN(MAX(OFFSET('Data transformed'!$A$4,MATCH($A55,'Data transformed'!$A$5:$A$185,0),MATCH(BU$4,'Data transformed'!$4:$4,0)-1),$M55),$N55),"NA"))</f>
        <v>2</v>
      </c>
      <c r="BV55" s="103" t="n">
        <f aca="true">IF($J55="","",IF(ISNUMBER(OFFSET('Data transformed'!$A$4,MATCH($A55,'Data transformed'!$A$5:$A$185,0),MATCH(BV$4,'Data transformed'!$4:$4,0)-1)), MIN(MAX(OFFSET('Data transformed'!$A$4,MATCH($A55,'Data transformed'!$A$5:$A$185,0),MATCH(BV$4,'Data transformed'!$4:$4,0)-1),$M55),$N55),"NA"))</f>
        <v>2</v>
      </c>
      <c r="BW55" s="103" t="n">
        <f aca="true">IF($J55="","",IF(ISNUMBER(OFFSET('Data transformed'!$A$4,MATCH($A55,'Data transformed'!$A$5:$A$185,0),MATCH(BW$4,'Data transformed'!$4:$4,0)-1)), MIN(MAX(OFFSET('Data transformed'!$A$4,MATCH($A55,'Data transformed'!$A$5:$A$185,0),MATCH(BW$4,'Data transformed'!$4:$4,0)-1),$M55),$N55),"NA"))</f>
        <v>2</v>
      </c>
      <c r="BX55" s="103" t="n">
        <f aca="true">IF($J55="","",IF(ISNUMBER(OFFSET('Data transformed'!$A$4,MATCH($A55,'Data transformed'!$A$5:$A$185,0),MATCH(BX$4,'Data transformed'!$4:$4,0)-1)), MIN(MAX(OFFSET('Data transformed'!$A$4,MATCH($A55,'Data transformed'!$A$5:$A$185,0),MATCH(BX$4,'Data transformed'!$4:$4,0)-1),$M55),$N55),"NA"))</f>
        <v>2</v>
      </c>
      <c r="BY55" s="103" t="n">
        <f aca="true">IF($J55="","",IF(ISNUMBER(OFFSET('Data transformed'!$A$4,MATCH($A55,'Data transformed'!$A$5:$A$185,0),MATCH(BY$4,'Data transformed'!$4:$4,0)-1)), MIN(MAX(OFFSET('Data transformed'!$A$4,MATCH($A55,'Data transformed'!$A$5:$A$185,0),MATCH(BY$4,'Data transformed'!$4:$4,0)-1),$M55),$N55),"NA"))</f>
        <v>0</v>
      </c>
      <c r="BZ55" s="103" t="n">
        <f aca="true">IF($J55="","",IF(ISNUMBER(OFFSET('Data transformed'!$A$4,MATCH($A55,'Data transformed'!$A$5:$A$185,0),MATCH(BZ$4,'Data transformed'!$4:$4,0)-1)), MIN(MAX(OFFSET('Data transformed'!$A$4,MATCH($A55,'Data transformed'!$A$5:$A$185,0),MATCH(BZ$4,'Data transformed'!$4:$4,0)-1),$M55),$N55),"NA"))</f>
        <v>1</v>
      </c>
      <c r="CA55" s="103" t="n">
        <f aca="true">IF($J55="","",IF(ISNUMBER(OFFSET('Data transformed'!$A$4,MATCH($A55,'Data transformed'!$A$5:$A$185,0),MATCH(CA$4,'Data transformed'!$4:$4,0)-1)), MIN(MAX(OFFSET('Data transformed'!$A$4,MATCH($A55,'Data transformed'!$A$5:$A$185,0),MATCH(CA$4,'Data transformed'!$4:$4,0)-1),$M55),$N55),"NA"))</f>
        <v>2</v>
      </c>
      <c r="CB55" s="103" t="n">
        <f aca="true">IF($J55="","",IF(ISNUMBER(OFFSET('Data transformed'!$A$4,MATCH($A55,'Data transformed'!$A$5:$A$185,0),MATCH(CB$4,'Data transformed'!$4:$4,0)-1)), MIN(MAX(OFFSET('Data transformed'!$A$4,MATCH($A55,'Data transformed'!$A$5:$A$185,0),MATCH(CB$4,'Data transformed'!$4:$4,0)-1),$M55),$N55),"NA"))</f>
        <v>2</v>
      </c>
      <c r="CC55" s="103" t="n">
        <f aca="true">IF($J55="","",IF(ISNUMBER(OFFSET('Data transformed'!$A$4,MATCH($A55,'Data transformed'!$A$5:$A$185,0),MATCH(CC$4,'Data transformed'!$4:$4,0)-1)), MIN(MAX(OFFSET('Data transformed'!$A$4,MATCH($A55,'Data transformed'!$A$5:$A$185,0),MATCH(CC$4,'Data transformed'!$4:$4,0)-1),$M55),$N55),"NA"))</f>
        <v>2</v>
      </c>
      <c r="CD55" s="103" t="n">
        <f aca="true">IF($J55="","",IF(ISNUMBER(OFFSET('Data transformed'!$A$4,MATCH($A55,'Data transformed'!$A$5:$A$185,0),MATCH(CD$4,'Data transformed'!$4:$4,0)-1)), MIN(MAX(OFFSET('Data transformed'!$A$4,MATCH($A55,'Data transformed'!$A$5:$A$185,0),MATCH(CD$4,'Data transformed'!$4:$4,0)-1),$M55),$N55),"NA"))</f>
        <v>2</v>
      </c>
      <c r="CE55" s="103" t="n">
        <f aca="true">IF($J55="","",IF(ISNUMBER(OFFSET('Data transformed'!$A$4,MATCH($A55,'Data transformed'!$A$5:$A$185,0),MATCH(CE$4,'Data transformed'!$4:$4,0)-1)), MIN(MAX(OFFSET('Data transformed'!$A$4,MATCH($A55,'Data transformed'!$A$5:$A$185,0),MATCH(CE$4,'Data transformed'!$4:$4,0)-1),$M55),$N55),"NA"))</f>
        <v>0</v>
      </c>
      <c r="CF55" s="103" t="n">
        <f aca="true">IF($J55="","",IF(ISNUMBER(OFFSET('Data transformed'!$A$4,MATCH($A55,'Data transformed'!$A$5:$A$185,0),MATCH(CF$4,'Data transformed'!$4:$4,0)-1)), MIN(MAX(OFFSET('Data transformed'!$A$4,MATCH($A55,'Data transformed'!$A$5:$A$185,0),MATCH(CF$4,'Data transformed'!$4:$4,0)-1),$M55),$N55),"NA"))</f>
        <v>1</v>
      </c>
      <c r="CG55" s="103" t="n">
        <f aca="true">IF($J55="","",IF(ISNUMBER(OFFSET('Data transformed'!$A$4,MATCH($A55,'Data transformed'!$A$5:$A$185,0),MATCH(CG$4,'Data transformed'!$4:$4,0)-1)), MIN(MAX(OFFSET('Data transformed'!$A$4,MATCH($A55,'Data transformed'!$A$5:$A$185,0),MATCH(CG$4,'Data transformed'!$4:$4,0)-1),$M55),$N55),"NA"))</f>
        <v>2</v>
      </c>
      <c r="CH55" s="103" t="n">
        <f aca="true">IF($J55="","",IF(ISNUMBER(OFFSET('Data transformed'!$A$4,MATCH($A55,'Data transformed'!$A$5:$A$185,0),MATCH(CH$4,'Data transformed'!$4:$4,0)-1)), MIN(MAX(OFFSET('Data transformed'!$A$4,MATCH($A55,'Data transformed'!$A$5:$A$185,0),MATCH(CH$4,'Data transformed'!$4:$4,0)-1),$M55),$N55),"NA"))</f>
        <v>2</v>
      </c>
      <c r="CI55" s="103" t="n">
        <f aca="true">IF($J55="","",IF(ISNUMBER(OFFSET('Data transformed'!$A$4,MATCH($A55,'Data transformed'!$A$5:$A$185,0),MATCH(CI$4,'Data transformed'!$4:$4,0)-1)), MIN(MAX(OFFSET('Data transformed'!$A$4,MATCH($A55,'Data transformed'!$A$5:$A$185,0),MATCH(CI$4,'Data transformed'!$4:$4,0)-1),$M55),$N55),"NA"))</f>
        <v>0</v>
      </c>
      <c r="CJ55" s="103" t="n">
        <f aca="true">IF($J55="","",IF(ISNUMBER(OFFSET('Data transformed'!$A$4,MATCH($A55,'Data transformed'!$A$5:$A$185,0),MATCH(CJ$4,'Data transformed'!$4:$4,0)-1)), MIN(MAX(OFFSET('Data transformed'!$A$4,MATCH($A55,'Data transformed'!$A$5:$A$185,0),MATCH(CJ$4,'Data transformed'!$4:$4,0)-1),$M55),$N55),"NA"))</f>
        <v>2</v>
      </c>
      <c r="CK55" s="103" t="n">
        <f aca="true">IF($J55="","",IF(ISNUMBER(OFFSET('Data transformed'!$A$4,MATCH($A55,'Data transformed'!$A$5:$A$185,0),MATCH(CK$4,'Data transformed'!$4:$4,0)-1)), MIN(MAX(OFFSET('Data transformed'!$A$4,MATCH($A55,'Data transformed'!$A$5:$A$185,0),MATCH(CK$4,'Data transformed'!$4:$4,0)-1),$M55),$N55),"NA"))</f>
        <v>2</v>
      </c>
      <c r="CL55" s="103" t="n">
        <f aca="true">IF($J55="","",IF(ISNUMBER(OFFSET('Data transformed'!$A$4,MATCH($A55,'Data transformed'!$A$5:$A$185,0),MATCH(CL$4,'Data transformed'!$4:$4,0)-1)), MIN(MAX(OFFSET('Data transformed'!$A$4,MATCH($A55,'Data transformed'!$A$5:$A$185,0),MATCH(CL$4,'Data transformed'!$4:$4,0)-1),$M55),$N55),"NA"))</f>
        <v>1</v>
      </c>
      <c r="CM55" s="103" t="n">
        <f aca="true">IF($J55="","",IF(ISNUMBER(OFFSET('Data transformed'!$A$4,MATCH($A55,'Data transformed'!$A$5:$A$185,0),MATCH(CM$4,'Data transformed'!$4:$4,0)-1)), MIN(MAX(OFFSET('Data transformed'!$A$4,MATCH($A55,'Data transformed'!$A$5:$A$185,0),MATCH(CM$4,'Data transformed'!$4:$4,0)-1),$M55),$N55),"NA"))</f>
        <v>0</v>
      </c>
      <c r="CN55" s="103" t="n">
        <f aca="true">IF($J55="","",IF(ISNUMBER(OFFSET('Data transformed'!$A$4,MATCH($A55,'Data transformed'!$A$5:$A$185,0),MATCH(CN$4,'Data transformed'!$4:$4,0)-1)), MIN(MAX(OFFSET('Data transformed'!$A$4,MATCH($A55,'Data transformed'!$A$5:$A$185,0),MATCH(CN$4,'Data transformed'!$4:$4,0)-1),$M55),$N55),"NA"))</f>
        <v>1</v>
      </c>
      <c r="CO55" s="103" t="n">
        <f aca="true">IF($J55="","",IF(ISNUMBER(OFFSET('Data transformed'!$A$4,MATCH($A55,'Data transformed'!$A$5:$A$185,0),MATCH(CO$4,'Data transformed'!$4:$4,0)-1)), MIN(MAX(OFFSET('Data transformed'!$A$4,MATCH($A55,'Data transformed'!$A$5:$A$185,0),MATCH(CO$4,'Data transformed'!$4:$4,0)-1),$M55),$N55),"NA"))</f>
        <v>2</v>
      </c>
      <c r="CP55" s="103" t="n">
        <f aca="true">IF($J55="","",IF(ISNUMBER(OFFSET('Data transformed'!$A$4,MATCH($A55,'Data transformed'!$A$5:$A$185,0),MATCH(CP$4,'Data transformed'!$4:$4,0)-1)), MIN(MAX(OFFSET('Data transformed'!$A$4,MATCH($A55,'Data transformed'!$A$5:$A$185,0),MATCH(CP$4,'Data transformed'!$4:$4,0)-1),$M55),$N55),"NA"))</f>
        <v>2</v>
      </c>
      <c r="CQ55" s="103" t="n">
        <f aca="true">IF($J55="","",IF(ISNUMBER(OFFSET('Data transformed'!$A$4,MATCH($A55,'Data transformed'!$A$5:$A$185,0),MATCH(CQ$4,'Data transformed'!$4:$4,0)-1)), MIN(MAX(OFFSET('Data transformed'!$A$4,MATCH($A55,'Data transformed'!$A$5:$A$185,0),MATCH(CQ$4,'Data transformed'!$4:$4,0)-1),$M55),$N55),"NA"))</f>
        <v>2</v>
      </c>
      <c r="CR55" s="103" t="n">
        <f aca="true">IF($J55="","",IF(ISNUMBER(OFFSET('Data transformed'!$A$4,MATCH($A55,'Data transformed'!$A$5:$A$185,0),MATCH(CR$4,'Data transformed'!$4:$4,0)-1)), MIN(MAX(OFFSET('Data transformed'!$A$4,MATCH($A55,'Data transformed'!$A$5:$A$185,0),MATCH(CR$4,'Data transformed'!$4:$4,0)-1),$M55),$N55),"NA"))</f>
        <v>1</v>
      </c>
      <c r="CS55" s="103" t="n">
        <f aca="true">IF($J55="","",IF(ISNUMBER(OFFSET('Data transformed'!$A$4,MATCH($A55,'Data transformed'!$A$5:$A$185,0),MATCH(CS$4,'Data transformed'!$4:$4,0)-1)), MIN(MAX(OFFSET('Data transformed'!$A$4,MATCH($A55,'Data transformed'!$A$5:$A$185,0),MATCH(CS$4,'Data transformed'!$4:$4,0)-1),$M55),$N55),"NA"))</f>
        <v>0</v>
      </c>
      <c r="CT55" s="103" t="n">
        <f aca="true">IF($J55="","",IF(ISNUMBER(OFFSET('Data transformed'!$A$4,MATCH($A55,'Data transformed'!$A$5:$A$185,0),MATCH(CT$4,'Data transformed'!$4:$4,0)-1)), MIN(MAX(OFFSET('Data transformed'!$A$4,MATCH($A55,'Data transformed'!$A$5:$A$185,0),MATCH(CT$4,'Data transformed'!$4:$4,0)-1),$M55),$N55),"NA"))</f>
        <v>1</v>
      </c>
      <c r="CU55" s="103" t="n">
        <f aca="true">IF($J55="","",IF(ISNUMBER(OFFSET('Data transformed'!$A$4,MATCH($A55,'Data transformed'!$A$5:$A$185,0),MATCH(CU$4,'Data transformed'!$4:$4,0)-1)), MIN(MAX(OFFSET('Data transformed'!$A$4,MATCH($A55,'Data transformed'!$A$5:$A$185,0),MATCH(CU$4,'Data transformed'!$4:$4,0)-1),$M55),$N55),"NA"))</f>
        <v>2</v>
      </c>
    </row>
    <row r="56" s="103" customFormat="true" ht="15.5" hidden="false" customHeight="false" outlineLevel="0" collapsed="false">
      <c r="A56" s="107" t="n">
        <v>2220</v>
      </c>
      <c r="B56" s="107" t="n">
        <v>3</v>
      </c>
      <c r="C56" s="103" t="str">
        <f aca="true">IF(ISBLANK(OFFSET('Raw Data'!$A$3,MATCH($A56,'Raw Data'!$B$4:$B$185,0),MATCH(C$4,'Raw Data'!$3:$3,0)-1)),"",OFFSET('Raw Data'!$A$3,MATCH($A56,'Raw Data'!$B$4:$B$185,0),MATCH(C$4,'Raw Data'!$3:$3,0)-1))</f>
        <v>Development of standards on key consumer issues</v>
      </c>
      <c r="D56" s="103" t="str">
        <f aca="true">IF(ISBLANK(OFFSET('Raw Data'!$A$3,MATCH($A56,'Raw Data'!$B$4:$B$185,0),MATCH(D$4,'Raw Data'!$3:$3,0)-1)),"",OFFSET('Raw Data'!$A$3,MATCH($A56,'Raw Data'!$B$4:$B$185,0),MATCH(D$4,'Raw Data'!$3:$3,0)-1))</f>
        <v/>
      </c>
      <c r="E56" s="103" t="str">
        <f aca="true">IF(ISBLANK(OFFSET('Raw Data'!$A$3,MATCH($A56,'Raw Data'!$B$4:$B$185,0),MATCH(E$4,'Raw Data'!$3:$3,0)-1)),"",OFFSET('Raw Data'!$A$3,MATCH($A56,'Raw Data'!$B$4:$B$185,0),MATCH(E$4,'Raw Data'!$3:$3,0)-1))</f>
        <v/>
      </c>
      <c r="J56" s="103" t="e">
        <f aca="true" t="array" ref="J56:J56">IFERROR(_xlfn.QUARTILE.INC(IF(ISNUMBER(OFFSET('Data transformed'!$N$4,MATCH('outliers treatment'!$A56,'Data transformed'!$A$5:$A$185),1,1,COUNTA('Data transformed'!$O$4:$CX$4))),OFFSET('Data transformed'!$N$4,MATCH('outliers treatment'!$A56,'Data transformed'!$A$5:$A$185),1,1,COUNTA('Data transformed'!$O$4:$CX$4))),1),"")</f>
        <v>#N/A</v>
      </c>
      <c r="K56" s="103" t="e">
        <f aca="true" t="array" ref="K56:K56">IFERROR(_xlfn.QUARTILE.INC(IF(ISNUMBER(OFFSET('Data transformed'!$N$4,MATCH('outliers treatment'!$A56,'Data transformed'!$A$5:$A$185),1,1,COUNTA('Data transformed'!$O$4:$CX$4))),OFFSET('Data transformed'!$N$4,MATCH('outliers treatment'!$A56,'Data transformed'!$A$5:$A$185),1,1,COUNTA('Data transformed'!$O$4:$CX$4))),3),"")</f>
        <v>#N/A</v>
      </c>
      <c r="L56" s="103" t="str">
        <f aca="false">IFERROR(K56-J56,"")</f>
        <v/>
      </c>
      <c r="P56" s="105" t="str">
        <f aca="false" t="array" ref="P56:P56">IFERROR(SKEW(IF(ISNUMBER(T56:CU56),T56:CU56,"")),"")</f>
        <v/>
      </c>
      <c r="Q56" s="103" t="n">
        <f aca="true">IF(ISBLANK(OFFSET('Data above threshold'!$A$4,MATCH('Data above threshold'!$A55,'Data above threshold'!$A$5:$A$185,0),MATCH('Data above threshold'!N$4,'Data above threshold'!$4:$4,0)-1)),1,OFFSET('Data above threshold'!$A$4,MATCH('Data above threshold'!$A55,'Data above threshold'!$A$5:$A$185,0),MATCH('Data above threshold'!N$4,'Data above threshold'!$4:$4,0)-1))</f>
        <v>1</v>
      </c>
      <c r="R56" s="103" t="e">
        <f aca="false">IF($J56="","",COUNTIF(T56:CU56,M56)+ COUNTIF(T56:CQ56,N56))</f>
        <v>#N/A</v>
      </c>
      <c r="S56" s="106" t="str">
        <f aca="false" t="array" ref="S56:S56">IF(B56&lt;4,"",1-IFERROR(SUM(ISNUMBER(T56:CU56)*(1-$T$3:$CU$3))/COUNTIF($T$3:$CU$3,0),0))</f>
        <v/>
      </c>
      <c r="T56" s="103" t="str">
        <f aca="true">IF($J56="","",IF(ISNUMBER(OFFSET('Data transformed'!$A$4,MATCH($A56,'Data transformed'!$A$5:$A$185,0),MATCH(T$4,'Data transformed'!$4:$4,0)-1)), MIN(MAX(OFFSET('Data transformed'!$A$4,MATCH($A56,'Data transformed'!$A$5:$A$185,0),MATCH(T$4,'Data transformed'!$4:$4,0)-1),$M56),$N56),"NA"))</f>
        <v>NA</v>
      </c>
      <c r="U56" s="103" t="str">
        <f aca="true">IF($J56="","",IF(ISNUMBER(OFFSET('Data transformed'!$A$4,MATCH($A56,'Data transformed'!$A$5:$A$185,0),MATCH(U$4,'Data transformed'!$4:$4,0)-1)), MIN(MAX(OFFSET('Data transformed'!$A$4,MATCH($A56,'Data transformed'!$A$5:$A$185,0),MATCH(U$4,'Data transformed'!$4:$4,0)-1),$M56),$N56),"NA"))</f>
        <v>NA</v>
      </c>
      <c r="V56" s="103" t="str">
        <f aca="true">IF($J56="","",IF(ISNUMBER(OFFSET('Data transformed'!$A$4,MATCH($A56,'Data transformed'!$A$5:$A$185,0),MATCH(V$4,'Data transformed'!$4:$4,0)-1)), MIN(MAX(OFFSET('Data transformed'!$A$4,MATCH($A56,'Data transformed'!$A$5:$A$185,0),MATCH(V$4,'Data transformed'!$4:$4,0)-1),$M56),$N56),"NA"))</f>
        <v>NA</v>
      </c>
      <c r="W56" s="103" t="str">
        <f aca="true">IF($J56="","",IF(ISNUMBER(OFFSET('Data transformed'!$A$4,MATCH($A56,'Data transformed'!$A$5:$A$185,0),MATCH(W$4,'Data transformed'!$4:$4,0)-1)), MIN(MAX(OFFSET('Data transformed'!$A$4,MATCH($A56,'Data transformed'!$A$5:$A$185,0),MATCH(W$4,'Data transformed'!$4:$4,0)-1),$M56),$N56),"NA"))</f>
        <v>NA</v>
      </c>
      <c r="X56" s="103" t="str">
        <f aca="true">IF($J56="","",IF(ISNUMBER(OFFSET('Data transformed'!$A$4,MATCH($A56,'Data transformed'!$A$5:$A$185,0),MATCH(X$4,'Data transformed'!$4:$4,0)-1)), MIN(MAX(OFFSET('Data transformed'!$A$4,MATCH($A56,'Data transformed'!$A$5:$A$185,0),MATCH(X$4,'Data transformed'!$4:$4,0)-1),$M56),$N56),"NA"))</f>
        <v>NA</v>
      </c>
      <c r="Y56" s="103" t="str">
        <f aca="true">IF($J56="","",IF(ISNUMBER(OFFSET('Data transformed'!$A$4,MATCH($A56,'Data transformed'!$A$5:$A$185,0),MATCH(Y$4,'Data transformed'!$4:$4,0)-1)), MIN(MAX(OFFSET('Data transformed'!$A$4,MATCH($A56,'Data transformed'!$A$5:$A$185,0),MATCH(Y$4,'Data transformed'!$4:$4,0)-1),$M56),$N56),"NA"))</f>
        <v>NA</v>
      </c>
      <c r="Z56" s="103" t="str">
        <f aca="true">IF($J56="","",IF(ISNUMBER(OFFSET('Data transformed'!$A$4,MATCH($A56,'Data transformed'!$A$5:$A$185,0),MATCH(Z$4,'Data transformed'!$4:$4,0)-1)), MIN(MAX(OFFSET('Data transformed'!$A$4,MATCH($A56,'Data transformed'!$A$5:$A$185,0),MATCH(Z$4,'Data transformed'!$4:$4,0)-1),$M56),$N56),"NA"))</f>
        <v>NA</v>
      </c>
      <c r="AA56" s="103" t="str">
        <f aca="true">IF($J56="","",IF(ISNUMBER(OFFSET('Data transformed'!$A$4,MATCH($A56,'Data transformed'!$A$5:$A$185,0),MATCH(AA$4,'Data transformed'!$4:$4,0)-1)), MIN(MAX(OFFSET('Data transformed'!$A$4,MATCH($A56,'Data transformed'!$A$5:$A$185,0),MATCH(AA$4,'Data transformed'!$4:$4,0)-1),$M56),$N56),"NA"))</f>
        <v>NA</v>
      </c>
      <c r="AB56" s="103" t="str">
        <f aca="true">IF($J56="","",IF(ISNUMBER(OFFSET('Data transformed'!$A$4,MATCH($A56,'Data transformed'!$A$5:$A$185,0),MATCH(AB$4,'Data transformed'!$4:$4,0)-1)), MIN(MAX(OFFSET('Data transformed'!$A$4,MATCH($A56,'Data transformed'!$A$5:$A$185,0),MATCH(AB$4,'Data transformed'!$4:$4,0)-1),$M56),$N56),"NA"))</f>
        <v>NA</v>
      </c>
      <c r="AC56" s="103" t="str">
        <f aca="true">IF($J56="","",IF(ISNUMBER(OFFSET('Data transformed'!$A$4,MATCH($A56,'Data transformed'!$A$5:$A$185,0),MATCH(AC$4,'Data transformed'!$4:$4,0)-1)), MIN(MAX(OFFSET('Data transformed'!$A$4,MATCH($A56,'Data transformed'!$A$5:$A$185,0),MATCH(AC$4,'Data transformed'!$4:$4,0)-1),$M56),$N56),"NA"))</f>
        <v>NA</v>
      </c>
      <c r="AD56" s="103" t="str">
        <f aca="true">IF($J56="","",IF(ISNUMBER(OFFSET('Data transformed'!$A$4,MATCH($A56,'Data transformed'!$A$5:$A$185,0),MATCH(AD$4,'Data transformed'!$4:$4,0)-1)), MIN(MAX(OFFSET('Data transformed'!$A$4,MATCH($A56,'Data transformed'!$A$5:$A$185,0),MATCH(AD$4,'Data transformed'!$4:$4,0)-1),$M56),$N56),"NA"))</f>
        <v>NA</v>
      </c>
      <c r="AE56" s="103" t="str">
        <f aca="true">IF($J56="","",IF(ISNUMBER(OFFSET('Data transformed'!$A$4,MATCH($A56,'Data transformed'!$A$5:$A$185,0),MATCH(AE$4,'Data transformed'!$4:$4,0)-1)), MIN(MAX(OFFSET('Data transformed'!$A$4,MATCH($A56,'Data transformed'!$A$5:$A$185,0),MATCH(AE$4,'Data transformed'!$4:$4,0)-1),$M56),$N56),"NA"))</f>
        <v>NA</v>
      </c>
      <c r="AF56" s="103" t="str">
        <f aca="true">IF($J56="","",IF(ISNUMBER(OFFSET('Data transformed'!$A$4,MATCH($A56,'Data transformed'!$A$5:$A$185,0),MATCH(AF$4,'Data transformed'!$4:$4,0)-1)), MIN(MAX(OFFSET('Data transformed'!$A$4,MATCH($A56,'Data transformed'!$A$5:$A$185,0),MATCH(AF$4,'Data transformed'!$4:$4,0)-1),$M56),$N56),"NA"))</f>
        <v>NA</v>
      </c>
      <c r="AG56" s="103" t="str">
        <f aca="true">IF($J56="","",IF(ISNUMBER(OFFSET('Data transformed'!$A$4,MATCH($A56,'Data transformed'!$A$5:$A$185,0),MATCH(AG$4,'Data transformed'!$4:$4,0)-1)), MIN(MAX(OFFSET('Data transformed'!$A$4,MATCH($A56,'Data transformed'!$A$5:$A$185,0),MATCH(AG$4,'Data transformed'!$4:$4,0)-1),$M56),$N56),"NA"))</f>
        <v>NA</v>
      </c>
      <c r="AH56" s="103" t="str">
        <f aca="true">IF($J56="","",IF(ISNUMBER(OFFSET('Data transformed'!$A$4,MATCH($A56,'Data transformed'!$A$5:$A$185,0),MATCH(AH$4,'Data transformed'!$4:$4,0)-1)), MIN(MAX(OFFSET('Data transformed'!$A$4,MATCH($A56,'Data transformed'!$A$5:$A$185,0),MATCH(AH$4,'Data transformed'!$4:$4,0)-1),$M56),$N56),"NA"))</f>
        <v>NA</v>
      </c>
      <c r="AI56" s="103" t="str">
        <f aca="true">IF($J56="","",IF(ISNUMBER(OFFSET('Data transformed'!$A$4,MATCH($A56,'Data transformed'!$A$5:$A$185,0),MATCH(AI$4,'Data transformed'!$4:$4,0)-1)), MIN(MAX(OFFSET('Data transformed'!$A$4,MATCH($A56,'Data transformed'!$A$5:$A$185,0),MATCH(AI$4,'Data transformed'!$4:$4,0)-1),$M56),$N56),"NA"))</f>
        <v>NA</v>
      </c>
      <c r="AJ56" s="103" t="str">
        <f aca="true">IF($J56="","",IF(ISNUMBER(OFFSET('Data transformed'!$A$4,MATCH($A56,'Data transformed'!$A$5:$A$185,0),MATCH(AJ$4,'Data transformed'!$4:$4,0)-1)), MIN(MAX(OFFSET('Data transformed'!$A$4,MATCH($A56,'Data transformed'!$A$5:$A$185,0),MATCH(AJ$4,'Data transformed'!$4:$4,0)-1),$M56),$N56),"NA"))</f>
        <v>NA</v>
      </c>
      <c r="AK56" s="103" t="str">
        <f aca="true">IF($J56="","",IF(ISNUMBER(OFFSET('Data transformed'!$A$4,MATCH($A56,'Data transformed'!$A$5:$A$185,0),MATCH(AK$4,'Data transformed'!$4:$4,0)-1)), MIN(MAX(OFFSET('Data transformed'!$A$4,MATCH($A56,'Data transformed'!$A$5:$A$185,0),MATCH(AK$4,'Data transformed'!$4:$4,0)-1),$M56),$N56),"NA"))</f>
        <v>NA</v>
      </c>
      <c r="AL56" s="103" t="str">
        <f aca="true">IF($J56="","",IF(ISNUMBER(OFFSET('Data transformed'!$A$4,MATCH($A56,'Data transformed'!$A$5:$A$185,0),MATCH(AL$4,'Data transformed'!$4:$4,0)-1)), MIN(MAX(OFFSET('Data transformed'!$A$4,MATCH($A56,'Data transformed'!$A$5:$A$185,0),MATCH(AL$4,'Data transformed'!$4:$4,0)-1),$M56),$N56),"NA"))</f>
        <v>NA</v>
      </c>
      <c r="AM56" s="103" t="str">
        <f aca="true">IF($J56="","",IF(ISNUMBER(OFFSET('Data transformed'!$A$4,MATCH($A56,'Data transformed'!$A$5:$A$185,0),MATCH(AM$4,'Data transformed'!$4:$4,0)-1)), MIN(MAX(OFFSET('Data transformed'!$A$4,MATCH($A56,'Data transformed'!$A$5:$A$185,0),MATCH(AM$4,'Data transformed'!$4:$4,0)-1),$M56),$N56),"NA"))</f>
        <v>NA</v>
      </c>
      <c r="AN56" s="103" t="str">
        <f aca="true">IF($J56="","",IF(ISNUMBER(OFFSET('Data transformed'!$A$4,MATCH($A56,'Data transformed'!$A$5:$A$185,0),MATCH(AN$4,'Data transformed'!$4:$4,0)-1)), MIN(MAX(OFFSET('Data transformed'!$A$4,MATCH($A56,'Data transformed'!$A$5:$A$185,0),MATCH(AN$4,'Data transformed'!$4:$4,0)-1),$M56),$N56),"NA"))</f>
        <v>NA</v>
      </c>
      <c r="AO56" s="103" t="str">
        <f aca="true">IF($J56="","",IF(ISNUMBER(OFFSET('Data transformed'!$A$4,MATCH($A56,'Data transformed'!$A$5:$A$185,0),MATCH(AO$4,'Data transformed'!$4:$4,0)-1)), MIN(MAX(OFFSET('Data transformed'!$A$4,MATCH($A56,'Data transformed'!$A$5:$A$185,0),MATCH(AO$4,'Data transformed'!$4:$4,0)-1),$M56),$N56),"NA"))</f>
        <v>NA</v>
      </c>
      <c r="AP56" s="103" t="str">
        <f aca="true">IF($J56="","",IF(ISNUMBER(OFFSET('Data transformed'!$A$4,MATCH($A56,'Data transformed'!$A$5:$A$185,0),MATCH(AP$4,'Data transformed'!$4:$4,0)-1)), MIN(MAX(OFFSET('Data transformed'!$A$4,MATCH($A56,'Data transformed'!$A$5:$A$185,0),MATCH(AP$4,'Data transformed'!$4:$4,0)-1),$M56),$N56),"NA"))</f>
        <v>NA</v>
      </c>
      <c r="AQ56" s="103" t="str">
        <f aca="true">IF($J56="","",IF(ISNUMBER(OFFSET('Data transformed'!$A$4,MATCH($A56,'Data transformed'!$A$5:$A$185,0),MATCH(AQ$4,'Data transformed'!$4:$4,0)-1)), MIN(MAX(OFFSET('Data transformed'!$A$4,MATCH($A56,'Data transformed'!$A$5:$A$185,0),MATCH(AQ$4,'Data transformed'!$4:$4,0)-1),$M56),$N56),"NA"))</f>
        <v>NA</v>
      </c>
      <c r="AR56" s="103" t="str">
        <f aca="true">IF($J56="","",IF(ISNUMBER(OFFSET('Data transformed'!$A$4,MATCH($A56,'Data transformed'!$A$5:$A$185,0),MATCH(AR$4,'Data transformed'!$4:$4,0)-1)), MIN(MAX(OFFSET('Data transformed'!$A$4,MATCH($A56,'Data transformed'!$A$5:$A$185,0),MATCH(AR$4,'Data transformed'!$4:$4,0)-1),$M56),$N56),"NA"))</f>
        <v>NA</v>
      </c>
      <c r="AS56" s="103" t="str">
        <f aca="true">IF($J56="","",IF(ISNUMBER(OFFSET('Data transformed'!$A$4,MATCH($A56,'Data transformed'!$A$5:$A$185,0),MATCH(AS$4,'Data transformed'!$4:$4,0)-1)), MIN(MAX(OFFSET('Data transformed'!$A$4,MATCH($A56,'Data transformed'!$A$5:$A$185,0),MATCH(AS$4,'Data transformed'!$4:$4,0)-1),$M56),$N56),"NA"))</f>
        <v>NA</v>
      </c>
      <c r="AT56" s="103" t="str">
        <f aca="true">IF($J56="","",IF(ISNUMBER(OFFSET('Data transformed'!$A$4,MATCH($A56,'Data transformed'!$A$5:$A$185,0),MATCH(AT$4,'Data transformed'!$4:$4,0)-1)), MIN(MAX(OFFSET('Data transformed'!$A$4,MATCH($A56,'Data transformed'!$A$5:$A$185,0),MATCH(AT$4,'Data transformed'!$4:$4,0)-1),$M56),$N56),"NA"))</f>
        <v>NA</v>
      </c>
      <c r="AU56" s="103" t="str">
        <f aca="true">IF($J56="","",IF(ISNUMBER(OFFSET('Data transformed'!$A$4,MATCH($A56,'Data transformed'!$A$5:$A$185,0),MATCH(AU$4,'Data transformed'!$4:$4,0)-1)), MIN(MAX(OFFSET('Data transformed'!$A$4,MATCH($A56,'Data transformed'!$A$5:$A$185,0),MATCH(AU$4,'Data transformed'!$4:$4,0)-1),$M56),$N56),"NA"))</f>
        <v>NA</v>
      </c>
      <c r="AV56" s="103" t="str">
        <f aca="true">IF($J56="","",IF(ISNUMBER(OFFSET('Data transformed'!$A$4,MATCH($A56,'Data transformed'!$A$5:$A$185,0),MATCH(AV$4,'Data transformed'!$4:$4,0)-1)), MIN(MAX(OFFSET('Data transformed'!$A$4,MATCH($A56,'Data transformed'!$A$5:$A$185,0),MATCH(AV$4,'Data transformed'!$4:$4,0)-1),$M56),$N56),"NA"))</f>
        <v>NA</v>
      </c>
      <c r="AW56" s="103" t="str">
        <f aca="true">IF($J56="","",IF(ISNUMBER(OFFSET('Data transformed'!$A$4,MATCH($A56,'Data transformed'!$A$5:$A$185,0),MATCH(AW$4,'Data transformed'!$4:$4,0)-1)), MIN(MAX(OFFSET('Data transformed'!$A$4,MATCH($A56,'Data transformed'!$A$5:$A$185,0),MATCH(AW$4,'Data transformed'!$4:$4,0)-1),$M56),$N56),"NA"))</f>
        <v>NA</v>
      </c>
      <c r="AX56" s="103" t="str">
        <f aca="true">IF($J56="","",IF(ISNUMBER(OFFSET('Data transformed'!$A$4,MATCH($A56,'Data transformed'!$A$5:$A$185,0),MATCH(AX$4,'Data transformed'!$4:$4,0)-1)), MIN(MAX(OFFSET('Data transformed'!$A$4,MATCH($A56,'Data transformed'!$A$5:$A$185,0),MATCH(AX$4,'Data transformed'!$4:$4,0)-1),$M56),$N56),"NA"))</f>
        <v>NA</v>
      </c>
      <c r="AY56" s="103" t="str">
        <f aca="true">IF($J56="","",IF(ISNUMBER(OFFSET('Data transformed'!$A$4,MATCH($A56,'Data transformed'!$A$5:$A$185,0),MATCH(AY$4,'Data transformed'!$4:$4,0)-1)), MIN(MAX(OFFSET('Data transformed'!$A$4,MATCH($A56,'Data transformed'!$A$5:$A$185,0),MATCH(AY$4,'Data transformed'!$4:$4,0)-1),$M56),$N56),"NA"))</f>
        <v>NA</v>
      </c>
      <c r="AZ56" s="103" t="str">
        <f aca="true">IF($J56="","",IF(ISNUMBER(OFFSET('Data transformed'!$A$4,MATCH($A56,'Data transformed'!$A$5:$A$185,0),MATCH(AZ$4,'Data transformed'!$4:$4,0)-1)), MIN(MAX(OFFSET('Data transformed'!$A$4,MATCH($A56,'Data transformed'!$A$5:$A$185,0),MATCH(AZ$4,'Data transformed'!$4:$4,0)-1),$M56),$N56),"NA"))</f>
        <v>NA</v>
      </c>
      <c r="BA56" s="103" t="str">
        <f aca="true">IF($J56="","",IF(ISNUMBER(OFFSET('Data transformed'!$A$4,MATCH($A56,'Data transformed'!$A$5:$A$185,0),MATCH(BA$4,'Data transformed'!$4:$4,0)-1)), MIN(MAX(OFFSET('Data transformed'!$A$4,MATCH($A56,'Data transformed'!$A$5:$A$185,0),MATCH(BA$4,'Data transformed'!$4:$4,0)-1),$M56),$N56),"NA"))</f>
        <v>NA</v>
      </c>
      <c r="BB56" s="103" t="str">
        <f aca="true">IF($J56="","",IF(ISNUMBER(OFFSET('Data transformed'!$A$4,MATCH($A56,'Data transformed'!$A$5:$A$185,0),MATCH(BB$4,'Data transformed'!$4:$4,0)-1)), MIN(MAX(OFFSET('Data transformed'!$A$4,MATCH($A56,'Data transformed'!$A$5:$A$185,0),MATCH(BB$4,'Data transformed'!$4:$4,0)-1),$M56),$N56),"NA"))</f>
        <v>NA</v>
      </c>
      <c r="BC56" s="103" t="str">
        <f aca="true">IF($J56="","",IF(ISNUMBER(OFFSET('Data transformed'!$A$4,MATCH($A56,'Data transformed'!$A$5:$A$185,0),MATCH(BC$4,'Data transformed'!$4:$4,0)-1)), MIN(MAX(OFFSET('Data transformed'!$A$4,MATCH($A56,'Data transformed'!$A$5:$A$185,0),MATCH(BC$4,'Data transformed'!$4:$4,0)-1),$M56),$N56),"NA"))</f>
        <v>NA</v>
      </c>
      <c r="BD56" s="103" t="str">
        <f aca="true">IF($J56="","",IF(ISNUMBER(OFFSET('Data transformed'!$A$4,MATCH($A56,'Data transformed'!$A$5:$A$185,0),MATCH(BD$4,'Data transformed'!$4:$4,0)-1)), MIN(MAX(OFFSET('Data transformed'!$A$4,MATCH($A56,'Data transformed'!$A$5:$A$185,0),MATCH(BD$4,'Data transformed'!$4:$4,0)-1),$M56),$N56),"NA"))</f>
        <v>NA</v>
      </c>
      <c r="BE56" s="103" t="str">
        <f aca="true">IF($J56="","",IF(ISNUMBER(OFFSET('Data transformed'!$A$4,MATCH($A56,'Data transformed'!$A$5:$A$185,0),MATCH(BE$4,'Data transformed'!$4:$4,0)-1)), MIN(MAX(OFFSET('Data transformed'!$A$4,MATCH($A56,'Data transformed'!$A$5:$A$185,0),MATCH(BE$4,'Data transformed'!$4:$4,0)-1),$M56),$N56),"NA"))</f>
        <v>NA</v>
      </c>
      <c r="BF56" s="103" t="str">
        <f aca="true">IF($J56="","",IF(ISNUMBER(OFFSET('Data transformed'!$A$4,MATCH($A56,'Data transformed'!$A$5:$A$185,0),MATCH(BF$4,'Data transformed'!$4:$4,0)-1)), MIN(MAX(OFFSET('Data transformed'!$A$4,MATCH($A56,'Data transformed'!$A$5:$A$185,0),MATCH(BF$4,'Data transformed'!$4:$4,0)-1),$M56),$N56),"NA"))</f>
        <v>NA</v>
      </c>
      <c r="BG56" s="103" t="str">
        <f aca="true">IF($J56="","",IF(ISNUMBER(OFFSET('Data transformed'!$A$4,MATCH($A56,'Data transformed'!$A$5:$A$185,0),MATCH(BG$4,'Data transformed'!$4:$4,0)-1)), MIN(MAX(OFFSET('Data transformed'!$A$4,MATCH($A56,'Data transformed'!$A$5:$A$185,0),MATCH(BG$4,'Data transformed'!$4:$4,0)-1),$M56),$N56),"NA"))</f>
        <v>NA</v>
      </c>
      <c r="BH56" s="103" t="str">
        <f aca="true">IF($J56="","",IF(ISNUMBER(OFFSET('Data transformed'!$A$4,MATCH($A56,'Data transformed'!$A$5:$A$185,0),MATCH(BH$4,'Data transformed'!$4:$4,0)-1)), MIN(MAX(OFFSET('Data transformed'!$A$4,MATCH($A56,'Data transformed'!$A$5:$A$185,0),MATCH(BH$4,'Data transformed'!$4:$4,0)-1),$M56),$N56),"NA"))</f>
        <v>NA</v>
      </c>
      <c r="BI56" s="103" t="str">
        <f aca="true">IF($J56="","",IF(ISNUMBER(OFFSET('Data transformed'!$A$4,MATCH($A56,'Data transformed'!$A$5:$A$185,0),MATCH(BI$4,'Data transformed'!$4:$4,0)-1)), MIN(MAX(OFFSET('Data transformed'!$A$4,MATCH($A56,'Data transformed'!$A$5:$A$185,0),MATCH(BI$4,'Data transformed'!$4:$4,0)-1),$M56),$N56),"NA"))</f>
        <v>NA</v>
      </c>
      <c r="BJ56" s="103" t="str">
        <f aca="true">IF($J56="","",IF(ISNUMBER(OFFSET('Data transformed'!$A$4,MATCH($A56,'Data transformed'!$A$5:$A$185,0),MATCH(BJ$4,'Data transformed'!$4:$4,0)-1)), MIN(MAX(OFFSET('Data transformed'!$A$4,MATCH($A56,'Data transformed'!$A$5:$A$185,0),MATCH(BJ$4,'Data transformed'!$4:$4,0)-1),$M56),$N56),"NA"))</f>
        <v>NA</v>
      </c>
      <c r="BK56" s="103" t="str">
        <f aca="true">IF($J56="","",IF(ISNUMBER(OFFSET('Data transformed'!$A$4,MATCH($A56,'Data transformed'!$A$5:$A$185,0),MATCH(BK$4,'Data transformed'!$4:$4,0)-1)), MIN(MAX(OFFSET('Data transformed'!$A$4,MATCH($A56,'Data transformed'!$A$5:$A$185,0),MATCH(BK$4,'Data transformed'!$4:$4,0)-1),$M56),$N56),"NA"))</f>
        <v>NA</v>
      </c>
      <c r="BL56" s="103" t="str">
        <f aca="true">IF($J56="","",IF(ISNUMBER(OFFSET('Data transformed'!$A$4,MATCH($A56,'Data transformed'!$A$5:$A$185,0),MATCH(BL$4,'Data transformed'!$4:$4,0)-1)), MIN(MAX(OFFSET('Data transformed'!$A$4,MATCH($A56,'Data transformed'!$A$5:$A$185,0),MATCH(BL$4,'Data transformed'!$4:$4,0)-1),$M56),$N56),"NA"))</f>
        <v>NA</v>
      </c>
      <c r="BM56" s="103" t="str">
        <f aca="true">IF($J56="","",IF(ISNUMBER(OFFSET('Data transformed'!$A$4,MATCH($A56,'Data transformed'!$A$5:$A$185,0),MATCH(BM$4,'Data transformed'!$4:$4,0)-1)), MIN(MAX(OFFSET('Data transformed'!$A$4,MATCH($A56,'Data transformed'!$A$5:$A$185,0),MATCH(BM$4,'Data transformed'!$4:$4,0)-1),$M56),$N56),"NA"))</f>
        <v>NA</v>
      </c>
      <c r="BN56" s="103" t="str">
        <f aca="true">IF($J56="","",IF(ISNUMBER(OFFSET('Data transformed'!$A$4,MATCH($A56,'Data transformed'!$A$5:$A$185,0),MATCH(BN$4,'Data transformed'!$4:$4,0)-1)), MIN(MAX(OFFSET('Data transformed'!$A$4,MATCH($A56,'Data transformed'!$A$5:$A$185,0),MATCH(BN$4,'Data transformed'!$4:$4,0)-1),$M56),$N56),"NA"))</f>
        <v>NA</v>
      </c>
      <c r="BO56" s="103" t="str">
        <f aca="true">IF($J56="","",IF(ISNUMBER(OFFSET('Data transformed'!$A$4,MATCH($A56,'Data transformed'!$A$5:$A$185,0),MATCH(BO$4,'Data transformed'!$4:$4,0)-1)), MIN(MAX(OFFSET('Data transformed'!$A$4,MATCH($A56,'Data transformed'!$A$5:$A$185,0),MATCH(BO$4,'Data transformed'!$4:$4,0)-1),$M56),$N56),"NA"))</f>
        <v>NA</v>
      </c>
      <c r="BP56" s="103" t="str">
        <f aca="true">IF($J56="","",IF(ISNUMBER(OFFSET('Data transformed'!$A$4,MATCH($A56,'Data transformed'!$A$5:$A$185,0),MATCH(BP$4,'Data transformed'!$4:$4,0)-1)), MIN(MAX(OFFSET('Data transformed'!$A$4,MATCH($A56,'Data transformed'!$A$5:$A$185,0),MATCH(BP$4,'Data transformed'!$4:$4,0)-1),$M56),$N56),"NA"))</f>
        <v>NA</v>
      </c>
      <c r="BQ56" s="103" t="str">
        <f aca="true">IF($J56="","",IF(ISNUMBER(OFFSET('Data transformed'!$A$4,MATCH($A56,'Data transformed'!$A$5:$A$185,0),MATCH(BQ$4,'Data transformed'!$4:$4,0)-1)), MIN(MAX(OFFSET('Data transformed'!$A$4,MATCH($A56,'Data transformed'!$A$5:$A$185,0),MATCH(BQ$4,'Data transformed'!$4:$4,0)-1),$M56),$N56),"NA"))</f>
        <v>NA</v>
      </c>
      <c r="BR56" s="103" t="str">
        <f aca="true">IF($J56="","",IF(ISNUMBER(OFFSET('Data transformed'!$A$4,MATCH($A56,'Data transformed'!$A$5:$A$185,0),MATCH(BR$4,'Data transformed'!$4:$4,0)-1)), MIN(MAX(OFFSET('Data transformed'!$A$4,MATCH($A56,'Data transformed'!$A$5:$A$185,0),MATCH(BR$4,'Data transformed'!$4:$4,0)-1),$M56),$N56),"NA"))</f>
        <v>NA</v>
      </c>
      <c r="BS56" s="103" t="str">
        <f aca="true">IF($J56="","",IF(ISNUMBER(OFFSET('Data transformed'!$A$4,MATCH($A56,'Data transformed'!$A$5:$A$185,0),MATCH(BS$4,'Data transformed'!$4:$4,0)-1)), MIN(MAX(OFFSET('Data transformed'!$A$4,MATCH($A56,'Data transformed'!$A$5:$A$185,0),MATCH(BS$4,'Data transformed'!$4:$4,0)-1),$M56),$N56),"NA"))</f>
        <v>NA</v>
      </c>
      <c r="BT56" s="103" t="str">
        <f aca="true">IF($J56="","",IF(ISNUMBER(OFFSET('Data transformed'!$A$4,MATCH($A56,'Data transformed'!$A$5:$A$185,0),MATCH(BT$4,'Data transformed'!$4:$4,0)-1)), MIN(MAX(OFFSET('Data transformed'!$A$4,MATCH($A56,'Data transformed'!$A$5:$A$185,0),MATCH(BT$4,'Data transformed'!$4:$4,0)-1),$M56),$N56),"NA"))</f>
        <v>NA</v>
      </c>
      <c r="BU56" s="103" t="str">
        <f aca="true">IF($J56="","",IF(ISNUMBER(OFFSET('Data transformed'!$A$4,MATCH($A56,'Data transformed'!$A$5:$A$185,0),MATCH(BU$4,'Data transformed'!$4:$4,0)-1)), MIN(MAX(OFFSET('Data transformed'!$A$4,MATCH($A56,'Data transformed'!$A$5:$A$185,0),MATCH(BU$4,'Data transformed'!$4:$4,0)-1),$M56),$N56),"NA"))</f>
        <v>NA</v>
      </c>
      <c r="BV56" s="103" t="str">
        <f aca="true">IF($J56="","",IF(ISNUMBER(OFFSET('Data transformed'!$A$4,MATCH($A56,'Data transformed'!$A$5:$A$185,0),MATCH(BV$4,'Data transformed'!$4:$4,0)-1)), MIN(MAX(OFFSET('Data transformed'!$A$4,MATCH($A56,'Data transformed'!$A$5:$A$185,0),MATCH(BV$4,'Data transformed'!$4:$4,0)-1),$M56),$N56),"NA"))</f>
        <v>NA</v>
      </c>
      <c r="BW56" s="103" t="str">
        <f aca="true">IF($J56="","",IF(ISNUMBER(OFFSET('Data transformed'!$A$4,MATCH($A56,'Data transformed'!$A$5:$A$185,0),MATCH(BW$4,'Data transformed'!$4:$4,0)-1)), MIN(MAX(OFFSET('Data transformed'!$A$4,MATCH($A56,'Data transformed'!$A$5:$A$185,0),MATCH(BW$4,'Data transformed'!$4:$4,0)-1),$M56),$N56),"NA"))</f>
        <v>NA</v>
      </c>
      <c r="BX56" s="103" t="str">
        <f aca="true">IF($J56="","",IF(ISNUMBER(OFFSET('Data transformed'!$A$4,MATCH($A56,'Data transformed'!$A$5:$A$185,0),MATCH(BX$4,'Data transformed'!$4:$4,0)-1)), MIN(MAX(OFFSET('Data transformed'!$A$4,MATCH($A56,'Data transformed'!$A$5:$A$185,0),MATCH(BX$4,'Data transformed'!$4:$4,0)-1),$M56),$N56),"NA"))</f>
        <v>NA</v>
      </c>
      <c r="BY56" s="103" t="str">
        <f aca="true">IF($J56="","",IF(ISNUMBER(OFFSET('Data transformed'!$A$4,MATCH($A56,'Data transformed'!$A$5:$A$185,0),MATCH(BY$4,'Data transformed'!$4:$4,0)-1)), MIN(MAX(OFFSET('Data transformed'!$A$4,MATCH($A56,'Data transformed'!$A$5:$A$185,0),MATCH(BY$4,'Data transformed'!$4:$4,0)-1),$M56),$N56),"NA"))</f>
        <v>NA</v>
      </c>
      <c r="BZ56" s="103" t="str">
        <f aca="true">IF($J56="","",IF(ISNUMBER(OFFSET('Data transformed'!$A$4,MATCH($A56,'Data transformed'!$A$5:$A$185,0),MATCH(BZ$4,'Data transformed'!$4:$4,0)-1)), MIN(MAX(OFFSET('Data transformed'!$A$4,MATCH($A56,'Data transformed'!$A$5:$A$185,0),MATCH(BZ$4,'Data transformed'!$4:$4,0)-1),$M56),$N56),"NA"))</f>
        <v>NA</v>
      </c>
      <c r="CA56" s="103" t="str">
        <f aca="true">IF($J56="","",IF(ISNUMBER(OFFSET('Data transformed'!$A$4,MATCH($A56,'Data transformed'!$A$5:$A$185,0),MATCH(CA$4,'Data transformed'!$4:$4,0)-1)), MIN(MAX(OFFSET('Data transformed'!$A$4,MATCH($A56,'Data transformed'!$A$5:$A$185,0),MATCH(CA$4,'Data transformed'!$4:$4,0)-1),$M56),$N56),"NA"))</f>
        <v>NA</v>
      </c>
      <c r="CB56" s="103" t="str">
        <f aca="true">IF($J56="","",IF(ISNUMBER(OFFSET('Data transformed'!$A$4,MATCH($A56,'Data transformed'!$A$5:$A$185,0),MATCH(CB$4,'Data transformed'!$4:$4,0)-1)), MIN(MAX(OFFSET('Data transformed'!$A$4,MATCH($A56,'Data transformed'!$A$5:$A$185,0),MATCH(CB$4,'Data transformed'!$4:$4,0)-1),$M56),$N56),"NA"))</f>
        <v>NA</v>
      </c>
      <c r="CC56" s="103" t="str">
        <f aca="true">IF($J56="","",IF(ISNUMBER(OFFSET('Data transformed'!$A$4,MATCH($A56,'Data transformed'!$A$5:$A$185,0),MATCH(CC$4,'Data transformed'!$4:$4,0)-1)), MIN(MAX(OFFSET('Data transformed'!$A$4,MATCH($A56,'Data transformed'!$A$5:$A$185,0),MATCH(CC$4,'Data transformed'!$4:$4,0)-1),$M56),$N56),"NA"))</f>
        <v>NA</v>
      </c>
      <c r="CD56" s="103" t="str">
        <f aca="true">IF($J56="","",IF(ISNUMBER(OFFSET('Data transformed'!$A$4,MATCH($A56,'Data transformed'!$A$5:$A$185,0),MATCH(CD$4,'Data transformed'!$4:$4,0)-1)), MIN(MAX(OFFSET('Data transformed'!$A$4,MATCH($A56,'Data transformed'!$A$5:$A$185,0),MATCH(CD$4,'Data transformed'!$4:$4,0)-1),$M56),$N56),"NA"))</f>
        <v>NA</v>
      </c>
      <c r="CE56" s="103" t="str">
        <f aca="true">IF($J56="","",IF(ISNUMBER(OFFSET('Data transformed'!$A$4,MATCH($A56,'Data transformed'!$A$5:$A$185,0),MATCH(CE$4,'Data transformed'!$4:$4,0)-1)), MIN(MAX(OFFSET('Data transformed'!$A$4,MATCH($A56,'Data transformed'!$A$5:$A$185,0),MATCH(CE$4,'Data transformed'!$4:$4,0)-1),$M56),$N56),"NA"))</f>
        <v>NA</v>
      </c>
      <c r="CF56" s="103" t="str">
        <f aca="true">IF($J56="","",IF(ISNUMBER(OFFSET('Data transformed'!$A$4,MATCH($A56,'Data transformed'!$A$5:$A$185,0),MATCH(CF$4,'Data transformed'!$4:$4,0)-1)), MIN(MAX(OFFSET('Data transformed'!$A$4,MATCH($A56,'Data transformed'!$A$5:$A$185,0),MATCH(CF$4,'Data transformed'!$4:$4,0)-1),$M56),$N56),"NA"))</f>
        <v>NA</v>
      </c>
      <c r="CG56" s="103" t="str">
        <f aca="true">IF($J56="","",IF(ISNUMBER(OFFSET('Data transformed'!$A$4,MATCH($A56,'Data transformed'!$A$5:$A$185,0),MATCH(CG$4,'Data transformed'!$4:$4,0)-1)), MIN(MAX(OFFSET('Data transformed'!$A$4,MATCH($A56,'Data transformed'!$A$5:$A$185,0),MATCH(CG$4,'Data transformed'!$4:$4,0)-1),$M56),$N56),"NA"))</f>
        <v>NA</v>
      </c>
      <c r="CH56" s="103" t="str">
        <f aca="true">IF($J56="","",IF(ISNUMBER(OFFSET('Data transformed'!$A$4,MATCH($A56,'Data transformed'!$A$5:$A$185,0),MATCH(CH$4,'Data transformed'!$4:$4,0)-1)), MIN(MAX(OFFSET('Data transformed'!$A$4,MATCH($A56,'Data transformed'!$A$5:$A$185,0),MATCH(CH$4,'Data transformed'!$4:$4,0)-1),$M56),$N56),"NA"))</f>
        <v>NA</v>
      </c>
      <c r="CI56" s="103" t="str">
        <f aca="true">IF($J56="","",IF(ISNUMBER(OFFSET('Data transformed'!$A$4,MATCH($A56,'Data transformed'!$A$5:$A$185,0),MATCH(CI$4,'Data transformed'!$4:$4,0)-1)), MIN(MAX(OFFSET('Data transformed'!$A$4,MATCH($A56,'Data transformed'!$A$5:$A$185,0),MATCH(CI$4,'Data transformed'!$4:$4,0)-1),$M56),$N56),"NA"))</f>
        <v>NA</v>
      </c>
      <c r="CJ56" s="103" t="str">
        <f aca="true">IF($J56="","",IF(ISNUMBER(OFFSET('Data transformed'!$A$4,MATCH($A56,'Data transformed'!$A$5:$A$185,0),MATCH(CJ$4,'Data transformed'!$4:$4,0)-1)), MIN(MAX(OFFSET('Data transformed'!$A$4,MATCH($A56,'Data transformed'!$A$5:$A$185,0),MATCH(CJ$4,'Data transformed'!$4:$4,0)-1),$M56),$N56),"NA"))</f>
        <v>NA</v>
      </c>
      <c r="CK56" s="103" t="str">
        <f aca="true">IF($J56="","",IF(ISNUMBER(OFFSET('Data transformed'!$A$4,MATCH($A56,'Data transformed'!$A$5:$A$185,0),MATCH(CK$4,'Data transformed'!$4:$4,0)-1)), MIN(MAX(OFFSET('Data transformed'!$A$4,MATCH($A56,'Data transformed'!$A$5:$A$185,0),MATCH(CK$4,'Data transformed'!$4:$4,0)-1),$M56),$N56),"NA"))</f>
        <v>NA</v>
      </c>
      <c r="CL56" s="103" t="str">
        <f aca="true">IF($J56="","",IF(ISNUMBER(OFFSET('Data transformed'!$A$4,MATCH($A56,'Data transformed'!$A$5:$A$185,0),MATCH(CL$4,'Data transformed'!$4:$4,0)-1)), MIN(MAX(OFFSET('Data transformed'!$A$4,MATCH($A56,'Data transformed'!$A$5:$A$185,0),MATCH(CL$4,'Data transformed'!$4:$4,0)-1),$M56),$N56),"NA"))</f>
        <v>NA</v>
      </c>
      <c r="CM56" s="103" t="str">
        <f aca="true">IF($J56="","",IF(ISNUMBER(OFFSET('Data transformed'!$A$4,MATCH($A56,'Data transformed'!$A$5:$A$185,0),MATCH(CM$4,'Data transformed'!$4:$4,0)-1)), MIN(MAX(OFFSET('Data transformed'!$A$4,MATCH($A56,'Data transformed'!$A$5:$A$185,0),MATCH(CM$4,'Data transformed'!$4:$4,0)-1),$M56),$N56),"NA"))</f>
        <v>NA</v>
      </c>
      <c r="CN56" s="103" t="str">
        <f aca="true">IF($J56="","",IF(ISNUMBER(OFFSET('Data transformed'!$A$4,MATCH($A56,'Data transformed'!$A$5:$A$185,0),MATCH(CN$4,'Data transformed'!$4:$4,0)-1)), MIN(MAX(OFFSET('Data transformed'!$A$4,MATCH($A56,'Data transformed'!$A$5:$A$185,0),MATCH(CN$4,'Data transformed'!$4:$4,0)-1),$M56),$N56),"NA"))</f>
        <v>NA</v>
      </c>
      <c r="CO56" s="103" t="str">
        <f aca="true">IF($J56="","",IF(ISNUMBER(OFFSET('Data transformed'!$A$4,MATCH($A56,'Data transformed'!$A$5:$A$185,0),MATCH(CO$4,'Data transformed'!$4:$4,0)-1)), MIN(MAX(OFFSET('Data transformed'!$A$4,MATCH($A56,'Data transformed'!$A$5:$A$185,0),MATCH(CO$4,'Data transformed'!$4:$4,0)-1),$M56),$N56),"NA"))</f>
        <v>NA</v>
      </c>
      <c r="CP56" s="103" t="str">
        <f aca="true">IF($J56="","",IF(ISNUMBER(OFFSET('Data transformed'!$A$4,MATCH($A56,'Data transformed'!$A$5:$A$185,0),MATCH(CP$4,'Data transformed'!$4:$4,0)-1)), MIN(MAX(OFFSET('Data transformed'!$A$4,MATCH($A56,'Data transformed'!$A$5:$A$185,0),MATCH(CP$4,'Data transformed'!$4:$4,0)-1),$M56),$N56),"NA"))</f>
        <v>NA</v>
      </c>
      <c r="CQ56" s="103" t="str">
        <f aca="true">IF($J56="","",IF(ISNUMBER(OFFSET('Data transformed'!$A$4,MATCH($A56,'Data transformed'!$A$5:$A$185,0),MATCH(CQ$4,'Data transformed'!$4:$4,0)-1)), MIN(MAX(OFFSET('Data transformed'!$A$4,MATCH($A56,'Data transformed'!$A$5:$A$185,0),MATCH(CQ$4,'Data transformed'!$4:$4,0)-1),$M56),$N56),"NA"))</f>
        <v>NA</v>
      </c>
      <c r="CR56" s="103" t="str">
        <f aca="true">IF($J56="","",IF(ISNUMBER(OFFSET('Data transformed'!$A$4,MATCH($A56,'Data transformed'!$A$5:$A$185,0),MATCH(CR$4,'Data transformed'!$4:$4,0)-1)), MIN(MAX(OFFSET('Data transformed'!$A$4,MATCH($A56,'Data transformed'!$A$5:$A$185,0),MATCH(CR$4,'Data transformed'!$4:$4,0)-1),$M56),$N56),"NA"))</f>
        <v>NA</v>
      </c>
      <c r="CS56" s="103" t="str">
        <f aca="true">IF($J56="","",IF(ISNUMBER(OFFSET('Data transformed'!$A$4,MATCH($A56,'Data transformed'!$A$5:$A$185,0),MATCH(CS$4,'Data transformed'!$4:$4,0)-1)), MIN(MAX(OFFSET('Data transformed'!$A$4,MATCH($A56,'Data transformed'!$A$5:$A$185,0),MATCH(CS$4,'Data transformed'!$4:$4,0)-1),$M56),$N56),"NA"))</f>
        <v>NA</v>
      </c>
      <c r="CT56" s="103" t="str">
        <f aca="true">IF($J56="","",IF(ISNUMBER(OFFSET('Data transformed'!$A$4,MATCH($A56,'Data transformed'!$A$5:$A$185,0),MATCH(CT$4,'Data transformed'!$4:$4,0)-1)), MIN(MAX(OFFSET('Data transformed'!$A$4,MATCH($A56,'Data transformed'!$A$5:$A$185,0),MATCH(CT$4,'Data transformed'!$4:$4,0)-1),$M56),$N56),"NA"))</f>
        <v>NA</v>
      </c>
      <c r="CU56" s="103" t="str">
        <f aca="true">IF($J56="","",IF(ISNUMBER(OFFSET('Data transformed'!$A$4,MATCH($A56,'Data transformed'!$A$5:$A$185,0),MATCH(CU$4,'Data transformed'!$4:$4,0)-1)), MIN(MAX(OFFSET('Data transformed'!$A$4,MATCH($A56,'Data transformed'!$A$5:$A$185,0),MATCH(CU$4,'Data transformed'!$4:$4,0)-1),$M56),$N56),"NA"))</f>
        <v>NA</v>
      </c>
    </row>
    <row r="57" s="103" customFormat="true" ht="15.5" hidden="false" customHeight="false" outlineLevel="0" collapsed="false">
      <c r="A57" s="107" t="n">
        <v>2221</v>
      </c>
      <c r="B57" s="107" t="n">
        <v>4</v>
      </c>
      <c r="C57" s="103" t="str">
        <f aca="true">IF(ISBLANK(OFFSET('Raw Data'!$A$3,MATCH($A57,'Raw Data'!$B$4:$B$185,0),MATCH(C$4,'Raw Data'!$3:$3,0)-1)),"",OFFSET('Raw Data'!$A$3,MATCH($A57,'Raw Data'!$B$4:$B$185,0),MATCH(C$4,'Raw Data'!$3:$3,0)-1))</f>
        <v/>
      </c>
      <c r="D57" s="103" t="str">
        <f aca="true">IF(ISBLANK(OFFSET('Raw Data'!$A$3,MATCH($A57,'Raw Data'!$B$4:$B$185,0),MATCH(D$4,'Raw Data'!$3:$3,0)-1)),"",OFFSET('Raw Data'!$A$3,MATCH($A57,'Raw Data'!$B$4:$B$185,0),MATCH(D$4,'Raw Data'!$3:$3,0)-1))</f>
        <v>Levels of participation in ISO's committee on financial services</v>
      </c>
      <c r="E57" s="103" t="str">
        <f aca="true">IF(ISBLANK(OFFSET('Raw Data'!$A$3,MATCH($A57,'Raw Data'!$B$4:$B$185,0),MATCH(E$4,'Raw Data'!$3:$3,0)-1)),"",OFFSET('Raw Data'!$A$3,MATCH($A57,'Raw Data'!$B$4:$B$185,0),MATCH(E$4,'Raw Data'!$3:$3,0)-1))</f>
        <v/>
      </c>
      <c r="J57" s="103" t="n">
        <f aca="true" t="array" ref="J57:J57">IFERROR(_xlfn.QUARTILE.INC(IF(ISNUMBER(OFFSET('Data transformed'!$N$4,MATCH('outliers treatment'!$A57,'Data transformed'!$A$5:$A$185),1,1,COUNTA('Data transformed'!$O$4:$CX$4))),OFFSET('Data transformed'!$N$4,MATCH('outliers treatment'!$A57,'Data transformed'!$A$5:$A$185),1,1,COUNTA('Data transformed'!$O$4:$CX$4))),1),"")</f>
        <v>0</v>
      </c>
      <c r="K57" s="103" t="n">
        <f aca="true" t="array" ref="K57:K57">IFERROR(_xlfn.QUARTILE.INC(IF(ISNUMBER(OFFSET('Data transformed'!$N$4,MATCH('outliers treatment'!$A57,'Data transformed'!$A$5:$A$185),1,1,COUNTA('Data transformed'!$O$4:$CX$4))),OFFSET('Data transformed'!$N$4,MATCH('outliers treatment'!$A57,'Data transformed'!$A$5:$A$185),1,1,COUNTA('Data transformed'!$O$4:$CX$4))),3),"")</f>
        <v>2</v>
      </c>
      <c r="L57" s="103" t="n">
        <f aca="false">IFERROR(K57-J57,"")</f>
        <v>2</v>
      </c>
      <c r="M57" s="103" t="n">
        <v>0</v>
      </c>
      <c r="N57" s="103" t="n">
        <v>2</v>
      </c>
      <c r="P57" s="105" t="n">
        <f aca="false" t="array" ref="P57:P57">IFERROR(SKEW(IF(ISNUMBER(T57:CU57),T57:CU57,"")),"")</f>
        <v>0.169121233137871</v>
      </c>
      <c r="Q57" s="103" t="n">
        <f aca="true">IF(ISBLANK(OFFSET('Data above threshold'!$A$4,MATCH('Data above threshold'!$A56,'Data above threshold'!$A$5:$A$185,0),MATCH('Data above threshold'!N$4,'Data above threshold'!$4:$4,0)-1)),1,OFFSET('Data above threshold'!$A$4,MATCH('Data above threshold'!$A56,'Data above threshold'!$A$5:$A$185,0),MATCH('Data above threshold'!N$4,'Data above threshold'!$4:$4,0)-1))</f>
        <v>0</v>
      </c>
      <c r="R57" s="103" t="n">
        <f aca="false">IF($J57="","",COUNTIF(T57:CU57,M57)+ COUNTIF(T57:CQ57,N57))</f>
        <v>57</v>
      </c>
      <c r="S57" s="106" t="n">
        <f aca="false" t="array" ref="S57:S57">IF(B57&lt;4,"",1-IFERROR(SUM(ISNUMBER(T57:CU57)*(1-$T$3:$CU$3))/COUNTIF($T$3:$CU$3,0),0))</f>
        <v>0</v>
      </c>
      <c r="T57" s="103" t="n">
        <f aca="true">IF($J57="","",IF(ISNUMBER(OFFSET('Data transformed'!$A$4,MATCH($A57,'Data transformed'!$A$5:$A$185,0),MATCH(T$4,'Data transformed'!$4:$4,0)-1)), MIN(MAX(OFFSET('Data transformed'!$A$4,MATCH($A57,'Data transformed'!$A$5:$A$185,0),MATCH(T$4,'Data transformed'!$4:$4,0)-1),$M57),$N57),"NA"))</f>
        <v>1</v>
      </c>
      <c r="U57" s="103" t="n">
        <f aca="true">IF($J57="","",IF(ISNUMBER(OFFSET('Data transformed'!$A$4,MATCH($A57,'Data transformed'!$A$5:$A$185,0),MATCH(U$4,'Data transformed'!$4:$4,0)-1)), MIN(MAX(OFFSET('Data transformed'!$A$4,MATCH($A57,'Data transformed'!$A$5:$A$185,0),MATCH(U$4,'Data transformed'!$4:$4,0)-1),$M57),$N57),"NA"))</f>
        <v>2</v>
      </c>
      <c r="V57" s="103" t="n">
        <f aca="true">IF($J57="","",IF(ISNUMBER(OFFSET('Data transformed'!$A$4,MATCH($A57,'Data transformed'!$A$5:$A$185,0),MATCH(V$4,'Data transformed'!$4:$4,0)-1)), MIN(MAX(OFFSET('Data transformed'!$A$4,MATCH($A57,'Data transformed'!$A$5:$A$185,0),MATCH(V$4,'Data transformed'!$4:$4,0)-1),$M57),$N57),"NA"))</f>
        <v>1</v>
      </c>
      <c r="W57" s="103" t="n">
        <f aca="true">IF($J57="","",IF(ISNUMBER(OFFSET('Data transformed'!$A$4,MATCH($A57,'Data transformed'!$A$5:$A$185,0),MATCH(W$4,'Data transformed'!$4:$4,0)-1)), MIN(MAX(OFFSET('Data transformed'!$A$4,MATCH($A57,'Data transformed'!$A$5:$A$185,0),MATCH(W$4,'Data transformed'!$4:$4,0)-1),$M57),$N57),"NA"))</f>
        <v>2</v>
      </c>
      <c r="X57" s="103" t="n">
        <f aca="true">IF($J57="","",IF(ISNUMBER(OFFSET('Data transformed'!$A$4,MATCH($A57,'Data transformed'!$A$5:$A$185,0),MATCH(X$4,'Data transformed'!$4:$4,0)-1)), MIN(MAX(OFFSET('Data transformed'!$A$4,MATCH($A57,'Data transformed'!$A$5:$A$185,0),MATCH(X$4,'Data transformed'!$4:$4,0)-1),$M57),$N57),"NA"))</f>
        <v>0</v>
      </c>
      <c r="Y57" s="103" t="n">
        <f aca="true">IF($J57="","",IF(ISNUMBER(OFFSET('Data transformed'!$A$4,MATCH($A57,'Data transformed'!$A$5:$A$185,0),MATCH(Y$4,'Data transformed'!$4:$4,0)-1)), MIN(MAX(OFFSET('Data transformed'!$A$4,MATCH($A57,'Data transformed'!$A$5:$A$185,0),MATCH(Y$4,'Data transformed'!$4:$4,0)-1),$M57),$N57),"NA"))</f>
        <v>0</v>
      </c>
      <c r="Z57" s="103" t="n">
        <f aca="true">IF($J57="","",IF(ISNUMBER(OFFSET('Data transformed'!$A$4,MATCH($A57,'Data transformed'!$A$5:$A$185,0),MATCH(Z$4,'Data transformed'!$4:$4,0)-1)), MIN(MAX(OFFSET('Data transformed'!$A$4,MATCH($A57,'Data transformed'!$A$5:$A$185,0),MATCH(Z$4,'Data transformed'!$4:$4,0)-1),$M57),$N57),"NA"))</f>
        <v>2</v>
      </c>
      <c r="AA57" s="103" t="n">
        <f aca="true">IF($J57="","",IF(ISNUMBER(OFFSET('Data transformed'!$A$4,MATCH($A57,'Data transformed'!$A$5:$A$185,0),MATCH(AA$4,'Data transformed'!$4:$4,0)-1)), MIN(MAX(OFFSET('Data transformed'!$A$4,MATCH($A57,'Data transformed'!$A$5:$A$185,0),MATCH(AA$4,'Data transformed'!$4:$4,0)-1),$M57),$N57),"NA"))</f>
        <v>2</v>
      </c>
      <c r="AB57" s="103" t="n">
        <f aca="true">IF($J57="","",IF(ISNUMBER(OFFSET('Data transformed'!$A$4,MATCH($A57,'Data transformed'!$A$5:$A$185,0),MATCH(AB$4,'Data transformed'!$4:$4,0)-1)), MIN(MAX(OFFSET('Data transformed'!$A$4,MATCH($A57,'Data transformed'!$A$5:$A$185,0),MATCH(AB$4,'Data transformed'!$4:$4,0)-1),$M57),$N57),"NA"))</f>
        <v>2</v>
      </c>
      <c r="AC57" s="103" t="n">
        <f aca="true">IF($J57="","",IF(ISNUMBER(OFFSET('Data transformed'!$A$4,MATCH($A57,'Data transformed'!$A$5:$A$185,0),MATCH(AC$4,'Data transformed'!$4:$4,0)-1)), MIN(MAX(OFFSET('Data transformed'!$A$4,MATCH($A57,'Data transformed'!$A$5:$A$185,0),MATCH(AC$4,'Data transformed'!$4:$4,0)-1),$M57),$N57),"NA"))</f>
        <v>1</v>
      </c>
      <c r="AD57" s="103" t="n">
        <f aca="true">IF($J57="","",IF(ISNUMBER(OFFSET('Data transformed'!$A$4,MATCH($A57,'Data transformed'!$A$5:$A$185,0),MATCH(AD$4,'Data transformed'!$4:$4,0)-1)), MIN(MAX(OFFSET('Data transformed'!$A$4,MATCH($A57,'Data transformed'!$A$5:$A$185,0),MATCH(AD$4,'Data transformed'!$4:$4,0)-1),$M57),$N57),"NA"))</f>
        <v>2</v>
      </c>
      <c r="AE57" s="103" t="n">
        <f aca="true">IF($J57="","",IF(ISNUMBER(OFFSET('Data transformed'!$A$4,MATCH($A57,'Data transformed'!$A$5:$A$185,0),MATCH(AE$4,'Data transformed'!$4:$4,0)-1)), MIN(MAX(OFFSET('Data transformed'!$A$4,MATCH($A57,'Data transformed'!$A$5:$A$185,0),MATCH(AE$4,'Data transformed'!$4:$4,0)-1),$M57),$N57),"NA"))</f>
        <v>2</v>
      </c>
      <c r="AF57" s="103" t="n">
        <f aca="true">IF($J57="","",IF(ISNUMBER(OFFSET('Data transformed'!$A$4,MATCH($A57,'Data transformed'!$A$5:$A$185,0),MATCH(AF$4,'Data transformed'!$4:$4,0)-1)), MIN(MAX(OFFSET('Data transformed'!$A$4,MATCH($A57,'Data transformed'!$A$5:$A$185,0),MATCH(AF$4,'Data transformed'!$4:$4,0)-1),$M57),$N57),"NA"))</f>
        <v>1</v>
      </c>
      <c r="AG57" s="103" t="n">
        <f aca="true">IF($J57="","",IF(ISNUMBER(OFFSET('Data transformed'!$A$4,MATCH($A57,'Data transformed'!$A$5:$A$185,0),MATCH(AG$4,'Data transformed'!$4:$4,0)-1)), MIN(MAX(OFFSET('Data transformed'!$A$4,MATCH($A57,'Data transformed'!$A$5:$A$185,0),MATCH(AG$4,'Data transformed'!$4:$4,0)-1),$M57),$N57),"NA"))</f>
        <v>0</v>
      </c>
      <c r="AH57" s="103" t="n">
        <f aca="true">IF($J57="","",IF(ISNUMBER(OFFSET('Data transformed'!$A$4,MATCH($A57,'Data transformed'!$A$5:$A$185,0),MATCH(AH$4,'Data transformed'!$4:$4,0)-1)), MIN(MAX(OFFSET('Data transformed'!$A$4,MATCH($A57,'Data transformed'!$A$5:$A$185,0),MATCH(AH$4,'Data transformed'!$4:$4,0)-1),$M57),$N57),"NA"))</f>
        <v>0</v>
      </c>
      <c r="AI57" s="103" t="n">
        <f aca="true">IF($J57="","",IF(ISNUMBER(OFFSET('Data transformed'!$A$4,MATCH($A57,'Data transformed'!$A$5:$A$185,0),MATCH(AI$4,'Data transformed'!$4:$4,0)-1)), MIN(MAX(OFFSET('Data transformed'!$A$4,MATCH($A57,'Data transformed'!$A$5:$A$185,0),MATCH(AI$4,'Data transformed'!$4:$4,0)-1),$M57),$N57),"NA"))</f>
        <v>1</v>
      </c>
      <c r="AJ57" s="103" t="n">
        <f aca="true">IF($J57="","",IF(ISNUMBER(OFFSET('Data transformed'!$A$4,MATCH($A57,'Data transformed'!$A$5:$A$185,0),MATCH(AJ$4,'Data transformed'!$4:$4,0)-1)), MIN(MAX(OFFSET('Data transformed'!$A$4,MATCH($A57,'Data transformed'!$A$5:$A$185,0),MATCH(AJ$4,'Data transformed'!$4:$4,0)-1),$M57),$N57),"NA"))</f>
        <v>2</v>
      </c>
      <c r="AK57" s="103" t="n">
        <f aca="true">IF($J57="","",IF(ISNUMBER(OFFSET('Data transformed'!$A$4,MATCH($A57,'Data transformed'!$A$5:$A$185,0),MATCH(AK$4,'Data transformed'!$4:$4,0)-1)), MIN(MAX(OFFSET('Data transformed'!$A$4,MATCH($A57,'Data transformed'!$A$5:$A$185,0),MATCH(AK$4,'Data transformed'!$4:$4,0)-1),$M57),$N57),"NA"))</f>
        <v>2</v>
      </c>
      <c r="AL57" s="103" t="n">
        <f aca="true">IF($J57="","",IF(ISNUMBER(OFFSET('Data transformed'!$A$4,MATCH($A57,'Data transformed'!$A$5:$A$185,0),MATCH(AL$4,'Data transformed'!$4:$4,0)-1)), MIN(MAX(OFFSET('Data transformed'!$A$4,MATCH($A57,'Data transformed'!$A$5:$A$185,0),MATCH(AL$4,'Data transformed'!$4:$4,0)-1),$M57),$N57),"NA"))</f>
        <v>0</v>
      </c>
      <c r="AM57" s="103" t="n">
        <f aca="true">IF($J57="","",IF(ISNUMBER(OFFSET('Data transformed'!$A$4,MATCH($A57,'Data transformed'!$A$5:$A$185,0),MATCH(AM$4,'Data transformed'!$4:$4,0)-1)), MIN(MAX(OFFSET('Data transformed'!$A$4,MATCH($A57,'Data transformed'!$A$5:$A$185,0),MATCH(AM$4,'Data transformed'!$4:$4,0)-1),$M57),$N57),"NA"))</f>
        <v>1</v>
      </c>
      <c r="AN57" s="103" t="n">
        <f aca="true">IF($J57="","",IF(ISNUMBER(OFFSET('Data transformed'!$A$4,MATCH($A57,'Data transformed'!$A$5:$A$185,0),MATCH(AN$4,'Data transformed'!$4:$4,0)-1)), MIN(MAX(OFFSET('Data transformed'!$A$4,MATCH($A57,'Data transformed'!$A$5:$A$185,0),MATCH(AN$4,'Data transformed'!$4:$4,0)-1),$M57),$N57),"NA"))</f>
        <v>0</v>
      </c>
      <c r="AO57" s="103" t="n">
        <f aca="true">IF($J57="","",IF(ISNUMBER(OFFSET('Data transformed'!$A$4,MATCH($A57,'Data transformed'!$A$5:$A$185,0),MATCH(AO$4,'Data transformed'!$4:$4,0)-1)), MIN(MAX(OFFSET('Data transformed'!$A$4,MATCH($A57,'Data transformed'!$A$5:$A$185,0),MATCH(AO$4,'Data transformed'!$4:$4,0)-1),$M57),$N57),"NA"))</f>
        <v>1</v>
      </c>
      <c r="AP57" s="103" t="n">
        <f aca="true">IF($J57="","",IF(ISNUMBER(OFFSET('Data transformed'!$A$4,MATCH($A57,'Data transformed'!$A$5:$A$185,0),MATCH(AP$4,'Data transformed'!$4:$4,0)-1)), MIN(MAX(OFFSET('Data transformed'!$A$4,MATCH($A57,'Data transformed'!$A$5:$A$185,0),MATCH(AP$4,'Data transformed'!$4:$4,0)-1),$M57),$N57),"NA"))</f>
        <v>1</v>
      </c>
      <c r="AQ57" s="103" t="n">
        <f aca="true">IF($J57="","",IF(ISNUMBER(OFFSET('Data transformed'!$A$4,MATCH($A57,'Data transformed'!$A$5:$A$185,0),MATCH(AQ$4,'Data transformed'!$4:$4,0)-1)), MIN(MAX(OFFSET('Data transformed'!$A$4,MATCH($A57,'Data transformed'!$A$5:$A$185,0),MATCH(AQ$4,'Data transformed'!$4:$4,0)-1),$M57),$N57),"NA"))</f>
        <v>0</v>
      </c>
      <c r="AR57" s="103" t="n">
        <f aca="true">IF($J57="","",IF(ISNUMBER(OFFSET('Data transformed'!$A$4,MATCH($A57,'Data transformed'!$A$5:$A$185,0),MATCH(AR$4,'Data transformed'!$4:$4,0)-1)), MIN(MAX(OFFSET('Data transformed'!$A$4,MATCH($A57,'Data transformed'!$A$5:$A$185,0),MATCH(AR$4,'Data transformed'!$4:$4,0)-1),$M57),$N57),"NA"))</f>
        <v>2</v>
      </c>
      <c r="AS57" s="103" t="n">
        <f aca="true">IF($J57="","",IF(ISNUMBER(OFFSET('Data transformed'!$A$4,MATCH($A57,'Data transformed'!$A$5:$A$185,0),MATCH(AS$4,'Data transformed'!$4:$4,0)-1)), MIN(MAX(OFFSET('Data transformed'!$A$4,MATCH($A57,'Data transformed'!$A$5:$A$185,0),MATCH(AS$4,'Data transformed'!$4:$4,0)-1),$M57),$N57),"NA"))</f>
        <v>2</v>
      </c>
      <c r="AT57" s="103" t="n">
        <f aca="true">IF($J57="","",IF(ISNUMBER(OFFSET('Data transformed'!$A$4,MATCH($A57,'Data transformed'!$A$5:$A$185,0),MATCH(AT$4,'Data transformed'!$4:$4,0)-1)), MIN(MAX(OFFSET('Data transformed'!$A$4,MATCH($A57,'Data transformed'!$A$5:$A$185,0),MATCH(AT$4,'Data transformed'!$4:$4,0)-1),$M57),$N57),"NA"))</f>
        <v>0</v>
      </c>
      <c r="AU57" s="103" t="n">
        <f aca="true">IF($J57="","",IF(ISNUMBER(OFFSET('Data transformed'!$A$4,MATCH($A57,'Data transformed'!$A$5:$A$185,0),MATCH(AU$4,'Data transformed'!$4:$4,0)-1)), MIN(MAX(OFFSET('Data transformed'!$A$4,MATCH($A57,'Data transformed'!$A$5:$A$185,0),MATCH(AU$4,'Data transformed'!$4:$4,0)-1),$M57),$N57),"NA"))</f>
        <v>0</v>
      </c>
      <c r="AV57" s="103" t="n">
        <f aca="true">IF($J57="","",IF(ISNUMBER(OFFSET('Data transformed'!$A$4,MATCH($A57,'Data transformed'!$A$5:$A$185,0),MATCH(AV$4,'Data transformed'!$4:$4,0)-1)), MIN(MAX(OFFSET('Data transformed'!$A$4,MATCH($A57,'Data transformed'!$A$5:$A$185,0),MATCH(AV$4,'Data transformed'!$4:$4,0)-1),$M57),$N57),"NA"))</f>
        <v>1</v>
      </c>
      <c r="AW57" s="103" t="n">
        <f aca="true">IF($J57="","",IF(ISNUMBER(OFFSET('Data transformed'!$A$4,MATCH($A57,'Data transformed'!$A$5:$A$185,0),MATCH(AW$4,'Data transformed'!$4:$4,0)-1)), MIN(MAX(OFFSET('Data transformed'!$A$4,MATCH($A57,'Data transformed'!$A$5:$A$185,0),MATCH(AW$4,'Data transformed'!$4:$4,0)-1),$M57),$N57),"NA"))</f>
        <v>0</v>
      </c>
      <c r="AX57" s="103" t="n">
        <f aca="true">IF($J57="","",IF(ISNUMBER(OFFSET('Data transformed'!$A$4,MATCH($A57,'Data transformed'!$A$5:$A$185,0),MATCH(AX$4,'Data transformed'!$4:$4,0)-1)), MIN(MAX(OFFSET('Data transformed'!$A$4,MATCH($A57,'Data transformed'!$A$5:$A$185,0),MATCH(AX$4,'Data transformed'!$4:$4,0)-1),$M57),$N57),"NA"))</f>
        <v>0</v>
      </c>
      <c r="AY57" s="103" t="n">
        <f aca="true">IF($J57="","",IF(ISNUMBER(OFFSET('Data transformed'!$A$4,MATCH($A57,'Data transformed'!$A$5:$A$185,0),MATCH(AY$4,'Data transformed'!$4:$4,0)-1)), MIN(MAX(OFFSET('Data transformed'!$A$4,MATCH($A57,'Data transformed'!$A$5:$A$185,0),MATCH(AY$4,'Data transformed'!$4:$4,0)-1),$M57),$N57),"NA"))</f>
        <v>0</v>
      </c>
      <c r="AZ57" s="103" t="n">
        <f aca="true">IF($J57="","",IF(ISNUMBER(OFFSET('Data transformed'!$A$4,MATCH($A57,'Data transformed'!$A$5:$A$185,0),MATCH(AZ$4,'Data transformed'!$4:$4,0)-1)), MIN(MAX(OFFSET('Data transformed'!$A$4,MATCH($A57,'Data transformed'!$A$5:$A$185,0),MATCH(AZ$4,'Data transformed'!$4:$4,0)-1),$M57),$N57),"NA"))</f>
        <v>2</v>
      </c>
      <c r="BA57" s="103" t="n">
        <f aca="true">IF($J57="","",IF(ISNUMBER(OFFSET('Data transformed'!$A$4,MATCH($A57,'Data transformed'!$A$5:$A$185,0),MATCH(BA$4,'Data transformed'!$4:$4,0)-1)), MIN(MAX(OFFSET('Data transformed'!$A$4,MATCH($A57,'Data transformed'!$A$5:$A$185,0),MATCH(BA$4,'Data transformed'!$4:$4,0)-1),$M57),$N57),"NA"))</f>
        <v>1</v>
      </c>
      <c r="BB57" s="103" t="n">
        <f aca="true">IF($J57="","",IF(ISNUMBER(OFFSET('Data transformed'!$A$4,MATCH($A57,'Data transformed'!$A$5:$A$185,0),MATCH(BB$4,'Data transformed'!$4:$4,0)-1)), MIN(MAX(OFFSET('Data transformed'!$A$4,MATCH($A57,'Data transformed'!$A$5:$A$185,0),MATCH(BB$4,'Data transformed'!$4:$4,0)-1),$M57),$N57),"NA"))</f>
        <v>2</v>
      </c>
      <c r="BC57" s="103" t="n">
        <f aca="true">IF($J57="","",IF(ISNUMBER(OFFSET('Data transformed'!$A$4,MATCH($A57,'Data transformed'!$A$5:$A$185,0),MATCH(BC$4,'Data transformed'!$4:$4,0)-1)), MIN(MAX(OFFSET('Data transformed'!$A$4,MATCH($A57,'Data transformed'!$A$5:$A$185,0),MATCH(BC$4,'Data transformed'!$4:$4,0)-1),$M57),$N57),"NA"))</f>
        <v>0</v>
      </c>
      <c r="BD57" s="103" t="n">
        <f aca="true">IF($J57="","",IF(ISNUMBER(OFFSET('Data transformed'!$A$4,MATCH($A57,'Data transformed'!$A$5:$A$185,0),MATCH(BD$4,'Data transformed'!$4:$4,0)-1)), MIN(MAX(OFFSET('Data transformed'!$A$4,MATCH($A57,'Data transformed'!$A$5:$A$185,0),MATCH(BD$4,'Data transformed'!$4:$4,0)-1),$M57),$N57),"NA"))</f>
        <v>2</v>
      </c>
      <c r="BE57" s="103" t="n">
        <f aca="true">IF($J57="","",IF(ISNUMBER(OFFSET('Data transformed'!$A$4,MATCH($A57,'Data transformed'!$A$5:$A$185,0),MATCH(BE$4,'Data transformed'!$4:$4,0)-1)), MIN(MAX(OFFSET('Data transformed'!$A$4,MATCH($A57,'Data transformed'!$A$5:$A$185,0),MATCH(BE$4,'Data transformed'!$4:$4,0)-1),$M57),$N57),"NA"))</f>
        <v>1</v>
      </c>
      <c r="BF57" s="103" t="n">
        <f aca="true">IF($J57="","",IF(ISNUMBER(OFFSET('Data transformed'!$A$4,MATCH($A57,'Data transformed'!$A$5:$A$185,0),MATCH(BF$4,'Data transformed'!$4:$4,0)-1)), MIN(MAX(OFFSET('Data transformed'!$A$4,MATCH($A57,'Data transformed'!$A$5:$A$185,0),MATCH(BF$4,'Data transformed'!$4:$4,0)-1),$M57),$N57),"NA"))</f>
        <v>2</v>
      </c>
      <c r="BG57" s="103" t="n">
        <f aca="true">IF($J57="","",IF(ISNUMBER(OFFSET('Data transformed'!$A$4,MATCH($A57,'Data transformed'!$A$5:$A$185,0),MATCH(BG$4,'Data transformed'!$4:$4,0)-1)), MIN(MAX(OFFSET('Data transformed'!$A$4,MATCH($A57,'Data transformed'!$A$5:$A$185,0),MATCH(BG$4,'Data transformed'!$4:$4,0)-1),$M57),$N57),"NA"))</f>
        <v>0</v>
      </c>
      <c r="BH57" s="103" t="n">
        <f aca="true">IF($J57="","",IF(ISNUMBER(OFFSET('Data transformed'!$A$4,MATCH($A57,'Data transformed'!$A$5:$A$185,0),MATCH(BH$4,'Data transformed'!$4:$4,0)-1)), MIN(MAX(OFFSET('Data transformed'!$A$4,MATCH($A57,'Data transformed'!$A$5:$A$185,0),MATCH(BH$4,'Data transformed'!$4:$4,0)-1),$M57),$N57),"NA"))</f>
        <v>0</v>
      </c>
      <c r="BI57" s="103" t="n">
        <f aca="true">IF($J57="","",IF(ISNUMBER(OFFSET('Data transformed'!$A$4,MATCH($A57,'Data transformed'!$A$5:$A$185,0),MATCH(BI$4,'Data transformed'!$4:$4,0)-1)), MIN(MAX(OFFSET('Data transformed'!$A$4,MATCH($A57,'Data transformed'!$A$5:$A$185,0),MATCH(BI$4,'Data transformed'!$4:$4,0)-1),$M57),$N57),"NA"))</f>
        <v>0</v>
      </c>
      <c r="BJ57" s="103" t="n">
        <f aca="true">IF($J57="","",IF(ISNUMBER(OFFSET('Data transformed'!$A$4,MATCH($A57,'Data transformed'!$A$5:$A$185,0),MATCH(BJ$4,'Data transformed'!$4:$4,0)-1)), MIN(MAX(OFFSET('Data transformed'!$A$4,MATCH($A57,'Data transformed'!$A$5:$A$185,0),MATCH(BJ$4,'Data transformed'!$4:$4,0)-1),$M57),$N57),"NA"))</f>
        <v>1</v>
      </c>
      <c r="BK57" s="103" t="n">
        <f aca="true">IF($J57="","",IF(ISNUMBER(OFFSET('Data transformed'!$A$4,MATCH($A57,'Data transformed'!$A$5:$A$185,0),MATCH(BK$4,'Data transformed'!$4:$4,0)-1)), MIN(MAX(OFFSET('Data transformed'!$A$4,MATCH($A57,'Data transformed'!$A$5:$A$185,0),MATCH(BK$4,'Data transformed'!$4:$4,0)-1),$M57),$N57),"NA"))</f>
        <v>0</v>
      </c>
      <c r="BL57" s="103" t="n">
        <f aca="true">IF($J57="","",IF(ISNUMBER(OFFSET('Data transformed'!$A$4,MATCH($A57,'Data transformed'!$A$5:$A$185,0),MATCH(BL$4,'Data transformed'!$4:$4,0)-1)), MIN(MAX(OFFSET('Data transformed'!$A$4,MATCH($A57,'Data transformed'!$A$5:$A$185,0),MATCH(BL$4,'Data transformed'!$4:$4,0)-1),$M57),$N57),"NA"))</f>
        <v>1</v>
      </c>
      <c r="BM57" s="103" t="n">
        <f aca="true">IF($J57="","",IF(ISNUMBER(OFFSET('Data transformed'!$A$4,MATCH($A57,'Data transformed'!$A$5:$A$185,0),MATCH(BM$4,'Data transformed'!$4:$4,0)-1)), MIN(MAX(OFFSET('Data transformed'!$A$4,MATCH($A57,'Data transformed'!$A$5:$A$185,0),MATCH(BM$4,'Data transformed'!$4:$4,0)-1),$M57),$N57),"NA"))</f>
        <v>1</v>
      </c>
      <c r="BN57" s="103" t="n">
        <f aca="true">IF($J57="","",IF(ISNUMBER(OFFSET('Data transformed'!$A$4,MATCH($A57,'Data transformed'!$A$5:$A$185,0),MATCH(BN$4,'Data transformed'!$4:$4,0)-1)), MIN(MAX(OFFSET('Data transformed'!$A$4,MATCH($A57,'Data transformed'!$A$5:$A$185,0),MATCH(BN$4,'Data transformed'!$4:$4,0)-1),$M57),$N57),"NA"))</f>
        <v>0</v>
      </c>
      <c r="BO57" s="103" t="n">
        <f aca="true">IF($J57="","",IF(ISNUMBER(OFFSET('Data transformed'!$A$4,MATCH($A57,'Data transformed'!$A$5:$A$185,0),MATCH(BO$4,'Data transformed'!$4:$4,0)-1)), MIN(MAX(OFFSET('Data transformed'!$A$4,MATCH($A57,'Data transformed'!$A$5:$A$185,0),MATCH(BO$4,'Data transformed'!$4:$4,0)-1),$M57),$N57),"NA"))</f>
        <v>1</v>
      </c>
      <c r="BP57" s="103" t="n">
        <f aca="true">IF($J57="","",IF(ISNUMBER(OFFSET('Data transformed'!$A$4,MATCH($A57,'Data transformed'!$A$5:$A$185,0),MATCH(BP$4,'Data transformed'!$4:$4,0)-1)), MIN(MAX(OFFSET('Data transformed'!$A$4,MATCH($A57,'Data transformed'!$A$5:$A$185,0),MATCH(BP$4,'Data transformed'!$4:$4,0)-1),$M57),$N57),"NA"))</f>
        <v>0</v>
      </c>
      <c r="BQ57" s="103" t="n">
        <f aca="true">IF($J57="","",IF(ISNUMBER(OFFSET('Data transformed'!$A$4,MATCH($A57,'Data transformed'!$A$5:$A$185,0),MATCH(BQ$4,'Data transformed'!$4:$4,0)-1)), MIN(MAX(OFFSET('Data transformed'!$A$4,MATCH($A57,'Data transformed'!$A$5:$A$185,0),MATCH(BQ$4,'Data transformed'!$4:$4,0)-1),$M57),$N57),"NA"))</f>
        <v>2</v>
      </c>
      <c r="BR57" s="103" t="n">
        <f aca="true">IF($J57="","",IF(ISNUMBER(OFFSET('Data transformed'!$A$4,MATCH($A57,'Data transformed'!$A$5:$A$185,0),MATCH(BR$4,'Data transformed'!$4:$4,0)-1)), MIN(MAX(OFFSET('Data transformed'!$A$4,MATCH($A57,'Data transformed'!$A$5:$A$185,0),MATCH(BR$4,'Data transformed'!$4:$4,0)-1),$M57),$N57),"NA"))</f>
        <v>2</v>
      </c>
      <c r="BS57" s="103" t="n">
        <f aca="true">IF($J57="","",IF(ISNUMBER(OFFSET('Data transformed'!$A$4,MATCH($A57,'Data transformed'!$A$5:$A$185,0),MATCH(BS$4,'Data transformed'!$4:$4,0)-1)), MIN(MAX(OFFSET('Data transformed'!$A$4,MATCH($A57,'Data transformed'!$A$5:$A$185,0),MATCH(BS$4,'Data transformed'!$4:$4,0)-1),$M57),$N57),"NA"))</f>
        <v>2</v>
      </c>
      <c r="BT57" s="103" t="n">
        <f aca="true">IF($J57="","",IF(ISNUMBER(OFFSET('Data transformed'!$A$4,MATCH($A57,'Data transformed'!$A$5:$A$185,0),MATCH(BT$4,'Data transformed'!$4:$4,0)-1)), MIN(MAX(OFFSET('Data transformed'!$A$4,MATCH($A57,'Data transformed'!$A$5:$A$185,0),MATCH(BT$4,'Data transformed'!$4:$4,0)-1),$M57),$N57),"NA"))</f>
        <v>0</v>
      </c>
      <c r="BU57" s="103" t="n">
        <f aca="true">IF($J57="","",IF(ISNUMBER(OFFSET('Data transformed'!$A$4,MATCH($A57,'Data transformed'!$A$5:$A$185,0),MATCH(BU$4,'Data transformed'!$4:$4,0)-1)), MIN(MAX(OFFSET('Data transformed'!$A$4,MATCH($A57,'Data transformed'!$A$5:$A$185,0),MATCH(BU$4,'Data transformed'!$4:$4,0)-1),$M57),$N57),"NA"))</f>
        <v>1</v>
      </c>
      <c r="BV57" s="103" t="n">
        <f aca="true">IF($J57="","",IF(ISNUMBER(OFFSET('Data transformed'!$A$4,MATCH($A57,'Data transformed'!$A$5:$A$185,0),MATCH(BV$4,'Data transformed'!$4:$4,0)-1)), MIN(MAX(OFFSET('Data transformed'!$A$4,MATCH($A57,'Data transformed'!$A$5:$A$185,0),MATCH(BV$4,'Data transformed'!$4:$4,0)-1),$M57),$N57),"NA"))</f>
        <v>0</v>
      </c>
      <c r="BW57" s="103" t="n">
        <f aca="true">IF($J57="","",IF(ISNUMBER(OFFSET('Data transformed'!$A$4,MATCH($A57,'Data transformed'!$A$5:$A$185,0),MATCH(BW$4,'Data transformed'!$4:$4,0)-1)), MIN(MAX(OFFSET('Data transformed'!$A$4,MATCH($A57,'Data transformed'!$A$5:$A$185,0),MATCH(BW$4,'Data transformed'!$4:$4,0)-1),$M57),$N57),"NA"))</f>
        <v>0</v>
      </c>
      <c r="BX57" s="103" t="n">
        <f aca="true">IF($J57="","",IF(ISNUMBER(OFFSET('Data transformed'!$A$4,MATCH($A57,'Data transformed'!$A$5:$A$185,0),MATCH(BX$4,'Data transformed'!$4:$4,0)-1)), MIN(MAX(OFFSET('Data transformed'!$A$4,MATCH($A57,'Data transformed'!$A$5:$A$185,0),MATCH(BX$4,'Data transformed'!$4:$4,0)-1),$M57),$N57),"NA"))</f>
        <v>1</v>
      </c>
      <c r="BY57" s="103" t="n">
        <f aca="true">IF($J57="","",IF(ISNUMBER(OFFSET('Data transformed'!$A$4,MATCH($A57,'Data transformed'!$A$5:$A$185,0),MATCH(BY$4,'Data transformed'!$4:$4,0)-1)), MIN(MAX(OFFSET('Data transformed'!$A$4,MATCH($A57,'Data transformed'!$A$5:$A$185,0),MATCH(BY$4,'Data transformed'!$4:$4,0)-1),$M57),$N57),"NA"))</f>
        <v>0</v>
      </c>
      <c r="BZ57" s="103" t="n">
        <f aca="true">IF($J57="","",IF(ISNUMBER(OFFSET('Data transformed'!$A$4,MATCH($A57,'Data transformed'!$A$5:$A$185,0),MATCH(BZ$4,'Data transformed'!$4:$4,0)-1)), MIN(MAX(OFFSET('Data transformed'!$A$4,MATCH($A57,'Data transformed'!$A$5:$A$185,0),MATCH(BZ$4,'Data transformed'!$4:$4,0)-1),$M57),$N57),"NA"))</f>
        <v>2</v>
      </c>
      <c r="CA57" s="103" t="n">
        <f aca="true">IF($J57="","",IF(ISNUMBER(OFFSET('Data transformed'!$A$4,MATCH($A57,'Data transformed'!$A$5:$A$185,0),MATCH(CA$4,'Data transformed'!$4:$4,0)-1)), MIN(MAX(OFFSET('Data transformed'!$A$4,MATCH($A57,'Data transformed'!$A$5:$A$185,0),MATCH(CA$4,'Data transformed'!$4:$4,0)-1),$M57),$N57),"NA"))</f>
        <v>1</v>
      </c>
      <c r="CB57" s="103" t="n">
        <f aca="true">IF($J57="","",IF(ISNUMBER(OFFSET('Data transformed'!$A$4,MATCH($A57,'Data transformed'!$A$5:$A$185,0),MATCH(CB$4,'Data transformed'!$4:$4,0)-1)), MIN(MAX(OFFSET('Data transformed'!$A$4,MATCH($A57,'Data transformed'!$A$5:$A$185,0),MATCH(CB$4,'Data transformed'!$4:$4,0)-1),$M57),$N57),"NA"))</f>
        <v>1</v>
      </c>
      <c r="CC57" s="103" t="n">
        <f aca="true">IF($J57="","",IF(ISNUMBER(OFFSET('Data transformed'!$A$4,MATCH($A57,'Data transformed'!$A$5:$A$185,0),MATCH(CC$4,'Data transformed'!$4:$4,0)-1)), MIN(MAX(OFFSET('Data transformed'!$A$4,MATCH($A57,'Data transformed'!$A$5:$A$185,0),MATCH(CC$4,'Data transformed'!$4:$4,0)-1),$M57),$N57),"NA"))</f>
        <v>2</v>
      </c>
      <c r="CD57" s="103" t="n">
        <f aca="true">IF($J57="","",IF(ISNUMBER(OFFSET('Data transformed'!$A$4,MATCH($A57,'Data transformed'!$A$5:$A$185,0),MATCH(CD$4,'Data transformed'!$4:$4,0)-1)), MIN(MAX(OFFSET('Data transformed'!$A$4,MATCH($A57,'Data transformed'!$A$5:$A$185,0),MATCH(CD$4,'Data transformed'!$4:$4,0)-1),$M57),$N57),"NA"))</f>
        <v>0</v>
      </c>
      <c r="CE57" s="103" t="n">
        <f aca="true">IF($J57="","",IF(ISNUMBER(OFFSET('Data transformed'!$A$4,MATCH($A57,'Data transformed'!$A$5:$A$185,0),MATCH(CE$4,'Data transformed'!$4:$4,0)-1)), MIN(MAX(OFFSET('Data transformed'!$A$4,MATCH($A57,'Data transformed'!$A$5:$A$185,0),MATCH(CE$4,'Data transformed'!$4:$4,0)-1),$M57),$N57),"NA"))</f>
        <v>1</v>
      </c>
      <c r="CF57" s="103" t="n">
        <f aca="true">IF($J57="","",IF(ISNUMBER(OFFSET('Data transformed'!$A$4,MATCH($A57,'Data transformed'!$A$5:$A$185,0),MATCH(CF$4,'Data transformed'!$4:$4,0)-1)), MIN(MAX(OFFSET('Data transformed'!$A$4,MATCH($A57,'Data transformed'!$A$5:$A$185,0),MATCH(CF$4,'Data transformed'!$4:$4,0)-1),$M57),$N57),"NA"))</f>
        <v>1</v>
      </c>
      <c r="CG57" s="103" t="n">
        <f aca="true">IF($J57="","",IF(ISNUMBER(OFFSET('Data transformed'!$A$4,MATCH($A57,'Data transformed'!$A$5:$A$185,0),MATCH(CG$4,'Data transformed'!$4:$4,0)-1)), MIN(MAX(OFFSET('Data transformed'!$A$4,MATCH($A57,'Data transformed'!$A$5:$A$185,0),MATCH(CG$4,'Data transformed'!$4:$4,0)-1),$M57),$N57),"NA"))</f>
        <v>2</v>
      </c>
      <c r="CH57" s="103" t="n">
        <f aca="true">IF($J57="","",IF(ISNUMBER(OFFSET('Data transformed'!$A$4,MATCH($A57,'Data transformed'!$A$5:$A$185,0),MATCH(CH$4,'Data transformed'!$4:$4,0)-1)), MIN(MAX(OFFSET('Data transformed'!$A$4,MATCH($A57,'Data transformed'!$A$5:$A$185,0),MATCH(CH$4,'Data transformed'!$4:$4,0)-1),$M57),$N57),"NA"))</f>
        <v>0</v>
      </c>
      <c r="CI57" s="103" t="n">
        <f aca="true">IF($J57="","",IF(ISNUMBER(OFFSET('Data transformed'!$A$4,MATCH($A57,'Data transformed'!$A$5:$A$185,0),MATCH(CI$4,'Data transformed'!$4:$4,0)-1)), MIN(MAX(OFFSET('Data transformed'!$A$4,MATCH($A57,'Data transformed'!$A$5:$A$185,0),MATCH(CI$4,'Data transformed'!$4:$4,0)-1),$M57),$N57),"NA"))</f>
        <v>0</v>
      </c>
      <c r="CJ57" s="103" t="n">
        <f aca="true">IF($J57="","",IF(ISNUMBER(OFFSET('Data transformed'!$A$4,MATCH($A57,'Data transformed'!$A$5:$A$185,0),MATCH(CJ$4,'Data transformed'!$4:$4,0)-1)), MIN(MAX(OFFSET('Data transformed'!$A$4,MATCH($A57,'Data transformed'!$A$5:$A$185,0),MATCH(CJ$4,'Data transformed'!$4:$4,0)-1),$M57),$N57),"NA"))</f>
        <v>2</v>
      </c>
      <c r="CK57" s="103" t="n">
        <f aca="true">IF($J57="","",IF(ISNUMBER(OFFSET('Data transformed'!$A$4,MATCH($A57,'Data transformed'!$A$5:$A$185,0),MATCH(CK$4,'Data transformed'!$4:$4,0)-1)), MIN(MAX(OFFSET('Data transformed'!$A$4,MATCH($A57,'Data transformed'!$A$5:$A$185,0),MATCH(CK$4,'Data transformed'!$4:$4,0)-1),$M57),$N57),"NA"))</f>
        <v>2</v>
      </c>
      <c r="CL57" s="103" t="n">
        <f aca="true">IF($J57="","",IF(ISNUMBER(OFFSET('Data transformed'!$A$4,MATCH($A57,'Data transformed'!$A$5:$A$185,0),MATCH(CL$4,'Data transformed'!$4:$4,0)-1)), MIN(MAX(OFFSET('Data transformed'!$A$4,MATCH($A57,'Data transformed'!$A$5:$A$185,0),MATCH(CL$4,'Data transformed'!$4:$4,0)-1),$M57),$N57),"NA"))</f>
        <v>0</v>
      </c>
      <c r="CM57" s="103" t="n">
        <f aca="true">IF($J57="","",IF(ISNUMBER(OFFSET('Data transformed'!$A$4,MATCH($A57,'Data transformed'!$A$5:$A$185,0),MATCH(CM$4,'Data transformed'!$4:$4,0)-1)), MIN(MAX(OFFSET('Data transformed'!$A$4,MATCH($A57,'Data transformed'!$A$5:$A$185,0),MATCH(CM$4,'Data transformed'!$4:$4,0)-1),$M57),$N57),"NA"))</f>
        <v>0</v>
      </c>
      <c r="CN57" s="103" t="n">
        <f aca="true">IF($J57="","",IF(ISNUMBER(OFFSET('Data transformed'!$A$4,MATCH($A57,'Data transformed'!$A$5:$A$185,0),MATCH(CN$4,'Data transformed'!$4:$4,0)-1)), MIN(MAX(OFFSET('Data transformed'!$A$4,MATCH($A57,'Data transformed'!$A$5:$A$185,0),MATCH(CN$4,'Data transformed'!$4:$4,0)-1),$M57),$N57),"NA"))</f>
        <v>0</v>
      </c>
      <c r="CO57" s="103" t="n">
        <f aca="true">IF($J57="","",IF(ISNUMBER(OFFSET('Data transformed'!$A$4,MATCH($A57,'Data transformed'!$A$5:$A$185,0),MATCH(CO$4,'Data transformed'!$4:$4,0)-1)), MIN(MAX(OFFSET('Data transformed'!$A$4,MATCH($A57,'Data transformed'!$A$5:$A$185,0),MATCH(CO$4,'Data transformed'!$4:$4,0)-1),$M57),$N57),"NA"))</f>
        <v>2</v>
      </c>
      <c r="CP57" s="103" t="n">
        <f aca="true">IF($J57="","",IF(ISNUMBER(OFFSET('Data transformed'!$A$4,MATCH($A57,'Data transformed'!$A$5:$A$185,0),MATCH(CP$4,'Data transformed'!$4:$4,0)-1)), MIN(MAX(OFFSET('Data transformed'!$A$4,MATCH($A57,'Data transformed'!$A$5:$A$185,0),MATCH(CP$4,'Data transformed'!$4:$4,0)-1),$M57),$N57),"NA"))</f>
        <v>0</v>
      </c>
      <c r="CQ57" s="103" t="n">
        <f aca="true">IF($J57="","",IF(ISNUMBER(OFFSET('Data transformed'!$A$4,MATCH($A57,'Data transformed'!$A$5:$A$185,0),MATCH(CQ$4,'Data transformed'!$4:$4,0)-1)), MIN(MAX(OFFSET('Data transformed'!$A$4,MATCH($A57,'Data transformed'!$A$5:$A$185,0),MATCH(CQ$4,'Data transformed'!$4:$4,0)-1),$M57),$N57),"NA"))</f>
        <v>2</v>
      </c>
      <c r="CR57" s="103" t="n">
        <f aca="true">IF($J57="","",IF(ISNUMBER(OFFSET('Data transformed'!$A$4,MATCH($A57,'Data transformed'!$A$5:$A$185,0),MATCH(CR$4,'Data transformed'!$4:$4,0)-1)), MIN(MAX(OFFSET('Data transformed'!$A$4,MATCH($A57,'Data transformed'!$A$5:$A$185,0),MATCH(CR$4,'Data transformed'!$4:$4,0)-1),$M57),$N57),"NA"))</f>
        <v>0</v>
      </c>
      <c r="CS57" s="103" t="n">
        <f aca="true">IF($J57="","",IF(ISNUMBER(OFFSET('Data transformed'!$A$4,MATCH($A57,'Data transformed'!$A$5:$A$185,0),MATCH(CS$4,'Data transformed'!$4:$4,0)-1)), MIN(MAX(OFFSET('Data transformed'!$A$4,MATCH($A57,'Data transformed'!$A$5:$A$185,0),MATCH(CS$4,'Data transformed'!$4:$4,0)-1),$M57),$N57),"NA"))</f>
        <v>0</v>
      </c>
      <c r="CT57" s="103" t="n">
        <f aca="true">IF($J57="","",IF(ISNUMBER(OFFSET('Data transformed'!$A$4,MATCH($A57,'Data transformed'!$A$5:$A$185,0),MATCH(CT$4,'Data transformed'!$4:$4,0)-1)), MIN(MAX(OFFSET('Data transformed'!$A$4,MATCH($A57,'Data transformed'!$A$5:$A$185,0),MATCH(CT$4,'Data transformed'!$4:$4,0)-1),$M57),$N57),"NA"))</f>
        <v>1</v>
      </c>
      <c r="CU57" s="103" t="n">
        <f aca="true">IF($J57="","",IF(ISNUMBER(OFFSET('Data transformed'!$A$4,MATCH($A57,'Data transformed'!$A$5:$A$185,0),MATCH(CU$4,'Data transformed'!$4:$4,0)-1)), MIN(MAX(OFFSET('Data transformed'!$A$4,MATCH($A57,'Data transformed'!$A$5:$A$185,0),MATCH(CU$4,'Data transformed'!$4:$4,0)-1),$M57),$N57),"NA"))</f>
        <v>1</v>
      </c>
    </row>
    <row r="58" s="103" customFormat="true" ht="15.5" hidden="false" customHeight="false" outlineLevel="0" collapsed="false">
      <c r="A58" s="107" t="n">
        <v>2222</v>
      </c>
      <c r="B58" s="107" t="n">
        <v>4</v>
      </c>
      <c r="C58" s="103" t="str">
        <f aca="true">IF(ISBLANK(OFFSET('Raw Data'!$A$3,MATCH($A58,'Raw Data'!$B$4:$B$185,0),MATCH(C$4,'Raw Data'!$3:$3,0)-1)),"",OFFSET('Raw Data'!$A$3,MATCH($A58,'Raw Data'!$B$4:$B$185,0),MATCH(C$4,'Raw Data'!$3:$3,0)-1))</f>
        <v/>
      </c>
      <c r="D58" s="103" t="str">
        <f aca="true">IF(ISBLANK(OFFSET('Raw Data'!$A$3,MATCH($A58,'Raw Data'!$B$4:$B$185,0),MATCH(D$4,'Raw Data'!$3:$3,0)-1)),"",OFFSET('Raw Data'!$A$3,MATCH($A58,'Raw Data'!$B$4:$B$185,0),MATCH(D$4,'Raw Data'!$3:$3,0)-1))</f>
        <v>Levels of participation in ISO's committee on food products</v>
      </c>
      <c r="E58" s="103" t="str">
        <f aca="true">IF(ISBLANK(OFFSET('Raw Data'!$A$3,MATCH($A58,'Raw Data'!$B$4:$B$185,0),MATCH(E$4,'Raw Data'!$3:$3,0)-1)),"",OFFSET('Raw Data'!$A$3,MATCH($A58,'Raw Data'!$B$4:$B$185,0),MATCH(E$4,'Raw Data'!$3:$3,0)-1))</f>
        <v/>
      </c>
      <c r="J58" s="103" t="n">
        <f aca="true" t="array" ref="J58:J58">IFERROR(_xlfn.QUARTILE.INC(IF(ISNUMBER(OFFSET('Data transformed'!$N$4,MATCH('outliers treatment'!$A58,'Data transformed'!$A$5:$A$185),1,1,COUNTA('Data transformed'!$O$4:$CX$4))),OFFSET('Data transformed'!$N$4,MATCH('outliers treatment'!$A58,'Data transformed'!$A$5:$A$185),1,1,COUNTA('Data transformed'!$O$4:$CX$4))),1),"")</f>
        <v>1</v>
      </c>
      <c r="K58" s="103" t="n">
        <f aca="true" t="array" ref="K58:K58">IFERROR(_xlfn.QUARTILE.INC(IF(ISNUMBER(OFFSET('Data transformed'!$N$4,MATCH('outliers treatment'!$A58,'Data transformed'!$A$5:$A$185),1,1,COUNTA('Data transformed'!$O$4:$CX$4))),OFFSET('Data transformed'!$N$4,MATCH('outliers treatment'!$A58,'Data transformed'!$A$5:$A$185),1,1,COUNTA('Data transformed'!$O$4:$CX$4))),3),"")</f>
        <v>2</v>
      </c>
      <c r="L58" s="103" t="n">
        <f aca="false">IFERROR(K58-J58,"")</f>
        <v>1</v>
      </c>
      <c r="M58" s="103" t="n">
        <v>0</v>
      </c>
      <c r="N58" s="103" t="n">
        <v>2</v>
      </c>
      <c r="P58" s="105" t="n">
        <f aca="false" t="array" ref="P58:P58">IFERROR(SKEW(IF(ISNUMBER(T58:CU58),T58:CU58,"")),"")</f>
        <v>-0.679158763387459</v>
      </c>
      <c r="Q58" s="103" t="n">
        <f aca="true">IF(ISBLANK(OFFSET('Data above threshold'!$A$4,MATCH('Data above threshold'!$A57,'Data above threshold'!$A$5:$A$185,0),MATCH('Data above threshold'!N$4,'Data above threshold'!$4:$4,0)-1)),1,OFFSET('Data above threshold'!$A$4,MATCH('Data above threshold'!$A57,'Data above threshold'!$A$5:$A$185,0),MATCH('Data above threshold'!N$4,'Data above threshold'!$4:$4,0)-1))</f>
        <v>0</v>
      </c>
      <c r="R58" s="103" t="n">
        <f aca="false">IF($J58="","",COUNTIF(T58:CU58,M58)+ COUNTIF(T58:CQ58,N58))</f>
        <v>46</v>
      </c>
      <c r="S58" s="106" t="n">
        <f aca="false" t="array" ref="S58:S58">IF(B58&lt;4,"",1-IFERROR(SUM(ISNUMBER(T58:CU58)*(1-$T$3:$CU$3))/COUNTIF($T$3:$CU$3,0),0))</f>
        <v>0</v>
      </c>
      <c r="T58" s="103" t="n">
        <f aca="true">IF($J58="","",IF(ISNUMBER(OFFSET('Data transformed'!$A$4,MATCH($A58,'Data transformed'!$A$5:$A$185,0),MATCH(T$4,'Data transformed'!$4:$4,0)-1)), MIN(MAX(OFFSET('Data transformed'!$A$4,MATCH($A58,'Data transformed'!$A$5:$A$185,0),MATCH(T$4,'Data transformed'!$4:$4,0)-1),$M58),$N58),"NA"))</f>
        <v>2</v>
      </c>
      <c r="U58" s="103" t="n">
        <f aca="true">IF($J58="","",IF(ISNUMBER(OFFSET('Data transformed'!$A$4,MATCH($A58,'Data transformed'!$A$5:$A$185,0),MATCH(U$4,'Data transformed'!$4:$4,0)-1)), MIN(MAX(OFFSET('Data transformed'!$A$4,MATCH($A58,'Data transformed'!$A$5:$A$185,0),MATCH(U$4,'Data transformed'!$4:$4,0)-1),$M58),$N58),"NA"))</f>
        <v>2</v>
      </c>
      <c r="V58" s="103" t="n">
        <f aca="true">IF($J58="","",IF(ISNUMBER(OFFSET('Data transformed'!$A$4,MATCH($A58,'Data transformed'!$A$5:$A$185,0),MATCH(V$4,'Data transformed'!$4:$4,0)-1)), MIN(MAX(OFFSET('Data transformed'!$A$4,MATCH($A58,'Data transformed'!$A$5:$A$185,0),MATCH(V$4,'Data transformed'!$4:$4,0)-1),$M58),$N58),"NA"))</f>
        <v>1</v>
      </c>
      <c r="W58" s="103" t="n">
        <f aca="true">IF($J58="","",IF(ISNUMBER(OFFSET('Data transformed'!$A$4,MATCH($A58,'Data transformed'!$A$5:$A$185,0),MATCH(W$4,'Data transformed'!$4:$4,0)-1)), MIN(MAX(OFFSET('Data transformed'!$A$4,MATCH($A58,'Data transformed'!$A$5:$A$185,0),MATCH(W$4,'Data transformed'!$4:$4,0)-1),$M58),$N58),"NA"))</f>
        <v>2</v>
      </c>
      <c r="X58" s="103" t="n">
        <f aca="true">IF($J58="","",IF(ISNUMBER(OFFSET('Data transformed'!$A$4,MATCH($A58,'Data transformed'!$A$5:$A$185,0),MATCH(X$4,'Data transformed'!$4:$4,0)-1)), MIN(MAX(OFFSET('Data transformed'!$A$4,MATCH($A58,'Data transformed'!$A$5:$A$185,0),MATCH(X$4,'Data transformed'!$4:$4,0)-1),$M58),$N58),"NA"))</f>
        <v>1</v>
      </c>
      <c r="Y58" s="103" t="n">
        <f aca="true">IF($J58="","",IF(ISNUMBER(OFFSET('Data transformed'!$A$4,MATCH($A58,'Data transformed'!$A$5:$A$185,0),MATCH(Y$4,'Data transformed'!$4:$4,0)-1)), MIN(MAX(OFFSET('Data transformed'!$A$4,MATCH($A58,'Data transformed'!$A$5:$A$185,0),MATCH(Y$4,'Data transformed'!$4:$4,0)-1),$M58),$N58),"NA"))</f>
        <v>1</v>
      </c>
      <c r="Z58" s="103" t="n">
        <f aca="true">IF($J58="","",IF(ISNUMBER(OFFSET('Data transformed'!$A$4,MATCH($A58,'Data transformed'!$A$5:$A$185,0),MATCH(Z$4,'Data transformed'!$4:$4,0)-1)), MIN(MAX(OFFSET('Data transformed'!$A$4,MATCH($A58,'Data transformed'!$A$5:$A$185,0),MATCH(Z$4,'Data transformed'!$4:$4,0)-1),$M58),$N58),"NA"))</f>
        <v>2</v>
      </c>
      <c r="AA58" s="103" t="n">
        <f aca="true">IF($J58="","",IF(ISNUMBER(OFFSET('Data transformed'!$A$4,MATCH($A58,'Data transformed'!$A$5:$A$185,0),MATCH(AA$4,'Data transformed'!$4:$4,0)-1)), MIN(MAX(OFFSET('Data transformed'!$A$4,MATCH($A58,'Data transformed'!$A$5:$A$185,0),MATCH(AA$4,'Data transformed'!$4:$4,0)-1),$M58),$N58),"NA"))</f>
        <v>2</v>
      </c>
      <c r="AB58" s="103" t="n">
        <f aca="true">IF($J58="","",IF(ISNUMBER(OFFSET('Data transformed'!$A$4,MATCH($A58,'Data transformed'!$A$5:$A$185,0),MATCH(AB$4,'Data transformed'!$4:$4,0)-1)), MIN(MAX(OFFSET('Data transformed'!$A$4,MATCH($A58,'Data transformed'!$A$5:$A$185,0),MATCH(AB$4,'Data transformed'!$4:$4,0)-1),$M58),$N58),"NA"))</f>
        <v>2</v>
      </c>
      <c r="AC58" s="103" t="n">
        <f aca="true">IF($J58="","",IF(ISNUMBER(OFFSET('Data transformed'!$A$4,MATCH($A58,'Data transformed'!$A$5:$A$185,0),MATCH(AC$4,'Data transformed'!$4:$4,0)-1)), MIN(MAX(OFFSET('Data transformed'!$A$4,MATCH($A58,'Data transformed'!$A$5:$A$185,0),MATCH(AC$4,'Data transformed'!$4:$4,0)-1),$M58),$N58),"NA"))</f>
        <v>2</v>
      </c>
      <c r="AD58" s="103" t="n">
        <f aca="true">IF($J58="","",IF(ISNUMBER(OFFSET('Data transformed'!$A$4,MATCH($A58,'Data transformed'!$A$5:$A$185,0),MATCH(AD$4,'Data transformed'!$4:$4,0)-1)), MIN(MAX(OFFSET('Data transformed'!$A$4,MATCH($A58,'Data transformed'!$A$5:$A$185,0),MATCH(AD$4,'Data transformed'!$4:$4,0)-1),$M58),$N58),"NA"))</f>
        <v>2</v>
      </c>
      <c r="AE58" s="103" t="n">
        <f aca="true">IF($J58="","",IF(ISNUMBER(OFFSET('Data transformed'!$A$4,MATCH($A58,'Data transformed'!$A$5:$A$185,0),MATCH(AE$4,'Data transformed'!$4:$4,0)-1)), MIN(MAX(OFFSET('Data transformed'!$A$4,MATCH($A58,'Data transformed'!$A$5:$A$185,0),MATCH(AE$4,'Data transformed'!$4:$4,0)-1),$M58),$N58),"NA"))</f>
        <v>2</v>
      </c>
      <c r="AF58" s="103" t="n">
        <f aca="true">IF($J58="","",IF(ISNUMBER(OFFSET('Data transformed'!$A$4,MATCH($A58,'Data transformed'!$A$5:$A$185,0),MATCH(AF$4,'Data transformed'!$4:$4,0)-1)), MIN(MAX(OFFSET('Data transformed'!$A$4,MATCH($A58,'Data transformed'!$A$5:$A$185,0),MATCH(AF$4,'Data transformed'!$4:$4,0)-1),$M58),$N58),"NA"))</f>
        <v>2</v>
      </c>
      <c r="AG58" s="103" t="n">
        <f aca="true">IF($J58="","",IF(ISNUMBER(OFFSET('Data transformed'!$A$4,MATCH($A58,'Data transformed'!$A$5:$A$185,0),MATCH(AG$4,'Data transformed'!$4:$4,0)-1)), MIN(MAX(OFFSET('Data transformed'!$A$4,MATCH($A58,'Data transformed'!$A$5:$A$185,0),MATCH(AG$4,'Data transformed'!$4:$4,0)-1),$M58),$N58),"NA"))</f>
        <v>0</v>
      </c>
      <c r="AH58" s="103" t="n">
        <f aca="true">IF($J58="","",IF(ISNUMBER(OFFSET('Data transformed'!$A$4,MATCH($A58,'Data transformed'!$A$5:$A$185,0),MATCH(AH$4,'Data transformed'!$4:$4,0)-1)), MIN(MAX(OFFSET('Data transformed'!$A$4,MATCH($A58,'Data transformed'!$A$5:$A$185,0),MATCH(AH$4,'Data transformed'!$4:$4,0)-1),$M58),$N58),"NA"))</f>
        <v>2</v>
      </c>
      <c r="AI58" s="103" t="n">
        <f aca="true">IF($J58="","",IF(ISNUMBER(OFFSET('Data transformed'!$A$4,MATCH($A58,'Data transformed'!$A$5:$A$185,0),MATCH(AI$4,'Data transformed'!$4:$4,0)-1)), MIN(MAX(OFFSET('Data transformed'!$A$4,MATCH($A58,'Data transformed'!$A$5:$A$185,0),MATCH(AI$4,'Data transformed'!$4:$4,0)-1),$M58),$N58),"NA"))</f>
        <v>1</v>
      </c>
      <c r="AJ58" s="103" t="n">
        <f aca="true">IF($J58="","",IF(ISNUMBER(OFFSET('Data transformed'!$A$4,MATCH($A58,'Data transformed'!$A$5:$A$185,0),MATCH(AJ$4,'Data transformed'!$4:$4,0)-1)), MIN(MAX(OFFSET('Data transformed'!$A$4,MATCH($A58,'Data transformed'!$A$5:$A$185,0),MATCH(AJ$4,'Data transformed'!$4:$4,0)-1),$M58),$N58),"NA"))</f>
        <v>2</v>
      </c>
      <c r="AK58" s="103" t="n">
        <f aca="true">IF($J58="","",IF(ISNUMBER(OFFSET('Data transformed'!$A$4,MATCH($A58,'Data transformed'!$A$5:$A$185,0),MATCH(AK$4,'Data transformed'!$4:$4,0)-1)), MIN(MAX(OFFSET('Data transformed'!$A$4,MATCH($A58,'Data transformed'!$A$5:$A$185,0),MATCH(AK$4,'Data transformed'!$4:$4,0)-1),$M58),$N58),"NA"))</f>
        <v>2</v>
      </c>
      <c r="AL58" s="103" t="n">
        <f aca="true">IF($J58="","",IF(ISNUMBER(OFFSET('Data transformed'!$A$4,MATCH($A58,'Data transformed'!$A$5:$A$185,0),MATCH(AL$4,'Data transformed'!$4:$4,0)-1)), MIN(MAX(OFFSET('Data transformed'!$A$4,MATCH($A58,'Data transformed'!$A$5:$A$185,0),MATCH(AL$4,'Data transformed'!$4:$4,0)-1),$M58),$N58),"NA"))</f>
        <v>1</v>
      </c>
      <c r="AM58" s="103" t="n">
        <f aca="true">IF($J58="","",IF(ISNUMBER(OFFSET('Data transformed'!$A$4,MATCH($A58,'Data transformed'!$A$5:$A$185,0),MATCH(AM$4,'Data transformed'!$4:$4,0)-1)), MIN(MAX(OFFSET('Data transformed'!$A$4,MATCH($A58,'Data transformed'!$A$5:$A$185,0),MATCH(AM$4,'Data transformed'!$4:$4,0)-1),$M58),$N58),"NA"))</f>
        <v>1</v>
      </c>
      <c r="AN58" s="103" t="n">
        <f aca="true">IF($J58="","",IF(ISNUMBER(OFFSET('Data transformed'!$A$4,MATCH($A58,'Data transformed'!$A$5:$A$185,0),MATCH(AN$4,'Data transformed'!$4:$4,0)-1)), MIN(MAX(OFFSET('Data transformed'!$A$4,MATCH($A58,'Data transformed'!$A$5:$A$185,0),MATCH(AN$4,'Data transformed'!$4:$4,0)-1),$M58),$N58),"NA"))</f>
        <v>1</v>
      </c>
      <c r="AO58" s="103" t="n">
        <f aca="true">IF($J58="","",IF(ISNUMBER(OFFSET('Data transformed'!$A$4,MATCH($A58,'Data transformed'!$A$5:$A$185,0),MATCH(AO$4,'Data transformed'!$4:$4,0)-1)), MIN(MAX(OFFSET('Data transformed'!$A$4,MATCH($A58,'Data transformed'!$A$5:$A$185,0),MATCH(AO$4,'Data transformed'!$4:$4,0)-1),$M58),$N58),"NA"))</f>
        <v>2</v>
      </c>
      <c r="AP58" s="103" t="n">
        <f aca="true">IF($J58="","",IF(ISNUMBER(OFFSET('Data transformed'!$A$4,MATCH($A58,'Data transformed'!$A$5:$A$185,0),MATCH(AP$4,'Data transformed'!$4:$4,0)-1)), MIN(MAX(OFFSET('Data transformed'!$A$4,MATCH($A58,'Data transformed'!$A$5:$A$185,0),MATCH(AP$4,'Data transformed'!$4:$4,0)-1),$M58),$N58),"NA"))</f>
        <v>1</v>
      </c>
      <c r="AQ58" s="103" t="n">
        <f aca="true">IF($J58="","",IF(ISNUMBER(OFFSET('Data transformed'!$A$4,MATCH($A58,'Data transformed'!$A$5:$A$185,0),MATCH(AQ$4,'Data transformed'!$4:$4,0)-1)), MIN(MAX(OFFSET('Data transformed'!$A$4,MATCH($A58,'Data transformed'!$A$5:$A$185,0),MATCH(AQ$4,'Data transformed'!$4:$4,0)-1),$M58),$N58),"NA"))</f>
        <v>1</v>
      </c>
      <c r="AR58" s="103" t="n">
        <f aca="true">IF($J58="","",IF(ISNUMBER(OFFSET('Data transformed'!$A$4,MATCH($A58,'Data transformed'!$A$5:$A$185,0),MATCH(AR$4,'Data transformed'!$4:$4,0)-1)), MIN(MAX(OFFSET('Data transformed'!$A$4,MATCH($A58,'Data transformed'!$A$5:$A$185,0),MATCH(AR$4,'Data transformed'!$4:$4,0)-1),$M58),$N58),"NA"))</f>
        <v>2</v>
      </c>
      <c r="AS58" s="103" t="n">
        <f aca="true">IF($J58="","",IF(ISNUMBER(OFFSET('Data transformed'!$A$4,MATCH($A58,'Data transformed'!$A$5:$A$185,0),MATCH(AS$4,'Data transformed'!$4:$4,0)-1)), MIN(MAX(OFFSET('Data transformed'!$A$4,MATCH($A58,'Data transformed'!$A$5:$A$185,0),MATCH(AS$4,'Data transformed'!$4:$4,0)-1),$M58),$N58),"NA"))</f>
        <v>2</v>
      </c>
      <c r="AT58" s="103" t="n">
        <f aca="true">IF($J58="","",IF(ISNUMBER(OFFSET('Data transformed'!$A$4,MATCH($A58,'Data transformed'!$A$5:$A$185,0),MATCH(AT$4,'Data transformed'!$4:$4,0)-1)), MIN(MAX(OFFSET('Data transformed'!$A$4,MATCH($A58,'Data transformed'!$A$5:$A$185,0),MATCH(AT$4,'Data transformed'!$4:$4,0)-1),$M58),$N58),"NA"))</f>
        <v>2</v>
      </c>
      <c r="AU58" s="103" t="n">
        <f aca="true">IF($J58="","",IF(ISNUMBER(OFFSET('Data transformed'!$A$4,MATCH($A58,'Data transformed'!$A$5:$A$185,0),MATCH(AU$4,'Data transformed'!$4:$4,0)-1)), MIN(MAX(OFFSET('Data transformed'!$A$4,MATCH($A58,'Data transformed'!$A$5:$A$185,0),MATCH(AU$4,'Data transformed'!$4:$4,0)-1),$M58),$N58),"NA"))</f>
        <v>0</v>
      </c>
      <c r="AV58" s="103" t="n">
        <f aca="true">IF($J58="","",IF(ISNUMBER(OFFSET('Data transformed'!$A$4,MATCH($A58,'Data transformed'!$A$5:$A$185,0),MATCH(AV$4,'Data transformed'!$4:$4,0)-1)), MIN(MAX(OFFSET('Data transformed'!$A$4,MATCH($A58,'Data transformed'!$A$5:$A$185,0),MATCH(AV$4,'Data transformed'!$4:$4,0)-1),$M58),$N58),"NA"))</f>
        <v>2</v>
      </c>
      <c r="AW58" s="103" t="n">
        <f aca="true">IF($J58="","",IF(ISNUMBER(OFFSET('Data transformed'!$A$4,MATCH($A58,'Data transformed'!$A$5:$A$185,0),MATCH(AW$4,'Data transformed'!$4:$4,0)-1)), MIN(MAX(OFFSET('Data transformed'!$A$4,MATCH($A58,'Data transformed'!$A$5:$A$185,0),MATCH(AW$4,'Data transformed'!$4:$4,0)-1),$M58),$N58),"NA"))</f>
        <v>0</v>
      </c>
      <c r="AX58" s="103" t="n">
        <f aca="true">IF($J58="","",IF(ISNUMBER(OFFSET('Data transformed'!$A$4,MATCH($A58,'Data transformed'!$A$5:$A$185,0),MATCH(AX$4,'Data transformed'!$4:$4,0)-1)), MIN(MAX(OFFSET('Data transformed'!$A$4,MATCH($A58,'Data transformed'!$A$5:$A$185,0),MATCH(AX$4,'Data transformed'!$4:$4,0)-1),$M58),$N58),"NA"))</f>
        <v>1</v>
      </c>
      <c r="AY58" s="103" t="n">
        <f aca="true">IF($J58="","",IF(ISNUMBER(OFFSET('Data transformed'!$A$4,MATCH($A58,'Data transformed'!$A$5:$A$185,0),MATCH(AY$4,'Data transformed'!$4:$4,0)-1)), MIN(MAX(OFFSET('Data transformed'!$A$4,MATCH($A58,'Data transformed'!$A$5:$A$185,0),MATCH(AY$4,'Data transformed'!$4:$4,0)-1),$M58),$N58),"NA"))</f>
        <v>2</v>
      </c>
      <c r="AZ58" s="103" t="n">
        <f aca="true">IF($J58="","",IF(ISNUMBER(OFFSET('Data transformed'!$A$4,MATCH($A58,'Data transformed'!$A$5:$A$185,0),MATCH(AZ$4,'Data transformed'!$4:$4,0)-1)), MIN(MAX(OFFSET('Data transformed'!$A$4,MATCH($A58,'Data transformed'!$A$5:$A$185,0),MATCH(AZ$4,'Data transformed'!$4:$4,0)-1),$M58),$N58),"NA"))</f>
        <v>2</v>
      </c>
      <c r="BA58" s="103" t="n">
        <f aca="true">IF($J58="","",IF(ISNUMBER(OFFSET('Data transformed'!$A$4,MATCH($A58,'Data transformed'!$A$5:$A$185,0),MATCH(BA$4,'Data transformed'!$4:$4,0)-1)), MIN(MAX(OFFSET('Data transformed'!$A$4,MATCH($A58,'Data transformed'!$A$5:$A$185,0),MATCH(BA$4,'Data transformed'!$4:$4,0)-1),$M58),$N58),"NA"))</f>
        <v>0</v>
      </c>
      <c r="BB58" s="103" t="n">
        <f aca="true">IF($J58="","",IF(ISNUMBER(OFFSET('Data transformed'!$A$4,MATCH($A58,'Data transformed'!$A$5:$A$185,0),MATCH(BB$4,'Data transformed'!$4:$4,0)-1)), MIN(MAX(OFFSET('Data transformed'!$A$4,MATCH($A58,'Data transformed'!$A$5:$A$185,0),MATCH(BB$4,'Data transformed'!$4:$4,0)-1),$M58),$N58),"NA"))</f>
        <v>2</v>
      </c>
      <c r="BC58" s="103" t="n">
        <f aca="true">IF($J58="","",IF(ISNUMBER(OFFSET('Data transformed'!$A$4,MATCH($A58,'Data transformed'!$A$5:$A$185,0),MATCH(BC$4,'Data transformed'!$4:$4,0)-1)), MIN(MAX(OFFSET('Data transformed'!$A$4,MATCH($A58,'Data transformed'!$A$5:$A$185,0),MATCH(BC$4,'Data transformed'!$4:$4,0)-1),$M58),$N58),"NA"))</f>
        <v>2</v>
      </c>
      <c r="BD58" s="103" t="n">
        <f aca="true">IF($J58="","",IF(ISNUMBER(OFFSET('Data transformed'!$A$4,MATCH($A58,'Data transformed'!$A$5:$A$185,0),MATCH(BD$4,'Data transformed'!$4:$4,0)-1)), MIN(MAX(OFFSET('Data transformed'!$A$4,MATCH($A58,'Data transformed'!$A$5:$A$185,0),MATCH(BD$4,'Data transformed'!$4:$4,0)-1),$M58),$N58),"NA"))</f>
        <v>2</v>
      </c>
      <c r="BE58" s="103" t="n">
        <f aca="true">IF($J58="","",IF(ISNUMBER(OFFSET('Data transformed'!$A$4,MATCH($A58,'Data transformed'!$A$5:$A$185,0),MATCH(BE$4,'Data transformed'!$4:$4,0)-1)), MIN(MAX(OFFSET('Data transformed'!$A$4,MATCH($A58,'Data transformed'!$A$5:$A$185,0),MATCH(BE$4,'Data transformed'!$4:$4,0)-1),$M58),$N58),"NA"))</f>
        <v>1</v>
      </c>
      <c r="BF58" s="103" t="n">
        <f aca="true">IF($J58="","",IF(ISNUMBER(OFFSET('Data transformed'!$A$4,MATCH($A58,'Data transformed'!$A$5:$A$185,0),MATCH(BF$4,'Data transformed'!$4:$4,0)-1)), MIN(MAX(OFFSET('Data transformed'!$A$4,MATCH($A58,'Data transformed'!$A$5:$A$185,0),MATCH(BF$4,'Data transformed'!$4:$4,0)-1),$M58),$N58),"NA"))</f>
        <v>2</v>
      </c>
      <c r="BG58" s="103" t="n">
        <f aca="true">IF($J58="","",IF(ISNUMBER(OFFSET('Data transformed'!$A$4,MATCH($A58,'Data transformed'!$A$5:$A$185,0),MATCH(BG$4,'Data transformed'!$4:$4,0)-1)), MIN(MAX(OFFSET('Data transformed'!$A$4,MATCH($A58,'Data transformed'!$A$5:$A$185,0),MATCH(BG$4,'Data transformed'!$4:$4,0)-1),$M58),$N58),"NA"))</f>
        <v>1</v>
      </c>
      <c r="BH58" s="103" t="n">
        <f aca="true">IF($J58="","",IF(ISNUMBER(OFFSET('Data transformed'!$A$4,MATCH($A58,'Data transformed'!$A$5:$A$185,0),MATCH(BH$4,'Data transformed'!$4:$4,0)-1)), MIN(MAX(OFFSET('Data transformed'!$A$4,MATCH($A58,'Data transformed'!$A$5:$A$185,0),MATCH(BH$4,'Data transformed'!$4:$4,0)-1),$M58),$N58),"NA"))</f>
        <v>1</v>
      </c>
      <c r="BI58" s="103" t="n">
        <f aca="true">IF($J58="","",IF(ISNUMBER(OFFSET('Data transformed'!$A$4,MATCH($A58,'Data transformed'!$A$5:$A$185,0),MATCH(BI$4,'Data transformed'!$4:$4,0)-1)), MIN(MAX(OFFSET('Data transformed'!$A$4,MATCH($A58,'Data transformed'!$A$5:$A$185,0),MATCH(BI$4,'Data transformed'!$4:$4,0)-1),$M58),$N58),"NA"))</f>
        <v>2</v>
      </c>
      <c r="BJ58" s="103" t="n">
        <f aca="true">IF($J58="","",IF(ISNUMBER(OFFSET('Data transformed'!$A$4,MATCH($A58,'Data transformed'!$A$5:$A$185,0),MATCH(BJ$4,'Data transformed'!$4:$4,0)-1)), MIN(MAX(OFFSET('Data transformed'!$A$4,MATCH($A58,'Data transformed'!$A$5:$A$185,0),MATCH(BJ$4,'Data transformed'!$4:$4,0)-1),$M58),$N58),"NA"))</f>
        <v>1</v>
      </c>
      <c r="BK58" s="103" t="n">
        <f aca="true">IF($J58="","",IF(ISNUMBER(OFFSET('Data transformed'!$A$4,MATCH($A58,'Data transformed'!$A$5:$A$185,0),MATCH(BK$4,'Data transformed'!$4:$4,0)-1)), MIN(MAX(OFFSET('Data transformed'!$A$4,MATCH($A58,'Data transformed'!$A$5:$A$185,0),MATCH(BK$4,'Data transformed'!$4:$4,0)-1),$M58),$N58),"NA"))</f>
        <v>1</v>
      </c>
      <c r="BL58" s="103" t="n">
        <f aca="true">IF($J58="","",IF(ISNUMBER(OFFSET('Data transformed'!$A$4,MATCH($A58,'Data transformed'!$A$5:$A$185,0),MATCH(BL$4,'Data transformed'!$4:$4,0)-1)), MIN(MAX(OFFSET('Data transformed'!$A$4,MATCH($A58,'Data transformed'!$A$5:$A$185,0),MATCH(BL$4,'Data transformed'!$4:$4,0)-1),$M58),$N58),"NA"))</f>
        <v>1</v>
      </c>
      <c r="BM58" s="103" t="n">
        <f aca="true">IF($J58="","",IF(ISNUMBER(OFFSET('Data transformed'!$A$4,MATCH($A58,'Data transformed'!$A$5:$A$185,0),MATCH(BM$4,'Data transformed'!$4:$4,0)-1)), MIN(MAX(OFFSET('Data transformed'!$A$4,MATCH($A58,'Data transformed'!$A$5:$A$185,0),MATCH(BM$4,'Data transformed'!$4:$4,0)-1),$M58),$N58),"NA"))</f>
        <v>2</v>
      </c>
      <c r="BN58" s="103" t="n">
        <f aca="true">IF($J58="","",IF(ISNUMBER(OFFSET('Data transformed'!$A$4,MATCH($A58,'Data transformed'!$A$5:$A$185,0),MATCH(BN$4,'Data transformed'!$4:$4,0)-1)), MIN(MAX(OFFSET('Data transformed'!$A$4,MATCH($A58,'Data transformed'!$A$5:$A$185,0),MATCH(BN$4,'Data transformed'!$4:$4,0)-1),$M58),$N58),"NA"))</f>
        <v>2</v>
      </c>
      <c r="BO58" s="103" t="n">
        <f aca="true">IF($J58="","",IF(ISNUMBER(OFFSET('Data transformed'!$A$4,MATCH($A58,'Data transformed'!$A$5:$A$185,0),MATCH(BO$4,'Data transformed'!$4:$4,0)-1)), MIN(MAX(OFFSET('Data transformed'!$A$4,MATCH($A58,'Data transformed'!$A$5:$A$185,0),MATCH(BO$4,'Data transformed'!$4:$4,0)-1),$M58),$N58),"NA"))</f>
        <v>1</v>
      </c>
      <c r="BP58" s="103" t="n">
        <f aca="true">IF($J58="","",IF(ISNUMBER(OFFSET('Data transformed'!$A$4,MATCH($A58,'Data transformed'!$A$5:$A$185,0),MATCH(BP$4,'Data transformed'!$4:$4,0)-1)), MIN(MAX(OFFSET('Data transformed'!$A$4,MATCH($A58,'Data transformed'!$A$5:$A$185,0),MATCH(BP$4,'Data transformed'!$4:$4,0)-1),$M58),$N58),"NA"))</f>
        <v>1</v>
      </c>
      <c r="BQ58" s="103" t="n">
        <f aca="true">IF($J58="","",IF(ISNUMBER(OFFSET('Data transformed'!$A$4,MATCH($A58,'Data transformed'!$A$5:$A$185,0),MATCH(BQ$4,'Data transformed'!$4:$4,0)-1)), MIN(MAX(OFFSET('Data transformed'!$A$4,MATCH($A58,'Data transformed'!$A$5:$A$185,0),MATCH(BQ$4,'Data transformed'!$4:$4,0)-1),$M58),$N58),"NA"))</f>
        <v>1</v>
      </c>
      <c r="BR58" s="103" t="n">
        <f aca="true">IF($J58="","",IF(ISNUMBER(OFFSET('Data transformed'!$A$4,MATCH($A58,'Data transformed'!$A$5:$A$185,0),MATCH(BR$4,'Data transformed'!$4:$4,0)-1)), MIN(MAX(OFFSET('Data transformed'!$A$4,MATCH($A58,'Data transformed'!$A$5:$A$185,0),MATCH(BR$4,'Data transformed'!$4:$4,0)-1),$M58),$N58),"NA"))</f>
        <v>2</v>
      </c>
      <c r="BS58" s="103" t="n">
        <f aca="true">IF($J58="","",IF(ISNUMBER(OFFSET('Data transformed'!$A$4,MATCH($A58,'Data transformed'!$A$5:$A$185,0),MATCH(BS$4,'Data transformed'!$4:$4,0)-1)), MIN(MAX(OFFSET('Data transformed'!$A$4,MATCH($A58,'Data transformed'!$A$5:$A$185,0),MATCH(BS$4,'Data transformed'!$4:$4,0)-1),$M58),$N58),"NA"))</f>
        <v>2</v>
      </c>
      <c r="BT58" s="103" t="n">
        <f aca="true">IF($J58="","",IF(ISNUMBER(OFFSET('Data transformed'!$A$4,MATCH($A58,'Data transformed'!$A$5:$A$185,0),MATCH(BT$4,'Data transformed'!$4:$4,0)-1)), MIN(MAX(OFFSET('Data transformed'!$A$4,MATCH($A58,'Data transformed'!$A$5:$A$185,0),MATCH(BT$4,'Data transformed'!$4:$4,0)-1),$M58),$N58),"NA"))</f>
        <v>2</v>
      </c>
      <c r="BU58" s="103" t="n">
        <f aca="true">IF($J58="","",IF(ISNUMBER(OFFSET('Data transformed'!$A$4,MATCH($A58,'Data transformed'!$A$5:$A$185,0),MATCH(BU$4,'Data transformed'!$4:$4,0)-1)), MIN(MAX(OFFSET('Data transformed'!$A$4,MATCH($A58,'Data transformed'!$A$5:$A$185,0),MATCH(BU$4,'Data transformed'!$4:$4,0)-1),$M58),$N58),"NA"))</f>
        <v>1</v>
      </c>
      <c r="BV58" s="103" t="n">
        <f aca="true">IF($J58="","",IF(ISNUMBER(OFFSET('Data transformed'!$A$4,MATCH($A58,'Data transformed'!$A$5:$A$185,0),MATCH(BV$4,'Data transformed'!$4:$4,0)-1)), MIN(MAX(OFFSET('Data transformed'!$A$4,MATCH($A58,'Data transformed'!$A$5:$A$185,0),MATCH(BV$4,'Data transformed'!$4:$4,0)-1),$M58),$N58),"NA"))</f>
        <v>2</v>
      </c>
      <c r="BW58" s="103" t="n">
        <f aca="true">IF($J58="","",IF(ISNUMBER(OFFSET('Data transformed'!$A$4,MATCH($A58,'Data transformed'!$A$5:$A$185,0),MATCH(BW$4,'Data transformed'!$4:$4,0)-1)), MIN(MAX(OFFSET('Data transformed'!$A$4,MATCH($A58,'Data transformed'!$A$5:$A$185,0),MATCH(BW$4,'Data transformed'!$4:$4,0)-1),$M58),$N58),"NA"))</f>
        <v>2</v>
      </c>
      <c r="BX58" s="103" t="n">
        <f aca="true">IF($J58="","",IF(ISNUMBER(OFFSET('Data transformed'!$A$4,MATCH($A58,'Data transformed'!$A$5:$A$185,0),MATCH(BX$4,'Data transformed'!$4:$4,0)-1)), MIN(MAX(OFFSET('Data transformed'!$A$4,MATCH($A58,'Data transformed'!$A$5:$A$185,0),MATCH(BX$4,'Data transformed'!$4:$4,0)-1),$M58),$N58),"NA"))</f>
        <v>2</v>
      </c>
      <c r="BY58" s="103" t="n">
        <f aca="true">IF($J58="","",IF(ISNUMBER(OFFSET('Data transformed'!$A$4,MATCH($A58,'Data transformed'!$A$5:$A$185,0),MATCH(BY$4,'Data transformed'!$4:$4,0)-1)), MIN(MAX(OFFSET('Data transformed'!$A$4,MATCH($A58,'Data transformed'!$A$5:$A$185,0),MATCH(BY$4,'Data transformed'!$4:$4,0)-1),$M58),$N58),"NA"))</f>
        <v>1</v>
      </c>
      <c r="BZ58" s="103" t="n">
        <f aca="true">IF($J58="","",IF(ISNUMBER(OFFSET('Data transformed'!$A$4,MATCH($A58,'Data transformed'!$A$5:$A$185,0),MATCH(BZ$4,'Data transformed'!$4:$4,0)-1)), MIN(MAX(OFFSET('Data transformed'!$A$4,MATCH($A58,'Data transformed'!$A$5:$A$185,0),MATCH(BZ$4,'Data transformed'!$4:$4,0)-1),$M58),$N58),"NA"))</f>
        <v>1</v>
      </c>
      <c r="CA58" s="103" t="n">
        <f aca="true">IF($J58="","",IF(ISNUMBER(OFFSET('Data transformed'!$A$4,MATCH($A58,'Data transformed'!$A$5:$A$185,0),MATCH(CA$4,'Data transformed'!$4:$4,0)-1)), MIN(MAX(OFFSET('Data transformed'!$A$4,MATCH($A58,'Data transformed'!$A$5:$A$185,0),MATCH(CA$4,'Data transformed'!$4:$4,0)-1),$M58),$N58),"NA"))</f>
        <v>2</v>
      </c>
      <c r="CB58" s="103" t="n">
        <f aca="true">IF($J58="","",IF(ISNUMBER(OFFSET('Data transformed'!$A$4,MATCH($A58,'Data transformed'!$A$5:$A$185,0),MATCH(CB$4,'Data transformed'!$4:$4,0)-1)), MIN(MAX(OFFSET('Data transformed'!$A$4,MATCH($A58,'Data transformed'!$A$5:$A$185,0),MATCH(CB$4,'Data transformed'!$4:$4,0)-1),$M58),$N58),"NA"))</f>
        <v>1</v>
      </c>
      <c r="CC58" s="103" t="n">
        <f aca="true">IF($J58="","",IF(ISNUMBER(OFFSET('Data transformed'!$A$4,MATCH($A58,'Data transformed'!$A$5:$A$185,0),MATCH(CC$4,'Data transformed'!$4:$4,0)-1)), MIN(MAX(OFFSET('Data transformed'!$A$4,MATCH($A58,'Data transformed'!$A$5:$A$185,0),MATCH(CC$4,'Data transformed'!$4:$4,0)-1),$M58),$N58),"NA"))</f>
        <v>2</v>
      </c>
      <c r="CD58" s="103" t="n">
        <f aca="true">IF($J58="","",IF(ISNUMBER(OFFSET('Data transformed'!$A$4,MATCH($A58,'Data transformed'!$A$5:$A$185,0),MATCH(CD$4,'Data transformed'!$4:$4,0)-1)), MIN(MAX(OFFSET('Data transformed'!$A$4,MATCH($A58,'Data transformed'!$A$5:$A$185,0),MATCH(CD$4,'Data transformed'!$4:$4,0)-1),$M58),$N58),"NA"))</f>
        <v>1</v>
      </c>
      <c r="CE58" s="103" t="n">
        <f aca="true">IF($J58="","",IF(ISNUMBER(OFFSET('Data transformed'!$A$4,MATCH($A58,'Data transformed'!$A$5:$A$185,0),MATCH(CE$4,'Data transformed'!$4:$4,0)-1)), MIN(MAX(OFFSET('Data transformed'!$A$4,MATCH($A58,'Data transformed'!$A$5:$A$185,0),MATCH(CE$4,'Data transformed'!$4:$4,0)-1),$M58),$N58),"NA"))</f>
        <v>1</v>
      </c>
      <c r="CF58" s="103" t="n">
        <f aca="true">IF($J58="","",IF(ISNUMBER(OFFSET('Data transformed'!$A$4,MATCH($A58,'Data transformed'!$A$5:$A$185,0),MATCH(CF$4,'Data transformed'!$4:$4,0)-1)), MIN(MAX(OFFSET('Data transformed'!$A$4,MATCH($A58,'Data transformed'!$A$5:$A$185,0),MATCH(CF$4,'Data transformed'!$4:$4,0)-1),$M58),$N58),"NA"))</f>
        <v>1</v>
      </c>
      <c r="CG58" s="103" t="n">
        <f aca="true">IF($J58="","",IF(ISNUMBER(OFFSET('Data transformed'!$A$4,MATCH($A58,'Data transformed'!$A$5:$A$185,0),MATCH(CG$4,'Data transformed'!$4:$4,0)-1)), MIN(MAX(OFFSET('Data transformed'!$A$4,MATCH($A58,'Data transformed'!$A$5:$A$185,0),MATCH(CG$4,'Data transformed'!$4:$4,0)-1),$M58),$N58),"NA"))</f>
        <v>2</v>
      </c>
      <c r="CH58" s="103" t="n">
        <f aca="true">IF($J58="","",IF(ISNUMBER(OFFSET('Data transformed'!$A$4,MATCH($A58,'Data transformed'!$A$5:$A$185,0),MATCH(CH$4,'Data transformed'!$4:$4,0)-1)), MIN(MAX(OFFSET('Data transformed'!$A$4,MATCH($A58,'Data transformed'!$A$5:$A$185,0),MATCH(CH$4,'Data transformed'!$4:$4,0)-1),$M58),$N58),"NA"))</f>
        <v>1</v>
      </c>
      <c r="CI58" s="103" t="n">
        <f aca="true">IF($J58="","",IF(ISNUMBER(OFFSET('Data transformed'!$A$4,MATCH($A58,'Data transformed'!$A$5:$A$185,0),MATCH(CI$4,'Data transformed'!$4:$4,0)-1)), MIN(MAX(OFFSET('Data transformed'!$A$4,MATCH($A58,'Data transformed'!$A$5:$A$185,0),MATCH(CI$4,'Data transformed'!$4:$4,0)-1),$M58),$N58),"NA"))</f>
        <v>1</v>
      </c>
      <c r="CJ58" s="103" t="n">
        <f aca="true">IF($J58="","",IF(ISNUMBER(OFFSET('Data transformed'!$A$4,MATCH($A58,'Data transformed'!$A$5:$A$185,0),MATCH(CJ$4,'Data transformed'!$4:$4,0)-1)), MIN(MAX(OFFSET('Data transformed'!$A$4,MATCH($A58,'Data transformed'!$A$5:$A$185,0),MATCH(CJ$4,'Data transformed'!$4:$4,0)-1),$M58),$N58),"NA"))</f>
        <v>1</v>
      </c>
      <c r="CK58" s="103" t="n">
        <f aca="true">IF($J58="","",IF(ISNUMBER(OFFSET('Data transformed'!$A$4,MATCH($A58,'Data transformed'!$A$5:$A$185,0),MATCH(CK$4,'Data transformed'!$4:$4,0)-1)), MIN(MAX(OFFSET('Data transformed'!$A$4,MATCH($A58,'Data transformed'!$A$5:$A$185,0),MATCH(CK$4,'Data transformed'!$4:$4,0)-1),$M58),$N58),"NA"))</f>
        <v>2</v>
      </c>
      <c r="CL58" s="103" t="n">
        <f aca="true">IF($J58="","",IF(ISNUMBER(OFFSET('Data transformed'!$A$4,MATCH($A58,'Data transformed'!$A$5:$A$185,0),MATCH(CL$4,'Data transformed'!$4:$4,0)-1)), MIN(MAX(OFFSET('Data transformed'!$A$4,MATCH($A58,'Data transformed'!$A$5:$A$185,0),MATCH(CL$4,'Data transformed'!$4:$4,0)-1),$M58),$N58),"NA"))</f>
        <v>1</v>
      </c>
      <c r="CM58" s="103" t="n">
        <f aca="true">IF($J58="","",IF(ISNUMBER(OFFSET('Data transformed'!$A$4,MATCH($A58,'Data transformed'!$A$5:$A$185,0),MATCH(CM$4,'Data transformed'!$4:$4,0)-1)), MIN(MAX(OFFSET('Data transformed'!$A$4,MATCH($A58,'Data transformed'!$A$5:$A$185,0),MATCH(CM$4,'Data transformed'!$4:$4,0)-1),$M58),$N58),"NA"))</f>
        <v>0</v>
      </c>
      <c r="CN58" s="103" t="n">
        <f aca="true">IF($J58="","",IF(ISNUMBER(OFFSET('Data transformed'!$A$4,MATCH($A58,'Data transformed'!$A$5:$A$185,0),MATCH(CN$4,'Data transformed'!$4:$4,0)-1)), MIN(MAX(OFFSET('Data transformed'!$A$4,MATCH($A58,'Data transformed'!$A$5:$A$185,0),MATCH(CN$4,'Data transformed'!$4:$4,0)-1),$M58),$N58),"NA"))</f>
        <v>1</v>
      </c>
      <c r="CO58" s="103" t="n">
        <f aca="true">IF($J58="","",IF(ISNUMBER(OFFSET('Data transformed'!$A$4,MATCH($A58,'Data transformed'!$A$5:$A$185,0),MATCH(CO$4,'Data transformed'!$4:$4,0)-1)), MIN(MAX(OFFSET('Data transformed'!$A$4,MATCH($A58,'Data transformed'!$A$5:$A$185,0),MATCH(CO$4,'Data transformed'!$4:$4,0)-1),$M58),$N58),"NA"))</f>
        <v>2</v>
      </c>
      <c r="CP58" s="103" t="n">
        <f aca="true">IF($J58="","",IF(ISNUMBER(OFFSET('Data transformed'!$A$4,MATCH($A58,'Data transformed'!$A$5:$A$185,0),MATCH(CP$4,'Data transformed'!$4:$4,0)-1)), MIN(MAX(OFFSET('Data transformed'!$A$4,MATCH($A58,'Data transformed'!$A$5:$A$185,0),MATCH(CP$4,'Data transformed'!$4:$4,0)-1),$M58),$N58),"NA"))</f>
        <v>2</v>
      </c>
      <c r="CQ58" s="103" t="n">
        <f aca="true">IF($J58="","",IF(ISNUMBER(OFFSET('Data transformed'!$A$4,MATCH($A58,'Data transformed'!$A$5:$A$185,0),MATCH(CQ$4,'Data transformed'!$4:$4,0)-1)), MIN(MAX(OFFSET('Data transformed'!$A$4,MATCH($A58,'Data transformed'!$A$5:$A$185,0),MATCH(CQ$4,'Data transformed'!$4:$4,0)-1),$M58),$N58),"NA"))</f>
        <v>2</v>
      </c>
      <c r="CR58" s="103" t="n">
        <f aca="true">IF($J58="","",IF(ISNUMBER(OFFSET('Data transformed'!$A$4,MATCH($A58,'Data transformed'!$A$5:$A$185,0),MATCH(CR$4,'Data transformed'!$4:$4,0)-1)), MIN(MAX(OFFSET('Data transformed'!$A$4,MATCH($A58,'Data transformed'!$A$5:$A$185,0),MATCH(CR$4,'Data transformed'!$4:$4,0)-1),$M58),$N58),"NA"))</f>
        <v>1</v>
      </c>
      <c r="CS58" s="103" t="n">
        <f aca="true">IF($J58="","",IF(ISNUMBER(OFFSET('Data transformed'!$A$4,MATCH($A58,'Data transformed'!$A$5:$A$185,0),MATCH(CS$4,'Data transformed'!$4:$4,0)-1)), MIN(MAX(OFFSET('Data transformed'!$A$4,MATCH($A58,'Data transformed'!$A$5:$A$185,0),MATCH(CS$4,'Data transformed'!$4:$4,0)-1),$M58),$N58),"NA"))</f>
        <v>0</v>
      </c>
      <c r="CT58" s="103" t="n">
        <f aca="true">IF($J58="","",IF(ISNUMBER(OFFSET('Data transformed'!$A$4,MATCH($A58,'Data transformed'!$A$5:$A$185,0),MATCH(CT$4,'Data transformed'!$4:$4,0)-1)), MIN(MAX(OFFSET('Data transformed'!$A$4,MATCH($A58,'Data transformed'!$A$5:$A$185,0),MATCH(CT$4,'Data transformed'!$4:$4,0)-1),$M58),$N58),"NA"))</f>
        <v>1</v>
      </c>
      <c r="CU58" s="103" t="n">
        <f aca="true">IF($J58="","",IF(ISNUMBER(OFFSET('Data transformed'!$A$4,MATCH($A58,'Data transformed'!$A$5:$A$185,0),MATCH(CU$4,'Data transformed'!$4:$4,0)-1)), MIN(MAX(OFFSET('Data transformed'!$A$4,MATCH($A58,'Data transformed'!$A$5:$A$185,0),MATCH(CU$4,'Data transformed'!$4:$4,0)-1),$M58),$N58),"NA"))</f>
        <v>2</v>
      </c>
    </row>
    <row r="59" s="103" customFormat="true" ht="15.5" hidden="false" customHeight="false" outlineLevel="0" collapsed="false">
      <c r="A59" s="107" t="n">
        <v>2223</v>
      </c>
      <c r="B59" s="107" t="n">
        <v>4</v>
      </c>
      <c r="C59" s="103" t="str">
        <f aca="true">IF(ISBLANK(OFFSET('Raw Data'!$A$3,MATCH($A59,'Raw Data'!$B$4:$B$185,0),MATCH(C$4,'Raw Data'!$3:$3,0)-1)),"",OFFSET('Raw Data'!$A$3,MATCH($A59,'Raw Data'!$B$4:$B$185,0),MATCH(C$4,'Raw Data'!$3:$3,0)-1))</f>
        <v/>
      </c>
      <c r="D59" s="103" t="str">
        <f aca="true">IF(ISBLANK(OFFSET('Raw Data'!$A$3,MATCH($A59,'Raw Data'!$B$4:$B$185,0),MATCH(D$4,'Raw Data'!$3:$3,0)-1)),"",OFFSET('Raw Data'!$A$3,MATCH($A59,'Raw Data'!$B$4:$B$185,0),MATCH(D$4,'Raw Data'!$3:$3,0)-1))</f>
        <v>Levels of participation in ISO's committee on safety as toys (proxy for product safety) </v>
      </c>
      <c r="E59" s="103" t="str">
        <f aca="true">IF(ISBLANK(OFFSET('Raw Data'!$A$3,MATCH($A59,'Raw Data'!$B$4:$B$185,0),MATCH(E$4,'Raw Data'!$3:$3,0)-1)),"",OFFSET('Raw Data'!$A$3,MATCH($A59,'Raw Data'!$B$4:$B$185,0),MATCH(E$4,'Raw Data'!$3:$3,0)-1))</f>
        <v/>
      </c>
      <c r="J59" s="103" t="n">
        <f aca="true" t="array" ref="J59:J59">IFERROR(_xlfn.QUARTILE.INC(IF(ISNUMBER(OFFSET('Data transformed'!$N$4,MATCH('outliers treatment'!$A59,'Data transformed'!$A$5:$A$185),1,1,COUNTA('Data transformed'!$O$4:$CX$4))),OFFSET('Data transformed'!$N$4,MATCH('outliers treatment'!$A59,'Data transformed'!$A$5:$A$185),1,1,COUNTA('Data transformed'!$O$4:$CX$4))),1),"")</f>
        <v>0</v>
      </c>
      <c r="K59" s="103" t="n">
        <f aca="true" t="array" ref="K59:K59">IFERROR(_xlfn.QUARTILE.INC(IF(ISNUMBER(OFFSET('Data transformed'!$N$4,MATCH('outliers treatment'!$A59,'Data transformed'!$A$5:$A$185),1,1,COUNTA('Data transformed'!$O$4:$CX$4))),OFFSET('Data transformed'!$N$4,MATCH('outliers treatment'!$A59,'Data transformed'!$A$5:$A$185),1,1,COUNTA('Data transformed'!$O$4:$CX$4))),3),"")</f>
        <v>2</v>
      </c>
      <c r="L59" s="103" t="n">
        <f aca="false">IFERROR(K59-J59,"")</f>
        <v>2</v>
      </c>
      <c r="M59" s="103" t="n">
        <v>0</v>
      </c>
      <c r="N59" s="103" t="n">
        <v>2</v>
      </c>
      <c r="P59" s="105" t="n">
        <f aca="false" t="array" ref="P59:P59">IFERROR(SKEW(IF(ISNUMBER(T59:CU59),T59:CU59,"")),"")</f>
        <v>0.597871800242218</v>
      </c>
      <c r="Q59" s="103" t="n">
        <f aca="true">IF(ISBLANK(OFFSET('Data above threshold'!$A$4,MATCH('Data above threshold'!$A58,'Data above threshold'!$A$5:$A$185,0),MATCH('Data above threshold'!N$4,'Data above threshold'!$4:$4,0)-1)),1,OFFSET('Data above threshold'!$A$4,MATCH('Data above threshold'!$A58,'Data above threshold'!$A$5:$A$185,0),MATCH('Data above threshold'!N$4,'Data above threshold'!$4:$4,0)-1))</f>
        <v>0</v>
      </c>
      <c r="R59" s="103" t="n">
        <f aca="false">IF($J59="","",COUNTIF(T59:CU59,M59)+ COUNTIF(T59:CQ59,N59))</f>
        <v>65</v>
      </c>
      <c r="S59" s="106" t="n">
        <f aca="false" t="array" ref="S59:S59">IF(B59&lt;4,"",1-IFERROR(SUM(ISNUMBER(T59:CU59)*(1-$T$3:$CU$3))/COUNTIF($T$3:$CU$3,0),0))</f>
        <v>0</v>
      </c>
      <c r="T59" s="103" t="n">
        <f aca="true">IF($J59="","",IF(ISNUMBER(OFFSET('Data transformed'!$A$4,MATCH($A59,'Data transformed'!$A$5:$A$185,0),MATCH(T$4,'Data transformed'!$4:$4,0)-1)), MIN(MAX(OFFSET('Data transformed'!$A$4,MATCH($A59,'Data transformed'!$A$5:$A$185,0),MATCH(T$4,'Data transformed'!$4:$4,0)-1),$M59),$N59),"NA"))</f>
        <v>1</v>
      </c>
      <c r="U59" s="103" t="n">
        <f aca="true">IF($J59="","",IF(ISNUMBER(OFFSET('Data transformed'!$A$4,MATCH($A59,'Data transformed'!$A$5:$A$185,0),MATCH(U$4,'Data transformed'!$4:$4,0)-1)), MIN(MAX(OFFSET('Data transformed'!$A$4,MATCH($A59,'Data transformed'!$A$5:$A$185,0),MATCH(U$4,'Data transformed'!$4:$4,0)-1),$M59),$N59),"NA"))</f>
        <v>2</v>
      </c>
      <c r="V59" s="103" t="n">
        <f aca="true">IF($J59="","",IF(ISNUMBER(OFFSET('Data transformed'!$A$4,MATCH($A59,'Data transformed'!$A$5:$A$185,0),MATCH(V$4,'Data transformed'!$4:$4,0)-1)), MIN(MAX(OFFSET('Data transformed'!$A$4,MATCH($A59,'Data transformed'!$A$5:$A$185,0),MATCH(V$4,'Data transformed'!$4:$4,0)-1),$M59),$N59),"NA"))</f>
        <v>1</v>
      </c>
      <c r="W59" s="103" t="n">
        <f aca="true">IF($J59="","",IF(ISNUMBER(OFFSET('Data transformed'!$A$4,MATCH($A59,'Data transformed'!$A$5:$A$185,0),MATCH(W$4,'Data transformed'!$4:$4,0)-1)), MIN(MAX(OFFSET('Data transformed'!$A$4,MATCH($A59,'Data transformed'!$A$5:$A$185,0),MATCH(W$4,'Data transformed'!$4:$4,0)-1),$M59),$N59),"NA"))</f>
        <v>2</v>
      </c>
      <c r="X59" s="103" t="n">
        <f aca="true">IF($J59="","",IF(ISNUMBER(OFFSET('Data transformed'!$A$4,MATCH($A59,'Data transformed'!$A$5:$A$185,0),MATCH(X$4,'Data transformed'!$4:$4,0)-1)), MIN(MAX(OFFSET('Data transformed'!$A$4,MATCH($A59,'Data transformed'!$A$5:$A$185,0),MATCH(X$4,'Data transformed'!$4:$4,0)-1),$M59),$N59),"NA"))</f>
        <v>0</v>
      </c>
      <c r="Y59" s="103" t="n">
        <f aca="true">IF($J59="","",IF(ISNUMBER(OFFSET('Data transformed'!$A$4,MATCH($A59,'Data transformed'!$A$5:$A$185,0),MATCH(Y$4,'Data transformed'!$4:$4,0)-1)), MIN(MAX(OFFSET('Data transformed'!$A$4,MATCH($A59,'Data transformed'!$A$5:$A$185,0),MATCH(Y$4,'Data transformed'!$4:$4,0)-1),$M59),$N59),"NA"))</f>
        <v>0</v>
      </c>
      <c r="Z59" s="103" t="n">
        <f aca="true">IF($J59="","",IF(ISNUMBER(OFFSET('Data transformed'!$A$4,MATCH($A59,'Data transformed'!$A$5:$A$185,0),MATCH(Z$4,'Data transformed'!$4:$4,0)-1)), MIN(MAX(OFFSET('Data transformed'!$A$4,MATCH($A59,'Data transformed'!$A$5:$A$185,0),MATCH(Z$4,'Data transformed'!$4:$4,0)-1),$M59),$N59),"NA"))</f>
        <v>2</v>
      </c>
      <c r="AA59" s="103" t="n">
        <f aca="true">IF($J59="","",IF(ISNUMBER(OFFSET('Data transformed'!$A$4,MATCH($A59,'Data transformed'!$A$5:$A$185,0),MATCH(AA$4,'Data transformed'!$4:$4,0)-1)), MIN(MAX(OFFSET('Data transformed'!$A$4,MATCH($A59,'Data transformed'!$A$5:$A$185,0),MATCH(AA$4,'Data transformed'!$4:$4,0)-1),$M59),$N59),"NA"))</f>
        <v>2</v>
      </c>
      <c r="AB59" s="103" t="n">
        <f aca="true">IF($J59="","",IF(ISNUMBER(OFFSET('Data transformed'!$A$4,MATCH($A59,'Data transformed'!$A$5:$A$185,0),MATCH(AB$4,'Data transformed'!$4:$4,0)-1)), MIN(MAX(OFFSET('Data transformed'!$A$4,MATCH($A59,'Data transformed'!$A$5:$A$185,0),MATCH(AB$4,'Data transformed'!$4:$4,0)-1),$M59),$N59),"NA"))</f>
        <v>1</v>
      </c>
      <c r="AC59" s="103" t="n">
        <f aca="true">IF($J59="","",IF(ISNUMBER(OFFSET('Data transformed'!$A$4,MATCH($A59,'Data transformed'!$A$5:$A$185,0),MATCH(AC$4,'Data transformed'!$4:$4,0)-1)), MIN(MAX(OFFSET('Data transformed'!$A$4,MATCH($A59,'Data transformed'!$A$5:$A$185,0),MATCH(AC$4,'Data transformed'!$4:$4,0)-1),$M59),$N59),"NA"))</f>
        <v>1</v>
      </c>
      <c r="AD59" s="103" t="n">
        <f aca="true">IF($J59="","",IF(ISNUMBER(OFFSET('Data transformed'!$A$4,MATCH($A59,'Data transformed'!$A$5:$A$185,0),MATCH(AD$4,'Data transformed'!$4:$4,0)-1)), MIN(MAX(OFFSET('Data transformed'!$A$4,MATCH($A59,'Data transformed'!$A$5:$A$185,0),MATCH(AD$4,'Data transformed'!$4:$4,0)-1),$M59),$N59),"NA"))</f>
        <v>2</v>
      </c>
      <c r="AE59" s="103" t="n">
        <f aca="true">IF($J59="","",IF(ISNUMBER(OFFSET('Data transformed'!$A$4,MATCH($A59,'Data transformed'!$A$5:$A$185,0),MATCH(AE$4,'Data transformed'!$4:$4,0)-1)), MIN(MAX(OFFSET('Data transformed'!$A$4,MATCH($A59,'Data transformed'!$A$5:$A$185,0),MATCH(AE$4,'Data transformed'!$4:$4,0)-1),$M59),$N59),"NA"))</f>
        <v>0</v>
      </c>
      <c r="AF59" s="103" t="n">
        <f aca="true">IF($J59="","",IF(ISNUMBER(OFFSET('Data transformed'!$A$4,MATCH($A59,'Data transformed'!$A$5:$A$185,0),MATCH(AF$4,'Data transformed'!$4:$4,0)-1)), MIN(MAX(OFFSET('Data transformed'!$A$4,MATCH($A59,'Data transformed'!$A$5:$A$185,0),MATCH(AF$4,'Data transformed'!$4:$4,0)-1),$M59),$N59),"NA"))</f>
        <v>0</v>
      </c>
      <c r="AG59" s="103" t="n">
        <f aca="true">IF($J59="","",IF(ISNUMBER(OFFSET('Data transformed'!$A$4,MATCH($A59,'Data transformed'!$A$5:$A$185,0),MATCH(AG$4,'Data transformed'!$4:$4,0)-1)), MIN(MAX(OFFSET('Data transformed'!$A$4,MATCH($A59,'Data transformed'!$A$5:$A$185,0),MATCH(AG$4,'Data transformed'!$4:$4,0)-1),$M59),$N59),"NA"))</f>
        <v>0</v>
      </c>
      <c r="AH59" s="103" t="n">
        <f aca="true">IF($J59="","",IF(ISNUMBER(OFFSET('Data transformed'!$A$4,MATCH($A59,'Data transformed'!$A$5:$A$185,0),MATCH(AH$4,'Data transformed'!$4:$4,0)-1)), MIN(MAX(OFFSET('Data transformed'!$A$4,MATCH($A59,'Data transformed'!$A$5:$A$185,0),MATCH(AH$4,'Data transformed'!$4:$4,0)-1),$M59),$N59),"NA"))</f>
        <v>0</v>
      </c>
      <c r="AI59" s="103" t="n">
        <f aca="true">IF($J59="","",IF(ISNUMBER(OFFSET('Data transformed'!$A$4,MATCH($A59,'Data transformed'!$A$5:$A$185,0),MATCH(AI$4,'Data transformed'!$4:$4,0)-1)), MIN(MAX(OFFSET('Data transformed'!$A$4,MATCH($A59,'Data transformed'!$A$5:$A$185,0),MATCH(AI$4,'Data transformed'!$4:$4,0)-1),$M59),$N59),"NA"))</f>
        <v>0</v>
      </c>
      <c r="AJ59" s="103" t="n">
        <f aca="true">IF($J59="","",IF(ISNUMBER(OFFSET('Data transformed'!$A$4,MATCH($A59,'Data transformed'!$A$5:$A$185,0),MATCH(AJ$4,'Data transformed'!$4:$4,0)-1)), MIN(MAX(OFFSET('Data transformed'!$A$4,MATCH($A59,'Data transformed'!$A$5:$A$185,0),MATCH(AJ$4,'Data transformed'!$4:$4,0)-1),$M59),$N59),"NA"))</f>
        <v>2</v>
      </c>
      <c r="AK59" s="103" t="n">
        <f aca="true">IF($J59="","",IF(ISNUMBER(OFFSET('Data transformed'!$A$4,MATCH($A59,'Data transformed'!$A$5:$A$185,0),MATCH(AK$4,'Data transformed'!$4:$4,0)-1)), MIN(MAX(OFFSET('Data transformed'!$A$4,MATCH($A59,'Data transformed'!$A$5:$A$185,0),MATCH(AK$4,'Data transformed'!$4:$4,0)-1),$M59),$N59),"NA"))</f>
        <v>2</v>
      </c>
      <c r="AL59" s="103" t="n">
        <f aca="true">IF($J59="","",IF(ISNUMBER(OFFSET('Data transformed'!$A$4,MATCH($A59,'Data transformed'!$A$5:$A$185,0),MATCH(AL$4,'Data transformed'!$4:$4,0)-1)), MIN(MAX(OFFSET('Data transformed'!$A$4,MATCH($A59,'Data transformed'!$A$5:$A$185,0),MATCH(AL$4,'Data transformed'!$4:$4,0)-1),$M59),$N59),"NA"))</f>
        <v>0</v>
      </c>
      <c r="AM59" s="103" t="n">
        <f aca="true">IF($J59="","",IF(ISNUMBER(OFFSET('Data transformed'!$A$4,MATCH($A59,'Data transformed'!$A$5:$A$185,0),MATCH(AM$4,'Data transformed'!$4:$4,0)-1)), MIN(MAX(OFFSET('Data transformed'!$A$4,MATCH($A59,'Data transformed'!$A$5:$A$185,0),MATCH(AM$4,'Data transformed'!$4:$4,0)-1),$M59),$N59),"NA"))</f>
        <v>1</v>
      </c>
      <c r="AN59" s="103" t="n">
        <f aca="true">IF($J59="","",IF(ISNUMBER(OFFSET('Data transformed'!$A$4,MATCH($A59,'Data transformed'!$A$5:$A$185,0),MATCH(AN$4,'Data transformed'!$4:$4,0)-1)), MIN(MAX(OFFSET('Data transformed'!$A$4,MATCH($A59,'Data transformed'!$A$5:$A$185,0),MATCH(AN$4,'Data transformed'!$4:$4,0)-1),$M59),$N59),"NA"))</f>
        <v>0</v>
      </c>
      <c r="AO59" s="103" t="n">
        <f aca="true">IF($J59="","",IF(ISNUMBER(OFFSET('Data transformed'!$A$4,MATCH($A59,'Data transformed'!$A$5:$A$185,0),MATCH(AO$4,'Data transformed'!$4:$4,0)-1)), MIN(MAX(OFFSET('Data transformed'!$A$4,MATCH($A59,'Data transformed'!$A$5:$A$185,0),MATCH(AO$4,'Data transformed'!$4:$4,0)-1),$M59),$N59),"NA"))</f>
        <v>2</v>
      </c>
      <c r="AP59" s="103" t="n">
        <f aca="true">IF($J59="","",IF(ISNUMBER(OFFSET('Data transformed'!$A$4,MATCH($A59,'Data transformed'!$A$5:$A$185,0),MATCH(AP$4,'Data transformed'!$4:$4,0)-1)), MIN(MAX(OFFSET('Data transformed'!$A$4,MATCH($A59,'Data transformed'!$A$5:$A$185,0),MATCH(AP$4,'Data transformed'!$4:$4,0)-1),$M59),$N59),"NA"))</f>
        <v>1</v>
      </c>
      <c r="AQ59" s="103" t="n">
        <f aca="true">IF($J59="","",IF(ISNUMBER(OFFSET('Data transformed'!$A$4,MATCH($A59,'Data transformed'!$A$5:$A$185,0),MATCH(AQ$4,'Data transformed'!$4:$4,0)-1)), MIN(MAX(OFFSET('Data transformed'!$A$4,MATCH($A59,'Data transformed'!$A$5:$A$185,0),MATCH(AQ$4,'Data transformed'!$4:$4,0)-1),$M59),$N59),"NA"))</f>
        <v>0</v>
      </c>
      <c r="AR59" s="103" t="n">
        <f aca="true">IF($J59="","",IF(ISNUMBER(OFFSET('Data transformed'!$A$4,MATCH($A59,'Data transformed'!$A$5:$A$185,0),MATCH(AR$4,'Data transformed'!$4:$4,0)-1)), MIN(MAX(OFFSET('Data transformed'!$A$4,MATCH($A59,'Data transformed'!$A$5:$A$185,0),MATCH(AR$4,'Data transformed'!$4:$4,0)-1),$M59),$N59),"NA"))</f>
        <v>2</v>
      </c>
      <c r="AS59" s="103" t="n">
        <f aca="true">IF($J59="","",IF(ISNUMBER(OFFSET('Data transformed'!$A$4,MATCH($A59,'Data transformed'!$A$5:$A$185,0),MATCH(AS$4,'Data transformed'!$4:$4,0)-1)), MIN(MAX(OFFSET('Data transformed'!$A$4,MATCH($A59,'Data transformed'!$A$5:$A$185,0),MATCH(AS$4,'Data transformed'!$4:$4,0)-1),$M59),$N59),"NA"))</f>
        <v>2</v>
      </c>
      <c r="AT59" s="103" t="n">
        <f aca="true">IF($J59="","",IF(ISNUMBER(OFFSET('Data transformed'!$A$4,MATCH($A59,'Data transformed'!$A$5:$A$185,0),MATCH(AT$4,'Data transformed'!$4:$4,0)-1)), MIN(MAX(OFFSET('Data transformed'!$A$4,MATCH($A59,'Data transformed'!$A$5:$A$185,0),MATCH(AT$4,'Data transformed'!$4:$4,0)-1),$M59),$N59),"NA"))</f>
        <v>0</v>
      </c>
      <c r="AU59" s="103" t="n">
        <f aca="true">IF($J59="","",IF(ISNUMBER(OFFSET('Data transformed'!$A$4,MATCH($A59,'Data transformed'!$A$5:$A$185,0),MATCH(AU$4,'Data transformed'!$4:$4,0)-1)), MIN(MAX(OFFSET('Data transformed'!$A$4,MATCH($A59,'Data transformed'!$A$5:$A$185,0),MATCH(AU$4,'Data transformed'!$4:$4,0)-1),$M59),$N59),"NA"))</f>
        <v>0</v>
      </c>
      <c r="AV59" s="103" t="n">
        <f aca="true">IF($J59="","",IF(ISNUMBER(OFFSET('Data transformed'!$A$4,MATCH($A59,'Data transformed'!$A$5:$A$185,0),MATCH(AV$4,'Data transformed'!$4:$4,0)-1)), MIN(MAX(OFFSET('Data transformed'!$A$4,MATCH($A59,'Data transformed'!$A$5:$A$185,0),MATCH(AV$4,'Data transformed'!$4:$4,0)-1),$M59),$N59),"NA"))</f>
        <v>0</v>
      </c>
      <c r="AW59" s="103" t="n">
        <f aca="true">IF($J59="","",IF(ISNUMBER(OFFSET('Data transformed'!$A$4,MATCH($A59,'Data transformed'!$A$5:$A$185,0),MATCH(AW$4,'Data transformed'!$4:$4,0)-1)), MIN(MAX(OFFSET('Data transformed'!$A$4,MATCH($A59,'Data transformed'!$A$5:$A$185,0),MATCH(AW$4,'Data transformed'!$4:$4,0)-1),$M59),$N59),"NA"))</f>
        <v>0</v>
      </c>
      <c r="AX59" s="103" t="n">
        <f aca="true">IF($J59="","",IF(ISNUMBER(OFFSET('Data transformed'!$A$4,MATCH($A59,'Data transformed'!$A$5:$A$185,0),MATCH(AX$4,'Data transformed'!$4:$4,0)-1)), MIN(MAX(OFFSET('Data transformed'!$A$4,MATCH($A59,'Data transformed'!$A$5:$A$185,0),MATCH(AX$4,'Data transformed'!$4:$4,0)-1),$M59),$N59),"NA"))</f>
        <v>1</v>
      </c>
      <c r="AY59" s="103" t="n">
        <f aca="true">IF($J59="","",IF(ISNUMBER(OFFSET('Data transformed'!$A$4,MATCH($A59,'Data transformed'!$A$5:$A$185,0),MATCH(AY$4,'Data transformed'!$4:$4,0)-1)), MIN(MAX(OFFSET('Data transformed'!$A$4,MATCH($A59,'Data transformed'!$A$5:$A$185,0),MATCH(AY$4,'Data transformed'!$4:$4,0)-1),$M59),$N59),"NA"))</f>
        <v>1</v>
      </c>
      <c r="AZ59" s="103" t="n">
        <f aca="true">IF($J59="","",IF(ISNUMBER(OFFSET('Data transformed'!$A$4,MATCH($A59,'Data transformed'!$A$5:$A$185,0),MATCH(AZ$4,'Data transformed'!$4:$4,0)-1)), MIN(MAX(OFFSET('Data transformed'!$A$4,MATCH($A59,'Data transformed'!$A$5:$A$185,0),MATCH(AZ$4,'Data transformed'!$4:$4,0)-1),$M59),$N59),"NA"))</f>
        <v>1</v>
      </c>
      <c r="BA59" s="103" t="n">
        <f aca="true">IF($J59="","",IF(ISNUMBER(OFFSET('Data transformed'!$A$4,MATCH($A59,'Data transformed'!$A$5:$A$185,0),MATCH(BA$4,'Data transformed'!$4:$4,0)-1)), MIN(MAX(OFFSET('Data transformed'!$A$4,MATCH($A59,'Data transformed'!$A$5:$A$185,0),MATCH(BA$4,'Data transformed'!$4:$4,0)-1),$M59),$N59),"NA"))</f>
        <v>0</v>
      </c>
      <c r="BB59" s="103" t="n">
        <f aca="true">IF($J59="","",IF(ISNUMBER(OFFSET('Data transformed'!$A$4,MATCH($A59,'Data transformed'!$A$5:$A$185,0),MATCH(BB$4,'Data transformed'!$4:$4,0)-1)), MIN(MAX(OFFSET('Data transformed'!$A$4,MATCH($A59,'Data transformed'!$A$5:$A$185,0),MATCH(BB$4,'Data transformed'!$4:$4,0)-1),$M59),$N59),"NA"))</f>
        <v>2</v>
      </c>
      <c r="BC59" s="103" t="n">
        <f aca="true">IF($J59="","",IF(ISNUMBER(OFFSET('Data transformed'!$A$4,MATCH($A59,'Data transformed'!$A$5:$A$185,0),MATCH(BC$4,'Data transformed'!$4:$4,0)-1)), MIN(MAX(OFFSET('Data transformed'!$A$4,MATCH($A59,'Data transformed'!$A$5:$A$185,0),MATCH(BC$4,'Data transformed'!$4:$4,0)-1),$M59),$N59),"NA"))</f>
        <v>0</v>
      </c>
      <c r="BD59" s="103" t="n">
        <f aca="true">IF($J59="","",IF(ISNUMBER(OFFSET('Data transformed'!$A$4,MATCH($A59,'Data transformed'!$A$5:$A$185,0),MATCH(BD$4,'Data transformed'!$4:$4,0)-1)), MIN(MAX(OFFSET('Data transformed'!$A$4,MATCH($A59,'Data transformed'!$A$5:$A$185,0),MATCH(BD$4,'Data transformed'!$4:$4,0)-1),$M59),$N59),"NA"))</f>
        <v>2</v>
      </c>
      <c r="BE59" s="103" t="n">
        <f aca="true">IF($J59="","",IF(ISNUMBER(OFFSET('Data transformed'!$A$4,MATCH($A59,'Data transformed'!$A$5:$A$185,0),MATCH(BE$4,'Data transformed'!$4:$4,0)-1)), MIN(MAX(OFFSET('Data transformed'!$A$4,MATCH($A59,'Data transformed'!$A$5:$A$185,0),MATCH(BE$4,'Data transformed'!$4:$4,0)-1),$M59),$N59),"NA"))</f>
        <v>2</v>
      </c>
      <c r="BF59" s="103" t="n">
        <f aca="true">IF($J59="","",IF(ISNUMBER(OFFSET('Data transformed'!$A$4,MATCH($A59,'Data transformed'!$A$5:$A$185,0),MATCH(BF$4,'Data transformed'!$4:$4,0)-1)), MIN(MAX(OFFSET('Data transformed'!$A$4,MATCH($A59,'Data transformed'!$A$5:$A$185,0),MATCH(BF$4,'Data transformed'!$4:$4,0)-1),$M59),$N59),"NA"))</f>
        <v>2</v>
      </c>
      <c r="BG59" s="103" t="n">
        <f aca="true">IF($J59="","",IF(ISNUMBER(OFFSET('Data transformed'!$A$4,MATCH($A59,'Data transformed'!$A$5:$A$185,0),MATCH(BG$4,'Data transformed'!$4:$4,0)-1)), MIN(MAX(OFFSET('Data transformed'!$A$4,MATCH($A59,'Data transformed'!$A$5:$A$185,0),MATCH(BG$4,'Data transformed'!$4:$4,0)-1),$M59),$N59),"NA"))</f>
        <v>0</v>
      </c>
      <c r="BH59" s="103" t="n">
        <f aca="true">IF($J59="","",IF(ISNUMBER(OFFSET('Data transformed'!$A$4,MATCH($A59,'Data transformed'!$A$5:$A$185,0),MATCH(BH$4,'Data transformed'!$4:$4,0)-1)), MIN(MAX(OFFSET('Data transformed'!$A$4,MATCH($A59,'Data transformed'!$A$5:$A$185,0),MATCH(BH$4,'Data transformed'!$4:$4,0)-1),$M59),$N59),"NA"))</f>
        <v>0</v>
      </c>
      <c r="BI59" s="103" t="n">
        <f aca="true">IF($J59="","",IF(ISNUMBER(OFFSET('Data transformed'!$A$4,MATCH($A59,'Data transformed'!$A$5:$A$185,0),MATCH(BI$4,'Data transformed'!$4:$4,0)-1)), MIN(MAX(OFFSET('Data transformed'!$A$4,MATCH($A59,'Data transformed'!$A$5:$A$185,0),MATCH(BI$4,'Data transformed'!$4:$4,0)-1),$M59),$N59),"NA"))</f>
        <v>0</v>
      </c>
      <c r="BJ59" s="103" t="n">
        <f aca="true">IF($J59="","",IF(ISNUMBER(OFFSET('Data transformed'!$A$4,MATCH($A59,'Data transformed'!$A$5:$A$185,0),MATCH(BJ$4,'Data transformed'!$4:$4,0)-1)), MIN(MAX(OFFSET('Data transformed'!$A$4,MATCH($A59,'Data transformed'!$A$5:$A$185,0),MATCH(BJ$4,'Data transformed'!$4:$4,0)-1),$M59),$N59),"NA"))</f>
        <v>0</v>
      </c>
      <c r="BK59" s="103" t="n">
        <f aca="true">IF($J59="","",IF(ISNUMBER(OFFSET('Data transformed'!$A$4,MATCH($A59,'Data transformed'!$A$5:$A$185,0),MATCH(BK$4,'Data transformed'!$4:$4,0)-1)), MIN(MAX(OFFSET('Data transformed'!$A$4,MATCH($A59,'Data transformed'!$A$5:$A$185,0),MATCH(BK$4,'Data transformed'!$4:$4,0)-1),$M59),$N59),"NA"))</f>
        <v>0</v>
      </c>
      <c r="BL59" s="103" t="n">
        <f aca="true">IF($J59="","",IF(ISNUMBER(OFFSET('Data transformed'!$A$4,MATCH($A59,'Data transformed'!$A$5:$A$185,0),MATCH(BL$4,'Data transformed'!$4:$4,0)-1)), MIN(MAX(OFFSET('Data transformed'!$A$4,MATCH($A59,'Data transformed'!$A$5:$A$185,0),MATCH(BL$4,'Data transformed'!$4:$4,0)-1),$M59),$N59),"NA"))</f>
        <v>0</v>
      </c>
      <c r="BM59" s="103" t="n">
        <f aca="true">IF($J59="","",IF(ISNUMBER(OFFSET('Data transformed'!$A$4,MATCH($A59,'Data transformed'!$A$5:$A$185,0),MATCH(BM$4,'Data transformed'!$4:$4,0)-1)), MIN(MAX(OFFSET('Data transformed'!$A$4,MATCH($A59,'Data transformed'!$A$5:$A$185,0),MATCH(BM$4,'Data transformed'!$4:$4,0)-1),$M59),$N59),"NA"))</f>
        <v>1</v>
      </c>
      <c r="BN59" s="103" t="n">
        <f aca="true">IF($J59="","",IF(ISNUMBER(OFFSET('Data transformed'!$A$4,MATCH($A59,'Data transformed'!$A$5:$A$185,0),MATCH(BN$4,'Data transformed'!$4:$4,0)-1)), MIN(MAX(OFFSET('Data transformed'!$A$4,MATCH($A59,'Data transformed'!$A$5:$A$185,0),MATCH(BN$4,'Data transformed'!$4:$4,0)-1),$M59),$N59),"NA"))</f>
        <v>2</v>
      </c>
      <c r="BO59" s="103" t="n">
        <f aca="true">IF($J59="","",IF(ISNUMBER(OFFSET('Data transformed'!$A$4,MATCH($A59,'Data transformed'!$A$5:$A$185,0),MATCH(BO$4,'Data transformed'!$4:$4,0)-1)), MIN(MAX(OFFSET('Data transformed'!$A$4,MATCH($A59,'Data transformed'!$A$5:$A$185,0),MATCH(BO$4,'Data transformed'!$4:$4,0)-1),$M59),$N59),"NA"))</f>
        <v>0</v>
      </c>
      <c r="BP59" s="103" t="n">
        <f aca="true">IF($J59="","",IF(ISNUMBER(OFFSET('Data transformed'!$A$4,MATCH($A59,'Data transformed'!$A$5:$A$185,0),MATCH(BP$4,'Data transformed'!$4:$4,0)-1)), MIN(MAX(OFFSET('Data transformed'!$A$4,MATCH($A59,'Data transformed'!$A$5:$A$185,0),MATCH(BP$4,'Data transformed'!$4:$4,0)-1),$M59),$N59),"NA"))</f>
        <v>0</v>
      </c>
      <c r="BQ59" s="103" t="n">
        <f aca="true">IF($J59="","",IF(ISNUMBER(OFFSET('Data transformed'!$A$4,MATCH($A59,'Data transformed'!$A$5:$A$185,0),MATCH(BQ$4,'Data transformed'!$4:$4,0)-1)), MIN(MAX(OFFSET('Data transformed'!$A$4,MATCH($A59,'Data transformed'!$A$5:$A$185,0),MATCH(BQ$4,'Data transformed'!$4:$4,0)-1),$M59),$N59),"NA"))</f>
        <v>0</v>
      </c>
      <c r="BR59" s="103" t="n">
        <f aca="true">IF($J59="","",IF(ISNUMBER(OFFSET('Data transformed'!$A$4,MATCH($A59,'Data transformed'!$A$5:$A$185,0),MATCH(BR$4,'Data transformed'!$4:$4,0)-1)), MIN(MAX(OFFSET('Data transformed'!$A$4,MATCH($A59,'Data transformed'!$A$5:$A$185,0),MATCH(BR$4,'Data transformed'!$4:$4,0)-1),$M59),$N59),"NA"))</f>
        <v>2</v>
      </c>
      <c r="BS59" s="103" t="n">
        <f aca="true">IF($J59="","",IF(ISNUMBER(OFFSET('Data transformed'!$A$4,MATCH($A59,'Data transformed'!$A$5:$A$185,0),MATCH(BS$4,'Data transformed'!$4:$4,0)-1)), MIN(MAX(OFFSET('Data transformed'!$A$4,MATCH($A59,'Data transformed'!$A$5:$A$185,0),MATCH(BS$4,'Data transformed'!$4:$4,0)-1),$M59),$N59),"NA"))</f>
        <v>0</v>
      </c>
      <c r="BT59" s="103" t="n">
        <f aca="true">IF($J59="","",IF(ISNUMBER(OFFSET('Data transformed'!$A$4,MATCH($A59,'Data transformed'!$A$5:$A$185,0),MATCH(BT$4,'Data transformed'!$4:$4,0)-1)), MIN(MAX(OFFSET('Data transformed'!$A$4,MATCH($A59,'Data transformed'!$A$5:$A$185,0),MATCH(BT$4,'Data transformed'!$4:$4,0)-1),$M59),$N59),"NA"))</f>
        <v>2</v>
      </c>
      <c r="BU59" s="103" t="n">
        <f aca="true">IF($J59="","",IF(ISNUMBER(OFFSET('Data transformed'!$A$4,MATCH($A59,'Data transformed'!$A$5:$A$185,0),MATCH(BU$4,'Data transformed'!$4:$4,0)-1)), MIN(MAX(OFFSET('Data transformed'!$A$4,MATCH($A59,'Data transformed'!$A$5:$A$185,0),MATCH(BU$4,'Data transformed'!$4:$4,0)-1),$M59),$N59),"NA"))</f>
        <v>0</v>
      </c>
      <c r="BV59" s="103" t="n">
        <f aca="true">IF($J59="","",IF(ISNUMBER(OFFSET('Data transformed'!$A$4,MATCH($A59,'Data transformed'!$A$5:$A$185,0),MATCH(BV$4,'Data transformed'!$4:$4,0)-1)), MIN(MAX(OFFSET('Data transformed'!$A$4,MATCH($A59,'Data transformed'!$A$5:$A$185,0),MATCH(BV$4,'Data transformed'!$4:$4,0)-1),$M59),$N59),"NA"))</f>
        <v>0</v>
      </c>
      <c r="BW59" s="103" t="n">
        <f aca="true">IF($J59="","",IF(ISNUMBER(OFFSET('Data transformed'!$A$4,MATCH($A59,'Data transformed'!$A$5:$A$185,0),MATCH(BW$4,'Data transformed'!$4:$4,0)-1)), MIN(MAX(OFFSET('Data transformed'!$A$4,MATCH($A59,'Data transformed'!$A$5:$A$185,0),MATCH(BW$4,'Data transformed'!$4:$4,0)-1),$M59),$N59),"NA"))</f>
        <v>0</v>
      </c>
      <c r="BX59" s="103" t="n">
        <f aca="true">IF($J59="","",IF(ISNUMBER(OFFSET('Data transformed'!$A$4,MATCH($A59,'Data transformed'!$A$5:$A$185,0),MATCH(BX$4,'Data transformed'!$4:$4,0)-1)), MIN(MAX(OFFSET('Data transformed'!$A$4,MATCH($A59,'Data transformed'!$A$5:$A$185,0),MATCH(BX$4,'Data transformed'!$4:$4,0)-1),$M59),$N59),"NA"))</f>
        <v>1</v>
      </c>
      <c r="BY59" s="103" t="n">
        <f aca="true">IF($J59="","",IF(ISNUMBER(OFFSET('Data transformed'!$A$4,MATCH($A59,'Data transformed'!$A$5:$A$185,0),MATCH(BY$4,'Data transformed'!$4:$4,0)-1)), MIN(MAX(OFFSET('Data transformed'!$A$4,MATCH($A59,'Data transformed'!$A$5:$A$185,0),MATCH(BY$4,'Data transformed'!$4:$4,0)-1),$M59),$N59),"NA"))</f>
        <v>0</v>
      </c>
      <c r="BZ59" s="103" t="n">
        <f aca="true">IF($J59="","",IF(ISNUMBER(OFFSET('Data transformed'!$A$4,MATCH($A59,'Data transformed'!$A$5:$A$185,0),MATCH(BZ$4,'Data transformed'!$4:$4,0)-1)), MIN(MAX(OFFSET('Data transformed'!$A$4,MATCH($A59,'Data transformed'!$A$5:$A$185,0),MATCH(BZ$4,'Data transformed'!$4:$4,0)-1),$M59),$N59),"NA"))</f>
        <v>2</v>
      </c>
      <c r="CA59" s="103" t="n">
        <f aca="true">IF($J59="","",IF(ISNUMBER(OFFSET('Data transformed'!$A$4,MATCH($A59,'Data transformed'!$A$5:$A$185,0),MATCH(CA$4,'Data transformed'!$4:$4,0)-1)), MIN(MAX(OFFSET('Data transformed'!$A$4,MATCH($A59,'Data transformed'!$A$5:$A$185,0),MATCH(CA$4,'Data transformed'!$4:$4,0)-1),$M59),$N59),"NA"))</f>
        <v>0</v>
      </c>
      <c r="CB59" s="103" t="n">
        <f aca="true">IF($J59="","",IF(ISNUMBER(OFFSET('Data transformed'!$A$4,MATCH($A59,'Data transformed'!$A$5:$A$185,0),MATCH(CB$4,'Data transformed'!$4:$4,0)-1)), MIN(MAX(OFFSET('Data transformed'!$A$4,MATCH($A59,'Data transformed'!$A$5:$A$185,0),MATCH(CB$4,'Data transformed'!$4:$4,0)-1),$M59),$N59),"NA"))</f>
        <v>1</v>
      </c>
      <c r="CC59" s="103" t="n">
        <f aca="true">IF($J59="","",IF(ISNUMBER(OFFSET('Data transformed'!$A$4,MATCH($A59,'Data transformed'!$A$5:$A$185,0),MATCH(CC$4,'Data transformed'!$4:$4,0)-1)), MIN(MAX(OFFSET('Data transformed'!$A$4,MATCH($A59,'Data transformed'!$A$5:$A$185,0),MATCH(CC$4,'Data transformed'!$4:$4,0)-1),$M59),$N59),"NA"))</f>
        <v>2</v>
      </c>
      <c r="CD59" s="103" t="n">
        <f aca="true">IF($J59="","",IF(ISNUMBER(OFFSET('Data transformed'!$A$4,MATCH($A59,'Data transformed'!$A$5:$A$185,0),MATCH(CD$4,'Data transformed'!$4:$4,0)-1)), MIN(MAX(OFFSET('Data transformed'!$A$4,MATCH($A59,'Data transformed'!$A$5:$A$185,0),MATCH(CD$4,'Data transformed'!$4:$4,0)-1),$M59),$N59),"NA"))</f>
        <v>0</v>
      </c>
      <c r="CE59" s="103" t="n">
        <f aca="true">IF($J59="","",IF(ISNUMBER(OFFSET('Data transformed'!$A$4,MATCH($A59,'Data transformed'!$A$5:$A$185,0),MATCH(CE$4,'Data transformed'!$4:$4,0)-1)), MIN(MAX(OFFSET('Data transformed'!$A$4,MATCH($A59,'Data transformed'!$A$5:$A$185,0),MATCH(CE$4,'Data transformed'!$4:$4,0)-1),$M59),$N59),"NA"))</f>
        <v>0</v>
      </c>
      <c r="CF59" s="103" t="n">
        <f aca="true">IF($J59="","",IF(ISNUMBER(OFFSET('Data transformed'!$A$4,MATCH($A59,'Data transformed'!$A$5:$A$185,0),MATCH(CF$4,'Data transformed'!$4:$4,0)-1)), MIN(MAX(OFFSET('Data transformed'!$A$4,MATCH($A59,'Data transformed'!$A$5:$A$185,0),MATCH(CF$4,'Data transformed'!$4:$4,0)-1),$M59),$N59),"NA"))</f>
        <v>0</v>
      </c>
      <c r="CG59" s="103" t="n">
        <f aca="true">IF($J59="","",IF(ISNUMBER(OFFSET('Data transformed'!$A$4,MATCH($A59,'Data transformed'!$A$5:$A$185,0),MATCH(CG$4,'Data transformed'!$4:$4,0)-1)), MIN(MAX(OFFSET('Data transformed'!$A$4,MATCH($A59,'Data transformed'!$A$5:$A$185,0),MATCH(CG$4,'Data transformed'!$4:$4,0)-1),$M59),$N59),"NA"))</f>
        <v>1</v>
      </c>
      <c r="CH59" s="103" t="n">
        <f aca="true">IF($J59="","",IF(ISNUMBER(OFFSET('Data transformed'!$A$4,MATCH($A59,'Data transformed'!$A$5:$A$185,0),MATCH(CH$4,'Data transformed'!$4:$4,0)-1)), MIN(MAX(OFFSET('Data transformed'!$A$4,MATCH($A59,'Data transformed'!$A$5:$A$185,0),MATCH(CH$4,'Data transformed'!$4:$4,0)-1),$M59),$N59),"NA"))</f>
        <v>1</v>
      </c>
      <c r="CI59" s="103" t="n">
        <f aca="true">IF($J59="","",IF(ISNUMBER(OFFSET('Data transformed'!$A$4,MATCH($A59,'Data transformed'!$A$5:$A$185,0),MATCH(CI$4,'Data transformed'!$4:$4,0)-1)), MIN(MAX(OFFSET('Data transformed'!$A$4,MATCH($A59,'Data transformed'!$A$5:$A$185,0),MATCH(CI$4,'Data transformed'!$4:$4,0)-1),$M59),$N59),"NA"))</f>
        <v>0</v>
      </c>
      <c r="CJ59" s="103" t="n">
        <f aca="true">IF($J59="","",IF(ISNUMBER(OFFSET('Data transformed'!$A$4,MATCH($A59,'Data transformed'!$A$5:$A$185,0),MATCH(CJ$4,'Data transformed'!$4:$4,0)-1)), MIN(MAX(OFFSET('Data transformed'!$A$4,MATCH($A59,'Data transformed'!$A$5:$A$185,0),MATCH(CJ$4,'Data transformed'!$4:$4,0)-1),$M59),$N59),"NA"))</f>
        <v>0</v>
      </c>
      <c r="CK59" s="103" t="n">
        <f aca="true">IF($J59="","",IF(ISNUMBER(OFFSET('Data transformed'!$A$4,MATCH($A59,'Data transformed'!$A$5:$A$185,0),MATCH(CK$4,'Data transformed'!$4:$4,0)-1)), MIN(MAX(OFFSET('Data transformed'!$A$4,MATCH($A59,'Data transformed'!$A$5:$A$185,0),MATCH(CK$4,'Data transformed'!$4:$4,0)-1),$M59),$N59),"NA"))</f>
        <v>2</v>
      </c>
      <c r="CL59" s="103" t="n">
        <f aca="true">IF($J59="","",IF(ISNUMBER(OFFSET('Data transformed'!$A$4,MATCH($A59,'Data transformed'!$A$5:$A$185,0),MATCH(CL$4,'Data transformed'!$4:$4,0)-1)), MIN(MAX(OFFSET('Data transformed'!$A$4,MATCH($A59,'Data transformed'!$A$5:$A$185,0),MATCH(CL$4,'Data transformed'!$4:$4,0)-1),$M59),$N59),"NA"))</f>
        <v>0</v>
      </c>
      <c r="CM59" s="103" t="n">
        <f aca="true">IF($J59="","",IF(ISNUMBER(OFFSET('Data transformed'!$A$4,MATCH($A59,'Data transformed'!$A$5:$A$185,0),MATCH(CM$4,'Data transformed'!$4:$4,0)-1)), MIN(MAX(OFFSET('Data transformed'!$A$4,MATCH($A59,'Data transformed'!$A$5:$A$185,0),MATCH(CM$4,'Data transformed'!$4:$4,0)-1),$M59),$N59),"NA"))</f>
        <v>0</v>
      </c>
      <c r="CN59" s="103" t="n">
        <f aca="true">IF($J59="","",IF(ISNUMBER(OFFSET('Data transformed'!$A$4,MATCH($A59,'Data transformed'!$A$5:$A$185,0),MATCH(CN$4,'Data transformed'!$4:$4,0)-1)), MIN(MAX(OFFSET('Data transformed'!$A$4,MATCH($A59,'Data transformed'!$A$5:$A$185,0),MATCH(CN$4,'Data transformed'!$4:$4,0)-1),$M59),$N59),"NA"))</f>
        <v>0</v>
      </c>
      <c r="CO59" s="103" t="n">
        <f aca="true">IF($J59="","",IF(ISNUMBER(OFFSET('Data transformed'!$A$4,MATCH($A59,'Data transformed'!$A$5:$A$185,0),MATCH(CO$4,'Data transformed'!$4:$4,0)-1)), MIN(MAX(OFFSET('Data transformed'!$A$4,MATCH($A59,'Data transformed'!$A$5:$A$185,0),MATCH(CO$4,'Data transformed'!$4:$4,0)-1),$M59),$N59),"NA"))</f>
        <v>1</v>
      </c>
      <c r="CP59" s="103" t="n">
        <f aca="true">IF($J59="","",IF(ISNUMBER(OFFSET('Data transformed'!$A$4,MATCH($A59,'Data transformed'!$A$5:$A$185,0),MATCH(CP$4,'Data transformed'!$4:$4,0)-1)), MIN(MAX(OFFSET('Data transformed'!$A$4,MATCH($A59,'Data transformed'!$A$5:$A$185,0),MATCH(CP$4,'Data transformed'!$4:$4,0)-1),$M59),$N59),"NA"))</f>
        <v>0</v>
      </c>
      <c r="CQ59" s="103" t="n">
        <f aca="true">IF($J59="","",IF(ISNUMBER(OFFSET('Data transformed'!$A$4,MATCH($A59,'Data transformed'!$A$5:$A$185,0),MATCH(CQ$4,'Data transformed'!$4:$4,0)-1)), MIN(MAX(OFFSET('Data transformed'!$A$4,MATCH($A59,'Data transformed'!$A$5:$A$185,0),MATCH(CQ$4,'Data transformed'!$4:$4,0)-1),$M59),$N59),"NA"))</f>
        <v>2</v>
      </c>
      <c r="CR59" s="103" t="n">
        <f aca="true">IF($J59="","",IF(ISNUMBER(OFFSET('Data transformed'!$A$4,MATCH($A59,'Data transformed'!$A$5:$A$185,0),MATCH(CR$4,'Data transformed'!$4:$4,0)-1)), MIN(MAX(OFFSET('Data transformed'!$A$4,MATCH($A59,'Data transformed'!$A$5:$A$185,0),MATCH(CR$4,'Data transformed'!$4:$4,0)-1),$M59),$N59),"NA"))</f>
        <v>0</v>
      </c>
      <c r="CS59" s="103" t="n">
        <f aca="true">IF($J59="","",IF(ISNUMBER(OFFSET('Data transformed'!$A$4,MATCH($A59,'Data transformed'!$A$5:$A$185,0),MATCH(CS$4,'Data transformed'!$4:$4,0)-1)), MIN(MAX(OFFSET('Data transformed'!$A$4,MATCH($A59,'Data transformed'!$A$5:$A$185,0),MATCH(CS$4,'Data transformed'!$4:$4,0)-1),$M59),$N59),"NA"))</f>
        <v>0</v>
      </c>
      <c r="CT59" s="103" t="n">
        <f aca="true">IF($J59="","",IF(ISNUMBER(OFFSET('Data transformed'!$A$4,MATCH($A59,'Data transformed'!$A$5:$A$185,0),MATCH(CT$4,'Data transformed'!$4:$4,0)-1)), MIN(MAX(OFFSET('Data transformed'!$A$4,MATCH($A59,'Data transformed'!$A$5:$A$185,0),MATCH(CT$4,'Data transformed'!$4:$4,0)-1),$M59),$N59),"NA"))</f>
        <v>0</v>
      </c>
      <c r="CU59" s="103" t="n">
        <f aca="true">IF($J59="","",IF(ISNUMBER(OFFSET('Data transformed'!$A$4,MATCH($A59,'Data transformed'!$A$5:$A$185,0),MATCH(CU$4,'Data transformed'!$4:$4,0)-1)), MIN(MAX(OFFSET('Data transformed'!$A$4,MATCH($A59,'Data transformed'!$A$5:$A$185,0),MATCH(CU$4,'Data transformed'!$4:$4,0)-1),$M59),$N59),"NA"))</f>
        <v>0</v>
      </c>
    </row>
    <row r="60" s="103" customFormat="true" ht="15.5" hidden="false" customHeight="false" outlineLevel="0" collapsed="false">
      <c r="A60" s="107" t="n">
        <v>2230</v>
      </c>
      <c r="B60" s="107" t="n">
        <v>3</v>
      </c>
      <c r="C60" s="103" t="str">
        <f aca="true">IF(ISBLANK(OFFSET('Raw Data'!$A$3,MATCH($A60,'Raw Data'!$B$4:$B$185,0),MATCH(C$4,'Raw Data'!$3:$3,0)-1)),"",OFFSET('Raw Data'!$A$3,MATCH($A60,'Raw Data'!$B$4:$B$185,0),MATCH(C$4,'Raw Data'!$3:$3,0)-1))</f>
        <v>Development of standards on vulnerable consumers</v>
      </c>
      <c r="D60" s="103" t="str">
        <f aca="true">IF(ISBLANK(OFFSET('Raw Data'!$A$3,MATCH($A60,'Raw Data'!$B$4:$B$185,0),MATCH(D$4,'Raw Data'!$3:$3,0)-1)),"",OFFSET('Raw Data'!$A$3,MATCH($A60,'Raw Data'!$B$4:$B$185,0),MATCH(D$4,'Raw Data'!$3:$3,0)-1))</f>
        <v/>
      </c>
      <c r="E60" s="103" t="str">
        <f aca="true">IF(ISBLANK(OFFSET('Raw Data'!$A$3,MATCH($A60,'Raw Data'!$B$4:$B$185,0),MATCH(E$4,'Raw Data'!$3:$3,0)-1)),"",OFFSET('Raw Data'!$A$3,MATCH($A60,'Raw Data'!$B$4:$B$185,0),MATCH(E$4,'Raw Data'!$3:$3,0)-1))</f>
        <v/>
      </c>
      <c r="J60" s="103" t="e">
        <f aca="true" t="array" ref="J60:J60">IFERROR(_xlfn.QUARTILE.INC(IF(ISNUMBER(OFFSET('Data transformed'!$N$4,MATCH('outliers treatment'!$A60,'Data transformed'!$A$5:$A$185),1,1,COUNTA('Data transformed'!$O$4:$CX$4))),OFFSET('Data transformed'!$N$4,MATCH('outliers treatment'!$A60,'Data transformed'!$A$5:$A$185),1,1,COUNTA('Data transformed'!$O$4:$CX$4))),1),"")</f>
        <v>#N/A</v>
      </c>
      <c r="K60" s="103" t="e">
        <f aca="true" t="array" ref="K60:K60">IFERROR(_xlfn.QUARTILE.INC(IF(ISNUMBER(OFFSET('Data transformed'!$N$4,MATCH('outliers treatment'!$A60,'Data transformed'!$A$5:$A$185),1,1,COUNTA('Data transformed'!$O$4:$CX$4))),OFFSET('Data transformed'!$N$4,MATCH('outliers treatment'!$A60,'Data transformed'!$A$5:$A$185),1,1,COUNTA('Data transformed'!$O$4:$CX$4))),3),"")</f>
        <v>#N/A</v>
      </c>
      <c r="L60" s="103" t="str">
        <f aca="false">IFERROR(K60-J60,"")</f>
        <v/>
      </c>
      <c r="P60" s="105" t="str">
        <f aca="false" t="array" ref="P60:P60">IFERROR(SKEW(IF(ISNUMBER(T60:CU60),T60:CU60,"")),"")</f>
        <v/>
      </c>
      <c r="Q60" s="103" t="n">
        <f aca="true">IF(ISBLANK(OFFSET('Data above threshold'!$A$4,MATCH('Data above threshold'!$A59,'Data above threshold'!$A$5:$A$185,0),MATCH('Data above threshold'!N$4,'Data above threshold'!$4:$4,0)-1)),1,OFFSET('Data above threshold'!$A$4,MATCH('Data above threshold'!$A59,'Data above threshold'!$A$5:$A$185,0),MATCH('Data above threshold'!N$4,'Data above threshold'!$4:$4,0)-1))</f>
        <v>1</v>
      </c>
      <c r="R60" s="103" t="e">
        <f aca="false">IF($J60="","",COUNTIF(T60:CU60,M60)+ COUNTIF(T60:CQ60,N60))</f>
        <v>#N/A</v>
      </c>
      <c r="S60" s="106" t="str">
        <f aca="false" t="array" ref="S60:S60">IF(B60&lt;4,"",1-IFERROR(SUM(ISNUMBER(T60:CU60)*(1-$T$3:$CU$3))/COUNTIF($T$3:$CU$3,0),0))</f>
        <v/>
      </c>
      <c r="T60" s="103" t="str">
        <f aca="true">IF($J60="","",IF(ISNUMBER(OFFSET('Data transformed'!$A$4,MATCH($A60,'Data transformed'!$A$5:$A$185,0),MATCH(T$4,'Data transformed'!$4:$4,0)-1)), MIN(MAX(OFFSET('Data transformed'!$A$4,MATCH($A60,'Data transformed'!$A$5:$A$185,0),MATCH(T$4,'Data transformed'!$4:$4,0)-1),$M60),$N60),"NA"))</f>
        <v>NA</v>
      </c>
      <c r="U60" s="103" t="str">
        <f aca="true">IF($J60="","",IF(ISNUMBER(OFFSET('Data transformed'!$A$4,MATCH($A60,'Data transformed'!$A$5:$A$185,0),MATCH(U$4,'Data transformed'!$4:$4,0)-1)), MIN(MAX(OFFSET('Data transformed'!$A$4,MATCH($A60,'Data transformed'!$A$5:$A$185,0),MATCH(U$4,'Data transformed'!$4:$4,0)-1),$M60),$N60),"NA"))</f>
        <v>NA</v>
      </c>
      <c r="V60" s="103" t="str">
        <f aca="true">IF($J60="","",IF(ISNUMBER(OFFSET('Data transformed'!$A$4,MATCH($A60,'Data transformed'!$A$5:$A$185,0),MATCH(V$4,'Data transformed'!$4:$4,0)-1)), MIN(MAX(OFFSET('Data transformed'!$A$4,MATCH($A60,'Data transformed'!$A$5:$A$185,0),MATCH(V$4,'Data transformed'!$4:$4,0)-1),$M60),$N60),"NA"))</f>
        <v>NA</v>
      </c>
      <c r="W60" s="103" t="str">
        <f aca="true">IF($J60="","",IF(ISNUMBER(OFFSET('Data transformed'!$A$4,MATCH($A60,'Data transformed'!$A$5:$A$185,0),MATCH(W$4,'Data transformed'!$4:$4,0)-1)), MIN(MAX(OFFSET('Data transformed'!$A$4,MATCH($A60,'Data transformed'!$A$5:$A$185,0),MATCH(W$4,'Data transformed'!$4:$4,0)-1),$M60),$N60),"NA"))</f>
        <v>NA</v>
      </c>
      <c r="X60" s="103" t="str">
        <f aca="true">IF($J60="","",IF(ISNUMBER(OFFSET('Data transformed'!$A$4,MATCH($A60,'Data transformed'!$A$5:$A$185,0),MATCH(X$4,'Data transformed'!$4:$4,0)-1)), MIN(MAX(OFFSET('Data transformed'!$A$4,MATCH($A60,'Data transformed'!$A$5:$A$185,0),MATCH(X$4,'Data transformed'!$4:$4,0)-1),$M60),$N60),"NA"))</f>
        <v>NA</v>
      </c>
      <c r="Y60" s="103" t="str">
        <f aca="true">IF($J60="","",IF(ISNUMBER(OFFSET('Data transformed'!$A$4,MATCH($A60,'Data transformed'!$A$5:$A$185,0),MATCH(Y$4,'Data transformed'!$4:$4,0)-1)), MIN(MAX(OFFSET('Data transformed'!$A$4,MATCH($A60,'Data transformed'!$A$5:$A$185,0),MATCH(Y$4,'Data transformed'!$4:$4,0)-1),$M60),$N60),"NA"))</f>
        <v>NA</v>
      </c>
      <c r="Z60" s="103" t="str">
        <f aca="true">IF($J60="","",IF(ISNUMBER(OFFSET('Data transformed'!$A$4,MATCH($A60,'Data transformed'!$A$5:$A$185,0),MATCH(Z$4,'Data transformed'!$4:$4,0)-1)), MIN(MAX(OFFSET('Data transformed'!$A$4,MATCH($A60,'Data transformed'!$A$5:$A$185,0),MATCH(Z$4,'Data transformed'!$4:$4,0)-1),$M60),$N60),"NA"))</f>
        <v>NA</v>
      </c>
      <c r="AA60" s="103" t="str">
        <f aca="true">IF($J60="","",IF(ISNUMBER(OFFSET('Data transformed'!$A$4,MATCH($A60,'Data transformed'!$A$5:$A$185,0),MATCH(AA$4,'Data transformed'!$4:$4,0)-1)), MIN(MAX(OFFSET('Data transformed'!$A$4,MATCH($A60,'Data transformed'!$A$5:$A$185,0),MATCH(AA$4,'Data transformed'!$4:$4,0)-1),$M60),$N60),"NA"))</f>
        <v>NA</v>
      </c>
      <c r="AB60" s="103" t="str">
        <f aca="true">IF($J60="","",IF(ISNUMBER(OFFSET('Data transformed'!$A$4,MATCH($A60,'Data transformed'!$A$5:$A$185,0),MATCH(AB$4,'Data transformed'!$4:$4,0)-1)), MIN(MAX(OFFSET('Data transformed'!$A$4,MATCH($A60,'Data transformed'!$A$5:$A$185,0),MATCH(AB$4,'Data transformed'!$4:$4,0)-1),$M60),$N60),"NA"))</f>
        <v>NA</v>
      </c>
      <c r="AC60" s="103" t="str">
        <f aca="true">IF($J60="","",IF(ISNUMBER(OFFSET('Data transformed'!$A$4,MATCH($A60,'Data transformed'!$A$5:$A$185,0),MATCH(AC$4,'Data transformed'!$4:$4,0)-1)), MIN(MAX(OFFSET('Data transformed'!$A$4,MATCH($A60,'Data transformed'!$A$5:$A$185,0),MATCH(AC$4,'Data transformed'!$4:$4,0)-1),$M60),$N60),"NA"))</f>
        <v>NA</v>
      </c>
      <c r="AD60" s="103" t="str">
        <f aca="true">IF($J60="","",IF(ISNUMBER(OFFSET('Data transformed'!$A$4,MATCH($A60,'Data transformed'!$A$5:$A$185,0),MATCH(AD$4,'Data transformed'!$4:$4,0)-1)), MIN(MAX(OFFSET('Data transformed'!$A$4,MATCH($A60,'Data transformed'!$A$5:$A$185,0),MATCH(AD$4,'Data transformed'!$4:$4,0)-1),$M60),$N60),"NA"))</f>
        <v>NA</v>
      </c>
      <c r="AE60" s="103" t="str">
        <f aca="true">IF($J60="","",IF(ISNUMBER(OFFSET('Data transformed'!$A$4,MATCH($A60,'Data transformed'!$A$5:$A$185,0),MATCH(AE$4,'Data transformed'!$4:$4,0)-1)), MIN(MAX(OFFSET('Data transformed'!$A$4,MATCH($A60,'Data transformed'!$A$5:$A$185,0),MATCH(AE$4,'Data transformed'!$4:$4,0)-1),$M60),$N60),"NA"))</f>
        <v>NA</v>
      </c>
      <c r="AF60" s="103" t="str">
        <f aca="true">IF($J60="","",IF(ISNUMBER(OFFSET('Data transformed'!$A$4,MATCH($A60,'Data transformed'!$A$5:$A$185,0),MATCH(AF$4,'Data transformed'!$4:$4,0)-1)), MIN(MAX(OFFSET('Data transformed'!$A$4,MATCH($A60,'Data transformed'!$A$5:$A$185,0),MATCH(AF$4,'Data transformed'!$4:$4,0)-1),$M60),$N60),"NA"))</f>
        <v>NA</v>
      </c>
      <c r="AG60" s="103" t="str">
        <f aca="true">IF($J60="","",IF(ISNUMBER(OFFSET('Data transformed'!$A$4,MATCH($A60,'Data transformed'!$A$5:$A$185,0),MATCH(AG$4,'Data transformed'!$4:$4,0)-1)), MIN(MAX(OFFSET('Data transformed'!$A$4,MATCH($A60,'Data transformed'!$A$5:$A$185,0),MATCH(AG$4,'Data transformed'!$4:$4,0)-1),$M60),$N60),"NA"))</f>
        <v>NA</v>
      </c>
      <c r="AH60" s="103" t="str">
        <f aca="true">IF($J60="","",IF(ISNUMBER(OFFSET('Data transformed'!$A$4,MATCH($A60,'Data transformed'!$A$5:$A$185,0),MATCH(AH$4,'Data transformed'!$4:$4,0)-1)), MIN(MAX(OFFSET('Data transformed'!$A$4,MATCH($A60,'Data transformed'!$A$5:$A$185,0),MATCH(AH$4,'Data transformed'!$4:$4,0)-1),$M60),$N60),"NA"))</f>
        <v>NA</v>
      </c>
      <c r="AI60" s="103" t="str">
        <f aca="true">IF($J60="","",IF(ISNUMBER(OFFSET('Data transformed'!$A$4,MATCH($A60,'Data transformed'!$A$5:$A$185,0),MATCH(AI$4,'Data transformed'!$4:$4,0)-1)), MIN(MAX(OFFSET('Data transformed'!$A$4,MATCH($A60,'Data transformed'!$A$5:$A$185,0),MATCH(AI$4,'Data transformed'!$4:$4,0)-1),$M60),$N60),"NA"))</f>
        <v>NA</v>
      </c>
      <c r="AJ60" s="103" t="str">
        <f aca="true">IF($J60="","",IF(ISNUMBER(OFFSET('Data transformed'!$A$4,MATCH($A60,'Data transformed'!$A$5:$A$185,0),MATCH(AJ$4,'Data transformed'!$4:$4,0)-1)), MIN(MAX(OFFSET('Data transformed'!$A$4,MATCH($A60,'Data transformed'!$A$5:$A$185,0),MATCH(AJ$4,'Data transformed'!$4:$4,0)-1),$M60),$N60),"NA"))</f>
        <v>NA</v>
      </c>
      <c r="AK60" s="103" t="str">
        <f aca="true">IF($J60="","",IF(ISNUMBER(OFFSET('Data transformed'!$A$4,MATCH($A60,'Data transformed'!$A$5:$A$185,0),MATCH(AK$4,'Data transformed'!$4:$4,0)-1)), MIN(MAX(OFFSET('Data transformed'!$A$4,MATCH($A60,'Data transformed'!$A$5:$A$185,0),MATCH(AK$4,'Data transformed'!$4:$4,0)-1),$M60),$N60),"NA"))</f>
        <v>NA</v>
      </c>
      <c r="AL60" s="103" t="str">
        <f aca="true">IF($J60="","",IF(ISNUMBER(OFFSET('Data transformed'!$A$4,MATCH($A60,'Data transformed'!$A$5:$A$185,0),MATCH(AL$4,'Data transformed'!$4:$4,0)-1)), MIN(MAX(OFFSET('Data transformed'!$A$4,MATCH($A60,'Data transformed'!$A$5:$A$185,0),MATCH(AL$4,'Data transformed'!$4:$4,0)-1),$M60),$N60),"NA"))</f>
        <v>NA</v>
      </c>
      <c r="AM60" s="103" t="str">
        <f aca="true">IF($J60="","",IF(ISNUMBER(OFFSET('Data transformed'!$A$4,MATCH($A60,'Data transformed'!$A$5:$A$185,0),MATCH(AM$4,'Data transformed'!$4:$4,0)-1)), MIN(MAX(OFFSET('Data transformed'!$A$4,MATCH($A60,'Data transformed'!$A$5:$A$185,0),MATCH(AM$4,'Data transformed'!$4:$4,0)-1),$M60),$N60),"NA"))</f>
        <v>NA</v>
      </c>
      <c r="AN60" s="103" t="str">
        <f aca="true">IF($J60="","",IF(ISNUMBER(OFFSET('Data transformed'!$A$4,MATCH($A60,'Data transformed'!$A$5:$A$185,0),MATCH(AN$4,'Data transformed'!$4:$4,0)-1)), MIN(MAX(OFFSET('Data transformed'!$A$4,MATCH($A60,'Data transformed'!$A$5:$A$185,0),MATCH(AN$4,'Data transformed'!$4:$4,0)-1),$M60),$N60),"NA"))</f>
        <v>NA</v>
      </c>
      <c r="AO60" s="103" t="str">
        <f aca="true">IF($J60="","",IF(ISNUMBER(OFFSET('Data transformed'!$A$4,MATCH($A60,'Data transformed'!$A$5:$A$185,0),MATCH(AO$4,'Data transformed'!$4:$4,0)-1)), MIN(MAX(OFFSET('Data transformed'!$A$4,MATCH($A60,'Data transformed'!$A$5:$A$185,0),MATCH(AO$4,'Data transformed'!$4:$4,0)-1),$M60),$N60),"NA"))</f>
        <v>NA</v>
      </c>
      <c r="AP60" s="103" t="str">
        <f aca="true">IF($J60="","",IF(ISNUMBER(OFFSET('Data transformed'!$A$4,MATCH($A60,'Data transformed'!$A$5:$A$185,0),MATCH(AP$4,'Data transformed'!$4:$4,0)-1)), MIN(MAX(OFFSET('Data transformed'!$A$4,MATCH($A60,'Data transformed'!$A$5:$A$185,0),MATCH(AP$4,'Data transformed'!$4:$4,0)-1),$M60),$N60),"NA"))</f>
        <v>NA</v>
      </c>
      <c r="AQ60" s="103" t="str">
        <f aca="true">IF($J60="","",IF(ISNUMBER(OFFSET('Data transformed'!$A$4,MATCH($A60,'Data transformed'!$A$5:$A$185,0),MATCH(AQ$4,'Data transformed'!$4:$4,0)-1)), MIN(MAX(OFFSET('Data transformed'!$A$4,MATCH($A60,'Data transformed'!$A$5:$A$185,0),MATCH(AQ$4,'Data transformed'!$4:$4,0)-1),$M60),$N60),"NA"))</f>
        <v>NA</v>
      </c>
      <c r="AR60" s="103" t="str">
        <f aca="true">IF($J60="","",IF(ISNUMBER(OFFSET('Data transformed'!$A$4,MATCH($A60,'Data transformed'!$A$5:$A$185,0),MATCH(AR$4,'Data transformed'!$4:$4,0)-1)), MIN(MAX(OFFSET('Data transformed'!$A$4,MATCH($A60,'Data transformed'!$A$5:$A$185,0),MATCH(AR$4,'Data transformed'!$4:$4,0)-1),$M60),$N60),"NA"))</f>
        <v>NA</v>
      </c>
      <c r="AS60" s="103" t="str">
        <f aca="true">IF($J60="","",IF(ISNUMBER(OFFSET('Data transformed'!$A$4,MATCH($A60,'Data transformed'!$A$5:$A$185,0),MATCH(AS$4,'Data transformed'!$4:$4,0)-1)), MIN(MAX(OFFSET('Data transformed'!$A$4,MATCH($A60,'Data transformed'!$A$5:$A$185,0),MATCH(AS$4,'Data transformed'!$4:$4,0)-1),$M60),$N60),"NA"))</f>
        <v>NA</v>
      </c>
      <c r="AT60" s="103" t="str">
        <f aca="true">IF($J60="","",IF(ISNUMBER(OFFSET('Data transformed'!$A$4,MATCH($A60,'Data transformed'!$A$5:$A$185,0),MATCH(AT$4,'Data transformed'!$4:$4,0)-1)), MIN(MAX(OFFSET('Data transformed'!$A$4,MATCH($A60,'Data transformed'!$A$5:$A$185,0),MATCH(AT$4,'Data transformed'!$4:$4,0)-1),$M60),$N60),"NA"))</f>
        <v>NA</v>
      </c>
      <c r="AU60" s="103" t="str">
        <f aca="true">IF($J60="","",IF(ISNUMBER(OFFSET('Data transformed'!$A$4,MATCH($A60,'Data transformed'!$A$5:$A$185,0),MATCH(AU$4,'Data transformed'!$4:$4,0)-1)), MIN(MAX(OFFSET('Data transformed'!$A$4,MATCH($A60,'Data transformed'!$A$5:$A$185,0),MATCH(AU$4,'Data transformed'!$4:$4,0)-1),$M60),$N60),"NA"))</f>
        <v>NA</v>
      </c>
      <c r="AV60" s="103" t="str">
        <f aca="true">IF($J60="","",IF(ISNUMBER(OFFSET('Data transformed'!$A$4,MATCH($A60,'Data transformed'!$A$5:$A$185,0),MATCH(AV$4,'Data transformed'!$4:$4,0)-1)), MIN(MAX(OFFSET('Data transformed'!$A$4,MATCH($A60,'Data transformed'!$A$5:$A$185,0),MATCH(AV$4,'Data transformed'!$4:$4,0)-1),$M60),$N60),"NA"))</f>
        <v>NA</v>
      </c>
      <c r="AW60" s="103" t="str">
        <f aca="true">IF($J60="","",IF(ISNUMBER(OFFSET('Data transformed'!$A$4,MATCH($A60,'Data transformed'!$A$5:$A$185,0),MATCH(AW$4,'Data transformed'!$4:$4,0)-1)), MIN(MAX(OFFSET('Data transformed'!$A$4,MATCH($A60,'Data transformed'!$A$5:$A$185,0),MATCH(AW$4,'Data transformed'!$4:$4,0)-1),$M60),$N60),"NA"))</f>
        <v>NA</v>
      </c>
      <c r="AX60" s="103" t="str">
        <f aca="true">IF($J60="","",IF(ISNUMBER(OFFSET('Data transformed'!$A$4,MATCH($A60,'Data transformed'!$A$5:$A$185,0),MATCH(AX$4,'Data transformed'!$4:$4,0)-1)), MIN(MAX(OFFSET('Data transformed'!$A$4,MATCH($A60,'Data transformed'!$A$5:$A$185,0),MATCH(AX$4,'Data transformed'!$4:$4,0)-1),$M60),$N60),"NA"))</f>
        <v>NA</v>
      </c>
      <c r="AY60" s="103" t="str">
        <f aca="true">IF($J60="","",IF(ISNUMBER(OFFSET('Data transformed'!$A$4,MATCH($A60,'Data transformed'!$A$5:$A$185,0),MATCH(AY$4,'Data transformed'!$4:$4,0)-1)), MIN(MAX(OFFSET('Data transformed'!$A$4,MATCH($A60,'Data transformed'!$A$5:$A$185,0),MATCH(AY$4,'Data transformed'!$4:$4,0)-1),$M60),$N60),"NA"))</f>
        <v>NA</v>
      </c>
      <c r="AZ60" s="103" t="str">
        <f aca="true">IF($J60="","",IF(ISNUMBER(OFFSET('Data transformed'!$A$4,MATCH($A60,'Data transformed'!$A$5:$A$185,0),MATCH(AZ$4,'Data transformed'!$4:$4,0)-1)), MIN(MAX(OFFSET('Data transformed'!$A$4,MATCH($A60,'Data transformed'!$A$5:$A$185,0),MATCH(AZ$4,'Data transformed'!$4:$4,0)-1),$M60),$N60),"NA"))</f>
        <v>NA</v>
      </c>
      <c r="BA60" s="103" t="str">
        <f aca="true">IF($J60="","",IF(ISNUMBER(OFFSET('Data transformed'!$A$4,MATCH($A60,'Data transformed'!$A$5:$A$185,0),MATCH(BA$4,'Data transformed'!$4:$4,0)-1)), MIN(MAX(OFFSET('Data transformed'!$A$4,MATCH($A60,'Data transformed'!$A$5:$A$185,0),MATCH(BA$4,'Data transformed'!$4:$4,0)-1),$M60),$N60),"NA"))</f>
        <v>NA</v>
      </c>
      <c r="BB60" s="103" t="str">
        <f aca="true">IF($J60="","",IF(ISNUMBER(OFFSET('Data transformed'!$A$4,MATCH($A60,'Data transformed'!$A$5:$A$185,0),MATCH(BB$4,'Data transformed'!$4:$4,0)-1)), MIN(MAX(OFFSET('Data transformed'!$A$4,MATCH($A60,'Data transformed'!$A$5:$A$185,0),MATCH(BB$4,'Data transformed'!$4:$4,0)-1),$M60),$N60),"NA"))</f>
        <v>NA</v>
      </c>
      <c r="BC60" s="103" t="str">
        <f aca="true">IF($J60="","",IF(ISNUMBER(OFFSET('Data transformed'!$A$4,MATCH($A60,'Data transformed'!$A$5:$A$185,0),MATCH(BC$4,'Data transformed'!$4:$4,0)-1)), MIN(MAX(OFFSET('Data transformed'!$A$4,MATCH($A60,'Data transformed'!$A$5:$A$185,0),MATCH(BC$4,'Data transformed'!$4:$4,0)-1),$M60),$N60),"NA"))</f>
        <v>NA</v>
      </c>
      <c r="BD60" s="103" t="str">
        <f aca="true">IF($J60="","",IF(ISNUMBER(OFFSET('Data transformed'!$A$4,MATCH($A60,'Data transformed'!$A$5:$A$185,0),MATCH(BD$4,'Data transformed'!$4:$4,0)-1)), MIN(MAX(OFFSET('Data transformed'!$A$4,MATCH($A60,'Data transformed'!$A$5:$A$185,0),MATCH(BD$4,'Data transformed'!$4:$4,0)-1),$M60),$N60),"NA"))</f>
        <v>NA</v>
      </c>
      <c r="BE60" s="103" t="str">
        <f aca="true">IF($J60="","",IF(ISNUMBER(OFFSET('Data transformed'!$A$4,MATCH($A60,'Data transformed'!$A$5:$A$185,0),MATCH(BE$4,'Data transformed'!$4:$4,0)-1)), MIN(MAX(OFFSET('Data transformed'!$A$4,MATCH($A60,'Data transformed'!$A$5:$A$185,0),MATCH(BE$4,'Data transformed'!$4:$4,0)-1),$M60),$N60),"NA"))</f>
        <v>NA</v>
      </c>
      <c r="BF60" s="103" t="str">
        <f aca="true">IF($J60="","",IF(ISNUMBER(OFFSET('Data transformed'!$A$4,MATCH($A60,'Data transformed'!$A$5:$A$185,0),MATCH(BF$4,'Data transformed'!$4:$4,0)-1)), MIN(MAX(OFFSET('Data transformed'!$A$4,MATCH($A60,'Data transformed'!$A$5:$A$185,0),MATCH(BF$4,'Data transformed'!$4:$4,0)-1),$M60),$N60),"NA"))</f>
        <v>NA</v>
      </c>
      <c r="BG60" s="103" t="str">
        <f aca="true">IF($J60="","",IF(ISNUMBER(OFFSET('Data transformed'!$A$4,MATCH($A60,'Data transformed'!$A$5:$A$185,0),MATCH(BG$4,'Data transformed'!$4:$4,0)-1)), MIN(MAX(OFFSET('Data transformed'!$A$4,MATCH($A60,'Data transformed'!$A$5:$A$185,0),MATCH(BG$4,'Data transformed'!$4:$4,0)-1),$M60),$N60),"NA"))</f>
        <v>NA</v>
      </c>
      <c r="BH60" s="103" t="str">
        <f aca="true">IF($J60="","",IF(ISNUMBER(OFFSET('Data transformed'!$A$4,MATCH($A60,'Data transformed'!$A$5:$A$185,0),MATCH(BH$4,'Data transformed'!$4:$4,0)-1)), MIN(MAX(OFFSET('Data transformed'!$A$4,MATCH($A60,'Data transformed'!$A$5:$A$185,0),MATCH(BH$4,'Data transformed'!$4:$4,0)-1),$M60),$N60),"NA"))</f>
        <v>NA</v>
      </c>
      <c r="BI60" s="103" t="str">
        <f aca="true">IF($J60="","",IF(ISNUMBER(OFFSET('Data transformed'!$A$4,MATCH($A60,'Data transformed'!$A$5:$A$185,0),MATCH(BI$4,'Data transformed'!$4:$4,0)-1)), MIN(MAX(OFFSET('Data transformed'!$A$4,MATCH($A60,'Data transformed'!$A$5:$A$185,0),MATCH(BI$4,'Data transformed'!$4:$4,0)-1),$M60),$N60),"NA"))</f>
        <v>NA</v>
      </c>
      <c r="BJ60" s="103" t="str">
        <f aca="true">IF($J60="","",IF(ISNUMBER(OFFSET('Data transformed'!$A$4,MATCH($A60,'Data transformed'!$A$5:$A$185,0),MATCH(BJ$4,'Data transformed'!$4:$4,0)-1)), MIN(MAX(OFFSET('Data transformed'!$A$4,MATCH($A60,'Data transformed'!$A$5:$A$185,0),MATCH(BJ$4,'Data transformed'!$4:$4,0)-1),$M60),$N60),"NA"))</f>
        <v>NA</v>
      </c>
      <c r="BK60" s="103" t="str">
        <f aca="true">IF($J60="","",IF(ISNUMBER(OFFSET('Data transformed'!$A$4,MATCH($A60,'Data transformed'!$A$5:$A$185,0),MATCH(BK$4,'Data transformed'!$4:$4,0)-1)), MIN(MAX(OFFSET('Data transformed'!$A$4,MATCH($A60,'Data transformed'!$A$5:$A$185,0),MATCH(BK$4,'Data transformed'!$4:$4,0)-1),$M60),$N60),"NA"))</f>
        <v>NA</v>
      </c>
      <c r="BL60" s="103" t="str">
        <f aca="true">IF($J60="","",IF(ISNUMBER(OFFSET('Data transformed'!$A$4,MATCH($A60,'Data transformed'!$A$5:$A$185,0),MATCH(BL$4,'Data transformed'!$4:$4,0)-1)), MIN(MAX(OFFSET('Data transformed'!$A$4,MATCH($A60,'Data transformed'!$A$5:$A$185,0),MATCH(BL$4,'Data transformed'!$4:$4,0)-1),$M60),$N60),"NA"))</f>
        <v>NA</v>
      </c>
      <c r="BM60" s="103" t="str">
        <f aca="true">IF($J60="","",IF(ISNUMBER(OFFSET('Data transformed'!$A$4,MATCH($A60,'Data transformed'!$A$5:$A$185,0),MATCH(BM$4,'Data transformed'!$4:$4,0)-1)), MIN(MAX(OFFSET('Data transformed'!$A$4,MATCH($A60,'Data transformed'!$A$5:$A$185,0),MATCH(BM$4,'Data transformed'!$4:$4,0)-1),$M60),$N60),"NA"))</f>
        <v>NA</v>
      </c>
      <c r="BN60" s="103" t="str">
        <f aca="true">IF($J60="","",IF(ISNUMBER(OFFSET('Data transformed'!$A$4,MATCH($A60,'Data transformed'!$A$5:$A$185,0),MATCH(BN$4,'Data transformed'!$4:$4,0)-1)), MIN(MAX(OFFSET('Data transformed'!$A$4,MATCH($A60,'Data transformed'!$A$5:$A$185,0),MATCH(BN$4,'Data transformed'!$4:$4,0)-1),$M60),$N60),"NA"))</f>
        <v>NA</v>
      </c>
      <c r="BO60" s="103" t="str">
        <f aca="true">IF($J60="","",IF(ISNUMBER(OFFSET('Data transformed'!$A$4,MATCH($A60,'Data transformed'!$A$5:$A$185,0),MATCH(BO$4,'Data transformed'!$4:$4,0)-1)), MIN(MAX(OFFSET('Data transformed'!$A$4,MATCH($A60,'Data transformed'!$A$5:$A$185,0),MATCH(BO$4,'Data transformed'!$4:$4,0)-1),$M60),$N60),"NA"))</f>
        <v>NA</v>
      </c>
      <c r="BP60" s="103" t="str">
        <f aca="true">IF($J60="","",IF(ISNUMBER(OFFSET('Data transformed'!$A$4,MATCH($A60,'Data transformed'!$A$5:$A$185,0),MATCH(BP$4,'Data transformed'!$4:$4,0)-1)), MIN(MAX(OFFSET('Data transformed'!$A$4,MATCH($A60,'Data transformed'!$A$5:$A$185,0),MATCH(BP$4,'Data transformed'!$4:$4,0)-1),$M60),$N60),"NA"))</f>
        <v>NA</v>
      </c>
      <c r="BQ60" s="103" t="str">
        <f aca="true">IF($J60="","",IF(ISNUMBER(OFFSET('Data transformed'!$A$4,MATCH($A60,'Data transformed'!$A$5:$A$185,0),MATCH(BQ$4,'Data transformed'!$4:$4,0)-1)), MIN(MAX(OFFSET('Data transformed'!$A$4,MATCH($A60,'Data transformed'!$A$5:$A$185,0),MATCH(BQ$4,'Data transformed'!$4:$4,0)-1),$M60),$N60),"NA"))</f>
        <v>NA</v>
      </c>
      <c r="BR60" s="103" t="str">
        <f aca="true">IF($J60="","",IF(ISNUMBER(OFFSET('Data transformed'!$A$4,MATCH($A60,'Data transformed'!$A$5:$A$185,0),MATCH(BR$4,'Data transformed'!$4:$4,0)-1)), MIN(MAX(OFFSET('Data transformed'!$A$4,MATCH($A60,'Data transformed'!$A$5:$A$185,0),MATCH(BR$4,'Data transformed'!$4:$4,0)-1),$M60),$N60),"NA"))</f>
        <v>NA</v>
      </c>
      <c r="BS60" s="103" t="str">
        <f aca="true">IF($J60="","",IF(ISNUMBER(OFFSET('Data transformed'!$A$4,MATCH($A60,'Data transformed'!$A$5:$A$185,0),MATCH(BS$4,'Data transformed'!$4:$4,0)-1)), MIN(MAX(OFFSET('Data transformed'!$A$4,MATCH($A60,'Data transformed'!$A$5:$A$185,0),MATCH(BS$4,'Data transformed'!$4:$4,0)-1),$M60),$N60),"NA"))</f>
        <v>NA</v>
      </c>
      <c r="BT60" s="103" t="str">
        <f aca="true">IF($J60="","",IF(ISNUMBER(OFFSET('Data transformed'!$A$4,MATCH($A60,'Data transformed'!$A$5:$A$185,0),MATCH(BT$4,'Data transformed'!$4:$4,0)-1)), MIN(MAX(OFFSET('Data transformed'!$A$4,MATCH($A60,'Data transformed'!$A$5:$A$185,0),MATCH(BT$4,'Data transformed'!$4:$4,0)-1),$M60),$N60),"NA"))</f>
        <v>NA</v>
      </c>
      <c r="BU60" s="103" t="str">
        <f aca="true">IF($J60="","",IF(ISNUMBER(OFFSET('Data transformed'!$A$4,MATCH($A60,'Data transformed'!$A$5:$A$185,0),MATCH(BU$4,'Data transformed'!$4:$4,0)-1)), MIN(MAX(OFFSET('Data transformed'!$A$4,MATCH($A60,'Data transformed'!$A$5:$A$185,0),MATCH(BU$4,'Data transformed'!$4:$4,0)-1),$M60),$N60),"NA"))</f>
        <v>NA</v>
      </c>
      <c r="BV60" s="103" t="str">
        <f aca="true">IF($J60="","",IF(ISNUMBER(OFFSET('Data transformed'!$A$4,MATCH($A60,'Data transformed'!$A$5:$A$185,0),MATCH(BV$4,'Data transformed'!$4:$4,0)-1)), MIN(MAX(OFFSET('Data transformed'!$A$4,MATCH($A60,'Data transformed'!$A$5:$A$185,0),MATCH(BV$4,'Data transformed'!$4:$4,0)-1),$M60),$N60),"NA"))</f>
        <v>NA</v>
      </c>
      <c r="BW60" s="103" t="str">
        <f aca="true">IF($J60="","",IF(ISNUMBER(OFFSET('Data transformed'!$A$4,MATCH($A60,'Data transformed'!$A$5:$A$185,0),MATCH(BW$4,'Data transformed'!$4:$4,0)-1)), MIN(MAX(OFFSET('Data transformed'!$A$4,MATCH($A60,'Data transformed'!$A$5:$A$185,0),MATCH(BW$4,'Data transformed'!$4:$4,0)-1),$M60),$N60),"NA"))</f>
        <v>NA</v>
      </c>
      <c r="BX60" s="103" t="str">
        <f aca="true">IF($J60="","",IF(ISNUMBER(OFFSET('Data transformed'!$A$4,MATCH($A60,'Data transformed'!$A$5:$A$185,0),MATCH(BX$4,'Data transformed'!$4:$4,0)-1)), MIN(MAX(OFFSET('Data transformed'!$A$4,MATCH($A60,'Data transformed'!$A$5:$A$185,0),MATCH(BX$4,'Data transformed'!$4:$4,0)-1),$M60),$N60),"NA"))</f>
        <v>NA</v>
      </c>
      <c r="BY60" s="103" t="str">
        <f aca="true">IF($J60="","",IF(ISNUMBER(OFFSET('Data transformed'!$A$4,MATCH($A60,'Data transformed'!$A$5:$A$185,0),MATCH(BY$4,'Data transformed'!$4:$4,0)-1)), MIN(MAX(OFFSET('Data transformed'!$A$4,MATCH($A60,'Data transformed'!$A$5:$A$185,0),MATCH(BY$4,'Data transformed'!$4:$4,0)-1),$M60),$N60),"NA"))</f>
        <v>NA</v>
      </c>
      <c r="BZ60" s="103" t="str">
        <f aca="true">IF($J60="","",IF(ISNUMBER(OFFSET('Data transformed'!$A$4,MATCH($A60,'Data transformed'!$A$5:$A$185,0),MATCH(BZ$4,'Data transformed'!$4:$4,0)-1)), MIN(MAX(OFFSET('Data transformed'!$A$4,MATCH($A60,'Data transformed'!$A$5:$A$185,0),MATCH(BZ$4,'Data transformed'!$4:$4,0)-1),$M60),$N60),"NA"))</f>
        <v>NA</v>
      </c>
      <c r="CA60" s="103" t="str">
        <f aca="true">IF($J60="","",IF(ISNUMBER(OFFSET('Data transformed'!$A$4,MATCH($A60,'Data transformed'!$A$5:$A$185,0),MATCH(CA$4,'Data transformed'!$4:$4,0)-1)), MIN(MAX(OFFSET('Data transformed'!$A$4,MATCH($A60,'Data transformed'!$A$5:$A$185,0),MATCH(CA$4,'Data transformed'!$4:$4,0)-1),$M60),$N60),"NA"))</f>
        <v>NA</v>
      </c>
      <c r="CB60" s="103" t="str">
        <f aca="true">IF($J60="","",IF(ISNUMBER(OFFSET('Data transformed'!$A$4,MATCH($A60,'Data transformed'!$A$5:$A$185,0),MATCH(CB$4,'Data transformed'!$4:$4,0)-1)), MIN(MAX(OFFSET('Data transformed'!$A$4,MATCH($A60,'Data transformed'!$A$5:$A$185,0),MATCH(CB$4,'Data transformed'!$4:$4,0)-1),$M60),$N60),"NA"))</f>
        <v>NA</v>
      </c>
      <c r="CC60" s="103" t="str">
        <f aca="true">IF($J60="","",IF(ISNUMBER(OFFSET('Data transformed'!$A$4,MATCH($A60,'Data transformed'!$A$5:$A$185,0),MATCH(CC$4,'Data transformed'!$4:$4,0)-1)), MIN(MAX(OFFSET('Data transformed'!$A$4,MATCH($A60,'Data transformed'!$A$5:$A$185,0),MATCH(CC$4,'Data transformed'!$4:$4,0)-1),$M60),$N60),"NA"))</f>
        <v>NA</v>
      </c>
      <c r="CD60" s="103" t="str">
        <f aca="true">IF($J60="","",IF(ISNUMBER(OFFSET('Data transformed'!$A$4,MATCH($A60,'Data transformed'!$A$5:$A$185,0),MATCH(CD$4,'Data transformed'!$4:$4,0)-1)), MIN(MAX(OFFSET('Data transformed'!$A$4,MATCH($A60,'Data transformed'!$A$5:$A$185,0),MATCH(CD$4,'Data transformed'!$4:$4,0)-1),$M60),$N60),"NA"))</f>
        <v>NA</v>
      </c>
      <c r="CE60" s="103" t="str">
        <f aca="true">IF($J60="","",IF(ISNUMBER(OFFSET('Data transformed'!$A$4,MATCH($A60,'Data transformed'!$A$5:$A$185,0),MATCH(CE$4,'Data transformed'!$4:$4,0)-1)), MIN(MAX(OFFSET('Data transformed'!$A$4,MATCH($A60,'Data transformed'!$A$5:$A$185,0),MATCH(CE$4,'Data transformed'!$4:$4,0)-1),$M60),$N60),"NA"))</f>
        <v>NA</v>
      </c>
      <c r="CF60" s="103" t="str">
        <f aca="true">IF($J60="","",IF(ISNUMBER(OFFSET('Data transformed'!$A$4,MATCH($A60,'Data transformed'!$A$5:$A$185,0),MATCH(CF$4,'Data transformed'!$4:$4,0)-1)), MIN(MAX(OFFSET('Data transformed'!$A$4,MATCH($A60,'Data transformed'!$A$5:$A$185,0),MATCH(CF$4,'Data transformed'!$4:$4,0)-1),$M60),$N60),"NA"))</f>
        <v>NA</v>
      </c>
      <c r="CG60" s="103" t="str">
        <f aca="true">IF($J60="","",IF(ISNUMBER(OFFSET('Data transformed'!$A$4,MATCH($A60,'Data transformed'!$A$5:$A$185,0),MATCH(CG$4,'Data transformed'!$4:$4,0)-1)), MIN(MAX(OFFSET('Data transformed'!$A$4,MATCH($A60,'Data transformed'!$A$5:$A$185,0),MATCH(CG$4,'Data transformed'!$4:$4,0)-1),$M60),$N60),"NA"))</f>
        <v>NA</v>
      </c>
      <c r="CH60" s="103" t="str">
        <f aca="true">IF($J60="","",IF(ISNUMBER(OFFSET('Data transformed'!$A$4,MATCH($A60,'Data transformed'!$A$5:$A$185,0),MATCH(CH$4,'Data transformed'!$4:$4,0)-1)), MIN(MAX(OFFSET('Data transformed'!$A$4,MATCH($A60,'Data transformed'!$A$5:$A$185,0),MATCH(CH$4,'Data transformed'!$4:$4,0)-1),$M60),$N60),"NA"))</f>
        <v>NA</v>
      </c>
      <c r="CI60" s="103" t="str">
        <f aca="true">IF($J60="","",IF(ISNUMBER(OFFSET('Data transformed'!$A$4,MATCH($A60,'Data transformed'!$A$5:$A$185,0),MATCH(CI$4,'Data transformed'!$4:$4,0)-1)), MIN(MAX(OFFSET('Data transformed'!$A$4,MATCH($A60,'Data transformed'!$A$5:$A$185,0),MATCH(CI$4,'Data transformed'!$4:$4,0)-1),$M60),$N60),"NA"))</f>
        <v>NA</v>
      </c>
      <c r="CJ60" s="103" t="str">
        <f aca="true">IF($J60="","",IF(ISNUMBER(OFFSET('Data transformed'!$A$4,MATCH($A60,'Data transformed'!$A$5:$A$185,0),MATCH(CJ$4,'Data transformed'!$4:$4,0)-1)), MIN(MAX(OFFSET('Data transformed'!$A$4,MATCH($A60,'Data transformed'!$A$5:$A$185,0),MATCH(CJ$4,'Data transformed'!$4:$4,0)-1),$M60),$N60),"NA"))</f>
        <v>NA</v>
      </c>
      <c r="CK60" s="103" t="str">
        <f aca="true">IF($J60="","",IF(ISNUMBER(OFFSET('Data transformed'!$A$4,MATCH($A60,'Data transformed'!$A$5:$A$185,0),MATCH(CK$4,'Data transformed'!$4:$4,0)-1)), MIN(MAX(OFFSET('Data transformed'!$A$4,MATCH($A60,'Data transformed'!$A$5:$A$185,0),MATCH(CK$4,'Data transformed'!$4:$4,0)-1),$M60),$N60),"NA"))</f>
        <v>NA</v>
      </c>
      <c r="CL60" s="103" t="str">
        <f aca="true">IF($J60="","",IF(ISNUMBER(OFFSET('Data transformed'!$A$4,MATCH($A60,'Data transformed'!$A$5:$A$185,0),MATCH(CL$4,'Data transformed'!$4:$4,0)-1)), MIN(MAX(OFFSET('Data transformed'!$A$4,MATCH($A60,'Data transformed'!$A$5:$A$185,0),MATCH(CL$4,'Data transformed'!$4:$4,0)-1),$M60),$N60),"NA"))</f>
        <v>NA</v>
      </c>
      <c r="CM60" s="103" t="str">
        <f aca="true">IF($J60="","",IF(ISNUMBER(OFFSET('Data transformed'!$A$4,MATCH($A60,'Data transformed'!$A$5:$A$185,0),MATCH(CM$4,'Data transformed'!$4:$4,0)-1)), MIN(MAX(OFFSET('Data transformed'!$A$4,MATCH($A60,'Data transformed'!$A$5:$A$185,0),MATCH(CM$4,'Data transformed'!$4:$4,0)-1),$M60),$N60),"NA"))</f>
        <v>NA</v>
      </c>
      <c r="CN60" s="103" t="str">
        <f aca="true">IF($J60="","",IF(ISNUMBER(OFFSET('Data transformed'!$A$4,MATCH($A60,'Data transformed'!$A$5:$A$185,0),MATCH(CN$4,'Data transformed'!$4:$4,0)-1)), MIN(MAX(OFFSET('Data transformed'!$A$4,MATCH($A60,'Data transformed'!$A$5:$A$185,0),MATCH(CN$4,'Data transformed'!$4:$4,0)-1),$M60),$N60),"NA"))</f>
        <v>NA</v>
      </c>
      <c r="CO60" s="103" t="str">
        <f aca="true">IF($J60="","",IF(ISNUMBER(OFFSET('Data transformed'!$A$4,MATCH($A60,'Data transformed'!$A$5:$A$185,0),MATCH(CO$4,'Data transformed'!$4:$4,0)-1)), MIN(MAX(OFFSET('Data transformed'!$A$4,MATCH($A60,'Data transformed'!$A$5:$A$185,0),MATCH(CO$4,'Data transformed'!$4:$4,0)-1),$M60),$N60),"NA"))</f>
        <v>NA</v>
      </c>
      <c r="CP60" s="103" t="str">
        <f aca="true">IF($J60="","",IF(ISNUMBER(OFFSET('Data transformed'!$A$4,MATCH($A60,'Data transformed'!$A$5:$A$185,0),MATCH(CP$4,'Data transformed'!$4:$4,0)-1)), MIN(MAX(OFFSET('Data transformed'!$A$4,MATCH($A60,'Data transformed'!$A$5:$A$185,0),MATCH(CP$4,'Data transformed'!$4:$4,0)-1),$M60),$N60),"NA"))</f>
        <v>NA</v>
      </c>
      <c r="CQ60" s="103" t="str">
        <f aca="true">IF($J60="","",IF(ISNUMBER(OFFSET('Data transformed'!$A$4,MATCH($A60,'Data transformed'!$A$5:$A$185,0),MATCH(CQ$4,'Data transformed'!$4:$4,0)-1)), MIN(MAX(OFFSET('Data transformed'!$A$4,MATCH($A60,'Data transformed'!$A$5:$A$185,0),MATCH(CQ$4,'Data transformed'!$4:$4,0)-1),$M60),$N60),"NA"))</f>
        <v>NA</v>
      </c>
      <c r="CR60" s="103" t="str">
        <f aca="true">IF($J60="","",IF(ISNUMBER(OFFSET('Data transformed'!$A$4,MATCH($A60,'Data transformed'!$A$5:$A$185,0),MATCH(CR$4,'Data transformed'!$4:$4,0)-1)), MIN(MAX(OFFSET('Data transformed'!$A$4,MATCH($A60,'Data transformed'!$A$5:$A$185,0),MATCH(CR$4,'Data transformed'!$4:$4,0)-1),$M60),$N60),"NA"))</f>
        <v>NA</v>
      </c>
      <c r="CS60" s="103" t="str">
        <f aca="true">IF($J60="","",IF(ISNUMBER(OFFSET('Data transformed'!$A$4,MATCH($A60,'Data transformed'!$A$5:$A$185,0),MATCH(CS$4,'Data transformed'!$4:$4,0)-1)), MIN(MAX(OFFSET('Data transformed'!$A$4,MATCH($A60,'Data transformed'!$A$5:$A$185,0),MATCH(CS$4,'Data transformed'!$4:$4,0)-1),$M60),$N60),"NA"))</f>
        <v>NA</v>
      </c>
      <c r="CT60" s="103" t="str">
        <f aca="true">IF($J60="","",IF(ISNUMBER(OFFSET('Data transformed'!$A$4,MATCH($A60,'Data transformed'!$A$5:$A$185,0),MATCH(CT$4,'Data transformed'!$4:$4,0)-1)), MIN(MAX(OFFSET('Data transformed'!$A$4,MATCH($A60,'Data transformed'!$A$5:$A$185,0),MATCH(CT$4,'Data transformed'!$4:$4,0)-1),$M60),$N60),"NA"))</f>
        <v>NA</v>
      </c>
      <c r="CU60" s="103" t="str">
        <f aca="true">IF($J60="","",IF(ISNUMBER(OFFSET('Data transformed'!$A$4,MATCH($A60,'Data transformed'!$A$5:$A$185,0),MATCH(CU$4,'Data transformed'!$4:$4,0)-1)), MIN(MAX(OFFSET('Data transformed'!$A$4,MATCH($A60,'Data transformed'!$A$5:$A$185,0),MATCH(CU$4,'Data transformed'!$4:$4,0)-1),$M60),$N60),"NA"))</f>
        <v>NA</v>
      </c>
    </row>
    <row r="61" s="103" customFormat="true" ht="15.5" hidden="false" customHeight="false" outlineLevel="0" collapsed="false">
      <c r="A61" s="107" t="n">
        <v>2231</v>
      </c>
      <c r="B61" s="107" t="n">
        <v>4</v>
      </c>
      <c r="C61" s="103" t="str">
        <f aca="true">IF(ISBLANK(OFFSET('Raw Data'!$A$3,MATCH($A61,'Raw Data'!$B$4:$B$185,0),MATCH(C$4,'Raw Data'!$3:$3,0)-1)),"",OFFSET('Raw Data'!$A$3,MATCH($A61,'Raw Data'!$B$4:$B$185,0),MATCH(C$4,'Raw Data'!$3:$3,0)-1))</f>
        <v/>
      </c>
      <c r="D61" s="103" t="str">
        <f aca="true">IF(ISBLANK(OFFSET('Raw Data'!$A$3,MATCH($A61,'Raw Data'!$B$4:$B$185,0),MATCH(D$4,'Raw Data'!$3:$3,0)-1)),"",OFFSET('Raw Data'!$A$3,MATCH($A61,'Raw Data'!$B$4:$B$185,0),MATCH(D$4,'Raw Data'!$3:$3,0)-1))</f>
        <v>Levels of participation in ISO's committee on vulnerable consumers</v>
      </c>
      <c r="E61" s="103" t="str">
        <f aca="true">IF(ISBLANK(OFFSET('Raw Data'!$A$3,MATCH($A61,'Raw Data'!$B$4:$B$185,0),MATCH(E$4,'Raw Data'!$3:$3,0)-1)),"",OFFSET('Raw Data'!$A$3,MATCH($A61,'Raw Data'!$B$4:$B$185,0),MATCH(E$4,'Raw Data'!$3:$3,0)-1))</f>
        <v/>
      </c>
      <c r="J61" s="103" t="n">
        <f aca="true" t="array" ref="J61:J61">IFERROR(_xlfn.QUARTILE.INC(IF(ISNUMBER(OFFSET('Data transformed'!$N$4,MATCH('outliers treatment'!$A61,'Data transformed'!$A$5:$A$185),1,1,COUNTA('Data transformed'!$O$4:$CX$4))),OFFSET('Data transformed'!$N$4,MATCH('outliers treatment'!$A61,'Data transformed'!$A$5:$A$185),1,1,COUNTA('Data transformed'!$O$4:$CX$4))),1),"")</f>
        <v>0</v>
      </c>
      <c r="K61" s="103" t="n">
        <f aca="true" t="array" ref="K61:K61">IFERROR(_xlfn.QUARTILE.INC(IF(ISNUMBER(OFFSET('Data transformed'!$N$4,MATCH('outliers treatment'!$A61,'Data transformed'!$A$5:$A$185),1,1,COUNTA('Data transformed'!$O$4:$CX$4))),OFFSET('Data transformed'!$N$4,MATCH('outliers treatment'!$A61,'Data transformed'!$A$5:$A$185),1,1,COUNTA('Data transformed'!$O$4:$CX$4))),3),"")</f>
        <v>1</v>
      </c>
      <c r="L61" s="103" t="n">
        <f aca="false">IFERROR(K61-J61,"")</f>
        <v>1</v>
      </c>
      <c r="M61" s="103" t="n">
        <v>0</v>
      </c>
      <c r="N61" s="103" t="n">
        <v>2</v>
      </c>
      <c r="P61" s="105" t="n">
        <f aca="false" t="array" ref="P61:P61">IFERROR(SKEW(IF(ISNUMBER(T61:CU61),T61:CU61,"")),"")</f>
        <v>1.36782580541819</v>
      </c>
      <c r="Q61" s="103" t="n">
        <f aca="true">IF(ISBLANK(OFFSET('Data above threshold'!$A$4,MATCH('Data above threshold'!$A60,'Data above threshold'!$A$5:$A$185,0),MATCH('Data above threshold'!N$4,'Data above threshold'!$4:$4,0)-1)),1,OFFSET('Data above threshold'!$A$4,MATCH('Data above threshold'!$A60,'Data above threshold'!$A$5:$A$185,0),MATCH('Data above threshold'!N$4,'Data above threshold'!$4:$4,0)-1))</f>
        <v>0</v>
      </c>
      <c r="R61" s="103" t="n">
        <f aca="false">IF($J61="","",COUNTIF(T61:CU61,M61)+ COUNTIF(T61:CQ61,N61))</f>
        <v>71</v>
      </c>
      <c r="S61" s="106" t="n">
        <f aca="false" t="array" ref="S61:S61">IF(B61&lt;4,"",1-IFERROR(SUM(ISNUMBER(T61:CU61)*(1-$T$3:$CU$3))/COUNTIF($T$3:$CU$3,0),0))</f>
        <v>0</v>
      </c>
      <c r="T61" s="103" t="n">
        <f aca="true">IF($J61="","",IF(ISNUMBER(OFFSET('Data transformed'!$A$4,MATCH($A61,'Data transformed'!$A$5:$A$185,0),MATCH(T$4,'Data transformed'!$4:$4,0)-1)), MIN(MAX(OFFSET('Data transformed'!$A$4,MATCH($A61,'Data transformed'!$A$5:$A$185,0),MATCH(T$4,'Data transformed'!$4:$4,0)-1),$M61),$N61),"NA"))</f>
        <v>0</v>
      </c>
      <c r="U61" s="103" t="n">
        <f aca="true">IF($J61="","",IF(ISNUMBER(OFFSET('Data transformed'!$A$4,MATCH($A61,'Data transformed'!$A$5:$A$185,0),MATCH(U$4,'Data transformed'!$4:$4,0)-1)), MIN(MAX(OFFSET('Data transformed'!$A$4,MATCH($A61,'Data transformed'!$A$5:$A$185,0),MATCH(U$4,'Data transformed'!$4:$4,0)-1),$M61),$N61),"NA"))</f>
        <v>2</v>
      </c>
      <c r="V61" s="103" t="n">
        <f aca="true">IF($J61="","",IF(ISNUMBER(OFFSET('Data transformed'!$A$4,MATCH($A61,'Data transformed'!$A$5:$A$185,0),MATCH(V$4,'Data transformed'!$4:$4,0)-1)), MIN(MAX(OFFSET('Data transformed'!$A$4,MATCH($A61,'Data transformed'!$A$5:$A$185,0),MATCH(V$4,'Data transformed'!$4:$4,0)-1),$M61),$N61),"NA"))</f>
        <v>0</v>
      </c>
      <c r="W61" s="103" t="n">
        <f aca="true">IF($J61="","",IF(ISNUMBER(OFFSET('Data transformed'!$A$4,MATCH($A61,'Data transformed'!$A$5:$A$185,0),MATCH(W$4,'Data transformed'!$4:$4,0)-1)), MIN(MAX(OFFSET('Data transformed'!$A$4,MATCH($A61,'Data transformed'!$A$5:$A$185,0),MATCH(W$4,'Data transformed'!$4:$4,0)-1),$M61),$N61),"NA"))</f>
        <v>0</v>
      </c>
      <c r="X61" s="103" t="n">
        <f aca="true">IF($J61="","",IF(ISNUMBER(OFFSET('Data transformed'!$A$4,MATCH($A61,'Data transformed'!$A$5:$A$185,0),MATCH(X$4,'Data transformed'!$4:$4,0)-1)), MIN(MAX(OFFSET('Data transformed'!$A$4,MATCH($A61,'Data transformed'!$A$5:$A$185,0),MATCH(X$4,'Data transformed'!$4:$4,0)-1),$M61),$N61),"NA"))</f>
        <v>0</v>
      </c>
      <c r="Y61" s="103" t="n">
        <f aca="true">IF($J61="","",IF(ISNUMBER(OFFSET('Data transformed'!$A$4,MATCH($A61,'Data transformed'!$A$5:$A$185,0),MATCH(Y$4,'Data transformed'!$4:$4,0)-1)), MIN(MAX(OFFSET('Data transformed'!$A$4,MATCH($A61,'Data transformed'!$A$5:$A$185,0),MATCH(Y$4,'Data transformed'!$4:$4,0)-1),$M61),$N61),"NA"))</f>
        <v>0</v>
      </c>
      <c r="Z61" s="103" t="n">
        <f aca="true">IF($J61="","",IF(ISNUMBER(OFFSET('Data transformed'!$A$4,MATCH($A61,'Data transformed'!$A$5:$A$185,0),MATCH(Z$4,'Data transformed'!$4:$4,0)-1)), MIN(MAX(OFFSET('Data transformed'!$A$4,MATCH($A61,'Data transformed'!$A$5:$A$185,0),MATCH(Z$4,'Data transformed'!$4:$4,0)-1),$M61),$N61),"NA"))</f>
        <v>0</v>
      </c>
      <c r="AA61" s="103" t="n">
        <f aca="true">IF($J61="","",IF(ISNUMBER(OFFSET('Data transformed'!$A$4,MATCH($A61,'Data transformed'!$A$5:$A$185,0),MATCH(AA$4,'Data transformed'!$4:$4,0)-1)), MIN(MAX(OFFSET('Data transformed'!$A$4,MATCH($A61,'Data transformed'!$A$5:$A$185,0),MATCH(AA$4,'Data transformed'!$4:$4,0)-1),$M61),$N61),"NA"))</f>
        <v>2</v>
      </c>
      <c r="AB61" s="103" t="n">
        <f aca="true">IF($J61="","",IF(ISNUMBER(OFFSET('Data transformed'!$A$4,MATCH($A61,'Data transformed'!$A$5:$A$185,0),MATCH(AB$4,'Data transformed'!$4:$4,0)-1)), MIN(MAX(OFFSET('Data transformed'!$A$4,MATCH($A61,'Data transformed'!$A$5:$A$185,0),MATCH(AB$4,'Data transformed'!$4:$4,0)-1),$M61),$N61),"NA"))</f>
        <v>0</v>
      </c>
      <c r="AC61" s="103" t="n">
        <f aca="true">IF($J61="","",IF(ISNUMBER(OFFSET('Data transformed'!$A$4,MATCH($A61,'Data transformed'!$A$5:$A$185,0),MATCH(AC$4,'Data transformed'!$4:$4,0)-1)), MIN(MAX(OFFSET('Data transformed'!$A$4,MATCH($A61,'Data transformed'!$A$5:$A$185,0),MATCH(AC$4,'Data transformed'!$4:$4,0)-1),$M61),$N61),"NA"))</f>
        <v>0</v>
      </c>
      <c r="AD61" s="103" t="n">
        <f aca="true">IF($J61="","",IF(ISNUMBER(OFFSET('Data transformed'!$A$4,MATCH($A61,'Data transformed'!$A$5:$A$185,0),MATCH(AD$4,'Data transformed'!$4:$4,0)-1)), MIN(MAX(OFFSET('Data transformed'!$A$4,MATCH($A61,'Data transformed'!$A$5:$A$185,0),MATCH(AD$4,'Data transformed'!$4:$4,0)-1),$M61),$N61),"NA"))</f>
        <v>2</v>
      </c>
      <c r="AE61" s="103" t="n">
        <f aca="true">IF($J61="","",IF(ISNUMBER(OFFSET('Data transformed'!$A$4,MATCH($A61,'Data transformed'!$A$5:$A$185,0),MATCH(AE$4,'Data transformed'!$4:$4,0)-1)), MIN(MAX(OFFSET('Data transformed'!$A$4,MATCH($A61,'Data transformed'!$A$5:$A$185,0),MATCH(AE$4,'Data transformed'!$4:$4,0)-1),$M61),$N61),"NA"))</f>
        <v>0</v>
      </c>
      <c r="AF61" s="103" t="n">
        <f aca="true">IF($J61="","",IF(ISNUMBER(OFFSET('Data transformed'!$A$4,MATCH($A61,'Data transformed'!$A$5:$A$185,0),MATCH(AF$4,'Data transformed'!$4:$4,0)-1)), MIN(MAX(OFFSET('Data transformed'!$A$4,MATCH($A61,'Data transformed'!$A$5:$A$185,0),MATCH(AF$4,'Data transformed'!$4:$4,0)-1),$M61),$N61),"NA"))</f>
        <v>0</v>
      </c>
      <c r="AG61" s="103" t="n">
        <f aca="true">IF($J61="","",IF(ISNUMBER(OFFSET('Data transformed'!$A$4,MATCH($A61,'Data transformed'!$A$5:$A$185,0),MATCH(AG$4,'Data transformed'!$4:$4,0)-1)), MIN(MAX(OFFSET('Data transformed'!$A$4,MATCH($A61,'Data transformed'!$A$5:$A$185,0),MATCH(AG$4,'Data transformed'!$4:$4,0)-1),$M61),$N61),"NA"))</f>
        <v>0</v>
      </c>
      <c r="AH61" s="103" t="n">
        <f aca="true">IF($J61="","",IF(ISNUMBER(OFFSET('Data transformed'!$A$4,MATCH($A61,'Data transformed'!$A$5:$A$185,0),MATCH(AH$4,'Data transformed'!$4:$4,0)-1)), MIN(MAX(OFFSET('Data transformed'!$A$4,MATCH($A61,'Data transformed'!$A$5:$A$185,0),MATCH(AH$4,'Data transformed'!$4:$4,0)-1),$M61),$N61),"NA"))</f>
        <v>0</v>
      </c>
      <c r="AI61" s="103" t="n">
        <f aca="true">IF($J61="","",IF(ISNUMBER(OFFSET('Data transformed'!$A$4,MATCH($A61,'Data transformed'!$A$5:$A$185,0),MATCH(AI$4,'Data transformed'!$4:$4,0)-1)), MIN(MAX(OFFSET('Data transformed'!$A$4,MATCH($A61,'Data transformed'!$A$5:$A$185,0),MATCH(AI$4,'Data transformed'!$4:$4,0)-1),$M61),$N61),"NA"))</f>
        <v>1</v>
      </c>
      <c r="AJ61" s="103" t="n">
        <f aca="true">IF($J61="","",IF(ISNUMBER(OFFSET('Data transformed'!$A$4,MATCH($A61,'Data transformed'!$A$5:$A$185,0),MATCH(AJ$4,'Data transformed'!$4:$4,0)-1)), MIN(MAX(OFFSET('Data transformed'!$A$4,MATCH($A61,'Data transformed'!$A$5:$A$185,0),MATCH(AJ$4,'Data transformed'!$4:$4,0)-1),$M61),$N61),"NA"))</f>
        <v>2</v>
      </c>
      <c r="AK61" s="103" t="n">
        <f aca="true">IF($J61="","",IF(ISNUMBER(OFFSET('Data transformed'!$A$4,MATCH($A61,'Data transformed'!$A$5:$A$185,0),MATCH(AK$4,'Data transformed'!$4:$4,0)-1)), MIN(MAX(OFFSET('Data transformed'!$A$4,MATCH($A61,'Data transformed'!$A$5:$A$185,0),MATCH(AK$4,'Data transformed'!$4:$4,0)-1),$M61),$N61),"NA"))</f>
        <v>2</v>
      </c>
      <c r="AL61" s="103" t="n">
        <f aca="true">IF($J61="","",IF(ISNUMBER(OFFSET('Data transformed'!$A$4,MATCH($A61,'Data transformed'!$A$5:$A$185,0),MATCH(AL$4,'Data transformed'!$4:$4,0)-1)), MIN(MAX(OFFSET('Data transformed'!$A$4,MATCH($A61,'Data transformed'!$A$5:$A$185,0),MATCH(AL$4,'Data transformed'!$4:$4,0)-1),$M61),$N61),"NA"))</f>
        <v>0</v>
      </c>
      <c r="AM61" s="103" t="n">
        <f aca="true">IF($J61="","",IF(ISNUMBER(OFFSET('Data transformed'!$A$4,MATCH($A61,'Data transformed'!$A$5:$A$185,0),MATCH(AM$4,'Data transformed'!$4:$4,0)-1)), MIN(MAX(OFFSET('Data transformed'!$A$4,MATCH($A61,'Data transformed'!$A$5:$A$185,0),MATCH(AM$4,'Data transformed'!$4:$4,0)-1),$M61),$N61),"NA"))</f>
        <v>0</v>
      </c>
      <c r="AN61" s="103" t="n">
        <f aca="true">IF($J61="","",IF(ISNUMBER(OFFSET('Data transformed'!$A$4,MATCH($A61,'Data transformed'!$A$5:$A$185,0),MATCH(AN$4,'Data transformed'!$4:$4,0)-1)), MIN(MAX(OFFSET('Data transformed'!$A$4,MATCH($A61,'Data transformed'!$A$5:$A$185,0),MATCH(AN$4,'Data transformed'!$4:$4,0)-1),$M61),$N61),"NA"))</f>
        <v>0</v>
      </c>
      <c r="AO61" s="103" t="n">
        <f aca="true">IF($J61="","",IF(ISNUMBER(OFFSET('Data transformed'!$A$4,MATCH($A61,'Data transformed'!$A$5:$A$185,0),MATCH(AO$4,'Data transformed'!$4:$4,0)-1)), MIN(MAX(OFFSET('Data transformed'!$A$4,MATCH($A61,'Data transformed'!$A$5:$A$185,0),MATCH(AO$4,'Data transformed'!$4:$4,0)-1),$M61),$N61),"NA"))</f>
        <v>1</v>
      </c>
      <c r="AP61" s="103" t="n">
        <f aca="true">IF($J61="","",IF(ISNUMBER(OFFSET('Data transformed'!$A$4,MATCH($A61,'Data transformed'!$A$5:$A$185,0),MATCH(AP$4,'Data transformed'!$4:$4,0)-1)), MIN(MAX(OFFSET('Data transformed'!$A$4,MATCH($A61,'Data transformed'!$A$5:$A$185,0),MATCH(AP$4,'Data transformed'!$4:$4,0)-1),$M61),$N61),"NA"))</f>
        <v>1</v>
      </c>
      <c r="AQ61" s="103" t="n">
        <f aca="true">IF($J61="","",IF(ISNUMBER(OFFSET('Data transformed'!$A$4,MATCH($A61,'Data transformed'!$A$5:$A$185,0),MATCH(AQ$4,'Data transformed'!$4:$4,0)-1)), MIN(MAX(OFFSET('Data transformed'!$A$4,MATCH($A61,'Data transformed'!$A$5:$A$185,0),MATCH(AQ$4,'Data transformed'!$4:$4,0)-1),$M61),$N61),"NA"))</f>
        <v>0</v>
      </c>
      <c r="AR61" s="103" t="n">
        <f aca="true">IF($J61="","",IF(ISNUMBER(OFFSET('Data transformed'!$A$4,MATCH($A61,'Data transformed'!$A$5:$A$185,0),MATCH(AR$4,'Data transformed'!$4:$4,0)-1)), MIN(MAX(OFFSET('Data transformed'!$A$4,MATCH($A61,'Data transformed'!$A$5:$A$185,0),MATCH(AR$4,'Data transformed'!$4:$4,0)-1),$M61),$N61),"NA"))</f>
        <v>1</v>
      </c>
      <c r="AS61" s="103" t="n">
        <f aca="true">IF($J61="","",IF(ISNUMBER(OFFSET('Data transformed'!$A$4,MATCH($A61,'Data transformed'!$A$5:$A$185,0),MATCH(AS$4,'Data transformed'!$4:$4,0)-1)), MIN(MAX(OFFSET('Data transformed'!$A$4,MATCH($A61,'Data transformed'!$A$5:$A$185,0),MATCH(AS$4,'Data transformed'!$4:$4,0)-1),$M61),$N61),"NA"))</f>
        <v>2</v>
      </c>
      <c r="AT61" s="103" t="n">
        <f aca="true">IF($J61="","",IF(ISNUMBER(OFFSET('Data transformed'!$A$4,MATCH($A61,'Data transformed'!$A$5:$A$185,0),MATCH(AT$4,'Data transformed'!$4:$4,0)-1)), MIN(MAX(OFFSET('Data transformed'!$A$4,MATCH($A61,'Data transformed'!$A$5:$A$185,0),MATCH(AT$4,'Data transformed'!$4:$4,0)-1),$M61),$N61),"NA"))</f>
        <v>0</v>
      </c>
      <c r="AU61" s="103" t="n">
        <f aca="true">IF($J61="","",IF(ISNUMBER(OFFSET('Data transformed'!$A$4,MATCH($A61,'Data transformed'!$A$5:$A$185,0),MATCH(AU$4,'Data transformed'!$4:$4,0)-1)), MIN(MAX(OFFSET('Data transformed'!$A$4,MATCH($A61,'Data transformed'!$A$5:$A$185,0),MATCH(AU$4,'Data transformed'!$4:$4,0)-1),$M61),$N61),"NA"))</f>
        <v>0</v>
      </c>
      <c r="AV61" s="103" t="n">
        <f aca="true">IF($J61="","",IF(ISNUMBER(OFFSET('Data transformed'!$A$4,MATCH($A61,'Data transformed'!$A$5:$A$185,0),MATCH(AV$4,'Data transformed'!$4:$4,0)-1)), MIN(MAX(OFFSET('Data transformed'!$A$4,MATCH($A61,'Data transformed'!$A$5:$A$185,0),MATCH(AV$4,'Data transformed'!$4:$4,0)-1),$M61),$N61),"NA"))</f>
        <v>0</v>
      </c>
      <c r="AW61" s="103" t="n">
        <f aca="true">IF($J61="","",IF(ISNUMBER(OFFSET('Data transformed'!$A$4,MATCH($A61,'Data transformed'!$A$5:$A$185,0),MATCH(AW$4,'Data transformed'!$4:$4,0)-1)), MIN(MAX(OFFSET('Data transformed'!$A$4,MATCH($A61,'Data transformed'!$A$5:$A$185,0),MATCH(AW$4,'Data transformed'!$4:$4,0)-1),$M61),$N61),"NA"))</f>
        <v>0</v>
      </c>
      <c r="AX61" s="103" t="n">
        <f aca="true">IF($J61="","",IF(ISNUMBER(OFFSET('Data transformed'!$A$4,MATCH($A61,'Data transformed'!$A$5:$A$185,0),MATCH(AX$4,'Data transformed'!$4:$4,0)-1)), MIN(MAX(OFFSET('Data transformed'!$A$4,MATCH($A61,'Data transformed'!$A$5:$A$185,0),MATCH(AX$4,'Data transformed'!$4:$4,0)-1),$M61),$N61),"NA"))</f>
        <v>0</v>
      </c>
      <c r="AY61" s="103" t="n">
        <f aca="true">IF($J61="","",IF(ISNUMBER(OFFSET('Data transformed'!$A$4,MATCH($A61,'Data transformed'!$A$5:$A$185,0),MATCH(AY$4,'Data transformed'!$4:$4,0)-1)), MIN(MAX(OFFSET('Data transformed'!$A$4,MATCH($A61,'Data transformed'!$A$5:$A$185,0),MATCH(AY$4,'Data transformed'!$4:$4,0)-1),$M61),$N61),"NA"))</f>
        <v>2</v>
      </c>
      <c r="AZ61" s="103" t="n">
        <f aca="true">IF($J61="","",IF(ISNUMBER(OFFSET('Data transformed'!$A$4,MATCH($A61,'Data transformed'!$A$5:$A$185,0),MATCH(AZ$4,'Data transformed'!$4:$4,0)-1)), MIN(MAX(OFFSET('Data transformed'!$A$4,MATCH($A61,'Data transformed'!$A$5:$A$185,0),MATCH(AZ$4,'Data transformed'!$4:$4,0)-1),$M61),$N61),"NA"))</f>
        <v>1</v>
      </c>
      <c r="BA61" s="103" t="n">
        <f aca="true">IF($J61="","",IF(ISNUMBER(OFFSET('Data transformed'!$A$4,MATCH($A61,'Data transformed'!$A$5:$A$185,0),MATCH(BA$4,'Data transformed'!$4:$4,0)-1)), MIN(MAX(OFFSET('Data transformed'!$A$4,MATCH($A61,'Data transformed'!$A$5:$A$185,0),MATCH(BA$4,'Data transformed'!$4:$4,0)-1),$M61),$N61),"NA"))</f>
        <v>0</v>
      </c>
      <c r="BB61" s="103" t="n">
        <f aca="true">IF($J61="","",IF(ISNUMBER(OFFSET('Data transformed'!$A$4,MATCH($A61,'Data transformed'!$A$5:$A$185,0),MATCH(BB$4,'Data transformed'!$4:$4,0)-1)), MIN(MAX(OFFSET('Data transformed'!$A$4,MATCH($A61,'Data transformed'!$A$5:$A$185,0),MATCH(BB$4,'Data transformed'!$4:$4,0)-1),$M61),$N61),"NA"))</f>
        <v>2</v>
      </c>
      <c r="BC61" s="103" t="n">
        <f aca="true">IF($J61="","",IF(ISNUMBER(OFFSET('Data transformed'!$A$4,MATCH($A61,'Data transformed'!$A$5:$A$185,0),MATCH(BC$4,'Data transformed'!$4:$4,0)-1)), MIN(MAX(OFFSET('Data transformed'!$A$4,MATCH($A61,'Data transformed'!$A$5:$A$185,0),MATCH(BC$4,'Data transformed'!$4:$4,0)-1),$M61),$N61),"NA"))</f>
        <v>0</v>
      </c>
      <c r="BD61" s="103" t="n">
        <f aca="true">IF($J61="","",IF(ISNUMBER(OFFSET('Data transformed'!$A$4,MATCH($A61,'Data transformed'!$A$5:$A$185,0),MATCH(BD$4,'Data transformed'!$4:$4,0)-1)), MIN(MAX(OFFSET('Data transformed'!$A$4,MATCH($A61,'Data transformed'!$A$5:$A$185,0),MATCH(BD$4,'Data transformed'!$4:$4,0)-1),$M61),$N61),"NA"))</f>
        <v>2</v>
      </c>
      <c r="BE61" s="103" t="n">
        <f aca="true">IF($J61="","",IF(ISNUMBER(OFFSET('Data transformed'!$A$4,MATCH($A61,'Data transformed'!$A$5:$A$185,0),MATCH(BE$4,'Data transformed'!$4:$4,0)-1)), MIN(MAX(OFFSET('Data transformed'!$A$4,MATCH($A61,'Data transformed'!$A$5:$A$185,0),MATCH(BE$4,'Data transformed'!$4:$4,0)-1),$M61),$N61),"NA"))</f>
        <v>0</v>
      </c>
      <c r="BF61" s="103" t="n">
        <f aca="true">IF($J61="","",IF(ISNUMBER(OFFSET('Data transformed'!$A$4,MATCH($A61,'Data transformed'!$A$5:$A$185,0),MATCH(BF$4,'Data transformed'!$4:$4,0)-1)), MIN(MAX(OFFSET('Data transformed'!$A$4,MATCH($A61,'Data transformed'!$A$5:$A$185,0),MATCH(BF$4,'Data transformed'!$4:$4,0)-1),$M61),$N61),"NA"))</f>
        <v>2</v>
      </c>
      <c r="BG61" s="103" t="n">
        <f aca="true">IF($J61="","",IF(ISNUMBER(OFFSET('Data transformed'!$A$4,MATCH($A61,'Data transformed'!$A$5:$A$185,0),MATCH(BG$4,'Data transformed'!$4:$4,0)-1)), MIN(MAX(OFFSET('Data transformed'!$A$4,MATCH($A61,'Data transformed'!$A$5:$A$185,0),MATCH(BG$4,'Data transformed'!$4:$4,0)-1),$M61),$N61),"NA"))</f>
        <v>0</v>
      </c>
      <c r="BH61" s="103" t="n">
        <f aca="true">IF($J61="","",IF(ISNUMBER(OFFSET('Data transformed'!$A$4,MATCH($A61,'Data transformed'!$A$5:$A$185,0),MATCH(BH$4,'Data transformed'!$4:$4,0)-1)), MIN(MAX(OFFSET('Data transformed'!$A$4,MATCH($A61,'Data transformed'!$A$5:$A$185,0),MATCH(BH$4,'Data transformed'!$4:$4,0)-1),$M61),$N61),"NA"))</f>
        <v>0</v>
      </c>
      <c r="BI61" s="103" t="n">
        <f aca="true">IF($J61="","",IF(ISNUMBER(OFFSET('Data transformed'!$A$4,MATCH($A61,'Data transformed'!$A$5:$A$185,0),MATCH(BI$4,'Data transformed'!$4:$4,0)-1)), MIN(MAX(OFFSET('Data transformed'!$A$4,MATCH($A61,'Data transformed'!$A$5:$A$185,0),MATCH(BI$4,'Data transformed'!$4:$4,0)-1),$M61),$N61),"NA"))</f>
        <v>0</v>
      </c>
      <c r="BJ61" s="103" t="n">
        <f aca="true">IF($J61="","",IF(ISNUMBER(OFFSET('Data transformed'!$A$4,MATCH($A61,'Data transformed'!$A$5:$A$185,0),MATCH(BJ$4,'Data transformed'!$4:$4,0)-1)), MIN(MAX(OFFSET('Data transformed'!$A$4,MATCH($A61,'Data transformed'!$A$5:$A$185,0),MATCH(BJ$4,'Data transformed'!$4:$4,0)-1),$M61),$N61),"NA"))</f>
        <v>0</v>
      </c>
      <c r="BK61" s="103" t="n">
        <f aca="true">IF($J61="","",IF(ISNUMBER(OFFSET('Data transformed'!$A$4,MATCH($A61,'Data transformed'!$A$5:$A$185,0),MATCH(BK$4,'Data transformed'!$4:$4,0)-1)), MIN(MAX(OFFSET('Data transformed'!$A$4,MATCH($A61,'Data transformed'!$A$5:$A$185,0),MATCH(BK$4,'Data transformed'!$4:$4,0)-1),$M61),$N61),"NA"))</f>
        <v>0</v>
      </c>
      <c r="BL61" s="103" t="n">
        <f aca="true">IF($J61="","",IF(ISNUMBER(OFFSET('Data transformed'!$A$4,MATCH($A61,'Data transformed'!$A$5:$A$185,0),MATCH(BL$4,'Data transformed'!$4:$4,0)-1)), MIN(MAX(OFFSET('Data transformed'!$A$4,MATCH($A61,'Data transformed'!$A$5:$A$185,0),MATCH(BL$4,'Data transformed'!$4:$4,0)-1),$M61),$N61),"NA"))</f>
        <v>0</v>
      </c>
      <c r="BM61" s="103" t="n">
        <f aca="true">IF($J61="","",IF(ISNUMBER(OFFSET('Data transformed'!$A$4,MATCH($A61,'Data transformed'!$A$5:$A$185,0),MATCH(BM$4,'Data transformed'!$4:$4,0)-1)), MIN(MAX(OFFSET('Data transformed'!$A$4,MATCH($A61,'Data transformed'!$A$5:$A$185,0),MATCH(BM$4,'Data transformed'!$4:$4,0)-1),$M61),$N61),"NA"))</f>
        <v>0</v>
      </c>
      <c r="BN61" s="103" t="n">
        <f aca="true">IF($J61="","",IF(ISNUMBER(OFFSET('Data transformed'!$A$4,MATCH($A61,'Data transformed'!$A$5:$A$185,0),MATCH(BN$4,'Data transformed'!$4:$4,0)-1)), MIN(MAX(OFFSET('Data transformed'!$A$4,MATCH($A61,'Data transformed'!$A$5:$A$185,0),MATCH(BN$4,'Data transformed'!$4:$4,0)-1),$M61),$N61),"NA"))</f>
        <v>2</v>
      </c>
      <c r="BO61" s="103" t="n">
        <f aca="true">IF($J61="","",IF(ISNUMBER(OFFSET('Data transformed'!$A$4,MATCH($A61,'Data transformed'!$A$5:$A$185,0),MATCH(BO$4,'Data transformed'!$4:$4,0)-1)), MIN(MAX(OFFSET('Data transformed'!$A$4,MATCH($A61,'Data transformed'!$A$5:$A$185,0),MATCH(BO$4,'Data transformed'!$4:$4,0)-1),$M61),$N61),"NA"))</f>
        <v>0</v>
      </c>
      <c r="BP61" s="103" t="n">
        <f aca="true">IF($J61="","",IF(ISNUMBER(OFFSET('Data transformed'!$A$4,MATCH($A61,'Data transformed'!$A$5:$A$185,0),MATCH(BP$4,'Data transformed'!$4:$4,0)-1)), MIN(MAX(OFFSET('Data transformed'!$A$4,MATCH($A61,'Data transformed'!$A$5:$A$185,0),MATCH(BP$4,'Data transformed'!$4:$4,0)-1),$M61),$N61),"NA"))</f>
        <v>0</v>
      </c>
      <c r="BQ61" s="103" t="n">
        <f aca="true">IF($J61="","",IF(ISNUMBER(OFFSET('Data transformed'!$A$4,MATCH($A61,'Data transformed'!$A$5:$A$185,0),MATCH(BQ$4,'Data transformed'!$4:$4,0)-1)), MIN(MAX(OFFSET('Data transformed'!$A$4,MATCH($A61,'Data transformed'!$A$5:$A$185,0),MATCH(BQ$4,'Data transformed'!$4:$4,0)-1),$M61),$N61),"NA"))</f>
        <v>0</v>
      </c>
      <c r="BR61" s="103" t="n">
        <f aca="true">IF($J61="","",IF(ISNUMBER(OFFSET('Data transformed'!$A$4,MATCH($A61,'Data transformed'!$A$5:$A$185,0),MATCH(BR$4,'Data transformed'!$4:$4,0)-1)), MIN(MAX(OFFSET('Data transformed'!$A$4,MATCH($A61,'Data transformed'!$A$5:$A$185,0),MATCH(BR$4,'Data transformed'!$4:$4,0)-1),$M61),$N61),"NA"))</f>
        <v>1</v>
      </c>
      <c r="BS61" s="103" t="n">
        <f aca="true">IF($J61="","",IF(ISNUMBER(OFFSET('Data transformed'!$A$4,MATCH($A61,'Data transformed'!$A$5:$A$185,0),MATCH(BS$4,'Data transformed'!$4:$4,0)-1)), MIN(MAX(OFFSET('Data transformed'!$A$4,MATCH($A61,'Data transformed'!$A$5:$A$185,0),MATCH(BS$4,'Data transformed'!$4:$4,0)-1),$M61),$N61),"NA"))</f>
        <v>2</v>
      </c>
      <c r="BT61" s="103" t="n">
        <f aca="true">IF($J61="","",IF(ISNUMBER(OFFSET('Data transformed'!$A$4,MATCH($A61,'Data transformed'!$A$5:$A$185,0),MATCH(BT$4,'Data transformed'!$4:$4,0)-1)), MIN(MAX(OFFSET('Data transformed'!$A$4,MATCH($A61,'Data transformed'!$A$5:$A$185,0),MATCH(BT$4,'Data transformed'!$4:$4,0)-1),$M61),$N61),"NA"))</f>
        <v>1</v>
      </c>
      <c r="BU61" s="103" t="n">
        <f aca="true">IF($J61="","",IF(ISNUMBER(OFFSET('Data transformed'!$A$4,MATCH($A61,'Data transformed'!$A$5:$A$185,0),MATCH(BU$4,'Data transformed'!$4:$4,0)-1)), MIN(MAX(OFFSET('Data transformed'!$A$4,MATCH($A61,'Data transformed'!$A$5:$A$185,0),MATCH(BU$4,'Data transformed'!$4:$4,0)-1),$M61),$N61),"NA"))</f>
        <v>0</v>
      </c>
      <c r="BV61" s="103" t="n">
        <f aca="true">IF($J61="","",IF(ISNUMBER(OFFSET('Data transformed'!$A$4,MATCH($A61,'Data transformed'!$A$5:$A$185,0),MATCH(BV$4,'Data transformed'!$4:$4,0)-1)), MIN(MAX(OFFSET('Data transformed'!$A$4,MATCH($A61,'Data transformed'!$A$5:$A$185,0),MATCH(BV$4,'Data transformed'!$4:$4,0)-1),$M61),$N61),"NA"))</f>
        <v>0</v>
      </c>
      <c r="BW61" s="103" t="n">
        <f aca="true">IF($J61="","",IF(ISNUMBER(OFFSET('Data transformed'!$A$4,MATCH($A61,'Data transformed'!$A$5:$A$185,0),MATCH(BW$4,'Data transformed'!$4:$4,0)-1)), MIN(MAX(OFFSET('Data transformed'!$A$4,MATCH($A61,'Data transformed'!$A$5:$A$185,0),MATCH(BW$4,'Data transformed'!$4:$4,0)-1),$M61),$N61),"NA"))</f>
        <v>1</v>
      </c>
      <c r="BX61" s="103" t="n">
        <f aca="true">IF($J61="","",IF(ISNUMBER(OFFSET('Data transformed'!$A$4,MATCH($A61,'Data transformed'!$A$5:$A$185,0),MATCH(BX$4,'Data transformed'!$4:$4,0)-1)), MIN(MAX(OFFSET('Data transformed'!$A$4,MATCH($A61,'Data transformed'!$A$5:$A$185,0),MATCH(BX$4,'Data transformed'!$4:$4,0)-1),$M61),$N61),"NA"))</f>
        <v>0</v>
      </c>
      <c r="BY61" s="103" t="n">
        <f aca="true">IF($J61="","",IF(ISNUMBER(OFFSET('Data transformed'!$A$4,MATCH($A61,'Data transformed'!$A$5:$A$185,0),MATCH(BY$4,'Data transformed'!$4:$4,0)-1)), MIN(MAX(OFFSET('Data transformed'!$A$4,MATCH($A61,'Data transformed'!$A$5:$A$185,0),MATCH(BY$4,'Data transformed'!$4:$4,0)-1),$M61),$N61),"NA"))</f>
        <v>0</v>
      </c>
      <c r="BZ61" s="103" t="n">
        <f aca="true">IF($J61="","",IF(ISNUMBER(OFFSET('Data transformed'!$A$4,MATCH($A61,'Data transformed'!$A$5:$A$185,0),MATCH(BZ$4,'Data transformed'!$4:$4,0)-1)), MIN(MAX(OFFSET('Data transformed'!$A$4,MATCH($A61,'Data transformed'!$A$5:$A$185,0),MATCH(BZ$4,'Data transformed'!$4:$4,0)-1),$M61),$N61),"NA"))</f>
        <v>0</v>
      </c>
      <c r="CA61" s="103" t="n">
        <f aca="true">IF($J61="","",IF(ISNUMBER(OFFSET('Data transformed'!$A$4,MATCH($A61,'Data transformed'!$A$5:$A$185,0),MATCH(CA$4,'Data transformed'!$4:$4,0)-1)), MIN(MAX(OFFSET('Data transformed'!$A$4,MATCH($A61,'Data transformed'!$A$5:$A$185,0),MATCH(CA$4,'Data transformed'!$4:$4,0)-1),$M61),$N61),"NA"))</f>
        <v>0</v>
      </c>
      <c r="CB61" s="103" t="n">
        <f aca="true">IF($J61="","",IF(ISNUMBER(OFFSET('Data transformed'!$A$4,MATCH($A61,'Data transformed'!$A$5:$A$185,0),MATCH(CB$4,'Data transformed'!$4:$4,0)-1)), MIN(MAX(OFFSET('Data transformed'!$A$4,MATCH($A61,'Data transformed'!$A$5:$A$185,0),MATCH(CB$4,'Data transformed'!$4:$4,0)-1),$M61),$N61),"NA"))</f>
        <v>0</v>
      </c>
      <c r="CC61" s="103" t="n">
        <f aca="true">IF($J61="","",IF(ISNUMBER(OFFSET('Data transformed'!$A$4,MATCH($A61,'Data transformed'!$A$5:$A$185,0),MATCH(CC$4,'Data transformed'!$4:$4,0)-1)), MIN(MAX(OFFSET('Data transformed'!$A$4,MATCH($A61,'Data transformed'!$A$5:$A$185,0),MATCH(CC$4,'Data transformed'!$4:$4,0)-1),$M61),$N61),"NA"))</f>
        <v>0</v>
      </c>
      <c r="CD61" s="103" t="n">
        <f aca="true">IF($J61="","",IF(ISNUMBER(OFFSET('Data transformed'!$A$4,MATCH($A61,'Data transformed'!$A$5:$A$185,0),MATCH(CD$4,'Data transformed'!$4:$4,0)-1)), MIN(MAX(OFFSET('Data transformed'!$A$4,MATCH($A61,'Data transformed'!$A$5:$A$185,0),MATCH(CD$4,'Data transformed'!$4:$4,0)-1),$M61),$N61),"NA"))</f>
        <v>0</v>
      </c>
      <c r="CE61" s="103" t="n">
        <f aca="true">IF($J61="","",IF(ISNUMBER(OFFSET('Data transformed'!$A$4,MATCH($A61,'Data transformed'!$A$5:$A$185,0),MATCH(CE$4,'Data transformed'!$4:$4,0)-1)), MIN(MAX(OFFSET('Data transformed'!$A$4,MATCH($A61,'Data transformed'!$A$5:$A$185,0),MATCH(CE$4,'Data transformed'!$4:$4,0)-1),$M61),$N61),"NA"))</f>
        <v>0</v>
      </c>
      <c r="CF61" s="103" t="n">
        <f aca="true">IF($J61="","",IF(ISNUMBER(OFFSET('Data transformed'!$A$4,MATCH($A61,'Data transformed'!$A$5:$A$185,0),MATCH(CF$4,'Data transformed'!$4:$4,0)-1)), MIN(MAX(OFFSET('Data transformed'!$A$4,MATCH($A61,'Data transformed'!$A$5:$A$185,0),MATCH(CF$4,'Data transformed'!$4:$4,0)-1),$M61),$N61),"NA"))</f>
        <v>0</v>
      </c>
      <c r="CG61" s="103" t="n">
        <f aca="true">IF($J61="","",IF(ISNUMBER(OFFSET('Data transformed'!$A$4,MATCH($A61,'Data transformed'!$A$5:$A$185,0),MATCH(CG$4,'Data transformed'!$4:$4,0)-1)), MIN(MAX(OFFSET('Data transformed'!$A$4,MATCH($A61,'Data transformed'!$A$5:$A$185,0),MATCH(CG$4,'Data transformed'!$4:$4,0)-1),$M61),$N61),"NA"))</f>
        <v>2</v>
      </c>
      <c r="CH61" s="103" t="n">
        <f aca="true">IF($J61="","",IF(ISNUMBER(OFFSET('Data transformed'!$A$4,MATCH($A61,'Data transformed'!$A$5:$A$185,0),MATCH(CH$4,'Data transformed'!$4:$4,0)-1)), MIN(MAX(OFFSET('Data transformed'!$A$4,MATCH($A61,'Data transformed'!$A$5:$A$185,0),MATCH(CH$4,'Data transformed'!$4:$4,0)-1),$M61),$N61),"NA"))</f>
        <v>1</v>
      </c>
      <c r="CI61" s="103" t="n">
        <f aca="true">IF($J61="","",IF(ISNUMBER(OFFSET('Data transformed'!$A$4,MATCH($A61,'Data transformed'!$A$5:$A$185,0),MATCH(CI$4,'Data transformed'!$4:$4,0)-1)), MIN(MAX(OFFSET('Data transformed'!$A$4,MATCH($A61,'Data transformed'!$A$5:$A$185,0),MATCH(CI$4,'Data transformed'!$4:$4,0)-1),$M61),$N61),"NA"))</f>
        <v>0</v>
      </c>
      <c r="CJ61" s="103" t="n">
        <f aca="true">IF($J61="","",IF(ISNUMBER(OFFSET('Data transformed'!$A$4,MATCH($A61,'Data transformed'!$A$5:$A$185,0),MATCH(CJ$4,'Data transformed'!$4:$4,0)-1)), MIN(MAX(OFFSET('Data transformed'!$A$4,MATCH($A61,'Data transformed'!$A$5:$A$185,0),MATCH(CJ$4,'Data transformed'!$4:$4,0)-1),$M61),$N61),"NA"))</f>
        <v>0</v>
      </c>
      <c r="CK61" s="103" t="n">
        <f aca="true">IF($J61="","",IF(ISNUMBER(OFFSET('Data transformed'!$A$4,MATCH($A61,'Data transformed'!$A$5:$A$185,0),MATCH(CK$4,'Data transformed'!$4:$4,0)-1)), MIN(MAX(OFFSET('Data transformed'!$A$4,MATCH($A61,'Data transformed'!$A$5:$A$185,0),MATCH(CK$4,'Data transformed'!$4:$4,0)-1),$M61),$N61),"NA"))</f>
        <v>0</v>
      </c>
      <c r="CL61" s="103" t="n">
        <f aca="true">IF($J61="","",IF(ISNUMBER(OFFSET('Data transformed'!$A$4,MATCH($A61,'Data transformed'!$A$5:$A$185,0),MATCH(CL$4,'Data transformed'!$4:$4,0)-1)), MIN(MAX(OFFSET('Data transformed'!$A$4,MATCH($A61,'Data transformed'!$A$5:$A$185,0),MATCH(CL$4,'Data transformed'!$4:$4,0)-1),$M61),$N61),"NA"))</f>
        <v>0</v>
      </c>
      <c r="CM61" s="103" t="n">
        <f aca="true">IF($J61="","",IF(ISNUMBER(OFFSET('Data transformed'!$A$4,MATCH($A61,'Data transformed'!$A$5:$A$185,0),MATCH(CM$4,'Data transformed'!$4:$4,0)-1)), MIN(MAX(OFFSET('Data transformed'!$A$4,MATCH($A61,'Data transformed'!$A$5:$A$185,0),MATCH(CM$4,'Data transformed'!$4:$4,0)-1),$M61),$N61),"NA"))</f>
        <v>0</v>
      </c>
      <c r="CN61" s="103" t="n">
        <f aca="true">IF($J61="","",IF(ISNUMBER(OFFSET('Data transformed'!$A$4,MATCH($A61,'Data transformed'!$A$5:$A$185,0),MATCH(CN$4,'Data transformed'!$4:$4,0)-1)), MIN(MAX(OFFSET('Data transformed'!$A$4,MATCH($A61,'Data transformed'!$A$5:$A$185,0),MATCH(CN$4,'Data transformed'!$4:$4,0)-1),$M61),$N61),"NA"))</f>
        <v>0</v>
      </c>
      <c r="CO61" s="103" t="n">
        <f aca="true">IF($J61="","",IF(ISNUMBER(OFFSET('Data transformed'!$A$4,MATCH($A61,'Data transformed'!$A$5:$A$185,0),MATCH(CO$4,'Data transformed'!$4:$4,0)-1)), MIN(MAX(OFFSET('Data transformed'!$A$4,MATCH($A61,'Data transformed'!$A$5:$A$185,0),MATCH(CO$4,'Data transformed'!$4:$4,0)-1),$M61),$N61),"NA"))</f>
        <v>0</v>
      </c>
      <c r="CP61" s="103" t="n">
        <f aca="true">IF($J61="","",IF(ISNUMBER(OFFSET('Data transformed'!$A$4,MATCH($A61,'Data transformed'!$A$5:$A$185,0),MATCH(CP$4,'Data transformed'!$4:$4,0)-1)), MIN(MAX(OFFSET('Data transformed'!$A$4,MATCH($A61,'Data transformed'!$A$5:$A$185,0),MATCH(CP$4,'Data transformed'!$4:$4,0)-1),$M61),$N61),"NA"))</f>
        <v>0</v>
      </c>
      <c r="CQ61" s="103" t="n">
        <f aca="true">IF($J61="","",IF(ISNUMBER(OFFSET('Data transformed'!$A$4,MATCH($A61,'Data transformed'!$A$5:$A$185,0),MATCH(CQ$4,'Data transformed'!$4:$4,0)-1)), MIN(MAX(OFFSET('Data transformed'!$A$4,MATCH($A61,'Data transformed'!$A$5:$A$185,0),MATCH(CQ$4,'Data transformed'!$4:$4,0)-1),$M61),$N61),"NA"))</f>
        <v>0</v>
      </c>
      <c r="CR61" s="103" t="n">
        <f aca="true">IF($J61="","",IF(ISNUMBER(OFFSET('Data transformed'!$A$4,MATCH($A61,'Data transformed'!$A$5:$A$185,0),MATCH(CR$4,'Data transformed'!$4:$4,0)-1)), MIN(MAX(OFFSET('Data transformed'!$A$4,MATCH($A61,'Data transformed'!$A$5:$A$185,0),MATCH(CR$4,'Data transformed'!$4:$4,0)-1),$M61),$N61),"NA"))</f>
        <v>0</v>
      </c>
      <c r="CS61" s="103" t="n">
        <f aca="true">IF($J61="","",IF(ISNUMBER(OFFSET('Data transformed'!$A$4,MATCH($A61,'Data transformed'!$A$5:$A$185,0),MATCH(CS$4,'Data transformed'!$4:$4,0)-1)), MIN(MAX(OFFSET('Data transformed'!$A$4,MATCH($A61,'Data transformed'!$A$5:$A$185,0),MATCH(CS$4,'Data transformed'!$4:$4,0)-1),$M61),$N61),"NA"))</f>
        <v>0</v>
      </c>
      <c r="CT61" s="103" t="n">
        <f aca="true">IF($J61="","",IF(ISNUMBER(OFFSET('Data transformed'!$A$4,MATCH($A61,'Data transformed'!$A$5:$A$185,0),MATCH(CT$4,'Data transformed'!$4:$4,0)-1)), MIN(MAX(OFFSET('Data transformed'!$A$4,MATCH($A61,'Data transformed'!$A$5:$A$185,0),MATCH(CT$4,'Data transformed'!$4:$4,0)-1),$M61),$N61),"NA"))</f>
        <v>0</v>
      </c>
      <c r="CU61" s="103" t="n">
        <f aca="true">IF($J61="","",IF(ISNUMBER(OFFSET('Data transformed'!$A$4,MATCH($A61,'Data transformed'!$A$5:$A$185,0),MATCH(CU$4,'Data transformed'!$4:$4,0)-1)), MIN(MAX(OFFSET('Data transformed'!$A$4,MATCH($A61,'Data transformed'!$A$5:$A$185,0),MATCH(CU$4,'Data transformed'!$4:$4,0)-1),$M61),$N61),"NA"))</f>
        <v>0</v>
      </c>
    </row>
    <row r="62" s="103" customFormat="true" ht="15.5" hidden="false" customHeight="false" outlineLevel="0" collapsed="false">
      <c r="A62" s="107" t="n">
        <v>2300</v>
      </c>
      <c r="B62" s="107" t="n">
        <v>2</v>
      </c>
      <c r="C62" s="103" t="str">
        <f aca="true">IF(ISBLANK(OFFSET('Raw Data'!$A$3,MATCH($A62,'Raw Data'!$B$4:$B$185,0),MATCH(C$4,'Raw Data'!$3:$3,0)-1)),"",OFFSET('Raw Data'!$A$3,MATCH($A62,'Raw Data'!$B$4:$B$185,0),MATCH(C$4,'Raw Data'!$3:$3,0)-1))</f>
        <v/>
      </c>
      <c r="D62" s="103" t="str">
        <f aca="true">IF(ISBLANK(OFFSET('Raw Data'!$A$3,MATCH($A62,'Raw Data'!$B$4:$B$185,0),MATCH(D$4,'Raw Data'!$3:$3,0)-1)),"",OFFSET('Raw Data'!$A$3,MATCH($A62,'Raw Data'!$B$4:$B$185,0),MATCH(D$4,'Raw Data'!$3:$3,0)-1))</f>
        <v>Enforcement and access to justice</v>
      </c>
      <c r="E62" s="103" t="str">
        <f aca="true">IF(ISBLANK(OFFSET('Raw Data'!$A$3,MATCH($A62,'Raw Data'!$B$4:$B$185,0),MATCH(E$4,'Raw Data'!$3:$3,0)-1)),"",OFFSET('Raw Data'!$A$3,MATCH($A62,'Raw Data'!$B$4:$B$185,0),MATCH(E$4,'Raw Data'!$3:$3,0)-1))</f>
        <v>Access to Justice is critical. Consumer protection instruments must be accessible and properly enforced. They must also protect the economic interests of all consumers. This indicator tests access to and strength of enforcement mechanisms.</v>
      </c>
      <c r="J62" s="103" t="e">
        <f aca="true" t="array" ref="J62:J62">IFERROR(_xlfn.QUARTILE.INC(IF(ISNUMBER(OFFSET('Data transformed'!$N$4,MATCH('outliers treatment'!$A62,'Data transformed'!$A$5:$A$185),1,1,COUNTA('Data transformed'!$O$4:$CX$4))),OFFSET('Data transformed'!$N$4,MATCH('outliers treatment'!$A62,'Data transformed'!$A$5:$A$185),1,1,COUNTA('Data transformed'!$O$4:$CX$4))),1),"")</f>
        <v>#N/A</v>
      </c>
      <c r="K62" s="103" t="e">
        <f aca="true" t="array" ref="K62:K62">IFERROR(_xlfn.QUARTILE.INC(IF(ISNUMBER(OFFSET('Data transformed'!$N$4,MATCH('outliers treatment'!$A62,'Data transformed'!$A$5:$A$185),1,1,COUNTA('Data transformed'!$O$4:$CX$4))),OFFSET('Data transformed'!$N$4,MATCH('outliers treatment'!$A62,'Data transformed'!$A$5:$A$185),1,1,COUNTA('Data transformed'!$O$4:$CX$4))),3),"")</f>
        <v>#N/A</v>
      </c>
      <c r="L62" s="103" t="str">
        <f aca="false">IFERROR(K62-J62,"")</f>
        <v/>
      </c>
      <c r="P62" s="105" t="str">
        <f aca="false" t="array" ref="P62:P62">IFERROR(SKEW(IF(ISNUMBER(T62:CU62),T62:CU62,"")),"")</f>
        <v/>
      </c>
      <c r="Q62" s="103" t="n">
        <f aca="true">IF(ISBLANK(OFFSET('Data above threshold'!$A$4,MATCH('Data above threshold'!$A61,'Data above threshold'!$A$5:$A$185,0),MATCH('Data above threshold'!N$4,'Data above threshold'!$4:$4,0)-1)),1,OFFSET('Data above threshold'!$A$4,MATCH('Data above threshold'!$A61,'Data above threshold'!$A$5:$A$185,0),MATCH('Data above threshold'!N$4,'Data above threshold'!$4:$4,0)-1))</f>
        <v>1</v>
      </c>
      <c r="R62" s="103" t="e">
        <f aca="false">IF($J62="","",COUNTIF(T62:CU62,M62)+ COUNTIF(T62:CQ62,N62))</f>
        <v>#N/A</v>
      </c>
      <c r="S62" s="106" t="str">
        <f aca="false" t="array" ref="S62:S62">IF(B62&lt;4,"",1-IFERROR(SUM(ISNUMBER(T62:CU62)*(1-$T$3:$CU$3))/COUNTIF($T$3:$CU$3,0),0))</f>
        <v/>
      </c>
      <c r="T62" s="103" t="str">
        <f aca="true">IF($J62="","",IF(ISNUMBER(OFFSET('Data transformed'!$A$4,MATCH($A62,'Data transformed'!$A$5:$A$185,0),MATCH(T$4,'Data transformed'!$4:$4,0)-1)), MIN(MAX(OFFSET('Data transformed'!$A$4,MATCH($A62,'Data transformed'!$A$5:$A$185,0),MATCH(T$4,'Data transformed'!$4:$4,0)-1),$M62),$N62),"NA"))</f>
        <v>NA</v>
      </c>
      <c r="U62" s="103" t="str">
        <f aca="true">IF($J62="","",IF(ISNUMBER(OFFSET('Data transformed'!$A$4,MATCH($A62,'Data transformed'!$A$5:$A$185,0),MATCH(U$4,'Data transformed'!$4:$4,0)-1)), MIN(MAX(OFFSET('Data transformed'!$A$4,MATCH($A62,'Data transformed'!$A$5:$A$185,0),MATCH(U$4,'Data transformed'!$4:$4,0)-1),$M62),$N62),"NA"))</f>
        <v>NA</v>
      </c>
      <c r="V62" s="103" t="str">
        <f aca="true">IF($J62="","",IF(ISNUMBER(OFFSET('Data transformed'!$A$4,MATCH($A62,'Data transformed'!$A$5:$A$185,0),MATCH(V$4,'Data transformed'!$4:$4,0)-1)), MIN(MAX(OFFSET('Data transformed'!$A$4,MATCH($A62,'Data transformed'!$A$5:$A$185,0),MATCH(V$4,'Data transformed'!$4:$4,0)-1),$M62),$N62),"NA"))</f>
        <v>NA</v>
      </c>
      <c r="W62" s="103" t="str">
        <f aca="true">IF($J62="","",IF(ISNUMBER(OFFSET('Data transformed'!$A$4,MATCH($A62,'Data transformed'!$A$5:$A$185,0),MATCH(W$4,'Data transformed'!$4:$4,0)-1)), MIN(MAX(OFFSET('Data transformed'!$A$4,MATCH($A62,'Data transformed'!$A$5:$A$185,0),MATCH(W$4,'Data transformed'!$4:$4,0)-1),$M62),$N62),"NA"))</f>
        <v>NA</v>
      </c>
      <c r="X62" s="103" t="str">
        <f aca="true">IF($J62="","",IF(ISNUMBER(OFFSET('Data transformed'!$A$4,MATCH($A62,'Data transformed'!$A$5:$A$185,0),MATCH(X$4,'Data transformed'!$4:$4,0)-1)), MIN(MAX(OFFSET('Data transformed'!$A$4,MATCH($A62,'Data transformed'!$A$5:$A$185,0),MATCH(X$4,'Data transformed'!$4:$4,0)-1),$M62),$N62),"NA"))</f>
        <v>NA</v>
      </c>
      <c r="Y62" s="103" t="str">
        <f aca="true">IF($J62="","",IF(ISNUMBER(OFFSET('Data transformed'!$A$4,MATCH($A62,'Data transformed'!$A$5:$A$185,0),MATCH(Y$4,'Data transformed'!$4:$4,0)-1)), MIN(MAX(OFFSET('Data transformed'!$A$4,MATCH($A62,'Data transformed'!$A$5:$A$185,0),MATCH(Y$4,'Data transformed'!$4:$4,0)-1),$M62),$N62),"NA"))</f>
        <v>NA</v>
      </c>
      <c r="Z62" s="103" t="str">
        <f aca="true">IF($J62="","",IF(ISNUMBER(OFFSET('Data transformed'!$A$4,MATCH($A62,'Data transformed'!$A$5:$A$185,0),MATCH(Z$4,'Data transformed'!$4:$4,0)-1)), MIN(MAX(OFFSET('Data transformed'!$A$4,MATCH($A62,'Data transformed'!$A$5:$A$185,0),MATCH(Z$4,'Data transformed'!$4:$4,0)-1),$M62),$N62),"NA"))</f>
        <v>NA</v>
      </c>
      <c r="AA62" s="103" t="str">
        <f aca="true">IF($J62="","",IF(ISNUMBER(OFFSET('Data transformed'!$A$4,MATCH($A62,'Data transformed'!$A$5:$A$185,0),MATCH(AA$4,'Data transformed'!$4:$4,0)-1)), MIN(MAX(OFFSET('Data transformed'!$A$4,MATCH($A62,'Data transformed'!$A$5:$A$185,0),MATCH(AA$4,'Data transformed'!$4:$4,0)-1),$M62),$N62),"NA"))</f>
        <v>NA</v>
      </c>
      <c r="AB62" s="103" t="str">
        <f aca="true">IF($J62="","",IF(ISNUMBER(OFFSET('Data transformed'!$A$4,MATCH($A62,'Data transformed'!$A$5:$A$185,0),MATCH(AB$4,'Data transformed'!$4:$4,0)-1)), MIN(MAX(OFFSET('Data transformed'!$A$4,MATCH($A62,'Data transformed'!$A$5:$A$185,0),MATCH(AB$4,'Data transformed'!$4:$4,0)-1),$M62),$N62),"NA"))</f>
        <v>NA</v>
      </c>
      <c r="AC62" s="103" t="str">
        <f aca="true">IF($J62="","",IF(ISNUMBER(OFFSET('Data transformed'!$A$4,MATCH($A62,'Data transformed'!$A$5:$A$185,0),MATCH(AC$4,'Data transformed'!$4:$4,0)-1)), MIN(MAX(OFFSET('Data transformed'!$A$4,MATCH($A62,'Data transformed'!$A$5:$A$185,0),MATCH(AC$4,'Data transformed'!$4:$4,0)-1),$M62),$N62),"NA"))</f>
        <v>NA</v>
      </c>
      <c r="AD62" s="103" t="str">
        <f aca="true">IF($J62="","",IF(ISNUMBER(OFFSET('Data transformed'!$A$4,MATCH($A62,'Data transformed'!$A$5:$A$185,0),MATCH(AD$4,'Data transformed'!$4:$4,0)-1)), MIN(MAX(OFFSET('Data transformed'!$A$4,MATCH($A62,'Data transformed'!$A$5:$A$185,0),MATCH(AD$4,'Data transformed'!$4:$4,0)-1),$M62),$N62),"NA"))</f>
        <v>NA</v>
      </c>
      <c r="AE62" s="103" t="str">
        <f aca="true">IF($J62="","",IF(ISNUMBER(OFFSET('Data transformed'!$A$4,MATCH($A62,'Data transformed'!$A$5:$A$185,0),MATCH(AE$4,'Data transformed'!$4:$4,0)-1)), MIN(MAX(OFFSET('Data transformed'!$A$4,MATCH($A62,'Data transformed'!$A$5:$A$185,0),MATCH(AE$4,'Data transformed'!$4:$4,0)-1),$M62),$N62),"NA"))</f>
        <v>NA</v>
      </c>
      <c r="AF62" s="103" t="str">
        <f aca="true">IF($J62="","",IF(ISNUMBER(OFFSET('Data transformed'!$A$4,MATCH($A62,'Data transformed'!$A$5:$A$185,0),MATCH(AF$4,'Data transformed'!$4:$4,0)-1)), MIN(MAX(OFFSET('Data transformed'!$A$4,MATCH($A62,'Data transformed'!$A$5:$A$185,0),MATCH(AF$4,'Data transformed'!$4:$4,0)-1),$M62),$N62),"NA"))</f>
        <v>NA</v>
      </c>
      <c r="AG62" s="103" t="str">
        <f aca="true">IF($J62="","",IF(ISNUMBER(OFFSET('Data transformed'!$A$4,MATCH($A62,'Data transformed'!$A$5:$A$185,0),MATCH(AG$4,'Data transformed'!$4:$4,0)-1)), MIN(MAX(OFFSET('Data transformed'!$A$4,MATCH($A62,'Data transformed'!$A$5:$A$185,0),MATCH(AG$4,'Data transformed'!$4:$4,0)-1),$M62),$N62),"NA"))</f>
        <v>NA</v>
      </c>
      <c r="AH62" s="103" t="str">
        <f aca="true">IF($J62="","",IF(ISNUMBER(OFFSET('Data transformed'!$A$4,MATCH($A62,'Data transformed'!$A$5:$A$185,0),MATCH(AH$4,'Data transformed'!$4:$4,0)-1)), MIN(MAX(OFFSET('Data transformed'!$A$4,MATCH($A62,'Data transformed'!$A$5:$A$185,0),MATCH(AH$4,'Data transformed'!$4:$4,0)-1),$M62),$N62),"NA"))</f>
        <v>NA</v>
      </c>
      <c r="AI62" s="103" t="str">
        <f aca="true">IF($J62="","",IF(ISNUMBER(OFFSET('Data transformed'!$A$4,MATCH($A62,'Data transformed'!$A$5:$A$185,0),MATCH(AI$4,'Data transformed'!$4:$4,0)-1)), MIN(MAX(OFFSET('Data transformed'!$A$4,MATCH($A62,'Data transformed'!$A$5:$A$185,0),MATCH(AI$4,'Data transformed'!$4:$4,0)-1),$M62),$N62),"NA"))</f>
        <v>NA</v>
      </c>
      <c r="AJ62" s="103" t="str">
        <f aca="true">IF($J62="","",IF(ISNUMBER(OFFSET('Data transformed'!$A$4,MATCH($A62,'Data transformed'!$A$5:$A$185,0),MATCH(AJ$4,'Data transformed'!$4:$4,0)-1)), MIN(MAX(OFFSET('Data transformed'!$A$4,MATCH($A62,'Data transformed'!$A$5:$A$185,0),MATCH(AJ$4,'Data transformed'!$4:$4,0)-1),$M62),$N62),"NA"))</f>
        <v>NA</v>
      </c>
      <c r="AK62" s="103" t="str">
        <f aca="true">IF($J62="","",IF(ISNUMBER(OFFSET('Data transformed'!$A$4,MATCH($A62,'Data transformed'!$A$5:$A$185,0),MATCH(AK$4,'Data transformed'!$4:$4,0)-1)), MIN(MAX(OFFSET('Data transformed'!$A$4,MATCH($A62,'Data transformed'!$A$5:$A$185,0),MATCH(AK$4,'Data transformed'!$4:$4,0)-1),$M62),$N62),"NA"))</f>
        <v>NA</v>
      </c>
      <c r="AL62" s="103" t="str">
        <f aca="true">IF($J62="","",IF(ISNUMBER(OFFSET('Data transformed'!$A$4,MATCH($A62,'Data transformed'!$A$5:$A$185,0),MATCH(AL$4,'Data transformed'!$4:$4,0)-1)), MIN(MAX(OFFSET('Data transformed'!$A$4,MATCH($A62,'Data transformed'!$A$5:$A$185,0),MATCH(AL$4,'Data transformed'!$4:$4,0)-1),$M62),$N62),"NA"))</f>
        <v>NA</v>
      </c>
      <c r="AM62" s="103" t="str">
        <f aca="true">IF($J62="","",IF(ISNUMBER(OFFSET('Data transformed'!$A$4,MATCH($A62,'Data transformed'!$A$5:$A$185,0),MATCH(AM$4,'Data transformed'!$4:$4,0)-1)), MIN(MAX(OFFSET('Data transformed'!$A$4,MATCH($A62,'Data transformed'!$A$5:$A$185,0),MATCH(AM$4,'Data transformed'!$4:$4,0)-1),$M62),$N62),"NA"))</f>
        <v>NA</v>
      </c>
      <c r="AN62" s="103" t="str">
        <f aca="true">IF($J62="","",IF(ISNUMBER(OFFSET('Data transformed'!$A$4,MATCH($A62,'Data transformed'!$A$5:$A$185,0),MATCH(AN$4,'Data transformed'!$4:$4,0)-1)), MIN(MAX(OFFSET('Data transformed'!$A$4,MATCH($A62,'Data transformed'!$A$5:$A$185,0),MATCH(AN$4,'Data transformed'!$4:$4,0)-1),$M62),$N62),"NA"))</f>
        <v>NA</v>
      </c>
      <c r="AO62" s="103" t="str">
        <f aca="true">IF($J62="","",IF(ISNUMBER(OFFSET('Data transformed'!$A$4,MATCH($A62,'Data transformed'!$A$5:$A$185,0),MATCH(AO$4,'Data transformed'!$4:$4,0)-1)), MIN(MAX(OFFSET('Data transformed'!$A$4,MATCH($A62,'Data transformed'!$A$5:$A$185,0),MATCH(AO$4,'Data transformed'!$4:$4,0)-1),$M62),$N62),"NA"))</f>
        <v>NA</v>
      </c>
      <c r="AP62" s="103" t="str">
        <f aca="true">IF($J62="","",IF(ISNUMBER(OFFSET('Data transformed'!$A$4,MATCH($A62,'Data transformed'!$A$5:$A$185,0),MATCH(AP$4,'Data transformed'!$4:$4,0)-1)), MIN(MAX(OFFSET('Data transformed'!$A$4,MATCH($A62,'Data transformed'!$A$5:$A$185,0),MATCH(AP$4,'Data transformed'!$4:$4,0)-1),$M62),$N62),"NA"))</f>
        <v>NA</v>
      </c>
      <c r="AQ62" s="103" t="str">
        <f aca="true">IF($J62="","",IF(ISNUMBER(OFFSET('Data transformed'!$A$4,MATCH($A62,'Data transformed'!$A$5:$A$185,0),MATCH(AQ$4,'Data transformed'!$4:$4,0)-1)), MIN(MAX(OFFSET('Data transformed'!$A$4,MATCH($A62,'Data transformed'!$A$5:$A$185,0),MATCH(AQ$4,'Data transformed'!$4:$4,0)-1),$M62),$N62),"NA"))</f>
        <v>NA</v>
      </c>
      <c r="AR62" s="103" t="str">
        <f aca="true">IF($J62="","",IF(ISNUMBER(OFFSET('Data transformed'!$A$4,MATCH($A62,'Data transformed'!$A$5:$A$185,0),MATCH(AR$4,'Data transformed'!$4:$4,0)-1)), MIN(MAX(OFFSET('Data transformed'!$A$4,MATCH($A62,'Data transformed'!$A$5:$A$185,0),MATCH(AR$4,'Data transformed'!$4:$4,0)-1),$M62),$N62),"NA"))</f>
        <v>NA</v>
      </c>
      <c r="AS62" s="103" t="str">
        <f aca="true">IF($J62="","",IF(ISNUMBER(OFFSET('Data transformed'!$A$4,MATCH($A62,'Data transformed'!$A$5:$A$185,0),MATCH(AS$4,'Data transformed'!$4:$4,0)-1)), MIN(MAX(OFFSET('Data transformed'!$A$4,MATCH($A62,'Data transformed'!$A$5:$A$185,0),MATCH(AS$4,'Data transformed'!$4:$4,0)-1),$M62),$N62),"NA"))</f>
        <v>NA</v>
      </c>
      <c r="AT62" s="103" t="str">
        <f aca="true">IF($J62="","",IF(ISNUMBER(OFFSET('Data transformed'!$A$4,MATCH($A62,'Data transformed'!$A$5:$A$185,0),MATCH(AT$4,'Data transformed'!$4:$4,0)-1)), MIN(MAX(OFFSET('Data transformed'!$A$4,MATCH($A62,'Data transformed'!$A$5:$A$185,0),MATCH(AT$4,'Data transformed'!$4:$4,0)-1),$M62),$N62),"NA"))</f>
        <v>NA</v>
      </c>
      <c r="AU62" s="103" t="str">
        <f aca="true">IF($J62="","",IF(ISNUMBER(OFFSET('Data transformed'!$A$4,MATCH($A62,'Data transformed'!$A$5:$A$185,0),MATCH(AU$4,'Data transformed'!$4:$4,0)-1)), MIN(MAX(OFFSET('Data transformed'!$A$4,MATCH($A62,'Data transformed'!$A$5:$A$185,0),MATCH(AU$4,'Data transformed'!$4:$4,0)-1),$M62),$N62),"NA"))</f>
        <v>NA</v>
      </c>
      <c r="AV62" s="103" t="str">
        <f aca="true">IF($J62="","",IF(ISNUMBER(OFFSET('Data transformed'!$A$4,MATCH($A62,'Data transformed'!$A$5:$A$185,0),MATCH(AV$4,'Data transformed'!$4:$4,0)-1)), MIN(MAX(OFFSET('Data transformed'!$A$4,MATCH($A62,'Data transformed'!$A$5:$A$185,0),MATCH(AV$4,'Data transformed'!$4:$4,0)-1),$M62),$N62),"NA"))</f>
        <v>NA</v>
      </c>
      <c r="AW62" s="103" t="str">
        <f aca="true">IF($J62="","",IF(ISNUMBER(OFFSET('Data transformed'!$A$4,MATCH($A62,'Data transformed'!$A$5:$A$185,0),MATCH(AW$4,'Data transformed'!$4:$4,0)-1)), MIN(MAX(OFFSET('Data transformed'!$A$4,MATCH($A62,'Data transformed'!$A$5:$A$185,0),MATCH(AW$4,'Data transformed'!$4:$4,0)-1),$M62),$N62),"NA"))</f>
        <v>NA</v>
      </c>
      <c r="AX62" s="103" t="str">
        <f aca="true">IF($J62="","",IF(ISNUMBER(OFFSET('Data transformed'!$A$4,MATCH($A62,'Data transformed'!$A$5:$A$185,0),MATCH(AX$4,'Data transformed'!$4:$4,0)-1)), MIN(MAX(OFFSET('Data transformed'!$A$4,MATCH($A62,'Data transformed'!$A$5:$A$185,0),MATCH(AX$4,'Data transformed'!$4:$4,0)-1),$M62),$N62),"NA"))</f>
        <v>NA</v>
      </c>
      <c r="AY62" s="103" t="str">
        <f aca="true">IF($J62="","",IF(ISNUMBER(OFFSET('Data transformed'!$A$4,MATCH($A62,'Data transformed'!$A$5:$A$185,0),MATCH(AY$4,'Data transformed'!$4:$4,0)-1)), MIN(MAX(OFFSET('Data transformed'!$A$4,MATCH($A62,'Data transformed'!$A$5:$A$185,0),MATCH(AY$4,'Data transformed'!$4:$4,0)-1),$M62),$N62),"NA"))</f>
        <v>NA</v>
      </c>
      <c r="AZ62" s="103" t="str">
        <f aca="true">IF($J62="","",IF(ISNUMBER(OFFSET('Data transformed'!$A$4,MATCH($A62,'Data transformed'!$A$5:$A$185,0),MATCH(AZ$4,'Data transformed'!$4:$4,0)-1)), MIN(MAX(OFFSET('Data transformed'!$A$4,MATCH($A62,'Data transformed'!$A$5:$A$185,0),MATCH(AZ$4,'Data transformed'!$4:$4,0)-1),$M62),$N62),"NA"))</f>
        <v>NA</v>
      </c>
      <c r="BA62" s="103" t="str">
        <f aca="true">IF($J62="","",IF(ISNUMBER(OFFSET('Data transformed'!$A$4,MATCH($A62,'Data transformed'!$A$5:$A$185,0),MATCH(BA$4,'Data transformed'!$4:$4,0)-1)), MIN(MAX(OFFSET('Data transformed'!$A$4,MATCH($A62,'Data transformed'!$A$5:$A$185,0),MATCH(BA$4,'Data transformed'!$4:$4,0)-1),$M62),$N62),"NA"))</f>
        <v>NA</v>
      </c>
      <c r="BB62" s="103" t="str">
        <f aca="true">IF($J62="","",IF(ISNUMBER(OFFSET('Data transformed'!$A$4,MATCH($A62,'Data transformed'!$A$5:$A$185,0),MATCH(BB$4,'Data transformed'!$4:$4,0)-1)), MIN(MAX(OFFSET('Data transformed'!$A$4,MATCH($A62,'Data transformed'!$A$5:$A$185,0),MATCH(BB$4,'Data transformed'!$4:$4,0)-1),$M62),$N62),"NA"))</f>
        <v>NA</v>
      </c>
      <c r="BC62" s="103" t="str">
        <f aca="true">IF($J62="","",IF(ISNUMBER(OFFSET('Data transformed'!$A$4,MATCH($A62,'Data transformed'!$A$5:$A$185,0),MATCH(BC$4,'Data transformed'!$4:$4,0)-1)), MIN(MAX(OFFSET('Data transformed'!$A$4,MATCH($A62,'Data transformed'!$A$5:$A$185,0),MATCH(BC$4,'Data transformed'!$4:$4,0)-1),$M62),$N62),"NA"))</f>
        <v>NA</v>
      </c>
      <c r="BD62" s="103" t="str">
        <f aca="true">IF($J62="","",IF(ISNUMBER(OFFSET('Data transformed'!$A$4,MATCH($A62,'Data transformed'!$A$5:$A$185,0),MATCH(BD$4,'Data transformed'!$4:$4,0)-1)), MIN(MAX(OFFSET('Data transformed'!$A$4,MATCH($A62,'Data transformed'!$A$5:$A$185,0),MATCH(BD$4,'Data transformed'!$4:$4,0)-1),$M62),$N62),"NA"))</f>
        <v>NA</v>
      </c>
      <c r="BE62" s="103" t="str">
        <f aca="true">IF($J62="","",IF(ISNUMBER(OFFSET('Data transformed'!$A$4,MATCH($A62,'Data transformed'!$A$5:$A$185,0),MATCH(BE$4,'Data transformed'!$4:$4,0)-1)), MIN(MAX(OFFSET('Data transformed'!$A$4,MATCH($A62,'Data transformed'!$A$5:$A$185,0),MATCH(BE$4,'Data transformed'!$4:$4,0)-1),$M62),$N62),"NA"))</f>
        <v>NA</v>
      </c>
      <c r="BF62" s="103" t="str">
        <f aca="true">IF($J62="","",IF(ISNUMBER(OFFSET('Data transformed'!$A$4,MATCH($A62,'Data transformed'!$A$5:$A$185,0),MATCH(BF$4,'Data transformed'!$4:$4,0)-1)), MIN(MAX(OFFSET('Data transformed'!$A$4,MATCH($A62,'Data transformed'!$A$5:$A$185,0),MATCH(BF$4,'Data transformed'!$4:$4,0)-1),$M62),$N62),"NA"))</f>
        <v>NA</v>
      </c>
      <c r="BG62" s="103" t="str">
        <f aca="true">IF($J62="","",IF(ISNUMBER(OFFSET('Data transformed'!$A$4,MATCH($A62,'Data transformed'!$A$5:$A$185,0),MATCH(BG$4,'Data transformed'!$4:$4,0)-1)), MIN(MAX(OFFSET('Data transformed'!$A$4,MATCH($A62,'Data transformed'!$A$5:$A$185,0),MATCH(BG$4,'Data transformed'!$4:$4,0)-1),$M62),$N62),"NA"))</f>
        <v>NA</v>
      </c>
      <c r="BH62" s="103" t="str">
        <f aca="true">IF($J62="","",IF(ISNUMBER(OFFSET('Data transformed'!$A$4,MATCH($A62,'Data transformed'!$A$5:$A$185,0),MATCH(BH$4,'Data transformed'!$4:$4,0)-1)), MIN(MAX(OFFSET('Data transformed'!$A$4,MATCH($A62,'Data transformed'!$A$5:$A$185,0),MATCH(BH$4,'Data transformed'!$4:$4,0)-1),$M62),$N62),"NA"))</f>
        <v>NA</v>
      </c>
      <c r="BI62" s="103" t="str">
        <f aca="true">IF($J62="","",IF(ISNUMBER(OFFSET('Data transformed'!$A$4,MATCH($A62,'Data transformed'!$A$5:$A$185,0),MATCH(BI$4,'Data transformed'!$4:$4,0)-1)), MIN(MAX(OFFSET('Data transformed'!$A$4,MATCH($A62,'Data transformed'!$A$5:$A$185,0),MATCH(BI$4,'Data transformed'!$4:$4,0)-1),$M62),$N62),"NA"))</f>
        <v>NA</v>
      </c>
      <c r="BJ62" s="103" t="str">
        <f aca="true">IF($J62="","",IF(ISNUMBER(OFFSET('Data transformed'!$A$4,MATCH($A62,'Data transformed'!$A$5:$A$185,0),MATCH(BJ$4,'Data transformed'!$4:$4,0)-1)), MIN(MAX(OFFSET('Data transformed'!$A$4,MATCH($A62,'Data transformed'!$A$5:$A$185,0),MATCH(BJ$4,'Data transformed'!$4:$4,0)-1),$M62),$N62),"NA"))</f>
        <v>NA</v>
      </c>
      <c r="BK62" s="103" t="str">
        <f aca="true">IF($J62="","",IF(ISNUMBER(OFFSET('Data transformed'!$A$4,MATCH($A62,'Data transformed'!$A$5:$A$185,0),MATCH(BK$4,'Data transformed'!$4:$4,0)-1)), MIN(MAX(OFFSET('Data transformed'!$A$4,MATCH($A62,'Data transformed'!$A$5:$A$185,0),MATCH(BK$4,'Data transformed'!$4:$4,0)-1),$M62),$N62),"NA"))</f>
        <v>NA</v>
      </c>
      <c r="BL62" s="103" t="str">
        <f aca="true">IF($J62="","",IF(ISNUMBER(OFFSET('Data transformed'!$A$4,MATCH($A62,'Data transformed'!$A$5:$A$185,0),MATCH(BL$4,'Data transformed'!$4:$4,0)-1)), MIN(MAX(OFFSET('Data transformed'!$A$4,MATCH($A62,'Data transformed'!$A$5:$A$185,0),MATCH(BL$4,'Data transformed'!$4:$4,0)-1),$M62),$N62),"NA"))</f>
        <v>NA</v>
      </c>
      <c r="BM62" s="103" t="str">
        <f aca="true">IF($J62="","",IF(ISNUMBER(OFFSET('Data transformed'!$A$4,MATCH($A62,'Data transformed'!$A$5:$A$185,0),MATCH(BM$4,'Data transformed'!$4:$4,0)-1)), MIN(MAX(OFFSET('Data transformed'!$A$4,MATCH($A62,'Data transformed'!$A$5:$A$185,0),MATCH(BM$4,'Data transformed'!$4:$4,0)-1),$M62),$N62),"NA"))</f>
        <v>NA</v>
      </c>
      <c r="BN62" s="103" t="str">
        <f aca="true">IF($J62="","",IF(ISNUMBER(OFFSET('Data transformed'!$A$4,MATCH($A62,'Data transformed'!$A$5:$A$185,0),MATCH(BN$4,'Data transformed'!$4:$4,0)-1)), MIN(MAX(OFFSET('Data transformed'!$A$4,MATCH($A62,'Data transformed'!$A$5:$A$185,0),MATCH(BN$4,'Data transformed'!$4:$4,0)-1),$M62),$N62),"NA"))</f>
        <v>NA</v>
      </c>
      <c r="BO62" s="103" t="str">
        <f aca="true">IF($J62="","",IF(ISNUMBER(OFFSET('Data transformed'!$A$4,MATCH($A62,'Data transformed'!$A$5:$A$185,0),MATCH(BO$4,'Data transformed'!$4:$4,0)-1)), MIN(MAX(OFFSET('Data transformed'!$A$4,MATCH($A62,'Data transformed'!$A$5:$A$185,0),MATCH(BO$4,'Data transformed'!$4:$4,0)-1),$M62),$N62),"NA"))</f>
        <v>NA</v>
      </c>
      <c r="BP62" s="103" t="str">
        <f aca="true">IF($J62="","",IF(ISNUMBER(OFFSET('Data transformed'!$A$4,MATCH($A62,'Data transformed'!$A$5:$A$185,0),MATCH(BP$4,'Data transformed'!$4:$4,0)-1)), MIN(MAX(OFFSET('Data transformed'!$A$4,MATCH($A62,'Data transformed'!$A$5:$A$185,0),MATCH(BP$4,'Data transformed'!$4:$4,0)-1),$M62),$N62),"NA"))</f>
        <v>NA</v>
      </c>
      <c r="BQ62" s="103" t="str">
        <f aca="true">IF($J62="","",IF(ISNUMBER(OFFSET('Data transformed'!$A$4,MATCH($A62,'Data transformed'!$A$5:$A$185,0),MATCH(BQ$4,'Data transformed'!$4:$4,0)-1)), MIN(MAX(OFFSET('Data transformed'!$A$4,MATCH($A62,'Data transformed'!$A$5:$A$185,0),MATCH(BQ$4,'Data transformed'!$4:$4,0)-1),$M62),$N62),"NA"))</f>
        <v>NA</v>
      </c>
      <c r="BR62" s="103" t="str">
        <f aca="true">IF($J62="","",IF(ISNUMBER(OFFSET('Data transformed'!$A$4,MATCH($A62,'Data transformed'!$A$5:$A$185,0),MATCH(BR$4,'Data transformed'!$4:$4,0)-1)), MIN(MAX(OFFSET('Data transformed'!$A$4,MATCH($A62,'Data transformed'!$A$5:$A$185,0),MATCH(BR$4,'Data transformed'!$4:$4,0)-1),$M62),$N62),"NA"))</f>
        <v>NA</v>
      </c>
      <c r="BS62" s="103" t="str">
        <f aca="true">IF($J62="","",IF(ISNUMBER(OFFSET('Data transformed'!$A$4,MATCH($A62,'Data transformed'!$A$5:$A$185,0),MATCH(BS$4,'Data transformed'!$4:$4,0)-1)), MIN(MAX(OFFSET('Data transformed'!$A$4,MATCH($A62,'Data transformed'!$A$5:$A$185,0),MATCH(BS$4,'Data transformed'!$4:$4,0)-1),$M62),$N62),"NA"))</f>
        <v>NA</v>
      </c>
      <c r="BT62" s="103" t="str">
        <f aca="true">IF($J62="","",IF(ISNUMBER(OFFSET('Data transformed'!$A$4,MATCH($A62,'Data transformed'!$A$5:$A$185,0),MATCH(BT$4,'Data transformed'!$4:$4,0)-1)), MIN(MAX(OFFSET('Data transformed'!$A$4,MATCH($A62,'Data transformed'!$A$5:$A$185,0),MATCH(BT$4,'Data transformed'!$4:$4,0)-1),$M62),$N62),"NA"))</f>
        <v>NA</v>
      </c>
      <c r="BU62" s="103" t="str">
        <f aca="true">IF($J62="","",IF(ISNUMBER(OFFSET('Data transformed'!$A$4,MATCH($A62,'Data transformed'!$A$5:$A$185,0),MATCH(BU$4,'Data transformed'!$4:$4,0)-1)), MIN(MAX(OFFSET('Data transformed'!$A$4,MATCH($A62,'Data transformed'!$A$5:$A$185,0),MATCH(BU$4,'Data transformed'!$4:$4,0)-1),$M62),$N62),"NA"))</f>
        <v>NA</v>
      </c>
      <c r="BV62" s="103" t="str">
        <f aca="true">IF($J62="","",IF(ISNUMBER(OFFSET('Data transformed'!$A$4,MATCH($A62,'Data transformed'!$A$5:$A$185,0),MATCH(BV$4,'Data transformed'!$4:$4,0)-1)), MIN(MAX(OFFSET('Data transformed'!$A$4,MATCH($A62,'Data transformed'!$A$5:$A$185,0),MATCH(BV$4,'Data transformed'!$4:$4,0)-1),$M62),$N62),"NA"))</f>
        <v>NA</v>
      </c>
      <c r="BW62" s="103" t="str">
        <f aca="true">IF($J62="","",IF(ISNUMBER(OFFSET('Data transformed'!$A$4,MATCH($A62,'Data transformed'!$A$5:$A$185,0),MATCH(BW$4,'Data transformed'!$4:$4,0)-1)), MIN(MAX(OFFSET('Data transformed'!$A$4,MATCH($A62,'Data transformed'!$A$5:$A$185,0),MATCH(BW$4,'Data transformed'!$4:$4,0)-1),$M62),$N62),"NA"))</f>
        <v>NA</v>
      </c>
      <c r="BX62" s="103" t="str">
        <f aca="true">IF($J62="","",IF(ISNUMBER(OFFSET('Data transformed'!$A$4,MATCH($A62,'Data transformed'!$A$5:$A$185,0),MATCH(BX$4,'Data transformed'!$4:$4,0)-1)), MIN(MAX(OFFSET('Data transformed'!$A$4,MATCH($A62,'Data transformed'!$A$5:$A$185,0),MATCH(BX$4,'Data transformed'!$4:$4,0)-1),$M62),$N62),"NA"))</f>
        <v>NA</v>
      </c>
      <c r="BY62" s="103" t="str">
        <f aca="true">IF($J62="","",IF(ISNUMBER(OFFSET('Data transformed'!$A$4,MATCH($A62,'Data transformed'!$A$5:$A$185,0),MATCH(BY$4,'Data transformed'!$4:$4,0)-1)), MIN(MAX(OFFSET('Data transformed'!$A$4,MATCH($A62,'Data transformed'!$A$5:$A$185,0),MATCH(BY$4,'Data transformed'!$4:$4,0)-1),$M62),$N62),"NA"))</f>
        <v>NA</v>
      </c>
      <c r="BZ62" s="103" t="str">
        <f aca="true">IF($J62="","",IF(ISNUMBER(OFFSET('Data transformed'!$A$4,MATCH($A62,'Data transformed'!$A$5:$A$185,0),MATCH(BZ$4,'Data transformed'!$4:$4,0)-1)), MIN(MAX(OFFSET('Data transformed'!$A$4,MATCH($A62,'Data transformed'!$A$5:$A$185,0),MATCH(BZ$4,'Data transformed'!$4:$4,0)-1),$M62),$N62),"NA"))</f>
        <v>NA</v>
      </c>
      <c r="CA62" s="103" t="str">
        <f aca="true">IF($J62="","",IF(ISNUMBER(OFFSET('Data transformed'!$A$4,MATCH($A62,'Data transformed'!$A$5:$A$185,0),MATCH(CA$4,'Data transformed'!$4:$4,0)-1)), MIN(MAX(OFFSET('Data transformed'!$A$4,MATCH($A62,'Data transformed'!$A$5:$A$185,0),MATCH(CA$4,'Data transformed'!$4:$4,0)-1),$M62),$N62),"NA"))</f>
        <v>NA</v>
      </c>
      <c r="CB62" s="103" t="str">
        <f aca="true">IF($J62="","",IF(ISNUMBER(OFFSET('Data transformed'!$A$4,MATCH($A62,'Data transformed'!$A$5:$A$185,0),MATCH(CB$4,'Data transformed'!$4:$4,0)-1)), MIN(MAX(OFFSET('Data transformed'!$A$4,MATCH($A62,'Data transformed'!$A$5:$A$185,0),MATCH(CB$4,'Data transformed'!$4:$4,0)-1),$M62),$N62),"NA"))</f>
        <v>NA</v>
      </c>
      <c r="CC62" s="103" t="str">
        <f aca="true">IF($J62="","",IF(ISNUMBER(OFFSET('Data transformed'!$A$4,MATCH($A62,'Data transformed'!$A$5:$A$185,0),MATCH(CC$4,'Data transformed'!$4:$4,0)-1)), MIN(MAX(OFFSET('Data transformed'!$A$4,MATCH($A62,'Data transformed'!$A$5:$A$185,0),MATCH(CC$4,'Data transformed'!$4:$4,0)-1),$M62),$N62),"NA"))</f>
        <v>NA</v>
      </c>
      <c r="CD62" s="103" t="str">
        <f aca="true">IF($J62="","",IF(ISNUMBER(OFFSET('Data transformed'!$A$4,MATCH($A62,'Data transformed'!$A$5:$A$185,0),MATCH(CD$4,'Data transformed'!$4:$4,0)-1)), MIN(MAX(OFFSET('Data transformed'!$A$4,MATCH($A62,'Data transformed'!$A$5:$A$185,0),MATCH(CD$4,'Data transformed'!$4:$4,0)-1),$M62),$N62),"NA"))</f>
        <v>NA</v>
      </c>
      <c r="CE62" s="103" t="str">
        <f aca="true">IF($J62="","",IF(ISNUMBER(OFFSET('Data transformed'!$A$4,MATCH($A62,'Data transformed'!$A$5:$A$185,0),MATCH(CE$4,'Data transformed'!$4:$4,0)-1)), MIN(MAX(OFFSET('Data transformed'!$A$4,MATCH($A62,'Data transformed'!$A$5:$A$185,0),MATCH(CE$4,'Data transformed'!$4:$4,0)-1),$M62),$N62),"NA"))</f>
        <v>NA</v>
      </c>
      <c r="CF62" s="103" t="str">
        <f aca="true">IF($J62="","",IF(ISNUMBER(OFFSET('Data transformed'!$A$4,MATCH($A62,'Data transformed'!$A$5:$A$185,0),MATCH(CF$4,'Data transformed'!$4:$4,0)-1)), MIN(MAX(OFFSET('Data transformed'!$A$4,MATCH($A62,'Data transformed'!$A$5:$A$185,0),MATCH(CF$4,'Data transformed'!$4:$4,0)-1),$M62),$N62),"NA"))</f>
        <v>NA</v>
      </c>
      <c r="CG62" s="103" t="str">
        <f aca="true">IF($J62="","",IF(ISNUMBER(OFFSET('Data transformed'!$A$4,MATCH($A62,'Data transformed'!$A$5:$A$185,0),MATCH(CG$4,'Data transformed'!$4:$4,0)-1)), MIN(MAX(OFFSET('Data transformed'!$A$4,MATCH($A62,'Data transformed'!$A$5:$A$185,0),MATCH(CG$4,'Data transformed'!$4:$4,0)-1),$M62),$N62),"NA"))</f>
        <v>NA</v>
      </c>
      <c r="CH62" s="103" t="str">
        <f aca="true">IF($J62="","",IF(ISNUMBER(OFFSET('Data transformed'!$A$4,MATCH($A62,'Data transformed'!$A$5:$A$185,0),MATCH(CH$4,'Data transformed'!$4:$4,0)-1)), MIN(MAX(OFFSET('Data transformed'!$A$4,MATCH($A62,'Data transformed'!$A$5:$A$185,0),MATCH(CH$4,'Data transformed'!$4:$4,0)-1),$M62),$N62),"NA"))</f>
        <v>NA</v>
      </c>
      <c r="CI62" s="103" t="str">
        <f aca="true">IF($J62="","",IF(ISNUMBER(OFFSET('Data transformed'!$A$4,MATCH($A62,'Data transformed'!$A$5:$A$185,0),MATCH(CI$4,'Data transformed'!$4:$4,0)-1)), MIN(MAX(OFFSET('Data transformed'!$A$4,MATCH($A62,'Data transformed'!$A$5:$A$185,0),MATCH(CI$4,'Data transformed'!$4:$4,0)-1),$M62),$N62),"NA"))</f>
        <v>NA</v>
      </c>
      <c r="CJ62" s="103" t="str">
        <f aca="true">IF($J62="","",IF(ISNUMBER(OFFSET('Data transformed'!$A$4,MATCH($A62,'Data transformed'!$A$5:$A$185,0),MATCH(CJ$4,'Data transformed'!$4:$4,0)-1)), MIN(MAX(OFFSET('Data transformed'!$A$4,MATCH($A62,'Data transformed'!$A$5:$A$185,0),MATCH(CJ$4,'Data transformed'!$4:$4,0)-1),$M62),$N62),"NA"))</f>
        <v>NA</v>
      </c>
      <c r="CK62" s="103" t="str">
        <f aca="true">IF($J62="","",IF(ISNUMBER(OFFSET('Data transformed'!$A$4,MATCH($A62,'Data transformed'!$A$5:$A$185,0),MATCH(CK$4,'Data transformed'!$4:$4,0)-1)), MIN(MAX(OFFSET('Data transformed'!$A$4,MATCH($A62,'Data transformed'!$A$5:$A$185,0),MATCH(CK$4,'Data transformed'!$4:$4,0)-1),$M62),$N62),"NA"))</f>
        <v>NA</v>
      </c>
      <c r="CL62" s="103" t="str">
        <f aca="true">IF($J62="","",IF(ISNUMBER(OFFSET('Data transformed'!$A$4,MATCH($A62,'Data transformed'!$A$5:$A$185,0),MATCH(CL$4,'Data transformed'!$4:$4,0)-1)), MIN(MAX(OFFSET('Data transformed'!$A$4,MATCH($A62,'Data transformed'!$A$5:$A$185,0),MATCH(CL$4,'Data transformed'!$4:$4,0)-1),$M62),$N62),"NA"))</f>
        <v>NA</v>
      </c>
      <c r="CM62" s="103" t="str">
        <f aca="true">IF($J62="","",IF(ISNUMBER(OFFSET('Data transformed'!$A$4,MATCH($A62,'Data transformed'!$A$5:$A$185,0),MATCH(CM$4,'Data transformed'!$4:$4,0)-1)), MIN(MAX(OFFSET('Data transformed'!$A$4,MATCH($A62,'Data transformed'!$A$5:$A$185,0),MATCH(CM$4,'Data transformed'!$4:$4,0)-1),$M62),$N62),"NA"))</f>
        <v>NA</v>
      </c>
      <c r="CN62" s="103" t="str">
        <f aca="true">IF($J62="","",IF(ISNUMBER(OFFSET('Data transformed'!$A$4,MATCH($A62,'Data transformed'!$A$5:$A$185,0),MATCH(CN$4,'Data transformed'!$4:$4,0)-1)), MIN(MAX(OFFSET('Data transformed'!$A$4,MATCH($A62,'Data transformed'!$A$5:$A$185,0),MATCH(CN$4,'Data transformed'!$4:$4,0)-1),$M62),$N62),"NA"))</f>
        <v>NA</v>
      </c>
      <c r="CO62" s="103" t="str">
        <f aca="true">IF($J62="","",IF(ISNUMBER(OFFSET('Data transformed'!$A$4,MATCH($A62,'Data transformed'!$A$5:$A$185,0),MATCH(CO$4,'Data transformed'!$4:$4,0)-1)), MIN(MAX(OFFSET('Data transformed'!$A$4,MATCH($A62,'Data transformed'!$A$5:$A$185,0),MATCH(CO$4,'Data transformed'!$4:$4,0)-1),$M62),$N62),"NA"))</f>
        <v>NA</v>
      </c>
      <c r="CP62" s="103" t="str">
        <f aca="true">IF($J62="","",IF(ISNUMBER(OFFSET('Data transformed'!$A$4,MATCH($A62,'Data transformed'!$A$5:$A$185,0),MATCH(CP$4,'Data transformed'!$4:$4,0)-1)), MIN(MAX(OFFSET('Data transformed'!$A$4,MATCH($A62,'Data transformed'!$A$5:$A$185,0),MATCH(CP$4,'Data transformed'!$4:$4,0)-1),$M62),$N62),"NA"))</f>
        <v>NA</v>
      </c>
      <c r="CQ62" s="103" t="str">
        <f aca="true">IF($J62="","",IF(ISNUMBER(OFFSET('Data transformed'!$A$4,MATCH($A62,'Data transformed'!$A$5:$A$185,0),MATCH(CQ$4,'Data transformed'!$4:$4,0)-1)), MIN(MAX(OFFSET('Data transformed'!$A$4,MATCH($A62,'Data transformed'!$A$5:$A$185,0),MATCH(CQ$4,'Data transformed'!$4:$4,0)-1),$M62),$N62),"NA"))</f>
        <v>NA</v>
      </c>
      <c r="CR62" s="103" t="str">
        <f aca="true">IF($J62="","",IF(ISNUMBER(OFFSET('Data transformed'!$A$4,MATCH($A62,'Data transformed'!$A$5:$A$185,0),MATCH(CR$4,'Data transformed'!$4:$4,0)-1)), MIN(MAX(OFFSET('Data transformed'!$A$4,MATCH($A62,'Data transformed'!$A$5:$A$185,0),MATCH(CR$4,'Data transformed'!$4:$4,0)-1),$M62),$N62),"NA"))</f>
        <v>NA</v>
      </c>
      <c r="CS62" s="103" t="str">
        <f aca="true">IF($J62="","",IF(ISNUMBER(OFFSET('Data transformed'!$A$4,MATCH($A62,'Data transformed'!$A$5:$A$185,0),MATCH(CS$4,'Data transformed'!$4:$4,0)-1)), MIN(MAX(OFFSET('Data transformed'!$A$4,MATCH($A62,'Data transformed'!$A$5:$A$185,0),MATCH(CS$4,'Data transformed'!$4:$4,0)-1),$M62),$N62),"NA"))</f>
        <v>NA</v>
      </c>
      <c r="CT62" s="103" t="str">
        <f aca="true">IF($J62="","",IF(ISNUMBER(OFFSET('Data transformed'!$A$4,MATCH($A62,'Data transformed'!$A$5:$A$185,0),MATCH(CT$4,'Data transformed'!$4:$4,0)-1)), MIN(MAX(OFFSET('Data transformed'!$A$4,MATCH($A62,'Data transformed'!$A$5:$A$185,0),MATCH(CT$4,'Data transformed'!$4:$4,0)-1),$M62),$N62),"NA"))</f>
        <v>NA</v>
      </c>
      <c r="CU62" s="103" t="str">
        <f aca="true">IF($J62="","",IF(ISNUMBER(OFFSET('Data transformed'!$A$4,MATCH($A62,'Data transformed'!$A$5:$A$185,0),MATCH(CU$4,'Data transformed'!$4:$4,0)-1)), MIN(MAX(OFFSET('Data transformed'!$A$4,MATCH($A62,'Data transformed'!$A$5:$A$185,0),MATCH(CU$4,'Data transformed'!$4:$4,0)-1),$M62),$N62),"NA"))</f>
        <v>NA</v>
      </c>
    </row>
    <row r="63" s="103" customFormat="true" ht="15.5" hidden="false" customHeight="false" outlineLevel="0" collapsed="false">
      <c r="A63" s="107" t="n">
        <v>2310</v>
      </c>
      <c r="B63" s="107" t="n">
        <v>3</v>
      </c>
      <c r="C63" s="103" t="str">
        <f aca="true">IF(ISBLANK(OFFSET('Raw Data'!$A$3,MATCH($A63,'Raw Data'!$B$4:$B$185,0),MATCH(C$4,'Raw Data'!$3:$3,0)-1)),"",OFFSET('Raw Data'!$A$3,MATCH($A63,'Raw Data'!$B$4:$B$185,0),MATCH(C$4,'Raw Data'!$3:$3,0)-1))</f>
        <v>Strength of enforcement</v>
      </c>
      <c r="D63" s="103" t="str">
        <f aca="true">IF(ISBLANK(OFFSET('Raw Data'!$A$3,MATCH($A63,'Raw Data'!$B$4:$B$185,0),MATCH(D$4,'Raw Data'!$3:$3,0)-1)),"",OFFSET('Raw Data'!$A$3,MATCH($A63,'Raw Data'!$B$4:$B$185,0),MATCH(D$4,'Raw Data'!$3:$3,0)-1))</f>
        <v/>
      </c>
      <c r="E63" s="103" t="str">
        <f aca="true">IF(ISBLANK(OFFSET('Raw Data'!$A$3,MATCH($A63,'Raw Data'!$B$4:$B$185,0),MATCH(E$4,'Raw Data'!$3:$3,0)-1)),"",OFFSET('Raw Data'!$A$3,MATCH($A63,'Raw Data'!$B$4:$B$185,0),MATCH(E$4,'Raw Data'!$3:$3,0)-1))</f>
        <v/>
      </c>
      <c r="J63" s="103" t="e">
        <f aca="true" t="array" ref="J63:J63">IFERROR(_xlfn.QUARTILE.INC(IF(ISNUMBER(OFFSET('Data transformed'!$N$4,MATCH('outliers treatment'!$A63,'Data transformed'!$A$5:$A$185),1,1,COUNTA('Data transformed'!$O$4:$CX$4))),OFFSET('Data transformed'!$N$4,MATCH('outliers treatment'!$A63,'Data transformed'!$A$5:$A$185),1,1,COUNTA('Data transformed'!$O$4:$CX$4))),1),"")</f>
        <v>#N/A</v>
      </c>
      <c r="K63" s="103" t="e">
        <f aca="true" t="array" ref="K63:K63">IFERROR(_xlfn.QUARTILE.INC(IF(ISNUMBER(OFFSET('Data transformed'!$N$4,MATCH('outliers treatment'!$A63,'Data transformed'!$A$5:$A$185),1,1,COUNTA('Data transformed'!$O$4:$CX$4))),OFFSET('Data transformed'!$N$4,MATCH('outliers treatment'!$A63,'Data transformed'!$A$5:$A$185),1,1,COUNTA('Data transformed'!$O$4:$CX$4))),3),"")</f>
        <v>#N/A</v>
      </c>
      <c r="L63" s="103" t="str">
        <f aca="false">IFERROR(K63-J63,"")</f>
        <v/>
      </c>
      <c r="P63" s="105" t="str">
        <f aca="false" t="array" ref="P63:P63">IFERROR(SKEW(IF(ISNUMBER(T63:CU63),T63:CU63,"")),"")</f>
        <v/>
      </c>
      <c r="Q63" s="103" t="n">
        <f aca="true">IF(ISBLANK(OFFSET('Data above threshold'!$A$4,MATCH('Data above threshold'!$A62,'Data above threshold'!$A$5:$A$185,0),MATCH('Data above threshold'!N$4,'Data above threshold'!$4:$4,0)-1)),1,OFFSET('Data above threshold'!$A$4,MATCH('Data above threshold'!$A62,'Data above threshold'!$A$5:$A$185,0),MATCH('Data above threshold'!N$4,'Data above threshold'!$4:$4,0)-1))</f>
        <v>1</v>
      </c>
      <c r="R63" s="103" t="e">
        <f aca="false">IF($J63="","",COUNTIF(T63:CU63,M63)+ COUNTIF(T63:CQ63,N63))</f>
        <v>#N/A</v>
      </c>
      <c r="S63" s="106" t="str">
        <f aca="false" t="array" ref="S63:S63">IF(B63&lt;4,"",1-IFERROR(SUM(ISNUMBER(T63:CU63)*(1-$T$3:$CU$3))/COUNTIF($T$3:$CU$3,0),0))</f>
        <v/>
      </c>
      <c r="T63" s="103" t="str">
        <f aca="true">IF($J63="","",IF(ISNUMBER(OFFSET('Data transformed'!$A$4,MATCH($A63,'Data transformed'!$A$5:$A$185,0),MATCH(T$4,'Data transformed'!$4:$4,0)-1)), MIN(MAX(OFFSET('Data transformed'!$A$4,MATCH($A63,'Data transformed'!$A$5:$A$185,0),MATCH(T$4,'Data transformed'!$4:$4,0)-1),$M63),$N63),"NA"))</f>
        <v>NA</v>
      </c>
      <c r="U63" s="103" t="str">
        <f aca="true">IF($J63="","",IF(ISNUMBER(OFFSET('Data transformed'!$A$4,MATCH($A63,'Data transformed'!$A$5:$A$185,0),MATCH(U$4,'Data transformed'!$4:$4,0)-1)), MIN(MAX(OFFSET('Data transformed'!$A$4,MATCH($A63,'Data transformed'!$A$5:$A$185,0),MATCH(U$4,'Data transformed'!$4:$4,0)-1),$M63),$N63),"NA"))</f>
        <v>NA</v>
      </c>
      <c r="V63" s="103" t="str">
        <f aca="true">IF($J63="","",IF(ISNUMBER(OFFSET('Data transformed'!$A$4,MATCH($A63,'Data transformed'!$A$5:$A$185,0),MATCH(V$4,'Data transformed'!$4:$4,0)-1)), MIN(MAX(OFFSET('Data transformed'!$A$4,MATCH($A63,'Data transformed'!$A$5:$A$185,0),MATCH(V$4,'Data transformed'!$4:$4,0)-1),$M63),$N63),"NA"))</f>
        <v>NA</v>
      </c>
      <c r="W63" s="103" t="str">
        <f aca="true">IF($J63="","",IF(ISNUMBER(OFFSET('Data transformed'!$A$4,MATCH($A63,'Data transformed'!$A$5:$A$185,0),MATCH(W$4,'Data transformed'!$4:$4,0)-1)), MIN(MAX(OFFSET('Data transformed'!$A$4,MATCH($A63,'Data transformed'!$A$5:$A$185,0),MATCH(W$4,'Data transformed'!$4:$4,0)-1),$M63),$N63),"NA"))</f>
        <v>NA</v>
      </c>
      <c r="X63" s="103" t="str">
        <f aca="true">IF($J63="","",IF(ISNUMBER(OFFSET('Data transformed'!$A$4,MATCH($A63,'Data transformed'!$A$5:$A$185,0),MATCH(X$4,'Data transformed'!$4:$4,0)-1)), MIN(MAX(OFFSET('Data transformed'!$A$4,MATCH($A63,'Data transformed'!$A$5:$A$185,0),MATCH(X$4,'Data transformed'!$4:$4,0)-1),$M63),$N63),"NA"))</f>
        <v>NA</v>
      </c>
      <c r="Y63" s="103" t="str">
        <f aca="true">IF($J63="","",IF(ISNUMBER(OFFSET('Data transformed'!$A$4,MATCH($A63,'Data transformed'!$A$5:$A$185,0),MATCH(Y$4,'Data transformed'!$4:$4,0)-1)), MIN(MAX(OFFSET('Data transformed'!$A$4,MATCH($A63,'Data transformed'!$A$5:$A$185,0),MATCH(Y$4,'Data transformed'!$4:$4,0)-1),$M63),$N63),"NA"))</f>
        <v>NA</v>
      </c>
      <c r="Z63" s="103" t="str">
        <f aca="true">IF($J63="","",IF(ISNUMBER(OFFSET('Data transformed'!$A$4,MATCH($A63,'Data transformed'!$A$5:$A$185,0),MATCH(Z$4,'Data transformed'!$4:$4,0)-1)), MIN(MAX(OFFSET('Data transformed'!$A$4,MATCH($A63,'Data transformed'!$A$5:$A$185,0),MATCH(Z$4,'Data transformed'!$4:$4,0)-1),$M63),$N63),"NA"))</f>
        <v>NA</v>
      </c>
      <c r="AA63" s="103" t="str">
        <f aca="true">IF($J63="","",IF(ISNUMBER(OFFSET('Data transformed'!$A$4,MATCH($A63,'Data transformed'!$A$5:$A$185,0),MATCH(AA$4,'Data transformed'!$4:$4,0)-1)), MIN(MAX(OFFSET('Data transformed'!$A$4,MATCH($A63,'Data transformed'!$A$5:$A$185,0),MATCH(AA$4,'Data transformed'!$4:$4,0)-1),$M63),$N63),"NA"))</f>
        <v>NA</v>
      </c>
      <c r="AB63" s="103" t="str">
        <f aca="true">IF($J63="","",IF(ISNUMBER(OFFSET('Data transformed'!$A$4,MATCH($A63,'Data transformed'!$A$5:$A$185,0),MATCH(AB$4,'Data transformed'!$4:$4,0)-1)), MIN(MAX(OFFSET('Data transformed'!$A$4,MATCH($A63,'Data transformed'!$A$5:$A$185,0),MATCH(AB$4,'Data transformed'!$4:$4,0)-1),$M63),$N63),"NA"))</f>
        <v>NA</v>
      </c>
      <c r="AC63" s="103" t="str">
        <f aca="true">IF($J63="","",IF(ISNUMBER(OFFSET('Data transformed'!$A$4,MATCH($A63,'Data transformed'!$A$5:$A$185,0),MATCH(AC$4,'Data transformed'!$4:$4,0)-1)), MIN(MAX(OFFSET('Data transformed'!$A$4,MATCH($A63,'Data transformed'!$A$5:$A$185,0),MATCH(AC$4,'Data transformed'!$4:$4,0)-1),$M63),$N63),"NA"))</f>
        <v>NA</v>
      </c>
      <c r="AD63" s="103" t="str">
        <f aca="true">IF($J63="","",IF(ISNUMBER(OFFSET('Data transformed'!$A$4,MATCH($A63,'Data transformed'!$A$5:$A$185,0),MATCH(AD$4,'Data transformed'!$4:$4,0)-1)), MIN(MAX(OFFSET('Data transformed'!$A$4,MATCH($A63,'Data transformed'!$A$5:$A$185,0),MATCH(AD$4,'Data transformed'!$4:$4,0)-1),$M63),$N63),"NA"))</f>
        <v>NA</v>
      </c>
      <c r="AE63" s="103" t="str">
        <f aca="true">IF($J63="","",IF(ISNUMBER(OFFSET('Data transformed'!$A$4,MATCH($A63,'Data transformed'!$A$5:$A$185,0),MATCH(AE$4,'Data transformed'!$4:$4,0)-1)), MIN(MAX(OFFSET('Data transformed'!$A$4,MATCH($A63,'Data transformed'!$A$5:$A$185,0),MATCH(AE$4,'Data transformed'!$4:$4,0)-1),$M63),$N63),"NA"))</f>
        <v>NA</v>
      </c>
      <c r="AF63" s="103" t="str">
        <f aca="true">IF($J63="","",IF(ISNUMBER(OFFSET('Data transformed'!$A$4,MATCH($A63,'Data transformed'!$A$5:$A$185,0),MATCH(AF$4,'Data transformed'!$4:$4,0)-1)), MIN(MAX(OFFSET('Data transformed'!$A$4,MATCH($A63,'Data transformed'!$A$5:$A$185,0),MATCH(AF$4,'Data transformed'!$4:$4,0)-1),$M63),$N63),"NA"))</f>
        <v>NA</v>
      </c>
      <c r="AG63" s="103" t="str">
        <f aca="true">IF($J63="","",IF(ISNUMBER(OFFSET('Data transformed'!$A$4,MATCH($A63,'Data transformed'!$A$5:$A$185,0),MATCH(AG$4,'Data transformed'!$4:$4,0)-1)), MIN(MAX(OFFSET('Data transformed'!$A$4,MATCH($A63,'Data transformed'!$A$5:$A$185,0),MATCH(AG$4,'Data transformed'!$4:$4,0)-1),$M63),$N63),"NA"))</f>
        <v>NA</v>
      </c>
      <c r="AH63" s="103" t="str">
        <f aca="true">IF($J63="","",IF(ISNUMBER(OFFSET('Data transformed'!$A$4,MATCH($A63,'Data transformed'!$A$5:$A$185,0),MATCH(AH$4,'Data transformed'!$4:$4,0)-1)), MIN(MAX(OFFSET('Data transformed'!$A$4,MATCH($A63,'Data transformed'!$A$5:$A$185,0),MATCH(AH$4,'Data transformed'!$4:$4,0)-1),$M63),$N63),"NA"))</f>
        <v>NA</v>
      </c>
      <c r="AI63" s="103" t="str">
        <f aca="true">IF($J63="","",IF(ISNUMBER(OFFSET('Data transformed'!$A$4,MATCH($A63,'Data transformed'!$A$5:$A$185,0),MATCH(AI$4,'Data transformed'!$4:$4,0)-1)), MIN(MAX(OFFSET('Data transformed'!$A$4,MATCH($A63,'Data transformed'!$A$5:$A$185,0),MATCH(AI$4,'Data transformed'!$4:$4,0)-1),$M63),$N63),"NA"))</f>
        <v>NA</v>
      </c>
      <c r="AJ63" s="103" t="str">
        <f aca="true">IF($J63="","",IF(ISNUMBER(OFFSET('Data transformed'!$A$4,MATCH($A63,'Data transformed'!$A$5:$A$185,0),MATCH(AJ$4,'Data transformed'!$4:$4,0)-1)), MIN(MAX(OFFSET('Data transformed'!$A$4,MATCH($A63,'Data transformed'!$A$5:$A$185,0),MATCH(AJ$4,'Data transformed'!$4:$4,0)-1),$M63),$N63),"NA"))</f>
        <v>NA</v>
      </c>
      <c r="AK63" s="103" t="str">
        <f aca="true">IF($J63="","",IF(ISNUMBER(OFFSET('Data transformed'!$A$4,MATCH($A63,'Data transformed'!$A$5:$A$185,0),MATCH(AK$4,'Data transformed'!$4:$4,0)-1)), MIN(MAX(OFFSET('Data transformed'!$A$4,MATCH($A63,'Data transformed'!$A$5:$A$185,0),MATCH(AK$4,'Data transformed'!$4:$4,0)-1),$M63),$N63),"NA"))</f>
        <v>NA</v>
      </c>
      <c r="AL63" s="103" t="str">
        <f aca="true">IF($J63="","",IF(ISNUMBER(OFFSET('Data transformed'!$A$4,MATCH($A63,'Data transformed'!$A$5:$A$185,0),MATCH(AL$4,'Data transformed'!$4:$4,0)-1)), MIN(MAX(OFFSET('Data transformed'!$A$4,MATCH($A63,'Data transformed'!$A$5:$A$185,0),MATCH(AL$4,'Data transformed'!$4:$4,0)-1),$M63),$N63),"NA"))</f>
        <v>NA</v>
      </c>
      <c r="AM63" s="103" t="str">
        <f aca="true">IF($J63="","",IF(ISNUMBER(OFFSET('Data transformed'!$A$4,MATCH($A63,'Data transformed'!$A$5:$A$185,0),MATCH(AM$4,'Data transformed'!$4:$4,0)-1)), MIN(MAX(OFFSET('Data transformed'!$A$4,MATCH($A63,'Data transformed'!$A$5:$A$185,0),MATCH(AM$4,'Data transformed'!$4:$4,0)-1),$M63),$N63),"NA"))</f>
        <v>NA</v>
      </c>
      <c r="AN63" s="103" t="str">
        <f aca="true">IF($J63="","",IF(ISNUMBER(OFFSET('Data transformed'!$A$4,MATCH($A63,'Data transformed'!$A$5:$A$185,0),MATCH(AN$4,'Data transformed'!$4:$4,0)-1)), MIN(MAX(OFFSET('Data transformed'!$A$4,MATCH($A63,'Data transformed'!$A$5:$A$185,0),MATCH(AN$4,'Data transformed'!$4:$4,0)-1),$M63),$N63),"NA"))</f>
        <v>NA</v>
      </c>
      <c r="AO63" s="103" t="str">
        <f aca="true">IF($J63="","",IF(ISNUMBER(OFFSET('Data transformed'!$A$4,MATCH($A63,'Data transformed'!$A$5:$A$185,0),MATCH(AO$4,'Data transformed'!$4:$4,0)-1)), MIN(MAX(OFFSET('Data transformed'!$A$4,MATCH($A63,'Data transformed'!$A$5:$A$185,0),MATCH(AO$4,'Data transformed'!$4:$4,0)-1),$M63),$N63),"NA"))</f>
        <v>NA</v>
      </c>
      <c r="AP63" s="103" t="str">
        <f aca="true">IF($J63="","",IF(ISNUMBER(OFFSET('Data transformed'!$A$4,MATCH($A63,'Data transformed'!$A$5:$A$185,0),MATCH(AP$4,'Data transformed'!$4:$4,0)-1)), MIN(MAX(OFFSET('Data transformed'!$A$4,MATCH($A63,'Data transformed'!$A$5:$A$185,0),MATCH(AP$4,'Data transformed'!$4:$4,0)-1),$M63),$N63),"NA"))</f>
        <v>NA</v>
      </c>
      <c r="AQ63" s="103" t="str">
        <f aca="true">IF($J63="","",IF(ISNUMBER(OFFSET('Data transformed'!$A$4,MATCH($A63,'Data transformed'!$A$5:$A$185,0),MATCH(AQ$4,'Data transformed'!$4:$4,0)-1)), MIN(MAX(OFFSET('Data transformed'!$A$4,MATCH($A63,'Data transformed'!$A$5:$A$185,0),MATCH(AQ$4,'Data transformed'!$4:$4,0)-1),$M63),$N63),"NA"))</f>
        <v>NA</v>
      </c>
      <c r="AR63" s="103" t="str">
        <f aca="true">IF($J63="","",IF(ISNUMBER(OFFSET('Data transformed'!$A$4,MATCH($A63,'Data transformed'!$A$5:$A$185,0),MATCH(AR$4,'Data transformed'!$4:$4,0)-1)), MIN(MAX(OFFSET('Data transformed'!$A$4,MATCH($A63,'Data transformed'!$A$5:$A$185,0),MATCH(AR$4,'Data transformed'!$4:$4,0)-1),$M63),$N63),"NA"))</f>
        <v>NA</v>
      </c>
      <c r="AS63" s="103" t="str">
        <f aca="true">IF($J63="","",IF(ISNUMBER(OFFSET('Data transformed'!$A$4,MATCH($A63,'Data transformed'!$A$5:$A$185,0),MATCH(AS$4,'Data transformed'!$4:$4,0)-1)), MIN(MAX(OFFSET('Data transformed'!$A$4,MATCH($A63,'Data transformed'!$A$5:$A$185,0),MATCH(AS$4,'Data transformed'!$4:$4,0)-1),$M63),$N63),"NA"))</f>
        <v>NA</v>
      </c>
      <c r="AT63" s="103" t="str">
        <f aca="true">IF($J63="","",IF(ISNUMBER(OFFSET('Data transformed'!$A$4,MATCH($A63,'Data transformed'!$A$5:$A$185,0),MATCH(AT$4,'Data transformed'!$4:$4,0)-1)), MIN(MAX(OFFSET('Data transformed'!$A$4,MATCH($A63,'Data transformed'!$A$5:$A$185,0),MATCH(AT$4,'Data transformed'!$4:$4,0)-1),$M63),$N63),"NA"))</f>
        <v>NA</v>
      </c>
      <c r="AU63" s="103" t="str">
        <f aca="true">IF($J63="","",IF(ISNUMBER(OFFSET('Data transformed'!$A$4,MATCH($A63,'Data transformed'!$A$5:$A$185,0),MATCH(AU$4,'Data transformed'!$4:$4,0)-1)), MIN(MAX(OFFSET('Data transformed'!$A$4,MATCH($A63,'Data transformed'!$A$5:$A$185,0),MATCH(AU$4,'Data transformed'!$4:$4,0)-1),$M63),$N63),"NA"))</f>
        <v>NA</v>
      </c>
      <c r="AV63" s="103" t="str">
        <f aca="true">IF($J63="","",IF(ISNUMBER(OFFSET('Data transformed'!$A$4,MATCH($A63,'Data transformed'!$A$5:$A$185,0),MATCH(AV$4,'Data transformed'!$4:$4,0)-1)), MIN(MAX(OFFSET('Data transformed'!$A$4,MATCH($A63,'Data transformed'!$A$5:$A$185,0),MATCH(AV$4,'Data transformed'!$4:$4,0)-1),$M63),$N63),"NA"))</f>
        <v>NA</v>
      </c>
      <c r="AW63" s="103" t="str">
        <f aca="true">IF($J63="","",IF(ISNUMBER(OFFSET('Data transformed'!$A$4,MATCH($A63,'Data transformed'!$A$5:$A$185,0),MATCH(AW$4,'Data transformed'!$4:$4,0)-1)), MIN(MAX(OFFSET('Data transformed'!$A$4,MATCH($A63,'Data transformed'!$A$5:$A$185,0),MATCH(AW$4,'Data transformed'!$4:$4,0)-1),$M63),$N63),"NA"))</f>
        <v>NA</v>
      </c>
      <c r="AX63" s="103" t="str">
        <f aca="true">IF($J63="","",IF(ISNUMBER(OFFSET('Data transformed'!$A$4,MATCH($A63,'Data transformed'!$A$5:$A$185,0),MATCH(AX$4,'Data transformed'!$4:$4,0)-1)), MIN(MAX(OFFSET('Data transformed'!$A$4,MATCH($A63,'Data transformed'!$A$5:$A$185,0),MATCH(AX$4,'Data transformed'!$4:$4,0)-1),$M63),$N63),"NA"))</f>
        <v>NA</v>
      </c>
      <c r="AY63" s="103" t="str">
        <f aca="true">IF($J63="","",IF(ISNUMBER(OFFSET('Data transformed'!$A$4,MATCH($A63,'Data transformed'!$A$5:$A$185,0),MATCH(AY$4,'Data transformed'!$4:$4,0)-1)), MIN(MAX(OFFSET('Data transformed'!$A$4,MATCH($A63,'Data transformed'!$A$5:$A$185,0),MATCH(AY$4,'Data transformed'!$4:$4,0)-1),$M63),$N63),"NA"))</f>
        <v>NA</v>
      </c>
      <c r="AZ63" s="103" t="str">
        <f aca="true">IF($J63="","",IF(ISNUMBER(OFFSET('Data transformed'!$A$4,MATCH($A63,'Data transformed'!$A$5:$A$185,0),MATCH(AZ$4,'Data transformed'!$4:$4,0)-1)), MIN(MAX(OFFSET('Data transformed'!$A$4,MATCH($A63,'Data transformed'!$A$5:$A$185,0),MATCH(AZ$4,'Data transformed'!$4:$4,0)-1),$M63),$N63),"NA"))</f>
        <v>NA</v>
      </c>
      <c r="BA63" s="103" t="str">
        <f aca="true">IF($J63="","",IF(ISNUMBER(OFFSET('Data transformed'!$A$4,MATCH($A63,'Data transformed'!$A$5:$A$185,0),MATCH(BA$4,'Data transformed'!$4:$4,0)-1)), MIN(MAX(OFFSET('Data transformed'!$A$4,MATCH($A63,'Data transformed'!$A$5:$A$185,0),MATCH(BA$4,'Data transformed'!$4:$4,0)-1),$M63),$N63),"NA"))</f>
        <v>NA</v>
      </c>
      <c r="BB63" s="103" t="str">
        <f aca="true">IF($J63="","",IF(ISNUMBER(OFFSET('Data transformed'!$A$4,MATCH($A63,'Data transformed'!$A$5:$A$185,0),MATCH(BB$4,'Data transformed'!$4:$4,0)-1)), MIN(MAX(OFFSET('Data transformed'!$A$4,MATCH($A63,'Data transformed'!$A$5:$A$185,0),MATCH(BB$4,'Data transformed'!$4:$4,0)-1),$M63),$N63),"NA"))</f>
        <v>NA</v>
      </c>
      <c r="BC63" s="103" t="str">
        <f aca="true">IF($J63="","",IF(ISNUMBER(OFFSET('Data transformed'!$A$4,MATCH($A63,'Data transformed'!$A$5:$A$185,0),MATCH(BC$4,'Data transformed'!$4:$4,0)-1)), MIN(MAX(OFFSET('Data transformed'!$A$4,MATCH($A63,'Data transformed'!$A$5:$A$185,0),MATCH(BC$4,'Data transformed'!$4:$4,0)-1),$M63),$N63),"NA"))</f>
        <v>NA</v>
      </c>
      <c r="BD63" s="103" t="str">
        <f aca="true">IF($J63="","",IF(ISNUMBER(OFFSET('Data transformed'!$A$4,MATCH($A63,'Data transformed'!$A$5:$A$185,0),MATCH(BD$4,'Data transformed'!$4:$4,0)-1)), MIN(MAX(OFFSET('Data transformed'!$A$4,MATCH($A63,'Data transformed'!$A$5:$A$185,0),MATCH(BD$4,'Data transformed'!$4:$4,0)-1),$M63),$N63),"NA"))</f>
        <v>NA</v>
      </c>
      <c r="BE63" s="103" t="str">
        <f aca="true">IF($J63="","",IF(ISNUMBER(OFFSET('Data transformed'!$A$4,MATCH($A63,'Data transformed'!$A$5:$A$185,0),MATCH(BE$4,'Data transformed'!$4:$4,0)-1)), MIN(MAX(OFFSET('Data transformed'!$A$4,MATCH($A63,'Data transformed'!$A$5:$A$185,0),MATCH(BE$4,'Data transformed'!$4:$4,0)-1),$M63),$N63),"NA"))</f>
        <v>NA</v>
      </c>
      <c r="BF63" s="103" t="str">
        <f aca="true">IF($J63="","",IF(ISNUMBER(OFFSET('Data transformed'!$A$4,MATCH($A63,'Data transformed'!$A$5:$A$185,0),MATCH(BF$4,'Data transformed'!$4:$4,0)-1)), MIN(MAX(OFFSET('Data transformed'!$A$4,MATCH($A63,'Data transformed'!$A$5:$A$185,0),MATCH(BF$4,'Data transformed'!$4:$4,0)-1),$M63),$N63),"NA"))</f>
        <v>NA</v>
      </c>
      <c r="BG63" s="103" t="str">
        <f aca="true">IF($J63="","",IF(ISNUMBER(OFFSET('Data transformed'!$A$4,MATCH($A63,'Data transformed'!$A$5:$A$185,0),MATCH(BG$4,'Data transformed'!$4:$4,0)-1)), MIN(MAX(OFFSET('Data transformed'!$A$4,MATCH($A63,'Data transformed'!$A$5:$A$185,0),MATCH(BG$4,'Data transformed'!$4:$4,0)-1),$M63),$N63),"NA"))</f>
        <v>NA</v>
      </c>
      <c r="BH63" s="103" t="str">
        <f aca="true">IF($J63="","",IF(ISNUMBER(OFFSET('Data transformed'!$A$4,MATCH($A63,'Data transformed'!$A$5:$A$185,0),MATCH(BH$4,'Data transformed'!$4:$4,0)-1)), MIN(MAX(OFFSET('Data transformed'!$A$4,MATCH($A63,'Data transformed'!$A$5:$A$185,0),MATCH(BH$4,'Data transformed'!$4:$4,0)-1),$M63),$N63),"NA"))</f>
        <v>NA</v>
      </c>
      <c r="BI63" s="103" t="str">
        <f aca="true">IF($J63="","",IF(ISNUMBER(OFFSET('Data transformed'!$A$4,MATCH($A63,'Data transformed'!$A$5:$A$185,0),MATCH(BI$4,'Data transformed'!$4:$4,0)-1)), MIN(MAX(OFFSET('Data transformed'!$A$4,MATCH($A63,'Data transformed'!$A$5:$A$185,0),MATCH(BI$4,'Data transformed'!$4:$4,0)-1),$M63),$N63),"NA"))</f>
        <v>NA</v>
      </c>
      <c r="BJ63" s="103" t="str">
        <f aca="true">IF($J63="","",IF(ISNUMBER(OFFSET('Data transformed'!$A$4,MATCH($A63,'Data transformed'!$A$5:$A$185,0),MATCH(BJ$4,'Data transformed'!$4:$4,0)-1)), MIN(MAX(OFFSET('Data transformed'!$A$4,MATCH($A63,'Data transformed'!$A$5:$A$185,0),MATCH(BJ$4,'Data transformed'!$4:$4,0)-1),$M63),$N63),"NA"))</f>
        <v>NA</v>
      </c>
      <c r="BK63" s="103" t="str">
        <f aca="true">IF($J63="","",IF(ISNUMBER(OFFSET('Data transformed'!$A$4,MATCH($A63,'Data transformed'!$A$5:$A$185,0),MATCH(BK$4,'Data transformed'!$4:$4,0)-1)), MIN(MAX(OFFSET('Data transformed'!$A$4,MATCH($A63,'Data transformed'!$A$5:$A$185,0),MATCH(BK$4,'Data transformed'!$4:$4,0)-1),$M63),$N63),"NA"))</f>
        <v>NA</v>
      </c>
      <c r="BL63" s="103" t="str">
        <f aca="true">IF($J63="","",IF(ISNUMBER(OFFSET('Data transformed'!$A$4,MATCH($A63,'Data transformed'!$A$5:$A$185,0),MATCH(BL$4,'Data transformed'!$4:$4,0)-1)), MIN(MAX(OFFSET('Data transformed'!$A$4,MATCH($A63,'Data transformed'!$A$5:$A$185,0),MATCH(BL$4,'Data transformed'!$4:$4,0)-1),$M63),$N63),"NA"))</f>
        <v>NA</v>
      </c>
      <c r="BM63" s="103" t="str">
        <f aca="true">IF($J63="","",IF(ISNUMBER(OFFSET('Data transformed'!$A$4,MATCH($A63,'Data transformed'!$A$5:$A$185,0),MATCH(BM$4,'Data transformed'!$4:$4,0)-1)), MIN(MAX(OFFSET('Data transformed'!$A$4,MATCH($A63,'Data transformed'!$A$5:$A$185,0),MATCH(BM$4,'Data transformed'!$4:$4,0)-1),$M63),$N63),"NA"))</f>
        <v>NA</v>
      </c>
      <c r="BN63" s="103" t="str">
        <f aca="true">IF($J63="","",IF(ISNUMBER(OFFSET('Data transformed'!$A$4,MATCH($A63,'Data transformed'!$A$5:$A$185,0),MATCH(BN$4,'Data transformed'!$4:$4,0)-1)), MIN(MAX(OFFSET('Data transformed'!$A$4,MATCH($A63,'Data transformed'!$A$5:$A$185,0),MATCH(BN$4,'Data transformed'!$4:$4,0)-1),$M63),$N63),"NA"))</f>
        <v>NA</v>
      </c>
      <c r="BO63" s="103" t="str">
        <f aca="true">IF($J63="","",IF(ISNUMBER(OFFSET('Data transformed'!$A$4,MATCH($A63,'Data transformed'!$A$5:$A$185,0),MATCH(BO$4,'Data transformed'!$4:$4,0)-1)), MIN(MAX(OFFSET('Data transformed'!$A$4,MATCH($A63,'Data transformed'!$A$5:$A$185,0),MATCH(BO$4,'Data transformed'!$4:$4,0)-1),$M63),$N63),"NA"))</f>
        <v>NA</v>
      </c>
      <c r="BP63" s="103" t="str">
        <f aca="true">IF($J63="","",IF(ISNUMBER(OFFSET('Data transformed'!$A$4,MATCH($A63,'Data transformed'!$A$5:$A$185,0),MATCH(BP$4,'Data transformed'!$4:$4,0)-1)), MIN(MAX(OFFSET('Data transformed'!$A$4,MATCH($A63,'Data transformed'!$A$5:$A$185,0),MATCH(BP$4,'Data transformed'!$4:$4,0)-1),$M63),$N63),"NA"))</f>
        <v>NA</v>
      </c>
      <c r="BQ63" s="103" t="str">
        <f aca="true">IF($J63="","",IF(ISNUMBER(OFFSET('Data transformed'!$A$4,MATCH($A63,'Data transformed'!$A$5:$A$185,0),MATCH(BQ$4,'Data transformed'!$4:$4,0)-1)), MIN(MAX(OFFSET('Data transformed'!$A$4,MATCH($A63,'Data transformed'!$A$5:$A$185,0),MATCH(BQ$4,'Data transformed'!$4:$4,0)-1),$M63),$N63),"NA"))</f>
        <v>NA</v>
      </c>
      <c r="BR63" s="103" t="str">
        <f aca="true">IF($J63="","",IF(ISNUMBER(OFFSET('Data transformed'!$A$4,MATCH($A63,'Data transformed'!$A$5:$A$185,0),MATCH(BR$4,'Data transformed'!$4:$4,0)-1)), MIN(MAX(OFFSET('Data transformed'!$A$4,MATCH($A63,'Data transformed'!$A$5:$A$185,0),MATCH(BR$4,'Data transformed'!$4:$4,0)-1),$M63),$N63),"NA"))</f>
        <v>NA</v>
      </c>
      <c r="BS63" s="103" t="str">
        <f aca="true">IF($J63="","",IF(ISNUMBER(OFFSET('Data transformed'!$A$4,MATCH($A63,'Data transformed'!$A$5:$A$185,0),MATCH(BS$4,'Data transformed'!$4:$4,0)-1)), MIN(MAX(OFFSET('Data transformed'!$A$4,MATCH($A63,'Data transformed'!$A$5:$A$185,0),MATCH(BS$4,'Data transformed'!$4:$4,0)-1),$M63),$N63),"NA"))</f>
        <v>NA</v>
      </c>
      <c r="BT63" s="103" t="str">
        <f aca="true">IF($J63="","",IF(ISNUMBER(OFFSET('Data transformed'!$A$4,MATCH($A63,'Data transformed'!$A$5:$A$185,0),MATCH(BT$4,'Data transformed'!$4:$4,0)-1)), MIN(MAX(OFFSET('Data transformed'!$A$4,MATCH($A63,'Data transformed'!$A$5:$A$185,0),MATCH(BT$4,'Data transformed'!$4:$4,0)-1),$M63),$N63),"NA"))</f>
        <v>NA</v>
      </c>
      <c r="BU63" s="103" t="str">
        <f aca="true">IF($J63="","",IF(ISNUMBER(OFFSET('Data transformed'!$A$4,MATCH($A63,'Data transformed'!$A$5:$A$185,0),MATCH(BU$4,'Data transformed'!$4:$4,0)-1)), MIN(MAX(OFFSET('Data transformed'!$A$4,MATCH($A63,'Data transformed'!$A$5:$A$185,0),MATCH(BU$4,'Data transformed'!$4:$4,0)-1),$M63),$N63),"NA"))</f>
        <v>NA</v>
      </c>
      <c r="BV63" s="103" t="str">
        <f aca="true">IF($J63="","",IF(ISNUMBER(OFFSET('Data transformed'!$A$4,MATCH($A63,'Data transformed'!$A$5:$A$185,0),MATCH(BV$4,'Data transformed'!$4:$4,0)-1)), MIN(MAX(OFFSET('Data transformed'!$A$4,MATCH($A63,'Data transformed'!$A$5:$A$185,0),MATCH(BV$4,'Data transformed'!$4:$4,0)-1),$M63),$N63),"NA"))</f>
        <v>NA</v>
      </c>
      <c r="BW63" s="103" t="str">
        <f aca="true">IF($J63="","",IF(ISNUMBER(OFFSET('Data transformed'!$A$4,MATCH($A63,'Data transformed'!$A$5:$A$185,0),MATCH(BW$4,'Data transformed'!$4:$4,0)-1)), MIN(MAX(OFFSET('Data transformed'!$A$4,MATCH($A63,'Data transformed'!$A$5:$A$185,0),MATCH(BW$4,'Data transformed'!$4:$4,0)-1),$M63),$N63),"NA"))</f>
        <v>NA</v>
      </c>
      <c r="BX63" s="103" t="str">
        <f aca="true">IF($J63="","",IF(ISNUMBER(OFFSET('Data transformed'!$A$4,MATCH($A63,'Data transformed'!$A$5:$A$185,0),MATCH(BX$4,'Data transformed'!$4:$4,0)-1)), MIN(MAX(OFFSET('Data transformed'!$A$4,MATCH($A63,'Data transformed'!$A$5:$A$185,0),MATCH(BX$4,'Data transformed'!$4:$4,0)-1),$M63),$N63),"NA"))</f>
        <v>NA</v>
      </c>
      <c r="BY63" s="103" t="str">
        <f aca="true">IF($J63="","",IF(ISNUMBER(OFFSET('Data transformed'!$A$4,MATCH($A63,'Data transformed'!$A$5:$A$185,0),MATCH(BY$4,'Data transformed'!$4:$4,0)-1)), MIN(MAX(OFFSET('Data transformed'!$A$4,MATCH($A63,'Data transformed'!$A$5:$A$185,0),MATCH(BY$4,'Data transformed'!$4:$4,0)-1),$M63),$N63),"NA"))</f>
        <v>NA</v>
      </c>
      <c r="BZ63" s="103" t="str">
        <f aca="true">IF($J63="","",IF(ISNUMBER(OFFSET('Data transformed'!$A$4,MATCH($A63,'Data transformed'!$A$5:$A$185,0),MATCH(BZ$4,'Data transformed'!$4:$4,0)-1)), MIN(MAX(OFFSET('Data transformed'!$A$4,MATCH($A63,'Data transformed'!$A$5:$A$185,0),MATCH(BZ$4,'Data transformed'!$4:$4,0)-1),$M63),$N63),"NA"))</f>
        <v>NA</v>
      </c>
      <c r="CA63" s="103" t="str">
        <f aca="true">IF($J63="","",IF(ISNUMBER(OFFSET('Data transformed'!$A$4,MATCH($A63,'Data transformed'!$A$5:$A$185,0),MATCH(CA$4,'Data transformed'!$4:$4,0)-1)), MIN(MAX(OFFSET('Data transformed'!$A$4,MATCH($A63,'Data transformed'!$A$5:$A$185,0),MATCH(CA$4,'Data transformed'!$4:$4,0)-1),$M63),$N63),"NA"))</f>
        <v>NA</v>
      </c>
      <c r="CB63" s="103" t="str">
        <f aca="true">IF($J63="","",IF(ISNUMBER(OFFSET('Data transformed'!$A$4,MATCH($A63,'Data transformed'!$A$5:$A$185,0),MATCH(CB$4,'Data transformed'!$4:$4,0)-1)), MIN(MAX(OFFSET('Data transformed'!$A$4,MATCH($A63,'Data transformed'!$A$5:$A$185,0),MATCH(CB$4,'Data transformed'!$4:$4,0)-1),$M63),$N63),"NA"))</f>
        <v>NA</v>
      </c>
      <c r="CC63" s="103" t="str">
        <f aca="true">IF($J63="","",IF(ISNUMBER(OFFSET('Data transformed'!$A$4,MATCH($A63,'Data transformed'!$A$5:$A$185,0),MATCH(CC$4,'Data transformed'!$4:$4,0)-1)), MIN(MAX(OFFSET('Data transformed'!$A$4,MATCH($A63,'Data transformed'!$A$5:$A$185,0),MATCH(CC$4,'Data transformed'!$4:$4,0)-1),$M63),$N63),"NA"))</f>
        <v>NA</v>
      </c>
      <c r="CD63" s="103" t="str">
        <f aca="true">IF($J63="","",IF(ISNUMBER(OFFSET('Data transformed'!$A$4,MATCH($A63,'Data transformed'!$A$5:$A$185,0),MATCH(CD$4,'Data transformed'!$4:$4,0)-1)), MIN(MAX(OFFSET('Data transformed'!$A$4,MATCH($A63,'Data transformed'!$A$5:$A$185,0),MATCH(CD$4,'Data transformed'!$4:$4,0)-1),$M63),$N63),"NA"))</f>
        <v>NA</v>
      </c>
      <c r="CE63" s="103" t="str">
        <f aca="true">IF($J63="","",IF(ISNUMBER(OFFSET('Data transformed'!$A$4,MATCH($A63,'Data transformed'!$A$5:$A$185,0),MATCH(CE$4,'Data transformed'!$4:$4,0)-1)), MIN(MAX(OFFSET('Data transformed'!$A$4,MATCH($A63,'Data transformed'!$A$5:$A$185,0),MATCH(CE$4,'Data transformed'!$4:$4,0)-1),$M63),$N63),"NA"))</f>
        <v>NA</v>
      </c>
      <c r="CF63" s="103" t="str">
        <f aca="true">IF($J63="","",IF(ISNUMBER(OFFSET('Data transformed'!$A$4,MATCH($A63,'Data transformed'!$A$5:$A$185,0),MATCH(CF$4,'Data transformed'!$4:$4,0)-1)), MIN(MAX(OFFSET('Data transformed'!$A$4,MATCH($A63,'Data transformed'!$A$5:$A$185,0),MATCH(CF$4,'Data transformed'!$4:$4,0)-1),$M63),$N63),"NA"))</f>
        <v>NA</v>
      </c>
      <c r="CG63" s="103" t="str">
        <f aca="true">IF($J63="","",IF(ISNUMBER(OFFSET('Data transformed'!$A$4,MATCH($A63,'Data transformed'!$A$5:$A$185,0),MATCH(CG$4,'Data transformed'!$4:$4,0)-1)), MIN(MAX(OFFSET('Data transformed'!$A$4,MATCH($A63,'Data transformed'!$A$5:$A$185,0),MATCH(CG$4,'Data transformed'!$4:$4,0)-1),$M63),$N63),"NA"))</f>
        <v>NA</v>
      </c>
      <c r="CH63" s="103" t="str">
        <f aca="true">IF($J63="","",IF(ISNUMBER(OFFSET('Data transformed'!$A$4,MATCH($A63,'Data transformed'!$A$5:$A$185,0),MATCH(CH$4,'Data transformed'!$4:$4,0)-1)), MIN(MAX(OFFSET('Data transformed'!$A$4,MATCH($A63,'Data transformed'!$A$5:$A$185,0),MATCH(CH$4,'Data transformed'!$4:$4,0)-1),$M63),$N63),"NA"))</f>
        <v>NA</v>
      </c>
      <c r="CI63" s="103" t="str">
        <f aca="true">IF($J63="","",IF(ISNUMBER(OFFSET('Data transformed'!$A$4,MATCH($A63,'Data transformed'!$A$5:$A$185,0),MATCH(CI$4,'Data transformed'!$4:$4,0)-1)), MIN(MAX(OFFSET('Data transformed'!$A$4,MATCH($A63,'Data transformed'!$A$5:$A$185,0),MATCH(CI$4,'Data transformed'!$4:$4,0)-1),$M63),$N63),"NA"))</f>
        <v>NA</v>
      </c>
      <c r="CJ63" s="103" t="str">
        <f aca="true">IF($J63="","",IF(ISNUMBER(OFFSET('Data transformed'!$A$4,MATCH($A63,'Data transformed'!$A$5:$A$185,0),MATCH(CJ$4,'Data transformed'!$4:$4,0)-1)), MIN(MAX(OFFSET('Data transformed'!$A$4,MATCH($A63,'Data transformed'!$A$5:$A$185,0),MATCH(CJ$4,'Data transformed'!$4:$4,0)-1),$M63),$N63),"NA"))</f>
        <v>NA</v>
      </c>
      <c r="CK63" s="103" t="str">
        <f aca="true">IF($J63="","",IF(ISNUMBER(OFFSET('Data transformed'!$A$4,MATCH($A63,'Data transformed'!$A$5:$A$185,0),MATCH(CK$4,'Data transformed'!$4:$4,0)-1)), MIN(MAX(OFFSET('Data transformed'!$A$4,MATCH($A63,'Data transformed'!$A$5:$A$185,0),MATCH(CK$4,'Data transformed'!$4:$4,0)-1),$M63),$N63),"NA"))</f>
        <v>NA</v>
      </c>
      <c r="CL63" s="103" t="str">
        <f aca="true">IF($J63="","",IF(ISNUMBER(OFFSET('Data transformed'!$A$4,MATCH($A63,'Data transformed'!$A$5:$A$185,0),MATCH(CL$4,'Data transformed'!$4:$4,0)-1)), MIN(MAX(OFFSET('Data transformed'!$A$4,MATCH($A63,'Data transformed'!$A$5:$A$185,0),MATCH(CL$4,'Data transformed'!$4:$4,0)-1),$M63),$N63),"NA"))</f>
        <v>NA</v>
      </c>
      <c r="CM63" s="103" t="str">
        <f aca="true">IF($J63="","",IF(ISNUMBER(OFFSET('Data transformed'!$A$4,MATCH($A63,'Data transformed'!$A$5:$A$185,0),MATCH(CM$4,'Data transformed'!$4:$4,0)-1)), MIN(MAX(OFFSET('Data transformed'!$A$4,MATCH($A63,'Data transformed'!$A$5:$A$185,0),MATCH(CM$4,'Data transformed'!$4:$4,0)-1),$M63),$N63),"NA"))</f>
        <v>NA</v>
      </c>
      <c r="CN63" s="103" t="str">
        <f aca="true">IF($J63="","",IF(ISNUMBER(OFFSET('Data transformed'!$A$4,MATCH($A63,'Data transformed'!$A$5:$A$185,0),MATCH(CN$4,'Data transformed'!$4:$4,0)-1)), MIN(MAX(OFFSET('Data transformed'!$A$4,MATCH($A63,'Data transformed'!$A$5:$A$185,0),MATCH(CN$4,'Data transformed'!$4:$4,0)-1),$M63),$N63),"NA"))</f>
        <v>NA</v>
      </c>
      <c r="CO63" s="103" t="str">
        <f aca="true">IF($J63="","",IF(ISNUMBER(OFFSET('Data transformed'!$A$4,MATCH($A63,'Data transformed'!$A$5:$A$185,0),MATCH(CO$4,'Data transformed'!$4:$4,0)-1)), MIN(MAX(OFFSET('Data transformed'!$A$4,MATCH($A63,'Data transformed'!$A$5:$A$185,0),MATCH(CO$4,'Data transformed'!$4:$4,0)-1),$M63),$N63),"NA"))</f>
        <v>NA</v>
      </c>
      <c r="CP63" s="103" t="str">
        <f aca="true">IF($J63="","",IF(ISNUMBER(OFFSET('Data transformed'!$A$4,MATCH($A63,'Data transformed'!$A$5:$A$185,0),MATCH(CP$4,'Data transformed'!$4:$4,0)-1)), MIN(MAX(OFFSET('Data transformed'!$A$4,MATCH($A63,'Data transformed'!$A$5:$A$185,0),MATCH(CP$4,'Data transformed'!$4:$4,0)-1),$M63),$N63),"NA"))</f>
        <v>NA</v>
      </c>
      <c r="CQ63" s="103" t="str">
        <f aca="true">IF($J63="","",IF(ISNUMBER(OFFSET('Data transformed'!$A$4,MATCH($A63,'Data transformed'!$A$5:$A$185,0),MATCH(CQ$4,'Data transformed'!$4:$4,0)-1)), MIN(MAX(OFFSET('Data transformed'!$A$4,MATCH($A63,'Data transformed'!$A$5:$A$185,0),MATCH(CQ$4,'Data transformed'!$4:$4,0)-1),$M63),$N63),"NA"))</f>
        <v>NA</v>
      </c>
      <c r="CR63" s="103" t="str">
        <f aca="true">IF($J63="","",IF(ISNUMBER(OFFSET('Data transformed'!$A$4,MATCH($A63,'Data transformed'!$A$5:$A$185,0),MATCH(CR$4,'Data transformed'!$4:$4,0)-1)), MIN(MAX(OFFSET('Data transformed'!$A$4,MATCH($A63,'Data transformed'!$A$5:$A$185,0),MATCH(CR$4,'Data transformed'!$4:$4,0)-1),$M63),$N63),"NA"))</f>
        <v>NA</v>
      </c>
      <c r="CS63" s="103" t="str">
        <f aca="true">IF($J63="","",IF(ISNUMBER(OFFSET('Data transformed'!$A$4,MATCH($A63,'Data transformed'!$A$5:$A$185,0),MATCH(CS$4,'Data transformed'!$4:$4,0)-1)), MIN(MAX(OFFSET('Data transformed'!$A$4,MATCH($A63,'Data transformed'!$A$5:$A$185,0),MATCH(CS$4,'Data transformed'!$4:$4,0)-1),$M63),$N63),"NA"))</f>
        <v>NA</v>
      </c>
      <c r="CT63" s="103" t="str">
        <f aca="true">IF($J63="","",IF(ISNUMBER(OFFSET('Data transformed'!$A$4,MATCH($A63,'Data transformed'!$A$5:$A$185,0),MATCH(CT$4,'Data transformed'!$4:$4,0)-1)), MIN(MAX(OFFSET('Data transformed'!$A$4,MATCH($A63,'Data transformed'!$A$5:$A$185,0),MATCH(CT$4,'Data transformed'!$4:$4,0)-1),$M63),$N63),"NA"))</f>
        <v>NA</v>
      </c>
      <c r="CU63" s="103" t="str">
        <f aca="true">IF($J63="","",IF(ISNUMBER(OFFSET('Data transformed'!$A$4,MATCH($A63,'Data transformed'!$A$5:$A$185,0),MATCH(CU$4,'Data transformed'!$4:$4,0)-1)), MIN(MAX(OFFSET('Data transformed'!$A$4,MATCH($A63,'Data transformed'!$A$5:$A$185,0),MATCH(CU$4,'Data transformed'!$4:$4,0)-1),$M63),$N63),"NA"))</f>
        <v>NA</v>
      </c>
    </row>
    <row r="64" s="103" customFormat="true" ht="15.5" hidden="false" customHeight="false" outlineLevel="0" collapsed="false">
      <c r="A64" s="107" t="n">
        <v>2311</v>
      </c>
      <c r="B64" s="107" t="n">
        <v>4</v>
      </c>
      <c r="C64" s="103" t="str">
        <f aca="true">IF(ISBLANK(OFFSET('Raw Data'!$A$3,MATCH($A64,'Raw Data'!$B$4:$B$185,0),MATCH(C$4,'Raw Data'!$3:$3,0)-1)),"",OFFSET('Raw Data'!$A$3,MATCH($A64,'Raw Data'!$B$4:$B$185,0),MATCH(C$4,'Raw Data'!$3:$3,0)-1))</f>
        <v/>
      </c>
      <c r="D64" s="103" t="str">
        <f aca="true">IF(ISBLANK(OFFSET('Raw Data'!$A$3,MATCH($A64,'Raw Data'!$B$4:$B$185,0),MATCH(D$4,'Raw Data'!$3:$3,0)-1)),"",OFFSET('Raw Data'!$A$3,MATCH($A64,'Raw Data'!$B$4:$B$185,0),MATCH(D$4,'Raw Data'!$3:$3,0)-1))</f>
        <v>Expert assessment data - C.4</v>
      </c>
      <c r="E64" s="103" t="str">
        <f aca="true">IF(ISBLANK(OFFSET('Raw Data'!$A$3,MATCH($A64,'Raw Data'!$B$4:$B$185,0),MATCH(E$4,'Raw Data'!$3:$3,0)-1)),"",OFFSET('Raw Data'!$A$3,MATCH($A64,'Raw Data'!$B$4:$B$185,0),MATCH(E$4,'Raw Data'!$3:$3,0)-1))</f>
        <v>How frequently are the following enforcement actions used in your country in 2020 by the authorities in response to consumer protection violations?</v>
      </c>
      <c r="J64" s="103" t="n">
        <f aca="true" t="array" ref="J64:J64">IFERROR(_xlfn.QUARTILE.INC(IF(ISNUMBER(OFFSET('Data transformed'!$N$4,MATCH('outliers treatment'!$A64,'Data transformed'!$A$5:$A$185),1,1,COUNTA('Data transformed'!$O$4:$CX$4))),OFFSET('Data transformed'!$N$4,MATCH('outliers treatment'!$A64,'Data transformed'!$A$5:$A$185),1,1,COUNTA('Data transformed'!$O$4:$CX$4))),1),"")</f>
        <v>2.9775</v>
      </c>
      <c r="K64" s="103" t="n">
        <f aca="true" t="array" ref="K64:K64">IFERROR(_xlfn.QUARTILE.INC(IF(ISNUMBER(OFFSET('Data transformed'!$N$4,MATCH('outliers treatment'!$A64,'Data transformed'!$A$5:$A$185),1,1,COUNTA('Data transformed'!$O$4:$CX$4))),OFFSET('Data transformed'!$N$4,MATCH('outliers treatment'!$A64,'Data transformed'!$A$5:$A$185),1,1,COUNTA('Data transformed'!$O$4:$CX$4))),3),"")</f>
        <v>3.9325</v>
      </c>
      <c r="L64" s="103" t="n">
        <f aca="false">IFERROR(K64-J64,"")</f>
        <v>0.955</v>
      </c>
      <c r="M64" s="103" t="n">
        <v>1</v>
      </c>
      <c r="N64" s="103" t="n">
        <v>6</v>
      </c>
      <c r="P64" s="105" t="n">
        <f aca="false" t="array" ref="P64:P64">IFERROR(SKEW(IF(ISNUMBER(T64:CU64),T64:CU64,"")),"")</f>
        <v>-0.296801154237299</v>
      </c>
      <c r="Q64" s="103" t="n">
        <f aca="true">IF(ISBLANK(OFFSET('Data above threshold'!$A$4,MATCH('Data above threshold'!$A63,'Data above threshold'!$A$5:$A$185,0),MATCH('Data above threshold'!N$4,'Data above threshold'!$4:$4,0)-1)),1,OFFSET('Data above threshold'!$A$4,MATCH('Data above threshold'!$A63,'Data above threshold'!$A$5:$A$185,0),MATCH('Data above threshold'!N$4,'Data above threshold'!$4:$4,0)-1))</f>
        <v>0</v>
      </c>
      <c r="R64" s="103" t="n">
        <f aca="false">IF($J64="","",COUNTIF(T64:CU64,M64)+ COUNTIF(T64:CQ64,N64))</f>
        <v>0</v>
      </c>
      <c r="S64" s="106" t="n">
        <f aca="false" t="array" ref="S64:S64">IF(B64&lt;4,"",1-IFERROR(SUM(ISNUMBER(T64:CU64)*(1-$T$3:$CU$3))/COUNTIF($T$3:$CU$3,0),0))</f>
        <v>0</v>
      </c>
      <c r="T64" s="103" t="n">
        <f aca="true">IF($J64="","",IF(ISNUMBER(OFFSET('Data transformed'!$A$4,MATCH($A64,'Data transformed'!$A$5:$A$185,0),MATCH(T$4,'Data transformed'!$4:$4,0)-1)), MIN(MAX(OFFSET('Data transformed'!$A$4,MATCH($A64,'Data transformed'!$A$5:$A$185,0),MATCH(T$4,'Data transformed'!$4:$4,0)-1),$M64),$N64),"NA"))</f>
        <v>3.55</v>
      </c>
      <c r="U64" s="103" t="n">
        <f aca="true">IF($J64="","",IF(ISNUMBER(OFFSET('Data transformed'!$A$4,MATCH($A64,'Data transformed'!$A$5:$A$185,0),MATCH(U$4,'Data transformed'!$4:$4,0)-1)), MIN(MAX(OFFSET('Data transformed'!$A$4,MATCH($A64,'Data transformed'!$A$5:$A$185,0),MATCH(U$4,'Data transformed'!$4:$4,0)-1),$M64),$N64),"NA"))</f>
        <v>3.39</v>
      </c>
      <c r="V64" s="103" t="n">
        <f aca="true">IF($J64="","",IF(ISNUMBER(OFFSET('Data transformed'!$A$4,MATCH($A64,'Data transformed'!$A$5:$A$185,0),MATCH(V$4,'Data transformed'!$4:$4,0)-1)), MIN(MAX(OFFSET('Data transformed'!$A$4,MATCH($A64,'Data transformed'!$A$5:$A$185,0),MATCH(V$4,'Data transformed'!$4:$4,0)-1),$M64),$N64),"NA"))</f>
        <v>3.2</v>
      </c>
      <c r="W64" s="103" t="n">
        <f aca="true">IF($J64="","",IF(ISNUMBER(OFFSET('Data transformed'!$A$4,MATCH($A64,'Data transformed'!$A$5:$A$185,0),MATCH(W$4,'Data transformed'!$4:$4,0)-1)), MIN(MAX(OFFSET('Data transformed'!$A$4,MATCH($A64,'Data transformed'!$A$5:$A$185,0),MATCH(W$4,'Data transformed'!$4:$4,0)-1),$M64),$N64),"NA"))</f>
        <v>4</v>
      </c>
      <c r="X64" s="103" t="n">
        <f aca="true">IF($J64="","",IF(ISNUMBER(OFFSET('Data transformed'!$A$4,MATCH($A64,'Data transformed'!$A$5:$A$185,0),MATCH(X$4,'Data transformed'!$4:$4,0)-1)), MIN(MAX(OFFSET('Data transformed'!$A$4,MATCH($A64,'Data transformed'!$A$5:$A$185,0),MATCH(X$4,'Data transformed'!$4:$4,0)-1),$M64),$N64),"NA"))</f>
        <v>3.55</v>
      </c>
      <c r="Y64" s="103" t="n">
        <f aca="true">IF($J64="","",IF(ISNUMBER(OFFSET('Data transformed'!$A$4,MATCH($A64,'Data transformed'!$A$5:$A$185,0),MATCH(Y$4,'Data transformed'!$4:$4,0)-1)), MIN(MAX(OFFSET('Data transformed'!$A$4,MATCH($A64,'Data transformed'!$A$5:$A$185,0),MATCH(Y$4,'Data transformed'!$4:$4,0)-1),$M64),$N64),"NA"))</f>
        <v>4.55</v>
      </c>
      <c r="Z64" s="103" t="n">
        <f aca="true">IF($J64="","",IF(ISNUMBER(OFFSET('Data transformed'!$A$4,MATCH($A64,'Data transformed'!$A$5:$A$185,0),MATCH(Z$4,'Data transformed'!$4:$4,0)-1)), MIN(MAX(OFFSET('Data transformed'!$A$4,MATCH($A64,'Data transformed'!$A$5:$A$185,0),MATCH(Z$4,'Data transformed'!$4:$4,0)-1),$M64),$N64),"NA"))</f>
        <v>4.73</v>
      </c>
      <c r="AA64" s="103" t="n">
        <f aca="true">IF($J64="","",IF(ISNUMBER(OFFSET('Data transformed'!$A$4,MATCH($A64,'Data transformed'!$A$5:$A$185,0),MATCH(AA$4,'Data transformed'!$4:$4,0)-1)), MIN(MAX(OFFSET('Data transformed'!$A$4,MATCH($A64,'Data transformed'!$A$5:$A$185,0),MATCH(AA$4,'Data transformed'!$4:$4,0)-1),$M64),$N64),"NA"))</f>
        <v>3.64</v>
      </c>
      <c r="AB64" s="103" t="n">
        <f aca="true">IF($J64="","",IF(ISNUMBER(OFFSET('Data transformed'!$A$4,MATCH($A64,'Data transformed'!$A$5:$A$185,0),MATCH(AB$4,'Data transformed'!$4:$4,0)-1)), MIN(MAX(OFFSET('Data transformed'!$A$4,MATCH($A64,'Data transformed'!$A$5:$A$185,0),MATCH(AB$4,'Data transformed'!$4:$4,0)-1),$M64),$N64),"NA"))</f>
        <v>3.25</v>
      </c>
      <c r="AC64" s="103" t="n">
        <f aca="true">IF($J64="","",IF(ISNUMBER(OFFSET('Data transformed'!$A$4,MATCH($A64,'Data transformed'!$A$5:$A$185,0),MATCH(AC$4,'Data transformed'!$4:$4,0)-1)), MIN(MAX(OFFSET('Data transformed'!$A$4,MATCH($A64,'Data transformed'!$A$5:$A$185,0),MATCH(AC$4,'Data transformed'!$4:$4,0)-1),$M64),$N64),"NA"))</f>
        <v>4.44</v>
      </c>
      <c r="AD64" s="103" t="n">
        <f aca="true">IF($J64="","",IF(ISNUMBER(OFFSET('Data transformed'!$A$4,MATCH($A64,'Data transformed'!$A$5:$A$185,0),MATCH(AD$4,'Data transformed'!$4:$4,0)-1)), MIN(MAX(OFFSET('Data transformed'!$A$4,MATCH($A64,'Data transformed'!$A$5:$A$185,0),MATCH(AD$4,'Data transformed'!$4:$4,0)-1),$M64),$N64),"NA"))</f>
        <v>4.22</v>
      </c>
      <c r="AE64" s="103" t="n">
        <f aca="true">IF($J64="","",IF(ISNUMBER(OFFSET('Data transformed'!$A$4,MATCH($A64,'Data transformed'!$A$5:$A$185,0),MATCH(AE$4,'Data transformed'!$4:$4,0)-1)), MIN(MAX(OFFSET('Data transformed'!$A$4,MATCH($A64,'Data transformed'!$A$5:$A$185,0),MATCH(AE$4,'Data transformed'!$4:$4,0)-1),$M64),$N64),"NA"))</f>
        <v>4.18</v>
      </c>
      <c r="AF64" s="103" t="n">
        <f aca="true">IF($J64="","",IF(ISNUMBER(OFFSET('Data transformed'!$A$4,MATCH($A64,'Data transformed'!$A$5:$A$185,0),MATCH(AF$4,'Data transformed'!$4:$4,0)-1)), MIN(MAX(OFFSET('Data transformed'!$A$4,MATCH($A64,'Data transformed'!$A$5:$A$185,0),MATCH(AF$4,'Data transformed'!$4:$4,0)-1),$M64),$N64),"NA"))</f>
        <v>3.55</v>
      </c>
      <c r="AG64" s="103" t="n">
        <f aca="true">IF($J64="","",IF(ISNUMBER(OFFSET('Data transformed'!$A$4,MATCH($A64,'Data transformed'!$A$5:$A$185,0),MATCH(AG$4,'Data transformed'!$4:$4,0)-1)), MIN(MAX(OFFSET('Data transformed'!$A$4,MATCH($A64,'Data transformed'!$A$5:$A$185,0),MATCH(AG$4,'Data transformed'!$4:$4,0)-1),$M64),$N64),"NA"))</f>
        <v>3</v>
      </c>
      <c r="AH64" s="103" t="n">
        <f aca="true">IF($J64="","",IF(ISNUMBER(OFFSET('Data transformed'!$A$4,MATCH($A64,'Data transformed'!$A$5:$A$185,0),MATCH(AH$4,'Data transformed'!$4:$4,0)-1)), MIN(MAX(OFFSET('Data transformed'!$A$4,MATCH($A64,'Data transformed'!$A$5:$A$185,0),MATCH(AH$4,'Data transformed'!$4:$4,0)-1),$M64),$N64),"NA"))</f>
        <v>2.73</v>
      </c>
      <c r="AI64" s="103" t="n">
        <f aca="true">IF($J64="","",IF(ISNUMBER(OFFSET('Data transformed'!$A$4,MATCH($A64,'Data transformed'!$A$5:$A$185,0),MATCH(AI$4,'Data transformed'!$4:$4,0)-1)), MIN(MAX(OFFSET('Data transformed'!$A$4,MATCH($A64,'Data transformed'!$A$5:$A$185,0),MATCH(AI$4,'Data transformed'!$4:$4,0)-1),$M64),$N64),"NA"))</f>
        <v>3.73</v>
      </c>
      <c r="AJ64" s="103" t="n">
        <f aca="true">IF($J64="","",IF(ISNUMBER(OFFSET('Data transformed'!$A$4,MATCH($A64,'Data transformed'!$A$5:$A$185,0),MATCH(AJ$4,'Data transformed'!$4:$4,0)-1)), MIN(MAX(OFFSET('Data transformed'!$A$4,MATCH($A64,'Data transformed'!$A$5:$A$185,0),MATCH(AJ$4,'Data transformed'!$4:$4,0)-1),$M64),$N64),"NA"))</f>
        <v>3.64</v>
      </c>
      <c r="AK64" s="103" t="n">
        <f aca="true">IF($J64="","",IF(ISNUMBER(OFFSET('Data transformed'!$A$4,MATCH($A64,'Data transformed'!$A$5:$A$185,0),MATCH(AK$4,'Data transformed'!$4:$4,0)-1)), MIN(MAX(OFFSET('Data transformed'!$A$4,MATCH($A64,'Data transformed'!$A$5:$A$185,0),MATCH(AK$4,'Data transformed'!$4:$4,0)-1),$M64),$N64),"NA"))</f>
        <v>4.45</v>
      </c>
      <c r="AL64" s="103" t="n">
        <f aca="true">IF($J64="","",IF(ISNUMBER(OFFSET('Data transformed'!$A$4,MATCH($A64,'Data transformed'!$A$5:$A$185,0),MATCH(AL$4,'Data transformed'!$4:$4,0)-1)), MIN(MAX(OFFSET('Data transformed'!$A$4,MATCH($A64,'Data transformed'!$A$5:$A$185,0),MATCH(AL$4,'Data transformed'!$4:$4,0)-1),$M64),$N64),"NA"))</f>
        <v>3.64</v>
      </c>
      <c r="AM64" s="103" t="n">
        <f aca="true">IF($J64="","",IF(ISNUMBER(OFFSET('Data transformed'!$A$4,MATCH($A64,'Data transformed'!$A$5:$A$185,0),MATCH(AM$4,'Data transformed'!$4:$4,0)-1)), MIN(MAX(OFFSET('Data transformed'!$A$4,MATCH($A64,'Data transformed'!$A$5:$A$185,0),MATCH(AM$4,'Data transformed'!$4:$4,0)-1),$M64),$N64),"NA"))</f>
        <v>4.82</v>
      </c>
      <c r="AN64" s="103" t="n">
        <f aca="true">IF($J64="","",IF(ISNUMBER(OFFSET('Data transformed'!$A$4,MATCH($A64,'Data transformed'!$A$5:$A$185,0),MATCH(AN$4,'Data transformed'!$4:$4,0)-1)), MIN(MAX(OFFSET('Data transformed'!$A$4,MATCH($A64,'Data transformed'!$A$5:$A$185,0),MATCH(AN$4,'Data transformed'!$4:$4,0)-1),$M64),$N64),"NA"))</f>
        <v>4</v>
      </c>
      <c r="AO64" s="103" t="n">
        <f aca="true">IF($J64="","",IF(ISNUMBER(OFFSET('Data transformed'!$A$4,MATCH($A64,'Data transformed'!$A$5:$A$185,0),MATCH(AO$4,'Data transformed'!$4:$4,0)-1)), MIN(MAX(OFFSET('Data transformed'!$A$4,MATCH($A64,'Data transformed'!$A$5:$A$185,0),MATCH(AO$4,'Data transformed'!$4:$4,0)-1),$M64),$N64),"NA"))</f>
        <v>2.91</v>
      </c>
      <c r="AP64" s="103" t="n">
        <f aca="true">IF($J64="","",IF(ISNUMBER(OFFSET('Data transformed'!$A$4,MATCH($A64,'Data transformed'!$A$5:$A$185,0),MATCH(AP$4,'Data transformed'!$4:$4,0)-1)), MIN(MAX(OFFSET('Data transformed'!$A$4,MATCH($A64,'Data transformed'!$A$5:$A$185,0),MATCH(AP$4,'Data transformed'!$4:$4,0)-1),$M64),$N64),"NA"))</f>
        <v>3.09</v>
      </c>
      <c r="AQ64" s="103" t="n">
        <f aca="true">IF($J64="","",IF(ISNUMBER(OFFSET('Data transformed'!$A$4,MATCH($A64,'Data transformed'!$A$5:$A$185,0),MATCH(AQ$4,'Data transformed'!$4:$4,0)-1)), MIN(MAX(OFFSET('Data transformed'!$A$4,MATCH($A64,'Data transformed'!$A$5:$A$185,0),MATCH(AQ$4,'Data transformed'!$4:$4,0)-1),$M64),$N64),"NA"))</f>
        <v>4</v>
      </c>
      <c r="AR64" s="103" t="n">
        <f aca="true">IF($J64="","",IF(ISNUMBER(OFFSET('Data transformed'!$A$4,MATCH($A64,'Data transformed'!$A$5:$A$185,0),MATCH(AR$4,'Data transformed'!$4:$4,0)-1)), MIN(MAX(OFFSET('Data transformed'!$A$4,MATCH($A64,'Data transformed'!$A$5:$A$185,0),MATCH(AR$4,'Data transformed'!$4:$4,0)-1),$M64),$N64),"NA"))</f>
        <v>2.6</v>
      </c>
      <c r="AS64" s="103" t="n">
        <f aca="true">IF($J64="","",IF(ISNUMBER(OFFSET('Data transformed'!$A$4,MATCH($A64,'Data transformed'!$A$5:$A$185,0),MATCH(AS$4,'Data transformed'!$4:$4,0)-1)), MIN(MAX(OFFSET('Data transformed'!$A$4,MATCH($A64,'Data transformed'!$A$5:$A$185,0),MATCH(AS$4,'Data transformed'!$4:$4,0)-1),$M64),$N64),"NA"))</f>
        <v>4.2</v>
      </c>
      <c r="AT64" s="103" t="n">
        <f aca="true">IF($J64="","",IF(ISNUMBER(OFFSET('Data transformed'!$A$4,MATCH($A64,'Data transformed'!$A$5:$A$185,0),MATCH(AT$4,'Data transformed'!$4:$4,0)-1)), MIN(MAX(OFFSET('Data transformed'!$A$4,MATCH($A64,'Data transformed'!$A$5:$A$185,0),MATCH(AT$4,'Data transformed'!$4:$4,0)-1),$M64),$N64),"NA"))</f>
        <v>3.91</v>
      </c>
      <c r="AU64" s="103" t="n">
        <f aca="true">IF($J64="","",IF(ISNUMBER(OFFSET('Data transformed'!$A$4,MATCH($A64,'Data transformed'!$A$5:$A$185,0),MATCH(AU$4,'Data transformed'!$4:$4,0)-1)), MIN(MAX(OFFSET('Data transformed'!$A$4,MATCH($A64,'Data transformed'!$A$5:$A$185,0),MATCH(AU$4,'Data transformed'!$4:$4,0)-1),$M64),$N64),"NA"))</f>
        <v>2.18</v>
      </c>
      <c r="AV64" s="103" t="n">
        <f aca="true">IF($J64="","",IF(ISNUMBER(OFFSET('Data transformed'!$A$4,MATCH($A64,'Data transformed'!$A$5:$A$185,0),MATCH(AV$4,'Data transformed'!$4:$4,0)-1)), MIN(MAX(OFFSET('Data transformed'!$A$4,MATCH($A64,'Data transformed'!$A$5:$A$185,0),MATCH(AV$4,'Data transformed'!$4:$4,0)-1),$M64),$N64),"NA"))</f>
        <v>2.23</v>
      </c>
      <c r="AW64" s="103" t="n">
        <f aca="true">IF($J64="","",IF(ISNUMBER(OFFSET('Data transformed'!$A$4,MATCH($A64,'Data transformed'!$A$5:$A$185,0),MATCH(AW$4,'Data transformed'!$4:$4,0)-1)), MIN(MAX(OFFSET('Data transformed'!$A$4,MATCH($A64,'Data transformed'!$A$5:$A$185,0),MATCH(AW$4,'Data transformed'!$4:$4,0)-1),$M64),$N64),"NA"))</f>
        <v>4.82</v>
      </c>
      <c r="AX64" s="103" t="n">
        <f aca="true">IF($J64="","",IF(ISNUMBER(OFFSET('Data transformed'!$A$4,MATCH($A64,'Data transformed'!$A$5:$A$185,0),MATCH(AX$4,'Data transformed'!$4:$4,0)-1)), MIN(MAX(OFFSET('Data transformed'!$A$4,MATCH($A64,'Data transformed'!$A$5:$A$185,0),MATCH(AX$4,'Data transformed'!$4:$4,0)-1),$M64),$N64),"NA"))</f>
        <v>2</v>
      </c>
      <c r="AY64" s="103" t="n">
        <f aca="true">IF($J64="","",IF(ISNUMBER(OFFSET('Data transformed'!$A$4,MATCH($A64,'Data transformed'!$A$5:$A$185,0),MATCH(AY$4,'Data transformed'!$4:$4,0)-1)), MIN(MAX(OFFSET('Data transformed'!$A$4,MATCH($A64,'Data transformed'!$A$5:$A$185,0),MATCH(AY$4,'Data transformed'!$4:$4,0)-1),$M64),$N64),"NA"))</f>
        <v>3.45</v>
      </c>
      <c r="AZ64" s="103" t="n">
        <f aca="true">IF($J64="","",IF(ISNUMBER(OFFSET('Data transformed'!$A$4,MATCH($A64,'Data transformed'!$A$5:$A$185,0),MATCH(AZ$4,'Data transformed'!$4:$4,0)-1)), MIN(MAX(OFFSET('Data transformed'!$A$4,MATCH($A64,'Data transformed'!$A$5:$A$185,0),MATCH(AZ$4,'Data transformed'!$4:$4,0)-1),$M64),$N64),"NA"))</f>
        <v>3.79</v>
      </c>
      <c r="BA64" s="103" t="n">
        <f aca="true">IF($J64="","",IF(ISNUMBER(OFFSET('Data transformed'!$A$4,MATCH($A64,'Data transformed'!$A$5:$A$185,0),MATCH(BA$4,'Data transformed'!$4:$4,0)-1)), MIN(MAX(OFFSET('Data transformed'!$A$4,MATCH($A64,'Data transformed'!$A$5:$A$185,0),MATCH(BA$4,'Data transformed'!$4:$4,0)-1),$M64),$N64),"NA"))</f>
        <v>2.8</v>
      </c>
      <c r="BB64" s="103" t="n">
        <f aca="true">IF($J64="","",IF(ISNUMBER(OFFSET('Data transformed'!$A$4,MATCH($A64,'Data transformed'!$A$5:$A$185,0),MATCH(BB$4,'Data transformed'!$4:$4,0)-1)), MIN(MAX(OFFSET('Data transformed'!$A$4,MATCH($A64,'Data transformed'!$A$5:$A$185,0),MATCH(BB$4,'Data transformed'!$4:$4,0)-1),$M64),$N64),"NA"))</f>
        <v>3.36</v>
      </c>
      <c r="BC64" s="103" t="n">
        <f aca="true">IF($J64="","",IF(ISNUMBER(OFFSET('Data transformed'!$A$4,MATCH($A64,'Data transformed'!$A$5:$A$185,0),MATCH(BC$4,'Data transformed'!$4:$4,0)-1)), MIN(MAX(OFFSET('Data transformed'!$A$4,MATCH($A64,'Data transformed'!$A$5:$A$185,0),MATCH(BC$4,'Data transformed'!$4:$4,0)-1),$M64),$N64),"NA"))</f>
        <v>3.82</v>
      </c>
      <c r="BD64" s="103" t="n">
        <f aca="true">IF($J64="","",IF(ISNUMBER(OFFSET('Data transformed'!$A$4,MATCH($A64,'Data transformed'!$A$5:$A$185,0),MATCH(BD$4,'Data transformed'!$4:$4,0)-1)), MIN(MAX(OFFSET('Data transformed'!$A$4,MATCH($A64,'Data transformed'!$A$5:$A$185,0),MATCH(BD$4,'Data transformed'!$4:$4,0)-1),$M64),$N64),"NA"))</f>
        <v>3.09</v>
      </c>
      <c r="BE64" s="103" t="n">
        <f aca="true">IF($J64="","",IF(ISNUMBER(OFFSET('Data transformed'!$A$4,MATCH($A64,'Data transformed'!$A$5:$A$185,0),MATCH(BE$4,'Data transformed'!$4:$4,0)-1)), MIN(MAX(OFFSET('Data transformed'!$A$4,MATCH($A64,'Data transformed'!$A$5:$A$185,0),MATCH(BE$4,'Data transformed'!$4:$4,0)-1),$M64),$N64),"NA"))</f>
        <v>4.36</v>
      </c>
      <c r="BF64" s="103" t="n">
        <f aca="true">IF($J64="","",IF(ISNUMBER(OFFSET('Data transformed'!$A$4,MATCH($A64,'Data transformed'!$A$5:$A$185,0),MATCH(BF$4,'Data transformed'!$4:$4,0)-1)), MIN(MAX(OFFSET('Data transformed'!$A$4,MATCH($A64,'Data transformed'!$A$5:$A$185,0),MATCH(BF$4,'Data transformed'!$4:$4,0)-1),$M64),$N64),"NA"))</f>
        <v>2.91</v>
      </c>
      <c r="BG64" s="103" t="n">
        <f aca="true">IF($J64="","",IF(ISNUMBER(OFFSET('Data transformed'!$A$4,MATCH($A64,'Data transformed'!$A$5:$A$185,0),MATCH(BG$4,'Data transformed'!$4:$4,0)-1)), MIN(MAX(OFFSET('Data transformed'!$A$4,MATCH($A64,'Data transformed'!$A$5:$A$185,0),MATCH(BG$4,'Data transformed'!$4:$4,0)-1),$M64),$N64),"NA"))</f>
        <v>2.18</v>
      </c>
      <c r="BH64" s="103" t="n">
        <f aca="true">IF($J64="","",IF(ISNUMBER(OFFSET('Data transformed'!$A$4,MATCH($A64,'Data transformed'!$A$5:$A$185,0),MATCH(BH$4,'Data transformed'!$4:$4,0)-1)), MIN(MAX(OFFSET('Data transformed'!$A$4,MATCH($A64,'Data transformed'!$A$5:$A$185,0),MATCH(BH$4,'Data transformed'!$4:$4,0)-1),$M64),$N64),"NA"))</f>
        <v>3.36</v>
      </c>
      <c r="BI64" s="103" t="n">
        <f aca="true">IF($J64="","",IF(ISNUMBER(OFFSET('Data transformed'!$A$4,MATCH($A64,'Data transformed'!$A$5:$A$185,0),MATCH(BI$4,'Data transformed'!$4:$4,0)-1)), MIN(MAX(OFFSET('Data transformed'!$A$4,MATCH($A64,'Data transformed'!$A$5:$A$185,0),MATCH(BI$4,'Data transformed'!$4:$4,0)-1),$M64),$N64),"NA"))</f>
        <v>2.55</v>
      </c>
      <c r="BJ64" s="103" t="n">
        <f aca="true">IF($J64="","",IF(ISNUMBER(OFFSET('Data transformed'!$A$4,MATCH($A64,'Data transformed'!$A$5:$A$185,0),MATCH(BJ$4,'Data transformed'!$4:$4,0)-1)), MIN(MAX(OFFSET('Data transformed'!$A$4,MATCH($A64,'Data transformed'!$A$5:$A$185,0),MATCH(BJ$4,'Data transformed'!$4:$4,0)-1),$M64),$N64),"NA"))</f>
        <v>3.3</v>
      </c>
      <c r="BK64" s="103" t="n">
        <f aca="true">IF($J64="","",IF(ISNUMBER(OFFSET('Data transformed'!$A$4,MATCH($A64,'Data transformed'!$A$5:$A$185,0),MATCH(BK$4,'Data transformed'!$4:$4,0)-1)), MIN(MAX(OFFSET('Data transformed'!$A$4,MATCH($A64,'Data transformed'!$A$5:$A$185,0),MATCH(BK$4,'Data transformed'!$4:$4,0)-1),$M64),$N64),"NA"))</f>
        <v>3.64</v>
      </c>
      <c r="BL64" s="103" t="n">
        <f aca="true">IF($J64="","",IF(ISNUMBER(OFFSET('Data transformed'!$A$4,MATCH($A64,'Data transformed'!$A$5:$A$185,0),MATCH(BL$4,'Data transformed'!$4:$4,0)-1)), MIN(MAX(OFFSET('Data transformed'!$A$4,MATCH($A64,'Data transformed'!$A$5:$A$185,0),MATCH(BL$4,'Data transformed'!$4:$4,0)-1),$M64),$N64),"NA"))</f>
        <v>2.91</v>
      </c>
      <c r="BM64" s="103" t="n">
        <f aca="true">IF($J64="","",IF(ISNUMBER(OFFSET('Data transformed'!$A$4,MATCH($A64,'Data transformed'!$A$5:$A$185,0),MATCH(BM$4,'Data transformed'!$4:$4,0)-1)), MIN(MAX(OFFSET('Data transformed'!$A$4,MATCH($A64,'Data transformed'!$A$5:$A$185,0),MATCH(BM$4,'Data transformed'!$4:$4,0)-1),$M64),$N64),"NA"))</f>
        <v>2.1</v>
      </c>
      <c r="BN64" s="103" t="n">
        <f aca="true">IF($J64="","",IF(ISNUMBER(OFFSET('Data transformed'!$A$4,MATCH($A64,'Data transformed'!$A$5:$A$185,0),MATCH(BN$4,'Data transformed'!$4:$4,0)-1)), MIN(MAX(OFFSET('Data transformed'!$A$4,MATCH($A64,'Data transformed'!$A$5:$A$185,0),MATCH(BN$4,'Data transformed'!$4:$4,0)-1),$M64),$N64),"NA"))</f>
        <v>2.86</v>
      </c>
      <c r="BO64" s="103" t="n">
        <f aca="true">IF($J64="","",IF(ISNUMBER(OFFSET('Data transformed'!$A$4,MATCH($A64,'Data transformed'!$A$5:$A$185,0),MATCH(BO$4,'Data transformed'!$4:$4,0)-1)), MIN(MAX(OFFSET('Data transformed'!$A$4,MATCH($A64,'Data transformed'!$A$5:$A$185,0),MATCH(BO$4,'Data transformed'!$4:$4,0)-1),$M64),$N64),"NA"))</f>
        <v>1.36</v>
      </c>
      <c r="BP64" s="103" t="n">
        <f aca="true">IF($J64="","",IF(ISNUMBER(OFFSET('Data transformed'!$A$4,MATCH($A64,'Data transformed'!$A$5:$A$185,0),MATCH(BP$4,'Data transformed'!$4:$4,0)-1)), MIN(MAX(OFFSET('Data transformed'!$A$4,MATCH($A64,'Data transformed'!$A$5:$A$185,0),MATCH(BP$4,'Data transformed'!$4:$4,0)-1),$M64),$N64),"NA"))</f>
        <v>3.55</v>
      </c>
      <c r="BQ64" s="103" t="n">
        <f aca="true">IF($J64="","",IF(ISNUMBER(OFFSET('Data transformed'!$A$4,MATCH($A64,'Data transformed'!$A$5:$A$185,0),MATCH(BQ$4,'Data transformed'!$4:$4,0)-1)), MIN(MAX(OFFSET('Data transformed'!$A$4,MATCH($A64,'Data transformed'!$A$5:$A$185,0),MATCH(BQ$4,'Data transformed'!$4:$4,0)-1),$M64),$N64),"NA"))</f>
        <v>4.73</v>
      </c>
      <c r="BR64" s="103" t="n">
        <f aca="true">IF($J64="","",IF(ISNUMBER(OFFSET('Data transformed'!$A$4,MATCH($A64,'Data transformed'!$A$5:$A$185,0),MATCH(BR$4,'Data transformed'!$4:$4,0)-1)), MIN(MAX(OFFSET('Data transformed'!$A$4,MATCH($A64,'Data transformed'!$A$5:$A$185,0),MATCH(BR$4,'Data transformed'!$4:$4,0)-1),$M64),$N64),"NA"))</f>
        <v>4.18</v>
      </c>
      <c r="BS64" s="103" t="n">
        <f aca="true">IF($J64="","",IF(ISNUMBER(OFFSET('Data transformed'!$A$4,MATCH($A64,'Data transformed'!$A$5:$A$185,0),MATCH(BS$4,'Data transformed'!$4:$4,0)-1)), MIN(MAX(OFFSET('Data transformed'!$A$4,MATCH($A64,'Data transformed'!$A$5:$A$185,0),MATCH(BS$4,'Data transformed'!$4:$4,0)-1),$M64),$N64),"NA"))</f>
        <v>3.91</v>
      </c>
      <c r="BT64" s="103" t="n">
        <f aca="true">IF($J64="","",IF(ISNUMBER(OFFSET('Data transformed'!$A$4,MATCH($A64,'Data transformed'!$A$5:$A$185,0),MATCH(BT$4,'Data transformed'!$4:$4,0)-1)), MIN(MAX(OFFSET('Data transformed'!$A$4,MATCH($A64,'Data transformed'!$A$5:$A$185,0),MATCH(BT$4,'Data transformed'!$4:$4,0)-1),$M64),$N64),"NA"))</f>
        <v>3.18</v>
      </c>
      <c r="BU64" s="103" t="n">
        <f aca="true">IF($J64="","",IF(ISNUMBER(OFFSET('Data transformed'!$A$4,MATCH($A64,'Data transformed'!$A$5:$A$185,0),MATCH(BU$4,'Data transformed'!$4:$4,0)-1)), MIN(MAX(OFFSET('Data transformed'!$A$4,MATCH($A64,'Data transformed'!$A$5:$A$185,0),MATCH(BU$4,'Data transformed'!$4:$4,0)-1),$M64),$N64),"NA"))</f>
        <v>1.91</v>
      </c>
      <c r="BV64" s="103" t="n">
        <f aca="true">IF($J64="","",IF(ISNUMBER(OFFSET('Data transformed'!$A$4,MATCH($A64,'Data transformed'!$A$5:$A$185,0),MATCH(BV$4,'Data transformed'!$4:$4,0)-1)), MIN(MAX(OFFSET('Data transformed'!$A$4,MATCH($A64,'Data transformed'!$A$5:$A$185,0),MATCH(BV$4,'Data transformed'!$4:$4,0)-1),$M64),$N64),"NA"))</f>
        <v>3.4</v>
      </c>
      <c r="BW64" s="103" t="n">
        <f aca="true">IF($J64="","",IF(ISNUMBER(OFFSET('Data transformed'!$A$4,MATCH($A64,'Data transformed'!$A$5:$A$185,0),MATCH(BW$4,'Data transformed'!$4:$4,0)-1)), MIN(MAX(OFFSET('Data transformed'!$A$4,MATCH($A64,'Data transformed'!$A$5:$A$185,0),MATCH(BW$4,'Data transformed'!$4:$4,0)-1),$M64),$N64),"NA"))</f>
        <v>4.73</v>
      </c>
      <c r="BX64" s="103" t="n">
        <f aca="true">IF($J64="","",IF(ISNUMBER(OFFSET('Data transformed'!$A$4,MATCH($A64,'Data transformed'!$A$5:$A$185,0),MATCH(BX$4,'Data transformed'!$4:$4,0)-1)), MIN(MAX(OFFSET('Data transformed'!$A$4,MATCH($A64,'Data transformed'!$A$5:$A$185,0),MATCH(BX$4,'Data transformed'!$4:$4,0)-1),$M64),$N64),"NA"))</f>
        <v>3.55</v>
      </c>
      <c r="BY64" s="103" t="n">
        <f aca="true">IF($J64="","",IF(ISNUMBER(OFFSET('Data transformed'!$A$4,MATCH($A64,'Data transformed'!$A$5:$A$185,0),MATCH(BY$4,'Data transformed'!$4:$4,0)-1)), MIN(MAX(OFFSET('Data transformed'!$A$4,MATCH($A64,'Data transformed'!$A$5:$A$185,0),MATCH(BY$4,'Data transformed'!$4:$4,0)-1),$M64),$N64),"NA"))</f>
        <v>1.73</v>
      </c>
      <c r="BZ64" s="103" t="n">
        <f aca="true">IF($J64="","",IF(ISNUMBER(OFFSET('Data transformed'!$A$4,MATCH($A64,'Data transformed'!$A$5:$A$185,0),MATCH(BZ$4,'Data transformed'!$4:$4,0)-1)), MIN(MAX(OFFSET('Data transformed'!$A$4,MATCH($A64,'Data transformed'!$A$5:$A$185,0),MATCH(BZ$4,'Data transformed'!$4:$4,0)-1),$M64),$N64),"NA"))</f>
        <v>4.75</v>
      </c>
      <c r="CA64" s="103" t="n">
        <f aca="true">IF($J64="","",IF(ISNUMBER(OFFSET('Data transformed'!$A$4,MATCH($A64,'Data transformed'!$A$5:$A$185,0),MATCH(CA$4,'Data transformed'!$4:$4,0)-1)), MIN(MAX(OFFSET('Data transformed'!$A$4,MATCH($A64,'Data transformed'!$A$5:$A$185,0),MATCH(CA$4,'Data transformed'!$4:$4,0)-1),$M64),$N64),"NA"))</f>
        <v>3.73</v>
      </c>
      <c r="CB64" s="103" t="n">
        <f aca="true">IF($J64="","",IF(ISNUMBER(OFFSET('Data transformed'!$A$4,MATCH($A64,'Data transformed'!$A$5:$A$185,0),MATCH(CB$4,'Data transformed'!$4:$4,0)-1)), MIN(MAX(OFFSET('Data transformed'!$A$4,MATCH($A64,'Data transformed'!$A$5:$A$185,0),MATCH(CB$4,'Data transformed'!$4:$4,0)-1),$M64),$N64),"NA"))</f>
        <v>3</v>
      </c>
      <c r="CC64" s="103" t="n">
        <f aca="true">IF($J64="","",IF(ISNUMBER(OFFSET('Data transformed'!$A$4,MATCH($A64,'Data transformed'!$A$5:$A$185,0),MATCH(CC$4,'Data transformed'!$4:$4,0)-1)), MIN(MAX(OFFSET('Data transformed'!$A$4,MATCH($A64,'Data transformed'!$A$5:$A$185,0),MATCH(CC$4,'Data transformed'!$4:$4,0)-1),$M64),$N64),"NA"))</f>
        <v>3.32</v>
      </c>
      <c r="CD64" s="103" t="n">
        <f aca="true">IF($J64="","",IF(ISNUMBER(OFFSET('Data transformed'!$A$4,MATCH($A64,'Data transformed'!$A$5:$A$185,0),MATCH(CD$4,'Data transformed'!$4:$4,0)-1)), MIN(MAX(OFFSET('Data transformed'!$A$4,MATCH($A64,'Data transformed'!$A$5:$A$185,0),MATCH(CD$4,'Data transformed'!$4:$4,0)-1),$M64),$N64),"NA"))</f>
        <v>4.73</v>
      </c>
      <c r="CE64" s="103" t="n">
        <f aca="true">IF($J64="","",IF(ISNUMBER(OFFSET('Data transformed'!$A$4,MATCH($A64,'Data transformed'!$A$5:$A$185,0),MATCH(CE$4,'Data transformed'!$4:$4,0)-1)), MIN(MAX(OFFSET('Data transformed'!$A$4,MATCH($A64,'Data transformed'!$A$5:$A$185,0),MATCH(CE$4,'Data transformed'!$4:$4,0)-1),$M64),$N64),"NA"))</f>
        <v>2.18</v>
      </c>
      <c r="CF64" s="103" t="n">
        <f aca="true">IF($J64="","",IF(ISNUMBER(OFFSET('Data transformed'!$A$4,MATCH($A64,'Data transformed'!$A$5:$A$185,0),MATCH(CF$4,'Data transformed'!$4:$4,0)-1)), MIN(MAX(OFFSET('Data transformed'!$A$4,MATCH($A64,'Data transformed'!$A$5:$A$185,0),MATCH(CF$4,'Data transformed'!$4:$4,0)-1),$M64),$N64),"NA"))</f>
        <v>2</v>
      </c>
      <c r="CG64" s="103" t="n">
        <f aca="true">IF($J64="","",IF(ISNUMBER(OFFSET('Data transformed'!$A$4,MATCH($A64,'Data transformed'!$A$5:$A$185,0),MATCH(CG$4,'Data transformed'!$4:$4,0)-1)), MIN(MAX(OFFSET('Data transformed'!$A$4,MATCH($A64,'Data transformed'!$A$5:$A$185,0),MATCH(CG$4,'Data transformed'!$4:$4,0)-1),$M64),$N64),"NA"))</f>
        <v>4.91</v>
      </c>
      <c r="CH64" s="103" t="n">
        <f aca="true">IF($J64="","",IF(ISNUMBER(OFFSET('Data transformed'!$A$4,MATCH($A64,'Data transformed'!$A$5:$A$185,0),MATCH(CH$4,'Data transformed'!$4:$4,0)-1)), MIN(MAX(OFFSET('Data transformed'!$A$4,MATCH($A64,'Data transformed'!$A$5:$A$185,0),MATCH(CH$4,'Data transformed'!$4:$4,0)-1),$M64),$N64),"NA"))</f>
        <v>2.64</v>
      </c>
      <c r="CI64" s="103" t="n">
        <f aca="true">IF($J64="","",IF(ISNUMBER(OFFSET('Data transformed'!$A$4,MATCH($A64,'Data transformed'!$A$5:$A$185,0),MATCH(CI$4,'Data transformed'!$4:$4,0)-1)), MIN(MAX(OFFSET('Data transformed'!$A$4,MATCH($A64,'Data transformed'!$A$5:$A$185,0),MATCH(CI$4,'Data transformed'!$4:$4,0)-1),$M64),$N64),"NA"))</f>
        <v>3.55</v>
      </c>
      <c r="CJ64" s="103" t="n">
        <f aca="true">IF($J64="","",IF(ISNUMBER(OFFSET('Data transformed'!$A$4,MATCH($A64,'Data transformed'!$A$5:$A$185,0),MATCH(CJ$4,'Data transformed'!$4:$4,0)-1)), MIN(MAX(OFFSET('Data transformed'!$A$4,MATCH($A64,'Data transformed'!$A$5:$A$185,0),MATCH(CJ$4,'Data transformed'!$4:$4,0)-1),$M64),$N64),"NA"))</f>
        <v>1.5</v>
      </c>
      <c r="CK64" s="103" t="n">
        <f aca="true">IF($J64="","",IF(ISNUMBER(OFFSET('Data transformed'!$A$4,MATCH($A64,'Data transformed'!$A$5:$A$185,0),MATCH(CK$4,'Data transformed'!$4:$4,0)-1)), MIN(MAX(OFFSET('Data transformed'!$A$4,MATCH($A64,'Data transformed'!$A$5:$A$185,0),MATCH(CK$4,'Data transformed'!$4:$4,0)-1),$M64),$N64),"NA"))</f>
        <v>3.18</v>
      </c>
      <c r="CL64" s="103" t="n">
        <f aca="true">IF($J64="","",IF(ISNUMBER(OFFSET('Data transformed'!$A$4,MATCH($A64,'Data transformed'!$A$5:$A$185,0),MATCH(CL$4,'Data transformed'!$4:$4,0)-1)), MIN(MAX(OFFSET('Data transformed'!$A$4,MATCH($A64,'Data transformed'!$A$5:$A$185,0),MATCH(CL$4,'Data transformed'!$4:$4,0)-1),$M64),$N64),"NA"))</f>
        <v>3</v>
      </c>
      <c r="CM64" s="103" t="n">
        <f aca="true">IF($J64="","",IF(ISNUMBER(OFFSET('Data transformed'!$A$4,MATCH($A64,'Data transformed'!$A$5:$A$185,0),MATCH(CM$4,'Data transformed'!$4:$4,0)-1)), MIN(MAX(OFFSET('Data transformed'!$A$4,MATCH($A64,'Data transformed'!$A$5:$A$185,0),MATCH(CM$4,'Data transformed'!$4:$4,0)-1),$M64),$N64),"NA"))</f>
        <v>4.09</v>
      </c>
      <c r="CN64" s="103" t="n">
        <f aca="true">IF($J64="","",IF(ISNUMBER(OFFSET('Data transformed'!$A$4,MATCH($A64,'Data transformed'!$A$5:$A$185,0),MATCH(CN$4,'Data transformed'!$4:$4,0)-1)), MIN(MAX(OFFSET('Data transformed'!$A$4,MATCH($A64,'Data transformed'!$A$5:$A$185,0),MATCH(CN$4,'Data transformed'!$4:$4,0)-1),$M64),$N64),"NA"))</f>
        <v>3.18</v>
      </c>
      <c r="CO64" s="103" t="n">
        <f aca="true">IF($J64="","",IF(ISNUMBER(OFFSET('Data transformed'!$A$4,MATCH($A64,'Data transformed'!$A$5:$A$185,0),MATCH(CO$4,'Data transformed'!$4:$4,0)-1)), MIN(MAX(OFFSET('Data transformed'!$A$4,MATCH($A64,'Data transformed'!$A$5:$A$185,0),MATCH(CO$4,'Data transformed'!$4:$4,0)-1),$M64),$N64),"NA"))</f>
        <v>3.2</v>
      </c>
      <c r="CP64" s="103" t="n">
        <f aca="true">IF($J64="","",IF(ISNUMBER(OFFSET('Data transformed'!$A$4,MATCH($A64,'Data transformed'!$A$5:$A$185,0),MATCH(CP$4,'Data transformed'!$4:$4,0)-1)), MIN(MAX(OFFSET('Data transformed'!$A$4,MATCH($A64,'Data transformed'!$A$5:$A$185,0),MATCH(CP$4,'Data transformed'!$4:$4,0)-1),$M64),$N64),"NA"))</f>
        <v>3.23</v>
      </c>
      <c r="CQ64" s="103" t="n">
        <f aca="true">IF($J64="","",IF(ISNUMBER(OFFSET('Data transformed'!$A$4,MATCH($A64,'Data transformed'!$A$5:$A$185,0),MATCH(CQ$4,'Data transformed'!$4:$4,0)-1)), MIN(MAX(OFFSET('Data transformed'!$A$4,MATCH($A64,'Data transformed'!$A$5:$A$185,0),MATCH(CQ$4,'Data transformed'!$4:$4,0)-1),$M64),$N64),"NA"))</f>
        <v>3.5</v>
      </c>
      <c r="CR64" s="103" t="n">
        <f aca="true">IF($J64="","",IF(ISNUMBER(OFFSET('Data transformed'!$A$4,MATCH($A64,'Data transformed'!$A$5:$A$185,0),MATCH(CR$4,'Data transformed'!$4:$4,0)-1)), MIN(MAX(OFFSET('Data transformed'!$A$4,MATCH($A64,'Data transformed'!$A$5:$A$185,0),MATCH(CR$4,'Data transformed'!$4:$4,0)-1),$M64),$N64),"NA"))</f>
        <v>3.78</v>
      </c>
      <c r="CS64" s="103" t="n">
        <f aca="true">IF($J64="","",IF(ISNUMBER(OFFSET('Data transformed'!$A$4,MATCH($A64,'Data transformed'!$A$5:$A$185,0),MATCH(CS$4,'Data transformed'!$4:$4,0)-1)), MIN(MAX(OFFSET('Data transformed'!$A$4,MATCH($A64,'Data transformed'!$A$5:$A$185,0),MATCH(CS$4,'Data transformed'!$4:$4,0)-1),$M64),$N64),"NA"))</f>
        <v>3.2</v>
      </c>
      <c r="CT64" s="103" t="n">
        <f aca="true">IF($J64="","",IF(ISNUMBER(OFFSET('Data transformed'!$A$4,MATCH($A64,'Data transformed'!$A$5:$A$185,0),MATCH(CT$4,'Data transformed'!$4:$4,0)-1)), MIN(MAX(OFFSET('Data transformed'!$A$4,MATCH($A64,'Data transformed'!$A$5:$A$185,0),MATCH(CT$4,'Data transformed'!$4:$4,0)-1),$M64),$N64),"NA"))</f>
        <v>3.8</v>
      </c>
      <c r="CU64" s="103" t="n">
        <f aca="true">IF($J64="","",IF(ISNUMBER(OFFSET('Data transformed'!$A$4,MATCH($A64,'Data transformed'!$A$5:$A$185,0),MATCH(CU$4,'Data transformed'!$4:$4,0)-1)), MIN(MAX(OFFSET('Data transformed'!$A$4,MATCH($A64,'Data transformed'!$A$5:$A$185,0),MATCH(CU$4,'Data transformed'!$4:$4,0)-1),$M64),$N64),"NA"))</f>
        <v>3.36</v>
      </c>
    </row>
    <row r="65" s="103" customFormat="true" ht="15.5" hidden="false" customHeight="false" outlineLevel="0" collapsed="false">
      <c r="A65" s="107" t="n">
        <v>2312</v>
      </c>
      <c r="B65" s="107" t="n">
        <v>4</v>
      </c>
      <c r="C65" s="103" t="str">
        <f aca="true">IF(ISBLANK(OFFSET('Raw Data'!$A$3,MATCH($A65,'Raw Data'!$B$4:$B$185,0),MATCH(C$4,'Raw Data'!$3:$3,0)-1)),"",OFFSET('Raw Data'!$A$3,MATCH($A65,'Raw Data'!$B$4:$B$185,0),MATCH(C$4,'Raw Data'!$3:$3,0)-1))</f>
        <v/>
      </c>
      <c r="D65" s="103" t="str">
        <f aca="true">IF(ISBLANK(OFFSET('Raw Data'!$A$3,MATCH($A65,'Raw Data'!$B$4:$B$185,0),MATCH(D$4,'Raw Data'!$3:$3,0)-1)),"",OFFSET('Raw Data'!$A$3,MATCH($A65,'Raw Data'!$B$4:$B$185,0),MATCH(D$4,'Raw Data'!$3:$3,0)-1))</f>
        <v>Expert assessment data - C.3.12</v>
      </c>
      <c r="E65" s="103" t="str">
        <f aca="true">IF(ISBLANK(OFFSET('Raw Data'!$A$3,MATCH($A65,'Raw Data'!$B$4:$B$185,0),MATCH(E$4,'Raw Data'!$3:$3,0)-1)),"",OFFSET('Raw Data'!$A$3,MATCH($A65,'Raw Data'!$B$4:$B$185,0),MATCH(E$4,'Raw Data'!$3:$3,0)-1))</f>
        <v>As a consumer expert, how satisfied are you with the following in your country in 2020? - Legislation on collective/class actions</v>
      </c>
      <c r="J65" s="103" t="n">
        <f aca="true" t="array" ref="J65:J65">IFERROR(_xlfn.QUARTILE.INC(IF(ISNUMBER(OFFSET('Data transformed'!$N$4,MATCH('outliers treatment'!$A65,'Data transformed'!$A$5:$A$185),1,1,COUNTA('Data transformed'!$O$4:$CX$4))),OFFSET('Data transformed'!$N$4,MATCH('outliers treatment'!$A65,'Data transformed'!$A$5:$A$185),1,1,COUNTA('Data transformed'!$O$4:$CX$4))),1),"")</f>
        <v>2</v>
      </c>
      <c r="K65" s="103" t="n">
        <f aca="true" t="array" ref="K65:K65">IFERROR(_xlfn.QUARTILE.INC(IF(ISNUMBER(OFFSET('Data transformed'!$N$4,MATCH('outliers treatment'!$A65,'Data transformed'!$A$5:$A$185),1,1,COUNTA('Data transformed'!$O$4:$CX$4))),OFFSET('Data transformed'!$N$4,MATCH('outliers treatment'!$A65,'Data transformed'!$A$5:$A$185),1,1,COUNTA('Data transformed'!$O$4:$CX$4))),3),"")</f>
        <v>5</v>
      </c>
      <c r="L65" s="103" t="n">
        <f aca="false">IFERROR(K65-J65,"")</f>
        <v>3</v>
      </c>
      <c r="M65" s="103" t="n">
        <v>1</v>
      </c>
      <c r="N65" s="103" t="n">
        <v>6</v>
      </c>
      <c r="P65" s="105" t="n">
        <f aca="false" t="array" ref="P65:P65">IFERROR(SKEW(IF(ISNUMBER(T65:CU65),T65:CU65,"")),"")</f>
        <v>-0.093795283667567</v>
      </c>
      <c r="Q65" s="103" t="n">
        <f aca="true">IF(ISBLANK(OFFSET('Data above threshold'!$A$4,MATCH('Data above threshold'!$A64,'Data above threshold'!$A$5:$A$185,0),MATCH('Data above threshold'!N$4,'Data above threshold'!$4:$4,0)-1)),1,OFFSET('Data above threshold'!$A$4,MATCH('Data above threshold'!$A64,'Data above threshold'!$A$5:$A$185,0),MATCH('Data above threshold'!N$4,'Data above threshold'!$4:$4,0)-1))</f>
        <v>0</v>
      </c>
      <c r="R65" s="103" t="n">
        <f aca="false">IF($J65="","",COUNTIF(T65:CU65,M65)+ COUNTIF(T65:CQ65,N65))</f>
        <v>10</v>
      </c>
      <c r="S65" s="106" t="n">
        <f aca="false" t="array" ref="S65:S65">IF(B65&lt;4,"",1-IFERROR(SUM(ISNUMBER(T65:CU65)*(1-$T$3:$CU$3))/COUNTIF($T$3:$CU$3,0),0))</f>
        <v>0.05</v>
      </c>
      <c r="T65" s="103" t="n">
        <f aca="true">IF($J65="","",IF(ISNUMBER(OFFSET('Data transformed'!$A$4,MATCH($A65,'Data transformed'!$A$5:$A$185,0),MATCH(T$4,'Data transformed'!$4:$4,0)-1)), MIN(MAX(OFFSET('Data transformed'!$A$4,MATCH($A65,'Data transformed'!$A$5:$A$185,0),MATCH(T$4,'Data transformed'!$4:$4,0)-1),$M65),$N65),"NA"))</f>
        <v>3.5</v>
      </c>
      <c r="U65" s="103" t="n">
        <f aca="true">IF($J65="","",IF(ISNUMBER(OFFSET('Data transformed'!$A$4,MATCH($A65,'Data transformed'!$A$5:$A$185,0),MATCH(U$4,'Data transformed'!$4:$4,0)-1)), MIN(MAX(OFFSET('Data transformed'!$A$4,MATCH($A65,'Data transformed'!$A$5:$A$185,0),MATCH(U$4,'Data transformed'!$4:$4,0)-1),$M65),$N65),"NA"))</f>
        <v>4.33</v>
      </c>
      <c r="V65" s="103" t="n">
        <f aca="true">IF($J65="","",IF(ISNUMBER(OFFSET('Data transformed'!$A$4,MATCH($A65,'Data transformed'!$A$5:$A$185,0),MATCH(V$4,'Data transformed'!$4:$4,0)-1)), MIN(MAX(OFFSET('Data transformed'!$A$4,MATCH($A65,'Data transformed'!$A$5:$A$185,0),MATCH(V$4,'Data transformed'!$4:$4,0)-1),$M65),$N65),"NA"))</f>
        <v>2</v>
      </c>
      <c r="W65" s="103" t="n">
        <f aca="true">IF($J65="","",IF(ISNUMBER(OFFSET('Data transformed'!$A$4,MATCH($A65,'Data transformed'!$A$5:$A$185,0),MATCH(W$4,'Data transformed'!$4:$4,0)-1)), MIN(MAX(OFFSET('Data transformed'!$A$4,MATCH($A65,'Data transformed'!$A$5:$A$185,0),MATCH(W$4,'Data transformed'!$4:$4,0)-1),$M65),$N65),"NA"))</f>
        <v>5</v>
      </c>
      <c r="X65" s="103" t="n">
        <f aca="true">IF($J65="","",IF(ISNUMBER(OFFSET('Data transformed'!$A$4,MATCH($A65,'Data transformed'!$A$5:$A$185,0),MATCH(X$4,'Data transformed'!$4:$4,0)-1)), MIN(MAX(OFFSET('Data transformed'!$A$4,MATCH($A65,'Data transformed'!$A$5:$A$185,0),MATCH(X$4,'Data transformed'!$4:$4,0)-1),$M65),$N65),"NA"))</f>
        <v>5</v>
      </c>
      <c r="Y65" s="103" t="n">
        <f aca="true">IF($J65="","",IF(ISNUMBER(OFFSET('Data transformed'!$A$4,MATCH($A65,'Data transformed'!$A$5:$A$185,0),MATCH(Y$4,'Data transformed'!$4:$4,0)-1)), MIN(MAX(OFFSET('Data transformed'!$A$4,MATCH($A65,'Data transformed'!$A$5:$A$185,0),MATCH(Y$4,'Data transformed'!$4:$4,0)-1),$M65),$N65),"NA"))</f>
        <v>1</v>
      </c>
      <c r="Z65" s="103" t="n">
        <f aca="true">IF($J65="","",IF(ISNUMBER(OFFSET('Data transformed'!$A$4,MATCH($A65,'Data transformed'!$A$5:$A$185,0),MATCH(Z$4,'Data transformed'!$4:$4,0)-1)), MIN(MAX(OFFSET('Data transformed'!$A$4,MATCH($A65,'Data transformed'!$A$5:$A$185,0),MATCH(Z$4,'Data transformed'!$4:$4,0)-1),$M65),$N65),"NA"))</f>
        <v>6</v>
      </c>
      <c r="AA65" s="103" t="n">
        <f aca="true">IF($J65="","",IF(ISNUMBER(OFFSET('Data transformed'!$A$4,MATCH($A65,'Data transformed'!$A$5:$A$185,0),MATCH(AA$4,'Data transformed'!$4:$4,0)-1)), MIN(MAX(OFFSET('Data transformed'!$A$4,MATCH($A65,'Data transformed'!$A$5:$A$185,0),MATCH(AA$4,'Data transformed'!$4:$4,0)-1),$M65),$N65),"NA"))</f>
        <v>5</v>
      </c>
      <c r="AB65" s="103" t="n">
        <f aca="true">IF($J65="","",IF(ISNUMBER(OFFSET('Data transformed'!$A$4,MATCH($A65,'Data transformed'!$A$5:$A$185,0),MATCH(AB$4,'Data transformed'!$4:$4,0)-1)), MIN(MAX(OFFSET('Data transformed'!$A$4,MATCH($A65,'Data transformed'!$A$5:$A$185,0),MATCH(AB$4,'Data transformed'!$4:$4,0)-1),$M65),$N65),"NA"))</f>
        <v>2</v>
      </c>
      <c r="AC65" s="103" t="n">
        <f aca="true">IF($J65="","",IF(ISNUMBER(OFFSET('Data transformed'!$A$4,MATCH($A65,'Data transformed'!$A$5:$A$185,0),MATCH(AC$4,'Data transformed'!$4:$4,0)-1)), MIN(MAX(OFFSET('Data transformed'!$A$4,MATCH($A65,'Data transformed'!$A$5:$A$185,0),MATCH(AC$4,'Data transformed'!$4:$4,0)-1),$M65),$N65),"NA"))</f>
        <v>5</v>
      </c>
      <c r="AD65" s="103" t="n">
        <f aca="true">IF($J65="","",IF(ISNUMBER(OFFSET('Data transformed'!$A$4,MATCH($A65,'Data transformed'!$A$5:$A$185,0),MATCH(AD$4,'Data transformed'!$4:$4,0)-1)), MIN(MAX(OFFSET('Data transformed'!$A$4,MATCH($A65,'Data transformed'!$A$5:$A$185,0),MATCH(AD$4,'Data transformed'!$4:$4,0)-1),$M65),$N65),"NA"))</f>
        <v>4</v>
      </c>
      <c r="AE65" s="103" t="n">
        <f aca="true">IF($J65="","",IF(ISNUMBER(OFFSET('Data transformed'!$A$4,MATCH($A65,'Data transformed'!$A$5:$A$185,0),MATCH(AE$4,'Data transformed'!$4:$4,0)-1)), MIN(MAX(OFFSET('Data transformed'!$A$4,MATCH($A65,'Data transformed'!$A$5:$A$185,0),MATCH(AE$4,'Data transformed'!$4:$4,0)-1),$M65),$N65),"NA"))</f>
        <v>4</v>
      </c>
      <c r="AF65" s="103" t="n">
        <f aca="true">IF($J65="","",IF(ISNUMBER(OFFSET('Data transformed'!$A$4,MATCH($A65,'Data transformed'!$A$5:$A$185,0),MATCH(AF$4,'Data transformed'!$4:$4,0)-1)), MIN(MAX(OFFSET('Data transformed'!$A$4,MATCH($A65,'Data transformed'!$A$5:$A$185,0),MATCH(AF$4,'Data transformed'!$4:$4,0)-1),$M65),$N65),"NA"))</f>
        <v>3</v>
      </c>
      <c r="AG65" s="103" t="n">
        <f aca="true">IF($J65="","",IF(ISNUMBER(OFFSET('Data transformed'!$A$4,MATCH($A65,'Data transformed'!$A$5:$A$185,0),MATCH(AG$4,'Data transformed'!$4:$4,0)-1)), MIN(MAX(OFFSET('Data transformed'!$A$4,MATCH($A65,'Data transformed'!$A$5:$A$185,0),MATCH(AG$4,'Data transformed'!$4:$4,0)-1),$M65),$N65),"NA"))</f>
        <v>2</v>
      </c>
      <c r="AH65" s="103" t="n">
        <f aca="true">IF($J65="","",IF(ISNUMBER(OFFSET('Data transformed'!$A$4,MATCH($A65,'Data transformed'!$A$5:$A$185,0),MATCH(AH$4,'Data transformed'!$4:$4,0)-1)), MIN(MAX(OFFSET('Data transformed'!$A$4,MATCH($A65,'Data transformed'!$A$5:$A$185,0),MATCH(AH$4,'Data transformed'!$4:$4,0)-1),$M65),$N65),"NA"))</f>
        <v>2</v>
      </c>
      <c r="AI65" s="103" t="n">
        <f aca="true">IF($J65="","",IF(ISNUMBER(OFFSET('Data transformed'!$A$4,MATCH($A65,'Data transformed'!$A$5:$A$185,0),MATCH(AI$4,'Data transformed'!$4:$4,0)-1)), MIN(MAX(OFFSET('Data transformed'!$A$4,MATCH($A65,'Data transformed'!$A$5:$A$185,0),MATCH(AI$4,'Data transformed'!$4:$4,0)-1),$M65),$N65),"NA"))</f>
        <v>4</v>
      </c>
      <c r="AJ65" s="103" t="n">
        <f aca="true">IF($J65="","",IF(ISNUMBER(OFFSET('Data transformed'!$A$4,MATCH($A65,'Data transformed'!$A$5:$A$185,0),MATCH(AJ$4,'Data transformed'!$4:$4,0)-1)), MIN(MAX(OFFSET('Data transformed'!$A$4,MATCH($A65,'Data transformed'!$A$5:$A$185,0),MATCH(AJ$4,'Data transformed'!$4:$4,0)-1),$M65),$N65),"NA"))</f>
        <v>5</v>
      </c>
      <c r="AK65" s="103" t="n">
        <f aca="true">IF($J65="","",IF(ISNUMBER(OFFSET('Data transformed'!$A$4,MATCH($A65,'Data transformed'!$A$5:$A$185,0),MATCH(AK$4,'Data transformed'!$4:$4,0)-1)), MIN(MAX(OFFSET('Data transformed'!$A$4,MATCH($A65,'Data transformed'!$A$5:$A$185,0),MATCH(AK$4,'Data transformed'!$4:$4,0)-1),$M65),$N65),"NA"))</f>
        <v>3</v>
      </c>
      <c r="AL65" s="103" t="n">
        <f aca="true">IF($J65="","",IF(ISNUMBER(OFFSET('Data transformed'!$A$4,MATCH($A65,'Data transformed'!$A$5:$A$185,0),MATCH(AL$4,'Data transformed'!$4:$4,0)-1)), MIN(MAX(OFFSET('Data transformed'!$A$4,MATCH($A65,'Data transformed'!$A$5:$A$185,0),MATCH(AL$4,'Data transformed'!$4:$4,0)-1),$M65),$N65),"NA"))</f>
        <v>4</v>
      </c>
      <c r="AM65" s="103" t="n">
        <f aca="true">IF($J65="","",IF(ISNUMBER(OFFSET('Data transformed'!$A$4,MATCH($A65,'Data transformed'!$A$5:$A$185,0),MATCH(AM$4,'Data transformed'!$4:$4,0)-1)), MIN(MAX(OFFSET('Data transformed'!$A$4,MATCH($A65,'Data transformed'!$A$5:$A$185,0),MATCH(AM$4,'Data transformed'!$4:$4,0)-1),$M65),$N65),"NA"))</f>
        <v>6</v>
      </c>
      <c r="AN65" s="103" t="n">
        <f aca="true">IF($J65="","",IF(ISNUMBER(OFFSET('Data transformed'!$A$4,MATCH($A65,'Data transformed'!$A$5:$A$185,0),MATCH(AN$4,'Data transformed'!$4:$4,0)-1)), MIN(MAX(OFFSET('Data transformed'!$A$4,MATCH($A65,'Data transformed'!$A$5:$A$185,0),MATCH(AN$4,'Data transformed'!$4:$4,0)-1),$M65),$N65),"NA"))</f>
        <v>2</v>
      </c>
      <c r="AO65" s="103" t="n">
        <f aca="true">IF($J65="","",IF(ISNUMBER(OFFSET('Data transformed'!$A$4,MATCH($A65,'Data transformed'!$A$5:$A$185,0),MATCH(AO$4,'Data transformed'!$4:$4,0)-1)), MIN(MAX(OFFSET('Data transformed'!$A$4,MATCH($A65,'Data transformed'!$A$5:$A$185,0),MATCH(AO$4,'Data transformed'!$4:$4,0)-1),$M65),$N65),"NA"))</f>
        <v>3.33</v>
      </c>
      <c r="AP65" s="103" t="n">
        <f aca="true">IF($J65="","",IF(ISNUMBER(OFFSET('Data transformed'!$A$4,MATCH($A65,'Data transformed'!$A$5:$A$185,0),MATCH(AP$4,'Data transformed'!$4:$4,0)-1)), MIN(MAX(OFFSET('Data transformed'!$A$4,MATCH($A65,'Data transformed'!$A$5:$A$185,0),MATCH(AP$4,'Data transformed'!$4:$4,0)-1),$M65),$N65),"NA"))</f>
        <v>3</v>
      </c>
      <c r="AQ65" s="103" t="n">
        <f aca="true">IF($J65="","",IF(ISNUMBER(OFFSET('Data transformed'!$A$4,MATCH($A65,'Data transformed'!$A$5:$A$185,0),MATCH(AQ$4,'Data transformed'!$4:$4,0)-1)), MIN(MAX(OFFSET('Data transformed'!$A$4,MATCH($A65,'Data transformed'!$A$5:$A$185,0),MATCH(AQ$4,'Data transformed'!$4:$4,0)-1),$M65),$N65),"NA"))</f>
        <v>5</v>
      </c>
      <c r="AR65" s="103" t="n">
        <f aca="true">IF($J65="","",IF(ISNUMBER(OFFSET('Data transformed'!$A$4,MATCH($A65,'Data transformed'!$A$5:$A$185,0),MATCH(AR$4,'Data transformed'!$4:$4,0)-1)), MIN(MAX(OFFSET('Data transformed'!$A$4,MATCH($A65,'Data transformed'!$A$5:$A$185,0),MATCH(AR$4,'Data transformed'!$4:$4,0)-1),$M65),$N65),"NA"))</f>
        <v>3</v>
      </c>
      <c r="AS65" s="103" t="n">
        <f aca="true">IF($J65="","",IF(ISNUMBER(OFFSET('Data transformed'!$A$4,MATCH($A65,'Data transformed'!$A$5:$A$185,0),MATCH(AS$4,'Data transformed'!$4:$4,0)-1)), MIN(MAX(OFFSET('Data transformed'!$A$4,MATCH($A65,'Data transformed'!$A$5:$A$185,0),MATCH(AS$4,'Data transformed'!$4:$4,0)-1),$M65),$N65),"NA"))</f>
        <v>2</v>
      </c>
      <c r="AT65" s="103" t="n">
        <f aca="true">IF($J65="","",IF(ISNUMBER(OFFSET('Data transformed'!$A$4,MATCH($A65,'Data transformed'!$A$5:$A$185,0),MATCH(AT$4,'Data transformed'!$4:$4,0)-1)), MIN(MAX(OFFSET('Data transformed'!$A$4,MATCH($A65,'Data transformed'!$A$5:$A$185,0),MATCH(AT$4,'Data transformed'!$4:$4,0)-1),$M65),$N65),"NA"))</f>
        <v>4</v>
      </c>
      <c r="AU65" s="103" t="n">
        <f aca="true">IF($J65="","",IF(ISNUMBER(OFFSET('Data transformed'!$A$4,MATCH($A65,'Data transformed'!$A$5:$A$185,0),MATCH(AU$4,'Data transformed'!$4:$4,0)-1)), MIN(MAX(OFFSET('Data transformed'!$A$4,MATCH($A65,'Data transformed'!$A$5:$A$185,0),MATCH(AU$4,'Data transformed'!$4:$4,0)-1),$M65),$N65),"NA"))</f>
        <v>2</v>
      </c>
      <c r="AV65" s="103" t="n">
        <f aca="true">IF($J65="","",IF(ISNUMBER(OFFSET('Data transformed'!$A$4,MATCH($A65,'Data transformed'!$A$5:$A$185,0),MATCH(AV$4,'Data transformed'!$4:$4,0)-1)), MIN(MAX(OFFSET('Data transformed'!$A$4,MATCH($A65,'Data transformed'!$A$5:$A$185,0),MATCH(AV$4,'Data transformed'!$4:$4,0)-1),$M65),$N65),"NA"))</f>
        <v>3.5</v>
      </c>
      <c r="AW65" s="103" t="n">
        <f aca="true">IF($J65="","",IF(ISNUMBER(OFFSET('Data transformed'!$A$4,MATCH($A65,'Data transformed'!$A$5:$A$185,0),MATCH(AW$4,'Data transformed'!$4:$4,0)-1)), MIN(MAX(OFFSET('Data transformed'!$A$4,MATCH($A65,'Data transformed'!$A$5:$A$185,0),MATCH(AW$4,'Data transformed'!$4:$4,0)-1),$M65),$N65),"NA"))</f>
        <v>3</v>
      </c>
      <c r="AX65" s="103" t="n">
        <f aca="true">IF($J65="","",IF(ISNUMBER(OFFSET('Data transformed'!$A$4,MATCH($A65,'Data transformed'!$A$5:$A$185,0),MATCH(AX$4,'Data transformed'!$4:$4,0)-1)), MIN(MAX(OFFSET('Data transformed'!$A$4,MATCH($A65,'Data transformed'!$A$5:$A$185,0),MATCH(AX$4,'Data transformed'!$4:$4,0)-1),$M65),$N65),"NA"))</f>
        <v>5</v>
      </c>
      <c r="AY65" s="103" t="n">
        <f aca="true">IF($J65="","",IF(ISNUMBER(OFFSET('Data transformed'!$A$4,MATCH($A65,'Data transformed'!$A$5:$A$185,0),MATCH(AY$4,'Data transformed'!$4:$4,0)-1)), MIN(MAX(OFFSET('Data transformed'!$A$4,MATCH($A65,'Data transformed'!$A$5:$A$185,0),MATCH(AY$4,'Data transformed'!$4:$4,0)-1),$M65),$N65),"NA"))</f>
        <v>4.5</v>
      </c>
      <c r="AZ65" s="103" t="n">
        <f aca="true">IF($J65="","",IF(ISNUMBER(OFFSET('Data transformed'!$A$4,MATCH($A65,'Data transformed'!$A$5:$A$185,0),MATCH(AZ$4,'Data transformed'!$4:$4,0)-1)), MIN(MAX(OFFSET('Data transformed'!$A$4,MATCH($A65,'Data transformed'!$A$5:$A$185,0),MATCH(AZ$4,'Data transformed'!$4:$4,0)-1),$M65),$N65),"NA"))</f>
        <v>4.33</v>
      </c>
      <c r="BA65" s="103" t="n">
        <f aca="true">IF($J65="","",IF(ISNUMBER(OFFSET('Data transformed'!$A$4,MATCH($A65,'Data transformed'!$A$5:$A$185,0),MATCH(BA$4,'Data transformed'!$4:$4,0)-1)), MIN(MAX(OFFSET('Data transformed'!$A$4,MATCH($A65,'Data transformed'!$A$5:$A$185,0),MATCH(BA$4,'Data transformed'!$4:$4,0)-1),$M65),$N65),"NA"))</f>
        <v>5</v>
      </c>
      <c r="BB65" s="103" t="n">
        <f aca="true">IF($J65="","",IF(ISNUMBER(OFFSET('Data transformed'!$A$4,MATCH($A65,'Data transformed'!$A$5:$A$185,0),MATCH(BB$4,'Data transformed'!$4:$4,0)-1)), MIN(MAX(OFFSET('Data transformed'!$A$4,MATCH($A65,'Data transformed'!$A$5:$A$185,0),MATCH(BB$4,'Data transformed'!$4:$4,0)-1),$M65),$N65),"NA"))</f>
        <v>3</v>
      </c>
      <c r="BC65" s="103" t="n">
        <f aca="true">IF($J65="","",IF(ISNUMBER(OFFSET('Data transformed'!$A$4,MATCH($A65,'Data transformed'!$A$5:$A$185,0),MATCH(BC$4,'Data transformed'!$4:$4,0)-1)), MIN(MAX(OFFSET('Data transformed'!$A$4,MATCH($A65,'Data transformed'!$A$5:$A$185,0),MATCH(BC$4,'Data transformed'!$4:$4,0)-1),$M65),$N65),"NA"))</f>
        <v>4</v>
      </c>
      <c r="BD65" s="103" t="n">
        <f aca="true">IF($J65="","",IF(ISNUMBER(OFFSET('Data transformed'!$A$4,MATCH($A65,'Data transformed'!$A$5:$A$185,0),MATCH(BD$4,'Data transformed'!$4:$4,0)-1)), MIN(MAX(OFFSET('Data transformed'!$A$4,MATCH($A65,'Data transformed'!$A$5:$A$185,0),MATCH(BD$4,'Data transformed'!$4:$4,0)-1),$M65),$N65),"NA"))</f>
        <v>4</v>
      </c>
      <c r="BE65" s="103" t="n">
        <f aca="true">IF($J65="","",IF(ISNUMBER(OFFSET('Data transformed'!$A$4,MATCH($A65,'Data transformed'!$A$5:$A$185,0),MATCH(BE$4,'Data transformed'!$4:$4,0)-1)), MIN(MAX(OFFSET('Data transformed'!$A$4,MATCH($A65,'Data transformed'!$A$5:$A$185,0),MATCH(BE$4,'Data transformed'!$4:$4,0)-1),$M65),$N65),"NA"))</f>
        <v>4</v>
      </c>
      <c r="BF65" s="103" t="n">
        <f aca="true">IF($J65="","",IF(ISNUMBER(OFFSET('Data transformed'!$A$4,MATCH($A65,'Data transformed'!$A$5:$A$185,0),MATCH(BF$4,'Data transformed'!$4:$4,0)-1)), MIN(MAX(OFFSET('Data transformed'!$A$4,MATCH($A65,'Data transformed'!$A$5:$A$185,0),MATCH(BF$4,'Data transformed'!$4:$4,0)-1),$M65),$N65),"NA"))</f>
        <v>2</v>
      </c>
      <c r="BG65" s="103" t="n">
        <f aca="true">IF($J65="","",IF(ISNUMBER(OFFSET('Data transformed'!$A$4,MATCH($A65,'Data transformed'!$A$5:$A$185,0),MATCH(BG$4,'Data transformed'!$4:$4,0)-1)), MIN(MAX(OFFSET('Data transformed'!$A$4,MATCH($A65,'Data transformed'!$A$5:$A$185,0),MATCH(BG$4,'Data transformed'!$4:$4,0)-1),$M65),$N65),"NA"))</f>
        <v>2</v>
      </c>
      <c r="BH65" s="103" t="n">
        <f aca="true">IF($J65="","",IF(ISNUMBER(OFFSET('Data transformed'!$A$4,MATCH($A65,'Data transformed'!$A$5:$A$185,0),MATCH(BH$4,'Data transformed'!$4:$4,0)-1)), MIN(MAX(OFFSET('Data transformed'!$A$4,MATCH($A65,'Data transformed'!$A$5:$A$185,0),MATCH(BH$4,'Data transformed'!$4:$4,0)-1),$M65),$N65),"NA"))</f>
        <v>4</v>
      </c>
      <c r="BI65" s="103" t="n">
        <f aca="true">IF($J65="","",IF(ISNUMBER(OFFSET('Data transformed'!$A$4,MATCH($A65,'Data transformed'!$A$5:$A$185,0),MATCH(BI$4,'Data transformed'!$4:$4,0)-1)), MIN(MAX(OFFSET('Data transformed'!$A$4,MATCH($A65,'Data transformed'!$A$5:$A$185,0),MATCH(BI$4,'Data transformed'!$4:$4,0)-1),$M65),$N65),"NA"))</f>
        <v>1.5</v>
      </c>
      <c r="BJ65" s="103" t="n">
        <f aca="true">IF($J65="","",IF(ISNUMBER(OFFSET('Data transformed'!$A$4,MATCH($A65,'Data transformed'!$A$5:$A$185,0),MATCH(BJ$4,'Data transformed'!$4:$4,0)-1)), MIN(MAX(OFFSET('Data transformed'!$A$4,MATCH($A65,'Data transformed'!$A$5:$A$185,0),MATCH(BJ$4,'Data transformed'!$4:$4,0)-1),$M65),$N65),"NA"))</f>
        <v>6</v>
      </c>
      <c r="BK65" s="103" t="n">
        <f aca="true">IF($J65="","",IF(ISNUMBER(OFFSET('Data transformed'!$A$4,MATCH($A65,'Data transformed'!$A$5:$A$185,0),MATCH(BK$4,'Data transformed'!$4:$4,0)-1)), MIN(MAX(OFFSET('Data transformed'!$A$4,MATCH($A65,'Data transformed'!$A$5:$A$185,0),MATCH(BK$4,'Data transformed'!$4:$4,0)-1),$M65),$N65),"NA"))</f>
        <v>5</v>
      </c>
      <c r="BL65" s="103" t="str">
        <f aca="true">IF($J65="","",IF(ISNUMBER(OFFSET('Data transformed'!$A$4,MATCH($A65,'Data transformed'!$A$5:$A$185,0),MATCH(BL$4,'Data transformed'!$4:$4,0)-1)), MIN(MAX(OFFSET('Data transformed'!$A$4,MATCH($A65,'Data transformed'!$A$5:$A$185,0),MATCH(BL$4,'Data transformed'!$4:$4,0)-1),$M65),$N65),"NA"))</f>
        <v>NA</v>
      </c>
      <c r="BM65" s="103" t="n">
        <f aca="true">IF($J65="","",IF(ISNUMBER(OFFSET('Data transformed'!$A$4,MATCH($A65,'Data transformed'!$A$5:$A$185,0),MATCH(BM$4,'Data transformed'!$4:$4,0)-1)), MIN(MAX(OFFSET('Data transformed'!$A$4,MATCH($A65,'Data transformed'!$A$5:$A$185,0),MATCH(BM$4,'Data transformed'!$4:$4,0)-1),$M65),$N65),"NA"))</f>
        <v>1</v>
      </c>
      <c r="BN65" s="103" t="n">
        <f aca="true">IF($J65="","",IF(ISNUMBER(OFFSET('Data transformed'!$A$4,MATCH($A65,'Data transformed'!$A$5:$A$185,0),MATCH(BN$4,'Data transformed'!$4:$4,0)-1)), MIN(MAX(OFFSET('Data transformed'!$A$4,MATCH($A65,'Data transformed'!$A$5:$A$185,0),MATCH(BN$4,'Data transformed'!$4:$4,0)-1),$M65),$N65),"NA"))</f>
        <v>1</v>
      </c>
      <c r="BO65" s="103" t="n">
        <f aca="true">IF($J65="","",IF(ISNUMBER(OFFSET('Data transformed'!$A$4,MATCH($A65,'Data transformed'!$A$5:$A$185,0),MATCH(BO$4,'Data transformed'!$4:$4,0)-1)), MIN(MAX(OFFSET('Data transformed'!$A$4,MATCH($A65,'Data transformed'!$A$5:$A$185,0),MATCH(BO$4,'Data transformed'!$4:$4,0)-1),$M65),$N65),"NA"))</f>
        <v>3</v>
      </c>
      <c r="BP65" s="103" t="n">
        <f aca="true">IF($J65="","",IF(ISNUMBER(OFFSET('Data transformed'!$A$4,MATCH($A65,'Data transformed'!$A$5:$A$185,0),MATCH(BP$4,'Data transformed'!$4:$4,0)-1)), MIN(MAX(OFFSET('Data transformed'!$A$4,MATCH($A65,'Data transformed'!$A$5:$A$185,0),MATCH(BP$4,'Data transformed'!$4:$4,0)-1),$M65),$N65),"NA"))</f>
        <v>1</v>
      </c>
      <c r="BQ65" s="103" t="n">
        <f aca="true">IF($J65="","",IF(ISNUMBER(OFFSET('Data transformed'!$A$4,MATCH($A65,'Data transformed'!$A$5:$A$185,0),MATCH(BQ$4,'Data transformed'!$4:$4,0)-1)), MIN(MAX(OFFSET('Data transformed'!$A$4,MATCH($A65,'Data transformed'!$A$5:$A$185,0),MATCH(BQ$4,'Data transformed'!$4:$4,0)-1),$M65),$N65),"NA"))</f>
        <v>3</v>
      </c>
      <c r="BR65" s="103" t="n">
        <f aca="true">IF($J65="","",IF(ISNUMBER(OFFSET('Data transformed'!$A$4,MATCH($A65,'Data transformed'!$A$5:$A$185,0),MATCH(BR$4,'Data transformed'!$4:$4,0)-1)), MIN(MAX(OFFSET('Data transformed'!$A$4,MATCH($A65,'Data transformed'!$A$5:$A$185,0),MATCH(BR$4,'Data transformed'!$4:$4,0)-1),$M65),$N65),"NA"))</f>
        <v>5</v>
      </c>
      <c r="BS65" s="103" t="n">
        <f aca="true">IF($J65="","",IF(ISNUMBER(OFFSET('Data transformed'!$A$4,MATCH($A65,'Data transformed'!$A$5:$A$185,0),MATCH(BS$4,'Data transformed'!$4:$4,0)-1)), MIN(MAX(OFFSET('Data transformed'!$A$4,MATCH($A65,'Data transformed'!$A$5:$A$185,0),MATCH(BS$4,'Data transformed'!$4:$4,0)-1),$M65),$N65),"NA"))</f>
        <v>5</v>
      </c>
      <c r="BT65" s="103" t="n">
        <f aca="true">IF($J65="","",IF(ISNUMBER(OFFSET('Data transformed'!$A$4,MATCH($A65,'Data transformed'!$A$5:$A$185,0),MATCH(BT$4,'Data transformed'!$4:$4,0)-1)), MIN(MAX(OFFSET('Data transformed'!$A$4,MATCH($A65,'Data transformed'!$A$5:$A$185,0),MATCH(BT$4,'Data transformed'!$4:$4,0)-1),$M65),$N65),"NA"))</f>
        <v>3</v>
      </c>
      <c r="BU65" s="103" t="n">
        <f aca="true">IF($J65="","",IF(ISNUMBER(OFFSET('Data transformed'!$A$4,MATCH($A65,'Data transformed'!$A$5:$A$185,0),MATCH(BU$4,'Data transformed'!$4:$4,0)-1)), MIN(MAX(OFFSET('Data transformed'!$A$4,MATCH($A65,'Data transformed'!$A$5:$A$185,0),MATCH(BU$4,'Data transformed'!$4:$4,0)-1),$M65),$N65),"NA"))</f>
        <v>4</v>
      </c>
      <c r="BV65" s="103" t="n">
        <f aca="true">IF($J65="","",IF(ISNUMBER(OFFSET('Data transformed'!$A$4,MATCH($A65,'Data transformed'!$A$5:$A$185,0),MATCH(BV$4,'Data transformed'!$4:$4,0)-1)), MIN(MAX(OFFSET('Data transformed'!$A$4,MATCH($A65,'Data transformed'!$A$5:$A$185,0),MATCH(BV$4,'Data transformed'!$4:$4,0)-1),$M65),$N65),"NA"))</f>
        <v>5</v>
      </c>
      <c r="BW65" s="103" t="n">
        <f aca="true">IF($J65="","",IF(ISNUMBER(OFFSET('Data transformed'!$A$4,MATCH($A65,'Data transformed'!$A$5:$A$185,0),MATCH(BW$4,'Data transformed'!$4:$4,0)-1)), MIN(MAX(OFFSET('Data transformed'!$A$4,MATCH($A65,'Data transformed'!$A$5:$A$185,0),MATCH(BW$4,'Data transformed'!$4:$4,0)-1),$M65),$N65),"NA"))</f>
        <v>3</v>
      </c>
      <c r="BX65" s="103" t="n">
        <f aca="true">IF($J65="","",IF(ISNUMBER(OFFSET('Data transformed'!$A$4,MATCH($A65,'Data transformed'!$A$5:$A$185,0),MATCH(BX$4,'Data transformed'!$4:$4,0)-1)), MIN(MAX(OFFSET('Data transformed'!$A$4,MATCH($A65,'Data transformed'!$A$5:$A$185,0),MATCH(BX$4,'Data transformed'!$4:$4,0)-1),$M65),$N65),"NA"))</f>
        <v>3.67</v>
      </c>
      <c r="BY65" s="103" t="n">
        <f aca="true">IF($J65="","",IF(ISNUMBER(OFFSET('Data transformed'!$A$4,MATCH($A65,'Data transformed'!$A$5:$A$185,0),MATCH(BY$4,'Data transformed'!$4:$4,0)-1)), MIN(MAX(OFFSET('Data transformed'!$A$4,MATCH($A65,'Data transformed'!$A$5:$A$185,0),MATCH(BY$4,'Data transformed'!$4:$4,0)-1),$M65),$N65),"NA"))</f>
        <v>1</v>
      </c>
      <c r="BZ65" s="103" t="n">
        <f aca="true">IF($J65="","",IF(ISNUMBER(OFFSET('Data transformed'!$A$4,MATCH($A65,'Data transformed'!$A$5:$A$185,0),MATCH(BZ$4,'Data transformed'!$4:$4,0)-1)), MIN(MAX(OFFSET('Data transformed'!$A$4,MATCH($A65,'Data transformed'!$A$5:$A$185,0),MATCH(BZ$4,'Data transformed'!$4:$4,0)-1),$M65),$N65),"NA"))</f>
        <v>1</v>
      </c>
      <c r="CA65" s="103" t="n">
        <f aca="true">IF($J65="","",IF(ISNUMBER(OFFSET('Data transformed'!$A$4,MATCH($A65,'Data transformed'!$A$5:$A$185,0),MATCH(CA$4,'Data transformed'!$4:$4,0)-1)), MIN(MAX(OFFSET('Data transformed'!$A$4,MATCH($A65,'Data transformed'!$A$5:$A$185,0),MATCH(CA$4,'Data transformed'!$4:$4,0)-1),$M65),$N65),"NA"))</f>
        <v>5</v>
      </c>
      <c r="CB65" s="103" t="n">
        <f aca="true">IF($J65="","",IF(ISNUMBER(OFFSET('Data transformed'!$A$4,MATCH($A65,'Data transformed'!$A$5:$A$185,0),MATCH(CB$4,'Data transformed'!$4:$4,0)-1)), MIN(MAX(OFFSET('Data transformed'!$A$4,MATCH($A65,'Data transformed'!$A$5:$A$185,0),MATCH(CB$4,'Data transformed'!$4:$4,0)-1),$M65),$N65),"NA"))</f>
        <v>2</v>
      </c>
      <c r="CC65" s="103" t="n">
        <f aca="true">IF($J65="","",IF(ISNUMBER(OFFSET('Data transformed'!$A$4,MATCH($A65,'Data transformed'!$A$5:$A$185,0),MATCH(CC$4,'Data transformed'!$4:$4,0)-1)), MIN(MAX(OFFSET('Data transformed'!$A$4,MATCH($A65,'Data transformed'!$A$5:$A$185,0),MATCH(CC$4,'Data transformed'!$4:$4,0)-1),$M65),$N65),"NA"))</f>
        <v>2</v>
      </c>
      <c r="CD65" s="103" t="n">
        <f aca="true">IF($J65="","",IF(ISNUMBER(OFFSET('Data transformed'!$A$4,MATCH($A65,'Data transformed'!$A$5:$A$185,0),MATCH(CD$4,'Data transformed'!$4:$4,0)-1)), MIN(MAX(OFFSET('Data transformed'!$A$4,MATCH($A65,'Data transformed'!$A$5:$A$185,0),MATCH(CD$4,'Data transformed'!$4:$4,0)-1),$M65),$N65),"NA"))</f>
        <v>3</v>
      </c>
      <c r="CE65" s="103" t="n">
        <f aca="true">IF($J65="","",IF(ISNUMBER(OFFSET('Data transformed'!$A$4,MATCH($A65,'Data transformed'!$A$5:$A$185,0),MATCH(CE$4,'Data transformed'!$4:$4,0)-1)), MIN(MAX(OFFSET('Data transformed'!$A$4,MATCH($A65,'Data transformed'!$A$5:$A$185,0),MATCH(CE$4,'Data transformed'!$4:$4,0)-1),$M65),$N65),"NA"))</f>
        <v>4</v>
      </c>
      <c r="CF65" s="103" t="n">
        <f aca="true">IF($J65="","",IF(ISNUMBER(OFFSET('Data transformed'!$A$4,MATCH($A65,'Data transformed'!$A$5:$A$185,0),MATCH(CF$4,'Data transformed'!$4:$4,0)-1)), MIN(MAX(OFFSET('Data transformed'!$A$4,MATCH($A65,'Data transformed'!$A$5:$A$185,0),MATCH(CF$4,'Data transformed'!$4:$4,0)-1),$M65),$N65),"NA"))</f>
        <v>4</v>
      </c>
      <c r="CG65" s="103" t="n">
        <f aca="true">IF($J65="","",IF(ISNUMBER(OFFSET('Data transformed'!$A$4,MATCH($A65,'Data transformed'!$A$5:$A$185,0),MATCH(CG$4,'Data transformed'!$4:$4,0)-1)), MIN(MAX(OFFSET('Data transformed'!$A$4,MATCH($A65,'Data transformed'!$A$5:$A$185,0),MATCH(CG$4,'Data transformed'!$4:$4,0)-1),$M65),$N65),"NA"))</f>
        <v>4</v>
      </c>
      <c r="CH65" s="103" t="n">
        <f aca="true">IF($J65="","",IF(ISNUMBER(OFFSET('Data transformed'!$A$4,MATCH($A65,'Data transformed'!$A$5:$A$185,0),MATCH(CH$4,'Data transformed'!$4:$4,0)-1)), MIN(MAX(OFFSET('Data transformed'!$A$4,MATCH($A65,'Data transformed'!$A$5:$A$185,0),MATCH(CH$4,'Data transformed'!$4:$4,0)-1),$M65),$N65),"NA"))</f>
        <v>2.5</v>
      </c>
      <c r="CI65" s="103" t="n">
        <f aca="true">IF($J65="","",IF(ISNUMBER(OFFSET('Data transformed'!$A$4,MATCH($A65,'Data transformed'!$A$5:$A$185,0),MATCH(CI$4,'Data transformed'!$4:$4,0)-1)), MIN(MAX(OFFSET('Data transformed'!$A$4,MATCH($A65,'Data transformed'!$A$5:$A$185,0),MATCH(CI$4,'Data transformed'!$4:$4,0)-1),$M65),$N65),"NA"))</f>
        <v>3</v>
      </c>
      <c r="CJ65" s="103" t="n">
        <f aca="true">IF($J65="","",IF(ISNUMBER(OFFSET('Data transformed'!$A$4,MATCH($A65,'Data transformed'!$A$5:$A$185,0),MATCH(CJ$4,'Data transformed'!$4:$4,0)-1)), MIN(MAX(OFFSET('Data transformed'!$A$4,MATCH($A65,'Data transformed'!$A$5:$A$185,0),MATCH(CJ$4,'Data transformed'!$4:$4,0)-1),$M65),$N65),"NA"))</f>
        <v>2</v>
      </c>
      <c r="CK65" s="103" t="n">
        <f aca="true">IF($J65="","",IF(ISNUMBER(OFFSET('Data transformed'!$A$4,MATCH($A65,'Data transformed'!$A$5:$A$185,0),MATCH(CK$4,'Data transformed'!$4:$4,0)-1)), MIN(MAX(OFFSET('Data transformed'!$A$4,MATCH($A65,'Data transformed'!$A$5:$A$185,0),MATCH(CK$4,'Data transformed'!$4:$4,0)-1),$M65),$N65),"NA"))</f>
        <v>5</v>
      </c>
      <c r="CL65" s="103" t="n">
        <f aca="true">IF($J65="","",IF(ISNUMBER(OFFSET('Data transformed'!$A$4,MATCH($A65,'Data transformed'!$A$5:$A$185,0),MATCH(CL$4,'Data transformed'!$4:$4,0)-1)), MIN(MAX(OFFSET('Data transformed'!$A$4,MATCH($A65,'Data transformed'!$A$5:$A$185,0),MATCH(CL$4,'Data transformed'!$4:$4,0)-1),$M65),$N65),"NA"))</f>
        <v>2</v>
      </c>
      <c r="CM65" s="103" t="n">
        <f aca="true">IF($J65="","",IF(ISNUMBER(OFFSET('Data transformed'!$A$4,MATCH($A65,'Data transformed'!$A$5:$A$185,0),MATCH(CM$4,'Data transformed'!$4:$4,0)-1)), MIN(MAX(OFFSET('Data transformed'!$A$4,MATCH($A65,'Data transformed'!$A$5:$A$185,0),MATCH(CM$4,'Data transformed'!$4:$4,0)-1),$M65),$N65),"NA"))</f>
        <v>5</v>
      </c>
      <c r="CN65" s="103" t="n">
        <f aca="true">IF($J65="","",IF(ISNUMBER(OFFSET('Data transformed'!$A$4,MATCH($A65,'Data transformed'!$A$5:$A$185,0),MATCH(CN$4,'Data transformed'!$4:$4,0)-1)), MIN(MAX(OFFSET('Data transformed'!$A$4,MATCH($A65,'Data transformed'!$A$5:$A$185,0),MATCH(CN$4,'Data transformed'!$4:$4,0)-1),$M65),$N65),"NA"))</f>
        <v>3</v>
      </c>
      <c r="CO65" s="103" t="str">
        <f aca="true">IF($J65="","",IF(ISNUMBER(OFFSET('Data transformed'!$A$4,MATCH($A65,'Data transformed'!$A$5:$A$185,0),MATCH(CO$4,'Data transformed'!$4:$4,0)-1)), MIN(MAX(OFFSET('Data transformed'!$A$4,MATCH($A65,'Data transformed'!$A$5:$A$185,0),MATCH(CO$4,'Data transformed'!$4:$4,0)-1),$M65),$N65),"NA"))</f>
        <v>NA</v>
      </c>
      <c r="CP65" s="103" t="n">
        <f aca="true">IF($J65="","",IF(ISNUMBER(OFFSET('Data transformed'!$A$4,MATCH($A65,'Data transformed'!$A$5:$A$185,0),MATCH(CP$4,'Data transformed'!$4:$4,0)-1)), MIN(MAX(OFFSET('Data transformed'!$A$4,MATCH($A65,'Data transformed'!$A$5:$A$185,0),MATCH(CP$4,'Data transformed'!$4:$4,0)-1),$M65),$N65),"NA"))</f>
        <v>1</v>
      </c>
      <c r="CQ65" s="103" t="n">
        <f aca="true">IF($J65="","",IF(ISNUMBER(OFFSET('Data transformed'!$A$4,MATCH($A65,'Data transformed'!$A$5:$A$185,0),MATCH(CQ$4,'Data transformed'!$4:$4,0)-1)), MIN(MAX(OFFSET('Data transformed'!$A$4,MATCH($A65,'Data transformed'!$A$5:$A$185,0),MATCH(CQ$4,'Data transformed'!$4:$4,0)-1),$M65),$N65),"NA"))</f>
        <v>2.5</v>
      </c>
      <c r="CR65" s="103" t="n">
        <f aca="true">IF($J65="","",IF(ISNUMBER(OFFSET('Data transformed'!$A$4,MATCH($A65,'Data transformed'!$A$5:$A$185,0),MATCH(CR$4,'Data transformed'!$4:$4,0)-1)), MIN(MAX(OFFSET('Data transformed'!$A$4,MATCH($A65,'Data transformed'!$A$5:$A$185,0),MATCH(CR$4,'Data transformed'!$4:$4,0)-1),$M65),$N65),"NA"))</f>
        <v>6</v>
      </c>
      <c r="CS65" s="103" t="str">
        <f aca="true">IF($J65="","",IF(ISNUMBER(OFFSET('Data transformed'!$A$4,MATCH($A65,'Data transformed'!$A$5:$A$185,0),MATCH(CS$4,'Data transformed'!$4:$4,0)-1)), MIN(MAX(OFFSET('Data transformed'!$A$4,MATCH($A65,'Data transformed'!$A$5:$A$185,0),MATCH(CS$4,'Data transformed'!$4:$4,0)-1),$M65),$N65),"NA"))</f>
        <v>NA</v>
      </c>
      <c r="CT65" s="103" t="str">
        <f aca="true">IF($J65="","",IF(ISNUMBER(OFFSET('Data transformed'!$A$4,MATCH($A65,'Data transformed'!$A$5:$A$185,0),MATCH(CT$4,'Data transformed'!$4:$4,0)-1)), MIN(MAX(OFFSET('Data transformed'!$A$4,MATCH($A65,'Data transformed'!$A$5:$A$185,0),MATCH(CT$4,'Data transformed'!$4:$4,0)-1),$M65),$N65),"NA"))</f>
        <v>NA</v>
      </c>
      <c r="CU65" s="103" t="n">
        <f aca="true">IF($J65="","",IF(ISNUMBER(OFFSET('Data transformed'!$A$4,MATCH($A65,'Data transformed'!$A$5:$A$185,0),MATCH(CU$4,'Data transformed'!$4:$4,0)-1)), MIN(MAX(OFFSET('Data transformed'!$A$4,MATCH($A65,'Data transformed'!$A$5:$A$185,0),MATCH(CU$4,'Data transformed'!$4:$4,0)-1),$M65),$N65),"NA"))</f>
        <v>5</v>
      </c>
    </row>
    <row r="66" s="103" customFormat="true" ht="15.5" hidden="false" customHeight="false" outlineLevel="0" collapsed="false">
      <c r="A66" s="107" t="n">
        <v>2313</v>
      </c>
      <c r="B66" s="107" t="n">
        <v>4</v>
      </c>
      <c r="C66" s="103" t="str">
        <f aca="true">IF(ISBLANK(OFFSET('Raw Data'!$A$3,MATCH($A66,'Raw Data'!$B$4:$B$185,0),MATCH(C$4,'Raw Data'!$3:$3,0)-1)),"",OFFSET('Raw Data'!$A$3,MATCH($A66,'Raw Data'!$B$4:$B$185,0),MATCH(C$4,'Raw Data'!$3:$3,0)-1))</f>
        <v/>
      </c>
      <c r="D66" s="103" t="str">
        <f aca="true">IF(ISBLANK(OFFSET('Raw Data'!$A$3,MATCH($A66,'Raw Data'!$B$4:$B$185,0),MATCH(D$4,'Raw Data'!$3:$3,0)-1)),"",OFFSET('Raw Data'!$A$3,MATCH($A66,'Raw Data'!$B$4:$B$185,0),MATCH(D$4,'Raw Data'!$3:$3,0)-1))</f>
        <v>Expert assessment data - C.3.15</v>
      </c>
      <c r="E66" s="103" t="str">
        <f aca="true">IF(ISBLANK(OFFSET('Raw Data'!$A$3,MATCH($A66,'Raw Data'!$B$4:$B$185,0),MATCH(E$4,'Raw Data'!$3:$3,0)-1)),"",OFFSET('Raw Data'!$A$3,MATCH($A66,'Raw Data'!$B$4:$B$185,0),MATCH(E$4,'Raw Data'!$3:$3,0)-1))</f>
        <v>As a consumer expert, how satisfied are you with the following in your country in 2020? - Legislation on dispute resolution and redress</v>
      </c>
      <c r="J66" s="103" t="n">
        <f aca="true" t="array" ref="J66:J66">IFERROR(_xlfn.QUARTILE.INC(IF(ISNUMBER(OFFSET('Data transformed'!$N$4,MATCH('outliers treatment'!$A66,'Data transformed'!$A$5:$A$185),1,1,COUNTA('Data transformed'!$O$4:$CX$4))),OFFSET('Data transformed'!$N$4,MATCH('outliers treatment'!$A66,'Data transformed'!$A$5:$A$185),1,1,COUNTA('Data transformed'!$O$4:$CX$4))),1),"")</f>
        <v>3</v>
      </c>
      <c r="K66" s="103" t="n">
        <f aca="true" t="array" ref="K66:K66">IFERROR(_xlfn.QUARTILE.INC(IF(ISNUMBER(OFFSET('Data transformed'!$N$4,MATCH('outliers treatment'!$A66,'Data transformed'!$A$5:$A$185),1,1,COUNTA('Data transformed'!$O$4:$CX$4))),OFFSET('Data transformed'!$N$4,MATCH('outliers treatment'!$A66,'Data transformed'!$A$5:$A$185),1,1,COUNTA('Data transformed'!$O$4:$CX$4))),3),"")</f>
        <v>5</v>
      </c>
      <c r="L66" s="103" t="n">
        <f aca="false">IFERROR(K66-J66,"")</f>
        <v>2</v>
      </c>
      <c r="M66" s="103" t="n">
        <v>1</v>
      </c>
      <c r="N66" s="103" t="n">
        <v>6</v>
      </c>
      <c r="P66" s="105" t="n">
        <f aca="false" t="array" ref="P66:P66">IFERROR(SKEW(IF(ISNUMBER(T66:CU66),T66:CU66,"")),"")</f>
        <v>-0.530729229730482</v>
      </c>
      <c r="Q66" s="103" t="n">
        <f aca="true">IF(ISBLANK(OFFSET('Data above threshold'!$A$4,MATCH('Data above threshold'!$A65,'Data above threshold'!$A$5:$A$185,0),MATCH('Data above threshold'!N$4,'Data above threshold'!$4:$4,0)-1)),1,OFFSET('Data above threshold'!$A$4,MATCH('Data above threshold'!$A65,'Data above threshold'!$A$5:$A$185,0),MATCH('Data above threshold'!N$4,'Data above threshold'!$4:$4,0)-1))</f>
        <v>0</v>
      </c>
      <c r="R66" s="103" t="n">
        <f aca="false">IF($J66="","",COUNTIF(T66:CU66,M66)+ COUNTIF(T66:CQ66,N66))</f>
        <v>8</v>
      </c>
      <c r="S66" s="106" t="n">
        <f aca="false" t="array" ref="S66:S66">IF(B66&lt;4,"",1-IFERROR(SUM(ISNUMBER(T66:CU66)*(1-$T$3:$CU$3))/COUNTIF($T$3:$CU$3,0),0))</f>
        <v>0.0375</v>
      </c>
      <c r="T66" s="103" t="n">
        <f aca="true">IF($J66="","",IF(ISNUMBER(OFFSET('Data transformed'!$A$4,MATCH($A66,'Data transformed'!$A$5:$A$185,0),MATCH(T$4,'Data transformed'!$4:$4,0)-1)), MIN(MAX(OFFSET('Data transformed'!$A$4,MATCH($A66,'Data transformed'!$A$5:$A$185,0),MATCH(T$4,'Data transformed'!$4:$4,0)-1),$M66),$N66),"NA"))</f>
        <v>5.5</v>
      </c>
      <c r="U66" s="103" t="n">
        <f aca="true">IF($J66="","",IF(ISNUMBER(OFFSET('Data transformed'!$A$4,MATCH($A66,'Data transformed'!$A$5:$A$185,0),MATCH(U$4,'Data transformed'!$4:$4,0)-1)), MIN(MAX(OFFSET('Data transformed'!$A$4,MATCH($A66,'Data transformed'!$A$5:$A$185,0),MATCH(U$4,'Data transformed'!$4:$4,0)-1),$M66),$N66),"NA"))</f>
        <v>5</v>
      </c>
      <c r="V66" s="103" t="n">
        <f aca="true">IF($J66="","",IF(ISNUMBER(OFFSET('Data transformed'!$A$4,MATCH($A66,'Data transformed'!$A$5:$A$185,0),MATCH(V$4,'Data transformed'!$4:$4,0)-1)), MIN(MAX(OFFSET('Data transformed'!$A$4,MATCH($A66,'Data transformed'!$A$5:$A$185,0),MATCH(V$4,'Data transformed'!$4:$4,0)-1),$M66),$N66),"NA"))</f>
        <v>4</v>
      </c>
      <c r="W66" s="103" t="n">
        <f aca="true">IF($J66="","",IF(ISNUMBER(OFFSET('Data transformed'!$A$4,MATCH($A66,'Data transformed'!$A$5:$A$185,0),MATCH(W$4,'Data transformed'!$4:$4,0)-1)), MIN(MAX(OFFSET('Data transformed'!$A$4,MATCH($A66,'Data transformed'!$A$5:$A$185,0),MATCH(W$4,'Data transformed'!$4:$4,0)-1),$M66),$N66),"NA"))</f>
        <v>5</v>
      </c>
      <c r="X66" s="103" t="n">
        <f aca="true">IF($J66="","",IF(ISNUMBER(OFFSET('Data transformed'!$A$4,MATCH($A66,'Data transformed'!$A$5:$A$185,0),MATCH(X$4,'Data transformed'!$4:$4,0)-1)), MIN(MAX(OFFSET('Data transformed'!$A$4,MATCH($A66,'Data transformed'!$A$5:$A$185,0),MATCH(X$4,'Data transformed'!$4:$4,0)-1),$M66),$N66),"NA"))</f>
        <v>5</v>
      </c>
      <c r="Y66" s="103" t="n">
        <f aca="true">IF($J66="","",IF(ISNUMBER(OFFSET('Data transformed'!$A$4,MATCH($A66,'Data transformed'!$A$5:$A$185,0),MATCH(Y$4,'Data transformed'!$4:$4,0)-1)), MIN(MAX(OFFSET('Data transformed'!$A$4,MATCH($A66,'Data transformed'!$A$5:$A$185,0),MATCH(Y$4,'Data transformed'!$4:$4,0)-1),$M66),$N66),"NA"))</f>
        <v>5</v>
      </c>
      <c r="Z66" s="103" t="n">
        <f aca="true">IF($J66="","",IF(ISNUMBER(OFFSET('Data transformed'!$A$4,MATCH($A66,'Data transformed'!$A$5:$A$185,0),MATCH(Z$4,'Data transformed'!$4:$4,0)-1)), MIN(MAX(OFFSET('Data transformed'!$A$4,MATCH($A66,'Data transformed'!$A$5:$A$185,0),MATCH(Z$4,'Data transformed'!$4:$4,0)-1),$M66),$N66),"NA"))</f>
        <v>5</v>
      </c>
      <c r="AA66" s="103" t="n">
        <f aca="true">IF($J66="","",IF(ISNUMBER(OFFSET('Data transformed'!$A$4,MATCH($A66,'Data transformed'!$A$5:$A$185,0),MATCH(AA$4,'Data transformed'!$4:$4,0)-1)), MIN(MAX(OFFSET('Data transformed'!$A$4,MATCH($A66,'Data transformed'!$A$5:$A$185,0),MATCH(AA$4,'Data transformed'!$4:$4,0)-1),$M66),$N66),"NA"))</f>
        <v>4</v>
      </c>
      <c r="AB66" s="103" t="n">
        <f aca="true">IF($J66="","",IF(ISNUMBER(OFFSET('Data transformed'!$A$4,MATCH($A66,'Data transformed'!$A$5:$A$185,0),MATCH(AB$4,'Data transformed'!$4:$4,0)-1)), MIN(MAX(OFFSET('Data transformed'!$A$4,MATCH($A66,'Data transformed'!$A$5:$A$185,0),MATCH(AB$4,'Data transformed'!$4:$4,0)-1),$M66),$N66),"NA"))</f>
        <v>5</v>
      </c>
      <c r="AC66" s="103" t="n">
        <f aca="true">IF($J66="","",IF(ISNUMBER(OFFSET('Data transformed'!$A$4,MATCH($A66,'Data transformed'!$A$5:$A$185,0),MATCH(AC$4,'Data transformed'!$4:$4,0)-1)), MIN(MAX(OFFSET('Data transformed'!$A$4,MATCH($A66,'Data transformed'!$A$5:$A$185,0),MATCH(AC$4,'Data transformed'!$4:$4,0)-1),$M66),$N66),"NA"))</f>
        <v>5</v>
      </c>
      <c r="AD66" s="103" t="n">
        <f aca="true">IF($J66="","",IF(ISNUMBER(OFFSET('Data transformed'!$A$4,MATCH($A66,'Data transformed'!$A$5:$A$185,0),MATCH(AD$4,'Data transformed'!$4:$4,0)-1)), MIN(MAX(OFFSET('Data transformed'!$A$4,MATCH($A66,'Data transformed'!$A$5:$A$185,0),MATCH(AD$4,'Data transformed'!$4:$4,0)-1),$M66),$N66),"NA"))</f>
        <v>5</v>
      </c>
      <c r="AE66" s="103" t="n">
        <f aca="true">IF($J66="","",IF(ISNUMBER(OFFSET('Data transformed'!$A$4,MATCH($A66,'Data transformed'!$A$5:$A$185,0),MATCH(AE$4,'Data transformed'!$4:$4,0)-1)), MIN(MAX(OFFSET('Data transformed'!$A$4,MATCH($A66,'Data transformed'!$A$5:$A$185,0),MATCH(AE$4,'Data transformed'!$4:$4,0)-1),$M66),$N66),"NA"))</f>
        <v>3</v>
      </c>
      <c r="AF66" s="103" t="n">
        <f aca="true">IF($J66="","",IF(ISNUMBER(OFFSET('Data transformed'!$A$4,MATCH($A66,'Data transformed'!$A$5:$A$185,0),MATCH(AF$4,'Data transformed'!$4:$4,0)-1)), MIN(MAX(OFFSET('Data transformed'!$A$4,MATCH($A66,'Data transformed'!$A$5:$A$185,0),MATCH(AF$4,'Data transformed'!$4:$4,0)-1),$M66),$N66),"NA"))</f>
        <v>4</v>
      </c>
      <c r="AG66" s="103" t="n">
        <f aca="true">IF($J66="","",IF(ISNUMBER(OFFSET('Data transformed'!$A$4,MATCH($A66,'Data transformed'!$A$5:$A$185,0),MATCH(AG$4,'Data transformed'!$4:$4,0)-1)), MIN(MAX(OFFSET('Data transformed'!$A$4,MATCH($A66,'Data transformed'!$A$5:$A$185,0),MATCH(AG$4,'Data transformed'!$4:$4,0)-1),$M66),$N66),"NA"))</f>
        <v>5</v>
      </c>
      <c r="AH66" s="103" t="n">
        <f aca="true">IF($J66="","",IF(ISNUMBER(OFFSET('Data transformed'!$A$4,MATCH($A66,'Data transformed'!$A$5:$A$185,0),MATCH(AH$4,'Data transformed'!$4:$4,0)-1)), MIN(MAX(OFFSET('Data transformed'!$A$4,MATCH($A66,'Data transformed'!$A$5:$A$185,0),MATCH(AH$4,'Data transformed'!$4:$4,0)-1),$M66),$N66),"NA"))</f>
        <v>5</v>
      </c>
      <c r="AI66" s="103" t="n">
        <f aca="true">IF($J66="","",IF(ISNUMBER(OFFSET('Data transformed'!$A$4,MATCH($A66,'Data transformed'!$A$5:$A$185,0),MATCH(AI$4,'Data transformed'!$4:$4,0)-1)), MIN(MAX(OFFSET('Data transformed'!$A$4,MATCH($A66,'Data transformed'!$A$5:$A$185,0),MATCH(AI$4,'Data transformed'!$4:$4,0)-1),$M66),$N66),"NA"))</f>
        <v>3</v>
      </c>
      <c r="AJ66" s="103" t="n">
        <f aca="true">IF($J66="","",IF(ISNUMBER(OFFSET('Data transformed'!$A$4,MATCH($A66,'Data transformed'!$A$5:$A$185,0),MATCH(AJ$4,'Data transformed'!$4:$4,0)-1)), MIN(MAX(OFFSET('Data transformed'!$A$4,MATCH($A66,'Data transformed'!$A$5:$A$185,0),MATCH(AJ$4,'Data transformed'!$4:$4,0)-1),$M66),$N66),"NA"))</f>
        <v>3</v>
      </c>
      <c r="AK66" s="103" t="n">
        <f aca="true">IF($J66="","",IF(ISNUMBER(OFFSET('Data transformed'!$A$4,MATCH($A66,'Data transformed'!$A$5:$A$185,0),MATCH(AK$4,'Data transformed'!$4:$4,0)-1)), MIN(MAX(OFFSET('Data transformed'!$A$4,MATCH($A66,'Data transformed'!$A$5:$A$185,0),MATCH(AK$4,'Data transformed'!$4:$4,0)-1),$M66),$N66),"NA"))</f>
        <v>6</v>
      </c>
      <c r="AL66" s="103" t="n">
        <f aca="true">IF($J66="","",IF(ISNUMBER(OFFSET('Data transformed'!$A$4,MATCH($A66,'Data transformed'!$A$5:$A$185,0),MATCH(AL$4,'Data transformed'!$4:$4,0)-1)), MIN(MAX(OFFSET('Data transformed'!$A$4,MATCH($A66,'Data transformed'!$A$5:$A$185,0),MATCH(AL$4,'Data transformed'!$4:$4,0)-1),$M66),$N66),"NA"))</f>
        <v>6</v>
      </c>
      <c r="AM66" s="103" t="n">
        <f aca="true">IF($J66="","",IF(ISNUMBER(OFFSET('Data transformed'!$A$4,MATCH($A66,'Data transformed'!$A$5:$A$185,0),MATCH(AM$4,'Data transformed'!$4:$4,0)-1)), MIN(MAX(OFFSET('Data transformed'!$A$4,MATCH($A66,'Data transformed'!$A$5:$A$185,0),MATCH(AM$4,'Data transformed'!$4:$4,0)-1),$M66),$N66),"NA"))</f>
        <v>5</v>
      </c>
      <c r="AN66" s="103" t="n">
        <f aca="true">IF($J66="","",IF(ISNUMBER(OFFSET('Data transformed'!$A$4,MATCH($A66,'Data transformed'!$A$5:$A$185,0),MATCH(AN$4,'Data transformed'!$4:$4,0)-1)), MIN(MAX(OFFSET('Data transformed'!$A$4,MATCH($A66,'Data transformed'!$A$5:$A$185,0),MATCH(AN$4,'Data transformed'!$4:$4,0)-1),$M66),$N66),"NA"))</f>
        <v>5</v>
      </c>
      <c r="AO66" s="103" t="n">
        <f aca="true">IF($J66="","",IF(ISNUMBER(OFFSET('Data transformed'!$A$4,MATCH($A66,'Data transformed'!$A$5:$A$185,0),MATCH(AO$4,'Data transformed'!$4:$4,0)-1)), MIN(MAX(OFFSET('Data transformed'!$A$4,MATCH($A66,'Data transformed'!$A$5:$A$185,0),MATCH(AO$4,'Data transformed'!$4:$4,0)-1),$M66),$N66),"NA"))</f>
        <v>4.33</v>
      </c>
      <c r="AP66" s="103" t="n">
        <f aca="true">IF($J66="","",IF(ISNUMBER(OFFSET('Data transformed'!$A$4,MATCH($A66,'Data transformed'!$A$5:$A$185,0),MATCH(AP$4,'Data transformed'!$4:$4,0)-1)), MIN(MAX(OFFSET('Data transformed'!$A$4,MATCH($A66,'Data transformed'!$A$5:$A$185,0),MATCH(AP$4,'Data transformed'!$4:$4,0)-1),$M66),$N66),"NA"))</f>
        <v>3</v>
      </c>
      <c r="AQ66" s="103" t="n">
        <f aca="true">IF($J66="","",IF(ISNUMBER(OFFSET('Data transformed'!$A$4,MATCH($A66,'Data transformed'!$A$5:$A$185,0),MATCH(AQ$4,'Data transformed'!$4:$4,0)-1)), MIN(MAX(OFFSET('Data transformed'!$A$4,MATCH($A66,'Data transformed'!$A$5:$A$185,0),MATCH(AQ$4,'Data transformed'!$4:$4,0)-1),$M66),$N66),"NA"))</f>
        <v>6</v>
      </c>
      <c r="AR66" s="103" t="n">
        <f aca="true">IF($J66="","",IF(ISNUMBER(OFFSET('Data transformed'!$A$4,MATCH($A66,'Data transformed'!$A$5:$A$185,0),MATCH(AR$4,'Data transformed'!$4:$4,0)-1)), MIN(MAX(OFFSET('Data transformed'!$A$4,MATCH($A66,'Data transformed'!$A$5:$A$185,0),MATCH(AR$4,'Data transformed'!$4:$4,0)-1),$M66),$N66),"NA"))</f>
        <v>3</v>
      </c>
      <c r="AS66" s="103" t="n">
        <f aca="true">IF($J66="","",IF(ISNUMBER(OFFSET('Data transformed'!$A$4,MATCH($A66,'Data transformed'!$A$5:$A$185,0),MATCH(AS$4,'Data transformed'!$4:$4,0)-1)), MIN(MAX(OFFSET('Data transformed'!$A$4,MATCH($A66,'Data transformed'!$A$5:$A$185,0),MATCH(AS$4,'Data transformed'!$4:$4,0)-1),$M66),$N66),"NA"))</f>
        <v>3</v>
      </c>
      <c r="AT66" s="103" t="n">
        <f aca="true">IF($J66="","",IF(ISNUMBER(OFFSET('Data transformed'!$A$4,MATCH($A66,'Data transformed'!$A$5:$A$185,0),MATCH(AT$4,'Data transformed'!$4:$4,0)-1)), MIN(MAX(OFFSET('Data transformed'!$A$4,MATCH($A66,'Data transformed'!$A$5:$A$185,0),MATCH(AT$4,'Data transformed'!$4:$4,0)-1),$M66),$N66),"NA"))</f>
        <v>3</v>
      </c>
      <c r="AU66" s="103" t="n">
        <f aca="true">IF($J66="","",IF(ISNUMBER(OFFSET('Data transformed'!$A$4,MATCH($A66,'Data transformed'!$A$5:$A$185,0),MATCH(AU$4,'Data transformed'!$4:$4,0)-1)), MIN(MAX(OFFSET('Data transformed'!$A$4,MATCH($A66,'Data transformed'!$A$5:$A$185,0),MATCH(AU$4,'Data transformed'!$4:$4,0)-1),$M66),$N66),"NA"))</f>
        <v>2</v>
      </c>
      <c r="AV66" s="103" t="n">
        <f aca="true">IF($J66="","",IF(ISNUMBER(OFFSET('Data transformed'!$A$4,MATCH($A66,'Data transformed'!$A$5:$A$185,0),MATCH(AV$4,'Data transformed'!$4:$4,0)-1)), MIN(MAX(OFFSET('Data transformed'!$A$4,MATCH($A66,'Data transformed'!$A$5:$A$185,0),MATCH(AV$4,'Data transformed'!$4:$4,0)-1),$M66),$N66),"NA"))</f>
        <v>2</v>
      </c>
      <c r="AW66" s="103" t="n">
        <f aca="true">IF($J66="","",IF(ISNUMBER(OFFSET('Data transformed'!$A$4,MATCH($A66,'Data transformed'!$A$5:$A$185,0),MATCH(AW$4,'Data transformed'!$4:$4,0)-1)), MIN(MAX(OFFSET('Data transformed'!$A$4,MATCH($A66,'Data transformed'!$A$5:$A$185,0),MATCH(AW$4,'Data transformed'!$4:$4,0)-1),$M66),$N66),"NA"))</f>
        <v>3</v>
      </c>
      <c r="AX66" s="103" t="n">
        <f aca="true">IF($J66="","",IF(ISNUMBER(OFFSET('Data transformed'!$A$4,MATCH($A66,'Data transformed'!$A$5:$A$185,0),MATCH(AX$4,'Data transformed'!$4:$4,0)-1)), MIN(MAX(OFFSET('Data transformed'!$A$4,MATCH($A66,'Data transformed'!$A$5:$A$185,0),MATCH(AX$4,'Data transformed'!$4:$4,0)-1),$M66),$N66),"NA"))</f>
        <v>5</v>
      </c>
      <c r="AY66" s="103" t="n">
        <f aca="true">IF($J66="","",IF(ISNUMBER(OFFSET('Data transformed'!$A$4,MATCH($A66,'Data transformed'!$A$5:$A$185,0),MATCH(AY$4,'Data transformed'!$4:$4,0)-1)), MIN(MAX(OFFSET('Data transformed'!$A$4,MATCH($A66,'Data transformed'!$A$5:$A$185,0),MATCH(AY$4,'Data transformed'!$4:$4,0)-1),$M66),$N66),"NA"))</f>
        <v>4</v>
      </c>
      <c r="AZ66" s="103" t="n">
        <f aca="true">IF($J66="","",IF(ISNUMBER(OFFSET('Data transformed'!$A$4,MATCH($A66,'Data transformed'!$A$5:$A$185,0),MATCH(AZ$4,'Data transformed'!$4:$4,0)-1)), MIN(MAX(OFFSET('Data transformed'!$A$4,MATCH($A66,'Data transformed'!$A$5:$A$185,0),MATCH(AZ$4,'Data transformed'!$4:$4,0)-1),$M66),$N66),"NA"))</f>
        <v>4.42</v>
      </c>
      <c r="BA66" s="103" t="n">
        <f aca="true">IF($J66="","",IF(ISNUMBER(OFFSET('Data transformed'!$A$4,MATCH($A66,'Data transformed'!$A$5:$A$185,0),MATCH(BA$4,'Data transformed'!$4:$4,0)-1)), MIN(MAX(OFFSET('Data transformed'!$A$4,MATCH($A66,'Data transformed'!$A$5:$A$185,0),MATCH(BA$4,'Data transformed'!$4:$4,0)-1),$M66),$N66),"NA"))</f>
        <v>5</v>
      </c>
      <c r="BB66" s="103" t="n">
        <f aca="true">IF($J66="","",IF(ISNUMBER(OFFSET('Data transformed'!$A$4,MATCH($A66,'Data transformed'!$A$5:$A$185,0),MATCH(BB$4,'Data transformed'!$4:$4,0)-1)), MIN(MAX(OFFSET('Data transformed'!$A$4,MATCH($A66,'Data transformed'!$A$5:$A$185,0),MATCH(BB$4,'Data transformed'!$4:$4,0)-1),$M66),$N66),"NA"))</f>
        <v>5</v>
      </c>
      <c r="BC66" s="103" t="n">
        <f aca="true">IF($J66="","",IF(ISNUMBER(OFFSET('Data transformed'!$A$4,MATCH($A66,'Data transformed'!$A$5:$A$185,0),MATCH(BC$4,'Data transformed'!$4:$4,0)-1)), MIN(MAX(OFFSET('Data transformed'!$A$4,MATCH($A66,'Data transformed'!$A$5:$A$185,0),MATCH(BC$4,'Data transformed'!$4:$4,0)-1),$M66),$N66),"NA"))</f>
        <v>5</v>
      </c>
      <c r="BD66" s="103" t="n">
        <f aca="true">IF($J66="","",IF(ISNUMBER(OFFSET('Data transformed'!$A$4,MATCH($A66,'Data transformed'!$A$5:$A$185,0),MATCH(BD$4,'Data transformed'!$4:$4,0)-1)), MIN(MAX(OFFSET('Data transformed'!$A$4,MATCH($A66,'Data transformed'!$A$5:$A$185,0),MATCH(BD$4,'Data transformed'!$4:$4,0)-1),$M66),$N66),"NA"))</f>
        <v>3.5</v>
      </c>
      <c r="BE66" s="103" t="n">
        <f aca="true">IF($J66="","",IF(ISNUMBER(OFFSET('Data transformed'!$A$4,MATCH($A66,'Data transformed'!$A$5:$A$185,0),MATCH(BE$4,'Data transformed'!$4:$4,0)-1)), MIN(MAX(OFFSET('Data transformed'!$A$4,MATCH($A66,'Data transformed'!$A$5:$A$185,0),MATCH(BE$4,'Data transformed'!$4:$4,0)-1),$M66),$N66),"NA"))</f>
        <v>5</v>
      </c>
      <c r="BF66" s="103" t="n">
        <f aca="true">IF($J66="","",IF(ISNUMBER(OFFSET('Data transformed'!$A$4,MATCH($A66,'Data transformed'!$A$5:$A$185,0),MATCH(BF$4,'Data transformed'!$4:$4,0)-1)), MIN(MAX(OFFSET('Data transformed'!$A$4,MATCH($A66,'Data transformed'!$A$5:$A$185,0),MATCH(BF$4,'Data transformed'!$4:$4,0)-1),$M66),$N66),"NA"))</f>
        <v>2</v>
      </c>
      <c r="BG66" s="103" t="n">
        <f aca="true">IF($J66="","",IF(ISNUMBER(OFFSET('Data transformed'!$A$4,MATCH($A66,'Data transformed'!$A$5:$A$185,0),MATCH(BG$4,'Data transformed'!$4:$4,0)-1)), MIN(MAX(OFFSET('Data transformed'!$A$4,MATCH($A66,'Data transformed'!$A$5:$A$185,0),MATCH(BG$4,'Data transformed'!$4:$4,0)-1),$M66),$N66),"NA"))</f>
        <v>2</v>
      </c>
      <c r="BH66" s="103" t="n">
        <f aca="true">IF($J66="","",IF(ISNUMBER(OFFSET('Data transformed'!$A$4,MATCH($A66,'Data transformed'!$A$5:$A$185,0),MATCH(BH$4,'Data transformed'!$4:$4,0)-1)), MIN(MAX(OFFSET('Data transformed'!$A$4,MATCH($A66,'Data transformed'!$A$5:$A$185,0),MATCH(BH$4,'Data transformed'!$4:$4,0)-1),$M66),$N66),"NA"))</f>
        <v>3.33</v>
      </c>
      <c r="BI66" s="103" t="n">
        <f aca="true">IF($J66="","",IF(ISNUMBER(OFFSET('Data transformed'!$A$4,MATCH($A66,'Data transformed'!$A$5:$A$185,0),MATCH(BI$4,'Data transformed'!$4:$4,0)-1)), MIN(MAX(OFFSET('Data transformed'!$A$4,MATCH($A66,'Data transformed'!$A$5:$A$185,0),MATCH(BI$4,'Data transformed'!$4:$4,0)-1),$M66),$N66),"NA"))</f>
        <v>2</v>
      </c>
      <c r="BJ66" s="103" t="n">
        <f aca="true">IF($J66="","",IF(ISNUMBER(OFFSET('Data transformed'!$A$4,MATCH($A66,'Data transformed'!$A$5:$A$185,0),MATCH(BJ$4,'Data transformed'!$4:$4,0)-1)), MIN(MAX(OFFSET('Data transformed'!$A$4,MATCH($A66,'Data transformed'!$A$5:$A$185,0),MATCH(BJ$4,'Data transformed'!$4:$4,0)-1),$M66),$N66),"NA"))</f>
        <v>5</v>
      </c>
      <c r="BK66" s="103" t="n">
        <f aca="true">IF($J66="","",IF(ISNUMBER(OFFSET('Data transformed'!$A$4,MATCH($A66,'Data transformed'!$A$5:$A$185,0),MATCH(BK$4,'Data transformed'!$4:$4,0)-1)), MIN(MAX(OFFSET('Data transformed'!$A$4,MATCH($A66,'Data transformed'!$A$5:$A$185,0),MATCH(BK$4,'Data transformed'!$4:$4,0)-1),$M66),$N66),"NA"))</f>
        <v>5</v>
      </c>
      <c r="BL66" s="103" t="str">
        <f aca="true">IF($J66="","",IF(ISNUMBER(OFFSET('Data transformed'!$A$4,MATCH($A66,'Data transformed'!$A$5:$A$185,0),MATCH(BL$4,'Data transformed'!$4:$4,0)-1)), MIN(MAX(OFFSET('Data transformed'!$A$4,MATCH($A66,'Data transformed'!$A$5:$A$185,0),MATCH(BL$4,'Data transformed'!$4:$4,0)-1),$M66),$N66),"NA"))</f>
        <v>NA</v>
      </c>
      <c r="BM66" s="103" t="n">
        <f aca="true">IF($J66="","",IF(ISNUMBER(OFFSET('Data transformed'!$A$4,MATCH($A66,'Data transformed'!$A$5:$A$185,0),MATCH(BM$4,'Data transformed'!$4:$4,0)-1)), MIN(MAX(OFFSET('Data transformed'!$A$4,MATCH($A66,'Data transformed'!$A$5:$A$185,0),MATCH(BM$4,'Data transformed'!$4:$4,0)-1),$M66),$N66),"NA"))</f>
        <v>6</v>
      </c>
      <c r="BN66" s="103" t="n">
        <f aca="true">IF($J66="","",IF(ISNUMBER(OFFSET('Data transformed'!$A$4,MATCH($A66,'Data transformed'!$A$5:$A$185,0),MATCH(BN$4,'Data transformed'!$4:$4,0)-1)), MIN(MAX(OFFSET('Data transformed'!$A$4,MATCH($A66,'Data transformed'!$A$5:$A$185,0),MATCH(BN$4,'Data transformed'!$4:$4,0)-1),$M66),$N66),"NA"))</f>
        <v>5</v>
      </c>
      <c r="BO66" s="103" t="n">
        <f aca="true">IF($J66="","",IF(ISNUMBER(OFFSET('Data transformed'!$A$4,MATCH($A66,'Data transformed'!$A$5:$A$185,0),MATCH(BO$4,'Data transformed'!$4:$4,0)-1)), MIN(MAX(OFFSET('Data transformed'!$A$4,MATCH($A66,'Data transformed'!$A$5:$A$185,0),MATCH(BO$4,'Data transformed'!$4:$4,0)-1),$M66),$N66),"NA"))</f>
        <v>1</v>
      </c>
      <c r="BP66" s="103" t="n">
        <f aca="true">IF($J66="","",IF(ISNUMBER(OFFSET('Data transformed'!$A$4,MATCH($A66,'Data transformed'!$A$5:$A$185,0),MATCH(BP$4,'Data transformed'!$4:$4,0)-1)), MIN(MAX(OFFSET('Data transformed'!$A$4,MATCH($A66,'Data transformed'!$A$5:$A$185,0),MATCH(BP$4,'Data transformed'!$4:$4,0)-1),$M66),$N66),"NA"))</f>
        <v>3</v>
      </c>
      <c r="BQ66" s="103" t="n">
        <f aca="true">IF($J66="","",IF(ISNUMBER(OFFSET('Data transformed'!$A$4,MATCH($A66,'Data transformed'!$A$5:$A$185,0),MATCH(BQ$4,'Data transformed'!$4:$4,0)-1)), MIN(MAX(OFFSET('Data transformed'!$A$4,MATCH($A66,'Data transformed'!$A$5:$A$185,0),MATCH(BQ$4,'Data transformed'!$4:$4,0)-1),$M66),$N66),"NA"))</f>
        <v>5.5</v>
      </c>
      <c r="BR66" s="103" t="n">
        <f aca="true">IF($J66="","",IF(ISNUMBER(OFFSET('Data transformed'!$A$4,MATCH($A66,'Data transformed'!$A$5:$A$185,0),MATCH(BR$4,'Data transformed'!$4:$4,0)-1)), MIN(MAX(OFFSET('Data transformed'!$A$4,MATCH($A66,'Data transformed'!$A$5:$A$185,0),MATCH(BR$4,'Data transformed'!$4:$4,0)-1),$M66),$N66),"NA"))</f>
        <v>5</v>
      </c>
      <c r="BS66" s="103" t="n">
        <f aca="true">IF($J66="","",IF(ISNUMBER(OFFSET('Data transformed'!$A$4,MATCH($A66,'Data transformed'!$A$5:$A$185,0),MATCH(BS$4,'Data transformed'!$4:$4,0)-1)), MIN(MAX(OFFSET('Data transformed'!$A$4,MATCH($A66,'Data transformed'!$A$5:$A$185,0),MATCH(BS$4,'Data transformed'!$4:$4,0)-1),$M66),$N66),"NA"))</f>
        <v>5</v>
      </c>
      <c r="BT66" s="103" t="n">
        <f aca="true">IF($J66="","",IF(ISNUMBER(OFFSET('Data transformed'!$A$4,MATCH($A66,'Data transformed'!$A$5:$A$185,0),MATCH(BT$4,'Data transformed'!$4:$4,0)-1)), MIN(MAX(OFFSET('Data transformed'!$A$4,MATCH($A66,'Data transformed'!$A$5:$A$185,0),MATCH(BT$4,'Data transformed'!$4:$4,0)-1),$M66),$N66),"NA"))</f>
        <v>3</v>
      </c>
      <c r="BU66" s="103" t="n">
        <f aca="true">IF($J66="","",IF(ISNUMBER(OFFSET('Data transformed'!$A$4,MATCH($A66,'Data transformed'!$A$5:$A$185,0),MATCH(BU$4,'Data transformed'!$4:$4,0)-1)), MIN(MAX(OFFSET('Data transformed'!$A$4,MATCH($A66,'Data transformed'!$A$5:$A$185,0),MATCH(BU$4,'Data transformed'!$4:$4,0)-1),$M66),$N66),"NA"))</f>
        <v>4</v>
      </c>
      <c r="BV66" s="103" t="n">
        <f aca="true">IF($J66="","",IF(ISNUMBER(OFFSET('Data transformed'!$A$4,MATCH($A66,'Data transformed'!$A$5:$A$185,0),MATCH(BV$4,'Data transformed'!$4:$4,0)-1)), MIN(MAX(OFFSET('Data transformed'!$A$4,MATCH($A66,'Data transformed'!$A$5:$A$185,0),MATCH(BV$4,'Data transformed'!$4:$4,0)-1),$M66),$N66),"NA"))</f>
        <v>2</v>
      </c>
      <c r="BW66" s="103" t="n">
        <f aca="true">IF($J66="","",IF(ISNUMBER(OFFSET('Data transformed'!$A$4,MATCH($A66,'Data transformed'!$A$5:$A$185,0),MATCH(BW$4,'Data transformed'!$4:$4,0)-1)), MIN(MAX(OFFSET('Data transformed'!$A$4,MATCH($A66,'Data transformed'!$A$5:$A$185,0),MATCH(BW$4,'Data transformed'!$4:$4,0)-1),$M66),$N66),"NA"))</f>
        <v>3</v>
      </c>
      <c r="BX66" s="103" t="n">
        <f aca="true">IF($J66="","",IF(ISNUMBER(OFFSET('Data transformed'!$A$4,MATCH($A66,'Data transformed'!$A$5:$A$185,0),MATCH(BX$4,'Data transformed'!$4:$4,0)-1)), MIN(MAX(OFFSET('Data transformed'!$A$4,MATCH($A66,'Data transformed'!$A$5:$A$185,0),MATCH(BX$4,'Data transformed'!$4:$4,0)-1),$M66),$N66),"NA"))</f>
        <v>3.67</v>
      </c>
      <c r="BY66" s="103" t="n">
        <f aca="true">IF($J66="","",IF(ISNUMBER(OFFSET('Data transformed'!$A$4,MATCH($A66,'Data transformed'!$A$5:$A$185,0),MATCH(BY$4,'Data transformed'!$4:$4,0)-1)), MIN(MAX(OFFSET('Data transformed'!$A$4,MATCH($A66,'Data transformed'!$A$5:$A$185,0),MATCH(BY$4,'Data transformed'!$4:$4,0)-1),$M66),$N66),"NA"))</f>
        <v>1</v>
      </c>
      <c r="BZ66" s="103" t="n">
        <f aca="true">IF($J66="","",IF(ISNUMBER(OFFSET('Data transformed'!$A$4,MATCH($A66,'Data transformed'!$A$5:$A$185,0),MATCH(BZ$4,'Data transformed'!$4:$4,0)-1)), MIN(MAX(OFFSET('Data transformed'!$A$4,MATCH($A66,'Data transformed'!$A$5:$A$185,0),MATCH(BZ$4,'Data transformed'!$4:$4,0)-1),$M66),$N66),"NA"))</f>
        <v>6</v>
      </c>
      <c r="CA66" s="103" t="n">
        <f aca="true">IF($J66="","",IF(ISNUMBER(OFFSET('Data transformed'!$A$4,MATCH($A66,'Data transformed'!$A$5:$A$185,0),MATCH(CA$4,'Data transformed'!$4:$4,0)-1)), MIN(MAX(OFFSET('Data transformed'!$A$4,MATCH($A66,'Data transformed'!$A$5:$A$185,0),MATCH(CA$4,'Data transformed'!$4:$4,0)-1),$M66),$N66),"NA"))</f>
        <v>5</v>
      </c>
      <c r="CB66" s="103" t="n">
        <f aca="true">IF($J66="","",IF(ISNUMBER(OFFSET('Data transformed'!$A$4,MATCH($A66,'Data transformed'!$A$5:$A$185,0),MATCH(CB$4,'Data transformed'!$4:$4,0)-1)), MIN(MAX(OFFSET('Data transformed'!$A$4,MATCH($A66,'Data transformed'!$A$5:$A$185,0),MATCH(CB$4,'Data transformed'!$4:$4,0)-1),$M66),$N66),"NA"))</f>
        <v>2</v>
      </c>
      <c r="CC66" s="103" t="n">
        <f aca="true">IF($J66="","",IF(ISNUMBER(OFFSET('Data transformed'!$A$4,MATCH($A66,'Data transformed'!$A$5:$A$185,0),MATCH(CC$4,'Data transformed'!$4:$4,0)-1)), MIN(MAX(OFFSET('Data transformed'!$A$4,MATCH($A66,'Data transformed'!$A$5:$A$185,0),MATCH(CC$4,'Data transformed'!$4:$4,0)-1),$M66),$N66),"NA"))</f>
        <v>3.5</v>
      </c>
      <c r="CD66" s="103" t="n">
        <f aca="true">IF($J66="","",IF(ISNUMBER(OFFSET('Data transformed'!$A$4,MATCH($A66,'Data transformed'!$A$5:$A$185,0),MATCH(CD$4,'Data transformed'!$4:$4,0)-1)), MIN(MAX(OFFSET('Data transformed'!$A$4,MATCH($A66,'Data transformed'!$A$5:$A$185,0),MATCH(CD$4,'Data transformed'!$4:$4,0)-1),$M66),$N66),"NA"))</f>
        <v>5</v>
      </c>
      <c r="CE66" s="103" t="n">
        <f aca="true">IF($J66="","",IF(ISNUMBER(OFFSET('Data transformed'!$A$4,MATCH($A66,'Data transformed'!$A$5:$A$185,0),MATCH(CE$4,'Data transformed'!$4:$4,0)-1)), MIN(MAX(OFFSET('Data transformed'!$A$4,MATCH($A66,'Data transformed'!$A$5:$A$185,0),MATCH(CE$4,'Data transformed'!$4:$4,0)-1),$M66),$N66),"NA"))</f>
        <v>1</v>
      </c>
      <c r="CF66" s="103" t="str">
        <f aca="true">IF($J66="","",IF(ISNUMBER(OFFSET('Data transformed'!$A$4,MATCH($A66,'Data transformed'!$A$5:$A$185,0),MATCH(CF$4,'Data transformed'!$4:$4,0)-1)), MIN(MAX(OFFSET('Data transformed'!$A$4,MATCH($A66,'Data transformed'!$A$5:$A$185,0),MATCH(CF$4,'Data transformed'!$4:$4,0)-1),$M66),$N66),"NA"))</f>
        <v>NA</v>
      </c>
      <c r="CG66" s="103" t="n">
        <f aca="true">IF($J66="","",IF(ISNUMBER(OFFSET('Data transformed'!$A$4,MATCH($A66,'Data transformed'!$A$5:$A$185,0),MATCH(CG$4,'Data transformed'!$4:$4,0)-1)), MIN(MAX(OFFSET('Data transformed'!$A$4,MATCH($A66,'Data transformed'!$A$5:$A$185,0),MATCH(CG$4,'Data transformed'!$4:$4,0)-1),$M66),$N66),"NA"))</f>
        <v>5</v>
      </c>
      <c r="CH66" s="103" t="n">
        <f aca="true">IF($J66="","",IF(ISNUMBER(OFFSET('Data transformed'!$A$4,MATCH($A66,'Data transformed'!$A$5:$A$185,0),MATCH(CH$4,'Data transformed'!$4:$4,0)-1)), MIN(MAX(OFFSET('Data transformed'!$A$4,MATCH($A66,'Data transformed'!$A$5:$A$185,0),MATCH(CH$4,'Data transformed'!$4:$4,0)-1),$M66),$N66),"NA"))</f>
        <v>1.5</v>
      </c>
      <c r="CI66" s="103" t="n">
        <f aca="true">IF($J66="","",IF(ISNUMBER(OFFSET('Data transformed'!$A$4,MATCH($A66,'Data transformed'!$A$5:$A$185,0),MATCH(CI$4,'Data transformed'!$4:$4,0)-1)), MIN(MAX(OFFSET('Data transformed'!$A$4,MATCH($A66,'Data transformed'!$A$5:$A$185,0),MATCH(CI$4,'Data transformed'!$4:$4,0)-1),$M66),$N66),"NA"))</f>
        <v>5</v>
      </c>
      <c r="CJ66" s="103" t="n">
        <f aca="true">IF($J66="","",IF(ISNUMBER(OFFSET('Data transformed'!$A$4,MATCH($A66,'Data transformed'!$A$5:$A$185,0),MATCH(CJ$4,'Data transformed'!$4:$4,0)-1)), MIN(MAX(OFFSET('Data transformed'!$A$4,MATCH($A66,'Data transformed'!$A$5:$A$185,0),MATCH(CJ$4,'Data transformed'!$4:$4,0)-1),$M66),$N66),"NA"))</f>
        <v>2</v>
      </c>
      <c r="CK66" s="103" t="n">
        <f aca="true">IF($J66="","",IF(ISNUMBER(OFFSET('Data transformed'!$A$4,MATCH($A66,'Data transformed'!$A$5:$A$185,0),MATCH(CK$4,'Data transformed'!$4:$4,0)-1)), MIN(MAX(OFFSET('Data transformed'!$A$4,MATCH($A66,'Data transformed'!$A$5:$A$185,0),MATCH(CK$4,'Data transformed'!$4:$4,0)-1),$M66),$N66),"NA"))</f>
        <v>5</v>
      </c>
      <c r="CL66" s="103" t="n">
        <f aca="true">IF($J66="","",IF(ISNUMBER(OFFSET('Data transformed'!$A$4,MATCH($A66,'Data transformed'!$A$5:$A$185,0),MATCH(CL$4,'Data transformed'!$4:$4,0)-1)), MIN(MAX(OFFSET('Data transformed'!$A$4,MATCH($A66,'Data transformed'!$A$5:$A$185,0),MATCH(CL$4,'Data transformed'!$4:$4,0)-1),$M66),$N66),"NA"))</f>
        <v>2</v>
      </c>
      <c r="CM66" s="103" t="n">
        <f aca="true">IF($J66="","",IF(ISNUMBER(OFFSET('Data transformed'!$A$4,MATCH($A66,'Data transformed'!$A$5:$A$185,0),MATCH(CM$4,'Data transformed'!$4:$4,0)-1)), MIN(MAX(OFFSET('Data transformed'!$A$4,MATCH($A66,'Data transformed'!$A$5:$A$185,0),MATCH(CM$4,'Data transformed'!$4:$4,0)-1),$M66),$N66),"NA"))</f>
        <v>3</v>
      </c>
      <c r="CN66" s="103" t="n">
        <f aca="true">IF($J66="","",IF(ISNUMBER(OFFSET('Data transformed'!$A$4,MATCH($A66,'Data transformed'!$A$5:$A$185,0),MATCH(CN$4,'Data transformed'!$4:$4,0)-1)), MIN(MAX(OFFSET('Data transformed'!$A$4,MATCH($A66,'Data transformed'!$A$5:$A$185,0),MATCH(CN$4,'Data transformed'!$4:$4,0)-1),$M66),$N66),"NA"))</f>
        <v>5</v>
      </c>
      <c r="CO66" s="103" t="n">
        <f aca="true">IF($J66="","",IF(ISNUMBER(OFFSET('Data transformed'!$A$4,MATCH($A66,'Data transformed'!$A$5:$A$185,0),MATCH(CO$4,'Data transformed'!$4:$4,0)-1)), MIN(MAX(OFFSET('Data transformed'!$A$4,MATCH($A66,'Data transformed'!$A$5:$A$185,0),MATCH(CO$4,'Data transformed'!$4:$4,0)-1),$M66),$N66),"NA"))</f>
        <v>5</v>
      </c>
      <c r="CP66" s="103" t="n">
        <f aca="true">IF($J66="","",IF(ISNUMBER(OFFSET('Data transformed'!$A$4,MATCH($A66,'Data transformed'!$A$5:$A$185,0),MATCH(CP$4,'Data transformed'!$4:$4,0)-1)), MIN(MAX(OFFSET('Data transformed'!$A$4,MATCH($A66,'Data transformed'!$A$5:$A$185,0),MATCH(CP$4,'Data transformed'!$4:$4,0)-1),$M66),$N66),"NA"))</f>
        <v>5</v>
      </c>
      <c r="CQ66" s="103" t="n">
        <f aca="true">IF($J66="","",IF(ISNUMBER(OFFSET('Data transformed'!$A$4,MATCH($A66,'Data transformed'!$A$5:$A$185,0),MATCH(CQ$4,'Data transformed'!$4:$4,0)-1)), MIN(MAX(OFFSET('Data transformed'!$A$4,MATCH($A66,'Data transformed'!$A$5:$A$185,0),MATCH(CQ$4,'Data transformed'!$4:$4,0)-1),$M66),$N66),"NA"))</f>
        <v>3</v>
      </c>
      <c r="CR66" s="103" t="n">
        <f aca="true">IF($J66="","",IF(ISNUMBER(OFFSET('Data transformed'!$A$4,MATCH($A66,'Data transformed'!$A$5:$A$185,0),MATCH(CR$4,'Data transformed'!$4:$4,0)-1)), MIN(MAX(OFFSET('Data transformed'!$A$4,MATCH($A66,'Data transformed'!$A$5:$A$185,0),MATCH(CR$4,'Data transformed'!$4:$4,0)-1),$M66),$N66),"NA"))</f>
        <v>6</v>
      </c>
      <c r="CS66" s="103" t="n">
        <f aca="true">IF($J66="","",IF(ISNUMBER(OFFSET('Data transformed'!$A$4,MATCH($A66,'Data transformed'!$A$5:$A$185,0),MATCH(CS$4,'Data transformed'!$4:$4,0)-1)), MIN(MAX(OFFSET('Data transformed'!$A$4,MATCH($A66,'Data transformed'!$A$5:$A$185,0),MATCH(CS$4,'Data transformed'!$4:$4,0)-1),$M66),$N66),"NA"))</f>
        <v>2</v>
      </c>
      <c r="CT66" s="103" t="str">
        <f aca="true">IF($J66="","",IF(ISNUMBER(OFFSET('Data transformed'!$A$4,MATCH($A66,'Data transformed'!$A$5:$A$185,0),MATCH(CT$4,'Data transformed'!$4:$4,0)-1)), MIN(MAX(OFFSET('Data transformed'!$A$4,MATCH($A66,'Data transformed'!$A$5:$A$185,0),MATCH(CT$4,'Data transformed'!$4:$4,0)-1),$M66),$N66),"NA"))</f>
        <v>NA</v>
      </c>
      <c r="CU66" s="103" t="n">
        <f aca="true">IF($J66="","",IF(ISNUMBER(OFFSET('Data transformed'!$A$4,MATCH($A66,'Data transformed'!$A$5:$A$185,0),MATCH(CU$4,'Data transformed'!$4:$4,0)-1)), MIN(MAX(OFFSET('Data transformed'!$A$4,MATCH($A66,'Data transformed'!$A$5:$A$185,0),MATCH(CU$4,'Data transformed'!$4:$4,0)-1),$M66),$N66),"NA"))</f>
        <v>5</v>
      </c>
    </row>
    <row r="67" s="103" customFormat="true" ht="15.5" hidden="false" customHeight="false" outlineLevel="0" collapsed="false">
      <c r="A67" s="107" t="n">
        <v>2320</v>
      </c>
      <c r="B67" s="107" t="n">
        <v>3</v>
      </c>
      <c r="C67" s="103" t="str">
        <f aca="true">IF(ISBLANK(OFFSET('Raw Data'!$A$3,MATCH($A67,'Raw Data'!$B$4:$B$185,0),MATCH(C$4,'Raw Data'!$3:$3,0)-1)),"",OFFSET('Raw Data'!$A$3,MATCH($A67,'Raw Data'!$B$4:$B$185,0),MATCH(C$4,'Raw Data'!$3:$3,0)-1))</f>
        <v>Cost and time of redress in courts</v>
      </c>
      <c r="D67" s="103" t="str">
        <f aca="true">IF(ISBLANK(OFFSET('Raw Data'!$A$3,MATCH($A67,'Raw Data'!$B$4:$B$185,0),MATCH(D$4,'Raw Data'!$3:$3,0)-1)),"",OFFSET('Raw Data'!$A$3,MATCH($A67,'Raw Data'!$B$4:$B$185,0),MATCH(D$4,'Raw Data'!$3:$3,0)-1))</f>
        <v/>
      </c>
      <c r="E67" s="103" t="str">
        <f aca="true">IF(ISBLANK(OFFSET('Raw Data'!$A$3,MATCH($A67,'Raw Data'!$B$4:$B$185,0),MATCH(E$4,'Raw Data'!$3:$3,0)-1)),"",OFFSET('Raw Data'!$A$3,MATCH($A67,'Raw Data'!$B$4:$B$185,0),MATCH(E$4,'Raw Data'!$3:$3,0)-1))</f>
        <v/>
      </c>
      <c r="J67" s="103" t="e">
        <f aca="true" t="array" ref="J67:J67">IFERROR(_xlfn.QUARTILE.INC(IF(ISNUMBER(OFFSET('Data transformed'!$N$4,MATCH('outliers treatment'!$A67,'Data transformed'!$A$5:$A$185),1,1,COUNTA('Data transformed'!$O$4:$CX$4))),OFFSET('Data transformed'!$N$4,MATCH('outliers treatment'!$A67,'Data transformed'!$A$5:$A$185),1,1,COUNTA('Data transformed'!$O$4:$CX$4))),1),"")</f>
        <v>#N/A</v>
      </c>
      <c r="K67" s="103" t="e">
        <f aca="true" t="array" ref="K67:K67">IFERROR(_xlfn.QUARTILE.INC(IF(ISNUMBER(OFFSET('Data transformed'!$N$4,MATCH('outliers treatment'!$A67,'Data transformed'!$A$5:$A$185),1,1,COUNTA('Data transformed'!$O$4:$CX$4))),OFFSET('Data transformed'!$N$4,MATCH('outliers treatment'!$A67,'Data transformed'!$A$5:$A$185),1,1,COUNTA('Data transformed'!$O$4:$CX$4))),3),"")</f>
        <v>#N/A</v>
      </c>
      <c r="L67" s="103" t="str">
        <f aca="false">IFERROR(K67-J67,"")</f>
        <v/>
      </c>
      <c r="P67" s="105" t="str">
        <f aca="false" t="array" ref="P67:P67">IFERROR(SKEW(IF(ISNUMBER(T67:CU67),T67:CU67,"")),"")</f>
        <v/>
      </c>
      <c r="Q67" s="103" t="n">
        <f aca="true">IF(ISBLANK(OFFSET('Data above threshold'!$A$4,MATCH('Data above threshold'!$A66,'Data above threshold'!$A$5:$A$185,0),MATCH('Data above threshold'!N$4,'Data above threshold'!$4:$4,0)-1)),1,OFFSET('Data above threshold'!$A$4,MATCH('Data above threshold'!$A66,'Data above threshold'!$A$5:$A$185,0),MATCH('Data above threshold'!N$4,'Data above threshold'!$4:$4,0)-1))</f>
        <v>1</v>
      </c>
      <c r="R67" s="103" t="e">
        <f aca="false">IF($J67="","",COUNTIF(T67:CU67,M67)+ COUNTIF(T67:CQ67,N67))</f>
        <v>#N/A</v>
      </c>
      <c r="S67" s="106" t="str">
        <f aca="false" t="array" ref="S67:S67">IF(B67&lt;4,"",1-IFERROR(SUM(ISNUMBER(T67:CU67)*(1-$T$3:$CU$3))/COUNTIF($T$3:$CU$3,0),0))</f>
        <v/>
      </c>
      <c r="T67" s="103" t="str">
        <f aca="true">IF($J67="","",IF(ISNUMBER(OFFSET('Data transformed'!$A$4,MATCH($A67,'Data transformed'!$A$5:$A$185,0),MATCH(T$4,'Data transformed'!$4:$4,0)-1)), MIN(MAX(OFFSET('Data transformed'!$A$4,MATCH($A67,'Data transformed'!$A$5:$A$185,0),MATCH(T$4,'Data transformed'!$4:$4,0)-1),$M67),$N67),"NA"))</f>
        <v>NA</v>
      </c>
      <c r="U67" s="103" t="str">
        <f aca="true">IF($J67="","",IF(ISNUMBER(OFFSET('Data transformed'!$A$4,MATCH($A67,'Data transformed'!$A$5:$A$185,0),MATCH(U$4,'Data transformed'!$4:$4,0)-1)), MIN(MAX(OFFSET('Data transformed'!$A$4,MATCH($A67,'Data transformed'!$A$5:$A$185,0),MATCH(U$4,'Data transformed'!$4:$4,0)-1),$M67),$N67),"NA"))</f>
        <v>NA</v>
      </c>
      <c r="V67" s="103" t="str">
        <f aca="true">IF($J67="","",IF(ISNUMBER(OFFSET('Data transformed'!$A$4,MATCH($A67,'Data transformed'!$A$5:$A$185,0),MATCH(V$4,'Data transformed'!$4:$4,0)-1)), MIN(MAX(OFFSET('Data transformed'!$A$4,MATCH($A67,'Data transformed'!$A$5:$A$185,0),MATCH(V$4,'Data transformed'!$4:$4,0)-1),$M67),$N67),"NA"))</f>
        <v>NA</v>
      </c>
      <c r="W67" s="103" t="str">
        <f aca="true">IF($J67="","",IF(ISNUMBER(OFFSET('Data transformed'!$A$4,MATCH($A67,'Data transformed'!$A$5:$A$185,0),MATCH(W$4,'Data transformed'!$4:$4,0)-1)), MIN(MAX(OFFSET('Data transformed'!$A$4,MATCH($A67,'Data transformed'!$A$5:$A$185,0),MATCH(W$4,'Data transformed'!$4:$4,0)-1),$M67),$N67),"NA"))</f>
        <v>NA</v>
      </c>
      <c r="X67" s="103" t="str">
        <f aca="true">IF($J67="","",IF(ISNUMBER(OFFSET('Data transformed'!$A$4,MATCH($A67,'Data transformed'!$A$5:$A$185,0),MATCH(X$4,'Data transformed'!$4:$4,0)-1)), MIN(MAX(OFFSET('Data transformed'!$A$4,MATCH($A67,'Data transformed'!$A$5:$A$185,0),MATCH(X$4,'Data transformed'!$4:$4,0)-1),$M67),$N67),"NA"))</f>
        <v>NA</v>
      </c>
      <c r="Y67" s="103" t="str">
        <f aca="true">IF($J67="","",IF(ISNUMBER(OFFSET('Data transformed'!$A$4,MATCH($A67,'Data transformed'!$A$5:$A$185,0),MATCH(Y$4,'Data transformed'!$4:$4,0)-1)), MIN(MAX(OFFSET('Data transformed'!$A$4,MATCH($A67,'Data transformed'!$A$5:$A$185,0),MATCH(Y$4,'Data transformed'!$4:$4,0)-1),$M67),$N67),"NA"))</f>
        <v>NA</v>
      </c>
      <c r="Z67" s="103" t="str">
        <f aca="true">IF($J67="","",IF(ISNUMBER(OFFSET('Data transformed'!$A$4,MATCH($A67,'Data transformed'!$A$5:$A$185,0),MATCH(Z$4,'Data transformed'!$4:$4,0)-1)), MIN(MAX(OFFSET('Data transformed'!$A$4,MATCH($A67,'Data transformed'!$A$5:$A$185,0),MATCH(Z$4,'Data transformed'!$4:$4,0)-1),$M67),$N67),"NA"))</f>
        <v>NA</v>
      </c>
      <c r="AA67" s="103" t="str">
        <f aca="true">IF($J67="","",IF(ISNUMBER(OFFSET('Data transformed'!$A$4,MATCH($A67,'Data transformed'!$A$5:$A$185,0),MATCH(AA$4,'Data transformed'!$4:$4,0)-1)), MIN(MAX(OFFSET('Data transformed'!$A$4,MATCH($A67,'Data transformed'!$A$5:$A$185,0),MATCH(AA$4,'Data transformed'!$4:$4,0)-1),$M67),$N67),"NA"))</f>
        <v>NA</v>
      </c>
      <c r="AB67" s="103" t="str">
        <f aca="true">IF($J67="","",IF(ISNUMBER(OFFSET('Data transformed'!$A$4,MATCH($A67,'Data transformed'!$A$5:$A$185,0),MATCH(AB$4,'Data transformed'!$4:$4,0)-1)), MIN(MAX(OFFSET('Data transformed'!$A$4,MATCH($A67,'Data transformed'!$A$5:$A$185,0),MATCH(AB$4,'Data transformed'!$4:$4,0)-1),$M67),$N67),"NA"))</f>
        <v>NA</v>
      </c>
      <c r="AC67" s="103" t="str">
        <f aca="true">IF($J67="","",IF(ISNUMBER(OFFSET('Data transformed'!$A$4,MATCH($A67,'Data transformed'!$A$5:$A$185,0),MATCH(AC$4,'Data transformed'!$4:$4,0)-1)), MIN(MAX(OFFSET('Data transformed'!$A$4,MATCH($A67,'Data transformed'!$A$5:$A$185,0),MATCH(AC$4,'Data transformed'!$4:$4,0)-1),$M67),$N67),"NA"))</f>
        <v>NA</v>
      </c>
      <c r="AD67" s="103" t="str">
        <f aca="true">IF($J67="","",IF(ISNUMBER(OFFSET('Data transformed'!$A$4,MATCH($A67,'Data transformed'!$A$5:$A$185,0),MATCH(AD$4,'Data transformed'!$4:$4,0)-1)), MIN(MAX(OFFSET('Data transformed'!$A$4,MATCH($A67,'Data transformed'!$A$5:$A$185,0),MATCH(AD$4,'Data transformed'!$4:$4,0)-1),$M67),$N67),"NA"))</f>
        <v>NA</v>
      </c>
      <c r="AE67" s="103" t="str">
        <f aca="true">IF($J67="","",IF(ISNUMBER(OFFSET('Data transformed'!$A$4,MATCH($A67,'Data transformed'!$A$5:$A$185,0),MATCH(AE$4,'Data transformed'!$4:$4,0)-1)), MIN(MAX(OFFSET('Data transformed'!$A$4,MATCH($A67,'Data transformed'!$A$5:$A$185,0),MATCH(AE$4,'Data transformed'!$4:$4,0)-1),$M67),$N67),"NA"))</f>
        <v>NA</v>
      </c>
      <c r="AF67" s="103" t="str">
        <f aca="true">IF($J67="","",IF(ISNUMBER(OFFSET('Data transformed'!$A$4,MATCH($A67,'Data transformed'!$A$5:$A$185,0),MATCH(AF$4,'Data transformed'!$4:$4,0)-1)), MIN(MAX(OFFSET('Data transformed'!$A$4,MATCH($A67,'Data transformed'!$A$5:$A$185,0),MATCH(AF$4,'Data transformed'!$4:$4,0)-1),$M67),$N67),"NA"))</f>
        <v>NA</v>
      </c>
      <c r="AG67" s="103" t="str">
        <f aca="true">IF($J67="","",IF(ISNUMBER(OFFSET('Data transformed'!$A$4,MATCH($A67,'Data transformed'!$A$5:$A$185,0),MATCH(AG$4,'Data transformed'!$4:$4,0)-1)), MIN(MAX(OFFSET('Data transformed'!$A$4,MATCH($A67,'Data transformed'!$A$5:$A$185,0),MATCH(AG$4,'Data transformed'!$4:$4,0)-1),$M67),$N67),"NA"))</f>
        <v>NA</v>
      </c>
      <c r="AH67" s="103" t="str">
        <f aca="true">IF($J67="","",IF(ISNUMBER(OFFSET('Data transformed'!$A$4,MATCH($A67,'Data transformed'!$A$5:$A$185,0),MATCH(AH$4,'Data transformed'!$4:$4,0)-1)), MIN(MAX(OFFSET('Data transformed'!$A$4,MATCH($A67,'Data transformed'!$A$5:$A$185,0),MATCH(AH$4,'Data transformed'!$4:$4,0)-1),$M67),$N67),"NA"))</f>
        <v>NA</v>
      </c>
      <c r="AI67" s="103" t="str">
        <f aca="true">IF($J67="","",IF(ISNUMBER(OFFSET('Data transformed'!$A$4,MATCH($A67,'Data transformed'!$A$5:$A$185,0),MATCH(AI$4,'Data transformed'!$4:$4,0)-1)), MIN(MAX(OFFSET('Data transformed'!$A$4,MATCH($A67,'Data transformed'!$A$5:$A$185,0),MATCH(AI$4,'Data transformed'!$4:$4,0)-1),$M67),$N67),"NA"))</f>
        <v>NA</v>
      </c>
      <c r="AJ67" s="103" t="str">
        <f aca="true">IF($J67="","",IF(ISNUMBER(OFFSET('Data transformed'!$A$4,MATCH($A67,'Data transformed'!$A$5:$A$185,0),MATCH(AJ$4,'Data transformed'!$4:$4,0)-1)), MIN(MAX(OFFSET('Data transformed'!$A$4,MATCH($A67,'Data transformed'!$A$5:$A$185,0),MATCH(AJ$4,'Data transformed'!$4:$4,0)-1),$M67),$N67),"NA"))</f>
        <v>NA</v>
      </c>
      <c r="AK67" s="103" t="str">
        <f aca="true">IF($J67="","",IF(ISNUMBER(OFFSET('Data transformed'!$A$4,MATCH($A67,'Data transformed'!$A$5:$A$185,0),MATCH(AK$4,'Data transformed'!$4:$4,0)-1)), MIN(MAX(OFFSET('Data transformed'!$A$4,MATCH($A67,'Data transformed'!$A$5:$A$185,0),MATCH(AK$4,'Data transformed'!$4:$4,0)-1),$M67),$N67),"NA"))</f>
        <v>NA</v>
      </c>
      <c r="AL67" s="103" t="str">
        <f aca="true">IF($J67="","",IF(ISNUMBER(OFFSET('Data transformed'!$A$4,MATCH($A67,'Data transformed'!$A$5:$A$185,0),MATCH(AL$4,'Data transformed'!$4:$4,0)-1)), MIN(MAX(OFFSET('Data transformed'!$A$4,MATCH($A67,'Data transformed'!$A$5:$A$185,0),MATCH(AL$4,'Data transformed'!$4:$4,0)-1),$M67),$N67),"NA"))</f>
        <v>NA</v>
      </c>
      <c r="AM67" s="103" t="str">
        <f aca="true">IF($J67="","",IF(ISNUMBER(OFFSET('Data transformed'!$A$4,MATCH($A67,'Data transformed'!$A$5:$A$185,0),MATCH(AM$4,'Data transformed'!$4:$4,0)-1)), MIN(MAX(OFFSET('Data transformed'!$A$4,MATCH($A67,'Data transformed'!$A$5:$A$185,0),MATCH(AM$4,'Data transformed'!$4:$4,0)-1),$M67),$N67),"NA"))</f>
        <v>NA</v>
      </c>
      <c r="AN67" s="103" t="str">
        <f aca="true">IF($J67="","",IF(ISNUMBER(OFFSET('Data transformed'!$A$4,MATCH($A67,'Data transformed'!$A$5:$A$185,0),MATCH(AN$4,'Data transformed'!$4:$4,0)-1)), MIN(MAX(OFFSET('Data transformed'!$A$4,MATCH($A67,'Data transformed'!$A$5:$A$185,0),MATCH(AN$4,'Data transformed'!$4:$4,0)-1),$M67),$N67),"NA"))</f>
        <v>NA</v>
      </c>
      <c r="AO67" s="103" t="str">
        <f aca="true">IF($J67="","",IF(ISNUMBER(OFFSET('Data transformed'!$A$4,MATCH($A67,'Data transformed'!$A$5:$A$185,0),MATCH(AO$4,'Data transformed'!$4:$4,0)-1)), MIN(MAX(OFFSET('Data transformed'!$A$4,MATCH($A67,'Data transformed'!$A$5:$A$185,0),MATCH(AO$4,'Data transformed'!$4:$4,0)-1),$M67),$N67),"NA"))</f>
        <v>NA</v>
      </c>
      <c r="AP67" s="103" t="str">
        <f aca="true">IF($J67="","",IF(ISNUMBER(OFFSET('Data transformed'!$A$4,MATCH($A67,'Data transformed'!$A$5:$A$185,0),MATCH(AP$4,'Data transformed'!$4:$4,0)-1)), MIN(MAX(OFFSET('Data transformed'!$A$4,MATCH($A67,'Data transformed'!$A$5:$A$185,0),MATCH(AP$4,'Data transformed'!$4:$4,0)-1),$M67),$N67),"NA"))</f>
        <v>NA</v>
      </c>
      <c r="AQ67" s="103" t="str">
        <f aca="true">IF($J67="","",IF(ISNUMBER(OFFSET('Data transformed'!$A$4,MATCH($A67,'Data transformed'!$A$5:$A$185,0),MATCH(AQ$4,'Data transformed'!$4:$4,0)-1)), MIN(MAX(OFFSET('Data transformed'!$A$4,MATCH($A67,'Data transformed'!$A$5:$A$185,0),MATCH(AQ$4,'Data transformed'!$4:$4,0)-1),$M67),$N67),"NA"))</f>
        <v>NA</v>
      </c>
      <c r="AR67" s="103" t="str">
        <f aca="true">IF($J67="","",IF(ISNUMBER(OFFSET('Data transformed'!$A$4,MATCH($A67,'Data transformed'!$A$5:$A$185,0),MATCH(AR$4,'Data transformed'!$4:$4,0)-1)), MIN(MAX(OFFSET('Data transformed'!$A$4,MATCH($A67,'Data transformed'!$A$5:$A$185,0),MATCH(AR$4,'Data transformed'!$4:$4,0)-1),$M67),$N67),"NA"))</f>
        <v>NA</v>
      </c>
      <c r="AS67" s="103" t="str">
        <f aca="true">IF($J67="","",IF(ISNUMBER(OFFSET('Data transformed'!$A$4,MATCH($A67,'Data transformed'!$A$5:$A$185,0),MATCH(AS$4,'Data transformed'!$4:$4,0)-1)), MIN(MAX(OFFSET('Data transformed'!$A$4,MATCH($A67,'Data transformed'!$A$5:$A$185,0),MATCH(AS$4,'Data transformed'!$4:$4,0)-1),$M67),$N67),"NA"))</f>
        <v>NA</v>
      </c>
      <c r="AT67" s="103" t="str">
        <f aca="true">IF($J67="","",IF(ISNUMBER(OFFSET('Data transformed'!$A$4,MATCH($A67,'Data transformed'!$A$5:$A$185,0),MATCH(AT$4,'Data transformed'!$4:$4,0)-1)), MIN(MAX(OFFSET('Data transformed'!$A$4,MATCH($A67,'Data transformed'!$A$5:$A$185,0),MATCH(AT$4,'Data transformed'!$4:$4,0)-1),$M67),$N67),"NA"))</f>
        <v>NA</v>
      </c>
      <c r="AU67" s="103" t="str">
        <f aca="true">IF($J67="","",IF(ISNUMBER(OFFSET('Data transformed'!$A$4,MATCH($A67,'Data transformed'!$A$5:$A$185,0),MATCH(AU$4,'Data transformed'!$4:$4,0)-1)), MIN(MAX(OFFSET('Data transformed'!$A$4,MATCH($A67,'Data transformed'!$A$5:$A$185,0),MATCH(AU$4,'Data transformed'!$4:$4,0)-1),$M67),$N67),"NA"))</f>
        <v>NA</v>
      </c>
      <c r="AV67" s="103" t="str">
        <f aca="true">IF($J67="","",IF(ISNUMBER(OFFSET('Data transformed'!$A$4,MATCH($A67,'Data transformed'!$A$5:$A$185,0),MATCH(AV$4,'Data transformed'!$4:$4,0)-1)), MIN(MAX(OFFSET('Data transformed'!$A$4,MATCH($A67,'Data transformed'!$A$5:$A$185,0),MATCH(AV$4,'Data transformed'!$4:$4,0)-1),$M67),$N67),"NA"))</f>
        <v>NA</v>
      </c>
      <c r="AW67" s="103" t="str">
        <f aca="true">IF($J67="","",IF(ISNUMBER(OFFSET('Data transformed'!$A$4,MATCH($A67,'Data transformed'!$A$5:$A$185,0),MATCH(AW$4,'Data transformed'!$4:$4,0)-1)), MIN(MAX(OFFSET('Data transformed'!$A$4,MATCH($A67,'Data transformed'!$A$5:$A$185,0),MATCH(AW$4,'Data transformed'!$4:$4,0)-1),$M67),$N67),"NA"))</f>
        <v>NA</v>
      </c>
      <c r="AX67" s="103" t="str">
        <f aca="true">IF($J67="","",IF(ISNUMBER(OFFSET('Data transformed'!$A$4,MATCH($A67,'Data transformed'!$A$5:$A$185,0),MATCH(AX$4,'Data transformed'!$4:$4,0)-1)), MIN(MAX(OFFSET('Data transformed'!$A$4,MATCH($A67,'Data transformed'!$A$5:$A$185,0),MATCH(AX$4,'Data transformed'!$4:$4,0)-1),$M67),$N67),"NA"))</f>
        <v>NA</v>
      </c>
      <c r="AY67" s="103" t="str">
        <f aca="true">IF($J67="","",IF(ISNUMBER(OFFSET('Data transformed'!$A$4,MATCH($A67,'Data transformed'!$A$5:$A$185,0),MATCH(AY$4,'Data transformed'!$4:$4,0)-1)), MIN(MAX(OFFSET('Data transformed'!$A$4,MATCH($A67,'Data transformed'!$A$5:$A$185,0),MATCH(AY$4,'Data transformed'!$4:$4,0)-1),$M67),$N67),"NA"))</f>
        <v>NA</v>
      </c>
      <c r="AZ67" s="103" t="str">
        <f aca="true">IF($J67="","",IF(ISNUMBER(OFFSET('Data transformed'!$A$4,MATCH($A67,'Data transformed'!$A$5:$A$185,0),MATCH(AZ$4,'Data transformed'!$4:$4,0)-1)), MIN(MAX(OFFSET('Data transformed'!$A$4,MATCH($A67,'Data transformed'!$A$5:$A$185,0),MATCH(AZ$4,'Data transformed'!$4:$4,0)-1),$M67),$N67),"NA"))</f>
        <v>NA</v>
      </c>
      <c r="BA67" s="103" t="str">
        <f aca="true">IF($J67="","",IF(ISNUMBER(OFFSET('Data transformed'!$A$4,MATCH($A67,'Data transformed'!$A$5:$A$185,0),MATCH(BA$4,'Data transformed'!$4:$4,0)-1)), MIN(MAX(OFFSET('Data transformed'!$A$4,MATCH($A67,'Data transformed'!$A$5:$A$185,0),MATCH(BA$4,'Data transformed'!$4:$4,0)-1),$M67),$N67),"NA"))</f>
        <v>NA</v>
      </c>
      <c r="BB67" s="103" t="str">
        <f aca="true">IF($J67="","",IF(ISNUMBER(OFFSET('Data transformed'!$A$4,MATCH($A67,'Data transformed'!$A$5:$A$185,0),MATCH(BB$4,'Data transformed'!$4:$4,0)-1)), MIN(MAX(OFFSET('Data transformed'!$A$4,MATCH($A67,'Data transformed'!$A$5:$A$185,0),MATCH(BB$4,'Data transformed'!$4:$4,0)-1),$M67),$N67),"NA"))</f>
        <v>NA</v>
      </c>
      <c r="BC67" s="103" t="str">
        <f aca="true">IF($J67="","",IF(ISNUMBER(OFFSET('Data transformed'!$A$4,MATCH($A67,'Data transformed'!$A$5:$A$185,0),MATCH(BC$4,'Data transformed'!$4:$4,0)-1)), MIN(MAX(OFFSET('Data transformed'!$A$4,MATCH($A67,'Data transformed'!$A$5:$A$185,0),MATCH(BC$4,'Data transformed'!$4:$4,0)-1),$M67),$N67),"NA"))</f>
        <v>NA</v>
      </c>
      <c r="BD67" s="103" t="str">
        <f aca="true">IF($J67="","",IF(ISNUMBER(OFFSET('Data transformed'!$A$4,MATCH($A67,'Data transformed'!$A$5:$A$185,0),MATCH(BD$4,'Data transformed'!$4:$4,0)-1)), MIN(MAX(OFFSET('Data transformed'!$A$4,MATCH($A67,'Data transformed'!$A$5:$A$185,0),MATCH(BD$4,'Data transformed'!$4:$4,0)-1),$M67),$N67),"NA"))</f>
        <v>NA</v>
      </c>
      <c r="BE67" s="103" t="str">
        <f aca="true">IF($J67="","",IF(ISNUMBER(OFFSET('Data transformed'!$A$4,MATCH($A67,'Data transformed'!$A$5:$A$185,0),MATCH(BE$4,'Data transformed'!$4:$4,0)-1)), MIN(MAX(OFFSET('Data transformed'!$A$4,MATCH($A67,'Data transformed'!$A$5:$A$185,0),MATCH(BE$4,'Data transformed'!$4:$4,0)-1),$M67),$N67),"NA"))</f>
        <v>NA</v>
      </c>
      <c r="BF67" s="103" t="str">
        <f aca="true">IF($J67="","",IF(ISNUMBER(OFFSET('Data transformed'!$A$4,MATCH($A67,'Data transformed'!$A$5:$A$185,0),MATCH(BF$4,'Data transformed'!$4:$4,0)-1)), MIN(MAX(OFFSET('Data transformed'!$A$4,MATCH($A67,'Data transformed'!$A$5:$A$185,0),MATCH(BF$4,'Data transformed'!$4:$4,0)-1),$M67),$N67),"NA"))</f>
        <v>NA</v>
      </c>
      <c r="BG67" s="103" t="str">
        <f aca="true">IF($J67="","",IF(ISNUMBER(OFFSET('Data transformed'!$A$4,MATCH($A67,'Data transformed'!$A$5:$A$185,0),MATCH(BG$4,'Data transformed'!$4:$4,0)-1)), MIN(MAX(OFFSET('Data transformed'!$A$4,MATCH($A67,'Data transformed'!$A$5:$A$185,0),MATCH(BG$4,'Data transformed'!$4:$4,0)-1),$M67),$N67),"NA"))</f>
        <v>NA</v>
      </c>
      <c r="BH67" s="103" t="str">
        <f aca="true">IF($J67="","",IF(ISNUMBER(OFFSET('Data transformed'!$A$4,MATCH($A67,'Data transformed'!$A$5:$A$185,0),MATCH(BH$4,'Data transformed'!$4:$4,0)-1)), MIN(MAX(OFFSET('Data transformed'!$A$4,MATCH($A67,'Data transformed'!$A$5:$A$185,0),MATCH(BH$4,'Data transformed'!$4:$4,0)-1),$M67),$N67),"NA"))</f>
        <v>NA</v>
      </c>
      <c r="BI67" s="103" t="str">
        <f aca="true">IF($J67="","",IF(ISNUMBER(OFFSET('Data transformed'!$A$4,MATCH($A67,'Data transformed'!$A$5:$A$185,0),MATCH(BI$4,'Data transformed'!$4:$4,0)-1)), MIN(MAX(OFFSET('Data transformed'!$A$4,MATCH($A67,'Data transformed'!$A$5:$A$185,0),MATCH(BI$4,'Data transformed'!$4:$4,0)-1),$M67),$N67),"NA"))</f>
        <v>NA</v>
      </c>
      <c r="BJ67" s="103" t="str">
        <f aca="true">IF($J67="","",IF(ISNUMBER(OFFSET('Data transformed'!$A$4,MATCH($A67,'Data transformed'!$A$5:$A$185,0),MATCH(BJ$4,'Data transformed'!$4:$4,0)-1)), MIN(MAX(OFFSET('Data transformed'!$A$4,MATCH($A67,'Data transformed'!$A$5:$A$185,0),MATCH(BJ$4,'Data transformed'!$4:$4,0)-1),$M67),$N67),"NA"))</f>
        <v>NA</v>
      </c>
      <c r="BK67" s="103" t="str">
        <f aca="true">IF($J67="","",IF(ISNUMBER(OFFSET('Data transformed'!$A$4,MATCH($A67,'Data transformed'!$A$5:$A$185,0),MATCH(BK$4,'Data transformed'!$4:$4,0)-1)), MIN(MAX(OFFSET('Data transformed'!$A$4,MATCH($A67,'Data transformed'!$A$5:$A$185,0),MATCH(BK$4,'Data transformed'!$4:$4,0)-1),$M67),$N67),"NA"))</f>
        <v>NA</v>
      </c>
      <c r="BL67" s="103" t="str">
        <f aca="true">IF($J67="","",IF(ISNUMBER(OFFSET('Data transformed'!$A$4,MATCH($A67,'Data transformed'!$A$5:$A$185,0),MATCH(BL$4,'Data transformed'!$4:$4,0)-1)), MIN(MAX(OFFSET('Data transformed'!$A$4,MATCH($A67,'Data transformed'!$A$5:$A$185,0),MATCH(BL$4,'Data transformed'!$4:$4,0)-1),$M67),$N67),"NA"))</f>
        <v>NA</v>
      </c>
      <c r="BM67" s="103" t="str">
        <f aca="true">IF($J67="","",IF(ISNUMBER(OFFSET('Data transformed'!$A$4,MATCH($A67,'Data transformed'!$A$5:$A$185,0),MATCH(BM$4,'Data transformed'!$4:$4,0)-1)), MIN(MAX(OFFSET('Data transformed'!$A$4,MATCH($A67,'Data transformed'!$A$5:$A$185,0),MATCH(BM$4,'Data transformed'!$4:$4,0)-1),$M67),$N67),"NA"))</f>
        <v>NA</v>
      </c>
      <c r="BN67" s="103" t="str">
        <f aca="true">IF($J67="","",IF(ISNUMBER(OFFSET('Data transformed'!$A$4,MATCH($A67,'Data transformed'!$A$5:$A$185,0),MATCH(BN$4,'Data transformed'!$4:$4,0)-1)), MIN(MAX(OFFSET('Data transformed'!$A$4,MATCH($A67,'Data transformed'!$A$5:$A$185,0),MATCH(BN$4,'Data transformed'!$4:$4,0)-1),$M67),$N67),"NA"))</f>
        <v>NA</v>
      </c>
      <c r="BO67" s="103" t="str">
        <f aca="true">IF($J67="","",IF(ISNUMBER(OFFSET('Data transformed'!$A$4,MATCH($A67,'Data transformed'!$A$5:$A$185,0),MATCH(BO$4,'Data transformed'!$4:$4,0)-1)), MIN(MAX(OFFSET('Data transformed'!$A$4,MATCH($A67,'Data transformed'!$A$5:$A$185,0),MATCH(BO$4,'Data transformed'!$4:$4,0)-1),$M67),$N67),"NA"))</f>
        <v>NA</v>
      </c>
      <c r="BP67" s="103" t="str">
        <f aca="true">IF($J67="","",IF(ISNUMBER(OFFSET('Data transformed'!$A$4,MATCH($A67,'Data transformed'!$A$5:$A$185,0),MATCH(BP$4,'Data transformed'!$4:$4,0)-1)), MIN(MAX(OFFSET('Data transformed'!$A$4,MATCH($A67,'Data transformed'!$A$5:$A$185,0),MATCH(BP$4,'Data transformed'!$4:$4,0)-1),$M67),$N67),"NA"))</f>
        <v>NA</v>
      </c>
      <c r="BQ67" s="103" t="str">
        <f aca="true">IF($J67="","",IF(ISNUMBER(OFFSET('Data transformed'!$A$4,MATCH($A67,'Data transformed'!$A$5:$A$185,0),MATCH(BQ$4,'Data transformed'!$4:$4,0)-1)), MIN(MAX(OFFSET('Data transformed'!$A$4,MATCH($A67,'Data transformed'!$A$5:$A$185,0),MATCH(BQ$4,'Data transformed'!$4:$4,0)-1),$M67),$N67),"NA"))</f>
        <v>NA</v>
      </c>
      <c r="BR67" s="103" t="str">
        <f aca="true">IF($J67="","",IF(ISNUMBER(OFFSET('Data transformed'!$A$4,MATCH($A67,'Data transformed'!$A$5:$A$185,0),MATCH(BR$4,'Data transformed'!$4:$4,0)-1)), MIN(MAX(OFFSET('Data transformed'!$A$4,MATCH($A67,'Data transformed'!$A$5:$A$185,0),MATCH(BR$4,'Data transformed'!$4:$4,0)-1),$M67),$N67),"NA"))</f>
        <v>NA</v>
      </c>
      <c r="BS67" s="103" t="str">
        <f aca="true">IF($J67="","",IF(ISNUMBER(OFFSET('Data transformed'!$A$4,MATCH($A67,'Data transformed'!$A$5:$A$185,0),MATCH(BS$4,'Data transformed'!$4:$4,0)-1)), MIN(MAX(OFFSET('Data transformed'!$A$4,MATCH($A67,'Data transformed'!$A$5:$A$185,0),MATCH(BS$4,'Data transformed'!$4:$4,0)-1),$M67),$N67),"NA"))</f>
        <v>NA</v>
      </c>
      <c r="BT67" s="103" t="str">
        <f aca="true">IF($J67="","",IF(ISNUMBER(OFFSET('Data transformed'!$A$4,MATCH($A67,'Data transformed'!$A$5:$A$185,0),MATCH(BT$4,'Data transformed'!$4:$4,0)-1)), MIN(MAX(OFFSET('Data transformed'!$A$4,MATCH($A67,'Data transformed'!$A$5:$A$185,0),MATCH(BT$4,'Data transformed'!$4:$4,0)-1),$M67),$N67),"NA"))</f>
        <v>NA</v>
      </c>
      <c r="BU67" s="103" t="str">
        <f aca="true">IF($J67="","",IF(ISNUMBER(OFFSET('Data transformed'!$A$4,MATCH($A67,'Data transformed'!$A$5:$A$185,0),MATCH(BU$4,'Data transformed'!$4:$4,0)-1)), MIN(MAX(OFFSET('Data transformed'!$A$4,MATCH($A67,'Data transformed'!$A$5:$A$185,0),MATCH(BU$4,'Data transformed'!$4:$4,0)-1),$M67),$N67),"NA"))</f>
        <v>NA</v>
      </c>
      <c r="BV67" s="103" t="str">
        <f aca="true">IF($J67="","",IF(ISNUMBER(OFFSET('Data transformed'!$A$4,MATCH($A67,'Data transformed'!$A$5:$A$185,0),MATCH(BV$4,'Data transformed'!$4:$4,0)-1)), MIN(MAX(OFFSET('Data transformed'!$A$4,MATCH($A67,'Data transformed'!$A$5:$A$185,0),MATCH(BV$4,'Data transformed'!$4:$4,0)-1),$M67),$N67),"NA"))</f>
        <v>NA</v>
      </c>
      <c r="BW67" s="103" t="str">
        <f aca="true">IF($J67="","",IF(ISNUMBER(OFFSET('Data transformed'!$A$4,MATCH($A67,'Data transformed'!$A$5:$A$185,0),MATCH(BW$4,'Data transformed'!$4:$4,0)-1)), MIN(MAX(OFFSET('Data transformed'!$A$4,MATCH($A67,'Data transformed'!$A$5:$A$185,0),MATCH(BW$4,'Data transformed'!$4:$4,0)-1),$M67),$N67),"NA"))</f>
        <v>NA</v>
      </c>
      <c r="BX67" s="103" t="str">
        <f aca="true">IF($J67="","",IF(ISNUMBER(OFFSET('Data transformed'!$A$4,MATCH($A67,'Data transformed'!$A$5:$A$185,0),MATCH(BX$4,'Data transformed'!$4:$4,0)-1)), MIN(MAX(OFFSET('Data transformed'!$A$4,MATCH($A67,'Data transformed'!$A$5:$A$185,0),MATCH(BX$4,'Data transformed'!$4:$4,0)-1),$M67),$N67),"NA"))</f>
        <v>NA</v>
      </c>
      <c r="BY67" s="103" t="str">
        <f aca="true">IF($J67="","",IF(ISNUMBER(OFFSET('Data transformed'!$A$4,MATCH($A67,'Data transformed'!$A$5:$A$185,0),MATCH(BY$4,'Data transformed'!$4:$4,0)-1)), MIN(MAX(OFFSET('Data transformed'!$A$4,MATCH($A67,'Data transformed'!$A$5:$A$185,0),MATCH(BY$4,'Data transformed'!$4:$4,0)-1),$M67),$N67),"NA"))</f>
        <v>NA</v>
      </c>
      <c r="BZ67" s="103" t="str">
        <f aca="true">IF($J67="","",IF(ISNUMBER(OFFSET('Data transformed'!$A$4,MATCH($A67,'Data transformed'!$A$5:$A$185,0),MATCH(BZ$4,'Data transformed'!$4:$4,0)-1)), MIN(MAX(OFFSET('Data transformed'!$A$4,MATCH($A67,'Data transformed'!$A$5:$A$185,0),MATCH(BZ$4,'Data transformed'!$4:$4,0)-1),$M67),$N67),"NA"))</f>
        <v>NA</v>
      </c>
      <c r="CA67" s="103" t="str">
        <f aca="true">IF($J67="","",IF(ISNUMBER(OFFSET('Data transformed'!$A$4,MATCH($A67,'Data transformed'!$A$5:$A$185,0),MATCH(CA$4,'Data transformed'!$4:$4,0)-1)), MIN(MAX(OFFSET('Data transformed'!$A$4,MATCH($A67,'Data transformed'!$A$5:$A$185,0),MATCH(CA$4,'Data transformed'!$4:$4,0)-1),$M67),$N67),"NA"))</f>
        <v>NA</v>
      </c>
      <c r="CB67" s="103" t="str">
        <f aca="true">IF($J67="","",IF(ISNUMBER(OFFSET('Data transformed'!$A$4,MATCH($A67,'Data transformed'!$A$5:$A$185,0),MATCH(CB$4,'Data transformed'!$4:$4,0)-1)), MIN(MAX(OFFSET('Data transformed'!$A$4,MATCH($A67,'Data transformed'!$A$5:$A$185,0),MATCH(CB$4,'Data transformed'!$4:$4,0)-1),$M67),$N67),"NA"))</f>
        <v>NA</v>
      </c>
      <c r="CC67" s="103" t="str">
        <f aca="true">IF($J67="","",IF(ISNUMBER(OFFSET('Data transformed'!$A$4,MATCH($A67,'Data transformed'!$A$5:$A$185,0),MATCH(CC$4,'Data transformed'!$4:$4,0)-1)), MIN(MAX(OFFSET('Data transformed'!$A$4,MATCH($A67,'Data transformed'!$A$5:$A$185,0),MATCH(CC$4,'Data transformed'!$4:$4,0)-1),$M67),$N67),"NA"))</f>
        <v>NA</v>
      </c>
      <c r="CD67" s="103" t="str">
        <f aca="true">IF($J67="","",IF(ISNUMBER(OFFSET('Data transformed'!$A$4,MATCH($A67,'Data transformed'!$A$5:$A$185,0),MATCH(CD$4,'Data transformed'!$4:$4,0)-1)), MIN(MAX(OFFSET('Data transformed'!$A$4,MATCH($A67,'Data transformed'!$A$5:$A$185,0),MATCH(CD$4,'Data transformed'!$4:$4,0)-1),$M67),$N67),"NA"))</f>
        <v>NA</v>
      </c>
      <c r="CE67" s="103" t="str">
        <f aca="true">IF($J67="","",IF(ISNUMBER(OFFSET('Data transformed'!$A$4,MATCH($A67,'Data transformed'!$A$5:$A$185,0),MATCH(CE$4,'Data transformed'!$4:$4,0)-1)), MIN(MAX(OFFSET('Data transformed'!$A$4,MATCH($A67,'Data transformed'!$A$5:$A$185,0),MATCH(CE$4,'Data transformed'!$4:$4,0)-1),$M67),$N67),"NA"))</f>
        <v>NA</v>
      </c>
      <c r="CF67" s="103" t="str">
        <f aca="true">IF($J67="","",IF(ISNUMBER(OFFSET('Data transformed'!$A$4,MATCH($A67,'Data transformed'!$A$5:$A$185,0),MATCH(CF$4,'Data transformed'!$4:$4,0)-1)), MIN(MAX(OFFSET('Data transformed'!$A$4,MATCH($A67,'Data transformed'!$A$5:$A$185,0),MATCH(CF$4,'Data transformed'!$4:$4,0)-1),$M67),$N67),"NA"))</f>
        <v>NA</v>
      </c>
      <c r="CG67" s="103" t="str">
        <f aca="true">IF($J67="","",IF(ISNUMBER(OFFSET('Data transformed'!$A$4,MATCH($A67,'Data transformed'!$A$5:$A$185,0),MATCH(CG$4,'Data transformed'!$4:$4,0)-1)), MIN(MAX(OFFSET('Data transformed'!$A$4,MATCH($A67,'Data transformed'!$A$5:$A$185,0),MATCH(CG$4,'Data transformed'!$4:$4,0)-1),$M67),$N67),"NA"))</f>
        <v>NA</v>
      </c>
      <c r="CH67" s="103" t="str">
        <f aca="true">IF($J67="","",IF(ISNUMBER(OFFSET('Data transformed'!$A$4,MATCH($A67,'Data transformed'!$A$5:$A$185,0),MATCH(CH$4,'Data transformed'!$4:$4,0)-1)), MIN(MAX(OFFSET('Data transformed'!$A$4,MATCH($A67,'Data transformed'!$A$5:$A$185,0),MATCH(CH$4,'Data transformed'!$4:$4,0)-1),$M67),$N67),"NA"))</f>
        <v>NA</v>
      </c>
      <c r="CI67" s="103" t="str">
        <f aca="true">IF($J67="","",IF(ISNUMBER(OFFSET('Data transformed'!$A$4,MATCH($A67,'Data transformed'!$A$5:$A$185,0),MATCH(CI$4,'Data transformed'!$4:$4,0)-1)), MIN(MAX(OFFSET('Data transformed'!$A$4,MATCH($A67,'Data transformed'!$A$5:$A$185,0),MATCH(CI$4,'Data transformed'!$4:$4,0)-1),$M67),$N67),"NA"))</f>
        <v>NA</v>
      </c>
      <c r="CJ67" s="103" t="str">
        <f aca="true">IF($J67="","",IF(ISNUMBER(OFFSET('Data transformed'!$A$4,MATCH($A67,'Data transformed'!$A$5:$A$185,0),MATCH(CJ$4,'Data transformed'!$4:$4,0)-1)), MIN(MAX(OFFSET('Data transformed'!$A$4,MATCH($A67,'Data transformed'!$A$5:$A$185,0),MATCH(CJ$4,'Data transformed'!$4:$4,0)-1),$M67),$N67),"NA"))</f>
        <v>NA</v>
      </c>
      <c r="CK67" s="103" t="str">
        <f aca="true">IF($J67="","",IF(ISNUMBER(OFFSET('Data transformed'!$A$4,MATCH($A67,'Data transformed'!$A$5:$A$185,0),MATCH(CK$4,'Data transformed'!$4:$4,0)-1)), MIN(MAX(OFFSET('Data transformed'!$A$4,MATCH($A67,'Data transformed'!$A$5:$A$185,0),MATCH(CK$4,'Data transformed'!$4:$4,0)-1),$M67),$N67),"NA"))</f>
        <v>NA</v>
      </c>
      <c r="CL67" s="103" t="str">
        <f aca="true">IF($J67="","",IF(ISNUMBER(OFFSET('Data transformed'!$A$4,MATCH($A67,'Data transformed'!$A$5:$A$185,0),MATCH(CL$4,'Data transformed'!$4:$4,0)-1)), MIN(MAX(OFFSET('Data transformed'!$A$4,MATCH($A67,'Data transformed'!$A$5:$A$185,0),MATCH(CL$4,'Data transformed'!$4:$4,0)-1),$M67),$N67),"NA"))</f>
        <v>NA</v>
      </c>
      <c r="CM67" s="103" t="str">
        <f aca="true">IF($J67="","",IF(ISNUMBER(OFFSET('Data transformed'!$A$4,MATCH($A67,'Data transformed'!$A$5:$A$185,0),MATCH(CM$4,'Data transformed'!$4:$4,0)-1)), MIN(MAX(OFFSET('Data transformed'!$A$4,MATCH($A67,'Data transformed'!$A$5:$A$185,0),MATCH(CM$4,'Data transformed'!$4:$4,0)-1),$M67),$N67),"NA"))</f>
        <v>NA</v>
      </c>
      <c r="CN67" s="103" t="str">
        <f aca="true">IF($J67="","",IF(ISNUMBER(OFFSET('Data transformed'!$A$4,MATCH($A67,'Data transformed'!$A$5:$A$185,0),MATCH(CN$4,'Data transformed'!$4:$4,0)-1)), MIN(MAX(OFFSET('Data transformed'!$A$4,MATCH($A67,'Data transformed'!$A$5:$A$185,0),MATCH(CN$4,'Data transformed'!$4:$4,0)-1),$M67),$N67),"NA"))</f>
        <v>NA</v>
      </c>
      <c r="CO67" s="103" t="str">
        <f aca="true">IF($J67="","",IF(ISNUMBER(OFFSET('Data transformed'!$A$4,MATCH($A67,'Data transformed'!$A$5:$A$185,0),MATCH(CO$4,'Data transformed'!$4:$4,0)-1)), MIN(MAX(OFFSET('Data transformed'!$A$4,MATCH($A67,'Data transformed'!$A$5:$A$185,0),MATCH(CO$4,'Data transformed'!$4:$4,0)-1),$M67),$N67),"NA"))</f>
        <v>NA</v>
      </c>
      <c r="CP67" s="103" t="str">
        <f aca="true">IF($J67="","",IF(ISNUMBER(OFFSET('Data transformed'!$A$4,MATCH($A67,'Data transformed'!$A$5:$A$185,0),MATCH(CP$4,'Data transformed'!$4:$4,0)-1)), MIN(MAX(OFFSET('Data transformed'!$A$4,MATCH($A67,'Data transformed'!$A$5:$A$185,0),MATCH(CP$4,'Data transformed'!$4:$4,0)-1),$M67),$N67),"NA"))</f>
        <v>NA</v>
      </c>
      <c r="CQ67" s="103" t="str">
        <f aca="true">IF($J67="","",IF(ISNUMBER(OFFSET('Data transformed'!$A$4,MATCH($A67,'Data transformed'!$A$5:$A$185,0),MATCH(CQ$4,'Data transformed'!$4:$4,0)-1)), MIN(MAX(OFFSET('Data transformed'!$A$4,MATCH($A67,'Data transformed'!$A$5:$A$185,0),MATCH(CQ$4,'Data transformed'!$4:$4,0)-1),$M67),$N67),"NA"))</f>
        <v>NA</v>
      </c>
      <c r="CR67" s="103" t="str">
        <f aca="true">IF($J67="","",IF(ISNUMBER(OFFSET('Data transformed'!$A$4,MATCH($A67,'Data transformed'!$A$5:$A$185,0),MATCH(CR$4,'Data transformed'!$4:$4,0)-1)), MIN(MAX(OFFSET('Data transformed'!$A$4,MATCH($A67,'Data transformed'!$A$5:$A$185,0),MATCH(CR$4,'Data transformed'!$4:$4,0)-1),$M67),$N67),"NA"))</f>
        <v>NA</v>
      </c>
      <c r="CS67" s="103" t="str">
        <f aca="true">IF($J67="","",IF(ISNUMBER(OFFSET('Data transformed'!$A$4,MATCH($A67,'Data transformed'!$A$5:$A$185,0),MATCH(CS$4,'Data transformed'!$4:$4,0)-1)), MIN(MAX(OFFSET('Data transformed'!$A$4,MATCH($A67,'Data transformed'!$A$5:$A$185,0),MATCH(CS$4,'Data transformed'!$4:$4,0)-1),$M67),$N67),"NA"))</f>
        <v>NA</v>
      </c>
      <c r="CT67" s="103" t="str">
        <f aca="true">IF($J67="","",IF(ISNUMBER(OFFSET('Data transformed'!$A$4,MATCH($A67,'Data transformed'!$A$5:$A$185,0),MATCH(CT$4,'Data transformed'!$4:$4,0)-1)), MIN(MAX(OFFSET('Data transformed'!$A$4,MATCH($A67,'Data transformed'!$A$5:$A$185,0),MATCH(CT$4,'Data transformed'!$4:$4,0)-1),$M67),$N67),"NA"))</f>
        <v>NA</v>
      </c>
      <c r="CU67" s="103" t="str">
        <f aca="true">IF($J67="","",IF(ISNUMBER(OFFSET('Data transformed'!$A$4,MATCH($A67,'Data transformed'!$A$5:$A$185,0),MATCH(CU$4,'Data transformed'!$4:$4,0)-1)), MIN(MAX(OFFSET('Data transformed'!$A$4,MATCH($A67,'Data transformed'!$A$5:$A$185,0),MATCH(CU$4,'Data transformed'!$4:$4,0)-1),$M67),$N67),"NA"))</f>
        <v>NA</v>
      </c>
    </row>
    <row r="68" s="103" customFormat="true" ht="15.5" hidden="false" customHeight="false" outlineLevel="0" collapsed="false">
      <c r="A68" s="107" t="n">
        <v>2321</v>
      </c>
      <c r="B68" s="107" t="n">
        <v>4</v>
      </c>
      <c r="C68" s="103" t="str">
        <f aca="true">IF(ISBLANK(OFFSET('Raw Data'!$A$3,MATCH($A68,'Raw Data'!$B$4:$B$185,0),MATCH(C$4,'Raw Data'!$3:$3,0)-1)),"",OFFSET('Raw Data'!$A$3,MATCH($A68,'Raw Data'!$B$4:$B$185,0),MATCH(C$4,'Raw Data'!$3:$3,0)-1))</f>
        <v/>
      </c>
      <c r="D68" s="103" t="str">
        <f aca="true">IF(ISBLANK(OFFSET('Raw Data'!$A$3,MATCH($A68,'Raw Data'!$B$4:$B$185,0),MATCH(D$4,'Raw Data'!$3:$3,0)-1)),"",OFFSET('Raw Data'!$A$3,MATCH($A68,'Raw Data'!$B$4:$B$185,0),MATCH(D$4,'Raw Data'!$3:$3,0)-1))</f>
        <v>Cost of Enforcing a Contract</v>
      </c>
      <c r="E68" s="103" t="str">
        <f aca="true">IF(ISBLANK(OFFSET('Raw Data'!$A$3,MATCH($A68,'Raw Data'!$B$4:$B$185,0),MATCH(E$4,'Raw Data'!$3:$3,0)-1)),"",OFFSET('Raw Data'!$A$3,MATCH($A68,'Raw Data'!$B$4:$B$185,0),MATCH(E$4,'Raw Data'!$3:$3,0)-1))</f>
        <v>Cost of enforcing contract (% of claim)</v>
      </c>
      <c r="J68" s="103" t="n">
        <f aca="true" t="array" ref="J68:J68">IFERROR(_xlfn.QUARTILE.INC(IF(ISNUMBER(OFFSET('Data transformed'!$N$4,MATCH('outliers treatment'!$A68,'Data transformed'!$A$5:$A$185),1,1,COUNTA('Data transformed'!$O$4:$CX$4))),OFFSET('Data transformed'!$N$4,MATCH('outliers treatment'!$A68,'Data transformed'!$A$5:$A$185),1,1,COUNTA('Data transformed'!$O$4:$CX$4))),1),"")</f>
        <v>-39.075</v>
      </c>
      <c r="K68" s="103" t="n">
        <f aca="true" t="array" ref="K68:K68">IFERROR(_xlfn.QUARTILE.INC(IF(ISNUMBER(OFFSET('Data transformed'!$N$4,MATCH('outliers treatment'!$A68,'Data transformed'!$A$5:$A$185),1,1,COUNTA('Data transformed'!$O$4:$CX$4))),OFFSET('Data transformed'!$N$4,MATCH('outliers treatment'!$A68,'Data transformed'!$A$5:$A$185),1,1,COUNTA('Data transformed'!$O$4:$CX$4))),3),"")</f>
        <v>-21.725</v>
      </c>
      <c r="L68" s="103" t="n">
        <f aca="false">IFERROR(K68-J68,"")</f>
        <v>17.35</v>
      </c>
      <c r="M68" s="103" t="n">
        <f aca="false">IFERROR(J68-1.5*L68,"")</f>
        <v>-65.1</v>
      </c>
      <c r="N68" s="103" t="n">
        <f aca="false">IFERROR(K68+1.5*L68,"")</f>
        <v>4.3</v>
      </c>
      <c r="P68" s="105" t="n">
        <f aca="false" t="array" ref="P68:P68">IFERROR(SKEW(IF(ISNUMBER(T68:CU68),T68:CU68,"")),"")</f>
        <v>-0.904329409194088</v>
      </c>
      <c r="Q68" s="103" t="n">
        <f aca="true">IF(ISBLANK(OFFSET('Data above threshold'!$A$4,MATCH('Data above threshold'!$A67,'Data above threshold'!$A$5:$A$185,0),MATCH('Data above threshold'!N$4,'Data above threshold'!$4:$4,0)-1)),1,OFFSET('Data above threshold'!$A$4,MATCH('Data above threshold'!$A67,'Data above threshold'!$A$5:$A$185,0),MATCH('Data above threshold'!N$4,'Data above threshold'!$4:$4,0)-1))</f>
        <v>0</v>
      </c>
      <c r="R68" s="103" t="n">
        <f aca="false">IF($J68="","",COUNTIF(T68:CU68,M68)+ COUNTIF(T68:CQ68,N68))</f>
        <v>5</v>
      </c>
      <c r="S68" s="106" t="n">
        <f aca="false" t="array" ref="S68:S68">IF(B68&lt;4,"",1-IFERROR(SUM(ISNUMBER(T68:CU68)*(1-$T$3:$CU$3))/COUNTIF($T$3:$CU$3,0),0))</f>
        <v>0</v>
      </c>
      <c r="T68" s="103" t="n">
        <f aca="true">IF($J68="","",IF(ISNUMBER(OFFSET('Data transformed'!$A$4,MATCH($A68,'Data transformed'!$A$5:$A$185,0),MATCH(T$4,'Data transformed'!$4:$4,0)-1)), MIN(MAX(OFFSET('Data transformed'!$A$4,MATCH($A68,'Data transformed'!$A$5:$A$185,0),MATCH(T$4,'Data transformed'!$4:$4,0)-1),$M68),$N68),"NA"))</f>
        <v>-22.5</v>
      </c>
      <c r="U68" s="103" t="n">
        <f aca="true">IF($J68="","",IF(ISNUMBER(OFFSET('Data transformed'!$A$4,MATCH($A68,'Data transformed'!$A$5:$A$185,0),MATCH(U$4,'Data transformed'!$4:$4,0)-1)), MIN(MAX(OFFSET('Data transformed'!$A$4,MATCH($A68,'Data transformed'!$A$5:$A$185,0),MATCH(U$4,'Data transformed'!$4:$4,0)-1),$M68),$N68),"NA"))</f>
        <v>-23.2</v>
      </c>
      <c r="V68" s="103" t="n">
        <f aca="true">IF($J68="","",IF(ISNUMBER(OFFSET('Data transformed'!$A$4,MATCH($A68,'Data transformed'!$A$5:$A$185,0),MATCH(V$4,'Data transformed'!$4:$4,0)-1)), MIN(MAX(OFFSET('Data transformed'!$A$4,MATCH($A68,'Data transformed'!$A$5:$A$185,0),MATCH(V$4,'Data transformed'!$4:$4,0)-1),$M68),$N68),"NA"))</f>
        <v>-20.6</v>
      </c>
      <c r="W68" s="103" t="n">
        <f aca="true">IF($J68="","",IF(ISNUMBER(OFFSET('Data transformed'!$A$4,MATCH($A68,'Data transformed'!$A$5:$A$185,0),MATCH(W$4,'Data transformed'!$4:$4,0)-1)), MIN(MAX(OFFSET('Data transformed'!$A$4,MATCH($A68,'Data transformed'!$A$5:$A$185,0),MATCH(W$4,'Data transformed'!$4:$4,0)-1),$M68),$N68),"NA"))</f>
        <v>-18</v>
      </c>
      <c r="X68" s="103" t="n">
        <f aca="true">IF($J68="","",IF(ISNUMBER(OFFSET('Data transformed'!$A$4,MATCH($A68,'Data transformed'!$A$5:$A$185,0),MATCH(X$4,'Data transformed'!$4:$4,0)-1)), MIN(MAX(OFFSET('Data transformed'!$A$4,MATCH($A68,'Data transformed'!$A$5:$A$185,0),MATCH(X$4,'Data transformed'!$4:$4,0)-1),$M68),$N68),"NA"))</f>
        <v>-65.1</v>
      </c>
      <c r="Y68" s="103" t="n">
        <f aca="true">IF($J68="","",IF(ISNUMBER(OFFSET('Data transformed'!$A$4,MATCH($A68,'Data transformed'!$A$5:$A$185,0),MATCH(Y$4,'Data transformed'!$4:$4,0)-1)), MIN(MAX(OFFSET('Data transformed'!$A$4,MATCH($A68,'Data transformed'!$A$5:$A$185,0),MATCH(Y$4,'Data transformed'!$4:$4,0)-1),$M68),$N68),"NA"))</f>
        <v>-23.1</v>
      </c>
      <c r="Z68" s="103" t="n">
        <f aca="true">IF($J68="","",IF(ISNUMBER(OFFSET('Data transformed'!$A$4,MATCH($A68,'Data transformed'!$A$5:$A$185,0),MATCH(Z$4,'Data transformed'!$4:$4,0)-1)), MIN(MAX(OFFSET('Data transformed'!$A$4,MATCH($A68,'Data transformed'!$A$5:$A$185,0),MATCH(Z$4,'Data transformed'!$4:$4,0)-1),$M68),$N68),"NA"))</f>
        <v>-22</v>
      </c>
      <c r="AA68" s="103" t="n">
        <f aca="true">IF($J68="","",IF(ISNUMBER(OFFSET('Data transformed'!$A$4,MATCH($A68,'Data transformed'!$A$5:$A$185,0),MATCH(AA$4,'Data transformed'!$4:$4,0)-1)), MIN(MAX(OFFSET('Data transformed'!$A$4,MATCH($A68,'Data transformed'!$A$5:$A$185,0),MATCH(AA$4,'Data transformed'!$4:$4,0)-1),$M68),$N68),"NA"))</f>
        <v>-22.3</v>
      </c>
      <c r="AB68" s="103" t="n">
        <f aca="true">IF($J68="","",IF(ISNUMBER(OFFSET('Data transformed'!$A$4,MATCH($A68,'Data transformed'!$A$5:$A$185,0),MATCH(AB$4,'Data transformed'!$4:$4,0)-1)), MIN(MAX(OFFSET('Data transformed'!$A$4,MATCH($A68,'Data transformed'!$A$5:$A$185,0),MATCH(AB$4,'Data transformed'!$4:$4,0)-1),$M68),$N68),"NA"))</f>
        <v>-24</v>
      </c>
      <c r="AC68" s="103" t="n">
        <f aca="true">IF($J68="","",IF(ISNUMBER(OFFSET('Data transformed'!$A$4,MATCH($A68,'Data transformed'!$A$5:$A$185,0),MATCH(AC$4,'Data transformed'!$4:$4,0)-1)), MIN(MAX(OFFSET('Data transformed'!$A$4,MATCH($A68,'Data transformed'!$A$5:$A$185,0),MATCH(AC$4,'Data transformed'!$4:$4,0)-1),$M68),$N68),"NA"))</f>
        <v>-25.6</v>
      </c>
      <c r="AD68" s="103" t="n">
        <f aca="true">IF($J68="","",IF(ISNUMBER(OFFSET('Data transformed'!$A$4,MATCH($A68,'Data transformed'!$A$5:$A$185,0),MATCH(AD$4,'Data transformed'!$4:$4,0)-1)), MIN(MAX(OFFSET('Data transformed'!$A$4,MATCH($A68,'Data transformed'!$A$5:$A$185,0),MATCH(AD$4,'Data transformed'!$4:$4,0)-1),$M68),$N68),"NA"))</f>
        <v>-16.2</v>
      </c>
      <c r="AE68" s="103" t="n">
        <f aca="true">IF($J68="","",IF(ISNUMBER(OFFSET('Data transformed'!$A$4,MATCH($A68,'Data transformed'!$A$5:$A$185,0),MATCH(AE$4,'Data transformed'!$4:$4,0)-1)), MIN(MAX(OFFSET('Data transformed'!$A$4,MATCH($A68,'Data transformed'!$A$5:$A$185,0),MATCH(AE$4,'Data transformed'!$4:$4,0)-1),$M68),$N68),"NA"))</f>
        <v>-65.1</v>
      </c>
      <c r="AF68" s="103" t="n">
        <f aca="true">IF($J68="","",IF(ISNUMBER(OFFSET('Data transformed'!$A$4,MATCH($A68,'Data transformed'!$A$5:$A$185,0),MATCH(AF$4,'Data transformed'!$4:$4,0)-1)), MIN(MAX(OFFSET('Data transformed'!$A$4,MATCH($A68,'Data transformed'!$A$5:$A$185,0),MATCH(AF$4,'Data transformed'!$4:$4,0)-1),$M68),$N68),"NA"))</f>
        <v>-45.8</v>
      </c>
      <c r="AG68" s="103" t="n">
        <f aca="true">IF($J68="","",IF(ISNUMBER(OFFSET('Data transformed'!$A$4,MATCH($A68,'Data transformed'!$A$5:$A$185,0),MATCH(AG$4,'Data transformed'!$4:$4,0)-1)), MIN(MAX(OFFSET('Data transformed'!$A$4,MATCH($A68,'Data transformed'!$A$5:$A$185,0),MATCH(AG$4,'Data transformed'!$4:$4,0)-1),$M68),$N68),"NA"))</f>
        <v>-19.8</v>
      </c>
      <c r="AH68" s="103" t="n">
        <f aca="true">IF($J68="","",IF(ISNUMBER(OFFSET('Data transformed'!$A$4,MATCH($A68,'Data transformed'!$A$5:$A$185,0),MATCH(AH$4,'Data transformed'!$4:$4,0)-1)), MIN(MAX(OFFSET('Data transformed'!$A$4,MATCH($A68,'Data transformed'!$A$5:$A$185,0),MATCH(AH$4,'Data transformed'!$4:$4,0)-1),$M68),$N68),"NA"))</f>
        <v>-24.3</v>
      </c>
      <c r="AI68" s="103" t="n">
        <f aca="true">IF($J68="","",IF(ISNUMBER(OFFSET('Data transformed'!$A$4,MATCH($A68,'Data transformed'!$A$5:$A$185,0),MATCH(AI$4,'Data transformed'!$4:$4,0)-1)), MIN(MAX(OFFSET('Data transformed'!$A$4,MATCH($A68,'Data transformed'!$A$5:$A$185,0),MATCH(AI$4,'Data transformed'!$4:$4,0)-1),$M68),$N68),"NA"))</f>
        <v>-16.4</v>
      </c>
      <c r="AJ68" s="103" t="n">
        <f aca="true">IF($J68="","",IF(ISNUMBER(OFFSET('Data transformed'!$A$4,MATCH($A68,'Data transformed'!$A$5:$A$185,0),MATCH(AJ$4,'Data transformed'!$4:$4,0)-1)), MIN(MAX(OFFSET('Data transformed'!$A$4,MATCH($A68,'Data transformed'!$A$5:$A$185,0),MATCH(AJ$4,'Data transformed'!$4:$4,0)-1),$M68),$N68),"NA"))</f>
        <v>-14.4</v>
      </c>
      <c r="AK68" s="103" t="n">
        <f aca="true">IF($J68="","",IF(ISNUMBER(OFFSET('Data transformed'!$A$4,MATCH($A68,'Data transformed'!$A$5:$A$185,0),MATCH(AK$4,'Data transformed'!$4:$4,0)-1)), MIN(MAX(OFFSET('Data transformed'!$A$4,MATCH($A68,'Data transformed'!$A$5:$A$185,0),MATCH(AK$4,'Data transformed'!$4:$4,0)-1),$M68),$N68),"NA"))</f>
        <v>-23.3</v>
      </c>
      <c r="AL68" s="103" t="n">
        <f aca="true">IF($J68="","",IF(ISNUMBER(OFFSET('Data transformed'!$A$4,MATCH($A68,'Data transformed'!$A$5:$A$185,0),MATCH(AL$4,'Data transformed'!$4:$4,0)-1)), MIN(MAX(OFFSET('Data transformed'!$A$4,MATCH($A68,'Data transformed'!$A$5:$A$185,0),MATCH(AL$4,'Data transformed'!$4:$4,0)-1),$M68),$N68),"NA"))</f>
        <v>-36</v>
      </c>
      <c r="AM68" s="103" t="n">
        <f aca="true">IF($J68="","",IF(ISNUMBER(OFFSET('Data transformed'!$A$4,MATCH($A68,'Data transformed'!$A$5:$A$185,0),MATCH(AM$4,'Data transformed'!$4:$4,0)-1)), MIN(MAX(OFFSET('Data transformed'!$A$4,MATCH($A68,'Data transformed'!$A$5:$A$185,0),MATCH(AM$4,'Data transformed'!$4:$4,0)-1),$M68),$N68),"NA"))</f>
        <v>-21.8</v>
      </c>
      <c r="AN68" s="103" t="n">
        <f aca="true">IF($J68="","",IF(ISNUMBER(OFFSET('Data transformed'!$A$4,MATCH($A68,'Data transformed'!$A$5:$A$185,0),MATCH(AN$4,'Data transformed'!$4:$4,0)-1)), MIN(MAX(OFFSET('Data transformed'!$A$4,MATCH($A68,'Data transformed'!$A$5:$A$185,0),MATCH(AN$4,'Data transformed'!$4:$4,0)-1),$M68),$N68),"NA"))</f>
        <v>-27.2</v>
      </c>
      <c r="AO68" s="103" t="n">
        <f aca="true">IF($J68="","",IF(ISNUMBER(OFFSET('Data transformed'!$A$4,MATCH($A68,'Data transformed'!$A$5:$A$185,0),MATCH(AO$4,'Data transformed'!$4:$4,0)-1)), MIN(MAX(OFFSET('Data transformed'!$A$4,MATCH($A68,'Data transformed'!$A$5:$A$185,0),MATCH(AO$4,'Data transformed'!$4:$4,0)-1),$M68),$N68),"NA"))</f>
        <v>-17.2</v>
      </c>
      <c r="AP68" s="103" t="n">
        <f aca="true">IF($J68="","",IF(ISNUMBER(OFFSET('Data transformed'!$A$4,MATCH($A68,'Data transformed'!$A$5:$A$185,0),MATCH(AP$4,'Data transformed'!$4:$4,0)-1)), MIN(MAX(OFFSET('Data transformed'!$A$4,MATCH($A68,'Data transformed'!$A$5:$A$185,0),MATCH(AP$4,'Data transformed'!$4:$4,0)-1),$M68),$N68),"NA"))</f>
        <v>-16.2</v>
      </c>
      <c r="AQ68" s="103" t="n">
        <f aca="true">IF($J68="","",IF(ISNUMBER(OFFSET('Data transformed'!$A$4,MATCH($A68,'Data transformed'!$A$5:$A$185,0),MATCH(AQ$4,'Data transformed'!$4:$4,0)-1)), MIN(MAX(OFFSET('Data transformed'!$A$4,MATCH($A68,'Data transformed'!$A$5:$A$185,0),MATCH(AQ$4,'Data transformed'!$4:$4,0)-1),$M68),$N68),"NA"))</f>
        <v>-42.6</v>
      </c>
      <c r="AR68" s="103" t="n">
        <f aca="true">IF($J68="","",IF(ISNUMBER(OFFSET('Data transformed'!$A$4,MATCH($A68,'Data transformed'!$A$5:$A$185,0),MATCH(AR$4,'Data transformed'!$4:$4,0)-1)), MIN(MAX(OFFSET('Data transformed'!$A$4,MATCH($A68,'Data transformed'!$A$5:$A$185,0),MATCH(AR$4,'Data transformed'!$4:$4,0)-1),$M68),$N68),"NA"))</f>
        <v>-17.4</v>
      </c>
      <c r="AS68" s="103" t="n">
        <f aca="true">IF($J68="","",IF(ISNUMBER(OFFSET('Data transformed'!$A$4,MATCH($A68,'Data transformed'!$A$5:$A$185,0),MATCH(AS$4,'Data transformed'!$4:$4,0)-1)), MIN(MAX(OFFSET('Data transformed'!$A$4,MATCH($A68,'Data transformed'!$A$5:$A$185,0),MATCH(AS$4,'Data transformed'!$4:$4,0)-1),$M68),$N68),"NA"))</f>
        <v>-45.7</v>
      </c>
      <c r="AT68" s="103" t="n">
        <f aca="true">IF($J68="","",IF(ISNUMBER(OFFSET('Data transformed'!$A$4,MATCH($A68,'Data transformed'!$A$5:$A$185,0),MATCH(AT$4,'Data transformed'!$4:$4,0)-1)), MIN(MAX(OFFSET('Data transformed'!$A$4,MATCH($A68,'Data transformed'!$A$5:$A$185,0),MATCH(AT$4,'Data transformed'!$4:$4,0)-1),$M68),$N68),"NA"))</f>
        <v>-23</v>
      </c>
      <c r="AU68" s="103" t="n">
        <f aca="true">IF($J68="","",IF(ISNUMBER(OFFSET('Data transformed'!$A$4,MATCH($A68,'Data transformed'!$A$5:$A$185,0),MATCH(AU$4,'Data transformed'!$4:$4,0)-1)), MIN(MAX(OFFSET('Data transformed'!$A$4,MATCH($A68,'Data transformed'!$A$5:$A$185,0),MATCH(AU$4,'Data transformed'!$4:$4,0)-1),$M68),$N68),"NA"))</f>
        <v>-45</v>
      </c>
      <c r="AV68" s="103" t="n">
        <f aca="true">IF($J68="","",IF(ISNUMBER(OFFSET('Data transformed'!$A$4,MATCH($A68,'Data transformed'!$A$5:$A$185,0),MATCH(AV$4,'Data transformed'!$4:$4,0)-1)), MIN(MAX(OFFSET('Data transformed'!$A$4,MATCH($A68,'Data transformed'!$A$5:$A$185,0),MATCH(AV$4,'Data transformed'!$4:$4,0)-1),$M68),$N68),"NA"))</f>
        <v>-22.4</v>
      </c>
      <c r="AW68" s="103" t="n">
        <f aca="true">IF($J68="","",IF(ISNUMBER(OFFSET('Data transformed'!$A$4,MATCH($A68,'Data transformed'!$A$5:$A$185,0),MATCH(AW$4,'Data transformed'!$4:$4,0)-1)), MIN(MAX(OFFSET('Data transformed'!$A$4,MATCH($A68,'Data transformed'!$A$5:$A$185,0),MATCH(AW$4,'Data transformed'!$4:$4,0)-1),$M68),$N68),"NA"))</f>
        <v>-27</v>
      </c>
      <c r="AX68" s="103" t="n">
        <f aca="true">IF($J68="","",IF(ISNUMBER(OFFSET('Data transformed'!$A$4,MATCH($A68,'Data transformed'!$A$5:$A$185,0),MATCH(AX$4,'Data transformed'!$4:$4,0)-1)), MIN(MAX(OFFSET('Data transformed'!$A$4,MATCH($A68,'Data transformed'!$A$5:$A$185,0),MATCH(AX$4,'Data transformed'!$4:$4,0)-1),$M68),$N68),"NA"))</f>
        <v>-15.2</v>
      </c>
      <c r="AY68" s="103" t="n">
        <f aca="true">IF($J68="","",IF(ISNUMBER(OFFSET('Data transformed'!$A$4,MATCH($A68,'Data transformed'!$A$5:$A$185,0),MATCH(AY$4,'Data transformed'!$4:$4,0)-1)), MIN(MAX(OFFSET('Data transformed'!$A$4,MATCH($A68,'Data transformed'!$A$5:$A$185,0),MATCH(AY$4,'Data transformed'!$4:$4,0)-1),$M68),$N68),"NA"))</f>
        <v>-65.1</v>
      </c>
      <c r="AZ68" s="103" t="n">
        <f aca="true">IF($J68="","",IF(ISNUMBER(OFFSET('Data transformed'!$A$4,MATCH($A68,'Data transformed'!$A$5:$A$185,0),MATCH(AZ$4,'Data transformed'!$4:$4,0)-1)), MIN(MAX(OFFSET('Data transformed'!$A$4,MATCH($A68,'Data transformed'!$A$5:$A$185,0),MATCH(AZ$4,'Data transformed'!$4:$4,0)-1),$M68),$N68),"NA"))</f>
        <v>-31</v>
      </c>
      <c r="BA68" s="103" t="n">
        <f aca="true">IF($J68="","",IF(ISNUMBER(OFFSET('Data transformed'!$A$4,MATCH($A68,'Data transformed'!$A$5:$A$185,0),MATCH(BA$4,'Data transformed'!$4:$4,0)-1)), MIN(MAX(OFFSET('Data transformed'!$A$4,MATCH($A68,'Data transformed'!$A$5:$A$185,0),MATCH(BA$4,'Data transformed'!$4:$4,0)-1),$M68),$N68),"NA"))</f>
        <v>-9</v>
      </c>
      <c r="BB68" s="103" t="n">
        <f aca="true">IF($J68="","",IF(ISNUMBER(OFFSET('Data transformed'!$A$4,MATCH($A68,'Data transformed'!$A$5:$A$185,0),MATCH(BB$4,'Data transformed'!$4:$4,0)-1)), MIN(MAX(OFFSET('Data transformed'!$A$4,MATCH($A68,'Data transformed'!$A$5:$A$185,0),MATCH(BB$4,'Data transformed'!$4:$4,0)-1),$M68),$N68),"NA"))</f>
        <v>-27.6</v>
      </c>
      <c r="BC68" s="103" t="n">
        <f aca="true">IF($J68="","",IF(ISNUMBER(OFFSET('Data transformed'!$A$4,MATCH($A68,'Data transformed'!$A$5:$A$185,0),MATCH(BC$4,'Data transformed'!$4:$4,0)-1)), MIN(MAX(OFFSET('Data transformed'!$A$4,MATCH($A68,'Data transformed'!$A$5:$A$185,0),MATCH(BC$4,'Data transformed'!$4:$4,0)-1),$M68),$N68),"NA"))</f>
        <v>-50.2</v>
      </c>
      <c r="BD68" s="103" t="n">
        <f aca="true">IF($J68="","",IF(ISNUMBER(OFFSET('Data transformed'!$A$4,MATCH($A68,'Data transformed'!$A$5:$A$185,0),MATCH(BD$4,'Data transformed'!$4:$4,0)-1)), MIN(MAX(OFFSET('Data transformed'!$A$4,MATCH($A68,'Data transformed'!$A$5:$A$185,0),MATCH(BD$4,'Data transformed'!$4:$4,0)-1),$M68),$N68),"NA"))</f>
        <v>-23.4</v>
      </c>
      <c r="BE68" s="103" t="n">
        <f aca="true">IF($J68="","",IF(ISNUMBER(OFFSET('Data transformed'!$A$4,MATCH($A68,'Data transformed'!$A$5:$A$185,0),MATCH(BE$4,'Data transformed'!$4:$4,0)-1)), MIN(MAX(OFFSET('Data transformed'!$A$4,MATCH($A68,'Data transformed'!$A$5:$A$185,0),MATCH(BE$4,'Data transformed'!$4:$4,0)-1),$M68),$N68),"NA"))</f>
        <v>-41.8</v>
      </c>
      <c r="BF68" s="103" t="n">
        <f aca="true">IF($J68="","",IF(ISNUMBER(OFFSET('Data transformed'!$A$4,MATCH($A68,'Data transformed'!$A$5:$A$185,0),MATCH(BF$4,'Data transformed'!$4:$4,0)-1)), MIN(MAX(OFFSET('Data transformed'!$A$4,MATCH($A68,'Data transformed'!$A$5:$A$185,0),MATCH(BF$4,'Data transformed'!$4:$4,0)-1),$M68),$N68),"NA"))</f>
        <v>-12.7</v>
      </c>
      <c r="BG68" s="103" t="n">
        <f aca="true">IF($J68="","",IF(ISNUMBER(OFFSET('Data transformed'!$A$4,MATCH($A68,'Data transformed'!$A$5:$A$185,0),MATCH(BG$4,'Data transformed'!$4:$4,0)-1)), MIN(MAX(OFFSET('Data transformed'!$A$4,MATCH($A68,'Data transformed'!$A$5:$A$185,0),MATCH(BG$4,'Data transformed'!$4:$4,0)-1),$M68),$N68),"NA"))</f>
        <v>-30.8</v>
      </c>
      <c r="BH68" s="103" t="n">
        <f aca="true">IF($J68="","",IF(ISNUMBER(OFFSET('Data transformed'!$A$4,MATCH($A68,'Data transformed'!$A$5:$A$185,0),MATCH(BH$4,'Data transformed'!$4:$4,0)-1)), MIN(MAX(OFFSET('Data transformed'!$A$4,MATCH($A68,'Data transformed'!$A$5:$A$185,0),MATCH(BH$4,'Data transformed'!$4:$4,0)-1),$M68),$N68),"NA"))</f>
        <v>-33</v>
      </c>
      <c r="BI68" s="103" t="n">
        <f aca="true">IF($J68="","",IF(ISNUMBER(OFFSET('Data transformed'!$A$4,MATCH($A68,'Data transformed'!$A$5:$A$185,0),MATCH(BI$4,'Data transformed'!$4:$4,0)-1)), MIN(MAX(OFFSET('Data transformed'!$A$4,MATCH($A68,'Data transformed'!$A$5:$A$185,0),MATCH(BI$4,'Data transformed'!$4:$4,0)-1),$M68),$N68),"NA"))</f>
        <v>-52</v>
      </c>
      <c r="BJ68" s="103" t="n">
        <f aca="true">IF($J68="","",IF(ISNUMBER(OFFSET('Data transformed'!$A$4,MATCH($A68,'Data transformed'!$A$5:$A$185,0),MATCH(BJ$4,'Data transformed'!$4:$4,0)-1)), MIN(MAX(OFFSET('Data transformed'!$A$4,MATCH($A68,'Data transformed'!$A$5:$A$185,0),MATCH(BJ$4,'Data transformed'!$4:$4,0)-1),$M68),$N68),"NA"))</f>
        <v>-21.5</v>
      </c>
      <c r="BK68" s="103" t="n">
        <f aca="true">IF($J68="","",IF(ISNUMBER(OFFSET('Data transformed'!$A$4,MATCH($A68,'Data transformed'!$A$5:$A$185,0),MATCH(BK$4,'Data transformed'!$4:$4,0)-1)), MIN(MAX(OFFSET('Data transformed'!$A$4,MATCH($A68,'Data transformed'!$A$5:$A$185,0),MATCH(BK$4,'Data transformed'!$4:$4,0)-1),$M68),$N68),"NA"))</f>
        <v>-51.5</v>
      </c>
      <c r="BL68" s="103" t="n">
        <f aca="true">IF($J68="","",IF(ISNUMBER(OFFSET('Data transformed'!$A$4,MATCH($A68,'Data transformed'!$A$5:$A$185,0),MATCH(BL$4,'Data transformed'!$4:$4,0)-1)), MIN(MAX(OFFSET('Data transformed'!$A$4,MATCH($A68,'Data transformed'!$A$5:$A$185,0),MATCH(BL$4,'Data transformed'!$4:$4,0)-1),$M68),$N68),"NA"))</f>
        <v>-53.3</v>
      </c>
      <c r="BM68" s="103" t="n">
        <f aca="true">IF($J68="","",IF(ISNUMBER(OFFSET('Data transformed'!$A$4,MATCH($A68,'Data transformed'!$A$5:$A$185,0),MATCH(BM$4,'Data transformed'!$4:$4,0)-1)), MIN(MAX(OFFSET('Data transformed'!$A$4,MATCH($A68,'Data transformed'!$A$5:$A$185,0),MATCH(BM$4,'Data transformed'!$4:$4,0)-1),$M68),$N68),"NA"))</f>
        <v>-25</v>
      </c>
      <c r="BN68" s="103" t="n">
        <f aca="true">IF($J68="","",IF(ISNUMBER(OFFSET('Data transformed'!$A$4,MATCH($A68,'Data transformed'!$A$5:$A$185,0),MATCH(BN$4,'Data transformed'!$4:$4,0)-1)), MIN(MAX(OFFSET('Data transformed'!$A$4,MATCH($A68,'Data transformed'!$A$5:$A$185,0),MATCH(BN$4,'Data transformed'!$4:$4,0)-1),$M68),$N68),"NA"))</f>
        <v>-37.9</v>
      </c>
      <c r="BO68" s="103" t="n">
        <f aca="true">IF($J68="","",IF(ISNUMBER(OFFSET('Data transformed'!$A$4,MATCH($A68,'Data transformed'!$A$5:$A$185,0),MATCH(BO$4,'Data transformed'!$4:$4,0)-1)), MIN(MAX(OFFSET('Data transformed'!$A$4,MATCH($A68,'Data transformed'!$A$5:$A$185,0),MATCH(BO$4,'Data transformed'!$4:$4,0)-1),$M68),$N68),"NA"))</f>
        <v>-35.8</v>
      </c>
      <c r="BP68" s="103" t="n">
        <f aca="true">IF($J68="","",IF(ISNUMBER(OFFSET('Data transformed'!$A$4,MATCH($A68,'Data transformed'!$A$5:$A$185,0),MATCH(BP$4,'Data transformed'!$4:$4,0)-1)), MIN(MAX(OFFSET('Data transformed'!$A$4,MATCH($A68,'Data transformed'!$A$5:$A$185,0),MATCH(BP$4,'Data transformed'!$4:$4,0)-1),$M68),$N68),"NA"))</f>
        <v>-52.6</v>
      </c>
      <c r="BQ68" s="103" t="n">
        <f aca="true">IF($J68="","",IF(ISNUMBER(OFFSET('Data transformed'!$A$4,MATCH($A68,'Data transformed'!$A$5:$A$185,0),MATCH(BQ$4,'Data transformed'!$4:$4,0)-1)), MIN(MAX(OFFSET('Data transformed'!$A$4,MATCH($A68,'Data transformed'!$A$5:$A$185,0),MATCH(BQ$4,'Data transformed'!$4:$4,0)-1),$M68),$N68),"NA"))</f>
        <v>-38.9</v>
      </c>
      <c r="BR68" s="103" t="n">
        <f aca="true">IF($J68="","",IF(ISNUMBER(OFFSET('Data transformed'!$A$4,MATCH($A68,'Data transformed'!$A$5:$A$185,0),MATCH(BR$4,'Data transformed'!$4:$4,0)-1)), MIN(MAX(OFFSET('Data transformed'!$A$4,MATCH($A68,'Data transformed'!$A$5:$A$185,0),MATCH(BR$4,'Data transformed'!$4:$4,0)-1),$M68),$N68),"NA"))</f>
        <v>-23.9</v>
      </c>
      <c r="BS68" s="103" t="n">
        <f aca="true">IF($J68="","",IF(ISNUMBER(OFFSET('Data transformed'!$A$4,MATCH($A68,'Data transformed'!$A$5:$A$185,0),MATCH(BS$4,'Data transformed'!$4:$4,0)-1)), MIN(MAX(OFFSET('Data transformed'!$A$4,MATCH($A68,'Data transformed'!$A$5:$A$185,0),MATCH(BS$4,'Data transformed'!$4:$4,0)-1),$M68),$N68),"NA"))</f>
        <v>-9.9</v>
      </c>
      <c r="BT68" s="103" t="n">
        <f aca="true">IF($J68="","",IF(ISNUMBER(OFFSET('Data transformed'!$A$4,MATCH($A68,'Data transformed'!$A$5:$A$185,0),MATCH(BT$4,'Data transformed'!$4:$4,0)-1)), MIN(MAX(OFFSET('Data transformed'!$A$4,MATCH($A68,'Data transformed'!$A$5:$A$185,0),MATCH(BT$4,'Data transformed'!$4:$4,0)-1),$M68),$N68),"NA"))</f>
        <v>-27.2</v>
      </c>
      <c r="BU68" s="103" t="n">
        <f aca="true">IF($J68="","",IF(ISNUMBER(OFFSET('Data transformed'!$A$4,MATCH($A68,'Data transformed'!$A$5:$A$185,0),MATCH(BU$4,'Data transformed'!$4:$4,0)-1)), MIN(MAX(OFFSET('Data transformed'!$A$4,MATCH($A68,'Data transformed'!$A$5:$A$185,0),MATCH(BU$4,'Data transformed'!$4:$4,0)-1),$M68),$N68),"NA"))</f>
        <v>-20.5</v>
      </c>
      <c r="BV68" s="103" t="n">
        <f aca="true">IF($J68="","",IF(ISNUMBER(OFFSET('Data transformed'!$A$4,MATCH($A68,'Data transformed'!$A$5:$A$185,0),MATCH(BV$4,'Data transformed'!$4:$4,0)-1)), MIN(MAX(OFFSET('Data transformed'!$A$4,MATCH($A68,'Data transformed'!$A$5:$A$185,0),MATCH(BV$4,'Data transformed'!$4:$4,0)-1),$M68),$N68),"NA"))</f>
        <v>-38</v>
      </c>
      <c r="BW68" s="103" t="n">
        <f aca="true">IF($J68="","",IF(ISNUMBER(OFFSET('Data transformed'!$A$4,MATCH($A68,'Data transformed'!$A$5:$A$185,0),MATCH(BW$4,'Data transformed'!$4:$4,0)-1)), MIN(MAX(OFFSET('Data transformed'!$A$4,MATCH($A68,'Data transformed'!$A$5:$A$185,0),MATCH(BW$4,'Data transformed'!$4:$4,0)-1),$M68),$N68),"NA"))</f>
        <v>-41.2</v>
      </c>
      <c r="BX68" s="103" t="n">
        <f aca="true">IF($J68="","",IF(ISNUMBER(OFFSET('Data transformed'!$A$4,MATCH($A68,'Data transformed'!$A$5:$A$185,0),MATCH(BX$4,'Data transformed'!$4:$4,0)-1)), MIN(MAX(OFFSET('Data transformed'!$A$4,MATCH($A68,'Data transformed'!$A$5:$A$185,0),MATCH(BX$4,'Data transformed'!$4:$4,0)-1),$M68),$N68),"NA"))</f>
        <v>-31</v>
      </c>
      <c r="BY68" s="103" t="n">
        <f aca="true">IF($J68="","",IF(ISNUMBER(OFFSET('Data transformed'!$A$4,MATCH($A68,'Data transformed'!$A$5:$A$185,0),MATCH(BY$4,'Data transformed'!$4:$4,0)-1)), MIN(MAX(OFFSET('Data transformed'!$A$4,MATCH($A68,'Data transformed'!$A$5:$A$185,0),MATCH(BY$4,'Data transformed'!$4:$4,0)-1),$M68),$N68),"NA"))</f>
        <v>-65.1</v>
      </c>
      <c r="BZ68" s="103" t="n">
        <f aca="true">IF($J68="","",IF(ISNUMBER(OFFSET('Data transformed'!$A$4,MATCH($A68,'Data transformed'!$A$5:$A$185,0),MATCH(BZ$4,'Data transformed'!$4:$4,0)-1)), MIN(MAX(OFFSET('Data transformed'!$A$4,MATCH($A68,'Data transformed'!$A$5:$A$185,0),MATCH(BZ$4,'Data transformed'!$4:$4,0)-1),$M68),$N68),"NA"))</f>
        <v>-19.4</v>
      </c>
      <c r="CA68" s="103" t="n">
        <f aca="true">IF($J68="","",IF(ISNUMBER(OFFSET('Data transformed'!$A$4,MATCH($A68,'Data transformed'!$A$5:$A$185,0),MATCH(CA$4,'Data transformed'!$4:$4,0)-1)), MIN(MAX(OFFSET('Data transformed'!$A$4,MATCH($A68,'Data transformed'!$A$5:$A$185,0),MATCH(CA$4,'Data transformed'!$4:$4,0)-1),$M68),$N68),"NA"))</f>
        <v>-17.2</v>
      </c>
      <c r="CB68" s="103" t="n">
        <f aca="true">IF($J68="","",IF(ISNUMBER(OFFSET('Data transformed'!$A$4,MATCH($A68,'Data transformed'!$A$5:$A$185,0),MATCH(CB$4,'Data transformed'!$4:$4,0)-1)), MIN(MAX(OFFSET('Data transformed'!$A$4,MATCH($A68,'Data transformed'!$A$5:$A$185,0),MATCH(CB$4,'Data transformed'!$4:$4,0)-1),$M68),$N68),"NA"))</f>
        <v>-25.8</v>
      </c>
      <c r="CC68" s="103" t="n">
        <f aca="true">IF($J68="","",IF(ISNUMBER(OFFSET('Data transformed'!$A$4,MATCH($A68,'Data transformed'!$A$5:$A$185,0),MATCH(CC$4,'Data transformed'!$4:$4,0)-1)), MIN(MAX(OFFSET('Data transformed'!$A$4,MATCH($A68,'Data transformed'!$A$5:$A$185,0),MATCH(CC$4,'Data transformed'!$4:$4,0)-1),$M68),$N68),"NA"))</f>
        <v>-16.5</v>
      </c>
      <c r="CD68" s="103" t="n">
        <f aca="true">IF($J68="","",IF(ISNUMBER(OFFSET('Data transformed'!$A$4,MATCH($A68,'Data transformed'!$A$5:$A$185,0),MATCH(CD$4,'Data transformed'!$4:$4,0)-1)), MIN(MAX(OFFSET('Data transformed'!$A$4,MATCH($A68,'Data transformed'!$A$5:$A$185,0),MATCH(CD$4,'Data transformed'!$4:$4,0)-1),$M68),$N68),"NA"))</f>
        <v>-64.6</v>
      </c>
      <c r="CE68" s="103" t="n">
        <f aca="true">IF($J68="","",IF(ISNUMBER(OFFSET('Data transformed'!$A$4,MATCH($A68,'Data transformed'!$A$5:$A$185,0),MATCH(CE$4,'Data transformed'!$4:$4,0)-1)), MIN(MAX(OFFSET('Data transformed'!$A$4,MATCH($A68,'Data transformed'!$A$5:$A$185,0),MATCH(CE$4,'Data transformed'!$4:$4,0)-1),$M68),$N68),"NA"))</f>
        <v>-19.8</v>
      </c>
      <c r="CF68" s="103" t="n">
        <f aca="true">IF($J68="","",IF(ISNUMBER(OFFSET('Data transformed'!$A$4,MATCH($A68,'Data transformed'!$A$5:$A$185,0),MATCH(CF$4,'Data transformed'!$4:$4,0)-1)), MIN(MAX(OFFSET('Data transformed'!$A$4,MATCH($A68,'Data transformed'!$A$5:$A$185,0),MATCH(CF$4,'Data transformed'!$4:$4,0)-1),$M68),$N68),"NA"))</f>
        <v>-36.4</v>
      </c>
      <c r="CG68" s="103" t="n">
        <f aca="true">IF($J68="","",IF(ISNUMBER(OFFSET('Data transformed'!$A$4,MATCH($A68,'Data transformed'!$A$5:$A$185,0),MATCH(CG$4,'Data transformed'!$4:$4,0)-1)), MIN(MAX(OFFSET('Data transformed'!$A$4,MATCH($A68,'Data transformed'!$A$5:$A$185,0),MATCH(CG$4,'Data transformed'!$4:$4,0)-1),$M68),$N68),"NA"))</f>
        <v>-25.8</v>
      </c>
      <c r="CH68" s="103" t="n">
        <f aca="true">IF($J68="","",IF(ISNUMBER(OFFSET('Data transformed'!$A$4,MATCH($A68,'Data transformed'!$A$5:$A$185,0),MATCH(CH$4,'Data transformed'!$4:$4,0)-1)), MIN(MAX(OFFSET('Data transformed'!$A$4,MATCH($A68,'Data transformed'!$A$5:$A$185,0),MATCH(CH$4,'Data transformed'!$4:$4,0)-1),$M68),$N68),"NA"))</f>
        <v>-39.6</v>
      </c>
      <c r="CI68" s="103" t="n">
        <f aca="true">IF($J68="","",IF(ISNUMBER(OFFSET('Data transformed'!$A$4,MATCH($A68,'Data transformed'!$A$5:$A$185,0),MATCH(CI$4,'Data transformed'!$4:$4,0)-1)), MIN(MAX(OFFSET('Data transformed'!$A$4,MATCH($A68,'Data transformed'!$A$5:$A$185,0),MATCH(CI$4,'Data transformed'!$4:$4,0)-1),$M68),$N68),"NA"))</f>
        <v>-37.1</v>
      </c>
      <c r="CJ68" s="103" t="n">
        <f aca="true">IF($J68="","",IF(ISNUMBER(OFFSET('Data transformed'!$A$4,MATCH($A68,'Data transformed'!$A$5:$A$185,0),MATCH(CJ$4,'Data transformed'!$4:$4,0)-1)), MIN(MAX(OFFSET('Data transformed'!$A$4,MATCH($A68,'Data transformed'!$A$5:$A$185,0),MATCH(CJ$4,'Data transformed'!$4:$4,0)-1),$M68),$N68),"NA"))</f>
        <v>-12.7</v>
      </c>
      <c r="CK68" s="103" t="n">
        <f aca="true">IF($J68="","",IF(ISNUMBER(OFFSET('Data transformed'!$A$4,MATCH($A68,'Data transformed'!$A$5:$A$185,0),MATCH(CK$4,'Data transformed'!$4:$4,0)-1)), MIN(MAX(OFFSET('Data transformed'!$A$4,MATCH($A68,'Data transformed'!$A$5:$A$185,0),MATCH(CK$4,'Data transformed'!$4:$4,0)-1),$M68),$N68),"NA"))</f>
        <v>-30.4</v>
      </c>
      <c r="CL68" s="103" t="n">
        <f aca="true">IF($J68="","",IF(ISNUMBER(OFFSET('Data transformed'!$A$4,MATCH($A68,'Data transformed'!$A$5:$A$185,0),MATCH(CL$4,'Data transformed'!$4:$4,0)-1)), MIN(MAX(OFFSET('Data transformed'!$A$4,MATCH($A68,'Data transformed'!$A$5:$A$185,0),MATCH(CL$4,'Data transformed'!$4:$4,0)-1),$M68),$N68),"NA"))</f>
        <v>-45.7</v>
      </c>
      <c r="CM68" s="103" t="n">
        <f aca="true">IF($J68="","",IF(ISNUMBER(OFFSET('Data transformed'!$A$4,MATCH($A68,'Data transformed'!$A$5:$A$185,0),MATCH(CM$4,'Data transformed'!$4:$4,0)-1)), MIN(MAX(OFFSET('Data transformed'!$A$4,MATCH($A68,'Data transformed'!$A$5:$A$185,0),MATCH(CM$4,'Data transformed'!$4:$4,0)-1),$M68),$N68),"NA"))</f>
        <v>-47.5</v>
      </c>
      <c r="CN68" s="103" t="n">
        <f aca="true">IF($J68="","",IF(ISNUMBER(OFFSET('Data transformed'!$A$4,MATCH($A68,'Data transformed'!$A$5:$A$185,0),MATCH(CN$4,'Data transformed'!$4:$4,0)-1)), MIN(MAX(OFFSET('Data transformed'!$A$4,MATCH($A68,'Data transformed'!$A$5:$A$185,0),MATCH(CN$4,'Data transformed'!$4:$4,0)-1),$M68),$N68),"NA"))</f>
        <v>-25.5</v>
      </c>
      <c r="CO68" s="103" t="n">
        <f aca="true">IF($J68="","",IF(ISNUMBER(OFFSET('Data transformed'!$A$4,MATCH($A68,'Data transformed'!$A$5:$A$185,0),MATCH(CO$4,'Data transformed'!$4:$4,0)-1)), MIN(MAX(OFFSET('Data transformed'!$A$4,MATCH($A68,'Data transformed'!$A$5:$A$185,0),MATCH(CO$4,'Data transformed'!$4:$4,0)-1),$M68),$N68),"NA"))</f>
        <v>-24.9</v>
      </c>
      <c r="CP68" s="103" t="n">
        <f aca="true">IF($J68="","",IF(ISNUMBER(OFFSET('Data transformed'!$A$4,MATCH($A68,'Data transformed'!$A$5:$A$185,0),MATCH(CP$4,'Data transformed'!$4:$4,0)-1)), MIN(MAX(OFFSET('Data transformed'!$A$4,MATCH($A68,'Data transformed'!$A$5:$A$185,0),MATCH(CP$4,'Data transformed'!$4:$4,0)-1),$M68),$N68),"NA"))</f>
        <v>-23.2</v>
      </c>
      <c r="CQ68" s="103" t="n">
        <f aca="true">IF($J68="","",IF(ISNUMBER(OFFSET('Data transformed'!$A$4,MATCH($A68,'Data transformed'!$A$5:$A$185,0),MATCH(CQ$4,'Data transformed'!$4:$4,0)-1)), MIN(MAX(OFFSET('Data transformed'!$A$4,MATCH($A68,'Data transformed'!$A$5:$A$185,0),MATCH(CQ$4,'Data transformed'!$4:$4,0)-1),$M68),$N68),"NA"))</f>
        <v>-30.5</v>
      </c>
      <c r="CR68" s="103" t="n">
        <f aca="true">IF($J68="","",IF(ISNUMBER(OFFSET('Data transformed'!$A$4,MATCH($A68,'Data transformed'!$A$5:$A$185,0),MATCH(CR$4,'Data transformed'!$4:$4,0)-1)), MIN(MAX(OFFSET('Data transformed'!$A$4,MATCH($A68,'Data transformed'!$A$5:$A$185,0),MATCH(CR$4,'Data transformed'!$4:$4,0)-1),$M68),$N68),"NA"))</f>
        <v>-29</v>
      </c>
      <c r="CS68" s="103" t="n">
        <f aca="true">IF($J68="","",IF(ISNUMBER(OFFSET('Data transformed'!$A$4,MATCH($A68,'Data transformed'!$A$5:$A$185,0),MATCH(CS$4,'Data transformed'!$4:$4,0)-1)), MIN(MAX(OFFSET('Data transformed'!$A$4,MATCH($A68,'Data transformed'!$A$5:$A$185,0),MATCH(CS$4,'Data transformed'!$4:$4,0)-1),$M68),$N68),"NA"))</f>
        <v>-30</v>
      </c>
      <c r="CT68" s="103" t="n">
        <f aca="true">IF($J68="","",IF(ISNUMBER(OFFSET('Data transformed'!$A$4,MATCH($A68,'Data transformed'!$A$5:$A$185,0),MATCH(CT$4,'Data transformed'!$4:$4,0)-1)), MIN(MAX(OFFSET('Data transformed'!$A$4,MATCH($A68,'Data transformed'!$A$5:$A$185,0),MATCH(CT$4,'Data transformed'!$4:$4,0)-1),$M68),$N68),"NA"))</f>
        <v>-38.7</v>
      </c>
      <c r="CU68" s="103" t="n">
        <f aca="true">IF($J68="","",IF(ISNUMBER(OFFSET('Data transformed'!$A$4,MATCH($A68,'Data transformed'!$A$5:$A$185,0),MATCH(CU$4,'Data transformed'!$4:$4,0)-1)), MIN(MAX(OFFSET('Data transformed'!$A$4,MATCH($A68,'Data transformed'!$A$5:$A$185,0),MATCH(CU$4,'Data transformed'!$4:$4,0)-1),$M68),$N68),"NA"))</f>
        <v>-65.1</v>
      </c>
    </row>
    <row r="69" s="103" customFormat="true" ht="15.5" hidden="false" customHeight="false" outlineLevel="0" collapsed="false">
      <c r="A69" s="107" t="n">
        <v>2322</v>
      </c>
      <c r="B69" s="107" t="n">
        <v>4</v>
      </c>
      <c r="C69" s="103" t="str">
        <f aca="true">IF(ISBLANK(OFFSET('Raw Data'!$A$3,MATCH($A69,'Raw Data'!$B$4:$B$185,0),MATCH(C$4,'Raw Data'!$3:$3,0)-1)),"",OFFSET('Raw Data'!$A$3,MATCH($A69,'Raw Data'!$B$4:$B$185,0),MATCH(C$4,'Raw Data'!$3:$3,0)-1))</f>
        <v/>
      </c>
      <c r="D69" s="103" t="str">
        <f aca="true">IF(ISBLANK(OFFSET('Raw Data'!$A$3,MATCH($A69,'Raw Data'!$B$4:$B$185,0),MATCH(D$4,'Raw Data'!$3:$3,0)-1)),"",OFFSET('Raw Data'!$A$3,MATCH($A69,'Raw Data'!$B$4:$B$185,0),MATCH(D$4,'Raw Data'!$3:$3,0)-1))</f>
        <v>Enforcing contracts: Time</v>
      </c>
      <c r="E69" s="103" t="str">
        <f aca="true">IF(ISBLANK(OFFSET('Raw Data'!$A$3,MATCH($A69,'Raw Data'!$B$4:$B$185,0),MATCH(E$4,'Raw Data'!$3:$3,0)-1)),"",OFFSET('Raw Data'!$A$3,MATCH($A69,'Raw Data'!$B$4:$B$185,0),MATCH(E$4,'Raw Data'!$3:$3,0)-1))</f>
        <v>Time taken to enforce a contract</v>
      </c>
      <c r="J69" s="103" t="n">
        <f aca="true" t="array" ref="J69:J69">IFERROR(_xlfn.QUARTILE.INC(IF(ISNUMBER(OFFSET('Data transformed'!$N$4,MATCH('outliers treatment'!$A69,'Data transformed'!$A$5:$A$185),1,1,COUNTA('Data transformed'!$O$4:$CX$4))),OFFSET('Data transformed'!$N$4,MATCH('outliers treatment'!$A69,'Data transformed'!$A$5:$A$185),1,1,COUNTA('Data transformed'!$O$4:$CX$4))),1),"")</f>
        <v>-741.5</v>
      </c>
      <c r="K69" s="103" t="n">
        <f aca="true" t="array" ref="K69:K69">IFERROR(_xlfn.QUARTILE.INC(IF(ISNUMBER(OFFSET('Data transformed'!$N$4,MATCH('outliers treatment'!$A69,'Data transformed'!$A$5:$A$185),1,1,COUNTA('Data transformed'!$O$4:$CX$4))),OFFSET('Data transformed'!$N$4,MATCH('outliers treatment'!$A69,'Data transformed'!$A$5:$A$185),1,1,COUNTA('Data transformed'!$O$4:$CX$4))),3),"")</f>
        <v>-425</v>
      </c>
      <c r="L69" s="103" t="n">
        <f aca="false">IFERROR(K69-J69,"")</f>
        <v>316.5</v>
      </c>
      <c r="M69" s="103" t="n">
        <f aca="false">IFERROR(J69-1.5*L69,"")</f>
        <v>-1216.25</v>
      </c>
      <c r="N69" s="103" t="n">
        <f aca="false">IFERROR(K69+1.5*L69,"")</f>
        <v>49.75</v>
      </c>
      <c r="P69" s="105" t="n">
        <f aca="false" t="array" ref="P69:P69">IFERROR(SKEW(IF(ISNUMBER(T69:CU69),T69:CU69,"")),"")</f>
        <v>-0.889143379458725</v>
      </c>
      <c r="Q69" s="103" t="n">
        <f aca="true">IF(ISBLANK(OFFSET('Data above threshold'!$A$4,MATCH('Data above threshold'!$A68,'Data above threshold'!$A$5:$A$185,0),MATCH('Data above threshold'!N$4,'Data above threshold'!$4:$4,0)-1)),1,OFFSET('Data above threshold'!$A$4,MATCH('Data above threshold'!$A68,'Data above threshold'!$A$5:$A$185,0),MATCH('Data above threshold'!N$4,'Data above threshold'!$4:$4,0)-1))</f>
        <v>0</v>
      </c>
      <c r="R69" s="103" t="n">
        <f aca="false">IF($J69="","",COUNTIF(T69:CU69,M69)+ COUNTIF(T69:CQ69,N69))</f>
        <v>5</v>
      </c>
      <c r="S69" s="106" t="n">
        <f aca="false" t="array" ref="S69:S69">IF(B69&lt;4,"",1-IFERROR(SUM(ISNUMBER(T69:CU69)*(1-$T$3:$CU$3))/COUNTIF($T$3:$CU$3,0),0))</f>
        <v>0</v>
      </c>
      <c r="T69" s="103" t="n">
        <f aca="true">IF($J69="","",IF(ISNUMBER(OFFSET('Data transformed'!$A$4,MATCH($A69,'Data transformed'!$A$5:$A$185,0),MATCH(T$4,'Data transformed'!$4:$4,0)-1)), MIN(MAX(OFFSET('Data transformed'!$A$4,MATCH($A69,'Data transformed'!$A$5:$A$185,0),MATCH(T$4,'Data transformed'!$4:$4,0)-1),$M69),$N69),"NA"))</f>
        <v>-995</v>
      </c>
      <c r="U69" s="103" t="n">
        <f aca="true">IF($J69="","",IF(ISNUMBER(OFFSET('Data transformed'!$A$4,MATCH($A69,'Data transformed'!$A$5:$A$185,0),MATCH(U$4,'Data transformed'!$4:$4,0)-1)), MIN(MAX(OFFSET('Data transformed'!$A$4,MATCH($A69,'Data transformed'!$A$5:$A$185,0),MATCH(U$4,'Data transformed'!$4:$4,0)-1),$M69),$N69),"NA"))</f>
        <v>-402</v>
      </c>
      <c r="V69" s="103" t="n">
        <f aca="true">IF($J69="","",IF(ISNUMBER(OFFSET('Data transformed'!$A$4,MATCH($A69,'Data transformed'!$A$5:$A$185,0),MATCH(V$4,'Data transformed'!$4:$4,0)-1)), MIN(MAX(OFFSET('Data transformed'!$A$4,MATCH($A69,'Data transformed'!$A$5:$A$185,0),MATCH(V$4,'Data transformed'!$4:$4,0)-1),$M69),$N69),"NA"))</f>
        <v>-397</v>
      </c>
      <c r="W69" s="103" t="n">
        <f aca="true">IF($J69="","",IF(ISNUMBER(OFFSET('Data transformed'!$A$4,MATCH($A69,'Data transformed'!$A$5:$A$185,0),MATCH(W$4,'Data transformed'!$4:$4,0)-1)), MIN(MAX(OFFSET('Data transformed'!$A$4,MATCH($A69,'Data transformed'!$A$5:$A$185,0),MATCH(W$4,'Data transformed'!$4:$4,0)-1),$M69),$N69),"NA"))</f>
        <v>-505</v>
      </c>
      <c r="X69" s="103" t="n">
        <f aca="true">IF($J69="","",IF(ISNUMBER(OFFSET('Data transformed'!$A$4,MATCH($A69,'Data transformed'!$A$5:$A$185,0),MATCH(X$4,'Data transformed'!$4:$4,0)-1)), MIN(MAX(OFFSET('Data transformed'!$A$4,MATCH($A69,'Data transformed'!$A$5:$A$185,0),MATCH(X$4,'Data transformed'!$4:$4,0)-1),$M69),$N69),"NA"))</f>
        <v>-1216.25</v>
      </c>
      <c r="Y69" s="103" t="n">
        <f aca="true">IF($J69="","",IF(ISNUMBER(OFFSET('Data transformed'!$A$4,MATCH($A69,'Data transformed'!$A$5:$A$185,0),MATCH(Y$4,'Data transformed'!$4:$4,0)-1)), MIN(MAX(OFFSET('Data transformed'!$A$4,MATCH($A69,'Data transformed'!$A$5:$A$185,0),MATCH(Y$4,'Data transformed'!$4:$4,0)-1),$M69),$N69),"NA"))</f>
        <v>-225</v>
      </c>
      <c r="Z69" s="103" t="n">
        <f aca="true">IF($J69="","",IF(ISNUMBER(OFFSET('Data transformed'!$A$4,MATCH($A69,'Data transformed'!$A$5:$A$185,0),MATCH(Z$4,'Data transformed'!$4:$4,0)-1)), MIN(MAX(OFFSET('Data transformed'!$A$4,MATCH($A69,'Data transformed'!$A$5:$A$185,0),MATCH(Z$4,'Data transformed'!$4:$4,0)-1),$M69),$N69),"NA"))</f>
        <v>-801</v>
      </c>
      <c r="AA69" s="103" t="n">
        <f aca="true">IF($J69="","",IF(ISNUMBER(OFFSET('Data transformed'!$A$4,MATCH($A69,'Data transformed'!$A$5:$A$185,0),MATCH(AA$4,'Data transformed'!$4:$4,0)-1)), MIN(MAX(OFFSET('Data transformed'!$A$4,MATCH($A69,'Data transformed'!$A$5:$A$185,0),MATCH(AA$4,'Data transformed'!$4:$4,0)-1),$M69),$N69),"NA"))</f>
        <v>-910</v>
      </c>
      <c r="AB69" s="103" t="n">
        <f aca="true">IF($J69="","",IF(ISNUMBER(OFFSET('Data transformed'!$A$4,MATCH($A69,'Data transformed'!$A$5:$A$185,0),MATCH(AB$4,'Data transformed'!$4:$4,0)-1)), MIN(MAX(OFFSET('Data transformed'!$A$4,MATCH($A69,'Data transformed'!$A$5:$A$185,0),MATCH(AB$4,'Data transformed'!$4:$4,0)-1),$M69),$N69),"NA"))</f>
        <v>-598</v>
      </c>
      <c r="AC69" s="103" t="n">
        <f aca="true">IF($J69="","",IF(ISNUMBER(OFFSET('Data transformed'!$A$4,MATCH($A69,'Data transformed'!$A$5:$A$185,0),MATCH(AC$4,'Data transformed'!$4:$4,0)-1)), MIN(MAX(OFFSET('Data transformed'!$A$4,MATCH($A69,'Data transformed'!$A$5:$A$185,0),MATCH(AC$4,'Data transformed'!$4:$4,0)-1),$M69),$N69),"NA"))</f>
        <v>-519</v>
      </c>
      <c r="AD69" s="103" t="n">
        <f aca="true">IF($J69="","",IF(ISNUMBER(OFFSET('Data transformed'!$A$4,MATCH($A69,'Data transformed'!$A$5:$A$185,0),MATCH(AD$4,'Data transformed'!$4:$4,0)-1)), MIN(MAX(OFFSET('Data transformed'!$A$4,MATCH($A69,'Data transformed'!$A$5:$A$185,0),MATCH(AD$4,'Data transformed'!$4:$4,0)-1),$M69),$N69),"NA"))</f>
        <v>-496</v>
      </c>
      <c r="AE69" s="103" t="n">
        <f aca="true">IF($J69="","",IF(ISNUMBER(OFFSET('Data transformed'!$A$4,MATCH($A69,'Data transformed'!$A$5:$A$185,0),MATCH(AE$4,'Data transformed'!$4:$4,0)-1)), MIN(MAX(OFFSET('Data transformed'!$A$4,MATCH($A69,'Data transformed'!$A$5:$A$185,0),MATCH(AE$4,'Data transformed'!$4:$4,0)-1),$M69),$N69),"NA"))</f>
        <v>-610</v>
      </c>
      <c r="AF69" s="103" t="n">
        <f aca="true">IF($J69="","",IF(ISNUMBER(OFFSET('Data transformed'!$A$4,MATCH($A69,'Data transformed'!$A$5:$A$185,0),MATCH(AF$4,'Data transformed'!$4:$4,0)-1)), MIN(MAX(OFFSET('Data transformed'!$A$4,MATCH($A69,'Data transformed'!$A$5:$A$185,0),MATCH(AF$4,'Data transformed'!$4:$4,0)-1),$M69),$N69),"NA"))</f>
        <v>-1216.25</v>
      </c>
      <c r="AG69" s="103" t="n">
        <f aca="true">IF($J69="","",IF(ISNUMBER(OFFSET('Data transformed'!$A$4,MATCH($A69,'Data transformed'!$A$5:$A$185,0),MATCH(AG$4,'Data transformed'!$4:$4,0)-1)), MIN(MAX(OFFSET('Data transformed'!$A$4,MATCH($A69,'Data transformed'!$A$5:$A$185,0),MATCH(AG$4,'Data transformed'!$4:$4,0)-1),$M69),$N69),"NA"))</f>
        <v>-425</v>
      </c>
      <c r="AH69" s="103" t="n">
        <f aca="true">IF($J69="","",IF(ISNUMBER(OFFSET('Data transformed'!$A$4,MATCH($A69,'Data transformed'!$A$5:$A$185,0),MATCH(AH$4,'Data transformed'!$4:$4,0)-1)), MIN(MAX(OFFSET('Data transformed'!$A$4,MATCH($A69,'Data transformed'!$A$5:$A$185,0),MATCH(AH$4,'Data transformed'!$4:$4,0)-1),$M69),$N69),"NA"))</f>
        <v>-852</v>
      </c>
      <c r="AI69" s="103" t="n">
        <f aca="true">IF($J69="","",IF(ISNUMBER(OFFSET('Data transformed'!$A$4,MATCH($A69,'Data transformed'!$A$5:$A$185,0),MATCH(AI$4,'Data transformed'!$4:$4,0)-1)), MIN(MAX(OFFSET('Data transformed'!$A$4,MATCH($A69,'Data transformed'!$A$5:$A$185,0),MATCH(AI$4,'Data transformed'!$4:$4,0)-1),$M69),$N69),"NA"))</f>
        <v>-1100</v>
      </c>
      <c r="AJ69" s="103" t="n">
        <f aca="true">IF($J69="","",IF(ISNUMBER(OFFSET('Data transformed'!$A$4,MATCH($A69,'Data transformed'!$A$5:$A$185,0),MATCH(AJ$4,'Data transformed'!$4:$4,0)-1)), MIN(MAX(OFFSET('Data transformed'!$A$4,MATCH($A69,'Data transformed'!$A$5:$A$185,0),MATCH(AJ$4,'Data transformed'!$4:$4,0)-1),$M69),$N69),"NA"))</f>
        <v>-499</v>
      </c>
      <c r="AK69" s="103" t="n">
        <f aca="true">IF($J69="","",IF(ISNUMBER(OFFSET('Data transformed'!$A$4,MATCH($A69,'Data transformed'!$A$5:$A$185,0),MATCH(AK$4,'Data transformed'!$4:$4,0)-1)), MIN(MAX(OFFSET('Data transformed'!$A$4,MATCH($A69,'Data transformed'!$A$5:$A$185,0),MATCH(AK$4,'Data transformed'!$4:$4,0)-1),$M69),$N69),"NA"))</f>
        <v>-485</v>
      </c>
      <c r="AL69" s="103" t="n">
        <f aca="true">IF($J69="","",IF(ISNUMBER(OFFSET('Data transformed'!$A$4,MATCH($A69,'Data transformed'!$A$5:$A$185,0),MATCH(AL$4,'Data transformed'!$4:$4,0)-1)), MIN(MAX(OFFSET('Data transformed'!$A$4,MATCH($A69,'Data transformed'!$A$5:$A$185,0),MATCH(AL$4,'Data transformed'!$4:$4,0)-1),$M69),$N69),"NA"))</f>
        <v>-741</v>
      </c>
      <c r="AM69" s="103" t="n">
        <f aca="true">IF($J69="","",IF(ISNUMBER(OFFSET('Data transformed'!$A$4,MATCH($A69,'Data transformed'!$A$5:$A$185,0),MATCH(AM$4,'Data transformed'!$4:$4,0)-1)), MIN(MAX(OFFSET('Data transformed'!$A$4,MATCH($A69,'Data transformed'!$A$5:$A$185,0),MATCH(AM$4,'Data transformed'!$4:$4,0)-1),$M69),$N69),"NA"))</f>
        <v>-630</v>
      </c>
      <c r="AN69" s="103" t="n">
        <f aca="true">IF($J69="","",IF(ISNUMBER(OFFSET('Data transformed'!$A$4,MATCH($A69,'Data transformed'!$A$5:$A$185,0),MATCH(AN$4,'Data transformed'!$4:$4,0)-1)), MIN(MAX(OFFSET('Data transformed'!$A$4,MATCH($A69,'Data transformed'!$A$5:$A$185,0),MATCH(AN$4,'Data transformed'!$4:$4,0)-1),$M69),$N69),"NA"))</f>
        <v>-523</v>
      </c>
      <c r="AO69" s="103" t="n">
        <f aca="true">IF($J69="","",IF(ISNUMBER(OFFSET('Data transformed'!$A$4,MATCH($A69,'Data transformed'!$A$5:$A$185,0),MATCH(AO$4,'Data transformed'!$4:$4,0)-1)), MIN(MAX(OFFSET('Data transformed'!$A$4,MATCH($A69,'Data transformed'!$A$5:$A$185,0),MATCH(AO$4,'Data transformed'!$4:$4,0)-1),$M69),$N69),"NA"))</f>
        <v>-510</v>
      </c>
      <c r="AP69" s="103" t="n">
        <f aca="true">IF($J69="","",IF(ISNUMBER(OFFSET('Data transformed'!$A$4,MATCH($A69,'Data transformed'!$A$5:$A$185,0),MATCH(AP$4,'Data transformed'!$4:$4,0)-1)), MIN(MAX(OFFSET('Data transformed'!$A$4,MATCH($A69,'Data transformed'!$A$5:$A$185,0),MATCH(AP$4,'Data transformed'!$4:$4,0)-1),$M69),$N69),"NA"))</f>
        <v>-485</v>
      </c>
      <c r="AQ69" s="103" t="n">
        <f aca="true">IF($J69="","",IF(ISNUMBER(OFFSET('Data transformed'!$A$4,MATCH($A69,'Data transformed'!$A$5:$A$185,0),MATCH(AQ$4,'Data transformed'!$4:$4,0)-1)), MIN(MAX(OFFSET('Data transformed'!$A$4,MATCH($A69,'Data transformed'!$A$5:$A$185,0),MATCH(AQ$4,'Data transformed'!$4:$4,0)-1),$M69),$N69),"NA"))</f>
        <v>-397</v>
      </c>
      <c r="AR69" s="103" t="n">
        <f aca="true">IF($J69="","",IF(ISNUMBER(OFFSET('Data transformed'!$A$4,MATCH($A69,'Data transformed'!$A$5:$A$185,0),MATCH(AR$4,'Data transformed'!$4:$4,0)-1)), MIN(MAX(OFFSET('Data transformed'!$A$4,MATCH($A69,'Data transformed'!$A$5:$A$185,0),MATCH(AR$4,'Data transformed'!$4:$4,0)-1),$M69),$N69),"NA"))</f>
        <v>-447</v>
      </c>
      <c r="AS69" s="103" t="n">
        <f aca="true">IF($J69="","",IF(ISNUMBER(OFFSET('Data transformed'!$A$4,MATCH($A69,'Data transformed'!$A$5:$A$185,0),MATCH(AS$4,'Data transformed'!$4:$4,0)-1)), MIN(MAX(OFFSET('Data transformed'!$A$4,MATCH($A69,'Data transformed'!$A$5:$A$185,0),MATCH(AS$4,'Data transformed'!$4:$4,0)-1),$M69),$N69),"NA"))</f>
        <v>-437</v>
      </c>
      <c r="AT69" s="103" t="n">
        <f aca="true">IF($J69="","",IF(ISNUMBER(OFFSET('Data transformed'!$A$4,MATCH($A69,'Data transformed'!$A$5:$A$185,0),MATCH(AT$4,'Data transformed'!$4:$4,0)-1)), MIN(MAX(OFFSET('Data transformed'!$A$4,MATCH($A69,'Data transformed'!$A$5:$A$185,0),MATCH(AT$4,'Data transformed'!$4:$4,0)-1),$M69),$N69),"NA"))</f>
        <v>-710</v>
      </c>
      <c r="AU69" s="103" t="n">
        <f aca="true">IF($J69="","",IF(ISNUMBER(OFFSET('Data transformed'!$A$4,MATCH($A69,'Data transformed'!$A$5:$A$185,0),MATCH(AU$4,'Data transformed'!$4:$4,0)-1)), MIN(MAX(OFFSET('Data transformed'!$A$4,MATCH($A69,'Data transformed'!$A$5:$A$185,0),MATCH(AU$4,'Data transformed'!$4:$4,0)-1),$M69),$N69),"NA"))</f>
        <v>-311</v>
      </c>
      <c r="AV69" s="103" t="n">
        <f aca="true">IF($J69="","",IF(ISNUMBER(OFFSET('Data transformed'!$A$4,MATCH($A69,'Data transformed'!$A$5:$A$185,0),MATCH(AV$4,'Data transformed'!$4:$4,0)-1)), MIN(MAX(OFFSET('Data transformed'!$A$4,MATCH($A69,'Data transformed'!$A$5:$A$185,0),MATCH(AV$4,'Data transformed'!$4:$4,0)-1),$M69),$N69),"NA"))</f>
        <v>-1216.25</v>
      </c>
      <c r="AW69" s="103" t="n">
        <f aca="true">IF($J69="","",IF(ISNUMBER(OFFSET('Data transformed'!$A$4,MATCH($A69,'Data transformed'!$A$5:$A$185,0),MATCH(AW$4,'Data transformed'!$4:$4,0)-1)), MIN(MAX(OFFSET('Data transformed'!$A$4,MATCH($A69,'Data transformed'!$A$5:$A$185,0),MATCH(AW$4,'Data transformed'!$4:$4,0)-1),$M69),$N69),"NA"))</f>
        <v>-581</v>
      </c>
      <c r="AX69" s="103" t="n">
        <f aca="true">IF($J69="","",IF(ISNUMBER(OFFSET('Data transformed'!$A$4,MATCH($A69,'Data transformed'!$A$5:$A$185,0),MATCH(AX$4,'Data transformed'!$4:$4,0)-1)), MIN(MAX(OFFSET('Data transformed'!$A$4,MATCH($A69,'Data transformed'!$A$5:$A$185,0),MATCH(AX$4,'Data transformed'!$4:$4,0)-1),$M69),$N69),"NA"))</f>
        <v>-650</v>
      </c>
      <c r="AY69" s="103" t="n">
        <f aca="true">IF($J69="","",IF(ISNUMBER(OFFSET('Data transformed'!$A$4,MATCH($A69,'Data transformed'!$A$5:$A$185,0),MATCH(AY$4,'Data transformed'!$4:$4,0)-1)), MIN(MAX(OFFSET('Data transformed'!$A$4,MATCH($A69,'Data transformed'!$A$5:$A$185,0),MATCH(AY$4,'Data transformed'!$4:$4,0)-1),$M69),$N69),"NA"))</f>
        <v>-403</v>
      </c>
      <c r="AZ69" s="103" t="n">
        <f aca="true">IF($J69="","",IF(ISNUMBER(OFFSET('Data transformed'!$A$4,MATCH($A69,'Data transformed'!$A$5:$A$185,0),MATCH(AZ$4,'Data transformed'!$4:$4,0)-1)), MIN(MAX(OFFSET('Data transformed'!$A$4,MATCH($A69,'Data transformed'!$A$5:$A$185,0),MATCH(AZ$4,'Data transformed'!$4:$4,0)-1),$M69),$N69),"NA"))</f>
        <v>-1216.25</v>
      </c>
      <c r="BA69" s="103" t="n">
        <f aca="true">IF($J69="","",IF(ISNUMBER(OFFSET('Data transformed'!$A$4,MATCH($A69,'Data transformed'!$A$5:$A$185,0),MATCH(BA$4,'Data transformed'!$4:$4,0)-1)), MIN(MAX(OFFSET('Data transformed'!$A$4,MATCH($A69,'Data transformed'!$A$5:$A$185,0),MATCH(BA$4,'Data transformed'!$4:$4,0)-1),$M69),$N69),"NA"))</f>
        <v>-417</v>
      </c>
      <c r="BB69" s="103" t="n">
        <f aca="true">IF($J69="","",IF(ISNUMBER(OFFSET('Data transformed'!$A$4,MATCH($A69,'Data transformed'!$A$5:$A$185,0),MATCH(BB$4,'Data transformed'!$4:$4,0)-1)), MIN(MAX(OFFSET('Data transformed'!$A$4,MATCH($A69,'Data transformed'!$A$5:$A$185,0),MATCH(BB$4,'Data transformed'!$4:$4,0)-1),$M69),$N69),"NA"))</f>
        <v>-1120</v>
      </c>
      <c r="BC69" s="103" t="n">
        <f aca="true">IF($J69="","",IF(ISNUMBER(OFFSET('Data transformed'!$A$4,MATCH($A69,'Data transformed'!$A$5:$A$185,0),MATCH(BC$4,'Data transformed'!$4:$4,0)-1)), MIN(MAX(OFFSET('Data transformed'!$A$4,MATCH($A69,'Data transformed'!$A$5:$A$185,0),MATCH(BC$4,'Data transformed'!$4:$4,0)-1),$M69),$N69),"NA"))</f>
        <v>-550</v>
      </c>
      <c r="BD69" s="103" t="n">
        <f aca="true">IF($J69="","",IF(ISNUMBER(OFFSET('Data transformed'!$A$4,MATCH($A69,'Data transformed'!$A$5:$A$185,0),MATCH(BD$4,'Data transformed'!$4:$4,0)-1)), MIN(MAX(OFFSET('Data transformed'!$A$4,MATCH($A69,'Data transformed'!$A$5:$A$185,0),MATCH(BD$4,'Data transformed'!$4:$4,0)-1),$M69),$N69),"NA"))</f>
        <v>-360</v>
      </c>
      <c r="BE69" s="103" t="n">
        <f aca="true">IF($J69="","",IF(ISNUMBER(OFFSET('Data transformed'!$A$4,MATCH($A69,'Data transformed'!$A$5:$A$185,0),MATCH(BE$4,'Data transformed'!$4:$4,0)-1)), MIN(MAX(OFFSET('Data transformed'!$A$4,MATCH($A69,'Data transformed'!$A$5:$A$185,0),MATCH(BE$4,'Data transformed'!$4:$4,0)-1),$M69),$N69),"NA"))</f>
        <v>-465</v>
      </c>
      <c r="BF69" s="103" t="n">
        <f aca="true">IF($J69="","",IF(ISNUMBER(OFFSET('Data transformed'!$A$4,MATCH($A69,'Data transformed'!$A$5:$A$185,0),MATCH(BF$4,'Data transformed'!$4:$4,0)-1)), MIN(MAX(OFFSET('Data transformed'!$A$4,MATCH($A69,'Data transformed'!$A$5:$A$185,0),MATCH(BF$4,'Data transformed'!$4:$4,0)-1),$M69),$N69),"NA"))</f>
        <v>-290</v>
      </c>
      <c r="BG69" s="103" t="n">
        <f aca="true">IF($J69="","",IF(ISNUMBER(OFFSET('Data transformed'!$A$4,MATCH($A69,'Data transformed'!$A$5:$A$185,0),MATCH(BG$4,'Data transformed'!$4:$4,0)-1)), MIN(MAX(OFFSET('Data transformed'!$A$4,MATCH($A69,'Data transformed'!$A$5:$A$185,0),MATCH(BG$4,'Data transformed'!$4:$4,0)-1),$M69),$N69),"NA"))</f>
        <v>-721</v>
      </c>
      <c r="BH69" s="103" t="n">
        <f aca="true">IF($J69="","",IF(ISNUMBER(OFFSET('Data transformed'!$A$4,MATCH($A69,'Data transformed'!$A$5:$A$185,0),MATCH(BH$4,'Data transformed'!$4:$4,0)-1)), MIN(MAX(OFFSET('Data transformed'!$A$4,MATCH($A69,'Data transformed'!$A$5:$A$185,0),MATCH(BH$4,'Data transformed'!$4:$4,0)-1),$M69),$N69),"NA"))</f>
        <v>-341</v>
      </c>
      <c r="BI69" s="103" t="n">
        <f aca="true">IF($J69="","",IF(ISNUMBER(OFFSET('Data transformed'!$A$4,MATCH($A69,'Data transformed'!$A$5:$A$185,0),MATCH(BI$4,'Data transformed'!$4:$4,0)-1)), MIN(MAX(OFFSET('Data transformed'!$A$4,MATCH($A69,'Data transformed'!$A$5:$A$185,0),MATCH(BI$4,'Data transformed'!$4:$4,0)-1),$M69),$N69),"NA"))</f>
        <v>-620</v>
      </c>
      <c r="BJ69" s="103" t="n">
        <f aca="true">IF($J69="","",IF(ISNUMBER(OFFSET('Data transformed'!$A$4,MATCH($A69,'Data transformed'!$A$5:$A$185,0),MATCH(BJ$4,'Data transformed'!$4:$4,0)-1)), MIN(MAX(OFFSET('Data transformed'!$A$4,MATCH($A69,'Data transformed'!$A$5:$A$185,0),MATCH(BJ$4,'Data transformed'!$4:$4,0)-1),$M69),$N69),"NA"))</f>
        <v>-505</v>
      </c>
      <c r="BK69" s="103" t="n">
        <f aca="true">IF($J69="","",IF(ISNUMBER(OFFSET('Data transformed'!$A$4,MATCH($A69,'Data transformed'!$A$5:$A$185,0),MATCH(BK$4,'Data transformed'!$4:$4,0)-1)), MIN(MAX(OFFSET('Data transformed'!$A$4,MATCH($A69,'Data transformed'!$A$5:$A$185,0),MATCH(BK$4,'Data transformed'!$4:$4,0)-1),$M69),$N69),"NA"))</f>
        <v>-1160</v>
      </c>
      <c r="BL69" s="103" t="n">
        <f aca="true">IF($J69="","",IF(ISNUMBER(OFFSET('Data transformed'!$A$4,MATCH($A69,'Data transformed'!$A$5:$A$185,0),MATCH(BL$4,'Data transformed'!$4:$4,0)-1)), MIN(MAX(OFFSET('Data transformed'!$A$4,MATCH($A69,'Data transformed'!$A$5:$A$185,0),MATCH(BL$4,'Data transformed'!$4:$4,0)-1),$M69),$N69),"NA"))</f>
        <v>-950</v>
      </c>
      <c r="BM69" s="103" t="n">
        <f aca="true">IF($J69="","",IF(ISNUMBER(OFFSET('Data transformed'!$A$4,MATCH($A69,'Data transformed'!$A$5:$A$185,0),MATCH(BM$4,'Data transformed'!$4:$4,0)-1)), MIN(MAX(OFFSET('Data transformed'!$A$4,MATCH($A69,'Data transformed'!$A$5:$A$185,0),MATCH(BM$4,'Data transformed'!$4:$4,0)-1),$M69),$N69),"NA"))</f>
        <v>-490</v>
      </c>
      <c r="BN69" s="103" t="n">
        <f aca="true">IF($J69="","",IF(ISNUMBER(OFFSET('Data transformed'!$A$4,MATCH($A69,'Data transformed'!$A$5:$A$185,0),MATCH(BN$4,'Data transformed'!$4:$4,0)-1)), MIN(MAX(OFFSET('Data transformed'!$A$4,MATCH($A69,'Data transformed'!$A$5:$A$185,0),MATCH(BN$4,'Data transformed'!$4:$4,0)-1),$M69),$N69),"NA"))</f>
        <v>-425</v>
      </c>
      <c r="BO69" s="103" t="n">
        <f aca="true">IF($J69="","",IF(ISNUMBER(OFFSET('Data transformed'!$A$4,MATCH($A69,'Data transformed'!$A$5:$A$185,0),MATCH(BO$4,'Data transformed'!$4:$4,0)-1)), MIN(MAX(OFFSET('Data transformed'!$A$4,MATCH($A69,'Data transformed'!$A$5:$A$185,0),MATCH(BO$4,'Data transformed'!$4:$4,0)-1),$M69),$N69),"NA"))</f>
        <v>-460</v>
      </c>
      <c r="BP69" s="103" t="n">
        <f aca="true">IF($J69="","",IF(ISNUMBER(OFFSET('Data transformed'!$A$4,MATCH($A69,'Data transformed'!$A$5:$A$185,0),MATCH(BP$4,'Data transformed'!$4:$4,0)-1)), MIN(MAX(OFFSET('Data transformed'!$A$4,MATCH($A69,'Data transformed'!$A$5:$A$185,0),MATCH(BP$4,'Data transformed'!$4:$4,0)-1),$M69),$N69),"NA"))</f>
        <v>-380</v>
      </c>
      <c r="BQ69" s="103" t="n">
        <f aca="true">IF($J69="","",IF(ISNUMBER(OFFSET('Data transformed'!$A$4,MATCH($A69,'Data transformed'!$A$5:$A$185,0),MATCH(BQ$4,'Data transformed'!$4:$4,0)-1)), MIN(MAX(OFFSET('Data transformed'!$A$4,MATCH($A69,'Data transformed'!$A$5:$A$185,0),MATCH(BQ$4,'Data transformed'!$4:$4,0)-1),$M69),$N69),"NA"))</f>
        <v>-399</v>
      </c>
      <c r="BR69" s="103" t="n">
        <f aca="true">IF($J69="","",IF(ISNUMBER(OFFSET('Data transformed'!$A$4,MATCH($A69,'Data transformed'!$A$5:$A$185,0),MATCH(BR$4,'Data transformed'!$4:$4,0)-1)), MIN(MAX(OFFSET('Data transformed'!$A$4,MATCH($A69,'Data transformed'!$A$5:$A$185,0),MATCH(BR$4,'Data transformed'!$4:$4,0)-1),$M69),$N69),"NA"))</f>
        <v>-514</v>
      </c>
      <c r="BS69" s="103" t="n">
        <f aca="true">IF($J69="","",IF(ISNUMBER(OFFSET('Data transformed'!$A$4,MATCH($A69,'Data transformed'!$A$5:$A$185,0),MATCH(BS$4,'Data transformed'!$4:$4,0)-1)), MIN(MAX(OFFSET('Data transformed'!$A$4,MATCH($A69,'Data transformed'!$A$5:$A$185,0),MATCH(BS$4,'Data transformed'!$4:$4,0)-1),$M69),$N69),"NA"))</f>
        <v>-400</v>
      </c>
      <c r="BT69" s="103" t="n">
        <f aca="true">IF($J69="","",IF(ISNUMBER(OFFSET('Data transformed'!$A$4,MATCH($A69,'Data transformed'!$A$5:$A$185,0),MATCH(BT$4,'Data transformed'!$4:$4,0)-1)), MIN(MAX(OFFSET('Data transformed'!$A$4,MATCH($A69,'Data transformed'!$A$5:$A$185,0),MATCH(BT$4,'Data transformed'!$4:$4,0)-1),$M69),$N69),"NA"))</f>
        <v>-216</v>
      </c>
      <c r="BU69" s="103" t="n">
        <f aca="true">IF($J69="","",IF(ISNUMBER(OFFSET('Data transformed'!$A$4,MATCH($A69,'Data transformed'!$A$5:$A$185,0),MATCH(BU$4,'Data transformed'!$4:$4,0)-1)), MIN(MAX(OFFSET('Data transformed'!$A$4,MATCH($A69,'Data transformed'!$A$5:$A$185,0),MATCH(BU$4,'Data transformed'!$4:$4,0)-1),$M69),$N69),"NA"))</f>
        <v>-1071</v>
      </c>
      <c r="BV69" s="103" t="n">
        <f aca="true">IF($J69="","",IF(ISNUMBER(OFFSET('Data transformed'!$A$4,MATCH($A69,'Data transformed'!$A$5:$A$185,0),MATCH(BV$4,'Data transformed'!$4:$4,0)-1)), MIN(MAX(OFFSET('Data transformed'!$A$4,MATCH($A69,'Data transformed'!$A$5:$A$185,0),MATCH(BV$4,'Data transformed'!$4:$4,0)-1),$M69),$N69),"NA"))</f>
        <v>-790</v>
      </c>
      <c r="BW69" s="103" t="n">
        <f aca="true">IF($J69="","",IF(ISNUMBER(OFFSET('Data transformed'!$A$4,MATCH($A69,'Data transformed'!$A$5:$A$185,0),MATCH(BW$4,'Data transformed'!$4:$4,0)-1)), MIN(MAX(OFFSET('Data transformed'!$A$4,MATCH($A69,'Data transformed'!$A$5:$A$185,0),MATCH(BW$4,'Data transformed'!$4:$4,0)-1),$M69),$N69),"NA"))</f>
        <v>-478</v>
      </c>
      <c r="BX69" s="103" t="n">
        <f aca="true">IF($J69="","",IF(ISNUMBER(OFFSET('Data transformed'!$A$4,MATCH($A69,'Data transformed'!$A$5:$A$185,0),MATCH(BX$4,'Data transformed'!$4:$4,0)-1)), MIN(MAX(OFFSET('Data transformed'!$A$4,MATCH($A69,'Data transformed'!$A$5:$A$185,0),MATCH(BX$4,'Data transformed'!$4:$4,0)-1),$M69),$N69),"NA"))</f>
        <v>-962</v>
      </c>
      <c r="BY69" s="103" t="n">
        <f aca="true">IF($J69="","",IF(ISNUMBER(OFFSET('Data transformed'!$A$4,MATCH($A69,'Data transformed'!$A$5:$A$185,0),MATCH(BY$4,'Data transformed'!$4:$4,0)-1)), MIN(MAX(OFFSET('Data transformed'!$A$4,MATCH($A69,'Data transformed'!$A$5:$A$185,0),MATCH(BY$4,'Data transformed'!$4:$4,0)-1),$M69),$N69),"NA"))</f>
        <v>-591</v>
      </c>
      <c r="BZ69" s="103" t="n">
        <f aca="true">IF($J69="","",IF(ISNUMBER(OFFSET('Data transformed'!$A$4,MATCH($A69,'Data transformed'!$A$5:$A$185,0),MATCH(BZ$4,'Data transformed'!$4:$4,0)-1)), MIN(MAX(OFFSET('Data transformed'!$A$4,MATCH($A69,'Data transformed'!$A$5:$A$185,0),MATCH(BZ$4,'Data transformed'!$4:$4,0)-1),$M69),$N69),"NA"))</f>
        <v>-685</v>
      </c>
      <c r="CA69" s="103" t="n">
        <f aca="true">IF($J69="","",IF(ISNUMBER(OFFSET('Data transformed'!$A$4,MATCH($A69,'Data transformed'!$A$5:$A$185,0),MATCH(CA$4,'Data transformed'!$4:$4,0)-1)), MIN(MAX(OFFSET('Data transformed'!$A$4,MATCH($A69,'Data transformed'!$A$5:$A$185,0),MATCH(CA$4,'Data transformed'!$4:$4,0)-1),$M69),$N69),"NA"))</f>
        <v>-755</v>
      </c>
      <c r="CB69" s="103" t="n">
        <f aca="true">IF($J69="","",IF(ISNUMBER(OFFSET('Data transformed'!$A$4,MATCH($A69,'Data transformed'!$A$5:$A$185,0),MATCH(CB$4,'Data transformed'!$4:$4,0)-1)), MIN(MAX(OFFSET('Data transformed'!$A$4,MATCH($A69,'Data transformed'!$A$5:$A$185,0),MATCH(CB$4,'Data transformed'!$4:$4,0)-1),$M69),$N69),"NA"))</f>
        <v>-512</v>
      </c>
      <c r="CC69" s="103" t="n">
        <f aca="true">IF($J69="","",IF(ISNUMBER(OFFSET('Data transformed'!$A$4,MATCH($A69,'Data transformed'!$A$5:$A$185,0),MATCH(CC$4,'Data transformed'!$4:$4,0)-1)), MIN(MAX(OFFSET('Data transformed'!$A$4,MATCH($A69,'Data transformed'!$A$5:$A$185,0),MATCH(CC$4,'Data transformed'!$4:$4,0)-1),$M69),$N69),"NA"))</f>
        <v>-337</v>
      </c>
      <c r="CD69" s="103" t="n">
        <f aca="true">IF($J69="","",IF(ISNUMBER(OFFSET('Data transformed'!$A$4,MATCH($A69,'Data transformed'!$A$5:$A$185,0),MATCH(CD$4,'Data transformed'!$4:$4,0)-1)), MIN(MAX(OFFSET('Data transformed'!$A$4,MATCH($A69,'Data transformed'!$A$5:$A$185,0),MATCH(CD$4,'Data transformed'!$4:$4,0)-1),$M69),$N69),"NA"))</f>
        <v>-230</v>
      </c>
      <c r="CE69" s="103" t="n">
        <f aca="true">IF($J69="","",IF(ISNUMBER(OFFSET('Data transformed'!$A$4,MATCH($A69,'Data transformed'!$A$5:$A$185,0),MATCH(CE$4,'Data transformed'!$4:$4,0)-1)), MIN(MAX(OFFSET('Data transformed'!$A$4,MATCH($A69,'Data transformed'!$A$5:$A$185,0),MATCH(CE$4,'Data transformed'!$4:$4,0)-1),$M69),$N69),"NA"))</f>
        <v>-810</v>
      </c>
      <c r="CF69" s="103" t="n">
        <f aca="true">IF($J69="","",IF(ISNUMBER(OFFSET('Data transformed'!$A$4,MATCH($A69,'Data transformed'!$A$5:$A$185,0),MATCH(CF$4,'Data transformed'!$4:$4,0)-1)), MIN(MAX(OFFSET('Data transformed'!$A$4,MATCH($A69,'Data transformed'!$A$5:$A$185,0),MATCH(CF$4,'Data transformed'!$4:$4,0)-1),$M69),$N69),"NA"))</f>
        <v>-650</v>
      </c>
      <c r="CG69" s="103" t="n">
        <f aca="true">IF($J69="","",IF(ISNUMBER(OFFSET('Data transformed'!$A$4,MATCH($A69,'Data transformed'!$A$5:$A$185,0),MATCH(CG$4,'Data transformed'!$4:$4,0)-1)), MIN(MAX(OFFSET('Data transformed'!$A$4,MATCH($A69,'Data transformed'!$A$5:$A$185,0),MATCH(CG$4,'Data transformed'!$4:$4,0)-1),$M69),$N69),"NA"))</f>
        <v>-164</v>
      </c>
      <c r="CH69" s="103" t="n">
        <f aca="true">IF($J69="","",IF(ISNUMBER(OFFSET('Data transformed'!$A$4,MATCH($A69,'Data transformed'!$A$5:$A$185,0),MATCH(CH$4,'Data transformed'!$4:$4,0)-1)), MIN(MAX(OFFSET('Data transformed'!$A$4,MATCH($A69,'Data transformed'!$A$5:$A$185,0),MATCH(CH$4,'Data transformed'!$4:$4,0)-1),$M69),$N69),"NA"))</f>
        <v>-622</v>
      </c>
      <c r="CI69" s="103" t="n">
        <f aca="true">IF($J69="","",IF(ISNUMBER(OFFSET('Data transformed'!$A$4,MATCH($A69,'Data transformed'!$A$5:$A$185,0),MATCH(CI$4,'Data transformed'!$4:$4,0)-1)), MIN(MAX(OFFSET('Data transformed'!$A$4,MATCH($A69,'Data transformed'!$A$5:$A$185,0),MATCH(CI$4,'Data transformed'!$4:$4,0)-1),$M69),$N69),"NA"))</f>
        <v>-1216.25</v>
      </c>
      <c r="CJ69" s="103" t="n">
        <f aca="true">IF($J69="","",IF(ISNUMBER(OFFSET('Data transformed'!$A$4,MATCH($A69,'Data transformed'!$A$5:$A$185,0),MATCH(CJ$4,'Data transformed'!$4:$4,0)-1)), MIN(MAX(OFFSET('Data transformed'!$A$4,MATCH($A69,'Data transformed'!$A$5:$A$185,0),MATCH(CJ$4,'Data transformed'!$4:$4,0)-1),$M69),$N69),"NA"))</f>
        <v>-1160</v>
      </c>
      <c r="CK69" s="103" t="n">
        <f aca="true">IF($J69="","",IF(ISNUMBER(OFFSET('Data transformed'!$A$4,MATCH($A69,'Data transformed'!$A$5:$A$185,0),MATCH(CK$4,'Data transformed'!$4:$4,0)-1)), MIN(MAX(OFFSET('Data transformed'!$A$4,MATCH($A69,'Data transformed'!$A$5:$A$185,0),MATCH(CK$4,'Data transformed'!$4:$4,0)-1),$M69),$N69),"NA"))</f>
        <v>-483</v>
      </c>
      <c r="CL69" s="103" t="n">
        <f aca="true">IF($J69="","",IF(ISNUMBER(OFFSET('Data transformed'!$A$4,MATCH($A69,'Data transformed'!$A$5:$A$185,0),MATCH(CL$4,'Data transformed'!$4:$4,0)-1)), MIN(MAX(OFFSET('Data transformed'!$A$4,MATCH($A69,'Data transformed'!$A$5:$A$185,0),MATCH(CL$4,'Data transformed'!$4:$4,0)-1),$M69),$N69),"NA"))</f>
        <v>-743</v>
      </c>
      <c r="CM69" s="103" t="n">
        <f aca="true">IF($J69="","",IF(ISNUMBER(OFFSET('Data transformed'!$A$4,MATCH($A69,'Data transformed'!$A$5:$A$185,0),MATCH(CM$4,'Data transformed'!$4:$4,0)-1)), MIN(MAX(OFFSET('Data transformed'!$A$4,MATCH($A69,'Data transformed'!$A$5:$A$185,0),MATCH(CM$4,'Data transformed'!$4:$4,0)-1),$M69),$N69),"NA"))</f>
        <v>-488</v>
      </c>
      <c r="CN69" s="103" t="n">
        <f aca="true">IF($J69="","",IF(ISNUMBER(OFFSET('Data transformed'!$A$4,MATCH($A69,'Data transformed'!$A$5:$A$185,0),MATCH(CN$4,'Data transformed'!$4:$4,0)-1)), MIN(MAX(OFFSET('Data transformed'!$A$4,MATCH($A69,'Data transformed'!$A$5:$A$185,0),MATCH(CN$4,'Data transformed'!$4:$4,0)-1),$M69),$N69),"NA"))</f>
        <v>-430</v>
      </c>
      <c r="CO69" s="103" t="n">
        <f aca="true">IF($J69="","",IF(ISNUMBER(OFFSET('Data transformed'!$A$4,MATCH($A69,'Data transformed'!$A$5:$A$185,0),MATCH(CO$4,'Data transformed'!$4:$4,0)-1)), MIN(MAX(OFFSET('Data transformed'!$A$4,MATCH($A69,'Data transformed'!$A$5:$A$185,0),MATCH(CO$4,'Data transformed'!$4:$4,0)-1),$M69),$N69),"NA"))</f>
        <v>-623</v>
      </c>
      <c r="CP69" s="103" t="n">
        <f aca="true">IF($J69="","",IF(ISNUMBER(OFFSET('Data transformed'!$A$4,MATCH($A69,'Data transformed'!$A$5:$A$185,0),MATCH(CP$4,'Data transformed'!$4:$4,0)-1)), MIN(MAX(OFFSET('Data transformed'!$A$4,MATCH($A69,'Data transformed'!$A$5:$A$185,0),MATCH(CP$4,'Data transformed'!$4:$4,0)-1),$M69),$N69),"NA"))</f>
        <v>-725</v>
      </c>
      <c r="CQ69" s="103" t="n">
        <f aca="true">IF($J69="","",IF(ISNUMBER(OFFSET('Data transformed'!$A$4,MATCH($A69,'Data transformed'!$A$5:$A$185,0),MATCH(CQ$4,'Data transformed'!$4:$4,0)-1)), MIN(MAX(OFFSET('Data transformed'!$A$4,MATCH($A69,'Data transformed'!$A$5:$A$185,0),MATCH(CQ$4,'Data transformed'!$4:$4,0)-1),$M69),$N69),"NA"))</f>
        <v>-444</v>
      </c>
      <c r="CR69" s="103" t="n">
        <f aca="true">IF($J69="","",IF(ISNUMBER(OFFSET('Data transformed'!$A$4,MATCH($A69,'Data transformed'!$A$5:$A$185,0),MATCH(CR$4,'Data transformed'!$4:$4,0)-1)), MIN(MAX(OFFSET('Data transformed'!$A$4,MATCH($A69,'Data transformed'!$A$5:$A$185,0),MATCH(CR$4,'Data transformed'!$4:$4,0)-1),$M69),$N69),"NA"))</f>
        <v>-400</v>
      </c>
      <c r="CS69" s="103" t="n">
        <f aca="true">IF($J69="","",IF(ISNUMBER(OFFSET('Data transformed'!$A$4,MATCH($A69,'Data transformed'!$A$5:$A$185,0),MATCH(CS$4,'Data transformed'!$4:$4,0)-1)), MIN(MAX(OFFSET('Data transformed'!$A$4,MATCH($A69,'Data transformed'!$A$5:$A$185,0),MATCH(CS$4,'Data transformed'!$4:$4,0)-1),$M69),$N69),"NA"))</f>
        <v>-645</v>
      </c>
      <c r="CT69" s="103" t="n">
        <f aca="true">IF($J69="","",IF(ISNUMBER(OFFSET('Data transformed'!$A$4,MATCH($A69,'Data transformed'!$A$5:$A$185,0),MATCH(CT$4,'Data transformed'!$4:$4,0)-1)), MIN(MAX(OFFSET('Data transformed'!$A$4,MATCH($A69,'Data transformed'!$A$5:$A$185,0),MATCH(CT$4,'Data transformed'!$4:$4,0)-1),$M69),$N69),"NA"))</f>
        <v>-611</v>
      </c>
      <c r="CU69" s="103" t="n">
        <f aca="true">IF($J69="","",IF(ISNUMBER(OFFSET('Data transformed'!$A$4,MATCH($A69,'Data transformed'!$A$5:$A$185,0),MATCH(CU$4,'Data transformed'!$4:$4,0)-1)), MIN(MAX(OFFSET('Data transformed'!$A$4,MATCH($A69,'Data transformed'!$A$5:$A$185,0),MATCH(CU$4,'Data transformed'!$4:$4,0)-1),$M69),$N69),"NA"))</f>
        <v>-410</v>
      </c>
    </row>
    <row r="70" s="103" customFormat="true" ht="15.5" hidden="false" customHeight="false" outlineLevel="0" collapsed="false">
      <c r="A70" s="107" t="n">
        <v>2330</v>
      </c>
      <c r="B70" s="107" t="n">
        <v>3</v>
      </c>
      <c r="C70" s="103" t="str">
        <f aca="true">IF(ISBLANK(OFFSET('Raw Data'!$A$3,MATCH($A70,'Raw Data'!$B$4:$B$185,0),MATCH(C$4,'Raw Data'!$3:$3,0)-1)),"",OFFSET('Raw Data'!$A$3,MATCH($A70,'Raw Data'!$B$4:$B$185,0),MATCH(C$4,'Raw Data'!$3:$3,0)-1))</f>
        <v>Facilitation of Justice</v>
      </c>
      <c r="D70" s="103" t="str">
        <f aca="true">IF(ISBLANK(OFFSET('Raw Data'!$A$3,MATCH($A70,'Raw Data'!$B$4:$B$185,0),MATCH(D$4,'Raw Data'!$3:$3,0)-1)),"",OFFSET('Raw Data'!$A$3,MATCH($A70,'Raw Data'!$B$4:$B$185,0),MATCH(D$4,'Raw Data'!$3:$3,0)-1))</f>
        <v/>
      </c>
      <c r="E70" s="103" t="str">
        <f aca="true">IF(ISBLANK(OFFSET('Raw Data'!$A$3,MATCH($A70,'Raw Data'!$B$4:$B$185,0),MATCH(E$4,'Raw Data'!$3:$3,0)-1)),"",OFFSET('Raw Data'!$A$3,MATCH($A70,'Raw Data'!$B$4:$B$185,0),MATCH(E$4,'Raw Data'!$3:$3,0)-1))</f>
        <v/>
      </c>
      <c r="J70" s="103" t="e">
        <f aca="true" t="array" ref="J70:J70">IFERROR(_xlfn.QUARTILE.INC(IF(ISNUMBER(OFFSET('Data transformed'!$N$4,MATCH('outliers treatment'!$A70,'Data transformed'!$A$5:$A$185),1,1,COUNTA('Data transformed'!$O$4:$CX$4))),OFFSET('Data transformed'!$N$4,MATCH('outliers treatment'!$A70,'Data transformed'!$A$5:$A$185),1,1,COUNTA('Data transformed'!$O$4:$CX$4))),1),"")</f>
        <v>#N/A</v>
      </c>
      <c r="K70" s="103" t="e">
        <f aca="true" t="array" ref="K70:K70">IFERROR(_xlfn.QUARTILE.INC(IF(ISNUMBER(OFFSET('Data transformed'!$N$4,MATCH('outliers treatment'!$A70,'Data transformed'!$A$5:$A$185),1,1,COUNTA('Data transformed'!$O$4:$CX$4))),OFFSET('Data transformed'!$N$4,MATCH('outliers treatment'!$A70,'Data transformed'!$A$5:$A$185),1,1,COUNTA('Data transformed'!$O$4:$CX$4))),3),"")</f>
        <v>#N/A</v>
      </c>
      <c r="L70" s="103" t="str">
        <f aca="false">IFERROR(K70-J70,"")</f>
        <v/>
      </c>
      <c r="P70" s="105" t="str">
        <f aca="false" t="array" ref="P70:P70">IFERROR(SKEW(IF(ISNUMBER(T70:CU70),T70:CU70,"")),"")</f>
        <v/>
      </c>
      <c r="Q70" s="103" t="n">
        <f aca="true">IF(ISBLANK(OFFSET('Data above threshold'!$A$4,MATCH('Data above threshold'!$A69,'Data above threshold'!$A$5:$A$185,0),MATCH('Data above threshold'!N$4,'Data above threshold'!$4:$4,0)-1)),1,OFFSET('Data above threshold'!$A$4,MATCH('Data above threshold'!$A69,'Data above threshold'!$A$5:$A$185,0),MATCH('Data above threshold'!N$4,'Data above threshold'!$4:$4,0)-1))</f>
        <v>1</v>
      </c>
      <c r="R70" s="103" t="e">
        <f aca="false">IF($J70="","",COUNTIF(T70:CU70,M70)+ COUNTIF(T70:CQ70,N70))</f>
        <v>#N/A</v>
      </c>
      <c r="S70" s="106" t="str">
        <f aca="false" t="array" ref="S70:S70">IF(B70&lt;4,"",1-IFERROR(SUM(ISNUMBER(T70:CU70)*(1-$T$3:$CU$3))/COUNTIF($T$3:$CU$3,0),0))</f>
        <v/>
      </c>
      <c r="T70" s="103" t="str">
        <f aca="true">IF($J70="","",IF(ISNUMBER(OFFSET('Data transformed'!$A$4,MATCH($A70,'Data transformed'!$A$5:$A$185,0),MATCH(T$4,'Data transformed'!$4:$4,0)-1)), MIN(MAX(OFFSET('Data transformed'!$A$4,MATCH($A70,'Data transformed'!$A$5:$A$185,0),MATCH(T$4,'Data transformed'!$4:$4,0)-1),$M70),$N70),"NA"))</f>
        <v>NA</v>
      </c>
      <c r="U70" s="103" t="str">
        <f aca="true">IF($J70="","",IF(ISNUMBER(OFFSET('Data transformed'!$A$4,MATCH($A70,'Data transformed'!$A$5:$A$185,0),MATCH(U$4,'Data transformed'!$4:$4,0)-1)), MIN(MAX(OFFSET('Data transformed'!$A$4,MATCH($A70,'Data transformed'!$A$5:$A$185,0),MATCH(U$4,'Data transformed'!$4:$4,0)-1),$M70),$N70),"NA"))</f>
        <v>NA</v>
      </c>
      <c r="V70" s="103" t="str">
        <f aca="true">IF($J70="","",IF(ISNUMBER(OFFSET('Data transformed'!$A$4,MATCH($A70,'Data transformed'!$A$5:$A$185,0),MATCH(V$4,'Data transformed'!$4:$4,0)-1)), MIN(MAX(OFFSET('Data transformed'!$A$4,MATCH($A70,'Data transformed'!$A$5:$A$185,0),MATCH(V$4,'Data transformed'!$4:$4,0)-1),$M70),$N70),"NA"))</f>
        <v>NA</v>
      </c>
      <c r="W70" s="103" t="str">
        <f aca="true">IF($J70="","",IF(ISNUMBER(OFFSET('Data transformed'!$A$4,MATCH($A70,'Data transformed'!$A$5:$A$185,0),MATCH(W$4,'Data transformed'!$4:$4,0)-1)), MIN(MAX(OFFSET('Data transformed'!$A$4,MATCH($A70,'Data transformed'!$A$5:$A$185,0),MATCH(W$4,'Data transformed'!$4:$4,0)-1),$M70),$N70),"NA"))</f>
        <v>NA</v>
      </c>
      <c r="X70" s="103" t="str">
        <f aca="true">IF($J70="","",IF(ISNUMBER(OFFSET('Data transformed'!$A$4,MATCH($A70,'Data transformed'!$A$5:$A$185,0),MATCH(X$4,'Data transformed'!$4:$4,0)-1)), MIN(MAX(OFFSET('Data transformed'!$A$4,MATCH($A70,'Data transformed'!$A$5:$A$185,0),MATCH(X$4,'Data transformed'!$4:$4,0)-1),$M70),$N70),"NA"))</f>
        <v>NA</v>
      </c>
      <c r="Y70" s="103" t="str">
        <f aca="true">IF($J70="","",IF(ISNUMBER(OFFSET('Data transformed'!$A$4,MATCH($A70,'Data transformed'!$A$5:$A$185,0),MATCH(Y$4,'Data transformed'!$4:$4,0)-1)), MIN(MAX(OFFSET('Data transformed'!$A$4,MATCH($A70,'Data transformed'!$A$5:$A$185,0),MATCH(Y$4,'Data transformed'!$4:$4,0)-1),$M70),$N70),"NA"))</f>
        <v>NA</v>
      </c>
      <c r="Z70" s="103" t="str">
        <f aca="true">IF($J70="","",IF(ISNUMBER(OFFSET('Data transformed'!$A$4,MATCH($A70,'Data transformed'!$A$5:$A$185,0),MATCH(Z$4,'Data transformed'!$4:$4,0)-1)), MIN(MAX(OFFSET('Data transformed'!$A$4,MATCH($A70,'Data transformed'!$A$5:$A$185,0),MATCH(Z$4,'Data transformed'!$4:$4,0)-1),$M70),$N70),"NA"))</f>
        <v>NA</v>
      </c>
      <c r="AA70" s="103" t="str">
        <f aca="true">IF($J70="","",IF(ISNUMBER(OFFSET('Data transformed'!$A$4,MATCH($A70,'Data transformed'!$A$5:$A$185,0),MATCH(AA$4,'Data transformed'!$4:$4,0)-1)), MIN(MAX(OFFSET('Data transformed'!$A$4,MATCH($A70,'Data transformed'!$A$5:$A$185,0),MATCH(AA$4,'Data transformed'!$4:$4,0)-1),$M70),$N70),"NA"))</f>
        <v>NA</v>
      </c>
      <c r="AB70" s="103" t="str">
        <f aca="true">IF($J70="","",IF(ISNUMBER(OFFSET('Data transformed'!$A$4,MATCH($A70,'Data transformed'!$A$5:$A$185,0),MATCH(AB$4,'Data transformed'!$4:$4,0)-1)), MIN(MAX(OFFSET('Data transformed'!$A$4,MATCH($A70,'Data transformed'!$A$5:$A$185,0),MATCH(AB$4,'Data transformed'!$4:$4,0)-1),$M70),$N70),"NA"))</f>
        <v>NA</v>
      </c>
      <c r="AC70" s="103" t="str">
        <f aca="true">IF($J70="","",IF(ISNUMBER(OFFSET('Data transformed'!$A$4,MATCH($A70,'Data transformed'!$A$5:$A$185,0),MATCH(AC$4,'Data transformed'!$4:$4,0)-1)), MIN(MAX(OFFSET('Data transformed'!$A$4,MATCH($A70,'Data transformed'!$A$5:$A$185,0),MATCH(AC$4,'Data transformed'!$4:$4,0)-1),$M70),$N70),"NA"))</f>
        <v>NA</v>
      </c>
      <c r="AD70" s="103" t="str">
        <f aca="true">IF($J70="","",IF(ISNUMBER(OFFSET('Data transformed'!$A$4,MATCH($A70,'Data transformed'!$A$5:$A$185,0),MATCH(AD$4,'Data transformed'!$4:$4,0)-1)), MIN(MAX(OFFSET('Data transformed'!$A$4,MATCH($A70,'Data transformed'!$A$5:$A$185,0),MATCH(AD$4,'Data transformed'!$4:$4,0)-1),$M70),$N70),"NA"))</f>
        <v>NA</v>
      </c>
      <c r="AE70" s="103" t="str">
        <f aca="true">IF($J70="","",IF(ISNUMBER(OFFSET('Data transformed'!$A$4,MATCH($A70,'Data transformed'!$A$5:$A$185,0),MATCH(AE$4,'Data transformed'!$4:$4,0)-1)), MIN(MAX(OFFSET('Data transformed'!$A$4,MATCH($A70,'Data transformed'!$A$5:$A$185,0),MATCH(AE$4,'Data transformed'!$4:$4,0)-1),$M70),$N70),"NA"))</f>
        <v>NA</v>
      </c>
      <c r="AF70" s="103" t="str">
        <f aca="true">IF($J70="","",IF(ISNUMBER(OFFSET('Data transformed'!$A$4,MATCH($A70,'Data transformed'!$A$5:$A$185,0),MATCH(AF$4,'Data transformed'!$4:$4,0)-1)), MIN(MAX(OFFSET('Data transformed'!$A$4,MATCH($A70,'Data transformed'!$A$5:$A$185,0),MATCH(AF$4,'Data transformed'!$4:$4,0)-1),$M70),$N70),"NA"))</f>
        <v>NA</v>
      </c>
      <c r="AG70" s="103" t="str">
        <f aca="true">IF($J70="","",IF(ISNUMBER(OFFSET('Data transformed'!$A$4,MATCH($A70,'Data transformed'!$A$5:$A$185,0),MATCH(AG$4,'Data transformed'!$4:$4,0)-1)), MIN(MAX(OFFSET('Data transformed'!$A$4,MATCH($A70,'Data transformed'!$A$5:$A$185,0),MATCH(AG$4,'Data transformed'!$4:$4,0)-1),$M70),$N70),"NA"))</f>
        <v>NA</v>
      </c>
      <c r="AH70" s="103" t="str">
        <f aca="true">IF($J70="","",IF(ISNUMBER(OFFSET('Data transformed'!$A$4,MATCH($A70,'Data transformed'!$A$5:$A$185,0),MATCH(AH$4,'Data transformed'!$4:$4,0)-1)), MIN(MAX(OFFSET('Data transformed'!$A$4,MATCH($A70,'Data transformed'!$A$5:$A$185,0),MATCH(AH$4,'Data transformed'!$4:$4,0)-1),$M70),$N70),"NA"))</f>
        <v>NA</v>
      </c>
      <c r="AI70" s="103" t="str">
        <f aca="true">IF($J70="","",IF(ISNUMBER(OFFSET('Data transformed'!$A$4,MATCH($A70,'Data transformed'!$A$5:$A$185,0),MATCH(AI$4,'Data transformed'!$4:$4,0)-1)), MIN(MAX(OFFSET('Data transformed'!$A$4,MATCH($A70,'Data transformed'!$A$5:$A$185,0),MATCH(AI$4,'Data transformed'!$4:$4,0)-1),$M70),$N70),"NA"))</f>
        <v>NA</v>
      </c>
      <c r="AJ70" s="103" t="str">
        <f aca="true">IF($J70="","",IF(ISNUMBER(OFFSET('Data transformed'!$A$4,MATCH($A70,'Data transformed'!$A$5:$A$185,0),MATCH(AJ$4,'Data transformed'!$4:$4,0)-1)), MIN(MAX(OFFSET('Data transformed'!$A$4,MATCH($A70,'Data transformed'!$A$5:$A$185,0),MATCH(AJ$4,'Data transformed'!$4:$4,0)-1),$M70),$N70),"NA"))</f>
        <v>NA</v>
      </c>
      <c r="AK70" s="103" t="str">
        <f aca="true">IF($J70="","",IF(ISNUMBER(OFFSET('Data transformed'!$A$4,MATCH($A70,'Data transformed'!$A$5:$A$185,0),MATCH(AK$4,'Data transformed'!$4:$4,0)-1)), MIN(MAX(OFFSET('Data transformed'!$A$4,MATCH($A70,'Data transformed'!$A$5:$A$185,0),MATCH(AK$4,'Data transformed'!$4:$4,0)-1),$M70),$N70),"NA"))</f>
        <v>NA</v>
      </c>
      <c r="AL70" s="103" t="str">
        <f aca="true">IF($J70="","",IF(ISNUMBER(OFFSET('Data transformed'!$A$4,MATCH($A70,'Data transformed'!$A$5:$A$185,0),MATCH(AL$4,'Data transformed'!$4:$4,0)-1)), MIN(MAX(OFFSET('Data transformed'!$A$4,MATCH($A70,'Data transformed'!$A$5:$A$185,0),MATCH(AL$4,'Data transformed'!$4:$4,0)-1),$M70),$N70),"NA"))</f>
        <v>NA</v>
      </c>
      <c r="AM70" s="103" t="str">
        <f aca="true">IF($J70="","",IF(ISNUMBER(OFFSET('Data transformed'!$A$4,MATCH($A70,'Data transformed'!$A$5:$A$185,0),MATCH(AM$4,'Data transformed'!$4:$4,0)-1)), MIN(MAX(OFFSET('Data transformed'!$A$4,MATCH($A70,'Data transformed'!$A$5:$A$185,0),MATCH(AM$4,'Data transformed'!$4:$4,0)-1),$M70),$N70),"NA"))</f>
        <v>NA</v>
      </c>
      <c r="AN70" s="103" t="str">
        <f aca="true">IF($J70="","",IF(ISNUMBER(OFFSET('Data transformed'!$A$4,MATCH($A70,'Data transformed'!$A$5:$A$185,0),MATCH(AN$4,'Data transformed'!$4:$4,0)-1)), MIN(MAX(OFFSET('Data transformed'!$A$4,MATCH($A70,'Data transformed'!$A$5:$A$185,0),MATCH(AN$4,'Data transformed'!$4:$4,0)-1),$M70),$N70),"NA"))</f>
        <v>NA</v>
      </c>
      <c r="AO70" s="103" t="str">
        <f aca="true">IF($J70="","",IF(ISNUMBER(OFFSET('Data transformed'!$A$4,MATCH($A70,'Data transformed'!$A$5:$A$185,0),MATCH(AO$4,'Data transformed'!$4:$4,0)-1)), MIN(MAX(OFFSET('Data transformed'!$A$4,MATCH($A70,'Data transformed'!$A$5:$A$185,0),MATCH(AO$4,'Data transformed'!$4:$4,0)-1),$M70),$N70),"NA"))</f>
        <v>NA</v>
      </c>
      <c r="AP70" s="103" t="str">
        <f aca="true">IF($J70="","",IF(ISNUMBER(OFFSET('Data transformed'!$A$4,MATCH($A70,'Data transformed'!$A$5:$A$185,0),MATCH(AP$4,'Data transformed'!$4:$4,0)-1)), MIN(MAX(OFFSET('Data transformed'!$A$4,MATCH($A70,'Data transformed'!$A$5:$A$185,0),MATCH(AP$4,'Data transformed'!$4:$4,0)-1),$M70),$N70),"NA"))</f>
        <v>NA</v>
      </c>
      <c r="AQ70" s="103" t="str">
        <f aca="true">IF($J70="","",IF(ISNUMBER(OFFSET('Data transformed'!$A$4,MATCH($A70,'Data transformed'!$A$5:$A$185,0),MATCH(AQ$4,'Data transformed'!$4:$4,0)-1)), MIN(MAX(OFFSET('Data transformed'!$A$4,MATCH($A70,'Data transformed'!$A$5:$A$185,0),MATCH(AQ$4,'Data transformed'!$4:$4,0)-1),$M70),$N70),"NA"))</f>
        <v>NA</v>
      </c>
      <c r="AR70" s="103" t="str">
        <f aca="true">IF($J70="","",IF(ISNUMBER(OFFSET('Data transformed'!$A$4,MATCH($A70,'Data transformed'!$A$5:$A$185,0),MATCH(AR$4,'Data transformed'!$4:$4,0)-1)), MIN(MAX(OFFSET('Data transformed'!$A$4,MATCH($A70,'Data transformed'!$A$5:$A$185,0),MATCH(AR$4,'Data transformed'!$4:$4,0)-1),$M70),$N70),"NA"))</f>
        <v>NA</v>
      </c>
      <c r="AS70" s="103" t="str">
        <f aca="true">IF($J70="","",IF(ISNUMBER(OFFSET('Data transformed'!$A$4,MATCH($A70,'Data transformed'!$A$5:$A$185,0),MATCH(AS$4,'Data transformed'!$4:$4,0)-1)), MIN(MAX(OFFSET('Data transformed'!$A$4,MATCH($A70,'Data transformed'!$A$5:$A$185,0),MATCH(AS$4,'Data transformed'!$4:$4,0)-1),$M70),$N70),"NA"))</f>
        <v>NA</v>
      </c>
      <c r="AT70" s="103" t="str">
        <f aca="true">IF($J70="","",IF(ISNUMBER(OFFSET('Data transformed'!$A$4,MATCH($A70,'Data transformed'!$A$5:$A$185,0),MATCH(AT$4,'Data transformed'!$4:$4,0)-1)), MIN(MAX(OFFSET('Data transformed'!$A$4,MATCH($A70,'Data transformed'!$A$5:$A$185,0),MATCH(AT$4,'Data transformed'!$4:$4,0)-1),$M70),$N70),"NA"))</f>
        <v>NA</v>
      </c>
      <c r="AU70" s="103" t="str">
        <f aca="true">IF($J70="","",IF(ISNUMBER(OFFSET('Data transformed'!$A$4,MATCH($A70,'Data transformed'!$A$5:$A$185,0),MATCH(AU$4,'Data transformed'!$4:$4,0)-1)), MIN(MAX(OFFSET('Data transformed'!$A$4,MATCH($A70,'Data transformed'!$A$5:$A$185,0),MATCH(AU$4,'Data transformed'!$4:$4,0)-1),$M70),$N70),"NA"))</f>
        <v>NA</v>
      </c>
      <c r="AV70" s="103" t="str">
        <f aca="true">IF($J70="","",IF(ISNUMBER(OFFSET('Data transformed'!$A$4,MATCH($A70,'Data transformed'!$A$5:$A$185,0),MATCH(AV$4,'Data transformed'!$4:$4,0)-1)), MIN(MAX(OFFSET('Data transformed'!$A$4,MATCH($A70,'Data transformed'!$A$5:$A$185,0),MATCH(AV$4,'Data transformed'!$4:$4,0)-1),$M70),$N70),"NA"))</f>
        <v>NA</v>
      </c>
      <c r="AW70" s="103" t="str">
        <f aca="true">IF($J70="","",IF(ISNUMBER(OFFSET('Data transformed'!$A$4,MATCH($A70,'Data transformed'!$A$5:$A$185,0),MATCH(AW$4,'Data transformed'!$4:$4,0)-1)), MIN(MAX(OFFSET('Data transformed'!$A$4,MATCH($A70,'Data transformed'!$A$5:$A$185,0),MATCH(AW$4,'Data transformed'!$4:$4,0)-1),$M70),$N70),"NA"))</f>
        <v>NA</v>
      </c>
      <c r="AX70" s="103" t="str">
        <f aca="true">IF($J70="","",IF(ISNUMBER(OFFSET('Data transformed'!$A$4,MATCH($A70,'Data transformed'!$A$5:$A$185,0),MATCH(AX$4,'Data transformed'!$4:$4,0)-1)), MIN(MAX(OFFSET('Data transformed'!$A$4,MATCH($A70,'Data transformed'!$A$5:$A$185,0),MATCH(AX$4,'Data transformed'!$4:$4,0)-1),$M70),$N70),"NA"))</f>
        <v>NA</v>
      </c>
      <c r="AY70" s="103" t="str">
        <f aca="true">IF($J70="","",IF(ISNUMBER(OFFSET('Data transformed'!$A$4,MATCH($A70,'Data transformed'!$A$5:$A$185,0),MATCH(AY$4,'Data transformed'!$4:$4,0)-1)), MIN(MAX(OFFSET('Data transformed'!$A$4,MATCH($A70,'Data transformed'!$A$5:$A$185,0),MATCH(AY$4,'Data transformed'!$4:$4,0)-1),$M70),$N70),"NA"))</f>
        <v>NA</v>
      </c>
      <c r="AZ70" s="103" t="str">
        <f aca="true">IF($J70="","",IF(ISNUMBER(OFFSET('Data transformed'!$A$4,MATCH($A70,'Data transformed'!$A$5:$A$185,0),MATCH(AZ$4,'Data transformed'!$4:$4,0)-1)), MIN(MAX(OFFSET('Data transformed'!$A$4,MATCH($A70,'Data transformed'!$A$5:$A$185,0),MATCH(AZ$4,'Data transformed'!$4:$4,0)-1),$M70),$N70),"NA"))</f>
        <v>NA</v>
      </c>
      <c r="BA70" s="103" t="str">
        <f aca="true">IF($J70="","",IF(ISNUMBER(OFFSET('Data transformed'!$A$4,MATCH($A70,'Data transformed'!$A$5:$A$185,0),MATCH(BA$4,'Data transformed'!$4:$4,0)-1)), MIN(MAX(OFFSET('Data transformed'!$A$4,MATCH($A70,'Data transformed'!$A$5:$A$185,0),MATCH(BA$4,'Data transformed'!$4:$4,0)-1),$M70),$N70),"NA"))</f>
        <v>NA</v>
      </c>
      <c r="BB70" s="103" t="str">
        <f aca="true">IF($J70="","",IF(ISNUMBER(OFFSET('Data transformed'!$A$4,MATCH($A70,'Data transformed'!$A$5:$A$185,0),MATCH(BB$4,'Data transformed'!$4:$4,0)-1)), MIN(MAX(OFFSET('Data transformed'!$A$4,MATCH($A70,'Data transformed'!$A$5:$A$185,0),MATCH(BB$4,'Data transformed'!$4:$4,0)-1),$M70),$N70),"NA"))</f>
        <v>NA</v>
      </c>
      <c r="BC70" s="103" t="str">
        <f aca="true">IF($J70="","",IF(ISNUMBER(OFFSET('Data transformed'!$A$4,MATCH($A70,'Data transformed'!$A$5:$A$185,0),MATCH(BC$4,'Data transformed'!$4:$4,0)-1)), MIN(MAX(OFFSET('Data transformed'!$A$4,MATCH($A70,'Data transformed'!$A$5:$A$185,0),MATCH(BC$4,'Data transformed'!$4:$4,0)-1),$M70),$N70),"NA"))</f>
        <v>NA</v>
      </c>
      <c r="BD70" s="103" t="str">
        <f aca="true">IF($J70="","",IF(ISNUMBER(OFFSET('Data transformed'!$A$4,MATCH($A70,'Data transformed'!$A$5:$A$185,0),MATCH(BD$4,'Data transformed'!$4:$4,0)-1)), MIN(MAX(OFFSET('Data transformed'!$A$4,MATCH($A70,'Data transformed'!$A$5:$A$185,0),MATCH(BD$4,'Data transformed'!$4:$4,0)-1),$M70),$N70),"NA"))</f>
        <v>NA</v>
      </c>
      <c r="BE70" s="103" t="str">
        <f aca="true">IF($J70="","",IF(ISNUMBER(OFFSET('Data transformed'!$A$4,MATCH($A70,'Data transformed'!$A$5:$A$185,0),MATCH(BE$4,'Data transformed'!$4:$4,0)-1)), MIN(MAX(OFFSET('Data transformed'!$A$4,MATCH($A70,'Data transformed'!$A$5:$A$185,0),MATCH(BE$4,'Data transformed'!$4:$4,0)-1),$M70),$N70),"NA"))</f>
        <v>NA</v>
      </c>
      <c r="BF70" s="103" t="str">
        <f aca="true">IF($J70="","",IF(ISNUMBER(OFFSET('Data transformed'!$A$4,MATCH($A70,'Data transformed'!$A$5:$A$185,0),MATCH(BF$4,'Data transformed'!$4:$4,0)-1)), MIN(MAX(OFFSET('Data transformed'!$A$4,MATCH($A70,'Data transformed'!$A$5:$A$185,0),MATCH(BF$4,'Data transformed'!$4:$4,0)-1),$M70),$N70),"NA"))</f>
        <v>NA</v>
      </c>
      <c r="BG70" s="103" t="str">
        <f aca="true">IF($J70="","",IF(ISNUMBER(OFFSET('Data transformed'!$A$4,MATCH($A70,'Data transformed'!$A$5:$A$185,0),MATCH(BG$4,'Data transformed'!$4:$4,0)-1)), MIN(MAX(OFFSET('Data transformed'!$A$4,MATCH($A70,'Data transformed'!$A$5:$A$185,0),MATCH(BG$4,'Data transformed'!$4:$4,0)-1),$M70),$N70),"NA"))</f>
        <v>NA</v>
      </c>
      <c r="BH70" s="103" t="str">
        <f aca="true">IF($J70="","",IF(ISNUMBER(OFFSET('Data transformed'!$A$4,MATCH($A70,'Data transformed'!$A$5:$A$185,0),MATCH(BH$4,'Data transformed'!$4:$4,0)-1)), MIN(MAX(OFFSET('Data transformed'!$A$4,MATCH($A70,'Data transformed'!$A$5:$A$185,0),MATCH(BH$4,'Data transformed'!$4:$4,0)-1),$M70),$N70),"NA"))</f>
        <v>NA</v>
      </c>
      <c r="BI70" s="103" t="str">
        <f aca="true">IF($J70="","",IF(ISNUMBER(OFFSET('Data transformed'!$A$4,MATCH($A70,'Data transformed'!$A$5:$A$185,0),MATCH(BI$4,'Data transformed'!$4:$4,0)-1)), MIN(MAX(OFFSET('Data transformed'!$A$4,MATCH($A70,'Data transformed'!$A$5:$A$185,0),MATCH(BI$4,'Data transformed'!$4:$4,0)-1),$M70),$N70),"NA"))</f>
        <v>NA</v>
      </c>
      <c r="BJ70" s="103" t="str">
        <f aca="true">IF($J70="","",IF(ISNUMBER(OFFSET('Data transformed'!$A$4,MATCH($A70,'Data transformed'!$A$5:$A$185,0),MATCH(BJ$4,'Data transformed'!$4:$4,0)-1)), MIN(MAX(OFFSET('Data transformed'!$A$4,MATCH($A70,'Data transformed'!$A$5:$A$185,0),MATCH(BJ$4,'Data transformed'!$4:$4,0)-1),$M70),$N70),"NA"))</f>
        <v>NA</v>
      </c>
      <c r="BK70" s="103" t="str">
        <f aca="true">IF($J70="","",IF(ISNUMBER(OFFSET('Data transformed'!$A$4,MATCH($A70,'Data transformed'!$A$5:$A$185,0),MATCH(BK$4,'Data transformed'!$4:$4,0)-1)), MIN(MAX(OFFSET('Data transformed'!$A$4,MATCH($A70,'Data transformed'!$A$5:$A$185,0),MATCH(BK$4,'Data transformed'!$4:$4,0)-1),$M70),$N70),"NA"))</f>
        <v>NA</v>
      </c>
      <c r="BL70" s="103" t="str">
        <f aca="true">IF($J70="","",IF(ISNUMBER(OFFSET('Data transformed'!$A$4,MATCH($A70,'Data transformed'!$A$5:$A$185,0),MATCH(BL$4,'Data transformed'!$4:$4,0)-1)), MIN(MAX(OFFSET('Data transformed'!$A$4,MATCH($A70,'Data transformed'!$A$5:$A$185,0),MATCH(BL$4,'Data transformed'!$4:$4,0)-1),$M70),$N70),"NA"))</f>
        <v>NA</v>
      </c>
      <c r="BM70" s="103" t="str">
        <f aca="true">IF($J70="","",IF(ISNUMBER(OFFSET('Data transformed'!$A$4,MATCH($A70,'Data transformed'!$A$5:$A$185,0),MATCH(BM$4,'Data transformed'!$4:$4,0)-1)), MIN(MAX(OFFSET('Data transformed'!$A$4,MATCH($A70,'Data transformed'!$A$5:$A$185,0),MATCH(BM$4,'Data transformed'!$4:$4,0)-1),$M70),$N70),"NA"))</f>
        <v>NA</v>
      </c>
      <c r="BN70" s="103" t="str">
        <f aca="true">IF($J70="","",IF(ISNUMBER(OFFSET('Data transformed'!$A$4,MATCH($A70,'Data transformed'!$A$5:$A$185,0),MATCH(BN$4,'Data transformed'!$4:$4,0)-1)), MIN(MAX(OFFSET('Data transformed'!$A$4,MATCH($A70,'Data transformed'!$A$5:$A$185,0),MATCH(BN$4,'Data transformed'!$4:$4,0)-1),$M70),$N70),"NA"))</f>
        <v>NA</v>
      </c>
      <c r="BO70" s="103" t="str">
        <f aca="true">IF($J70="","",IF(ISNUMBER(OFFSET('Data transformed'!$A$4,MATCH($A70,'Data transformed'!$A$5:$A$185,0),MATCH(BO$4,'Data transformed'!$4:$4,0)-1)), MIN(MAX(OFFSET('Data transformed'!$A$4,MATCH($A70,'Data transformed'!$A$5:$A$185,0),MATCH(BO$4,'Data transformed'!$4:$4,0)-1),$M70),$N70),"NA"))</f>
        <v>NA</v>
      </c>
      <c r="BP70" s="103" t="str">
        <f aca="true">IF($J70="","",IF(ISNUMBER(OFFSET('Data transformed'!$A$4,MATCH($A70,'Data transformed'!$A$5:$A$185,0),MATCH(BP$4,'Data transformed'!$4:$4,0)-1)), MIN(MAX(OFFSET('Data transformed'!$A$4,MATCH($A70,'Data transformed'!$A$5:$A$185,0),MATCH(BP$4,'Data transformed'!$4:$4,0)-1),$M70),$N70),"NA"))</f>
        <v>NA</v>
      </c>
      <c r="BQ70" s="103" t="str">
        <f aca="true">IF($J70="","",IF(ISNUMBER(OFFSET('Data transformed'!$A$4,MATCH($A70,'Data transformed'!$A$5:$A$185,0),MATCH(BQ$4,'Data transformed'!$4:$4,0)-1)), MIN(MAX(OFFSET('Data transformed'!$A$4,MATCH($A70,'Data transformed'!$A$5:$A$185,0),MATCH(BQ$4,'Data transformed'!$4:$4,0)-1),$M70),$N70),"NA"))</f>
        <v>NA</v>
      </c>
      <c r="BR70" s="103" t="str">
        <f aca="true">IF($J70="","",IF(ISNUMBER(OFFSET('Data transformed'!$A$4,MATCH($A70,'Data transformed'!$A$5:$A$185,0),MATCH(BR$4,'Data transformed'!$4:$4,0)-1)), MIN(MAX(OFFSET('Data transformed'!$A$4,MATCH($A70,'Data transformed'!$A$5:$A$185,0),MATCH(BR$4,'Data transformed'!$4:$4,0)-1),$M70),$N70),"NA"))</f>
        <v>NA</v>
      </c>
      <c r="BS70" s="103" t="str">
        <f aca="true">IF($J70="","",IF(ISNUMBER(OFFSET('Data transformed'!$A$4,MATCH($A70,'Data transformed'!$A$5:$A$185,0),MATCH(BS$4,'Data transformed'!$4:$4,0)-1)), MIN(MAX(OFFSET('Data transformed'!$A$4,MATCH($A70,'Data transformed'!$A$5:$A$185,0),MATCH(BS$4,'Data transformed'!$4:$4,0)-1),$M70),$N70),"NA"))</f>
        <v>NA</v>
      </c>
      <c r="BT70" s="103" t="str">
        <f aca="true">IF($J70="","",IF(ISNUMBER(OFFSET('Data transformed'!$A$4,MATCH($A70,'Data transformed'!$A$5:$A$185,0),MATCH(BT$4,'Data transformed'!$4:$4,0)-1)), MIN(MAX(OFFSET('Data transformed'!$A$4,MATCH($A70,'Data transformed'!$A$5:$A$185,0),MATCH(BT$4,'Data transformed'!$4:$4,0)-1),$M70),$N70),"NA"))</f>
        <v>NA</v>
      </c>
      <c r="BU70" s="103" t="str">
        <f aca="true">IF($J70="","",IF(ISNUMBER(OFFSET('Data transformed'!$A$4,MATCH($A70,'Data transformed'!$A$5:$A$185,0),MATCH(BU$4,'Data transformed'!$4:$4,0)-1)), MIN(MAX(OFFSET('Data transformed'!$A$4,MATCH($A70,'Data transformed'!$A$5:$A$185,0),MATCH(BU$4,'Data transformed'!$4:$4,0)-1),$M70),$N70),"NA"))</f>
        <v>NA</v>
      </c>
      <c r="BV70" s="103" t="str">
        <f aca="true">IF($J70="","",IF(ISNUMBER(OFFSET('Data transformed'!$A$4,MATCH($A70,'Data transformed'!$A$5:$A$185,0),MATCH(BV$4,'Data transformed'!$4:$4,0)-1)), MIN(MAX(OFFSET('Data transformed'!$A$4,MATCH($A70,'Data transformed'!$A$5:$A$185,0),MATCH(BV$4,'Data transformed'!$4:$4,0)-1),$M70),$N70),"NA"))</f>
        <v>NA</v>
      </c>
      <c r="BW70" s="103" t="str">
        <f aca="true">IF($J70="","",IF(ISNUMBER(OFFSET('Data transformed'!$A$4,MATCH($A70,'Data transformed'!$A$5:$A$185,0),MATCH(BW$4,'Data transformed'!$4:$4,0)-1)), MIN(MAX(OFFSET('Data transformed'!$A$4,MATCH($A70,'Data transformed'!$A$5:$A$185,0),MATCH(BW$4,'Data transformed'!$4:$4,0)-1),$M70),$N70),"NA"))</f>
        <v>NA</v>
      </c>
      <c r="BX70" s="103" t="str">
        <f aca="true">IF($J70="","",IF(ISNUMBER(OFFSET('Data transformed'!$A$4,MATCH($A70,'Data transformed'!$A$5:$A$185,0),MATCH(BX$4,'Data transformed'!$4:$4,0)-1)), MIN(MAX(OFFSET('Data transformed'!$A$4,MATCH($A70,'Data transformed'!$A$5:$A$185,0),MATCH(BX$4,'Data transformed'!$4:$4,0)-1),$M70),$N70),"NA"))</f>
        <v>NA</v>
      </c>
      <c r="BY70" s="103" t="str">
        <f aca="true">IF($J70="","",IF(ISNUMBER(OFFSET('Data transformed'!$A$4,MATCH($A70,'Data transformed'!$A$5:$A$185,0),MATCH(BY$4,'Data transformed'!$4:$4,0)-1)), MIN(MAX(OFFSET('Data transformed'!$A$4,MATCH($A70,'Data transformed'!$A$5:$A$185,0),MATCH(BY$4,'Data transformed'!$4:$4,0)-1),$M70),$N70),"NA"))</f>
        <v>NA</v>
      </c>
      <c r="BZ70" s="103" t="str">
        <f aca="true">IF($J70="","",IF(ISNUMBER(OFFSET('Data transformed'!$A$4,MATCH($A70,'Data transformed'!$A$5:$A$185,0),MATCH(BZ$4,'Data transformed'!$4:$4,0)-1)), MIN(MAX(OFFSET('Data transformed'!$A$4,MATCH($A70,'Data transformed'!$A$5:$A$185,0),MATCH(BZ$4,'Data transformed'!$4:$4,0)-1),$M70),$N70),"NA"))</f>
        <v>NA</v>
      </c>
      <c r="CA70" s="103" t="str">
        <f aca="true">IF($J70="","",IF(ISNUMBER(OFFSET('Data transformed'!$A$4,MATCH($A70,'Data transformed'!$A$5:$A$185,0),MATCH(CA$4,'Data transformed'!$4:$4,0)-1)), MIN(MAX(OFFSET('Data transformed'!$A$4,MATCH($A70,'Data transformed'!$A$5:$A$185,0),MATCH(CA$4,'Data transformed'!$4:$4,0)-1),$M70),$N70),"NA"))</f>
        <v>NA</v>
      </c>
      <c r="CB70" s="103" t="str">
        <f aca="true">IF($J70="","",IF(ISNUMBER(OFFSET('Data transformed'!$A$4,MATCH($A70,'Data transformed'!$A$5:$A$185,0),MATCH(CB$4,'Data transformed'!$4:$4,0)-1)), MIN(MAX(OFFSET('Data transformed'!$A$4,MATCH($A70,'Data transformed'!$A$5:$A$185,0),MATCH(CB$4,'Data transformed'!$4:$4,0)-1),$M70),$N70),"NA"))</f>
        <v>NA</v>
      </c>
      <c r="CC70" s="103" t="str">
        <f aca="true">IF($J70="","",IF(ISNUMBER(OFFSET('Data transformed'!$A$4,MATCH($A70,'Data transformed'!$A$5:$A$185,0),MATCH(CC$4,'Data transformed'!$4:$4,0)-1)), MIN(MAX(OFFSET('Data transformed'!$A$4,MATCH($A70,'Data transformed'!$A$5:$A$185,0),MATCH(CC$4,'Data transformed'!$4:$4,0)-1),$M70),$N70),"NA"))</f>
        <v>NA</v>
      </c>
      <c r="CD70" s="103" t="str">
        <f aca="true">IF($J70="","",IF(ISNUMBER(OFFSET('Data transformed'!$A$4,MATCH($A70,'Data transformed'!$A$5:$A$185,0),MATCH(CD$4,'Data transformed'!$4:$4,0)-1)), MIN(MAX(OFFSET('Data transformed'!$A$4,MATCH($A70,'Data transformed'!$A$5:$A$185,0),MATCH(CD$4,'Data transformed'!$4:$4,0)-1),$M70),$N70),"NA"))</f>
        <v>NA</v>
      </c>
      <c r="CE70" s="103" t="str">
        <f aca="true">IF($J70="","",IF(ISNUMBER(OFFSET('Data transformed'!$A$4,MATCH($A70,'Data transformed'!$A$5:$A$185,0),MATCH(CE$4,'Data transformed'!$4:$4,0)-1)), MIN(MAX(OFFSET('Data transformed'!$A$4,MATCH($A70,'Data transformed'!$A$5:$A$185,0),MATCH(CE$4,'Data transformed'!$4:$4,0)-1),$M70),$N70),"NA"))</f>
        <v>NA</v>
      </c>
      <c r="CF70" s="103" t="str">
        <f aca="true">IF($J70="","",IF(ISNUMBER(OFFSET('Data transformed'!$A$4,MATCH($A70,'Data transformed'!$A$5:$A$185,0),MATCH(CF$4,'Data transformed'!$4:$4,0)-1)), MIN(MAX(OFFSET('Data transformed'!$A$4,MATCH($A70,'Data transformed'!$A$5:$A$185,0),MATCH(CF$4,'Data transformed'!$4:$4,0)-1),$M70),$N70),"NA"))</f>
        <v>NA</v>
      </c>
      <c r="CG70" s="103" t="str">
        <f aca="true">IF($J70="","",IF(ISNUMBER(OFFSET('Data transformed'!$A$4,MATCH($A70,'Data transformed'!$A$5:$A$185,0),MATCH(CG$4,'Data transformed'!$4:$4,0)-1)), MIN(MAX(OFFSET('Data transformed'!$A$4,MATCH($A70,'Data transformed'!$A$5:$A$185,0),MATCH(CG$4,'Data transformed'!$4:$4,0)-1),$M70),$N70),"NA"))</f>
        <v>NA</v>
      </c>
      <c r="CH70" s="103" t="str">
        <f aca="true">IF($J70="","",IF(ISNUMBER(OFFSET('Data transformed'!$A$4,MATCH($A70,'Data transformed'!$A$5:$A$185,0),MATCH(CH$4,'Data transformed'!$4:$4,0)-1)), MIN(MAX(OFFSET('Data transformed'!$A$4,MATCH($A70,'Data transformed'!$A$5:$A$185,0),MATCH(CH$4,'Data transformed'!$4:$4,0)-1),$M70),$N70),"NA"))</f>
        <v>NA</v>
      </c>
      <c r="CI70" s="103" t="str">
        <f aca="true">IF($J70="","",IF(ISNUMBER(OFFSET('Data transformed'!$A$4,MATCH($A70,'Data transformed'!$A$5:$A$185,0),MATCH(CI$4,'Data transformed'!$4:$4,0)-1)), MIN(MAX(OFFSET('Data transformed'!$A$4,MATCH($A70,'Data transformed'!$A$5:$A$185,0),MATCH(CI$4,'Data transformed'!$4:$4,0)-1),$M70),$N70),"NA"))</f>
        <v>NA</v>
      </c>
      <c r="CJ70" s="103" t="str">
        <f aca="true">IF($J70="","",IF(ISNUMBER(OFFSET('Data transformed'!$A$4,MATCH($A70,'Data transformed'!$A$5:$A$185,0),MATCH(CJ$4,'Data transformed'!$4:$4,0)-1)), MIN(MAX(OFFSET('Data transformed'!$A$4,MATCH($A70,'Data transformed'!$A$5:$A$185,0),MATCH(CJ$4,'Data transformed'!$4:$4,0)-1),$M70),$N70),"NA"))</f>
        <v>NA</v>
      </c>
      <c r="CK70" s="103" t="str">
        <f aca="true">IF($J70="","",IF(ISNUMBER(OFFSET('Data transformed'!$A$4,MATCH($A70,'Data transformed'!$A$5:$A$185,0),MATCH(CK$4,'Data transformed'!$4:$4,0)-1)), MIN(MAX(OFFSET('Data transformed'!$A$4,MATCH($A70,'Data transformed'!$A$5:$A$185,0),MATCH(CK$4,'Data transformed'!$4:$4,0)-1),$M70),$N70),"NA"))</f>
        <v>NA</v>
      </c>
      <c r="CL70" s="103" t="str">
        <f aca="true">IF($J70="","",IF(ISNUMBER(OFFSET('Data transformed'!$A$4,MATCH($A70,'Data transformed'!$A$5:$A$185,0),MATCH(CL$4,'Data transformed'!$4:$4,0)-1)), MIN(MAX(OFFSET('Data transformed'!$A$4,MATCH($A70,'Data transformed'!$A$5:$A$185,0),MATCH(CL$4,'Data transformed'!$4:$4,0)-1),$M70),$N70),"NA"))</f>
        <v>NA</v>
      </c>
      <c r="CM70" s="103" t="str">
        <f aca="true">IF($J70="","",IF(ISNUMBER(OFFSET('Data transformed'!$A$4,MATCH($A70,'Data transformed'!$A$5:$A$185,0),MATCH(CM$4,'Data transformed'!$4:$4,0)-1)), MIN(MAX(OFFSET('Data transformed'!$A$4,MATCH($A70,'Data transformed'!$A$5:$A$185,0),MATCH(CM$4,'Data transformed'!$4:$4,0)-1),$M70),$N70),"NA"))</f>
        <v>NA</v>
      </c>
      <c r="CN70" s="103" t="str">
        <f aca="true">IF($J70="","",IF(ISNUMBER(OFFSET('Data transformed'!$A$4,MATCH($A70,'Data transformed'!$A$5:$A$185,0),MATCH(CN$4,'Data transformed'!$4:$4,0)-1)), MIN(MAX(OFFSET('Data transformed'!$A$4,MATCH($A70,'Data transformed'!$A$5:$A$185,0),MATCH(CN$4,'Data transformed'!$4:$4,0)-1),$M70),$N70),"NA"))</f>
        <v>NA</v>
      </c>
      <c r="CO70" s="103" t="str">
        <f aca="true">IF($J70="","",IF(ISNUMBER(OFFSET('Data transformed'!$A$4,MATCH($A70,'Data transformed'!$A$5:$A$185,0),MATCH(CO$4,'Data transformed'!$4:$4,0)-1)), MIN(MAX(OFFSET('Data transformed'!$A$4,MATCH($A70,'Data transformed'!$A$5:$A$185,0),MATCH(CO$4,'Data transformed'!$4:$4,0)-1),$M70),$N70),"NA"))</f>
        <v>NA</v>
      </c>
      <c r="CP70" s="103" t="str">
        <f aca="true">IF($J70="","",IF(ISNUMBER(OFFSET('Data transformed'!$A$4,MATCH($A70,'Data transformed'!$A$5:$A$185,0),MATCH(CP$4,'Data transformed'!$4:$4,0)-1)), MIN(MAX(OFFSET('Data transformed'!$A$4,MATCH($A70,'Data transformed'!$A$5:$A$185,0),MATCH(CP$4,'Data transformed'!$4:$4,0)-1),$M70),$N70),"NA"))</f>
        <v>NA</v>
      </c>
      <c r="CQ70" s="103" t="str">
        <f aca="true">IF($J70="","",IF(ISNUMBER(OFFSET('Data transformed'!$A$4,MATCH($A70,'Data transformed'!$A$5:$A$185,0),MATCH(CQ$4,'Data transformed'!$4:$4,0)-1)), MIN(MAX(OFFSET('Data transformed'!$A$4,MATCH($A70,'Data transformed'!$A$5:$A$185,0),MATCH(CQ$4,'Data transformed'!$4:$4,0)-1),$M70),$N70),"NA"))</f>
        <v>NA</v>
      </c>
      <c r="CR70" s="103" t="str">
        <f aca="true">IF($J70="","",IF(ISNUMBER(OFFSET('Data transformed'!$A$4,MATCH($A70,'Data transformed'!$A$5:$A$185,0),MATCH(CR$4,'Data transformed'!$4:$4,0)-1)), MIN(MAX(OFFSET('Data transformed'!$A$4,MATCH($A70,'Data transformed'!$A$5:$A$185,0),MATCH(CR$4,'Data transformed'!$4:$4,0)-1),$M70),$N70),"NA"))</f>
        <v>NA</v>
      </c>
      <c r="CS70" s="103" t="str">
        <f aca="true">IF($J70="","",IF(ISNUMBER(OFFSET('Data transformed'!$A$4,MATCH($A70,'Data transformed'!$A$5:$A$185,0),MATCH(CS$4,'Data transformed'!$4:$4,0)-1)), MIN(MAX(OFFSET('Data transformed'!$A$4,MATCH($A70,'Data transformed'!$A$5:$A$185,0),MATCH(CS$4,'Data transformed'!$4:$4,0)-1),$M70),$N70),"NA"))</f>
        <v>NA</v>
      </c>
      <c r="CT70" s="103" t="str">
        <f aca="true">IF($J70="","",IF(ISNUMBER(OFFSET('Data transformed'!$A$4,MATCH($A70,'Data transformed'!$A$5:$A$185,0),MATCH(CT$4,'Data transformed'!$4:$4,0)-1)), MIN(MAX(OFFSET('Data transformed'!$A$4,MATCH($A70,'Data transformed'!$A$5:$A$185,0),MATCH(CT$4,'Data transformed'!$4:$4,0)-1),$M70),$N70),"NA"))</f>
        <v>NA</v>
      </c>
      <c r="CU70" s="103" t="str">
        <f aca="true">IF($J70="","",IF(ISNUMBER(OFFSET('Data transformed'!$A$4,MATCH($A70,'Data transformed'!$A$5:$A$185,0),MATCH(CU$4,'Data transformed'!$4:$4,0)-1)), MIN(MAX(OFFSET('Data transformed'!$A$4,MATCH($A70,'Data transformed'!$A$5:$A$185,0),MATCH(CU$4,'Data transformed'!$4:$4,0)-1),$M70),$N70),"NA"))</f>
        <v>NA</v>
      </c>
    </row>
    <row r="71" s="103" customFormat="true" ht="15.5" hidden="false" customHeight="false" outlineLevel="0" collapsed="false">
      <c r="A71" s="107" t="n">
        <v>2331</v>
      </c>
      <c r="B71" s="107" t="n">
        <v>4</v>
      </c>
      <c r="C71" s="103" t="str">
        <f aca="true">IF(ISBLANK(OFFSET('Raw Data'!$A$3,MATCH($A71,'Raw Data'!$B$4:$B$185,0),MATCH(C$4,'Raw Data'!$3:$3,0)-1)),"",OFFSET('Raw Data'!$A$3,MATCH($A71,'Raw Data'!$B$4:$B$185,0),MATCH(C$4,'Raw Data'!$3:$3,0)-1))</f>
        <v/>
      </c>
      <c r="D71" s="103" t="str">
        <f aca="true">IF(ISBLANK(OFFSET('Raw Data'!$A$3,MATCH($A71,'Raw Data'!$B$4:$B$185,0),MATCH(D$4,'Raw Data'!$3:$3,0)-1)),"",OFFSET('Raw Data'!$A$3,MATCH($A71,'Raw Data'!$B$4:$B$185,0),MATCH(D$4,'Raw Data'!$3:$3,0)-1))</f>
        <v>Worldwide Governance Index</v>
      </c>
      <c r="E71" s="103" t="str">
        <f aca="true">IF(ISBLANK(OFFSET('Raw Data'!$A$3,MATCH($A71,'Raw Data'!$B$4:$B$185,0),MATCH(E$4,'Raw Data'!$3:$3,0)-1)),"",OFFSET('Raw Data'!$A$3,MATCH($A71,'Raw Data'!$B$4:$B$185,0),MATCH(E$4,'Raw Data'!$3:$3,0)-1))</f>
        <v/>
      </c>
      <c r="J71" s="103" t="n">
        <f aca="true" t="array" ref="J71:J71">IFERROR(_xlfn.QUARTILE.INC(IF(ISNUMBER(OFFSET('Data transformed'!$N$4,MATCH('outliers treatment'!$A71,'Data transformed'!$A$5:$A$185),1,1,COUNTA('Data transformed'!$O$4:$CX$4))),OFFSET('Data transformed'!$N$4,MATCH('outliers treatment'!$A71,'Data transformed'!$A$5:$A$185),1,1,COUNTA('Data transformed'!$O$4:$CX$4))),1),"")</f>
        <v>-0.556443615195652</v>
      </c>
      <c r="K71" s="103" t="n">
        <f aca="true" t="array" ref="K71:K71">IFERROR(_xlfn.QUARTILE.INC(IF(ISNUMBER(OFFSET('Data transformed'!$N$4,MATCH('outliers treatment'!$A71,'Data transformed'!$A$5:$A$185),1,1,COUNTA('Data transformed'!$O$4:$CX$4))),OFFSET('Data transformed'!$N$4,MATCH('outliers treatment'!$A71,'Data transformed'!$A$5:$A$185),1,1,COUNTA('Data transformed'!$O$4:$CX$4))),3),"")</f>
        <v>0.959894366562367</v>
      </c>
      <c r="L71" s="103" t="n">
        <f aca="false">IFERROR(K71-J71,"")</f>
        <v>1.51633798175802</v>
      </c>
      <c r="M71" s="103" t="n">
        <v>-2.5</v>
      </c>
      <c r="N71" s="103" t="n">
        <v>2.5</v>
      </c>
      <c r="P71" s="105" t="n">
        <f aca="false" t="array" ref="P71:P71">IFERROR(SKEW(IF(ISNUMBER(T71:CU71),T71:CU71,"")),"")</f>
        <v>0.00994071746511792</v>
      </c>
      <c r="Q71" s="103" t="n">
        <f aca="true">IF(ISBLANK(OFFSET('Data above threshold'!$A$4,MATCH('Data above threshold'!$A70,'Data above threshold'!$A$5:$A$185,0),MATCH('Data above threshold'!N$4,'Data above threshold'!$4:$4,0)-1)),1,OFFSET('Data above threshold'!$A$4,MATCH('Data above threshold'!$A70,'Data above threshold'!$A$5:$A$185,0),MATCH('Data above threshold'!N$4,'Data above threshold'!$4:$4,0)-1))</f>
        <v>0</v>
      </c>
      <c r="R71" s="103" t="n">
        <f aca="false">IF($J71="","",COUNTIF(T71:CU71,M71)+ COUNTIF(T71:CQ71,N71))</f>
        <v>0</v>
      </c>
      <c r="S71" s="106" t="n">
        <f aca="false" t="array" ref="S71:S71">IF(B71&lt;4,"",1-IFERROR(SUM(ISNUMBER(T71:CU71)*(1-$T$3:$CU$3))/COUNTIF($T$3:$CU$3,0),0))</f>
        <v>0</v>
      </c>
      <c r="T71" s="103" t="n">
        <f aca="true">IF($J71="","",IF(ISNUMBER(OFFSET('Data transformed'!$A$4,MATCH($A71,'Data transformed'!$A$5:$A$185,0),MATCH(T$4,'Data transformed'!$4:$4,0)-1)), MIN(MAX(OFFSET('Data transformed'!$A$4,MATCH($A71,'Data transformed'!$A$5:$A$185,0),MATCH(T$4,'Data transformed'!$4:$4,0)-1),$M71),$N71),"NA"))</f>
        <v>-0.12323546782136</v>
      </c>
      <c r="U71" s="103" t="n">
        <f aca="true">IF($J71="","",IF(ISNUMBER(OFFSET('Data transformed'!$A$4,MATCH($A71,'Data transformed'!$A$5:$A$185,0),MATCH(U$4,'Data transformed'!$4:$4,0)-1)), MIN(MAX(OFFSET('Data transformed'!$A$4,MATCH($A71,'Data transformed'!$A$5:$A$185,0),MATCH(U$4,'Data transformed'!$4:$4,0)-1),$M71),$N71),"NA"))</f>
        <v>1.48421546816826</v>
      </c>
      <c r="V71" s="103" t="n">
        <f aca="true">IF($J71="","",IF(ISNUMBER(OFFSET('Data transformed'!$A$4,MATCH($A71,'Data transformed'!$A$5:$A$185,0),MATCH(V$4,'Data transformed'!$4:$4,0)-1)), MIN(MAX(OFFSET('Data transformed'!$A$4,MATCH($A71,'Data transformed'!$A$5:$A$185,0),MATCH(V$4,'Data transformed'!$4:$4,0)-1),$M71),$N71),"NA"))</f>
        <v>1.43790289759636</v>
      </c>
      <c r="W71" s="103" t="n">
        <f aca="true">IF($J71="","",IF(ISNUMBER(OFFSET('Data transformed'!$A$4,MATCH($A71,'Data transformed'!$A$5:$A$185,0),MATCH(W$4,'Data transformed'!$4:$4,0)-1)), MIN(MAX(OFFSET('Data transformed'!$A$4,MATCH($A71,'Data transformed'!$A$5:$A$185,0),MATCH(W$4,'Data transformed'!$4:$4,0)-1),$M71),$N71),"NA"))</f>
        <v>1.19928884506226</v>
      </c>
      <c r="X71" s="103" t="n">
        <f aca="true">IF($J71="","",IF(ISNUMBER(OFFSET('Data transformed'!$A$4,MATCH($A71,'Data transformed'!$A$5:$A$185,0),MATCH(X$4,'Data transformed'!$4:$4,0)-1)), MIN(MAX(OFFSET('Data transformed'!$A$4,MATCH($A71,'Data transformed'!$A$5:$A$185,0),MATCH(X$4,'Data transformed'!$4:$4,0)-1),$M71),$N71),"NA"))</f>
        <v>-0.821298182010651</v>
      </c>
      <c r="Y71" s="103" t="n">
        <f aca="true">IF($J71="","",IF(ISNUMBER(OFFSET('Data transformed'!$A$4,MATCH($A71,'Data transformed'!$A$5:$A$185,0),MATCH(Y$4,'Data transformed'!$4:$4,0)-1)), MIN(MAX(OFFSET('Data transformed'!$A$4,MATCH($A71,'Data transformed'!$A$5:$A$185,0),MATCH(Y$4,'Data transformed'!$4:$4,0)-1),$M71),$N71),"NA"))</f>
        <v>0.57980248828729</v>
      </c>
      <c r="Z71" s="103" t="n">
        <f aca="true">IF($J71="","",IF(ISNUMBER(OFFSET('Data transformed'!$A$4,MATCH($A71,'Data transformed'!$A$5:$A$185,0),MATCH(Z$4,'Data transformed'!$4:$4,0)-1)), MIN(MAX(OFFSET('Data transformed'!$A$4,MATCH($A71,'Data transformed'!$A$5:$A$185,0),MATCH(Z$4,'Data transformed'!$4:$4,0)-1),$M71),$N71),"NA"))</f>
        <v>-0.214594955245654</v>
      </c>
      <c r="AA71" s="103" t="n">
        <f aca="true">IF($J71="","",IF(ISNUMBER(OFFSET('Data transformed'!$A$4,MATCH($A71,'Data transformed'!$A$5:$A$185,0),MATCH(AA$4,'Data transformed'!$4:$4,0)-1)), MIN(MAX(OFFSET('Data transformed'!$A$4,MATCH($A71,'Data transformed'!$A$5:$A$185,0),MATCH(AA$4,'Data transformed'!$4:$4,0)-1),$M71),$N71),"NA"))</f>
        <v>1.5130624572436</v>
      </c>
      <c r="AB71" s="103" t="n">
        <f aca="true">IF($J71="","",IF(ISNUMBER(OFFSET('Data transformed'!$A$4,MATCH($A71,'Data transformed'!$A$5:$A$185,0),MATCH(AB$4,'Data transformed'!$4:$4,0)-1)), MIN(MAX(OFFSET('Data transformed'!$A$4,MATCH($A71,'Data transformed'!$A$5:$A$185,0),MATCH(AB$4,'Data transformed'!$4:$4,0)-1),$M71),$N71),"NA"))</f>
        <v>1.70845687389374</v>
      </c>
      <c r="AC71" s="103" t="n">
        <f aca="true">IF($J71="","",IF(ISNUMBER(OFFSET('Data transformed'!$A$4,MATCH($A71,'Data transformed'!$A$5:$A$185,0),MATCH(AC$4,'Data transformed'!$4:$4,0)-1)), MIN(MAX(OFFSET('Data transformed'!$A$4,MATCH($A71,'Data transformed'!$A$5:$A$185,0),MATCH(AC$4,'Data transformed'!$4:$4,0)-1),$M71),$N71),"NA"))</f>
        <v>0.890306942164898</v>
      </c>
      <c r="AD71" s="103" t="n">
        <f aca="true">IF($J71="","",IF(ISNUMBER(OFFSET('Data transformed'!$A$4,MATCH($A71,'Data transformed'!$A$5:$A$185,0),MATCH(AD$4,'Data transformed'!$4:$4,0)-1)), MIN(MAX(OFFSET('Data transformed'!$A$4,MATCH($A71,'Data transformed'!$A$5:$A$185,0),MATCH(AD$4,'Data transformed'!$4:$4,0)-1),$M71),$N71),"NA"))</f>
        <v>-0.24964209459722</v>
      </c>
      <c r="AE71" s="103" t="n">
        <f aca="true">IF($J71="","",IF(ISNUMBER(OFFSET('Data transformed'!$A$4,MATCH($A71,'Data transformed'!$A$5:$A$185,0),MATCH(AE$4,'Data transformed'!$4:$4,0)-1)), MIN(MAX(OFFSET('Data transformed'!$A$4,MATCH($A71,'Data transformed'!$A$5:$A$185,0),MATCH(AE$4,'Data transformed'!$4:$4,0)-1),$M71),$N71),"NA"))</f>
        <v>-1.26931831240654</v>
      </c>
      <c r="AF71" s="103" t="n">
        <f aca="true">IF($J71="","",IF(ISNUMBER(OFFSET('Data transformed'!$A$4,MATCH($A71,'Data transformed'!$A$5:$A$185,0),MATCH(AF$4,'Data transformed'!$4:$4,0)-1)), MIN(MAX(OFFSET('Data transformed'!$A$4,MATCH($A71,'Data transformed'!$A$5:$A$185,0),MATCH(AF$4,'Data transformed'!$4:$4,0)-1),$M71),$N71),"NA"))</f>
        <v>-0.140023634458582</v>
      </c>
      <c r="AG71" s="103" t="n">
        <f aca="true">IF($J71="","",IF(ISNUMBER(OFFSET('Data transformed'!$A$4,MATCH($A71,'Data transformed'!$A$5:$A$185,0),MATCH(AG$4,'Data transformed'!$4:$4,0)-1)), MIN(MAX(OFFSET('Data transformed'!$A$4,MATCH($A71,'Data transformed'!$A$5:$A$185,0),MATCH(AG$4,'Data transformed'!$4:$4,0)-1),$M71),$N71),"NA"))</f>
        <v>0.549230563143889</v>
      </c>
      <c r="AH71" s="103" t="n">
        <f aca="true">IF($J71="","",IF(ISNUMBER(OFFSET('Data transformed'!$A$4,MATCH($A71,'Data transformed'!$A$5:$A$185,0),MATCH(AH$4,'Data transformed'!$4:$4,0)-1)), MIN(MAX(OFFSET('Data transformed'!$A$4,MATCH($A71,'Data transformed'!$A$5:$A$185,0),MATCH(AH$4,'Data transformed'!$4:$4,0)-1),$M71),$N71),"NA"))</f>
        <v>0.677110681931178</v>
      </c>
      <c r="AI71" s="103" t="n">
        <f aca="true">IF($J71="","",IF(ISNUMBER(OFFSET('Data transformed'!$A$4,MATCH($A71,'Data transformed'!$A$5:$A$185,0),MATCH(AI$4,'Data transformed'!$4:$4,0)-1)), MIN(MAX(OFFSET('Data transformed'!$A$4,MATCH($A71,'Data transformed'!$A$5:$A$185,0),MATCH(AI$4,'Data transformed'!$4:$4,0)-1),$M71),$N71),"NA"))</f>
        <v>0.673891648650169</v>
      </c>
      <c r="AJ71" s="103" t="n">
        <f aca="true">IF($J71="","",IF(ISNUMBER(OFFSET('Data transformed'!$A$4,MATCH($A71,'Data transformed'!$A$5:$A$185,0),MATCH(AJ$4,'Data transformed'!$4:$4,0)-1)), MIN(MAX(OFFSET('Data transformed'!$A$4,MATCH($A71,'Data transformed'!$A$5:$A$185,0),MATCH(AJ$4,'Data transformed'!$4:$4,0)-1),$M71),$N71),"NA"))</f>
        <v>1.40138044953346</v>
      </c>
      <c r="AK71" s="103" t="n">
        <f aca="true">IF($J71="","",IF(ISNUMBER(OFFSET('Data transformed'!$A$4,MATCH($A71,'Data transformed'!$A$5:$A$185,0),MATCH(AK$4,'Data transformed'!$4:$4,0)-1)), MIN(MAX(OFFSET('Data transformed'!$A$4,MATCH($A71,'Data transformed'!$A$5:$A$185,0),MATCH(AK$4,'Data transformed'!$4:$4,0)-1),$M71),$N71),"NA"))</f>
        <v>1.71241007248561</v>
      </c>
      <c r="AL71" s="103" t="n">
        <f aca="true">IF($J71="","",IF(ISNUMBER(OFFSET('Data transformed'!$A$4,MATCH($A71,'Data transformed'!$A$5:$A$185,0),MATCH(AL$4,'Data transformed'!$4:$4,0)-1)), MIN(MAX(OFFSET('Data transformed'!$A$4,MATCH($A71,'Data transformed'!$A$5:$A$185,0),MATCH(AL$4,'Data transformed'!$4:$4,0)-1),$M71),$N71),"NA"))</f>
        <v>-0.150092303597679</v>
      </c>
      <c r="AM71" s="103" t="n">
        <f aca="true">IF($J71="","",IF(ISNUMBER(OFFSET('Data transformed'!$A$4,MATCH($A71,'Data transformed'!$A$5:$A$185,0),MATCH(AM$4,'Data transformed'!$4:$4,0)-1)), MIN(MAX(OFFSET('Data transformed'!$A$4,MATCH($A71,'Data transformed'!$A$5:$A$185,0),MATCH(AM$4,'Data transformed'!$4:$4,0)-1),$M71),$N71),"NA"))</f>
        <v>-0.866967380046845</v>
      </c>
      <c r="AN71" s="103" t="n">
        <f aca="true">IF($J71="","",IF(ISNUMBER(OFFSET('Data transformed'!$A$4,MATCH($A71,'Data transformed'!$A$5:$A$185,0),MATCH(AN$4,'Data transformed'!$4:$4,0)-1)), MIN(MAX(OFFSET('Data transformed'!$A$4,MATCH($A71,'Data transformed'!$A$5:$A$185,0),MATCH(AN$4,'Data transformed'!$4:$4,0)-1),$M71),$N71),"NA"))</f>
        <v>-0.459482522991796</v>
      </c>
      <c r="AO71" s="103" t="n">
        <f aca="true">IF($J71="","",IF(ISNUMBER(OFFSET('Data transformed'!$A$4,MATCH($A71,'Data transformed'!$A$5:$A$185,0),MATCH(AO$4,'Data transformed'!$4:$4,0)-1)), MIN(MAX(OFFSET('Data transformed'!$A$4,MATCH($A71,'Data transformed'!$A$5:$A$185,0),MATCH(AO$4,'Data transformed'!$4:$4,0)-1),$M71),$N71),"NA"))</f>
        <v>0.784827187657356</v>
      </c>
      <c r="AP71" s="103" t="n">
        <f aca="true">IF($J71="","",IF(ISNUMBER(OFFSET('Data transformed'!$A$4,MATCH($A71,'Data transformed'!$A$5:$A$185,0),MATCH(AP$4,'Data transformed'!$4:$4,0)-1)), MIN(MAX(OFFSET('Data transformed'!$A$4,MATCH($A71,'Data transformed'!$A$5:$A$185,0),MATCH(AP$4,'Data transformed'!$4:$4,0)-1),$M71),$N71),"NA"))</f>
        <v>1.77442921201388</v>
      </c>
      <c r="AQ71" s="103" t="n">
        <f aca="true">IF($J71="","",IF(ISNUMBER(OFFSET('Data transformed'!$A$4,MATCH($A71,'Data transformed'!$A$5:$A$185,0),MATCH(AQ$4,'Data transformed'!$4:$4,0)-1)), MIN(MAX(OFFSET('Data transformed'!$A$4,MATCH($A71,'Data transformed'!$A$5:$A$185,0),MATCH(AQ$4,'Data transformed'!$4:$4,0)-1),$M71),$N71),"NA"))</f>
        <v>0.27708582021296</v>
      </c>
      <c r="AR71" s="103" t="n">
        <f aca="true">IF($J71="","",IF(ISNUMBER(OFFSET('Data transformed'!$A$4,MATCH($A71,'Data transformed'!$A$5:$A$185,0),MATCH(AR$4,'Data transformed'!$4:$4,0)-1)), MIN(MAX(OFFSET('Data transformed'!$A$4,MATCH($A71,'Data transformed'!$A$5:$A$185,0),MATCH(AR$4,'Data transformed'!$4:$4,0)-1),$M71),$N71),"NA"))</f>
        <v>1.05103908479214</v>
      </c>
      <c r="AS71" s="103" t="n">
        <f aca="true">IF($J71="","",IF(ISNUMBER(OFFSET('Data transformed'!$A$4,MATCH($A71,'Data transformed'!$A$5:$A$185,0),MATCH(AS$4,'Data transformed'!$4:$4,0)-1)), MIN(MAX(OFFSET('Data transformed'!$A$4,MATCH($A71,'Data transformed'!$A$5:$A$185,0),MATCH(AS$4,'Data transformed'!$4:$4,0)-1),$M71),$N71),"NA"))</f>
        <v>1.29467238485813</v>
      </c>
      <c r="AT71" s="103" t="n">
        <f aca="true">IF($J71="","",IF(ISNUMBER(OFFSET('Data transformed'!$A$4,MATCH($A71,'Data transformed'!$A$5:$A$185,0),MATCH(AT$4,'Data transformed'!$4:$4,0)-1)), MIN(MAX(OFFSET('Data transformed'!$A$4,MATCH($A71,'Data transformed'!$A$5:$A$185,0),MATCH(AT$4,'Data transformed'!$4:$4,0)-1),$M71),$N71),"NA"))</f>
        <v>0.067058710429895</v>
      </c>
      <c r="AU71" s="103" t="n">
        <f aca="true">IF($J71="","",IF(ISNUMBER(OFFSET('Data transformed'!$A$4,MATCH($A71,'Data transformed'!$A$5:$A$185,0),MATCH(AU$4,'Data transformed'!$4:$4,0)-1)), MIN(MAX(OFFSET('Data transformed'!$A$4,MATCH($A71,'Data transformed'!$A$5:$A$185,0),MATCH(AU$4,'Data transformed'!$4:$4,0)-1),$M71),$N71),"NA"))</f>
        <v>-0.919803073008855</v>
      </c>
      <c r="AV71" s="103" t="n">
        <f aca="true">IF($J71="","",IF(ISNUMBER(OFFSET('Data transformed'!$A$4,MATCH($A71,'Data transformed'!$A$5:$A$185,0),MATCH(AV$4,'Data transformed'!$4:$4,0)-1)), MIN(MAX(OFFSET('Data transformed'!$A$4,MATCH($A71,'Data transformed'!$A$5:$A$185,0),MATCH(AV$4,'Data transformed'!$4:$4,0)-1),$M71),$N71),"NA"))</f>
        <v>0.410942048455278</v>
      </c>
      <c r="AW71" s="103" t="n">
        <f aca="true">IF($J71="","",IF(ISNUMBER(OFFSET('Data transformed'!$A$4,MATCH($A71,'Data transformed'!$A$5:$A$185,0),MATCH(AW$4,'Data transformed'!$4:$4,0)-1)), MIN(MAX(OFFSET('Data transformed'!$A$4,MATCH($A71,'Data transformed'!$A$5:$A$185,0),MATCH(AW$4,'Data transformed'!$4:$4,0)-1),$M71),$N71),"NA"))</f>
        <v>-0.249147909382979</v>
      </c>
      <c r="AX71" s="103" t="n">
        <f aca="true">IF($J71="","",IF(ISNUMBER(OFFSET('Data transformed'!$A$4,MATCH($A71,'Data transformed'!$A$5:$A$185,0),MATCH(AX$4,'Data transformed'!$4:$4,0)-1)), MIN(MAX(OFFSET('Data transformed'!$A$4,MATCH($A71,'Data transformed'!$A$5:$A$185,0),MATCH(AX$4,'Data transformed'!$4:$4,0)-1),$M71),$N71),"NA"))</f>
        <v>0.425693328181903</v>
      </c>
      <c r="AY71" s="103" t="n">
        <f aca="true">IF($J71="","",IF(ISNUMBER(OFFSET('Data transformed'!$A$4,MATCH($A71,'Data transformed'!$A$5:$A$185,0),MATCH(AY$4,'Data transformed'!$4:$4,0)-1)), MIN(MAX(OFFSET('Data transformed'!$A$4,MATCH($A71,'Data transformed'!$A$5:$A$185,0),MATCH(AY$4,'Data transformed'!$4:$4,0)-1),$M71),$N71),"NA"))</f>
        <v>-0.114979973683755</v>
      </c>
      <c r="AZ71" s="103" t="n">
        <f aca="true">IF($J71="","",IF(ISNUMBER(OFFSET('Data transformed'!$A$4,MATCH($A71,'Data transformed'!$A$5:$A$185,0),MATCH(AZ$4,'Data transformed'!$4:$4,0)-1)), MIN(MAX(OFFSET('Data transformed'!$A$4,MATCH($A71,'Data transformed'!$A$5:$A$185,0),MATCH(AZ$4,'Data transformed'!$4:$4,0)-1),$M71),$N71),"NA"))</f>
        <v>-0.120977052797874</v>
      </c>
      <c r="BA71" s="103" t="n">
        <f aca="true">IF($J71="","",IF(ISNUMBER(OFFSET('Data transformed'!$A$4,MATCH($A71,'Data transformed'!$A$5:$A$185,0),MATCH(BA$4,'Data transformed'!$4:$4,0)-1)), MIN(MAX(OFFSET('Data transformed'!$A$4,MATCH($A71,'Data transformed'!$A$5:$A$185,0),MATCH(BA$4,'Data transformed'!$4:$4,0)-1),$M71),$N71),"NA"))</f>
        <v>1.54187146822612</v>
      </c>
      <c r="BB71" s="103" t="n">
        <f aca="true">IF($J71="","",IF(ISNUMBER(OFFSET('Data transformed'!$A$4,MATCH($A71,'Data transformed'!$A$5:$A$185,0),MATCH(BB$4,'Data transformed'!$4:$4,0)-1)), MIN(MAX(OFFSET('Data transformed'!$A$4,MATCH($A71,'Data transformed'!$A$5:$A$185,0),MATCH(BB$4,'Data transformed'!$4:$4,0)-1),$M71),$N71),"NA"))</f>
        <v>0.530064582824707</v>
      </c>
      <c r="BC71" s="103" t="n">
        <f aca="true">IF($J71="","",IF(ISNUMBER(OFFSET('Data transformed'!$A$4,MATCH($A71,'Data transformed'!$A$5:$A$185,0),MATCH(BC$4,'Data transformed'!$4:$4,0)-1)), MIN(MAX(OFFSET('Data transformed'!$A$4,MATCH($A71,'Data transformed'!$A$5:$A$185,0),MATCH(BC$4,'Data transformed'!$4:$4,0)-1),$M71),$N71),"NA"))</f>
        <v>0.19270988747788</v>
      </c>
      <c r="BD71" s="103" t="n">
        <f aca="true">IF($J71="","",IF(ISNUMBER(OFFSET('Data transformed'!$A$4,MATCH($A71,'Data transformed'!$A$5:$A$185,0),MATCH(BD$4,'Data transformed'!$4:$4,0)-1)), MIN(MAX(OFFSET('Data transformed'!$A$4,MATCH($A71,'Data transformed'!$A$5:$A$185,0),MATCH(BD$4,'Data transformed'!$4:$4,0)-1),$M71),$N71),"NA"))</f>
        <v>1.33292766412099</v>
      </c>
      <c r="BE71" s="103" t="n">
        <f aca="true">IF($J71="","",IF(ISNUMBER(OFFSET('Data transformed'!$A$4,MATCH($A71,'Data transformed'!$A$5:$A$185,0),MATCH(BE$4,'Data transformed'!$4:$4,0)-1)), MIN(MAX(OFFSET('Data transformed'!$A$4,MATCH($A71,'Data transformed'!$A$5:$A$185,0),MATCH(BE$4,'Data transformed'!$4:$4,0)-1),$M71),$N71),"NA"))</f>
        <v>-0.592172076304754</v>
      </c>
      <c r="BF71" s="103" t="n">
        <f aca="true">IF($J71="","",IF(ISNUMBER(OFFSET('Data transformed'!$A$4,MATCH($A71,'Data transformed'!$A$5:$A$185,0),MATCH(BF$4,'Data transformed'!$4:$4,0)-1)), MIN(MAX(OFFSET('Data transformed'!$A$4,MATCH($A71,'Data transformed'!$A$5:$A$185,0),MATCH(BF$4,'Data transformed'!$4:$4,0)-1),$M71),$N71),"NA"))</f>
        <v>0.955900937318802</v>
      </c>
      <c r="BG71" s="103" t="n">
        <f aca="true">IF($J71="","",IF(ISNUMBER(OFFSET('Data transformed'!$A$4,MATCH($A71,'Data transformed'!$A$5:$A$185,0),MATCH(BG$4,'Data transformed'!$4:$4,0)-1)), MIN(MAX(OFFSET('Data transformed'!$A$4,MATCH($A71,'Data transformed'!$A$5:$A$185,0),MATCH(BG$4,'Data transformed'!$4:$4,0)-1),$M71),$N71),"NA"))</f>
        <v>-1.00902740160624</v>
      </c>
      <c r="BH71" s="103" t="n">
        <f aca="true">IF($J71="","",IF(ISNUMBER(OFFSET('Data transformed'!$A$4,MATCH($A71,'Data transformed'!$A$5:$A$185,0),MATCH(BH$4,'Data transformed'!$4:$4,0)-1)), MIN(MAX(OFFSET('Data transformed'!$A$4,MATCH($A71,'Data transformed'!$A$5:$A$185,0),MATCH(BH$4,'Data transformed'!$4:$4,0)-1),$M71),$N71),"NA"))</f>
        <v>-0.413604515915116</v>
      </c>
      <c r="BI71" s="103" t="n">
        <f aca="true">IF($J71="","",IF(ISNUMBER(OFFSET('Data transformed'!$A$4,MATCH($A71,'Data transformed'!$A$5:$A$185,0),MATCH(BI$4,'Data transformed'!$4:$4,0)-1)), MIN(MAX(OFFSET('Data transformed'!$A$4,MATCH($A71,'Data transformed'!$A$5:$A$185,0),MATCH(BI$4,'Data transformed'!$4:$4,0)-1),$M71),$N71),"NA"))</f>
        <v>-1.05711246530215</v>
      </c>
      <c r="BJ71" s="103" t="n">
        <f aca="true">IF($J71="","",IF(ISNUMBER(OFFSET('Data transformed'!$A$4,MATCH($A71,'Data transformed'!$A$5:$A$185,0),MATCH(BJ$4,'Data transformed'!$4:$4,0)-1)), MIN(MAX(OFFSET('Data transformed'!$A$4,MATCH($A71,'Data transformed'!$A$5:$A$185,0),MATCH(BJ$4,'Data transformed'!$4:$4,0)-1),$M71),$N71),"NA"))</f>
        <v>0.936457787950834</v>
      </c>
      <c r="BK71" s="103" t="n">
        <f aca="true">IF($J71="","",IF(ISNUMBER(OFFSET('Data transformed'!$A$4,MATCH($A71,'Data transformed'!$A$5:$A$185,0),MATCH(BK$4,'Data transformed'!$4:$4,0)-1)), MIN(MAX(OFFSET('Data transformed'!$A$4,MATCH($A71,'Data transformed'!$A$5:$A$185,0),MATCH(BK$4,'Data transformed'!$4:$4,0)-1),$M71),$N71),"NA"))</f>
        <v>-0.986466477314631</v>
      </c>
      <c r="BL71" s="103" t="n">
        <f aca="true">IF($J71="","",IF(ISNUMBER(OFFSET('Data transformed'!$A$4,MATCH($A71,'Data transformed'!$A$5:$A$185,0),MATCH(BL$4,'Data transformed'!$4:$4,0)-1)), MIN(MAX(OFFSET('Data transformed'!$A$4,MATCH($A71,'Data transformed'!$A$5:$A$185,0),MATCH(BL$4,'Data transformed'!$4:$4,0)-1),$M71),$N71),"NA"))</f>
        <v>-0.820010552803675</v>
      </c>
      <c r="BM71" s="103" t="n">
        <f aca="true">IF($J71="","",IF(ISNUMBER(OFFSET('Data transformed'!$A$4,MATCH($A71,'Data transformed'!$A$5:$A$185,0),MATCH(BM$4,'Data transformed'!$4:$4,0)-1)), MIN(MAX(OFFSET('Data transformed'!$A$4,MATCH($A71,'Data transformed'!$A$5:$A$185,0),MATCH(BM$4,'Data transformed'!$4:$4,0)-1),$M71),$N71),"NA"))</f>
        <v>0.837052320440611</v>
      </c>
      <c r="BN71" s="103" t="n">
        <f aca="true">IF($J71="","",IF(ISNUMBER(OFFSET('Data transformed'!$A$4,MATCH($A71,'Data transformed'!$A$5:$A$185,0),MATCH(BN$4,'Data transformed'!$4:$4,0)-1)), MIN(MAX(OFFSET('Data transformed'!$A$4,MATCH($A71,'Data transformed'!$A$5:$A$185,0),MATCH(BN$4,'Data transformed'!$4:$4,0)-1),$M71),$N71),"NA"))</f>
        <v>0.449213080108166</v>
      </c>
      <c r="BO71" s="103" t="n">
        <f aca="true">IF($J71="","",IF(ISNUMBER(OFFSET('Data transformed'!$A$4,MATCH($A71,'Data transformed'!$A$5:$A$185,0),MATCH(BO$4,'Data transformed'!$4:$4,0)-1)), MIN(MAX(OFFSET('Data transformed'!$A$4,MATCH($A71,'Data transformed'!$A$5:$A$185,0),MATCH(BO$4,'Data transformed'!$4:$4,0)-1),$M71),$N71),"NA"))</f>
        <v>0.294802234818538</v>
      </c>
      <c r="BP71" s="103" t="n">
        <f aca="true">IF($J71="","",IF(ISNUMBER(OFFSET('Data transformed'!$A$4,MATCH($A71,'Data transformed'!$A$5:$A$185,0),MATCH(BP$4,'Data transformed'!$4:$4,0)-1)), MIN(MAX(OFFSET('Data transformed'!$A$4,MATCH($A71,'Data transformed'!$A$5:$A$185,0),MATCH(BP$4,'Data transformed'!$4:$4,0)-1),$M71),$N71),"NA"))</f>
        <v>-0.804346670707067</v>
      </c>
      <c r="BQ71" s="103" t="n">
        <f aca="true">IF($J71="","",IF(ISNUMBER(OFFSET('Data transformed'!$A$4,MATCH($A71,'Data transformed'!$A$5:$A$185,0),MATCH(BQ$4,'Data transformed'!$4:$4,0)-1)), MIN(MAX(OFFSET('Data transformed'!$A$4,MATCH($A71,'Data transformed'!$A$5:$A$185,0),MATCH(BQ$4,'Data transformed'!$4:$4,0)-1),$M71),$N71),"NA"))</f>
        <v>-1.0576734940211</v>
      </c>
      <c r="BR71" s="103" t="n">
        <f aca="true">IF($J71="","",IF(ISNUMBER(OFFSET('Data transformed'!$A$4,MATCH($A71,'Data transformed'!$A$5:$A$185,0),MATCH(BR$4,'Data transformed'!$4:$4,0)-1)), MIN(MAX(OFFSET('Data transformed'!$A$4,MATCH($A71,'Data transformed'!$A$5:$A$185,0),MATCH(BR$4,'Data transformed'!$4:$4,0)-1),$M71),$N71),"NA"))</f>
        <v>1.6293955941995</v>
      </c>
      <c r="BS71" s="103" t="n">
        <f aca="true">IF($J71="","",IF(ISNUMBER(OFFSET('Data transformed'!$A$4,MATCH($A71,'Data transformed'!$A$5:$A$185,0),MATCH(BS$4,'Data transformed'!$4:$4,0)-1)), MIN(MAX(OFFSET('Data transformed'!$A$4,MATCH($A71,'Data transformed'!$A$5:$A$185,0),MATCH(BS$4,'Data transformed'!$4:$4,0)-1),$M71),$N71),"NA"))</f>
        <v>1.78200334310532</v>
      </c>
      <c r="BT71" s="103" t="n">
        <f aca="true">IF($J71="","",IF(ISNUMBER(OFFSET('Data transformed'!$A$4,MATCH($A71,'Data transformed'!$A$5:$A$185,0),MATCH(BT$4,'Data transformed'!$4:$4,0)-1)), MIN(MAX(OFFSET('Data transformed'!$A$4,MATCH($A71,'Data transformed'!$A$5:$A$185,0),MATCH(BT$4,'Data transformed'!$4:$4,0)-1),$M71),$N71),"NA"))</f>
        <v>1.7638597091039</v>
      </c>
      <c r="BU71" s="103" t="n">
        <f aca="true">IF($J71="","",IF(ISNUMBER(OFFSET('Data transformed'!$A$4,MATCH($A71,'Data transformed'!$A$5:$A$185,0),MATCH(BU$4,'Data transformed'!$4:$4,0)-1)), MIN(MAX(OFFSET('Data transformed'!$A$4,MATCH($A71,'Data transformed'!$A$5:$A$185,0),MATCH(BU$4,'Data transformed'!$4:$4,0)-1),$M71),$N71),"NA"))</f>
        <v>-0.92137481768926</v>
      </c>
      <c r="BV71" s="103" t="n">
        <f aca="true">IF($J71="","",IF(ISNUMBER(OFFSET('Data transformed'!$A$4,MATCH($A71,'Data transformed'!$A$5:$A$185,0),MATCH(BV$4,'Data transformed'!$4:$4,0)-1)), MIN(MAX(OFFSET('Data transformed'!$A$4,MATCH($A71,'Data transformed'!$A$5:$A$185,0),MATCH(BV$4,'Data transformed'!$4:$4,0)-1),$M71),$N71),"NA"))</f>
        <v>0.0781517513096333</v>
      </c>
      <c r="BW71" s="103" t="n">
        <f aca="true">IF($J71="","",IF(ISNUMBER(OFFSET('Data transformed'!$A$4,MATCH($A71,'Data transformed'!$A$5:$A$185,0),MATCH(BW$4,'Data transformed'!$4:$4,0)-1)), MIN(MAX(OFFSET('Data transformed'!$A$4,MATCH($A71,'Data transformed'!$A$5:$A$185,0),MATCH(BW$4,'Data transformed'!$4:$4,0)-1),$M71),$N71),"NA"))</f>
        <v>-0.101889322201411</v>
      </c>
      <c r="BX71" s="103" t="n">
        <f aca="true">IF($J71="","",IF(ISNUMBER(OFFSET('Data transformed'!$A$4,MATCH($A71,'Data transformed'!$A$5:$A$185,0),MATCH(BX$4,'Data transformed'!$4:$4,0)-1)), MIN(MAX(OFFSET('Data transformed'!$A$4,MATCH($A71,'Data transformed'!$A$5:$A$185,0),MATCH(BX$4,'Data transformed'!$4:$4,0)-1),$M71),$N71),"NA"))</f>
        <v>-0.3066825789089</v>
      </c>
      <c r="BY71" s="103" t="n">
        <f aca="true">IF($J71="","",IF(ISNUMBER(OFFSET('Data transformed'!$A$4,MATCH($A71,'Data transformed'!$A$5:$A$185,0),MATCH(BY$4,'Data transformed'!$4:$4,0)-1)), MIN(MAX(OFFSET('Data transformed'!$A$4,MATCH($A71,'Data transformed'!$A$5:$A$185,0),MATCH(BY$4,'Data transformed'!$4:$4,0)-1),$M71),$N71),"NA"))</f>
        <v>-0.588774347056945</v>
      </c>
      <c r="BZ71" s="103" t="n">
        <f aca="true">IF($J71="","",IF(ISNUMBER(OFFSET('Data transformed'!$A$4,MATCH($A71,'Data transformed'!$A$5:$A$185,0),MATCH(BZ$4,'Data transformed'!$4:$4,0)-1)), MIN(MAX(OFFSET('Data transformed'!$A$4,MATCH($A71,'Data transformed'!$A$5:$A$185,0),MATCH(BZ$4,'Data transformed'!$4:$4,0)-1),$M71),$N71),"NA"))</f>
        <v>0.607445985078812</v>
      </c>
      <c r="CA71" s="103" t="n">
        <f aca="true">IF($J71="","",IF(ISNUMBER(OFFSET('Data transformed'!$A$4,MATCH($A71,'Data transformed'!$A$5:$A$185,0),MATCH(CA$4,'Data transformed'!$4:$4,0)-1)), MIN(MAX(OFFSET('Data transformed'!$A$4,MATCH($A71,'Data transformed'!$A$5:$A$185,0),MATCH(CA$4,'Data transformed'!$4:$4,0)-1),$M71),$N71),"NA"))</f>
        <v>1.01295083761215</v>
      </c>
      <c r="CB71" s="103" t="n">
        <f aca="true">IF($J71="","",IF(ISNUMBER(OFFSET('Data transformed'!$A$4,MATCH($A71,'Data transformed'!$A$5:$A$185,0),MATCH(CB$4,'Data transformed'!$4:$4,0)-1)), MIN(MAX(OFFSET('Data transformed'!$A$4,MATCH($A71,'Data transformed'!$A$5:$A$185,0),MATCH(CB$4,'Data transformed'!$4:$4,0)-1),$M71),$N71),"NA"))</f>
        <v>0.279335644406577</v>
      </c>
      <c r="CC71" s="103" t="n">
        <f aca="true">IF($J71="","",IF(ISNUMBER(OFFSET('Data transformed'!$A$4,MATCH($A71,'Data transformed'!$A$5:$A$185,0),MATCH(CC$4,'Data transformed'!$4:$4,0)-1)), MIN(MAX(OFFSET('Data transformed'!$A$4,MATCH($A71,'Data transformed'!$A$5:$A$185,0),MATCH(CC$4,'Data transformed'!$4:$4,0)-1),$M71),$N71),"NA"))</f>
        <v>-0.647236083944639</v>
      </c>
      <c r="CD71" s="103" t="n">
        <f aca="true">IF($J71="","",IF(ISNUMBER(OFFSET('Data transformed'!$A$4,MATCH($A71,'Data transformed'!$A$5:$A$185,0),MATCH(CD$4,'Data transformed'!$4:$4,0)-1)), MIN(MAX(OFFSET('Data transformed'!$A$4,MATCH($A71,'Data transformed'!$A$5:$A$185,0),MATCH(CD$4,'Data transformed'!$4:$4,0)-1),$M71),$N71),"NA"))</f>
        <v>0.0147548951208591</v>
      </c>
      <c r="CE71" s="103" t="n">
        <f aca="true">IF($J71="","",IF(ISNUMBER(OFFSET('Data transformed'!$A$4,MATCH($A71,'Data transformed'!$A$5:$A$185,0),MATCH(CE$4,'Data transformed'!$4:$4,0)-1)), MIN(MAX(OFFSET('Data transformed'!$A$4,MATCH($A71,'Data transformed'!$A$5:$A$185,0),MATCH(CE$4,'Data transformed'!$4:$4,0)-1),$M71),$N71),"NA"))</f>
        <v>-1.45709757010142</v>
      </c>
      <c r="CF71" s="103" t="n">
        <f aca="true">IF($J71="","",IF(ISNUMBER(OFFSET('Data transformed'!$A$4,MATCH($A71,'Data transformed'!$A$5:$A$185,0),MATCH(CF$4,'Data transformed'!$4:$4,0)-1)), MIN(MAX(OFFSET('Data transformed'!$A$4,MATCH($A71,'Data transformed'!$A$5:$A$185,0),MATCH(CF$4,'Data transformed'!$4:$4,0)-1),$M71),$N71),"NA"))</f>
        <v>-0.0363765970493356</v>
      </c>
      <c r="CG71" s="103" t="n">
        <f aca="true">IF($J71="","",IF(ISNUMBER(OFFSET('Data transformed'!$A$4,MATCH($A71,'Data transformed'!$A$5:$A$185,0),MATCH(CG$4,'Data transformed'!$4:$4,0)-1)), MIN(MAX(OFFSET('Data transformed'!$A$4,MATCH($A71,'Data transformed'!$A$5:$A$185,0),MATCH(CG$4,'Data transformed'!$4:$4,0)-1),$M71),$N71),"NA"))</f>
        <v>1.63937226186196</v>
      </c>
      <c r="CH71" s="103" t="n">
        <f aca="true">IF($J71="","",IF(ISNUMBER(OFFSET('Data transformed'!$A$4,MATCH($A71,'Data transformed'!$A$5:$A$185,0),MATCH(CH$4,'Data transformed'!$4:$4,0)-1)), MIN(MAX(OFFSET('Data transformed'!$A$4,MATCH($A71,'Data transformed'!$A$5:$A$185,0),MATCH(CH$4,'Data transformed'!$4:$4,0)-1),$M71),$N71),"NA"))</f>
        <v>-0.111407813305656</v>
      </c>
      <c r="CI71" s="103" t="n">
        <f aca="true">IF($J71="","",IF(ISNUMBER(OFFSET('Data transformed'!$A$4,MATCH($A71,'Data transformed'!$A$5:$A$185,0),MATCH(CI$4,'Data transformed'!$4:$4,0)-1)), MIN(MAX(OFFSET('Data transformed'!$A$4,MATCH($A71,'Data transformed'!$A$5:$A$185,0),MATCH(CI$4,'Data transformed'!$4:$4,0)-1),$M71),$N71),"NA"))</f>
        <v>-0.169472777595123</v>
      </c>
      <c r="CJ71" s="103" t="n">
        <f aca="true">IF($J71="","",IF(ISNUMBER(OFFSET('Data transformed'!$A$4,MATCH($A71,'Data transformed'!$A$5:$A$185,0),MATCH(CJ$4,'Data transformed'!$4:$4,0)-1)), MIN(MAX(OFFSET('Data transformed'!$A$4,MATCH($A71,'Data transformed'!$A$5:$A$185,0),MATCH(CJ$4,'Data transformed'!$4:$4,0)-1),$M71),$N71),"NA"))</f>
        <v>0.86941001812617</v>
      </c>
      <c r="CK71" s="103" t="n">
        <f aca="true">IF($J71="","",IF(ISNUMBER(OFFSET('Data transformed'!$A$4,MATCH($A71,'Data transformed'!$A$5:$A$185,0),MATCH(CK$4,'Data transformed'!$4:$4,0)-1)), MIN(MAX(OFFSET('Data transformed'!$A$4,MATCH($A71,'Data transformed'!$A$5:$A$185,0),MATCH(CK$4,'Data transformed'!$4:$4,0)-1),$M71),$N71),"NA"))</f>
        <v>1.64387083053589</v>
      </c>
      <c r="CL71" s="103" t="n">
        <f aca="true">IF($J71="","",IF(ISNUMBER(OFFSET('Data transformed'!$A$4,MATCH($A71,'Data transformed'!$A$5:$A$185,0),MATCH(CL$4,'Data transformed'!$4:$4,0)-1)), MIN(MAX(OFFSET('Data transformed'!$A$4,MATCH($A71,'Data transformed'!$A$5:$A$185,0),MATCH(CL$4,'Data transformed'!$4:$4,0)-1),$M71),$N71),"NA"))</f>
        <v>-1.33364719152451</v>
      </c>
      <c r="CM71" s="103" t="n">
        <f aca="true">IF($J71="","",IF(ISNUMBER(OFFSET('Data transformed'!$A$4,MATCH($A71,'Data transformed'!$A$5:$A$185,0),MATCH(CM$4,'Data transformed'!$4:$4,0)-1)), MIN(MAX(OFFSET('Data transformed'!$A$4,MATCH($A71,'Data transformed'!$A$5:$A$185,0),MATCH(CM$4,'Data transformed'!$4:$4,0)-1),$M71),$N71),"NA"))</f>
        <v>-0.725209454695384</v>
      </c>
      <c r="CN71" s="103" t="n">
        <f aca="true">IF($J71="","",IF(ISNUMBER(OFFSET('Data transformed'!$A$4,MATCH($A71,'Data transformed'!$A$5:$A$185,0),MATCH(CN$4,'Data transformed'!$4:$4,0)-1)), MIN(MAX(OFFSET('Data transformed'!$A$4,MATCH($A71,'Data transformed'!$A$5:$A$185,0),MATCH(CN$4,'Data transformed'!$4:$4,0)-1),$M71),$N71),"NA"))</f>
        <v>-1.09452034036318</v>
      </c>
      <c r="CO71" s="103" t="n">
        <f aca="true">IF($J71="","",IF(ISNUMBER(OFFSET('Data transformed'!$A$4,MATCH($A71,'Data transformed'!$A$5:$A$185,0),MATCH(CO$4,'Data transformed'!$4:$4,0)-1)), MIN(MAX(OFFSET('Data transformed'!$A$4,MATCH($A71,'Data transformed'!$A$5:$A$185,0),MATCH(CO$4,'Data transformed'!$4:$4,0)-1),$M71),$N71),"NA"))</f>
        <v>-0.467260951331506</v>
      </c>
      <c r="CP71" s="103" t="n">
        <f aca="true">IF($J71="","",IF(ISNUMBER(OFFSET('Data transformed'!$A$4,MATCH($A71,'Data transformed'!$A$5:$A$185,0),MATCH(CP$4,'Data transformed'!$4:$4,0)-1)), MIN(MAX(OFFSET('Data transformed'!$A$4,MATCH($A71,'Data transformed'!$A$5:$A$185,0),MATCH(CP$4,'Data transformed'!$4:$4,0)-1),$M71),$N71),"NA"))</f>
        <v>0.97187465429306</v>
      </c>
      <c r="CQ71" s="103" t="n">
        <f aca="true">IF($J71="","",IF(ISNUMBER(OFFSET('Data transformed'!$A$4,MATCH($A71,'Data transformed'!$A$5:$A$185,0),MATCH(CQ$4,'Data transformed'!$4:$4,0)-1)), MIN(MAX(OFFSET('Data transformed'!$A$4,MATCH($A71,'Data transformed'!$A$5:$A$185,0),MATCH(CQ$4,'Data transformed'!$4:$4,0)-1),$M71),$N71),"NA"))</f>
        <v>0.974571547470987</v>
      </c>
      <c r="CR71" s="103" t="n">
        <f aca="true">IF($J71="","",IF(ISNUMBER(OFFSET('Data transformed'!$A$4,MATCH($A71,'Data transformed'!$A$5:$A$185,0),MATCH(CR$4,'Data transformed'!$4:$4,0)-1)), MIN(MAX(OFFSET('Data transformed'!$A$4,MATCH($A71,'Data transformed'!$A$5:$A$185,0),MATCH(CR$4,'Data transformed'!$4:$4,0)-1),$M71),$N71),"NA"))</f>
        <v>-0.314690589904785</v>
      </c>
      <c r="CS71" s="103" t="n">
        <f aca="true">IF($J71="","",IF(ISNUMBER(OFFSET('Data transformed'!$A$4,MATCH($A71,'Data transformed'!$A$5:$A$185,0),MATCH(CS$4,'Data transformed'!$4:$4,0)-1)), MIN(MAX(OFFSET('Data transformed'!$A$4,MATCH($A71,'Data transformed'!$A$5:$A$185,0),MATCH(CS$4,'Data transformed'!$4:$4,0)-1),$M71),$N71),"NA"))</f>
        <v>-2.00040771563848</v>
      </c>
      <c r="CT71" s="103" t="n">
        <f aca="true">IF($J71="","",IF(ISNUMBER(OFFSET('Data transformed'!$A$4,MATCH($A71,'Data transformed'!$A$5:$A$185,0),MATCH(CT$4,'Data transformed'!$4:$4,0)-1)), MIN(MAX(OFFSET('Data transformed'!$A$4,MATCH($A71,'Data transformed'!$A$5:$A$185,0),MATCH(CT$4,'Data transformed'!$4:$4,0)-1),$M71),$N71),"NA"))</f>
        <v>-0.545666704575221</v>
      </c>
      <c r="CU71" s="103" t="n">
        <f aca="true">IF($J71="","",IF(ISNUMBER(OFFSET('Data transformed'!$A$4,MATCH($A71,'Data transformed'!$A$5:$A$185,0),MATCH(CU$4,'Data transformed'!$4:$4,0)-1)), MIN(MAX(OFFSET('Data transformed'!$A$4,MATCH($A71,'Data transformed'!$A$5:$A$185,0),MATCH(CU$4,'Data transformed'!$4:$4,0)-1),$M71),$N71),"NA"))</f>
        <v>-1.2337193886439</v>
      </c>
    </row>
    <row r="72" s="103" customFormat="true" ht="15.5" hidden="false" customHeight="false" outlineLevel="0" collapsed="false">
      <c r="A72" s="107" t="n">
        <v>2332</v>
      </c>
      <c r="B72" s="107" t="n">
        <v>4</v>
      </c>
      <c r="C72" s="103" t="str">
        <f aca="true">IF(ISBLANK(OFFSET('Raw Data'!$A$3,MATCH($A72,'Raw Data'!$B$4:$B$185,0),MATCH(C$4,'Raw Data'!$3:$3,0)-1)),"",OFFSET('Raw Data'!$A$3,MATCH($A72,'Raw Data'!$B$4:$B$185,0),MATCH(C$4,'Raw Data'!$3:$3,0)-1))</f>
        <v/>
      </c>
      <c r="D72" s="103" t="str">
        <f aca="true">IF(ISBLANK(OFFSET('Raw Data'!$A$3,MATCH($A72,'Raw Data'!$B$4:$B$185,0),MATCH(D$4,'Raw Data'!$3:$3,0)-1)),"",OFFSET('Raw Data'!$A$3,MATCH($A72,'Raw Data'!$B$4:$B$185,0),MATCH(D$4,'Raw Data'!$3:$3,0)-1))</f>
        <v>Rule of Law Index</v>
      </c>
      <c r="E72" s="103" t="str">
        <f aca="true">IF(ISBLANK(OFFSET('Raw Data'!$A$3,MATCH($A72,'Raw Data'!$B$4:$B$185,0),MATCH(E$4,'Raw Data'!$3:$3,0)-1)),"",OFFSET('Raw Data'!$A$3,MATCH($A72,'Raw Data'!$B$4:$B$185,0),MATCH(E$4,'Raw Data'!$3:$3,0)-1))</f>
        <v/>
      </c>
      <c r="J72" s="103" t="n">
        <f aca="true" t="array" ref="J72:J72">IFERROR(_xlfn.QUARTILE.INC(IF(ISNUMBER(OFFSET('Data transformed'!$N$4,MATCH('outliers treatment'!$A72,'Data transformed'!$A$5:$A$185),1,1,COUNTA('Data transformed'!$O$4:$CX$4))),OFFSET('Data transformed'!$N$4,MATCH('outliers treatment'!$A72,'Data transformed'!$A$5:$A$185),1,1,COUNTA('Data transformed'!$O$4:$CX$4))),1),"")</f>
        <v>0.43</v>
      </c>
      <c r="K72" s="103" t="n">
        <f aca="true" t="array" ref="K72:K72">IFERROR(_xlfn.QUARTILE.INC(IF(ISNUMBER(OFFSET('Data transformed'!$N$4,MATCH('outliers treatment'!$A72,'Data transformed'!$A$5:$A$185),1,1,COUNTA('Data transformed'!$O$4:$CX$4))),OFFSET('Data transformed'!$N$4,MATCH('outliers treatment'!$A72,'Data transformed'!$A$5:$A$185),1,1,COUNTA('Data transformed'!$O$4:$CX$4))),3),"")</f>
        <v>0.6825</v>
      </c>
      <c r="L72" s="103" t="n">
        <f aca="false">IFERROR(K72-J72,"")</f>
        <v>0.2525</v>
      </c>
      <c r="M72" s="103" t="n">
        <v>0</v>
      </c>
      <c r="N72" s="103" t="n">
        <v>1</v>
      </c>
      <c r="P72" s="105" t="n">
        <f aca="false" t="array" ref="P72:P72">IFERROR(SKEW(IF(ISNUMBER(T72:CU72),T72:CU72,"")),"")</f>
        <v>-0.830647502923361</v>
      </c>
      <c r="Q72" s="103" t="n">
        <f aca="true">IF(ISBLANK(OFFSET('Data above threshold'!$A$4,MATCH('Data above threshold'!$A71,'Data above threshold'!$A$5:$A$185,0),MATCH('Data above threshold'!N$4,'Data above threshold'!$4:$4,0)-1)),1,OFFSET('Data above threshold'!$A$4,MATCH('Data above threshold'!$A71,'Data above threshold'!$A$5:$A$185,0),MATCH('Data above threshold'!N$4,'Data above threshold'!$4:$4,0)-1))</f>
        <v>0</v>
      </c>
      <c r="R72" s="103" t="n">
        <f aca="false">IF($J72="","",COUNTIF(T72:CU72,M72)+ COUNTIF(T72:CQ72,N72))</f>
        <v>9</v>
      </c>
      <c r="S72" s="106" t="n">
        <f aca="false" t="array" ref="S72:S72">IF(B72&lt;4,"",1-IFERROR(SUM(ISNUMBER(T72:CU72)*(1-$T$3:$CU$3))/COUNTIF($T$3:$CU$3,0),0))</f>
        <v>0</v>
      </c>
      <c r="T72" s="103" t="n">
        <f aca="true">IF($J72="","",IF(ISNUMBER(OFFSET('Data transformed'!$A$4,MATCH($A72,'Data transformed'!$A$5:$A$185,0),MATCH(T$4,'Data transformed'!$4:$4,0)-1)), MIN(MAX(OFFSET('Data transformed'!$A$4,MATCH($A72,'Data transformed'!$A$5:$A$185,0),MATCH(T$4,'Data transformed'!$4:$4,0)-1),$M72),$N72),"NA"))</f>
        <v>0.56</v>
      </c>
      <c r="U72" s="103" t="n">
        <f aca="true">IF($J72="","",IF(ISNUMBER(OFFSET('Data transformed'!$A$4,MATCH($A72,'Data transformed'!$A$5:$A$185,0),MATCH(U$4,'Data transformed'!$4:$4,0)-1)), MIN(MAX(OFFSET('Data transformed'!$A$4,MATCH($A72,'Data transformed'!$A$5:$A$185,0),MATCH(U$4,'Data transformed'!$4:$4,0)-1),$M72),$N72),"NA"))</f>
        <v>0.79</v>
      </c>
      <c r="V72" s="103" t="n">
        <f aca="true">IF($J72="","",IF(ISNUMBER(OFFSET('Data transformed'!$A$4,MATCH($A72,'Data transformed'!$A$5:$A$185,0),MATCH(V$4,'Data transformed'!$4:$4,0)-1)), MIN(MAX(OFFSET('Data transformed'!$A$4,MATCH($A72,'Data transformed'!$A$5:$A$185,0),MATCH(V$4,'Data transformed'!$4:$4,0)-1),$M72),$N72),"NA"))</f>
        <v>0.81</v>
      </c>
      <c r="W72" s="103" t="n">
        <f aca="true">IF($J72="","",IF(ISNUMBER(OFFSET('Data transformed'!$A$4,MATCH($A72,'Data transformed'!$A$5:$A$185,0),MATCH(W$4,'Data transformed'!$4:$4,0)-1)), MIN(MAX(OFFSET('Data transformed'!$A$4,MATCH($A72,'Data transformed'!$A$5:$A$185,0),MATCH(W$4,'Data transformed'!$4:$4,0)-1),$M72),$N72),"NA"))</f>
        <v>0.79</v>
      </c>
      <c r="X72" s="103" t="n">
        <f aca="true">IF($J72="","",IF(ISNUMBER(OFFSET('Data transformed'!$A$4,MATCH($A72,'Data transformed'!$A$5:$A$185,0),MATCH(X$4,'Data transformed'!$4:$4,0)-1)), MIN(MAX(OFFSET('Data transformed'!$A$4,MATCH($A72,'Data transformed'!$A$5:$A$185,0),MATCH(X$4,'Data transformed'!$4:$4,0)-1),$M72),$N72),"NA"))</f>
        <v>0.4</v>
      </c>
      <c r="Y72" s="103" t="n">
        <f aca="true">IF($J72="","",IF(ISNUMBER(OFFSET('Data transformed'!$A$4,MATCH($A72,'Data transformed'!$A$5:$A$185,0),MATCH(Y$4,'Data transformed'!$4:$4,0)-1)), MIN(MAX(OFFSET('Data transformed'!$A$4,MATCH($A72,'Data transformed'!$A$5:$A$185,0),MATCH(Y$4,'Data transformed'!$4:$4,0)-1),$M72),$N72),"NA"))</f>
        <v>0</v>
      </c>
      <c r="Z72" s="103" t="n">
        <f aca="true">IF($J72="","",IF(ISNUMBER(OFFSET('Data transformed'!$A$4,MATCH($A72,'Data transformed'!$A$5:$A$185,0),MATCH(Z$4,'Data transformed'!$4:$4,0)-1)), MIN(MAX(OFFSET('Data transformed'!$A$4,MATCH($A72,'Data transformed'!$A$5:$A$185,0),MATCH(Z$4,'Data transformed'!$4:$4,0)-1),$M72),$N72),"NA"))</f>
        <v>0.5</v>
      </c>
      <c r="AA72" s="103" t="n">
        <f aca="true">IF($J72="","",IF(ISNUMBER(OFFSET('Data transformed'!$A$4,MATCH($A72,'Data transformed'!$A$5:$A$185,0),MATCH(AA$4,'Data transformed'!$4:$4,0)-1)), MIN(MAX(OFFSET('Data transformed'!$A$4,MATCH($A72,'Data transformed'!$A$5:$A$185,0),MATCH(AA$4,'Data transformed'!$4:$4,0)-1),$M72),$N72),"NA"))</f>
        <v>0.8</v>
      </c>
      <c r="AB72" s="103" t="n">
        <f aca="true">IF($J72="","",IF(ISNUMBER(OFFSET('Data transformed'!$A$4,MATCH($A72,'Data transformed'!$A$5:$A$185,0),MATCH(AB$4,'Data transformed'!$4:$4,0)-1)), MIN(MAX(OFFSET('Data transformed'!$A$4,MATCH($A72,'Data transformed'!$A$5:$A$185,0),MATCH(AB$4,'Data transformed'!$4:$4,0)-1),$M72),$N72),"NA"))</f>
        <v>0</v>
      </c>
      <c r="AC72" s="103" t="n">
        <f aca="true">IF($J72="","",IF(ISNUMBER(OFFSET('Data transformed'!$A$4,MATCH($A72,'Data transformed'!$A$5:$A$185,0),MATCH(AC$4,'Data transformed'!$4:$4,0)-1)), MIN(MAX(OFFSET('Data transformed'!$A$4,MATCH($A72,'Data transformed'!$A$5:$A$185,0),MATCH(AC$4,'Data transformed'!$4:$4,0)-1),$M72),$N72),"NA"))</f>
        <v>0.66</v>
      </c>
      <c r="AD72" s="103" t="n">
        <f aca="true">IF($J72="","",IF(ISNUMBER(OFFSET('Data transformed'!$A$4,MATCH($A72,'Data transformed'!$A$5:$A$185,0),MATCH(AD$4,'Data transformed'!$4:$4,0)-1)), MIN(MAX(OFFSET('Data transformed'!$A$4,MATCH($A72,'Data transformed'!$A$5:$A$185,0),MATCH(AD$4,'Data transformed'!$4:$4,0)-1),$M72),$N72),"NA"))</f>
        <v>0.47</v>
      </c>
      <c r="AE72" s="103" t="n">
        <f aca="true">IF($J72="","",IF(ISNUMBER(OFFSET('Data transformed'!$A$4,MATCH($A72,'Data transformed'!$A$5:$A$185,0),MATCH(AE$4,'Data transformed'!$4:$4,0)-1)), MIN(MAX(OFFSET('Data transformed'!$A$4,MATCH($A72,'Data transformed'!$A$5:$A$185,0),MATCH(AE$4,'Data transformed'!$4:$4,0)-1),$M72),$N72),"NA"))</f>
        <v>0.42</v>
      </c>
      <c r="AF72" s="103" t="n">
        <f aca="true">IF($J72="","",IF(ISNUMBER(OFFSET('Data transformed'!$A$4,MATCH($A72,'Data transformed'!$A$5:$A$185,0),MATCH(AF$4,'Data transformed'!$4:$4,0)-1)), MIN(MAX(OFFSET('Data transformed'!$A$4,MATCH($A72,'Data transformed'!$A$5:$A$185,0),MATCH(AF$4,'Data transformed'!$4:$4,0)-1),$M72),$N72),"NA"))</f>
        <v>0.49</v>
      </c>
      <c r="AG72" s="103" t="n">
        <f aca="true">IF($J72="","",IF(ISNUMBER(OFFSET('Data transformed'!$A$4,MATCH($A72,'Data transformed'!$A$5:$A$185,0),MATCH(AG$4,'Data transformed'!$4:$4,0)-1)), MIN(MAX(OFFSET('Data transformed'!$A$4,MATCH($A72,'Data transformed'!$A$5:$A$185,0),MATCH(AG$4,'Data transformed'!$4:$4,0)-1),$M72),$N72),"NA"))</f>
        <v>0</v>
      </c>
      <c r="AH72" s="103" t="n">
        <f aca="true">IF($J72="","",IF(ISNUMBER(OFFSET('Data transformed'!$A$4,MATCH($A72,'Data transformed'!$A$5:$A$185,0),MATCH(AH$4,'Data transformed'!$4:$4,0)-1)), MIN(MAX(OFFSET('Data transformed'!$A$4,MATCH($A72,'Data transformed'!$A$5:$A$185,0),MATCH(AH$4,'Data transformed'!$4:$4,0)-1),$M72),$N72),"NA"))</f>
        <v>0.68</v>
      </c>
      <c r="AI72" s="103" t="n">
        <f aca="true">IF($J72="","",IF(ISNUMBER(OFFSET('Data transformed'!$A$4,MATCH($A72,'Data transformed'!$A$5:$A$185,0),MATCH(AI$4,'Data transformed'!$4:$4,0)-1)), MIN(MAX(OFFSET('Data transformed'!$A$4,MATCH($A72,'Data transformed'!$A$5:$A$185,0),MATCH(AI$4,'Data transformed'!$4:$4,0)-1),$M72),$N72),"NA"))</f>
        <v>0.68</v>
      </c>
      <c r="AJ72" s="103" t="n">
        <f aca="true">IF($J72="","",IF(ISNUMBER(OFFSET('Data transformed'!$A$4,MATCH($A72,'Data transformed'!$A$5:$A$185,0),MATCH(AJ$4,'Data transformed'!$4:$4,0)-1)), MIN(MAX(OFFSET('Data transformed'!$A$4,MATCH($A72,'Data transformed'!$A$5:$A$185,0),MATCH(AJ$4,'Data transformed'!$4:$4,0)-1),$M72),$N72),"NA"))</f>
        <v>0.84</v>
      </c>
      <c r="AK72" s="103" t="n">
        <f aca="true">IF($J72="","",IF(ISNUMBER(OFFSET('Data transformed'!$A$4,MATCH($A72,'Data transformed'!$A$5:$A$185,0),MATCH(AK$4,'Data transformed'!$4:$4,0)-1)), MIN(MAX(OFFSET('Data transformed'!$A$4,MATCH($A72,'Data transformed'!$A$5:$A$185,0),MATCH(AK$4,'Data transformed'!$4:$4,0)-1),$M72),$N72),"NA"))</f>
        <v>0.9</v>
      </c>
      <c r="AL72" s="103" t="n">
        <f aca="true">IF($J72="","",IF(ISNUMBER(OFFSET('Data transformed'!$A$4,MATCH($A72,'Data transformed'!$A$5:$A$185,0),MATCH(AL$4,'Data transformed'!$4:$4,0)-1)), MIN(MAX(OFFSET('Data transformed'!$A$4,MATCH($A72,'Data transformed'!$A$5:$A$185,0),MATCH(AL$4,'Data transformed'!$4:$4,0)-1),$M72),$N72),"NA"))</f>
        <v>0.48</v>
      </c>
      <c r="AM72" s="103" t="n">
        <f aca="true">IF($J72="","",IF(ISNUMBER(OFFSET('Data transformed'!$A$4,MATCH($A72,'Data transformed'!$A$5:$A$185,0),MATCH(AM$4,'Data transformed'!$4:$4,0)-1)), MIN(MAX(OFFSET('Data transformed'!$A$4,MATCH($A72,'Data transformed'!$A$5:$A$185,0),MATCH(AM$4,'Data transformed'!$4:$4,0)-1),$M72),$N72),"NA"))</f>
        <v>0.49</v>
      </c>
      <c r="AN72" s="103" t="n">
        <f aca="true">IF($J72="","",IF(ISNUMBER(OFFSET('Data transformed'!$A$4,MATCH($A72,'Data transformed'!$A$5:$A$185,0),MATCH(AN$4,'Data transformed'!$4:$4,0)-1)), MIN(MAX(OFFSET('Data transformed'!$A$4,MATCH($A72,'Data transformed'!$A$5:$A$185,0),MATCH(AN$4,'Data transformed'!$4:$4,0)-1),$M72),$N72),"NA"))</f>
        <v>0.48</v>
      </c>
      <c r="AO72" s="103" t="n">
        <f aca="true">IF($J72="","",IF(ISNUMBER(OFFSET('Data transformed'!$A$4,MATCH($A72,'Data transformed'!$A$5:$A$185,0),MATCH(AO$4,'Data transformed'!$4:$4,0)-1)), MIN(MAX(OFFSET('Data transformed'!$A$4,MATCH($A72,'Data transformed'!$A$5:$A$185,0),MATCH(AO$4,'Data transformed'!$4:$4,0)-1),$M72),$N72),"NA"))</f>
        <v>0.73</v>
      </c>
      <c r="AP72" s="103" t="n">
        <f aca="true">IF($J72="","",IF(ISNUMBER(OFFSET('Data transformed'!$A$4,MATCH($A72,'Data transformed'!$A$5:$A$185,0),MATCH(AP$4,'Data transformed'!$4:$4,0)-1)), MIN(MAX(OFFSET('Data transformed'!$A$4,MATCH($A72,'Data transformed'!$A$5:$A$185,0),MATCH(AP$4,'Data transformed'!$4:$4,0)-1),$M72),$N72),"NA"))</f>
        <v>0.88</v>
      </c>
      <c r="AQ72" s="103" t="n">
        <f aca="true">IF($J72="","",IF(ISNUMBER(OFFSET('Data transformed'!$A$4,MATCH($A72,'Data transformed'!$A$5:$A$185,0),MATCH(AQ$4,'Data transformed'!$4:$4,0)-1)), MIN(MAX(OFFSET('Data transformed'!$A$4,MATCH($A72,'Data transformed'!$A$5:$A$185,0),MATCH(AQ$4,'Data transformed'!$4:$4,0)-1),$M72),$N72),"NA"))</f>
        <v>0</v>
      </c>
      <c r="AR72" s="103" t="n">
        <f aca="true">IF($J72="","",IF(ISNUMBER(OFFSET('Data transformed'!$A$4,MATCH($A72,'Data transformed'!$A$5:$A$185,0),MATCH(AR$4,'Data transformed'!$4:$4,0)-1)), MIN(MAX(OFFSET('Data transformed'!$A$4,MATCH($A72,'Data transformed'!$A$5:$A$185,0),MATCH(AR$4,'Data transformed'!$4:$4,0)-1),$M72),$N72),"NA"))</f>
        <v>0.72</v>
      </c>
      <c r="AS72" s="103" t="n">
        <f aca="true">IF($J72="","",IF(ISNUMBER(OFFSET('Data transformed'!$A$4,MATCH($A72,'Data transformed'!$A$5:$A$185,0),MATCH(AS$4,'Data transformed'!$4:$4,0)-1)), MIN(MAX(OFFSET('Data transformed'!$A$4,MATCH($A72,'Data transformed'!$A$5:$A$185,0),MATCH(AS$4,'Data transformed'!$4:$4,0)-1),$M72),$N72),"NA"))</f>
        <v>0.79</v>
      </c>
      <c r="AT72" s="103" t="n">
        <f aca="true">IF($J72="","",IF(ISNUMBER(OFFSET('Data transformed'!$A$4,MATCH($A72,'Data transformed'!$A$5:$A$185,0),MATCH(AT$4,'Data transformed'!$4:$4,0)-1)), MIN(MAX(OFFSET('Data transformed'!$A$4,MATCH($A72,'Data transformed'!$A$5:$A$185,0),MATCH(AT$4,'Data transformed'!$4:$4,0)-1),$M72),$N72),"NA"))</f>
        <v>0.55</v>
      </c>
      <c r="AU72" s="103" t="n">
        <f aca="true">IF($J72="","",IF(ISNUMBER(OFFSET('Data transformed'!$A$4,MATCH($A72,'Data transformed'!$A$5:$A$185,0),MATCH(AU$4,'Data transformed'!$4:$4,0)-1)), MIN(MAX(OFFSET('Data transformed'!$A$4,MATCH($A72,'Data transformed'!$A$5:$A$185,0),MATCH(AU$4,'Data transformed'!$4:$4,0)-1),$M72),$N72),"NA"))</f>
        <v>0.41</v>
      </c>
      <c r="AV72" s="103" t="n">
        <f aca="true">IF($J72="","",IF(ISNUMBER(OFFSET('Data transformed'!$A$4,MATCH($A72,'Data transformed'!$A$5:$A$185,0),MATCH(AV$4,'Data transformed'!$4:$4,0)-1)), MIN(MAX(OFFSET('Data transformed'!$A$4,MATCH($A72,'Data transformed'!$A$5:$A$185,0),MATCH(AV$4,'Data transformed'!$4:$4,0)-1),$M72),$N72),"NA"))</f>
        <v>0.61</v>
      </c>
      <c r="AW72" s="103" t="n">
        <f aca="true">IF($J72="","",IF(ISNUMBER(OFFSET('Data transformed'!$A$4,MATCH($A72,'Data transformed'!$A$5:$A$185,0),MATCH(AW$4,'Data transformed'!$4:$4,0)-1)), MIN(MAX(OFFSET('Data transformed'!$A$4,MATCH($A72,'Data transformed'!$A$5:$A$185,0),MATCH(AW$4,'Data transformed'!$4:$4,0)-1),$M72),$N72),"NA"))</f>
        <v>0.5</v>
      </c>
      <c r="AX72" s="103" t="n">
        <f aca="true">IF($J72="","",IF(ISNUMBER(OFFSET('Data transformed'!$A$4,MATCH($A72,'Data transformed'!$A$5:$A$185,0),MATCH(AX$4,'Data transformed'!$4:$4,0)-1)), MIN(MAX(OFFSET('Data transformed'!$A$4,MATCH($A72,'Data transformed'!$A$5:$A$185,0),MATCH(AX$4,'Data transformed'!$4:$4,0)-1),$M72),$N72),"NA"))</f>
        <v>0.61</v>
      </c>
      <c r="AY72" s="103" t="n">
        <f aca="true">IF($J72="","",IF(ISNUMBER(OFFSET('Data transformed'!$A$4,MATCH($A72,'Data transformed'!$A$5:$A$185,0),MATCH(AY$4,'Data transformed'!$4:$4,0)-1)), MIN(MAX(OFFSET('Data transformed'!$A$4,MATCH($A72,'Data transformed'!$A$5:$A$185,0),MATCH(AY$4,'Data transformed'!$4:$4,0)-1),$M72),$N72),"NA"))</f>
        <v>0.52</v>
      </c>
      <c r="AZ72" s="103" t="n">
        <f aca="true">IF($J72="","",IF(ISNUMBER(OFFSET('Data transformed'!$A$4,MATCH($A72,'Data transformed'!$A$5:$A$185,0),MATCH(AZ$4,'Data transformed'!$4:$4,0)-1)), MIN(MAX(OFFSET('Data transformed'!$A$4,MATCH($A72,'Data transformed'!$A$5:$A$185,0),MATCH(AZ$4,'Data transformed'!$4:$4,0)-1),$M72),$N72),"NA"))</f>
        <v>0.5</v>
      </c>
      <c r="BA72" s="103" t="n">
        <f aca="true">IF($J72="","",IF(ISNUMBER(OFFSET('Data transformed'!$A$4,MATCH($A72,'Data transformed'!$A$5:$A$185,0),MATCH(BA$4,'Data transformed'!$4:$4,0)-1)), MIN(MAX(OFFSET('Data transformed'!$A$4,MATCH($A72,'Data transformed'!$A$5:$A$185,0),MATCH(BA$4,'Data transformed'!$4:$4,0)-1),$M72),$N72),"NA"))</f>
        <v>0</v>
      </c>
      <c r="BB72" s="103" t="n">
        <f aca="true">IF($J72="","",IF(ISNUMBER(OFFSET('Data transformed'!$A$4,MATCH($A72,'Data transformed'!$A$5:$A$185,0),MATCH(BB$4,'Data transformed'!$4:$4,0)-1)), MIN(MAX(OFFSET('Data transformed'!$A$4,MATCH($A72,'Data transformed'!$A$5:$A$185,0),MATCH(BB$4,'Data transformed'!$4:$4,0)-1),$M72),$N72),"NA"))</f>
        <v>0.66</v>
      </c>
      <c r="BC72" s="103" t="n">
        <f aca="true">IF($J72="","",IF(ISNUMBER(OFFSET('Data transformed'!$A$4,MATCH($A72,'Data transformed'!$A$5:$A$185,0),MATCH(BC$4,'Data transformed'!$4:$4,0)-1)), MIN(MAX(OFFSET('Data transformed'!$A$4,MATCH($A72,'Data transformed'!$A$5:$A$185,0),MATCH(BC$4,'Data transformed'!$4:$4,0)-1),$M72),$N72),"NA"))</f>
        <v>0.57</v>
      </c>
      <c r="BD72" s="103" t="n">
        <f aca="true">IF($J72="","",IF(ISNUMBER(OFFSET('Data transformed'!$A$4,MATCH($A72,'Data transformed'!$A$5:$A$185,0),MATCH(BD$4,'Data transformed'!$4:$4,0)-1)), MIN(MAX(OFFSET('Data transformed'!$A$4,MATCH($A72,'Data transformed'!$A$5:$A$185,0),MATCH(BD$4,'Data transformed'!$4:$4,0)-1),$M72),$N72),"NA"))</f>
        <v>0.79</v>
      </c>
      <c r="BE72" s="103" t="n">
        <f aca="true">IF($J72="","",IF(ISNUMBER(OFFSET('Data transformed'!$A$4,MATCH($A72,'Data transformed'!$A$5:$A$185,0),MATCH(BE$4,'Data transformed'!$4:$4,0)-1)), MIN(MAX(OFFSET('Data transformed'!$A$4,MATCH($A72,'Data transformed'!$A$5:$A$185,0),MATCH(BE$4,'Data transformed'!$4:$4,0)-1),$M72),$N72),"NA"))</f>
        <v>0.44</v>
      </c>
      <c r="BF72" s="103" t="n">
        <f aca="true">IF($J72="","",IF(ISNUMBER(OFFSET('Data transformed'!$A$4,MATCH($A72,'Data transformed'!$A$5:$A$185,0),MATCH(BF$4,'Data transformed'!$4:$4,0)-1)), MIN(MAX(OFFSET('Data transformed'!$A$4,MATCH($A72,'Data transformed'!$A$5:$A$185,0),MATCH(BF$4,'Data transformed'!$4:$4,0)-1),$M72),$N72),"NA"))</f>
        <v>0.74</v>
      </c>
      <c r="BG72" s="103" t="n">
        <f aca="true">IF($J72="","",IF(ISNUMBER(OFFSET('Data transformed'!$A$4,MATCH($A72,'Data transformed'!$A$5:$A$185,0),MATCH(BG$4,'Data transformed'!$4:$4,0)-1)), MIN(MAX(OFFSET('Data transformed'!$A$4,MATCH($A72,'Data transformed'!$A$5:$A$185,0),MATCH(BG$4,'Data transformed'!$4:$4,0)-1),$M72),$N72),"NA"))</f>
        <v>0.45</v>
      </c>
      <c r="BH72" s="103" t="n">
        <f aca="true">IF($J72="","",IF(ISNUMBER(OFFSET('Data transformed'!$A$4,MATCH($A72,'Data transformed'!$A$5:$A$185,0),MATCH(BH$4,'Data transformed'!$4:$4,0)-1)), MIN(MAX(OFFSET('Data transformed'!$A$4,MATCH($A72,'Data transformed'!$A$5:$A$185,0),MATCH(BH$4,'Data transformed'!$4:$4,0)-1),$M72),$N72),"NA"))</f>
        <v>0.43</v>
      </c>
      <c r="BI72" s="103" t="n">
        <f aca="true">IF($J72="","",IF(ISNUMBER(OFFSET('Data transformed'!$A$4,MATCH($A72,'Data transformed'!$A$5:$A$185,0),MATCH(BI$4,'Data transformed'!$4:$4,0)-1)), MIN(MAX(OFFSET('Data transformed'!$A$4,MATCH($A72,'Data transformed'!$A$5:$A$185,0),MATCH(BI$4,'Data transformed'!$4:$4,0)-1),$M72),$N72),"NA"))</f>
        <v>0.43</v>
      </c>
      <c r="BJ72" s="103" t="n">
        <f aca="true">IF($J72="","",IF(ISNUMBER(OFFSET('Data transformed'!$A$4,MATCH($A72,'Data transformed'!$A$5:$A$185,0),MATCH(BJ$4,'Data transformed'!$4:$4,0)-1)), MIN(MAX(OFFSET('Data transformed'!$A$4,MATCH($A72,'Data transformed'!$A$5:$A$185,0),MATCH(BJ$4,'Data transformed'!$4:$4,0)-1),$M72),$N72),"NA"))</f>
        <v>0.68</v>
      </c>
      <c r="BK72" s="103" t="n">
        <f aca="true">IF($J72="","",IF(ISNUMBER(OFFSET('Data transformed'!$A$4,MATCH($A72,'Data transformed'!$A$5:$A$185,0),MATCH(BK$4,'Data transformed'!$4:$4,0)-1)), MIN(MAX(OFFSET('Data transformed'!$A$4,MATCH($A72,'Data transformed'!$A$5:$A$185,0),MATCH(BK$4,'Data transformed'!$4:$4,0)-1),$M72),$N72),"NA"))</f>
        <v>0.39</v>
      </c>
      <c r="BL72" s="103" t="n">
        <f aca="true">IF($J72="","",IF(ISNUMBER(OFFSET('Data transformed'!$A$4,MATCH($A72,'Data transformed'!$A$5:$A$185,0),MATCH(BL$4,'Data transformed'!$4:$4,0)-1)), MIN(MAX(OFFSET('Data transformed'!$A$4,MATCH($A72,'Data transformed'!$A$5:$A$185,0),MATCH(BL$4,'Data transformed'!$4:$4,0)-1),$M72),$N72),"NA"))</f>
        <v>0.4</v>
      </c>
      <c r="BM72" s="103" t="n">
        <f aca="true">IF($J72="","",IF(ISNUMBER(OFFSET('Data transformed'!$A$4,MATCH($A72,'Data transformed'!$A$5:$A$185,0),MATCH(BM$4,'Data transformed'!$4:$4,0)-1)), MIN(MAX(OFFSET('Data transformed'!$A$4,MATCH($A72,'Data transformed'!$A$5:$A$185,0),MATCH(BM$4,'Data transformed'!$4:$4,0)-1),$M72),$N72),"NA"))</f>
        <v>0.61</v>
      </c>
      <c r="BN72" s="103" t="n">
        <f aca="true">IF($J72="","",IF(ISNUMBER(OFFSET('Data transformed'!$A$4,MATCH($A72,'Data transformed'!$A$5:$A$185,0),MATCH(BN$4,'Data transformed'!$4:$4,0)-1)), MIN(MAX(OFFSET('Data transformed'!$A$4,MATCH($A72,'Data transformed'!$A$5:$A$185,0),MATCH(BN$4,'Data transformed'!$4:$4,0)-1),$M72),$N72),"NA"))</f>
        <v>0.57</v>
      </c>
      <c r="BO72" s="103" t="n">
        <f aca="true">IF($J72="","",IF(ISNUMBER(OFFSET('Data transformed'!$A$4,MATCH($A72,'Data transformed'!$A$5:$A$185,0),MATCH(BO$4,'Data transformed'!$4:$4,0)-1)), MIN(MAX(OFFSET('Data transformed'!$A$4,MATCH($A72,'Data transformed'!$A$5:$A$185,0),MATCH(BO$4,'Data transformed'!$4:$4,0)-1),$M72),$N72),"NA"))</f>
        <v>0.62</v>
      </c>
      <c r="BP72" s="103" t="n">
        <f aca="true">IF($J72="","",IF(ISNUMBER(OFFSET('Data transformed'!$A$4,MATCH($A72,'Data transformed'!$A$5:$A$185,0),MATCH(BP$4,'Data transformed'!$4:$4,0)-1)), MIN(MAX(OFFSET('Data transformed'!$A$4,MATCH($A72,'Data transformed'!$A$5:$A$185,0),MATCH(BP$4,'Data transformed'!$4:$4,0)-1),$M72),$N72),"NA"))</f>
        <v>0.44</v>
      </c>
      <c r="BQ72" s="103" t="n">
        <f aca="true">IF($J72="","",IF(ISNUMBER(OFFSET('Data transformed'!$A$4,MATCH($A72,'Data transformed'!$A$5:$A$185,0),MATCH(BQ$4,'Data transformed'!$4:$4,0)-1)), MIN(MAX(OFFSET('Data transformed'!$A$4,MATCH($A72,'Data transformed'!$A$5:$A$185,0),MATCH(BQ$4,'Data transformed'!$4:$4,0)-1),$M72),$N72),"NA"))</f>
        <v>0.41</v>
      </c>
      <c r="BR72" s="103" t="n">
        <f aca="true">IF($J72="","",IF(ISNUMBER(OFFSET('Data transformed'!$A$4,MATCH($A72,'Data transformed'!$A$5:$A$185,0),MATCH(BR$4,'Data transformed'!$4:$4,0)-1)), MIN(MAX(OFFSET('Data transformed'!$A$4,MATCH($A72,'Data transformed'!$A$5:$A$185,0),MATCH(BR$4,'Data transformed'!$4:$4,0)-1),$M72),$N72),"NA"))</f>
        <v>0.83</v>
      </c>
      <c r="BS72" s="103" t="n">
        <f aca="true">IF($J72="","",IF(ISNUMBER(OFFSET('Data transformed'!$A$4,MATCH($A72,'Data transformed'!$A$5:$A$185,0),MATCH(BS$4,'Data transformed'!$4:$4,0)-1)), MIN(MAX(OFFSET('Data transformed'!$A$4,MATCH($A72,'Data transformed'!$A$5:$A$185,0),MATCH(BS$4,'Data transformed'!$4:$4,0)-1),$M72),$N72),"NA"))</f>
        <v>0.9</v>
      </c>
      <c r="BT72" s="103" t="n">
        <f aca="true">IF($J72="","",IF(ISNUMBER(OFFSET('Data transformed'!$A$4,MATCH($A72,'Data transformed'!$A$5:$A$185,0),MATCH(BT$4,'Data transformed'!$4:$4,0)-1)), MIN(MAX(OFFSET('Data transformed'!$A$4,MATCH($A72,'Data transformed'!$A$5:$A$185,0),MATCH(BT$4,'Data transformed'!$4:$4,0)-1),$M72),$N72),"NA"))</f>
        <v>0.83</v>
      </c>
      <c r="BU72" s="103" t="n">
        <f aca="true">IF($J72="","",IF(ISNUMBER(OFFSET('Data transformed'!$A$4,MATCH($A72,'Data transformed'!$A$5:$A$185,0),MATCH(BU$4,'Data transformed'!$4:$4,0)-1)), MIN(MAX(OFFSET('Data transformed'!$A$4,MATCH($A72,'Data transformed'!$A$5:$A$185,0),MATCH(BU$4,'Data transformed'!$4:$4,0)-1),$M72),$N72),"NA"))</f>
        <v>0.39</v>
      </c>
      <c r="BV72" s="103" t="n">
        <f aca="true">IF($J72="","",IF(ISNUMBER(OFFSET('Data transformed'!$A$4,MATCH($A72,'Data transformed'!$A$5:$A$185,0),MATCH(BV$4,'Data transformed'!$4:$4,0)-1)), MIN(MAX(OFFSET('Data transformed'!$A$4,MATCH($A72,'Data transformed'!$A$5:$A$185,0),MATCH(BV$4,'Data transformed'!$4:$4,0)-1),$M72),$N72),"NA"))</f>
        <v>0.52</v>
      </c>
      <c r="BW72" s="103" t="n">
        <f aca="true">IF($J72="","",IF(ISNUMBER(OFFSET('Data transformed'!$A$4,MATCH($A72,'Data transformed'!$A$5:$A$185,0),MATCH(BW$4,'Data transformed'!$4:$4,0)-1)), MIN(MAX(OFFSET('Data transformed'!$A$4,MATCH($A72,'Data transformed'!$A$5:$A$185,0),MATCH(BW$4,'Data transformed'!$4:$4,0)-1),$M72),$N72),"NA"))</f>
        <v>0.49</v>
      </c>
      <c r="BX72" s="103" t="n">
        <f aca="true">IF($J72="","",IF(ISNUMBER(OFFSET('Data transformed'!$A$4,MATCH($A72,'Data transformed'!$A$5:$A$185,0),MATCH(BX$4,'Data transformed'!$4:$4,0)-1)), MIN(MAX(OFFSET('Data transformed'!$A$4,MATCH($A72,'Data transformed'!$A$5:$A$185,0),MATCH(BX$4,'Data transformed'!$4:$4,0)-1),$M72),$N72),"NA"))</f>
        <v>0.46</v>
      </c>
      <c r="BY72" s="103" t="n">
        <f aca="true">IF($J72="","",IF(ISNUMBER(OFFSET('Data transformed'!$A$4,MATCH($A72,'Data transformed'!$A$5:$A$185,0),MATCH(BY$4,'Data transformed'!$4:$4,0)-1)), MIN(MAX(OFFSET('Data transformed'!$A$4,MATCH($A72,'Data transformed'!$A$5:$A$185,0),MATCH(BY$4,'Data transformed'!$4:$4,0)-1),$M72),$N72),"NA"))</f>
        <v>0</v>
      </c>
      <c r="BZ72" s="103" t="n">
        <f aca="true">IF($J72="","",IF(ISNUMBER(OFFSET('Data transformed'!$A$4,MATCH($A72,'Data transformed'!$A$5:$A$185,0),MATCH(BZ$4,'Data transformed'!$4:$4,0)-1)), MIN(MAX(OFFSET('Data transformed'!$A$4,MATCH($A72,'Data transformed'!$A$5:$A$185,0),MATCH(BZ$4,'Data transformed'!$4:$4,0)-1),$M72),$N72),"NA"))</f>
        <v>0.64</v>
      </c>
      <c r="CA72" s="103" t="n">
        <f aca="true">IF($J72="","",IF(ISNUMBER(OFFSET('Data transformed'!$A$4,MATCH($A72,'Data transformed'!$A$5:$A$185,0),MATCH(CA$4,'Data transformed'!$4:$4,0)-1)), MIN(MAX(OFFSET('Data transformed'!$A$4,MATCH($A72,'Data transformed'!$A$5:$A$185,0),MATCH(CA$4,'Data transformed'!$4:$4,0)-1),$M72),$N72),"NA"))</f>
        <v>0.7</v>
      </c>
      <c r="CB72" s="103" t="n">
        <f aca="true">IF($J72="","",IF(ISNUMBER(OFFSET('Data transformed'!$A$4,MATCH($A72,'Data transformed'!$A$5:$A$185,0),MATCH(CB$4,'Data transformed'!$4:$4,0)-1)), MIN(MAX(OFFSET('Data transformed'!$A$4,MATCH($A72,'Data transformed'!$A$5:$A$185,0),MATCH(CB$4,'Data transformed'!$4:$4,0)-1),$M72),$N72),"NA"))</f>
        <v>0.63</v>
      </c>
      <c r="CC72" s="103" t="n">
        <f aca="true">IF($J72="","",IF(ISNUMBER(OFFSET('Data transformed'!$A$4,MATCH($A72,'Data transformed'!$A$5:$A$185,0),MATCH(CC$4,'Data transformed'!$4:$4,0)-1)), MIN(MAX(OFFSET('Data transformed'!$A$4,MATCH($A72,'Data transformed'!$A$5:$A$185,0),MATCH(CC$4,'Data transformed'!$4:$4,0)-1),$M72),$N72),"NA"))</f>
        <v>0.46</v>
      </c>
      <c r="CD72" s="103" t="n">
        <f aca="true">IF($J72="","",IF(ISNUMBER(OFFSET('Data transformed'!$A$4,MATCH($A72,'Data transformed'!$A$5:$A$185,0),MATCH(CD$4,'Data transformed'!$4:$4,0)-1)), MIN(MAX(OFFSET('Data transformed'!$A$4,MATCH($A72,'Data transformed'!$A$5:$A$185,0),MATCH(CD$4,'Data transformed'!$4:$4,0)-1),$M72),$N72),"NA"))</f>
        <v>0.62</v>
      </c>
      <c r="CE72" s="103" t="n">
        <f aca="true">IF($J72="","",IF(ISNUMBER(OFFSET('Data transformed'!$A$4,MATCH($A72,'Data transformed'!$A$5:$A$185,0),MATCH(CE$4,'Data transformed'!$4:$4,0)-1)), MIN(MAX(OFFSET('Data transformed'!$A$4,MATCH($A72,'Data transformed'!$A$5:$A$185,0),MATCH(CE$4,'Data transformed'!$4:$4,0)-1),$M72),$N72),"NA"))</f>
        <v>0.42</v>
      </c>
      <c r="CF72" s="103" t="n">
        <f aca="true">IF($J72="","",IF(ISNUMBER(OFFSET('Data transformed'!$A$4,MATCH($A72,'Data transformed'!$A$5:$A$185,0),MATCH(CF$4,'Data transformed'!$4:$4,0)-1)), MIN(MAX(OFFSET('Data transformed'!$A$4,MATCH($A72,'Data transformed'!$A$5:$A$185,0),MATCH(CF$4,'Data transformed'!$4:$4,0)-1),$M72),$N72),"NA"))</f>
        <v>0.55</v>
      </c>
      <c r="CG72" s="103" t="n">
        <f aca="true">IF($J72="","",IF(ISNUMBER(OFFSET('Data transformed'!$A$4,MATCH($A72,'Data transformed'!$A$5:$A$185,0),MATCH(CG$4,'Data transformed'!$4:$4,0)-1)), MIN(MAX(OFFSET('Data transformed'!$A$4,MATCH($A72,'Data transformed'!$A$5:$A$185,0),MATCH(CG$4,'Data transformed'!$4:$4,0)-1),$M72),$N72),"NA"))</f>
        <v>0.78</v>
      </c>
      <c r="CH72" s="103" t="n">
        <f aca="true">IF($J72="","",IF(ISNUMBER(OFFSET('Data transformed'!$A$4,MATCH($A72,'Data transformed'!$A$5:$A$185,0),MATCH(CH$4,'Data transformed'!$4:$4,0)-1)), MIN(MAX(OFFSET('Data transformed'!$A$4,MATCH($A72,'Data transformed'!$A$5:$A$185,0),MATCH(CH$4,'Data transformed'!$4:$4,0)-1),$M72),$N72),"NA"))</f>
        <v>0.49</v>
      </c>
      <c r="CI72" s="103" t="n">
        <f aca="true">IF($J72="","",IF(ISNUMBER(OFFSET('Data transformed'!$A$4,MATCH($A72,'Data transformed'!$A$5:$A$185,0),MATCH(CI$4,'Data transformed'!$4:$4,0)-1)), MIN(MAX(OFFSET('Data transformed'!$A$4,MATCH($A72,'Data transformed'!$A$5:$A$185,0),MATCH(CI$4,'Data transformed'!$4:$4,0)-1),$M72),$N72),"NA"))</f>
        <v>0.49</v>
      </c>
      <c r="CJ72" s="103" t="n">
        <f aca="true">IF($J72="","",IF(ISNUMBER(OFFSET('Data transformed'!$A$4,MATCH($A72,'Data transformed'!$A$5:$A$185,0),MATCH(CJ$4,'Data transformed'!$4:$4,0)-1)), MIN(MAX(OFFSET('Data transformed'!$A$4,MATCH($A72,'Data transformed'!$A$5:$A$185,0),MATCH(CJ$4,'Data transformed'!$4:$4,0)-1),$M72),$N72),"NA"))</f>
        <v>0.68</v>
      </c>
      <c r="CK72" s="103" t="n">
        <f aca="true">IF($J72="","",IF(ISNUMBER(OFFSET('Data transformed'!$A$4,MATCH($A72,'Data transformed'!$A$5:$A$185,0),MATCH(CK$4,'Data transformed'!$4:$4,0)-1)), MIN(MAX(OFFSET('Data transformed'!$A$4,MATCH($A72,'Data transformed'!$A$5:$A$185,0),MATCH(CK$4,'Data transformed'!$4:$4,0)-1),$M72),$N72),"NA"))</f>
        <v>0.86</v>
      </c>
      <c r="CL72" s="103" t="n">
        <f aca="true">IF($J72="","",IF(ISNUMBER(OFFSET('Data transformed'!$A$4,MATCH($A72,'Data transformed'!$A$5:$A$185,0),MATCH(CL$4,'Data transformed'!$4:$4,0)-1)), MIN(MAX(OFFSET('Data transformed'!$A$4,MATCH($A72,'Data transformed'!$A$5:$A$185,0),MATCH(CL$4,'Data transformed'!$4:$4,0)-1),$M72),$N72),"NA"))</f>
        <v>0</v>
      </c>
      <c r="CM72" s="103" t="n">
        <f aca="true">IF($J72="","",IF(ISNUMBER(OFFSET('Data transformed'!$A$4,MATCH($A72,'Data transformed'!$A$5:$A$185,0),MATCH(CM$4,'Data transformed'!$4:$4,0)-1)), MIN(MAX(OFFSET('Data transformed'!$A$4,MATCH($A72,'Data transformed'!$A$5:$A$185,0),MATCH(CM$4,'Data transformed'!$4:$4,0)-1),$M72),$N72),"NA"))</f>
        <v>0.45</v>
      </c>
      <c r="CN72" s="103" t="n">
        <f aca="true">IF($J72="","",IF(ISNUMBER(OFFSET('Data transformed'!$A$4,MATCH($A72,'Data transformed'!$A$5:$A$185,0),MATCH(CN$4,'Data transformed'!$4:$4,0)-1)), MIN(MAX(OFFSET('Data transformed'!$A$4,MATCH($A72,'Data transformed'!$A$5:$A$185,0),MATCH(CN$4,'Data transformed'!$4:$4,0)-1),$M72),$N72),"NA"))</f>
        <v>0</v>
      </c>
      <c r="CO72" s="103" t="n">
        <f aca="true">IF($J72="","",IF(ISNUMBER(OFFSET('Data transformed'!$A$4,MATCH($A72,'Data transformed'!$A$5:$A$185,0),MATCH(CO$4,'Data transformed'!$4:$4,0)-1)), MIN(MAX(OFFSET('Data transformed'!$A$4,MATCH($A72,'Data transformed'!$A$5:$A$185,0),MATCH(CO$4,'Data transformed'!$4:$4,0)-1),$M72),$N72),"NA"))</f>
        <v>0.42</v>
      </c>
      <c r="CP72" s="103" t="n">
        <f aca="true">IF($J72="","",IF(ISNUMBER(OFFSET('Data transformed'!$A$4,MATCH($A72,'Data transformed'!$A$5:$A$185,0),MATCH(CP$4,'Data transformed'!$4:$4,0)-1)), MIN(MAX(OFFSET('Data transformed'!$A$4,MATCH($A72,'Data transformed'!$A$5:$A$185,0),MATCH(CP$4,'Data transformed'!$4:$4,0)-1),$M72),$N72),"NA"))</f>
        <v>0.71</v>
      </c>
      <c r="CQ72" s="103" t="n">
        <f aca="true">IF($J72="","",IF(ISNUMBER(OFFSET('Data transformed'!$A$4,MATCH($A72,'Data transformed'!$A$5:$A$185,0),MATCH(CQ$4,'Data transformed'!$4:$4,0)-1)), MIN(MAX(OFFSET('Data transformed'!$A$4,MATCH($A72,'Data transformed'!$A$5:$A$185,0),MATCH(CQ$4,'Data transformed'!$4:$4,0)-1),$M72),$N72),"NA"))</f>
        <v>0.69</v>
      </c>
      <c r="CR72" s="103" t="n">
        <f aca="true">IF($J72="","",IF(ISNUMBER(OFFSET('Data transformed'!$A$4,MATCH($A72,'Data transformed'!$A$5:$A$185,0),MATCH(CR$4,'Data transformed'!$4:$4,0)-1)), MIN(MAX(OFFSET('Data transformed'!$A$4,MATCH($A72,'Data transformed'!$A$5:$A$185,0),MATCH(CR$4,'Data transformed'!$4:$4,0)-1),$M72),$N72),"NA"))</f>
        <v>0.49</v>
      </c>
      <c r="CS72" s="103" t="n">
        <f aca="true">IF($J72="","",IF(ISNUMBER(OFFSET('Data transformed'!$A$4,MATCH($A72,'Data transformed'!$A$5:$A$185,0),MATCH(CS$4,'Data transformed'!$4:$4,0)-1)), MIN(MAX(OFFSET('Data transformed'!$A$4,MATCH($A72,'Data transformed'!$A$5:$A$185,0),MATCH(CS$4,'Data transformed'!$4:$4,0)-1),$M72),$N72),"NA"))</f>
        <v>0</v>
      </c>
      <c r="CT72" s="103" t="n">
        <f aca="true">IF($J72="","",IF(ISNUMBER(OFFSET('Data transformed'!$A$4,MATCH($A72,'Data transformed'!$A$5:$A$185,0),MATCH(CT$4,'Data transformed'!$4:$4,0)-1)), MIN(MAX(OFFSET('Data transformed'!$A$4,MATCH($A72,'Data transformed'!$A$5:$A$185,0),MATCH(CT$4,'Data transformed'!$4:$4,0)-1),$M72),$N72),"NA"))</f>
        <v>0.44</v>
      </c>
      <c r="CU72" s="103" t="n">
        <f aca="true">IF($J72="","",IF(ISNUMBER(OFFSET('Data transformed'!$A$4,MATCH($A72,'Data transformed'!$A$5:$A$185,0),MATCH(CU$4,'Data transformed'!$4:$4,0)-1)), MIN(MAX(OFFSET('Data transformed'!$A$4,MATCH($A72,'Data transformed'!$A$5:$A$185,0),MATCH(CU$4,'Data transformed'!$4:$4,0)-1),$M72),$N72),"NA"))</f>
        <v>0.39</v>
      </c>
    </row>
    <row r="73" s="103" customFormat="true" ht="15.5" hidden="false" customHeight="false" outlineLevel="0" collapsed="false">
      <c r="A73" s="107" t="n">
        <v>2333</v>
      </c>
      <c r="B73" s="107" t="n">
        <v>4</v>
      </c>
      <c r="C73" s="103" t="str">
        <f aca="true">IF(ISBLANK(OFFSET('Raw Data'!$A$3,MATCH($A73,'Raw Data'!$B$4:$B$185,0),MATCH(C$4,'Raw Data'!$3:$3,0)-1)),"",OFFSET('Raw Data'!$A$3,MATCH($A73,'Raw Data'!$B$4:$B$185,0),MATCH(C$4,'Raw Data'!$3:$3,0)-1))</f>
        <v/>
      </c>
      <c r="D73" s="103" t="str">
        <f aca="true">IF(ISBLANK(OFFSET('Raw Data'!$A$3,MATCH($A73,'Raw Data'!$B$4:$B$185,0),MATCH(D$4,'Raw Data'!$3:$3,0)-1)),"",OFFSET('Raw Data'!$A$3,MATCH($A73,'Raw Data'!$B$4:$B$185,0),MATCH(D$4,'Raw Data'!$3:$3,0)-1))</f>
        <v>Membership of International Ombudsman Institute</v>
      </c>
      <c r="E73" s="103" t="str">
        <f aca="true">IF(ISBLANK(OFFSET('Raw Data'!$A$3,MATCH($A73,'Raw Data'!$B$4:$B$185,0),MATCH(E$4,'Raw Data'!$3:$3,0)-1)),"",OFFSET('Raw Data'!$A$3,MATCH($A73,'Raw Data'!$B$4:$B$185,0),MATCH(E$4,'Raw Data'!$3:$3,0)-1))</f>
        <v>Tell you something about whether alternative dispute resolution arrangements exist in a jurisdiction</v>
      </c>
      <c r="J73" s="103" t="n">
        <f aca="true">IFERROR(_xlfn.QUARTILE.INC(IF(ISNUMBER(OFFSET('Data transformed'!$N$4,MATCH('outliers treatment'!$A73,'Data transformed'!$A$5:$A$185),1,1,COUNTA('Data transformed'!$O$4:$CX$4))),OFFSET('Data transformed'!$N$4,MATCH('outliers treatment'!$A73,'Data transformed'!$A$5:$A$185),1,1,COUNTA('Data transformed'!$O$4:$CX$4))),1),"")</f>
        <v>0</v>
      </c>
      <c r="K73" s="103" t="n">
        <f aca="true" t="array" ref="K73:K73">IFERROR(_xlfn.QUARTILE.INC(IF(ISNUMBER(OFFSET('Data transformed'!$N$4,MATCH('outliers treatment'!$A73,'Data transformed'!$A$5:$A$185),1,1,COUNTA('Data transformed'!$O$4:$CX$4))),OFFSET('Data transformed'!$N$4,MATCH('outliers treatment'!$A73,'Data transformed'!$A$5:$A$185),1,1,COUNTA('Data transformed'!$O$4:$CX$4))),3),"")</f>
        <v>1</v>
      </c>
      <c r="L73" s="103" t="n">
        <f aca="false">IFERROR(K73-J73,"")</f>
        <v>1</v>
      </c>
      <c r="M73" s="103" t="n">
        <v>0</v>
      </c>
      <c r="N73" s="103" t="n">
        <v>1</v>
      </c>
      <c r="P73" s="105" t="n">
        <f aca="false" t="array" ref="P73:P73">IFERROR(SKEW(IF(ISNUMBER(T73:CU73),T73:CU73,"")),"")</f>
        <v>-0.76162012955825</v>
      </c>
      <c r="Q73" s="103" t="n">
        <f aca="true">IF(ISBLANK(OFFSET('Data above threshold'!$A$4,MATCH('Data above threshold'!$A72,'Data above threshold'!$A$5:$A$185,0),MATCH('Data above threshold'!N$4,'Data above threshold'!$4:$4,0)-1)),1,OFFSET('Data above threshold'!$A$4,MATCH('Data above threshold'!$A72,'Data above threshold'!$A$5:$A$185,0),MATCH('Data above threshold'!N$4,'Data above threshold'!$4:$4,0)-1))</f>
        <v>0</v>
      </c>
      <c r="R73" s="103" t="n">
        <f aca="false">IF($J73="","",COUNTIF(T73:CU73,M73)+ COUNTIF(T73:CQ73,N73))</f>
        <v>78</v>
      </c>
      <c r="S73" s="106" t="n">
        <f aca="false" t="array" ref="S73:S73">IF(B73&lt;4,"",1-IFERROR(SUM(ISNUMBER(T73:CU73)*(1-$T$3:$CU$3))/COUNTIF($T$3:$CU$3,0),0))</f>
        <v>0</v>
      </c>
      <c r="T73" s="103" t="n">
        <f aca="true">IF($J73="","",IF(ISNUMBER(OFFSET('Data transformed'!$A$4,MATCH($A73,'Data transformed'!$A$5:$A$185,0),MATCH(T$4,'Data transformed'!$4:$4,0)-1)), MIN(MAX(OFFSET('Data transformed'!$A$4,MATCH($A73,'Data transformed'!$A$5:$A$185,0),MATCH(T$4,'Data transformed'!$4:$4,0)-1),$M73),$N73),"NA"))</f>
        <v>1</v>
      </c>
      <c r="U73" s="103" t="n">
        <f aca="true">IF($J73="","",IF(ISNUMBER(OFFSET('Data transformed'!$A$4,MATCH($A73,'Data transformed'!$A$5:$A$185,0),MATCH(U$4,'Data transformed'!$4:$4,0)-1)), MIN(MAX(OFFSET('Data transformed'!$A$4,MATCH($A73,'Data transformed'!$A$5:$A$185,0),MATCH(U$4,'Data transformed'!$4:$4,0)-1),$M73),$N73),"NA"))</f>
        <v>1</v>
      </c>
      <c r="V73" s="103" t="n">
        <f aca="true">IF($J73="","",IF(ISNUMBER(OFFSET('Data transformed'!$A$4,MATCH($A73,'Data transformed'!$A$5:$A$185,0),MATCH(V$4,'Data transformed'!$4:$4,0)-1)), MIN(MAX(OFFSET('Data transformed'!$A$4,MATCH($A73,'Data transformed'!$A$5:$A$185,0),MATCH(V$4,'Data transformed'!$4:$4,0)-1),$M73),$N73),"NA"))</f>
        <v>1</v>
      </c>
      <c r="W73" s="103" t="n">
        <f aca="true">IF($J73="","",IF(ISNUMBER(OFFSET('Data transformed'!$A$4,MATCH($A73,'Data transformed'!$A$5:$A$185,0),MATCH(W$4,'Data transformed'!$4:$4,0)-1)), MIN(MAX(OFFSET('Data transformed'!$A$4,MATCH($A73,'Data transformed'!$A$5:$A$185,0),MATCH(W$4,'Data transformed'!$4:$4,0)-1),$M73),$N73),"NA"))</f>
        <v>1</v>
      </c>
      <c r="X73" s="103" t="n">
        <f aca="true">IF($J73="","",IF(ISNUMBER(OFFSET('Data transformed'!$A$4,MATCH($A73,'Data transformed'!$A$5:$A$185,0),MATCH(X$4,'Data transformed'!$4:$4,0)-1)), MIN(MAX(OFFSET('Data transformed'!$A$4,MATCH($A73,'Data transformed'!$A$5:$A$185,0),MATCH(X$4,'Data transformed'!$4:$4,0)-1),$M73),$N73),"NA"))</f>
        <v>0</v>
      </c>
      <c r="Y73" s="103" t="n">
        <f aca="true">IF($J73="","",IF(ISNUMBER(OFFSET('Data transformed'!$A$4,MATCH($A73,'Data transformed'!$A$5:$A$185,0),MATCH(Y$4,'Data transformed'!$4:$4,0)-1)), MIN(MAX(OFFSET('Data transformed'!$A$4,MATCH($A73,'Data transformed'!$A$5:$A$185,0),MATCH(Y$4,'Data transformed'!$4:$4,0)-1),$M73),$N73),"NA"))</f>
        <v>0</v>
      </c>
      <c r="Z73" s="103" t="n">
        <f aca="true">IF($J73="","",IF(ISNUMBER(OFFSET('Data transformed'!$A$4,MATCH($A73,'Data transformed'!$A$5:$A$185,0),MATCH(Z$4,'Data transformed'!$4:$4,0)-1)), MIN(MAX(OFFSET('Data transformed'!$A$4,MATCH($A73,'Data transformed'!$A$5:$A$185,0),MATCH(Z$4,'Data transformed'!$4:$4,0)-1),$M73),$N73),"NA"))</f>
        <v>1</v>
      </c>
      <c r="AA73" s="103" t="n">
        <f aca="true">IF($J73="","",IF(ISNUMBER(OFFSET('Data transformed'!$A$4,MATCH($A73,'Data transformed'!$A$5:$A$185,0),MATCH(AA$4,'Data transformed'!$4:$4,0)-1)), MIN(MAX(OFFSET('Data transformed'!$A$4,MATCH($A73,'Data transformed'!$A$5:$A$185,0),MATCH(AA$4,'Data transformed'!$4:$4,0)-1),$M73),$N73),"NA"))</f>
        <v>1</v>
      </c>
      <c r="AB73" s="103" t="n">
        <f aca="true">IF($J73="","",IF(ISNUMBER(OFFSET('Data transformed'!$A$4,MATCH($A73,'Data transformed'!$A$5:$A$185,0),MATCH(AB$4,'Data transformed'!$4:$4,0)-1)), MIN(MAX(OFFSET('Data transformed'!$A$4,MATCH($A73,'Data transformed'!$A$5:$A$185,0),MATCH(AB$4,'Data transformed'!$4:$4,0)-1),$M73),$N73),"NA"))</f>
        <v>1</v>
      </c>
      <c r="AC73" s="103" t="n">
        <f aca="true">IF($J73="","",IF(ISNUMBER(OFFSET('Data transformed'!$A$4,MATCH($A73,'Data transformed'!$A$5:$A$185,0),MATCH(AC$4,'Data transformed'!$4:$4,0)-1)), MIN(MAX(OFFSET('Data transformed'!$A$4,MATCH($A73,'Data transformed'!$A$5:$A$185,0),MATCH(AC$4,'Data transformed'!$4:$4,0)-1),$M73),$N73),"NA"))</f>
        <v>0</v>
      </c>
      <c r="AD73" s="103" t="n">
        <f aca="true">IF($J73="","",IF(ISNUMBER(OFFSET('Data transformed'!$A$4,MATCH($A73,'Data transformed'!$A$5:$A$185,0),MATCH(AD$4,'Data transformed'!$4:$4,0)-1)), MIN(MAX(OFFSET('Data transformed'!$A$4,MATCH($A73,'Data transformed'!$A$5:$A$185,0),MATCH(AD$4,'Data transformed'!$4:$4,0)-1),$M73),$N73),"NA"))</f>
        <v>0</v>
      </c>
      <c r="AE73" s="103" t="n">
        <f aca="true">IF($J73="","",IF(ISNUMBER(OFFSET('Data transformed'!$A$4,MATCH($A73,'Data transformed'!$A$5:$A$185,0),MATCH(AE$4,'Data transformed'!$4:$4,0)-1)), MIN(MAX(OFFSET('Data transformed'!$A$4,MATCH($A73,'Data transformed'!$A$5:$A$185,0),MATCH(AE$4,'Data transformed'!$4:$4,0)-1),$M73),$N73),"NA"))</f>
        <v>0</v>
      </c>
      <c r="AF73" s="103" t="n">
        <f aca="true">IF($J73="","",IF(ISNUMBER(OFFSET('Data transformed'!$A$4,MATCH($A73,'Data transformed'!$A$5:$A$185,0),MATCH(AF$4,'Data transformed'!$4:$4,0)-1)), MIN(MAX(OFFSET('Data transformed'!$A$4,MATCH($A73,'Data transformed'!$A$5:$A$185,0),MATCH(AF$4,'Data transformed'!$4:$4,0)-1),$M73),$N73),"NA"))</f>
        <v>0</v>
      </c>
      <c r="AG73" s="103" t="n">
        <f aca="true">IF($J73="","",IF(ISNUMBER(OFFSET('Data transformed'!$A$4,MATCH($A73,'Data transformed'!$A$5:$A$185,0),MATCH(AG$4,'Data transformed'!$4:$4,0)-1)), MIN(MAX(OFFSET('Data transformed'!$A$4,MATCH($A73,'Data transformed'!$A$5:$A$185,0),MATCH(AG$4,'Data transformed'!$4:$4,0)-1),$M73),$N73),"NA"))</f>
        <v>0</v>
      </c>
      <c r="AH73" s="103" t="n">
        <f aca="true">IF($J73="","",IF(ISNUMBER(OFFSET('Data transformed'!$A$4,MATCH($A73,'Data transformed'!$A$5:$A$185,0),MATCH(AH$4,'Data transformed'!$4:$4,0)-1)), MIN(MAX(OFFSET('Data transformed'!$A$4,MATCH($A73,'Data transformed'!$A$5:$A$185,0),MATCH(AH$4,'Data transformed'!$4:$4,0)-1),$M73),$N73),"NA"))</f>
        <v>0</v>
      </c>
      <c r="AI73" s="103" t="n">
        <f aca="true">IF($J73="","",IF(ISNUMBER(OFFSET('Data transformed'!$A$4,MATCH($A73,'Data transformed'!$A$5:$A$185,0),MATCH(AI$4,'Data transformed'!$4:$4,0)-1)), MIN(MAX(OFFSET('Data transformed'!$A$4,MATCH($A73,'Data transformed'!$A$5:$A$185,0),MATCH(AI$4,'Data transformed'!$4:$4,0)-1),$M73),$N73),"NA"))</f>
        <v>1</v>
      </c>
      <c r="AJ73" s="103" t="n">
        <f aca="true">IF($J73="","",IF(ISNUMBER(OFFSET('Data transformed'!$A$4,MATCH($A73,'Data transformed'!$A$5:$A$185,0),MATCH(AJ$4,'Data transformed'!$4:$4,0)-1)), MIN(MAX(OFFSET('Data transformed'!$A$4,MATCH($A73,'Data transformed'!$A$5:$A$185,0),MATCH(AJ$4,'Data transformed'!$4:$4,0)-1),$M73),$N73),"NA"))</f>
        <v>1</v>
      </c>
      <c r="AK73" s="103" t="n">
        <f aca="true">IF($J73="","",IF(ISNUMBER(OFFSET('Data transformed'!$A$4,MATCH($A73,'Data transformed'!$A$5:$A$185,0),MATCH(AK$4,'Data transformed'!$4:$4,0)-1)), MIN(MAX(OFFSET('Data transformed'!$A$4,MATCH($A73,'Data transformed'!$A$5:$A$185,0),MATCH(AK$4,'Data transformed'!$4:$4,0)-1),$M73),$N73),"NA"))</f>
        <v>1</v>
      </c>
      <c r="AL73" s="103" t="n">
        <f aca="true">IF($J73="","",IF(ISNUMBER(OFFSET('Data transformed'!$A$4,MATCH($A73,'Data transformed'!$A$5:$A$185,0),MATCH(AL$4,'Data transformed'!$4:$4,0)-1)), MIN(MAX(OFFSET('Data transformed'!$A$4,MATCH($A73,'Data transformed'!$A$5:$A$185,0),MATCH(AL$4,'Data transformed'!$4:$4,0)-1),$M73),$N73),"NA"))</f>
        <v>0</v>
      </c>
      <c r="AM73" s="103" t="n">
        <f aca="true">IF($J73="","",IF(ISNUMBER(OFFSET('Data transformed'!$A$4,MATCH($A73,'Data transformed'!$A$5:$A$185,0),MATCH(AM$4,'Data transformed'!$4:$4,0)-1)), MIN(MAX(OFFSET('Data transformed'!$A$4,MATCH($A73,'Data transformed'!$A$5:$A$185,0),MATCH(AM$4,'Data transformed'!$4:$4,0)-1),$M73),$N73),"NA"))</f>
        <v>0</v>
      </c>
      <c r="AN73" s="103" t="n">
        <f aca="true">IF($J73="","",IF(ISNUMBER(OFFSET('Data transformed'!$A$4,MATCH($A73,'Data transformed'!$A$5:$A$185,0),MATCH(AN$4,'Data transformed'!$4:$4,0)-1)), MIN(MAX(OFFSET('Data transformed'!$A$4,MATCH($A73,'Data transformed'!$A$5:$A$185,0),MATCH(AN$4,'Data transformed'!$4:$4,0)-1),$M73),$N73),"NA"))</f>
        <v>0</v>
      </c>
      <c r="AO73" s="103" t="n">
        <f aca="true">IF($J73="","",IF(ISNUMBER(OFFSET('Data transformed'!$A$4,MATCH($A73,'Data transformed'!$A$5:$A$185,0),MATCH(AO$4,'Data transformed'!$4:$4,0)-1)), MIN(MAX(OFFSET('Data transformed'!$A$4,MATCH($A73,'Data transformed'!$A$5:$A$185,0),MATCH(AO$4,'Data transformed'!$4:$4,0)-1),$M73),$N73),"NA"))</f>
        <v>1</v>
      </c>
      <c r="AP73" s="103" t="n">
        <f aca="true">IF($J73="","",IF(ISNUMBER(OFFSET('Data transformed'!$A$4,MATCH($A73,'Data transformed'!$A$5:$A$185,0),MATCH(AP$4,'Data transformed'!$4:$4,0)-1)), MIN(MAX(OFFSET('Data transformed'!$A$4,MATCH($A73,'Data transformed'!$A$5:$A$185,0),MATCH(AP$4,'Data transformed'!$4:$4,0)-1),$M73),$N73),"NA"))</f>
        <v>1</v>
      </c>
      <c r="AQ73" s="103" t="n">
        <f aca="true">IF($J73="","",IF(ISNUMBER(OFFSET('Data transformed'!$A$4,MATCH($A73,'Data transformed'!$A$5:$A$185,0),MATCH(AQ$4,'Data transformed'!$4:$4,0)-1)), MIN(MAX(OFFSET('Data transformed'!$A$4,MATCH($A73,'Data transformed'!$A$5:$A$185,0),MATCH(AQ$4,'Data transformed'!$4:$4,0)-1),$M73),$N73),"NA"))</f>
        <v>0</v>
      </c>
      <c r="AR73" s="103" t="n">
        <f aca="true">IF($J73="","",IF(ISNUMBER(OFFSET('Data transformed'!$A$4,MATCH($A73,'Data transformed'!$A$5:$A$185,0),MATCH(AR$4,'Data transformed'!$4:$4,0)-1)), MIN(MAX(OFFSET('Data transformed'!$A$4,MATCH($A73,'Data transformed'!$A$5:$A$185,0),MATCH(AR$4,'Data transformed'!$4:$4,0)-1),$M73),$N73),"NA"))</f>
        <v>1</v>
      </c>
      <c r="AS73" s="103" t="n">
        <f aca="true">IF($J73="","",IF(ISNUMBER(OFFSET('Data transformed'!$A$4,MATCH($A73,'Data transformed'!$A$5:$A$185,0),MATCH(AS$4,'Data transformed'!$4:$4,0)-1)), MIN(MAX(OFFSET('Data transformed'!$A$4,MATCH($A73,'Data transformed'!$A$5:$A$185,0),MATCH(AS$4,'Data transformed'!$4:$4,0)-1),$M73),$N73),"NA"))</f>
        <v>1</v>
      </c>
      <c r="AT73" s="103" t="n">
        <f aca="true">IF($J73="","",IF(ISNUMBER(OFFSET('Data transformed'!$A$4,MATCH($A73,'Data transformed'!$A$5:$A$185,0),MATCH(AT$4,'Data transformed'!$4:$4,0)-1)), MIN(MAX(OFFSET('Data transformed'!$A$4,MATCH($A73,'Data transformed'!$A$5:$A$185,0),MATCH(AT$4,'Data transformed'!$4:$4,0)-1),$M73),$N73),"NA"))</f>
        <v>1</v>
      </c>
      <c r="AU73" s="103" t="n">
        <f aca="true">IF($J73="","",IF(ISNUMBER(OFFSET('Data transformed'!$A$4,MATCH($A73,'Data transformed'!$A$5:$A$185,0),MATCH(AU$4,'Data transformed'!$4:$4,0)-1)), MIN(MAX(OFFSET('Data transformed'!$A$4,MATCH($A73,'Data transformed'!$A$5:$A$185,0),MATCH(AU$4,'Data transformed'!$4:$4,0)-1),$M73),$N73),"NA"))</f>
        <v>1</v>
      </c>
      <c r="AV73" s="103" t="n">
        <f aca="true">IF($J73="","",IF(ISNUMBER(OFFSET('Data transformed'!$A$4,MATCH($A73,'Data transformed'!$A$5:$A$185,0),MATCH(AV$4,'Data transformed'!$4:$4,0)-1)), MIN(MAX(OFFSET('Data transformed'!$A$4,MATCH($A73,'Data transformed'!$A$5:$A$185,0),MATCH(AV$4,'Data transformed'!$4:$4,0)-1),$M73),$N73),"NA"))</f>
        <v>1</v>
      </c>
      <c r="AW73" s="103" t="n">
        <f aca="true">IF($J73="","",IF(ISNUMBER(OFFSET('Data transformed'!$A$4,MATCH($A73,'Data transformed'!$A$5:$A$185,0),MATCH(AW$4,'Data transformed'!$4:$4,0)-1)), MIN(MAX(OFFSET('Data transformed'!$A$4,MATCH($A73,'Data transformed'!$A$5:$A$185,0),MATCH(AW$4,'Data transformed'!$4:$4,0)-1),$M73),$N73),"NA"))</f>
        <v>0</v>
      </c>
      <c r="AX73" s="103" t="n">
        <f aca="true">IF($J73="","",IF(ISNUMBER(OFFSET('Data transformed'!$A$4,MATCH($A73,'Data transformed'!$A$5:$A$185,0),MATCH(AX$4,'Data transformed'!$4:$4,0)-1)), MIN(MAX(OFFSET('Data transformed'!$A$4,MATCH($A73,'Data transformed'!$A$5:$A$185,0),MATCH(AX$4,'Data transformed'!$4:$4,0)-1),$M73),$N73),"NA"))</f>
        <v>1</v>
      </c>
      <c r="AY73" s="103" t="n">
        <f aca="true">IF($J73="","",IF(ISNUMBER(OFFSET('Data transformed'!$A$4,MATCH($A73,'Data transformed'!$A$5:$A$185,0),MATCH(AY$4,'Data transformed'!$4:$4,0)-1)), MIN(MAX(OFFSET('Data transformed'!$A$4,MATCH($A73,'Data transformed'!$A$5:$A$185,0),MATCH(AY$4,'Data transformed'!$4:$4,0)-1),$M73),$N73),"NA"))</f>
        <v>1</v>
      </c>
      <c r="AZ73" s="103" t="n">
        <f aca="true">IF($J73="","",IF(ISNUMBER(OFFSET('Data transformed'!$A$4,MATCH($A73,'Data transformed'!$A$5:$A$185,0),MATCH(AZ$4,'Data transformed'!$4:$4,0)-1)), MIN(MAX(OFFSET('Data transformed'!$A$4,MATCH($A73,'Data transformed'!$A$5:$A$185,0),MATCH(AZ$4,'Data transformed'!$4:$4,0)-1),$M73),$N73),"NA"))</f>
        <v>1</v>
      </c>
      <c r="BA73" s="103" t="n">
        <f aca="true">IF($J73="","",IF(ISNUMBER(OFFSET('Data transformed'!$A$4,MATCH($A73,'Data transformed'!$A$5:$A$185,0),MATCH(BA$4,'Data transformed'!$4:$4,0)-1)), MIN(MAX(OFFSET('Data transformed'!$A$4,MATCH($A73,'Data transformed'!$A$5:$A$185,0),MATCH(BA$4,'Data transformed'!$4:$4,0)-1),$M73),$N73),"NA"))</f>
        <v>1</v>
      </c>
      <c r="BB73" s="103" t="n">
        <f aca="true">IF($J73="","",IF(ISNUMBER(OFFSET('Data transformed'!$A$4,MATCH($A73,'Data transformed'!$A$5:$A$185,0),MATCH(BB$4,'Data transformed'!$4:$4,0)-1)), MIN(MAX(OFFSET('Data transformed'!$A$4,MATCH($A73,'Data transformed'!$A$5:$A$185,0),MATCH(BB$4,'Data transformed'!$4:$4,0)-1),$M73),$N73),"NA"))</f>
        <v>1</v>
      </c>
      <c r="BC73" s="103" t="n">
        <f aca="true">IF($J73="","",IF(ISNUMBER(OFFSET('Data transformed'!$A$4,MATCH($A73,'Data transformed'!$A$5:$A$185,0),MATCH(BC$4,'Data transformed'!$4:$4,0)-1)), MIN(MAX(OFFSET('Data transformed'!$A$4,MATCH($A73,'Data transformed'!$A$5:$A$185,0),MATCH(BC$4,'Data transformed'!$4:$4,0)-1),$M73),$N73),"NA"))</f>
        <v>0</v>
      </c>
      <c r="BD73" s="103" t="n">
        <f aca="true">IF($J73="","",IF(ISNUMBER(OFFSET('Data transformed'!$A$4,MATCH($A73,'Data transformed'!$A$5:$A$185,0),MATCH(BD$4,'Data transformed'!$4:$4,0)-1)), MIN(MAX(OFFSET('Data transformed'!$A$4,MATCH($A73,'Data transformed'!$A$5:$A$185,0),MATCH(BD$4,'Data transformed'!$4:$4,0)-1),$M73),$N73),"NA"))</f>
        <v>1</v>
      </c>
      <c r="BE73" s="103" t="n">
        <f aca="true">IF($J73="","",IF(ISNUMBER(OFFSET('Data transformed'!$A$4,MATCH($A73,'Data transformed'!$A$5:$A$185,0),MATCH(BE$4,'Data transformed'!$4:$4,0)-1)), MIN(MAX(OFFSET('Data transformed'!$A$4,MATCH($A73,'Data transformed'!$A$5:$A$185,0),MATCH(BE$4,'Data transformed'!$4:$4,0)-1),$M73),$N73),"NA"))</f>
        <v>1</v>
      </c>
      <c r="BF73" s="103" t="n">
        <f aca="true">IF($J73="","",IF(ISNUMBER(OFFSET('Data transformed'!$A$4,MATCH($A73,'Data transformed'!$A$5:$A$185,0),MATCH(BF$4,'Data transformed'!$4:$4,0)-1)), MIN(MAX(OFFSET('Data transformed'!$A$4,MATCH($A73,'Data transformed'!$A$5:$A$185,0),MATCH(BF$4,'Data transformed'!$4:$4,0)-1),$M73),$N73),"NA"))</f>
        <v>1</v>
      </c>
      <c r="BG73" s="103" t="n">
        <f aca="true">IF($J73="","",IF(ISNUMBER(OFFSET('Data transformed'!$A$4,MATCH($A73,'Data transformed'!$A$5:$A$185,0),MATCH(BG$4,'Data transformed'!$4:$4,0)-1)), MIN(MAX(OFFSET('Data transformed'!$A$4,MATCH($A73,'Data transformed'!$A$5:$A$185,0),MATCH(BG$4,'Data transformed'!$4:$4,0)-1),$M73),$N73),"NA"))</f>
        <v>0</v>
      </c>
      <c r="BH73" s="103" t="n">
        <f aca="true">IF($J73="","",IF(ISNUMBER(OFFSET('Data transformed'!$A$4,MATCH($A73,'Data transformed'!$A$5:$A$185,0),MATCH(BH$4,'Data transformed'!$4:$4,0)-1)), MIN(MAX(OFFSET('Data transformed'!$A$4,MATCH($A73,'Data transformed'!$A$5:$A$185,0),MATCH(BH$4,'Data transformed'!$4:$4,0)-1),$M73),$N73),"NA"))</f>
        <v>1</v>
      </c>
      <c r="BI73" s="103" t="n">
        <f aca="true">IF($J73="","",IF(ISNUMBER(OFFSET('Data transformed'!$A$4,MATCH($A73,'Data transformed'!$A$5:$A$185,0),MATCH(BI$4,'Data transformed'!$4:$4,0)-1)), MIN(MAX(OFFSET('Data transformed'!$A$4,MATCH($A73,'Data transformed'!$A$5:$A$185,0),MATCH(BI$4,'Data transformed'!$4:$4,0)-1),$M73),$N73),"NA"))</f>
        <v>1</v>
      </c>
      <c r="BJ73" s="103" t="n">
        <f aca="true">IF($J73="","",IF(ISNUMBER(OFFSET('Data transformed'!$A$4,MATCH($A73,'Data transformed'!$A$5:$A$185,0),MATCH(BJ$4,'Data transformed'!$4:$4,0)-1)), MIN(MAX(OFFSET('Data transformed'!$A$4,MATCH($A73,'Data transformed'!$A$5:$A$185,0),MATCH(BJ$4,'Data transformed'!$4:$4,0)-1),$M73),$N73),"NA"))</f>
        <v>1</v>
      </c>
      <c r="BK73" s="103" t="n">
        <f aca="true">IF($J73="","",IF(ISNUMBER(OFFSET('Data transformed'!$A$4,MATCH($A73,'Data transformed'!$A$5:$A$185,0),MATCH(BK$4,'Data transformed'!$4:$4,0)-1)), MIN(MAX(OFFSET('Data transformed'!$A$4,MATCH($A73,'Data transformed'!$A$5:$A$185,0),MATCH(BK$4,'Data transformed'!$4:$4,0)-1),$M73),$N73),"NA"))</f>
        <v>0</v>
      </c>
      <c r="BL73" s="103" t="n">
        <f aca="true">IF($J73="","",IF(ISNUMBER(OFFSET('Data transformed'!$A$4,MATCH($A73,'Data transformed'!$A$5:$A$185,0),MATCH(BL$4,'Data transformed'!$4:$4,0)-1)), MIN(MAX(OFFSET('Data transformed'!$A$4,MATCH($A73,'Data transformed'!$A$5:$A$185,0),MATCH(BL$4,'Data transformed'!$4:$4,0)-1),$M73),$N73),"NA"))</f>
        <v>1</v>
      </c>
      <c r="BM73" s="103" t="n">
        <f aca="true">IF($J73="","",IF(ISNUMBER(OFFSET('Data transformed'!$A$4,MATCH($A73,'Data transformed'!$A$5:$A$185,0),MATCH(BM$4,'Data transformed'!$4:$4,0)-1)), MIN(MAX(OFFSET('Data transformed'!$A$4,MATCH($A73,'Data transformed'!$A$5:$A$185,0),MATCH(BM$4,'Data transformed'!$4:$4,0)-1),$M73),$N73),"NA"))</f>
        <v>1</v>
      </c>
      <c r="BN73" s="103" t="n">
        <f aca="true">IF($J73="","",IF(ISNUMBER(OFFSET('Data transformed'!$A$4,MATCH($A73,'Data transformed'!$A$5:$A$185,0),MATCH(BN$4,'Data transformed'!$4:$4,0)-1)), MIN(MAX(OFFSET('Data transformed'!$A$4,MATCH($A73,'Data transformed'!$A$5:$A$185,0),MATCH(BN$4,'Data transformed'!$4:$4,0)-1),$M73),$N73),"NA"))</f>
        <v>0</v>
      </c>
      <c r="BO73" s="103" t="n">
        <f aca="true">IF($J73="","",IF(ISNUMBER(OFFSET('Data transformed'!$A$4,MATCH($A73,'Data transformed'!$A$5:$A$185,0),MATCH(BO$4,'Data transformed'!$4:$4,0)-1)), MIN(MAX(OFFSET('Data transformed'!$A$4,MATCH($A73,'Data transformed'!$A$5:$A$185,0),MATCH(BO$4,'Data transformed'!$4:$4,0)-1),$M73),$N73),"NA"))</f>
        <v>1</v>
      </c>
      <c r="BP73" s="103" t="n">
        <f aca="true">IF($J73="","",IF(ISNUMBER(OFFSET('Data transformed'!$A$4,MATCH($A73,'Data transformed'!$A$5:$A$185,0),MATCH(BP$4,'Data transformed'!$4:$4,0)-1)), MIN(MAX(OFFSET('Data transformed'!$A$4,MATCH($A73,'Data transformed'!$A$5:$A$185,0),MATCH(BP$4,'Data transformed'!$4:$4,0)-1),$M73),$N73),"NA"))</f>
        <v>1</v>
      </c>
      <c r="BQ73" s="103" t="n">
        <f aca="true">IF($J73="","",IF(ISNUMBER(OFFSET('Data transformed'!$A$4,MATCH($A73,'Data transformed'!$A$5:$A$185,0),MATCH(BQ$4,'Data transformed'!$4:$4,0)-1)), MIN(MAX(OFFSET('Data transformed'!$A$4,MATCH($A73,'Data transformed'!$A$5:$A$185,0),MATCH(BQ$4,'Data transformed'!$4:$4,0)-1),$M73),$N73),"NA"))</f>
        <v>1</v>
      </c>
      <c r="BR73" s="103" t="n">
        <f aca="true">IF($J73="","",IF(ISNUMBER(OFFSET('Data transformed'!$A$4,MATCH($A73,'Data transformed'!$A$5:$A$185,0),MATCH(BR$4,'Data transformed'!$4:$4,0)-1)), MIN(MAX(OFFSET('Data transformed'!$A$4,MATCH($A73,'Data transformed'!$A$5:$A$185,0),MATCH(BR$4,'Data transformed'!$4:$4,0)-1),$M73),$N73),"NA"))</f>
        <v>1</v>
      </c>
      <c r="BS73" s="103" t="n">
        <f aca="true">IF($J73="","",IF(ISNUMBER(OFFSET('Data transformed'!$A$4,MATCH($A73,'Data transformed'!$A$5:$A$185,0),MATCH(BS$4,'Data transformed'!$4:$4,0)-1)), MIN(MAX(OFFSET('Data transformed'!$A$4,MATCH($A73,'Data transformed'!$A$5:$A$185,0),MATCH(BS$4,'Data transformed'!$4:$4,0)-1),$M73),$N73),"NA"))</f>
        <v>1</v>
      </c>
      <c r="BT73" s="103" t="n">
        <f aca="true">IF($J73="","",IF(ISNUMBER(OFFSET('Data transformed'!$A$4,MATCH($A73,'Data transformed'!$A$5:$A$185,0),MATCH(BT$4,'Data transformed'!$4:$4,0)-1)), MIN(MAX(OFFSET('Data transformed'!$A$4,MATCH($A73,'Data transformed'!$A$5:$A$185,0),MATCH(BT$4,'Data transformed'!$4:$4,0)-1),$M73),$N73),"NA"))</f>
        <v>1</v>
      </c>
      <c r="BU73" s="103" t="n">
        <f aca="true">IF($J73="","",IF(ISNUMBER(OFFSET('Data transformed'!$A$4,MATCH($A73,'Data transformed'!$A$5:$A$185,0),MATCH(BU$4,'Data transformed'!$4:$4,0)-1)), MIN(MAX(OFFSET('Data transformed'!$A$4,MATCH($A73,'Data transformed'!$A$5:$A$185,0),MATCH(BU$4,'Data transformed'!$4:$4,0)-1),$M73),$N73),"NA"))</f>
        <v>1</v>
      </c>
      <c r="BV73" s="103" t="n">
        <f aca="true">IF($J73="","",IF(ISNUMBER(OFFSET('Data transformed'!$A$4,MATCH($A73,'Data transformed'!$A$5:$A$185,0),MATCH(BV$4,'Data transformed'!$4:$4,0)-1)), MIN(MAX(OFFSET('Data transformed'!$A$4,MATCH($A73,'Data transformed'!$A$5:$A$185,0),MATCH(BV$4,'Data transformed'!$4:$4,0)-1),$M73),$N73),"NA"))</f>
        <v>1</v>
      </c>
      <c r="BW73" s="103" t="n">
        <f aca="true">IF($J73="","",IF(ISNUMBER(OFFSET('Data transformed'!$A$4,MATCH($A73,'Data transformed'!$A$5:$A$185,0),MATCH(BW$4,'Data transformed'!$4:$4,0)-1)), MIN(MAX(OFFSET('Data transformed'!$A$4,MATCH($A73,'Data transformed'!$A$5:$A$185,0),MATCH(BW$4,'Data transformed'!$4:$4,0)-1),$M73),$N73),"NA"))</f>
        <v>1</v>
      </c>
      <c r="BX73" s="103" t="n">
        <f aca="true">IF($J73="","",IF(ISNUMBER(OFFSET('Data transformed'!$A$4,MATCH($A73,'Data transformed'!$A$5:$A$185,0),MATCH(BX$4,'Data transformed'!$4:$4,0)-1)), MIN(MAX(OFFSET('Data transformed'!$A$4,MATCH($A73,'Data transformed'!$A$5:$A$185,0),MATCH(BX$4,'Data transformed'!$4:$4,0)-1),$M73),$N73),"NA"))</f>
        <v>1</v>
      </c>
      <c r="BY73" s="103" t="n">
        <f aca="true">IF($J73="","",IF(ISNUMBER(OFFSET('Data transformed'!$A$4,MATCH($A73,'Data transformed'!$A$5:$A$185,0),MATCH(BY$4,'Data transformed'!$4:$4,0)-1)), MIN(MAX(OFFSET('Data transformed'!$A$4,MATCH($A73,'Data transformed'!$A$5:$A$185,0),MATCH(BY$4,'Data transformed'!$4:$4,0)-1),$M73),$N73),"NA"))</f>
        <v>1</v>
      </c>
      <c r="BZ73" s="103" t="n">
        <f aca="true">IF($J73="","",IF(ISNUMBER(OFFSET('Data transformed'!$A$4,MATCH($A73,'Data transformed'!$A$5:$A$185,0),MATCH(BZ$4,'Data transformed'!$4:$4,0)-1)), MIN(MAX(OFFSET('Data transformed'!$A$4,MATCH($A73,'Data transformed'!$A$5:$A$185,0),MATCH(BZ$4,'Data transformed'!$4:$4,0)-1),$M73),$N73),"NA"))</f>
        <v>1</v>
      </c>
      <c r="CA73" s="103" t="n">
        <f aca="true">IF($J73="","",IF(ISNUMBER(OFFSET('Data transformed'!$A$4,MATCH($A73,'Data transformed'!$A$5:$A$185,0),MATCH(CA$4,'Data transformed'!$4:$4,0)-1)), MIN(MAX(OFFSET('Data transformed'!$A$4,MATCH($A73,'Data transformed'!$A$5:$A$185,0),MATCH(CA$4,'Data transformed'!$4:$4,0)-1),$M73),$N73),"NA"))</f>
        <v>1</v>
      </c>
      <c r="CB73" s="103" t="n">
        <f aca="true">IF($J73="","",IF(ISNUMBER(OFFSET('Data transformed'!$A$4,MATCH($A73,'Data transformed'!$A$5:$A$185,0),MATCH(CB$4,'Data transformed'!$4:$4,0)-1)), MIN(MAX(OFFSET('Data transformed'!$A$4,MATCH($A73,'Data transformed'!$A$5:$A$185,0),MATCH(CB$4,'Data transformed'!$4:$4,0)-1),$M73),$N73),"NA"))</f>
        <v>1</v>
      </c>
      <c r="CC73" s="103" t="n">
        <f aca="true">IF($J73="","",IF(ISNUMBER(OFFSET('Data transformed'!$A$4,MATCH($A73,'Data transformed'!$A$5:$A$185,0),MATCH(CC$4,'Data transformed'!$4:$4,0)-1)), MIN(MAX(OFFSET('Data transformed'!$A$4,MATCH($A73,'Data transformed'!$A$5:$A$185,0),MATCH(CC$4,'Data transformed'!$4:$4,0)-1),$M73),$N73),"NA"))</f>
        <v>1</v>
      </c>
      <c r="CD73" s="103" t="n">
        <f aca="true">IF($J73="","",IF(ISNUMBER(OFFSET('Data transformed'!$A$4,MATCH($A73,'Data transformed'!$A$5:$A$185,0),MATCH(CD$4,'Data transformed'!$4:$4,0)-1)), MIN(MAX(OFFSET('Data transformed'!$A$4,MATCH($A73,'Data transformed'!$A$5:$A$185,0),MATCH(CD$4,'Data transformed'!$4:$4,0)-1),$M73),$N73),"NA"))</f>
        <v>0</v>
      </c>
      <c r="CE73" s="103" t="n">
        <f aca="true">IF($J73="","",IF(ISNUMBER(OFFSET('Data transformed'!$A$4,MATCH($A73,'Data transformed'!$A$5:$A$185,0),MATCH(CE$4,'Data transformed'!$4:$4,0)-1)), MIN(MAX(OFFSET('Data transformed'!$A$4,MATCH($A73,'Data transformed'!$A$5:$A$185,0),MATCH(CE$4,'Data transformed'!$4:$4,0)-1),$M73),$N73),"NA"))</f>
        <v>1</v>
      </c>
      <c r="CF73" s="103" t="n">
        <f aca="true">IF($J73="","",IF(ISNUMBER(OFFSET('Data transformed'!$A$4,MATCH($A73,'Data transformed'!$A$5:$A$185,0),MATCH(CF$4,'Data transformed'!$4:$4,0)-1)), MIN(MAX(OFFSET('Data transformed'!$A$4,MATCH($A73,'Data transformed'!$A$5:$A$185,0),MATCH(CF$4,'Data transformed'!$4:$4,0)-1),$M73),$N73),"NA"))</f>
        <v>1</v>
      </c>
      <c r="CG73" s="103" t="n">
        <f aca="true">IF($J73="","",IF(ISNUMBER(OFFSET('Data transformed'!$A$4,MATCH($A73,'Data transformed'!$A$5:$A$185,0),MATCH(CG$4,'Data transformed'!$4:$4,0)-1)), MIN(MAX(OFFSET('Data transformed'!$A$4,MATCH($A73,'Data transformed'!$A$5:$A$185,0),MATCH(CG$4,'Data transformed'!$4:$4,0)-1),$M73),$N73),"NA"))</f>
        <v>0</v>
      </c>
      <c r="CH73" s="103" t="n">
        <f aca="true">IF($J73="","",IF(ISNUMBER(OFFSET('Data transformed'!$A$4,MATCH($A73,'Data transformed'!$A$5:$A$185,0),MATCH(CH$4,'Data transformed'!$4:$4,0)-1)), MIN(MAX(OFFSET('Data transformed'!$A$4,MATCH($A73,'Data transformed'!$A$5:$A$185,0),MATCH(CH$4,'Data transformed'!$4:$4,0)-1),$M73),$N73),"NA"))</f>
        <v>1</v>
      </c>
      <c r="CI73" s="103" t="n">
        <f aca="true">IF($J73="","",IF(ISNUMBER(OFFSET('Data transformed'!$A$4,MATCH($A73,'Data transformed'!$A$5:$A$185,0),MATCH(CI$4,'Data transformed'!$4:$4,0)-1)), MIN(MAX(OFFSET('Data transformed'!$A$4,MATCH($A73,'Data transformed'!$A$5:$A$185,0),MATCH(CI$4,'Data transformed'!$4:$4,0)-1),$M73),$N73),"NA"))</f>
        <v>0</v>
      </c>
      <c r="CJ73" s="103" t="n">
        <f aca="true">IF($J73="","",IF(ISNUMBER(OFFSET('Data transformed'!$A$4,MATCH($A73,'Data transformed'!$A$5:$A$185,0),MATCH(CJ$4,'Data transformed'!$4:$4,0)-1)), MIN(MAX(OFFSET('Data transformed'!$A$4,MATCH($A73,'Data transformed'!$A$5:$A$185,0),MATCH(CJ$4,'Data transformed'!$4:$4,0)-1),$M73),$N73),"NA"))</f>
        <v>1</v>
      </c>
      <c r="CK73" s="103" t="n">
        <f aca="true">IF($J73="","",IF(ISNUMBER(OFFSET('Data transformed'!$A$4,MATCH($A73,'Data transformed'!$A$5:$A$185,0),MATCH(CK$4,'Data transformed'!$4:$4,0)-1)), MIN(MAX(OFFSET('Data transformed'!$A$4,MATCH($A73,'Data transformed'!$A$5:$A$185,0),MATCH(CK$4,'Data transformed'!$4:$4,0)-1),$M73),$N73),"NA"))</f>
        <v>1</v>
      </c>
      <c r="CL73" s="103" t="n">
        <f aca="true">IF($J73="","",IF(ISNUMBER(OFFSET('Data transformed'!$A$4,MATCH($A73,'Data transformed'!$A$5:$A$185,0),MATCH(CL$4,'Data transformed'!$4:$4,0)-1)), MIN(MAX(OFFSET('Data transformed'!$A$4,MATCH($A73,'Data transformed'!$A$5:$A$185,0),MATCH(CL$4,'Data transformed'!$4:$4,0)-1),$M73),$N73),"NA"))</f>
        <v>0</v>
      </c>
      <c r="CM73" s="103" t="n">
        <f aca="true">IF($J73="","",IF(ISNUMBER(OFFSET('Data transformed'!$A$4,MATCH($A73,'Data transformed'!$A$5:$A$185,0),MATCH(CM$4,'Data transformed'!$4:$4,0)-1)), MIN(MAX(OFFSET('Data transformed'!$A$4,MATCH($A73,'Data transformed'!$A$5:$A$185,0),MATCH(CM$4,'Data transformed'!$4:$4,0)-1),$M73),$N73),"NA"))</f>
        <v>0</v>
      </c>
      <c r="CN73" s="103" t="n">
        <f aca="true">IF($J73="","",IF(ISNUMBER(OFFSET('Data transformed'!$A$4,MATCH($A73,'Data transformed'!$A$5:$A$185,0),MATCH(CN$4,'Data transformed'!$4:$4,0)-1)), MIN(MAX(OFFSET('Data transformed'!$A$4,MATCH($A73,'Data transformed'!$A$5:$A$185,0),MATCH(CN$4,'Data transformed'!$4:$4,0)-1),$M73),$N73),"NA"))</f>
        <v>0</v>
      </c>
      <c r="CO73" s="103" t="n">
        <f aca="true">IF($J73="","",IF(ISNUMBER(OFFSET('Data transformed'!$A$4,MATCH($A73,'Data transformed'!$A$5:$A$185,0),MATCH(CO$4,'Data transformed'!$4:$4,0)-1)), MIN(MAX(OFFSET('Data transformed'!$A$4,MATCH($A73,'Data transformed'!$A$5:$A$185,0),MATCH(CO$4,'Data transformed'!$4:$4,0)-1),$M73),$N73),"NA"))</f>
        <v>1</v>
      </c>
      <c r="CP73" s="103" t="n">
        <f aca="true">IF($J73="","",IF(ISNUMBER(OFFSET('Data transformed'!$A$4,MATCH($A73,'Data transformed'!$A$5:$A$185,0),MATCH(CP$4,'Data transformed'!$4:$4,0)-1)), MIN(MAX(OFFSET('Data transformed'!$A$4,MATCH($A73,'Data transformed'!$A$5:$A$185,0),MATCH(CP$4,'Data transformed'!$4:$4,0)-1),$M73),$N73),"NA"))</f>
        <v>0</v>
      </c>
      <c r="CQ73" s="103" t="n">
        <f aca="true">IF($J73="","",IF(ISNUMBER(OFFSET('Data transformed'!$A$4,MATCH($A73,'Data transformed'!$A$5:$A$185,0),MATCH(CQ$4,'Data transformed'!$4:$4,0)-1)), MIN(MAX(OFFSET('Data transformed'!$A$4,MATCH($A73,'Data transformed'!$A$5:$A$185,0),MATCH(CQ$4,'Data transformed'!$4:$4,0)-1),$M73),$N73),"NA"))</f>
        <v>1</v>
      </c>
      <c r="CR73" s="103" t="n">
        <f aca="true">IF($J73="","",IF(ISNUMBER(OFFSET('Data transformed'!$A$4,MATCH($A73,'Data transformed'!$A$5:$A$185,0),MATCH(CR$4,'Data transformed'!$4:$4,0)-1)), MIN(MAX(OFFSET('Data transformed'!$A$4,MATCH($A73,'Data transformed'!$A$5:$A$185,0),MATCH(CR$4,'Data transformed'!$4:$4,0)-1),$M73),$N73),"NA"))</f>
        <v>0</v>
      </c>
      <c r="CS73" s="103" t="n">
        <f aca="true">IF($J73="","",IF(ISNUMBER(OFFSET('Data transformed'!$A$4,MATCH($A73,'Data transformed'!$A$5:$A$185,0),MATCH(CS$4,'Data transformed'!$4:$4,0)-1)), MIN(MAX(OFFSET('Data transformed'!$A$4,MATCH($A73,'Data transformed'!$A$5:$A$185,0),MATCH(CS$4,'Data transformed'!$4:$4,0)-1),$M73),$N73),"NA"))</f>
        <v>0</v>
      </c>
      <c r="CT73" s="103" t="n">
        <f aca="true">IF($J73="","",IF(ISNUMBER(OFFSET('Data transformed'!$A$4,MATCH($A73,'Data transformed'!$A$5:$A$185,0),MATCH(CT$4,'Data transformed'!$4:$4,0)-1)), MIN(MAX(OFFSET('Data transformed'!$A$4,MATCH($A73,'Data transformed'!$A$5:$A$185,0),MATCH(CT$4,'Data transformed'!$4:$4,0)-1),$M73),$N73),"NA"))</f>
        <v>1</v>
      </c>
      <c r="CU73" s="103" t="n">
        <f aca="true">IF($J73="","",IF(ISNUMBER(OFFSET('Data transformed'!$A$4,MATCH($A73,'Data transformed'!$A$5:$A$185,0),MATCH(CU$4,'Data transformed'!$4:$4,0)-1)), MIN(MAX(OFFSET('Data transformed'!$A$4,MATCH($A73,'Data transformed'!$A$5:$A$185,0),MATCH(CU$4,'Data transformed'!$4:$4,0)-1),$M73),$N73),"NA"))</f>
        <v>1</v>
      </c>
    </row>
    <row r="74" s="103" customFormat="true" ht="15.5" hidden="false" customHeight="false" outlineLevel="0" collapsed="false">
      <c r="A74" s="107" t="n">
        <v>2334</v>
      </c>
      <c r="B74" s="107" t="n">
        <v>4</v>
      </c>
      <c r="C74" s="103" t="str">
        <f aca="true">IF(ISBLANK(OFFSET('Raw Data'!$A$3,MATCH($A74,'Raw Data'!$B$4:$B$185,0),MATCH(C$4,'Raw Data'!$3:$3,0)-1)),"",OFFSET('Raw Data'!$A$3,MATCH($A74,'Raw Data'!$B$4:$B$185,0),MATCH(C$4,'Raw Data'!$3:$3,0)-1))</f>
        <v/>
      </c>
      <c r="D74" s="103" t="str">
        <f aca="true">IF(ISBLANK(OFFSET('Raw Data'!$A$3,MATCH($A74,'Raw Data'!$B$4:$B$185,0),MATCH(D$4,'Raw Data'!$3:$3,0)-1)),"",OFFSET('Raw Data'!$A$3,MATCH($A74,'Raw Data'!$B$4:$B$185,0),MATCH(D$4,'Raw Data'!$3:$3,0)-1))</f>
        <v>Expert assessment data - E.3</v>
      </c>
      <c r="E74" s="103" t="str">
        <f aca="true">IF(ISBLANK(OFFSET('Raw Data'!$A$3,MATCH($A74,'Raw Data'!$B$4:$B$185,0),MATCH(E$4,'Raw Data'!$3:$3,0)-1)),"",OFFSET('Raw Data'!$A$3,MATCH($A74,'Raw Data'!$B$4:$B$185,0),MATCH(E$4,'Raw Data'!$3:$3,0)-1))</f>
        <v>Is the availability of dispute resolution and redress, and access to justice, enabled through any of the following mechanisms or measures in your country in 2020?</v>
      </c>
      <c r="J74" s="103" t="n">
        <f aca="true" t="array" ref="J74:J74">IFERROR(_xlfn.QUARTILE.INC(IF(ISNUMBER(OFFSET('Data transformed'!$N$4,MATCH('outliers treatment'!$A74,'Data transformed'!$A$5:$A$185),1,1,COUNTA('Data transformed'!$O$4:$CX$4))),OFFSET('Data transformed'!$N$4,MATCH('outliers treatment'!$A74,'Data transformed'!$A$5:$A$185),1,1,COUNTA('Data transformed'!$O$4:$CX$4))),1),"")</f>
        <v>1.43</v>
      </c>
      <c r="K74" s="103" t="n">
        <f aca="true" t="array" ref="K74:K74">IFERROR(_xlfn.QUARTILE.INC(IF(ISNUMBER(OFFSET('Data transformed'!$N$4,MATCH('outliers treatment'!$A74,'Data transformed'!$A$5:$A$185),1,1,COUNTA('Data transformed'!$O$4:$CX$4))),OFFSET('Data transformed'!$N$4,MATCH('outliers treatment'!$A74,'Data transformed'!$A$5:$A$185),1,1,COUNTA('Data transformed'!$O$4:$CX$4))),3),"")</f>
        <v>1.86</v>
      </c>
      <c r="L74" s="103" t="n">
        <f aca="false">IFERROR(K74-J74,"")</f>
        <v>0.43</v>
      </c>
      <c r="M74" s="103" t="n">
        <v>1</v>
      </c>
      <c r="N74" s="103" t="n">
        <v>2</v>
      </c>
      <c r="P74" s="105" t="n">
        <f aca="false" t="array" ref="P74:P74">IFERROR(SKEW(IF(ISNUMBER(T74:CU74),T74:CU74,"")),"")</f>
        <v>-0.55452645151944</v>
      </c>
      <c r="Q74" s="103" t="n">
        <f aca="true">IF(ISBLANK(OFFSET('Data above threshold'!$A$4,MATCH('Data above threshold'!$A73,'Data above threshold'!$A$5:$A$185,0),MATCH('Data above threshold'!N$4,'Data above threshold'!$4:$4,0)-1)),1,OFFSET('Data above threshold'!$A$4,MATCH('Data above threshold'!$A73,'Data above threshold'!$A$5:$A$185,0),MATCH('Data above threshold'!N$4,'Data above threshold'!$4:$4,0)-1))</f>
        <v>0</v>
      </c>
      <c r="R74" s="103" t="n">
        <f aca="false">IF($J74="","",COUNTIF(T74:CU74,M74)+ COUNTIF(T74:CQ74,N74))</f>
        <v>12</v>
      </c>
      <c r="S74" s="106" t="n">
        <f aca="false" t="array" ref="S74:S74">IF(B74&lt;4,"",1-IFERROR(SUM(ISNUMBER(T74:CU74)*(1-$T$3:$CU$3))/COUNTIF($T$3:$CU$3,0),0))</f>
        <v>0.0125</v>
      </c>
      <c r="T74" s="103" t="n">
        <f aca="true">IF($J74="","",IF(ISNUMBER(OFFSET('Data transformed'!$A$4,MATCH($A74,'Data transformed'!$A$5:$A$185,0),MATCH(T$4,'Data transformed'!$4:$4,0)-1)), MIN(MAX(OFFSET('Data transformed'!$A$4,MATCH($A74,'Data transformed'!$A$5:$A$185,0),MATCH(T$4,'Data transformed'!$4:$4,0)-1),$M74),$N74),"NA"))</f>
        <v>2</v>
      </c>
      <c r="U74" s="103" t="n">
        <f aca="true">IF($J74="","",IF(ISNUMBER(OFFSET('Data transformed'!$A$4,MATCH($A74,'Data transformed'!$A$5:$A$185,0),MATCH(U$4,'Data transformed'!$4:$4,0)-1)), MIN(MAX(OFFSET('Data transformed'!$A$4,MATCH($A74,'Data transformed'!$A$5:$A$185,0),MATCH(U$4,'Data transformed'!$4:$4,0)-1),$M74),$N74),"NA"))</f>
        <v>1.76</v>
      </c>
      <c r="V74" s="103" t="n">
        <f aca="true">IF($J74="","",IF(ISNUMBER(OFFSET('Data transformed'!$A$4,MATCH($A74,'Data transformed'!$A$5:$A$185,0),MATCH(V$4,'Data transformed'!$4:$4,0)-1)), MIN(MAX(OFFSET('Data transformed'!$A$4,MATCH($A74,'Data transformed'!$A$5:$A$185,0),MATCH(V$4,'Data transformed'!$4:$4,0)-1),$M74),$N74),"NA"))</f>
        <v>1.57</v>
      </c>
      <c r="W74" s="103" t="n">
        <f aca="true">IF($J74="","",IF(ISNUMBER(OFFSET('Data transformed'!$A$4,MATCH($A74,'Data transformed'!$A$5:$A$185,0),MATCH(W$4,'Data transformed'!$4:$4,0)-1)), MIN(MAX(OFFSET('Data transformed'!$A$4,MATCH($A74,'Data transformed'!$A$5:$A$185,0),MATCH(W$4,'Data transformed'!$4:$4,0)-1),$M74),$N74),"NA"))</f>
        <v>1.86</v>
      </c>
      <c r="X74" s="103" t="n">
        <f aca="true">IF($J74="","",IF(ISNUMBER(OFFSET('Data transformed'!$A$4,MATCH($A74,'Data transformed'!$A$5:$A$185,0),MATCH(X$4,'Data transformed'!$4:$4,0)-1)), MIN(MAX(OFFSET('Data transformed'!$A$4,MATCH($A74,'Data transformed'!$A$5:$A$185,0),MATCH(X$4,'Data transformed'!$4:$4,0)-1),$M74),$N74),"NA"))</f>
        <v>1.71</v>
      </c>
      <c r="Y74" s="103" t="n">
        <f aca="true">IF($J74="","",IF(ISNUMBER(OFFSET('Data transformed'!$A$4,MATCH($A74,'Data transformed'!$A$5:$A$185,0),MATCH(Y$4,'Data transformed'!$4:$4,0)-1)), MIN(MAX(OFFSET('Data transformed'!$A$4,MATCH($A74,'Data transformed'!$A$5:$A$185,0),MATCH(Y$4,'Data transformed'!$4:$4,0)-1),$M74),$N74),"NA"))</f>
        <v>1.57</v>
      </c>
      <c r="Z74" s="103" t="n">
        <f aca="true">IF($J74="","",IF(ISNUMBER(OFFSET('Data transformed'!$A$4,MATCH($A74,'Data transformed'!$A$5:$A$185,0),MATCH(Z$4,'Data transformed'!$4:$4,0)-1)), MIN(MAX(OFFSET('Data transformed'!$A$4,MATCH($A74,'Data transformed'!$A$5:$A$185,0),MATCH(Z$4,'Data transformed'!$4:$4,0)-1),$M74),$N74),"NA"))</f>
        <v>1.71</v>
      </c>
      <c r="AA74" s="103" t="n">
        <f aca="true">IF($J74="","",IF(ISNUMBER(OFFSET('Data transformed'!$A$4,MATCH($A74,'Data transformed'!$A$5:$A$185,0),MATCH(AA$4,'Data transformed'!$4:$4,0)-1)), MIN(MAX(OFFSET('Data transformed'!$A$4,MATCH($A74,'Data transformed'!$A$5:$A$185,0),MATCH(AA$4,'Data transformed'!$4:$4,0)-1),$M74),$N74),"NA"))</f>
        <v>2</v>
      </c>
      <c r="AB74" s="103" t="n">
        <f aca="true">IF($J74="","",IF(ISNUMBER(OFFSET('Data transformed'!$A$4,MATCH($A74,'Data transformed'!$A$5:$A$185,0),MATCH(AB$4,'Data transformed'!$4:$4,0)-1)), MIN(MAX(OFFSET('Data transformed'!$A$4,MATCH($A74,'Data transformed'!$A$5:$A$185,0),MATCH(AB$4,'Data transformed'!$4:$4,0)-1),$M74),$N74),"NA"))</f>
        <v>1.43</v>
      </c>
      <c r="AC74" s="103" t="n">
        <f aca="true">IF($J74="","",IF(ISNUMBER(OFFSET('Data transformed'!$A$4,MATCH($A74,'Data transformed'!$A$5:$A$185,0),MATCH(AC$4,'Data transformed'!$4:$4,0)-1)), MIN(MAX(OFFSET('Data transformed'!$A$4,MATCH($A74,'Data transformed'!$A$5:$A$185,0),MATCH(AC$4,'Data transformed'!$4:$4,0)-1),$M74),$N74),"NA"))</f>
        <v>1.57</v>
      </c>
      <c r="AD74" s="103" t="n">
        <f aca="true">IF($J74="","",IF(ISNUMBER(OFFSET('Data transformed'!$A$4,MATCH($A74,'Data transformed'!$A$5:$A$185,0),MATCH(AD$4,'Data transformed'!$4:$4,0)-1)), MIN(MAX(OFFSET('Data transformed'!$A$4,MATCH($A74,'Data transformed'!$A$5:$A$185,0),MATCH(AD$4,'Data transformed'!$4:$4,0)-1),$M74),$N74),"NA"))</f>
        <v>1.86</v>
      </c>
      <c r="AE74" s="103" t="n">
        <f aca="true">IF($J74="","",IF(ISNUMBER(OFFSET('Data transformed'!$A$4,MATCH($A74,'Data transformed'!$A$5:$A$185,0),MATCH(AE$4,'Data transformed'!$4:$4,0)-1)), MIN(MAX(OFFSET('Data transformed'!$A$4,MATCH($A74,'Data transformed'!$A$5:$A$185,0),MATCH(AE$4,'Data transformed'!$4:$4,0)-1),$M74),$N74),"NA"))</f>
        <v>1.43</v>
      </c>
      <c r="AF74" s="103" t="n">
        <f aca="true">IF($J74="","",IF(ISNUMBER(OFFSET('Data transformed'!$A$4,MATCH($A74,'Data transformed'!$A$5:$A$185,0),MATCH(AF$4,'Data transformed'!$4:$4,0)-1)), MIN(MAX(OFFSET('Data transformed'!$A$4,MATCH($A74,'Data transformed'!$A$5:$A$185,0),MATCH(AF$4,'Data transformed'!$4:$4,0)-1),$M74),$N74),"NA"))</f>
        <v>1.14</v>
      </c>
      <c r="AG74" s="103" t="n">
        <f aca="true">IF($J74="","",IF(ISNUMBER(OFFSET('Data transformed'!$A$4,MATCH($A74,'Data transformed'!$A$5:$A$185,0),MATCH(AG$4,'Data transformed'!$4:$4,0)-1)), MIN(MAX(OFFSET('Data transformed'!$A$4,MATCH($A74,'Data transformed'!$A$5:$A$185,0),MATCH(AG$4,'Data transformed'!$4:$4,0)-1),$M74),$N74),"NA"))</f>
        <v>1.43</v>
      </c>
      <c r="AH74" s="103" t="n">
        <f aca="true">IF($J74="","",IF(ISNUMBER(OFFSET('Data transformed'!$A$4,MATCH($A74,'Data transformed'!$A$5:$A$185,0),MATCH(AH$4,'Data transformed'!$4:$4,0)-1)), MIN(MAX(OFFSET('Data transformed'!$A$4,MATCH($A74,'Data transformed'!$A$5:$A$185,0),MATCH(AH$4,'Data transformed'!$4:$4,0)-1),$M74),$N74),"NA"))</f>
        <v>1.5</v>
      </c>
      <c r="AI74" s="103" t="n">
        <f aca="true">IF($J74="","",IF(ISNUMBER(OFFSET('Data transformed'!$A$4,MATCH($A74,'Data transformed'!$A$5:$A$185,0),MATCH(AI$4,'Data transformed'!$4:$4,0)-1)), MIN(MAX(OFFSET('Data transformed'!$A$4,MATCH($A74,'Data transformed'!$A$5:$A$185,0),MATCH(AI$4,'Data transformed'!$4:$4,0)-1),$M74),$N74),"NA"))</f>
        <v>1.57</v>
      </c>
      <c r="AJ74" s="103" t="n">
        <f aca="true">IF($J74="","",IF(ISNUMBER(OFFSET('Data transformed'!$A$4,MATCH($A74,'Data transformed'!$A$5:$A$185,0),MATCH(AJ$4,'Data transformed'!$4:$4,0)-1)), MIN(MAX(OFFSET('Data transformed'!$A$4,MATCH($A74,'Data transformed'!$A$5:$A$185,0),MATCH(AJ$4,'Data transformed'!$4:$4,0)-1),$M74),$N74),"NA"))</f>
        <v>1.86</v>
      </c>
      <c r="AK74" s="103" t="n">
        <f aca="true">IF($J74="","",IF(ISNUMBER(OFFSET('Data transformed'!$A$4,MATCH($A74,'Data transformed'!$A$5:$A$185,0),MATCH(AK$4,'Data transformed'!$4:$4,0)-1)), MIN(MAX(OFFSET('Data transformed'!$A$4,MATCH($A74,'Data transformed'!$A$5:$A$185,0),MATCH(AK$4,'Data transformed'!$4:$4,0)-1),$M74),$N74),"NA"))</f>
        <v>1.71</v>
      </c>
      <c r="AL74" s="103" t="n">
        <f aca="true">IF($J74="","",IF(ISNUMBER(OFFSET('Data transformed'!$A$4,MATCH($A74,'Data transformed'!$A$5:$A$185,0),MATCH(AL$4,'Data transformed'!$4:$4,0)-1)), MIN(MAX(OFFSET('Data transformed'!$A$4,MATCH($A74,'Data transformed'!$A$5:$A$185,0),MATCH(AL$4,'Data transformed'!$4:$4,0)-1),$M74),$N74),"NA"))</f>
        <v>1.57</v>
      </c>
      <c r="AM74" s="103" t="n">
        <f aca="true">IF($J74="","",IF(ISNUMBER(OFFSET('Data transformed'!$A$4,MATCH($A74,'Data transformed'!$A$5:$A$185,0),MATCH(AM$4,'Data transformed'!$4:$4,0)-1)), MIN(MAX(OFFSET('Data transformed'!$A$4,MATCH($A74,'Data transformed'!$A$5:$A$185,0),MATCH(AM$4,'Data transformed'!$4:$4,0)-1),$M74),$N74),"NA"))</f>
        <v>1.29</v>
      </c>
      <c r="AN74" s="103" t="n">
        <f aca="true">IF($J74="","",IF(ISNUMBER(OFFSET('Data transformed'!$A$4,MATCH($A74,'Data transformed'!$A$5:$A$185,0),MATCH(AN$4,'Data transformed'!$4:$4,0)-1)), MIN(MAX(OFFSET('Data transformed'!$A$4,MATCH($A74,'Data transformed'!$A$5:$A$185,0),MATCH(AN$4,'Data transformed'!$4:$4,0)-1),$M74),$N74),"NA"))</f>
        <v>1.86</v>
      </c>
      <c r="AO74" s="103" t="n">
        <f aca="true">IF($J74="","",IF(ISNUMBER(OFFSET('Data transformed'!$A$4,MATCH($A74,'Data transformed'!$A$5:$A$185,0),MATCH(AO$4,'Data transformed'!$4:$4,0)-1)), MIN(MAX(OFFSET('Data transformed'!$A$4,MATCH($A74,'Data transformed'!$A$5:$A$185,0),MATCH(AO$4,'Data transformed'!$4:$4,0)-1),$M74),$N74),"NA"))</f>
        <v>1.76</v>
      </c>
      <c r="AP74" s="103" t="n">
        <f aca="true">IF($J74="","",IF(ISNUMBER(OFFSET('Data transformed'!$A$4,MATCH($A74,'Data transformed'!$A$5:$A$185,0),MATCH(AP$4,'Data transformed'!$4:$4,0)-1)), MIN(MAX(OFFSET('Data transformed'!$A$4,MATCH($A74,'Data transformed'!$A$5:$A$185,0),MATCH(AP$4,'Data transformed'!$4:$4,0)-1),$M74),$N74),"NA"))</f>
        <v>1.67</v>
      </c>
      <c r="AQ74" s="103" t="n">
        <f aca="true">IF($J74="","",IF(ISNUMBER(OFFSET('Data transformed'!$A$4,MATCH($A74,'Data transformed'!$A$5:$A$185,0),MATCH(AQ$4,'Data transformed'!$4:$4,0)-1)), MIN(MAX(OFFSET('Data transformed'!$A$4,MATCH($A74,'Data transformed'!$A$5:$A$185,0),MATCH(AQ$4,'Data transformed'!$4:$4,0)-1),$M74),$N74),"NA"))</f>
        <v>1.43</v>
      </c>
      <c r="AR74" s="103" t="n">
        <f aca="true">IF($J74="","",IF(ISNUMBER(OFFSET('Data transformed'!$A$4,MATCH($A74,'Data transformed'!$A$5:$A$185,0),MATCH(AR$4,'Data transformed'!$4:$4,0)-1)), MIN(MAX(OFFSET('Data transformed'!$A$4,MATCH($A74,'Data transformed'!$A$5:$A$185,0),MATCH(AR$4,'Data transformed'!$4:$4,0)-1),$M74),$N74),"NA"))</f>
        <v>1.29</v>
      </c>
      <c r="AS74" s="103" t="n">
        <f aca="true">IF($J74="","",IF(ISNUMBER(OFFSET('Data transformed'!$A$4,MATCH($A74,'Data transformed'!$A$5:$A$185,0),MATCH(AS$4,'Data transformed'!$4:$4,0)-1)), MIN(MAX(OFFSET('Data transformed'!$A$4,MATCH($A74,'Data transformed'!$A$5:$A$185,0),MATCH(AS$4,'Data transformed'!$4:$4,0)-1),$M74),$N74),"NA"))</f>
        <v>2</v>
      </c>
      <c r="AT74" s="103" t="n">
        <f aca="true">IF($J74="","",IF(ISNUMBER(OFFSET('Data transformed'!$A$4,MATCH($A74,'Data transformed'!$A$5:$A$185,0),MATCH(AT$4,'Data transformed'!$4:$4,0)-1)), MIN(MAX(OFFSET('Data transformed'!$A$4,MATCH($A74,'Data transformed'!$A$5:$A$185,0),MATCH(AT$4,'Data transformed'!$4:$4,0)-1),$M74),$N74),"NA"))</f>
        <v>1.71</v>
      </c>
      <c r="AU74" s="103" t="n">
        <f aca="true">IF($J74="","",IF(ISNUMBER(OFFSET('Data transformed'!$A$4,MATCH($A74,'Data transformed'!$A$5:$A$185,0),MATCH(AU$4,'Data transformed'!$4:$4,0)-1)), MIN(MAX(OFFSET('Data transformed'!$A$4,MATCH($A74,'Data transformed'!$A$5:$A$185,0),MATCH(AU$4,'Data transformed'!$4:$4,0)-1),$M74),$N74),"NA"))</f>
        <v>1</v>
      </c>
      <c r="AV74" s="103" t="n">
        <f aca="true">IF($J74="","",IF(ISNUMBER(OFFSET('Data transformed'!$A$4,MATCH($A74,'Data transformed'!$A$5:$A$185,0),MATCH(AV$4,'Data transformed'!$4:$4,0)-1)), MIN(MAX(OFFSET('Data transformed'!$A$4,MATCH($A74,'Data transformed'!$A$5:$A$185,0),MATCH(AV$4,'Data transformed'!$4:$4,0)-1),$M74),$N74),"NA"))</f>
        <v>1.71</v>
      </c>
      <c r="AW74" s="103" t="n">
        <f aca="true">IF($J74="","",IF(ISNUMBER(OFFSET('Data transformed'!$A$4,MATCH($A74,'Data transformed'!$A$5:$A$185,0),MATCH(AW$4,'Data transformed'!$4:$4,0)-1)), MIN(MAX(OFFSET('Data transformed'!$A$4,MATCH($A74,'Data transformed'!$A$5:$A$185,0),MATCH(AW$4,'Data transformed'!$4:$4,0)-1),$M74),$N74),"NA"))</f>
        <v>2</v>
      </c>
      <c r="AX74" s="103" t="n">
        <f aca="true">IF($J74="","",IF(ISNUMBER(OFFSET('Data transformed'!$A$4,MATCH($A74,'Data transformed'!$A$5:$A$185,0),MATCH(AX$4,'Data transformed'!$4:$4,0)-1)), MIN(MAX(OFFSET('Data transformed'!$A$4,MATCH($A74,'Data transformed'!$A$5:$A$185,0),MATCH(AX$4,'Data transformed'!$4:$4,0)-1),$M74),$N74),"NA"))</f>
        <v>1.71</v>
      </c>
      <c r="AY74" s="103" t="n">
        <f aca="true">IF($J74="","",IF(ISNUMBER(OFFSET('Data transformed'!$A$4,MATCH($A74,'Data transformed'!$A$5:$A$185,0),MATCH(AY$4,'Data transformed'!$4:$4,0)-1)), MIN(MAX(OFFSET('Data transformed'!$A$4,MATCH($A74,'Data transformed'!$A$5:$A$185,0),MATCH(AY$4,'Data transformed'!$4:$4,0)-1),$M74),$N74),"NA"))</f>
        <v>1.79</v>
      </c>
      <c r="AZ74" s="103" t="n">
        <f aca="true">IF($J74="","",IF(ISNUMBER(OFFSET('Data transformed'!$A$4,MATCH($A74,'Data transformed'!$A$5:$A$185,0),MATCH(AZ$4,'Data transformed'!$4:$4,0)-1)), MIN(MAX(OFFSET('Data transformed'!$A$4,MATCH($A74,'Data transformed'!$A$5:$A$185,0),MATCH(AZ$4,'Data transformed'!$4:$4,0)-1),$M74),$N74),"NA"))</f>
        <v>1.87</v>
      </c>
      <c r="BA74" s="103" t="n">
        <f aca="true">IF($J74="","",IF(ISNUMBER(OFFSET('Data transformed'!$A$4,MATCH($A74,'Data transformed'!$A$5:$A$185,0),MATCH(BA$4,'Data transformed'!$4:$4,0)-1)), MIN(MAX(OFFSET('Data transformed'!$A$4,MATCH($A74,'Data transformed'!$A$5:$A$185,0),MATCH(BA$4,'Data transformed'!$4:$4,0)-1),$M74),$N74),"NA"))</f>
        <v>2</v>
      </c>
      <c r="BB74" s="103" t="n">
        <f aca="true">IF($J74="","",IF(ISNUMBER(OFFSET('Data transformed'!$A$4,MATCH($A74,'Data transformed'!$A$5:$A$185,0),MATCH(BB$4,'Data transformed'!$4:$4,0)-1)), MIN(MAX(OFFSET('Data transformed'!$A$4,MATCH($A74,'Data transformed'!$A$5:$A$185,0),MATCH(BB$4,'Data transformed'!$4:$4,0)-1),$M74),$N74),"NA"))</f>
        <v>1.86</v>
      </c>
      <c r="BC74" s="103" t="n">
        <f aca="true">IF($J74="","",IF(ISNUMBER(OFFSET('Data transformed'!$A$4,MATCH($A74,'Data transformed'!$A$5:$A$185,0),MATCH(BC$4,'Data transformed'!$4:$4,0)-1)), MIN(MAX(OFFSET('Data transformed'!$A$4,MATCH($A74,'Data transformed'!$A$5:$A$185,0),MATCH(BC$4,'Data transformed'!$4:$4,0)-1),$M74),$N74),"NA"))</f>
        <v>1.86</v>
      </c>
      <c r="BD74" s="103" t="n">
        <f aca="true">IF($J74="","",IF(ISNUMBER(OFFSET('Data transformed'!$A$4,MATCH($A74,'Data transformed'!$A$5:$A$185,0),MATCH(BD$4,'Data transformed'!$4:$4,0)-1)), MIN(MAX(OFFSET('Data transformed'!$A$4,MATCH($A74,'Data transformed'!$A$5:$A$185,0),MATCH(BD$4,'Data transformed'!$4:$4,0)-1),$M74),$N74),"NA"))</f>
        <v>1.81</v>
      </c>
      <c r="BE74" s="103" t="n">
        <f aca="true">IF($J74="","",IF(ISNUMBER(OFFSET('Data transformed'!$A$4,MATCH($A74,'Data transformed'!$A$5:$A$185,0),MATCH(BE$4,'Data transformed'!$4:$4,0)-1)), MIN(MAX(OFFSET('Data transformed'!$A$4,MATCH($A74,'Data transformed'!$A$5:$A$185,0),MATCH(BE$4,'Data transformed'!$4:$4,0)-1),$M74),$N74),"NA"))</f>
        <v>1.93</v>
      </c>
      <c r="BF74" s="103" t="n">
        <f aca="true">IF($J74="","",IF(ISNUMBER(OFFSET('Data transformed'!$A$4,MATCH($A74,'Data transformed'!$A$5:$A$185,0),MATCH(BF$4,'Data transformed'!$4:$4,0)-1)), MIN(MAX(OFFSET('Data transformed'!$A$4,MATCH($A74,'Data transformed'!$A$5:$A$185,0),MATCH(BF$4,'Data transformed'!$4:$4,0)-1),$M74),$N74),"NA"))</f>
        <v>1.86</v>
      </c>
      <c r="BG74" s="103" t="n">
        <f aca="true">IF($J74="","",IF(ISNUMBER(OFFSET('Data transformed'!$A$4,MATCH($A74,'Data transformed'!$A$5:$A$185,0),MATCH(BG$4,'Data transformed'!$4:$4,0)-1)), MIN(MAX(OFFSET('Data transformed'!$A$4,MATCH($A74,'Data transformed'!$A$5:$A$185,0),MATCH(BG$4,'Data transformed'!$4:$4,0)-1),$M74),$N74),"NA"))</f>
        <v>1</v>
      </c>
      <c r="BH74" s="103" t="n">
        <f aca="true">IF($J74="","",IF(ISNUMBER(OFFSET('Data transformed'!$A$4,MATCH($A74,'Data transformed'!$A$5:$A$185,0),MATCH(BH$4,'Data transformed'!$4:$4,0)-1)), MIN(MAX(OFFSET('Data transformed'!$A$4,MATCH($A74,'Data transformed'!$A$5:$A$185,0),MATCH(BH$4,'Data transformed'!$4:$4,0)-1),$M74),$N74),"NA"))</f>
        <v>1.79</v>
      </c>
      <c r="BI74" s="103" t="n">
        <f aca="true">IF($J74="","",IF(ISNUMBER(OFFSET('Data transformed'!$A$4,MATCH($A74,'Data transformed'!$A$5:$A$185,0),MATCH(BI$4,'Data transformed'!$4:$4,0)-1)), MIN(MAX(OFFSET('Data transformed'!$A$4,MATCH($A74,'Data transformed'!$A$5:$A$185,0),MATCH(BI$4,'Data transformed'!$4:$4,0)-1),$M74),$N74),"NA"))</f>
        <v>1.36</v>
      </c>
      <c r="BJ74" s="103" t="n">
        <f aca="true">IF($J74="","",IF(ISNUMBER(OFFSET('Data transformed'!$A$4,MATCH($A74,'Data transformed'!$A$5:$A$185,0),MATCH(BJ$4,'Data transformed'!$4:$4,0)-1)), MIN(MAX(OFFSET('Data transformed'!$A$4,MATCH($A74,'Data transformed'!$A$5:$A$185,0),MATCH(BJ$4,'Data transformed'!$4:$4,0)-1),$M74),$N74),"NA"))</f>
        <v>1.71</v>
      </c>
      <c r="BK74" s="103" t="n">
        <f aca="true">IF($J74="","",IF(ISNUMBER(OFFSET('Data transformed'!$A$4,MATCH($A74,'Data transformed'!$A$5:$A$185,0),MATCH(BK$4,'Data transformed'!$4:$4,0)-1)), MIN(MAX(OFFSET('Data transformed'!$A$4,MATCH($A74,'Data transformed'!$A$5:$A$185,0),MATCH(BK$4,'Data transformed'!$4:$4,0)-1),$M74),$N74),"NA"))</f>
        <v>1.43</v>
      </c>
      <c r="BL74" s="103" t="n">
        <f aca="true">IF($J74="","",IF(ISNUMBER(OFFSET('Data transformed'!$A$4,MATCH($A74,'Data transformed'!$A$5:$A$185,0),MATCH(BL$4,'Data transformed'!$4:$4,0)-1)), MIN(MAX(OFFSET('Data transformed'!$A$4,MATCH($A74,'Data transformed'!$A$5:$A$185,0),MATCH(BL$4,'Data transformed'!$4:$4,0)-1),$M74),$N74),"NA"))</f>
        <v>1.25</v>
      </c>
      <c r="BM74" s="103" t="n">
        <f aca="true">IF($J74="","",IF(ISNUMBER(OFFSET('Data transformed'!$A$4,MATCH($A74,'Data transformed'!$A$5:$A$185,0),MATCH(BM$4,'Data transformed'!$4:$4,0)-1)), MIN(MAX(OFFSET('Data transformed'!$A$4,MATCH($A74,'Data transformed'!$A$5:$A$185,0),MATCH(BM$4,'Data transformed'!$4:$4,0)-1),$M74),$N74),"NA"))</f>
        <v>1.29</v>
      </c>
      <c r="BN74" s="103" t="n">
        <f aca="true">IF($J74="","",IF(ISNUMBER(OFFSET('Data transformed'!$A$4,MATCH($A74,'Data transformed'!$A$5:$A$185,0),MATCH(BN$4,'Data transformed'!$4:$4,0)-1)), MIN(MAX(OFFSET('Data transformed'!$A$4,MATCH($A74,'Data transformed'!$A$5:$A$185,0),MATCH(BN$4,'Data transformed'!$4:$4,0)-1),$M74),$N74),"NA"))</f>
        <v>1.71</v>
      </c>
      <c r="BO74" s="103" t="n">
        <f aca="true">IF($J74="","",IF(ISNUMBER(OFFSET('Data transformed'!$A$4,MATCH($A74,'Data transformed'!$A$5:$A$185,0),MATCH(BO$4,'Data transformed'!$4:$4,0)-1)), MIN(MAX(OFFSET('Data transformed'!$A$4,MATCH($A74,'Data transformed'!$A$5:$A$185,0),MATCH(BO$4,'Data transformed'!$4:$4,0)-1),$M74),$N74),"NA"))</f>
        <v>1</v>
      </c>
      <c r="BP74" s="103" t="n">
        <f aca="true">IF($J74="","",IF(ISNUMBER(OFFSET('Data transformed'!$A$4,MATCH($A74,'Data transformed'!$A$5:$A$185,0),MATCH(BP$4,'Data transformed'!$4:$4,0)-1)), MIN(MAX(OFFSET('Data transformed'!$A$4,MATCH($A74,'Data transformed'!$A$5:$A$185,0),MATCH(BP$4,'Data transformed'!$4:$4,0)-1),$M74),$N74),"NA"))</f>
        <v>1.43</v>
      </c>
      <c r="BQ74" s="103" t="n">
        <f aca="true">IF($J74="","",IF(ISNUMBER(OFFSET('Data transformed'!$A$4,MATCH($A74,'Data transformed'!$A$5:$A$185,0),MATCH(BQ$4,'Data transformed'!$4:$4,0)-1)), MIN(MAX(OFFSET('Data transformed'!$A$4,MATCH($A74,'Data transformed'!$A$5:$A$185,0),MATCH(BQ$4,'Data transformed'!$4:$4,0)-1),$M74),$N74),"NA"))</f>
        <v>1.86</v>
      </c>
      <c r="BR74" s="103" t="n">
        <f aca="true">IF($J74="","",IF(ISNUMBER(OFFSET('Data transformed'!$A$4,MATCH($A74,'Data transformed'!$A$5:$A$185,0),MATCH(BR$4,'Data transformed'!$4:$4,0)-1)), MIN(MAX(OFFSET('Data transformed'!$A$4,MATCH($A74,'Data transformed'!$A$5:$A$185,0),MATCH(BR$4,'Data transformed'!$4:$4,0)-1),$M74),$N74),"NA"))</f>
        <v>2</v>
      </c>
      <c r="BS74" s="103" t="n">
        <f aca="true">IF($J74="","",IF(ISNUMBER(OFFSET('Data transformed'!$A$4,MATCH($A74,'Data transformed'!$A$5:$A$185,0),MATCH(BS$4,'Data transformed'!$4:$4,0)-1)), MIN(MAX(OFFSET('Data transformed'!$A$4,MATCH($A74,'Data transformed'!$A$5:$A$185,0),MATCH(BS$4,'Data transformed'!$4:$4,0)-1),$M74),$N74),"NA"))</f>
        <v>1.86</v>
      </c>
      <c r="BT74" s="103" t="n">
        <f aca="true">IF($J74="","",IF(ISNUMBER(OFFSET('Data transformed'!$A$4,MATCH($A74,'Data transformed'!$A$5:$A$185,0),MATCH(BT$4,'Data transformed'!$4:$4,0)-1)), MIN(MAX(OFFSET('Data transformed'!$A$4,MATCH($A74,'Data transformed'!$A$5:$A$185,0),MATCH(BT$4,'Data transformed'!$4:$4,0)-1),$M74),$N74),"NA"))</f>
        <v>1.67</v>
      </c>
      <c r="BU74" s="103" t="n">
        <f aca="true">IF($J74="","",IF(ISNUMBER(OFFSET('Data transformed'!$A$4,MATCH($A74,'Data transformed'!$A$5:$A$185,0),MATCH(BU$4,'Data transformed'!$4:$4,0)-1)), MIN(MAX(OFFSET('Data transformed'!$A$4,MATCH($A74,'Data transformed'!$A$5:$A$185,0),MATCH(BU$4,'Data transformed'!$4:$4,0)-1),$M74),$N74),"NA"))</f>
        <v>1.57</v>
      </c>
      <c r="BV74" s="103" t="n">
        <f aca="true">IF($J74="","",IF(ISNUMBER(OFFSET('Data transformed'!$A$4,MATCH($A74,'Data transformed'!$A$5:$A$185,0),MATCH(BV$4,'Data transformed'!$4:$4,0)-1)), MIN(MAX(OFFSET('Data transformed'!$A$4,MATCH($A74,'Data transformed'!$A$5:$A$185,0),MATCH(BV$4,'Data transformed'!$4:$4,0)-1),$M74),$N74),"NA"))</f>
        <v>1.57</v>
      </c>
      <c r="BW74" s="103" t="n">
        <f aca="true">IF($J74="","",IF(ISNUMBER(OFFSET('Data transformed'!$A$4,MATCH($A74,'Data transformed'!$A$5:$A$185,0),MATCH(BW$4,'Data transformed'!$4:$4,0)-1)), MIN(MAX(OFFSET('Data transformed'!$A$4,MATCH($A74,'Data transformed'!$A$5:$A$185,0),MATCH(BW$4,'Data transformed'!$4:$4,0)-1),$M74),$N74),"NA"))</f>
        <v>2</v>
      </c>
      <c r="BX74" s="103" t="n">
        <f aca="true">IF($J74="","",IF(ISNUMBER(OFFSET('Data transformed'!$A$4,MATCH($A74,'Data transformed'!$A$5:$A$185,0),MATCH(BX$4,'Data transformed'!$4:$4,0)-1)), MIN(MAX(OFFSET('Data transformed'!$A$4,MATCH($A74,'Data transformed'!$A$5:$A$185,0),MATCH(BX$4,'Data transformed'!$4:$4,0)-1),$M74),$N74),"NA"))</f>
        <v>1.67</v>
      </c>
      <c r="BY74" s="103" t="n">
        <f aca="true">IF($J74="","",IF(ISNUMBER(OFFSET('Data transformed'!$A$4,MATCH($A74,'Data transformed'!$A$5:$A$185,0),MATCH(BY$4,'Data transformed'!$4:$4,0)-1)), MIN(MAX(OFFSET('Data transformed'!$A$4,MATCH($A74,'Data transformed'!$A$5:$A$185,0),MATCH(BY$4,'Data transformed'!$4:$4,0)-1),$M74),$N74),"NA"))</f>
        <v>1.14</v>
      </c>
      <c r="BZ74" s="103" t="n">
        <f aca="true">IF($J74="","",IF(ISNUMBER(OFFSET('Data transformed'!$A$4,MATCH($A74,'Data transformed'!$A$5:$A$185,0),MATCH(BZ$4,'Data transformed'!$4:$4,0)-1)), MIN(MAX(OFFSET('Data transformed'!$A$4,MATCH($A74,'Data transformed'!$A$5:$A$185,0),MATCH(BZ$4,'Data transformed'!$4:$4,0)-1),$M74),$N74),"NA"))</f>
        <v>1.86</v>
      </c>
      <c r="CA74" s="103" t="n">
        <f aca="true">IF($J74="","",IF(ISNUMBER(OFFSET('Data transformed'!$A$4,MATCH($A74,'Data transformed'!$A$5:$A$185,0),MATCH(CA$4,'Data transformed'!$4:$4,0)-1)), MIN(MAX(OFFSET('Data transformed'!$A$4,MATCH($A74,'Data transformed'!$A$5:$A$185,0),MATCH(CA$4,'Data transformed'!$4:$4,0)-1),$M74),$N74),"NA"))</f>
        <v>1.86</v>
      </c>
      <c r="CB74" s="103" t="n">
        <f aca="true">IF($J74="","",IF(ISNUMBER(OFFSET('Data transformed'!$A$4,MATCH($A74,'Data transformed'!$A$5:$A$185,0),MATCH(CB$4,'Data transformed'!$4:$4,0)-1)), MIN(MAX(OFFSET('Data transformed'!$A$4,MATCH($A74,'Data transformed'!$A$5:$A$185,0),MATCH(CB$4,'Data transformed'!$4:$4,0)-1),$M74),$N74),"NA"))</f>
        <v>1.25</v>
      </c>
      <c r="CC74" s="103" t="n">
        <f aca="true">IF($J74="","",IF(ISNUMBER(OFFSET('Data transformed'!$A$4,MATCH($A74,'Data transformed'!$A$5:$A$185,0),MATCH(CC$4,'Data transformed'!$4:$4,0)-1)), MIN(MAX(OFFSET('Data transformed'!$A$4,MATCH($A74,'Data transformed'!$A$5:$A$185,0),MATCH(CC$4,'Data transformed'!$4:$4,0)-1),$M74),$N74),"NA"))</f>
        <v>1.57</v>
      </c>
      <c r="CD74" s="103" t="str">
        <f aca="true">IF($J74="","",IF(ISNUMBER(OFFSET('Data transformed'!$A$4,MATCH($A74,'Data transformed'!$A$5:$A$185,0),MATCH(CD$4,'Data transformed'!$4:$4,0)-1)), MIN(MAX(OFFSET('Data transformed'!$A$4,MATCH($A74,'Data transformed'!$A$5:$A$185,0),MATCH(CD$4,'Data transformed'!$4:$4,0)-1),$M74),$N74),"NA"))</f>
        <v>NA</v>
      </c>
      <c r="CE74" s="103" t="n">
        <f aca="true">IF($J74="","",IF(ISNUMBER(OFFSET('Data transformed'!$A$4,MATCH($A74,'Data transformed'!$A$5:$A$185,0),MATCH(CE$4,'Data transformed'!$4:$4,0)-1)), MIN(MAX(OFFSET('Data transformed'!$A$4,MATCH($A74,'Data transformed'!$A$5:$A$185,0),MATCH(CE$4,'Data transformed'!$4:$4,0)-1),$M74),$N74),"NA"))</f>
        <v>1.14</v>
      </c>
      <c r="CF74" s="103" t="n">
        <f aca="true">IF($J74="","",IF(ISNUMBER(OFFSET('Data transformed'!$A$4,MATCH($A74,'Data transformed'!$A$5:$A$185,0),MATCH(CF$4,'Data transformed'!$4:$4,0)-1)), MIN(MAX(OFFSET('Data transformed'!$A$4,MATCH($A74,'Data transformed'!$A$5:$A$185,0),MATCH(CF$4,'Data transformed'!$4:$4,0)-1),$M74),$N74),"NA"))</f>
        <v>1.29</v>
      </c>
      <c r="CG74" s="103" t="n">
        <f aca="true">IF($J74="","",IF(ISNUMBER(OFFSET('Data transformed'!$A$4,MATCH($A74,'Data transformed'!$A$5:$A$185,0),MATCH(CG$4,'Data transformed'!$4:$4,0)-1)), MIN(MAX(OFFSET('Data transformed'!$A$4,MATCH($A74,'Data transformed'!$A$5:$A$185,0),MATCH(CG$4,'Data transformed'!$4:$4,0)-1),$M74),$N74),"NA"))</f>
        <v>1.86</v>
      </c>
      <c r="CH74" s="103" t="n">
        <f aca="true">IF($J74="","",IF(ISNUMBER(OFFSET('Data transformed'!$A$4,MATCH($A74,'Data transformed'!$A$5:$A$185,0),MATCH(CH$4,'Data transformed'!$4:$4,0)-1)), MIN(MAX(OFFSET('Data transformed'!$A$4,MATCH($A74,'Data transformed'!$A$5:$A$185,0),MATCH(CH$4,'Data transformed'!$4:$4,0)-1),$M74),$N74),"NA"))</f>
        <v>1.21</v>
      </c>
      <c r="CI74" s="103" t="n">
        <f aca="true">IF($J74="","",IF(ISNUMBER(OFFSET('Data transformed'!$A$4,MATCH($A74,'Data transformed'!$A$5:$A$185,0),MATCH(CI$4,'Data transformed'!$4:$4,0)-1)), MIN(MAX(OFFSET('Data transformed'!$A$4,MATCH($A74,'Data transformed'!$A$5:$A$185,0),MATCH(CI$4,'Data transformed'!$4:$4,0)-1),$M74),$N74),"NA"))</f>
        <v>1.29</v>
      </c>
      <c r="CJ74" s="103" t="n">
        <f aca="true">IF($J74="","",IF(ISNUMBER(OFFSET('Data transformed'!$A$4,MATCH($A74,'Data transformed'!$A$5:$A$185,0),MATCH(CJ$4,'Data transformed'!$4:$4,0)-1)), MIN(MAX(OFFSET('Data transformed'!$A$4,MATCH($A74,'Data transformed'!$A$5:$A$185,0),MATCH(CJ$4,'Data transformed'!$4:$4,0)-1),$M74),$N74),"NA"))</f>
        <v>1.29</v>
      </c>
      <c r="CK74" s="103" t="n">
        <f aca="true">IF($J74="","",IF(ISNUMBER(OFFSET('Data transformed'!$A$4,MATCH($A74,'Data transformed'!$A$5:$A$185,0),MATCH(CK$4,'Data transformed'!$4:$4,0)-1)), MIN(MAX(OFFSET('Data transformed'!$A$4,MATCH($A74,'Data transformed'!$A$5:$A$185,0),MATCH(CK$4,'Data transformed'!$4:$4,0)-1),$M74),$N74),"NA"))</f>
        <v>1.86</v>
      </c>
      <c r="CL74" s="103" t="n">
        <f aca="true">IF($J74="","",IF(ISNUMBER(OFFSET('Data transformed'!$A$4,MATCH($A74,'Data transformed'!$A$5:$A$185,0),MATCH(CL$4,'Data transformed'!$4:$4,0)-1)), MIN(MAX(OFFSET('Data transformed'!$A$4,MATCH($A74,'Data transformed'!$A$5:$A$185,0),MATCH(CL$4,'Data transformed'!$4:$4,0)-1),$M74),$N74),"NA"))</f>
        <v>1.14</v>
      </c>
      <c r="CM74" s="103" t="n">
        <f aca="true">IF($J74="","",IF(ISNUMBER(OFFSET('Data transformed'!$A$4,MATCH($A74,'Data transformed'!$A$5:$A$185,0),MATCH(CM$4,'Data transformed'!$4:$4,0)-1)), MIN(MAX(OFFSET('Data transformed'!$A$4,MATCH($A74,'Data transformed'!$A$5:$A$185,0),MATCH(CM$4,'Data transformed'!$4:$4,0)-1),$M74),$N74),"NA"))</f>
        <v>1.71</v>
      </c>
      <c r="CN74" s="103" t="n">
        <f aca="true">IF($J74="","",IF(ISNUMBER(OFFSET('Data transformed'!$A$4,MATCH($A74,'Data transformed'!$A$5:$A$185,0),MATCH(CN$4,'Data transformed'!$4:$4,0)-1)), MIN(MAX(OFFSET('Data transformed'!$A$4,MATCH($A74,'Data transformed'!$A$5:$A$185,0),MATCH(CN$4,'Data transformed'!$4:$4,0)-1),$M74),$N74),"NA"))</f>
        <v>1.57</v>
      </c>
      <c r="CO74" s="103" t="n">
        <f aca="true">IF($J74="","",IF(ISNUMBER(OFFSET('Data transformed'!$A$4,MATCH($A74,'Data transformed'!$A$5:$A$185,0),MATCH(CO$4,'Data transformed'!$4:$4,0)-1)), MIN(MAX(OFFSET('Data transformed'!$A$4,MATCH($A74,'Data transformed'!$A$5:$A$185,0),MATCH(CO$4,'Data transformed'!$4:$4,0)-1),$M74),$N74),"NA"))</f>
        <v>2</v>
      </c>
      <c r="CP74" s="103" t="n">
        <f aca="true">IF($J74="","",IF(ISNUMBER(OFFSET('Data transformed'!$A$4,MATCH($A74,'Data transformed'!$A$5:$A$185,0),MATCH(CP$4,'Data transformed'!$4:$4,0)-1)), MIN(MAX(OFFSET('Data transformed'!$A$4,MATCH($A74,'Data transformed'!$A$5:$A$185,0),MATCH(CP$4,'Data transformed'!$4:$4,0)-1),$M74),$N74),"NA"))</f>
        <v>2</v>
      </c>
      <c r="CQ74" s="103" t="n">
        <f aca="true">IF($J74="","",IF(ISNUMBER(OFFSET('Data transformed'!$A$4,MATCH($A74,'Data transformed'!$A$5:$A$185,0),MATCH(CQ$4,'Data transformed'!$4:$4,0)-1)), MIN(MAX(OFFSET('Data transformed'!$A$4,MATCH($A74,'Data transformed'!$A$5:$A$185,0),MATCH(CQ$4,'Data transformed'!$4:$4,0)-1),$M74),$N74),"NA"))</f>
        <v>1.86</v>
      </c>
      <c r="CR74" s="103" t="n">
        <f aca="true">IF($J74="","",IF(ISNUMBER(OFFSET('Data transformed'!$A$4,MATCH($A74,'Data transformed'!$A$5:$A$185,0),MATCH(CR$4,'Data transformed'!$4:$4,0)-1)), MIN(MAX(OFFSET('Data transformed'!$A$4,MATCH($A74,'Data transformed'!$A$5:$A$185,0),MATCH(CR$4,'Data transformed'!$4:$4,0)-1),$M74),$N74),"NA"))</f>
        <v>2</v>
      </c>
      <c r="CS74" s="103" t="n">
        <f aca="true">IF($J74="","",IF(ISNUMBER(OFFSET('Data transformed'!$A$4,MATCH($A74,'Data transformed'!$A$5:$A$185,0),MATCH(CS$4,'Data transformed'!$4:$4,0)-1)), MIN(MAX(OFFSET('Data transformed'!$A$4,MATCH($A74,'Data transformed'!$A$5:$A$185,0),MATCH(CS$4,'Data transformed'!$4:$4,0)-1),$M74),$N74),"NA"))</f>
        <v>1.71</v>
      </c>
      <c r="CT74" s="103" t="n">
        <f aca="true">IF($J74="","",IF(ISNUMBER(OFFSET('Data transformed'!$A$4,MATCH($A74,'Data transformed'!$A$5:$A$185,0),MATCH(CT$4,'Data transformed'!$4:$4,0)-1)), MIN(MAX(OFFSET('Data transformed'!$A$4,MATCH($A74,'Data transformed'!$A$5:$A$185,0),MATCH(CT$4,'Data transformed'!$4:$4,0)-1),$M74),$N74),"NA"))</f>
        <v>1.57</v>
      </c>
      <c r="CU74" s="103" t="n">
        <f aca="true">IF($J74="","",IF(ISNUMBER(OFFSET('Data transformed'!$A$4,MATCH($A74,'Data transformed'!$A$5:$A$185,0),MATCH(CU$4,'Data transformed'!$4:$4,0)-1)), MIN(MAX(OFFSET('Data transformed'!$A$4,MATCH($A74,'Data transformed'!$A$5:$A$185,0),MATCH(CU$4,'Data transformed'!$4:$4,0)-1),$M74),$N74),"NA"))</f>
        <v>1.57</v>
      </c>
    </row>
    <row r="75" s="103" customFormat="true" ht="15.5" hidden="false" customHeight="false" outlineLevel="0" collapsed="false">
      <c r="A75" s="107" t="n">
        <v>3000</v>
      </c>
      <c r="B75" s="107" t="n">
        <v>1</v>
      </c>
      <c r="C75" s="103" t="str">
        <f aca="true">IF(ISBLANK(OFFSET('Raw Data'!$A$3,MATCH($A75,'Raw Data'!$B$4:$B$185,0),MATCH(C$4,'Raw Data'!$3:$3,0)-1)),"",OFFSET('Raw Data'!$A$3,MATCH($A75,'Raw Data'!$B$4:$B$185,0),MATCH(C$4,'Raw Data'!$3:$3,0)-1))</f>
        <v/>
      </c>
      <c r="D75" s="103" t="str">
        <f aca="true">IF(ISBLANK(OFFSET('Raw Data'!$A$3,MATCH($A75,'Raw Data'!$B$4:$B$185,0),MATCH(D$4,'Raw Data'!$3:$3,0)-1)),"",OFFSET('Raw Data'!$A$3,MATCH($A75,'Raw Data'!$B$4:$B$185,0),MATCH(D$4,'Raw Data'!$3:$3,0)-1))</f>
        <v>Consumer Knowledge and Information</v>
      </c>
      <c r="E75" s="103" t="str">
        <f aca="true">IF(ISBLANK(OFFSET('Raw Data'!$A$3,MATCH($A75,'Raw Data'!$B$4:$B$185,0),MATCH(E$4,'Raw Data'!$3:$3,0)-1)),"",OFFSET('Raw Data'!$A$3,MATCH($A75,'Raw Data'!$B$4:$B$185,0),MATCH(E$4,'Raw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J75" s="103" t="e">
        <f aca="true" t="array" ref="J75:J75">IFERROR(_xlfn.QUARTILE.INC(IF(ISNUMBER(OFFSET('Data transformed'!$N$4,MATCH('outliers treatment'!$A75,'Data transformed'!$A$5:$A$185),1,1,COUNTA('Data transformed'!$O$4:$CX$4))),OFFSET('Data transformed'!$N$4,MATCH('outliers treatment'!$A75,'Data transformed'!$A$5:$A$185),1,1,COUNTA('Data transformed'!$O$4:$CX$4))),1),"")</f>
        <v>#N/A</v>
      </c>
      <c r="K75" s="103" t="e">
        <f aca="true" t="array" ref="K75:K75">IFERROR(_xlfn.QUARTILE.INC(IF(ISNUMBER(OFFSET('Data transformed'!$N$4,MATCH('outliers treatment'!$A75,'Data transformed'!$A$5:$A$185),1,1,COUNTA('Data transformed'!$O$4:$CX$4))),OFFSET('Data transformed'!$N$4,MATCH('outliers treatment'!$A75,'Data transformed'!$A$5:$A$185),1,1,COUNTA('Data transformed'!$O$4:$CX$4))),3),"")</f>
        <v>#N/A</v>
      </c>
      <c r="L75" s="103" t="str">
        <f aca="false">IFERROR(K75-J75,"")</f>
        <v/>
      </c>
      <c r="P75" s="105" t="str">
        <f aca="false" t="array" ref="P75:P75">IFERROR(SKEW(IF(ISNUMBER(T75:CU75),T75:CU75,"")),"")</f>
        <v/>
      </c>
      <c r="Q75" s="103" t="n">
        <f aca="true">IF(ISBLANK(OFFSET('Data above threshold'!$A$4,MATCH('Data above threshold'!$A74,'Data above threshold'!$A$5:$A$185,0),MATCH('Data above threshold'!N$4,'Data above threshold'!$4:$4,0)-1)),1,OFFSET('Data above threshold'!$A$4,MATCH('Data above threshold'!$A74,'Data above threshold'!$A$5:$A$185,0),MATCH('Data above threshold'!N$4,'Data above threshold'!$4:$4,0)-1))</f>
        <v>1</v>
      </c>
      <c r="R75" s="103" t="e">
        <f aca="false">IF($J75="","",COUNTIF(T75:CU75,M75)+ COUNTIF(T75:CQ75,N75))</f>
        <v>#N/A</v>
      </c>
      <c r="S75" s="106" t="str">
        <f aca="false" t="array" ref="S75:S75">IF(B75&lt;4,"",1-IFERROR(SUM(ISNUMBER(T75:CU75)*(1-$T$3:$CU$3))/COUNTIF($T$3:$CU$3,0),0))</f>
        <v/>
      </c>
      <c r="T75" s="103" t="str">
        <f aca="true">IF($J75="","",IF(ISNUMBER(OFFSET('Data transformed'!$A$4,MATCH($A75,'Data transformed'!$A$5:$A$185,0),MATCH(T$4,'Data transformed'!$4:$4,0)-1)), MIN(MAX(OFFSET('Data transformed'!$A$4,MATCH($A75,'Data transformed'!$A$5:$A$185,0),MATCH(T$4,'Data transformed'!$4:$4,0)-1),$M75),$N75),"NA"))</f>
        <v>NA</v>
      </c>
      <c r="U75" s="103" t="str">
        <f aca="true">IF($J75="","",IF(ISNUMBER(OFFSET('Data transformed'!$A$4,MATCH($A75,'Data transformed'!$A$5:$A$185,0),MATCH(U$4,'Data transformed'!$4:$4,0)-1)), MIN(MAX(OFFSET('Data transformed'!$A$4,MATCH($A75,'Data transformed'!$A$5:$A$185,0),MATCH(U$4,'Data transformed'!$4:$4,0)-1),$M75),$N75),"NA"))</f>
        <v>NA</v>
      </c>
      <c r="V75" s="103" t="str">
        <f aca="true">IF($J75="","",IF(ISNUMBER(OFFSET('Data transformed'!$A$4,MATCH($A75,'Data transformed'!$A$5:$A$185,0),MATCH(V$4,'Data transformed'!$4:$4,0)-1)), MIN(MAX(OFFSET('Data transformed'!$A$4,MATCH($A75,'Data transformed'!$A$5:$A$185,0),MATCH(V$4,'Data transformed'!$4:$4,0)-1),$M75),$N75),"NA"))</f>
        <v>NA</v>
      </c>
      <c r="W75" s="103" t="str">
        <f aca="true">IF($J75="","",IF(ISNUMBER(OFFSET('Data transformed'!$A$4,MATCH($A75,'Data transformed'!$A$5:$A$185,0),MATCH(W$4,'Data transformed'!$4:$4,0)-1)), MIN(MAX(OFFSET('Data transformed'!$A$4,MATCH($A75,'Data transformed'!$A$5:$A$185,0),MATCH(W$4,'Data transformed'!$4:$4,0)-1),$M75),$N75),"NA"))</f>
        <v>NA</v>
      </c>
      <c r="X75" s="103" t="str">
        <f aca="true">IF($J75="","",IF(ISNUMBER(OFFSET('Data transformed'!$A$4,MATCH($A75,'Data transformed'!$A$5:$A$185,0),MATCH(X$4,'Data transformed'!$4:$4,0)-1)), MIN(MAX(OFFSET('Data transformed'!$A$4,MATCH($A75,'Data transformed'!$A$5:$A$185,0),MATCH(X$4,'Data transformed'!$4:$4,0)-1),$M75),$N75),"NA"))</f>
        <v>NA</v>
      </c>
      <c r="Y75" s="103" t="str">
        <f aca="true">IF($J75="","",IF(ISNUMBER(OFFSET('Data transformed'!$A$4,MATCH($A75,'Data transformed'!$A$5:$A$185,0),MATCH(Y$4,'Data transformed'!$4:$4,0)-1)), MIN(MAX(OFFSET('Data transformed'!$A$4,MATCH($A75,'Data transformed'!$A$5:$A$185,0),MATCH(Y$4,'Data transformed'!$4:$4,0)-1),$M75),$N75),"NA"))</f>
        <v>NA</v>
      </c>
      <c r="Z75" s="103" t="str">
        <f aca="true">IF($J75="","",IF(ISNUMBER(OFFSET('Data transformed'!$A$4,MATCH($A75,'Data transformed'!$A$5:$A$185,0),MATCH(Z$4,'Data transformed'!$4:$4,0)-1)), MIN(MAX(OFFSET('Data transformed'!$A$4,MATCH($A75,'Data transformed'!$A$5:$A$185,0),MATCH(Z$4,'Data transformed'!$4:$4,0)-1),$M75),$N75),"NA"))</f>
        <v>NA</v>
      </c>
      <c r="AA75" s="103" t="str">
        <f aca="true">IF($J75="","",IF(ISNUMBER(OFFSET('Data transformed'!$A$4,MATCH($A75,'Data transformed'!$A$5:$A$185,0),MATCH(AA$4,'Data transformed'!$4:$4,0)-1)), MIN(MAX(OFFSET('Data transformed'!$A$4,MATCH($A75,'Data transformed'!$A$5:$A$185,0),MATCH(AA$4,'Data transformed'!$4:$4,0)-1),$M75),$N75),"NA"))</f>
        <v>NA</v>
      </c>
      <c r="AB75" s="103" t="str">
        <f aca="true">IF($J75="","",IF(ISNUMBER(OFFSET('Data transformed'!$A$4,MATCH($A75,'Data transformed'!$A$5:$A$185,0),MATCH(AB$4,'Data transformed'!$4:$4,0)-1)), MIN(MAX(OFFSET('Data transformed'!$A$4,MATCH($A75,'Data transformed'!$A$5:$A$185,0),MATCH(AB$4,'Data transformed'!$4:$4,0)-1),$M75),$N75),"NA"))</f>
        <v>NA</v>
      </c>
      <c r="AC75" s="103" t="str">
        <f aca="true">IF($J75="","",IF(ISNUMBER(OFFSET('Data transformed'!$A$4,MATCH($A75,'Data transformed'!$A$5:$A$185,0),MATCH(AC$4,'Data transformed'!$4:$4,0)-1)), MIN(MAX(OFFSET('Data transformed'!$A$4,MATCH($A75,'Data transformed'!$A$5:$A$185,0),MATCH(AC$4,'Data transformed'!$4:$4,0)-1),$M75),$N75),"NA"))</f>
        <v>NA</v>
      </c>
      <c r="AD75" s="103" t="str">
        <f aca="true">IF($J75="","",IF(ISNUMBER(OFFSET('Data transformed'!$A$4,MATCH($A75,'Data transformed'!$A$5:$A$185,0),MATCH(AD$4,'Data transformed'!$4:$4,0)-1)), MIN(MAX(OFFSET('Data transformed'!$A$4,MATCH($A75,'Data transformed'!$A$5:$A$185,0),MATCH(AD$4,'Data transformed'!$4:$4,0)-1),$M75),$N75),"NA"))</f>
        <v>NA</v>
      </c>
      <c r="AE75" s="103" t="str">
        <f aca="true">IF($J75="","",IF(ISNUMBER(OFFSET('Data transformed'!$A$4,MATCH($A75,'Data transformed'!$A$5:$A$185,0),MATCH(AE$4,'Data transformed'!$4:$4,0)-1)), MIN(MAX(OFFSET('Data transformed'!$A$4,MATCH($A75,'Data transformed'!$A$5:$A$185,0),MATCH(AE$4,'Data transformed'!$4:$4,0)-1),$M75),$N75),"NA"))</f>
        <v>NA</v>
      </c>
      <c r="AF75" s="103" t="str">
        <f aca="true">IF($J75="","",IF(ISNUMBER(OFFSET('Data transformed'!$A$4,MATCH($A75,'Data transformed'!$A$5:$A$185,0),MATCH(AF$4,'Data transformed'!$4:$4,0)-1)), MIN(MAX(OFFSET('Data transformed'!$A$4,MATCH($A75,'Data transformed'!$A$5:$A$185,0),MATCH(AF$4,'Data transformed'!$4:$4,0)-1),$M75),$N75),"NA"))</f>
        <v>NA</v>
      </c>
      <c r="AG75" s="103" t="str">
        <f aca="true">IF($J75="","",IF(ISNUMBER(OFFSET('Data transformed'!$A$4,MATCH($A75,'Data transformed'!$A$5:$A$185,0),MATCH(AG$4,'Data transformed'!$4:$4,0)-1)), MIN(MAX(OFFSET('Data transformed'!$A$4,MATCH($A75,'Data transformed'!$A$5:$A$185,0),MATCH(AG$4,'Data transformed'!$4:$4,0)-1),$M75),$N75),"NA"))</f>
        <v>NA</v>
      </c>
      <c r="AH75" s="103" t="str">
        <f aca="true">IF($J75="","",IF(ISNUMBER(OFFSET('Data transformed'!$A$4,MATCH($A75,'Data transformed'!$A$5:$A$185,0),MATCH(AH$4,'Data transformed'!$4:$4,0)-1)), MIN(MAX(OFFSET('Data transformed'!$A$4,MATCH($A75,'Data transformed'!$A$5:$A$185,0),MATCH(AH$4,'Data transformed'!$4:$4,0)-1),$M75),$N75),"NA"))</f>
        <v>NA</v>
      </c>
      <c r="AI75" s="103" t="str">
        <f aca="true">IF($J75="","",IF(ISNUMBER(OFFSET('Data transformed'!$A$4,MATCH($A75,'Data transformed'!$A$5:$A$185,0),MATCH(AI$4,'Data transformed'!$4:$4,0)-1)), MIN(MAX(OFFSET('Data transformed'!$A$4,MATCH($A75,'Data transformed'!$A$5:$A$185,0),MATCH(AI$4,'Data transformed'!$4:$4,0)-1),$M75),$N75),"NA"))</f>
        <v>NA</v>
      </c>
      <c r="AJ75" s="103" t="str">
        <f aca="true">IF($J75="","",IF(ISNUMBER(OFFSET('Data transformed'!$A$4,MATCH($A75,'Data transformed'!$A$5:$A$185,0),MATCH(AJ$4,'Data transformed'!$4:$4,0)-1)), MIN(MAX(OFFSET('Data transformed'!$A$4,MATCH($A75,'Data transformed'!$A$5:$A$185,0),MATCH(AJ$4,'Data transformed'!$4:$4,0)-1),$M75),$N75),"NA"))</f>
        <v>NA</v>
      </c>
      <c r="AK75" s="103" t="str">
        <f aca="true">IF($J75="","",IF(ISNUMBER(OFFSET('Data transformed'!$A$4,MATCH($A75,'Data transformed'!$A$5:$A$185,0),MATCH(AK$4,'Data transformed'!$4:$4,0)-1)), MIN(MAX(OFFSET('Data transformed'!$A$4,MATCH($A75,'Data transformed'!$A$5:$A$185,0),MATCH(AK$4,'Data transformed'!$4:$4,0)-1),$M75),$N75),"NA"))</f>
        <v>NA</v>
      </c>
      <c r="AL75" s="103" t="str">
        <f aca="true">IF($J75="","",IF(ISNUMBER(OFFSET('Data transformed'!$A$4,MATCH($A75,'Data transformed'!$A$5:$A$185,0),MATCH(AL$4,'Data transformed'!$4:$4,0)-1)), MIN(MAX(OFFSET('Data transformed'!$A$4,MATCH($A75,'Data transformed'!$A$5:$A$185,0),MATCH(AL$4,'Data transformed'!$4:$4,0)-1),$M75),$N75),"NA"))</f>
        <v>NA</v>
      </c>
      <c r="AM75" s="103" t="str">
        <f aca="true">IF($J75="","",IF(ISNUMBER(OFFSET('Data transformed'!$A$4,MATCH($A75,'Data transformed'!$A$5:$A$185,0),MATCH(AM$4,'Data transformed'!$4:$4,0)-1)), MIN(MAX(OFFSET('Data transformed'!$A$4,MATCH($A75,'Data transformed'!$A$5:$A$185,0),MATCH(AM$4,'Data transformed'!$4:$4,0)-1),$M75),$N75),"NA"))</f>
        <v>NA</v>
      </c>
      <c r="AN75" s="103" t="str">
        <f aca="true">IF($J75="","",IF(ISNUMBER(OFFSET('Data transformed'!$A$4,MATCH($A75,'Data transformed'!$A$5:$A$185,0),MATCH(AN$4,'Data transformed'!$4:$4,0)-1)), MIN(MAX(OFFSET('Data transformed'!$A$4,MATCH($A75,'Data transformed'!$A$5:$A$185,0),MATCH(AN$4,'Data transformed'!$4:$4,0)-1),$M75),$N75),"NA"))</f>
        <v>NA</v>
      </c>
      <c r="AO75" s="103" t="str">
        <f aca="true">IF($J75="","",IF(ISNUMBER(OFFSET('Data transformed'!$A$4,MATCH($A75,'Data transformed'!$A$5:$A$185,0),MATCH(AO$4,'Data transformed'!$4:$4,0)-1)), MIN(MAX(OFFSET('Data transformed'!$A$4,MATCH($A75,'Data transformed'!$A$5:$A$185,0),MATCH(AO$4,'Data transformed'!$4:$4,0)-1),$M75),$N75),"NA"))</f>
        <v>NA</v>
      </c>
      <c r="AP75" s="103" t="str">
        <f aca="true">IF($J75="","",IF(ISNUMBER(OFFSET('Data transformed'!$A$4,MATCH($A75,'Data transformed'!$A$5:$A$185,0),MATCH(AP$4,'Data transformed'!$4:$4,0)-1)), MIN(MAX(OFFSET('Data transformed'!$A$4,MATCH($A75,'Data transformed'!$A$5:$A$185,0),MATCH(AP$4,'Data transformed'!$4:$4,0)-1),$M75),$N75),"NA"))</f>
        <v>NA</v>
      </c>
      <c r="AQ75" s="103" t="str">
        <f aca="true">IF($J75="","",IF(ISNUMBER(OFFSET('Data transformed'!$A$4,MATCH($A75,'Data transformed'!$A$5:$A$185,0),MATCH(AQ$4,'Data transformed'!$4:$4,0)-1)), MIN(MAX(OFFSET('Data transformed'!$A$4,MATCH($A75,'Data transformed'!$A$5:$A$185,0),MATCH(AQ$4,'Data transformed'!$4:$4,0)-1),$M75),$N75),"NA"))</f>
        <v>NA</v>
      </c>
      <c r="AR75" s="103" t="str">
        <f aca="true">IF($J75="","",IF(ISNUMBER(OFFSET('Data transformed'!$A$4,MATCH($A75,'Data transformed'!$A$5:$A$185,0),MATCH(AR$4,'Data transformed'!$4:$4,0)-1)), MIN(MAX(OFFSET('Data transformed'!$A$4,MATCH($A75,'Data transformed'!$A$5:$A$185,0),MATCH(AR$4,'Data transformed'!$4:$4,0)-1),$M75),$N75),"NA"))</f>
        <v>NA</v>
      </c>
      <c r="AS75" s="103" t="str">
        <f aca="true">IF($J75="","",IF(ISNUMBER(OFFSET('Data transformed'!$A$4,MATCH($A75,'Data transformed'!$A$5:$A$185,0),MATCH(AS$4,'Data transformed'!$4:$4,0)-1)), MIN(MAX(OFFSET('Data transformed'!$A$4,MATCH($A75,'Data transformed'!$A$5:$A$185,0),MATCH(AS$4,'Data transformed'!$4:$4,0)-1),$M75),$N75),"NA"))</f>
        <v>NA</v>
      </c>
      <c r="AT75" s="103" t="str">
        <f aca="true">IF($J75="","",IF(ISNUMBER(OFFSET('Data transformed'!$A$4,MATCH($A75,'Data transformed'!$A$5:$A$185,0),MATCH(AT$4,'Data transformed'!$4:$4,0)-1)), MIN(MAX(OFFSET('Data transformed'!$A$4,MATCH($A75,'Data transformed'!$A$5:$A$185,0),MATCH(AT$4,'Data transformed'!$4:$4,0)-1),$M75),$N75),"NA"))</f>
        <v>NA</v>
      </c>
      <c r="AU75" s="103" t="str">
        <f aca="true">IF($J75="","",IF(ISNUMBER(OFFSET('Data transformed'!$A$4,MATCH($A75,'Data transformed'!$A$5:$A$185,0),MATCH(AU$4,'Data transformed'!$4:$4,0)-1)), MIN(MAX(OFFSET('Data transformed'!$A$4,MATCH($A75,'Data transformed'!$A$5:$A$185,0),MATCH(AU$4,'Data transformed'!$4:$4,0)-1),$M75),$N75),"NA"))</f>
        <v>NA</v>
      </c>
      <c r="AV75" s="103" t="str">
        <f aca="true">IF($J75="","",IF(ISNUMBER(OFFSET('Data transformed'!$A$4,MATCH($A75,'Data transformed'!$A$5:$A$185,0),MATCH(AV$4,'Data transformed'!$4:$4,0)-1)), MIN(MAX(OFFSET('Data transformed'!$A$4,MATCH($A75,'Data transformed'!$A$5:$A$185,0),MATCH(AV$4,'Data transformed'!$4:$4,0)-1),$M75),$N75),"NA"))</f>
        <v>NA</v>
      </c>
      <c r="AW75" s="103" t="str">
        <f aca="true">IF($J75="","",IF(ISNUMBER(OFFSET('Data transformed'!$A$4,MATCH($A75,'Data transformed'!$A$5:$A$185,0),MATCH(AW$4,'Data transformed'!$4:$4,0)-1)), MIN(MAX(OFFSET('Data transformed'!$A$4,MATCH($A75,'Data transformed'!$A$5:$A$185,0),MATCH(AW$4,'Data transformed'!$4:$4,0)-1),$M75),$N75),"NA"))</f>
        <v>NA</v>
      </c>
      <c r="AX75" s="103" t="str">
        <f aca="true">IF($J75="","",IF(ISNUMBER(OFFSET('Data transformed'!$A$4,MATCH($A75,'Data transformed'!$A$5:$A$185,0),MATCH(AX$4,'Data transformed'!$4:$4,0)-1)), MIN(MAX(OFFSET('Data transformed'!$A$4,MATCH($A75,'Data transformed'!$A$5:$A$185,0),MATCH(AX$4,'Data transformed'!$4:$4,0)-1),$M75),$N75),"NA"))</f>
        <v>NA</v>
      </c>
      <c r="AY75" s="103" t="str">
        <f aca="true">IF($J75="","",IF(ISNUMBER(OFFSET('Data transformed'!$A$4,MATCH($A75,'Data transformed'!$A$5:$A$185,0),MATCH(AY$4,'Data transformed'!$4:$4,0)-1)), MIN(MAX(OFFSET('Data transformed'!$A$4,MATCH($A75,'Data transformed'!$A$5:$A$185,0),MATCH(AY$4,'Data transformed'!$4:$4,0)-1),$M75),$N75),"NA"))</f>
        <v>NA</v>
      </c>
      <c r="AZ75" s="103" t="str">
        <f aca="true">IF($J75="","",IF(ISNUMBER(OFFSET('Data transformed'!$A$4,MATCH($A75,'Data transformed'!$A$5:$A$185,0),MATCH(AZ$4,'Data transformed'!$4:$4,0)-1)), MIN(MAX(OFFSET('Data transformed'!$A$4,MATCH($A75,'Data transformed'!$A$5:$A$185,0),MATCH(AZ$4,'Data transformed'!$4:$4,0)-1),$M75),$N75),"NA"))</f>
        <v>NA</v>
      </c>
      <c r="BA75" s="103" t="str">
        <f aca="true">IF($J75="","",IF(ISNUMBER(OFFSET('Data transformed'!$A$4,MATCH($A75,'Data transformed'!$A$5:$A$185,0),MATCH(BA$4,'Data transformed'!$4:$4,0)-1)), MIN(MAX(OFFSET('Data transformed'!$A$4,MATCH($A75,'Data transformed'!$A$5:$A$185,0),MATCH(BA$4,'Data transformed'!$4:$4,0)-1),$M75),$N75),"NA"))</f>
        <v>NA</v>
      </c>
      <c r="BB75" s="103" t="str">
        <f aca="true">IF($J75="","",IF(ISNUMBER(OFFSET('Data transformed'!$A$4,MATCH($A75,'Data transformed'!$A$5:$A$185,0),MATCH(BB$4,'Data transformed'!$4:$4,0)-1)), MIN(MAX(OFFSET('Data transformed'!$A$4,MATCH($A75,'Data transformed'!$A$5:$A$185,0),MATCH(BB$4,'Data transformed'!$4:$4,0)-1),$M75),$N75),"NA"))</f>
        <v>NA</v>
      </c>
      <c r="BC75" s="103" t="str">
        <f aca="true">IF($J75="","",IF(ISNUMBER(OFFSET('Data transformed'!$A$4,MATCH($A75,'Data transformed'!$A$5:$A$185,0),MATCH(BC$4,'Data transformed'!$4:$4,0)-1)), MIN(MAX(OFFSET('Data transformed'!$A$4,MATCH($A75,'Data transformed'!$A$5:$A$185,0),MATCH(BC$4,'Data transformed'!$4:$4,0)-1),$M75),$N75),"NA"))</f>
        <v>NA</v>
      </c>
      <c r="BD75" s="103" t="str">
        <f aca="true">IF($J75="","",IF(ISNUMBER(OFFSET('Data transformed'!$A$4,MATCH($A75,'Data transformed'!$A$5:$A$185,0),MATCH(BD$4,'Data transformed'!$4:$4,0)-1)), MIN(MAX(OFFSET('Data transformed'!$A$4,MATCH($A75,'Data transformed'!$A$5:$A$185,0),MATCH(BD$4,'Data transformed'!$4:$4,0)-1),$M75),$N75),"NA"))</f>
        <v>NA</v>
      </c>
      <c r="BE75" s="103" t="str">
        <f aca="true">IF($J75="","",IF(ISNUMBER(OFFSET('Data transformed'!$A$4,MATCH($A75,'Data transformed'!$A$5:$A$185,0),MATCH(BE$4,'Data transformed'!$4:$4,0)-1)), MIN(MAX(OFFSET('Data transformed'!$A$4,MATCH($A75,'Data transformed'!$A$5:$A$185,0),MATCH(BE$4,'Data transformed'!$4:$4,0)-1),$M75),$N75),"NA"))</f>
        <v>NA</v>
      </c>
      <c r="BF75" s="103" t="str">
        <f aca="true">IF($J75="","",IF(ISNUMBER(OFFSET('Data transformed'!$A$4,MATCH($A75,'Data transformed'!$A$5:$A$185,0),MATCH(BF$4,'Data transformed'!$4:$4,0)-1)), MIN(MAX(OFFSET('Data transformed'!$A$4,MATCH($A75,'Data transformed'!$A$5:$A$185,0),MATCH(BF$4,'Data transformed'!$4:$4,0)-1),$M75),$N75),"NA"))</f>
        <v>NA</v>
      </c>
      <c r="BG75" s="103" t="str">
        <f aca="true">IF($J75="","",IF(ISNUMBER(OFFSET('Data transformed'!$A$4,MATCH($A75,'Data transformed'!$A$5:$A$185,0),MATCH(BG$4,'Data transformed'!$4:$4,0)-1)), MIN(MAX(OFFSET('Data transformed'!$A$4,MATCH($A75,'Data transformed'!$A$5:$A$185,0),MATCH(BG$4,'Data transformed'!$4:$4,0)-1),$M75),$N75),"NA"))</f>
        <v>NA</v>
      </c>
      <c r="BH75" s="103" t="str">
        <f aca="true">IF($J75="","",IF(ISNUMBER(OFFSET('Data transformed'!$A$4,MATCH($A75,'Data transformed'!$A$5:$A$185,0),MATCH(BH$4,'Data transformed'!$4:$4,0)-1)), MIN(MAX(OFFSET('Data transformed'!$A$4,MATCH($A75,'Data transformed'!$A$5:$A$185,0),MATCH(BH$4,'Data transformed'!$4:$4,0)-1),$M75),$N75),"NA"))</f>
        <v>NA</v>
      </c>
      <c r="BI75" s="103" t="str">
        <f aca="true">IF($J75="","",IF(ISNUMBER(OFFSET('Data transformed'!$A$4,MATCH($A75,'Data transformed'!$A$5:$A$185,0),MATCH(BI$4,'Data transformed'!$4:$4,0)-1)), MIN(MAX(OFFSET('Data transformed'!$A$4,MATCH($A75,'Data transformed'!$A$5:$A$185,0),MATCH(BI$4,'Data transformed'!$4:$4,0)-1),$M75),$N75),"NA"))</f>
        <v>NA</v>
      </c>
      <c r="BJ75" s="103" t="str">
        <f aca="true">IF($J75="","",IF(ISNUMBER(OFFSET('Data transformed'!$A$4,MATCH($A75,'Data transformed'!$A$5:$A$185,0),MATCH(BJ$4,'Data transformed'!$4:$4,0)-1)), MIN(MAX(OFFSET('Data transformed'!$A$4,MATCH($A75,'Data transformed'!$A$5:$A$185,0),MATCH(BJ$4,'Data transformed'!$4:$4,0)-1),$M75),$N75),"NA"))</f>
        <v>NA</v>
      </c>
      <c r="BK75" s="103" t="str">
        <f aca="true">IF($J75="","",IF(ISNUMBER(OFFSET('Data transformed'!$A$4,MATCH($A75,'Data transformed'!$A$5:$A$185,0),MATCH(BK$4,'Data transformed'!$4:$4,0)-1)), MIN(MAX(OFFSET('Data transformed'!$A$4,MATCH($A75,'Data transformed'!$A$5:$A$185,0),MATCH(BK$4,'Data transformed'!$4:$4,0)-1),$M75),$N75),"NA"))</f>
        <v>NA</v>
      </c>
      <c r="BL75" s="103" t="str">
        <f aca="true">IF($J75="","",IF(ISNUMBER(OFFSET('Data transformed'!$A$4,MATCH($A75,'Data transformed'!$A$5:$A$185,0),MATCH(BL$4,'Data transformed'!$4:$4,0)-1)), MIN(MAX(OFFSET('Data transformed'!$A$4,MATCH($A75,'Data transformed'!$A$5:$A$185,0),MATCH(BL$4,'Data transformed'!$4:$4,0)-1),$M75),$N75),"NA"))</f>
        <v>NA</v>
      </c>
      <c r="BM75" s="103" t="str">
        <f aca="true">IF($J75="","",IF(ISNUMBER(OFFSET('Data transformed'!$A$4,MATCH($A75,'Data transformed'!$A$5:$A$185,0),MATCH(BM$4,'Data transformed'!$4:$4,0)-1)), MIN(MAX(OFFSET('Data transformed'!$A$4,MATCH($A75,'Data transformed'!$A$5:$A$185,0),MATCH(BM$4,'Data transformed'!$4:$4,0)-1),$M75),$N75),"NA"))</f>
        <v>NA</v>
      </c>
      <c r="BN75" s="103" t="str">
        <f aca="true">IF($J75="","",IF(ISNUMBER(OFFSET('Data transformed'!$A$4,MATCH($A75,'Data transformed'!$A$5:$A$185,0),MATCH(BN$4,'Data transformed'!$4:$4,0)-1)), MIN(MAX(OFFSET('Data transformed'!$A$4,MATCH($A75,'Data transformed'!$A$5:$A$185,0),MATCH(BN$4,'Data transformed'!$4:$4,0)-1),$M75),$N75),"NA"))</f>
        <v>NA</v>
      </c>
      <c r="BO75" s="103" t="str">
        <f aca="true">IF($J75="","",IF(ISNUMBER(OFFSET('Data transformed'!$A$4,MATCH($A75,'Data transformed'!$A$5:$A$185,0),MATCH(BO$4,'Data transformed'!$4:$4,0)-1)), MIN(MAX(OFFSET('Data transformed'!$A$4,MATCH($A75,'Data transformed'!$A$5:$A$185,0),MATCH(BO$4,'Data transformed'!$4:$4,0)-1),$M75),$N75),"NA"))</f>
        <v>NA</v>
      </c>
      <c r="BP75" s="103" t="str">
        <f aca="true">IF($J75="","",IF(ISNUMBER(OFFSET('Data transformed'!$A$4,MATCH($A75,'Data transformed'!$A$5:$A$185,0),MATCH(BP$4,'Data transformed'!$4:$4,0)-1)), MIN(MAX(OFFSET('Data transformed'!$A$4,MATCH($A75,'Data transformed'!$A$5:$A$185,0),MATCH(BP$4,'Data transformed'!$4:$4,0)-1),$M75),$N75),"NA"))</f>
        <v>NA</v>
      </c>
      <c r="BQ75" s="103" t="str">
        <f aca="true">IF($J75="","",IF(ISNUMBER(OFFSET('Data transformed'!$A$4,MATCH($A75,'Data transformed'!$A$5:$A$185,0),MATCH(BQ$4,'Data transformed'!$4:$4,0)-1)), MIN(MAX(OFFSET('Data transformed'!$A$4,MATCH($A75,'Data transformed'!$A$5:$A$185,0),MATCH(BQ$4,'Data transformed'!$4:$4,0)-1),$M75),$N75),"NA"))</f>
        <v>NA</v>
      </c>
      <c r="BR75" s="103" t="str">
        <f aca="true">IF($J75="","",IF(ISNUMBER(OFFSET('Data transformed'!$A$4,MATCH($A75,'Data transformed'!$A$5:$A$185,0),MATCH(BR$4,'Data transformed'!$4:$4,0)-1)), MIN(MAX(OFFSET('Data transformed'!$A$4,MATCH($A75,'Data transformed'!$A$5:$A$185,0),MATCH(BR$4,'Data transformed'!$4:$4,0)-1),$M75),$N75),"NA"))</f>
        <v>NA</v>
      </c>
      <c r="BS75" s="103" t="str">
        <f aca="true">IF($J75="","",IF(ISNUMBER(OFFSET('Data transformed'!$A$4,MATCH($A75,'Data transformed'!$A$5:$A$185,0),MATCH(BS$4,'Data transformed'!$4:$4,0)-1)), MIN(MAX(OFFSET('Data transformed'!$A$4,MATCH($A75,'Data transformed'!$A$5:$A$185,0),MATCH(BS$4,'Data transformed'!$4:$4,0)-1),$M75),$N75),"NA"))</f>
        <v>NA</v>
      </c>
      <c r="BT75" s="103" t="str">
        <f aca="true">IF($J75="","",IF(ISNUMBER(OFFSET('Data transformed'!$A$4,MATCH($A75,'Data transformed'!$A$5:$A$185,0),MATCH(BT$4,'Data transformed'!$4:$4,0)-1)), MIN(MAX(OFFSET('Data transformed'!$A$4,MATCH($A75,'Data transformed'!$A$5:$A$185,0),MATCH(BT$4,'Data transformed'!$4:$4,0)-1),$M75),$N75),"NA"))</f>
        <v>NA</v>
      </c>
      <c r="BU75" s="103" t="str">
        <f aca="true">IF($J75="","",IF(ISNUMBER(OFFSET('Data transformed'!$A$4,MATCH($A75,'Data transformed'!$A$5:$A$185,0),MATCH(BU$4,'Data transformed'!$4:$4,0)-1)), MIN(MAX(OFFSET('Data transformed'!$A$4,MATCH($A75,'Data transformed'!$A$5:$A$185,0),MATCH(BU$4,'Data transformed'!$4:$4,0)-1),$M75),$N75),"NA"))</f>
        <v>NA</v>
      </c>
      <c r="BV75" s="103" t="str">
        <f aca="true">IF($J75="","",IF(ISNUMBER(OFFSET('Data transformed'!$A$4,MATCH($A75,'Data transformed'!$A$5:$A$185,0),MATCH(BV$4,'Data transformed'!$4:$4,0)-1)), MIN(MAX(OFFSET('Data transformed'!$A$4,MATCH($A75,'Data transformed'!$A$5:$A$185,0),MATCH(BV$4,'Data transformed'!$4:$4,0)-1),$M75),$N75),"NA"))</f>
        <v>NA</v>
      </c>
      <c r="BW75" s="103" t="str">
        <f aca="true">IF($J75="","",IF(ISNUMBER(OFFSET('Data transformed'!$A$4,MATCH($A75,'Data transformed'!$A$5:$A$185,0),MATCH(BW$4,'Data transformed'!$4:$4,0)-1)), MIN(MAX(OFFSET('Data transformed'!$A$4,MATCH($A75,'Data transformed'!$A$5:$A$185,0),MATCH(BW$4,'Data transformed'!$4:$4,0)-1),$M75),$N75),"NA"))</f>
        <v>NA</v>
      </c>
      <c r="BX75" s="103" t="str">
        <f aca="true">IF($J75="","",IF(ISNUMBER(OFFSET('Data transformed'!$A$4,MATCH($A75,'Data transformed'!$A$5:$A$185,0),MATCH(BX$4,'Data transformed'!$4:$4,0)-1)), MIN(MAX(OFFSET('Data transformed'!$A$4,MATCH($A75,'Data transformed'!$A$5:$A$185,0),MATCH(BX$4,'Data transformed'!$4:$4,0)-1),$M75),$N75),"NA"))</f>
        <v>NA</v>
      </c>
      <c r="BY75" s="103" t="str">
        <f aca="true">IF($J75="","",IF(ISNUMBER(OFFSET('Data transformed'!$A$4,MATCH($A75,'Data transformed'!$A$5:$A$185,0),MATCH(BY$4,'Data transformed'!$4:$4,0)-1)), MIN(MAX(OFFSET('Data transformed'!$A$4,MATCH($A75,'Data transformed'!$A$5:$A$185,0),MATCH(BY$4,'Data transformed'!$4:$4,0)-1),$M75),$N75),"NA"))</f>
        <v>NA</v>
      </c>
      <c r="BZ75" s="103" t="str">
        <f aca="true">IF($J75="","",IF(ISNUMBER(OFFSET('Data transformed'!$A$4,MATCH($A75,'Data transformed'!$A$5:$A$185,0),MATCH(BZ$4,'Data transformed'!$4:$4,0)-1)), MIN(MAX(OFFSET('Data transformed'!$A$4,MATCH($A75,'Data transformed'!$A$5:$A$185,0),MATCH(BZ$4,'Data transformed'!$4:$4,0)-1),$M75),$N75),"NA"))</f>
        <v>NA</v>
      </c>
      <c r="CA75" s="103" t="str">
        <f aca="true">IF($J75="","",IF(ISNUMBER(OFFSET('Data transformed'!$A$4,MATCH($A75,'Data transformed'!$A$5:$A$185,0),MATCH(CA$4,'Data transformed'!$4:$4,0)-1)), MIN(MAX(OFFSET('Data transformed'!$A$4,MATCH($A75,'Data transformed'!$A$5:$A$185,0),MATCH(CA$4,'Data transformed'!$4:$4,0)-1),$M75),$N75),"NA"))</f>
        <v>NA</v>
      </c>
      <c r="CB75" s="103" t="str">
        <f aca="true">IF($J75="","",IF(ISNUMBER(OFFSET('Data transformed'!$A$4,MATCH($A75,'Data transformed'!$A$5:$A$185,0),MATCH(CB$4,'Data transformed'!$4:$4,0)-1)), MIN(MAX(OFFSET('Data transformed'!$A$4,MATCH($A75,'Data transformed'!$A$5:$A$185,0),MATCH(CB$4,'Data transformed'!$4:$4,0)-1),$M75),$N75),"NA"))</f>
        <v>NA</v>
      </c>
      <c r="CC75" s="103" t="str">
        <f aca="true">IF($J75="","",IF(ISNUMBER(OFFSET('Data transformed'!$A$4,MATCH($A75,'Data transformed'!$A$5:$A$185,0),MATCH(CC$4,'Data transformed'!$4:$4,0)-1)), MIN(MAX(OFFSET('Data transformed'!$A$4,MATCH($A75,'Data transformed'!$A$5:$A$185,0),MATCH(CC$4,'Data transformed'!$4:$4,0)-1),$M75),$N75),"NA"))</f>
        <v>NA</v>
      </c>
      <c r="CD75" s="103" t="str">
        <f aca="true">IF($J75="","",IF(ISNUMBER(OFFSET('Data transformed'!$A$4,MATCH($A75,'Data transformed'!$A$5:$A$185,0),MATCH(CD$4,'Data transformed'!$4:$4,0)-1)), MIN(MAX(OFFSET('Data transformed'!$A$4,MATCH($A75,'Data transformed'!$A$5:$A$185,0),MATCH(CD$4,'Data transformed'!$4:$4,0)-1),$M75),$N75),"NA"))</f>
        <v>NA</v>
      </c>
      <c r="CE75" s="103" t="str">
        <f aca="true">IF($J75="","",IF(ISNUMBER(OFFSET('Data transformed'!$A$4,MATCH($A75,'Data transformed'!$A$5:$A$185,0),MATCH(CE$4,'Data transformed'!$4:$4,0)-1)), MIN(MAX(OFFSET('Data transformed'!$A$4,MATCH($A75,'Data transformed'!$A$5:$A$185,0),MATCH(CE$4,'Data transformed'!$4:$4,0)-1),$M75),$N75),"NA"))</f>
        <v>NA</v>
      </c>
      <c r="CF75" s="103" t="str">
        <f aca="true">IF($J75="","",IF(ISNUMBER(OFFSET('Data transformed'!$A$4,MATCH($A75,'Data transformed'!$A$5:$A$185,0),MATCH(CF$4,'Data transformed'!$4:$4,0)-1)), MIN(MAX(OFFSET('Data transformed'!$A$4,MATCH($A75,'Data transformed'!$A$5:$A$185,0),MATCH(CF$4,'Data transformed'!$4:$4,0)-1),$M75),$N75),"NA"))</f>
        <v>NA</v>
      </c>
      <c r="CG75" s="103" t="str">
        <f aca="true">IF($J75="","",IF(ISNUMBER(OFFSET('Data transformed'!$A$4,MATCH($A75,'Data transformed'!$A$5:$A$185,0),MATCH(CG$4,'Data transformed'!$4:$4,0)-1)), MIN(MAX(OFFSET('Data transformed'!$A$4,MATCH($A75,'Data transformed'!$A$5:$A$185,0),MATCH(CG$4,'Data transformed'!$4:$4,0)-1),$M75),$N75),"NA"))</f>
        <v>NA</v>
      </c>
      <c r="CH75" s="103" t="str">
        <f aca="true">IF($J75="","",IF(ISNUMBER(OFFSET('Data transformed'!$A$4,MATCH($A75,'Data transformed'!$A$5:$A$185,0),MATCH(CH$4,'Data transformed'!$4:$4,0)-1)), MIN(MAX(OFFSET('Data transformed'!$A$4,MATCH($A75,'Data transformed'!$A$5:$A$185,0),MATCH(CH$4,'Data transformed'!$4:$4,0)-1),$M75),$N75),"NA"))</f>
        <v>NA</v>
      </c>
      <c r="CI75" s="103" t="str">
        <f aca="true">IF($J75="","",IF(ISNUMBER(OFFSET('Data transformed'!$A$4,MATCH($A75,'Data transformed'!$A$5:$A$185,0),MATCH(CI$4,'Data transformed'!$4:$4,0)-1)), MIN(MAX(OFFSET('Data transformed'!$A$4,MATCH($A75,'Data transformed'!$A$5:$A$185,0),MATCH(CI$4,'Data transformed'!$4:$4,0)-1),$M75),$N75),"NA"))</f>
        <v>NA</v>
      </c>
      <c r="CJ75" s="103" t="str">
        <f aca="true">IF($J75="","",IF(ISNUMBER(OFFSET('Data transformed'!$A$4,MATCH($A75,'Data transformed'!$A$5:$A$185,0),MATCH(CJ$4,'Data transformed'!$4:$4,0)-1)), MIN(MAX(OFFSET('Data transformed'!$A$4,MATCH($A75,'Data transformed'!$A$5:$A$185,0),MATCH(CJ$4,'Data transformed'!$4:$4,0)-1),$M75),$N75),"NA"))</f>
        <v>NA</v>
      </c>
      <c r="CK75" s="103" t="str">
        <f aca="true">IF($J75="","",IF(ISNUMBER(OFFSET('Data transformed'!$A$4,MATCH($A75,'Data transformed'!$A$5:$A$185,0),MATCH(CK$4,'Data transformed'!$4:$4,0)-1)), MIN(MAX(OFFSET('Data transformed'!$A$4,MATCH($A75,'Data transformed'!$A$5:$A$185,0),MATCH(CK$4,'Data transformed'!$4:$4,0)-1),$M75),$N75),"NA"))</f>
        <v>NA</v>
      </c>
      <c r="CL75" s="103" t="str">
        <f aca="true">IF($J75="","",IF(ISNUMBER(OFFSET('Data transformed'!$A$4,MATCH($A75,'Data transformed'!$A$5:$A$185,0),MATCH(CL$4,'Data transformed'!$4:$4,0)-1)), MIN(MAX(OFFSET('Data transformed'!$A$4,MATCH($A75,'Data transformed'!$A$5:$A$185,0),MATCH(CL$4,'Data transformed'!$4:$4,0)-1),$M75),$N75),"NA"))</f>
        <v>NA</v>
      </c>
      <c r="CM75" s="103" t="str">
        <f aca="true">IF($J75="","",IF(ISNUMBER(OFFSET('Data transformed'!$A$4,MATCH($A75,'Data transformed'!$A$5:$A$185,0),MATCH(CM$4,'Data transformed'!$4:$4,0)-1)), MIN(MAX(OFFSET('Data transformed'!$A$4,MATCH($A75,'Data transformed'!$A$5:$A$185,0),MATCH(CM$4,'Data transformed'!$4:$4,0)-1),$M75),$N75),"NA"))</f>
        <v>NA</v>
      </c>
      <c r="CN75" s="103" t="str">
        <f aca="true">IF($J75="","",IF(ISNUMBER(OFFSET('Data transformed'!$A$4,MATCH($A75,'Data transformed'!$A$5:$A$185,0),MATCH(CN$4,'Data transformed'!$4:$4,0)-1)), MIN(MAX(OFFSET('Data transformed'!$A$4,MATCH($A75,'Data transformed'!$A$5:$A$185,0),MATCH(CN$4,'Data transformed'!$4:$4,0)-1),$M75),$N75),"NA"))</f>
        <v>NA</v>
      </c>
      <c r="CO75" s="103" t="str">
        <f aca="true">IF($J75="","",IF(ISNUMBER(OFFSET('Data transformed'!$A$4,MATCH($A75,'Data transformed'!$A$5:$A$185,0),MATCH(CO$4,'Data transformed'!$4:$4,0)-1)), MIN(MAX(OFFSET('Data transformed'!$A$4,MATCH($A75,'Data transformed'!$A$5:$A$185,0),MATCH(CO$4,'Data transformed'!$4:$4,0)-1),$M75),$N75),"NA"))</f>
        <v>NA</v>
      </c>
      <c r="CP75" s="103" t="str">
        <f aca="true">IF($J75="","",IF(ISNUMBER(OFFSET('Data transformed'!$A$4,MATCH($A75,'Data transformed'!$A$5:$A$185,0),MATCH(CP$4,'Data transformed'!$4:$4,0)-1)), MIN(MAX(OFFSET('Data transformed'!$A$4,MATCH($A75,'Data transformed'!$A$5:$A$185,0),MATCH(CP$4,'Data transformed'!$4:$4,0)-1),$M75),$N75),"NA"))</f>
        <v>NA</v>
      </c>
      <c r="CQ75" s="103" t="str">
        <f aca="true">IF($J75="","",IF(ISNUMBER(OFFSET('Data transformed'!$A$4,MATCH($A75,'Data transformed'!$A$5:$A$185,0),MATCH(CQ$4,'Data transformed'!$4:$4,0)-1)), MIN(MAX(OFFSET('Data transformed'!$A$4,MATCH($A75,'Data transformed'!$A$5:$A$185,0),MATCH(CQ$4,'Data transformed'!$4:$4,0)-1),$M75),$N75),"NA"))</f>
        <v>NA</v>
      </c>
      <c r="CR75" s="103" t="str">
        <f aca="true">IF($J75="","",IF(ISNUMBER(OFFSET('Data transformed'!$A$4,MATCH($A75,'Data transformed'!$A$5:$A$185,0),MATCH(CR$4,'Data transformed'!$4:$4,0)-1)), MIN(MAX(OFFSET('Data transformed'!$A$4,MATCH($A75,'Data transformed'!$A$5:$A$185,0),MATCH(CR$4,'Data transformed'!$4:$4,0)-1),$M75),$N75),"NA"))</f>
        <v>NA</v>
      </c>
      <c r="CS75" s="103" t="str">
        <f aca="true">IF($J75="","",IF(ISNUMBER(OFFSET('Data transformed'!$A$4,MATCH($A75,'Data transformed'!$A$5:$A$185,0),MATCH(CS$4,'Data transformed'!$4:$4,0)-1)), MIN(MAX(OFFSET('Data transformed'!$A$4,MATCH($A75,'Data transformed'!$A$5:$A$185,0),MATCH(CS$4,'Data transformed'!$4:$4,0)-1),$M75),$N75),"NA"))</f>
        <v>NA</v>
      </c>
      <c r="CT75" s="103" t="str">
        <f aca="true">IF($J75="","",IF(ISNUMBER(OFFSET('Data transformed'!$A$4,MATCH($A75,'Data transformed'!$A$5:$A$185,0),MATCH(CT$4,'Data transformed'!$4:$4,0)-1)), MIN(MAX(OFFSET('Data transformed'!$A$4,MATCH($A75,'Data transformed'!$A$5:$A$185,0),MATCH(CT$4,'Data transformed'!$4:$4,0)-1),$M75),$N75),"NA"))</f>
        <v>NA</v>
      </c>
      <c r="CU75" s="103" t="str">
        <f aca="true">IF($J75="","",IF(ISNUMBER(OFFSET('Data transformed'!$A$4,MATCH($A75,'Data transformed'!$A$5:$A$185,0),MATCH(CU$4,'Data transformed'!$4:$4,0)-1)), MIN(MAX(OFFSET('Data transformed'!$A$4,MATCH($A75,'Data transformed'!$A$5:$A$185,0),MATCH(CU$4,'Data transformed'!$4:$4,0)-1),$M75),$N75),"NA"))</f>
        <v>NA</v>
      </c>
    </row>
    <row r="76" s="103" customFormat="true" ht="15.5" hidden="false" customHeight="false" outlineLevel="0" collapsed="false">
      <c r="A76" s="107" t="n">
        <v>3100</v>
      </c>
      <c r="B76" s="107" t="n">
        <v>2</v>
      </c>
      <c r="C76" s="103" t="str">
        <f aca="true">IF(ISBLANK(OFFSET('Raw Data'!$A$3,MATCH($A76,'Raw Data'!$B$4:$B$185,0),MATCH(C$4,'Raw Data'!$3:$3,0)-1)),"",OFFSET('Raw Data'!$A$3,MATCH($A76,'Raw Data'!$B$4:$B$185,0),MATCH(C$4,'Raw Data'!$3:$3,0)-1))</f>
        <v/>
      </c>
      <c r="D76" s="103" t="str">
        <f aca="true">IF(ISBLANK(OFFSET('Raw Data'!$A$3,MATCH($A76,'Raw Data'!$B$4:$B$185,0),MATCH(D$4,'Raw Data'!$3:$3,0)-1)),"",OFFSET('Raw Data'!$A$3,MATCH($A76,'Raw Data'!$B$4:$B$185,0),MATCH(D$4,'Raw Data'!$3:$3,0)-1))</f>
        <v>Consumer education &amp; skills</v>
      </c>
      <c r="E76" s="103" t="str">
        <f aca="true">IF(ISBLANK(OFFSET('Raw Data'!$A$3,MATCH($A76,'Raw Data'!$B$4:$B$185,0),MATCH(E$4,'Raw Data'!$3:$3,0)-1)),"",OFFSET('Raw Data'!$A$3,MATCH($A76,'Raw Data'!$B$4:$B$185,0),MATCH(E$4,'Raw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J76" s="103" t="e">
        <f aca="true" t="array" ref="J76:J76">IFERROR(_xlfn.QUARTILE.INC(IF(ISNUMBER(OFFSET('Data transformed'!$N$4,MATCH('outliers treatment'!$A76,'Data transformed'!$A$5:$A$185),1,1,COUNTA('Data transformed'!$O$4:$CX$4))),OFFSET('Data transformed'!$N$4,MATCH('outliers treatment'!$A76,'Data transformed'!$A$5:$A$185),1,1,COUNTA('Data transformed'!$O$4:$CX$4))),1),"")</f>
        <v>#N/A</v>
      </c>
      <c r="K76" s="103" t="e">
        <f aca="true" t="array" ref="K76:K76">IFERROR(_xlfn.QUARTILE.INC(IF(ISNUMBER(OFFSET('Data transformed'!$N$4,MATCH('outliers treatment'!$A76,'Data transformed'!$A$5:$A$185),1,1,COUNTA('Data transformed'!$O$4:$CX$4))),OFFSET('Data transformed'!$N$4,MATCH('outliers treatment'!$A76,'Data transformed'!$A$5:$A$185),1,1,COUNTA('Data transformed'!$O$4:$CX$4))),3),"")</f>
        <v>#N/A</v>
      </c>
      <c r="L76" s="103" t="str">
        <f aca="false">IFERROR(K76-J76,"")</f>
        <v/>
      </c>
      <c r="P76" s="105" t="str">
        <f aca="false" t="array" ref="P76:P76">IFERROR(SKEW(IF(ISNUMBER(T76:CU76),T76:CU76,"")),"")</f>
        <v/>
      </c>
      <c r="Q76" s="103" t="n">
        <f aca="true">IF(ISBLANK(OFFSET('Data above threshold'!$A$4,MATCH('Data above threshold'!$A75,'Data above threshold'!$A$5:$A$185,0),MATCH('Data above threshold'!N$4,'Data above threshold'!$4:$4,0)-1)),1,OFFSET('Data above threshold'!$A$4,MATCH('Data above threshold'!$A75,'Data above threshold'!$A$5:$A$185,0),MATCH('Data above threshold'!N$4,'Data above threshold'!$4:$4,0)-1))</f>
        <v>1</v>
      </c>
      <c r="R76" s="103" t="e">
        <f aca="false">IF($J76="","",COUNTIF(T76:CU76,M76)+ COUNTIF(T76:CQ76,N76))</f>
        <v>#N/A</v>
      </c>
      <c r="S76" s="106" t="str">
        <f aca="false" t="array" ref="S76:S76">IF(B76&lt;4,"",1-IFERROR(SUM(ISNUMBER(T76:CU76)*(1-$T$3:$CU$3))/COUNTIF($T$3:$CU$3,0),0))</f>
        <v/>
      </c>
      <c r="T76" s="103" t="str">
        <f aca="true">IF($J76="","",IF(ISNUMBER(OFFSET('Data transformed'!$A$4,MATCH($A76,'Data transformed'!$A$5:$A$185,0),MATCH(T$4,'Data transformed'!$4:$4,0)-1)), MIN(MAX(OFFSET('Data transformed'!$A$4,MATCH($A76,'Data transformed'!$A$5:$A$185,0),MATCH(T$4,'Data transformed'!$4:$4,0)-1),$M76),$N76),"NA"))</f>
        <v>NA</v>
      </c>
      <c r="U76" s="103" t="str">
        <f aca="true">IF($J76="","",IF(ISNUMBER(OFFSET('Data transformed'!$A$4,MATCH($A76,'Data transformed'!$A$5:$A$185,0),MATCH(U$4,'Data transformed'!$4:$4,0)-1)), MIN(MAX(OFFSET('Data transformed'!$A$4,MATCH($A76,'Data transformed'!$A$5:$A$185,0),MATCH(U$4,'Data transformed'!$4:$4,0)-1),$M76),$N76),"NA"))</f>
        <v>NA</v>
      </c>
      <c r="V76" s="103" t="str">
        <f aca="true">IF($J76="","",IF(ISNUMBER(OFFSET('Data transformed'!$A$4,MATCH($A76,'Data transformed'!$A$5:$A$185,0),MATCH(V$4,'Data transformed'!$4:$4,0)-1)), MIN(MAX(OFFSET('Data transformed'!$A$4,MATCH($A76,'Data transformed'!$A$5:$A$185,0),MATCH(V$4,'Data transformed'!$4:$4,0)-1),$M76),$N76),"NA"))</f>
        <v>NA</v>
      </c>
      <c r="W76" s="103" t="str">
        <f aca="true">IF($J76="","",IF(ISNUMBER(OFFSET('Data transformed'!$A$4,MATCH($A76,'Data transformed'!$A$5:$A$185,0),MATCH(W$4,'Data transformed'!$4:$4,0)-1)), MIN(MAX(OFFSET('Data transformed'!$A$4,MATCH($A76,'Data transformed'!$A$5:$A$185,0),MATCH(W$4,'Data transformed'!$4:$4,0)-1),$M76),$N76),"NA"))</f>
        <v>NA</v>
      </c>
      <c r="X76" s="103" t="str">
        <f aca="true">IF($J76="","",IF(ISNUMBER(OFFSET('Data transformed'!$A$4,MATCH($A76,'Data transformed'!$A$5:$A$185,0),MATCH(X$4,'Data transformed'!$4:$4,0)-1)), MIN(MAX(OFFSET('Data transformed'!$A$4,MATCH($A76,'Data transformed'!$A$5:$A$185,0),MATCH(X$4,'Data transformed'!$4:$4,0)-1),$M76),$N76),"NA"))</f>
        <v>NA</v>
      </c>
      <c r="Y76" s="103" t="str">
        <f aca="true">IF($J76="","",IF(ISNUMBER(OFFSET('Data transformed'!$A$4,MATCH($A76,'Data transformed'!$A$5:$A$185,0),MATCH(Y$4,'Data transformed'!$4:$4,0)-1)), MIN(MAX(OFFSET('Data transformed'!$A$4,MATCH($A76,'Data transformed'!$A$5:$A$185,0),MATCH(Y$4,'Data transformed'!$4:$4,0)-1),$M76),$N76),"NA"))</f>
        <v>NA</v>
      </c>
      <c r="Z76" s="103" t="str">
        <f aca="true">IF($J76="","",IF(ISNUMBER(OFFSET('Data transformed'!$A$4,MATCH($A76,'Data transformed'!$A$5:$A$185,0),MATCH(Z$4,'Data transformed'!$4:$4,0)-1)), MIN(MAX(OFFSET('Data transformed'!$A$4,MATCH($A76,'Data transformed'!$A$5:$A$185,0),MATCH(Z$4,'Data transformed'!$4:$4,0)-1),$M76),$N76),"NA"))</f>
        <v>NA</v>
      </c>
      <c r="AA76" s="103" t="str">
        <f aca="true">IF($J76="","",IF(ISNUMBER(OFFSET('Data transformed'!$A$4,MATCH($A76,'Data transformed'!$A$5:$A$185,0),MATCH(AA$4,'Data transformed'!$4:$4,0)-1)), MIN(MAX(OFFSET('Data transformed'!$A$4,MATCH($A76,'Data transformed'!$A$5:$A$185,0),MATCH(AA$4,'Data transformed'!$4:$4,0)-1),$M76),$N76),"NA"))</f>
        <v>NA</v>
      </c>
      <c r="AB76" s="103" t="str">
        <f aca="true">IF($J76="","",IF(ISNUMBER(OFFSET('Data transformed'!$A$4,MATCH($A76,'Data transformed'!$A$5:$A$185,0),MATCH(AB$4,'Data transformed'!$4:$4,0)-1)), MIN(MAX(OFFSET('Data transformed'!$A$4,MATCH($A76,'Data transformed'!$A$5:$A$185,0),MATCH(AB$4,'Data transformed'!$4:$4,0)-1),$M76),$N76),"NA"))</f>
        <v>NA</v>
      </c>
      <c r="AC76" s="103" t="str">
        <f aca="true">IF($J76="","",IF(ISNUMBER(OFFSET('Data transformed'!$A$4,MATCH($A76,'Data transformed'!$A$5:$A$185,0),MATCH(AC$4,'Data transformed'!$4:$4,0)-1)), MIN(MAX(OFFSET('Data transformed'!$A$4,MATCH($A76,'Data transformed'!$A$5:$A$185,0),MATCH(AC$4,'Data transformed'!$4:$4,0)-1),$M76),$N76),"NA"))</f>
        <v>NA</v>
      </c>
      <c r="AD76" s="103" t="str">
        <f aca="true">IF($J76="","",IF(ISNUMBER(OFFSET('Data transformed'!$A$4,MATCH($A76,'Data transformed'!$A$5:$A$185,0),MATCH(AD$4,'Data transformed'!$4:$4,0)-1)), MIN(MAX(OFFSET('Data transformed'!$A$4,MATCH($A76,'Data transformed'!$A$5:$A$185,0),MATCH(AD$4,'Data transformed'!$4:$4,0)-1),$M76),$N76),"NA"))</f>
        <v>NA</v>
      </c>
      <c r="AE76" s="103" t="str">
        <f aca="true">IF($J76="","",IF(ISNUMBER(OFFSET('Data transformed'!$A$4,MATCH($A76,'Data transformed'!$A$5:$A$185,0),MATCH(AE$4,'Data transformed'!$4:$4,0)-1)), MIN(MAX(OFFSET('Data transformed'!$A$4,MATCH($A76,'Data transformed'!$A$5:$A$185,0),MATCH(AE$4,'Data transformed'!$4:$4,0)-1),$M76),$N76),"NA"))</f>
        <v>NA</v>
      </c>
      <c r="AF76" s="103" t="str">
        <f aca="true">IF($J76="","",IF(ISNUMBER(OFFSET('Data transformed'!$A$4,MATCH($A76,'Data transformed'!$A$5:$A$185,0),MATCH(AF$4,'Data transformed'!$4:$4,0)-1)), MIN(MAX(OFFSET('Data transformed'!$A$4,MATCH($A76,'Data transformed'!$A$5:$A$185,0),MATCH(AF$4,'Data transformed'!$4:$4,0)-1),$M76),$N76),"NA"))</f>
        <v>NA</v>
      </c>
      <c r="AG76" s="103" t="str">
        <f aca="true">IF($J76="","",IF(ISNUMBER(OFFSET('Data transformed'!$A$4,MATCH($A76,'Data transformed'!$A$5:$A$185,0),MATCH(AG$4,'Data transformed'!$4:$4,0)-1)), MIN(MAX(OFFSET('Data transformed'!$A$4,MATCH($A76,'Data transformed'!$A$5:$A$185,0),MATCH(AG$4,'Data transformed'!$4:$4,0)-1),$M76),$N76),"NA"))</f>
        <v>NA</v>
      </c>
      <c r="AH76" s="103" t="str">
        <f aca="true">IF($J76="","",IF(ISNUMBER(OFFSET('Data transformed'!$A$4,MATCH($A76,'Data transformed'!$A$5:$A$185,0),MATCH(AH$4,'Data transformed'!$4:$4,0)-1)), MIN(MAX(OFFSET('Data transformed'!$A$4,MATCH($A76,'Data transformed'!$A$5:$A$185,0),MATCH(AH$4,'Data transformed'!$4:$4,0)-1),$M76),$N76),"NA"))</f>
        <v>NA</v>
      </c>
      <c r="AI76" s="103" t="str">
        <f aca="true">IF($J76="","",IF(ISNUMBER(OFFSET('Data transformed'!$A$4,MATCH($A76,'Data transformed'!$A$5:$A$185,0),MATCH(AI$4,'Data transformed'!$4:$4,0)-1)), MIN(MAX(OFFSET('Data transformed'!$A$4,MATCH($A76,'Data transformed'!$A$5:$A$185,0),MATCH(AI$4,'Data transformed'!$4:$4,0)-1),$M76),$N76),"NA"))</f>
        <v>NA</v>
      </c>
      <c r="AJ76" s="103" t="str">
        <f aca="true">IF($J76="","",IF(ISNUMBER(OFFSET('Data transformed'!$A$4,MATCH($A76,'Data transformed'!$A$5:$A$185,0),MATCH(AJ$4,'Data transformed'!$4:$4,0)-1)), MIN(MAX(OFFSET('Data transformed'!$A$4,MATCH($A76,'Data transformed'!$A$5:$A$185,0),MATCH(AJ$4,'Data transformed'!$4:$4,0)-1),$M76),$N76),"NA"))</f>
        <v>NA</v>
      </c>
      <c r="AK76" s="103" t="str">
        <f aca="true">IF($J76="","",IF(ISNUMBER(OFFSET('Data transformed'!$A$4,MATCH($A76,'Data transformed'!$A$5:$A$185,0),MATCH(AK$4,'Data transformed'!$4:$4,0)-1)), MIN(MAX(OFFSET('Data transformed'!$A$4,MATCH($A76,'Data transformed'!$A$5:$A$185,0),MATCH(AK$4,'Data transformed'!$4:$4,0)-1),$M76),$N76),"NA"))</f>
        <v>NA</v>
      </c>
      <c r="AL76" s="103" t="str">
        <f aca="true">IF($J76="","",IF(ISNUMBER(OFFSET('Data transformed'!$A$4,MATCH($A76,'Data transformed'!$A$5:$A$185,0),MATCH(AL$4,'Data transformed'!$4:$4,0)-1)), MIN(MAX(OFFSET('Data transformed'!$A$4,MATCH($A76,'Data transformed'!$A$5:$A$185,0),MATCH(AL$4,'Data transformed'!$4:$4,0)-1),$M76),$N76),"NA"))</f>
        <v>NA</v>
      </c>
      <c r="AM76" s="103" t="str">
        <f aca="true">IF($J76="","",IF(ISNUMBER(OFFSET('Data transformed'!$A$4,MATCH($A76,'Data transformed'!$A$5:$A$185,0),MATCH(AM$4,'Data transformed'!$4:$4,0)-1)), MIN(MAX(OFFSET('Data transformed'!$A$4,MATCH($A76,'Data transformed'!$A$5:$A$185,0),MATCH(AM$4,'Data transformed'!$4:$4,0)-1),$M76),$N76),"NA"))</f>
        <v>NA</v>
      </c>
      <c r="AN76" s="103" t="str">
        <f aca="true">IF($J76="","",IF(ISNUMBER(OFFSET('Data transformed'!$A$4,MATCH($A76,'Data transformed'!$A$5:$A$185,0),MATCH(AN$4,'Data transformed'!$4:$4,0)-1)), MIN(MAX(OFFSET('Data transformed'!$A$4,MATCH($A76,'Data transformed'!$A$5:$A$185,0),MATCH(AN$4,'Data transformed'!$4:$4,0)-1),$M76),$N76),"NA"))</f>
        <v>NA</v>
      </c>
      <c r="AO76" s="103" t="str">
        <f aca="true">IF($J76="","",IF(ISNUMBER(OFFSET('Data transformed'!$A$4,MATCH($A76,'Data transformed'!$A$5:$A$185,0),MATCH(AO$4,'Data transformed'!$4:$4,0)-1)), MIN(MAX(OFFSET('Data transformed'!$A$4,MATCH($A76,'Data transformed'!$A$5:$A$185,0),MATCH(AO$4,'Data transformed'!$4:$4,0)-1),$M76),$N76),"NA"))</f>
        <v>NA</v>
      </c>
      <c r="AP76" s="103" t="str">
        <f aca="true">IF($J76="","",IF(ISNUMBER(OFFSET('Data transformed'!$A$4,MATCH($A76,'Data transformed'!$A$5:$A$185,0),MATCH(AP$4,'Data transformed'!$4:$4,0)-1)), MIN(MAX(OFFSET('Data transformed'!$A$4,MATCH($A76,'Data transformed'!$A$5:$A$185,0),MATCH(AP$4,'Data transformed'!$4:$4,0)-1),$M76),$N76),"NA"))</f>
        <v>NA</v>
      </c>
      <c r="AQ76" s="103" t="str">
        <f aca="true">IF($J76="","",IF(ISNUMBER(OFFSET('Data transformed'!$A$4,MATCH($A76,'Data transformed'!$A$5:$A$185,0),MATCH(AQ$4,'Data transformed'!$4:$4,0)-1)), MIN(MAX(OFFSET('Data transformed'!$A$4,MATCH($A76,'Data transformed'!$A$5:$A$185,0),MATCH(AQ$4,'Data transformed'!$4:$4,0)-1),$M76),$N76),"NA"))</f>
        <v>NA</v>
      </c>
      <c r="AR76" s="103" t="str">
        <f aca="true">IF($J76="","",IF(ISNUMBER(OFFSET('Data transformed'!$A$4,MATCH($A76,'Data transformed'!$A$5:$A$185,0),MATCH(AR$4,'Data transformed'!$4:$4,0)-1)), MIN(MAX(OFFSET('Data transformed'!$A$4,MATCH($A76,'Data transformed'!$A$5:$A$185,0),MATCH(AR$4,'Data transformed'!$4:$4,0)-1),$M76),$N76),"NA"))</f>
        <v>NA</v>
      </c>
      <c r="AS76" s="103" t="str">
        <f aca="true">IF($J76="","",IF(ISNUMBER(OFFSET('Data transformed'!$A$4,MATCH($A76,'Data transformed'!$A$5:$A$185,0),MATCH(AS$4,'Data transformed'!$4:$4,0)-1)), MIN(MAX(OFFSET('Data transformed'!$A$4,MATCH($A76,'Data transformed'!$A$5:$A$185,0),MATCH(AS$4,'Data transformed'!$4:$4,0)-1),$M76),$N76),"NA"))</f>
        <v>NA</v>
      </c>
      <c r="AT76" s="103" t="str">
        <f aca="true">IF($J76="","",IF(ISNUMBER(OFFSET('Data transformed'!$A$4,MATCH($A76,'Data transformed'!$A$5:$A$185,0),MATCH(AT$4,'Data transformed'!$4:$4,0)-1)), MIN(MAX(OFFSET('Data transformed'!$A$4,MATCH($A76,'Data transformed'!$A$5:$A$185,0),MATCH(AT$4,'Data transformed'!$4:$4,0)-1),$M76),$N76),"NA"))</f>
        <v>NA</v>
      </c>
      <c r="AU76" s="103" t="str">
        <f aca="true">IF($J76="","",IF(ISNUMBER(OFFSET('Data transformed'!$A$4,MATCH($A76,'Data transformed'!$A$5:$A$185,0),MATCH(AU$4,'Data transformed'!$4:$4,0)-1)), MIN(MAX(OFFSET('Data transformed'!$A$4,MATCH($A76,'Data transformed'!$A$5:$A$185,0),MATCH(AU$4,'Data transformed'!$4:$4,0)-1),$M76),$N76),"NA"))</f>
        <v>NA</v>
      </c>
      <c r="AV76" s="103" t="str">
        <f aca="true">IF($J76="","",IF(ISNUMBER(OFFSET('Data transformed'!$A$4,MATCH($A76,'Data transformed'!$A$5:$A$185,0),MATCH(AV$4,'Data transformed'!$4:$4,0)-1)), MIN(MAX(OFFSET('Data transformed'!$A$4,MATCH($A76,'Data transformed'!$A$5:$A$185,0),MATCH(AV$4,'Data transformed'!$4:$4,0)-1),$M76),$N76),"NA"))</f>
        <v>NA</v>
      </c>
      <c r="AW76" s="103" t="str">
        <f aca="true">IF($J76="","",IF(ISNUMBER(OFFSET('Data transformed'!$A$4,MATCH($A76,'Data transformed'!$A$5:$A$185,0),MATCH(AW$4,'Data transformed'!$4:$4,0)-1)), MIN(MAX(OFFSET('Data transformed'!$A$4,MATCH($A76,'Data transformed'!$A$5:$A$185,0),MATCH(AW$4,'Data transformed'!$4:$4,0)-1),$M76),$N76),"NA"))</f>
        <v>NA</v>
      </c>
      <c r="AX76" s="103" t="str">
        <f aca="true">IF($J76="","",IF(ISNUMBER(OFFSET('Data transformed'!$A$4,MATCH($A76,'Data transformed'!$A$5:$A$185,0),MATCH(AX$4,'Data transformed'!$4:$4,0)-1)), MIN(MAX(OFFSET('Data transformed'!$A$4,MATCH($A76,'Data transformed'!$A$5:$A$185,0),MATCH(AX$4,'Data transformed'!$4:$4,0)-1),$M76),$N76),"NA"))</f>
        <v>NA</v>
      </c>
      <c r="AY76" s="103" t="str">
        <f aca="true">IF($J76="","",IF(ISNUMBER(OFFSET('Data transformed'!$A$4,MATCH($A76,'Data transformed'!$A$5:$A$185,0),MATCH(AY$4,'Data transformed'!$4:$4,0)-1)), MIN(MAX(OFFSET('Data transformed'!$A$4,MATCH($A76,'Data transformed'!$A$5:$A$185,0),MATCH(AY$4,'Data transformed'!$4:$4,0)-1),$M76),$N76),"NA"))</f>
        <v>NA</v>
      </c>
      <c r="AZ76" s="103" t="str">
        <f aca="true">IF($J76="","",IF(ISNUMBER(OFFSET('Data transformed'!$A$4,MATCH($A76,'Data transformed'!$A$5:$A$185,0),MATCH(AZ$4,'Data transformed'!$4:$4,0)-1)), MIN(MAX(OFFSET('Data transformed'!$A$4,MATCH($A76,'Data transformed'!$A$5:$A$185,0),MATCH(AZ$4,'Data transformed'!$4:$4,0)-1),$M76),$N76),"NA"))</f>
        <v>NA</v>
      </c>
      <c r="BA76" s="103" t="str">
        <f aca="true">IF($J76="","",IF(ISNUMBER(OFFSET('Data transformed'!$A$4,MATCH($A76,'Data transformed'!$A$5:$A$185,0),MATCH(BA$4,'Data transformed'!$4:$4,0)-1)), MIN(MAX(OFFSET('Data transformed'!$A$4,MATCH($A76,'Data transformed'!$A$5:$A$185,0),MATCH(BA$4,'Data transformed'!$4:$4,0)-1),$M76),$N76),"NA"))</f>
        <v>NA</v>
      </c>
      <c r="BB76" s="103" t="str">
        <f aca="true">IF($J76="","",IF(ISNUMBER(OFFSET('Data transformed'!$A$4,MATCH($A76,'Data transformed'!$A$5:$A$185,0),MATCH(BB$4,'Data transformed'!$4:$4,0)-1)), MIN(MAX(OFFSET('Data transformed'!$A$4,MATCH($A76,'Data transformed'!$A$5:$A$185,0),MATCH(BB$4,'Data transformed'!$4:$4,0)-1),$M76),$N76),"NA"))</f>
        <v>NA</v>
      </c>
      <c r="BC76" s="103" t="str">
        <f aca="true">IF($J76="","",IF(ISNUMBER(OFFSET('Data transformed'!$A$4,MATCH($A76,'Data transformed'!$A$5:$A$185,0),MATCH(BC$4,'Data transformed'!$4:$4,0)-1)), MIN(MAX(OFFSET('Data transformed'!$A$4,MATCH($A76,'Data transformed'!$A$5:$A$185,0),MATCH(BC$4,'Data transformed'!$4:$4,0)-1),$M76),$N76),"NA"))</f>
        <v>NA</v>
      </c>
      <c r="BD76" s="103" t="str">
        <f aca="true">IF($J76="","",IF(ISNUMBER(OFFSET('Data transformed'!$A$4,MATCH($A76,'Data transformed'!$A$5:$A$185,0),MATCH(BD$4,'Data transformed'!$4:$4,0)-1)), MIN(MAX(OFFSET('Data transformed'!$A$4,MATCH($A76,'Data transformed'!$A$5:$A$185,0),MATCH(BD$4,'Data transformed'!$4:$4,0)-1),$M76),$N76),"NA"))</f>
        <v>NA</v>
      </c>
      <c r="BE76" s="103" t="str">
        <f aca="true">IF($J76="","",IF(ISNUMBER(OFFSET('Data transformed'!$A$4,MATCH($A76,'Data transformed'!$A$5:$A$185,0),MATCH(BE$4,'Data transformed'!$4:$4,0)-1)), MIN(MAX(OFFSET('Data transformed'!$A$4,MATCH($A76,'Data transformed'!$A$5:$A$185,0),MATCH(BE$4,'Data transformed'!$4:$4,0)-1),$M76),$N76),"NA"))</f>
        <v>NA</v>
      </c>
      <c r="BF76" s="103" t="str">
        <f aca="true">IF($J76="","",IF(ISNUMBER(OFFSET('Data transformed'!$A$4,MATCH($A76,'Data transformed'!$A$5:$A$185,0),MATCH(BF$4,'Data transformed'!$4:$4,0)-1)), MIN(MAX(OFFSET('Data transformed'!$A$4,MATCH($A76,'Data transformed'!$A$5:$A$185,0),MATCH(BF$4,'Data transformed'!$4:$4,0)-1),$M76),$N76),"NA"))</f>
        <v>NA</v>
      </c>
      <c r="BG76" s="103" t="str">
        <f aca="true">IF($J76="","",IF(ISNUMBER(OFFSET('Data transformed'!$A$4,MATCH($A76,'Data transformed'!$A$5:$A$185,0),MATCH(BG$4,'Data transformed'!$4:$4,0)-1)), MIN(MAX(OFFSET('Data transformed'!$A$4,MATCH($A76,'Data transformed'!$A$5:$A$185,0),MATCH(BG$4,'Data transformed'!$4:$4,0)-1),$M76),$N76),"NA"))</f>
        <v>NA</v>
      </c>
      <c r="BH76" s="103" t="str">
        <f aca="true">IF($J76="","",IF(ISNUMBER(OFFSET('Data transformed'!$A$4,MATCH($A76,'Data transformed'!$A$5:$A$185,0),MATCH(BH$4,'Data transformed'!$4:$4,0)-1)), MIN(MAX(OFFSET('Data transformed'!$A$4,MATCH($A76,'Data transformed'!$A$5:$A$185,0),MATCH(BH$4,'Data transformed'!$4:$4,0)-1),$M76),$N76),"NA"))</f>
        <v>NA</v>
      </c>
      <c r="BI76" s="103" t="str">
        <f aca="true">IF($J76="","",IF(ISNUMBER(OFFSET('Data transformed'!$A$4,MATCH($A76,'Data transformed'!$A$5:$A$185,0),MATCH(BI$4,'Data transformed'!$4:$4,0)-1)), MIN(MAX(OFFSET('Data transformed'!$A$4,MATCH($A76,'Data transformed'!$A$5:$A$185,0),MATCH(BI$4,'Data transformed'!$4:$4,0)-1),$M76),$N76),"NA"))</f>
        <v>NA</v>
      </c>
      <c r="BJ76" s="103" t="str">
        <f aca="true">IF($J76="","",IF(ISNUMBER(OFFSET('Data transformed'!$A$4,MATCH($A76,'Data transformed'!$A$5:$A$185,0),MATCH(BJ$4,'Data transformed'!$4:$4,0)-1)), MIN(MAX(OFFSET('Data transformed'!$A$4,MATCH($A76,'Data transformed'!$A$5:$A$185,0),MATCH(BJ$4,'Data transformed'!$4:$4,0)-1),$M76),$N76),"NA"))</f>
        <v>NA</v>
      </c>
      <c r="BK76" s="103" t="str">
        <f aca="true">IF($J76="","",IF(ISNUMBER(OFFSET('Data transformed'!$A$4,MATCH($A76,'Data transformed'!$A$5:$A$185,0),MATCH(BK$4,'Data transformed'!$4:$4,0)-1)), MIN(MAX(OFFSET('Data transformed'!$A$4,MATCH($A76,'Data transformed'!$A$5:$A$185,0),MATCH(BK$4,'Data transformed'!$4:$4,0)-1),$M76),$N76),"NA"))</f>
        <v>NA</v>
      </c>
      <c r="BL76" s="103" t="str">
        <f aca="true">IF($J76="","",IF(ISNUMBER(OFFSET('Data transformed'!$A$4,MATCH($A76,'Data transformed'!$A$5:$A$185,0),MATCH(BL$4,'Data transformed'!$4:$4,0)-1)), MIN(MAX(OFFSET('Data transformed'!$A$4,MATCH($A76,'Data transformed'!$A$5:$A$185,0),MATCH(BL$4,'Data transformed'!$4:$4,0)-1),$M76),$N76),"NA"))</f>
        <v>NA</v>
      </c>
      <c r="BM76" s="103" t="str">
        <f aca="true">IF($J76="","",IF(ISNUMBER(OFFSET('Data transformed'!$A$4,MATCH($A76,'Data transformed'!$A$5:$A$185,0),MATCH(BM$4,'Data transformed'!$4:$4,0)-1)), MIN(MAX(OFFSET('Data transformed'!$A$4,MATCH($A76,'Data transformed'!$A$5:$A$185,0),MATCH(BM$4,'Data transformed'!$4:$4,0)-1),$M76),$N76),"NA"))</f>
        <v>NA</v>
      </c>
      <c r="BN76" s="103" t="str">
        <f aca="true">IF($J76="","",IF(ISNUMBER(OFFSET('Data transformed'!$A$4,MATCH($A76,'Data transformed'!$A$5:$A$185,0),MATCH(BN$4,'Data transformed'!$4:$4,0)-1)), MIN(MAX(OFFSET('Data transformed'!$A$4,MATCH($A76,'Data transformed'!$A$5:$A$185,0),MATCH(BN$4,'Data transformed'!$4:$4,0)-1),$M76),$N76),"NA"))</f>
        <v>NA</v>
      </c>
      <c r="BO76" s="103" t="str">
        <f aca="true">IF($J76="","",IF(ISNUMBER(OFFSET('Data transformed'!$A$4,MATCH($A76,'Data transformed'!$A$5:$A$185,0),MATCH(BO$4,'Data transformed'!$4:$4,0)-1)), MIN(MAX(OFFSET('Data transformed'!$A$4,MATCH($A76,'Data transformed'!$A$5:$A$185,0),MATCH(BO$4,'Data transformed'!$4:$4,0)-1),$M76),$N76),"NA"))</f>
        <v>NA</v>
      </c>
      <c r="BP76" s="103" t="str">
        <f aca="true">IF($J76="","",IF(ISNUMBER(OFFSET('Data transformed'!$A$4,MATCH($A76,'Data transformed'!$A$5:$A$185,0),MATCH(BP$4,'Data transformed'!$4:$4,0)-1)), MIN(MAX(OFFSET('Data transformed'!$A$4,MATCH($A76,'Data transformed'!$A$5:$A$185,0),MATCH(BP$4,'Data transformed'!$4:$4,0)-1),$M76),$N76),"NA"))</f>
        <v>NA</v>
      </c>
      <c r="BQ76" s="103" t="str">
        <f aca="true">IF($J76="","",IF(ISNUMBER(OFFSET('Data transformed'!$A$4,MATCH($A76,'Data transformed'!$A$5:$A$185,0),MATCH(BQ$4,'Data transformed'!$4:$4,0)-1)), MIN(MAX(OFFSET('Data transformed'!$A$4,MATCH($A76,'Data transformed'!$A$5:$A$185,0),MATCH(BQ$4,'Data transformed'!$4:$4,0)-1),$M76),$N76),"NA"))</f>
        <v>NA</v>
      </c>
      <c r="BR76" s="103" t="str">
        <f aca="true">IF($J76="","",IF(ISNUMBER(OFFSET('Data transformed'!$A$4,MATCH($A76,'Data transformed'!$A$5:$A$185,0),MATCH(BR$4,'Data transformed'!$4:$4,0)-1)), MIN(MAX(OFFSET('Data transformed'!$A$4,MATCH($A76,'Data transformed'!$A$5:$A$185,0),MATCH(BR$4,'Data transformed'!$4:$4,0)-1),$M76),$N76),"NA"))</f>
        <v>NA</v>
      </c>
      <c r="BS76" s="103" t="str">
        <f aca="true">IF($J76="","",IF(ISNUMBER(OFFSET('Data transformed'!$A$4,MATCH($A76,'Data transformed'!$A$5:$A$185,0),MATCH(BS$4,'Data transformed'!$4:$4,0)-1)), MIN(MAX(OFFSET('Data transformed'!$A$4,MATCH($A76,'Data transformed'!$A$5:$A$185,0),MATCH(BS$4,'Data transformed'!$4:$4,0)-1),$M76),$N76),"NA"))</f>
        <v>NA</v>
      </c>
      <c r="BT76" s="103" t="str">
        <f aca="true">IF($J76="","",IF(ISNUMBER(OFFSET('Data transformed'!$A$4,MATCH($A76,'Data transformed'!$A$5:$A$185,0),MATCH(BT$4,'Data transformed'!$4:$4,0)-1)), MIN(MAX(OFFSET('Data transformed'!$A$4,MATCH($A76,'Data transformed'!$A$5:$A$185,0),MATCH(BT$4,'Data transformed'!$4:$4,0)-1),$M76),$N76),"NA"))</f>
        <v>NA</v>
      </c>
      <c r="BU76" s="103" t="str">
        <f aca="true">IF($J76="","",IF(ISNUMBER(OFFSET('Data transformed'!$A$4,MATCH($A76,'Data transformed'!$A$5:$A$185,0),MATCH(BU$4,'Data transformed'!$4:$4,0)-1)), MIN(MAX(OFFSET('Data transformed'!$A$4,MATCH($A76,'Data transformed'!$A$5:$A$185,0),MATCH(BU$4,'Data transformed'!$4:$4,0)-1),$M76),$N76),"NA"))</f>
        <v>NA</v>
      </c>
      <c r="BV76" s="103" t="str">
        <f aca="true">IF($J76="","",IF(ISNUMBER(OFFSET('Data transformed'!$A$4,MATCH($A76,'Data transformed'!$A$5:$A$185,0),MATCH(BV$4,'Data transformed'!$4:$4,0)-1)), MIN(MAX(OFFSET('Data transformed'!$A$4,MATCH($A76,'Data transformed'!$A$5:$A$185,0),MATCH(BV$4,'Data transformed'!$4:$4,0)-1),$M76),$N76),"NA"))</f>
        <v>NA</v>
      </c>
      <c r="BW76" s="103" t="str">
        <f aca="true">IF($J76="","",IF(ISNUMBER(OFFSET('Data transformed'!$A$4,MATCH($A76,'Data transformed'!$A$5:$A$185,0),MATCH(BW$4,'Data transformed'!$4:$4,0)-1)), MIN(MAX(OFFSET('Data transformed'!$A$4,MATCH($A76,'Data transformed'!$A$5:$A$185,0),MATCH(BW$4,'Data transformed'!$4:$4,0)-1),$M76),$N76),"NA"))</f>
        <v>NA</v>
      </c>
      <c r="BX76" s="103" t="str">
        <f aca="true">IF($J76="","",IF(ISNUMBER(OFFSET('Data transformed'!$A$4,MATCH($A76,'Data transformed'!$A$5:$A$185,0),MATCH(BX$4,'Data transformed'!$4:$4,0)-1)), MIN(MAX(OFFSET('Data transformed'!$A$4,MATCH($A76,'Data transformed'!$A$5:$A$185,0),MATCH(BX$4,'Data transformed'!$4:$4,0)-1),$M76),$N76),"NA"))</f>
        <v>NA</v>
      </c>
      <c r="BY76" s="103" t="str">
        <f aca="true">IF($J76="","",IF(ISNUMBER(OFFSET('Data transformed'!$A$4,MATCH($A76,'Data transformed'!$A$5:$A$185,0),MATCH(BY$4,'Data transformed'!$4:$4,0)-1)), MIN(MAX(OFFSET('Data transformed'!$A$4,MATCH($A76,'Data transformed'!$A$5:$A$185,0),MATCH(BY$4,'Data transformed'!$4:$4,0)-1),$M76),$N76),"NA"))</f>
        <v>NA</v>
      </c>
      <c r="BZ76" s="103" t="str">
        <f aca="true">IF($J76="","",IF(ISNUMBER(OFFSET('Data transformed'!$A$4,MATCH($A76,'Data transformed'!$A$5:$A$185,0),MATCH(BZ$4,'Data transformed'!$4:$4,0)-1)), MIN(MAX(OFFSET('Data transformed'!$A$4,MATCH($A76,'Data transformed'!$A$5:$A$185,0),MATCH(BZ$4,'Data transformed'!$4:$4,0)-1),$M76),$N76),"NA"))</f>
        <v>NA</v>
      </c>
      <c r="CA76" s="103" t="str">
        <f aca="true">IF($J76="","",IF(ISNUMBER(OFFSET('Data transformed'!$A$4,MATCH($A76,'Data transformed'!$A$5:$A$185,0),MATCH(CA$4,'Data transformed'!$4:$4,0)-1)), MIN(MAX(OFFSET('Data transformed'!$A$4,MATCH($A76,'Data transformed'!$A$5:$A$185,0),MATCH(CA$4,'Data transformed'!$4:$4,0)-1),$M76),$N76),"NA"))</f>
        <v>NA</v>
      </c>
      <c r="CB76" s="103" t="str">
        <f aca="true">IF($J76="","",IF(ISNUMBER(OFFSET('Data transformed'!$A$4,MATCH($A76,'Data transformed'!$A$5:$A$185,0),MATCH(CB$4,'Data transformed'!$4:$4,0)-1)), MIN(MAX(OFFSET('Data transformed'!$A$4,MATCH($A76,'Data transformed'!$A$5:$A$185,0),MATCH(CB$4,'Data transformed'!$4:$4,0)-1),$M76),$N76),"NA"))</f>
        <v>NA</v>
      </c>
      <c r="CC76" s="103" t="str">
        <f aca="true">IF($J76="","",IF(ISNUMBER(OFFSET('Data transformed'!$A$4,MATCH($A76,'Data transformed'!$A$5:$A$185,0),MATCH(CC$4,'Data transformed'!$4:$4,0)-1)), MIN(MAX(OFFSET('Data transformed'!$A$4,MATCH($A76,'Data transformed'!$A$5:$A$185,0),MATCH(CC$4,'Data transformed'!$4:$4,0)-1),$M76),$N76),"NA"))</f>
        <v>NA</v>
      </c>
      <c r="CD76" s="103" t="str">
        <f aca="true">IF($J76="","",IF(ISNUMBER(OFFSET('Data transformed'!$A$4,MATCH($A76,'Data transformed'!$A$5:$A$185,0),MATCH(CD$4,'Data transformed'!$4:$4,0)-1)), MIN(MAX(OFFSET('Data transformed'!$A$4,MATCH($A76,'Data transformed'!$A$5:$A$185,0),MATCH(CD$4,'Data transformed'!$4:$4,0)-1),$M76),$N76),"NA"))</f>
        <v>NA</v>
      </c>
      <c r="CE76" s="103" t="str">
        <f aca="true">IF($J76="","",IF(ISNUMBER(OFFSET('Data transformed'!$A$4,MATCH($A76,'Data transformed'!$A$5:$A$185,0),MATCH(CE$4,'Data transformed'!$4:$4,0)-1)), MIN(MAX(OFFSET('Data transformed'!$A$4,MATCH($A76,'Data transformed'!$A$5:$A$185,0),MATCH(CE$4,'Data transformed'!$4:$4,0)-1),$M76),$N76),"NA"))</f>
        <v>NA</v>
      </c>
      <c r="CF76" s="103" t="str">
        <f aca="true">IF($J76="","",IF(ISNUMBER(OFFSET('Data transformed'!$A$4,MATCH($A76,'Data transformed'!$A$5:$A$185,0),MATCH(CF$4,'Data transformed'!$4:$4,0)-1)), MIN(MAX(OFFSET('Data transformed'!$A$4,MATCH($A76,'Data transformed'!$A$5:$A$185,0),MATCH(CF$4,'Data transformed'!$4:$4,0)-1),$M76),$N76),"NA"))</f>
        <v>NA</v>
      </c>
      <c r="CG76" s="103" t="str">
        <f aca="true">IF($J76="","",IF(ISNUMBER(OFFSET('Data transformed'!$A$4,MATCH($A76,'Data transformed'!$A$5:$A$185,0),MATCH(CG$4,'Data transformed'!$4:$4,0)-1)), MIN(MAX(OFFSET('Data transformed'!$A$4,MATCH($A76,'Data transformed'!$A$5:$A$185,0),MATCH(CG$4,'Data transformed'!$4:$4,0)-1),$M76),$N76),"NA"))</f>
        <v>NA</v>
      </c>
      <c r="CH76" s="103" t="str">
        <f aca="true">IF($J76="","",IF(ISNUMBER(OFFSET('Data transformed'!$A$4,MATCH($A76,'Data transformed'!$A$5:$A$185,0),MATCH(CH$4,'Data transformed'!$4:$4,0)-1)), MIN(MAX(OFFSET('Data transformed'!$A$4,MATCH($A76,'Data transformed'!$A$5:$A$185,0),MATCH(CH$4,'Data transformed'!$4:$4,0)-1),$M76),$N76),"NA"))</f>
        <v>NA</v>
      </c>
      <c r="CI76" s="103" t="str">
        <f aca="true">IF($J76="","",IF(ISNUMBER(OFFSET('Data transformed'!$A$4,MATCH($A76,'Data transformed'!$A$5:$A$185,0),MATCH(CI$4,'Data transformed'!$4:$4,0)-1)), MIN(MAX(OFFSET('Data transformed'!$A$4,MATCH($A76,'Data transformed'!$A$5:$A$185,0),MATCH(CI$4,'Data transformed'!$4:$4,0)-1),$M76),$N76),"NA"))</f>
        <v>NA</v>
      </c>
      <c r="CJ76" s="103" t="str">
        <f aca="true">IF($J76="","",IF(ISNUMBER(OFFSET('Data transformed'!$A$4,MATCH($A76,'Data transformed'!$A$5:$A$185,0),MATCH(CJ$4,'Data transformed'!$4:$4,0)-1)), MIN(MAX(OFFSET('Data transformed'!$A$4,MATCH($A76,'Data transformed'!$A$5:$A$185,0),MATCH(CJ$4,'Data transformed'!$4:$4,0)-1),$M76),$N76),"NA"))</f>
        <v>NA</v>
      </c>
      <c r="CK76" s="103" t="str">
        <f aca="true">IF($J76="","",IF(ISNUMBER(OFFSET('Data transformed'!$A$4,MATCH($A76,'Data transformed'!$A$5:$A$185,0),MATCH(CK$4,'Data transformed'!$4:$4,0)-1)), MIN(MAX(OFFSET('Data transformed'!$A$4,MATCH($A76,'Data transformed'!$A$5:$A$185,0),MATCH(CK$4,'Data transformed'!$4:$4,0)-1),$M76),$N76),"NA"))</f>
        <v>NA</v>
      </c>
      <c r="CL76" s="103" t="str">
        <f aca="true">IF($J76="","",IF(ISNUMBER(OFFSET('Data transformed'!$A$4,MATCH($A76,'Data transformed'!$A$5:$A$185,0),MATCH(CL$4,'Data transformed'!$4:$4,0)-1)), MIN(MAX(OFFSET('Data transformed'!$A$4,MATCH($A76,'Data transformed'!$A$5:$A$185,0),MATCH(CL$4,'Data transformed'!$4:$4,0)-1),$M76),$N76),"NA"))</f>
        <v>NA</v>
      </c>
      <c r="CM76" s="103" t="str">
        <f aca="true">IF($J76="","",IF(ISNUMBER(OFFSET('Data transformed'!$A$4,MATCH($A76,'Data transformed'!$A$5:$A$185,0),MATCH(CM$4,'Data transformed'!$4:$4,0)-1)), MIN(MAX(OFFSET('Data transformed'!$A$4,MATCH($A76,'Data transformed'!$A$5:$A$185,0),MATCH(CM$4,'Data transformed'!$4:$4,0)-1),$M76),$N76),"NA"))</f>
        <v>NA</v>
      </c>
      <c r="CN76" s="103" t="str">
        <f aca="true">IF($J76="","",IF(ISNUMBER(OFFSET('Data transformed'!$A$4,MATCH($A76,'Data transformed'!$A$5:$A$185,0),MATCH(CN$4,'Data transformed'!$4:$4,0)-1)), MIN(MAX(OFFSET('Data transformed'!$A$4,MATCH($A76,'Data transformed'!$A$5:$A$185,0),MATCH(CN$4,'Data transformed'!$4:$4,0)-1),$M76),$N76),"NA"))</f>
        <v>NA</v>
      </c>
      <c r="CO76" s="103" t="str">
        <f aca="true">IF($J76="","",IF(ISNUMBER(OFFSET('Data transformed'!$A$4,MATCH($A76,'Data transformed'!$A$5:$A$185,0),MATCH(CO$4,'Data transformed'!$4:$4,0)-1)), MIN(MAX(OFFSET('Data transformed'!$A$4,MATCH($A76,'Data transformed'!$A$5:$A$185,0),MATCH(CO$4,'Data transformed'!$4:$4,0)-1),$M76),$N76),"NA"))</f>
        <v>NA</v>
      </c>
      <c r="CP76" s="103" t="str">
        <f aca="true">IF($J76="","",IF(ISNUMBER(OFFSET('Data transformed'!$A$4,MATCH($A76,'Data transformed'!$A$5:$A$185,0),MATCH(CP$4,'Data transformed'!$4:$4,0)-1)), MIN(MAX(OFFSET('Data transformed'!$A$4,MATCH($A76,'Data transformed'!$A$5:$A$185,0),MATCH(CP$4,'Data transformed'!$4:$4,0)-1),$M76),$N76),"NA"))</f>
        <v>NA</v>
      </c>
      <c r="CQ76" s="103" t="str">
        <f aca="true">IF($J76="","",IF(ISNUMBER(OFFSET('Data transformed'!$A$4,MATCH($A76,'Data transformed'!$A$5:$A$185,0),MATCH(CQ$4,'Data transformed'!$4:$4,0)-1)), MIN(MAX(OFFSET('Data transformed'!$A$4,MATCH($A76,'Data transformed'!$A$5:$A$185,0),MATCH(CQ$4,'Data transformed'!$4:$4,0)-1),$M76),$N76),"NA"))</f>
        <v>NA</v>
      </c>
      <c r="CR76" s="103" t="str">
        <f aca="true">IF($J76="","",IF(ISNUMBER(OFFSET('Data transformed'!$A$4,MATCH($A76,'Data transformed'!$A$5:$A$185,0),MATCH(CR$4,'Data transformed'!$4:$4,0)-1)), MIN(MAX(OFFSET('Data transformed'!$A$4,MATCH($A76,'Data transformed'!$A$5:$A$185,0),MATCH(CR$4,'Data transformed'!$4:$4,0)-1),$M76),$N76),"NA"))</f>
        <v>NA</v>
      </c>
      <c r="CS76" s="103" t="str">
        <f aca="true">IF($J76="","",IF(ISNUMBER(OFFSET('Data transformed'!$A$4,MATCH($A76,'Data transformed'!$A$5:$A$185,0),MATCH(CS$4,'Data transformed'!$4:$4,0)-1)), MIN(MAX(OFFSET('Data transformed'!$A$4,MATCH($A76,'Data transformed'!$A$5:$A$185,0),MATCH(CS$4,'Data transformed'!$4:$4,0)-1),$M76),$N76),"NA"))</f>
        <v>NA</v>
      </c>
      <c r="CT76" s="103" t="str">
        <f aca="true">IF($J76="","",IF(ISNUMBER(OFFSET('Data transformed'!$A$4,MATCH($A76,'Data transformed'!$A$5:$A$185,0),MATCH(CT$4,'Data transformed'!$4:$4,0)-1)), MIN(MAX(OFFSET('Data transformed'!$A$4,MATCH($A76,'Data transformed'!$A$5:$A$185,0),MATCH(CT$4,'Data transformed'!$4:$4,0)-1),$M76),$N76),"NA"))</f>
        <v>NA</v>
      </c>
      <c r="CU76" s="103" t="str">
        <f aca="true">IF($J76="","",IF(ISNUMBER(OFFSET('Data transformed'!$A$4,MATCH($A76,'Data transformed'!$A$5:$A$185,0),MATCH(CU$4,'Data transformed'!$4:$4,0)-1)), MIN(MAX(OFFSET('Data transformed'!$A$4,MATCH($A76,'Data transformed'!$A$5:$A$185,0),MATCH(CU$4,'Data transformed'!$4:$4,0)-1),$M76),$N76),"NA"))</f>
        <v>NA</v>
      </c>
    </row>
    <row r="77" s="103" customFormat="true" ht="15.5" hidden="false" customHeight="false" outlineLevel="0" collapsed="false">
      <c r="A77" s="107" t="n">
        <v>3110</v>
      </c>
      <c r="B77" s="107" t="n">
        <v>3</v>
      </c>
      <c r="C77" s="103" t="str">
        <f aca="true">IF(ISBLANK(OFFSET('Raw Data'!$A$3,MATCH($A77,'Raw Data'!$B$4:$B$185,0),MATCH(C$4,'Raw Data'!$3:$3,0)-1)),"",OFFSET('Raw Data'!$A$3,MATCH($A77,'Raw Data'!$B$4:$B$185,0),MATCH(C$4,'Raw Data'!$3:$3,0)-1))</f>
        <v>Quality of education system</v>
      </c>
      <c r="D77" s="103" t="str">
        <f aca="true">IF(ISBLANK(OFFSET('Raw Data'!$A$3,MATCH($A77,'Raw Data'!$B$4:$B$185,0),MATCH(D$4,'Raw Data'!$3:$3,0)-1)),"",OFFSET('Raw Data'!$A$3,MATCH($A77,'Raw Data'!$B$4:$B$185,0),MATCH(D$4,'Raw Data'!$3:$3,0)-1))</f>
        <v/>
      </c>
      <c r="E77" s="103" t="str">
        <f aca="true">IF(ISBLANK(OFFSET('Raw Data'!$A$3,MATCH($A77,'Raw Data'!$B$4:$B$185,0),MATCH(E$4,'Raw Data'!$3:$3,0)-1)),"",OFFSET('Raw Data'!$A$3,MATCH($A77,'Raw Data'!$B$4:$B$185,0),MATCH(E$4,'Raw Data'!$3:$3,0)-1))</f>
        <v/>
      </c>
      <c r="J77" s="103" t="e">
        <f aca="true" t="array" ref="J77:J77">IFERROR(_xlfn.QUARTILE.INC(IF(ISNUMBER(OFFSET('Data transformed'!$N$4,MATCH('outliers treatment'!$A77,'Data transformed'!$A$5:$A$185),1,1,COUNTA('Data transformed'!$O$4:$CX$4))),OFFSET('Data transformed'!$N$4,MATCH('outliers treatment'!$A77,'Data transformed'!$A$5:$A$185),1,1,COUNTA('Data transformed'!$O$4:$CX$4))),1),"")</f>
        <v>#N/A</v>
      </c>
      <c r="K77" s="103" t="e">
        <f aca="true" t="array" ref="K77:K77">IFERROR(_xlfn.QUARTILE.INC(IF(ISNUMBER(OFFSET('Data transformed'!$N$4,MATCH('outliers treatment'!$A77,'Data transformed'!$A$5:$A$185),1,1,COUNTA('Data transformed'!$O$4:$CX$4))),OFFSET('Data transformed'!$N$4,MATCH('outliers treatment'!$A77,'Data transformed'!$A$5:$A$185),1,1,COUNTA('Data transformed'!$O$4:$CX$4))),3),"")</f>
        <v>#N/A</v>
      </c>
      <c r="L77" s="103" t="str">
        <f aca="false">IFERROR(K77-J77,"")</f>
        <v/>
      </c>
      <c r="P77" s="105" t="str">
        <f aca="false" t="array" ref="P77:P77">IFERROR(SKEW(IF(ISNUMBER(T77:CU77),T77:CU77,"")),"")</f>
        <v/>
      </c>
      <c r="Q77" s="103" t="n">
        <f aca="true">IF(ISBLANK(OFFSET('Data above threshold'!$A$4,MATCH('Data above threshold'!$A76,'Data above threshold'!$A$5:$A$185,0),MATCH('Data above threshold'!N$4,'Data above threshold'!$4:$4,0)-1)),1,OFFSET('Data above threshold'!$A$4,MATCH('Data above threshold'!$A76,'Data above threshold'!$A$5:$A$185,0),MATCH('Data above threshold'!N$4,'Data above threshold'!$4:$4,0)-1))</f>
        <v>1</v>
      </c>
      <c r="R77" s="103" t="e">
        <f aca="false">IF($J77="","",COUNTIF(T77:CU77,M77)+ COUNTIF(T77:CQ77,N77))</f>
        <v>#N/A</v>
      </c>
      <c r="S77" s="106" t="str">
        <f aca="false" t="array" ref="S77:S77">IF(B77&lt;4,"",1-IFERROR(SUM(ISNUMBER(T77:CU77)*(1-$T$3:$CU$3))/COUNTIF($T$3:$CU$3,0),0))</f>
        <v/>
      </c>
      <c r="T77" s="103" t="str">
        <f aca="true">IF($J77="","",IF(ISNUMBER(OFFSET('Data transformed'!$A$4,MATCH($A77,'Data transformed'!$A$5:$A$185,0),MATCH(T$4,'Data transformed'!$4:$4,0)-1)), MIN(MAX(OFFSET('Data transformed'!$A$4,MATCH($A77,'Data transformed'!$A$5:$A$185,0),MATCH(T$4,'Data transformed'!$4:$4,0)-1),$M77),$N77),"NA"))</f>
        <v>NA</v>
      </c>
      <c r="U77" s="103" t="str">
        <f aca="true">IF($J77="","",IF(ISNUMBER(OFFSET('Data transformed'!$A$4,MATCH($A77,'Data transformed'!$A$5:$A$185,0),MATCH(U$4,'Data transformed'!$4:$4,0)-1)), MIN(MAX(OFFSET('Data transformed'!$A$4,MATCH($A77,'Data transformed'!$A$5:$A$185,0),MATCH(U$4,'Data transformed'!$4:$4,0)-1),$M77),$N77),"NA"))</f>
        <v>NA</v>
      </c>
      <c r="V77" s="103" t="str">
        <f aca="true">IF($J77="","",IF(ISNUMBER(OFFSET('Data transformed'!$A$4,MATCH($A77,'Data transformed'!$A$5:$A$185,0),MATCH(V$4,'Data transformed'!$4:$4,0)-1)), MIN(MAX(OFFSET('Data transformed'!$A$4,MATCH($A77,'Data transformed'!$A$5:$A$185,0),MATCH(V$4,'Data transformed'!$4:$4,0)-1),$M77),$N77),"NA"))</f>
        <v>NA</v>
      </c>
      <c r="W77" s="103" t="str">
        <f aca="true">IF($J77="","",IF(ISNUMBER(OFFSET('Data transformed'!$A$4,MATCH($A77,'Data transformed'!$A$5:$A$185,0),MATCH(W$4,'Data transformed'!$4:$4,0)-1)), MIN(MAX(OFFSET('Data transformed'!$A$4,MATCH($A77,'Data transformed'!$A$5:$A$185,0),MATCH(W$4,'Data transformed'!$4:$4,0)-1),$M77),$N77),"NA"))</f>
        <v>NA</v>
      </c>
      <c r="X77" s="103" t="str">
        <f aca="true">IF($J77="","",IF(ISNUMBER(OFFSET('Data transformed'!$A$4,MATCH($A77,'Data transformed'!$A$5:$A$185,0),MATCH(X$4,'Data transformed'!$4:$4,0)-1)), MIN(MAX(OFFSET('Data transformed'!$A$4,MATCH($A77,'Data transformed'!$A$5:$A$185,0),MATCH(X$4,'Data transformed'!$4:$4,0)-1),$M77),$N77),"NA"))</f>
        <v>NA</v>
      </c>
      <c r="Y77" s="103" t="str">
        <f aca="true">IF($J77="","",IF(ISNUMBER(OFFSET('Data transformed'!$A$4,MATCH($A77,'Data transformed'!$A$5:$A$185,0),MATCH(Y$4,'Data transformed'!$4:$4,0)-1)), MIN(MAX(OFFSET('Data transformed'!$A$4,MATCH($A77,'Data transformed'!$A$5:$A$185,0),MATCH(Y$4,'Data transformed'!$4:$4,0)-1),$M77),$N77),"NA"))</f>
        <v>NA</v>
      </c>
      <c r="Z77" s="103" t="str">
        <f aca="true">IF($J77="","",IF(ISNUMBER(OFFSET('Data transformed'!$A$4,MATCH($A77,'Data transformed'!$A$5:$A$185,0),MATCH(Z$4,'Data transformed'!$4:$4,0)-1)), MIN(MAX(OFFSET('Data transformed'!$A$4,MATCH($A77,'Data transformed'!$A$5:$A$185,0),MATCH(Z$4,'Data transformed'!$4:$4,0)-1),$M77),$N77),"NA"))</f>
        <v>NA</v>
      </c>
      <c r="AA77" s="103" t="str">
        <f aca="true">IF($J77="","",IF(ISNUMBER(OFFSET('Data transformed'!$A$4,MATCH($A77,'Data transformed'!$A$5:$A$185,0),MATCH(AA$4,'Data transformed'!$4:$4,0)-1)), MIN(MAX(OFFSET('Data transformed'!$A$4,MATCH($A77,'Data transformed'!$A$5:$A$185,0),MATCH(AA$4,'Data transformed'!$4:$4,0)-1),$M77),$N77),"NA"))</f>
        <v>NA</v>
      </c>
      <c r="AB77" s="103" t="str">
        <f aca="true">IF($J77="","",IF(ISNUMBER(OFFSET('Data transformed'!$A$4,MATCH($A77,'Data transformed'!$A$5:$A$185,0),MATCH(AB$4,'Data transformed'!$4:$4,0)-1)), MIN(MAX(OFFSET('Data transformed'!$A$4,MATCH($A77,'Data transformed'!$A$5:$A$185,0),MATCH(AB$4,'Data transformed'!$4:$4,0)-1),$M77),$N77),"NA"))</f>
        <v>NA</v>
      </c>
      <c r="AC77" s="103" t="str">
        <f aca="true">IF($J77="","",IF(ISNUMBER(OFFSET('Data transformed'!$A$4,MATCH($A77,'Data transformed'!$A$5:$A$185,0),MATCH(AC$4,'Data transformed'!$4:$4,0)-1)), MIN(MAX(OFFSET('Data transformed'!$A$4,MATCH($A77,'Data transformed'!$A$5:$A$185,0),MATCH(AC$4,'Data transformed'!$4:$4,0)-1),$M77),$N77),"NA"))</f>
        <v>NA</v>
      </c>
      <c r="AD77" s="103" t="str">
        <f aca="true">IF($J77="","",IF(ISNUMBER(OFFSET('Data transformed'!$A$4,MATCH($A77,'Data transformed'!$A$5:$A$185,0),MATCH(AD$4,'Data transformed'!$4:$4,0)-1)), MIN(MAX(OFFSET('Data transformed'!$A$4,MATCH($A77,'Data transformed'!$A$5:$A$185,0),MATCH(AD$4,'Data transformed'!$4:$4,0)-1),$M77),$N77),"NA"))</f>
        <v>NA</v>
      </c>
      <c r="AE77" s="103" t="str">
        <f aca="true">IF($J77="","",IF(ISNUMBER(OFFSET('Data transformed'!$A$4,MATCH($A77,'Data transformed'!$A$5:$A$185,0),MATCH(AE$4,'Data transformed'!$4:$4,0)-1)), MIN(MAX(OFFSET('Data transformed'!$A$4,MATCH($A77,'Data transformed'!$A$5:$A$185,0),MATCH(AE$4,'Data transformed'!$4:$4,0)-1),$M77),$N77),"NA"))</f>
        <v>NA</v>
      </c>
      <c r="AF77" s="103" t="str">
        <f aca="true">IF($J77="","",IF(ISNUMBER(OFFSET('Data transformed'!$A$4,MATCH($A77,'Data transformed'!$A$5:$A$185,0),MATCH(AF$4,'Data transformed'!$4:$4,0)-1)), MIN(MAX(OFFSET('Data transformed'!$A$4,MATCH($A77,'Data transformed'!$A$5:$A$185,0),MATCH(AF$4,'Data transformed'!$4:$4,0)-1),$M77),$N77),"NA"))</f>
        <v>NA</v>
      </c>
      <c r="AG77" s="103" t="str">
        <f aca="true">IF($J77="","",IF(ISNUMBER(OFFSET('Data transformed'!$A$4,MATCH($A77,'Data transformed'!$A$5:$A$185,0),MATCH(AG$4,'Data transformed'!$4:$4,0)-1)), MIN(MAX(OFFSET('Data transformed'!$A$4,MATCH($A77,'Data transformed'!$A$5:$A$185,0),MATCH(AG$4,'Data transformed'!$4:$4,0)-1),$M77),$N77),"NA"))</f>
        <v>NA</v>
      </c>
      <c r="AH77" s="103" t="str">
        <f aca="true">IF($J77="","",IF(ISNUMBER(OFFSET('Data transformed'!$A$4,MATCH($A77,'Data transformed'!$A$5:$A$185,0),MATCH(AH$4,'Data transformed'!$4:$4,0)-1)), MIN(MAX(OFFSET('Data transformed'!$A$4,MATCH($A77,'Data transformed'!$A$5:$A$185,0),MATCH(AH$4,'Data transformed'!$4:$4,0)-1),$M77),$N77),"NA"))</f>
        <v>NA</v>
      </c>
      <c r="AI77" s="103" t="str">
        <f aca="true">IF($J77="","",IF(ISNUMBER(OFFSET('Data transformed'!$A$4,MATCH($A77,'Data transformed'!$A$5:$A$185,0),MATCH(AI$4,'Data transformed'!$4:$4,0)-1)), MIN(MAX(OFFSET('Data transformed'!$A$4,MATCH($A77,'Data transformed'!$A$5:$A$185,0),MATCH(AI$4,'Data transformed'!$4:$4,0)-1),$M77),$N77),"NA"))</f>
        <v>NA</v>
      </c>
      <c r="AJ77" s="103" t="str">
        <f aca="true">IF($J77="","",IF(ISNUMBER(OFFSET('Data transformed'!$A$4,MATCH($A77,'Data transformed'!$A$5:$A$185,0),MATCH(AJ$4,'Data transformed'!$4:$4,0)-1)), MIN(MAX(OFFSET('Data transformed'!$A$4,MATCH($A77,'Data transformed'!$A$5:$A$185,0),MATCH(AJ$4,'Data transformed'!$4:$4,0)-1),$M77),$N77),"NA"))</f>
        <v>NA</v>
      </c>
      <c r="AK77" s="103" t="str">
        <f aca="true">IF($J77="","",IF(ISNUMBER(OFFSET('Data transformed'!$A$4,MATCH($A77,'Data transformed'!$A$5:$A$185,0),MATCH(AK$4,'Data transformed'!$4:$4,0)-1)), MIN(MAX(OFFSET('Data transformed'!$A$4,MATCH($A77,'Data transformed'!$A$5:$A$185,0),MATCH(AK$4,'Data transformed'!$4:$4,0)-1),$M77),$N77),"NA"))</f>
        <v>NA</v>
      </c>
      <c r="AL77" s="103" t="str">
        <f aca="true">IF($J77="","",IF(ISNUMBER(OFFSET('Data transformed'!$A$4,MATCH($A77,'Data transformed'!$A$5:$A$185,0),MATCH(AL$4,'Data transformed'!$4:$4,0)-1)), MIN(MAX(OFFSET('Data transformed'!$A$4,MATCH($A77,'Data transformed'!$A$5:$A$185,0),MATCH(AL$4,'Data transformed'!$4:$4,0)-1),$M77),$N77),"NA"))</f>
        <v>NA</v>
      </c>
      <c r="AM77" s="103" t="str">
        <f aca="true">IF($J77="","",IF(ISNUMBER(OFFSET('Data transformed'!$A$4,MATCH($A77,'Data transformed'!$A$5:$A$185,0),MATCH(AM$4,'Data transformed'!$4:$4,0)-1)), MIN(MAX(OFFSET('Data transformed'!$A$4,MATCH($A77,'Data transformed'!$A$5:$A$185,0),MATCH(AM$4,'Data transformed'!$4:$4,0)-1),$M77),$N77),"NA"))</f>
        <v>NA</v>
      </c>
      <c r="AN77" s="103" t="str">
        <f aca="true">IF($J77="","",IF(ISNUMBER(OFFSET('Data transformed'!$A$4,MATCH($A77,'Data transformed'!$A$5:$A$185,0),MATCH(AN$4,'Data transformed'!$4:$4,0)-1)), MIN(MAX(OFFSET('Data transformed'!$A$4,MATCH($A77,'Data transformed'!$A$5:$A$185,0),MATCH(AN$4,'Data transformed'!$4:$4,0)-1),$M77),$N77),"NA"))</f>
        <v>NA</v>
      </c>
      <c r="AO77" s="103" t="str">
        <f aca="true">IF($J77="","",IF(ISNUMBER(OFFSET('Data transformed'!$A$4,MATCH($A77,'Data transformed'!$A$5:$A$185,0),MATCH(AO$4,'Data transformed'!$4:$4,0)-1)), MIN(MAX(OFFSET('Data transformed'!$A$4,MATCH($A77,'Data transformed'!$A$5:$A$185,0),MATCH(AO$4,'Data transformed'!$4:$4,0)-1),$M77),$N77),"NA"))</f>
        <v>NA</v>
      </c>
      <c r="AP77" s="103" t="str">
        <f aca="true">IF($J77="","",IF(ISNUMBER(OFFSET('Data transformed'!$A$4,MATCH($A77,'Data transformed'!$A$5:$A$185,0),MATCH(AP$4,'Data transformed'!$4:$4,0)-1)), MIN(MAX(OFFSET('Data transformed'!$A$4,MATCH($A77,'Data transformed'!$A$5:$A$185,0),MATCH(AP$4,'Data transformed'!$4:$4,0)-1),$M77),$N77),"NA"))</f>
        <v>NA</v>
      </c>
      <c r="AQ77" s="103" t="str">
        <f aca="true">IF($J77="","",IF(ISNUMBER(OFFSET('Data transformed'!$A$4,MATCH($A77,'Data transformed'!$A$5:$A$185,0),MATCH(AQ$4,'Data transformed'!$4:$4,0)-1)), MIN(MAX(OFFSET('Data transformed'!$A$4,MATCH($A77,'Data transformed'!$A$5:$A$185,0),MATCH(AQ$4,'Data transformed'!$4:$4,0)-1),$M77),$N77),"NA"))</f>
        <v>NA</v>
      </c>
      <c r="AR77" s="103" t="str">
        <f aca="true">IF($J77="","",IF(ISNUMBER(OFFSET('Data transformed'!$A$4,MATCH($A77,'Data transformed'!$A$5:$A$185,0),MATCH(AR$4,'Data transformed'!$4:$4,0)-1)), MIN(MAX(OFFSET('Data transformed'!$A$4,MATCH($A77,'Data transformed'!$A$5:$A$185,0),MATCH(AR$4,'Data transformed'!$4:$4,0)-1),$M77),$N77),"NA"))</f>
        <v>NA</v>
      </c>
      <c r="AS77" s="103" t="str">
        <f aca="true">IF($J77="","",IF(ISNUMBER(OFFSET('Data transformed'!$A$4,MATCH($A77,'Data transformed'!$A$5:$A$185,0),MATCH(AS$4,'Data transformed'!$4:$4,0)-1)), MIN(MAX(OFFSET('Data transformed'!$A$4,MATCH($A77,'Data transformed'!$A$5:$A$185,0),MATCH(AS$4,'Data transformed'!$4:$4,0)-1),$M77),$N77),"NA"))</f>
        <v>NA</v>
      </c>
      <c r="AT77" s="103" t="str">
        <f aca="true">IF($J77="","",IF(ISNUMBER(OFFSET('Data transformed'!$A$4,MATCH($A77,'Data transformed'!$A$5:$A$185,0),MATCH(AT$4,'Data transformed'!$4:$4,0)-1)), MIN(MAX(OFFSET('Data transformed'!$A$4,MATCH($A77,'Data transformed'!$A$5:$A$185,0),MATCH(AT$4,'Data transformed'!$4:$4,0)-1),$M77),$N77),"NA"))</f>
        <v>NA</v>
      </c>
      <c r="AU77" s="103" t="str">
        <f aca="true">IF($J77="","",IF(ISNUMBER(OFFSET('Data transformed'!$A$4,MATCH($A77,'Data transformed'!$A$5:$A$185,0),MATCH(AU$4,'Data transformed'!$4:$4,0)-1)), MIN(MAX(OFFSET('Data transformed'!$A$4,MATCH($A77,'Data transformed'!$A$5:$A$185,0),MATCH(AU$4,'Data transformed'!$4:$4,0)-1),$M77),$N77),"NA"))</f>
        <v>NA</v>
      </c>
      <c r="AV77" s="103" t="str">
        <f aca="true">IF($J77="","",IF(ISNUMBER(OFFSET('Data transformed'!$A$4,MATCH($A77,'Data transformed'!$A$5:$A$185,0),MATCH(AV$4,'Data transformed'!$4:$4,0)-1)), MIN(MAX(OFFSET('Data transformed'!$A$4,MATCH($A77,'Data transformed'!$A$5:$A$185,0),MATCH(AV$4,'Data transformed'!$4:$4,0)-1),$M77),$N77),"NA"))</f>
        <v>NA</v>
      </c>
      <c r="AW77" s="103" t="str">
        <f aca="true">IF($J77="","",IF(ISNUMBER(OFFSET('Data transformed'!$A$4,MATCH($A77,'Data transformed'!$A$5:$A$185,0),MATCH(AW$4,'Data transformed'!$4:$4,0)-1)), MIN(MAX(OFFSET('Data transformed'!$A$4,MATCH($A77,'Data transformed'!$A$5:$A$185,0),MATCH(AW$4,'Data transformed'!$4:$4,0)-1),$M77),$N77),"NA"))</f>
        <v>NA</v>
      </c>
      <c r="AX77" s="103" t="str">
        <f aca="true">IF($J77="","",IF(ISNUMBER(OFFSET('Data transformed'!$A$4,MATCH($A77,'Data transformed'!$A$5:$A$185,0),MATCH(AX$4,'Data transformed'!$4:$4,0)-1)), MIN(MAX(OFFSET('Data transformed'!$A$4,MATCH($A77,'Data transformed'!$A$5:$A$185,0),MATCH(AX$4,'Data transformed'!$4:$4,0)-1),$M77),$N77),"NA"))</f>
        <v>NA</v>
      </c>
      <c r="AY77" s="103" t="str">
        <f aca="true">IF($J77="","",IF(ISNUMBER(OFFSET('Data transformed'!$A$4,MATCH($A77,'Data transformed'!$A$5:$A$185,0),MATCH(AY$4,'Data transformed'!$4:$4,0)-1)), MIN(MAX(OFFSET('Data transformed'!$A$4,MATCH($A77,'Data transformed'!$A$5:$A$185,0),MATCH(AY$4,'Data transformed'!$4:$4,0)-1),$M77),$N77),"NA"))</f>
        <v>NA</v>
      </c>
      <c r="AZ77" s="103" t="str">
        <f aca="true">IF($J77="","",IF(ISNUMBER(OFFSET('Data transformed'!$A$4,MATCH($A77,'Data transformed'!$A$5:$A$185,0),MATCH(AZ$4,'Data transformed'!$4:$4,0)-1)), MIN(MAX(OFFSET('Data transformed'!$A$4,MATCH($A77,'Data transformed'!$A$5:$A$185,0),MATCH(AZ$4,'Data transformed'!$4:$4,0)-1),$M77),$N77),"NA"))</f>
        <v>NA</v>
      </c>
      <c r="BA77" s="103" t="str">
        <f aca="true">IF($J77="","",IF(ISNUMBER(OFFSET('Data transformed'!$A$4,MATCH($A77,'Data transformed'!$A$5:$A$185,0),MATCH(BA$4,'Data transformed'!$4:$4,0)-1)), MIN(MAX(OFFSET('Data transformed'!$A$4,MATCH($A77,'Data transformed'!$A$5:$A$185,0),MATCH(BA$4,'Data transformed'!$4:$4,0)-1),$M77),$N77),"NA"))</f>
        <v>NA</v>
      </c>
      <c r="BB77" s="103" t="str">
        <f aca="true">IF($J77="","",IF(ISNUMBER(OFFSET('Data transformed'!$A$4,MATCH($A77,'Data transformed'!$A$5:$A$185,0),MATCH(BB$4,'Data transformed'!$4:$4,0)-1)), MIN(MAX(OFFSET('Data transformed'!$A$4,MATCH($A77,'Data transformed'!$A$5:$A$185,0),MATCH(BB$4,'Data transformed'!$4:$4,0)-1),$M77),$N77),"NA"))</f>
        <v>NA</v>
      </c>
      <c r="BC77" s="103" t="str">
        <f aca="true">IF($J77="","",IF(ISNUMBER(OFFSET('Data transformed'!$A$4,MATCH($A77,'Data transformed'!$A$5:$A$185,0),MATCH(BC$4,'Data transformed'!$4:$4,0)-1)), MIN(MAX(OFFSET('Data transformed'!$A$4,MATCH($A77,'Data transformed'!$A$5:$A$185,0),MATCH(BC$4,'Data transformed'!$4:$4,0)-1),$M77),$N77),"NA"))</f>
        <v>NA</v>
      </c>
      <c r="BD77" s="103" t="str">
        <f aca="true">IF($J77="","",IF(ISNUMBER(OFFSET('Data transformed'!$A$4,MATCH($A77,'Data transformed'!$A$5:$A$185,0),MATCH(BD$4,'Data transformed'!$4:$4,0)-1)), MIN(MAX(OFFSET('Data transformed'!$A$4,MATCH($A77,'Data transformed'!$A$5:$A$185,0),MATCH(BD$4,'Data transformed'!$4:$4,0)-1),$M77),$N77),"NA"))</f>
        <v>NA</v>
      </c>
      <c r="BE77" s="103" t="str">
        <f aca="true">IF($J77="","",IF(ISNUMBER(OFFSET('Data transformed'!$A$4,MATCH($A77,'Data transformed'!$A$5:$A$185,0),MATCH(BE$4,'Data transformed'!$4:$4,0)-1)), MIN(MAX(OFFSET('Data transformed'!$A$4,MATCH($A77,'Data transformed'!$A$5:$A$185,0),MATCH(BE$4,'Data transformed'!$4:$4,0)-1),$M77),$N77),"NA"))</f>
        <v>NA</v>
      </c>
      <c r="BF77" s="103" t="str">
        <f aca="true">IF($J77="","",IF(ISNUMBER(OFFSET('Data transformed'!$A$4,MATCH($A77,'Data transformed'!$A$5:$A$185,0),MATCH(BF$4,'Data transformed'!$4:$4,0)-1)), MIN(MAX(OFFSET('Data transformed'!$A$4,MATCH($A77,'Data transformed'!$A$5:$A$185,0),MATCH(BF$4,'Data transformed'!$4:$4,0)-1),$M77),$N77),"NA"))</f>
        <v>NA</v>
      </c>
      <c r="BG77" s="103" t="str">
        <f aca="true">IF($J77="","",IF(ISNUMBER(OFFSET('Data transformed'!$A$4,MATCH($A77,'Data transformed'!$A$5:$A$185,0),MATCH(BG$4,'Data transformed'!$4:$4,0)-1)), MIN(MAX(OFFSET('Data transformed'!$A$4,MATCH($A77,'Data transformed'!$A$5:$A$185,0),MATCH(BG$4,'Data transformed'!$4:$4,0)-1),$M77),$N77),"NA"))</f>
        <v>NA</v>
      </c>
      <c r="BH77" s="103" t="str">
        <f aca="true">IF($J77="","",IF(ISNUMBER(OFFSET('Data transformed'!$A$4,MATCH($A77,'Data transformed'!$A$5:$A$185,0),MATCH(BH$4,'Data transformed'!$4:$4,0)-1)), MIN(MAX(OFFSET('Data transformed'!$A$4,MATCH($A77,'Data transformed'!$A$5:$A$185,0),MATCH(BH$4,'Data transformed'!$4:$4,0)-1),$M77),$N77),"NA"))</f>
        <v>NA</v>
      </c>
      <c r="BI77" s="103" t="str">
        <f aca="true">IF($J77="","",IF(ISNUMBER(OFFSET('Data transformed'!$A$4,MATCH($A77,'Data transformed'!$A$5:$A$185,0),MATCH(BI$4,'Data transformed'!$4:$4,0)-1)), MIN(MAX(OFFSET('Data transformed'!$A$4,MATCH($A77,'Data transformed'!$A$5:$A$185,0),MATCH(BI$4,'Data transformed'!$4:$4,0)-1),$M77),$N77),"NA"))</f>
        <v>NA</v>
      </c>
      <c r="BJ77" s="103" t="str">
        <f aca="true">IF($J77="","",IF(ISNUMBER(OFFSET('Data transformed'!$A$4,MATCH($A77,'Data transformed'!$A$5:$A$185,0),MATCH(BJ$4,'Data transformed'!$4:$4,0)-1)), MIN(MAX(OFFSET('Data transformed'!$A$4,MATCH($A77,'Data transformed'!$A$5:$A$185,0),MATCH(BJ$4,'Data transformed'!$4:$4,0)-1),$M77),$N77),"NA"))</f>
        <v>NA</v>
      </c>
      <c r="BK77" s="103" t="str">
        <f aca="true">IF($J77="","",IF(ISNUMBER(OFFSET('Data transformed'!$A$4,MATCH($A77,'Data transformed'!$A$5:$A$185,0),MATCH(BK$4,'Data transformed'!$4:$4,0)-1)), MIN(MAX(OFFSET('Data transformed'!$A$4,MATCH($A77,'Data transformed'!$A$5:$A$185,0),MATCH(BK$4,'Data transformed'!$4:$4,0)-1),$M77),$N77),"NA"))</f>
        <v>NA</v>
      </c>
      <c r="BL77" s="103" t="str">
        <f aca="true">IF($J77="","",IF(ISNUMBER(OFFSET('Data transformed'!$A$4,MATCH($A77,'Data transformed'!$A$5:$A$185,0),MATCH(BL$4,'Data transformed'!$4:$4,0)-1)), MIN(MAX(OFFSET('Data transformed'!$A$4,MATCH($A77,'Data transformed'!$A$5:$A$185,0),MATCH(BL$4,'Data transformed'!$4:$4,0)-1),$M77),$N77),"NA"))</f>
        <v>NA</v>
      </c>
      <c r="BM77" s="103" t="str">
        <f aca="true">IF($J77="","",IF(ISNUMBER(OFFSET('Data transformed'!$A$4,MATCH($A77,'Data transformed'!$A$5:$A$185,0),MATCH(BM$4,'Data transformed'!$4:$4,0)-1)), MIN(MAX(OFFSET('Data transformed'!$A$4,MATCH($A77,'Data transformed'!$A$5:$A$185,0),MATCH(BM$4,'Data transformed'!$4:$4,0)-1),$M77),$N77),"NA"))</f>
        <v>NA</v>
      </c>
      <c r="BN77" s="103" t="str">
        <f aca="true">IF($J77="","",IF(ISNUMBER(OFFSET('Data transformed'!$A$4,MATCH($A77,'Data transformed'!$A$5:$A$185,0),MATCH(BN$4,'Data transformed'!$4:$4,0)-1)), MIN(MAX(OFFSET('Data transformed'!$A$4,MATCH($A77,'Data transformed'!$A$5:$A$185,0),MATCH(BN$4,'Data transformed'!$4:$4,0)-1),$M77),$N77),"NA"))</f>
        <v>NA</v>
      </c>
      <c r="BO77" s="103" t="str">
        <f aca="true">IF($J77="","",IF(ISNUMBER(OFFSET('Data transformed'!$A$4,MATCH($A77,'Data transformed'!$A$5:$A$185,0),MATCH(BO$4,'Data transformed'!$4:$4,0)-1)), MIN(MAX(OFFSET('Data transformed'!$A$4,MATCH($A77,'Data transformed'!$A$5:$A$185,0),MATCH(BO$4,'Data transformed'!$4:$4,0)-1),$M77),$N77),"NA"))</f>
        <v>NA</v>
      </c>
      <c r="BP77" s="103" t="str">
        <f aca="true">IF($J77="","",IF(ISNUMBER(OFFSET('Data transformed'!$A$4,MATCH($A77,'Data transformed'!$A$5:$A$185,0),MATCH(BP$4,'Data transformed'!$4:$4,0)-1)), MIN(MAX(OFFSET('Data transformed'!$A$4,MATCH($A77,'Data transformed'!$A$5:$A$185,0),MATCH(BP$4,'Data transformed'!$4:$4,0)-1),$M77),$N77),"NA"))</f>
        <v>NA</v>
      </c>
      <c r="BQ77" s="103" t="str">
        <f aca="true">IF($J77="","",IF(ISNUMBER(OFFSET('Data transformed'!$A$4,MATCH($A77,'Data transformed'!$A$5:$A$185,0),MATCH(BQ$4,'Data transformed'!$4:$4,0)-1)), MIN(MAX(OFFSET('Data transformed'!$A$4,MATCH($A77,'Data transformed'!$A$5:$A$185,0),MATCH(BQ$4,'Data transformed'!$4:$4,0)-1),$M77),$N77),"NA"))</f>
        <v>NA</v>
      </c>
      <c r="BR77" s="103" t="str">
        <f aca="true">IF($J77="","",IF(ISNUMBER(OFFSET('Data transformed'!$A$4,MATCH($A77,'Data transformed'!$A$5:$A$185,0),MATCH(BR$4,'Data transformed'!$4:$4,0)-1)), MIN(MAX(OFFSET('Data transformed'!$A$4,MATCH($A77,'Data transformed'!$A$5:$A$185,0),MATCH(BR$4,'Data transformed'!$4:$4,0)-1),$M77),$N77),"NA"))</f>
        <v>NA</v>
      </c>
      <c r="BS77" s="103" t="str">
        <f aca="true">IF($J77="","",IF(ISNUMBER(OFFSET('Data transformed'!$A$4,MATCH($A77,'Data transformed'!$A$5:$A$185,0),MATCH(BS$4,'Data transformed'!$4:$4,0)-1)), MIN(MAX(OFFSET('Data transformed'!$A$4,MATCH($A77,'Data transformed'!$A$5:$A$185,0),MATCH(BS$4,'Data transformed'!$4:$4,0)-1),$M77),$N77),"NA"))</f>
        <v>NA</v>
      </c>
      <c r="BT77" s="103" t="str">
        <f aca="true">IF($J77="","",IF(ISNUMBER(OFFSET('Data transformed'!$A$4,MATCH($A77,'Data transformed'!$A$5:$A$185,0),MATCH(BT$4,'Data transformed'!$4:$4,0)-1)), MIN(MAX(OFFSET('Data transformed'!$A$4,MATCH($A77,'Data transformed'!$A$5:$A$185,0),MATCH(BT$4,'Data transformed'!$4:$4,0)-1),$M77),$N77),"NA"))</f>
        <v>NA</v>
      </c>
      <c r="BU77" s="103" t="str">
        <f aca="true">IF($J77="","",IF(ISNUMBER(OFFSET('Data transformed'!$A$4,MATCH($A77,'Data transformed'!$A$5:$A$185,0),MATCH(BU$4,'Data transformed'!$4:$4,0)-1)), MIN(MAX(OFFSET('Data transformed'!$A$4,MATCH($A77,'Data transformed'!$A$5:$A$185,0),MATCH(BU$4,'Data transformed'!$4:$4,0)-1),$M77),$N77),"NA"))</f>
        <v>NA</v>
      </c>
      <c r="BV77" s="103" t="str">
        <f aca="true">IF($J77="","",IF(ISNUMBER(OFFSET('Data transformed'!$A$4,MATCH($A77,'Data transformed'!$A$5:$A$185,0),MATCH(BV$4,'Data transformed'!$4:$4,0)-1)), MIN(MAX(OFFSET('Data transformed'!$A$4,MATCH($A77,'Data transformed'!$A$5:$A$185,0),MATCH(BV$4,'Data transformed'!$4:$4,0)-1),$M77),$N77),"NA"))</f>
        <v>NA</v>
      </c>
      <c r="BW77" s="103" t="str">
        <f aca="true">IF($J77="","",IF(ISNUMBER(OFFSET('Data transformed'!$A$4,MATCH($A77,'Data transformed'!$A$5:$A$185,0),MATCH(BW$4,'Data transformed'!$4:$4,0)-1)), MIN(MAX(OFFSET('Data transformed'!$A$4,MATCH($A77,'Data transformed'!$A$5:$A$185,0),MATCH(BW$4,'Data transformed'!$4:$4,0)-1),$M77),$N77),"NA"))</f>
        <v>NA</v>
      </c>
      <c r="BX77" s="103" t="str">
        <f aca="true">IF($J77="","",IF(ISNUMBER(OFFSET('Data transformed'!$A$4,MATCH($A77,'Data transformed'!$A$5:$A$185,0),MATCH(BX$4,'Data transformed'!$4:$4,0)-1)), MIN(MAX(OFFSET('Data transformed'!$A$4,MATCH($A77,'Data transformed'!$A$5:$A$185,0),MATCH(BX$4,'Data transformed'!$4:$4,0)-1),$M77),$N77),"NA"))</f>
        <v>NA</v>
      </c>
      <c r="BY77" s="103" t="str">
        <f aca="true">IF($J77="","",IF(ISNUMBER(OFFSET('Data transformed'!$A$4,MATCH($A77,'Data transformed'!$A$5:$A$185,0),MATCH(BY$4,'Data transformed'!$4:$4,0)-1)), MIN(MAX(OFFSET('Data transformed'!$A$4,MATCH($A77,'Data transformed'!$A$5:$A$185,0),MATCH(BY$4,'Data transformed'!$4:$4,0)-1),$M77),$N77),"NA"))</f>
        <v>NA</v>
      </c>
      <c r="BZ77" s="103" t="str">
        <f aca="true">IF($J77="","",IF(ISNUMBER(OFFSET('Data transformed'!$A$4,MATCH($A77,'Data transformed'!$A$5:$A$185,0),MATCH(BZ$4,'Data transformed'!$4:$4,0)-1)), MIN(MAX(OFFSET('Data transformed'!$A$4,MATCH($A77,'Data transformed'!$A$5:$A$185,0),MATCH(BZ$4,'Data transformed'!$4:$4,0)-1),$M77),$N77),"NA"))</f>
        <v>NA</v>
      </c>
      <c r="CA77" s="103" t="str">
        <f aca="true">IF($J77="","",IF(ISNUMBER(OFFSET('Data transformed'!$A$4,MATCH($A77,'Data transformed'!$A$5:$A$185,0),MATCH(CA$4,'Data transformed'!$4:$4,0)-1)), MIN(MAX(OFFSET('Data transformed'!$A$4,MATCH($A77,'Data transformed'!$A$5:$A$185,0),MATCH(CA$4,'Data transformed'!$4:$4,0)-1),$M77),$N77),"NA"))</f>
        <v>NA</v>
      </c>
      <c r="CB77" s="103" t="str">
        <f aca="true">IF($J77="","",IF(ISNUMBER(OFFSET('Data transformed'!$A$4,MATCH($A77,'Data transformed'!$A$5:$A$185,0),MATCH(CB$4,'Data transformed'!$4:$4,0)-1)), MIN(MAX(OFFSET('Data transformed'!$A$4,MATCH($A77,'Data transformed'!$A$5:$A$185,0),MATCH(CB$4,'Data transformed'!$4:$4,0)-1),$M77),$N77),"NA"))</f>
        <v>NA</v>
      </c>
      <c r="CC77" s="103" t="str">
        <f aca="true">IF($J77="","",IF(ISNUMBER(OFFSET('Data transformed'!$A$4,MATCH($A77,'Data transformed'!$A$5:$A$185,0),MATCH(CC$4,'Data transformed'!$4:$4,0)-1)), MIN(MAX(OFFSET('Data transformed'!$A$4,MATCH($A77,'Data transformed'!$A$5:$A$185,0),MATCH(CC$4,'Data transformed'!$4:$4,0)-1),$M77),$N77),"NA"))</f>
        <v>NA</v>
      </c>
      <c r="CD77" s="103" t="str">
        <f aca="true">IF($J77="","",IF(ISNUMBER(OFFSET('Data transformed'!$A$4,MATCH($A77,'Data transformed'!$A$5:$A$185,0),MATCH(CD$4,'Data transformed'!$4:$4,0)-1)), MIN(MAX(OFFSET('Data transformed'!$A$4,MATCH($A77,'Data transformed'!$A$5:$A$185,0),MATCH(CD$4,'Data transformed'!$4:$4,0)-1),$M77),$N77),"NA"))</f>
        <v>NA</v>
      </c>
      <c r="CE77" s="103" t="str">
        <f aca="true">IF($J77="","",IF(ISNUMBER(OFFSET('Data transformed'!$A$4,MATCH($A77,'Data transformed'!$A$5:$A$185,0),MATCH(CE$4,'Data transformed'!$4:$4,0)-1)), MIN(MAX(OFFSET('Data transformed'!$A$4,MATCH($A77,'Data transformed'!$A$5:$A$185,0),MATCH(CE$4,'Data transformed'!$4:$4,0)-1),$M77),$N77),"NA"))</f>
        <v>NA</v>
      </c>
      <c r="CF77" s="103" t="str">
        <f aca="true">IF($J77="","",IF(ISNUMBER(OFFSET('Data transformed'!$A$4,MATCH($A77,'Data transformed'!$A$5:$A$185,0),MATCH(CF$4,'Data transformed'!$4:$4,0)-1)), MIN(MAX(OFFSET('Data transformed'!$A$4,MATCH($A77,'Data transformed'!$A$5:$A$185,0),MATCH(CF$4,'Data transformed'!$4:$4,0)-1),$M77),$N77),"NA"))</f>
        <v>NA</v>
      </c>
      <c r="CG77" s="103" t="str">
        <f aca="true">IF($J77="","",IF(ISNUMBER(OFFSET('Data transformed'!$A$4,MATCH($A77,'Data transformed'!$A$5:$A$185,0),MATCH(CG$4,'Data transformed'!$4:$4,0)-1)), MIN(MAX(OFFSET('Data transformed'!$A$4,MATCH($A77,'Data transformed'!$A$5:$A$185,0),MATCH(CG$4,'Data transformed'!$4:$4,0)-1),$M77),$N77),"NA"))</f>
        <v>NA</v>
      </c>
      <c r="CH77" s="103" t="str">
        <f aca="true">IF($J77="","",IF(ISNUMBER(OFFSET('Data transformed'!$A$4,MATCH($A77,'Data transformed'!$A$5:$A$185,0),MATCH(CH$4,'Data transformed'!$4:$4,0)-1)), MIN(MAX(OFFSET('Data transformed'!$A$4,MATCH($A77,'Data transformed'!$A$5:$A$185,0),MATCH(CH$4,'Data transformed'!$4:$4,0)-1),$M77),$N77),"NA"))</f>
        <v>NA</v>
      </c>
      <c r="CI77" s="103" t="str">
        <f aca="true">IF($J77="","",IF(ISNUMBER(OFFSET('Data transformed'!$A$4,MATCH($A77,'Data transformed'!$A$5:$A$185,0),MATCH(CI$4,'Data transformed'!$4:$4,0)-1)), MIN(MAX(OFFSET('Data transformed'!$A$4,MATCH($A77,'Data transformed'!$A$5:$A$185,0),MATCH(CI$4,'Data transformed'!$4:$4,0)-1),$M77),$N77),"NA"))</f>
        <v>NA</v>
      </c>
      <c r="CJ77" s="103" t="str">
        <f aca="true">IF($J77="","",IF(ISNUMBER(OFFSET('Data transformed'!$A$4,MATCH($A77,'Data transformed'!$A$5:$A$185,0),MATCH(CJ$4,'Data transformed'!$4:$4,0)-1)), MIN(MAX(OFFSET('Data transformed'!$A$4,MATCH($A77,'Data transformed'!$A$5:$A$185,0),MATCH(CJ$4,'Data transformed'!$4:$4,0)-1),$M77),$N77),"NA"))</f>
        <v>NA</v>
      </c>
      <c r="CK77" s="103" t="str">
        <f aca="true">IF($J77="","",IF(ISNUMBER(OFFSET('Data transformed'!$A$4,MATCH($A77,'Data transformed'!$A$5:$A$185,0),MATCH(CK$4,'Data transformed'!$4:$4,0)-1)), MIN(MAX(OFFSET('Data transformed'!$A$4,MATCH($A77,'Data transformed'!$A$5:$A$185,0),MATCH(CK$4,'Data transformed'!$4:$4,0)-1),$M77),$N77),"NA"))</f>
        <v>NA</v>
      </c>
      <c r="CL77" s="103" t="str">
        <f aca="true">IF($J77="","",IF(ISNUMBER(OFFSET('Data transformed'!$A$4,MATCH($A77,'Data transformed'!$A$5:$A$185,0),MATCH(CL$4,'Data transformed'!$4:$4,0)-1)), MIN(MAX(OFFSET('Data transformed'!$A$4,MATCH($A77,'Data transformed'!$A$5:$A$185,0),MATCH(CL$4,'Data transformed'!$4:$4,0)-1),$M77),$N77),"NA"))</f>
        <v>NA</v>
      </c>
      <c r="CM77" s="103" t="str">
        <f aca="true">IF($J77="","",IF(ISNUMBER(OFFSET('Data transformed'!$A$4,MATCH($A77,'Data transformed'!$A$5:$A$185,0),MATCH(CM$4,'Data transformed'!$4:$4,0)-1)), MIN(MAX(OFFSET('Data transformed'!$A$4,MATCH($A77,'Data transformed'!$A$5:$A$185,0),MATCH(CM$4,'Data transformed'!$4:$4,0)-1),$M77),$N77),"NA"))</f>
        <v>NA</v>
      </c>
      <c r="CN77" s="103" t="str">
        <f aca="true">IF($J77="","",IF(ISNUMBER(OFFSET('Data transformed'!$A$4,MATCH($A77,'Data transformed'!$A$5:$A$185,0),MATCH(CN$4,'Data transformed'!$4:$4,0)-1)), MIN(MAX(OFFSET('Data transformed'!$A$4,MATCH($A77,'Data transformed'!$A$5:$A$185,0),MATCH(CN$4,'Data transformed'!$4:$4,0)-1),$M77),$N77),"NA"))</f>
        <v>NA</v>
      </c>
      <c r="CO77" s="103" t="str">
        <f aca="true">IF($J77="","",IF(ISNUMBER(OFFSET('Data transformed'!$A$4,MATCH($A77,'Data transformed'!$A$5:$A$185,0),MATCH(CO$4,'Data transformed'!$4:$4,0)-1)), MIN(MAX(OFFSET('Data transformed'!$A$4,MATCH($A77,'Data transformed'!$A$5:$A$185,0),MATCH(CO$4,'Data transformed'!$4:$4,0)-1),$M77),$N77),"NA"))</f>
        <v>NA</v>
      </c>
      <c r="CP77" s="103" t="str">
        <f aca="true">IF($J77="","",IF(ISNUMBER(OFFSET('Data transformed'!$A$4,MATCH($A77,'Data transformed'!$A$5:$A$185,0),MATCH(CP$4,'Data transformed'!$4:$4,0)-1)), MIN(MAX(OFFSET('Data transformed'!$A$4,MATCH($A77,'Data transformed'!$A$5:$A$185,0),MATCH(CP$4,'Data transformed'!$4:$4,0)-1),$M77),$N77),"NA"))</f>
        <v>NA</v>
      </c>
      <c r="CQ77" s="103" t="str">
        <f aca="true">IF($J77="","",IF(ISNUMBER(OFFSET('Data transformed'!$A$4,MATCH($A77,'Data transformed'!$A$5:$A$185,0),MATCH(CQ$4,'Data transformed'!$4:$4,0)-1)), MIN(MAX(OFFSET('Data transformed'!$A$4,MATCH($A77,'Data transformed'!$A$5:$A$185,0),MATCH(CQ$4,'Data transformed'!$4:$4,0)-1),$M77),$N77),"NA"))</f>
        <v>NA</v>
      </c>
      <c r="CR77" s="103" t="str">
        <f aca="true">IF($J77="","",IF(ISNUMBER(OFFSET('Data transformed'!$A$4,MATCH($A77,'Data transformed'!$A$5:$A$185,0),MATCH(CR$4,'Data transformed'!$4:$4,0)-1)), MIN(MAX(OFFSET('Data transformed'!$A$4,MATCH($A77,'Data transformed'!$A$5:$A$185,0),MATCH(CR$4,'Data transformed'!$4:$4,0)-1),$M77),$N77),"NA"))</f>
        <v>NA</v>
      </c>
      <c r="CS77" s="103" t="str">
        <f aca="true">IF($J77="","",IF(ISNUMBER(OFFSET('Data transformed'!$A$4,MATCH($A77,'Data transformed'!$A$5:$A$185,0),MATCH(CS$4,'Data transformed'!$4:$4,0)-1)), MIN(MAX(OFFSET('Data transformed'!$A$4,MATCH($A77,'Data transformed'!$A$5:$A$185,0),MATCH(CS$4,'Data transformed'!$4:$4,0)-1),$M77),$N77),"NA"))</f>
        <v>NA</v>
      </c>
      <c r="CT77" s="103" t="str">
        <f aca="true">IF($J77="","",IF(ISNUMBER(OFFSET('Data transformed'!$A$4,MATCH($A77,'Data transformed'!$A$5:$A$185,0),MATCH(CT$4,'Data transformed'!$4:$4,0)-1)), MIN(MAX(OFFSET('Data transformed'!$A$4,MATCH($A77,'Data transformed'!$A$5:$A$185,0),MATCH(CT$4,'Data transformed'!$4:$4,0)-1),$M77),$N77),"NA"))</f>
        <v>NA</v>
      </c>
      <c r="CU77" s="103" t="str">
        <f aca="true">IF($J77="","",IF(ISNUMBER(OFFSET('Data transformed'!$A$4,MATCH($A77,'Data transformed'!$A$5:$A$185,0),MATCH(CU$4,'Data transformed'!$4:$4,0)-1)), MIN(MAX(OFFSET('Data transformed'!$A$4,MATCH($A77,'Data transformed'!$A$5:$A$185,0),MATCH(CU$4,'Data transformed'!$4:$4,0)-1),$M77),$N77),"NA"))</f>
        <v>NA</v>
      </c>
    </row>
    <row r="78" s="103" customFormat="true" ht="15.5" hidden="false" customHeight="false" outlineLevel="0" collapsed="false">
      <c r="A78" s="107" t="n">
        <v>3111</v>
      </c>
      <c r="B78" s="107" t="n">
        <v>4</v>
      </c>
      <c r="C78" s="103" t="str">
        <f aca="true">IF(ISBLANK(OFFSET('Raw Data'!$A$3,MATCH($A78,'Raw Data'!$B$4:$B$185,0),MATCH(C$4,'Raw Data'!$3:$3,0)-1)),"",OFFSET('Raw Data'!$A$3,MATCH($A78,'Raw Data'!$B$4:$B$185,0),MATCH(C$4,'Raw Data'!$3:$3,0)-1))</f>
        <v/>
      </c>
      <c r="D78" s="103" t="str">
        <f aca="true">IF(ISBLANK(OFFSET('Raw Data'!$A$3,MATCH($A78,'Raw Data'!$B$4:$B$185,0),MATCH(D$4,'Raw Data'!$3:$3,0)-1)),"",OFFSET('Raw Data'!$A$3,MATCH($A78,'Raw Data'!$B$4:$B$185,0),MATCH(D$4,'Raw Data'!$3:$3,0)-1))</f>
        <v>Quality of education system</v>
      </c>
      <c r="E78" s="103" t="str">
        <f aca="true">IF(ISBLANK(OFFSET('Raw Data'!$A$3,MATCH($A78,'Raw Data'!$B$4:$B$185,0),MATCH(E$4,'Raw Data'!$3:$3,0)-1)),"",OFFSET('Raw Data'!$A$3,MATCH($A78,'Raw Data'!$B$4:$B$185,0),MATCH(E$4,'Raw Data'!$3:$3,0)-1))</f>
        <v/>
      </c>
      <c r="J78" s="103" t="n">
        <f aca="true" t="array" ref="J78:J78">IFERROR(_xlfn.QUARTILE.INC(IF(ISNUMBER(OFFSET('Data transformed'!$N$4,MATCH('outliers treatment'!$A78,'Data transformed'!$A$5:$A$185),1,1,COUNTA('Data transformed'!$O$4:$CX$4))),OFFSET('Data transformed'!$N$4,MATCH('outliers treatment'!$A78,'Data transformed'!$A$5:$A$185),1,1,COUNTA('Data transformed'!$O$4:$CX$4))),1),"")</f>
        <v>3.225</v>
      </c>
      <c r="K78" s="103" t="n">
        <f aca="true" t="array" ref="K78:K78">IFERROR(_xlfn.QUARTILE.INC(IF(ISNUMBER(OFFSET('Data transformed'!$N$4,MATCH('outliers treatment'!$A78,'Data transformed'!$A$5:$A$185),1,1,COUNTA('Data transformed'!$O$4:$CX$4))),OFFSET('Data transformed'!$N$4,MATCH('outliers treatment'!$A78,'Data transformed'!$A$5:$A$185),1,1,COUNTA('Data transformed'!$O$4:$CX$4))),3),"")</f>
        <v>4.595</v>
      </c>
      <c r="L78" s="103" t="n">
        <f aca="false">IFERROR(K78-J78,"")</f>
        <v>1.37</v>
      </c>
      <c r="M78" s="103" t="n">
        <v>1</v>
      </c>
      <c r="N78" s="103" t="n">
        <v>7</v>
      </c>
      <c r="P78" s="105" t="n">
        <f aca="false" t="array" ref="P78:P78">IFERROR(SKEW(IF(ISNUMBER(T78:CU78),T78:CU78,"")),"")</f>
        <v>0.218430881200725</v>
      </c>
      <c r="Q78" s="103" t="n">
        <f aca="true">IF(ISBLANK(OFFSET('Data above threshold'!$A$4,MATCH('Data above threshold'!$A77,'Data above threshold'!$A$5:$A$185,0),MATCH('Data above threshold'!N$4,'Data above threshold'!$4:$4,0)-1)),1,OFFSET('Data above threshold'!$A$4,MATCH('Data above threshold'!$A77,'Data above threshold'!$A$5:$A$185,0),MATCH('Data above threshold'!N$4,'Data above threshold'!$4:$4,0)-1))</f>
        <v>0</v>
      </c>
      <c r="R78" s="103" t="n">
        <f aca="false">IF($J78="","",COUNTIF(T78:CU78,M78)+ COUNTIF(T78:CQ78,N78))</f>
        <v>0</v>
      </c>
      <c r="S78" s="106" t="n">
        <f aca="false" t="array" ref="S78:S78">IF(B78&lt;4,"",1-IFERROR(SUM(ISNUMBER(T78:CU78)*(1-$T$3:$CU$3))/COUNTIF($T$3:$CU$3,0),0))</f>
        <v>0.075</v>
      </c>
      <c r="T78" s="103" t="n">
        <f aca="true">IF($J78="","",IF(ISNUMBER(OFFSET('Data transformed'!$A$4,MATCH($A78,'Data transformed'!$A$5:$A$185,0),MATCH(T$4,'Data transformed'!$4:$4,0)-1)), MIN(MAX(OFFSET('Data transformed'!$A$4,MATCH($A78,'Data transformed'!$A$5:$A$185,0),MATCH(T$4,'Data transformed'!$4:$4,0)-1),$M78),$N78),"NA"))</f>
        <v>3.07</v>
      </c>
      <c r="U78" s="103" t="n">
        <f aca="true">IF($J78="","",IF(ISNUMBER(OFFSET('Data transformed'!$A$4,MATCH($A78,'Data transformed'!$A$5:$A$185,0),MATCH(U$4,'Data transformed'!$4:$4,0)-1)), MIN(MAX(OFFSET('Data transformed'!$A$4,MATCH($A78,'Data transformed'!$A$5:$A$185,0),MATCH(U$4,'Data transformed'!$4:$4,0)-1),$M78),$N78),"NA"))</f>
        <v>5.11</v>
      </c>
      <c r="V78" s="103" t="n">
        <f aca="true">IF($J78="","",IF(ISNUMBER(OFFSET('Data transformed'!$A$4,MATCH($A78,'Data transformed'!$A$5:$A$185,0),MATCH(V$4,'Data transformed'!$4:$4,0)-1)), MIN(MAX(OFFSET('Data transformed'!$A$4,MATCH($A78,'Data transformed'!$A$5:$A$185,0),MATCH(V$4,'Data transformed'!$4:$4,0)-1),$M78),$N78),"NA"))</f>
        <v>4.32</v>
      </c>
      <c r="W78" s="103" t="n">
        <f aca="true">IF($J78="","",IF(ISNUMBER(OFFSET('Data transformed'!$A$4,MATCH($A78,'Data transformed'!$A$5:$A$185,0),MATCH(W$4,'Data transformed'!$4:$4,0)-1)), MIN(MAX(OFFSET('Data transformed'!$A$4,MATCH($A78,'Data transformed'!$A$5:$A$185,0),MATCH(W$4,'Data transformed'!$4:$4,0)-1),$M78),$N78),"NA"))</f>
        <v>5.47</v>
      </c>
      <c r="X78" s="103" t="n">
        <f aca="true">IF($J78="","",IF(ISNUMBER(OFFSET('Data transformed'!$A$4,MATCH($A78,'Data transformed'!$A$5:$A$185,0),MATCH(X$4,'Data transformed'!$4:$4,0)-1)), MIN(MAX(OFFSET('Data transformed'!$A$4,MATCH($A78,'Data transformed'!$A$5:$A$185,0),MATCH(X$4,'Data transformed'!$4:$4,0)-1),$M78),$N78),"NA"))</f>
        <v>3.36</v>
      </c>
      <c r="Y78" s="103" t="n">
        <f aca="true">IF($J78="","",IF(ISNUMBER(OFFSET('Data transformed'!$A$4,MATCH($A78,'Data transformed'!$A$5:$A$185,0),MATCH(Y$4,'Data transformed'!$4:$4,0)-1)), MIN(MAX(OFFSET('Data transformed'!$A$4,MATCH($A78,'Data transformed'!$A$5:$A$185,0),MATCH(Y$4,'Data transformed'!$4:$4,0)-1),$M78),$N78),"NA"))</f>
        <v>4.05</v>
      </c>
      <c r="Z78" s="103" t="n">
        <f aca="true">IF($J78="","",IF(ISNUMBER(OFFSET('Data transformed'!$A$4,MATCH($A78,'Data transformed'!$A$5:$A$185,0),MATCH(Z$4,'Data transformed'!$4:$4,0)-1)), MIN(MAX(OFFSET('Data transformed'!$A$4,MATCH($A78,'Data transformed'!$A$5:$A$185,0),MATCH(Z$4,'Data transformed'!$4:$4,0)-1),$M78),$N78),"NA"))</f>
        <v>2.44</v>
      </c>
      <c r="AA78" s="103" t="n">
        <f aca="true">IF($J78="","",IF(ISNUMBER(OFFSET('Data transformed'!$A$4,MATCH($A78,'Data transformed'!$A$5:$A$185,0),MATCH(AA$4,'Data transformed'!$4:$4,0)-1)), MIN(MAX(OFFSET('Data transformed'!$A$4,MATCH($A78,'Data transformed'!$A$5:$A$185,0),MATCH(AA$4,'Data transformed'!$4:$4,0)-1),$M78),$N78),"NA"))</f>
        <v>5.1</v>
      </c>
      <c r="AB78" s="103" t="n">
        <f aca="true">IF($J78="","",IF(ISNUMBER(OFFSET('Data transformed'!$A$4,MATCH($A78,'Data transformed'!$A$5:$A$185,0),MATCH(AB$4,'Data transformed'!$4:$4,0)-1)), MIN(MAX(OFFSET('Data transformed'!$A$4,MATCH($A78,'Data transformed'!$A$5:$A$185,0),MATCH(AB$4,'Data transformed'!$4:$4,0)-1),$M78),$N78),"NA"))</f>
        <v>6.13</v>
      </c>
      <c r="AC78" s="103" t="n">
        <f aca="true">IF($J78="","",IF(ISNUMBER(OFFSET('Data transformed'!$A$4,MATCH($A78,'Data transformed'!$A$5:$A$185,0),MATCH(AC$4,'Data transformed'!$4:$4,0)-1)), MIN(MAX(OFFSET('Data transformed'!$A$4,MATCH($A78,'Data transformed'!$A$5:$A$185,0),MATCH(AC$4,'Data transformed'!$4:$4,0)-1),$M78),$N78),"NA"))</f>
        <v>3.38</v>
      </c>
      <c r="AD78" s="103" t="n">
        <f aca="true">IF($J78="","",IF(ISNUMBER(OFFSET('Data transformed'!$A$4,MATCH($A78,'Data transformed'!$A$5:$A$185,0),MATCH(AD$4,'Data transformed'!$4:$4,0)-1)), MIN(MAX(OFFSET('Data transformed'!$A$4,MATCH($A78,'Data transformed'!$A$5:$A$185,0),MATCH(AD$4,'Data transformed'!$4:$4,0)-1),$M78),$N78),"NA"))</f>
        <v>3.92</v>
      </c>
      <c r="AE78" s="103" t="str">
        <f aca="true">IF($J78="","",IF(ISNUMBER(OFFSET('Data transformed'!$A$4,MATCH($A78,'Data transformed'!$A$5:$A$185,0),MATCH(AE$4,'Data transformed'!$4:$4,0)-1)), MIN(MAX(OFFSET('Data transformed'!$A$4,MATCH($A78,'Data transformed'!$A$5:$A$185,0),MATCH(AE$4,'Data transformed'!$4:$4,0)-1),$M78),$N78),"NA"))</f>
        <v>NA</v>
      </c>
      <c r="AF78" s="103" t="n">
        <f aca="true">IF($J78="","",IF(ISNUMBER(OFFSET('Data transformed'!$A$4,MATCH($A78,'Data transformed'!$A$5:$A$185,0),MATCH(AF$4,'Data transformed'!$4:$4,0)-1)), MIN(MAX(OFFSET('Data transformed'!$A$4,MATCH($A78,'Data transformed'!$A$5:$A$185,0),MATCH(AF$4,'Data transformed'!$4:$4,0)-1),$M78),$N78),"NA"))</f>
        <v>3.14</v>
      </c>
      <c r="AG78" s="103" t="n">
        <f aca="true">IF($J78="","",IF(ISNUMBER(OFFSET('Data transformed'!$A$4,MATCH($A78,'Data transformed'!$A$5:$A$185,0),MATCH(AG$4,'Data transformed'!$4:$4,0)-1)), MIN(MAX(OFFSET('Data transformed'!$A$4,MATCH($A78,'Data transformed'!$A$5:$A$185,0),MATCH(AG$4,'Data transformed'!$4:$4,0)-1),$M78),$N78),"NA"))</f>
        <v>3.96</v>
      </c>
      <c r="AH78" s="103" t="n">
        <f aca="true">IF($J78="","",IF(ISNUMBER(OFFSET('Data transformed'!$A$4,MATCH($A78,'Data transformed'!$A$5:$A$185,0),MATCH(AH$4,'Data transformed'!$4:$4,0)-1)), MIN(MAX(OFFSET('Data transformed'!$A$4,MATCH($A78,'Data transformed'!$A$5:$A$185,0),MATCH(AH$4,'Data transformed'!$4:$4,0)-1),$M78),$N78),"NA"))</f>
        <v>4.54</v>
      </c>
      <c r="AI78" s="103" t="n">
        <f aca="true">IF($J78="","",IF(ISNUMBER(OFFSET('Data transformed'!$A$4,MATCH($A78,'Data transformed'!$A$5:$A$185,0),MATCH(AI$4,'Data transformed'!$4:$4,0)-1)), MIN(MAX(OFFSET('Data transformed'!$A$4,MATCH($A78,'Data transformed'!$A$5:$A$185,0),MATCH(AI$4,'Data transformed'!$4:$4,0)-1),$M78),$N78),"NA"))</f>
        <v>4.86</v>
      </c>
      <c r="AJ78" s="103" t="n">
        <f aca="true">IF($J78="","",IF(ISNUMBER(OFFSET('Data transformed'!$A$4,MATCH($A78,'Data transformed'!$A$5:$A$185,0),MATCH(AJ$4,'Data transformed'!$4:$4,0)-1)), MIN(MAX(OFFSET('Data transformed'!$A$4,MATCH($A78,'Data transformed'!$A$5:$A$185,0),MATCH(AJ$4,'Data transformed'!$4:$4,0)-1),$M78),$N78),"NA"))</f>
        <v>5.36</v>
      </c>
      <c r="AK78" s="103" t="n">
        <f aca="true">IF($J78="","",IF(ISNUMBER(OFFSET('Data transformed'!$A$4,MATCH($A78,'Data transformed'!$A$5:$A$185,0),MATCH(AK$4,'Data transformed'!$4:$4,0)-1)), MIN(MAX(OFFSET('Data transformed'!$A$4,MATCH($A78,'Data transformed'!$A$5:$A$185,0),MATCH(AK$4,'Data transformed'!$4:$4,0)-1),$M78),$N78),"NA"))</f>
        <v>4.89</v>
      </c>
      <c r="AL78" s="103" t="n">
        <f aca="true">IF($J78="","",IF(ISNUMBER(OFFSET('Data transformed'!$A$4,MATCH($A78,'Data transformed'!$A$5:$A$185,0),MATCH(AL$4,'Data transformed'!$4:$4,0)-1)), MIN(MAX(OFFSET('Data transformed'!$A$4,MATCH($A78,'Data transformed'!$A$5:$A$185,0),MATCH(AL$4,'Data transformed'!$4:$4,0)-1),$M78),$N78),"NA"))</f>
        <v>2.65</v>
      </c>
      <c r="AM78" s="103" t="n">
        <f aca="true">IF($J78="","",IF(ISNUMBER(OFFSET('Data transformed'!$A$4,MATCH($A78,'Data transformed'!$A$5:$A$185,0),MATCH(AM$4,'Data transformed'!$4:$4,0)-1)), MIN(MAX(OFFSET('Data transformed'!$A$4,MATCH($A78,'Data transformed'!$A$5:$A$185,0),MATCH(AM$4,'Data transformed'!$4:$4,0)-1),$M78),$N78),"NA"))</f>
        <v>3.32</v>
      </c>
      <c r="AN78" s="103" t="n">
        <f aca="true">IF($J78="","",IF(ISNUMBER(OFFSET('Data transformed'!$A$4,MATCH($A78,'Data transformed'!$A$5:$A$185,0),MATCH(AN$4,'Data transformed'!$4:$4,0)-1)), MIN(MAX(OFFSET('Data transformed'!$A$4,MATCH($A78,'Data transformed'!$A$5:$A$185,0),MATCH(AN$4,'Data transformed'!$4:$4,0)-1),$M78),$N78),"NA"))</f>
        <v>3.65</v>
      </c>
      <c r="AO78" s="103" t="n">
        <f aca="true">IF($J78="","",IF(ISNUMBER(OFFSET('Data transformed'!$A$4,MATCH($A78,'Data transformed'!$A$5:$A$185,0),MATCH(AO$4,'Data transformed'!$4:$4,0)-1)), MIN(MAX(OFFSET('Data transformed'!$A$4,MATCH($A78,'Data transformed'!$A$5:$A$185,0),MATCH(AO$4,'Data transformed'!$4:$4,0)-1),$M78),$N78),"NA"))</f>
        <v>3.44</v>
      </c>
      <c r="AP78" s="103" t="n">
        <f aca="true">IF($J78="","",IF(ISNUMBER(OFFSET('Data transformed'!$A$4,MATCH($A78,'Data transformed'!$A$5:$A$185,0),MATCH(AP$4,'Data transformed'!$4:$4,0)-1)), MIN(MAX(OFFSET('Data transformed'!$A$4,MATCH($A78,'Data transformed'!$A$5:$A$185,0),MATCH(AP$4,'Data transformed'!$4:$4,0)-1),$M78),$N78),"NA"))</f>
        <v>5.71</v>
      </c>
      <c r="AQ78" s="103" t="str">
        <f aca="true">IF($J78="","",IF(ISNUMBER(OFFSET('Data transformed'!$A$4,MATCH($A78,'Data transformed'!$A$5:$A$185,0),MATCH(AQ$4,'Data transformed'!$4:$4,0)-1)), MIN(MAX(OFFSET('Data transformed'!$A$4,MATCH($A78,'Data transformed'!$A$5:$A$185,0),MATCH(AQ$4,'Data transformed'!$4:$4,0)-1),$M78),$N78),"NA"))</f>
        <v>NA</v>
      </c>
      <c r="AR78" s="103" t="n">
        <f aca="true">IF($J78="","",IF(ISNUMBER(OFFSET('Data transformed'!$A$4,MATCH($A78,'Data transformed'!$A$5:$A$185,0),MATCH(AR$4,'Data transformed'!$4:$4,0)-1)), MIN(MAX(OFFSET('Data transformed'!$A$4,MATCH($A78,'Data transformed'!$A$5:$A$185,0),MATCH(AR$4,'Data transformed'!$4:$4,0)-1),$M78),$N78),"NA"))</f>
        <v>4.5</v>
      </c>
      <c r="AS78" s="103" t="n">
        <f aca="true">IF($J78="","",IF(ISNUMBER(OFFSET('Data transformed'!$A$4,MATCH($A78,'Data transformed'!$A$5:$A$185,0),MATCH(AS$4,'Data transformed'!$4:$4,0)-1)), MIN(MAX(OFFSET('Data transformed'!$A$4,MATCH($A78,'Data transformed'!$A$5:$A$185,0),MATCH(AS$4,'Data transformed'!$4:$4,0)-1),$M78),$N78),"NA"))</f>
        <v>4.74</v>
      </c>
      <c r="AT78" s="103" t="n">
        <f aca="true">IF($J78="","",IF(ISNUMBER(OFFSET('Data transformed'!$A$4,MATCH($A78,'Data transformed'!$A$5:$A$185,0),MATCH(AT$4,'Data transformed'!$4:$4,0)-1)), MIN(MAX(OFFSET('Data transformed'!$A$4,MATCH($A78,'Data transformed'!$A$5:$A$185,0),MATCH(AT$4,'Data transformed'!$4:$4,0)-1),$M78),$N78),"NA"))</f>
        <v>3.57</v>
      </c>
      <c r="AU78" s="103" t="n">
        <f aca="true">IF($J78="","",IF(ISNUMBER(OFFSET('Data transformed'!$A$4,MATCH($A78,'Data transformed'!$A$5:$A$185,0),MATCH(AU$4,'Data transformed'!$4:$4,0)-1)), MIN(MAX(OFFSET('Data transformed'!$A$4,MATCH($A78,'Data transformed'!$A$5:$A$185,0),MATCH(AU$4,'Data transformed'!$4:$4,0)-1),$M78),$N78),"NA"))</f>
        <v>2.43</v>
      </c>
      <c r="AV78" s="103" t="n">
        <f aca="true">IF($J78="","",IF(ISNUMBER(OFFSET('Data transformed'!$A$4,MATCH($A78,'Data transformed'!$A$5:$A$185,0),MATCH(AV$4,'Data transformed'!$4:$4,0)-1)), MIN(MAX(OFFSET('Data transformed'!$A$4,MATCH($A78,'Data transformed'!$A$5:$A$185,0),MATCH(AV$4,'Data transformed'!$4:$4,0)-1),$M78),$N78),"NA"))</f>
        <v>2.93</v>
      </c>
      <c r="AW78" s="103" t="n">
        <f aca="true">IF($J78="","",IF(ISNUMBER(OFFSET('Data transformed'!$A$4,MATCH($A78,'Data transformed'!$A$5:$A$185,0),MATCH(AW$4,'Data transformed'!$4:$4,0)-1)), MIN(MAX(OFFSET('Data transformed'!$A$4,MATCH($A78,'Data transformed'!$A$5:$A$185,0),MATCH(AW$4,'Data transformed'!$4:$4,0)-1),$M78),$N78),"NA"))</f>
        <v>3.85</v>
      </c>
      <c r="AX78" s="103" t="n">
        <f aca="true">IF($J78="","",IF(ISNUMBER(OFFSET('Data transformed'!$A$4,MATCH($A78,'Data transformed'!$A$5:$A$185,0),MATCH(AX$4,'Data transformed'!$4:$4,0)-1)), MIN(MAX(OFFSET('Data transformed'!$A$4,MATCH($A78,'Data transformed'!$A$5:$A$185,0),MATCH(AX$4,'Data transformed'!$4:$4,0)-1),$M78),$N78),"NA"))</f>
        <v>3.14</v>
      </c>
      <c r="AY78" s="103" t="n">
        <f aca="true">IF($J78="","",IF(ISNUMBER(OFFSET('Data transformed'!$A$4,MATCH($A78,'Data transformed'!$A$5:$A$185,0),MATCH(AY$4,'Data transformed'!$4:$4,0)-1)), MIN(MAX(OFFSET('Data transformed'!$A$4,MATCH($A78,'Data transformed'!$A$5:$A$185,0),MATCH(AY$4,'Data transformed'!$4:$4,0)-1),$M78),$N78),"NA"))</f>
        <v>4.29</v>
      </c>
      <c r="AZ78" s="103" t="n">
        <f aca="true">IF($J78="","",IF(ISNUMBER(OFFSET('Data transformed'!$A$4,MATCH($A78,'Data transformed'!$A$5:$A$185,0),MATCH(AZ$4,'Data transformed'!$4:$4,0)-1)), MIN(MAX(OFFSET('Data transformed'!$A$4,MATCH($A78,'Data transformed'!$A$5:$A$185,0),MATCH(AZ$4,'Data transformed'!$4:$4,0)-1),$M78),$N78),"NA"))</f>
        <v>4.19</v>
      </c>
      <c r="BA78" s="103" t="n">
        <f aca="true">IF($J78="","",IF(ISNUMBER(OFFSET('Data transformed'!$A$4,MATCH($A78,'Data transformed'!$A$5:$A$185,0),MATCH(BA$4,'Data transformed'!$4:$4,0)-1)), MIN(MAX(OFFSET('Data transformed'!$A$4,MATCH($A78,'Data transformed'!$A$5:$A$185,0),MATCH(BA$4,'Data transformed'!$4:$4,0)-1),$M78),$N78),"NA"))</f>
        <v>5.05</v>
      </c>
      <c r="BB78" s="103" t="n">
        <f aca="true">IF($J78="","",IF(ISNUMBER(OFFSET('Data transformed'!$A$4,MATCH($A78,'Data transformed'!$A$5:$A$185,0),MATCH(BB$4,'Data transformed'!$4:$4,0)-1)), MIN(MAX(OFFSET('Data transformed'!$A$4,MATCH($A78,'Data transformed'!$A$5:$A$185,0),MATCH(BB$4,'Data transformed'!$4:$4,0)-1),$M78),$N78),"NA"))</f>
        <v>3.71</v>
      </c>
      <c r="BC78" s="103" t="n">
        <f aca="true">IF($J78="","",IF(ISNUMBER(OFFSET('Data transformed'!$A$4,MATCH($A78,'Data transformed'!$A$5:$A$185,0),MATCH(BC$4,'Data transformed'!$4:$4,0)-1)), MIN(MAX(OFFSET('Data transformed'!$A$4,MATCH($A78,'Data transformed'!$A$5:$A$185,0),MATCH(BC$4,'Data transformed'!$4:$4,0)-1),$M78),$N78),"NA"))</f>
        <v>3.67</v>
      </c>
      <c r="BD78" s="103" t="n">
        <f aca="true">IF($J78="","",IF(ISNUMBER(OFFSET('Data transformed'!$A$4,MATCH($A78,'Data transformed'!$A$5:$A$185,0),MATCH(BD$4,'Data transformed'!$4:$4,0)-1)), MIN(MAX(OFFSET('Data transformed'!$A$4,MATCH($A78,'Data transformed'!$A$5:$A$185,0),MATCH(BD$4,'Data transformed'!$4:$4,0)-1),$M78),$N78),"NA"))</f>
        <v>4.55</v>
      </c>
      <c r="BE78" s="103" t="n">
        <f aca="true">IF($J78="","",IF(ISNUMBER(OFFSET('Data transformed'!$A$4,MATCH($A78,'Data transformed'!$A$5:$A$185,0),MATCH(BE$4,'Data transformed'!$4:$4,0)-1)), MIN(MAX(OFFSET('Data transformed'!$A$4,MATCH($A78,'Data transformed'!$A$5:$A$185,0),MATCH(BE$4,'Data transformed'!$4:$4,0)-1),$M78),$N78),"NA"))</f>
        <v>4.33</v>
      </c>
      <c r="BF78" s="103" t="n">
        <f aca="true">IF($J78="","",IF(ISNUMBER(OFFSET('Data transformed'!$A$4,MATCH($A78,'Data transformed'!$A$5:$A$185,0),MATCH(BF$4,'Data transformed'!$4:$4,0)-1)), MIN(MAX(OFFSET('Data transformed'!$A$4,MATCH($A78,'Data transformed'!$A$5:$A$185,0),MATCH(BF$4,'Data transformed'!$4:$4,0)-1),$M78),$N78),"NA"))</f>
        <v>3.7</v>
      </c>
      <c r="BG78" s="103" t="n">
        <f aca="true">IF($J78="","",IF(ISNUMBER(OFFSET('Data transformed'!$A$4,MATCH($A78,'Data transformed'!$A$5:$A$185,0),MATCH(BG$4,'Data transformed'!$4:$4,0)-1)), MIN(MAX(OFFSET('Data transformed'!$A$4,MATCH($A78,'Data transformed'!$A$5:$A$185,0),MATCH(BG$4,'Data transformed'!$4:$4,0)-1),$M78),$N78),"NA"))</f>
        <v>4.85</v>
      </c>
      <c r="BH78" s="103" t="n">
        <f aca="true">IF($J78="","",IF(ISNUMBER(OFFSET('Data transformed'!$A$4,MATCH($A78,'Data transformed'!$A$5:$A$185,0),MATCH(BH$4,'Data transformed'!$4:$4,0)-1)), MIN(MAX(OFFSET('Data transformed'!$A$4,MATCH($A78,'Data transformed'!$A$5:$A$185,0),MATCH(BH$4,'Data transformed'!$4:$4,0)-1),$M78),$N78),"NA"))</f>
        <v>2.85</v>
      </c>
      <c r="BI78" s="103" t="n">
        <f aca="true">IF($J78="","",IF(ISNUMBER(OFFSET('Data transformed'!$A$4,MATCH($A78,'Data transformed'!$A$5:$A$185,0),MATCH(BI$4,'Data transformed'!$4:$4,0)-1)), MIN(MAX(OFFSET('Data transformed'!$A$4,MATCH($A78,'Data transformed'!$A$5:$A$185,0),MATCH(BI$4,'Data transformed'!$4:$4,0)-1),$M78),$N78),"NA"))</f>
        <v>3.06</v>
      </c>
      <c r="BJ78" s="103" t="n">
        <f aca="true">IF($J78="","",IF(ISNUMBER(OFFSET('Data transformed'!$A$4,MATCH($A78,'Data transformed'!$A$5:$A$185,0),MATCH(BJ$4,'Data transformed'!$4:$4,0)-1)), MIN(MAX(OFFSET('Data transformed'!$A$4,MATCH($A78,'Data transformed'!$A$5:$A$185,0),MATCH(BJ$4,'Data transformed'!$4:$4,0)-1),$M78),$N78),"NA"))</f>
        <v>4.69</v>
      </c>
      <c r="BK78" s="103" t="n">
        <f aca="true">IF($J78="","",IF(ISNUMBER(OFFSET('Data transformed'!$A$4,MATCH($A78,'Data transformed'!$A$5:$A$185,0),MATCH(BK$4,'Data transformed'!$4:$4,0)-1)), MIN(MAX(OFFSET('Data transformed'!$A$4,MATCH($A78,'Data transformed'!$A$5:$A$185,0),MATCH(BK$4,'Data transformed'!$4:$4,0)-1),$M78),$N78),"NA"))</f>
        <v>2.55</v>
      </c>
      <c r="BL78" s="103" t="n">
        <f aca="true">IF($J78="","",IF(ISNUMBER(OFFSET('Data transformed'!$A$4,MATCH($A78,'Data transformed'!$A$5:$A$185,0),MATCH(BL$4,'Data transformed'!$4:$4,0)-1)), MIN(MAX(OFFSET('Data transformed'!$A$4,MATCH($A78,'Data transformed'!$A$5:$A$185,0),MATCH(BL$4,'Data transformed'!$4:$4,0)-1),$M78),$N78),"NA"))</f>
        <v>2.81</v>
      </c>
      <c r="BM78" s="103" t="n">
        <f aca="true">IF($J78="","",IF(ISNUMBER(OFFSET('Data transformed'!$A$4,MATCH($A78,'Data transformed'!$A$5:$A$185,0),MATCH(BM$4,'Data transformed'!$4:$4,0)-1)), MIN(MAX(OFFSET('Data transformed'!$A$4,MATCH($A78,'Data transformed'!$A$5:$A$185,0),MATCH(BM$4,'Data transformed'!$4:$4,0)-1),$M78),$N78),"NA"))</f>
        <v>4.09</v>
      </c>
      <c r="BN78" s="103" t="n">
        <f aca="true">IF($J78="","",IF(ISNUMBER(OFFSET('Data transformed'!$A$4,MATCH($A78,'Data transformed'!$A$5:$A$185,0),MATCH(BN$4,'Data transformed'!$4:$4,0)-1)), MIN(MAX(OFFSET('Data transformed'!$A$4,MATCH($A78,'Data transformed'!$A$5:$A$185,0),MATCH(BN$4,'Data transformed'!$4:$4,0)-1),$M78),$N78),"NA"))</f>
        <v>5.44</v>
      </c>
      <c r="BO78" s="103" t="n">
        <f aca="true">IF($J78="","",IF(ISNUMBER(OFFSET('Data transformed'!$A$4,MATCH($A78,'Data transformed'!$A$5:$A$185,0),MATCH(BO$4,'Data transformed'!$4:$4,0)-1)), MIN(MAX(OFFSET('Data transformed'!$A$4,MATCH($A78,'Data transformed'!$A$5:$A$185,0),MATCH(BO$4,'Data transformed'!$4:$4,0)-1),$M78),$N78),"NA"))</f>
        <v>3.21</v>
      </c>
      <c r="BP78" s="103" t="str">
        <f aca="true">IF($J78="","",IF(ISNUMBER(OFFSET('Data transformed'!$A$4,MATCH($A78,'Data transformed'!$A$5:$A$185,0),MATCH(BP$4,'Data transformed'!$4:$4,0)-1)), MIN(MAX(OFFSET('Data transformed'!$A$4,MATCH($A78,'Data transformed'!$A$5:$A$185,0),MATCH(BP$4,'Data transformed'!$4:$4,0)-1),$M78),$N78),"NA"))</f>
        <v>NA</v>
      </c>
      <c r="BQ78" s="103" t="n">
        <f aca="true">IF($J78="","",IF(ISNUMBER(OFFSET('Data transformed'!$A$4,MATCH($A78,'Data transformed'!$A$5:$A$185,0),MATCH(BQ$4,'Data transformed'!$4:$4,0)-1)), MIN(MAX(OFFSET('Data transformed'!$A$4,MATCH($A78,'Data transformed'!$A$5:$A$185,0),MATCH(BQ$4,'Data transformed'!$4:$4,0)-1),$M78),$N78),"NA"))</f>
        <v>2.65</v>
      </c>
      <c r="BR78" s="103" t="n">
        <f aca="true">IF($J78="","",IF(ISNUMBER(OFFSET('Data transformed'!$A$4,MATCH($A78,'Data transformed'!$A$5:$A$185,0),MATCH(BR$4,'Data transformed'!$4:$4,0)-1)), MIN(MAX(OFFSET('Data transformed'!$A$4,MATCH($A78,'Data transformed'!$A$5:$A$185,0),MATCH(BR$4,'Data transformed'!$4:$4,0)-1),$M78),$N78),"NA"))</f>
        <v>5.43</v>
      </c>
      <c r="BS78" s="103" t="n">
        <f aca="true">IF($J78="","",IF(ISNUMBER(OFFSET('Data transformed'!$A$4,MATCH($A78,'Data transformed'!$A$5:$A$185,0),MATCH(BS$4,'Data transformed'!$4:$4,0)-1)), MIN(MAX(OFFSET('Data transformed'!$A$4,MATCH($A78,'Data transformed'!$A$5:$A$185,0),MATCH(BS$4,'Data transformed'!$4:$4,0)-1),$M78),$N78),"NA"))</f>
        <v>5.29</v>
      </c>
      <c r="BT78" s="103" t="n">
        <f aca="true">IF($J78="","",IF(ISNUMBER(OFFSET('Data transformed'!$A$4,MATCH($A78,'Data transformed'!$A$5:$A$185,0),MATCH(BT$4,'Data transformed'!$4:$4,0)-1)), MIN(MAX(OFFSET('Data transformed'!$A$4,MATCH($A78,'Data transformed'!$A$5:$A$185,0),MATCH(BT$4,'Data transformed'!$4:$4,0)-1),$M78),$N78),"NA"))</f>
        <v>5.43</v>
      </c>
      <c r="BU78" s="103" t="n">
        <f aca="true">IF($J78="","",IF(ISNUMBER(OFFSET('Data transformed'!$A$4,MATCH($A78,'Data transformed'!$A$5:$A$185,0),MATCH(BU$4,'Data transformed'!$4:$4,0)-1)), MIN(MAX(OFFSET('Data transformed'!$A$4,MATCH($A78,'Data transformed'!$A$5:$A$185,0),MATCH(BU$4,'Data transformed'!$4:$4,0)-1),$M78),$N78),"NA"))</f>
        <v>3.57</v>
      </c>
      <c r="BV78" s="103" t="n">
        <f aca="true">IF($J78="","",IF(ISNUMBER(OFFSET('Data transformed'!$A$4,MATCH($A78,'Data transformed'!$A$5:$A$185,0),MATCH(BV$4,'Data transformed'!$4:$4,0)-1)), MIN(MAX(OFFSET('Data transformed'!$A$4,MATCH($A78,'Data transformed'!$A$5:$A$185,0),MATCH(BV$4,'Data transformed'!$4:$4,0)-1),$M78),$N78),"NA"))</f>
        <v>3.27</v>
      </c>
      <c r="BW78" s="103" t="n">
        <f aca="true">IF($J78="","",IF(ISNUMBER(OFFSET('Data transformed'!$A$4,MATCH($A78,'Data transformed'!$A$5:$A$185,0),MATCH(BW$4,'Data transformed'!$4:$4,0)-1)), MIN(MAX(OFFSET('Data transformed'!$A$4,MATCH($A78,'Data transformed'!$A$5:$A$185,0),MATCH(BW$4,'Data transformed'!$4:$4,0)-1),$M78),$N78),"NA"))</f>
        <v>2.49</v>
      </c>
      <c r="BX78" s="103" t="n">
        <f aca="true">IF($J78="","",IF(ISNUMBER(OFFSET('Data transformed'!$A$4,MATCH($A78,'Data transformed'!$A$5:$A$185,0),MATCH(BX$4,'Data transformed'!$4:$4,0)-1)), MIN(MAX(OFFSET('Data transformed'!$A$4,MATCH($A78,'Data transformed'!$A$5:$A$185,0),MATCH(BX$4,'Data transformed'!$4:$4,0)-1),$M78),$N78),"NA"))</f>
        <v>4.47</v>
      </c>
      <c r="BY78" s="103" t="str">
        <f aca="true">IF($J78="","",IF(ISNUMBER(OFFSET('Data transformed'!$A$4,MATCH($A78,'Data transformed'!$A$5:$A$185,0),MATCH(BY$4,'Data transformed'!$4:$4,0)-1)), MIN(MAX(OFFSET('Data transformed'!$A$4,MATCH($A78,'Data transformed'!$A$5:$A$185,0),MATCH(BY$4,'Data transformed'!$4:$4,0)-1),$M78),$N78),"NA"))</f>
        <v>NA</v>
      </c>
      <c r="BZ78" s="103" t="n">
        <f aca="true">IF($J78="","",IF(ISNUMBER(OFFSET('Data transformed'!$A$4,MATCH($A78,'Data transformed'!$A$5:$A$185,0),MATCH(BZ$4,'Data transformed'!$4:$4,0)-1)), MIN(MAX(OFFSET('Data transformed'!$A$4,MATCH($A78,'Data transformed'!$A$5:$A$185,0),MATCH(BZ$4,'Data transformed'!$4:$4,0)-1),$M78),$N78),"NA"))</f>
        <v>3.6</v>
      </c>
      <c r="CA78" s="103" t="n">
        <f aca="true">IF($J78="","",IF(ISNUMBER(OFFSET('Data transformed'!$A$4,MATCH($A78,'Data transformed'!$A$5:$A$185,0),MATCH(CA$4,'Data transformed'!$4:$4,0)-1)), MIN(MAX(OFFSET('Data transformed'!$A$4,MATCH($A78,'Data transformed'!$A$5:$A$185,0),MATCH(CA$4,'Data transformed'!$4:$4,0)-1),$M78),$N78),"NA"))</f>
        <v>4.31</v>
      </c>
      <c r="CB78" s="103" t="n">
        <f aca="true">IF($J78="","",IF(ISNUMBER(OFFSET('Data transformed'!$A$4,MATCH($A78,'Data transformed'!$A$5:$A$185,0),MATCH(CB$4,'Data transformed'!$4:$4,0)-1)), MIN(MAX(OFFSET('Data transformed'!$A$4,MATCH($A78,'Data transformed'!$A$5:$A$185,0),MATCH(CB$4,'Data transformed'!$4:$4,0)-1),$M78),$N78),"NA"))</f>
        <v>3.32</v>
      </c>
      <c r="CC78" s="103" t="n">
        <f aca="true">IF($J78="","",IF(ISNUMBER(OFFSET('Data transformed'!$A$4,MATCH($A78,'Data transformed'!$A$5:$A$185,0),MATCH(CC$4,'Data transformed'!$4:$4,0)-1)), MIN(MAX(OFFSET('Data transformed'!$A$4,MATCH($A78,'Data transformed'!$A$5:$A$185,0),MATCH(CC$4,'Data transformed'!$4:$4,0)-1),$M78),$N78),"NA"))</f>
        <v>3.48</v>
      </c>
      <c r="CD78" s="103" t="n">
        <f aca="true">IF($J78="","",IF(ISNUMBER(OFFSET('Data transformed'!$A$4,MATCH($A78,'Data transformed'!$A$5:$A$185,0),MATCH(CD$4,'Data transformed'!$4:$4,0)-1)), MIN(MAX(OFFSET('Data transformed'!$A$4,MATCH($A78,'Data transformed'!$A$5:$A$185,0),MATCH(CD$4,'Data transformed'!$4:$4,0)-1),$M78),$N78),"NA"))</f>
        <v>4.16</v>
      </c>
      <c r="CE78" s="103" t="str">
        <f aca="true">IF($J78="","",IF(ISNUMBER(OFFSET('Data transformed'!$A$4,MATCH($A78,'Data transformed'!$A$5:$A$185,0),MATCH(CE$4,'Data transformed'!$4:$4,0)-1)), MIN(MAX(OFFSET('Data transformed'!$A$4,MATCH($A78,'Data transformed'!$A$5:$A$185,0),MATCH(CE$4,'Data transformed'!$4:$4,0)-1),$M78),$N78),"NA"))</f>
        <v>NA</v>
      </c>
      <c r="CF78" s="103" t="n">
        <f aca="true">IF($J78="","",IF(ISNUMBER(OFFSET('Data transformed'!$A$4,MATCH($A78,'Data transformed'!$A$5:$A$185,0),MATCH(CF$4,'Data transformed'!$4:$4,0)-1)), MIN(MAX(OFFSET('Data transformed'!$A$4,MATCH($A78,'Data transformed'!$A$5:$A$185,0),MATCH(CF$4,'Data transformed'!$4:$4,0)-1),$M78),$N78),"NA"))</f>
        <v>3.75</v>
      </c>
      <c r="CG78" s="103" t="n">
        <f aca="true">IF($J78="","",IF(ISNUMBER(OFFSET('Data transformed'!$A$4,MATCH($A78,'Data transformed'!$A$5:$A$185,0),MATCH(CG$4,'Data transformed'!$4:$4,0)-1)), MIN(MAX(OFFSET('Data transformed'!$A$4,MATCH($A78,'Data transformed'!$A$5:$A$185,0),MATCH(CG$4,'Data transformed'!$4:$4,0)-1),$M78),$N78),"NA"))</f>
        <v>5.85</v>
      </c>
      <c r="CH78" s="103" t="n">
        <f aca="true">IF($J78="","",IF(ISNUMBER(OFFSET('Data transformed'!$A$4,MATCH($A78,'Data transformed'!$A$5:$A$185,0),MATCH(CH$4,'Data transformed'!$4:$4,0)-1)), MIN(MAX(OFFSET('Data transformed'!$A$4,MATCH($A78,'Data transformed'!$A$5:$A$185,0),MATCH(CH$4,'Data transformed'!$4:$4,0)-1),$M78),$N78),"NA"))</f>
        <v>3.06</v>
      </c>
      <c r="CI78" s="103" t="n">
        <f aca="true">IF($J78="","",IF(ISNUMBER(OFFSET('Data transformed'!$A$4,MATCH($A78,'Data transformed'!$A$5:$A$185,0),MATCH(CI$4,'Data transformed'!$4:$4,0)-1)), MIN(MAX(OFFSET('Data transformed'!$A$4,MATCH($A78,'Data transformed'!$A$5:$A$185,0),MATCH(CI$4,'Data transformed'!$4:$4,0)-1),$M78),$N78),"NA"))</f>
        <v>2.88</v>
      </c>
      <c r="CJ78" s="103" t="n">
        <f aca="true">IF($J78="","",IF(ISNUMBER(OFFSET('Data transformed'!$A$4,MATCH($A78,'Data transformed'!$A$5:$A$185,0),MATCH(CJ$4,'Data transformed'!$4:$4,0)-1)), MIN(MAX(OFFSET('Data transformed'!$A$4,MATCH($A78,'Data transformed'!$A$5:$A$185,0),MATCH(CJ$4,'Data transformed'!$4:$4,0)-1),$M78),$N78),"NA"))</f>
        <v>4.07</v>
      </c>
      <c r="CK78" s="103" t="n">
        <f aca="true">IF($J78="","",IF(ISNUMBER(OFFSET('Data transformed'!$A$4,MATCH($A78,'Data transformed'!$A$5:$A$185,0),MATCH(CK$4,'Data transformed'!$4:$4,0)-1)), MIN(MAX(OFFSET('Data transformed'!$A$4,MATCH($A78,'Data transformed'!$A$5:$A$185,0),MATCH(CK$4,'Data transformed'!$4:$4,0)-1),$M78),$N78),"NA"))</f>
        <v>4.61</v>
      </c>
      <c r="CL78" s="103" t="n">
        <f aca="true">IF($J78="","",IF(ISNUMBER(OFFSET('Data transformed'!$A$4,MATCH($A78,'Data transformed'!$A$5:$A$185,0),MATCH(CL$4,'Data transformed'!$4:$4,0)-1)), MIN(MAX(OFFSET('Data transformed'!$A$4,MATCH($A78,'Data transformed'!$A$5:$A$185,0),MATCH(CL$4,'Data transformed'!$4:$4,0)-1),$M78),$N78),"NA"))</f>
        <v>2.67</v>
      </c>
      <c r="CM78" s="103" t="str">
        <f aca="true">IF($J78="","",IF(ISNUMBER(OFFSET('Data transformed'!$A$4,MATCH($A78,'Data transformed'!$A$5:$A$185,0),MATCH(CM$4,'Data transformed'!$4:$4,0)-1)), MIN(MAX(OFFSET('Data transformed'!$A$4,MATCH($A78,'Data transformed'!$A$5:$A$185,0),MATCH(CM$4,'Data transformed'!$4:$4,0)-1),$M78),$N78),"NA"))</f>
        <v>NA</v>
      </c>
      <c r="CN78" s="103" t="n">
        <f aca="true">IF($J78="","",IF(ISNUMBER(OFFSET('Data transformed'!$A$4,MATCH($A78,'Data transformed'!$A$5:$A$185,0),MATCH(CN$4,'Data transformed'!$4:$4,0)-1)), MIN(MAX(OFFSET('Data transformed'!$A$4,MATCH($A78,'Data transformed'!$A$5:$A$185,0),MATCH(CN$4,'Data transformed'!$4:$4,0)-1),$M78),$N78),"NA"))</f>
        <v>3.92</v>
      </c>
      <c r="CO78" s="103" t="n">
        <f aca="true">IF($J78="","",IF(ISNUMBER(OFFSET('Data transformed'!$A$4,MATCH($A78,'Data transformed'!$A$5:$A$185,0),MATCH(CO$4,'Data transformed'!$4:$4,0)-1)), MIN(MAX(OFFSET('Data transformed'!$A$4,MATCH($A78,'Data transformed'!$A$5:$A$185,0),MATCH(CO$4,'Data transformed'!$4:$4,0)-1),$M78),$N78),"NA"))</f>
        <v>3.31</v>
      </c>
      <c r="CP78" s="103" t="n">
        <f aca="true">IF($J78="","",IF(ISNUMBER(OFFSET('Data transformed'!$A$4,MATCH($A78,'Data transformed'!$A$5:$A$185,0),MATCH(CP$4,'Data transformed'!$4:$4,0)-1)), MIN(MAX(OFFSET('Data transformed'!$A$4,MATCH($A78,'Data transformed'!$A$5:$A$185,0),MATCH(CP$4,'Data transformed'!$4:$4,0)-1),$M78),$N78),"NA"))</f>
        <v>2.99</v>
      </c>
      <c r="CQ78" s="103" t="n">
        <f aca="true">IF($J78="","",IF(ISNUMBER(OFFSET('Data transformed'!$A$4,MATCH($A78,'Data transformed'!$A$5:$A$185,0),MATCH(CQ$4,'Data transformed'!$4:$4,0)-1)), MIN(MAX(OFFSET('Data transformed'!$A$4,MATCH($A78,'Data transformed'!$A$5:$A$185,0),MATCH(CQ$4,'Data transformed'!$4:$4,0)-1),$M78),$N78),"NA"))</f>
        <v>4.86</v>
      </c>
      <c r="CR78" s="103" t="n">
        <f aca="true">IF($J78="","",IF(ISNUMBER(OFFSET('Data transformed'!$A$4,MATCH($A78,'Data transformed'!$A$5:$A$185,0),MATCH(CR$4,'Data transformed'!$4:$4,0)-1)), MIN(MAX(OFFSET('Data transformed'!$A$4,MATCH($A78,'Data transformed'!$A$5:$A$185,0),MATCH(CR$4,'Data transformed'!$4:$4,0)-1),$M78),$N78),"NA"))</f>
        <v>3.53</v>
      </c>
      <c r="CS78" s="103" t="n">
        <f aca="true">IF($J78="","",IF(ISNUMBER(OFFSET('Data transformed'!$A$4,MATCH($A78,'Data transformed'!$A$5:$A$185,0),MATCH(CS$4,'Data transformed'!$4:$4,0)-1)), MIN(MAX(OFFSET('Data transformed'!$A$4,MATCH($A78,'Data transformed'!$A$5:$A$185,0),MATCH(CS$4,'Data transformed'!$4:$4,0)-1),$M78),$N78),"NA"))</f>
        <v>1.9</v>
      </c>
      <c r="CT78" s="103" t="n">
        <f aca="true">IF($J78="","",IF(ISNUMBER(OFFSET('Data transformed'!$A$4,MATCH($A78,'Data transformed'!$A$5:$A$185,0),MATCH(CT$4,'Data transformed'!$4:$4,0)-1)), MIN(MAX(OFFSET('Data transformed'!$A$4,MATCH($A78,'Data transformed'!$A$5:$A$185,0),MATCH(CT$4,'Data transformed'!$4:$4,0)-1),$M78),$N78),"NA"))</f>
        <v>4.34</v>
      </c>
      <c r="CU78" s="103" t="n">
        <f aca="true">IF($J78="","",IF(ISNUMBER(OFFSET('Data transformed'!$A$4,MATCH($A78,'Data transformed'!$A$5:$A$185,0),MATCH(CU$4,'Data transformed'!$4:$4,0)-1)), MIN(MAX(OFFSET('Data transformed'!$A$4,MATCH($A78,'Data transformed'!$A$5:$A$185,0),MATCH(CU$4,'Data transformed'!$4:$4,0)-1),$M78),$N78),"NA"))</f>
        <v>4.23</v>
      </c>
    </row>
    <row r="79" s="103" customFormat="true" ht="15.5" hidden="false" customHeight="false" outlineLevel="0" collapsed="false">
      <c r="A79" s="107" t="n">
        <v>3120</v>
      </c>
      <c r="B79" s="107" t="n">
        <v>3</v>
      </c>
      <c r="C79" s="103" t="str">
        <f aca="true">IF(ISBLANK(OFFSET('Raw Data'!$A$3,MATCH($A79,'Raw Data'!$B$4:$B$185,0),MATCH(C$4,'Raw Data'!$3:$3,0)-1)),"",OFFSET('Raw Data'!$A$3,MATCH($A79,'Raw Data'!$B$4:$B$185,0),MATCH(C$4,'Raw Data'!$3:$3,0)-1))</f>
        <v>Mechanisms for consumer rights education</v>
      </c>
      <c r="D79" s="103" t="str">
        <f aca="true">IF(ISBLANK(OFFSET('Raw Data'!$A$3,MATCH($A79,'Raw Data'!$B$4:$B$185,0),MATCH(D$4,'Raw Data'!$3:$3,0)-1)),"",OFFSET('Raw Data'!$A$3,MATCH($A79,'Raw Data'!$B$4:$B$185,0),MATCH(D$4,'Raw Data'!$3:$3,0)-1))</f>
        <v/>
      </c>
      <c r="E79" s="103" t="str">
        <f aca="true">IF(ISBLANK(OFFSET('Raw Data'!$A$3,MATCH($A79,'Raw Data'!$B$4:$B$185,0),MATCH(E$4,'Raw Data'!$3:$3,0)-1)),"",OFFSET('Raw Data'!$A$3,MATCH($A79,'Raw Data'!$B$4:$B$185,0),MATCH(E$4,'Raw Data'!$3:$3,0)-1))</f>
        <v/>
      </c>
      <c r="J79" s="103" t="e">
        <f aca="true" t="array" ref="J79:J79">IFERROR(_xlfn.QUARTILE.INC(IF(ISNUMBER(OFFSET('Data transformed'!$N$4,MATCH('outliers treatment'!$A79,'Data transformed'!$A$5:$A$185),1,1,COUNTA('Data transformed'!$O$4:$CX$4))),OFFSET('Data transformed'!$N$4,MATCH('outliers treatment'!$A79,'Data transformed'!$A$5:$A$185),1,1,COUNTA('Data transformed'!$O$4:$CX$4))),1),"")</f>
        <v>#N/A</v>
      </c>
      <c r="K79" s="103" t="e">
        <f aca="true" t="array" ref="K79:K79">IFERROR(_xlfn.QUARTILE.INC(IF(ISNUMBER(OFFSET('Data transformed'!$N$4,MATCH('outliers treatment'!$A79,'Data transformed'!$A$5:$A$185),1,1,COUNTA('Data transformed'!$O$4:$CX$4))),OFFSET('Data transformed'!$N$4,MATCH('outliers treatment'!$A79,'Data transformed'!$A$5:$A$185),1,1,COUNTA('Data transformed'!$O$4:$CX$4))),3),"")</f>
        <v>#N/A</v>
      </c>
      <c r="L79" s="103" t="str">
        <f aca="false">IFERROR(K79-J79,"")</f>
        <v/>
      </c>
      <c r="P79" s="105" t="str">
        <f aca="false" t="array" ref="P79:P79">IFERROR(SKEW(IF(ISNUMBER(T79:CU79),T79:CU79,"")),"")</f>
        <v/>
      </c>
      <c r="Q79" s="103" t="n">
        <f aca="true">IF(ISBLANK(OFFSET('Data above threshold'!$A$4,MATCH('Data above threshold'!$A78,'Data above threshold'!$A$5:$A$185,0),MATCH('Data above threshold'!N$4,'Data above threshold'!$4:$4,0)-1)),1,OFFSET('Data above threshold'!$A$4,MATCH('Data above threshold'!$A78,'Data above threshold'!$A$5:$A$185,0),MATCH('Data above threshold'!N$4,'Data above threshold'!$4:$4,0)-1))</f>
        <v>1</v>
      </c>
      <c r="R79" s="103" t="e">
        <f aca="false">IF($J79="","",COUNTIF(T79:CU79,M79)+ COUNTIF(T79:CQ79,N79))</f>
        <v>#N/A</v>
      </c>
      <c r="S79" s="106" t="str">
        <f aca="false" t="array" ref="S79:S79">IF(B79&lt;4,"",1-IFERROR(SUM(ISNUMBER(T79:CU79)*(1-$T$3:$CU$3))/COUNTIF($T$3:$CU$3,0),0))</f>
        <v/>
      </c>
      <c r="T79" s="103" t="str">
        <f aca="true">IF($J79="","",IF(ISNUMBER(OFFSET('Data transformed'!$A$4,MATCH($A79,'Data transformed'!$A$5:$A$185,0),MATCH(T$4,'Data transformed'!$4:$4,0)-1)), MIN(MAX(OFFSET('Data transformed'!$A$4,MATCH($A79,'Data transformed'!$A$5:$A$185,0),MATCH(T$4,'Data transformed'!$4:$4,0)-1),$M79),$N79),"NA"))</f>
        <v>NA</v>
      </c>
      <c r="U79" s="103" t="str">
        <f aca="true">IF($J79="","",IF(ISNUMBER(OFFSET('Data transformed'!$A$4,MATCH($A79,'Data transformed'!$A$5:$A$185,0),MATCH(U$4,'Data transformed'!$4:$4,0)-1)), MIN(MAX(OFFSET('Data transformed'!$A$4,MATCH($A79,'Data transformed'!$A$5:$A$185,0),MATCH(U$4,'Data transformed'!$4:$4,0)-1),$M79),$N79),"NA"))</f>
        <v>NA</v>
      </c>
      <c r="V79" s="103" t="str">
        <f aca="true">IF($J79="","",IF(ISNUMBER(OFFSET('Data transformed'!$A$4,MATCH($A79,'Data transformed'!$A$5:$A$185,0),MATCH(V$4,'Data transformed'!$4:$4,0)-1)), MIN(MAX(OFFSET('Data transformed'!$A$4,MATCH($A79,'Data transformed'!$A$5:$A$185,0),MATCH(V$4,'Data transformed'!$4:$4,0)-1),$M79),$N79),"NA"))</f>
        <v>NA</v>
      </c>
      <c r="W79" s="103" t="str">
        <f aca="true">IF($J79="","",IF(ISNUMBER(OFFSET('Data transformed'!$A$4,MATCH($A79,'Data transformed'!$A$5:$A$185,0),MATCH(W$4,'Data transformed'!$4:$4,0)-1)), MIN(MAX(OFFSET('Data transformed'!$A$4,MATCH($A79,'Data transformed'!$A$5:$A$185,0),MATCH(W$4,'Data transformed'!$4:$4,0)-1),$M79),$N79),"NA"))</f>
        <v>NA</v>
      </c>
      <c r="X79" s="103" t="str">
        <f aca="true">IF($J79="","",IF(ISNUMBER(OFFSET('Data transformed'!$A$4,MATCH($A79,'Data transformed'!$A$5:$A$185,0),MATCH(X$4,'Data transformed'!$4:$4,0)-1)), MIN(MAX(OFFSET('Data transformed'!$A$4,MATCH($A79,'Data transformed'!$A$5:$A$185,0),MATCH(X$4,'Data transformed'!$4:$4,0)-1),$M79),$N79),"NA"))</f>
        <v>NA</v>
      </c>
      <c r="Y79" s="103" t="str">
        <f aca="true">IF($J79="","",IF(ISNUMBER(OFFSET('Data transformed'!$A$4,MATCH($A79,'Data transformed'!$A$5:$A$185,0),MATCH(Y$4,'Data transformed'!$4:$4,0)-1)), MIN(MAX(OFFSET('Data transformed'!$A$4,MATCH($A79,'Data transformed'!$A$5:$A$185,0),MATCH(Y$4,'Data transformed'!$4:$4,0)-1),$M79),$N79),"NA"))</f>
        <v>NA</v>
      </c>
      <c r="Z79" s="103" t="str">
        <f aca="true">IF($J79="","",IF(ISNUMBER(OFFSET('Data transformed'!$A$4,MATCH($A79,'Data transformed'!$A$5:$A$185,0),MATCH(Z$4,'Data transformed'!$4:$4,0)-1)), MIN(MAX(OFFSET('Data transformed'!$A$4,MATCH($A79,'Data transformed'!$A$5:$A$185,0),MATCH(Z$4,'Data transformed'!$4:$4,0)-1),$M79),$N79),"NA"))</f>
        <v>NA</v>
      </c>
      <c r="AA79" s="103" t="str">
        <f aca="true">IF($J79="","",IF(ISNUMBER(OFFSET('Data transformed'!$A$4,MATCH($A79,'Data transformed'!$A$5:$A$185,0),MATCH(AA$4,'Data transformed'!$4:$4,0)-1)), MIN(MAX(OFFSET('Data transformed'!$A$4,MATCH($A79,'Data transformed'!$A$5:$A$185,0),MATCH(AA$4,'Data transformed'!$4:$4,0)-1),$M79),$N79),"NA"))</f>
        <v>NA</v>
      </c>
      <c r="AB79" s="103" t="str">
        <f aca="true">IF($J79="","",IF(ISNUMBER(OFFSET('Data transformed'!$A$4,MATCH($A79,'Data transformed'!$A$5:$A$185,0),MATCH(AB$4,'Data transformed'!$4:$4,0)-1)), MIN(MAX(OFFSET('Data transformed'!$A$4,MATCH($A79,'Data transformed'!$A$5:$A$185,0),MATCH(AB$4,'Data transformed'!$4:$4,0)-1),$M79),$N79),"NA"))</f>
        <v>NA</v>
      </c>
      <c r="AC79" s="103" t="str">
        <f aca="true">IF($J79="","",IF(ISNUMBER(OFFSET('Data transformed'!$A$4,MATCH($A79,'Data transformed'!$A$5:$A$185,0),MATCH(AC$4,'Data transformed'!$4:$4,0)-1)), MIN(MAX(OFFSET('Data transformed'!$A$4,MATCH($A79,'Data transformed'!$A$5:$A$185,0),MATCH(AC$4,'Data transformed'!$4:$4,0)-1),$M79),$N79),"NA"))</f>
        <v>NA</v>
      </c>
      <c r="AD79" s="103" t="str">
        <f aca="true">IF($J79="","",IF(ISNUMBER(OFFSET('Data transformed'!$A$4,MATCH($A79,'Data transformed'!$A$5:$A$185,0),MATCH(AD$4,'Data transformed'!$4:$4,0)-1)), MIN(MAX(OFFSET('Data transformed'!$A$4,MATCH($A79,'Data transformed'!$A$5:$A$185,0),MATCH(AD$4,'Data transformed'!$4:$4,0)-1),$M79),$N79),"NA"))</f>
        <v>NA</v>
      </c>
      <c r="AE79" s="103" t="str">
        <f aca="true">IF($J79="","",IF(ISNUMBER(OFFSET('Data transformed'!$A$4,MATCH($A79,'Data transformed'!$A$5:$A$185,0),MATCH(AE$4,'Data transformed'!$4:$4,0)-1)), MIN(MAX(OFFSET('Data transformed'!$A$4,MATCH($A79,'Data transformed'!$A$5:$A$185,0),MATCH(AE$4,'Data transformed'!$4:$4,0)-1),$M79),$N79),"NA"))</f>
        <v>NA</v>
      </c>
      <c r="AF79" s="103" t="str">
        <f aca="true">IF($J79="","",IF(ISNUMBER(OFFSET('Data transformed'!$A$4,MATCH($A79,'Data transformed'!$A$5:$A$185,0),MATCH(AF$4,'Data transformed'!$4:$4,0)-1)), MIN(MAX(OFFSET('Data transformed'!$A$4,MATCH($A79,'Data transformed'!$A$5:$A$185,0),MATCH(AF$4,'Data transformed'!$4:$4,0)-1),$M79),$N79),"NA"))</f>
        <v>NA</v>
      </c>
      <c r="AG79" s="103" t="str">
        <f aca="true">IF($J79="","",IF(ISNUMBER(OFFSET('Data transformed'!$A$4,MATCH($A79,'Data transformed'!$A$5:$A$185,0),MATCH(AG$4,'Data transformed'!$4:$4,0)-1)), MIN(MAX(OFFSET('Data transformed'!$A$4,MATCH($A79,'Data transformed'!$A$5:$A$185,0),MATCH(AG$4,'Data transformed'!$4:$4,0)-1),$M79),$N79),"NA"))</f>
        <v>NA</v>
      </c>
      <c r="AH79" s="103" t="str">
        <f aca="true">IF($J79="","",IF(ISNUMBER(OFFSET('Data transformed'!$A$4,MATCH($A79,'Data transformed'!$A$5:$A$185,0),MATCH(AH$4,'Data transformed'!$4:$4,0)-1)), MIN(MAX(OFFSET('Data transformed'!$A$4,MATCH($A79,'Data transformed'!$A$5:$A$185,0),MATCH(AH$4,'Data transformed'!$4:$4,0)-1),$M79),$N79),"NA"))</f>
        <v>NA</v>
      </c>
      <c r="AI79" s="103" t="str">
        <f aca="true">IF($J79="","",IF(ISNUMBER(OFFSET('Data transformed'!$A$4,MATCH($A79,'Data transformed'!$A$5:$A$185,0),MATCH(AI$4,'Data transformed'!$4:$4,0)-1)), MIN(MAX(OFFSET('Data transformed'!$A$4,MATCH($A79,'Data transformed'!$A$5:$A$185,0),MATCH(AI$4,'Data transformed'!$4:$4,0)-1),$M79),$N79),"NA"))</f>
        <v>NA</v>
      </c>
      <c r="AJ79" s="103" t="str">
        <f aca="true">IF($J79="","",IF(ISNUMBER(OFFSET('Data transformed'!$A$4,MATCH($A79,'Data transformed'!$A$5:$A$185,0),MATCH(AJ$4,'Data transformed'!$4:$4,0)-1)), MIN(MAX(OFFSET('Data transformed'!$A$4,MATCH($A79,'Data transformed'!$A$5:$A$185,0),MATCH(AJ$4,'Data transformed'!$4:$4,0)-1),$M79),$N79),"NA"))</f>
        <v>NA</v>
      </c>
      <c r="AK79" s="103" t="str">
        <f aca="true">IF($J79="","",IF(ISNUMBER(OFFSET('Data transformed'!$A$4,MATCH($A79,'Data transformed'!$A$5:$A$185,0),MATCH(AK$4,'Data transformed'!$4:$4,0)-1)), MIN(MAX(OFFSET('Data transformed'!$A$4,MATCH($A79,'Data transformed'!$A$5:$A$185,0),MATCH(AK$4,'Data transformed'!$4:$4,0)-1),$M79),$N79),"NA"))</f>
        <v>NA</v>
      </c>
      <c r="AL79" s="103" t="str">
        <f aca="true">IF($J79="","",IF(ISNUMBER(OFFSET('Data transformed'!$A$4,MATCH($A79,'Data transformed'!$A$5:$A$185,0),MATCH(AL$4,'Data transformed'!$4:$4,0)-1)), MIN(MAX(OFFSET('Data transformed'!$A$4,MATCH($A79,'Data transformed'!$A$5:$A$185,0),MATCH(AL$4,'Data transformed'!$4:$4,0)-1),$M79),$N79),"NA"))</f>
        <v>NA</v>
      </c>
      <c r="AM79" s="103" t="str">
        <f aca="true">IF($J79="","",IF(ISNUMBER(OFFSET('Data transformed'!$A$4,MATCH($A79,'Data transformed'!$A$5:$A$185,0),MATCH(AM$4,'Data transformed'!$4:$4,0)-1)), MIN(MAX(OFFSET('Data transformed'!$A$4,MATCH($A79,'Data transformed'!$A$5:$A$185,0),MATCH(AM$4,'Data transformed'!$4:$4,0)-1),$M79),$N79),"NA"))</f>
        <v>NA</v>
      </c>
      <c r="AN79" s="103" t="str">
        <f aca="true">IF($J79="","",IF(ISNUMBER(OFFSET('Data transformed'!$A$4,MATCH($A79,'Data transformed'!$A$5:$A$185,0),MATCH(AN$4,'Data transformed'!$4:$4,0)-1)), MIN(MAX(OFFSET('Data transformed'!$A$4,MATCH($A79,'Data transformed'!$A$5:$A$185,0),MATCH(AN$4,'Data transformed'!$4:$4,0)-1),$M79),$N79),"NA"))</f>
        <v>NA</v>
      </c>
      <c r="AO79" s="103" t="str">
        <f aca="true">IF($J79="","",IF(ISNUMBER(OFFSET('Data transformed'!$A$4,MATCH($A79,'Data transformed'!$A$5:$A$185,0),MATCH(AO$4,'Data transformed'!$4:$4,0)-1)), MIN(MAX(OFFSET('Data transformed'!$A$4,MATCH($A79,'Data transformed'!$A$5:$A$185,0),MATCH(AO$4,'Data transformed'!$4:$4,0)-1),$M79),$N79),"NA"))</f>
        <v>NA</v>
      </c>
      <c r="AP79" s="103" t="str">
        <f aca="true">IF($J79="","",IF(ISNUMBER(OFFSET('Data transformed'!$A$4,MATCH($A79,'Data transformed'!$A$5:$A$185,0),MATCH(AP$4,'Data transformed'!$4:$4,0)-1)), MIN(MAX(OFFSET('Data transformed'!$A$4,MATCH($A79,'Data transformed'!$A$5:$A$185,0),MATCH(AP$4,'Data transformed'!$4:$4,0)-1),$M79),$N79),"NA"))</f>
        <v>NA</v>
      </c>
      <c r="AQ79" s="103" t="str">
        <f aca="true">IF($J79="","",IF(ISNUMBER(OFFSET('Data transformed'!$A$4,MATCH($A79,'Data transformed'!$A$5:$A$185,0),MATCH(AQ$4,'Data transformed'!$4:$4,0)-1)), MIN(MAX(OFFSET('Data transformed'!$A$4,MATCH($A79,'Data transformed'!$A$5:$A$185,0),MATCH(AQ$4,'Data transformed'!$4:$4,0)-1),$M79),$N79),"NA"))</f>
        <v>NA</v>
      </c>
      <c r="AR79" s="103" t="str">
        <f aca="true">IF($J79="","",IF(ISNUMBER(OFFSET('Data transformed'!$A$4,MATCH($A79,'Data transformed'!$A$5:$A$185,0),MATCH(AR$4,'Data transformed'!$4:$4,0)-1)), MIN(MAX(OFFSET('Data transformed'!$A$4,MATCH($A79,'Data transformed'!$A$5:$A$185,0),MATCH(AR$4,'Data transformed'!$4:$4,0)-1),$M79),$N79),"NA"))</f>
        <v>NA</v>
      </c>
      <c r="AS79" s="103" t="str">
        <f aca="true">IF($J79="","",IF(ISNUMBER(OFFSET('Data transformed'!$A$4,MATCH($A79,'Data transformed'!$A$5:$A$185,0),MATCH(AS$4,'Data transformed'!$4:$4,0)-1)), MIN(MAX(OFFSET('Data transformed'!$A$4,MATCH($A79,'Data transformed'!$A$5:$A$185,0),MATCH(AS$4,'Data transformed'!$4:$4,0)-1),$M79),$N79),"NA"))</f>
        <v>NA</v>
      </c>
      <c r="AT79" s="103" t="str">
        <f aca="true">IF($J79="","",IF(ISNUMBER(OFFSET('Data transformed'!$A$4,MATCH($A79,'Data transformed'!$A$5:$A$185,0),MATCH(AT$4,'Data transformed'!$4:$4,0)-1)), MIN(MAX(OFFSET('Data transformed'!$A$4,MATCH($A79,'Data transformed'!$A$5:$A$185,0),MATCH(AT$4,'Data transformed'!$4:$4,0)-1),$M79),$N79),"NA"))</f>
        <v>NA</v>
      </c>
      <c r="AU79" s="103" t="str">
        <f aca="true">IF($J79="","",IF(ISNUMBER(OFFSET('Data transformed'!$A$4,MATCH($A79,'Data transformed'!$A$5:$A$185,0),MATCH(AU$4,'Data transformed'!$4:$4,0)-1)), MIN(MAX(OFFSET('Data transformed'!$A$4,MATCH($A79,'Data transformed'!$A$5:$A$185,0),MATCH(AU$4,'Data transformed'!$4:$4,0)-1),$M79),$N79),"NA"))</f>
        <v>NA</v>
      </c>
      <c r="AV79" s="103" t="str">
        <f aca="true">IF($J79="","",IF(ISNUMBER(OFFSET('Data transformed'!$A$4,MATCH($A79,'Data transformed'!$A$5:$A$185,0),MATCH(AV$4,'Data transformed'!$4:$4,0)-1)), MIN(MAX(OFFSET('Data transformed'!$A$4,MATCH($A79,'Data transformed'!$A$5:$A$185,0),MATCH(AV$4,'Data transformed'!$4:$4,0)-1),$M79),$N79),"NA"))</f>
        <v>NA</v>
      </c>
      <c r="AW79" s="103" t="str">
        <f aca="true">IF($J79="","",IF(ISNUMBER(OFFSET('Data transformed'!$A$4,MATCH($A79,'Data transformed'!$A$5:$A$185,0),MATCH(AW$4,'Data transformed'!$4:$4,0)-1)), MIN(MAX(OFFSET('Data transformed'!$A$4,MATCH($A79,'Data transformed'!$A$5:$A$185,0),MATCH(AW$4,'Data transformed'!$4:$4,0)-1),$M79),$N79),"NA"))</f>
        <v>NA</v>
      </c>
      <c r="AX79" s="103" t="str">
        <f aca="true">IF($J79="","",IF(ISNUMBER(OFFSET('Data transformed'!$A$4,MATCH($A79,'Data transformed'!$A$5:$A$185,0),MATCH(AX$4,'Data transformed'!$4:$4,0)-1)), MIN(MAX(OFFSET('Data transformed'!$A$4,MATCH($A79,'Data transformed'!$A$5:$A$185,0),MATCH(AX$4,'Data transformed'!$4:$4,0)-1),$M79),$N79),"NA"))</f>
        <v>NA</v>
      </c>
      <c r="AY79" s="103" t="str">
        <f aca="true">IF($J79="","",IF(ISNUMBER(OFFSET('Data transformed'!$A$4,MATCH($A79,'Data transformed'!$A$5:$A$185,0),MATCH(AY$4,'Data transformed'!$4:$4,0)-1)), MIN(MAX(OFFSET('Data transformed'!$A$4,MATCH($A79,'Data transformed'!$A$5:$A$185,0),MATCH(AY$4,'Data transformed'!$4:$4,0)-1),$M79),$N79),"NA"))</f>
        <v>NA</v>
      </c>
      <c r="AZ79" s="103" t="str">
        <f aca="true">IF($J79="","",IF(ISNUMBER(OFFSET('Data transformed'!$A$4,MATCH($A79,'Data transformed'!$A$5:$A$185,0),MATCH(AZ$4,'Data transformed'!$4:$4,0)-1)), MIN(MAX(OFFSET('Data transformed'!$A$4,MATCH($A79,'Data transformed'!$A$5:$A$185,0),MATCH(AZ$4,'Data transformed'!$4:$4,0)-1),$M79),$N79),"NA"))</f>
        <v>NA</v>
      </c>
      <c r="BA79" s="103" t="str">
        <f aca="true">IF($J79="","",IF(ISNUMBER(OFFSET('Data transformed'!$A$4,MATCH($A79,'Data transformed'!$A$5:$A$185,0),MATCH(BA$4,'Data transformed'!$4:$4,0)-1)), MIN(MAX(OFFSET('Data transformed'!$A$4,MATCH($A79,'Data transformed'!$A$5:$A$185,0),MATCH(BA$4,'Data transformed'!$4:$4,0)-1),$M79),$N79),"NA"))</f>
        <v>NA</v>
      </c>
      <c r="BB79" s="103" t="str">
        <f aca="true">IF($J79="","",IF(ISNUMBER(OFFSET('Data transformed'!$A$4,MATCH($A79,'Data transformed'!$A$5:$A$185,0),MATCH(BB$4,'Data transformed'!$4:$4,0)-1)), MIN(MAX(OFFSET('Data transformed'!$A$4,MATCH($A79,'Data transformed'!$A$5:$A$185,0),MATCH(BB$4,'Data transformed'!$4:$4,0)-1),$M79),$N79),"NA"))</f>
        <v>NA</v>
      </c>
      <c r="BC79" s="103" t="str">
        <f aca="true">IF($J79="","",IF(ISNUMBER(OFFSET('Data transformed'!$A$4,MATCH($A79,'Data transformed'!$A$5:$A$185,0),MATCH(BC$4,'Data transformed'!$4:$4,0)-1)), MIN(MAX(OFFSET('Data transformed'!$A$4,MATCH($A79,'Data transformed'!$A$5:$A$185,0),MATCH(BC$4,'Data transformed'!$4:$4,0)-1),$M79),$N79),"NA"))</f>
        <v>NA</v>
      </c>
      <c r="BD79" s="103" t="str">
        <f aca="true">IF($J79="","",IF(ISNUMBER(OFFSET('Data transformed'!$A$4,MATCH($A79,'Data transformed'!$A$5:$A$185,0),MATCH(BD$4,'Data transformed'!$4:$4,0)-1)), MIN(MAX(OFFSET('Data transformed'!$A$4,MATCH($A79,'Data transformed'!$A$5:$A$185,0),MATCH(BD$4,'Data transformed'!$4:$4,0)-1),$M79),$N79),"NA"))</f>
        <v>NA</v>
      </c>
      <c r="BE79" s="103" t="str">
        <f aca="true">IF($J79="","",IF(ISNUMBER(OFFSET('Data transformed'!$A$4,MATCH($A79,'Data transformed'!$A$5:$A$185,0),MATCH(BE$4,'Data transformed'!$4:$4,0)-1)), MIN(MAX(OFFSET('Data transformed'!$A$4,MATCH($A79,'Data transformed'!$A$5:$A$185,0),MATCH(BE$4,'Data transformed'!$4:$4,0)-1),$M79),$N79),"NA"))</f>
        <v>NA</v>
      </c>
      <c r="BF79" s="103" t="str">
        <f aca="true">IF($J79="","",IF(ISNUMBER(OFFSET('Data transformed'!$A$4,MATCH($A79,'Data transformed'!$A$5:$A$185,0),MATCH(BF$4,'Data transformed'!$4:$4,0)-1)), MIN(MAX(OFFSET('Data transformed'!$A$4,MATCH($A79,'Data transformed'!$A$5:$A$185,0),MATCH(BF$4,'Data transformed'!$4:$4,0)-1),$M79),$N79),"NA"))</f>
        <v>NA</v>
      </c>
      <c r="BG79" s="103" t="str">
        <f aca="true">IF($J79="","",IF(ISNUMBER(OFFSET('Data transformed'!$A$4,MATCH($A79,'Data transformed'!$A$5:$A$185,0),MATCH(BG$4,'Data transformed'!$4:$4,0)-1)), MIN(MAX(OFFSET('Data transformed'!$A$4,MATCH($A79,'Data transformed'!$A$5:$A$185,0),MATCH(BG$4,'Data transformed'!$4:$4,0)-1),$M79),$N79),"NA"))</f>
        <v>NA</v>
      </c>
      <c r="BH79" s="103" t="str">
        <f aca="true">IF($J79="","",IF(ISNUMBER(OFFSET('Data transformed'!$A$4,MATCH($A79,'Data transformed'!$A$5:$A$185,0),MATCH(BH$4,'Data transformed'!$4:$4,0)-1)), MIN(MAX(OFFSET('Data transformed'!$A$4,MATCH($A79,'Data transformed'!$A$5:$A$185,0),MATCH(BH$4,'Data transformed'!$4:$4,0)-1),$M79),$N79),"NA"))</f>
        <v>NA</v>
      </c>
      <c r="BI79" s="103" t="str">
        <f aca="true">IF($J79="","",IF(ISNUMBER(OFFSET('Data transformed'!$A$4,MATCH($A79,'Data transformed'!$A$5:$A$185,0),MATCH(BI$4,'Data transformed'!$4:$4,0)-1)), MIN(MAX(OFFSET('Data transformed'!$A$4,MATCH($A79,'Data transformed'!$A$5:$A$185,0),MATCH(BI$4,'Data transformed'!$4:$4,0)-1),$M79),$N79),"NA"))</f>
        <v>NA</v>
      </c>
      <c r="BJ79" s="103" t="str">
        <f aca="true">IF($J79="","",IF(ISNUMBER(OFFSET('Data transformed'!$A$4,MATCH($A79,'Data transformed'!$A$5:$A$185,0),MATCH(BJ$4,'Data transformed'!$4:$4,0)-1)), MIN(MAX(OFFSET('Data transformed'!$A$4,MATCH($A79,'Data transformed'!$A$5:$A$185,0),MATCH(BJ$4,'Data transformed'!$4:$4,0)-1),$M79),$N79),"NA"))</f>
        <v>NA</v>
      </c>
      <c r="BK79" s="103" t="str">
        <f aca="true">IF($J79="","",IF(ISNUMBER(OFFSET('Data transformed'!$A$4,MATCH($A79,'Data transformed'!$A$5:$A$185,0),MATCH(BK$4,'Data transformed'!$4:$4,0)-1)), MIN(MAX(OFFSET('Data transformed'!$A$4,MATCH($A79,'Data transformed'!$A$5:$A$185,0),MATCH(BK$4,'Data transformed'!$4:$4,0)-1),$M79),$N79),"NA"))</f>
        <v>NA</v>
      </c>
      <c r="BL79" s="103" t="str">
        <f aca="true">IF($J79="","",IF(ISNUMBER(OFFSET('Data transformed'!$A$4,MATCH($A79,'Data transformed'!$A$5:$A$185,0),MATCH(BL$4,'Data transformed'!$4:$4,0)-1)), MIN(MAX(OFFSET('Data transformed'!$A$4,MATCH($A79,'Data transformed'!$A$5:$A$185,0),MATCH(BL$4,'Data transformed'!$4:$4,0)-1),$M79),$N79),"NA"))</f>
        <v>NA</v>
      </c>
      <c r="BM79" s="103" t="str">
        <f aca="true">IF($J79="","",IF(ISNUMBER(OFFSET('Data transformed'!$A$4,MATCH($A79,'Data transformed'!$A$5:$A$185,0),MATCH(BM$4,'Data transformed'!$4:$4,0)-1)), MIN(MAX(OFFSET('Data transformed'!$A$4,MATCH($A79,'Data transformed'!$A$5:$A$185,0),MATCH(BM$4,'Data transformed'!$4:$4,0)-1),$M79),$N79),"NA"))</f>
        <v>NA</v>
      </c>
      <c r="BN79" s="103" t="str">
        <f aca="true">IF($J79="","",IF(ISNUMBER(OFFSET('Data transformed'!$A$4,MATCH($A79,'Data transformed'!$A$5:$A$185,0),MATCH(BN$4,'Data transformed'!$4:$4,0)-1)), MIN(MAX(OFFSET('Data transformed'!$A$4,MATCH($A79,'Data transformed'!$A$5:$A$185,0),MATCH(BN$4,'Data transformed'!$4:$4,0)-1),$M79),$N79),"NA"))</f>
        <v>NA</v>
      </c>
      <c r="BO79" s="103" t="str">
        <f aca="true">IF($J79="","",IF(ISNUMBER(OFFSET('Data transformed'!$A$4,MATCH($A79,'Data transformed'!$A$5:$A$185,0),MATCH(BO$4,'Data transformed'!$4:$4,0)-1)), MIN(MAX(OFFSET('Data transformed'!$A$4,MATCH($A79,'Data transformed'!$A$5:$A$185,0),MATCH(BO$4,'Data transformed'!$4:$4,0)-1),$M79),$N79),"NA"))</f>
        <v>NA</v>
      </c>
      <c r="BP79" s="103" t="str">
        <f aca="true">IF($J79="","",IF(ISNUMBER(OFFSET('Data transformed'!$A$4,MATCH($A79,'Data transformed'!$A$5:$A$185,0),MATCH(BP$4,'Data transformed'!$4:$4,0)-1)), MIN(MAX(OFFSET('Data transformed'!$A$4,MATCH($A79,'Data transformed'!$A$5:$A$185,0),MATCH(BP$4,'Data transformed'!$4:$4,0)-1),$M79),$N79),"NA"))</f>
        <v>NA</v>
      </c>
      <c r="BQ79" s="103" t="str">
        <f aca="true">IF($J79="","",IF(ISNUMBER(OFFSET('Data transformed'!$A$4,MATCH($A79,'Data transformed'!$A$5:$A$185,0),MATCH(BQ$4,'Data transformed'!$4:$4,0)-1)), MIN(MAX(OFFSET('Data transformed'!$A$4,MATCH($A79,'Data transformed'!$A$5:$A$185,0),MATCH(BQ$4,'Data transformed'!$4:$4,0)-1),$M79),$N79),"NA"))</f>
        <v>NA</v>
      </c>
      <c r="BR79" s="103" t="str">
        <f aca="true">IF($J79="","",IF(ISNUMBER(OFFSET('Data transformed'!$A$4,MATCH($A79,'Data transformed'!$A$5:$A$185,0),MATCH(BR$4,'Data transformed'!$4:$4,0)-1)), MIN(MAX(OFFSET('Data transformed'!$A$4,MATCH($A79,'Data transformed'!$A$5:$A$185,0),MATCH(BR$4,'Data transformed'!$4:$4,0)-1),$M79),$N79),"NA"))</f>
        <v>NA</v>
      </c>
      <c r="BS79" s="103" t="str">
        <f aca="true">IF($J79="","",IF(ISNUMBER(OFFSET('Data transformed'!$A$4,MATCH($A79,'Data transformed'!$A$5:$A$185,0),MATCH(BS$4,'Data transformed'!$4:$4,0)-1)), MIN(MAX(OFFSET('Data transformed'!$A$4,MATCH($A79,'Data transformed'!$A$5:$A$185,0),MATCH(BS$4,'Data transformed'!$4:$4,0)-1),$M79),$N79),"NA"))</f>
        <v>NA</v>
      </c>
      <c r="BT79" s="103" t="str">
        <f aca="true">IF($J79="","",IF(ISNUMBER(OFFSET('Data transformed'!$A$4,MATCH($A79,'Data transformed'!$A$5:$A$185,0),MATCH(BT$4,'Data transformed'!$4:$4,0)-1)), MIN(MAX(OFFSET('Data transformed'!$A$4,MATCH($A79,'Data transformed'!$A$5:$A$185,0),MATCH(BT$4,'Data transformed'!$4:$4,0)-1),$M79),$N79),"NA"))</f>
        <v>NA</v>
      </c>
      <c r="BU79" s="103" t="str">
        <f aca="true">IF($J79="","",IF(ISNUMBER(OFFSET('Data transformed'!$A$4,MATCH($A79,'Data transformed'!$A$5:$A$185,0),MATCH(BU$4,'Data transformed'!$4:$4,0)-1)), MIN(MAX(OFFSET('Data transformed'!$A$4,MATCH($A79,'Data transformed'!$A$5:$A$185,0),MATCH(BU$4,'Data transformed'!$4:$4,0)-1),$M79),$N79),"NA"))</f>
        <v>NA</v>
      </c>
      <c r="BV79" s="103" t="str">
        <f aca="true">IF($J79="","",IF(ISNUMBER(OFFSET('Data transformed'!$A$4,MATCH($A79,'Data transformed'!$A$5:$A$185,0),MATCH(BV$4,'Data transformed'!$4:$4,0)-1)), MIN(MAX(OFFSET('Data transformed'!$A$4,MATCH($A79,'Data transformed'!$A$5:$A$185,0),MATCH(BV$4,'Data transformed'!$4:$4,0)-1),$M79),$N79),"NA"))</f>
        <v>NA</v>
      </c>
      <c r="BW79" s="103" t="str">
        <f aca="true">IF($J79="","",IF(ISNUMBER(OFFSET('Data transformed'!$A$4,MATCH($A79,'Data transformed'!$A$5:$A$185,0),MATCH(BW$4,'Data transformed'!$4:$4,0)-1)), MIN(MAX(OFFSET('Data transformed'!$A$4,MATCH($A79,'Data transformed'!$A$5:$A$185,0),MATCH(BW$4,'Data transformed'!$4:$4,0)-1),$M79),$N79),"NA"))</f>
        <v>NA</v>
      </c>
      <c r="BX79" s="103" t="str">
        <f aca="true">IF($J79="","",IF(ISNUMBER(OFFSET('Data transformed'!$A$4,MATCH($A79,'Data transformed'!$A$5:$A$185,0),MATCH(BX$4,'Data transformed'!$4:$4,0)-1)), MIN(MAX(OFFSET('Data transformed'!$A$4,MATCH($A79,'Data transformed'!$A$5:$A$185,0),MATCH(BX$4,'Data transformed'!$4:$4,0)-1),$M79),$N79),"NA"))</f>
        <v>NA</v>
      </c>
      <c r="BY79" s="103" t="str">
        <f aca="true">IF($J79="","",IF(ISNUMBER(OFFSET('Data transformed'!$A$4,MATCH($A79,'Data transformed'!$A$5:$A$185,0),MATCH(BY$4,'Data transformed'!$4:$4,0)-1)), MIN(MAX(OFFSET('Data transformed'!$A$4,MATCH($A79,'Data transformed'!$A$5:$A$185,0),MATCH(BY$4,'Data transformed'!$4:$4,0)-1),$M79),$N79),"NA"))</f>
        <v>NA</v>
      </c>
      <c r="BZ79" s="103" t="str">
        <f aca="true">IF($J79="","",IF(ISNUMBER(OFFSET('Data transformed'!$A$4,MATCH($A79,'Data transformed'!$A$5:$A$185,0),MATCH(BZ$4,'Data transformed'!$4:$4,0)-1)), MIN(MAX(OFFSET('Data transformed'!$A$4,MATCH($A79,'Data transformed'!$A$5:$A$185,0),MATCH(BZ$4,'Data transformed'!$4:$4,0)-1),$M79),$N79),"NA"))</f>
        <v>NA</v>
      </c>
      <c r="CA79" s="103" t="str">
        <f aca="true">IF($J79="","",IF(ISNUMBER(OFFSET('Data transformed'!$A$4,MATCH($A79,'Data transformed'!$A$5:$A$185,0),MATCH(CA$4,'Data transformed'!$4:$4,0)-1)), MIN(MAX(OFFSET('Data transformed'!$A$4,MATCH($A79,'Data transformed'!$A$5:$A$185,0),MATCH(CA$4,'Data transformed'!$4:$4,0)-1),$M79),$N79),"NA"))</f>
        <v>NA</v>
      </c>
      <c r="CB79" s="103" t="str">
        <f aca="true">IF($J79="","",IF(ISNUMBER(OFFSET('Data transformed'!$A$4,MATCH($A79,'Data transformed'!$A$5:$A$185,0),MATCH(CB$4,'Data transformed'!$4:$4,0)-1)), MIN(MAX(OFFSET('Data transformed'!$A$4,MATCH($A79,'Data transformed'!$A$5:$A$185,0),MATCH(CB$4,'Data transformed'!$4:$4,0)-1),$M79),$N79),"NA"))</f>
        <v>NA</v>
      </c>
      <c r="CC79" s="103" t="str">
        <f aca="true">IF($J79="","",IF(ISNUMBER(OFFSET('Data transformed'!$A$4,MATCH($A79,'Data transformed'!$A$5:$A$185,0),MATCH(CC$4,'Data transformed'!$4:$4,0)-1)), MIN(MAX(OFFSET('Data transformed'!$A$4,MATCH($A79,'Data transformed'!$A$5:$A$185,0),MATCH(CC$4,'Data transformed'!$4:$4,0)-1),$M79),$N79),"NA"))</f>
        <v>NA</v>
      </c>
      <c r="CD79" s="103" t="str">
        <f aca="true">IF($J79="","",IF(ISNUMBER(OFFSET('Data transformed'!$A$4,MATCH($A79,'Data transformed'!$A$5:$A$185,0),MATCH(CD$4,'Data transformed'!$4:$4,0)-1)), MIN(MAX(OFFSET('Data transformed'!$A$4,MATCH($A79,'Data transformed'!$A$5:$A$185,0),MATCH(CD$4,'Data transformed'!$4:$4,0)-1),$M79),$N79),"NA"))</f>
        <v>NA</v>
      </c>
      <c r="CE79" s="103" t="str">
        <f aca="true">IF($J79="","",IF(ISNUMBER(OFFSET('Data transformed'!$A$4,MATCH($A79,'Data transformed'!$A$5:$A$185,0),MATCH(CE$4,'Data transformed'!$4:$4,0)-1)), MIN(MAX(OFFSET('Data transformed'!$A$4,MATCH($A79,'Data transformed'!$A$5:$A$185,0),MATCH(CE$4,'Data transformed'!$4:$4,0)-1),$M79),$N79),"NA"))</f>
        <v>NA</v>
      </c>
      <c r="CF79" s="103" t="str">
        <f aca="true">IF($J79="","",IF(ISNUMBER(OFFSET('Data transformed'!$A$4,MATCH($A79,'Data transformed'!$A$5:$A$185,0),MATCH(CF$4,'Data transformed'!$4:$4,0)-1)), MIN(MAX(OFFSET('Data transformed'!$A$4,MATCH($A79,'Data transformed'!$A$5:$A$185,0),MATCH(CF$4,'Data transformed'!$4:$4,0)-1),$M79),$N79),"NA"))</f>
        <v>NA</v>
      </c>
      <c r="CG79" s="103" t="str">
        <f aca="true">IF($J79="","",IF(ISNUMBER(OFFSET('Data transformed'!$A$4,MATCH($A79,'Data transformed'!$A$5:$A$185,0),MATCH(CG$4,'Data transformed'!$4:$4,0)-1)), MIN(MAX(OFFSET('Data transformed'!$A$4,MATCH($A79,'Data transformed'!$A$5:$A$185,0),MATCH(CG$4,'Data transformed'!$4:$4,0)-1),$M79),$N79),"NA"))</f>
        <v>NA</v>
      </c>
      <c r="CH79" s="103" t="str">
        <f aca="true">IF($J79="","",IF(ISNUMBER(OFFSET('Data transformed'!$A$4,MATCH($A79,'Data transformed'!$A$5:$A$185,0),MATCH(CH$4,'Data transformed'!$4:$4,0)-1)), MIN(MAX(OFFSET('Data transformed'!$A$4,MATCH($A79,'Data transformed'!$A$5:$A$185,0),MATCH(CH$4,'Data transformed'!$4:$4,0)-1),$M79),$N79),"NA"))</f>
        <v>NA</v>
      </c>
      <c r="CI79" s="103" t="str">
        <f aca="true">IF($J79="","",IF(ISNUMBER(OFFSET('Data transformed'!$A$4,MATCH($A79,'Data transformed'!$A$5:$A$185,0),MATCH(CI$4,'Data transformed'!$4:$4,0)-1)), MIN(MAX(OFFSET('Data transformed'!$A$4,MATCH($A79,'Data transformed'!$A$5:$A$185,0),MATCH(CI$4,'Data transformed'!$4:$4,0)-1),$M79),$N79),"NA"))</f>
        <v>NA</v>
      </c>
      <c r="CJ79" s="103" t="str">
        <f aca="true">IF($J79="","",IF(ISNUMBER(OFFSET('Data transformed'!$A$4,MATCH($A79,'Data transformed'!$A$5:$A$185,0),MATCH(CJ$4,'Data transformed'!$4:$4,0)-1)), MIN(MAX(OFFSET('Data transformed'!$A$4,MATCH($A79,'Data transformed'!$A$5:$A$185,0),MATCH(CJ$4,'Data transformed'!$4:$4,0)-1),$M79),$N79),"NA"))</f>
        <v>NA</v>
      </c>
      <c r="CK79" s="103" t="str">
        <f aca="true">IF($J79="","",IF(ISNUMBER(OFFSET('Data transformed'!$A$4,MATCH($A79,'Data transformed'!$A$5:$A$185,0),MATCH(CK$4,'Data transformed'!$4:$4,0)-1)), MIN(MAX(OFFSET('Data transformed'!$A$4,MATCH($A79,'Data transformed'!$A$5:$A$185,0),MATCH(CK$4,'Data transformed'!$4:$4,0)-1),$M79),$N79),"NA"))</f>
        <v>NA</v>
      </c>
      <c r="CL79" s="103" t="str">
        <f aca="true">IF($J79="","",IF(ISNUMBER(OFFSET('Data transformed'!$A$4,MATCH($A79,'Data transformed'!$A$5:$A$185,0),MATCH(CL$4,'Data transformed'!$4:$4,0)-1)), MIN(MAX(OFFSET('Data transformed'!$A$4,MATCH($A79,'Data transformed'!$A$5:$A$185,0),MATCH(CL$4,'Data transformed'!$4:$4,0)-1),$M79),$N79),"NA"))</f>
        <v>NA</v>
      </c>
      <c r="CM79" s="103" t="str">
        <f aca="true">IF($J79="","",IF(ISNUMBER(OFFSET('Data transformed'!$A$4,MATCH($A79,'Data transformed'!$A$5:$A$185,0),MATCH(CM$4,'Data transformed'!$4:$4,0)-1)), MIN(MAX(OFFSET('Data transformed'!$A$4,MATCH($A79,'Data transformed'!$A$5:$A$185,0),MATCH(CM$4,'Data transformed'!$4:$4,0)-1),$M79),$N79),"NA"))</f>
        <v>NA</v>
      </c>
      <c r="CN79" s="103" t="str">
        <f aca="true">IF($J79="","",IF(ISNUMBER(OFFSET('Data transformed'!$A$4,MATCH($A79,'Data transformed'!$A$5:$A$185,0),MATCH(CN$4,'Data transformed'!$4:$4,0)-1)), MIN(MAX(OFFSET('Data transformed'!$A$4,MATCH($A79,'Data transformed'!$A$5:$A$185,0),MATCH(CN$4,'Data transformed'!$4:$4,0)-1),$M79),$N79),"NA"))</f>
        <v>NA</v>
      </c>
      <c r="CO79" s="103" t="str">
        <f aca="true">IF($J79="","",IF(ISNUMBER(OFFSET('Data transformed'!$A$4,MATCH($A79,'Data transformed'!$A$5:$A$185,0),MATCH(CO$4,'Data transformed'!$4:$4,0)-1)), MIN(MAX(OFFSET('Data transformed'!$A$4,MATCH($A79,'Data transformed'!$A$5:$A$185,0),MATCH(CO$4,'Data transformed'!$4:$4,0)-1),$M79),$N79),"NA"))</f>
        <v>NA</v>
      </c>
      <c r="CP79" s="103" t="str">
        <f aca="true">IF($J79="","",IF(ISNUMBER(OFFSET('Data transformed'!$A$4,MATCH($A79,'Data transformed'!$A$5:$A$185,0),MATCH(CP$4,'Data transformed'!$4:$4,0)-1)), MIN(MAX(OFFSET('Data transformed'!$A$4,MATCH($A79,'Data transformed'!$A$5:$A$185,0),MATCH(CP$4,'Data transformed'!$4:$4,0)-1),$M79),$N79),"NA"))</f>
        <v>NA</v>
      </c>
      <c r="CQ79" s="103" t="str">
        <f aca="true">IF($J79="","",IF(ISNUMBER(OFFSET('Data transformed'!$A$4,MATCH($A79,'Data transformed'!$A$5:$A$185,0),MATCH(CQ$4,'Data transformed'!$4:$4,0)-1)), MIN(MAX(OFFSET('Data transformed'!$A$4,MATCH($A79,'Data transformed'!$A$5:$A$185,0),MATCH(CQ$4,'Data transformed'!$4:$4,0)-1),$M79),$N79),"NA"))</f>
        <v>NA</v>
      </c>
      <c r="CR79" s="103" t="str">
        <f aca="true">IF($J79="","",IF(ISNUMBER(OFFSET('Data transformed'!$A$4,MATCH($A79,'Data transformed'!$A$5:$A$185,0),MATCH(CR$4,'Data transformed'!$4:$4,0)-1)), MIN(MAX(OFFSET('Data transformed'!$A$4,MATCH($A79,'Data transformed'!$A$5:$A$185,0),MATCH(CR$4,'Data transformed'!$4:$4,0)-1),$M79),$N79),"NA"))</f>
        <v>NA</v>
      </c>
      <c r="CS79" s="103" t="str">
        <f aca="true">IF($J79="","",IF(ISNUMBER(OFFSET('Data transformed'!$A$4,MATCH($A79,'Data transformed'!$A$5:$A$185,0),MATCH(CS$4,'Data transformed'!$4:$4,0)-1)), MIN(MAX(OFFSET('Data transformed'!$A$4,MATCH($A79,'Data transformed'!$A$5:$A$185,0),MATCH(CS$4,'Data transformed'!$4:$4,0)-1),$M79),$N79),"NA"))</f>
        <v>NA</v>
      </c>
      <c r="CT79" s="103" t="str">
        <f aca="true">IF($J79="","",IF(ISNUMBER(OFFSET('Data transformed'!$A$4,MATCH($A79,'Data transformed'!$A$5:$A$185,0),MATCH(CT$4,'Data transformed'!$4:$4,0)-1)), MIN(MAX(OFFSET('Data transformed'!$A$4,MATCH($A79,'Data transformed'!$A$5:$A$185,0),MATCH(CT$4,'Data transformed'!$4:$4,0)-1),$M79),$N79),"NA"))</f>
        <v>NA</v>
      </c>
      <c r="CU79" s="103" t="str">
        <f aca="true">IF($J79="","",IF(ISNUMBER(OFFSET('Data transformed'!$A$4,MATCH($A79,'Data transformed'!$A$5:$A$185,0),MATCH(CU$4,'Data transformed'!$4:$4,0)-1)), MIN(MAX(OFFSET('Data transformed'!$A$4,MATCH($A79,'Data transformed'!$A$5:$A$185,0),MATCH(CU$4,'Data transformed'!$4:$4,0)-1),$M79),$N79),"NA"))</f>
        <v>NA</v>
      </c>
    </row>
    <row r="80" s="103" customFormat="true" ht="15.5" hidden="false" customHeight="false" outlineLevel="0" collapsed="false">
      <c r="A80" s="107" t="n">
        <v>3121</v>
      </c>
      <c r="B80" s="107" t="n">
        <v>4</v>
      </c>
      <c r="C80" s="103" t="str">
        <f aca="true">IF(ISBLANK(OFFSET('Raw Data'!$A$3,MATCH($A80,'Raw Data'!$B$4:$B$185,0),MATCH(C$4,'Raw Data'!$3:$3,0)-1)),"",OFFSET('Raw Data'!$A$3,MATCH($A80,'Raw Data'!$B$4:$B$185,0),MATCH(C$4,'Raw Data'!$3:$3,0)-1))</f>
        <v/>
      </c>
      <c r="D80" s="103" t="str">
        <f aca="true">IF(ISBLANK(OFFSET('Raw Data'!$A$3,MATCH($A80,'Raw Data'!$B$4:$B$185,0),MATCH(D$4,'Raw Data'!$3:$3,0)-1)),"",OFFSET('Raw Data'!$A$3,MATCH($A80,'Raw Data'!$B$4:$B$185,0),MATCH(D$4,'Raw Data'!$3:$3,0)-1))</f>
        <v>Expert assessment data - E.4</v>
      </c>
      <c r="E80" s="103" t="str">
        <f aca="true">IF(ISBLANK(OFFSET('Raw Data'!$A$3,MATCH($A80,'Raw Data'!$B$4:$B$185,0),MATCH(E$4,'Raw Data'!$3:$3,0)-1)),"",OFFSET('Raw Data'!$A$3,MATCH($A80,'Raw Data'!$B$4:$B$185,0),MATCH(E$4,'Raw Data'!$3:$3,0)-1))</f>
        <v>Is “consumer education” promoted through any of the following measures or mechanisms in your country in 2020?</v>
      </c>
      <c r="J80" s="103" t="n">
        <f aca="true" t="array" ref="J80:J80">IFERROR(_xlfn.QUARTILE.INC(IF(ISNUMBER(OFFSET('Data transformed'!$N$4,MATCH('outliers treatment'!$A80,'Data transformed'!$A$5:$A$185),1,1,COUNTA('Data transformed'!$O$4:$CX$4))),OFFSET('Data transformed'!$N$4,MATCH('outliers treatment'!$A80,'Data transformed'!$A$5:$A$185),1,1,COUNTA('Data transformed'!$O$4:$CX$4))),1),"")</f>
        <v>1.4</v>
      </c>
      <c r="K80" s="103" t="n">
        <f aca="true" t="array" ref="K80:K80">IFERROR(_xlfn.QUARTILE.INC(IF(ISNUMBER(OFFSET('Data transformed'!$N$4,MATCH('outliers treatment'!$A80,'Data transformed'!$A$5:$A$185),1,1,COUNTA('Data transformed'!$O$4:$CX$4))),OFFSET('Data transformed'!$N$4,MATCH('outliers treatment'!$A80,'Data transformed'!$A$5:$A$185),1,1,COUNTA('Data transformed'!$O$4:$CX$4))),3),"")</f>
        <v>1.8</v>
      </c>
      <c r="L80" s="103" t="n">
        <f aca="false">IFERROR(K80-J80,"")</f>
        <v>0.4</v>
      </c>
      <c r="M80" s="103" t="n">
        <v>1</v>
      </c>
      <c r="N80" s="103" t="n">
        <v>2</v>
      </c>
      <c r="P80" s="105" t="n">
        <f aca="false" t="array" ref="P80:P80">IFERROR(SKEW(IF(ISNUMBER(T80:CU80),T80:CU80,"")),"")</f>
        <v>-0.381878115537145</v>
      </c>
      <c r="Q80" s="103" t="n">
        <f aca="true">IF(ISBLANK(OFFSET('Data above threshold'!$A$4,MATCH('Data above threshold'!$A79,'Data above threshold'!$A$5:$A$185,0),MATCH('Data above threshold'!N$4,'Data above threshold'!$4:$4,0)-1)),1,OFFSET('Data above threshold'!$A$4,MATCH('Data above threshold'!$A79,'Data above threshold'!$A$5:$A$185,0),MATCH('Data above threshold'!N$4,'Data above threshold'!$4:$4,0)-1))</f>
        <v>0</v>
      </c>
      <c r="R80" s="103" t="n">
        <f aca="false">IF($J80="","",COUNTIF(T80:CU80,M80)+ COUNTIF(T80:CQ80,N80))</f>
        <v>18</v>
      </c>
      <c r="S80" s="106" t="n">
        <f aca="false" t="array" ref="S80:S80">IF(B80&lt;4,"",1-IFERROR(SUM(ISNUMBER(T80:CU80)*(1-$T$3:$CU$3))/COUNTIF($T$3:$CU$3,0),0))</f>
        <v>0.025</v>
      </c>
      <c r="T80" s="103" t="n">
        <f aca="true">IF($J80="","",IF(ISNUMBER(OFFSET('Data transformed'!$A$4,MATCH($A80,'Data transformed'!$A$5:$A$185,0),MATCH(T$4,'Data transformed'!$4:$4,0)-1)), MIN(MAX(OFFSET('Data transformed'!$A$4,MATCH($A80,'Data transformed'!$A$5:$A$185,0),MATCH(T$4,'Data transformed'!$4:$4,0)-1),$M80),$N80),"NA"))</f>
        <v>1.55</v>
      </c>
      <c r="U80" s="103" t="n">
        <f aca="true">IF($J80="","",IF(ISNUMBER(OFFSET('Data transformed'!$A$4,MATCH($A80,'Data transformed'!$A$5:$A$185,0),MATCH(U$4,'Data transformed'!$4:$4,0)-1)), MIN(MAX(OFFSET('Data transformed'!$A$4,MATCH($A80,'Data transformed'!$A$5:$A$185,0),MATCH(U$4,'Data transformed'!$4:$4,0)-1),$M80),$N80),"NA"))</f>
        <v>1.68</v>
      </c>
      <c r="V80" s="103" t="n">
        <f aca="true">IF($J80="","",IF(ISNUMBER(OFFSET('Data transformed'!$A$4,MATCH($A80,'Data transformed'!$A$5:$A$185,0),MATCH(V$4,'Data transformed'!$4:$4,0)-1)), MIN(MAX(OFFSET('Data transformed'!$A$4,MATCH($A80,'Data transformed'!$A$5:$A$185,0),MATCH(V$4,'Data transformed'!$4:$4,0)-1),$M80),$N80),"NA"))</f>
        <v>2</v>
      </c>
      <c r="W80" s="103" t="n">
        <f aca="true">IF($J80="","",IF(ISNUMBER(OFFSET('Data transformed'!$A$4,MATCH($A80,'Data transformed'!$A$5:$A$185,0),MATCH(W$4,'Data transformed'!$4:$4,0)-1)), MIN(MAX(OFFSET('Data transformed'!$A$4,MATCH($A80,'Data transformed'!$A$5:$A$185,0),MATCH(W$4,'Data transformed'!$4:$4,0)-1),$M80),$N80),"NA"))</f>
        <v>1.4</v>
      </c>
      <c r="X80" s="103" t="n">
        <f aca="true">IF($J80="","",IF(ISNUMBER(OFFSET('Data transformed'!$A$4,MATCH($A80,'Data transformed'!$A$5:$A$185,0),MATCH(X$4,'Data transformed'!$4:$4,0)-1)), MIN(MAX(OFFSET('Data transformed'!$A$4,MATCH($A80,'Data transformed'!$A$5:$A$185,0),MATCH(X$4,'Data transformed'!$4:$4,0)-1),$M80),$N80),"NA"))</f>
        <v>1.6</v>
      </c>
      <c r="Y80" s="103" t="n">
        <f aca="true">IF($J80="","",IF(ISNUMBER(OFFSET('Data transformed'!$A$4,MATCH($A80,'Data transformed'!$A$5:$A$185,0),MATCH(Y$4,'Data transformed'!$4:$4,0)-1)), MIN(MAX(OFFSET('Data transformed'!$A$4,MATCH($A80,'Data transformed'!$A$5:$A$185,0),MATCH(Y$4,'Data transformed'!$4:$4,0)-1),$M80),$N80),"NA"))</f>
        <v>1.5</v>
      </c>
      <c r="Z80" s="103" t="n">
        <f aca="true">IF($J80="","",IF(ISNUMBER(OFFSET('Data transformed'!$A$4,MATCH($A80,'Data transformed'!$A$5:$A$185,0),MATCH(Z$4,'Data transformed'!$4:$4,0)-1)), MIN(MAX(OFFSET('Data transformed'!$A$4,MATCH($A80,'Data transformed'!$A$5:$A$185,0),MATCH(Z$4,'Data transformed'!$4:$4,0)-1),$M80),$N80),"NA"))</f>
        <v>1.6</v>
      </c>
      <c r="AA80" s="103" t="n">
        <f aca="true">IF($J80="","",IF(ISNUMBER(OFFSET('Data transformed'!$A$4,MATCH($A80,'Data transformed'!$A$5:$A$185,0),MATCH(AA$4,'Data transformed'!$4:$4,0)-1)), MIN(MAX(OFFSET('Data transformed'!$A$4,MATCH($A80,'Data transformed'!$A$5:$A$185,0),MATCH(AA$4,'Data transformed'!$4:$4,0)-1),$M80),$N80),"NA"))</f>
        <v>2</v>
      </c>
      <c r="AB80" s="103" t="n">
        <f aca="true">IF($J80="","",IF(ISNUMBER(OFFSET('Data transformed'!$A$4,MATCH($A80,'Data transformed'!$A$5:$A$185,0),MATCH(AB$4,'Data transformed'!$4:$4,0)-1)), MIN(MAX(OFFSET('Data transformed'!$A$4,MATCH($A80,'Data transformed'!$A$5:$A$185,0),MATCH(AB$4,'Data transformed'!$4:$4,0)-1),$M80),$N80),"NA"))</f>
        <v>1.7</v>
      </c>
      <c r="AC80" s="103" t="n">
        <f aca="true">IF($J80="","",IF(ISNUMBER(OFFSET('Data transformed'!$A$4,MATCH($A80,'Data transformed'!$A$5:$A$185,0),MATCH(AC$4,'Data transformed'!$4:$4,0)-1)), MIN(MAX(OFFSET('Data transformed'!$A$4,MATCH($A80,'Data transformed'!$A$5:$A$185,0),MATCH(AC$4,'Data transformed'!$4:$4,0)-1),$M80),$N80),"NA"))</f>
        <v>2</v>
      </c>
      <c r="AD80" s="103" t="n">
        <f aca="true">IF($J80="","",IF(ISNUMBER(OFFSET('Data transformed'!$A$4,MATCH($A80,'Data transformed'!$A$5:$A$185,0),MATCH(AD$4,'Data transformed'!$4:$4,0)-1)), MIN(MAX(OFFSET('Data transformed'!$A$4,MATCH($A80,'Data transformed'!$A$5:$A$185,0),MATCH(AD$4,'Data transformed'!$4:$4,0)-1),$M80),$N80),"NA"))</f>
        <v>2</v>
      </c>
      <c r="AE80" s="103" t="n">
        <f aca="true">IF($J80="","",IF(ISNUMBER(OFFSET('Data transformed'!$A$4,MATCH($A80,'Data transformed'!$A$5:$A$185,0),MATCH(AE$4,'Data transformed'!$4:$4,0)-1)), MIN(MAX(OFFSET('Data transformed'!$A$4,MATCH($A80,'Data transformed'!$A$5:$A$185,0),MATCH(AE$4,'Data transformed'!$4:$4,0)-1),$M80),$N80),"NA"))</f>
        <v>1</v>
      </c>
      <c r="AF80" s="103" t="n">
        <f aca="true">IF($J80="","",IF(ISNUMBER(OFFSET('Data transformed'!$A$4,MATCH($A80,'Data transformed'!$A$5:$A$185,0),MATCH(AF$4,'Data transformed'!$4:$4,0)-1)), MIN(MAX(OFFSET('Data transformed'!$A$4,MATCH($A80,'Data transformed'!$A$5:$A$185,0),MATCH(AF$4,'Data transformed'!$4:$4,0)-1),$M80),$N80),"NA"))</f>
        <v>1.2</v>
      </c>
      <c r="AG80" s="103" t="n">
        <f aca="true">IF($J80="","",IF(ISNUMBER(OFFSET('Data transformed'!$A$4,MATCH($A80,'Data transformed'!$A$5:$A$185,0),MATCH(AG$4,'Data transformed'!$4:$4,0)-1)), MIN(MAX(OFFSET('Data transformed'!$A$4,MATCH($A80,'Data transformed'!$A$5:$A$185,0),MATCH(AG$4,'Data transformed'!$4:$4,0)-1),$M80),$N80),"NA"))</f>
        <v>1.4</v>
      </c>
      <c r="AH80" s="103" t="n">
        <f aca="true">IF($J80="","",IF(ISNUMBER(OFFSET('Data transformed'!$A$4,MATCH($A80,'Data transformed'!$A$5:$A$185,0),MATCH(AH$4,'Data transformed'!$4:$4,0)-1)), MIN(MAX(OFFSET('Data transformed'!$A$4,MATCH($A80,'Data transformed'!$A$5:$A$185,0),MATCH(AH$4,'Data transformed'!$4:$4,0)-1),$M80),$N80),"NA"))</f>
        <v>1.67</v>
      </c>
      <c r="AI80" s="103" t="n">
        <f aca="true">IF($J80="","",IF(ISNUMBER(OFFSET('Data transformed'!$A$4,MATCH($A80,'Data transformed'!$A$5:$A$185,0),MATCH(AI$4,'Data transformed'!$4:$4,0)-1)), MIN(MAX(OFFSET('Data transformed'!$A$4,MATCH($A80,'Data transformed'!$A$5:$A$185,0),MATCH(AI$4,'Data transformed'!$4:$4,0)-1),$M80),$N80),"NA"))</f>
        <v>1.7</v>
      </c>
      <c r="AJ80" s="103" t="n">
        <f aca="true">IF($J80="","",IF(ISNUMBER(OFFSET('Data transformed'!$A$4,MATCH($A80,'Data transformed'!$A$5:$A$185,0),MATCH(AJ$4,'Data transformed'!$4:$4,0)-1)), MIN(MAX(OFFSET('Data transformed'!$A$4,MATCH($A80,'Data transformed'!$A$5:$A$185,0),MATCH(AJ$4,'Data transformed'!$4:$4,0)-1),$M80),$N80),"NA"))</f>
        <v>1.8</v>
      </c>
      <c r="AK80" s="103" t="n">
        <f aca="true">IF($J80="","",IF(ISNUMBER(OFFSET('Data transformed'!$A$4,MATCH($A80,'Data transformed'!$A$5:$A$185,0),MATCH(AK$4,'Data transformed'!$4:$4,0)-1)), MIN(MAX(OFFSET('Data transformed'!$A$4,MATCH($A80,'Data transformed'!$A$5:$A$185,0),MATCH(AK$4,'Data transformed'!$4:$4,0)-1),$M80),$N80),"NA"))</f>
        <v>1.7</v>
      </c>
      <c r="AL80" s="103" t="n">
        <f aca="true">IF($J80="","",IF(ISNUMBER(OFFSET('Data transformed'!$A$4,MATCH($A80,'Data transformed'!$A$5:$A$185,0),MATCH(AL$4,'Data transformed'!$4:$4,0)-1)), MIN(MAX(OFFSET('Data transformed'!$A$4,MATCH($A80,'Data transformed'!$A$5:$A$185,0),MATCH(AL$4,'Data transformed'!$4:$4,0)-1),$M80),$N80),"NA"))</f>
        <v>1.78</v>
      </c>
      <c r="AM80" s="103" t="n">
        <f aca="true">IF($J80="","",IF(ISNUMBER(OFFSET('Data transformed'!$A$4,MATCH($A80,'Data transformed'!$A$5:$A$185,0),MATCH(AM$4,'Data transformed'!$4:$4,0)-1)), MIN(MAX(OFFSET('Data transformed'!$A$4,MATCH($A80,'Data transformed'!$A$5:$A$185,0),MATCH(AM$4,'Data transformed'!$4:$4,0)-1),$M80),$N80),"NA"))</f>
        <v>1.78</v>
      </c>
      <c r="AN80" s="103" t="n">
        <f aca="true">IF($J80="","",IF(ISNUMBER(OFFSET('Data transformed'!$A$4,MATCH($A80,'Data transformed'!$A$5:$A$185,0),MATCH(AN$4,'Data transformed'!$4:$4,0)-1)), MIN(MAX(OFFSET('Data transformed'!$A$4,MATCH($A80,'Data transformed'!$A$5:$A$185,0),MATCH(AN$4,'Data transformed'!$4:$4,0)-1),$M80),$N80),"NA"))</f>
        <v>1.6</v>
      </c>
      <c r="AO80" s="103" t="n">
        <f aca="true">IF($J80="","",IF(ISNUMBER(OFFSET('Data transformed'!$A$4,MATCH($A80,'Data transformed'!$A$5:$A$185,0),MATCH(AO$4,'Data transformed'!$4:$4,0)-1)), MIN(MAX(OFFSET('Data transformed'!$A$4,MATCH($A80,'Data transformed'!$A$5:$A$185,0),MATCH(AO$4,'Data transformed'!$4:$4,0)-1),$M80),$N80),"NA"))</f>
        <v>1.58</v>
      </c>
      <c r="AP80" s="103" t="n">
        <f aca="true">IF($J80="","",IF(ISNUMBER(OFFSET('Data transformed'!$A$4,MATCH($A80,'Data transformed'!$A$5:$A$185,0),MATCH(AP$4,'Data transformed'!$4:$4,0)-1)), MIN(MAX(OFFSET('Data transformed'!$A$4,MATCH($A80,'Data transformed'!$A$5:$A$185,0),MATCH(AP$4,'Data transformed'!$4:$4,0)-1),$M80),$N80),"NA"))</f>
        <v>1.9</v>
      </c>
      <c r="AQ80" s="103" t="n">
        <f aca="true">IF($J80="","",IF(ISNUMBER(OFFSET('Data transformed'!$A$4,MATCH($A80,'Data transformed'!$A$5:$A$185,0),MATCH(AQ$4,'Data transformed'!$4:$4,0)-1)), MIN(MAX(OFFSET('Data transformed'!$A$4,MATCH($A80,'Data transformed'!$A$5:$A$185,0),MATCH(AQ$4,'Data transformed'!$4:$4,0)-1),$M80),$N80),"NA"))</f>
        <v>2</v>
      </c>
      <c r="AR80" s="103" t="n">
        <f aca="true">IF($J80="","",IF(ISNUMBER(OFFSET('Data transformed'!$A$4,MATCH($A80,'Data transformed'!$A$5:$A$185,0),MATCH(AR$4,'Data transformed'!$4:$4,0)-1)), MIN(MAX(OFFSET('Data transformed'!$A$4,MATCH($A80,'Data transformed'!$A$5:$A$185,0),MATCH(AR$4,'Data transformed'!$4:$4,0)-1),$M80),$N80),"NA"))</f>
        <v>1.56</v>
      </c>
      <c r="AS80" s="103" t="str">
        <f aca="true">IF($J80="","",IF(ISNUMBER(OFFSET('Data transformed'!$A$4,MATCH($A80,'Data transformed'!$A$5:$A$185,0),MATCH(AS$4,'Data transformed'!$4:$4,0)-1)), MIN(MAX(OFFSET('Data transformed'!$A$4,MATCH($A80,'Data transformed'!$A$5:$A$185,0),MATCH(AS$4,'Data transformed'!$4:$4,0)-1),$M80),$N80),"NA"))</f>
        <v>NA</v>
      </c>
      <c r="AT80" s="103" t="n">
        <f aca="true">IF($J80="","",IF(ISNUMBER(OFFSET('Data transformed'!$A$4,MATCH($A80,'Data transformed'!$A$5:$A$185,0),MATCH(AT$4,'Data transformed'!$4:$4,0)-1)), MIN(MAX(OFFSET('Data transformed'!$A$4,MATCH($A80,'Data transformed'!$A$5:$A$185,0),MATCH(AT$4,'Data transformed'!$4:$4,0)-1),$M80),$N80),"NA"))</f>
        <v>2</v>
      </c>
      <c r="AU80" s="103" t="n">
        <f aca="true">IF($J80="","",IF(ISNUMBER(OFFSET('Data transformed'!$A$4,MATCH($A80,'Data transformed'!$A$5:$A$185,0),MATCH(AU$4,'Data transformed'!$4:$4,0)-1)), MIN(MAX(OFFSET('Data transformed'!$A$4,MATCH($A80,'Data transformed'!$A$5:$A$185,0),MATCH(AU$4,'Data transformed'!$4:$4,0)-1),$M80),$N80),"NA"))</f>
        <v>1</v>
      </c>
      <c r="AV80" s="103" t="n">
        <f aca="true">IF($J80="","",IF(ISNUMBER(OFFSET('Data transformed'!$A$4,MATCH($A80,'Data transformed'!$A$5:$A$185,0),MATCH(AV$4,'Data transformed'!$4:$4,0)-1)), MIN(MAX(OFFSET('Data transformed'!$A$4,MATCH($A80,'Data transformed'!$A$5:$A$185,0),MATCH(AV$4,'Data transformed'!$4:$4,0)-1),$M80),$N80),"NA"))</f>
        <v>1.2</v>
      </c>
      <c r="AW80" s="103" t="n">
        <f aca="true">IF($J80="","",IF(ISNUMBER(OFFSET('Data transformed'!$A$4,MATCH($A80,'Data transformed'!$A$5:$A$185,0),MATCH(AW$4,'Data transformed'!$4:$4,0)-1)), MIN(MAX(OFFSET('Data transformed'!$A$4,MATCH($A80,'Data transformed'!$A$5:$A$185,0),MATCH(AW$4,'Data transformed'!$4:$4,0)-1),$M80),$N80),"NA"))</f>
        <v>1.7</v>
      </c>
      <c r="AX80" s="103" t="n">
        <f aca="true">IF($J80="","",IF(ISNUMBER(OFFSET('Data transformed'!$A$4,MATCH($A80,'Data transformed'!$A$5:$A$185,0),MATCH(AX$4,'Data transformed'!$4:$4,0)-1)), MIN(MAX(OFFSET('Data transformed'!$A$4,MATCH($A80,'Data transformed'!$A$5:$A$185,0),MATCH(AX$4,'Data transformed'!$4:$4,0)-1),$M80),$N80),"NA"))</f>
        <v>1.33</v>
      </c>
      <c r="AY80" s="103" t="n">
        <f aca="true">IF($J80="","",IF(ISNUMBER(OFFSET('Data transformed'!$A$4,MATCH($A80,'Data transformed'!$A$5:$A$185,0),MATCH(AY$4,'Data transformed'!$4:$4,0)-1)), MIN(MAX(OFFSET('Data transformed'!$A$4,MATCH($A80,'Data transformed'!$A$5:$A$185,0),MATCH(AY$4,'Data transformed'!$4:$4,0)-1),$M80),$N80),"NA"))</f>
        <v>1.7</v>
      </c>
      <c r="AZ80" s="103" t="n">
        <f aca="true">IF($J80="","",IF(ISNUMBER(OFFSET('Data transformed'!$A$4,MATCH($A80,'Data transformed'!$A$5:$A$185,0),MATCH(AZ$4,'Data transformed'!$4:$4,0)-1)), MIN(MAX(OFFSET('Data transformed'!$A$4,MATCH($A80,'Data transformed'!$A$5:$A$185,0),MATCH(AZ$4,'Data transformed'!$4:$4,0)-1),$M80),$N80),"NA"))</f>
        <v>1.73</v>
      </c>
      <c r="BA80" s="103" t="n">
        <f aca="true">IF($J80="","",IF(ISNUMBER(OFFSET('Data transformed'!$A$4,MATCH($A80,'Data transformed'!$A$5:$A$185,0),MATCH(BA$4,'Data transformed'!$4:$4,0)-1)), MIN(MAX(OFFSET('Data transformed'!$A$4,MATCH($A80,'Data transformed'!$A$5:$A$185,0),MATCH(BA$4,'Data transformed'!$4:$4,0)-1),$M80),$N80),"NA"))</f>
        <v>1.57</v>
      </c>
      <c r="BB80" s="103" t="n">
        <f aca="true">IF($J80="","",IF(ISNUMBER(OFFSET('Data transformed'!$A$4,MATCH($A80,'Data transformed'!$A$5:$A$185,0),MATCH(BB$4,'Data transformed'!$4:$4,0)-1)), MIN(MAX(OFFSET('Data transformed'!$A$4,MATCH($A80,'Data transformed'!$A$5:$A$185,0),MATCH(BB$4,'Data transformed'!$4:$4,0)-1),$M80),$N80),"NA"))</f>
        <v>1.9</v>
      </c>
      <c r="BC80" s="103" t="n">
        <f aca="true">IF($J80="","",IF(ISNUMBER(OFFSET('Data transformed'!$A$4,MATCH($A80,'Data transformed'!$A$5:$A$185,0),MATCH(BC$4,'Data transformed'!$4:$4,0)-1)), MIN(MAX(OFFSET('Data transformed'!$A$4,MATCH($A80,'Data transformed'!$A$5:$A$185,0),MATCH(BC$4,'Data transformed'!$4:$4,0)-1),$M80),$N80),"NA"))</f>
        <v>2</v>
      </c>
      <c r="BD80" s="103" t="n">
        <f aca="true">IF($J80="","",IF(ISNUMBER(OFFSET('Data transformed'!$A$4,MATCH($A80,'Data transformed'!$A$5:$A$185,0),MATCH(BD$4,'Data transformed'!$4:$4,0)-1)), MIN(MAX(OFFSET('Data transformed'!$A$4,MATCH($A80,'Data transformed'!$A$5:$A$185,0),MATCH(BD$4,'Data transformed'!$4:$4,0)-1),$M80),$N80),"NA"))</f>
        <v>1.83</v>
      </c>
      <c r="BE80" s="103" t="n">
        <f aca="true">IF($J80="","",IF(ISNUMBER(OFFSET('Data transformed'!$A$4,MATCH($A80,'Data transformed'!$A$5:$A$185,0),MATCH(BE$4,'Data transformed'!$4:$4,0)-1)), MIN(MAX(OFFSET('Data transformed'!$A$4,MATCH($A80,'Data transformed'!$A$5:$A$185,0),MATCH(BE$4,'Data transformed'!$4:$4,0)-1),$M80),$N80),"NA"))</f>
        <v>1.7</v>
      </c>
      <c r="BF80" s="103" t="n">
        <f aca="true">IF($J80="","",IF(ISNUMBER(OFFSET('Data transformed'!$A$4,MATCH($A80,'Data transformed'!$A$5:$A$185,0),MATCH(BF$4,'Data transformed'!$4:$4,0)-1)), MIN(MAX(OFFSET('Data transformed'!$A$4,MATCH($A80,'Data transformed'!$A$5:$A$185,0),MATCH(BF$4,'Data transformed'!$4:$4,0)-1),$M80),$N80),"NA"))</f>
        <v>2</v>
      </c>
      <c r="BG80" s="103" t="n">
        <f aca="true">IF($J80="","",IF(ISNUMBER(OFFSET('Data transformed'!$A$4,MATCH($A80,'Data transformed'!$A$5:$A$185,0),MATCH(BG$4,'Data transformed'!$4:$4,0)-1)), MIN(MAX(OFFSET('Data transformed'!$A$4,MATCH($A80,'Data transformed'!$A$5:$A$185,0),MATCH(BG$4,'Data transformed'!$4:$4,0)-1),$M80),$N80),"NA"))</f>
        <v>1.25</v>
      </c>
      <c r="BH80" s="103" t="n">
        <f aca="true">IF($J80="","",IF(ISNUMBER(OFFSET('Data transformed'!$A$4,MATCH($A80,'Data transformed'!$A$5:$A$185,0),MATCH(BH$4,'Data transformed'!$4:$4,0)-1)), MIN(MAX(OFFSET('Data transformed'!$A$4,MATCH($A80,'Data transformed'!$A$5:$A$185,0),MATCH(BH$4,'Data transformed'!$4:$4,0)-1),$M80),$N80),"NA"))</f>
        <v>1.45</v>
      </c>
      <c r="BI80" s="103" t="n">
        <f aca="true">IF($J80="","",IF(ISNUMBER(OFFSET('Data transformed'!$A$4,MATCH($A80,'Data transformed'!$A$5:$A$185,0),MATCH(BI$4,'Data transformed'!$4:$4,0)-1)), MIN(MAX(OFFSET('Data transformed'!$A$4,MATCH($A80,'Data transformed'!$A$5:$A$185,0),MATCH(BI$4,'Data transformed'!$4:$4,0)-1),$M80),$N80),"NA"))</f>
        <v>1.3</v>
      </c>
      <c r="BJ80" s="103" t="n">
        <f aca="true">IF($J80="","",IF(ISNUMBER(OFFSET('Data transformed'!$A$4,MATCH($A80,'Data transformed'!$A$5:$A$185,0),MATCH(BJ$4,'Data transformed'!$4:$4,0)-1)), MIN(MAX(OFFSET('Data transformed'!$A$4,MATCH($A80,'Data transformed'!$A$5:$A$185,0),MATCH(BJ$4,'Data transformed'!$4:$4,0)-1),$M80),$N80),"NA"))</f>
        <v>1.86</v>
      </c>
      <c r="BK80" s="103" t="n">
        <f aca="true">IF($J80="","",IF(ISNUMBER(OFFSET('Data transformed'!$A$4,MATCH($A80,'Data transformed'!$A$5:$A$185,0),MATCH(BK$4,'Data transformed'!$4:$4,0)-1)), MIN(MAX(OFFSET('Data transformed'!$A$4,MATCH($A80,'Data transformed'!$A$5:$A$185,0),MATCH(BK$4,'Data transformed'!$4:$4,0)-1),$M80),$N80),"NA"))</f>
        <v>1.8</v>
      </c>
      <c r="BL80" s="103" t="n">
        <f aca="true">IF($J80="","",IF(ISNUMBER(OFFSET('Data transformed'!$A$4,MATCH($A80,'Data transformed'!$A$5:$A$185,0),MATCH(BL$4,'Data transformed'!$4:$4,0)-1)), MIN(MAX(OFFSET('Data transformed'!$A$4,MATCH($A80,'Data transformed'!$A$5:$A$185,0),MATCH(BL$4,'Data transformed'!$4:$4,0)-1),$M80),$N80),"NA"))</f>
        <v>1.3</v>
      </c>
      <c r="BM80" s="103" t="n">
        <f aca="true">IF($J80="","",IF(ISNUMBER(OFFSET('Data transformed'!$A$4,MATCH($A80,'Data transformed'!$A$5:$A$185,0),MATCH(BM$4,'Data transformed'!$4:$4,0)-1)), MIN(MAX(OFFSET('Data transformed'!$A$4,MATCH($A80,'Data transformed'!$A$5:$A$185,0),MATCH(BM$4,'Data transformed'!$4:$4,0)-1),$M80),$N80),"NA"))</f>
        <v>1.5</v>
      </c>
      <c r="BN80" s="103" t="n">
        <f aca="true">IF($J80="","",IF(ISNUMBER(OFFSET('Data transformed'!$A$4,MATCH($A80,'Data transformed'!$A$5:$A$185,0),MATCH(BN$4,'Data transformed'!$4:$4,0)-1)), MIN(MAX(OFFSET('Data transformed'!$A$4,MATCH($A80,'Data transformed'!$A$5:$A$185,0),MATCH(BN$4,'Data transformed'!$4:$4,0)-1),$M80),$N80),"NA"))</f>
        <v>1.45</v>
      </c>
      <c r="BO80" s="103" t="n">
        <f aca="true">IF($J80="","",IF(ISNUMBER(OFFSET('Data transformed'!$A$4,MATCH($A80,'Data transformed'!$A$5:$A$185,0),MATCH(BO$4,'Data transformed'!$4:$4,0)-1)), MIN(MAX(OFFSET('Data transformed'!$A$4,MATCH($A80,'Data transformed'!$A$5:$A$185,0),MATCH(BO$4,'Data transformed'!$4:$4,0)-1),$M80),$N80),"NA"))</f>
        <v>1</v>
      </c>
      <c r="BP80" s="103" t="n">
        <f aca="true">IF($J80="","",IF(ISNUMBER(OFFSET('Data transformed'!$A$4,MATCH($A80,'Data transformed'!$A$5:$A$185,0),MATCH(BP$4,'Data transformed'!$4:$4,0)-1)), MIN(MAX(OFFSET('Data transformed'!$A$4,MATCH($A80,'Data transformed'!$A$5:$A$185,0),MATCH(BP$4,'Data transformed'!$4:$4,0)-1),$M80),$N80),"NA"))</f>
        <v>1.2</v>
      </c>
      <c r="BQ80" s="103" t="n">
        <f aca="true">IF($J80="","",IF(ISNUMBER(OFFSET('Data transformed'!$A$4,MATCH($A80,'Data transformed'!$A$5:$A$185,0),MATCH(BQ$4,'Data transformed'!$4:$4,0)-1)), MIN(MAX(OFFSET('Data transformed'!$A$4,MATCH($A80,'Data transformed'!$A$5:$A$185,0),MATCH(BQ$4,'Data transformed'!$4:$4,0)-1),$M80),$N80),"NA"))</f>
        <v>1.8</v>
      </c>
      <c r="BR80" s="103" t="n">
        <f aca="true">IF($J80="","",IF(ISNUMBER(OFFSET('Data transformed'!$A$4,MATCH($A80,'Data transformed'!$A$5:$A$185,0),MATCH(BR$4,'Data transformed'!$4:$4,0)-1)), MIN(MAX(OFFSET('Data transformed'!$A$4,MATCH($A80,'Data transformed'!$A$5:$A$185,0),MATCH(BR$4,'Data transformed'!$4:$4,0)-1),$M80),$N80),"NA"))</f>
        <v>1.88</v>
      </c>
      <c r="BS80" s="103" t="n">
        <f aca="true">IF($J80="","",IF(ISNUMBER(OFFSET('Data transformed'!$A$4,MATCH($A80,'Data transformed'!$A$5:$A$185,0),MATCH(BS$4,'Data transformed'!$4:$4,0)-1)), MIN(MAX(OFFSET('Data transformed'!$A$4,MATCH($A80,'Data transformed'!$A$5:$A$185,0),MATCH(BS$4,'Data transformed'!$4:$4,0)-1),$M80),$N80),"NA"))</f>
        <v>2</v>
      </c>
      <c r="BT80" s="103" t="n">
        <f aca="true">IF($J80="","",IF(ISNUMBER(OFFSET('Data transformed'!$A$4,MATCH($A80,'Data transformed'!$A$5:$A$185,0),MATCH(BT$4,'Data transformed'!$4:$4,0)-1)), MIN(MAX(OFFSET('Data transformed'!$A$4,MATCH($A80,'Data transformed'!$A$5:$A$185,0),MATCH(BT$4,'Data transformed'!$4:$4,0)-1),$M80),$N80),"NA"))</f>
        <v>2</v>
      </c>
      <c r="BU80" s="103" t="n">
        <f aca="true">IF($J80="","",IF(ISNUMBER(OFFSET('Data transformed'!$A$4,MATCH($A80,'Data transformed'!$A$5:$A$185,0),MATCH(BU$4,'Data transformed'!$4:$4,0)-1)), MIN(MAX(OFFSET('Data transformed'!$A$4,MATCH($A80,'Data transformed'!$A$5:$A$185,0),MATCH(BU$4,'Data transformed'!$4:$4,0)-1),$M80),$N80),"NA"))</f>
        <v>1.1</v>
      </c>
      <c r="BV80" s="103" t="n">
        <f aca="true">IF($J80="","",IF(ISNUMBER(OFFSET('Data transformed'!$A$4,MATCH($A80,'Data transformed'!$A$5:$A$185,0),MATCH(BV$4,'Data transformed'!$4:$4,0)-1)), MIN(MAX(OFFSET('Data transformed'!$A$4,MATCH($A80,'Data transformed'!$A$5:$A$185,0),MATCH(BV$4,'Data transformed'!$4:$4,0)-1),$M80),$N80),"NA"))</f>
        <v>1.1</v>
      </c>
      <c r="BW80" s="103" t="n">
        <f aca="true">IF($J80="","",IF(ISNUMBER(OFFSET('Data transformed'!$A$4,MATCH($A80,'Data transformed'!$A$5:$A$185,0),MATCH(BW$4,'Data transformed'!$4:$4,0)-1)), MIN(MAX(OFFSET('Data transformed'!$A$4,MATCH($A80,'Data transformed'!$A$5:$A$185,0),MATCH(BW$4,'Data transformed'!$4:$4,0)-1),$M80),$N80),"NA"))</f>
        <v>1.9</v>
      </c>
      <c r="BX80" s="103" t="n">
        <f aca="true">IF($J80="","",IF(ISNUMBER(OFFSET('Data transformed'!$A$4,MATCH($A80,'Data transformed'!$A$5:$A$185,0),MATCH(BX$4,'Data transformed'!$4:$4,0)-1)), MIN(MAX(OFFSET('Data transformed'!$A$4,MATCH($A80,'Data transformed'!$A$5:$A$185,0),MATCH(BX$4,'Data transformed'!$4:$4,0)-1),$M80),$N80),"NA"))</f>
        <v>1.53</v>
      </c>
      <c r="BY80" s="103" t="n">
        <f aca="true">IF($J80="","",IF(ISNUMBER(OFFSET('Data transformed'!$A$4,MATCH($A80,'Data transformed'!$A$5:$A$185,0),MATCH(BY$4,'Data transformed'!$4:$4,0)-1)), MIN(MAX(OFFSET('Data transformed'!$A$4,MATCH($A80,'Data transformed'!$A$5:$A$185,0),MATCH(BY$4,'Data transformed'!$4:$4,0)-1),$M80),$N80),"NA"))</f>
        <v>1.14</v>
      </c>
      <c r="BZ80" s="103" t="n">
        <f aca="true">IF($J80="","",IF(ISNUMBER(OFFSET('Data transformed'!$A$4,MATCH($A80,'Data transformed'!$A$5:$A$185,0),MATCH(BZ$4,'Data transformed'!$4:$4,0)-1)), MIN(MAX(OFFSET('Data transformed'!$A$4,MATCH($A80,'Data transformed'!$A$5:$A$185,0),MATCH(BZ$4,'Data transformed'!$4:$4,0)-1),$M80),$N80),"NA"))</f>
        <v>1.88</v>
      </c>
      <c r="CA80" s="103" t="n">
        <f aca="true">IF($J80="","",IF(ISNUMBER(OFFSET('Data transformed'!$A$4,MATCH($A80,'Data transformed'!$A$5:$A$185,0),MATCH(CA$4,'Data transformed'!$4:$4,0)-1)), MIN(MAX(OFFSET('Data transformed'!$A$4,MATCH($A80,'Data transformed'!$A$5:$A$185,0),MATCH(CA$4,'Data transformed'!$4:$4,0)-1),$M80),$N80),"NA"))</f>
        <v>1.8</v>
      </c>
      <c r="CB80" s="103" t="n">
        <f aca="true">IF($J80="","",IF(ISNUMBER(OFFSET('Data transformed'!$A$4,MATCH($A80,'Data transformed'!$A$5:$A$185,0),MATCH(CB$4,'Data transformed'!$4:$4,0)-1)), MIN(MAX(OFFSET('Data transformed'!$A$4,MATCH($A80,'Data transformed'!$A$5:$A$185,0),MATCH(CB$4,'Data transformed'!$4:$4,0)-1),$M80),$N80),"NA"))</f>
        <v>1.5</v>
      </c>
      <c r="CC80" s="103" t="n">
        <f aca="true">IF($J80="","",IF(ISNUMBER(OFFSET('Data transformed'!$A$4,MATCH($A80,'Data transformed'!$A$5:$A$185,0),MATCH(CC$4,'Data transformed'!$4:$4,0)-1)), MIN(MAX(OFFSET('Data transformed'!$A$4,MATCH($A80,'Data transformed'!$A$5:$A$185,0),MATCH(CC$4,'Data transformed'!$4:$4,0)-1),$M80),$N80),"NA"))</f>
        <v>1.5</v>
      </c>
      <c r="CD80" s="103" t="str">
        <f aca="true">IF($J80="","",IF(ISNUMBER(OFFSET('Data transformed'!$A$4,MATCH($A80,'Data transformed'!$A$5:$A$185,0),MATCH(CD$4,'Data transformed'!$4:$4,0)-1)), MIN(MAX(OFFSET('Data transformed'!$A$4,MATCH($A80,'Data transformed'!$A$5:$A$185,0),MATCH(CD$4,'Data transformed'!$4:$4,0)-1),$M80),$N80),"NA"))</f>
        <v>NA</v>
      </c>
      <c r="CE80" s="103" t="n">
        <f aca="true">IF($J80="","",IF(ISNUMBER(OFFSET('Data transformed'!$A$4,MATCH($A80,'Data transformed'!$A$5:$A$185,0),MATCH(CE$4,'Data transformed'!$4:$4,0)-1)), MIN(MAX(OFFSET('Data transformed'!$A$4,MATCH($A80,'Data transformed'!$A$5:$A$185,0),MATCH(CE$4,'Data transformed'!$4:$4,0)-1),$M80),$N80),"NA"))</f>
        <v>1</v>
      </c>
      <c r="CF80" s="103" t="n">
        <f aca="true">IF($J80="","",IF(ISNUMBER(OFFSET('Data transformed'!$A$4,MATCH($A80,'Data transformed'!$A$5:$A$185,0),MATCH(CF$4,'Data transformed'!$4:$4,0)-1)), MIN(MAX(OFFSET('Data transformed'!$A$4,MATCH($A80,'Data transformed'!$A$5:$A$185,0),MATCH(CF$4,'Data transformed'!$4:$4,0)-1),$M80),$N80),"NA"))</f>
        <v>1.3</v>
      </c>
      <c r="CG80" s="103" t="n">
        <f aca="true">IF($J80="","",IF(ISNUMBER(OFFSET('Data transformed'!$A$4,MATCH($A80,'Data transformed'!$A$5:$A$185,0),MATCH(CG$4,'Data transformed'!$4:$4,0)-1)), MIN(MAX(OFFSET('Data transformed'!$A$4,MATCH($A80,'Data transformed'!$A$5:$A$185,0),MATCH(CG$4,'Data transformed'!$4:$4,0)-1),$M80),$N80),"NA"))</f>
        <v>2</v>
      </c>
      <c r="CH80" s="103" t="n">
        <f aca="true">IF($J80="","",IF(ISNUMBER(OFFSET('Data transformed'!$A$4,MATCH($A80,'Data transformed'!$A$5:$A$185,0),MATCH(CH$4,'Data transformed'!$4:$4,0)-1)), MIN(MAX(OFFSET('Data transformed'!$A$4,MATCH($A80,'Data transformed'!$A$5:$A$185,0),MATCH(CH$4,'Data transformed'!$4:$4,0)-1),$M80),$N80),"NA"))</f>
        <v>1.15</v>
      </c>
      <c r="CI80" s="103" t="n">
        <f aca="true">IF($J80="","",IF(ISNUMBER(OFFSET('Data transformed'!$A$4,MATCH($A80,'Data transformed'!$A$5:$A$185,0),MATCH(CI$4,'Data transformed'!$4:$4,0)-1)), MIN(MAX(OFFSET('Data transformed'!$A$4,MATCH($A80,'Data transformed'!$A$5:$A$185,0),MATCH(CI$4,'Data transformed'!$4:$4,0)-1),$M80),$N80),"NA"))</f>
        <v>1</v>
      </c>
      <c r="CJ80" s="103" t="n">
        <f aca="true">IF($J80="","",IF(ISNUMBER(OFFSET('Data transformed'!$A$4,MATCH($A80,'Data transformed'!$A$5:$A$185,0),MATCH(CJ$4,'Data transformed'!$4:$4,0)-1)), MIN(MAX(OFFSET('Data transformed'!$A$4,MATCH($A80,'Data transformed'!$A$5:$A$185,0),MATCH(CJ$4,'Data transformed'!$4:$4,0)-1),$M80),$N80),"NA"))</f>
        <v>1.57</v>
      </c>
      <c r="CK80" s="103" t="n">
        <f aca="true">IF($J80="","",IF(ISNUMBER(OFFSET('Data transformed'!$A$4,MATCH($A80,'Data transformed'!$A$5:$A$185,0),MATCH(CK$4,'Data transformed'!$4:$4,0)-1)), MIN(MAX(OFFSET('Data transformed'!$A$4,MATCH($A80,'Data transformed'!$A$5:$A$185,0),MATCH(CK$4,'Data transformed'!$4:$4,0)-1),$M80),$N80),"NA"))</f>
        <v>2</v>
      </c>
      <c r="CL80" s="103" t="n">
        <f aca="true">IF($J80="","",IF(ISNUMBER(OFFSET('Data transformed'!$A$4,MATCH($A80,'Data transformed'!$A$5:$A$185,0),MATCH(CL$4,'Data transformed'!$4:$4,0)-1)), MIN(MAX(OFFSET('Data transformed'!$A$4,MATCH($A80,'Data transformed'!$A$5:$A$185,0),MATCH(CL$4,'Data transformed'!$4:$4,0)-1),$M80),$N80),"NA"))</f>
        <v>1.5</v>
      </c>
      <c r="CM80" s="103" t="n">
        <f aca="true">IF($J80="","",IF(ISNUMBER(OFFSET('Data transformed'!$A$4,MATCH($A80,'Data transformed'!$A$5:$A$185,0),MATCH(CM$4,'Data transformed'!$4:$4,0)-1)), MIN(MAX(OFFSET('Data transformed'!$A$4,MATCH($A80,'Data transformed'!$A$5:$A$185,0),MATCH(CM$4,'Data transformed'!$4:$4,0)-1),$M80),$N80),"NA"))</f>
        <v>1.4</v>
      </c>
      <c r="CN80" s="103" t="n">
        <f aca="true">IF($J80="","",IF(ISNUMBER(OFFSET('Data transformed'!$A$4,MATCH($A80,'Data transformed'!$A$5:$A$185,0),MATCH(CN$4,'Data transformed'!$4:$4,0)-1)), MIN(MAX(OFFSET('Data transformed'!$A$4,MATCH($A80,'Data transformed'!$A$5:$A$185,0),MATCH(CN$4,'Data transformed'!$4:$4,0)-1),$M80),$N80),"NA"))</f>
        <v>1.7</v>
      </c>
      <c r="CO80" s="103" t="n">
        <f aca="true">IF($J80="","",IF(ISNUMBER(OFFSET('Data transformed'!$A$4,MATCH($A80,'Data transformed'!$A$5:$A$185,0),MATCH(CO$4,'Data transformed'!$4:$4,0)-1)), MIN(MAX(OFFSET('Data transformed'!$A$4,MATCH($A80,'Data transformed'!$A$5:$A$185,0),MATCH(CO$4,'Data transformed'!$4:$4,0)-1),$M80),$N80),"NA"))</f>
        <v>1</v>
      </c>
      <c r="CP80" s="103" t="n">
        <f aca="true">IF($J80="","",IF(ISNUMBER(OFFSET('Data transformed'!$A$4,MATCH($A80,'Data transformed'!$A$5:$A$185,0),MATCH(CP$4,'Data transformed'!$4:$4,0)-1)), MIN(MAX(OFFSET('Data transformed'!$A$4,MATCH($A80,'Data transformed'!$A$5:$A$185,0),MATCH(CP$4,'Data transformed'!$4:$4,0)-1),$M80),$N80),"NA"))</f>
        <v>1.45</v>
      </c>
      <c r="CQ80" s="103" t="n">
        <f aca="true">IF($J80="","",IF(ISNUMBER(OFFSET('Data transformed'!$A$4,MATCH($A80,'Data transformed'!$A$5:$A$185,0),MATCH(CQ$4,'Data transformed'!$4:$4,0)-1)), MIN(MAX(OFFSET('Data transformed'!$A$4,MATCH($A80,'Data transformed'!$A$5:$A$185,0),MATCH(CQ$4,'Data transformed'!$4:$4,0)-1),$M80),$N80),"NA"))</f>
        <v>1.7</v>
      </c>
      <c r="CR80" s="103" t="n">
        <f aca="true">IF($J80="","",IF(ISNUMBER(OFFSET('Data transformed'!$A$4,MATCH($A80,'Data transformed'!$A$5:$A$185,0),MATCH(CR$4,'Data transformed'!$4:$4,0)-1)), MIN(MAX(OFFSET('Data transformed'!$A$4,MATCH($A80,'Data transformed'!$A$5:$A$185,0),MATCH(CR$4,'Data transformed'!$4:$4,0)-1),$M80),$N80),"NA"))</f>
        <v>1.8</v>
      </c>
      <c r="CS80" s="103" t="n">
        <f aca="true">IF($J80="","",IF(ISNUMBER(OFFSET('Data transformed'!$A$4,MATCH($A80,'Data transformed'!$A$5:$A$185,0),MATCH(CS$4,'Data transformed'!$4:$4,0)-1)), MIN(MAX(OFFSET('Data transformed'!$A$4,MATCH($A80,'Data transformed'!$A$5:$A$185,0),MATCH(CS$4,'Data transformed'!$4:$4,0)-1),$M80),$N80),"NA"))</f>
        <v>1.4</v>
      </c>
      <c r="CT80" s="103" t="n">
        <f aca="true">IF($J80="","",IF(ISNUMBER(OFFSET('Data transformed'!$A$4,MATCH($A80,'Data transformed'!$A$5:$A$185,0),MATCH(CT$4,'Data transformed'!$4:$4,0)-1)), MIN(MAX(OFFSET('Data transformed'!$A$4,MATCH($A80,'Data transformed'!$A$5:$A$185,0),MATCH(CT$4,'Data transformed'!$4:$4,0)-1),$M80),$N80),"NA"))</f>
        <v>1.2</v>
      </c>
      <c r="CU80" s="103" t="n">
        <f aca="true">IF($J80="","",IF(ISNUMBER(OFFSET('Data transformed'!$A$4,MATCH($A80,'Data transformed'!$A$5:$A$185,0),MATCH(CU$4,'Data transformed'!$4:$4,0)-1)), MIN(MAX(OFFSET('Data transformed'!$A$4,MATCH($A80,'Data transformed'!$A$5:$A$185,0),MATCH(CU$4,'Data transformed'!$4:$4,0)-1),$M80),$N80),"NA"))</f>
        <v>1.8</v>
      </c>
    </row>
    <row r="81" s="103" customFormat="true" ht="15.5" hidden="false" customHeight="false" outlineLevel="0" collapsed="false">
      <c r="A81" s="107" t="n">
        <v>3130</v>
      </c>
      <c r="B81" s="107" t="n">
        <v>3</v>
      </c>
      <c r="C81" s="103" t="str">
        <f aca="true">IF(ISBLANK(OFFSET('Raw Data'!$A$3,MATCH($A81,'Raw Data'!$B$4:$B$185,0),MATCH(C$4,'Raw Data'!$3:$3,0)-1)),"",OFFSET('Raw Data'!$A$3,MATCH($A81,'Raw Data'!$B$4:$B$185,0),MATCH(C$4,'Raw Data'!$3:$3,0)-1))</f>
        <v>Consumer rights education in higher education</v>
      </c>
      <c r="D81" s="103" t="str">
        <f aca="true">IF(ISBLANK(OFFSET('Raw Data'!$A$3,MATCH($A81,'Raw Data'!$B$4:$B$185,0),MATCH(D$4,'Raw Data'!$3:$3,0)-1)),"",OFFSET('Raw Data'!$A$3,MATCH($A81,'Raw Data'!$B$4:$B$185,0),MATCH(D$4,'Raw Data'!$3:$3,0)-1))</f>
        <v/>
      </c>
      <c r="E81" s="103" t="str">
        <f aca="true">IF(ISBLANK(OFFSET('Raw Data'!$A$3,MATCH($A81,'Raw Data'!$B$4:$B$185,0),MATCH(E$4,'Raw Data'!$3:$3,0)-1)),"",OFFSET('Raw Data'!$A$3,MATCH($A81,'Raw Data'!$B$4:$B$185,0),MATCH(E$4,'Raw Data'!$3:$3,0)-1))</f>
        <v/>
      </c>
      <c r="J81" s="103" t="e">
        <f aca="true" t="array" ref="J81:J81">IFERROR(_xlfn.QUARTILE.INC(IF(ISNUMBER(OFFSET('Data transformed'!$N$4,MATCH('outliers treatment'!$A81,'Data transformed'!$A$5:$A$185),1,1,COUNTA('Data transformed'!$O$4:$CX$4))),OFFSET('Data transformed'!$N$4,MATCH('outliers treatment'!$A81,'Data transformed'!$A$5:$A$185),1,1,COUNTA('Data transformed'!$O$4:$CX$4))),1),"")</f>
        <v>#N/A</v>
      </c>
      <c r="K81" s="103" t="e">
        <f aca="true" t="array" ref="K81:K81">IFERROR(_xlfn.QUARTILE.INC(IF(ISNUMBER(OFFSET('Data transformed'!$N$4,MATCH('outliers treatment'!$A81,'Data transformed'!$A$5:$A$185),1,1,COUNTA('Data transformed'!$O$4:$CX$4))),OFFSET('Data transformed'!$N$4,MATCH('outliers treatment'!$A81,'Data transformed'!$A$5:$A$185),1,1,COUNTA('Data transformed'!$O$4:$CX$4))),3),"")</f>
        <v>#N/A</v>
      </c>
      <c r="L81" s="103" t="str">
        <f aca="false">IFERROR(K81-J81,"")</f>
        <v/>
      </c>
      <c r="P81" s="105" t="str">
        <f aca="false" t="array" ref="P81:P81">IFERROR(SKEW(IF(ISNUMBER(T81:CU81),T81:CU81,"")),"")</f>
        <v/>
      </c>
      <c r="Q81" s="103" t="n">
        <f aca="true">IF(ISBLANK(OFFSET('Data above threshold'!$A$4,MATCH('Data above threshold'!$A80,'Data above threshold'!$A$5:$A$185,0),MATCH('Data above threshold'!N$4,'Data above threshold'!$4:$4,0)-1)),1,OFFSET('Data above threshold'!$A$4,MATCH('Data above threshold'!$A80,'Data above threshold'!$A$5:$A$185,0),MATCH('Data above threshold'!N$4,'Data above threshold'!$4:$4,0)-1))</f>
        <v>1</v>
      </c>
      <c r="R81" s="103" t="e">
        <f aca="false">IF($J81="","",COUNTIF(T81:CU81,M81)+ COUNTIF(T81:CQ81,N81))</f>
        <v>#N/A</v>
      </c>
      <c r="S81" s="106" t="str">
        <f aca="false" t="array" ref="S81:S81">IF(B81&lt;4,"",1-IFERROR(SUM(ISNUMBER(T81:CU81)*(1-$T$3:$CU$3))/COUNTIF($T$3:$CU$3,0),0))</f>
        <v/>
      </c>
      <c r="T81" s="103" t="str">
        <f aca="true">IF($J81="","",IF(ISNUMBER(OFFSET('Data transformed'!$A$4,MATCH($A81,'Data transformed'!$A$5:$A$185,0),MATCH(T$4,'Data transformed'!$4:$4,0)-1)), MIN(MAX(OFFSET('Data transformed'!$A$4,MATCH($A81,'Data transformed'!$A$5:$A$185,0),MATCH(T$4,'Data transformed'!$4:$4,0)-1),$M81),$N81),"NA"))</f>
        <v>NA</v>
      </c>
      <c r="U81" s="103" t="str">
        <f aca="true">IF($J81="","",IF(ISNUMBER(OFFSET('Data transformed'!$A$4,MATCH($A81,'Data transformed'!$A$5:$A$185,0),MATCH(U$4,'Data transformed'!$4:$4,0)-1)), MIN(MAX(OFFSET('Data transformed'!$A$4,MATCH($A81,'Data transformed'!$A$5:$A$185,0),MATCH(U$4,'Data transformed'!$4:$4,0)-1),$M81),$N81),"NA"))</f>
        <v>NA</v>
      </c>
      <c r="V81" s="103" t="str">
        <f aca="true">IF($J81="","",IF(ISNUMBER(OFFSET('Data transformed'!$A$4,MATCH($A81,'Data transformed'!$A$5:$A$185,0),MATCH(V$4,'Data transformed'!$4:$4,0)-1)), MIN(MAX(OFFSET('Data transformed'!$A$4,MATCH($A81,'Data transformed'!$A$5:$A$185,0),MATCH(V$4,'Data transformed'!$4:$4,0)-1),$M81),$N81),"NA"))</f>
        <v>NA</v>
      </c>
      <c r="W81" s="103" t="str">
        <f aca="true">IF($J81="","",IF(ISNUMBER(OFFSET('Data transformed'!$A$4,MATCH($A81,'Data transformed'!$A$5:$A$185,0),MATCH(W$4,'Data transformed'!$4:$4,0)-1)), MIN(MAX(OFFSET('Data transformed'!$A$4,MATCH($A81,'Data transformed'!$A$5:$A$185,0),MATCH(W$4,'Data transformed'!$4:$4,0)-1),$M81),$N81),"NA"))</f>
        <v>NA</v>
      </c>
      <c r="X81" s="103" t="str">
        <f aca="true">IF($J81="","",IF(ISNUMBER(OFFSET('Data transformed'!$A$4,MATCH($A81,'Data transformed'!$A$5:$A$185,0),MATCH(X$4,'Data transformed'!$4:$4,0)-1)), MIN(MAX(OFFSET('Data transformed'!$A$4,MATCH($A81,'Data transformed'!$A$5:$A$185,0),MATCH(X$4,'Data transformed'!$4:$4,0)-1),$M81),$N81),"NA"))</f>
        <v>NA</v>
      </c>
      <c r="Y81" s="103" t="str">
        <f aca="true">IF($J81="","",IF(ISNUMBER(OFFSET('Data transformed'!$A$4,MATCH($A81,'Data transformed'!$A$5:$A$185,0),MATCH(Y$4,'Data transformed'!$4:$4,0)-1)), MIN(MAX(OFFSET('Data transformed'!$A$4,MATCH($A81,'Data transformed'!$A$5:$A$185,0),MATCH(Y$4,'Data transformed'!$4:$4,0)-1),$M81),$N81),"NA"))</f>
        <v>NA</v>
      </c>
      <c r="Z81" s="103" t="str">
        <f aca="true">IF($J81="","",IF(ISNUMBER(OFFSET('Data transformed'!$A$4,MATCH($A81,'Data transformed'!$A$5:$A$185,0),MATCH(Z$4,'Data transformed'!$4:$4,0)-1)), MIN(MAX(OFFSET('Data transformed'!$A$4,MATCH($A81,'Data transformed'!$A$5:$A$185,0),MATCH(Z$4,'Data transformed'!$4:$4,0)-1),$M81),$N81),"NA"))</f>
        <v>NA</v>
      </c>
      <c r="AA81" s="103" t="str">
        <f aca="true">IF($J81="","",IF(ISNUMBER(OFFSET('Data transformed'!$A$4,MATCH($A81,'Data transformed'!$A$5:$A$185,0),MATCH(AA$4,'Data transformed'!$4:$4,0)-1)), MIN(MAX(OFFSET('Data transformed'!$A$4,MATCH($A81,'Data transformed'!$A$5:$A$185,0),MATCH(AA$4,'Data transformed'!$4:$4,0)-1),$M81),$N81),"NA"))</f>
        <v>NA</v>
      </c>
      <c r="AB81" s="103" t="str">
        <f aca="true">IF($J81="","",IF(ISNUMBER(OFFSET('Data transformed'!$A$4,MATCH($A81,'Data transformed'!$A$5:$A$185,0),MATCH(AB$4,'Data transformed'!$4:$4,0)-1)), MIN(MAX(OFFSET('Data transformed'!$A$4,MATCH($A81,'Data transformed'!$A$5:$A$185,0),MATCH(AB$4,'Data transformed'!$4:$4,0)-1),$M81),$N81),"NA"))</f>
        <v>NA</v>
      </c>
      <c r="AC81" s="103" t="str">
        <f aca="true">IF($J81="","",IF(ISNUMBER(OFFSET('Data transformed'!$A$4,MATCH($A81,'Data transformed'!$A$5:$A$185,0),MATCH(AC$4,'Data transformed'!$4:$4,0)-1)), MIN(MAX(OFFSET('Data transformed'!$A$4,MATCH($A81,'Data transformed'!$A$5:$A$185,0),MATCH(AC$4,'Data transformed'!$4:$4,0)-1),$M81),$N81),"NA"))</f>
        <v>NA</v>
      </c>
      <c r="AD81" s="103" t="str">
        <f aca="true">IF($J81="","",IF(ISNUMBER(OFFSET('Data transformed'!$A$4,MATCH($A81,'Data transformed'!$A$5:$A$185,0),MATCH(AD$4,'Data transformed'!$4:$4,0)-1)), MIN(MAX(OFFSET('Data transformed'!$A$4,MATCH($A81,'Data transformed'!$A$5:$A$185,0),MATCH(AD$4,'Data transformed'!$4:$4,0)-1),$M81),$N81),"NA"))</f>
        <v>NA</v>
      </c>
      <c r="AE81" s="103" t="str">
        <f aca="true">IF($J81="","",IF(ISNUMBER(OFFSET('Data transformed'!$A$4,MATCH($A81,'Data transformed'!$A$5:$A$185,0),MATCH(AE$4,'Data transformed'!$4:$4,0)-1)), MIN(MAX(OFFSET('Data transformed'!$A$4,MATCH($A81,'Data transformed'!$A$5:$A$185,0),MATCH(AE$4,'Data transformed'!$4:$4,0)-1),$M81),$N81),"NA"))</f>
        <v>NA</v>
      </c>
      <c r="AF81" s="103" t="str">
        <f aca="true">IF($J81="","",IF(ISNUMBER(OFFSET('Data transformed'!$A$4,MATCH($A81,'Data transformed'!$A$5:$A$185,0),MATCH(AF$4,'Data transformed'!$4:$4,0)-1)), MIN(MAX(OFFSET('Data transformed'!$A$4,MATCH($A81,'Data transformed'!$A$5:$A$185,0),MATCH(AF$4,'Data transformed'!$4:$4,0)-1),$M81),$N81),"NA"))</f>
        <v>NA</v>
      </c>
      <c r="AG81" s="103" t="str">
        <f aca="true">IF($J81="","",IF(ISNUMBER(OFFSET('Data transformed'!$A$4,MATCH($A81,'Data transformed'!$A$5:$A$185,0),MATCH(AG$4,'Data transformed'!$4:$4,0)-1)), MIN(MAX(OFFSET('Data transformed'!$A$4,MATCH($A81,'Data transformed'!$A$5:$A$185,0),MATCH(AG$4,'Data transformed'!$4:$4,0)-1),$M81),$N81),"NA"))</f>
        <v>NA</v>
      </c>
      <c r="AH81" s="103" t="str">
        <f aca="true">IF($J81="","",IF(ISNUMBER(OFFSET('Data transformed'!$A$4,MATCH($A81,'Data transformed'!$A$5:$A$185,0),MATCH(AH$4,'Data transformed'!$4:$4,0)-1)), MIN(MAX(OFFSET('Data transformed'!$A$4,MATCH($A81,'Data transformed'!$A$5:$A$185,0),MATCH(AH$4,'Data transformed'!$4:$4,0)-1),$M81),$N81),"NA"))</f>
        <v>NA</v>
      </c>
      <c r="AI81" s="103" t="str">
        <f aca="true">IF($J81="","",IF(ISNUMBER(OFFSET('Data transformed'!$A$4,MATCH($A81,'Data transformed'!$A$5:$A$185,0),MATCH(AI$4,'Data transformed'!$4:$4,0)-1)), MIN(MAX(OFFSET('Data transformed'!$A$4,MATCH($A81,'Data transformed'!$A$5:$A$185,0),MATCH(AI$4,'Data transformed'!$4:$4,0)-1),$M81),$N81),"NA"))</f>
        <v>NA</v>
      </c>
      <c r="AJ81" s="103" t="str">
        <f aca="true">IF($J81="","",IF(ISNUMBER(OFFSET('Data transformed'!$A$4,MATCH($A81,'Data transformed'!$A$5:$A$185,0),MATCH(AJ$4,'Data transformed'!$4:$4,0)-1)), MIN(MAX(OFFSET('Data transformed'!$A$4,MATCH($A81,'Data transformed'!$A$5:$A$185,0),MATCH(AJ$4,'Data transformed'!$4:$4,0)-1),$M81),$N81),"NA"))</f>
        <v>NA</v>
      </c>
      <c r="AK81" s="103" t="str">
        <f aca="true">IF($J81="","",IF(ISNUMBER(OFFSET('Data transformed'!$A$4,MATCH($A81,'Data transformed'!$A$5:$A$185,0),MATCH(AK$4,'Data transformed'!$4:$4,0)-1)), MIN(MAX(OFFSET('Data transformed'!$A$4,MATCH($A81,'Data transformed'!$A$5:$A$185,0),MATCH(AK$4,'Data transformed'!$4:$4,0)-1),$M81),$N81),"NA"))</f>
        <v>NA</v>
      </c>
      <c r="AL81" s="103" t="str">
        <f aca="true">IF($J81="","",IF(ISNUMBER(OFFSET('Data transformed'!$A$4,MATCH($A81,'Data transformed'!$A$5:$A$185,0),MATCH(AL$4,'Data transformed'!$4:$4,0)-1)), MIN(MAX(OFFSET('Data transformed'!$A$4,MATCH($A81,'Data transformed'!$A$5:$A$185,0),MATCH(AL$4,'Data transformed'!$4:$4,0)-1),$M81),$N81),"NA"))</f>
        <v>NA</v>
      </c>
      <c r="AM81" s="103" t="str">
        <f aca="true">IF($J81="","",IF(ISNUMBER(OFFSET('Data transformed'!$A$4,MATCH($A81,'Data transformed'!$A$5:$A$185,0),MATCH(AM$4,'Data transformed'!$4:$4,0)-1)), MIN(MAX(OFFSET('Data transformed'!$A$4,MATCH($A81,'Data transformed'!$A$5:$A$185,0),MATCH(AM$4,'Data transformed'!$4:$4,0)-1),$M81),$N81),"NA"))</f>
        <v>NA</v>
      </c>
      <c r="AN81" s="103" t="str">
        <f aca="true">IF($J81="","",IF(ISNUMBER(OFFSET('Data transformed'!$A$4,MATCH($A81,'Data transformed'!$A$5:$A$185,0),MATCH(AN$4,'Data transformed'!$4:$4,0)-1)), MIN(MAX(OFFSET('Data transformed'!$A$4,MATCH($A81,'Data transformed'!$A$5:$A$185,0),MATCH(AN$4,'Data transformed'!$4:$4,0)-1),$M81),$N81),"NA"))</f>
        <v>NA</v>
      </c>
      <c r="AO81" s="103" t="str">
        <f aca="true">IF($J81="","",IF(ISNUMBER(OFFSET('Data transformed'!$A$4,MATCH($A81,'Data transformed'!$A$5:$A$185,0),MATCH(AO$4,'Data transformed'!$4:$4,0)-1)), MIN(MAX(OFFSET('Data transformed'!$A$4,MATCH($A81,'Data transformed'!$A$5:$A$185,0),MATCH(AO$4,'Data transformed'!$4:$4,0)-1),$M81),$N81),"NA"))</f>
        <v>NA</v>
      </c>
      <c r="AP81" s="103" t="str">
        <f aca="true">IF($J81="","",IF(ISNUMBER(OFFSET('Data transformed'!$A$4,MATCH($A81,'Data transformed'!$A$5:$A$185,0),MATCH(AP$4,'Data transformed'!$4:$4,0)-1)), MIN(MAX(OFFSET('Data transformed'!$A$4,MATCH($A81,'Data transformed'!$A$5:$A$185,0),MATCH(AP$4,'Data transformed'!$4:$4,0)-1),$M81),$N81),"NA"))</f>
        <v>NA</v>
      </c>
      <c r="AQ81" s="103" t="str">
        <f aca="true">IF($J81="","",IF(ISNUMBER(OFFSET('Data transformed'!$A$4,MATCH($A81,'Data transformed'!$A$5:$A$185,0),MATCH(AQ$4,'Data transformed'!$4:$4,0)-1)), MIN(MAX(OFFSET('Data transformed'!$A$4,MATCH($A81,'Data transformed'!$A$5:$A$185,0),MATCH(AQ$4,'Data transformed'!$4:$4,0)-1),$M81),$N81),"NA"))</f>
        <v>NA</v>
      </c>
      <c r="AR81" s="103" t="str">
        <f aca="true">IF($J81="","",IF(ISNUMBER(OFFSET('Data transformed'!$A$4,MATCH($A81,'Data transformed'!$A$5:$A$185,0),MATCH(AR$4,'Data transformed'!$4:$4,0)-1)), MIN(MAX(OFFSET('Data transformed'!$A$4,MATCH($A81,'Data transformed'!$A$5:$A$185,0),MATCH(AR$4,'Data transformed'!$4:$4,0)-1),$M81),$N81),"NA"))</f>
        <v>NA</v>
      </c>
      <c r="AS81" s="103" t="str">
        <f aca="true">IF($J81="","",IF(ISNUMBER(OFFSET('Data transformed'!$A$4,MATCH($A81,'Data transformed'!$A$5:$A$185,0),MATCH(AS$4,'Data transformed'!$4:$4,0)-1)), MIN(MAX(OFFSET('Data transformed'!$A$4,MATCH($A81,'Data transformed'!$A$5:$A$185,0),MATCH(AS$4,'Data transformed'!$4:$4,0)-1),$M81),$N81),"NA"))</f>
        <v>NA</v>
      </c>
      <c r="AT81" s="103" t="str">
        <f aca="true">IF($J81="","",IF(ISNUMBER(OFFSET('Data transformed'!$A$4,MATCH($A81,'Data transformed'!$A$5:$A$185,0),MATCH(AT$4,'Data transformed'!$4:$4,0)-1)), MIN(MAX(OFFSET('Data transformed'!$A$4,MATCH($A81,'Data transformed'!$A$5:$A$185,0),MATCH(AT$4,'Data transformed'!$4:$4,0)-1),$M81),$N81),"NA"))</f>
        <v>NA</v>
      </c>
      <c r="AU81" s="103" t="str">
        <f aca="true">IF($J81="","",IF(ISNUMBER(OFFSET('Data transformed'!$A$4,MATCH($A81,'Data transformed'!$A$5:$A$185,0),MATCH(AU$4,'Data transformed'!$4:$4,0)-1)), MIN(MAX(OFFSET('Data transformed'!$A$4,MATCH($A81,'Data transformed'!$A$5:$A$185,0),MATCH(AU$4,'Data transformed'!$4:$4,0)-1),$M81),$N81),"NA"))</f>
        <v>NA</v>
      </c>
      <c r="AV81" s="103" t="str">
        <f aca="true">IF($J81="","",IF(ISNUMBER(OFFSET('Data transformed'!$A$4,MATCH($A81,'Data transformed'!$A$5:$A$185,0),MATCH(AV$4,'Data transformed'!$4:$4,0)-1)), MIN(MAX(OFFSET('Data transformed'!$A$4,MATCH($A81,'Data transformed'!$A$5:$A$185,0),MATCH(AV$4,'Data transformed'!$4:$4,0)-1),$M81),$N81),"NA"))</f>
        <v>NA</v>
      </c>
      <c r="AW81" s="103" t="str">
        <f aca="true">IF($J81="","",IF(ISNUMBER(OFFSET('Data transformed'!$A$4,MATCH($A81,'Data transformed'!$A$5:$A$185,0),MATCH(AW$4,'Data transformed'!$4:$4,0)-1)), MIN(MAX(OFFSET('Data transformed'!$A$4,MATCH($A81,'Data transformed'!$A$5:$A$185,0),MATCH(AW$4,'Data transformed'!$4:$4,0)-1),$M81),$N81),"NA"))</f>
        <v>NA</v>
      </c>
      <c r="AX81" s="103" t="str">
        <f aca="true">IF($J81="","",IF(ISNUMBER(OFFSET('Data transformed'!$A$4,MATCH($A81,'Data transformed'!$A$5:$A$185,0),MATCH(AX$4,'Data transformed'!$4:$4,0)-1)), MIN(MAX(OFFSET('Data transformed'!$A$4,MATCH($A81,'Data transformed'!$A$5:$A$185,0),MATCH(AX$4,'Data transformed'!$4:$4,0)-1),$M81),$N81),"NA"))</f>
        <v>NA</v>
      </c>
      <c r="AY81" s="103" t="str">
        <f aca="true">IF($J81="","",IF(ISNUMBER(OFFSET('Data transformed'!$A$4,MATCH($A81,'Data transformed'!$A$5:$A$185,0),MATCH(AY$4,'Data transformed'!$4:$4,0)-1)), MIN(MAX(OFFSET('Data transformed'!$A$4,MATCH($A81,'Data transformed'!$A$5:$A$185,0),MATCH(AY$4,'Data transformed'!$4:$4,0)-1),$M81),$N81),"NA"))</f>
        <v>NA</v>
      </c>
      <c r="AZ81" s="103" t="str">
        <f aca="true">IF($J81="","",IF(ISNUMBER(OFFSET('Data transformed'!$A$4,MATCH($A81,'Data transformed'!$A$5:$A$185,0),MATCH(AZ$4,'Data transformed'!$4:$4,0)-1)), MIN(MAX(OFFSET('Data transformed'!$A$4,MATCH($A81,'Data transformed'!$A$5:$A$185,0),MATCH(AZ$4,'Data transformed'!$4:$4,0)-1),$M81),$N81),"NA"))</f>
        <v>NA</v>
      </c>
      <c r="BA81" s="103" t="str">
        <f aca="true">IF($J81="","",IF(ISNUMBER(OFFSET('Data transformed'!$A$4,MATCH($A81,'Data transformed'!$A$5:$A$185,0),MATCH(BA$4,'Data transformed'!$4:$4,0)-1)), MIN(MAX(OFFSET('Data transformed'!$A$4,MATCH($A81,'Data transformed'!$A$5:$A$185,0),MATCH(BA$4,'Data transformed'!$4:$4,0)-1),$M81),$N81),"NA"))</f>
        <v>NA</v>
      </c>
      <c r="BB81" s="103" t="str">
        <f aca="true">IF($J81="","",IF(ISNUMBER(OFFSET('Data transformed'!$A$4,MATCH($A81,'Data transformed'!$A$5:$A$185,0),MATCH(BB$4,'Data transformed'!$4:$4,0)-1)), MIN(MAX(OFFSET('Data transformed'!$A$4,MATCH($A81,'Data transformed'!$A$5:$A$185,0),MATCH(BB$4,'Data transformed'!$4:$4,0)-1),$M81),$N81),"NA"))</f>
        <v>NA</v>
      </c>
      <c r="BC81" s="103" t="str">
        <f aca="true">IF($J81="","",IF(ISNUMBER(OFFSET('Data transformed'!$A$4,MATCH($A81,'Data transformed'!$A$5:$A$185,0),MATCH(BC$4,'Data transformed'!$4:$4,0)-1)), MIN(MAX(OFFSET('Data transformed'!$A$4,MATCH($A81,'Data transformed'!$A$5:$A$185,0),MATCH(BC$4,'Data transformed'!$4:$4,0)-1),$M81),$N81),"NA"))</f>
        <v>NA</v>
      </c>
      <c r="BD81" s="103" t="str">
        <f aca="true">IF($J81="","",IF(ISNUMBER(OFFSET('Data transformed'!$A$4,MATCH($A81,'Data transformed'!$A$5:$A$185,0),MATCH(BD$4,'Data transformed'!$4:$4,0)-1)), MIN(MAX(OFFSET('Data transformed'!$A$4,MATCH($A81,'Data transformed'!$A$5:$A$185,0),MATCH(BD$4,'Data transformed'!$4:$4,0)-1),$M81),$N81),"NA"))</f>
        <v>NA</v>
      </c>
      <c r="BE81" s="103" t="str">
        <f aca="true">IF($J81="","",IF(ISNUMBER(OFFSET('Data transformed'!$A$4,MATCH($A81,'Data transformed'!$A$5:$A$185,0),MATCH(BE$4,'Data transformed'!$4:$4,0)-1)), MIN(MAX(OFFSET('Data transformed'!$A$4,MATCH($A81,'Data transformed'!$A$5:$A$185,0),MATCH(BE$4,'Data transformed'!$4:$4,0)-1),$M81),$N81),"NA"))</f>
        <v>NA</v>
      </c>
      <c r="BF81" s="103" t="str">
        <f aca="true">IF($J81="","",IF(ISNUMBER(OFFSET('Data transformed'!$A$4,MATCH($A81,'Data transformed'!$A$5:$A$185,0),MATCH(BF$4,'Data transformed'!$4:$4,0)-1)), MIN(MAX(OFFSET('Data transformed'!$A$4,MATCH($A81,'Data transformed'!$A$5:$A$185,0),MATCH(BF$4,'Data transformed'!$4:$4,0)-1),$M81),$N81),"NA"))</f>
        <v>NA</v>
      </c>
      <c r="BG81" s="103" t="str">
        <f aca="true">IF($J81="","",IF(ISNUMBER(OFFSET('Data transformed'!$A$4,MATCH($A81,'Data transformed'!$A$5:$A$185,0),MATCH(BG$4,'Data transformed'!$4:$4,0)-1)), MIN(MAX(OFFSET('Data transformed'!$A$4,MATCH($A81,'Data transformed'!$A$5:$A$185,0),MATCH(BG$4,'Data transformed'!$4:$4,0)-1),$M81),$N81),"NA"))</f>
        <v>NA</v>
      </c>
      <c r="BH81" s="103" t="str">
        <f aca="true">IF($J81="","",IF(ISNUMBER(OFFSET('Data transformed'!$A$4,MATCH($A81,'Data transformed'!$A$5:$A$185,0),MATCH(BH$4,'Data transformed'!$4:$4,0)-1)), MIN(MAX(OFFSET('Data transformed'!$A$4,MATCH($A81,'Data transformed'!$A$5:$A$185,0),MATCH(BH$4,'Data transformed'!$4:$4,0)-1),$M81),$N81),"NA"))</f>
        <v>NA</v>
      </c>
      <c r="BI81" s="103" t="str">
        <f aca="true">IF($J81="","",IF(ISNUMBER(OFFSET('Data transformed'!$A$4,MATCH($A81,'Data transformed'!$A$5:$A$185,0),MATCH(BI$4,'Data transformed'!$4:$4,0)-1)), MIN(MAX(OFFSET('Data transformed'!$A$4,MATCH($A81,'Data transformed'!$A$5:$A$185,0),MATCH(BI$4,'Data transformed'!$4:$4,0)-1),$M81),$N81),"NA"))</f>
        <v>NA</v>
      </c>
      <c r="BJ81" s="103" t="str">
        <f aca="true">IF($J81="","",IF(ISNUMBER(OFFSET('Data transformed'!$A$4,MATCH($A81,'Data transformed'!$A$5:$A$185,0),MATCH(BJ$4,'Data transformed'!$4:$4,0)-1)), MIN(MAX(OFFSET('Data transformed'!$A$4,MATCH($A81,'Data transformed'!$A$5:$A$185,0),MATCH(BJ$4,'Data transformed'!$4:$4,0)-1),$M81),$N81),"NA"))</f>
        <v>NA</v>
      </c>
      <c r="BK81" s="103" t="str">
        <f aca="true">IF($J81="","",IF(ISNUMBER(OFFSET('Data transformed'!$A$4,MATCH($A81,'Data transformed'!$A$5:$A$185,0),MATCH(BK$4,'Data transformed'!$4:$4,0)-1)), MIN(MAX(OFFSET('Data transformed'!$A$4,MATCH($A81,'Data transformed'!$A$5:$A$185,0),MATCH(BK$4,'Data transformed'!$4:$4,0)-1),$M81),$N81),"NA"))</f>
        <v>NA</v>
      </c>
      <c r="BL81" s="103" t="str">
        <f aca="true">IF($J81="","",IF(ISNUMBER(OFFSET('Data transformed'!$A$4,MATCH($A81,'Data transformed'!$A$5:$A$185,0),MATCH(BL$4,'Data transformed'!$4:$4,0)-1)), MIN(MAX(OFFSET('Data transformed'!$A$4,MATCH($A81,'Data transformed'!$A$5:$A$185,0),MATCH(BL$4,'Data transformed'!$4:$4,0)-1),$M81),$N81),"NA"))</f>
        <v>NA</v>
      </c>
      <c r="BM81" s="103" t="str">
        <f aca="true">IF($J81="","",IF(ISNUMBER(OFFSET('Data transformed'!$A$4,MATCH($A81,'Data transformed'!$A$5:$A$185,0),MATCH(BM$4,'Data transformed'!$4:$4,0)-1)), MIN(MAX(OFFSET('Data transformed'!$A$4,MATCH($A81,'Data transformed'!$A$5:$A$185,0),MATCH(BM$4,'Data transformed'!$4:$4,0)-1),$M81),$N81),"NA"))</f>
        <v>NA</v>
      </c>
      <c r="BN81" s="103" t="str">
        <f aca="true">IF($J81="","",IF(ISNUMBER(OFFSET('Data transformed'!$A$4,MATCH($A81,'Data transformed'!$A$5:$A$185,0),MATCH(BN$4,'Data transformed'!$4:$4,0)-1)), MIN(MAX(OFFSET('Data transformed'!$A$4,MATCH($A81,'Data transformed'!$A$5:$A$185,0),MATCH(BN$4,'Data transformed'!$4:$4,0)-1),$M81),$N81),"NA"))</f>
        <v>NA</v>
      </c>
      <c r="BO81" s="103" t="str">
        <f aca="true">IF($J81="","",IF(ISNUMBER(OFFSET('Data transformed'!$A$4,MATCH($A81,'Data transformed'!$A$5:$A$185,0),MATCH(BO$4,'Data transformed'!$4:$4,0)-1)), MIN(MAX(OFFSET('Data transformed'!$A$4,MATCH($A81,'Data transformed'!$A$5:$A$185,0),MATCH(BO$4,'Data transformed'!$4:$4,0)-1),$M81),$N81),"NA"))</f>
        <v>NA</v>
      </c>
      <c r="BP81" s="103" t="str">
        <f aca="true">IF($J81="","",IF(ISNUMBER(OFFSET('Data transformed'!$A$4,MATCH($A81,'Data transformed'!$A$5:$A$185,0),MATCH(BP$4,'Data transformed'!$4:$4,0)-1)), MIN(MAX(OFFSET('Data transformed'!$A$4,MATCH($A81,'Data transformed'!$A$5:$A$185,0),MATCH(BP$4,'Data transformed'!$4:$4,0)-1),$M81),$N81),"NA"))</f>
        <v>NA</v>
      </c>
      <c r="BQ81" s="103" t="str">
        <f aca="true">IF($J81="","",IF(ISNUMBER(OFFSET('Data transformed'!$A$4,MATCH($A81,'Data transformed'!$A$5:$A$185,0),MATCH(BQ$4,'Data transformed'!$4:$4,0)-1)), MIN(MAX(OFFSET('Data transformed'!$A$4,MATCH($A81,'Data transformed'!$A$5:$A$185,0),MATCH(BQ$4,'Data transformed'!$4:$4,0)-1),$M81),$N81),"NA"))</f>
        <v>NA</v>
      </c>
      <c r="BR81" s="103" t="str">
        <f aca="true">IF($J81="","",IF(ISNUMBER(OFFSET('Data transformed'!$A$4,MATCH($A81,'Data transformed'!$A$5:$A$185,0),MATCH(BR$4,'Data transformed'!$4:$4,0)-1)), MIN(MAX(OFFSET('Data transformed'!$A$4,MATCH($A81,'Data transformed'!$A$5:$A$185,0),MATCH(BR$4,'Data transformed'!$4:$4,0)-1),$M81),$N81),"NA"))</f>
        <v>NA</v>
      </c>
      <c r="BS81" s="103" t="str">
        <f aca="true">IF($J81="","",IF(ISNUMBER(OFFSET('Data transformed'!$A$4,MATCH($A81,'Data transformed'!$A$5:$A$185,0),MATCH(BS$4,'Data transformed'!$4:$4,0)-1)), MIN(MAX(OFFSET('Data transformed'!$A$4,MATCH($A81,'Data transformed'!$A$5:$A$185,0),MATCH(BS$4,'Data transformed'!$4:$4,0)-1),$M81),$N81),"NA"))</f>
        <v>NA</v>
      </c>
      <c r="BT81" s="103" t="str">
        <f aca="true">IF($J81="","",IF(ISNUMBER(OFFSET('Data transformed'!$A$4,MATCH($A81,'Data transformed'!$A$5:$A$185,0),MATCH(BT$4,'Data transformed'!$4:$4,0)-1)), MIN(MAX(OFFSET('Data transformed'!$A$4,MATCH($A81,'Data transformed'!$A$5:$A$185,0),MATCH(BT$4,'Data transformed'!$4:$4,0)-1),$M81),$N81),"NA"))</f>
        <v>NA</v>
      </c>
      <c r="BU81" s="103" t="str">
        <f aca="true">IF($J81="","",IF(ISNUMBER(OFFSET('Data transformed'!$A$4,MATCH($A81,'Data transformed'!$A$5:$A$185,0),MATCH(BU$4,'Data transformed'!$4:$4,0)-1)), MIN(MAX(OFFSET('Data transformed'!$A$4,MATCH($A81,'Data transformed'!$A$5:$A$185,0),MATCH(BU$4,'Data transformed'!$4:$4,0)-1),$M81),$N81),"NA"))</f>
        <v>NA</v>
      </c>
      <c r="BV81" s="103" t="str">
        <f aca="true">IF($J81="","",IF(ISNUMBER(OFFSET('Data transformed'!$A$4,MATCH($A81,'Data transformed'!$A$5:$A$185,0),MATCH(BV$4,'Data transformed'!$4:$4,0)-1)), MIN(MAX(OFFSET('Data transformed'!$A$4,MATCH($A81,'Data transformed'!$A$5:$A$185,0),MATCH(BV$4,'Data transformed'!$4:$4,0)-1),$M81),$N81),"NA"))</f>
        <v>NA</v>
      </c>
      <c r="BW81" s="103" t="str">
        <f aca="true">IF($J81="","",IF(ISNUMBER(OFFSET('Data transformed'!$A$4,MATCH($A81,'Data transformed'!$A$5:$A$185,0),MATCH(BW$4,'Data transformed'!$4:$4,0)-1)), MIN(MAX(OFFSET('Data transformed'!$A$4,MATCH($A81,'Data transformed'!$A$5:$A$185,0),MATCH(BW$4,'Data transformed'!$4:$4,0)-1),$M81),$N81),"NA"))</f>
        <v>NA</v>
      </c>
      <c r="BX81" s="103" t="str">
        <f aca="true">IF($J81="","",IF(ISNUMBER(OFFSET('Data transformed'!$A$4,MATCH($A81,'Data transformed'!$A$5:$A$185,0),MATCH(BX$4,'Data transformed'!$4:$4,0)-1)), MIN(MAX(OFFSET('Data transformed'!$A$4,MATCH($A81,'Data transformed'!$A$5:$A$185,0),MATCH(BX$4,'Data transformed'!$4:$4,0)-1),$M81),$N81),"NA"))</f>
        <v>NA</v>
      </c>
      <c r="BY81" s="103" t="str">
        <f aca="true">IF($J81="","",IF(ISNUMBER(OFFSET('Data transformed'!$A$4,MATCH($A81,'Data transformed'!$A$5:$A$185,0),MATCH(BY$4,'Data transformed'!$4:$4,0)-1)), MIN(MAX(OFFSET('Data transformed'!$A$4,MATCH($A81,'Data transformed'!$A$5:$A$185,0),MATCH(BY$4,'Data transformed'!$4:$4,0)-1),$M81),$N81),"NA"))</f>
        <v>NA</v>
      </c>
      <c r="BZ81" s="103" t="str">
        <f aca="true">IF($J81="","",IF(ISNUMBER(OFFSET('Data transformed'!$A$4,MATCH($A81,'Data transformed'!$A$5:$A$185,0),MATCH(BZ$4,'Data transformed'!$4:$4,0)-1)), MIN(MAX(OFFSET('Data transformed'!$A$4,MATCH($A81,'Data transformed'!$A$5:$A$185,0),MATCH(BZ$4,'Data transformed'!$4:$4,0)-1),$M81),$N81),"NA"))</f>
        <v>NA</v>
      </c>
      <c r="CA81" s="103" t="str">
        <f aca="true">IF($J81="","",IF(ISNUMBER(OFFSET('Data transformed'!$A$4,MATCH($A81,'Data transformed'!$A$5:$A$185,0),MATCH(CA$4,'Data transformed'!$4:$4,0)-1)), MIN(MAX(OFFSET('Data transformed'!$A$4,MATCH($A81,'Data transformed'!$A$5:$A$185,0),MATCH(CA$4,'Data transformed'!$4:$4,0)-1),$M81),$N81),"NA"))</f>
        <v>NA</v>
      </c>
      <c r="CB81" s="103" t="str">
        <f aca="true">IF($J81="","",IF(ISNUMBER(OFFSET('Data transformed'!$A$4,MATCH($A81,'Data transformed'!$A$5:$A$185,0),MATCH(CB$4,'Data transformed'!$4:$4,0)-1)), MIN(MAX(OFFSET('Data transformed'!$A$4,MATCH($A81,'Data transformed'!$A$5:$A$185,0),MATCH(CB$4,'Data transformed'!$4:$4,0)-1),$M81),$N81),"NA"))</f>
        <v>NA</v>
      </c>
      <c r="CC81" s="103" t="str">
        <f aca="true">IF($J81="","",IF(ISNUMBER(OFFSET('Data transformed'!$A$4,MATCH($A81,'Data transformed'!$A$5:$A$185,0),MATCH(CC$4,'Data transformed'!$4:$4,0)-1)), MIN(MAX(OFFSET('Data transformed'!$A$4,MATCH($A81,'Data transformed'!$A$5:$A$185,0),MATCH(CC$4,'Data transformed'!$4:$4,0)-1),$M81),$N81),"NA"))</f>
        <v>NA</v>
      </c>
      <c r="CD81" s="103" t="str">
        <f aca="true">IF($J81="","",IF(ISNUMBER(OFFSET('Data transformed'!$A$4,MATCH($A81,'Data transformed'!$A$5:$A$185,0),MATCH(CD$4,'Data transformed'!$4:$4,0)-1)), MIN(MAX(OFFSET('Data transformed'!$A$4,MATCH($A81,'Data transformed'!$A$5:$A$185,0),MATCH(CD$4,'Data transformed'!$4:$4,0)-1),$M81),$N81),"NA"))</f>
        <v>NA</v>
      </c>
      <c r="CE81" s="103" t="str">
        <f aca="true">IF($J81="","",IF(ISNUMBER(OFFSET('Data transformed'!$A$4,MATCH($A81,'Data transformed'!$A$5:$A$185,0),MATCH(CE$4,'Data transformed'!$4:$4,0)-1)), MIN(MAX(OFFSET('Data transformed'!$A$4,MATCH($A81,'Data transformed'!$A$5:$A$185,0),MATCH(CE$4,'Data transformed'!$4:$4,0)-1),$M81),$N81),"NA"))</f>
        <v>NA</v>
      </c>
      <c r="CF81" s="103" t="str">
        <f aca="true">IF($J81="","",IF(ISNUMBER(OFFSET('Data transformed'!$A$4,MATCH($A81,'Data transformed'!$A$5:$A$185,0),MATCH(CF$4,'Data transformed'!$4:$4,0)-1)), MIN(MAX(OFFSET('Data transformed'!$A$4,MATCH($A81,'Data transformed'!$A$5:$A$185,0),MATCH(CF$4,'Data transformed'!$4:$4,0)-1),$M81),$N81),"NA"))</f>
        <v>NA</v>
      </c>
      <c r="CG81" s="103" t="str">
        <f aca="true">IF($J81="","",IF(ISNUMBER(OFFSET('Data transformed'!$A$4,MATCH($A81,'Data transformed'!$A$5:$A$185,0),MATCH(CG$4,'Data transformed'!$4:$4,0)-1)), MIN(MAX(OFFSET('Data transformed'!$A$4,MATCH($A81,'Data transformed'!$A$5:$A$185,0),MATCH(CG$4,'Data transformed'!$4:$4,0)-1),$M81),$N81),"NA"))</f>
        <v>NA</v>
      </c>
      <c r="CH81" s="103" t="str">
        <f aca="true">IF($J81="","",IF(ISNUMBER(OFFSET('Data transformed'!$A$4,MATCH($A81,'Data transformed'!$A$5:$A$185,0),MATCH(CH$4,'Data transformed'!$4:$4,0)-1)), MIN(MAX(OFFSET('Data transformed'!$A$4,MATCH($A81,'Data transformed'!$A$5:$A$185,0),MATCH(CH$4,'Data transformed'!$4:$4,0)-1),$M81),$N81),"NA"))</f>
        <v>NA</v>
      </c>
      <c r="CI81" s="103" t="str">
        <f aca="true">IF($J81="","",IF(ISNUMBER(OFFSET('Data transformed'!$A$4,MATCH($A81,'Data transformed'!$A$5:$A$185,0),MATCH(CI$4,'Data transformed'!$4:$4,0)-1)), MIN(MAX(OFFSET('Data transformed'!$A$4,MATCH($A81,'Data transformed'!$A$5:$A$185,0),MATCH(CI$4,'Data transformed'!$4:$4,0)-1),$M81),$N81),"NA"))</f>
        <v>NA</v>
      </c>
      <c r="CJ81" s="103" t="str">
        <f aca="true">IF($J81="","",IF(ISNUMBER(OFFSET('Data transformed'!$A$4,MATCH($A81,'Data transformed'!$A$5:$A$185,0),MATCH(CJ$4,'Data transformed'!$4:$4,0)-1)), MIN(MAX(OFFSET('Data transformed'!$A$4,MATCH($A81,'Data transformed'!$A$5:$A$185,0),MATCH(CJ$4,'Data transformed'!$4:$4,0)-1),$M81),$N81),"NA"))</f>
        <v>NA</v>
      </c>
      <c r="CK81" s="103" t="str">
        <f aca="true">IF($J81="","",IF(ISNUMBER(OFFSET('Data transformed'!$A$4,MATCH($A81,'Data transformed'!$A$5:$A$185,0),MATCH(CK$4,'Data transformed'!$4:$4,0)-1)), MIN(MAX(OFFSET('Data transformed'!$A$4,MATCH($A81,'Data transformed'!$A$5:$A$185,0),MATCH(CK$4,'Data transformed'!$4:$4,0)-1),$M81),$N81),"NA"))</f>
        <v>NA</v>
      </c>
      <c r="CL81" s="103" t="str">
        <f aca="true">IF($J81="","",IF(ISNUMBER(OFFSET('Data transformed'!$A$4,MATCH($A81,'Data transformed'!$A$5:$A$185,0),MATCH(CL$4,'Data transformed'!$4:$4,0)-1)), MIN(MAX(OFFSET('Data transformed'!$A$4,MATCH($A81,'Data transformed'!$A$5:$A$185,0),MATCH(CL$4,'Data transformed'!$4:$4,0)-1),$M81),$N81),"NA"))</f>
        <v>NA</v>
      </c>
      <c r="CM81" s="103" t="str">
        <f aca="true">IF($J81="","",IF(ISNUMBER(OFFSET('Data transformed'!$A$4,MATCH($A81,'Data transformed'!$A$5:$A$185,0),MATCH(CM$4,'Data transformed'!$4:$4,0)-1)), MIN(MAX(OFFSET('Data transformed'!$A$4,MATCH($A81,'Data transformed'!$A$5:$A$185,0),MATCH(CM$4,'Data transformed'!$4:$4,0)-1),$M81),$N81),"NA"))</f>
        <v>NA</v>
      </c>
      <c r="CN81" s="103" t="str">
        <f aca="true">IF($J81="","",IF(ISNUMBER(OFFSET('Data transformed'!$A$4,MATCH($A81,'Data transformed'!$A$5:$A$185,0),MATCH(CN$4,'Data transformed'!$4:$4,0)-1)), MIN(MAX(OFFSET('Data transformed'!$A$4,MATCH($A81,'Data transformed'!$A$5:$A$185,0),MATCH(CN$4,'Data transformed'!$4:$4,0)-1),$M81),$N81),"NA"))</f>
        <v>NA</v>
      </c>
      <c r="CO81" s="103" t="str">
        <f aca="true">IF($J81="","",IF(ISNUMBER(OFFSET('Data transformed'!$A$4,MATCH($A81,'Data transformed'!$A$5:$A$185,0),MATCH(CO$4,'Data transformed'!$4:$4,0)-1)), MIN(MAX(OFFSET('Data transformed'!$A$4,MATCH($A81,'Data transformed'!$A$5:$A$185,0),MATCH(CO$4,'Data transformed'!$4:$4,0)-1),$M81),$N81),"NA"))</f>
        <v>NA</v>
      </c>
      <c r="CP81" s="103" t="str">
        <f aca="true">IF($J81="","",IF(ISNUMBER(OFFSET('Data transformed'!$A$4,MATCH($A81,'Data transformed'!$A$5:$A$185,0),MATCH(CP$4,'Data transformed'!$4:$4,0)-1)), MIN(MAX(OFFSET('Data transformed'!$A$4,MATCH($A81,'Data transformed'!$A$5:$A$185,0),MATCH(CP$4,'Data transformed'!$4:$4,0)-1),$M81),$N81),"NA"))</f>
        <v>NA</v>
      </c>
      <c r="CQ81" s="103" t="str">
        <f aca="true">IF($J81="","",IF(ISNUMBER(OFFSET('Data transformed'!$A$4,MATCH($A81,'Data transformed'!$A$5:$A$185,0),MATCH(CQ$4,'Data transformed'!$4:$4,0)-1)), MIN(MAX(OFFSET('Data transformed'!$A$4,MATCH($A81,'Data transformed'!$A$5:$A$185,0),MATCH(CQ$4,'Data transformed'!$4:$4,0)-1),$M81),$N81),"NA"))</f>
        <v>NA</v>
      </c>
      <c r="CR81" s="103" t="str">
        <f aca="true">IF($J81="","",IF(ISNUMBER(OFFSET('Data transformed'!$A$4,MATCH($A81,'Data transformed'!$A$5:$A$185,0),MATCH(CR$4,'Data transformed'!$4:$4,0)-1)), MIN(MAX(OFFSET('Data transformed'!$A$4,MATCH($A81,'Data transformed'!$A$5:$A$185,0),MATCH(CR$4,'Data transformed'!$4:$4,0)-1),$M81),$N81),"NA"))</f>
        <v>NA</v>
      </c>
      <c r="CS81" s="103" t="str">
        <f aca="true">IF($J81="","",IF(ISNUMBER(OFFSET('Data transformed'!$A$4,MATCH($A81,'Data transformed'!$A$5:$A$185,0),MATCH(CS$4,'Data transformed'!$4:$4,0)-1)), MIN(MAX(OFFSET('Data transformed'!$A$4,MATCH($A81,'Data transformed'!$A$5:$A$185,0),MATCH(CS$4,'Data transformed'!$4:$4,0)-1),$M81),$N81),"NA"))</f>
        <v>NA</v>
      </c>
      <c r="CT81" s="103" t="str">
        <f aca="true">IF($J81="","",IF(ISNUMBER(OFFSET('Data transformed'!$A$4,MATCH($A81,'Data transformed'!$A$5:$A$185,0),MATCH(CT$4,'Data transformed'!$4:$4,0)-1)), MIN(MAX(OFFSET('Data transformed'!$A$4,MATCH($A81,'Data transformed'!$A$5:$A$185,0),MATCH(CT$4,'Data transformed'!$4:$4,0)-1),$M81),$N81),"NA"))</f>
        <v>NA</v>
      </c>
      <c r="CU81" s="103" t="str">
        <f aca="true">IF($J81="","",IF(ISNUMBER(OFFSET('Data transformed'!$A$4,MATCH($A81,'Data transformed'!$A$5:$A$185,0),MATCH(CU$4,'Data transformed'!$4:$4,0)-1)), MIN(MAX(OFFSET('Data transformed'!$A$4,MATCH($A81,'Data transformed'!$A$5:$A$185,0),MATCH(CU$4,'Data transformed'!$4:$4,0)-1),$M81),$N81),"NA"))</f>
        <v>NA</v>
      </c>
    </row>
    <row r="82" s="103" customFormat="true" ht="15.5" hidden="false" customHeight="false" outlineLevel="0" collapsed="false">
      <c r="A82" s="107" t="n">
        <v>3131</v>
      </c>
      <c r="B82" s="107" t="n">
        <v>4</v>
      </c>
      <c r="C82" s="103" t="str">
        <f aca="true">IF(ISBLANK(OFFSET('Raw Data'!$A$3,MATCH($A82,'Raw Data'!$B$4:$B$185,0),MATCH(C$4,'Raw Data'!$3:$3,0)-1)),"",OFFSET('Raw Data'!$A$3,MATCH($A82,'Raw Data'!$B$4:$B$185,0),MATCH(C$4,'Raw Data'!$3:$3,0)-1))</f>
        <v/>
      </c>
      <c r="D82" s="103" t="str">
        <f aca="true">IF(ISBLANK(OFFSET('Raw Data'!$A$3,MATCH($A82,'Raw Data'!$B$4:$B$185,0),MATCH(D$4,'Raw Data'!$3:$3,0)-1)),"",OFFSET('Raw Data'!$A$3,MATCH($A82,'Raw Data'!$B$4:$B$185,0),MATCH(D$4,'Raw Data'!$3:$3,0)-1))</f>
        <v>Expert assessment data - E.4.9</v>
      </c>
      <c r="E82" s="103" t="str">
        <f aca="true">IF(ISBLANK(OFFSET('Raw Data'!$A$3,MATCH($A82,'Raw Data'!$B$4:$B$185,0),MATCH(E$4,'Raw Data'!$3:$3,0)-1)),"",OFFSET('Raw Data'!$A$3,MATCH($A82,'Raw Data'!$B$4:$B$185,0),MATCH(E$4,'Raw Data'!$3:$3,0)-1))</f>
        <v>Is “consumer education” promoted through any of the following measures or mechanisms in your country in 2020? University course on consumer issues (consumer law/regulation/sustainable consumption/etc.)</v>
      </c>
      <c r="J82" s="103" t="n">
        <f aca="true" t="array" ref="J82:J82">IFERROR(_xlfn.QUARTILE.INC(IF(ISNUMBER(OFFSET('Data transformed'!$N$4,MATCH('outliers treatment'!$A82,'Data transformed'!$A$5:$A$185),1,1,COUNTA('Data transformed'!$O$4:$CX$4))),OFFSET('Data transformed'!$N$4,MATCH('outliers treatment'!$A82,'Data transformed'!$A$5:$A$185),1,1,COUNTA('Data transformed'!$O$4:$CX$4))),1),"")</f>
        <v>1</v>
      </c>
      <c r="K82" s="103" t="n">
        <f aca="true" t="array" ref="K82:K82">IFERROR(_xlfn.QUARTILE.INC(IF(ISNUMBER(OFFSET('Data transformed'!$N$4,MATCH('outliers treatment'!$A82,'Data transformed'!$A$5:$A$185),1,1,COUNTA('Data transformed'!$O$4:$CX$4))),OFFSET('Data transformed'!$N$4,MATCH('outliers treatment'!$A82,'Data transformed'!$A$5:$A$185),1,1,COUNTA('Data transformed'!$O$4:$CX$4))),3),"")</f>
        <v>2</v>
      </c>
      <c r="L82" s="103" t="n">
        <f aca="false">IFERROR(K82-J82,"")</f>
        <v>1</v>
      </c>
      <c r="M82" s="103" t="n">
        <v>1</v>
      </c>
      <c r="N82" s="103" t="n">
        <v>2</v>
      </c>
      <c r="P82" s="105" t="n">
        <f aca="false" t="array" ref="P82:P82">IFERROR(SKEW(IF(ISNUMBER(T82:CU82),T82:CU82,"")),"")</f>
        <v>-0.774709655060293</v>
      </c>
      <c r="Q82" s="103" t="n">
        <f aca="true">IF(ISBLANK(OFFSET('Data above threshold'!$A$4,MATCH('Data above threshold'!$A81,'Data above threshold'!$A$5:$A$185,0),MATCH('Data above threshold'!N$4,'Data above threshold'!$4:$4,0)-1)),1,OFFSET('Data above threshold'!$A$4,MATCH('Data above threshold'!$A81,'Data above threshold'!$A$5:$A$185,0),MATCH('Data above threshold'!N$4,'Data above threshold'!$4:$4,0)-1))</f>
        <v>0</v>
      </c>
      <c r="R82" s="103" t="n">
        <f aca="false">IF($J82="","",COUNTIF(T82:CU82,M82)+ COUNTIF(T82:CQ82,N82))</f>
        <v>69</v>
      </c>
      <c r="S82" s="106" t="n">
        <f aca="false" t="array" ref="S82:S82">IF(B82&lt;4,"",1-IFERROR(SUM(ISNUMBER(T82:CU82)*(1-$T$3:$CU$3))/COUNTIF($T$3:$CU$3,0),0))</f>
        <v>0.0625</v>
      </c>
      <c r="T82" s="103" t="n">
        <f aca="true">IF($J82="","",IF(ISNUMBER(OFFSET('Data transformed'!$A$4,MATCH($A82,'Data transformed'!$A$5:$A$185,0),MATCH(T$4,'Data transformed'!$4:$4,0)-1)), MIN(MAX(OFFSET('Data transformed'!$A$4,MATCH($A82,'Data transformed'!$A$5:$A$185,0),MATCH(T$4,'Data transformed'!$4:$4,0)-1),$M82),$N82),"NA"))</f>
        <v>2</v>
      </c>
      <c r="U82" s="103" t="n">
        <f aca="true">IF($J82="","",IF(ISNUMBER(OFFSET('Data transformed'!$A$4,MATCH($A82,'Data transformed'!$A$5:$A$185,0),MATCH(U$4,'Data transformed'!$4:$4,0)-1)), MIN(MAX(OFFSET('Data transformed'!$A$4,MATCH($A82,'Data transformed'!$A$5:$A$185,0),MATCH(U$4,'Data transformed'!$4:$4,0)-1),$M82),$N82),"NA"))</f>
        <v>2</v>
      </c>
      <c r="V82" s="103" t="str">
        <f aca="true">IF($J82="","",IF(ISNUMBER(OFFSET('Data transformed'!$A$4,MATCH($A82,'Data transformed'!$A$5:$A$185,0),MATCH(V$4,'Data transformed'!$4:$4,0)-1)), MIN(MAX(OFFSET('Data transformed'!$A$4,MATCH($A82,'Data transformed'!$A$5:$A$185,0),MATCH(V$4,'Data transformed'!$4:$4,0)-1),$M82),$N82),"NA"))</f>
        <v>NA</v>
      </c>
      <c r="W82" s="103" t="n">
        <f aca="true">IF($J82="","",IF(ISNUMBER(OFFSET('Data transformed'!$A$4,MATCH($A82,'Data transformed'!$A$5:$A$185,0),MATCH(W$4,'Data transformed'!$4:$4,0)-1)), MIN(MAX(OFFSET('Data transformed'!$A$4,MATCH($A82,'Data transformed'!$A$5:$A$185,0),MATCH(W$4,'Data transformed'!$4:$4,0)-1),$M82),$N82),"NA"))</f>
        <v>2</v>
      </c>
      <c r="X82" s="103" t="n">
        <f aca="true">IF($J82="","",IF(ISNUMBER(OFFSET('Data transformed'!$A$4,MATCH($A82,'Data transformed'!$A$5:$A$185,0),MATCH(X$4,'Data transformed'!$4:$4,0)-1)), MIN(MAX(OFFSET('Data transformed'!$A$4,MATCH($A82,'Data transformed'!$A$5:$A$185,0),MATCH(X$4,'Data transformed'!$4:$4,0)-1),$M82),$N82),"NA"))</f>
        <v>1</v>
      </c>
      <c r="Y82" s="103" t="n">
        <f aca="true">IF($J82="","",IF(ISNUMBER(OFFSET('Data transformed'!$A$4,MATCH($A82,'Data transformed'!$A$5:$A$185,0),MATCH(Y$4,'Data transformed'!$4:$4,0)-1)), MIN(MAX(OFFSET('Data transformed'!$A$4,MATCH($A82,'Data transformed'!$A$5:$A$185,0),MATCH(Y$4,'Data transformed'!$4:$4,0)-1),$M82),$N82),"NA"))</f>
        <v>1</v>
      </c>
      <c r="Z82" s="103" t="n">
        <f aca="true">IF($J82="","",IF(ISNUMBER(OFFSET('Data transformed'!$A$4,MATCH($A82,'Data transformed'!$A$5:$A$185,0),MATCH(Z$4,'Data transformed'!$4:$4,0)-1)), MIN(MAX(OFFSET('Data transformed'!$A$4,MATCH($A82,'Data transformed'!$A$5:$A$185,0),MATCH(Z$4,'Data transformed'!$4:$4,0)-1),$M82),$N82),"NA"))</f>
        <v>2</v>
      </c>
      <c r="AA82" s="103" t="n">
        <f aca="true">IF($J82="","",IF(ISNUMBER(OFFSET('Data transformed'!$A$4,MATCH($A82,'Data transformed'!$A$5:$A$185,0),MATCH(AA$4,'Data transformed'!$4:$4,0)-1)), MIN(MAX(OFFSET('Data transformed'!$A$4,MATCH($A82,'Data transformed'!$A$5:$A$185,0),MATCH(AA$4,'Data transformed'!$4:$4,0)-1),$M82),$N82),"NA"))</f>
        <v>2</v>
      </c>
      <c r="AB82" s="103" t="n">
        <f aca="true">IF($J82="","",IF(ISNUMBER(OFFSET('Data transformed'!$A$4,MATCH($A82,'Data transformed'!$A$5:$A$185,0),MATCH(AB$4,'Data transformed'!$4:$4,0)-1)), MIN(MAX(OFFSET('Data transformed'!$A$4,MATCH($A82,'Data transformed'!$A$5:$A$185,0),MATCH(AB$4,'Data transformed'!$4:$4,0)-1),$M82),$N82),"NA"))</f>
        <v>2</v>
      </c>
      <c r="AC82" s="103" t="n">
        <f aca="true">IF($J82="","",IF(ISNUMBER(OFFSET('Data transformed'!$A$4,MATCH($A82,'Data transformed'!$A$5:$A$185,0),MATCH(AC$4,'Data transformed'!$4:$4,0)-1)), MIN(MAX(OFFSET('Data transformed'!$A$4,MATCH($A82,'Data transformed'!$A$5:$A$185,0),MATCH(AC$4,'Data transformed'!$4:$4,0)-1),$M82),$N82),"NA"))</f>
        <v>2</v>
      </c>
      <c r="AD82" s="103" t="n">
        <f aca="true">IF($J82="","",IF(ISNUMBER(OFFSET('Data transformed'!$A$4,MATCH($A82,'Data transformed'!$A$5:$A$185,0),MATCH(AD$4,'Data transformed'!$4:$4,0)-1)), MIN(MAX(OFFSET('Data transformed'!$A$4,MATCH($A82,'Data transformed'!$A$5:$A$185,0),MATCH(AD$4,'Data transformed'!$4:$4,0)-1),$M82),$N82),"NA"))</f>
        <v>2</v>
      </c>
      <c r="AE82" s="103" t="n">
        <f aca="true">IF($J82="","",IF(ISNUMBER(OFFSET('Data transformed'!$A$4,MATCH($A82,'Data transformed'!$A$5:$A$185,0),MATCH(AE$4,'Data transformed'!$4:$4,0)-1)), MIN(MAX(OFFSET('Data transformed'!$A$4,MATCH($A82,'Data transformed'!$A$5:$A$185,0),MATCH(AE$4,'Data transformed'!$4:$4,0)-1),$M82),$N82),"NA"))</f>
        <v>1</v>
      </c>
      <c r="AF82" s="103" t="n">
        <f aca="true">IF($J82="","",IF(ISNUMBER(OFFSET('Data transformed'!$A$4,MATCH($A82,'Data transformed'!$A$5:$A$185,0),MATCH(AF$4,'Data transformed'!$4:$4,0)-1)), MIN(MAX(OFFSET('Data transformed'!$A$4,MATCH($A82,'Data transformed'!$A$5:$A$185,0),MATCH(AF$4,'Data transformed'!$4:$4,0)-1),$M82),$N82),"NA"))</f>
        <v>2</v>
      </c>
      <c r="AG82" s="103" t="n">
        <f aca="true">IF($J82="","",IF(ISNUMBER(OFFSET('Data transformed'!$A$4,MATCH($A82,'Data transformed'!$A$5:$A$185,0),MATCH(AG$4,'Data transformed'!$4:$4,0)-1)), MIN(MAX(OFFSET('Data transformed'!$A$4,MATCH($A82,'Data transformed'!$A$5:$A$185,0),MATCH(AG$4,'Data transformed'!$4:$4,0)-1),$M82),$N82),"NA"))</f>
        <v>2</v>
      </c>
      <c r="AH82" s="103" t="n">
        <f aca="true">IF($J82="","",IF(ISNUMBER(OFFSET('Data transformed'!$A$4,MATCH($A82,'Data transformed'!$A$5:$A$185,0),MATCH(AH$4,'Data transformed'!$4:$4,0)-1)), MIN(MAX(OFFSET('Data transformed'!$A$4,MATCH($A82,'Data transformed'!$A$5:$A$185,0),MATCH(AH$4,'Data transformed'!$4:$4,0)-1),$M82),$N82),"NA"))</f>
        <v>1</v>
      </c>
      <c r="AI82" s="103" t="n">
        <f aca="true">IF($J82="","",IF(ISNUMBER(OFFSET('Data transformed'!$A$4,MATCH($A82,'Data transformed'!$A$5:$A$185,0),MATCH(AI$4,'Data transformed'!$4:$4,0)-1)), MIN(MAX(OFFSET('Data transformed'!$A$4,MATCH($A82,'Data transformed'!$A$5:$A$185,0),MATCH(AI$4,'Data transformed'!$4:$4,0)-1),$M82),$N82),"NA"))</f>
        <v>2</v>
      </c>
      <c r="AJ82" s="103" t="n">
        <f aca="true">IF($J82="","",IF(ISNUMBER(OFFSET('Data transformed'!$A$4,MATCH($A82,'Data transformed'!$A$5:$A$185,0),MATCH(AJ$4,'Data transformed'!$4:$4,0)-1)), MIN(MAX(OFFSET('Data transformed'!$A$4,MATCH($A82,'Data transformed'!$A$5:$A$185,0),MATCH(AJ$4,'Data transformed'!$4:$4,0)-1),$M82),$N82),"NA"))</f>
        <v>2</v>
      </c>
      <c r="AK82" s="103" t="n">
        <f aca="true">IF($J82="","",IF(ISNUMBER(OFFSET('Data transformed'!$A$4,MATCH($A82,'Data transformed'!$A$5:$A$185,0),MATCH(AK$4,'Data transformed'!$4:$4,0)-1)), MIN(MAX(OFFSET('Data transformed'!$A$4,MATCH($A82,'Data transformed'!$A$5:$A$185,0),MATCH(AK$4,'Data transformed'!$4:$4,0)-1),$M82),$N82),"NA"))</f>
        <v>2</v>
      </c>
      <c r="AL82" s="103" t="n">
        <f aca="true">IF($J82="","",IF(ISNUMBER(OFFSET('Data transformed'!$A$4,MATCH($A82,'Data transformed'!$A$5:$A$185,0),MATCH(AL$4,'Data transformed'!$4:$4,0)-1)), MIN(MAX(OFFSET('Data transformed'!$A$4,MATCH($A82,'Data transformed'!$A$5:$A$185,0),MATCH(AL$4,'Data transformed'!$4:$4,0)-1),$M82),$N82),"NA"))</f>
        <v>2</v>
      </c>
      <c r="AM82" s="103" t="n">
        <f aca="true">IF($J82="","",IF(ISNUMBER(OFFSET('Data transformed'!$A$4,MATCH($A82,'Data transformed'!$A$5:$A$185,0),MATCH(AM$4,'Data transformed'!$4:$4,0)-1)), MIN(MAX(OFFSET('Data transformed'!$A$4,MATCH($A82,'Data transformed'!$A$5:$A$185,0),MATCH(AM$4,'Data transformed'!$4:$4,0)-1),$M82),$N82),"NA"))</f>
        <v>2</v>
      </c>
      <c r="AN82" s="103" t="n">
        <f aca="true">IF($J82="","",IF(ISNUMBER(OFFSET('Data transformed'!$A$4,MATCH($A82,'Data transformed'!$A$5:$A$185,0),MATCH(AN$4,'Data transformed'!$4:$4,0)-1)), MIN(MAX(OFFSET('Data transformed'!$A$4,MATCH($A82,'Data transformed'!$A$5:$A$185,0),MATCH(AN$4,'Data transformed'!$4:$4,0)-1),$M82),$N82),"NA"))</f>
        <v>2</v>
      </c>
      <c r="AO82" s="103" t="n">
        <f aca="true">IF($J82="","",IF(ISNUMBER(OFFSET('Data transformed'!$A$4,MATCH($A82,'Data transformed'!$A$5:$A$185,0),MATCH(AO$4,'Data transformed'!$4:$4,0)-1)), MIN(MAX(OFFSET('Data transformed'!$A$4,MATCH($A82,'Data transformed'!$A$5:$A$185,0),MATCH(AO$4,'Data transformed'!$4:$4,0)-1),$M82),$N82),"NA"))</f>
        <v>1.67</v>
      </c>
      <c r="AP82" s="103" t="n">
        <f aca="true">IF($J82="","",IF(ISNUMBER(OFFSET('Data transformed'!$A$4,MATCH($A82,'Data transformed'!$A$5:$A$185,0),MATCH(AP$4,'Data transformed'!$4:$4,0)-1)), MIN(MAX(OFFSET('Data transformed'!$A$4,MATCH($A82,'Data transformed'!$A$5:$A$185,0),MATCH(AP$4,'Data transformed'!$4:$4,0)-1),$M82),$N82),"NA"))</f>
        <v>2</v>
      </c>
      <c r="AQ82" s="103" t="n">
        <f aca="true">IF($J82="","",IF(ISNUMBER(OFFSET('Data transformed'!$A$4,MATCH($A82,'Data transformed'!$A$5:$A$185,0),MATCH(AQ$4,'Data transformed'!$4:$4,0)-1)), MIN(MAX(OFFSET('Data transformed'!$A$4,MATCH($A82,'Data transformed'!$A$5:$A$185,0),MATCH(AQ$4,'Data transformed'!$4:$4,0)-1),$M82),$N82),"NA"))</f>
        <v>2</v>
      </c>
      <c r="AR82" s="103" t="n">
        <f aca="true">IF($J82="","",IF(ISNUMBER(OFFSET('Data transformed'!$A$4,MATCH($A82,'Data transformed'!$A$5:$A$185,0),MATCH(AR$4,'Data transformed'!$4:$4,0)-1)), MIN(MAX(OFFSET('Data transformed'!$A$4,MATCH($A82,'Data transformed'!$A$5:$A$185,0),MATCH(AR$4,'Data transformed'!$4:$4,0)-1),$M82),$N82),"NA"))</f>
        <v>2</v>
      </c>
      <c r="AS82" s="103" t="str">
        <f aca="true">IF($J82="","",IF(ISNUMBER(OFFSET('Data transformed'!$A$4,MATCH($A82,'Data transformed'!$A$5:$A$185,0),MATCH(AS$4,'Data transformed'!$4:$4,0)-1)), MIN(MAX(OFFSET('Data transformed'!$A$4,MATCH($A82,'Data transformed'!$A$5:$A$185,0),MATCH(AS$4,'Data transformed'!$4:$4,0)-1),$M82),$N82),"NA"))</f>
        <v>NA</v>
      </c>
      <c r="AT82" s="103" t="n">
        <f aca="true">IF($J82="","",IF(ISNUMBER(OFFSET('Data transformed'!$A$4,MATCH($A82,'Data transformed'!$A$5:$A$185,0),MATCH(AT$4,'Data transformed'!$4:$4,0)-1)), MIN(MAX(OFFSET('Data transformed'!$A$4,MATCH($A82,'Data transformed'!$A$5:$A$185,0),MATCH(AT$4,'Data transformed'!$4:$4,0)-1),$M82),$N82),"NA"))</f>
        <v>2</v>
      </c>
      <c r="AU82" s="103" t="n">
        <f aca="true">IF($J82="","",IF(ISNUMBER(OFFSET('Data transformed'!$A$4,MATCH($A82,'Data transformed'!$A$5:$A$185,0),MATCH(AU$4,'Data transformed'!$4:$4,0)-1)), MIN(MAX(OFFSET('Data transformed'!$A$4,MATCH($A82,'Data transformed'!$A$5:$A$185,0),MATCH(AU$4,'Data transformed'!$4:$4,0)-1),$M82),$N82),"NA"))</f>
        <v>1</v>
      </c>
      <c r="AV82" s="103" t="n">
        <f aca="true">IF($J82="","",IF(ISNUMBER(OFFSET('Data transformed'!$A$4,MATCH($A82,'Data transformed'!$A$5:$A$185,0),MATCH(AV$4,'Data transformed'!$4:$4,0)-1)), MIN(MAX(OFFSET('Data transformed'!$A$4,MATCH($A82,'Data transformed'!$A$5:$A$185,0),MATCH(AV$4,'Data transformed'!$4:$4,0)-1),$M82),$N82),"NA"))</f>
        <v>1</v>
      </c>
      <c r="AW82" s="103" t="n">
        <f aca="true">IF($J82="","",IF(ISNUMBER(OFFSET('Data transformed'!$A$4,MATCH($A82,'Data transformed'!$A$5:$A$185,0),MATCH(AW$4,'Data transformed'!$4:$4,0)-1)), MIN(MAX(OFFSET('Data transformed'!$A$4,MATCH($A82,'Data transformed'!$A$5:$A$185,0),MATCH(AW$4,'Data transformed'!$4:$4,0)-1),$M82),$N82),"NA"))</f>
        <v>2</v>
      </c>
      <c r="AX82" s="103" t="n">
        <f aca="true">IF($J82="","",IF(ISNUMBER(OFFSET('Data transformed'!$A$4,MATCH($A82,'Data transformed'!$A$5:$A$185,0),MATCH(AX$4,'Data transformed'!$4:$4,0)-1)), MIN(MAX(OFFSET('Data transformed'!$A$4,MATCH($A82,'Data transformed'!$A$5:$A$185,0),MATCH(AX$4,'Data transformed'!$4:$4,0)-1),$M82),$N82),"NA"))</f>
        <v>1</v>
      </c>
      <c r="AY82" s="103" t="n">
        <f aca="true">IF($J82="","",IF(ISNUMBER(OFFSET('Data transformed'!$A$4,MATCH($A82,'Data transformed'!$A$5:$A$185,0),MATCH(AY$4,'Data transformed'!$4:$4,0)-1)), MIN(MAX(OFFSET('Data transformed'!$A$4,MATCH($A82,'Data transformed'!$A$5:$A$185,0),MATCH(AY$4,'Data transformed'!$4:$4,0)-1),$M82),$N82),"NA"))</f>
        <v>2</v>
      </c>
      <c r="AZ82" s="103" t="n">
        <f aca="true">IF($J82="","",IF(ISNUMBER(OFFSET('Data transformed'!$A$4,MATCH($A82,'Data transformed'!$A$5:$A$185,0),MATCH(AZ$4,'Data transformed'!$4:$4,0)-1)), MIN(MAX(OFFSET('Data transformed'!$A$4,MATCH($A82,'Data transformed'!$A$5:$A$185,0),MATCH(AZ$4,'Data transformed'!$4:$4,0)-1),$M82),$N82),"NA"))</f>
        <v>1.73</v>
      </c>
      <c r="BA82" s="103" t="n">
        <f aca="true">IF($J82="","",IF(ISNUMBER(OFFSET('Data transformed'!$A$4,MATCH($A82,'Data transformed'!$A$5:$A$185,0),MATCH(BA$4,'Data transformed'!$4:$4,0)-1)), MIN(MAX(OFFSET('Data transformed'!$A$4,MATCH($A82,'Data transformed'!$A$5:$A$185,0),MATCH(BA$4,'Data transformed'!$4:$4,0)-1),$M82),$N82),"NA"))</f>
        <v>2</v>
      </c>
      <c r="BB82" s="103" t="n">
        <f aca="true">IF($J82="","",IF(ISNUMBER(OFFSET('Data transformed'!$A$4,MATCH($A82,'Data transformed'!$A$5:$A$185,0),MATCH(BB$4,'Data transformed'!$4:$4,0)-1)), MIN(MAX(OFFSET('Data transformed'!$A$4,MATCH($A82,'Data transformed'!$A$5:$A$185,0),MATCH(BB$4,'Data transformed'!$4:$4,0)-1),$M82),$N82),"NA"))</f>
        <v>2</v>
      </c>
      <c r="BC82" s="103" t="n">
        <f aca="true">IF($J82="","",IF(ISNUMBER(OFFSET('Data transformed'!$A$4,MATCH($A82,'Data transformed'!$A$5:$A$185,0),MATCH(BC$4,'Data transformed'!$4:$4,0)-1)), MIN(MAX(OFFSET('Data transformed'!$A$4,MATCH($A82,'Data transformed'!$A$5:$A$185,0),MATCH(BC$4,'Data transformed'!$4:$4,0)-1),$M82),$N82),"NA"))</f>
        <v>2</v>
      </c>
      <c r="BD82" s="103" t="n">
        <f aca="true">IF($J82="","",IF(ISNUMBER(OFFSET('Data transformed'!$A$4,MATCH($A82,'Data transformed'!$A$5:$A$185,0),MATCH(BD$4,'Data transformed'!$4:$4,0)-1)), MIN(MAX(OFFSET('Data transformed'!$A$4,MATCH($A82,'Data transformed'!$A$5:$A$185,0),MATCH(BD$4,'Data transformed'!$4:$4,0)-1),$M82),$N82),"NA"))</f>
        <v>2</v>
      </c>
      <c r="BE82" s="103" t="n">
        <f aca="true">IF($J82="","",IF(ISNUMBER(OFFSET('Data transformed'!$A$4,MATCH($A82,'Data transformed'!$A$5:$A$185,0),MATCH(BE$4,'Data transformed'!$4:$4,0)-1)), MIN(MAX(OFFSET('Data transformed'!$A$4,MATCH($A82,'Data transformed'!$A$5:$A$185,0),MATCH(BE$4,'Data transformed'!$4:$4,0)-1),$M82),$N82),"NA"))</f>
        <v>2</v>
      </c>
      <c r="BF82" s="103" t="n">
        <f aca="true">IF($J82="","",IF(ISNUMBER(OFFSET('Data transformed'!$A$4,MATCH($A82,'Data transformed'!$A$5:$A$185,0),MATCH(BF$4,'Data transformed'!$4:$4,0)-1)), MIN(MAX(OFFSET('Data transformed'!$A$4,MATCH($A82,'Data transformed'!$A$5:$A$185,0),MATCH(BF$4,'Data transformed'!$4:$4,0)-1),$M82),$N82),"NA"))</f>
        <v>2</v>
      </c>
      <c r="BG82" s="103" t="n">
        <f aca="true">IF($J82="","",IF(ISNUMBER(OFFSET('Data transformed'!$A$4,MATCH($A82,'Data transformed'!$A$5:$A$185,0),MATCH(BG$4,'Data transformed'!$4:$4,0)-1)), MIN(MAX(OFFSET('Data transformed'!$A$4,MATCH($A82,'Data transformed'!$A$5:$A$185,0),MATCH(BG$4,'Data transformed'!$4:$4,0)-1),$M82),$N82),"NA"))</f>
        <v>2</v>
      </c>
      <c r="BH82" s="103" t="n">
        <f aca="true">IF($J82="","",IF(ISNUMBER(OFFSET('Data transformed'!$A$4,MATCH($A82,'Data transformed'!$A$5:$A$185,0),MATCH(BH$4,'Data transformed'!$4:$4,0)-1)), MIN(MAX(OFFSET('Data transformed'!$A$4,MATCH($A82,'Data transformed'!$A$5:$A$185,0),MATCH(BH$4,'Data transformed'!$4:$4,0)-1),$M82),$N82),"NA"))</f>
        <v>1.5</v>
      </c>
      <c r="BI82" s="103" t="n">
        <f aca="true">IF($J82="","",IF(ISNUMBER(OFFSET('Data transformed'!$A$4,MATCH($A82,'Data transformed'!$A$5:$A$185,0),MATCH(BI$4,'Data transformed'!$4:$4,0)-1)), MIN(MAX(OFFSET('Data transformed'!$A$4,MATCH($A82,'Data transformed'!$A$5:$A$185,0),MATCH(BI$4,'Data transformed'!$4:$4,0)-1),$M82),$N82),"NA"))</f>
        <v>1</v>
      </c>
      <c r="BJ82" s="103" t="n">
        <f aca="true">IF($J82="","",IF(ISNUMBER(OFFSET('Data transformed'!$A$4,MATCH($A82,'Data transformed'!$A$5:$A$185,0),MATCH(BJ$4,'Data transformed'!$4:$4,0)-1)), MIN(MAX(OFFSET('Data transformed'!$A$4,MATCH($A82,'Data transformed'!$A$5:$A$185,0),MATCH(BJ$4,'Data transformed'!$4:$4,0)-1),$M82),$N82),"NA"))</f>
        <v>2</v>
      </c>
      <c r="BK82" s="103" t="n">
        <f aca="true">IF($J82="","",IF(ISNUMBER(OFFSET('Data transformed'!$A$4,MATCH($A82,'Data transformed'!$A$5:$A$185,0),MATCH(BK$4,'Data transformed'!$4:$4,0)-1)), MIN(MAX(OFFSET('Data transformed'!$A$4,MATCH($A82,'Data transformed'!$A$5:$A$185,0),MATCH(BK$4,'Data transformed'!$4:$4,0)-1),$M82),$N82),"NA"))</f>
        <v>1</v>
      </c>
      <c r="BL82" s="103" t="n">
        <f aca="true">IF($J82="","",IF(ISNUMBER(OFFSET('Data transformed'!$A$4,MATCH($A82,'Data transformed'!$A$5:$A$185,0),MATCH(BL$4,'Data transformed'!$4:$4,0)-1)), MIN(MAX(OFFSET('Data transformed'!$A$4,MATCH($A82,'Data transformed'!$A$5:$A$185,0),MATCH(BL$4,'Data transformed'!$4:$4,0)-1),$M82),$N82),"NA"))</f>
        <v>2</v>
      </c>
      <c r="BM82" s="103" t="n">
        <f aca="true">IF($J82="","",IF(ISNUMBER(OFFSET('Data transformed'!$A$4,MATCH($A82,'Data transformed'!$A$5:$A$185,0),MATCH(BM$4,'Data transformed'!$4:$4,0)-1)), MIN(MAX(OFFSET('Data transformed'!$A$4,MATCH($A82,'Data transformed'!$A$5:$A$185,0),MATCH(BM$4,'Data transformed'!$4:$4,0)-1),$M82),$N82),"NA"))</f>
        <v>2</v>
      </c>
      <c r="BN82" s="103" t="n">
        <f aca="true">IF($J82="","",IF(ISNUMBER(OFFSET('Data transformed'!$A$4,MATCH($A82,'Data transformed'!$A$5:$A$185,0),MATCH(BN$4,'Data transformed'!$4:$4,0)-1)), MIN(MAX(OFFSET('Data transformed'!$A$4,MATCH($A82,'Data transformed'!$A$5:$A$185,0),MATCH(BN$4,'Data transformed'!$4:$4,0)-1),$M82),$N82),"NA"))</f>
        <v>2</v>
      </c>
      <c r="BO82" s="103" t="n">
        <f aca="true">IF($J82="","",IF(ISNUMBER(OFFSET('Data transformed'!$A$4,MATCH($A82,'Data transformed'!$A$5:$A$185,0),MATCH(BO$4,'Data transformed'!$4:$4,0)-1)), MIN(MAX(OFFSET('Data transformed'!$A$4,MATCH($A82,'Data transformed'!$A$5:$A$185,0),MATCH(BO$4,'Data transformed'!$4:$4,0)-1),$M82),$N82),"NA"))</f>
        <v>1</v>
      </c>
      <c r="BP82" s="103" t="n">
        <f aca="true">IF($J82="","",IF(ISNUMBER(OFFSET('Data transformed'!$A$4,MATCH($A82,'Data transformed'!$A$5:$A$185,0),MATCH(BP$4,'Data transformed'!$4:$4,0)-1)), MIN(MAX(OFFSET('Data transformed'!$A$4,MATCH($A82,'Data transformed'!$A$5:$A$185,0),MATCH(BP$4,'Data transformed'!$4:$4,0)-1),$M82),$N82),"NA"))</f>
        <v>1</v>
      </c>
      <c r="BQ82" s="103" t="n">
        <f aca="true">IF($J82="","",IF(ISNUMBER(OFFSET('Data transformed'!$A$4,MATCH($A82,'Data transformed'!$A$5:$A$185,0),MATCH(BQ$4,'Data transformed'!$4:$4,0)-1)), MIN(MAX(OFFSET('Data transformed'!$A$4,MATCH($A82,'Data transformed'!$A$5:$A$185,0),MATCH(BQ$4,'Data transformed'!$4:$4,0)-1),$M82),$N82),"NA"))</f>
        <v>2</v>
      </c>
      <c r="BR82" s="103" t="n">
        <f aca="true">IF($J82="","",IF(ISNUMBER(OFFSET('Data transformed'!$A$4,MATCH($A82,'Data transformed'!$A$5:$A$185,0),MATCH(BR$4,'Data transformed'!$4:$4,0)-1)), MIN(MAX(OFFSET('Data transformed'!$A$4,MATCH($A82,'Data transformed'!$A$5:$A$185,0),MATCH(BR$4,'Data transformed'!$4:$4,0)-1),$M82),$N82),"NA"))</f>
        <v>2</v>
      </c>
      <c r="BS82" s="103" t="n">
        <f aca="true">IF($J82="","",IF(ISNUMBER(OFFSET('Data transformed'!$A$4,MATCH($A82,'Data transformed'!$A$5:$A$185,0),MATCH(BS$4,'Data transformed'!$4:$4,0)-1)), MIN(MAX(OFFSET('Data transformed'!$A$4,MATCH($A82,'Data transformed'!$A$5:$A$185,0),MATCH(BS$4,'Data transformed'!$4:$4,0)-1),$M82),$N82),"NA"))</f>
        <v>2</v>
      </c>
      <c r="BT82" s="103" t="n">
        <f aca="true">IF($J82="","",IF(ISNUMBER(OFFSET('Data transformed'!$A$4,MATCH($A82,'Data transformed'!$A$5:$A$185,0),MATCH(BT$4,'Data transformed'!$4:$4,0)-1)), MIN(MAX(OFFSET('Data transformed'!$A$4,MATCH($A82,'Data transformed'!$A$5:$A$185,0),MATCH(BT$4,'Data transformed'!$4:$4,0)-1),$M82),$N82),"NA"))</f>
        <v>2</v>
      </c>
      <c r="BU82" s="103" t="n">
        <f aca="true">IF($J82="","",IF(ISNUMBER(OFFSET('Data transformed'!$A$4,MATCH($A82,'Data transformed'!$A$5:$A$185,0),MATCH(BU$4,'Data transformed'!$4:$4,0)-1)), MIN(MAX(OFFSET('Data transformed'!$A$4,MATCH($A82,'Data transformed'!$A$5:$A$185,0),MATCH(BU$4,'Data transformed'!$4:$4,0)-1),$M82),$N82),"NA"))</f>
        <v>1</v>
      </c>
      <c r="BV82" s="103" t="n">
        <f aca="true">IF($J82="","",IF(ISNUMBER(OFFSET('Data transformed'!$A$4,MATCH($A82,'Data transformed'!$A$5:$A$185,0),MATCH(BV$4,'Data transformed'!$4:$4,0)-1)), MIN(MAX(OFFSET('Data transformed'!$A$4,MATCH($A82,'Data transformed'!$A$5:$A$185,0),MATCH(BV$4,'Data transformed'!$4:$4,0)-1),$M82),$N82),"NA"))</f>
        <v>2</v>
      </c>
      <c r="BW82" s="103" t="n">
        <f aca="true">IF($J82="","",IF(ISNUMBER(OFFSET('Data transformed'!$A$4,MATCH($A82,'Data transformed'!$A$5:$A$185,0),MATCH(BW$4,'Data transformed'!$4:$4,0)-1)), MIN(MAX(OFFSET('Data transformed'!$A$4,MATCH($A82,'Data transformed'!$A$5:$A$185,0),MATCH(BW$4,'Data transformed'!$4:$4,0)-1),$M82),$N82),"NA"))</f>
        <v>2</v>
      </c>
      <c r="BX82" s="103" t="n">
        <f aca="true">IF($J82="","",IF(ISNUMBER(OFFSET('Data transformed'!$A$4,MATCH($A82,'Data transformed'!$A$5:$A$185,0),MATCH(BX$4,'Data transformed'!$4:$4,0)-1)), MIN(MAX(OFFSET('Data transformed'!$A$4,MATCH($A82,'Data transformed'!$A$5:$A$185,0),MATCH(BX$4,'Data transformed'!$4:$4,0)-1),$M82),$N82),"NA"))</f>
        <v>1.33</v>
      </c>
      <c r="BY82" s="103" t="str">
        <f aca="true">IF($J82="","",IF(ISNUMBER(OFFSET('Data transformed'!$A$4,MATCH($A82,'Data transformed'!$A$5:$A$185,0),MATCH(BY$4,'Data transformed'!$4:$4,0)-1)), MIN(MAX(OFFSET('Data transformed'!$A$4,MATCH($A82,'Data transformed'!$A$5:$A$185,0),MATCH(BY$4,'Data transformed'!$4:$4,0)-1),$M82),$N82),"NA"))</f>
        <v>NA</v>
      </c>
      <c r="BZ82" s="103" t="n">
        <f aca="true">IF($J82="","",IF(ISNUMBER(OFFSET('Data transformed'!$A$4,MATCH($A82,'Data transformed'!$A$5:$A$185,0),MATCH(BZ$4,'Data transformed'!$4:$4,0)-1)), MIN(MAX(OFFSET('Data transformed'!$A$4,MATCH($A82,'Data transformed'!$A$5:$A$185,0),MATCH(BZ$4,'Data transformed'!$4:$4,0)-1),$M82),$N82),"NA"))</f>
        <v>2</v>
      </c>
      <c r="CA82" s="103" t="n">
        <f aca="true">IF($J82="","",IF(ISNUMBER(OFFSET('Data transformed'!$A$4,MATCH($A82,'Data transformed'!$A$5:$A$185,0),MATCH(CA$4,'Data transformed'!$4:$4,0)-1)), MIN(MAX(OFFSET('Data transformed'!$A$4,MATCH($A82,'Data transformed'!$A$5:$A$185,0),MATCH(CA$4,'Data transformed'!$4:$4,0)-1),$M82),$N82),"NA"))</f>
        <v>2</v>
      </c>
      <c r="CB82" s="103" t="n">
        <f aca="true">IF($J82="","",IF(ISNUMBER(OFFSET('Data transformed'!$A$4,MATCH($A82,'Data transformed'!$A$5:$A$185,0),MATCH(CB$4,'Data transformed'!$4:$4,0)-1)), MIN(MAX(OFFSET('Data transformed'!$A$4,MATCH($A82,'Data transformed'!$A$5:$A$185,0),MATCH(CB$4,'Data transformed'!$4:$4,0)-1),$M82),$N82),"NA"))</f>
        <v>1</v>
      </c>
      <c r="CC82" s="103" t="n">
        <f aca="true">IF($J82="","",IF(ISNUMBER(OFFSET('Data transformed'!$A$4,MATCH($A82,'Data transformed'!$A$5:$A$185,0),MATCH(CC$4,'Data transformed'!$4:$4,0)-1)), MIN(MAX(OFFSET('Data transformed'!$A$4,MATCH($A82,'Data transformed'!$A$5:$A$185,0),MATCH(CC$4,'Data transformed'!$4:$4,0)-1),$M82),$N82),"NA"))</f>
        <v>2</v>
      </c>
      <c r="CD82" s="103" t="str">
        <f aca="true">IF($J82="","",IF(ISNUMBER(OFFSET('Data transformed'!$A$4,MATCH($A82,'Data transformed'!$A$5:$A$185,0),MATCH(CD$4,'Data transformed'!$4:$4,0)-1)), MIN(MAX(OFFSET('Data transformed'!$A$4,MATCH($A82,'Data transformed'!$A$5:$A$185,0),MATCH(CD$4,'Data transformed'!$4:$4,0)-1),$M82),$N82),"NA"))</f>
        <v>NA</v>
      </c>
      <c r="CE82" s="103" t="n">
        <f aca="true">IF($J82="","",IF(ISNUMBER(OFFSET('Data transformed'!$A$4,MATCH($A82,'Data transformed'!$A$5:$A$185,0),MATCH(CE$4,'Data transformed'!$4:$4,0)-1)), MIN(MAX(OFFSET('Data transformed'!$A$4,MATCH($A82,'Data transformed'!$A$5:$A$185,0),MATCH(CE$4,'Data transformed'!$4:$4,0)-1),$M82),$N82),"NA"))</f>
        <v>1</v>
      </c>
      <c r="CF82" s="103" t="n">
        <f aca="true">IF($J82="","",IF(ISNUMBER(OFFSET('Data transformed'!$A$4,MATCH($A82,'Data transformed'!$A$5:$A$185,0),MATCH(CF$4,'Data transformed'!$4:$4,0)-1)), MIN(MAX(OFFSET('Data transformed'!$A$4,MATCH($A82,'Data transformed'!$A$5:$A$185,0),MATCH(CF$4,'Data transformed'!$4:$4,0)-1),$M82),$N82),"NA"))</f>
        <v>1</v>
      </c>
      <c r="CG82" s="103" t="n">
        <f aca="true">IF($J82="","",IF(ISNUMBER(OFFSET('Data transformed'!$A$4,MATCH($A82,'Data transformed'!$A$5:$A$185,0),MATCH(CG$4,'Data transformed'!$4:$4,0)-1)), MIN(MAX(OFFSET('Data transformed'!$A$4,MATCH($A82,'Data transformed'!$A$5:$A$185,0),MATCH(CG$4,'Data transformed'!$4:$4,0)-1),$M82),$N82),"NA"))</f>
        <v>2</v>
      </c>
      <c r="CH82" s="103" t="n">
        <f aca="true">IF($J82="","",IF(ISNUMBER(OFFSET('Data transformed'!$A$4,MATCH($A82,'Data transformed'!$A$5:$A$185,0),MATCH(CH$4,'Data transformed'!$4:$4,0)-1)), MIN(MAX(OFFSET('Data transformed'!$A$4,MATCH($A82,'Data transformed'!$A$5:$A$185,0),MATCH(CH$4,'Data transformed'!$4:$4,0)-1),$M82),$N82),"NA"))</f>
        <v>1</v>
      </c>
      <c r="CI82" s="103" t="n">
        <f aca="true">IF($J82="","",IF(ISNUMBER(OFFSET('Data transformed'!$A$4,MATCH($A82,'Data transformed'!$A$5:$A$185,0),MATCH(CI$4,'Data transformed'!$4:$4,0)-1)), MIN(MAX(OFFSET('Data transformed'!$A$4,MATCH($A82,'Data transformed'!$A$5:$A$185,0),MATCH(CI$4,'Data transformed'!$4:$4,0)-1),$M82),$N82),"NA"))</f>
        <v>1</v>
      </c>
      <c r="CJ82" s="103" t="str">
        <f aca="true">IF($J82="","",IF(ISNUMBER(OFFSET('Data transformed'!$A$4,MATCH($A82,'Data transformed'!$A$5:$A$185,0),MATCH(CJ$4,'Data transformed'!$4:$4,0)-1)), MIN(MAX(OFFSET('Data transformed'!$A$4,MATCH($A82,'Data transformed'!$A$5:$A$185,0),MATCH(CJ$4,'Data transformed'!$4:$4,0)-1),$M82),$N82),"NA"))</f>
        <v>NA</v>
      </c>
      <c r="CK82" s="103" t="n">
        <f aca="true">IF($J82="","",IF(ISNUMBER(OFFSET('Data transformed'!$A$4,MATCH($A82,'Data transformed'!$A$5:$A$185,0),MATCH(CK$4,'Data transformed'!$4:$4,0)-1)), MIN(MAX(OFFSET('Data transformed'!$A$4,MATCH($A82,'Data transformed'!$A$5:$A$185,0),MATCH(CK$4,'Data transformed'!$4:$4,0)-1),$M82),$N82),"NA"))</f>
        <v>2</v>
      </c>
      <c r="CL82" s="103" t="n">
        <f aca="true">IF($J82="","",IF(ISNUMBER(OFFSET('Data transformed'!$A$4,MATCH($A82,'Data transformed'!$A$5:$A$185,0),MATCH(CL$4,'Data transformed'!$4:$4,0)-1)), MIN(MAX(OFFSET('Data transformed'!$A$4,MATCH($A82,'Data transformed'!$A$5:$A$185,0),MATCH(CL$4,'Data transformed'!$4:$4,0)-1),$M82),$N82),"NA"))</f>
        <v>2</v>
      </c>
      <c r="CM82" s="103" t="n">
        <f aca="true">IF($J82="","",IF(ISNUMBER(OFFSET('Data transformed'!$A$4,MATCH($A82,'Data transformed'!$A$5:$A$185,0),MATCH(CM$4,'Data transformed'!$4:$4,0)-1)), MIN(MAX(OFFSET('Data transformed'!$A$4,MATCH($A82,'Data transformed'!$A$5:$A$185,0),MATCH(CM$4,'Data transformed'!$4:$4,0)-1),$M82),$N82),"NA"))</f>
        <v>2</v>
      </c>
      <c r="CN82" s="103" t="n">
        <f aca="true">IF($J82="","",IF(ISNUMBER(OFFSET('Data transformed'!$A$4,MATCH($A82,'Data transformed'!$A$5:$A$185,0),MATCH(CN$4,'Data transformed'!$4:$4,0)-1)), MIN(MAX(OFFSET('Data transformed'!$A$4,MATCH($A82,'Data transformed'!$A$5:$A$185,0),MATCH(CN$4,'Data transformed'!$4:$4,0)-1),$M82),$N82),"NA"))</f>
        <v>1</v>
      </c>
      <c r="CO82" s="103" t="n">
        <f aca="true">IF($J82="","",IF(ISNUMBER(OFFSET('Data transformed'!$A$4,MATCH($A82,'Data transformed'!$A$5:$A$185,0),MATCH(CO$4,'Data transformed'!$4:$4,0)-1)), MIN(MAX(OFFSET('Data transformed'!$A$4,MATCH($A82,'Data transformed'!$A$5:$A$185,0),MATCH(CO$4,'Data transformed'!$4:$4,0)-1),$M82),$N82),"NA"))</f>
        <v>1</v>
      </c>
      <c r="CP82" s="103" t="n">
        <f aca="true">IF($J82="","",IF(ISNUMBER(OFFSET('Data transformed'!$A$4,MATCH($A82,'Data transformed'!$A$5:$A$185,0),MATCH(CP$4,'Data transformed'!$4:$4,0)-1)), MIN(MAX(OFFSET('Data transformed'!$A$4,MATCH($A82,'Data transformed'!$A$5:$A$185,0),MATCH(CP$4,'Data transformed'!$4:$4,0)-1),$M82),$N82),"NA"))</f>
        <v>1.5</v>
      </c>
      <c r="CQ82" s="103" t="n">
        <f aca="true">IF($J82="","",IF(ISNUMBER(OFFSET('Data transformed'!$A$4,MATCH($A82,'Data transformed'!$A$5:$A$185,0),MATCH(CQ$4,'Data transformed'!$4:$4,0)-1)), MIN(MAX(OFFSET('Data transformed'!$A$4,MATCH($A82,'Data transformed'!$A$5:$A$185,0),MATCH(CQ$4,'Data transformed'!$4:$4,0)-1),$M82),$N82),"NA"))</f>
        <v>2</v>
      </c>
      <c r="CR82" s="103" t="n">
        <f aca="true">IF($J82="","",IF(ISNUMBER(OFFSET('Data transformed'!$A$4,MATCH($A82,'Data transformed'!$A$5:$A$185,0),MATCH(CR$4,'Data transformed'!$4:$4,0)-1)), MIN(MAX(OFFSET('Data transformed'!$A$4,MATCH($A82,'Data transformed'!$A$5:$A$185,0),MATCH(CR$4,'Data transformed'!$4:$4,0)-1),$M82),$N82),"NA"))</f>
        <v>1</v>
      </c>
      <c r="CS82" s="103" t="n">
        <f aca="true">IF($J82="","",IF(ISNUMBER(OFFSET('Data transformed'!$A$4,MATCH($A82,'Data transformed'!$A$5:$A$185,0),MATCH(CS$4,'Data transformed'!$4:$4,0)-1)), MIN(MAX(OFFSET('Data transformed'!$A$4,MATCH($A82,'Data transformed'!$A$5:$A$185,0),MATCH(CS$4,'Data transformed'!$4:$4,0)-1),$M82),$N82),"NA"))</f>
        <v>1</v>
      </c>
      <c r="CT82" s="103" t="n">
        <f aca="true">IF($J82="","",IF(ISNUMBER(OFFSET('Data transformed'!$A$4,MATCH($A82,'Data transformed'!$A$5:$A$185,0),MATCH(CT$4,'Data transformed'!$4:$4,0)-1)), MIN(MAX(OFFSET('Data transformed'!$A$4,MATCH($A82,'Data transformed'!$A$5:$A$185,0),MATCH(CT$4,'Data transformed'!$4:$4,0)-1),$M82),$N82),"NA"))</f>
        <v>1</v>
      </c>
      <c r="CU82" s="103" t="n">
        <f aca="true">IF($J82="","",IF(ISNUMBER(OFFSET('Data transformed'!$A$4,MATCH($A82,'Data transformed'!$A$5:$A$185,0),MATCH(CU$4,'Data transformed'!$4:$4,0)-1)), MIN(MAX(OFFSET('Data transformed'!$A$4,MATCH($A82,'Data transformed'!$A$5:$A$185,0),MATCH(CU$4,'Data transformed'!$4:$4,0)-1),$M82),$N82),"NA"))</f>
        <v>2</v>
      </c>
    </row>
    <row r="83" s="103" customFormat="true" ht="15.5" hidden="false" customHeight="false" outlineLevel="0" collapsed="false">
      <c r="A83" s="107" t="n">
        <v>3140</v>
      </c>
      <c r="B83" s="107" t="n">
        <v>3</v>
      </c>
      <c r="C83" s="103" t="str">
        <f aca="true">IF(ISBLANK(OFFSET('Raw Data'!$A$3,MATCH($A83,'Raw Data'!$B$4:$B$185,0),MATCH(C$4,'Raw Data'!$3:$3,0)-1)),"",OFFSET('Raw Data'!$A$3,MATCH($A83,'Raw Data'!$B$4:$B$185,0),MATCH(C$4,'Raw Data'!$3:$3,0)-1))</f>
        <v>Buyer sophistication</v>
      </c>
      <c r="D83" s="103" t="str">
        <f aca="true">IF(ISBLANK(OFFSET('Raw Data'!$A$3,MATCH($A83,'Raw Data'!$B$4:$B$185,0),MATCH(D$4,'Raw Data'!$3:$3,0)-1)),"",OFFSET('Raw Data'!$A$3,MATCH($A83,'Raw Data'!$B$4:$B$185,0),MATCH(D$4,'Raw Data'!$3:$3,0)-1))</f>
        <v/>
      </c>
      <c r="E83" s="103" t="str">
        <f aca="true">IF(ISBLANK(OFFSET('Raw Data'!$A$3,MATCH($A83,'Raw Data'!$B$4:$B$185,0),MATCH(E$4,'Raw Data'!$3:$3,0)-1)),"",OFFSET('Raw Data'!$A$3,MATCH($A83,'Raw Data'!$B$4:$B$185,0),MATCH(E$4,'Raw Data'!$3:$3,0)-1))</f>
        <v/>
      </c>
      <c r="J83" s="103" t="e">
        <f aca="true" t="array" ref="J83:J83">IFERROR(_xlfn.QUARTILE.INC(IF(ISNUMBER(OFFSET('Data transformed'!$N$4,MATCH('outliers treatment'!$A83,'Data transformed'!$A$5:$A$185),1,1,COUNTA('Data transformed'!$O$4:$CX$4))),OFFSET('Data transformed'!$N$4,MATCH('outliers treatment'!$A83,'Data transformed'!$A$5:$A$185),1,1,COUNTA('Data transformed'!$O$4:$CX$4))),1),"")</f>
        <v>#N/A</v>
      </c>
      <c r="K83" s="103" t="e">
        <f aca="true" t="array" ref="K83:K83">IFERROR(_xlfn.QUARTILE.INC(IF(ISNUMBER(OFFSET('Data transformed'!$N$4,MATCH('outliers treatment'!$A83,'Data transformed'!$A$5:$A$185),1,1,COUNTA('Data transformed'!$O$4:$CX$4))),OFFSET('Data transformed'!$N$4,MATCH('outliers treatment'!$A83,'Data transformed'!$A$5:$A$185),1,1,COUNTA('Data transformed'!$O$4:$CX$4))),3),"")</f>
        <v>#N/A</v>
      </c>
      <c r="L83" s="103" t="str">
        <f aca="false">IFERROR(K83-J83,"")</f>
        <v/>
      </c>
      <c r="P83" s="105" t="str">
        <f aca="false" t="array" ref="P83:P83">IFERROR(SKEW(IF(ISNUMBER(T83:CU83),T83:CU83,"")),"")</f>
        <v/>
      </c>
      <c r="Q83" s="103" t="n">
        <f aca="true">IF(ISBLANK(OFFSET('Data above threshold'!$A$4,MATCH('Data above threshold'!$A82,'Data above threshold'!$A$5:$A$185,0),MATCH('Data above threshold'!N$4,'Data above threshold'!$4:$4,0)-1)),1,OFFSET('Data above threshold'!$A$4,MATCH('Data above threshold'!$A82,'Data above threshold'!$A$5:$A$185,0),MATCH('Data above threshold'!N$4,'Data above threshold'!$4:$4,0)-1))</f>
        <v>1</v>
      </c>
      <c r="R83" s="103" t="e">
        <f aca="false">IF($J83="","",COUNTIF(T83:CU83,M83)+ COUNTIF(T83:CQ83,N83))</f>
        <v>#N/A</v>
      </c>
      <c r="S83" s="106" t="str">
        <f aca="false" t="array" ref="S83:S83">IF(B83&lt;4,"",1-IFERROR(SUM(ISNUMBER(T83:CU83)*(1-$T$3:$CU$3))/COUNTIF($T$3:$CU$3,0),0))</f>
        <v/>
      </c>
      <c r="T83" s="103" t="str">
        <f aca="true">IF($J83="","",IF(ISNUMBER(OFFSET('Data transformed'!$A$4,MATCH($A83,'Data transformed'!$A$5:$A$185,0),MATCH(T$4,'Data transformed'!$4:$4,0)-1)), MIN(MAX(OFFSET('Data transformed'!$A$4,MATCH($A83,'Data transformed'!$A$5:$A$185,0),MATCH(T$4,'Data transformed'!$4:$4,0)-1),$M83),$N83),"NA"))</f>
        <v>NA</v>
      </c>
      <c r="U83" s="103" t="str">
        <f aca="true">IF($J83="","",IF(ISNUMBER(OFFSET('Data transformed'!$A$4,MATCH($A83,'Data transformed'!$A$5:$A$185,0),MATCH(U$4,'Data transformed'!$4:$4,0)-1)), MIN(MAX(OFFSET('Data transformed'!$A$4,MATCH($A83,'Data transformed'!$A$5:$A$185,0),MATCH(U$4,'Data transformed'!$4:$4,0)-1),$M83),$N83),"NA"))</f>
        <v>NA</v>
      </c>
      <c r="V83" s="103" t="str">
        <f aca="true">IF($J83="","",IF(ISNUMBER(OFFSET('Data transformed'!$A$4,MATCH($A83,'Data transformed'!$A$5:$A$185,0),MATCH(V$4,'Data transformed'!$4:$4,0)-1)), MIN(MAX(OFFSET('Data transformed'!$A$4,MATCH($A83,'Data transformed'!$A$5:$A$185,0),MATCH(V$4,'Data transformed'!$4:$4,0)-1),$M83),$N83),"NA"))</f>
        <v>NA</v>
      </c>
      <c r="W83" s="103" t="str">
        <f aca="true">IF($J83="","",IF(ISNUMBER(OFFSET('Data transformed'!$A$4,MATCH($A83,'Data transformed'!$A$5:$A$185,0),MATCH(W$4,'Data transformed'!$4:$4,0)-1)), MIN(MAX(OFFSET('Data transformed'!$A$4,MATCH($A83,'Data transformed'!$A$5:$A$185,0),MATCH(W$4,'Data transformed'!$4:$4,0)-1),$M83),$N83),"NA"))</f>
        <v>NA</v>
      </c>
      <c r="X83" s="103" t="str">
        <f aca="true">IF($J83="","",IF(ISNUMBER(OFFSET('Data transformed'!$A$4,MATCH($A83,'Data transformed'!$A$5:$A$185,0),MATCH(X$4,'Data transformed'!$4:$4,0)-1)), MIN(MAX(OFFSET('Data transformed'!$A$4,MATCH($A83,'Data transformed'!$A$5:$A$185,0),MATCH(X$4,'Data transformed'!$4:$4,0)-1),$M83),$N83),"NA"))</f>
        <v>NA</v>
      </c>
      <c r="Y83" s="103" t="str">
        <f aca="true">IF($J83="","",IF(ISNUMBER(OFFSET('Data transformed'!$A$4,MATCH($A83,'Data transformed'!$A$5:$A$185,0),MATCH(Y$4,'Data transformed'!$4:$4,0)-1)), MIN(MAX(OFFSET('Data transformed'!$A$4,MATCH($A83,'Data transformed'!$A$5:$A$185,0),MATCH(Y$4,'Data transformed'!$4:$4,0)-1),$M83),$N83),"NA"))</f>
        <v>NA</v>
      </c>
      <c r="Z83" s="103" t="str">
        <f aca="true">IF($J83="","",IF(ISNUMBER(OFFSET('Data transformed'!$A$4,MATCH($A83,'Data transformed'!$A$5:$A$185,0),MATCH(Z$4,'Data transformed'!$4:$4,0)-1)), MIN(MAX(OFFSET('Data transformed'!$A$4,MATCH($A83,'Data transformed'!$A$5:$A$185,0),MATCH(Z$4,'Data transformed'!$4:$4,0)-1),$M83),$N83),"NA"))</f>
        <v>NA</v>
      </c>
      <c r="AA83" s="103" t="str">
        <f aca="true">IF($J83="","",IF(ISNUMBER(OFFSET('Data transformed'!$A$4,MATCH($A83,'Data transformed'!$A$5:$A$185,0),MATCH(AA$4,'Data transformed'!$4:$4,0)-1)), MIN(MAX(OFFSET('Data transformed'!$A$4,MATCH($A83,'Data transformed'!$A$5:$A$185,0),MATCH(AA$4,'Data transformed'!$4:$4,0)-1),$M83),$N83),"NA"))</f>
        <v>NA</v>
      </c>
      <c r="AB83" s="103" t="str">
        <f aca="true">IF($J83="","",IF(ISNUMBER(OFFSET('Data transformed'!$A$4,MATCH($A83,'Data transformed'!$A$5:$A$185,0),MATCH(AB$4,'Data transformed'!$4:$4,0)-1)), MIN(MAX(OFFSET('Data transformed'!$A$4,MATCH($A83,'Data transformed'!$A$5:$A$185,0),MATCH(AB$4,'Data transformed'!$4:$4,0)-1),$M83),$N83),"NA"))</f>
        <v>NA</v>
      </c>
      <c r="AC83" s="103" t="str">
        <f aca="true">IF($J83="","",IF(ISNUMBER(OFFSET('Data transformed'!$A$4,MATCH($A83,'Data transformed'!$A$5:$A$185,0),MATCH(AC$4,'Data transformed'!$4:$4,0)-1)), MIN(MAX(OFFSET('Data transformed'!$A$4,MATCH($A83,'Data transformed'!$A$5:$A$185,0),MATCH(AC$4,'Data transformed'!$4:$4,0)-1),$M83),$N83),"NA"))</f>
        <v>NA</v>
      </c>
      <c r="AD83" s="103" t="str">
        <f aca="true">IF($J83="","",IF(ISNUMBER(OFFSET('Data transformed'!$A$4,MATCH($A83,'Data transformed'!$A$5:$A$185,0),MATCH(AD$4,'Data transformed'!$4:$4,0)-1)), MIN(MAX(OFFSET('Data transformed'!$A$4,MATCH($A83,'Data transformed'!$A$5:$A$185,0),MATCH(AD$4,'Data transformed'!$4:$4,0)-1),$M83),$N83),"NA"))</f>
        <v>NA</v>
      </c>
      <c r="AE83" s="103" t="str">
        <f aca="true">IF($J83="","",IF(ISNUMBER(OFFSET('Data transformed'!$A$4,MATCH($A83,'Data transformed'!$A$5:$A$185,0),MATCH(AE$4,'Data transformed'!$4:$4,0)-1)), MIN(MAX(OFFSET('Data transformed'!$A$4,MATCH($A83,'Data transformed'!$A$5:$A$185,0),MATCH(AE$4,'Data transformed'!$4:$4,0)-1),$M83),$N83),"NA"))</f>
        <v>NA</v>
      </c>
      <c r="AF83" s="103" t="str">
        <f aca="true">IF($J83="","",IF(ISNUMBER(OFFSET('Data transformed'!$A$4,MATCH($A83,'Data transformed'!$A$5:$A$185,0),MATCH(AF$4,'Data transformed'!$4:$4,0)-1)), MIN(MAX(OFFSET('Data transformed'!$A$4,MATCH($A83,'Data transformed'!$A$5:$A$185,0),MATCH(AF$4,'Data transformed'!$4:$4,0)-1),$M83),$N83),"NA"))</f>
        <v>NA</v>
      </c>
      <c r="AG83" s="103" t="str">
        <f aca="true">IF($J83="","",IF(ISNUMBER(OFFSET('Data transformed'!$A$4,MATCH($A83,'Data transformed'!$A$5:$A$185,0),MATCH(AG$4,'Data transformed'!$4:$4,0)-1)), MIN(MAX(OFFSET('Data transformed'!$A$4,MATCH($A83,'Data transformed'!$A$5:$A$185,0),MATCH(AG$4,'Data transformed'!$4:$4,0)-1),$M83),$N83),"NA"))</f>
        <v>NA</v>
      </c>
      <c r="AH83" s="103" t="str">
        <f aca="true">IF($J83="","",IF(ISNUMBER(OFFSET('Data transformed'!$A$4,MATCH($A83,'Data transformed'!$A$5:$A$185,0),MATCH(AH$4,'Data transformed'!$4:$4,0)-1)), MIN(MAX(OFFSET('Data transformed'!$A$4,MATCH($A83,'Data transformed'!$A$5:$A$185,0),MATCH(AH$4,'Data transformed'!$4:$4,0)-1),$M83),$N83),"NA"))</f>
        <v>NA</v>
      </c>
      <c r="AI83" s="103" t="str">
        <f aca="true">IF($J83="","",IF(ISNUMBER(OFFSET('Data transformed'!$A$4,MATCH($A83,'Data transformed'!$A$5:$A$185,0),MATCH(AI$4,'Data transformed'!$4:$4,0)-1)), MIN(MAX(OFFSET('Data transformed'!$A$4,MATCH($A83,'Data transformed'!$A$5:$A$185,0),MATCH(AI$4,'Data transformed'!$4:$4,0)-1),$M83),$N83),"NA"))</f>
        <v>NA</v>
      </c>
      <c r="AJ83" s="103" t="str">
        <f aca="true">IF($J83="","",IF(ISNUMBER(OFFSET('Data transformed'!$A$4,MATCH($A83,'Data transformed'!$A$5:$A$185,0),MATCH(AJ$4,'Data transformed'!$4:$4,0)-1)), MIN(MAX(OFFSET('Data transformed'!$A$4,MATCH($A83,'Data transformed'!$A$5:$A$185,0),MATCH(AJ$4,'Data transformed'!$4:$4,0)-1),$M83),$N83),"NA"))</f>
        <v>NA</v>
      </c>
      <c r="AK83" s="103" t="str">
        <f aca="true">IF($J83="","",IF(ISNUMBER(OFFSET('Data transformed'!$A$4,MATCH($A83,'Data transformed'!$A$5:$A$185,0),MATCH(AK$4,'Data transformed'!$4:$4,0)-1)), MIN(MAX(OFFSET('Data transformed'!$A$4,MATCH($A83,'Data transformed'!$A$5:$A$185,0),MATCH(AK$4,'Data transformed'!$4:$4,0)-1),$M83),$N83),"NA"))</f>
        <v>NA</v>
      </c>
      <c r="AL83" s="103" t="str">
        <f aca="true">IF($J83="","",IF(ISNUMBER(OFFSET('Data transformed'!$A$4,MATCH($A83,'Data transformed'!$A$5:$A$185,0),MATCH(AL$4,'Data transformed'!$4:$4,0)-1)), MIN(MAX(OFFSET('Data transformed'!$A$4,MATCH($A83,'Data transformed'!$A$5:$A$185,0),MATCH(AL$4,'Data transformed'!$4:$4,0)-1),$M83),$N83),"NA"))</f>
        <v>NA</v>
      </c>
      <c r="AM83" s="103" t="str">
        <f aca="true">IF($J83="","",IF(ISNUMBER(OFFSET('Data transformed'!$A$4,MATCH($A83,'Data transformed'!$A$5:$A$185,0),MATCH(AM$4,'Data transformed'!$4:$4,0)-1)), MIN(MAX(OFFSET('Data transformed'!$A$4,MATCH($A83,'Data transformed'!$A$5:$A$185,0),MATCH(AM$4,'Data transformed'!$4:$4,0)-1),$M83),$N83),"NA"))</f>
        <v>NA</v>
      </c>
      <c r="AN83" s="103" t="str">
        <f aca="true">IF($J83="","",IF(ISNUMBER(OFFSET('Data transformed'!$A$4,MATCH($A83,'Data transformed'!$A$5:$A$185,0),MATCH(AN$4,'Data transformed'!$4:$4,0)-1)), MIN(MAX(OFFSET('Data transformed'!$A$4,MATCH($A83,'Data transformed'!$A$5:$A$185,0),MATCH(AN$4,'Data transformed'!$4:$4,0)-1),$M83),$N83),"NA"))</f>
        <v>NA</v>
      </c>
      <c r="AO83" s="103" t="str">
        <f aca="true">IF($J83="","",IF(ISNUMBER(OFFSET('Data transformed'!$A$4,MATCH($A83,'Data transformed'!$A$5:$A$185,0),MATCH(AO$4,'Data transformed'!$4:$4,0)-1)), MIN(MAX(OFFSET('Data transformed'!$A$4,MATCH($A83,'Data transformed'!$A$5:$A$185,0),MATCH(AO$4,'Data transformed'!$4:$4,0)-1),$M83),$N83),"NA"))</f>
        <v>NA</v>
      </c>
      <c r="AP83" s="103" t="str">
        <f aca="true">IF($J83="","",IF(ISNUMBER(OFFSET('Data transformed'!$A$4,MATCH($A83,'Data transformed'!$A$5:$A$185,0),MATCH(AP$4,'Data transformed'!$4:$4,0)-1)), MIN(MAX(OFFSET('Data transformed'!$A$4,MATCH($A83,'Data transformed'!$A$5:$A$185,0),MATCH(AP$4,'Data transformed'!$4:$4,0)-1),$M83),$N83),"NA"))</f>
        <v>NA</v>
      </c>
      <c r="AQ83" s="103" t="str">
        <f aca="true">IF($J83="","",IF(ISNUMBER(OFFSET('Data transformed'!$A$4,MATCH($A83,'Data transformed'!$A$5:$A$185,0),MATCH(AQ$4,'Data transformed'!$4:$4,0)-1)), MIN(MAX(OFFSET('Data transformed'!$A$4,MATCH($A83,'Data transformed'!$A$5:$A$185,0),MATCH(AQ$4,'Data transformed'!$4:$4,0)-1),$M83),$N83),"NA"))</f>
        <v>NA</v>
      </c>
      <c r="AR83" s="103" t="str">
        <f aca="true">IF($J83="","",IF(ISNUMBER(OFFSET('Data transformed'!$A$4,MATCH($A83,'Data transformed'!$A$5:$A$185,0),MATCH(AR$4,'Data transformed'!$4:$4,0)-1)), MIN(MAX(OFFSET('Data transformed'!$A$4,MATCH($A83,'Data transformed'!$A$5:$A$185,0),MATCH(AR$4,'Data transformed'!$4:$4,0)-1),$M83),$N83),"NA"))</f>
        <v>NA</v>
      </c>
      <c r="AS83" s="103" t="str">
        <f aca="true">IF($J83="","",IF(ISNUMBER(OFFSET('Data transformed'!$A$4,MATCH($A83,'Data transformed'!$A$5:$A$185,0),MATCH(AS$4,'Data transformed'!$4:$4,0)-1)), MIN(MAX(OFFSET('Data transformed'!$A$4,MATCH($A83,'Data transformed'!$A$5:$A$185,0),MATCH(AS$4,'Data transformed'!$4:$4,0)-1),$M83),$N83),"NA"))</f>
        <v>NA</v>
      </c>
      <c r="AT83" s="103" t="str">
        <f aca="true">IF($J83="","",IF(ISNUMBER(OFFSET('Data transformed'!$A$4,MATCH($A83,'Data transformed'!$A$5:$A$185,0),MATCH(AT$4,'Data transformed'!$4:$4,0)-1)), MIN(MAX(OFFSET('Data transformed'!$A$4,MATCH($A83,'Data transformed'!$A$5:$A$185,0),MATCH(AT$4,'Data transformed'!$4:$4,0)-1),$M83),$N83),"NA"))</f>
        <v>NA</v>
      </c>
      <c r="AU83" s="103" t="str">
        <f aca="true">IF($J83="","",IF(ISNUMBER(OFFSET('Data transformed'!$A$4,MATCH($A83,'Data transformed'!$A$5:$A$185,0),MATCH(AU$4,'Data transformed'!$4:$4,0)-1)), MIN(MAX(OFFSET('Data transformed'!$A$4,MATCH($A83,'Data transformed'!$A$5:$A$185,0),MATCH(AU$4,'Data transformed'!$4:$4,0)-1),$M83),$N83),"NA"))</f>
        <v>NA</v>
      </c>
      <c r="AV83" s="103" t="str">
        <f aca="true">IF($J83="","",IF(ISNUMBER(OFFSET('Data transformed'!$A$4,MATCH($A83,'Data transformed'!$A$5:$A$185,0),MATCH(AV$4,'Data transformed'!$4:$4,0)-1)), MIN(MAX(OFFSET('Data transformed'!$A$4,MATCH($A83,'Data transformed'!$A$5:$A$185,0),MATCH(AV$4,'Data transformed'!$4:$4,0)-1),$M83),$N83),"NA"))</f>
        <v>NA</v>
      </c>
      <c r="AW83" s="103" t="str">
        <f aca="true">IF($J83="","",IF(ISNUMBER(OFFSET('Data transformed'!$A$4,MATCH($A83,'Data transformed'!$A$5:$A$185,0),MATCH(AW$4,'Data transformed'!$4:$4,0)-1)), MIN(MAX(OFFSET('Data transformed'!$A$4,MATCH($A83,'Data transformed'!$A$5:$A$185,0),MATCH(AW$4,'Data transformed'!$4:$4,0)-1),$M83),$N83),"NA"))</f>
        <v>NA</v>
      </c>
      <c r="AX83" s="103" t="str">
        <f aca="true">IF($J83="","",IF(ISNUMBER(OFFSET('Data transformed'!$A$4,MATCH($A83,'Data transformed'!$A$5:$A$185,0),MATCH(AX$4,'Data transformed'!$4:$4,0)-1)), MIN(MAX(OFFSET('Data transformed'!$A$4,MATCH($A83,'Data transformed'!$A$5:$A$185,0),MATCH(AX$4,'Data transformed'!$4:$4,0)-1),$M83),$N83),"NA"))</f>
        <v>NA</v>
      </c>
      <c r="AY83" s="103" t="str">
        <f aca="true">IF($J83="","",IF(ISNUMBER(OFFSET('Data transformed'!$A$4,MATCH($A83,'Data transformed'!$A$5:$A$185,0),MATCH(AY$4,'Data transformed'!$4:$4,0)-1)), MIN(MAX(OFFSET('Data transformed'!$A$4,MATCH($A83,'Data transformed'!$A$5:$A$185,0),MATCH(AY$4,'Data transformed'!$4:$4,0)-1),$M83),$N83),"NA"))</f>
        <v>NA</v>
      </c>
      <c r="AZ83" s="103" t="str">
        <f aca="true">IF($J83="","",IF(ISNUMBER(OFFSET('Data transformed'!$A$4,MATCH($A83,'Data transformed'!$A$5:$A$185,0),MATCH(AZ$4,'Data transformed'!$4:$4,0)-1)), MIN(MAX(OFFSET('Data transformed'!$A$4,MATCH($A83,'Data transformed'!$A$5:$A$185,0),MATCH(AZ$4,'Data transformed'!$4:$4,0)-1),$M83),$N83),"NA"))</f>
        <v>NA</v>
      </c>
      <c r="BA83" s="103" t="str">
        <f aca="true">IF($J83="","",IF(ISNUMBER(OFFSET('Data transformed'!$A$4,MATCH($A83,'Data transformed'!$A$5:$A$185,0),MATCH(BA$4,'Data transformed'!$4:$4,0)-1)), MIN(MAX(OFFSET('Data transformed'!$A$4,MATCH($A83,'Data transformed'!$A$5:$A$185,0),MATCH(BA$4,'Data transformed'!$4:$4,0)-1),$M83),$N83),"NA"))</f>
        <v>NA</v>
      </c>
      <c r="BB83" s="103" t="str">
        <f aca="true">IF($J83="","",IF(ISNUMBER(OFFSET('Data transformed'!$A$4,MATCH($A83,'Data transformed'!$A$5:$A$185,0),MATCH(BB$4,'Data transformed'!$4:$4,0)-1)), MIN(MAX(OFFSET('Data transformed'!$A$4,MATCH($A83,'Data transformed'!$A$5:$A$185,0),MATCH(BB$4,'Data transformed'!$4:$4,0)-1),$M83),$N83),"NA"))</f>
        <v>NA</v>
      </c>
      <c r="BC83" s="103" t="str">
        <f aca="true">IF($J83="","",IF(ISNUMBER(OFFSET('Data transformed'!$A$4,MATCH($A83,'Data transformed'!$A$5:$A$185,0),MATCH(BC$4,'Data transformed'!$4:$4,0)-1)), MIN(MAX(OFFSET('Data transformed'!$A$4,MATCH($A83,'Data transformed'!$A$5:$A$185,0),MATCH(BC$4,'Data transformed'!$4:$4,0)-1),$M83),$N83),"NA"))</f>
        <v>NA</v>
      </c>
      <c r="BD83" s="103" t="str">
        <f aca="true">IF($J83="","",IF(ISNUMBER(OFFSET('Data transformed'!$A$4,MATCH($A83,'Data transformed'!$A$5:$A$185,0),MATCH(BD$4,'Data transformed'!$4:$4,0)-1)), MIN(MAX(OFFSET('Data transformed'!$A$4,MATCH($A83,'Data transformed'!$A$5:$A$185,0),MATCH(BD$4,'Data transformed'!$4:$4,0)-1),$M83),$N83),"NA"))</f>
        <v>NA</v>
      </c>
      <c r="BE83" s="103" t="str">
        <f aca="true">IF($J83="","",IF(ISNUMBER(OFFSET('Data transformed'!$A$4,MATCH($A83,'Data transformed'!$A$5:$A$185,0),MATCH(BE$4,'Data transformed'!$4:$4,0)-1)), MIN(MAX(OFFSET('Data transformed'!$A$4,MATCH($A83,'Data transformed'!$A$5:$A$185,0),MATCH(BE$4,'Data transformed'!$4:$4,0)-1),$M83),$N83),"NA"))</f>
        <v>NA</v>
      </c>
      <c r="BF83" s="103" t="str">
        <f aca="true">IF($J83="","",IF(ISNUMBER(OFFSET('Data transformed'!$A$4,MATCH($A83,'Data transformed'!$A$5:$A$185,0),MATCH(BF$4,'Data transformed'!$4:$4,0)-1)), MIN(MAX(OFFSET('Data transformed'!$A$4,MATCH($A83,'Data transformed'!$A$5:$A$185,0),MATCH(BF$4,'Data transformed'!$4:$4,0)-1),$M83),$N83),"NA"))</f>
        <v>NA</v>
      </c>
      <c r="BG83" s="103" t="str">
        <f aca="true">IF($J83="","",IF(ISNUMBER(OFFSET('Data transformed'!$A$4,MATCH($A83,'Data transformed'!$A$5:$A$185,0),MATCH(BG$4,'Data transformed'!$4:$4,0)-1)), MIN(MAX(OFFSET('Data transformed'!$A$4,MATCH($A83,'Data transformed'!$A$5:$A$185,0),MATCH(BG$4,'Data transformed'!$4:$4,0)-1),$M83),$N83),"NA"))</f>
        <v>NA</v>
      </c>
      <c r="BH83" s="103" t="str">
        <f aca="true">IF($J83="","",IF(ISNUMBER(OFFSET('Data transformed'!$A$4,MATCH($A83,'Data transformed'!$A$5:$A$185,0),MATCH(BH$4,'Data transformed'!$4:$4,0)-1)), MIN(MAX(OFFSET('Data transformed'!$A$4,MATCH($A83,'Data transformed'!$A$5:$A$185,0),MATCH(BH$4,'Data transformed'!$4:$4,0)-1),$M83),$N83),"NA"))</f>
        <v>NA</v>
      </c>
      <c r="BI83" s="103" t="str">
        <f aca="true">IF($J83="","",IF(ISNUMBER(OFFSET('Data transformed'!$A$4,MATCH($A83,'Data transformed'!$A$5:$A$185,0),MATCH(BI$4,'Data transformed'!$4:$4,0)-1)), MIN(MAX(OFFSET('Data transformed'!$A$4,MATCH($A83,'Data transformed'!$A$5:$A$185,0),MATCH(BI$4,'Data transformed'!$4:$4,0)-1),$M83),$N83),"NA"))</f>
        <v>NA</v>
      </c>
      <c r="BJ83" s="103" t="str">
        <f aca="true">IF($J83="","",IF(ISNUMBER(OFFSET('Data transformed'!$A$4,MATCH($A83,'Data transformed'!$A$5:$A$185,0),MATCH(BJ$4,'Data transformed'!$4:$4,0)-1)), MIN(MAX(OFFSET('Data transformed'!$A$4,MATCH($A83,'Data transformed'!$A$5:$A$185,0),MATCH(BJ$4,'Data transformed'!$4:$4,0)-1),$M83),$N83),"NA"))</f>
        <v>NA</v>
      </c>
      <c r="BK83" s="103" t="str">
        <f aca="true">IF($J83="","",IF(ISNUMBER(OFFSET('Data transformed'!$A$4,MATCH($A83,'Data transformed'!$A$5:$A$185,0),MATCH(BK$4,'Data transformed'!$4:$4,0)-1)), MIN(MAX(OFFSET('Data transformed'!$A$4,MATCH($A83,'Data transformed'!$A$5:$A$185,0),MATCH(BK$4,'Data transformed'!$4:$4,0)-1),$M83),$N83),"NA"))</f>
        <v>NA</v>
      </c>
      <c r="BL83" s="103" t="str">
        <f aca="true">IF($J83="","",IF(ISNUMBER(OFFSET('Data transformed'!$A$4,MATCH($A83,'Data transformed'!$A$5:$A$185,0),MATCH(BL$4,'Data transformed'!$4:$4,0)-1)), MIN(MAX(OFFSET('Data transformed'!$A$4,MATCH($A83,'Data transformed'!$A$5:$A$185,0),MATCH(BL$4,'Data transformed'!$4:$4,0)-1),$M83),$N83),"NA"))</f>
        <v>NA</v>
      </c>
      <c r="BM83" s="103" t="str">
        <f aca="true">IF($J83="","",IF(ISNUMBER(OFFSET('Data transformed'!$A$4,MATCH($A83,'Data transformed'!$A$5:$A$185,0),MATCH(BM$4,'Data transformed'!$4:$4,0)-1)), MIN(MAX(OFFSET('Data transformed'!$A$4,MATCH($A83,'Data transformed'!$A$5:$A$185,0),MATCH(BM$4,'Data transformed'!$4:$4,0)-1),$M83),$N83),"NA"))</f>
        <v>NA</v>
      </c>
      <c r="BN83" s="103" t="str">
        <f aca="true">IF($J83="","",IF(ISNUMBER(OFFSET('Data transformed'!$A$4,MATCH($A83,'Data transformed'!$A$5:$A$185,0),MATCH(BN$4,'Data transformed'!$4:$4,0)-1)), MIN(MAX(OFFSET('Data transformed'!$A$4,MATCH($A83,'Data transformed'!$A$5:$A$185,0),MATCH(BN$4,'Data transformed'!$4:$4,0)-1),$M83),$N83),"NA"))</f>
        <v>NA</v>
      </c>
      <c r="BO83" s="103" t="str">
        <f aca="true">IF($J83="","",IF(ISNUMBER(OFFSET('Data transformed'!$A$4,MATCH($A83,'Data transformed'!$A$5:$A$185,0),MATCH(BO$4,'Data transformed'!$4:$4,0)-1)), MIN(MAX(OFFSET('Data transformed'!$A$4,MATCH($A83,'Data transformed'!$A$5:$A$185,0),MATCH(BO$4,'Data transformed'!$4:$4,0)-1),$M83),$N83),"NA"))</f>
        <v>NA</v>
      </c>
      <c r="BP83" s="103" t="str">
        <f aca="true">IF($J83="","",IF(ISNUMBER(OFFSET('Data transformed'!$A$4,MATCH($A83,'Data transformed'!$A$5:$A$185,0),MATCH(BP$4,'Data transformed'!$4:$4,0)-1)), MIN(MAX(OFFSET('Data transformed'!$A$4,MATCH($A83,'Data transformed'!$A$5:$A$185,0),MATCH(BP$4,'Data transformed'!$4:$4,0)-1),$M83),$N83),"NA"))</f>
        <v>NA</v>
      </c>
      <c r="BQ83" s="103" t="str">
        <f aca="true">IF($J83="","",IF(ISNUMBER(OFFSET('Data transformed'!$A$4,MATCH($A83,'Data transformed'!$A$5:$A$185,0),MATCH(BQ$4,'Data transformed'!$4:$4,0)-1)), MIN(MAX(OFFSET('Data transformed'!$A$4,MATCH($A83,'Data transformed'!$A$5:$A$185,0),MATCH(BQ$4,'Data transformed'!$4:$4,0)-1),$M83),$N83),"NA"))</f>
        <v>NA</v>
      </c>
      <c r="BR83" s="103" t="str">
        <f aca="true">IF($J83="","",IF(ISNUMBER(OFFSET('Data transformed'!$A$4,MATCH($A83,'Data transformed'!$A$5:$A$185,0),MATCH(BR$4,'Data transformed'!$4:$4,0)-1)), MIN(MAX(OFFSET('Data transformed'!$A$4,MATCH($A83,'Data transformed'!$A$5:$A$185,0),MATCH(BR$4,'Data transformed'!$4:$4,0)-1),$M83),$N83),"NA"))</f>
        <v>NA</v>
      </c>
      <c r="BS83" s="103" t="str">
        <f aca="true">IF($J83="","",IF(ISNUMBER(OFFSET('Data transformed'!$A$4,MATCH($A83,'Data transformed'!$A$5:$A$185,0),MATCH(BS$4,'Data transformed'!$4:$4,0)-1)), MIN(MAX(OFFSET('Data transformed'!$A$4,MATCH($A83,'Data transformed'!$A$5:$A$185,0),MATCH(BS$4,'Data transformed'!$4:$4,0)-1),$M83),$N83),"NA"))</f>
        <v>NA</v>
      </c>
      <c r="BT83" s="103" t="str">
        <f aca="true">IF($J83="","",IF(ISNUMBER(OFFSET('Data transformed'!$A$4,MATCH($A83,'Data transformed'!$A$5:$A$185,0),MATCH(BT$4,'Data transformed'!$4:$4,0)-1)), MIN(MAX(OFFSET('Data transformed'!$A$4,MATCH($A83,'Data transformed'!$A$5:$A$185,0),MATCH(BT$4,'Data transformed'!$4:$4,0)-1),$M83),$N83),"NA"))</f>
        <v>NA</v>
      </c>
      <c r="BU83" s="103" t="str">
        <f aca="true">IF($J83="","",IF(ISNUMBER(OFFSET('Data transformed'!$A$4,MATCH($A83,'Data transformed'!$A$5:$A$185,0),MATCH(BU$4,'Data transformed'!$4:$4,0)-1)), MIN(MAX(OFFSET('Data transformed'!$A$4,MATCH($A83,'Data transformed'!$A$5:$A$185,0),MATCH(BU$4,'Data transformed'!$4:$4,0)-1),$M83),$N83),"NA"))</f>
        <v>NA</v>
      </c>
      <c r="BV83" s="103" t="str">
        <f aca="true">IF($J83="","",IF(ISNUMBER(OFFSET('Data transformed'!$A$4,MATCH($A83,'Data transformed'!$A$5:$A$185,0),MATCH(BV$4,'Data transformed'!$4:$4,0)-1)), MIN(MAX(OFFSET('Data transformed'!$A$4,MATCH($A83,'Data transformed'!$A$5:$A$185,0),MATCH(BV$4,'Data transformed'!$4:$4,0)-1),$M83),$N83),"NA"))</f>
        <v>NA</v>
      </c>
      <c r="BW83" s="103" t="str">
        <f aca="true">IF($J83="","",IF(ISNUMBER(OFFSET('Data transformed'!$A$4,MATCH($A83,'Data transformed'!$A$5:$A$185,0),MATCH(BW$4,'Data transformed'!$4:$4,0)-1)), MIN(MAX(OFFSET('Data transformed'!$A$4,MATCH($A83,'Data transformed'!$A$5:$A$185,0),MATCH(BW$4,'Data transformed'!$4:$4,0)-1),$M83),$N83),"NA"))</f>
        <v>NA</v>
      </c>
      <c r="BX83" s="103" t="str">
        <f aca="true">IF($J83="","",IF(ISNUMBER(OFFSET('Data transformed'!$A$4,MATCH($A83,'Data transformed'!$A$5:$A$185,0),MATCH(BX$4,'Data transformed'!$4:$4,0)-1)), MIN(MAX(OFFSET('Data transformed'!$A$4,MATCH($A83,'Data transformed'!$A$5:$A$185,0),MATCH(BX$4,'Data transformed'!$4:$4,0)-1),$M83),$N83),"NA"))</f>
        <v>NA</v>
      </c>
      <c r="BY83" s="103" t="str">
        <f aca="true">IF($J83="","",IF(ISNUMBER(OFFSET('Data transformed'!$A$4,MATCH($A83,'Data transformed'!$A$5:$A$185,0),MATCH(BY$4,'Data transformed'!$4:$4,0)-1)), MIN(MAX(OFFSET('Data transformed'!$A$4,MATCH($A83,'Data transformed'!$A$5:$A$185,0),MATCH(BY$4,'Data transformed'!$4:$4,0)-1),$M83),$N83),"NA"))</f>
        <v>NA</v>
      </c>
      <c r="BZ83" s="103" t="str">
        <f aca="true">IF($J83="","",IF(ISNUMBER(OFFSET('Data transformed'!$A$4,MATCH($A83,'Data transformed'!$A$5:$A$185,0),MATCH(BZ$4,'Data transformed'!$4:$4,0)-1)), MIN(MAX(OFFSET('Data transformed'!$A$4,MATCH($A83,'Data transformed'!$A$5:$A$185,0),MATCH(BZ$4,'Data transformed'!$4:$4,0)-1),$M83),$N83),"NA"))</f>
        <v>NA</v>
      </c>
      <c r="CA83" s="103" t="str">
        <f aca="true">IF($J83="","",IF(ISNUMBER(OFFSET('Data transformed'!$A$4,MATCH($A83,'Data transformed'!$A$5:$A$185,0),MATCH(CA$4,'Data transformed'!$4:$4,0)-1)), MIN(MAX(OFFSET('Data transformed'!$A$4,MATCH($A83,'Data transformed'!$A$5:$A$185,0),MATCH(CA$4,'Data transformed'!$4:$4,0)-1),$M83),$N83),"NA"))</f>
        <v>NA</v>
      </c>
      <c r="CB83" s="103" t="str">
        <f aca="true">IF($J83="","",IF(ISNUMBER(OFFSET('Data transformed'!$A$4,MATCH($A83,'Data transformed'!$A$5:$A$185,0),MATCH(CB$4,'Data transformed'!$4:$4,0)-1)), MIN(MAX(OFFSET('Data transformed'!$A$4,MATCH($A83,'Data transformed'!$A$5:$A$185,0),MATCH(CB$4,'Data transformed'!$4:$4,0)-1),$M83),$N83),"NA"))</f>
        <v>NA</v>
      </c>
      <c r="CC83" s="103" t="str">
        <f aca="true">IF($J83="","",IF(ISNUMBER(OFFSET('Data transformed'!$A$4,MATCH($A83,'Data transformed'!$A$5:$A$185,0),MATCH(CC$4,'Data transformed'!$4:$4,0)-1)), MIN(MAX(OFFSET('Data transformed'!$A$4,MATCH($A83,'Data transformed'!$A$5:$A$185,0),MATCH(CC$4,'Data transformed'!$4:$4,0)-1),$M83),$N83),"NA"))</f>
        <v>NA</v>
      </c>
      <c r="CD83" s="103" t="str">
        <f aca="true">IF($J83="","",IF(ISNUMBER(OFFSET('Data transformed'!$A$4,MATCH($A83,'Data transformed'!$A$5:$A$185,0),MATCH(CD$4,'Data transformed'!$4:$4,0)-1)), MIN(MAX(OFFSET('Data transformed'!$A$4,MATCH($A83,'Data transformed'!$A$5:$A$185,0),MATCH(CD$4,'Data transformed'!$4:$4,0)-1),$M83),$N83),"NA"))</f>
        <v>NA</v>
      </c>
      <c r="CE83" s="103" t="str">
        <f aca="true">IF($J83="","",IF(ISNUMBER(OFFSET('Data transformed'!$A$4,MATCH($A83,'Data transformed'!$A$5:$A$185,0),MATCH(CE$4,'Data transformed'!$4:$4,0)-1)), MIN(MAX(OFFSET('Data transformed'!$A$4,MATCH($A83,'Data transformed'!$A$5:$A$185,0),MATCH(CE$4,'Data transformed'!$4:$4,0)-1),$M83),$N83),"NA"))</f>
        <v>NA</v>
      </c>
      <c r="CF83" s="103" t="str">
        <f aca="true">IF($J83="","",IF(ISNUMBER(OFFSET('Data transformed'!$A$4,MATCH($A83,'Data transformed'!$A$5:$A$185,0),MATCH(CF$4,'Data transformed'!$4:$4,0)-1)), MIN(MAX(OFFSET('Data transformed'!$A$4,MATCH($A83,'Data transformed'!$A$5:$A$185,0),MATCH(CF$4,'Data transformed'!$4:$4,0)-1),$M83),$N83),"NA"))</f>
        <v>NA</v>
      </c>
      <c r="CG83" s="103" t="str">
        <f aca="true">IF($J83="","",IF(ISNUMBER(OFFSET('Data transformed'!$A$4,MATCH($A83,'Data transformed'!$A$5:$A$185,0),MATCH(CG$4,'Data transformed'!$4:$4,0)-1)), MIN(MAX(OFFSET('Data transformed'!$A$4,MATCH($A83,'Data transformed'!$A$5:$A$185,0),MATCH(CG$4,'Data transformed'!$4:$4,0)-1),$M83),$N83),"NA"))</f>
        <v>NA</v>
      </c>
      <c r="CH83" s="103" t="str">
        <f aca="true">IF($J83="","",IF(ISNUMBER(OFFSET('Data transformed'!$A$4,MATCH($A83,'Data transformed'!$A$5:$A$185,0),MATCH(CH$4,'Data transformed'!$4:$4,0)-1)), MIN(MAX(OFFSET('Data transformed'!$A$4,MATCH($A83,'Data transformed'!$A$5:$A$185,0),MATCH(CH$4,'Data transformed'!$4:$4,0)-1),$M83),$N83),"NA"))</f>
        <v>NA</v>
      </c>
      <c r="CI83" s="103" t="str">
        <f aca="true">IF($J83="","",IF(ISNUMBER(OFFSET('Data transformed'!$A$4,MATCH($A83,'Data transformed'!$A$5:$A$185,0),MATCH(CI$4,'Data transformed'!$4:$4,0)-1)), MIN(MAX(OFFSET('Data transformed'!$A$4,MATCH($A83,'Data transformed'!$A$5:$A$185,0),MATCH(CI$4,'Data transformed'!$4:$4,0)-1),$M83),$N83),"NA"))</f>
        <v>NA</v>
      </c>
      <c r="CJ83" s="103" t="str">
        <f aca="true">IF($J83="","",IF(ISNUMBER(OFFSET('Data transformed'!$A$4,MATCH($A83,'Data transformed'!$A$5:$A$185,0),MATCH(CJ$4,'Data transformed'!$4:$4,0)-1)), MIN(MAX(OFFSET('Data transformed'!$A$4,MATCH($A83,'Data transformed'!$A$5:$A$185,0),MATCH(CJ$4,'Data transformed'!$4:$4,0)-1),$M83),$N83),"NA"))</f>
        <v>NA</v>
      </c>
      <c r="CK83" s="103" t="str">
        <f aca="true">IF($J83="","",IF(ISNUMBER(OFFSET('Data transformed'!$A$4,MATCH($A83,'Data transformed'!$A$5:$A$185,0),MATCH(CK$4,'Data transformed'!$4:$4,0)-1)), MIN(MAX(OFFSET('Data transformed'!$A$4,MATCH($A83,'Data transformed'!$A$5:$A$185,0),MATCH(CK$4,'Data transformed'!$4:$4,0)-1),$M83),$N83),"NA"))</f>
        <v>NA</v>
      </c>
      <c r="CL83" s="103" t="str">
        <f aca="true">IF($J83="","",IF(ISNUMBER(OFFSET('Data transformed'!$A$4,MATCH($A83,'Data transformed'!$A$5:$A$185,0),MATCH(CL$4,'Data transformed'!$4:$4,0)-1)), MIN(MAX(OFFSET('Data transformed'!$A$4,MATCH($A83,'Data transformed'!$A$5:$A$185,0),MATCH(CL$4,'Data transformed'!$4:$4,0)-1),$M83),$N83),"NA"))</f>
        <v>NA</v>
      </c>
      <c r="CM83" s="103" t="str">
        <f aca="true">IF($J83="","",IF(ISNUMBER(OFFSET('Data transformed'!$A$4,MATCH($A83,'Data transformed'!$A$5:$A$185,0),MATCH(CM$4,'Data transformed'!$4:$4,0)-1)), MIN(MAX(OFFSET('Data transformed'!$A$4,MATCH($A83,'Data transformed'!$A$5:$A$185,0),MATCH(CM$4,'Data transformed'!$4:$4,0)-1),$M83),$N83),"NA"))</f>
        <v>NA</v>
      </c>
      <c r="CN83" s="103" t="str">
        <f aca="true">IF($J83="","",IF(ISNUMBER(OFFSET('Data transformed'!$A$4,MATCH($A83,'Data transformed'!$A$5:$A$185,0),MATCH(CN$4,'Data transformed'!$4:$4,0)-1)), MIN(MAX(OFFSET('Data transformed'!$A$4,MATCH($A83,'Data transformed'!$A$5:$A$185,0),MATCH(CN$4,'Data transformed'!$4:$4,0)-1),$M83),$N83),"NA"))</f>
        <v>NA</v>
      </c>
      <c r="CO83" s="103" t="str">
        <f aca="true">IF($J83="","",IF(ISNUMBER(OFFSET('Data transformed'!$A$4,MATCH($A83,'Data transformed'!$A$5:$A$185,0),MATCH(CO$4,'Data transformed'!$4:$4,0)-1)), MIN(MAX(OFFSET('Data transformed'!$A$4,MATCH($A83,'Data transformed'!$A$5:$A$185,0),MATCH(CO$4,'Data transformed'!$4:$4,0)-1),$M83),$N83),"NA"))</f>
        <v>NA</v>
      </c>
      <c r="CP83" s="103" t="str">
        <f aca="true">IF($J83="","",IF(ISNUMBER(OFFSET('Data transformed'!$A$4,MATCH($A83,'Data transformed'!$A$5:$A$185,0),MATCH(CP$4,'Data transformed'!$4:$4,0)-1)), MIN(MAX(OFFSET('Data transformed'!$A$4,MATCH($A83,'Data transformed'!$A$5:$A$185,0),MATCH(CP$4,'Data transformed'!$4:$4,0)-1),$M83),$N83),"NA"))</f>
        <v>NA</v>
      </c>
      <c r="CQ83" s="103" t="str">
        <f aca="true">IF($J83="","",IF(ISNUMBER(OFFSET('Data transformed'!$A$4,MATCH($A83,'Data transformed'!$A$5:$A$185,0),MATCH(CQ$4,'Data transformed'!$4:$4,0)-1)), MIN(MAX(OFFSET('Data transformed'!$A$4,MATCH($A83,'Data transformed'!$A$5:$A$185,0),MATCH(CQ$4,'Data transformed'!$4:$4,0)-1),$M83),$N83),"NA"))</f>
        <v>NA</v>
      </c>
      <c r="CR83" s="103" t="str">
        <f aca="true">IF($J83="","",IF(ISNUMBER(OFFSET('Data transformed'!$A$4,MATCH($A83,'Data transformed'!$A$5:$A$185,0),MATCH(CR$4,'Data transformed'!$4:$4,0)-1)), MIN(MAX(OFFSET('Data transformed'!$A$4,MATCH($A83,'Data transformed'!$A$5:$A$185,0),MATCH(CR$4,'Data transformed'!$4:$4,0)-1),$M83),$N83),"NA"))</f>
        <v>NA</v>
      </c>
      <c r="CS83" s="103" t="str">
        <f aca="true">IF($J83="","",IF(ISNUMBER(OFFSET('Data transformed'!$A$4,MATCH($A83,'Data transformed'!$A$5:$A$185,0),MATCH(CS$4,'Data transformed'!$4:$4,0)-1)), MIN(MAX(OFFSET('Data transformed'!$A$4,MATCH($A83,'Data transformed'!$A$5:$A$185,0),MATCH(CS$4,'Data transformed'!$4:$4,0)-1),$M83),$N83),"NA"))</f>
        <v>NA</v>
      </c>
      <c r="CT83" s="103" t="str">
        <f aca="true">IF($J83="","",IF(ISNUMBER(OFFSET('Data transformed'!$A$4,MATCH($A83,'Data transformed'!$A$5:$A$185,0),MATCH(CT$4,'Data transformed'!$4:$4,0)-1)), MIN(MAX(OFFSET('Data transformed'!$A$4,MATCH($A83,'Data transformed'!$A$5:$A$185,0),MATCH(CT$4,'Data transformed'!$4:$4,0)-1),$M83),$N83),"NA"))</f>
        <v>NA</v>
      </c>
      <c r="CU83" s="103" t="str">
        <f aca="true">IF($J83="","",IF(ISNUMBER(OFFSET('Data transformed'!$A$4,MATCH($A83,'Data transformed'!$A$5:$A$185,0),MATCH(CU$4,'Data transformed'!$4:$4,0)-1)), MIN(MAX(OFFSET('Data transformed'!$A$4,MATCH($A83,'Data transformed'!$A$5:$A$185,0),MATCH(CU$4,'Data transformed'!$4:$4,0)-1),$M83),$N83),"NA"))</f>
        <v>NA</v>
      </c>
    </row>
    <row r="84" s="103" customFormat="true" ht="15.5" hidden="false" customHeight="false" outlineLevel="0" collapsed="false">
      <c r="A84" s="107" t="n">
        <v>3141</v>
      </c>
      <c r="B84" s="107" t="n">
        <v>4</v>
      </c>
      <c r="C84" s="103" t="str">
        <f aca="true">IF(ISBLANK(OFFSET('Raw Data'!$A$3,MATCH($A84,'Raw Data'!$B$4:$B$185,0),MATCH(C$4,'Raw Data'!$3:$3,0)-1)),"",OFFSET('Raw Data'!$A$3,MATCH($A84,'Raw Data'!$B$4:$B$185,0),MATCH(C$4,'Raw Data'!$3:$3,0)-1))</f>
        <v/>
      </c>
      <c r="D84" s="103" t="str">
        <f aca="true">IF(ISBLANK(OFFSET('Raw Data'!$A$3,MATCH($A84,'Raw Data'!$B$4:$B$185,0),MATCH(D$4,'Raw Data'!$3:$3,0)-1)),"",OFFSET('Raw Data'!$A$3,MATCH($A84,'Raw Data'!$B$4:$B$185,0),MATCH(D$4,'Raw Data'!$3:$3,0)-1))</f>
        <v>Buyer sophistication</v>
      </c>
      <c r="E84" s="103" t="str">
        <f aca="true">IF(ISBLANK(OFFSET('Raw Data'!$A$3,MATCH($A84,'Raw Data'!$B$4:$B$185,0),MATCH(E$4,'Raw Data'!$3:$3,0)-1)),"",OFFSET('Raw Data'!$A$3,MATCH($A84,'Raw Data'!$B$4:$B$185,0),MATCH(E$4,'Raw Data'!$3:$3,0)-1))</f>
        <v>Response to the survey question “In your country, on what basis do buyers make purchasing decisions?” [1 = based solely on the lowest price; 7 = based on sophisticated performance attributes]</v>
      </c>
      <c r="J84" s="103" t="n">
        <f aca="true" t="array" ref="J84:J84">IFERROR(_xlfn.QUARTILE.INC(IF(ISNUMBER(OFFSET('Data transformed'!$N$4,MATCH('outliers treatment'!$A84,'Data transformed'!$A$5:$A$185),1,1,COUNTA('Data transformed'!$O$4:$CX$4))),OFFSET('Data transformed'!$N$4,MATCH('outliers treatment'!$A84,'Data transformed'!$A$5:$A$185),1,1,COUNTA('Data transformed'!$O$4:$CX$4))),1),"")</f>
        <v>3.3025</v>
      </c>
      <c r="K84" s="103" t="n">
        <f aca="true" t="array" ref="K84:K84">IFERROR(_xlfn.QUARTILE.INC(IF(ISNUMBER(OFFSET('Data transformed'!$N$4,MATCH('outliers treatment'!$A84,'Data transformed'!$A$5:$A$185),1,1,COUNTA('Data transformed'!$O$4:$CX$4))),OFFSET('Data transformed'!$N$4,MATCH('outliers treatment'!$A84,'Data transformed'!$A$5:$A$185),1,1,COUNTA('Data transformed'!$O$4:$CX$4))),3),"")</f>
        <v>4.195</v>
      </c>
      <c r="L84" s="103" t="n">
        <f aca="false">IFERROR(K84-J84,"")</f>
        <v>0.8925</v>
      </c>
      <c r="M84" s="103" t="n">
        <v>1</v>
      </c>
      <c r="N84" s="103" t="n">
        <v>7</v>
      </c>
      <c r="P84" s="105" t="n">
        <f aca="false" t="array" ref="P84:P84">IFERROR(SKEW(IF(ISNUMBER(T84:CU84),T84:CU84,"")),"")</f>
        <v>0.120258394840733</v>
      </c>
      <c r="Q84" s="103" t="n">
        <f aca="true">IF(ISBLANK(OFFSET('Data above threshold'!$A$4,MATCH('Data above threshold'!$A83,'Data above threshold'!$A$5:$A$185,0),MATCH('Data above threshold'!N$4,'Data above threshold'!$4:$4,0)-1)),1,OFFSET('Data above threshold'!$A$4,MATCH('Data above threshold'!$A83,'Data above threshold'!$A$5:$A$185,0),MATCH('Data above threshold'!N$4,'Data above threshold'!$4:$4,0)-1))</f>
        <v>0</v>
      </c>
      <c r="R84" s="103" t="n">
        <f aca="false">IF($J84="","",COUNTIF(T84:CU84,M84)+ COUNTIF(T84:CQ84,N84))</f>
        <v>0</v>
      </c>
      <c r="S84" s="106" t="n">
        <f aca="false" t="array" ref="S84:S84">IF(B84&lt;4,"",1-IFERROR(SUM(ISNUMBER(T84:CU84)*(1-$T$3:$CU$3))/COUNTIF($T$3:$CU$3,0),0))</f>
        <v>0.125</v>
      </c>
      <c r="T84" s="103" t="n">
        <f aca="true">IF($J84="","",IF(ISNUMBER(OFFSET('Data transformed'!$A$4,MATCH($A84,'Data transformed'!$A$5:$A$185,0),MATCH(T$4,'Data transformed'!$4:$4,0)-1)), MIN(MAX(OFFSET('Data transformed'!$A$4,MATCH($A84,'Data transformed'!$A$5:$A$185,0),MATCH(T$4,'Data transformed'!$4:$4,0)-1),$M84),$N84),"NA"))</f>
        <v>3.48</v>
      </c>
      <c r="U84" s="103" t="n">
        <f aca="true">IF($J84="","",IF(ISNUMBER(OFFSET('Data transformed'!$A$4,MATCH($A84,'Data transformed'!$A$5:$A$185,0),MATCH(U$4,'Data transformed'!$4:$4,0)-1)), MIN(MAX(OFFSET('Data transformed'!$A$4,MATCH($A84,'Data transformed'!$A$5:$A$185,0),MATCH(U$4,'Data transformed'!$4:$4,0)-1),$M84),$N84),"NA"))</f>
        <v>4.06</v>
      </c>
      <c r="V84" s="103" t="n">
        <f aca="true">IF($J84="","",IF(ISNUMBER(OFFSET('Data transformed'!$A$4,MATCH($A84,'Data transformed'!$A$5:$A$185,0),MATCH(V$4,'Data transformed'!$4:$4,0)-1)), MIN(MAX(OFFSET('Data transformed'!$A$4,MATCH($A84,'Data transformed'!$A$5:$A$185,0),MATCH(V$4,'Data transformed'!$4:$4,0)-1),$M84),$N84),"NA"))</f>
        <v>3.87</v>
      </c>
      <c r="W84" s="103" t="n">
        <f aca="true">IF($J84="","",IF(ISNUMBER(OFFSET('Data transformed'!$A$4,MATCH($A84,'Data transformed'!$A$5:$A$185,0),MATCH(W$4,'Data transformed'!$4:$4,0)-1)), MIN(MAX(OFFSET('Data transformed'!$A$4,MATCH($A84,'Data transformed'!$A$5:$A$185,0),MATCH(W$4,'Data transformed'!$4:$4,0)-1),$M84),$N84),"NA"))</f>
        <v>4.42</v>
      </c>
      <c r="X84" s="103" t="n">
        <f aca="true">IF($J84="","",IF(ISNUMBER(OFFSET('Data transformed'!$A$4,MATCH($A84,'Data transformed'!$A$5:$A$185,0),MATCH(X$4,'Data transformed'!$4:$4,0)-1)), MIN(MAX(OFFSET('Data transformed'!$A$4,MATCH($A84,'Data transformed'!$A$5:$A$185,0),MATCH(X$4,'Data transformed'!$4:$4,0)-1),$M84),$N84),"NA"))</f>
        <v>3.31</v>
      </c>
      <c r="Y84" s="103" t="str">
        <f aca="true">IF($J84="","",IF(ISNUMBER(OFFSET('Data transformed'!$A$4,MATCH($A84,'Data transformed'!$A$5:$A$185,0),MATCH(Y$4,'Data transformed'!$4:$4,0)-1)), MIN(MAX(OFFSET('Data transformed'!$A$4,MATCH($A84,'Data transformed'!$A$5:$A$185,0),MATCH(Y$4,'Data transformed'!$4:$4,0)-1),$M84),$N84),"NA"))</f>
        <v>NA</v>
      </c>
      <c r="Z84" s="103" t="n">
        <f aca="true">IF($J84="","",IF(ISNUMBER(OFFSET('Data transformed'!$A$4,MATCH($A84,'Data transformed'!$A$5:$A$185,0),MATCH(Z$4,'Data transformed'!$4:$4,0)-1)), MIN(MAX(OFFSET('Data transformed'!$A$4,MATCH($A84,'Data transformed'!$A$5:$A$185,0),MATCH(Z$4,'Data transformed'!$4:$4,0)-1),$M84),$N84),"NA"))</f>
        <v>3.59</v>
      </c>
      <c r="AA84" s="103" t="n">
        <f aca="true">IF($J84="","",IF(ISNUMBER(OFFSET('Data transformed'!$A$4,MATCH($A84,'Data transformed'!$A$5:$A$185,0),MATCH(AA$4,'Data transformed'!$4:$4,0)-1)), MIN(MAX(OFFSET('Data transformed'!$A$4,MATCH($A84,'Data transformed'!$A$5:$A$185,0),MATCH(AA$4,'Data transformed'!$4:$4,0)-1),$M84),$N84),"NA"))</f>
        <v>4.57</v>
      </c>
      <c r="AB84" s="103" t="n">
        <f aca="true">IF($J84="","",IF(ISNUMBER(OFFSET('Data transformed'!$A$4,MATCH($A84,'Data transformed'!$A$5:$A$185,0),MATCH(AB$4,'Data transformed'!$4:$4,0)-1)), MIN(MAX(OFFSET('Data transformed'!$A$4,MATCH($A84,'Data transformed'!$A$5:$A$185,0),MATCH(AB$4,'Data transformed'!$4:$4,0)-1),$M84),$N84),"NA"))</f>
        <v>5.01</v>
      </c>
      <c r="AC84" s="103" t="n">
        <f aca="true">IF($J84="","",IF(ISNUMBER(OFFSET('Data transformed'!$A$4,MATCH($A84,'Data transformed'!$A$5:$A$185,0),MATCH(AC$4,'Data transformed'!$4:$4,0)-1)), MIN(MAX(OFFSET('Data transformed'!$A$4,MATCH($A84,'Data transformed'!$A$5:$A$185,0),MATCH(AC$4,'Data transformed'!$4:$4,0)-1),$M84),$N84),"NA"))</f>
        <v>3.96</v>
      </c>
      <c r="AD84" s="103" t="n">
        <f aca="true">IF($J84="","",IF(ISNUMBER(OFFSET('Data transformed'!$A$4,MATCH($A84,'Data transformed'!$A$5:$A$185,0),MATCH(AD$4,'Data transformed'!$4:$4,0)-1)), MIN(MAX(OFFSET('Data transformed'!$A$4,MATCH($A84,'Data transformed'!$A$5:$A$185,0),MATCH(AD$4,'Data transformed'!$4:$4,0)-1),$M84),$N84),"NA"))</f>
        <v>4.49</v>
      </c>
      <c r="AE84" s="103" t="str">
        <f aca="true">IF($J84="","",IF(ISNUMBER(OFFSET('Data transformed'!$A$4,MATCH($A84,'Data transformed'!$A$5:$A$185,0),MATCH(AE$4,'Data transformed'!$4:$4,0)-1)), MIN(MAX(OFFSET('Data transformed'!$A$4,MATCH($A84,'Data transformed'!$A$5:$A$185,0),MATCH(AE$4,'Data transformed'!$4:$4,0)-1),$M84),$N84),"NA"))</f>
        <v>NA</v>
      </c>
      <c r="AF84" s="103" t="n">
        <f aca="true">IF($J84="","",IF(ISNUMBER(OFFSET('Data transformed'!$A$4,MATCH($A84,'Data transformed'!$A$5:$A$185,0),MATCH(AF$4,'Data transformed'!$4:$4,0)-1)), MIN(MAX(OFFSET('Data transformed'!$A$4,MATCH($A84,'Data transformed'!$A$5:$A$185,0),MATCH(AF$4,'Data transformed'!$4:$4,0)-1),$M84),$N84),"NA"))</f>
        <v>3.31</v>
      </c>
      <c r="AG84" s="103" t="n">
        <f aca="true">IF($J84="","",IF(ISNUMBER(OFFSET('Data transformed'!$A$4,MATCH($A84,'Data transformed'!$A$5:$A$185,0),MATCH(AG$4,'Data transformed'!$4:$4,0)-1)), MIN(MAX(OFFSET('Data transformed'!$A$4,MATCH($A84,'Data transformed'!$A$5:$A$185,0),MATCH(AG$4,'Data transformed'!$4:$4,0)-1),$M84),$N84),"NA"))</f>
        <v>3.24</v>
      </c>
      <c r="AH84" s="103" t="n">
        <f aca="true">IF($J84="","",IF(ISNUMBER(OFFSET('Data transformed'!$A$4,MATCH($A84,'Data transformed'!$A$5:$A$185,0),MATCH(AH$4,'Data transformed'!$4:$4,0)-1)), MIN(MAX(OFFSET('Data transformed'!$A$4,MATCH($A84,'Data transformed'!$A$5:$A$185,0),MATCH(AH$4,'Data transformed'!$4:$4,0)-1),$M84),$N84),"NA"))</f>
        <v>3.81</v>
      </c>
      <c r="AI84" s="103" t="n">
        <f aca="true">IF($J84="","",IF(ISNUMBER(OFFSET('Data transformed'!$A$4,MATCH($A84,'Data transformed'!$A$5:$A$185,0),MATCH(AI$4,'Data transformed'!$4:$4,0)-1)), MIN(MAX(OFFSET('Data transformed'!$A$4,MATCH($A84,'Data transformed'!$A$5:$A$185,0),MATCH(AI$4,'Data transformed'!$4:$4,0)-1),$M84),$N84),"NA"))</f>
        <v>4</v>
      </c>
      <c r="AJ84" s="103" t="n">
        <f aca="true">IF($J84="","",IF(ISNUMBER(OFFSET('Data transformed'!$A$4,MATCH($A84,'Data transformed'!$A$5:$A$185,0),MATCH(AJ$4,'Data transformed'!$4:$4,0)-1)), MIN(MAX(OFFSET('Data transformed'!$A$4,MATCH($A84,'Data transformed'!$A$5:$A$185,0),MATCH(AJ$4,'Data transformed'!$4:$4,0)-1),$M84),$N84),"NA"))</f>
        <v>4.73</v>
      </c>
      <c r="AK84" s="103" t="n">
        <f aca="true">IF($J84="","",IF(ISNUMBER(OFFSET('Data transformed'!$A$4,MATCH($A84,'Data transformed'!$A$5:$A$185,0),MATCH(AK$4,'Data transformed'!$4:$4,0)-1)), MIN(MAX(OFFSET('Data transformed'!$A$4,MATCH($A84,'Data transformed'!$A$5:$A$185,0),MATCH(AK$4,'Data transformed'!$4:$4,0)-1),$M84),$N84),"NA"))</f>
        <v>4.18</v>
      </c>
      <c r="AL84" s="103" t="n">
        <f aca="true">IF($J84="","",IF(ISNUMBER(OFFSET('Data transformed'!$A$4,MATCH($A84,'Data transformed'!$A$5:$A$185,0),MATCH(AL$4,'Data transformed'!$4:$4,0)-1)), MIN(MAX(OFFSET('Data transformed'!$A$4,MATCH($A84,'Data transformed'!$A$5:$A$185,0),MATCH(AL$4,'Data transformed'!$4:$4,0)-1),$M84),$N84),"NA"))</f>
        <v>3.26</v>
      </c>
      <c r="AM84" s="103" t="n">
        <f aca="true">IF($J84="","",IF(ISNUMBER(OFFSET('Data transformed'!$A$4,MATCH($A84,'Data transformed'!$A$5:$A$185,0),MATCH(AM$4,'Data transformed'!$4:$4,0)-1)), MIN(MAX(OFFSET('Data transformed'!$A$4,MATCH($A84,'Data transformed'!$A$5:$A$185,0),MATCH(AM$4,'Data transformed'!$4:$4,0)-1),$M84),$N84),"NA"))</f>
        <v>3.78</v>
      </c>
      <c r="AN84" s="103" t="n">
        <f aca="true">IF($J84="","",IF(ISNUMBER(OFFSET('Data transformed'!$A$4,MATCH($A84,'Data transformed'!$A$5:$A$185,0),MATCH(AN$4,'Data transformed'!$4:$4,0)-1)), MIN(MAX(OFFSET('Data transformed'!$A$4,MATCH($A84,'Data transformed'!$A$5:$A$185,0),MATCH(AN$4,'Data transformed'!$4:$4,0)-1),$M84),$N84),"NA"))</f>
        <v>2.97</v>
      </c>
      <c r="AO84" s="103" t="n">
        <f aca="true">IF($J84="","",IF(ISNUMBER(OFFSET('Data transformed'!$A$4,MATCH($A84,'Data transformed'!$A$5:$A$185,0),MATCH(AO$4,'Data transformed'!$4:$4,0)-1)), MIN(MAX(OFFSET('Data transformed'!$A$4,MATCH($A84,'Data transformed'!$A$5:$A$185,0),MATCH(AO$4,'Data transformed'!$4:$4,0)-1),$M84),$N84),"NA"))</f>
        <v>3.64</v>
      </c>
      <c r="AP84" s="103" t="n">
        <f aca="true">IF($J84="","",IF(ISNUMBER(OFFSET('Data transformed'!$A$4,MATCH($A84,'Data transformed'!$A$5:$A$185,0),MATCH(AP$4,'Data transformed'!$4:$4,0)-1)), MIN(MAX(OFFSET('Data transformed'!$A$4,MATCH($A84,'Data transformed'!$A$5:$A$185,0),MATCH(AP$4,'Data transformed'!$4:$4,0)-1),$M84),$N84),"NA"))</f>
        <v>4.67</v>
      </c>
      <c r="AQ84" s="103" t="str">
        <f aca="true">IF($J84="","",IF(ISNUMBER(OFFSET('Data transformed'!$A$4,MATCH($A84,'Data transformed'!$A$5:$A$185,0),MATCH(AQ$4,'Data transformed'!$4:$4,0)-1)), MIN(MAX(OFFSET('Data transformed'!$A$4,MATCH($A84,'Data transformed'!$A$5:$A$185,0),MATCH(AQ$4,'Data transformed'!$4:$4,0)-1),$M84),$N84),"NA"))</f>
        <v>NA</v>
      </c>
      <c r="AR84" s="103" t="n">
        <f aca="true">IF($J84="","",IF(ISNUMBER(OFFSET('Data transformed'!$A$4,MATCH($A84,'Data transformed'!$A$5:$A$185,0),MATCH(AR$4,'Data transformed'!$4:$4,0)-1)), MIN(MAX(OFFSET('Data transformed'!$A$4,MATCH($A84,'Data transformed'!$A$5:$A$185,0),MATCH(AR$4,'Data transformed'!$4:$4,0)-1),$M84),$N84),"NA"))</f>
        <v>4.34</v>
      </c>
      <c r="AS84" s="103" t="n">
        <f aca="true">IF($J84="","",IF(ISNUMBER(OFFSET('Data transformed'!$A$4,MATCH($A84,'Data transformed'!$A$5:$A$185,0),MATCH(AS$4,'Data transformed'!$4:$4,0)-1)), MIN(MAX(OFFSET('Data transformed'!$A$4,MATCH($A84,'Data transformed'!$A$5:$A$185,0),MATCH(AS$4,'Data transformed'!$4:$4,0)-1),$M84),$N84),"NA"))</f>
        <v>4.72</v>
      </c>
      <c r="AT84" s="103" t="n">
        <f aca="true">IF($J84="","",IF(ISNUMBER(OFFSET('Data transformed'!$A$4,MATCH($A84,'Data transformed'!$A$5:$A$185,0),MATCH(AT$4,'Data transformed'!$4:$4,0)-1)), MIN(MAX(OFFSET('Data transformed'!$A$4,MATCH($A84,'Data transformed'!$A$5:$A$185,0),MATCH(AT$4,'Data transformed'!$4:$4,0)-1),$M84),$N84),"NA"))</f>
        <v>3.49</v>
      </c>
      <c r="AU84" s="103" t="n">
        <f aca="true">IF($J84="","",IF(ISNUMBER(OFFSET('Data transformed'!$A$4,MATCH($A84,'Data transformed'!$A$5:$A$185,0),MATCH(AU$4,'Data transformed'!$4:$4,0)-1)), MIN(MAX(OFFSET('Data transformed'!$A$4,MATCH($A84,'Data transformed'!$A$5:$A$185,0),MATCH(AU$4,'Data transformed'!$4:$4,0)-1),$M84),$N84),"NA"))</f>
        <v>3.66</v>
      </c>
      <c r="AV84" s="103" t="n">
        <f aca="true">IF($J84="","",IF(ISNUMBER(OFFSET('Data transformed'!$A$4,MATCH($A84,'Data transformed'!$A$5:$A$185,0),MATCH(AV$4,'Data transformed'!$4:$4,0)-1)), MIN(MAX(OFFSET('Data transformed'!$A$4,MATCH($A84,'Data transformed'!$A$5:$A$185,0),MATCH(AV$4,'Data transformed'!$4:$4,0)-1),$M84),$N84),"NA"))</f>
        <v>3.32</v>
      </c>
      <c r="AW84" s="103" t="str">
        <f aca="true">IF($J84="","",IF(ISNUMBER(OFFSET('Data transformed'!$A$4,MATCH($A84,'Data transformed'!$A$5:$A$185,0),MATCH(AW$4,'Data transformed'!$4:$4,0)-1)), MIN(MAX(OFFSET('Data transformed'!$A$4,MATCH($A84,'Data transformed'!$A$5:$A$185,0),MATCH(AW$4,'Data transformed'!$4:$4,0)-1),$M84),$N84),"NA"))</f>
        <v>NA</v>
      </c>
      <c r="AX84" s="103" t="n">
        <f aca="true">IF($J84="","",IF(ISNUMBER(OFFSET('Data transformed'!$A$4,MATCH($A84,'Data transformed'!$A$5:$A$185,0),MATCH(AX$4,'Data transformed'!$4:$4,0)-1)), MIN(MAX(OFFSET('Data transformed'!$A$4,MATCH($A84,'Data transformed'!$A$5:$A$185,0),MATCH(AX$4,'Data transformed'!$4:$4,0)-1),$M84),$N84),"NA"))</f>
        <v>2.87</v>
      </c>
      <c r="AY84" s="103" t="n">
        <f aca="true">IF($J84="","",IF(ISNUMBER(OFFSET('Data transformed'!$A$4,MATCH($A84,'Data transformed'!$A$5:$A$185,0),MATCH(AY$4,'Data transformed'!$4:$4,0)-1)), MIN(MAX(OFFSET('Data transformed'!$A$4,MATCH($A84,'Data transformed'!$A$5:$A$185,0),MATCH(AY$4,'Data transformed'!$4:$4,0)-1),$M84),$N84),"NA"))</f>
        <v>3.59</v>
      </c>
      <c r="AZ84" s="103" t="n">
        <f aca="true">IF($J84="","",IF(ISNUMBER(OFFSET('Data transformed'!$A$4,MATCH($A84,'Data transformed'!$A$5:$A$185,0),MATCH(AZ$4,'Data transformed'!$4:$4,0)-1)), MIN(MAX(OFFSET('Data transformed'!$A$4,MATCH($A84,'Data transformed'!$A$5:$A$185,0),MATCH(AZ$4,'Data transformed'!$4:$4,0)-1),$M84),$N84),"NA"))</f>
        <v>3.99</v>
      </c>
      <c r="BA84" s="103" t="n">
        <f aca="true">IF($J84="","",IF(ISNUMBER(OFFSET('Data transformed'!$A$4,MATCH($A84,'Data transformed'!$A$5:$A$185,0),MATCH(BA$4,'Data transformed'!$4:$4,0)-1)), MIN(MAX(OFFSET('Data transformed'!$A$4,MATCH($A84,'Data transformed'!$A$5:$A$185,0),MATCH(BA$4,'Data transformed'!$4:$4,0)-1),$M84),$N84),"NA"))</f>
        <v>4.26</v>
      </c>
      <c r="BB84" s="103" t="n">
        <f aca="true">IF($J84="","",IF(ISNUMBER(OFFSET('Data transformed'!$A$4,MATCH($A84,'Data transformed'!$A$5:$A$185,0),MATCH(BB$4,'Data transformed'!$4:$4,0)-1)), MIN(MAX(OFFSET('Data transformed'!$A$4,MATCH($A84,'Data transformed'!$A$5:$A$185,0),MATCH(BB$4,'Data transformed'!$4:$4,0)-1),$M84),$N84),"NA"))</f>
        <v>3.92</v>
      </c>
      <c r="BC84" s="103" t="n">
        <f aca="true">IF($J84="","",IF(ISNUMBER(OFFSET('Data transformed'!$A$4,MATCH($A84,'Data transformed'!$A$5:$A$185,0),MATCH(BC$4,'Data transformed'!$4:$4,0)-1)), MIN(MAX(OFFSET('Data transformed'!$A$4,MATCH($A84,'Data transformed'!$A$5:$A$185,0),MATCH(BC$4,'Data transformed'!$4:$4,0)-1),$M84),$N84),"NA"))</f>
        <v>3.45</v>
      </c>
      <c r="BD84" s="103" t="n">
        <f aca="true">IF($J84="","",IF(ISNUMBER(OFFSET('Data transformed'!$A$4,MATCH($A84,'Data transformed'!$A$5:$A$185,0),MATCH(BD$4,'Data transformed'!$4:$4,0)-1)), MIN(MAX(OFFSET('Data transformed'!$A$4,MATCH($A84,'Data transformed'!$A$5:$A$185,0),MATCH(BD$4,'Data transformed'!$4:$4,0)-1),$M84),$N84),"NA"))</f>
        <v>4.96</v>
      </c>
      <c r="BE84" s="103" t="n">
        <f aca="true">IF($J84="","",IF(ISNUMBER(OFFSET('Data transformed'!$A$4,MATCH($A84,'Data transformed'!$A$5:$A$185,0),MATCH(BE$4,'Data transformed'!$4:$4,0)-1)), MIN(MAX(OFFSET('Data transformed'!$A$4,MATCH($A84,'Data transformed'!$A$5:$A$185,0),MATCH(BE$4,'Data transformed'!$4:$4,0)-1),$M84),$N84),"NA"))</f>
        <v>3.28</v>
      </c>
      <c r="BF84" s="103" t="n">
        <f aca="true">IF($J84="","",IF(ISNUMBER(OFFSET('Data transformed'!$A$4,MATCH($A84,'Data transformed'!$A$5:$A$185,0),MATCH(BF$4,'Data transformed'!$4:$4,0)-1)), MIN(MAX(OFFSET('Data transformed'!$A$4,MATCH($A84,'Data transformed'!$A$5:$A$185,0),MATCH(BF$4,'Data transformed'!$4:$4,0)-1),$M84),$N84),"NA"))</f>
        <v>5.43</v>
      </c>
      <c r="BG84" s="103" t="n">
        <f aca="true">IF($J84="","",IF(ISNUMBER(OFFSET('Data transformed'!$A$4,MATCH($A84,'Data transformed'!$A$5:$A$185,0),MATCH(BG$4,'Data transformed'!$4:$4,0)-1)), MIN(MAX(OFFSET('Data transformed'!$A$4,MATCH($A84,'Data transformed'!$A$5:$A$185,0),MATCH(BG$4,'Data transformed'!$4:$4,0)-1),$M84),$N84),"NA"))</f>
        <v>3.59</v>
      </c>
      <c r="BH84" s="103" t="n">
        <f aca="true">IF($J84="","",IF(ISNUMBER(OFFSET('Data transformed'!$A$4,MATCH($A84,'Data transformed'!$A$5:$A$185,0),MATCH(BH$4,'Data transformed'!$4:$4,0)-1)), MIN(MAX(OFFSET('Data transformed'!$A$4,MATCH($A84,'Data transformed'!$A$5:$A$185,0),MATCH(BH$4,'Data transformed'!$4:$4,0)-1),$M84),$N84),"NA"))</f>
        <v>3.63</v>
      </c>
      <c r="BI84" s="103" t="n">
        <f aca="true">IF($J84="","",IF(ISNUMBER(OFFSET('Data transformed'!$A$4,MATCH($A84,'Data transformed'!$A$5:$A$185,0),MATCH(BI$4,'Data transformed'!$4:$4,0)-1)), MIN(MAX(OFFSET('Data transformed'!$A$4,MATCH($A84,'Data transformed'!$A$5:$A$185,0),MATCH(BI$4,'Data transformed'!$4:$4,0)-1),$M84),$N84),"NA"))</f>
        <v>2.42</v>
      </c>
      <c r="BJ84" s="103" t="n">
        <f aca="true">IF($J84="","",IF(ISNUMBER(OFFSET('Data transformed'!$A$4,MATCH($A84,'Data transformed'!$A$5:$A$185,0),MATCH(BJ$4,'Data transformed'!$4:$4,0)-1)), MIN(MAX(OFFSET('Data transformed'!$A$4,MATCH($A84,'Data transformed'!$A$5:$A$185,0),MATCH(BJ$4,'Data transformed'!$4:$4,0)-1),$M84),$N84),"NA"))</f>
        <v>3.87</v>
      </c>
      <c r="BK84" s="103" t="str">
        <f aca="true">IF($J84="","",IF(ISNUMBER(OFFSET('Data transformed'!$A$4,MATCH($A84,'Data transformed'!$A$5:$A$185,0),MATCH(BK$4,'Data transformed'!$4:$4,0)-1)), MIN(MAX(OFFSET('Data transformed'!$A$4,MATCH($A84,'Data transformed'!$A$5:$A$185,0),MATCH(BK$4,'Data transformed'!$4:$4,0)-1),$M84),$N84),"NA"))</f>
        <v>NA</v>
      </c>
      <c r="BL84" s="103" t="n">
        <f aca="true">IF($J84="","",IF(ISNUMBER(OFFSET('Data transformed'!$A$4,MATCH($A84,'Data transformed'!$A$5:$A$185,0),MATCH(BL$4,'Data transformed'!$4:$4,0)-1)), MIN(MAX(OFFSET('Data transformed'!$A$4,MATCH($A84,'Data transformed'!$A$5:$A$185,0),MATCH(BL$4,'Data transformed'!$4:$4,0)-1),$M84),$N84),"NA"))</f>
        <v>2.7</v>
      </c>
      <c r="BM84" s="103" t="n">
        <f aca="true">IF($J84="","",IF(ISNUMBER(OFFSET('Data transformed'!$A$4,MATCH($A84,'Data transformed'!$A$5:$A$185,0),MATCH(BM$4,'Data transformed'!$4:$4,0)-1)), MIN(MAX(OFFSET('Data transformed'!$A$4,MATCH($A84,'Data transformed'!$A$5:$A$185,0),MATCH(BM$4,'Data transformed'!$4:$4,0)-1),$M84),$N84),"NA"))</f>
        <v>2.18</v>
      </c>
      <c r="BN84" s="103" t="n">
        <f aca="true">IF($J84="","",IF(ISNUMBER(OFFSET('Data transformed'!$A$4,MATCH($A84,'Data transformed'!$A$5:$A$185,0),MATCH(BN$4,'Data transformed'!$4:$4,0)-1)), MIN(MAX(OFFSET('Data transformed'!$A$4,MATCH($A84,'Data transformed'!$A$5:$A$185,0),MATCH(BN$4,'Data transformed'!$4:$4,0)-1),$M84),$N84),"NA"))</f>
        <v>4.78</v>
      </c>
      <c r="BO84" s="103" t="n">
        <f aca="true">IF($J84="","",IF(ISNUMBER(OFFSET('Data transformed'!$A$4,MATCH($A84,'Data transformed'!$A$5:$A$185,0),MATCH(BO$4,'Data transformed'!$4:$4,0)-1)), MIN(MAX(OFFSET('Data transformed'!$A$4,MATCH($A84,'Data transformed'!$A$5:$A$185,0),MATCH(BO$4,'Data transformed'!$4:$4,0)-1),$M84),$N84),"NA"))</f>
        <v>3.67</v>
      </c>
      <c r="BP84" s="103" t="str">
        <f aca="true">IF($J84="","",IF(ISNUMBER(OFFSET('Data transformed'!$A$4,MATCH($A84,'Data transformed'!$A$5:$A$185,0),MATCH(BP$4,'Data transformed'!$4:$4,0)-1)), MIN(MAX(OFFSET('Data transformed'!$A$4,MATCH($A84,'Data transformed'!$A$5:$A$185,0),MATCH(BP$4,'Data transformed'!$4:$4,0)-1),$M84),$N84),"NA"))</f>
        <v>NA</v>
      </c>
      <c r="BQ84" s="103" t="n">
        <f aca="true">IF($J84="","",IF(ISNUMBER(OFFSET('Data transformed'!$A$4,MATCH($A84,'Data transformed'!$A$5:$A$185,0),MATCH(BQ$4,'Data transformed'!$4:$4,0)-1)), MIN(MAX(OFFSET('Data transformed'!$A$4,MATCH($A84,'Data transformed'!$A$5:$A$185,0),MATCH(BQ$4,'Data transformed'!$4:$4,0)-1),$M84),$N84),"NA"))</f>
        <v>3.21</v>
      </c>
      <c r="BR84" s="103" t="n">
        <f aca="true">IF($J84="","",IF(ISNUMBER(OFFSET('Data transformed'!$A$4,MATCH($A84,'Data transformed'!$A$5:$A$185,0),MATCH(BR$4,'Data transformed'!$4:$4,0)-1)), MIN(MAX(OFFSET('Data transformed'!$A$4,MATCH($A84,'Data transformed'!$A$5:$A$185,0),MATCH(BR$4,'Data transformed'!$4:$4,0)-1),$M84),$N84),"NA"))</f>
        <v>4.76</v>
      </c>
      <c r="BS84" s="103" t="n">
        <f aca="true">IF($J84="","",IF(ISNUMBER(OFFSET('Data transformed'!$A$4,MATCH($A84,'Data transformed'!$A$5:$A$185,0),MATCH(BS$4,'Data transformed'!$4:$4,0)-1)), MIN(MAX(OFFSET('Data transformed'!$A$4,MATCH($A84,'Data transformed'!$A$5:$A$185,0),MATCH(BS$4,'Data transformed'!$4:$4,0)-1),$M84),$N84),"NA"))</f>
        <v>4.26</v>
      </c>
      <c r="BT84" s="103" t="n">
        <f aca="true">IF($J84="","",IF(ISNUMBER(OFFSET('Data transformed'!$A$4,MATCH($A84,'Data transformed'!$A$5:$A$185,0),MATCH(BT$4,'Data transformed'!$4:$4,0)-1)), MIN(MAX(OFFSET('Data transformed'!$A$4,MATCH($A84,'Data transformed'!$A$5:$A$185,0),MATCH(BT$4,'Data transformed'!$4:$4,0)-1),$M84),$N84),"NA"))</f>
        <v>4.2</v>
      </c>
      <c r="BU84" s="103" t="n">
        <f aca="true">IF($J84="","",IF(ISNUMBER(OFFSET('Data transformed'!$A$4,MATCH($A84,'Data transformed'!$A$5:$A$185,0),MATCH(BU$4,'Data transformed'!$4:$4,0)-1)), MIN(MAX(OFFSET('Data transformed'!$A$4,MATCH($A84,'Data transformed'!$A$5:$A$185,0),MATCH(BU$4,'Data transformed'!$4:$4,0)-1),$M84),$N84),"NA"))</f>
        <v>3.88</v>
      </c>
      <c r="BV84" s="103" t="n">
        <f aca="true">IF($J84="","",IF(ISNUMBER(OFFSET('Data transformed'!$A$4,MATCH($A84,'Data transformed'!$A$5:$A$185,0),MATCH(BV$4,'Data transformed'!$4:$4,0)-1)), MIN(MAX(OFFSET('Data transformed'!$A$4,MATCH($A84,'Data transformed'!$A$5:$A$185,0),MATCH(BV$4,'Data transformed'!$4:$4,0)-1),$M84),$N84),"NA"))</f>
        <v>3.77</v>
      </c>
      <c r="BW84" s="103" t="n">
        <f aca="true">IF($J84="","",IF(ISNUMBER(OFFSET('Data transformed'!$A$4,MATCH($A84,'Data transformed'!$A$5:$A$185,0),MATCH(BW$4,'Data transformed'!$4:$4,0)-1)), MIN(MAX(OFFSET('Data transformed'!$A$4,MATCH($A84,'Data transformed'!$A$5:$A$185,0),MATCH(BW$4,'Data transformed'!$4:$4,0)-1),$M84),$N84),"NA"))</f>
        <v>3.3</v>
      </c>
      <c r="BX84" s="103" t="n">
        <f aca="true">IF($J84="","",IF(ISNUMBER(OFFSET('Data transformed'!$A$4,MATCH($A84,'Data transformed'!$A$5:$A$185,0),MATCH(BX$4,'Data transformed'!$4:$4,0)-1)), MIN(MAX(OFFSET('Data transformed'!$A$4,MATCH($A84,'Data transformed'!$A$5:$A$185,0),MATCH(BX$4,'Data transformed'!$4:$4,0)-1),$M84),$N84),"NA"))</f>
        <v>3.78</v>
      </c>
      <c r="BY84" s="103" t="str">
        <f aca="true">IF($J84="","",IF(ISNUMBER(OFFSET('Data transformed'!$A$4,MATCH($A84,'Data transformed'!$A$5:$A$185,0),MATCH(BY$4,'Data transformed'!$4:$4,0)-1)), MIN(MAX(OFFSET('Data transformed'!$A$4,MATCH($A84,'Data transformed'!$A$5:$A$185,0),MATCH(BY$4,'Data transformed'!$4:$4,0)-1),$M84),$N84),"NA"))</f>
        <v>NA</v>
      </c>
      <c r="BZ84" s="103" t="n">
        <f aca="true">IF($J84="","",IF(ISNUMBER(OFFSET('Data transformed'!$A$4,MATCH($A84,'Data transformed'!$A$5:$A$185,0),MATCH(BZ$4,'Data transformed'!$4:$4,0)-1)), MIN(MAX(OFFSET('Data transformed'!$A$4,MATCH($A84,'Data transformed'!$A$5:$A$185,0),MATCH(BZ$4,'Data transformed'!$4:$4,0)-1),$M84),$N84),"NA"))</f>
        <v>3.6</v>
      </c>
      <c r="CA84" s="103" t="n">
        <f aca="true">IF($J84="","",IF(ISNUMBER(OFFSET('Data transformed'!$A$4,MATCH($A84,'Data transformed'!$A$5:$A$185,0),MATCH(CA$4,'Data transformed'!$4:$4,0)-1)), MIN(MAX(OFFSET('Data transformed'!$A$4,MATCH($A84,'Data transformed'!$A$5:$A$185,0),MATCH(CA$4,'Data transformed'!$4:$4,0)-1),$M84),$N84),"NA"))</f>
        <v>3.86</v>
      </c>
      <c r="CB84" s="103" t="n">
        <f aca="true">IF($J84="","",IF(ISNUMBER(OFFSET('Data transformed'!$A$4,MATCH($A84,'Data transformed'!$A$5:$A$185,0),MATCH(CB$4,'Data transformed'!$4:$4,0)-1)), MIN(MAX(OFFSET('Data transformed'!$A$4,MATCH($A84,'Data transformed'!$A$5:$A$185,0),MATCH(CB$4,'Data transformed'!$4:$4,0)-1),$M84),$N84),"NA"))</f>
        <v>3.07</v>
      </c>
      <c r="CC84" s="103" t="n">
        <f aca="true">IF($J84="","",IF(ISNUMBER(OFFSET('Data transformed'!$A$4,MATCH($A84,'Data transformed'!$A$5:$A$185,0),MATCH(CC$4,'Data transformed'!$4:$4,0)-1)), MIN(MAX(OFFSET('Data transformed'!$A$4,MATCH($A84,'Data transformed'!$A$5:$A$185,0),MATCH(CC$4,'Data transformed'!$4:$4,0)-1),$M84),$N84),"NA"))</f>
        <v>3.47</v>
      </c>
      <c r="CD84" s="103" t="n">
        <f aca="true">IF($J84="","",IF(ISNUMBER(OFFSET('Data transformed'!$A$4,MATCH($A84,'Data transformed'!$A$5:$A$185,0),MATCH(CD$4,'Data transformed'!$4:$4,0)-1)), MIN(MAX(OFFSET('Data transformed'!$A$4,MATCH($A84,'Data transformed'!$A$5:$A$185,0),MATCH(CD$4,'Data transformed'!$4:$4,0)-1),$M84),$N84),"NA"))</f>
        <v>3.16</v>
      </c>
      <c r="CE84" s="103" t="str">
        <f aca="true">IF($J84="","",IF(ISNUMBER(OFFSET('Data transformed'!$A$4,MATCH($A84,'Data transformed'!$A$5:$A$185,0),MATCH(CE$4,'Data transformed'!$4:$4,0)-1)), MIN(MAX(OFFSET('Data transformed'!$A$4,MATCH($A84,'Data transformed'!$A$5:$A$185,0),MATCH(CE$4,'Data transformed'!$4:$4,0)-1),$M84),$N84),"NA"))</f>
        <v>NA</v>
      </c>
      <c r="CF84" s="103" t="n">
        <f aca="true">IF($J84="","",IF(ISNUMBER(OFFSET('Data transformed'!$A$4,MATCH($A84,'Data transformed'!$A$5:$A$185,0),MATCH(CF$4,'Data transformed'!$4:$4,0)-1)), MIN(MAX(OFFSET('Data transformed'!$A$4,MATCH($A84,'Data transformed'!$A$5:$A$185,0),MATCH(CF$4,'Data transformed'!$4:$4,0)-1),$M84),$N84),"NA"))</f>
        <v>2.66</v>
      </c>
      <c r="CG84" s="103" t="n">
        <f aca="true">IF($J84="","",IF(ISNUMBER(OFFSET('Data transformed'!$A$4,MATCH($A84,'Data transformed'!$A$5:$A$185,0),MATCH(CG$4,'Data transformed'!$4:$4,0)-1)), MIN(MAX(OFFSET('Data transformed'!$A$4,MATCH($A84,'Data transformed'!$A$5:$A$185,0),MATCH(CG$4,'Data transformed'!$4:$4,0)-1),$M84),$N84),"NA"))</f>
        <v>4.81</v>
      </c>
      <c r="CH84" s="103" t="n">
        <f aca="true">IF($J84="","",IF(ISNUMBER(OFFSET('Data transformed'!$A$4,MATCH($A84,'Data transformed'!$A$5:$A$185,0),MATCH(CH$4,'Data transformed'!$4:$4,0)-1)), MIN(MAX(OFFSET('Data transformed'!$A$4,MATCH($A84,'Data transformed'!$A$5:$A$185,0),MATCH(CH$4,'Data transformed'!$4:$4,0)-1),$M84),$N84),"NA"))</f>
        <v>2.73</v>
      </c>
      <c r="CI84" s="103" t="str">
        <f aca="true">IF($J84="","",IF(ISNUMBER(OFFSET('Data transformed'!$A$4,MATCH($A84,'Data transformed'!$A$5:$A$185,0),MATCH(CI$4,'Data transformed'!$4:$4,0)-1)), MIN(MAX(OFFSET('Data transformed'!$A$4,MATCH($A84,'Data transformed'!$A$5:$A$185,0),MATCH(CI$4,'Data transformed'!$4:$4,0)-1),$M84),$N84),"NA"))</f>
        <v>NA</v>
      </c>
      <c r="CJ84" s="103" t="n">
        <f aca="true">IF($J84="","",IF(ISNUMBER(OFFSET('Data transformed'!$A$4,MATCH($A84,'Data transformed'!$A$5:$A$185,0),MATCH(CJ$4,'Data transformed'!$4:$4,0)-1)), MIN(MAX(OFFSET('Data transformed'!$A$4,MATCH($A84,'Data transformed'!$A$5:$A$185,0),MATCH(CJ$4,'Data transformed'!$4:$4,0)-1),$M84),$N84),"NA"))</f>
        <v>3.57</v>
      </c>
      <c r="CK84" s="103" t="n">
        <f aca="true">IF($J84="","",IF(ISNUMBER(OFFSET('Data transformed'!$A$4,MATCH($A84,'Data transformed'!$A$5:$A$185,0),MATCH(CK$4,'Data transformed'!$4:$4,0)-1)), MIN(MAX(OFFSET('Data transformed'!$A$4,MATCH($A84,'Data transformed'!$A$5:$A$185,0),MATCH(CK$4,'Data transformed'!$4:$4,0)-1),$M84),$N84),"NA"))</f>
        <v>4.47</v>
      </c>
      <c r="CL84" s="103" t="n">
        <f aca="true">IF($J84="","",IF(ISNUMBER(OFFSET('Data transformed'!$A$4,MATCH($A84,'Data transformed'!$A$5:$A$185,0),MATCH(CL$4,'Data transformed'!$4:$4,0)-1)), MIN(MAX(OFFSET('Data transformed'!$A$4,MATCH($A84,'Data transformed'!$A$5:$A$185,0),MATCH(CL$4,'Data transformed'!$4:$4,0)-1),$M84),$N84),"NA"))</f>
        <v>2.73</v>
      </c>
      <c r="CM84" s="103" t="str">
        <f aca="true">IF($J84="","",IF(ISNUMBER(OFFSET('Data transformed'!$A$4,MATCH($A84,'Data transformed'!$A$5:$A$185,0),MATCH(CM$4,'Data transformed'!$4:$4,0)-1)), MIN(MAX(OFFSET('Data transformed'!$A$4,MATCH($A84,'Data transformed'!$A$5:$A$185,0),MATCH(CM$4,'Data transformed'!$4:$4,0)-1),$M84),$N84),"NA"))</f>
        <v>NA</v>
      </c>
      <c r="CN84" s="103" t="n">
        <f aca="true">IF($J84="","",IF(ISNUMBER(OFFSET('Data transformed'!$A$4,MATCH($A84,'Data transformed'!$A$5:$A$185,0),MATCH(CN$4,'Data transformed'!$4:$4,0)-1)), MIN(MAX(OFFSET('Data transformed'!$A$4,MATCH($A84,'Data transformed'!$A$5:$A$185,0),MATCH(CN$4,'Data transformed'!$4:$4,0)-1),$M84),$N84),"NA"))</f>
        <v>3.81</v>
      </c>
      <c r="CO84" s="103" t="n">
        <f aca="true">IF($J84="","",IF(ISNUMBER(OFFSET('Data transformed'!$A$4,MATCH($A84,'Data transformed'!$A$5:$A$185,0),MATCH(CO$4,'Data transformed'!$4:$4,0)-1)), MIN(MAX(OFFSET('Data transformed'!$A$4,MATCH($A84,'Data transformed'!$A$5:$A$185,0),MATCH(CO$4,'Data transformed'!$4:$4,0)-1),$M84),$N84),"NA"))</f>
        <v>3.68</v>
      </c>
      <c r="CP84" s="103" t="n">
        <f aca="true">IF($J84="","",IF(ISNUMBER(OFFSET('Data transformed'!$A$4,MATCH($A84,'Data transformed'!$A$5:$A$185,0),MATCH(CP$4,'Data transformed'!$4:$4,0)-1)), MIN(MAX(OFFSET('Data transformed'!$A$4,MATCH($A84,'Data transformed'!$A$5:$A$185,0),MATCH(CP$4,'Data transformed'!$4:$4,0)-1),$M84),$N84),"NA"))</f>
        <v>3.67</v>
      </c>
      <c r="CQ84" s="103" t="n">
        <f aca="true">IF($J84="","",IF(ISNUMBER(OFFSET('Data transformed'!$A$4,MATCH($A84,'Data transformed'!$A$5:$A$185,0),MATCH(CQ$4,'Data transformed'!$4:$4,0)-1)), MIN(MAX(OFFSET('Data transformed'!$A$4,MATCH($A84,'Data transformed'!$A$5:$A$185,0),MATCH(CQ$4,'Data transformed'!$4:$4,0)-1),$M84),$N84),"NA"))</f>
        <v>5.13</v>
      </c>
      <c r="CR84" s="103" t="n">
        <f aca="true">IF($J84="","",IF(ISNUMBER(OFFSET('Data transformed'!$A$4,MATCH($A84,'Data transformed'!$A$5:$A$185,0),MATCH(CR$4,'Data transformed'!$4:$4,0)-1)), MIN(MAX(OFFSET('Data transformed'!$A$4,MATCH($A84,'Data transformed'!$A$5:$A$185,0),MATCH(CR$4,'Data transformed'!$4:$4,0)-1),$M84),$N84),"NA"))</f>
        <v>3.87</v>
      </c>
      <c r="CS84" s="103" t="n">
        <f aca="true">IF($J84="","",IF(ISNUMBER(OFFSET('Data transformed'!$A$4,MATCH($A84,'Data transformed'!$A$5:$A$185,0),MATCH(CS$4,'Data transformed'!$4:$4,0)-1)), MIN(MAX(OFFSET('Data transformed'!$A$4,MATCH($A84,'Data transformed'!$A$5:$A$185,0),MATCH(CS$4,'Data transformed'!$4:$4,0)-1),$M84),$N84),"NA"))</f>
        <v>2.55</v>
      </c>
      <c r="CT84" s="103" t="n">
        <f aca="true">IF($J84="","",IF(ISNUMBER(OFFSET('Data transformed'!$A$4,MATCH($A84,'Data transformed'!$A$5:$A$185,0),MATCH(CT$4,'Data transformed'!$4:$4,0)-1)), MIN(MAX(OFFSET('Data transformed'!$A$4,MATCH($A84,'Data transformed'!$A$5:$A$185,0),MATCH(CT$4,'Data transformed'!$4:$4,0)-1),$M84),$N84),"NA"))</f>
        <v>2.59</v>
      </c>
      <c r="CU84" s="103" t="n">
        <f aca="true">IF($J84="","",IF(ISNUMBER(OFFSET('Data transformed'!$A$4,MATCH($A84,'Data transformed'!$A$5:$A$185,0),MATCH(CU$4,'Data transformed'!$4:$4,0)-1)), MIN(MAX(OFFSET('Data transformed'!$A$4,MATCH($A84,'Data transformed'!$A$5:$A$185,0),MATCH(CU$4,'Data transformed'!$4:$4,0)-1),$M84),$N84),"NA"))</f>
        <v>2.82</v>
      </c>
    </row>
    <row r="85" s="103" customFormat="true" ht="15.5" hidden="false" customHeight="false" outlineLevel="0" collapsed="false">
      <c r="A85" s="107" t="n">
        <v>3200</v>
      </c>
      <c r="B85" s="107" t="n">
        <v>2</v>
      </c>
      <c r="C85" s="103" t="str">
        <f aca="true">IF(ISBLANK(OFFSET('Raw Data'!$A$3,MATCH($A85,'Raw Data'!$B$4:$B$185,0),MATCH(C$4,'Raw Data'!$3:$3,0)-1)),"",OFFSET('Raw Data'!$A$3,MATCH($A85,'Raw Data'!$B$4:$B$185,0),MATCH(C$4,'Raw Data'!$3:$3,0)-1))</f>
        <v/>
      </c>
      <c r="D85" s="103" t="str">
        <f aca="true">IF(ISBLANK(OFFSET('Raw Data'!$A$3,MATCH($A85,'Raw Data'!$B$4:$B$185,0),MATCH(D$4,'Raw Data'!$3:$3,0)-1)),"",OFFSET('Raw Data'!$A$3,MATCH($A85,'Raw Data'!$B$4:$B$185,0),MATCH(D$4,'Raw Data'!$3:$3,0)-1))</f>
        <v>Available and quality consumer information </v>
      </c>
      <c r="E85" s="103" t="str">
        <f aca="true">IF(ISBLANK(OFFSET('Raw Data'!$A$3,MATCH($A85,'Raw Data'!$B$4:$B$185,0),MATCH(E$4,'Raw Data'!$3:$3,0)-1)),"",OFFSET('Raw Data'!$A$3,MATCH($A85,'Raw Data'!$B$4:$B$185,0),MATCH(E$4,'Raw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J85" s="103" t="e">
        <f aca="true" t="array" ref="J85:J85">IFERROR(_xlfn.QUARTILE.INC(IF(ISNUMBER(OFFSET('Data transformed'!$N$4,MATCH('outliers treatment'!$A85,'Data transformed'!$A$5:$A$185),1,1,COUNTA('Data transformed'!$O$4:$CX$4))),OFFSET('Data transformed'!$N$4,MATCH('outliers treatment'!$A85,'Data transformed'!$A$5:$A$185),1,1,COUNTA('Data transformed'!$O$4:$CX$4))),1),"")</f>
        <v>#N/A</v>
      </c>
      <c r="K85" s="103" t="e">
        <f aca="true" t="array" ref="K85:K85">IFERROR(_xlfn.QUARTILE.INC(IF(ISNUMBER(OFFSET('Data transformed'!$N$4,MATCH('outliers treatment'!$A85,'Data transformed'!$A$5:$A$185),1,1,COUNTA('Data transformed'!$O$4:$CX$4))),OFFSET('Data transformed'!$N$4,MATCH('outliers treatment'!$A85,'Data transformed'!$A$5:$A$185),1,1,COUNTA('Data transformed'!$O$4:$CX$4))),3),"")</f>
        <v>#N/A</v>
      </c>
      <c r="L85" s="103" t="str">
        <f aca="false">IFERROR(K85-J85,"")</f>
        <v/>
      </c>
      <c r="P85" s="105" t="str">
        <f aca="false" t="array" ref="P85:P85">IFERROR(SKEW(IF(ISNUMBER(T85:CU85),T85:CU85,"")),"")</f>
        <v/>
      </c>
      <c r="Q85" s="103" t="n">
        <f aca="true">IF(ISBLANK(OFFSET('Data above threshold'!$A$4,MATCH('Data above threshold'!$A84,'Data above threshold'!$A$5:$A$185,0),MATCH('Data above threshold'!N$4,'Data above threshold'!$4:$4,0)-1)),1,OFFSET('Data above threshold'!$A$4,MATCH('Data above threshold'!$A84,'Data above threshold'!$A$5:$A$185,0),MATCH('Data above threshold'!N$4,'Data above threshold'!$4:$4,0)-1))</f>
        <v>1</v>
      </c>
      <c r="R85" s="103" t="e">
        <f aca="false">IF($J85="","",COUNTIF(T85:CU85,M85)+ COUNTIF(T85:CQ85,N85))</f>
        <v>#N/A</v>
      </c>
      <c r="S85" s="106" t="str">
        <f aca="false" t="array" ref="S85:S85">IF(B85&lt;4,"",1-IFERROR(SUM(ISNUMBER(T85:CU85)*(1-$T$3:$CU$3))/COUNTIF($T$3:$CU$3,0),0))</f>
        <v/>
      </c>
      <c r="T85" s="103" t="str">
        <f aca="true">IF($J85="","",IF(ISNUMBER(OFFSET('Data transformed'!$A$4,MATCH($A85,'Data transformed'!$A$5:$A$185,0),MATCH(T$4,'Data transformed'!$4:$4,0)-1)), MIN(MAX(OFFSET('Data transformed'!$A$4,MATCH($A85,'Data transformed'!$A$5:$A$185,0),MATCH(T$4,'Data transformed'!$4:$4,0)-1),$M85),$N85),"NA"))</f>
        <v>NA</v>
      </c>
      <c r="U85" s="103" t="str">
        <f aca="true">IF($J85="","",IF(ISNUMBER(OFFSET('Data transformed'!$A$4,MATCH($A85,'Data transformed'!$A$5:$A$185,0),MATCH(U$4,'Data transformed'!$4:$4,0)-1)), MIN(MAX(OFFSET('Data transformed'!$A$4,MATCH($A85,'Data transformed'!$A$5:$A$185,0),MATCH(U$4,'Data transformed'!$4:$4,0)-1),$M85),$N85),"NA"))</f>
        <v>NA</v>
      </c>
      <c r="V85" s="103" t="str">
        <f aca="true">IF($J85="","",IF(ISNUMBER(OFFSET('Data transformed'!$A$4,MATCH($A85,'Data transformed'!$A$5:$A$185,0),MATCH(V$4,'Data transformed'!$4:$4,0)-1)), MIN(MAX(OFFSET('Data transformed'!$A$4,MATCH($A85,'Data transformed'!$A$5:$A$185,0),MATCH(V$4,'Data transformed'!$4:$4,0)-1),$M85),$N85),"NA"))</f>
        <v>NA</v>
      </c>
      <c r="W85" s="103" t="str">
        <f aca="true">IF($J85="","",IF(ISNUMBER(OFFSET('Data transformed'!$A$4,MATCH($A85,'Data transformed'!$A$5:$A$185,0),MATCH(W$4,'Data transformed'!$4:$4,0)-1)), MIN(MAX(OFFSET('Data transformed'!$A$4,MATCH($A85,'Data transformed'!$A$5:$A$185,0),MATCH(W$4,'Data transformed'!$4:$4,0)-1),$M85),$N85),"NA"))</f>
        <v>NA</v>
      </c>
      <c r="X85" s="103" t="str">
        <f aca="true">IF($J85="","",IF(ISNUMBER(OFFSET('Data transformed'!$A$4,MATCH($A85,'Data transformed'!$A$5:$A$185,0),MATCH(X$4,'Data transformed'!$4:$4,0)-1)), MIN(MAX(OFFSET('Data transformed'!$A$4,MATCH($A85,'Data transformed'!$A$5:$A$185,0),MATCH(X$4,'Data transformed'!$4:$4,0)-1),$M85),$N85),"NA"))</f>
        <v>NA</v>
      </c>
      <c r="Y85" s="103" t="str">
        <f aca="true">IF($J85="","",IF(ISNUMBER(OFFSET('Data transformed'!$A$4,MATCH($A85,'Data transformed'!$A$5:$A$185,0),MATCH(Y$4,'Data transformed'!$4:$4,0)-1)), MIN(MAX(OFFSET('Data transformed'!$A$4,MATCH($A85,'Data transformed'!$A$5:$A$185,0),MATCH(Y$4,'Data transformed'!$4:$4,0)-1),$M85),$N85),"NA"))</f>
        <v>NA</v>
      </c>
      <c r="Z85" s="103" t="str">
        <f aca="true">IF($J85="","",IF(ISNUMBER(OFFSET('Data transformed'!$A$4,MATCH($A85,'Data transformed'!$A$5:$A$185,0),MATCH(Z$4,'Data transformed'!$4:$4,0)-1)), MIN(MAX(OFFSET('Data transformed'!$A$4,MATCH($A85,'Data transformed'!$A$5:$A$185,0),MATCH(Z$4,'Data transformed'!$4:$4,0)-1),$M85),$N85),"NA"))</f>
        <v>NA</v>
      </c>
      <c r="AA85" s="103" t="str">
        <f aca="true">IF($J85="","",IF(ISNUMBER(OFFSET('Data transformed'!$A$4,MATCH($A85,'Data transformed'!$A$5:$A$185,0),MATCH(AA$4,'Data transformed'!$4:$4,0)-1)), MIN(MAX(OFFSET('Data transformed'!$A$4,MATCH($A85,'Data transformed'!$A$5:$A$185,0),MATCH(AA$4,'Data transformed'!$4:$4,0)-1),$M85),$N85),"NA"))</f>
        <v>NA</v>
      </c>
      <c r="AB85" s="103" t="str">
        <f aca="true">IF($J85="","",IF(ISNUMBER(OFFSET('Data transformed'!$A$4,MATCH($A85,'Data transformed'!$A$5:$A$185,0),MATCH(AB$4,'Data transformed'!$4:$4,0)-1)), MIN(MAX(OFFSET('Data transformed'!$A$4,MATCH($A85,'Data transformed'!$A$5:$A$185,0),MATCH(AB$4,'Data transformed'!$4:$4,0)-1),$M85),$N85),"NA"))</f>
        <v>NA</v>
      </c>
      <c r="AC85" s="103" t="str">
        <f aca="true">IF($J85="","",IF(ISNUMBER(OFFSET('Data transformed'!$A$4,MATCH($A85,'Data transformed'!$A$5:$A$185,0),MATCH(AC$4,'Data transformed'!$4:$4,0)-1)), MIN(MAX(OFFSET('Data transformed'!$A$4,MATCH($A85,'Data transformed'!$A$5:$A$185,0),MATCH(AC$4,'Data transformed'!$4:$4,0)-1),$M85),$N85),"NA"))</f>
        <v>NA</v>
      </c>
      <c r="AD85" s="103" t="str">
        <f aca="true">IF($J85="","",IF(ISNUMBER(OFFSET('Data transformed'!$A$4,MATCH($A85,'Data transformed'!$A$5:$A$185,0),MATCH(AD$4,'Data transformed'!$4:$4,0)-1)), MIN(MAX(OFFSET('Data transformed'!$A$4,MATCH($A85,'Data transformed'!$A$5:$A$185,0),MATCH(AD$4,'Data transformed'!$4:$4,0)-1),$M85),$N85),"NA"))</f>
        <v>NA</v>
      </c>
      <c r="AE85" s="103" t="str">
        <f aca="true">IF($J85="","",IF(ISNUMBER(OFFSET('Data transformed'!$A$4,MATCH($A85,'Data transformed'!$A$5:$A$185,0),MATCH(AE$4,'Data transformed'!$4:$4,0)-1)), MIN(MAX(OFFSET('Data transformed'!$A$4,MATCH($A85,'Data transformed'!$A$5:$A$185,0),MATCH(AE$4,'Data transformed'!$4:$4,0)-1),$M85),$N85),"NA"))</f>
        <v>NA</v>
      </c>
      <c r="AF85" s="103" t="str">
        <f aca="true">IF($J85="","",IF(ISNUMBER(OFFSET('Data transformed'!$A$4,MATCH($A85,'Data transformed'!$A$5:$A$185,0),MATCH(AF$4,'Data transformed'!$4:$4,0)-1)), MIN(MAX(OFFSET('Data transformed'!$A$4,MATCH($A85,'Data transformed'!$A$5:$A$185,0),MATCH(AF$4,'Data transformed'!$4:$4,0)-1),$M85),$N85),"NA"))</f>
        <v>NA</v>
      </c>
      <c r="AG85" s="103" t="str">
        <f aca="true">IF($J85="","",IF(ISNUMBER(OFFSET('Data transformed'!$A$4,MATCH($A85,'Data transformed'!$A$5:$A$185,0),MATCH(AG$4,'Data transformed'!$4:$4,0)-1)), MIN(MAX(OFFSET('Data transformed'!$A$4,MATCH($A85,'Data transformed'!$A$5:$A$185,0),MATCH(AG$4,'Data transformed'!$4:$4,0)-1),$M85),$N85),"NA"))</f>
        <v>NA</v>
      </c>
      <c r="AH85" s="103" t="str">
        <f aca="true">IF($J85="","",IF(ISNUMBER(OFFSET('Data transformed'!$A$4,MATCH($A85,'Data transformed'!$A$5:$A$185,0),MATCH(AH$4,'Data transformed'!$4:$4,0)-1)), MIN(MAX(OFFSET('Data transformed'!$A$4,MATCH($A85,'Data transformed'!$A$5:$A$185,0),MATCH(AH$4,'Data transformed'!$4:$4,0)-1),$M85),$N85),"NA"))</f>
        <v>NA</v>
      </c>
      <c r="AI85" s="103" t="str">
        <f aca="true">IF($J85="","",IF(ISNUMBER(OFFSET('Data transformed'!$A$4,MATCH($A85,'Data transformed'!$A$5:$A$185,0),MATCH(AI$4,'Data transformed'!$4:$4,0)-1)), MIN(MAX(OFFSET('Data transformed'!$A$4,MATCH($A85,'Data transformed'!$A$5:$A$185,0),MATCH(AI$4,'Data transformed'!$4:$4,0)-1),$M85),$N85),"NA"))</f>
        <v>NA</v>
      </c>
      <c r="AJ85" s="103" t="str">
        <f aca="true">IF($J85="","",IF(ISNUMBER(OFFSET('Data transformed'!$A$4,MATCH($A85,'Data transformed'!$A$5:$A$185,0),MATCH(AJ$4,'Data transformed'!$4:$4,0)-1)), MIN(MAX(OFFSET('Data transformed'!$A$4,MATCH($A85,'Data transformed'!$A$5:$A$185,0),MATCH(AJ$4,'Data transformed'!$4:$4,0)-1),$M85),$N85),"NA"))</f>
        <v>NA</v>
      </c>
      <c r="AK85" s="103" t="str">
        <f aca="true">IF($J85="","",IF(ISNUMBER(OFFSET('Data transformed'!$A$4,MATCH($A85,'Data transformed'!$A$5:$A$185,0),MATCH(AK$4,'Data transformed'!$4:$4,0)-1)), MIN(MAX(OFFSET('Data transformed'!$A$4,MATCH($A85,'Data transformed'!$A$5:$A$185,0),MATCH(AK$4,'Data transformed'!$4:$4,0)-1),$M85),$N85),"NA"))</f>
        <v>NA</v>
      </c>
      <c r="AL85" s="103" t="str">
        <f aca="true">IF($J85="","",IF(ISNUMBER(OFFSET('Data transformed'!$A$4,MATCH($A85,'Data transformed'!$A$5:$A$185,0),MATCH(AL$4,'Data transformed'!$4:$4,0)-1)), MIN(MAX(OFFSET('Data transformed'!$A$4,MATCH($A85,'Data transformed'!$A$5:$A$185,0),MATCH(AL$4,'Data transformed'!$4:$4,0)-1),$M85),$N85),"NA"))</f>
        <v>NA</v>
      </c>
      <c r="AM85" s="103" t="str">
        <f aca="true">IF($J85="","",IF(ISNUMBER(OFFSET('Data transformed'!$A$4,MATCH($A85,'Data transformed'!$A$5:$A$185,0),MATCH(AM$4,'Data transformed'!$4:$4,0)-1)), MIN(MAX(OFFSET('Data transformed'!$A$4,MATCH($A85,'Data transformed'!$A$5:$A$185,0),MATCH(AM$4,'Data transformed'!$4:$4,0)-1),$M85),$N85),"NA"))</f>
        <v>NA</v>
      </c>
      <c r="AN85" s="103" t="str">
        <f aca="true">IF($J85="","",IF(ISNUMBER(OFFSET('Data transformed'!$A$4,MATCH($A85,'Data transformed'!$A$5:$A$185,0),MATCH(AN$4,'Data transformed'!$4:$4,0)-1)), MIN(MAX(OFFSET('Data transformed'!$A$4,MATCH($A85,'Data transformed'!$A$5:$A$185,0),MATCH(AN$4,'Data transformed'!$4:$4,0)-1),$M85),$N85),"NA"))</f>
        <v>NA</v>
      </c>
      <c r="AO85" s="103" t="str">
        <f aca="true">IF($J85="","",IF(ISNUMBER(OFFSET('Data transformed'!$A$4,MATCH($A85,'Data transformed'!$A$5:$A$185,0),MATCH(AO$4,'Data transformed'!$4:$4,0)-1)), MIN(MAX(OFFSET('Data transformed'!$A$4,MATCH($A85,'Data transformed'!$A$5:$A$185,0),MATCH(AO$4,'Data transformed'!$4:$4,0)-1),$M85),$N85),"NA"))</f>
        <v>NA</v>
      </c>
      <c r="AP85" s="103" t="str">
        <f aca="true">IF($J85="","",IF(ISNUMBER(OFFSET('Data transformed'!$A$4,MATCH($A85,'Data transformed'!$A$5:$A$185,0),MATCH(AP$4,'Data transformed'!$4:$4,0)-1)), MIN(MAX(OFFSET('Data transformed'!$A$4,MATCH($A85,'Data transformed'!$A$5:$A$185,0),MATCH(AP$4,'Data transformed'!$4:$4,0)-1),$M85),$N85),"NA"))</f>
        <v>NA</v>
      </c>
      <c r="AQ85" s="103" t="str">
        <f aca="true">IF($J85="","",IF(ISNUMBER(OFFSET('Data transformed'!$A$4,MATCH($A85,'Data transformed'!$A$5:$A$185,0),MATCH(AQ$4,'Data transformed'!$4:$4,0)-1)), MIN(MAX(OFFSET('Data transformed'!$A$4,MATCH($A85,'Data transformed'!$A$5:$A$185,0),MATCH(AQ$4,'Data transformed'!$4:$4,0)-1),$M85),$N85),"NA"))</f>
        <v>NA</v>
      </c>
      <c r="AR85" s="103" t="str">
        <f aca="true">IF($J85="","",IF(ISNUMBER(OFFSET('Data transformed'!$A$4,MATCH($A85,'Data transformed'!$A$5:$A$185,0),MATCH(AR$4,'Data transformed'!$4:$4,0)-1)), MIN(MAX(OFFSET('Data transformed'!$A$4,MATCH($A85,'Data transformed'!$A$5:$A$185,0),MATCH(AR$4,'Data transformed'!$4:$4,0)-1),$M85),$N85),"NA"))</f>
        <v>NA</v>
      </c>
      <c r="AS85" s="103" t="str">
        <f aca="true">IF($J85="","",IF(ISNUMBER(OFFSET('Data transformed'!$A$4,MATCH($A85,'Data transformed'!$A$5:$A$185,0),MATCH(AS$4,'Data transformed'!$4:$4,0)-1)), MIN(MAX(OFFSET('Data transformed'!$A$4,MATCH($A85,'Data transformed'!$A$5:$A$185,0),MATCH(AS$4,'Data transformed'!$4:$4,0)-1),$M85),$N85),"NA"))</f>
        <v>NA</v>
      </c>
      <c r="AT85" s="103" t="str">
        <f aca="true">IF($J85="","",IF(ISNUMBER(OFFSET('Data transformed'!$A$4,MATCH($A85,'Data transformed'!$A$5:$A$185,0),MATCH(AT$4,'Data transformed'!$4:$4,0)-1)), MIN(MAX(OFFSET('Data transformed'!$A$4,MATCH($A85,'Data transformed'!$A$5:$A$185,0),MATCH(AT$4,'Data transformed'!$4:$4,0)-1),$M85),$N85),"NA"))</f>
        <v>NA</v>
      </c>
      <c r="AU85" s="103" t="str">
        <f aca="true">IF($J85="","",IF(ISNUMBER(OFFSET('Data transformed'!$A$4,MATCH($A85,'Data transformed'!$A$5:$A$185,0),MATCH(AU$4,'Data transformed'!$4:$4,0)-1)), MIN(MAX(OFFSET('Data transformed'!$A$4,MATCH($A85,'Data transformed'!$A$5:$A$185,0),MATCH(AU$4,'Data transformed'!$4:$4,0)-1),$M85),$N85),"NA"))</f>
        <v>NA</v>
      </c>
      <c r="AV85" s="103" t="str">
        <f aca="true">IF($J85="","",IF(ISNUMBER(OFFSET('Data transformed'!$A$4,MATCH($A85,'Data transformed'!$A$5:$A$185,0),MATCH(AV$4,'Data transformed'!$4:$4,0)-1)), MIN(MAX(OFFSET('Data transformed'!$A$4,MATCH($A85,'Data transformed'!$A$5:$A$185,0),MATCH(AV$4,'Data transformed'!$4:$4,0)-1),$M85),$N85),"NA"))</f>
        <v>NA</v>
      </c>
      <c r="AW85" s="103" t="str">
        <f aca="true">IF($J85="","",IF(ISNUMBER(OFFSET('Data transformed'!$A$4,MATCH($A85,'Data transformed'!$A$5:$A$185,0),MATCH(AW$4,'Data transformed'!$4:$4,0)-1)), MIN(MAX(OFFSET('Data transformed'!$A$4,MATCH($A85,'Data transformed'!$A$5:$A$185,0),MATCH(AW$4,'Data transformed'!$4:$4,0)-1),$M85),$N85),"NA"))</f>
        <v>NA</v>
      </c>
      <c r="AX85" s="103" t="str">
        <f aca="true">IF($J85="","",IF(ISNUMBER(OFFSET('Data transformed'!$A$4,MATCH($A85,'Data transformed'!$A$5:$A$185,0),MATCH(AX$4,'Data transformed'!$4:$4,0)-1)), MIN(MAX(OFFSET('Data transformed'!$A$4,MATCH($A85,'Data transformed'!$A$5:$A$185,0),MATCH(AX$4,'Data transformed'!$4:$4,0)-1),$M85),$N85),"NA"))</f>
        <v>NA</v>
      </c>
      <c r="AY85" s="103" t="str">
        <f aca="true">IF($J85="","",IF(ISNUMBER(OFFSET('Data transformed'!$A$4,MATCH($A85,'Data transformed'!$A$5:$A$185,0),MATCH(AY$4,'Data transformed'!$4:$4,0)-1)), MIN(MAX(OFFSET('Data transformed'!$A$4,MATCH($A85,'Data transformed'!$A$5:$A$185,0),MATCH(AY$4,'Data transformed'!$4:$4,0)-1),$M85),$N85),"NA"))</f>
        <v>NA</v>
      </c>
      <c r="AZ85" s="103" t="str">
        <f aca="true">IF($J85="","",IF(ISNUMBER(OFFSET('Data transformed'!$A$4,MATCH($A85,'Data transformed'!$A$5:$A$185,0),MATCH(AZ$4,'Data transformed'!$4:$4,0)-1)), MIN(MAX(OFFSET('Data transformed'!$A$4,MATCH($A85,'Data transformed'!$A$5:$A$185,0),MATCH(AZ$4,'Data transformed'!$4:$4,0)-1),$M85),$N85),"NA"))</f>
        <v>NA</v>
      </c>
      <c r="BA85" s="103" t="str">
        <f aca="true">IF($J85="","",IF(ISNUMBER(OFFSET('Data transformed'!$A$4,MATCH($A85,'Data transformed'!$A$5:$A$185,0),MATCH(BA$4,'Data transformed'!$4:$4,0)-1)), MIN(MAX(OFFSET('Data transformed'!$A$4,MATCH($A85,'Data transformed'!$A$5:$A$185,0),MATCH(BA$4,'Data transformed'!$4:$4,0)-1),$M85),$N85),"NA"))</f>
        <v>NA</v>
      </c>
      <c r="BB85" s="103" t="str">
        <f aca="true">IF($J85="","",IF(ISNUMBER(OFFSET('Data transformed'!$A$4,MATCH($A85,'Data transformed'!$A$5:$A$185,0),MATCH(BB$4,'Data transformed'!$4:$4,0)-1)), MIN(MAX(OFFSET('Data transformed'!$A$4,MATCH($A85,'Data transformed'!$A$5:$A$185,0),MATCH(BB$4,'Data transformed'!$4:$4,0)-1),$M85),$N85),"NA"))</f>
        <v>NA</v>
      </c>
      <c r="BC85" s="103" t="str">
        <f aca="true">IF($J85="","",IF(ISNUMBER(OFFSET('Data transformed'!$A$4,MATCH($A85,'Data transformed'!$A$5:$A$185,0),MATCH(BC$4,'Data transformed'!$4:$4,0)-1)), MIN(MAX(OFFSET('Data transformed'!$A$4,MATCH($A85,'Data transformed'!$A$5:$A$185,0),MATCH(BC$4,'Data transformed'!$4:$4,0)-1),$M85),$N85),"NA"))</f>
        <v>NA</v>
      </c>
      <c r="BD85" s="103" t="str">
        <f aca="true">IF($J85="","",IF(ISNUMBER(OFFSET('Data transformed'!$A$4,MATCH($A85,'Data transformed'!$A$5:$A$185,0),MATCH(BD$4,'Data transformed'!$4:$4,0)-1)), MIN(MAX(OFFSET('Data transformed'!$A$4,MATCH($A85,'Data transformed'!$A$5:$A$185,0),MATCH(BD$4,'Data transformed'!$4:$4,0)-1),$M85),$N85),"NA"))</f>
        <v>NA</v>
      </c>
      <c r="BE85" s="103" t="str">
        <f aca="true">IF($J85="","",IF(ISNUMBER(OFFSET('Data transformed'!$A$4,MATCH($A85,'Data transformed'!$A$5:$A$185,0),MATCH(BE$4,'Data transformed'!$4:$4,0)-1)), MIN(MAX(OFFSET('Data transformed'!$A$4,MATCH($A85,'Data transformed'!$A$5:$A$185,0),MATCH(BE$4,'Data transformed'!$4:$4,0)-1),$M85),$N85),"NA"))</f>
        <v>NA</v>
      </c>
      <c r="BF85" s="103" t="str">
        <f aca="true">IF($J85="","",IF(ISNUMBER(OFFSET('Data transformed'!$A$4,MATCH($A85,'Data transformed'!$A$5:$A$185,0),MATCH(BF$4,'Data transformed'!$4:$4,0)-1)), MIN(MAX(OFFSET('Data transformed'!$A$4,MATCH($A85,'Data transformed'!$A$5:$A$185,0),MATCH(BF$4,'Data transformed'!$4:$4,0)-1),$M85),$N85),"NA"))</f>
        <v>NA</v>
      </c>
      <c r="BG85" s="103" t="str">
        <f aca="true">IF($J85="","",IF(ISNUMBER(OFFSET('Data transformed'!$A$4,MATCH($A85,'Data transformed'!$A$5:$A$185,0),MATCH(BG$4,'Data transformed'!$4:$4,0)-1)), MIN(MAX(OFFSET('Data transformed'!$A$4,MATCH($A85,'Data transformed'!$A$5:$A$185,0),MATCH(BG$4,'Data transformed'!$4:$4,0)-1),$M85),$N85),"NA"))</f>
        <v>NA</v>
      </c>
      <c r="BH85" s="103" t="str">
        <f aca="true">IF($J85="","",IF(ISNUMBER(OFFSET('Data transformed'!$A$4,MATCH($A85,'Data transformed'!$A$5:$A$185,0),MATCH(BH$4,'Data transformed'!$4:$4,0)-1)), MIN(MAX(OFFSET('Data transformed'!$A$4,MATCH($A85,'Data transformed'!$A$5:$A$185,0),MATCH(BH$4,'Data transformed'!$4:$4,0)-1),$M85),$N85),"NA"))</f>
        <v>NA</v>
      </c>
      <c r="BI85" s="103" t="str">
        <f aca="true">IF($J85="","",IF(ISNUMBER(OFFSET('Data transformed'!$A$4,MATCH($A85,'Data transformed'!$A$5:$A$185,0),MATCH(BI$4,'Data transformed'!$4:$4,0)-1)), MIN(MAX(OFFSET('Data transformed'!$A$4,MATCH($A85,'Data transformed'!$A$5:$A$185,0),MATCH(BI$4,'Data transformed'!$4:$4,0)-1),$M85),$N85),"NA"))</f>
        <v>NA</v>
      </c>
      <c r="BJ85" s="103" t="str">
        <f aca="true">IF($J85="","",IF(ISNUMBER(OFFSET('Data transformed'!$A$4,MATCH($A85,'Data transformed'!$A$5:$A$185,0),MATCH(BJ$4,'Data transformed'!$4:$4,0)-1)), MIN(MAX(OFFSET('Data transformed'!$A$4,MATCH($A85,'Data transformed'!$A$5:$A$185,0),MATCH(BJ$4,'Data transformed'!$4:$4,0)-1),$M85),$N85),"NA"))</f>
        <v>NA</v>
      </c>
      <c r="BK85" s="103" t="str">
        <f aca="true">IF($J85="","",IF(ISNUMBER(OFFSET('Data transformed'!$A$4,MATCH($A85,'Data transformed'!$A$5:$A$185,0),MATCH(BK$4,'Data transformed'!$4:$4,0)-1)), MIN(MAX(OFFSET('Data transformed'!$A$4,MATCH($A85,'Data transformed'!$A$5:$A$185,0),MATCH(BK$4,'Data transformed'!$4:$4,0)-1),$M85),$N85),"NA"))</f>
        <v>NA</v>
      </c>
      <c r="BL85" s="103" t="str">
        <f aca="true">IF($J85="","",IF(ISNUMBER(OFFSET('Data transformed'!$A$4,MATCH($A85,'Data transformed'!$A$5:$A$185,0),MATCH(BL$4,'Data transformed'!$4:$4,0)-1)), MIN(MAX(OFFSET('Data transformed'!$A$4,MATCH($A85,'Data transformed'!$A$5:$A$185,0),MATCH(BL$4,'Data transformed'!$4:$4,0)-1),$M85),$N85),"NA"))</f>
        <v>NA</v>
      </c>
      <c r="BM85" s="103" t="str">
        <f aca="true">IF($J85="","",IF(ISNUMBER(OFFSET('Data transformed'!$A$4,MATCH($A85,'Data transformed'!$A$5:$A$185,0),MATCH(BM$4,'Data transformed'!$4:$4,0)-1)), MIN(MAX(OFFSET('Data transformed'!$A$4,MATCH($A85,'Data transformed'!$A$5:$A$185,0),MATCH(BM$4,'Data transformed'!$4:$4,0)-1),$M85),$N85),"NA"))</f>
        <v>NA</v>
      </c>
      <c r="BN85" s="103" t="str">
        <f aca="true">IF($J85="","",IF(ISNUMBER(OFFSET('Data transformed'!$A$4,MATCH($A85,'Data transformed'!$A$5:$A$185,0),MATCH(BN$4,'Data transformed'!$4:$4,0)-1)), MIN(MAX(OFFSET('Data transformed'!$A$4,MATCH($A85,'Data transformed'!$A$5:$A$185,0),MATCH(BN$4,'Data transformed'!$4:$4,0)-1),$M85),$N85),"NA"))</f>
        <v>NA</v>
      </c>
      <c r="BO85" s="103" t="str">
        <f aca="true">IF($J85="","",IF(ISNUMBER(OFFSET('Data transformed'!$A$4,MATCH($A85,'Data transformed'!$A$5:$A$185,0),MATCH(BO$4,'Data transformed'!$4:$4,0)-1)), MIN(MAX(OFFSET('Data transformed'!$A$4,MATCH($A85,'Data transformed'!$A$5:$A$185,0),MATCH(BO$4,'Data transformed'!$4:$4,0)-1),$M85),$N85),"NA"))</f>
        <v>NA</v>
      </c>
      <c r="BP85" s="103" t="str">
        <f aca="true">IF($J85="","",IF(ISNUMBER(OFFSET('Data transformed'!$A$4,MATCH($A85,'Data transformed'!$A$5:$A$185,0),MATCH(BP$4,'Data transformed'!$4:$4,0)-1)), MIN(MAX(OFFSET('Data transformed'!$A$4,MATCH($A85,'Data transformed'!$A$5:$A$185,0),MATCH(BP$4,'Data transformed'!$4:$4,0)-1),$M85),$N85),"NA"))</f>
        <v>NA</v>
      </c>
      <c r="BQ85" s="103" t="str">
        <f aca="true">IF($J85="","",IF(ISNUMBER(OFFSET('Data transformed'!$A$4,MATCH($A85,'Data transformed'!$A$5:$A$185,0),MATCH(BQ$4,'Data transformed'!$4:$4,0)-1)), MIN(MAX(OFFSET('Data transformed'!$A$4,MATCH($A85,'Data transformed'!$A$5:$A$185,0),MATCH(BQ$4,'Data transformed'!$4:$4,0)-1),$M85),$N85),"NA"))</f>
        <v>NA</v>
      </c>
      <c r="BR85" s="103" t="str">
        <f aca="true">IF($J85="","",IF(ISNUMBER(OFFSET('Data transformed'!$A$4,MATCH($A85,'Data transformed'!$A$5:$A$185,0),MATCH(BR$4,'Data transformed'!$4:$4,0)-1)), MIN(MAX(OFFSET('Data transformed'!$A$4,MATCH($A85,'Data transformed'!$A$5:$A$185,0),MATCH(BR$4,'Data transformed'!$4:$4,0)-1),$M85),$N85),"NA"))</f>
        <v>NA</v>
      </c>
      <c r="BS85" s="103" t="str">
        <f aca="true">IF($J85="","",IF(ISNUMBER(OFFSET('Data transformed'!$A$4,MATCH($A85,'Data transformed'!$A$5:$A$185,0),MATCH(BS$4,'Data transformed'!$4:$4,0)-1)), MIN(MAX(OFFSET('Data transformed'!$A$4,MATCH($A85,'Data transformed'!$A$5:$A$185,0),MATCH(BS$4,'Data transformed'!$4:$4,0)-1),$M85),$N85),"NA"))</f>
        <v>NA</v>
      </c>
      <c r="BT85" s="103" t="str">
        <f aca="true">IF($J85="","",IF(ISNUMBER(OFFSET('Data transformed'!$A$4,MATCH($A85,'Data transformed'!$A$5:$A$185,0),MATCH(BT$4,'Data transformed'!$4:$4,0)-1)), MIN(MAX(OFFSET('Data transformed'!$A$4,MATCH($A85,'Data transformed'!$A$5:$A$185,0),MATCH(BT$4,'Data transformed'!$4:$4,0)-1),$M85),$N85),"NA"))</f>
        <v>NA</v>
      </c>
      <c r="BU85" s="103" t="str">
        <f aca="true">IF($J85="","",IF(ISNUMBER(OFFSET('Data transformed'!$A$4,MATCH($A85,'Data transformed'!$A$5:$A$185,0),MATCH(BU$4,'Data transformed'!$4:$4,0)-1)), MIN(MAX(OFFSET('Data transformed'!$A$4,MATCH($A85,'Data transformed'!$A$5:$A$185,0),MATCH(BU$4,'Data transformed'!$4:$4,0)-1),$M85),$N85),"NA"))</f>
        <v>NA</v>
      </c>
      <c r="BV85" s="103" t="str">
        <f aca="true">IF($J85="","",IF(ISNUMBER(OFFSET('Data transformed'!$A$4,MATCH($A85,'Data transformed'!$A$5:$A$185,0),MATCH(BV$4,'Data transformed'!$4:$4,0)-1)), MIN(MAX(OFFSET('Data transformed'!$A$4,MATCH($A85,'Data transformed'!$A$5:$A$185,0),MATCH(BV$4,'Data transformed'!$4:$4,0)-1),$M85),$N85),"NA"))</f>
        <v>NA</v>
      </c>
      <c r="BW85" s="103" t="str">
        <f aca="true">IF($J85="","",IF(ISNUMBER(OFFSET('Data transformed'!$A$4,MATCH($A85,'Data transformed'!$A$5:$A$185,0),MATCH(BW$4,'Data transformed'!$4:$4,0)-1)), MIN(MAX(OFFSET('Data transformed'!$A$4,MATCH($A85,'Data transformed'!$A$5:$A$185,0),MATCH(BW$4,'Data transformed'!$4:$4,0)-1),$M85),$N85),"NA"))</f>
        <v>NA</v>
      </c>
      <c r="BX85" s="103" t="str">
        <f aca="true">IF($J85="","",IF(ISNUMBER(OFFSET('Data transformed'!$A$4,MATCH($A85,'Data transformed'!$A$5:$A$185,0),MATCH(BX$4,'Data transformed'!$4:$4,0)-1)), MIN(MAX(OFFSET('Data transformed'!$A$4,MATCH($A85,'Data transformed'!$A$5:$A$185,0),MATCH(BX$4,'Data transformed'!$4:$4,0)-1),$M85),$N85),"NA"))</f>
        <v>NA</v>
      </c>
      <c r="BY85" s="103" t="str">
        <f aca="true">IF($J85="","",IF(ISNUMBER(OFFSET('Data transformed'!$A$4,MATCH($A85,'Data transformed'!$A$5:$A$185,0),MATCH(BY$4,'Data transformed'!$4:$4,0)-1)), MIN(MAX(OFFSET('Data transformed'!$A$4,MATCH($A85,'Data transformed'!$A$5:$A$185,0),MATCH(BY$4,'Data transformed'!$4:$4,0)-1),$M85),$N85),"NA"))</f>
        <v>NA</v>
      </c>
      <c r="BZ85" s="103" t="str">
        <f aca="true">IF($J85="","",IF(ISNUMBER(OFFSET('Data transformed'!$A$4,MATCH($A85,'Data transformed'!$A$5:$A$185,0),MATCH(BZ$4,'Data transformed'!$4:$4,0)-1)), MIN(MAX(OFFSET('Data transformed'!$A$4,MATCH($A85,'Data transformed'!$A$5:$A$185,0),MATCH(BZ$4,'Data transformed'!$4:$4,0)-1),$M85),$N85),"NA"))</f>
        <v>NA</v>
      </c>
      <c r="CA85" s="103" t="str">
        <f aca="true">IF($J85="","",IF(ISNUMBER(OFFSET('Data transformed'!$A$4,MATCH($A85,'Data transformed'!$A$5:$A$185,0),MATCH(CA$4,'Data transformed'!$4:$4,0)-1)), MIN(MAX(OFFSET('Data transformed'!$A$4,MATCH($A85,'Data transformed'!$A$5:$A$185,0),MATCH(CA$4,'Data transformed'!$4:$4,0)-1),$M85),$N85),"NA"))</f>
        <v>NA</v>
      </c>
      <c r="CB85" s="103" t="str">
        <f aca="true">IF($J85="","",IF(ISNUMBER(OFFSET('Data transformed'!$A$4,MATCH($A85,'Data transformed'!$A$5:$A$185,0),MATCH(CB$4,'Data transformed'!$4:$4,0)-1)), MIN(MAX(OFFSET('Data transformed'!$A$4,MATCH($A85,'Data transformed'!$A$5:$A$185,0),MATCH(CB$4,'Data transformed'!$4:$4,0)-1),$M85),$N85),"NA"))</f>
        <v>NA</v>
      </c>
      <c r="CC85" s="103" t="str">
        <f aca="true">IF($J85="","",IF(ISNUMBER(OFFSET('Data transformed'!$A$4,MATCH($A85,'Data transformed'!$A$5:$A$185,0),MATCH(CC$4,'Data transformed'!$4:$4,0)-1)), MIN(MAX(OFFSET('Data transformed'!$A$4,MATCH($A85,'Data transformed'!$A$5:$A$185,0),MATCH(CC$4,'Data transformed'!$4:$4,0)-1),$M85),$N85),"NA"))</f>
        <v>NA</v>
      </c>
      <c r="CD85" s="103" t="str">
        <f aca="true">IF($J85="","",IF(ISNUMBER(OFFSET('Data transformed'!$A$4,MATCH($A85,'Data transformed'!$A$5:$A$185,0),MATCH(CD$4,'Data transformed'!$4:$4,0)-1)), MIN(MAX(OFFSET('Data transformed'!$A$4,MATCH($A85,'Data transformed'!$A$5:$A$185,0),MATCH(CD$4,'Data transformed'!$4:$4,0)-1),$M85),$N85),"NA"))</f>
        <v>NA</v>
      </c>
      <c r="CE85" s="103" t="str">
        <f aca="true">IF($J85="","",IF(ISNUMBER(OFFSET('Data transformed'!$A$4,MATCH($A85,'Data transformed'!$A$5:$A$185,0),MATCH(CE$4,'Data transformed'!$4:$4,0)-1)), MIN(MAX(OFFSET('Data transformed'!$A$4,MATCH($A85,'Data transformed'!$A$5:$A$185,0),MATCH(CE$4,'Data transformed'!$4:$4,0)-1),$M85),$N85),"NA"))</f>
        <v>NA</v>
      </c>
      <c r="CF85" s="103" t="str">
        <f aca="true">IF($J85="","",IF(ISNUMBER(OFFSET('Data transformed'!$A$4,MATCH($A85,'Data transformed'!$A$5:$A$185,0),MATCH(CF$4,'Data transformed'!$4:$4,0)-1)), MIN(MAX(OFFSET('Data transformed'!$A$4,MATCH($A85,'Data transformed'!$A$5:$A$185,0),MATCH(CF$4,'Data transformed'!$4:$4,0)-1),$M85),$N85),"NA"))</f>
        <v>NA</v>
      </c>
      <c r="CG85" s="103" t="str">
        <f aca="true">IF($J85="","",IF(ISNUMBER(OFFSET('Data transformed'!$A$4,MATCH($A85,'Data transformed'!$A$5:$A$185,0),MATCH(CG$4,'Data transformed'!$4:$4,0)-1)), MIN(MAX(OFFSET('Data transformed'!$A$4,MATCH($A85,'Data transformed'!$A$5:$A$185,0),MATCH(CG$4,'Data transformed'!$4:$4,0)-1),$M85),$N85),"NA"))</f>
        <v>NA</v>
      </c>
      <c r="CH85" s="103" t="str">
        <f aca="true">IF($J85="","",IF(ISNUMBER(OFFSET('Data transformed'!$A$4,MATCH($A85,'Data transformed'!$A$5:$A$185,0),MATCH(CH$4,'Data transformed'!$4:$4,0)-1)), MIN(MAX(OFFSET('Data transformed'!$A$4,MATCH($A85,'Data transformed'!$A$5:$A$185,0),MATCH(CH$4,'Data transformed'!$4:$4,0)-1),$M85),$N85),"NA"))</f>
        <v>NA</v>
      </c>
      <c r="CI85" s="103" t="str">
        <f aca="true">IF($J85="","",IF(ISNUMBER(OFFSET('Data transformed'!$A$4,MATCH($A85,'Data transformed'!$A$5:$A$185,0),MATCH(CI$4,'Data transformed'!$4:$4,0)-1)), MIN(MAX(OFFSET('Data transformed'!$A$4,MATCH($A85,'Data transformed'!$A$5:$A$185,0),MATCH(CI$4,'Data transformed'!$4:$4,0)-1),$M85),$N85),"NA"))</f>
        <v>NA</v>
      </c>
      <c r="CJ85" s="103" t="str">
        <f aca="true">IF($J85="","",IF(ISNUMBER(OFFSET('Data transformed'!$A$4,MATCH($A85,'Data transformed'!$A$5:$A$185,0),MATCH(CJ$4,'Data transformed'!$4:$4,0)-1)), MIN(MAX(OFFSET('Data transformed'!$A$4,MATCH($A85,'Data transformed'!$A$5:$A$185,0),MATCH(CJ$4,'Data transformed'!$4:$4,0)-1),$M85),$N85),"NA"))</f>
        <v>NA</v>
      </c>
      <c r="CK85" s="103" t="str">
        <f aca="true">IF($J85="","",IF(ISNUMBER(OFFSET('Data transformed'!$A$4,MATCH($A85,'Data transformed'!$A$5:$A$185,0),MATCH(CK$4,'Data transformed'!$4:$4,0)-1)), MIN(MAX(OFFSET('Data transformed'!$A$4,MATCH($A85,'Data transformed'!$A$5:$A$185,0),MATCH(CK$4,'Data transformed'!$4:$4,0)-1),$M85),$N85),"NA"))</f>
        <v>NA</v>
      </c>
      <c r="CL85" s="103" t="str">
        <f aca="true">IF($J85="","",IF(ISNUMBER(OFFSET('Data transformed'!$A$4,MATCH($A85,'Data transformed'!$A$5:$A$185,0),MATCH(CL$4,'Data transformed'!$4:$4,0)-1)), MIN(MAX(OFFSET('Data transformed'!$A$4,MATCH($A85,'Data transformed'!$A$5:$A$185,0),MATCH(CL$4,'Data transformed'!$4:$4,0)-1),$M85),$N85),"NA"))</f>
        <v>NA</v>
      </c>
      <c r="CM85" s="103" t="str">
        <f aca="true">IF($J85="","",IF(ISNUMBER(OFFSET('Data transformed'!$A$4,MATCH($A85,'Data transformed'!$A$5:$A$185,0),MATCH(CM$4,'Data transformed'!$4:$4,0)-1)), MIN(MAX(OFFSET('Data transformed'!$A$4,MATCH($A85,'Data transformed'!$A$5:$A$185,0),MATCH(CM$4,'Data transformed'!$4:$4,0)-1),$M85),$N85),"NA"))</f>
        <v>NA</v>
      </c>
      <c r="CN85" s="103" t="str">
        <f aca="true">IF($J85="","",IF(ISNUMBER(OFFSET('Data transformed'!$A$4,MATCH($A85,'Data transformed'!$A$5:$A$185,0),MATCH(CN$4,'Data transformed'!$4:$4,0)-1)), MIN(MAX(OFFSET('Data transformed'!$A$4,MATCH($A85,'Data transformed'!$A$5:$A$185,0),MATCH(CN$4,'Data transformed'!$4:$4,0)-1),$M85),$N85),"NA"))</f>
        <v>NA</v>
      </c>
      <c r="CO85" s="103" t="str">
        <f aca="true">IF($J85="","",IF(ISNUMBER(OFFSET('Data transformed'!$A$4,MATCH($A85,'Data transformed'!$A$5:$A$185,0),MATCH(CO$4,'Data transformed'!$4:$4,0)-1)), MIN(MAX(OFFSET('Data transformed'!$A$4,MATCH($A85,'Data transformed'!$A$5:$A$185,0),MATCH(CO$4,'Data transformed'!$4:$4,0)-1),$M85),$N85),"NA"))</f>
        <v>NA</v>
      </c>
      <c r="CP85" s="103" t="str">
        <f aca="true">IF($J85="","",IF(ISNUMBER(OFFSET('Data transformed'!$A$4,MATCH($A85,'Data transformed'!$A$5:$A$185,0),MATCH(CP$4,'Data transformed'!$4:$4,0)-1)), MIN(MAX(OFFSET('Data transformed'!$A$4,MATCH($A85,'Data transformed'!$A$5:$A$185,0),MATCH(CP$4,'Data transformed'!$4:$4,0)-1),$M85),$N85),"NA"))</f>
        <v>NA</v>
      </c>
      <c r="CQ85" s="103" t="str">
        <f aca="true">IF($J85="","",IF(ISNUMBER(OFFSET('Data transformed'!$A$4,MATCH($A85,'Data transformed'!$A$5:$A$185,0),MATCH(CQ$4,'Data transformed'!$4:$4,0)-1)), MIN(MAX(OFFSET('Data transformed'!$A$4,MATCH($A85,'Data transformed'!$A$5:$A$185,0),MATCH(CQ$4,'Data transformed'!$4:$4,0)-1),$M85),$N85),"NA"))</f>
        <v>NA</v>
      </c>
      <c r="CR85" s="103" t="str">
        <f aca="true">IF($J85="","",IF(ISNUMBER(OFFSET('Data transformed'!$A$4,MATCH($A85,'Data transformed'!$A$5:$A$185,0),MATCH(CR$4,'Data transformed'!$4:$4,0)-1)), MIN(MAX(OFFSET('Data transformed'!$A$4,MATCH($A85,'Data transformed'!$A$5:$A$185,0),MATCH(CR$4,'Data transformed'!$4:$4,0)-1),$M85),$N85),"NA"))</f>
        <v>NA</v>
      </c>
      <c r="CS85" s="103" t="str">
        <f aca="true">IF($J85="","",IF(ISNUMBER(OFFSET('Data transformed'!$A$4,MATCH($A85,'Data transformed'!$A$5:$A$185,0),MATCH(CS$4,'Data transformed'!$4:$4,0)-1)), MIN(MAX(OFFSET('Data transformed'!$A$4,MATCH($A85,'Data transformed'!$A$5:$A$185,0),MATCH(CS$4,'Data transformed'!$4:$4,0)-1),$M85),$N85),"NA"))</f>
        <v>NA</v>
      </c>
      <c r="CT85" s="103" t="str">
        <f aca="true">IF($J85="","",IF(ISNUMBER(OFFSET('Data transformed'!$A$4,MATCH($A85,'Data transformed'!$A$5:$A$185,0),MATCH(CT$4,'Data transformed'!$4:$4,0)-1)), MIN(MAX(OFFSET('Data transformed'!$A$4,MATCH($A85,'Data transformed'!$A$5:$A$185,0),MATCH(CT$4,'Data transformed'!$4:$4,0)-1),$M85),$N85),"NA"))</f>
        <v>NA</v>
      </c>
      <c r="CU85" s="103" t="str">
        <f aca="true">IF($J85="","",IF(ISNUMBER(OFFSET('Data transformed'!$A$4,MATCH($A85,'Data transformed'!$A$5:$A$185,0),MATCH(CU$4,'Data transformed'!$4:$4,0)-1)), MIN(MAX(OFFSET('Data transformed'!$A$4,MATCH($A85,'Data transformed'!$A$5:$A$185,0),MATCH(CU$4,'Data transformed'!$4:$4,0)-1),$M85),$N85),"NA"))</f>
        <v>NA</v>
      </c>
    </row>
    <row r="86" s="103" customFormat="true" ht="15.5" hidden="false" customHeight="false" outlineLevel="0" collapsed="false">
      <c r="A86" s="107" t="n">
        <v>3210</v>
      </c>
      <c r="B86" s="107" t="n">
        <v>3</v>
      </c>
      <c r="C86" s="103" t="str">
        <f aca="true">IF(ISBLANK(OFFSET('Raw Data'!$A$3,MATCH($A86,'Raw Data'!$B$4:$B$185,0),MATCH(C$4,'Raw Data'!$3:$3,0)-1)),"",OFFSET('Raw Data'!$A$3,MATCH($A86,'Raw Data'!$B$4:$B$185,0),MATCH(C$4,'Raw Data'!$3:$3,0)-1))</f>
        <v>Funding for consumer information</v>
      </c>
      <c r="D86" s="103" t="str">
        <f aca="true">IF(ISBLANK(OFFSET('Raw Data'!$A$3,MATCH($A86,'Raw Data'!$B$4:$B$185,0),MATCH(D$4,'Raw Data'!$3:$3,0)-1)),"",OFFSET('Raw Data'!$A$3,MATCH($A86,'Raw Data'!$B$4:$B$185,0),MATCH(D$4,'Raw Data'!$3:$3,0)-1))</f>
        <v/>
      </c>
      <c r="E86" s="103" t="str">
        <f aca="true">IF(ISBLANK(OFFSET('Raw Data'!$A$3,MATCH($A86,'Raw Data'!$B$4:$B$185,0),MATCH(E$4,'Raw Data'!$3:$3,0)-1)),"",OFFSET('Raw Data'!$A$3,MATCH($A86,'Raw Data'!$B$4:$B$185,0),MATCH(E$4,'Raw Data'!$3:$3,0)-1))</f>
        <v/>
      </c>
      <c r="J86" s="103" t="e">
        <f aca="true" t="array" ref="J86:J86">IFERROR(_xlfn.QUARTILE.INC(IF(ISNUMBER(OFFSET('Data transformed'!$N$4,MATCH('outliers treatment'!$A86,'Data transformed'!$A$5:$A$185),1,1,COUNTA('Data transformed'!$O$4:$CX$4))),OFFSET('Data transformed'!$N$4,MATCH('outliers treatment'!$A86,'Data transformed'!$A$5:$A$185),1,1,COUNTA('Data transformed'!$O$4:$CX$4))),1),"")</f>
        <v>#N/A</v>
      </c>
      <c r="K86" s="103" t="e">
        <f aca="true" t="array" ref="K86:K86">IFERROR(_xlfn.QUARTILE.INC(IF(ISNUMBER(OFFSET('Data transformed'!$N$4,MATCH('outliers treatment'!$A86,'Data transformed'!$A$5:$A$185),1,1,COUNTA('Data transformed'!$O$4:$CX$4))),OFFSET('Data transformed'!$N$4,MATCH('outliers treatment'!$A86,'Data transformed'!$A$5:$A$185),1,1,COUNTA('Data transformed'!$O$4:$CX$4))),3),"")</f>
        <v>#N/A</v>
      </c>
      <c r="L86" s="103" t="str">
        <f aca="false">IFERROR(K86-J86,"")</f>
        <v/>
      </c>
      <c r="P86" s="105" t="str">
        <f aca="false" t="array" ref="P86:P86">IFERROR(SKEW(IF(ISNUMBER(T86:CU86),T86:CU86,"")),"")</f>
        <v/>
      </c>
      <c r="Q86" s="103" t="n">
        <f aca="true">IF(ISBLANK(OFFSET('Data above threshold'!$A$4,MATCH('Data above threshold'!$A85,'Data above threshold'!$A$5:$A$185,0),MATCH('Data above threshold'!N$4,'Data above threshold'!$4:$4,0)-1)),1,OFFSET('Data above threshold'!$A$4,MATCH('Data above threshold'!$A85,'Data above threshold'!$A$5:$A$185,0),MATCH('Data above threshold'!N$4,'Data above threshold'!$4:$4,0)-1))</f>
        <v>1</v>
      </c>
      <c r="R86" s="103" t="e">
        <f aca="false">IF($J86="","",COUNTIF(T86:CU86,M86)+ COUNTIF(T86:CQ86,N86))</f>
        <v>#N/A</v>
      </c>
      <c r="S86" s="106" t="str">
        <f aca="false" t="array" ref="S86:S86">IF(B86&lt;4,"",1-IFERROR(SUM(ISNUMBER(T86:CU86)*(1-$T$3:$CU$3))/COUNTIF($T$3:$CU$3,0),0))</f>
        <v/>
      </c>
      <c r="T86" s="103" t="str">
        <f aca="true">IF($J86="","",IF(ISNUMBER(OFFSET('Data transformed'!$A$4,MATCH($A86,'Data transformed'!$A$5:$A$185,0),MATCH(T$4,'Data transformed'!$4:$4,0)-1)), MIN(MAX(OFFSET('Data transformed'!$A$4,MATCH($A86,'Data transformed'!$A$5:$A$185,0),MATCH(T$4,'Data transformed'!$4:$4,0)-1),$M86),$N86),"NA"))</f>
        <v>NA</v>
      </c>
      <c r="U86" s="103" t="str">
        <f aca="true">IF($J86="","",IF(ISNUMBER(OFFSET('Data transformed'!$A$4,MATCH($A86,'Data transformed'!$A$5:$A$185,0),MATCH(U$4,'Data transformed'!$4:$4,0)-1)), MIN(MAX(OFFSET('Data transformed'!$A$4,MATCH($A86,'Data transformed'!$A$5:$A$185,0),MATCH(U$4,'Data transformed'!$4:$4,0)-1),$M86),$N86),"NA"))</f>
        <v>NA</v>
      </c>
      <c r="V86" s="103" t="str">
        <f aca="true">IF($J86="","",IF(ISNUMBER(OFFSET('Data transformed'!$A$4,MATCH($A86,'Data transformed'!$A$5:$A$185,0),MATCH(V$4,'Data transformed'!$4:$4,0)-1)), MIN(MAX(OFFSET('Data transformed'!$A$4,MATCH($A86,'Data transformed'!$A$5:$A$185,0),MATCH(V$4,'Data transformed'!$4:$4,0)-1),$M86),$N86),"NA"))</f>
        <v>NA</v>
      </c>
      <c r="W86" s="103" t="str">
        <f aca="true">IF($J86="","",IF(ISNUMBER(OFFSET('Data transformed'!$A$4,MATCH($A86,'Data transformed'!$A$5:$A$185,0),MATCH(W$4,'Data transformed'!$4:$4,0)-1)), MIN(MAX(OFFSET('Data transformed'!$A$4,MATCH($A86,'Data transformed'!$A$5:$A$185,0),MATCH(W$4,'Data transformed'!$4:$4,0)-1),$M86),$N86),"NA"))</f>
        <v>NA</v>
      </c>
      <c r="X86" s="103" t="str">
        <f aca="true">IF($J86="","",IF(ISNUMBER(OFFSET('Data transformed'!$A$4,MATCH($A86,'Data transformed'!$A$5:$A$185,0),MATCH(X$4,'Data transformed'!$4:$4,0)-1)), MIN(MAX(OFFSET('Data transformed'!$A$4,MATCH($A86,'Data transformed'!$A$5:$A$185,0),MATCH(X$4,'Data transformed'!$4:$4,0)-1),$M86),$N86),"NA"))</f>
        <v>NA</v>
      </c>
      <c r="Y86" s="103" t="str">
        <f aca="true">IF($J86="","",IF(ISNUMBER(OFFSET('Data transformed'!$A$4,MATCH($A86,'Data transformed'!$A$5:$A$185,0),MATCH(Y$4,'Data transformed'!$4:$4,0)-1)), MIN(MAX(OFFSET('Data transformed'!$A$4,MATCH($A86,'Data transformed'!$A$5:$A$185,0),MATCH(Y$4,'Data transformed'!$4:$4,0)-1),$M86),$N86),"NA"))</f>
        <v>NA</v>
      </c>
      <c r="Z86" s="103" t="str">
        <f aca="true">IF($J86="","",IF(ISNUMBER(OFFSET('Data transformed'!$A$4,MATCH($A86,'Data transformed'!$A$5:$A$185,0),MATCH(Z$4,'Data transformed'!$4:$4,0)-1)), MIN(MAX(OFFSET('Data transformed'!$A$4,MATCH($A86,'Data transformed'!$A$5:$A$185,0),MATCH(Z$4,'Data transformed'!$4:$4,0)-1),$M86),$N86),"NA"))</f>
        <v>NA</v>
      </c>
      <c r="AA86" s="103" t="str">
        <f aca="true">IF($J86="","",IF(ISNUMBER(OFFSET('Data transformed'!$A$4,MATCH($A86,'Data transformed'!$A$5:$A$185,0),MATCH(AA$4,'Data transformed'!$4:$4,0)-1)), MIN(MAX(OFFSET('Data transformed'!$A$4,MATCH($A86,'Data transformed'!$A$5:$A$185,0),MATCH(AA$4,'Data transformed'!$4:$4,0)-1),$M86),$N86),"NA"))</f>
        <v>NA</v>
      </c>
      <c r="AB86" s="103" t="str">
        <f aca="true">IF($J86="","",IF(ISNUMBER(OFFSET('Data transformed'!$A$4,MATCH($A86,'Data transformed'!$A$5:$A$185,0),MATCH(AB$4,'Data transformed'!$4:$4,0)-1)), MIN(MAX(OFFSET('Data transformed'!$A$4,MATCH($A86,'Data transformed'!$A$5:$A$185,0),MATCH(AB$4,'Data transformed'!$4:$4,0)-1),$M86),$N86),"NA"))</f>
        <v>NA</v>
      </c>
      <c r="AC86" s="103" t="str">
        <f aca="true">IF($J86="","",IF(ISNUMBER(OFFSET('Data transformed'!$A$4,MATCH($A86,'Data transformed'!$A$5:$A$185,0),MATCH(AC$4,'Data transformed'!$4:$4,0)-1)), MIN(MAX(OFFSET('Data transformed'!$A$4,MATCH($A86,'Data transformed'!$A$5:$A$185,0),MATCH(AC$4,'Data transformed'!$4:$4,0)-1),$M86),$N86),"NA"))</f>
        <v>NA</v>
      </c>
      <c r="AD86" s="103" t="str">
        <f aca="true">IF($J86="","",IF(ISNUMBER(OFFSET('Data transformed'!$A$4,MATCH($A86,'Data transformed'!$A$5:$A$185,0),MATCH(AD$4,'Data transformed'!$4:$4,0)-1)), MIN(MAX(OFFSET('Data transformed'!$A$4,MATCH($A86,'Data transformed'!$A$5:$A$185,0),MATCH(AD$4,'Data transformed'!$4:$4,0)-1),$M86),$N86),"NA"))</f>
        <v>NA</v>
      </c>
      <c r="AE86" s="103" t="str">
        <f aca="true">IF($J86="","",IF(ISNUMBER(OFFSET('Data transformed'!$A$4,MATCH($A86,'Data transformed'!$A$5:$A$185,0),MATCH(AE$4,'Data transformed'!$4:$4,0)-1)), MIN(MAX(OFFSET('Data transformed'!$A$4,MATCH($A86,'Data transformed'!$A$5:$A$185,0),MATCH(AE$4,'Data transformed'!$4:$4,0)-1),$M86),$N86),"NA"))</f>
        <v>NA</v>
      </c>
      <c r="AF86" s="103" t="str">
        <f aca="true">IF($J86="","",IF(ISNUMBER(OFFSET('Data transformed'!$A$4,MATCH($A86,'Data transformed'!$A$5:$A$185,0),MATCH(AF$4,'Data transformed'!$4:$4,0)-1)), MIN(MAX(OFFSET('Data transformed'!$A$4,MATCH($A86,'Data transformed'!$A$5:$A$185,0),MATCH(AF$4,'Data transformed'!$4:$4,0)-1),$M86),$N86),"NA"))</f>
        <v>NA</v>
      </c>
      <c r="AG86" s="103" t="str">
        <f aca="true">IF($J86="","",IF(ISNUMBER(OFFSET('Data transformed'!$A$4,MATCH($A86,'Data transformed'!$A$5:$A$185,0),MATCH(AG$4,'Data transformed'!$4:$4,0)-1)), MIN(MAX(OFFSET('Data transformed'!$A$4,MATCH($A86,'Data transformed'!$A$5:$A$185,0),MATCH(AG$4,'Data transformed'!$4:$4,0)-1),$M86),$N86),"NA"))</f>
        <v>NA</v>
      </c>
      <c r="AH86" s="103" t="str">
        <f aca="true">IF($J86="","",IF(ISNUMBER(OFFSET('Data transformed'!$A$4,MATCH($A86,'Data transformed'!$A$5:$A$185,0),MATCH(AH$4,'Data transformed'!$4:$4,0)-1)), MIN(MAX(OFFSET('Data transformed'!$A$4,MATCH($A86,'Data transformed'!$A$5:$A$185,0),MATCH(AH$4,'Data transformed'!$4:$4,0)-1),$M86),$N86),"NA"))</f>
        <v>NA</v>
      </c>
      <c r="AI86" s="103" t="str">
        <f aca="true">IF($J86="","",IF(ISNUMBER(OFFSET('Data transformed'!$A$4,MATCH($A86,'Data transformed'!$A$5:$A$185,0),MATCH(AI$4,'Data transformed'!$4:$4,0)-1)), MIN(MAX(OFFSET('Data transformed'!$A$4,MATCH($A86,'Data transformed'!$A$5:$A$185,0),MATCH(AI$4,'Data transformed'!$4:$4,0)-1),$M86),$N86),"NA"))</f>
        <v>NA</v>
      </c>
      <c r="AJ86" s="103" t="str">
        <f aca="true">IF($J86="","",IF(ISNUMBER(OFFSET('Data transformed'!$A$4,MATCH($A86,'Data transformed'!$A$5:$A$185,0),MATCH(AJ$4,'Data transformed'!$4:$4,0)-1)), MIN(MAX(OFFSET('Data transformed'!$A$4,MATCH($A86,'Data transformed'!$A$5:$A$185,0),MATCH(AJ$4,'Data transformed'!$4:$4,0)-1),$M86),$N86),"NA"))</f>
        <v>NA</v>
      </c>
      <c r="AK86" s="103" t="str">
        <f aca="true">IF($J86="","",IF(ISNUMBER(OFFSET('Data transformed'!$A$4,MATCH($A86,'Data transformed'!$A$5:$A$185,0),MATCH(AK$4,'Data transformed'!$4:$4,0)-1)), MIN(MAX(OFFSET('Data transformed'!$A$4,MATCH($A86,'Data transformed'!$A$5:$A$185,0),MATCH(AK$4,'Data transformed'!$4:$4,0)-1),$M86),$N86),"NA"))</f>
        <v>NA</v>
      </c>
      <c r="AL86" s="103" t="str">
        <f aca="true">IF($J86="","",IF(ISNUMBER(OFFSET('Data transformed'!$A$4,MATCH($A86,'Data transformed'!$A$5:$A$185,0),MATCH(AL$4,'Data transformed'!$4:$4,0)-1)), MIN(MAX(OFFSET('Data transformed'!$A$4,MATCH($A86,'Data transformed'!$A$5:$A$185,0),MATCH(AL$4,'Data transformed'!$4:$4,0)-1),$M86),$N86),"NA"))</f>
        <v>NA</v>
      </c>
      <c r="AM86" s="103" t="str">
        <f aca="true">IF($J86="","",IF(ISNUMBER(OFFSET('Data transformed'!$A$4,MATCH($A86,'Data transformed'!$A$5:$A$185,0),MATCH(AM$4,'Data transformed'!$4:$4,0)-1)), MIN(MAX(OFFSET('Data transformed'!$A$4,MATCH($A86,'Data transformed'!$A$5:$A$185,0),MATCH(AM$4,'Data transformed'!$4:$4,0)-1),$M86),$N86),"NA"))</f>
        <v>NA</v>
      </c>
      <c r="AN86" s="103" t="str">
        <f aca="true">IF($J86="","",IF(ISNUMBER(OFFSET('Data transformed'!$A$4,MATCH($A86,'Data transformed'!$A$5:$A$185,0),MATCH(AN$4,'Data transformed'!$4:$4,0)-1)), MIN(MAX(OFFSET('Data transformed'!$A$4,MATCH($A86,'Data transformed'!$A$5:$A$185,0),MATCH(AN$4,'Data transformed'!$4:$4,0)-1),$M86),$N86),"NA"))</f>
        <v>NA</v>
      </c>
      <c r="AO86" s="103" t="str">
        <f aca="true">IF($J86="","",IF(ISNUMBER(OFFSET('Data transformed'!$A$4,MATCH($A86,'Data transformed'!$A$5:$A$185,0),MATCH(AO$4,'Data transformed'!$4:$4,0)-1)), MIN(MAX(OFFSET('Data transformed'!$A$4,MATCH($A86,'Data transformed'!$A$5:$A$185,0),MATCH(AO$4,'Data transformed'!$4:$4,0)-1),$M86),$N86),"NA"))</f>
        <v>NA</v>
      </c>
      <c r="AP86" s="103" t="str">
        <f aca="true">IF($J86="","",IF(ISNUMBER(OFFSET('Data transformed'!$A$4,MATCH($A86,'Data transformed'!$A$5:$A$185,0),MATCH(AP$4,'Data transformed'!$4:$4,0)-1)), MIN(MAX(OFFSET('Data transformed'!$A$4,MATCH($A86,'Data transformed'!$A$5:$A$185,0),MATCH(AP$4,'Data transformed'!$4:$4,0)-1),$M86),$N86),"NA"))</f>
        <v>NA</v>
      </c>
      <c r="AQ86" s="103" t="str">
        <f aca="true">IF($J86="","",IF(ISNUMBER(OFFSET('Data transformed'!$A$4,MATCH($A86,'Data transformed'!$A$5:$A$185,0),MATCH(AQ$4,'Data transformed'!$4:$4,0)-1)), MIN(MAX(OFFSET('Data transformed'!$A$4,MATCH($A86,'Data transformed'!$A$5:$A$185,0),MATCH(AQ$4,'Data transformed'!$4:$4,0)-1),$M86),$N86),"NA"))</f>
        <v>NA</v>
      </c>
      <c r="AR86" s="103" t="str">
        <f aca="true">IF($J86="","",IF(ISNUMBER(OFFSET('Data transformed'!$A$4,MATCH($A86,'Data transformed'!$A$5:$A$185,0),MATCH(AR$4,'Data transformed'!$4:$4,0)-1)), MIN(MAX(OFFSET('Data transformed'!$A$4,MATCH($A86,'Data transformed'!$A$5:$A$185,0),MATCH(AR$4,'Data transformed'!$4:$4,0)-1),$M86),$N86),"NA"))</f>
        <v>NA</v>
      </c>
      <c r="AS86" s="103" t="str">
        <f aca="true">IF($J86="","",IF(ISNUMBER(OFFSET('Data transformed'!$A$4,MATCH($A86,'Data transformed'!$A$5:$A$185,0),MATCH(AS$4,'Data transformed'!$4:$4,0)-1)), MIN(MAX(OFFSET('Data transformed'!$A$4,MATCH($A86,'Data transformed'!$A$5:$A$185,0),MATCH(AS$4,'Data transformed'!$4:$4,0)-1),$M86),$N86),"NA"))</f>
        <v>NA</v>
      </c>
      <c r="AT86" s="103" t="str">
        <f aca="true">IF($J86="","",IF(ISNUMBER(OFFSET('Data transformed'!$A$4,MATCH($A86,'Data transformed'!$A$5:$A$185,0),MATCH(AT$4,'Data transformed'!$4:$4,0)-1)), MIN(MAX(OFFSET('Data transformed'!$A$4,MATCH($A86,'Data transformed'!$A$5:$A$185,0),MATCH(AT$4,'Data transformed'!$4:$4,0)-1),$M86),$N86),"NA"))</f>
        <v>NA</v>
      </c>
      <c r="AU86" s="103" t="str">
        <f aca="true">IF($J86="","",IF(ISNUMBER(OFFSET('Data transformed'!$A$4,MATCH($A86,'Data transformed'!$A$5:$A$185,0),MATCH(AU$4,'Data transformed'!$4:$4,0)-1)), MIN(MAX(OFFSET('Data transformed'!$A$4,MATCH($A86,'Data transformed'!$A$5:$A$185,0),MATCH(AU$4,'Data transformed'!$4:$4,0)-1),$M86),$N86),"NA"))</f>
        <v>NA</v>
      </c>
      <c r="AV86" s="103" t="str">
        <f aca="true">IF($J86="","",IF(ISNUMBER(OFFSET('Data transformed'!$A$4,MATCH($A86,'Data transformed'!$A$5:$A$185,0),MATCH(AV$4,'Data transformed'!$4:$4,0)-1)), MIN(MAX(OFFSET('Data transformed'!$A$4,MATCH($A86,'Data transformed'!$A$5:$A$185,0),MATCH(AV$4,'Data transformed'!$4:$4,0)-1),$M86),$N86),"NA"))</f>
        <v>NA</v>
      </c>
      <c r="AW86" s="103" t="str">
        <f aca="true">IF($J86="","",IF(ISNUMBER(OFFSET('Data transformed'!$A$4,MATCH($A86,'Data transformed'!$A$5:$A$185,0),MATCH(AW$4,'Data transformed'!$4:$4,0)-1)), MIN(MAX(OFFSET('Data transformed'!$A$4,MATCH($A86,'Data transformed'!$A$5:$A$185,0),MATCH(AW$4,'Data transformed'!$4:$4,0)-1),$M86),$N86),"NA"))</f>
        <v>NA</v>
      </c>
      <c r="AX86" s="103" t="str">
        <f aca="true">IF($J86="","",IF(ISNUMBER(OFFSET('Data transformed'!$A$4,MATCH($A86,'Data transformed'!$A$5:$A$185,0),MATCH(AX$4,'Data transformed'!$4:$4,0)-1)), MIN(MAX(OFFSET('Data transformed'!$A$4,MATCH($A86,'Data transformed'!$A$5:$A$185,0),MATCH(AX$4,'Data transformed'!$4:$4,0)-1),$M86),$N86),"NA"))</f>
        <v>NA</v>
      </c>
      <c r="AY86" s="103" t="str">
        <f aca="true">IF($J86="","",IF(ISNUMBER(OFFSET('Data transformed'!$A$4,MATCH($A86,'Data transformed'!$A$5:$A$185,0),MATCH(AY$4,'Data transformed'!$4:$4,0)-1)), MIN(MAX(OFFSET('Data transformed'!$A$4,MATCH($A86,'Data transformed'!$A$5:$A$185,0),MATCH(AY$4,'Data transformed'!$4:$4,0)-1),$M86),$N86),"NA"))</f>
        <v>NA</v>
      </c>
      <c r="AZ86" s="103" t="str">
        <f aca="true">IF($J86="","",IF(ISNUMBER(OFFSET('Data transformed'!$A$4,MATCH($A86,'Data transformed'!$A$5:$A$185,0),MATCH(AZ$4,'Data transformed'!$4:$4,0)-1)), MIN(MAX(OFFSET('Data transformed'!$A$4,MATCH($A86,'Data transformed'!$A$5:$A$185,0),MATCH(AZ$4,'Data transformed'!$4:$4,0)-1),$M86),$N86),"NA"))</f>
        <v>NA</v>
      </c>
      <c r="BA86" s="103" t="str">
        <f aca="true">IF($J86="","",IF(ISNUMBER(OFFSET('Data transformed'!$A$4,MATCH($A86,'Data transformed'!$A$5:$A$185,0),MATCH(BA$4,'Data transformed'!$4:$4,0)-1)), MIN(MAX(OFFSET('Data transformed'!$A$4,MATCH($A86,'Data transformed'!$A$5:$A$185,0),MATCH(BA$4,'Data transformed'!$4:$4,0)-1),$M86),$N86),"NA"))</f>
        <v>NA</v>
      </c>
      <c r="BB86" s="103" t="str">
        <f aca="true">IF($J86="","",IF(ISNUMBER(OFFSET('Data transformed'!$A$4,MATCH($A86,'Data transformed'!$A$5:$A$185,0),MATCH(BB$4,'Data transformed'!$4:$4,0)-1)), MIN(MAX(OFFSET('Data transformed'!$A$4,MATCH($A86,'Data transformed'!$A$5:$A$185,0),MATCH(BB$4,'Data transformed'!$4:$4,0)-1),$M86),$N86),"NA"))</f>
        <v>NA</v>
      </c>
      <c r="BC86" s="103" t="str">
        <f aca="true">IF($J86="","",IF(ISNUMBER(OFFSET('Data transformed'!$A$4,MATCH($A86,'Data transformed'!$A$5:$A$185,0),MATCH(BC$4,'Data transformed'!$4:$4,0)-1)), MIN(MAX(OFFSET('Data transformed'!$A$4,MATCH($A86,'Data transformed'!$A$5:$A$185,0),MATCH(BC$4,'Data transformed'!$4:$4,0)-1),$M86),$N86),"NA"))</f>
        <v>NA</v>
      </c>
      <c r="BD86" s="103" t="str">
        <f aca="true">IF($J86="","",IF(ISNUMBER(OFFSET('Data transformed'!$A$4,MATCH($A86,'Data transformed'!$A$5:$A$185,0),MATCH(BD$4,'Data transformed'!$4:$4,0)-1)), MIN(MAX(OFFSET('Data transformed'!$A$4,MATCH($A86,'Data transformed'!$A$5:$A$185,0),MATCH(BD$4,'Data transformed'!$4:$4,0)-1),$M86),$N86),"NA"))</f>
        <v>NA</v>
      </c>
      <c r="BE86" s="103" t="str">
        <f aca="true">IF($J86="","",IF(ISNUMBER(OFFSET('Data transformed'!$A$4,MATCH($A86,'Data transformed'!$A$5:$A$185,0),MATCH(BE$4,'Data transformed'!$4:$4,0)-1)), MIN(MAX(OFFSET('Data transformed'!$A$4,MATCH($A86,'Data transformed'!$A$5:$A$185,0),MATCH(BE$4,'Data transformed'!$4:$4,0)-1),$M86),$N86),"NA"))</f>
        <v>NA</v>
      </c>
      <c r="BF86" s="103" t="str">
        <f aca="true">IF($J86="","",IF(ISNUMBER(OFFSET('Data transformed'!$A$4,MATCH($A86,'Data transformed'!$A$5:$A$185,0),MATCH(BF$4,'Data transformed'!$4:$4,0)-1)), MIN(MAX(OFFSET('Data transformed'!$A$4,MATCH($A86,'Data transformed'!$A$5:$A$185,0),MATCH(BF$4,'Data transformed'!$4:$4,0)-1),$M86),$N86),"NA"))</f>
        <v>NA</v>
      </c>
      <c r="BG86" s="103" t="str">
        <f aca="true">IF($J86="","",IF(ISNUMBER(OFFSET('Data transformed'!$A$4,MATCH($A86,'Data transformed'!$A$5:$A$185,0),MATCH(BG$4,'Data transformed'!$4:$4,0)-1)), MIN(MAX(OFFSET('Data transformed'!$A$4,MATCH($A86,'Data transformed'!$A$5:$A$185,0),MATCH(BG$4,'Data transformed'!$4:$4,0)-1),$M86),$N86),"NA"))</f>
        <v>NA</v>
      </c>
      <c r="BH86" s="103" t="str">
        <f aca="true">IF($J86="","",IF(ISNUMBER(OFFSET('Data transformed'!$A$4,MATCH($A86,'Data transformed'!$A$5:$A$185,0),MATCH(BH$4,'Data transformed'!$4:$4,0)-1)), MIN(MAX(OFFSET('Data transformed'!$A$4,MATCH($A86,'Data transformed'!$A$5:$A$185,0),MATCH(BH$4,'Data transformed'!$4:$4,0)-1),$M86),$N86),"NA"))</f>
        <v>NA</v>
      </c>
      <c r="BI86" s="103" t="str">
        <f aca="true">IF($J86="","",IF(ISNUMBER(OFFSET('Data transformed'!$A$4,MATCH($A86,'Data transformed'!$A$5:$A$185,0),MATCH(BI$4,'Data transformed'!$4:$4,0)-1)), MIN(MAX(OFFSET('Data transformed'!$A$4,MATCH($A86,'Data transformed'!$A$5:$A$185,0),MATCH(BI$4,'Data transformed'!$4:$4,0)-1),$M86),$N86),"NA"))</f>
        <v>NA</v>
      </c>
      <c r="BJ86" s="103" t="str">
        <f aca="true">IF($J86="","",IF(ISNUMBER(OFFSET('Data transformed'!$A$4,MATCH($A86,'Data transformed'!$A$5:$A$185,0),MATCH(BJ$4,'Data transformed'!$4:$4,0)-1)), MIN(MAX(OFFSET('Data transformed'!$A$4,MATCH($A86,'Data transformed'!$A$5:$A$185,0),MATCH(BJ$4,'Data transformed'!$4:$4,0)-1),$M86),$N86),"NA"))</f>
        <v>NA</v>
      </c>
      <c r="BK86" s="103" t="str">
        <f aca="true">IF($J86="","",IF(ISNUMBER(OFFSET('Data transformed'!$A$4,MATCH($A86,'Data transformed'!$A$5:$A$185,0),MATCH(BK$4,'Data transformed'!$4:$4,0)-1)), MIN(MAX(OFFSET('Data transformed'!$A$4,MATCH($A86,'Data transformed'!$A$5:$A$185,0),MATCH(BK$4,'Data transformed'!$4:$4,0)-1),$M86),$N86),"NA"))</f>
        <v>NA</v>
      </c>
      <c r="BL86" s="103" t="str">
        <f aca="true">IF($J86="","",IF(ISNUMBER(OFFSET('Data transformed'!$A$4,MATCH($A86,'Data transformed'!$A$5:$A$185,0),MATCH(BL$4,'Data transformed'!$4:$4,0)-1)), MIN(MAX(OFFSET('Data transformed'!$A$4,MATCH($A86,'Data transformed'!$A$5:$A$185,0),MATCH(BL$4,'Data transformed'!$4:$4,0)-1),$M86),$N86),"NA"))</f>
        <v>NA</v>
      </c>
      <c r="BM86" s="103" t="str">
        <f aca="true">IF($J86="","",IF(ISNUMBER(OFFSET('Data transformed'!$A$4,MATCH($A86,'Data transformed'!$A$5:$A$185,0),MATCH(BM$4,'Data transformed'!$4:$4,0)-1)), MIN(MAX(OFFSET('Data transformed'!$A$4,MATCH($A86,'Data transformed'!$A$5:$A$185,0),MATCH(BM$4,'Data transformed'!$4:$4,0)-1),$M86),$N86),"NA"))</f>
        <v>NA</v>
      </c>
      <c r="BN86" s="103" t="str">
        <f aca="true">IF($J86="","",IF(ISNUMBER(OFFSET('Data transformed'!$A$4,MATCH($A86,'Data transformed'!$A$5:$A$185,0),MATCH(BN$4,'Data transformed'!$4:$4,0)-1)), MIN(MAX(OFFSET('Data transformed'!$A$4,MATCH($A86,'Data transformed'!$A$5:$A$185,0),MATCH(BN$4,'Data transformed'!$4:$4,0)-1),$M86),$N86),"NA"))</f>
        <v>NA</v>
      </c>
      <c r="BO86" s="103" t="str">
        <f aca="true">IF($J86="","",IF(ISNUMBER(OFFSET('Data transformed'!$A$4,MATCH($A86,'Data transformed'!$A$5:$A$185,0),MATCH(BO$4,'Data transformed'!$4:$4,0)-1)), MIN(MAX(OFFSET('Data transformed'!$A$4,MATCH($A86,'Data transformed'!$A$5:$A$185,0),MATCH(BO$4,'Data transformed'!$4:$4,0)-1),$M86),$N86),"NA"))</f>
        <v>NA</v>
      </c>
      <c r="BP86" s="103" t="str">
        <f aca="true">IF($J86="","",IF(ISNUMBER(OFFSET('Data transformed'!$A$4,MATCH($A86,'Data transformed'!$A$5:$A$185,0),MATCH(BP$4,'Data transformed'!$4:$4,0)-1)), MIN(MAX(OFFSET('Data transformed'!$A$4,MATCH($A86,'Data transformed'!$A$5:$A$185,0),MATCH(BP$4,'Data transformed'!$4:$4,0)-1),$M86),$N86),"NA"))</f>
        <v>NA</v>
      </c>
      <c r="BQ86" s="103" t="str">
        <f aca="true">IF($J86="","",IF(ISNUMBER(OFFSET('Data transformed'!$A$4,MATCH($A86,'Data transformed'!$A$5:$A$185,0),MATCH(BQ$4,'Data transformed'!$4:$4,0)-1)), MIN(MAX(OFFSET('Data transformed'!$A$4,MATCH($A86,'Data transformed'!$A$5:$A$185,0),MATCH(BQ$4,'Data transformed'!$4:$4,0)-1),$M86),$N86),"NA"))</f>
        <v>NA</v>
      </c>
      <c r="BR86" s="103" t="str">
        <f aca="true">IF($J86="","",IF(ISNUMBER(OFFSET('Data transformed'!$A$4,MATCH($A86,'Data transformed'!$A$5:$A$185,0),MATCH(BR$4,'Data transformed'!$4:$4,0)-1)), MIN(MAX(OFFSET('Data transformed'!$A$4,MATCH($A86,'Data transformed'!$A$5:$A$185,0),MATCH(BR$4,'Data transformed'!$4:$4,0)-1),$M86),$N86),"NA"))</f>
        <v>NA</v>
      </c>
      <c r="BS86" s="103" t="str">
        <f aca="true">IF($J86="","",IF(ISNUMBER(OFFSET('Data transformed'!$A$4,MATCH($A86,'Data transformed'!$A$5:$A$185,0),MATCH(BS$4,'Data transformed'!$4:$4,0)-1)), MIN(MAX(OFFSET('Data transformed'!$A$4,MATCH($A86,'Data transformed'!$A$5:$A$185,0),MATCH(BS$4,'Data transformed'!$4:$4,0)-1),$M86),$N86),"NA"))</f>
        <v>NA</v>
      </c>
      <c r="BT86" s="103" t="str">
        <f aca="true">IF($J86="","",IF(ISNUMBER(OFFSET('Data transformed'!$A$4,MATCH($A86,'Data transformed'!$A$5:$A$185,0),MATCH(BT$4,'Data transformed'!$4:$4,0)-1)), MIN(MAX(OFFSET('Data transformed'!$A$4,MATCH($A86,'Data transformed'!$A$5:$A$185,0),MATCH(BT$4,'Data transformed'!$4:$4,0)-1),$M86),$N86),"NA"))</f>
        <v>NA</v>
      </c>
      <c r="BU86" s="103" t="str">
        <f aca="true">IF($J86="","",IF(ISNUMBER(OFFSET('Data transformed'!$A$4,MATCH($A86,'Data transformed'!$A$5:$A$185,0),MATCH(BU$4,'Data transformed'!$4:$4,0)-1)), MIN(MAX(OFFSET('Data transformed'!$A$4,MATCH($A86,'Data transformed'!$A$5:$A$185,0),MATCH(BU$4,'Data transformed'!$4:$4,0)-1),$M86),$N86),"NA"))</f>
        <v>NA</v>
      </c>
      <c r="BV86" s="103" t="str">
        <f aca="true">IF($J86="","",IF(ISNUMBER(OFFSET('Data transformed'!$A$4,MATCH($A86,'Data transformed'!$A$5:$A$185,0),MATCH(BV$4,'Data transformed'!$4:$4,0)-1)), MIN(MAX(OFFSET('Data transformed'!$A$4,MATCH($A86,'Data transformed'!$A$5:$A$185,0),MATCH(BV$4,'Data transformed'!$4:$4,0)-1),$M86),$N86),"NA"))</f>
        <v>NA</v>
      </c>
      <c r="BW86" s="103" t="str">
        <f aca="true">IF($J86="","",IF(ISNUMBER(OFFSET('Data transformed'!$A$4,MATCH($A86,'Data transformed'!$A$5:$A$185,0),MATCH(BW$4,'Data transformed'!$4:$4,0)-1)), MIN(MAX(OFFSET('Data transformed'!$A$4,MATCH($A86,'Data transformed'!$A$5:$A$185,0),MATCH(BW$4,'Data transformed'!$4:$4,0)-1),$M86),$N86),"NA"))</f>
        <v>NA</v>
      </c>
      <c r="BX86" s="103" t="str">
        <f aca="true">IF($J86="","",IF(ISNUMBER(OFFSET('Data transformed'!$A$4,MATCH($A86,'Data transformed'!$A$5:$A$185,0),MATCH(BX$4,'Data transformed'!$4:$4,0)-1)), MIN(MAX(OFFSET('Data transformed'!$A$4,MATCH($A86,'Data transformed'!$A$5:$A$185,0),MATCH(BX$4,'Data transformed'!$4:$4,0)-1),$M86),$N86),"NA"))</f>
        <v>NA</v>
      </c>
      <c r="BY86" s="103" t="str">
        <f aca="true">IF($J86="","",IF(ISNUMBER(OFFSET('Data transformed'!$A$4,MATCH($A86,'Data transformed'!$A$5:$A$185,0),MATCH(BY$4,'Data transformed'!$4:$4,0)-1)), MIN(MAX(OFFSET('Data transformed'!$A$4,MATCH($A86,'Data transformed'!$A$5:$A$185,0),MATCH(BY$4,'Data transformed'!$4:$4,0)-1),$M86),$N86),"NA"))</f>
        <v>NA</v>
      </c>
      <c r="BZ86" s="103" t="str">
        <f aca="true">IF($J86="","",IF(ISNUMBER(OFFSET('Data transformed'!$A$4,MATCH($A86,'Data transformed'!$A$5:$A$185,0),MATCH(BZ$4,'Data transformed'!$4:$4,0)-1)), MIN(MAX(OFFSET('Data transformed'!$A$4,MATCH($A86,'Data transformed'!$A$5:$A$185,0),MATCH(BZ$4,'Data transformed'!$4:$4,0)-1),$M86),$N86),"NA"))</f>
        <v>NA</v>
      </c>
      <c r="CA86" s="103" t="str">
        <f aca="true">IF($J86="","",IF(ISNUMBER(OFFSET('Data transformed'!$A$4,MATCH($A86,'Data transformed'!$A$5:$A$185,0),MATCH(CA$4,'Data transformed'!$4:$4,0)-1)), MIN(MAX(OFFSET('Data transformed'!$A$4,MATCH($A86,'Data transformed'!$A$5:$A$185,0),MATCH(CA$4,'Data transformed'!$4:$4,0)-1),$M86),$N86),"NA"))</f>
        <v>NA</v>
      </c>
      <c r="CB86" s="103" t="str">
        <f aca="true">IF($J86="","",IF(ISNUMBER(OFFSET('Data transformed'!$A$4,MATCH($A86,'Data transformed'!$A$5:$A$185,0),MATCH(CB$4,'Data transformed'!$4:$4,0)-1)), MIN(MAX(OFFSET('Data transformed'!$A$4,MATCH($A86,'Data transformed'!$A$5:$A$185,0),MATCH(CB$4,'Data transformed'!$4:$4,0)-1),$M86),$N86),"NA"))</f>
        <v>NA</v>
      </c>
      <c r="CC86" s="103" t="str">
        <f aca="true">IF($J86="","",IF(ISNUMBER(OFFSET('Data transformed'!$A$4,MATCH($A86,'Data transformed'!$A$5:$A$185,0),MATCH(CC$4,'Data transformed'!$4:$4,0)-1)), MIN(MAX(OFFSET('Data transformed'!$A$4,MATCH($A86,'Data transformed'!$A$5:$A$185,0),MATCH(CC$4,'Data transformed'!$4:$4,0)-1),$M86),$N86),"NA"))</f>
        <v>NA</v>
      </c>
      <c r="CD86" s="103" t="str">
        <f aca="true">IF($J86="","",IF(ISNUMBER(OFFSET('Data transformed'!$A$4,MATCH($A86,'Data transformed'!$A$5:$A$185,0),MATCH(CD$4,'Data transformed'!$4:$4,0)-1)), MIN(MAX(OFFSET('Data transformed'!$A$4,MATCH($A86,'Data transformed'!$A$5:$A$185,0),MATCH(CD$4,'Data transformed'!$4:$4,0)-1),$M86),$N86),"NA"))</f>
        <v>NA</v>
      </c>
      <c r="CE86" s="103" t="str">
        <f aca="true">IF($J86="","",IF(ISNUMBER(OFFSET('Data transformed'!$A$4,MATCH($A86,'Data transformed'!$A$5:$A$185,0),MATCH(CE$4,'Data transformed'!$4:$4,0)-1)), MIN(MAX(OFFSET('Data transformed'!$A$4,MATCH($A86,'Data transformed'!$A$5:$A$185,0),MATCH(CE$4,'Data transformed'!$4:$4,0)-1),$M86),$N86),"NA"))</f>
        <v>NA</v>
      </c>
      <c r="CF86" s="103" t="str">
        <f aca="true">IF($J86="","",IF(ISNUMBER(OFFSET('Data transformed'!$A$4,MATCH($A86,'Data transformed'!$A$5:$A$185,0),MATCH(CF$4,'Data transformed'!$4:$4,0)-1)), MIN(MAX(OFFSET('Data transformed'!$A$4,MATCH($A86,'Data transformed'!$A$5:$A$185,0),MATCH(CF$4,'Data transformed'!$4:$4,0)-1),$M86),$N86),"NA"))</f>
        <v>NA</v>
      </c>
      <c r="CG86" s="103" t="str">
        <f aca="true">IF($J86="","",IF(ISNUMBER(OFFSET('Data transformed'!$A$4,MATCH($A86,'Data transformed'!$A$5:$A$185,0),MATCH(CG$4,'Data transformed'!$4:$4,0)-1)), MIN(MAX(OFFSET('Data transformed'!$A$4,MATCH($A86,'Data transformed'!$A$5:$A$185,0),MATCH(CG$4,'Data transformed'!$4:$4,0)-1),$M86),$N86),"NA"))</f>
        <v>NA</v>
      </c>
      <c r="CH86" s="103" t="str">
        <f aca="true">IF($J86="","",IF(ISNUMBER(OFFSET('Data transformed'!$A$4,MATCH($A86,'Data transformed'!$A$5:$A$185,0),MATCH(CH$4,'Data transformed'!$4:$4,0)-1)), MIN(MAX(OFFSET('Data transformed'!$A$4,MATCH($A86,'Data transformed'!$A$5:$A$185,0),MATCH(CH$4,'Data transformed'!$4:$4,0)-1),$M86),$N86),"NA"))</f>
        <v>NA</v>
      </c>
      <c r="CI86" s="103" t="str">
        <f aca="true">IF($J86="","",IF(ISNUMBER(OFFSET('Data transformed'!$A$4,MATCH($A86,'Data transformed'!$A$5:$A$185,0),MATCH(CI$4,'Data transformed'!$4:$4,0)-1)), MIN(MAX(OFFSET('Data transformed'!$A$4,MATCH($A86,'Data transformed'!$A$5:$A$185,0),MATCH(CI$4,'Data transformed'!$4:$4,0)-1),$M86),$N86),"NA"))</f>
        <v>NA</v>
      </c>
      <c r="CJ86" s="103" t="str">
        <f aca="true">IF($J86="","",IF(ISNUMBER(OFFSET('Data transformed'!$A$4,MATCH($A86,'Data transformed'!$A$5:$A$185,0),MATCH(CJ$4,'Data transformed'!$4:$4,0)-1)), MIN(MAX(OFFSET('Data transformed'!$A$4,MATCH($A86,'Data transformed'!$A$5:$A$185,0),MATCH(CJ$4,'Data transformed'!$4:$4,0)-1),$M86),$N86),"NA"))</f>
        <v>NA</v>
      </c>
      <c r="CK86" s="103" t="str">
        <f aca="true">IF($J86="","",IF(ISNUMBER(OFFSET('Data transformed'!$A$4,MATCH($A86,'Data transformed'!$A$5:$A$185,0),MATCH(CK$4,'Data transformed'!$4:$4,0)-1)), MIN(MAX(OFFSET('Data transformed'!$A$4,MATCH($A86,'Data transformed'!$A$5:$A$185,0),MATCH(CK$4,'Data transformed'!$4:$4,0)-1),$M86),$N86),"NA"))</f>
        <v>NA</v>
      </c>
      <c r="CL86" s="103" t="str">
        <f aca="true">IF($J86="","",IF(ISNUMBER(OFFSET('Data transformed'!$A$4,MATCH($A86,'Data transformed'!$A$5:$A$185,0),MATCH(CL$4,'Data transformed'!$4:$4,0)-1)), MIN(MAX(OFFSET('Data transformed'!$A$4,MATCH($A86,'Data transformed'!$A$5:$A$185,0),MATCH(CL$4,'Data transformed'!$4:$4,0)-1),$M86),$N86),"NA"))</f>
        <v>NA</v>
      </c>
      <c r="CM86" s="103" t="str">
        <f aca="true">IF($J86="","",IF(ISNUMBER(OFFSET('Data transformed'!$A$4,MATCH($A86,'Data transformed'!$A$5:$A$185,0),MATCH(CM$4,'Data transformed'!$4:$4,0)-1)), MIN(MAX(OFFSET('Data transformed'!$A$4,MATCH($A86,'Data transformed'!$A$5:$A$185,0),MATCH(CM$4,'Data transformed'!$4:$4,0)-1),$M86),$N86),"NA"))</f>
        <v>NA</v>
      </c>
      <c r="CN86" s="103" t="str">
        <f aca="true">IF($J86="","",IF(ISNUMBER(OFFSET('Data transformed'!$A$4,MATCH($A86,'Data transformed'!$A$5:$A$185,0),MATCH(CN$4,'Data transformed'!$4:$4,0)-1)), MIN(MAX(OFFSET('Data transformed'!$A$4,MATCH($A86,'Data transformed'!$A$5:$A$185,0),MATCH(CN$4,'Data transformed'!$4:$4,0)-1),$M86),$N86),"NA"))</f>
        <v>NA</v>
      </c>
      <c r="CO86" s="103" t="str">
        <f aca="true">IF($J86="","",IF(ISNUMBER(OFFSET('Data transformed'!$A$4,MATCH($A86,'Data transformed'!$A$5:$A$185,0),MATCH(CO$4,'Data transformed'!$4:$4,0)-1)), MIN(MAX(OFFSET('Data transformed'!$A$4,MATCH($A86,'Data transformed'!$A$5:$A$185,0),MATCH(CO$4,'Data transformed'!$4:$4,0)-1),$M86),$N86),"NA"))</f>
        <v>NA</v>
      </c>
      <c r="CP86" s="103" t="str">
        <f aca="true">IF($J86="","",IF(ISNUMBER(OFFSET('Data transformed'!$A$4,MATCH($A86,'Data transformed'!$A$5:$A$185,0),MATCH(CP$4,'Data transformed'!$4:$4,0)-1)), MIN(MAX(OFFSET('Data transformed'!$A$4,MATCH($A86,'Data transformed'!$A$5:$A$185,0),MATCH(CP$4,'Data transformed'!$4:$4,0)-1),$M86),$N86),"NA"))</f>
        <v>NA</v>
      </c>
      <c r="CQ86" s="103" t="str">
        <f aca="true">IF($J86="","",IF(ISNUMBER(OFFSET('Data transformed'!$A$4,MATCH($A86,'Data transformed'!$A$5:$A$185,0),MATCH(CQ$4,'Data transformed'!$4:$4,0)-1)), MIN(MAX(OFFSET('Data transformed'!$A$4,MATCH($A86,'Data transformed'!$A$5:$A$185,0),MATCH(CQ$4,'Data transformed'!$4:$4,0)-1),$M86),$N86),"NA"))</f>
        <v>NA</v>
      </c>
      <c r="CR86" s="103" t="str">
        <f aca="true">IF($J86="","",IF(ISNUMBER(OFFSET('Data transformed'!$A$4,MATCH($A86,'Data transformed'!$A$5:$A$185,0),MATCH(CR$4,'Data transformed'!$4:$4,0)-1)), MIN(MAX(OFFSET('Data transformed'!$A$4,MATCH($A86,'Data transformed'!$A$5:$A$185,0),MATCH(CR$4,'Data transformed'!$4:$4,0)-1),$M86),$N86),"NA"))</f>
        <v>NA</v>
      </c>
      <c r="CS86" s="103" t="str">
        <f aca="true">IF($J86="","",IF(ISNUMBER(OFFSET('Data transformed'!$A$4,MATCH($A86,'Data transformed'!$A$5:$A$185,0),MATCH(CS$4,'Data transformed'!$4:$4,0)-1)), MIN(MAX(OFFSET('Data transformed'!$A$4,MATCH($A86,'Data transformed'!$A$5:$A$185,0),MATCH(CS$4,'Data transformed'!$4:$4,0)-1),$M86),$N86),"NA"))</f>
        <v>NA</v>
      </c>
      <c r="CT86" s="103" t="str">
        <f aca="true">IF($J86="","",IF(ISNUMBER(OFFSET('Data transformed'!$A$4,MATCH($A86,'Data transformed'!$A$5:$A$185,0),MATCH(CT$4,'Data transformed'!$4:$4,0)-1)), MIN(MAX(OFFSET('Data transformed'!$A$4,MATCH($A86,'Data transformed'!$A$5:$A$185,0),MATCH(CT$4,'Data transformed'!$4:$4,0)-1),$M86),$N86),"NA"))</f>
        <v>NA</v>
      </c>
      <c r="CU86" s="103" t="str">
        <f aca="true">IF($J86="","",IF(ISNUMBER(OFFSET('Data transformed'!$A$4,MATCH($A86,'Data transformed'!$A$5:$A$185,0),MATCH(CU$4,'Data transformed'!$4:$4,0)-1)), MIN(MAX(OFFSET('Data transformed'!$A$4,MATCH($A86,'Data transformed'!$A$5:$A$185,0),MATCH(CU$4,'Data transformed'!$4:$4,0)-1),$M86),$N86),"NA"))</f>
        <v>NA</v>
      </c>
    </row>
    <row r="87" s="103" customFormat="true" ht="15.5" hidden="false" customHeight="false" outlineLevel="0" collapsed="false">
      <c r="A87" s="107" t="n">
        <v>3211</v>
      </c>
      <c r="B87" s="107" t="n">
        <v>4</v>
      </c>
      <c r="C87" s="103" t="str">
        <f aca="true">IF(ISBLANK(OFFSET('Raw Data'!$A$3,MATCH($A87,'Raw Data'!$B$4:$B$185,0),MATCH(C$4,'Raw Data'!$3:$3,0)-1)),"",OFFSET('Raw Data'!$A$3,MATCH($A87,'Raw Data'!$B$4:$B$185,0),MATCH(C$4,'Raw Data'!$3:$3,0)-1))</f>
        <v/>
      </c>
      <c r="D87" s="103" t="str">
        <f aca="true">IF(ISBLANK(OFFSET('Raw Data'!$A$3,MATCH($A87,'Raw Data'!$B$4:$B$185,0),MATCH(D$4,'Raw Data'!$3:$3,0)-1)),"",OFFSET('Raw Data'!$A$3,MATCH($A87,'Raw Data'!$B$4:$B$185,0),MATCH(D$4,'Raw Data'!$3:$3,0)-1))</f>
        <v>Expert assessment data - E.4.1</v>
      </c>
      <c r="E87" s="103" t="str">
        <f aca="true">IF(ISBLANK(OFFSET('Raw Data'!$A$3,MATCH($A87,'Raw Data'!$B$4:$B$185,0),MATCH(E$4,'Raw Data'!$3:$3,0)-1)),"",OFFSET('Raw Data'!$A$3,MATCH($A87,'Raw Data'!$B$4:$B$185,0),MATCH(E$4,'Raw Data'!$3:$3,0)-1))</f>
        <v>Is “consumer education” promoted through any of the following measures or mechanisms in your country in 2020? - Funding for consumer organisations to educate consumers</v>
      </c>
      <c r="J87" s="103" t="n">
        <f aca="true" t="array" ref="J87:J87">IFERROR(_xlfn.QUARTILE.INC(IF(ISNUMBER(OFFSET('Data transformed'!$N$4,MATCH('outliers treatment'!$A87,'Data transformed'!$A$5:$A$185),1,1,COUNTA('Data transformed'!$O$4:$CX$4))),OFFSET('Data transformed'!$N$4,MATCH('outliers treatment'!$A87,'Data transformed'!$A$5:$A$185),1,1,COUNTA('Data transformed'!$O$4:$CX$4))),1),"")</f>
        <v>1</v>
      </c>
      <c r="K87" s="103" t="n">
        <f aca="true" t="array" ref="K87:K87">IFERROR(_xlfn.QUARTILE.INC(IF(ISNUMBER(OFFSET('Data transformed'!$N$4,MATCH('outliers treatment'!$A87,'Data transformed'!$A$5:$A$185),1,1,COUNTA('Data transformed'!$O$4:$CX$4))),OFFSET('Data transformed'!$N$4,MATCH('outliers treatment'!$A87,'Data transformed'!$A$5:$A$185),1,1,COUNTA('Data transformed'!$O$4:$CX$4))),3),"")</f>
        <v>2</v>
      </c>
      <c r="L87" s="103" t="n">
        <f aca="false">IFERROR(K87-J87,"")</f>
        <v>1</v>
      </c>
      <c r="M87" s="103" t="n">
        <v>1</v>
      </c>
      <c r="N87" s="103" t="n">
        <v>2</v>
      </c>
      <c r="P87" s="105" t="n">
        <f aca="false" t="array" ref="P87:P87">IFERROR(SKEW(IF(ISNUMBER(T87:CU87),T87:CU87,"")),"")</f>
        <v>0.00101649361171849</v>
      </c>
      <c r="Q87" s="103" t="n">
        <f aca="true">IF(ISBLANK(OFFSET('Data above threshold'!$A$4,MATCH('Data above threshold'!$A86,'Data above threshold'!$A$5:$A$185,0),MATCH('Data above threshold'!N$4,'Data above threshold'!$4:$4,0)-1)),1,OFFSET('Data above threshold'!$A$4,MATCH('Data above threshold'!$A86,'Data above threshold'!$A$5:$A$185,0),MATCH('Data above threshold'!N$4,'Data above threshold'!$4:$4,0)-1))</f>
        <v>0</v>
      </c>
      <c r="R87" s="103" t="n">
        <f aca="false">IF($J87="","",COUNTIF(T87:CU87,M87)+ COUNTIF(T87:CQ87,N87))</f>
        <v>62</v>
      </c>
      <c r="S87" s="106" t="n">
        <f aca="false" t="array" ref="S87:S87">IF(B87&lt;4,"",1-IFERROR(SUM(ISNUMBER(T87:CU87)*(1-$T$3:$CU$3))/COUNTIF($T$3:$CU$3,0),0))</f>
        <v>0.0375</v>
      </c>
      <c r="T87" s="103" t="n">
        <f aca="true">IF($J87="","",IF(ISNUMBER(OFFSET('Data transformed'!$A$4,MATCH($A87,'Data transformed'!$A$5:$A$185,0),MATCH(T$4,'Data transformed'!$4:$4,0)-1)), MIN(MAX(OFFSET('Data transformed'!$A$4,MATCH($A87,'Data transformed'!$A$5:$A$185,0),MATCH(T$4,'Data transformed'!$4:$4,0)-1),$M87),$N87),"NA"))</f>
        <v>1.5</v>
      </c>
      <c r="U87" s="103" t="n">
        <f aca="true">IF($J87="","",IF(ISNUMBER(OFFSET('Data transformed'!$A$4,MATCH($A87,'Data transformed'!$A$5:$A$185,0),MATCH(U$4,'Data transformed'!$4:$4,0)-1)), MIN(MAX(OFFSET('Data transformed'!$A$4,MATCH($A87,'Data transformed'!$A$5:$A$185,0),MATCH(U$4,'Data transformed'!$4:$4,0)-1),$M87),$N87),"NA"))</f>
        <v>1.67</v>
      </c>
      <c r="V87" s="103" t="n">
        <f aca="true">IF($J87="","",IF(ISNUMBER(OFFSET('Data transformed'!$A$4,MATCH($A87,'Data transformed'!$A$5:$A$185,0),MATCH(V$4,'Data transformed'!$4:$4,0)-1)), MIN(MAX(OFFSET('Data transformed'!$A$4,MATCH($A87,'Data transformed'!$A$5:$A$185,0),MATCH(V$4,'Data transformed'!$4:$4,0)-1),$M87),$N87),"NA"))</f>
        <v>2</v>
      </c>
      <c r="W87" s="103" t="n">
        <f aca="true">IF($J87="","",IF(ISNUMBER(OFFSET('Data transformed'!$A$4,MATCH($A87,'Data transformed'!$A$5:$A$185,0),MATCH(W$4,'Data transformed'!$4:$4,0)-1)), MIN(MAX(OFFSET('Data transformed'!$A$4,MATCH($A87,'Data transformed'!$A$5:$A$185,0),MATCH(W$4,'Data transformed'!$4:$4,0)-1),$M87),$N87),"NA"))</f>
        <v>1</v>
      </c>
      <c r="X87" s="103" t="n">
        <f aca="true">IF($J87="","",IF(ISNUMBER(OFFSET('Data transformed'!$A$4,MATCH($A87,'Data transformed'!$A$5:$A$185,0),MATCH(X$4,'Data transformed'!$4:$4,0)-1)), MIN(MAX(OFFSET('Data transformed'!$A$4,MATCH($A87,'Data transformed'!$A$5:$A$185,0),MATCH(X$4,'Data transformed'!$4:$4,0)-1),$M87),$N87),"NA"))</f>
        <v>2</v>
      </c>
      <c r="Y87" s="103" t="n">
        <f aca="true">IF($J87="","",IF(ISNUMBER(OFFSET('Data transformed'!$A$4,MATCH($A87,'Data transformed'!$A$5:$A$185,0),MATCH(Y$4,'Data transformed'!$4:$4,0)-1)), MIN(MAX(OFFSET('Data transformed'!$A$4,MATCH($A87,'Data transformed'!$A$5:$A$185,0),MATCH(Y$4,'Data transformed'!$4:$4,0)-1),$M87),$N87),"NA"))</f>
        <v>1</v>
      </c>
      <c r="Z87" s="103" t="n">
        <f aca="true">IF($J87="","",IF(ISNUMBER(OFFSET('Data transformed'!$A$4,MATCH($A87,'Data transformed'!$A$5:$A$185,0),MATCH(Z$4,'Data transformed'!$4:$4,0)-1)), MIN(MAX(OFFSET('Data transformed'!$A$4,MATCH($A87,'Data transformed'!$A$5:$A$185,0),MATCH(Z$4,'Data transformed'!$4:$4,0)-1),$M87),$N87),"NA"))</f>
        <v>1</v>
      </c>
      <c r="AA87" s="103" t="n">
        <f aca="true">IF($J87="","",IF(ISNUMBER(OFFSET('Data transformed'!$A$4,MATCH($A87,'Data transformed'!$A$5:$A$185,0),MATCH(AA$4,'Data transformed'!$4:$4,0)-1)), MIN(MAX(OFFSET('Data transformed'!$A$4,MATCH($A87,'Data transformed'!$A$5:$A$185,0),MATCH(AA$4,'Data transformed'!$4:$4,0)-1),$M87),$N87),"NA"))</f>
        <v>2</v>
      </c>
      <c r="AB87" s="103" t="n">
        <f aca="true">IF($J87="","",IF(ISNUMBER(OFFSET('Data transformed'!$A$4,MATCH($A87,'Data transformed'!$A$5:$A$185,0),MATCH(AB$4,'Data transformed'!$4:$4,0)-1)), MIN(MAX(OFFSET('Data transformed'!$A$4,MATCH($A87,'Data transformed'!$A$5:$A$185,0),MATCH(AB$4,'Data transformed'!$4:$4,0)-1),$M87),$N87),"NA"))</f>
        <v>2</v>
      </c>
      <c r="AC87" s="103" t="n">
        <f aca="true">IF($J87="","",IF(ISNUMBER(OFFSET('Data transformed'!$A$4,MATCH($A87,'Data transformed'!$A$5:$A$185,0),MATCH(AC$4,'Data transformed'!$4:$4,0)-1)), MIN(MAX(OFFSET('Data transformed'!$A$4,MATCH($A87,'Data transformed'!$A$5:$A$185,0),MATCH(AC$4,'Data transformed'!$4:$4,0)-1),$M87),$N87),"NA"))</f>
        <v>2</v>
      </c>
      <c r="AD87" s="103" t="n">
        <f aca="true">IF($J87="","",IF(ISNUMBER(OFFSET('Data transformed'!$A$4,MATCH($A87,'Data transformed'!$A$5:$A$185,0),MATCH(AD$4,'Data transformed'!$4:$4,0)-1)), MIN(MAX(OFFSET('Data transformed'!$A$4,MATCH($A87,'Data transformed'!$A$5:$A$185,0),MATCH(AD$4,'Data transformed'!$4:$4,0)-1),$M87),$N87),"NA"))</f>
        <v>2</v>
      </c>
      <c r="AE87" s="103" t="n">
        <f aca="true">IF($J87="","",IF(ISNUMBER(OFFSET('Data transformed'!$A$4,MATCH($A87,'Data transformed'!$A$5:$A$185,0),MATCH(AE$4,'Data transformed'!$4:$4,0)-1)), MIN(MAX(OFFSET('Data transformed'!$A$4,MATCH($A87,'Data transformed'!$A$5:$A$185,0),MATCH(AE$4,'Data transformed'!$4:$4,0)-1),$M87),$N87),"NA"))</f>
        <v>1</v>
      </c>
      <c r="AF87" s="103" t="n">
        <f aca="true">IF($J87="","",IF(ISNUMBER(OFFSET('Data transformed'!$A$4,MATCH($A87,'Data transformed'!$A$5:$A$185,0),MATCH(AF$4,'Data transformed'!$4:$4,0)-1)), MIN(MAX(OFFSET('Data transformed'!$A$4,MATCH($A87,'Data transformed'!$A$5:$A$185,0),MATCH(AF$4,'Data transformed'!$4:$4,0)-1),$M87),$N87),"NA"))</f>
        <v>1</v>
      </c>
      <c r="AG87" s="103" t="n">
        <f aca="true">IF($J87="","",IF(ISNUMBER(OFFSET('Data transformed'!$A$4,MATCH($A87,'Data transformed'!$A$5:$A$185,0),MATCH(AG$4,'Data transformed'!$4:$4,0)-1)), MIN(MAX(OFFSET('Data transformed'!$A$4,MATCH($A87,'Data transformed'!$A$5:$A$185,0),MATCH(AG$4,'Data transformed'!$4:$4,0)-1),$M87),$N87),"NA"))</f>
        <v>2</v>
      </c>
      <c r="AH87" s="103" t="n">
        <f aca="true">IF($J87="","",IF(ISNUMBER(OFFSET('Data transformed'!$A$4,MATCH($A87,'Data transformed'!$A$5:$A$185,0),MATCH(AH$4,'Data transformed'!$4:$4,0)-1)), MIN(MAX(OFFSET('Data transformed'!$A$4,MATCH($A87,'Data transformed'!$A$5:$A$185,0),MATCH(AH$4,'Data transformed'!$4:$4,0)-1),$M87),$N87),"NA"))</f>
        <v>1</v>
      </c>
      <c r="AI87" s="103" t="n">
        <f aca="true">IF($J87="","",IF(ISNUMBER(OFFSET('Data transformed'!$A$4,MATCH($A87,'Data transformed'!$A$5:$A$185,0),MATCH(AI$4,'Data transformed'!$4:$4,0)-1)), MIN(MAX(OFFSET('Data transformed'!$A$4,MATCH($A87,'Data transformed'!$A$5:$A$185,0),MATCH(AI$4,'Data transformed'!$4:$4,0)-1),$M87),$N87),"NA"))</f>
        <v>1</v>
      </c>
      <c r="AJ87" s="103" t="n">
        <f aca="true">IF($J87="","",IF(ISNUMBER(OFFSET('Data transformed'!$A$4,MATCH($A87,'Data transformed'!$A$5:$A$185,0),MATCH(AJ$4,'Data transformed'!$4:$4,0)-1)), MIN(MAX(OFFSET('Data transformed'!$A$4,MATCH($A87,'Data transformed'!$A$5:$A$185,0),MATCH(AJ$4,'Data transformed'!$4:$4,0)-1),$M87),$N87),"NA"))</f>
        <v>2</v>
      </c>
      <c r="AK87" s="103" t="n">
        <f aca="true">IF($J87="","",IF(ISNUMBER(OFFSET('Data transformed'!$A$4,MATCH($A87,'Data transformed'!$A$5:$A$185,0),MATCH(AK$4,'Data transformed'!$4:$4,0)-1)), MIN(MAX(OFFSET('Data transformed'!$A$4,MATCH($A87,'Data transformed'!$A$5:$A$185,0),MATCH(AK$4,'Data transformed'!$4:$4,0)-1),$M87),$N87),"NA"))</f>
        <v>1</v>
      </c>
      <c r="AL87" s="103" t="n">
        <f aca="true">IF($J87="","",IF(ISNUMBER(OFFSET('Data transformed'!$A$4,MATCH($A87,'Data transformed'!$A$5:$A$185,0),MATCH(AL$4,'Data transformed'!$4:$4,0)-1)), MIN(MAX(OFFSET('Data transformed'!$A$4,MATCH($A87,'Data transformed'!$A$5:$A$185,0),MATCH(AL$4,'Data transformed'!$4:$4,0)-1),$M87),$N87),"NA"))</f>
        <v>2</v>
      </c>
      <c r="AM87" s="103" t="n">
        <f aca="true">IF($J87="","",IF(ISNUMBER(OFFSET('Data transformed'!$A$4,MATCH($A87,'Data transformed'!$A$5:$A$185,0),MATCH(AM$4,'Data transformed'!$4:$4,0)-1)), MIN(MAX(OFFSET('Data transformed'!$A$4,MATCH($A87,'Data transformed'!$A$5:$A$185,0),MATCH(AM$4,'Data transformed'!$4:$4,0)-1),$M87),$N87),"NA"))</f>
        <v>2</v>
      </c>
      <c r="AN87" s="103" t="n">
        <f aca="true">IF($J87="","",IF(ISNUMBER(OFFSET('Data transformed'!$A$4,MATCH($A87,'Data transformed'!$A$5:$A$185,0),MATCH(AN$4,'Data transformed'!$4:$4,0)-1)), MIN(MAX(OFFSET('Data transformed'!$A$4,MATCH($A87,'Data transformed'!$A$5:$A$185,0),MATCH(AN$4,'Data transformed'!$4:$4,0)-1),$M87),$N87),"NA"))</f>
        <v>1</v>
      </c>
      <c r="AO87" s="103" t="n">
        <f aca="true">IF($J87="","",IF(ISNUMBER(OFFSET('Data transformed'!$A$4,MATCH($A87,'Data transformed'!$A$5:$A$185,0),MATCH(AO$4,'Data transformed'!$4:$4,0)-1)), MIN(MAX(OFFSET('Data transformed'!$A$4,MATCH($A87,'Data transformed'!$A$5:$A$185,0),MATCH(AO$4,'Data transformed'!$4:$4,0)-1),$M87),$N87),"NA"))</f>
        <v>1.67</v>
      </c>
      <c r="AP87" s="103" t="n">
        <f aca="true">IF($J87="","",IF(ISNUMBER(OFFSET('Data transformed'!$A$4,MATCH($A87,'Data transformed'!$A$5:$A$185,0),MATCH(AP$4,'Data transformed'!$4:$4,0)-1)), MIN(MAX(OFFSET('Data transformed'!$A$4,MATCH($A87,'Data transformed'!$A$5:$A$185,0),MATCH(AP$4,'Data transformed'!$4:$4,0)-1),$M87),$N87),"NA"))</f>
        <v>2</v>
      </c>
      <c r="AQ87" s="103" t="n">
        <f aca="true">IF($J87="","",IF(ISNUMBER(OFFSET('Data transformed'!$A$4,MATCH($A87,'Data transformed'!$A$5:$A$185,0),MATCH(AQ$4,'Data transformed'!$4:$4,0)-1)), MIN(MAX(OFFSET('Data transformed'!$A$4,MATCH($A87,'Data transformed'!$A$5:$A$185,0),MATCH(AQ$4,'Data transformed'!$4:$4,0)-1),$M87),$N87),"NA"))</f>
        <v>2</v>
      </c>
      <c r="AR87" s="103" t="n">
        <f aca="true">IF($J87="","",IF(ISNUMBER(OFFSET('Data transformed'!$A$4,MATCH($A87,'Data transformed'!$A$5:$A$185,0),MATCH(AR$4,'Data transformed'!$4:$4,0)-1)), MIN(MAX(OFFSET('Data transformed'!$A$4,MATCH($A87,'Data transformed'!$A$5:$A$185,0),MATCH(AR$4,'Data transformed'!$4:$4,0)-1),$M87),$N87),"NA"))</f>
        <v>2</v>
      </c>
      <c r="AS87" s="103" t="str">
        <f aca="true">IF($J87="","",IF(ISNUMBER(OFFSET('Data transformed'!$A$4,MATCH($A87,'Data transformed'!$A$5:$A$185,0),MATCH(AS$4,'Data transformed'!$4:$4,0)-1)), MIN(MAX(OFFSET('Data transformed'!$A$4,MATCH($A87,'Data transformed'!$A$5:$A$185,0),MATCH(AS$4,'Data transformed'!$4:$4,0)-1),$M87),$N87),"NA"))</f>
        <v>NA</v>
      </c>
      <c r="AT87" s="103" t="n">
        <f aca="true">IF($J87="","",IF(ISNUMBER(OFFSET('Data transformed'!$A$4,MATCH($A87,'Data transformed'!$A$5:$A$185,0),MATCH(AT$4,'Data transformed'!$4:$4,0)-1)), MIN(MAX(OFFSET('Data transformed'!$A$4,MATCH($A87,'Data transformed'!$A$5:$A$185,0),MATCH(AT$4,'Data transformed'!$4:$4,0)-1),$M87),$N87),"NA"))</f>
        <v>2</v>
      </c>
      <c r="AU87" s="103" t="n">
        <f aca="true">IF($J87="","",IF(ISNUMBER(OFFSET('Data transformed'!$A$4,MATCH($A87,'Data transformed'!$A$5:$A$185,0),MATCH(AU$4,'Data transformed'!$4:$4,0)-1)), MIN(MAX(OFFSET('Data transformed'!$A$4,MATCH($A87,'Data transformed'!$A$5:$A$185,0),MATCH(AU$4,'Data transformed'!$4:$4,0)-1),$M87),$N87),"NA"))</f>
        <v>1</v>
      </c>
      <c r="AV87" s="103" t="n">
        <f aca="true">IF($J87="","",IF(ISNUMBER(OFFSET('Data transformed'!$A$4,MATCH($A87,'Data transformed'!$A$5:$A$185,0),MATCH(AV$4,'Data transformed'!$4:$4,0)-1)), MIN(MAX(OFFSET('Data transformed'!$A$4,MATCH($A87,'Data transformed'!$A$5:$A$185,0),MATCH(AV$4,'Data transformed'!$4:$4,0)-1),$M87),$N87),"NA"))</f>
        <v>1</v>
      </c>
      <c r="AW87" s="103" t="n">
        <f aca="true">IF($J87="","",IF(ISNUMBER(OFFSET('Data transformed'!$A$4,MATCH($A87,'Data transformed'!$A$5:$A$185,0),MATCH(AW$4,'Data transformed'!$4:$4,0)-1)), MIN(MAX(OFFSET('Data transformed'!$A$4,MATCH($A87,'Data transformed'!$A$5:$A$185,0),MATCH(AW$4,'Data transformed'!$4:$4,0)-1),$M87),$N87),"NA"))</f>
        <v>1</v>
      </c>
      <c r="AX87" s="103" t="n">
        <f aca="true">IF($J87="","",IF(ISNUMBER(OFFSET('Data transformed'!$A$4,MATCH($A87,'Data transformed'!$A$5:$A$185,0),MATCH(AX$4,'Data transformed'!$4:$4,0)-1)), MIN(MAX(OFFSET('Data transformed'!$A$4,MATCH($A87,'Data transformed'!$A$5:$A$185,0),MATCH(AX$4,'Data transformed'!$4:$4,0)-1),$M87),$N87),"NA"))</f>
        <v>1</v>
      </c>
      <c r="AY87" s="103" t="n">
        <f aca="true">IF($J87="","",IF(ISNUMBER(OFFSET('Data transformed'!$A$4,MATCH($A87,'Data transformed'!$A$5:$A$185,0),MATCH(AY$4,'Data transformed'!$4:$4,0)-1)), MIN(MAX(OFFSET('Data transformed'!$A$4,MATCH($A87,'Data transformed'!$A$5:$A$185,0),MATCH(AY$4,'Data transformed'!$4:$4,0)-1),$M87),$N87),"NA"))</f>
        <v>1.5</v>
      </c>
      <c r="AZ87" s="103" t="n">
        <f aca="true">IF($J87="","",IF(ISNUMBER(OFFSET('Data transformed'!$A$4,MATCH($A87,'Data transformed'!$A$5:$A$185,0),MATCH(AZ$4,'Data transformed'!$4:$4,0)-1)), MIN(MAX(OFFSET('Data transformed'!$A$4,MATCH($A87,'Data transformed'!$A$5:$A$185,0),MATCH(AZ$4,'Data transformed'!$4:$4,0)-1),$M87),$N87),"NA"))</f>
        <v>1.82</v>
      </c>
      <c r="BA87" s="103" t="n">
        <f aca="true">IF($J87="","",IF(ISNUMBER(OFFSET('Data transformed'!$A$4,MATCH($A87,'Data transformed'!$A$5:$A$185,0),MATCH(BA$4,'Data transformed'!$4:$4,0)-1)), MIN(MAX(OFFSET('Data transformed'!$A$4,MATCH($A87,'Data transformed'!$A$5:$A$185,0),MATCH(BA$4,'Data transformed'!$4:$4,0)-1),$M87),$N87),"NA"))</f>
        <v>1</v>
      </c>
      <c r="BB87" s="103" t="n">
        <f aca="true">IF($J87="","",IF(ISNUMBER(OFFSET('Data transformed'!$A$4,MATCH($A87,'Data transformed'!$A$5:$A$185,0),MATCH(BB$4,'Data transformed'!$4:$4,0)-1)), MIN(MAX(OFFSET('Data transformed'!$A$4,MATCH($A87,'Data transformed'!$A$5:$A$185,0),MATCH(BB$4,'Data transformed'!$4:$4,0)-1),$M87),$N87),"NA"))</f>
        <v>2</v>
      </c>
      <c r="BC87" s="103" t="n">
        <f aca="true">IF($J87="","",IF(ISNUMBER(OFFSET('Data transformed'!$A$4,MATCH($A87,'Data transformed'!$A$5:$A$185,0),MATCH(BC$4,'Data transformed'!$4:$4,0)-1)), MIN(MAX(OFFSET('Data transformed'!$A$4,MATCH($A87,'Data transformed'!$A$5:$A$185,0),MATCH(BC$4,'Data transformed'!$4:$4,0)-1),$M87),$N87),"NA"))</f>
        <v>2</v>
      </c>
      <c r="BD87" s="103" t="n">
        <f aca="true">IF($J87="","",IF(ISNUMBER(OFFSET('Data transformed'!$A$4,MATCH($A87,'Data transformed'!$A$5:$A$185,0),MATCH(BD$4,'Data transformed'!$4:$4,0)-1)), MIN(MAX(OFFSET('Data transformed'!$A$4,MATCH($A87,'Data transformed'!$A$5:$A$185,0),MATCH(BD$4,'Data transformed'!$4:$4,0)-1),$M87),$N87),"NA"))</f>
        <v>1.67</v>
      </c>
      <c r="BE87" s="103" t="n">
        <f aca="true">IF($J87="","",IF(ISNUMBER(OFFSET('Data transformed'!$A$4,MATCH($A87,'Data transformed'!$A$5:$A$185,0),MATCH(BE$4,'Data transformed'!$4:$4,0)-1)), MIN(MAX(OFFSET('Data transformed'!$A$4,MATCH($A87,'Data transformed'!$A$5:$A$185,0),MATCH(BE$4,'Data transformed'!$4:$4,0)-1),$M87),$N87),"NA"))</f>
        <v>1.5</v>
      </c>
      <c r="BF87" s="103" t="n">
        <f aca="true">IF($J87="","",IF(ISNUMBER(OFFSET('Data transformed'!$A$4,MATCH($A87,'Data transformed'!$A$5:$A$185,0),MATCH(BF$4,'Data transformed'!$4:$4,0)-1)), MIN(MAX(OFFSET('Data transformed'!$A$4,MATCH($A87,'Data transformed'!$A$5:$A$185,0),MATCH(BF$4,'Data transformed'!$4:$4,0)-1),$M87),$N87),"NA"))</f>
        <v>2</v>
      </c>
      <c r="BG87" s="103" t="n">
        <f aca="true">IF($J87="","",IF(ISNUMBER(OFFSET('Data transformed'!$A$4,MATCH($A87,'Data transformed'!$A$5:$A$185,0),MATCH(BG$4,'Data transformed'!$4:$4,0)-1)), MIN(MAX(OFFSET('Data transformed'!$A$4,MATCH($A87,'Data transformed'!$A$5:$A$185,0),MATCH(BG$4,'Data transformed'!$4:$4,0)-1),$M87),$N87),"NA"))</f>
        <v>1</v>
      </c>
      <c r="BH87" s="103" t="n">
        <f aca="true">IF($J87="","",IF(ISNUMBER(OFFSET('Data transformed'!$A$4,MATCH($A87,'Data transformed'!$A$5:$A$185,0),MATCH(BH$4,'Data transformed'!$4:$4,0)-1)), MIN(MAX(OFFSET('Data transformed'!$A$4,MATCH($A87,'Data transformed'!$A$5:$A$185,0),MATCH(BH$4,'Data transformed'!$4:$4,0)-1),$M87),$N87),"NA"))</f>
        <v>1.33</v>
      </c>
      <c r="BI87" s="103" t="n">
        <f aca="true">IF($J87="","",IF(ISNUMBER(OFFSET('Data transformed'!$A$4,MATCH($A87,'Data transformed'!$A$5:$A$185,0),MATCH(BI$4,'Data transformed'!$4:$4,0)-1)), MIN(MAX(OFFSET('Data transformed'!$A$4,MATCH($A87,'Data transformed'!$A$5:$A$185,0),MATCH(BI$4,'Data transformed'!$4:$4,0)-1),$M87),$N87),"NA"))</f>
        <v>1</v>
      </c>
      <c r="BJ87" s="103" t="str">
        <f aca="true">IF($J87="","",IF(ISNUMBER(OFFSET('Data transformed'!$A$4,MATCH($A87,'Data transformed'!$A$5:$A$185,0),MATCH(BJ$4,'Data transformed'!$4:$4,0)-1)), MIN(MAX(OFFSET('Data transformed'!$A$4,MATCH($A87,'Data transformed'!$A$5:$A$185,0),MATCH(BJ$4,'Data transformed'!$4:$4,0)-1),$M87),$N87),"NA"))</f>
        <v>NA</v>
      </c>
      <c r="BK87" s="103" t="n">
        <f aca="true">IF($J87="","",IF(ISNUMBER(OFFSET('Data transformed'!$A$4,MATCH($A87,'Data transformed'!$A$5:$A$185,0),MATCH(BK$4,'Data transformed'!$4:$4,0)-1)), MIN(MAX(OFFSET('Data transformed'!$A$4,MATCH($A87,'Data transformed'!$A$5:$A$185,0),MATCH(BK$4,'Data transformed'!$4:$4,0)-1),$M87),$N87),"NA"))</f>
        <v>1</v>
      </c>
      <c r="BL87" s="103" t="n">
        <f aca="true">IF($J87="","",IF(ISNUMBER(OFFSET('Data transformed'!$A$4,MATCH($A87,'Data transformed'!$A$5:$A$185,0),MATCH(BL$4,'Data transformed'!$4:$4,0)-1)), MIN(MAX(OFFSET('Data transformed'!$A$4,MATCH($A87,'Data transformed'!$A$5:$A$185,0),MATCH(BL$4,'Data transformed'!$4:$4,0)-1),$M87),$N87),"NA"))</f>
        <v>1</v>
      </c>
      <c r="BM87" s="103" t="n">
        <f aca="true">IF($J87="","",IF(ISNUMBER(OFFSET('Data transformed'!$A$4,MATCH($A87,'Data transformed'!$A$5:$A$185,0),MATCH(BM$4,'Data transformed'!$4:$4,0)-1)), MIN(MAX(OFFSET('Data transformed'!$A$4,MATCH($A87,'Data transformed'!$A$5:$A$185,0),MATCH(BM$4,'Data transformed'!$4:$4,0)-1),$M87),$N87),"NA"))</f>
        <v>2</v>
      </c>
      <c r="BN87" s="103" t="n">
        <f aca="true">IF($J87="","",IF(ISNUMBER(OFFSET('Data transformed'!$A$4,MATCH($A87,'Data transformed'!$A$5:$A$185,0),MATCH(BN$4,'Data transformed'!$4:$4,0)-1)), MIN(MAX(OFFSET('Data transformed'!$A$4,MATCH($A87,'Data transformed'!$A$5:$A$185,0),MATCH(BN$4,'Data transformed'!$4:$4,0)-1),$M87),$N87),"NA"))</f>
        <v>1.5</v>
      </c>
      <c r="BO87" s="103" t="n">
        <f aca="true">IF($J87="","",IF(ISNUMBER(OFFSET('Data transformed'!$A$4,MATCH($A87,'Data transformed'!$A$5:$A$185,0),MATCH(BO$4,'Data transformed'!$4:$4,0)-1)), MIN(MAX(OFFSET('Data transformed'!$A$4,MATCH($A87,'Data transformed'!$A$5:$A$185,0),MATCH(BO$4,'Data transformed'!$4:$4,0)-1),$M87),$N87),"NA"))</f>
        <v>1</v>
      </c>
      <c r="BP87" s="103" t="n">
        <f aca="true">IF($J87="","",IF(ISNUMBER(OFFSET('Data transformed'!$A$4,MATCH($A87,'Data transformed'!$A$5:$A$185,0),MATCH(BP$4,'Data transformed'!$4:$4,0)-1)), MIN(MAX(OFFSET('Data transformed'!$A$4,MATCH($A87,'Data transformed'!$A$5:$A$185,0),MATCH(BP$4,'Data transformed'!$4:$4,0)-1),$M87),$N87),"NA"))</f>
        <v>1</v>
      </c>
      <c r="BQ87" s="103" t="n">
        <f aca="true">IF($J87="","",IF(ISNUMBER(OFFSET('Data transformed'!$A$4,MATCH($A87,'Data transformed'!$A$5:$A$185,0),MATCH(BQ$4,'Data transformed'!$4:$4,0)-1)), MIN(MAX(OFFSET('Data transformed'!$A$4,MATCH($A87,'Data transformed'!$A$5:$A$185,0),MATCH(BQ$4,'Data transformed'!$4:$4,0)-1),$M87),$N87),"NA"))</f>
        <v>2</v>
      </c>
      <c r="BR87" s="103" t="n">
        <f aca="true">IF($J87="","",IF(ISNUMBER(OFFSET('Data transformed'!$A$4,MATCH($A87,'Data transformed'!$A$5:$A$185,0),MATCH(BR$4,'Data transformed'!$4:$4,0)-1)), MIN(MAX(OFFSET('Data transformed'!$A$4,MATCH($A87,'Data transformed'!$A$5:$A$185,0),MATCH(BR$4,'Data transformed'!$4:$4,0)-1),$M87),$N87),"NA"))</f>
        <v>1</v>
      </c>
      <c r="BS87" s="103" t="n">
        <f aca="true">IF($J87="","",IF(ISNUMBER(OFFSET('Data transformed'!$A$4,MATCH($A87,'Data transformed'!$A$5:$A$185,0),MATCH(BS$4,'Data transformed'!$4:$4,0)-1)), MIN(MAX(OFFSET('Data transformed'!$A$4,MATCH($A87,'Data transformed'!$A$5:$A$185,0),MATCH(BS$4,'Data transformed'!$4:$4,0)-1),$M87),$N87),"NA"))</f>
        <v>2</v>
      </c>
      <c r="BT87" s="103" t="n">
        <f aca="true">IF($J87="","",IF(ISNUMBER(OFFSET('Data transformed'!$A$4,MATCH($A87,'Data transformed'!$A$5:$A$185,0),MATCH(BT$4,'Data transformed'!$4:$4,0)-1)), MIN(MAX(OFFSET('Data transformed'!$A$4,MATCH($A87,'Data transformed'!$A$5:$A$185,0),MATCH(BT$4,'Data transformed'!$4:$4,0)-1),$M87),$N87),"NA"))</f>
        <v>2</v>
      </c>
      <c r="BU87" s="103" t="n">
        <f aca="true">IF($J87="","",IF(ISNUMBER(OFFSET('Data transformed'!$A$4,MATCH($A87,'Data transformed'!$A$5:$A$185,0),MATCH(BU$4,'Data transformed'!$4:$4,0)-1)), MIN(MAX(OFFSET('Data transformed'!$A$4,MATCH($A87,'Data transformed'!$A$5:$A$185,0),MATCH(BU$4,'Data transformed'!$4:$4,0)-1),$M87),$N87),"NA"))</f>
        <v>1</v>
      </c>
      <c r="BV87" s="103" t="n">
        <f aca="true">IF($J87="","",IF(ISNUMBER(OFFSET('Data transformed'!$A$4,MATCH($A87,'Data transformed'!$A$5:$A$185,0),MATCH(BV$4,'Data transformed'!$4:$4,0)-1)), MIN(MAX(OFFSET('Data transformed'!$A$4,MATCH($A87,'Data transformed'!$A$5:$A$185,0),MATCH(BV$4,'Data transformed'!$4:$4,0)-1),$M87),$N87),"NA"))</f>
        <v>1</v>
      </c>
      <c r="BW87" s="103" t="n">
        <f aca="true">IF($J87="","",IF(ISNUMBER(OFFSET('Data transformed'!$A$4,MATCH($A87,'Data transformed'!$A$5:$A$185,0),MATCH(BW$4,'Data transformed'!$4:$4,0)-1)), MIN(MAX(OFFSET('Data transformed'!$A$4,MATCH($A87,'Data transformed'!$A$5:$A$185,0),MATCH(BW$4,'Data transformed'!$4:$4,0)-1),$M87),$N87),"NA"))</f>
        <v>2</v>
      </c>
      <c r="BX87" s="103" t="n">
        <f aca="true">IF($J87="","",IF(ISNUMBER(OFFSET('Data transformed'!$A$4,MATCH($A87,'Data transformed'!$A$5:$A$185,0),MATCH(BX$4,'Data transformed'!$4:$4,0)-1)), MIN(MAX(OFFSET('Data transformed'!$A$4,MATCH($A87,'Data transformed'!$A$5:$A$185,0),MATCH(BX$4,'Data transformed'!$4:$4,0)-1),$M87),$N87),"NA"))</f>
        <v>1.5</v>
      </c>
      <c r="BY87" s="103" t="n">
        <f aca="true">IF($J87="","",IF(ISNUMBER(OFFSET('Data transformed'!$A$4,MATCH($A87,'Data transformed'!$A$5:$A$185,0),MATCH(BY$4,'Data transformed'!$4:$4,0)-1)), MIN(MAX(OFFSET('Data transformed'!$A$4,MATCH($A87,'Data transformed'!$A$5:$A$185,0),MATCH(BY$4,'Data transformed'!$4:$4,0)-1),$M87),$N87),"NA"))</f>
        <v>1</v>
      </c>
      <c r="BZ87" s="103" t="n">
        <f aca="true">IF($J87="","",IF(ISNUMBER(OFFSET('Data transformed'!$A$4,MATCH($A87,'Data transformed'!$A$5:$A$185,0),MATCH(BZ$4,'Data transformed'!$4:$4,0)-1)), MIN(MAX(OFFSET('Data transformed'!$A$4,MATCH($A87,'Data transformed'!$A$5:$A$185,0),MATCH(BZ$4,'Data transformed'!$4:$4,0)-1),$M87),$N87),"NA"))</f>
        <v>2</v>
      </c>
      <c r="CA87" s="103" t="n">
        <f aca="true">IF($J87="","",IF(ISNUMBER(OFFSET('Data transformed'!$A$4,MATCH($A87,'Data transformed'!$A$5:$A$185,0),MATCH(CA$4,'Data transformed'!$4:$4,0)-1)), MIN(MAX(OFFSET('Data transformed'!$A$4,MATCH($A87,'Data transformed'!$A$5:$A$185,0),MATCH(CA$4,'Data transformed'!$4:$4,0)-1),$M87),$N87),"NA"))</f>
        <v>2</v>
      </c>
      <c r="CB87" s="103" t="n">
        <f aca="true">IF($J87="","",IF(ISNUMBER(OFFSET('Data transformed'!$A$4,MATCH($A87,'Data transformed'!$A$5:$A$185,0),MATCH(CB$4,'Data transformed'!$4:$4,0)-1)), MIN(MAX(OFFSET('Data transformed'!$A$4,MATCH($A87,'Data transformed'!$A$5:$A$185,0),MATCH(CB$4,'Data transformed'!$4:$4,0)-1),$M87),$N87),"NA"))</f>
        <v>2</v>
      </c>
      <c r="CC87" s="103" t="n">
        <f aca="true">IF($J87="","",IF(ISNUMBER(OFFSET('Data transformed'!$A$4,MATCH($A87,'Data transformed'!$A$5:$A$185,0),MATCH(CC$4,'Data transformed'!$4:$4,0)-1)), MIN(MAX(OFFSET('Data transformed'!$A$4,MATCH($A87,'Data transformed'!$A$5:$A$185,0),MATCH(CC$4,'Data transformed'!$4:$4,0)-1),$M87),$N87),"NA"))</f>
        <v>1.5</v>
      </c>
      <c r="CD87" s="103" t="str">
        <f aca="true">IF($J87="","",IF(ISNUMBER(OFFSET('Data transformed'!$A$4,MATCH($A87,'Data transformed'!$A$5:$A$185,0),MATCH(CD$4,'Data transformed'!$4:$4,0)-1)), MIN(MAX(OFFSET('Data transformed'!$A$4,MATCH($A87,'Data transformed'!$A$5:$A$185,0),MATCH(CD$4,'Data transformed'!$4:$4,0)-1),$M87),$N87),"NA"))</f>
        <v>NA</v>
      </c>
      <c r="CE87" s="103" t="n">
        <f aca="true">IF($J87="","",IF(ISNUMBER(OFFSET('Data transformed'!$A$4,MATCH($A87,'Data transformed'!$A$5:$A$185,0),MATCH(CE$4,'Data transformed'!$4:$4,0)-1)), MIN(MAX(OFFSET('Data transformed'!$A$4,MATCH($A87,'Data transformed'!$A$5:$A$185,0),MATCH(CE$4,'Data transformed'!$4:$4,0)-1),$M87),$N87),"NA"))</f>
        <v>1</v>
      </c>
      <c r="CF87" s="103" t="n">
        <f aca="true">IF($J87="","",IF(ISNUMBER(OFFSET('Data transformed'!$A$4,MATCH($A87,'Data transformed'!$A$5:$A$185,0),MATCH(CF$4,'Data transformed'!$4:$4,0)-1)), MIN(MAX(OFFSET('Data transformed'!$A$4,MATCH($A87,'Data transformed'!$A$5:$A$185,0),MATCH(CF$4,'Data transformed'!$4:$4,0)-1),$M87),$N87),"NA"))</f>
        <v>1</v>
      </c>
      <c r="CG87" s="103" t="n">
        <f aca="true">IF($J87="","",IF(ISNUMBER(OFFSET('Data transformed'!$A$4,MATCH($A87,'Data transformed'!$A$5:$A$185,0),MATCH(CG$4,'Data transformed'!$4:$4,0)-1)), MIN(MAX(OFFSET('Data transformed'!$A$4,MATCH($A87,'Data transformed'!$A$5:$A$185,0),MATCH(CG$4,'Data transformed'!$4:$4,0)-1),$M87),$N87),"NA"))</f>
        <v>2</v>
      </c>
      <c r="CH87" s="103" t="n">
        <f aca="true">IF($J87="","",IF(ISNUMBER(OFFSET('Data transformed'!$A$4,MATCH($A87,'Data transformed'!$A$5:$A$185,0),MATCH(CH$4,'Data transformed'!$4:$4,0)-1)), MIN(MAX(OFFSET('Data transformed'!$A$4,MATCH($A87,'Data transformed'!$A$5:$A$185,0),MATCH(CH$4,'Data transformed'!$4:$4,0)-1),$M87),$N87),"NA"))</f>
        <v>1.5</v>
      </c>
      <c r="CI87" s="103" t="n">
        <f aca="true">IF($J87="","",IF(ISNUMBER(OFFSET('Data transformed'!$A$4,MATCH($A87,'Data transformed'!$A$5:$A$185,0),MATCH(CI$4,'Data transformed'!$4:$4,0)-1)), MIN(MAX(OFFSET('Data transformed'!$A$4,MATCH($A87,'Data transformed'!$A$5:$A$185,0),MATCH(CI$4,'Data transformed'!$4:$4,0)-1),$M87),$N87),"NA"))</f>
        <v>1</v>
      </c>
      <c r="CJ87" s="103" t="n">
        <f aca="true">IF($J87="","",IF(ISNUMBER(OFFSET('Data transformed'!$A$4,MATCH($A87,'Data transformed'!$A$5:$A$185,0),MATCH(CJ$4,'Data transformed'!$4:$4,0)-1)), MIN(MAX(OFFSET('Data transformed'!$A$4,MATCH($A87,'Data transformed'!$A$5:$A$185,0),MATCH(CJ$4,'Data transformed'!$4:$4,0)-1),$M87),$N87),"NA"))</f>
        <v>2</v>
      </c>
      <c r="CK87" s="103" t="n">
        <f aca="true">IF($J87="","",IF(ISNUMBER(OFFSET('Data transformed'!$A$4,MATCH($A87,'Data transformed'!$A$5:$A$185,0),MATCH(CK$4,'Data transformed'!$4:$4,0)-1)), MIN(MAX(OFFSET('Data transformed'!$A$4,MATCH($A87,'Data transformed'!$A$5:$A$185,0),MATCH(CK$4,'Data transformed'!$4:$4,0)-1),$M87),$N87),"NA"))</f>
        <v>2</v>
      </c>
      <c r="CL87" s="103" t="n">
        <f aca="true">IF($J87="","",IF(ISNUMBER(OFFSET('Data transformed'!$A$4,MATCH($A87,'Data transformed'!$A$5:$A$185,0),MATCH(CL$4,'Data transformed'!$4:$4,0)-1)), MIN(MAX(OFFSET('Data transformed'!$A$4,MATCH($A87,'Data transformed'!$A$5:$A$185,0),MATCH(CL$4,'Data transformed'!$4:$4,0)-1),$M87),$N87),"NA"))</f>
        <v>1</v>
      </c>
      <c r="CM87" s="103" t="n">
        <f aca="true">IF($J87="","",IF(ISNUMBER(OFFSET('Data transformed'!$A$4,MATCH($A87,'Data transformed'!$A$5:$A$185,0),MATCH(CM$4,'Data transformed'!$4:$4,0)-1)), MIN(MAX(OFFSET('Data transformed'!$A$4,MATCH($A87,'Data transformed'!$A$5:$A$185,0),MATCH(CM$4,'Data transformed'!$4:$4,0)-1),$M87),$N87),"NA"))</f>
        <v>1</v>
      </c>
      <c r="CN87" s="103" t="n">
        <f aca="true">IF($J87="","",IF(ISNUMBER(OFFSET('Data transformed'!$A$4,MATCH($A87,'Data transformed'!$A$5:$A$185,0),MATCH(CN$4,'Data transformed'!$4:$4,0)-1)), MIN(MAX(OFFSET('Data transformed'!$A$4,MATCH($A87,'Data transformed'!$A$5:$A$185,0),MATCH(CN$4,'Data transformed'!$4:$4,0)-1),$M87),$N87),"NA"))</f>
        <v>2</v>
      </c>
      <c r="CO87" s="103" t="n">
        <f aca="true">IF($J87="","",IF(ISNUMBER(OFFSET('Data transformed'!$A$4,MATCH($A87,'Data transformed'!$A$5:$A$185,0),MATCH(CO$4,'Data transformed'!$4:$4,0)-1)), MIN(MAX(OFFSET('Data transformed'!$A$4,MATCH($A87,'Data transformed'!$A$5:$A$185,0),MATCH(CO$4,'Data transformed'!$4:$4,0)-1),$M87),$N87),"NA"))</f>
        <v>1</v>
      </c>
      <c r="CP87" s="103" t="n">
        <f aca="true">IF($J87="","",IF(ISNUMBER(OFFSET('Data transformed'!$A$4,MATCH($A87,'Data transformed'!$A$5:$A$185,0),MATCH(CP$4,'Data transformed'!$4:$4,0)-1)), MIN(MAX(OFFSET('Data transformed'!$A$4,MATCH($A87,'Data transformed'!$A$5:$A$185,0),MATCH(CP$4,'Data transformed'!$4:$4,0)-1),$M87),$N87),"NA"))</f>
        <v>1</v>
      </c>
      <c r="CQ87" s="103" t="n">
        <f aca="true">IF($J87="","",IF(ISNUMBER(OFFSET('Data transformed'!$A$4,MATCH($A87,'Data transformed'!$A$5:$A$185,0),MATCH(CQ$4,'Data transformed'!$4:$4,0)-1)), MIN(MAX(OFFSET('Data transformed'!$A$4,MATCH($A87,'Data transformed'!$A$5:$A$185,0),MATCH(CQ$4,'Data transformed'!$4:$4,0)-1),$M87),$N87),"NA"))</f>
        <v>1.5</v>
      </c>
      <c r="CR87" s="103" t="n">
        <f aca="true">IF($J87="","",IF(ISNUMBER(OFFSET('Data transformed'!$A$4,MATCH($A87,'Data transformed'!$A$5:$A$185,0),MATCH(CR$4,'Data transformed'!$4:$4,0)-1)), MIN(MAX(OFFSET('Data transformed'!$A$4,MATCH($A87,'Data transformed'!$A$5:$A$185,0),MATCH(CR$4,'Data transformed'!$4:$4,0)-1),$M87),$N87),"NA"))</f>
        <v>2</v>
      </c>
      <c r="CS87" s="103" t="n">
        <f aca="true">IF($J87="","",IF(ISNUMBER(OFFSET('Data transformed'!$A$4,MATCH($A87,'Data transformed'!$A$5:$A$185,0),MATCH(CS$4,'Data transformed'!$4:$4,0)-1)), MIN(MAX(OFFSET('Data transformed'!$A$4,MATCH($A87,'Data transformed'!$A$5:$A$185,0),MATCH(CS$4,'Data transformed'!$4:$4,0)-1),$M87),$N87),"NA"))</f>
        <v>1</v>
      </c>
      <c r="CT87" s="103" t="n">
        <f aca="true">IF($J87="","",IF(ISNUMBER(OFFSET('Data transformed'!$A$4,MATCH($A87,'Data transformed'!$A$5:$A$185,0),MATCH(CT$4,'Data transformed'!$4:$4,0)-1)), MIN(MAX(OFFSET('Data transformed'!$A$4,MATCH($A87,'Data transformed'!$A$5:$A$185,0),MATCH(CT$4,'Data transformed'!$4:$4,0)-1),$M87),$N87),"NA"))</f>
        <v>1</v>
      </c>
      <c r="CU87" s="103" t="n">
        <f aca="true">IF($J87="","",IF(ISNUMBER(OFFSET('Data transformed'!$A$4,MATCH($A87,'Data transformed'!$A$5:$A$185,0),MATCH(CU$4,'Data transformed'!$4:$4,0)-1)), MIN(MAX(OFFSET('Data transformed'!$A$4,MATCH($A87,'Data transformed'!$A$5:$A$185,0),MATCH(CU$4,'Data transformed'!$4:$4,0)-1),$M87),$N87),"NA"))</f>
        <v>2</v>
      </c>
    </row>
    <row r="88" s="103" customFormat="true" ht="15.5" hidden="false" customHeight="false" outlineLevel="0" collapsed="false">
      <c r="A88" s="107" t="n">
        <v>3212</v>
      </c>
      <c r="B88" s="107" t="n">
        <v>4</v>
      </c>
      <c r="C88" s="103" t="str">
        <f aca="true">IF(ISBLANK(OFFSET('Raw Data'!$A$3,MATCH($A88,'Raw Data'!$B$4:$B$185,0),MATCH(C$4,'Raw Data'!$3:$3,0)-1)),"",OFFSET('Raw Data'!$A$3,MATCH($A88,'Raw Data'!$B$4:$B$185,0),MATCH(C$4,'Raw Data'!$3:$3,0)-1))</f>
        <v/>
      </c>
      <c r="D88" s="103" t="str">
        <f aca="true">IF(ISBLANK(OFFSET('Raw Data'!$A$3,MATCH($A88,'Raw Data'!$B$4:$B$185,0),MATCH(D$4,'Raw Data'!$3:$3,0)-1)),"",OFFSET('Raw Data'!$A$3,MATCH($A88,'Raw Data'!$B$4:$B$185,0),MATCH(D$4,'Raw Data'!$3:$3,0)-1))</f>
        <v>Expert assessment data - E.4.2</v>
      </c>
      <c r="E88" s="103" t="str">
        <f aca="true">IF(ISBLANK(OFFSET('Raw Data'!$A$3,MATCH($A88,'Raw Data'!$B$4:$B$185,0),MATCH(E$4,'Raw Data'!$3:$3,0)-1)),"",OFFSET('Raw Data'!$A$3,MATCH($A88,'Raw Data'!$B$4:$B$185,0),MATCH(E$4,'Raw Data'!$3:$3,0)-1))</f>
        <v>Is “consumer education” promoted through any of the following measures or mechanisms in your country in 2020? - Funding for regulators or government bodies </v>
      </c>
      <c r="J88" s="103" t="n">
        <f aca="true" t="array" ref="J88:J88">IFERROR(_xlfn.QUARTILE.INC(IF(ISNUMBER(OFFSET('Data transformed'!$N$4,MATCH('outliers treatment'!$A88,'Data transformed'!$A$5:$A$185),1,1,COUNTA('Data transformed'!$O$4:$CX$4))),OFFSET('Data transformed'!$N$4,MATCH('outliers treatment'!$A88,'Data transformed'!$A$5:$A$185),1,1,COUNTA('Data transformed'!$O$4:$CX$4))),1),"")</f>
        <v>1</v>
      </c>
      <c r="K88" s="103" t="n">
        <f aca="true" t="array" ref="K88:K88">IFERROR(_xlfn.QUARTILE.INC(IF(ISNUMBER(OFFSET('Data transformed'!$N$4,MATCH('outliers treatment'!$A88,'Data transformed'!$A$5:$A$185),1,1,COUNTA('Data transformed'!$O$4:$CX$4))),OFFSET('Data transformed'!$N$4,MATCH('outliers treatment'!$A88,'Data transformed'!$A$5:$A$185),1,1,COUNTA('Data transformed'!$O$4:$CX$4))),3),"")</f>
        <v>2</v>
      </c>
      <c r="L88" s="103" t="n">
        <f aca="false">IFERROR(K88-J88,"")</f>
        <v>1</v>
      </c>
      <c r="M88" s="103" t="n">
        <v>1</v>
      </c>
      <c r="N88" s="103" t="n">
        <v>2</v>
      </c>
      <c r="P88" s="105" t="n">
        <f aca="false" t="array" ref="P88:P88">IFERROR(SKEW(IF(ISNUMBER(T88:CU88),T88:CU88,"")),"")</f>
        <v>-0.913633335664998</v>
      </c>
      <c r="Q88" s="103" t="n">
        <f aca="true">IF(ISBLANK(OFFSET('Data above threshold'!$A$4,MATCH('Data above threshold'!$A87,'Data above threshold'!$A$5:$A$185,0),MATCH('Data above threshold'!N$4,'Data above threshold'!$4:$4,0)-1)),1,OFFSET('Data above threshold'!$A$4,MATCH('Data above threshold'!$A87,'Data above threshold'!$A$5:$A$185,0),MATCH('Data above threshold'!N$4,'Data above threshold'!$4:$4,0)-1))</f>
        <v>0</v>
      </c>
      <c r="R88" s="103" t="n">
        <f aca="false">IF($J88="","",COUNTIF(T88:CU88,M88)+ COUNTIF(T88:CQ88,N88))</f>
        <v>63</v>
      </c>
      <c r="S88" s="106" t="n">
        <f aca="false" t="array" ref="S88:S88">IF(B88&lt;4,"",1-IFERROR(SUM(ISNUMBER(T88:CU88)*(1-$T$3:$CU$3))/COUNTIF($T$3:$CU$3,0),0))</f>
        <v>0.1</v>
      </c>
      <c r="T88" s="103" t="n">
        <f aca="true">IF($J88="","",IF(ISNUMBER(OFFSET('Data transformed'!$A$4,MATCH($A88,'Data transformed'!$A$5:$A$185,0),MATCH(T$4,'Data transformed'!$4:$4,0)-1)), MIN(MAX(OFFSET('Data transformed'!$A$4,MATCH($A88,'Data transformed'!$A$5:$A$185,0),MATCH(T$4,'Data transformed'!$4:$4,0)-1),$M88),$N88),"NA"))</f>
        <v>2</v>
      </c>
      <c r="U88" s="103" t="n">
        <f aca="true">IF($J88="","",IF(ISNUMBER(OFFSET('Data transformed'!$A$4,MATCH($A88,'Data transformed'!$A$5:$A$185,0),MATCH(U$4,'Data transformed'!$4:$4,0)-1)), MIN(MAX(OFFSET('Data transformed'!$A$4,MATCH($A88,'Data transformed'!$A$5:$A$185,0),MATCH(U$4,'Data transformed'!$4:$4,0)-1),$M88),$N88),"NA"))</f>
        <v>2</v>
      </c>
      <c r="V88" s="103" t="n">
        <f aca="true">IF($J88="","",IF(ISNUMBER(OFFSET('Data transformed'!$A$4,MATCH($A88,'Data transformed'!$A$5:$A$185,0),MATCH(V$4,'Data transformed'!$4:$4,0)-1)), MIN(MAX(OFFSET('Data transformed'!$A$4,MATCH($A88,'Data transformed'!$A$5:$A$185,0),MATCH(V$4,'Data transformed'!$4:$4,0)-1),$M88),$N88),"NA"))</f>
        <v>2</v>
      </c>
      <c r="W88" s="103" t="n">
        <f aca="true">IF($J88="","",IF(ISNUMBER(OFFSET('Data transformed'!$A$4,MATCH($A88,'Data transformed'!$A$5:$A$185,0),MATCH(W$4,'Data transformed'!$4:$4,0)-1)), MIN(MAX(OFFSET('Data transformed'!$A$4,MATCH($A88,'Data transformed'!$A$5:$A$185,0),MATCH(W$4,'Data transformed'!$4:$4,0)-1),$M88),$N88),"NA"))</f>
        <v>2</v>
      </c>
      <c r="X88" s="103" t="n">
        <f aca="true">IF($J88="","",IF(ISNUMBER(OFFSET('Data transformed'!$A$4,MATCH($A88,'Data transformed'!$A$5:$A$185,0),MATCH(X$4,'Data transformed'!$4:$4,0)-1)), MIN(MAX(OFFSET('Data transformed'!$A$4,MATCH($A88,'Data transformed'!$A$5:$A$185,0),MATCH(X$4,'Data transformed'!$4:$4,0)-1),$M88),$N88),"NA"))</f>
        <v>2</v>
      </c>
      <c r="Y88" s="103" t="n">
        <f aca="true">IF($J88="","",IF(ISNUMBER(OFFSET('Data transformed'!$A$4,MATCH($A88,'Data transformed'!$A$5:$A$185,0),MATCH(Y$4,'Data transformed'!$4:$4,0)-1)), MIN(MAX(OFFSET('Data transformed'!$A$4,MATCH($A88,'Data transformed'!$A$5:$A$185,0),MATCH(Y$4,'Data transformed'!$4:$4,0)-1),$M88),$N88),"NA"))</f>
        <v>2</v>
      </c>
      <c r="Z88" s="103" t="n">
        <f aca="true">IF($J88="","",IF(ISNUMBER(OFFSET('Data transformed'!$A$4,MATCH($A88,'Data transformed'!$A$5:$A$185,0),MATCH(Z$4,'Data transformed'!$4:$4,0)-1)), MIN(MAX(OFFSET('Data transformed'!$A$4,MATCH($A88,'Data transformed'!$A$5:$A$185,0),MATCH(Z$4,'Data transformed'!$4:$4,0)-1),$M88),$N88),"NA"))</f>
        <v>2</v>
      </c>
      <c r="AA88" s="103" t="str">
        <f aca="true">IF($J88="","",IF(ISNUMBER(OFFSET('Data transformed'!$A$4,MATCH($A88,'Data transformed'!$A$5:$A$185,0),MATCH(AA$4,'Data transformed'!$4:$4,0)-1)), MIN(MAX(OFFSET('Data transformed'!$A$4,MATCH($A88,'Data transformed'!$A$5:$A$185,0),MATCH(AA$4,'Data transformed'!$4:$4,0)-1),$M88),$N88),"NA"))</f>
        <v>NA</v>
      </c>
      <c r="AB88" s="103" t="n">
        <f aca="true">IF($J88="","",IF(ISNUMBER(OFFSET('Data transformed'!$A$4,MATCH($A88,'Data transformed'!$A$5:$A$185,0),MATCH(AB$4,'Data transformed'!$4:$4,0)-1)), MIN(MAX(OFFSET('Data transformed'!$A$4,MATCH($A88,'Data transformed'!$A$5:$A$185,0),MATCH(AB$4,'Data transformed'!$4:$4,0)-1),$M88),$N88),"NA"))</f>
        <v>2</v>
      </c>
      <c r="AC88" s="103" t="n">
        <f aca="true">IF($J88="","",IF(ISNUMBER(OFFSET('Data transformed'!$A$4,MATCH($A88,'Data transformed'!$A$5:$A$185,0),MATCH(AC$4,'Data transformed'!$4:$4,0)-1)), MIN(MAX(OFFSET('Data transformed'!$A$4,MATCH($A88,'Data transformed'!$A$5:$A$185,0),MATCH(AC$4,'Data transformed'!$4:$4,0)-1),$M88),$N88),"NA"))</f>
        <v>2</v>
      </c>
      <c r="AD88" s="103" t="str">
        <f aca="true">IF($J88="","",IF(ISNUMBER(OFFSET('Data transformed'!$A$4,MATCH($A88,'Data transformed'!$A$5:$A$185,0),MATCH(AD$4,'Data transformed'!$4:$4,0)-1)), MIN(MAX(OFFSET('Data transformed'!$A$4,MATCH($A88,'Data transformed'!$A$5:$A$185,0),MATCH(AD$4,'Data transformed'!$4:$4,0)-1),$M88),$N88),"NA"))</f>
        <v>NA</v>
      </c>
      <c r="AE88" s="103" t="n">
        <f aca="true">IF($J88="","",IF(ISNUMBER(OFFSET('Data transformed'!$A$4,MATCH($A88,'Data transformed'!$A$5:$A$185,0),MATCH(AE$4,'Data transformed'!$4:$4,0)-1)), MIN(MAX(OFFSET('Data transformed'!$A$4,MATCH($A88,'Data transformed'!$A$5:$A$185,0),MATCH(AE$4,'Data transformed'!$4:$4,0)-1),$M88),$N88),"NA"))</f>
        <v>1</v>
      </c>
      <c r="AF88" s="103" t="n">
        <f aca="true">IF($J88="","",IF(ISNUMBER(OFFSET('Data transformed'!$A$4,MATCH($A88,'Data transformed'!$A$5:$A$185,0),MATCH(AF$4,'Data transformed'!$4:$4,0)-1)), MIN(MAX(OFFSET('Data transformed'!$A$4,MATCH($A88,'Data transformed'!$A$5:$A$185,0),MATCH(AF$4,'Data transformed'!$4:$4,0)-1),$M88),$N88),"NA"))</f>
        <v>2</v>
      </c>
      <c r="AG88" s="103" t="n">
        <f aca="true">IF($J88="","",IF(ISNUMBER(OFFSET('Data transformed'!$A$4,MATCH($A88,'Data transformed'!$A$5:$A$185,0),MATCH(AG$4,'Data transformed'!$4:$4,0)-1)), MIN(MAX(OFFSET('Data transformed'!$A$4,MATCH($A88,'Data transformed'!$A$5:$A$185,0),MATCH(AG$4,'Data transformed'!$4:$4,0)-1),$M88),$N88),"NA"))</f>
        <v>1</v>
      </c>
      <c r="AH88" s="103" t="n">
        <f aca="true">IF($J88="","",IF(ISNUMBER(OFFSET('Data transformed'!$A$4,MATCH($A88,'Data transformed'!$A$5:$A$185,0),MATCH(AH$4,'Data transformed'!$4:$4,0)-1)), MIN(MAX(OFFSET('Data transformed'!$A$4,MATCH($A88,'Data transformed'!$A$5:$A$185,0),MATCH(AH$4,'Data transformed'!$4:$4,0)-1),$M88),$N88),"NA"))</f>
        <v>2</v>
      </c>
      <c r="AI88" s="103" t="n">
        <f aca="true">IF($J88="","",IF(ISNUMBER(OFFSET('Data transformed'!$A$4,MATCH($A88,'Data transformed'!$A$5:$A$185,0),MATCH(AI$4,'Data transformed'!$4:$4,0)-1)), MIN(MAX(OFFSET('Data transformed'!$A$4,MATCH($A88,'Data transformed'!$A$5:$A$185,0),MATCH(AI$4,'Data transformed'!$4:$4,0)-1),$M88),$N88),"NA"))</f>
        <v>1</v>
      </c>
      <c r="AJ88" s="103" t="n">
        <f aca="true">IF($J88="","",IF(ISNUMBER(OFFSET('Data transformed'!$A$4,MATCH($A88,'Data transformed'!$A$5:$A$185,0),MATCH(AJ$4,'Data transformed'!$4:$4,0)-1)), MIN(MAX(OFFSET('Data transformed'!$A$4,MATCH($A88,'Data transformed'!$A$5:$A$185,0),MATCH(AJ$4,'Data transformed'!$4:$4,0)-1),$M88),$N88),"NA"))</f>
        <v>1</v>
      </c>
      <c r="AK88" s="103" t="n">
        <f aca="true">IF($J88="","",IF(ISNUMBER(OFFSET('Data transformed'!$A$4,MATCH($A88,'Data transformed'!$A$5:$A$185,0),MATCH(AK$4,'Data transformed'!$4:$4,0)-1)), MIN(MAX(OFFSET('Data transformed'!$A$4,MATCH($A88,'Data transformed'!$A$5:$A$185,0),MATCH(AK$4,'Data transformed'!$4:$4,0)-1),$M88),$N88),"NA"))</f>
        <v>2</v>
      </c>
      <c r="AL88" s="103" t="n">
        <f aca="true">IF($J88="","",IF(ISNUMBER(OFFSET('Data transformed'!$A$4,MATCH($A88,'Data transformed'!$A$5:$A$185,0),MATCH(AL$4,'Data transformed'!$4:$4,0)-1)), MIN(MAX(OFFSET('Data transformed'!$A$4,MATCH($A88,'Data transformed'!$A$5:$A$185,0),MATCH(AL$4,'Data transformed'!$4:$4,0)-1),$M88),$N88),"NA"))</f>
        <v>2</v>
      </c>
      <c r="AM88" s="103" t="n">
        <f aca="true">IF($J88="","",IF(ISNUMBER(OFFSET('Data transformed'!$A$4,MATCH($A88,'Data transformed'!$A$5:$A$185,0),MATCH(AM$4,'Data transformed'!$4:$4,0)-1)), MIN(MAX(OFFSET('Data transformed'!$A$4,MATCH($A88,'Data transformed'!$A$5:$A$185,0),MATCH(AM$4,'Data transformed'!$4:$4,0)-1),$M88),$N88),"NA"))</f>
        <v>2</v>
      </c>
      <c r="AN88" s="103" t="n">
        <f aca="true">IF($J88="","",IF(ISNUMBER(OFFSET('Data transformed'!$A$4,MATCH($A88,'Data transformed'!$A$5:$A$185,0),MATCH(AN$4,'Data transformed'!$4:$4,0)-1)), MIN(MAX(OFFSET('Data transformed'!$A$4,MATCH($A88,'Data transformed'!$A$5:$A$185,0),MATCH(AN$4,'Data transformed'!$4:$4,0)-1),$M88),$N88),"NA"))</f>
        <v>2</v>
      </c>
      <c r="AO88" s="103" t="n">
        <f aca="true">IF($J88="","",IF(ISNUMBER(OFFSET('Data transformed'!$A$4,MATCH($A88,'Data transformed'!$A$5:$A$185,0),MATCH(AO$4,'Data transformed'!$4:$4,0)-1)), MIN(MAX(OFFSET('Data transformed'!$A$4,MATCH($A88,'Data transformed'!$A$5:$A$185,0),MATCH(AO$4,'Data transformed'!$4:$4,0)-1),$M88),$N88),"NA"))</f>
        <v>1.5</v>
      </c>
      <c r="AP88" s="103" t="n">
        <f aca="true">IF($J88="","",IF(ISNUMBER(OFFSET('Data transformed'!$A$4,MATCH($A88,'Data transformed'!$A$5:$A$185,0),MATCH(AP$4,'Data transformed'!$4:$4,0)-1)), MIN(MAX(OFFSET('Data transformed'!$A$4,MATCH($A88,'Data transformed'!$A$5:$A$185,0),MATCH(AP$4,'Data transformed'!$4:$4,0)-1),$M88),$N88),"NA"))</f>
        <v>2</v>
      </c>
      <c r="AQ88" s="103" t="n">
        <f aca="true">IF($J88="","",IF(ISNUMBER(OFFSET('Data transformed'!$A$4,MATCH($A88,'Data transformed'!$A$5:$A$185,0),MATCH(AQ$4,'Data transformed'!$4:$4,0)-1)), MIN(MAX(OFFSET('Data transformed'!$A$4,MATCH($A88,'Data transformed'!$A$5:$A$185,0),MATCH(AQ$4,'Data transformed'!$4:$4,0)-1),$M88),$N88),"NA"))</f>
        <v>2</v>
      </c>
      <c r="AR88" s="103" t="n">
        <f aca="true">IF($J88="","",IF(ISNUMBER(OFFSET('Data transformed'!$A$4,MATCH($A88,'Data transformed'!$A$5:$A$185,0),MATCH(AR$4,'Data transformed'!$4:$4,0)-1)), MIN(MAX(OFFSET('Data transformed'!$A$4,MATCH($A88,'Data transformed'!$A$5:$A$185,0),MATCH(AR$4,'Data transformed'!$4:$4,0)-1),$M88),$N88),"NA"))</f>
        <v>2</v>
      </c>
      <c r="AS88" s="103" t="str">
        <f aca="true">IF($J88="","",IF(ISNUMBER(OFFSET('Data transformed'!$A$4,MATCH($A88,'Data transformed'!$A$5:$A$185,0),MATCH(AS$4,'Data transformed'!$4:$4,0)-1)), MIN(MAX(OFFSET('Data transformed'!$A$4,MATCH($A88,'Data transformed'!$A$5:$A$185,0),MATCH(AS$4,'Data transformed'!$4:$4,0)-1),$M88),$N88),"NA"))</f>
        <v>NA</v>
      </c>
      <c r="AT88" s="103" t="n">
        <f aca="true">IF($J88="","",IF(ISNUMBER(OFFSET('Data transformed'!$A$4,MATCH($A88,'Data transformed'!$A$5:$A$185,0),MATCH(AT$4,'Data transformed'!$4:$4,0)-1)), MIN(MAX(OFFSET('Data transformed'!$A$4,MATCH($A88,'Data transformed'!$A$5:$A$185,0),MATCH(AT$4,'Data transformed'!$4:$4,0)-1),$M88),$N88),"NA"))</f>
        <v>2</v>
      </c>
      <c r="AU88" s="103" t="n">
        <f aca="true">IF($J88="","",IF(ISNUMBER(OFFSET('Data transformed'!$A$4,MATCH($A88,'Data transformed'!$A$5:$A$185,0),MATCH(AU$4,'Data transformed'!$4:$4,0)-1)), MIN(MAX(OFFSET('Data transformed'!$A$4,MATCH($A88,'Data transformed'!$A$5:$A$185,0),MATCH(AU$4,'Data transformed'!$4:$4,0)-1),$M88),$N88),"NA"))</f>
        <v>1</v>
      </c>
      <c r="AV88" s="103" t="n">
        <f aca="true">IF($J88="","",IF(ISNUMBER(OFFSET('Data transformed'!$A$4,MATCH($A88,'Data transformed'!$A$5:$A$185,0),MATCH(AV$4,'Data transformed'!$4:$4,0)-1)), MIN(MAX(OFFSET('Data transformed'!$A$4,MATCH($A88,'Data transformed'!$A$5:$A$185,0),MATCH(AV$4,'Data transformed'!$4:$4,0)-1),$M88),$N88),"NA"))</f>
        <v>1</v>
      </c>
      <c r="AW88" s="103" t="n">
        <f aca="true">IF($J88="","",IF(ISNUMBER(OFFSET('Data transformed'!$A$4,MATCH($A88,'Data transformed'!$A$5:$A$185,0),MATCH(AW$4,'Data transformed'!$4:$4,0)-1)), MIN(MAX(OFFSET('Data transformed'!$A$4,MATCH($A88,'Data transformed'!$A$5:$A$185,0),MATCH(AW$4,'Data transformed'!$4:$4,0)-1),$M88),$N88),"NA"))</f>
        <v>2</v>
      </c>
      <c r="AX88" s="103" t="str">
        <f aca="true">IF($J88="","",IF(ISNUMBER(OFFSET('Data transformed'!$A$4,MATCH($A88,'Data transformed'!$A$5:$A$185,0),MATCH(AX$4,'Data transformed'!$4:$4,0)-1)), MIN(MAX(OFFSET('Data transformed'!$A$4,MATCH($A88,'Data transformed'!$A$5:$A$185,0),MATCH(AX$4,'Data transformed'!$4:$4,0)-1),$M88),$N88),"NA"))</f>
        <v>NA</v>
      </c>
      <c r="AY88" s="103" t="n">
        <f aca="true">IF($J88="","",IF(ISNUMBER(OFFSET('Data transformed'!$A$4,MATCH($A88,'Data transformed'!$A$5:$A$185,0),MATCH(AY$4,'Data transformed'!$4:$4,0)-1)), MIN(MAX(OFFSET('Data transformed'!$A$4,MATCH($A88,'Data transformed'!$A$5:$A$185,0),MATCH(AY$4,'Data transformed'!$4:$4,0)-1),$M88),$N88),"NA"))</f>
        <v>2</v>
      </c>
      <c r="AZ88" s="103" t="n">
        <f aca="true">IF($J88="","",IF(ISNUMBER(OFFSET('Data transformed'!$A$4,MATCH($A88,'Data transformed'!$A$5:$A$185,0),MATCH(AZ$4,'Data transformed'!$4:$4,0)-1)), MIN(MAX(OFFSET('Data transformed'!$A$4,MATCH($A88,'Data transformed'!$A$5:$A$185,0),MATCH(AZ$4,'Data transformed'!$4:$4,0)-1),$M88),$N88),"NA"))</f>
        <v>1.89</v>
      </c>
      <c r="BA88" s="103" t="str">
        <f aca="true">IF($J88="","",IF(ISNUMBER(OFFSET('Data transformed'!$A$4,MATCH($A88,'Data transformed'!$A$5:$A$185,0),MATCH(BA$4,'Data transformed'!$4:$4,0)-1)), MIN(MAX(OFFSET('Data transformed'!$A$4,MATCH($A88,'Data transformed'!$A$5:$A$185,0),MATCH(BA$4,'Data transformed'!$4:$4,0)-1),$M88),$N88),"NA"))</f>
        <v>NA</v>
      </c>
      <c r="BB88" s="103" t="n">
        <f aca="true">IF($J88="","",IF(ISNUMBER(OFFSET('Data transformed'!$A$4,MATCH($A88,'Data transformed'!$A$5:$A$185,0),MATCH(BB$4,'Data transformed'!$4:$4,0)-1)), MIN(MAX(OFFSET('Data transformed'!$A$4,MATCH($A88,'Data transformed'!$A$5:$A$185,0),MATCH(BB$4,'Data transformed'!$4:$4,0)-1),$M88),$N88),"NA"))</f>
        <v>2</v>
      </c>
      <c r="BC88" s="103" t="n">
        <f aca="true">IF($J88="","",IF(ISNUMBER(OFFSET('Data transformed'!$A$4,MATCH($A88,'Data transformed'!$A$5:$A$185,0),MATCH(BC$4,'Data transformed'!$4:$4,0)-1)), MIN(MAX(OFFSET('Data transformed'!$A$4,MATCH($A88,'Data transformed'!$A$5:$A$185,0),MATCH(BC$4,'Data transformed'!$4:$4,0)-1),$M88),$N88),"NA"))</f>
        <v>2</v>
      </c>
      <c r="BD88" s="103" t="n">
        <f aca="true">IF($J88="","",IF(ISNUMBER(OFFSET('Data transformed'!$A$4,MATCH($A88,'Data transformed'!$A$5:$A$185,0),MATCH(BD$4,'Data transformed'!$4:$4,0)-1)), MIN(MAX(OFFSET('Data transformed'!$A$4,MATCH($A88,'Data transformed'!$A$5:$A$185,0),MATCH(BD$4,'Data transformed'!$4:$4,0)-1),$M88),$N88),"NA"))</f>
        <v>1.67</v>
      </c>
      <c r="BE88" s="103" t="n">
        <f aca="true">IF($J88="","",IF(ISNUMBER(OFFSET('Data transformed'!$A$4,MATCH($A88,'Data transformed'!$A$5:$A$185,0),MATCH(BE$4,'Data transformed'!$4:$4,0)-1)), MIN(MAX(OFFSET('Data transformed'!$A$4,MATCH($A88,'Data transformed'!$A$5:$A$185,0),MATCH(BE$4,'Data transformed'!$4:$4,0)-1),$M88),$N88),"NA"))</f>
        <v>2</v>
      </c>
      <c r="BF88" s="103" t="n">
        <f aca="true">IF($J88="","",IF(ISNUMBER(OFFSET('Data transformed'!$A$4,MATCH($A88,'Data transformed'!$A$5:$A$185,0),MATCH(BF$4,'Data transformed'!$4:$4,0)-1)), MIN(MAX(OFFSET('Data transformed'!$A$4,MATCH($A88,'Data transformed'!$A$5:$A$185,0),MATCH(BF$4,'Data transformed'!$4:$4,0)-1),$M88),$N88),"NA"))</f>
        <v>2</v>
      </c>
      <c r="BG88" s="103" t="n">
        <f aca="true">IF($J88="","",IF(ISNUMBER(OFFSET('Data transformed'!$A$4,MATCH($A88,'Data transformed'!$A$5:$A$185,0),MATCH(BG$4,'Data transformed'!$4:$4,0)-1)), MIN(MAX(OFFSET('Data transformed'!$A$4,MATCH($A88,'Data transformed'!$A$5:$A$185,0),MATCH(BG$4,'Data transformed'!$4:$4,0)-1),$M88),$N88),"NA"))</f>
        <v>1</v>
      </c>
      <c r="BH88" s="103" t="n">
        <f aca="true">IF($J88="","",IF(ISNUMBER(OFFSET('Data transformed'!$A$4,MATCH($A88,'Data transformed'!$A$5:$A$185,0),MATCH(BH$4,'Data transformed'!$4:$4,0)-1)), MIN(MAX(OFFSET('Data transformed'!$A$4,MATCH($A88,'Data transformed'!$A$5:$A$185,0),MATCH(BH$4,'Data transformed'!$4:$4,0)-1),$M88),$N88),"NA"))</f>
        <v>1.67</v>
      </c>
      <c r="BI88" s="103" t="n">
        <f aca="true">IF($J88="","",IF(ISNUMBER(OFFSET('Data transformed'!$A$4,MATCH($A88,'Data transformed'!$A$5:$A$185,0),MATCH(BI$4,'Data transformed'!$4:$4,0)-1)), MIN(MAX(OFFSET('Data transformed'!$A$4,MATCH($A88,'Data transformed'!$A$5:$A$185,0),MATCH(BI$4,'Data transformed'!$4:$4,0)-1),$M88),$N88),"NA"))</f>
        <v>1</v>
      </c>
      <c r="BJ88" s="103" t="n">
        <f aca="true">IF($J88="","",IF(ISNUMBER(OFFSET('Data transformed'!$A$4,MATCH($A88,'Data transformed'!$A$5:$A$185,0),MATCH(BJ$4,'Data transformed'!$4:$4,0)-1)), MIN(MAX(OFFSET('Data transformed'!$A$4,MATCH($A88,'Data transformed'!$A$5:$A$185,0),MATCH(BJ$4,'Data transformed'!$4:$4,0)-1),$M88),$N88),"NA"))</f>
        <v>2</v>
      </c>
      <c r="BK88" s="103" t="n">
        <f aca="true">IF($J88="","",IF(ISNUMBER(OFFSET('Data transformed'!$A$4,MATCH($A88,'Data transformed'!$A$5:$A$185,0),MATCH(BK$4,'Data transformed'!$4:$4,0)-1)), MIN(MAX(OFFSET('Data transformed'!$A$4,MATCH($A88,'Data transformed'!$A$5:$A$185,0),MATCH(BK$4,'Data transformed'!$4:$4,0)-1),$M88),$N88),"NA"))</f>
        <v>2</v>
      </c>
      <c r="BL88" s="103" t="n">
        <f aca="true">IF($J88="","",IF(ISNUMBER(OFFSET('Data transformed'!$A$4,MATCH($A88,'Data transformed'!$A$5:$A$185,0),MATCH(BL$4,'Data transformed'!$4:$4,0)-1)), MIN(MAX(OFFSET('Data transformed'!$A$4,MATCH($A88,'Data transformed'!$A$5:$A$185,0),MATCH(BL$4,'Data transformed'!$4:$4,0)-1),$M88),$N88),"NA"))</f>
        <v>1</v>
      </c>
      <c r="BM88" s="103" t="n">
        <f aca="true">IF($J88="","",IF(ISNUMBER(OFFSET('Data transformed'!$A$4,MATCH($A88,'Data transformed'!$A$5:$A$185,0),MATCH(BM$4,'Data transformed'!$4:$4,0)-1)), MIN(MAX(OFFSET('Data transformed'!$A$4,MATCH($A88,'Data transformed'!$A$5:$A$185,0),MATCH(BM$4,'Data transformed'!$4:$4,0)-1),$M88),$N88),"NA"))</f>
        <v>2</v>
      </c>
      <c r="BN88" s="103" t="n">
        <f aca="true">IF($J88="","",IF(ISNUMBER(OFFSET('Data transformed'!$A$4,MATCH($A88,'Data transformed'!$A$5:$A$185,0),MATCH(BN$4,'Data transformed'!$4:$4,0)-1)), MIN(MAX(OFFSET('Data transformed'!$A$4,MATCH($A88,'Data transformed'!$A$5:$A$185,0),MATCH(BN$4,'Data transformed'!$4:$4,0)-1),$M88),$N88),"NA"))</f>
        <v>2</v>
      </c>
      <c r="BO88" s="103" t="n">
        <f aca="true">IF($J88="","",IF(ISNUMBER(OFFSET('Data transformed'!$A$4,MATCH($A88,'Data transformed'!$A$5:$A$185,0),MATCH(BO$4,'Data transformed'!$4:$4,0)-1)), MIN(MAX(OFFSET('Data transformed'!$A$4,MATCH($A88,'Data transformed'!$A$5:$A$185,0),MATCH(BO$4,'Data transformed'!$4:$4,0)-1),$M88),$N88),"NA"))</f>
        <v>1</v>
      </c>
      <c r="BP88" s="103" t="n">
        <f aca="true">IF($J88="","",IF(ISNUMBER(OFFSET('Data transformed'!$A$4,MATCH($A88,'Data transformed'!$A$5:$A$185,0),MATCH(BP$4,'Data transformed'!$4:$4,0)-1)), MIN(MAX(OFFSET('Data transformed'!$A$4,MATCH($A88,'Data transformed'!$A$5:$A$185,0),MATCH(BP$4,'Data transformed'!$4:$4,0)-1),$M88),$N88),"NA"))</f>
        <v>1</v>
      </c>
      <c r="BQ88" s="103" t="n">
        <f aca="true">IF($J88="","",IF(ISNUMBER(OFFSET('Data transformed'!$A$4,MATCH($A88,'Data transformed'!$A$5:$A$185,0),MATCH(BQ$4,'Data transformed'!$4:$4,0)-1)), MIN(MAX(OFFSET('Data transformed'!$A$4,MATCH($A88,'Data transformed'!$A$5:$A$185,0),MATCH(BQ$4,'Data transformed'!$4:$4,0)-1),$M88),$N88),"NA"))</f>
        <v>2</v>
      </c>
      <c r="BR88" s="103" t="n">
        <f aca="true">IF($J88="","",IF(ISNUMBER(OFFSET('Data transformed'!$A$4,MATCH($A88,'Data transformed'!$A$5:$A$185,0),MATCH(BR$4,'Data transformed'!$4:$4,0)-1)), MIN(MAX(OFFSET('Data transformed'!$A$4,MATCH($A88,'Data transformed'!$A$5:$A$185,0),MATCH(BR$4,'Data transformed'!$4:$4,0)-1),$M88),$N88),"NA"))</f>
        <v>2</v>
      </c>
      <c r="BS88" s="103" t="n">
        <f aca="true">IF($J88="","",IF(ISNUMBER(OFFSET('Data transformed'!$A$4,MATCH($A88,'Data transformed'!$A$5:$A$185,0),MATCH(BS$4,'Data transformed'!$4:$4,0)-1)), MIN(MAX(OFFSET('Data transformed'!$A$4,MATCH($A88,'Data transformed'!$A$5:$A$185,0),MATCH(BS$4,'Data transformed'!$4:$4,0)-1),$M88),$N88),"NA"))</f>
        <v>2</v>
      </c>
      <c r="BT88" s="103" t="n">
        <f aca="true">IF($J88="","",IF(ISNUMBER(OFFSET('Data transformed'!$A$4,MATCH($A88,'Data transformed'!$A$5:$A$185,0),MATCH(BT$4,'Data transformed'!$4:$4,0)-1)), MIN(MAX(OFFSET('Data transformed'!$A$4,MATCH($A88,'Data transformed'!$A$5:$A$185,0),MATCH(BT$4,'Data transformed'!$4:$4,0)-1),$M88),$N88),"NA"))</f>
        <v>2</v>
      </c>
      <c r="BU88" s="103" t="n">
        <f aca="true">IF($J88="","",IF(ISNUMBER(OFFSET('Data transformed'!$A$4,MATCH($A88,'Data transformed'!$A$5:$A$185,0),MATCH(BU$4,'Data transformed'!$4:$4,0)-1)), MIN(MAX(OFFSET('Data transformed'!$A$4,MATCH($A88,'Data transformed'!$A$5:$A$185,0),MATCH(BU$4,'Data transformed'!$4:$4,0)-1),$M88),$N88),"NA"))</f>
        <v>2</v>
      </c>
      <c r="BV88" s="103" t="n">
        <f aca="true">IF($J88="","",IF(ISNUMBER(OFFSET('Data transformed'!$A$4,MATCH($A88,'Data transformed'!$A$5:$A$185,0),MATCH(BV$4,'Data transformed'!$4:$4,0)-1)), MIN(MAX(OFFSET('Data transformed'!$A$4,MATCH($A88,'Data transformed'!$A$5:$A$185,0),MATCH(BV$4,'Data transformed'!$4:$4,0)-1),$M88),$N88),"NA"))</f>
        <v>1</v>
      </c>
      <c r="BW88" s="103" t="n">
        <f aca="true">IF($J88="","",IF(ISNUMBER(OFFSET('Data transformed'!$A$4,MATCH($A88,'Data transformed'!$A$5:$A$185,0),MATCH(BW$4,'Data transformed'!$4:$4,0)-1)), MIN(MAX(OFFSET('Data transformed'!$A$4,MATCH($A88,'Data transformed'!$A$5:$A$185,0),MATCH(BW$4,'Data transformed'!$4:$4,0)-1),$M88),$N88),"NA"))</f>
        <v>2</v>
      </c>
      <c r="BX88" s="103" t="n">
        <f aca="true">IF($J88="","",IF(ISNUMBER(OFFSET('Data transformed'!$A$4,MATCH($A88,'Data transformed'!$A$5:$A$185,0),MATCH(BX$4,'Data transformed'!$4:$4,0)-1)), MIN(MAX(OFFSET('Data transformed'!$A$4,MATCH($A88,'Data transformed'!$A$5:$A$185,0),MATCH(BX$4,'Data transformed'!$4:$4,0)-1),$M88),$N88),"NA"))</f>
        <v>1.67</v>
      </c>
      <c r="BY88" s="103" t="n">
        <f aca="true">IF($J88="","",IF(ISNUMBER(OFFSET('Data transformed'!$A$4,MATCH($A88,'Data transformed'!$A$5:$A$185,0),MATCH(BY$4,'Data transformed'!$4:$4,0)-1)), MIN(MAX(OFFSET('Data transformed'!$A$4,MATCH($A88,'Data transformed'!$A$5:$A$185,0),MATCH(BY$4,'Data transformed'!$4:$4,0)-1),$M88),$N88),"NA"))</f>
        <v>2</v>
      </c>
      <c r="BZ88" s="103" t="str">
        <f aca="true">IF($J88="","",IF(ISNUMBER(OFFSET('Data transformed'!$A$4,MATCH($A88,'Data transformed'!$A$5:$A$185,0),MATCH(BZ$4,'Data transformed'!$4:$4,0)-1)), MIN(MAX(OFFSET('Data transformed'!$A$4,MATCH($A88,'Data transformed'!$A$5:$A$185,0),MATCH(BZ$4,'Data transformed'!$4:$4,0)-1),$M88),$N88),"NA"))</f>
        <v>NA</v>
      </c>
      <c r="CA88" s="103" t="n">
        <f aca="true">IF($J88="","",IF(ISNUMBER(OFFSET('Data transformed'!$A$4,MATCH($A88,'Data transformed'!$A$5:$A$185,0),MATCH(CA$4,'Data transformed'!$4:$4,0)-1)), MIN(MAX(OFFSET('Data transformed'!$A$4,MATCH($A88,'Data transformed'!$A$5:$A$185,0),MATCH(CA$4,'Data transformed'!$4:$4,0)-1),$M88),$N88),"NA"))</f>
        <v>2</v>
      </c>
      <c r="CB88" s="103" t="n">
        <f aca="true">IF($J88="","",IF(ISNUMBER(OFFSET('Data transformed'!$A$4,MATCH($A88,'Data transformed'!$A$5:$A$185,0),MATCH(CB$4,'Data transformed'!$4:$4,0)-1)), MIN(MAX(OFFSET('Data transformed'!$A$4,MATCH($A88,'Data transformed'!$A$5:$A$185,0),MATCH(CB$4,'Data transformed'!$4:$4,0)-1),$M88),$N88),"NA"))</f>
        <v>1</v>
      </c>
      <c r="CC88" s="103" t="n">
        <f aca="true">IF($J88="","",IF(ISNUMBER(OFFSET('Data transformed'!$A$4,MATCH($A88,'Data transformed'!$A$5:$A$185,0),MATCH(CC$4,'Data transformed'!$4:$4,0)-1)), MIN(MAX(OFFSET('Data transformed'!$A$4,MATCH($A88,'Data transformed'!$A$5:$A$185,0),MATCH(CC$4,'Data transformed'!$4:$4,0)-1),$M88),$N88),"NA"))</f>
        <v>2</v>
      </c>
      <c r="CD88" s="103" t="str">
        <f aca="true">IF($J88="","",IF(ISNUMBER(OFFSET('Data transformed'!$A$4,MATCH($A88,'Data transformed'!$A$5:$A$185,0),MATCH(CD$4,'Data transformed'!$4:$4,0)-1)), MIN(MAX(OFFSET('Data transformed'!$A$4,MATCH($A88,'Data transformed'!$A$5:$A$185,0),MATCH(CD$4,'Data transformed'!$4:$4,0)-1),$M88),$N88),"NA"))</f>
        <v>NA</v>
      </c>
      <c r="CE88" s="103" t="n">
        <f aca="true">IF($J88="","",IF(ISNUMBER(OFFSET('Data transformed'!$A$4,MATCH($A88,'Data transformed'!$A$5:$A$185,0),MATCH(CE$4,'Data transformed'!$4:$4,0)-1)), MIN(MAX(OFFSET('Data transformed'!$A$4,MATCH($A88,'Data transformed'!$A$5:$A$185,0),MATCH(CE$4,'Data transformed'!$4:$4,0)-1),$M88),$N88),"NA"))</f>
        <v>1</v>
      </c>
      <c r="CF88" s="103" t="n">
        <f aca="true">IF($J88="","",IF(ISNUMBER(OFFSET('Data transformed'!$A$4,MATCH($A88,'Data transformed'!$A$5:$A$185,0),MATCH(CF$4,'Data transformed'!$4:$4,0)-1)), MIN(MAX(OFFSET('Data transformed'!$A$4,MATCH($A88,'Data transformed'!$A$5:$A$185,0),MATCH(CF$4,'Data transformed'!$4:$4,0)-1),$M88),$N88),"NA"))</f>
        <v>2</v>
      </c>
      <c r="CG88" s="103" t="n">
        <f aca="true">IF($J88="","",IF(ISNUMBER(OFFSET('Data transformed'!$A$4,MATCH($A88,'Data transformed'!$A$5:$A$185,0),MATCH(CG$4,'Data transformed'!$4:$4,0)-1)), MIN(MAX(OFFSET('Data transformed'!$A$4,MATCH($A88,'Data transformed'!$A$5:$A$185,0),MATCH(CG$4,'Data transformed'!$4:$4,0)-1),$M88),$N88),"NA"))</f>
        <v>2</v>
      </c>
      <c r="CH88" s="103" t="n">
        <f aca="true">IF($J88="","",IF(ISNUMBER(OFFSET('Data transformed'!$A$4,MATCH($A88,'Data transformed'!$A$5:$A$185,0),MATCH(CH$4,'Data transformed'!$4:$4,0)-1)), MIN(MAX(OFFSET('Data transformed'!$A$4,MATCH($A88,'Data transformed'!$A$5:$A$185,0),MATCH(CH$4,'Data transformed'!$4:$4,0)-1),$M88),$N88),"NA"))</f>
        <v>1.5</v>
      </c>
      <c r="CI88" s="103" t="n">
        <f aca="true">IF($J88="","",IF(ISNUMBER(OFFSET('Data transformed'!$A$4,MATCH($A88,'Data transformed'!$A$5:$A$185,0),MATCH(CI$4,'Data transformed'!$4:$4,0)-1)), MIN(MAX(OFFSET('Data transformed'!$A$4,MATCH($A88,'Data transformed'!$A$5:$A$185,0),MATCH(CI$4,'Data transformed'!$4:$4,0)-1),$M88),$N88),"NA"))</f>
        <v>1</v>
      </c>
      <c r="CJ88" s="103" t="str">
        <f aca="true">IF($J88="","",IF(ISNUMBER(OFFSET('Data transformed'!$A$4,MATCH($A88,'Data transformed'!$A$5:$A$185,0),MATCH(CJ$4,'Data transformed'!$4:$4,0)-1)), MIN(MAX(OFFSET('Data transformed'!$A$4,MATCH($A88,'Data transformed'!$A$5:$A$185,0),MATCH(CJ$4,'Data transformed'!$4:$4,0)-1),$M88),$N88),"NA"))</f>
        <v>NA</v>
      </c>
      <c r="CK88" s="103" t="n">
        <f aca="true">IF($J88="","",IF(ISNUMBER(OFFSET('Data transformed'!$A$4,MATCH($A88,'Data transformed'!$A$5:$A$185,0),MATCH(CK$4,'Data transformed'!$4:$4,0)-1)), MIN(MAX(OFFSET('Data transformed'!$A$4,MATCH($A88,'Data transformed'!$A$5:$A$185,0),MATCH(CK$4,'Data transformed'!$4:$4,0)-1),$M88),$N88),"NA"))</f>
        <v>2</v>
      </c>
      <c r="CL88" s="103" t="n">
        <f aca="true">IF($J88="","",IF(ISNUMBER(OFFSET('Data transformed'!$A$4,MATCH($A88,'Data transformed'!$A$5:$A$185,0),MATCH(CL$4,'Data transformed'!$4:$4,0)-1)), MIN(MAX(OFFSET('Data transformed'!$A$4,MATCH($A88,'Data transformed'!$A$5:$A$185,0),MATCH(CL$4,'Data transformed'!$4:$4,0)-1),$M88),$N88),"NA"))</f>
        <v>2</v>
      </c>
      <c r="CM88" s="103" t="n">
        <f aca="true">IF($J88="","",IF(ISNUMBER(OFFSET('Data transformed'!$A$4,MATCH($A88,'Data transformed'!$A$5:$A$185,0),MATCH(CM$4,'Data transformed'!$4:$4,0)-1)), MIN(MAX(OFFSET('Data transformed'!$A$4,MATCH($A88,'Data transformed'!$A$5:$A$185,0),MATCH(CM$4,'Data transformed'!$4:$4,0)-1),$M88),$N88),"NA"))</f>
        <v>1</v>
      </c>
      <c r="CN88" s="103" t="n">
        <f aca="true">IF($J88="","",IF(ISNUMBER(OFFSET('Data transformed'!$A$4,MATCH($A88,'Data transformed'!$A$5:$A$185,0),MATCH(CN$4,'Data transformed'!$4:$4,0)-1)), MIN(MAX(OFFSET('Data transformed'!$A$4,MATCH($A88,'Data transformed'!$A$5:$A$185,0),MATCH(CN$4,'Data transformed'!$4:$4,0)-1),$M88),$N88),"NA"))</f>
        <v>2</v>
      </c>
      <c r="CO88" s="103" t="n">
        <f aca="true">IF($J88="","",IF(ISNUMBER(OFFSET('Data transformed'!$A$4,MATCH($A88,'Data transformed'!$A$5:$A$185,0),MATCH(CO$4,'Data transformed'!$4:$4,0)-1)), MIN(MAX(OFFSET('Data transformed'!$A$4,MATCH($A88,'Data transformed'!$A$5:$A$185,0),MATCH(CO$4,'Data transformed'!$4:$4,0)-1),$M88),$N88),"NA"))</f>
        <v>1</v>
      </c>
      <c r="CP88" s="103" t="n">
        <f aca="true">IF($J88="","",IF(ISNUMBER(OFFSET('Data transformed'!$A$4,MATCH($A88,'Data transformed'!$A$5:$A$185,0),MATCH(CP$4,'Data transformed'!$4:$4,0)-1)), MIN(MAX(OFFSET('Data transformed'!$A$4,MATCH($A88,'Data transformed'!$A$5:$A$185,0),MATCH(CP$4,'Data transformed'!$4:$4,0)-1),$M88),$N88),"NA"))</f>
        <v>1.5</v>
      </c>
      <c r="CQ88" s="103" t="n">
        <f aca="true">IF($J88="","",IF(ISNUMBER(OFFSET('Data transformed'!$A$4,MATCH($A88,'Data transformed'!$A$5:$A$185,0),MATCH(CQ$4,'Data transformed'!$4:$4,0)-1)), MIN(MAX(OFFSET('Data transformed'!$A$4,MATCH($A88,'Data transformed'!$A$5:$A$185,0),MATCH(CQ$4,'Data transformed'!$4:$4,0)-1),$M88),$N88),"NA"))</f>
        <v>2</v>
      </c>
      <c r="CR88" s="103" t="n">
        <f aca="true">IF($J88="","",IF(ISNUMBER(OFFSET('Data transformed'!$A$4,MATCH($A88,'Data transformed'!$A$5:$A$185,0),MATCH(CR$4,'Data transformed'!$4:$4,0)-1)), MIN(MAX(OFFSET('Data transformed'!$A$4,MATCH($A88,'Data transformed'!$A$5:$A$185,0),MATCH(CR$4,'Data transformed'!$4:$4,0)-1),$M88),$N88),"NA"))</f>
        <v>2</v>
      </c>
      <c r="CS88" s="103" t="n">
        <f aca="true">IF($J88="","",IF(ISNUMBER(OFFSET('Data transformed'!$A$4,MATCH($A88,'Data transformed'!$A$5:$A$185,0),MATCH(CS$4,'Data transformed'!$4:$4,0)-1)), MIN(MAX(OFFSET('Data transformed'!$A$4,MATCH($A88,'Data transformed'!$A$5:$A$185,0),MATCH(CS$4,'Data transformed'!$4:$4,0)-1),$M88),$N88),"NA"))</f>
        <v>1</v>
      </c>
      <c r="CT88" s="103" t="n">
        <f aca="true">IF($J88="","",IF(ISNUMBER(OFFSET('Data transformed'!$A$4,MATCH($A88,'Data transformed'!$A$5:$A$185,0),MATCH(CT$4,'Data transformed'!$4:$4,0)-1)), MIN(MAX(OFFSET('Data transformed'!$A$4,MATCH($A88,'Data transformed'!$A$5:$A$185,0),MATCH(CT$4,'Data transformed'!$4:$4,0)-1),$M88),$N88),"NA"))</f>
        <v>1</v>
      </c>
      <c r="CU88" s="103" t="n">
        <f aca="true">IF($J88="","",IF(ISNUMBER(OFFSET('Data transformed'!$A$4,MATCH($A88,'Data transformed'!$A$5:$A$185,0),MATCH(CU$4,'Data transformed'!$4:$4,0)-1)), MIN(MAX(OFFSET('Data transformed'!$A$4,MATCH($A88,'Data transformed'!$A$5:$A$185,0),MATCH(CU$4,'Data transformed'!$4:$4,0)-1),$M88),$N88),"NA"))</f>
        <v>2</v>
      </c>
    </row>
    <row r="89" s="103" customFormat="true" ht="15.5" hidden="false" customHeight="false" outlineLevel="0" collapsed="false">
      <c r="A89" s="107" t="n">
        <v>3220</v>
      </c>
      <c r="B89" s="107" t="n">
        <v>3</v>
      </c>
      <c r="C89" s="103" t="str">
        <f aca="true">IF(ISBLANK(OFFSET('Raw Data'!$A$3,MATCH($A89,'Raw Data'!$B$4:$B$185,0),MATCH(C$4,'Raw Data'!$3:$3,0)-1)),"",OFFSET('Raw Data'!$A$3,MATCH($A89,'Raw Data'!$B$4:$B$185,0),MATCH(C$4,'Raw Data'!$3:$3,0)-1))</f>
        <v>Mechanisms for consumer information</v>
      </c>
      <c r="D89" s="103" t="str">
        <f aca="true">IF(ISBLANK(OFFSET('Raw Data'!$A$3,MATCH($A89,'Raw Data'!$B$4:$B$185,0),MATCH(D$4,'Raw Data'!$3:$3,0)-1)),"",OFFSET('Raw Data'!$A$3,MATCH($A89,'Raw Data'!$B$4:$B$185,0),MATCH(D$4,'Raw Data'!$3:$3,0)-1))</f>
        <v/>
      </c>
      <c r="E89" s="103" t="str">
        <f aca="true">IF(ISBLANK(OFFSET('Raw Data'!$A$3,MATCH($A89,'Raw Data'!$B$4:$B$185,0),MATCH(E$4,'Raw Data'!$3:$3,0)-1)),"",OFFSET('Raw Data'!$A$3,MATCH($A89,'Raw Data'!$B$4:$B$185,0),MATCH(E$4,'Raw Data'!$3:$3,0)-1))</f>
        <v/>
      </c>
      <c r="J89" s="103" t="e">
        <f aca="true" t="array" ref="J89:J89">IFERROR(_xlfn.QUARTILE.INC(IF(ISNUMBER(OFFSET('Data transformed'!$N$4,MATCH('outliers treatment'!$A89,'Data transformed'!$A$5:$A$185),1,1,COUNTA('Data transformed'!$O$4:$CX$4))),OFFSET('Data transformed'!$N$4,MATCH('outliers treatment'!$A89,'Data transformed'!$A$5:$A$185),1,1,COUNTA('Data transformed'!$O$4:$CX$4))),1),"")</f>
        <v>#N/A</v>
      </c>
      <c r="K89" s="103" t="e">
        <f aca="true" t="array" ref="K89:K89">IFERROR(_xlfn.QUARTILE.INC(IF(ISNUMBER(OFFSET('Data transformed'!$N$4,MATCH('outliers treatment'!$A89,'Data transformed'!$A$5:$A$185),1,1,COUNTA('Data transformed'!$O$4:$CX$4))),OFFSET('Data transformed'!$N$4,MATCH('outliers treatment'!$A89,'Data transformed'!$A$5:$A$185),1,1,COUNTA('Data transformed'!$O$4:$CX$4))),3),"")</f>
        <v>#N/A</v>
      </c>
      <c r="L89" s="103" t="str">
        <f aca="false">IFERROR(K89-J89,"")</f>
        <v/>
      </c>
      <c r="P89" s="105" t="str">
        <f aca="false" t="array" ref="P89:P89">IFERROR(SKEW(IF(ISNUMBER(T89:CU89),T89:CU89,"")),"")</f>
        <v/>
      </c>
      <c r="Q89" s="103" t="n">
        <f aca="true">IF(ISBLANK(OFFSET('Data above threshold'!$A$4,MATCH('Data above threshold'!$A88,'Data above threshold'!$A$5:$A$185,0),MATCH('Data above threshold'!N$4,'Data above threshold'!$4:$4,0)-1)),1,OFFSET('Data above threshold'!$A$4,MATCH('Data above threshold'!$A88,'Data above threshold'!$A$5:$A$185,0),MATCH('Data above threshold'!N$4,'Data above threshold'!$4:$4,0)-1))</f>
        <v>1</v>
      </c>
      <c r="R89" s="103" t="e">
        <f aca="false">IF($J89="","",COUNTIF(T89:CU89,M89)+ COUNTIF(T89:CQ89,N89))</f>
        <v>#N/A</v>
      </c>
      <c r="S89" s="106" t="str">
        <f aca="false" t="array" ref="S89:S89">IF(B89&lt;4,"",1-IFERROR(SUM(ISNUMBER(T89:CU89)*(1-$T$3:$CU$3))/COUNTIF($T$3:$CU$3,0),0))</f>
        <v/>
      </c>
      <c r="T89" s="103" t="str">
        <f aca="true">IF($J89="","",IF(ISNUMBER(OFFSET('Data transformed'!$A$4,MATCH($A89,'Data transformed'!$A$5:$A$185,0),MATCH(T$4,'Data transformed'!$4:$4,0)-1)), MIN(MAX(OFFSET('Data transformed'!$A$4,MATCH($A89,'Data transformed'!$A$5:$A$185,0),MATCH(T$4,'Data transformed'!$4:$4,0)-1),$M89),$N89),"NA"))</f>
        <v>NA</v>
      </c>
      <c r="U89" s="103" t="str">
        <f aca="true">IF($J89="","",IF(ISNUMBER(OFFSET('Data transformed'!$A$4,MATCH($A89,'Data transformed'!$A$5:$A$185,0),MATCH(U$4,'Data transformed'!$4:$4,0)-1)), MIN(MAX(OFFSET('Data transformed'!$A$4,MATCH($A89,'Data transformed'!$A$5:$A$185,0),MATCH(U$4,'Data transformed'!$4:$4,0)-1),$M89),$N89),"NA"))</f>
        <v>NA</v>
      </c>
      <c r="V89" s="103" t="str">
        <f aca="true">IF($J89="","",IF(ISNUMBER(OFFSET('Data transformed'!$A$4,MATCH($A89,'Data transformed'!$A$5:$A$185,0),MATCH(V$4,'Data transformed'!$4:$4,0)-1)), MIN(MAX(OFFSET('Data transformed'!$A$4,MATCH($A89,'Data transformed'!$A$5:$A$185,0),MATCH(V$4,'Data transformed'!$4:$4,0)-1),$M89),$N89),"NA"))</f>
        <v>NA</v>
      </c>
      <c r="W89" s="103" t="str">
        <f aca="true">IF($J89="","",IF(ISNUMBER(OFFSET('Data transformed'!$A$4,MATCH($A89,'Data transformed'!$A$5:$A$185,0),MATCH(W$4,'Data transformed'!$4:$4,0)-1)), MIN(MAX(OFFSET('Data transformed'!$A$4,MATCH($A89,'Data transformed'!$A$5:$A$185,0),MATCH(W$4,'Data transformed'!$4:$4,0)-1),$M89),$N89),"NA"))</f>
        <v>NA</v>
      </c>
      <c r="X89" s="103" t="str">
        <f aca="true">IF($J89="","",IF(ISNUMBER(OFFSET('Data transformed'!$A$4,MATCH($A89,'Data transformed'!$A$5:$A$185,0),MATCH(X$4,'Data transformed'!$4:$4,0)-1)), MIN(MAX(OFFSET('Data transformed'!$A$4,MATCH($A89,'Data transformed'!$A$5:$A$185,0),MATCH(X$4,'Data transformed'!$4:$4,0)-1),$M89),$N89),"NA"))</f>
        <v>NA</v>
      </c>
      <c r="Y89" s="103" t="str">
        <f aca="true">IF($J89="","",IF(ISNUMBER(OFFSET('Data transformed'!$A$4,MATCH($A89,'Data transformed'!$A$5:$A$185,0),MATCH(Y$4,'Data transformed'!$4:$4,0)-1)), MIN(MAX(OFFSET('Data transformed'!$A$4,MATCH($A89,'Data transformed'!$A$5:$A$185,0),MATCH(Y$4,'Data transformed'!$4:$4,0)-1),$M89),$N89),"NA"))</f>
        <v>NA</v>
      </c>
      <c r="Z89" s="103" t="str">
        <f aca="true">IF($J89="","",IF(ISNUMBER(OFFSET('Data transformed'!$A$4,MATCH($A89,'Data transformed'!$A$5:$A$185,0),MATCH(Z$4,'Data transformed'!$4:$4,0)-1)), MIN(MAX(OFFSET('Data transformed'!$A$4,MATCH($A89,'Data transformed'!$A$5:$A$185,0),MATCH(Z$4,'Data transformed'!$4:$4,0)-1),$M89),$N89),"NA"))</f>
        <v>NA</v>
      </c>
      <c r="AA89" s="103" t="str">
        <f aca="true">IF($J89="","",IF(ISNUMBER(OFFSET('Data transformed'!$A$4,MATCH($A89,'Data transformed'!$A$5:$A$185,0),MATCH(AA$4,'Data transformed'!$4:$4,0)-1)), MIN(MAX(OFFSET('Data transformed'!$A$4,MATCH($A89,'Data transformed'!$A$5:$A$185,0),MATCH(AA$4,'Data transformed'!$4:$4,0)-1),$M89),$N89),"NA"))</f>
        <v>NA</v>
      </c>
      <c r="AB89" s="103" t="str">
        <f aca="true">IF($J89="","",IF(ISNUMBER(OFFSET('Data transformed'!$A$4,MATCH($A89,'Data transformed'!$A$5:$A$185,0),MATCH(AB$4,'Data transformed'!$4:$4,0)-1)), MIN(MAX(OFFSET('Data transformed'!$A$4,MATCH($A89,'Data transformed'!$A$5:$A$185,0),MATCH(AB$4,'Data transformed'!$4:$4,0)-1),$M89),$N89),"NA"))</f>
        <v>NA</v>
      </c>
      <c r="AC89" s="103" t="str">
        <f aca="true">IF($J89="","",IF(ISNUMBER(OFFSET('Data transformed'!$A$4,MATCH($A89,'Data transformed'!$A$5:$A$185,0),MATCH(AC$4,'Data transformed'!$4:$4,0)-1)), MIN(MAX(OFFSET('Data transformed'!$A$4,MATCH($A89,'Data transformed'!$A$5:$A$185,0),MATCH(AC$4,'Data transformed'!$4:$4,0)-1),$M89),$N89),"NA"))</f>
        <v>NA</v>
      </c>
      <c r="AD89" s="103" t="str">
        <f aca="true">IF($J89="","",IF(ISNUMBER(OFFSET('Data transformed'!$A$4,MATCH($A89,'Data transformed'!$A$5:$A$185,0),MATCH(AD$4,'Data transformed'!$4:$4,0)-1)), MIN(MAX(OFFSET('Data transformed'!$A$4,MATCH($A89,'Data transformed'!$A$5:$A$185,0),MATCH(AD$4,'Data transformed'!$4:$4,0)-1),$M89),$N89),"NA"))</f>
        <v>NA</v>
      </c>
      <c r="AE89" s="103" t="str">
        <f aca="true">IF($J89="","",IF(ISNUMBER(OFFSET('Data transformed'!$A$4,MATCH($A89,'Data transformed'!$A$5:$A$185,0),MATCH(AE$4,'Data transformed'!$4:$4,0)-1)), MIN(MAX(OFFSET('Data transformed'!$A$4,MATCH($A89,'Data transformed'!$A$5:$A$185,0),MATCH(AE$4,'Data transformed'!$4:$4,0)-1),$M89),$N89),"NA"))</f>
        <v>NA</v>
      </c>
      <c r="AF89" s="103" t="str">
        <f aca="true">IF($J89="","",IF(ISNUMBER(OFFSET('Data transformed'!$A$4,MATCH($A89,'Data transformed'!$A$5:$A$185,0),MATCH(AF$4,'Data transformed'!$4:$4,0)-1)), MIN(MAX(OFFSET('Data transformed'!$A$4,MATCH($A89,'Data transformed'!$A$5:$A$185,0),MATCH(AF$4,'Data transformed'!$4:$4,0)-1),$M89),$N89),"NA"))</f>
        <v>NA</v>
      </c>
      <c r="AG89" s="103" t="str">
        <f aca="true">IF($J89="","",IF(ISNUMBER(OFFSET('Data transformed'!$A$4,MATCH($A89,'Data transformed'!$A$5:$A$185,0),MATCH(AG$4,'Data transformed'!$4:$4,0)-1)), MIN(MAX(OFFSET('Data transformed'!$A$4,MATCH($A89,'Data transformed'!$A$5:$A$185,0),MATCH(AG$4,'Data transformed'!$4:$4,0)-1),$M89),$N89),"NA"))</f>
        <v>NA</v>
      </c>
      <c r="AH89" s="103" t="str">
        <f aca="true">IF($J89="","",IF(ISNUMBER(OFFSET('Data transformed'!$A$4,MATCH($A89,'Data transformed'!$A$5:$A$185,0),MATCH(AH$4,'Data transformed'!$4:$4,0)-1)), MIN(MAX(OFFSET('Data transformed'!$A$4,MATCH($A89,'Data transformed'!$A$5:$A$185,0),MATCH(AH$4,'Data transformed'!$4:$4,0)-1),$M89),$N89),"NA"))</f>
        <v>NA</v>
      </c>
      <c r="AI89" s="103" t="str">
        <f aca="true">IF($J89="","",IF(ISNUMBER(OFFSET('Data transformed'!$A$4,MATCH($A89,'Data transformed'!$A$5:$A$185,0),MATCH(AI$4,'Data transformed'!$4:$4,0)-1)), MIN(MAX(OFFSET('Data transformed'!$A$4,MATCH($A89,'Data transformed'!$A$5:$A$185,0),MATCH(AI$4,'Data transformed'!$4:$4,0)-1),$M89),$N89),"NA"))</f>
        <v>NA</v>
      </c>
      <c r="AJ89" s="103" t="str">
        <f aca="true">IF($J89="","",IF(ISNUMBER(OFFSET('Data transformed'!$A$4,MATCH($A89,'Data transformed'!$A$5:$A$185,0),MATCH(AJ$4,'Data transformed'!$4:$4,0)-1)), MIN(MAX(OFFSET('Data transformed'!$A$4,MATCH($A89,'Data transformed'!$A$5:$A$185,0),MATCH(AJ$4,'Data transformed'!$4:$4,0)-1),$M89),$N89),"NA"))</f>
        <v>NA</v>
      </c>
      <c r="AK89" s="103" t="str">
        <f aca="true">IF($J89="","",IF(ISNUMBER(OFFSET('Data transformed'!$A$4,MATCH($A89,'Data transformed'!$A$5:$A$185,0),MATCH(AK$4,'Data transformed'!$4:$4,0)-1)), MIN(MAX(OFFSET('Data transformed'!$A$4,MATCH($A89,'Data transformed'!$A$5:$A$185,0),MATCH(AK$4,'Data transformed'!$4:$4,0)-1),$M89),$N89),"NA"))</f>
        <v>NA</v>
      </c>
      <c r="AL89" s="103" t="str">
        <f aca="true">IF($J89="","",IF(ISNUMBER(OFFSET('Data transformed'!$A$4,MATCH($A89,'Data transformed'!$A$5:$A$185,0),MATCH(AL$4,'Data transformed'!$4:$4,0)-1)), MIN(MAX(OFFSET('Data transformed'!$A$4,MATCH($A89,'Data transformed'!$A$5:$A$185,0),MATCH(AL$4,'Data transformed'!$4:$4,0)-1),$M89),$N89),"NA"))</f>
        <v>NA</v>
      </c>
      <c r="AM89" s="103" t="str">
        <f aca="true">IF($J89="","",IF(ISNUMBER(OFFSET('Data transformed'!$A$4,MATCH($A89,'Data transformed'!$A$5:$A$185,0),MATCH(AM$4,'Data transformed'!$4:$4,0)-1)), MIN(MAX(OFFSET('Data transformed'!$A$4,MATCH($A89,'Data transformed'!$A$5:$A$185,0),MATCH(AM$4,'Data transformed'!$4:$4,0)-1),$M89),$N89),"NA"))</f>
        <v>NA</v>
      </c>
      <c r="AN89" s="103" t="str">
        <f aca="true">IF($J89="","",IF(ISNUMBER(OFFSET('Data transformed'!$A$4,MATCH($A89,'Data transformed'!$A$5:$A$185,0),MATCH(AN$4,'Data transformed'!$4:$4,0)-1)), MIN(MAX(OFFSET('Data transformed'!$A$4,MATCH($A89,'Data transformed'!$A$5:$A$185,0),MATCH(AN$4,'Data transformed'!$4:$4,0)-1),$M89),$N89),"NA"))</f>
        <v>NA</v>
      </c>
      <c r="AO89" s="103" t="str">
        <f aca="true">IF($J89="","",IF(ISNUMBER(OFFSET('Data transformed'!$A$4,MATCH($A89,'Data transformed'!$A$5:$A$185,0),MATCH(AO$4,'Data transformed'!$4:$4,0)-1)), MIN(MAX(OFFSET('Data transformed'!$A$4,MATCH($A89,'Data transformed'!$A$5:$A$185,0),MATCH(AO$4,'Data transformed'!$4:$4,0)-1),$M89),$N89),"NA"))</f>
        <v>NA</v>
      </c>
      <c r="AP89" s="103" t="str">
        <f aca="true">IF($J89="","",IF(ISNUMBER(OFFSET('Data transformed'!$A$4,MATCH($A89,'Data transformed'!$A$5:$A$185,0),MATCH(AP$4,'Data transformed'!$4:$4,0)-1)), MIN(MAX(OFFSET('Data transformed'!$A$4,MATCH($A89,'Data transformed'!$A$5:$A$185,0),MATCH(AP$4,'Data transformed'!$4:$4,0)-1),$M89),$N89),"NA"))</f>
        <v>NA</v>
      </c>
      <c r="AQ89" s="103" t="str">
        <f aca="true">IF($J89="","",IF(ISNUMBER(OFFSET('Data transformed'!$A$4,MATCH($A89,'Data transformed'!$A$5:$A$185,0),MATCH(AQ$4,'Data transformed'!$4:$4,0)-1)), MIN(MAX(OFFSET('Data transformed'!$A$4,MATCH($A89,'Data transformed'!$A$5:$A$185,0),MATCH(AQ$4,'Data transformed'!$4:$4,0)-1),$M89),$N89),"NA"))</f>
        <v>NA</v>
      </c>
      <c r="AR89" s="103" t="str">
        <f aca="true">IF($J89="","",IF(ISNUMBER(OFFSET('Data transformed'!$A$4,MATCH($A89,'Data transformed'!$A$5:$A$185,0),MATCH(AR$4,'Data transformed'!$4:$4,0)-1)), MIN(MAX(OFFSET('Data transformed'!$A$4,MATCH($A89,'Data transformed'!$A$5:$A$185,0),MATCH(AR$4,'Data transformed'!$4:$4,0)-1),$M89),$N89),"NA"))</f>
        <v>NA</v>
      </c>
      <c r="AS89" s="103" t="str">
        <f aca="true">IF($J89="","",IF(ISNUMBER(OFFSET('Data transformed'!$A$4,MATCH($A89,'Data transformed'!$A$5:$A$185,0),MATCH(AS$4,'Data transformed'!$4:$4,0)-1)), MIN(MAX(OFFSET('Data transformed'!$A$4,MATCH($A89,'Data transformed'!$A$5:$A$185,0),MATCH(AS$4,'Data transformed'!$4:$4,0)-1),$M89),$N89),"NA"))</f>
        <v>NA</v>
      </c>
      <c r="AT89" s="103" t="str">
        <f aca="true">IF($J89="","",IF(ISNUMBER(OFFSET('Data transformed'!$A$4,MATCH($A89,'Data transformed'!$A$5:$A$185,0),MATCH(AT$4,'Data transformed'!$4:$4,0)-1)), MIN(MAX(OFFSET('Data transformed'!$A$4,MATCH($A89,'Data transformed'!$A$5:$A$185,0),MATCH(AT$4,'Data transformed'!$4:$4,0)-1),$M89),$N89),"NA"))</f>
        <v>NA</v>
      </c>
      <c r="AU89" s="103" t="str">
        <f aca="true">IF($J89="","",IF(ISNUMBER(OFFSET('Data transformed'!$A$4,MATCH($A89,'Data transformed'!$A$5:$A$185,0),MATCH(AU$4,'Data transformed'!$4:$4,0)-1)), MIN(MAX(OFFSET('Data transformed'!$A$4,MATCH($A89,'Data transformed'!$A$5:$A$185,0),MATCH(AU$4,'Data transformed'!$4:$4,0)-1),$M89),$N89),"NA"))</f>
        <v>NA</v>
      </c>
      <c r="AV89" s="103" t="str">
        <f aca="true">IF($J89="","",IF(ISNUMBER(OFFSET('Data transformed'!$A$4,MATCH($A89,'Data transformed'!$A$5:$A$185,0),MATCH(AV$4,'Data transformed'!$4:$4,0)-1)), MIN(MAX(OFFSET('Data transformed'!$A$4,MATCH($A89,'Data transformed'!$A$5:$A$185,0),MATCH(AV$4,'Data transformed'!$4:$4,0)-1),$M89),$N89),"NA"))</f>
        <v>NA</v>
      </c>
      <c r="AW89" s="103" t="str">
        <f aca="true">IF($J89="","",IF(ISNUMBER(OFFSET('Data transformed'!$A$4,MATCH($A89,'Data transformed'!$A$5:$A$185,0),MATCH(AW$4,'Data transformed'!$4:$4,0)-1)), MIN(MAX(OFFSET('Data transformed'!$A$4,MATCH($A89,'Data transformed'!$A$5:$A$185,0),MATCH(AW$4,'Data transformed'!$4:$4,0)-1),$M89),$N89),"NA"))</f>
        <v>NA</v>
      </c>
      <c r="AX89" s="103" t="str">
        <f aca="true">IF($J89="","",IF(ISNUMBER(OFFSET('Data transformed'!$A$4,MATCH($A89,'Data transformed'!$A$5:$A$185,0),MATCH(AX$4,'Data transformed'!$4:$4,0)-1)), MIN(MAX(OFFSET('Data transformed'!$A$4,MATCH($A89,'Data transformed'!$A$5:$A$185,0),MATCH(AX$4,'Data transformed'!$4:$4,0)-1),$M89),$N89),"NA"))</f>
        <v>NA</v>
      </c>
      <c r="AY89" s="103" t="str">
        <f aca="true">IF($J89="","",IF(ISNUMBER(OFFSET('Data transformed'!$A$4,MATCH($A89,'Data transformed'!$A$5:$A$185,0),MATCH(AY$4,'Data transformed'!$4:$4,0)-1)), MIN(MAX(OFFSET('Data transformed'!$A$4,MATCH($A89,'Data transformed'!$A$5:$A$185,0),MATCH(AY$4,'Data transformed'!$4:$4,0)-1),$M89),$N89),"NA"))</f>
        <v>NA</v>
      </c>
      <c r="AZ89" s="103" t="str">
        <f aca="true">IF($J89="","",IF(ISNUMBER(OFFSET('Data transformed'!$A$4,MATCH($A89,'Data transformed'!$A$5:$A$185,0),MATCH(AZ$4,'Data transformed'!$4:$4,0)-1)), MIN(MAX(OFFSET('Data transformed'!$A$4,MATCH($A89,'Data transformed'!$A$5:$A$185,0),MATCH(AZ$4,'Data transformed'!$4:$4,0)-1),$M89),$N89),"NA"))</f>
        <v>NA</v>
      </c>
      <c r="BA89" s="103" t="str">
        <f aca="true">IF($J89="","",IF(ISNUMBER(OFFSET('Data transformed'!$A$4,MATCH($A89,'Data transformed'!$A$5:$A$185,0),MATCH(BA$4,'Data transformed'!$4:$4,0)-1)), MIN(MAX(OFFSET('Data transformed'!$A$4,MATCH($A89,'Data transformed'!$A$5:$A$185,0),MATCH(BA$4,'Data transformed'!$4:$4,0)-1),$M89),$N89),"NA"))</f>
        <v>NA</v>
      </c>
      <c r="BB89" s="103" t="str">
        <f aca="true">IF($J89="","",IF(ISNUMBER(OFFSET('Data transformed'!$A$4,MATCH($A89,'Data transformed'!$A$5:$A$185,0),MATCH(BB$4,'Data transformed'!$4:$4,0)-1)), MIN(MAX(OFFSET('Data transformed'!$A$4,MATCH($A89,'Data transformed'!$A$5:$A$185,0),MATCH(BB$4,'Data transformed'!$4:$4,0)-1),$M89),$N89),"NA"))</f>
        <v>NA</v>
      </c>
      <c r="BC89" s="103" t="str">
        <f aca="true">IF($J89="","",IF(ISNUMBER(OFFSET('Data transformed'!$A$4,MATCH($A89,'Data transformed'!$A$5:$A$185,0),MATCH(BC$4,'Data transformed'!$4:$4,0)-1)), MIN(MAX(OFFSET('Data transformed'!$A$4,MATCH($A89,'Data transformed'!$A$5:$A$185,0),MATCH(BC$4,'Data transformed'!$4:$4,0)-1),$M89),$N89),"NA"))</f>
        <v>NA</v>
      </c>
      <c r="BD89" s="103" t="str">
        <f aca="true">IF($J89="","",IF(ISNUMBER(OFFSET('Data transformed'!$A$4,MATCH($A89,'Data transformed'!$A$5:$A$185,0),MATCH(BD$4,'Data transformed'!$4:$4,0)-1)), MIN(MAX(OFFSET('Data transformed'!$A$4,MATCH($A89,'Data transformed'!$A$5:$A$185,0),MATCH(BD$4,'Data transformed'!$4:$4,0)-1),$M89),$N89),"NA"))</f>
        <v>NA</v>
      </c>
      <c r="BE89" s="103" t="str">
        <f aca="true">IF($J89="","",IF(ISNUMBER(OFFSET('Data transformed'!$A$4,MATCH($A89,'Data transformed'!$A$5:$A$185,0),MATCH(BE$4,'Data transformed'!$4:$4,0)-1)), MIN(MAX(OFFSET('Data transformed'!$A$4,MATCH($A89,'Data transformed'!$A$5:$A$185,0),MATCH(BE$4,'Data transformed'!$4:$4,0)-1),$M89),$N89),"NA"))</f>
        <v>NA</v>
      </c>
      <c r="BF89" s="103" t="str">
        <f aca="true">IF($J89="","",IF(ISNUMBER(OFFSET('Data transformed'!$A$4,MATCH($A89,'Data transformed'!$A$5:$A$185,0),MATCH(BF$4,'Data transformed'!$4:$4,0)-1)), MIN(MAX(OFFSET('Data transformed'!$A$4,MATCH($A89,'Data transformed'!$A$5:$A$185,0),MATCH(BF$4,'Data transformed'!$4:$4,0)-1),$M89),$N89),"NA"))</f>
        <v>NA</v>
      </c>
      <c r="BG89" s="103" t="str">
        <f aca="true">IF($J89="","",IF(ISNUMBER(OFFSET('Data transformed'!$A$4,MATCH($A89,'Data transformed'!$A$5:$A$185,0),MATCH(BG$4,'Data transformed'!$4:$4,0)-1)), MIN(MAX(OFFSET('Data transformed'!$A$4,MATCH($A89,'Data transformed'!$A$5:$A$185,0),MATCH(BG$4,'Data transformed'!$4:$4,0)-1),$M89),$N89),"NA"))</f>
        <v>NA</v>
      </c>
      <c r="BH89" s="103" t="str">
        <f aca="true">IF($J89="","",IF(ISNUMBER(OFFSET('Data transformed'!$A$4,MATCH($A89,'Data transformed'!$A$5:$A$185,0),MATCH(BH$4,'Data transformed'!$4:$4,0)-1)), MIN(MAX(OFFSET('Data transformed'!$A$4,MATCH($A89,'Data transformed'!$A$5:$A$185,0),MATCH(BH$4,'Data transformed'!$4:$4,0)-1),$M89),$N89),"NA"))</f>
        <v>NA</v>
      </c>
      <c r="BI89" s="103" t="str">
        <f aca="true">IF($J89="","",IF(ISNUMBER(OFFSET('Data transformed'!$A$4,MATCH($A89,'Data transformed'!$A$5:$A$185,0),MATCH(BI$4,'Data transformed'!$4:$4,0)-1)), MIN(MAX(OFFSET('Data transformed'!$A$4,MATCH($A89,'Data transformed'!$A$5:$A$185,0),MATCH(BI$4,'Data transformed'!$4:$4,0)-1),$M89),$N89),"NA"))</f>
        <v>NA</v>
      </c>
      <c r="BJ89" s="103" t="str">
        <f aca="true">IF($J89="","",IF(ISNUMBER(OFFSET('Data transformed'!$A$4,MATCH($A89,'Data transformed'!$A$5:$A$185,0),MATCH(BJ$4,'Data transformed'!$4:$4,0)-1)), MIN(MAX(OFFSET('Data transformed'!$A$4,MATCH($A89,'Data transformed'!$A$5:$A$185,0),MATCH(BJ$4,'Data transformed'!$4:$4,0)-1),$M89),$N89),"NA"))</f>
        <v>NA</v>
      </c>
      <c r="BK89" s="103" t="str">
        <f aca="true">IF($J89="","",IF(ISNUMBER(OFFSET('Data transformed'!$A$4,MATCH($A89,'Data transformed'!$A$5:$A$185,0),MATCH(BK$4,'Data transformed'!$4:$4,0)-1)), MIN(MAX(OFFSET('Data transformed'!$A$4,MATCH($A89,'Data transformed'!$A$5:$A$185,0),MATCH(BK$4,'Data transformed'!$4:$4,0)-1),$M89),$N89),"NA"))</f>
        <v>NA</v>
      </c>
      <c r="BL89" s="103" t="str">
        <f aca="true">IF($J89="","",IF(ISNUMBER(OFFSET('Data transformed'!$A$4,MATCH($A89,'Data transformed'!$A$5:$A$185,0),MATCH(BL$4,'Data transformed'!$4:$4,0)-1)), MIN(MAX(OFFSET('Data transformed'!$A$4,MATCH($A89,'Data transformed'!$A$5:$A$185,0),MATCH(BL$4,'Data transformed'!$4:$4,0)-1),$M89),$N89),"NA"))</f>
        <v>NA</v>
      </c>
      <c r="BM89" s="103" t="str">
        <f aca="true">IF($J89="","",IF(ISNUMBER(OFFSET('Data transformed'!$A$4,MATCH($A89,'Data transformed'!$A$5:$A$185,0),MATCH(BM$4,'Data transformed'!$4:$4,0)-1)), MIN(MAX(OFFSET('Data transformed'!$A$4,MATCH($A89,'Data transformed'!$A$5:$A$185,0),MATCH(BM$4,'Data transformed'!$4:$4,0)-1),$M89),$N89),"NA"))</f>
        <v>NA</v>
      </c>
      <c r="BN89" s="103" t="str">
        <f aca="true">IF($J89="","",IF(ISNUMBER(OFFSET('Data transformed'!$A$4,MATCH($A89,'Data transformed'!$A$5:$A$185,0),MATCH(BN$4,'Data transformed'!$4:$4,0)-1)), MIN(MAX(OFFSET('Data transformed'!$A$4,MATCH($A89,'Data transformed'!$A$5:$A$185,0),MATCH(BN$4,'Data transformed'!$4:$4,0)-1),$M89),$N89),"NA"))</f>
        <v>NA</v>
      </c>
      <c r="BO89" s="103" t="str">
        <f aca="true">IF($J89="","",IF(ISNUMBER(OFFSET('Data transformed'!$A$4,MATCH($A89,'Data transformed'!$A$5:$A$185,0),MATCH(BO$4,'Data transformed'!$4:$4,0)-1)), MIN(MAX(OFFSET('Data transformed'!$A$4,MATCH($A89,'Data transformed'!$A$5:$A$185,0),MATCH(BO$4,'Data transformed'!$4:$4,0)-1),$M89),$N89),"NA"))</f>
        <v>NA</v>
      </c>
      <c r="BP89" s="103" t="str">
        <f aca="true">IF($J89="","",IF(ISNUMBER(OFFSET('Data transformed'!$A$4,MATCH($A89,'Data transformed'!$A$5:$A$185,0),MATCH(BP$4,'Data transformed'!$4:$4,0)-1)), MIN(MAX(OFFSET('Data transformed'!$A$4,MATCH($A89,'Data transformed'!$A$5:$A$185,0),MATCH(BP$4,'Data transformed'!$4:$4,0)-1),$M89),$N89),"NA"))</f>
        <v>NA</v>
      </c>
      <c r="BQ89" s="103" t="str">
        <f aca="true">IF($J89="","",IF(ISNUMBER(OFFSET('Data transformed'!$A$4,MATCH($A89,'Data transformed'!$A$5:$A$185,0),MATCH(BQ$4,'Data transformed'!$4:$4,0)-1)), MIN(MAX(OFFSET('Data transformed'!$A$4,MATCH($A89,'Data transformed'!$A$5:$A$185,0),MATCH(BQ$4,'Data transformed'!$4:$4,0)-1),$M89),$N89),"NA"))</f>
        <v>NA</v>
      </c>
      <c r="BR89" s="103" t="str">
        <f aca="true">IF($J89="","",IF(ISNUMBER(OFFSET('Data transformed'!$A$4,MATCH($A89,'Data transformed'!$A$5:$A$185,0),MATCH(BR$4,'Data transformed'!$4:$4,0)-1)), MIN(MAX(OFFSET('Data transformed'!$A$4,MATCH($A89,'Data transformed'!$A$5:$A$185,0),MATCH(BR$4,'Data transformed'!$4:$4,0)-1),$M89),$N89),"NA"))</f>
        <v>NA</v>
      </c>
      <c r="BS89" s="103" t="str">
        <f aca="true">IF($J89="","",IF(ISNUMBER(OFFSET('Data transformed'!$A$4,MATCH($A89,'Data transformed'!$A$5:$A$185,0),MATCH(BS$4,'Data transformed'!$4:$4,0)-1)), MIN(MAX(OFFSET('Data transformed'!$A$4,MATCH($A89,'Data transformed'!$A$5:$A$185,0),MATCH(BS$4,'Data transformed'!$4:$4,0)-1),$M89),$N89),"NA"))</f>
        <v>NA</v>
      </c>
      <c r="BT89" s="103" t="str">
        <f aca="true">IF($J89="","",IF(ISNUMBER(OFFSET('Data transformed'!$A$4,MATCH($A89,'Data transformed'!$A$5:$A$185,0),MATCH(BT$4,'Data transformed'!$4:$4,0)-1)), MIN(MAX(OFFSET('Data transformed'!$A$4,MATCH($A89,'Data transformed'!$A$5:$A$185,0),MATCH(BT$4,'Data transformed'!$4:$4,0)-1),$M89),$N89),"NA"))</f>
        <v>NA</v>
      </c>
      <c r="BU89" s="103" t="str">
        <f aca="true">IF($J89="","",IF(ISNUMBER(OFFSET('Data transformed'!$A$4,MATCH($A89,'Data transformed'!$A$5:$A$185,0),MATCH(BU$4,'Data transformed'!$4:$4,0)-1)), MIN(MAX(OFFSET('Data transformed'!$A$4,MATCH($A89,'Data transformed'!$A$5:$A$185,0),MATCH(BU$4,'Data transformed'!$4:$4,0)-1),$M89),$N89),"NA"))</f>
        <v>NA</v>
      </c>
      <c r="BV89" s="103" t="str">
        <f aca="true">IF($J89="","",IF(ISNUMBER(OFFSET('Data transformed'!$A$4,MATCH($A89,'Data transformed'!$A$5:$A$185,0),MATCH(BV$4,'Data transformed'!$4:$4,0)-1)), MIN(MAX(OFFSET('Data transformed'!$A$4,MATCH($A89,'Data transformed'!$A$5:$A$185,0),MATCH(BV$4,'Data transformed'!$4:$4,0)-1),$M89),$N89),"NA"))</f>
        <v>NA</v>
      </c>
      <c r="BW89" s="103" t="str">
        <f aca="true">IF($J89="","",IF(ISNUMBER(OFFSET('Data transformed'!$A$4,MATCH($A89,'Data transformed'!$A$5:$A$185,0),MATCH(BW$4,'Data transformed'!$4:$4,0)-1)), MIN(MAX(OFFSET('Data transformed'!$A$4,MATCH($A89,'Data transformed'!$A$5:$A$185,0),MATCH(BW$4,'Data transformed'!$4:$4,0)-1),$M89),$N89),"NA"))</f>
        <v>NA</v>
      </c>
      <c r="BX89" s="103" t="str">
        <f aca="true">IF($J89="","",IF(ISNUMBER(OFFSET('Data transformed'!$A$4,MATCH($A89,'Data transformed'!$A$5:$A$185,0),MATCH(BX$4,'Data transformed'!$4:$4,0)-1)), MIN(MAX(OFFSET('Data transformed'!$A$4,MATCH($A89,'Data transformed'!$A$5:$A$185,0),MATCH(BX$4,'Data transformed'!$4:$4,0)-1),$M89),$N89),"NA"))</f>
        <v>NA</v>
      </c>
      <c r="BY89" s="103" t="str">
        <f aca="true">IF($J89="","",IF(ISNUMBER(OFFSET('Data transformed'!$A$4,MATCH($A89,'Data transformed'!$A$5:$A$185,0),MATCH(BY$4,'Data transformed'!$4:$4,0)-1)), MIN(MAX(OFFSET('Data transformed'!$A$4,MATCH($A89,'Data transformed'!$A$5:$A$185,0),MATCH(BY$4,'Data transformed'!$4:$4,0)-1),$M89),$N89),"NA"))</f>
        <v>NA</v>
      </c>
      <c r="BZ89" s="103" t="str">
        <f aca="true">IF($J89="","",IF(ISNUMBER(OFFSET('Data transformed'!$A$4,MATCH($A89,'Data transformed'!$A$5:$A$185,0),MATCH(BZ$4,'Data transformed'!$4:$4,0)-1)), MIN(MAX(OFFSET('Data transformed'!$A$4,MATCH($A89,'Data transformed'!$A$5:$A$185,0),MATCH(BZ$4,'Data transformed'!$4:$4,0)-1),$M89),$N89),"NA"))</f>
        <v>NA</v>
      </c>
      <c r="CA89" s="103" t="str">
        <f aca="true">IF($J89="","",IF(ISNUMBER(OFFSET('Data transformed'!$A$4,MATCH($A89,'Data transformed'!$A$5:$A$185,0),MATCH(CA$4,'Data transformed'!$4:$4,0)-1)), MIN(MAX(OFFSET('Data transformed'!$A$4,MATCH($A89,'Data transformed'!$A$5:$A$185,0),MATCH(CA$4,'Data transformed'!$4:$4,0)-1),$M89),$N89),"NA"))</f>
        <v>NA</v>
      </c>
      <c r="CB89" s="103" t="str">
        <f aca="true">IF($J89="","",IF(ISNUMBER(OFFSET('Data transformed'!$A$4,MATCH($A89,'Data transformed'!$A$5:$A$185,0),MATCH(CB$4,'Data transformed'!$4:$4,0)-1)), MIN(MAX(OFFSET('Data transformed'!$A$4,MATCH($A89,'Data transformed'!$A$5:$A$185,0),MATCH(CB$4,'Data transformed'!$4:$4,0)-1),$M89),$N89),"NA"))</f>
        <v>NA</v>
      </c>
      <c r="CC89" s="103" t="str">
        <f aca="true">IF($J89="","",IF(ISNUMBER(OFFSET('Data transformed'!$A$4,MATCH($A89,'Data transformed'!$A$5:$A$185,0),MATCH(CC$4,'Data transformed'!$4:$4,0)-1)), MIN(MAX(OFFSET('Data transformed'!$A$4,MATCH($A89,'Data transformed'!$A$5:$A$185,0),MATCH(CC$4,'Data transformed'!$4:$4,0)-1),$M89),$N89),"NA"))</f>
        <v>NA</v>
      </c>
      <c r="CD89" s="103" t="str">
        <f aca="true">IF($J89="","",IF(ISNUMBER(OFFSET('Data transformed'!$A$4,MATCH($A89,'Data transformed'!$A$5:$A$185,0),MATCH(CD$4,'Data transformed'!$4:$4,0)-1)), MIN(MAX(OFFSET('Data transformed'!$A$4,MATCH($A89,'Data transformed'!$A$5:$A$185,0),MATCH(CD$4,'Data transformed'!$4:$4,0)-1),$M89),$N89),"NA"))</f>
        <v>NA</v>
      </c>
      <c r="CE89" s="103" t="str">
        <f aca="true">IF($J89="","",IF(ISNUMBER(OFFSET('Data transformed'!$A$4,MATCH($A89,'Data transformed'!$A$5:$A$185,0),MATCH(CE$4,'Data transformed'!$4:$4,0)-1)), MIN(MAX(OFFSET('Data transformed'!$A$4,MATCH($A89,'Data transformed'!$A$5:$A$185,0),MATCH(CE$4,'Data transformed'!$4:$4,0)-1),$M89),$N89),"NA"))</f>
        <v>NA</v>
      </c>
      <c r="CF89" s="103" t="str">
        <f aca="true">IF($J89="","",IF(ISNUMBER(OFFSET('Data transformed'!$A$4,MATCH($A89,'Data transformed'!$A$5:$A$185,0),MATCH(CF$4,'Data transformed'!$4:$4,0)-1)), MIN(MAX(OFFSET('Data transformed'!$A$4,MATCH($A89,'Data transformed'!$A$5:$A$185,0),MATCH(CF$4,'Data transformed'!$4:$4,0)-1),$M89),$N89),"NA"))</f>
        <v>NA</v>
      </c>
      <c r="CG89" s="103" t="str">
        <f aca="true">IF($J89="","",IF(ISNUMBER(OFFSET('Data transformed'!$A$4,MATCH($A89,'Data transformed'!$A$5:$A$185,0),MATCH(CG$4,'Data transformed'!$4:$4,0)-1)), MIN(MAX(OFFSET('Data transformed'!$A$4,MATCH($A89,'Data transformed'!$A$5:$A$185,0),MATCH(CG$4,'Data transformed'!$4:$4,0)-1),$M89),$N89),"NA"))</f>
        <v>NA</v>
      </c>
      <c r="CH89" s="103" t="str">
        <f aca="true">IF($J89="","",IF(ISNUMBER(OFFSET('Data transformed'!$A$4,MATCH($A89,'Data transformed'!$A$5:$A$185,0),MATCH(CH$4,'Data transformed'!$4:$4,0)-1)), MIN(MAX(OFFSET('Data transformed'!$A$4,MATCH($A89,'Data transformed'!$A$5:$A$185,0),MATCH(CH$4,'Data transformed'!$4:$4,0)-1),$M89),$N89),"NA"))</f>
        <v>NA</v>
      </c>
      <c r="CI89" s="103" t="str">
        <f aca="true">IF($J89="","",IF(ISNUMBER(OFFSET('Data transformed'!$A$4,MATCH($A89,'Data transformed'!$A$5:$A$185,0),MATCH(CI$4,'Data transformed'!$4:$4,0)-1)), MIN(MAX(OFFSET('Data transformed'!$A$4,MATCH($A89,'Data transformed'!$A$5:$A$185,0),MATCH(CI$4,'Data transformed'!$4:$4,0)-1),$M89),$N89),"NA"))</f>
        <v>NA</v>
      </c>
      <c r="CJ89" s="103" t="str">
        <f aca="true">IF($J89="","",IF(ISNUMBER(OFFSET('Data transformed'!$A$4,MATCH($A89,'Data transformed'!$A$5:$A$185,0),MATCH(CJ$4,'Data transformed'!$4:$4,0)-1)), MIN(MAX(OFFSET('Data transformed'!$A$4,MATCH($A89,'Data transformed'!$A$5:$A$185,0),MATCH(CJ$4,'Data transformed'!$4:$4,0)-1),$M89),$N89),"NA"))</f>
        <v>NA</v>
      </c>
      <c r="CK89" s="103" t="str">
        <f aca="true">IF($J89="","",IF(ISNUMBER(OFFSET('Data transformed'!$A$4,MATCH($A89,'Data transformed'!$A$5:$A$185,0),MATCH(CK$4,'Data transformed'!$4:$4,0)-1)), MIN(MAX(OFFSET('Data transformed'!$A$4,MATCH($A89,'Data transformed'!$A$5:$A$185,0),MATCH(CK$4,'Data transformed'!$4:$4,0)-1),$M89),$N89),"NA"))</f>
        <v>NA</v>
      </c>
      <c r="CL89" s="103" t="str">
        <f aca="true">IF($J89="","",IF(ISNUMBER(OFFSET('Data transformed'!$A$4,MATCH($A89,'Data transformed'!$A$5:$A$185,0),MATCH(CL$4,'Data transformed'!$4:$4,0)-1)), MIN(MAX(OFFSET('Data transformed'!$A$4,MATCH($A89,'Data transformed'!$A$5:$A$185,0),MATCH(CL$4,'Data transformed'!$4:$4,0)-1),$M89),$N89),"NA"))</f>
        <v>NA</v>
      </c>
      <c r="CM89" s="103" t="str">
        <f aca="true">IF($J89="","",IF(ISNUMBER(OFFSET('Data transformed'!$A$4,MATCH($A89,'Data transformed'!$A$5:$A$185,0),MATCH(CM$4,'Data transformed'!$4:$4,0)-1)), MIN(MAX(OFFSET('Data transformed'!$A$4,MATCH($A89,'Data transformed'!$A$5:$A$185,0),MATCH(CM$4,'Data transformed'!$4:$4,0)-1),$M89),$N89),"NA"))</f>
        <v>NA</v>
      </c>
      <c r="CN89" s="103" t="str">
        <f aca="true">IF($J89="","",IF(ISNUMBER(OFFSET('Data transformed'!$A$4,MATCH($A89,'Data transformed'!$A$5:$A$185,0),MATCH(CN$4,'Data transformed'!$4:$4,0)-1)), MIN(MAX(OFFSET('Data transformed'!$A$4,MATCH($A89,'Data transformed'!$A$5:$A$185,0),MATCH(CN$4,'Data transformed'!$4:$4,0)-1),$M89),$N89),"NA"))</f>
        <v>NA</v>
      </c>
      <c r="CO89" s="103" t="str">
        <f aca="true">IF($J89="","",IF(ISNUMBER(OFFSET('Data transformed'!$A$4,MATCH($A89,'Data transformed'!$A$5:$A$185,0),MATCH(CO$4,'Data transformed'!$4:$4,0)-1)), MIN(MAX(OFFSET('Data transformed'!$A$4,MATCH($A89,'Data transformed'!$A$5:$A$185,0),MATCH(CO$4,'Data transformed'!$4:$4,0)-1),$M89),$N89),"NA"))</f>
        <v>NA</v>
      </c>
      <c r="CP89" s="103" t="str">
        <f aca="true">IF($J89="","",IF(ISNUMBER(OFFSET('Data transformed'!$A$4,MATCH($A89,'Data transformed'!$A$5:$A$185,0),MATCH(CP$4,'Data transformed'!$4:$4,0)-1)), MIN(MAX(OFFSET('Data transformed'!$A$4,MATCH($A89,'Data transformed'!$A$5:$A$185,0),MATCH(CP$4,'Data transformed'!$4:$4,0)-1),$M89),$N89),"NA"))</f>
        <v>NA</v>
      </c>
      <c r="CQ89" s="103" t="str">
        <f aca="true">IF($J89="","",IF(ISNUMBER(OFFSET('Data transformed'!$A$4,MATCH($A89,'Data transformed'!$A$5:$A$185,0),MATCH(CQ$4,'Data transformed'!$4:$4,0)-1)), MIN(MAX(OFFSET('Data transformed'!$A$4,MATCH($A89,'Data transformed'!$A$5:$A$185,0),MATCH(CQ$4,'Data transformed'!$4:$4,0)-1),$M89),$N89),"NA"))</f>
        <v>NA</v>
      </c>
      <c r="CR89" s="103" t="str">
        <f aca="true">IF($J89="","",IF(ISNUMBER(OFFSET('Data transformed'!$A$4,MATCH($A89,'Data transformed'!$A$5:$A$185,0),MATCH(CR$4,'Data transformed'!$4:$4,0)-1)), MIN(MAX(OFFSET('Data transformed'!$A$4,MATCH($A89,'Data transformed'!$A$5:$A$185,0),MATCH(CR$4,'Data transformed'!$4:$4,0)-1),$M89),$N89),"NA"))</f>
        <v>NA</v>
      </c>
      <c r="CS89" s="103" t="str">
        <f aca="true">IF($J89="","",IF(ISNUMBER(OFFSET('Data transformed'!$A$4,MATCH($A89,'Data transformed'!$A$5:$A$185,0),MATCH(CS$4,'Data transformed'!$4:$4,0)-1)), MIN(MAX(OFFSET('Data transformed'!$A$4,MATCH($A89,'Data transformed'!$A$5:$A$185,0),MATCH(CS$4,'Data transformed'!$4:$4,0)-1),$M89),$N89),"NA"))</f>
        <v>NA</v>
      </c>
      <c r="CT89" s="103" t="str">
        <f aca="true">IF($J89="","",IF(ISNUMBER(OFFSET('Data transformed'!$A$4,MATCH($A89,'Data transformed'!$A$5:$A$185,0),MATCH(CT$4,'Data transformed'!$4:$4,0)-1)), MIN(MAX(OFFSET('Data transformed'!$A$4,MATCH($A89,'Data transformed'!$A$5:$A$185,0),MATCH(CT$4,'Data transformed'!$4:$4,0)-1),$M89),$N89),"NA"))</f>
        <v>NA</v>
      </c>
      <c r="CU89" s="103" t="str">
        <f aca="true">IF($J89="","",IF(ISNUMBER(OFFSET('Data transformed'!$A$4,MATCH($A89,'Data transformed'!$A$5:$A$185,0),MATCH(CU$4,'Data transformed'!$4:$4,0)-1)), MIN(MAX(OFFSET('Data transformed'!$A$4,MATCH($A89,'Data transformed'!$A$5:$A$185,0),MATCH(CU$4,'Data transformed'!$4:$4,0)-1),$M89),$N89),"NA"))</f>
        <v>NA</v>
      </c>
    </row>
    <row r="90" s="103" customFormat="true" ht="15.5" hidden="false" customHeight="false" outlineLevel="0" collapsed="false">
      <c r="A90" s="107" t="n">
        <v>3221</v>
      </c>
      <c r="B90" s="107" t="n">
        <v>4</v>
      </c>
      <c r="C90" s="103" t="str">
        <f aca="true">IF(ISBLANK(OFFSET('Raw Data'!$A$3,MATCH($A90,'Raw Data'!$B$4:$B$185,0),MATCH(C$4,'Raw Data'!$3:$3,0)-1)),"",OFFSET('Raw Data'!$A$3,MATCH($A90,'Raw Data'!$B$4:$B$185,0),MATCH(C$4,'Raw Data'!$3:$3,0)-1))</f>
        <v/>
      </c>
      <c r="D90" s="103" t="str">
        <f aca="true">IF(ISBLANK(OFFSET('Raw Data'!$A$3,MATCH($A90,'Raw Data'!$B$4:$B$185,0),MATCH(D$4,'Raw Data'!$3:$3,0)-1)),"",OFFSET('Raw Data'!$A$3,MATCH($A90,'Raw Data'!$B$4:$B$185,0),MATCH(D$4,'Raw Data'!$3:$3,0)-1))</f>
        <v>Expert assessment data - E.1</v>
      </c>
      <c r="E90" s="103" t="str">
        <f aca="true">IF(ISBLANK(OFFSET('Raw Data'!$A$3,MATCH($A90,'Raw Data'!$B$4:$B$185,0),MATCH(E$4,'Raw Data'!$3:$3,0)-1)),"",OFFSET('Raw Data'!$A$3,MATCH($A90,'Raw Data'!$B$4:$B$185,0),MATCH(E$4,'Raw Data'!$3:$3,0)-1))</f>
        <v>Is access to “adequate information to make informed choices” enabled through any of the following measures or mechanisms in your country in 2020?</v>
      </c>
      <c r="J90" s="103" t="n">
        <f aca="true" t="array" ref="J90:J90">IFERROR(_xlfn.QUARTILE.INC(IF(ISNUMBER(OFFSET('Data transformed'!$N$4,MATCH('outliers treatment'!$A90,'Data transformed'!$A$5:$A$185),1,1,COUNTA('Data transformed'!$O$4:$CX$4))),OFFSET('Data transformed'!$N$4,MATCH('outliers treatment'!$A90,'Data transformed'!$A$5:$A$185),1,1,COUNTA('Data transformed'!$O$4:$CX$4))),1),"")</f>
        <v>1.75</v>
      </c>
      <c r="K90" s="103" t="n">
        <f aca="true" t="array" ref="K90:K90">IFERROR(_xlfn.QUARTILE.INC(IF(ISNUMBER(OFFSET('Data transformed'!$N$4,MATCH('outliers treatment'!$A90,'Data transformed'!$A$5:$A$185),1,1,COUNTA('Data transformed'!$O$4:$CX$4))),OFFSET('Data transformed'!$N$4,MATCH('outliers treatment'!$A90,'Data transformed'!$A$5:$A$185),1,1,COUNTA('Data transformed'!$O$4:$CX$4))),3),"")</f>
        <v>2</v>
      </c>
      <c r="L90" s="103" t="n">
        <f aca="false">IFERROR(K90-J90,"")</f>
        <v>0.25</v>
      </c>
      <c r="M90" s="103" t="n">
        <v>1</v>
      </c>
      <c r="N90" s="103" t="n">
        <v>2</v>
      </c>
      <c r="P90" s="105" t="n">
        <f aca="false" t="array" ref="P90:P90">IFERROR(SKEW(IF(ISNUMBER(T90:CU90),T90:CU90,"")),"")</f>
        <v>-1.83814643792956</v>
      </c>
      <c r="Q90" s="103" t="n">
        <f aca="true">IF(ISBLANK(OFFSET('Data above threshold'!$A$4,MATCH('Data above threshold'!$A89,'Data above threshold'!$A$5:$A$185,0),MATCH('Data above threshold'!N$4,'Data above threshold'!$4:$4,0)-1)),1,OFFSET('Data above threshold'!$A$4,MATCH('Data above threshold'!$A89,'Data above threshold'!$A$5:$A$185,0),MATCH('Data above threshold'!N$4,'Data above threshold'!$4:$4,0)-1))</f>
        <v>0</v>
      </c>
      <c r="R90" s="103" t="n">
        <f aca="false">IF($J90="","",COUNTIF(T90:CU90,M90)+ COUNTIF(T90:CQ90,N90))</f>
        <v>49</v>
      </c>
      <c r="S90" s="106" t="n">
        <f aca="false" t="array" ref="S90:S90">IF(B90&lt;4,"",1-IFERROR(SUM(ISNUMBER(T90:CU90)*(1-$T$3:$CU$3))/COUNTIF($T$3:$CU$3,0),0))</f>
        <v>0.0125</v>
      </c>
      <c r="T90" s="103" t="n">
        <f aca="true">IF($J90="","",IF(ISNUMBER(OFFSET('Data transformed'!$A$4,MATCH($A90,'Data transformed'!$A$5:$A$185,0),MATCH(T$4,'Data transformed'!$4:$4,0)-1)), MIN(MAX(OFFSET('Data transformed'!$A$4,MATCH($A90,'Data transformed'!$A$5:$A$185,0),MATCH(T$4,'Data transformed'!$4:$4,0)-1),$M90),$N90),"NA"))</f>
        <v>1.75</v>
      </c>
      <c r="U90" s="103" t="n">
        <f aca="true">IF($J90="","",IF(ISNUMBER(OFFSET('Data transformed'!$A$4,MATCH($A90,'Data transformed'!$A$5:$A$185,0),MATCH(U$4,'Data transformed'!$4:$4,0)-1)), MIN(MAX(OFFSET('Data transformed'!$A$4,MATCH($A90,'Data transformed'!$A$5:$A$185,0),MATCH(U$4,'Data transformed'!$4:$4,0)-1),$M90),$N90),"NA"))</f>
        <v>1.83</v>
      </c>
      <c r="V90" s="103" t="n">
        <f aca="true">IF($J90="","",IF(ISNUMBER(OFFSET('Data transformed'!$A$4,MATCH($A90,'Data transformed'!$A$5:$A$185,0),MATCH(V$4,'Data transformed'!$4:$4,0)-1)), MIN(MAX(OFFSET('Data transformed'!$A$4,MATCH($A90,'Data transformed'!$A$5:$A$185,0),MATCH(V$4,'Data transformed'!$4:$4,0)-1),$M90),$N90),"NA"))</f>
        <v>2</v>
      </c>
      <c r="W90" s="103" t="n">
        <f aca="true">IF($J90="","",IF(ISNUMBER(OFFSET('Data transformed'!$A$4,MATCH($A90,'Data transformed'!$A$5:$A$185,0),MATCH(W$4,'Data transformed'!$4:$4,0)-1)), MIN(MAX(OFFSET('Data transformed'!$A$4,MATCH($A90,'Data transformed'!$A$5:$A$185,0),MATCH(W$4,'Data transformed'!$4:$4,0)-1),$M90),$N90),"NA"))</f>
        <v>2</v>
      </c>
      <c r="X90" s="103" t="n">
        <f aca="true">IF($J90="","",IF(ISNUMBER(OFFSET('Data transformed'!$A$4,MATCH($A90,'Data transformed'!$A$5:$A$185,0),MATCH(X$4,'Data transformed'!$4:$4,0)-1)), MIN(MAX(OFFSET('Data transformed'!$A$4,MATCH($A90,'Data transformed'!$A$5:$A$185,0),MATCH(X$4,'Data transformed'!$4:$4,0)-1),$M90),$N90),"NA"))</f>
        <v>1.67</v>
      </c>
      <c r="Y90" s="103" t="n">
        <f aca="true">IF($J90="","",IF(ISNUMBER(OFFSET('Data transformed'!$A$4,MATCH($A90,'Data transformed'!$A$5:$A$185,0),MATCH(Y$4,'Data transformed'!$4:$4,0)-1)), MIN(MAX(OFFSET('Data transformed'!$A$4,MATCH($A90,'Data transformed'!$A$5:$A$185,0),MATCH(Y$4,'Data transformed'!$4:$4,0)-1),$M90),$N90),"NA"))</f>
        <v>1.75</v>
      </c>
      <c r="Z90" s="103" t="n">
        <f aca="true">IF($J90="","",IF(ISNUMBER(OFFSET('Data transformed'!$A$4,MATCH($A90,'Data transformed'!$A$5:$A$185,0),MATCH(Z$4,'Data transformed'!$4:$4,0)-1)), MIN(MAX(OFFSET('Data transformed'!$A$4,MATCH($A90,'Data transformed'!$A$5:$A$185,0),MATCH(Z$4,'Data transformed'!$4:$4,0)-1),$M90),$N90),"NA"))</f>
        <v>2</v>
      </c>
      <c r="AA90" s="103" t="n">
        <f aca="true">IF($J90="","",IF(ISNUMBER(OFFSET('Data transformed'!$A$4,MATCH($A90,'Data transformed'!$A$5:$A$185,0),MATCH(AA$4,'Data transformed'!$4:$4,0)-1)), MIN(MAX(OFFSET('Data transformed'!$A$4,MATCH($A90,'Data transformed'!$A$5:$A$185,0),MATCH(AA$4,'Data transformed'!$4:$4,0)-1),$M90),$N90),"NA"))</f>
        <v>2</v>
      </c>
      <c r="AB90" s="103" t="n">
        <f aca="true">IF($J90="","",IF(ISNUMBER(OFFSET('Data transformed'!$A$4,MATCH($A90,'Data transformed'!$A$5:$A$185,0),MATCH(AB$4,'Data transformed'!$4:$4,0)-1)), MIN(MAX(OFFSET('Data transformed'!$A$4,MATCH($A90,'Data transformed'!$A$5:$A$185,0),MATCH(AB$4,'Data transformed'!$4:$4,0)-1),$M90),$N90),"NA"))</f>
        <v>2</v>
      </c>
      <c r="AC90" s="103" t="n">
        <f aca="true">IF($J90="","",IF(ISNUMBER(OFFSET('Data transformed'!$A$4,MATCH($A90,'Data transformed'!$A$5:$A$185,0),MATCH(AC$4,'Data transformed'!$4:$4,0)-1)), MIN(MAX(OFFSET('Data transformed'!$A$4,MATCH($A90,'Data transformed'!$A$5:$A$185,0),MATCH(AC$4,'Data transformed'!$4:$4,0)-1),$M90),$N90),"NA"))</f>
        <v>2</v>
      </c>
      <c r="AD90" s="103" t="n">
        <f aca="true">IF($J90="","",IF(ISNUMBER(OFFSET('Data transformed'!$A$4,MATCH($A90,'Data transformed'!$A$5:$A$185,0),MATCH(AD$4,'Data transformed'!$4:$4,0)-1)), MIN(MAX(OFFSET('Data transformed'!$A$4,MATCH($A90,'Data transformed'!$A$5:$A$185,0),MATCH(AD$4,'Data transformed'!$4:$4,0)-1),$M90),$N90),"NA"))</f>
        <v>2</v>
      </c>
      <c r="AE90" s="103" t="n">
        <f aca="true">IF($J90="","",IF(ISNUMBER(OFFSET('Data transformed'!$A$4,MATCH($A90,'Data transformed'!$A$5:$A$185,0),MATCH(AE$4,'Data transformed'!$4:$4,0)-1)), MIN(MAX(OFFSET('Data transformed'!$A$4,MATCH($A90,'Data transformed'!$A$5:$A$185,0),MATCH(AE$4,'Data transformed'!$4:$4,0)-1),$M90),$N90),"NA"))</f>
        <v>1.5</v>
      </c>
      <c r="AF90" s="103" t="n">
        <f aca="true">IF($J90="","",IF(ISNUMBER(OFFSET('Data transformed'!$A$4,MATCH($A90,'Data transformed'!$A$5:$A$185,0),MATCH(AF$4,'Data transformed'!$4:$4,0)-1)), MIN(MAX(OFFSET('Data transformed'!$A$4,MATCH($A90,'Data transformed'!$A$5:$A$185,0),MATCH(AF$4,'Data transformed'!$4:$4,0)-1),$M90),$N90),"NA"))</f>
        <v>1.5</v>
      </c>
      <c r="AG90" s="103" t="n">
        <f aca="true">IF($J90="","",IF(ISNUMBER(OFFSET('Data transformed'!$A$4,MATCH($A90,'Data transformed'!$A$5:$A$185,0),MATCH(AG$4,'Data transformed'!$4:$4,0)-1)), MIN(MAX(OFFSET('Data transformed'!$A$4,MATCH($A90,'Data transformed'!$A$5:$A$185,0),MATCH(AG$4,'Data transformed'!$4:$4,0)-1),$M90),$N90),"NA"))</f>
        <v>2</v>
      </c>
      <c r="AH90" s="103" t="n">
        <f aca="true">IF($J90="","",IF(ISNUMBER(OFFSET('Data transformed'!$A$4,MATCH($A90,'Data transformed'!$A$5:$A$185,0),MATCH(AH$4,'Data transformed'!$4:$4,0)-1)), MIN(MAX(OFFSET('Data transformed'!$A$4,MATCH($A90,'Data transformed'!$A$5:$A$185,0),MATCH(AH$4,'Data transformed'!$4:$4,0)-1),$M90),$N90),"NA"))</f>
        <v>2</v>
      </c>
      <c r="AI90" s="103" t="n">
        <f aca="true">IF($J90="","",IF(ISNUMBER(OFFSET('Data transformed'!$A$4,MATCH($A90,'Data transformed'!$A$5:$A$185,0),MATCH(AI$4,'Data transformed'!$4:$4,0)-1)), MIN(MAX(OFFSET('Data transformed'!$A$4,MATCH($A90,'Data transformed'!$A$5:$A$185,0),MATCH(AI$4,'Data transformed'!$4:$4,0)-1),$M90),$N90),"NA"))</f>
        <v>2</v>
      </c>
      <c r="AJ90" s="103" t="n">
        <f aca="true">IF($J90="","",IF(ISNUMBER(OFFSET('Data transformed'!$A$4,MATCH($A90,'Data transformed'!$A$5:$A$185,0),MATCH(AJ$4,'Data transformed'!$4:$4,0)-1)), MIN(MAX(OFFSET('Data transformed'!$A$4,MATCH($A90,'Data transformed'!$A$5:$A$185,0),MATCH(AJ$4,'Data transformed'!$4:$4,0)-1),$M90),$N90),"NA"))</f>
        <v>2</v>
      </c>
      <c r="AK90" s="103" t="n">
        <f aca="true">IF($J90="","",IF(ISNUMBER(OFFSET('Data transformed'!$A$4,MATCH($A90,'Data transformed'!$A$5:$A$185,0),MATCH(AK$4,'Data transformed'!$4:$4,0)-1)), MIN(MAX(OFFSET('Data transformed'!$A$4,MATCH($A90,'Data transformed'!$A$5:$A$185,0),MATCH(AK$4,'Data transformed'!$4:$4,0)-1),$M90),$N90),"NA"))</f>
        <v>2</v>
      </c>
      <c r="AL90" s="103" t="n">
        <f aca="true">IF($J90="","",IF(ISNUMBER(OFFSET('Data transformed'!$A$4,MATCH($A90,'Data transformed'!$A$5:$A$185,0),MATCH(AL$4,'Data transformed'!$4:$4,0)-1)), MIN(MAX(OFFSET('Data transformed'!$A$4,MATCH($A90,'Data transformed'!$A$5:$A$185,0),MATCH(AL$4,'Data transformed'!$4:$4,0)-1),$M90),$N90),"NA"))</f>
        <v>2</v>
      </c>
      <c r="AM90" s="103" t="n">
        <f aca="true">IF($J90="","",IF(ISNUMBER(OFFSET('Data transformed'!$A$4,MATCH($A90,'Data transformed'!$A$5:$A$185,0),MATCH(AM$4,'Data transformed'!$4:$4,0)-1)), MIN(MAX(OFFSET('Data transformed'!$A$4,MATCH($A90,'Data transformed'!$A$5:$A$185,0),MATCH(AM$4,'Data transformed'!$4:$4,0)-1),$M90),$N90),"NA"))</f>
        <v>2</v>
      </c>
      <c r="AN90" s="103" t="n">
        <f aca="true">IF($J90="","",IF(ISNUMBER(OFFSET('Data transformed'!$A$4,MATCH($A90,'Data transformed'!$A$5:$A$185,0),MATCH(AN$4,'Data transformed'!$4:$4,0)-1)), MIN(MAX(OFFSET('Data transformed'!$A$4,MATCH($A90,'Data transformed'!$A$5:$A$185,0),MATCH(AN$4,'Data transformed'!$4:$4,0)-1),$M90),$N90),"NA"))</f>
        <v>2</v>
      </c>
      <c r="AO90" s="103" t="n">
        <f aca="true">IF($J90="","",IF(ISNUMBER(OFFSET('Data transformed'!$A$4,MATCH($A90,'Data transformed'!$A$5:$A$185,0),MATCH(AO$4,'Data transformed'!$4:$4,0)-1)), MIN(MAX(OFFSET('Data transformed'!$A$4,MATCH($A90,'Data transformed'!$A$5:$A$185,0),MATCH(AO$4,'Data transformed'!$4:$4,0)-1),$M90),$N90),"NA"))</f>
        <v>2</v>
      </c>
      <c r="AP90" s="103" t="n">
        <f aca="true">IF($J90="","",IF(ISNUMBER(OFFSET('Data transformed'!$A$4,MATCH($A90,'Data transformed'!$A$5:$A$185,0),MATCH(AP$4,'Data transformed'!$4:$4,0)-1)), MIN(MAX(OFFSET('Data transformed'!$A$4,MATCH($A90,'Data transformed'!$A$5:$A$185,0),MATCH(AP$4,'Data transformed'!$4:$4,0)-1),$M90),$N90),"NA"))</f>
        <v>2</v>
      </c>
      <c r="AQ90" s="103" t="n">
        <f aca="true">IF($J90="","",IF(ISNUMBER(OFFSET('Data transformed'!$A$4,MATCH($A90,'Data transformed'!$A$5:$A$185,0),MATCH(AQ$4,'Data transformed'!$4:$4,0)-1)), MIN(MAX(OFFSET('Data transformed'!$A$4,MATCH($A90,'Data transformed'!$A$5:$A$185,0),MATCH(AQ$4,'Data transformed'!$4:$4,0)-1),$M90),$N90),"NA"))</f>
        <v>2</v>
      </c>
      <c r="AR90" s="103" t="n">
        <f aca="true">IF($J90="","",IF(ISNUMBER(OFFSET('Data transformed'!$A$4,MATCH($A90,'Data transformed'!$A$5:$A$185,0),MATCH(AR$4,'Data transformed'!$4:$4,0)-1)), MIN(MAX(OFFSET('Data transformed'!$A$4,MATCH($A90,'Data transformed'!$A$5:$A$185,0),MATCH(AR$4,'Data transformed'!$4:$4,0)-1),$M90),$N90),"NA"))</f>
        <v>1.75</v>
      </c>
      <c r="AS90" s="103" t="n">
        <f aca="true">IF($J90="","",IF(ISNUMBER(OFFSET('Data transformed'!$A$4,MATCH($A90,'Data transformed'!$A$5:$A$185,0),MATCH(AS$4,'Data transformed'!$4:$4,0)-1)), MIN(MAX(OFFSET('Data transformed'!$A$4,MATCH($A90,'Data transformed'!$A$5:$A$185,0),MATCH(AS$4,'Data transformed'!$4:$4,0)-1),$M90),$N90),"NA"))</f>
        <v>2</v>
      </c>
      <c r="AT90" s="103" t="n">
        <f aca="true">IF($J90="","",IF(ISNUMBER(OFFSET('Data transformed'!$A$4,MATCH($A90,'Data transformed'!$A$5:$A$185,0),MATCH(AT$4,'Data transformed'!$4:$4,0)-1)), MIN(MAX(OFFSET('Data transformed'!$A$4,MATCH($A90,'Data transformed'!$A$5:$A$185,0),MATCH(AT$4,'Data transformed'!$4:$4,0)-1),$M90),$N90),"NA"))</f>
        <v>2</v>
      </c>
      <c r="AU90" s="103" t="n">
        <f aca="true">IF($J90="","",IF(ISNUMBER(OFFSET('Data transformed'!$A$4,MATCH($A90,'Data transformed'!$A$5:$A$185,0),MATCH(AU$4,'Data transformed'!$4:$4,0)-1)), MIN(MAX(OFFSET('Data transformed'!$A$4,MATCH($A90,'Data transformed'!$A$5:$A$185,0),MATCH(AU$4,'Data transformed'!$4:$4,0)-1),$M90),$N90),"NA"))</f>
        <v>1.25</v>
      </c>
      <c r="AV90" s="103" t="n">
        <f aca="true">IF($J90="","",IF(ISNUMBER(OFFSET('Data transformed'!$A$4,MATCH($A90,'Data transformed'!$A$5:$A$185,0),MATCH(AV$4,'Data transformed'!$4:$4,0)-1)), MIN(MAX(OFFSET('Data transformed'!$A$4,MATCH($A90,'Data transformed'!$A$5:$A$185,0),MATCH(AV$4,'Data transformed'!$4:$4,0)-1),$M90),$N90),"NA"))</f>
        <v>2</v>
      </c>
      <c r="AW90" s="103" t="n">
        <f aca="true">IF($J90="","",IF(ISNUMBER(OFFSET('Data transformed'!$A$4,MATCH($A90,'Data transformed'!$A$5:$A$185,0),MATCH(AW$4,'Data transformed'!$4:$4,0)-1)), MIN(MAX(OFFSET('Data transformed'!$A$4,MATCH($A90,'Data transformed'!$A$5:$A$185,0),MATCH(AW$4,'Data transformed'!$4:$4,0)-1),$M90),$N90),"NA"))</f>
        <v>2</v>
      </c>
      <c r="AX90" s="103" t="n">
        <f aca="true">IF($J90="","",IF(ISNUMBER(OFFSET('Data transformed'!$A$4,MATCH($A90,'Data transformed'!$A$5:$A$185,0),MATCH(AX$4,'Data transformed'!$4:$4,0)-1)), MIN(MAX(OFFSET('Data transformed'!$A$4,MATCH($A90,'Data transformed'!$A$5:$A$185,0),MATCH(AX$4,'Data transformed'!$4:$4,0)-1),$M90),$N90),"NA"))</f>
        <v>2</v>
      </c>
      <c r="AY90" s="103" t="n">
        <f aca="true">IF($J90="","",IF(ISNUMBER(OFFSET('Data transformed'!$A$4,MATCH($A90,'Data transformed'!$A$5:$A$185,0),MATCH(AY$4,'Data transformed'!$4:$4,0)-1)), MIN(MAX(OFFSET('Data transformed'!$A$4,MATCH($A90,'Data transformed'!$A$5:$A$185,0),MATCH(AY$4,'Data transformed'!$4:$4,0)-1),$M90),$N90),"NA"))</f>
        <v>1.75</v>
      </c>
      <c r="AZ90" s="103" t="n">
        <f aca="true">IF($J90="","",IF(ISNUMBER(OFFSET('Data transformed'!$A$4,MATCH($A90,'Data transformed'!$A$5:$A$185,0),MATCH(AZ$4,'Data transformed'!$4:$4,0)-1)), MIN(MAX(OFFSET('Data transformed'!$A$4,MATCH($A90,'Data transformed'!$A$5:$A$185,0),MATCH(AZ$4,'Data transformed'!$4:$4,0)-1),$M90),$N90),"NA"))</f>
        <v>1.83</v>
      </c>
      <c r="BA90" s="103" t="n">
        <f aca="true">IF($J90="","",IF(ISNUMBER(OFFSET('Data transformed'!$A$4,MATCH($A90,'Data transformed'!$A$5:$A$185,0),MATCH(BA$4,'Data transformed'!$4:$4,0)-1)), MIN(MAX(OFFSET('Data transformed'!$A$4,MATCH($A90,'Data transformed'!$A$5:$A$185,0),MATCH(BA$4,'Data transformed'!$4:$4,0)-1),$M90),$N90),"NA"))</f>
        <v>2</v>
      </c>
      <c r="BB90" s="103" t="n">
        <f aca="true">IF($J90="","",IF(ISNUMBER(OFFSET('Data transformed'!$A$4,MATCH($A90,'Data transformed'!$A$5:$A$185,0),MATCH(BB$4,'Data transformed'!$4:$4,0)-1)), MIN(MAX(OFFSET('Data transformed'!$A$4,MATCH($A90,'Data transformed'!$A$5:$A$185,0),MATCH(BB$4,'Data transformed'!$4:$4,0)-1),$M90),$N90),"NA"))</f>
        <v>2</v>
      </c>
      <c r="BC90" s="103" t="n">
        <f aca="true">IF($J90="","",IF(ISNUMBER(OFFSET('Data transformed'!$A$4,MATCH($A90,'Data transformed'!$A$5:$A$185,0),MATCH(BC$4,'Data transformed'!$4:$4,0)-1)), MIN(MAX(OFFSET('Data transformed'!$A$4,MATCH($A90,'Data transformed'!$A$5:$A$185,0),MATCH(BC$4,'Data transformed'!$4:$4,0)-1),$M90),$N90),"NA"))</f>
        <v>2</v>
      </c>
      <c r="BD90" s="103" t="n">
        <f aca="true">IF($J90="","",IF(ISNUMBER(OFFSET('Data transformed'!$A$4,MATCH($A90,'Data transformed'!$A$5:$A$185,0),MATCH(BD$4,'Data transformed'!$4:$4,0)-1)), MIN(MAX(OFFSET('Data transformed'!$A$4,MATCH($A90,'Data transformed'!$A$5:$A$185,0),MATCH(BD$4,'Data transformed'!$4:$4,0)-1),$M90),$N90),"NA"))</f>
        <v>2</v>
      </c>
      <c r="BE90" s="103" t="n">
        <f aca="true">IF($J90="","",IF(ISNUMBER(OFFSET('Data transformed'!$A$4,MATCH($A90,'Data transformed'!$A$5:$A$185,0),MATCH(BE$4,'Data transformed'!$4:$4,0)-1)), MIN(MAX(OFFSET('Data transformed'!$A$4,MATCH($A90,'Data transformed'!$A$5:$A$185,0),MATCH(BE$4,'Data transformed'!$4:$4,0)-1),$M90),$N90),"NA"))</f>
        <v>1.88</v>
      </c>
      <c r="BF90" s="103" t="n">
        <f aca="true">IF($J90="","",IF(ISNUMBER(OFFSET('Data transformed'!$A$4,MATCH($A90,'Data transformed'!$A$5:$A$185,0),MATCH(BF$4,'Data transformed'!$4:$4,0)-1)), MIN(MAX(OFFSET('Data transformed'!$A$4,MATCH($A90,'Data transformed'!$A$5:$A$185,0),MATCH(BF$4,'Data transformed'!$4:$4,0)-1),$M90),$N90),"NA"))</f>
        <v>2</v>
      </c>
      <c r="BG90" s="103" t="n">
        <f aca="true">IF($J90="","",IF(ISNUMBER(OFFSET('Data transformed'!$A$4,MATCH($A90,'Data transformed'!$A$5:$A$185,0),MATCH(BG$4,'Data transformed'!$4:$4,0)-1)), MIN(MAX(OFFSET('Data transformed'!$A$4,MATCH($A90,'Data transformed'!$A$5:$A$185,0),MATCH(BG$4,'Data transformed'!$4:$4,0)-1),$M90),$N90),"NA"))</f>
        <v>1</v>
      </c>
      <c r="BH90" s="103" t="n">
        <f aca="true">IF($J90="","",IF(ISNUMBER(OFFSET('Data transformed'!$A$4,MATCH($A90,'Data transformed'!$A$5:$A$185,0),MATCH(BH$4,'Data transformed'!$4:$4,0)-1)), MIN(MAX(OFFSET('Data transformed'!$A$4,MATCH($A90,'Data transformed'!$A$5:$A$185,0),MATCH(BH$4,'Data transformed'!$4:$4,0)-1),$M90),$N90),"NA"))</f>
        <v>2</v>
      </c>
      <c r="BI90" s="103" t="n">
        <f aca="true">IF($J90="","",IF(ISNUMBER(OFFSET('Data transformed'!$A$4,MATCH($A90,'Data transformed'!$A$5:$A$185,0),MATCH(BI$4,'Data transformed'!$4:$4,0)-1)), MIN(MAX(OFFSET('Data transformed'!$A$4,MATCH($A90,'Data transformed'!$A$5:$A$185,0),MATCH(BI$4,'Data transformed'!$4:$4,0)-1),$M90),$N90),"NA"))</f>
        <v>1.88</v>
      </c>
      <c r="BJ90" s="103" t="n">
        <f aca="true">IF($J90="","",IF(ISNUMBER(OFFSET('Data transformed'!$A$4,MATCH($A90,'Data transformed'!$A$5:$A$185,0),MATCH(BJ$4,'Data transformed'!$4:$4,0)-1)), MIN(MAX(OFFSET('Data transformed'!$A$4,MATCH($A90,'Data transformed'!$A$5:$A$185,0),MATCH(BJ$4,'Data transformed'!$4:$4,0)-1),$M90),$N90),"NA"))</f>
        <v>2</v>
      </c>
      <c r="BK90" s="103" t="n">
        <f aca="true">IF($J90="","",IF(ISNUMBER(OFFSET('Data transformed'!$A$4,MATCH($A90,'Data transformed'!$A$5:$A$185,0),MATCH(BK$4,'Data transformed'!$4:$4,0)-1)), MIN(MAX(OFFSET('Data transformed'!$A$4,MATCH($A90,'Data transformed'!$A$5:$A$185,0),MATCH(BK$4,'Data transformed'!$4:$4,0)-1),$M90),$N90),"NA"))</f>
        <v>2</v>
      </c>
      <c r="BL90" s="103" t="n">
        <f aca="true">IF($J90="","",IF(ISNUMBER(OFFSET('Data transformed'!$A$4,MATCH($A90,'Data transformed'!$A$5:$A$185,0),MATCH(BL$4,'Data transformed'!$4:$4,0)-1)), MIN(MAX(OFFSET('Data transformed'!$A$4,MATCH($A90,'Data transformed'!$A$5:$A$185,0),MATCH(BL$4,'Data transformed'!$4:$4,0)-1),$M90),$N90),"NA"))</f>
        <v>2</v>
      </c>
      <c r="BM90" s="103" t="n">
        <f aca="true">IF($J90="","",IF(ISNUMBER(OFFSET('Data transformed'!$A$4,MATCH($A90,'Data transformed'!$A$5:$A$185,0),MATCH(BM$4,'Data transformed'!$4:$4,0)-1)), MIN(MAX(OFFSET('Data transformed'!$A$4,MATCH($A90,'Data transformed'!$A$5:$A$185,0),MATCH(BM$4,'Data transformed'!$4:$4,0)-1),$M90),$N90),"NA"))</f>
        <v>1.5</v>
      </c>
      <c r="BN90" s="103" t="n">
        <f aca="true">IF($J90="","",IF(ISNUMBER(OFFSET('Data transformed'!$A$4,MATCH($A90,'Data transformed'!$A$5:$A$185,0),MATCH(BN$4,'Data transformed'!$4:$4,0)-1)), MIN(MAX(OFFSET('Data transformed'!$A$4,MATCH($A90,'Data transformed'!$A$5:$A$185,0),MATCH(BN$4,'Data transformed'!$4:$4,0)-1),$M90),$N90),"NA"))</f>
        <v>1.75</v>
      </c>
      <c r="BO90" s="103" t="n">
        <f aca="true">IF($J90="","",IF(ISNUMBER(OFFSET('Data transformed'!$A$4,MATCH($A90,'Data transformed'!$A$5:$A$185,0),MATCH(BO$4,'Data transformed'!$4:$4,0)-1)), MIN(MAX(OFFSET('Data transformed'!$A$4,MATCH($A90,'Data transformed'!$A$5:$A$185,0),MATCH(BO$4,'Data transformed'!$4:$4,0)-1),$M90),$N90),"NA"))</f>
        <v>1</v>
      </c>
      <c r="BP90" s="103" t="n">
        <f aca="true">IF($J90="","",IF(ISNUMBER(OFFSET('Data transformed'!$A$4,MATCH($A90,'Data transformed'!$A$5:$A$185,0),MATCH(BP$4,'Data transformed'!$4:$4,0)-1)), MIN(MAX(OFFSET('Data transformed'!$A$4,MATCH($A90,'Data transformed'!$A$5:$A$185,0),MATCH(BP$4,'Data transformed'!$4:$4,0)-1),$M90),$N90),"NA"))</f>
        <v>1.75</v>
      </c>
      <c r="BQ90" s="103" t="n">
        <f aca="true">IF($J90="","",IF(ISNUMBER(OFFSET('Data transformed'!$A$4,MATCH($A90,'Data transformed'!$A$5:$A$185,0),MATCH(BQ$4,'Data transformed'!$4:$4,0)-1)), MIN(MAX(OFFSET('Data transformed'!$A$4,MATCH($A90,'Data transformed'!$A$5:$A$185,0),MATCH(BQ$4,'Data transformed'!$4:$4,0)-1),$M90),$N90),"NA"))</f>
        <v>2</v>
      </c>
      <c r="BR90" s="103" t="n">
        <f aca="true">IF($J90="","",IF(ISNUMBER(OFFSET('Data transformed'!$A$4,MATCH($A90,'Data transformed'!$A$5:$A$185,0),MATCH(BR$4,'Data transformed'!$4:$4,0)-1)), MIN(MAX(OFFSET('Data transformed'!$A$4,MATCH($A90,'Data transformed'!$A$5:$A$185,0),MATCH(BR$4,'Data transformed'!$4:$4,0)-1),$M90),$N90),"NA"))</f>
        <v>2</v>
      </c>
      <c r="BS90" s="103" t="n">
        <f aca="true">IF($J90="","",IF(ISNUMBER(OFFSET('Data transformed'!$A$4,MATCH($A90,'Data transformed'!$A$5:$A$185,0),MATCH(BS$4,'Data transformed'!$4:$4,0)-1)), MIN(MAX(OFFSET('Data transformed'!$A$4,MATCH($A90,'Data transformed'!$A$5:$A$185,0),MATCH(BS$4,'Data transformed'!$4:$4,0)-1),$M90),$N90),"NA"))</f>
        <v>2</v>
      </c>
      <c r="BT90" s="103" t="n">
        <f aca="true">IF($J90="","",IF(ISNUMBER(OFFSET('Data transformed'!$A$4,MATCH($A90,'Data transformed'!$A$5:$A$185,0),MATCH(BT$4,'Data transformed'!$4:$4,0)-1)), MIN(MAX(OFFSET('Data transformed'!$A$4,MATCH($A90,'Data transformed'!$A$5:$A$185,0),MATCH(BT$4,'Data transformed'!$4:$4,0)-1),$M90),$N90),"NA"))</f>
        <v>2</v>
      </c>
      <c r="BU90" s="103" t="n">
        <f aca="true">IF($J90="","",IF(ISNUMBER(OFFSET('Data transformed'!$A$4,MATCH($A90,'Data transformed'!$A$5:$A$185,0),MATCH(BU$4,'Data transformed'!$4:$4,0)-1)), MIN(MAX(OFFSET('Data transformed'!$A$4,MATCH($A90,'Data transformed'!$A$5:$A$185,0),MATCH(BU$4,'Data transformed'!$4:$4,0)-1),$M90),$N90),"NA"))</f>
        <v>1.75</v>
      </c>
      <c r="BV90" s="103" t="n">
        <f aca="true">IF($J90="","",IF(ISNUMBER(OFFSET('Data transformed'!$A$4,MATCH($A90,'Data transformed'!$A$5:$A$185,0),MATCH(BV$4,'Data transformed'!$4:$4,0)-1)), MIN(MAX(OFFSET('Data transformed'!$A$4,MATCH($A90,'Data transformed'!$A$5:$A$185,0),MATCH(BV$4,'Data transformed'!$4:$4,0)-1),$M90),$N90),"NA"))</f>
        <v>1.75</v>
      </c>
      <c r="BW90" s="103" t="n">
        <f aca="true">IF($J90="","",IF(ISNUMBER(OFFSET('Data transformed'!$A$4,MATCH($A90,'Data transformed'!$A$5:$A$185,0),MATCH(BW$4,'Data transformed'!$4:$4,0)-1)), MIN(MAX(OFFSET('Data transformed'!$A$4,MATCH($A90,'Data transformed'!$A$5:$A$185,0),MATCH(BW$4,'Data transformed'!$4:$4,0)-1),$M90),$N90),"NA"))</f>
        <v>2</v>
      </c>
      <c r="BX90" s="103" t="n">
        <f aca="true">IF($J90="","",IF(ISNUMBER(OFFSET('Data transformed'!$A$4,MATCH($A90,'Data transformed'!$A$5:$A$185,0),MATCH(BX$4,'Data transformed'!$4:$4,0)-1)), MIN(MAX(OFFSET('Data transformed'!$A$4,MATCH($A90,'Data transformed'!$A$5:$A$185,0),MATCH(BX$4,'Data transformed'!$4:$4,0)-1),$M90),$N90),"NA"))</f>
        <v>1.92</v>
      </c>
      <c r="BY90" s="103" t="n">
        <f aca="true">IF($J90="","",IF(ISNUMBER(OFFSET('Data transformed'!$A$4,MATCH($A90,'Data transformed'!$A$5:$A$185,0),MATCH(BY$4,'Data transformed'!$4:$4,0)-1)), MIN(MAX(OFFSET('Data transformed'!$A$4,MATCH($A90,'Data transformed'!$A$5:$A$185,0),MATCH(BY$4,'Data transformed'!$4:$4,0)-1),$M90),$N90),"NA"))</f>
        <v>1</v>
      </c>
      <c r="BZ90" s="103" t="n">
        <f aca="true">IF($J90="","",IF(ISNUMBER(OFFSET('Data transformed'!$A$4,MATCH($A90,'Data transformed'!$A$5:$A$185,0),MATCH(BZ$4,'Data transformed'!$4:$4,0)-1)), MIN(MAX(OFFSET('Data transformed'!$A$4,MATCH($A90,'Data transformed'!$A$5:$A$185,0),MATCH(BZ$4,'Data transformed'!$4:$4,0)-1),$M90),$N90),"NA"))</f>
        <v>2</v>
      </c>
      <c r="CA90" s="103" t="n">
        <f aca="true">IF($J90="","",IF(ISNUMBER(OFFSET('Data transformed'!$A$4,MATCH($A90,'Data transformed'!$A$5:$A$185,0),MATCH(CA$4,'Data transformed'!$4:$4,0)-1)), MIN(MAX(OFFSET('Data transformed'!$A$4,MATCH($A90,'Data transformed'!$A$5:$A$185,0),MATCH(CA$4,'Data transformed'!$4:$4,0)-1),$M90),$N90),"NA"))</f>
        <v>1.75</v>
      </c>
      <c r="CB90" s="103" t="n">
        <f aca="true">IF($J90="","",IF(ISNUMBER(OFFSET('Data transformed'!$A$4,MATCH($A90,'Data transformed'!$A$5:$A$185,0),MATCH(CB$4,'Data transformed'!$4:$4,0)-1)), MIN(MAX(OFFSET('Data transformed'!$A$4,MATCH($A90,'Data transformed'!$A$5:$A$185,0),MATCH(CB$4,'Data transformed'!$4:$4,0)-1),$M90),$N90),"NA"))</f>
        <v>2</v>
      </c>
      <c r="CC90" s="103" t="n">
        <f aca="true">IF($J90="","",IF(ISNUMBER(OFFSET('Data transformed'!$A$4,MATCH($A90,'Data transformed'!$A$5:$A$185,0),MATCH(CC$4,'Data transformed'!$4:$4,0)-1)), MIN(MAX(OFFSET('Data transformed'!$A$4,MATCH($A90,'Data transformed'!$A$5:$A$185,0),MATCH(CC$4,'Data transformed'!$4:$4,0)-1),$M90),$N90),"NA"))</f>
        <v>2</v>
      </c>
      <c r="CD90" s="103" t="str">
        <f aca="true">IF($J90="","",IF(ISNUMBER(OFFSET('Data transformed'!$A$4,MATCH($A90,'Data transformed'!$A$5:$A$185,0),MATCH(CD$4,'Data transformed'!$4:$4,0)-1)), MIN(MAX(OFFSET('Data transformed'!$A$4,MATCH($A90,'Data transformed'!$A$5:$A$185,0),MATCH(CD$4,'Data transformed'!$4:$4,0)-1),$M90),$N90),"NA"))</f>
        <v>NA</v>
      </c>
      <c r="CE90" s="103" t="n">
        <f aca="true">IF($J90="","",IF(ISNUMBER(OFFSET('Data transformed'!$A$4,MATCH($A90,'Data transformed'!$A$5:$A$185,0),MATCH(CE$4,'Data transformed'!$4:$4,0)-1)), MIN(MAX(OFFSET('Data transformed'!$A$4,MATCH($A90,'Data transformed'!$A$5:$A$185,0),MATCH(CE$4,'Data transformed'!$4:$4,0)-1),$M90),$N90),"NA"))</f>
        <v>1.25</v>
      </c>
      <c r="CF90" s="103" t="n">
        <f aca="true">IF($J90="","",IF(ISNUMBER(OFFSET('Data transformed'!$A$4,MATCH($A90,'Data transformed'!$A$5:$A$185,0),MATCH(CF$4,'Data transformed'!$4:$4,0)-1)), MIN(MAX(OFFSET('Data transformed'!$A$4,MATCH($A90,'Data transformed'!$A$5:$A$185,0),MATCH(CF$4,'Data transformed'!$4:$4,0)-1),$M90),$N90),"NA"))</f>
        <v>1.5</v>
      </c>
      <c r="CG90" s="103" t="n">
        <f aca="true">IF($J90="","",IF(ISNUMBER(OFFSET('Data transformed'!$A$4,MATCH($A90,'Data transformed'!$A$5:$A$185,0),MATCH(CG$4,'Data transformed'!$4:$4,0)-1)), MIN(MAX(OFFSET('Data transformed'!$A$4,MATCH($A90,'Data transformed'!$A$5:$A$185,0),MATCH(CG$4,'Data transformed'!$4:$4,0)-1),$M90),$N90),"NA"))</f>
        <v>1.75</v>
      </c>
      <c r="CH90" s="103" t="n">
        <f aca="true">IF($J90="","",IF(ISNUMBER(OFFSET('Data transformed'!$A$4,MATCH($A90,'Data transformed'!$A$5:$A$185,0),MATCH(CH$4,'Data transformed'!$4:$4,0)-1)), MIN(MAX(OFFSET('Data transformed'!$A$4,MATCH($A90,'Data transformed'!$A$5:$A$185,0),MATCH(CH$4,'Data transformed'!$4:$4,0)-1),$M90),$N90),"NA"))</f>
        <v>1.5</v>
      </c>
      <c r="CI90" s="103" t="n">
        <f aca="true">IF($J90="","",IF(ISNUMBER(OFFSET('Data transformed'!$A$4,MATCH($A90,'Data transformed'!$A$5:$A$185,0),MATCH(CI$4,'Data transformed'!$4:$4,0)-1)), MIN(MAX(OFFSET('Data transformed'!$A$4,MATCH($A90,'Data transformed'!$A$5:$A$185,0),MATCH(CI$4,'Data transformed'!$4:$4,0)-1),$M90),$N90),"NA"))</f>
        <v>1.67</v>
      </c>
      <c r="CJ90" s="103" t="n">
        <f aca="true">IF($J90="","",IF(ISNUMBER(OFFSET('Data transformed'!$A$4,MATCH($A90,'Data transformed'!$A$5:$A$185,0),MATCH(CJ$4,'Data transformed'!$4:$4,0)-1)), MIN(MAX(OFFSET('Data transformed'!$A$4,MATCH($A90,'Data transformed'!$A$5:$A$185,0),MATCH(CJ$4,'Data transformed'!$4:$4,0)-1),$M90),$N90),"NA"))</f>
        <v>2</v>
      </c>
      <c r="CK90" s="103" t="n">
        <f aca="true">IF($J90="","",IF(ISNUMBER(OFFSET('Data transformed'!$A$4,MATCH($A90,'Data transformed'!$A$5:$A$185,0),MATCH(CK$4,'Data transformed'!$4:$4,0)-1)), MIN(MAX(OFFSET('Data transformed'!$A$4,MATCH($A90,'Data transformed'!$A$5:$A$185,0),MATCH(CK$4,'Data transformed'!$4:$4,0)-1),$M90),$N90),"NA"))</f>
        <v>2</v>
      </c>
      <c r="CL90" s="103" t="n">
        <f aca="true">IF($J90="","",IF(ISNUMBER(OFFSET('Data transformed'!$A$4,MATCH($A90,'Data transformed'!$A$5:$A$185,0),MATCH(CL$4,'Data transformed'!$4:$4,0)-1)), MIN(MAX(OFFSET('Data transformed'!$A$4,MATCH($A90,'Data transformed'!$A$5:$A$185,0),MATCH(CL$4,'Data transformed'!$4:$4,0)-1),$M90),$N90),"NA"))</f>
        <v>1.75</v>
      </c>
      <c r="CM90" s="103" t="n">
        <f aca="true">IF($J90="","",IF(ISNUMBER(OFFSET('Data transformed'!$A$4,MATCH($A90,'Data transformed'!$A$5:$A$185,0),MATCH(CM$4,'Data transformed'!$4:$4,0)-1)), MIN(MAX(OFFSET('Data transformed'!$A$4,MATCH($A90,'Data transformed'!$A$5:$A$185,0),MATCH(CM$4,'Data transformed'!$4:$4,0)-1),$M90),$N90),"NA"))</f>
        <v>2</v>
      </c>
      <c r="CN90" s="103" t="n">
        <f aca="true">IF($J90="","",IF(ISNUMBER(OFFSET('Data transformed'!$A$4,MATCH($A90,'Data transformed'!$A$5:$A$185,0),MATCH(CN$4,'Data transformed'!$4:$4,0)-1)), MIN(MAX(OFFSET('Data transformed'!$A$4,MATCH($A90,'Data transformed'!$A$5:$A$185,0),MATCH(CN$4,'Data transformed'!$4:$4,0)-1),$M90),$N90),"NA"))</f>
        <v>1.5</v>
      </c>
      <c r="CO90" s="103" t="n">
        <f aca="true">IF($J90="","",IF(ISNUMBER(OFFSET('Data transformed'!$A$4,MATCH($A90,'Data transformed'!$A$5:$A$185,0),MATCH(CO$4,'Data transformed'!$4:$4,0)-1)), MIN(MAX(OFFSET('Data transformed'!$A$4,MATCH($A90,'Data transformed'!$A$5:$A$185,0),MATCH(CO$4,'Data transformed'!$4:$4,0)-1),$M90),$N90),"NA"))</f>
        <v>2</v>
      </c>
      <c r="CP90" s="103" t="n">
        <f aca="true">IF($J90="","",IF(ISNUMBER(OFFSET('Data transformed'!$A$4,MATCH($A90,'Data transformed'!$A$5:$A$185,0),MATCH(CP$4,'Data transformed'!$4:$4,0)-1)), MIN(MAX(OFFSET('Data transformed'!$A$4,MATCH($A90,'Data transformed'!$A$5:$A$185,0),MATCH(CP$4,'Data transformed'!$4:$4,0)-1),$M90),$N90),"NA"))</f>
        <v>2</v>
      </c>
      <c r="CQ90" s="103" t="n">
        <f aca="true">IF($J90="","",IF(ISNUMBER(OFFSET('Data transformed'!$A$4,MATCH($A90,'Data transformed'!$A$5:$A$185,0),MATCH(CQ$4,'Data transformed'!$4:$4,0)-1)), MIN(MAX(OFFSET('Data transformed'!$A$4,MATCH($A90,'Data transformed'!$A$5:$A$185,0),MATCH(CQ$4,'Data transformed'!$4:$4,0)-1),$M90),$N90),"NA"))</f>
        <v>2</v>
      </c>
      <c r="CR90" s="103" t="n">
        <f aca="true">IF($J90="","",IF(ISNUMBER(OFFSET('Data transformed'!$A$4,MATCH($A90,'Data transformed'!$A$5:$A$185,0),MATCH(CR$4,'Data transformed'!$4:$4,0)-1)), MIN(MAX(OFFSET('Data transformed'!$A$4,MATCH($A90,'Data transformed'!$A$5:$A$185,0),MATCH(CR$4,'Data transformed'!$4:$4,0)-1),$M90),$N90),"NA"))</f>
        <v>2</v>
      </c>
      <c r="CS90" s="103" t="n">
        <f aca="true">IF($J90="","",IF(ISNUMBER(OFFSET('Data transformed'!$A$4,MATCH($A90,'Data transformed'!$A$5:$A$185,0),MATCH(CS$4,'Data transformed'!$4:$4,0)-1)), MIN(MAX(OFFSET('Data transformed'!$A$4,MATCH($A90,'Data transformed'!$A$5:$A$185,0),MATCH(CS$4,'Data transformed'!$4:$4,0)-1),$M90),$N90),"NA"))</f>
        <v>1.67</v>
      </c>
      <c r="CT90" s="103" t="n">
        <f aca="true">IF($J90="","",IF(ISNUMBER(OFFSET('Data transformed'!$A$4,MATCH($A90,'Data transformed'!$A$5:$A$185,0),MATCH(CT$4,'Data transformed'!$4:$4,0)-1)), MIN(MAX(OFFSET('Data transformed'!$A$4,MATCH($A90,'Data transformed'!$A$5:$A$185,0),MATCH(CT$4,'Data transformed'!$4:$4,0)-1),$M90),$N90),"NA"))</f>
        <v>1.25</v>
      </c>
      <c r="CU90" s="103" t="n">
        <f aca="true">IF($J90="","",IF(ISNUMBER(OFFSET('Data transformed'!$A$4,MATCH($A90,'Data transformed'!$A$5:$A$185,0),MATCH(CU$4,'Data transformed'!$4:$4,0)-1)), MIN(MAX(OFFSET('Data transformed'!$A$4,MATCH($A90,'Data transformed'!$A$5:$A$185,0),MATCH(CU$4,'Data transformed'!$4:$4,0)-1),$M90),$N90),"NA"))</f>
        <v>2</v>
      </c>
    </row>
    <row r="91" s="103" customFormat="true" ht="15.5" hidden="false" customHeight="false" outlineLevel="0" collapsed="false">
      <c r="A91" s="107" t="n">
        <v>3222</v>
      </c>
      <c r="B91" s="107" t="n">
        <v>4</v>
      </c>
      <c r="C91" s="103" t="str">
        <f aca="true">IF(ISBLANK(OFFSET('Raw Data'!$A$3,MATCH($A91,'Raw Data'!$B$4:$B$185,0),MATCH(C$4,'Raw Data'!$3:$3,0)-1)),"",OFFSET('Raw Data'!$A$3,MATCH($A91,'Raw Data'!$B$4:$B$185,0),MATCH(C$4,'Raw Data'!$3:$3,0)-1))</f>
        <v/>
      </c>
      <c r="D91" s="103" t="str">
        <f aca="true">IF(ISBLANK(OFFSET('Raw Data'!$A$3,MATCH($A91,'Raw Data'!$B$4:$B$185,0),MATCH(D$4,'Raw Data'!$3:$3,0)-1)),"",OFFSET('Raw Data'!$A$3,MATCH($A91,'Raw Data'!$B$4:$B$185,0),MATCH(D$4,'Raw Data'!$3:$3,0)-1))</f>
        <v>SDG Indicator 16.10.2</v>
      </c>
      <c r="E91" s="103" t="str">
        <f aca="true">IF(ISBLANK(OFFSET('Raw Data'!$A$3,MATCH($A91,'Raw Data'!$B$4:$B$185,0),MATCH(E$4,'Raw Data'!$3:$3,0)-1)),"",OFFSET('Raw Data'!$A$3,MATCH($A91,'Raw Data'!$B$4:$B$185,0),MATCH(E$4,'Raw Data'!$3:$3,0)-1))</f>
        <v>Countries that adopt and implement constitutional, statutory and/or policy guarantees for public access to information</v>
      </c>
      <c r="J91" s="103" t="n">
        <f aca="true" t="array" ref="J91:J91">IFERROR(_xlfn.QUARTILE.INC(IF(ISNUMBER(OFFSET('Data transformed'!$N$4,MATCH('outliers treatment'!$A91,'Data transformed'!$A$5:$A$185),1,1,COUNTA('Data transformed'!$O$4:$CX$4))),OFFSET('Data transformed'!$N$4,MATCH('outliers treatment'!$A91,'Data transformed'!$A$5:$A$185),1,1,COUNTA('Data transformed'!$O$4:$CX$4))),1),"")</f>
        <v>1</v>
      </c>
      <c r="K91" s="103" t="n">
        <f aca="true" t="array" ref="K91:K91">IFERROR(_xlfn.QUARTILE.INC(IF(ISNUMBER(OFFSET('Data transformed'!$N$4,MATCH('outliers treatment'!$A91,'Data transformed'!$A$5:$A$185),1,1,COUNTA('Data transformed'!$O$4:$CX$4))),OFFSET('Data transformed'!$N$4,MATCH('outliers treatment'!$A91,'Data transformed'!$A$5:$A$185),1,1,COUNTA('Data transformed'!$O$4:$CX$4))),3),"")</f>
        <v>1</v>
      </c>
      <c r="L91" s="103" t="n">
        <f aca="false">IFERROR(K91-J91,"")</f>
        <v>0</v>
      </c>
      <c r="M91" s="103" t="n">
        <v>0</v>
      </c>
      <c r="N91" s="103" t="n">
        <v>1</v>
      </c>
      <c r="P91" s="105" t="n">
        <f aca="false" t="array" ref="P91:P91">IFERROR(SKEW(IF(ISNUMBER(T91:CU91),T91:CU91,"")),"")</f>
        <v>-1.43260688071964</v>
      </c>
      <c r="Q91" s="103" t="n">
        <f aca="true">IF(ISBLANK(OFFSET('Data above threshold'!$A$4,MATCH('Data above threshold'!$A90,'Data above threshold'!$A$5:$A$185,0),MATCH('Data above threshold'!N$4,'Data above threshold'!$4:$4,0)-1)),1,OFFSET('Data above threshold'!$A$4,MATCH('Data above threshold'!$A90,'Data above threshold'!$A$5:$A$185,0),MATCH('Data above threshold'!N$4,'Data above threshold'!$4:$4,0)-1))</f>
        <v>0</v>
      </c>
      <c r="R91" s="103" t="n">
        <f aca="false">IF($J91="","",COUNTIF(T91:CU91,M91)+ COUNTIF(T91:CQ91,N91))</f>
        <v>77</v>
      </c>
      <c r="S91" s="106" t="n">
        <f aca="false" t="array" ref="S91:S91">IF(B91&lt;4,"",1-IFERROR(SUM(ISNUMBER(T91:CU91)*(1-$T$3:$CU$3))/COUNTIF($T$3:$CU$3,0),0))</f>
        <v>0</v>
      </c>
      <c r="T91" s="103" t="n">
        <f aca="true">IF($J91="","",IF(ISNUMBER(OFFSET('Data transformed'!$A$4,MATCH($A91,'Data transformed'!$A$5:$A$185,0),MATCH(T$4,'Data transformed'!$4:$4,0)-1)), MIN(MAX(OFFSET('Data transformed'!$A$4,MATCH($A91,'Data transformed'!$A$5:$A$185,0),MATCH(T$4,'Data transformed'!$4:$4,0)-1),$M91),$N91),"NA"))</f>
        <v>1</v>
      </c>
      <c r="U91" s="103" t="n">
        <f aca="true">IF($J91="","",IF(ISNUMBER(OFFSET('Data transformed'!$A$4,MATCH($A91,'Data transformed'!$A$5:$A$185,0),MATCH(U$4,'Data transformed'!$4:$4,0)-1)), MIN(MAX(OFFSET('Data transformed'!$A$4,MATCH($A91,'Data transformed'!$A$5:$A$185,0),MATCH(U$4,'Data transformed'!$4:$4,0)-1),$M91),$N91),"NA"))</f>
        <v>1</v>
      </c>
      <c r="V91" s="103" t="n">
        <f aca="true">IF($J91="","",IF(ISNUMBER(OFFSET('Data transformed'!$A$4,MATCH($A91,'Data transformed'!$A$5:$A$185,0),MATCH(V$4,'Data transformed'!$4:$4,0)-1)), MIN(MAX(OFFSET('Data transformed'!$A$4,MATCH($A91,'Data transformed'!$A$5:$A$185,0),MATCH(V$4,'Data transformed'!$4:$4,0)-1),$M91),$N91),"NA"))</f>
        <v>1</v>
      </c>
      <c r="W91" s="103" t="n">
        <f aca="true">IF($J91="","",IF(ISNUMBER(OFFSET('Data transformed'!$A$4,MATCH($A91,'Data transformed'!$A$5:$A$185,0),MATCH(W$4,'Data transformed'!$4:$4,0)-1)), MIN(MAX(OFFSET('Data transformed'!$A$4,MATCH($A91,'Data transformed'!$A$5:$A$185,0),MATCH(W$4,'Data transformed'!$4:$4,0)-1),$M91),$N91),"NA"))</f>
        <v>1</v>
      </c>
      <c r="X91" s="103" t="n">
        <f aca="true">IF($J91="","",IF(ISNUMBER(OFFSET('Data transformed'!$A$4,MATCH($A91,'Data transformed'!$A$5:$A$185,0),MATCH(X$4,'Data transformed'!$4:$4,0)-1)), MIN(MAX(OFFSET('Data transformed'!$A$4,MATCH($A91,'Data transformed'!$A$5:$A$185,0),MATCH(X$4,'Data transformed'!$4:$4,0)-1),$M91),$N91),"NA"))</f>
        <v>1</v>
      </c>
      <c r="Y91" s="103" t="n">
        <f aca="true">IF($J91="","",IF(ISNUMBER(OFFSET('Data transformed'!$A$4,MATCH($A91,'Data transformed'!$A$5:$A$185,0),MATCH(Y$4,'Data transformed'!$4:$4,0)-1)), MIN(MAX(OFFSET('Data transformed'!$A$4,MATCH($A91,'Data transformed'!$A$5:$A$185,0),MATCH(Y$4,'Data transformed'!$4:$4,0)-1),$M91),$N91),"NA"))</f>
        <v>0</v>
      </c>
      <c r="Z91" s="103" t="n">
        <f aca="true">IF($J91="","",IF(ISNUMBER(OFFSET('Data transformed'!$A$4,MATCH($A91,'Data transformed'!$A$5:$A$185,0),MATCH(Z$4,'Data transformed'!$4:$4,0)-1)), MIN(MAX(OFFSET('Data transformed'!$A$4,MATCH($A91,'Data transformed'!$A$5:$A$185,0),MATCH(Z$4,'Data transformed'!$4:$4,0)-1),$M91),$N91),"NA"))</f>
        <v>1</v>
      </c>
      <c r="AA91" s="103" t="n">
        <f aca="true">IF($J91="","",IF(ISNUMBER(OFFSET('Data transformed'!$A$4,MATCH($A91,'Data transformed'!$A$5:$A$185,0),MATCH(AA$4,'Data transformed'!$4:$4,0)-1)), MIN(MAX(OFFSET('Data transformed'!$A$4,MATCH($A91,'Data transformed'!$A$5:$A$185,0),MATCH(AA$4,'Data transformed'!$4:$4,0)-1),$M91),$N91),"NA"))</f>
        <v>1</v>
      </c>
      <c r="AB91" s="103" t="n">
        <f aca="true">IF($J91="","",IF(ISNUMBER(OFFSET('Data transformed'!$A$4,MATCH($A91,'Data transformed'!$A$5:$A$185,0),MATCH(AB$4,'Data transformed'!$4:$4,0)-1)), MIN(MAX(OFFSET('Data transformed'!$A$4,MATCH($A91,'Data transformed'!$A$5:$A$185,0),MATCH(AB$4,'Data transformed'!$4:$4,0)-1),$M91),$N91),"NA"))</f>
        <v>1</v>
      </c>
      <c r="AC91" s="103" t="n">
        <f aca="true">IF($J91="","",IF(ISNUMBER(OFFSET('Data transformed'!$A$4,MATCH($A91,'Data transformed'!$A$5:$A$185,0),MATCH(AC$4,'Data transformed'!$4:$4,0)-1)), MIN(MAX(OFFSET('Data transformed'!$A$4,MATCH($A91,'Data transformed'!$A$5:$A$185,0),MATCH(AC$4,'Data transformed'!$4:$4,0)-1),$M91),$N91),"NA"))</f>
        <v>1</v>
      </c>
      <c r="AD91" s="103" t="n">
        <f aca="true">IF($J91="","",IF(ISNUMBER(OFFSET('Data transformed'!$A$4,MATCH($A91,'Data transformed'!$A$5:$A$185,0),MATCH(AD$4,'Data transformed'!$4:$4,0)-1)), MIN(MAX(OFFSET('Data transformed'!$A$4,MATCH($A91,'Data transformed'!$A$5:$A$185,0),MATCH(AD$4,'Data transformed'!$4:$4,0)-1),$M91),$N91),"NA"))</f>
        <v>1</v>
      </c>
      <c r="AE91" s="103" t="n">
        <f aca="true">IF($J91="","",IF(ISNUMBER(OFFSET('Data transformed'!$A$4,MATCH($A91,'Data transformed'!$A$5:$A$185,0),MATCH(AE$4,'Data transformed'!$4:$4,0)-1)), MIN(MAX(OFFSET('Data transformed'!$A$4,MATCH($A91,'Data transformed'!$A$5:$A$185,0),MATCH(AE$4,'Data transformed'!$4:$4,0)-1),$M91),$N91),"NA"))</f>
        <v>0</v>
      </c>
      <c r="AF91" s="103" t="n">
        <f aca="true">IF($J91="","",IF(ISNUMBER(OFFSET('Data transformed'!$A$4,MATCH($A91,'Data transformed'!$A$5:$A$185,0),MATCH(AF$4,'Data transformed'!$4:$4,0)-1)), MIN(MAX(OFFSET('Data transformed'!$A$4,MATCH($A91,'Data transformed'!$A$5:$A$185,0),MATCH(AF$4,'Data transformed'!$4:$4,0)-1),$M91),$N91),"NA"))</f>
        <v>1</v>
      </c>
      <c r="AG91" s="103" t="n">
        <f aca="true">IF($J91="","",IF(ISNUMBER(OFFSET('Data transformed'!$A$4,MATCH($A91,'Data transformed'!$A$5:$A$185,0),MATCH(AG$4,'Data transformed'!$4:$4,0)-1)), MIN(MAX(OFFSET('Data transformed'!$A$4,MATCH($A91,'Data transformed'!$A$5:$A$185,0),MATCH(AG$4,'Data transformed'!$4:$4,0)-1),$M91),$N91),"NA"))</f>
        <v>0</v>
      </c>
      <c r="AH91" s="103" t="n">
        <f aca="true">IF($J91="","",IF(ISNUMBER(OFFSET('Data transformed'!$A$4,MATCH($A91,'Data transformed'!$A$5:$A$185,0),MATCH(AH$4,'Data transformed'!$4:$4,0)-1)), MIN(MAX(OFFSET('Data transformed'!$A$4,MATCH($A91,'Data transformed'!$A$5:$A$185,0),MATCH(AH$4,'Data transformed'!$4:$4,0)-1),$M91),$N91),"NA"))</f>
        <v>0</v>
      </c>
      <c r="AI91" s="103" t="n">
        <f aca="true">IF($J91="","",IF(ISNUMBER(OFFSET('Data transformed'!$A$4,MATCH($A91,'Data transformed'!$A$5:$A$185,0),MATCH(AI$4,'Data transformed'!$4:$4,0)-1)), MIN(MAX(OFFSET('Data transformed'!$A$4,MATCH($A91,'Data transformed'!$A$5:$A$185,0),MATCH(AI$4,'Data transformed'!$4:$4,0)-1),$M91),$N91),"NA"))</f>
        <v>1</v>
      </c>
      <c r="AJ91" s="103" t="n">
        <f aca="true">IF($J91="","",IF(ISNUMBER(OFFSET('Data transformed'!$A$4,MATCH($A91,'Data transformed'!$A$5:$A$185,0),MATCH(AJ$4,'Data transformed'!$4:$4,0)-1)), MIN(MAX(OFFSET('Data transformed'!$A$4,MATCH($A91,'Data transformed'!$A$5:$A$185,0),MATCH(AJ$4,'Data transformed'!$4:$4,0)-1),$M91),$N91),"NA"))</f>
        <v>1</v>
      </c>
      <c r="AK91" s="103" t="n">
        <f aca="true">IF($J91="","",IF(ISNUMBER(OFFSET('Data transformed'!$A$4,MATCH($A91,'Data transformed'!$A$5:$A$185,0),MATCH(AK$4,'Data transformed'!$4:$4,0)-1)), MIN(MAX(OFFSET('Data transformed'!$A$4,MATCH($A91,'Data transformed'!$A$5:$A$185,0),MATCH(AK$4,'Data transformed'!$4:$4,0)-1),$M91),$N91),"NA"))</f>
        <v>1</v>
      </c>
      <c r="AL91" s="103" t="n">
        <f aca="true">IF($J91="","",IF(ISNUMBER(OFFSET('Data transformed'!$A$4,MATCH($A91,'Data transformed'!$A$5:$A$185,0),MATCH(AL$4,'Data transformed'!$4:$4,0)-1)), MIN(MAX(OFFSET('Data transformed'!$A$4,MATCH($A91,'Data transformed'!$A$5:$A$185,0),MATCH(AL$4,'Data transformed'!$4:$4,0)-1),$M91),$N91),"NA"))</f>
        <v>1</v>
      </c>
      <c r="AM91" s="103" t="n">
        <f aca="true">IF($J91="","",IF(ISNUMBER(OFFSET('Data transformed'!$A$4,MATCH($A91,'Data transformed'!$A$5:$A$185,0),MATCH(AM$4,'Data transformed'!$4:$4,0)-1)), MIN(MAX(OFFSET('Data transformed'!$A$4,MATCH($A91,'Data transformed'!$A$5:$A$185,0),MATCH(AM$4,'Data transformed'!$4:$4,0)-1),$M91),$N91),"NA"))</f>
        <v>0</v>
      </c>
      <c r="AN91" s="103" t="n">
        <f aca="true">IF($J91="","",IF(ISNUMBER(OFFSET('Data transformed'!$A$4,MATCH($A91,'Data transformed'!$A$5:$A$185,0),MATCH(AN$4,'Data transformed'!$4:$4,0)-1)), MIN(MAX(OFFSET('Data transformed'!$A$4,MATCH($A91,'Data transformed'!$A$5:$A$185,0),MATCH(AN$4,'Data transformed'!$4:$4,0)-1),$M91),$N91),"NA"))</f>
        <v>1</v>
      </c>
      <c r="AO91" s="103" t="n">
        <f aca="true">IF($J91="","",IF(ISNUMBER(OFFSET('Data transformed'!$A$4,MATCH($A91,'Data transformed'!$A$5:$A$185,0),MATCH(AO$4,'Data transformed'!$4:$4,0)-1)), MIN(MAX(OFFSET('Data transformed'!$A$4,MATCH($A91,'Data transformed'!$A$5:$A$185,0),MATCH(AO$4,'Data transformed'!$4:$4,0)-1),$M91),$N91),"NA"))</f>
        <v>1</v>
      </c>
      <c r="AP91" s="103" t="n">
        <f aca="true">IF($J91="","",IF(ISNUMBER(OFFSET('Data transformed'!$A$4,MATCH($A91,'Data transformed'!$A$5:$A$185,0),MATCH(AP$4,'Data transformed'!$4:$4,0)-1)), MIN(MAX(OFFSET('Data transformed'!$A$4,MATCH($A91,'Data transformed'!$A$5:$A$185,0),MATCH(AP$4,'Data transformed'!$4:$4,0)-1),$M91),$N91),"NA"))</f>
        <v>1</v>
      </c>
      <c r="AQ91" s="103" t="n">
        <f aca="true">IF($J91="","",IF(ISNUMBER(OFFSET('Data transformed'!$A$4,MATCH($A91,'Data transformed'!$A$5:$A$185,0),MATCH(AQ$4,'Data transformed'!$4:$4,0)-1)), MIN(MAX(OFFSET('Data transformed'!$A$4,MATCH($A91,'Data transformed'!$A$5:$A$185,0),MATCH(AQ$4,'Data transformed'!$4:$4,0)-1),$M91),$N91),"NA"))</f>
        <v>1</v>
      </c>
      <c r="AR91" s="103" t="n">
        <f aca="true">IF($J91="","",IF(ISNUMBER(OFFSET('Data transformed'!$A$4,MATCH($A91,'Data transformed'!$A$5:$A$185,0),MATCH(AR$4,'Data transformed'!$4:$4,0)-1)), MIN(MAX(OFFSET('Data transformed'!$A$4,MATCH($A91,'Data transformed'!$A$5:$A$185,0),MATCH(AR$4,'Data transformed'!$4:$4,0)-1),$M91),$N91),"NA"))</f>
        <v>1</v>
      </c>
      <c r="AS91" s="103" t="n">
        <f aca="true">IF($J91="","",IF(ISNUMBER(OFFSET('Data transformed'!$A$4,MATCH($A91,'Data transformed'!$A$5:$A$185,0),MATCH(AS$4,'Data transformed'!$4:$4,0)-1)), MIN(MAX(OFFSET('Data transformed'!$A$4,MATCH($A91,'Data transformed'!$A$5:$A$185,0),MATCH(AS$4,'Data transformed'!$4:$4,0)-1),$M91),$N91),"NA"))</f>
        <v>1</v>
      </c>
      <c r="AT91" s="103" t="n">
        <f aca="true">IF($J91="","",IF(ISNUMBER(OFFSET('Data transformed'!$A$4,MATCH($A91,'Data transformed'!$A$5:$A$185,0),MATCH(AT$4,'Data transformed'!$4:$4,0)-1)), MIN(MAX(OFFSET('Data transformed'!$A$4,MATCH($A91,'Data transformed'!$A$5:$A$185,0),MATCH(AT$4,'Data transformed'!$4:$4,0)-1),$M91),$N91),"NA"))</f>
        <v>1</v>
      </c>
      <c r="AU91" s="103" t="n">
        <f aca="true">IF($J91="","",IF(ISNUMBER(OFFSET('Data transformed'!$A$4,MATCH($A91,'Data transformed'!$A$5:$A$185,0),MATCH(AU$4,'Data transformed'!$4:$4,0)-1)), MIN(MAX(OFFSET('Data transformed'!$A$4,MATCH($A91,'Data transformed'!$A$5:$A$185,0),MATCH(AU$4,'Data transformed'!$4:$4,0)-1),$M91),$N91),"NA"))</f>
        <v>0</v>
      </c>
      <c r="AV91" s="103" t="n">
        <f aca="true">IF($J91="","",IF(ISNUMBER(OFFSET('Data transformed'!$A$4,MATCH($A91,'Data transformed'!$A$5:$A$185,0),MATCH(AV$4,'Data transformed'!$4:$4,0)-1)), MIN(MAX(OFFSET('Data transformed'!$A$4,MATCH($A91,'Data transformed'!$A$5:$A$185,0),MATCH(AV$4,'Data transformed'!$4:$4,0)-1),$M91),$N91),"NA"))</f>
        <v>1</v>
      </c>
      <c r="AW91" s="103" t="n">
        <f aca="true">IF($J91="","",IF(ISNUMBER(OFFSET('Data transformed'!$A$4,MATCH($A91,'Data transformed'!$A$5:$A$185,0),MATCH(AW$4,'Data transformed'!$4:$4,0)-1)), MIN(MAX(OFFSET('Data transformed'!$A$4,MATCH($A91,'Data transformed'!$A$5:$A$185,0),MATCH(AW$4,'Data transformed'!$4:$4,0)-1),$M91),$N91),"NA"))</f>
        <v>1</v>
      </c>
      <c r="AX91" s="103" t="n">
        <f aca="true">IF($J91="","",IF(ISNUMBER(OFFSET('Data transformed'!$A$4,MATCH($A91,'Data transformed'!$A$5:$A$185,0),MATCH(AX$4,'Data transformed'!$4:$4,0)-1)), MIN(MAX(OFFSET('Data transformed'!$A$4,MATCH($A91,'Data transformed'!$A$5:$A$185,0),MATCH(AX$4,'Data transformed'!$4:$4,0)-1),$M91),$N91),"NA"))</f>
        <v>1</v>
      </c>
      <c r="AY91" s="103" t="n">
        <f aca="true">IF($J91="","",IF(ISNUMBER(OFFSET('Data transformed'!$A$4,MATCH($A91,'Data transformed'!$A$5:$A$185,0),MATCH(AY$4,'Data transformed'!$4:$4,0)-1)), MIN(MAX(OFFSET('Data transformed'!$A$4,MATCH($A91,'Data transformed'!$A$5:$A$185,0),MATCH(AY$4,'Data transformed'!$4:$4,0)-1),$M91),$N91),"NA"))</f>
        <v>1</v>
      </c>
      <c r="AZ91" s="103" t="n">
        <f aca="true">IF($J91="","",IF(ISNUMBER(OFFSET('Data transformed'!$A$4,MATCH($A91,'Data transformed'!$A$5:$A$185,0),MATCH(AZ$4,'Data transformed'!$4:$4,0)-1)), MIN(MAX(OFFSET('Data transformed'!$A$4,MATCH($A91,'Data transformed'!$A$5:$A$185,0),MATCH(AZ$4,'Data transformed'!$4:$4,0)-1),$M91),$N91),"NA"))</f>
        <v>1</v>
      </c>
      <c r="BA91" s="103" t="n">
        <f aca="true">IF($J91="","",IF(ISNUMBER(OFFSET('Data transformed'!$A$4,MATCH($A91,'Data transformed'!$A$5:$A$185,0),MATCH(BA$4,'Data transformed'!$4:$4,0)-1)), MIN(MAX(OFFSET('Data transformed'!$A$4,MATCH($A91,'Data transformed'!$A$5:$A$185,0),MATCH(BA$4,'Data transformed'!$4:$4,0)-1),$M91),$N91),"NA"))</f>
        <v>1</v>
      </c>
      <c r="BB91" s="103" t="n">
        <f aca="true">IF($J91="","",IF(ISNUMBER(OFFSET('Data transformed'!$A$4,MATCH($A91,'Data transformed'!$A$5:$A$185,0),MATCH(BB$4,'Data transformed'!$4:$4,0)-1)), MIN(MAX(OFFSET('Data transformed'!$A$4,MATCH($A91,'Data transformed'!$A$5:$A$185,0),MATCH(BB$4,'Data transformed'!$4:$4,0)-1),$M91),$N91),"NA"))</f>
        <v>1</v>
      </c>
      <c r="BC91" s="103" t="n">
        <f aca="true">IF($J91="","",IF(ISNUMBER(OFFSET('Data transformed'!$A$4,MATCH($A91,'Data transformed'!$A$5:$A$185,0),MATCH(BC$4,'Data transformed'!$4:$4,0)-1)), MIN(MAX(OFFSET('Data transformed'!$A$4,MATCH($A91,'Data transformed'!$A$5:$A$185,0),MATCH(BC$4,'Data transformed'!$4:$4,0)-1),$M91),$N91),"NA"))</f>
        <v>1</v>
      </c>
      <c r="BD91" s="103" t="n">
        <f aca="true">IF($J91="","",IF(ISNUMBER(OFFSET('Data transformed'!$A$4,MATCH($A91,'Data transformed'!$A$5:$A$185,0),MATCH(BD$4,'Data transformed'!$4:$4,0)-1)), MIN(MAX(OFFSET('Data transformed'!$A$4,MATCH($A91,'Data transformed'!$A$5:$A$185,0),MATCH(BD$4,'Data transformed'!$4:$4,0)-1),$M91),$N91),"NA"))</f>
        <v>1</v>
      </c>
      <c r="BE91" s="103" t="n">
        <f aca="true">IF($J91="","",IF(ISNUMBER(OFFSET('Data transformed'!$A$4,MATCH($A91,'Data transformed'!$A$5:$A$185,0),MATCH(BE$4,'Data transformed'!$4:$4,0)-1)), MIN(MAX(OFFSET('Data transformed'!$A$4,MATCH($A91,'Data transformed'!$A$5:$A$185,0),MATCH(BE$4,'Data transformed'!$4:$4,0)-1),$M91),$N91),"NA"))</f>
        <v>1</v>
      </c>
      <c r="BF91" s="103" t="n">
        <f aca="true">IF($J91="","",IF(ISNUMBER(OFFSET('Data transformed'!$A$4,MATCH($A91,'Data transformed'!$A$5:$A$185,0),MATCH(BF$4,'Data transformed'!$4:$4,0)-1)), MIN(MAX(OFFSET('Data transformed'!$A$4,MATCH($A91,'Data transformed'!$A$5:$A$185,0),MATCH(BF$4,'Data transformed'!$4:$4,0)-1),$M91),$N91),"NA"))</f>
        <v>1</v>
      </c>
      <c r="BG91" s="103" t="n">
        <f aca="true">IF($J91="","",IF(ISNUMBER(OFFSET('Data transformed'!$A$4,MATCH($A91,'Data transformed'!$A$5:$A$185,0),MATCH(BG$4,'Data transformed'!$4:$4,0)-1)), MIN(MAX(OFFSET('Data transformed'!$A$4,MATCH($A91,'Data transformed'!$A$5:$A$185,0),MATCH(BG$4,'Data transformed'!$4:$4,0)-1),$M91),$N91),"NA"))</f>
        <v>1</v>
      </c>
      <c r="BH91" s="103" t="n">
        <f aca="true">IF($J91="","",IF(ISNUMBER(OFFSET('Data transformed'!$A$4,MATCH($A91,'Data transformed'!$A$5:$A$185,0),MATCH(BH$4,'Data transformed'!$4:$4,0)-1)), MIN(MAX(OFFSET('Data transformed'!$A$4,MATCH($A91,'Data transformed'!$A$5:$A$185,0),MATCH(BH$4,'Data transformed'!$4:$4,0)-1),$M91),$N91),"NA"))</f>
        <v>1</v>
      </c>
      <c r="BI91" s="103" t="n">
        <f aca="true">IF($J91="","",IF(ISNUMBER(OFFSET('Data transformed'!$A$4,MATCH($A91,'Data transformed'!$A$5:$A$185,0),MATCH(BI$4,'Data transformed'!$4:$4,0)-1)), MIN(MAX(OFFSET('Data transformed'!$A$4,MATCH($A91,'Data transformed'!$A$5:$A$185,0),MATCH(BI$4,'Data transformed'!$4:$4,0)-1),$M91),$N91),"NA"))</f>
        <v>0</v>
      </c>
      <c r="BJ91" s="103" t="n">
        <f aca="true">IF($J91="","",IF(ISNUMBER(OFFSET('Data transformed'!$A$4,MATCH($A91,'Data transformed'!$A$5:$A$185,0),MATCH(BJ$4,'Data transformed'!$4:$4,0)-1)), MIN(MAX(OFFSET('Data transformed'!$A$4,MATCH($A91,'Data transformed'!$A$5:$A$185,0),MATCH(BJ$4,'Data transformed'!$4:$4,0)-1),$M91),$N91),"NA"))</f>
        <v>1</v>
      </c>
      <c r="BK91" s="103" t="n">
        <f aca="true">IF($J91="","",IF(ISNUMBER(OFFSET('Data transformed'!$A$4,MATCH($A91,'Data transformed'!$A$5:$A$185,0),MATCH(BK$4,'Data transformed'!$4:$4,0)-1)), MIN(MAX(OFFSET('Data transformed'!$A$4,MATCH($A91,'Data transformed'!$A$5:$A$185,0),MATCH(BK$4,'Data transformed'!$4:$4,0)-1),$M91),$N91),"NA"))</f>
        <v>0</v>
      </c>
      <c r="BL91" s="103" t="n">
        <f aca="true">IF($J91="","",IF(ISNUMBER(OFFSET('Data transformed'!$A$4,MATCH($A91,'Data transformed'!$A$5:$A$185,0),MATCH(BL$4,'Data transformed'!$4:$4,0)-1)), MIN(MAX(OFFSET('Data transformed'!$A$4,MATCH($A91,'Data transformed'!$A$5:$A$185,0),MATCH(BL$4,'Data transformed'!$4:$4,0)-1),$M91),$N91),"NA"))</f>
        <v>1</v>
      </c>
      <c r="BM91" s="103" t="n">
        <f aca="true">IF($J91="","",IF(ISNUMBER(OFFSET('Data transformed'!$A$4,MATCH($A91,'Data transformed'!$A$5:$A$185,0),MATCH(BM$4,'Data transformed'!$4:$4,0)-1)), MIN(MAX(OFFSET('Data transformed'!$A$4,MATCH($A91,'Data transformed'!$A$5:$A$185,0),MATCH(BM$4,'Data transformed'!$4:$4,0)-1),$M91),$N91),"NA"))</f>
        <v>0</v>
      </c>
      <c r="BN91" s="103" t="n">
        <f aca="true">IF($J91="","",IF(ISNUMBER(OFFSET('Data transformed'!$A$4,MATCH($A91,'Data transformed'!$A$5:$A$185,0),MATCH(BN$4,'Data transformed'!$4:$4,0)-1)), MIN(MAX(OFFSET('Data transformed'!$A$4,MATCH($A91,'Data transformed'!$A$5:$A$185,0),MATCH(BN$4,'Data transformed'!$4:$4,0)-1),$M91),$N91),"NA"))</f>
        <v>0</v>
      </c>
      <c r="BO91" s="103" t="n">
        <f aca="true">IF($J91="","",IF(ISNUMBER(OFFSET('Data transformed'!$A$4,MATCH($A91,'Data transformed'!$A$5:$A$185,0),MATCH(BO$4,'Data transformed'!$4:$4,0)-1)), MIN(MAX(OFFSET('Data transformed'!$A$4,MATCH($A91,'Data transformed'!$A$5:$A$185,0),MATCH(BO$4,'Data transformed'!$4:$4,0)-1),$M91),$N91),"NA"))</f>
        <v>0</v>
      </c>
      <c r="BP91" s="103" t="n">
        <f aca="true">IF($J91="","",IF(ISNUMBER(OFFSET('Data transformed'!$A$4,MATCH($A91,'Data transformed'!$A$5:$A$185,0),MATCH(BP$4,'Data transformed'!$4:$4,0)-1)), MIN(MAX(OFFSET('Data transformed'!$A$4,MATCH($A91,'Data transformed'!$A$5:$A$185,0),MATCH(BP$4,'Data transformed'!$4:$4,0)-1),$M91),$N91),"NA"))</f>
        <v>1</v>
      </c>
      <c r="BQ91" s="103" t="n">
        <f aca="true">IF($J91="","",IF(ISNUMBER(OFFSET('Data transformed'!$A$4,MATCH($A91,'Data transformed'!$A$5:$A$185,0),MATCH(BQ$4,'Data transformed'!$4:$4,0)-1)), MIN(MAX(OFFSET('Data transformed'!$A$4,MATCH($A91,'Data transformed'!$A$5:$A$185,0),MATCH(BQ$4,'Data transformed'!$4:$4,0)-1),$M91),$N91),"NA"))</f>
        <v>1</v>
      </c>
      <c r="BR91" s="103" t="n">
        <f aca="true">IF($J91="","",IF(ISNUMBER(OFFSET('Data transformed'!$A$4,MATCH($A91,'Data transformed'!$A$5:$A$185,0),MATCH(BR$4,'Data transformed'!$4:$4,0)-1)), MIN(MAX(OFFSET('Data transformed'!$A$4,MATCH($A91,'Data transformed'!$A$5:$A$185,0),MATCH(BR$4,'Data transformed'!$4:$4,0)-1),$M91),$N91),"NA"))</f>
        <v>1</v>
      </c>
      <c r="BS91" s="103" t="n">
        <f aca="true">IF($J91="","",IF(ISNUMBER(OFFSET('Data transformed'!$A$4,MATCH($A91,'Data transformed'!$A$5:$A$185,0),MATCH(BS$4,'Data transformed'!$4:$4,0)-1)), MIN(MAX(OFFSET('Data transformed'!$A$4,MATCH($A91,'Data transformed'!$A$5:$A$185,0),MATCH(BS$4,'Data transformed'!$4:$4,0)-1),$M91),$N91),"NA"))</f>
        <v>1</v>
      </c>
      <c r="BT91" s="103" t="n">
        <f aca="true">IF($J91="","",IF(ISNUMBER(OFFSET('Data transformed'!$A$4,MATCH($A91,'Data transformed'!$A$5:$A$185,0),MATCH(BT$4,'Data transformed'!$4:$4,0)-1)), MIN(MAX(OFFSET('Data transformed'!$A$4,MATCH($A91,'Data transformed'!$A$5:$A$185,0),MATCH(BT$4,'Data transformed'!$4:$4,0)-1),$M91),$N91),"NA"))</f>
        <v>1</v>
      </c>
      <c r="BU91" s="103" t="n">
        <f aca="true">IF($J91="","",IF(ISNUMBER(OFFSET('Data transformed'!$A$4,MATCH($A91,'Data transformed'!$A$5:$A$185,0),MATCH(BU$4,'Data transformed'!$4:$4,0)-1)), MIN(MAX(OFFSET('Data transformed'!$A$4,MATCH($A91,'Data transformed'!$A$5:$A$185,0),MATCH(BU$4,'Data transformed'!$4:$4,0)-1),$M91),$N91),"NA"))</f>
        <v>1</v>
      </c>
      <c r="BV91" s="103" t="n">
        <f aca="true">IF($J91="","",IF(ISNUMBER(OFFSET('Data transformed'!$A$4,MATCH($A91,'Data transformed'!$A$5:$A$185,0),MATCH(BV$4,'Data transformed'!$4:$4,0)-1)), MIN(MAX(OFFSET('Data transformed'!$A$4,MATCH($A91,'Data transformed'!$A$5:$A$185,0),MATCH(BV$4,'Data transformed'!$4:$4,0)-1),$M91),$N91),"NA"))</f>
        <v>1</v>
      </c>
      <c r="BW91" s="103" t="n">
        <f aca="true">IF($J91="","",IF(ISNUMBER(OFFSET('Data transformed'!$A$4,MATCH($A91,'Data transformed'!$A$5:$A$185,0),MATCH(BW$4,'Data transformed'!$4:$4,0)-1)), MIN(MAX(OFFSET('Data transformed'!$A$4,MATCH($A91,'Data transformed'!$A$5:$A$185,0),MATCH(BW$4,'Data transformed'!$4:$4,0)-1),$M91),$N91),"NA"))</f>
        <v>1</v>
      </c>
      <c r="BX91" s="103" t="n">
        <f aca="true">IF($J91="","",IF(ISNUMBER(OFFSET('Data transformed'!$A$4,MATCH($A91,'Data transformed'!$A$5:$A$185,0),MATCH(BX$4,'Data transformed'!$4:$4,0)-1)), MIN(MAX(OFFSET('Data transformed'!$A$4,MATCH($A91,'Data transformed'!$A$5:$A$185,0),MATCH(BX$4,'Data transformed'!$4:$4,0)-1),$M91),$N91),"NA"))</f>
        <v>1</v>
      </c>
      <c r="BY91" s="103" t="n">
        <f aca="true">IF($J91="","",IF(ISNUMBER(OFFSET('Data transformed'!$A$4,MATCH($A91,'Data transformed'!$A$5:$A$185,0),MATCH(BY$4,'Data transformed'!$4:$4,0)-1)), MIN(MAX(OFFSET('Data transformed'!$A$4,MATCH($A91,'Data transformed'!$A$5:$A$185,0),MATCH(BY$4,'Data transformed'!$4:$4,0)-1),$M91),$N91),"NA"))</f>
        <v>0</v>
      </c>
      <c r="BZ91" s="103" t="n">
        <f aca="true">IF($J91="","",IF(ISNUMBER(OFFSET('Data transformed'!$A$4,MATCH($A91,'Data transformed'!$A$5:$A$185,0),MATCH(BZ$4,'Data transformed'!$4:$4,0)-1)), MIN(MAX(OFFSET('Data transformed'!$A$4,MATCH($A91,'Data transformed'!$A$5:$A$185,0),MATCH(BZ$4,'Data transformed'!$4:$4,0)-1),$M91),$N91),"NA"))</f>
        <v>1</v>
      </c>
      <c r="CA91" s="103" t="n">
        <f aca="true">IF($J91="","",IF(ISNUMBER(OFFSET('Data transformed'!$A$4,MATCH($A91,'Data transformed'!$A$5:$A$185,0),MATCH(CA$4,'Data transformed'!$4:$4,0)-1)), MIN(MAX(OFFSET('Data transformed'!$A$4,MATCH($A91,'Data transformed'!$A$5:$A$185,0),MATCH(CA$4,'Data transformed'!$4:$4,0)-1),$M91),$N91),"NA"))</f>
        <v>1</v>
      </c>
      <c r="CB91" s="103" t="n">
        <f aca="true">IF($J91="","",IF(ISNUMBER(OFFSET('Data transformed'!$A$4,MATCH($A91,'Data transformed'!$A$5:$A$185,0),MATCH(CB$4,'Data transformed'!$4:$4,0)-1)), MIN(MAX(OFFSET('Data transformed'!$A$4,MATCH($A91,'Data transformed'!$A$5:$A$185,0),MATCH(CB$4,'Data transformed'!$4:$4,0)-1),$M91),$N91),"NA"))</f>
        <v>1</v>
      </c>
      <c r="CC91" s="103" t="n">
        <f aca="true">IF($J91="","",IF(ISNUMBER(OFFSET('Data transformed'!$A$4,MATCH($A91,'Data transformed'!$A$5:$A$185,0),MATCH(CC$4,'Data transformed'!$4:$4,0)-1)), MIN(MAX(OFFSET('Data transformed'!$A$4,MATCH($A91,'Data transformed'!$A$5:$A$185,0),MATCH(CC$4,'Data transformed'!$4:$4,0)-1),$M91),$N91),"NA"))</f>
        <v>1</v>
      </c>
      <c r="CD91" s="103" t="n">
        <f aca="true">IF($J91="","",IF(ISNUMBER(OFFSET('Data transformed'!$A$4,MATCH($A91,'Data transformed'!$A$5:$A$185,0),MATCH(CD$4,'Data transformed'!$4:$4,0)-1)), MIN(MAX(OFFSET('Data transformed'!$A$4,MATCH($A91,'Data transformed'!$A$5:$A$185,0),MATCH(CD$4,'Data transformed'!$4:$4,0)-1),$M91),$N91),"NA"))</f>
        <v>1</v>
      </c>
      <c r="CE91" s="103" t="n">
        <f aca="true">IF($J91="","",IF(ISNUMBER(OFFSET('Data transformed'!$A$4,MATCH($A91,'Data transformed'!$A$5:$A$185,0),MATCH(CE$4,'Data transformed'!$4:$4,0)-1)), MIN(MAX(OFFSET('Data transformed'!$A$4,MATCH($A91,'Data transformed'!$A$5:$A$185,0),MATCH(CE$4,'Data transformed'!$4:$4,0)-1),$M91),$N91),"NA"))</f>
        <v>1</v>
      </c>
      <c r="CF91" s="103" t="n">
        <f aca="true">IF($J91="","",IF(ISNUMBER(OFFSET('Data transformed'!$A$4,MATCH($A91,'Data transformed'!$A$5:$A$185,0),MATCH(CF$4,'Data transformed'!$4:$4,0)-1)), MIN(MAX(OFFSET('Data transformed'!$A$4,MATCH($A91,'Data transformed'!$A$5:$A$185,0),MATCH(CF$4,'Data transformed'!$4:$4,0)-1),$M91),$N91),"NA"))</f>
        <v>0</v>
      </c>
      <c r="CG91" s="103" t="n">
        <f aca="true">IF($J91="","",IF(ISNUMBER(OFFSET('Data transformed'!$A$4,MATCH($A91,'Data transformed'!$A$5:$A$185,0),MATCH(CG$4,'Data transformed'!$4:$4,0)-1)), MIN(MAX(OFFSET('Data transformed'!$A$4,MATCH($A91,'Data transformed'!$A$5:$A$185,0),MATCH(CG$4,'Data transformed'!$4:$4,0)-1),$M91),$N91),"NA"))</f>
        <v>0</v>
      </c>
      <c r="CH91" s="103" t="n">
        <f aca="true">IF($J91="","",IF(ISNUMBER(OFFSET('Data transformed'!$A$4,MATCH($A91,'Data transformed'!$A$5:$A$185,0),MATCH(CH$4,'Data transformed'!$4:$4,0)-1)), MIN(MAX(OFFSET('Data transformed'!$A$4,MATCH($A91,'Data transformed'!$A$5:$A$185,0),MATCH(CH$4,'Data transformed'!$4:$4,0)-1),$M91),$N91),"NA"))</f>
        <v>1</v>
      </c>
      <c r="CI91" s="103" t="n">
        <f aca="true">IF($J91="","",IF(ISNUMBER(OFFSET('Data transformed'!$A$4,MATCH($A91,'Data transformed'!$A$5:$A$185,0),MATCH(CI$4,'Data transformed'!$4:$4,0)-1)), MIN(MAX(OFFSET('Data transformed'!$A$4,MATCH($A91,'Data transformed'!$A$5:$A$185,0),MATCH(CI$4,'Data transformed'!$4:$4,0)-1),$M91),$N91),"NA"))</f>
        <v>0</v>
      </c>
      <c r="CJ91" s="103" t="n">
        <f aca="true">IF($J91="","",IF(ISNUMBER(OFFSET('Data transformed'!$A$4,MATCH($A91,'Data transformed'!$A$5:$A$185,0),MATCH(CJ$4,'Data transformed'!$4:$4,0)-1)), MIN(MAX(OFFSET('Data transformed'!$A$4,MATCH($A91,'Data transformed'!$A$5:$A$185,0),MATCH(CJ$4,'Data transformed'!$4:$4,0)-1),$M91),$N91),"NA"))</f>
        <v>1</v>
      </c>
      <c r="CK91" s="103" t="n">
        <f aca="true">IF($J91="","",IF(ISNUMBER(OFFSET('Data transformed'!$A$4,MATCH($A91,'Data transformed'!$A$5:$A$185,0),MATCH(CK$4,'Data transformed'!$4:$4,0)-1)), MIN(MAX(OFFSET('Data transformed'!$A$4,MATCH($A91,'Data transformed'!$A$5:$A$185,0),MATCH(CK$4,'Data transformed'!$4:$4,0)-1),$M91),$N91),"NA"))</f>
        <v>1</v>
      </c>
      <c r="CL91" s="103" t="n">
        <f aca="true">IF($J91="","",IF(ISNUMBER(OFFSET('Data transformed'!$A$4,MATCH($A91,'Data transformed'!$A$5:$A$185,0),MATCH(CL$4,'Data transformed'!$4:$4,0)-1)), MIN(MAX(OFFSET('Data transformed'!$A$4,MATCH($A91,'Data transformed'!$A$5:$A$185,0),MATCH(CL$4,'Data transformed'!$4:$4,0)-1),$M91),$N91),"NA"))</f>
        <v>0</v>
      </c>
      <c r="CM91" s="103" t="n">
        <f aca="true">IF($J91="","",IF(ISNUMBER(OFFSET('Data transformed'!$A$4,MATCH($A91,'Data transformed'!$A$5:$A$185,0),MATCH(CM$4,'Data transformed'!$4:$4,0)-1)), MIN(MAX(OFFSET('Data transformed'!$A$4,MATCH($A91,'Data transformed'!$A$5:$A$185,0),MATCH(CM$4,'Data transformed'!$4:$4,0)-1),$M91),$N91),"NA"))</f>
        <v>1</v>
      </c>
      <c r="CN91" s="103" t="n">
        <f aca="true">IF($J91="","",IF(ISNUMBER(OFFSET('Data transformed'!$A$4,MATCH($A91,'Data transformed'!$A$5:$A$185,0),MATCH(CN$4,'Data transformed'!$4:$4,0)-1)), MIN(MAX(OFFSET('Data transformed'!$A$4,MATCH($A91,'Data transformed'!$A$5:$A$185,0),MATCH(CN$4,'Data transformed'!$4:$4,0)-1),$M91),$N91),"NA"))</f>
        <v>1</v>
      </c>
      <c r="CO91" s="103" t="n">
        <f aca="true">IF($J91="","",IF(ISNUMBER(OFFSET('Data transformed'!$A$4,MATCH($A91,'Data transformed'!$A$5:$A$185,0),MATCH(CO$4,'Data transformed'!$4:$4,0)-1)), MIN(MAX(OFFSET('Data transformed'!$A$4,MATCH($A91,'Data transformed'!$A$5:$A$185,0),MATCH(CO$4,'Data transformed'!$4:$4,0)-1),$M91),$N91),"NA"))</f>
        <v>1</v>
      </c>
      <c r="CP91" s="103" t="n">
        <f aca="true">IF($J91="","",IF(ISNUMBER(OFFSET('Data transformed'!$A$4,MATCH($A91,'Data transformed'!$A$5:$A$185,0),MATCH(CP$4,'Data transformed'!$4:$4,0)-1)), MIN(MAX(OFFSET('Data transformed'!$A$4,MATCH($A91,'Data transformed'!$A$5:$A$185,0),MATCH(CP$4,'Data transformed'!$4:$4,0)-1),$M91),$N91),"NA"))</f>
        <v>1</v>
      </c>
      <c r="CQ91" s="103" t="n">
        <f aca="true">IF($J91="","",IF(ISNUMBER(OFFSET('Data transformed'!$A$4,MATCH($A91,'Data transformed'!$A$5:$A$185,0),MATCH(CQ$4,'Data transformed'!$4:$4,0)-1)), MIN(MAX(OFFSET('Data transformed'!$A$4,MATCH($A91,'Data transformed'!$A$5:$A$185,0),MATCH(CQ$4,'Data transformed'!$4:$4,0)-1),$M91),$N91),"NA"))</f>
        <v>1</v>
      </c>
      <c r="CR91" s="103" t="n">
        <f aca="true">IF($J91="","",IF(ISNUMBER(OFFSET('Data transformed'!$A$4,MATCH($A91,'Data transformed'!$A$5:$A$185,0),MATCH(CR$4,'Data transformed'!$4:$4,0)-1)), MIN(MAX(OFFSET('Data transformed'!$A$4,MATCH($A91,'Data transformed'!$A$5:$A$185,0),MATCH(CR$4,'Data transformed'!$4:$4,0)-1),$M91),$N91),"NA"))</f>
        <v>1</v>
      </c>
      <c r="CS91" s="103" t="n">
        <f aca="true">IF($J91="","",IF(ISNUMBER(OFFSET('Data transformed'!$A$4,MATCH($A91,'Data transformed'!$A$5:$A$185,0),MATCH(CS$4,'Data transformed'!$4:$4,0)-1)), MIN(MAX(OFFSET('Data transformed'!$A$4,MATCH($A91,'Data transformed'!$A$5:$A$185,0),MATCH(CS$4,'Data transformed'!$4:$4,0)-1),$M91),$N91),"NA"))</f>
        <v>1</v>
      </c>
      <c r="CT91" s="103" t="n">
        <f aca="true">IF($J91="","",IF(ISNUMBER(OFFSET('Data transformed'!$A$4,MATCH($A91,'Data transformed'!$A$5:$A$185,0),MATCH(CT$4,'Data transformed'!$4:$4,0)-1)), MIN(MAX(OFFSET('Data transformed'!$A$4,MATCH($A91,'Data transformed'!$A$5:$A$185,0),MATCH(CT$4,'Data transformed'!$4:$4,0)-1),$M91),$N91),"NA"))</f>
        <v>0</v>
      </c>
      <c r="CU91" s="103" t="n">
        <f aca="true">IF($J91="","",IF(ISNUMBER(OFFSET('Data transformed'!$A$4,MATCH($A91,'Data transformed'!$A$5:$A$185,0),MATCH(CU$4,'Data transformed'!$4:$4,0)-1)), MIN(MAX(OFFSET('Data transformed'!$A$4,MATCH($A91,'Data transformed'!$A$5:$A$185,0),MATCH(CU$4,'Data transformed'!$4:$4,0)-1),$M91),$N91),"NA"))</f>
        <v>1</v>
      </c>
    </row>
    <row r="92" s="103" customFormat="true" ht="15.5" hidden="false" customHeight="false" outlineLevel="0" collapsed="false">
      <c r="A92" s="107" t="n">
        <v>3230</v>
      </c>
      <c r="B92" s="107" t="n">
        <v>3</v>
      </c>
      <c r="C92" s="103" t="str">
        <f aca="true">IF(ISBLANK(OFFSET('Raw Data'!$A$3,MATCH($A92,'Raw Data'!$B$4:$B$185,0),MATCH(C$4,'Raw Data'!$3:$3,0)-1)),"",OFFSET('Raw Data'!$A$3,MATCH($A92,'Raw Data'!$B$4:$B$185,0),MATCH(C$4,'Raw Data'!$3:$3,0)-1))</f>
        <v>Consumer information programmes</v>
      </c>
      <c r="D92" s="103" t="str">
        <f aca="true">IF(ISBLANK(OFFSET('Raw Data'!$A$3,MATCH($A92,'Raw Data'!$B$4:$B$185,0),MATCH(D$4,'Raw Data'!$3:$3,0)-1)),"",OFFSET('Raw Data'!$A$3,MATCH($A92,'Raw Data'!$B$4:$B$185,0),MATCH(D$4,'Raw Data'!$3:$3,0)-1))</f>
        <v/>
      </c>
      <c r="E92" s="103" t="str">
        <f aca="true">IF(ISBLANK(OFFSET('Raw Data'!$A$3,MATCH($A92,'Raw Data'!$B$4:$B$185,0),MATCH(E$4,'Raw Data'!$3:$3,0)-1)),"",OFFSET('Raw Data'!$A$3,MATCH($A92,'Raw Data'!$B$4:$B$185,0),MATCH(E$4,'Raw Data'!$3:$3,0)-1))</f>
        <v/>
      </c>
      <c r="J92" s="103" t="e">
        <f aca="true" t="array" ref="J92:J92">IFERROR(_xlfn.QUARTILE.INC(IF(ISNUMBER(OFFSET('Data transformed'!$N$4,MATCH('outliers treatment'!$A92,'Data transformed'!$A$5:$A$185),1,1,COUNTA('Data transformed'!$O$4:$CX$4))),OFFSET('Data transformed'!$N$4,MATCH('outliers treatment'!$A92,'Data transformed'!$A$5:$A$185),1,1,COUNTA('Data transformed'!$O$4:$CX$4))),1),"")</f>
        <v>#N/A</v>
      </c>
      <c r="K92" s="103" t="e">
        <f aca="true" t="array" ref="K92:K92">IFERROR(_xlfn.QUARTILE.INC(IF(ISNUMBER(OFFSET('Data transformed'!$N$4,MATCH('outliers treatment'!$A92,'Data transformed'!$A$5:$A$185),1,1,COUNTA('Data transformed'!$O$4:$CX$4))),OFFSET('Data transformed'!$N$4,MATCH('outliers treatment'!$A92,'Data transformed'!$A$5:$A$185),1,1,COUNTA('Data transformed'!$O$4:$CX$4))),3),"")</f>
        <v>#N/A</v>
      </c>
      <c r="L92" s="103" t="str">
        <f aca="false">IFERROR(K92-J92,"")</f>
        <v/>
      </c>
      <c r="P92" s="105" t="str">
        <f aca="false" t="array" ref="P92:P92">IFERROR(SKEW(IF(ISNUMBER(T92:CU92),T92:CU92,"")),"")</f>
        <v/>
      </c>
      <c r="Q92" s="103" t="n">
        <f aca="true">IF(ISBLANK(OFFSET('Data above threshold'!$A$4,MATCH('Data above threshold'!$A91,'Data above threshold'!$A$5:$A$185,0),MATCH('Data above threshold'!N$4,'Data above threshold'!$4:$4,0)-1)),1,OFFSET('Data above threshold'!$A$4,MATCH('Data above threshold'!$A91,'Data above threshold'!$A$5:$A$185,0),MATCH('Data above threshold'!N$4,'Data above threshold'!$4:$4,0)-1))</f>
        <v>1</v>
      </c>
      <c r="R92" s="103" t="e">
        <f aca="false">IF($J92="","",COUNTIF(T92:CU92,M92)+ COUNTIF(T92:CQ92,N92))</f>
        <v>#N/A</v>
      </c>
      <c r="S92" s="106" t="str">
        <f aca="false" t="array" ref="S92:S92">IF(B92&lt;4,"",1-IFERROR(SUM(ISNUMBER(T92:CU92)*(1-$T$3:$CU$3))/COUNTIF($T$3:$CU$3,0),0))</f>
        <v/>
      </c>
      <c r="T92" s="103" t="str">
        <f aca="true">IF($J92="","",IF(ISNUMBER(OFFSET('Data transformed'!$A$4,MATCH($A92,'Data transformed'!$A$5:$A$185,0),MATCH(T$4,'Data transformed'!$4:$4,0)-1)), MIN(MAX(OFFSET('Data transformed'!$A$4,MATCH($A92,'Data transformed'!$A$5:$A$185,0),MATCH(T$4,'Data transformed'!$4:$4,0)-1),$M92),$N92),"NA"))</f>
        <v>NA</v>
      </c>
      <c r="U92" s="103" t="str">
        <f aca="true">IF($J92="","",IF(ISNUMBER(OFFSET('Data transformed'!$A$4,MATCH($A92,'Data transformed'!$A$5:$A$185,0),MATCH(U$4,'Data transformed'!$4:$4,0)-1)), MIN(MAX(OFFSET('Data transformed'!$A$4,MATCH($A92,'Data transformed'!$A$5:$A$185,0),MATCH(U$4,'Data transformed'!$4:$4,0)-1),$M92),$N92),"NA"))</f>
        <v>NA</v>
      </c>
      <c r="V92" s="103" t="str">
        <f aca="true">IF($J92="","",IF(ISNUMBER(OFFSET('Data transformed'!$A$4,MATCH($A92,'Data transformed'!$A$5:$A$185,0),MATCH(V$4,'Data transformed'!$4:$4,0)-1)), MIN(MAX(OFFSET('Data transformed'!$A$4,MATCH($A92,'Data transformed'!$A$5:$A$185,0),MATCH(V$4,'Data transformed'!$4:$4,0)-1),$M92),$N92),"NA"))</f>
        <v>NA</v>
      </c>
      <c r="W92" s="103" t="str">
        <f aca="true">IF($J92="","",IF(ISNUMBER(OFFSET('Data transformed'!$A$4,MATCH($A92,'Data transformed'!$A$5:$A$185,0),MATCH(W$4,'Data transformed'!$4:$4,0)-1)), MIN(MAX(OFFSET('Data transformed'!$A$4,MATCH($A92,'Data transformed'!$A$5:$A$185,0),MATCH(W$4,'Data transformed'!$4:$4,0)-1),$M92),$N92),"NA"))</f>
        <v>NA</v>
      </c>
      <c r="X92" s="103" t="str">
        <f aca="true">IF($J92="","",IF(ISNUMBER(OFFSET('Data transformed'!$A$4,MATCH($A92,'Data transformed'!$A$5:$A$185,0),MATCH(X$4,'Data transformed'!$4:$4,0)-1)), MIN(MAX(OFFSET('Data transformed'!$A$4,MATCH($A92,'Data transformed'!$A$5:$A$185,0),MATCH(X$4,'Data transformed'!$4:$4,0)-1),$M92),$N92),"NA"))</f>
        <v>NA</v>
      </c>
      <c r="Y92" s="103" t="str">
        <f aca="true">IF($J92="","",IF(ISNUMBER(OFFSET('Data transformed'!$A$4,MATCH($A92,'Data transformed'!$A$5:$A$185,0),MATCH(Y$4,'Data transformed'!$4:$4,0)-1)), MIN(MAX(OFFSET('Data transformed'!$A$4,MATCH($A92,'Data transformed'!$A$5:$A$185,0),MATCH(Y$4,'Data transformed'!$4:$4,0)-1),$M92),$N92),"NA"))</f>
        <v>NA</v>
      </c>
      <c r="Z92" s="103" t="str">
        <f aca="true">IF($J92="","",IF(ISNUMBER(OFFSET('Data transformed'!$A$4,MATCH($A92,'Data transformed'!$A$5:$A$185,0),MATCH(Z$4,'Data transformed'!$4:$4,0)-1)), MIN(MAX(OFFSET('Data transformed'!$A$4,MATCH($A92,'Data transformed'!$A$5:$A$185,0),MATCH(Z$4,'Data transformed'!$4:$4,0)-1),$M92),$N92),"NA"))</f>
        <v>NA</v>
      </c>
      <c r="AA92" s="103" t="str">
        <f aca="true">IF($J92="","",IF(ISNUMBER(OFFSET('Data transformed'!$A$4,MATCH($A92,'Data transformed'!$A$5:$A$185,0),MATCH(AA$4,'Data transformed'!$4:$4,0)-1)), MIN(MAX(OFFSET('Data transformed'!$A$4,MATCH($A92,'Data transformed'!$A$5:$A$185,0),MATCH(AA$4,'Data transformed'!$4:$4,0)-1),$M92),$N92),"NA"))</f>
        <v>NA</v>
      </c>
      <c r="AB92" s="103" t="str">
        <f aca="true">IF($J92="","",IF(ISNUMBER(OFFSET('Data transformed'!$A$4,MATCH($A92,'Data transformed'!$A$5:$A$185,0),MATCH(AB$4,'Data transformed'!$4:$4,0)-1)), MIN(MAX(OFFSET('Data transformed'!$A$4,MATCH($A92,'Data transformed'!$A$5:$A$185,0),MATCH(AB$4,'Data transformed'!$4:$4,0)-1),$M92),$N92),"NA"))</f>
        <v>NA</v>
      </c>
      <c r="AC92" s="103" t="str">
        <f aca="true">IF($J92="","",IF(ISNUMBER(OFFSET('Data transformed'!$A$4,MATCH($A92,'Data transformed'!$A$5:$A$185,0),MATCH(AC$4,'Data transformed'!$4:$4,0)-1)), MIN(MAX(OFFSET('Data transformed'!$A$4,MATCH($A92,'Data transformed'!$A$5:$A$185,0),MATCH(AC$4,'Data transformed'!$4:$4,0)-1),$M92),$N92),"NA"))</f>
        <v>NA</v>
      </c>
      <c r="AD92" s="103" t="str">
        <f aca="true">IF($J92="","",IF(ISNUMBER(OFFSET('Data transformed'!$A$4,MATCH($A92,'Data transformed'!$A$5:$A$185,0),MATCH(AD$4,'Data transformed'!$4:$4,0)-1)), MIN(MAX(OFFSET('Data transformed'!$A$4,MATCH($A92,'Data transformed'!$A$5:$A$185,0),MATCH(AD$4,'Data transformed'!$4:$4,0)-1),$M92),$N92),"NA"))</f>
        <v>NA</v>
      </c>
      <c r="AE92" s="103" t="str">
        <f aca="true">IF($J92="","",IF(ISNUMBER(OFFSET('Data transformed'!$A$4,MATCH($A92,'Data transformed'!$A$5:$A$185,0),MATCH(AE$4,'Data transformed'!$4:$4,0)-1)), MIN(MAX(OFFSET('Data transformed'!$A$4,MATCH($A92,'Data transformed'!$A$5:$A$185,0),MATCH(AE$4,'Data transformed'!$4:$4,0)-1),$M92),$N92),"NA"))</f>
        <v>NA</v>
      </c>
      <c r="AF92" s="103" t="str">
        <f aca="true">IF($J92="","",IF(ISNUMBER(OFFSET('Data transformed'!$A$4,MATCH($A92,'Data transformed'!$A$5:$A$185,0),MATCH(AF$4,'Data transformed'!$4:$4,0)-1)), MIN(MAX(OFFSET('Data transformed'!$A$4,MATCH($A92,'Data transformed'!$A$5:$A$185,0),MATCH(AF$4,'Data transformed'!$4:$4,0)-1),$M92),$N92),"NA"))</f>
        <v>NA</v>
      </c>
      <c r="AG92" s="103" t="str">
        <f aca="true">IF($J92="","",IF(ISNUMBER(OFFSET('Data transformed'!$A$4,MATCH($A92,'Data transformed'!$A$5:$A$185,0),MATCH(AG$4,'Data transformed'!$4:$4,0)-1)), MIN(MAX(OFFSET('Data transformed'!$A$4,MATCH($A92,'Data transformed'!$A$5:$A$185,0),MATCH(AG$4,'Data transformed'!$4:$4,0)-1),$M92),$N92),"NA"))</f>
        <v>NA</v>
      </c>
      <c r="AH92" s="103" t="str">
        <f aca="true">IF($J92="","",IF(ISNUMBER(OFFSET('Data transformed'!$A$4,MATCH($A92,'Data transformed'!$A$5:$A$185,0),MATCH(AH$4,'Data transformed'!$4:$4,0)-1)), MIN(MAX(OFFSET('Data transformed'!$A$4,MATCH($A92,'Data transformed'!$A$5:$A$185,0),MATCH(AH$4,'Data transformed'!$4:$4,0)-1),$M92),$N92),"NA"))</f>
        <v>NA</v>
      </c>
      <c r="AI92" s="103" t="str">
        <f aca="true">IF($J92="","",IF(ISNUMBER(OFFSET('Data transformed'!$A$4,MATCH($A92,'Data transformed'!$A$5:$A$185,0),MATCH(AI$4,'Data transformed'!$4:$4,0)-1)), MIN(MAX(OFFSET('Data transformed'!$A$4,MATCH($A92,'Data transformed'!$A$5:$A$185,0),MATCH(AI$4,'Data transformed'!$4:$4,0)-1),$M92),$N92),"NA"))</f>
        <v>NA</v>
      </c>
      <c r="AJ92" s="103" t="str">
        <f aca="true">IF($J92="","",IF(ISNUMBER(OFFSET('Data transformed'!$A$4,MATCH($A92,'Data transformed'!$A$5:$A$185,0),MATCH(AJ$4,'Data transformed'!$4:$4,0)-1)), MIN(MAX(OFFSET('Data transformed'!$A$4,MATCH($A92,'Data transformed'!$A$5:$A$185,0),MATCH(AJ$4,'Data transformed'!$4:$4,0)-1),$M92),$N92),"NA"))</f>
        <v>NA</v>
      </c>
      <c r="AK92" s="103" t="str">
        <f aca="true">IF($J92="","",IF(ISNUMBER(OFFSET('Data transformed'!$A$4,MATCH($A92,'Data transformed'!$A$5:$A$185,0),MATCH(AK$4,'Data transformed'!$4:$4,0)-1)), MIN(MAX(OFFSET('Data transformed'!$A$4,MATCH($A92,'Data transformed'!$A$5:$A$185,0),MATCH(AK$4,'Data transformed'!$4:$4,0)-1),$M92),$N92),"NA"))</f>
        <v>NA</v>
      </c>
      <c r="AL92" s="103" t="str">
        <f aca="true">IF($J92="","",IF(ISNUMBER(OFFSET('Data transformed'!$A$4,MATCH($A92,'Data transformed'!$A$5:$A$185,0),MATCH(AL$4,'Data transformed'!$4:$4,0)-1)), MIN(MAX(OFFSET('Data transformed'!$A$4,MATCH($A92,'Data transformed'!$A$5:$A$185,0),MATCH(AL$4,'Data transformed'!$4:$4,0)-1),$M92),$N92),"NA"))</f>
        <v>NA</v>
      </c>
      <c r="AM92" s="103" t="str">
        <f aca="true">IF($J92="","",IF(ISNUMBER(OFFSET('Data transformed'!$A$4,MATCH($A92,'Data transformed'!$A$5:$A$185,0),MATCH(AM$4,'Data transformed'!$4:$4,0)-1)), MIN(MAX(OFFSET('Data transformed'!$A$4,MATCH($A92,'Data transformed'!$A$5:$A$185,0),MATCH(AM$4,'Data transformed'!$4:$4,0)-1),$M92),$N92),"NA"))</f>
        <v>NA</v>
      </c>
      <c r="AN92" s="103" t="str">
        <f aca="true">IF($J92="","",IF(ISNUMBER(OFFSET('Data transformed'!$A$4,MATCH($A92,'Data transformed'!$A$5:$A$185,0),MATCH(AN$4,'Data transformed'!$4:$4,0)-1)), MIN(MAX(OFFSET('Data transformed'!$A$4,MATCH($A92,'Data transformed'!$A$5:$A$185,0),MATCH(AN$4,'Data transformed'!$4:$4,0)-1),$M92),$N92),"NA"))</f>
        <v>NA</v>
      </c>
      <c r="AO92" s="103" t="str">
        <f aca="true">IF($J92="","",IF(ISNUMBER(OFFSET('Data transformed'!$A$4,MATCH($A92,'Data transformed'!$A$5:$A$185,0),MATCH(AO$4,'Data transformed'!$4:$4,0)-1)), MIN(MAX(OFFSET('Data transformed'!$A$4,MATCH($A92,'Data transformed'!$A$5:$A$185,0),MATCH(AO$4,'Data transformed'!$4:$4,0)-1),$M92),$N92),"NA"))</f>
        <v>NA</v>
      </c>
      <c r="AP92" s="103" t="str">
        <f aca="true">IF($J92="","",IF(ISNUMBER(OFFSET('Data transformed'!$A$4,MATCH($A92,'Data transformed'!$A$5:$A$185,0),MATCH(AP$4,'Data transformed'!$4:$4,0)-1)), MIN(MAX(OFFSET('Data transformed'!$A$4,MATCH($A92,'Data transformed'!$A$5:$A$185,0),MATCH(AP$4,'Data transformed'!$4:$4,0)-1),$M92),$N92),"NA"))</f>
        <v>NA</v>
      </c>
      <c r="AQ92" s="103" t="str">
        <f aca="true">IF($J92="","",IF(ISNUMBER(OFFSET('Data transformed'!$A$4,MATCH($A92,'Data transformed'!$A$5:$A$185,0),MATCH(AQ$4,'Data transformed'!$4:$4,0)-1)), MIN(MAX(OFFSET('Data transformed'!$A$4,MATCH($A92,'Data transformed'!$A$5:$A$185,0),MATCH(AQ$4,'Data transformed'!$4:$4,0)-1),$M92),$N92),"NA"))</f>
        <v>NA</v>
      </c>
      <c r="AR92" s="103" t="str">
        <f aca="true">IF($J92="","",IF(ISNUMBER(OFFSET('Data transformed'!$A$4,MATCH($A92,'Data transformed'!$A$5:$A$185,0),MATCH(AR$4,'Data transformed'!$4:$4,0)-1)), MIN(MAX(OFFSET('Data transformed'!$A$4,MATCH($A92,'Data transformed'!$A$5:$A$185,0),MATCH(AR$4,'Data transformed'!$4:$4,0)-1),$M92),$N92),"NA"))</f>
        <v>NA</v>
      </c>
      <c r="AS92" s="103" t="str">
        <f aca="true">IF($J92="","",IF(ISNUMBER(OFFSET('Data transformed'!$A$4,MATCH($A92,'Data transformed'!$A$5:$A$185,0),MATCH(AS$4,'Data transformed'!$4:$4,0)-1)), MIN(MAX(OFFSET('Data transformed'!$A$4,MATCH($A92,'Data transformed'!$A$5:$A$185,0),MATCH(AS$4,'Data transformed'!$4:$4,0)-1),$M92),$N92),"NA"))</f>
        <v>NA</v>
      </c>
      <c r="AT92" s="103" t="str">
        <f aca="true">IF($J92="","",IF(ISNUMBER(OFFSET('Data transformed'!$A$4,MATCH($A92,'Data transformed'!$A$5:$A$185,0),MATCH(AT$4,'Data transformed'!$4:$4,0)-1)), MIN(MAX(OFFSET('Data transformed'!$A$4,MATCH($A92,'Data transformed'!$A$5:$A$185,0),MATCH(AT$4,'Data transformed'!$4:$4,0)-1),$M92),$N92),"NA"))</f>
        <v>NA</v>
      </c>
      <c r="AU92" s="103" t="str">
        <f aca="true">IF($J92="","",IF(ISNUMBER(OFFSET('Data transformed'!$A$4,MATCH($A92,'Data transformed'!$A$5:$A$185,0),MATCH(AU$4,'Data transformed'!$4:$4,0)-1)), MIN(MAX(OFFSET('Data transformed'!$A$4,MATCH($A92,'Data transformed'!$A$5:$A$185,0),MATCH(AU$4,'Data transformed'!$4:$4,0)-1),$M92),$N92),"NA"))</f>
        <v>NA</v>
      </c>
      <c r="AV92" s="103" t="str">
        <f aca="true">IF($J92="","",IF(ISNUMBER(OFFSET('Data transformed'!$A$4,MATCH($A92,'Data transformed'!$A$5:$A$185,0),MATCH(AV$4,'Data transformed'!$4:$4,0)-1)), MIN(MAX(OFFSET('Data transformed'!$A$4,MATCH($A92,'Data transformed'!$A$5:$A$185,0),MATCH(AV$4,'Data transformed'!$4:$4,0)-1),$M92),$N92),"NA"))</f>
        <v>NA</v>
      </c>
      <c r="AW92" s="103" t="str">
        <f aca="true">IF($J92="","",IF(ISNUMBER(OFFSET('Data transformed'!$A$4,MATCH($A92,'Data transformed'!$A$5:$A$185,0),MATCH(AW$4,'Data transformed'!$4:$4,0)-1)), MIN(MAX(OFFSET('Data transformed'!$A$4,MATCH($A92,'Data transformed'!$A$5:$A$185,0),MATCH(AW$4,'Data transformed'!$4:$4,0)-1),$M92),$N92),"NA"))</f>
        <v>NA</v>
      </c>
      <c r="AX92" s="103" t="str">
        <f aca="true">IF($J92="","",IF(ISNUMBER(OFFSET('Data transformed'!$A$4,MATCH($A92,'Data transformed'!$A$5:$A$185,0),MATCH(AX$4,'Data transformed'!$4:$4,0)-1)), MIN(MAX(OFFSET('Data transformed'!$A$4,MATCH($A92,'Data transformed'!$A$5:$A$185,0),MATCH(AX$4,'Data transformed'!$4:$4,0)-1),$M92),$N92),"NA"))</f>
        <v>NA</v>
      </c>
      <c r="AY92" s="103" t="str">
        <f aca="true">IF($J92="","",IF(ISNUMBER(OFFSET('Data transformed'!$A$4,MATCH($A92,'Data transformed'!$A$5:$A$185,0),MATCH(AY$4,'Data transformed'!$4:$4,0)-1)), MIN(MAX(OFFSET('Data transformed'!$A$4,MATCH($A92,'Data transformed'!$A$5:$A$185,0),MATCH(AY$4,'Data transformed'!$4:$4,0)-1),$M92),$N92),"NA"))</f>
        <v>NA</v>
      </c>
      <c r="AZ92" s="103" t="str">
        <f aca="true">IF($J92="","",IF(ISNUMBER(OFFSET('Data transformed'!$A$4,MATCH($A92,'Data transformed'!$A$5:$A$185,0),MATCH(AZ$4,'Data transformed'!$4:$4,0)-1)), MIN(MAX(OFFSET('Data transformed'!$A$4,MATCH($A92,'Data transformed'!$A$5:$A$185,0),MATCH(AZ$4,'Data transformed'!$4:$4,0)-1),$M92),$N92),"NA"))</f>
        <v>NA</v>
      </c>
      <c r="BA92" s="103" t="str">
        <f aca="true">IF($J92="","",IF(ISNUMBER(OFFSET('Data transformed'!$A$4,MATCH($A92,'Data transformed'!$A$5:$A$185,0),MATCH(BA$4,'Data transformed'!$4:$4,0)-1)), MIN(MAX(OFFSET('Data transformed'!$A$4,MATCH($A92,'Data transformed'!$A$5:$A$185,0),MATCH(BA$4,'Data transformed'!$4:$4,0)-1),$M92),$N92),"NA"))</f>
        <v>NA</v>
      </c>
      <c r="BB92" s="103" t="str">
        <f aca="true">IF($J92="","",IF(ISNUMBER(OFFSET('Data transformed'!$A$4,MATCH($A92,'Data transformed'!$A$5:$A$185,0),MATCH(BB$4,'Data transformed'!$4:$4,0)-1)), MIN(MAX(OFFSET('Data transformed'!$A$4,MATCH($A92,'Data transformed'!$A$5:$A$185,0),MATCH(BB$4,'Data transformed'!$4:$4,0)-1),$M92),$N92),"NA"))</f>
        <v>NA</v>
      </c>
      <c r="BC92" s="103" t="str">
        <f aca="true">IF($J92="","",IF(ISNUMBER(OFFSET('Data transformed'!$A$4,MATCH($A92,'Data transformed'!$A$5:$A$185,0),MATCH(BC$4,'Data transformed'!$4:$4,0)-1)), MIN(MAX(OFFSET('Data transformed'!$A$4,MATCH($A92,'Data transformed'!$A$5:$A$185,0),MATCH(BC$4,'Data transformed'!$4:$4,0)-1),$M92),$N92),"NA"))</f>
        <v>NA</v>
      </c>
      <c r="BD92" s="103" t="str">
        <f aca="true">IF($J92="","",IF(ISNUMBER(OFFSET('Data transformed'!$A$4,MATCH($A92,'Data transformed'!$A$5:$A$185,0),MATCH(BD$4,'Data transformed'!$4:$4,0)-1)), MIN(MAX(OFFSET('Data transformed'!$A$4,MATCH($A92,'Data transformed'!$A$5:$A$185,0),MATCH(BD$4,'Data transformed'!$4:$4,0)-1),$M92),$N92),"NA"))</f>
        <v>NA</v>
      </c>
      <c r="BE92" s="103" t="str">
        <f aca="true">IF($J92="","",IF(ISNUMBER(OFFSET('Data transformed'!$A$4,MATCH($A92,'Data transformed'!$A$5:$A$185,0),MATCH(BE$4,'Data transformed'!$4:$4,0)-1)), MIN(MAX(OFFSET('Data transformed'!$A$4,MATCH($A92,'Data transformed'!$A$5:$A$185,0),MATCH(BE$4,'Data transformed'!$4:$4,0)-1),$M92),$N92),"NA"))</f>
        <v>NA</v>
      </c>
      <c r="BF92" s="103" t="str">
        <f aca="true">IF($J92="","",IF(ISNUMBER(OFFSET('Data transformed'!$A$4,MATCH($A92,'Data transformed'!$A$5:$A$185,0),MATCH(BF$4,'Data transformed'!$4:$4,0)-1)), MIN(MAX(OFFSET('Data transformed'!$A$4,MATCH($A92,'Data transformed'!$A$5:$A$185,0),MATCH(BF$4,'Data transformed'!$4:$4,0)-1),$M92),$N92),"NA"))</f>
        <v>NA</v>
      </c>
      <c r="BG92" s="103" t="str">
        <f aca="true">IF($J92="","",IF(ISNUMBER(OFFSET('Data transformed'!$A$4,MATCH($A92,'Data transformed'!$A$5:$A$185,0),MATCH(BG$4,'Data transformed'!$4:$4,0)-1)), MIN(MAX(OFFSET('Data transformed'!$A$4,MATCH($A92,'Data transformed'!$A$5:$A$185,0),MATCH(BG$4,'Data transformed'!$4:$4,0)-1),$M92),$N92),"NA"))</f>
        <v>NA</v>
      </c>
      <c r="BH92" s="103" t="str">
        <f aca="true">IF($J92="","",IF(ISNUMBER(OFFSET('Data transformed'!$A$4,MATCH($A92,'Data transformed'!$A$5:$A$185,0),MATCH(BH$4,'Data transformed'!$4:$4,0)-1)), MIN(MAX(OFFSET('Data transformed'!$A$4,MATCH($A92,'Data transformed'!$A$5:$A$185,0),MATCH(BH$4,'Data transformed'!$4:$4,0)-1),$M92),$N92),"NA"))</f>
        <v>NA</v>
      </c>
      <c r="BI92" s="103" t="str">
        <f aca="true">IF($J92="","",IF(ISNUMBER(OFFSET('Data transformed'!$A$4,MATCH($A92,'Data transformed'!$A$5:$A$185,0),MATCH(BI$4,'Data transformed'!$4:$4,0)-1)), MIN(MAX(OFFSET('Data transformed'!$A$4,MATCH($A92,'Data transformed'!$A$5:$A$185,0),MATCH(BI$4,'Data transformed'!$4:$4,0)-1),$M92),$N92),"NA"))</f>
        <v>NA</v>
      </c>
      <c r="BJ92" s="103" t="str">
        <f aca="true">IF($J92="","",IF(ISNUMBER(OFFSET('Data transformed'!$A$4,MATCH($A92,'Data transformed'!$A$5:$A$185,0),MATCH(BJ$4,'Data transformed'!$4:$4,0)-1)), MIN(MAX(OFFSET('Data transformed'!$A$4,MATCH($A92,'Data transformed'!$A$5:$A$185,0),MATCH(BJ$4,'Data transformed'!$4:$4,0)-1),$M92),$N92),"NA"))</f>
        <v>NA</v>
      </c>
      <c r="BK92" s="103" t="str">
        <f aca="true">IF($J92="","",IF(ISNUMBER(OFFSET('Data transformed'!$A$4,MATCH($A92,'Data transformed'!$A$5:$A$185,0),MATCH(BK$4,'Data transformed'!$4:$4,0)-1)), MIN(MAX(OFFSET('Data transformed'!$A$4,MATCH($A92,'Data transformed'!$A$5:$A$185,0),MATCH(BK$4,'Data transformed'!$4:$4,0)-1),$M92),$N92),"NA"))</f>
        <v>NA</v>
      </c>
      <c r="BL92" s="103" t="str">
        <f aca="true">IF($J92="","",IF(ISNUMBER(OFFSET('Data transformed'!$A$4,MATCH($A92,'Data transformed'!$A$5:$A$185,0),MATCH(BL$4,'Data transformed'!$4:$4,0)-1)), MIN(MAX(OFFSET('Data transformed'!$A$4,MATCH($A92,'Data transformed'!$A$5:$A$185,0),MATCH(BL$4,'Data transformed'!$4:$4,0)-1),$M92),$N92),"NA"))</f>
        <v>NA</v>
      </c>
      <c r="BM92" s="103" t="str">
        <f aca="true">IF($J92="","",IF(ISNUMBER(OFFSET('Data transformed'!$A$4,MATCH($A92,'Data transformed'!$A$5:$A$185,0),MATCH(BM$4,'Data transformed'!$4:$4,0)-1)), MIN(MAX(OFFSET('Data transformed'!$A$4,MATCH($A92,'Data transformed'!$A$5:$A$185,0),MATCH(BM$4,'Data transformed'!$4:$4,0)-1),$M92),$N92),"NA"))</f>
        <v>NA</v>
      </c>
      <c r="BN92" s="103" t="str">
        <f aca="true">IF($J92="","",IF(ISNUMBER(OFFSET('Data transformed'!$A$4,MATCH($A92,'Data transformed'!$A$5:$A$185,0),MATCH(BN$4,'Data transformed'!$4:$4,0)-1)), MIN(MAX(OFFSET('Data transformed'!$A$4,MATCH($A92,'Data transformed'!$A$5:$A$185,0),MATCH(BN$4,'Data transformed'!$4:$4,0)-1),$M92),$N92),"NA"))</f>
        <v>NA</v>
      </c>
      <c r="BO92" s="103" t="str">
        <f aca="true">IF($J92="","",IF(ISNUMBER(OFFSET('Data transformed'!$A$4,MATCH($A92,'Data transformed'!$A$5:$A$185,0),MATCH(BO$4,'Data transformed'!$4:$4,0)-1)), MIN(MAX(OFFSET('Data transformed'!$A$4,MATCH($A92,'Data transformed'!$A$5:$A$185,0),MATCH(BO$4,'Data transformed'!$4:$4,0)-1),$M92),$N92),"NA"))</f>
        <v>NA</v>
      </c>
      <c r="BP92" s="103" t="str">
        <f aca="true">IF($J92="","",IF(ISNUMBER(OFFSET('Data transformed'!$A$4,MATCH($A92,'Data transformed'!$A$5:$A$185,0),MATCH(BP$4,'Data transformed'!$4:$4,0)-1)), MIN(MAX(OFFSET('Data transformed'!$A$4,MATCH($A92,'Data transformed'!$A$5:$A$185,0),MATCH(BP$4,'Data transformed'!$4:$4,0)-1),$M92),$N92),"NA"))</f>
        <v>NA</v>
      </c>
      <c r="BQ92" s="103" t="str">
        <f aca="true">IF($J92="","",IF(ISNUMBER(OFFSET('Data transformed'!$A$4,MATCH($A92,'Data transformed'!$A$5:$A$185,0),MATCH(BQ$4,'Data transformed'!$4:$4,0)-1)), MIN(MAX(OFFSET('Data transformed'!$A$4,MATCH($A92,'Data transformed'!$A$5:$A$185,0),MATCH(BQ$4,'Data transformed'!$4:$4,0)-1),$M92),$N92),"NA"))</f>
        <v>NA</v>
      </c>
      <c r="BR92" s="103" t="str">
        <f aca="true">IF($J92="","",IF(ISNUMBER(OFFSET('Data transformed'!$A$4,MATCH($A92,'Data transformed'!$A$5:$A$185,0),MATCH(BR$4,'Data transformed'!$4:$4,0)-1)), MIN(MAX(OFFSET('Data transformed'!$A$4,MATCH($A92,'Data transformed'!$A$5:$A$185,0),MATCH(BR$4,'Data transformed'!$4:$4,0)-1),$M92),$N92),"NA"))</f>
        <v>NA</v>
      </c>
      <c r="BS92" s="103" t="str">
        <f aca="true">IF($J92="","",IF(ISNUMBER(OFFSET('Data transformed'!$A$4,MATCH($A92,'Data transformed'!$A$5:$A$185,0),MATCH(BS$4,'Data transformed'!$4:$4,0)-1)), MIN(MAX(OFFSET('Data transformed'!$A$4,MATCH($A92,'Data transformed'!$A$5:$A$185,0),MATCH(BS$4,'Data transformed'!$4:$4,0)-1),$M92),$N92),"NA"))</f>
        <v>NA</v>
      </c>
      <c r="BT92" s="103" t="str">
        <f aca="true">IF($J92="","",IF(ISNUMBER(OFFSET('Data transformed'!$A$4,MATCH($A92,'Data transformed'!$A$5:$A$185,0),MATCH(BT$4,'Data transformed'!$4:$4,0)-1)), MIN(MAX(OFFSET('Data transformed'!$A$4,MATCH($A92,'Data transformed'!$A$5:$A$185,0),MATCH(BT$4,'Data transformed'!$4:$4,0)-1),$M92),$N92),"NA"))</f>
        <v>NA</v>
      </c>
      <c r="BU92" s="103" t="str">
        <f aca="true">IF($J92="","",IF(ISNUMBER(OFFSET('Data transformed'!$A$4,MATCH($A92,'Data transformed'!$A$5:$A$185,0),MATCH(BU$4,'Data transformed'!$4:$4,0)-1)), MIN(MAX(OFFSET('Data transformed'!$A$4,MATCH($A92,'Data transformed'!$A$5:$A$185,0),MATCH(BU$4,'Data transformed'!$4:$4,0)-1),$M92),$N92),"NA"))</f>
        <v>NA</v>
      </c>
      <c r="BV92" s="103" t="str">
        <f aca="true">IF($J92="","",IF(ISNUMBER(OFFSET('Data transformed'!$A$4,MATCH($A92,'Data transformed'!$A$5:$A$185,0),MATCH(BV$4,'Data transformed'!$4:$4,0)-1)), MIN(MAX(OFFSET('Data transformed'!$A$4,MATCH($A92,'Data transformed'!$A$5:$A$185,0),MATCH(BV$4,'Data transformed'!$4:$4,0)-1),$M92),$N92),"NA"))</f>
        <v>NA</v>
      </c>
      <c r="BW92" s="103" t="str">
        <f aca="true">IF($J92="","",IF(ISNUMBER(OFFSET('Data transformed'!$A$4,MATCH($A92,'Data transformed'!$A$5:$A$185,0),MATCH(BW$4,'Data transformed'!$4:$4,0)-1)), MIN(MAX(OFFSET('Data transformed'!$A$4,MATCH($A92,'Data transformed'!$A$5:$A$185,0),MATCH(BW$4,'Data transformed'!$4:$4,0)-1),$M92),$N92),"NA"))</f>
        <v>NA</v>
      </c>
      <c r="BX92" s="103" t="str">
        <f aca="true">IF($J92="","",IF(ISNUMBER(OFFSET('Data transformed'!$A$4,MATCH($A92,'Data transformed'!$A$5:$A$185,0),MATCH(BX$4,'Data transformed'!$4:$4,0)-1)), MIN(MAX(OFFSET('Data transformed'!$A$4,MATCH($A92,'Data transformed'!$A$5:$A$185,0),MATCH(BX$4,'Data transformed'!$4:$4,0)-1),$M92),$N92),"NA"))</f>
        <v>NA</v>
      </c>
      <c r="BY92" s="103" t="str">
        <f aca="true">IF($J92="","",IF(ISNUMBER(OFFSET('Data transformed'!$A$4,MATCH($A92,'Data transformed'!$A$5:$A$185,0),MATCH(BY$4,'Data transformed'!$4:$4,0)-1)), MIN(MAX(OFFSET('Data transformed'!$A$4,MATCH($A92,'Data transformed'!$A$5:$A$185,0),MATCH(BY$4,'Data transformed'!$4:$4,0)-1),$M92),$N92),"NA"))</f>
        <v>NA</v>
      </c>
      <c r="BZ92" s="103" t="str">
        <f aca="true">IF($J92="","",IF(ISNUMBER(OFFSET('Data transformed'!$A$4,MATCH($A92,'Data transformed'!$A$5:$A$185,0),MATCH(BZ$4,'Data transformed'!$4:$4,0)-1)), MIN(MAX(OFFSET('Data transformed'!$A$4,MATCH($A92,'Data transformed'!$A$5:$A$185,0),MATCH(BZ$4,'Data transformed'!$4:$4,0)-1),$M92),$N92),"NA"))</f>
        <v>NA</v>
      </c>
      <c r="CA92" s="103" t="str">
        <f aca="true">IF($J92="","",IF(ISNUMBER(OFFSET('Data transformed'!$A$4,MATCH($A92,'Data transformed'!$A$5:$A$185,0),MATCH(CA$4,'Data transformed'!$4:$4,0)-1)), MIN(MAX(OFFSET('Data transformed'!$A$4,MATCH($A92,'Data transformed'!$A$5:$A$185,0),MATCH(CA$4,'Data transformed'!$4:$4,0)-1),$M92),$N92),"NA"))</f>
        <v>NA</v>
      </c>
      <c r="CB92" s="103" t="str">
        <f aca="true">IF($J92="","",IF(ISNUMBER(OFFSET('Data transformed'!$A$4,MATCH($A92,'Data transformed'!$A$5:$A$185,0),MATCH(CB$4,'Data transformed'!$4:$4,0)-1)), MIN(MAX(OFFSET('Data transformed'!$A$4,MATCH($A92,'Data transformed'!$A$5:$A$185,0),MATCH(CB$4,'Data transformed'!$4:$4,0)-1),$M92),$N92),"NA"))</f>
        <v>NA</v>
      </c>
      <c r="CC92" s="103" t="str">
        <f aca="true">IF($J92="","",IF(ISNUMBER(OFFSET('Data transformed'!$A$4,MATCH($A92,'Data transformed'!$A$5:$A$185,0),MATCH(CC$4,'Data transformed'!$4:$4,0)-1)), MIN(MAX(OFFSET('Data transformed'!$A$4,MATCH($A92,'Data transformed'!$A$5:$A$185,0),MATCH(CC$4,'Data transformed'!$4:$4,0)-1),$M92),$N92),"NA"))</f>
        <v>NA</v>
      </c>
      <c r="CD92" s="103" t="str">
        <f aca="true">IF($J92="","",IF(ISNUMBER(OFFSET('Data transformed'!$A$4,MATCH($A92,'Data transformed'!$A$5:$A$185,0),MATCH(CD$4,'Data transformed'!$4:$4,0)-1)), MIN(MAX(OFFSET('Data transformed'!$A$4,MATCH($A92,'Data transformed'!$A$5:$A$185,0),MATCH(CD$4,'Data transformed'!$4:$4,0)-1),$M92),$N92),"NA"))</f>
        <v>NA</v>
      </c>
      <c r="CE92" s="103" t="str">
        <f aca="true">IF($J92="","",IF(ISNUMBER(OFFSET('Data transformed'!$A$4,MATCH($A92,'Data transformed'!$A$5:$A$185,0),MATCH(CE$4,'Data transformed'!$4:$4,0)-1)), MIN(MAX(OFFSET('Data transformed'!$A$4,MATCH($A92,'Data transformed'!$A$5:$A$185,0),MATCH(CE$4,'Data transformed'!$4:$4,0)-1),$M92),$N92),"NA"))</f>
        <v>NA</v>
      </c>
      <c r="CF92" s="103" t="str">
        <f aca="true">IF($J92="","",IF(ISNUMBER(OFFSET('Data transformed'!$A$4,MATCH($A92,'Data transformed'!$A$5:$A$185,0),MATCH(CF$4,'Data transformed'!$4:$4,0)-1)), MIN(MAX(OFFSET('Data transformed'!$A$4,MATCH($A92,'Data transformed'!$A$5:$A$185,0),MATCH(CF$4,'Data transformed'!$4:$4,0)-1),$M92),$N92),"NA"))</f>
        <v>NA</v>
      </c>
      <c r="CG92" s="103" t="str">
        <f aca="true">IF($J92="","",IF(ISNUMBER(OFFSET('Data transformed'!$A$4,MATCH($A92,'Data transformed'!$A$5:$A$185,0),MATCH(CG$4,'Data transformed'!$4:$4,0)-1)), MIN(MAX(OFFSET('Data transformed'!$A$4,MATCH($A92,'Data transformed'!$A$5:$A$185,0),MATCH(CG$4,'Data transformed'!$4:$4,0)-1),$M92),$N92),"NA"))</f>
        <v>NA</v>
      </c>
      <c r="CH92" s="103" t="str">
        <f aca="true">IF($J92="","",IF(ISNUMBER(OFFSET('Data transformed'!$A$4,MATCH($A92,'Data transformed'!$A$5:$A$185,0),MATCH(CH$4,'Data transformed'!$4:$4,0)-1)), MIN(MAX(OFFSET('Data transformed'!$A$4,MATCH($A92,'Data transformed'!$A$5:$A$185,0),MATCH(CH$4,'Data transformed'!$4:$4,0)-1),$M92),$N92),"NA"))</f>
        <v>NA</v>
      </c>
      <c r="CI92" s="103" t="str">
        <f aca="true">IF($J92="","",IF(ISNUMBER(OFFSET('Data transformed'!$A$4,MATCH($A92,'Data transformed'!$A$5:$A$185,0),MATCH(CI$4,'Data transformed'!$4:$4,0)-1)), MIN(MAX(OFFSET('Data transformed'!$A$4,MATCH($A92,'Data transformed'!$A$5:$A$185,0),MATCH(CI$4,'Data transformed'!$4:$4,0)-1),$M92),$N92),"NA"))</f>
        <v>NA</v>
      </c>
      <c r="CJ92" s="103" t="str">
        <f aca="true">IF($J92="","",IF(ISNUMBER(OFFSET('Data transformed'!$A$4,MATCH($A92,'Data transformed'!$A$5:$A$185,0),MATCH(CJ$4,'Data transformed'!$4:$4,0)-1)), MIN(MAX(OFFSET('Data transformed'!$A$4,MATCH($A92,'Data transformed'!$A$5:$A$185,0),MATCH(CJ$4,'Data transformed'!$4:$4,0)-1),$M92),$N92),"NA"))</f>
        <v>NA</v>
      </c>
      <c r="CK92" s="103" t="str">
        <f aca="true">IF($J92="","",IF(ISNUMBER(OFFSET('Data transformed'!$A$4,MATCH($A92,'Data transformed'!$A$5:$A$185,0),MATCH(CK$4,'Data transformed'!$4:$4,0)-1)), MIN(MAX(OFFSET('Data transformed'!$A$4,MATCH($A92,'Data transformed'!$A$5:$A$185,0),MATCH(CK$4,'Data transformed'!$4:$4,0)-1),$M92),$N92),"NA"))</f>
        <v>NA</v>
      </c>
      <c r="CL92" s="103" t="str">
        <f aca="true">IF($J92="","",IF(ISNUMBER(OFFSET('Data transformed'!$A$4,MATCH($A92,'Data transformed'!$A$5:$A$185,0),MATCH(CL$4,'Data transformed'!$4:$4,0)-1)), MIN(MAX(OFFSET('Data transformed'!$A$4,MATCH($A92,'Data transformed'!$A$5:$A$185,0),MATCH(CL$4,'Data transformed'!$4:$4,0)-1),$M92),$N92),"NA"))</f>
        <v>NA</v>
      </c>
      <c r="CM92" s="103" t="str">
        <f aca="true">IF($J92="","",IF(ISNUMBER(OFFSET('Data transformed'!$A$4,MATCH($A92,'Data transformed'!$A$5:$A$185,0),MATCH(CM$4,'Data transformed'!$4:$4,0)-1)), MIN(MAX(OFFSET('Data transformed'!$A$4,MATCH($A92,'Data transformed'!$A$5:$A$185,0),MATCH(CM$4,'Data transformed'!$4:$4,0)-1),$M92),$N92),"NA"))</f>
        <v>NA</v>
      </c>
      <c r="CN92" s="103" t="str">
        <f aca="true">IF($J92="","",IF(ISNUMBER(OFFSET('Data transformed'!$A$4,MATCH($A92,'Data transformed'!$A$5:$A$185,0),MATCH(CN$4,'Data transformed'!$4:$4,0)-1)), MIN(MAX(OFFSET('Data transformed'!$A$4,MATCH($A92,'Data transformed'!$A$5:$A$185,0),MATCH(CN$4,'Data transformed'!$4:$4,0)-1),$M92),$N92),"NA"))</f>
        <v>NA</v>
      </c>
      <c r="CO92" s="103" t="str">
        <f aca="true">IF($J92="","",IF(ISNUMBER(OFFSET('Data transformed'!$A$4,MATCH($A92,'Data transformed'!$A$5:$A$185,0),MATCH(CO$4,'Data transformed'!$4:$4,0)-1)), MIN(MAX(OFFSET('Data transformed'!$A$4,MATCH($A92,'Data transformed'!$A$5:$A$185,0),MATCH(CO$4,'Data transformed'!$4:$4,0)-1),$M92),$N92),"NA"))</f>
        <v>NA</v>
      </c>
      <c r="CP92" s="103" t="str">
        <f aca="true">IF($J92="","",IF(ISNUMBER(OFFSET('Data transformed'!$A$4,MATCH($A92,'Data transformed'!$A$5:$A$185,0),MATCH(CP$4,'Data transformed'!$4:$4,0)-1)), MIN(MAX(OFFSET('Data transformed'!$A$4,MATCH($A92,'Data transformed'!$A$5:$A$185,0),MATCH(CP$4,'Data transformed'!$4:$4,0)-1),$M92),$N92),"NA"))</f>
        <v>NA</v>
      </c>
      <c r="CQ92" s="103" t="str">
        <f aca="true">IF($J92="","",IF(ISNUMBER(OFFSET('Data transformed'!$A$4,MATCH($A92,'Data transformed'!$A$5:$A$185,0),MATCH(CQ$4,'Data transformed'!$4:$4,0)-1)), MIN(MAX(OFFSET('Data transformed'!$A$4,MATCH($A92,'Data transformed'!$A$5:$A$185,0),MATCH(CQ$4,'Data transformed'!$4:$4,0)-1),$M92),$N92),"NA"))</f>
        <v>NA</v>
      </c>
      <c r="CR92" s="103" t="str">
        <f aca="true">IF($J92="","",IF(ISNUMBER(OFFSET('Data transformed'!$A$4,MATCH($A92,'Data transformed'!$A$5:$A$185,0),MATCH(CR$4,'Data transformed'!$4:$4,0)-1)), MIN(MAX(OFFSET('Data transformed'!$A$4,MATCH($A92,'Data transformed'!$A$5:$A$185,0),MATCH(CR$4,'Data transformed'!$4:$4,0)-1),$M92),$N92),"NA"))</f>
        <v>NA</v>
      </c>
      <c r="CS92" s="103" t="str">
        <f aca="true">IF($J92="","",IF(ISNUMBER(OFFSET('Data transformed'!$A$4,MATCH($A92,'Data transformed'!$A$5:$A$185,0),MATCH(CS$4,'Data transformed'!$4:$4,0)-1)), MIN(MAX(OFFSET('Data transformed'!$A$4,MATCH($A92,'Data transformed'!$A$5:$A$185,0),MATCH(CS$4,'Data transformed'!$4:$4,0)-1),$M92),$N92),"NA"))</f>
        <v>NA</v>
      </c>
      <c r="CT92" s="103" t="str">
        <f aca="true">IF($J92="","",IF(ISNUMBER(OFFSET('Data transformed'!$A$4,MATCH($A92,'Data transformed'!$A$5:$A$185,0),MATCH(CT$4,'Data transformed'!$4:$4,0)-1)), MIN(MAX(OFFSET('Data transformed'!$A$4,MATCH($A92,'Data transformed'!$A$5:$A$185,0),MATCH(CT$4,'Data transformed'!$4:$4,0)-1),$M92),$N92),"NA"))</f>
        <v>NA</v>
      </c>
      <c r="CU92" s="103" t="str">
        <f aca="true">IF($J92="","",IF(ISNUMBER(OFFSET('Data transformed'!$A$4,MATCH($A92,'Data transformed'!$A$5:$A$185,0),MATCH(CU$4,'Data transformed'!$4:$4,0)-1)), MIN(MAX(OFFSET('Data transformed'!$A$4,MATCH($A92,'Data transformed'!$A$5:$A$185,0),MATCH(CU$4,'Data transformed'!$4:$4,0)-1),$M92),$N92),"NA"))</f>
        <v>NA</v>
      </c>
    </row>
    <row r="93" s="103" customFormat="true" ht="15.5" hidden="false" customHeight="false" outlineLevel="0" collapsed="false">
      <c r="A93" s="107" t="n">
        <v>3231</v>
      </c>
      <c r="B93" s="107" t="n">
        <v>4</v>
      </c>
      <c r="C93" s="103" t="str">
        <f aca="true">IF(ISBLANK(OFFSET('Raw Data'!$A$3,MATCH($A93,'Raw Data'!$B$4:$B$185,0),MATCH(C$4,'Raw Data'!$3:$3,0)-1)),"",OFFSET('Raw Data'!$A$3,MATCH($A93,'Raw Data'!$B$4:$B$185,0),MATCH(C$4,'Raw Data'!$3:$3,0)-1))</f>
        <v/>
      </c>
      <c r="D93" s="103" t="str">
        <f aca="true">IF(ISBLANK(OFFSET('Raw Data'!$A$3,MATCH($A93,'Raw Data'!$B$4:$B$185,0),MATCH(D$4,'Raw Data'!$3:$3,0)-1)),"",OFFSET('Raw Data'!$A$3,MATCH($A93,'Raw Data'!$B$4:$B$185,0),MATCH(D$4,'Raw Data'!$3:$3,0)-1))</f>
        <v>Expert assessment data - D.4.1</v>
      </c>
      <c r="E93" s="103" t="str">
        <f aca="true">IF(ISBLANK(OFFSET('Raw Data'!$A$3,MATCH($A93,'Raw Data'!$B$4:$B$185,0),MATCH(E$4,'Raw Data'!$3:$3,0)-1)),"",OFFSET('Raw Data'!$A$3,MATCH($A93,'Raw Data'!$B$4:$B$185,0),MATCH(E$4,'Raw Data'!$3:$3,0)-1))</f>
        <v>Food: Which of the following measures/mechanisms to protect consumers are present in your country in 2020?</v>
      </c>
      <c r="J93" s="103" t="n">
        <f aca="true" t="array" ref="J93:J93">IFERROR(_xlfn.QUARTILE.INC(IF(ISNUMBER(OFFSET('Data transformed'!$N$4,MATCH('outliers treatment'!$A93,'Data transformed'!$A$5:$A$185),1,1,COUNTA('Data transformed'!$O$4:$CX$4))),OFFSET('Data transformed'!$N$4,MATCH('outliers treatment'!$A93,'Data transformed'!$A$5:$A$185),1,1,COUNTA('Data transformed'!$O$4:$CX$4))),1),"")</f>
        <v>2</v>
      </c>
      <c r="K93" s="103" t="n">
        <f aca="true" t="array" ref="K93:K93">IFERROR(_xlfn.QUARTILE.INC(IF(ISNUMBER(OFFSET('Data transformed'!$N$4,MATCH('outliers treatment'!$A93,'Data transformed'!$A$5:$A$185),1,1,COUNTA('Data transformed'!$O$4:$CX$4))),OFFSET('Data transformed'!$N$4,MATCH('outliers treatment'!$A93,'Data transformed'!$A$5:$A$185),1,1,COUNTA('Data transformed'!$O$4:$CX$4))),3),"")</f>
        <v>3</v>
      </c>
      <c r="L93" s="103" t="n">
        <f aca="false">IFERROR(K93-J93,"")</f>
        <v>1</v>
      </c>
      <c r="M93" s="103" t="n">
        <v>1</v>
      </c>
      <c r="N93" s="103" t="n">
        <v>3</v>
      </c>
      <c r="P93" s="105" t="n">
        <f aca="false" t="array" ref="P93:P93">IFERROR(SKEW(IF(ISNUMBER(T93:CU93),T93:CU93,"")),"")</f>
        <v>-1.27415589571923</v>
      </c>
      <c r="Q93" s="103" t="n">
        <f aca="true">IF(ISBLANK(OFFSET('Data above threshold'!$A$4,MATCH('Data above threshold'!$A92,'Data above threshold'!$A$5:$A$185,0),MATCH('Data above threshold'!N$4,'Data above threshold'!$4:$4,0)-1)),1,OFFSET('Data above threshold'!$A$4,MATCH('Data above threshold'!$A92,'Data above threshold'!$A$5:$A$185,0),MATCH('Data above threshold'!N$4,'Data above threshold'!$4:$4,0)-1))</f>
        <v>0</v>
      </c>
      <c r="R93" s="103" t="n">
        <f aca="false">IF($J93="","",COUNTIF(T93:CU93,M93)+ COUNTIF(T93:CQ93,N93))</f>
        <v>64</v>
      </c>
      <c r="S93" s="106" t="n">
        <f aca="false" t="array" ref="S93:S93">IF(B93&lt;4,"",1-IFERROR(SUM(ISNUMBER(T93:CU93)*(1-$T$3:$CU$3))/COUNTIF($T$3:$CU$3,0),0))</f>
        <v>0.025</v>
      </c>
      <c r="T93" s="103" t="n">
        <f aca="true">IF($J93="","",IF(ISNUMBER(OFFSET('Data transformed'!$A$4,MATCH($A93,'Data transformed'!$A$5:$A$185,0),MATCH(T$4,'Data transformed'!$4:$4,0)-1)), MIN(MAX(OFFSET('Data transformed'!$A$4,MATCH($A93,'Data transformed'!$A$5:$A$185,0),MATCH(T$4,'Data transformed'!$4:$4,0)-1),$M93),$N93),"NA"))</f>
        <v>3</v>
      </c>
      <c r="U93" s="103" t="n">
        <f aca="true">IF($J93="","",IF(ISNUMBER(OFFSET('Data transformed'!$A$4,MATCH($A93,'Data transformed'!$A$5:$A$185,0),MATCH(U$4,'Data transformed'!$4:$4,0)-1)), MIN(MAX(OFFSET('Data transformed'!$A$4,MATCH($A93,'Data transformed'!$A$5:$A$185,0),MATCH(U$4,'Data transformed'!$4:$4,0)-1),$M93),$N93),"NA"))</f>
        <v>3</v>
      </c>
      <c r="V93" s="103" t="n">
        <f aca="true">IF($J93="","",IF(ISNUMBER(OFFSET('Data transformed'!$A$4,MATCH($A93,'Data transformed'!$A$5:$A$185,0),MATCH(V$4,'Data transformed'!$4:$4,0)-1)), MIN(MAX(OFFSET('Data transformed'!$A$4,MATCH($A93,'Data transformed'!$A$5:$A$185,0),MATCH(V$4,'Data transformed'!$4:$4,0)-1),$M93),$N93),"NA"))</f>
        <v>3</v>
      </c>
      <c r="W93" s="103" t="n">
        <f aca="true">IF($J93="","",IF(ISNUMBER(OFFSET('Data transformed'!$A$4,MATCH($A93,'Data transformed'!$A$5:$A$185,0),MATCH(W$4,'Data transformed'!$4:$4,0)-1)), MIN(MAX(OFFSET('Data transformed'!$A$4,MATCH($A93,'Data transformed'!$A$5:$A$185,0),MATCH(W$4,'Data transformed'!$4:$4,0)-1),$M93),$N93),"NA"))</f>
        <v>3</v>
      </c>
      <c r="X93" s="103" t="n">
        <f aca="true">IF($J93="","",IF(ISNUMBER(OFFSET('Data transformed'!$A$4,MATCH($A93,'Data transformed'!$A$5:$A$185,0),MATCH(X$4,'Data transformed'!$4:$4,0)-1)), MIN(MAX(OFFSET('Data transformed'!$A$4,MATCH($A93,'Data transformed'!$A$5:$A$185,0),MATCH(X$4,'Data transformed'!$4:$4,0)-1),$M93),$N93),"NA"))</f>
        <v>3</v>
      </c>
      <c r="Y93" s="103" t="n">
        <f aca="true">IF($J93="","",IF(ISNUMBER(OFFSET('Data transformed'!$A$4,MATCH($A93,'Data transformed'!$A$5:$A$185,0),MATCH(Y$4,'Data transformed'!$4:$4,0)-1)), MIN(MAX(OFFSET('Data transformed'!$A$4,MATCH($A93,'Data transformed'!$A$5:$A$185,0),MATCH(Y$4,'Data transformed'!$4:$4,0)-1),$M93),$N93),"NA"))</f>
        <v>3</v>
      </c>
      <c r="Z93" s="103" t="n">
        <f aca="true">IF($J93="","",IF(ISNUMBER(OFFSET('Data transformed'!$A$4,MATCH($A93,'Data transformed'!$A$5:$A$185,0),MATCH(Z$4,'Data transformed'!$4:$4,0)-1)), MIN(MAX(OFFSET('Data transformed'!$A$4,MATCH($A93,'Data transformed'!$A$5:$A$185,0),MATCH(Z$4,'Data transformed'!$4:$4,0)-1),$M93),$N93),"NA"))</f>
        <v>3</v>
      </c>
      <c r="AA93" s="103" t="n">
        <f aca="true">IF($J93="","",IF(ISNUMBER(OFFSET('Data transformed'!$A$4,MATCH($A93,'Data transformed'!$A$5:$A$185,0),MATCH(AA$4,'Data transformed'!$4:$4,0)-1)), MIN(MAX(OFFSET('Data transformed'!$A$4,MATCH($A93,'Data transformed'!$A$5:$A$185,0),MATCH(AA$4,'Data transformed'!$4:$4,0)-1),$M93),$N93),"NA"))</f>
        <v>3</v>
      </c>
      <c r="AB93" s="103" t="n">
        <f aca="true">IF($J93="","",IF(ISNUMBER(OFFSET('Data transformed'!$A$4,MATCH($A93,'Data transformed'!$A$5:$A$185,0),MATCH(AB$4,'Data transformed'!$4:$4,0)-1)), MIN(MAX(OFFSET('Data transformed'!$A$4,MATCH($A93,'Data transformed'!$A$5:$A$185,0),MATCH(AB$4,'Data transformed'!$4:$4,0)-1),$M93),$N93),"NA"))</f>
        <v>3</v>
      </c>
      <c r="AC93" s="103" t="n">
        <f aca="true">IF($J93="","",IF(ISNUMBER(OFFSET('Data transformed'!$A$4,MATCH($A93,'Data transformed'!$A$5:$A$185,0),MATCH(AC$4,'Data transformed'!$4:$4,0)-1)), MIN(MAX(OFFSET('Data transformed'!$A$4,MATCH($A93,'Data transformed'!$A$5:$A$185,0),MATCH(AC$4,'Data transformed'!$4:$4,0)-1),$M93),$N93),"NA"))</f>
        <v>1</v>
      </c>
      <c r="AD93" s="103" t="n">
        <f aca="true">IF($J93="","",IF(ISNUMBER(OFFSET('Data transformed'!$A$4,MATCH($A93,'Data transformed'!$A$5:$A$185,0),MATCH(AD$4,'Data transformed'!$4:$4,0)-1)), MIN(MAX(OFFSET('Data transformed'!$A$4,MATCH($A93,'Data transformed'!$A$5:$A$185,0),MATCH(AD$4,'Data transformed'!$4:$4,0)-1),$M93),$N93),"NA"))</f>
        <v>3</v>
      </c>
      <c r="AE93" s="103" t="n">
        <f aca="true">IF($J93="","",IF(ISNUMBER(OFFSET('Data transformed'!$A$4,MATCH($A93,'Data transformed'!$A$5:$A$185,0),MATCH(AE$4,'Data transformed'!$4:$4,0)-1)), MIN(MAX(OFFSET('Data transformed'!$A$4,MATCH($A93,'Data transformed'!$A$5:$A$185,0),MATCH(AE$4,'Data transformed'!$4:$4,0)-1),$M93),$N93),"NA"))</f>
        <v>2</v>
      </c>
      <c r="AF93" s="103" t="n">
        <f aca="true">IF($J93="","",IF(ISNUMBER(OFFSET('Data transformed'!$A$4,MATCH($A93,'Data transformed'!$A$5:$A$185,0),MATCH(AF$4,'Data transformed'!$4:$4,0)-1)), MIN(MAX(OFFSET('Data transformed'!$A$4,MATCH($A93,'Data transformed'!$A$5:$A$185,0),MATCH(AF$4,'Data transformed'!$4:$4,0)-1),$M93),$N93),"NA"))</f>
        <v>1</v>
      </c>
      <c r="AG93" s="103" t="n">
        <f aca="true">IF($J93="","",IF(ISNUMBER(OFFSET('Data transformed'!$A$4,MATCH($A93,'Data transformed'!$A$5:$A$185,0),MATCH(AG$4,'Data transformed'!$4:$4,0)-1)), MIN(MAX(OFFSET('Data transformed'!$A$4,MATCH($A93,'Data transformed'!$A$5:$A$185,0),MATCH(AG$4,'Data transformed'!$4:$4,0)-1),$M93),$N93),"NA"))</f>
        <v>3</v>
      </c>
      <c r="AH93" s="103" t="n">
        <f aca="true">IF($J93="","",IF(ISNUMBER(OFFSET('Data transformed'!$A$4,MATCH($A93,'Data transformed'!$A$5:$A$185,0),MATCH(AH$4,'Data transformed'!$4:$4,0)-1)), MIN(MAX(OFFSET('Data transformed'!$A$4,MATCH($A93,'Data transformed'!$A$5:$A$185,0),MATCH(AH$4,'Data transformed'!$4:$4,0)-1),$M93),$N93),"NA"))</f>
        <v>3</v>
      </c>
      <c r="AI93" s="103" t="n">
        <f aca="true">IF($J93="","",IF(ISNUMBER(OFFSET('Data transformed'!$A$4,MATCH($A93,'Data transformed'!$A$5:$A$185,0),MATCH(AI$4,'Data transformed'!$4:$4,0)-1)), MIN(MAX(OFFSET('Data transformed'!$A$4,MATCH($A93,'Data transformed'!$A$5:$A$185,0),MATCH(AI$4,'Data transformed'!$4:$4,0)-1),$M93),$N93),"NA"))</f>
        <v>1</v>
      </c>
      <c r="AJ93" s="103" t="n">
        <f aca="true">IF($J93="","",IF(ISNUMBER(OFFSET('Data transformed'!$A$4,MATCH($A93,'Data transformed'!$A$5:$A$185,0),MATCH(AJ$4,'Data transformed'!$4:$4,0)-1)), MIN(MAX(OFFSET('Data transformed'!$A$4,MATCH($A93,'Data transformed'!$A$5:$A$185,0),MATCH(AJ$4,'Data transformed'!$4:$4,0)-1),$M93),$N93),"NA"))</f>
        <v>3</v>
      </c>
      <c r="AK93" s="103" t="n">
        <f aca="true">IF($J93="","",IF(ISNUMBER(OFFSET('Data transformed'!$A$4,MATCH($A93,'Data transformed'!$A$5:$A$185,0),MATCH(AK$4,'Data transformed'!$4:$4,0)-1)), MIN(MAX(OFFSET('Data transformed'!$A$4,MATCH($A93,'Data transformed'!$A$5:$A$185,0),MATCH(AK$4,'Data transformed'!$4:$4,0)-1),$M93),$N93),"NA"))</f>
        <v>3</v>
      </c>
      <c r="AL93" s="103" t="n">
        <f aca="true">IF($J93="","",IF(ISNUMBER(OFFSET('Data transformed'!$A$4,MATCH($A93,'Data transformed'!$A$5:$A$185,0),MATCH(AL$4,'Data transformed'!$4:$4,0)-1)), MIN(MAX(OFFSET('Data transformed'!$A$4,MATCH($A93,'Data transformed'!$A$5:$A$185,0),MATCH(AL$4,'Data transformed'!$4:$4,0)-1),$M93),$N93),"NA"))</f>
        <v>1</v>
      </c>
      <c r="AM93" s="103" t="n">
        <f aca="true">IF($J93="","",IF(ISNUMBER(OFFSET('Data transformed'!$A$4,MATCH($A93,'Data transformed'!$A$5:$A$185,0),MATCH(AM$4,'Data transformed'!$4:$4,0)-1)), MIN(MAX(OFFSET('Data transformed'!$A$4,MATCH($A93,'Data transformed'!$A$5:$A$185,0),MATCH(AM$4,'Data transformed'!$4:$4,0)-1),$M93),$N93),"NA"))</f>
        <v>3</v>
      </c>
      <c r="AN93" s="103" t="n">
        <f aca="true">IF($J93="","",IF(ISNUMBER(OFFSET('Data transformed'!$A$4,MATCH($A93,'Data transformed'!$A$5:$A$185,0),MATCH(AN$4,'Data transformed'!$4:$4,0)-1)), MIN(MAX(OFFSET('Data transformed'!$A$4,MATCH($A93,'Data transformed'!$A$5:$A$185,0),MATCH(AN$4,'Data transformed'!$4:$4,0)-1),$M93),$N93),"NA"))</f>
        <v>3</v>
      </c>
      <c r="AO93" s="103" t="n">
        <f aca="true">IF($J93="","",IF(ISNUMBER(OFFSET('Data transformed'!$A$4,MATCH($A93,'Data transformed'!$A$5:$A$185,0),MATCH(AO$4,'Data transformed'!$4:$4,0)-1)), MIN(MAX(OFFSET('Data transformed'!$A$4,MATCH($A93,'Data transformed'!$A$5:$A$185,0),MATCH(AO$4,'Data transformed'!$4:$4,0)-1),$M93),$N93),"NA"))</f>
        <v>3</v>
      </c>
      <c r="AP93" s="103" t="n">
        <f aca="true">IF($J93="","",IF(ISNUMBER(OFFSET('Data transformed'!$A$4,MATCH($A93,'Data transformed'!$A$5:$A$185,0),MATCH(AP$4,'Data transformed'!$4:$4,0)-1)), MIN(MAX(OFFSET('Data transformed'!$A$4,MATCH($A93,'Data transformed'!$A$5:$A$185,0),MATCH(AP$4,'Data transformed'!$4:$4,0)-1),$M93),$N93),"NA"))</f>
        <v>3</v>
      </c>
      <c r="AQ93" s="103" t="n">
        <f aca="true">IF($J93="","",IF(ISNUMBER(OFFSET('Data transformed'!$A$4,MATCH($A93,'Data transformed'!$A$5:$A$185,0),MATCH(AQ$4,'Data transformed'!$4:$4,0)-1)), MIN(MAX(OFFSET('Data transformed'!$A$4,MATCH($A93,'Data transformed'!$A$5:$A$185,0),MATCH(AQ$4,'Data transformed'!$4:$4,0)-1),$M93),$N93),"NA"))</f>
        <v>3</v>
      </c>
      <c r="AR93" s="103" t="n">
        <f aca="true">IF($J93="","",IF(ISNUMBER(OFFSET('Data transformed'!$A$4,MATCH($A93,'Data transformed'!$A$5:$A$185,0),MATCH(AR$4,'Data transformed'!$4:$4,0)-1)), MIN(MAX(OFFSET('Data transformed'!$A$4,MATCH($A93,'Data transformed'!$A$5:$A$185,0),MATCH(AR$4,'Data transformed'!$4:$4,0)-1),$M93),$N93),"NA"))</f>
        <v>3</v>
      </c>
      <c r="AS93" s="103" t="n">
        <f aca="true">IF($J93="","",IF(ISNUMBER(OFFSET('Data transformed'!$A$4,MATCH($A93,'Data transformed'!$A$5:$A$185,0),MATCH(AS$4,'Data transformed'!$4:$4,0)-1)), MIN(MAX(OFFSET('Data transformed'!$A$4,MATCH($A93,'Data transformed'!$A$5:$A$185,0),MATCH(AS$4,'Data transformed'!$4:$4,0)-1),$M93),$N93),"NA"))</f>
        <v>2</v>
      </c>
      <c r="AT93" s="103" t="n">
        <f aca="true">IF($J93="","",IF(ISNUMBER(OFFSET('Data transformed'!$A$4,MATCH($A93,'Data transformed'!$A$5:$A$185,0),MATCH(AT$4,'Data transformed'!$4:$4,0)-1)), MIN(MAX(OFFSET('Data transformed'!$A$4,MATCH($A93,'Data transformed'!$A$5:$A$185,0),MATCH(AT$4,'Data transformed'!$4:$4,0)-1),$M93),$N93),"NA"))</f>
        <v>3</v>
      </c>
      <c r="AU93" s="103" t="n">
        <f aca="true">IF($J93="","",IF(ISNUMBER(OFFSET('Data transformed'!$A$4,MATCH($A93,'Data transformed'!$A$5:$A$185,0),MATCH(AU$4,'Data transformed'!$4:$4,0)-1)), MIN(MAX(OFFSET('Data transformed'!$A$4,MATCH($A93,'Data transformed'!$A$5:$A$185,0),MATCH(AU$4,'Data transformed'!$4:$4,0)-1),$M93),$N93),"NA"))</f>
        <v>2</v>
      </c>
      <c r="AV93" s="103" t="n">
        <f aca="true">IF($J93="","",IF(ISNUMBER(OFFSET('Data transformed'!$A$4,MATCH($A93,'Data transformed'!$A$5:$A$185,0),MATCH(AV$4,'Data transformed'!$4:$4,0)-1)), MIN(MAX(OFFSET('Data transformed'!$A$4,MATCH($A93,'Data transformed'!$A$5:$A$185,0),MATCH(AV$4,'Data transformed'!$4:$4,0)-1),$M93),$N93),"NA"))</f>
        <v>1</v>
      </c>
      <c r="AW93" s="103" t="n">
        <f aca="true">IF($J93="","",IF(ISNUMBER(OFFSET('Data transformed'!$A$4,MATCH($A93,'Data transformed'!$A$5:$A$185,0),MATCH(AW$4,'Data transformed'!$4:$4,0)-1)), MIN(MAX(OFFSET('Data transformed'!$A$4,MATCH($A93,'Data transformed'!$A$5:$A$185,0),MATCH(AW$4,'Data transformed'!$4:$4,0)-1),$M93),$N93),"NA"))</f>
        <v>3</v>
      </c>
      <c r="AX93" s="103" t="n">
        <f aca="true">IF($J93="","",IF(ISNUMBER(OFFSET('Data transformed'!$A$4,MATCH($A93,'Data transformed'!$A$5:$A$185,0),MATCH(AX$4,'Data transformed'!$4:$4,0)-1)), MIN(MAX(OFFSET('Data transformed'!$A$4,MATCH($A93,'Data transformed'!$A$5:$A$185,0),MATCH(AX$4,'Data transformed'!$4:$4,0)-1),$M93),$N93),"NA"))</f>
        <v>1</v>
      </c>
      <c r="AY93" s="103" t="n">
        <f aca="true">IF($J93="","",IF(ISNUMBER(OFFSET('Data transformed'!$A$4,MATCH($A93,'Data transformed'!$A$5:$A$185,0),MATCH(AY$4,'Data transformed'!$4:$4,0)-1)), MIN(MAX(OFFSET('Data transformed'!$A$4,MATCH($A93,'Data transformed'!$A$5:$A$185,0),MATCH(AY$4,'Data transformed'!$4:$4,0)-1),$M93),$N93),"NA"))</f>
        <v>3</v>
      </c>
      <c r="AZ93" s="103" t="n">
        <f aca="true">IF($J93="","",IF(ISNUMBER(OFFSET('Data transformed'!$A$4,MATCH($A93,'Data transformed'!$A$5:$A$185,0),MATCH(AZ$4,'Data transformed'!$4:$4,0)-1)), MIN(MAX(OFFSET('Data transformed'!$A$4,MATCH($A93,'Data transformed'!$A$5:$A$185,0),MATCH(AZ$4,'Data transformed'!$4:$4,0)-1),$M93),$N93),"NA"))</f>
        <v>2.45</v>
      </c>
      <c r="BA93" s="103" t="n">
        <f aca="true">IF($J93="","",IF(ISNUMBER(OFFSET('Data transformed'!$A$4,MATCH($A93,'Data transformed'!$A$5:$A$185,0),MATCH(BA$4,'Data transformed'!$4:$4,0)-1)), MIN(MAX(OFFSET('Data transformed'!$A$4,MATCH($A93,'Data transformed'!$A$5:$A$185,0),MATCH(BA$4,'Data transformed'!$4:$4,0)-1),$M93),$N93),"NA"))</f>
        <v>3</v>
      </c>
      <c r="BB93" s="103" t="n">
        <f aca="true">IF($J93="","",IF(ISNUMBER(OFFSET('Data transformed'!$A$4,MATCH($A93,'Data transformed'!$A$5:$A$185,0),MATCH(BB$4,'Data transformed'!$4:$4,0)-1)), MIN(MAX(OFFSET('Data transformed'!$A$4,MATCH($A93,'Data transformed'!$A$5:$A$185,0),MATCH(BB$4,'Data transformed'!$4:$4,0)-1),$M93),$N93),"NA"))</f>
        <v>3</v>
      </c>
      <c r="BC93" s="103" t="n">
        <f aca="true">IF($J93="","",IF(ISNUMBER(OFFSET('Data transformed'!$A$4,MATCH($A93,'Data transformed'!$A$5:$A$185,0),MATCH(BC$4,'Data transformed'!$4:$4,0)-1)), MIN(MAX(OFFSET('Data transformed'!$A$4,MATCH($A93,'Data transformed'!$A$5:$A$185,0),MATCH(BC$4,'Data transformed'!$4:$4,0)-1),$M93),$N93),"NA"))</f>
        <v>3</v>
      </c>
      <c r="BD93" s="103" t="n">
        <f aca="true">IF($J93="","",IF(ISNUMBER(OFFSET('Data transformed'!$A$4,MATCH($A93,'Data transformed'!$A$5:$A$185,0),MATCH(BD$4,'Data transformed'!$4:$4,0)-1)), MIN(MAX(OFFSET('Data transformed'!$A$4,MATCH($A93,'Data transformed'!$A$5:$A$185,0),MATCH(BD$4,'Data transformed'!$4:$4,0)-1),$M93),$N93),"NA"))</f>
        <v>3</v>
      </c>
      <c r="BE93" s="103" t="n">
        <f aca="true">IF($J93="","",IF(ISNUMBER(OFFSET('Data transformed'!$A$4,MATCH($A93,'Data transformed'!$A$5:$A$185,0),MATCH(BE$4,'Data transformed'!$4:$4,0)-1)), MIN(MAX(OFFSET('Data transformed'!$A$4,MATCH($A93,'Data transformed'!$A$5:$A$185,0),MATCH(BE$4,'Data transformed'!$4:$4,0)-1),$M93),$N93),"NA"))</f>
        <v>3</v>
      </c>
      <c r="BF93" s="103" t="n">
        <f aca="true">IF($J93="","",IF(ISNUMBER(OFFSET('Data transformed'!$A$4,MATCH($A93,'Data transformed'!$A$5:$A$185,0),MATCH(BF$4,'Data transformed'!$4:$4,0)-1)), MIN(MAX(OFFSET('Data transformed'!$A$4,MATCH($A93,'Data transformed'!$A$5:$A$185,0),MATCH(BF$4,'Data transformed'!$4:$4,0)-1),$M93),$N93),"NA"))</f>
        <v>3</v>
      </c>
      <c r="BG93" s="103" t="n">
        <f aca="true">IF($J93="","",IF(ISNUMBER(OFFSET('Data transformed'!$A$4,MATCH($A93,'Data transformed'!$A$5:$A$185,0),MATCH(BG$4,'Data transformed'!$4:$4,0)-1)), MIN(MAX(OFFSET('Data transformed'!$A$4,MATCH($A93,'Data transformed'!$A$5:$A$185,0),MATCH(BG$4,'Data transformed'!$4:$4,0)-1),$M93),$N93),"NA"))</f>
        <v>2</v>
      </c>
      <c r="BH93" s="103" t="n">
        <f aca="true">IF($J93="","",IF(ISNUMBER(OFFSET('Data transformed'!$A$4,MATCH($A93,'Data transformed'!$A$5:$A$185,0),MATCH(BH$4,'Data transformed'!$4:$4,0)-1)), MIN(MAX(OFFSET('Data transformed'!$A$4,MATCH($A93,'Data transformed'!$A$5:$A$185,0),MATCH(BH$4,'Data transformed'!$4:$4,0)-1),$M93),$N93),"NA"))</f>
        <v>3</v>
      </c>
      <c r="BI93" s="103" t="n">
        <f aca="true">IF($J93="","",IF(ISNUMBER(OFFSET('Data transformed'!$A$4,MATCH($A93,'Data transformed'!$A$5:$A$185,0),MATCH(BI$4,'Data transformed'!$4:$4,0)-1)), MIN(MAX(OFFSET('Data transformed'!$A$4,MATCH($A93,'Data transformed'!$A$5:$A$185,0),MATCH(BI$4,'Data transformed'!$4:$4,0)-1),$M93),$N93),"NA"))</f>
        <v>3</v>
      </c>
      <c r="BJ93" s="103" t="n">
        <f aca="true">IF($J93="","",IF(ISNUMBER(OFFSET('Data transformed'!$A$4,MATCH($A93,'Data transformed'!$A$5:$A$185,0),MATCH(BJ$4,'Data transformed'!$4:$4,0)-1)), MIN(MAX(OFFSET('Data transformed'!$A$4,MATCH($A93,'Data transformed'!$A$5:$A$185,0),MATCH(BJ$4,'Data transformed'!$4:$4,0)-1),$M93),$N93),"NA"))</f>
        <v>3</v>
      </c>
      <c r="BK93" s="103" t="n">
        <f aca="true">IF($J93="","",IF(ISNUMBER(OFFSET('Data transformed'!$A$4,MATCH($A93,'Data transformed'!$A$5:$A$185,0),MATCH(BK$4,'Data transformed'!$4:$4,0)-1)), MIN(MAX(OFFSET('Data transformed'!$A$4,MATCH($A93,'Data transformed'!$A$5:$A$185,0),MATCH(BK$4,'Data transformed'!$4:$4,0)-1),$M93),$N93),"NA"))</f>
        <v>3</v>
      </c>
      <c r="BL93" s="103" t="n">
        <f aca="true">IF($J93="","",IF(ISNUMBER(OFFSET('Data transformed'!$A$4,MATCH($A93,'Data transformed'!$A$5:$A$185,0),MATCH(BL$4,'Data transformed'!$4:$4,0)-1)), MIN(MAX(OFFSET('Data transformed'!$A$4,MATCH($A93,'Data transformed'!$A$5:$A$185,0),MATCH(BL$4,'Data transformed'!$4:$4,0)-1),$M93),$N93),"NA"))</f>
        <v>3</v>
      </c>
      <c r="BM93" s="103" t="n">
        <f aca="true">IF($J93="","",IF(ISNUMBER(OFFSET('Data transformed'!$A$4,MATCH($A93,'Data transformed'!$A$5:$A$185,0),MATCH(BM$4,'Data transformed'!$4:$4,0)-1)), MIN(MAX(OFFSET('Data transformed'!$A$4,MATCH($A93,'Data transformed'!$A$5:$A$185,0),MATCH(BM$4,'Data transformed'!$4:$4,0)-1),$M93),$N93),"NA"))</f>
        <v>1</v>
      </c>
      <c r="BN93" s="103" t="n">
        <f aca="true">IF($J93="","",IF(ISNUMBER(OFFSET('Data transformed'!$A$4,MATCH($A93,'Data transformed'!$A$5:$A$185,0),MATCH(BN$4,'Data transformed'!$4:$4,0)-1)), MIN(MAX(OFFSET('Data transformed'!$A$4,MATCH($A93,'Data transformed'!$A$5:$A$185,0),MATCH(BN$4,'Data transformed'!$4:$4,0)-1),$M93),$N93),"NA"))</f>
        <v>1</v>
      </c>
      <c r="BO93" s="103" t="n">
        <f aca="true">IF($J93="","",IF(ISNUMBER(OFFSET('Data transformed'!$A$4,MATCH($A93,'Data transformed'!$A$5:$A$185,0),MATCH(BO$4,'Data transformed'!$4:$4,0)-1)), MIN(MAX(OFFSET('Data transformed'!$A$4,MATCH($A93,'Data transformed'!$A$5:$A$185,0),MATCH(BO$4,'Data transformed'!$4:$4,0)-1),$M93),$N93),"NA"))</f>
        <v>1</v>
      </c>
      <c r="BP93" s="103" t="n">
        <f aca="true">IF($J93="","",IF(ISNUMBER(OFFSET('Data transformed'!$A$4,MATCH($A93,'Data transformed'!$A$5:$A$185,0),MATCH(BP$4,'Data transformed'!$4:$4,0)-1)), MIN(MAX(OFFSET('Data transformed'!$A$4,MATCH($A93,'Data transformed'!$A$5:$A$185,0),MATCH(BP$4,'Data transformed'!$4:$4,0)-1),$M93),$N93),"NA"))</f>
        <v>3</v>
      </c>
      <c r="BQ93" s="103" t="n">
        <f aca="true">IF($J93="","",IF(ISNUMBER(OFFSET('Data transformed'!$A$4,MATCH($A93,'Data transformed'!$A$5:$A$185,0),MATCH(BQ$4,'Data transformed'!$4:$4,0)-1)), MIN(MAX(OFFSET('Data transformed'!$A$4,MATCH($A93,'Data transformed'!$A$5:$A$185,0),MATCH(BQ$4,'Data transformed'!$4:$4,0)-1),$M93),$N93),"NA"))</f>
        <v>3</v>
      </c>
      <c r="BR93" s="103" t="n">
        <f aca="true">IF($J93="","",IF(ISNUMBER(OFFSET('Data transformed'!$A$4,MATCH($A93,'Data transformed'!$A$5:$A$185,0),MATCH(BR$4,'Data transformed'!$4:$4,0)-1)), MIN(MAX(OFFSET('Data transformed'!$A$4,MATCH($A93,'Data transformed'!$A$5:$A$185,0),MATCH(BR$4,'Data transformed'!$4:$4,0)-1),$M93),$N93),"NA"))</f>
        <v>3</v>
      </c>
      <c r="BS93" s="103" t="n">
        <f aca="true">IF($J93="","",IF(ISNUMBER(OFFSET('Data transformed'!$A$4,MATCH($A93,'Data transformed'!$A$5:$A$185,0),MATCH(BS$4,'Data transformed'!$4:$4,0)-1)), MIN(MAX(OFFSET('Data transformed'!$A$4,MATCH($A93,'Data transformed'!$A$5:$A$185,0),MATCH(BS$4,'Data transformed'!$4:$4,0)-1),$M93),$N93),"NA"))</f>
        <v>3</v>
      </c>
      <c r="BT93" s="103" t="n">
        <f aca="true">IF($J93="","",IF(ISNUMBER(OFFSET('Data transformed'!$A$4,MATCH($A93,'Data transformed'!$A$5:$A$185,0),MATCH(BT$4,'Data transformed'!$4:$4,0)-1)), MIN(MAX(OFFSET('Data transformed'!$A$4,MATCH($A93,'Data transformed'!$A$5:$A$185,0),MATCH(BT$4,'Data transformed'!$4:$4,0)-1),$M93),$N93),"NA"))</f>
        <v>1</v>
      </c>
      <c r="BU93" s="103" t="n">
        <f aca="true">IF($J93="","",IF(ISNUMBER(OFFSET('Data transformed'!$A$4,MATCH($A93,'Data transformed'!$A$5:$A$185,0),MATCH(BU$4,'Data transformed'!$4:$4,0)-1)), MIN(MAX(OFFSET('Data transformed'!$A$4,MATCH($A93,'Data transformed'!$A$5:$A$185,0),MATCH(BU$4,'Data transformed'!$4:$4,0)-1),$M93),$N93),"NA"))</f>
        <v>3</v>
      </c>
      <c r="BV93" s="103" t="n">
        <f aca="true">IF($J93="","",IF(ISNUMBER(OFFSET('Data transformed'!$A$4,MATCH($A93,'Data transformed'!$A$5:$A$185,0),MATCH(BV$4,'Data transformed'!$4:$4,0)-1)), MIN(MAX(OFFSET('Data transformed'!$A$4,MATCH($A93,'Data transformed'!$A$5:$A$185,0),MATCH(BV$4,'Data transformed'!$4:$4,0)-1),$M93),$N93),"NA"))</f>
        <v>1</v>
      </c>
      <c r="BW93" s="103" t="n">
        <f aca="true">IF($J93="","",IF(ISNUMBER(OFFSET('Data transformed'!$A$4,MATCH($A93,'Data transformed'!$A$5:$A$185,0),MATCH(BW$4,'Data transformed'!$4:$4,0)-1)), MIN(MAX(OFFSET('Data transformed'!$A$4,MATCH($A93,'Data transformed'!$A$5:$A$185,0),MATCH(BW$4,'Data transformed'!$4:$4,0)-1),$M93),$N93),"NA"))</f>
        <v>3</v>
      </c>
      <c r="BX93" s="103" t="n">
        <f aca="true">IF($J93="","",IF(ISNUMBER(OFFSET('Data transformed'!$A$4,MATCH($A93,'Data transformed'!$A$5:$A$185,0),MATCH(BX$4,'Data transformed'!$4:$4,0)-1)), MIN(MAX(OFFSET('Data transformed'!$A$4,MATCH($A93,'Data transformed'!$A$5:$A$185,0),MATCH(BX$4,'Data transformed'!$4:$4,0)-1),$M93),$N93),"NA"))</f>
        <v>2.33</v>
      </c>
      <c r="BY93" s="103" t="str">
        <f aca="true">IF($J93="","",IF(ISNUMBER(OFFSET('Data transformed'!$A$4,MATCH($A93,'Data transformed'!$A$5:$A$185,0),MATCH(BY$4,'Data transformed'!$4:$4,0)-1)), MIN(MAX(OFFSET('Data transformed'!$A$4,MATCH($A93,'Data transformed'!$A$5:$A$185,0),MATCH(BY$4,'Data transformed'!$4:$4,0)-1),$M93),$N93),"NA"))</f>
        <v>NA</v>
      </c>
      <c r="BZ93" s="103" t="n">
        <f aca="true">IF($J93="","",IF(ISNUMBER(OFFSET('Data transformed'!$A$4,MATCH($A93,'Data transformed'!$A$5:$A$185,0),MATCH(BZ$4,'Data transformed'!$4:$4,0)-1)), MIN(MAX(OFFSET('Data transformed'!$A$4,MATCH($A93,'Data transformed'!$A$5:$A$185,0),MATCH(BZ$4,'Data transformed'!$4:$4,0)-1),$M93),$N93),"NA"))</f>
        <v>3</v>
      </c>
      <c r="CA93" s="103" t="n">
        <f aca="true">IF($J93="","",IF(ISNUMBER(OFFSET('Data transformed'!$A$4,MATCH($A93,'Data transformed'!$A$5:$A$185,0),MATCH(CA$4,'Data transformed'!$4:$4,0)-1)), MIN(MAX(OFFSET('Data transformed'!$A$4,MATCH($A93,'Data transformed'!$A$5:$A$185,0),MATCH(CA$4,'Data transformed'!$4:$4,0)-1),$M93),$N93),"NA"))</f>
        <v>3</v>
      </c>
      <c r="CB93" s="103" t="n">
        <f aca="true">IF($J93="","",IF(ISNUMBER(OFFSET('Data transformed'!$A$4,MATCH($A93,'Data transformed'!$A$5:$A$185,0),MATCH(CB$4,'Data transformed'!$4:$4,0)-1)), MIN(MAX(OFFSET('Data transformed'!$A$4,MATCH($A93,'Data transformed'!$A$5:$A$185,0),MATCH(CB$4,'Data transformed'!$4:$4,0)-1),$M93),$N93),"NA"))</f>
        <v>2</v>
      </c>
      <c r="CC93" s="103" t="n">
        <f aca="true">IF($J93="","",IF(ISNUMBER(OFFSET('Data transformed'!$A$4,MATCH($A93,'Data transformed'!$A$5:$A$185,0),MATCH(CC$4,'Data transformed'!$4:$4,0)-1)), MIN(MAX(OFFSET('Data transformed'!$A$4,MATCH($A93,'Data transformed'!$A$5:$A$185,0),MATCH(CC$4,'Data transformed'!$4:$4,0)-1),$M93),$N93),"NA"))</f>
        <v>2</v>
      </c>
      <c r="CD93" s="103" t="n">
        <f aca="true">IF($J93="","",IF(ISNUMBER(OFFSET('Data transformed'!$A$4,MATCH($A93,'Data transformed'!$A$5:$A$185,0),MATCH(CD$4,'Data transformed'!$4:$4,0)-1)), MIN(MAX(OFFSET('Data transformed'!$A$4,MATCH($A93,'Data transformed'!$A$5:$A$185,0),MATCH(CD$4,'Data transformed'!$4:$4,0)-1),$M93),$N93),"NA"))</f>
        <v>3</v>
      </c>
      <c r="CE93" s="103" t="n">
        <f aca="true">IF($J93="","",IF(ISNUMBER(OFFSET('Data transformed'!$A$4,MATCH($A93,'Data transformed'!$A$5:$A$185,0),MATCH(CE$4,'Data transformed'!$4:$4,0)-1)), MIN(MAX(OFFSET('Data transformed'!$A$4,MATCH($A93,'Data transformed'!$A$5:$A$185,0),MATCH(CE$4,'Data transformed'!$4:$4,0)-1),$M93),$N93),"NA"))</f>
        <v>1</v>
      </c>
      <c r="CF93" s="103" t="n">
        <f aca="true">IF($J93="","",IF(ISNUMBER(OFFSET('Data transformed'!$A$4,MATCH($A93,'Data transformed'!$A$5:$A$185,0),MATCH(CF$4,'Data transformed'!$4:$4,0)-1)), MIN(MAX(OFFSET('Data transformed'!$A$4,MATCH($A93,'Data transformed'!$A$5:$A$185,0),MATCH(CF$4,'Data transformed'!$4:$4,0)-1),$M93),$N93),"NA"))</f>
        <v>3</v>
      </c>
      <c r="CG93" s="103" t="n">
        <f aca="true">IF($J93="","",IF(ISNUMBER(OFFSET('Data transformed'!$A$4,MATCH($A93,'Data transformed'!$A$5:$A$185,0),MATCH(CG$4,'Data transformed'!$4:$4,0)-1)), MIN(MAX(OFFSET('Data transformed'!$A$4,MATCH($A93,'Data transformed'!$A$5:$A$185,0),MATCH(CG$4,'Data transformed'!$4:$4,0)-1),$M93),$N93),"NA"))</f>
        <v>3</v>
      </c>
      <c r="CH93" s="103" t="n">
        <f aca="true">IF($J93="","",IF(ISNUMBER(OFFSET('Data transformed'!$A$4,MATCH($A93,'Data transformed'!$A$5:$A$185,0),MATCH(CH$4,'Data transformed'!$4:$4,0)-1)), MIN(MAX(OFFSET('Data transformed'!$A$4,MATCH($A93,'Data transformed'!$A$5:$A$185,0),MATCH(CH$4,'Data transformed'!$4:$4,0)-1),$M93),$N93),"NA"))</f>
        <v>1</v>
      </c>
      <c r="CI93" s="103" t="n">
        <f aca="true">IF($J93="","",IF(ISNUMBER(OFFSET('Data transformed'!$A$4,MATCH($A93,'Data transformed'!$A$5:$A$185,0),MATCH(CI$4,'Data transformed'!$4:$4,0)-1)), MIN(MAX(OFFSET('Data transformed'!$A$4,MATCH($A93,'Data transformed'!$A$5:$A$185,0),MATCH(CI$4,'Data transformed'!$4:$4,0)-1),$M93),$N93),"NA"))</f>
        <v>3</v>
      </c>
      <c r="CJ93" s="103" t="n">
        <f aca="true">IF($J93="","",IF(ISNUMBER(OFFSET('Data transformed'!$A$4,MATCH($A93,'Data transformed'!$A$5:$A$185,0),MATCH(CJ$4,'Data transformed'!$4:$4,0)-1)), MIN(MAX(OFFSET('Data transformed'!$A$4,MATCH($A93,'Data transformed'!$A$5:$A$185,0),MATCH(CJ$4,'Data transformed'!$4:$4,0)-1),$M93),$N93),"NA"))</f>
        <v>3</v>
      </c>
      <c r="CK93" s="103" t="n">
        <f aca="true">IF($J93="","",IF(ISNUMBER(OFFSET('Data transformed'!$A$4,MATCH($A93,'Data transformed'!$A$5:$A$185,0),MATCH(CK$4,'Data transformed'!$4:$4,0)-1)), MIN(MAX(OFFSET('Data transformed'!$A$4,MATCH($A93,'Data transformed'!$A$5:$A$185,0),MATCH(CK$4,'Data transformed'!$4:$4,0)-1),$M93),$N93),"NA"))</f>
        <v>3</v>
      </c>
      <c r="CL93" s="103" t="n">
        <f aca="true">IF($J93="","",IF(ISNUMBER(OFFSET('Data transformed'!$A$4,MATCH($A93,'Data transformed'!$A$5:$A$185,0),MATCH(CL$4,'Data transformed'!$4:$4,0)-1)), MIN(MAX(OFFSET('Data transformed'!$A$4,MATCH($A93,'Data transformed'!$A$5:$A$185,0),MATCH(CL$4,'Data transformed'!$4:$4,0)-1),$M93),$N93),"NA"))</f>
        <v>2</v>
      </c>
      <c r="CM93" s="103" t="n">
        <f aca="true">IF($J93="","",IF(ISNUMBER(OFFSET('Data transformed'!$A$4,MATCH($A93,'Data transformed'!$A$5:$A$185,0),MATCH(CM$4,'Data transformed'!$4:$4,0)-1)), MIN(MAX(OFFSET('Data transformed'!$A$4,MATCH($A93,'Data transformed'!$A$5:$A$185,0),MATCH(CM$4,'Data transformed'!$4:$4,0)-1),$M93),$N93),"NA"))</f>
        <v>3</v>
      </c>
      <c r="CN93" s="103" t="n">
        <f aca="true">IF($J93="","",IF(ISNUMBER(OFFSET('Data transformed'!$A$4,MATCH($A93,'Data transformed'!$A$5:$A$185,0),MATCH(CN$4,'Data transformed'!$4:$4,0)-1)), MIN(MAX(OFFSET('Data transformed'!$A$4,MATCH($A93,'Data transformed'!$A$5:$A$185,0),MATCH(CN$4,'Data transformed'!$4:$4,0)-1),$M93),$N93),"NA"))</f>
        <v>3</v>
      </c>
      <c r="CO93" s="103" t="str">
        <f aca="true">IF($J93="","",IF(ISNUMBER(OFFSET('Data transformed'!$A$4,MATCH($A93,'Data transformed'!$A$5:$A$185,0),MATCH(CO$4,'Data transformed'!$4:$4,0)-1)), MIN(MAX(OFFSET('Data transformed'!$A$4,MATCH($A93,'Data transformed'!$A$5:$A$185,0),MATCH(CO$4,'Data transformed'!$4:$4,0)-1),$M93),$N93),"NA"))</f>
        <v>NA</v>
      </c>
      <c r="CP93" s="103" t="n">
        <f aca="true">IF($J93="","",IF(ISNUMBER(OFFSET('Data transformed'!$A$4,MATCH($A93,'Data transformed'!$A$5:$A$185,0),MATCH(CP$4,'Data transformed'!$4:$4,0)-1)), MIN(MAX(OFFSET('Data transformed'!$A$4,MATCH($A93,'Data transformed'!$A$5:$A$185,0),MATCH(CP$4,'Data transformed'!$4:$4,0)-1),$M93),$N93),"NA"))</f>
        <v>2.5</v>
      </c>
      <c r="CQ93" s="103" t="n">
        <f aca="true">IF($J93="","",IF(ISNUMBER(OFFSET('Data transformed'!$A$4,MATCH($A93,'Data transformed'!$A$5:$A$185,0),MATCH(CQ$4,'Data transformed'!$4:$4,0)-1)), MIN(MAX(OFFSET('Data transformed'!$A$4,MATCH($A93,'Data transformed'!$A$5:$A$185,0),MATCH(CQ$4,'Data transformed'!$4:$4,0)-1),$M93),$N93),"NA"))</f>
        <v>3</v>
      </c>
      <c r="CR93" s="103" t="n">
        <f aca="true">IF($J93="","",IF(ISNUMBER(OFFSET('Data transformed'!$A$4,MATCH($A93,'Data transformed'!$A$5:$A$185,0),MATCH(CR$4,'Data transformed'!$4:$4,0)-1)), MIN(MAX(OFFSET('Data transformed'!$A$4,MATCH($A93,'Data transformed'!$A$5:$A$185,0),MATCH(CR$4,'Data transformed'!$4:$4,0)-1),$M93),$N93),"NA"))</f>
        <v>3</v>
      </c>
      <c r="CS93" s="103" t="n">
        <f aca="true">IF($J93="","",IF(ISNUMBER(OFFSET('Data transformed'!$A$4,MATCH($A93,'Data transformed'!$A$5:$A$185,0),MATCH(CS$4,'Data transformed'!$4:$4,0)-1)), MIN(MAX(OFFSET('Data transformed'!$A$4,MATCH($A93,'Data transformed'!$A$5:$A$185,0),MATCH(CS$4,'Data transformed'!$4:$4,0)-1),$M93),$N93),"NA"))</f>
        <v>2</v>
      </c>
      <c r="CT93" s="103" t="n">
        <f aca="true">IF($J93="","",IF(ISNUMBER(OFFSET('Data transformed'!$A$4,MATCH($A93,'Data transformed'!$A$5:$A$185,0),MATCH(CT$4,'Data transformed'!$4:$4,0)-1)), MIN(MAX(OFFSET('Data transformed'!$A$4,MATCH($A93,'Data transformed'!$A$5:$A$185,0),MATCH(CT$4,'Data transformed'!$4:$4,0)-1),$M93),$N93),"NA"))</f>
        <v>2</v>
      </c>
      <c r="CU93" s="103" t="n">
        <f aca="true">IF($J93="","",IF(ISNUMBER(OFFSET('Data transformed'!$A$4,MATCH($A93,'Data transformed'!$A$5:$A$185,0),MATCH(CU$4,'Data transformed'!$4:$4,0)-1)), MIN(MAX(OFFSET('Data transformed'!$A$4,MATCH($A93,'Data transformed'!$A$5:$A$185,0),MATCH(CU$4,'Data transformed'!$4:$4,0)-1),$M93),$N93),"NA"))</f>
        <v>3</v>
      </c>
    </row>
    <row r="94" s="103" customFormat="true" ht="14.15" hidden="false" customHeight="true" outlineLevel="0" collapsed="false">
      <c r="A94" s="107" t="n">
        <v>3232</v>
      </c>
      <c r="B94" s="107" t="n">
        <v>4</v>
      </c>
      <c r="C94" s="103" t="str">
        <f aca="true">IF(ISBLANK(OFFSET('Raw Data'!$A$3,MATCH($A94,'Raw Data'!$B$4:$B$185,0),MATCH(C$4,'Raw Data'!$3:$3,0)-1)),"",OFFSET('Raw Data'!$A$3,MATCH($A94,'Raw Data'!$B$4:$B$185,0),MATCH(C$4,'Raw Data'!$3:$3,0)-1))</f>
        <v/>
      </c>
      <c r="D94" s="103" t="str">
        <f aca="true">IF(ISBLANK(OFFSET('Raw Data'!$A$3,MATCH($A94,'Raw Data'!$B$4:$B$185,0),MATCH(D$4,'Raw Data'!$3:$3,0)-1)),"",OFFSET('Raw Data'!$A$3,MATCH($A94,'Raw Data'!$B$4:$B$185,0),MATCH(D$4,'Raw Data'!$3:$3,0)-1))</f>
        <v>Expert assessment data - D.3.15</v>
      </c>
      <c r="E94" s="103" t="str">
        <f aca="true">IF(ISBLANK(OFFSET('Raw Data'!$A$3,MATCH($A94,'Raw Data'!$B$4:$B$185,0),MATCH(E$4,'Raw Data'!$3:$3,0)-1)),"",OFFSET('Raw Data'!$A$3,MATCH($A94,'Raw Data'!$B$4:$B$185,0),MATCH(E$4,'Raw Data'!$3:$3,0)-1))</f>
        <v>Financial services: Which of the following measures/mechanisms to protect consumers are present in your country in 2020?</v>
      </c>
      <c r="J94" s="103" t="n">
        <f aca="true" t="array" ref="J94:J94">IFERROR(_xlfn.QUARTILE.INC(IF(ISNUMBER(OFFSET('Data transformed'!$N$4,MATCH('outliers treatment'!$A94,'Data transformed'!$A$5:$A$185),1,1,COUNTA('Data transformed'!$O$4:$CX$4))),OFFSET('Data transformed'!$N$4,MATCH('outliers treatment'!$A94,'Data transformed'!$A$5:$A$185),1,1,COUNTA('Data transformed'!$O$4:$CX$4))),1),"")</f>
        <v>2.225</v>
      </c>
      <c r="K94" s="103" t="n">
        <f aca="true" t="array" ref="K94:K94">IFERROR(_xlfn.QUARTILE.INC(IF(ISNUMBER(OFFSET('Data transformed'!$N$4,MATCH('outliers treatment'!$A94,'Data transformed'!$A$5:$A$185),1,1,COUNTA('Data transformed'!$O$4:$CX$4))),OFFSET('Data transformed'!$N$4,MATCH('outliers treatment'!$A94,'Data transformed'!$A$5:$A$185),1,1,COUNTA('Data transformed'!$O$4:$CX$4))),3),"")</f>
        <v>2.855</v>
      </c>
      <c r="L94" s="103" t="n">
        <f aca="false">IFERROR(K94-J94,"")</f>
        <v>0.63</v>
      </c>
      <c r="M94" s="103" t="n">
        <v>1</v>
      </c>
      <c r="N94" s="103" t="n">
        <v>3</v>
      </c>
      <c r="P94" s="105" t="n">
        <f aca="false" t="array" ref="P94:P94">IFERROR(SKEW(IF(ISNUMBER(T94:CU94),T94:CU94,"")),"")</f>
        <v>-1.28292104350394</v>
      </c>
      <c r="Q94" s="103" t="n">
        <f aca="true">IF(ISBLANK(OFFSET('Data above threshold'!$A$4,MATCH('Data above threshold'!$A93,'Data above threshold'!$A$5:$A$185,0),MATCH('Data above threshold'!N$4,'Data above threshold'!$4:$4,0)-1)),1,OFFSET('Data above threshold'!$A$4,MATCH('Data above threshold'!$A93,'Data above threshold'!$A$5:$A$185,0),MATCH('Data above threshold'!N$4,'Data above threshold'!$4:$4,0)-1))</f>
        <v>0</v>
      </c>
      <c r="R94" s="103" t="n">
        <f aca="false">IF($J94="","",COUNTIF(T94:CU94,M94)+ COUNTIF(T94:CQ94,N94))</f>
        <v>17</v>
      </c>
      <c r="S94" s="106" t="n">
        <f aca="false" t="array" ref="S94:S94">IF(B94&lt;4,"",1-IFERROR(SUM(ISNUMBER(T94:CU94)*(1-$T$3:$CU$3))/COUNTIF($T$3:$CU$3,0),0))</f>
        <v>0.0125</v>
      </c>
      <c r="T94" s="103" t="n">
        <f aca="true">IF($J94="","",IF(ISNUMBER(OFFSET('Data transformed'!$A$4,MATCH($A94,'Data transformed'!$A$5:$A$185,0),MATCH(T$4,'Data transformed'!$4:$4,0)-1)), MIN(MAX(OFFSET('Data transformed'!$A$4,MATCH($A94,'Data transformed'!$A$5:$A$185,0),MATCH(T$4,'Data transformed'!$4:$4,0)-1),$M94),$N94),"NA"))</f>
        <v>2.67</v>
      </c>
      <c r="U94" s="103" t="n">
        <f aca="true">IF($J94="","",IF(ISNUMBER(OFFSET('Data transformed'!$A$4,MATCH($A94,'Data transformed'!$A$5:$A$185,0),MATCH(U$4,'Data transformed'!$4:$4,0)-1)), MIN(MAX(OFFSET('Data transformed'!$A$4,MATCH($A94,'Data transformed'!$A$5:$A$185,0),MATCH(U$4,'Data transformed'!$4:$4,0)-1),$M94),$N94),"NA"))</f>
        <v>2.93</v>
      </c>
      <c r="V94" s="103" t="n">
        <f aca="true">IF($J94="","",IF(ISNUMBER(OFFSET('Data transformed'!$A$4,MATCH($A94,'Data transformed'!$A$5:$A$185,0),MATCH(V$4,'Data transformed'!$4:$4,0)-1)), MIN(MAX(OFFSET('Data transformed'!$A$4,MATCH($A94,'Data transformed'!$A$5:$A$185,0),MATCH(V$4,'Data transformed'!$4:$4,0)-1),$M94),$N94),"NA"))</f>
        <v>3</v>
      </c>
      <c r="W94" s="103" t="n">
        <f aca="true">IF($J94="","",IF(ISNUMBER(OFFSET('Data transformed'!$A$4,MATCH($A94,'Data transformed'!$A$5:$A$185,0),MATCH(W$4,'Data transformed'!$4:$4,0)-1)), MIN(MAX(OFFSET('Data transformed'!$A$4,MATCH($A94,'Data transformed'!$A$5:$A$185,0),MATCH(W$4,'Data transformed'!$4:$4,0)-1),$M94),$N94),"NA"))</f>
        <v>2.57</v>
      </c>
      <c r="X94" s="103" t="n">
        <f aca="true">IF($J94="","",IF(ISNUMBER(OFFSET('Data transformed'!$A$4,MATCH($A94,'Data transformed'!$A$5:$A$185,0),MATCH(X$4,'Data transformed'!$4:$4,0)-1)), MIN(MAX(OFFSET('Data transformed'!$A$4,MATCH($A94,'Data transformed'!$A$5:$A$185,0),MATCH(X$4,'Data transformed'!$4:$4,0)-1),$M94),$N94),"NA"))</f>
        <v>2.54</v>
      </c>
      <c r="Y94" s="103" t="n">
        <f aca="true">IF($J94="","",IF(ISNUMBER(OFFSET('Data transformed'!$A$4,MATCH($A94,'Data transformed'!$A$5:$A$185,0),MATCH(Y$4,'Data transformed'!$4:$4,0)-1)), MIN(MAX(OFFSET('Data transformed'!$A$4,MATCH($A94,'Data transformed'!$A$5:$A$185,0),MATCH(Y$4,'Data transformed'!$4:$4,0)-1),$M94),$N94),"NA"))</f>
        <v>3</v>
      </c>
      <c r="Z94" s="103" t="n">
        <f aca="true">IF($J94="","",IF(ISNUMBER(OFFSET('Data transformed'!$A$4,MATCH($A94,'Data transformed'!$A$5:$A$185,0),MATCH(Z$4,'Data transformed'!$4:$4,0)-1)), MIN(MAX(OFFSET('Data transformed'!$A$4,MATCH($A94,'Data transformed'!$A$5:$A$185,0),MATCH(Z$4,'Data transformed'!$4:$4,0)-1),$M94),$N94),"NA"))</f>
        <v>2.2</v>
      </c>
      <c r="AA94" s="103" t="n">
        <f aca="true">IF($J94="","",IF(ISNUMBER(OFFSET('Data transformed'!$A$4,MATCH($A94,'Data transformed'!$A$5:$A$185,0),MATCH(AA$4,'Data transformed'!$4:$4,0)-1)), MIN(MAX(OFFSET('Data transformed'!$A$4,MATCH($A94,'Data transformed'!$A$5:$A$185,0),MATCH(AA$4,'Data transformed'!$4:$4,0)-1),$M94),$N94),"NA"))</f>
        <v>3</v>
      </c>
      <c r="AB94" s="103" t="str">
        <f aca="true">IF($J94="","",IF(ISNUMBER(OFFSET('Data transformed'!$A$4,MATCH($A94,'Data transformed'!$A$5:$A$185,0),MATCH(AB$4,'Data transformed'!$4:$4,0)-1)), MIN(MAX(OFFSET('Data transformed'!$A$4,MATCH($A94,'Data transformed'!$A$5:$A$185,0),MATCH(AB$4,'Data transformed'!$4:$4,0)-1),$M94),$N94),"NA"))</f>
        <v>NA</v>
      </c>
      <c r="AC94" s="103" t="n">
        <f aca="true">IF($J94="","",IF(ISNUMBER(OFFSET('Data transformed'!$A$4,MATCH($A94,'Data transformed'!$A$5:$A$185,0),MATCH(AC$4,'Data transformed'!$4:$4,0)-1)), MIN(MAX(OFFSET('Data transformed'!$A$4,MATCH($A94,'Data transformed'!$A$5:$A$185,0),MATCH(AC$4,'Data transformed'!$4:$4,0)-1),$M94),$N94),"NA"))</f>
        <v>2.86</v>
      </c>
      <c r="AD94" s="103" t="n">
        <f aca="true">IF($J94="","",IF(ISNUMBER(OFFSET('Data transformed'!$A$4,MATCH($A94,'Data transformed'!$A$5:$A$185,0),MATCH(AD$4,'Data transformed'!$4:$4,0)-1)), MIN(MAX(OFFSET('Data transformed'!$A$4,MATCH($A94,'Data transformed'!$A$5:$A$185,0),MATCH(AD$4,'Data transformed'!$4:$4,0)-1),$M94),$N94),"NA"))</f>
        <v>3</v>
      </c>
      <c r="AE94" s="103" t="n">
        <f aca="true">IF($J94="","",IF(ISNUMBER(OFFSET('Data transformed'!$A$4,MATCH($A94,'Data transformed'!$A$5:$A$185,0),MATCH(AE$4,'Data transformed'!$4:$4,0)-1)), MIN(MAX(OFFSET('Data transformed'!$A$4,MATCH($A94,'Data transformed'!$A$5:$A$185,0),MATCH(AE$4,'Data transformed'!$4:$4,0)-1),$M94),$N94),"NA"))</f>
        <v>1.53</v>
      </c>
      <c r="AF94" s="103" t="n">
        <f aca="true">IF($J94="","",IF(ISNUMBER(OFFSET('Data transformed'!$A$4,MATCH($A94,'Data transformed'!$A$5:$A$185,0),MATCH(AF$4,'Data transformed'!$4:$4,0)-1)), MIN(MAX(OFFSET('Data transformed'!$A$4,MATCH($A94,'Data transformed'!$A$5:$A$185,0),MATCH(AF$4,'Data transformed'!$4:$4,0)-1),$M94),$N94),"NA"))</f>
        <v>1.67</v>
      </c>
      <c r="AG94" s="103" t="n">
        <f aca="true">IF($J94="","",IF(ISNUMBER(OFFSET('Data transformed'!$A$4,MATCH($A94,'Data transformed'!$A$5:$A$185,0),MATCH(AG$4,'Data transformed'!$4:$4,0)-1)), MIN(MAX(OFFSET('Data transformed'!$A$4,MATCH($A94,'Data transformed'!$A$5:$A$185,0),MATCH(AG$4,'Data transformed'!$4:$4,0)-1),$M94),$N94),"NA"))</f>
        <v>2.85</v>
      </c>
      <c r="AH94" s="103" t="n">
        <f aca="true">IF($J94="","",IF(ISNUMBER(OFFSET('Data transformed'!$A$4,MATCH($A94,'Data transformed'!$A$5:$A$185,0),MATCH(AH$4,'Data transformed'!$4:$4,0)-1)), MIN(MAX(OFFSET('Data transformed'!$A$4,MATCH($A94,'Data transformed'!$A$5:$A$185,0),MATCH(AH$4,'Data transformed'!$4:$4,0)-1),$M94),$N94),"NA"))</f>
        <v>2.27</v>
      </c>
      <c r="AI94" s="103" t="n">
        <f aca="true">IF($J94="","",IF(ISNUMBER(OFFSET('Data transformed'!$A$4,MATCH($A94,'Data transformed'!$A$5:$A$185,0),MATCH(AI$4,'Data transformed'!$4:$4,0)-1)), MIN(MAX(OFFSET('Data transformed'!$A$4,MATCH($A94,'Data transformed'!$A$5:$A$185,0),MATCH(AI$4,'Data transformed'!$4:$4,0)-1),$M94),$N94),"NA"))</f>
        <v>3</v>
      </c>
      <c r="AJ94" s="103" t="n">
        <f aca="true">IF($J94="","",IF(ISNUMBER(OFFSET('Data transformed'!$A$4,MATCH($A94,'Data transformed'!$A$5:$A$185,0),MATCH(AJ$4,'Data transformed'!$4:$4,0)-1)), MIN(MAX(OFFSET('Data transformed'!$A$4,MATCH($A94,'Data transformed'!$A$5:$A$185,0),MATCH(AJ$4,'Data transformed'!$4:$4,0)-1),$M94),$N94),"NA"))</f>
        <v>2.71</v>
      </c>
      <c r="AK94" s="103" t="n">
        <f aca="true">IF($J94="","",IF(ISNUMBER(OFFSET('Data transformed'!$A$4,MATCH($A94,'Data transformed'!$A$5:$A$185,0),MATCH(AK$4,'Data transformed'!$4:$4,0)-1)), MIN(MAX(OFFSET('Data transformed'!$A$4,MATCH($A94,'Data transformed'!$A$5:$A$185,0),MATCH(AK$4,'Data transformed'!$4:$4,0)-1),$M94),$N94),"NA"))</f>
        <v>2.73</v>
      </c>
      <c r="AL94" s="103" t="n">
        <f aca="true">IF($J94="","",IF(ISNUMBER(OFFSET('Data transformed'!$A$4,MATCH($A94,'Data transformed'!$A$5:$A$185,0),MATCH(AL$4,'Data transformed'!$4:$4,0)-1)), MIN(MAX(OFFSET('Data transformed'!$A$4,MATCH($A94,'Data transformed'!$A$5:$A$185,0),MATCH(AL$4,'Data transformed'!$4:$4,0)-1),$M94),$N94),"NA"))</f>
        <v>2</v>
      </c>
      <c r="AM94" s="103" t="n">
        <f aca="true">IF($J94="","",IF(ISNUMBER(OFFSET('Data transformed'!$A$4,MATCH($A94,'Data transformed'!$A$5:$A$185,0),MATCH(AM$4,'Data transformed'!$4:$4,0)-1)), MIN(MAX(OFFSET('Data transformed'!$A$4,MATCH($A94,'Data transformed'!$A$5:$A$185,0),MATCH(AM$4,'Data transformed'!$4:$4,0)-1),$M94),$N94),"NA"))</f>
        <v>2.17</v>
      </c>
      <c r="AN94" s="103" t="n">
        <f aca="true">IF($J94="","",IF(ISNUMBER(OFFSET('Data transformed'!$A$4,MATCH($A94,'Data transformed'!$A$5:$A$185,0),MATCH(AN$4,'Data transformed'!$4:$4,0)-1)), MIN(MAX(OFFSET('Data transformed'!$A$4,MATCH($A94,'Data transformed'!$A$5:$A$185,0),MATCH(AN$4,'Data transformed'!$4:$4,0)-1),$M94),$N94),"NA"))</f>
        <v>2.86</v>
      </c>
      <c r="AO94" s="103" t="n">
        <f aca="true">IF($J94="","",IF(ISNUMBER(OFFSET('Data transformed'!$A$4,MATCH($A94,'Data transformed'!$A$5:$A$185,0),MATCH(AO$4,'Data transformed'!$4:$4,0)-1)), MIN(MAX(OFFSET('Data transformed'!$A$4,MATCH($A94,'Data transformed'!$A$5:$A$185,0),MATCH(AO$4,'Data transformed'!$4:$4,0)-1),$M94),$N94),"NA"))</f>
        <v>2.58</v>
      </c>
      <c r="AP94" s="103" t="n">
        <f aca="true">IF($J94="","",IF(ISNUMBER(OFFSET('Data transformed'!$A$4,MATCH($A94,'Data transformed'!$A$5:$A$185,0),MATCH(AP$4,'Data transformed'!$4:$4,0)-1)), MIN(MAX(OFFSET('Data transformed'!$A$4,MATCH($A94,'Data transformed'!$A$5:$A$185,0),MATCH(AP$4,'Data transformed'!$4:$4,0)-1),$M94),$N94),"NA"))</f>
        <v>2.83</v>
      </c>
      <c r="AQ94" s="103" t="n">
        <f aca="true">IF($J94="","",IF(ISNUMBER(OFFSET('Data transformed'!$A$4,MATCH($A94,'Data transformed'!$A$5:$A$185,0),MATCH(AQ$4,'Data transformed'!$4:$4,0)-1)), MIN(MAX(OFFSET('Data transformed'!$A$4,MATCH($A94,'Data transformed'!$A$5:$A$185,0),MATCH(AQ$4,'Data transformed'!$4:$4,0)-1),$M94),$N94),"NA"))</f>
        <v>2.27</v>
      </c>
      <c r="AR94" s="103" t="n">
        <f aca="true">IF($J94="","",IF(ISNUMBER(OFFSET('Data transformed'!$A$4,MATCH($A94,'Data transformed'!$A$5:$A$185,0),MATCH(AR$4,'Data transformed'!$4:$4,0)-1)), MIN(MAX(OFFSET('Data transformed'!$A$4,MATCH($A94,'Data transformed'!$A$5:$A$185,0),MATCH(AR$4,'Data transformed'!$4:$4,0)-1),$M94),$N94),"NA"))</f>
        <v>2.87</v>
      </c>
      <c r="AS94" s="103" t="n">
        <f aca="true">IF($J94="","",IF(ISNUMBER(OFFSET('Data transformed'!$A$4,MATCH($A94,'Data transformed'!$A$5:$A$185,0),MATCH(AS$4,'Data transformed'!$4:$4,0)-1)), MIN(MAX(OFFSET('Data transformed'!$A$4,MATCH($A94,'Data transformed'!$A$5:$A$185,0),MATCH(AS$4,'Data transformed'!$4:$4,0)-1),$M94),$N94),"NA"))</f>
        <v>3</v>
      </c>
      <c r="AT94" s="103" t="n">
        <f aca="true">IF($J94="","",IF(ISNUMBER(OFFSET('Data transformed'!$A$4,MATCH($A94,'Data transformed'!$A$5:$A$185,0),MATCH(AT$4,'Data transformed'!$4:$4,0)-1)), MIN(MAX(OFFSET('Data transformed'!$A$4,MATCH($A94,'Data transformed'!$A$5:$A$185,0),MATCH(AT$4,'Data transformed'!$4:$4,0)-1),$M94),$N94),"NA"))</f>
        <v>3</v>
      </c>
      <c r="AU94" s="103" t="n">
        <f aca="true">IF($J94="","",IF(ISNUMBER(OFFSET('Data transformed'!$A$4,MATCH($A94,'Data transformed'!$A$5:$A$185,0),MATCH(AU$4,'Data transformed'!$4:$4,0)-1)), MIN(MAX(OFFSET('Data transformed'!$A$4,MATCH($A94,'Data transformed'!$A$5:$A$185,0),MATCH(AU$4,'Data transformed'!$4:$4,0)-1),$M94),$N94),"NA"))</f>
        <v>1.36</v>
      </c>
      <c r="AV94" s="103" t="n">
        <f aca="true">IF($J94="","",IF(ISNUMBER(OFFSET('Data transformed'!$A$4,MATCH($A94,'Data transformed'!$A$5:$A$185,0),MATCH(AV$4,'Data transformed'!$4:$4,0)-1)), MIN(MAX(OFFSET('Data transformed'!$A$4,MATCH($A94,'Data transformed'!$A$5:$A$185,0),MATCH(AV$4,'Data transformed'!$4:$4,0)-1),$M94),$N94),"NA"))</f>
        <v>2.47</v>
      </c>
      <c r="AW94" s="103" t="n">
        <f aca="true">IF($J94="","",IF(ISNUMBER(OFFSET('Data transformed'!$A$4,MATCH($A94,'Data transformed'!$A$5:$A$185,0),MATCH(AW$4,'Data transformed'!$4:$4,0)-1)), MIN(MAX(OFFSET('Data transformed'!$A$4,MATCH($A94,'Data transformed'!$A$5:$A$185,0),MATCH(AW$4,'Data transformed'!$4:$4,0)-1),$M94),$N94),"NA"))</f>
        <v>2.6</v>
      </c>
      <c r="AX94" s="103" t="n">
        <f aca="true">IF($J94="","",IF(ISNUMBER(OFFSET('Data transformed'!$A$4,MATCH($A94,'Data transformed'!$A$5:$A$185,0),MATCH(AX$4,'Data transformed'!$4:$4,0)-1)), MIN(MAX(OFFSET('Data transformed'!$A$4,MATCH($A94,'Data transformed'!$A$5:$A$185,0),MATCH(AX$4,'Data transformed'!$4:$4,0)-1),$M94),$N94),"NA"))</f>
        <v>1.93</v>
      </c>
      <c r="AY94" s="103" t="n">
        <f aca="true">IF($J94="","",IF(ISNUMBER(OFFSET('Data transformed'!$A$4,MATCH($A94,'Data transformed'!$A$5:$A$185,0),MATCH(AY$4,'Data transformed'!$4:$4,0)-1)), MIN(MAX(OFFSET('Data transformed'!$A$4,MATCH($A94,'Data transformed'!$A$5:$A$185,0),MATCH(AY$4,'Data transformed'!$4:$4,0)-1),$M94),$N94),"NA"))</f>
        <v>2.67</v>
      </c>
      <c r="AZ94" s="103" t="n">
        <f aca="true">IF($J94="","",IF(ISNUMBER(OFFSET('Data transformed'!$A$4,MATCH($A94,'Data transformed'!$A$5:$A$185,0),MATCH(AZ$4,'Data transformed'!$4:$4,0)-1)), MIN(MAX(OFFSET('Data transformed'!$A$4,MATCH($A94,'Data transformed'!$A$5:$A$185,0),MATCH(AZ$4,'Data transformed'!$4:$4,0)-1),$M94),$N94),"NA"))</f>
        <v>2.29</v>
      </c>
      <c r="BA94" s="103" t="n">
        <f aca="true">IF($J94="","",IF(ISNUMBER(OFFSET('Data transformed'!$A$4,MATCH($A94,'Data transformed'!$A$5:$A$185,0),MATCH(BA$4,'Data transformed'!$4:$4,0)-1)), MIN(MAX(OFFSET('Data transformed'!$A$4,MATCH($A94,'Data transformed'!$A$5:$A$185,0),MATCH(BA$4,'Data transformed'!$4:$4,0)-1),$M94),$N94),"NA"))</f>
        <v>2.69</v>
      </c>
      <c r="BB94" s="103" t="n">
        <f aca="true">IF($J94="","",IF(ISNUMBER(OFFSET('Data transformed'!$A$4,MATCH($A94,'Data transformed'!$A$5:$A$185,0),MATCH(BB$4,'Data transformed'!$4:$4,0)-1)), MIN(MAX(OFFSET('Data transformed'!$A$4,MATCH($A94,'Data transformed'!$A$5:$A$185,0),MATCH(BB$4,'Data transformed'!$4:$4,0)-1),$M94),$N94),"NA"))</f>
        <v>3</v>
      </c>
      <c r="BC94" s="103" t="n">
        <f aca="true">IF($J94="","",IF(ISNUMBER(OFFSET('Data transformed'!$A$4,MATCH($A94,'Data transformed'!$A$5:$A$185,0),MATCH(BC$4,'Data transformed'!$4:$4,0)-1)), MIN(MAX(OFFSET('Data transformed'!$A$4,MATCH($A94,'Data transformed'!$A$5:$A$185,0),MATCH(BC$4,'Data transformed'!$4:$4,0)-1),$M94),$N94),"NA"))</f>
        <v>2.54</v>
      </c>
      <c r="BD94" s="103" t="n">
        <f aca="true">IF($J94="","",IF(ISNUMBER(OFFSET('Data transformed'!$A$4,MATCH($A94,'Data transformed'!$A$5:$A$185,0),MATCH(BD$4,'Data transformed'!$4:$4,0)-1)), MIN(MAX(OFFSET('Data transformed'!$A$4,MATCH($A94,'Data transformed'!$A$5:$A$185,0),MATCH(BD$4,'Data transformed'!$4:$4,0)-1),$M94),$N94),"NA"))</f>
        <v>2.67</v>
      </c>
      <c r="BE94" s="103" t="n">
        <f aca="true">IF($J94="","",IF(ISNUMBER(OFFSET('Data transformed'!$A$4,MATCH($A94,'Data transformed'!$A$5:$A$185,0),MATCH(BE$4,'Data transformed'!$4:$4,0)-1)), MIN(MAX(OFFSET('Data transformed'!$A$4,MATCH($A94,'Data transformed'!$A$5:$A$185,0),MATCH(BE$4,'Data transformed'!$4:$4,0)-1),$M94),$N94),"NA"))</f>
        <v>2.73</v>
      </c>
      <c r="BF94" s="103" t="n">
        <f aca="true">IF($J94="","",IF(ISNUMBER(OFFSET('Data transformed'!$A$4,MATCH($A94,'Data transformed'!$A$5:$A$185,0),MATCH(BF$4,'Data transformed'!$4:$4,0)-1)), MIN(MAX(OFFSET('Data transformed'!$A$4,MATCH($A94,'Data transformed'!$A$5:$A$185,0),MATCH(BF$4,'Data transformed'!$4:$4,0)-1),$M94),$N94),"NA"))</f>
        <v>2.73</v>
      </c>
      <c r="BG94" s="103" t="n">
        <f aca="true">IF($J94="","",IF(ISNUMBER(OFFSET('Data transformed'!$A$4,MATCH($A94,'Data transformed'!$A$5:$A$185,0),MATCH(BG$4,'Data transformed'!$4:$4,0)-1)), MIN(MAX(OFFSET('Data transformed'!$A$4,MATCH($A94,'Data transformed'!$A$5:$A$185,0),MATCH(BG$4,'Data transformed'!$4:$4,0)-1),$M94),$N94),"NA"))</f>
        <v>1</v>
      </c>
      <c r="BH94" s="103" t="n">
        <f aca="true">IF($J94="","",IF(ISNUMBER(OFFSET('Data transformed'!$A$4,MATCH($A94,'Data transformed'!$A$5:$A$185,0),MATCH(BH$4,'Data transformed'!$4:$4,0)-1)), MIN(MAX(OFFSET('Data transformed'!$A$4,MATCH($A94,'Data transformed'!$A$5:$A$185,0),MATCH(BH$4,'Data transformed'!$4:$4,0)-1),$M94),$N94),"NA"))</f>
        <v>2.8</v>
      </c>
      <c r="BI94" s="103" t="n">
        <f aca="true">IF($J94="","",IF(ISNUMBER(OFFSET('Data transformed'!$A$4,MATCH($A94,'Data transformed'!$A$5:$A$185,0),MATCH(BI$4,'Data transformed'!$4:$4,0)-1)), MIN(MAX(OFFSET('Data transformed'!$A$4,MATCH($A94,'Data transformed'!$A$5:$A$185,0),MATCH(BI$4,'Data transformed'!$4:$4,0)-1),$M94),$N94),"NA"))</f>
        <v>2.67</v>
      </c>
      <c r="BJ94" s="103" t="n">
        <f aca="true">IF($J94="","",IF(ISNUMBER(OFFSET('Data transformed'!$A$4,MATCH($A94,'Data transformed'!$A$5:$A$185,0),MATCH(BJ$4,'Data transformed'!$4:$4,0)-1)), MIN(MAX(OFFSET('Data transformed'!$A$4,MATCH($A94,'Data transformed'!$A$5:$A$185,0),MATCH(BJ$4,'Data transformed'!$4:$4,0)-1),$M94),$N94),"NA"))</f>
        <v>2.85</v>
      </c>
      <c r="BK94" s="103" t="n">
        <f aca="true">IF($J94="","",IF(ISNUMBER(OFFSET('Data transformed'!$A$4,MATCH($A94,'Data transformed'!$A$5:$A$185,0),MATCH(BK$4,'Data transformed'!$4:$4,0)-1)), MIN(MAX(OFFSET('Data transformed'!$A$4,MATCH($A94,'Data transformed'!$A$5:$A$185,0),MATCH(BK$4,'Data transformed'!$4:$4,0)-1),$M94),$N94),"NA"))</f>
        <v>2.73</v>
      </c>
      <c r="BL94" s="103" t="n">
        <f aca="true">IF($J94="","",IF(ISNUMBER(OFFSET('Data transformed'!$A$4,MATCH($A94,'Data transformed'!$A$5:$A$185,0),MATCH(BL$4,'Data transformed'!$4:$4,0)-1)), MIN(MAX(OFFSET('Data transformed'!$A$4,MATCH($A94,'Data transformed'!$A$5:$A$185,0),MATCH(BL$4,'Data transformed'!$4:$4,0)-1),$M94),$N94),"NA"))</f>
        <v>2.67</v>
      </c>
      <c r="BM94" s="103" t="n">
        <f aca="true">IF($J94="","",IF(ISNUMBER(OFFSET('Data transformed'!$A$4,MATCH($A94,'Data transformed'!$A$5:$A$185,0),MATCH(BM$4,'Data transformed'!$4:$4,0)-1)), MIN(MAX(OFFSET('Data transformed'!$A$4,MATCH($A94,'Data transformed'!$A$5:$A$185,0),MATCH(BM$4,'Data transformed'!$4:$4,0)-1),$M94),$N94),"NA"))</f>
        <v>1.93</v>
      </c>
      <c r="BN94" s="103" t="n">
        <f aca="true">IF($J94="","",IF(ISNUMBER(OFFSET('Data transformed'!$A$4,MATCH($A94,'Data transformed'!$A$5:$A$185,0),MATCH(BN$4,'Data transformed'!$4:$4,0)-1)), MIN(MAX(OFFSET('Data transformed'!$A$4,MATCH($A94,'Data transformed'!$A$5:$A$185,0),MATCH(BN$4,'Data transformed'!$4:$4,0)-1),$M94),$N94),"NA"))</f>
        <v>2.47</v>
      </c>
      <c r="BO94" s="103" t="n">
        <f aca="true">IF($J94="","",IF(ISNUMBER(OFFSET('Data transformed'!$A$4,MATCH($A94,'Data transformed'!$A$5:$A$185,0),MATCH(BO$4,'Data transformed'!$4:$4,0)-1)), MIN(MAX(OFFSET('Data transformed'!$A$4,MATCH($A94,'Data transformed'!$A$5:$A$185,0),MATCH(BO$4,'Data transformed'!$4:$4,0)-1),$M94),$N94),"NA"))</f>
        <v>1.46</v>
      </c>
      <c r="BP94" s="103" t="n">
        <f aca="true">IF($J94="","",IF(ISNUMBER(OFFSET('Data transformed'!$A$4,MATCH($A94,'Data transformed'!$A$5:$A$185,0),MATCH(BP$4,'Data transformed'!$4:$4,0)-1)), MIN(MAX(OFFSET('Data transformed'!$A$4,MATCH($A94,'Data transformed'!$A$5:$A$185,0),MATCH(BP$4,'Data transformed'!$4:$4,0)-1),$M94),$N94),"NA"))</f>
        <v>2.83</v>
      </c>
      <c r="BQ94" s="103" t="n">
        <f aca="true">IF($J94="","",IF(ISNUMBER(OFFSET('Data transformed'!$A$4,MATCH($A94,'Data transformed'!$A$5:$A$185,0),MATCH(BQ$4,'Data transformed'!$4:$4,0)-1)), MIN(MAX(OFFSET('Data transformed'!$A$4,MATCH($A94,'Data transformed'!$A$5:$A$185,0),MATCH(BQ$4,'Data transformed'!$4:$4,0)-1),$M94),$N94),"NA"))</f>
        <v>2.73</v>
      </c>
      <c r="BR94" s="103" t="n">
        <f aca="true">IF($J94="","",IF(ISNUMBER(OFFSET('Data transformed'!$A$4,MATCH($A94,'Data transformed'!$A$5:$A$185,0),MATCH(BR$4,'Data transformed'!$4:$4,0)-1)), MIN(MAX(OFFSET('Data transformed'!$A$4,MATCH($A94,'Data transformed'!$A$5:$A$185,0),MATCH(BR$4,'Data transformed'!$4:$4,0)-1),$M94),$N94),"NA"))</f>
        <v>3</v>
      </c>
      <c r="BS94" s="103" t="n">
        <f aca="true">IF($J94="","",IF(ISNUMBER(OFFSET('Data transformed'!$A$4,MATCH($A94,'Data transformed'!$A$5:$A$185,0),MATCH(BS$4,'Data transformed'!$4:$4,0)-1)), MIN(MAX(OFFSET('Data transformed'!$A$4,MATCH($A94,'Data transformed'!$A$5:$A$185,0),MATCH(BS$4,'Data transformed'!$4:$4,0)-1),$M94),$N94),"NA"))</f>
        <v>2.87</v>
      </c>
      <c r="BT94" s="103" t="n">
        <f aca="true">IF($J94="","",IF(ISNUMBER(OFFSET('Data transformed'!$A$4,MATCH($A94,'Data transformed'!$A$5:$A$185,0),MATCH(BT$4,'Data transformed'!$4:$4,0)-1)), MIN(MAX(OFFSET('Data transformed'!$A$4,MATCH($A94,'Data transformed'!$A$5:$A$185,0),MATCH(BT$4,'Data transformed'!$4:$4,0)-1),$M94),$N94),"NA"))</f>
        <v>2.25</v>
      </c>
      <c r="BU94" s="103" t="n">
        <f aca="true">IF($J94="","",IF(ISNUMBER(OFFSET('Data transformed'!$A$4,MATCH($A94,'Data transformed'!$A$5:$A$185,0),MATCH(BU$4,'Data transformed'!$4:$4,0)-1)), MIN(MAX(OFFSET('Data transformed'!$A$4,MATCH($A94,'Data transformed'!$A$5:$A$185,0),MATCH(BU$4,'Data transformed'!$4:$4,0)-1),$M94),$N94),"NA"))</f>
        <v>2.62</v>
      </c>
      <c r="BV94" s="103" t="n">
        <f aca="true">IF($J94="","",IF(ISNUMBER(OFFSET('Data transformed'!$A$4,MATCH($A94,'Data transformed'!$A$5:$A$185,0),MATCH(BV$4,'Data transformed'!$4:$4,0)-1)), MIN(MAX(OFFSET('Data transformed'!$A$4,MATCH($A94,'Data transformed'!$A$5:$A$185,0),MATCH(BV$4,'Data transformed'!$4:$4,0)-1),$M94),$N94),"NA"))</f>
        <v>1.93</v>
      </c>
      <c r="BW94" s="103" t="n">
        <f aca="true">IF($J94="","",IF(ISNUMBER(OFFSET('Data transformed'!$A$4,MATCH($A94,'Data transformed'!$A$5:$A$185,0),MATCH(BW$4,'Data transformed'!$4:$4,0)-1)), MIN(MAX(OFFSET('Data transformed'!$A$4,MATCH($A94,'Data transformed'!$A$5:$A$185,0),MATCH(BW$4,'Data transformed'!$4:$4,0)-1),$M94),$N94),"NA"))</f>
        <v>3</v>
      </c>
      <c r="BX94" s="103" t="n">
        <f aca="true">IF($J94="","",IF(ISNUMBER(OFFSET('Data transformed'!$A$4,MATCH($A94,'Data transformed'!$A$5:$A$185,0),MATCH(BX$4,'Data transformed'!$4:$4,0)-1)), MIN(MAX(OFFSET('Data transformed'!$A$4,MATCH($A94,'Data transformed'!$A$5:$A$185,0),MATCH(BX$4,'Data transformed'!$4:$4,0)-1),$M94),$N94),"NA"))</f>
        <v>2.8</v>
      </c>
      <c r="BY94" s="103" t="n">
        <f aca="true">IF($J94="","",IF(ISNUMBER(OFFSET('Data transformed'!$A$4,MATCH($A94,'Data transformed'!$A$5:$A$185,0),MATCH(BY$4,'Data transformed'!$4:$4,0)-1)), MIN(MAX(OFFSET('Data transformed'!$A$4,MATCH($A94,'Data transformed'!$A$5:$A$185,0),MATCH(BY$4,'Data transformed'!$4:$4,0)-1),$M94),$N94),"NA"))</f>
        <v>1.29</v>
      </c>
      <c r="BZ94" s="103" t="n">
        <f aca="true">IF($J94="","",IF(ISNUMBER(OFFSET('Data transformed'!$A$4,MATCH($A94,'Data transformed'!$A$5:$A$185,0),MATCH(BZ$4,'Data transformed'!$4:$4,0)-1)), MIN(MAX(OFFSET('Data transformed'!$A$4,MATCH($A94,'Data transformed'!$A$5:$A$185,0),MATCH(BZ$4,'Data transformed'!$4:$4,0)-1),$M94),$N94),"NA"))</f>
        <v>3</v>
      </c>
      <c r="CA94" s="103" t="n">
        <f aca="true">IF($J94="","",IF(ISNUMBER(OFFSET('Data transformed'!$A$4,MATCH($A94,'Data transformed'!$A$5:$A$185,0),MATCH(CA$4,'Data transformed'!$4:$4,0)-1)), MIN(MAX(OFFSET('Data transformed'!$A$4,MATCH($A94,'Data transformed'!$A$5:$A$185,0),MATCH(CA$4,'Data transformed'!$4:$4,0)-1),$M94),$N94),"NA"))</f>
        <v>2.6</v>
      </c>
      <c r="CB94" s="103" t="n">
        <f aca="true">IF($J94="","",IF(ISNUMBER(OFFSET('Data transformed'!$A$4,MATCH($A94,'Data transformed'!$A$5:$A$185,0),MATCH(CB$4,'Data transformed'!$4:$4,0)-1)), MIN(MAX(OFFSET('Data transformed'!$A$4,MATCH($A94,'Data transformed'!$A$5:$A$185,0),MATCH(CB$4,'Data transformed'!$4:$4,0)-1),$M94),$N94),"NA"))</f>
        <v>1.55</v>
      </c>
      <c r="CC94" s="103" t="n">
        <f aca="true">IF($J94="","",IF(ISNUMBER(OFFSET('Data transformed'!$A$4,MATCH($A94,'Data transformed'!$A$5:$A$185,0),MATCH(CC$4,'Data transformed'!$4:$4,0)-1)), MIN(MAX(OFFSET('Data transformed'!$A$4,MATCH($A94,'Data transformed'!$A$5:$A$185,0),MATCH(CC$4,'Data transformed'!$4:$4,0)-1),$M94),$N94),"NA"))</f>
        <v>2.7</v>
      </c>
      <c r="CD94" s="103" t="n">
        <f aca="true">IF($J94="","",IF(ISNUMBER(OFFSET('Data transformed'!$A$4,MATCH($A94,'Data transformed'!$A$5:$A$185,0),MATCH(CD$4,'Data transformed'!$4:$4,0)-1)), MIN(MAX(OFFSET('Data transformed'!$A$4,MATCH($A94,'Data transformed'!$A$5:$A$185,0),MATCH(CD$4,'Data transformed'!$4:$4,0)-1),$M94),$N94),"NA"))</f>
        <v>2.2</v>
      </c>
      <c r="CE94" s="103" t="n">
        <f aca="true">IF($J94="","",IF(ISNUMBER(OFFSET('Data transformed'!$A$4,MATCH($A94,'Data transformed'!$A$5:$A$185,0),MATCH(CE$4,'Data transformed'!$4:$4,0)-1)), MIN(MAX(OFFSET('Data transformed'!$A$4,MATCH($A94,'Data transformed'!$A$5:$A$185,0),MATCH(CE$4,'Data transformed'!$4:$4,0)-1),$M94),$N94),"NA"))</f>
        <v>1</v>
      </c>
      <c r="CF94" s="103" t="n">
        <f aca="true">IF($J94="","",IF(ISNUMBER(OFFSET('Data transformed'!$A$4,MATCH($A94,'Data transformed'!$A$5:$A$185,0),MATCH(CF$4,'Data transformed'!$4:$4,0)-1)), MIN(MAX(OFFSET('Data transformed'!$A$4,MATCH($A94,'Data transformed'!$A$5:$A$185,0),MATCH(CF$4,'Data transformed'!$4:$4,0)-1),$M94),$N94),"NA"))</f>
        <v>2.8</v>
      </c>
      <c r="CG94" s="103" t="n">
        <f aca="true">IF($J94="","",IF(ISNUMBER(OFFSET('Data transformed'!$A$4,MATCH($A94,'Data transformed'!$A$5:$A$185,0),MATCH(CG$4,'Data transformed'!$4:$4,0)-1)), MIN(MAX(OFFSET('Data transformed'!$A$4,MATCH($A94,'Data transformed'!$A$5:$A$185,0),MATCH(CG$4,'Data transformed'!$4:$4,0)-1),$M94),$N94),"NA"))</f>
        <v>3</v>
      </c>
      <c r="CH94" s="103" t="n">
        <f aca="true">IF($J94="","",IF(ISNUMBER(OFFSET('Data transformed'!$A$4,MATCH($A94,'Data transformed'!$A$5:$A$185,0),MATCH(CH$4,'Data transformed'!$4:$4,0)-1)), MIN(MAX(OFFSET('Data transformed'!$A$4,MATCH($A94,'Data transformed'!$A$5:$A$185,0),MATCH(CH$4,'Data transformed'!$4:$4,0)-1),$M94),$N94),"NA"))</f>
        <v>2.13</v>
      </c>
      <c r="CI94" s="103" t="n">
        <f aca="true">IF($J94="","",IF(ISNUMBER(OFFSET('Data transformed'!$A$4,MATCH($A94,'Data transformed'!$A$5:$A$185,0),MATCH(CI$4,'Data transformed'!$4:$4,0)-1)), MIN(MAX(OFFSET('Data transformed'!$A$4,MATCH($A94,'Data transformed'!$A$5:$A$185,0),MATCH(CI$4,'Data transformed'!$4:$4,0)-1),$M94),$N94),"NA"))</f>
        <v>1.53</v>
      </c>
      <c r="CJ94" s="103" t="n">
        <f aca="true">IF($J94="","",IF(ISNUMBER(OFFSET('Data transformed'!$A$4,MATCH($A94,'Data transformed'!$A$5:$A$185,0),MATCH(CJ$4,'Data transformed'!$4:$4,0)-1)), MIN(MAX(OFFSET('Data transformed'!$A$4,MATCH($A94,'Data transformed'!$A$5:$A$185,0),MATCH(CJ$4,'Data transformed'!$4:$4,0)-1),$M94),$N94),"NA"))</f>
        <v>2.69</v>
      </c>
      <c r="CK94" s="103" t="n">
        <f aca="true">IF($J94="","",IF(ISNUMBER(OFFSET('Data transformed'!$A$4,MATCH($A94,'Data transformed'!$A$5:$A$185,0),MATCH(CK$4,'Data transformed'!$4:$4,0)-1)), MIN(MAX(OFFSET('Data transformed'!$A$4,MATCH($A94,'Data transformed'!$A$5:$A$185,0),MATCH(CK$4,'Data transformed'!$4:$4,0)-1),$M94),$N94),"NA"))</f>
        <v>2.86</v>
      </c>
      <c r="CL94" s="103" t="n">
        <f aca="true">IF($J94="","",IF(ISNUMBER(OFFSET('Data transformed'!$A$4,MATCH($A94,'Data transformed'!$A$5:$A$185,0),MATCH(CL$4,'Data transformed'!$4:$4,0)-1)), MIN(MAX(OFFSET('Data transformed'!$A$4,MATCH($A94,'Data transformed'!$A$5:$A$185,0),MATCH(CL$4,'Data transformed'!$4:$4,0)-1),$M94),$N94),"NA"))</f>
        <v>1.83</v>
      </c>
      <c r="CM94" s="103" t="n">
        <f aca="true">IF($J94="","",IF(ISNUMBER(OFFSET('Data transformed'!$A$4,MATCH($A94,'Data transformed'!$A$5:$A$185,0),MATCH(CM$4,'Data transformed'!$4:$4,0)-1)), MIN(MAX(OFFSET('Data transformed'!$A$4,MATCH($A94,'Data transformed'!$A$5:$A$185,0),MATCH(CM$4,'Data transformed'!$4:$4,0)-1),$M94),$N94),"NA"))</f>
        <v>2.58</v>
      </c>
      <c r="CN94" s="103" t="n">
        <f aca="true">IF($J94="","",IF(ISNUMBER(OFFSET('Data transformed'!$A$4,MATCH($A94,'Data transformed'!$A$5:$A$185,0),MATCH(CN$4,'Data transformed'!$4:$4,0)-1)), MIN(MAX(OFFSET('Data transformed'!$A$4,MATCH($A94,'Data transformed'!$A$5:$A$185,0),MATCH(CN$4,'Data transformed'!$4:$4,0)-1),$M94),$N94),"NA"))</f>
        <v>1</v>
      </c>
      <c r="CO94" s="103" t="n">
        <f aca="true">IF($J94="","",IF(ISNUMBER(OFFSET('Data transformed'!$A$4,MATCH($A94,'Data transformed'!$A$5:$A$185,0),MATCH(CO$4,'Data transformed'!$4:$4,0)-1)), MIN(MAX(OFFSET('Data transformed'!$A$4,MATCH($A94,'Data transformed'!$A$5:$A$185,0),MATCH(CO$4,'Data transformed'!$4:$4,0)-1),$M94),$N94),"NA"))</f>
        <v>3</v>
      </c>
      <c r="CP94" s="103" t="n">
        <f aca="true">IF($J94="","",IF(ISNUMBER(OFFSET('Data transformed'!$A$4,MATCH($A94,'Data transformed'!$A$5:$A$185,0),MATCH(CP$4,'Data transformed'!$4:$4,0)-1)), MIN(MAX(OFFSET('Data transformed'!$A$4,MATCH($A94,'Data transformed'!$A$5:$A$185,0),MATCH(CP$4,'Data transformed'!$4:$4,0)-1),$M94),$N94),"NA"))</f>
        <v>2.6</v>
      </c>
      <c r="CQ94" s="103" t="n">
        <f aca="true">IF($J94="","",IF(ISNUMBER(OFFSET('Data transformed'!$A$4,MATCH($A94,'Data transformed'!$A$5:$A$185,0),MATCH(CQ$4,'Data transformed'!$4:$4,0)-1)), MIN(MAX(OFFSET('Data transformed'!$A$4,MATCH($A94,'Data transformed'!$A$5:$A$185,0),MATCH(CQ$4,'Data transformed'!$4:$4,0)-1),$M94),$N94),"NA"))</f>
        <v>2.73</v>
      </c>
      <c r="CR94" s="103" t="n">
        <f aca="true">IF($J94="","",IF(ISNUMBER(OFFSET('Data transformed'!$A$4,MATCH($A94,'Data transformed'!$A$5:$A$185,0),MATCH(CR$4,'Data transformed'!$4:$4,0)-1)), MIN(MAX(OFFSET('Data transformed'!$A$4,MATCH($A94,'Data transformed'!$A$5:$A$185,0),MATCH(CR$4,'Data transformed'!$4:$4,0)-1),$M94),$N94),"NA"))</f>
        <v>3</v>
      </c>
      <c r="CS94" s="103" t="n">
        <f aca="true">IF($J94="","",IF(ISNUMBER(OFFSET('Data transformed'!$A$4,MATCH($A94,'Data transformed'!$A$5:$A$185,0),MATCH(CS$4,'Data transformed'!$4:$4,0)-1)), MIN(MAX(OFFSET('Data transformed'!$A$4,MATCH($A94,'Data transformed'!$A$5:$A$185,0),MATCH(CS$4,'Data transformed'!$4:$4,0)-1),$M94),$N94),"NA"))</f>
        <v>1</v>
      </c>
      <c r="CT94" s="103" t="n">
        <f aca="true">IF($J94="","",IF(ISNUMBER(OFFSET('Data transformed'!$A$4,MATCH($A94,'Data transformed'!$A$5:$A$185,0),MATCH(CT$4,'Data transformed'!$4:$4,0)-1)), MIN(MAX(OFFSET('Data transformed'!$A$4,MATCH($A94,'Data transformed'!$A$5:$A$185,0),MATCH(CT$4,'Data transformed'!$4:$4,0)-1),$M94),$N94),"NA"))</f>
        <v>2.54</v>
      </c>
      <c r="CU94" s="103" t="n">
        <f aca="true">IF($J94="","",IF(ISNUMBER(OFFSET('Data transformed'!$A$4,MATCH($A94,'Data transformed'!$A$5:$A$185,0),MATCH(CU$4,'Data transformed'!$4:$4,0)-1)), MIN(MAX(OFFSET('Data transformed'!$A$4,MATCH($A94,'Data transformed'!$A$5:$A$185,0),MATCH(CU$4,'Data transformed'!$4:$4,0)-1),$M94),$N94),"NA"))</f>
        <v>2.33</v>
      </c>
    </row>
    <row r="95" s="103" customFormat="true" ht="14.15" hidden="false" customHeight="true" outlineLevel="0" collapsed="false">
      <c r="A95" s="107" t="n">
        <v>3240</v>
      </c>
      <c r="B95" s="107" t="n">
        <v>3</v>
      </c>
      <c r="C95" s="103" t="str">
        <f aca="true">IF(ISBLANK(OFFSET('Raw Data'!$A$3,MATCH($A95,'Raw Data'!$B$4:$B$185,0),MATCH(C$4,'Raw Data'!$3:$3,0)-1)),"",OFFSET('Raw Data'!$A$3,MATCH($A95,'Raw Data'!$B$4:$B$185,0),MATCH(C$4,'Raw Data'!$3:$3,0)-1))</f>
        <v>Satisfaction with labelling requirements</v>
      </c>
      <c r="D95" s="103" t="str">
        <f aca="true">IF(ISBLANK(OFFSET('Raw Data'!$A$3,MATCH($A95,'Raw Data'!$B$4:$B$185,0),MATCH(D$4,'Raw Data'!$3:$3,0)-1)),"",OFFSET('Raw Data'!$A$3,MATCH($A95,'Raw Data'!$B$4:$B$185,0),MATCH(D$4,'Raw Data'!$3:$3,0)-1))</f>
        <v/>
      </c>
      <c r="E95" s="103" t="str">
        <f aca="true">IF(ISBLANK(OFFSET('Raw Data'!$A$3,MATCH($A95,'Raw Data'!$B$4:$B$185,0),MATCH(E$4,'Raw Data'!$3:$3,0)-1)),"",OFFSET('Raw Data'!$A$3,MATCH($A95,'Raw Data'!$B$4:$B$185,0),MATCH(E$4,'Raw Data'!$3:$3,0)-1))</f>
        <v/>
      </c>
      <c r="J95" s="103" t="e">
        <f aca="true" t="array" ref="J95:J95">IFERROR(_xlfn.QUARTILE.INC(IF(ISNUMBER(OFFSET('Data transformed'!$N$4,MATCH('outliers treatment'!$A95,'Data transformed'!$A$5:$A$185),1,1,COUNTA('Data transformed'!$O$4:$CX$4))),OFFSET('Data transformed'!$N$4,MATCH('outliers treatment'!$A95,'Data transformed'!$A$5:$A$185),1,1,COUNTA('Data transformed'!$O$4:$CX$4))),1),"")</f>
        <v>#N/A</v>
      </c>
      <c r="K95" s="103" t="e">
        <f aca="true" t="array" ref="K95:K95">IFERROR(_xlfn.QUARTILE.INC(IF(ISNUMBER(OFFSET('Data transformed'!$N$4,MATCH('outliers treatment'!$A95,'Data transformed'!$A$5:$A$185),1,1,COUNTA('Data transformed'!$O$4:$CX$4))),OFFSET('Data transformed'!$N$4,MATCH('outliers treatment'!$A95,'Data transformed'!$A$5:$A$185),1,1,COUNTA('Data transformed'!$O$4:$CX$4))),3),"")</f>
        <v>#N/A</v>
      </c>
      <c r="L95" s="103" t="str">
        <f aca="false">IFERROR(K95-J95,"")</f>
        <v/>
      </c>
      <c r="P95" s="105" t="str">
        <f aca="false" t="array" ref="P95:P95">IFERROR(SKEW(IF(ISNUMBER(T95:CU95),T95:CU95,"")),"")</f>
        <v/>
      </c>
      <c r="Q95" s="103" t="n">
        <f aca="true">IF(ISBLANK(OFFSET('Data above threshold'!$A$4,MATCH('Data above threshold'!$A94,'Data above threshold'!$A$5:$A$185,0),MATCH('Data above threshold'!N$4,'Data above threshold'!$4:$4,0)-1)),1,OFFSET('Data above threshold'!$A$4,MATCH('Data above threshold'!$A94,'Data above threshold'!$A$5:$A$185,0),MATCH('Data above threshold'!N$4,'Data above threshold'!$4:$4,0)-1))</f>
        <v>1</v>
      </c>
      <c r="R95" s="103" t="e">
        <f aca="false">IF($J95="","",COUNTIF(T95:CU95,M95)+ COUNTIF(T95:CQ95,N95))</f>
        <v>#N/A</v>
      </c>
      <c r="S95" s="106" t="str">
        <f aca="false" t="array" ref="S95:S95">IF(B95&lt;4,"",1-IFERROR(SUM(ISNUMBER(T95:CU95)*(1-$T$3:$CU$3))/COUNTIF($T$3:$CU$3,0),0))</f>
        <v/>
      </c>
      <c r="T95" s="103" t="str">
        <f aca="true">IF($J95="","",IF(ISNUMBER(OFFSET('Data transformed'!$A$4,MATCH($A95,'Data transformed'!$A$5:$A$185,0),MATCH(T$4,'Data transformed'!$4:$4,0)-1)), MIN(MAX(OFFSET('Data transformed'!$A$4,MATCH($A95,'Data transformed'!$A$5:$A$185,0),MATCH(T$4,'Data transformed'!$4:$4,0)-1),$M95),$N95),"NA"))</f>
        <v>NA</v>
      </c>
      <c r="U95" s="103" t="str">
        <f aca="true">IF($J95="","",IF(ISNUMBER(OFFSET('Data transformed'!$A$4,MATCH($A95,'Data transformed'!$A$5:$A$185,0),MATCH(U$4,'Data transformed'!$4:$4,0)-1)), MIN(MAX(OFFSET('Data transformed'!$A$4,MATCH($A95,'Data transformed'!$A$5:$A$185,0),MATCH(U$4,'Data transformed'!$4:$4,0)-1),$M95),$N95),"NA"))</f>
        <v>NA</v>
      </c>
      <c r="V95" s="103" t="str">
        <f aca="true">IF($J95="","",IF(ISNUMBER(OFFSET('Data transformed'!$A$4,MATCH($A95,'Data transformed'!$A$5:$A$185,0),MATCH(V$4,'Data transformed'!$4:$4,0)-1)), MIN(MAX(OFFSET('Data transformed'!$A$4,MATCH($A95,'Data transformed'!$A$5:$A$185,0),MATCH(V$4,'Data transformed'!$4:$4,0)-1),$M95),$N95),"NA"))</f>
        <v>NA</v>
      </c>
      <c r="W95" s="103" t="str">
        <f aca="true">IF($J95="","",IF(ISNUMBER(OFFSET('Data transformed'!$A$4,MATCH($A95,'Data transformed'!$A$5:$A$185,0),MATCH(W$4,'Data transformed'!$4:$4,0)-1)), MIN(MAX(OFFSET('Data transformed'!$A$4,MATCH($A95,'Data transformed'!$A$5:$A$185,0),MATCH(W$4,'Data transformed'!$4:$4,0)-1),$M95),$N95),"NA"))</f>
        <v>NA</v>
      </c>
      <c r="X95" s="103" t="str">
        <f aca="true">IF($J95="","",IF(ISNUMBER(OFFSET('Data transformed'!$A$4,MATCH($A95,'Data transformed'!$A$5:$A$185,0),MATCH(X$4,'Data transformed'!$4:$4,0)-1)), MIN(MAX(OFFSET('Data transformed'!$A$4,MATCH($A95,'Data transformed'!$A$5:$A$185,0),MATCH(X$4,'Data transformed'!$4:$4,0)-1),$M95),$N95),"NA"))</f>
        <v>NA</v>
      </c>
      <c r="Y95" s="103" t="str">
        <f aca="true">IF($J95="","",IF(ISNUMBER(OFFSET('Data transformed'!$A$4,MATCH($A95,'Data transformed'!$A$5:$A$185,0),MATCH(Y$4,'Data transformed'!$4:$4,0)-1)), MIN(MAX(OFFSET('Data transformed'!$A$4,MATCH($A95,'Data transformed'!$A$5:$A$185,0),MATCH(Y$4,'Data transformed'!$4:$4,0)-1),$M95),$N95),"NA"))</f>
        <v>NA</v>
      </c>
      <c r="Z95" s="103" t="str">
        <f aca="true">IF($J95="","",IF(ISNUMBER(OFFSET('Data transformed'!$A$4,MATCH($A95,'Data transformed'!$A$5:$A$185,0),MATCH(Z$4,'Data transformed'!$4:$4,0)-1)), MIN(MAX(OFFSET('Data transformed'!$A$4,MATCH($A95,'Data transformed'!$A$5:$A$185,0),MATCH(Z$4,'Data transformed'!$4:$4,0)-1),$M95),$N95),"NA"))</f>
        <v>NA</v>
      </c>
      <c r="AA95" s="103" t="str">
        <f aca="true">IF($J95="","",IF(ISNUMBER(OFFSET('Data transformed'!$A$4,MATCH($A95,'Data transformed'!$A$5:$A$185,0),MATCH(AA$4,'Data transformed'!$4:$4,0)-1)), MIN(MAX(OFFSET('Data transformed'!$A$4,MATCH($A95,'Data transformed'!$A$5:$A$185,0),MATCH(AA$4,'Data transformed'!$4:$4,0)-1),$M95),$N95),"NA"))</f>
        <v>NA</v>
      </c>
      <c r="AB95" s="103" t="str">
        <f aca="true">IF($J95="","",IF(ISNUMBER(OFFSET('Data transformed'!$A$4,MATCH($A95,'Data transformed'!$A$5:$A$185,0),MATCH(AB$4,'Data transformed'!$4:$4,0)-1)), MIN(MAX(OFFSET('Data transformed'!$A$4,MATCH($A95,'Data transformed'!$A$5:$A$185,0),MATCH(AB$4,'Data transformed'!$4:$4,0)-1),$M95),$N95),"NA"))</f>
        <v>NA</v>
      </c>
      <c r="AC95" s="103" t="str">
        <f aca="true">IF($J95="","",IF(ISNUMBER(OFFSET('Data transformed'!$A$4,MATCH($A95,'Data transformed'!$A$5:$A$185,0),MATCH(AC$4,'Data transformed'!$4:$4,0)-1)), MIN(MAX(OFFSET('Data transformed'!$A$4,MATCH($A95,'Data transformed'!$A$5:$A$185,0),MATCH(AC$4,'Data transformed'!$4:$4,0)-1),$M95),$N95),"NA"))</f>
        <v>NA</v>
      </c>
      <c r="AD95" s="103" t="str">
        <f aca="true">IF($J95="","",IF(ISNUMBER(OFFSET('Data transformed'!$A$4,MATCH($A95,'Data transformed'!$A$5:$A$185,0),MATCH(AD$4,'Data transformed'!$4:$4,0)-1)), MIN(MAX(OFFSET('Data transformed'!$A$4,MATCH($A95,'Data transformed'!$A$5:$A$185,0),MATCH(AD$4,'Data transformed'!$4:$4,0)-1),$M95),$N95),"NA"))</f>
        <v>NA</v>
      </c>
      <c r="AE95" s="103" t="str">
        <f aca="true">IF($J95="","",IF(ISNUMBER(OFFSET('Data transformed'!$A$4,MATCH($A95,'Data transformed'!$A$5:$A$185,0),MATCH(AE$4,'Data transformed'!$4:$4,0)-1)), MIN(MAX(OFFSET('Data transformed'!$A$4,MATCH($A95,'Data transformed'!$A$5:$A$185,0),MATCH(AE$4,'Data transformed'!$4:$4,0)-1),$M95),$N95),"NA"))</f>
        <v>NA</v>
      </c>
      <c r="AF95" s="103" t="str">
        <f aca="true">IF($J95="","",IF(ISNUMBER(OFFSET('Data transformed'!$A$4,MATCH($A95,'Data transformed'!$A$5:$A$185,0),MATCH(AF$4,'Data transformed'!$4:$4,0)-1)), MIN(MAX(OFFSET('Data transformed'!$A$4,MATCH($A95,'Data transformed'!$A$5:$A$185,0),MATCH(AF$4,'Data transformed'!$4:$4,0)-1),$M95),$N95),"NA"))</f>
        <v>NA</v>
      </c>
      <c r="AG95" s="103" t="str">
        <f aca="true">IF($J95="","",IF(ISNUMBER(OFFSET('Data transformed'!$A$4,MATCH($A95,'Data transformed'!$A$5:$A$185,0),MATCH(AG$4,'Data transformed'!$4:$4,0)-1)), MIN(MAX(OFFSET('Data transformed'!$A$4,MATCH($A95,'Data transformed'!$A$5:$A$185,0),MATCH(AG$4,'Data transformed'!$4:$4,0)-1),$M95),$N95),"NA"))</f>
        <v>NA</v>
      </c>
      <c r="AH95" s="103" t="str">
        <f aca="true">IF($J95="","",IF(ISNUMBER(OFFSET('Data transformed'!$A$4,MATCH($A95,'Data transformed'!$A$5:$A$185,0),MATCH(AH$4,'Data transformed'!$4:$4,0)-1)), MIN(MAX(OFFSET('Data transformed'!$A$4,MATCH($A95,'Data transformed'!$A$5:$A$185,0),MATCH(AH$4,'Data transformed'!$4:$4,0)-1),$M95),$N95),"NA"))</f>
        <v>NA</v>
      </c>
      <c r="AI95" s="103" t="str">
        <f aca="true">IF($J95="","",IF(ISNUMBER(OFFSET('Data transformed'!$A$4,MATCH($A95,'Data transformed'!$A$5:$A$185,0),MATCH(AI$4,'Data transformed'!$4:$4,0)-1)), MIN(MAX(OFFSET('Data transformed'!$A$4,MATCH($A95,'Data transformed'!$A$5:$A$185,0),MATCH(AI$4,'Data transformed'!$4:$4,0)-1),$M95),$N95),"NA"))</f>
        <v>NA</v>
      </c>
      <c r="AJ95" s="103" t="str">
        <f aca="true">IF($J95="","",IF(ISNUMBER(OFFSET('Data transformed'!$A$4,MATCH($A95,'Data transformed'!$A$5:$A$185,0),MATCH(AJ$4,'Data transformed'!$4:$4,0)-1)), MIN(MAX(OFFSET('Data transformed'!$A$4,MATCH($A95,'Data transformed'!$A$5:$A$185,0),MATCH(AJ$4,'Data transformed'!$4:$4,0)-1),$M95),$N95),"NA"))</f>
        <v>NA</v>
      </c>
      <c r="AK95" s="103" t="str">
        <f aca="true">IF($J95="","",IF(ISNUMBER(OFFSET('Data transformed'!$A$4,MATCH($A95,'Data transformed'!$A$5:$A$185,0),MATCH(AK$4,'Data transformed'!$4:$4,0)-1)), MIN(MAX(OFFSET('Data transformed'!$A$4,MATCH($A95,'Data transformed'!$A$5:$A$185,0),MATCH(AK$4,'Data transformed'!$4:$4,0)-1),$M95),$N95),"NA"))</f>
        <v>NA</v>
      </c>
      <c r="AL95" s="103" t="str">
        <f aca="true">IF($J95="","",IF(ISNUMBER(OFFSET('Data transformed'!$A$4,MATCH($A95,'Data transformed'!$A$5:$A$185,0),MATCH(AL$4,'Data transformed'!$4:$4,0)-1)), MIN(MAX(OFFSET('Data transformed'!$A$4,MATCH($A95,'Data transformed'!$A$5:$A$185,0),MATCH(AL$4,'Data transformed'!$4:$4,0)-1),$M95),$N95),"NA"))</f>
        <v>NA</v>
      </c>
      <c r="AM95" s="103" t="str">
        <f aca="true">IF($J95="","",IF(ISNUMBER(OFFSET('Data transformed'!$A$4,MATCH($A95,'Data transformed'!$A$5:$A$185,0),MATCH(AM$4,'Data transformed'!$4:$4,0)-1)), MIN(MAX(OFFSET('Data transformed'!$A$4,MATCH($A95,'Data transformed'!$A$5:$A$185,0),MATCH(AM$4,'Data transformed'!$4:$4,0)-1),$M95),$N95),"NA"))</f>
        <v>NA</v>
      </c>
      <c r="AN95" s="103" t="str">
        <f aca="true">IF($J95="","",IF(ISNUMBER(OFFSET('Data transformed'!$A$4,MATCH($A95,'Data transformed'!$A$5:$A$185,0),MATCH(AN$4,'Data transformed'!$4:$4,0)-1)), MIN(MAX(OFFSET('Data transformed'!$A$4,MATCH($A95,'Data transformed'!$A$5:$A$185,0),MATCH(AN$4,'Data transformed'!$4:$4,0)-1),$M95),$N95),"NA"))</f>
        <v>NA</v>
      </c>
      <c r="AO95" s="103" t="str">
        <f aca="true">IF($J95="","",IF(ISNUMBER(OFFSET('Data transformed'!$A$4,MATCH($A95,'Data transformed'!$A$5:$A$185,0),MATCH(AO$4,'Data transformed'!$4:$4,0)-1)), MIN(MAX(OFFSET('Data transformed'!$A$4,MATCH($A95,'Data transformed'!$A$5:$A$185,0),MATCH(AO$4,'Data transformed'!$4:$4,0)-1),$M95),$N95),"NA"))</f>
        <v>NA</v>
      </c>
      <c r="AP95" s="103" t="str">
        <f aca="true">IF($J95="","",IF(ISNUMBER(OFFSET('Data transformed'!$A$4,MATCH($A95,'Data transformed'!$A$5:$A$185,0),MATCH(AP$4,'Data transformed'!$4:$4,0)-1)), MIN(MAX(OFFSET('Data transformed'!$A$4,MATCH($A95,'Data transformed'!$A$5:$A$185,0),MATCH(AP$4,'Data transformed'!$4:$4,0)-1),$M95),$N95),"NA"))</f>
        <v>NA</v>
      </c>
      <c r="AQ95" s="103" t="str">
        <f aca="true">IF($J95="","",IF(ISNUMBER(OFFSET('Data transformed'!$A$4,MATCH($A95,'Data transformed'!$A$5:$A$185,0),MATCH(AQ$4,'Data transformed'!$4:$4,0)-1)), MIN(MAX(OFFSET('Data transformed'!$A$4,MATCH($A95,'Data transformed'!$A$5:$A$185,0),MATCH(AQ$4,'Data transformed'!$4:$4,0)-1),$M95),$N95),"NA"))</f>
        <v>NA</v>
      </c>
      <c r="AR95" s="103" t="str">
        <f aca="true">IF($J95="","",IF(ISNUMBER(OFFSET('Data transformed'!$A$4,MATCH($A95,'Data transformed'!$A$5:$A$185,0),MATCH(AR$4,'Data transformed'!$4:$4,0)-1)), MIN(MAX(OFFSET('Data transformed'!$A$4,MATCH($A95,'Data transformed'!$A$5:$A$185,0),MATCH(AR$4,'Data transformed'!$4:$4,0)-1),$M95),$N95),"NA"))</f>
        <v>NA</v>
      </c>
      <c r="AS95" s="103" t="str">
        <f aca="true">IF($J95="","",IF(ISNUMBER(OFFSET('Data transformed'!$A$4,MATCH($A95,'Data transformed'!$A$5:$A$185,0),MATCH(AS$4,'Data transformed'!$4:$4,0)-1)), MIN(MAX(OFFSET('Data transformed'!$A$4,MATCH($A95,'Data transformed'!$A$5:$A$185,0),MATCH(AS$4,'Data transformed'!$4:$4,0)-1),$M95),$N95),"NA"))</f>
        <v>NA</v>
      </c>
      <c r="AT95" s="103" t="str">
        <f aca="true">IF($J95="","",IF(ISNUMBER(OFFSET('Data transformed'!$A$4,MATCH($A95,'Data transformed'!$A$5:$A$185,0),MATCH(AT$4,'Data transformed'!$4:$4,0)-1)), MIN(MAX(OFFSET('Data transformed'!$A$4,MATCH($A95,'Data transformed'!$A$5:$A$185,0),MATCH(AT$4,'Data transformed'!$4:$4,0)-1),$M95),$N95),"NA"))</f>
        <v>NA</v>
      </c>
      <c r="AU95" s="103" t="str">
        <f aca="true">IF($J95="","",IF(ISNUMBER(OFFSET('Data transformed'!$A$4,MATCH($A95,'Data transformed'!$A$5:$A$185,0),MATCH(AU$4,'Data transformed'!$4:$4,0)-1)), MIN(MAX(OFFSET('Data transformed'!$A$4,MATCH($A95,'Data transformed'!$A$5:$A$185,0),MATCH(AU$4,'Data transformed'!$4:$4,0)-1),$M95),$N95),"NA"))</f>
        <v>NA</v>
      </c>
      <c r="AV95" s="103" t="str">
        <f aca="true">IF($J95="","",IF(ISNUMBER(OFFSET('Data transformed'!$A$4,MATCH($A95,'Data transformed'!$A$5:$A$185,0),MATCH(AV$4,'Data transformed'!$4:$4,0)-1)), MIN(MAX(OFFSET('Data transformed'!$A$4,MATCH($A95,'Data transformed'!$A$5:$A$185,0),MATCH(AV$4,'Data transformed'!$4:$4,0)-1),$M95),$N95),"NA"))</f>
        <v>NA</v>
      </c>
      <c r="AW95" s="103" t="str">
        <f aca="true">IF($J95="","",IF(ISNUMBER(OFFSET('Data transformed'!$A$4,MATCH($A95,'Data transformed'!$A$5:$A$185,0),MATCH(AW$4,'Data transformed'!$4:$4,0)-1)), MIN(MAX(OFFSET('Data transformed'!$A$4,MATCH($A95,'Data transformed'!$A$5:$A$185,0),MATCH(AW$4,'Data transformed'!$4:$4,0)-1),$M95),$N95),"NA"))</f>
        <v>NA</v>
      </c>
      <c r="AX95" s="103" t="str">
        <f aca="true">IF($J95="","",IF(ISNUMBER(OFFSET('Data transformed'!$A$4,MATCH($A95,'Data transformed'!$A$5:$A$185,0),MATCH(AX$4,'Data transformed'!$4:$4,0)-1)), MIN(MAX(OFFSET('Data transformed'!$A$4,MATCH($A95,'Data transformed'!$A$5:$A$185,0),MATCH(AX$4,'Data transformed'!$4:$4,0)-1),$M95),$N95),"NA"))</f>
        <v>NA</v>
      </c>
      <c r="AY95" s="103" t="str">
        <f aca="true">IF($J95="","",IF(ISNUMBER(OFFSET('Data transformed'!$A$4,MATCH($A95,'Data transformed'!$A$5:$A$185,0),MATCH(AY$4,'Data transformed'!$4:$4,0)-1)), MIN(MAX(OFFSET('Data transformed'!$A$4,MATCH($A95,'Data transformed'!$A$5:$A$185,0),MATCH(AY$4,'Data transformed'!$4:$4,0)-1),$M95),$N95),"NA"))</f>
        <v>NA</v>
      </c>
      <c r="AZ95" s="103" t="str">
        <f aca="true">IF($J95="","",IF(ISNUMBER(OFFSET('Data transformed'!$A$4,MATCH($A95,'Data transformed'!$A$5:$A$185,0),MATCH(AZ$4,'Data transformed'!$4:$4,0)-1)), MIN(MAX(OFFSET('Data transformed'!$A$4,MATCH($A95,'Data transformed'!$A$5:$A$185,0),MATCH(AZ$4,'Data transformed'!$4:$4,0)-1),$M95),$N95),"NA"))</f>
        <v>NA</v>
      </c>
      <c r="BA95" s="103" t="str">
        <f aca="true">IF($J95="","",IF(ISNUMBER(OFFSET('Data transformed'!$A$4,MATCH($A95,'Data transformed'!$A$5:$A$185,0),MATCH(BA$4,'Data transformed'!$4:$4,0)-1)), MIN(MAX(OFFSET('Data transformed'!$A$4,MATCH($A95,'Data transformed'!$A$5:$A$185,0),MATCH(BA$4,'Data transformed'!$4:$4,0)-1),$M95),$N95),"NA"))</f>
        <v>NA</v>
      </c>
      <c r="BB95" s="103" t="str">
        <f aca="true">IF($J95="","",IF(ISNUMBER(OFFSET('Data transformed'!$A$4,MATCH($A95,'Data transformed'!$A$5:$A$185,0),MATCH(BB$4,'Data transformed'!$4:$4,0)-1)), MIN(MAX(OFFSET('Data transformed'!$A$4,MATCH($A95,'Data transformed'!$A$5:$A$185,0),MATCH(BB$4,'Data transformed'!$4:$4,0)-1),$M95),$N95),"NA"))</f>
        <v>NA</v>
      </c>
      <c r="BC95" s="103" t="str">
        <f aca="true">IF($J95="","",IF(ISNUMBER(OFFSET('Data transformed'!$A$4,MATCH($A95,'Data transformed'!$A$5:$A$185,0),MATCH(BC$4,'Data transformed'!$4:$4,0)-1)), MIN(MAX(OFFSET('Data transformed'!$A$4,MATCH($A95,'Data transformed'!$A$5:$A$185,0),MATCH(BC$4,'Data transformed'!$4:$4,0)-1),$M95),$N95),"NA"))</f>
        <v>NA</v>
      </c>
      <c r="BD95" s="103" t="str">
        <f aca="true">IF($J95="","",IF(ISNUMBER(OFFSET('Data transformed'!$A$4,MATCH($A95,'Data transformed'!$A$5:$A$185,0),MATCH(BD$4,'Data transformed'!$4:$4,0)-1)), MIN(MAX(OFFSET('Data transformed'!$A$4,MATCH($A95,'Data transformed'!$A$5:$A$185,0),MATCH(BD$4,'Data transformed'!$4:$4,0)-1),$M95),$N95),"NA"))</f>
        <v>NA</v>
      </c>
      <c r="BE95" s="103" t="str">
        <f aca="true">IF($J95="","",IF(ISNUMBER(OFFSET('Data transformed'!$A$4,MATCH($A95,'Data transformed'!$A$5:$A$185,0),MATCH(BE$4,'Data transformed'!$4:$4,0)-1)), MIN(MAX(OFFSET('Data transformed'!$A$4,MATCH($A95,'Data transformed'!$A$5:$A$185,0),MATCH(BE$4,'Data transformed'!$4:$4,0)-1),$M95),$N95),"NA"))</f>
        <v>NA</v>
      </c>
      <c r="BF95" s="103" t="str">
        <f aca="true">IF($J95="","",IF(ISNUMBER(OFFSET('Data transformed'!$A$4,MATCH($A95,'Data transformed'!$A$5:$A$185,0),MATCH(BF$4,'Data transformed'!$4:$4,0)-1)), MIN(MAX(OFFSET('Data transformed'!$A$4,MATCH($A95,'Data transformed'!$A$5:$A$185,0),MATCH(BF$4,'Data transformed'!$4:$4,0)-1),$M95),$N95),"NA"))</f>
        <v>NA</v>
      </c>
      <c r="BG95" s="103" t="str">
        <f aca="true">IF($J95="","",IF(ISNUMBER(OFFSET('Data transformed'!$A$4,MATCH($A95,'Data transformed'!$A$5:$A$185,0),MATCH(BG$4,'Data transformed'!$4:$4,0)-1)), MIN(MAX(OFFSET('Data transformed'!$A$4,MATCH($A95,'Data transformed'!$A$5:$A$185,0),MATCH(BG$4,'Data transformed'!$4:$4,0)-1),$M95),$N95),"NA"))</f>
        <v>NA</v>
      </c>
      <c r="BH95" s="103" t="str">
        <f aca="true">IF($J95="","",IF(ISNUMBER(OFFSET('Data transformed'!$A$4,MATCH($A95,'Data transformed'!$A$5:$A$185,0),MATCH(BH$4,'Data transformed'!$4:$4,0)-1)), MIN(MAX(OFFSET('Data transformed'!$A$4,MATCH($A95,'Data transformed'!$A$5:$A$185,0),MATCH(BH$4,'Data transformed'!$4:$4,0)-1),$M95),$N95),"NA"))</f>
        <v>NA</v>
      </c>
      <c r="BI95" s="103" t="str">
        <f aca="true">IF($J95="","",IF(ISNUMBER(OFFSET('Data transformed'!$A$4,MATCH($A95,'Data transformed'!$A$5:$A$185,0),MATCH(BI$4,'Data transformed'!$4:$4,0)-1)), MIN(MAX(OFFSET('Data transformed'!$A$4,MATCH($A95,'Data transformed'!$A$5:$A$185,0),MATCH(BI$4,'Data transformed'!$4:$4,0)-1),$M95),$N95),"NA"))</f>
        <v>NA</v>
      </c>
      <c r="BJ95" s="103" t="str">
        <f aca="true">IF($J95="","",IF(ISNUMBER(OFFSET('Data transformed'!$A$4,MATCH($A95,'Data transformed'!$A$5:$A$185,0),MATCH(BJ$4,'Data transformed'!$4:$4,0)-1)), MIN(MAX(OFFSET('Data transformed'!$A$4,MATCH($A95,'Data transformed'!$A$5:$A$185,0),MATCH(BJ$4,'Data transformed'!$4:$4,0)-1),$M95),$N95),"NA"))</f>
        <v>NA</v>
      </c>
      <c r="BK95" s="103" t="str">
        <f aca="true">IF($J95="","",IF(ISNUMBER(OFFSET('Data transformed'!$A$4,MATCH($A95,'Data transformed'!$A$5:$A$185,0),MATCH(BK$4,'Data transformed'!$4:$4,0)-1)), MIN(MAX(OFFSET('Data transformed'!$A$4,MATCH($A95,'Data transformed'!$A$5:$A$185,0),MATCH(BK$4,'Data transformed'!$4:$4,0)-1),$M95),$N95),"NA"))</f>
        <v>NA</v>
      </c>
      <c r="BL95" s="103" t="str">
        <f aca="true">IF($J95="","",IF(ISNUMBER(OFFSET('Data transformed'!$A$4,MATCH($A95,'Data transformed'!$A$5:$A$185,0),MATCH(BL$4,'Data transformed'!$4:$4,0)-1)), MIN(MAX(OFFSET('Data transformed'!$A$4,MATCH($A95,'Data transformed'!$A$5:$A$185,0),MATCH(BL$4,'Data transformed'!$4:$4,0)-1),$M95),$N95),"NA"))</f>
        <v>NA</v>
      </c>
      <c r="BM95" s="103" t="str">
        <f aca="true">IF($J95="","",IF(ISNUMBER(OFFSET('Data transformed'!$A$4,MATCH($A95,'Data transformed'!$A$5:$A$185,0),MATCH(BM$4,'Data transformed'!$4:$4,0)-1)), MIN(MAX(OFFSET('Data transformed'!$A$4,MATCH($A95,'Data transformed'!$A$5:$A$185,0),MATCH(BM$4,'Data transformed'!$4:$4,0)-1),$M95),$N95),"NA"))</f>
        <v>NA</v>
      </c>
      <c r="BN95" s="103" t="str">
        <f aca="true">IF($J95="","",IF(ISNUMBER(OFFSET('Data transformed'!$A$4,MATCH($A95,'Data transformed'!$A$5:$A$185,0),MATCH(BN$4,'Data transformed'!$4:$4,0)-1)), MIN(MAX(OFFSET('Data transformed'!$A$4,MATCH($A95,'Data transformed'!$A$5:$A$185,0),MATCH(BN$4,'Data transformed'!$4:$4,0)-1),$M95),$N95),"NA"))</f>
        <v>NA</v>
      </c>
      <c r="BO95" s="103" t="str">
        <f aca="true">IF($J95="","",IF(ISNUMBER(OFFSET('Data transformed'!$A$4,MATCH($A95,'Data transformed'!$A$5:$A$185,0),MATCH(BO$4,'Data transformed'!$4:$4,0)-1)), MIN(MAX(OFFSET('Data transformed'!$A$4,MATCH($A95,'Data transformed'!$A$5:$A$185,0),MATCH(BO$4,'Data transformed'!$4:$4,0)-1),$M95),$N95),"NA"))</f>
        <v>NA</v>
      </c>
      <c r="BP95" s="103" t="str">
        <f aca="true">IF($J95="","",IF(ISNUMBER(OFFSET('Data transformed'!$A$4,MATCH($A95,'Data transformed'!$A$5:$A$185,0),MATCH(BP$4,'Data transformed'!$4:$4,0)-1)), MIN(MAX(OFFSET('Data transformed'!$A$4,MATCH($A95,'Data transformed'!$A$5:$A$185,0),MATCH(BP$4,'Data transformed'!$4:$4,0)-1),$M95),$N95),"NA"))</f>
        <v>NA</v>
      </c>
      <c r="BQ95" s="103" t="str">
        <f aca="true">IF($J95="","",IF(ISNUMBER(OFFSET('Data transformed'!$A$4,MATCH($A95,'Data transformed'!$A$5:$A$185,0),MATCH(BQ$4,'Data transformed'!$4:$4,0)-1)), MIN(MAX(OFFSET('Data transformed'!$A$4,MATCH($A95,'Data transformed'!$A$5:$A$185,0),MATCH(BQ$4,'Data transformed'!$4:$4,0)-1),$M95),$N95),"NA"))</f>
        <v>NA</v>
      </c>
      <c r="BR95" s="103" t="str">
        <f aca="true">IF($J95="","",IF(ISNUMBER(OFFSET('Data transformed'!$A$4,MATCH($A95,'Data transformed'!$A$5:$A$185,0),MATCH(BR$4,'Data transformed'!$4:$4,0)-1)), MIN(MAX(OFFSET('Data transformed'!$A$4,MATCH($A95,'Data transformed'!$A$5:$A$185,0),MATCH(BR$4,'Data transformed'!$4:$4,0)-1),$M95),$N95),"NA"))</f>
        <v>NA</v>
      </c>
      <c r="BS95" s="103" t="str">
        <f aca="true">IF($J95="","",IF(ISNUMBER(OFFSET('Data transformed'!$A$4,MATCH($A95,'Data transformed'!$A$5:$A$185,0),MATCH(BS$4,'Data transformed'!$4:$4,0)-1)), MIN(MAX(OFFSET('Data transformed'!$A$4,MATCH($A95,'Data transformed'!$A$5:$A$185,0),MATCH(BS$4,'Data transformed'!$4:$4,0)-1),$M95),$N95),"NA"))</f>
        <v>NA</v>
      </c>
      <c r="BT95" s="103" t="str">
        <f aca="true">IF($J95="","",IF(ISNUMBER(OFFSET('Data transformed'!$A$4,MATCH($A95,'Data transformed'!$A$5:$A$185,0),MATCH(BT$4,'Data transformed'!$4:$4,0)-1)), MIN(MAX(OFFSET('Data transformed'!$A$4,MATCH($A95,'Data transformed'!$A$5:$A$185,0),MATCH(BT$4,'Data transformed'!$4:$4,0)-1),$M95),$N95),"NA"))</f>
        <v>NA</v>
      </c>
      <c r="BU95" s="103" t="str">
        <f aca="true">IF($J95="","",IF(ISNUMBER(OFFSET('Data transformed'!$A$4,MATCH($A95,'Data transformed'!$A$5:$A$185,0),MATCH(BU$4,'Data transformed'!$4:$4,0)-1)), MIN(MAX(OFFSET('Data transformed'!$A$4,MATCH($A95,'Data transformed'!$A$5:$A$185,0),MATCH(BU$4,'Data transformed'!$4:$4,0)-1),$M95),$N95),"NA"))</f>
        <v>NA</v>
      </c>
      <c r="BV95" s="103" t="str">
        <f aca="true">IF($J95="","",IF(ISNUMBER(OFFSET('Data transformed'!$A$4,MATCH($A95,'Data transformed'!$A$5:$A$185,0),MATCH(BV$4,'Data transformed'!$4:$4,0)-1)), MIN(MAX(OFFSET('Data transformed'!$A$4,MATCH($A95,'Data transformed'!$A$5:$A$185,0),MATCH(BV$4,'Data transformed'!$4:$4,0)-1),$M95),$N95),"NA"))</f>
        <v>NA</v>
      </c>
      <c r="BW95" s="103" t="str">
        <f aca="true">IF($J95="","",IF(ISNUMBER(OFFSET('Data transformed'!$A$4,MATCH($A95,'Data transformed'!$A$5:$A$185,0),MATCH(BW$4,'Data transformed'!$4:$4,0)-1)), MIN(MAX(OFFSET('Data transformed'!$A$4,MATCH($A95,'Data transformed'!$A$5:$A$185,0),MATCH(BW$4,'Data transformed'!$4:$4,0)-1),$M95),$N95),"NA"))</f>
        <v>NA</v>
      </c>
      <c r="BX95" s="103" t="str">
        <f aca="true">IF($J95="","",IF(ISNUMBER(OFFSET('Data transformed'!$A$4,MATCH($A95,'Data transformed'!$A$5:$A$185,0),MATCH(BX$4,'Data transformed'!$4:$4,0)-1)), MIN(MAX(OFFSET('Data transformed'!$A$4,MATCH($A95,'Data transformed'!$A$5:$A$185,0),MATCH(BX$4,'Data transformed'!$4:$4,0)-1),$M95),$N95),"NA"))</f>
        <v>NA</v>
      </c>
      <c r="BY95" s="103" t="str">
        <f aca="true">IF($J95="","",IF(ISNUMBER(OFFSET('Data transformed'!$A$4,MATCH($A95,'Data transformed'!$A$5:$A$185,0),MATCH(BY$4,'Data transformed'!$4:$4,0)-1)), MIN(MAX(OFFSET('Data transformed'!$A$4,MATCH($A95,'Data transformed'!$A$5:$A$185,0),MATCH(BY$4,'Data transformed'!$4:$4,0)-1),$M95),$N95),"NA"))</f>
        <v>NA</v>
      </c>
      <c r="BZ95" s="103" t="str">
        <f aca="true">IF($J95="","",IF(ISNUMBER(OFFSET('Data transformed'!$A$4,MATCH($A95,'Data transformed'!$A$5:$A$185,0),MATCH(BZ$4,'Data transformed'!$4:$4,0)-1)), MIN(MAX(OFFSET('Data transformed'!$A$4,MATCH($A95,'Data transformed'!$A$5:$A$185,0),MATCH(BZ$4,'Data transformed'!$4:$4,0)-1),$M95),$N95),"NA"))</f>
        <v>NA</v>
      </c>
      <c r="CA95" s="103" t="str">
        <f aca="true">IF($J95="","",IF(ISNUMBER(OFFSET('Data transformed'!$A$4,MATCH($A95,'Data transformed'!$A$5:$A$185,0),MATCH(CA$4,'Data transformed'!$4:$4,0)-1)), MIN(MAX(OFFSET('Data transformed'!$A$4,MATCH($A95,'Data transformed'!$A$5:$A$185,0),MATCH(CA$4,'Data transformed'!$4:$4,0)-1),$M95),$N95),"NA"))</f>
        <v>NA</v>
      </c>
      <c r="CB95" s="103" t="str">
        <f aca="true">IF($J95="","",IF(ISNUMBER(OFFSET('Data transformed'!$A$4,MATCH($A95,'Data transformed'!$A$5:$A$185,0),MATCH(CB$4,'Data transformed'!$4:$4,0)-1)), MIN(MAX(OFFSET('Data transformed'!$A$4,MATCH($A95,'Data transformed'!$A$5:$A$185,0),MATCH(CB$4,'Data transformed'!$4:$4,0)-1),$M95),$N95),"NA"))</f>
        <v>NA</v>
      </c>
      <c r="CC95" s="103" t="str">
        <f aca="true">IF($J95="","",IF(ISNUMBER(OFFSET('Data transformed'!$A$4,MATCH($A95,'Data transformed'!$A$5:$A$185,0),MATCH(CC$4,'Data transformed'!$4:$4,0)-1)), MIN(MAX(OFFSET('Data transformed'!$A$4,MATCH($A95,'Data transformed'!$A$5:$A$185,0),MATCH(CC$4,'Data transformed'!$4:$4,0)-1),$M95),$N95),"NA"))</f>
        <v>NA</v>
      </c>
      <c r="CD95" s="103" t="str">
        <f aca="true">IF($J95="","",IF(ISNUMBER(OFFSET('Data transformed'!$A$4,MATCH($A95,'Data transformed'!$A$5:$A$185,0),MATCH(CD$4,'Data transformed'!$4:$4,0)-1)), MIN(MAX(OFFSET('Data transformed'!$A$4,MATCH($A95,'Data transformed'!$A$5:$A$185,0),MATCH(CD$4,'Data transformed'!$4:$4,0)-1),$M95),$N95),"NA"))</f>
        <v>NA</v>
      </c>
      <c r="CE95" s="103" t="str">
        <f aca="true">IF($J95="","",IF(ISNUMBER(OFFSET('Data transformed'!$A$4,MATCH($A95,'Data transformed'!$A$5:$A$185,0),MATCH(CE$4,'Data transformed'!$4:$4,0)-1)), MIN(MAX(OFFSET('Data transformed'!$A$4,MATCH($A95,'Data transformed'!$A$5:$A$185,0),MATCH(CE$4,'Data transformed'!$4:$4,0)-1),$M95),$N95),"NA"))</f>
        <v>NA</v>
      </c>
      <c r="CF95" s="103" t="str">
        <f aca="true">IF($J95="","",IF(ISNUMBER(OFFSET('Data transformed'!$A$4,MATCH($A95,'Data transformed'!$A$5:$A$185,0),MATCH(CF$4,'Data transformed'!$4:$4,0)-1)), MIN(MAX(OFFSET('Data transformed'!$A$4,MATCH($A95,'Data transformed'!$A$5:$A$185,0),MATCH(CF$4,'Data transformed'!$4:$4,0)-1),$M95),$N95),"NA"))</f>
        <v>NA</v>
      </c>
      <c r="CG95" s="103" t="str">
        <f aca="true">IF($J95="","",IF(ISNUMBER(OFFSET('Data transformed'!$A$4,MATCH($A95,'Data transformed'!$A$5:$A$185,0),MATCH(CG$4,'Data transformed'!$4:$4,0)-1)), MIN(MAX(OFFSET('Data transformed'!$A$4,MATCH($A95,'Data transformed'!$A$5:$A$185,0),MATCH(CG$4,'Data transformed'!$4:$4,0)-1),$M95),$N95),"NA"))</f>
        <v>NA</v>
      </c>
      <c r="CH95" s="103" t="str">
        <f aca="true">IF($J95="","",IF(ISNUMBER(OFFSET('Data transformed'!$A$4,MATCH($A95,'Data transformed'!$A$5:$A$185,0),MATCH(CH$4,'Data transformed'!$4:$4,0)-1)), MIN(MAX(OFFSET('Data transformed'!$A$4,MATCH($A95,'Data transformed'!$A$5:$A$185,0),MATCH(CH$4,'Data transformed'!$4:$4,0)-1),$M95),$N95),"NA"))</f>
        <v>NA</v>
      </c>
      <c r="CI95" s="103" t="str">
        <f aca="true">IF($J95="","",IF(ISNUMBER(OFFSET('Data transformed'!$A$4,MATCH($A95,'Data transformed'!$A$5:$A$185,0),MATCH(CI$4,'Data transformed'!$4:$4,0)-1)), MIN(MAX(OFFSET('Data transformed'!$A$4,MATCH($A95,'Data transformed'!$A$5:$A$185,0),MATCH(CI$4,'Data transformed'!$4:$4,0)-1),$M95),$N95),"NA"))</f>
        <v>NA</v>
      </c>
      <c r="CJ95" s="103" t="str">
        <f aca="true">IF($J95="","",IF(ISNUMBER(OFFSET('Data transformed'!$A$4,MATCH($A95,'Data transformed'!$A$5:$A$185,0),MATCH(CJ$4,'Data transformed'!$4:$4,0)-1)), MIN(MAX(OFFSET('Data transformed'!$A$4,MATCH($A95,'Data transformed'!$A$5:$A$185,0),MATCH(CJ$4,'Data transformed'!$4:$4,0)-1),$M95),$N95),"NA"))</f>
        <v>NA</v>
      </c>
      <c r="CK95" s="103" t="str">
        <f aca="true">IF($J95="","",IF(ISNUMBER(OFFSET('Data transformed'!$A$4,MATCH($A95,'Data transformed'!$A$5:$A$185,0),MATCH(CK$4,'Data transformed'!$4:$4,0)-1)), MIN(MAX(OFFSET('Data transformed'!$A$4,MATCH($A95,'Data transformed'!$A$5:$A$185,0),MATCH(CK$4,'Data transformed'!$4:$4,0)-1),$M95),$N95),"NA"))</f>
        <v>NA</v>
      </c>
      <c r="CL95" s="103" t="str">
        <f aca="true">IF($J95="","",IF(ISNUMBER(OFFSET('Data transformed'!$A$4,MATCH($A95,'Data transformed'!$A$5:$A$185,0),MATCH(CL$4,'Data transformed'!$4:$4,0)-1)), MIN(MAX(OFFSET('Data transformed'!$A$4,MATCH($A95,'Data transformed'!$A$5:$A$185,0),MATCH(CL$4,'Data transformed'!$4:$4,0)-1),$M95),$N95),"NA"))</f>
        <v>NA</v>
      </c>
      <c r="CM95" s="103" t="str">
        <f aca="true">IF($J95="","",IF(ISNUMBER(OFFSET('Data transformed'!$A$4,MATCH($A95,'Data transformed'!$A$5:$A$185,0),MATCH(CM$4,'Data transformed'!$4:$4,0)-1)), MIN(MAX(OFFSET('Data transformed'!$A$4,MATCH($A95,'Data transformed'!$A$5:$A$185,0),MATCH(CM$4,'Data transformed'!$4:$4,0)-1),$M95),$N95),"NA"))</f>
        <v>NA</v>
      </c>
      <c r="CN95" s="103" t="str">
        <f aca="true">IF($J95="","",IF(ISNUMBER(OFFSET('Data transformed'!$A$4,MATCH($A95,'Data transformed'!$A$5:$A$185,0),MATCH(CN$4,'Data transformed'!$4:$4,0)-1)), MIN(MAX(OFFSET('Data transformed'!$A$4,MATCH($A95,'Data transformed'!$A$5:$A$185,0),MATCH(CN$4,'Data transformed'!$4:$4,0)-1),$M95),$N95),"NA"))</f>
        <v>NA</v>
      </c>
      <c r="CO95" s="103" t="str">
        <f aca="true">IF($J95="","",IF(ISNUMBER(OFFSET('Data transformed'!$A$4,MATCH($A95,'Data transformed'!$A$5:$A$185,0),MATCH(CO$4,'Data transformed'!$4:$4,0)-1)), MIN(MAX(OFFSET('Data transformed'!$A$4,MATCH($A95,'Data transformed'!$A$5:$A$185,0),MATCH(CO$4,'Data transformed'!$4:$4,0)-1),$M95),$N95),"NA"))</f>
        <v>NA</v>
      </c>
      <c r="CP95" s="103" t="str">
        <f aca="true">IF($J95="","",IF(ISNUMBER(OFFSET('Data transformed'!$A$4,MATCH($A95,'Data transformed'!$A$5:$A$185,0),MATCH(CP$4,'Data transformed'!$4:$4,0)-1)), MIN(MAX(OFFSET('Data transformed'!$A$4,MATCH($A95,'Data transformed'!$A$5:$A$185,0),MATCH(CP$4,'Data transformed'!$4:$4,0)-1),$M95),$N95),"NA"))</f>
        <v>NA</v>
      </c>
      <c r="CQ95" s="103" t="str">
        <f aca="true">IF($J95="","",IF(ISNUMBER(OFFSET('Data transformed'!$A$4,MATCH($A95,'Data transformed'!$A$5:$A$185,0),MATCH(CQ$4,'Data transformed'!$4:$4,0)-1)), MIN(MAX(OFFSET('Data transformed'!$A$4,MATCH($A95,'Data transformed'!$A$5:$A$185,0),MATCH(CQ$4,'Data transformed'!$4:$4,0)-1),$M95),$N95),"NA"))</f>
        <v>NA</v>
      </c>
      <c r="CR95" s="103" t="str">
        <f aca="true">IF($J95="","",IF(ISNUMBER(OFFSET('Data transformed'!$A$4,MATCH($A95,'Data transformed'!$A$5:$A$185,0),MATCH(CR$4,'Data transformed'!$4:$4,0)-1)), MIN(MAX(OFFSET('Data transformed'!$A$4,MATCH($A95,'Data transformed'!$A$5:$A$185,0),MATCH(CR$4,'Data transformed'!$4:$4,0)-1),$M95),$N95),"NA"))</f>
        <v>NA</v>
      </c>
      <c r="CS95" s="103" t="str">
        <f aca="true">IF($J95="","",IF(ISNUMBER(OFFSET('Data transformed'!$A$4,MATCH($A95,'Data transformed'!$A$5:$A$185,0),MATCH(CS$4,'Data transformed'!$4:$4,0)-1)), MIN(MAX(OFFSET('Data transformed'!$A$4,MATCH($A95,'Data transformed'!$A$5:$A$185,0),MATCH(CS$4,'Data transformed'!$4:$4,0)-1),$M95),$N95),"NA"))</f>
        <v>NA</v>
      </c>
      <c r="CT95" s="103" t="str">
        <f aca="true">IF($J95="","",IF(ISNUMBER(OFFSET('Data transformed'!$A$4,MATCH($A95,'Data transformed'!$A$5:$A$185,0),MATCH(CT$4,'Data transformed'!$4:$4,0)-1)), MIN(MAX(OFFSET('Data transformed'!$A$4,MATCH($A95,'Data transformed'!$A$5:$A$185,0),MATCH(CT$4,'Data transformed'!$4:$4,0)-1),$M95),$N95),"NA"))</f>
        <v>NA</v>
      </c>
      <c r="CU95" s="103" t="str">
        <f aca="true">IF($J95="","",IF(ISNUMBER(OFFSET('Data transformed'!$A$4,MATCH($A95,'Data transformed'!$A$5:$A$185,0),MATCH(CU$4,'Data transformed'!$4:$4,0)-1)), MIN(MAX(OFFSET('Data transformed'!$A$4,MATCH($A95,'Data transformed'!$A$5:$A$185,0),MATCH(CU$4,'Data transformed'!$4:$4,0)-1),$M95),$N95),"NA"))</f>
        <v>NA</v>
      </c>
    </row>
    <row r="96" s="103" customFormat="true" ht="15.5" hidden="false" customHeight="false" outlineLevel="0" collapsed="false">
      <c r="A96" s="107" t="n">
        <v>3241</v>
      </c>
      <c r="B96" s="107" t="n">
        <v>4</v>
      </c>
      <c r="C96" s="103" t="str">
        <f aca="true">IF(ISBLANK(OFFSET('Raw Data'!$A$3,MATCH($A96,'Raw Data'!$B$4:$B$185,0),MATCH(C$4,'Raw Data'!$3:$3,0)-1)),"",OFFSET('Raw Data'!$A$3,MATCH($A96,'Raw Data'!$B$4:$B$185,0),MATCH(C$4,'Raw Data'!$3:$3,0)-1))</f>
        <v/>
      </c>
      <c r="D96" s="103" t="str">
        <f aca="true">IF(ISBLANK(OFFSET('Raw Data'!$A$3,MATCH($A96,'Raw Data'!$B$4:$B$185,0),MATCH(D$4,'Raw Data'!$3:$3,0)-1)),"",OFFSET('Raw Data'!$A$3,MATCH($A96,'Raw Data'!$B$4:$B$185,0),MATCH(D$4,'Raw Data'!$3:$3,0)-1))</f>
        <v>Expert assessment data - C.3.18</v>
      </c>
      <c r="E96" s="103" t="str">
        <f aca="true">IF(ISBLANK(OFFSET('Raw Data'!$A$3,MATCH($A96,'Raw Data'!$B$4:$B$185,0),MATCH(E$4,'Raw Data'!$3:$3,0)-1)),"",OFFSET('Raw Data'!$A$3,MATCH($A96,'Raw Data'!$B$4:$B$185,0),MATCH(E$4,'Raw Data'!$3:$3,0)-1))</f>
        <v>As a consumer expert, how satisfied are you with the following in your country in 2020? - Product labelling on vital safety information</v>
      </c>
      <c r="J96" s="103" t="n">
        <f aca="true" t="array" ref="J96:J96">IFERROR(_xlfn.QUARTILE.INC(IF(ISNUMBER(OFFSET('Data transformed'!$N$4,MATCH('outliers treatment'!$A96,'Data transformed'!$A$5:$A$185),1,1,COUNTA('Data transformed'!$O$4:$CX$4))),OFFSET('Data transformed'!$N$4,MATCH('outliers treatment'!$A96,'Data transformed'!$A$5:$A$185),1,1,COUNTA('Data transformed'!$O$4:$CX$4))),1),"")</f>
        <v>3</v>
      </c>
      <c r="K96" s="103" t="n">
        <f aca="true" t="array" ref="K96:K96">IFERROR(_xlfn.QUARTILE.INC(IF(ISNUMBER(OFFSET('Data transformed'!$N$4,MATCH('outliers treatment'!$A96,'Data transformed'!$A$5:$A$185),1,1,COUNTA('Data transformed'!$O$4:$CX$4))),OFFSET('Data transformed'!$N$4,MATCH('outliers treatment'!$A96,'Data transformed'!$A$5:$A$185),1,1,COUNTA('Data transformed'!$O$4:$CX$4))),3),"")</f>
        <v>5</v>
      </c>
      <c r="L96" s="103" t="n">
        <f aca="false">IFERROR(K96-J96,"")</f>
        <v>2</v>
      </c>
      <c r="M96" s="103" t="n">
        <v>1</v>
      </c>
      <c r="N96" s="103" t="n">
        <v>6</v>
      </c>
      <c r="P96" s="105" t="n">
        <f aca="false" t="array" ref="P96:P96">IFERROR(SKEW(IF(ISNUMBER(T96:CU96),T96:CU96,"")),"")</f>
        <v>-0.425503070478281</v>
      </c>
      <c r="Q96" s="103" t="n">
        <f aca="true">IF(ISBLANK(OFFSET('Data above threshold'!$A$4,MATCH('Data above threshold'!$A95,'Data above threshold'!$A$5:$A$185,0),MATCH('Data above threshold'!N$4,'Data above threshold'!$4:$4,0)-1)),1,OFFSET('Data above threshold'!$A$4,MATCH('Data above threshold'!$A95,'Data above threshold'!$A$5:$A$185,0),MATCH('Data above threshold'!N$4,'Data above threshold'!$4:$4,0)-1))</f>
        <v>0</v>
      </c>
      <c r="R96" s="103" t="n">
        <f aca="false">IF($J96="","",COUNTIF(T96:CU96,M96)+ COUNTIF(T96:CQ96,N96))</f>
        <v>5</v>
      </c>
      <c r="S96" s="106" t="n">
        <f aca="false" t="array" ref="S96:S96">IF(B96&lt;4,"",1-IFERROR(SUM(ISNUMBER(T96:CU96)*(1-$T$3:$CU$3))/COUNTIF($T$3:$CU$3,0),0))</f>
        <v>0.0125</v>
      </c>
      <c r="T96" s="103" t="n">
        <f aca="true">IF($J96="","",IF(ISNUMBER(OFFSET('Data transformed'!$A$4,MATCH($A96,'Data transformed'!$A$5:$A$185,0),MATCH(T$4,'Data transformed'!$4:$4,0)-1)), MIN(MAX(OFFSET('Data transformed'!$A$4,MATCH($A96,'Data transformed'!$A$5:$A$185,0),MATCH(T$4,'Data transformed'!$4:$4,0)-1),$M96),$N96),"NA"))</f>
        <v>3.5</v>
      </c>
      <c r="U96" s="103" t="n">
        <f aca="true">IF($J96="","",IF(ISNUMBER(OFFSET('Data transformed'!$A$4,MATCH($A96,'Data transformed'!$A$5:$A$185,0),MATCH(U$4,'Data transformed'!$4:$4,0)-1)), MIN(MAX(OFFSET('Data transformed'!$A$4,MATCH($A96,'Data transformed'!$A$5:$A$185,0),MATCH(U$4,'Data transformed'!$4:$4,0)-1),$M96),$N96),"NA"))</f>
        <v>3.33</v>
      </c>
      <c r="V96" s="103" t="n">
        <f aca="true">IF($J96="","",IF(ISNUMBER(OFFSET('Data transformed'!$A$4,MATCH($A96,'Data transformed'!$A$5:$A$185,0),MATCH(V$4,'Data transformed'!$4:$4,0)-1)), MIN(MAX(OFFSET('Data transformed'!$A$4,MATCH($A96,'Data transformed'!$A$5:$A$185,0),MATCH(V$4,'Data transformed'!$4:$4,0)-1),$M96),$N96),"NA"))</f>
        <v>5</v>
      </c>
      <c r="W96" s="103" t="n">
        <f aca="true">IF($J96="","",IF(ISNUMBER(OFFSET('Data transformed'!$A$4,MATCH($A96,'Data transformed'!$A$5:$A$185,0),MATCH(W$4,'Data transformed'!$4:$4,0)-1)), MIN(MAX(OFFSET('Data transformed'!$A$4,MATCH($A96,'Data transformed'!$A$5:$A$185,0),MATCH(W$4,'Data transformed'!$4:$4,0)-1),$M96),$N96),"NA"))</f>
        <v>4</v>
      </c>
      <c r="X96" s="103" t="n">
        <f aca="true">IF($J96="","",IF(ISNUMBER(OFFSET('Data transformed'!$A$4,MATCH($A96,'Data transformed'!$A$5:$A$185,0),MATCH(X$4,'Data transformed'!$4:$4,0)-1)), MIN(MAX(OFFSET('Data transformed'!$A$4,MATCH($A96,'Data transformed'!$A$5:$A$185,0),MATCH(X$4,'Data transformed'!$4:$4,0)-1),$M96),$N96),"NA"))</f>
        <v>5</v>
      </c>
      <c r="Y96" s="103" t="n">
        <f aca="true">IF($J96="","",IF(ISNUMBER(OFFSET('Data transformed'!$A$4,MATCH($A96,'Data transformed'!$A$5:$A$185,0),MATCH(Y$4,'Data transformed'!$4:$4,0)-1)), MIN(MAX(OFFSET('Data transformed'!$A$4,MATCH($A96,'Data transformed'!$A$5:$A$185,0),MATCH(Y$4,'Data transformed'!$4:$4,0)-1),$M96),$N96),"NA"))</f>
        <v>5</v>
      </c>
      <c r="Z96" s="103" t="n">
        <f aca="true">IF($J96="","",IF(ISNUMBER(OFFSET('Data transformed'!$A$4,MATCH($A96,'Data transformed'!$A$5:$A$185,0),MATCH(Z$4,'Data transformed'!$4:$4,0)-1)), MIN(MAX(OFFSET('Data transformed'!$A$4,MATCH($A96,'Data transformed'!$A$5:$A$185,0),MATCH(Z$4,'Data transformed'!$4:$4,0)-1),$M96),$N96),"NA"))</f>
        <v>5</v>
      </c>
      <c r="AA96" s="103" t="n">
        <f aca="true">IF($J96="","",IF(ISNUMBER(OFFSET('Data transformed'!$A$4,MATCH($A96,'Data transformed'!$A$5:$A$185,0),MATCH(AA$4,'Data transformed'!$4:$4,0)-1)), MIN(MAX(OFFSET('Data transformed'!$A$4,MATCH($A96,'Data transformed'!$A$5:$A$185,0),MATCH(AA$4,'Data transformed'!$4:$4,0)-1),$M96),$N96),"NA"))</f>
        <v>3</v>
      </c>
      <c r="AB96" s="103" t="n">
        <f aca="true">IF($J96="","",IF(ISNUMBER(OFFSET('Data transformed'!$A$4,MATCH($A96,'Data transformed'!$A$5:$A$185,0),MATCH(AB$4,'Data transformed'!$4:$4,0)-1)), MIN(MAX(OFFSET('Data transformed'!$A$4,MATCH($A96,'Data transformed'!$A$5:$A$185,0),MATCH(AB$4,'Data transformed'!$4:$4,0)-1),$M96),$N96),"NA"))</f>
        <v>5</v>
      </c>
      <c r="AC96" s="103" t="n">
        <f aca="true">IF($J96="","",IF(ISNUMBER(OFFSET('Data transformed'!$A$4,MATCH($A96,'Data transformed'!$A$5:$A$185,0),MATCH(AC$4,'Data transformed'!$4:$4,0)-1)), MIN(MAX(OFFSET('Data transformed'!$A$4,MATCH($A96,'Data transformed'!$A$5:$A$185,0),MATCH(AC$4,'Data transformed'!$4:$4,0)-1),$M96),$N96),"NA"))</f>
        <v>5</v>
      </c>
      <c r="AD96" s="103" t="n">
        <f aca="true">IF($J96="","",IF(ISNUMBER(OFFSET('Data transformed'!$A$4,MATCH($A96,'Data transformed'!$A$5:$A$185,0),MATCH(AD$4,'Data transformed'!$4:$4,0)-1)), MIN(MAX(OFFSET('Data transformed'!$A$4,MATCH($A96,'Data transformed'!$A$5:$A$185,0),MATCH(AD$4,'Data transformed'!$4:$4,0)-1),$M96),$N96),"NA"))</f>
        <v>5</v>
      </c>
      <c r="AE96" s="103" t="n">
        <f aca="true">IF($J96="","",IF(ISNUMBER(OFFSET('Data transformed'!$A$4,MATCH($A96,'Data transformed'!$A$5:$A$185,0),MATCH(AE$4,'Data transformed'!$4:$4,0)-1)), MIN(MAX(OFFSET('Data transformed'!$A$4,MATCH($A96,'Data transformed'!$A$5:$A$185,0),MATCH(AE$4,'Data transformed'!$4:$4,0)-1),$M96),$N96),"NA"))</f>
        <v>3</v>
      </c>
      <c r="AF96" s="103" t="n">
        <f aca="true">IF($J96="","",IF(ISNUMBER(OFFSET('Data transformed'!$A$4,MATCH($A96,'Data transformed'!$A$5:$A$185,0),MATCH(AF$4,'Data transformed'!$4:$4,0)-1)), MIN(MAX(OFFSET('Data transformed'!$A$4,MATCH($A96,'Data transformed'!$A$5:$A$185,0),MATCH(AF$4,'Data transformed'!$4:$4,0)-1),$M96),$N96),"NA"))</f>
        <v>2</v>
      </c>
      <c r="AG96" s="103" t="n">
        <f aca="true">IF($J96="","",IF(ISNUMBER(OFFSET('Data transformed'!$A$4,MATCH($A96,'Data transformed'!$A$5:$A$185,0),MATCH(AG$4,'Data transformed'!$4:$4,0)-1)), MIN(MAX(OFFSET('Data transformed'!$A$4,MATCH($A96,'Data transformed'!$A$5:$A$185,0),MATCH(AG$4,'Data transformed'!$4:$4,0)-1),$M96),$N96),"NA"))</f>
        <v>3</v>
      </c>
      <c r="AH96" s="103" t="n">
        <f aca="true">IF($J96="","",IF(ISNUMBER(OFFSET('Data transformed'!$A$4,MATCH($A96,'Data transformed'!$A$5:$A$185,0),MATCH(AH$4,'Data transformed'!$4:$4,0)-1)), MIN(MAX(OFFSET('Data transformed'!$A$4,MATCH($A96,'Data transformed'!$A$5:$A$185,0),MATCH(AH$4,'Data transformed'!$4:$4,0)-1),$M96),$N96),"NA"))</f>
        <v>4</v>
      </c>
      <c r="AI96" s="103" t="n">
        <f aca="true">IF($J96="","",IF(ISNUMBER(OFFSET('Data transformed'!$A$4,MATCH($A96,'Data transformed'!$A$5:$A$185,0),MATCH(AI$4,'Data transformed'!$4:$4,0)-1)), MIN(MAX(OFFSET('Data transformed'!$A$4,MATCH($A96,'Data transformed'!$A$5:$A$185,0),MATCH(AI$4,'Data transformed'!$4:$4,0)-1),$M96),$N96),"NA"))</f>
        <v>5</v>
      </c>
      <c r="AJ96" s="103" t="n">
        <f aca="true">IF($J96="","",IF(ISNUMBER(OFFSET('Data transformed'!$A$4,MATCH($A96,'Data transformed'!$A$5:$A$185,0),MATCH(AJ$4,'Data transformed'!$4:$4,0)-1)), MIN(MAX(OFFSET('Data transformed'!$A$4,MATCH($A96,'Data transformed'!$A$5:$A$185,0),MATCH(AJ$4,'Data transformed'!$4:$4,0)-1),$M96),$N96),"NA"))</f>
        <v>4</v>
      </c>
      <c r="AK96" s="103" t="n">
        <f aca="true">IF($J96="","",IF(ISNUMBER(OFFSET('Data transformed'!$A$4,MATCH($A96,'Data transformed'!$A$5:$A$185,0),MATCH(AK$4,'Data transformed'!$4:$4,0)-1)), MIN(MAX(OFFSET('Data transformed'!$A$4,MATCH($A96,'Data transformed'!$A$5:$A$185,0),MATCH(AK$4,'Data transformed'!$4:$4,0)-1),$M96),$N96),"NA"))</f>
        <v>5</v>
      </c>
      <c r="AL96" s="103" t="n">
        <f aca="true">IF($J96="","",IF(ISNUMBER(OFFSET('Data transformed'!$A$4,MATCH($A96,'Data transformed'!$A$5:$A$185,0),MATCH(AL$4,'Data transformed'!$4:$4,0)-1)), MIN(MAX(OFFSET('Data transformed'!$A$4,MATCH($A96,'Data transformed'!$A$5:$A$185,0),MATCH(AL$4,'Data transformed'!$4:$4,0)-1),$M96),$N96),"NA"))</f>
        <v>6</v>
      </c>
      <c r="AM96" s="103" t="n">
        <f aca="true">IF($J96="","",IF(ISNUMBER(OFFSET('Data transformed'!$A$4,MATCH($A96,'Data transformed'!$A$5:$A$185,0),MATCH(AM$4,'Data transformed'!$4:$4,0)-1)), MIN(MAX(OFFSET('Data transformed'!$A$4,MATCH($A96,'Data transformed'!$A$5:$A$185,0),MATCH(AM$4,'Data transformed'!$4:$4,0)-1),$M96),$N96),"NA"))</f>
        <v>5</v>
      </c>
      <c r="AN96" s="103" t="n">
        <f aca="true">IF($J96="","",IF(ISNUMBER(OFFSET('Data transformed'!$A$4,MATCH($A96,'Data transformed'!$A$5:$A$185,0),MATCH(AN$4,'Data transformed'!$4:$4,0)-1)), MIN(MAX(OFFSET('Data transformed'!$A$4,MATCH($A96,'Data transformed'!$A$5:$A$185,0),MATCH(AN$4,'Data transformed'!$4:$4,0)-1),$M96),$N96),"NA"))</f>
        <v>6</v>
      </c>
      <c r="AO96" s="103" t="n">
        <f aca="true">IF($J96="","",IF(ISNUMBER(OFFSET('Data transformed'!$A$4,MATCH($A96,'Data transformed'!$A$5:$A$185,0),MATCH(AO$4,'Data transformed'!$4:$4,0)-1)), MIN(MAX(OFFSET('Data transformed'!$A$4,MATCH($A96,'Data transformed'!$A$5:$A$185,0),MATCH(AO$4,'Data transformed'!$4:$4,0)-1),$M96),$N96),"NA"))</f>
        <v>5</v>
      </c>
      <c r="AP96" s="103" t="n">
        <f aca="true">IF($J96="","",IF(ISNUMBER(OFFSET('Data transformed'!$A$4,MATCH($A96,'Data transformed'!$A$5:$A$185,0),MATCH(AP$4,'Data transformed'!$4:$4,0)-1)), MIN(MAX(OFFSET('Data transformed'!$A$4,MATCH($A96,'Data transformed'!$A$5:$A$185,0),MATCH(AP$4,'Data transformed'!$4:$4,0)-1),$M96),$N96),"NA"))</f>
        <v>5</v>
      </c>
      <c r="AQ96" s="103" t="n">
        <f aca="true">IF($J96="","",IF(ISNUMBER(OFFSET('Data transformed'!$A$4,MATCH($A96,'Data transformed'!$A$5:$A$185,0),MATCH(AQ$4,'Data transformed'!$4:$4,0)-1)), MIN(MAX(OFFSET('Data transformed'!$A$4,MATCH($A96,'Data transformed'!$A$5:$A$185,0),MATCH(AQ$4,'Data transformed'!$4:$4,0)-1),$M96),$N96),"NA"))</f>
        <v>4</v>
      </c>
      <c r="AR96" s="103" t="n">
        <f aca="true">IF($J96="","",IF(ISNUMBER(OFFSET('Data transformed'!$A$4,MATCH($A96,'Data transformed'!$A$5:$A$185,0),MATCH(AR$4,'Data transformed'!$4:$4,0)-1)), MIN(MAX(OFFSET('Data transformed'!$A$4,MATCH($A96,'Data transformed'!$A$5:$A$185,0),MATCH(AR$4,'Data transformed'!$4:$4,0)-1),$M96),$N96),"NA"))</f>
        <v>5</v>
      </c>
      <c r="AS96" s="103" t="n">
        <f aca="true">IF($J96="","",IF(ISNUMBER(OFFSET('Data transformed'!$A$4,MATCH($A96,'Data transformed'!$A$5:$A$185,0),MATCH(AS$4,'Data transformed'!$4:$4,0)-1)), MIN(MAX(OFFSET('Data transformed'!$A$4,MATCH($A96,'Data transformed'!$A$5:$A$185,0),MATCH(AS$4,'Data transformed'!$4:$4,0)-1),$M96),$N96),"NA"))</f>
        <v>4</v>
      </c>
      <c r="AT96" s="103" t="n">
        <f aca="true">IF($J96="","",IF(ISNUMBER(OFFSET('Data transformed'!$A$4,MATCH($A96,'Data transformed'!$A$5:$A$185,0),MATCH(AT$4,'Data transformed'!$4:$4,0)-1)), MIN(MAX(OFFSET('Data transformed'!$A$4,MATCH($A96,'Data transformed'!$A$5:$A$185,0),MATCH(AT$4,'Data transformed'!$4:$4,0)-1),$M96),$N96),"NA"))</f>
        <v>4</v>
      </c>
      <c r="AU96" s="103" t="n">
        <f aca="true">IF($J96="","",IF(ISNUMBER(OFFSET('Data transformed'!$A$4,MATCH($A96,'Data transformed'!$A$5:$A$185,0),MATCH(AU$4,'Data transformed'!$4:$4,0)-1)), MIN(MAX(OFFSET('Data transformed'!$A$4,MATCH($A96,'Data transformed'!$A$5:$A$185,0),MATCH(AU$4,'Data transformed'!$4:$4,0)-1),$M96),$N96),"NA"))</f>
        <v>2</v>
      </c>
      <c r="AV96" s="103" t="n">
        <f aca="true">IF($J96="","",IF(ISNUMBER(OFFSET('Data transformed'!$A$4,MATCH($A96,'Data transformed'!$A$5:$A$185,0),MATCH(AV$4,'Data transformed'!$4:$4,0)-1)), MIN(MAX(OFFSET('Data transformed'!$A$4,MATCH($A96,'Data transformed'!$A$5:$A$185,0),MATCH(AV$4,'Data transformed'!$4:$4,0)-1),$M96),$N96),"NA"))</f>
        <v>5</v>
      </c>
      <c r="AW96" s="103" t="n">
        <f aca="true">IF($J96="","",IF(ISNUMBER(OFFSET('Data transformed'!$A$4,MATCH($A96,'Data transformed'!$A$5:$A$185,0),MATCH(AW$4,'Data transformed'!$4:$4,0)-1)), MIN(MAX(OFFSET('Data transformed'!$A$4,MATCH($A96,'Data transformed'!$A$5:$A$185,0),MATCH(AW$4,'Data transformed'!$4:$4,0)-1),$M96),$N96),"NA"))</f>
        <v>3</v>
      </c>
      <c r="AX96" s="103" t="n">
        <f aca="true">IF($J96="","",IF(ISNUMBER(OFFSET('Data transformed'!$A$4,MATCH($A96,'Data transformed'!$A$5:$A$185,0),MATCH(AX$4,'Data transformed'!$4:$4,0)-1)), MIN(MAX(OFFSET('Data transformed'!$A$4,MATCH($A96,'Data transformed'!$A$5:$A$185,0),MATCH(AX$4,'Data transformed'!$4:$4,0)-1),$M96),$N96),"NA"))</f>
        <v>3</v>
      </c>
      <c r="AY96" s="103" t="n">
        <f aca="true">IF($J96="","",IF(ISNUMBER(OFFSET('Data transformed'!$A$4,MATCH($A96,'Data transformed'!$A$5:$A$185,0),MATCH(AY$4,'Data transformed'!$4:$4,0)-1)), MIN(MAX(OFFSET('Data transformed'!$A$4,MATCH($A96,'Data transformed'!$A$5:$A$185,0),MATCH(AY$4,'Data transformed'!$4:$4,0)-1),$M96),$N96),"NA"))</f>
        <v>4</v>
      </c>
      <c r="AZ96" s="103" t="n">
        <f aca="true">IF($J96="","",IF(ISNUMBER(OFFSET('Data transformed'!$A$4,MATCH($A96,'Data transformed'!$A$5:$A$185,0),MATCH(AZ$4,'Data transformed'!$4:$4,0)-1)), MIN(MAX(OFFSET('Data transformed'!$A$4,MATCH($A96,'Data transformed'!$A$5:$A$185,0),MATCH(AZ$4,'Data transformed'!$4:$4,0)-1),$M96),$N96),"NA"))</f>
        <v>4.27</v>
      </c>
      <c r="BA96" s="103" t="n">
        <f aca="true">IF($J96="","",IF(ISNUMBER(OFFSET('Data transformed'!$A$4,MATCH($A96,'Data transformed'!$A$5:$A$185,0),MATCH(BA$4,'Data transformed'!$4:$4,0)-1)), MIN(MAX(OFFSET('Data transformed'!$A$4,MATCH($A96,'Data transformed'!$A$5:$A$185,0),MATCH(BA$4,'Data transformed'!$4:$4,0)-1),$M96),$N96),"NA"))</f>
        <v>5</v>
      </c>
      <c r="BB96" s="103" t="n">
        <f aca="true">IF($J96="","",IF(ISNUMBER(OFFSET('Data transformed'!$A$4,MATCH($A96,'Data transformed'!$A$5:$A$185,0),MATCH(BB$4,'Data transformed'!$4:$4,0)-1)), MIN(MAX(OFFSET('Data transformed'!$A$4,MATCH($A96,'Data transformed'!$A$5:$A$185,0),MATCH(BB$4,'Data transformed'!$4:$4,0)-1),$M96),$N96),"NA"))</f>
        <v>5</v>
      </c>
      <c r="BC96" s="103" t="n">
        <f aca="true">IF($J96="","",IF(ISNUMBER(OFFSET('Data transformed'!$A$4,MATCH($A96,'Data transformed'!$A$5:$A$185,0),MATCH(BC$4,'Data transformed'!$4:$4,0)-1)), MIN(MAX(OFFSET('Data transformed'!$A$4,MATCH($A96,'Data transformed'!$A$5:$A$185,0),MATCH(BC$4,'Data transformed'!$4:$4,0)-1),$M96),$N96),"NA"))</f>
        <v>4</v>
      </c>
      <c r="BD96" s="103" t="n">
        <f aca="true">IF($J96="","",IF(ISNUMBER(OFFSET('Data transformed'!$A$4,MATCH($A96,'Data transformed'!$A$5:$A$185,0),MATCH(BD$4,'Data transformed'!$4:$4,0)-1)), MIN(MAX(OFFSET('Data transformed'!$A$4,MATCH($A96,'Data transformed'!$A$5:$A$185,0),MATCH(BD$4,'Data transformed'!$4:$4,0)-1),$M96),$N96),"NA"))</f>
        <v>4.5</v>
      </c>
      <c r="BE96" s="103" t="n">
        <f aca="true">IF($J96="","",IF(ISNUMBER(OFFSET('Data transformed'!$A$4,MATCH($A96,'Data transformed'!$A$5:$A$185,0),MATCH(BE$4,'Data transformed'!$4:$4,0)-1)), MIN(MAX(OFFSET('Data transformed'!$A$4,MATCH($A96,'Data transformed'!$A$5:$A$185,0),MATCH(BE$4,'Data transformed'!$4:$4,0)-1),$M96),$N96),"NA"))</f>
        <v>4.5</v>
      </c>
      <c r="BF96" s="103" t="str">
        <f aca="true">IF($J96="","",IF(ISNUMBER(OFFSET('Data transformed'!$A$4,MATCH($A96,'Data transformed'!$A$5:$A$185,0),MATCH(BF$4,'Data transformed'!$4:$4,0)-1)), MIN(MAX(OFFSET('Data transformed'!$A$4,MATCH($A96,'Data transformed'!$A$5:$A$185,0),MATCH(BF$4,'Data transformed'!$4:$4,0)-1),$M96),$N96),"NA"))</f>
        <v>NA</v>
      </c>
      <c r="BG96" s="103" t="n">
        <f aca="true">IF($J96="","",IF(ISNUMBER(OFFSET('Data transformed'!$A$4,MATCH($A96,'Data transformed'!$A$5:$A$185,0),MATCH(BG$4,'Data transformed'!$4:$4,0)-1)), MIN(MAX(OFFSET('Data transformed'!$A$4,MATCH($A96,'Data transformed'!$A$5:$A$185,0),MATCH(BG$4,'Data transformed'!$4:$4,0)-1),$M96),$N96),"NA"))</f>
        <v>2</v>
      </c>
      <c r="BH96" s="103" t="n">
        <f aca="true">IF($J96="","",IF(ISNUMBER(OFFSET('Data transformed'!$A$4,MATCH($A96,'Data transformed'!$A$5:$A$185,0),MATCH(BH$4,'Data transformed'!$4:$4,0)-1)), MIN(MAX(OFFSET('Data transformed'!$A$4,MATCH($A96,'Data transformed'!$A$5:$A$185,0),MATCH(BH$4,'Data transformed'!$4:$4,0)-1),$M96),$N96),"NA"))</f>
        <v>4</v>
      </c>
      <c r="BI96" s="103" t="n">
        <f aca="true">IF($J96="","",IF(ISNUMBER(OFFSET('Data transformed'!$A$4,MATCH($A96,'Data transformed'!$A$5:$A$185,0),MATCH(BI$4,'Data transformed'!$4:$4,0)-1)), MIN(MAX(OFFSET('Data transformed'!$A$4,MATCH($A96,'Data transformed'!$A$5:$A$185,0),MATCH(BI$4,'Data transformed'!$4:$4,0)-1),$M96),$N96),"NA"))</f>
        <v>3</v>
      </c>
      <c r="BJ96" s="103" t="n">
        <f aca="true">IF($J96="","",IF(ISNUMBER(OFFSET('Data transformed'!$A$4,MATCH($A96,'Data transformed'!$A$5:$A$185,0),MATCH(BJ$4,'Data transformed'!$4:$4,0)-1)), MIN(MAX(OFFSET('Data transformed'!$A$4,MATCH($A96,'Data transformed'!$A$5:$A$185,0),MATCH(BJ$4,'Data transformed'!$4:$4,0)-1),$M96),$N96),"NA"))</f>
        <v>3</v>
      </c>
      <c r="BK96" s="103" t="n">
        <f aca="true">IF($J96="","",IF(ISNUMBER(OFFSET('Data transformed'!$A$4,MATCH($A96,'Data transformed'!$A$5:$A$185,0),MATCH(BK$4,'Data transformed'!$4:$4,0)-1)), MIN(MAX(OFFSET('Data transformed'!$A$4,MATCH($A96,'Data transformed'!$A$5:$A$185,0),MATCH(BK$4,'Data transformed'!$4:$4,0)-1),$M96),$N96),"NA"))</f>
        <v>6</v>
      </c>
      <c r="BL96" s="103" t="n">
        <f aca="true">IF($J96="","",IF(ISNUMBER(OFFSET('Data transformed'!$A$4,MATCH($A96,'Data transformed'!$A$5:$A$185,0),MATCH(BL$4,'Data transformed'!$4:$4,0)-1)), MIN(MAX(OFFSET('Data transformed'!$A$4,MATCH($A96,'Data transformed'!$A$5:$A$185,0),MATCH(BL$4,'Data transformed'!$4:$4,0)-1),$M96),$N96),"NA"))</f>
        <v>2</v>
      </c>
      <c r="BM96" s="103" t="n">
        <f aca="true">IF($J96="","",IF(ISNUMBER(OFFSET('Data transformed'!$A$4,MATCH($A96,'Data transformed'!$A$5:$A$185,0),MATCH(BM$4,'Data transformed'!$4:$4,0)-1)), MIN(MAX(OFFSET('Data transformed'!$A$4,MATCH($A96,'Data transformed'!$A$5:$A$185,0),MATCH(BM$4,'Data transformed'!$4:$4,0)-1),$M96),$N96),"NA"))</f>
        <v>5</v>
      </c>
      <c r="BN96" s="103" t="n">
        <f aca="true">IF($J96="","",IF(ISNUMBER(OFFSET('Data transformed'!$A$4,MATCH($A96,'Data transformed'!$A$5:$A$185,0),MATCH(BN$4,'Data transformed'!$4:$4,0)-1)), MIN(MAX(OFFSET('Data transformed'!$A$4,MATCH($A96,'Data transformed'!$A$5:$A$185,0),MATCH(BN$4,'Data transformed'!$4:$4,0)-1),$M96),$N96),"NA"))</f>
        <v>3.5</v>
      </c>
      <c r="BO96" s="103" t="n">
        <f aca="true">IF($J96="","",IF(ISNUMBER(OFFSET('Data transformed'!$A$4,MATCH($A96,'Data transformed'!$A$5:$A$185,0),MATCH(BO$4,'Data transformed'!$4:$4,0)-1)), MIN(MAX(OFFSET('Data transformed'!$A$4,MATCH($A96,'Data transformed'!$A$5:$A$185,0),MATCH(BO$4,'Data transformed'!$4:$4,0)-1),$M96),$N96),"NA"))</f>
        <v>2</v>
      </c>
      <c r="BP96" s="103" t="n">
        <f aca="true">IF($J96="","",IF(ISNUMBER(OFFSET('Data transformed'!$A$4,MATCH($A96,'Data transformed'!$A$5:$A$185,0),MATCH(BP$4,'Data transformed'!$4:$4,0)-1)), MIN(MAX(OFFSET('Data transformed'!$A$4,MATCH($A96,'Data transformed'!$A$5:$A$185,0),MATCH(BP$4,'Data transformed'!$4:$4,0)-1),$M96),$N96),"NA"))</f>
        <v>6</v>
      </c>
      <c r="BQ96" s="103" t="n">
        <f aca="true">IF($J96="","",IF(ISNUMBER(OFFSET('Data transformed'!$A$4,MATCH($A96,'Data transformed'!$A$5:$A$185,0),MATCH(BQ$4,'Data transformed'!$4:$4,0)-1)), MIN(MAX(OFFSET('Data transformed'!$A$4,MATCH($A96,'Data transformed'!$A$5:$A$185,0),MATCH(BQ$4,'Data transformed'!$4:$4,0)-1),$M96),$N96),"NA"))</f>
        <v>5.5</v>
      </c>
      <c r="BR96" s="103" t="n">
        <f aca="true">IF($J96="","",IF(ISNUMBER(OFFSET('Data transformed'!$A$4,MATCH($A96,'Data transformed'!$A$5:$A$185,0),MATCH(BR$4,'Data transformed'!$4:$4,0)-1)), MIN(MAX(OFFSET('Data transformed'!$A$4,MATCH($A96,'Data transformed'!$A$5:$A$185,0),MATCH(BR$4,'Data transformed'!$4:$4,0)-1),$M96),$N96),"NA"))</f>
        <v>5</v>
      </c>
      <c r="BS96" s="103" t="n">
        <f aca="true">IF($J96="","",IF(ISNUMBER(OFFSET('Data transformed'!$A$4,MATCH($A96,'Data transformed'!$A$5:$A$185,0),MATCH(BS$4,'Data transformed'!$4:$4,0)-1)), MIN(MAX(OFFSET('Data transformed'!$A$4,MATCH($A96,'Data transformed'!$A$5:$A$185,0),MATCH(BS$4,'Data transformed'!$4:$4,0)-1),$M96),$N96),"NA"))</f>
        <v>4</v>
      </c>
      <c r="BT96" s="103" t="n">
        <f aca="true">IF($J96="","",IF(ISNUMBER(OFFSET('Data transformed'!$A$4,MATCH($A96,'Data transformed'!$A$5:$A$185,0),MATCH(BT$4,'Data transformed'!$4:$4,0)-1)), MIN(MAX(OFFSET('Data transformed'!$A$4,MATCH($A96,'Data transformed'!$A$5:$A$185,0),MATCH(BT$4,'Data transformed'!$4:$4,0)-1),$M96),$N96),"NA"))</f>
        <v>3</v>
      </c>
      <c r="BU96" s="103" t="n">
        <f aca="true">IF($J96="","",IF(ISNUMBER(OFFSET('Data transformed'!$A$4,MATCH($A96,'Data transformed'!$A$5:$A$185,0),MATCH(BU$4,'Data transformed'!$4:$4,0)-1)), MIN(MAX(OFFSET('Data transformed'!$A$4,MATCH($A96,'Data transformed'!$A$5:$A$185,0),MATCH(BU$4,'Data transformed'!$4:$4,0)-1),$M96),$N96),"NA"))</f>
        <v>4</v>
      </c>
      <c r="BV96" s="103" t="n">
        <f aca="true">IF($J96="","",IF(ISNUMBER(OFFSET('Data transformed'!$A$4,MATCH($A96,'Data transformed'!$A$5:$A$185,0),MATCH(BV$4,'Data transformed'!$4:$4,0)-1)), MIN(MAX(OFFSET('Data transformed'!$A$4,MATCH($A96,'Data transformed'!$A$5:$A$185,0),MATCH(BV$4,'Data transformed'!$4:$4,0)-1),$M96),$N96),"NA"))</f>
        <v>3</v>
      </c>
      <c r="BW96" s="103" t="n">
        <f aca="true">IF($J96="","",IF(ISNUMBER(OFFSET('Data transformed'!$A$4,MATCH($A96,'Data transformed'!$A$5:$A$185,0),MATCH(BW$4,'Data transformed'!$4:$4,0)-1)), MIN(MAX(OFFSET('Data transformed'!$A$4,MATCH($A96,'Data transformed'!$A$5:$A$185,0),MATCH(BW$4,'Data transformed'!$4:$4,0)-1),$M96),$N96),"NA"))</f>
        <v>3</v>
      </c>
      <c r="BX96" s="103" t="n">
        <f aca="true">IF($J96="","",IF(ISNUMBER(OFFSET('Data transformed'!$A$4,MATCH($A96,'Data transformed'!$A$5:$A$185,0),MATCH(BX$4,'Data transformed'!$4:$4,0)-1)), MIN(MAX(OFFSET('Data transformed'!$A$4,MATCH($A96,'Data transformed'!$A$5:$A$185,0),MATCH(BX$4,'Data transformed'!$4:$4,0)-1),$M96),$N96),"NA"))</f>
        <v>4</v>
      </c>
      <c r="BY96" s="103" t="n">
        <f aca="true">IF($J96="","",IF(ISNUMBER(OFFSET('Data transformed'!$A$4,MATCH($A96,'Data transformed'!$A$5:$A$185,0),MATCH(BY$4,'Data transformed'!$4:$4,0)-1)), MIN(MAX(OFFSET('Data transformed'!$A$4,MATCH($A96,'Data transformed'!$A$5:$A$185,0),MATCH(BY$4,'Data transformed'!$4:$4,0)-1),$M96),$N96),"NA"))</f>
        <v>2</v>
      </c>
      <c r="BZ96" s="103" t="n">
        <f aca="true">IF($J96="","",IF(ISNUMBER(OFFSET('Data transformed'!$A$4,MATCH($A96,'Data transformed'!$A$5:$A$185,0),MATCH(BZ$4,'Data transformed'!$4:$4,0)-1)), MIN(MAX(OFFSET('Data transformed'!$A$4,MATCH($A96,'Data transformed'!$A$5:$A$185,0),MATCH(BZ$4,'Data transformed'!$4:$4,0)-1),$M96),$N96),"NA"))</f>
        <v>5</v>
      </c>
      <c r="CA96" s="103" t="n">
        <f aca="true">IF($J96="","",IF(ISNUMBER(OFFSET('Data transformed'!$A$4,MATCH($A96,'Data transformed'!$A$5:$A$185,0),MATCH(CA$4,'Data transformed'!$4:$4,0)-1)), MIN(MAX(OFFSET('Data transformed'!$A$4,MATCH($A96,'Data transformed'!$A$5:$A$185,0),MATCH(CA$4,'Data transformed'!$4:$4,0)-1),$M96),$N96),"NA"))</f>
        <v>3</v>
      </c>
      <c r="CB96" s="103" t="n">
        <f aca="true">IF($J96="","",IF(ISNUMBER(OFFSET('Data transformed'!$A$4,MATCH($A96,'Data transformed'!$A$5:$A$185,0),MATCH(CB$4,'Data transformed'!$4:$4,0)-1)), MIN(MAX(OFFSET('Data transformed'!$A$4,MATCH($A96,'Data transformed'!$A$5:$A$185,0),MATCH(CB$4,'Data transformed'!$4:$4,0)-1),$M96),$N96),"NA"))</f>
        <v>2</v>
      </c>
      <c r="CC96" s="103" t="n">
        <f aca="true">IF($J96="","",IF(ISNUMBER(OFFSET('Data transformed'!$A$4,MATCH($A96,'Data transformed'!$A$5:$A$185,0),MATCH(CC$4,'Data transformed'!$4:$4,0)-1)), MIN(MAX(OFFSET('Data transformed'!$A$4,MATCH($A96,'Data transformed'!$A$5:$A$185,0),MATCH(CC$4,'Data transformed'!$4:$4,0)-1),$M96),$N96),"NA"))</f>
        <v>4.5</v>
      </c>
      <c r="CD96" s="103" t="n">
        <f aca="true">IF($J96="","",IF(ISNUMBER(OFFSET('Data transformed'!$A$4,MATCH($A96,'Data transformed'!$A$5:$A$185,0),MATCH(CD$4,'Data transformed'!$4:$4,0)-1)), MIN(MAX(OFFSET('Data transformed'!$A$4,MATCH($A96,'Data transformed'!$A$5:$A$185,0),MATCH(CD$4,'Data transformed'!$4:$4,0)-1),$M96),$N96),"NA"))</f>
        <v>5</v>
      </c>
      <c r="CE96" s="103" t="n">
        <f aca="true">IF($J96="","",IF(ISNUMBER(OFFSET('Data transformed'!$A$4,MATCH($A96,'Data transformed'!$A$5:$A$185,0),MATCH(CE$4,'Data transformed'!$4:$4,0)-1)), MIN(MAX(OFFSET('Data transformed'!$A$4,MATCH($A96,'Data transformed'!$A$5:$A$185,0),MATCH(CE$4,'Data transformed'!$4:$4,0)-1),$M96),$N96),"NA"))</f>
        <v>1</v>
      </c>
      <c r="CF96" s="103" t="n">
        <f aca="true">IF($J96="","",IF(ISNUMBER(OFFSET('Data transformed'!$A$4,MATCH($A96,'Data transformed'!$A$5:$A$185,0),MATCH(CF$4,'Data transformed'!$4:$4,0)-1)), MIN(MAX(OFFSET('Data transformed'!$A$4,MATCH($A96,'Data transformed'!$A$5:$A$185,0),MATCH(CF$4,'Data transformed'!$4:$4,0)-1),$M96),$N96),"NA"))</f>
        <v>4</v>
      </c>
      <c r="CG96" s="103" t="n">
        <f aca="true">IF($J96="","",IF(ISNUMBER(OFFSET('Data transformed'!$A$4,MATCH($A96,'Data transformed'!$A$5:$A$185,0),MATCH(CG$4,'Data transformed'!$4:$4,0)-1)), MIN(MAX(OFFSET('Data transformed'!$A$4,MATCH($A96,'Data transformed'!$A$5:$A$185,0),MATCH(CG$4,'Data transformed'!$4:$4,0)-1),$M96),$N96),"NA"))</f>
        <v>4</v>
      </c>
      <c r="CH96" s="103" t="n">
        <f aca="true">IF($J96="","",IF(ISNUMBER(OFFSET('Data transformed'!$A$4,MATCH($A96,'Data transformed'!$A$5:$A$185,0),MATCH(CH$4,'Data transformed'!$4:$4,0)-1)), MIN(MAX(OFFSET('Data transformed'!$A$4,MATCH($A96,'Data transformed'!$A$5:$A$185,0),MATCH(CH$4,'Data transformed'!$4:$4,0)-1),$M96),$N96),"NA"))</f>
        <v>4.5</v>
      </c>
      <c r="CI96" s="103" t="n">
        <f aca="true">IF($J96="","",IF(ISNUMBER(OFFSET('Data transformed'!$A$4,MATCH($A96,'Data transformed'!$A$5:$A$185,0),MATCH(CI$4,'Data transformed'!$4:$4,0)-1)), MIN(MAX(OFFSET('Data transformed'!$A$4,MATCH($A96,'Data transformed'!$A$5:$A$185,0),MATCH(CI$4,'Data transformed'!$4:$4,0)-1),$M96),$N96),"NA"))</f>
        <v>5</v>
      </c>
      <c r="CJ96" s="103" t="n">
        <f aca="true">IF($J96="","",IF(ISNUMBER(OFFSET('Data transformed'!$A$4,MATCH($A96,'Data transformed'!$A$5:$A$185,0),MATCH(CJ$4,'Data transformed'!$4:$4,0)-1)), MIN(MAX(OFFSET('Data transformed'!$A$4,MATCH($A96,'Data transformed'!$A$5:$A$185,0),MATCH(CJ$4,'Data transformed'!$4:$4,0)-1),$M96),$N96),"NA"))</f>
        <v>5</v>
      </c>
      <c r="CK96" s="103" t="n">
        <f aca="true">IF($J96="","",IF(ISNUMBER(OFFSET('Data transformed'!$A$4,MATCH($A96,'Data transformed'!$A$5:$A$185,0),MATCH(CK$4,'Data transformed'!$4:$4,0)-1)), MIN(MAX(OFFSET('Data transformed'!$A$4,MATCH($A96,'Data transformed'!$A$5:$A$185,0),MATCH(CK$4,'Data transformed'!$4:$4,0)-1),$M96),$N96),"NA"))</f>
        <v>5</v>
      </c>
      <c r="CL96" s="103" t="n">
        <f aca="true">IF($J96="","",IF(ISNUMBER(OFFSET('Data transformed'!$A$4,MATCH($A96,'Data transformed'!$A$5:$A$185,0),MATCH(CL$4,'Data transformed'!$4:$4,0)-1)), MIN(MAX(OFFSET('Data transformed'!$A$4,MATCH($A96,'Data transformed'!$A$5:$A$185,0),MATCH(CL$4,'Data transformed'!$4:$4,0)-1),$M96),$N96),"NA"))</f>
        <v>2</v>
      </c>
      <c r="CM96" s="103" t="n">
        <f aca="true">IF($J96="","",IF(ISNUMBER(OFFSET('Data transformed'!$A$4,MATCH($A96,'Data transformed'!$A$5:$A$185,0),MATCH(CM$4,'Data transformed'!$4:$4,0)-1)), MIN(MAX(OFFSET('Data transformed'!$A$4,MATCH($A96,'Data transformed'!$A$5:$A$185,0),MATCH(CM$4,'Data transformed'!$4:$4,0)-1),$M96),$N96),"NA"))</f>
        <v>3</v>
      </c>
      <c r="CN96" s="103" t="n">
        <f aca="true">IF($J96="","",IF(ISNUMBER(OFFSET('Data transformed'!$A$4,MATCH($A96,'Data transformed'!$A$5:$A$185,0),MATCH(CN$4,'Data transformed'!$4:$4,0)-1)), MIN(MAX(OFFSET('Data transformed'!$A$4,MATCH($A96,'Data transformed'!$A$5:$A$185,0),MATCH(CN$4,'Data transformed'!$4:$4,0)-1),$M96),$N96),"NA"))</f>
        <v>5</v>
      </c>
      <c r="CO96" s="103" t="n">
        <f aca="true">IF($J96="","",IF(ISNUMBER(OFFSET('Data transformed'!$A$4,MATCH($A96,'Data transformed'!$A$5:$A$185,0),MATCH(CO$4,'Data transformed'!$4:$4,0)-1)), MIN(MAX(OFFSET('Data transformed'!$A$4,MATCH($A96,'Data transformed'!$A$5:$A$185,0),MATCH(CO$4,'Data transformed'!$4:$4,0)-1),$M96),$N96),"NA"))</f>
        <v>5</v>
      </c>
      <c r="CP96" s="103" t="n">
        <f aca="true">IF($J96="","",IF(ISNUMBER(OFFSET('Data transformed'!$A$4,MATCH($A96,'Data transformed'!$A$5:$A$185,0),MATCH(CP$4,'Data transformed'!$4:$4,0)-1)), MIN(MAX(OFFSET('Data transformed'!$A$4,MATCH($A96,'Data transformed'!$A$5:$A$185,0),MATCH(CP$4,'Data transformed'!$4:$4,0)-1),$M96),$N96),"NA"))</f>
        <v>3.5</v>
      </c>
      <c r="CQ96" s="103" t="n">
        <f aca="true">IF($J96="","",IF(ISNUMBER(OFFSET('Data transformed'!$A$4,MATCH($A96,'Data transformed'!$A$5:$A$185,0),MATCH(CQ$4,'Data transformed'!$4:$4,0)-1)), MIN(MAX(OFFSET('Data transformed'!$A$4,MATCH($A96,'Data transformed'!$A$5:$A$185,0),MATCH(CQ$4,'Data transformed'!$4:$4,0)-1),$M96),$N96),"NA"))</f>
        <v>3.5</v>
      </c>
      <c r="CR96" s="103" t="n">
        <f aca="true">IF($J96="","",IF(ISNUMBER(OFFSET('Data transformed'!$A$4,MATCH($A96,'Data transformed'!$A$5:$A$185,0),MATCH(CR$4,'Data transformed'!$4:$4,0)-1)), MIN(MAX(OFFSET('Data transformed'!$A$4,MATCH($A96,'Data transformed'!$A$5:$A$185,0),MATCH(CR$4,'Data transformed'!$4:$4,0)-1),$M96),$N96),"NA"))</f>
        <v>6</v>
      </c>
      <c r="CS96" s="103" t="n">
        <f aca="true">IF($J96="","",IF(ISNUMBER(OFFSET('Data transformed'!$A$4,MATCH($A96,'Data transformed'!$A$5:$A$185,0),MATCH(CS$4,'Data transformed'!$4:$4,0)-1)), MIN(MAX(OFFSET('Data transformed'!$A$4,MATCH($A96,'Data transformed'!$A$5:$A$185,0),MATCH(CS$4,'Data transformed'!$4:$4,0)-1),$M96),$N96),"NA"))</f>
        <v>2</v>
      </c>
      <c r="CT96" s="103" t="n">
        <f aca="true">IF($J96="","",IF(ISNUMBER(OFFSET('Data transformed'!$A$4,MATCH($A96,'Data transformed'!$A$5:$A$185,0),MATCH(CT$4,'Data transformed'!$4:$4,0)-1)), MIN(MAX(OFFSET('Data transformed'!$A$4,MATCH($A96,'Data transformed'!$A$5:$A$185,0),MATCH(CT$4,'Data transformed'!$4:$4,0)-1),$M96),$N96),"NA"))</f>
        <v>4</v>
      </c>
      <c r="CU96" s="103" t="n">
        <f aca="true">IF($J96="","",IF(ISNUMBER(OFFSET('Data transformed'!$A$4,MATCH($A96,'Data transformed'!$A$5:$A$185,0),MATCH(CU$4,'Data transformed'!$4:$4,0)-1)), MIN(MAX(OFFSET('Data transformed'!$A$4,MATCH($A96,'Data transformed'!$A$5:$A$185,0),MATCH(CU$4,'Data transformed'!$4:$4,0)-1),$M96),$N96),"NA"))</f>
        <v>3</v>
      </c>
    </row>
    <row r="97" s="103" customFormat="true" ht="15.5" hidden="false" customHeight="false" outlineLevel="0" collapsed="false">
      <c r="A97" s="107" t="n">
        <v>4000</v>
      </c>
      <c r="B97" s="107" t="n">
        <v>1</v>
      </c>
      <c r="C97" s="103" t="str">
        <f aca="true">IF(ISBLANK(OFFSET('Raw Data'!$A$3,MATCH($A97,'Raw Data'!$B$4:$B$185,0),MATCH(C$4,'Raw Data'!$3:$3,0)-1)),"",OFFSET('Raw Data'!$A$3,MATCH($A97,'Raw Data'!$B$4:$B$185,0),MATCH(C$4,'Raw Data'!$3:$3,0)-1))</f>
        <v/>
      </c>
      <c r="D97" s="103" t="str">
        <f aca="true">IF(ISBLANK(OFFSET('Raw Data'!$A$3,MATCH($A97,'Raw Data'!$B$4:$B$185,0),MATCH(D$4,'Raw Data'!$3:$3,0)-1)),"",OFFSET('Raw Data'!$A$3,MATCH($A97,'Raw Data'!$B$4:$B$185,0),MATCH(D$4,'Raw Data'!$3:$3,0)-1))</f>
        <v>Sustainability for Consumers</v>
      </c>
      <c r="E97" s="103" t="str">
        <f aca="true">IF(ISBLANK(OFFSET('Raw Data'!$A$3,MATCH($A97,'Raw Data'!$B$4:$B$185,0),MATCH(E$4,'Raw Data'!$3:$3,0)-1)),"",OFFSET('Raw Data'!$A$3,MATCH($A97,'Raw Data'!$B$4:$B$185,0),MATCH(E$4,'Raw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J97" s="103" t="e">
        <f aca="true" t="array" ref="J97:J97">IFERROR(_xlfn.QUARTILE.INC(IF(ISNUMBER(OFFSET('Data transformed'!$N$4,MATCH('outliers treatment'!$A97,'Data transformed'!$A$5:$A$185),1,1,COUNTA('Data transformed'!$O$4:$CX$4))),OFFSET('Data transformed'!$N$4,MATCH('outliers treatment'!$A97,'Data transformed'!$A$5:$A$185),1,1,COUNTA('Data transformed'!$O$4:$CX$4))),1),"")</f>
        <v>#N/A</v>
      </c>
      <c r="K97" s="103" t="e">
        <f aca="true" t="array" ref="K97:K97">IFERROR(_xlfn.QUARTILE.INC(IF(ISNUMBER(OFFSET('Data transformed'!$N$4,MATCH('outliers treatment'!$A97,'Data transformed'!$A$5:$A$185),1,1,COUNTA('Data transformed'!$O$4:$CX$4))),OFFSET('Data transformed'!$N$4,MATCH('outliers treatment'!$A97,'Data transformed'!$A$5:$A$185),1,1,COUNTA('Data transformed'!$O$4:$CX$4))),3),"")</f>
        <v>#N/A</v>
      </c>
      <c r="L97" s="103" t="str">
        <f aca="false">IFERROR(K97-J97,"")</f>
        <v/>
      </c>
      <c r="P97" s="105" t="str">
        <f aca="false" t="array" ref="P97:P97">IFERROR(SKEW(IF(ISNUMBER(T97:CU97),T97:CU97,"")),"")</f>
        <v/>
      </c>
      <c r="Q97" s="103" t="n">
        <f aca="true">IF(ISBLANK(OFFSET('Data above threshold'!$A$4,MATCH('Data above threshold'!$A96,'Data above threshold'!$A$5:$A$185,0),MATCH('Data above threshold'!N$4,'Data above threshold'!$4:$4,0)-1)),1,OFFSET('Data above threshold'!$A$4,MATCH('Data above threshold'!$A96,'Data above threshold'!$A$5:$A$185,0),MATCH('Data above threshold'!N$4,'Data above threshold'!$4:$4,0)-1))</f>
        <v>1</v>
      </c>
      <c r="R97" s="103" t="e">
        <f aca="false">IF($J97="","",COUNTIF(T97:CU97,M97)+ COUNTIF(T97:CQ97,N97))</f>
        <v>#N/A</v>
      </c>
      <c r="S97" s="106" t="str">
        <f aca="false" t="array" ref="S97:S97">IF(B97&lt;4,"",1-IFERROR(SUM(ISNUMBER(T97:CU97)*(1-$T$3:$CU$3))/COUNTIF($T$3:$CU$3,0),0))</f>
        <v/>
      </c>
      <c r="T97" s="103" t="str">
        <f aca="true">IF($J97="","",IF(ISNUMBER(OFFSET('Data transformed'!$A$4,MATCH($A97,'Data transformed'!$A$5:$A$185,0),MATCH(T$4,'Data transformed'!$4:$4,0)-1)), MIN(MAX(OFFSET('Data transformed'!$A$4,MATCH($A97,'Data transformed'!$A$5:$A$185,0),MATCH(T$4,'Data transformed'!$4:$4,0)-1),$M97),$N97),"NA"))</f>
        <v>NA</v>
      </c>
      <c r="U97" s="103" t="str">
        <f aca="true">IF($J97="","",IF(ISNUMBER(OFFSET('Data transformed'!$A$4,MATCH($A97,'Data transformed'!$A$5:$A$185,0),MATCH(U$4,'Data transformed'!$4:$4,0)-1)), MIN(MAX(OFFSET('Data transformed'!$A$4,MATCH($A97,'Data transformed'!$A$5:$A$185,0),MATCH(U$4,'Data transformed'!$4:$4,0)-1),$M97),$N97),"NA"))</f>
        <v>NA</v>
      </c>
      <c r="V97" s="103" t="str">
        <f aca="true">IF($J97="","",IF(ISNUMBER(OFFSET('Data transformed'!$A$4,MATCH($A97,'Data transformed'!$A$5:$A$185,0),MATCH(V$4,'Data transformed'!$4:$4,0)-1)), MIN(MAX(OFFSET('Data transformed'!$A$4,MATCH($A97,'Data transformed'!$A$5:$A$185,0),MATCH(V$4,'Data transformed'!$4:$4,0)-1),$M97),$N97),"NA"))</f>
        <v>NA</v>
      </c>
      <c r="W97" s="103" t="str">
        <f aca="true">IF($J97="","",IF(ISNUMBER(OFFSET('Data transformed'!$A$4,MATCH($A97,'Data transformed'!$A$5:$A$185,0),MATCH(W$4,'Data transformed'!$4:$4,0)-1)), MIN(MAX(OFFSET('Data transformed'!$A$4,MATCH($A97,'Data transformed'!$A$5:$A$185,0),MATCH(W$4,'Data transformed'!$4:$4,0)-1),$M97),$N97),"NA"))</f>
        <v>NA</v>
      </c>
      <c r="X97" s="103" t="str">
        <f aca="true">IF($J97="","",IF(ISNUMBER(OFFSET('Data transformed'!$A$4,MATCH($A97,'Data transformed'!$A$5:$A$185,0),MATCH(X$4,'Data transformed'!$4:$4,0)-1)), MIN(MAX(OFFSET('Data transformed'!$A$4,MATCH($A97,'Data transformed'!$A$5:$A$185,0),MATCH(X$4,'Data transformed'!$4:$4,0)-1),$M97),$N97),"NA"))</f>
        <v>NA</v>
      </c>
      <c r="Y97" s="103" t="str">
        <f aca="true">IF($J97="","",IF(ISNUMBER(OFFSET('Data transformed'!$A$4,MATCH($A97,'Data transformed'!$A$5:$A$185,0),MATCH(Y$4,'Data transformed'!$4:$4,0)-1)), MIN(MAX(OFFSET('Data transformed'!$A$4,MATCH($A97,'Data transformed'!$A$5:$A$185,0),MATCH(Y$4,'Data transformed'!$4:$4,0)-1),$M97),$N97),"NA"))</f>
        <v>NA</v>
      </c>
      <c r="Z97" s="103" t="str">
        <f aca="true">IF($J97="","",IF(ISNUMBER(OFFSET('Data transformed'!$A$4,MATCH($A97,'Data transformed'!$A$5:$A$185,0),MATCH(Z$4,'Data transformed'!$4:$4,0)-1)), MIN(MAX(OFFSET('Data transformed'!$A$4,MATCH($A97,'Data transformed'!$A$5:$A$185,0),MATCH(Z$4,'Data transformed'!$4:$4,0)-1),$M97),$N97),"NA"))</f>
        <v>NA</v>
      </c>
      <c r="AA97" s="103" t="str">
        <f aca="true">IF($J97="","",IF(ISNUMBER(OFFSET('Data transformed'!$A$4,MATCH($A97,'Data transformed'!$A$5:$A$185,0),MATCH(AA$4,'Data transformed'!$4:$4,0)-1)), MIN(MAX(OFFSET('Data transformed'!$A$4,MATCH($A97,'Data transformed'!$A$5:$A$185,0),MATCH(AA$4,'Data transformed'!$4:$4,0)-1),$M97),$N97),"NA"))</f>
        <v>NA</v>
      </c>
      <c r="AB97" s="103" t="str">
        <f aca="true">IF($J97="","",IF(ISNUMBER(OFFSET('Data transformed'!$A$4,MATCH($A97,'Data transformed'!$A$5:$A$185,0),MATCH(AB$4,'Data transformed'!$4:$4,0)-1)), MIN(MAX(OFFSET('Data transformed'!$A$4,MATCH($A97,'Data transformed'!$A$5:$A$185,0),MATCH(AB$4,'Data transformed'!$4:$4,0)-1),$M97),$N97),"NA"))</f>
        <v>NA</v>
      </c>
      <c r="AC97" s="103" t="str">
        <f aca="true">IF($J97="","",IF(ISNUMBER(OFFSET('Data transformed'!$A$4,MATCH($A97,'Data transformed'!$A$5:$A$185,0),MATCH(AC$4,'Data transformed'!$4:$4,0)-1)), MIN(MAX(OFFSET('Data transformed'!$A$4,MATCH($A97,'Data transformed'!$A$5:$A$185,0),MATCH(AC$4,'Data transformed'!$4:$4,0)-1),$M97),$N97),"NA"))</f>
        <v>NA</v>
      </c>
      <c r="AD97" s="103" t="str">
        <f aca="true">IF($J97="","",IF(ISNUMBER(OFFSET('Data transformed'!$A$4,MATCH($A97,'Data transformed'!$A$5:$A$185,0),MATCH(AD$4,'Data transformed'!$4:$4,0)-1)), MIN(MAX(OFFSET('Data transformed'!$A$4,MATCH($A97,'Data transformed'!$A$5:$A$185,0),MATCH(AD$4,'Data transformed'!$4:$4,0)-1),$M97),$N97),"NA"))</f>
        <v>NA</v>
      </c>
      <c r="AE97" s="103" t="str">
        <f aca="true">IF($J97="","",IF(ISNUMBER(OFFSET('Data transformed'!$A$4,MATCH($A97,'Data transformed'!$A$5:$A$185,0),MATCH(AE$4,'Data transformed'!$4:$4,0)-1)), MIN(MAX(OFFSET('Data transformed'!$A$4,MATCH($A97,'Data transformed'!$A$5:$A$185,0),MATCH(AE$4,'Data transformed'!$4:$4,0)-1),$M97),$N97),"NA"))</f>
        <v>NA</v>
      </c>
      <c r="AF97" s="103" t="str">
        <f aca="true">IF($J97="","",IF(ISNUMBER(OFFSET('Data transformed'!$A$4,MATCH($A97,'Data transformed'!$A$5:$A$185,0),MATCH(AF$4,'Data transformed'!$4:$4,0)-1)), MIN(MAX(OFFSET('Data transformed'!$A$4,MATCH($A97,'Data transformed'!$A$5:$A$185,0),MATCH(AF$4,'Data transformed'!$4:$4,0)-1),$M97),$N97),"NA"))</f>
        <v>NA</v>
      </c>
      <c r="AG97" s="103" t="str">
        <f aca="true">IF($J97="","",IF(ISNUMBER(OFFSET('Data transformed'!$A$4,MATCH($A97,'Data transformed'!$A$5:$A$185,0),MATCH(AG$4,'Data transformed'!$4:$4,0)-1)), MIN(MAX(OFFSET('Data transformed'!$A$4,MATCH($A97,'Data transformed'!$A$5:$A$185,0),MATCH(AG$4,'Data transformed'!$4:$4,0)-1),$M97),$N97),"NA"))</f>
        <v>NA</v>
      </c>
      <c r="AH97" s="103" t="str">
        <f aca="true">IF($J97="","",IF(ISNUMBER(OFFSET('Data transformed'!$A$4,MATCH($A97,'Data transformed'!$A$5:$A$185,0),MATCH(AH$4,'Data transformed'!$4:$4,0)-1)), MIN(MAX(OFFSET('Data transformed'!$A$4,MATCH($A97,'Data transformed'!$A$5:$A$185,0),MATCH(AH$4,'Data transformed'!$4:$4,0)-1),$M97),$N97),"NA"))</f>
        <v>NA</v>
      </c>
      <c r="AI97" s="103" t="str">
        <f aca="true">IF($J97="","",IF(ISNUMBER(OFFSET('Data transformed'!$A$4,MATCH($A97,'Data transformed'!$A$5:$A$185,0),MATCH(AI$4,'Data transformed'!$4:$4,0)-1)), MIN(MAX(OFFSET('Data transformed'!$A$4,MATCH($A97,'Data transformed'!$A$5:$A$185,0),MATCH(AI$4,'Data transformed'!$4:$4,0)-1),$M97),$N97),"NA"))</f>
        <v>NA</v>
      </c>
      <c r="AJ97" s="103" t="str">
        <f aca="true">IF($J97="","",IF(ISNUMBER(OFFSET('Data transformed'!$A$4,MATCH($A97,'Data transformed'!$A$5:$A$185,0),MATCH(AJ$4,'Data transformed'!$4:$4,0)-1)), MIN(MAX(OFFSET('Data transformed'!$A$4,MATCH($A97,'Data transformed'!$A$5:$A$185,0),MATCH(AJ$4,'Data transformed'!$4:$4,0)-1),$M97),$N97),"NA"))</f>
        <v>NA</v>
      </c>
      <c r="AK97" s="103" t="str">
        <f aca="true">IF($J97="","",IF(ISNUMBER(OFFSET('Data transformed'!$A$4,MATCH($A97,'Data transformed'!$A$5:$A$185,0),MATCH(AK$4,'Data transformed'!$4:$4,0)-1)), MIN(MAX(OFFSET('Data transformed'!$A$4,MATCH($A97,'Data transformed'!$A$5:$A$185,0),MATCH(AK$4,'Data transformed'!$4:$4,0)-1),$M97),$N97),"NA"))</f>
        <v>NA</v>
      </c>
      <c r="AL97" s="103" t="str">
        <f aca="true">IF($J97="","",IF(ISNUMBER(OFFSET('Data transformed'!$A$4,MATCH($A97,'Data transformed'!$A$5:$A$185,0),MATCH(AL$4,'Data transformed'!$4:$4,0)-1)), MIN(MAX(OFFSET('Data transformed'!$A$4,MATCH($A97,'Data transformed'!$A$5:$A$185,0),MATCH(AL$4,'Data transformed'!$4:$4,0)-1),$M97),$N97),"NA"))</f>
        <v>NA</v>
      </c>
      <c r="AM97" s="103" t="str">
        <f aca="true">IF($J97="","",IF(ISNUMBER(OFFSET('Data transformed'!$A$4,MATCH($A97,'Data transformed'!$A$5:$A$185,0),MATCH(AM$4,'Data transformed'!$4:$4,0)-1)), MIN(MAX(OFFSET('Data transformed'!$A$4,MATCH($A97,'Data transformed'!$A$5:$A$185,0),MATCH(AM$4,'Data transformed'!$4:$4,0)-1),$M97),$N97),"NA"))</f>
        <v>NA</v>
      </c>
      <c r="AN97" s="103" t="str">
        <f aca="true">IF($J97="","",IF(ISNUMBER(OFFSET('Data transformed'!$A$4,MATCH($A97,'Data transformed'!$A$5:$A$185,0),MATCH(AN$4,'Data transformed'!$4:$4,0)-1)), MIN(MAX(OFFSET('Data transformed'!$A$4,MATCH($A97,'Data transformed'!$A$5:$A$185,0),MATCH(AN$4,'Data transformed'!$4:$4,0)-1),$M97),$N97),"NA"))</f>
        <v>NA</v>
      </c>
      <c r="AO97" s="103" t="str">
        <f aca="true">IF($J97="","",IF(ISNUMBER(OFFSET('Data transformed'!$A$4,MATCH($A97,'Data transformed'!$A$5:$A$185,0),MATCH(AO$4,'Data transformed'!$4:$4,0)-1)), MIN(MAX(OFFSET('Data transformed'!$A$4,MATCH($A97,'Data transformed'!$A$5:$A$185,0),MATCH(AO$4,'Data transformed'!$4:$4,0)-1),$M97),$N97),"NA"))</f>
        <v>NA</v>
      </c>
      <c r="AP97" s="103" t="str">
        <f aca="true">IF($J97="","",IF(ISNUMBER(OFFSET('Data transformed'!$A$4,MATCH($A97,'Data transformed'!$A$5:$A$185,0),MATCH(AP$4,'Data transformed'!$4:$4,0)-1)), MIN(MAX(OFFSET('Data transformed'!$A$4,MATCH($A97,'Data transformed'!$A$5:$A$185,0),MATCH(AP$4,'Data transformed'!$4:$4,0)-1),$M97),$N97),"NA"))</f>
        <v>NA</v>
      </c>
      <c r="AQ97" s="103" t="str">
        <f aca="true">IF($J97="","",IF(ISNUMBER(OFFSET('Data transformed'!$A$4,MATCH($A97,'Data transformed'!$A$5:$A$185,0),MATCH(AQ$4,'Data transformed'!$4:$4,0)-1)), MIN(MAX(OFFSET('Data transformed'!$A$4,MATCH($A97,'Data transformed'!$A$5:$A$185,0),MATCH(AQ$4,'Data transformed'!$4:$4,0)-1),$M97),$N97),"NA"))</f>
        <v>NA</v>
      </c>
      <c r="AR97" s="103" t="str">
        <f aca="true">IF($J97="","",IF(ISNUMBER(OFFSET('Data transformed'!$A$4,MATCH($A97,'Data transformed'!$A$5:$A$185,0),MATCH(AR$4,'Data transformed'!$4:$4,0)-1)), MIN(MAX(OFFSET('Data transformed'!$A$4,MATCH($A97,'Data transformed'!$A$5:$A$185,0),MATCH(AR$4,'Data transformed'!$4:$4,0)-1),$M97),$N97),"NA"))</f>
        <v>NA</v>
      </c>
      <c r="AS97" s="103" t="str">
        <f aca="true">IF($J97="","",IF(ISNUMBER(OFFSET('Data transformed'!$A$4,MATCH($A97,'Data transformed'!$A$5:$A$185,0),MATCH(AS$4,'Data transformed'!$4:$4,0)-1)), MIN(MAX(OFFSET('Data transformed'!$A$4,MATCH($A97,'Data transformed'!$A$5:$A$185,0),MATCH(AS$4,'Data transformed'!$4:$4,0)-1),$M97),$N97),"NA"))</f>
        <v>NA</v>
      </c>
      <c r="AT97" s="103" t="str">
        <f aca="true">IF($J97="","",IF(ISNUMBER(OFFSET('Data transformed'!$A$4,MATCH($A97,'Data transformed'!$A$5:$A$185,0),MATCH(AT$4,'Data transformed'!$4:$4,0)-1)), MIN(MAX(OFFSET('Data transformed'!$A$4,MATCH($A97,'Data transformed'!$A$5:$A$185,0),MATCH(AT$4,'Data transformed'!$4:$4,0)-1),$M97),$N97),"NA"))</f>
        <v>NA</v>
      </c>
      <c r="AU97" s="103" t="str">
        <f aca="true">IF($J97="","",IF(ISNUMBER(OFFSET('Data transformed'!$A$4,MATCH($A97,'Data transformed'!$A$5:$A$185,0),MATCH(AU$4,'Data transformed'!$4:$4,0)-1)), MIN(MAX(OFFSET('Data transformed'!$A$4,MATCH($A97,'Data transformed'!$A$5:$A$185,0),MATCH(AU$4,'Data transformed'!$4:$4,0)-1),$M97),$N97),"NA"))</f>
        <v>NA</v>
      </c>
      <c r="AV97" s="103" t="str">
        <f aca="true">IF($J97="","",IF(ISNUMBER(OFFSET('Data transformed'!$A$4,MATCH($A97,'Data transformed'!$A$5:$A$185,0),MATCH(AV$4,'Data transformed'!$4:$4,0)-1)), MIN(MAX(OFFSET('Data transformed'!$A$4,MATCH($A97,'Data transformed'!$A$5:$A$185,0),MATCH(AV$4,'Data transformed'!$4:$4,0)-1),$M97),$N97),"NA"))</f>
        <v>NA</v>
      </c>
      <c r="AW97" s="103" t="str">
        <f aca="true">IF($J97="","",IF(ISNUMBER(OFFSET('Data transformed'!$A$4,MATCH($A97,'Data transformed'!$A$5:$A$185,0),MATCH(AW$4,'Data transformed'!$4:$4,0)-1)), MIN(MAX(OFFSET('Data transformed'!$A$4,MATCH($A97,'Data transformed'!$A$5:$A$185,0),MATCH(AW$4,'Data transformed'!$4:$4,0)-1),$M97),$N97),"NA"))</f>
        <v>NA</v>
      </c>
      <c r="AX97" s="103" t="str">
        <f aca="true">IF($J97="","",IF(ISNUMBER(OFFSET('Data transformed'!$A$4,MATCH($A97,'Data transformed'!$A$5:$A$185,0),MATCH(AX$4,'Data transformed'!$4:$4,0)-1)), MIN(MAX(OFFSET('Data transformed'!$A$4,MATCH($A97,'Data transformed'!$A$5:$A$185,0),MATCH(AX$4,'Data transformed'!$4:$4,0)-1),$M97),$N97),"NA"))</f>
        <v>NA</v>
      </c>
      <c r="AY97" s="103" t="str">
        <f aca="true">IF($J97="","",IF(ISNUMBER(OFFSET('Data transformed'!$A$4,MATCH($A97,'Data transformed'!$A$5:$A$185,0),MATCH(AY$4,'Data transformed'!$4:$4,0)-1)), MIN(MAX(OFFSET('Data transformed'!$A$4,MATCH($A97,'Data transformed'!$A$5:$A$185,0),MATCH(AY$4,'Data transformed'!$4:$4,0)-1),$M97),$N97),"NA"))</f>
        <v>NA</v>
      </c>
      <c r="AZ97" s="103" t="str">
        <f aca="true">IF($J97="","",IF(ISNUMBER(OFFSET('Data transformed'!$A$4,MATCH($A97,'Data transformed'!$A$5:$A$185,0),MATCH(AZ$4,'Data transformed'!$4:$4,0)-1)), MIN(MAX(OFFSET('Data transformed'!$A$4,MATCH($A97,'Data transformed'!$A$5:$A$185,0),MATCH(AZ$4,'Data transformed'!$4:$4,0)-1),$M97),$N97),"NA"))</f>
        <v>NA</v>
      </c>
      <c r="BA97" s="103" t="str">
        <f aca="true">IF($J97="","",IF(ISNUMBER(OFFSET('Data transformed'!$A$4,MATCH($A97,'Data transformed'!$A$5:$A$185,0),MATCH(BA$4,'Data transformed'!$4:$4,0)-1)), MIN(MAX(OFFSET('Data transformed'!$A$4,MATCH($A97,'Data transformed'!$A$5:$A$185,0),MATCH(BA$4,'Data transformed'!$4:$4,0)-1),$M97),$N97),"NA"))</f>
        <v>NA</v>
      </c>
      <c r="BB97" s="103" t="str">
        <f aca="true">IF($J97="","",IF(ISNUMBER(OFFSET('Data transformed'!$A$4,MATCH($A97,'Data transformed'!$A$5:$A$185,0),MATCH(BB$4,'Data transformed'!$4:$4,0)-1)), MIN(MAX(OFFSET('Data transformed'!$A$4,MATCH($A97,'Data transformed'!$A$5:$A$185,0),MATCH(BB$4,'Data transformed'!$4:$4,0)-1),$M97),$N97),"NA"))</f>
        <v>NA</v>
      </c>
      <c r="BC97" s="103" t="str">
        <f aca="true">IF($J97="","",IF(ISNUMBER(OFFSET('Data transformed'!$A$4,MATCH($A97,'Data transformed'!$A$5:$A$185,0),MATCH(BC$4,'Data transformed'!$4:$4,0)-1)), MIN(MAX(OFFSET('Data transformed'!$A$4,MATCH($A97,'Data transformed'!$A$5:$A$185,0),MATCH(BC$4,'Data transformed'!$4:$4,0)-1),$M97),$N97),"NA"))</f>
        <v>NA</v>
      </c>
      <c r="BD97" s="103" t="str">
        <f aca="true">IF($J97="","",IF(ISNUMBER(OFFSET('Data transformed'!$A$4,MATCH($A97,'Data transformed'!$A$5:$A$185,0),MATCH(BD$4,'Data transformed'!$4:$4,0)-1)), MIN(MAX(OFFSET('Data transformed'!$A$4,MATCH($A97,'Data transformed'!$A$5:$A$185,0),MATCH(BD$4,'Data transformed'!$4:$4,0)-1),$M97),$N97),"NA"))</f>
        <v>NA</v>
      </c>
      <c r="BE97" s="103" t="str">
        <f aca="true">IF($J97="","",IF(ISNUMBER(OFFSET('Data transformed'!$A$4,MATCH($A97,'Data transformed'!$A$5:$A$185,0),MATCH(BE$4,'Data transformed'!$4:$4,0)-1)), MIN(MAX(OFFSET('Data transformed'!$A$4,MATCH($A97,'Data transformed'!$A$5:$A$185,0),MATCH(BE$4,'Data transformed'!$4:$4,0)-1),$M97),$N97),"NA"))</f>
        <v>NA</v>
      </c>
      <c r="BF97" s="103" t="str">
        <f aca="true">IF($J97="","",IF(ISNUMBER(OFFSET('Data transformed'!$A$4,MATCH($A97,'Data transformed'!$A$5:$A$185,0),MATCH(BF$4,'Data transformed'!$4:$4,0)-1)), MIN(MAX(OFFSET('Data transformed'!$A$4,MATCH($A97,'Data transformed'!$A$5:$A$185,0),MATCH(BF$4,'Data transformed'!$4:$4,0)-1),$M97),$N97),"NA"))</f>
        <v>NA</v>
      </c>
      <c r="BG97" s="103" t="str">
        <f aca="true">IF($J97="","",IF(ISNUMBER(OFFSET('Data transformed'!$A$4,MATCH($A97,'Data transformed'!$A$5:$A$185,0),MATCH(BG$4,'Data transformed'!$4:$4,0)-1)), MIN(MAX(OFFSET('Data transformed'!$A$4,MATCH($A97,'Data transformed'!$A$5:$A$185,0),MATCH(BG$4,'Data transformed'!$4:$4,0)-1),$M97),$N97),"NA"))</f>
        <v>NA</v>
      </c>
      <c r="BH97" s="103" t="str">
        <f aca="true">IF($J97="","",IF(ISNUMBER(OFFSET('Data transformed'!$A$4,MATCH($A97,'Data transformed'!$A$5:$A$185,0),MATCH(BH$4,'Data transformed'!$4:$4,0)-1)), MIN(MAX(OFFSET('Data transformed'!$A$4,MATCH($A97,'Data transformed'!$A$5:$A$185,0),MATCH(BH$4,'Data transformed'!$4:$4,0)-1),$M97),$N97),"NA"))</f>
        <v>NA</v>
      </c>
      <c r="BI97" s="103" t="str">
        <f aca="true">IF($J97="","",IF(ISNUMBER(OFFSET('Data transformed'!$A$4,MATCH($A97,'Data transformed'!$A$5:$A$185,0),MATCH(BI$4,'Data transformed'!$4:$4,0)-1)), MIN(MAX(OFFSET('Data transformed'!$A$4,MATCH($A97,'Data transformed'!$A$5:$A$185,0),MATCH(BI$4,'Data transformed'!$4:$4,0)-1),$M97),$N97),"NA"))</f>
        <v>NA</v>
      </c>
      <c r="BJ97" s="103" t="str">
        <f aca="true">IF($J97="","",IF(ISNUMBER(OFFSET('Data transformed'!$A$4,MATCH($A97,'Data transformed'!$A$5:$A$185,0),MATCH(BJ$4,'Data transformed'!$4:$4,0)-1)), MIN(MAX(OFFSET('Data transformed'!$A$4,MATCH($A97,'Data transformed'!$A$5:$A$185,0),MATCH(BJ$4,'Data transformed'!$4:$4,0)-1),$M97),$N97),"NA"))</f>
        <v>NA</v>
      </c>
      <c r="BK97" s="103" t="str">
        <f aca="true">IF($J97="","",IF(ISNUMBER(OFFSET('Data transformed'!$A$4,MATCH($A97,'Data transformed'!$A$5:$A$185,0),MATCH(BK$4,'Data transformed'!$4:$4,0)-1)), MIN(MAX(OFFSET('Data transformed'!$A$4,MATCH($A97,'Data transformed'!$A$5:$A$185,0),MATCH(BK$4,'Data transformed'!$4:$4,0)-1),$M97),$N97),"NA"))</f>
        <v>NA</v>
      </c>
      <c r="BL97" s="103" t="str">
        <f aca="true">IF($J97="","",IF(ISNUMBER(OFFSET('Data transformed'!$A$4,MATCH($A97,'Data transformed'!$A$5:$A$185,0),MATCH(BL$4,'Data transformed'!$4:$4,0)-1)), MIN(MAX(OFFSET('Data transformed'!$A$4,MATCH($A97,'Data transformed'!$A$5:$A$185,0),MATCH(BL$4,'Data transformed'!$4:$4,0)-1),$M97),$N97),"NA"))</f>
        <v>NA</v>
      </c>
      <c r="BM97" s="103" t="str">
        <f aca="true">IF($J97="","",IF(ISNUMBER(OFFSET('Data transformed'!$A$4,MATCH($A97,'Data transformed'!$A$5:$A$185,0),MATCH(BM$4,'Data transformed'!$4:$4,0)-1)), MIN(MAX(OFFSET('Data transformed'!$A$4,MATCH($A97,'Data transformed'!$A$5:$A$185,0),MATCH(BM$4,'Data transformed'!$4:$4,0)-1),$M97),$N97),"NA"))</f>
        <v>NA</v>
      </c>
      <c r="BN97" s="103" t="str">
        <f aca="true">IF($J97="","",IF(ISNUMBER(OFFSET('Data transformed'!$A$4,MATCH($A97,'Data transformed'!$A$5:$A$185,0),MATCH(BN$4,'Data transformed'!$4:$4,0)-1)), MIN(MAX(OFFSET('Data transformed'!$A$4,MATCH($A97,'Data transformed'!$A$5:$A$185,0),MATCH(BN$4,'Data transformed'!$4:$4,0)-1),$M97),$N97),"NA"))</f>
        <v>NA</v>
      </c>
      <c r="BO97" s="103" t="str">
        <f aca="true">IF($J97="","",IF(ISNUMBER(OFFSET('Data transformed'!$A$4,MATCH($A97,'Data transformed'!$A$5:$A$185,0),MATCH(BO$4,'Data transformed'!$4:$4,0)-1)), MIN(MAX(OFFSET('Data transformed'!$A$4,MATCH($A97,'Data transformed'!$A$5:$A$185,0),MATCH(BO$4,'Data transformed'!$4:$4,0)-1),$M97),$N97),"NA"))</f>
        <v>NA</v>
      </c>
      <c r="BP97" s="103" t="str">
        <f aca="true">IF($J97="","",IF(ISNUMBER(OFFSET('Data transformed'!$A$4,MATCH($A97,'Data transformed'!$A$5:$A$185,0),MATCH(BP$4,'Data transformed'!$4:$4,0)-1)), MIN(MAX(OFFSET('Data transformed'!$A$4,MATCH($A97,'Data transformed'!$A$5:$A$185,0),MATCH(BP$4,'Data transformed'!$4:$4,0)-1),$M97),$N97),"NA"))</f>
        <v>NA</v>
      </c>
      <c r="BQ97" s="103" t="str">
        <f aca="true">IF($J97="","",IF(ISNUMBER(OFFSET('Data transformed'!$A$4,MATCH($A97,'Data transformed'!$A$5:$A$185,0),MATCH(BQ$4,'Data transformed'!$4:$4,0)-1)), MIN(MAX(OFFSET('Data transformed'!$A$4,MATCH($A97,'Data transformed'!$A$5:$A$185,0),MATCH(BQ$4,'Data transformed'!$4:$4,0)-1),$M97),$N97),"NA"))</f>
        <v>NA</v>
      </c>
      <c r="BR97" s="103" t="str">
        <f aca="true">IF($J97="","",IF(ISNUMBER(OFFSET('Data transformed'!$A$4,MATCH($A97,'Data transformed'!$A$5:$A$185,0),MATCH(BR$4,'Data transformed'!$4:$4,0)-1)), MIN(MAX(OFFSET('Data transformed'!$A$4,MATCH($A97,'Data transformed'!$A$5:$A$185,0),MATCH(BR$4,'Data transformed'!$4:$4,0)-1),$M97),$N97),"NA"))</f>
        <v>NA</v>
      </c>
      <c r="BS97" s="103" t="str">
        <f aca="true">IF($J97="","",IF(ISNUMBER(OFFSET('Data transformed'!$A$4,MATCH($A97,'Data transformed'!$A$5:$A$185,0),MATCH(BS$4,'Data transformed'!$4:$4,0)-1)), MIN(MAX(OFFSET('Data transformed'!$A$4,MATCH($A97,'Data transformed'!$A$5:$A$185,0),MATCH(BS$4,'Data transformed'!$4:$4,0)-1),$M97),$N97),"NA"))</f>
        <v>NA</v>
      </c>
      <c r="BT97" s="103" t="str">
        <f aca="true">IF($J97="","",IF(ISNUMBER(OFFSET('Data transformed'!$A$4,MATCH($A97,'Data transformed'!$A$5:$A$185,0),MATCH(BT$4,'Data transformed'!$4:$4,0)-1)), MIN(MAX(OFFSET('Data transformed'!$A$4,MATCH($A97,'Data transformed'!$A$5:$A$185,0),MATCH(BT$4,'Data transformed'!$4:$4,0)-1),$M97),$N97),"NA"))</f>
        <v>NA</v>
      </c>
      <c r="BU97" s="103" t="str">
        <f aca="true">IF($J97="","",IF(ISNUMBER(OFFSET('Data transformed'!$A$4,MATCH($A97,'Data transformed'!$A$5:$A$185,0),MATCH(BU$4,'Data transformed'!$4:$4,0)-1)), MIN(MAX(OFFSET('Data transformed'!$A$4,MATCH($A97,'Data transformed'!$A$5:$A$185,0),MATCH(BU$4,'Data transformed'!$4:$4,0)-1),$M97),$N97),"NA"))</f>
        <v>NA</v>
      </c>
      <c r="BV97" s="103" t="str">
        <f aca="true">IF($J97="","",IF(ISNUMBER(OFFSET('Data transformed'!$A$4,MATCH($A97,'Data transformed'!$A$5:$A$185,0),MATCH(BV$4,'Data transformed'!$4:$4,0)-1)), MIN(MAX(OFFSET('Data transformed'!$A$4,MATCH($A97,'Data transformed'!$A$5:$A$185,0),MATCH(BV$4,'Data transformed'!$4:$4,0)-1),$M97),$N97),"NA"))</f>
        <v>NA</v>
      </c>
      <c r="BW97" s="103" t="str">
        <f aca="true">IF($J97="","",IF(ISNUMBER(OFFSET('Data transformed'!$A$4,MATCH($A97,'Data transformed'!$A$5:$A$185,0),MATCH(BW$4,'Data transformed'!$4:$4,0)-1)), MIN(MAX(OFFSET('Data transformed'!$A$4,MATCH($A97,'Data transformed'!$A$5:$A$185,0),MATCH(BW$4,'Data transformed'!$4:$4,0)-1),$M97),$N97),"NA"))</f>
        <v>NA</v>
      </c>
      <c r="BX97" s="103" t="str">
        <f aca="true">IF($J97="","",IF(ISNUMBER(OFFSET('Data transformed'!$A$4,MATCH($A97,'Data transformed'!$A$5:$A$185,0),MATCH(BX$4,'Data transformed'!$4:$4,0)-1)), MIN(MAX(OFFSET('Data transformed'!$A$4,MATCH($A97,'Data transformed'!$A$5:$A$185,0),MATCH(BX$4,'Data transformed'!$4:$4,0)-1),$M97),$N97),"NA"))</f>
        <v>NA</v>
      </c>
      <c r="BY97" s="103" t="str">
        <f aca="true">IF($J97="","",IF(ISNUMBER(OFFSET('Data transformed'!$A$4,MATCH($A97,'Data transformed'!$A$5:$A$185,0),MATCH(BY$4,'Data transformed'!$4:$4,0)-1)), MIN(MAX(OFFSET('Data transformed'!$A$4,MATCH($A97,'Data transformed'!$A$5:$A$185,0),MATCH(BY$4,'Data transformed'!$4:$4,0)-1),$M97),$N97),"NA"))</f>
        <v>NA</v>
      </c>
      <c r="BZ97" s="103" t="str">
        <f aca="true">IF($J97="","",IF(ISNUMBER(OFFSET('Data transformed'!$A$4,MATCH($A97,'Data transformed'!$A$5:$A$185,0),MATCH(BZ$4,'Data transformed'!$4:$4,0)-1)), MIN(MAX(OFFSET('Data transformed'!$A$4,MATCH($A97,'Data transformed'!$A$5:$A$185,0),MATCH(BZ$4,'Data transformed'!$4:$4,0)-1),$M97),$N97),"NA"))</f>
        <v>NA</v>
      </c>
      <c r="CA97" s="103" t="str">
        <f aca="true">IF($J97="","",IF(ISNUMBER(OFFSET('Data transformed'!$A$4,MATCH($A97,'Data transformed'!$A$5:$A$185,0),MATCH(CA$4,'Data transformed'!$4:$4,0)-1)), MIN(MAX(OFFSET('Data transformed'!$A$4,MATCH($A97,'Data transformed'!$A$5:$A$185,0),MATCH(CA$4,'Data transformed'!$4:$4,0)-1),$M97),$N97),"NA"))</f>
        <v>NA</v>
      </c>
      <c r="CB97" s="103" t="str">
        <f aca="true">IF($J97="","",IF(ISNUMBER(OFFSET('Data transformed'!$A$4,MATCH($A97,'Data transformed'!$A$5:$A$185,0),MATCH(CB$4,'Data transformed'!$4:$4,0)-1)), MIN(MAX(OFFSET('Data transformed'!$A$4,MATCH($A97,'Data transformed'!$A$5:$A$185,0),MATCH(CB$4,'Data transformed'!$4:$4,0)-1),$M97),$N97),"NA"))</f>
        <v>NA</v>
      </c>
      <c r="CC97" s="103" t="str">
        <f aca="true">IF($J97="","",IF(ISNUMBER(OFFSET('Data transformed'!$A$4,MATCH($A97,'Data transformed'!$A$5:$A$185,0),MATCH(CC$4,'Data transformed'!$4:$4,0)-1)), MIN(MAX(OFFSET('Data transformed'!$A$4,MATCH($A97,'Data transformed'!$A$5:$A$185,0),MATCH(CC$4,'Data transformed'!$4:$4,0)-1),$M97),$N97),"NA"))</f>
        <v>NA</v>
      </c>
      <c r="CD97" s="103" t="str">
        <f aca="true">IF($J97="","",IF(ISNUMBER(OFFSET('Data transformed'!$A$4,MATCH($A97,'Data transformed'!$A$5:$A$185,0),MATCH(CD$4,'Data transformed'!$4:$4,0)-1)), MIN(MAX(OFFSET('Data transformed'!$A$4,MATCH($A97,'Data transformed'!$A$5:$A$185,0),MATCH(CD$4,'Data transformed'!$4:$4,0)-1),$M97),$N97),"NA"))</f>
        <v>NA</v>
      </c>
      <c r="CE97" s="103" t="str">
        <f aca="true">IF($J97="","",IF(ISNUMBER(OFFSET('Data transformed'!$A$4,MATCH($A97,'Data transformed'!$A$5:$A$185,0),MATCH(CE$4,'Data transformed'!$4:$4,0)-1)), MIN(MAX(OFFSET('Data transformed'!$A$4,MATCH($A97,'Data transformed'!$A$5:$A$185,0),MATCH(CE$4,'Data transformed'!$4:$4,0)-1),$M97),$N97),"NA"))</f>
        <v>NA</v>
      </c>
      <c r="CF97" s="103" t="str">
        <f aca="true">IF($J97="","",IF(ISNUMBER(OFFSET('Data transformed'!$A$4,MATCH($A97,'Data transformed'!$A$5:$A$185,0),MATCH(CF$4,'Data transformed'!$4:$4,0)-1)), MIN(MAX(OFFSET('Data transformed'!$A$4,MATCH($A97,'Data transformed'!$A$5:$A$185,0),MATCH(CF$4,'Data transformed'!$4:$4,0)-1),$M97),$N97),"NA"))</f>
        <v>NA</v>
      </c>
      <c r="CG97" s="103" t="str">
        <f aca="true">IF($J97="","",IF(ISNUMBER(OFFSET('Data transformed'!$A$4,MATCH($A97,'Data transformed'!$A$5:$A$185,0),MATCH(CG$4,'Data transformed'!$4:$4,0)-1)), MIN(MAX(OFFSET('Data transformed'!$A$4,MATCH($A97,'Data transformed'!$A$5:$A$185,0),MATCH(CG$4,'Data transformed'!$4:$4,0)-1),$M97),$N97),"NA"))</f>
        <v>NA</v>
      </c>
      <c r="CH97" s="103" t="str">
        <f aca="true">IF($J97="","",IF(ISNUMBER(OFFSET('Data transformed'!$A$4,MATCH($A97,'Data transformed'!$A$5:$A$185,0),MATCH(CH$4,'Data transformed'!$4:$4,0)-1)), MIN(MAX(OFFSET('Data transformed'!$A$4,MATCH($A97,'Data transformed'!$A$5:$A$185,0),MATCH(CH$4,'Data transformed'!$4:$4,0)-1),$M97),$N97),"NA"))</f>
        <v>NA</v>
      </c>
      <c r="CI97" s="103" t="str">
        <f aca="true">IF($J97="","",IF(ISNUMBER(OFFSET('Data transformed'!$A$4,MATCH($A97,'Data transformed'!$A$5:$A$185,0),MATCH(CI$4,'Data transformed'!$4:$4,0)-1)), MIN(MAX(OFFSET('Data transformed'!$A$4,MATCH($A97,'Data transformed'!$A$5:$A$185,0),MATCH(CI$4,'Data transformed'!$4:$4,0)-1),$M97),$N97),"NA"))</f>
        <v>NA</v>
      </c>
      <c r="CJ97" s="103" t="str">
        <f aca="true">IF($J97="","",IF(ISNUMBER(OFFSET('Data transformed'!$A$4,MATCH($A97,'Data transformed'!$A$5:$A$185,0),MATCH(CJ$4,'Data transformed'!$4:$4,0)-1)), MIN(MAX(OFFSET('Data transformed'!$A$4,MATCH($A97,'Data transformed'!$A$5:$A$185,0),MATCH(CJ$4,'Data transformed'!$4:$4,0)-1),$M97),$N97),"NA"))</f>
        <v>NA</v>
      </c>
      <c r="CK97" s="103" t="str">
        <f aca="true">IF($J97="","",IF(ISNUMBER(OFFSET('Data transformed'!$A$4,MATCH($A97,'Data transformed'!$A$5:$A$185,0),MATCH(CK$4,'Data transformed'!$4:$4,0)-1)), MIN(MAX(OFFSET('Data transformed'!$A$4,MATCH($A97,'Data transformed'!$A$5:$A$185,0),MATCH(CK$4,'Data transformed'!$4:$4,0)-1),$M97),$N97),"NA"))</f>
        <v>NA</v>
      </c>
      <c r="CL97" s="103" t="str">
        <f aca="true">IF($J97="","",IF(ISNUMBER(OFFSET('Data transformed'!$A$4,MATCH($A97,'Data transformed'!$A$5:$A$185,0),MATCH(CL$4,'Data transformed'!$4:$4,0)-1)), MIN(MAX(OFFSET('Data transformed'!$A$4,MATCH($A97,'Data transformed'!$A$5:$A$185,0),MATCH(CL$4,'Data transformed'!$4:$4,0)-1),$M97),$N97),"NA"))</f>
        <v>NA</v>
      </c>
      <c r="CM97" s="103" t="str">
        <f aca="true">IF($J97="","",IF(ISNUMBER(OFFSET('Data transformed'!$A$4,MATCH($A97,'Data transformed'!$A$5:$A$185,0),MATCH(CM$4,'Data transformed'!$4:$4,0)-1)), MIN(MAX(OFFSET('Data transformed'!$A$4,MATCH($A97,'Data transformed'!$A$5:$A$185,0),MATCH(CM$4,'Data transformed'!$4:$4,0)-1),$M97),$N97),"NA"))</f>
        <v>NA</v>
      </c>
      <c r="CN97" s="103" t="str">
        <f aca="true">IF($J97="","",IF(ISNUMBER(OFFSET('Data transformed'!$A$4,MATCH($A97,'Data transformed'!$A$5:$A$185,0),MATCH(CN$4,'Data transformed'!$4:$4,0)-1)), MIN(MAX(OFFSET('Data transformed'!$A$4,MATCH($A97,'Data transformed'!$A$5:$A$185,0),MATCH(CN$4,'Data transformed'!$4:$4,0)-1),$M97),$N97),"NA"))</f>
        <v>NA</v>
      </c>
      <c r="CO97" s="103" t="str">
        <f aca="true">IF($J97="","",IF(ISNUMBER(OFFSET('Data transformed'!$A$4,MATCH($A97,'Data transformed'!$A$5:$A$185,0),MATCH(CO$4,'Data transformed'!$4:$4,0)-1)), MIN(MAX(OFFSET('Data transformed'!$A$4,MATCH($A97,'Data transformed'!$A$5:$A$185,0),MATCH(CO$4,'Data transformed'!$4:$4,0)-1),$M97),$N97),"NA"))</f>
        <v>NA</v>
      </c>
      <c r="CP97" s="103" t="str">
        <f aca="true">IF($J97="","",IF(ISNUMBER(OFFSET('Data transformed'!$A$4,MATCH($A97,'Data transformed'!$A$5:$A$185,0),MATCH(CP$4,'Data transformed'!$4:$4,0)-1)), MIN(MAX(OFFSET('Data transformed'!$A$4,MATCH($A97,'Data transformed'!$A$5:$A$185,0),MATCH(CP$4,'Data transformed'!$4:$4,0)-1),$M97),$N97),"NA"))</f>
        <v>NA</v>
      </c>
      <c r="CQ97" s="103" t="str">
        <f aca="true">IF($J97="","",IF(ISNUMBER(OFFSET('Data transformed'!$A$4,MATCH($A97,'Data transformed'!$A$5:$A$185,0),MATCH(CQ$4,'Data transformed'!$4:$4,0)-1)), MIN(MAX(OFFSET('Data transformed'!$A$4,MATCH($A97,'Data transformed'!$A$5:$A$185,0),MATCH(CQ$4,'Data transformed'!$4:$4,0)-1),$M97),$N97),"NA"))</f>
        <v>NA</v>
      </c>
      <c r="CR97" s="103" t="str">
        <f aca="true">IF($J97="","",IF(ISNUMBER(OFFSET('Data transformed'!$A$4,MATCH($A97,'Data transformed'!$A$5:$A$185,0),MATCH(CR$4,'Data transformed'!$4:$4,0)-1)), MIN(MAX(OFFSET('Data transformed'!$A$4,MATCH($A97,'Data transformed'!$A$5:$A$185,0),MATCH(CR$4,'Data transformed'!$4:$4,0)-1),$M97),$N97),"NA"))</f>
        <v>NA</v>
      </c>
      <c r="CS97" s="103" t="str">
        <f aca="true">IF($J97="","",IF(ISNUMBER(OFFSET('Data transformed'!$A$4,MATCH($A97,'Data transformed'!$A$5:$A$185,0),MATCH(CS$4,'Data transformed'!$4:$4,0)-1)), MIN(MAX(OFFSET('Data transformed'!$A$4,MATCH($A97,'Data transformed'!$A$5:$A$185,0),MATCH(CS$4,'Data transformed'!$4:$4,0)-1),$M97),$N97),"NA"))</f>
        <v>NA</v>
      </c>
      <c r="CT97" s="103" t="str">
        <f aca="true">IF($J97="","",IF(ISNUMBER(OFFSET('Data transformed'!$A$4,MATCH($A97,'Data transformed'!$A$5:$A$185,0),MATCH(CT$4,'Data transformed'!$4:$4,0)-1)), MIN(MAX(OFFSET('Data transformed'!$A$4,MATCH($A97,'Data transformed'!$A$5:$A$185,0),MATCH(CT$4,'Data transformed'!$4:$4,0)-1),$M97),$N97),"NA"))</f>
        <v>NA</v>
      </c>
      <c r="CU97" s="103" t="str">
        <f aca="true">IF($J97="","",IF(ISNUMBER(OFFSET('Data transformed'!$A$4,MATCH($A97,'Data transformed'!$A$5:$A$185,0),MATCH(CU$4,'Data transformed'!$4:$4,0)-1)), MIN(MAX(OFFSET('Data transformed'!$A$4,MATCH($A97,'Data transformed'!$A$5:$A$185,0),MATCH(CU$4,'Data transformed'!$4:$4,0)-1),$M97),$N97),"NA"))</f>
        <v>NA</v>
      </c>
    </row>
    <row r="98" s="103" customFormat="true" ht="15.5" hidden="false" customHeight="false" outlineLevel="0" collapsed="false">
      <c r="A98" s="107" t="n">
        <v>4100</v>
      </c>
      <c r="B98" s="107" t="n">
        <v>2</v>
      </c>
      <c r="C98" s="103" t="str">
        <f aca="true">IF(ISBLANK(OFFSET('Raw Data'!$A$3,MATCH($A98,'Raw Data'!$B$4:$B$185,0),MATCH(C$4,'Raw Data'!$3:$3,0)-1)),"",OFFSET('Raw Data'!$A$3,MATCH($A98,'Raw Data'!$B$4:$B$185,0),MATCH(C$4,'Raw Data'!$3:$3,0)-1))</f>
        <v/>
      </c>
      <c r="D98" s="103" t="str">
        <f aca="true">IF(ISBLANK(OFFSET('Raw Data'!$A$3,MATCH($A98,'Raw Data'!$B$4:$B$185,0),MATCH(D$4,'Raw Data'!$3:$3,0)-1)),"",OFFSET('Raw Data'!$A$3,MATCH($A98,'Raw Data'!$B$4:$B$185,0),MATCH(D$4,'Raw Data'!$3:$3,0)-1))</f>
        <v>National / international sustainability engagement</v>
      </c>
      <c r="E98" s="103" t="str">
        <f aca="true">IF(ISBLANK(OFFSET('Raw Data'!$A$3,MATCH($A98,'Raw Data'!$B$4:$B$185,0),MATCH(E$4,'Raw Data'!$3:$3,0)-1)),"",OFFSET('Raw Data'!$A$3,MATCH($A98,'Raw Data'!$B$4:$B$185,0),MATCH(E$4,'Raw Data'!$3:$3,0)-1))</f>
        <v>This indicator tests international engagement with sustainability pledges, agreements, treaties etc. It also measures whether a national sustainable consumption plan is in place and how countries are mitigating climate change.</v>
      </c>
      <c r="J98" s="103" t="e">
        <f aca="true" t="array" ref="J98:J98">IFERROR(_xlfn.QUARTILE.INC(IF(ISNUMBER(OFFSET('Data transformed'!$N$4,MATCH('outliers treatment'!$A98,'Data transformed'!$A$5:$A$185),1,1,COUNTA('Data transformed'!$O$4:$CX$4))),OFFSET('Data transformed'!$N$4,MATCH('outliers treatment'!$A98,'Data transformed'!$A$5:$A$185),1,1,COUNTA('Data transformed'!$O$4:$CX$4))),1),"")</f>
        <v>#N/A</v>
      </c>
      <c r="K98" s="103" t="e">
        <f aca="true" t="array" ref="K98:K98">IFERROR(_xlfn.QUARTILE.INC(IF(ISNUMBER(OFFSET('Data transformed'!$N$4,MATCH('outliers treatment'!$A98,'Data transformed'!$A$5:$A$185),1,1,COUNTA('Data transformed'!$O$4:$CX$4))),OFFSET('Data transformed'!$N$4,MATCH('outliers treatment'!$A98,'Data transformed'!$A$5:$A$185),1,1,COUNTA('Data transformed'!$O$4:$CX$4))),3),"")</f>
        <v>#N/A</v>
      </c>
      <c r="L98" s="103" t="str">
        <f aca="false">IFERROR(K98-J98,"")</f>
        <v/>
      </c>
      <c r="P98" s="105" t="str">
        <f aca="false" t="array" ref="P98:P98">IFERROR(SKEW(IF(ISNUMBER(T98:CU98),T98:CU98,"")),"")</f>
        <v/>
      </c>
      <c r="Q98" s="103" t="n">
        <f aca="true">IF(ISBLANK(OFFSET('Data above threshold'!$A$4,MATCH('Data above threshold'!$A97,'Data above threshold'!$A$5:$A$185,0),MATCH('Data above threshold'!N$4,'Data above threshold'!$4:$4,0)-1)),1,OFFSET('Data above threshold'!$A$4,MATCH('Data above threshold'!$A97,'Data above threshold'!$A$5:$A$185,0),MATCH('Data above threshold'!N$4,'Data above threshold'!$4:$4,0)-1))</f>
        <v>1</v>
      </c>
      <c r="R98" s="103" t="e">
        <f aca="false">IF($J98="","",COUNTIF(T98:CU98,M98)+ COUNTIF(T98:CQ98,N98))</f>
        <v>#N/A</v>
      </c>
      <c r="S98" s="106" t="str">
        <f aca="false" t="array" ref="S98:S98">IF(B98&lt;4,"",1-IFERROR(SUM(ISNUMBER(T98:CU98)*(1-$T$3:$CU$3))/COUNTIF($T$3:$CU$3,0),0))</f>
        <v/>
      </c>
      <c r="T98" s="103" t="str">
        <f aca="true">IF($J98="","",IF(ISNUMBER(OFFSET('Data transformed'!$A$4,MATCH($A98,'Data transformed'!$A$5:$A$185,0),MATCH(T$4,'Data transformed'!$4:$4,0)-1)), MIN(MAX(OFFSET('Data transformed'!$A$4,MATCH($A98,'Data transformed'!$A$5:$A$185,0),MATCH(T$4,'Data transformed'!$4:$4,0)-1),$M98),$N98),"NA"))</f>
        <v>NA</v>
      </c>
      <c r="U98" s="103" t="str">
        <f aca="true">IF($J98="","",IF(ISNUMBER(OFFSET('Data transformed'!$A$4,MATCH($A98,'Data transformed'!$A$5:$A$185,0),MATCH(U$4,'Data transformed'!$4:$4,0)-1)), MIN(MAX(OFFSET('Data transformed'!$A$4,MATCH($A98,'Data transformed'!$A$5:$A$185,0),MATCH(U$4,'Data transformed'!$4:$4,0)-1),$M98),$N98),"NA"))</f>
        <v>NA</v>
      </c>
      <c r="V98" s="103" t="str">
        <f aca="true">IF($J98="","",IF(ISNUMBER(OFFSET('Data transformed'!$A$4,MATCH($A98,'Data transformed'!$A$5:$A$185,0),MATCH(V$4,'Data transformed'!$4:$4,0)-1)), MIN(MAX(OFFSET('Data transformed'!$A$4,MATCH($A98,'Data transformed'!$A$5:$A$185,0),MATCH(V$4,'Data transformed'!$4:$4,0)-1),$M98),$N98),"NA"))</f>
        <v>NA</v>
      </c>
      <c r="W98" s="103" t="str">
        <f aca="true">IF($J98="","",IF(ISNUMBER(OFFSET('Data transformed'!$A$4,MATCH($A98,'Data transformed'!$A$5:$A$185,0),MATCH(W$4,'Data transformed'!$4:$4,0)-1)), MIN(MAX(OFFSET('Data transformed'!$A$4,MATCH($A98,'Data transformed'!$A$5:$A$185,0),MATCH(W$4,'Data transformed'!$4:$4,0)-1),$M98),$N98),"NA"))</f>
        <v>NA</v>
      </c>
      <c r="X98" s="103" t="str">
        <f aca="true">IF($J98="","",IF(ISNUMBER(OFFSET('Data transformed'!$A$4,MATCH($A98,'Data transformed'!$A$5:$A$185,0),MATCH(X$4,'Data transformed'!$4:$4,0)-1)), MIN(MAX(OFFSET('Data transformed'!$A$4,MATCH($A98,'Data transformed'!$A$5:$A$185,0),MATCH(X$4,'Data transformed'!$4:$4,0)-1),$M98),$N98),"NA"))</f>
        <v>NA</v>
      </c>
      <c r="Y98" s="103" t="str">
        <f aca="true">IF($J98="","",IF(ISNUMBER(OFFSET('Data transformed'!$A$4,MATCH($A98,'Data transformed'!$A$5:$A$185,0),MATCH(Y$4,'Data transformed'!$4:$4,0)-1)), MIN(MAX(OFFSET('Data transformed'!$A$4,MATCH($A98,'Data transformed'!$A$5:$A$185,0),MATCH(Y$4,'Data transformed'!$4:$4,0)-1),$M98),$N98),"NA"))</f>
        <v>NA</v>
      </c>
      <c r="Z98" s="103" t="str">
        <f aca="true">IF($J98="","",IF(ISNUMBER(OFFSET('Data transformed'!$A$4,MATCH($A98,'Data transformed'!$A$5:$A$185,0),MATCH(Z$4,'Data transformed'!$4:$4,0)-1)), MIN(MAX(OFFSET('Data transformed'!$A$4,MATCH($A98,'Data transformed'!$A$5:$A$185,0),MATCH(Z$4,'Data transformed'!$4:$4,0)-1),$M98),$N98),"NA"))</f>
        <v>NA</v>
      </c>
      <c r="AA98" s="103" t="str">
        <f aca="true">IF($J98="","",IF(ISNUMBER(OFFSET('Data transformed'!$A$4,MATCH($A98,'Data transformed'!$A$5:$A$185,0),MATCH(AA$4,'Data transformed'!$4:$4,0)-1)), MIN(MAX(OFFSET('Data transformed'!$A$4,MATCH($A98,'Data transformed'!$A$5:$A$185,0),MATCH(AA$4,'Data transformed'!$4:$4,0)-1),$M98),$N98),"NA"))</f>
        <v>NA</v>
      </c>
      <c r="AB98" s="103" t="str">
        <f aca="true">IF($J98="","",IF(ISNUMBER(OFFSET('Data transformed'!$A$4,MATCH($A98,'Data transformed'!$A$5:$A$185,0),MATCH(AB$4,'Data transformed'!$4:$4,0)-1)), MIN(MAX(OFFSET('Data transformed'!$A$4,MATCH($A98,'Data transformed'!$A$5:$A$185,0),MATCH(AB$4,'Data transformed'!$4:$4,0)-1),$M98),$N98),"NA"))</f>
        <v>NA</v>
      </c>
      <c r="AC98" s="103" t="str">
        <f aca="true">IF($J98="","",IF(ISNUMBER(OFFSET('Data transformed'!$A$4,MATCH($A98,'Data transformed'!$A$5:$A$185,0),MATCH(AC$4,'Data transformed'!$4:$4,0)-1)), MIN(MAX(OFFSET('Data transformed'!$A$4,MATCH($A98,'Data transformed'!$A$5:$A$185,0),MATCH(AC$4,'Data transformed'!$4:$4,0)-1),$M98),$N98),"NA"))</f>
        <v>NA</v>
      </c>
      <c r="AD98" s="103" t="str">
        <f aca="true">IF($J98="","",IF(ISNUMBER(OFFSET('Data transformed'!$A$4,MATCH($A98,'Data transformed'!$A$5:$A$185,0),MATCH(AD$4,'Data transformed'!$4:$4,0)-1)), MIN(MAX(OFFSET('Data transformed'!$A$4,MATCH($A98,'Data transformed'!$A$5:$A$185,0),MATCH(AD$4,'Data transformed'!$4:$4,0)-1),$M98),$N98),"NA"))</f>
        <v>NA</v>
      </c>
      <c r="AE98" s="103" t="str">
        <f aca="true">IF($J98="","",IF(ISNUMBER(OFFSET('Data transformed'!$A$4,MATCH($A98,'Data transformed'!$A$5:$A$185,0),MATCH(AE$4,'Data transformed'!$4:$4,0)-1)), MIN(MAX(OFFSET('Data transformed'!$A$4,MATCH($A98,'Data transformed'!$A$5:$A$185,0),MATCH(AE$4,'Data transformed'!$4:$4,0)-1),$M98),$N98),"NA"))</f>
        <v>NA</v>
      </c>
      <c r="AF98" s="103" t="str">
        <f aca="true">IF($J98="","",IF(ISNUMBER(OFFSET('Data transformed'!$A$4,MATCH($A98,'Data transformed'!$A$5:$A$185,0),MATCH(AF$4,'Data transformed'!$4:$4,0)-1)), MIN(MAX(OFFSET('Data transformed'!$A$4,MATCH($A98,'Data transformed'!$A$5:$A$185,0),MATCH(AF$4,'Data transformed'!$4:$4,0)-1),$M98),$N98),"NA"))</f>
        <v>NA</v>
      </c>
      <c r="AG98" s="103" t="str">
        <f aca="true">IF($J98="","",IF(ISNUMBER(OFFSET('Data transformed'!$A$4,MATCH($A98,'Data transformed'!$A$5:$A$185,0),MATCH(AG$4,'Data transformed'!$4:$4,0)-1)), MIN(MAX(OFFSET('Data transformed'!$A$4,MATCH($A98,'Data transformed'!$A$5:$A$185,0),MATCH(AG$4,'Data transformed'!$4:$4,0)-1),$M98),$N98),"NA"))</f>
        <v>NA</v>
      </c>
      <c r="AH98" s="103" t="str">
        <f aca="true">IF($J98="","",IF(ISNUMBER(OFFSET('Data transformed'!$A$4,MATCH($A98,'Data transformed'!$A$5:$A$185,0),MATCH(AH$4,'Data transformed'!$4:$4,0)-1)), MIN(MAX(OFFSET('Data transformed'!$A$4,MATCH($A98,'Data transformed'!$A$5:$A$185,0),MATCH(AH$4,'Data transformed'!$4:$4,0)-1),$M98),$N98),"NA"))</f>
        <v>NA</v>
      </c>
      <c r="AI98" s="103" t="str">
        <f aca="true">IF($J98="","",IF(ISNUMBER(OFFSET('Data transformed'!$A$4,MATCH($A98,'Data transformed'!$A$5:$A$185,0),MATCH(AI$4,'Data transformed'!$4:$4,0)-1)), MIN(MAX(OFFSET('Data transformed'!$A$4,MATCH($A98,'Data transformed'!$A$5:$A$185,0),MATCH(AI$4,'Data transformed'!$4:$4,0)-1),$M98),$N98),"NA"))</f>
        <v>NA</v>
      </c>
      <c r="AJ98" s="103" t="str">
        <f aca="true">IF($J98="","",IF(ISNUMBER(OFFSET('Data transformed'!$A$4,MATCH($A98,'Data transformed'!$A$5:$A$185,0),MATCH(AJ$4,'Data transformed'!$4:$4,0)-1)), MIN(MAX(OFFSET('Data transformed'!$A$4,MATCH($A98,'Data transformed'!$A$5:$A$185,0),MATCH(AJ$4,'Data transformed'!$4:$4,0)-1),$M98),$N98),"NA"))</f>
        <v>NA</v>
      </c>
      <c r="AK98" s="103" t="str">
        <f aca="true">IF($J98="","",IF(ISNUMBER(OFFSET('Data transformed'!$A$4,MATCH($A98,'Data transformed'!$A$5:$A$185,0),MATCH(AK$4,'Data transformed'!$4:$4,0)-1)), MIN(MAX(OFFSET('Data transformed'!$A$4,MATCH($A98,'Data transformed'!$A$5:$A$185,0),MATCH(AK$4,'Data transformed'!$4:$4,0)-1),$M98),$N98),"NA"))</f>
        <v>NA</v>
      </c>
      <c r="AL98" s="103" t="str">
        <f aca="true">IF($J98="","",IF(ISNUMBER(OFFSET('Data transformed'!$A$4,MATCH($A98,'Data transformed'!$A$5:$A$185,0),MATCH(AL$4,'Data transformed'!$4:$4,0)-1)), MIN(MAX(OFFSET('Data transformed'!$A$4,MATCH($A98,'Data transformed'!$A$5:$A$185,0),MATCH(AL$4,'Data transformed'!$4:$4,0)-1),$M98),$N98),"NA"))</f>
        <v>NA</v>
      </c>
      <c r="AM98" s="103" t="str">
        <f aca="true">IF($J98="","",IF(ISNUMBER(OFFSET('Data transformed'!$A$4,MATCH($A98,'Data transformed'!$A$5:$A$185,0),MATCH(AM$4,'Data transformed'!$4:$4,0)-1)), MIN(MAX(OFFSET('Data transformed'!$A$4,MATCH($A98,'Data transformed'!$A$5:$A$185,0),MATCH(AM$4,'Data transformed'!$4:$4,0)-1),$M98),$N98),"NA"))</f>
        <v>NA</v>
      </c>
      <c r="AN98" s="103" t="str">
        <f aca="true">IF($J98="","",IF(ISNUMBER(OFFSET('Data transformed'!$A$4,MATCH($A98,'Data transformed'!$A$5:$A$185,0),MATCH(AN$4,'Data transformed'!$4:$4,0)-1)), MIN(MAX(OFFSET('Data transformed'!$A$4,MATCH($A98,'Data transformed'!$A$5:$A$185,0),MATCH(AN$4,'Data transformed'!$4:$4,0)-1),$M98),$N98),"NA"))</f>
        <v>NA</v>
      </c>
      <c r="AO98" s="103" t="str">
        <f aca="true">IF($J98="","",IF(ISNUMBER(OFFSET('Data transformed'!$A$4,MATCH($A98,'Data transformed'!$A$5:$A$185,0),MATCH(AO$4,'Data transformed'!$4:$4,0)-1)), MIN(MAX(OFFSET('Data transformed'!$A$4,MATCH($A98,'Data transformed'!$A$5:$A$185,0),MATCH(AO$4,'Data transformed'!$4:$4,0)-1),$M98),$N98),"NA"))</f>
        <v>NA</v>
      </c>
      <c r="AP98" s="103" t="str">
        <f aca="true">IF($J98="","",IF(ISNUMBER(OFFSET('Data transformed'!$A$4,MATCH($A98,'Data transformed'!$A$5:$A$185,0),MATCH(AP$4,'Data transformed'!$4:$4,0)-1)), MIN(MAX(OFFSET('Data transformed'!$A$4,MATCH($A98,'Data transformed'!$A$5:$A$185,0),MATCH(AP$4,'Data transformed'!$4:$4,0)-1),$M98),$N98),"NA"))</f>
        <v>NA</v>
      </c>
      <c r="AQ98" s="103" t="str">
        <f aca="true">IF($J98="","",IF(ISNUMBER(OFFSET('Data transformed'!$A$4,MATCH($A98,'Data transformed'!$A$5:$A$185,0),MATCH(AQ$4,'Data transformed'!$4:$4,0)-1)), MIN(MAX(OFFSET('Data transformed'!$A$4,MATCH($A98,'Data transformed'!$A$5:$A$185,0),MATCH(AQ$4,'Data transformed'!$4:$4,0)-1),$M98),$N98),"NA"))</f>
        <v>NA</v>
      </c>
      <c r="AR98" s="103" t="str">
        <f aca="true">IF($J98="","",IF(ISNUMBER(OFFSET('Data transformed'!$A$4,MATCH($A98,'Data transformed'!$A$5:$A$185,0),MATCH(AR$4,'Data transformed'!$4:$4,0)-1)), MIN(MAX(OFFSET('Data transformed'!$A$4,MATCH($A98,'Data transformed'!$A$5:$A$185,0),MATCH(AR$4,'Data transformed'!$4:$4,0)-1),$M98),$N98),"NA"))</f>
        <v>NA</v>
      </c>
      <c r="AS98" s="103" t="str">
        <f aca="true">IF($J98="","",IF(ISNUMBER(OFFSET('Data transformed'!$A$4,MATCH($A98,'Data transformed'!$A$5:$A$185,0),MATCH(AS$4,'Data transformed'!$4:$4,0)-1)), MIN(MAX(OFFSET('Data transformed'!$A$4,MATCH($A98,'Data transformed'!$A$5:$A$185,0),MATCH(AS$4,'Data transformed'!$4:$4,0)-1),$M98),$N98),"NA"))</f>
        <v>NA</v>
      </c>
      <c r="AT98" s="103" t="str">
        <f aca="true">IF($J98="","",IF(ISNUMBER(OFFSET('Data transformed'!$A$4,MATCH($A98,'Data transformed'!$A$5:$A$185,0),MATCH(AT$4,'Data transformed'!$4:$4,0)-1)), MIN(MAX(OFFSET('Data transformed'!$A$4,MATCH($A98,'Data transformed'!$A$5:$A$185,0),MATCH(AT$4,'Data transformed'!$4:$4,0)-1),$M98),$N98),"NA"))</f>
        <v>NA</v>
      </c>
      <c r="AU98" s="103" t="str">
        <f aca="true">IF($J98="","",IF(ISNUMBER(OFFSET('Data transformed'!$A$4,MATCH($A98,'Data transformed'!$A$5:$A$185,0),MATCH(AU$4,'Data transformed'!$4:$4,0)-1)), MIN(MAX(OFFSET('Data transformed'!$A$4,MATCH($A98,'Data transformed'!$A$5:$A$185,0),MATCH(AU$4,'Data transformed'!$4:$4,0)-1),$M98),$N98),"NA"))</f>
        <v>NA</v>
      </c>
      <c r="AV98" s="103" t="str">
        <f aca="true">IF($J98="","",IF(ISNUMBER(OFFSET('Data transformed'!$A$4,MATCH($A98,'Data transformed'!$A$5:$A$185,0),MATCH(AV$4,'Data transformed'!$4:$4,0)-1)), MIN(MAX(OFFSET('Data transformed'!$A$4,MATCH($A98,'Data transformed'!$A$5:$A$185,0),MATCH(AV$4,'Data transformed'!$4:$4,0)-1),$M98),$N98),"NA"))</f>
        <v>NA</v>
      </c>
      <c r="AW98" s="103" t="str">
        <f aca="true">IF($J98="","",IF(ISNUMBER(OFFSET('Data transformed'!$A$4,MATCH($A98,'Data transformed'!$A$5:$A$185,0),MATCH(AW$4,'Data transformed'!$4:$4,0)-1)), MIN(MAX(OFFSET('Data transformed'!$A$4,MATCH($A98,'Data transformed'!$A$5:$A$185,0),MATCH(AW$4,'Data transformed'!$4:$4,0)-1),$M98),$N98),"NA"))</f>
        <v>NA</v>
      </c>
      <c r="AX98" s="103" t="str">
        <f aca="true">IF($J98="","",IF(ISNUMBER(OFFSET('Data transformed'!$A$4,MATCH($A98,'Data transformed'!$A$5:$A$185,0),MATCH(AX$4,'Data transformed'!$4:$4,0)-1)), MIN(MAX(OFFSET('Data transformed'!$A$4,MATCH($A98,'Data transformed'!$A$5:$A$185,0),MATCH(AX$4,'Data transformed'!$4:$4,0)-1),$M98),$N98),"NA"))</f>
        <v>NA</v>
      </c>
      <c r="AY98" s="103" t="str">
        <f aca="true">IF($J98="","",IF(ISNUMBER(OFFSET('Data transformed'!$A$4,MATCH($A98,'Data transformed'!$A$5:$A$185,0),MATCH(AY$4,'Data transformed'!$4:$4,0)-1)), MIN(MAX(OFFSET('Data transformed'!$A$4,MATCH($A98,'Data transformed'!$A$5:$A$185,0),MATCH(AY$4,'Data transformed'!$4:$4,0)-1),$M98),$N98),"NA"))</f>
        <v>NA</v>
      </c>
      <c r="AZ98" s="103" t="str">
        <f aca="true">IF($J98="","",IF(ISNUMBER(OFFSET('Data transformed'!$A$4,MATCH($A98,'Data transformed'!$A$5:$A$185,0),MATCH(AZ$4,'Data transformed'!$4:$4,0)-1)), MIN(MAX(OFFSET('Data transformed'!$A$4,MATCH($A98,'Data transformed'!$A$5:$A$185,0),MATCH(AZ$4,'Data transformed'!$4:$4,0)-1),$M98),$N98),"NA"))</f>
        <v>NA</v>
      </c>
      <c r="BA98" s="103" t="str">
        <f aca="true">IF($J98="","",IF(ISNUMBER(OFFSET('Data transformed'!$A$4,MATCH($A98,'Data transformed'!$A$5:$A$185,0),MATCH(BA$4,'Data transformed'!$4:$4,0)-1)), MIN(MAX(OFFSET('Data transformed'!$A$4,MATCH($A98,'Data transformed'!$A$5:$A$185,0),MATCH(BA$4,'Data transformed'!$4:$4,0)-1),$M98),$N98),"NA"))</f>
        <v>NA</v>
      </c>
      <c r="BB98" s="103" t="str">
        <f aca="true">IF($J98="","",IF(ISNUMBER(OFFSET('Data transformed'!$A$4,MATCH($A98,'Data transformed'!$A$5:$A$185,0),MATCH(BB$4,'Data transformed'!$4:$4,0)-1)), MIN(MAX(OFFSET('Data transformed'!$A$4,MATCH($A98,'Data transformed'!$A$5:$A$185,0),MATCH(BB$4,'Data transformed'!$4:$4,0)-1),$M98),$N98),"NA"))</f>
        <v>NA</v>
      </c>
      <c r="BC98" s="103" t="str">
        <f aca="true">IF($J98="","",IF(ISNUMBER(OFFSET('Data transformed'!$A$4,MATCH($A98,'Data transformed'!$A$5:$A$185,0),MATCH(BC$4,'Data transformed'!$4:$4,0)-1)), MIN(MAX(OFFSET('Data transformed'!$A$4,MATCH($A98,'Data transformed'!$A$5:$A$185,0),MATCH(BC$4,'Data transformed'!$4:$4,0)-1),$M98),$N98),"NA"))</f>
        <v>NA</v>
      </c>
      <c r="BD98" s="103" t="str">
        <f aca="true">IF($J98="","",IF(ISNUMBER(OFFSET('Data transformed'!$A$4,MATCH($A98,'Data transformed'!$A$5:$A$185,0),MATCH(BD$4,'Data transformed'!$4:$4,0)-1)), MIN(MAX(OFFSET('Data transformed'!$A$4,MATCH($A98,'Data transformed'!$A$5:$A$185,0),MATCH(BD$4,'Data transformed'!$4:$4,0)-1),$M98),$N98),"NA"))</f>
        <v>NA</v>
      </c>
      <c r="BE98" s="103" t="str">
        <f aca="true">IF($J98="","",IF(ISNUMBER(OFFSET('Data transformed'!$A$4,MATCH($A98,'Data transformed'!$A$5:$A$185,0),MATCH(BE$4,'Data transformed'!$4:$4,0)-1)), MIN(MAX(OFFSET('Data transformed'!$A$4,MATCH($A98,'Data transformed'!$A$5:$A$185,0),MATCH(BE$4,'Data transformed'!$4:$4,0)-1),$M98),$N98),"NA"))</f>
        <v>NA</v>
      </c>
      <c r="BF98" s="103" t="str">
        <f aca="true">IF($J98="","",IF(ISNUMBER(OFFSET('Data transformed'!$A$4,MATCH($A98,'Data transformed'!$A$5:$A$185,0),MATCH(BF$4,'Data transformed'!$4:$4,0)-1)), MIN(MAX(OFFSET('Data transformed'!$A$4,MATCH($A98,'Data transformed'!$A$5:$A$185,0),MATCH(BF$4,'Data transformed'!$4:$4,0)-1),$M98),$N98),"NA"))</f>
        <v>NA</v>
      </c>
      <c r="BG98" s="103" t="str">
        <f aca="true">IF($J98="","",IF(ISNUMBER(OFFSET('Data transformed'!$A$4,MATCH($A98,'Data transformed'!$A$5:$A$185,0),MATCH(BG$4,'Data transformed'!$4:$4,0)-1)), MIN(MAX(OFFSET('Data transformed'!$A$4,MATCH($A98,'Data transformed'!$A$5:$A$185,0),MATCH(BG$4,'Data transformed'!$4:$4,0)-1),$M98),$N98),"NA"))</f>
        <v>NA</v>
      </c>
      <c r="BH98" s="103" t="str">
        <f aca="true">IF($J98="","",IF(ISNUMBER(OFFSET('Data transformed'!$A$4,MATCH($A98,'Data transformed'!$A$5:$A$185,0),MATCH(BH$4,'Data transformed'!$4:$4,0)-1)), MIN(MAX(OFFSET('Data transformed'!$A$4,MATCH($A98,'Data transformed'!$A$5:$A$185,0),MATCH(BH$4,'Data transformed'!$4:$4,0)-1),$M98),$N98),"NA"))</f>
        <v>NA</v>
      </c>
      <c r="BI98" s="103" t="str">
        <f aca="true">IF($J98="","",IF(ISNUMBER(OFFSET('Data transformed'!$A$4,MATCH($A98,'Data transformed'!$A$5:$A$185,0),MATCH(BI$4,'Data transformed'!$4:$4,0)-1)), MIN(MAX(OFFSET('Data transformed'!$A$4,MATCH($A98,'Data transformed'!$A$5:$A$185,0),MATCH(BI$4,'Data transformed'!$4:$4,0)-1),$M98),$N98),"NA"))</f>
        <v>NA</v>
      </c>
      <c r="BJ98" s="103" t="str">
        <f aca="true">IF($J98="","",IF(ISNUMBER(OFFSET('Data transformed'!$A$4,MATCH($A98,'Data transformed'!$A$5:$A$185,0),MATCH(BJ$4,'Data transformed'!$4:$4,0)-1)), MIN(MAX(OFFSET('Data transformed'!$A$4,MATCH($A98,'Data transformed'!$A$5:$A$185,0),MATCH(BJ$4,'Data transformed'!$4:$4,0)-1),$M98),$N98),"NA"))</f>
        <v>NA</v>
      </c>
      <c r="BK98" s="103" t="str">
        <f aca="true">IF($J98="","",IF(ISNUMBER(OFFSET('Data transformed'!$A$4,MATCH($A98,'Data transformed'!$A$5:$A$185,0),MATCH(BK$4,'Data transformed'!$4:$4,0)-1)), MIN(MAX(OFFSET('Data transformed'!$A$4,MATCH($A98,'Data transformed'!$A$5:$A$185,0),MATCH(BK$4,'Data transformed'!$4:$4,0)-1),$M98),$N98),"NA"))</f>
        <v>NA</v>
      </c>
      <c r="BL98" s="103" t="str">
        <f aca="true">IF($J98="","",IF(ISNUMBER(OFFSET('Data transformed'!$A$4,MATCH($A98,'Data transformed'!$A$5:$A$185,0),MATCH(BL$4,'Data transformed'!$4:$4,0)-1)), MIN(MAX(OFFSET('Data transformed'!$A$4,MATCH($A98,'Data transformed'!$A$5:$A$185,0),MATCH(BL$4,'Data transformed'!$4:$4,0)-1),$M98),$N98),"NA"))</f>
        <v>NA</v>
      </c>
      <c r="BM98" s="103" t="str">
        <f aca="true">IF($J98="","",IF(ISNUMBER(OFFSET('Data transformed'!$A$4,MATCH($A98,'Data transformed'!$A$5:$A$185,0),MATCH(BM$4,'Data transformed'!$4:$4,0)-1)), MIN(MAX(OFFSET('Data transformed'!$A$4,MATCH($A98,'Data transformed'!$A$5:$A$185,0),MATCH(BM$4,'Data transformed'!$4:$4,0)-1),$M98),$N98),"NA"))</f>
        <v>NA</v>
      </c>
      <c r="BN98" s="103" t="str">
        <f aca="true">IF($J98="","",IF(ISNUMBER(OFFSET('Data transformed'!$A$4,MATCH($A98,'Data transformed'!$A$5:$A$185,0),MATCH(BN$4,'Data transformed'!$4:$4,0)-1)), MIN(MAX(OFFSET('Data transformed'!$A$4,MATCH($A98,'Data transformed'!$A$5:$A$185,0),MATCH(BN$4,'Data transformed'!$4:$4,0)-1),$M98),$N98),"NA"))</f>
        <v>NA</v>
      </c>
      <c r="BO98" s="103" t="str">
        <f aca="true">IF($J98="","",IF(ISNUMBER(OFFSET('Data transformed'!$A$4,MATCH($A98,'Data transformed'!$A$5:$A$185,0),MATCH(BO$4,'Data transformed'!$4:$4,0)-1)), MIN(MAX(OFFSET('Data transformed'!$A$4,MATCH($A98,'Data transformed'!$A$5:$A$185,0),MATCH(BO$4,'Data transformed'!$4:$4,0)-1),$M98),$N98),"NA"))</f>
        <v>NA</v>
      </c>
      <c r="BP98" s="103" t="str">
        <f aca="true">IF($J98="","",IF(ISNUMBER(OFFSET('Data transformed'!$A$4,MATCH($A98,'Data transformed'!$A$5:$A$185,0),MATCH(BP$4,'Data transformed'!$4:$4,0)-1)), MIN(MAX(OFFSET('Data transformed'!$A$4,MATCH($A98,'Data transformed'!$A$5:$A$185,0),MATCH(BP$4,'Data transformed'!$4:$4,0)-1),$M98),$N98),"NA"))</f>
        <v>NA</v>
      </c>
      <c r="BQ98" s="103" t="str">
        <f aca="true">IF($J98="","",IF(ISNUMBER(OFFSET('Data transformed'!$A$4,MATCH($A98,'Data transformed'!$A$5:$A$185,0),MATCH(BQ$4,'Data transformed'!$4:$4,0)-1)), MIN(MAX(OFFSET('Data transformed'!$A$4,MATCH($A98,'Data transformed'!$A$5:$A$185,0),MATCH(BQ$4,'Data transformed'!$4:$4,0)-1),$M98),$N98),"NA"))</f>
        <v>NA</v>
      </c>
      <c r="BR98" s="103" t="str">
        <f aca="true">IF($J98="","",IF(ISNUMBER(OFFSET('Data transformed'!$A$4,MATCH($A98,'Data transformed'!$A$5:$A$185,0),MATCH(BR$4,'Data transformed'!$4:$4,0)-1)), MIN(MAX(OFFSET('Data transformed'!$A$4,MATCH($A98,'Data transformed'!$A$5:$A$185,0),MATCH(BR$4,'Data transformed'!$4:$4,0)-1),$M98),$N98),"NA"))</f>
        <v>NA</v>
      </c>
      <c r="BS98" s="103" t="str">
        <f aca="true">IF($J98="","",IF(ISNUMBER(OFFSET('Data transformed'!$A$4,MATCH($A98,'Data transformed'!$A$5:$A$185,0),MATCH(BS$4,'Data transformed'!$4:$4,0)-1)), MIN(MAX(OFFSET('Data transformed'!$A$4,MATCH($A98,'Data transformed'!$A$5:$A$185,0),MATCH(BS$4,'Data transformed'!$4:$4,0)-1),$M98),$N98),"NA"))</f>
        <v>NA</v>
      </c>
      <c r="BT98" s="103" t="str">
        <f aca="true">IF($J98="","",IF(ISNUMBER(OFFSET('Data transformed'!$A$4,MATCH($A98,'Data transformed'!$A$5:$A$185,0),MATCH(BT$4,'Data transformed'!$4:$4,0)-1)), MIN(MAX(OFFSET('Data transformed'!$A$4,MATCH($A98,'Data transformed'!$A$5:$A$185,0),MATCH(BT$4,'Data transformed'!$4:$4,0)-1),$M98),$N98),"NA"))</f>
        <v>NA</v>
      </c>
      <c r="BU98" s="103" t="str">
        <f aca="true">IF($J98="","",IF(ISNUMBER(OFFSET('Data transformed'!$A$4,MATCH($A98,'Data transformed'!$A$5:$A$185,0),MATCH(BU$4,'Data transformed'!$4:$4,0)-1)), MIN(MAX(OFFSET('Data transformed'!$A$4,MATCH($A98,'Data transformed'!$A$5:$A$185,0),MATCH(BU$4,'Data transformed'!$4:$4,0)-1),$M98),$N98),"NA"))</f>
        <v>NA</v>
      </c>
      <c r="BV98" s="103" t="str">
        <f aca="true">IF($J98="","",IF(ISNUMBER(OFFSET('Data transformed'!$A$4,MATCH($A98,'Data transformed'!$A$5:$A$185,0),MATCH(BV$4,'Data transformed'!$4:$4,0)-1)), MIN(MAX(OFFSET('Data transformed'!$A$4,MATCH($A98,'Data transformed'!$A$5:$A$185,0),MATCH(BV$4,'Data transformed'!$4:$4,0)-1),$M98),$N98),"NA"))</f>
        <v>NA</v>
      </c>
      <c r="BW98" s="103" t="str">
        <f aca="true">IF($J98="","",IF(ISNUMBER(OFFSET('Data transformed'!$A$4,MATCH($A98,'Data transformed'!$A$5:$A$185,0),MATCH(BW$4,'Data transformed'!$4:$4,0)-1)), MIN(MAX(OFFSET('Data transformed'!$A$4,MATCH($A98,'Data transformed'!$A$5:$A$185,0),MATCH(BW$4,'Data transformed'!$4:$4,0)-1),$M98),$N98),"NA"))</f>
        <v>NA</v>
      </c>
      <c r="BX98" s="103" t="str">
        <f aca="true">IF($J98="","",IF(ISNUMBER(OFFSET('Data transformed'!$A$4,MATCH($A98,'Data transformed'!$A$5:$A$185,0),MATCH(BX$4,'Data transformed'!$4:$4,0)-1)), MIN(MAX(OFFSET('Data transformed'!$A$4,MATCH($A98,'Data transformed'!$A$5:$A$185,0),MATCH(BX$4,'Data transformed'!$4:$4,0)-1),$M98),$N98),"NA"))</f>
        <v>NA</v>
      </c>
      <c r="BY98" s="103" t="str">
        <f aca="true">IF($J98="","",IF(ISNUMBER(OFFSET('Data transformed'!$A$4,MATCH($A98,'Data transformed'!$A$5:$A$185,0),MATCH(BY$4,'Data transformed'!$4:$4,0)-1)), MIN(MAX(OFFSET('Data transformed'!$A$4,MATCH($A98,'Data transformed'!$A$5:$A$185,0),MATCH(BY$4,'Data transformed'!$4:$4,0)-1),$M98),$N98),"NA"))</f>
        <v>NA</v>
      </c>
      <c r="BZ98" s="103" t="str">
        <f aca="true">IF($J98="","",IF(ISNUMBER(OFFSET('Data transformed'!$A$4,MATCH($A98,'Data transformed'!$A$5:$A$185,0),MATCH(BZ$4,'Data transformed'!$4:$4,0)-1)), MIN(MAX(OFFSET('Data transformed'!$A$4,MATCH($A98,'Data transformed'!$A$5:$A$185,0),MATCH(BZ$4,'Data transformed'!$4:$4,0)-1),$M98),$N98),"NA"))</f>
        <v>NA</v>
      </c>
      <c r="CA98" s="103" t="str">
        <f aca="true">IF($J98="","",IF(ISNUMBER(OFFSET('Data transformed'!$A$4,MATCH($A98,'Data transformed'!$A$5:$A$185,0),MATCH(CA$4,'Data transformed'!$4:$4,0)-1)), MIN(MAX(OFFSET('Data transformed'!$A$4,MATCH($A98,'Data transformed'!$A$5:$A$185,0),MATCH(CA$4,'Data transformed'!$4:$4,0)-1),$M98),$N98),"NA"))</f>
        <v>NA</v>
      </c>
      <c r="CB98" s="103" t="str">
        <f aca="true">IF($J98="","",IF(ISNUMBER(OFFSET('Data transformed'!$A$4,MATCH($A98,'Data transformed'!$A$5:$A$185,0),MATCH(CB$4,'Data transformed'!$4:$4,0)-1)), MIN(MAX(OFFSET('Data transformed'!$A$4,MATCH($A98,'Data transformed'!$A$5:$A$185,0),MATCH(CB$4,'Data transformed'!$4:$4,0)-1),$M98),$N98),"NA"))</f>
        <v>NA</v>
      </c>
      <c r="CC98" s="103" t="str">
        <f aca="true">IF($J98="","",IF(ISNUMBER(OFFSET('Data transformed'!$A$4,MATCH($A98,'Data transformed'!$A$5:$A$185,0),MATCH(CC$4,'Data transformed'!$4:$4,0)-1)), MIN(MAX(OFFSET('Data transformed'!$A$4,MATCH($A98,'Data transformed'!$A$5:$A$185,0),MATCH(CC$4,'Data transformed'!$4:$4,0)-1),$M98),$N98),"NA"))</f>
        <v>NA</v>
      </c>
      <c r="CD98" s="103" t="str">
        <f aca="true">IF($J98="","",IF(ISNUMBER(OFFSET('Data transformed'!$A$4,MATCH($A98,'Data transformed'!$A$5:$A$185,0),MATCH(CD$4,'Data transformed'!$4:$4,0)-1)), MIN(MAX(OFFSET('Data transformed'!$A$4,MATCH($A98,'Data transformed'!$A$5:$A$185,0),MATCH(CD$4,'Data transformed'!$4:$4,0)-1),$M98),$N98),"NA"))</f>
        <v>NA</v>
      </c>
      <c r="CE98" s="103" t="str">
        <f aca="true">IF($J98="","",IF(ISNUMBER(OFFSET('Data transformed'!$A$4,MATCH($A98,'Data transformed'!$A$5:$A$185,0),MATCH(CE$4,'Data transformed'!$4:$4,0)-1)), MIN(MAX(OFFSET('Data transformed'!$A$4,MATCH($A98,'Data transformed'!$A$5:$A$185,0),MATCH(CE$4,'Data transformed'!$4:$4,0)-1),$M98),$N98),"NA"))</f>
        <v>NA</v>
      </c>
      <c r="CF98" s="103" t="str">
        <f aca="true">IF($J98="","",IF(ISNUMBER(OFFSET('Data transformed'!$A$4,MATCH($A98,'Data transformed'!$A$5:$A$185,0),MATCH(CF$4,'Data transformed'!$4:$4,0)-1)), MIN(MAX(OFFSET('Data transformed'!$A$4,MATCH($A98,'Data transformed'!$A$5:$A$185,0),MATCH(CF$4,'Data transformed'!$4:$4,0)-1),$M98),$N98),"NA"))</f>
        <v>NA</v>
      </c>
      <c r="CG98" s="103" t="str">
        <f aca="true">IF($J98="","",IF(ISNUMBER(OFFSET('Data transformed'!$A$4,MATCH($A98,'Data transformed'!$A$5:$A$185,0),MATCH(CG$4,'Data transformed'!$4:$4,0)-1)), MIN(MAX(OFFSET('Data transformed'!$A$4,MATCH($A98,'Data transformed'!$A$5:$A$185,0),MATCH(CG$4,'Data transformed'!$4:$4,0)-1),$M98),$N98),"NA"))</f>
        <v>NA</v>
      </c>
      <c r="CH98" s="103" t="str">
        <f aca="true">IF($J98="","",IF(ISNUMBER(OFFSET('Data transformed'!$A$4,MATCH($A98,'Data transformed'!$A$5:$A$185,0),MATCH(CH$4,'Data transformed'!$4:$4,0)-1)), MIN(MAX(OFFSET('Data transformed'!$A$4,MATCH($A98,'Data transformed'!$A$5:$A$185,0),MATCH(CH$4,'Data transformed'!$4:$4,0)-1),$M98),$N98),"NA"))</f>
        <v>NA</v>
      </c>
      <c r="CI98" s="103" t="str">
        <f aca="true">IF($J98="","",IF(ISNUMBER(OFFSET('Data transformed'!$A$4,MATCH($A98,'Data transformed'!$A$5:$A$185,0),MATCH(CI$4,'Data transformed'!$4:$4,0)-1)), MIN(MAX(OFFSET('Data transformed'!$A$4,MATCH($A98,'Data transformed'!$A$5:$A$185,0),MATCH(CI$4,'Data transformed'!$4:$4,0)-1),$M98),$N98),"NA"))</f>
        <v>NA</v>
      </c>
      <c r="CJ98" s="103" t="str">
        <f aca="true">IF($J98="","",IF(ISNUMBER(OFFSET('Data transformed'!$A$4,MATCH($A98,'Data transformed'!$A$5:$A$185,0),MATCH(CJ$4,'Data transformed'!$4:$4,0)-1)), MIN(MAX(OFFSET('Data transformed'!$A$4,MATCH($A98,'Data transformed'!$A$5:$A$185,0),MATCH(CJ$4,'Data transformed'!$4:$4,0)-1),$M98),$N98),"NA"))</f>
        <v>NA</v>
      </c>
      <c r="CK98" s="103" t="str">
        <f aca="true">IF($J98="","",IF(ISNUMBER(OFFSET('Data transformed'!$A$4,MATCH($A98,'Data transformed'!$A$5:$A$185,0),MATCH(CK$4,'Data transformed'!$4:$4,0)-1)), MIN(MAX(OFFSET('Data transformed'!$A$4,MATCH($A98,'Data transformed'!$A$5:$A$185,0),MATCH(CK$4,'Data transformed'!$4:$4,0)-1),$M98),$N98),"NA"))</f>
        <v>NA</v>
      </c>
      <c r="CL98" s="103" t="str">
        <f aca="true">IF($J98="","",IF(ISNUMBER(OFFSET('Data transformed'!$A$4,MATCH($A98,'Data transformed'!$A$5:$A$185,0),MATCH(CL$4,'Data transformed'!$4:$4,0)-1)), MIN(MAX(OFFSET('Data transformed'!$A$4,MATCH($A98,'Data transformed'!$A$5:$A$185,0),MATCH(CL$4,'Data transformed'!$4:$4,0)-1),$M98),$N98),"NA"))</f>
        <v>NA</v>
      </c>
      <c r="CM98" s="103" t="str">
        <f aca="true">IF($J98="","",IF(ISNUMBER(OFFSET('Data transformed'!$A$4,MATCH($A98,'Data transformed'!$A$5:$A$185,0),MATCH(CM$4,'Data transformed'!$4:$4,0)-1)), MIN(MAX(OFFSET('Data transformed'!$A$4,MATCH($A98,'Data transformed'!$A$5:$A$185,0),MATCH(CM$4,'Data transformed'!$4:$4,0)-1),$M98),$N98),"NA"))</f>
        <v>NA</v>
      </c>
      <c r="CN98" s="103" t="str">
        <f aca="true">IF($J98="","",IF(ISNUMBER(OFFSET('Data transformed'!$A$4,MATCH($A98,'Data transformed'!$A$5:$A$185,0),MATCH(CN$4,'Data transformed'!$4:$4,0)-1)), MIN(MAX(OFFSET('Data transformed'!$A$4,MATCH($A98,'Data transformed'!$A$5:$A$185,0),MATCH(CN$4,'Data transformed'!$4:$4,0)-1),$M98),$N98),"NA"))</f>
        <v>NA</v>
      </c>
      <c r="CO98" s="103" t="str">
        <f aca="true">IF($J98="","",IF(ISNUMBER(OFFSET('Data transformed'!$A$4,MATCH($A98,'Data transformed'!$A$5:$A$185,0),MATCH(CO$4,'Data transformed'!$4:$4,0)-1)), MIN(MAX(OFFSET('Data transformed'!$A$4,MATCH($A98,'Data transformed'!$A$5:$A$185,0),MATCH(CO$4,'Data transformed'!$4:$4,0)-1),$M98),$N98),"NA"))</f>
        <v>NA</v>
      </c>
      <c r="CP98" s="103" t="str">
        <f aca="true">IF($J98="","",IF(ISNUMBER(OFFSET('Data transformed'!$A$4,MATCH($A98,'Data transformed'!$A$5:$A$185,0),MATCH(CP$4,'Data transformed'!$4:$4,0)-1)), MIN(MAX(OFFSET('Data transformed'!$A$4,MATCH($A98,'Data transformed'!$A$5:$A$185,0),MATCH(CP$4,'Data transformed'!$4:$4,0)-1),$M98),$N98),"NA"))</f>
        <v>NA</v>
      </c>
      <c r="CQ98" s="103" t="str">
        <f aca="true">IF($J98="","",IF(ISNUMBER(OFFSET('Data transformed'!$A$4,MATCH($A98,'Data transformed'!$A$5:$A$185,0),MATCH(CQ$4,'Data transformed'!$4:$4,0)-1)), MIN(MAX(OFFSET('Data transformed'!$A$4,MATCH($A98,'Data transformed'!$A$5:$A$185,0),MATCH(CQ$4,'Data transformed'!$4:$4,0)-1),$M98),$N98),"NA"))</f>
        <v>NA</v>
      </c>
      <c r="CR98" s="103" t="str">
        <f aca="true">IF($J98="","",IF(ISNUMBER(OFFSET('Data transformed'!$A$4,MATCH($A98,'Data transformed'!$A$5:$A$185,0),MATCH(CR$4,'Data transformed'!$4:$4,0)-1)), MIN(MAX(OFFSET('Data transformed'!$A$4,MATCH($A98,'Data transformed'!$A$5:$A$185,0),MATCH(CR$4,'Data transformed'!$4:$4,0)-1),$M98),$N98),"NA"))</f>
        <v>NA</v>
      </c>
      <c r="CS98" s="103" t="str">
        <f aca="true">IF($J98="","",IF(ISNUMBER(OFFSET('Data transformed'!$A$4,MATCH($A98,'Data transformed'!$A$5:$A$185,0),MATCH(CS$4,'Data transformed'!$4:$4,0)-1)), MIN(MAX(OFFSET('Data transformed'!$A$4,MATCH($A98,'Data transformed'!$A$5:$A$185,0),MATCH(CS$4,'Data transformed'!$4:$4,0)-1),$M98),$N98),"NA"))</f>
        <v>NA</v>
      </c>
      <c r="CT98" s="103" t="str">
        <f aca="true">IF($J98="","",IF(ISNUMBER(OFFSET('Data transformed'!$A$4,MATCH($A98,'Data transformed'!$A$5:$A$185,0),MATCH(CT$4,'Data transformed'!$4:$4,0)-1)), MIN(MAX(OFFSET('Data transformed'!$A$4,MATCH($A98,'Data transformed'!$A$5:$A$185,0),MATCH(CT$4,'Data transformed'!$4:$4,0)-1),$M98),$N98),"NA"))</f>
        <v>NA</v>
      </c>
      <c r="CU98" s="103" t="str">
        <f aca="true">IF($J98="","",IF(ISNUMBER(OFFSET('Data transformed'!$A$4,MATCH($A98,'Data transformed'!$A$5:$A$185,0),MATCH(CU$4,'Data transformed'!$4:$4,0)-1)), MIN(MAX(OFFSET('Data transformed'!$A$4,MATCH($A98,'Data transformed'!$A$5:$A$185,0),MATCH(CU$4,'Data transformed'!$4:$4,0)-1),$M98),$N98),"NA"))</f>
        <v>NA</v>
      </c>
    </row>
    <row r="99" s="103" customFormat="true" ht="15.5" hidden="false" customHeight="false" outlineLevel="0" collapsed="false">
      <c r="A99" s="107" t="n">
        <v>4110</v>
      </c>
      <c r="B99" s="107" t="n">
        <v>3</v>
      </c>
      <c r="C99" s="103" t="str">
        <f aca="true">IF(ISBLANK(OFFSET('Raw Data'!$A$3,MATCH($A99,'Raw Data'!$B$4:$B$185,0),MATCH(C$4,'Raw Data'!$3:$3,0)-1)),"",OFFSET('Raw Data'!$A$3,MATCH($A99,'Raw Data'!$B$4:$B$185,0),MATCH(C$4,'Raw Data'!$3:$3,0)-1))</f>
        <v>Internationl political engagement</v>
      </c>
      <c r="D99" s="103" t="str">
        <f aca="true">IF(ISBLANK(OFFSET('Raw Data'!$A$3,MATCH($A99,'Raw Data'!$B$4:$B$185,0),MATCH(D$4,'Raw Data'!$3:$3,0)-1)),"",OFFSET('Raw Data'!$A$3,MATCH($A99,'Raw Data'!$B$4:$B$185,0),MATCH(D$4,'Raw Data'!$3:$3,0)-1))</f>
        <v/>
      </c>
      <c r="E99" s="103" t="str">
        <f aca="true">IF(ISBLANK(OFFSET('Raw Data'!$A$3,MATCH($A99,'Raw Data'!$B$4:$B$185,0),MATCH(E$4,'Raw Data'!$3:$3,0)-1)),"",OFFSET('Raw Data'!$A$3,MATCH($A99,'Raw Data'!$B$4:$B$185,0),MATCH(E$4,'Raw Data'!$3:$3,0)-1))</f>
        <v/>
      </c>
      <c r="J99" s="103" t="e">
        <f aca="true" t="array" ref="J99:J99">IFERROR(_xlfn.QUARTILE.INC(IF(ISNUMBER(OFFSET('Data transformed'!$N$4,MATCH('outliers treatment'!$A99,'Data transformed'!$A$5:$A$185),1,1,COUNTA('Data transformed'!$O$4:$CX$4))),OFFSET('Data transformed'!$N$4,MATCH('outliers treatment'!$A99,'Data transformed'!$A$5:$A$185),1,1,COUNTA('Data transformed'!$O$4:$CX$4))),1),"")</f>
        <v>#N/A</v>
      </c>
      <c r="K99" s="103" t="e">
        <f aca="true" t="array" ref="K99:K99">IFERROR(_xlfn.QUARTILE.INC(IF(ISNUMBER(OFFSET('Data transformed'!$N$4,MATCH('outliers treatment'!$A99,'Data transformed'!$A$5:$A$185),1,1,COUNTA('Data transformed'!$O$4:$CX$4))),OFFSET('Data transformed'!$N$4,MATCH('outliers treatment'!$A99,'Data transformed'!$A$5:$A$185),1,1,COUNTA('Data transformed'!$O$4:$CX$4))),3),"")</f>
        <v>#N/A</v>
      </c>
      <c r="L99" s="103" t="str">
        <f aca="false">IFERROR(K99-J99,"")</f>
        <v/>
      </c>
      <c r="P99" s="105" t="str">
        <f aca="false" t="array" ref="P99:P99">IFERROR(SKEW(IF(ISNUMBER(T99:CU99),T99:CU99,"")),"")</f>
        <v/>
      </c>
      <c r="Q99" s="103" t="n">
        <f aca="true">IF(ISBLANK(OFFSET('Data above threshold'!$A$4,MATCH('Data above threshold'!$A98,'Data above threshold'!$A$5:$A$185,0),MATCH('Data above threshold'!N$4,'Data above threshold'!$4:$4,0)-1)),1,OFFSET('Data above threshold'!$A$4,MATCH('Data above threshold'!$A98,'Data above threshold'!$A$5:$A$185,0),MATCH('Data above threshold'!N$4,'Data above threshold'!$4:$4,0)-1))</f>
        <v>1</v>
      </c>
      <c r="R99" s="103" t="e">
        <f aca="false">IF($J99="","",COUNTIF(T99:CU99,M99)+ COUNTIF(T99:CQ99,N99))</f>
        <v>#N/A</v>
      </c>
      <c r="S99" s="106" t="str">
        <f aca="false" t="array" ref="S99:S99">IF(B99&lt;4,"",1-IFERROR(SUM(ISNUMBER(T99:CU99)*(1-$T$3:$CU$3))/COUNTIF($T$3:$CU$3,0),0))</f>
        <v/>
      </c>
      <c r="T99" s="103" t="str">
        <f aca="true">IF($J99="","",IF(ISNUMBER(OFFSET('Data transformed'!$A$4,MATCH($A99,'Data transformed'!$A$5:$A$185,0),MATCH(T$4,'Data transformed'!$4:$4,0)-1)), MIN(MAX(OFFSET('Data transformed'!$A$4,MATCH($A99,'Data transformed'!$A$5:$A$185,0),MATCH(T$4,'Data transformed'!$4:$4,0)-1),$M99),$N99),"NA"))</f>
        <v>NA</v>
      </c>
      <c r="U99" s="103" t="str">
        <f aca="true">IF($J99="","",IF(ISNUMBER(OFFSET('Data transformed'!$A$4,MATCH($A99,'Data transformed'!$A$5:$A$185,0),MATCH(U$4,'Data transformed'!$4:$4,0)-1)), MIN(MAX(OFFSET('Data transformed'!$A$4,MATCH($A99,'Data transformed'!$A$5:$A$185,0),MATCH(U$4,'Data transformed'!$4:$4,0)-1),$M99),$N99),"NA"))</f>
        <v>NA</v>
      </c>
      <c r="V99" s="103" t="str">
        <f aca="true">IF($J99="","",IF(ISNUMBER(OFFSET('Data transformed'!$A$4,MATCH($A99,'Data transformed'!$A$5:$A$185,0),MATCH(V$4,'Data transformed'!$4:$4,0)-1)), MIN(MAX(OFFSET('Data transformed'!$A$4,MATCH($A99,'Data transformed'!$A$5:$A$185,0),MATCH(V$4,'Data transformed'!$4:$4,0)-1),$M99),$N99),"NA"))</f>
        <v>NA</v>
      </c>
      <c r="W99" s="103" t="str">
        <f aca="true">IF($J99="","",IF(ISNUMBER(OFFSET('Data transformed'!$A$4,MATCH($A99,'Data transformed'!$A$5:$A$185,0),MATCH(W$4,'Data transformed'!$4:$4,0)-1)), MIN(MAX(OFFSET('Data transformed'!$A$4,MATCH($A99,'Data transformed'!$A$5:$A$185,0),MATCH(W$4,'Data transformed'!$4:$4,0)-1),$M99),$N99),"NA"))</f>
        <v>NA</v>
      </c>
      <c r="X99" s="103" t="str">
        <f aca="true">IF($J99="","",IF(ISNUMBER(OFFSET('Data transformed'!$A$4,MATCH($A99,'Data transformed'!$A$5:$A$185,0),MATCH(X$4,'Data transformed'!$4:$4,0)-1)), MIN(MAX(OFFSET('Data transformed'!$A$4,MATCH($A99,'Data transformed'!$A$5:$A$185,0),MATCH(X$4,'Data transformed'!$4:$4,0)-1),$M99),$N99),"NA"))</f>
        <v>NA</v>
      </c>
      <c r="Y99" s="103" t="str">
        <f aca="true">IF($J99="","",IF(ISNUMBER(OFFSET('Data transformed'!$A$4,MATCH($A99,'Data transformed'!$A$5:$A$185,0),MATCH(Y$4,'Data transformed'!$4:$4,0)-1)), MIN(MAX(OFFSET('Data transformed'!$A$4,MATCH($A99,'Data transformed'!$A$5:$A$185,0),MATCH(Y$4,'Data transformed'!$4:$4,0)-1),$M99),$N99),"NA"))</f>
        <v>NA</v>
      </c>
      <c r="Z99" s="103" t="str">
        <f aca="true">IF($J99="","",IF(ISNUMBER(OFFSET('Data transformed'!$A$4,MATCH($A99,'Data transformed'!$A$5:$A$185,0),MATCH(Z$4,'Data transformed'!$4:$4,0)-1)), MIN(MAX(OFFSET('Data transformed'!$A$4,MATCH($A99,'Data transformed'!$A$5:$A$185,0),MATCH(Z$4,'Data transformed'!$4:$4,0)-1),$M99),$N99),"NA"))</f>
        <v>NA</v>
      </c>
      <c r="AA99" s="103" t="str">
        <f aca="true">IF($J99="","",IF(ISNUMBER(OFFSET('Data transformed'!$A$4,MATCH($A99,'Data transformed'!$A$5:$A$185,0),MATCH(AA$4,'Data transformed'!$4:$4,0)-1)), MIN(MAX(OFFSET('Data transformed'!$A$4,MATCH($A99,'Data transformed'!$A$5:$A$185,0),MATCH(AA$4,'Data transformed'!$4:$4,0)-1),$M99),$N99),"NA"))</f>
        <v>NA</v>
      </c>
      <c r="AB99" s="103" t="str">
        <f aca="true">IF($J99="","",IF(ISNUMBER(OFFSET('Data transformed'!$A$4,MATCH($A99,'Data transformed'!$A$5:$A$185,0),MATCH(AB$4,'Data transformed'!$4:$4,0)-1)), MIN(MAX(OFFSET('Data transformed'!$A$4,MATCH($A99,'Data transformed'!$A$5:$A$185,0),MATCH(AB$4,'Data transformed'!$4:$4,0)-1),$M99),$N99),"NA"))</f>
        <v>NA</v>
      </c>
      <c r="AC99" s="103" t="str">
        <f aca="true">IF($J99="","",IF(ISNUMBER(OFFSET('Data transformed'!$A$4,MATCH($A99,'Data transformed'!$A$5:$A$185,0),MATCH(AC$4,'Data transformed'!$4:$4,0)-1)), MIN(MAX(OFFSET('Data transformed'!$A$4,MATCH($A99,'Data transformed'!$A$5:$A$185,0),MATCH(AC$4,'Data transformed'!$4:$4,0)-1),$M99),$N99),"NA"))</f>
        <v>NA</v>
      </c>
      <c r="AD99" s="103" t="str">
        <f aca="true">IF($J99="","",IF(ISNUMBER(OFFSET('Data transformed'!$A$4,MATCH($A99,'Data transformed'!$A$5:$A$185,0),MATCH(AD$4,'Data transformed'!$4:$4,0)-1)), MIN(MAX(OFFSET('Data transformed'!$A$4,MATCH($A99,'Data transformed'!$A$5:$A$185,0),MATCH(AD$4,'Data transformed'!$4:$4,0)-1),$M99),$N99),"NA"))</f>
        <v>NA</v>
      </c>
      <c r="AE99" s="103" t="str">
        <f aca="true">IF($J99="","",IF(ISNUMBER(OFFSET('Data transformed'!$A$4,MATCH($A99,'Data transformed'!$A$5:$A$185,0),MATCH(AE$4,'Data transformed'!$4:$4,0)-1)), MIN(MAX(OFFSET('Data transformed'!$A$4,MATCH($A99,'Data transformed'!$A$5:$A$185,0),MATCH(AE$4,'Data transformed'!$4:$4,0)-1),$M99),$N99),"NA"))</f>
        <v>NA</v>
      </c>
      <c r="AF99" s="103" t="str">
        <f aca="true">IF($J99="","",IF(ISNUMBER(OFFSET('Data transformed'!$A$4,MATCH($A99,'Data transformed'!$A$5:$A$185,0),MATCH(AF$4,'Data transformed'!$4:$4,0)-1)), MIN(MAX(OFFSET('Data transformed'!$A$4,MATCH($A99,'Data transformed'!$A$5:$A$185,0),MATCH(AF$4,'Data transformed'!$4:$4,0)-1),$M99),$N99),"NA"))</f>
        <v>NA</v>
      </c>
      <c r="AG99" s="103" t="str">
        <f aca="true">IF($J99="","",IF(ISNUMBER(OFFSET('Data transformed'!$A$4,MATCH($A99,'Data transformed'!$A$5:$A$185,0),MATCH(AG$4,'Data transformed'!$4:$4,0)-1)), MIN(MAX(OFFSET('Data transformed'!$A$4,MATCH($A99,'Data transformed'!$A$5:$A$185,0),MATCH(AG$4,'Data transformed'!$4:$4,0)-1),$M99),$N99),"NA"))</f>
        <v>NA</v>
      </c>
      <c r="AH99" s="103" t="str">
        <f aca="true">IF($J99="","",IF(ISNUMBER(OFFSET('Data transformed'!$A$4,MATCH($A99,'Data transformed'!$A$5:$A$185,0),MATCH(AH$4,'Data transformed'!$4:$4,0)-1)), MIN(MAX(OFFSET('Data transformed'!$A$4,MATCH($A99,'Data transformed'!$A$5:$A$185,0),MATCH(AH$4,'Data transformed'!$4:$4,0)-1),$M99),$N99),"NA"))</f>
        <v>NA</v>
      </c>
      <c r="AI99" s="103" t="str">
        <f aca="true">IF($J99="","",IF(ISNUMBER(OFFSET('Data transformed'!$A$4,MATCH($A99,'Data transformed'!$A$5:$A$185,0),MATCH(AI$4,'Data transformed'!$4:$4,0)-1)), MIN(MAX(OFFSET('Data transformed'!$A$4,MATCH($A99,'Data transformed'!$A$5:$A$185,0),MATCH(AI$4,'Data transformed'!$4:$4,0)-1),$M99),$N99),"NA"))</f>
        <v>NA</v>
      </c>
      <c r="AJ99" s="103" t="str">
        <f aca="true">IF($J99="","",IF(ISNUMBER(OFFSET('Data transformed'!$A$4,MATCH($A99,'Data transformed'!$A$5:$A$185,0),MATCH(AJ$4,'Data transformed'!$4:$4,0)-1)), MIN(MAX(OFFSET('Data transformed'!$A$4,MATCH($A99,'Data transformed'!$A$5:$A$185,0),MATCH(AJ$4,'Data transformed'!$4:$4,0)-1),$M99),$N99),"NA"))</f>
        <v>NA</v>
      </c>
      <c r="AK99" s="103" t="str">
        <f aca="true">IF($J99="","",IF(ISNUMBER(OFFSET('Data transformed'!$A$4,MATCH($A99,'Data transformed'!$A$5:$A$185,0),MATCH(AK$4,'Data transformed'!$4:$4,0)-1)), MIN(MAX(OFFSET('Data transformed'!$A$4,MATCH($A99,'Data transformed'!$A$5:$A$185,0),MATCH(AK$4,'Data transformed'!$4:$4,0)-1),$M99),$N99),"NA"))</f>
        <v>NA</v>
      </c>
      <c r="AL99" s="103" t="str">
        <f aca="true">IF($J99="","",IF(ISNUMBER(OFFSET('Data transformed'!$A$4,MATCH($A99,'Data transformed'!$A$5:$A$185,0),MATCH(AL$4,'Data transformed'!$4:$4,0)-1)), MIN(MAX(OFFSET('Data transformed'!$A$4,MATCH($A99,'Data transformed'!$A$5:$A$185,0),MATCH(AL$4,'Data transformed'!$4:$4,0)-1),$M99),$N99),"NA"))</f>
        <v>NA</v>
      </c>
      <c r="AM99" s="103" t="str">
        <f aca="true">IF($J99="","",IF(ISNUMBER(OFFSET('Data transformed'!$A$4,MATCH($A99,'Data transformed'!$A$5:$A$185,0),MATCH(AM$4,'Data transformed'!$4:$4,0)-1)), MIN(MAX(OFFSET('Data transformed'!$A$4,MATCH($A99,'Data transformed'!$A$5:$A$185,0),MATCH(AM$4,'Data transformed'!$4:$4,0)-1),$M99),$N99),"NA"))</f>
        <v>NA</v>
      </c>
      <c r="AN99" s="103" t="str">
        <f aca="true">IF($J99="","",IF(ISNUMBER(OFFSET('Data transformed'!$A$4,MATCH($A99,'Data transformed'!$A$5:$A$185,0),MATCH(AN$4,'Data transformed'!$4:$4,0)-1)), MIN(MAX(OFFSET('Data transformed'!$A$4,MATCH($A99,'Data transformed'!$A$5:$A$185,0),MATCH(AN$4,'Data transformed'!$4:$4,0)-1),$M99),$N99),"NA"))</f>
        <v>NA</v>
      </c>
      <c r="AO99" s="103" t="str">
        <f aca="true">IF($J99="","",IF(ISNUMBER(OFFSET('Data transformed'!$A$4,MATCH($A99,'Data transformed'!$A$5:$A$185,0),MATCH(AO$4,'Data transformed'!$4:$4,0)-1)), MIN(MAX(OFFSET('Data transformed'!$A$4,MATCH($A99,'Data transformed'!$A$5:$A$185,0),MATCH(AO$4,'Data transformed'!$4:$4,0)-1),$M99),$N99),"NA"))</f>
        <v>NA</v>
      </c>
      <c r="AP99" s="103" t="str">
        <f aca="true">IF($J99="","",IF(ISNUMBER(OFFSET('Data transformed'!$A$4,MATCH($A99,'Data transformed'!$A$5:$A$185,0),MATCH(AP$4,'Data transformed'!$4:$4,0)-1)), MIN(MAX(OFFSET('Data transformed'!$A$4,MATCH($A99,'Data transformed'!$A$5:$A$185,0),MATCH(AP$4,'Data transformed'!$4:$4,0)-1),$M99),$N99),"NA"))</f>
        <v>NA</v>
      </c>
      <c r="AQ99" s="103" t="str">
        <f aca="true">IF($J99="","",IF(ISNUMBER(OFFSET('Data transformed'!$A$4,MATCH($A99,'Data transformed'!$A$5:$A$185,0),MATCH(AQ$4,'Data transformed'!$4:$4,0)-1)), MIN(MAX(OFFSET('Data transformed'!$A$4,MATCH($A99,'Data transformed'!$A$5:$A$185,0),MATCH(AQ$4,'Data transformed'!$4:$4,0)-1),$M99),$N99),"NA"))</f>
        <v>NA</v>
      </c>
      <c r="AR99" s="103" t="str">
        <f aca="true">IF($J99="","",IF(ISNUMBER(OFFSET('Data transformed'!$A$4,MATCH($A99,'Data transformed'!$A$5:$A$185,0),MATCH(AR$4,'Data transformed'!$4:$4,0)-1)), MIN(MAX(OFFSET('Data transformed'!$A$4,MATCH($A99,'Data transformed'!$A$5:$A$185,0),MATCH(AR$4,'Data transformed'!$4:$4,0)-1),$M99),$N99),"NA"))</f>
        <v>NA</v>
      </c>
      <c r="AS99" s="103" t="str">
        <f aca="true">IF($J99="","",IF(ISNUMBER(OFFSET('Data transformed'!$A$4,MATCH($A99,'Data transformed'!$A$5:$A$185,0),MATCH(AS$4,'Data transformed'!$4:$4,0)-1)), MIN(MAX(OFFSET('Data transformed'!$A$4,MATCH($A99,'Data transformed'!$A$5:$A$185,0),MATCH(AS$4,'Data transformed'!$4:$4,0)-1),$M99),$N99),"NA"))</f>
        <v>NA</v>
      </c>
      <c r="AT99" s="103" t="str">
        <f aca="true">IF($J99="","",IF(ISNUMBER(OFFSET('Data transformed'!$A$4,MATCH($A99,'Data transformed'!$A$5:$A$185,0),MATCH(AT$4,'Data transformed'!$4:$4,0)-1)), MIN(MAX(OFFSET('Data transformed'!$A$4,MATCH($A99,'Data transformed'!$A$5:$A$185,0),MATCH(AT$4,'Data transformed'!$4:$4,0)-1),$M99),$N99),"NA"))</f>
        <v>NA</v>
      </c>
      <c r="AU99" s="103" t="str">
        <f aca="true">IF($J99="","",IF(ISNUMBER(OFFSET('Data transformed'!$A$4,MATCH($A99,'Data transformed'!$A$5:$A$185,0),MATCH(AU$4,'Data transformed'!$4:$4,0)-1)), MIN(MAX(OFFSET('Data transformed'!$A$4,MATCH($A99,'Data transformed'!$A$5:$A$185,0),MATCH(AU$4,'Data transformed'!$4:$4,0)-1),$M99),$N99),"NA"))</f>
        <v>NA</v>
      </c>
      <c r="AV99" s="103" t="str">
        <f aca="true">IF($J99="","",IF(ISNUMBER(OFFSET('Data transformed'!$A$4,MATCH($A99,'Data transformed'!$A$5:$A$185,0),MATCH(AV$4,'Data transformed'!$4:$4,0)-1)), MIN(MAX(OFFSET('Data transformed'!$A$4,MATCH($A99,'Data transformed'!$A$5:$A$185,0),MATCH(AV$4,'Data transformed'!$4:$4,0)-1),$M99),$N99),"NA"))</f>
        <v>NA</v>
      </c>
      <c r="AW99" s="103" t="str">
        <f aca="true">IF($J99="","",IF(ISNUMBER(OFFSET('Data transformed'!$A$4,MATCH($A99,'Data transformed'!$A$5:$A$185,0),MATCH(AW$4,'Data transformed'!$4:$4,0)-1)), MIN(MAX(OFFSET('Data transformed'!$A$4,MATCH($A99,'Data transformed'!$A$5:$A$185,0),MATCH(AW$4,'Data transformed'!$4:$4,0)-1),$M99),$N99),"NA"))</f>
        <v>NA</v>
      </c>
      <c r="AX99" s="103" t="str">
        <f aca="true">IF($J99="","",IF(ISNUMBER(OFFSET('Data transformed'!$A$4,MATCH($A99,'Data transformed'!$A$5:$A$185,0),MATCH(AX$4,'Data transformed'!$4:$4,0)-1)), MIN(MAX(OFFSET('Data transformed'!$A$4,MATCH($A99,'Data transformed'!$A$5:$A$185,0),MATCH(AX$4,'Data transformed'!$4:$4,0)-1),$M99),$N99),"NA"))</f>
        <v>NA</v>
      </c>
      <c r="AY99" s="103" t="str">
        <f aca="true">IF($J99="","",IF(ISNUMBER(OFFSET('Data transformed'!$A$4,MATCH($A99,'Data transformed'!$A$5:$A$185,0),MATCH(AY$4,'Data transformed'!$4:$4,0)-1)), MIN(MAX(OFFSET('Data transformed'!$A$4,MATCH($A99,'Data transformed'!$A$5:$A$185,0),MATCH(AY$4,'Data transformed'!$4:$4,0)-1),$M99),$N99),"NA"))</f>
        <v>NA</v>
      </c>
      <c r="AZ99" s="103" t="str">
        <f aca="true">IF($J99="","",IF(ISNUMBER(OFFSET('Data transformed'!$A$4,MATCH($A99,'Data transformed'!$A$5:$A$185,0),MATCH(AZ$4,'Data transformed'!$4:$4,0)-1)), MIN(MAX(OFFSET('Data transformed'!$A$4,MATCH($A99,'Data transformed'!$A$5:$A$185,0),MATCH(AZ$4,'Data transformed'!$4:$4,0)-1),$M99),$N99),"NA"))</f>
        <v>NA</v>
      </c>
      <c r="BA99" s="103" t="str">
        <f aca="true">IF($J99="","",IF(ISNUMBER(OFFSET('Data transformed'!$A$4,MATCH($A99,'Data transformed'!$A$5:$A$185,0),MATCH(BA$4,'Data transformed'!$4:$4,0)-1)), MIN(MAX(OFFSET('Data transformed'!$A$4,MATCH($A99,'Data transformed'!$A$5:$A$185,0),MATCH(BA$4,'Data transformed'!$4:$4,0)-1),$M99),$N99),"NA"))</f>
        <v>NA</v>
      </c>
      <c r="BB99" s="103" t="str">
        <f aca="true">IF($J99="","",IF(ISNUMBER(OFFSET('Data transformed'!$A$4,MATCH($A99,'Data transformed'!$A$5:$A$185,0),MATCH(BB$4,'Data transformed'!$4:$4,0)-1)), MIN(MAX(OFFSET('Data transformed'!$A$4,MATCH($A99,'Data transformed'!$A$5:$A$185,0),MATCH(BB$4,'Data transformed'!$4:$4,0)-1),$M99),$N99),"NA"))</f>
        <v>NA</v>
      </c>
      <c r="BC99" s="103" t="str">
        <f aca="true">IF($J99="","",IF(ISNUMBER(OFFSET('Data transformed'!$A$4,MATCH($A99,'Data transformed'!$A$5:$A$185,0),MATCH(BC$4,'Data transformed'!$4:$4,0)-1)), MIN(MAX(OFFSET('Data transformed'!$A$4,MATCH($A99,'Data transformed'!$A$5:$A$185,0),MATCH(BC$4,'Data transformed'!$4:$4,0)-1),$M99),$N99),"NA"))</f>
        <v>NA</v>
      </c>
      <c r="BD99" s="103" t="str">
        <f aca="true">IF($J99="","",IF(ISNUMBER(OFFSET('Data transformed'!$A$4,MATCH($A99,'Data transformed'!$A$5:$A$185,0),MATCH(BD$4,'Data transformed'!$4:$4,0)-1)), MIN(MAX(OFFSET('Data transformed'!$A$4,MATCH($A99,'Data transformed'!$A$5:$A$185,0),MATCH(BD$4,'Data transformed'!$4:$4,0)-1),$M99),$N99),"NA"))</f>
        <v>NA</v>
      </c>
      <c r="BE99" s="103" t="str">
        <f aca="true">IF($J99="","",IF(ISNUMBER(OFFSET('Data transformed'!$A$4,MATCH($A99,'Data transformed'!$A$5:$A$185,0),MATCH(BE$4,'Data transformed'!$4:$4,0)-1)), MIN(MAX(OFFSET('Data transformed'!$A$4,MATCH($A99,'Data transformed'!$A$5:$A$185,0),MATCH(BE$4,'Data transformed'!$4:$4,0)-1),$M99),$N99),"NA"))</f>
        <v>NA</v>
      </c>
      <c r="BF99" s="103" t="str">
        <f aca="true">IF($J99="","",IF(ISNUMBER(OFFSET('Data transformed'!$A$4,MATCH($A99,'Data transformed'!$A$5:$A$185,0),MATCH(BF$4,'Data transformed'!$4:$4,0)-1)), MIN(MAX(OFFSET('Data transformed'!$A$4,MATCH($A99,'Data transformed'!$A$5:$A$185,0),MATCH(BF$4,'Data transformed'!$4:$4,0)-1),$M99),$N99),"NA"))</f>
        <v>NA</v>
      </c>
      <c r="BG99" s="103" t="str">
        <f aca="true">IF($J99="","",IF(ISNUMBER(OFFSET('Data transformed'!$A$4,MATCH($A99,'Data transformed'!$A$5:$A$185,0),MATCH(BG$4,'Data transformed'!$4:$4,0)-1)), MIN(MAX(OFFSET('Data transformed'!$A$4,MATCH($A99,'Data transformed'!$A$5:$A$185,0),MATCH(BG$4,'Data transformed'!$4:$4,0)-1),$M99),$N99),"NA"))</f>
        <v>NA</v>
      </c>
      <c r="BH99" s="103" t="str">
        <f aca="true">IF($J99="","",IF(ISNUMBER(OFFSET('Data transformed'!$A$4,MATCH($A99,'Data transformed'!$A$5:$A$185,0),MATCH(BH$4,'Data transformed'!$4:$4,0)-1)), MIN(MAX(OFFSET('Data transformed'!$A$4,MATCH($A99,'Data transformed'!$A$5:$A$185,0),MATCH(BH$4,'Data transformed'!$4:$4,0)-1),$M99),$N99),"NA"))</f>
        <v>NA</v>
      </c>
      <c r="BI99" s="103" t="str">
        <f aca="true">IF($J99="","",IF(ISNUMBER(OFFSET('Data transformed'!$A$4,MATCH($A99,'Data transformed'!$A$5:$A$185,0),MATCH(BI$4,'Data transformed'!$4:$4,0)-1)), MIN(MAX(OFFSET('Data transformed'!$A$4,MATCH($A99,'Data transformed'!$A$5:$A$185,0),MATCH(BI$4,'Data transformed'!$4:$4,0)-1),$M99),$N99),"NA"))</f>
        <v>NA</v>
      </c>
      <c r="BJ99" s="103" t="str">
        <f aca="true">IF($J99="","",IF(ISNUMBER(OFFSET('Data transformed'!$A$4,MATCH($A99,'Data transformed'!$A$5:$A$185,0),MATCH(BJ$4,'Data transformed'!$4:$4,0)-1)), MIN(MAX(OFFSET('Data transformed'!$A$4,MATCH($A99,'Data transformed'!$A$5:$A$185,0),MATCH(BJ$4,'Data transformed'!$4:$4,0)-1),$M99),$N99),"NA"))</f>
        <v>NA</v>
      </c>
      <c r="BK99" s="103" t="str">
        <f aca="true">IF($J99="","",IF(ISNUMBER(OFFSET('Data transformed'!$A$4,MATCH($A99,'Data transformed'!$A$5:$A$185,0),MATCH(BK$4,'Data transformed'!$4:$4,0)-1)), MIN(MAX(OFFSET('Data transformed'!$A$4,MATCH($A99,'Data transformed'!$A$5:$A$185,0),MATCH(BK$4,'Data transformed'!$4:$4,0)-1),$M99),$N99),"NA"))</f>
        <v>NA</v>
      </c>
      <c r="BL99" s="103" t="str">
        <f aca="true">IF($J99="","",IF(ISNUMBER(OFFSET('Data transformed'!$A$4,MATCH($A99,'Data transformed'!$A$5:$A$185,0),MATCH(BL$4,'Data transformed'!$4:$4,0)-1)), MIN(MAX(OFFSET('Data transformed'!$A$4,MATCH($A99,'Data transformed'!$A$5:$A$185,0),MATCH(BL$4,'Data transformed'!$4:$4,0)-1),$M99),$N99),"NA"))</f>
        <v>NA</v>
      </c>
      <c r="BM99" s="103" t="str">
        <f aca="true">IF($J99="","",IF(ISNUMBER(OFFSET('Data transformed'!$A$4,MATCH($A99,'Data transformed'!$A$5:$A$185,0),MATCH(BM$4,'Data transformed'!$4:$4,0)-1)), MIN(MAX(OFFSET('Data transformed'!$A$4,MATCH($A99,'Data transformed'!$A$5:$A$185,0),MATCH(BM$4,'Data transformed'!$4:$4,0)-1),$M99),$N99),"NA"))</f>
        <v>NA</v>
      </c>
      <c r="BN99" s="103" t="str">
        <f aca="true">IF($J99="","",IF(ISNUMBER(OFFSET('Data transformed'!$A$4,MATCH($A99,'Data transformed'!$A$5:$A$185,0),MATCH(BN$4,'Data transformed'!$4:$4,0)-1)), MIN(MAX(OFFSET('Data transformed'!$A$4,MATCH($A99,'Data transformed'!$A$5:$A$185,0),MATCH(BN$4,'Data transformed'!$4:$4,0)-1),$M99),$N99),"NA"))</f>
        <v>NA</v>
      </c>
      <c r="BO99" s="103" t="str">
        <f aca="true">IF($J99="","",IF(ISNUMBER(OFFSET('Data transformed'!$A$4,MATCH($A99,'Data transformed'!$A$5:$A$185,0),MATCH(BO$4,'Data transformed'!$4:$4,0)-1)), MIN(MAX(OFFSET('Data transformed'!$A$4,MATCH($A99,'Data transformed'!$A$5:$A$185,0),MATCH(BO$4,'Data transformed'!$4:$4,0)-1),$M99),$N99),"NA"))</f>
        <v>NA</v>
      </c>
      <c r="BP99" s="103" t="str">
        <f aca="true">IF($J99="","",IF(ISNUMBER(OFFSET('Data transformed'!$A$4,MATCH($A99,'Data transformed'!$A$5:$A$185,0),MATCH(BP$4,'Data transformed'!$4:$4,0)-1)), MIN(MAX(OFFSET('Data transformed'!$A$4,MATCH($A99,'Data transformed'!$A$5:$A$185,0),MATCH(BP$4,'Data transformed'!$4:$4,0)-1),$M99),$N99),"NA"))</f>
        <v>NA</v>
      </c>
      <c r="BQ99" s="103" t="str">
        <f aca="true">IF($J99="","",IF(ISNUMBER(OFFSET('Data transformed'!$A$4,MATCH($A99,'Data transformed'!$A$5:$A$185,0),MATCH(BQ$4,'Data transformed'!$4:$4,0)-1)), MIN(MAX(OFFSET('Data transformed'!$A$4,MATCH($A99,'Data transformed'!$A$5:$A$185,0),MATCH(BQ$4,'Data transformed'!$4:$4,0)-1),$M99),$N99),"NA"))</f>
        <v>NA</v>
      </c>
      <c r="BR99" s="103" t="str">
        <f aca="true">IF($J99="","",IF(ISNUMBER(OFFSET('Data transformed'!$A$4,MATCH($A99,'Data transformed'!$A$5:$A$185,0),MATCH(BR$4,'Data transformed'!$4:$4,0)-1)), MIN(MAX(OFFSET('Data transformed'!$A$4,MATCH($A99,'Data transformed'!$A$5:$A$185,0),MATCH(BR$4,'Data transformed'!$4:$4,0)-1),$M99),$N99),"NA"))</f>
        <v>NA</v>
      </c>
      <c r="BS99" s="103" t="str">
        <f aca="true">IF($J99="","",IF(ISNUMBER(OFFSET('Data transformed'!$A$4,MATCH($A99,'Data transformed'!$A$5:$A$185,0),MATCH(BS$4,'Data transformed'!$4:$4,0)-1)), MIN(MAX(OFFSET('Data transformed'!$A$4,MATCH($A99,'Data transformed'!$A$5:$A$185,0),MATCH(BS$4,'Data transformed'!$4:$4,0)-1),$M99),$N99),"NA"))</f>
        <v>NA</v>
      </c>
      <c r="BT99" s="103" t="str">
        <f aca="true">IF($J99="","",IF(ISNUMBER(OFFSET('Data transformed'!$A$4,MATCH($A99,'Data transformed'!$A$5:$A$185,0),MATCH(BT$4,'Data transformed'!$4:$4,0)-1)), MIN(MAX(OFFSET('Data transformed'!$A$4,MATCH($A99,'Data transformed'!$A$5:$A$185,0),MATCH(BT$4,'Data transformed'!$4:$4,0)-1),$M99),$N99),"NA"))</f>
        <v>NA</v>
      </c>
      <c r="BU99" s="103" t="str">
        <f aca="true">IF($J99="","",IF(ISNUMBER(OFFSET('Data transformed'!$A$4,MATCH($A99,'Data transformed'!$A$5:$A$185,0),MATCH(BU$4,'Data transformed'!$4:$4,0)-1)), MIN(MAX(OFFSET('Data transformed'!$A$4,MATCH($A99,'Data transformed'!$A$5:$A$185,0),MATCH(BU$4,'Data transformed'!$4:$4,0)-1),$M99),$N99),"NA"))</f>
        <v>NA</v>
      </c>
      <c r="BV99" s="103" t="str">
        <f aca="true">IF($J99="","",IF(ISNUMBER(OFFSET('Data transformed'!$A$4,MATCH($A99,'Data transformed'!$A$5:$A$185,0),MATCH(BV$4,'Data transformed'!$4:$4,0)-1)), MIN(MAX(OFFSET('Data transformed'!$A$4,MATCH($A99,'Data transformed'!$A$5:$A$185,0),MATCH(BV$4,'Data transformed'!$4:$4,0)-1),$M99),$N99),"NA"))</f>
        <v>NA</v>
      </c>
      <c r="BW99" s="103" t="str">
        <f aca="true">IF($J99="","",IF(ISNUMBER(OFFSET('Data transformed'!$A$4,MATCH($A99,'Data transformed'!$A$5:$A$185,0),MATCH(BW$4,'Data transformed'!$4:$4,0)-1)), MIN(MAX(OFFSET('Data transformed'!$A$4,MATCH($A99,'Data transformed'!$A$5:$A$185,0),MATCH(BW$4,'Data transformed'!$4:$4,0)-1),$M99),$N99),"NA"))</f>
        <v>NA</v>
      </c>
      <c r="BX99" s="103" t="str">
        <f aca="true">IF($J99="","",IF(ISNUMBER(OFFSET('Data transformed'!$A$4,MATCH($A99,'Data transformed'!$A$5:$A$185,0),MATCH(BX$4,'Data transformed'!$4:$4,0)-1)), MIN(MAX(OFFSET('Data transformed'!$A$4,MATCH($A99,'Data transformed'!$A$5:$A$185,0),MATCH(BX$4,'Data transformed'!$4:$4,0)-1),$M99),$N99),"NA"))</f>
        <v>NA</v>
      </c>
      <c r="BY99" s="103" t="str">
        <f aca="true">IF($J99="","",IF(ISNUMBER(OFFSET('Data transformed'!$A$4,MATCH($A99,'Data transformed'!$A$5:$A$185,0),MATCH(BY$4,'Data transformed'!$4:$4,0)-1)), MIN(MAX(OFFSET('Data transformed'!$A$4,MATCH($A99,'Data transformed'!$A$5:$A$185,0),MATCH(BY$4,'Data transformed'!$4:$4,0)-1),$M99),$N99),"NA"))</f>
        <v>NA</v>
      </c>
      <c r="BZ99" s="103" t="str">
        <f aca="true">IF($J99="","",IF(ISNUMBER(OFFSET('Data transformed'!$A$4,MATCH($A99,'Data transformed'!$A$5:$A$185,0),MATCH(BZ$4,'Data transformed'!$4:$4,0)-1)), MIN(MAX(OFFSET('Data transformed'!$A$4,MATCH($A99,'Data transformed'!$A$5:$A$185,0),MATCH(BZ$4,'Data transformed'!$4:$4,0)-1),$M99),$N99),"NA"))</f>
        <v>NA</v>
      </c>
      <c r="CA99" s="103" t="str">
        <f aca="true">IF($J99="","",IF(ISNUMBER(OFFSET('Data transformed'!$A$4,MATCH($A99,'Data transformed'!$A$5:$A$185,0),MATCH(CA$4,'Data transformed'!$4:$4,0)-1)), MIN(MAX(OFFSET('Data transformed'!$A$4,MATCH($A99,'Data transformed'!$A$5:$A$185,0),MATCH(CA$4,'Data transformed'!$4:$4,0)-1),$M99),$N99),"NA"))</f>
        <v>NA</v>
      </c>
      <c r="CB99" s="103" t="str">
        <f aca="true">IF($J99="","",IF(ISNUMBER(OFFSET('Data transformed'!$A$4,MATCH($A99,'Data transformed'!$A$5:$A$185,0),MATCH(CB$4,'Data transformed'!$4:$4,0)-1)), MIN(MAX(OFFSET('Data transformed'!$A$4,MATCH($A99,'Data transformed'!$A$5:$A$185,0),MATCH(CB$4,'Data transformed'!$4:$4,0)-1),$M99),$N99),"NA"))</f>
        <v>NA</v>
      </c>
      <c r="CC99" s="103" t="str">
        <f aca="true">IF($J99="","",IF(ISNUMBER(OFFSET('Data transformed'!$A$4,MATCH($A99,'Data transformed'!$A$5:$A$185,0),MATCH(CC$4,'Data transformed'!$4:$4,0)-1)), MIN(MAX(OFFSET('Data transformed'!$A$4,MATCH($A99,'Data transformed'!$A$5:$A$185,0),MATCH(CC$4,'Data transformed'!$4:$4,0)-1),$M99),$N99),"NA"))</f>
        <v>NA</v>
      </c>
      <c r="CD99" s="103" t="str">
        <f aca="true">IF($J99="","",IF(ISNUMBER(OFFSET('Data transformed'!$A$4,MATCH($A99,'Data transformed'!$A$5:$A$185,0),MATCH(CD$4,'Data transformed'!$4:$4,0)-1)), MIN(MAX(OFFSET('Data transformed'!$A$4,MATCH($A99,'Data transformed'!$A$5:$A$185,0),MATCH(CD$4,'Data transformed'!$4:$4,0)-1),$M99),$N99),"NA"))</f>
        <v>NA</v>
      </c>
      <c r="CE99" s="103" t="str">
        <f aca="true">IF($J99="","",IF(ISNUMBER(OFFSET('Data transformed'!$A$4,MATCH($A99,'Data transformed'!$A$5:$A$185,0),MATCH(CE$4,'Data transformed'!$4:$4,0)-1)), MIN(MAX(OFFSET('Data transformed'!$A$4,MATCH($A99,'Data transformed'!$A$5:$A$185,0),MATCH(CE$4,'Data transformed'!$4:$4,0)-1),$M99),$N99),"NA"))</f>
        <v>NA</v>
      </c>
      <c r="CF99" s="103" t="str">
        <f aca="true">IF($J99="","",IF(ISNUMBER(OFFSET('Data transformed'!$A$4,MATCH($A99,'Data transformed'!$A$5:$A$185,0),MATCH(CF$4,'Data transformed'!$4:$4,0)-1)), MIN(MAX(OFFSET('Data transformed'!$A$4,MATCH($A99,'Data transformed'!$A$5:$A$185,0),MATCH(CF$4,'Data transformed'!$4:$4,0)-1),$M99),$N99),"NA"))</f>
        <v>NA</v>
      </c>
      <c r="CG99" s="103" t="str">
        <f aca="true">IF($J99="","",IF(ISNUMBER(OFFSET('Data transformed'!$A$4,MATCH($A99,'Data transformed'!$A$5:$A$185,0),MATCH(CG$4,'Data transformed'!$4:$4,0)-1)), MIN(MAX(OFFSET('Data transformed'!$A$4,MATCH($A99,'Data transformed'!$A$5:$A$185,0),MATCH(CG$4,'Data transformed'!$4:$4,0)-1),$M99),$N99),"NA"))</f>
        <v>NA</v>
      </c>
      <c r="CH99" s="103" t="str">
        <f aca="true">IF($J99="","",IF(ISNUMBER(OFFSET('Data transformed'!$A$4,MATCH($A99,'Data transformed'!$A$5:$A$185,0),MATCH(CH$4,'Data transformed'!$4:$4,0)-1)), MIN(MAX(OFFSET('Data transformed'!$A$4,MATCH($A99,'Data transformed'!$A$5:$A$185,0),MATCH(CH$4,'Data transformed'!$4:$4,0)-1),$M99),$N99),"NA"))</f>
        <v>NA</v>
      </c>
      <c r="CI99" s="103" t="str">
        <f aca="true">IF($J99="","",IF(ISNUMBER(OFFSET('Data transformed'!$A$4,MATCH($A99,'Data transformed'!$A$5:$A$185,0),MATCH(CI$4,'Data transformed'!$4:$4,0)-1)), MIN(MAX(OFFSET('Data transformed'!$A$4,MATCH($A99,'Data transformed'!$A$5:$A$185,0),MATCH(CI$4,'Data transformed'!$4:$4,0)-1),$M99),$N99),"NA"))</f>
        <v>NA</v>
      </c>
      <c r="CJ99" s="103" t="str">
        <f aca="true">IF($J99="","",IF(ISNUMBER(OFFSET('Data transformed'!$A$4,MATCH($A99,'Data transformed'!$A$5:$A$185,0),MATCH(CJ$4,'Data transformed'!$4:$4,0)-1)), MIN(MAX(OFFSET('Data transformed'!$A$4,MATCH($A99,'Data transformed'!$A$5:$A$185,0),MATCH(CJ$4,'Data transformed'!$4:$4,0)-1),$M99),$N99),"NA"))</f>
        <v>NA</v>
      </c>
      <c r="CK99" s="103" t="str">
        <f aca="true">IF($J99="","",IF(ISNUMBER(OFFSET('Data transformed'!$A$4,MATCH($A99,'Data transformed'!$A$5:$A$185,0),MATCH(CK$4,'Data transformed'!$4:$4,0)-1)), MIN(MAX(OFFSET('Data transformed'!$A$4,MATCH($A99,'Data transformed'!$A$5:$A$185,0),MATCH(CK$4,'Data transformed'!$4:$4,0)-1),$M99),$N99),"NA"))</f>
        <v>NA</v>
      </c>
      <c r="CL99" s="103" t="str">
        <f aca="true">IF($J99="","",IF(ISNUMBER(OFFSET('Data transformed'!$A$4,MATCH($A99,'Data transformed'!$A$5:$A$185,0),MATCH(CL$4,'Data transformed'!$4:$4,0)-1)), MIN(MAX(OFFSET('Data transformed'!$A$4,MATCH($A99,'Data transformed'!$A$5:$A$185,0),MATCH(CL$4,'Data transformed'!$4:$4,0)-1),$M99),$N99),"NA"))</f>
        <v>NA</v>
      </c>
      <c r="CM99" s="103" t="str">
        <f aca="true">IF($J99="","",IF(ISNUMBER(OFFSET('Data transformed'!$A$4,MATCH($A99,'Data transformed'!$A$5:$A$185,0),MATCH(CM$4,'Data transformed'!$4:$4,0)-1)), MIN(MAX(OFFSET('Data transformed'!$A$4,MATCH($A99,'Data transformed'!$A$5:$A$185,0),MATCH(CM$4,'Data transformed'!$4:$4,0)-1),$M99),$N99),"NA"))</f>
        <v>NA</v>
      </c>
      <c r="CN99" s="103" t="str">
        <f aca="true">IF($J99="","",IF(ISNUMBER(OFFSET('Data transformed'!$A$4,MATCH($A99,'Data transformed'!$A$5:$A$185,0),MATCH(CN$4,'Data transformed'!$4:$4,0)-1)), MIN(MAX(OFFSET('Data transformed'!$A$4,MATCH($A99,'Data transformed'!$A$5:$A$185,0),MATCH(CN$4,'Data transformed'!$4:$4,0)-1),$M99),$N99),"NA"))</f>
        <v>NA</v>
      </c>
      <c r="CO99" s="103" t="str">
        <f aca="true">IF($J99="","",IF(ISNUMBER(OFFSET('Data transformed'!$A$4,MATCH($A99,'Data transformed'!$A$5:$A$185,0),MATCH(CO$4,'Data transformed'!$4:$4,0)-1)), MIN(MAX(OFFSET('Data transformed'!$A$4,MATCH($A99,'Data transformed'!$A$5:$A$185,0),MATCH(CO$4,'Data transformed'!$4:$4,0)-1),$M99),$N99),"NA"))</f>
        <v>NA</v>
      </c>
      <c r="CP99" s="103" t="str">
        <f aca="true">IF($J99="","",IF(ISNUMBER(OFFSET('Data transformed'!$A$4,MATCH($A99,'Data transformed'!$A$5:$A$185,0),MATCH(CP$4,'Data transformed'!$4:$4,0)-1)), MIN(MAX(OFFSET('Data transformed'!$A$4,MATCH($A99,'Data transformed'!$A$5:$A$185,0),MATCH(CP$4,'Data transformed'!$4:$4,0)-1),$M99),$N99),"NA"))</f>
        <v>NA</v>
      </c>
      <c r="CQ99" s="103" t="str">
        <f aca="true">IF($J99="","",IF(ISNUMBER(OFFSET('Data transformed'!$A$4,MATCH($A99,'Data transformed'!$A$5:$A$185,0),MATCH(CQ$4,'Data transformed'!$4:$4,0)-1)), MIN(MAX(OFFSET('Data transformed'!$A$4,MATCH($A99,'Data transformed'!$A$5:$A$185,0),MATCH(CQ$4,'Data transformed'!$4:$4,0)-1),$M99),$N99),"NA"))</f>
        <v>NA</v>
      </c>
      <c r="CR99" s="103" t="str">
        <f aca="true">IF($J99="","",IF(ISNUMBER(OFFSET('Data transformed'!$A$4,MATCH($A99,'Data transformed'!$A$5:$A$185,0),MATCH(CR$4,'Data transformed'!$4:$4,0)-1)), MIN(MAX(OFFSET('Data transformed'!$A$4,MATCH($A99,'Data transformed'!$A$5:$A$185,0),MATCH(CR$4,'Data transformed'!$4:$4,0)-1),$M99),$N99),"NA"))</f>
        <v>NA</v>
      </c>
      <c r="CS99" s="103" t="str">
        <f aca="true">IF($J99="","",IF(ISNUMBER(OFFSET('Data transformed'!$A$4,MATCH($A99,'Data transformed'!$A$5:$A$185,0),MATCH(CS$4,'Data transformed'!$4:$4,0)-1)), MIN(MAX(OFFSET('Data transformed'!$A$4,MATCH($A99,'Data transformed'!$A$5:$A$185,0),MATCH(CS$4,'Data transformed'!$4:$4,0)-1),$M99),$N99),"NA"))</f>
        <v>NA</v>
      </c>
      <c r="CT99" s="103" t="str">
        <f aca="true">IF($J99="","",IF(ISNUMBER(OFFSET('Data transformed'!$A$4,MATCH($A99,'Data transformed'!$A$5:$A$185,0),MATCH(CT$4,'Data transformed'!$4:$4,0)-1)), MIN(MAX(OFFSET('Data transformed'!$A$4,MATCH($A99,'Data transformed'!$A$5:$A$185,0),MATCH(CT$4,'Data transformed'!$4:$4,0)-1),$M99),$N99),"NA"))</f>
        <v>NA</v>
      </c>
      <c r="CU99" s="103" t="str">
        <f aca="true">IF($J99="","",IF(ISNUMBER(OFFSET('Data transformed'!$A$4,MATCH($A99,'Data transformed'!$A$5:$A$185,0),MATCH(CU$4,'Data transformed'!$4:$4,0)-1)), MIN(MAX(OFFSET('Data transformed'!$A$4,MATCH($A99,'Data transformed'!$A$5:$A$185,0),MATCH(CU$4,'Data transformed'!$4:$4,0)-1),$M99),$N99),"NA"))</f>
        <v>NA</v>
      </c>
    </row>
    <row r="100" s="103" customFormat="true" ht="15.5" hidden="false" customHeight="false" outlineLevel="0" collapsed="false">
      <c r="A100" s="107" t="n">
        <v>4111</v>
      </c>
      <c r="B100" s="107" t="n">
        <v>4</v>
      </c>
      <c r="C100" s="103" t="str">
        <f aca="true">IF(ISBLANK(OFFSET('Raw Data'!$A$3,MATCH($A100,'Raw Data'!$B$4:$B$185,0),MATCH(C$4,'Raw Data'!$3:$3,0)-1)),"",OFFSET('Raw Data'!$A$3,MATCH($A100,'Raw Data'!$B$4:$B$185,0),MATCH(C$4,'Raw Data'!$3:$3,0)-1))</f>
        <v/>
      </c>
      <c r="D100" s="103" t="str">
        <f aca="true">IF(ISBLANK(OFFSET('Raw Data'!$A$3,MATCH($A100,'Raw Data'!$B$4:$B$185,0),MATCH(D$4,'Raw Data'!$3:$3,0)-1)),"",OFFSET('Raw Data'!$A$3,MATCH($A100,'Raw Data'!$B$4:$B$185,0),MATCH(D$4,'Raw Data'!$3:$3,0)-1))</f>
        <v>Number of environment-related treaties signed</v>
      </c>
      <c r="E100" s="103" t="str">
        <f aca="true">IF(ISBLANK(OFFSET('Raw Data'!$A$3,MATCH($A100,'Raw Data'!$B$4:$B$185,0),MATCH(E$4,'Raw Data'!$3:$3,0)-1)),"",OFFSET('Raw Data'!$A$3,MATCH($A100,'Raw Data'!$B$4:$B$185,0),MATCH(E$4,'Raw Data'!$3:$3,0)-1))</f>
        <v/>
      </c>
      <c r="J100" s="103" t="n">
        <f aca="true" t="array" ref="J100:J100">IFERROR(_xlfn.QUARTILE.INC(IF(ISNUMBER(OFFSET('Data transformed'!$N$4,MATCH('outliers treatment'!$A100,'Data transformed'!$A$5:$A$185),1,1,COUNTA('Data transformed'!$O$4:$CX$4))),OFFSET('Data transformed'!$N$4,MATCH('outliers treatment'!$A100,'Data transformed'!$A$5:$A$185),1,1,COUNTA('Data transformed'!$O$4:$CX$4))),1),"")</f>
        <v>47.75</v>
      </c>
      <c r="K100" s="103" t="n">
        <f aca="true" t="array" ref="K100:K100">IFERROR(_xlfn.QUARTILE.INC(IF(ISNUMBER(OFFSET('Data transformed'!$N$4,MATCH('outliers treatment'!$A100,'Data transformed'!$A$5:$A$185),1,1,COUNTA('Data transformed'!$O$4:$CX$4))),OFFSET('Data transformed'!$N$4,MATCH('outliers treatment'!$A100,'Data transformed'!$A$5:$A$185),1,1,COUNTA('Data transformed'!$O$4:$CX$4))),3),"")</f>
        <v>90.25</v>
      </c>
      <c r="L100" s="103" t="n">
        <f aca="false">IFERROR(K100-J100,"")</f>
        <v>42.5</v>
      </c>
      <c r="M100" s="103" t="n">
        <f aca="false">IFERROR(J100-1.5*L100,"")</f>
        <v>-16</v>
      </c>
      <c r="N100" s="103" t="n">
        <f aca="false">IFERROR(K100+1.5*L100,"")</f>
        <v>154</v>
      </c>
      <c r="P100" s="105" t="n">
        <f aca="false" t="array" ref="P100:P100">IFERROR(SKEW(IF(ISNUMBER(T100:CU100),T100:CU100,"")),"")</f>
        <v>0.904228541538748</v>
      </c>
      <c r="Q100" s="103" t="n">
        <f aca="true">IF(ISBLANK(OFFSET('Data above threshold'!$A$4,MATCH('Data above threshold'!$A99,'Data above threshold'!$A$5:$A$185,0),MATCH('Data above threshold'!N$4,'Data above threshold'!$4:$4,0)-1)),1,OFFSET('Data above threshold'!$A$4,MATCH('Data above threshold'!$A99,'Data above threshold'!$A$5:$A$185,0),MATCH('Data above threshold'!N$4,'Data above threshold'!$4:$4,0)-1))</f>
        <v>0</v>
      </c>
      <c r="R100" s="103" t="n">
        <f aca="false">IF($J100="","",COUNTIF(T100:CU100,M100)+ COUNTIF(T100:CQ100,N100))</f>
        <v>2</v>
      </c>
      <c r="S100" s="106" t="n">
        <f aca="false" t="array" ref="S100:S100">IF(B100&lt;4,"",1-IFERROR(SUM(ISNUMBER(T100:CU100)*(1-$T$3:$CU$3))/COUNTIF($T$3:$CU$3,0),0))</f>
        <v>0</v>
      </c>
      <c r="T100" s="103" t="n">
        <f aca="true">IF($J100="","",IF(ISNUMBER(OFFSET('Data transformed'!$A$4,MATCH($A100,'Data transformed'!$A$5:$A$185,0),MATCH(T$4,'Data transformed'!$4:$4,0)-1)), MIN(MAX(OFFSET('Data transformed'!$A$4,MATCH($A100,'Data transformed'!$A$5:$A$185,0),MATCH(T$4,'Data transformed'!$4:$4,0)-1),$M100),$N100),"NA"))</f>
        <v>97</v>
      </c>
      <c r="U100" s="103" t="n">
        <f aca="true">IF($J100="","",IF(ISNUMBER(OFFSET('Data transformed'!$A$4,MATCH($A100,'Data transformed'!$A$5:$A$185,0),MATCH(U$4,'Data transformed'!$4:$4,0)-1)), MIN(MAX(OFFSET('Data transformed'!$A$4,MATCH($A100,'Data transformed'!$A$5:$A$185,0),MATCH(U$4,'Data transformed'!$4:$4,0)-1),$M100),$N100),"NA"))</f>
        <v>82</v>
      </c>
      <c r="V100" s="103" t="n">
        <f aca="true">IF($J100="","",IF(ISNUMBER(OFFSET('Data transformed'!$A$4,MATCH($A100,'Data transformed'!$A$5:$A$185,0),MATCH(V$4,'Data transformed'!$4:$4,0)-1)), MIN(MAX(OFFSET('Data transformed'!$A$4,MATCH($A100,'Data transformed'!$A$5:$A$185,0),MATCH(V$4,'Data transformed'!$4:$4,0)-1),$M100),$N100),"NA"))</f>
        <v>82</v>
      </c>
      <c r="W100" s="103" t="n">
        <f aca="true">IF($J100="","",IF(ISNUMBER(OFFSET('Data transformed'!$A$4,MATCH($A100,'Data transformed'!$A$5:$A$185,0),MATCH(W$4,'Data transformed'!$4:$4,0)-1)), MIN(MAX(OFFSET('Data transformed'!$A$4,MATCH($A100,'Data transformed'!$A$5:$A$185,0),MATCH(W$4,'Data transformed'!$4:$4,0)-1),$M100),$N100),"NA"))</f>
        <v>94</v>
      </c>
      <c r="X100" s="103" t="n">
        <f aca="true">IF($J100="","",IF(ISNUMBER(OFFSET('Data transformed'!$A$4,MATCH($A100,'Data transformed'!$A$5:$A$185,0),MATCH(X$4,'Data transformed'!$4:$4,0)-1)), MIN(MAX(OFFSET('Data transformed'!$A$4,MATCH($A100,'Data transformed'!$A$5:$A$185,0),MATCH(X$4,'Data transformed'!$4:$4,0)-1),$M100),$N100),"NA"))</f>
        <v>35</v>
      </c>
      <c r="Y100" s="103" t="n">
        <f aca="true">IF($J100="","",IF(ISNUMBER(OFFSET('Data transformed'!$A$4,MATCH($A100,'Data transformed'!$A$5:$A$185,0),MATCH(Y$4,'Data transformed'!$4:$4,0)-1)), MIN(MAX(OFFSET('Data transformed'!$A$4,MATCH($A100,'Data transformed'!$A$5:$A$185,0),MATCH(Y$4,'Data transformed'!$4:$4,0)-1),$M100),$N100),"NA"))</f>
        <v>18</v>
      </c>
      <c r="Z100" s="103" t="n">
        <f aca="true">IF($J100="","",IF(ISNUMBER(OFFSET('Data transformed'!$A$4,MATCH($A100,'Data transformed'!$A$5:$A$185,0),MATCH(Z$4,'Data transformed'!$4:$4,0)-1)), MIN(MAX(OFFSET('Data transformed'!$A$4,MATCH($A100,'Data transformed'!$A$5:$A$185,0),MATCH(Z$4,'Data transformed'!$4:$4,0)-1),$M100),$N100),"NA"))</f>
        <v>80</v>
      </c>
      <c r="AA100" s="103" t="n">
        <f aca="true">IF($J100="","",IF(ISNUMBER(OFFSET('Data transformed'!$A$4,MATCH($A100,'Data transformed'!$A$5:$A$185,0),MATCH(AA$4,'Data transformed'!$4:$4,0)-1)), MIN(MAX(OFFSET('Data transformed'!$A$4,MATCH($A100,'Data transformed'!$A$5:$A$185,0),MATCH(AA$4,'Data transformed'!$4:$4,0)-1),$M100),$N100),"NA"))</f>
        <v>75</v>
      </c>
      <c r="AB100" s="103" t="n">
        <f aca="true">IF($J100="","",IF(ISNUMBER(OFFSET('Data transformed'!$A$4,MATCH($A100,'Data transformed'!$A$5:$A$185,0),MATCH(AB$4,'Data transformed'!$4:$4,0)-1)), MIN(MAX(OFFSET('Data transformed'!$A$4,MATCH($A100,'Data transformed'!$A$5:$A$185,0),MATCH(AB$4,'Data transformed'!$4:$4,0)-1),$M100),$N100),"NA"))</f>
        <v>75</v>
      </c>
      <c r="AC100" s="103" t="n">
        <f aca="true">IF($J100="","",IF(ISNUMBER(OFFSET('Data transformed'!$A$4,MATCH($A100,'Data transformed'!$A$5:$A$185,0),MATCH(AC$4,'Data transformed'!$4:$4,0)-1)), MIN(MAX(OFFSET('Data transformed'!$A$4,MATCH($A100,'Data transformed'!$A$5:$A$185,0),MATCH(AC$4,'Data transformed'!$4:$4,0)-1),$M100),$N100),"NA"))</f>
        <v>64</v>
      </c>
      <c r="AD100" s="103" t="n">
        <f aca="true">IF($J100="","",IF(ISNUMBER(OFFSET('Data transformed'!$A$4,MATCH($A100,'Data transformed'!$A$5:$A$185,0),MATCH(AD$4,'Data transformed'!$4:$4,0)-1)), MIN(MAX(OFFSET('Data transformed'!$A$4,MATCH($A100,'Data transformed'!$A$5:$A$185,0),MATCH(AD$4,'Data transformed'!$4:$4,0)-1),$M100),$N100),"NA"))</f>
        <v>88</v>
      </c>
      <c r="AE100" s="103" t="n">
        <f aca="true">IF($J100="","",IF(ISNUMBER(OFFSET('Data transformed'!$A$4,MATCH($A100,'Data transformed'!$A$5:$A$185,0),MATCH(AE$4,'Data transformed'!$4:$4,0)-1)), MIN(MAX(OFFSET('Data transformed'!$A$4,MATCH($A100,'Data transformed'!$A$5:$A$185,0),MATCH(AE$4,'Data transformed'!$4:$4,0)-1),$M100),$N100),"NA"))</f>
        <v>42</v>
      </c>
      <c r="AF100" s="103" t="n">
        <f aca="true">IF($J100="","",IF(ISNUMBER(OFFSET('Data transformed'!$A$4,MATCH($A100,'Data transformed'!$A$5:$A$185,0),MATCH(AF$4,'Data transformed'!$4:$4,0)-1)), MIN(MAX(OFFSET('Data transformed'!$A$4,MATCH($A100,'Data transformed'!$A$5:$A$185,0),MATCH(AF$4,'Data transformed'!$4:$4,0)-1),$M100),$N100),"NA"))</f>
        <v>55</v>
      </c>
      <c r="AG100" s="103" t="n">
        <f aca="true">IF($J100="","",IF(ISNUMBER(OFFSET('Data transformed'!$A$4,MATCH($A100,'Data transformed'!$A$5:$A$185,0),MATCH(AG$4,'Data transformed'!$4:$4,0)-1)), MIN(MAX(OFFSET('Data transformed'!$A$4,MATCH($A100,'Data transformed'!$A$5:$A$185,0),MATCH(AG$4,'Data transformed'!$4:$4,0)-1),$M100),$N100),"NA"))</f>
        <v>52</v>
      </c>
      <c r="AH100" s="103" t="n">
        <f aca="true">IF($J100="","",IF(ISNUMBER(OFFSET('Data transformed'!$A$4,MATCH($A100,'Data transformed'!$A$5:$A$185,0),MATCH(AH$4,'Data transformed'!$4:$4,0)-1)), MIN(MAX(OFFSET('Data transformed'!$A$4,MATCH($A100,'Data transformed'!$A$5:$A$185,0),MATCH(AH$4,'Data transformed'!$4:$4,0)-1),$M100),$N100),"NA"))</f>
        <v>60</v>
      </c>
      <c r="AI100" s="103" t="n">
        <f aca="true">IF($J100="","",IF(ISNUMBER(OFFSET('Data transformed'!$A$4,MATCH($A100,'Data transformed'!$A$5:$A$185,0),MATCH(AI$4,'Data transformed'!$4:$4,0)-1)), MIN(MAX(OFFSET('Data transformed'!$A$4,MATCH($A100,'Data transformed'!$A$5:$A$185,0),MATCH(AI$4,'Data transformed'!$4:$4,0)-1),$M100),$N100),"NA"))</f>
        <v>89</v>
      </c>
      <c r="AJ100" s="103" t="n">
        <f aca="true">IF($J100="","",IF(ISNUMBER(OFFSET('Data transformed'!$A$4,MATCH($A100,'Data transformed'!$A$5:$A$185,0),MATCH(AJ$4,'Data transformed'!$4:$4,0)-1)), MIN(MAX(OFFSET('Data transformed'!$A$4,MATCH($A100,'Data transformed'!$A$5:$A$185,0),MATCH(AJ$4,'Data transformed'!$4:$4,0)-1),$M100),$N100),"NA"))</f>
        <v>143</v>
      </c>
      <c r="AK100" s="103" t="n">
        <f aca="true">IF($J100="","",IF(ISNUMBER(OFFSET('Data transformed'!$A$4,MATCH($A100,'Data transformed'!$A$5:$A$185,0),MATCH(AK$4,'Data transformed'!$4:$4,0)-1)), MIN(MAX(OFFSET('Data transformed'!$A$4,MATCH($A100,'Data transformed'!$A$5:$A$185,0),MATCH(AK$4,'Data transformed'!$4:$4,0)-1),$M100),$N100),"NA"))</f>
        <v>112</v>
      </c>
      <c r="AL100" s="103" t="n">
        <f aca="true">IF($J100="","",IF(ISNUMBER(OFFSET('Data transformed'!$A$4,MATCH($A100,'Data transformed'!$A$5:$A$185,0),MATCH(AL$4,'Data transformed'!$4:$4,0)-1)), MIN(MAX(OFFSET('Data transformed'!$A$4,MATCH($A100,'Data transformed'!$A$5:$A$185,0),MATCH(AL$4,'Data transformed'!$4:$4,0)-1),$M100),$N100),"NA"))</f>
        <v>35</v>
      </c>
      <c r="AM100" s="103" t="n">
        <f aca="true">IF($J100="","",IF(ISNUMBER(OFFSET('Data transformed'!$A$4,MATCH($A100,'Data transformed'!$A$5:$A$185,0),MATCH(AM$4,'Data transformed'!$4:$4,0)-1)), MIN(MAX(OFFSET('Data transformed'!$A$4,MATCH($A100,'Data transformed'!$A$5:$A$185,0),MATCH(AM$4,'Data transformed'!$4:$4,0)-1),$M100),$N100),"NA"))</f>
        <v>76</v>
      </c>
      <c r="AN100" s="103" t="n">
        <f aca="true">IF($J100="","",IF(ISNUMBER(OFFSET('Data transformed'!$A$4,MATCH($A100,'Data transformed'!$A$5:$A$185,0),MATCH(AN$4,'Data transformed'!$4:$4,0)-1)), MIN(MAX(OFFSET('Data transformed'!$A$4,MATCH($A100,'Data transformed'!$A$5:$A$185,0),MATCH(AN$4,'Data transformed'!$4:$4,0)-1),$M100),$N100),"NA"))</f>
        <v>60</v>
      </c>
      <c r="AO100" s="103" t="n">
        <f aca="true">IF($J100="","",IF(ISNUMBER(OFFSET('Data transformed'!$A$4,MATCH($A100,'Data transformed'!$A$5:$A$185,0),MATCH(AO$4,'Data transformed'!$4:$4,0)-1)), MIN(MAX(OFFSET('Data transformed'!$A$4,MATCH($A100,'Data transformed'!$A$5:$A$185,0),MATCH(AO$4,'Data transformed'!$4:$4,0)-1),$M100),$N100),"NA"))</f>
        <v>103</v>
      </c>
      <c r="AP100" s="103" t="n">
        <f aca="true">IF($J100="","",IF(ISNUMBER(OFFSET('Data transformed'!$A$4,MATCH($A100,'Data transformed'!$A$5:$A$185,0),MATCH(AP$4,'Data transformed'!$4:$4,0)-1)), MIN(MAX(OFFSET('Data transformed'!$A$4,MATCH($A100,'Data transformed'!$A$5:$A$185,0),MATCH(AP$4,'Data transformed'!$4:$4,0)-1),$M100),$N100),"NA"))</f>
        <v>40</v>
      </c>
      <c r="AQ100" s="103" t="n">
        <f aca="true">IF($J100="","",IF(ISNUMBER(OFFSET('Data transformed'!$A$4,MATCH($A100,'Data transformed'!$A$5:$A$185,0),MATCH(AQ$4,'Data transformed'!$4:$4,0)-1)), MIN(MAX(OFFSET('Data transformed'!$A$4,MATCH($A100,'Data transformed'!$A$5:$A$185,0),MATCH(AQ$4,'Data transformed'!$4:$4,0)-1),$M100),$N100),"NA"))</f>
        <v>108</v>
      </c>
      <c r="AR100" s="103" t="n">
        <f aca="true">IF($J100="","",IF(ISNUMBER(OFFSET('Data transformed'!$A$4,MATCH($A100,'Data transformed'!$A$5:$A$185,0),MATCH(AR$4,'Data transformed'!$4:$4,0)-1)), MIN(MAX(OFFSET('Data transformed'!$A$4,MATCH($A100,'Data transformed'!$A$5:$A$185,0),MATCH(AR$4,'Data transformed'!$4:$4,0)-1),$M100),$N100),"NA"))</f>
        <v>154</v>
      </c>
      <c r="AS100" s="103" t="n">
        <f aca="true">IF($J100="","",IF(ISNUMBER(OFFSET('Data transformed'!$A$4,MATCH($A100,'Data transformed'!$A$5:$A$185,0),MATCH(AS$4,'Data transformed'!$4:$4,0)-1)), MIN(MAX(OFFSET('Data transformed'!$A$4,MATCH($A100,'Data transformed'!$A$5:$A$185,0),MATCH(AS$4,'Data transformed'!$4:$4,0)-1),$M100),$N100),"NA"))</f>
        <v>106</v>
      </c>
      <c r="AT100" s="103" t="n">
        <f aca="true">IF($J100="","",IF(ISNUMBER(OFFSET('Data transformed'!$A$4,MATCH($A100,'Data transformed'!$A$5:$A$185,0),MATCH(AT$4,'Data transformed'!$4:$4,0)-1)), MIN(MAX(OFFSET('Data transformed'!$A$4,MATCH($A100,'Data transformed'!$A$5:$A$185,0),MATCH(AT$4,'Data transformed'!$4:$4,0)-1),$M100),$N100),"NA"))</f>
        <v>61</v>
      </c>
      <c r="AU100" s="103" t="n">
        <f aca="true">IF($J100="","",IF(ISNUMBER(OFFSET('Data transformed'!$A$4,MATCH($A100,'Data transformed'!$A$5:$A$185,0),MATCH(AU$4,'Data transformed'!$4:$4,0)-1)), MIN(MAX(OFFSET('Data transformed'!$A$4,MATCH($A100,'Data transformed'!$A$5:$A$185,0),MATCH(AU$4,'Data transformed'!$4:$4,0)-1),$M100),$N100),"NA"))</f>
        <v>56</v>
      </c>
      <c r="AV100" s="103" t="n">
        <f aca="true">IF($J100="","",IF(ISNUMBER(OFFSET('Data transformed'!$A$4,MATCH($A100,'Data transformed'!$A$5:$A$185,0),MATCH(AV$4,'Data transformed'!$4:$4,0)-1)), MIN(MAX(OFFSET('Data transformed'!$A$4,MATCH($A100,'Data transformed'!$A$5:$A$185,0),MATCH(AV$4,'Data transformed'!$4:$4,0)-1),$M100),$N100),"NA"))</f>
        <v>150</v>
      </c>
      <c r="AW100" s="103" t="n">
        <f aca="true">IF($J100="","",IF(ISNUMBER(OFFSET('Data transformed'!$A$4,MATCH($A100,'Data transformed'!$A$5:$A$185,0),MATCH(AW$4,'Data transformed'!$4:$4,0)-1)), MIN(MAX(OFFSET('Data transformed'!$A$4,MATCH($A100,'Data transformed'!$A$5:$A$185,0),MATCH(AW$4,'Data transformed'!$4:$4,0)-1),$M100),$N100),"NA"))</f>
        <v>37</v>
      </c>
      <c r="AX100" s="103" t="n">
        <f aca="true">IF($J100="","",IF(ISNUMBER(OFFSET('Data transformed'!$A$4,MATCH($A100,'Data transformed'!$A$5:$A$185,0),MATCH(AX$4,'Data transformed'!$4:$4,0)-1)), MIN(MAX(OFFSET('Data transformed'!$A$4,MATCH($A100,'Data transformed'!$A$5:$A$185,0),MATCH(AX$4,'Data transformed'!$4:$4,0)-1),$M100),$N100),"NA"))</f>
        <v>110</v>
      </c>
      <c r="AY100" s="103" t="n">
        <f aca="true">IF($J100="","",IF(ISNUMBER(OFFSET('Data transformed'!$A$4,MATCH($A100,'Data transformed'!$A$5:$A$185,0),MATCH(AY$4,'Data transformed'!$4:$4,0)-1)), MIN(MAX(OFFSET('Data transformed'!$A$4,MATCH($A100,'Data transformed'!$A$5:$A$185,0),MATCH(AY$4,'Data transformed'!$4:$4,0)-1),$M100),$N100),"NA"))</f>
        <v>50</v>
      </c>
      <c r="AZ100" s="103" t="n">
        <f aca="true">IF($J100="","",IF(ISNUMBER(OFFSET('Data transformed'!$A$4,MATCH($A100,'Data transformed'!$A$5:$A$185,0),MATCH(AZ$4,'Data transformed'!$4:$4,0)-1)), MIN(MAX(OFFSET('Data transformed'!$A$4,MATCH($A100,'Data transformed'!$A$5:$A$185,0),MATCH(AZ$4,'Data transformed'!$4:$4,0)-1),$M100),$N100),"NA"))</f>
        <v>54</v>
      </c>
      <c r="BA100" s="103" t="n">
        <f aca="true">IF($J100="","",IF(ISNUMBER(OFFSET('Data transformed'!$A$4,MATCH($A100,'Data transformed'!$A$5:$A$185,0),MATCH(BA$4,'Data transformed'!$4:$4,0)-1)), MIN(MAX(OFFSET('Data transformed'!$A$4,MATCH($A100,'Data transformed'!$A$5:$A$185,0),MATCH(BA$4,'Data transformed'!$4:$4,0)-1),$M100),$N100),"NA"))</f>
        <v>64</v>
      </c>
      <c r="BB100" s="103" t="n">
        <f aca="true">IF($J100="","",IF(ISNUMBER(OFFSET('Data transformed'!$A$4,MATCH($A100,'Data transformed'!$A$5:$A$185,0),MATCH(BB$4,'Data transformed'!$4:$4,0)-1)), MIN(MAX(OFFSET('Data transformed'!$A$4,MATCH($A100,'Data transformed'!$A$5:$A$185,0),MATCH(BB$4,'Data transformed'!$4:$4,0)-1),$M100),$N100),"NA"))</f>
        <v>123</v>
      </c>
      <c r="BC100" s="103" t="n">
        <f aca="true">IF($J100="","",IF(ISNUMBER(OFFSET('Data transformed'!$A$4,MATCH($A100,'Data transformed'!$A$5:$A$185,0),MATCH(BC$4,'Data transformed'!$4:$4,0)-1)), MIN(MAX(OFFSET('Data transformed'!$A$4,MATCH($A100,'Data transformed'!$A$5:$A$185,0),MATCH(BC$4,'Data transformed'!$4:$4,0)-1),$M100),$N100),"NA"))</f>
        <v>42</v>
      </c>
      <c r="BD100" s="103" t="n">
        <f aca="true">IF($J100="","",IF(ISNUMBER(OFFSET('Data transformed'!$A$4,MATCH($A100,'Data transformed'!$A$5:$A$185,0),MATCH(BD$4,'Data transformed'!$4:$4,0)-1)), MIN(MAX(OFFSET('Data transformed'!$A$4,MATCH($A100,'Data transformed'!$A$5:$A$185,0),MATCH(BD$4,'Data transformed'!$4:$4,0)-1),$M100),$N100),"NA"))</f>
        <v>67</v>
      </c>
      <c r="BE100" s="103" t="n">
        <f aca="true">IF($J100="","",IF(ISNUMBER(OFFSET('Data transformed'!$A$4,MATCH($A100,'Data transformed'!$A$5:$A$185,0),MATCH(BE$4,'Data transformed'!$4:$4,0)-1)), MIN(MAX(OFFSET('Data transformed'!$A$4,MATCH($A100,'Data transformed'!$A$5:$A$185,0),MATCH(BE$4,'Data transformed'!$4:$4,0)-1),$M100),$N100),"NA"))</f>
        <v>62</v>
      </c>
      <c r="BF100" s="103" t="n">
        <f aca="true">IF($J100="","",IF(ISNUMBER(OFFSET('Data transformed'!$A$4,MATCH($A100,'Data transformed'!$A$5:$A$185,0),MATCH(BF$4,'Data transformed'!$4:$4,0)-1)), MIN(MAX(OFFSET('Data transformed'!$A$4,MATCH($A100,'Data transformed'!$A$5:$A$185,0),MATCH(BF$4,'Data transformed'!$4:$4,0)-1),$M100),$N100),"NA"))</f>
        <v>63</v>
      </c>
      <c r="BG100" s="103" t="n">
        <f aca="true">IF($J100="","",IF(ISNUMBER(OFFSET('Data transformed'!$A$4,MATCH($A100,'Data transformed'!$A$5:$A$185,0),MATCH(BG$4,'Data transformed'!$4:$4,0)-1)), MIN(MAX(OFFSET('Data transformed'!$A$4,MATCH($A100,'Data transformed'!$A$5:$A$185,0),MATCH(BG$4,'Data transformed'!$4:$4,0)-1),$M100),$N100),"NA"))</f>
        <v>71</v>
      </c>
      <c r="BH100" s="103" t="n">
        <f aca="true">IF($J100="","",IF(ISNUMBER(OFFSET('Data transformed'!$A$4,MATCH($A100,'Data transformed'!$A$5:$A$185,0),MATCH(BH$4,'Data transformed'!$4:$4,0)-1)), MIN(MAX(OFFSET('Data transformed'!$A$4,MATCH($A100,'Data transformed'!$A$5:$A$185,0),MATCH(BH$4,'Data transformed'!$4:$4,0)-1),$M100),$N100),"NA"))</f>
        <v>65</v>
      </c>
      <c r="BI100" s="103" t="n">
        <f aca="true">IF($J100="","",IF(ISNUMBER(OFFSET('Data transformed'!$A$4,MATCH($A100,'Data transformed'!$A$5:$A$185,0),MATCH(BI$4,'Data transformed'!$4:$4,0)-1)), MIN(MAX(OFFSET('Data transformed'!$A$4,MATCH($A100,'Data transformed'!$A$5:$A$185,0),MATCH(BI$4,'Data transformed'!$4:$4,0)-1),$M100),$N100),"NA"))</f>
        <v>47</v>
      </c>
      <c r="BJ100" s="103" t="n">
        <f aca="true">IF($J100="","",IF(ISNUMBER(OFFSET('Data transformed'!$A$4,MATCH($A100,'Data transformed'!$A$5:$A$185,0),MATCH(BJ$4,'Data transformed'!$4:$4,0)-1)), MIN(MAX(OFFSET('Data transformed'!$A$4,MATCH($A100,'Data transformed'!$A$5:$A$185,0),MATCH(BJ$4,'Data transformed'!$4:$4,0)-1),$M100),$N100),"NA"))</f>
        <v>65</v>
      </c>
      <c r="BK100" s="103" t="n">
        <f aca="true">IF($J100="","",IF(ISNUMBER(OFFSET('Data transformed'!$A$4,MATCH($A100,'Data transformed'!$A$5:$A$185,0),MATCH(BK$4,'Data transformed'!$4:$4,0)-1)), MIN(MAX(OFFSET('Data transformed'!$A$4,MATCH($A100,'Data transformed'!$A$5:$A$185,0),MATCH(BK$4,'Data transformed'!$4:$4,0)-1),$M100),$N100),"NA"))</f>
        <v>32</v>
      </c>
      <c r="BL100" s="103" t="n">
        <f aca="true">IF($J100="","",IF(ISNUMBER(OFFSET('Data transformed'!$A$4,MATCH($A100,'Data transformed'!$A$5:$A$185,0),MATCH(BL$4,'Data transformed'!$4:$4,0)-1)), MIN(MAX(OFFSET('Data transformed'!$A$4,MATCH($A100,'Data transformed'!$A$5:$A$185,0),MATCH(BL$4,'Data transformed'!$4:$4,0)-1),$M100),$N100),"NA"))</f>
        <v>53</v>
      </c>
      <c r="BM100" s="103" t="n">
        <f aca="true">IF($J100="","",IF(ISNUMBER(OFFSET('Data transformed'!$A$4,MATCH($A100,'Data transformed'!$A$5:$A$185,0),MATCH(BM$4,'Data transformed'!$4:$4,0)-1)), MIN(MAX(OFFSET('Data transformed'!$A$4,MATCH($A100,'Data transformed'!$A$5:$A$185,0),MATCH(BM$4,'Data transformed'!$4:$4,0)-1),$M100),$N100),"NA"))</f>
        <v>63</v>
      </c>
      <c r="BN100" s="103" t="n">
        <f aca="true">IF($J100="","",IF(ISNUMBER(OFFSET('Data transformed'!$A$4,MATCH($A100,'Data transformed'!$A$5:$A$185,0),MATCH(BN$4,'Data transformed'!$4:$4,0)-1)), MIN(MAX(OFFSET('Data transformed'!$A$4,MATCH($A100,'Data transformed'!$A$5:$A$185,0),MATCH(BN$4,'Data transformed'!$4:$4,0)-1),$M100),$N100),"NA"))</f>
        <v>46</v>
      </c>
      <c r="BO100" s="103" t="n">
        <f aca="true">IF($J100="","",IF(ISNUMBER(OFFSET('Data transformed'!$A$4,MATCH($A100,'Data transformed'!$A$5:$A$185,0),MATCH(BO$4,'Data transformed'!$4:$4,0)-1)), MIN(MAX(OFFSET('Data transformed'!$A$4,MATCH($A100,'Data transformed'!$A$5:$A$185,0),MATCH(BO$4,'Data transformed'!$4:$4,0)-1),$M100),$N100),"NA"))</f>
        <v>53</v>
      </c>
      <c r="BP100" s="103" t="n">
        <f aca="true">IF($J100="","",IF(ISNUMBER(OFFSET('Data transformed'!$A$4,MATCH($A100,'Data transformed'!$A$5:$A$185,0),MATCH(BP$4,'Data transformed'!$4:$4,0)-1)), MIN(MAX(OFFSET('Data transformed'!$A$4,MATCH($A100,'Data transformed'!$A$5:$A$185,0),MATCH(BP$4,'Data transformed'!$4:$4,0)-1),$M100),$N100),"NA"))</f>
        <v>48</v>
      </c>
      <c r="BQ100" s="103" t="n">
        <f aca="true">IF($J100="","",IF(ISNUMBER(OFFSET('Data transformed'!$A$4,MATCH($A100,'Data transformed'!$A$5:$A$185,0),MATCH(BQ$4,'Data transformed'!$4:$4,0)-1)), MIN(MAX(OFFSET('Data transformed'!$A$4,MATCH($A100,'Data transformed'!$A$5:$A$185,0),MATCH(BQ$4,'Data transformed'!$4:$4,0)-1),$M100),$N100),"NA"))</f>
        <v>65</v>
      </c>
      <c r="BR100" s="103" t="n">
        <f aca="true">IF($J100="","",IF(ISNUMBER(OFFSET('Data transformed'!$A$4,MATCH($A100,'Data transformed'!$A$5:$A$185,0),MATCH(BR$4,'Data transformed'!$4:$4,0)-1)), MIN(MAX(OFFSET('Data transformed'!$A$4,MATCH($A100,'Data transformed'!$A$5:$A$185,0),MATCH(BR$4,'Data transformed'!$4:$4,0)-1),$M100),$N100),"NA"))</f>
        <v>106</v>
      </c>
      <c r="BS100" s="103" t="n">
        <f aca="true">IF($J100="","",IF(ISNUMBER(OFFSET('Data transformed'!$A$4,MATCH($A100,'Data transformed'!$A$5:$A$185,0),MATCH(BS$4,'Data transformed'!$4:$4,0)-1)), MIN(MAX(OFFSET('Data transformed'!$A$4,MATCH($A100,'Data transformed'!$A$5:$A$185,0),MATCH(BS$4,'Data transformed'!$4:$4,0)-1),$M100),$N100),"NA"))</f>
        <v>112</v>
      </c>
      <c r="BT100" s="103" t="n">
        <f aca="true">IF($J100="","",IF(ISNUMBER(OFFSET('Data transformed'!$A$4,MATCH($A100,'Data transformed'!$A$5:$A$185,0),MATCH(BT$4,'Data transformed'!$4:$4,0)-1)), MIN(MAX(OFFSET('Data transformed'!$A$4,MATCH($A100,'Data transformed'!$A$5:$A$185,0),MATCH(BT$4,'Data transformed'!$4:$4,0)-1),$M100),$N100),"NA"))</f>
        <v>57</v>
      </c>
      <c r="BU100" s="103" t="n">
        <f aca="true">IF($J100="","",IF(ISNUMBER(OFFSET('Data transformed'!$A$4,MATCH($A100,'Data transformed'!$A$5:$A$185,0),MATCH(BU$4,'Data transformed'!$4:$4,0)-1)), MIN(MAX(OFFSET('Data transformed'!$A$4,MATCH($A100,'Data transformed'!$A$5:$A$185,0),MATCH(BU$4,'Data transformed'!$4:$4,0)-1),$M100),$N100),"NA"))</f>
        <v>41</v>
      </c>
      <c r="BV100" s="103" t="n">
        <f aca="true">IF($J100="","",IF(ISNUMBER(OFFSET('Data transformed'!$A$4,MATCH($A100,'Data transformed'!$A$5:$A$185,0),MATCH(BV$4,'Data transformed'!$4:$4,0)-1)), MIN(MAX(OFFSET('Data transformed'!$A$4,MATCH($A100,'Data transformed'!$A$5:$A$185,0),MATCH(BV$4,'Data transformed'!$4:$4,0)-1),$M100),$N100),"NA"))</f>
        <v>61</v>
      </c>
      <c r="BW100" s="103" t="n">
        <f aca="true">IF($J100="","",IF(ISNUMBER(OFFSET('Data transformed'!$A$4,MATCH($A100,'Data transformed'!$A$5:$A$185,0),MATCH(BW$4,'Data transformed'!$4:$4,0)-1)), MIN(MAX(OFFSET('Data transformed'!$A$4,MATCH($A100,'Data transformed'!$A$5:$A$185,0),MATCH(BW$4,'Data transformed'!$4:$4,0)-1),$M100),$N100),"NA"))</f>
        <v>65</v>
      </c>
      <c r="BX100" s="103" t="n">
        <f aca="true">IF($J100="","",IF(ISNUMBER(OFFSET('Data transformed'!$A$4,MATCH($A100,'Data transformed'!$A$5:$A$185,0),MATCH(BX$4,'Data transformed'!$4:$4,0)-1)), MIN(MAX(OFFSET('Data transformed'!$A$4,MATCH($A100,'Data transformed'!$A$5:$A$185,0),MATCH(BX$4,'Data transformed'!$4:$4,0)-1),$M100),$N100),"NA"))</f>
        <v>53</v>
      </c>
      <c r="BY100" s="103" t="n">
        <f aca="true">IF($J100="","",IF(ISNUMBER(OFFSET('Data transformed'!$A$4,MATCH($A100,'Data transformed'!$A$5:$A$185,0),MATCH(BY$4,'Data transformed'!$4:$4,0)-1)), MIN(MAX(OFFSET('Data transformed'!$A$4,MATCH($A100,'Data transformed'!$A$5:$A$185,0),MATCH(BY$4,'Data transformed'!$4:$4,0)-1),$M100),$N100),"NA"))</f>
        <v>42</v>
      </c>
      <c r="BZ100" s="103" t="n">
        <f aca="true">IF($J100="","",IF(ISNUMBER(OFFSET('Data transformed'!$A$4,MATCH($A100,'Data transformed'!$A$5:$A$185,0),MATCH(BZ$4,'Data transformed'!$4:$4,0)-1)), MIN(MAX(OFFSET('Data transformed'!$A$4,MATCH($A100,'Data transformed'!$A$5:$A$185,0),MATCH(BZ$4,'Data transformed'!$4:$4,0)-1),$M100),$N100),"NA"))</f>
        <v>103</v>
      </c>
      <c r="CA100" s="103" t="n">
        <f aca="true">IF($J100="","",IF(ISNUMBER(OFFSET('Data transformed'!$A$4,MATCH($A100,'Data transformed'!$A$5:$A$185,0),MATCH(CA$4,'Data transformed'!$4:$4,0)-1)), MIN(MAX(OFFSET('Data transformed'!$A$4,MATCH($A100,'Data transformed'!$A$5:$A$185,0),MATCH(CA$4,'Data transformed'!$4:$4,0)-1),$M100),$N100),"NA"))</f>
        <v>87</v>
      </c>
      <c r="CB100" s="103" t="n">
        <f aca="true">IF($J100="","",IF(ISNUMBER(OFFSET('Data transformed'!$A$4,MATCH($A100,'Data transformed'!$A$5:$A$185,0),MATCH(CB$4,'Data transformed'!$4:$4,0)-1)), MIN(MAX(OFFSET('Data transformed'!$A$4,MATCH($A100,'Data transformed'!$A$5:$A$185,0),MATCH(CB$4,'Data transformed'!$4:$4,0)-1),$M100),$N100),"NA"))</f>
        <v>114</v>
      </c>
      <c r="CC100" s="103" t="n">
        <f aca="true">IF($J100="","",IF(ISNUMBER(OFFSET('Data transformed'!$A$4,MATCH($A100,'Data transformed'!$A$5:$A$185,0),MATCH(CC$4,'Data transformed'!$4:$4,0)-1)), MIN(MAX(OFFSET('Data transformed'!$A$4,MATCH($A100,'Data transformed'!$A$5:$A$185,0),MATCH(CC$4,'Data transformed'!$4:$4,0)-1),$M100),$N100),"NA"))</f>
        <v>154</v>
      </c>
      <c r="CD100" s="103" t="n">
        <f aca="true">IF($J100="","",IF(ISNUMBER(OFFSET('Data transformed'!$A$4,MATCH($A100,'Data transformed'!$A$5:$A$185,0),MATCH(CD$4,'Data transformed'!$4:$4,0)-1)), MIN(MAX(OFFSET('Data transformed'!$A$4,MATCH($A100,'Data transformed'!$A$5:$A$185,0),MATCH(CD$4,'Data transformed'!$4:$4,0)-1),$M100),$N100),"NA"))</f>
        <v>37</v>
      </c>
      <c r="CE100" s="103" t="n">
        <f aca="true">IF($J100="","",IF(ISNUMBER(OFFSET('Data transformed'!$A$4,MATCH($A100,'Data transformed'!$A$5:$A$185,0),MATCH(CE$4,'Data transformed'!$4:$4,0)-1)), MIN(MAX(OFFSET('Data transformed'!$A$4,MATCH($A100,'Data transformed'!$A$5:$A$185,0),MATCH(CE$4,'Data transformed'!$4:$4,0)-1),$M100),$N100),"NA"))</f>
        <v>47</v>
      </c>
      <c r="CF100" s="103" t="n">
        <f aca="true">IF($J100="","",IF(ISNUMBER(OFFSET('Data transformed'!$A$4,MATCH($A100,'Data transformed'!$A$5:$A$185,0),MATCH(CF$4,'Data transformed'!$4:$4,0)-1)), MIN(MAX(OFFSET('Data transformed'!$A$4,MATCH($A100,'Data transformed'!$A$5:$A$185,0),MATCH(CF$4,'Data transformed'!$4:$4,0)-1),$M100),$N100),"NA"))</f>
        <v>66</v>
      </c>
      <c r="CG100" s="103" t="n">
        <f aca="true">IF($J100="","",IF(ISNUMBER(OFFSET('Data transformed'!$A$4,MATCH($A100,'Data transformed'!$A$5:$A$185,0),MATCH(CG$4,'Data transformed'!$4:$4,0)-1)), MIN(MAX(OFFSET('Data transformed'!$A$4,MATCH($A100,'Data transformed'!$A$5:$A$185,0),MATCH(CG$4,'Data transformed'!$4:$4,0)-1),$M100),$N100),"NA"))</f>
        <v>33</v>
      </c>
      <c r="CH100" s="103" t="n">
        <f aca="true">IF($J100="","",IF(ISNUMBER(OFFSET('Data transformed'!$A$4,MATCH($A100,'Data transformed'!$A$5:$A$185,0),MATCH(CH$4,'Data transformed'!$4:$4,0)-1)), MIN(MAX(OFFSET('Data transformed'!$A$4,MATCH($A100,'Data transformed'!$A$5:$A$185,0),MATCH(CH$4,'Data transformed'!$4:$4,0)-1),$M100),$N100),"NA"))</f>
        <v>65</v>
      </c>
      <c r="CI100" s="103" t="n">
        <f aca="true">IF($J100="","",IF(ISNUMBER(OFFSET('Data transformed'!$A$4,MATCH($A100,'Data transformed'!$A$5:$A$185,0),MATCH(CI$4,'Data transformed'!$4:$4,0)-1)), MIN(MAX(OFFSET('Data transformed'!$A$4,MATCH($A100,'Data transformed'!$A$5:$A$185,0),MATCH(CI$4,'Data transformed'!$4:$4,0)-1),$M100),$N100),"NA"))</f>
        <v>28</v>
      </c>
      <c r="CJ100" s="103" t="n">
        <f aca="true">IF($J100="","",IF(ISNUMBER(OFFSET('Data transformed'!$A$4,MATCH($A100,'Data transformed'!$A$5:$A$185,0),MATCH(CJ$4,'Data transformed'!$4:$4,0)-1)), MIN(MAX(OFFSET('Data transformed'!$A$4,MATCH($A100,'Data transformed'!$A$5:$A$185,0),MATCH(CJ$4,'Data transformed'!$4:$4,0)-1),$M100),$N100),"NA"))</f>
        <v>101</v>
      </c>
      <c r="CK100" s="103" t="n">
        <f aca="true">IF($J100="","",IF(ISNUMBER(OFFSET('Data transformed'!$A$4,MATCH($A100,'Data transformed'!$A$5:$A$185,0),MATCH(CK$4,'Data transformed'!$4:$4,0)-1)), MIN(MAX(OFFSET('Data transformed'!$A$4,MATCH($A100,'Data transformed'!$A$5:$A$185,0),MATCH(CK$4,'Data transformed'!$4:$4,0)-1),$M100),$N100),"NA"))</f>
        <v>111</v>
      </c>
      <c r="CL100" s="103" t="n">
        <f aca="true">IF($J100="","",IF(ISNUMBER(OFFSET('Data transformed'!$A$4,MATCH($A100,'Data transformed'!$A$5:$A$185,0),MATCH(CL$4,'Data transformed'!$4:$4,0)-1)), MIN(MAX(OFFSET('Data transformed'!$A$4,MATCH($A100,'Data transformed'!$A$5:$A$185,0),MATCH(CL$4,'Data transformed'!$4:$4,0)-1),$M100),$N100),"NA"))</f>
        <v>45</v>
      </c>
      <c r="CM100" s="103" t="n">
        <f aca="true">IF($J100="","",IF(ISNUMBER(OFFSET('Data transformed'!$A$4,MATCH($A100,'Data transformed'!$A$5:$A$185,0),MATCH(CM$4,'Data transformed'!$4:$4,0)-1)), MIN(MAX(OFFSET('Data transformed'!$A$4,MATCH($A100,'Data transformed'!$A$5:$A$185,0),MATCH(CM$4,'Data transformed'!$4:$4,0)-1),$M100),$N100),"NA"))</f>
        <v>48</v>
      </c>
      <c r="CN100" s="103" t="n">
        <f aca="true">IF($J100="","",IF(ISNUMBER(OFFSET('Data transformed'!$A$4,MATCH($A100,'Data transformed'!$A$5:$A$185,0),MATCH(CN$4,'Data transformed'!$4:$4,0)-1)), MIN(MAX(OFFSET('Data transformed'!$A$4,MATCH($A100,'Data transformed'!$A$5:$A$185,0),MATCH(CN$4,'Data transformed'!$4:$4,0)-1),$M100),$N100),"NA"))</f>
        <v>52</v>
      </c>
      <c r="CO100" s="103" t="n">
        <f aca="true">IF($J100="","",IF(ISNUMBER(OFFSET('Data transformed'!$A$4,MATCH($A100,'Data transformed'!$A$5:$A$185,0),MATCH(CO$4,'Data transformed'!$4:$4,0)-1)), MIN(MAX(OFFSET('Data transformed'!$A$4,MATCH($A100,'Data transformed'!$A$5:$A$185,0),MATCH(CO$4,'Data transformed'!$4:$4,0)-1),$M100),$N100),"NA"))</f>
        <v>108</v>
      </c>
      <c r="CP100" s="103" t="n">
        <f aca="true">IF($J100="","",IF(ISNUMBER(OFFSET('Data transformed'!$A$4,MATCH($A100,'Data transformed'!$A$5:$A$185,0),MATCH(CP$4,'Data transformed'!$4:$4,0)-1)), MIN(MAX(OFFSET('Data transformed'!$A$4,MATCH($A100,'Data transformed'!$A$5:$A$185,0),MATCH(CP$4,'Data transformed'!$4:$4,0)-1),$M100),$N100),"NA"))</f>
        <v>60</v>
      </c>
      <c r="CQ100" s="103" t="n">
        <f aca="true">IF($J100="","",IF(ISNUMBER(OFFSET('Data transformed'!$A$4,MATCH($A100,'Data transformed'!$A$5:$A$185,0),MATCH(CQ$4,'Data transformed'!$4:$4,0)-1)), MIN(MAX(OFFSET('Data transformed'!$A$4,MATCH($A100,'Data transformed'!$A$5:$A$185,0),MATCH(CQ$4,'Data transformed'!$4:$4,0)-1),$M100),$N100),"NA"))</f>
        <v>113</v>
      </c>
      <c r="CR100" s="103" t="n">
        <f aca="true">IF($J100="","",IF(ISNUMBER(OFFSET('Data transformed'!$A$4,MATCH($A100,'Data transformed'!$A$5:$A$185,0),MATCH(CR$4,'Data transformed'!$4:$4,0)-1)), MIN(MAX(OFFSET('Data transformed'!$A$4,MATCH($A100,'Data transformed'!$A$5:$A$185,0),MATCH(CR$4,'Data transformed'!$4:$4,0)-1),$M100),$N100),"NA"))</f>
        <v>54</v>
      </c>
      <c r="CS100" s="103" t="n">
        <f aca="true">IF($J100="","",IF(ISNUMBER(OFFSET('Data transformed'!$A$4,MATCH($A100,'Data transformed'!$A$5:$A$185,0),MATCH(CS$4,'Data transformed'!$4:$4,0)-1)), MIN(MAX(OFFSET('Data transformed'!$A$4,MATCH($A100,'Data transformed'!$A$5:$A$185,0),MATCH(CS$4,'Data transformed'!$4:$4,0)-1),$M100),$N100),"NA"))</f>
        <v>45</v>
      </c>
      <c r="CT100" s="103" t="n">
        <f aca="true">IF($J100="","",IF(ISNUMBER(OFFSET('Data transformed'!$A$4,MATCH($A100,'Data transformed'!$A$5:$A$185,0),MATCH(CT$4,'Data transformed'!$4:$4,0)-1)), MIN(MAX(OFFSET('Data transformed'!$A$4,MATCH($A100,'Data transformed'!$A$5:$A$185,0),MATCH(CT$4,'Data transformed'!$4:$4,0)-1),$M100),$N100),"NA"))</f>
        <v>43</v>
      </c>
      <c r="CU100" s="103" t="n">
        <f aca="true">IF($J100="","",IF(ISNUMBER(OFFSET('Data transformed'!$A$4,MATCH($A100,'Data transformed'!$A$5:$A$185,0),MATCH(CU$4,'Data transformed'!$4:$4,0)-1)), MIN(MAX(OFFSET('Data transformed'!$A$4,MATCH($A100,'Data transformed'!$A$5:$A$185,0),MATCH(CU$4,'Data transformed'!$4:$4,0)-1),$M100),$N100),"NA"))</f>
        <v>41</v>
      </c>
    </row>
    <row r="101" s="103" customFormat="true" ht="15.5" hidden="false" customHeight="false" outlineLevel="0" collapsed="false">
      <c r="A101" s="107" t="n">
        <v>4120</v>
      </c>
      <c r="B101" s="107" t="n">
        <v>3</v>
      </c>
      <c r="C101" s="103" t="str">
        <f aca="true">IF(ISBLANK(OFFSET('Raw Data'!$A$3,MATCH($A101,'Raw Data'!$B$4:$B$185,0),MATCH(C$4,'Raw Data'!$3:$3,0)-1)),"",OFFSET('Raw Data'!$A$3,MATCH($A101,'Raw Data'!$B$4:$B$185,0),MATCH(C$4,'Raw Data'!$3:$3,0)-1))</f>
        <v>National sustainable consumption plan</v>
      </c>
      <c r="D101" s="103" t="str">
        <f aca="true">IF(ISBLANK(OFFSET('Raw Data'!$A$3,MATCH($A101,'Raw Data'!$B$4:$B$185,0),MATCH(D$4,'Raw Data'!$3:$3,0)-1)),"",OFFSET('Raw Data'!$A$3,MATCH($A101,'Raw Data'!$B$4:$B$185,0),MATCH(D$4,'Raw Data'!$3:$3,0)-1))</f>
        <v/>
      </c>
      <c r="E101" s="103" t="str">
        <f aca="true">IF(ISBLANK(OFFSET('Raw Data'!$A$3,MATCH($A101,'Raw Data'!$B$4:$B$185,0),MATCH(E$4,'Raw Data'!$3:$3,0)-1)),"",OFFSET('Raw Data'!$A$3,MATCH($A101,'Raw Data'!$B$4:$B$185,0),MATCH(E$4,'Raw Data'!$3:$3,0)-1))</f>
        <v/>
      </c>
      <c r="J101" s="103" t="e">
        <f aca="true" t="array" ref="J101:J101">IFERROR(_xlfn.QUARTILE.INC(IF(ISNUMBER(OFFSET('Data transformed'!$N$4,MATCH('outliers treatment'!$A101,'Data transformed'!$A$5:$A$185),1,1,COUNTA('Data transformed'!$O$4:$CX$4))),OFFSET('Data transformed'!$N$4,MATCH('outliers treatment'!$A101,'Data transformed'!$A$5:$A$185),1,1,COUNTA('Data transformed'!$O$4:$CX$4))),1),"")</f>
        <v>#N/A</v>
      </c>
      <c r="K101" s="103" t="e">
        <f aca="true" t="array" ref="K101:K101">IFERROR(_xlfn.QUARTILE.INC(IF(ISNUMBER(OFFSET('Data transformed'!$N$4,MATCH('outliers treatment'!$A101,'Data transformed'!$A$5:$A$185),1,1,COUNTA('Data transformed'!$O$4:$CX$4))),OFFSET('Data transformed'!$N$4,MATCH('outliers treatment'!$A101,'Data transformed'!$A$5:$A$185),1,1,COUNTA('Data transformed'!$O$4:$CX$4))),3),"")</f>
        <v>#N/A</v>
      </c>
      <c r="L101" s="103" t="str">
        <f aca="false">IFERROR(K101-J101,"")</f>
        <v/>
      </c>
      <c r="P101" s="105" t="str">
        <f aca="false" t="array" ref="P101:P101">IFERROR(SKEW(IF(ISNUMBER(T101:CU101),T101:CU101,"")),"")</f>
        <v/>
      </c>
      <c r="Q101" s="103" t="n">
        <f aca="true">IF(ISBLANK(OFFSET('Data above threshold'!$A$4,MATCH('Data above threshold'!$A100,'Data above threshold'!$A$5:$A$185,0),MATCH('Data above threshold'!N$4,'Data above threshold'!$4:$4,0)-1)),1,OFFSET('Data above threshold'!$A$4,MATCH('Data above threshold'!$A100,'Data above threshold'!$A$5:$A$185,0),MATCH('Data above threshold'!N$4,'Data above threshold'!$4:$4,0)-1))</f>
        <v>1</v>
      </c>
      <c r="R101" s="103" t="e">
        <f aca="false">IF($J101="","",COUNTIF(T101:CU101,M101)+ COUNTIF(T101:CQ101,N101))</f>
        <v>#N/A</v>
      </c>
      <c r="S101" s="106" t="str">
        <f aca="false" t="array" ref="S101:S101">IF(B101&lt;4,"",1-IFERROR(SUM(ISNUMBER(T101:CU101)*(1-$T$3:$CU$3))/COUNTIF($T$3:$CU$3,0),0))</f>
        <v/>
      </c>
      <c r="T101" s="103" t="str">
        <f aca="true">IF($J101="","",IF(ISNUMBER(OFFSET('Data transformed'!$A$4,MATCH($A101,'Data transformed'!$A$5:$A$185,0),MATCH(T$4,'Data transformed'!$4:$4,0)-1)), MIN(MAX(OFFSET('Data transformed'!$A$4,MATCH($A101,'Data transformed'!$A$5:$A$185,0),MATCH(T$4,'Data transformed'!$4:$4,0)-1),$M101),$N101),"NA"))</f>
        <v>NA</v>
      </c>
      <c r="U101" s="103" t="str">
        <f aca="true">IF($J101="","",IF(ISNUMBER(OFFSET('Data transformed'!$A$4,MATCH($A101,'Data transformed'!$A$5:$A$185,0),MATCH(U$4,'Data transformed'!$4:$4,0)-1)), MIN(MAX(OFFSET('Data transformed'!$A$4,MATCH($A101,'Data transformed'!$A$5:$A$185,0),MATCH(U$4,'Data transformed'!$4:$4,0)-1),$M101),$N101),"NA"))</f>
        <v>NA</v>
      </c>
      <c r="V101" s="103" t="str">
        <f aca="true">IF($J101="","",IF(ISNUMBER(OFFSET('Data transformed'!$A$4,MATCH($A101,'Data transformed'!$A$5:$A$185,0),MATCH(V$4,'Data transformed'!$4:$4,0)-1)), MIN(MAX(OFFSET('Data transformed'!$A$4,MATCH($A101,'Data transformed'!$A$5:$A$185,0),MATCH(V$4,'Data transformed'!$4:$4,0)-1),$M101),$N101),"NA"))</f>
        <v>NA</v>
      </c>
      <c r="W101" s="103" t="str">
        <f aca="true">IF($J101="","",IF(ISNUMBER(OFFSET('Data transformed'!$A$4,MATCH($A101,'Data transformed'!$A$5:$A$185,0),MATCH(W$4,'Data transformed'!$4:$4,0)-1)), MIN(MAX(OFFSET('Data transformed'!$A$4,MATCH($A101,'Data transformed'!$A$5:$A$185,0),MATCH(W$4,'Data transformed'!$4:$4,0)-1),$M101),$N101),"NA"))</f>
        <v>NA</v>
      </c>
      <c r="X101" s="103" t="str">
        <f aca="true">IF($J101="","",IF(ISNUMBER(OFFSET('Data transformed'!$A$4,MATCH($A101,'Data transformed'!$A$5:$A$185,0),MATCH(X$4,'Data transformed'!$4:$4,0)-1)), MIN(MAX(OFFSET('Data transformed'!$A$4,MATCH($A101,'Data transformed'!$A$5:$A$185,0),MATCH(X$4,'Data transformed'!$4:$4,0)-1),$M101),$N101),"NA"))</f>
        <v>NA</v>
      </c>
      <c r="Y101" s="103" t="str">
        <f aca="true">IF($J101="","",IF(ISNUMBER(OFFSET('Data transformed'!$A$4,MATCH($A101,'Data transformed'!$A$5:$A$185,0),MATCH(Y$4,'Data transformed'!$4:$4,0)-1)), MIN(MAX(OFFSET('Data transformed'!$A$4,MATCH($A101,'Data transformed'!$A$5:$A$185,0),MATCH(Y$4,'Data transformed'!$4:$4,0)-1),$M101),$N101),"NA"))</f>
        <v>NA</v>
      </c>
      <c r="Z101" s="103" t="str">
        <f aca="true">IF($J101="","",IF(ISNUMBER(OFFSET('Data transformed'!$A$4,MATCH($A101,'Data transformed'!$A$5:$A$185,0),MATCH(Z$4,'Data transformed'!$4:$4,0)-1)), MIN(MAX(OFFSET('Data transformed'!$A$4,MATCH($A101,'Data transformed'!$A$5:$A$185,0),MATCH(Z$4,'Data transformed'!$4:$4,0)-1),$M101),$N101),"NA"))</f>
        <v>NA</v>
      </c>
      <c r="AA101" s="103" t="str">
        <f aca="true">IF($J101="","",IF(ISNUMBER(OFFSET('Data transformed'!$A$4,MATCH($A101,'Data transformed'!$A$5:$A$185,0),MATCH(AA$4,'Data transformed'!$4:$4,0)-1)), MIN(MAX(OFFSET('Data transformed'!$A$4,MATCH($A101,'Data transformed'!$A$5:$A$185,0),MATCH(AA$4,'Data transformed'!$4:$4,0)-1),$M101),$N101),"NA"))</f>
        <v>NA</v>
      </c>
      <c r="AB101" s="103" t="str">
        <f aca="true">IF($J101="","",IF(ISNUMBER(OFFSET('Data transformed'!$A$4,MATCH($A101,'Data transformed'!$A$5:$A$185,0),MATCH(AB$4,'Data transformed'!$4:$4,0)-1)), MIN(MAX(OFFSET('Data transformed'!$A$4,MATCH($A101,'Data transformed'!$A$5:$A$185,0),MATCH(AB$4,'Data transformed'!$4:$4,0)-1),$M101),$N101),"NA"))</f>
        <v>NA</v>
      </c>
      <c r="AC101" s="103" t="str">
        <f aca="true">IF($J101="","",IF(ISNUMBER(OFFSET('Data transformed'!$A$4,MATCH($A101,'Data transformed'!$A$5:$A$185,0),MATCH(AC$4,'Data transformed'!$4:$4,0)-1)), MIN(MAX(OFFSET('Data transformed'!$A$4,MATCH($A101,'Data transformed'!$A$5:$A$185,0),MATCH(AC$4,'Data transformed'!$4:$4,0)-1),$M101),$N101),"NA"))</f>
        <v>NA</v>
      </c>
      <c r="AD101" s="103" t="str">
        <f aca="true">IF($J101="","",IF(ISNUMBER(OFFSET('Data transformed'!$A$4,MATCH($A101,'Data transformed'!$A$5:$A$185,0),MATCH(AD$4,'Data transformed'!$4:$4,0)-1)), MIN(MAX(OFFSET('Data transformed'!$A$4,MATCH($A101,'Data transformed'!$A$5:$A$185,0),MATCH(AD$4,'Data transformed'!$4:$4,0)-1),$M101),$N101),"NA"))</f>
        <v>NA</v>
      </c>
      <c r="AE101" s="103" t="str">
        <f aca="true">IF($J101="","",IF(ISNUMBER(OFFSET('Data transformed'!$A$4,MATCH($A101,'Data transformed'!$A$5:$A$185,0),MATCH(AE$4,'Data transformed'!$4:$4,0)-1)), MIN(MAX(OFFSET('Data transformed'!$A$4,MATCH($A101,'Data transformed'!$A$5:$A$185,0),MATCH(AE$4,'Data transformed'!$4:$4,0)-1),$M101),$N101),"NA"))</f>
        <v>NA</v>
      </c>
      <c r="AF101" s="103" t="str">
        <f aca="true">IF($J101="","",IF(ISNUMBER(OFFSET('Data transformed'!$A$4,MATCH($A101,'Data transformed'!$A$5:$A$185,0),MATCH(AF$4,'Data transformed'!$4:$4,0)-1)), MIN(MAX(OFFSET('Data transformed'!$A$4,MATCH($A101,'Data transformed'!$A$5:$A$185,0),MATCH(AF$4,'Data transformed'!$4:$4,0)-1),$M101),$N101),"NA"))</f>
        <v>NA</v>
      </c>
      <c r="AG101" s="103" t="str">
        <f aca="true">IF($J101="","",IF(ISNUMBER(OFFSET('Data transformed'!$A$4,MATCH($A101,'Data transformed'!$A$5:$A$185,0),MATCH(AG$4,'Data transformed'!$4:$4,0)-1)), MIN(MAX(OFFSET('Data transformed'!$A$4,MATCH($A101,'Data transformed'!$A$5:$A$185,0),MATCH(AG$4,'Data transformed'!$4:$4,0)-1),$M101),$N101),"NA"))</f>
        <v>NA</v>
      </c>
      <c r="AH101" s="103" t="str">
        <f aca="true">IF($J101="","",IF(ISNUMBER(OFFSET('Data transformed'!$A$4,MATCH($A101,'Data transformed'!$A$5:$A$185,0),MATCH(AH$4,'Data transformed'!$4:$4,0)-1)), MIN(MAX(OFFSET('Data transformed'!$A$4,MATCH($A101,'Data transformed'!$A$5:$A$185,0),MATCH(AH$4,'Data transformed'!$4:$4,0)-1),$M101),$N101),"NA"))</f>
        <v>NA</v>
      </c>
      <c r="AI101" s="103" t="str">
        <f aca="true">IF($J101="","",IF(ISNUMBER(OFFSET('Data transformed'!$A$4,MATCH($A101,'Data transformed'!$A$5:$A$185,0),MATCH(AI$4,'Data transformed'!$4:$4,0)-1)), MIN(MAX(OFFSET('Data transformed'!$A$4,MATCH($A101,'Data transformed'!$A$5:$A$185,0),MATCH(AI$4,'Data transformed'!$4:$4,0)-1),$M101),$N101),"NA"))</f>
        <v>NA</v>
      </c>
      <c r="AJ101" s="103" t="str">
        <f aca="true">IF($J101="","",IF(ISNUMBER(OFFSET('Data transformed'!$A$4,MATCH($A101,'Data transformed'!$A$5:$A$185,0),MATCH(AJ$4,'Data transformed'!$4:$4,0)-1)), MIN(MAX(OFFSET('Data transformed'!$A$4,MATCH($A101,'Data transformed'!$A$5:$A$185,0),MATCH(AJ$4,'Data transformed'!$4:$4,0)-1),$M101),$N101),"NA"))</f>
        <v>NA</v>
      </c>
      <c r="AK101" s="103" t="str">
        <f aca="true">IF($J101="","",IF(ISNUMBER(OFFSET('Data transformed'!$A$4,MATCH($A101,'Data transformed'!$A$5:$A$185,0),MATCH(AK$4,'Data transformed'!$4:$4,0)-1)), MIN(MAX(OFFSET('Data transformed'!$A$4,MATCH($A101,'Data transformed'!$A$5:$A$185,0),MATCH(AK$4,'Data transformed'!$4:$4,0)-1),$M101),$N101),"NA"))</f>
        <v>NA</v>
      </c>
      <c r="AL101" s="103" t="str">
        <f aca="true">IF($J101="","",IF(ISNUMBER(OFFSET('Data transformed'!$A$4,MATCH($A101,'Data transformed'!$A$5:$A$185,0),MATCH(AL$4,'Data transformed'!$4:$4,0)-1)), MIN(MAX(OFFSET('Data transformed'!$A$4,MATCH($A101,'Data transformed'!$A$5:$A$185,0),MATCH(AL$4,'Data transformed'!$4:$4,0)-1),$M101),$N101),"NA"))</f>
        <v>NA</v>
      </c>
      <c r="AM101" s="103" t="str">
        <f aca="true">IF($J101="","",IF(ISNUMBER(OFFSET('Data transformed'!$A$4,MATCH($A101,'Data transformed'!$A$5:$A$185,0),MATCH(AM$4,'Data transformed'!$4:$4,0)-1)), MIN(MAX(OFFSET('Data transformed'!$A$4,MATCH($A101,'Data transformed'!$A$5:$A$185,0),MATCH(AM$4,'Data transformed'!$4:$4,0)-1),$M101),$N101),"NA"))</f>
        <v>NA</v>
      </c>
      <c r="AN101" s="103" t="str">
        <f aca="true">IF($J101="","",IF(ISNUMBER(OFFSET('Data transformed'!$A$4,MATCH($A101,'Data transformed'!$A$5:$A$185,0),MATCH(AN$4,'Data transformed'!$4:$4,0)-1)), MIN(MAX(OFFSET('Data transformed'!$A$4,MATCH($A101,'Data transformed'!$A$5:$A$185,0),MATCH(AN$4,'Data transformed'!$4:$4,0)-1),$M101),$N101),"NA"))</f>
        <v>NA</v>
      </c>
      <c r="AO101" s="103" t="str">
        <f aca="true">IF($J101="","",IF(ISNUMBER(OFFSET('Data transformed'!$A$4,MATCH($A101,'Data transformed'!$A$5:$A$185,0),MATCH(AO$4,'Data transformed'!$4:$4,0)-1)), MIN(MAX(OFFSET('Data transformed'!$A$4,MATCH($A101,'Data transformed'!$A$5:$A$185,0),MATCH(AO$4,'Data transformed'!$4:$4,0)-1),$M101),$N101),"NA"))</f>
        <v>NA</v>
      </c>
      <c r="AP101" s="103" t="str">
        <f aca="true">IF($J101="","",IF(ISNUMBER(OFFSET('Data transformed'!$A$4,MATCH($A101,'Data transformed'!$A$5:$A$185,0),MATCH(AP$4,'Data transformed'!$4:$4,0)-1)), MIN(MAX(OFFSET('Data transformed'!$A$4,MATCH($A101,'Data transformed'!$A$5:$A$185,0),MATCH(AP$4,'Data transformed'!$4:$4,0)-1),$M101),$N101),"NA"))</f>
        <v>NA</v>
      </c>
      <c r="AQ101" s="103" t="str">
        <f aca="true">IF($J101="","",IF(ISNUMBER(OFFSET('Data transformed'!$A$4,MATCH($A101,'Data transformed'!$A$5:$A$185,0),MATCH(AQ$4,'Data transformed'!$4:$4,0)-1)), MIN(MAX(OFFSET('Data transformed'!$A$4,MATCH($A101,'Data transformed'!$A$5:$A$185,0),MATCH(AQ$4,'Data transformed'!$4:$4,0)-1),$M101),$N101),"NA"))</f>
        <v>NA</v>
      </c>
      <c r="AR101" s="103" t="str">
        <f aca="true">IF($J101="","",IF(ISNUMBER(OFFSET('Data transformed'!$A$4,MATCH($A101,'Data transformed'!$A$5:$A$185,0),MATCH(AR$4,'Data transformed'!$4:$4,0)-1)), MIN(MAX(OFFSET('Data transformed'!$A$4,MATCH($A101,'Data transformed'!$A$5:$A$185,0),MATCH(AR$4,'Data transformed'!$4:$4,0)-1),$M101),$N101),"NA"))</f>
        <v>NA</v>
      </c>
      <c r="AS101" s="103" t="str">
        <f aca="true">IF($J101="","",IF(ISNUMBER(OFFSET('Data transformed'!$A$4,MATCH($A101,'Data transformed'!$A$5:$A$185,0),MATCH(AS$4,'Data transformed'!$4:$4,0)-1)), MIN(MAX(OFFSET('Data transformed'!$A$4,MATCH($A101,'Data transformed'!$A$5:$A$185,0),MATCH(AS$4,'Data transformed'!$4:$4,0)-1),$M101),$N101),"NA"))</f>
        <v>NA</v>
      </c>
      <c r="AT101" s="103" t="str">
        <f aca="true">IF($J101="","",IF(ISNUMBER(OFFSET('Data transformed'!$A$4,MATCH($A101,'Data transformed'!$A$5:$A$185,0),MATCH(AT$4,'Data transformed'!$4:$4,0)-1)), MIN(MAX(OFFSET('Data transformed'!$A$4,MATCH($A101,'Data transformed'!$A$5:$A$185,0),MATCH(AT$4,'Data transformed'!$4:$4,0)-1),$M101),$N101),"NA"))</f>
        <v>NA</v>
      </c>
      <c r="AU101" s="103" t="str">
        <f aca="true">IF($J101="","",IF(ISNUMBER(OFFSET('Data transformed'!$A$4,MATCH($A101,'Data transformed'!$A$5:$A$185,0),MATCH(AU$4,'Data transformed'!$4:$4,0)-1)), MIN(MAX(OFFSET('Data transformed'!$A$4,MATCH($A101,'Data transformed'!$A$5:$A$185,0),MATCH(AU$4,'Data transformed'!$4:$4,0)-1),$M101),$N101),"NA"))</f>
        <v>NA</v>
      </c>
      <c r="AV101" s="103" t="str">
        <f aca="true">IF($J101="","",IF(ISNUMBER(OFFSET('Data transformed'!$A$4,MATCH($A101,'Data transformed'!$A$5:$A$185,0),MATCH(AV$4,'Data transformed'!$4:$4,0)-1)), MIN(MAX(OFFSET('Data transformed'!$A$4,MATCH($A101,'Data transformed'!$A$5:$A$185,0),MATCH(AV$4,'Data transformed'!$4:$4,0)-1),$M101),$N101),"NA"))</f>
        <v>NA</v>
      </c>
      <c r="AW101" s="103" t="str">
        <f aca="true">IF($J101="","",IF(ISNUMBER(OFFSET('Data transformed'!$A$4,MATCH($A101,'Data transformed'!$A$5:$A$185,0),MATCH(AW$4,'Data transformed'!$4:$4,0)-1)), MIN(MAX(OFFSET('Data transformed'!$A$4,MATCH($A101,'Data transformed'!$A$5:$A$185,0),MATCH(AW$4,'Data transformed'!$4:$4,0)-1),$M101),$N101),"NA"))</f>
        <v>NA</v>
      </c>
      <c r="AX101" s="103" t="str">
        <f aca="true">IF($J101="","",IF(ISNUMBER(OFFSET('Data transformed'!$A$4,MATCH($A101,'Data transformed'!$A$5:$A$185,0),MATCH(AX$4,'Data transformed'!$4:$4,0)-1)), MIN(MAX(OFFSET('Data transformed'!$A$4,MATCH($A101,'Data transformed'!$A$5:$A$185,0),MATCH(AX$4,'Data transformed'!$4:$4,0)-1),$M101),$N101),"NA"))</f>
        <v>NA</v>
      </c>
      <c r="AY101" s="103" t="str">
        <f aca="true">IF($J101="","",IF(ISNUMBER(OFFSET('Data transformed'!$A$4,MATCH($A101,'Data transformed'!$A$5:$A$185,0),MATCH(AY$4,'Data transformed'!$4:$4,0)-1)), MIN(MAX(OFFSET('Data transformed'!$A$4,MATCH($A101,'Data transformed'!$A$5:$A$185,0),MATCH(AY$4,'Data transformed'!$4:$4,0)-1),$M101),$N101),"NA"))</f>
        <v>NA</v>
      </c>
      <c r="AZ101" s="103" t="str">
        <f aca="true">IF($J101="","",IF(ISNUMBER(OFFSET('Data transformed'!$A$4,MATCH($A101,'Data transformed'!$A$5:$A$185,0),MATCH(AZ$4,'Data transformed'!$4:$4,0)-1)), MIN(MAX(OFFSET('Data transformed'!$A$4,MATCH($A101,'Data transformed'!$A$5:$A$185,0),MATCH(AZ$4,'Data transformed'!$4:$4,0)-1),$M101),$N101),"NA"))</f>
        <v>NA</v>
      </c>
      <c r="BA101" s="103" t="str">
        <f aca="true">IF($J101="","",IF(ISNUMBER(OFFSET('Data transformed'!$A$4,MATCH($A101,'Data transformed'!$A$5:$A$185,0),MATCH(BA$4,'Data transformed'!$4:$4,0)-1)), MIN(MAX(OFFSET('Data transformed'!$A$4,MATCH($A101,'Data transformed'!$A$5:$A$185,0),MATCH(BA$4,'Data transformed'!$4:$4,0)-1),$M101),$N101),"NA"))</f>
        <v>NA</v>
      </c>
      <c r="BB101" s="103" t="str">
        <f aca="true">IF($J101="","",IF(ISNUMBER(OFFSET('Data transformed'!$A$4,MATCH($A101,'Data transformed'!$A$5:$A$185,0),MATCH(BB$4,'Data transformed'!$4:$4,0)-1)), MIN(MAX(OFFSET('Data transformed'!$A$4,MATCH($A101,'Data transformed'!$A$5:$A$185,0),MATCH(BB$4,'Data transformed'!$4:$4,0)-1),$M101),$N101),"NA"))</f>
        <v>NA</v>
      </c>
      <c r="BC101" s="103" t="str">
        <f aca="true">IF($J101="","",IF(ISNUMBER(OFFSET('Data transformed'!$A$4,MATCH($A101,'Data transformed'!$A$5:$A$185,0),MATCH(BC$4,'Data transformed'!$4:$4,0)-1)), MIN(MAX(OFFSET('Data transformed'!$A$4,MATCH($A101,'Data transformed'!$A$5:$A$185,0),MATCH(BC$4,'Data transformed'!$4:$4,0)-1),$M101),$N101),"NA"))</f>
        <v>NA</v>
      </c>
      <c r="BD101" s="103" t="str">
        <f aca="true">IF($J101="","",IF(ISNUMBER(OFFSET('Data transformed'!$A$4,MATCH($A101,'Data transformed'!$A$5:$A$185,0),MATCH(BD$4,'Data transformed'!$4:$4,0)-1)), MIN(MAX(OFFSET('Data transformed'!$A$4,MATCH($A101,'Data transformed'!$A$5:$A$185,0),MATCH(BD$4,'Data transformed'!$4:$4,0)-1),$M101),$N101),"NA"))</f>
        <v>NA</v>
      </c>
      <c r="BE101" s="103" t="str">
        <f aca="true">IF($J101="","",IF(ISNUMBER(OFFSET('Data transformed'!$A$4,MATCH($A101,'Data transformed'!$A$5:$A$185,0),MATCH(BE$4,'Data transformed'!$4:$4,0)-1)), MIN(MAX(OFFSET('Data transformed'!$A$4,MATCH($A101,'Data transformed'!$A$5:$A$185,0),MATCH(BE$4,'Data transformed'!$4:$4,0)-1),$M101),$N101),"NA"))</f>
        <v>NA</v>
      </c>
      <c r="BF101" s="103" t="str">
        <f aca="true">IF($J101="","",IF(ISNUMBER(OFFSET('Data transformed'!$A$4,MATCH($A101,'Data transformed'!$A$5:$A$185,0),MATCH(BF$4,'Data transformed'!$4:$4,0)-1)), MIN(MAX(OFFSET('Data transformed'!$A$4,MATCH($A101,'Data transformed'!$A$5:$A$185,0),MATCH(BF$4,'Data transformed'!$4:$4,0)-1),$M101),$N101),"NA"))</f>
        <v>NA</v>
      </c>
      <c r="BG101" s="103" t="str">
        <f aca="true">IF($J101="","",IF(ISNUMBER(OFFSET('Data transformed'!$A$4,MATCH($A101,'Data transformed'!$A$5:$A$185,0),MATCH(BG$4,'Data transformed'!$4:$4,0)-1)), MIN(MAX(OFFSET('Data transformed'!$A$4,MATCH($A101,'Data transformed'!$A$5:$A$185,0),MATCH(BG$4,'Data transformed'!$4:$4,0)-1),$M101),$N101),"NA"))</f>
        <v>NA</v>
      </c>
      <c r="BH101" s="103" t="str">
        <f aca="true">IF($J101="","",IF(ISNUMBER(OFFSET('Data transformed'!$A$4,MATCH($A101,'Data transformed'!$A$5:$A$185,0),MATCH(BH$4,'Data transformed'!$4:$4,0)-1)), MIN(MAX(OFFSET('Data transformed'!$A$4,MATCH($A101,'Data transformed'!$A$5:$A$185,0),MATCH(BH$4,'Data transformed'!$4:$4,0)-1),$M101),$N101),"NA"))</f>
        <v>NA</v>
      </c>
      <c r="BI101" s="103" t="str">
        <f aca="true">IF($J101="","",IF(ISNUMBER(OFFSET('Data transformed'!$A$4,MATCH($A101,'Data transformed'!$A$5:$A$185,0),MATCH(BI$4,'Data transformed'!$4:$4,0)-1)), MIN(MAX(OFFSET('Data transformed'!$A$4,MATCH($A101,'Data transformed'!$A$5:$A$185,0),MATCH(BI$4,'Data transformed'!$4:$4,0)-1),$M101),$N101),"NA"))</f>
        <v>NA</v>
      </c>
      <c r="BJ101" s="103" t="str">
        <f aca="true">IF($J101="","",IF(ISNUMBER(OFFSET('Data transformed'!$A$4,MATCH($A101,'Data transformed'!$A$5:$A$185,0),MATCH(BJ$4,'Data transformed'!$4:$4,0)-1)), MIN(MAX(OFFSET('Data transformed'!$A$4,MATCH($A101,'Data transformed'!$A$5:$A$185,0),MATCH(BJ$4,'Data transformed'!$4:$4,0)-1),$M101),$N101),"NA"))</f>
        <v>NA</v>
      </c>
      <c r="BK101" s="103" t="str">
        <f aca="true">IF($J101="","",IF(ISNUMBER(OFFSET('Data transformed'!$A$4,MATCH($A101,'Data transformed'!$A$5:$A$185,0),MATCH(BK$4,'Data transformed'!$4:$4,0)-1)), MIN(MAX(OFFSET('Data transformed'!$A$4,MATCH($A101,'Data transformed'!$A$5:$A$185,0),MATCH(BK$4,'Data transformed'!$4:$4,0)-1),$M101),$N101),"NA"))</f>
        <v>NA</v>
      </c>
      <c r="BL101" s="103" t="str">
        <f aca="true">IF($J101="","",IF(ISNUMBER(OFFSET('Data transformed'!$A$4,MATCH($A101,'Data transformed'!$A$5:$A$185,0),MATCH(BL$4,'Data transformed'!$4:$4,0)-1)), MIN(MAX(OFFSET('Data transformed'!$A$4,MATCH($A101,'Data transformed'!$A$5:$A$185,0),MATCH(BL$4,'Data transformed'!$4:$4,0)-1),$M101),$N101),"NA"))</f>
        <v>NA</v>
      </c>
      <c r="BM101" s="103" t="str">
        <f aca="true">IF($J101="","",IF(ISNUMBER(OFFSET('Data transformed'!$A$4,MATCH($A101,'Data transformed'!$A$5:$A$185,0),MATCH(BM$4,'Data transformed'!$4:$4,0)-1)), MIN(MAX(OFFSET('Data transformed'!$A$4,MATCH($A101,'Data transformed'!$A$5:$A$185,0),MATCH(BM$4,'Data transformed'!$4:$4,0)-1),$M101),$N101),"NA"))</f>
        <v>NA</v>
      </c>
      <c r="BN101" s="103" t="str">
        <f aca="true">IF($J101="","",IF(ISNUMBER(OFFSET('Data transformed'!$A$4,MATCH($A101,'Data transformed'!$A$5:$A$185,0),MATCH(BN$4,'Data transformed'!$4:$4,0)-1)), MIN(MAX(OFFSET('Data transformed'!$A$4,MATCH($A101,'Data transformed'!$A$5:$A$185,0),MATCH(BN$4,'Data transformed'!$4:$4,0)-1),$M101),$N101),"NA"))</f>
        <v>NA</v>
      </c>
      <c r="BO101" s="103" t="str">
        <f aca="true">IF($J101="","",IF(ISNUMBER(OFFSET('Data transformed'!$A$4,MATCH($A101,'Data transformed'!$A$5:$A$185,0),MATCH(BO$4,'Data transformed'!$4:$4,0)-1)), MIN(MAX(OFFSET('Data transformed'!$A$4,MATCH($A101,'Data transformed'!$A$5:$A$185,0),MATCH(BO$4,'Data transformed'!$4:$4,0)-1),$M101),$N101),"NA"))</f>
        <v>NA</v>
      </c>
      <c r="BP101" s="103" t="str">
        <f aca="true">IF($J101="","",IF(ISNUMBER(OFFSET('Data transformed'!$A$4,MATCH($A101,'Data transformed'!$A$5:$A$185,0),MATCH(BP$4,'Data transformed'!$4:$4,0)-1)), MIN(MAX(OFFSET('Data transformed'!$A$4,MATCH($A101,'Data transformed'!$A$5:$A$185,0),MATCH(BP$4,'Data transformed'!$4:$4,0)-1),$M101),$N101),"NA"))</f>
        <v>NA</v>
      </c>
      <c r="BQ101" s="103" t="str">
        <f aca="true">IF($J101="","",IF(ISNUMBER(OFFSET('Data transformed'!$A$4,MATCH($A101,'Data transformed'!$A$5:$A$185,0),MATCH(BQ$4,'Data transformed'!$4:$4,0)-1)), MIN(MAX(OFFSET('Data transformed'!$A$4,MATCH($A101,'Data transformed'!$A$5:$A$185,0),MATCH(BQ$4,'Data transformed'!$4:$4,0)-1),$M101),$N101),"NA"))</f>
        <v>NA</v>
      </c>
      <c r="BR101" s="103" t="str">
        <f aca="true">IF($J101="","",IF(ISNUMBER(OFFSET('Data transformed'!$A$4,MATCH($A101,'Data transformed'!$A$5:$A$185,0),MATCH(BR$4,'Data transformed'!$4:$4,0)-1)), MIN(MAX(OFFSET('Data transformed'!$A$4,MATCH($A101,'Data transformed'!$A$5:$A$185,0),MATCH(BR$4,'Data transformed'!$4:$4,0)-1),$M101),$N101),"NA"))</f>
        <v>NA</v>
      </c>
      <c r="BS101" s="103" t="str">
        <f aca="true">IF($J101="","",IF(ISNUMBER(OFFSET('Data transformed'!$A$4,MATCH($A101,'Data transformed'!$A$5:$A$185,0),MATCH(BS$4,'Data transformed'!$4:$4,0)-1)), MIN(MAX(OFFSET('Data transformed'!$A$4,MATCH($A101,'Data transformed'!$A$5:$A$185,0),MATCH(BS$4,'Data transformed'!$4:$4,0)-1),$M101),$N101),"NA"))</f>
        <v>NA</v>
      </c>
      <c r="BT101" s="103" t="str">
        <f aca="true">IF($J101="","",IF(ISNUMBER(OFFSET('Data transformed'!$A$4,MATCH($A101,'Data transformed'!$A$5:$A$185,0),MATCH(BT$4,'Data transformed'!$4:$4,0)-1)), MIN(MAX(OFFSET('Data transformed'!$A$4,MATCH($A101,'Data transformed'!$A$5:$A$185,0),MATCH(BT$4,'Data transformed'!$4:$4,0)-1),$M101),$N101),"NA"))</f>
        <v>NA</v>
      </c>
      <c r="BU101" s="103" t="str">
        <f aca="true">IF($J101="","",IF(ISNUMBER(OFFSET('Data transformed'!$A$4,MATCH($A101,'Data transformed'!$A$5:$A$185,0),MATCH(BU$4,'Data transformed'!$4:$4,0)-1)), MIN(MAX(OFFSET('Data transformed'!$A$4,MATCH($A101,'Data transformed'!$A$5:$A$185,0),MATCH(BU$4,'Data transformed'!$4:$4,0)-1),$M101),$N101),"NA"))</f>
        <v>NA</v>
      </c>
      <c r="BV101" s="103" t="str">
        <f aca="true">IF($J101="","",IF(ISNUMBER(OFFSET('Data transformed'!$A$4,MATCH($A101,'Data transformed'!$A$5:$A$185,0),MATCH(BV$4,'Data transformed'!$4:$4,0)-1)), MIN(MAX(OFFSET('Data transformed'!$A$4,MATCH($A101,'Data transformed'!$A$5:$A$185,0),MATCH(BV$4,'Data transformed'!$4:$4,0)-1),$M101),$N101),"NA"))</f>
        <v>NA</v>
      </c>
      <c r="BW101" s="103" t="str">
        <f aca="true">IF($J101="","",IF(ISNUMBER(OFFSET('Data transformed'!$A$4,MATCH($A101,'Data transformed'!$A$5:$A$185,0),MATCH(BW$4,'Data transformed'!$4:$4,0)-1)), MIN(MAX(OFFSET('Data transformed'!$A$4,MATCH($A101,'Data transformed'!$A$5:$A$185,0),MATCH(BW$4,'Data transformed'!$4:$4,0)-1),$M101),$N101),"NA"))</f>
        <v>NA</v>
      </c>
      <c r="BX101" s="103" t="str">
        <f aca="true">IF($J101="","",IF(ISNUMBER(OFFSET('Data transformed'!$A$4,MATCH($A101,'Data transformed'!$A$5:$A$185,0),MATCH(BX$4,'Data transformed'!$4:$4,0)-1)), MIN(MAX(OFFSET('Data transformed'!$A$4,MATCH($A101,'Data transformed'!$A$5:$A$185,0),MATCH(BX$4,'Data transformed'!$4:$4,0)-1),$M101),$N101),"NA"))</f>
        <v>NA</v>
      </c>
      <c r="BY101" s="103" t="str">
        <f aca="true">IF($J101="","",IF(ISNUMBER(OFFSET('Data transformed'!$A$4,MATCH($A101,'Data transformed'!$A$5:$A$185,0),MATCH(BY$4,'Data transformed'!$4:$4,0)-1)), MIN(MAX(OFFSET('Data transformed'!$A$4,MATCH($A101,'Data transformed'!$A$5:$A$185,0),MATCH(BY$4,'Data transformed'!$4:$4,0)-1),$M101),$N101),"NA"))</f>
        <v>NA</v>
      </c>
      <c r="BZ101" s="103" t="str">
        <f aca="true">IF($J101="","",IF(ISNUMBER(OFFSET('Data transformed'!$A$4,MATCH($A101,'Data transformed'!$A$5:$A$185,0),MATCH(BZ$4,'Data transformed'!$4:$4,0)-1)), MIN(MAX(OFFSET('Data transformed'!$A$4,MATCH($A101,'Data transformed'!$A$5:$A$185,0),MATCH(BZ$4,'Data transformed'!$4:$4,0)-1),$M101),$N101),"NA"))</f>
        <v>NA</v>
      </c>
      <c r="CA101" s="103" t="str">
        <f aca="true">IF($J101="","",IF(ISNUMBER(OFFSET('Data transformed'!$A$4,MATCH($A101,'Data transformed'!$A$5:$A$185,0),MATCH(CA$4,'Data transformed'!$4:$4,0)-1)), MIN(MAX(OFFSET('Data transformed'!$A$4,MATCH($A101,'Data transformed'!$A$5:$A$185,0),MATCH(CA$4,'Data transformed'!$4:$4,0)-1),$M101),$N101),"NA"))</f>
        <v>NA</v>
      </c>
      <c r="CB101" s="103" t="str">
        <f aca="true">IF($J101="","",IF(ISNUMBER(OFFSET('Data transformed'!$A$4,MATCH($A101,'Data transformed'!$A$5:$A$185,0),MATCH(CB$4,'Data transformed'!$4:$4,0)-1)), MIN(MAX(OFFSET('Data transformed'!$A$4,MATCH($A101,'Data transformed'!$A$5:$A$185,0),MATCH(CB$4,'Data transformed'!$4:$4,0)-1),$M101),$N101),"NA"))</f>
        <v>NA</v>
      </c>
      <c r="CC101" s="103" t="str">
        <f aca="true">IF($J101="","",IF(ISNUMBER(OFFSET('Data transformed'!$A$4,MATCH($A101,'Data transformed'!$A$5:$A$185,0),MATCH(CC$4,'Data transformed'!$4:$4,0)-1)), MIN(MAX(OFFSET('Data transformed'!$A$4,MATCH($A101,'Data transformed'!$A$5:$A$185,0),MATCH(CC$4,'Data transformed'!$4:$4,0)-1),$M101),$N101),"NA"))</f>
        <v>NA</v>
      </c>
      <c r="CD101" s="103" t="str">
        <f aca="true">IF($J101="","",IF(ISNUMBER(OFFSET('Data transformed'!$A$4,MATCH($A101,'Data transformed'!$A$5:$A$185,0),MATCH(CD$4,'Data transformed'!$4:$4,0)-1)), MIN(MAX(OFFSET('Data transformed'!$A$4,MATCH($A101,'Data transformed'!$A$5:$A$185,0),MATCH(CD$4,'Data transformed'!$4:$4,0)-1),$M101),$N101),"NA"))</f>
        <v>NA</v>
      </c>
      <c r="CE101" s="103" t="str">
        <f aca="true">IF($J101="","",IF(ISNUMBER(OFFSET('Data transformed'!$A$4,MATCH($A101,'Data transformed'!$A$5:$A$185,0),MATCH(CE$4,'Data transformed'!$4:$4,0)-1)), MIN(MAX(OFFSET('Data transformed'!$A$4,MATCH($A101,'Data transformed'!$A$5:$A$185,0),MATCH(CE$4,'Data transformed'!$4:$4,0)-1),$M101),$N101),"NA"))</f>
        <v>NA</v>
      </c>
      <c r="CF101" s="103" t="str">
        <f aca="true">IF($J101="","",IF(ISNUMBER(OFFSET('Data transformed'!$A$4,MATCH($A101,'Data transformed'!$A$5:$A$185,0),MATCH(CF$4,'Data transformed'!$4:$4,0)-1)), MIN(MAX(OFFSET('Data transformed'!$A$4,MATCH($A101,'Data transformed'!$A$5:$A$185,0),MATCH(CF$4,'Data transformed'!$4:$4,0)-1),$M101),$N101),"NA"))</f>
        <v>NA</v>
      </c>
      <c r="CG101" s="103" t="str">
        <f aca="true">IF($J101="","",IF(ISNUMBER(OFFSET('Data transformed'!$A$4,MATCH($A101,'Data transformed'!$A$5:$A$185,0),MATCH(CG$4,'Data transformed'!$4:$4,0)-1)), MIN(MAX(OFFSET('Data transformed'!$A$4,MATCH($A101,'Data transformed'!$A$5:$A$185,0),MATCH(CG$4,'Data transformed'!$4:$4,0)-1),$M101),$N101),"NA"))</f>
        <v>NA</v>
      </c>
      <c r="CH101" s="103" t="str">
        <f aca="true">IF($J101="","",IF(ISNUMBER(OFFSET('Data transformed'!$A$4,MATCH($A101,'Data transformed'!$A$5:$A$185,0),MATCH(CH$4,'Data transformed'!$4:$4,0)-1)), MIN(MAX(OFFSET('Data transformed'!$A$4,MATCH($A101,'Data transformed'!$A$5:$A$185,0),MATCH(CH$4,'Data transformed'!$4:$4,0)-1),$M101),$N101),"NA"))</f>
        <v>NA</v>
      </c>
      <c r="CI101" s="103" t="str">
        <f aca="true">IF($J101="","",IF(ISNUMBER(OFFSET('Data transformed'!$A$4,MATCH($A101,'Data transformed'!$A$5:$A$185,0),MATCH(CI$4,'Data transformed'!$4:$4,0)-1)), MIN(MAX(OFFSET('Data transformed'!$A$4,MATCH($A101,'Data transformed'!$A$5:$A$185,0),MATCH(CI$4,'Data transformed'!$4:$4,0)-1),$M101),$N101),"NA"))</f>
        <v>NA</v>
      </c>
      <c r="CJ101" s="103" t="str">
        <f aca="true">IF($J101="","",IF(ISNUMBER(OFFSET('Data transformed'!$A$4,MATCH($A101,'Data transformed'!$A$5:$A$185,0),MATCH(CJ$4,'Data transformed'!$4:$4,0)-1)), MIN(MAX(OFFSET('Data transformed'!$A$4,MATCH($A101,'Data transformed'!$A$5:$A$185,0),MATCH(CJ$4,'Data transformed'!$4:$4,0)-1),$M101),$N101),"NA"))</f>
        <v>NA</v>
      </c>
      <c r="CK101" s="103" t="str">
        <f aca="true">IF($J101="","",IF(ISNUMBER(OFFSET('Data transformed'!$A$4,MATCH($A101,'Data transformed'!$A$5:$A$185,0),MATCH(CK$4,'Data transformed'!$4:$4,0)-1)), MIN(MAX(OFFSET('Data transformed'!$A$4,MATCH($A101,'Data transformed'!$A$5:$A$185,0),MATCH(CK$4,'Data transformed'!$4:$4,0)-1),$M101),$N101),"NA"))</f>
        <v>NA</v>
      </c>
      <c r="CL101" s="103" t="str">
        <f aca="true">IF($J101="","",IF(ISNUMBER(OFFSET('Data transformed'!$A$4,MATCH($A101,'Data transformed'!$A$5:$A$185,0),MATCH(CL$4,'Data transformed'!$4:$4,0)-1)), MIN(MAX(OFFSET('Data transformed'!$A$4,MATCH($A101,'Data transformed'!$A$5:$A$185,0),MATCH(CL$4,'Data transformed'!$4:$4,0)-1),$M101),$N101),"NA"))</f>
        <v>NA</v>
      </c>
      <c r="CM101" s="103" t="str">
        <f aca="true">IF($J101="","",IF(ISNUMBER(OFFSET('Data transformed'!$A$4,MATCH($A101,'Data transformed'!$A$5:$A$185,0),MATCH(CM$4,'Data transformed'!$4:$4,0)-1)), MIN(MAX(OFFSET('Data transformed'!$A$4,MATCH($A101,'Data transformed'!$A$5:$A$185,0),MATCH(CM$4,'Data transformed'!$4:$4,0)-1),$M101),$N101),"NA"))</f>
        <v>NA</v>
      </c>
      <c r="CN101" s="103" t="str">
        <f aca="true">IF($J101="","",IF(ISNUMBER(OFFSET('Data transformed'!$A$4,MATCH($A101,'Data transformed'!$A$5:$A$185,0),MATCH(CN$4,'Data transformed'!$4:$4,0)-1)), MIN(MAX(OFFSET('Data transformed'!$A$4,MATCH($A101,'Data transformed'!$A$5:$A$185,0),MATCH(CN$4,'Data transformed'!$4:$4,0)-1),$M101),$N101),"NA"))</f>
        <v>NA</v>
      </c>
      <c r="CO101" s="103" t="str">
        <f aca="true">IF($J101="","",IF(ISNUMBER(OFFSET('Data transformed'!$A$4,MATCH($A101,'Data transformed'!$A$5:$A$185,0),MATCH(CO$4,'Data transformed'!$4:$4,0)-1)), MIN(MAX(OFFSET('Data transformed'!$A$4,MATCH($A101,'Data transformed'!$A$5:$A$185,0),MATCH(CO$4,'Data transformed'!$4:$4,0)-1),$M101),$N101),"NA"))</f>
        <v>NA</v>
      </c>
      <c r="CP101" s="103" t="str">
        <f aca="true">IF($J101="","",IF(ISNUMBER(OFFSET('Data transformed'!$A$4,MATCH($A101,'Data transformed'!$A$5:$A$185,0),MATCH(CP$4,'Data transformed'!$4:$4,0)-1)), MIN(MAX(OFFSET('Data transformed'!$A$4,MATCH($A101,'Data transformed'!$A$5:$A$185,0),MATCH(CP$4,'Data transformed'!$4:$4,0)-1),$M101),$N101),"NA"))</f>
        <v>NA</v>
      </c>
      <c r="CQ101" s="103" t="str">
        <f aca="true">IF($J101="","",IF(ISNUMBER(OFFSET('Data transformed'!$A$4,MATCH($A101,'Data transformed'!$A$5:$A$185,0),MATCH(CQ$4,'Data transformed'!$4:$4,0)-1)), MIN(MAX(OFFSET('Data transformed'!$A$4,MATCH($A101,'Data transformed'!$A$5:$A$185,0),MATCH(CQ$4,'Data transformed'!$4:$4,0)-1),$M101),$N101),"NA"))</f>
        <v>NA</v>
      </c>
      <c r="CR101" s="103" t="str">
        <f aca="true">IF($J101="","",IF(ISNUMBER(OFFSET('Data transformed'!$A$4,MATCH($A101,'Data transformed'!$A$5:$A$185,0),MATCH(CR$4,'Data transformed'!$4:$4,0)-1)), MIN(MAX(OFFSET('Data transformed'!$A$4,MATCH($A101,'Data transformed'!$A$5:$A$185,0),MATCH(CR$4,'Data transformed'!$4:$4,0)-1),$M101),$N101),"NA"))</f>
        <v>NA</v>
      </c>
      <c r="CS101" s="103" t="str">
        <f aca="true">IF($J101="","",IF(ISNUMBER(OFFSET('Data transformed'!$A$4,MATCH($A101,'Data transformed'!$A$5:$A$185,0),MATCH(CS$4,'Data transformed'!$4:$4,0)-1)), MIN(MAX(OFFSET('Data transformed'!$A$4,MATCH($A101,'Data transformed'!$A$5:$A$185,0),MATCH(CS$4,'Data transformed'!$4:$4,0)-1),$M101),$N101),"NA"))</f>
        <v>NA</v>
      </c>
      <c r="CT101" s="103" t="str">
        <f aca="true">IF($J101="","",IF(ISNUMBER(OFFSET('Data transformed'!$A$4,MATCH($A101,'Data transformed'!$A$5:$A$185,0),MATCH(CT$4,'Data transformed'!$4:$4,0)-1)), MIN(MAX(OFFSET('Data transformed'!$A$4,MATCH($A101,'Data transformed'!$A$5:$A$185,0),MATCH(CT$4,'Data transformed'!$4:$4,0)-1),$M101),$N101),"NA"))</f>
        <v>NA</v>
      </c>
      <c r="CU101" s="103" t="str">
        <f aca="true">IF($J101="","",IF(ISNUMBER(OFFSET('Data transformed'!$A$4,MATCH($A101,'Data transformed'!$A$5:$A$185,0),MATCH(CU$4,'Data transformed'!$4:$4,0)-1)), MIN(MAX(OFFSET('Data transformed'!$A$4,MATCH($A101,'Data transformed'!$A$5:$A$185,0),MATCH(CU$4,'Data transformed'!$4:$4,0)-1),$M101),$N101),"NA"))</f>
        <v>NA</v>
      </c>
    </row>
    <row r="102" s="103" customFormat="true" ht="15.5" hidden="false" customHeight="false" outlineLevel="0" collapsed="false">
      <c r="A102" s="107" t="n">
        <v>4121</v>
      </c>
      <c r="B102" s="107" t="n">
        <v>4</v>
      </c>
      <c r="C102" s="103" t="str">
        <f aca="true">IF(ISBLANK(OFFSET('Raw Data'!$A$3,MATCH($A102,'Raw Data'!$B$4:$B$185,0),MATCH(C$4,'Raw Data'!$3:$3,0)-1)),"",OFFSET('Raw Data'!$A$3,MATCH($A102,'Raw Data'!$B$4:$B$185,0),MATCH(C$4,'Raw Data'!$3:$3,0)-1))</f>
        <v/>
      </c>
      <c r="D102" s="103" t="str">
        <f aca="true">IF(ISBLANK(OFFSET('Raw Data'!$A$3,MATCH($A102,'Raw Data'!$B$4:$B$185,0),MATCH(D$4,'Raw Data'!$3:$3,0)-1)),"",OFFSET('Raw Data'!$A$3,MATCH($A102,'Raw Data'!$B$4:$B$185,0),MATCH(D$4,'Raw Data'!$3:$3,0)-1))</f>
        <v>National action plans for sustainable consumption</v>
      </c>
      <c r="E102" s="103" t="str">
        <f aca="true">IF(ISBLANK(OFFSET('Raw Data'!$A$3,MATCH($A102,'Raw Data'!$B$4:$B$185,0),MATCH(E$4,'Raw Data'!$3:$3,0)-1)),"",OFFSET('Raw Data'!$A$3,MATCH($A102,'Raw Data'!$B$4:$B$185,0),MATCH(E$4,'Raw Data'!$3:$3,0)-1))</f>
        <v>Countries with sustainable consumption and production (SCP) national action plans or SCP mainstreamed as a priority or target into national policies (1 = YES; 0 = NO)</v>
      </c>
      <c r="J102" s="103" t="n">
        <f aca="true" t="array" ref="J102:J102">IFERROR(_xlfn.QUARTILE.INC(IF(ISNUMBER(OFFSET('Data transformed'!$N$4,MATCH('outliers treatment'!$A102,'Data transformed'!$A$5:$A$185),1,1,COUNTA('Data transformed'!$O$4:$CX$4))),OFFSET('Data transformed'!$N$4,MATCH('outliers treatment'!$A102,'Data transformed'!$A$5:$A$185),1,1,COUNTA('Data transformed'!$O$4:$CX$4))),1),"")</f>
        <v>0</v>
      </c>
      <c r="K102" s="103" t="n">
        <f aca="true" t="array" ref="K102:K102">IFERROR(_xlfn.QUARTILE.INC(IF(ISNUMBER(OFFSET('Data transformed'!$N$4,MATCH('outliers treatment'!$A102,'Data transformed'!$A$5:$A$185),1,1,COUNTA('Data transformed'!$O$4:$CX$4))),OFFSET('Data transformed'!$N$4,MATCH('outliers treatment'!$A102,'Data transformed'!$A$5:$A$185),1,1,COUNTA('Data transformed'!$O$4:$CX$4))),3),"")</f>
        <v>1</v>
      </c>
      <c r="L102" s="103" t="n">
        <f aca="false">IFERROR(K102-J102,"")</f>
        <v>1</v>
      </c>
      <c r="M102" s="103" t="n">
        <v>0</v>
      </c>
      <c r="N102" s="103" t="n">
        <v>1</v>
      </c>
      <c r="P102" s="105" t="n">
        <f aca="false" t="array" ref="P102:P102">IFERROR(SKEW(IF(ISNUMBER(T102:CU102),T102:CU102,"")),"")</f>
        <v>-0.050976463184228</v>
      </c>
      <c r="Q102" s="103" t="n">
        <f aca="true">IF(ISBLANK(OFFSET('Data above threshold'!$A$4,MATCH('Data above threshold'!$A101,'Data above threshold'!$A$5:$A$185,0),MATCH('Data above threshold'!N$4,'Data above threshold'!$4:$4,0)-1)),1,OFFSET('Data above threshold'!$A$4,MATCH('Data above threshold'!$A101,'Data above threshold'!$A$5:$A$185,0),MATCH('Data above threshold'!N$4,'Data above threshold'!$4:$4,0)-1))</f>
        <v>0</v>
      </c>
      <c r="R102" s="103" t="n">
        <f aca="false">IF($J102="","",COUNTIF(T102:CU102,M102)+ COUNTIF(T102:CQ102,N102))</f>
        <v>78</v>
      </c>
      <c r="S102" s="106" t="n">
        <f aca="false" t="array" ref="S102:S102">IF(B102&lt;4,"",1-IFERROR(SUM(ISNUMBER(T102:CU102)*(1-$T$3:$CU$3))/COUNTIF($T$3:$CU$3,0),0))</f>
        <v>0</v>
      </c>
      <c r="T102" s="103" t="n">
        <f aca="true">IF($J102="","",IF(ISNUMBER(OFFSET('Data transformed'!$A$4,MATCH($A102,'Data transformed'!$A$5:$A$185,0),MATCH(T$4,'Data transformed'!$4:$4,0)-1)), MIN(MAX(OFFSET('Data transformed'!$A$4,MATCH($A102,'Data transformed'!$A$5:$A$185,0),MATCH(T$4,'Data transformed'!$4:$4,0)-1),$M102),$N102),"NA"))</f>
        <v>1</v>
      </c>
      <c r="U102" s="103" t="n">
        <f aca="true">IF($J102="","",IF(ISNUMBER(OFFSET('Data transformed'!$A$4,MATCH($A102,'Data transformed'!$A$5:$A$185,0),MATCH(U$4,'Data transformed'!$4:$4,0)-1)), MIN(MAX(OFFSET('Data transformed'!$A$4,MATCH($A102,'Data transformed'!$A$5:$A$185,0),MATCH(U$4,'Data transformed'!$4:$4,0)-1),$M102),$N102),"NA"))</f>
        <v>0</v>
      </c>
      <c r="V102" s="103" t="n">
        <f aca="true">IF($J102="","",IF(ISNUMBER(OFFSET('Data transformed'!$A$4,MATCH($A102,'Data transformed'!$A$5:$A$185,0),MATCH(V$4,'Data transformed'!$4:$4,0)-1)), MIN(MAX(OFFSET('Data transformed'!$A$4,MATCH($A102,'Data transformed'!$A$5:$A$185,0),MATCH(V$4,'Data transformed'!$4:$4,0)-1),$M102),$N102),"NA"))</f>
        <v>1</v>
      </c>
      <c r="W102" s="103" t="n">
        <f aca="true">IF($J102="","",IF(ISNUMBER(OFFSET('Data transformed'!$A$4,MATCH($A102,'Data transformed'!$A$5:$A$185,0),MATCH(W$4,'Data transformed'!$4:$4,0)-1)), MIN(MAX(OFFSET('Data transformed'!$A$4,MATCH($A102,'Data transformed'!$A$5:$A$185,0),MATCH(W$4,'Data transformed'!$4:$4,0)-1),$M102),$N102),"NA"))</f>
        <v>1</v>
      </c>
      <c r="X102" s="103" t="n">
        <f aca="true">IF($J102="","",IF(ISNUMBER(OFFSET('Data transformed'!$A$4,MATCH($A102,'Data transformed'!$A$5:$A$185,0),MATCH(X$4,'Data transformed'!$4:$4,0)-1)), MIN(MAX(OFFSET('Data transformed'!$A$4,MATCH($A102,'Data transformed'!$A$5:$A$185,0),MATCH(X$4,'Data transformed'!$4:$4,0)-1),$M102),$N102),"NA"))</f>
        <v>0</v>
      </c>
      <c r="Y102" s="103" t="n">
        <f aca="true">IF($J102="","",IF(ISNUMBER(OFFSET('Data transformed'!$A$4,MATCH($A102,'Data transformed'!$A$5:$A$185,0),MATCH(Y$4,'Data transformed'!$4:$4,0)-1)), MIN(MAX(OFFSET('Data transformed'!$A$4,MATCH($A102,'Data transformed'!$A$5:$A$185,0),MATCH(Y$4,'Data transformed'!$4:$4,0)-1),$M102),$N102),"NA"))</f>
        <v>1</v>
      </c>
      <c r="Z102" s="103" t="n">
        <f aca="true">IF($J102="","",IF(ISNUMBER(OFFSET('Data transformed'!$A$4,MATCH($A102,'Data transformed'!$A$5:$A$185,0),MATCH(Z$4,'Data transformed'!$4:$4,0)-1)), MIN(MAX(OFFSET('Data transformed'!$A$4,MATCH($A102,'Data transformed'!$A$5:$A$185,0),MATCH(Z$4,'Data transformed'!$4:$4,0)-1),$M102),$N102),"NA"))</f>
        <v>1</v>
      </c>
      <c r="AA102" s="103" t="n">
        <f aca="true">IF($J102="","",IF(ISNUMBER(OFFSET('Data transformed'!$A$4,MATCH($A102,'Data transformed'!$A$5:$A$185,0),MATCH(AA$4,'Data transformed'!$4:$4,0)-1)), MIN(MAX(OFFSET('Data transformed'!$A$4,MATCH($A102,'Data transformed'!$A$5:$A$185,0),MATCH(AA$4,'Data transformed'!$4:$4,0)-1),$M102),$N102),"NA"))</f>
        <v>0</v>
      </c>
      <c r="AB102" s="103" t="n">
        <f aca="true">IF($J102="","",IF(ISNUMBER(OFFSET('Data transformed'!$A$4,MATCH($A102,'Data transformed'!$A$5:$A$185,0),MATCH(AB$4,'Data transformed'!$4:$4,0)-1)), MIN(MAX(OFFSET('Data transformed'!$A$4,MATCH($A102,'Data transformed'!$A$5:$A$185,0),MATCH(AB$4,'Data transformed'!$4:$4,0)-1),$M102),$N102),"NA"))</f>
        <v>1</v>
      </c>
      <c r="AC102" s="103" t="n">
        <f aca="true">IF($J102="","",IF(ISNUMBER(OFFSET('Data transformed'!$A$4,MATCH($A102,'Data transformed'!$A$5:$A$185,0),MATCH(AC$4,'Data transformed'!$4:$4,0)-1)), MIN(MAX(OFFSET('Data transformed'!$A$4,MATCH($A102,'Data transformed'!$A$5:$A$185,0),MATCH(AC$4,'Data transformed'!$4:$4,0)-1),$M102),$N102),"NA"))</f>
        <v>1</v>
      </c>
      <c r="AD102" s="103" t="n">
        <f aca="true">IF($J102="","",IF(ISNUMBER(OFFSET('Data transformed'!$A$4,MATCH($A102,'Data transformed'!$A$5:$A$185,0),MATCH(AD$4,'Data transformed'!$4:$4,0)-1)), MIN(MAX(OFFSET('Data transformed'!$A$4,MATCH($A102,'Data transformed'!$A$5:$A$185,0),MATCH(AD$4,'Data transformed'!$4:$4,0)-1),$M102),$N102),"NA"))</f>
        <v>1</v>
      </c>
      <c r="AE102" s="103" t="n">
        <f aca="true">IF($J102="","",IF(ISNUMBER(OFFSET('Data transformed'!$A$4,MATCH($A102,'Data transformed'!$A$5:$A$185,0),MATCH(AE$4,'Data transformed'!$4:$4,0)-1)), MIN(MAX(OFFSET('Data transformed'!$A$4,MATCH($A102,'Data transformed'!$A$5:$A$185,0),MATCH(AE$4,'Data transformed'!$4:$4,0)-1),$M102),$N102),"NA"))</f>
        <v>0</v>
      </c>
      <c r="AF102" s="103" t="n">
        <f aca="true">IF($J102="","",IF(ISNUMBER(OFFSET('Data transformed'!$A$4,MATCH($A102,'Data transformed'!$A$5:$A$185,0),MATCH(AF$4,'Data transformed'!$4:$4,0)-1)), MIN(MAX(OFFSET('Data transformed'!$A$4,MATCH($A102,'Data transformed'!$A$5:$A$185,0),MATCH(AF$4,'Data transformed'!$4:$4,0)-1),$M102),$N102),"NA"))</f>
        <v>1</v>
      </c>
      <c r="AG102" s="103" t="n">
        <f aca="true">IF($J102="","",IF(ISNUMBER(OFFSET('Data transformed'!$A$4,MATCH($A102,'Data transformed'!$A$5:$A$185,0),MATCH(AG$4,'Data transformed'!$4:$4,0)-1)), MIN(MAX(OFFSET('Data transformed'!$A$4,MATCH($A102,'Data transformed'!$A$5:$A$185,0),MATCH(AG$4,'Data transformed'!$4:$4,0)-1),$M102),$N102),"NA"))</f>
        <v>0</v>
      </c>
      <c r="AH102" s="103" t="n">
        <f aca="true">IF($J102="","",IF(ISNUMBER(OFFSET('Data transformed'!$A$4,MATCH($A102,'Data transformed'!$A$5:$A$185,0),MATCH(AH$4,'Data transformed'!$4:$4,0)-1)), MIN(MAX(OFFSET('Data transformed'!$A$4,MATCH($A102,'Data transformed'!$A$5:$A$185,0),MATCH(AH$4,'Data transformed'!$4:$4,0)-1),$M102),$N102),"NA"))</f>
        <v>1</v>
      </c>
      <c r="AI102" s="103" t="n">
        <f aca="true">IF($J102="","",IF(ISNUMBER(OFFSET('Data transformed'!$A$4,MATCH($A102,'Data transformed'!$A$5:$A$185,0),MATCH(AI$4,'Data transformed'!$4:$4,0)-1)), MIN(MAX(OFFSET('Data transformed'!$A$4,MATCH($A102,'Data transformed'!$A$5:$A$185,0),MATCH(AI$4,'Data transformed'!$4:$4,0)-1),$M102),$N102),"NA"))</f>
        <v>0</v>
      </c>
      <c r="AJ102" s="103" t="n">
        <f aca="true">IF($J102="","",IF(ISNUMBER(OFFSET('Data transformed'!$A$4,MATCH($A102,'Data transformed'!$A$5:$A$185,0),MATCH(AJ$4,'Data transformed'!$4:$4,0)-1)), MIN(MAX(OFFSET('Data transformed'!$A$4,MATCH($A102,'Data transformed'!$A$5:$A$185,0),MATCH(AJ$4,'Data transformed'!$4:$4,0)-1),$M102),$N102),"NA"))</f>
        <v>1</v>
      </c>
      <c r="AK102" s="103" t="n">
        <f aca="true">IF($J102="","",IF(ISNUMBER(OFFSET('Data transformed'!$A$4,MATCH($A102,'Data transformed'!$A$5:$A$185,0),MATCH(AK$4,'Data transformed'!$4:$4,0)-1)), MIN(MAX(OFFSET('Data transformed'!$A$4,MATCH($A102,'Data transformed'!$A$5:$A$185,0),MATCH(AK$4,'Data transformed'!$4:$4,0)-1),$M102),$N102),"NA"))</f>
        <v>0</v>
      </c>
      <c r="AL102" s="103" t="n">
        <f aca="true">IF($J102="","",IF(ISNUMBER(OFFSET('Data transformed'!$A$4,MATCH($A102,'Data transformed'!$A$5:$A$185,0),MATCH(AL$4,'Data transformed'!$4:$4,0)-1)), MIN(MAX(OFFSET('Data transformed'!$A$4,MATCH($A102,'Data transformed'!$A$5:$A$185,0),MATCH(AL$4,'Data transformed'!$4:$4,0)-1),$M102),$N102),"NA"))</f>
        <v>1</v>
      </c>
      <c r="AM102" s="103" t="n">
        <f aca="true">IF($J102="","",IF(ISNUMBER(OFFSET('Data transformed'!$A$4,MATCH($A102,'Data transformed'!$A$5:$A$185,0),MATCH(AM$4,'Data transformed'!$4:$4,0)-1)), MIN(MAX(OFFSET('Data transformed'!$A$4,MATCH($A102,'Data transformed'!$A$5:$A$185,0),MATCH(AM$4,'Data transformed'!$4:$4,0)-1),$M102),$N102),"NA"))</f>
        <v>0</v>
      </c>
      <c r="AN102" s="103" t="n">
        <f aca="true">IF($J102="","",IF(ISNUMBER(OFFSET('Data transformed'!$A$4,MATCH($A102,'Data transformed'!$A$5:$A$185,0),MATCH(AN$4,'Data transformed'!$4:$4,0)-1)), MIN(MAX(OFFSET('Data transformed'!$A$4,MATCH($A102,'Data transformed'!$A$5:$A$185,0),MATCH(AN$4,'Data transformed'!$4:$4,0)-1),$M102),$N102),"NA"))</f>
        <v>1</v>
      </c>
      <c r="AO102" s="103" t="n">
        <f aca="true">IF($J102="","",IF(ISNUMBER(OFFSET('Data transformed'!$A$4,MATCH($A102,'Data transformed'!$A$5:$A$185,0),MATCH(AO$4,'Data transformed'!$4:$4,0)-1)), MIN(MAX(OFFSET('Data transformed'!$A$4,MATCH($A102,'Data transformed'!$A$5:$A$185,0),MATCH(AO$4,'Data transformed'!$4:$4,0)-1),$M102),$N102),"NA"))</f>
        <v>0</v>
      </c>
      <c r="AP102" s="103" t="n">
        <f aca="true">IF($J102="","",IF(ISNUMBER(OFFSET('Data transformed'!$A$4,MATCH($A102,'Data transformed'!$A$5:$A$185,0),MATCH(AP$4,'Data transformed'!$4:$4,0)-1)), MIN(MAX(OFFSET('Data transformed'!$A$4,MATCH($A102,'Data transformed'!$A$5:$A$185,0),MATCH(AP$4,'Data transformed'!$4:$4,0)-1),$M102),$N102),"NA"))</f>
        <v>1</v>
      </c>
      <c r="AQ102" s="103" t="n">
        <f aca="true">IF($J102="","",IF(ISNUMBER(OFFSET('Data transformed'!$A$4,MATCH($A102,'Data transformed'!$A$5:$A$185,0),MATCH(AQ$4,'Data transformed'!$4:$4,0)-1)), MIN(MAX(OFFSET('Data transformed'!$A$4,MATCH($A102,'Data transformed'!$A$5:$A$185,0),MATCH(AQ$4,'Data transformed'!$4:$4,0)-1),$M102),$N102),"NA"))</f>
        <v>0</v>
      </c>
      <c r="AR102" s="103" t="n">
        <f aca="true">IF($J102="","",IF(ISNUMBER(OFFSET('Data transformed'!$A$4,MATCH($A102,'Data transformed'!$A$5:$A$185,0),MATCH(AR$4,'Data transformed'!$4:$4,0)-1)), MIN(MAX(OFFSET('Data transformed'!$A$4,MATCH($A102,'Data transformed'!$A$5:$A$185,0),MATCH(AR$4,'Data transformed'!$4:$4,0)-1),$M102),$N102),"NA"))</f>
        <v>1</v>
      </c>
      <c r="AS102" s="103" t="n">
        <f aca="true">IF($J102="","",IF(ISNUMBER(OFFSET('Data transformed'!$A$4,MATCH($A102,'Data transformed'!$A$5:$A$185,0),MATCH(AS$4,'Data transformed'!$4:$4,0)-1)), MIN(MAX(OFFSET('Data transformed'!$A$4,MATCH($A102,'Data transformed'!$A$5:$A$185,0),MATCH(AS$4,'Data transformed'!$4:$4,0)-1),$M102),$N102),"NA"))</f>
        <v>1</v>
      </c>
      <c r="AT102" s="103" t="n">
        <f aca="true">IF($J102="","",IF(ISNUMBER(OFFSET('Data transformed'!$A$4,MATCH($A102,'Data transformed'!$A$5:$A$185,0),MATCH(AT$4,'Data transformed'!$4:$4,0)-1)), MIN(MAX(OFFSET('Data transformed'!$A$4,MATCH($A102,'Data transformed'!$A$5:$A$185,0),MATCH(AT$4,'Data transformed'!$4:$4,0)-1),$M102),$N102),"NA"))</f>
        <v>0</v>
      </c>
      <c r="AU102" s="103" t="n">
        <f aca="true">IF($J102="","",IF(ISNUMBER(OFFSET('Data transformed'!$A$4,MATCH($A102,'Data transformed'!$A$5:$A$185,0),MATCH(AU$4,'Data transformed'!$4:$4,0)-1)), MIN(MAX(OFFSET('Data transformed'!$A$4,MATCH($A102,'Data transformed'!$A$5:$A$185,0),MATCH(AU$4,'Data transformed'!$4:$4,0)-1),$M102),$N102),"NA"))</f>
        <v>0</v>
      </c>
      <c r="AV102" s="103" t="n">
        <f aca="true">IF($J102="","",IF(ISNUMBER(OFFSET('Data transformed'!$A$4,MATCH($A102,'Data transformed'!$A$5:$A$185,0),MATCH(AV$4,'Data transformed'!$4:$4,0)-1)), MIN(MAX(OFFSET('Data transformed'!$A$4,MATCH($A102,'Data transformed'!$A$5:$A$185,0),MATCH(AV$4,'Data transformed'!$4:$4,0)-1),$M102),$N102),"NA"))</f>
        <v>0</v>
      </c>
      <c r="AW102" s="103" t="n">
        <f aca="true">IF($J102="","",IF(ISNUMBER(OFFSET('Data transformed'!$A$4,MATCH($A102,'Data transformed'!$A$5:$A$185,0),MATCH(AW$4,'Data transformed'!$4:$4,0)-1)), MIN(MAX(OFFSET('Data transformed'!$A$4,MATCH($A102,'Data transformed'!$A$5:$A$185,0),MATCH(AW$4,'Data transformed'!$4:$4,0)-1),$M102),$N102),"NA"))</f>
        <v>0</v>
      </c>
      <c r="AX102" s="103" t="n">
        <f aca="true">IF($J102="","",IF(ISNUMBER(OFFSET('Data transformed'!$A$4,MATCH($A102,'Data transformed'!$A$5:$A$185,0),MATCH(AX$4,'Data transformed'!$4:$4,0)-1)), MIN(MAX(OFFSET('Data transformed'!$A$4,MATCH($A102,'Data transformed'!$A$5:$A$185,0),MATCH(AX$4,'Data transformed'!$4:$4,0)-1),$M102),$N102),"NA"))</f>
        <v>1</v>
      </c>
      <c r="AY102" s="103" t="n">
        <f aca="true">IF($J102="","",IF(ISNUMBER(OFFSET('Data transformed'!$A$4,MATCH($A102,'Data transformed'!$A$5:$A$185,0),MATCH(AY$4,'Data transformed'!$4:$4,0)-1)), MIN(MAX(OFFSET('Data transformed'!$A$4,MATCH($A102,'Data transformed'!$A$5:$A$185,0),MATCH(AY$4,'Data transformed'!$4:$4,0)-1),$M102),$N102),"NA"))</f>
        <v>1</v>
      </c>
      <c r="AZ102" s="103" t="n">
        <f aca="true">IF($J102="","",IF(ISNUMBER(OFFSET('Data transformed'!$A$4,MATCH($A102,'Data transformed'!$A$5:$A$185,0),MATCH(AZ$4,'Data transformed'!$4:$4,0)-1)), MIN(MAX(OFFSET('Data transformed'!$A$4,MATCH($A102,'Data transformed'!$A$5:$A$185,0),MATCH(AZ$4,'Data transformed'!$4:$4,0)-1),$M102),$N102),"NA"))</f>
        <v>1</v>
      </c>
      <c r="BA102" s="103" t="n">
        <f aca="true">IF($J102="","",IF(ISNUMBER(OFFSET('Data transformed'!$A$4,MATCH($A102,'Data transformed'!$A$5:$A$185,0),MATCH(BA$4,'Data transformed'!$4:$4,0)-1)), MIN(MAX(OFFSET('Data transformed'!$A$4,MATCH($A102,'Data transformed'!$A$5:$A$185,0),MATCH(BA$4,'Data transformed'!$4:$4,0)-1),$M102),$N102),"NA"))</f>
        <v>0</v>
      </c>
      <c r="BB102" s="103" t="n">
        <f aca="true">IF($J102="","",IF(ISNUMBER(OFFSET('Data transformed'!$A$4,MATCH($A102,'Data transformed'!$A$5:$A$185,0),MATCH(BB$4,'Data transformed'!$4:$4,0)-1)), MIN(MAX(OFFSET('Data transformed'!$A$4,MATCH($A102,'Data transformed'!$A$5:$A$185,0),MATCH(BB$4,'Data transformed'!$4:$4,0)-1),$M102),$N102),"NA"))</f>
        <v>1</v>
      </c>
      <c r="BC102" s="103" t="n">
        <f aca="true">IF($J102="","",IF(ISNUMBER(OFFSET('Data transformed'!$A$4,MATCH($A102,'Data transformed'!$A$5:$A$185,0),MATCH(BC$4,'Data transformed'!$4:$4,0)-1)), MIN(MAX(OFFSET('Data transformed'!$A$4,MATCH($A102,'Data transformed'!$A$5:$A$185,0),MATCH(BC$4,'Data transformed'!$4:$4,0)-1),$M102),$N102),"NA"))</f>
        <v>1</v>
      </c>
      <c r="BD102" s="103" t="n">
        <f aca="true">IF($J102="","",IF(ISNUMBER(OFFSET('Data transformed'!$A$4,MATCH($A102,'Data transformed'!$A$5:$A$185,0),MATCH(BD$4,'Data transformed'!$4:$4,0)-1)), MIN(MAX(OFFSET('Data transformed'!$A$4,MATCH($A102,'Data transformed'!$A$5:$A$185,0),MATCH(BD$4,'Data transformed'!$4:$4,0)-1),$M102),$N102),"NA"))</f>
        <v>0</v>
      </c>
      <c r="BE102" s="103" t="n">
        <f aca="true">IF($J102="","",IF(ISNUMBER(OFFSET('Data transformed'!$A$4,MATCH($A102,'Data transformed'!$A$5:$A$185,0),MATCH(BE$4,'Data transformed'!$4:$4,0)-1)), MIN(MAX(OFFSET('Data transformed'!$A$4,MATCH($A102,'Data transformed'!$A$5:$A$185,0),MATCH(BE$4,'Data transformed'!$4:$4,0)-1),$M102),$N102),"NA"))</f>
        <v>1</v>
      </c>
      <c r="BF102" s="103" t="n">
        <f aca="true">IF($J102="","",IF(ISNUMBER(OFFSET('Data transformed'!$A$4,MATCH($A102,'Data transformed'!$A$5:$A$185,0),MATCH(BF$4,'Data transformed'!$4:$4,0)-1)), MIN(MAX(OFFSET('Data transformed'!$A$4,MATCH($A102,'Data transformed'!$A$5:$A$185,0),MATCH(BF$4,'Data transformed'!$4:$4,0)-1),$M102),$N102),"NA"))</f>
        <v>1</v>
      </c>
      <c r="BG102" s="103" t="n">
        <f aca="true">IF($J102="","",IF(ISNUMBER(OFFSET('Data transformed'!$A$4,MATCH($A102,'Data transformed'!$A$5:$A$185,0),MATCH(BG$4,'Data transformed'!$4:$4,0)-1)), MIN(MAX(OFFSET('Data transformed'!$A$4,MATCH($A102,'Data transformed'!$A$5:$A$185,0),MATCH(BG$4,'Data transformed'!$4:$4,0)-1),$M102),$N102),"NA"))</f>
        <v>0</v>
      </c>
      <c r="BH102" s="103" t="n">
        <f aca="true">IF($J102="","",IF(ISNUMBER(OFFSET('Data transformed'!$A$4,MATCH($A102,'Data transformed'!$A$5:$A$185,0),MATCH(BH$4,'Data transformed'!$4:$4,0)-1)), MIN(MAX(OFFSET('Data transformed'!$A$4,MATCH($A102,'Data transformed'!$A$5:$A$185,0),MATCH(BH$4,'Data transformed'!$4:$4,0)-1),$M102),$N102),"NA"))</f>
        <v>1</v>
      </c>
      <c r="BI102" s="103" t="n">
        <f aca="true">IF($J102="","",IF(ISNUMBER(OFFSET('Data transformed'!$A$4,MATCH($A102,'Data transformed'!$A$5:$A$185,0),MATCH(BI$4,'Data transformed'!$4:$4,0)-1)), MIN(MAX(OFFSET('Data transformed'!$A$4,MATCH($A102,'Data transformed'!$A$5:$A$185,0),MATCH(BI$4,'Data transformed'!$4:$4,0)-1),$M102),$N102),"NA"))</f>
        <v>0</v>
      </c>
      <c r="BJ102" s="103" t="n">
        <f aca="true">IF($J102="","",IF(ISNUMBER(OFFSET('Data transformed'!$A$4,MATCH($A102,'Data transformed'!$A$5:$A$185,0),MATCH(BJ$4,'Data transformed'!$4:$4,0)-1)), MIN(MAX(OFFSET('Data transformed'!$A$4,MATCH($A102,'Data transformed'!$A$5:$A$185,0),MATCH(BJ$4,'Data transformed'!$4:$4,0)-1),$M102),$N102),"NA"))</f>
        <v>0</v>
      </c>
      <c r="BK102" s="103" t="n">
        <f aca="true">IF($J102="","",IF(ISNUMBER(OFFSET('Data transformed'!$A$4,MATCH($A102,'Data transformed'!$A$5:$A$185,0),MATCH(BK$4,'Data transformed'!$4:$4,0)-1)), MIN(MAX(OFFSET('Data transformed'!$A$4,MATCH($A102,'Data transformed'!$A$5:$A$185,0),MATCH(BK$4,'Data transformed'!$4:$4,0)-1),$M102),$N102),"NA"))</f>
        <v>0</v>
      </c>
      <c r="BL102" s="103" t="n">
        <f aca="true">IF($J102="","",IF(ISNUMBER(OFFSET('Data transformed'!$A$4,MATCH($A102,'Data transformed'!$A$5:$A$185,0),MATCH(BL$4,'Data transformed'!$4:$4,0)-1)), MIN(MAX(OFFSET('Data transformed'!$A$4,MATCH($A102,'Data transformed'!$A$5:$A$185,0),MATCH(BL$4,'Data transformed'!$4:$4,0)-1),$M102),$N102),"NA"))</f>
        <v>0</v>
      </c>
      <c r="BM102" s="103" t="n">
        <f aca="true">IF($J102="","",IF(ISNUMBER(OFFSET('Data transformed'!$A$4,MATCH($A102,'Data transformed'!$A$5:$A$185,0),MATCH(BM$4,'Data transformed'!$4:$4,0)-1)), MIN(MAX(OFFSET('Data transformed'!$A$4,MATCH($A102,'Data transformed'!$A$5:$A$185,0),MATCH(BM$4,'Data transformed'!$4:$4,0)-1),$M102),$N102),"NA"))</f>
        <v>1</v>
      </c>
      <c r="BN102" s="103" t="n">
        <f aca="true">IF($J102="","",IF(ISNUMBER(OFFSET('Data transformed'!$A$4,MATCH($A102,'Data transformed'!$A$5:$A$185,0),MATCH(BN$4,'Data transformed'!$4:$4,0)-1)), MIN(MAX(OFFSET('Data transformed'!$A$4,MATCH($A102,'Data transformed'!$A$5:$A$185,0),MATCH(BN$4,'Data transformed'!$4:$4,0)-1),$M102),$N102),"NA"))</f>
        <v>1</v>
      </c>
      <c r="BO102" s="103" t="n">
        <f aca="true">IF($J102="","",IF(ISNUMBER(OFFSET('Data transformed'!$A$4,MATCH($A102,'Data transformed'!$A$5:$A$185,0),MATCH(BO$4,'Data transformed'!$4:$4,0)-1)), MIN(MAX(OFFSET('Data transformed'!$A$4,MATCH($A102,'Data transformed'!$A$5:$A$185,0),MATCH(BO$4,'Data transformed'!$4:$4,0)-1),$M102),$N102),"NA"))</f>
        <v>1</v>
      </c>
      <c r="BP102" s="103" t="n">
        <f aca="true">IF($J102="","",IF(ISNUMBER(OFFSET('Data transformed'!$A$4,MATCH($A102,'Data transformed'!$A$5:$A$185,0),MATCH(BP$4,'Data transformed'!$4:$4,0)-1)), MIN(MAX(OFFSET('Data transformed'!$A$4,MATCH($A102,'Data transformed'!$A$5:$A$185,0),MATCH(BP$4,'Data transformed'!$4:$4,0)-1),$M102),$N102),"NA"))</f>
        <v>0</v>
      </c>
      <c r="BQ102" s="103" t="n">
        <f aca="true">IF($J102="","",IF(ISNUMBER(OFFSET('Data transformed'!$A$4,MATCH($A102,'Data transformed'!$A$5:$A$185,0),MATCH(BQ$4,'Data transformed'!$4:$4,0)-1)), MIN(MAX(OFFSET('Data transformed'!$A$4,MATCH($A102,'Data transformed'!$A$5:$A$185,0),MATCH(BQ$4,'Data transformed'!$4:$4,0)-1),$M102),$N102),"NA"))</f>
        <v>0</v>
      </c>
      <c r="BR102" s="103" t="n">
        <f aca="true">IF($J102="","",IF(ISNUMBER(OFFSET('Data transformed'!$A$4,MATCH($A102,'Data transformed'!$A$5:$A$185,0),MATCH(BR$4,'Data transformed'!$4:$4,0)-1)), MIN(MAX(OFFSET('Data transformed'!$A$4,MATCH($A102,'Data transformed'!$A$5:$A$185,0),MATCH(BR$4,'Data transformed'!$4:$4,0)-1),$M102),$N102),"NA"))</f>
        <v>1</v>
      </c>
      <c r="BS102" s="103" t="n">
        <f aca="true">IF($J102="","",IF(ISNUMBER(OFFSET('Data transformed'!$A$4,MATCH($A102,'Data transformed'!$A$5:$A$185,0),MATCH(BS$4,'Data transformed'!$4:$4,0)-1)), MIN(MAX(OFFSET('Data transformed'!$A$4,MATCH($A102,'Data transformed'!$A$5:$A$185,0),MATCH(BS$4,'Data transformed'!$4:$4,0)-1),$M102),$N102),"NA"))</f>
        <v>1</v>
      </c>
      <c r="BT102" s="103" t="n">
        <f aca="true">IF($J102="","",IF(ISNUMBER(OFFSET('Data transformed'!$A$4,MATCH($A102,'Data transformed'!$A$5:$A$185,0),MATCH(BT$4,'Data transformed'!$4:$4,0)-1)), MIN(MAX(OFFSET('Data transformed'!$A$4,MATCH($A102,'Data transformed'!$A$5:$A$185,0),MATCH(BT$4,'Data transformed'!$4:$4,0)-1),$M102),$N102),"NA"))</f>
        <v>0</v>
      </c>
      <c r="BU102" s="103" t="n">
        <f aca="true">IF($J102="","",IF(ISNUMBER(OFFSET('Data transformed'!$A$4,MATCH($A102,'Data transformed'!$A$5:$A$185,0),MATCH(BU$4,'Data transformed'!$4:$4,0)-1)), MIN(MAX(OFFSET('Data transformed'!$A$4,MATCH($A102,'Data transformed'!$A$5:$A$185,0),MATCH(BU$4,'Data transformed'!$4:$4,0)-1),$M102),$N102),"NA"))</f>
        <v>1</v>
      </c>
      <c r="BV102" s="103" t="n">
        <f aca="true">IF($J102="","",IF(ISNUMBER(OFFSET('Data transformed'!$A$4,MATCH($A102,'Data transformed'!$A$5:$A$185,0),MATCH(BV$4,'Data transformed'!$4:$4,0)-1)), MIN(MAX(OFFSET('Data transformed'!$A$4,MATCH($A102,'Data transformed'!$A$5:$A$185,0),MATCH(BV$4,'Data transformed'!$4:$4,0)-1),$M102),$N102),"NA"))</f>
        <v>0</v>
      </c>
      <c r="BW102" s="103" t="n">
        <f aca="true">IF($J102="","",IF(ISNUMBER(OFFSET('Data transformed'!$A$4,MATCH($A102,'Data transformed'!$A$5:$A$185,0),MATCH(BW$4,'Data transformed'!$4:$4,0)-1)), MIN(MAX(OFFSET('Data transformed'!$A$4,MATCH($A102,'Data transformed'!$A$5:$A$185,0),MATCH(BW$4,'Data transformed'!$4:$4,0)-1),$M102),$N102),"NA"))</f>
        <v>1</v>
      </c>
      <c r="BX102" s="103" t="n">
        <f aca="true">IF($J102="","",IF(ISNUMBER(OFFSET('Data transformed'!$A$4,MATCH($A102,'Data transformed'!$A$5:$A$185,0),MATCH(BX$4,'Data transformed'!$4:$4,0)-1)), MIN(MAX(OFFSET('Data transformed'!$A$4,MATCH($A102,'Data transformed'!$A$5:$A$185,0),MATCH(BX$4,'Data transformed'!$4:$4,0)-1),$M102),$N102),"NA"))</f>
        <v>1</v>
      </c>
      <c r="BY102" s="103" t="n">
        <f aca="true">IF($J102="","",IF(ISNUMBER(OFFSET('Data transformed'!$A$4,MATCH($A102,'Data transformed'!$A$5:$A$185,0),MATCH(BY$4,'Data transformed'!$4:$4,0)-1)), MIN(MAX(OFFSET('Data transformed'!$A$4,MATCH($A102,'Data transformed'!$A$5:$A$185,0),MATCH(BY$4,'Data transformed'!$4:$4,0)-1),$M102),$N102),"NA"))</f>
        <v>0</v>
      </c>
      <c r="BZ102" s="103" t="n">
        <f aca="true">IF($J102="","",IF(ISNUMBER(OFFSET('Data transformed'!$A$4,MATCH($A102,'Data transformed'!$A$5:$A$185,0),MATCH(BZ$4,'Data transformed'!$4:$4,0)-1)), MIN(MAX(OFFSET('Data transformed'!$A$4,MATCH($A102,'Data transformed'!$A$5:$A$185,0),MATCH(BZ$4,'Data transformed'!$4:$4,0)-1),$M102),$N102),"NA"))</f>
        <v>0</v>
      </c>
      <c r="CA102" s="103" t="n">
        <f aca="true">IF($J102="","",IF(ISNUMBER(OFFSET('Data transformed'!$A$4,MATCH($A102,'Data transformed'!$A$5:$A$185,0),MATCH(CA$4,'Data transformed'!$4:$4,0)-1)), MIN(MAX(OFFSET('Data transformed'!$A$4,MATCH($A102,'Data transformed'!$A$5:$A$185,0),MATCH(CA$4,'Data transformed'!$4:$4,0)-1),$M102),$N102),"NA"))</f>
        <v>0</v>
      </c>
      <c r="CB102" s="103" t="n">
        <f aca="true">IF($J102="","",IF(ISNUMBER(OFFSET('Data transformed'!$A$4,MATCH($A102,'Data transformed'!$A$5:$A$185,0),MATCH(CB$4,'Data transformed'!$4:$4,0)-1)), MIN(MAX(OFFSET('Data transformed'!$A$4,MATCH($A102,'Data transformed'!$A$5:$A$185,0),MATCH(CB$4,'Data transformed'!$4:$4,0)-1),$M102),$N102),"NA"))</f>
        <v>0</v>
      </c>
      <c r="CC102" s="103" t="n">
        <f aca="true">IF($J102="","",IF(ISNUMBER(OFFSET('Data transformed'!$A$4,MATCH($A102,'Data transformed'!$A$5:$A$185,0),MATCH(CC$4,'Data transformed'!$4:$4,0)-1)), MIN(MAX(OFFSET('Data transformed'!$A$4,MATCH($A102,'Data transformed'!$A$5:$A$185,0),MATCH(CC$4,'Data transformed'!$4:$4,0)-1),$M102),$N102),"NA"))</f>
        <v>0</v>
      </c>
      <c r="CD102" s="103" t="n">
        <f aca="true">IF($J102="","",IF(ISNUMBER(OFFSET('Data transformed'!$A$4,MATCH($A102,'Data transformed'!$A$5:$A$185,0),MATCH(CD$4,'Data transformed'!$4:$4,0)-1)), MIN(MAX(OFFSET('Data transformed'!$A$4,MATCH($A102,'Data transformed'!$A$5:$A$185,0),MATCH(CD$4,'Data transformed'!$4:$4,0)-1),$M102),$N102),"NA"))</f>
        <v>0</v>
      </c>
      <c r="CE102" s="103" t="n">
        <f aca="true">IF($J102="","",IF(ISNUMBER(OFFSET('Data transformed'!$A$4,MATCH($A102,'Data transformed'!$A$5:$A$185,0),MATCH(CE$4,'Data transformed'!$4:$4,0)-1)), MIN(MAX(OFFSET('Data transformed'!$A$4,MATCH($A102,'Data transformed'!$A$5:$A$185,0),MATCH(CE$4,'Data transformed'!$4:$4,0)-1),$M102),$N102),"NA"))</f>
        <v>0</v>
      </c>
      <c r="CF102" s="103" t="n">
        <f aca="true">IF($J102="","",IF(ISNUMBER(OFFSET('Data transformed'!$A$4,MATCH($A102,'Data transformed'!$A$5:$A$185,0),MATCH(CF$4,'Data transformed'!$4:$4,0)-1)), MIN(MAX(OFFSET('Data transformed'!$A$4,MATCH($A102,'Data transformed'!$A$5:$A$185,0),MATCH(CF$4,'Data transformed'!$4:$4,0)-1),$M102),$N102),"NA"))</f>
        <v>0</v>
      </c>
      <c r="CG102" s="103" t="n">
        <f aca="true">IF($J102="","",IF(ISNUMBER(OFFSET('Data transformed'!$A$4,MATCH($A102,'Data transformed'!$A$5:$A$185,0),MATCH(CG$4,'Data transformed'!$4:$4,0)-1)), MIN(MAX(OFFSET('Data transformed'!$A$4,MATCH($A102,'Data transformed'!$A$5:$A$185,0),MATCH(CG$4,'Data transformed'!$4:$4,0)-1),$M102),$N102),"NA"))</f>
        <v>0</v>
      </c>
      <c r="CH102" s="103" t="n">
        <f aca="true">IF($J102="","",IF(ISNUMBER(OFFSET('Data transformed'!$A$4,MATCH($A102,'Data transformed'!$A$5:$A$185,0),MATCH(CH$4,'Data transformed'!$4:$4,0)-1)), MIN(MAX(OFFSET('Data transformed'!$A$4,MATCH($A102,'Data transformed'!$A$5:$A$185,0),MATCH(CH$4,'Data transformed'!$4:$4,0)-1),$M102),$N102),"NA"))</f>
        <v>1</v>
      </c>
      <c r="CI102" s="103" t="n">
        <f aca="true">IF($J102="","",IF(ISNUMBER(OFFSET('Data transformed'!$A$4,MATCH($A102,'Data transformed'!$A$5:$A$185,0),MATCH(CI$4,'Data transformed'!$4:$4,0)-1)), MIN(MAX(OFFSET('Data transformed'!$A$4,MATCH($A102,'Data transformed'!$A$5:$A$185,0),MATCH(CI$4,'Data transformed'!$4:$4,0)-1),$M102),$N102),"NA"))</f>
        <v>0</v>
      </c>
      <c r="CJ102" s="103" t="n">
        <f aca="true">IF($J102="","",IF(ISNUMBER(OFFSET('Data transformed'!$A$4,MATCH($A102,'Data transformed'!$A$5:$A$185,0),MATCH(CJ$4,'Data transformed'!$4:$4,0)-1)), MIN(MAX(OFFSET('Data transformed'!$A$4,MATCH($A102,'Data transformed'!$A$5:$A$185,0),MATCH(CJ$4,'Data transformed'!$4:$4,0)-1),$M102),$N102),"NA"))</f>
        <v>1</v>
      </c>
      <c r="CK102" s="103" t="n">
        <f aca="true">IF($J102="","",IF(ISNUMBER(OFFSET('Data transformed'!$A$4,MATCH($A102,'Data transformed'!$A$5:$A$185,0),MATCH(CK$4,'Data transformed'!$4:$4,0)-1)), MIN(MAX(OFFSET('Data transformed'!$A$4,MATCH($A102,'Data transformed'!$A$5:$A$185,0),MATCH(CK$4,'Data transformed'!$4:$4,0)-1),$M102),$N102),"NA"))</f>
        <v>1</v>
      </c>
      <c r="CL102" s="103" t="n">
        <f aca="true">IF($J102="","",IF(ISNUMBER(OFFSET('Data transformed'!$A$4,MATCH($A102,'Data transformed'!$A$5:$A$185,0),MATCH(CL$4,'Data transformed'!$4:$4,0)-1)), MIN(MAX(OFFSET('Data transformed'!$A$4,MATCH($A102,'Data transformed'!$A$5:$A$185,0),MATCH(CL$4,'Data transformed'!$4:$4,0)-1),$M102),$N102),"NA"))</f>
        <v>1</v>
      </c>
      <c r="CM102" s="103" t="n">
        <f aca="true">IF($J102="","",IF(ISNUMBER(OFFSET('Data transformed'!$A$4,MATCH($A102,'Data transformed'!$A$5:$A$185,0),MATCH(CM$4,'Data transformed'!$4:$4,0)-1)), MIN(MAX(OFFSET('Data transformed'!$A$4,MATCH($A102,'Data transformed'!$A$5:$A$185,0),MATCH(CM$4,'Data transformed'!$4:$4,0)-1),$M102),$N102),"NA"))</f>
        <v>1</v>
      </c>
      <c r="CN102" s="103" t="n">
        <f aca="true">IF($J102="","",IF(ISNUMBER(OFFSET('Data transformed'!$A$4,MATCH($A102,'Data transformed'!$A$5:$A$185,0),MATCH(CN$4,'Data transformed'!$4:$4,0)-1)), MIN(MAX(OFFSET('Data transformed'!$A$4,MATCH($A102,'Data transformed'!$A$5:$A$185,0),MATCH(CN$4,'Data transformed'!$4:$4,0)-1),$M102),$N102),"NA"))</f>
        <v>0</v>
      </c>
      <c r="CO102" s="103" t="n">
        <f aca="true">IF($J102="","",IF(ISNUMBER(OFFSET('Data transformed'!$A$4,MATCH($A102,'Data transformed'!$A$5:$A$185,0),MATCH(CO$4,'Data transformed'!$4:$4,0)-1)), MIN(MAX(OFFSET('Data transformed'!$A$4,MATCH($A102,'Data transformed'!$A$5:$A$185,0),MATCH(CO$4,'Data transformed'!$4:$4,0)-1),$M102),$N102),"NA"))</f>
        <v>1</v>
      </c>
      <c r="CP102" s="103" t="n">
        <f aca="true">IF($J102="","",IF(ISNUMBER(OFFSET('Data transformed'!$A$4,MATCH($A102,'Data transformed'!$A$5:$A$185,0),MATCH(CP$4,'Data transformed'!$4:$4,0)-1)), MIN(MAX(OFFSET('Data transformed'!$A$4,MATCH($A102,'Data transformed'!$A$5:$A$185,0),MATCH(CP$4,'Data transformed'!$4:$4,0)-1),$M102),$N102),"NA"))</f>
        <v>0</v>
      </c>
      <c r="CQ102" s="103" t="n">
        <f aca="true">IF($J102="","",IF(ISNUMBER(OFFSET('Data transformed'!$A$4,MATCH($A102,'Data transformed'!$A$5:$A$185,0),MATCH(CQ$4,'Data transformed'!$4:$4,0)-1)), MIN(MAX(OFFSET('Data transformed'!$A$4,MATCH($A102,'Data transformed'!$A$5:$A$185,0),MATCH(CQ$4,'Data transformed'!$4:$4,0)-1),$M102),$N102),"NA"))</f>
        <v>1</v>
      </c>
      <c r="CR102" s="103" t="n">
        <f aca="true">IF($J102="","",IF(ISNUMBER(OFFSET('Data transformed'!$A$4,MATCH($A102,'Data transformed'!$A$5:$A$185,0),MATCH(CR$4,'Data transformed'!$4:$4,0)-1)), MIN(MAX(OFFSET('Data transformed'!$A$4,MATCH($A102,'Data transformed'!$A$5:$A$185,0),MATCH(CR$4,'Data transformed'!$4:$4,0)-1),$M102),$N102),"NA"))</f>
        <v>0</v>
      </c>
      <c r="CS102" s="103" t="n">
        <f aca="true">IF($J102="","",IF(ISNUMBER(OFFSET('Data transformed'!$A$4,MATCH($A102,'Data transformed'!$A$5:$A$185,0),MATCH(CS$4,'Data transformed'!$4:$4,0)-1)), MIN(MAX(OFFSET('Data transformed'!$A$4,MATCH($A102,'Data transformed'!$A$5:$A$185,0),MATCH(CS$4,'Data transformed'!$4:$4,0)-1),$M102),$N102),"NA"))</f>
        <v>1</v>
      </c>
      <c r="CT102" s="103" t="n">
        <f aca="true">IF($J102="","",IF(ISNUMBER(OFFSET('Data transformed'!$A$4,MATCH($A102,'Data transformed'!$A$5:$A$185,0),MATCH(CT$4,'Data transformed'!$4:$4,0)-1)), MIN(MAX(OFFSET('Data transformed'!$A$4,MATCH($A102,'Data transformed'!$A$5:$A$185,0),MATCH(CT$4,'Data transformed'!$4:$4,0)-1),$M102),$N102),"NA"))</f>
        <v>0</v>
      </c>
      <c r="CU102" s="103" t="n">
        <f aca="true">IF($J102="","",IF(ISNUMBER(OFFSET('Data transformed'!$A$4,MATCH($A102,'Data transformed'!$A$5:$A$185,0),MATCH(CU$4,'Data transformed'!$4:$4,0)-1)), MIN(MAX(OFFSET('Data transformed'!$A$4,MATCH($A102,'Data transformed'!$A$5:$A$185,0),MATCH(CU$4,'Data transformed'!$4:$4,0)-1),$M102),$N102),"NA"))</f>
        <v>1</v>
      </c>
    </row>
    <row r="103" s="103" customFormat="true" ht="15.5" hidden="false" customHeight="false" outlineLevel="0" collapsed="false">
      <c r="A103" s="107" t="n">
        <v>4122</v>
      </c>
      <c r="B103" s="107" t="n">
        <v>4</v>
      </c>
      <c r="C103" s="103" t="str">
        <f aca="true">IF(ISBLANK(OFFSET('Raw Data'!$A$3,MATCH($A103,'Raw Data'!$B$4:$B$185,0),MATCH(C$4,'Raw Data'!$3:$3,0)-1)),"",OFFSET('Raw Data'!$A$3,MATCH($A103,'Raw Data'!$B$4:$B$185,0),MATCH(C$4,'Raw Data'!$3:$3,0)-1))</f>
        <v/>
      </c>
      <c r="D103" s="103" t="str">
        <f aca="true">IF(ISBLANK(OFFSET('Raw Data'!$A$3,MATCH($A103,'Raw Data'!$B$4:$B$185,0),MATCH(D$4,'Raw Data'!$3:$3,0)-1)),"",OFFSET('Raw Data'!$A$3,MATCH($A103,'Raw Data'!$B$4:$B$185,0),MATCH(D$4,'Raw Data'!$3:$3,0)-1))</f>
        <v>Expert assessment data - D.5.2</v>
      </c>
      <c r="E103" s="103" t="str">
        <f aca="true">IF(ISBLANK(OFFSET('Raw Data'!$A$3,MATCH($A103,'Raw Data'!$B$4:$B$185,0),MATCH(E$4,'Raw Data'!$3:$3,0)-1)),"",OFFSET('Raw Data'!$A$3,MATCH($A103,'Raw Data'!$B$4:$B$185,0),MATCH(E$4,'Raw Data'!$3:$3,0)-1))</f>
        <v>Environmental protection/impact: Which of the following measures/mechanisms to protect consumers are present in your country in 2020? A National Sustainable Consumption Plan</v>
      </c>
      <c r="J103" s="103" t="n">
        <f aca="true" t="array" ref="J103:J103">IFERROR(_xlfn.QUARTILE.INC(IF(ISNUMBER(OFFSET('Data transformed'!$N$4,MATCH('outliers treatment'!$A103,'Data transformed'!$A$5:$A$185),1,1,COUNTA('Data transformed'!$O$4:$CX$4))),OFFSET('Data transformed'!$N$4,MATCH('outliers treatment'!$A103,'Data transformed'!$A$5:$A$185),1,1,COUNTA('Data transformed'!$O$4:$CX$4))),1),"")</f>
        <v>1</v>
      </c>
      <c r="K103" s="103" t="n">
        <f aca="true" t="array" ref="K103:K103">IFERROR(_xlfn.QUARTILE.INC(IF(ISNUMBER(OFFSET('Data transformed'!$N$4,MATCH('outliers treatment'!$A103,'Data transformed'!$A$5:$A$185),1,1,COUNTA('Data transformed'!$O$4:$CX$4))),OFFSET('Data transformed'!$N$4,MATCH('outliers treatment'!$A103,'Data transformed'!$A$5:$A$185),1,1,COUNTA('Data transformed'!$O$4:$CX$4))),3),"")</f>
        <v>3</v>
      </c>
      <c r="L103" s="103" t="n">
        <f aca="false">IFERROR(K103-J103,"")</f>
        <v>2</v>
      </c>
      <c r="M103" s="103" t="n">
        <v>1</v>
      </c>
      <c r="N103" s="103" t="n">
        <v>3</v>
      </c>
      <c r="P103" s="105" t="n">
        <f aca="false" t="array" ref="P103:P103">IFERROR(SKEW(IF(ISNUMBER(T103:CU103),T103:CU103,"")),"")</f>
        <v>0.263254073135956</v>
      </c>
      <c r="Q103" s="103" t="n">
        <f aca="true">IF(ISBLANK(OFFSET('Data above threshold'!$A$4,MATCH('Data above threshold'!$A102,'Data above threshold'!$A$5:$A$185,0),MATCH('Data above threshold'!N$4,'Data above threshold'!$4:$4,0)-1)),1,OFFSET('Data above threshold'!$A$4,MATCH('Data above threshold'!$A102,'Data above threshold'!$A$5:$A$185,0),MATCH('Data above threshold'!N$4,'Data above threshold'!$4:$4,0)-1))</f>
        <v>0</v>
      </c>
      <c r="R103" s="103" t="n">
        <f aca="false">IF($J103="","",COUNTIF(T103:CU103,M103)+ COUNTIF(T103:CQ103,N103))</f>
        <v>52</v>
      </c>
      <c r="S103" s="106" t="n">
        <f aca="false" t="array" ref="S103:S103">IF(B103&lt;4,"",1-IFERROR(SUM(ISNUMBER(T103:CU103)*(1-$T$3:$CU$3))/COUNTIF($T$3:$CU$3,0),0))</f>
        <v>0.05</v>
      </c>
      <c r="T103" s="103" t="n">
        <f aca="true">IF($J103="","",IF(ISNUMBER(OFFSET('Data transformed'!$A$4,MATCH($A103,'Data transformed'!$A$5:$A$185,0),MATCH(T$4,'Data transformed'!$4:$4,0)-1)), MIN(MAX(OFFSET('Data transformed'!$A$4,MATCH($A103,'Data transformed'!$A$5:$A$185,0),MATCH(T$4,'Data transformed'!$4:$4,0)-1),$M103),$N103),"NA"))</f>
        <v>1.5</v>
      </c>
      <c r="U103" s="103" t="n">
        <f aca="true">IF($J103="","",IF(ISNUMBER(OFFSET('Data transformed'!$A$4,MATCH($A103,'Data transformed'!$A$5:$A$185,0),MATCH(U$4,'Data transformed'!$4:$4,0)-1)), MIN(MAX(OFFSET('Data transformed'!$A$4,MATCH($A103,'Data transformed'!$A$5:$A$185,0),MATCH(U$4,'Data transformed'!$4:$4,0)-1),$M103),$N103),"NA"))</f>
        <v>1</v>
      </c>
      <c r="V103" s="103" t="str">
        <f aca="true">IF($J103="","",IF(ISNUMBER(OFFSET('Data transformed'!$A$4,MATCH($A103,'Data transformed'!$A$5:$A$185,0),MATCH(V$4,'Data transformed'!$4:$4,0)-1)), MIN(MAX(OFFSET('Data transformed'!$A$4,MATCH($A103,'Data transformed'!$A$5:$A$185,0),MATCH(V$4,'Data transformed'!$4:$4,0)-1),$M103),$N103),"NA"))</f>
        <v>NA</v>
      </c>
      <c r="W103" s="103" t="n">
        <f aca="true">IF($J103="","",IF(ISNUMBER(OFFSET('Data transformed'!$A$4,MATCH($A103,'Data transformed'!$A$5:$A$185,0),MATCH(W$4,'Data transformed'!$4:$4,0)-1)), MIN(MAX(OFFSET('Data transformed'!$A$4,MATCH($A103,'Data transformed'!$A$5:$A$185,0),MATCH(W$4,'Data transformed'!$4:$4,0)-1),$M103),$N103),"NA"))</f>
        <v>1</v>
      </c>
      <c r="X103" s="103" t="n">
        <f aca="true">IF($J103="","",IF(ISNUMBER(OFFSET('Data transformed'!$A$4,MATCH($A103,'Data transformed'!$A$5:$A$185,0),MATCH(X$4,'Data transformed'!$4:$4,0)-1)), MIN(MAX(OFFSET('Data transformed'!$A$4,MATCH($A103,'Data transformed'!$A$5:$A$185,0),MATCH(X$4,'Data transformed'!$4:$4,0)-1),$M103),$N103),"NA"))</f>
        <v>1</v>
      </c>
      <c r="Y103" s="103" t="n">
        <f aca="true">IF($J103="","",IF(ISNUMBER(OFFSET('Data transformed'!$A$4,MATCH($A103,'Data transformed'!$A$5:$A$185,0),MATCH(Y$4,'Data transformed'!$4:$4,0)-1)), MIN(MAX(OFFSET('Data transformed'!$A$4,MATCH($A103,'Data transformed'!$A$5:$A$185,0),MATCH(Y$4,'Data transformed'!$4:$4,0)-1),$M103),$N103),"NA"))</f>
        <v>2</v>
      </c>
      <c r="Z103" s="103" t="n">
        <f aca="true">IF($J103="","",IF(ISNUMBER(OFFSET('Data transformed'!$A$4,MATCH($A103,'Data transformed'!$A$5:$A$185,0),MATCH(Z$4,'Data transformed'!$4:$4,0)-1)), MIN(MAX(OFFSET('Data transformed'!$A$4,MATCH($A103,'Data transformed'!$A$5:$A$185,0),MATCH(Z$4,'Data transformed'!$4:$4,0)-1),$M103),$N103),"NA"))</f>
        <v>1</v>
      </c>
      <c r="AA103" s="103" t="n">
        <f aca="true">IF($J103="","",IF(ISNUMBER(OFFSET('Data transformed'!$A$4,MATCH($A103,'Data transformed'!$A$5:$A$185,0),MATCH(AA$4,'Data transformed'!$4:$4,0)-1)), MIN(MAX(OFFSET('Data transformed'!$A$4,MATCH($A103,'Data transformed'!$A$5:$A$185,0),MATCH(AA$4,'Data transformed'!$4:$4,0)-1),$M103),$N103),"NA"))</f>
        <v>1</v>
      </c>
      <c r="AB103" s="103" t="n">
        <f aca="true">IF($J103="","",IF(ISNUMBER(OFFSET('Data transformed'!$A$4,MATCH($A103,'Data transformed'!$A$5:$A$185,0),MATCH(AB$4,'Data transformed'!$4:$4,0)-1)), MIN(MAX(OFFSET('Data transformed'!$A$4,MATCH($A103,'Data transformed'!$A$5:$A$185,0),MATCH(AB$4,'Data transformed'!$4:$4,0)-1),$M103),$N103),"NA"))</f>
        <v>1</v>
      </c>
      <c r="AC103" s="103" t="n">
        <f aca="true">IF($J103="","",IF(ISNUMBER(OFFSET('Data transformed'!$A$4,MATCH($A103,'Data transformed'!$A$5:$A$185,0),MATCH(AC$4,'Data transformed'!$4:$4,0)-1)), MIN(MAX(OFFSET('Data transformed'!$A$4,MATCH($A103,'Data transformed'!$A$5:$A$185,0),MATCH(AC$4,'Data transformed'!$4:$4,0)-1),$M103),$N103),"NA"))</f>
        <v>2</v>
      </c>
      <c r="AD103" s="103" t="n">
        <f aca="true">IF($J103="","",IF(ISNUMBER(OFFSET('Data transformed'!$A$4,MATCH($A103,'Data transformed'!$A$5:$A$185,0),MATCH(AD$4,'Data transformed'!$4:$4,0)-1)), MIN(MAX(OFFSET('Data transformed'!$A$4,MATCH($A103,'Data transformed'!$A$5:$A$185,0),MATCH(AD$4,'Data transformed'!$4:$4,0)-1),$M103),$N103),"NA"))</f>
        <v>3</v>
      </c>
      <c r="AE103" s="103" t="n">
        <f aca="true">IF($J103="","",IF(ISNUMBER(OFFSET('Data transformed'!$A$4,MATCH($A103,'Data transformed'!$A$5:$A$185,0),MATCH(AE$4,'Data transformed'!$4:$4,0)-1)), MIN(MAX(OFFSET('Data transformed'!$A$4,MATCH($A103,'Data transformed'!$A$5:$A$185,0),MATCH(AE$4,'Data transformed'!$4:$4,0)-1),$M103),$N103),"NA"))</f>
        <v>1</v>
      </c>
      <c r="AF103" s="103" t="n">
        <f aca="true">IF($J103="","",IF(ISNUMBER(OFFSET('Data transformed'!$A$4,MATCH($A103,'Data transformed'!$A$5:$A$185,0),MATCH(AF$4,'Data transformed'!$4:$4,0)-1)), MIN(MAX(OFFSET('Data transformed'!$A$4,MATCH($A103,'Data transformed'!$A$5:$A$185,0),MATCH(AF$4,'Data transformed'!$4:$4,0)-1),$M103),$N103),"NA"))</f>
        <v>1</v>
      </c>
      <c r="AG103" s="103" t="n">
        <f aca="true">IF($J103="","",IF(ISNUMBER(OFFSET('Data transformed'!$A$4,MATCH($A103,'Data transformed'!$A$5:$A$185,0),MATCH(AG$4,'Data transformed'!$4:$4,0)-1)), MIN(MAX(OFFSET('Data transformed'!$A$4,MATCH($A103,'Data transformed'!$A$5:$A$185,0),MATCH(AG$4,'Data transformed'!$4:$4,0)-1),$M103),$N103),"NA"))</f>
        <v>1</v>
      </c>
      <c r="AH103" s="103" t="n">
        <f aca="true">IF($J103="","",IF(ISNUMBER(OFFSET('Data transformed'!$A$4,MATCH($A103,'Data transformed'!$A$5:$A$185,0),MATCH(AH$4,'Data transformed'!$4:$4,0)-1)), MIN(MAX(OFFSET('Data transformed'!$A$4,MATCH($A103,'Data transformed'!$A$5:$A$185,0),MATCH(AH$4,'Data transformed'!$4:$4,0)-1),$M103),$N103),"NA"))</f>
        <v>3</v>
      </c>
      <c r="AI103" s="103" t="n">
        <f aca="true">IF($J103="","",IF(ISNUMBER(OFFSET('Data transformed'!$A$4,MATCH($A103,'Data transformed'!$A$5:$A$185,0),MATCH(AI$4,'Data transformed'!$4:$4,0)-1)), MIN(MAX(OFFSET('Data transformed'!$A$4,MATCH($A103,'Data transformed'!$A$5:$A$185,0),MATCH(AI$4,'Data transformed'!$4:$4,0)-1),$M103),$N103),"NA"))</f>
        <v>3</v>
      </c>
      <c r="AJ103" s="103" t="n">
        <f aca="true">IF($J103="","",IF(ISNUMBER(OFFSET('Data transformed'!$A$4,MATCH($A103,'Data transformed'!$A$5:$A$185,0),MATCH(AJ$4,'Data transformed'!$4:$4,0)-1)), MIN(MAX(OFFSET('Data transformed'!$A$4,MATCH($A103,'Data transformed'!$A$5:$A$185,0),MATCH(AJ$4,'Data transformed'!$4:$4,0)-1),$M103),$N103),"NA"))</f>
        <v>3</v>
      </c>
      <c r="AK103" s="103" t="n">
        <f aca="true">IF($J103="","",IF(ISNUMBER(OFFSET('Data transformed'!$A$4,MATCH($A103,'Data transformed'!$A$5:$A$185,0),MATCH(AK$4,'Data transformed'!$4:$4,0)-1)), MIN(MAX(OFFSET('Data transformed'!$A$4,MATCH($A103,'Data transformed'!$A$5:$A$185,0),MATCH(AK$4,'Data transformed'!$4:$4,0)-1),$M103),$N103),"NA"))</f>
        <v>1</v>
      </c>
      <c r="AL103" s="103" t="n">
        <f aca="true">IF($J103="","",IF(ISNUMBER(OFFSET('Data transformed'!$A$4,MATCH($A103,'Data transformed'!$A$5:$A$185,0),MATCH(AL$4,'Data transformed'!$4:$4,0)-1)), MIN(MAX(OFFSET('Data transformed'!$A$4,MATCH($A103,'Data transformed'!$A$5:$A$185,0),MATCH(AL$4,'Data transformed'!$4:$4,0)-1),$M103),$N103),"NA"))</f>
        <v>3</v>
      </c>
      <c r="AM103" s="103" t="n">
        <f aca="true">IF($J103="","",IF(ISNUMBER(OFFSET('Data transformed'!$A$4,MATCH($A103,'Data transformed'!$A$5:$A$185,0),MATCH(AM$4,'Data transformed'!$4:$4,0)-1)), MIN(MAX(OFFSET('Data transformed'!$A$4,MATCH($A103,'Data transformed'!$A$5:$A$185,0),MATCH(AM$4,'Data transformed'!$4:$4,0)-1),$M103),$N103),"NA"))</f>
        <v>2</v>
      </c>
      <c r="AN103" s="103" t="n">
        <f aca="true">IF($J103="","",IF(ISNUMBER(OFFSET('Data transformed'!$A$4,MATCH($A103,'Data transformed'!$A$5:$A$185,0),MATCH(AN$4,'Data transformed'!$4:$4,0)-1)), MIN(MAX(OFFSET('Data transformed'!$A$4,MATCH($A103,'Data transformed'!$A$5:$A$185,0),MATCH(AN$4,'Data transformed'!$4:$4,0)-1),$M103),$N103),"NA"))</f>
        <v>3</v>
      </c>
      <c r="AO103" s="103" t="n">
        <f aca="true">IF($J103="","",IF(ISNUMBER(OFFSET('Data transformed'!$A$4,MATCH($A103,'Data transformed'!$A$5:$A$185,0),MATCH(AO$4,'Data transformed'!$4:$4,0)-1)), MIN(MAX(OFFSET('Data transformed'!$A$4,MATCH($A103,'Data transformed'!$A$5:$A$185,0),MATCH(AO$4,'Data transformed'!$4:$4,0)-1),$M103),$N103),"NA"))</f>
        <v>2</v>
      </c>
      <c r="AP103" s="103" t="n">
        <f aca="true">IF($J103="","",IF(ISNUMBER(OFFSET('Data transformed'!$A$4,MATCH($A103,'Data transformed'!$A$5:$A$185,0),MATCH(AP$4,'Data transformed'!$4:$4,0)-1)), MIN(MAX(OFFSET('Data transformed'!$A$4,MATCH($A103,'Data transformed'!$A$5:$A$185,0),MATCH(AP$4,'Data transformed'!$4:$4,0)-1),$M103),$N103),"NA"))</f>
        <v>3</v>
      </c>
      <c r="AQ103" s="103" t="n">
        <f aca="true">IF($J103="","",IF(ISNUMBER(OFFSET('Data transformed'!$A$4,MATCH($A103,'Data transformed'!$A$5:$A$185,0),MATCH(AQ$4,'Data transformed'!$4:$4,0)-1)), MIN(MAX(OFFSET('Data transformed'!$A$4,MATCH($A103,'Data transformed'!$A$5:$A$185,0),MATCH(AQ$4,'Data transformed'!$4:$4,0)-1),$M103),$N103),"NA"))</f>
        <v>3</v>
      </c>
      <c r="AR103" s="103" t="n">
        <f aca="true">IF($J103="","",IF(ISNUMBER(OFFSET('Data transformed'!$A$4,MATCH($A103,'Data transformed'!$A$5:$A$185,0),MATCH(AR$4,'Data transformed'!$4:$4,0)-1)), MIN(MAX(OFFSET('Data transformed'!$A$4,MATCH($A103,'Data transformed'!$A$5:$A$185,0),MATCH(AR$4,'Data transformed'!$4:$4,0)-1),$M103),$N103),"NA"))</f>
        <v>1</v>
      </c>
      <c r="AS103" s="103" t="n">
        <f aca="true">IF($J103="","",IF(ISNUMBER(OFFSET('Data transformed'!$A$4,MATCH($A103,'Data transformed'!$A$5:$A$185,0),MATCH(AS$4,'Data transformed'!$4:$4,0)-1)), MIN(MAX(OFFSET('Data transformed'!$A$4,MATCH($A103,'Data transformed'!$A$5:$A$185,0),MATCH(AS$4,'Data transformed'!$4:$4,0)-1),$M103),$N103),"NA"))</f>
        <v>1</v>
      </c>
      <c r="AT103" s="103" t="n">
        <f aca="true">IF($J103="","",IF(ISNUMBER(OFFSET('Data transformed'!$A$4,MATCH($A103,'Data transformed'!$A$5:$A$185,0),MATCH(AT$4,'Data transformed'!$4:$4,0)-1)), MIN(MAX(OFFSET('Data transformed'!$A$4,MATCH($A103,'Data transformed'!$A$5:$A$185,0),MATCH(AT$4,'Data transformed'!$4:$4,0)-1),$M103),$N103),"NA"))</f>
        <v>2</v>
      </c>
      <c r="AU103" s="103" t="n">
        <f aca="true">IF($J103="","",IF(ISNUMBER(OFFSET('Data transformed'!$A$4,MATCH($A103,'Data transformed'!$A$5:$A$185,0),MATCH(AU$4,'Data transformed'!$4:$4,0)-1)), MIN(MAX(OFFSET('Data transformed'!$A$4,MATCH($A103,'Data transformed'!$A$5:$A$185,0),MATCH(AU$4,'Data transformed'!$4:$4,0)-1),$M103),$N103),"NA"))</f>
        <v>1</v>
      </c>
      <c r="AV103" s="103" t="n">
        <f aca="true">IF($J103="","",IF(ISNUMBER(OFFSET('Data transformed'!$A$4,MATCH($A103,'Data transformed'!$A$5:$A$185,0),MATCH(AV$4,'Data transformed'!$4:$4,0)-1)), MIN(MAX(OFFSET('Data transformed'!$A$4,MATCH($A103,'Data transformed'!$A$5:$A$185,0),MATCH(AV$4,'Data transformed'!$4:$4,0)-1),$M103),$N103),"NA"))</f>
        <v>1</v>
      </c>
      <c r="AW103" s="103" t="n">
        <f aca="true">IF($J103="","",IF(ISNUMBER(OFFSET('Data transformed'!$A$4,MATCH($A103,'Data transformed'!$A$5:$A$185,0),MATCH(AW$4,'Data transformed'!$4:$4,0)-1)), MIN(MAX(OFFSET('Data transformed'!$A$4,MATCH($A103,'Data transformed'!$A$5:$A$185,0),MATCH(AW$4,'Data transformed'!$4:$4,0)-1),$M103),$N103),"NA"))</f>
        <v>3</v>
      </c>
      <c r="AX103" s="103" t="n">
        <f aca="true">IF($J103="","",IF(ISNUMBER(OFFSET('Data transformed'!$A$4,MATCH($A103,'Data transformed'!$A$5:$A$185,0),MATCH(AX$4,'Data transformed'!$4:$4,0)-1)), MIN(MAX(OFFSET('Data transformed'!$A$4,MATCH($A103,'Data transformed'!$A$5:$A$185,0),MATCH(AX$4,'Data transformed'!$4:$4,0)-1),$M103),$N103),"NA"))</f>
        <v>1</v>
      </c>
      <c r="AY103" s="103" t="n">
        <f aca="true">IF($J103="","",IF(ISNUMBER(OFFSET('Data transformed'!$A$4,MATCH($A103,'Data transformed'!$A$5:$A$185,0),MATCH(AY$4,'Data transformed'!$4:$4,0)-1)), MIN(MAX(OFFSET('Data transformed'!$A$4,MATCH($A103,'Data transformed'!$A$5:$A$185,0),MATCH(AY$4,'Data transformed'!$4:$4,0)-1),$M103),$N103),"NA"))</f>
        <v>2</v>
      </c>
      <c r="AZ103" s="103" t="n">
        <f aca="true">IF($J103="","",IF(ISNUMBER(OFFSET('Data transformed'!$A$4,MATCH($A103,'Data transformed'!$A$5:$A$185,0),MATCH(AZ$4,'Data transformed'!$4:$4,0)-1)), MIN(MAX(OFFSET('Data transformed'!$A$4,MATCH($A103,'Data transformed'!$A$5:$A$185,0),MATCH(AZ$4,'Data transformed'!$4:$4,0)-1),$M103),$N103),"NA"))</f>
        <v>2.09</v>
      </c>
      <c r="BA103" s="103" t="str">
        <f aca="true">IF($J103="","",IF(ISNUMBER(OFFSET('Data transformed'!$A$4,MATCH($A103,'Data transformed'!$A$5:$A$185,0),MATCH(BA$4,'Data transformed'!$4:$4,0)-1)), MIN(MAX(OFFSET('Data transformed'!$A$4,MATCH($A103,'Data transformed'!$A$5:$A$185,0),MATCH(BA$4,'Data transformed'!$4:$4,0)-1),$M103),$N103),"NA"))</f>
        <v>NA</v>
      </c>
      <c r="BB103" s="103" t="n">
        <f aca="true">IF($J103="","",IF(ISNUMBER(OFFSET('Data transformed'!$A$4,MATCH($A103,'Data transformed'!$A$5:$A$185,0),MATCH(BB$4,'Data transformed'!$4:$4,0)-1)), MIN(MAX(OFFSET('Data transformed'!$A$4,MATCH($A103,'Data transformed'!$A$5:$A$185,0),MATCH(BB$4,'Data transformed'!$4:$4,0)-1),$M103),$N103),"NA"))</f>
        <v>2</v>
      </c>
      <c r="BC103" s="103" t="str">
        <f aca="true">IF($J103="","",IF(ISNUMBER(OFFSET('Data transformed'!$A$4,MATCH($A103,'Data transformed'!$A$5:$A$185,0),MATCH(BC$4,'Data transformed'!$4:$4,0)-1)), MIN(MAX(OFFSET('Data transformed'!$A$4,MATCH($A103,'Data transformed'!$A$5:$A$185,0),MATCH(BC$4,'Data transformed'!$4:$4,0)-1),$M103),$N103),"NA"))</f>
        <v>NA</v>
      </c>
      <c r="BD103" s="103" t="n">
        <f aca="true">IF($J103="","",IF(ISNUMBER(OFFSET('Data transformed'!$A$4,MATCH($A103,'Data transformed'!$A$5:$A$185,0),MATCH(BD$4,'Data transformed'!$4:$4,0)-1)), MIN(MAX(OFFSET('Data transformed'!$A$4,MATCH($A103,'Data transformed'!$A$5:$A$185,0),MATCH(BD$4,'Data transformed'!$4:$4,0)-1),$M103),$N103),"NA"))</f>
        <v>2.67</v>
      </c>
      <c r="BE103" s="103" t="n">
        <f aca="true">IF($J103="","",IF(ISNUMBER(OFFSET('Data transformed'!$A$4,MATCH($A103,'Data transformed'!$A$5:$A$185,0),MATCH(BE$4,'Data transformed'!$4:$4,0)-1)), MIN(MAX(OFFSET('Data transformed'!$A$4,MATCH($A103,'Data transformed'!$A$5:$A$185,0),MATCH(BE$4,'Data transformed'!$4:$4,0)-1),$M103),$N103),"NA"))</f>
        <v>2</v>
      </c>
      <c r="BF103" s="103" t="n">
        <f aca="true">IF($J103="","",IF(ISNUMBER(OFFSET('Data transformed'!$A$4,MATCH($A103,'Data transformed'!$A$5:$A$185,0),MATCH(BF$4,'Data transformed'!$4:$4,0)-1)), MIN(MAX(OFFSET('Data transformed'!$A$4,MATCH($A103,'Data transformed'!$A$5:$A$185,0),MATCH(BF$4,'Data transformed'!$4:$4,0)-1),$M103),$N103),"NA"))</f>
        <v>3</v>
      </c>
      <c r="BG103" s="103" t="n">
        <f aca="true">IF($J103="","",IF(ISNUMBER(OFFSET('Data transformed'!$A$4,MATCH($A103,'Data transformed'!$A$5:$A$185,0),MATCH(BG$4,'Data transformed'!$4:$4,0)-1)), MIN(MAX(OFFSET('Data transformed'!$A$4,MATCH($A103,'Data transformed'!$A$5:$A$185,0),MATCH(BG$4,'Data transformed'!$4:$4,0)-1),$M103),$N103),"NA"))</f>
        <v>1</v>
      </c>
      <c r="BH103" s="103" t="n">
        <f aca="true">IF($J103="","",IF(ISNUMBER(OFFSET('Data transformed'!$A$4,MATCH($A103,'Data transformed'!$A$5:$A$185,0),MATCH(BH$4,'Data transformed'!$4:$4,0)-1)), MIN(MAX(OFFSET('Data transformed'!$A$4,MATCH($A103,'Data transformed'!$A$5:$A$185,0),MATCH(BH$4,'Data transformed'!$4:$4,0)-1),$M103),$N103),"NA"))</f>
        <v>1.67</v>
      </c>
      <c r="BI103" s="103" t="n">
        <f aca="true">IF($J103="","",IF(ISNUMBER(OFFSET('Data transformed'!$A$4,MATCH($A103,'Data transformed'!$A$5:$A$185,0),MATCH(BI$4,'Data transformed'!$4:$4,0)-1)), MIN(MAX(OFFSET('Data transformed'!$A$4,MATCH($A103,'Data transformed'!$A$5:$A$185,0),MATCH(BI$4,'Data transformed'!$4:$4,0)-1),$M103),$N103),"NA"))</f>
        <v>2</v>
      </c>
      <c r="BJ103" s="103" t="n">
        <f aca="true">IF($J103="","",IF(ISNUMBER(OFFSET('Data transformed'!$A$4,MATCH($A103,'Data transformed'!$A$5:$A$185,0),MATCH(BJ$4,'Data transformed'!$4:$4,0)-1)), MIN(MAX(OFFSET('Data transformed'!$A$4,MATCH($A103,'Data transformed'!$A$5:$A$185,0),MATCH(BJ$4,'Data transformed'!$4:$4,0)-1),$M103),$N103),"NA"))</f>
        <v>2</v>
      </c>
      <c r="BK103" s="103" t="n">
        <f aca="true">IF($J103="","",IF(ISNUMBER(OFFSET('Data transformed'!$A$4,MATCH($A103,'Data transformed'!$A$5:$A$185,0),MATCH(BK$4,'Data transformed'!$4:$4,0)-1)), MIN(MAX(OFFSET('Data transformed'!$A$4,MATCH($A103,'Data transformed'!$A$5:$A$185,0),MATCH(BK$4,'Data transformed'!$4:$4,0)-1),$M103),$N103),"NA"))</f>
        <v>1</v>
      </c>
      <c r="BL103" s="103" t="n">
        <f aca="true">IF($J103="","",IF(ISNUMBER(OFFSET('Data transformed'!$A$4,MATCH($A103,'Data transformed'!$A$5:$A$185,0),MATCH(BL$4,'Data transformed'!$4:$4,0)-1)), MIN(MAX(OFFSET('Data transformed'!$A$4,MATCH($A103,'Data transformed'!$A$5:$A$185,0),MATCH(BL$4,'Data transformed'!$4:$4,0)-1),$M103),$N103),"NA"))</f>
        <v>3</v>
      </c>
      <c r="BM103" s="103" t="n">
        <f aca="true">IF($J103="","",IF(ISNUMBER(OFFSET('Data transformed'!$A$4,MATCH($A103,'Data transformed'!$A$5:$A$185,0),MATCH(BM$4,'Data transformed'!$4:$4,0)-1)), MIN(MAX(OFFSET('Data transformed'!$A$4,MATCH($A103,'Data transformed'!$A$5:$A$185,0),MATCH(BM$4,'Data transformed'!$4:$4,0)-1),$M103),$N103),"NA"))</f>
        <v>1</v>
      </c>
      <c r="BN103" s="103" t="n">
        <f aca="true">IF($J103="","",IF(ISNUMBER(OFFSET('Data transformed'!$A$4,MATCH($A103,'Data transformed'!$A$5:$A$185,0),MATCH(BN$4,'Data transformed'!$4:$4,0)-1)), MIN(MAX(OFFSET('Data transformed'!$A$4,MATCH($A103,'Data transformed'!$A$5:$A$185,0),MATCH(BN$4,'Data transformed'!$4:$4,0)-1),$M103),$N103),"NA"))</f>
        <v>2</v>
      </c>
      <c r="BO103" s="103" t="n">
        <f aca="true">IF($J103="","",IF(ISNUMBER(OFFSET('Data transformed'!$A$4,MATCH($A103,'Data transformed'!$A$5:$A$185,0),MATCH(BO$4,'Data transformed'!$4:$4,0)-1)), MIN(MAX(OFFSET('Data transformed'!$A$4,MATCH($A103,'Data transformed'!$A$5:$A$185,0),MATCH(BO$4,'Data transformed'!$4:$4,0)-1),$M103),$N103),"NA"))</f>
        <v>1</v>
      </c>
      <c r="BP103" s="103" t="n">
        <f aca="true">IF($J103="","",IF(ISNUMBER(OFFSET('Data transformed'!$A$4,MATCH($A103,'Data transformed'!$A$5:$A$185,0),MATCH(BP$4,'Data transformed'!$4:$4,0)-1)), MIN(MAX(OFFSET('Data transformed'!$A$4,MATCH($A103,'Data transformed'!$A$5:$A$185,0),MATCH(BP$4,'Data transformed'!$4:$4,0)-1),$M103),$N103),"NA"))</f>
        <v>1</v>
      </c>
      <c r="BQ103" s="103" t="n">
        <f aca="true">IF($J103="","",IF(ISNUMBER(OFFSET('Data transformed'!$A$4,MATCH($A103,'Data transformed'!$A$5:$A$185,0),MATCH(BQ$4,'Data transformed'!$4:$4,0)-1)), MIN(MAX(OFFSET('Data transformed'!$A$4,MATCH($A103,'Data transformed'!$A$5:$A$185,0),MATCH(BQ$4,'Data transformed'!$4:$4,0)-1),$M103),$N103),"NA"))</f>
        <v>3</v>
      </c>
      <c r="BR103" s="103" t="n">
        <f aca="true">IF($J103="","",IF(ISNUMBER(OFFSET('Data transformed'!$A$4,MATCH($A103,'Data transformed'!$A$5:$A$185,0),MATCH(BR$4,'Data transformed'!$4:$4,0)-1)), MIN(MAX(OFFSET('Data transformed'!$A$4,MATCH($A103,'Data transformed'!$A$5:$A$185,0),MATCH(BR$4,'Data transformed'!$4:$4,0)-1),$M103),$N103),"NA"))</f>
        <v>3</v>
      </c>
      <c r="BS103" s="103" t="n">
        <f aca="true">IF($J103="","",IF(ISNUMBER(OFFSET('Data transformed'!$A$4,MATCH($A103,'Data transformed'!$A$5:$A$185,0),MATCH(BS$4,'Data transformed'!$4:$4,0)-1)), MIN(MAX(OFFSET('Data transformed'!$A$4,MATCH($A103,'Data transformed'!$A$5:$A$185,0),MATCH(BS$4,'Data transformed'!$4:$4,0)-1),$M103),$N103),"NA"))</f>
        <v>2</v>
      </c>
      <c r="BT103" s="103" t="n">
        <f aca="true">IF($J103="","",IF(ISNUMBER(OFFSET('Data transformed'!$A$4,MATCH($A103,'Data transformed'!$A$5:$A$185,0),MATCH(BT$4,'Data transformed'!$4:$4,0)-1)), MIN(MAX(OFFSET('Data transformed'!$A$4,MATCH($A103,'Data transformed'!$A$5:$A$185,0),MATCH(BT$4,'Data transformed'!$4:$4,0)-1),$M103),$N103),"NA"))</f>
        <v>1</v>
      </c>
      <c r="BU103" s="103" t="n">
        <f aca="true">IF($J103="","",IF(ISNUMBER(OFFSET('Data transformed'!$A$4,MATCH($A103,'Data transformed'!$A$5:$A$185,0),MATCH(BU$4,'Data transformed'!$4:$4,0)-1)), MIN(MAX(OFFSET('Data transformed'!$A$4,MATCH($A103,'Data transformed'!$A$5:$A$185,0),MATCH(BU$4,'Data transformed'!$4:$4,0)-1),$M103),$N103),"NA"))</f>
        <v>1</v>
      </c>
      <c r="BV103" s="103" t="n">
        <f aca="true">IF($J103="","",IF(ISNUMBER(OFFSET('Data transformed'!$A$4,MATCH($A103,'Data transformed'!$A$5:$A$185,0),MATCH(BV$4,'Data transformed'!$4:$4,0)-1)), MIN(MAX(OFFSET('Data transformed'!$A$4,MATCH($A103,'Data transformed'!$A$5:$A$185,0),MATCH(BV$4,'Data transformed'!$4:$4,0)-1),$M103),$N103),"NA"))</f>
        <v>1</v>
      </c>
      <c r="BW103" s="103" t="n">
        <f aca="true">IF($J103="","",IF(ISNUMBER(OFFSET('Data transformed'!$A$4,MATCH($A103,'Data transformed'!$A$5:$A$185,0),MATCH(BW$4,'Data transformed'!$4:$4,0)-1)), MIN(MAX(OFFSET('Data transformed'!$A$4,MATCH($A103,'Data transformed'!$A$5:$A$185,0),MATCH(BW$4,'Data transformed'!$4:$4,0)-1),$M103),$N103),"NA"))</f>
        <v>3</v>
      </c>
      <c r="BX103" s="103" t="n">
        <f aca="true">IF($J103="","",IF(ISNUMBER(OFFSET('Data transformed'!$A$4,MATCH($A103,'Data transformed'!$A$5:$A$185,0),MATCH(BX$4,'Data transformed'!$4:$4,0)-1)), MIN(MAX(OFFSET('Data transformed'!$A$4,MATCH($A103,'Data transformed'!$A$5:$A$185,0),MATCH(BX$4,'Data transformed'!$4:$4,0)-1),$M103),$N103),"NA"))</f>
        <v>2</v>
      </c>
      <c r="BY103" s="103" t="n">
        <f aca="true">IF($J103="","",IF(ISNUMBER(OFFSET('Data transformed'!$A$4,MATCH($A103,'Data transformed'!$A$5:$A$185,0),MATCH(BY$4,'Data transformed'!$4:$4,0)-1)), MIN(MAX(OFFSET('Data transformed'!$A$4,MATCH($A103,'Data transformed'!$A$5:$A$185,0),MATCH(BY$4,'Data transformed'!$4:$4,0)-1),$M103),$N103),"NA"))</f>
        <v>1</v>
      </c>
      <c r="BZ103" s="103" t="n">
        <f aca="true">IF($J103="","",IF(ISNUMBER(OFFSET('Data transformed'!$A$4,MATCH($A103,'Data transformed'!$A$5:$A$185,0),MATCH(BZ$4,'Data transformed'!$4:$4,0)-1)), MIN(MAX(OFFSET('Data transformed'!$A$4,MATCH($A103,'Data transformed'!$A$5:$A$185,0),MATCH(BZ$4,'Data transformed'!$4:$4,0)-1),$M103),$N103),"NA"))</f>
        <v>1</v>
      </c>
      <c r="CA103" s="103" t="n">
        <f aca="true">IF($J103="","",IF(ISNUMBER(OFFSET('Data transformed'!$A$4,MATCH($A103,'Data transformed'!$A$5:$A$185,0),MATCH(CA$4,'Data transformed'!$4:$4,0)-1)), MIN(MAX(OFFSET('Data transformed'!$A$4,MATCH($A103,'Data transformed'!$A$5:$A$185,0),MATCH(CA$4,'Data transformed'!$4:$4,0)-1),$M103),$N103),"NA"))</f>
        <v>3</v>
      </c>
      <c r="CB103" s="103" t="n">
        <f aca="true">IF($J103="","",IF(ISNUMBER(OFFSET('Data transformed'!$A$4,MATCH($A103,'Data transformed'!$A$5:$A$185,0),MATCH(CB$4,'Data transformed'!$4:$4,0)-1)), MIN(MAX(OFFSET('Data transformed'!$A$4,MATCH($A103,'Data transformed'!$A$5:$A$185,0),MATCH(CB$4,'Data transformed'!$4:$4,0)-1),$M103),$N103),"NA"))</f>
        <v>3</v>
      </c>
      <c r="CC103" s="103" t="n">
        <f aca="true">IF($J103="","",IF(ISNUMBER(OFFSET('Data transformed'!$A$4,MATCH($A103,'Data transformed'!$A$5:$A$185,0),MATCH(CC$4,'Data transformed'!$4:$4,0)-1)), MIN(MAX(OFFSET('Data transformed'!$A$4,MATCH($A103,'Data transformed'!$A$5:$A$185,0),MATCH(CC$4,'Data transformed'!$4:$4,0)-1),$M103),$N103),"NA"))</f>
        <v>2</v>
      </c>
      <c r="CD103" s="103" t="n">
        <f aca="true">IF($J103="","",IF(ISNUMBER(OFFSET('Data transformed'!$A$4,MATCH($A103,'Data transformed'!$A$5:$A$185,0),MATCH(CD$4,'Data transformed'!$4:$4,0)-1)), MIN(MAX(OFFSET('Data transformed'!$A$4,MATCH($A103,'Data transformed'!$A$5:$A$185,0),MATCH(CD$4,'Data transformed'!$4:$4,0)-1),$M103),$N103),"NA"))</f>
        <v>3</v>
      </c>
      <c r="CE103" s="103" t="n">
        <f aca="true">IF($J103="","",IF(ISNUMBER(OFFSET('Data transformed'!$A$4,MATCH($A103,'Data transformed'!$A$5:$A$185,0),MATCH(CE$4,'Data transformed'!$4:$4,0)-1)), MIN(MAX(OFFSET('Data transformed'!$A$4,MATCH($A103,'Data transformed'!$A$5:$A$185,0),MATCH(CE$4,'Data transformed'!$4:$4,0)-1),$M103),$N103),"NA"))</f>
        <v>1</v>
      </c>
      <c r="CF103" s="103" t="n">
        <f aca="true">IF($J103="","",IF(ISNUMBER(OFFSET('Data transformed'!$A$4,MATCH($A103,'Data transformed'!$A$5:$A$185,0),MATCH(CF$4,'Data transformed'!$4:$4,0)-1)), MIN(MAX(OFFSET('Data transformed'!$A$4,MATCH($A103,'Data transformed'!$A$5:$A$185,0),MATCH(CF$4,'Data transformed'!$4:$4,0)-1),$M103),$N103),"NA"))</f>
        <v>2</v>
      </c>
      <c r="CG103" s="103" t="n">
        <f aca="true">IF($J103="","",IF(ISNUMBER(OFFSET('Data transformed'!$A$4,MATCH($A103,'Data transformed'!$A$5:$A$185,0),MATCH(CG$4,'Data transformed'!$4:$4,0)-1)), MIN(MAX(OFFSET('Data transformed'!$A$4,MATCH($A103,'Data transformed'!$A$5:$A$185,0),MATCH(CG$4,'Data transformed'!$4:$4,0)-1),$M103),$N103),"NA"))</f>
        <v>3</v>
      </c>
      <c r="CH103" s="103" t="n">
        <f aca="true">IF($J103="","",IF(ISNUMBER(OFFSET('Data transformed'!$A$4,MATCH($A103,'Data transformed'!$A$5:$A$185,0),MATCH(CH$4,'Data transformed'!$4:$4,0)-1)), MIN(MAX(OFFSET('Data transformed'!$A$4,MATCH($A103,'Data transformed'!$A$5:$A$185,0),MATCH(CH$4,'Data transformed'!$4:$4,0)-1),$M103),$N103),"NA"))</f>
        <v>1</v>
      </c>
      <c r="CI103" s="103" t="n">
        <f aca="true">IF($J103="","",IF(ISNUMBER(OFFSET('Data transformed'!$A$4,MATCH($A103,'Data transformed'!$A$5:$A$185,0),MATCH(CI$4,'Data transformed'!$4:$4,0)-1)), MIN(MAX(OFFSET('Data transformed'!$A$4,MATCH($A103,'Data transformed'!$A$5:$A$185,0),MATCH(CI$4,'Data transformed'!$4:$4,0)-1),$M103),$N103),"NA"))</f>
        <v>1</v>
      </c>
      <c r="CJ103" s="103" t="n">
        <f aca="true">IF($J103="","",IF(ISNUMBER(OFFSET('Data transformed'!$A$4,MATCH($A103,'Data transformed'!$A$5:$A$185,0),MATCH(CJ$4,'Data transformed'!$4:$4,0)-1)), MIN(MAX(OFFSET('Data transformed'!$A$4,MATCH($A103,'Data transformed'!$A$5:$A$185,0),MATCH(CJ$4,'Data transformed'!$4:$4,0)-1),$M103),$N103),"NA"))</f>
        <v>2</v>
      </c>
      <c r="CK103" s="103" t="n">
        <f aca="true">IF($J103="","",IF(ISNUMBER(OFFSET('Data transformed'!$A$4,MATCH($A103,'Data transformed'!$A$5:$A$185,0),MATCH(CK$4,'Data transformed'!$4:$4,0)-1)), MIN(MAX(OFFSET('Data transformed'!$A$4,MATCH($A103,'Data transformed'!$A$5:$A$185,0),MATCH(CK$4,'Data transformed'!$4:$4,0)-1),$M103),$N103),"NA"))</f>
        <v>3</v>
      </c>
      <c r="CL103" s="103" t="n">
        <f aca="true">IF($J103="","",IF(ISNUMBER(OFFSET('Data transformed'!$A$4,MATCH($A103,'Data transformed'!$A$5:$A$185,0),MATCH(CL$4,'Data transformed'!$4:$4,0)-1)), MIN(MAX(OFFSET('Data transformed'!$A$4,MATCH($A103,'Data transformed'!$A$5:$A$185,0),MATCH(CL$4,'Data transformed'!$4:$4,0)-1),$M103),$N103),"NA"))</f>
        <v>1</v>
      </c>
      <c r="CM103" s="103" t="n">
        <f aca="true">IF($J103="","",IF(ISNUMBER(OFFSET('Data transformed'!$A$4,MATCH($A103,'Data transformed'!$A$5:$A$185,0),MATCH(CM$4,'Data transformed'!$4:$4,0)-1)), MIN(MAX(OFFSET('Data transformed'!$A$4,MATCH($A103,'Data transformed'!$A$5:$A$185,0),MATCH(CM$4,'Data transformed'!$4:$4,0)-1),$M103),$N103),"NA"))</f>
        <v>3</v>
      </c>
      <c r="CN103" s="103" t="str">
        <f aca="true">IF($J103="","",IF(ISNUMBER(OFFSET('Data transformed'!$A$4,MATCH($A103,'Data transformed'!$A$5:$A$185,0),MATCH(CN$4,'Data transformed'!$4:$4,0)-1)), MIN(MAX(OFFSET('Data transformed'!$A$4,MATCH($A103,'Data transformed'!$A$5:$A$185,0),MATCH(CN$4,'Data transformed'!$4:$4,0)-1),$M103),$N103),"NA"))</f>
        <v>NA</v>
      </c>
      <c r="CO103" s="103" t="n">
        <f aca="true">IF($J103="","",IF(ISNUMBER(OFFSET('Data transformed'!$A$4,MATCH($A103,'Data transformed'!$A$5:$A$185,0),MATCH(CO$4,'Data transformed'!$4:$4,0)-1)), MIN(MAX(OFFSET('Data transformed'!$A$4,MATCH($A103,'Data transformed'!$A$5:$A$185,0),MATCH(CO$4,'Data transformed'!$4:$4,0)-1),$M103),$N103),"NA"))</f>
        <v>2</v>
      </c>
      <c r="CP103" s="103" t="n">
        <f aca="true">IF($J103="","",IF(ISNUMBER(OFFSET('Data transformed'!$A$4,MATCH($A103,'Data transformed'!$A$5:$A$185,0),MATCH(CP$4,'Data transformed'!$4:$4,0)-1)), MIN(MAX(OFFSET('Data transformed'!$A$4,MATCH($A103,'Data transformed'!$A$5:$A$185,0),MATCH(CP$4,'Data transformed'!$4:$4,0)-1),$M103),$N103),"NA"))</f>
        <v>2</v>
      </c>
      <c r="CQ103" s="103" t="n">
        <f aca="true">IF($J103="","",IF(ISNUMBER(OFFSET('Data transformed'!$A$4,MATCH($A103,'Data transformed'!$A$5:$A$185,0),MATCH(CQ$4,'Data transformed'!$4:$4,0)-1)), MIN(MAX(OFFSET('Data transformed'!$A$4,MATCH($A103,'Data transformed'!$A$5:$A$185,0),MATCH(CQ$4,'Data transformed'!$4:$4,0)-1),$M103),$N103),"NA"))</f>
        <v>1</v>
      </c>
      <c r="CR103" s="103" t="n">
        <f aca="true">IF($J103="","",IF(ISNUMBER(OFFSET('Data transformed'!$A$4,MATCH($A103,'Data transformed'!$A$5:$A$185,0),MATCH(CR$4,'Data transformed'!$4:$4,0)-1)), MIN(MAX(OFFSET('Data transformed'!$A$4,MATCH($A103,'Data transformed'!$A$5:$A$185,0),MATCH(CR$4,'Data transformed'!$4:$4,0)-1),$M103),$N103),"NA"))</f>
        <v>3</v>
      </c>
      <c r="CS103" s="103" t="n">
        <f aca="true">IF($J103="","",IF(ISNUMBER(OFFSET('Data transformed'!$A$4,MATCH($A103,'Data transformed'!$A$5:$A$185,0),MATCH(CS$4,'Data transformed'!$4:$4,0)-1)), MIN(MAX(OFFSET('Data transformed'!$A$4,MATCH($A103,'Data transformed'!$A$5:$A$185,0),MATCH(CS$4,'Data transformed'!$4:$4,0)-1),$M103),$N103),"NA"))</f>
        <v>1</v>
      </c>
      <c r="CT103" s="103" t="n">
        <f aca="true">IF($J103="","",IF(ISNUMBER(OFFSET('Data transformed'!$A$4,MATCH($A103,'Data transformed'!$A$5:$A$185,0),MATCH(CT$4,'Data transformed'!$4:$4,0)-1)), MIN(MAX(OFFSET('Data transformed'!$A$4,MATCH($A103,'Data transformed'!$A$5:$A$185,0),MATCH(CT$4,'Data transformed'!$4:$4,0)-1),$M103),$N103),"NA"))</f>
        <v>3</v>
      </c>
      <c r="CU103" s="103" t="n">
        <f aca="true">IF($J103="","",IF(ISNUMBER(OFFSET('Data transformed'!$A$4,MATCH($A103,'Data transformed'!$A$5:$A$185,0),MATCH(CU$4,'Data transformed'!$4:$4,0)-1)), MIN(MAX(OFFSET('Data transformed'!$A$4,MATCH($A103,'Data transformed'!$A$5:$A$185,0),MATCH(CU$4,'Data transformed'!$4:$4,0)-1),$M103),$N103),"NA"))</f>
        <v>1</v>
      </c>
    </row>
    <row r="104" s="103" customFormat="true" ht="15.5" hidden="false" customHeight="false" outlineLevel="0" collapsed="false">
      <c r="A104" s="107" t="n">
        <v>4200</v>
      </c>
      <c r="B104" s="107" t="n">
        <v>2</v>
      </c>
      <c r="C104" s="103" t="str">
        <f aca="true">IF(ISBLANK(OFFSET('Raw Data'!$A$3,MATCH($A104,'Raw Data'!$B$4:$B$185,0),MATCH(C$4,'Raw Data'!$3:$3,0)-1)),"",OFFSET('Raw Data'!$A$3,MATCH($A104,'Raw Data'!$B$4:$B$185,0),MATCH(C$4,'Raw Data'!$3:$3,0)-1))</f>
        <v/>
      </c>
      <c r="D104" s="103" t="str">
        <f aca="true">IF(ISBLANK(OFFSET('Raw Data'!$A$3,MATCH($A104,'Raw Data'!$B$4:$B$185,0),MATCH(D$4,'Raw Data'!$3:$3,0)-1)),"",OFFSET('Raw Data'!$A$3,MATCH($A104,'Raw Data'!$B$4:$B$185,0),MATCH(D$4,'Raw Data'!$3:$3,0)-1))</f>
        <v>Sustainability standards</v>
      </c>
      <c r="E104" s="103" t="str">
        <f aca="true">IF(ISBLANK(OFFSET('Raw Data'!$A$3,MATCH($A104,'Raw Data'!$B$4:$B$185,0),MATCH(E$4,'Raw Data'!$3:$3,0)-1)),"",OFFSET('Raw Data'!$A$3,MATCH($A104,'Raw Data'!$B$4:$B$185,0),MATCH(E$4,'Raw Data'!$3:$3,0)-1))</f>
        <v>This indicator tests whether countries are adopting standrards and invovled in ISO technical committees on the development of standards related to sustainability for consumers.</v>
      </c>
      <c r="J104" s="103" t="e">
        <f aca="true" t="array" ref="J104:J104">IFERROR(_xlfn.QUARTILE.INC(IF(ISNUMBER(OFFSET('Data transformed'!$N$4,MATCH('outliers treatment'!$A104,'Data transformed'!$A$5:$A$185),1,1,COUNTA('Data transformed'!$O$4:$CX$4))),OFFSET('Data transformed'!$N$4,MATCH('outliers treatment'!$A104,'Data transformed'!$A$5:$A$185),1,1,COUNTA('Data transformed'!$O$4:$CX$4))),1),"")</f>
        <v>#N/A</v>
      </c>
      <c r="K104" s="103" t="e">
        <f aca="true" t="array" ref="K104:K104">IFERROR(_xlfn.QUARTILE.INC(IF(ISNUMBER(OFFSET('Data transformed'!$N$4,MATCH('outliers treatment'!$A104,'Data transformed'!$A$5:$A$185),1,1,COUNTA('Data transformed'!$O$4:$CX$4))),OFFSET('Data transformed'!$N$4,MATCH('outliers treatment'!$A104,'Data transformed'!$A$5:$A$185),1,1,COUNTA('Data transformed'!$O$4:$CX$4))),3),"")</f>
        <v>#N/A</v>
      </c>
      <c r="L104" s="103" t="str">
        <f aca="false">IFERROR(K104-J104,"")</f>
        <v/>
      </c>
      <c r="P104" s="105" t="str">
        <f aca="false" t="array" ref="P104:P104">IFERROR(SKEW(IF(ISNUMBER(T104:CU104),T104:CU104,"")),"")</f>
        <v/>
      </c>
      <c r="Q104" s="103" t="n">
        <f aca="true">IF(ISBLANK(OFFSET('Data above threshold'!$A$4,MATCH('Data above threshold'!$A103,'Data above threshold'!$A$5:$A$185,0),MATCH('Data above threshold'!N$4,'Data above threshold'!$4:$4,0)-1)),1,OFFSET('Data above threshold'!$A$4,MATCH('Data above threshold'!$A103,'Data above threshold'!$A$5:$A$185,0),MATCH('Data above threshold'!N$4,'Data above threshold'!$4:$4,0)-1))</f>
        <v>1</v>
      </c>
      <c r="R104" s="103" t="e">
        <f aca="false">IF($J104="","",COUNTIF(T104:CU104,M104)+ COUNTIF(T104:CQ104,N104))</f>
        <v>#N/A</v>
      </c>
      <c r="S104" s="106" t="str">
        <f aca="false" t="array" ref="S104:S104">IF(B104&lt;4,"",1-IFERROR(SUM(ISNUMBER(T104:CU104)*(1-$T$3:$CU$3))/COUNTIF($T$3:$CU$3,0),0))</f>
        <v/>
      </c>
      <c r="T104" s="103" t="str">
        <f aca="true">IF($J104="","",IF(ISNUMBER(OFFSET('Data transformed'!$A$4,MATCH($A104,'Data transformed'!$A$5:$A$185,0),MATCH(T$4,'Data transformed'!$4:$4,0)-1)), MIN(MAX(OFFSET('Data transformed'!$A$4,MATCH($A104,'Data transformed'!$A$5:$A$185,0),MATCH(T$4,'Data transformed'!$4:$4,0)-1),$M104),$N104),"NA"))</f>
        <v>NA</v>
      </c>
      <c r="U104" s="103" t="str">
        <f aca="true">IF($J104="","",IF(ISNUMBER(OFFSET('Data transformed'!$A$4,MATCH($A104,'Data transformed'!$A$5:$A$185,0),MATCH(U$4,'Data transformed'!$4:$4,0)-1)), MIN(MAX(OFFSET('Data transformed'!$A$4,MATCH($A104,'Data transformed'!$A$5:$A$185,0),MATCH(U$4,'Data transformed'!$4:$4,0)-1),$M104),$N104),"NA"))</f>
        <v>NA</v>
      </c>
      <c r="V104" s="103" t="str">
        <f aca="true">IF($J104="","",IF(ISNUMBER(OFFSET('Data transformed'!$A$4,MATCH($A104,'Data transformed'!$A$5:$A$185,0),MATCH(V$4,'Data transformed'!$4:$4,0)-1)), MIN(MAX(OFFSET('Data transformed'!$A$4,MATCH($A104,'Data transformed'!$A$5:$A$185,0),MATCH(V$4,'Data transformed'!$4:$4,0)-1),$M104),$N104),"NA"))</f>
        <v>NA</v>
      </c>
      <c r="W104" s="103" t="str">
        <f aca="true">IF($J104="","",IF(ISNUMBER(OFFSET('Data transformed'!$A$4,MATCH($A104,'Data transformed'!$A$5:$A$185,0),MATCH(W$4,'Data transformed'!$4:$4,0)-1)), MIN(MAX(OFFSET('Data transformed'!$A$4,MATCH($A104,'Data transformed'!$A$5:$A$185,0),MATCH(W$4,'Data transformed'!$4:$4,0)-1),$M104),$N104),"NA"))</f>
        <v>NA</v>
      </c>
      <c r="X104" s="103" t="str">
        <f aca="true">IF($J104="","",IF(ISNUMBER(OFFSET('Data transformed'!$A$4,MATCH($A104,'Data transformed'!$A$5:$A$185,0),MATCH(X$4,'Data transformed'!$4:$4,0)-1)), MIN(MAX(OFFSET('Data transformed'!$A$4,MATCH($A104,'Data transformed'!$A$5:$A$185,0),MATCH(X$4,'Data transformed'!$4:$4,0)-1),$M104),$N104),"NA"))</f>
        <v>NA</v>
      </c>
      <c r="Y104" s="103" t="str">
        <f aca="true">IF($J104="","",IF(ISNUMBER(OFFSET('Data transformed'!$A$4,MATCH($A104,'Data transformed'!$A$5:$A$185,0),MATCH(Y$4,'Data transformed'!$4:$4,0)-1)), MIN(MAX(OFFSET('Data transformed'!$A$4,MATCH($A104,'Data transformed'!$A$5:$A$185,0),MATCH(Y$4,'Data transformed'!$4:$4,0)-1),$M104),$N104),"NA"))</f>
        <v>NA</v>
      </c>
      <c r="Z104" s="103" t="str">
        <f aca="true">IF($J104="","",IF(ISNUMBER(OFFSET('Data transformed'!$A$4,MATCH($A104,'Data transformed'!$A$5:$A$185,0),MATCH(Z$4,'Data transformed'!$4:$4,0)-1)), MIN(MAX(OFFSET('Data transformed'!$A$4,MATCH($A104,'Data transformed'!$A$5:$A$185,0),MATCH(Z$4,'Data transformed'!$4:$4,0)-1),$M104),$N104),"NA"))</f>
        <v>NA</v>
      </c>
      <c r="AA104" s="103" t="str">
        <f aca="true">IF($J104="","",IF(ISNUMBER(OFFSET('Data transformed'!$A$4,MATCH($A104,'Data transformed'!$A$5:$A$185,0),MATCH(AA$4,'Data transformed'!$4:$4,0)-1)), MIN(MAX(OFFSET('Data transformed'!$A$4,MATCH($A104,'Data transformed'!$A$5:$A$185,0),MATCH(AA$4,'Data transformed'!$4:$4,0)-1),$M104),$N104),"NA"))</f>
        <v>NA</v>
      </c>
      <c r="AB104" s="103" t="str">
        <f aca="true">IF($J104="","",IF(ISNUMBER(OFFSET('Data transformed'!$A$4,MATCH($A104,'Data transformed'!$A$5:$A$185,0),MATCH(AB$4,'Data transformed'!$4:$4,0)-1)), MIN(MAX(OFFSET('Data transformed'!$A$4,MATCH($A104,'Data transformed'!$A$5:$A$185,0),MATCH(AB$4,'Data transformed'!$4:$4,0)-1),$M104),$N104),"NA"))</f>
        <v>NA</v>
      </c>
      <c r="AC104" s="103" t="str">
        <f aca="true">IF($J104="","",IF(ISNUMBER(OFFSET('Data transformed'!$A$4,MATCH($A104,'Data transformed'!$A$5:$A$185,0),MATCH(AC$4,'Data transformed'!$4:$4,0)-1)), MIN(MAX(OFFSET('Data transformed'!$A$4,MATCH($A104,'Data transformed'!$A$5:$A$185,0),MATCH(AC$4,'Data transformed'!$4:$4,0)-1),$M104),$N104),"NA"))</f>
        <v>NA</v>
      </c>
      <c r="AD104" s="103" t="str">
        <f aca="true">IF($J104="","",IF(ISNUMBER(OFFSET('Data transformed'!$A$4,MATCH($A104,'Data transformed'!$A$5:$A$185,0),MATCH(AD$4,'Data transformed'!$4:$4,0)-1)), MIN(MAX(OFFSET('Data transformed'!$A$4,MATCH($A104,'Data transformed'!$A$5:$A$185,0),MATCH(AD$4,'Data transformed'!$4:$4,0)-1),$M104),$N104),"NA"))</f>
        <v>NA</v>
      </c>
      <c r="AE104" s="103" t="str">
        <f aca="true">IF($J104="","",IF(ISNUMBER(OFFSET('Data transformed'!$A$4,MATCH($A104,'Data transformed'!$A$5:$A$185,0),MATCH(AE$4,'Data transformed'!$4:$4,0)-1)), MIN(MAX(OFFSET('Data transformed'!$A$4,MATCH($A104,'Data transformed'!$A$5:$A$185,0),MATCH(AE$4,'Data transformed'!$4:$4,0)-1),$M104),$N104),"NA"))</f>
        <v>NA</v>
      </c>
      <c r="AF104" s="103" t="str">
        <f aca="true">IF($J104="","",IF(ISNUMBER(OFFSET('Data transformed'!$A$4,MATCH($A104,'Data transformed'!$A$5:$A$185,0),MATCH(AF$4,'Data transformed'!$4:$4,0)-1)), MIN(MAX(OFFSET('Data transformed'!$A$4,MATCH($A104,'Data transformed'!$A$5:$A$185,0),MATCH(AF$4,'Data transformed'!$4:$4,0)-1),$M104),$N104),"NA"))</f>
        <v>NA</v>
      </c>
      <c r="AG104" s="103" t="str">
        <f aca="true">IF($J104="","",IF(ISNUMBER(OFFSET('Data transformed'!$A$4,MATCH($A104,'Data transformed'!$A$5:$A$185,0),MATCH(AG$4,'Data transformed'!$4:$4,0)-1)), MIN(MAX(OFFSET('Data transformed'!$A$4,MATCH($A104,'Data transformed'!$A$5:$A$185,0),MATCH(AG$4,'Data transformed'!$4:$4,0)-1),$M104),$N104),"NA"))</f>
        <v>NA</v>
      </c>
      <c r="AH104" s="103" t="str">
        <f aca="true">IF($J104="","",IF(ISNUMBER(OFFSET('Data transformed'!$A$4,MATCH($A104,'Data transformed'!$A$5:$A$185,0),MATCH(AH$4,'Data transformed'!$4:$4,0)-1)), MIN(MAX(OFFSET('Data transformed'!$A$4,MATCH($A104,'Data transformed'!$A$5:$A$185,0),MATCH(AH$4,'Data transformed'!$4:$4,0)-1),$M104),$N104),"NA"))</f>
        <v>NA</v>
      </c>
      <c r="AI104" s="103" t="str">
        <f aca="true">IF($J104="","",IF(ISNUMBER(OFFSET('Data transformed'!$A$4,MATCH($A104,'Data transformed'!$A$5:$A$185,0),MATCH(AI$4,'Data transformed'!$4:$4,0)-1)), MIN(MAX(OFFSET('Data transformed'!$A$4,MATCH($A104,'Data transformed'!$A$5:$A$185,0),MATCH(AI$4,'Data transformed'!$4:$4,0)-1),$M104),$N104),"NA"))</f>
        <v>NA</v>
      </c>
      <c r="AJ104" s="103" t="str">
        <f aca="true">IF($J104="","",IF(ISNUMBER(OFFSET('Data transformed'!$A$4,MATCH($A104,'Data transformed'!$A$5:$A$185,0),MATCH(AJ$4,'Data transformed'!$4:$4,0)-1)), MIN(MAX(OFFSET('Data transformed'!$A$4,MATCH($A104,'Data transformed'!$A$5:$A$185,0),MATCH(AJ$4,'Data transformed'!$4:$4,0)-1),$M104),$N104),"NA"))</f>
        <v>NA</v>
      </c>
      <c r="AK104" s="103" t="str">
        <f aca="true">IF($J104="","",IF(ISNUMBER(OFFSET('Data transformed'!$A$4,MATCH($A104,'Data transformed'!$A$5:$A$185,0),MATCH(AK$4,'Data transformed'!$4:$4,0)-1)), MIN(MAX(OFFSET('Data transformed'!$A$4,MATCH($A104,'Data transformed'!$A$5:$A$185,0),MATCH(AK$4,'Data transformed'!$4:$4,0)-1),$M104),$N104),"NA"))</f>
        <v>NA</v>
      </c>
      <c r="AL104" s="103" t="str">
        <f aca="true">IF($J104="","",IF(ISNUMBER(OFFSET('Data transformed'!$A$4,MATCH($A104,'Data transformed'!$A$5:$A$185,0),MATCH(AL$4,'Data transformed'!$4:$4,0)-1)), MIN(MAX(OFFSET('Data transformed'!$A$4,MATCH($A104,'Data transformed'!$A$5:$A$185,0),MATCH(AL$4,'Data transformed'!$4:$4,0)-1),$M104),$N104),"NA"))</f>
        <v>NA</v>
      </c>
      <c r="AM104" s="103" t="str">
        <f aca="true">IF($J104="","",IF(ISNUMBER(OFFSET('Data transformed'!$A$4,MATCH($A104,'Data transformed'!$A$5:$A$185,0),MATCH(AM$4,'Data transformed'!$4:$4,0)-1)), MIN(MAX(OFFSET('Data transformed'!$A$4,MATCH($A104,'Data transformed'!$A$5:$A$185,0),MATCH(AM$4,'Data transformed'!$4:$4,0)-1),$M104),$N104),"NA"))</f>
        <v>NA</v>
      </c>
      <c r="AN104" s="103" t="str">
        <f aca="true">IF($J104="","",IF(ISNUMBER(OFFSET('Data transformed'!$A$4,MATCH($A104,'Data transformed'!$A$5:$A$185,0),MATCH(AN$4,'Data transformed'!$4:$4,0)-1)), MIN(MAX(OFFSET('Data transformed'!$A$4,MATCH($A104,'Data transformed'!$A$5:$A$185,0),MATCH(AN$4,'Data transformed'!$4:$4,0)-1),$M104),$N104),"NA"))</f>
        <v>NA</v>
      </c>
      <c r="AO104" s="103" t="str">
        <f aca="true">IF($J104="","",IF(ISNUMBER(OFFSET('Data transformed'!$A$4,MATCH($A104,'Data transformed'!$A$5:$A$185,0),MATCH(AO$4,'Data transformed'!$4:$4,0)-1)), MIN(MAX(OFFSET('Data transformed'!$A$4,MATCH($A104,'Data transformed'!$A$5:$A$185,0),MATCH(AO$4,'Data transformed'!$4:$4,0)-1),$M104),$N104),"NA"))</f>
        <v>NA</v>
      </c>
      <c r="AP104" s="103" t="str">
        <f aca="true">IF($J104="","",IF(ISNUMBER(OFFSET('Data transformed'!$A$4,MATCH($A104,'Data transformed'!$A$5:$A$185,0),MATCH(AP$4,'Data transformed'!$4:$4,0)-1)), MIN(MAX(OFFSET('Data transformed'!$A$4,MATCH($A104,'Data transformed'!$A$5:$A$185,0),MATCH(AP$4,'Data transformed'!$4:$4,0)-1),$M104),$N104),"NA"))</f>
        <v>NA</v>
      </c>
      <c r="AQ104" s="103" t="str">
        <f aca="true">IF($J104="","",IF(ISNUMBER(OFFSET('Data transformed'!$A$4,MATCH($A104,'Data transformed'!$A$5:$A$185,0),MATCH(AQ$4,'Data transformed'!$4:$4,0)-1)), MIN(MAX(OFFSET('Data transformed'!$A$4,MATCH($A104,'Data transformed'!$A$5:$A$185,0),MATCH(AQ$4,'Data transformed'!$4:$4,0)-1),$M104),$N104),"NA"))</f>
        <v>NA</v>
      </c>
      <c r="AR104" s="103" t="str">
        <f aca="true">IF($J104="","",IF(ISNUMBER(OFFSET('Data transformed'!$A$4,MATCH($A104,'Data transformed'!$A$5:$A$185,0),MATCH(AR$4,'Data transformed'!$4:$4,0)-1)), MIN(MAX(OFFSET('Data transformed'!$A$4,MATCH($A104,'Data transformed'!$A$5:$A$185,0),MATCH(AR$4,'Data transformed'!$4:$4,0)-1),$M104),$N104),"NA"))</f>
        <v>NA</v>
      </c>
      <c r="AS104" s="103" t="str">
        <f aca="true">IF($J104="","",IF(ISNUMBER(OFFSET('Data transformed'!$A$4,MATCH($A104,'Data transformed'!$A$5:$A$185,0),MATCH(AS$4,'Data transformed'!$4:$4,0)-1)), MIN(MAX(OFFSET('Data transformed'!$A$4,MATCH($A104,'Data transformed'!$A$5:$A$185,0),MATCH(AS$4,'Data transformed'!$4:$4,0)-1),$M104),$N104),"NA"))</f>
        <v>NA</v>
      </c>
      <c r="AT104" s="103" t="str">
        <f aca="true">IF($J104="","",IF(ISNUMBER(OFFSET('Data transformed'!$A$4,MATCH($A104,'Data transformed'!$A$5:$A$185,0),MATCH(AT$4,'Data transformed'!$4:$4,0)-1)), MIN(MAX(OFFSET('Data transformed'!$A$4,MATCH($A104,'Data transformed'!$A$5:$A$185,0),MATCH(AT$4,'Data transformed'!$4:$4,0)-1),$M104),$N104),"NA"))</f>
        <v>NA</v>
      </c>
      <c r="AU104" s="103" t="str">
        <f aca="true">IF($J104="","",IF(ISNUMBER(OFFSET('Data transformed'!$A$4,MATCH($A104,'Data transformed'!$A$5:$A$185,0),MATCH(AU$4,'Data transformed'!$4:$4,0)-1)), MIN(MAX(OFFSET('Data transformed'!$A$4,MATCH($A104,'Data transformed'!$A$5:$A$185,0),MATCH(AU$4,'Data transformed'!$4:$4,0)-1),$M104),$N104),"NA"))</f>
        <v>NA</v>
      </c>
      <c r="AV104" s="103" t="str">
        <f aca="true">IF($J104="","",IF(ISNUMBER(OFFSET('Data transformed'!$A$4,MATCH($A104,'Data transformed'!$A$5:$A$185,0),MATCH(AV$4,'Data transformed'!$4:$4,0)-1)), MIN(MAX(OFFSET('Data transformed'!$A$4,MATCH($A104,'Data transformed'!$A$5:$A$185,0),MATCH(AV$4,'Data transformed'!$4:$4,0)-1),$M104),$N104),"NA"))</f>
        <v>NA</v>
      </c>
      <c r="AW104" s="103" t="str">
        <f aca="true">IF($J104="","",IF(ISNUMBER(OFFSET('Data transformed'!$A$4,MATCH($A104,'Data transformed'!$A$5:$A$185,0),MATCH(AW$4,'Data transformed'!$4:$4,0)-1)), MIN(MAX(OFFSET('Data transformed'!$A$4,MATCH($A104,'Data transformed'!$A$5:$A$185,0),MATCH(AW$4,'Data transformed'!$4:$4,0)-1),$M104),$N104),"NA"))</f>
        <v>NA</v>
      </c>
      <c r="AX104" s="103" t="str">
        <f aca="true">IF($J104="","",IF(ISNUMBER(OFFSET('Data transformed'!$A$4,MATCH($A104,'Data transformed'!$A$5:$A$185,0),MATCH(AX$4,'Data transformed'!$4:$4,0)-1)), MIN(MAX(OFFSET('Data transformed'!$A$4,MATCH($A104,'Data transformed'!$A$5:$A$185,0),MATCH(AX$4,'Data transformed'!$4:$4,0)-1),$M104),$N104),"NA"))</f>
        <v>NA</v>
      </c>
      <c r="AY104" s="103" t="str">
        <f aca="true">IF($J104="","",IF(ISNUMBER(OFFSET('Data transformed'!$A$4,MATCH($A104,'Data transformed'!$A$5:$A$185,0),MATCH(AY$4,'Data transformed'!$4:$4,0)-1)), MIN(MAX(OFFSET('Data transformed'!$A$4,MATCH($A104,'Data transformed'!$A$5:$A$185,0),MATCH(AY$4,'Data transformed'!$4:$4,0)-1),$M104),$N104),"NA"))</f>
        <v>NA</v>
      </c>
      <c r="AZ104" s="103" t="str">
        <f aca="true">IF($J104="","",IF(ISNUMBER(OFFSET('Data transformed'!$A$4,MATCH($A104,'Data transformed'!$A$5:$A$185,0),MATCH(AZ$4,'Data transformed'!$4:$4,0)-1)), MIN(MAX(OFFSET('Data transformed'!$A$4,MATCH($A104,'Data transformed'!$A$5:$A$185,0),MATCH(AZ$4,'Data transformed'!$4:$4,0)-1),$M104),$N104),"NA"))</f>
        <v>NA</v>
      </c>
      <c r="BA104" s="103" t="str">
        <f aca="true">IF($J104="","",IF(ISNUMBER(OFFSET('Data transformed'!$A$4,MATCH($A104,'Data transformed'!$A$5:$A$185,0),MATCH(BA$4,'Data transformed'!$4:$4,0)-1)), MIN(MAX(OFFSET('Data transformed'!$A$4,MATCH($A104,'Data transformed'!$A$5:$A$185,0),MATCH(BA$4,'Data transformed'!$4:$4,0)-1),$M104),$N104),"NA"))</f>
        <v>NA</v>
      </c>
      <c r="BB104" s="103" t="str">
        <f aca="true">IF($J104="","",IF(ISNUMBER(OFFSET('Data transformed'!$A$4,MATCH($A104,'Data transformed'!$A$5:$A$185,0),MATCH(BB$4,'Data transformed'!$4:$4,0)-1)), MIN(MAX(OFFSET('Data transformed'!$A$4,MATCH($A104,'Data transformed'!$A$5:$A$185,0),MATCH(BB$4,'Data transformed'!$4:$4,0)-1),$M104),$N104),"NA"))</f>
        <v>NA</v>
      </c>
      <c r="BC104" s="103" t="str">
        <f aca="true">IF($J104="","",IF(ISNUMBER(OFFSET('Data transformed'!$A$4,MATCH($A104,'Data transformed'!$A$5:$A$185,0),MATCH(BC$4,'Data transformed'!$4:$4,0)-1)), MIN(MAX(OFFSET('Data transformed'!$A$4,MATCH($A104,'Data transformed'!$A$5:$A$185,0),MATCH(BC$4,'Data transformed'!$4:$4,0)-1),$M104),$N104),"NA"))</f>
        <v>NA</v>
      </c>
      <c r="BD104" s="103" t="str">
        <f aca="true">IF($J104="","",IF(ISNUMBER(OFFSET('Data transformed'!$A$4,MATCH($A104,'Data transformed'!$A$5:$A$185,0),MATCH(BD$4,'Data transformed'!$4:$4,0)-1)), MIN(MAX(OFFSET('Data transformed'!$A$4,MATCH($A104,'Data transformed'!$A$5:$A$185,0),MATCH(BD$4,'Data transformed'!$4:$4,0)-1),$M104),$N104),"NA"))</f>
        <v>NA</v>
      </c>
      <c r="BE104" s="103" t="str">
        <f aca="true">IF($J104="","",IF(ISNUMBER(OFFSET('Data transformed'!$A$4,MATCH($A104,'Data transformed'!$A$5:$A$185,0),MATCH(BE$4,'Data transformed'!$4:$4,0)-1)), MIN(MAX(OFFSET('Data transformed'!$A$4,MATCH($A104,'Data transformed'!$A$5:$A$185,0),MATCH(BE$4,'Data transformed'!$4:$4,0)-1),$M104),$N104),"NA"))</f>
        <v>NA</v>
      </c>
      <c r="BF104" s="103" t="str">
        <f aca="true">IF($J104="","",IF(ISNUMBER(OFFSET('Data transformed'!$A$4,MATCH($A104,'Data transformed'!$A$5:$A$185,0),MATCH(BF$4,'Data transformed'!$4:$4,0)-1)), MIN(MAX(OFFSET('Data transformed'!$A$4,MATCH($A104,'Data transformed'!$A$5:$A$185,0),MATCH(BF$4,'Data transformed'!$4:$4,0)-1),$M104),$N104),"NA"))</f>
        <v>NA</v>
      </c>
      <c r="BG104" s="103" t="str">
        <f aca="true">IF($J104="","",IF(ISNUMBER(OFFSET('Data transformed'!$A$4,MATCH($A104,'Data transformed'!$A$5:$A$185,0),MATCH(BG$4,'Data transformed'!$4:$4,0)-1)), MIN(MAX(OFFSET('Data transformed'!$A$4,MATCH($A104,'Data transformed'!$A$5:$A$185,0),MATCH(BG$4,'Data transformed'!$4:$4,0)-1),$M104),$N104),"NA"))</f>
        <v>NA</v>
      </c>
      <c r="BH104" s="103" t="str">
        <f aca="true">IF($J104="","",IF(ISNUMBER(OFFSET('Data transformed'!$A$4,MATCH($A104,'Data transformed'!$A$5:$A$185,0),MATCH(BH$4,'Data transformed'!$4:$4,0)-1)), MIN(MAX(OFFSET('Data transformed'!$A$4,MATCH($A104,'Data transformed'!$A$5:$A$185,0),MATCH(BH$4,'Data transformed'!$4:$4,0)-1),$M104),$N104),"NA"))</f>
        <v>NA</v>
      </c>
      <c r="BI104" s="103" t="str">
        <f aca="true">IF($J104="","",IF(ISNUMBER(OFFSET('Data transformed'!$A$4,MATCH($A104,'Data transformed'!$A$5:$A$185,0),MATCH(BI$4,'Data transformed'!$4:$4,0)-1)), MIN(MAX(OFFSET('Data transformed'!$A$4,MATCH($A104,'Data transformed'!$A$5:$A$185,0),MATCH(BI$4,'Data transformed'!$4:$4,0)-1),$M104),$N104),"NA"))</f>
        <v>NA</v>
      </c>
      <c r="BJ104" s="103" t="str">
        <f aca="true">IF($J104="","",IF(ISNUMBER(OFFSET('Data transformed'!$A$4,MATCH($A104,'Data transformed'!$A$5:$A$185,0),MATCH(BJ$4,'Data transformed'!$4:$4,0)-1)), MIN(MAX(OFFSET('Data transformed'!$A$4,MATCH($A104,'Data transformed'!$A$5:$A$185,0),MATCH(BJ$4,'Data transformed'!$4:$4,0)-1),$M104),$N104),"NA"))</f>
        <v>NA</v>
      </c>
      <c r="BK104" s="103" t="str">
        <f aca="true">IF($J104="","",IF(ISNUMBER(OFFSET('Data transformed'!$A$4,MATCH($A104,'Data transformed'!$A$5:$A$185,0),MATCH(BK$4,'Data transformed'!$4:$4,0)-1)), MIN(MAX(OFFSET('Data transformed'!$A$4,MATCH($A104,'Data transformed'!$A$5:$A$185,0),MATCH(BK$4,'Data transformed'!$4:$4,0)-1),$M104),$N104),"NA"))</f>
        <v>NA</v>
      </c>
      <c r="BL104" s="103" t="str">
        <f aca="true">IF($J104="","",IF(ISNUMBER(OFFSET('Data transformed'!$A$4,MATCH($A104,'Data transformed'!$A$5:$A$185,0),MATCH(BL$4,'Data transformed'!$4:$4,0)-1)), MIN(MAX(OFFSET('Data transformed'!$A$4,MATCH($A104,'Data transformed'!$A$5:$A$185,0),MATCH(BL$4,'Data transformed'!$4:$4,0)-1),$M104),$N104),"NA"))</f>
        <v>NA</v>
      </c>
      <c r="BM104" s="103" t="str">
        <f aca="true">IF($J104="","",IF(ISNUMBER(OFFSET('Data transformed'!$A$4,MATCH($A104,'Data transformed'!$A$5:$A$185,0),MATCH(BM$4,'Data transformed'!$4:$4,0)-1)), MIN(MAX(OFFSET('Data transformed'!$A$4,MATCH($A104,'Data transformed'!$A$5:$A$185,0),MATCH(BM$4,'Data transformed'!$4:$4,0)-1),$M104),$N104),"NA"))</f>
        <v>NA</v>
      </c>
      <c r="BN104" s="103" t="str">
        <f aca="true">IF($J104="","",IF(ISNUMBER(OFFSET('Data transformed'!$A$4,MATCH($A104,'Data transformed'!$A$5:$A$185,0),MATCH(BN$4,'Data transformed'!$4:$4,0)-1)), MIN(MAX(OFFSET('Data transformed'!$A$4,MATCH($A104,'Data transformed'!$A$5:$A$185,0),MATCH(BN$4,'Data transformed'!$4:$4,0)-1),$M104),$N104),"NA"))</f>
        <v>NA</v>
      </c>
      <c r="BO104" s="103" t="str">
        <f aca="true">IF($J104="","",IF(ISNUMBER(OFFSET('Data transformed'!$A$4,MATCH($A104,'Data transformed'!$A$5:$A$185,0),MATCH(BO$4,'Data transformed'!$4:$4,0)-1)), MIN(MAX(OFFSET('Data transformed'!$A$4,MATCH($A104,'Data transformed'!$A$5:$A$185,0),MATCH(BO$4,'Data transformed'!$4:$4,0)-1),$M104),$N104),"NA"))</f>
        <v>NA</v>
      </c>
      <c r="BP104" s="103" t="str">
        <f aca="true">IF($J104="","",IF(ISNUMBER(OFFSET('Data transformed'!$A$4,MATCH($A104,'Data transformed'!$A$5:$A$185,0),MATCH(BP$4,'Data transformed'!$4:$4,0)-1)), MIN(MAX(OFFSET('Data transformed'!$A$4,MATCH($A104,'Data transformed'!$A$5:$A$185,0),MATCH(BP$4,'Data transformed'!$4:$4,0)-1),$M104),$N104),"NA"))</f>
        <v>NA</v>
      </c>
      <c r="BQ104" s="103" t="str">
        <f aca="true">IF($J104="","",IF(ISNUMBER(OFFSET('Data transformed'!$A$4,MATCH($A104,'Data transformed'!$A$5:$A$185,0),MATCH(BQ$4,'Data transformed'!$4:$4,0)-1)), MIN(MAX(OFFSET('Data transformed'!$A$4,MATCH($A104,'Data transformed'!$A$5:$A$185,0),MATCH(BQ$4,'Data transformed'!$4:$4,0)-1),$M104),$N104),"NA"))</f>
        <v>NA</v>
      </c>
      <c r="BR104" s="103" t="str">
        <f aca="true">IF($J104="","",IF(ISNUMBER(OFFSET('Data transformed'!$A$4,MATCH($A104,'Data transformed'!$A$5:$A$185,0),MATCH(BR$4,'Data transformed'!$4:$4,0)-1)), MIN(MAX(OFFSET('Data transformed'!$A$4,MATCH($A104,'Data transformed'!$A$5:$A$185,0),MATCH(BR$4,'Data transformed'!$4:$4,0)-1),$M104),$N104),"NA"))</f>
        <v>NA</v>
      </c>
      <c r="BS104" s="103" t="str">
        <f aca="true">IF($J104="","",IF(ISNUMBER(OFFSET('Data transformed'!$A$4,MATCH($A104,'Data transformed'!$A$5:$A$185,0),MATCH(BS$4,'Data transformed'!$4:$4,0)-1)), MIN(MAX(OFFSET('Data transformed'!$A$4,MATCH($A104,'Data transformed'!$A$5:$A$185,0),MATCH(BS$4,'Data transformed'!$4:$4,0)-1),$M104),$N104),"NA"))</f>
        <v>NA</v>
      </c>
      <c r="BT104" s="103" t="str">
        <f aca="true">IF($J104="","",IF(ISNUMBER(OFFSET('Data transformed'!$A$4,MATCH($A104,'Data transformed'!$A$5:$A$185,0),MATCH(BT$4,'Data transformed'!$4:$4,0)-1)), MIN(MAX(OFFSET('Data transformed'!$A$4,MATCH($A104,'Data transformed'!$A$5:$A$185,0),MATCH(BT$4,'Data transformed'!$4:$4,0)-1),$M104),$N104),"NA"))</f>
        <v>NA</v>
      </c>
      <c r="BU104" s="103" t="str">
        <f aca="true">IF($J104="","",IF(ISNUMBER(OFFSET('Data transformed'!$A$4,MATCH($A104,'Data transformed'!$A$5:$A$185,0),MATCH(BU$4,'Data transformed'!$4:$4,0)-1)), MIN(MAX(OFFSET('Data transformed'!$A$4,MATCH($A104,'Data transformed'!$A$5:$A$185,0),MATCH(BU$4,'Data transformed'!$4:$4,0)-1),$M104),$N104),"NA"))</f>
        <v>NA</v>
      </c>
      <c r="BV104" s="103" t="str">
        <f aca="true">IF($J104="","",IF(ISNUMBER(OFFSET('Data transformed'!$A$4,MATCH($A104,'Data transformed'!$A$5:$A$185,0),MATCH(BV$4,'Data transformed'!$4:$4,0)-1)), MIN(MAX(OFFSET('Data transformed'!$A$4,MATCH($A104,'Data transformed'!$A$5:$A$185,0),MATCH(BV$4,'Data transformed'!$4:$4,0)-1),$M104),$N104),"NA"))</f>
        <v>NA</v>
      </c>
      <c r="BW104" s="103" t="str">
        <f aca="true">IF($J104="","",IF(ISNUMBER(OFFSET('Data transformed'!$A$4,MATCH($A104,'Data transformed'!$A$5:$A$185,0),MATCH(BW$4,'Data transformed'!$4:$4,0)-1)), MIN(MAX(OFFSET('Data transformed'!$A$4,MATCH($A104,'Data transformed'!$A$5:$A$185,0),MATCH(BW$4,'Data transformed'!$4:$4,0)-1),$M104),$N104),"NA"))</f>
        <v>NA</v>
      </c>
      <c r="BX104" s="103" t="str">
        <f aca="true">IF($J104="","",IF(ISNUMBER(OFFSET('Data transformed'!$A$4,MATCH($A104,'Data transformed'!$A$5:$A$185,0),MATCH(BX$4,'Data transformed'!$4:$4,0)-1)), MIN(MAX(OFFSET('Data transformed'!$A$4,MATCH($A104,'Data transformed'!$A$5:$A$185,0),MATCH(BX$4,'Data transformed'!$4:$4,0)-1),$M104),$N104),"NA"))</f>
        <v>NA</v>
      </c>
      <c r="BY104" s="103" t="str">
        <f aca="true">IF($J104="","",IF(ISNUMBER(OFFSET('Data transformed'!$A$4,MATCH($A104,'Data transformed'!$A$5:$A$185,0),MATCH(BY$4,'Data transformed'!$4:$4,0)-1)), MIN(MAX(OFFSET('Data transformed'!$A$4,MATCH($A104,'Data transformed'!$A$5:$A$185,0),MATCH(BY$4,'Data transformed'!$4:$4,0)-1),$M104),$N104),"NA"))</f>
        <v>NA</v>
      </c>
      <c r="BZ104" s="103" t="str">
        <f aca="true">IF($J104="","",IF(ISNUMBER(OFFSET('Data transformed'!$A$4,MATCH($A104,'Data transformed'!$A$5:$A$185,0),MATCH(BZ$4,'Data transformed'!$4:$4,0)-1)), MIN(MAX(OFFSET('Data transformed'!$A$4,MATCH($A104,'Data transformed'!$A$5:$A$185,0),MATCH(BZ$4,'Data transformed'!$4:$4,0)-1),$M104),$N104),"NA"))</f>
        <v>NA</v>
      </c>
      <c r="CA104" s="103" t="str">
        <f aca="true">IF($J104="","",IF(ISNUMBER(OFFSET('Data transformed'!$A$4,MATCH($A104,'Data transformed'!$A$5:$A$185,0),MATCH(CA$4,'Data transformed'!$4:$4,0)-1)), MIN(MAX(OFFSET('Data transformed'!$A$4,MATCH($A104,'Data transformed'!$A$5:$A$185,0),MATCH(CA$4,'Data transformed'!$4:$4,0)-1),$M104),$N104),"NA"))</f>
        <v>NA</v>
      </c>
      <c r="CB104" s="103" t="str">
        <f aca="true">IF($J104="","",IF(ISNUMBER(OFFSET('Data transformed'!$A$4,MATCH($A104,'Data transformed'!$A$5:$A$185,0),MATCH(CB$4,'Data transformed'!$4:$4,0)-1)), MIN(MAX(OFFSET('Data transformed'!$A$4,MATCH($A104,'Data transformed'!$A$5:$A$185,0),MATCH(CB$4,'Data transformed'!$4:$4,0)-1),$M104),$N104),"NA"))</f>
        <v>NA</v>
      </c>
      <c r="CC104" s="103" t="str">
        <f aca="true">IF($J104="","",IF(ISNUMBER(OFFSET('Data transformed'!$A$4,MATCH($A104,'Data transformed'!$A$5:$A$185,0),MATCH(CC$4,'Data transformed'!$4:$4,0)-1)), MIN(MAX(OFFSET('Data transformed'!$A$4,MATCH($A104,'Data transformed'!$A$5:$A$185,0),MATCH(CC$4,'Data transformed'!$4:$4,0)-1),$M104),$N104),"NA"))</f>
        <v>NA</v>
      </c>
      <c r="CD104" s="103" t="str">
        <f aca="true">IF($J104="","",IF(ISNUMBER(OFFSET('Data transformed'!$A$4,MATCH($A104,'Data transformed'!$A$5:$A$185,0),MATCH(CD$4,'Data transformed'!$4:$4,0)-1)), MIN(MAX(OFFSET('Data transformed'!$A$4,MATCH($A104,'Data transformed'!$A$5:$A$185,0),MATCH(CD$4,'Data transformed'!$4:$4,0)-1),$M104),$N104),"NA"))</f>
        <v>NA</v>
      </c>
      <c r="CE104" s="103" t="str">
        <f aca="true">IF($J104="","",IF(ISNUMBER(OFFSET('Data transformed'!$A$4,MATCH($A104,'Data transformed'!$A$5:$A$185,0),MATCH(CE$4,'Data transformed'!$4:$4,0)-1)), MIN(MAX(OFFSET('Data transformed'!$A$4,MATCH($A104,'Data transformed'!$A$5:$A$185,0),MATCH(CE$4,'Data transformed'!$4:$4,0)-1),$M104),$N104),"NA"))</f>
        <v>NA</v>
      </c>
      <c r="CF104" s="103" t="str">
        <f aca="true">IF($J104="","",IF(ISNUMBER(OFFSET('Data transformed'!$A$4,MATCH($A104,'Data transformed'!$A$5:$A$185,0),MATCH(CF$4,'Data transformed'!$4:$4,0)-1)), MIN(MAX(OFFSET('Data transformed'!$A$4,MATCH($A104,'Data transformed'!$A$5:$A$185,0),MATCH(CF$4,'Data transformed'!$4:$4,0)-1),$M104),$N104),"NA"))</f>
        <v>NA</v>
      </c>
      <c r="CG104" s="103" t="str">
        <f aca="true">IF($J104="","",IF(ISNUMBER(OFFSET('Data transformed'!$A$4,MATCH($A104,'Data transformed'!$A$5:$A$185,0),MATCH(CG$4,'Data transformed'!$4:$4,0)-1)), MIN(MAX(OFFSET('Data transformed'!$A$4,MATCH($A104,'Data transformed'!$A$5:$A$185,0),MATCH(CG$4,'Data transformed'!$4:$4,0)-1),$M104),$N104),"NA"))</f>
        <v>NA</v>
      </c>
      <c r="CH104" s="103" t="str">
        <f aca="true">IF($J104="","",IF(ISNUMBER(OFFSET('Data transformed'!$A$4,MATCH($A104,'Data transformed'!$A$5:$A$185,0),MATCH(CH$4,'Data transformed'!$4:$4,0)-1)), MIN(MAX(OFFSET('Data transformed'!$A$4,MATCH($A104,'Data transformed'!$A$5:$A$185,0),MATCH(CH$4,'Data transformed'!$4:$4,0)-1),$M104),$N104),"NA"))</f>
        <v>NA</v>
      </c>
      <c r="CI104" s="103" t="str">
        <f aca="true">IF($J104="","",IF(ISNUMBER(OFFSET('Data transformed'!$A$4,MATCH($A104,'Data transformed'!$A$5:$A$185,0),MATCH(CI$4,'Data transformed'!$4:$4,0)-1)), MIN(MAX(OFFSET('Data transformed'!$A$4,MATCH($A104,'Data transformed'!$A$5:$A$185,0),MATCH(CI$4,'Data transformed'!$4:$4,0)-1),$M104),$N104),"NA"))</f>
        <v>NA</v>
      </c>
      <c r="CJ104" s="103" t="str">
        <f aca="true">IF($J104="","",IF(ISNUMBER(OFFSET('Data transformed'!$A$4,MATCH($A104,'Data transformed'!$A$5:$A$185,0),MATCH(CJ$4,'Data transformed'!$4:$4,0)-1)), MIN(MAX(OFFSET('Data transformed'!$A$4,MATCH($A104,'Data transformed'!$A$5:$A$185,0),MATCH(CJ$4,'Data transformed'!$4:$4,0)-1),$M104),$N104),"NA"))</f>
        <v>NA</v>
      </c>
      <c r="CK104" s="103" t="str">
        <f aca="true">IF($J104="","",IF(ISNUMBER(OFFSET('Data transformed'!$A$4,MATCH($A104,'Data transformed'!$A$5:$A$185,0),MATCH(CK$4,'Data transformed'!$4:$4,0)-1)), MIN(MAX(OFFSET('Data transformed'!$A$4,MATCH($A104,'Data transformed'!$A$5:$A$185,0),MATCH(CK$4,'Data transformed'!$4:$4,0)-1),$M104),$N104),"NA"))</f>
        <v>NA</v>
      </c>
      <c r="CL104" s="103" t="str">
        <f aca="true">IF($J104="","",IF(ISNUMBER(OFFSET('Data transformed'!$A$4,MATCH($A104,'Data transformed'!$A$5:$A$185,0),MATCH(CL$4,'Data transformed'!$4:$4,0)-1)), MIN(MAX(OFFSET('Data transformed'!$A$4,MATCH($A104,'Data transformed'!$A$5:$A$185,0),MATCH(CL$4,'Data transformed'!$4:$4,0)-1),$M104),$N104),"NA"))</f>
        <v>NA</v>
      </c>
      <c r="CM104" s="103" t="str">
        <f aca="true">IF($J104="","",IF(ISNUMBER(OFFSET('Data transformed'!$A$4,MATCH($A104,'Data transformed'!$A$5:$A$185,0),MATCH(CM$4,'Data transformed'!$4:$4,0)-1)), MIN(MAX(OFFSET('Data transformed'!$A$4,MATCH($A104,'Data transformed'!$A$5:$A$185,0),MATCH(CM$4,'Data transformed'!$4:$4,0)-1),$M104),$N104),"NA"))</f>
        <v>NA</v>
      </c>
      <c r="CN104" s="103" t="str">
        <f aca="true">IF($J104="","",IF(ISNUMBER(OFFSET('Data transformed'!$A$4,MATCH($A104,'Data transformed'!$A$5:$A$185,0),MATCH(CN$4,'Data transformed'!$4:$4,0)-1)), MIN(MAX(OFFSET('Data transformed'!$A$4,MATCH($A104,'Data transformed'!$A$5:$A$185,0),MATCH(CN$4,'Data transformed'!$4:$4,0)-1),$M104),$N104),"NA"))</f>
        <v>NA</v>
      </c>
      <c r="CO104" s="103" t="str">
        <f aca="true">IF($J104="","",IF(ISNUMBER(OFFSET('Data transformed'!$A$4,MATCH($A104,'Data transformed'!$A$5:$A$185,0),MATCH(CO$4,'Data transformed'!$4:$4,0)-1)), MIN(MAX(OFFSET('Data transformed'!$A$4,MATCH($A104,'Data transformed'!$A$5:$A$185,0),MATCH(CO$4,'Data transformed'!$4:$4,0)-1),$M104),$N104),"NA"))</f>
        <v>NA</v>
      </c>
      <c r="CP104" s="103" t="str">
        <f aca="true">IF($J104="","",IF(ISNUMBER(OFFSET('Data transformed'!$A$4,MATCH($A104,'Data transformed'!$A$5:$A$185,0),MATCH(CP$4,'Data transformed'!$4:$4,0)-1)), MIN(MAX(OFFSET('Data transformed'!$A$4,MATCH($A104,'Data transformed'!$A$5:$A$185,0),MATCH(CP$4,'Data transformed'!$4:$4,0)-1),$M104),$N104),"NA"))</f>
        <v>NA</v>
      </c>
      <c r="CQ104" s="103" t="str">
        <f aca="true">IF($J104="","",IF(ISNUMBER(OFFSET('Data transformed'!$A$4,MATCH($A104,'Data transformed'!$A$5:$A$185,0),MATCH(CQ$4,'Data transformed'!$4:$4,0)-1)), MIN(MAX(OFFSET('Data transformed'!$A$4,MATCH($A104,'Data transformed'!$A$5:$A$185,0),MATCH(CQ$4,'Data transformed'!$4:$4,0)-1),$M104),$N104),"NA"))</f>
        <v>NA</v>
      </c>
      <c r="CR104" s="103" t="str">
        <f aca="true">IF($J104="","",IF(ISNUMBER(OFFSET('Data transformed'!$A$4,MATCH($A104,'Data transformed'!$A$5:$A$185,0),MATCH(CR$4,'Data transformed'!$4:$4,0)-1)), MIN(MAX(OFFSET('Data transformed'!$A$4,MATCH($A104,'Data transformed'!$A$5:$A$185,0),MATCH(CR$4,'Data transformed'!$4:$4,0)-1),$M104),$N104),"NA"))</f>
        <v>NA</v>
      </c>
      <c r="CS104" s="103" t="str">
        <f aca="true">IF($J104="","",IF(ISNUMBER(OFFSET('Data transformed'!$A$4,MATCH($A104,'Data transformed'!$A$5:$A$185,0),MATCH(CS$4,'Data transformed'!$4:$4,0)-1)), MIN(MAX(OFFSET('Data transformed'!$A$4,MATCH($A104,'Data transformed'!$A$5:$A$185,0),MATCH(CS$4,'Data transformed'!$4:$4,0)-1),$M104),$N104),"NA"))</f>
        <v>NA</v>
      </c>
      <c r="CT104" s="103" t="str">
        <f aca="true">IF($J104="","",IF(ISNUMBER(OFFSET('Data transformed'!$A$4,MATCH($A104,'Data transformed'!$A$5:$A$185,0),MATCH(CT$4,'Data transformed'!$4:$4,0)-1)), MIN(MAX(OFFSET('Data transformed'!$A$4,MATCH($A104,'Data transformed'!$A$5:$A$185,0),MATCH(CT$4,'Data transformed'!$4:$4,0)-1),$M104),$N104),"NA"))</f>
        <v>NA</v>
      </c>
      <c r="CU104" s="103" t="str">
        <f aca="true">IF($J104="","",IF(ISNUMBER(OFFSET('Data transformed'!$A$4,MATCH($A104,'Data transformed'!$A$5:$A$185,0),MATCH(CU$4,'Data transformed'!$4:$4,0)-1)), MIN(MAX(OFFSET('Data transformed'!$A$4,MATCH($A104,'Data transformed'!$A$5:$A$185,0),MATCH(CU$4,'Data transformed'!$4:$4,0)-1),$M104),$N104),"NA"))</f>
        <v>NA</v>
      </c>
    </row>
    <row r="105" s="103" customFormat="true" ht="15.5" hidden="false" customHeight="false" outlineLevel="0" collapsed="false">
      <c r="A105" s="107" t="n">
        <v>4210</v>
      </c>
      <c r="B105" s="107" t="n">
        <v>3</v>
      </c>
      <c r="C105" s="103" t="str">
        <f aca="true">IF(ISBLANK(OFFSET('Raw Data'!$A$3,MATCH($A105,'Raw Data'!$B$4:$B$185,0),MATCH(C$4,'Raw Data'!$3:$3,0)-1)),"",OFFSET('Raw Data'!$A$3,MATCH($A105,'Raw Data'!$B$4:$B$185,0),MATCH(C$4,'Raw Data'!$3:$3,0)-1))</f>
        <v>Adoption of sustainability standards</v>
      </c>
      <c r="D105" s="103" t="str">
        <f aca="true">IF(ISBLANK(OFFSET('Raw Data'!$A$3,MATCH($A105,'Raw Data'!$B$4:$B$185,0),MATCH(D$4,'Raw Data'!$3:$3,0)-1)),"",OFFSET('Raw Data'!$A$3,MATCH($A105,'Raw Data'!$B$4:$B$185,0),MATCH(D$4,'Raw Data'!$3:$3,0)-1))</f>
        <v/>
      </c>
      <c r="E105" s="103" t="str">
        <f aca="true">IF(ISBLANK(OFFSET('Raw Data'!$A$3,MATCH($A105,'Raw Data'!$B$4:$B$185,0),MATCH(E$4,'Raw Data'!$3:$3,0)-1)),"",OFFSET('Raw Data'!$A$3,MATCH($A105,'Raw Data'!$B$4:$B$185,0),MATCH(E$4,'Raw Data'!$3:$3,0)-1))</f>
        <v/>
      </c>
      <c r="J105" s="103" t="e">
        <f aca="true" t="array" ref="J105:J105">IFERROR(_xlfn.QUARTILE.INC(IF(ISNUMBER(OFFSET('Data transformed'!$N$4,MATCH('outliers treatment'!$A105,'Data transformed'!$A$5:$A$185),1,1,COUNTA('Data transformed'!$O$4:$CX$4))),OFFSET('Data transformed'!$N$4,MATCH('outliers treatment'!$A105,'Data transformed'!$A$5:$A$185),1,1,COUNTA('Data transformed'!$O$4:$CX$4))),1),"")</f>
        <v>#N/A</v>
      </c>
      <c r="K105" s="103" t="e">
        <f aca="true" t="array" ref="K105:K105">IFERROR(_xlfn.QUARTILE.INC(IF(ISNUMBER(OFFSET('Data transformed'!$N$4,MATCH('outliers treatment'!$A105,'Data transformed'!$A$5:$A$185),1,1,COUNTA('Data transformed'!$O$4:$CX$4))),OFFSET('Data transformed'!$N$4,MATCH('outliers treatment'!$A105,'Data transformed'!$A$5:$A$185),1,1,COUNTA('Data transformed'!$O$4:$CX$4))),3),"")</f>
        <v>#N/A</v>
      </c>
      <c r="L105" s="103" t="str">
        <f aca="false">IFERROR(K105-J105,"")</f>
        <v/>
      </c>
      <c r="P105" s="105" t="str">
        <f aca="false" t="array" ref="P105:P105">IFERROR(SKEW(IF(ISNUMBER(T105:CU105),T105:CU105,"")),"")</f>
        <v/>
      </c>
      <c r="Q105" s="103" t="n">
        <f aca="true">IF(ISBLANK(OFFSET('Data above threshold'!$A$4,MATCH('Data above threshold'!$A104,'Data above threshold'!$A$5:$A$185,0),MATCH('Data above threshold'!N$4,'Data above threshold'!$4:$4,0)-1)),1,OFFSET('Data above threshold'!$A$4,MATCH('Data above threshold'!$A104,'Data above threshold'!$A$5:$A$185,0),MATCH('Data above threshold'!N$4,'Data above threshold'!$4:$4,0)-1))</f>
        <v>1</v>
      </c>
      <c r="R105" s="103" t="e">
        <f aca="false">IF($J105="","",COUNTIF(T105:CU105,M105)+ COUNTIF(T105:CQ105,N105))</f>
        <v>#N/A</v>
      </c>
      <c r="S105" s="106" t="str">
        <f aca="false" t="array" ref="S105:S105">IF(B105&lt;4,"",1-IFERROR(SUM(ISNUMBER(T105:CU105)*(1-$T$3:$CU$3))/COUNTIF($T$3:$CU$3,0),0))</f>
        <v/>
      </c>
      <c r="T105" s="103" t="str">
        <f aca="true">IF($J105="","",IF(ISNUMBER(OFFSET('Data transformed'!$A$4,MATCH($A105,'Data transformed'!$A$5:$A$185,0),MATCH(T$4,'Data transformed'!$4:$4,0)-1)), MIN(MAX(OFFSET('Data transformed'!$A$4,MATCH($A105,'Data transformed'!$A$5:$A$185,0),MATCH(T$4,'Data transformed'!$4:$4,0)-1),$M105),$N105),"NA"))</f>
        <v>NA</v>
      </c>
      <c r="U105" s="103" t="str">
        <f aca="true">IF($J105="","",IF(ISNUMBER(OFFSET('Data transformed'!$A$4,MATCH($A105,'Data transformed'!$A$5:$A$185,0),MATCH(U$4,'Data transformed'!$4:$4,0)-1)), MIN(MAX(OFFSET('Data transformed'!$A$4,MATCH($A105,'Data transformed'!$A$5:$A$185,0),MATCH(U$4,'Data transformed'!$4:$4,0)-1),$M105),$N105),"NA"))</f>
        <v>NA</v>
      </c>
      <c r="V105" s="103" t="str">
        <f aca="true">IF($J105="","",IF(ISNUMBER(OFFSET('Data transformed'!$A$4,MATCH($A105,'Data transformed'!$A$5:$A$185,0),MATCH(V$4,'Data transformed'!$4:$4,0)-1)), MIN(MAX(OFFSET('Data transformed'!$A$4,MATCH($A105,'Data transformed'!$A$5:$A$185,0),MATCH(V$4,'Data transformed'!$4:$4,0)-1),$M105),$N105),"NA"))</f>
        <v>NA</v>
      </c>
      <c r="W105" s="103" t="str">
        <f aca="true">IF($J105="","",IF(ISNUMBER(OFFSET('Data transformed'!$A$4,MATCH($A105,'Data transformed'!$A$5:$A$185,0),MATCH(W$4,'Data transformed'!$4:$4,0)-1)), MIN(MAX(OFFSET('Data transformed'!$A$4,MATCH($A105,'Data transformed'!$A$5:$A$185,0),MATCH(W$4,'Data transformed'!$4:$4,0)-1),$M105),$N105),"NA"))</f>
        <v>NA</v>
      </c>
      <c r="X105" s="103" t="str">
        <f aca="true">IF($J105="","",IF(ISNUMBER(OFFSET('Data transformed'!$A$4,MATCH($A105,'Data transformed'!$A$5:$A$185,0),MATCH(X$4,'Data transformed'!$4:$4,0)-1)), MIN(MAX(OFFSET('Data transformed'!$A$4,MATCH($A105,'Data transformed'!$A$5:$A$185,0),MATCH(X$4,'Data transformed'!$4:$4,0)-1),$M105),$N105),"NA"))</f>
        <v>NA</v>
      </c>
      <c r="Y105" s="103" t="str">
        <f aca="true">IF($J105="","",IF(ISNUMBER(OFFSET('Data transformed'!$A$4,MATCH($A105,'Data transformed'!$A$5:$A$185,0),MATCH(Y$4,'Data transformed'!$4:$4,0)-1)), MIN(MAX(OFFSET('Data transformed'!$A$4,MATCH($A105,'Data transformed'!$A$5:$A$185,0),MATCH(Y$4,'Data transformed'!$4:$4,0)-1),$M105),$N105),"NA"))</f>
        <v>NA</v>
      </c>
      <c r="Z105" s="103" t="str">
        <f aca="true">IF($J105="","",IF(ISNUMBER(OFFSET('Data transformed'!$A$4,MATCH($A105,'Data transformed'!$A$5:$A$185,0),MATCH(Z$4,'Data transformed'!$4:$4,0)-1)), MIN(MAX(OFFSET('Data transformed'!$A$4,MATCH($A105,'Data transformed'!$A$5:$A$185,0),MATCH(Z$4,'Data transformed'!$4:$4,0)-1),$M105),$N105),"NA"))</f>
        <v>NA</v>
      </c>
      <c r="AA105" s="103" t="str">
        <f aca="true">IF($J105="","",IF(ISNUMBER(OFFSET('Data transformed'!$A$4,MATCH($A105,'Data transformed'!$A$5:$A$185,0),MATCH(AA$4,'Data transformed'!$4:$4,0)-1)), MIN(MAX(OFFSET('Data transformed'!$A$4,MATCH($A105,'Data transformed'!$A$5:$A$185,0),MATCH(AA$4,'Data transformed'!$4:$4,0)-1),$M105),$N105),"NA"))</f>
        <v>NA</v>
      </c>
      <c r="AB105" s="103" t="str">
        <f aca="true">IF($J105="","",IF(ISNUMBER(OFFSET('Data transformed'!$A$4,MATCH($A105,'Data transformed'!$A$5:$A$185,0),MATCH(AB$4,'Data transformed'!$4:$4,0)-1)), MIN(MAX(OFFSET('Data transformed'!$A$4,MATCH($A105,'Data transformed'!$A$5:$A$185,0),MATCH(AB$4,'Data transformed'!$4:$4,0)-1),$M105),$N105),"NA"))</f>
        <v>NA</v>
      </c>
      <c r="AC105" s="103" t="str">
        <f aca="true">IF($J105="","",IF(ISNUMBER(OFFSET('Data transformed'!$A$4,MATCH($A105,'Data transformed'!$A$5:$A$185,0),MATCH(AC$4,'Data transformed'!$4:$4,0)-1)), MIN(MAX(OFFSET('Data transformed'!$A$4,MATCH($A105,'Data transformed'!$A$5:$A$185,0),MATCH(AC$4,'Data transformed'!$4:$4,0)-1),$M105),$N105),"NA"))</f>
        <v>NA</v>
      </c>
      <c r="AD105" s="103" t="str">
        <f aca="true">IF($J105="","",IF(ISNUMBER(OFFSET('Data transformed'!$A$4,MATCH($A105,'Data transformed'!$A$5:$A$185,0),MATCH(AD$4,'Data transformed'!$4:$4,0)-1)), MIN(MAX(OFFSET('Data transformed'!$A$4,MATCH($A105,'Data transformed'!$A$5:$A$185,0),MATCH(AD$4,'Data transformed'!$4:$4,0)-1),$M105),$N105),"NA"))</f>
        <v>NA</v>
      </c>
      <c r="AE105" s="103" t="str">
        <f aca="true">IF($J105="","",IF(ISNUMBER(OFFSET('Data transformed'!$A$4,MATCH($A105,'Data transformed'!$A$5:$A$185,0),MATCH(AE$4,'Data transformed'!$4:$4,0)-1)), MIN(MAX(OFFSET('Data transformed'!$A$4,MATCH($A105,'Data transformed'!$A$5:$A$185,0),MATCH(AE$4,'Data transformed'!$4:$4,0)-1),$M105),$N105),"NA"))</f>
        <v>NA</v>
      </c>
      <c r="AF105" s="103" t="str">
        <f aca="true">IF($J105="","",IF(ISNUMBER(OFFSET('Data transformed'!$A$4,MATCH($A105,'Data transformed'!$A$5:$A$185,0),MATCH(AF$4,'Data transformed'!$4:$4,0)-1)), MIN(MAX(OFFSET('Data transformed'!$A$4,MATCH($A105,'Data transformed'!$A$5:$A$185,0),MATCH(AF$4,'Data transformed'!$4:$4,0)-1),$M105),$N105),"NA"))</f>
        <v>NA</v>
      </c>
      <c r="AG105" s="103" t="str">
        <f aca="true">IF($J105="","",IF(ISNUMBER(OFFSET('Data transformed'!$A$4,MATCH($A105,'Data transformed'!$A$5:$A$185,0),MATCH(AG$4,'Data transformed'!$4:$4,0)-1)), MIN(MAX(OFFSET('Data transformed'!$A$4,MATCH($A105,'Data transformed'!$A$5:$A$185,0),MATCH(AG$4,'Data transformed'!$4:$4,0)-1),$M105),$N105),"NA"))</f>
        <v>NA</v>
      </c>
      <c r="AH105" s="103" t="str">
        <f aca="true">IF($J105="","",IF(ISNUMBER(OFFSET('Data transformed'!$A$4,MATCH($A105,'Data transformed'!$A$5:$A$185,0),MATCH(AH$4,'Data transformed'!$4:$4,0)-1)), MIN(MAX(OFFSET('Data transformed'!$A$4,MATCH($A105,'Data transformed'!$A$5:$A$185,0),MATCH(AH$4,'Data transformed'!$4:$4,0)-1),$M105),$N105),"NA"))</f>
        <v>NA</v>
      </c>
      <c r="AI105" s="103" t="str">
        <f aca="true">IF($J105="","",IF(ISNUMBER(OFFSET('Data transformed'!$A$4,MATCH($A105,'Data transformed'!$A$5:$A$185,0),MATCH(AI$4,'Data transformed'!$4:$4,0)-1)), MIN(MAX(OFFSET('Data transformed'!$A$4,MATCH($A105,'Data transformed'!$A$5:$A$185,0),MATCH(AI$4,'Data transformed'!$4:$4,0)-1),$M105),$N105),"NA"))</f>
        <v>NA</v>
      </c>
      <c r="AJ105" s="103" t="str">
        <f aca="true">IF($J105="","",IF(ISNUMBER(OFFSET('Data transformed'!$A$4,MATCH($A105,'Data transformed'!$A$5:$A$185,0),MATCH(AJ$4,'Data transformed'!$4:$4,0)-1)), MIN(MAX(OFFSET('Data transformed'!$A$4,MATCH($A105,'Data transformed'!$A$5:$A$185,0),MATCH(AJ$4,'Data transformed'!$4:$4,0)-1),$M105),$N105),"NA"))</f>
        <v>NA</v>
      </c>
      <c r="AK105" s="103" t="str">
        <f aca="true">IF($J105="","",IF(ISNUMBER(OFFSET('Data transformed'!$A$4,MATCH($A105,'Data transformed'!$A$5:$A$185,0),MATCH(AK$4,'Data transformed'!$4:$4,0)-1)), MIN(MAX(OFFSET('Data transformed'!$A$4,MATCH($A105,'Data transformed'!$A$5:$A$185,0),MATCH(AK$4,'Data transformed'!$4:$4,0)-1),$M105),$N105),"NA"))</f>
        <v>NA</v>
      </c>
      <c r="AL105" s="103" t="str">
        <f aca="true">IF($J105="","",IF(ISNUMBER(OFFSET('Data transformed'!$A$4,MATCH($A105,'Data transformed'!$A$5:$A$185,0),MATCH(AL$4,'Data transformed'!$4:$4,0)-1)), MIN(MAX(OFFSET('Data transformed'!$A$4,MATCH($A105,'Data transformed'!$A$5:$A$185,0),MATCH(AL$4,'Data transformed'!$4:$4,0)-1),$M105),$N105),"NA"))</f>
        <v>NA</v>
      </c>
      <c r="AM105" s="103" t="str">
        <f aca="true">IF($J105="","",IF(ISNUMBER(OFFSET('Data transformed'!$A$4,MATCH($A105,'Data transformed'!$A$5:$A$185,0),MATCH(AM$4,'Data transformed'!$4:$4,0)-1)), MIN(MAX(OFFSET('Data transformed'!$A$4,MATCH($A105,'Data transformed'!$A$5:$A$185,0),MATCH(AM$4,'Data transformed'!$4:$4,0)-1),$M105),$N105),"NA"))</f>
        <v>NA</v>
      </c>
      <c r="AN105" s="103" t="str">
        <f aca="true">IF($J105="","",IF(ISNUMBER(OFFSET('Data transformed'!$A$4,MATCH($A105,'Data transformed'!$A$5:$A$185,0),MATCH(AN$4,'Data transformed'!$4:$4,0)-1)), MIN(MAX(OFFSET('Data transformed'!$A$4,MATCH($A105,'Data transformed'!$A$5:$A$185,0),MATCH(AN$4,'Data transformed'!$4:$4,0)-1),$M105),$N105),"NA"))</f>
        <v>NA</v>
      </c>
      <c r="AO105" s="103" t="str">
        <f aca="true">IF($J105="","",IF(ISNUMBER(OFFSET('Data transformed'!$A$4,MATCH($A105,'Data transformed'!$A$5:$A$185,0),MATCH(AO$4,'Data transformed'!$4:$4,0)-1)), MIN(MAX(OFFSET('Data transformed'!$A$4,MATCH($A105,'Data transformed'!$A$5:$A$185,0),MATCH(AO$4,'Data transformed'!$4:$4,0)-1),$M105),$N105),"NA"))</f>
        <v>NA</v>
      </c>
      <c r="AP105" s="103" t="str">
        <f aca="true">IF($J105="","",IF(ISNUMBER(OFFSET('Data transformed'!$A$4,MATCH($A105,'Data transformed'!$A$5:$A$185,0),MATCH(AP$4,'Data transformed'!$4:$4,0)-1)), MIN(MAX(OFFSET('Data transformed'!$A$4,MATCH($A105,'Data transformed'!$A$5:$A$185,0),MATCH(AP$4,'Data transformed'!$4:$4,0)-1),$M105),$N105),"NA"))</f>
        <v>NA</v>
      </c>
      <c r="AQ105" s="103" t="str">
        <f aca="true">IF($J105="","",IF(ISNUMBER(OFFSET('Data transformed'!$A$4,MATCH($A105,'Data transformed'!$A$5:$A$185,0),MATCH(AQ$4,'Data transformed'!$4:$4,0)-1)), MIN(MAX(OFFSET('Data transformed'!$A$4,MATCH($A105,'Data transformed'!$A$5:$A$185,0),MATCH(AQ$4,'Data transformed'!$4:$4,0)-1),$M105),$N105),"NA"))</f>
        <v>NA</v>
      </c>
      <c r="AR105" s="103" t="str">
        <f aca="true">IF($J105="","",IF(ISNUMBER(OFFSET('Data transformed'!$A$4,MATCH($A105,'Data transformed'!$A$5:$A$185,0),MATCH(AR$4,'Data transformed'!$4:$4,0)-1)), MIN(MAX(OFFSET('Data transformed'!$A$4,MATCH($A105,'Data transformed'!$A$5:$A$185,0),MATCH(AR$4,'Data transformed'!$4:$4,0)-1),$M105),$N105),"NA"))</f>
        <v>NA</v>
      </c>
      <c r="AS105" s="103" t="str">
        <f aca="true">IF($J105="","",IF(ISNUMBER(OFFSET('Data transformed'!$A$4,MATCH($A105,'Data transformed'!$A$5:$A$185,0),MATCH(AS$4,'Data transformed'!$4:$4,0)-1)), MIN(MAX(OFFSET('Data transformed'!$A$4,MATCH($A105,'Data transformed'!$A$5:$A$185,0),MATCH(AS$4,'Data transformed'!$4:$4,0)-1),$M105),$N105),"NA"))</f>
        <v>NA</v>
      </c>
      <c r="AT105" s="103" t="str">
        <f aca="true">IF($J105="","",IF(ISNUMBER(OFFSET('Data transformed'!$A$4,MATCH($A105,'Data transformed'!$A$5:$A$185,0),MATCH(AT$4,'Data transformed'!$4:$4,0)-1)), MIN(MAX(OFFSET('Data transformed'!$A$4,MATCH($A105,'Data transformed'!$A$5:$A$185,0),MATCH(AT$4,'Data transformed'!$4:$4,0)-1),$M105),$N105),"NA"))</f>
        <v>NA</v>
      </c>
      <c r="AU105" s="103" t="str">
        <f aca="true">IF($J105="","",IF(ISNUMBER(OFFSET('Data transformed'!$A$4,MATCH($A105,'Data transformed'!$A$5:$A$185,0),MATCH(AU$4,'Data transformed'!$4:$4,0)-1)), MIN(MAX(OFFSET('Data transformed'!$A$4,MATCH($A105,'Data transformed'!$A$5:$A$185,0),MATCH(AU$4,'Data transformed'!$4:$4,0)-1),$M105),$N105),"NA"))</f>
        <v>NA</v>
      </c>
      <c r="AV105" s="103" t="str">
        <f aca="true">IF($J105="","",IF(ISNUMBER(OFFSET('Data transformed'!$A$4,MATCH($A105,'Data transformed'!$A$5:$A$185,0),MATCH(AV$4,'Data transformed'!$4:$4,0)-1)), MIN(MAX(OFFSET('Data transformed'!$A$4,MATCH($A105,'Data transformed'!$A$5:$A$185,0),MATCH(AV$4,'Data transformed'!$4:$4,0)-1),$M105),$N105),"NA"))</f>
        <v>NA</v>
      </c>
      <c r="AW105" s="103" t="str">
        <f aca="true">IF($J105="","",IF(ISNUMBER(OFFSET('Data transformed'!$A$4,MATCH($A105,'Data transformed'!$A$5:$A$185,0),MATCH(AW$4,'Data transformed'!$4:$4,0)-1)), MIN(MAX(OFFSET('Data transformed'!$A$4,MATCH($A105,'Data transformed'!$A$5:$A$185,0),MATCH(AW$4,'Data transformed'!$4:$4,0)-1),$M105),$N105),"NA"))</f>
        <v>NA</v>
      </c>
      <c r="AX105" s="103" t="str">
        <f aca="true">IF($J105="","",IF(ISNUMBER(OFFSET('Data transformed'!$A$4,MATCH($A105,'Data transformed'!$A$5:$A$185,0),MATCH(AX$4,'Data transformed'!$4:$4,0)-1)), MIN(MAX(OFFSET('Data transformed'!$A$4,MATCH($A105,'Data transformed'!$A$5:$A$185,0),MATCH(AX$4,'Data transformed'!$4:$4,0)-1),$M105),$N105),"NA"))</f>
        <v>NA</v>
      </c>
      <c r="AY105" s="103" t="str">
        <f aca="true">IF($J105="","",IF(ISNUMBER(OFFSET('Data transformed'!$A$4,MATCH($A105,'Data transformed'!$A$5:$A$185,0),MATCH(AY$4,'Data transformed'!$4:$4,0)-1)), MIN(MAX(OFFSET('Data transformed'!$A$4,MATCH($A105,'Data transformed'!$A$5:$A$185,0),MATCH(AY$4,'Data transformed'!$4:$4,0)-1),$M105),$N105),"NA"))</f>
        <v>NA</v>
      </c>
      <c r="AZ105" s="103" t="str">
        <f aca="true">IF($J105="","",IF(ISNUMBER(OFFSET('Data transformed'!$A$4,MATCH($A105,'Data transformed'!$A$5:$A$185,0),MATCH(AZ$4,'Data transformed'!$4:$4,0)-1)), MIN(MAX(OFFSET('Data transformed'!$A$4,MATCH($A105,'Data transformed'!$A$5:$A$185,0),MATCH(AZ$4,'Data transformed'!$4:$4,0)-1),$M105),$N105),"NA"))</f>
        <v>NA</v>
      </c>
      <c r="BA105" s="103" t="str">
        <f aca="true">IF($J105="","",IF(ISNUMBER(OFFSET('Data transformed'!$A$4,MATCH($A105,'Data transformed'!$A$5:$A$185,0),MATCH(BA$4,'Data transformed'!$4:$4,0)-1)), MIN(MAX(OFFSET('Data transformed'!$A$4,MATCH($A105,'Data transformed'!$A$5:$A$185,0),MATCH(BA$4,'Data transformed'!$4:$4,0)-1),$M105),$N105),"NA"))</f>
        <v>NA</v>
      </c>
      <c r="BB105" s="103" t="str">
        <f aca="true">IF($J105="","",IF(ISNUMBER(OFFSET('Data transformed'!$A$4,MATCH($A105,'Data transformed'!$A$5:$A$185,0),MATCH(BB$4,'Data transformed'!$4:$4,0)-1)), MIN(MAX(OFFSET('Data transformed'!$A$4,MATCH($A105,'Data transformed'!$A$5:$A$185,0),MATCH(BB$4,'Data transformed'!$4:$4,0)-1),$M105),$N105),"NA"))</f>
        <v>NA</v>
      </c>
      <c r="BC105" s="103" t="str">
        <f aca="true">IF($J105="","",IF(ISNUMBER(OFFSET('Data transformed'!$A$4,MATCH($A105,'Data transformed'!$A$5:$A$185,0),MATCH(BC$4,'Data transformed'!$4:$4,0)-1)), MIN(MAX(OFFSET('Data transformed'!$A$4,MATCH($A105,'Data transformed'!$A$5:$A$185,0),MATCH(BC$4,'Data transformed'!$4:$4,0)-1),$M105),$N105),"NA"))</f>
        <v>NA</v>
      </c>
      <c r="BD105" s="103" t="str">
        <f aca="true">IF($J105="","",IF(ISNUMBER(OFFSET('Data transformed'!$A$4,MATCH($A105,'Data transformed'!$A$5:$A$185,0),MATCH(BD$4,'Data transformed'!$4:$4,0)-1)), MIN(MAX(OFFSET('Data transformed'!$A$4,MATCH($A105,'Data transformed'!$A$5:$A$185,0),MATCH(BD$4,'Data transformed'!$4:$4,0)-1),$M105),$N105),"NA"))</f>
        <v>NA</v>
      </c>
      <c r="BE105" s="103" t="str">
        <f aca="true">IF($J105="","",IF(ISNUMBER(OFFSET('Data transformed'!$A$4,MATCH($A105,'Data transformed'!$A$5:$A$185,0),MATCH(BE$4,'Data transformed'!$4:$4,0)-1)), MIN(MAX(OFFSET('Data transformed'!$A$4,MATCH($A105,'Data transformed'!$A$5:$A$185,0),MATCH(BE$4,'Data transformed'!$4:$4,0)-1),$M105),$N105),"NA"))</f>
        <v>NA</v>
      </c>
      <c r="BF105" s="103" t="str">
        <f aca="true">IF($J105="","",IF(ISNUMBER(OFFSET('Data transformed'!$A$4,MATCH($A105,'Data transformed'!$A$5:$A$185,0),MATCH(BF$4,'Data transformed'!$4:$4,0)-1)), MIN(MAX(OFFSET('Data transformed'!$A$4,MATCH($A105,'Data transformed'!$A$5:$A$185,0),MATCH(BF$4,'Data transformed'!$4:$4,0)-1),$M105),$N105),"NA"))</f>
        <v>NA</v>
      </c>
      <c r="BG105" s="103" t="str">
        <f aca="true">IF($J105="","",IF(ISNUMBER(OFFSET('Data transformed'!$A$4,MATCH($A105,'Data transformed'!$A$5:$A$185,0),MATCH(BG$4,'Data transformed'!$4:$4,0)-1)), MIN(MAX(OFFSET('Data transformed'!$A$4,MATCH($A105,'Data transformed'!$A$5:$A$185,0),MATCH(BG$4,'Data transformed'!$4:$4,0)-1),$M105),$N105),"NA"))</f>
        <v>NA</v>
      </c>
      <c r="BH105" s="103" t="str">
        <f aca="true">IF($J105="","",IF(ISNUMBER(OFFSET('Data transformed'!$A$4,MATCH($A105,'Data transformed'!$A$5:$A$185,0),MATCH(BH$4,'Data transformed'!$4:$4,0)-1)), MIN(MAX(OFFSET('Data transformed'!$A$4,MATCH($A105,'Data transformed'!$A$5:$A$185,0),MATCH(BH$4,'Data transformed'!$4:$4,0)-1),$M105),$N105),"NA"))</f>
        <v>NA</v>
      </c>
      <c r="BI105" s="103" t="str">
        <f aca="true">IF($J105="","",IF(ISNUMBER(OFFSET('Data transformed'!$A$4,MATCH($A105,'Data transformed'!$A$5:$A$185,0),MATCH(BI$4,'Data transformed'!$4:$4,0)-1)), MIN(MAX(OFFSET('Data transformed'!$A$4,MATCH($A105,'Data transformed'!$A$5:$A$185,0),MATCH(BI$4,'Data transformed'!$4:$4,0)-1),$M105),$N105),"NA"))</f>
        <v>NA</v>
      </c>
      <c r="BJ105" s="103" t="str">
        <f aca="true">IF($J105="","",IF(ISNUMBER(OFFSET('Data transformed'!$A$4,MATCH($A105,'Data transformed'!$A$5:$A$185,0),MATCH(BJ$4,'Data transformed'!$4:$4,0)-1)), MIN(MAX(OFFSET('Data transformed'!$A$4,MATCH($A105,'Data transformed'!$A$5:$A$185,0),MATCH(BJ$4,'Data transformed'!$4:$4,0)-1),$M105),$N105),"NA"))</f>
        <v>NA</v>
      </c>
      <c r="BK105" s="103" t="str">
        <f aca="true">IF($J105="","",IF(ISNUMBER(OFFSET('Data transformed'!$A$4,MATCH($A105,'Data transformed'!$A$5:$A$185,0),MATCH(BK$4,'Data transformed'!$4:$4,0)-1)), MIN(MAX(OFFSET('Data transformed'!$A$4,MATCH($A105,'Data transformed'!$A$5:$A$185,0),MATCH(BK$4,'Data transformed'!$4:$4,0)-1),$M105),$N105),"NA"))</f>
        <v>NA</v>
      </c>
      <c r="BL105" s="103" t="str">
        <f aca="true">IF($J105="","",IF(ISNUMBER(OFFSET('Data transformed'!$A$4,MATCH($A105,'Data transformed'!$A$5:$A$185,0),MATCH(BL$4,'Data transformed'!$4:$4,0)-1)), MIN(MAX(OFFSET('Data transformed'!$A$4,MATCH($A105,'Data transformed'!$A$5:$A$185,0),MATCH(BL$4,'Data transformed'!$4:$4,0)-1),$M105),$N105),"NA"))</f>
        <v>NA</v>
      </c>
      <c r="BM105" s="103" t="str">
        <f aca="true">IF($J105="","",IF(ISNUMBER(OFFSET('Data transformed'!$A$4,MATCH($A105,'Data transformed'!$A$5:$A$185,0),MATCH(BM$4,'Data transformed'!$4:$4,0)-1)), MIN(MAX(OFFSET('Data transformed'!$A$4,MATCH($A105,'Data transformed'!$A$5:$A$185,0),MATCH(BM$4,'Data transformed'!$4:$4,0)-1),$M105),$N105),"NA"))</f>
        <v>NA</v>
      </c>
      <c r="BN105" s="103" t="str">
        <f aca="true">IF($J105="","",IF(ISNUMBER(OFFSET('Data transformed'!$A$4,MATCH($A105,'Data transformed'!$A$5:$A$185,0),MATCH(BN$4,'Data transformed'!$4:$4,0)-1)), MIN(MAX(OFFSET('Data transformed'!$A$4,MATCH($A105,'Data transformed'!$A$5:$A$185,0),MATCH(BN$4,'Data transformed'!$4:$4,0)-1),$M105),$N105),"NA"))</f>
        <v>NA</v>
      </c>
      <c r="BO105" s="103" t="str">
        <f aca="true">IF($J105="","",IF(ISNUMBER(OFFSET('Data transformed'!$A$4,MATCH($A105,'Data transformed'!$A$5:$A$185,0),MATCH(BO$4,'Data transformed'!$4:$4,0)-1)), MIN(MAX(OFFSET('Data transformed'!$A$4,MATCH($A105,'Data transformed'!$A$5:$A$185,0),MATCH(BO$4,'Data transformed'!$4:$4,0)-1),$M105),$N105),"NA"))</f>
        <v>NA</v>
      </c>
      <c r="BP105" s="103" t="str">
        <f aca="true">IF($J105="","",IF(ISNUMBER(OFFSET('Data transformed'!$A$4,MATCH($A105,'Data transformed'!$A$5:$A$185,0),MATCH(BP$4,'Data transformed'!$4:$4,0)-1)), MIN(MAX(OFFSET('Data transformed'!$A$4,MATCH($A105,'Data transformed'!$A$5:$A$185,0),MATCH(BP$4,'Data transformed'!$4:$4,0)-1),$M105),$N105),"NA"))</f>
        <v>NA</v>
      </c>
      <c r="BQ105" s="103" t="str">
        <f aca="true">IF($J105="","",IF(ISNUMBER(OFFSET('Data transformed'!$A$4,MATCH($A105,'Data transformed'!$A$5:$A$185,0),MATCH(BQ$4,'Data transformed'!$4:$4,0)-1)), MIN(MAX(OFFSET('Data transformed'!$A$4,MATCH($A105,'Data transformed'!$A$5:$A$185,0),MATCH(BQ$4,'Data transformed'!$4:$4,0)-1),$M105),$N105),"NA"))</f>
        <v>NA</v>
      </c>
      <c r="BR105" s="103" t="str">
        <f aca="true">IF($J105="","",IF(ISNUMBER(OFFSET('Data transformed'!$A$4,MATCH($A105,'Data transformed'!$A$5:$A$185,0),MATCH(BR$4,'Data transformed'!$4:$4,0)-1)), MIN(MAX(OFFSET('Data transformed'!$A$4,MATCH($A105,'Data transformed'!$A$5:$A$185,0),MATCH(BR$4,'Data transformed'!$4:$4,0)-1),$M105),$N105),"NA"))</f>
        <v>NA</v>
      </c>
      <c r="BS105" s="103" t="str">
        <f aca="true">IF($J105="","",IF(ISNUMBER(OFFSET('Data transformed'!$A$4,MATCH($A105,'Data transformed'!$A$5:$A$185,0),MATCH(BS$4,'Data transformed'!$4:$4,0)-1)), MIN(MAX(OFFSET('Data transformed'!$A$4,MATCH($A105,'Data transformed'!$A$5:$A$185,0),MATCH(BS$4,'Data transformed'!$4:$4,0)-1),$M105),$N105),"NA"))</f>
        <v>NA</v>
      </c>
      <c r="BT105" s="103" t="str">
        <f aca="true">IF($J105="","",IF(ISNUMBER(OFFSET('Data transformed'!$A$4,MATCH($A105,'Data transformed'!$A$5:$A$185,0),MATCH(BT$4,'Data transformed'!$4:$4,0)-1)), MIN(MAX(OFFSET('Data transformed'!$A$4,MATCH($A105,'Data transformed'!$A$5:$A$185,0),MATCH(BT$4,'Data transformed'!$4:$4,0)-1),$M105),$N105),"NA"))</f>
        <v>NA</v>
      </c>
      <c r="BU105" s="103" t="str">
        <f aca="true">IF($J105="","",IF(ISNUMBER(OFFSET('Data transformed'!$A$4,MATCH($A105,'Data transformed'!$A$5:$A$185,0),MATCH(BU$4,'Data transformed'!$4:$4,0)-1)), MIN(MAX(OFFSET('Data transformed'!$A$4,MATCH($A105,'Data transformed'!$A$5:$A$185,0),MATCH(BU$4,'Data transformed'!$4:$4,0)-1),$M105),$N105),"NA"))</f>
        <v>NA</v>
      </c>
      <c r="BV105" s="103" t="str">
        <f aca="true">IF($J105="","",IF(ISNUMBER(OFFSET('Data transformed'!$A$4,MATCH($A105,'Data transformed'!$A$5:$A$185,0),MATCH(BV$4,'Data transformed'!$4:$4,0)-1)), MIN(MAX(OFFSET('Data transformed'!$A$4,MATCH($A105,'Data transformed'!$A$5:$A$185,0),MATCH(BV$4,'Data transformed'!$4:$4,0)-1),$M105),$N105),"NA"))</f>
        <v>NA</v>
      </c>
      <c r="BW105" s="103" t="str">
        <f aca="true">IF($J105="","",IF(ISNUMBER(OFFSET('Data transformed'!$A$4,MATCH($A105,'Data transformed'!$A$5:$A$185,0),MATCH(BW$4,'Data transformed'!$4:$4,0)-1)), MIN(MAX(OFFSET('Data transformed'!$A$4,MATCH($A105,'Data transformed'!$A$5:$A$185,0),MATCH(BW$4,'Data transformed'!$4:$4,0)-1),$M105),$N105),"NA"))</f>
        <v>NA</v>
      </c>
      <c r="BX105" s="103" t="str">
        <f aca="true">IF($J105="","",IF(ISNUMBER(OFFSET('Data transformed'!$A$4,MATCH($A105,'Data transformed'!$A$5:$A$185,0),MATCH(BX$4,'Data transformed'!$4:$4,0)-1)), MIN(MAX(OFFSET('Data transformed'!$A$4,MATCH($A105,'Data transformed'!$A$5:$A$185,0),MATCH(BX$4,'Data transformed'!$4:$4,0)-1),$M105),$N105),"NA"))</f>
        <v>NA</v>
      </c>
      <c r="BY105" s="103" t="str">
        <f aca="true">IF($J105="","",IF(ISNUMBER(OFFSET('Data transformed'!$A$4,MATCH($A105,'Data transformed'!$A$5:$A$185,0),MATCH(BY$4,'Data transformed'!$4:$4,0)-1)), MIN(MAX(OFFSET('Data transformed'!$A$4,MATCH($A105,'Data transformed'!$A$5:$A$185,0),MATCH(BY$4,'Data transformed'!$4:$4,0)-1),$M105),$N105),"NA"))</f>
        <v>NA</v>
      </c>
      <c r="BZ105" s="103" t="str">
        <f aca="true">IF($J105="","",IF(ISNUMBER(OFFSET('Data transformed'!$A$4,MATCH($A105,'Data transformed'!$A$5:$A$185,0),MATCH(BZ$4,'Data transformed'!$4:$4,0)-1)), MIN(MAX(OFFSET('Data transformed'!$A$4,MATCH($A105,'Data transformed'!$A$5:$A$185,0),MATCH(BZ$4,'Data transformed'!$4:$4,0)-1),$M105),$N105),"NA"))</f>
        <v>NA</v>
      </c>
      <c r="CA105" s="103" t="str">
        <f aca="true">IF($J105="","",IF(ISNUMBER(OFFSET('Data transformed'!$A$4,MATCH($A105,'Data transformed'!$A$5:$A$185,0),MATCH(CA$4,'Data transformed'!$4:$4,0)-1)), MIN(MAX(OFFSET('Data transformed'!$A$4,MATCH($A105,'Data transformed'!$A$5:$A$185,0),MATCH(CA$4,'Data transformed'!$4:$4,0)-1),$M105),$N105),"NA"))</f>
        <v>NA</v>
      </c>
      <c r="CB105" s="103" t="str">
        <f aca="true">IF($J105="","",IF(ISNUMBER(OFFSET('Data transformed'!$A$4,MATCH($A105,'Data transformed'!$A$5:$A$185,0),MATCH(CB$4,'Data transformed'!$4:$4,0)-1)), MIN(MAX(OFFSET('Data transformed'!$A$4,MATCH($A105,'Data transformed'!$A$5:$A$185,0),MATCH(CB$4,'Data transformed'!$4:$4,0)-1),$M105),$N105),"NA"))</f>
        <v>NA</v>
      </c>
      <c r="CC105" s="103" t="str">
        <f aca="true">IF($J105="","",IF(ISNUMBER(OFFSET('Data transformed'!$A$4,MATCH($A105,'Data transformed'!$A$5:$A$185,0),MATCH(CC$4,'Data transformed'!$4:$4,0)-1)), MIN(MAX(OFFSET('Data transformed'!$A$4,MATCH($A105,'Data transformed'!$A$5:$A$185,0),MATCH(CC$4,'Data transformed'!$4:$4,0)-1),$M105),$N105),"NA"))</f>
        <v>NA</v>
      </c>
      <c r="CD105" s="103" t="str">
        <f aca="true">IF($J105="","",IF(ISNUMBER(OFFSET('Data transformed'!$A$4,MATCH($A105,'Data transformed'!$A$5:$A$185,0),MATCH(CD$4,'Data transformed'!$4:$4,0)-1)), MIN(MAX(OFFSET('Data transformed'!$A$4,MATCH($A105,'Data transformed'!$A$5:$A$185,0),MATCH(CD$4,'Data transformed'!$4:$4,0)-1),$M105),$N105),"NA"))</f>
        <v>NA</v>
      </c>
      <c r="CE105" s="103" t="str">
        <f aca="true">IF($J105="","",IF(ISNUMBER(OFFSET('Data transformed'!$A$4,MATCH($A105,'Data transformed'!$A$5:$A$185,0),MATCH(CE$4,'Data transformed'!$4:$4,0)-1)), MIN(MAX(OFFSET('Data transformed'!$A$4,MATCH($A105,'Data transformed'!$A$5:$A$185,0),MATCH(CE$4,'Data transformed'!$4:$4,0)-1),$M105),$N105),"NA"))</f>
        <v>NA</v>
      </c>
      <c r="CF105" s="103" t="str">
        <f aca="true">IF($J105="","",IF(ISNUMBER(OFFSET('Data transformed'!$A$4,MATCH($A105,'Data transformed'!$A$5:$A$185,0),MATCH(CF$4,'Data transformed'!$4:$4,0)-1)), MIN(MAX(OFFSET('Data transformed'!$A$4,MATCH($A105,'Data transformed'!$A$5:$A$185,0),MATCH(CF$4,'Data transformed'!$4:$4,0)-1),$M105),$N105),"NA"))</f>
        <v>NA</v>
      </c>
      <c r="CG105" s="103" t="str">
        <f aca="true">IF($J105="","",IF(ISNUMBER(OFFSET('Data transformed'!$A$4,MATCH($A105,'Data transformed'!$A$5:$A$185,0),MATCH(CG$4,'Data transformed'!$4:$4,0)-1)), MIN(MAX(OFFSET('Data transformed'!$A$4,MATCH($A105,'Data transformed'!$A$5:$A$185,0),MATCH(CG$4,'Data transformed'!$4:$4,0)-1),$M105),$N105),"NA"))</f>
        <v>NA</v>
      </c>
      <c r="CH105" s="103" t="str">
        <f aca="true">IF($J105="","",IF(ISNUMBER(OFFSET('Data transformed'!$A$4,MATCH($A105,'Data transformed'!$A$5:$A$185,0),MATCH(CH$4,'Data transformed'!$4:$4,0)-1)), MIN(MAX(OFFSET('Data transformed'!$A$4,MATCH($A105,'Data transformed'!$A$5:$A$185,0),MATCH(CH$4,'Data transformed'!$4:$4,0)-1),$M105),$N105),"NA"))</f>
        <v>NA</v>
      </c>
      <c r="CI105" s="103" t="str">
        <f aca="true">IF($J105="","",IF(ISNUMBER(OFFSET('Data transformed'!$A$4,MATCH($A105,'Data transformed'!$A$5:$A$185,0),MATCH(CI$4,'Data transformed'!$4:$4,0)-1)), MIN(MAX(OFFSET('Data transformed'!$A$4,MATCH($A105,'Data transformed'!$A$5:$A$185,0),MATCH(CI$4,'Data transformed'!$4:$4,0)-1),$M105),$N105),"NA"))</f>
        <v>NA</v>
      </c>
      <c r="CJ105" s="103" t="str">
        <f aca="true">IF($J105="","",IF(ISNUMBER(OFFSET('Data transformed'!$A$4,MATCH($A105,'Data transformed'!$A$5:$A$185,0),MATCH(CJ$4,'Data transformed'!$4:$4,0)-1)), MIN(MAX(OFFSET('Data transformed'!$A$4,MATCH($A105,'Data transformed'!$A$5:$A$185,0),MATCH(CJ$4,'Data transformed'!$4:$4,0)-1),$M105),$N105),"NA"))</f>
        <v>NA</v>
      </c>
      <c r="CK105" s="103" t="str">
        <f aca="true">IF($J105="","",IF(ISNUMBER(OFFSET('Data transformed'!$A$4,MATCH($A105,'Data transformed'!$A$5:$A$185,0),MATCH(CK$4,'Data transformed'!$4:$4,0)-1)), MIN(MAX(OFFSET('Data transformed'!$A$4,MATCH($A105,'Data transformed'!$A$5:$A$185,0),MATCH(CK$4,'Data transformed'!$4:$4,0)-1),$M105),$N105),"NA"))</f>
        <v>NA</v>
      </c>
      <c r="CL105" s="103" t="str">
        <f aca="true">IF($J105="","",IF(ISNUMBER(OFFSET('Data transformed'!$A$4,MATCH($A105,'Data transformed'!$A$5:$A$185,0),MATCH(CL$4,'Data transformed'!$4:$4,0)-1)), MIN(MAX(OFFSET('Data transformed'!$A$4,MATCH($A105,'Data transformed'!$A$5:$A$185,0),MATCH(CL$4,'Data transformed'!$4:$4,0)-1),$M105),$N105),"NA"))</f>
        <v>NA</v>
      </c>
      <c r="CM105" s="103" t="str">
        <f aca="true">IF($J105="","",IF(ISNUMBER(OFFSET('Data transformed'!$A$4,MATCH($A105,'Data transformed'!$A$5:$A$185,0),MATCH(CM$4,'Data transformed'!$4:$4,0)-1)), MIN(MAX(OFFSET('Data transformed'!$A$4,MATCH($A105,'Data transformed'!$A$5:$A$185,0),MATCH(CM$4,'Data transformed'!$4:$4,0)-1),$M105),$N105),"NA"))</f>
        <v>NA</v>
      </c>
      <c r="CN105" s="103" t="str">
        <f aca="true">IF($J105="","",IF(ISNUMBER(OFFSET('Data transformed'!$A$4,MATCH($A105,'Data transformed'!$A$5:$A$185,0),MATCH(CN$4,'Data transformed'!$4:$4,0)-1)), MIN(MAX(OFFSET('Data transformed'!$A$4,MATCH($A105,'Data transformed'!$A$5:$A$185,0),MATCH(CN$4,'Data transformed'!$4:$4,0)-1),$M105),$N105),"NA"))</f>
        <v>NA</v>
      </c>
      <c r="CO105" s="103" t="str">
        <f aca="true">IF($J105="","",IF(ISNUMBER(OFFSET('Data transformed'!$A$4,MATCH($A105,'Data transformed'!$A$5:$A$185,0),MATCH(CO$4,'Data transformed'!$4:$4,0)-1)), MIN(MAX(OFFSET('Data transformed'!$A$4,MATCH($A105,'Data transformed'!$A$5:$A$185,0),MATCH(CO$4,'Data transformed'!$4:$4,0)-1),$M105),$N105),"NA"))</f>
        <v>NA</v>
      </c>
      <c r="CP105" s="103" t="str">
        <f aca="true">IF($J105="","",IF(ISNUMBER(OFFSET('Data transformed'!$A$4,MATCH($A105,'Data transformed'!$A$5:$A$185,0),MATCH(CP$4,'Data transformed'!$4:$4,0)-1)), MIN(MAX(OFFSET('Data transformed'!$A$4,MATCH($A105,'Data transformed'!$A$5:$A$185,0),MATCH(CP$4,'Data transformed'!$4:$4,0)-1),$M105),$N105),"NA"))</f>
        <v>NA</v>
      </c>
      <c r="CQ105" s="103" t="str">
        <f aca="true">IF($J105="","",IF(ISNUMBER(OFFSET('Data transformed'!$A$4,MATCH($A105,'Data transformed'!$A$5:$A$185,0),MATCH(CQ$4,'Data transformed'!$4:$4,0)-1)), MIN(MAX(OFFSET('Data transformed'!$A$4,MATCH($A105,'Data transformed'!$A$5:$A$185,0),MATCH(CQ$4,'Data transformed'!$4:$4,0)-1),$M105),$N105),"NA"))</f>
        <v>NA</v>
      </c>
      <c r="CR105" s="103" t="str">
        <f aca="true">IF($J105="","",IF(ISNUMBER(OFFSET('Data transformed'!$A$4,MATCH($A105,'Data transformed'!$A$5:$A$185,0),MATCH(CR$4,'Data transformed'!$4:$4,0)-1)), MIN(MAX(OFFSET('Data transformed'!$A$4,MATCH($A105,'Data transformed'!$A$5:$A$185,0),MATCH(CR$4,'Data transformed'!$4:$4,0)-1),$M105),$N105),"NA"))</f>
        <v>NA</v>
      </c>
      <c r="CS105" s="103" t="str">
        <f aca="true">IF($J105="","",IF(ISNUMBER(OFFSET('Data transformed'!$A$4,MATCH($A105,'Data transformed'!$A$5:$A$185,0),MATCH(CS$4,'Data transformed'!$4:$4,0)-1)), MIN(MAX(OFFSET('Data transformed'!$A$4,MATCH($A105,'Data transformed'!$A$5:$A$185,0),MATCH(CS$4,'Data transformed'!$4:$4,0)-1),$M105),$N105),"NA"))</f>
        <v>NA</v>
      </c>
      <c r="CT105" s="103" t="str">
        <f aca="true">IF($J105="","",IF(ISNUMBER(OFFSET('Data transformed'!$A$4,MATCH($A105,'Data transformed'!$A$5:$A$185,0),MATCH(CT$4,'Data transformed'!$4:$4,0)-1)), MIN(MAX(OFFSET('Data transformed'!$A$4,MATCH($A105,'Data transformed'!$A$5:$A$185,0),MATCH(CT$4,'Data transformed'!$4:$4,0)-1),$M105),$N105),"NA"))</f>
        <v>NA</v>
      </c>
      <c r="CU105" s="103" t="str">
        <f aca="true">IF($J105="","",IF(ISNUMBER(OFFSET('Data transformed'!$A$4,MATCH($A105,'Data transformed'!$A$5:$A$185,0),MATCH(CU$4,'Data transformed'!$4:$4,0)-1)), MIN(MAX(OFFSET('Data transformed'!$A$4,MATCH($A105,'Data transformed'!$A$5:$A$185,0),MATCH(CU$4,'Data transformed'!$4:$4,0)-1),$M105),$N105),"NA"))</f>
        <v>NA</v>
      </c>
    </row>
    <row r="106" s="103" customFormat="true" ht="15.5" hidden="false" customHeight="false" outlineLevel="0" collapsed="false">
      <c r="A106" s="107" t="n">
        <v>4211</v>
      </c>
      <c r="B106" s="107" t="n">
        <v>4</v>
      </c>
      <c r="C106" s="103" t="str">
        <f aca="true">IF(ISBLANK(OFFSET('Raw Data'!$A$3,MATCH($A106,'Raw Data'!$B$4:$B$185,0),MATCH(C$4,'Raw Data'!$3:$3,0)-1)),"",OFFSET('Raw Data'!$A$3,MATCH($A106,'Raw Data'!$B$4:$B$185,0),MATCH(C$4,'Raw Data'!$3:$3,0)-1))</f>
        <v/>
      </c>
      <c r="D106" s="103" t="str">
        <f aca="true">IF(ISBLANK(OFFSET('Raw Data'!$A$3,MATCH($A106,'Raw Data'!$B$4:$B$185,0),MATCH(D$4,'Raw Data'!$3:$3,0)-1)),"",OFFSET('Raw Data'!$A$3,MATCH($A106,'Raw Data'!$B$4:$B$185,0),MATCH(D$4,'Raw Data'!$3:$3,0)-1))</f>
        <v>ISO 26000 adopted as a national standard</v>
      </c>
      <c r="E106" s="103" t="str">
        <f aca="true">IF(ISBLANK(OFFSET('Raw Data'!$A$3,MATCH($A106,'Raw Data'!$B$4:$B$185,0),MATCH(E$4,'Raw Data'!$3:$3,0)-1)),"",OFFSET('Raw Data'!$A$3,MATCH($A106,'Raw Data'!$B$4:$B$185,0),MATCH(E$4,'Raw Data'!$3:$3,0)-1))</f>
        <v>ISO 26000:2010 Guidance on social responsibility is an international standard providing guidelines for social responsibility (SR, often CSR - corporate social responsibility).</v>
      </c>
      <c r="J106" s="103" t="n">
        <f aca="true" t="array" ref="J106:J106">IFERROR(_xlfn.QUARTILE.INC(IF(ISNUMBER(OFFSET('Data transformed'!$N$4,MATCH('outliers treatment'!$A106,'Data transformed'!$A$5:$A$185),1,1,COUNTA('Data transformed'!$O$4:$CX$4))),OFFSET('Data transformed'!$N$4,MATCH('outliers treatment'!$A106,'Data transformed'!$A$5:$A$185),1,1,COUNTA('Data transformed'!$O$4:$CX$4))),1),"")</f>
        <v>0</v>
      </c>
      <c r="K106" s="103" t="n">
        <f aca="true" t="array" ref="K106:K106">IFERROR(_xlfn.QUARTILE.INC(IF(ISNUMBER(OFFSET('Data transformed'!$N$4,MATCH('outliers treatment'!$A106,'Data transformed'!$A$5:$A$185),1,1,COUNTA('Data transformed'!$O$4:$CX$4))),OFFSET('Data transformed'!$N$4,MATCH('outliers treatment'!$A106,'Data transformed'!$A$5:$A$185),1,1,COUNTA('Data transformed'!$O$4:$CX$4))),3),"")</f>
        <v>2</v>
      </c>
      <c r="L106" s="103" t="n">
        <f aca="false">IFERROR(K106-J106,"")</f>
        <v>2</v>
      </c>
      <c r="M106" s="103" t="n">
        <v>0</v>
      </c>
      <c r="N106" s="103" t="n">
        <v>2</v>
      </c>
      <c r="P106" s="105" t="n">
        <f aca="false" t="array" ref="P106:P106">IFERROR(SKEW(IF(ISNUMBER(T106:CU106),T106:CU106,"")),"")</f>
        <v>-0.548618287442933</v>
      </c>
      <c r="Q106" s="103" t="n">
        <f aca="true">IF(ISBLANK(OFFSET('Data above threshold'!$A$4,MATCH('Data above threshold'!$A105,'Data above threshold'!$A$5:$A$185,0),MATCH('Data above threshold'!N$4,'Data above threshold'!$4:$4,0)-1)),1,OFFSET('Data above threshold'!$A$4,MATCH('Data above threshold'!$A105,'Data above threshold'!$A$5:$A$185,0),MATCH('Data above threshold'!N$4,'Data above threshold'!$4:$4,0)-1))</f>
        <v>0</v>
      </c>
      <c r="R106" s="103" t="n">
        <f aca="false">IF($J106="","",COUNTIF(T106:CU106,M106)+ COUNTIF(T106:CQ106,N106))</f>
        <v>68</v>
      </c>
      <c r="S106" s="106" t="n">
        <f aca="false" t="array" ref="S106:S106">IF(B106&lt;4,"",1-IFERROR(SUM(ISNUMBER(T106:CU106)*(1-$T$3:$CU$3))/COUNTIF($T$3:$CU$3,0),0))</f>
        <v>0</v>
      </c>
      <c r="T106" s="103" t="n">
        <f aca="true">IF($J106="","",IF(ISNUMBER(OFFSET('Data transformed'!$A$4,MATCH($A106,'Data transformed'!$A$5:$A$185,0),MATCH(T$4,'Data transformed'!$4:$4,0)-1)), MIN(MAX(OFFSET('Data transformed'!$A$4,MATCH($A106,'Data transformed'!$A$5:$A$185,0),MATCH(T$4,'Data transformed'!$4:$4,0)-1),$M106),$N106),"NA"))</f>
        <v>2</v>
      </c>
      <c r="U106" s="103" t="n">
        <f aca="true">IF($J106="","",IF(ISNUMBER(OFFSET('Data transformed'!$A$4,MATCH($A106,'Data transformed'!$A$5:$A$185,0),MATCH(U$4,'Data transformed'!$4:$4,0)-1)), MIN(MAX(OFFSET('Data transformed'!$A$4,MATCH($A106,'Data transformed'!$A$5:$A$185,0),MATCH(U$4,'Data transformed'!$4:$4,0)-1),$M106),$N106),"NA"))</f>
        <v>0</v>
      </c>
      <c r="V106" s="103" t="n">
        <f aca="true">IF($J106="","",IF(ISNUMBER(OFFSET('Data transformed'!$A$4,MATCH($A106,'Data transformed'!$A$5:$A$185,0),MATCH(V$4,'Data transformed'!$4:$4,0)-1)), MIN(MAX(OFFSET('Data transformed'!$A$4,MATCH($A106,'Data transformed'!$A$5:$A$185,0),MATCH(V$4,'Data transformed'!$4:$4,0)-1),$M106),$N106),"NA"))</f>
        <v>2</v>
      </c>
      <c r="W106" s="103" t="n">
        <f aca="true">IF($J106="","",IF(ISNUMBER(OFFSET('Data transformed'!$A$4,MATCH($A106,'Data transformed'!$A$5:$A$185,0),MATCH(W$4,'Data transformed'!$4:$4,0)-1)), MIN(MAX(OFFSET('Data transformed'!$A$4,MATCH($A106,'Data transformed'!$A$5:$A$185,0),MATCH(W$4,'Data transformed'!$4:$4,0)-1),$M106),$N106),"NA"))</f>
        <v>2</v>
      </c>
      <c r="X106" s="103" t="n">
        <f aca="true">IF($J106="","",IF(ISNUMBER(OFFSET('Data transformed'!$A$4,MATCH($A106,'Data transformed'!$A$5:$A$185,0),MATCH(X$4,'Data transformed'!$4:$4,0)-1)), MIN(MAX(OFFSET('Data transformed'!$A$4,MATCH($A106,'Data transformed'!$A$5:$A$185,0),MATCH(X$4,'Data transformed'!$4:$4,0)-1),$M106),$N106),"NA"))</f>
        <v>1</v>
      </c>
      <c r="Y106" s="103" t="n">
        <f aca="true">IF($J106="","",IF(ISNUMBER(OFFSET('Data transformed'!$A$4,MATCH($A106,'Data transformed'!$A$5:$A$185,0),MATCH(Y$4,'Data transformed'!$4:$4,0)-1)), MIN(MAX(OFFSET('Data transformed'!$A$4,MATCH($A106,'Data transformed'!$A$5:$A$185,0),MATCH(Y$4,'Data transformed'!$4:$4,0)-1),$M106),$N106),"NA"))</f>
        <v>0</v>
      </c>
      <c r="Z106" s="103" t="n">
        <f aca="true">IF($J106="","",IF(ISNUMBER(OFFSET('Data transformed'!$A$4,MATCH($A106,'Data transformed'!$A$5:$A$185,0),MATCH(Z$4,'Data transformed'!$4:$4,0)-1)), MIN(MAX(OFFSET('Data transformed'!$A$4,MATCH($A106,'Data transformed'!$A$5:$A$185,0),MATCH(Z$4,'Data transformed'!$4:$4,0)-1),$M106),$N106),"NA"))</f>
        <v>1</v>
      </c>
      <c r="AA106" s="103" t="n">
        <f aca="true">IF($J106="","",IF(ISNUMBER(OFFSET('Data transformed'!$A$4,MATCH($A106,'Data transformed'!$A$5:$A$185,0),MATCH(AA$4,'Data transformed'!$4:$4,0)-1)), MIN(MAX(OFFSET('Data transformed'!$A$4,MATCH($A106,'Data transformed'!$A$5:$A$185,0),MATCH(AA$4,'Data transformed'!$4:$4,0)-1),$M106),$N106),"NA"))</f>
        <v>2</v>
      </c>
      <c r="AB106" s="103" t="n">
        <f aca="true">IF($J106="","",IF(ISNUMBER(OFFSET('Data transformed'!$A$4,MATCH($A106,'Data transformed'!$A$5:$A$185,0),MATCH(AB$4,'Data transformed'!$4:$4,0)-1)), MIN(MAX(OFFSET('Data transformed'!$A$4,MATCH($A106,'Data transformed'!$A$5:$A$185,0),MATCH(AB$4,'Data transformed'!$4:$4,0)-1),$M106),$N106),"NA"))</f>
        <v>2</v>
      </c>
      <c r="AC106" s="103" t="n">
        <f aca="true">IF($J106="","",IF(ISNUMBER(OFFSET('Data transformed'!$A$4,MATCH($A106,'Data transformed'!$A$5:$A$185,0),MATCH(AC$4,'Data transformed'!$4:$4,0)-1)), MIN(MAX(OFFSET('Data transformed'!$A$4,MATCH($A106,'Data transformed'!$A$5:$A$185,0),MATCH(AC$4,'Data transformed'!$4:$4,0)-1),$M106),$N106),"NA"))</f>
        <v>2</v>
      </c>
      <c r="AD106" s="103" t="n">
        <f aca="true">IF($J106="","",IF(ISNUMBER(OFFSET('Data transformed'!$A$4,MATCH($A106,'Data transformed'!$A$5:$A$185,0),MATCH(AD$4,'Data transformed'!$4:$4,0)-1)), MIN(MAX(OFFSET('Data transformed'!$A$4,MATCH($A106,'Data transformed'!$A$5:$A$185,0),MATCH(AD$4,'Data transformed'!$4:$4,0)-1),$M106),$N106),"NA"))</f>
        <v>1</v>
      </c>
      <c r="AE106" s="103" t="n">
        <f aca="true">IF($J106="","",IF(ISNUMBER(OFFSET('Data transformed'!$A$4,MATCH($A106,'Data transformed'!$A$5:$A$185,0),MATCH(AE$4,'Data transformed'!$4:$4,0)-1)), MIN(MAX(OFFSET('Data transformed'!$A$4,MATCH($A106,'Data transformed'!$A$5:$A$185,0),MATCH(AE$4,'Data transformed'!$4:$4,0)-1),$M106),$N106),"NA"))</f>
        <v>0</v>
      </c>
      <c r="AF106" s="103" t="n">
        <f aca="true">IF($J106="","",IF(ISNUMBER(OFFSET('Data transformed'!$A$4,MATCH($A106,'Data transformed'!$A$5:$A$185,0),MATCH(AF$4,'Data transformed'!$4:$4,0)-1)), MIN(MAX(OFFSET('Data transformed'!$A$4,MATCH($A106,'Data transformed'!$A$5:$A$185,0),MATCH(AF$4,'Data transformed'!$4:$4,0)-1),$M106),$N106),"NA"))</f>
        <v>0</v>
      </c>
      <c r="AG106" s="103" t="n">
        <f aca="true">IF($J106="","",IF(ISNUMBER(OFFSET('Data transformed'!$A$4,MATCH($A106,'Data transformed'!$A$5:$A$185,0),MATCH(AG$4,'Data transformed'!$4:$4,0)-1)), MIN(MAX(OFFSET('Data transformed'!$A$4,MATCH($A106,'Data transformed'!$A$5:$A$185,0),MATCH(AG$4,'Data transformed'!$4:$4,0)-1),$M106),$N106),"NA"))</f>
        <v>0</v>
      </c>
      <c r="AH106" s="103" t="n">
        <f aca="true">IF($J106="","",IF(ISNUMBER(OFFSET('Data transformed'!$A$4,MATCH($A106,'Data transformed'!$A$5:$A$185,0),MATCH(AH$4,'Data transformed'!$4:$4,0)-1)), MIN(MAX(OFFSET('Data transformed'!$A$4,MATCH($A106,'Data transformed'!$A$5:$A$185,0),MATCH(AH$4,'Data transformed'!$4:$4,0)-1),$M106),$N106),"NA"))</f>
        <v>2</v>
      </c>
      <c r="AI106" s="103" t="n">
        <f aca="true">IF($J106="","",IF(ISNUMBER(OFFSET('Data transformed'!$A$4,MATCH($A106,'Data transformed'!$A$5:$A$185,0),MATCH(AI$4,'Data transformed'!$4:$4,0)-1)), MIN(MAX(OFFSET('Data transformed'!$A$4,MATCH($A106,'Data transformed'!$A$5:$A$185,0),MATCH(AI$4,'Data transformed'!$4:$4,0)-1),$M106),$N106),"NA"))</f>
        <v>2</v>
      </c>
      <c r="AJ106" s="103" t="n">
        <f aca="true">IF($J106="","",IF(ISNUMBER(OFFSET('Data transformed'!$A$4,MATCH($A106,'Data transformed'!$A$5:$A$185,0),MATCH(AJ$4,'Data transformed'!$4:$4,0)-1)), MIN(MAX(OFFSET('Data transformed'!$A$4,MATCH($A106,'Data transformed'!$A$5:$A$185,0),MATCH(AJ$4,'Data transformed'!$4:$4,0)-1),$M106),$N106),"NA"))</f>
        <v>2</v>
      </c>
      <c r="AK106" s="103" t="n">
        <f aca="true">IF($J106="","",IF(ISNUMBER(OFFSET('Data transformed'!$A$4,MATCH($A106,'Data transformed'!$A$5:$A$185,0),MATCH(AK$4,'Data transformed'!$4:$4,0)-1)), MIN(MAX(OFFSET('Data transformed'!$A$4,MATCH($A106,'Data transformed'!$A$5:$A$185,0),MATCH(AK$4,'Data transformed'!$4:$4,0)-1),$M106),$N106),"NA"))</f>
        <v>2</v>
      </c>
      <c r="AL106" s="103" t="n">
        <f aca="true">IF($J106="","",IF(ISNUMBER(OFFSET('Data transformed'!$A$4,MATCH($A106,'Data transformed'!$A$5:$A$185,0),MATCH(AL$4,'Data transformed'!$4:$4,0)-1)), MIN(MAX(OFFSET('Data transformed'!$A$4,MATCH($A106,'Data transformed'!$A$5:$A$185,0),MATCH(AL$4,'Data transformed'!$4:$4,0)-1),$M106),$N106),"NA"))</f>
        <v>1</v>
      </c>
      <c r="AM106" s="103" t="n">
        <f aca="true">IF($J106="","",IF(ISNUMBER(OFFSET('Data transformed'!$A$4,MATCH($A106,'Data transformed'!$A$5:$A$185,0),MATCH(AM$4,'Data transformed'!$4:$4,0)-1)), MIN(MAX(OFFSET('Data transformed'!$A$4,MATCH($A106,'Data transformed'!$A$5:$A$185,0),MATCH(AM$4,'Data transformed'!$4:$4,0)-1),$M106),$N106),"NA"))</f>
        <v>2</v>
      </c>
      <c r="AN106" s="103" t="n">
        <f aca="true">IF($J106="","",IF(ISNUMBER(OFFSET('Data transformed'!$A$4,MATCH($A106,'Data transformed'!$A$5:$A$185,0),MATCH(AN$4,'Data transformed'!$4:$4,0)-1)), MIN(MAX(OFFSET('Data transformed'!$A$4,MATCH($A106,'Data transformed'!$A$5:$A$185,0),MATCH(AN$4,'Data transformed'!$4:$4,0)-1),$M106),$N106),"NA"))</f>
        <v>2</v>
      </c>
      <c r="AO106" s="103" t="n">
        <f aca="true">IF($J106="","",IF(ISNUMBER(OFFSET('Data transformed'!$A$4,MATCH($A106,'Data transformed'!$A$5:$A$185,0),MATCH(AO$4,'Data transformed'!$4:$4,0)-1)), MIN(MAX(OFFSET('Data transformed'!$A$4,MATCH($A106,'Data transformed'!$A$5:$A$185,0),MATCH(AO$4,'Data transformed'!$4:$4,0)-1),$M106),$N106),"NA"))</f>
        <v>2</v>
      </c>
      <c r="AP106" s="103" t="n">
        <f aca="true">IF($J106="","",IF(ISNUMBER(OFFSET('Data transformed'!$A$4,MATCH($A106,'Data transformed'!$A$5:$A$185,0),MATCH(AP$4,'Data transformed'!$4:$4,0)-1)), MIN(MAX(OFFSET('Data transformed'!$A$4,MATCH($A106,'Data transformed'!$A$5:$A$185,0),MATCH(AP$4,'Data transformed'!$4:$4,0)-1),$M106),$N106),"NA"))</f>
        <v>2</v>
      </c>
      <c r="AQ106" s="103" t="n">
        <f aca="true">IF($J106="","",IF(ISNUMBER(OFFSET('Data transformed'!$A$4,MATCH($A106,'Data transformed'!$A$5:$A$185,0),MATCH(AQ$4,'Data transformed'!$4:$4,0)-1)), MIN(MAX(OFFSET('Data transformed'!$A$4,MATCH($A106,'Data transformed'!$A$5:$A$185,0),MATCH(AQ$4,'Data transformed'!$4:$4,0)-1),$M106),$N106),"NA"))</f>
        <v>0</v>
      </c>
      <c r="AR106" s="103" t="n">
        <f aca="true">IF($J106="","",IF(ISNUMBER(OFFSET('Data transformed'!$A$4,MATCH($A106,'Data transformed'!$A$5:$A$185,0),MATCH(AR$4,'Data transformed'!$4:$4,0)-1)), MIN(MAX(OFFSET('Data transformed'!$A$4,MATCH($A106,'Data transformed'!$A$5:$A$185,0),MATCH(AR$4,'Data transformed'!$4:$4,0)-1),$M106),$N106),"NA"))</f>
        <v>2</v>
      </c>
      <c r="AS106" s="103" t="n">
        <f aca="true">IF($J106="","",IF(ISNUMBER(OFFSET('Data transformed'!$A$4,MATCH($A106,'Data transformed'!$A$5:$A$185,0),MATCH(AS$4,'Data transformed'!$4:$4,0)-1)), MIN(MAX(OFFSET('Data transformed'!$A$4,MATCH($A106,'Data transformed'!$A$5:$A$185,0),MATCH(AS$4,'Data transformed'!$4:$4,0)-1),$M106),$N106),"NA"))</f>
        <v>2</v>
      </c>
      <c r="AT106" s="103" t="n">
        <f aca="true">IF($J106="","",IF(ISNUMBER(OFFSET('Data transformed'!$A$4,MATCH($A106,'Data transformed'!$A$5:$A$185,0),MATCH(AT$4,'Data transformed'!$4:$4,0)-1)), MIN(MAX(OFFSET('Data transformed'!$A$4,MATCH($A106,'Data transformed'!$A$5:$A$185,0),MATCH(AT$4,'Data transformed'!$4:$4,0)-1),$M106),$N106),"NA"))</f>
        <v>2</v>
      </c>
      <c r="AU106" s="103" t="n">
        <f aca="true">IF($J106="","",IF(ISNUMBER(OFFSET('Data transformed'!$A$4,MATCH($A106,'Data transformed'!$A$5:$A$185,0),MATCH(AU$4,'Data transformed'!$4:$4,0)-1)), MIN(MAX(OFFSET('Data transformed'!$A$4,MATCH($A106,'Data transformed'!$A$5:$A$185,0),MATCH(AU$4,'Data transformed'!$4:$4,0)-1),$M106),$N106),"NA"))</f>
        <v>0</v>
      </c>
      <c r="AV106" s="103" t="n">
        <f aca="true">IF($J106="","",IF(ISNUMBER(OFFSET('Data transformed'!$A$4,MATCH($A106,'Data transformed'!$A$5:$A$185,0),MATCH(AV$4,'Data transformed'!$4:$4,0)-1)), MIN(MAX(OFFSET('Data transformed'!$A$4,MATCH($A106,'Data transformed'!$A$5:$A$185,0),MATCH(AV$4,'Data transformed'!$4:$4,0)-1),$M106),$N106),"NA"))</f>
        <v>0</v>
      </c>
      <c r="AW106" s="103" t="n">
        <f aca="true">IF($J106="","",IF(ISNUMBER(OFFSET('Data transformed'!$A$4,MATCH($A106,'Data transformed'!$A$5:$A$185,0),MATCH(AW$4,'Data transformed'!$4:$4,0)-1)), MIN(MAX(OFFSET('Data transformed'!$A$4,MATCH($A106,'Data transformed'!$A$5:$A$185,0),MATCH(AW$4,'Data transformed'!$4:$4,0)-1),$M106),$N106),"NA"))</f>
        <v>0</v>
      </c>
      <c r="AX106" s="103" t="n">
        <f aca="true">IF($J106="","",IF(ISNUMBER(OFFSET('Data transformed'!$A$4,MATCH($A106,'Data transformed'!$A$5:$A$185,0),MATCH(AX$4,'Data transformed'!$4:$4,0)-1)), MIN(MAX(OFFSET('Data transformed'!$A$4,MATCH($A106,'Data transformed'!$A$5:$A$185,0),MATCH(AX$4,'Data transformed'!$4:$4,0)-1),$M106),$N106),"NA"))</f>
        <v>2</v>
      </c>
      <c r="AY106" s="103" t="n">
        <f aca="true">IF($J106="","",IF(ISNUMBER(OFFSET('Data transformed'!$A$4,MATCH($A106,'Data transformed'!$A$5:$A$185,0),MATCH(AY$4,'Data transformed'!$4:$4,0)-1)), MIN(MAX(OFFSET('Data transformed'!$A$4,MATCH($A106,'Data transformed'!$A$5:$A$185,0),MATCH(AY$4,'Data transformed'!$4:$4,0)-1),$M106),$N106),"NA"))</f>
        <v>2</v>
      </c>
      <c r="AZ106" s="103" t="n">
        <f aca="true">IF($J106="","",IF(ISNUMBER(OFFSET('Data transformed'!$A$4,MATCH($A106,'Data transformed'!$A$5:$A$185,0),MATCH(AZ$4,'Data transformed'!$4:$4,0)-1)), MIN(MAX(OFFSET('Data transformed'!$A$4,MATCH($A106,'Data transformed'!$A$5:$A$185,0),MATCH(AZ$4,'Data transformed'!$4:$4,0)-1),$M106),$N106),"NA"))</f>
        <v>2</v>
      </c>
      <c r="BA106" s="103" t="n">
        <f aca="true">IF($J106="","",IF(ISNUMBER(OFFSET('Data transformed'!$A$4,MATCH($A106,'Data transformed'!$A$5:$A$185,0),MATCH(BA$4,'Data transformed'!$4:$4,0)-1)), MIN(MAX(OFFSET('Data transformed'!$A$4,MATCH($A106,'Data transformed'!$A$5:$A$185,0),MATCH(BA$4,'Data transformed'!$4:$4,0)-1),$M106),$N106),"NA"))</f>
        <v>2</v>
      </c>
      <c r="BB106" s="103" t="n">
        <f aca="true">IF($J106="","",IF(ISNUMBER(OFFSET('Data transformed'!$A$4,MATCH($A106,'Data transformed'!$A$5:$A$185,0),MATCH(BB$4,'Data transformed'!$4:$4,0)-1)), MIN(MAX(OFFSET('Data transformed'!$A$4,MATCH($A106,'Data transformed'!$A$5:$A$185,0),MATCH(BB$4,'Data transformed'!$4:$4,0)-1),$M106),$N106),"NA"))</f>
        <v>2</v>
      </c>
      <c r="BC106" s="103" t="n">
        <f aca="true">IF($J106="","",IF(ISNUMBER(OFFSET('Data transformed'!$A$4,MATCH($A106,'Data transformed'!$A$5:$A$185,0),MATCH(BC$4,'Data transformed'!$4:$4,0)-1)), MIN(MAX(OFFSET('Data transformed'!$A$4,MATCH($A106,'Data transformed'!$A$5:$A$185,0),MATCH(BC$4,'Data transformed'!$4:$4,0)-1),$M106),$N106),"NA"))</f>
        <v>1</v>
      </c>
      <c r="BD106" s="103" t="n">
        <f aca="true">IF($J106="","",IF(ISNUMBER(OFFSET('Data transformed'!$A$4,MATCH($A106,'Data transformed'!$A$5:$A$185,0),MATCH(BD$4,'Data transformed'!$4:$4,0)-1)), MIN(MAX(OFFSET('Data transformed'!$A$4,MATCH($A106,'Data transformed'!$A$5:$A$185,0),MATCH(BD$4,'Data transformed'!$4:$4,0)-1),$M106),$N106),"NA"))</f>
        <v>2</v>
      </c>
      <c r="BE106" s="103" t="n">
        <f aca="true">IF($J106="","",IF(ISNUMBER(OFFSET('Data transformed'!$A$4,MATCH($A106,'Data transformed'!$A$5:$A$185,0),MATCH(BE$4,'Data transformed'!$4:$4,0)-1)), MIN(MAX(OFFSET('Data transformed'!$A$4,MATCH($A106,'Data transformed'!$A$5:$A$185,0),MATCH(BE$4,'Data transformed'!$4:$4,0)-1),$M106),$N106),"NA"))</f>
        <v>2</v>
      </c>
      <c r="BF106" s="103" t="n">
        <f aca="true">IF($J106="","",IF(ISNUMBER(OFFSET('Data transformed'!$A$4,MATCH($A106,'Data transformed'!$A$5:$A$185,0),MATCH(BF$4,'Data transformed'!$4:$4,0)-1)), MIN(MAX(OFFSET('Data transformed'!$A$4,MATCH($A106,'Data transformed'!$A$5:$A$185,0),MATCH(BF$4,'Data transformed'!$4:$4,0)-1),$M106),$N106),"NA"))</f>
        <v>2</v>
      </c>
      <c r="BG106" s="103" t="n">
        <f aca="true">IF($J106="","",IF(ISNUMBER(OFFSET('Data transformed'!$A$4,MATCH($A106,'Data transformed'!$A$5:$A$185,0),MATCH(BG$4,'Data transformed'!$4:$4,0)-1)), MIN(MAX(OFFSET('Data transformed'!$A$4,MATCH($A106,'Data transformed'!$A$5:$A$185,0),MATCH(BG$4,'Data transformed'!$4:$4,0)-1),$M106),$N106),"NA"))</f>
        <v>2</v>
      </c>
      <c r="BH106" s="103" t="n">
        <f aca="true">IF($J106="","",IF(ISNUMBER(OFFSET('Data transformed'!$A$4,MATCH($A106,'Data transformed'!$A$5:$A$185,0),MATCH(BH$4,'Data transformed'!$4:$4,0)-1)), MIN(MAX(OFFSET('Data transformed'!$A$4,MATCH($A106,'Data transformed'!$A$5:$A$185,0),MATCH(BH$4,'Data transformed'!$4:$4,0)-1),$M106),$N106),"NA"))</f>
        <v>2</v>
      </c>
      <c r="BI106" s="103" t="n">
        <f aca="true">IF($J106="","",IF(ISNUMBER(OFFSET('Data transformed'!$A$4,MATCH($A106,'Data transformed'!$A$5:$A$185,0),MATCH(BI$4,'Data transformed'!$4:$4,0)-1)), MIN(MAX(OFFSET('Data transformed'!$A$4,MATCH($A106,'Data transformed'!$A$5:$A$185,0),MATCH(BI$4,'Data transformed'!$4:$4,0)-1),$M106),$N106),"NA"))</f>
        <v>2</v>
      </c>
      <c r="BJ106" s="103" t="n">
        <f aca="true">IF($J106="","",IF(ISNUMBER(OFFSET('Data transformed'!$A$4,MATCH($A106,'Data transformed'!$A$5:$A$185,0),MATCH(BJ$4,'Data transformed'!$4:$4,0)-1)), MIN(MAX(OFFSET('Data transformed'!$A$4,MATCH($A106,'Data transformed'!$A$5:$A$185,0),MATCH(BJ$4,'Data transformed'!$4:$4,0)-1),$M106),$N106),"NA"))</f>
        <v>2</v>
      </c>
      <c r="BK106" s="103" t="n">
        <f aca="true">IF($J106="","",IF(ISNUMBER(OFFSET('Data transformed'!$A$4,MATCH($A106,'Data transformed'!$A$5:$A$185,0),MATCH(BK$4,'Data transformed'!$4:$4,0)-1)), MIN(MAX(OFFSET('Data transformed'!$A$4,MATCH($A106,'Data transformed'!$A$5:$A$185,0),MATCH(BK$4,'Data transformed'!$4:$4,0)-1),$M106),$N106),"NA"))</f>
        <v>1</v>
      </c>
      <c r="BL106" s="103" t="n">
        <f aca="true">IF($J106="","",IF(ISNUMBER(OFFSET('Data transformed'!$A$4,MATCH($A106,'Data transformed'!$A$5:$A$185,0),MATCH(BL$4,'Data transformed'!$4:$4,0)-1)), MIN(MAX(OFFSET('Data transformed'!$A$4,MATCH($A106,'Data transformed'!$A$5:$A$185,0),MATCH(BL$4,'Data transformed'!$4:$4,0)-1),$M106),$N106),"NA"))</f>
        <v>0</v>
      </c>
      <c r="BM106" s="103" t="n">
        <f aca="true">IF($J106="","",IF(ISNUMBER(OFFSET('Data transformed'!$A$4,MATCH($A106,'Data transformed'!$A$5:$A$185,0),MATCH(BM$4,'Data transformed'!$4:$4,0)-1)), MIN(MAX(OFFSET('Data transformed'!$A$4,MATCH($A106,'Data transformed'!$A$5:$A$185,0),MATCH(BM$4,'Data transformed'!$4:$4,0)-1),$M106),$N106),"NA"))</f>
        <v>2</v>
      </c>
      <c r="BN106" s="103" t="n">
        <f aca="true">IF($J106="","",IF(ISNUMBER(OFFSET('Data transformed'!$A$4,MATCH($A106,'Data transformed'!$A$5:$A$185,0),MATCH(BN$4,'Data transformed'!$4:$4,0)-1)), MIN(MAX(OFFSET('Data transformed'!$A$4,MATCH($A106,'Data transformed'!$A$5:$A$185,0),MATCH(BN$4,'Data transformed'!$4:$4,0)-1),$M106),$N106),"NA"))</f>
        <v>1</v>
      </c>
      <c r="BO106" s="103" t="n">
        <f aca="true">IF($J106="","",IF(ISNUMBER(OFFSET('Data transformed'!$A$4,MATCH($A106,'Data transformed'!$A$5:$A$185,0),MATCH(BO$4,'Data transformed'!$4:$4,0)-1)), MIN(MAX(OFFSET('Data transformed'!$A$4,MATCH($A106,'Data transformed'!$A$5:$A$185,0),MATCH(BO$4,'Data transformed'!$4:$4,0)-1),$M106),$N106),"NA"))</f>
        <v>0</v>
      </c>
      <c r="BP106" s="103" t="n">
        <f aca="true">IF($J106="","",IF(ISNUMBER(OFFSET('Data transformed'!$A$4,MATCH($A106,'Data transformed'!$A$5:$A$185,0),MATCH(BP$4,'Data transformed'!$4:$4,0)-1)), MIN(MAX(OFFSET('Data transformed'!$A$4,MATCH($A106,'Data transformed'!$A$5:$A$185,0),MATCH(BP$4,'Data transformed'!$4:$4,0)-1),$M106),$N106),"NA"))</f>
        <v>0</v>
      </c>
      <c r="BQ106" s="103" t="n">
        <f aca="true">IF($J106="","",IF(ISNUMBER(OFFSET('Data transformed'!$A$4,MATCH($A106,'Data transformed'!$A$5:$A$185,0),MATCH(BQ$4,'Data transformed'!$4:$4,0)-1)), MIN(MAX(OFFSET('Data transformed'!$A$4,MATCH($A106,'Data transformed'!$A$5:$A$185,0),MATCH(BQ$4,'Data transformed'!$4:$4,0)-1),$M106),$N106),"NA"))</f>
        <v>2</v>
      </c>
      <c r="BR106" s="103" t="n">
        <f aca="true">IF($J106="","",IF(ISNUMBER(OFFSET('Data transformed'!$A$4,MATCH($A106,'Data transformed'!$A$5:$A$185,0),MATCH(BR$4,'Data transformed'!$4:$4,0)-1)), MIN(MAX(OFFSET('Data transformed'!$A$4,MATCH($A106,'Data transformed'!$A$5:$A$185,0),MATCH(BR$4,'Data transformed'!$4:$4,0)-1),$M106),$N106),"NA"))</f>
        <v>2</v>
      </c>
      <c r="BS106" s="103" t="n">
        <f aca="true">IF($J106="","",IF(ISNUMBER(OFFSET('Data transformed'!$A$4,MATCH($A106,'Data transformed'!$A$5:$A$185,0),MATCH(BS$4,'Data transformed'!$4:$4,0)-1)), MIN(MAX(OFFSET('Data transformed'!$A$4,MATCH($A106,'Data transformed'!$A$5:$A$185,0),MATCH(BS$4,'Data transformed'!$4:$4,0)-1),$M106),$N106),"NA"))</f>
        <v>2</v>
      </c>
      <c r="BT106" s="103" t="n">
        <f aca="true">IF($J106="","",IF(ISNUMBER(OFFSET('Data transformed'!$A$4,MATCH($A106,'Data transformed'!$A$5:$A$185,0),MATCH(BT$4,'Data transformed'!$4:$4,0)-1)), MIN(MAX(OFFSET('Data transformed'!$A$4,MATCH($A106,'Data transformed'!$A$5:$A$185,0),MATCH(BT$4,'Data transformed'!$4:$4,0)-1),$M106),$N106),"NA"))</f>
        <v>0</v>
      </c>
      <c r="BU106" s="103" t="n">
        <f aca="true">IF($J106="","",IF(ISNUMBER(OFFSET('Data transformed'!$A$4,MATCH($A106,'Data transformed'!$A$5:$A$185,0),MATCH(BU$4,'Data transformed'!$4:$4,0)-1)), MIN(MAX(OFFSET('Data transformed'!$A$4,MATCH($A106,'Data transformed'!$A$5:$A$185,0),MATCH(BU$4,'Data transformed'!$4:$4,0)-1),$M106),$N106),"NA"))</f>
        <v>0</v>
      </c>
      <c r="BV106" s="103" t="n">
        <f aca="true">IF($J106="","",IF(ISNUMBER(OFFSET('Data transformed'!$A$4,MATCH($A106,'Data transformed'!$A$5:$A$185,0),MATCH(BV$4,'Data transformed'!$4:$4,0)-1)), MIN(MAX(OFFSET('Data transformed'!$A$4,MATCH($A106,'Data transformed'!$A$5:$A$185,0),MATCH(BV$4,'Data transformed'!$4:$4,0)-1),$M106),$N106),"NA"))</f>
        <v>2</v>
      </c>
      <c r="BW106" s="103" t="n">
        <f aca="true">IF($J106="","",IF(ISNUMBER(OFFSET('Data transformed'!$A$4,MATCH($A106,'Data transformed'!$A$5:$A$185,0),MATCH(BW$4,'Data transformed'!$4:$4,0)-1)), MIN(MAX(OFFSET('Data transformed'!$A$4,MATCH($A106,'Data transformed'!$A$5:$A$185,0),MATCH(BW$4,'Data transformed'!$4:$4,0)-1),$M106),$N106),"NA"))</f>
        <v>2</v>
      </c>
      <c r="BX106" s="103" t="n">
        <f aca="true">IF($J106="","",IF(ISNUMBER(OFFSET('Data transformed'!$A$4,MATCH($A106,'Data transformed'!$A$5:$A$185,0),MATCH(BX$4,'Data transformed'!$4:$4,0)-1)), MIN(MAX(OFFSET('Data transformed'!$A$4,MATCH($A106,'Data transformed'!$A$5:$A$185,0),MATCH(BX$4,'Data transformed'!$4:$4,0)-1),$M106),$N106),"NA"))</f>
        <v>0</v>
      </c>
      <c r="BY106" s="103" t="n">
        <f aca="true">IF($J106="","",IF(ISNUMBER(OFFSET('Data transformed'!$A$4,MATCH($A106,'Data transformed'!$A$5:$A$185,0),MATCH(BY$4,'Data transformed'!$4:$4,0)-1)), MIN(MAX(OFFSET('Data transformed'!$A$4,MATCH($A106,'Data transformed'!$A$5:$A$185,0),MATCH(BY$4,'Data transformed'!$4:$4,0)-1),$M106),$N106),"NA"))</f>
        <v>0</v>
      </c>
      <c r="BZ106" s="103" t="n">
        <f aca="true">IF($J106="","",IF(ISNUMBER(OFFSET('Data transformed'!$A$4,MATCH($A106,'Data transformed'!$A$5:$A$185,0),MATCH(BZ$4,'Data transformed'!$4:$4,0)-1)), MIN(MAX(OFFSET('Data transformed'!$A$4,MATCH($A106,'Data transformed'!$A$5:$A$185,0),MATCH(BZ$4,'Data transformed'!$4:$4,0)-1),$M106),$N106),"NA"))</f>
        <v>1</v>
      </c>
      <c r="CA106" s="103" t="n">
        <f aca="true">IF($J106="","",IF(ISNUMBER(OFFSET('Data transformed'!$A$4,MATCH($A106,'Data transformed'!$A$5:$A$185,0),MATCH(CA$4,'Data transformed'!$4:$4,0)-1)), MIN(MAX(OFFSET('Data transformed'!$A$4,MATCH($A106,'Data transformed'!$A$5:$A$185,0),MATCH(CA$4,'Data transformed'!$4:$4,0)-1),$M106),$N106),"NA"))</f>
        <v>2</v>
      </c>
      <c r="CB106" s="103" t="n">
        <f aca="true">IF($J106="","",IF(ISNUMBER(OFFSET('Data transformed'!$A$4,MATCH($A106,'Data transformed'!$A$5:$A$185,0),MATCH(CB$4,'Data transformed'!$4:$4,0)-1)), MIN(MAX(OFFSET('Data transformed'!$A$4,MATCH($A106,'Data transformed'!$A$5:$A$185,0),MATCH(CB$4,'Data transformed'!$4:$4,0)-1),$M106),$N106),"NA"))</f>
        <v>2</v>
      </c>
      <c r="CC106" s="103" t="n">
        <f aca="true">IF($J106="","",IF(ISNUMBER(OFFSET('Data transformed'!$A$4,MATCH($A106,'Data transformed'!$A$5:$A$185,0),MATCH(CC$4,'Data transformed'!$4:$4,0)-1)), MIN(MAX(OFFSET('Data transformed'!$A$4,MATCH($A106,'Data transformed'!$A$5:$A$185,0),MATCH(CC$4,'Data transformed'!$4:$4,0)-1),$M106),$N106),"NA"))</f>
        <v>2</v>
      </c>
      <c r="CD106" s="103" t="n">
        <f aca="true">IF($J106="","",IF(ISNUMBER(OFFSET('Data transformed'!$A$4,MATCH($A106,'Data transformed'!$A$5:$A$185,0),MATCH(CD$4,'Data transformed'!$4:$4,0)-1)), MIN(MAX(OFFSET('Data transformed'!$A$4,MATCH($A106,'Data transformed'!$A$5:$A$185,0),MATCH(CD$4,'Data transformed'!$4:$4,0)-1),$M106),$N106),"NA"))</f>
        <v>2</v>
      </c>
      <c r="CE106" s="103" t="n">
        <f aca="true">IF($J106="","",IF(ISNUMBER(OFFSET('Data transformed'!$A$4,MATCH($A106,'Data transformed'!$A$5:$A$185,0),MATCH(CE$4,'Data transformed'!$4:$4,0)-1)), MIN(MAX(OFFSET('Data transformed'!$A$4,MATCH($A106,'Data transformed'!$A$5:$A$185,0),MATCH(CE$4,'Data transformed'!$4:$4,0)-1),$M106),$N106),"NA"))</f>
        <v>1</v>
      </c>
      <c r="CF106" s="103" t="n">
        <f aca="true">IF($J106="","",IF(ISNUMBER(OFFSET('Data transformed'!$A$4,MATCH($A106,'Data transformed'!$A$5:$A$185,0),MATCH(CF$4,'Data transformed'!$4:$4,0)-1)), MIN(MAX(OFFSET('Data transformed'!$A$4,MATCH($A106,'Data transformed'!$A$5:$A$185,0),MATCH(CF$4,'Data transformed'!$4:$4,0)-1),$M106),$N106),"NA"))</f>
        <v>0</v>
      </c>
      <c r="CG106" s="103" t="n">
        <f aca="true">IF($J106="","",IF(ISNUMBER(OFFSET('Data transformed'!$A$4,MATCH($A106,'Data transformed'!$A$5:$A$185,0),MATCH(CG$4,'Data transformed'!$4:$4,0)-1)), MIN(MAX(OFFSET('Data transformed'!$A$4,MATCH($A106,'Data transformed'!$A$5:$A$185,0),MATCH(CG$4,'Data transformed'!$4:$4,0)-1),$M106),$N106),"NA"))</f>
        <v>1</v>
      </c>
      <c r="CH106" s="103" t="n">
        <f aca="true">IF($J106="","",IF(ISNUMBER(OFFSET('Data transformed'!$A$4,MATCH($A106,'Data transformed'!$A$5:$A$185,0),MATCH(CH$4,'Data transformed'!$4:$4,0)-1)), MIN(MAX(OFFSET('Data transformed'!$A$4,MATCH($A106,'Data transformed'!$A$5:$A$185,0),MATCH(CH$4,'Data transformed'!$4:$4,0)-1),$M106),$N106),"NA"))</f>
        <v>2</v>
      </c>
      <c r="CI106" s="103" t="n">
        <f aca="true">IF($J106="","",IF(ISNUMBER(OFFSET('Data transformed'!$A$4,MATCH($A106,'Data transformed'!$A$5:$A$185,0),MATCH(CI$4,'Data transformed'!$4:$4,0)-1)), MIN(MAX(OFFSET('Data transformed'!$A$4,MATCH($A106,'Data transformed'!$A$5:$A$185,0),MATCH(CI$4,'Data transformed'!$4:$4,0)-1),$M106),$N106),"NA"))</f>
        <v>0</v>
      </c>
      <c r="CJ106" s="103" t="n">
        <f aca="true">IF($J106="","",IF(ISNUMBER(OFFSET('Data transformed'!$A$4,MATCH($A106,'Data transformed'!$A$5:$A$185,0),MATCH(CJ$4,'Data transformed'!$4:$4,0)-1)), MIN(MAX(OFFSET('Data transformed'!$A$4,MATCH($A106,'Data transformed'!$A$5:$A$185,0),MATCH(CJ$4,'Data transformed'!$4:$4,0)-1),$M106),$N106),"NA"))</f>
        <v>0</v>
      </c>
      <c r="CK106" s="103" t="n">
        <f aca="true">IF($J106="","",IF(ISNUMBER(OFFSET('Data transformed'!$A$4,MATCH($A106,'Data transformed'!$A$5:$A$185,0),MATCH(CK$4,'Data transformed'!$4:$4,0)-1)), MIN(MAX(OFFSET('Data transformed'!$A$4,MATCH($A106,'Data transformed'!$A$5:$A$185,0),MATCH(CK$4,'Data transformed'!$4:$4,0)-1),$M106),$N106),"NA"))</f>
        <v>2</v>
      </c>
      <c r="CL106" s="103" t="n">
        <f aca="true">IF($J106="","",IF(ISNUMBER(OFFSET('Data transformed'!$A$4,MATCH($A106,'Data transformed'!$A$5:$A$185,0),MATCH(CL$4,'Data transformed'!$4:$4,0)-1)), MIN(MAX(OFFSET('Data transformed'!$A$4,MATCH($A106,'Data transformed'!$A$5:$A$185,0),MATCH(CL$4,'Data transformed'!$4:$4,0)-1),$M106),$N106),"NA"))</f>
        <v>0</v>
      </c>
      <c r="CM106" s="103" t="n">
        <f aca="true">IF($J106="","",IF(ISNUMBER(OFFSET('Data transformed'!$A$4,MATCH($A106,'Data transformed'!$A$5:$A$185,0),MATCH(CM$4,'Data transformed'!$4:$4,0)-1)), MIN(MAX(OFFSET('Data transformed'!$A$4,MATCH($A106,'Data transformed'!$A$5:$A$185,0),MATCH(CM$4,'Data transformed'!$4:$4,0)-1),$M106),$N106),"NA"))</f>
        <v>0</v>
      </c>
      <c r="CN106" s="103" t="n">
        <f aca="true">IF($J106="","",IF(ISNUMBER(OFFSET('Data transformed'!$A$4,MATCH($A106,'Data transformed'!$A$5:$A$185,0),MATCH(CN$4,'Data transformed'!$4:$4,0)-1)), MIN(MAX(OFFSET('Data transformed'!$A$4,MATCH($A106,'Data transformed'!$A$5:$A$185,0),MATCH(CN$4,'Data transformed'!$4:$4,0)-1),$M106),$N106),"NA"))</f>
        <v>0</v>
      </c>
      <c r="CO106" s="103" t="n">
        <f aca="true">IF($J106="","",IF(ISNUMBER(OFFSET('Data transformed'!$A$4,MATCH($A106,'Data transformed'!$A$5:$A$185,0),MATCH(CO$4,'Data transformed'!$4:$4,0)-1)), MIN(MAX(OFFSET('Data transformed'!$A$4,MATCH($A106,'Data transformed'!$A$5:$A$185,0),MATCH(CO$4,'Data transformed'!$4:$4,0)-1),$M106),$N106),"NA"))</f>
        <v>2</v>
      </c>
      <c r="CP106" s="103" t="n">
        <f aca="true">IF($J106="","",IF(ISNUMBER(OFFSET('Data transformed'!$A$4,MATCH($A106,'Data transformed'!$A$5:$A$185,0),MATCH(CP$4,'Data transformed'!$4:$4,0)-1)), MIN(MAX(OFFSET('Data transformed'!$A$4,MATCH($A106,'Data transformed'!$A$5:$A$185,0),MATCH(CP$4,'Data transformed'!$4:$4,0)-1),$M106),$N106),"NA"))</f>
        <v>2</v>
      </c>
      <c r="CQ106" s="103" t="n">
        <f aca="true">IF($J106="","",IF(ISNUMBER(OFFSET('Data transformed'!$A$4,MATCH($A106,'Data transformed'!$A$5:$A$185,0),MATCH(CQ$4,'Data transformed'!$4:$4,0)-1)), MIN(MAX(OFFSET('Data transformed'!$A$4,MATCH($A106,'Data transformed'!$A$5:$A$185,0),MATCH(CQ$4,'Data transformed'!$4:$4,0)-1),$M106),$N106),"NA"))</f>
        <v>2</v>
      </c>
      <c r="CR106" s="103" t="n">
        <f aca="true">IF($J106="","",IF(ISNUMBER(OFFSET('Data transformed'!$A$4,MATCH($A106,'Data transformed'!$A$5:$A$185,0),MATCH(CR$4,'Data transformed'!$4:$4,0)-1)), MIN(MAX(OFFSET('Data transformed'!$A$4,MATCH($A106,'Data transformed'!$A$5:$A$185,0),MATCH(CR$4,'Data transformed'!$4:$4,0)-1),$M106),$N106),"NA"))</f>
        <v>1</v>
      </c>
      <c r="CS106" s="103" t="n">
        <f aca="true">IF($J106="","",IF(ISNUMBER(OFFSET('Data transformed'!$A$4,MATCH($A106,'Data transformed'!$A$5:$A$185,0),MATCH(CS$4,'Data transformed'!$4:$4,0)-1)), MIN(MAX(OFFSET('Data transformed'!$A$4,MATCH($A106,'Data transformed'!$A$5:$A$185,0),MATCH(CS$4,'Data transformed'!$4:$4,0)-1),$M106),$N106),"NA"))</f>
        <v>0</v>
      </c>
      <c r="CT106" s="103" t="n">
        <f aca="true">IF($J106="","",IF(ISNUMBER(OFFSET('Data transformed'!$A$4,MATCH($A106,'Data transformed'!$A$5:$A$185,0),MATCH(CT$4,'Data transformed'!$4:$4,0)-1)), MIN(MAX(OFFSET('Data transformed'!$A$4,MATCH($A106,'Data transformed'!$A$5:$A$185,0),MATCH(CT$4,'Data transformed'!$4:$4,0)-1),$M106),$N106),"NA"))</f>
        <v>0</v>
      </c>
      <c r="CU106" s="103" t="n">
        <f aca="true">IF($J106="","",IF(ISNUMBER(OFFSET('Data transformed'!$A$4,MATCH($A106,'Data transformed'!$A$5:$A$185,0),MATCH(CU$4,'Data transformed'!$4:$4,0)-1)), MIN(MAX(OFFSET('Data transformed'!$A$4,MATCH($A106,'Data transformed'!$A$5:$A$185,0),MATCH(CU$4,'Data transformed'!$4:$4,0)-1),$M106),$N106),"NA"))</f>
        <v>2</v>
      </c>
    </row>
    <row r="107" s="103" customFormat="true" ht="15.5" hidden="false" customHeight="false" outlineLevel="0" collapsed="false">
      <c r="A107" s="107" t="n">
        <v>4212</v>
      </c>
      <c r="B107" s="107" t="n">
        <v>4</v>
      </c>
      <c r="C107" s="103" t="str">
        <f aca="true">IF(ISBLANK(OFFSET('Raw Data'!$A$3,MATCH($A107,'Raw Data'!$B$4:$B$185,0),MATCH(C$4,'Raw Data'!$3:$3,0)-1)),"",OFFSET('Raw Data'!$A$3,MATCH($A107,'Raw Data'!$B$4:$B$185,0),MATCH(C$4,'Raw Data'!$3:$3,0)-1))</f>
        <v/>
      </c>
      <c r="D107" s="103" t="str">
        <f aca="true">IF(ISBLANK(OFFSET('Raw Data'!$A$3,MATCH($A107,'Raw Data'!$B$4:$B$185,0),MATCH(D$4,'Raw Data'!$3:$3,0)-1)),"",OFFSET('Raw Data'!$A$3,MATCH($A107,'Raw Data'!$B$4:$B$185,0),MATCH(D$4,'Raw Data'!$3:$3,0)-1))</f>
        <v>Expert assessment data - D.5.6</v>
      </c>
      <c r="E107" s="103" t="str">
        <f aca="true">IF(ISBLANK(OFFSET('Raw Data'!$A$3,MATCH($A107,'Raw Data'!$B$4:$B$185,0),MATCH(E$4,'Raw Data'!$3:$3,0)-1)),"",OFFSET('Raw Data'!$A$3,MATCH($A107,'Raw Data'!$B$4:$B$185,0),MATCH(E$4,'Raw Data'!$3:$3,0)-1))</f>
        <v>Environmental protection/impact: Environmental protection/impact: Minimum standards for energy efficiency of household appliance (e.g. through billing)</v>
      </c>
      <c r="J107" s="103" t="n">
        <f aca="true" t="array" ref="J107:J107">IFERROR(_xlfn.QUARTILE.INC(IF(ISNUMBER(OFFSET('Data transformed'!$N$4,MATCH('outliers treatment'!$A107,'Data transformed'!$A$5:$A$185),1,1,COUNTA('Data transformed'!$O$4:$CX$4))),OFFSET('Data transformed'!$N$4,MATCH('outliers treatment'!$A107,'Data transformed'!$A$5:$A$185),1,1,COUNTA('Data transformed'!$O$4:$CX$4))),1),"")</f>
        <v>1</v>
      </c>
      <c r="K107" s="103" t="n">
        <f aca="true" t="array" ref="K107:K107">IFERROR(_xlfn.QUARTILE.INC(IF(ISNUMBER(OFFSET('Data transformed'!$N$4,MATCH('outliers treatment'!$A107,'Data transformed'!$A$5:$A$185),1,1,COUNTA('Data transformed'!$O$4:$CX$4))),OFFSET('Data transformed'!$N$4,MATCH('outliers treatment'!$A107,'Data transformed'!$A$5:$A$185),1,1,COUNTA('Data transformed'!$O$4:$CX$4))),3),"")</f>
        <v>3</v>
      </c>
      <c r="L107" s="103" t="n">
        <f aca="false">IFERROR(K107-J107,"")</f>
        <v>2</v>
      </c>
      <c r="M107" s="103" t="n">
        <v>1</v>
      </c>
      <c r="N107" s="103" t="n">
        <v>3</v>
      </c>
      <c r="P107" s="105" t="n">
        <f aca="false" t="array" ref="P107:P107">IFERROR(SKEW(IF(ISNUMBER(T107:CU107),T107:CU107,"")),"")</f>
        <v>-0.676533561118463</v>
      </c>
      <c r="Q107" s="103" t="n">
        <f aca="true">IF(ISBLANK(OFFSET('Data above threshold'!$A$4,MATCH('Data above threshold'!$A106,'Data above threshold'!$A$5:$A$185,0),MATCH('Data above threshold'!N$4,'Data above threshold'!$4:$4,0)-1)),1,OFFSET('Data above threshold'!$A$4,MATCH('Data above threshold'!$A106,'Data above threshold'!$A$5:$A$185,0),MATCH('Data above threshold'!N$4,'Data above threshold'!$4:$4,0)-1))</f>
        <v>0</v>
      </c>
      <c r="R107" s="103" t="n">
        <f aca="false">IF($J107="","",COUNTIF(T107:CU107,M107)+ COUNTIF(T107:CQ107,N107))</f>
        <v>64</v>
      </c>
      <c r="S107" s="106" t="n">
        <f aca="false" t="array" ref="S107:S107">IF(B107&lt;4,"",1-IFERROR(SUM(ISNUMBER(T107:CU107)*(1-$T$3:$CU$3))/COUNTIF($T$3:$CU$3,0),0))</f>
        <v>0.0625</v>
      </c>
      <c r="T107" s="103" t="n">
        <f aca="true">IF($J107="","",IF(ISNUMBER(OFFSET('Data transformed'!$A$4,MATCH($A107,'Data transformed'!$A$5:$A$185,0),MATCH(T$4,'Data transformed'!$4:$4,0)-1)), MIN(MAX(OFFSET('Data transformed'!$A$4,MATCH($A107,'Data transformed'!$A$5:$A$185,0),MATCH(T$4,'Data transformed'!$4:$4,0)-1),$M107),$N107),"NA"))</f>
        <v>3</v>
      </c>
      <c r="U107" s="103" t="n">
        <f aca="true">IF($J107="","",IF(ISNUMBER(OFFSET('Data transformed'!$A$4,MATCH($A107,'Data transformed'!$A$5:$A$185,0),MATCH(U$4,'Data transformed'!$4:$4,0)-1)), MIN(MAX(OFFSET('Data transformed'!$A$4,MATCH($A107,'Data transformed'!$A$5:$A$185,0),MATCH(U$4,'Data transformed'!$4:$4,0)-1),$M107),$N107),"NA"))</f>
        <v>3</v>
      </c>
      <c r="V107" s="103" t="n">
        <f aca="true">IF($J107="","",IF(ISNUMBER(OFFSET('Data transformed'!$A$4,MATCH($A107,'Data transformed'!$A$5:$A$185,0),MATCH(V$4,'Data transformed'!$4:$4,0)-1)), MIN(MAX(OFFSET('Data transformed'!$A$4,MATCH($A107,'Data transformed'!$A$5:$A$185,0),MATCH(V$4,'Data transformed'!$4:$4,0)-1),$M107),$N107),"NA"))</f>
        <v>3</v>
      </c>
      <c r="W107" s="103" t="n">
        <f aca="true">IF($J107="","",IF(ISNUMBER(OFFSET('Data transformed'!$A$4,MATCH($A107,'Data transformed'!$A$5:$A$185,0),MATCH(W$4,'Data transformed'!$4:$4,0)-1)), MIN(MAX(OFFSET('Data transformed'!$A$4,MATCH($A107,'Data transformed'!$A$5:$A$185,0),MATCH(W$4,'Data transformed'!$4:$4,0)-1),$M107),$N107),"NA"))</f>
        <v>3</v>
      </c>
      <c r="X107" s="103" t="n">
        <f aca="true">IF($J107="","",IF(ISNUMBER(OFFSET('Data transformed'!$A$4,MATCH($A107,'Data transformed'!$A$5:$A$185,0),MATCH(X$4,'Data transformed'!$4:$4,0)-1)), MIN(MAX(OFFSET('Data transformed'!$A$4,MATCH($A107,'Data transformed'!$A$5:$A$185,0),MATCH(X$4,'Data transformed'!$4:$4,0)-1),$M107),$N107),"NA"))</f>
        <v>3</v>
      </c>
      <c r="Y107" s="103" t="n">
        <f aca="true">IF($J107="","",IF(ISNUMBER(OFFSET('Data transformed'!$A$4,MATCH($A107,'Data transformed'!$A$5:$A$185,0),MATCH(Y$4,'Data transformed'!$4:$4,0)-1)), MIN(MAX(OFFSET('Data transformed'!$A$4,MATCH($A107,'Data transformed'!$A$5:$A$185,0),MATCH(Y$4,'Data transformed'!$4:$4,0)-1),$M107),$N107),"NA"))</f>
        <v>1</v>
      </c>
      <c r="Z107" s="103" t="n">
        <f aca="true">IF($J107="","",IF(ISNUMBER(OFFSET('Data transformed'!$A$4,MATCH($A107,'Data transformed'!$A$5:$A$185,0),MATCH(Z$4,'Data transformed'!$4:$4,0)-1)), MIN(MAX(OFFSET('Data transformed'!$A$4,MATCH($A107,'Data transformed'!$A$5:$A$185,0),MATCH(Z$4,'Data transformed'!$4:$4,0)-1),$M107),$N107),"NA"))</f>
        <v>1</v>
      </c>
      <c r="AA107" s="103" t="n">
        <f aca="true">IF($J107="","",IF(ISNUMBER(OFFSET('Data transformed'!$A$4,MATCH($A107,'Data transformed'!$A$5:$A$185,0),MATCH(AA$4,'Data transformed'!$4:$4,0)-1)), MIN(MAX(OFFSET('Data transformed'!$A$4,MATCH($A107,'Data transformed'!$A$5:$A$185,0),MATCH(AA$4,'Data transformed'!$4:$4,0)-1),$M107),$N107),"NA"))</f>
        <v>3</v>
      </c>
      <c r="AB107" s="103" t="n">
        <f aca="true">IF($J107="","",IF(ISNUMBER(OFFSET('Data transformed'!$A$4,MATCH($A107,'Data transformed'!$A$5:$A$185,0),MATCH(AB$4,'Data transformed'!$4:$4,0)-1)), MIN(MAX(OFFSET('Data transformed'!$A$4,MATCH($A107,'Data transformed'!$A$5:$A$185,0),MATCH(AB$4,'Data transformed'!$4:$4,0)-1),$M107),$N107),"NA"))</f>
        <v>3</v>
      </c>
      <c r="AC107" s="103" t="n">
        <f aca="true">IF($J107="","",IF(ISNUMBER(OFFSET('Data transformed'!$A$4,MATCH($A107,'Data transformed'!$A$5:$A$185,0),MATCH(AC$4,'Data transformed'!$4:$4,0)-1)), MIN(MAX(OFFSET('Data transformed'!$A$4,MATCH($A107,'Data transformed'!$A$5:$A$185,0),MATCH(AC$4,'Data transformed'!$4:$4,0)-1),$M107),$N107),"NA"))</f>
        <v>3</v>
      </c>
      <c r="AD107" s="103" t="n">
        <f aca="true">IF($J107="","",IF(ISNUMBER(OFFSET('Data transformed'!$A$4,MATCH($A107,'Data transformed'!$A$5:$A$185,0),MATCH(AD$4,'Data transformed'!$4:$4,0)-1)), MIN(MAX(OFFSET('Data transformed'!$A$4,MATCH($A107,'Data transformed'!$A$5:$A$185,0),MATCH(AD$4,'Data transformed'!$4:$4,0)-1),$M107),$N107),"NA"))</f>
        <v>3</v>
      </c>
      <c r="AE107" s="103" t="n">
        <f aca="true">IF($J107="","",IF(ISNUMBER(OFFSET('Data transformed'!$A$4,MATCH($A107,'Data transformed'!$A$5:$A$185,0),MATCH(AE$4,'Data transformed'!$4:$4,0)-1)), MIN(MAX(OFFSET('Data transformed'!$A$4,MATCH($A107,'Data transformed'!$A$5:$A$185,0),MATCH(AE$4,'Data transformed'!$4:$4,0)-1),$M107),$N107),"NA"))</f>
        <v>1</v>
      </c>
      <c r="AF107" s="103" t="n">
        <f aca="true">IF($J107="","",IF(ISNUMBER(OFFSET('Data transformed'!$A$4,MATCH($A107,'Data transformed'!$A$5:$A$185,0),MATCH(AF$4,'Data transformed'!$4:$4,0)-1)), MIN(MAX(OFFSET('Data transformed'!$A$4,MATCH($A107,'Data transformed'!$A$5:$A$185,0),MATCH(AF$4,'Data transformed'!$4:$4,0)-1),$M107),$N107),"NA"))</f>
        <v>1</v>
      </c>
      <c r="AG107" s="103" t="n">
        <f aca="true">IF($J107="","",IF(ISNUMBER(OFFSET('Data transformed'!$A$4,MATCH($A107,'Data transformed'!$A$5:$A$185,0),MATCH(AG$4,'Data transformed'!$4:$4,0)-1)), MIN(MAX(OFFSET('Data transformed'!$A$4,MATCH($A107,'Data transformed'!$A$5:$A$185,0),MATCH(AG$4,'Data transformed'!$4:$4,0)-1),$M107),$N107),"NA"))</f>
        <v>2</v>
      </c>
      <c r="AH107" s="103" t="n">
        <f aca="true">IF($J107="","",IF(ISNUMBER(OFFSET('Data transformed'!$A$4,MATCH($A107,'Data transformed'!$A$5:$A$185,0),MATCH(AH$4,'Data transformed'!$4:$4,0)-1)), MIN(MAX(OFFSET('Data transformed'!$A$4,MATCH($A107,'Data transformed'!$A$5:$A$185,0),MATCH(AH$4,'Data transformed'!$4:$4,0)-1),$M107),$N107),"NA"))</f>
        <v>3</v>
      </c>
      <c r="AI107" s="103" t="n">
        <f aca="true">IF($J107="","",IF(ISNUMBER(OFFSET('Data transformed'!$A$4,MATCH($A107,'Data transformed'!$A$5:$A$185,0),MATCH(AI$4,'Data transformed'!$4:$4,0)-1)), MIN(MAX(OFFSET('Data transformed'!$A$4,MATCH($A107,'Data transformed'!$A$5:$A$185,0),MATCH(AI$4,'Data transformed'!$4:$4,0)-1),$M107),$N107),"NA"))</f>
        <v>3</v>
      </c>
      <c r="AJ107" s="103" t="n">
        <f aca="true">IF($J107="","",IF(ISNUMBER(OFFSET('Data transformed'!$A$4,MATCH($A107,'Data transformed'!$A$5:$A$185,0),MATCH(AJ$4,'Data transformed'!$4:$4,0)-1)), MIN(MAX(OFFSET('Data transformed'!$A$4,MATCH($A107,'Data transformed'!$A$5:$A$185,0),MATCH(AJ$4,'Data transformed'!$4:$4,0)-1),$M107),$N107),"NA"))</f>
        <v>3</v>
      </c>
      <c r="AK107" s="103" t="n">
        <f aca="true">IF($J107="","",IF(ISNUMBER(OFFSET('Data transformed'!$A$4,MATCH($A107,'Data transformed'!$A$5:$A$185,0),MATCH(AK$4,'Data transformed'!$4:$4,0)-1)), MIN(MAX(OFFSET('Data transformed'!$A$4,MATCH($A107,'Data transformed'!$A$5:$A$185,0),MATCH(AK$4,'Data transformed'!$4:$4,0)-1),$M107),$N107),"NA"))</f>
        <v>3</v>
      </c>
      <c r="AL107" s="103" t="n">
        <f aca="true">IF($J107="","",IF(ISNUMBER(OFFSET('Data transformed'!$A$4,MATCH($A107,'Data transformed'!$A$5:$A$185,0),MATCH(AL$4,'Data transformed'!$4:$4,0)-1)), MIN(MAX(OFFSET('Data transformed'!$A$4,MATCH($A107,'Data transformed'!$A$5:$A$185,0),MATCH(AL$4,'Data transformed'!$4:$4,0)-1),$M107),$N107),"NA"))</f>
        <v>1</v>
      </c>
      <c r="AM107" s="103" t="n">
        <f aca="true">IF($J107="","",IF(ISNUMBER(OFFSET('Data transformed'!$A$4,MATCH($A107,'Data transformed'!$A$5:$A$185,0),MATCH(AM$4,'Data transformed'!$4:$4,0)-1)), MIN(MAX(OFFSET('Data transformed'!$A$4,MATCH($A107,'Data transformed'!$A$5:$A$185,0),MATCH(AM$4,'Data transformed'!$4:$4,0)-1),$M107),$N107),"NA"))</f>
        <v>3</v>
      </c>
      <c r="AN107" s="103" t="n">
        <f aca="true">IF($J107="","",IF(ISNUMBER(OFFSET('Data transformed'!$A$4,MATCH($A107,'Data transformed'!$A$5:$A$185,0),MATCH(AN$4,'Data transformed'!$4:$4,0)-1)), MIN(MAX(OFFSET('Data transformed'!$A$4,MATCH($A107,'Data transformed'!$A$5:$A$185,0),MATCH(AN$4,'Data transformed'!$4:$4,0)-1),$M107),$N107),"NA"))</f>
        <v>3</v>
      </c>
      <c r="AO107" s="103" t="n">
        <f aca="true">IF($J107="","",IF(ISNUMBER(OFFSET('Data transformed'!$A$4,MATCH($A107,'Data transformed'!$A$5:$A$185,0),MATCH(AO$4,'Data transformed'!$4:$4,0)-1)), MIN(MAX(OFFSET('Data transformed'!$A$4,MATCH($A107,'Data transformed'!$A$5:$A$185,0),MATCH(AO$4,'Data transformed'!$4:$4,0)-1),$M107),$N107),"NA"))</f>
        <v>3</v>
      </c>
      <c r="AP107" s="103" t="n">
        <f aca="true">IF($J107="","",IF(ISNUMBER(OFFSET('Data transformed'!$A$4,MATCH($A107,'Data transformed'!$A$5:$A$185,0),MATCH(AP$4,'Data transformed'!$4:$4,0)-1)), MIN(MAX(OFFSET('Data transformed'!$A$4,MATCH($A107,'Data transformed'!$A$5:$A$185,0),MATCH(AP$4,'Data transformed'!$4:$4,0)-1),$M107),$N107),"NA"))</f>
        <v>3</v>
      </c>
      <c r="AQ107" s="103" t="n">
        <f aca="true">IF($J107="","",IF(ISNUMBER(OFFSET('Data transformed'!$A$4,MATCH($A107,'Data transformed'!$A$5:$A$185,0),MATCH(AQ$4,'Data transformed'!$4:$4,0)-1)), MIN(MAX(OFFSET('Data transformed'!$A$4,MATCH($A107,'Data transformed'!$A$5:$A$185,0),MATCH(AQ$4,'Data transformed'!$4:$4,0)-1),$M107),$N107),"NA"))</f>
        <v>3</v>
      </c>
      <c r="AR107" s="103" t="n">
        <f aca="true">IF($J107="","",IF(ISNUMBER(OFFSET('Data transformed'!$A$4,MATCH($A107,'Data transformed'!$A$5:$A$185,0),MATCH(AR$4,'Data transformed'!$4:$4,0)-1)), MIN(MAX(OFFSET('Data transformed'!$A$4,MATCH($A107,'Data transformed'!$A$5:$A$185,0),MATCH(AR$4,'Data transformed'!$4:$4,0)-1),$M107),$N107),"NA"))</f>
        <v>3</v>
      </c>
      <c r="AS107" s="103" t="n">
        <f aca="true">IF($J107="","",IF(ISNUMBER(OFFSET('Data transformed'!$A$4,MATCH($A107,'Data transformed'!$A$5:$A$185,0),MATCH(AS$4,'Data transformed'!$4:$4,0)-1)), MIN(MAX(OFFSET('Data transformed'!$A$4,MATCH($A107,'Data transformed'!$A$5:$A$185,0),MATCH(AS$4,'Data transformed'!$4:$4,0)-1),$M107),$N107),"NA"))</f>
        <v>3</v>
      </c>
      <c r="AT107" s="103" t="n">
        <f aca="true">IF($J107="","",IF(ISNUMBER(OFFSET('Data transformed'!$A$4,MATCH($A107,'Data transformed'!$A$5:$A$185,0),MATCH(AT$4,'Data transformed'!$4:$4,0)-1)), MIN(MAX(OFFSET('Data transformed'!$A$4,MATCH($A107,'Data transformed'!$A$5:$A$185,0),MATCH(AT$4,'Data transformed'!$4:$4,0)-1),$M107),$N107),"NA"))</f>
        <v>3</v>
      </c>
      <c r="AU107" s="103" t="n">
        <f aca="true">IF($J107="","",IF(ISNUMBER(OFFSET('Data transformed'!$A$4,MATCH($A107,'Data transformed'!$A$5:$A$185,0),MATCH(AU$4,'Data transformed'!$4:$4,0)-1)), MIN(MAX(OFFSET('Data transformed'!$A$4,MATCH($A107,'Data transformed'!$A$5:$A$185,0),MATCH(AU$4,'Data transformed'!$4:$4,0)-1),$M107),$N107),"NA"))</f>
        <v>1</v>
      </c>
      <c r="AV107" s="103" t="n">
        <f aca="true">IF($J107="","",IF(ISNUMBER(OFFSET('Data transformed'!$A$4,MATCH($A107,'Data transformed'!$A$5:$A$185,0),MATCH(AV$4,'Data transformed'!$4:$4,0)-1)), MIN(MAX(OFFSET('Data transformed'!$A$4,MATCH($A107,'Data transformed'!$A$5:$A$185,0),MATCH(AV$4,'Data transformed'!$4:$4,0)-1),$M107),$N107),"NA"))</f>
        <v>3</v>
      </c>
      <c r="AW107" s="103" t="n">
        <f aca="true">IF($J107="","",IF(ISNUMBER(OFFSET('Data transformed'!$A$4,MATCH($A107,'Data transformed'!$A$5:$A$185,0),MATCH(AW$4,'Data transformed'!$4:$4,0)-1)), MIN(MAX(OFFSET('Data transformed'!$A$4,MATCH($A107,'Data transformed'!$A$5:$A$185,0),MATCH(AW$4,'Data transformed'!$4:$4,0)-1),$M107),$N107),"NA"))</f>
        <v>3</v>
      </c>
      <c r="AX107" s="103" t="n">
        <f aca="true">IF($J107="","",IF(ISNUMBER(OFFSET('Data transformed'!$A$4,MATCH($A107,'Data transformed'!$A$5:$A$185,0),MATCH(AX$4,'Data transformed'!$4:$4,0)-1)), MIN(MAX(OFFSET('Data transformed'!$A$4,MATCH($A107,'Data transformed'!$A$5:$A$185,0),MATCH(AX$4,'Data transformed'!$4:$4,0)-1),$M107),$N107),"NA"))</f>
        <v>1</v>
      </c>
      <c r="AY107" s="103" t="n">
        <f aca="true">IF($J107="","",IF(ISNUMBER(OFFSET('Data transformed'!$A$4,MATCH($A107,'Data transformed'!$A$5:$A$185,0),MATCH(AY$4,'Data transformed'!$4:$4,0)-1)), MIN(MAX(OFFSET('Data transformed'!$A$4,MATCH($A107,'Data transformed'!$A$5:$A$185,0),MATCH(AY$4,'Data transformed'!$4:$4,0)-1),$M107),$N107),"NA"))</f>
        <v>2</v>
      </c>
      <c r="AZ107" s="103" t="n">
        <f aca="true">IF($J107="","",IF(ISNUMBER(OFFSET('Data transformed'!$A$4,MATCH($A107,'Data transformed'!$A$5:$A$185,0),MATCH(AZ$4,'Data transformed'!$4:$4,0)-1)), MIN(MAX(OFFSET('Data transformed'!$A$4,MATCH($A107,'Data transformed'!$A$5:$A$185,0),MATCH(AZ$4,'Data transformed'!$4:$4,0)-1),$M107),$N107),"NA"))</f>
        <v>2</v>
      </c>
      <c r="BA107" s="103" t="str">
        <f aca="true">IF($J107="","",IF(ISNUMBER(OFFSET('Data transformed'!$A$4,MATCH($A107,'Data transformed'!$A$5:$A$185,0),MATCH(BA$4,'Data transformed'!$4:$4,0)-1)), MIN(MAX(OFFSET('Data transformed'!$A$4,MATCH($A107,'Data transformed'!$A$5:$A$185,0),MATCH(BA$4,'Data transformed'!$4:$4,0)-1),$M107),$N107),"NA"))</f>
        <v>NA</v>
      </c>
      <c r="BB107" s="103" t="n">
        <f aca="true">IF($J107="","",IF(ISNUMBER(OFFSET('Data transformed'!$A$4,MATCH($A107,'Data transformed'!$A$5:$A$185,0),MATCH(BB$4,'Data transformed'!$4:$4,0)-1)), MIN(MAX(OFFSET('Data transformed'!$A$4,MATCH($A107,'Data transformed'!$A$5:$A$185,0),MATCH(BB$4,'Data transformed'!$4:$4,0)-1),$M107),$N107),"NA"))</f>
        <v>3</v>
      </c>
      <c r="BC107" s="103" t="n">
        <f aca="true">IF($J107="","",IF(ISNUMBER(OFFSET('Data transformed'!$A$4,MATCH($A107,'Data transformed'!$A$5:$A$185,0),MATCH(BC$4,'Data transformed'!$4:$4,0)-1)), MIN(MAX(OFFSET('Data transformed'!$A$4,MATCH($A107,'Data transformed'!$A$5:$A$185,0),MATCH(BC$4,'Data transformed'!$4:$4,0)-1),$M107),$N107),"NA"))</f>
        <v>3</v>
      </c>
      <c r="BD107" s="103" t="n">
        <f aca="true">IF($J107="","",IF(ISNUMBER(OFFSET('Data transformed'!$A$4,MATCH($A107,'Data transformed'!$A$5:$A$185,0),MATCH(BD$4,'Data transformed'!$4:$4,0)-1)), MIN(MAX(OFFSET('Data transformed'!$A$4,MATCH($A107,'Data transformed'!$A$5:$A$185,0),MATCH(BD$4,'Data transformed'!$4:$4,0)-1),$M107),$N107),"NA"))</f>
        <v>2.5</v>
      </c>
      <c r="BE107" s="103" t="n">
        <f aca="true">IF($J107="","",IF(ISNUMBER(OFFSET('Data transformed'!$A$4,MATCH($A107,'Data transformed'!$A$5:$A$185,0),MATCH(BE$4,'Data transformed'!$4:$4,0)-1)), MIN(MAX(OFFSET('Data transformed'!$A$4,MATCH($A107,'Data transformed'!$A$5:$A$185,0),MATCH(BE$4,'Data transformed'!$4:$4,0)-1),$M107),$N107),"NA"))</f>
        <v>2</v>
      </c>
      <c r="BF107" s="103" t="n">
        <f aca="true">IF($J107="","",IF(ISNUMBER(OFFSET('Data transformed'!$A$4,MATCH($A107,'Data transformed'!$A$5:$A$185,0),MATCH(BF$4,'Data transformed'!$4:$4,0)-1)), MIN(MAX(OFFSET('Data transformed'!$A$4,MATCH($A107,'Data transformed'!$A$5:$A$185,0),MATCH(BF$4,'Data transformed'!$4:$4,0)-1),$M107),$N107),"NA"))</f>
        <v>1</v>
      </c>
      <c r="BG107" s="103" t="n">
        <f aca="true">IF($J107="","",IF(ISNUMBER(OFFSET('Data transformed'!$A$4,MATCH($A107,'Data transformed'!$A$5:$A$185,0),MATCH(BG$4,'Data transformed'!$4:$4,0)-1)), MIN(MAX(OFFSET('Data transformed'!$A$4,MATCH($A107,'Data transformed'!$A$5:$A$185,0),MATCH(BG$4,'Data transformed'!$4:$4,0)-1),$M107),$N107),"NA"))</f>
        <v>1</v>
      </c>
      <c r="BH107" s="103" t="n">
        <f aca="true">IF($J107="","",IF(ISNUMBER(OFFSET('Data transformed'!$A$4,MATCH($A107,'Data transformed'!$A$5:$A$185,0),MATCH(BH$4,'Data transformed'!$4:$4,0)-1)), MIN(MAX(OFFSET('Data transformed'!$A$4,MATCH($A107,'Data transformed'!$A$5:$A$185,0),MATCH(BH$4,'Data transformed'!$4:$4,0)-1),$M107),$N107),"NA"))</f>
        <v>3</v>
      </c>
      <c r="BI107" s="103" t="n">
        <f aca="true">IF($J107="","",IF(ISNUMBER(OFFSET('Data transformed'!$A$4,MATCH($A107,'Data transformed'!$A$5:$A$185,0),MATCH(BI$4,'Data transformed'!$4:$4,0)-1)), MIN(MAX(OFFSET('Data transformed'!$A$4,MATCH($A107,'Data transformed'!$A$5:$A$185,0),MATCH(BI$4,'Data transformed'!$4:$4,0)-1),$M107),$N107),"NA"))</f>
        <v>1</v>
      </c>
      <c r="BJ107" s="103" t="str">
        <f aca="true">IF($J107="","",IF(ISNUMBER(OFFSET('Data transformed'!$A$4,MATCH($A107,'Data transformed'!$A$5:$A$185,0),MATCH(BJ$4,'Data transformed'!$4:$4,0)-1)), MIN(MAX(OFFSET('Data transformed'!$A$4,MATCH($A107,'Data transformed'!$A$5:$A$185,0),MATCH(BJ$4,'Data transformed'!$4:$4,0)-1),$M107),$N107),"NA"))</f>
        <v>NA</v>
      </c>
      <c r="BK107" s="103" t="n">
        <f aca="true">IF($J107="","",IF(ISNUMBER(OFFSET('Data transformed'!$A$4,MATCH($A107,'Data transformed'!$A$5:$A$185,0),MATCH(BK$4,'Data transformed'!$4:$4,0)-1)), MIN(MAX(OFFSET('Data transformed'!$A$4,MATCH($A107,'Data transformed'!$A$5:$A$185,0),MATCH(BK$4,'Data transformed'!$4:$4,0)-1),$M107),$N107),"NA"))</f>
        <v>2</v>
      </c>
      <c r="BL107" s="103" t="str">
        <f aca="true">IF($J107="","",IF(ISNUMBER(OFFSET('Data transformed'!$A$4,MATCH($A107,'Data transformed'!$A$5:$A$185,0),MATCH(BL$4,'Data transformed'!$4:$4,0)-1)), MIN(MAX(OFFSET('Data transformed'!$A$4,MATCH($A107,'Data transformed'!$A$5:$A$185,0),MATCH(BL$4,'Data transformed'!$4:$4,0)-1),$M107),$N107),"NA"))</f>
        <v>NA</v>
      </c>
      <c r="BM107" s="103" t="n">
        <f aca="true">IF($J107="","",IF(ISNUMBER(OFFSET('Data transformed'!$A$4,MATCH($A107,'Data transformed'!$A$5:$A$185,0),MATCH(BM$4,'Data transformed'!$4:$4,0)-1)), MIN(MAX(OFFSET('Data transformed'!$A$4,MATCH($A107,'Data transformed'!$A$5:$A$185,0),MATCH(BM$4,'Data transformed'!$4:$4,0)-1),$M107),$N107),"NA"))</f>
        <v>1</v>
      </c>
      <c r="BN107" s="103" t="n">
        <f aca="true">IF($J107="","",IF(ISNUMBER(OFFSET('Data transformed'!$A$4,MATCH($A107,'Data transformed'!$A$5:$A$185,0),MATCH(BN$4,'Data transformed'!$4:$4,0)-1)), MIN(MAX(OFFSET('Data transformed'!$A$4,MATCH($A107,'Data transformed'!$A$5:$A$185,0),MATCH(BN$4,'Data transformed'!$4:$4,0)-1),$M107),$N107),"NA"))</f>
        <v>3</v>
      </c>
      <c r="BO107" s="103" t="n">
        <f aca="true">IF($J107="","",IF(ISNUMBER(OFFSET('Data transformed'!$A$4,MATCH($A107,'Data transformed'!$A$5:$A$185,0),MATCH(BO$4,'Data transformed'!$4:$4,0)-1)), MIN(MAX(OFFSET('Data transformed'!$A$4,MATCH($A107,'Data transformed'!$A$5:$A$185,0),MATCH(BO$4,'Data transformed'!$4:$4,0)-1),$M107),$N107),"NA"))</f>
        <v>1</v>
      </c>
      <c r="BP107" s="103" t="n">
        <f aca="true">IF($J107="","",IF(ISNUMBER(OFFSET('Data transformed'!$A$4,MATCH($A107,'Data transformed'!$A$5:$A$185,0),MATCH(BP$4,'Data transformed'!$4:$4,0)-1)), MIN(MAX(OFFSET('Data transformed'!$A$4,MATCH($A107,'Data transformed'!$A$5:$A$185,0),MATCH(BP$4,'Data transformed'!$4:$4,0)-1),$M107),$N107),"NA"))</f>
        <v>2</v>
      </c>
      <c r="BQ107" s="103" t="n">
        <f aca="true">IF($J107="","",IF(ISNUMBER(OFFSET('Data transformed'!$A$4,MATCH($A107,'Data transformed'!$A$5:$A$185,0),MATCH(BQ$4,'Data transformed'!$4:$4,0)-1)), MIN(MAX(OFFSET('Data transformed'!$A$4,MATCH($A107,'Data transformed'!$A$5:$A$185,0),MATCH(BQ$4,'Data transformed'!$4:$4,0)-1),$M107),$N107),"NA"))</f>
        <v>1</v>
      </c>
      <c r="BR107" s="103" t="n">
        <f aca="true">IF($J107="","",IF(ISNUMBER(OFFSET('Data transformed'!$A$4,MATCH($A107,'Data transformed'!$A$5:$A$185,0),MATCH(BR$4,'Data transformed'!$4:$4,0)-1)), MIN(MAX(OFFSET('Data transformed'!$A$4,MATCH($A107,'Data transformed'!$A$5:$A$185,0),MATCH(BR$4,'Data transformed'!$4:$4,0)-1),$M107),$N107),"NA"))</f>
        <v>3</v>
      </c>
      <c r="BS107" s="103" t="n">
        <f aca="true">IF($J107="","",IF(ISNUMBER(OFFSET('Data transformed'!$A$4,MATCH($A107,'Data transformed'!$A$5:$A$185,0),MATCH(BS$4,'Data transformed'!$4:$4,0)-1)), MIN(MAX(OFFSET('Data transformed'!$A$4,MATCH($A107,'Data transformed'!$A$5:$A$185,0),MATCH(BS$4,'Data transformed'!$4:$4,0)-1),$M107),$N107),"NA"))</f>
        <v>3</v>
      </c>
      <c r="BT107" s="103" t="str">
        <f aca="true">IF($J107="","",IF(ISNUMBER(OFFSET('Data transformed'!$A$4,MATCH($A107,'Data transformed'!$A$5:$A$185,0),MATCH(BT$4,'Data transformed'!$4:$4,0)-1)), MIN(MAX(OFFSET('Data transformed'!$A$4,MATCH($A107,'Data transformed'!$A$5:$A$185,0),MATCH(BT$4,'Data transformed'!$4:$4,0)-1),$M107),$N107),"NA"))</f>
        <v>NA</v>
      </c>
      <c r="BU107" s="103" t="n">
        <f aca="true">IF($J107="","",IF(ISNUMBER(OFFSET('Data transformed'!$A$4,MATCH($A107,'Data transformed'!$A$5:$A$185,0),MATCH(BU$4,'Data transformed'!$4:$4,0)-1)), MIN(MAX(OFFSET('Data transformed'!$A$4,MATCH($A107,'Data transformed'!$A$5:$A$185,0),MATCH(BU$4,'Data transformed'!$4:$4,0)-1),$M107),$N107),"NA"))</f>
        <v>3</v>
      </c>
      <c r="BV107" s="103" t="n">
        <f aca="true">IF($J107="","",IF(ISNUMBER(OFFSET('Data transformed'!$A$4,MATCH($A107,'Data transformed'!$A$5:$A$185,0),MATCH(BV$4,'Data transformed'!$4:$4,0)-1)), MIN(MAX(OFFSET('Data transformed'!$A$4,MATCH($A107,'Data transformed'!$A$5:$A$185,0),MATCH(BV$4,'Data transformed'!$4:$4,0)-1),$M107),$N107),"NA"))</f>
        <v>3</v>
      </c>
      <c r="BW107" s="103" t="n">
        <f aca="true">IF($J107="","",IF(ISNUMBER(OFFSET('Data transformed'!$A$4,MATCH($A107,'Data transformed'!$A$5:$A$185,0),MATCH(BW$4,'Data transformed'!$4:$4,0)-1)), MIN(MAX(OFFSET('Data transformed'!$A$4,MATCH($A107,'Data transformed'!$A$5:$A$185,0),MATCH(BW$4,'Data transformed'!$4:$4,0)-1),$M107),$N107),"NA"))</f>
        <v>3</v>
      </c>
      <c r="BX107" s="103" t="n">
        <f aca="true">IF($J107="","",IF(ISNUMBER(OFFSET('Data transformed'!$A$4,MATCH($A107,'Data transformed'!$A$5:$A$185,0),MATCH(BX$4,'Data transformed'!$4:$4,0)-1)), MIN(MAX(OFFSET('Data transformed'!$A$4,MATCH($A107,'Data transformed'!$A$5:$A$185,0),MATCH(BX$4,'Data transformed'!$4:$4,0)-1),$M107),$N107),"NA"))</f>
        <v>3</v>
      </c>
      <c r="BY107" s="103" t="n">
        <f aca="true">IF($J107="","",IF(ISNUMBER(OFFSET('Data transformed'!$A$4,MATCH($A107,'Data transformed'!$A$5:$A$185,0),MATCH(BY$4,'Data transformed'!$4:$4,0)-1)), MIN(MAX(OFFSET('Data transformed'!$A$4,MATCH($A107,'Data transformed'!$A$5:$A$185,0),MATCH(BY$4,'Data transformed'!$4:$4,0)-1),$M107),$N107),"NA"))</f>
        <v>1</v>
      </c>
      <c r="BZ107" s="103" t="n">
        <f aca="true">IF($J107="","",IF(ISNUMBER(OFFSET('Data transformed'!$A$4,MATCH($A107,'Data transformed'!$A$5:$A$185,0),MATCH(BZ$4,'Data transformed'!$4:$4,0)-1)), MIN(MAX(OFFSET('Data transformed'!$A$4,MATCH($A107,'Data transformed'!$A$5:$A$185,0),MATCH(BZ$4,'Data transformed'!$4:$4,0)-1),$M107),$N107),"NA"))</f>
        <v>3</v>
      </c>
      <c r="CA107" s="103" t="n">
        <f aca="true">IF($J107="","",IF(ISNUMBER(OFFSET('Data transformed'!$A$4,MATCH($A107,'Data transformed'!$A$5:$A$185,0),MATCH(CA$4,'Data transformed'!$4:$4,0)-1)), MIN(MAX(OFFSET('Data transformed'!$A$4,MATCH($A107,'Data transformed'!$A$5:$A$185,0),MATCH(CA$4,'Data transformed'!$4:$4,0)-1),$M107),$N107),"NA"))</f>
        <v>3</v>
      </c>
      <c r="CB107" s="103" t="n">
        <f aca="true">IF($J107="","",IF(ISNUMBER(OFFSET('Data transformed'!$A$4,MATCH($A107,'Data transformed'!$A$5:$A$185,0),MATCH(CB$4,'Data transformed'!$4:$4,0)-1)), MIN(MAX(OFFSET('Data transformed'!$A$4,MATCH($A107,'Data transformed'!$A$5:$A$185,0),MATCH(CB$4,'Data transformed'!$4:$4,0)-1),$M107),$N107),"NA"))</f>
        <v>1</v>
      </c>
      <c r="CC107" s="103" t="n">
        <f aca="true">IF($J107="","",IF(ISNUMBER(OFFSET('Data transformed'!$A$4,MATCH($A107,'Data transformed'!$A$5:$A$185,0),MATCH(CC$4,'Data transformed'!$4:$4,0)-1)), MIN(MAX(OFFSET('Data transformed'!$A$4,MATCH($A107,'Data transformed'!$A$5:$A$185,0),MATCH(CC$4,'Data transformed'!$4:$4,0)-1),$M107),$N107),"NA"))</f>
        <v>3</v>
      </c>
      <c r="CD107" s="103" t="n">
        <f aca="true">IF($J107="","",IF(ISNUMBER(OFFSET('Data transformed'!$A$4,MATCH($A107,'Data transformed'!$A$5:$A$185,0),MATCH(CD$4,'Data transformed'!$4:$4,0)-1)), MIN(MAX(OFFSET('Data transformed'!$A$4,MATCH($A107,'Data transformed'!$A$5:$A$185,0),MATCH(CD$4,'Data transformed'!$4:$4,0)-1),$M107),$N107),"NA"))</f>
        <v>3</v>
      </c>
      <c r="CE107" s="103" t="n">
        <f aca="true">IF($J107="","",IF(ISNUMBER(OFFSET('Data transformed'!$A$4,MATCH($A107,'Data transformed'!$A$5:$A$185,0),MATCH(CE$4,'Data transformed'!$4:$4,0)-1)), MIN(MAX(OFFSET('Data transformed'!$A$4,MATCH($A107,'Data transformed'!$A$5:$A$185,0),MATCH(CE$4,'Data transformed'!$4:$4,0)-1),$M107),$N107),"NA"))</f>
        <v>1</v>
      </c>
      <c r="CF107" s="103" t="n">
        <f aca="true">IF($J107="","",IF(ISNUMBER(OFFSET('Data transformed'!$A$4,MATCH($A107,'Data transformed'!$A$5:$A$185,0),MATCH(CF$4,'Data transformed'!$4:$4,0)-1)), MIN(MAX(OFFSET('Data transformed'!$A$4,MATCH($A107,'Data transformed'!$A$5:$A$185,0),MATCH(CF$4,'Data transformed'!$4:$4,0)-1),$M107),$N107),"NA"))</f>
        <v>1</v>
      </c>
      <c r="CG107" s="103" t="n">
        <f aca="true">IF($J107="","",IF(ISNUMBER(OFFSET('Data transformed'!$A$4,MATCH($A107,'Data transformed'!$A$5:$A$185,0),MATCH(CG$4,'Data transformed'!$4:$4,0)-1)), MIN(MAX(OFFSET('Data transformed'!$A$4,MATCH($A107,'Data transformed'!$A$5:$A$185,0),MATCH(CG$4,'Data transformed'!$4:$4,0)-1),$M107),$N107),"NA"))</f>
        <v>3</v>
      </c>
      <c r="CH107" s="103" t="n">
        <f aca="true">IF($J107="","",IF(ISNUMBER(OFFSET('Data transformed'!$A$4,MATCH($A107,'Data transformed'!$A$5:$A$185,0),MATCH(CH$4,'Data transformed'!$4:$4,0)-1)), MIN(MAX(OFFSET('Data transformed'!$A$4,MATCH($A107,'Data transformed'!$A$5:$A$185,0),MATCH(CH$4,'Data transformed'!$4:$4,0)-1),$M107),$N107),"NA"))</f>
        <v>1</v>
      </c>
      <c r="CI107" s="103" t="n">
        <f aca="true">IF($J107="","",IF(ISNUMBER(OFFSET('Data transformed'!$A$4,MATCH($A107,'Data transformed'!$A$5:$A$185,0),MATCH(CI$4,'Data transformed'!$4:$4,0)-1)), MIN(MAX(OFFSET('Data transformed'!$A$4,MATCH($A107,'Data transformed'!$A$5:$A$185,0),MATCH(CI$4,'Data transformed'!$4:$4,0)-1),$M107),$N107),"NA"))</f>
        <v>1</v>
      </c>
      <c r="CJ107" s="103" t="n">
        <f aca="true">IF($J107="","",IF(ISNUMBER(OFFSET('Data transformed'!$A$4,MATCH($A107,'Data transformed'!$A$5:$A$185,0),MATCH(CJ$4,'Data transformed'!$4:$4,0)-1)), MIN(MAX(OFFSET('Data transformed'!$A$4,MATCH($A107,'Data transformed'!$A$5:$A$185,0),MATCH(CJ$4,'Data transformed'!$4:$4,0)-1),$M107),$N107),"NA"))</f>
        <v>3</v>
      </c>
      <c r="CK107" s="103" t="n">
        <f aca="true">IF($J107="","",IF(ISNUMBER(OFFSET('Data transformed'!$A$4,MATCH($A107,'Data transformed'!$A$5:$A$185,0),MATCH(CK$4,'Data transformed'!$4:$4,0)-1)), MIN(MAX(OFFSET('Data transformed'!$A$4,MATCH($A107,'Data transformed'!$A$5:$A$185,0),MATCH(CK$4,'Data transformed'!$4:$4,0)-1),$M107),$N107),"NA"))</f>
        <v>3</v>
      </c>
      <c r="CL107" s="103" t="n">
        <f aca="true">IF($J107="","",IF(ISNUMBER(OFFSET('Data transformed'!$A$4,MATCH($A107,'Data transformed'!$A$5:$A$185,0),MATCH(CL$4,'Data transformed'!$4:$4,0)-1)), MIN(MAX(OFFSET('Data transformed'!$A$4,MATCH($A107,'Data transformed'!$A$5:$A$185,0),MATCH(CL$4,'Data transformed'!$4:$4,0)-1),$M107),$N107),"NA"))</f>
        <v>1</v>
      </c>
      <c r="CM107" s="103" t="n">
        <f aca="true">IF($J107="","",IF(ISNUMBER(OFFSET('Data transformed'!$A$4,MATCH($A107,'Data transformed'!$A$5:$A$185,0),MATCH(CM$4,'Data transformed'!$4:$4,0)-1)), MIN(MAX(OFFSET('Data transformed'!$A$4,MATCH($A107,'Data transformed'!$A$5:$A$185,0),MATCH(CM$4,'Data transformed'!$4:$4,0)-1),$M107),$N107),"NA"))</f>
        <v>1</v>
      </c>
      <c r="CN107" s="103" t="str">
        <f aca="true">IF($J107="","",IF(ISNUMBER(OFFSET('Data transformed'!$A$4,MATCH($A107,'Data transformed'!$A$5:$A$185,0),MATCH(CN$4,'Data transformed'!$4:$4,0)-1)), MIN(MAX(OFFSET('Data transformed'!$A$4,MATCH($A107,'Data transformed'!$A$5:$A$185,0),MATCH(CN$4,'Data transformed'!$4:$4,0)-1),$M107),$N107),"NA"))</f>
        <v>NA</v>
      </c>
      <c r="CO107" s="103" t="n">
        <f aca="true">IF($J107="","",IF(ISNUMBER(OFFSET('Data transformed'!$A$4,MATCH($A107,'Data transformed'!$A$5:$A$185,0),MATCH(CO$4,'Data transformed'!$4:$4,0)-1)), MIN(MAX(OFFSET('Data transformed'!$A$4,MATCH($A107,'Data transformed'!$A$5:$A$185,0),MATCH(CO$4,'Data transformed'!$4:$4,0)-1),$M107),$N107),"NA"))</f>
        <v>3</v>
      </c>
      <c r="CP107" s="103" t="n">
        <f aca="true">IF($J107="","",IF(ISNUMBER(OFFSET('Data transformed'!$A$4,MATCH($A107,'Data transformed'!$A$5:$A$185,0),MATCH(CP$4,'Data transformed'!$4:$4,0)-1)), MIN(MAX(OFFSET('Data transformed'!$A$4,MATCH($A107,'Data transformed'!$A$5:$A$185,0),MATCH(CP$4,'Data transformed'!$4:$4,0)-1),$M107),$N107),"NA"))</f>
        <v>3</v>
      </c>
      <c r="CQ107" s="103" t="n">
        <f aca="true">IF($J107="","",IF(ISNUMBER(OFFSET('Data transformed'!$A$4,MATCH($A107,'Data transformed'!$A$5:$A$185,0),MATCH(CQ$4,'Data transformed'!$4:$4,0)-1)), MIN(MAX(OFFSET('Data transformed'!$A$4,MATCH($A107,'Data transformed'!$A$5:$A$185,0),MATCH(CQ$4,'Data transformed'!$4:$4,0)-1),$M107),$N107),"NA"))</f>
        <v>2</v>
      </c>
      <c r="CR107" s="103" t="n">
        <f aca="true">IF($J107="","",IF(ISNUMBER(OFFSET('Data transformed'!$A$4,MATCH($A107,'Data transformed'!$A$5:$A$185,0),MATCH(CR$4,'Data transformed'!$4:$4,0)-1)), MIN(MAX(OFFSET('Data transformed'!$A$4,MATCH($A107,'Data transformed'!$A$5:$A$185,0),MATCH(CR$4,'Data transformed'!$4:$4,0)-1),$M107),$N107),"NA"))</f>
        <v>3</v>
      </c>
      <c r="CS107" s="103" t="n">
        <f aca="true">IF($J107="","",IF(ISNUMBER(OFFSET('Data transformed'!$A$4,MATCH($A107,'Data transformed'!$A$5:$A$185,0),MATCH(CS$4,'Data transformed'!$4:$4,0)-1)), MIN(MAX(OFFSET('Data transformed'!$A$4,MATCH($A107,'Data transformed'!$A$5:$A$185,0),MATCH(CS$4,'Data transformed'!$4:$4,0)-1),$M107),$N107),"NA"))</f>
        <v>3</v>
      </c>
      <c r="CT107" s="103" t="n">
        <f aca="true">IF($J107="","",IF(ISNUMBER(OFFSET('Data transformed'!$A$4,MATCH($A107,'Data transformed'!$A$5:$A$185,0),MATCH(CT$4,'Data transformed'!$4:$4,0)-1)), MIN(MAX(OFFSET('Data transformed'!$A$4,MATCH($A107,'Data transformed'!$A$5:$A$185,0),MATCH(CT$4,'Data transformed'!$4:$4,0)-1),$M107),$N107),"NA"))</f>
        <v>1</v>
      </c>
      <c r="CU107" s="103" t="n">
        <f aca="true">IF($J107="","",IF(ISNUMBER(OFFSET('Data transformed'!$A$4,MATCH($A107,'Data transformed'!$A$5:$A$185,0),MATCH(CU$4,'Data transformed'!$4:$4,0)-1)), MIN(MAX(OFFSET('Data transformed'!$A$4,MATCH($A107,'Data transformed'!$A$5:$A$185,0),MATCH(CU$4,'Data transformed'!$4:$4,0)-1),$M107),$N107),"NA"))</f>
        <v>3</v>
      </c>
    </row>
    <row r="108" s="103" customFormat="true" ht="15.5" hidden="false" customHeight="false" outlineLevel="0" collapsed="false">
      <c r="A108" s="107" t="n">
        <v>4213</v>
      </c>
      <c r="B108" s="107" t="n">
        <v>4</v>
      </c>
      <c r="C108" s="103" t="str">
        <f aca="true">IF(ISBLANK(OFFSET('Raw Data'!$A$3,MATCH($A108,'Raw Data'!$B$4:$B$185,0),MATCH(C$4,'Raw Data'!$3:$3,0)-1)),"",OFFSET('Raw Data'!$A$3,MATCH($A108,'Raw Data'!$B$4:$B$185,0),MATCH(C$4,'Raw Data'!$3:$3,0)-1))</f>
        <v/>
      </c>
      <c r="D108" s="103" t="str">
        <f aca="true">IF(ISBLANK(OFFSET('Raw Data'!$A$3,MATCH($A108,'Raw Data'!$B$4:$B$185,0),MATCH(D$4,'Raw Data'!$3:$3,0)-1)),"",OFFSET('Raw Data'!$A$3,MATCH($A108,'Raw Data'!$B$4:$B$185,0),MATCH(D$4,'Raw Data'!$3:$3,0)-1))</f>
        <v>Expert assessment data - D.5.7</v>
      </c>
      <c r="E108" s="103" t="str">
        <f aca="true">IF(ISBLANK(OFFSET('Raw Data'!$A$3,MATCH($A108,'Raw Data'!$B$4:$B$185,0),MATCH(E$4,'Raw Data'!$3:$3,0)-1)),"",OFFSET('Raw Data'!$A$3,MATCH($A108,'Raw Data'!$B$4:$B$185,0),MATCH(E$4,'Raw Data'!$3:$3,0)-1))</f>
        <v>Environmental protection/impact: Minimum standards for motor vehicle emissions or fuel consumption (e.g. through billing)</v>
      </c>
      <c r="J108" s="103" t="n">
        <f aca="true" t="array" ref="J108:J108">IFERROR(_xlfn.QUARTILE.INC(IF(ISNUMBER(OFFSET('Data transformed'!$N$4,MATCH('outliers treatment'!$A108,'Data transformed'!$A$5:$A$185),1,1,COUNTA('Data transformed'!$O$4:$CX$4))),OFFSET('Data transformed'!$N$4,MATCH('outliers treatment'!$A108,'Data transformed'!$A$5:$A$185),1,1,COUNTA('Data transformed'!$O$4:$CX$4))),1),"")</f>
        <v>2</v>
      </c>
      <c r="K108" s="103" t="n">
        <f aca="true" t="array" ref="K108:K108">IFERROR(_xlfn.QUARTILE.INC(IF(ISNUMBER(OFFSET('Data transformed'!$N$4,MATCH('outliers treatment'!$A108,'Data transformed'!$A$5:$A$185),1,1,COUNTA('Data transformed'!$O$4:$CX$4))),OFFSET('Data transformed'!$N$4,MATCH('outliers treatment'!$A108,'Data transformed'!$A$5:$A$185),1,1,COUNTA('Data transformed'!$O$4:$CX$4))),3),"")</f>
        <v>3</v>
      </c>
      <c r="L108" s="103" t="n">
        <f aca="false">IFERROR(K108-J108,"")</f>
        <v>1</v>
      </c>
      <c r="M108" s="103" t="n">
        <v>1</v>
      </c>
      <c r="N108" s="103" t="n">
        <v>3</v>
      </c>
      <c r="P108" s="105" t="n">
        <f aca="false" t="array" ref="P108:P108">IFERROR(SKEW(IF(ISNUMBER(T108:CU108),T108:CU108,"")),"")</f>
        <v>-0.901518741208262</v>
      </c>
      <c r="Q108" s="103" t="n">
        <f aca="true">IF(ISBLANK(OFFSET('Data above threshold'!$A$4,MATCH('Data above threshold'!$A107,'Data above threshold'!$A$5:$A$185,0),MATCH('Data above threshold'!N$4,'Data above threshold'!$4:$4,0)-1)),1,OFFSET('Data above threshold'!$A$4,MATCH('Data above threshold'!$A107,'Data above threshold'!$A$5:$A$185,0),MATCH('Data above threshold'!N$4,'Data above threshold'!$4:$4,0)-1))</f>
        <v>0</v>
      </c>
      <c r="R108" s="103" t="n">
        <f aca="false">IF($J108="","",COUNTIF(T108:CU108,M108)+ COUNTIF(T108:CQ108,N108))</f>
        <v>61</v>
      </c>
      <c r="S108" s="106" t="n">
        <f aca="false" t="array" ref="S108:S108">IF(B108&lt;4,"",1-IFERROR(SUM(ISNUMBER(T108:CU108)*(1-$T$3:$CU$3))/COUNTIF($T$3:$CU$3,0),0))</f>
        <v>0.0875</v>
      </c>
      <c r="T108" s="103" t="n">
        <f aca="true">IF($J108="","",IF(ISNUMBER(OFFSET('Data transformed'!$A$4,MATCH($A108,'Data transformed'!$A$5:$A$185,0),MATCH(T$4,'Data transformed'!$4:$4,0)-1)), MIN(MAX(OFFSET('Data transformed'!$A$4,MATCH($A108,'Data transformed'!$A$5:$A$185,0),MATCH(T$4,'Data transformed'!$4:$4,0)-1),$M108),$N108),"NA"))</f>
        <v>2</v>
      </c>
      <c r="U108" s="103" t="n">
        <f aca="true">IF($J108="","",IF(ISNUMBER(OFFSET('Data transformed'!$A$4,MATCH($A108,'Data transformed'!$A$5:$A$185,0),MATCH(U$4,'Data transformed'!$4:$4,0)-1)), MIN(MAX(OFFSET('Data transformed'!$A$4,MATCH($A108,'Data transformed'!$A$5:$A$185,0),MATCH(U$4,'Data transformed'!$4:$4,0)-1),$M108),$N108),"NA"))</f>
        <v>3</v>
      </c>
      <c r="V108" s="103" t="n">
        <f aca="true">IF($J108="","",IF(ISNUMBER(OFFSET('Data transformed'!$A$4,MATCH($A108,'Data transformed'!$A$5:$A$185,0),MATCH(V$4,'Data transformed'!$4:$4,0)-1)), MIN(MAX(OFFSET('Data transformed'!$A$4,MATCH($A108,'Data transformed'!$A$5:$A$185,0),MATCH(V$4,'Data transformed'!$4:$4,0)-1),$M108),$N108),"NA"))</f>
        <v>3</v>
      </c>
      <c r="W108" s="103" t="n">
        <f aca="true">IF($J108="","",IF(ISNUMBER(OFFSET('Data transformed'!$A$4,MATCH($A108,'Data transformed'!$A$5:$A$185,0),MATCH(W$4,'Data transformed'!$4:$4,0)-1)), MIN(MAX(OFFSET('Data transformed'!$A$4,MATCH($A108,'Data transformed'!$A$5:$A$185,0),MATCH(W$4,'Data transformed'!$4:$4,0)-1),$M108),$N108),"NA"))</f>
        <v>3</v>
      </c>
      <c r="X108" s="103" t="n">
        <f aca="true">IF($J108="","",IF(ISNUMBER(OFFSET('Data transformed'!$A$4,MATCH($A108,'Data transformed'!$A$5:$A$185,0),MATCH(X$4,'Data transformed'!$4:$4,0)-1)), MIN(MAX(OFFSET('Data transformed'!$A$4,MATCH($A108,'Data transformed'!$A$5:$A$185,0),MATCH(X$4,'Data transformed'!$4:$4,0)-1),$M108),$N108),"NA"))</f>
        <v>3</v>
      </c>
      <c r="Y108" s="103" t="n">
        <f aca="true">IF($J108="","",IF(ISNUMBER(OFFSET('Data transformed'!$A$4,MATCH($A108,'Data transformed'!$A$5:$A$185,0),MATCH(Y$4,'Data transformed'!$4:$4,0)-1)), MIN(MAX(OFFSET('Data transformed'!$A$4,MATCH($A108,'Data transformed'!$A$5:$A$185,0),MATCH(Y$4,'Data transformed'!$4:$4,0)-1),$M108),$N108),"NA"))</f>
        <v>3</v>
      </c>
      <c r="Z108" s="103" t="n">
        <f aca="true">IF($J108="","",IF(ISNUMBER(OFFSET('Data transformed'!$A$4,MATCH($A108,'Data transformed'!$A$5:$A$185,0),MATCH(Z$4,'Data transformed'!$4:$4,0)-1)), MIN(MAX(OFFSET('Data transformed'!$A$4,MATCH($A108,'Data transformed'!$A$5:$A$185,0),MATCH(Z$4,'Data transformed'!$4:$4,0)-1),$M108),$N108),"NA"))</f>
        <v>2</v>
      </c>
      <c r="AA108" s="103" t="n">
        <f aca="true">IF($J108="","",IF(ISNUMBER(OFFSET('Data transformed'!$A$4,MATCH($A108,'Data transformed'!$A$5:$A$185,0),MATCH(AA$4,'Data transformed'!$4:$4,0)-1)), MIN(MAX(OFFSET('Data transformed'!$A$4,MATCH($A108,'Data transformed'!$A$5:$A$185,0),MATCH(AA$4,'Data transformed'!$4:$4,0)-1),$M108),$N108),"NA"))</f>
        <v>3</v>
      </c>
      <c r="AB108" s="103" t="n">
        <f aca="true">IF($J108="","",IF(ISNUMBER(OFFSET('Data transformed'!$A$4,MATCH($A108,'Data transformed'!$A$5:$A$185,0),MATCH(AB$4,'Data transformed'!$4:$4,0)-1)), MIN(MAX(OFFSET('Data transformed'!$A$4,MATCH($A108,'Data transformed'!$A$5:$A$185,0),MATCH(AB$4,'Data transformed'!$4:$4,0)-1),$M108),$N108),"NA"))</f>
        <v>3</v>
      </c>
      <c r="AC108" s="103" t="n">
        <f aca="true">IF($J108="","",IF(ISNUMBER(OFFSET('Data transformed'!$A$4,MATCH($A108,'Data transformed'!$A$5:$A$185,0),MATCH(AC$4,'Data transformed'!$4:$4,0)-1)), MIN(MAX(OFFSET('Data transformed'!$A$4,MATCH($A108,'Data transformed'!$A$5:$A$185,0),MATCH(AC$4,'Data transformed'!$4:$4,0)-1),$M108),$N108),"NA"))</f>
        <v>3</v>
      </c>
      <c r="AD108" s="103" t="n">
        <f aca="true">IF($J108="","",IF(ISNUMBER(OFFSET('Data transformed'!$A$4,MATCH($A108,'Data transformed'!$A$5:$A$185,0),MATCH(AD$4,'Data transformed'!$4:$4,0)-1)), MIN(MAX(OFFSET('Data transformed'!$A$4,MATCH($A108,'Data transformed'!$A$5:$A$185,0),MATCH(AD$4,'Data transformed'!$4:$4,0)-1),$M108),$N108),"NA"))</f>
        <v>3</v>
      </c>
      <c r="AE108" s="103" t="n">
        <f aca="true">IF($J108="","",IF(ISNUMBER(OFFSET('Data transformed'!$A$4,MATCH($A108,'Data transformed'!$A$5:$A$185,0),MATCH(AE$4,'Data transformed'!$4:$4,0)-1)), MIN(MAX(OFFSET('Data transformed'!$A$4,MATCH($A108,'Data transformed'!$A$5:$A$185,0),MATCH(AE$4,'Data transformed'!$4:$4,0)-1),$M108),$N108),"NA"))</f>
        <v>1</v>
      </c>
      <c r="AF108" s="103" t="n">
        <f aca="true">IF($J108="","",IF(ISNUMBER(OFFSET('Data transformed'!$A$4,MATCH($A108,'Data transformed'!$A$5:$A$185,0),MATCH(AF$4,'Data transformed'!$4:$4,0)-1)), MIN(MAX(OFFSET('Data transformed'!$A$4,MATCH($A108,'Data transformed'!$A$5:$A$185,0),MATCH(AF$4,'Data transformed'!$4:$4,0)-1),$M108),$N108),"NA"))</f>
        <v>3</v>
      </c>
      <c r="AG108" s="103" t="str">
        <f aca="true">IF($J108="","",IF(ISNUMBER(OFFSET('Data transformed'!$A$4,MATCH($A108,'Data transformed'!$A$5:$A$185,0),MATCH(AG$4,'Data transformed'!$4:$4,0)-1)), MIN(MAX(OFFSET('Data transformed'!$A$4,MATCH($A108,'Data transformed'!$A$5:$A$185,0),MATCH(AG$4,'Data transformed'!$4:$4,0)-1),$M108),$N108),"NA"))</f>
        <v>NA</v>
      </c>
      <c r="AH108" s="103" t="n">
        <f aca="true">IF($J108="","",IF(ISNUMBER(OFFSET('Data transformed'!$A$4,MATCH($A108,'Data transformed'!$A$5:$A$185,0),MATCH(AH$4,'Data transformed'!$4:$4,0)-1)), MIN(MAX(OFFSET('Data transformed'!$A$4,MATCH($A108,'Data transformed'!$A$5:$A$185,0),MATCH(AH$4,'Data transformed'!$4:$4,0)-1),$M108),$N108),"NA"))</f>
        <v>3</v>
      </c>
      <c r="AI108" s="103" t="n">
        <f aca="true">IF($J108="","",IF(ISNUMBER(OFFSET('Data transformed'!$A$4,MATCH($A108,'Data transformed'!$A$5:$A$185,0),MATCH(AI$4,'Data transformed'!$4:$4,0)-1)), MIN(MAX(OFFSET('Data transformed'!$A$4,MATCH($A108,'Data transformed'!$A$5:$A$185,0),MATCH(AI$4,'Data transformed'!$4:$4,0)-1),$M108),$N108),"NA"))</f>
        <v>3</v>
      </c>
      <c r="AJ108" s="103" t="n">
        <f aca="true">IF($J108="","",IF(ISNUMBER(OFFSET('Data transformed'!$A$4,MATCH($A108,'Data transformed'!$A$5:$A$185,0),MATCH(AJ$4,'Data transformed'!$4:$4,0)-1)), MIN(MAX(OFFSET('Data transformed'!$A$4,MATCH($A108,'Data transformed'!$A$5:$A$185,0),MATCH(AJ$4,'Data transformed'!$4:$4,0)-1),$M108),$N108),"NA"))</f>
        <v>3</v>
      </c>
      <c r="AK108" s="103" t="n">
        <f aca="true">IF($J108="","",IF(ISNUMBER(OFFSET('Data transformed'!$A$4,MATCH($A108,'Data transformed'!$A$5:$A$185,0),MATCH(AK$4,'Data transformed'!$4:$4,0)-1)), MIN(MAX(OFFSET('Data transformed'!$A$4,MATCH($A108,'Data transformed'!$A$5:$A$185,0),MATCH(AK$4,'Data transformed'!$4:$4,0)-1),$M108),$N108),"NA"))</f>
        <v>3</v>
      </c>
      <c r="AL108" s="103" t="n">
        <f aca="true">IF($J108="","",IF(ISNUMBER(OFFSET('Data transformed'!$A$4,MATCH($A108,'Data transformed'!$A$5:$A$185,0),MATCH(AL$4,'Data transformed'!$4:$4,0)-1)), MIN(MAX(OFFSET('Data transformed'!$A$4,MATCH($A108,'Data transformed'!$A$5:$A$185,0),MATCH(AL$4,'Data transformed'!$4:$4,0)-1),$M108),$N108),"NA"))</f>
        <v>1</v>
      </c>
      <c r="AM108" s="103" t="str">
        <f aca="true">IF($J108="","",IF(ISNUMBER(OFFSET('Data transformed'!$A$4,MATCH($A108,'Data transformed'!$A$5:$A$185,0),MATCH(AM$4,'Data transformed'!$4:$4,0)-1)), MIN(MAX(OFFSET('Data transformed'!$A$4,MATCH($A108,'Data transformed'!$A$5:$A$185,0),MATCH(AM$4,'Data transformed'!$4:$4,0)-1),$M108),$N108),"NA"))</f>
        <v>NA</v>
      </c>
      <c r="AN108" s="103" t="n">
        <f aca="true">IF($J108="","",IF(ISNUMBER(OFFSET('Data transformed'!$A$4,MATCH($A108,'Data transformed'!$A$5:$A$185,0),MATCH(AN$4,'Data transformed'!$4:$4,0)-1)), MIN(MAX(OFFSET('Data transformed'!$A$4,MATCH($A108,'Data transformed'!$A$5:$A$185,0),MATCH(AN$4,'Data transformed'!$4:$4,0)-1),$M108),$N108),"NA"))</f>
        <v>1</v>
      </c>
      <c r="AO108" s="103" t="n">
        <f aca="true">IF($J108="","",IF(ISNUMBER(OFFSET('Data transformed'!$A$4,MATCH($A108,'Data transformed'!$A$5:$A$185,0),MATCH(AO$4,'Data transformed'!$4:$4,0)-1)), MIN(MAX(OFFSET('Data transformed'!$A$4,MATCH($A108,'Data transformed'!$A$5:$A$185,0),MATCH(AO$4,'Data transformed'!$4:$4,0)-1),$M108),$N108),"NA"))</f>
        <v>3</v>
      </c>
      <c r="AP108" s="103" t="n">
        <f aca="true">IF($J108="","",IF(ISNUMBER(OFFSET('Data transformed'!$A$4,MATCH($A108,'Data transformed'!$A$5:$A$185,0),MATCH(AP$4,'Data transformed'!$4:$4,0)-1)), MIN(MAX(OFFSET('Data transformed'!$A$4,MATCH($A108,'Data transformed'!$A$5:$A$185,0),MATCH(AP$4,'Data transformed'!$4:$4,0)-1),$M108),$N108),"NA"))</f>
        <v>3</v>
      </c>
      <c r="AQ108" s="103" t="n">
        <f aca="true">IF($J108="","",IF(ISNUMBER(OFFSET('Data transformed'!$A$4,MATCH($A108,'Data transformed'!$A$5:$A$185,0),MATCH(AQ$4,'Data transformed'!$4:$4,0)-1)), MIN(MAX(OFFSET('Data transformed'!$A$4,MATCH($A108,'Data transformed'!$A$5:$A$185,0),MATCH(AQ$4,'Data transformed'!$4:$4,0)-1),$M108),$N108),"NA"))</f>
        <v>3</v>
      </c>
      <c r="AR108" s="103" t="n">
        <f aca="true">IF($J108="","",IF(ISNUMBER(OFFSET('Data transformed'!$A$4,MATCH($A108,'Data transformed'!$A$5:$A$185,0),MATCH(AR$4,'Data transformed'!$4:$4,0)-1)), MIN(MAX(OFFSET('Data transformed'!$A$4,MATCH($A108,'Data transformed'!$A$5:$A$185,0),MATCH(AR$4,'Data transformed'!$4:$4,0)-1),$M108),$N108),"NA"))</f>
        <v>3</v>
      </c>
      <c r="AS108" s="103" t="n">
        <f aca="true">IF($J108="","",IF(ISNUMBER(OFFSET('Data transformed'!$A$4,MATCH($A108,'Data transformed'!$A$5:$A$185,0),MATCH(AS$4,'Data transformed'!$4:$4,0)-1)), MIN(MAX(OFFSET('Data transformed'!$A$4,MATCH($A108,'Data transformed'!$A$5:$A$185,0),MATCH(AS$4,'Data transformed'!$4:$4,0)-1),$M108),$N108),"NA"))</f>
        <v>3</v>
      </c>
      <c r="AT108" s="103" t="n">
        <f aca="true">IF($J108="","",IF(ISNUMBER(OFFSET('Data transformed'!$A$4,MATCH($A108,'Data transformed'!$A$5:$A$185,0),MATCH(AT$4,'Data transformed'!$4:$4,0)-1)), MIN(MAX(OFFSET('Data transformed'!$A$4,MATCH($A108,'Data transformed'!$A$5:$A$185,0),MATCH(AT$4,'Data transformed'!$4:$4,0)-1),$M108),$N108),"NA"))</f>
        <v>3</v>
      </c>
      <c r="AU108" s="103" t="n">
        <f aca="true">IF($J108="","",IF(ISNUMBER(OFFSET('Data transformed'!$A$4,MATCH($A108,'Data transformed'!$A$5:$A$185,0),MATCH(AU$4,'Data transformed'!$4:$4,0)-1)), MIN(MAX(OFFSET('Data transformed'!$A$4,MATCH($A108,'Data transformed'!$A$5:$A$185,0),MATCH(AU$4,'Data transformed'!$4:$4,0)-1),$M108),$N108),"NA"))</f>
        <v>1</v>
      </c>
      <c r="AV108" s="103" t="n">
        <f aca="true">IF($J108="","",IF(ISNUMBER(OFFSET('Data transformed'!$A$4,MATCH($A108,'Data transformed'!$A$5:$A$185,0),MATCH(AV$4,'Data transformed'!$4:$4,0)-1)), MIN(MAX(OFFSET('Data transformed'!$A$4,MATCH($A108,'Data transformed'!$A$5:$A$185,0),MATCH(AV$4,'Data transformed'!$4:$4,0)-1),$M108),$N108),"NA"))</f>
        <v>3</v>
      </c>
      <c r="AW108" s="103" t="n">
        <f aca="true">IF($J108="","",IF(ISNUMBER(OFFSET('Data transformed'!$A$4,MATCH($A108,'Data transformed'!$A$5:$A$185,0),MATCH(AW$4,'Data transformed'!$4:$4,0)-1)), MIN(MAX(OFFSET('Data transformed'!$A$4,MATCH($A108,'Data transformed'!$A$5:$A$185,0),MATCH(AW$4,'Data transformed'!$4:$4,0)-1),$M108),$N108),"NA"))</f>
        <v>3</v>
      </c>
      <c r="AX108" s="103" t="str">
        <f aca="true">IF($J108="","",IF(ISNUMBER(OFFSET('Data transformed'!$A$4,MATCH($A108,'Data transformed'!$A$5:$A$185,0),MATCH(AX$4,'Data transformed'!$4:$4,0)-1)), MIN(MAX(OFFSET('Data transformed'!$A$4,MATCH($A108,'Data transformed'!$A$5:$A$185,0),MATCH(AX$4,'Data transformed'!$4:$4,0)-1),$M108),$N108),"NA"))</f>
        <v>NA</v>
      </c>
      <c r="AY108" s="103" t="n">
        <f aca="true">IF($J108="","",IF(ISNUMBER(OFFSET('Data transformed'!$A$4,MATCH($A108,'Data transformed'!$A$5:$A$185,0),MATCH(AY$4,'Data transformed'!$4:$4,0)-1)), MIN(MAX(OFFSET('Data transformed'!$A$4,MATCH($A108,'Data transformed'!$A$5:$A$185,0),MATCH(AY$4,'Data transformed'!$4:$4,0)-1),$M108),$N108),"NA"))</f>
        <v>3</v>
      </c>
      <c r="AZ108" s="103" t="n">
        <f aca="true">IF($J108="","",IF(ISNUMBER(OFFSET('Data transformed'!$A$4,MATCH($A108,'Data transformed'!$A$5:$A$185,0),MATCH(AZ$4,'Data transformed'!$4:$4,0)-1)), MIN(MAX(OFFSET('Data transformed'!$A$4,MATCH($A108,'Data transformed'!$A$5:$A$185,0),MATCH(AZ$4,'Data transformed'!$4:$4,0)-1),$M108),$N108),"NA"))</f>
        <v>2.18</v>
      </c>
      <c r="BA108" s="103" t="n">
        <f aca="true">IF($J108="","",IF(ISNUMBER(OFFSET('Data transformed'!$A$4,MATCH($A108,'Data transformed'!$A$5:$A$185,0),MATCH(BA$4,'Data transformed'!$4:$4,0)-1)), MIN(MAX(OFFSET('Data transformed'!$A$4,MATCH($A108,'Data transformed'!$A$5:$A$185,0),MATCH(BA$4,'Data transformed'!$4:$4,0)-1),$M108),$N108),"NA"))</f>
        <v>3</v>
      </c>
      <c r="BB108" s="103" t="n">
        <f aca="true">IF($J108="","",IF(ISNUMBER(OFFSET('Data transformed'!$A$4,MATCH($A108,'Data transformed'!$A$5:$A$185,0),MATCH(BB$4,'Data transformed'!$4:$4,0)-1)), MIN(MAX(OFFSET('Data transformed'!$A$4,MATCH($A108,'Data transformed'!$A$5:$A$185,0),MATCH(BB$4,'Data transformed'!$4:$4,0)-1),$M108),$N108),"NA"))</f>
        <v>3</v>
      </c>
      <c r="BC108" s="103" t="n">
        <f aca="true">IF($J108="","",IF(ISNUMBER(OFFSET('Data transformed'!$A$4,MATCH($A108,'Data transformed'!$A$5:$A$185,0),MATCH(BC$4,'Data transformed'!$4:$4,0)-1)), MIN(MAX(OFFSET('Data transformed'!$A$4,MATCH($A108,'Data transformed'!$A$5:$A$185,0),MATCH(BC$4,'Data transformed'!$4:$4,0)-1),$M108),$N108),"NA"))</f>
        <v>1</v>
      </c>
      <c r="BD108" s="103" t="n">
        <f aca="true">IF($J108="","",IF(ISNUMBER(OFFSET('Data transformed'!$A$4,MATCH($A108,'Data transformed'!$A$5:$A$185,0),MATCH(BD$4,'Data transformed'!$4:$4,0)-1)), MIN(MAX(OFFSET('Data transformed'!$A$4,MATCH($A108,'Data transformed'!$A$5:$A$185,0),MATCH(BD$4,'Data transformed'!$4:$4,0)-1),$M108),$N108),"NA"))</f>
        <v>2.67</v>
      </c>
      <c r="BE108" s="103" t="n">
        <f aca="true">IF($J108="","",IF(ISNUMBER(OFFSET('Data transformed'!$A$4,MATCH($A108,'Data transformed'!$A$5:$A$185,0),MATCH(BE$4,'Data transformed'!$4:$4,0)-1)), MIN(MAX(OFFSET('Data transformed'!$A$4,MATCH($A108,'Data transformed'!$A$5:$A$185,0),MATCH(BE$4,'Data transformed'!$4:$4,0)-1),$M108),$N108),"NA"))</f>
        <v>2</v>
      </c>
      <c r="BF108" s="103" t="n">
        <f aca="true">IF($J108="","",IF(ISNUMBER(OFFSET('Data transformed'!$A$4,MATCH($A108,'Data transformed'!$A$5:$A$185,0),MATCH(BF$4,'Data transformed'!$4:$4,0)-1)), MIN(MAX(OFFSET('Data transformed'!$A$4,MATCH($A108,'Data transformed'!$A$5:$A$185,0),MATCH(BF$4,'Data transformed'!$4:$4,0)-1),$M108),$N108),"NA"))</f>
        <v>1</v>
      </c>
      <c r="BG108" s="103" t="n">
        <f aca="true">IF($J108="","",IF(ISNUMBER(OFFSET('Data transformed'!$A$4,MATCH($A108,'Data transformed'!$A$5:$A$185,0),MATCH(BG$4,'Data transformed'!$4:$4,0)-1)), MIN(MAX(OFFSET('Data transformed'!$A$4,MATCH($A108,'Data transformed'!$A$5:$A$185,0),MATCH(BG$4,'Data transformed'!$4:$4,0)-1),$M108),$N108),"NA"))</f>
        <v>1</v>
      </c>
      <c r="BH108" s="103" t="n">
        <f aca="true">IF($J108="","",IF(ISNUMBER(OFFSET('Data transformed'!$A$4,MATCH($A108,'Data transformed'!$A$5:$A$185,0),MATCH(BH$4,'Data transformed'!$4:$4,0)-1)), MIN(MAX(OFFSET('Data transformed'!$A$4,MATCH($A108,'Data transformed'!$A$5:$A$185,0),MATCH(BH$4,'Data transformed'!$4:$4,0)-1),$M108),$N108),"NA"))</f>
        <v>2.33</v>
      </c>
      <c r="BI108" s="103" t="n">
        <f aca="true">IF($J108="","",IF(ISNUMBER(OFFSET('Data transformed'!$A$4,MATCH($A108,'Data transformed'!$A$5:$A$185,0),MATCH(BI$4,'Data transformed'!$4:$4,0)-1)), MIN(MAX(OFFSET('Data transformed'!$A$4,MATCH($A108,'Data transformed'!$A$5:$A$185,0),MATCH(BI$4,'Data transformed'!$4:$4,0)-1),$M108),$N108),"NA"))</f>
        <v>2</v>
      </c>
      <c r="BJ108" s="103" t="str">
        <f aca="true">IF($J108="","",IF(ISNUMBER(OFFSET('Data transformed'!$A$4,MATCH($A108,'Data transformed'!$A$5:$A$185,0),MATCH(BJ$4,'Data transformed'!$4:$4,0)-1)), MIN(MAX(OFFSET('Data transformed'!$A$4,MATCH($A108,'Data transformed'!$A$5:$A$185,0),MATCH(BJ$4,'Data transformed'!$4:$4,0)-1),$M108),$N108),"NA"))</f>
        <v>NA</v>
      </c>
      <c r="BK108" s="103" t="n">
        <f aca="true">IF($J108="","",IF(ISNUMBER(OFFSET('Data transformed'!$A$4,MATCH($A108,'Data transformed'!$A$5:$A$185,0),MATCH(BK$4,'Data transformed'!$4:$4,0)-1)), MIN(MAX(OFFSET('Data transformed'!$A$4,MATCH($A108,'Data transformed'!$A$5:$A$185,0),MATCH(BK$4,'Data transformed'!$4:$4,0)-1),$M108),$N108),"NA"))</f>
        <v>3</v>
      </c>
      <c r="BL108" s="103" t="str">
        <f aca="true">IF($J108="","",IF(ISNUMBER(OFFSET('Data transformed'!$A$4,MATCH($A108,'Data transformed'!$A$5:$A$185,0),MATCH(BL$4,'Data transformed'!$4:$4,0)-1)), MIN(MAX(OFFSET('Data transformed'!$A$4,MATCH($A108,'Data transformed'!$A$5:$A$185,0),MATCH(BL$4,'Data transformed'!$4:$4,0)-1),$M108),$N108),"NA"))</f>
        <v>NA</v>
      </c>
      <c r="BM108" s="103" t="n">
        <f aca="true">IF($J108="","",IF(ISNUMBER(OFFSET('Data transformed'!$A$4,MATCH($A108,'Data transformed'!$A$5:$A$185,0),MATCH(BM$4,'Data transformed'!$4:$4,0)-1)), MIN(MAX(OFFSET('Data transformed'!$A$4,MATCH($A108,'Data transformed'!$A$5:$A$185,0),MATCH(BM$4,'Data transformed'!$4:$4,0)-1),$M108),$N108),"NA"))</f>
        <v>1</v>
      </c>
      <c r="BN108" s="103" t="n">
        <f aca="true">IF($J108="","",IF(ISNUMBER(OFFSET('Data transformed'!$A$4,MATCH($A108,'Data transformed'!$A$5:$A$185,0),MATCH(BN$4,'Data transformed'!$4:$4,0)-1)), MIN(MAX(OFFSET('Data transformed'!$A$4,MATCH($A108,'Data transformed'!$A$5:$A$185,0),MATCH(BN$4,'Data transformed'!$4:$4,0)-1),$M108),$N108),"NA"))</f>
        <v>1</v>
      </c>
      <c r="BO108" s="103" t="n">
        <f aca="true">IF($J108="","",IF(ISNUMBER(OFFSET('Data transformed'!$A$4,MATCH($A108,'Data transformed'!$A$5:$A$185,0),MATCH(BO$4,'Data transformed'!$4:$4,0)-1)), MIN(MAX(OFFSET('Data transformed'!$A$4,MATCH($A108,'Data transformed'!$A$5:$A$185,0),MATCH(BO$4,'Data transformed'!$4:$4,0)-1),$M108),$N108),"NA"))</f>
        <v>1</v>
      </c>
      <c r="BP108" s="103" t="n">
        <f aca="true">IF($J108="","",IF(ISNUMBER(OFFSET('Data transformed'!$A$4,MATCH($A108,'Data transformed'!$A$5:$A$185,0),MATCH(BP$4,'Data transformed'!$4:$4,0)-1)), MIN(MAX(OFFSET('Data transformed'!$A$4,MATCH($A108,'Data transformed'!$A$5:$A$185,0),MATCH(BP$4,'Data transformed'!$4:$4,0)-1),$M108),$N108),"NA"))</f>
        <v>2</v>
      </c>
      <c r="BQ108" s="103" t="n">
        <f aca="true">IF($J108="","",IF(ISNUMBER(OFFSET('Data transformed'!$A$4,MATCH($A108,'Data transformed'!$A$5:$A$185,0),MATCH(BQ$4,'Data transformed'!$4:$4,0)-1)), MIN(MAX(OFFSET('Data transformed'!$A$4,MATCH($A108,'Data transformed'!$A$5:$A$185,0),MATCH(BQ$4,'Data transformed'!$4:$4,0)-1),$M108),$N108),"NA"))</f>
        <v>1</v>
      </c>
      <c r="BR108" s="103" t="n">
        <f aca="true">IF($J108="","",IF(ISNUMBER(OFFSET('Data transformed'!$A$4,MATCH($A108,'Data transformed'!$A$5:$A$185,0),MATCH(BR$4,'Data transformed'!$4:$4,0)-1)), MIN(MAX(OFFSET('Data transformed'!$A$4,MATCH($A108,'Data transformed'!$A$5:$A$185,0),MATCH(BR$4,'Data transformed'!$4:$4,0)-1),$M108),$N108),"NA"))</f>
        <v>3</v>
      </c>
      <c r="BS108" s="103" t="n">
        <f aca="true">IF($J108="","",IF(ISNUMBER(OFFSET('Data transformed'!$A$4,MATCH($A108,'Data transformed'!$A$5:$A$185,0),MATCH(BS$4,'Data transformed'!$4:$4,0)-1)), MIN(MAX(OFFSET('Data transformed'!$A$4,MATCH($A108,'Data transformed'!$A$5:$A$185,0),MATCH(BS$4,'Data transformed'!$4:$4,0)-1),$M108),$N108),"NA"))</f>
        <v>3</v>
      </c>
      <c r="BT108" s="103" t="n">
        <f aca="true">IF($J108="","",IF(ISNUMBER(OFFSET('Data transformed'!$A$4,MATCH($A108,'Data transformed'!$A$5:$A$185,0),MATCH(BT$4,'Data transformed'!$4:$4,0)-1)), MIN(MAX(OFFSET('Data transformed'!$A$4,MATCH($A108,'Data transformed'!$A$5:$A$185,0),MATCH(BT$4,'Data transformed'!$4:$4,0)-1),$M108),$N108),"NA"))</f>
        <v>3</v>
      </c>
      <c r="BU108" s="103" t="n">
        <f aca="true">IF($J108="","",IF(ISNUMBER(OFFSET('Data transformed'!$A$4,MATCH($A108,'Data transformed'!$A$5:$A$185,0),MATCH(BU$4,'Data transformed'!$4:$4,0)-1)), MIN(MAX(OFFSET('Data transformed'!$A$4,MATCH($A108,'Data transformed'!$A$5:$A$185,0),MATCH(BU$4,'Data transformed'!$4:$4,0)-1),$M108),$N108),"NA"))</f>
        <v>3</v>
      </c>
      <c r="BV108" s="103" t="n">
        <f aca="true">IF($J108="","",IF(ISNUMBER(OFFSET('Data transformed'!$A$4,MATCH($A108,'Data transformed'!$A$5:$A$185,0),MATCH(BV$4,'Data transformed'!$4:$4,0)-1)), MIN(MAX(OFFSET('Data transformed'!$A$4,MATCH($A108,'Data transformed'!$A$5:$A$185,0),MATCH(BV$4,'Data transformed'!$4:$4,0)-1),$M108),$N108),"NA"))</f>
        <v>3</v>
      </c>
      <c r="BW108" s="103" t="n">
        <f aca="true">IF($J108="","",IF(ISNUMBER(OFFSET('Data transformed'!$A$4,MATCH($A108,'Data transformed'!$A$5:$A$185,0),MATCH(BW$4,'Data transformed'!$4:$4,0)-1)), MIN(MAX(OFFSET('Data transformed'!$A$4,MATCH($A108,'Data transformed'!$A$5:$A$185,0),MATCH(BW$4,'Data transformed'!$4:$4,0)-1),$M108),$N108),"NA"))</f>
        <v>3</v>
      </c>
      <c r="BX108" s="103" t="n">
        <f aca="true">IF($J108="","",IF(ISNUMBER(OFFSET('Data transformed'!$A$4,MATCH($A108,'Data transformed'!$A$5:$A$185,0),MATCH(BX$4,'Data transformed'!$4:$4,0)-1)), MIN(MAX(OFFSET('Data transformed'!$A$4,MATCH($A108,'Data transformed'!$A$5:$A$185,0),MATCH(BX$4,'Data transformed'!$4:$4,0)-1),$M108),$N108),"NA"))</f>
        <v>3</v>
      </c>
      <c r="BY108" s="103" t="n">
        <f aca="true">IF($J108="","",IF(ISNUMBER(OFFSET('Data transformed'!$A$4,MATCH($A108,'Data transformed'!$A$5:$A$185,0),MATCH(BY$4,'Data transformed'!$4:$4,0)-1)), MIN(MAX(OFFSET('Data transformed'!$A$4,MATCH($A108,'Data transformed'!$A$5:$A$185,0),MATCH(BY$4,'Data transformed'!$4:$4,0)-1),$M108),$N108),"NA"))</f>
        <v>1</v>
      </c>
      <c r="BZ108" s="103" t="n">
        <f aca="true">IF($J108="","",IF(ISNUMBER(OFFSET('Data transformed'!$A$4,MATCH($A108,'Data transformed'!$A$5:$A$185,0),MATCH(BZ$4,'Data transformed'!$4:$4,0)-1)), MIN(MAX(OFFSET('Data transformed'!$A$4,MATCH($A108,'Data transformed'!$A$5:$A$185,0),MATCH(BZ$4,'Data transformed'!$4:$4,0)-1),$M108),$N108),"NA"))</f>
        <v>3</v>
      </c>
      <c r="CA108" s="103" t="n">
        <f aca="true">IF($J108="","",IF(ISNUMBER(OFFSET('Data transformed'!$A$4,MATCH($A108,'Data transformed'!$A$5:$A$185,0),MATCH(CA$4,'Data transformed'!$4:$4,0)-1)), MIN(MAX(OFFSET('Data transformed'!$A$4,MATCH($A108,'Data transformed'!$A$5:$A$185,0),MATCH(CA$4,'Data transformed'!$4:$4,0)-1),$M108),$N108),"NA"))</f>
        <v>3</v>
      </c>
      <c r="CB108" s="103" t="n">
        <f aca="true">IF($J108="","",IF(ISNUMBER(OFFSET('Data transformed'!$A$4,MATCH($A108,'Data transformed'!$A$5:$A$185,0),MATCH(CB$4,'Data transformed'!$4:$4,0)-1)), MIN(MAX(OFFSET('Data transformed'!$A$4,MATCH($A108,'Data transformed'!$A$5:$A$185,0),MATCH(CB$4,'Data transformed'!$4:$4,0)-1),$M108),$N108),"NA"))</f>
        <v>3</v>
      </c>
      <c r="CC108" s="103" t="n">
        <f aca="true">IF($J108="","",IF(ISNUMBER(OFFSET('Data transformed'!$A$4,MATCH($A108,'Data transformed'!$A$5:$A$185,0),MATCH(CC$4,'Data transformed'!$4:$4,0)-1)), MIN(MAX(OFFSET('Data transformed'!$A$4,MATCH($A108,'Data transformed'!$A$5:$A$185,0),MATCH(CC$4,'Data transformed'!$4:$4,0)-1),$M108),$N108),"NA"))</f>
        <v>3</v>
      </c>
      <c r="CD108" s="103" t="n">
        <f aca="true">IF($J108="","",IF(ISNUMBER(OFFSET('Data transformed'!$A$4,MATCH($A108,'Data transformed'!$A$5:$A$185,0),MATCH(CD$4,'Data transformed'!$4:$4,0)-1)), MIN(MAX(OFFSET('Data transformed'!$A$4,MATCH($A108,'Data transformed'!$A$5:$A$185,0),MATCH(CD$4,'Data transformed'!$4:$4,0)-1),$M108),$N108),"NA"))</f>
        <v>3</v>
      </c>
      <c r="CE108" s="103" t="n">
        <f aca="true">IF($J108="","",IF(ISNUMBER(OFFSET('Data transformed'!$A$4,MATCH($A108,'Data transformed'!$A$5:$A$185,0),MATCH(CE$4,'Data transformed'!$4:$4,0)-1)), MIN(MAX(OFFSET('Data transformed'!$A$4,MATCH($A108,'Data transformed'!$A$5:$A$185,0),MATCH(CE$4,'Data transformed'!$4:$4,0)-1),$M108),$N108),"NA"))</f>
        <v>1</v>
      </c>
      <c r="CF108" s="103" t="n">
        <f aca="true">IF($J108="","",IF(ISNUMBER(OFFSET('Data transformed'!$A$4,MATCH($A108,'Data transformed'!$A$5:$A$185,0),MATCH(CF$4,'Data transformed'!$4:$4,0)-1)), MIN(MAX(OFFSET('Data transformed'!$A$4,MATCH($A108,'Data transformed'!$A$5:$A$185,0),MATCH(CF$4,'Data transformed'!$4:$4,0)-1),$M108),$N108),"NA"))</f>
        <v>1</v>
      </c>
      <c r="CG108" s="103" t="n">
        <f aca="true">IF($J108="","",IF(ISNUMBER(OFFSET('Data transformed'!$A$4,MATCH($A108,'Data transformed'!$A$5:$A$185,0),MATCH(CG$4,'Data transformed'!$4:$4,0)-1)), MIN(MAX(OFFSET('Data transformed'!$A$4,MATCH($A108,'Data transformed'!$A$5:$A$185,0),MATCH(CG$4,'Data transformed'!$4:$4,0)-1),$M108),$N108),"NA"))</f>
        <v>3</v>
      </c>
      <c r="CH108" s="103" t="n">
        <f aca="true">IF($J108="","",IF(ISNUMBER(OFFSET('Data transformed'!$A$4,MATCH($A108,'Data transformed'!$A$5:$A$185,0),MATCH(CH$4,'Data transformed'!$4:$4,0)-1)), MIN(MAX(OFFSET('Data transformed'!$A$4,MATCH($A108,'Data transformed'!$A$5:$A$185,0),MATCH(CH$4,'Data transformed'!$4:$4,0)-1),$M108),$N108),"NA"))</f>
        <v>1</v>
      </c>
      <c r="CI108" s="103" t="n">
        <f aca="true">IF($J108="","",IF(ISNUMBER(OFFSET('Data transformed'!$A$4,MATCH($A108,'Data transformed'!$A$5:$A$185,0),MATCH(CI$4,'Data transformed'!$4:$4,0)-1)), MIN(MAX(OFFSET('Data transformed'!$A$4,MATCH($A108,'Data transformed'!$A$5:$A$185,0),MATCH(CI$4,'Data transformed'!$4:$4,0)-1),$M108),$N108),"NA"))</f>
        <v>1</v>
      </c>
      <c r="CJ108" s="103" t="n">
        <f aca="true">IF($J108="","",IF(ISNUMBER(OFFSET('Data transformed'!$A$4,MATCH($A108,'Data transformed'!$A$5:$A$185,0),MATCH(CJ$4,'Data transformed'!$4:$4,0)-1)), MIN(MAX(OFFSET('Data transformed'!$A$4,MATCH($A108,'Data transformed'!$A$5:$A$185,0),MATCH(CJ$4,'Data transformed'!$4:$4,0)-1),$M108),$N108),"NA"))</f>
        <v>3</v>
      </c>
      <c r="CK108" s="103" t="n">
        <f aca="true">IF($J108="","",IF(ISNUMBER(OFFSET('Data transformed'!$A$4,MATCH($A108,'Data transformed'!$A$5:$A$185,0),MATCH(CK$4,'Data transformed'!$4:$4,0)-1)), MIN(MAX(OFFSET('Data transformed'!$A$4,MATCH($A108,'Data transformed'!$A$5:$A$185,0),MATCH(CK$4,'Data transformed'!$4:$4,0)-1),$M108),$N108),"NA"))</f>
        <v>3</v>
      </c>
      <c r="CL108" s="103" t="n">
        <f aca="true">IF($J108="","",IF(ISNUMBER(OFFSET('Data transformed'!$A$4,MATCH($A108,'Data transformed'!$A$5:$A$185,0),MATCH(CL$4,'Data transformed'!$4:$4,0)-1)), MIN(MAX(OFFSET('Data transformed'!$A$4,MATCH($A108,'Data transformed'!$A$5:$A$185,0),MATCH(CL$4,'Data transformed'!$4:$4,0)-1),$M108),$N108),"NA"))</f>
        <v>1</v>
      </c>
      <c r="CM108" s="103" t="n">
        <f aca="true">IF($J108="","",IF(ISNUMBER(OFFSET('Data transformed'!$A$4,MATCH($A108,'Data transformed'!$A$5:$A$185,0),MATCH(CM$4,'Data transformed'!$4:$4,0)-1)), MIN(MAX(OFFSET('Data transformed'!$A$4,MATCH($A108,'Data transformed'!$A$5:$A$185,0),MATCH(CM$4,'Data transformed'!$4:$4,0)-1),$M108),$N108),"NA"))</f>
        <v>3</v>
      </c>
      <c r="CN108" s="103" t="str">
        <f aca="true">IF($J108="","",IF(ISNUMBER(OFFSET('Data transformed'!$A$4,MATCH($A108,'Data transformed'!$A$5:$A$185,0),MATCH(CN$4,'Data transformed'!$4:$4,0)-1)), MIN(MAX(OFFSET('Data transformed'!$A$4,MATCH($A108,'Data transformed'!$A$5:$A$185,0),MATCH(CN$4,'Data transformed'!$4:$4,0)-1),$M108),$N108),"NA"))</f>
        <v>NA</v>
      </c>
      <c r="CO108" s="103" t="str">
        <f aca="true">IF($J108="","",IF(ISNUMBER(OFFSET('Data transformed'!$A$4,MATCH($A108,'Data transformed'!$A$5:$A$185,0),MATCH(CO$4,'Data transformed'!$4:$4,0)-1)), MIN(MAX(OFFSET('Data transformed'!$A$4,MATCH($A108,'Data transformed'!$A$5:$A$185,0),MATCH(CO$4,'Data transformed'!$4:$4,0)-1),$M108),$N108),"NA"))</f>
        <v>NA</v>
      </c>
      <c r="CP108" s="103" t="n">
        <f aca="true">IF($J108="","",IF(ISNUMBER(OFFSET('Data transformed'!$A$4,MATCH($A108,'Data transformed'!$A$5:$A$185,0),MATCH(CP$4,'Data transformed'!$4:$4,0)-1)), MIN(MAX(OFFSET('Data transformed'!$A$4,MATCH($A108,'Data transformed'!$A$5:$A$185,0),MATCH(CP$4,'Data transformed'!$4:$4,0)-1),$M108),$N108),"NA"))</f>
        <v>3</v>
      </c>
      <c r="CQ108" s="103" t="n">
        <f aca="true">IF($J108="","",IF(ISNUMBER(OFFSET('Data transformed'!$A$4,MATCH($A108,'Data transformed'!$A$5:$A$185,0),MATCH(CQ$4,'Data transformed'!$4:$4,0)-1)), MIN(MAX(OFFSET('Data transformed'!$A$4,MATCH($A108,'Data transformed'!$A$5:$A$185,0),MATCH(CQ$4,'Data transformed'!$4:$4,0)-1),$M108),$N108),"NA"))</f>
        <v>2</v>
      </c>
      <c r="CR108" s="103" t="n">
        <f aca="true">IF($J108="","",IF(ISNUMBER(OFFSET('Data transformed'!$A$4,MATCH($A108,'Data transformed'!$A$5:$A$185,0),MATCH(CR$4,'Data transformed'!$4:$4,0)-1)), MIN(MAX(OFFSET('Data transformed'!$A$4,MATCH($A108,'Data transformed'!$A$5:$A$185,0),MATCH(CR$4,'Data transformed'!$4:$4,0)-1),$M108),$N108),"NA"))</f>
        <v>3</v>
      </c>
      <c r="CS108" s="103" t="n">
        <f aca="true">IF($J108="","",IF(ISNUMBER(OFFSET('Data transformed'!$A$4,MATCH($A108,'Data transformed'!$A$5:$A$185,0),MATCH(CS$4,'Data transformed'!$4:$4,0)-1)), MIN(MAX(OFFSET('Data transformed'!$A$4,MATCH($A108,'Data transformed'!$A$5:$A$185,0),MATCH(CS$4,'Data transformed'!$4:$4,0)-1),$M108),$N108),"NA"))</f>
        <v>3</v>
      </c>
      <c r="CT108" s="103" t="n">
        <f aca="true">IF($J108="","",IF(ISNUMBER(OFFSET('Data transformed'!$A$4,MATCH($A108,'Data transformed'!$A$5:$A$185,0),MATCH(CT$4,'Data transformed'!$4:$4,0)-1)), MIN(MAX(OFFSET('Data transformed'!$A$4,MATCH($A108,'Data transformed'!$A$5:$A$185,0),MATCH(CT$4,'Data transformed'!$4:$4,0)-1),$M108),$N108),"NA"))</f>
        <v>1</v>
      </c>
      <c r="CU108" s="103" t="n">
        <f aca="true">IF($J108="","",IF(ISNUMBER(OFFSET('Data transformed'!$A$4,MATCH($A108,'Data transformed'!$A$5:$A$185,0),MATCH(CU$4,'Data transformed'!$4:$4,0)-1)), MIN(MAX(OFFSET('Data transformed'!$A$4,MATCH($A108,'Data transformed'!$A$5:$A$185,0),MATCH(CU$4,'Data transformed'!$4:$4,0)-1),$M108),$N108),"NA"))</f>
        <v>3</v>
      </c>
    </row>
    <row r="109" s="103" customFormat="true" ht="15.5" hidden="false" customHeight="false" outlineLevel="0" collapsed="false">
      <c r="A109" s="107" t="n">
        <v>4220</v>
      </c>
      <c r="B109" s="107" t="n">
        <v>3</v>
      </c>
      <c r="C109" s="103" t="str">
        <f aca="true">IF(ISBLANK(OFFSET('Raw Data'!$A$3,MATCH($A109,'Raw Data'!$B$4:$B$185,0),MATCH(C$4,'Raw Data'!$3:$3,0)-1)),"",OFFSET('Raw Data'!$A$3,MATCH($A109,'Raw Data'!$B$4:$B$185,0),MATCH(C$4,'Raw Data'!$3:$3,0)-1))</f>
        <v>Development of sustainability standards</v>
      </c>
      <c r="D109" s="103" t="str">
        <f aca="true">IF(ISBLANK(OFFSET('Raw Data'!$A$3,MATCH($A109,'Raw Data'!$B$4:$B$185,0),MATCH(D$4,'Raw Data'!$3:$3,0)-1)),"",OFFSET('Raw Data'!$A$3,MATCH($A109,'Raw Data'!$B$4:$B$185,0),MATCH(D$4,'Raw Data'!$3:$3,0)-1))</f>
        <v/>
      </c>
      <c r="E109" s="103" t="str">
        <f aca="true">IF(ISBLANK(OFFSET('Raw Data'!$A$3,MATCH($A109,'Raw Data'!$B$4:$B$185,0),MATCH(E$4,'Raw Data'!$3:$3,0)-1)),"",OFFSET('Raw Data'!$A$3,MATCH($A109,'Raw Data'!$B$4:$B$185,0),MATCH(E$4,'Raw Data'!$3:$3,0)-1))</f>
        <v/>
      </c>
      <c r="J109" s="103" t="e">
        <f aca="true" t="array" ref="J109:J109">IFERROR(_xlfn.QUARTILE.INC(IF(ISNUMBER(OFFSET('Data transformed'!$N$4,MATCH('outliers treatment'!$A109,'Data transformed'!$A$5:$A$185),1,1,COUNTA('Data transformed'!$O$4:$CX$4))),OFFSET('Data transformed'!$N$4,MATCH('outliers treatment'!$A109,'Data transformed'!$A$5:$A$185),1,1,COUNTA('Data transformed'!$O$4:$CX$4))),1),"")</f>
        <v>#N/A</v>
      </c>
      <c r="K109" s="103" t="e">
        <f aca="true" t="array" ref="K109:K109">IFERROR(_xlfn.QUARTILE.INC(IF(ISNUMBER(OFFSET('Data transformed'!$N$4,MATCH('outliers treatment'!$A109,'Data transformed'!$A$5:$A$185),1,1,COUNTA('Data transformed'!$O$4:$CX$4))),OFFSET('Data transformed'!$N$4,MATCH('outliers treatment'!$A109,'Data transformed'!$A$5:$A$185),1,1,COUNTA('Data transformed'!$O$4:$CX$4))),3),"")</f>
        <v>#N/A</v>
      </c>
      <c r="L109" s="103" t="str">
        <f aca="false">IFERROR(K109-J109,"")</f>
        <v/>
      </c>
      <c r="P109" s="105" t="str">
        <f aca="false" t="array" ref="P109:P109">IFERROR(SKEW(IF(ISNUMBER(T109:CU109),T109:CU109,"")),"")</f>
        <v/>
      </c>
      <c r="Q109" s="103" t="n">
        <f aca="true">IF(ISBLANK(OFFSET('Data above threshold'!$A$4,MATCH('Data above threshold'!$A108,'Data above threshold'!$A$5:$A$185,0),MATCH('Data above threshold'!N$4,'Data above threshold'!$4:$4,0)-1)),1,OFFSET('Data above threshold'!$A$4,MATCH('Data above threshold'!$A108,'Data above threshold'!$A$5:$A$185,0),MATCH('Data above threshold'!N$4,'Data above threshold'!$4:$4,0)-1))</f>
        <v>1</v>
      </c>
      <c r="R109" s="103" t="e">
        <f aca="false">IF($J109="","",COUNTIF(T109:CU109,M109)+ COUNTIF(T109:CQ109,N109))</f>
        <v>#N/A</v>
      </c>
      <c r="S109" s="106" t="str">
        <f aca="false" t="array" ref="S109:S109">IF(B109&lt;4,"",1-IFERROR(SUM(ISNUMBER(T109:CU109)*(1-$T$3:$CU$3))/COUNTIF($T$3:$CU$3,0),0))</f>
        <v/>
      </c>
      <c r="T109" s="103" t="str">
        <f aca="true">IF($J109="","",IF(ISNUMBER(OFFSET('Data transformed'!$A$4,MATCH($A109,'Data transformed'!$A$5:$A$185,0),MATCH(T$4,'Data transformed'!$4:$4,0)-1)), MIN(MAX(OFFSET('Data transformed'!$A$4,MATCH($A109,'Data transformed'!$A$5:$A$185,0),MATCH(T$4,'Data transformed'!$4:$4,0)-1),$M109),$N109),"NA"))</f>
        <v>NA</v>
      </c>
      <c r="U109" s="103" t="str">
        <f aca="true">IF($J109="","",IF(ISNUMBER(OFFSET('Data transformed'!$A$4,MATCH($A109,'Data transformed'!$A$5:$A$185,0),MATCH(U$4,'Data transformed'!$4:$4,0)-1)), MIN(MAX(OFFSET('Data transformed'!$A$4,MATCH($A109,'Data transformed'!$A$5:$A$185,0),MATCH(U$4,'Data transformed'!$4:$4,0)-1),$M109),$N109),"NA"))</f>
        <v>NA</v>
      </c>
      <c r="V109" s="103" t="str">
        <f aca="true">IF($J109="","",IF(ISNUMBER(OFFSET('Data transformed'!$A$4,MATCH($A109,'Data transformed'!$A$5:$A$185,0),MATCH(V$4,'Data transformed'!$4:$4,0)-1)), MIN(MAX(OFFSET('Data transformed'!$A$4,MATCH($A109,'Data transformed'!$A$5:$A$185,0),MATCH(V$4,'Data transformed'!$4:$4,0)-1),$M109),$N109),"NA"))</f>
        <v>NA</v>
      </c>
      <c r="W109" s="103" t="str">
        <f aca="true">IF($J109="","",IF(ISNUMBER(OFFSET('Data transformed'!$A$4,MATCH($A109,'Data transformed'!$A$5:$A$185,0),MATCH(W$4,'Data transformed'!$4:$4,0)-1)), MIN(MAX(OFFSET('Data transformed'!$A$4,MATCH($A109,'Data transformed'!$A$5:$A$185,0),MATCH(W$4,'Data transformed'!$4:$4,0)-1),$M109),$N109),"NA"))</f>
        <v>NA</v>
      </c>
      <c r="X109" s="103" t="str">
        <f aca="true">IF($J109="","",IF(ISNUMBER(OFFSET('Data transformed'!$A$4,MATCH($A109,'Data transformed'!$A$5:$A$185,0),MATCH(X$4,'Data transformed'!$4:$4,0)-1)), MIN(MAX(OFFSET('Data transformed'!$A$4,MATCH($A109,'Data transformed'!$A$5:$A$185,0),MATCH(X$4,'Data transformed'!$4:$4,0)-1),$M109),$N109),"NA"))</f>
        <v>NA</v>
      </c>
      <c r="Y109" s="103" t="str">
        <f aca="true">IF($J109="","",IF(ISNUMBER(OFFSET('Data transformed'!$A$4,MATCH($A109,'Data transformed'!$A$5:$A$185,0),MATCH(Y$4,'Data transformed'!$4:$4,0)-1)), MIN(MAX(OFFSET('Data transformed'!$A$4,MATCH($A109,'Data transformed'!$A$5:$A$185,0),MATCH(Y$4,'Data transformed'!$4:$4,0)-1),$M109),$N109),"NA"))</f>
        <v>NA</v>
      </c>
      <c r="Z109" s="103" t="str">
        <f aca="true">IF($J109="","",IF(ISNUMBER(OFFSET('Data transformed'!$A$4,MATCH($A109,'Data transformed'!$A$5:$A$185,0),MATCH(Z$4,'Data transformed'!$4:$4,0)-1)), MIN(MAX(OFFSET('Data transformed'!$A$4,MATCH($A109,'Data transformed'!$A$5:$A$185,0),MATCH(Z$4,'Data transformed'!$4:$4,0)-1),$M109),$N109),"NA"))</f>
        <v>NA</v>
      </c>
      <c r="AA109" s="103" t="str">
        <f aca="true">IF($J109="","",IF(ISNUMBER(OFFSET('Data transformed'!$A$4,MATCH($A109,'Data transformed'!$A$5:$A$185,0),MATCH(AA$4,'Data transformed'!$4:$4,0)-1)), MIN(MAX(OFFSET('Data transformed'!$A$4,MATCH($A109,'Data transformed'!$A$5:$A$185,0),MATCH(AA$4,'Data transformed'!$4:$4,0)-1),$M109),$N109),"NA"))</f>
        <v>NA</v>
      </c>
      <c r="AB109" s="103" t="str">
        <f aca="true">IF($J109="","",IF(ISNUMBER(OFFSET('Data transformed'!$A$4,MATCH($A109,'Data transformed'!$A$5:$A$185,0),MATCH(AB$4,'Data transformed'!$4:$4,0)-1)), MIN(MAX(OFFSET('Data transformed'!$A$4,MATCH($A109,'Data transformed'!$A$5:$A$185,0),MATCH(AB$4,'Data transformed'!$4:$4,0)-1),$M109),$N109),"NA"))</f>
        <v>NA</v>
      </c>
      <c r="AC109" s="103" t="str">
        <f aca="true">IF($J109="","",IF(ISNUMBER(OFFSET('Data transformed'!$A$4,MATCH($A109,'Data transformed'!$A$5:$A$185,0),MATCH(AC$4,'Data transformed'!$4:$4,0)-1)), MIN(MAX(OFFSET('Data transformed'!$A$4,MATCH($A109,'Data transformed'!$A$5:$A$185,0),MATCH(AC$4,'Data transformed'!$4:$4,0)-1),$M109),$N109),"NA"))</f>
        <v>NA</v>
      </c>
      <c r="AD109" s="103" t="str">
        <f aca="true">IF($J109="","",IF(ISNUMBER(OFFSET('Data transformed'!$A$4,MATCH($A109,'Data transformed'!$A$5:$A$185,0),MATCH(AD$4,'Data transformed'!$4:$4,0)-1)), MIN(MAX(OFFSET('Data transformed'!$A$4,MATCH($A109,'Data transformed'!$A$5:$A$185,0),MATCH(AD$4,'Data transformed'!$4:$4,0)-1),$M109),$N109),"NA"))</f>
        <v>NA</v>
      </c>
      <c r="AE109" s="103" t="str">
        <f aca="true">IF($J109="","",IF(ISNUMBER(OFFSET('Data transformed'!$A$4,MATCH($A109,'Data transformed'!$A$5:$A$185,0),MATCH(AE$4,'Data transformed'!$4:$4,0)-1)), MIN(MAX(OFFSET('Data transformed'!$A$4,MATCH($A109,'Data transformed'!$A$5:$A$185,0),MATCH(AE$4,'Data transformed'!$4:$4,0)-1),$M109),$N109),"NA"))</f>
        <v>NA</v>
      </c>
      <c r="AF109" s="103" t="str">
        <f aca="true">IF($J109="","",IF(ISNUMBER(OFFSET('Data transformed'!$A$4,MATCH($A109,'Data transformed'!$A$5:$A$185,0),MATCH(AF$4,'Data transformed'!$4:$4,0)-1)), MIN(MAX(OFFSET('Data transformed'!$A$4,MATCH($A109,'Data transformed'!$A$5:$A$185,0),MATCH(AF$4,'Data transformed'!$4:$4,0)-1),$M109),$N109),"NA"))</f>
        <v>NA</v>
      </c>
      <c r="AG109" s="103" t="str">
        <f aca="true">IF($J109="","",IF(ISNUMBER(OFFSET('Data transformed'!$A$4,MATCH($A109,'Data transformed'!$A$5:$A$185,0),MATCH(AG$4,'Data transformed'!$4:$4,0)-1)), MIN(MAX(OFFSET('Data transformed'!$A$4,MATCH($A109,'Data transformed'!$A$5:$A$185,0),MATCH(AG$4,'Data transformed'!$4:$4,0)-1),$M109),$N109),"NA"))</f>
        <v>NA</v>
      </c>
      <c r="AH109" s="103" t="str">
        <f aca="true">IF($J109="","",IF(ISNUMBER(OFFSET('Data transformed'!$A$4,MATCH($A109,'Data transformed'!$A$5:$A$185,0),MATCH(AH$4,'Data transformed'!$4:$4,0)-1)), MIN(MAX(OFFSET('Data transformed'!$A$4,MATCH($A109,'Data transformed'!$A$5:$A$185,0),MATCH(AH$4,'Data transformed'!$4:$4,0)-1),$M109),$N109),"NA"))</f>
        <v>NA</v>
      </c>
      <c r="AI109" s="103" t="str">
        <f aca="true">IF($J109="","",IF(ISNUMBER(OFFSET('Data transformed'!$A$4,MATCH($A109,'Data transformed'!$A$5:$A$185,0),MATCH(AI$4,'Data transformed'!$4:$4,0)-1)), MIN(MAX(OFFSET('Data transformed'!$A$4,MATCH($A109,'Data transformed'!$A$5:$A$185,0),MATCH(AI$4,'Data transformed'!$4:$4,0)-1),$M109),$N109),"NA"))</f>
        <v>NA</v>
      </c>
      <c r="AJ109" s="103" t="str">
        <f aca="true">IF($J109="","",IF(ISNUMBER(OFFSET('Data transformed'!$A$4,MATCH($A109,'Data transformed'!$A$5:$A$185,0),MATCH(AJ$4,'Data transformed'!$4:$4,0)-1)), MIN(MAX(OFFSET('Data transformed'!$A$4,MATCH($A109,'Data transformed'!$A$5:$A$185,0),MATCH(AJ$4,'Data transformed'!$4:$4,0)-1),$M109),$N109),"NA"))</f>
        <v>NA</v>
      </c>
      <c r="AK109" s="103" t="str">
        <f aca="true">IF($J109="","",IF(ISNUMBER(OFFSET('Data transformed'!$A$4,MATCH($A109,'Data transformed'!$A$5:$A$185,0),MATCH(AK$4,'Data transformed'!$4:$4,0)-1)), MIN(MAX(OFFSET('Data transformed'!$A$4,MATCH($A109,'Data transformed'!$A$5:$A$185,0),MATCH(AK$4,'Data transformed'!$4:$4,0)-1),$M109),$N109),"NA"))</f>
        <v>NA</v>
      </c>
      <c r="AL109" s="103" t="str">
        <f aca="true">IF($J109="","",IF(ISNUMBER(OFFSET('Data transformed'!$A$4,MATCH($A109,'Data transformed'!$A$5:$A$185,0),MATCH(AL$4,'Data transformed'!$4:$4,0)-1)), MIN(MAX(OFFSET('Data transformed'!$A$4,MATCH($A109,'Data transformed'!$A$5:$A$185,0),MATCH(AL$4,'Data transformed'!$4:$4,0)-1),$M109),$N109),"NA"))</f>
        <v>NA</v>
      </c>
      <c r="AM109" s="103" t="str">
        <f aca="true">IF($J109="","",IF(ISNUMBER(OFFSET('Data transformed'!$A$4,MATCH($A109,'Data transformed'!$A$5:$A$185,0),MATCH(AM$4,'Data transformed'!$4:$4,0)-1)), MIN(MAX(OFFSET('Data transformed'!$A$4,MATCH($A109,'Data transformed'!$A$5:$A$185,0),MATCH(AM$4,'Data transformed'!$4:$4,0)-1),$M109),$N109),"NA"))</f>
        <v>NA</v>
      </c>
      <c r="AN109" s="103" t="str">
        <f aca="true">IF($J109="","",IF(ISNUMBER(OFFSET('Data transformed'!$A$4,MATCH($A109,'Data transformed'!$A$5:$A$185,0),MATCH(AN$4,'Data transformed'!$4:$4,0)-1)), MIN(MAX(OFFSET('Data transformed'!$A$4,MATCH($A109,'Data transformed'!$A$5:$A$185,0),MATCH(AN$4,'Data transformed'!$4:$4,0)-1),$M109),$N109),"NA"))</f>
        <v>NA</v>
      </c>
      <c r="AO109" s="103" t="str">
        <f aca="true">IF($J109="","",IF(ISNUMBER(OFFSET('Data transformed'!$A$4,MATCH($A109,'Data transformed'!$A$5:$A$185,0),MATCH(AO$4,'Data transformed'!$4:$4,0)-1)), MIN(MAX(OFFSET('Data transformed'!$A$4,MATCH($A109,'Data transformed'!$A$5:$A$185,0),MATCH(AO$4,'Data transformed'!$4:$4,0)-1),$M109),$N109),"NA"))</f>
        <v>NA</v>
      </c>
      <c r="AP109" s="103" t="str">
        <f aca="true">IF($J109="","",IF(ISNUMBER(OFFSET('Data transformed'!$A$4,MATCH($A109,'Data transformed'!$A$5:$A$185,0),MATCH(AP$4,'Data transformed'!$4:$4,0)-1)), MIN(MAX(OFFSET('Data transformed'!$A$4,MATCH($A109,'Data transformed'!$A$5:$A$185,0),MATCH(AP$4,'Data transformed'!$4:$4,0)-1),$M109),$N109),"NA"))</f>
        <v>NA</v>
      </c>
      <c r="AQ109" s="103" t="str">
        <f aca="true">IF($J109="","",IF(ISNUMBER(OFFSET('Data transformed'!$A$4,MATCH($A109,'Data transformed'!$A$5:$A$185,0),MATCH(AQ$4,'Data transformed'!$4:$4,0)-1)), MIN(MAX(OFFSET('Data transformed'!$A$4,MATCH($A109,'Data transformed'!$A$5:$A$185,0),MATCH(AQ$4,'Data transformed'!$4:$4,0)-1),$M109),$N109),"NA"))</f>
        <v>NA</v>
      </c>
      <c r="AR109" s="103" t="str">
        <f aca="true">IF($J109="","",IF(ISNUMBER(OFFSET('Data transformed'!$A$4,MATCH($A109,'Data transformed'!$A$5:$A$185,0),MATCH(AR$4,'Data transformed'!$4:$4,0)-1)), MIN(MAX(OFFSET('Data transformed'!$A$4,MATCH($A109,'Data transformed'!$A$5:$A$185,0),MATCH(AR$4,'Data transformed'!$4:$4,0)-1),$M109),$N109),"NA"))</f>
        <v>NA</v>
      </c>
      <c r="AS109" s="103" t="str">
        <f aca="true">IF($J109="","",IF(ISNUMBER(OFFSET('Data transformed'!$A$4,MATCH($A109,'Data transformed'!$A$5:$A$185,0),MATCH(AS$4,'Data transformed'!$4:$4,0)-1)), MIN(MAX(OFFSET('Data transformed'!$A$4,MATCH($A109,'Data transformed'!$A$5:$A$185,0),MATCH(AS$4,'Data transformed'!$4:$4,0)-1),$M109),$N109),"NA"))</f>
        <v>NA</v>
      </c>
      <c r="AT109" s="103" t="str">
        <f aca="true">IF($J109="","",IF(ISNUMBER(OFFSET('Data transformed'!$A$4,MATCH($A109,'Data transformed'!$A$5:$A$185,0),MATCH(AT$4,'Data transformed'!$4:$4,0)-1)), MIN(MAX(OFFSET('Data transformed'!$A$4,MATCH($A109,'Data transformed'!$A$5:$A$185,0),MATCH(AT$4,'Data transformed'!$4:$4,0)-1),$M109),$N109),"NA"))</f>
        <v>NA</v>
      </c>
      <c r="AU109" s="103" t="str">
        <f aca="true">IF($J109="","",IF(ISNUMBER(OFFSET('Data transformed'!$A$4,MATCH($A109,'Data transformed'!$A$5:$A$185,0),MATCH(AU$4,'Data transformed'!$4:$4,0)-1)), MIN(MAX(OFFSET('Data transformed'!$A$4,MATCH($A109,'Data transformed'!$A$5:$A$185,0),MATCH(AU$4,'Data transformed'!$4:$4,0)-1),$M109),$N109),"NA"))</f>
        <v>NA</v>
      </c>
      <c r="AV109" s="103" t="str">
        <f aca="true">IF($J109="","",IF(ISNUMBER(OFFSET('Data transformed'!$A$4,MATCH($A109,'Data transformed'!$A$5:$A$185,0),MATCH(AV$4,'Data transformed'!$4:$4,0)-1)), MIN(MAX(OFFSET('Data transformed'!$A$4,MATCH($A109,'Data transformed'!$A$5:$A$185,0),MATCH(AV$4,'Data transformed'!$4:$4,0)-1),$M109),$N109),"NA"))</f>
        <v>NA</v>
      </c>
      <c r="AW109" s="103" t="str">
        <f aca="true">IF($J109="","",IF(ISNUMBER(OFFSET('Data transformed'!$A$4,MATCH($A109,'Data transformed'!$A$5:$A$185,0),MATCH(AW$4,'Data transformed'!$4:$4,0)-1)), MIN(MAX(OFFSET('Data transformed'!$A$4,MATCH($A109,'Data transformed'!$A$5:$A$185,0),MATCH(AW$4,'Data transformed'!$4:$4,0)-1),$M109),$N109),"NA"))</f>
        <v>NA</v>
      </c>
      <c r="AX109" s="103" t="str">
        <f aca="true">IF($J109="","",IF(ISNUMBER(OFFSET('Data transformed'!$A$4,MATCH($A109,'Data transformed'!$A$5:$A$185,0),MATCH(AX$4,'Data transformed'!$4:$4,0)-1)), MIN(MAX(OFFSET('Data transformed'!$A$4,MATCH($A109,'Data transformed'!$A$5:$A$185,0),MATCH(AX$4,'Data transformed'!$4:$4,0)-1),$M109),$N109),"NA"))</f>
        <v>NA</v>
      </c>
      <c r="AY109" s="103" t="str">
        <f aca="true">IF($J109="","",IF(ISNUMBER(OFFSET('Data transformed'!$A$4,MATCH($A109,'Data transformed'!$A$5:$A$185,0),MATCH(AY$4,'Data transformed'!$4:$4,0)-1)), MIN(MAX(OFFSET('Data transformed'!$A$4,MATCH($A109,'Data transformed'!$A$5:$A$185,0),MATCH(AY$4,'Data transformed'!$4:$4,0)-1),$M109),$N109),"NA"))</f>
        <v>NA</v>
      </c>
      <c r="AZ109" s="103" t="str">
        <f aca="true">IF($J109="","",IF(ISNUMBER(OFFSET('Data transformed'!$A$4,MATCH($A109,'Data transformed'!$A$5:$A$185,0),MATCH(AZ$4,'Data transformed'!$4:$4,0)-1)), MIN(MAX(OFFSET('Data transformed'!$A$4,MATCH($A109,'Data transformed'!$A$5:$A$185,0),MATCH(AZ$4,'Data transformed'!$4:$4,0)-1),$M109),$N109),"NA"))</f>
        <v>NA</v>
      </c>
      <c r="BA109" s="103" t="str">
        <f aca="true">IF($J109="","",IF(ISNUMBER(OFFSET('Data transformed'!$A$4,MATCH($A109,'Data transformed'!$A$5:$A$185,0),MATCH(BA$4,'Data transformed'!$4:$4,0)-1)), MIN(MAX(OFFSET('Data transformed'!$A$4,MATCH($A109,'Data transformed'!$A$5:$A$185,0),MATCH(BA$4,'Data transformed'!$4:$4,0)-1),$M109),$N109),"NA"))</f>
        <v>NA</v>
      </c>
      <c r="BB109" s="103" t="str">
        <f aca="true">IF($J109="","",IF(ISNUMBER(OFFSET('Data transformed'!$A$4,MATCH($A109,'Data transformed'!$A$5:$A$185,0),MATCH(BB$4,'Data transformed'!$4:$4,0)-1)), MIN(MAX(OFFSET('Data transformed'!$A$4,MATCH($A109,'Data transformed'!$A$5:$A$185,0),MATCH(BB$4,'Data transformed'!$4:$4,0)-1),$M109),$N109),"NA"))</f>
        <v>NA</v>
      </c>
      <c r="BC109" s="103" t="str">
        <f aca="true">IF($J109="","",IF(ISNUMBER(OFFSET('Data transformed'!$A$4,MATCH($A109,'Data transformed'!$A$5:$A$185,0),MATCH(BC$4,'Data transformed'!$4:$4,0)-1)), MIN(MAX(OFFSET('Data transformed'!$A$4,MATCH($A109,'Data transformed'!$A$5:$A$185,0),MATCH(BC$4,'Data transformed'!$4:$4,0)-1),$M109),$N109),"NA"))</f>
        <v>NA</v>
      </c>
      <c r="BD109" s="103" t="str">
        <f aca="true">IF($J109="","",IF(ISNUMBER(OFFSET('Data transformed'!$A$4,MATCH($A109,'Data transformed'!$A$5:$A$185,0),MATCH(BD$4,'Data transformed'!$4:$4,0)-1)), MIN(MAX(OFFSET('Data transformed'!$A$4,MATCH($A109,'Data transformed'!$A$5:$A$185,0),MATCH(BD$4,'Data transformed'!$4:$4,0)-1),$M109),$N109),"NA"))</f>
        <v>NA</v>
      </c>
      <c r="BE109" s="103" t="str">
        <f aca="true">IF($J109="","",IF(ISNUMBER(OFFSET('Data transformed'!$A$4,MATCH($A109,'Data transformed'!$A$5:$A$185,0),MATCH(BE$4,'Data transformed'!$4:$4,0)-1)), MIN(MAX(OFFSET('Data transformed'!$A$4,MATCH($A109,'Data transformed'!$A$5:$A$185,0),MATCH(BE$4,'Data transformed'!$4:$4,0)-1),$M109),$N109),"NA"))</f>
        <v>NA</v>
      </c>
      <c r="BF109" s="103" t="str">
        <f aca="true">IF($J109="","",IF(ISNUMBER(OFFSET('Data transformed'!$A$4,MATCH($A109,'Data transformed'!$A$5:$A$185,0),MATCH(BF$4,'Data transformed'!$4:$4,0)-1)), MIN(MAX(OFFSET('Data transformed'!$A$4,MATCH($A109,'Data transformed'!$A$5:$A$185,0),MATCH(BF$4,'Data transformed'!$4:$4,0)-1),$M109),$N109),"NA"))</f>
        <v>NA</v>
      </c>
      <c r="BG109" s="103" t="str">
        <f aca="true">IF($J109="","",IF(ISNUMBER(OFFSET('Data transformed'!$A$4,MATCH($A109,'Data transformed'!$A$5:$A$185,0),MATCH(BG$4,'Data transformed'!$4:$4,0)-1)), MIN(MAX(OFFSET('Data transformed'!$A$4,MATCH($A109,'Data transformed'!$A$5:$A$185,0),MATCH(BG$4,'Data transformed'!$4:$4,0)-1),$M109),$N109),"NA"))</f>
        <v>NA</v>
      </c>
      <c r="BH109" s="103" t="str">
        <f aca="true">IF($J109="","",IF(ISNUMBER(OFFSET('Data transformed'!$A$4,MATCH($A109,'Data transformed'!$A$5:$A$185,0),MATCH(BH$4,'Data transformed'!$4:$4,0)-1)), MIN(MAX(OFFSET('Data transformed'!$A$4,MATCH($A109,'Data transformed'!$A$5:$A$185,0),MATCH(BH$4,'Data transformed'!$4:$4,0)-1),$M109),$N109),"NA"))</f>
        <v>NA</v>
      </c>
      <c r="BI109" s="103" t="str">
        <f aca="true">IF($J109="","",IF(ISNUMBER(OFFSET('Data transformed'!$A$4,MATCH($A109,'Data transformed'!$A$5:$A$185,0),MATCH(BI$4,'Data transformed'!$4:$4,0)-1)), MIN(MAX(OFFSET('Data transformed'!$A$4,MATCH($A109,'Data transformed'!$A$5:$A$185,0),MATCH(BI$4,'Data transformed'!$4:$4,0)-1),$M109),$N109),"NA"))</f>
        <v>NA</v>
      </c>
      <c r="BJ109" s="103" t="str">
        <f aca="true">IF($J109="","",IF(ISNUMBER(OFFSET('Data transformed'!$A$4,MATCH($A109,'Data transformed'!$A$5:$A$185,0),MATCH(BJ$4,'Data transformed'!$4:$4,0)-1)), MIN(MAX(OFFSET('Data transformed'!$A$4,MATCH($A109,'Data transformed'!$A$5:$A$185,0),MATCH(BJ$4,'Data transformed'!$4:$4,0)-1),$M109),$N109),"NA"))</f>
        <v>NA</v>
      </c>
      <c r="BK109" s="103" t="str">
        <f aca="true">IF($J109="","",IF(ISNUMBER(OFFSET('Data transformed'!$A$4,MATCH($A109,'Data transformed'!$A$5:$A$185,0),MATCH(BK$4,'Data transformed'!$4:$4,0)-1)), MIN(MAX(OFFSET('Data transformed'!$A$4,MATCH($A109,'Data transformed'!$A$5:$A$185,0),MATCH(BK$4,'Data transformed'!$4:$4,0)-1),$M109),$N109),"NA"))</f>
        <v>NA</v>
      </c>
      <c r="BL109" s="103" t="str">
        <f aca="true">IF($J109="","",IF(ISNUMBER(OFFSET('Data transformed'!$A$4,MATCH($A109,'Data transformed'!$A$5:$A$185,0),MATCH(BL$4,'Data transformed'!$4:$4,0)-1)), MIN(MAX(OFFSET('Data transformed'!$A$4,MATCH($A109,'Data transformed'!$A$5:$A$185,0),MATCH(BL$4,'Data transformed'!$4:$4,0)-1),$M109),$N109),"NA"))</f>
        <v>NA</v>
      </c>
      <c r="BM109" s="103" t="str">
        <f aca="true">IF($J109="","",IF(ISNUMBER(OFFSET('Data transformed'!$A$4,MATCH($A109,'Data transformed'!$A$5:$A$185,0),MATCH(BM$4,'Data transformed'!$4:$4,0)-1)), MIN(MAX(OFFSET('Data transformed'!$A$4,MATCH($A109,'Data transformed'!$A$5:$A$185,0),MATCH(BM$4,'Data transformed'!$4:$4,0)-1),$M109),$N109),"NA"))</f>
        <v>NA</v>
      </c>
      <c r="BN109" s="103" t="str">
        <f aca="true">IF($J109="","",IF(ISNUMBER(OFFSET('Data transformed'!$A$4,MATCH($A109,'Data transformed'!$A$5:$A$185,0),MATCH(BN$4,'Data transformed'!$4:$4,0)-1)), MIN(MAX(OFFSET('Data transformed'!$A$4,MATCH($A109,'Data transformed'!$A$5:$A$185,0),MATCH(BN$4,'Data transformed'!$4:$4,0)-1),$M109),$N109),"NA"))</f>
        <v>NA</v>
      </c>
      <c r="BO109" s="103" t="str">
        <f aca="true">IF($J109="","",IF(ISNUMBER(OFFSET('Data transformed'!$A$4,MATCH($A109,'Data transformed'!$A$5:$A$185,0),MATCH(BO$4,'Data transformed'!$4:$4,0)-1)), MIN(MAX(OFFSET('Data transformed'!$A$4,MATCH($A109,'Data transformed'!$A$5:$A$185,0),MATCH(BO$4,'Data transformed'!$4:$4,0)-1),$M109),$N109),"NA"))</f>
        <v>NA</v>
      </c>
      <c r="BP109" s="103" t="str">
        <f aca="true">IF($J109="","",IF(ISNUMBER(OFFSET('Data transformed'!$A$4,MATCH($A109,'Data transformed'!$A$5:$A$185,0),MATCH(BP$4,'Data transformed'!$4:$4,0)-1)), MIN(MAX(OFFSET('Data transformed'!$A$4,MATCH($A109,'Data transformed'!$A$5:$A$185,0),MATCH(BP$4,'Data transformed'!$4:$4,0)-1),$M109),$N109),"NA"))</f>
        <v>NA</v>
      </c>
      <c r="BQ109" s="103" t="str">
        <f aca="true">IF($J109="","",IF(ISNUMBER(OFFSET('Data transformed'!$A$4,MATCH($A109,'Data transformed'!$A$5:$A$185,0),MATCH(BQ$4,'Data transformed'!$4:$4,0)-1)), MIN(MAX(OFFSET('Data transformed'!$A$4,MATCH($A109,'Data transformed'!$A$5:$A$185,0),MATCH(BQ$4,'Data transformed'!$4:$4,0)-1),$M109),$N109),"NA"))</f>
        <v>NA</v>
      </c>
      <c r="BR109" s="103" t="str">
        <f aca="true">IF($J109="","",IF(ISNUMBER(OFFSET('Data transformed'!$A$4,MATCH($A109,'Data transformed'!$A$5:$A$185,0),MATCH(BR$4,'Data transformed'!$4:$4,0)-1)), MIN(MAX(OFFSET('Data transformed'!$A$4,MATCH($A109,'Data transformed'!$A$5:$A$185,0),MATCH(BR$4,'Data transformed'!$4:$4,0)-1),$M109),$N109),"NA"))</f>
        <v>NA</v>
      </c>
      <c r="BS109" s="103" t="str">
        <f aca="true">IF($J109="","",IF(ISNUMBER(OFFSET('Data transformed'!$A$4,MATCH($A109,'Data transformed'!$A$5:$A$185,0),MATCH(BS$4,'Data transformed'!$4:$4,0)-1)), MIN(MAX(OFFSET('Data transformed'!$A$4,MATCH($A109,'Data transformed'!$A$5:$A$185,0),MATCH(BS$4,'Data transformed'!$4:$4,0)-1),$M109),$N109),"NA"))</f>
        <v>NA</v>
      </c>
      <c r="BT109" s="103" t="str">
        <f aca="true">IF($J109="","",IF(ISNUMBER(OFFSET('Data transformed'!$A$4,MATCH($A109,'Data transformed'!$A$5:$A$185,0),MATCH(BT$4,'Data transformed'!$4:$4,0)-1)), MIN(MAX(OFFSET('Data transformed'!$A$4,MATCH($A109,'Data transformed'!$A$5:$A$185,0),MATCH(BT$4,'Data transformed'!$4:$4,0)-1),$M109),$N109),"NA"))</f>
        <v>NA</v>
      </c>
      <c r="BU109" s="103" t="str">
        <f aca="true">IF($J109="","",IF(ISNUMBER(OFFSET('Data transformed'!$A$4,MATCH($A109,'Data transformed'!$A$5:$A$185,0),MATCH(BU$4,'Data transformed'!$4:$4,0)-1)), MIN(MAX(OFFSET('Data transformed'!$A$4,MATCH($A109,'Data transformed'!$A$5:$A$185,0),MATCH(BU$4,'Data transformed'!$4:$4,0)-1),$M109),$N109),"NA"))</f>
        <v>NA</v>
      </c>
      <c r="BV109" s="103" t="str">
        <f aca="true">IF($J109="","",IF(ISNUMBER(OFFSET('Data transformed'!$A$4,MATCH($A109,'Data transformed'!$A$5:$A$185,0),MATCH(BV$4,'Data transformed'!$4:$4,0)-1)), MIN(MAX(OFFSET('Data transformed'!$A$4,MATCH($A109,'Data transformed'!$A$5:$A$185,0),MATCH(BV$4,'Data transformed'!$4:$4,0)-1),$M109),$N109),"NA"))</f>
        <v>NA</v>
      </c>
      <c r="BW109" s="103" t="str">
        <f aca="true">IF($J109="","",IF(ISNUMBER(OFFSET('Data transformed'!$A$4,MATCH($A109,'Data transformed'!$A$5:$A$185,0),MATCH(BW$4,'Data transformed'!$4:$4,0)-1)), MIN(MAX(OFFSET('Data transformed'!$A$4,MATCH($A109,'Data transformed'!$A$5:$A$185,0),MATCH(BW$4,'Data transformed'!$4:$4,0)-1),$M109),$N109),"NA"))</f>
        <v>NA</v>
      </c>
      <c r="BX109" s="103" t="str">
        <f aca="true">IF($J109="","",IF(ISNUMBER(OFFSET('Data transformed'!$A$4,MATCH($A109,'Data transformed'!$A$5:$A$185,0),MATCH(BX$4,'Data transformed'!$4:$4,0)-1)), MIN(MAX(OFFSET('Data transformed'!$A$4,MATCH($A109,'Data transformed'!$A$5:$A$185,0),MATCH(BX$4,'Data transformed'!$4:$4,0)-1),$M109),$N109),"NA"))</f>
        <v>NA</v>
      </c>
      <c r="BY109" s="103" t="str">
        <f aca="true">IF($J109="","",IF(ISNUMBER(OFFSET('Data transformed'!$A$4,MATCH($A109,'Data transformed'!$A$5:$A$185,0),MATCH(BY$4,'Data transformed'!$4:$4,0)-1)), MIN(MAX(OFFSET('Data transformed'!$A$4,MATCH($A109,'Data transformed'!$A$5:$A$185,0),MATCH(BY$4,'Data transformed'!$4:$4,0)-1),$M109),$N109),"NA"))</f>
        <v>NA</v>
      </c>
      <c r="BZ109" s="103" t="str">
        <f aca="true">IF($J109="","",IF(ISNUMBER(OFFSET('Data transformed'!$A$4,MATCH($A109,'Data transformed'!$A$5:$A$185,0),MATCH(BZ$4,'Data transformed'!$4:$4,0)-1)), MIN(MAX(OFFSET('Data transformed'!$A$4,MATCH($A109,'Data transformed'!$A$5:$A$185,0),MATCH(BZ$4,'Data transformed'!$4:$4,0)-1),$M109),$N109),"NA"))</f>
        <v>NA</v>
      </c>
      <c r="CA109" s="103" t="str">
        <f aca="true">IF($J109="","",IF(ISNUMBER(OFFSET('Data transformed'!$A$4,MATCH($A109,'Data transformed'!$A$5:$A$185,0),MATCH(CA$4,'Data transformed'!$4:$4,0)-1)), MIN(MAX(OFFSET('Data transformed'!$A$4,MATCH($A109,'Data transformed'!$A$5:$A$185,0),MATCH(CA$4,'Data transformed'!$4:$4,0)-1),$M109),$N109),"NA"))</f>
        <v>NA</v>
      </c>
      <c r="CB109" s="103" t="str">
        <f aca="true">IF($J109="","",IF(ISNUMBER(OFFSET('Data transformed'!$A$4,MATCH($A109,'Data transformed'!$A$5:$A$185,0),MATCH(CB$4,'Data transformed'!$4:$4,0)-1)), MIN(MAX(OFFSET('Data transformed'!$A$4,MATCH($A109,'Data transformed'!$A$5:$A$185,0),MATCH(CB$4,'Data transformed'!$4:$4,0)-1),$M109),$N109),"NA"))</f>
        <v>NA</v>
      </c>
      <c r="CC109" s="103" t="str">
        <f aca="true">IF($J109="","",IF(ISNUMBER(OFFSET('Data transformed'!$A$4,MATCH($A109,'Data transformed'!$A$5:$A$185,0),MATCH(CC$4,'Data transformed'!$4:$4,0)-1)), MIN(MAX(OFFSET('Data transformed'!$A$4,MATCH($A109,'Data transformed'!$A$5:$A$185,0),MATCH(CC$4,'Data transformed'!$4:$4,0)-1),$M109),$N109),"NA"))</f>
        <v>NA</v>
      </c>
      <c r="CD109" s="103" t="str">
        <f aca="true">IF($J109="","",IF(ISNUMBER(OFFSET('Data transformed'!$A$4,MATCH($A109,'Data transformed'!$A$5:$A$185,0),MATCH(CD$4,'Data transformed'!$4:$4,0)-1)), MIN(MAX(OFFSET('Data transformed'!$A$4,MATCH($A109,'Data transformed'!$A$5:$A$185,0),MATCH(CD$4,'Data transformed'!$4:$4,0)-1),$M109),$N109),"NA"))</f>
        <v>NA</v>
      </c>
      <c r="CE109" s="103" t="str">
        <f aca="true">IF($J109="","",IF(ISNUMBER(OFFSET('Data transformed'!$A$4,MATCH($A109,'Data transformed'!$A$5:$A$185,0),MATCH(CE$4,'Data transformed'!$4:$4,0)-1)), MIN(MAX(OFFSET('Data transformed'!$A$4,MATCH($A109,'Data transformed'!$A$5:$A$185,0),MATCH(CE$4,'Data transformed'!$4:$4,0)-1),$M109),$N109),"NA"))</f>
        <v>NA</v>
      </c>
      <c r="CF109" s="103" t="str">
        <f aca="true">IF($J109="","",IF(ISNUMBER(OFFSET('Data transformed'!$A$4,MATCH($A109,'Data transformed'!$A$5:$A$185,0),MATCH(CF$4,'Data transformed'!$4:$4,0)-1)), MIN(MAX(OFFSET('Data transformed'!$A$4,MATCH($A109,'Data transformed'!$A$5:$A$185,0),MATCH(CF$4,'Data transformed'!$4:$4,0)-1),$M109),$N109),"NA"))</f>
        <v>NA</v>
      </c>
      <c r="CG109" s="103" t="str">
        <f aca="true">IF($J109="","",IF(ISNUMBER(OFFSET('Data transformed'!$A$4,MATCH($A109,'Data transformed'!$A$5:$A$185,0),MATCH(CG$4,'Data transformed'!$4:$4,0)-1)), MIN(MAX(OFFSET('Data transformed'!$A$4,MATCH($A109,'Data transformed'!$A$5:$A$185,0),MATCH(CG$4,'Data transformed'!$4:$4,0)-1),$M109),$N109),"NA"))</f>
        <v>NA</v>
      </c>
      <c r="CH109" s="103" t="str">
        <f aca="true">IF($J109="","",IF(ISNUMBER(OFFSET('Data transformed'!$A$4,MATCH($A109,'Data transformed'!$A$5:$A$185,0),MATCH(CH$4,'Data transformed'!$4:$4,0)-1)), MIN(MAX(OFFSET('Data transformed'!$A$4,MATCH($A109,'Data transformed'!$A$5:$A$185,0),MATCH(CH$4,'Data transformed'!$4:$4,0)-1),$M109),$N109),"NA"))</f>
        <v>NA</v>
      </c>
      <c r="CI109" s="103" t="str">
        <f aca="true">IF($J109="","",IF(ISNUMBER(OFFSET('Data transformed'!$A$4,MATCH($A109,'Data transformed'!$A$5:$A$185,0),MATCH(CI$4,'Data transformed'!$4:$4,0)-1)), MIN(MAX(OFFSET('Data transformed'!$A$4,MATCH($A109,'Data transformed'!$A$5:$A$185,0),MATCH(CI$4,'Data transformed'!$4:$4,0)-1),$M109),$N109),"NA"))</f>
        <v>NA</v>
      </c>
      <c r="CJ109" s="103" t="str">
        <f aca="true">IF($J109="","",IF(ISNUMBER(OFFSET('Data transformed'!$A$4,MATCH($A109,'Data transformed'!$A$5:$A$185,0),MATCH(CJ$4,'Data transformed'!$4:$4,0)-1)), MIN(MAX(OFFSET('Data transformed'!$A$4,MATCH($A109,'Data transformed'!$A$5:$A$185,0),MATCH(CJ$4,'Data transformed'!$4:$4,0)-1),$M109),$N109),"NA"))</f>
        <v>NA</v>
      </c>
      <c r="CK109" s="103" t="str">
        <f aca="true">IF($J109="","",IF(ISNUMBER(OFFSET('Data transformed'!$A$4,MATCH($A109,'Data transformed'!$A$5:$A$185,0),MATCH(CK$4,'Data transformed'!$4:$4,0)-1)), MIN(MAX(OFFSET('Data transformed'!$A$4,MATCH($A109,'Data transformed'!$A$5:$A$185,0),MATCH(CK$4,'Data transformed'!$4:$4,0)-1),$M109),$N109),"NA"))</f>
        <v>NA</v>
      </c>
      <c r="CL109" s="103" t="str">
        <f aca="true">IF($J109="","",IF(ISNUMBER(OFFSET('Data transformed'!$A$4,MATCH($A109,'Data transformed'!$A$5:$A$185,0),MATCH(CL$4,'Data transformed'!$4:$4,0)-1)), MIN(MAX(OFFSET('Data transformed'!$A$4,MATCH($A109,'Data transformed'!$A$5:$A$185,0),MATCH(CL$4,'Data transformed'!$4:$4,0)-1),$M109),$N109),"NA"))</f>
        <v>NA</v>
      </c>
      <c r="CM109" s="103" t="str">
        <f aca="true">IF($J109="","",IF(ISNUMBER(OFFSET('Data transformed'!$A$4,MATCH($A109,'Data transformed'!$A$5:$A$185,0),MATCH(CM$4,'Data transformed'!$4:$4,0)-1)), MIN(MAX(OFFSET('Data transformed'!$A$4,MATCH($A109,'Data transformed'!$A$5:$A$185,0),MATCH(CM$4,'Data transformed'!$4:$4,0)-1),$M109),$N109),"NA"))</f>
        <v>NA</v>
      </c>
      <c r="CN109" s="103" t="str">
        <f aca="true">IF($J109="","",IF(ISNUMBER(OFFSET('Data transformed'!$A$4,MATCH($A109,'Data transformed'!$A$5:$A$185,0),MATCH(CN$4,'Data transformed'!$4:$4,0)-1)), MIN(MAX(OFFSET('Data transformed'!$A$4,MATCH($A109,'Data transformed'!$A$5:$A$185,0),MATCH(CN$4,'Data transformed'!$4:$4,0)-1),$M109),$N109),"NA"))</f>
        <v>NA</v>
      </c>
      <c r="CO109" s="103" t="str">
        <f aca="true">IF($J109="","",IF(ISNUMBER(OFFSET('Data transformed'!$A$4,MATCH($A109,'Data transformed'!$A$5:$A$185,0),MATCH(CO$4,'Data transformed'!$4:$4,0)-1)), MIN(MAX(OFFSET('Data transformed'!$A$4,MATCH($A109,'Data transformed'!$A$5:$A$185,0),MATCH(CO$4,'Data transformed'!$4:$4,0)-1),$M109),$N109),"NA"))</f>
        <v>NA</v>
      </c>
      <c r="CP109" s="103" t="str">
        <f aca="true">IF($J109="","",IF(ISNUMBER(OFFSET('Data transformed'!$A$4,MATCH($A109,'Data transformed'!$A$5:$A$185,0),MATCH(CP$4,'Data transformed'!$4:$4,0)-1)), MIN(MAX(OFFSET('Data transformed'!$A$4,MATCH($A109,'Data transformed'!$A$5:$A$185,0),MATCH(CP$4,'Data transformed'!$4:$4,0)-1),$M109),$N109),"NA"))</f>
        <v>NA</v>
      </c>
      <c r="CQ109" s="103" t="str">
        <f aca="true">IF($J109="","",IF(ISNUMBER(OFFSET('Data transformed'!$A$4,MATCH($A109,'Data transformed'!$A$5:$A$185,0),MATCH(CQ$4,'Data transformed'!$4:$4,0)-1)), MIN(MAX(OFFSET('Data transformed'!$A$4,MATCH($A109,'Data transformed'!$A$5:$A$185,0),MATCH(CQ$4,'Data transformed'!$4:$4,0)-1),$M109),$N109),"NA"))</f>
        <v>NA</v>
      </c>
      <c r="CR109" s="103" t="str">
        <f aca="true">IF($J109="","",IF(ISNUMBER(OFFSET('Data transformed'!$A$4,MATCH($A109,'Data transformed'!$A$5:$A$185,0),MATCH(CR$4,'Data transformed'!$4:$4,0)-1)), MIN(MAX(OFFSET('Data transformed'!$A$4,MATCH($A109,'Data transformed'!$A$5:$A$185,0),MATCH(CR$4,'Data transformed'!$4:$4,0)-1),$M109),$N109),"NA"))</f>
        <v>NA</v>
      </c>
      <c r="CS109" s="103" t="str">
        <f aca="true">IF($J109="","",IF(ISNUMBER(OFFSET('Data transformed'!$A$4,MATCH($A109,'Data transformed'!$A$5:$A$185,0),MATCH(CS$4,'Data transformed'!$4:$4,0)-1)), MIN(MAX(OFFSET('Data transformed'!$A$4,MATCH($A109,'Data transformed'!$A$5:$A$185,0),MATCH(CS$4,'Data transformed'!$4:$4,0)-1),$M109),$N109),"NA"))</f>
        <v>NA</v>
      </c>
      <c r="CT109" s="103" t="str">
        <f aca="true">IF($J109="","",IF(ISNUMBER(OFFSET('Data transformed'!$A$4,MATCH($A109,'Data transformed'!$A$5:$A$185,0),MATCH(CT$4,'Data transformed'!$4:$4,0)-1)), MIN(MAX(OFFSET('Data transformed'!$A$4,MATCH($A109,'Data transformed'!$A$5:$A$185,0),MATCH(CT$4,'Data transformed'!$4:$4,0)-1),$M109),$N109),"NA"))</f>
        <v>NA</v>
      </c>
      <c r="CU109" s="103" t="str">
        <f aca="true">IF($J109="","",IF(ISNUMBER(OFFSET('Data transformed'!$A$4,MATCH($A109,'Data transformed'!$A$5:$A$185,0),MATCH(CU$4,'Data transformed'!$4:$4,0)-1)), MIN(MAX(OFFSET('Data transformed'!$A$4,MATCH($A109,'Data transformed'!$A$5:$A$185,0),MATCH(CU$4,'Data transformed'!$4:$4,0)-1),$M109),$N109),"NA"))</f>
        <v>NA</v>
      </c>
    </row>
    <row r="110" s="103" customFormat="true" ht="15.5" hidden="false" customHeight="false" outlineLevel="0" collapsed="false">
      <c r="A110" s="107" t="n">
        <v>4221</v>
      </c>
      <c r="B110" s="107" t="n">
        <v>4</v>
      </c>
      <c r="C110" s="103" t="str">
        <f aca="true">IF(ISBLANK(OFFSET('Raw Data'!$A$3,MATCH($A110,'Raw Data'!$B$4:$B$185,0),MATCH(C$4,'Raw Data'!$3:$3,0)-1)),"",OFFSET('Raw Data'!$A$3,MATCH($A110,'Raw Data'!$B$4:$B$185,0),MATCH(C$4,'Raw Data'!$3:$3,0)-1))</f>
        <v/>
      </c>
      <c r="D110" s="103" t="str">
        <f aca="true">IF(ISBLANK(OFFSET('Raw Data'!$A$3,MATCH($A110,'Raw Data'!$B$4:$B$185,0),MATCH(D$4,'Raw Data'!$3:$3,0)-1)),"",OFFSET('Raw Data'!$A$3,MATCH($A110,'Raw Data'!$B$4:$B$185,0),MATCH(D$4,'Raw Data'!$3:$3,0)-1))</f>
        <v>Levels of participation in ISO's committee on biodiversity</v>
      </c>
      <c r="E110" s="103" t="str">
        <f aca="true">IF(ISBLANK(OFFSET('Raw Data'!$A$3,MATCH($A110,'Raw Data'!$B$4:$B$185,0),MATCH(E$4,'Raw Data'!$3:$3,0)-1)),"",OFFSET('Raw Data'!$A$3,MATCH($A110,'Raw Data'!$B$4:$B$185,0),MATCH(E$4,'Raw Data'!$3:$3,0)-1))</f>
        <v/>
      </c>
      <c r="J110" s="103" t="n">
        <f aca="true" t="array" ref="J110:J110">IFERROR(_xlfn.QUARTILE.INC(IF(ISNUMBER(OFFSET('Data transformed'!$N$4,MATCH('outliers treatment'!$A110,'Data transformed'!$A$5:$A$185),1,1,COUNTA('Data transformed'!$O$4:$CX$4))),OFFSET('Data transformed'!$N$4,MATCH('outliers treatment'!$A110,'Data transformed'!$A$5:$A$185),1,1,COUNTA('Data transformed'!$O$4:$CX$4))),1),"")</f>
        <v>0</v>
      </c>
      <c r="K110" s="103" t="n">
        <f aca="true" t="array" ref="K110:K110">IFERROR(_xlfn.QUARTILE.INC(IF(ISNUMBER(OFFSET('Data transformed'!$N$4,MATCH('outliers treatment'!$A110,'Data transformed'!$A$5:$A$185),1,1,COUNTA('Data transformed'!$O$4:$CX$4))),OFFSET('Data transformed'!$N$4,MATCH('outliers treatment'!$A110,'Data transformed'!$A$5:$A$185),1,1,COUNTA('Data transformed'!$O$4:$CX$4))),3),"")</f>
        <v>2</v>
      </c>
      <c r="L110" s="103" t="n">
        <f aca="false">IFERROR(K110-J110,"")</f>
        <v>2</v>
      </c>
      <c r="M110" s="103" t="n">
        <v>0</v>
      </c>
      <c r="N110" s="103" t="n">
        <v>2</v>
      </c>
      <c r="P110" s="105" t="n">
        <f aca="false" t="array" ref="P110:P110">IFERROR(SKEW(IF(ISNUMBER(T110:CU110),T110:CU110,"")),"")</f>
        <v>0.228634092443245</v>
      </c>
      <c r="Q110" s="103" t="n">
        <f aca="true">IF(ISBLANK(OFFSET('Data above threshold'!$A$4,MATCH('Data above threshold'!$A109,'Data above threshold'!$A$5:$A$185,0),MATCH('Data above threshold'!N$4,'Data above threshold'!$4:$4,0)-1)),1,OFFSET('Data above threshold'!$A$4,MATCH('Data above threshold'!$A109,'Data above threshold'!$A$5:$A$185,0),MATCH('Data above threshold'!N$4,'Data above threshold'!$4:$4,0)-1))</f>
        <v>0</v>
      </c>
      <c r="R110" s="103" t="n">
        <f aca="false">IF($J110="","",COUNTIF(T110:CU110,M110)+ COUNTIF(T110:CQ110,N110))</f>
        <v>68</v>
      </c>
      <c r="S110" s="106" t="n">
        <f aca="false" t="array" ref="S110:S110">IF(B110&lt;4,"",1-IFERROR(SUM(ISNUMBER(T110:CU110)*(1-$T$3:$CU$3))/COUNTIF($T$3:$CU$3,0),0))</f>
        <v>0</v>
      </c>
      <c r="T110" s="103" t="n">
        <f aca="true">IF($J110="","",IF(ISNUMBER(OFFSET('Data transformed'!$A$4,MATCH($A110,'Data transformed'!$A$5:$A$185,0),MATCH(T$4,'Data transformed'!$4:$4,0)-1)), MIN(MAX(OFFSET('Data transformed'!$A$4,MATCH($A110,'Data transformed'!$A$5:$A$185,0),MATCH(T$4,'Data transformed'!$4:$4,0)-1),$M110),$N110),"NA"))</f>
        <v>2</v>
      </c>
      <c r="U110" s="103" t="n">
        <f aca="true">IF($J110="","",IF(ISNUMBER(OFFSET('Data transformed'!$A$4,MATCH($A110,'Data transformed'!$A$5:$A$185,0),MATCH(U$4,'Data transformed'!$4:$4,0)-1)), MIN(MAX(OFFSET('Data transformed'!$A$4,MATCH($A110,'Data transformed'!$A$5:$A$185,0),MATCH(U$4,'Data transformed'!$4:$4,0)-1),$M110),$N110),"NA"))</f>
        <v>1</v>
      </c>
      <c r="V110" s="103" t="n">
        <f aca="true">IF($J110="","",IF(ISNUMBER(OFFSET('Data transformed'!$A$4,MATCH($A110,'Data transformed'!$A$5:$A$185,0),MATCH(V$4,'Data transformed'!$4:$4,0)-1)), MIN(MAX(OFFSET('Data transformed'!$A$4,MATCH($A110,'Data transformed'!$A$5:$A$185,0),MATCH(V$4,'Data transformed'!$4:$4,0)-1),$M110),$N110),"NA"))</f>
        <v>2</v>
      </c>
      <c r="W110" s="103" t="n">
        <f aca="true">IF($J110="","",IF(ISNUMBER(OFFSET('Data transformed'!$A$4,MATCH($A110,'Data transformed'!$A$5:$A$185,0),MATCH(W$4,'Data transformed'!$4:$4,0)-1)), MIN(MAX(OFFSET('Data transformed'!$A$4,MATCH($A110,'Data transformed'!$A$5:$A$185,0),MATCH(W$4,'Data transformed'!$4:$4,0)-1),$M110),$N110),"NA"))</f>
        <v>2</v>
      </c>
      <c r="X110" s="103" t="n">
        <f aca="true">IF($J110="","",IF(ISNUMBER(OFFSET('Data transformed'!$A$4,MATCH($A110,'Data transformed'!$A$5:$A$185,0),MATCH(X$4,'Data transformed'!$4:$4,0)-1)), MIN(MAX(OFFSET('Data transformed'!$A$4,MATCH($A110,'Data transformed'!$A$5:$A$185,0),MATCH(X$4,'Data transformed'!$4:$4,0)-1),$M110),$N110),"NA"))</f>
        <v>0</v>
      </c>
      <c r="Y110" s="103" t="n">
        <f aca="true">IF($J110="","",IF(ISNUMBER(OFFSET('Data transformed'!$A$4,MATCH($A110,'Data transformed'!$A$5:$A$185,0),MATCH(Y$4,'Data transformed'!$4:$4,0)-1)), MIN(MAX(OFFSET('Data transformed'!$A$4,MATCH($A110,'Data transformed'!$A$5:$A$185,0),MATCH(Y$4,'Data transformed'!$4:$4,0)-1),$M110),$N110),"NA"))</f>
        <v>1</v>
      </c>
      <c r="Z110" s="103" t="n">
        <f aca="true">IF($J110="","",IF(ISNUMBER(OFFSET('Data transformed'!$A$4,MATCH($A110,'Data transformed'!$A$5:$A$185,0),MATCH(Z$4,'Data transformed'!$4:$4,0)-1)), MIN(MAX(OFFSET('Data transformed'!$A$4,MATCH($A110,'Data transformed'!$A$5:$A$185,0),MATCH(Z$4,'Data transformed'!$4:$4,0)-1),$M110),$N110),"NA"))</f>
        <v>2</v>
      </c>
      <c r="AA110" s="103" t="n">
        <f aca="true">IF($J110="","",IF(ISNUMBER(OFFSET('Data transformed'!$A$4,MATCH($A110,'Data transformed'!$A$5:$A$185,0),MATCH(AA$4,'Data transformed'!$4:$4,0)-1)), MIN(MAX(OFFSET('Data transformed'!$A$4,MATCH($A110,'Data transformed'!$A$5:$A$185,0),MATCH(AA$4,'Data transformed'!$4:$4,0)-1),$M110),$N110),"NA"))</f>
        <v>1</v>
      </c>
      <c r="AB110" s="103" t="n">
        <f aca="true">IF($J110="","",IF(ISNUMBER(OFFSET('Data transformed'!$A$4,MATCH($A110,'Data transformed'!$A$5:$A$185,0),MATCH(AB$4,'Data transformed'!$4:$4,0)-1)), MIN(MAX(OFFSET('Data transformed'!$A$4,MATCH($A110,'Data transformed'!$A$5:$A$185,0),MATCH(AB$4,'Data transformed'!$4:$4,0)-1),$M110),$N110),"NA"))</f>
        <v>2</v>
      </c>
      <c r="AC110" s="103" t="n">
        <f aca="true">IF($J110="","",IF(ISNUMBER(OFFSET('Data transformed'!$A$4,MATCH($A110,'Data transformed'!$A$5:$A$185,0),MATCH(AC$4,'Data transformed'!$4:$4,0)-1)), MIN(MAX(OFFSET('Data transformed'!$A$4,MATCH($A110,'Data transformed'!$A$5:$A$185,0),MATCH(AC$4,'Data transformed'!$4:$4,0)-1),$M110),$N110),"NA"))</f>
        <v>0</v>
      </c>
      <c r="AD110" s="103" t="n">
        <f aca="true">IF($J110="","",IF(ISNUMBER(OFFSET('Data transformed'!$A$4,MATCH($A110,'Data transformed'!$A$5:$A$185,0),MATCH(AD$4,'Data transformed'!$4:$4,0)-1)), MIN(MAX(OFFSET('Data transformed'!$A$4,MATCH($A110,'Data transformed'!$A$5:$A$185,0),MATCH(AD$4,'Data transformed'!$4:$4,0)-1),$M110),$N110),"NA"))</f>
        <v>2</v>
      </c>
      <c r="AE110" s="103" t="n">
        <f aca="true">IF($J110="","",IF(ISNUMBER(OFFSET('Data transformed'!$A$4,MATCH($A110,'Data transformed'!$A$5:$A$185,0),MATCH(AE$4,'Data transformed'!$4:$4,0)-1)), MIN(MAX(OFFSET('Data transformed'!$A$4,MATCH($A110,'Data transformed'!$A$5:$A$185,0),MATCH(AE$4,'Data transformed'!$4:$4,0)-1),$M110),$N110),"NA"))</f>
        <v>2</v>
      </c>
      <c r="AF110" s="103" t="n">
        <f aca="true">IF($J110="","",IF(ISNUMBER(OFFSET('Data transformed'!$A$4,MATCH($A110,'Data transformed'!$A$5:$A$185,0),MATCH(AF$4,'Data transformed'!$4:$4,0)-1)), MIN(MAX(OFFSET('Data transformed'!$A$4,MATCH($A110,'Data transformed'!$A$5:$A$185,0),MATCH(AF$4,'Data transformed'!$4:$4,0)-1),$M110),$N110),"NA"))</f>
        <v>1</v>
      </c>
      <c r="AG110" s="103" t="n">
        <f aca="true">IF($J110="","",IF(ISNUMBER(OFFSET('Data transformed'!$A$4,MATCH($A110,'Data transformed'!$A$5:$A$185,0),MATCH(AG$4,'Data transformed'!$4:$4,0)-1)), MIN(MAX(OFFSET('Data transformed'!$A$4,MATCH($A110,'Data transformed'!$A$5:$A$185,0),MATCH(AG$4,'Data transformed'!$4:$4,0)-1),$M110),$N110),"NA"))</f>
        <v>0</v>
      </c>
      <c r="AH110" s="103" t="n">
        <f aca="true">IF($J110="","",IF(ISNUMBER(OFFSET('Data transformed'!$A$4,MATCH($A110,'Data transformed'!$A$5:$A$185,0),MATCH(AH$4,'Data transformed'!$4:$4,0)-1)), MIN(MAX(OFFSET('Data transformed'!$A$4,MATCH($A110,'Data transformed'!$A$5:$A$185,0),MATCH(AH$4,'Data transformed'!$4:$4,0)-1),$M110),$N110),"NA"))</f>
        <v>1</v>
      </c>
      <c r="AI110" s="103" t="n">
        <f aca="true">IF($J110="","",IF(ISNUMBER(OFFSET('Data transformed'!$A$4,MATCH($A110,'Data transformed'!$A$5:$A$185,0),MATCH(AI$4,'Data transformed'!$4:$4,0)-1)), MIN(MAX(OFFSET('Data transformed'!$A$4,MATCH($A110,'Data transformed'!$A$5:$A$185,0),MATCH(AI$4,'Data transformed'!$4:$4,0)-1),$M110),$N110),"NA"))</f>
        <v>0</v>
      </c>
      <c r="AJ110" s="103" t="n">
        <f aca="true">IF($J110="","",IF(ISNUMBER(OFFSET('Data transformed'!$A$4,MATCH($A110,'Data transformed'!$A$5:$A$185,0),MATCH(AJ$4,'Data transformed'!$4:$4,0)-1)), MIN(MAX(OFFSET('Data transformed'!$A$4,MATCH($A110,'Data transformed'!$A$5:$A$185,0),MATCH(AJ$4,'Data transformed'!$4:$4,0)-1),$M110),$N110),"NA"))</f>
        <v>2</v>
      </c>
      <c r="AK110" s="103" t="n">
        <f aca="true">IF($J110="","",IF(ISNUMBER(OFFSET('Data transformed'!$A$4,MATCH($A110,'Data transformed'!$A$5:$A$185,0),MATCH(AK$4,'Data transformed'!$4:$4,0)-1)), MIN(MAX(OFFSET('Data transformed'!$A$4,MATCH($A110,'Data transformed'!$A$5:$A$185,0),MATCH(AK$4,'Data transformed'!$4:$4,0)-1),$M110),$N110),"NA"))</f>
        <v>2</v>
      </c>
      <c r="AL110" s="103" t="n">
        <f aca="true">IF($J110="","",IF(ISNUMBER(OFFSET('Data transformed'!$A$4,MATCH($A110,'Data transformed'!$A$5:$A$185,0),MATCH(AL$4,'Data transformed'!$4:$4,0)-1)), MIN(MAX(OFFSET('Data transformed'!$A$4,MATCH($A110,'Data transformed'!$A$5:$A$185,0),MATCH(AL$4,'Data transformed'!$4:$4,0)-1),$M110),$N110),"NA"))</f>
        <v>0</v>
      </c>
      <c r="AM110" s="103" t="n">
        <f aca="true">IF($J110="","",IF(ISNUMBER(OFFSET('Data transformed'!$A$4,MATCH($A110,'Data transformed'!$A$5:$A$185,0),MATCH(AM$4,'Data transformed'!$4:$4,0)-1)), MIN(MAX(OFFSET('Data transformed'!$A$4,MATCH($A110,'Data transformed'!$A$5:$A$185,0),MATCH(AM$4,'Data transformed'!$4:$4,0)-1),$M110),$N110),"NA"))</f>
        <v>2</v>
      </c>
      <c r="AN110" s="103" t="n">
        <f aca="true">IF($J110="","",IF(ISNUMBER(OFFSET('Data transformed'!$A$4,MATCH($A110,'Data transformed'!$A$5:$A$185,0),MATCH(AN$4,'Data transformed'!$4:$4,0)-1)), MIN(MAX(OFFSET('Data transformed'!$A$4,MATCH($A110,'Data transformed'!$A$5:$A$185,0),MATCH(AN$4,'Data transformed'!$4:$4,0)-1),$M110),$N110),"NA"))</f>
        <v>2</v>
      </c>
      <c r="AO110" s="103" t="n">
        <f aca="true">IF($J110="","",IF(ISNUMBER(OFFSET('Data transformed'!$A$4,MATCH($A110,'Data transformed'!$A$5:$A$185,0),MATCH(AO$4,'Data transformed'!$4:$4,0)-1)), MIN(MAX(OFFSET('Data transformed'!$A$4,MATCH($A110,'Data transformed'!$A$5:$A$185,0),MATCH(AO$4,'Data transformed'!$4:$4,0)-1),$M110),$N110),"NA"))</f>
        <v>2</v>
      </c>
      <c r="AP110" s="103" t="n">
        <f aca="true">IF($J110="","",IF(ISNUMBER(OFFSET('Data transformed'!$A$4,MATCH($A110,'Data transformed'!$A$5:$A$185,0),MATCH(AP$4,'Data transformed'!$4:$4,0)-1)), MIN(MAX(OFFSET('Data transformed'!$A$4,MATCH($A110,'Data transformed'!$A$5:$A$185,0),MATCH(AP$4,'Data transformed'!$4:$4,0)-1),$M110),$N110),"NA"))</f>
        <v>2</v>
      </c>
      <c r="AQ110" s="103" t="n">
        <f aca="true">IF($J110="","",IF(ISNUMBER(OFFSET('Data transformed'!$A$4,MATCH($A110,'Data transformed'!$A$5:$A$185,0),MATCH(AQ$4,'Data transformed'!$4:$4,0)-1)), MIN(MAX(OFFSET('Data transformed'!$A$4,MATCH($A110,'Data transformed'!$A$5:$A$185,0),MATCH(AQ$4,'Data transformed'!$4:$4,0)-1),$M110),$N110),"NA"))</f>
        <v>0</v>
      </c>
      <c r="AR110" s="103" t="n">
        <f aca="true">IF($J110="","",IF(ISNUMBER(OFFSET('Data transformed'!$A$4,MATCH($A110,'Data transformed'!$A$5:$A$185,0),MATCH(AR$4,'Data transformed'!$4:$4,0)-1)), MIN(MAX(OFFSET('Data transformed'!$A$4,MATCH($A110,'Data transformed'!$A$5:$A$185,0),MATCH(AR$4,'Data transformed'!$4:$4,0)-1),$M110),$N110),"NA"))</f>
        <v>2</v>
      </c>
      <c r="AS110" s="103" t="n">
        <f aca="true">IF($J110="","",IF(ISNUMBER(OFFSET('Data transformed'!$A$4,MATCH($A110,'Data transformed'!$A$5:$A$185,0),MATCH(AS$4,'Data transformed'!$4:$4,0)-1)), MIN(MAX(OFFSET('Data transformed'!$A$4,MATCH($A110,'Data transformed'!$A$5:$A$185,0),MATCH(AS$4,'Data transformed'!$4:$4,0)-1),$M110),$N110),"NA"))</f>
        <v>2</v>
      </c>
      <c r="AT110" s="103" t="n">
        <f aca="true">IF($J110="","",IF(ISNUMBER(OFFSET('Data transformed'!$A$4,MATCH($A110,'Data transformed'!$A$5:$A$185,0),MATCH(AT$4,'Data transformed'!$4:$4,0)-1)), MIN(MAX(OFFSET('Data transformed'!$A$4,MATCH($A110,'Data transformed'!$A$5:$A$185,0),MATCH(AT$4,'Data transformed'!$4:$4,0)-1),$M110),$N110),"NA"))</f>
        <v>0</v>
      </c>
      <c r="AU110" s="103" t="n">
        <f aca="true">IF($J110="","",IF(ISNUMBER(OFFSET('Data transformed'!$A$4,MATCH($A110,'Data transformed'!$A$5:$A$185,0),MATCH(AU$4,'Data transformed'!$4:$4,0)-1)), MIN(MAX(OFFSET('Data transformed'!$A$4,MATCH($A110,'Data transformed'!$A$5:$A$185,0),MATCH(AU$4,'Data transformed'!$4:$4,0)-1),$M110),$N110),"NA"))</f>
        <v>0</v>
      </c>
      <c r="AV110" s="103" t="n">
        <f aca="true">IF($J110="","",IF(ISNUMBER(OFFSET('Data transformed'!$A$4,MATCH($A110,'Data transformed'!$A$5:$A$185,0),MATCH(AV$4,'Data transformed'!$4:$4,0)-1)), MIN(MAX(OFFSET('Data transformed'!$A$4,MATCH($A110,'Data transformed'!$A$5:$A$185,0),MATCH(AV$4,'Data transformed'!$4:$4,0)-1),$M110),$N110),"NA"))</f>
        <v>0</v>
      </c>
      <c r="AW110" s="103" t="n">
        <f aca="true">IF($J110="","",IF(ISNUMBER(OFFSET('Data transformed'!$A$4,MATCH($A110,'Data transformed'!$A$5:$A$185,0),MATCH(AW$4,'Data transformed'!$4:$4,0)-1)), MIN(MAX(OFFSET('Data transformed'!$A$4,MATCH($A110,'Data transformed'!$A$5:$A$185,0),MATCH(AW$4,'Data transformed'!$4:$4,0)-1),$M110),$N110),"NA"))</f>
        <v>0</v>
      </c>
      <c r="AX110" s="103" t="n">
        <f aca="true">IF($J110="","",IF(ISNUMBER(OFFSET('Data transformed'!$A$4,MATCH($A110,'Data transformed'!$A$5:$A$185,0),MATCH(AX$4,'Data transformed'!$4:$4,0)-1)), MIN(MAX(OFFSET('Data transformed'!$A$4,MATCH($A110,'Data transformed'!$A$5:$A$185,0),MATCH(AX$4,'Data transformed'!$4:$4,0)-1),$M110),$N110),"NA"))</f>
        <v>0</v>
      </c>
      <c r="AY110" s="103" t="n">
        <f aca="true">IF($J110="","",IF(ISNUMBER(OFFSET('Data transformed'!$A$4,MATCH($A110,'Data transformed'!$A$5:$A$185,0),MATCH(AY$4,'Data transformed'!$4:$4,0)-1)), MIN(MAX(OFFSET('Data transformed'!$A$4,MATCH($A110,'Data transformed'!$A$5:$A$185,0),MATCH(AY$4,'Data transformed'!$4:$4,0)-1),$M110),$N110),"NA"))</f>
        <v>1</v>
      </c>
      <c r="AZ110" s="103" t="n">
        <f aca="true">IF($J110="","",IF(ISNUMBER(OFFSET('Data transformed'!$A$4,MATCH($A110,'Data transformed'!$A$5:$A$185,0),MATCH(AZ$4,'Data transformed'!$4:$4,0)-1)), MIN(MAX(OFFSET('Data transformed'!$A$4,MATCH($A110,'Data transformed'!$A$5:$A$185,0),MATCH(AZ$4,'Data transformed'!$4:$4,0)-1),$M110),$N110),"NA"))</f>
        <v>2</v>
      </c>
      <c r="BA110" s="103" t="n">
        <f aca="true">IF($J110="","",IF(ISNUMBER(OFFSET('Data transformed'!$A$4,MATCH($A110,'Data transformed'!$A$5:$A$185,0),MATCH(BA$4,'Data transformed'!$4:$4,0)-1)), MIN(MAX(OFFSET('Data transformed'!$A$4,MATCH($A110,'Data transformed'!$A$5:$A$185,0),MATCH(BA$4,'Data transformed'!$4:$4,0)-1),$M110),$N110),"NA"))</f>
        <v>0</v>
      </c>
      <c r="BB110" s="103" t="n">
        <f aca="true">IF($J110="","",IF(ISNUMBER(OFFSET('Data transformed'!$A$4,MATCH($A110,'Data transformed'!$A$5:$A$185,0),MATCH(BB$4,'Data transformed'!$4:$4,0)-1)), MIN(MAX(OFFSET('Data transformed'!$A$4,MATCH($A110,'Data transformed'!$A$5:$A$185,0),MATCH(BB$4,'Data transformed'!$4:$4,0)-1),$M110),$N110),"NA"))</f>
        <v>2</v>
      </c>
      <c r="BC110" s="103" t="n">
        <f aca="true">IF($J110="","",IF(ISNUMBER(OFFSET('Data transformed'!$A$4,MATCH($A110,'Data transformed'!$A$5:$A$185,0),MATCH(BC$4,'Data transformed'!$4:$4,0)-1)), MIN(MAX(OFFSET('Data transformed'!$A$4,MATCH($A110,'Data transformed'!$A$5:$A$185,0),MATCH(BC$4,'Data transformed'!$4:$4,0)-1),$M110),$N110),"NA"))</f>
        <v>0</v>
      </c>
      <c r="BD110" s="103" t="n">
        <f aca="true">IF($J110="","",IF(ISNUMBER(OFFSET('Data transformed'!$A$4,MATCH($A110,'Data transformed'!$A$5:$A$185,0),MATCH(BD$4,'Data transformed'!$4:$4,0)-1)), MIN(MAX(OFFSET('Data transformed'!$A$4,MATCH($A110,'Data transformed'!$A$5:$A$185,0),MATCH(BD$4,'Data transformed'!$4:$4,0)-1),$M110),$N110),"NA"))</f>
        <v>1</v>
      </c>
      <c r="BE110" s="103" t="n">
        <f aca="true">IF($J110="","",IF(ISNUMBER(OFFSET('Data transformed'!$A$4,MATCH($A110,'Data transformed'!$A$5:$A$185,0),MATCH(BE$4,'Data transformed'!$4:$4,0)-1)), MIN(MAX(OFFSET('Data transformed'!$A$4,MATCH($A110,'Data transformed'!$A$5:$A$185,0),MATCH(BE$4,'Data transformed'!$4:$4,0)-1),$M110),$N110),"NA"))</f>
        <v>0</v>
      </c>
      <c r="BF110" s="103" t="n">
        <f aca="true">IF($J110="","",IF(ISNUMBER(OFFSET('Data transformed'!$A$4,MATCH($A110,'Data transformed'!$A$5:$A$185,0),MATCH(BF$4,'Data transformed'!$4:$4,0)-1)), MIN(MAX(OFFSET('Data transformed'!$A$4,MATCH($A110,'Data transformed'!$A$5:$A$185,0),MATCH(BF$4,'Data transformed'!$4:$4,0)-1),$M110),$N110),"NA"))</f>
        <v>2</v>
      </c>
      <c r="BG110" s="103" t="n">
        <f aca="true">IF($J110="","",IF(ISNUMBER(OFFSET('Data transformed'!$A$4,MATCH($A110,'Data transformed'!$A$5:$A$185,0),MATCH(BG$4,'Data transformed'!$4:$4,0)-1)), MIN(MAX(OFFSET('Data transformed'!$A$4,MATCH($A110,'Data transformed'!$A$5:$A$185,0),MATCH(BG$4,'Data transformed'!$4:$4,0)-1),$M110),$N110),"NA"))</f>
        <v>0</v>
      </c>
      <c r="BH110" s="103" t="n">
        <f aca="true">IF($J110="","",IF(ISNUMBER(OFFSET('Data transformed'!$A$4,MATCH($A110,'Data transformed'!$A$5:$A$185,0),MATCH(BH$4,'Data transformed'!$4:$4,0)-1)), MIN(MAX(OFFSET('Data transformed'!$A$4,MATCH($A110,'Data transformed'!$A$5:$A$185,0),MATCH(BH$4,'Data transformed'!$4:$4,0)-1),$M110),$N110),"NA"))</f>
        <v>2</v>
      </c>
      <c r="BI110" s="103" t="n">
        <f aca="true">IF($J110="","",IF(ISNUMBER(OFFSET('Data transformed'!$A$4,MATCH($A110,'Data transformed'!$A$5:$A$185,0),MATCH(BI$4,'Data transformed'!$4:$4,0)-1)), MIN(MAX(OFFSET('Data transformed'!$A$4,MATCH($A110,'Data transformed'!$A$5:$A$185,0),MATCH(BI$4,'Data transformed'!$4:$4,0)-1),$M110),$N110),"NA"))</f>
        <v>2</v>
      </c>
      <c r="BJ110" s="103" t="n">
        <f aca="true">IF($J110="","",IF(ISNUMBER(OFFSET('Data transformed'!$A$4,MATCH($A110,'Data transformed'!$A$5:$A$185,0),MATCH(BJ$4,'Data transformed'!$4:$4,0)-1)), MIN(MAX(OFFSET('Data transformed'!$A$4,MATCH($A110,'Data transformed'!$A$5:$A$185,0),MATCH(BJ$4,'Data transformed'!$4:$4,0)-1),$M110),$N110),"NA"))</f>
        <v>2</v>
      </c>
      <c r="BK110" s="103" t="n">
        <f aca="true">IF($J110="","",IF(ISNUMBER(OFFSET('Data transformed'!$A$4,MATCH($A110,'Data transformed'!$A$5:$A$185,0),MATCH(BK$4,'Data transformed'!$4:$4,0)-1)), MIN(MAX(OFFSET('Data transformed'!$A$4,MATCH($A110,'Data transformed'!$A$5:$A$185,0),MATCH(BK$4,'Data transformed'!$4:$4,0)-1),$M110),$N110),"NA"))</f>
        <v>0</v>
      </c>
      <c r="BL110" s="103" t="n">
        <f aca="true">IF($J110="","",IF(ISNUMBER(OFFSET('Data transformed'!$A$4,MATCH($A110,'Data transformed'!$A$5:$A$185,0),MATCH(BL$4,'Data transformed'!$4:$4,0)-1)), MIN(MAX(OFFSET('Data transformed'!$A$4,MATCH($A110,'Data transformed'!$A$5:$A$185,0),MATCH(BL$4,'Data transformed'!$4:$4,0)-1),$M110),$N110),"NA"))</f>
        <v>0</v>
      </c>
      <c r="BM110" s="103" t="n">
        <f aca="true">IF($J110="","",IF(ISNUMBER(OFFSET('Data transformed'!$A$4,MATCH($A110,'Data transformed'!$A$5:$A$185,0),MATCH(BM$4,'Data transformed'!$4:$4,0)-1)), MIN(MAX(OFFSET('Data transformed'!$A$4,MATCH($A110,'Data transformed'!$A$5:$A$185,0),MATCH(BM$4,'Data transformed'!$4:$4,0)-1),$M110),$N110),"NA"))</f>
        <v>2</v>
      </c>
      <c r="BN110" s="103" t="n">
        <f aca="true">IF($J110="","",IF(ISNUMBER(OFFSET('Data transformed'!$A$4,MATCH($A110,'Data transformed'!$A$5:$A$185,0),MATCH(BN$4,'Data transformed'!$4:$4,0)-1)), MIN(MAX(OFFSET('Data transformed'!$A$4,MATCH($A110,'Data transformed'!$A$5:$A$185,0),MATCH(BN$4,'Data transformed'!$4:$4,0)-1),$M110),$N110),"NA"))</f>
        <v>1</v>
      </c>
      <c r="BO110" s="103" t="n">
        <f aca="true">IF($J110="","",IF(ISNUMBER(OFFSET('Data transformed'!$A$4,MATCH($A110,'Data transformed'!$A$5:$A$185,0),MATCH(BO$4,'Data transformed'!$4:$4,0)-1)), MIN(MAX(OFFSET('Data transformed'!$A$4,MATCH($A110,'Data transformed'!$A$5:$A$185,0),MATCH(BO$4,'Data transformed'!$4:$4,0)-1),$M110),$N110),"NA"))</f>
        <v>0</v>
      </c>
      <c r="BP110" s="103" t="n">
        <f aca="true">IF($J110="","",IF(ISNUMBER(OFFSET('Data transformed'!$A$4,MATCH($A110,'Data transformed'!$A$5:$A$185,0),MATCH(BP$4,'Data transformed'!$4:$4,0)-1)), MIN(MAX(OFFSET('Data transformed'!$A$4,MATCH($A110,'Data transformed'!$A$5:$A$185,0),MATCH(BP$4,'Data transformed'!$4:$4,0)-1),$M110),$N110),"NA"))</f>
        <v>0</v>
      </c>
      <c r="BQ110" s="103" t="n">
        <f aca="true">IF($J110="","",IF(ISNUMBER(OFFSET('Data transformed'!$A$4,MATCH($A110,'Data transformed'!$A$5:$A$185,0),MATCH(BQ$4,'Data transformed'!$4:$4,0)-1)), MIN(MAX(OFFSET('Data transformed'!$A$4,MATCH($A110,'Data transformed'!$A$5:$A$185,0),MATCH(BQ$4,'Data transformed'!$4:$4,0)-1),$M110),$N110),"NA"))</f>
        <v>0</v>
      </c>
      <c r="BR110" s="103" t="n">
        <f aca="true">IF($J110="","",IF(ISNUMBER(OFFSET('Data transformed'!$A$4,MATCH($A110,'Data transformed'!$A$5:$A$185,0),MATCH(BR$4,'Data transformed'!$4:$4,0)-1)), MIN(MAX(OFFSET('Data transformed'!$A$4,MATCH($A110,'Data transformed'!$A$5:$A$185,0),MATCH(BR$4,'Data transformed'!$4:$4,0)-1),$M110),$N110),"NA"))</f>
        <v>2</v>
      </c>
      <c r="BS110" s="103" t="n">
        <f aca="true">IF($J110="","",IF(ISNUMBER(OFFSET('Data transformed'!$A$4,MATCH($A110,'Data transformed'!$A$5:$A$185,0),MATCH(BS$4,'Data transformed'!$4:$4,0)-1)), MIN(MAX(OFFSET('Data transformed'!$A$4,MATCH($A110,'Data transformed'!$A$5:$A$185,0),MATCH(BS$4,'Data transformed'!$4:$4,0)-1),$M110),$N110),"NA"))</f>
        <v>2</v>
      </c>
      <c r="BT110" s="103" t="n">
        <f aca="true">IF($J110="","",IF(ISNUMBER(OFFSET('Data transformed'!$A$4,MATCH($A110,'Data transformed'!$A$5:$A$185,0),MATCH(BT$4,'Data transformed'!$4:$4,0)-1)), MIN(MAX(OFFSET('Data transformed'!$A$4,MATCH($A110,'Data transformed'!$A$5:$A$185,0),MATCH(BT$4,'Data transformed'!$4:$4,0)-1),$M110),$N110),"NA"))</f>
        <v>0</v>
      </c>
      <c r="BU110" s="103" t="n">
        <f aca="true">IF($J110="","",IF(ISNUMBER(OFFSET('Data transformed'!$A$4,MATCH($A110,'Data transformed'!$A$5:$A$185,0),MATCH(BU$4,'Data transformed'!$4:$4,0)-1)), MIN(MAX(OFFSET('Data transformed'!$A$4,MATCH($A110,'Data transformed'!$A$5:$A$185,0),MATCH(BU$4,'Data transformed'!$4:$4,0)-1),$M110),$N110),"NA"))</f>
        <v>0</v>
      </c>
      <c r="BV110" s="103" t="n">
        <f aca="true">IF($J110="","",IF(ISNUMBER(OFFSET('Data transformed'!$A$4,MATCH($A110,'Data transformed'!$A$5:$A$185,0),MATCH(BV$4,'Data transformed'!$4:$4,0)-1)), MIN(MAX(OFFSET('Data transformed'!$A$4,MATCH($A110,'Data transformed'!$A$5:$A$185,0),MATCH(BV$4,'Data transformed'!$4:$4,0)-1),$M110),$N110),"NA"))</f>
        <v>0</v>
      </c>
      <c r="BW110" s="103" t="n">
        <f aca="true">IF($J110="","",IF(ISNUMBER(OFFSET('Data transformed'!$A$4,MATCH($A110,'Data transformed'!$A$5:$A$185,0),MATCH(BW$4,'Data transformed'!$4:$4,0)-1)), MIN(MAX(OFFSET('Data transformed'!$A$4,MATCH($A110,'Data transformed'!$A$5:$A$185,0),MATCH(BW$4,'Data transformed'!$4:$4,0)-1),$M110),$N110),"NA"))</f>
        <v>2</v>
      </c>
      <c r="BX110" s="103" t="n">
        <f aca="true">IF($J110="","",IF(ISNUMBER(OFFSET('Data transformed'!$A$4,MATCH($A110,'Data transformed'!$A$5:$A$185,0),MATCH(BX$4,'Data transformed'!$4:$4,0)-1)), MIN(MAX(OFFSET('Data transformed'!$A$4,MATCH($A110,'Data transformed'!$A$5:$A$185,0),MATCH(BX$4,'Data transformed'!$4:$4,0)-1),$M110),$N110),"NA"))</f>
        <v>0</v>
      </c>
      <c r="BY110" s="103" t="n">
        <f aca="true">IF($J110="","",IF(ISNUMBER(OFFSET('Data transformed'!$A$4,MATCH($A110,'Data transformed'!$A$5:$A$185,0),MATCH(BY$4,'Data transformed'!$4:$4,0)-1)), MIN(MAX(OFFSET('Data transformed'!$A$4,MATCH($A110,'Data transformed'!$A$5:$A$185,0),MATCH(BY$4,'Data transformed'!$4:$4,0)-1),$M110),$N110),"NA"))</f>
        <v>0</v>
      </c>
      <c r="BZ110" s="103" t="n">
        <f aca="true">IF($J110="","",IF(ISNUMBER(OFFSET('Data transformed'!$A$4,MATCH($A110,'Data transformed'!$A$5:$A$185,0),MATCH(BZ$4,'Data transformed'!$4:$4,0)-1)), MIN(MAX(OFFSET('Data transformed'!$A$4,MATCH($A110,'Data transformed'!$A$5:$A$185,0),MATCH(BZ$4,'Data transformed'!$4:$4,0)-1),$M110),$N110),"NA"))</f>
        <v>2</v>
      </c>
      <c r="CA110" s="103" t="n">
        <f aca="true">IF($J110="","",IF(ISNUMBER(OFFSET('Data transformed'!$A$4,MATCH($A110,'Data transformed'!$A$5:$A$185,0),MATCH(CA$4,'Data transformed'!$4:$4,0)-1)), MIN(MAX(OFFSET('Data transformed'!$A$4,MATCH($A110,'Data transformed'!$A$5:$A$185,0),MATCH(CA$4,'Data transformed'!$4:$4,0)-1),$M110),$N110),"NA"))</f>
        <v>1</v>
      </c>
      <c r="CB110" s="103" t="n">
        <f aca="true">IF($J110="","",IF(ISNUMBER(OFFSET('Data transformed'!$A$4,MATCH($A110,'Data transformed'!$A$5:$A$185,0),MATCH(CB$4,'Data transformed'!$4:$4,0)-1)), MIN(MAX(OFFSET('Data transformed'!$A$4,MATCH($A110,'Data transformed'!$A$5:$A$185,0),MATCH(CB$4,'Data transformed'!$4:$4,0)-1),$M110),$N110),"NA"))</f>
        <v>0</v>
      </c>
      <c r="CC110" s="103" t="n">
        <f aca="true">IF($J110="","",IF(ISNUMBER(OFFSET('Data transformed'!$A$4,MATCH($A110,'Data transformed'!$A$5:$A$185,0),MATCH(CC$4,'Data transformed'!$4:$4,0)-1)), MIN(MAX(OFFSET('Data transformed'!$A$4,MATCH($A110,'Data transformed'!$A$5:$A$185,0),MATCH(CC$4,'Data transformed'!$4:$4,0)-1),$M110),$N110),"NA"))</f>
        <v>2</v>
      </c>
      <c r="CD110" s="103" t="n">
        <f aca="true">IF($J110="","",IF(ISNUMBER(OFFSET('Data transformed'!$A$4,MATCH($A110,'Data transformed'!$A$5:$A$185,0),MATCH(CD$4,'Data transformed'!$4:$4,0)-1)), MIN(MAX(OFFSET('Data transformed'!$A$4,MATCH($A110,'Data transformed'!$A$5:$A$185,0),MATCH(CD$4,'Data transformed'!$4:$4,0)-1),$M110),$N110),"NA"))</f>
        <v>2</v>
      </c>
      <c r="CE110" s="103" t="n">
        <f aca="true">IF($J110="","",IF(ISNUMBER(OFFSET('Data transformed'!$A$4,MATCH($A110,'Data transformed'!$A$5:$A$185,0),MATCH(CE$4,'Data transformed'!$4:$4,0)-1)), MIN(MAX(OFFSET('Data transformed'!$A$4,MATCH($A110,'Data transformed'!$A$5:$A$185,0),MATCH(CE$4,'Data transformed'!$4:$4,0)-1),$M110),$N110),"NA"))</f>
        <v>0</v>
      </c>
      <c r="CF110" s="103" t="n">
        <f aca="true">IF($J110="","",IF(ISNUMBER(OFFSET('Data transformed'!$A$4,MATCH($A110,'Data transformed'!$A$5:$A$185,0),MATCH(CF$4,'Data transformed'!$4:$4,0)-1)), MIN(MAX(OFFSET('Data transformed'!$A$4,MATCH($A110,'Data transformed'!$A$5:$A$185,0),MATCH(CF$4,'Data transformed'!$4:$4,0)-1),$M110),$N110),"NA"))</f>
        <v>0</v>
      </c>
      <c r="CG110" s="103" t="n">
        <f aca="true">IF($J110="","",IF(ISNUMBER(OFFSET('Data transformed'!$A$4,MATCH($A110,'Data transformed'!$A$5:$A$185,0),MATCH(CG$4,'Data transformed'!$4:$4,0)-1)), MIN(MAX(OFFSET('Data transformed'!$A$4,MATCH($A110,'Data transformed'!$A$5:$A$185,0),MATCH(CG$4,'Data transformed'!$4:$4,0)-1),$M110),$N110),"NA"))</f>
        <v>0</v>
      </c>
      <c r="CH110" s="103" t="n">
        <f aca="true">IF($J110="","",IF(ISNUMBER(OFFSET('Data transformed'!$A$4,MATCH($A110,'Data transformed'!$A$5:$A$185,0),MATCH(CH$4,'Data transformed'!$4:$4,0)-1)), MIN(MAX(OFFSET('Data transformed'!$A$4,MATCH($A110,'Data transformed'!$A$5:$A$185,0),MATCH(CH$4,'Data transformed'!$4:$4,0)-1),$M110),$N110),"NA"))</f>
        <v>0</v>
      </c>
      <c r="CI110" s="103" t="n">
        <f aca="true">IF($J110="","",IF(ISNUMBER(OFFSET('Data transformed'!$A$4,MATCH($A110,'Data transformed'!$A$5:$A$185,0),MATCH(CI$4,'Data transformed'!$4:$4,0)-1)), MIN(MAX(OFFSET('Data transformed'!$A$4,MATCH($A110,'Data transformed'!$A$5:$A$185,0),MATCH(CI$4,'Data transformed'!$4:$4,0)-1),$M110),$N110),"NA"))</f>
        <v>0</v>
      </c>
      <c r="CJ110" s="103" t="n">
        <f aca="true">IF($J110="","",IF(ISNUMBER(OFFSET('Data transformed'!$A$4,MATCH($A110,'Data transformed'!$A$5:$A$185,0),MATCH(CJ$4,'Data transformed'!$4:$4,0)-1)), MIN(MAX(OFFSET('Data transformed'!$A$4,MATCH($A110,'Data transformed'!$A$5:$A$185,0),MATCH(CJ$4,'Data transformed'!$4:$4,0)-1),$M110),$N110),"NA"))</f>
        <v>0</v>
      </c>
      <c r="CK110" s="103" t="n">
        <f aca="true">IF($J110="","",IF(ISNUMBER(OFFSET('Data transformed'!$A$4,MATCH($A110,'Data transformed'!$A$5:$A$185,0),MATCH(CK$4,'Data transformed'!$4:$4,0)-1)), MIN(MAX(OFFSET('Data transformed'!$A$4,MATCH($A110,'Data transformed'!$A$5:$A$185,0),MATCH(CK$4,'Data transformed'!$4:$4,0)-1),$M110),$N110),"NA"))</f>
        <v>2</v>
      </c>
      <c r="CL110" s="103" t="n">
        <f aca="true">IF($J110="","",IF(ISNUMBER(OFFSET('Data transformed'!$A$4,MATCH($A110,'Data transformed'!$A$5:$A$185,0),MATCH(CL$4,'Data transformed'!$4:$4,0)-1)), MIN(MAX(OFFSET('Data transformed'!$A$4,MATCH($A110,'Data transformed'!$A$5:$A$185,0),MATCH(CL$4,'Data transformed'!$4:$4,0)-1),$M110),$N110),"NA"))</f>
        <v>0</v>
      </c>
      <c r="CM110" s="103" t="n">
        <f aca="true">IF($J110="","",IF(ISNUMBER(OFFSET('Data transformed'!$A$4,MATCH($A110,'Data transformed'!$A$5:$A$185,0),MATCH(CM$4,'Data transformed'!$4:$4,0)-1)), MIN(MAX(OFFSET('Data transformed'!$A$4,MATCH($A110,'Data transformed'!$A$5:$A$185,0),MATCH(CM$4,'Data transformed'!$4:$4,0)-1),$M110),$N110),"NA"))</f>
        <v>1</v>
      </c>
      <c r="CN110" s="103" t="n">
        <f aca="true">IF($J110="","",IF(ISNUMBER(OFFSET('Data transformed'!$A$4,MATCH($A110,'Data transformed'!$A$5:$A$185,0),MATCH(CN$4,'Data transformed'!$4:$4,0)-1)), MIN(MAX(OFFSET('Data transformed'!$A$4,MATCH($A110,'Data transformed'!$A$5:$A$185,0),MATCH(CN$4,'Data transformed'!$4:$4,0)-1),$M110),$N110),"NA"))</f>
        <v>0</v>
      </c>
      <c r="CO110" s="103" t="n">
        <f aca="true">IF($J110="","",IF(ISNUMBER(OFFSET('Data transformed'!$A$4,MATCH($A110,'Data transformed'!$A$5:$A$185,0),MATCH(CO$4,'Data transformed'!$4:$4,0)-1)), MIN(MAX(OFFSET('Data transformed'!$A$4,MATCH($A110,'Data transformed'!$A$5:$A$185,0),MATCH(CO$4,'Data transformed'!$4:$4,0)-1),$M110),$N110),"NA"))</f>
        <v>0</v>
      </c>
      <c r="CP110" s="103" t="n">
        <f aca="true">IF($J110="","",IF(ISNUMBER(OFFSET('Data transformed'!$A$4,MATCH($A110,'Data transformed'!$A$5:$A$185,0),MATCH(CP$4,'Data transformed'!$4:$4,0)-1)), MIN(MAX(OFFSET('Data transformed'!$A$4,MATCH($A110,'Data transformed'!$A$5:$A$185,0),MATCH(CP$4,'Data transformed'!$4:$4,0)-1),$M110),$N110),"NA"))</f>
        <v>0</v>
      </c>
      <c r="CQ110" s="103" t="n">
        <f aca="true">IF($J110="","",IF(ISNUMBER(OFFSET('Data transformed'!$A$4,MATCH($A110,'Data transformed'!$A$5:$A$185,0),MATCH(CQ$4,'Data transformed'!$4:$4,0)-1)), MIN(MAX(OFFSET('Data transformed'!$A$4,MATCH($A110,'Data transformed'!$A$5:$A$185,0),MATCH(CQ$4,'Data transformed'!$4:$4,0)-1),$M110),$N110),"NA"))</f>
        <v>0</v>
      </c>
      <c r="CR110" s="103" t="n">
        <f aca="true">IF($J110="","",IF(ISNUMBER(OFFSET('Data transformed'!$A$4,MATCH($A110,'Data transformed'!$A$5:$A$185,0),MATCH(CR$4,'Data transformed'!$4:$4,0)-1)), MIN(MAX(OFFSET('Data transformed'!$A$4,MATCH($A110,'Data transformed'!$A$5:$A$185,0),MATCH(CR$4,'Data transformed'!$4:$4,0)-1),$M110),$N110),"NA"))</f>
        <v>2</v>
      </c>
      <c r="CS110" s="103" t="n">
        <f aca="true">IF($J110="","",IF(ISNUMBER(OFFSET('Data transformed'!$A$4,MATCH($A110,'Data transformed'!$A$5:$A$185,0),MATCH(CS$4,'Data transformed'!$4:$4,0)-1)), MIN(MAX(OFFSET('Data transformed'!$A$4,MATCH($A110,'Data transformed'!$A$5:$A$185,0),MATCH(CS$4,'Data transformed'!$4:$4,0)-1),$M110),$N110),"NA"))</f>
        <v>0</v>
      </c>
      <c r="CT110" s="103" t="n">
        <f aca="true">IF($J110="","",IF(ISNUMBER(OFFSET('Data transformed'!$A$4,MATCH($A110,'Data transformed'!$A$5:$A$185,0),MATCH(CT$4,'Data transformed'!$4:$4,0)-1)), MIN(MAX(OFFSET('Data transformed'!$A$4,MATCH($A110,'Data transformed'!$A$5:$A$185,0),MATCH(CT$4,'Data transformed'!$4:$4,0)-1),$M110),$N110),"NA"))</f>
        <v>0</v>
      </c>
      <c r="CU110" s="103" t="n">
        <f aca="true">IF($J110="","",IF(ISNUMBER(OFFSET('Data transformed'!$A$4,MATCH($A110,'Data transformed'!$A$5:$A$185,0),MATCH(CU$4,'Data transformed'!$4:$4,0)-1)), MIN(MAX(OFFSET('Data transformed'!$A$4,MATCH($A110,'Data transformed'!$A$5:$A$185,0),MATCH(CU$4,'Data transformed'!$4:$4,0)-1),$M110),$N110),"NA"))</f>
        <v>1</v>
      </c>
    </row>
    <row r="111" s="103" customFormat="true" ht="15.5" hidden="false" customHeight="false" outlineLevel="0" collapsed="false">
      <c r="A111" s="107" t="n">
        <v>4222</v>
      </c>
      <c r="B111" s="107" t="n">
        <v>4</v>
      </c>
      <c r="C111" s="103" t="str">
        <f aca="true">IF(ISBLANK(OFFSET('Raw Data'!$A$3,MATCH($A111,'Raw Data'!$B$4:$B$185,0),MATCH(C$4,'Raw Data'!$3:$3,0)-1)),"",OFFSET('Raw Data'!$A$3,MATCH($A111,'Raw Data'!$B$4:$B$185,0),MATCH(C$4,'Raw Data'!$3:$3,0)-1))</f>
        <v/>
      </c>
      <c r="D111" s="103" t="str">
        <f aca="true">IF(ISBLANK(OFFSET('Raw Data'!$A$3,MATCH($A111,'Raw Data'!$B$4:$B$185,0),MATCH(D$4,'Raw Data'!$3:$3,0)-1)),"",OFFSET('Raw Data'!$A$3,MATCH($A111,'Raw Data'!$B$4:$B$185,0),MATCH(D$4,'Raw Data'!$3:$3,0)-1))</f>
        <v>Levels of participation in ISO's committee on sustainable finance</v>
      </c>
      <c r="E111" s="103" t="str">
        <f aca="true">IF(ISBLANK(OFFSET('Raw Data'!$A$3,MATCH($A111,'Raw Data'!$B$4:$B$185,0),MATCH(E$4,'Raw Data'!$3:$3,0)-1)),"",OFFSET('Raw Data'!$A$3,MATCH($A111,'Raw Data'!$B$4:$B$185,0),MATCH(E$4,'Raw Data'!$3:$3,0)-1))</f>
        <v/>
      </c>
      <c r="J111" s="103" t="n">
        <f aca="true" t="array" ref="J111:J111">IFERROR(_xlfn.QUARTILE.INC(IF(ISNUMBER(OFFSET('Data transformed'!$N$4,MATCH('outliers treatment'!$A111,'Data transformed'!$A$5:$A$185),1,1,COUNTA('Data transformed'!$O$4:$CX$4))),OFFSET('Data transformed'!$N$4,MATCH('outliers treatment'!$A111,'Data transformed'!$A$5:$A$185),1,1,COUNTA('Data transformed'!$O$4:$CX$4))),1),"")</f>
        <v>0</v>
      </c>
      <c r="K111" s="103" t="n">
        <f aca="true" t="array" ref="K111:K111">IFERROR(_xlfn.QUARTILE.INC(IF(ISNUMBER(OFFSET('Data transformed'!$N$4,MATCH('outliers treatment'!$A111,'Data transformed'!$A$5:$A$185),1,1,COUNTA('Data transformed'!$O$4:$CX$4))),OFFSET('Data transformed'!$N$4,MATCH('outliers treatment'!$A111,'Data transformed'!$A$5:$A$185),1,1,COUNTA('Data transformed'!$O$4:$CX$4))),3),"")</f>
        <v>2</v>
      </c>
      <c r="L111" s="103" t="n">
        <f aca="false">IFERROR(K111-J111,"")</f>
        <v>2</v>
      </c>
      <c r="M111" s="103" t="n">
        <v>0</v>
      </c>
      <c r="N111" s="103" t="n">
        <v>2</v>
      </c>
      <c r="P111" s="105" t="n">
        <f aca="false" t="array" ref="P111:P111">IFERROR(SKEW(IF(ISNUMBER(T111:CU111),T111:CU111,"")),"")</f>
        <v>0.754138843834351</v>
      </c>
      <c r="Q111" s="103" t="n">
        <f aca="true">IF(ISBLANK(OFFSET('Data above threshold'!$A$4,MATCH('Data above threshold'!$A110,'Data above threshold'!$A$5:$A$185,0),MATCH('Data above threshold'!N$4,'Data above threshold'!$4:$4,0)-1)),1,OFFSET('Data above threshold'!$A$4,MATCH('Data above threshold'!$A110,'Data above threshold'!$A$5:$A$185,0),MATCH('Data above threshold'!N$4,'Data above threshold'!$4:$4,0)-1))</f>
        <v>0</v>
      </c>
      <c r="R111" s="103" t="n">
        <f aca="false">IF($J111="","",COUNTIF(T111:CU111,M111)+ COUNTIF(T111:CQ111,N111))</f>
        <v>70</v>
      </c>
      <c r="S111" s="106" t="n">
        <f aca="false" t="array" ref="S111:S111">IF(B111&lt;4,"",1-IFERROR(SUM(ISNUMBER(T111:CU111)*(1-$T$3:$CU$3))/COUNTIF($T$3:$CU$3,0),0))</f>
        <v>0</v>
      </c>
      <c r="T111" s="103" t="n">
        <f aca="true">IF($J111="","",IF(ISNUMBER(OFFSET('Data transformed'!$A$4,MATCH($A111,'Data transformed'!$A$5:$A$185,0),MATCH(T$4,'Data transformed'!$4:$4,0)-1)), MIN(MAX(OFFSET('Data transformed'!$A$4,MATCH($A111,'Data transformed'!$A$5:$A$185,0),MATCH(T$4,'Data transformed'!$4:$4,0)-1),$M111),$N111),"NA"))</f>
        <v>1</v>
      </c>
      <c r="U111" s="103" t="n">
        <f aca="true">IF($J111="","",IF(ISNUMBER(OFFSET('Data transformed'!$A$4,MATCH($A111,'Data transformed'!$A$5:$A$185,0),MATCH(U$4,'Data transformed'!$4:$4,0)-1)), MIN(MAX(OFFSET('Data transformed'!$A$4,MATCH($A111,'Data transformed'!$A$5:$A$185,0),MATCH(U$4,'Data transformed'!$4:$4,0)-1),$M111),$N111),"NA"))</f>
        <v>1</v>
      </c>
      <c r="V111" s="103" t="n">
        <f aca="true">IF($J111="","",IF(ISNUMBER(OFFSET('Data transformed'!$A$4,MATCH($A111,'Data transformed'!$A$5:$A$185,0),MATCH(V$4,'Data transformed'!$4:$4,0)-1)), MIN(MAX(OFFSET('Data transformed'!$A$4,MATCH($A111,'Data transformed'!$A$5:$A$185,0),MATCH(V$4,'Data transformed'!$4:$4,0)-1),$M111),$N111),"NA"))</f>
        <v>2</v>
      </c>
      <c r="W111" s="103" t="n">
        <f aca="true">IF($J111="","",IF(ISNUMBER(OFFSET('Data transformed'!$A$4,MATCH($A111,'Data transformed'!$A$5:$A$185,0),MATCH(W$4,'Data transformed'!$4:$4,0)-1)), MIN(MAX(OFFSET('Data transformed'!$A$4,MATCH($A111,'Data transformed'!$A$5:$A$185,0),MATCH(W$4,'Data transformed'!$4:$4,0)-1),$M111),$N111),"NA"))</f>
        <v>1</v>
      </c>
      <c r="X111" s="103" t="n">
        <f aca="true">IF($J111="","",IF(ISNUMBER(OFFSET('Data transformed'!$A$4,MATCH($A111,'Data transformed'!$A$5:$A$185,0),MATCH(X$4,'Data transformed'!$4:$4,0)-1)), MIN(MAX(OFFSET('Data transformed'!$A$4,MATCH($A111,'Data transformed'!$A$5:$A$185,0),MATCH(X$4,'Data transformed'!$4:$4,0)-1),$M111),$N111),"NA"))</f>
        <v>0</v>
      </c>
      <c r="Y111" s="103" t="n">
        <f aca="true">IF($J111="","",IF(ISNUMBER(OFFSET('Data transformed'!$A$4,MATCH($A111,'Data transformed'!$A$5:$A$185,0),MATCH(Y$4,'Data transformed'!$4:$4,0)-1)), MIN(MAX(OFFSET('Data transformed'!$A$4,MATCH($A111,'Data transformed'!$A$5:$A$185,0),MATCH(Y$4,'Data transformed'!$4:$4,0)-1),$M111),$N111),"NA"))</f>
        <v>0</v>
      </c>
      <c r="Z111" s="103" t="n">
        <f aca="true">IF($J111="","",IF(ISNUMBER(OFFSET('Data transformed'!$A$4,MATCH($A111,'Data transformed'!$A$5:$A$185,0),MATCH(Z$4,'Data transformed'!$4:$4,0)-1)), MIN(MAX(OFFSET('Data transformed'!$A$4,MATCH($A111,'Data transformed'!$A$5:$A$185,0),MATCH(Z$4,'Data transformed'!$4:$4,0)-1),$M111),$N111),"NA"))</f>
        <v>0</v>
      </c>
      <c r="AA111" s="103" t="n">
        <f aca="true">IF($J111="","",IF(ISNUMBER(OFFSET('Data transformed'!$A$4,MATCH($A111,'Data transformed'!$A$5:$A$185,0),MATCH(AA$4,'Data transformed'!$4:$4,0)-1)), MIN(MAX(OFFSET('Data transformed'!$A$4,MATCH($A111,'Data transformed'!$A$5:$A$185,0),MATCH(AA$4,'Data transformed'!$4:$4,0)-1),$M111),$N111),"NA"))</f>
        <v>2</v>
      </c>
      <c r="AB111" s="103" t="n">
        <f aca="true">IF($J111="","",IF(ISNUMBER(OFFSET('Data transformed'!$A$4,MATCH($A111,'Data transformed'!$A$5:$A$185,0),MATCH(AB$4,'Data transformed'!$4:$4,0)-1)), MIN(MAX(OFFSET('Data transformed'!$A$4,MATCH($A111,'Data transformed'!$A$5:$A$185,0),MATCH(AB$4,'Data transformed'!$4:$4,0)-1),$M111),$N111),"NA"))</f>
        <v>2</v>
      </c>
      <c r="AC111" s="103" t="n">
        <f aca="true">IF($J111="","",IF(ISNUMBER(OFFSET('Data transformed'!$A$4,MATCH($A111,'Data transformed'!$A$5:$A$185,0),MATCH(AC$4,'Data transformed'!$4:$4,0)-1)), MIN(MAX(OFFSET('Data transformed'!$A$4,MATCH($A111,'Data transformed'!$A$5:$A$185,0),MATCH(AC$4,'Data transformed'!$4:$4,0)-1),$M111),$N111),"NA"))</f>
        <v>0</v>
      </c>
      <c r="AD111" s="103" t="n">
        <f aca="true">IF($J111="","",IF(ISNUMBER(OFFSET('Data transformed'!$A$4,MATCH($A111,'Data transformed'!$A$5:$A$185,0),MATCH(AD$4,'Data transformed'!$4:$4,0)-1)), MIN(MAX(OFFSET('Data transformed'!$A$4,MATCH($A111,'Data transformed'!$A$5:$A$185,0),MATCH(AD$4,'Data transformed'!$4:$4,0)-1),$M111),$N111),"NA"))</f>
        <v>2</v>
      </c>
      <c r="AE111" s="103" t="n">
        <f aca="true">IF($J111="","",IF(ISNUMBER(OFFSET('Data transformed'!$A$4,MATCH($A111,'Data transformed'!$A$5:$A$185,0),MATCH(AE$4,'Data transformed'!$4:$4,0)-1)), MIN(MAX(OFFSET('Data transformed'!$A$4,MATCH($A111,'Data transformed'!$A$5:$A$185,0),MATCH(AE$4,'Data transformed'!$4:$4,0)-1),$M111),$N111),"NA"))</f>
        <v>0</v>
      </c>
      <c r="AF111" s="103" t="n">
        <f aca="true">IF($J111="","",IF(ISNUMBER(OFFSET('Data transformed'!$A$4,MATCH($A111,'Data transformed'!$A$5:$A$185,0),MATCH(AF$4,'Data transformed'!$4:$4,0)-1)), MIN(MAX(OFFSET('Data transformed'!$A$4,MATCH($A111,'Data transformed'!$A$5:$A$185,0),MATCH(AF$4,'Data transformed'!$4:$4,0)-1),$M111),$N111),"NA"))</f>
        <v>0</v>
      </c>
      <c r="AG111" s="103" t="n">
        <f aca="true">IF($J111="","",IF(ISNUMBER(OFFSET('Data transformed'!$A$4,MATCH($A111,'Data transformed'!$A$5:$A$185,0),MATCH(AG$4,'Data transformed'!$4:$4,0)-1)), MIN(MAX(OFFSET('Data transformed'!$A$4,MATCH($A111,'Data transformed'!$A$5:$A$185,0),MATCH(AG$4,'Data transformed'!$4:$4,0)-1),$M111),$N111),"NA"))</f>
        <v>0</v>
      </c>
      <c r="AH111" s="103" t="n">
        <f aca="true">IF($J111="","",IF(ISNUMBER(OFFSET('Data transformed'!$A$4,MATCH($A111,'Data transformed'!$A$5:$A$185,0),MATCH(AH$4,'Data transformed'!$4:$4,0)-1)), MIN(MAX(OFFSET('Data transformed'!$A$4,MATCH($A111,'Data transformed'!$A$5:$A$185,0),MATCH(AH$4,'Data transformed'!$4:$4,0)-1),$M111),$N111),"NA"))</f>
        <v>1</v>
      </c>
      <c r="AI111" s="103" t="n">
        <f aca="true">IF($J111="","",IF(ISNUMBER(OFFSET('Data transformed'!$A$4,MATCH($A111,'Data transformed'!$A$5:$A$185,0),MATCH(AI$4,'Data transformed'!$4:$4,0)-1)), MIN(MAX(OFFSET('Data transformed'!$A$4,MATCH($A111,'Data transformed'!$A$5:$A$185,0),MATCH(AI$4,'Data transformed'!$4:$4,0)-1),$M111),$N111),"NA"))</f>
        <v>2</v>
      </c>
      <c r="AJ111" s="103" t="n">
        <f aca="true">IF($J111="","",IF(ISNUMBER(OFFSET('Data transformed'!$A$4,MATCH($A111,'Data transformed'!$A$5:$A$185,0),MATCH(AJ$4,'Data transformed'!$4:$4,0)-1)), MIN(MAX(OFFSET('Data transformed'!$A$4,MATCH($A111,'Data transformed'!$A$5:$A$185,0),MATCH(AJ$4,'Data transformed'!$4:$4,0)-1),$M111),$N111),"NA"))</f>
        <v>2</v>
      </c>
      <c r="AK111" s="103" t="n">
        <f aca="true">IF($J111="","",IF(ISNUMBER(OFFSET('Data transformed'!$A$4,MATCH($A111,'Data transformed'!$A$5:$A$185,0),MATCH(AK$4,'Data transformed'!$4:$4,0)-1)), MIN(MAX(OFFSET('Data transformed'!$A$4,MATCH($A111,'Data transformed'!$A$5:$A$185,0),MATCH(AK$4,'Data transformed'!$4:$4,0)-1),$M111),$N111),"NA"))</f>
        <v>1</v>
      </c>
      <c r="AL111" s="103" t="n">
        <f aca="true">IF($J111="","",IF(ISNUMBER(OFFSET('Data transformed'!$A$4,MATCH($A111,'Data transformed'!$A$5:$A$185,0),MATCH(AL$4,'Data transformed'!$4:$4,0)-1)), MIN(MAX(OFFSET('Data transformed'!$A$4,MATCH($A111,'Data transformed'!$A$5:$A$185,0),MATCH(AL$4,'Data transformed'!$4:$4,0)-1),$M111),$N111),"NA"))</f>
        <v>0</v>
      </c>
      <c r="AM111" s="103" t="n">
        <f aca="true">IF($J111="","",IF(ISNUMBER(OFFSET('Data transformed'!$A$4,MATCH($A111,'Data transformed'!$A$5:$A$185,0),MATCH(AM$4,'Data transformed'!$4:$4,0)-1)), MIN(MAX(OFFSET('Data transformed'!$A$4,MATCH($A111,'Data transformed'!$A$5:$A$185,0),MATCH(AM$4,'Data transformed'!$4:$4,0)-1),$M111),$N111),"NA"))</f>
        <v>0</v>
      </c>
      <c r="AN111" s="103" t="n">
        <f aca="true">IF($J111="","",IF(ISNUMBER(OFFSET('Data transformed'!$A$4,MATCH($A111,'Data transformed'!$A$5:$A$185,0),MATCH(AN$4,'Data transformed'!$4:$4,0)-1)), MIN(MAX(OFFSET('Data transformed'!$A$4,MATCH($A111,'Data transformed'!$A$5:$A$185,0),MATCH(AN$4,'Data transformed'!$4:$4,0)-1),$M111),$N111),"NA"))</f>
        <v>0</v>
      </c>
      <c r="AO111" s="103" t="n">
        <f aca="true">IF($J111="","",IF(ISNUMBER(OFFSET('Data transformed'!$A$4,MATCH($A111,'Data transformed'!$A$5:$A$185,0),MATCH(AO$4,'Data transformed'!$4:$4,0)-1)), MIN(MAX(OFFSET('Data transformed'!$A$4,MATCH($A111,'Data transformed'!$A$5:$A$185,0),MATCH(AO$4,'Data transformed'!$4:$4,0)-1),$M111),$N111),"NA"))</f>
        <v>1</v>
      </c>
      <c r="AP111" s="103" t="n">
        <f aca="true">IF($J111="","",IF(ISNUMBER(OFFSET('Data transformed'!$A$4,MATCH($A111,'Data transformed'!$A$5:$A$185,0),MATCH(AP$4,'Data transformed'!$4:$4,0)-1)), MIN(MAX(OFFSET('Data transformed'!$A$4,MATCH($A111,'Data transformed'!$A$5:$A$185,0),MATCH(AP$4,'Data transformed'!$4:$4,0)-1),$M111),$N111),"NA"))</f>
        <v>2</v>
      </c>
      <c r="AQ111" s="103" t="n">
        <f aca="true">IF($J111="","",IF(ISNUMBER(OFFSET('Data transformed'!$A$4,MATCH($A111,'Data transformed'!$A$5:$A$185,0),MATCH(AQ$4,'Data transformed'!$4:$4,0)-1)), MIN(MAX(OFFSET('Data transformed'!$A$4,MATCH($A111,'Data transformed'!$A$5:$A$185,0),MATCH(AQ$4,'Data transformed'!$4:$4,0)-1),$M111),$N111),"NA"))</f>
        <v>0</v>
      </c>
      <c r="AR111" s="103" t="n">
        <f aca="true">IF($J111="","",IF(ISNUMBER(OFFSET('Data transformed'!$A$4,MATCH($A111,'Data transformed'!$A$5:$A$185,0),MATCH(AR$4,'Data transformed'!$4:$4,0)-1)), MIN(MAX(OFFSET('Data transformed'!$A$4,MATCH($A111,'Data transformed'!$A$5:$A$185,0),MATCH(AR$4,'Data transformed'!$4:$4,0)-1),$M111),$N111),"NA"))</f>
        <v>2</v>
      </c>
      <c r="AS111" s="103" t="n">
        <f aca="true">IF($J111="","",IF(ISNUMBER(OFFSET('Data transformed'!$A$4,MATCH($A111,'Data transformed'!$A$5:$A$185,0),MATCH(AS$4,'Data transformed'!$4:$4,0)-1)), MIN(MAX(OFFSET('Data transformed'!$A$4,MATCH($A111,'Data transformed'!$A$5:$A$185,0),MATCH(AS$4,'Data transformed'!$4:$4,0)-1),$M111),$N111),"NA"))</f>
        <v>2</v>
      </c>
      <c r="AT111" s="103" t="n">
        <f aca="true">IF($J111="","",IF(ISNUMBER(OFFSET('Data transformed'!$A$4,MATCH($A111,'Data transformed'!$A$5:$A$185,0),MATCH(AT$4,'Data transformed'!$4:$4,0)-1)), MIN(MAX(OFFSET('Data transformed'!$A$4,MATCH($A111,'Data transformed'!$A$5:$A$185,0),MATCH(AT$4,'Data transformed'!$4:$4,0)-1),$M111),$N111),"NA"))</f>
        <v>0</v>
      </c>
      <c r="AU111" s="103" t="n">
        <f aca="true">IF($J111="","",IF(ISNUMBER(OFFSET('Data transformed'!$A$4,MATCH($A111,'Data transformed'!$A$5:$A$185,0),MATCH(AU$4,'Data transformed'!$4:$4,0)-1)), MIN(MAX(OFFSET('Data transformed'!$A$4,MATCH($A111,'Data transformed'!$A$5:$A$185,0),MATCH(AU$4,'Data transformed'!$4:$4,0)-1),$M111),$N111),"NA"))</f>
        <v>0</v>
      </c>
      <c r="AV111" s="103" t="n">
        <f aca="true">IF($J111="","",IF(ISNUMBER(OFFSET('Data transformed'!$A$4,MATCH($A111,'Data transformed'!$A$5:$A$185,0),MATCH(AV$4,'Data transformed'!$4:$4,0)-1)), MIN(MAX(OFFSET('Data transformed'!$A$4,MATCH($A111,'Data transformed'!$A$5:$A$185,0),MATCH(AV$4,'Data transformed'!$4:$4,0)-1),$M111),$N111),"NA"))</f>
        <v>2</v>
      </c>
      <c r="AW111" s="103" t="n">
        <f aca="true">IF($J111="","",IF(ISNUMBER(OFFSET('Data transformed'!$A$4,MATCH($A111,'Data transformed'!$A$5:$A$185,0),MATCH(AW$4,'Data transformed'!$4:$4,0)-1)), MIN(MAX(OFFSET('Data transformed'!$A$4,MATCH($A111,'Data transformed'!$A$5:$A$185,0),MATCH(AW$4,'Data transformed'!$4:$4,0)-1),$M111),$N111),"NA"))</f>
        <v>0</v>
      </c>
      <c r="AX111" s="103" t="n">
        <f aca="true">IF($J111="","",IF(ISNUMBER(OFFSET('Data transformed'!$A$4,MATCH($A111,'Data transformed'!$A$5:$A$185,0),MATCH(AX$4,'Data transformed'!$4:$4,0)-1)), MIN(MAX(OFFSET('Data transformed'!$A$4,MATCH($A111,'Data transformed'!$A$5:$A$185,0),MATCH(AX$4,'Data transformed'!$4:$4,0)-1),$M111),$N111),"NA"))</f>
        <v>0</v>
      </c>
      <c r="AY111" s="103" t="n">
        <f aca="true">IF($J111="","",IF(ISNUMBER(OFFSET('Data transformed'!$A$4,MATCH($A111,'Data transformed'!$A$5:$A$185,0),MATCH(AY$4,'Data transformed'!$4:$4,0)-1)), MIN(MAX(OFFSET('Data transformed'!$A$4,MATCH($A111,'Data transformed'!$A$5:$A$185,0),MATCH(AY$4,'Data transformed'!$4:$4,0)-1),$M111),$N111),"NA"))</f>
        <v>0</v>
      </c>
      <c r="AZ111" s="103" t="n">
        <f aca="true">IF($J111="","",IF(ISNUMBER(OFFSET('Data transformed'!$A$4,MATCH($A111,'Data transformed'!$A$5:$A$185,0),MATCH(AZ$4,'Data transformed'!$4:$4,0)-1)), MIN(MAX(OFFSET('Data transformed'!$A$4,MATCH($A111,'Data transformed'!$A$5:$A$185,0),MATCH(AZ$4,'Data transformed'!$4:$4,0)-1),$M111),$N111),"NA"))</f>
        <v>2</v>
      </c>
      <c r="BA111" s="103" t="n">
        <f aca="true">IF($J111="","",IF(ISNUMBER(OFFSET('Data transformed'!$A$4,MATCH($A111,'Data transformed'!$A$5:$A$185,0),MATCH(BA$4,'Data transformed'!$4:$4,0)-1)), MIN(MAX(OFFSET('Data transformed'!$A$4,MATCH($A111,'Data transformed'!$A$5:$A$185,0),MATCH(BA$4,'Data transformed'!$4:$4,0)-1),$M111),$N111),"NA"))</f>
        <v>0</v>
      </c>
      <c r="BB111" s="103" t="n">
        <f aca="true">IF($J111="","",IF(ISNUMBER(OFFSET('Data transformed'!$A$4,MATCH($A111,'Data transformed'!$A$5:$A$185,0),MATCH(BB$4,'Data transformed'!$4:$4,0)-1)), MIN(MAX(OFFSET('Data transformed'!$A$4,MATCH($A111,'Data transformed'!$A$5:$A$185,0),MATCH(BB$4,'Data transformed'!$4:$4,0)-1),$M111),$N111),"NA"))</f>
        <v>2</v>
      </c>
      <c r="BC111" s="103" t="n">
        <f aca="true">IF($J111="","",IF(ISNUMBER(OFFSET('Data transformed'!$A$4,MATCH($A111,'Data transformed'!$A$5:$A$185,0),MATCH(BC$4,'Data transformed'!$4:$4,0)-1)), MIN(MAX(OFFSET('Data transformed'!$A$4,MATCH($A111,'Data transformed'!$A$5:$A$185,0),MATCH(BC$4,'Data transformed'!$4:$4,0)-1),$M111),$N111),"NA"))</f>
        <v>0</v>
      </c>
      <c r="BD111" s="103" t="n">
        <f aca="true">IF($J111="","",IF(ISNUMBER(OFFSET('Data transformed'!$A$4,MATCH($A111,'Data transformed'!$A$5:$A$185,0),MATCH(BD$4,'Data transformed'!$4:$4,0)-1)), MIN(MAX(OFFSET('Data transformed'!$A$4,MATCH($A111,'Data transformed'!$A$5:$A$185,0),MATCH(BD$4,'Data transformed'!$4:$4,0)-1),$M111),$N111),"NA"))</f>
        <v>2</v>
      </c>
      <c r="BE111" s="103" t="n">
        <f aca="true">IF($J111="","",IF(ISNUMBER(OFFSET('Data transformed'!$A$4,MATCH($A111,'Data transformed'!$A$5:$A$185,0),MATCH(BE$4,'Data transformed'!$4:$4,0)-1)), MIN(MAX(OFFSET('Data transformed'!$A$4,MATCH($A111,'Data transformed'!$A$5:$A$185,0),MATCH(BE$4,'Data transformed'!$4:$4,0)-1),$M111),$N111),"NA"))</f>
        <v>0</v>
      </c>
      <c r="BF111" s="103" t="n">
        <f aca="true">IF($J111="","",IF(ISNUMBER(OFFSET('Data transformed'!$A$4,MATCH($A111,'Data transformed'!$A$5:$A$185,0),MATCH(BF$4,'Data transformed'!$4:$4,0)-1)), MIN(MAX(OFFSET('Data transformed'!$A$4,MATCH($A111,'Data transformed'!$A$5:$A$185,0),MATCH(BF$4,'Data transformed'!$4:$4,0)-1),$M111),$N111),"NA"))</f>
        <v>2</v>
      </c>
      <c r="BG111" s="103" t="n">
        <f aca="true">IF($J111="","",IF(ISNUMBER(OFFSET('Data transformed'!$A$4,MATCH($A111,'Data transformed'!$A$5:$A$185,0),MATCH(BG$4,'Data transformed'!$4:$4,0)-1)), MIN(MAX(OFFSET('Data transformed'!$A$4,MATCH($A111,'Data transformed'!$A$5:$A$185,0),MATCH(BG$4,'Data transformed'!$4:$4,0)-1),$M111),$N111),"NA"))</f>
        <v>0</v>
      </c>
      <c r="BH111" s="103" t="n">
        <f aca="true">IF($J111="","",IF(ISNUMBER(OFFSET('Data transformed'!$A$4,MATCH($A111,'Data transformed'!$A$5:$A$185,0),MATCH(BH$4,'Data transformed'!$4:$4,0)-1)), MIN(MAX(OFFSET('Data transformed'!$A$4,MATCH($A111,'Data transformed'!$A$5:$A$185,0),MATCH(BH$4,'Data transformed'!$4:$4,0)-1),$M111),$N111),"NA"))</f>
        <v>0</v>
      </c>
      <c r="BI111" s="103" t="n">
        <f aca="true">IF($J111="","",IF(ISNUMBER(OFFSET('Data transformed'!$A$4,MATCH($A111,'Data transformed'!$A$5:$A$185,0),MATCH(BI$4,'Data transformed'!$4:$4,0)-1)), MIN(MAX(OFFSET('Data transformed'!$A$4,MATCH($A111,'Data transformed'!$A$5:$A$185,0),MATCH(BI$4,'Data transformed'!$4:$4,0)-1),$M111),$N111),"NA"))</f>
        <v>0</v>
      </c>
      <c r="BJ111" s="103" t="n">
        <f aca="true">IF($J111="","",IF(ISNUMBER(OFFSET('Data transformed'!$A$4,MATCH($A111,'Data transformed'!$A$5:$A$185,0),MATCH(BJ$4,'Data transformed'!$4:$4,0)-1)), MIN(MAX(OFFSET('Data transformed'!$A$4,MATCH($A111,'Data transformed'!$A$5:$A$185,0),MATCH(BJ$4,'Data transformed'!$4:$4,0)-1),$M111),$N111),"NA"))</f>
        <v>2</v>
      </c>
      <c r="BK111" s="103" t="n">
        <f aca="true">IF($J111="","",IF(ISNUMBER(OFFSET('Data transformed'!$A$4,MATCH($A111,'Data transformed'!$A$5:$A$185,0),MATCH(BK$4,'Data transformed'!$4:$4,0)-1)), MIN(MAX(OFFSET('Data transformed'!$A$4,MATCH($A111,'Data transformed'!$A$5:$A$185,0),MATCH(BK$4,'Data transformed'!$4:$4,0)-1),$M111),$N111),"NA"))</f>
        <v>0</v>
      </c>
      <c r="BL111" s="103" t="n">
        <f aca="true">IF($J111="","",IF(ISNUMBER(OFFSET('Data transformed'!$A$4,MATCH($A111,'Data transformed'!$A$5:$A$185,0),MATCH(BL$4,'Data transformed'!$4:$4,0)-1)), MIN(MAX(OFFSET('Data transformed'!$A$4,MATCH($A111,'Data transformed'!$A$5:$A$185,0),MATCH(BL$4,'Data transformed'!$4:$4,0)-1),$M111),$N111),"NA"))</f>
        <v>0</v>
      </c>
      <c r="BM111" s="103" t="n">
        <f aca="true">IF($J111="","",IF(ISNUMBER(OFFSET('Data transformed'!$A$4,MATCH($A111,'Data transformed'!$A$5:$A$185,0),MATCH(BM$4,'Data transformed'!$4:$4,0)-1)), MIN(MAX(OFFSET('Data transformed'!$A$4,MATCH($A111,'Data transformed'!$A$5:$A$185,0),MATCH(BM$4,'Data transformed'!$4:$4,0)-1),$M111),$N111),"NA"))</f>
        <v>0</v>
      </c>
      <c r="BN111" s="103" t="n">
        <f aca="true">IF($J111="","",IF(ISNUMBER(OFFSET('Data transformed'!$A$4,MATCH($A111,'Data transformed'!$A$5:$A$185,0),MATCH(BN$4,'Data transformed'!$4:$4,0)-1)), MIN(MAX(OFFSET('Data transformed'!$A$4,MATCH($A111,'Data transformed'!$A$5:$A$185,0),MATCH(BN$4,'Data transformed'!$4:$4,0)-1),$M111),$N111),"NA"))</f>
        <v>1</v>
      </c>
      <c r="BO111" s="103" t="n">
        <f aca="true">IF($J111="","",IF(ISNUMBER(OFFSET('Data transformed'!$A$4,MATCH($A111,'Data transformed'!$A$5:$A$185,0),MATCH(BO$4,'Data transformed'!$4:$4,0)-1)), MIN(MAX(OFFSET('Data transformed'!$A$4,MATCH($A111,'Data transformed'!$A$5:$A$185,0),MATCH(BO$4,'Data transformed'!$4:$4,0)-1),$M111),$N111),"NA"))</f>
        <v>0</v>
      </c>
      <c r="BP111" s="103" t="n">
        <f aca="true">IF($J111="","",IF(ISNUMBER(OFFSET('Data transformed'!$A$4,MATCH($A111,'Data transformed'!$A$5:$A$185,0),MATCH(BP$4,'Data transformed'!$4:$4,0)-1)), MIN(MAX(OFFSET('Data transformed'!$A$4,MATCH($A111,'Data transformed'!$A$5:$A$185,0),MATCH(BP$4,'Data transformed'!$4:$4,0)-1),$M111),$N111),"NA"))</f>
        <v>0</v>
      </c>
      <c r="BQ111" s="103" t="n">
        <f aca="true">IF($J111="","",IF(ISNUMBER(OFFSET('Data transformed'!$A$4,MATCH($A111,'Data transformed'!$A$5:$A$185,0),MATCH(BQ$4,'Data transformed'!$4:$4,0)-1)), MIN(MAX(OFFSET('Data transformed'!$A$4,MATCH($A111,'Data transformed'!$A$5:$A$185,0),MATCH(BQ$4,'Data transformed'!$4:$4,0)-1),$M111),$N111),"NA"))</f>
        <v>0</v>
      </c>
      <c r="BR111" s="103" t="n">
        <f aca="true">IF($J111="","",IF(ISNUMBER(OFFSET('Data transformed'!$A$4,MATCH($A111,'Data transformed'!$A$5:$A$185,0),MATCH(BR$4,'Data transformed'!$4:$4,0)-1)), MIN(MAX(OFFSET('Data transformed'!$A$4,MATCH($A111,'Data transformed'!$A$5:$A$185,0),MATCH(BR$4,'Data transformed'!$4:$4,0)-1),$M111),$N111),"NA"))</f>
        <v>1</v>
      </c>
      <c r="BS111" s="103" t="n">
        <f aca="true">IF($J111="","",IF(ISNUMBER(OFFSET('Data transformed'!$A$4,MATCH($A111,'Data transformed'!$A$5:$A$185,0),MATCH(BS$4,'Data transformed'!$4:$4,0)-1)), MIN(MAX(OFFSET('Data transformed'!$A$4,MATCH($A111,'Data transformed'!$A$5:$A$185,0),MATCH(BS$4,'Data transformed'!$4:$4,0)-1),$M111),$N111),"NA"))</f>
        <v>2</v>
      </c>
      <c r="BT111" s="103" t="n">
        <f aca="true">IF($J111="","",IF(ISNUMBER(OFFSET('Data transformed'!$A$4,MATCH($A111,'Data transformed'!$A$5:$A$185,0),MATCH(BT$4,'Data transformed'!$4:$4,0)-1)), MIN(MAX(OFFSET('Data transformed'!$A$4,MATCH($A111,'Data transformed'!$A$5:$A$185,0),MATCH(BT$4,'Data transformed'!$4:$4,0)-1),$M111),$N111),"NA"))</f>
        <v>1</v>
      </c>
      <c r="BU111" s="103" t="n">
        <f aca="true">IF($J111="","",IF(ISNUMBER(OFFSET('Data transformed'!$A$4,MATCH($A111,'Data transformed'!$A$5:$A$185,0),MATCH(BU$4,'Data transformed'!$4:$4,0)-1)), MIN(MAX(OFFSET('Data transformed'!$A$4,MATCH($A111,'Data transformed'!$A$5:$A$185,0),MATCH(BU$4,'Data transformed'!$4:$4,0)-1),$M111),$N111),"NA"))</f>
        <v>0</v>
      </c>
      <c r="BV111" s="103" t="n">
        <f aca="true">IF($J111="","",IF(ISNUMBER(OFFSET('Data transformed'!$A$4,MATCH($A111,'Data transformed'!$A$5:$A$185,0),MATCH(BV$4,'Data transformed'!$4:$4,0)-1)), MIN(MAX(OFFSET('Data transformed'!$A$4,MATCH($A111,'Data transformed'!$A$5:$A$185,0),MATCH(BV$4,'Data transformed'!$4:$4,0)-1),$M111),$N111),"NA"))</f>
        <v>0</v>
      </c>
      <c r="BW111" s="103" t="n">
        <f aca="true">IF($J111="","",IF(ISNUMBER(OFFSET('Data transformed'!$A$4,MATCH($A111,'Data transformed'!$A$5:$A$185,0),MATCH(BW$4,'Data transformed'!$4:$4,0)-1)), MIN(MAX(OFFSET('Data transformed'!$A$4,MATCH($A111,'Data transformed'!$A$5:$A$185,0),MATCH(BW$4,'Data transformed'!$4:$4,0)-1),$M111),$N111),"NA"))</f>
        <v>0</v>
      </c>
      <c r="BX111" s="103" t="n">
        <f aca="true">IF($J111="","",IF(ISNUMBER(OFFSET('Data transformed'!$A$4,MATCH($A111,'Data transformed'!$A$5:$A$185,0),MATCH(BX$4,'Data transformed'!$4:$4,0)-1)), MIN(MAX(OFFSET('Data transformed'!$A$4,MATCH($A111,'Data transformed'!$A$5:$A$185,0),MATCH(BX$4,'Data transformed'!$4:$4,0)-1),$M111),$N111),"NA"))</f>
        <v>0</v>
      </c>
      <c r="BY111" s="103" t="n">
        <f aca="true">IF($J111="","",IF(ISNUMBER(OFFSET('Data transformed'!$A$4,MATCH($A111,'Data transformed'!$A$5:$A$185,0),MATCH(BY$4,'Data transformed'!$4:$4,0)-1)), MIN(MAX(OFFSET('Data transformed'!$A$4,MATCH($A111,'Data transformed'!$A$5:$A$185,0),MATCH(BY$4,'Data transformed'!$4:$4,0)-1),$M111),$N111),"NA"))</f>
        <v>0</v>
      </c>
      <c r="BZ111" s="103" t="n">
        <f aca="true">IF($J111="","",IF(ISNUMBER(OFFSET('Data transformed'!$A$4,MATCH($A111,'Data transformed'!$A$5:$A$185,0),MATCH(BZ$4,'Data transformed'!$4:$4,0)-1)), MIN(MAX(OFFSET('Data transformed'!$A$4,MATCH($A111,'Data transformed'!$A$5:$A$185,0),MATCH(BZ$4,'Data transformed'!$4:$4,0)-1),$M111),$N111),"NA"))</f>
        <v>1</v>
      </c>
      <c r="CA111" s="103" t="n">
        <f aca="true">IF($J111="","",IF(ISNUMBER(OFFSET('Data transformed'!$A$4,MATCH($A111,'Data transformed'!$A$5:$A$185,0),MATCH(CA$4,'Data transformed'!$4:$4,0)-1)), MIN(MAX(OFFSET('Data transformed'!$A$4,MATCH($A111,'Data transformed'!$A$5:$A$185,0),MATCH(CA$4,'Data transformed'!$4:$4,0)-1),$M111),$N111),"NA"))</f>
        <v>2</v>
      </c>
      <c r="CB111" s="103" t="n">
        <f aca="true">IF($J111="","",IF(ISNUMBER(OFFSET('Data transformed'!$A$4,MATCH($A111,'Data transformed'!$A$5:$A$185,0),MATCH(CB$4,'Data transformed'!$4:$4,0)-1)), MIN(MAX(OFFSET('Data transformed'!$A$4,MATCH($A111,'Data transformed'!$A$5:$A$185,0),MATCH(CB$4,'Data transformed'!$4:$4,0)-1),$M111),$N111),"NA"))</f>
        <v>0</v>
      </c>
      <c r="CC111" s="103" t="n">
        <f aca="true">IF($J111="","",IF(ISNUMBER(OFFSET('Data transformed'!$A$4,MATCH($A111,'Data transformed'!$A$5:$A$185,0),MATCH(CC$4,'Data transformed'!$4:$4,0)-1)), MIN(MAX(OFFSET('Data transformed'!$A$4,MATCH($A111,'Data transformed'!$A$5:$A$185,0),MATCH(CC$4,'Data transformed'!$4:$4,0)-1),$M111),$N111),"NA"))</f>
        <v>2</v>
      </c>
      <c r="CD111" s="103" t="n">
        <f aca="true">IF($J111="","",IF(ISNUMBER(OFFSET('Data transformed'!$A$4,MATCH($A111,'Data transformed'!$A$5:$A$185,0),MATCH(CD$4,'Data transformed'!$4:$4,0)-1)), MIN(MAX(OFFSET('Data transformed'!$A$4,MATCH($A111,'Data transformed'!$A$5:$A$185,0),MATCH(CD$4,'Data transformed'!$4:$4,0)-1),$M111),$N111),"NA"))</f>
        <v>0</v>
      </c>
      <c r="CE111" s="103" t="n">
        <f aca="true">IF($J111="","",IF(ISNUMBER(OFFSET('Data transformed'!$A$4,MATCH($A111,'Data transformed'!$A$5:$A$185,0),MATCH(CE$4,'Data transformed'!$4:$4,0)-1)), MIN(MAX(OFFSET('Data transformed'!$A$4,MATCH($A111,'Data transformed'!$A$5:$A$185,0),MATCH(CE$4,'Data transformed'!$4:$4,0)-1),$M111),$N111),"NA"))</f>
        <v>0</v>
      </c>
      <c r="CF111" s="103" t="n">
        <f aca="true">IF($J111="","",IF(ISNUMBER(OFFSET('Data transformed'!$A$4,MATCH($A111,'Data transformed'!$A$5:$A$185,0),MATCH(CF$4,'Data transformed'!$4:$4,0)-1)), MIN(MAX(OFFSET('Data transformed'!$A$4,MATCH($A111,'Data transformed'!$A$5:$A$185,0),MATCH(CF$4,'Data transformed'!$4:$4,0)-1),$M111),$N111),"NA"))</f>
        <v>0</v>
      </c>
      <c r="CG111" s="103" t="n">
        <f aca="true">IF($J111="","",IF(ISNUMBER(OFFSET('Data transformed'!$A$4,MATCH($A111,'Data transformed'!$A$5:$A$185,0),MATCH(CG$4,'Data transformed'!$4:$4,0)-1)), MIN(MAX(OFFSET('Data transformed'!$A$4,MATCH($A111,'Data transformed'!$A$5:$A$185,0),MATCH(CG$4,'Data transformed'!$4:$4,0)-1),$M111),$N111),"NA"))</f>
        <v>2</v>
      </c>
      <c r="CH111" s="103" t="n">
        <f aca="true">IF($J111="","",IF(ISNUMBER(OFFSET('Data transformed'!$A$4,MATCH($A111,'Data transformed'!$A$5:$A$185,0),MATCH(CH$4,'Data transformed'!$4:$4,0)-1)), MIN(MAX(OFFSET('Data transformed'!$A$4,MATCH($A111,'Data transformed'!$A$5:$A$185,0),MATCH(CH$4,'Data transformed'!$4:$4,0)-1),$M111),$N111),"NA"))</f>
        <v>0</v>
      </c>
      <c r="CI111" s="103" t="n">
        <f aca="true">IF($J111="","",IF(ISNUMBER(OFFSET('Data transformed'!$A$4,MATCH($A111,'Data transformed'!$A$5:$A$185,0),MATCH(CI$4,'Data transformed'!$4:$4,0)-1)), MIN(MAX(OFFSET('Data transformed'!$A$4,MATCH($A111,'Data transformed'!$A$5:$A$185,0),MATCH(CI$4,'Data transformed'!$4:$4,0)-1),$M111),$N111),"NA"))</f>
        <v>0</v>
      </c>
      <c r="CJ111" s="103" t="n">
        <f aca="true">IF($J111="","",IF(ISNUMBER(OFFSET('Data transformed'!$A$4,MATCH($A111,'Data transformed'!$A$5:$A$185,0),MATCH(CJ$4,'Data transformed'!$4:$4,0)-1)), MIN(MAX(OFFSET('Data transformed'!$A$4,MATCH($A111,'Data transformed'!$A$5:$A$185,0),MATCH(CJ$4,'Data transformed'!$4:$4,0)-1),$M111),$N111),"NA"))</f>
        <v>0</v>
      </c>
      <c r="CK111" s="103" t="n">
        <f aca="true">IF($J111="","",IF(ISNUMBER(OFFSET('Data transformed'!$A$4,MATCH($A111,'Data transformed'!$A$5:$A$185,0),MATCH(CK$4,'Data transformed'!$4:$4,0)-1)), MIN(MAX(OFFSET('Data transformed'!$A$4,MATCH($A111,'Data transformed'!$A$5:$A$185,0),MATCH(CK$4,'Data transformed'!$4:$4,0)-1),$M111),$N111),"NA"))</f>
        <v>2</v>
      </c>
      <c r="CL111" s="103" t="n">
        <f aca="true">IF($J111="","",IF(ISNUMBER(OFFSET('Data transformed'!$A$4,MATCH($A111,'Data transformed'!$A$5:$A$185,0),MATCH(CL$4,'Data transformed'!$4:$4,0)-1)), MIN(MAX(OFFSET('Data transformed'!$A$4,MATCH($A111,'Data transformed'!$A$5:$A$185,0),MATCH(CL$4,'Data transformed'!$4:$4,0)-1),$M111),$N111),"NA"))</f>
        <v>0</v>
      </c>
      <c r="CM111" s="103" t="n">
        <f aca="true">IF($J111="","",IF(ISNUMBER(OFFSET('Data transformed'!$A$4,MATCH($A111,'Data transformed'!$A$5:$A$185,0),MATCH(CM$4,'Data transformed'!$4:$4,0)-1)), MIN(MAX(OFFSET('Data transformed'!$A$4,MATCH($A111,'Data transformed'!$A$5:$A$185,0),MATCH(CM$4,'Data transformed'!$4:$4,0)-1),$M111),$N111),"NA"))</f>
        <v>0</v>
      </c>
      <c r="CN111" s="103" t="n">
        <f aca="true">IF($J111="","",IF(ISNUMBER(OFFSET('Data transformed'!$A$4,MATCH($A111,'Data transformed'!$A$5:$A$185,0),MATCH(CN$4,'Data transformed'!$4:$4,0)-1)), MIN(MAX(OFFSET('Data transformed'!$A$4,MATCH($A111,'Data transformed'!$A$5:$A$185,0),MATCH(CN$4,'Data transformed'!$4:$4,0)-1),$M111),$N111),"NA"))</f>
        <v>0</v>
      </c>
      <c r="CO111" s="103" t="n">
        <f aca="true">IF($J111="","",IF(ISNUMBER(OFFSET('Data transformed'!$A$4,MATCH($A111,'Data transformed'!$A$5:$A$185,0),MATCH(CO$4,'Data transformed'!$4:$4,0)-1)), MIN(MAX(OFFSET('Data transformed'!$A$4,MATCH($A111,'Data transformed'!$A$5:$A$185,0),MATCH(CO$4,'Data transformed'!$4:$4,0)-1),$M111),$N111),"NA"))</f>
        <v>0</v>
      </c>
      <c r="CP111" s="103" t="n">
        <f aca="true">IF($J111="","",IF(ISNUMBER(OFFSET('Data transformed'!$A$4,MATCH($A111,'Data transformed'!$A$5:$A$185,0),MATCH(CP$4,'Data transformed'!$4:$4,0)-1)), MIN(MAX(OFFSET('Data transformed'!$A$4,MATCH($A111,'Data transformed'!$A$5:$A$185,0),MATCH(CP$4,'Data transformed'!$4:$4,0)-1),$M111),$N111),"NA"))</f>
        <v>0</v>
      </c>
      <c r="CQ111" s="103" t="n">
        <f aca="true">IF($J111="","",IF(ISNUMBER(OFFSET('Data transformed'!$A$4,MATCH($A111,'Data transformed'!$A$5:$A$185,0),MATCH(CQ$4,'Data transformed'!$4:$4,0)-1)), MIN(MAX(OFFSET('Data transformed'!$A$4,MATCH($A111,'Data transformed'!$A$5:$A$185,0),MATCH(CQ$4,'Data transformed'!$4:$4,0)-1),$M111),$N111),"NA"))</f>
        <v>2</v>
      </c>
      <c r="CR111" s="103" t="n">
        <f aca="true">IF($J111="","",IF(ISNUMBER(OFFSET('Data transformed'!$A$4,MATCH($A111,'Data transformed'!$A$5:$A$185,0),MATCH(CR$4,'Data transformed'!$4:$4,0)-1)), MIN(MAX(OFFSET('Data transformed'!$A$4,MATCH($A111,'Data transformed'!$A$5:$A$185,0),MATCH(CR$4,'Data transformed'!$4:$4,0)-1),$M111),$N111),"NA"))</f>
        <v>0</v>
      </c>
      <c r="CS111" s="103" t="n">
        <f aca="true">IF($J111="","",IF(ISNUMBER(OFFSET('Data transformed'!$A$4,MATCH($A111,'Data transformed'!$A$5:$A$185,0),MATCH(CS$4,'Data transformed'!$4:$4,0)-1)), MIN(MAX(OFFSET('Data transformed'!$A$4,MATCH($A111,'Data transformed'!$A$5:$A$185,0),MATCH(CS$4,'Data transformed'!$4:$4,0)-1),$M111),$N111),"NA"))</f>
        <v>0</v>
      </c>
      <c r="CT111" s="103" t="n">
        <f aca="true">IF($J111="","",IF(ISNUMBER(OFFSET('Data transformed'!$A$4,MATCH($A111,'Data transformed'!$A$5:$A$185,0),MATCH(CT$4,'Data transformed'!$4:$4,0)-1)), MIN(MAX(OFFSET('Data transformed'!$A$4,MATCH($A111,'Data transformed'!$A$5:$A$185,0),MATCH(CT$4,'Data transformed'!$4:$4,0)-1),$M111),$N111),"NA"))</f>
        <v>0</v>
      </c>
      <c r="CU111" s="103" t="n">
        <f aca="true">IF($J111="","",IF(ISNUMBER(OFFSET('Data transformed'!$A$4,MATCH($A111,'Data transformed'!$A$5:$A$185,0),MATCH(CU$4,'Data transformed'!$4:$4,0)-1)), MIN(MAX(OFFSET('Data transformed'!$A$4,MATCH($A111,'Data transformed'!$A$5:$A$185,0),MATCH(CU$4,'Data transformed'!$4:$4,0)-1),$M111),$N111),"NA"))</f>
        <v>0</v>
      </c>
    </row>
    <row r="112" s="103" customFormat="true" ht="15.5" hidden="false" customHeight="false" outlineLevel="0" collapsed="false">
      <c r="A112" s="107" t="n">
        <v>4223</v>
      </c>
      <c r="B112" s="107" t="n">
        <v>4</v>
      </c>
      <c r="C112" s="103" t="str">
        <f aca="true">IF(ISBLANK(OFFSET('Raw Data'!$A$3,MATCH($A112,'Raw Data'!$B$4:$B$185,0),MATCH(C$4,'Raw Data'!$3:$3,0)-1)),"",OFFSET('Raw Data'!$A$3,MATCH($A112,'Raw Data'!$B$4:$B$185,0),MATCH(C$4,'Raw Data'!$3:$3,0)-1))</f>
        <v/>
      </c>
      <c r="D112" s="103" t="str">
        <f aca="true">IF(ISBLANK(OFFSET('Raw Data'!$A$3,MATCH($A112,'Raw Data'!$B$4:$B$185,0),MATCH(D$4,'Raw Data'!$3:$3,0)-1)),"",OFFSET('Raw Data'!$A$3,MATCH($A112,'Raw Data'!$B$4:$B$185,0),MATCH(D$4,'Raw Data'!$3:$3,0)-1))</f>
        <v>Levels of participation in ISO's committee on the circular economy</v>
      </c>
      <c r="E112" s="103" t="str">
        <f aca="true">IF(ISBLANK(OFFSET('Raw Data'!$A$3,MATCH($A112,'Raw Data'!$B$4:$B$185,0),MATCH(E$4,'Raw Data'!$3:$3,0)-1)),"",OFFSET('Raw Data'!$A$3,MATCH($A112,'Raw Data'!$B$4:$B$185,0),MATCH(E$4,'Raw Data'!$3:$3,0)-1))</f>
        <v/>
      </c>
      <c r="J112" s="103" t="n">
        <f aca="true" t="array" ref="J112:J112">IFERROR(_xlfn.QUARTILE.INC(IF(ISNUMBER(OFFSET('Data transformed'!$N$4,MATCH('outliers treatment'!$A112,'Data transformed'!$A$5:$A$185),1,1,COUNTA('Data transformed'!$O$4:$CX$4))),OFFSET('Data transformed'!$N$4,MATCH('outliers treatment'!$A112,'Data transformed'!$A$5:$A$185),1,1,COUNTA('Data transformed'!$O$4:$CX$4))),1),"")</f>
        <v>0</v>
      </c>
      <c r="K112" s="103" t="n">
        <f aca="true" t="array" ref="K112:K112">IFERROR(_xlfn.QUARTILE.INC(IF(ISNUMBER(OFFSET('Data transformed'!$N$4,MATCH('outliers treatment'!$A112,'Data transformed'!$A$5:$A$185),1,1,COUNTA('Data transformed'!$O$4:$CX$4))),OFFSET('Data transformed'!$N$4,MATCH('outliers treatment'!$A112,'Data transformed'!$A$5:$A$185),1,1,COUNTA('Data transformed'!$O$4:$CX$4))),3),"")</f>
        <v>2</v>
      </c>
      <c r="L112" s="103" t="n">
        <f aca="false">IFERROR(K112-J112,"")</f>
        <v>2</v>
      </c>
      <c r="M112" s="103" t="n">
        <v>0</v>
      </c>
      <c r="N112" s="103" t="n">
        <v>2</v>
      </c>
      <c r="P112" s="105" t="n">
        <f aca="false" t="array" ref="P112:P112">IFERROR(SKEW(IF(ISNUMBER(T112:CU112),T112:CU112,"")),"")</f>
        <v>-0.577955772391226</v>
      </c>
      <c r="Q112" s="103" t="n">
        <f aca="true">IF(ISBLANK(OFFSET('Data above threshold'!$A$4,MATCH('Data above threshold'!$A111,'Data above threshold'!$A$5:$A$185,0),MATCH('Data above threshold'!N$4,'Data above threshold'!$4:$4,0)-1)),1,OFFSET('Data above threshold'!$A$4,MATCH('Data above threshold'!$A111,'Data above threshold'!$A$5:$A$185,0),MATCH('Data above threshold'!N$4,'Data above threshold'!$4:$4,0)-1))</f>
        <v>0</v>
      </c>
      <c r="R112" s="103" t="n">
        <f aca="false">IF($J112="","",COUNTIF(T112:CU112,M112)+ COUNTIF(T112:CQ112,N112))</f>
        <v>68</v>
      </c>
      <c r="S112" s="106" t="n">
        <f aca="false" t="array" ref="S112:S112">IF(B112&lt;4,"",1-IFERROR(SUM(ISNUMBER(T112:CU112)*(1-$T$3:$CU$3))/COUNTIF($T$3:$CU$3,0),0))</f>
        <v>0</v>
      </c>
      <c r="T112" s="103" t="n">
        <f aca="true">IF($J112="","",IF(ISNUMBER(OFFSET('Data transformed'!$A$4,MATCH($A112,'Data transformed'!$A$5:$A$185,0),MATCH(T$4,'Data transformed'!$4:$4,0)-1)), MIN(MAX(OFFSET('Data transformed'!$A$4,MATCH($A112,'Data transformed'!$A$5:$A$185,0),MATCH(T$4,'Data transformed'!$4:$4,0)-1),$M112),$N112),"NA"))</f>
        <v>2</v>
      </c>
      <c r="U112" s="103" t="n">
        <f aca="true">IF($J112="","",IF(ISNUMBER(OFFSET('Data transformed'!$A$4,MATCH($A112,'Data transformed'!$A$5:$A$185,0),MATCH(U$4,'Data transformed'!$4:$4,0)-1)), MIN(MAX(OFFSET('Data transformed'!$A$4,MATCH($A112,'Data transformed'!$A$5:$A$185,0),MATCH(U$4,'Data transformed'!$4:$4,0)-1),$M112),$N112),"NA"))</f>
        <v>2</v>
      </c>
      <c r="V112" s="103" t="n">
        <f aca="true">IF($J112="","",IF(ISNUMBER(OFFSET('Data transformed'!$A$4,MATCH($A112,'Data transformed'!$A$5:$A$185,0),MATCH(V$4,'Data transformed'!$4:$4,0)-1)), MIN(MAX(OFFSET('Data transformed'!$A$4,MATCH($A112,'Data transformed'!$A$5:$A$185,0),MATCH(V$4,'Data transformed'!$4:$4,0)-1),$M112),$N112),"NA"))</f>
        <v>1</v>
      </c>
      <c r="W112" s="103" t="n">
        <f aca="true">IF($J112="","",IF(ISNUMBER(OFFSET('Data transformed'!$A$4,MATCH($A112,'Data transformed'!$A$5:$A$185,0),MATCH(W$4,'Data transformed'!$4:$4,0)-1)), MIN(MAX(OFFSET('Data transformed'!$A$4,MATCH($A112,'Data transformed'!$A$5:$A$185,0),MATCH(W$4,'Data transformed'!$4:$4,0)-1),$M112),$N112),"NA"))</f>
        <v>2</v>
      </c>
      <c r="X112" s="103" t="n">
        <f aca="true">IF($J112="","",IF(ISNUMBER(OFFSET('Data transformed'!$A$4,MATCH($A112,'Data transformed'!$A$5:$A$185,0),MATCH(X$4,'Data transformed'!$4:$4,0)-1)), MIN(MAX(OFFSET('Data transformed'!$A$4,MATCH($A112,'Data transformed'!$A$5:$A$185,0),MATCH(X$4,'Data transformed'!$4:$4,0)-1),$M112),$N112),"NA"))</f>
        <v>0</v>
      </c>
      <c r="Y112" s="103" t="n">
        <f aca="true">IF($J112="","",IF(ISNUMBER(OFFSET('Data transformed'!$A$4,MATCH($A112,'Data transformed'!$A$5:$A$185,0),MATCH(Y$4,'Data transformed'!$4:$4,0)-1)), MIN(MAX(OFFSET('Data transformed'!$A$4,MATCH($A112,'Data transformed'!$A$5:$A$185,0),MATCH(Y$4,'Data transformed'!$4:$4,0)-1),$M112),$N112),"NA"))</f>
        <v>1</v>
      </c>
      <c r="Z112" s="103" t="n">
        <f aca="true">IF($J112="","",IF(ISNUMBER(OFFSET('Data transformed'!$A$4,MATCH($A112,'Data transformed'!$A$5:$A$185,0),MATCH(Z$4,'Data transformed'!$4:$4,0)-1)), MIN(MAX(OFFSET('Data transformed'!$A$4,MATCH($A112,'Data transformed'!$A$5:$A$185,0),MATCH(Z$4,'Data transformed'!$4:$4,0)-1),$M112),$N112),"NA"))</f>
        <v>2</v>
      </c>
      <c r="AA112" s="103" t="n">
        <f aca="true">IF($J112="","",IF(ISNUMBER(OFFSET('Data transformed'!$A$4,MATCH($A112,'Data transformed'!$A$5:$A$185,0),MATCH(AA$4,'Data transformed'!$4:$4,0)-1)), MIN(MAX(OFFSET('Data transformed'!$A$4,MATCH($A112,'Data transformed'!$A$5:$A$185,0),MATCH(AA$4,'Data transformed'!$4:$4,0)-1),$M112),$N112),"NA"))</f>
        <v>2</v>
      </c>
      <c r="AB112" s="103" t="n">
        <f aca="true">IF($J112="","",IF(ISNUMBER(OFFSET('Data transformed'!$A$4,MATCH($A112,'Data transformed'!$A$5:$A$185,0),MATCH(AB$4,'Data transformed'!$4:$4,0)-1)), MIN(MAX(OFFSET('Data transformed'!$A$4,MATCH($A112,'Data transformed'!$A$5:$A$185,0),MATCH(AB$4,'Data transformed'!$4:$4,0)-1),$M112),$N112),"NA"))</f>
        <v>2</v>
      </c>
      <c r="AC112" s="103" t="n">
        <f aca="true">IF($J112="","",IF(ISNUMBER(OFFSET('Data transformed'!$A$4,MATCH($A112,'Data transformed'!$A$5:$A$185,0),MATCH(AC$4,'Data transformed'!$4:$4,0)-1)), MIN(MAX(OFFSET('Data transformed'!$A$4,MATCH($A112,'Data transformed'!$A$5:$A$185,0),MATCH(AC$4,'Data transformed'!$4:$4,0)-1),$M112),$N112),"NA"))</f>
        <v>2</v>
      </c>
      <c r="AD112" s="103" t="n">
        <f aca="true">IF($J112="","",IF(ISNUMBER(OFFSET('Data transformed'!$A$4,MATCH($A112,'Data transformed'!$A$5:$A$185,0),MATCH(AD$4,'Data transformed'!$4:$4,0)-1)), MIN(MAX(OFFSET('Data transformed'!$A$4,MATCH($A112,'Data transformed'!$A$5:$A$185,0),MATCH(AD$4,'Data transformed'!$4:$4,0)-1),$M112),$N112),"NA"))</f>
        <v>2</v>
      </c>
      <c r="AE112" s="103" t="n">
        <f aca="true">IF($J112="","",IF(ISNUMBER(OFFSET('Data transformed'!$A$4,MATCH($A112,'Data transformed'!$A$5:$A$185,0),MATCH(AE$4,'Data transformed'!$4:$4,0)-1)), MIN(MAX(OFFSET('Data transformed'!$A$4,MATCH($A112,'Data transformed'!$A$5:$A$185,0),MATCH(AE$4,'Data transformed'!$4:$4,0)-1),$M112),$N112),"NA"))</f>
        <v>2</v>
      </c>
      <c r="AF112" s="103" t="n">
        <f aca="true">IF($J112="","",IF(ISNUMBER(OFFSET('Data transformed'!$A$4,MATCH($A112,'Data transformed'!$A$5:$A$185,0),MATCH(AF$4,'Data transformed'!$4:$4,0)-1)), MIN(MAX(OFFSET('Data transformed'!$A$4,MATCH($A112,'Data transformed'!$A$5:$A$185,0),MATCH(AF$4,'Data transformed'!$4:$4,0)-1),$M112),$N112),"NA"))</f>
        <v>2</v>
      </c>
      <c r="AG112" s="103" t="n">
        <f aca="true">IF($J112="","",IF(ISNUMBER(OFFSET('Data transformed'!$A$4,MATCH($A112,'Data transformed'!$A$5:$A$185,0),MATCH(AG$4,'Data transformed'!$4:$4,0)-1)), MIN(MAX(OFFSET('Data transformed'!$A$4,MATCH($A112,'Data transformed'!$A$5:$A$185,0),MATCH(AG$4,'Data transformed'!$4:$4,0)-1),$M112),$N112),"NA"))</f>
        <v>0</v>
      </c>
      <c r="AH112" s="103" t="n">
        <f aca="true">IF($J112="","",IF(ISNUMBER(OFFSET('Data transformed'!$A$4,MATCH($A112,'Data transformed'!$A$5:$A$185,0),MATCH(AH$4,'Data transformed'!$4:$4,0)-1)), MIN(MAX(OFFSET('Data transformed'!$A$4,MATCH($A112,'Data transformed'!$A$5:$A$185,0),MATCH(AH$4,'Data transformed'!$4:$4,0)-1),$M112),$N112),"NA"))</f>
        <v>0</v>
      </c>
      <c r="AI112" s="103" t="n">
        <f aca="true">IF($J112="","",IF(ISNUMBER(OFFSET('Data transformed'!$A$4,MATCH($A112,'Data transformed'!$A$5:$A$185,0),MATCH(AI$4,'Data transformed'!$4:$4,0)-1)), MIN(MAX(OFFSET('Data transformed'!$A$4,MATCH($A112,'Data transformed'!$A$5:$A$185,0),MATCH(AI$4,'Data transformed'!$4:$4,0)-1),$M112),$N112),"NA"))</f>
        <v>2</v>
      </c>
      <c r="AJ112" s="103" t="n">
        <f aca="true">IF($J112="","",IF(ISNUMBER(OFFSET('Data transformed'!$A$4,MATCH($A112,'Data transformed'!$A$5:$A$185,0),MATCH(AJ$4,'Data transformed'!$4:$4,0)-1)), MIN(MAX(OFFSET('Data transformed'!$A$4,MATCH($A112,'Data transformed'!$A$5:$A$185,0),MATCH(AJ$4,'Data transformed'!$4:$4,0)-1),$M112),$N112),"NA"))</f>
        <v>2</v>
      </c>
      <c r="AK112" s="103" t="n">
        <f aca="true">IF($J112="","",IF(ISNUMBER(OFFSET('Data transformed'!$A$4,MATCH($A112,'Data transformed'!$A$5:$A$185,0),MATCH(AK$4,'Data transformed'!$4:$4,0)-1)), MIN(MAX(OFFSET('Data transformed'!$A$4,MATCH($A112,'Data transformed'!$A$5:$A$185,0),MATCH(AK$4,'Data transformed'!$4:$4,0)-1),$M112),$N112),"NA"))</f>
        <v>2</v>
      </c>
      <c r="AL112" s="103" t="n">
        <f aca="true">IF($J112="","",IF(ISNUMBER(OFFSET('Data transformed'!$A$4,MATCH($A112,'Data transformed'!$A$5:$A$185,0),MATCH(AL$4,'Data transformed'!$4:$4,0)-1)), MIN(MAX(OFFSET('Data transformed'!$A$4,MATCH($A112,'Data transformed'!$A$5:$A$185,0),MATCH(AL$4,'Data transformed'!$4:$4,0)-1),$M112),$N112),"NA"))</f>
        <v>0</v>
      </c>
      <c r="AM112" s="103" t="n">
        <f aca="true">IF($J112="","",IF(ISNUMBER(OFFSET('Data transformed'!$A$4,MATCH($A112,'Data transformed'!$A$5:$A$185,0),MATCH(AM$4,'Data transformed'!$4:$4,0)-1)), MIN(MAX(OFFSET('Data transformed'!$A$4,MATCH($A112,'Data transformed'!$A$5:$A$185,0),MATCH(AM$4,'Data transformed'!$4:$4,0)-1),$M112),$N112),"NA"))</f>
        <v>0</v>
      </c>
      <c r="AN112" s="103" t="n">
        <f aca="true">IF($J112="","",IF(ISNUMBER(OFFSET('Data transformed'!$A$4,MATCH($A112,'Data transformed'!$A$5:$A$185,0),MATCH(AN$4,'Data transformed'!$4:$4,0)-1)), MIN(MAX(OFFSET('Data transformed'!$A$4,MATCH($A112,'Data transformed'!$A$5:$A$185,0),MATCH(AN$4,'Data transformed'!$4:$4,0)-1),$M112),$N112),"NA"))</f>
        <v>2</v>
      </c>
      <c r="AO112" s="103" t="n">
        <f aca="true">IF($J112="","",IF(ISNUMBER(OFFSET('Data transformed'!$A$4,MATCH($A112,'Data transformed'!$A$5:$A$185,0),MATCH(AO$4,'Data transformed'!$4:$4,0)-1)), MIN(MAX(OFFSET('Data transformed'!$A$4,MATCH($A112,'Data transformed'!$A$5:$A$185,0),MATCH(AO$4,'Data transformed'!$4:$4,0)-1),$M112),$N112),"NA"))</f>
        <v>0</v>
      </c>
      <c r="AP112" s="103" t="n">
        <f aca="true">IF($J112="","",IF(ISNUMBER(OFFSET('Data transformed'!$A$4,MATCH($A112,'Data transformed'!$A$5:$A$185,0),MATCH(AP$4,'Data transformed'!$4:$4,0)-1)), MIN(MAX(OFFSET('Data transformed'!$A$4,MATCH($A112,'Data transformed'!$A$5:$A$185,0),MATCH(AP$4,'Data transformed'!$4:$4,0)-1),$M112),$N112),"NA"))</f>
        <v>2</v>
      </c>
      <c r="AQ112" s="103" t="n">
        <f aca="true">IF($J112="","",IF(ISNUMBER(OFFSET('Data transformed'!$A$4,MATCH($A112,'Data transformed'!$A$5:$A$185,0),MATCH(AQ$4,'Data transformed'!$4:$4,0)-1)), MIN(MAX(OFFSET('Data transformed'!$A$4,MATCH($A112,'Data transformed'!$A$5:$A$185,0),MATCH(AQ$4,'Data transformed'!$4:$4,0)-1),$M112),$N112),"NA"))</f>
        <v>0</v>
      </c>
      <c r="AR112" s="103" t="n">
        <f aca="true">IF($J112="","",IF(ISNUMBER(OFFSET('Data transformed'!$A$4,MATCH($A112,'Data transformed'!$A$5:$A$185,0),MATCH(AR$4,'Data transformed'!$4:$4,0)-1)), MIN(MAX(OFFSET('Data transformed'!$A$4,MATCH($A112,'Data transformed'!$A$5:$A$185,0),MATCH(AR$4,'Data transformed'!$4:$4,0)-1),$M112),$N112),"NA"))</f>
        <v>2</v>
      </c>
      <c r="AS112" s="103" t="n">
        <f aca="true">IF($J112="","",IF(ISNUMBER(OFFSET('Data transformed'!$A$4,MATCH($A112,'Data transformed'!$A$5:$A$185,0),MATCH(AS$4,'Data transformed'!$4:$4,0)-1)), MIN(MAX(OFFSET('Data transformed'!$A$4,MATCH($A112,'Data transformed'!$A$5:$A$185,0),MATCH(AS$4,'Data transformed'!$4:$4,0)-1),$M112),$N112),"NA"))</f>
        <v>2</v>
      </c>
      <c r="AT112" s="103" t="n">
        <f aca="true">IF($J112="","",IF(ISNUMBER(OFFSET('Data transformed'!$A$4,MATCH($A112,'Data transformed'!$A$5:$A$185,0),MATCH(AT$4,'Data transformed'!$4:$4,0)-1)), MIN(MAX(OFFSET('Data transformed'!$A$4,MATCH($A112,'Data transformed'!$A$5:$A$185,0),MATCH(AT$4,'Data transformed'!$4:$4,0)-1),$M112),$N112),"NA"))</f>
        <v>2</v>
      </c>
      <c r="AU112" s="103" t="n">
        <f aca="true">IF($J112="","",IF(ISNUMBER(OFFSET('Data transformed'!$A$4,MATCH($A112,'Data transformed'!$A$5:$A$185,0),MATCH(AU$4,'Data transformed'!$4:$4,0)-1)), MIN(MAX(OFFSET('Data transformed'!$A$4,MATCH($A112,'Data transformed'!$A$5:$A$185,0),MATCH(AU$4,'Data transformed'!$4:$4,0)-1),$M112),$N112),"NA"))</f>
        <v>0</v>
      </c>
      <c r="AV112" s="103" t="n">
        <f aca="true">IF($J112="","",IF(ISNUMBER(OFFSET('Data transformed'!$A$4,MATCH($A112,'Data transformed'!$A$5:$A$185,0),MATCH(AV$4,'Data transformed'!$4:$4,0)-1)), MIN(MAX(OFFSET('Data transformed'!$A$4,MATCH($A112,'Data transformed'!$A$5:$A$185,0),MATCH(AV$4,'Data transformed'!$4:$4,0)-1),$M112),$N112),"NA"))</f>
        <v>2</v>
      </c>
      <c r="AW112" s="103" t="n">
        <f aca="true">IF($J112="","",IF(ISNUMBER(OFFSET('Data transformed'!$A$4,MATCH($A112,'Data transformed'!$A$5:$A$185,0),MATCH(AW$4,'Data transformed'!$4:$4,0)-1)), MIN(MAX(OFFSET('Data transformed'!$A$4,MATCH($A112,'Data transformed'!$A$5:$A$185,0),MATCH(AW$4,'Data transformed'!$4:$4,0)-1),$M112),$N112),"NA"))</f>
        <v>0</v>
      </c>
      <c r="AX112" s="103" t="n">
        <f aca="true">IF($J112="","",IF(ISNUMBER(OFFSET('Data transformed'!$A$4,MATCH($A112,'Data transformed'!$A$5:$A$185,0),MATCH(AX$4,'Data transformed'!$4:$4,0)-1)), MIN(MAX(OFFSET('Data transformed'!$A$4,MATCH($A112,'Data transformed'!$A$5:$A$185,0),MATCH(AX$4,'Data transformed'!$4:$4,0)-1),$M112),$N112),"NA"))</f>
        <v>0</v>
      </c>
      <c r="AY112" s="103" t="n">
        <f aca="true">IF($J112="","",IF(ISNUMBER(OFFSET('Data transformed'!$A$4,MATCH($A112,'Data transformed'!$A$5:$A$185,0),MATCH(AY$4,'Data transformed'!$4:$4,0)-1)), MIN(MAX(OFFSET('Data transformed'!$A$4,MATCH($A112,'Data transformed'!$A$5:$A$185,0),MATCH(AY$4,'Data transformed'!$4:$4,0)-1),$M112),$N112),"NA"))</f>
        <v>2</v>
      </c>
      <c r="AZ112" s="103" t="n">
        <f aca="true">IF($J112="","",IF(ISNUMBER(OFFSET('Data transformed'!$A$4,MATCH($A112,'Data transformed'!$A$5:$A$185,0),MATCH(AZ$4,'Data transformed'!$4:$4,0)-1)), MIN(MAX(OFFSET('Data transformed'!$A$4,MATCH($A112,'Data transformed'!$A$5:$A$185,0),MATCH(AZ$4,'Data transformed'!$4:$4,0)-1),$M112),$N112),"NA"))</f>
        <v>2</v>
      </c>
      <c r="BA112" s="103" t="n">
        <f aca="true">IF($J112="","",IF(ISNUMBER(OFFSET('Data transformed'!$A$4,MATCH($A112,'Data transformed'!$A$5:$A$185,0),MATCH(BA$4,'Data transformed'!$4:$4,0)-1)), MIN(MAX(OFFSET('Data transformed'!$A$4,MATCH($A112,'Data transformed'!$A$5:$A$185,0),MATCH(BA$4,'Data transformed'!$4:$4,0)-1),$M112),$N112),"NA"))</f>
        <v>0</v>
      </c>
      <c r="BB112" s="103" t="n">
        <f aca="true">IF($J112="","",IF(ISNUMBER(OFFSET('Data transformed'!$A$4,MATCH($A112,'Data transformed'!$A$5:$A$185,0),MATCH(BB$4,'Data transformed'!$4:$4,0)-1)), MIN(MAX(OFFSET('Data transformed'!$A$4,MATCH($A112,'Data transformed'!$A$5:$A$185,0),MATCH(BB$4,'Data transformed'!$4:$4,0)-1),$M112),$N112),"NA"))</f>
        <v>2</v>
      </c>
      <c r="BC112" s="103" t="n">
        <f aca="true">IF($J112="","",IF(ISNUMBER(OFFSET('Data transformed'!$A$4,MATCH($A112,'Data transformed'!$A$5:$A$185,0),MATCH(BC$4,'Data transformed'!$4:$4,0)-1)), MIN(MAX(OFFSET('Data transformed'!$A$4,MATCH($A112,'Data transformed'!$A$5:$A$185,0),MATCH(BC$4,'Data transformed'!$4:$4,0)-1),$M112),$N112),"NA"))</f>
        <v>2</v>
      </c>
      <c r="BD112" s="103" t="n">
        <f aca="true">IF($J112="","",IF(ISNUMBER(OFFSET('Data transformed'!$A$4,MATCH($A112,'Data transformed'!$A$5:$A$185,0),MATCH(BD$4,'Data transformed'!$4:$4,0)-1)), MIN(MAX(OFFSET('Data transformed'!$A$4,MATCH($A112,'Data transformed'!$A$5:$A$185,0),MATCH(BD$4,'Data transformed'!$4:$4,0)-1),$M112),$N112),"NA"))</f>
        <v>2</v>
      </c>
      <c r="BE112" s="103" t="n">
        <f aca="true">IF($J112="","",IF(ISNUMBER(OFFSET('Data transformed'!$A$4,MATCH($A112,'Data transformed'!$A$5:$A$185,0),MATCH(BE$4,'Data transformed'!$4:$4,0)-1)), MIN(MAX(OFFSET('Data transformed'!$A$4,MATCH($A112,'Data transformed'!$A$5:$A$185,0),MATCH(BE$4,'Data transformed'!$4:$4,0)-1),$M112),$N112),"NA"))</f>
        <v>2</v>
      </c>
      <c r="BF112" s="103" t="n">
        <f aca="true">IF($J112="","",IF(ISNUMBER(OFFSET('Data transformed'!$A$4,MATCH($A112,'Data transformed'!$A$5:$A$185,0),MATCH(BF$4,'Data transformed'!$4:$4,0)-1)), MIN(MAX(OFFSET('Data transformed'!$A$4,MATCH($A112,'Data transformed'!$A$5:$A$185,0),MATCH(BF$4,'Data transformed'!$4:$4,0)-1),$M112),$N112),"NA"))</f>
        <v>2</v>
      </c>
      <c r="BG112" s="103" t="n">
        <f aca="true">IF($J112="","",IF(ISNUMBER(OFFSET('Data transformed'!$A$4,MATCH($A112,'Data transformed'!$A$5:$A$185,0),MATCH(BG$4,'Data transformed'!$4:$4,0)-1)), MIN(MAX(OFFSET('Data transformed'!$A$4,MATCH($A112,'Data transformed'!$A$5:$A$185,0),MATCH(BG$4,'Data transformed'!$4:$4,0)-1),$M112),$N112),"NA"))</f>
        <v>0</v>
      </c>
      <c r="BH112" s="103" t="n">
        <f aca="true">IF($J112="","",IF(ISNUMBER(OFFSET('Data transformed'!$A$4,MATCH($A112,'Data transformed'!$A$5:$A$185,0),MATCH(BH$4,'Data transformed'!$4:$4,0)-1)), MIN(MAX(OFFSET('Data transformed'!$A$4,MATCH($A112,'Data transformed'!$A$5:$A$185,0),MATCH(BH$4,'Data transformed'!$4:$4,0)-1),$M112),$N112),"NA"))</f>
        <v>1</v>
      </c>
      <c r="BI112" s="103" t="n">
        <f aca="true">IF($J112="","",IF(ISNUMBER(OFFSET('Data transformed'!$A$4,MATCH($A112,'Data transformed'!$A$5:$A$185,0),MATCH(BI$4,'Data transformed'!$4:$4,0)-1)), MIN(MAX(OFFSET('Data transformed'!$A$4,MATCH($A112,'Data transformed'!$A$5:$A$185,0),MATCH(BI$4,'Data transformed'!$4:$4,0)-1),$M112),$N112),"NA"))</f>
        <v>2</v>
      </c>
      <c r="BJ112" s="103" t="n">
        <f aca="true">IF($J112="","",IF(ISNUMBER(OFFSET('Data transformed'!$A$4,MATCH($A112,'Data transformed'!$A$5:$A$185,0),MATCH(BJ$4,'Data transformed'!$4:$4,0)-1)), MIN(MAX(OFFSET('Data transformed'!$A$4,MATCH($A112,'Data transformed'!$A$5:$A$185,0),MATCH(BJ$4,'Data transformed'!$4:$4,0)-1),$M112),$N112),"NA"))</f>
        <v>2</v>
      </c>
      <c r="BK112" s="103" t="n">
        <f aca="true">IF($J112="","",IF(ISNUMBER(OFFSET('Data transformed'!$A$4,MATCH($A112,'Data transformed'!$A$5:$A$185,0),MATCH(BK$4,'Data transformed'!$4:$4,0)-1)), MIN(MAX(OFFSET('Data transformed'!$A$4,MATCH($A112,'Data transformed'!$A$5:$A$185,0),MATCH(BK$4,'Data transformed'!$4:$4,0)-1),$M112),$N112),"NA"))</f>
        <v>0</v>
      </c>
      <c r="BL112" s="103" t="n">
        <f aca="true">IF($J112="","",IF(ISNUMBER(OFFSET('Data transformed'!$A$4,MATCH($A112,'Data transformed'!$A$5:$A$185,0),MATCH(BL$4,'Data transformed'!$4:$4,0)-1)), MIN(MAX(OFFSET('Data transformed'!$A$4,MATCH($A112,'Data transformed'!$A$5:$A$185,0),MATCH(BL$4,'Data transformed'!$4:$4,0)-1),$M112),$N112),"NA"))</f>
        <v>0</v>
      </c>
      <c r="BM112" s="103" t="n">
        <f aca="true">IF($J112="","",IF(ISNUMBER(OFFSET('Data transformed'!$A$4,MATCH($A112,'Data transformed'!$A$5:$A$185,0),MATCH(BM$4,'Data transformed'!$4:$4,0)-1)), MIN(MAX(OFFSET('Data transformed'!$A$4,MATCH($A112,'Data transformed'!$A$5:$A$185,0),MATCH(BM$4,'Data transformed'!$4:$4,0)-1),$M112),$N112),"NA"))</f>
        <v>2</v>
      </c>
      <c r="BN112" s="103" t="n">
        <f aca="true">IF($J112="","",IF(ISNUMBER(OFFSET('Data transformed'!$A$4,MATCH($A112,'Data transformed'!$A$5:$A$185,0),MATCH(BN$4,'Data transformed'!$4:$4,0)-1)), MIN(MAX(OFFSET('Data transformed'!$A$4,MATCH($A112,'Data transformed'!$A$5:$A$185,0),MATCH(BN$4,'Data transformed'!$4:$4,0)-1),$M112),$N112),"NA"))</f>
        <v>2</v>
      </c>
      <c r="BO112" s="103" t="n">
        <f aca="true">IF($J112="","",IF(ISNUMBER(OFFSET('Data transformed'!$A$4,MATCH($A112,'Data transformed'!$A$5:$A$185,0),MATCH(BO$4,'Data transformed'!$4:$4,0)-1)), MIN(MAX(OFFSET('Data transformed'!$A$4,MATCH($A112,'Data transformed'!$A$5:$A$185,0),MATCH(BO$4,'Data transformed'!$4:$4,0)-1),$M112),$N112),"NA"))</f>
        <v>1</v>
      </c>
      <c r="BP112" s="103" t="n">
        <f aca="true">IF($J112="","",IF(ISNUMBER(OFFSET('Data transformed'!$A$4,MATCH($A112,'Data transformed'!$A$5:$A$185,0),MATCH(BP$4,'Data transformed'!$4:$4,0)-1)), MIN(MAX(OFFSET('Data transformed'!$A$4,MATCH($A112,'Data transformed'!$A$5:$A$185,0),MATCH(BP$4,'Data transformed'!$4:$4,0)-1),$M112),$N112),"NA"))</f>
        <v>0</v>
      </c>
      <c r="BQ112" s="103" t="n">
        <f aca="true">IF($J112="","",IF(ISNUMBER(OFFSET('Data transformed'!$A$4,MATCH($A112,'Data transformed'!$A$5:$A$185,0),MATCH(BQ$4,'Data transformed'!$4:$4,0)-1)), MIN(MAX(OFFSET('Data transformed'!$A$4,MATCH($A112,'Data transformed'!$A$5:$A$185,0),MATCH(BQ$4,'Data transformed'!$4:$4,0)-1),$M112),$N112),"NA"))</f>
        <v>2</v>
      </c>
      <c r="BR112" s="103" t="n">
        <f aca="true">IF($J112="","",IF(ISNUMBER(OFFSET('Data transformed'!$A$4,MATCH($A112,'Data transformed'!$A$5:$A$185,0),MATCH(BR$4,'Data transformed'!$4:$4,0)-1)), MIN(MAX(OFFSET('Data transformed'!$A$4,MATCH($A112,'Data transformed'!$A$5:$A$185,0),MATCH(BR$4,'Data transformed'!$4:$4,0)-1),$M112),$N112),"NA"))</f>
        <v>2</v>
      </c>
      <c r="BS112" s="103" t="n">
        <f aca="true">IF($J112="","",IF(ISNUMBER(OFFSET('Data transformed'!$A$4,MATCH($A112,'Data transformed'!$A$5:$A$185,0),MATCH(BS$4,'Data transformed'!$4:$4,0)-1)), MIN(MAX(OFFSET('Data transformed'!$A$4,MATCH($A112,'Data transformed'!$A$5:$A$185,0),MATCH(BS$4,'Data transformed'!$4:$4,0)-1),$M112),$N112),"NA"))</f>
        <v>2</v>
      </c>
      <c r="BT112" s="103" t="n">
        <f aca="true">IF($J112="","",IF(ISNUMBER(OFFSET('Data transformed'!$A$4,MATCH($A112,'Data transformed'!$A$5:$A$185,0),MATCH(BT$4,'Data transformed'!$4:$4,0)-1)), MIN(MAX(OFFSET('Data transformed'!$A$4,MATCH($A112,'Data transformed'!$A$5:$A$185,0),MATCH(BT$4,'Data transformed'!$4:$4,0)-1),$M112),$N112),"NA"))</f>
        <v>1</v>
      </c>
      <c r="BU112" s="103" t="n">
        <f aca="true">IF($J112="","",IF(ISNUMBER(OFFSET('Data transformed'!$A$4,MATCH($A112,'Data transformed'!$A$5:$A$185,0),MATCH(BU$4,'Data transformed'!$4:$4,0)-1)), MIN(MAX(OFFSET('Data transformed'!$A$4,MATCH($A112,'Data transformed'!$A$5:$A$185,0),MATCH(BU$4,'Data transformed'!$4:$4,0)-1),$M112),$N112),"NA"))</f>
        <v>0</v>
      </c>
      <c r="BV112" s="103" t="n">
        <f aca="true">IF($J112="","",IF(ISNUMBER(OFFSET('Data transformed'!$A$4,MATCH($A112,'Data transformed'!$A$5:$A$185,0),MATCH(BV$4,'Data transformed'!$4:$4,0)-1)), MIN(MAX(OFFSET('Data transformed'!$A$4,MATCH($A112,'Data transformed'!$A$5:$A$185,0),MATCH(BV$4,'Data transformed'!$4:$4,0)-1),$M112),$N112),"NA"))</f>
        <v>1</v>
      </c>
      <c r="BW112" s="103" t="n">
        <f aca="true">IF($J112="","",IF(ISNUMBER(OFFSET('Data transformed'!$A$4,MATCH($A112,'Data transformed'!$A$5:$A$185,0),MATCH(BW$4,'Data transformed'!$4:$4,0)-1)), MIN(MAX(OFFSET('Data transformed'!$A$4,MATCH($A112,'Data transformed'!$A$5:$A$185,0),MATCH(BW$4,'Data transformed'!$4:$4,0)-1),$M112),$N112),"NA"))</f>
        <v>2</v>
      </c>
      <c r="BX112" s="103" t="n">
        <f aca="true">IF($J112="","",IF(ISNUMBER(OFFSET('Data transformed'!$A$4,MATCH($A112,'Data transformed'!$A$5:$A$185,0),MATCH(BX$4,'Data transformed'!$4:$4,0)-1)), MIN(MAX(OFFSET('Data transformed'!$A$4,MATCH($A112,'Data transformed'!$A$5:$A$185,0),MATCH(BX$4,'Data transformed'!$4:$4,0)-1),$M112),$N112),"NA"))</f>
        <v>2</v>
      </c>
      <c r="BY112" s="103" t="n">
        <f aca="true">IF($J112="","",IF(ISNUMBER(OFFSET('Data transformed'!$A$4,MATCH($A112,'Data transformed'!$A$5:$A$185,0),MATCH(BY$4,'Data transformed'!$4:$4,0)-1)), MIN(MAX(OFFSET('Data transformed'!$A$4,MATCH($A112,'Data transformed'!$A$5:$A$185,0),MATCH(BY$4,'Data transformed'!$4:$4,0)-1),$M112),$N112),"NA"))</f>
        <v>0</v>
      </c>
      <c r="BZ112" s="103" t="n">
        <f aca="true">IF($J112="","",IF(ISNUMBER(OFFSET('Data transformed'!$A$4,MATCH($A112,'Data transformed'!$A$5:$A$185,0),MATCH(BZ$4,'Data transformed'!$4:$4,0)-1)), MIN(MAX(OFFSET('Data transformed'!$A$4,MATCH($A112,'Data transformed'!$A$5:$A$185,0),MATCH(BZ$4,'Data transformed'!$4:$4,0)-1),$M112),$N112),"NA"))</f>
        <v>1</v>
      </c>
      <c r="CA112" s="103" t="n">
        <f aca="true">IF($J112="","",IF(ISNUMBER(OFFSET('Data transformed'!$A$4,MATCH($A112,'Data transformed'!$A$5:$A$185,0),MATCH(CA$4,'Data transformed'!$4:$4,0)-1)), MIN(MAX(OFFSET('Data transformed'!$A$4,MATCH($A112,'Data transformed'!$A$5:$A$185,0),MATCH(CA$4,'Data transformed'!$4:$4,0)-1),$M112),$N112),"NA"))</f>
        <v>2</v>
      </c>
      <c r="CB112" s="103" t="n">
        <f aca="true">IF($J112="","",IF(ISNUMBER(OFFSET('Data transformed'!$A$4,MATCH($A112,'Data transformed'!$A$5:$A$185,0),MATCH(CB$4,'Data transformed'!$4:$4,0)-1)), MIN(MAX(OFFSET('Data transformed'!$A$4,MATCH($A112,'Data transformed'!$A$5:$A$185,0),MATCH(CB$4,'Data transformed'!$4:$4,0)-1),$M112),$N112),"NA"))</f>
        <v>1</v>
      </c>
      <c r="CC112" s="103" t="n">
        <f aca="true">IF($J112="","",IF(ISNUMBER(OFFSET('Data transformed'!$A$4,MATCH($A112,'Data transformed'!$A$5:$A$185,0),MATCH(CC$4,'Data transformed'!$4:$4,0)-1)), MIN(MAX(OFFSET('Data transformed'!$A$4,MATCH($A112,'Data transformed'!$A$5:$A$185,0),MATCH(CC$4,'Data transformed'!$4:$4,0)-1),$M112),$N112),"NA"))</f>
        <v>2</v>
      </c>
      <c r="CD112" s="103" t="n">
        <f aca="true">IF($J112="","",IF(ISNUMBER(OFFSET('Data transformed'!$A$4,MATCH($A112,'Data transformed'!$A$5:$A$185,0),MATCH(CD$4,'Data transformed'!$4:$4,0)-1)), MIN(MAX(OFFSET('Data transformed'!$A$4,MATCH($A112,'Data transformed'!$A$5:$A$185,0),MATCH(CD$4,'Data transformed'!$4:$4,0)-1),$M112),$N112),"NA"))</f>
        <v>2</v>
      </c>
      <c r="CE112" s="103" t="n">
        <f aca="true">IF($J112="","",IF(ISNUMBER(OFFSET('Data transformed'!$A$4,MATCH($A112,'Data transformed'!$A$5:$A$185,0),MATCH(CE$4,'Data transformed'!$4:$4,0)-1)), MIN(MAX(OFFSET('Data transformed'!$A$4,MATCH($A112,'Data transformed'!$A$5:$A$185,0),MATCH(CE$4,'Data transformed'!$4:$4,0)-1),$M112),$N112),"NA"))</f>
        <v>0</v>
      </c>
      <c r="CF112" s="103" t="n">
        <f aca="true">IF($J112="","",IF(ISNUMBER(OFFSET('Data transformed'!$A$4,MATCH($A112,'Data transformed'!$A$5:$A$185,0),MATCH(CF$4,'Data transformed'!$4:$4,0)-1)), MIN(MAX(OFFSET('Data transformed'!$A$4,MATCH($A112,'Data transformed'!$A$5:$A$185,0),MATCH(CF$4,'Data transformed'!$4:$4,0)-1),$M112),$N112),"NA"))</f>
        <v>2</v>
      </c>
      <c r="CG112" s="103" t="n">
        <f aca="true">IF($J112="","",IF(ISNUMBER(OFFSET('Data transformed'!$A$4,MATCH($A112,'Data transformed'!$A$5:$A$185,0),MATCH(CG$4,'Data transformed'!$4:$4,0)-1)), MIN(MAX(OFFSET('Data transformed'!$A$4,MATCH($A112,'Data transformed'!$A$5:$A$185,0),MATCH(CG$4,'Data transformed'!$4:$4,0)-1),$M112),$N112),"NA"))</f>
        <v>2</v>
      </c>
      <c r="CH112" s="103" t="n">
        <f aca="true">IF($J112="","",IF(ISNUMBER(OFFSET('Data transformed'!$A$4,MATCH($A112,'Data transformed'!$A$5:$A$185,0),MATCH(CH$4,'Data transformed'!$4:$4,0)-1)), MIN(MAX(OFFSET('Data transformed'!$A$4,MATCH($A112,'Data transformed'!$A$5:$A$185,0),MATCH(CH$4,'Data transformed'!$4:$4,0)-1),$M112),$N112),"NA"))</f>
        <v>2</v>
      </c>
      <c r="CI112" s="103" t="n">
        <f aca="true">IF($J112="","",IF(ISNUMBER(OFFSET('Data transformed'!$A$4,MATCH($A112,'Data transformed'!$A$5:$A$185,0),MATCH(CI$4,'Data transformed'!$4:$4,0)-1)), MIN(MAX(OFFSET('Data transformed'!$A$4,MATCH($A112,'Data transformed'!$A$5:$A$185,0),MATCH(CI$4,'Data transformed'!$4:$4,0)-1),$M112),$N112),"NA"))</f>
        <v>0</v>
      </c>
      <c r="CJ112" s="103" t="n">
        <f aca="true">IF($J112="","",IF(ISNUMBER(OFFSET('Data transformed'!$A$4,MATCH($A112,'Data transformed'!$A$5:$A$185,0),MATCH(CJ$4,'Data transformed'!$4:$4,0)-1)), MIN(MAX(OFFSET('Data transformed'!$A$4,MATCH($A112,'Data transformed'!$A$5:$A$185,0),MATCH(CJ$4,'Data transformed'!$4:$4,0)-1),$M112),$N112),"NA"))</f>
        <v>1</v>
      </c>
      <c r="CK112" s="103" t="n">
        <f aca="true">IF($J112="","",IF(ISNUMBER(OFFSET('Data transformed'!$A$4,MATCH($A112,'Data transformed'!$A$5:$A$185,0),MATCH(CK$4,'Data transformed'!$4:$4,0)-1)), MIN(MAX(OFFSET('Data transformed'!$A$4,MATCH($A112,'Data transformed'!$A$5:$A$185,0),MATCH(CK$4,'Data transformed'!$4:$4,0)-1),$M112),$N112),"NA"))</f>
        <v>2</v>
      </c>
      <c r="CL112" s="103" t="n">
        <f aca="true">IF($J112="","",IF(ISNUMBER(OFFSET('Data transformed'!$A$4,MATCH($A112,'Data transformed'!$A$5:$A$185,0),MATCH(CL$4,'Data transformed'!$4:$4,0)-1)), MIN(MAX(OFFSET('Data transformed'!$A$4,MATCH($A112,'Data transformed'!$A$5:$A$185,0),MATCH(CL$4,'Data transformed'!$4:$4,0)-1),$M112),$N112),"NA"))</f>
        <v>0</v>
      </c>
      <c r="CM112" s="103" t="n">
        <f aca="true">IF($J112="","",IF(ISNUMBER(OFFSET('Data transformed'!$A$4,MATCH($A112,'Data transformed'!$A$5:$A$185,0),MATCH(CM$4,'Data transformed'!$4:$4,0)-1)), MIN(MAX(OFFSET('Data transformed'!$A$4,MATCH($A112,'Data transformed'!$A$5:$A$185,0),MATCH(CM$4,'Data transformed'!$4:$4,0)-1),$M112),$N112),"NA"))</f>
        <v>1</v>
      </c>
      <c r="CN112" s="103" t="n">
        <f aca="true">IF($J112="","",IF(ISNUMBER(OFFSET('Data transformed'!$A$4,MATCH($A112,'Data transformed'!$A$5:$A$185,0),MATCH(CN$4,'Data transformed'!$4:$4,0)-1)), MIN(MAX(OFFSET('Data transformed'!$A$4,MATCH($A112,'Data transformed'!$A$5:$A$185,0),MATCH(CN$4,'Data transformed'!$4:$4,0)-1),$M112),$N112),"NA"))</f>
        <v>0</v>
      </c>
      <c r="CO112" s="103" t="n">
        <f aca="true">IF($J112="","",IF(ISNUMBER(OFFSET('Data transformed'!$A$4,MATCH($A112,'Data transformed'!$A$5:$A$185,0),MATCH(CO$4,'Data transformed'!$4:$4,0)-1)), MIN(MAX(OFFSET('Data transformed'!$A$4,MATCH($A112,'Data transformed'!$A$5:$A$185,0),MATCH(CO$4,'Data transformed'!$4:$4,0)-1),$M112),$N112),"NA"))</f>
        <v>0</v>
      </c>
      <c r="CP112" s="103" t="n">
        <f aca="true">IF($J112="","",IF(ISNUMBER(OFFSET('Data transformed'!$A$4,MATCH($A112,'Data transformed'!$A$5:$A$185,0),MATCH(CP$4,'Data transformed'!$4:$4,0)-1)), MIN(MAX(OFFSET('Data transformed'!$A$4,MATCH($A112,'Data transformed'!$A$5:$A$185,0),MATCH(CP$4,'Data transformed'!$4:$4,0)-1),$M112),$N112),"NA"))</f>
        <v>2</v>
      </c>
      <c r="CQ112" s="103" t="n">
        <f aca="true">IF($J112="","",IF(ISNUMBER(OFFSET('Data transformed'!$A$4,MATCH($A112,'Data transformed'!$A$5:$A$185,0),MATCH(CQ$4,'Data transformed'!$4:$4,0)-1)), MIN(MAX(OFFSET('Data transformed'!$A$4,MATCH($A112,'Data transformed'!$A$5:$A$185,0),MATCH(CQ$4,'Data transformed'!$4:$4,0)-1),$M112),$N112),"NA"))</f>
        <v>2</v>
      </c>
      <c r="CR112" s="103" t="n">
        <f aca="true">IF($J112="","",IF(ISNUMBER(OFFSET('Data transformed'!$A$4,MATCH($A112,'Data transformed'!$A$5:$A$185,0),MATCH(CR$4,'Data transformed'!$4:$4,0)-1)), MIN(MAX(OFFSET('Data transformed'!$A$4,MATCH($A112,'Data transformed'!$A$5:$A$185,0),MATCH(CR$4,'Data transformed'!$4:$4,0)-1),$M112),$N112),"NA"))</f>
        <v>2</v>
      </c>
      <c r="CS112" s="103" t="n">
        <f aca="true">IF($J112="","",IF(ISNUMBER(OFFSET('Data transformed'!$A$4,MATCH($A112,'Data transformed'!$A$5:$A$185,0),MATCH(CS$4,'Data transformed'!$4:$4,0)-1)), MIN(MAX(OFFSET('Data transformed'!$A$4,MATCH($A112,'Data transformed'!$A$5:$A$185,0),MATCH(CS$4,'Data transformed'!$4:$4,0)-1),$M112),$N112),"NA"))</f>
        <v>0</v>
      </c>
      <c r="CT112" s="103" t="n">
        <f aca="true">IF($J112="","",IF(ISNUMBER(OFFSET('Data transformed'!$A$4,MATCH($A112,'Data transformed'!$A$5:$A$185,0),MATCH(CT$4,'Data transformed'!$4:$4,0)-1)), MIN(MAX(OFFSET('Data transformed'!$A$4,MATCH($A112,'Data transformed'!$A$5:$A$185,0),MATCH(CT$4,'Data transformed'!$4:$4,0)-1),$M112),$N112),"NA"))</f>
        <v>0</v>
      </c>
      <c r="CU112" s="103" t="n">
        <f aca="true">IF($J112="","",IF(ISNUMBER(OFFSET('Data transformed'!$A$4,MATCH($A112,'Data transformed'!$A$5:$A$185,0),MATCH(CU$4,'Data transformed'!$4:$4,0)-1)), MIN(MAX(OFFSET('Data transformed'!$A$4,MATCH($A112,'Data transformed'!$A$5:$A$185,0),MATCH(CU$4,'Data transformed'!$4:$4,0)-1),$M112),$N112),"NA"))</f>
        <v>2</v>
      </c>
    </row>
    <row r="113" s="103" customFormat="true" ht="15.5" hidden="false" customHeight="false" outlineLevel="0" collapsed="false">
      <c r="A113" s="107" t="n">
        <v>4300</v>
      </c>
      <c r="B113" s="107" t="n">
        <v>2</v>
      </c>
      <c r="C113" s="103" t="str">
        <f aca="true">IF(ISBLANK(OFFSET('Raw Data'!$A$3,MATCH($A113,'Raw Data'!$B$4:$B$185,0),MATCH(C$4,'Raw Data'!$3:$3,0)-1)),"",OFFSET('Raw Data'!$A$3,MATCH($A113,'Raw Data'!$B$4:$B$185,0),MATCH(C$4,'Raw Data'!$3:$3,0)-1))</f>
        <v/>
      </c>
      <c r="D113" s="103" t="str">
        <f aca="true">IF(ISBLANK(OFFSET('Raw Data'!$A$3,MATCH($A113,'Raw Data'!$B$4:$B$185,0),MATCH(D$4,'Raw Data'!$3:$3,0)-1)),"",OFFSET('Raw Data'!$A$3,MATCH($A113,'Raw Data'!$B$4:$B$185,0),MATCH(D$4,'Raw Data'!$3:$3,0)-1))</f>
        <v>National sustainability measures / mechanisms</v>
      </c>
      <c r="E113" s="103" t="str">
        <f aca="true">IF(ISBLANK(OFFSET('Raw Data'!$A$3,MATCH($A113,'Raw Data'!$B$4:$B$185,0),MATCH(E$4,'Raw Data'!$3:$3,0)-1)),"",OFFSET('Raw Data'!$A$3,MATCH($A113,'Raw Data'!$B$4:$B$185,0),MATCH(E$4,'Raw Data'!$3:$3,0)-1))</f>
        <v>Measures and mechanisms that support sustainability are in place. This indicator tests the presence of sustainability regulations and reporting, and if countries have consumer-centred mechanisms to promote sustainable consumption. </v>
      </c>
      <c r="J113" s="103" t="e">
        <f aca="true" t="array" ref="J113:J113">IFERROR(_xlfn.QUARTILE.INC(IF(ISNUMBER(OFFSET('Data transformed'!$N$4,MATCH('outliers treatment'!$A113,'Data transformed'!$A$5:$A$185),1,1,COUNTA('Data transformed'!$O$4:$CX$4))),OFFSET('Data transformed'!$N$4,MATCH('outliers treatment'!$A113,'Data transformed'!$A$5:$A$185),1,1,COUNTA('Data transformed'!$O$4:$CX$4))),1),"")</f>
        <v>#N/A</v>
      </c>
      <c r="K113" s="103" t="e">
        <f aca="true" t="array" ref="K113:K113">IFERROR(_xlfn.QUARTILE.INC(IF(ISNUMBER(OFFSET('Data transformed'!$N$4,MATCH('outliers treatment'!$A113,'Data transformed'!$A$5:$A$185),1,1,COUNTA('Data transformed'!$O$4:$CX$4))),OFFSET('Data transformed'!$N$4,MATCH('outliers treatment'!$A113,'Data transformed'!$A$5:$A$185),1,1,COUNTA('Data transformed'!$O$4:$CX$4))),3),"")</f>
        <v>#N/A</v>
      </c>
      <c r="L113" s="103" t="str">
        <f aca="false">IFERROR(K113-J113,"")</f>
        <v/>
      </c>
      <c r="P113" s="105" t="str">
        <f aca="false" t="array" ref="P113:P113">IFERROR(SKEW(IF(ISNUMBER(T113:CU113),T113:CU113,"")),"")</f>
        <v/>
      </c>
      <c r="Q113" s="103" t="n">
        <f aca="true">IF(ISBLANK(OFFSET('Data above threshold'!$A$4,MATCH('Data above threshold'!$A112,'Data above threshold'!$A$5:$A$185,0),MATCH('Data above threshold'!N$4,'Data above threshold'!$4:$4,0)-1)),1,OFFSET('Data above threshold'!$A$4,MATCH('Data above threshold'!$A112,'Data above threshold'!$A$5:$A$185,0),MATCH('Data above threshold'!N$4,'Data above threshold'!$4:$4,0)-1))</f>
        <v>1</v>
      </c>
      <c r="R113" s="103" t="e">
        <f aca="false">IF($J113="","",COUNTIF(T113:CU113,M113)+ COUNTIF(T113:CQ113,N113))</f>
        <v>#N/A</v>
      </c>
      <c r="S113" s="106" t="str">
        <f aca="false" t="array" ref="S113:S113">IF(B113&lt;4,"",1-IFERROR(SUM(ISNUMBER(T113:CU113)*(1-$T$3:$CU$3))/COUNTIF($T$3:$CU$3,0),0))</f>
        <v/>
      </c>
      <c r="T113" s="103" t="str">
        <f aca="true">IF($J113="","",IF(ISNUMBER(OFFSET('Data transformed'!$A$4,MATCH($A113,'Data transformed'!$A$5:$A$185,0),MATCH(T$4,'Data transformed'!$4:$4,0)-1)), MIN(MAX(OFFSET('Data transformed'!$A$4,MATCH($A113,'Data transformed'!$A$5:$A$185,0),MATCH(T$4,'Data transformed'!$4:$4,0)-1),$M113),$N113),"NA"))</f>
        <v>NA</v>
      </c>
      <c r="U113" s="103" t="str">
        <f aca="true">IF($J113="","",IF(ISNUMBER(OFFSET('Data transformed'!$A$4,MATCH($A113,'Data transformed'!$A$5:$A$185,0),MATCH(U$4,'Data transformed'!$4:$4,0)-1)), MIN(MAX(OFFSET('Data transformed'!$A$4,MATCH($A113,'Data transformed'!$A$5:$A$185,0),MATCH(U$4,'Data transformed'!$4:$4,0)-1),$M113),$N113),"NA"))</f>
        <v>NA</v>
      </c>
      <c r="V113" s="103" t="str">
        <f aca="true">IF($J113="","",IF(ISNUMBER(OFFSET('Data transformed'!$A$4,MATCH($A113,'Data transformed'!$A$5:$A$185,0),MATCH(V$4,'Data transformed'!$4:$4,0)-1)), MIN(MAX(OFFSET('Data transformed'!$A$4,MATCH($A113,'Data transformed'!$A$5:$A$185,0),MATCH(V$4,'Data transformed'!$4:$4,0)-1),$M113),$N113),"NA"))</f>
        <v>NA</v>
      </c>
      <c r="W113" s="103" t="str">
        <f aca="true">IF($J113="","",IF(ISNUMBER(OFFSET('Data transformed'!$A$4,MATCH($A113,'Data transformed'!$A$5:$A$185,0),MATCH(W$4,'Data transformed'!$4:$4,0)-1)), MIN(MAX(OFFSET('Data transformed'!$A$4,MATCH($A113,'Data transformed'!$A$5:$A$185,0),MATCH(W$4,'Data transformed'!$4:$4,0)-1),$M113),$N113),"NA"))</f>
        <v>NA</v>
      </c>
      <c r="X113" s="103" t="str">
        <f aca="true">IF($J113="","",IF(ISNUMBER(OFFSET('Data transformed'!$A$4,MATCH($A113,'Data transformed'!$A$5:$A$185,0),MATCH(X$4,'Data transformed'!$4:$4,0)-1)), MIN(MAX(OFFSET('Data transformed'!$A$4,MATCH($A113,'Data transformed'!$A$5:$A$185,0),MATCH(X$4,'Data transformed'!$4:$4,0)-1),$M113),$N113),"NA"))</f>
        <v>NA</v>
      </c>
      <c r="Y113" s="103" t="str">
        <f aca="true">IF($J113="","",IF(ISNUMBER(OFFSET('Data transformed'!$A$4,MATCH($A113,'Data transformed'!$A$5:$A$185,0),MATCH(Y$4,'Data transformed'!$4:$4,0)-1)), MIN(MAX(OFFSET('Data transformed'!$A$4,MATCH($A113,'Data transformed'!$A$5:$A$185,0),MATCH(Y$4,'Data transformed'!$4:$4,0)-1),$M113),$N113),"NA"))</f>
        <v>NA</v>
      </c>
      <c r="Z113" s="103" t="str">
        <f aca="true">IF($J113="","",IF(ISNUMBER(OFFSET('Data transformed'!$A$4,MATCH($A113,'Data transformed'!$A$5:$A$185,0),MATCH(Z$4,'Data transformed'!$4:$4,0)-1)), MIN(MAX(OFFSET('Data transformed'!$A$4,MATCH($A113,'Data transformed'!$A$5:$A$185,0),MATCH(Z$4,'Data transformed'!$4:$4,0)-1),$M113),$N113),"NA"))</f>
        <v>NA</v>
      </c>
      <c r="AA113" s="103" t="str">
        <f aca="true">IF($J113="","",IF(ISNUMBER(OFFSET('Data transformed'!$A$4,MATCH($A113,'Data transformed'!$A$5:$A$185,0),MATCH(AA$4,'Data transformed'!$4:$4,0)-1)), MIN(MAX(OFFSET('Data transformed'!$A$4,MATCH($A113,'Data transformed'!$A$5:$A$185,0),MATCH(AA$4,'Data transformed'!$4:$4,0)-1),$M113),$N113),"NA"))</f>
        <v>NA</v>
      </c>
      <c r="AB113" s="103" t="str">
        <f aca="true">IF($J113="","",IF(ISNUMBER(OFFSET('Data transformed'!$A$4,MATCH($A113,'Data transformed'!$A$5:$A$185,0),MATCH(AB$4,'Data transformed'!$4:$4,0)-1)), MIN(MAX(OFFSET('Data transformed'!$A$4,MATCH($A113,'Data transformed'!$A$5:$A$185,0),MATCH(AB$4,'Data transformed'!$4:$4,0)-1),$M113),$N113),"NA"))</f>
        <v>NA</v>
      </c>
      <c r="AC113" s="103" t="str">
        <f aca="true">IF($J113="","",IF(ISNUMBER(OFFSET('Data transformed'!$A$4,MATCH($A113,'Data transformed'!$A$5:$A$185,0),MATCH(AC$4,'Data transformed'!$4:$4,0)-1)), MIN(MAX(OFFSET('Data transformed'!$A$4,MATCH($A113,'Data transformed'!$A$5:$A$185,0),MATCH(AC$4,'Data transformed'!$4:$4,0)-1),$M113),$N113),"NA"))</f>
        <v>NA</v>
      </c>
      <c r="AD113" s="103" t="str">
        <f aca="true">IF($J113="","",IF(ISNUMBER(OFFSET('Data transformed'!$A$4,MATCH($A113,'Data transformed'!$A$5:$A$185,0),MATCH(AD$4,'Data transformed'!$4:$4,0)-1)), MIN(MAX(OFFSET('Data transformed'!$A$4,MATCH($A113,'Data transformed'!$A$5:$A$185,0),MATCH(AD$4,'Data transformed'!$4:$4,0)-1),$M113),$N113),"NA"))</f>
        <v>NA</v>
      </c>
      <c r="AE113" s="103" t="str">
        <f aca="true">IF($J113="","",IF(ISNUMBER(OFFSET('Data transformed'!$A$4,MATCH($A113,'Data transformed'!$A$5:$A$185,0),MATCH(AE$4,'Data transformed'!$4:$4,0)-1)), MIN(MAX(OFFSET('Data transformed'!$A$4,MATCH($A113,'Data transformed'!$A$5:$A$185,0),MATCH(AE$4,'Data transformed'!$4:$4,0)-1),$M113),$N113),"NA"))</f>
        <v>NA</v>
      </c>
      <c r="AF113" s="103" t="str">
        <f aca="true">IF($J113="","",IF(ISNUMBER(OFFSET('Data transformed'!$A$4,MATCH($A113,'Data transformed'!$A$5:$A$185,0),MATCH(AF$4,'Data transformed'!$4:$4,0)-1)), MIN(MAX(OFFSET('Data transformed'!$A$4,MATCH($A113,'Data transformed'!$A$5:$A$185,0),MATCH(AF$4,'Data transformed'!$4:$4,0)-1),$M113),$N113),"NA"))</f>
        <v>NA</v>
      </c>
      <c r="AG113" s="103" t="str">
        <f aca="true">IF($J113="","",IF(ISNUMBER(OFFSET('Data transformed'!$A$4,MATCH($A113,'Data transformed'!$A$5:$A$185,0),MATCH(AG$4,'Data transformed'!$4:$4,0)-1)), MIN(MAX(OFFSET('Data transformed'!$A$4,MATCH($A113,'Data transformed'!$A$5:$A$185,0),MATCH(AG$4,'Data transformed'!$4:$4,0)-1),$M113),$N113),"NA"))</f>
        <v>NA</v>
      </c>
      <c r="AH113" s="103" t="str">
        <f aca="true">IF($J113="","",IF(ISNUMBER(OFFSET('Data transformed'!$A$4,MATCH($A113,'Data transformed'!$A$5:$A$185,0),MATCH(AH$4,'Data transformed'!$4:$4,0)-1)), MIN(MAX(OFFSET('Data transformed'!$A$4,MATCH($A113,'Data transformed'!$A$5:$A$185,0),MATCH(AH$4,'Data transformed'!$4:$4,0)-1),$M113),$N113),"NA"))</f>
        <v>NA</v>
      </c>
      <c r="AI113" s="103" t="str">
        <f aca="true">IF($J113="","",IF(ISNUMBER(OFFSET('Data transformed'!$A$4,MATCH($A113,'Data transformed'!$A$5:$A$185,0),MATCH(AI$4,'Data transformed'!$4:$4,0)-1)), MIN(MAX(OFFSET('Data transformed'!$A$4,MATCH($A113,'Data transformed'!$A$5:$A$185,0),MATCH(AI$4,'Data transformed'!$4:$4,0)-1),$M113),$N113),"NA"))</f>
        <v>NA</v>
      </c>
      <c r="AJ113" s="103" t="str">
        <f aca="true">IF($J113="","",IF(ISNUMBER(OFFSET('Data transformed'!$A$4,MATCH($A113,'Data transformed'!$A$5:$A$185,0),MATCH(AJ$4,'Data transformed'!$4:$4,0)-1)), MIN(MAX(OFFSET('Data transformed'!$A$4,MATCH($A113,'Data transformed'!$A$5:$A$185,0),MATCH(AJ$4,'Data transformed'!$4:$4,0)-1),$M113),$N113),"NA"))</f>
        <v>NA</v>
      </c>
      <c r="AK113" s="103" t="str">
        <f aca="true">IF($J113="","",IF(ISNUMBER(OFFSET('Data transformed'!$A$4,MATCH($A113,'Data transformed'!$A$5:$A$185,0),MATCH(AK$4,'Data transformed'!$4:$4,0)-1)), MIN(MAX(OFFSET('Data transformed'!$A$4,MATCH($A113,'Data transformed'!$A$5:$A$185,0),MATCH(AK$4,'Data transformed'!$4:$4,0)-1),$M113),$N113),"NA"))</f>
        <v>NA</v>
      </c>
      <c r="AL113" s="103" t="str">
        <f aca="true">IF($J113="","",IF(ISNUMBER(OFFSET('Data transformed'!$A$4,MATCH($A113,'Data transformed'!$A$5:$A$185,0),MATCH(AL$4,'Data transformed'!$4:$4,0)-1)), MIN(MAX(OFFSET('Data transformed'!$A$4,MATCH($A113,'Data transformed'!$A$5:$A$185,0),MATCH(AL$4,'Data transformed'!$4:$4,0)-1),$M113),$N113),"NA"))</f>
        <v>NA</v>
      </c>
      <c r="AM113" s="103" t="str">
        <f aca="true">IF($J113="","",IF(ISNUMBER(OFFSET('Data transformed'!$A$4,MATCH($A113,'Data transformed'!$A$5:$A$185,0),MATCH(AM$4,'Data transformed'!$4:$4,0)-1)), MIN(MAX(OFFSET('Data transformed'!$A$4,MATCH($A113,'Data transformed'!$A$5:$A$185,0),MATCH(AM$4,'Data transformed'!$4:$4,0)-1),$M113),$N113),"NA"))</f>
        <v>NA</v>
      </c>
      <c r="AN113" s="103" t="str">
        <f aca="true">IF($J113="","",IF(ISNUMBER(OFFSET('Data transformed'!$A$4,MATCH($A113,'Data transformed'!$A$5:$A$185,0),MATCH(AN$4,'Data transformed'!$4:$4,0)-1)), MIN(MAX(OFFSET('Data transformed'!$A$4,MATCH($A113,'Data transformed'!$A$5:$A$185,0),MATCH(AN$4,'Data transformed'!$4:$4,0)-1),$M113),$N113),"NA"))</f>
        <v>NA</v>
      </c>
      <c r="AO113" s="103" t="str">
        <f aca="true">IF($J113="","",IF(ISNUMBER(OFFSET('Data transformed'!$A$4,MATCH($A113,'Data transformed'!$A$5:$A$185,0),MATCH(AO$4,'Data transformed'!$4:$4,0)-1)), MIN(MAX(OFFSET('Data transformed'!$A$4,MATCH($A113,'Data transformed'!$A$5:$A$185,0),MATCH(AO$4,'Data transformed'!$4:$4,0)-1),$M113),$N113),"NA"))</f>
        <v>NA</v>
      </c>
      <c r="AP113" s="103" t="str">
        <f aca="true">IF($J113="","",IF(ISNUMBER(OFFSET('Data transformed'!$A$4,MATCH($A113,'Data transformed'!$A$5:$A$185,0),MATCH(AP$4,'Data transformed'!$4:$4,0)-1)), MIN(MAX(OFFSET('Data transformed'!$A$4,MATCH($A113,'Data transformed'!$A$5:$A$185,0),MATCH(AP$4,'Data transformed'!$4:$4,0)-1),$M113),$N113),"NA"))</f>
        <v>NA</v>
      </c>
      <c r="AQ113" s="103" t="str">
        <f aca="true">IF($J113="","",IF(ISNUMBER(OFFSET('Data transformed'!$A$4,MATCH($A113,'Data transformed'!$A$5:$A$185,0),MATCH(AQ$4,'Data transformed'!$4:$4,0)-1)), MIN(MAX(OFFSET('Data transformed'!$A$4,MATCH($A113,'Data transformed'!$A$5:$A$185,0),MATCH(AQ$4,'Data transformed'!$4:$4,0)-1),$M113),$N113),"NA"))</f>
        <v>NA</v>
      </c>
      <c r="AR113" s="103" t="str">
        <f aca="true">IF($J113="","",IF(ISNUMBER(OFFSET('Data transformed'!$A$4,MATCH($A113,'Data transformed'!$A$5:$A$185,0),MATCH(AR$4,'Data transformed'!$4:$4,0)-1)), MIN(MAX(OFFSET('Data transformed'!$A$4,MATCH($A113,'Data transformed'!$A$5:$A$185,0),MATCH(AR$4,'Data transformed'!$4:$4,0)-1),$M113),$N113),"NA"))</f>
        <v>NA</v>
      </c>
      <c r="AS113" s="103" t="str">
        <f aca="true">IF($J113="","",IF(ISNUMBER(OFFSET('Data transformed'!$A$4,MATCH($A113,'Data transformed'!$A$5:$A$185,0),MATCH(AS$4,'Data transformed'!$4:$4,0)-1)), MIN(MAX(OFFSET('Data transformed'!$A$4,MATCH($A113,'Data transformed'!$A$5:$A$185,0),MATCH(AS$4,'Data transformed'!$4:$4,0)-1),$M113),$N113),"NA"))</f>
        <v>NA</v>
      </c>
      <c r="AT113" s="103" t="str">
        <f aca="true">IF($J113="","",IF(ISNUMBER(OFFSET('Data transformed'!$A$4,MATCH($A113,'Data transformed'!$A$5:$A$185,0),MATCH(AT$4,'Data transformed'!$4:$4,0)-1)), MIN(MAX(OFFSET('Data transformed'!$A$4,MATCH($A113,'Data transformed'!$A$5:$A$185,0),MATCH(AT$4,'Data transformed'!$4:$4,0)-1),$M113),$N113),"NA"))</f>
        <v>NA</v>
      </c>
      <c r="AU113" s="103" t="str">
        <f aca="true">IF($J113="","",IF(ISNUMBER(OFFSET('Data transformed'!$A$4,MATCH($A113,'Data transformed'!$A$5:$A$185,0),MATCH(AU$4,'Data transformed'!$4:$4,0)-1)), MIN(MAX(OFFSET('Data transformed'!$A$4,MATCH($A113,'Data transformed'!$A$5:$A$185,0),MATCH(AU$4,'Data transformed'!$4:$4,0)-1),$M113),$N113),"NA"))</f>
        <v>NA</v>
      </c>
      <c r="AV113" s="103" t="str">
        <f aca="true">IF($J113="","",IF(ISNUMBER(OFFSET('Data transformed'!$A$4,MATCH($A113,'Data transformed'!$A$5:$A$185,0),MATCH(AV$4,'Data transformed'!$4:$4,0)-1)), MIN(MAX(OFFSET('Data transformed'!$A$4,MATCH($A113,'Data transformed'!$A$5:$A$185,0),MATCH(AV$4,'Data transformed'!$4:$4,0)-1),$M113),$N113),"NA"))</f>
        <v>NA</v>
      </c>
      <c r="AW113" s="103" t="str">
        <f aca="true">IF($J113="","",IF(ISNUMBER(OFFSET('Data transformed'!$A$4,MATCH($A113,'Data transformed'!$A$5:$A$185,0),MATCH(AW$4,'Data transformed'!$4:$4,0)-1)), MIN(MAX(OFFSET('Data transformed'!$A$4,MATCH($A113,'Data transformed'!$A$5:$A$185,0),MATCH(AW$4,'Data transformed'!$4:$4,0)-1),$M113),$N113),"NA"))</f>
        <v>NA</v>
      </c>
      <c r="AX113" s="103" t="str">
        <f aca="true">IF($J113="","",IF(ISNUMBER(OFFSET('Data transformed'!$A$4,MATCH($A113,'Data transformed'!$A$5:$A$185,0),MATCH(AX$4,'Data transformed'!$4:$4,0)-1)), MIN(MAX(OFFSET('Data transformed'!$A$4,MATCH($A113,'Data transformed'!$A$5:$A$185,0),MATCH(AX$4,'Data transformed'!$4:$4,0)-1),$M113),$N113),"NA"))</f>
        <v>NA</v>
      </c>
      <c r="AY113" s="103" t="str">
        <f aca="true">IF($J113="","",IF(ISNUMBER(OFFSET('Data transformed'!$A$4,MATCH($A113,'Data transformed'!$A$5:$A$185,0),MATCH(AY$4,'Data transformed'!$4:$4,0)-1)), MIN(MAX(OFFSET('Data transformed'!$A$4,MATCH($A113,'Data transformed'!$A$5:$A$185,0),MATCH(AY$4,'Data transformed'!$4:$4,0)-1),$M113),$N113),"NA"))</f>
        <v>NA</v>
      </c>
      <c r="AZ113" s="103" t="str">
        <f aca="true">IF($J113="","",IF(ISNUMBER(OFFSET('Data transformed'!$A$4,MATCH($A113,'Data transformed'!$A$5:$A$185,0),MATCH(AZ$4,'Data transformed'!$4:$4,0)-1)), MIN(MAX(OFFSET('Data transformed'!$A$4,MATCH($A113,'Data transformed'!$A$5:$A$185,0),MATCH(AZ$4,'Data transformed'!$4:$4,0)-1),$M113),$N113),"NA"))</f>
        <v>NA</v>
      </c>
      <c r="BA113" s="103" t="str">
        <f aca="true">IF($J113="","",IF(ISNUMBER(OFFSET('Data transformed'!$A$4,MATCH($A113,'Data transformed'!$A$5:$A$185,0),MATCH(BA$4,'Data transformed'!$4:$4,0)-1)), MIN(MAX(OFFSET('Data transformed'!$A$4,MATCH($A113,'Data transformed'!$A$5:$A$185,0),MATCH(BA$4,'Data transformed'!$4:$4,0)-1),$M113),$N113),"NA"))</f>
        <v>NA</v>
      </c>
      <c r="BB113" s="103" t="str">
        <f aca="true">IF($J113="","",IF(ISNUMBER(OFFSET('Data transformed'!$A$4,MATCH($A113,'Data transformed'!$A$5:$A$185,0),MATCH(BB$4,'Data transformed'!$4:$4,0)-1)), MIN(MAX(OFFSET('Data transformed'!$A$4,MATCH($A113,'Data transformed'!$A$5:$A$185,0),MATCH(BB$4,'Data transformed'!$4:$4,0)-1),$M113),$N113),"NA"))</f>
        <v>NA</v>
      </c>
      <c r="BC113" s="103" t="str">
        <f aca="true">IF($J113="","",IF(ISNUMBER(OFFSET('Data transformed'!$A$4,MATCH($A113,'Data transformed'!$A$5:$A$185,0),MATCH(BC$4,'Data transformed'!$4:$4,0)-1)), MIN(MAX(OFFSET('Data transformed'!$A$4,MATCH($A113,'Data transformed'!$A$5:$A$185,0),MATCH(BC$4,'Data transformed'!$4:$4,0)-1),$M113),$N113),"NA"))</f>
        <v>NA</v>
      </c>
      <c r="BD113" s="103" t="str">
        <f aca="true">IF($J113="","",IF(ISNUMBER(OFFSET('Data transformed'!$A$4,MATCH($A113,'Data transformed'!$A$5:$A$185,0),MATCH(BD$4,'Data transformed'!$4:$4,0)-1)), MIN(MAX(OFFSET('Data transformed'!$A$4,MATCH($A113,'Data transformed'!$A$5:$A$185,0),MATCH(BD$4,'Data transformed'!$4:$4,0)-1),$M113),$N113),"NA"))</f>
        <v>NA</v>
      </c>
      <c r="BE113" s="103" t="str">
        <f aca="true">IF($J113="","",IF(ISNUMBER(OFFSET('Data transformed'!$A$4,MATCH($A113,'Data transformed'!$A$5:$A$185,0),MATCH(BE$4,'Data transformed'!$4:$4,0)-1)), MIN(MAX(OFFSET('Data transformed'!$A$4,MATCH($A113,'Data transformed'!$A$5:$A$185,0),MATCH(BE$4,'Data transformed'!$4:$4,0)-1),$M113),$N113),"NA"))</f>
        <v>NA</v>
      </c>
      <c r="BF113" s="103" t="str">
        <f aca="true">IF($J113="","",IF(ISNUMBER(OFFSET('Data transformed'!$A$4,MATCH($A113,'Data transformed'!$A$5:$A$185,0),MATCH(BF$4,'Data transformed'!$4:$4,0)-1)), MIN(MAX(OFFSET('Data transformed'!$A$4,MATCH($A113,'Data transformed'!$A$5:$A$185,0),MATCH(BF$4,'Data transformed'!$4:$4,0)-1),$M113),$N113),"NA"))</f>
        <v>NA</v>
      </c>
      <c r="BG113" s="103" t="str">
        <f aca="true">IF($J113="","",IF(ISNUMBER(OFFSET('Data transformed'!$A$4,MATCH($A113,'Data transformed'!$A$5:$A$185,0),MATCH(BG$4,'Data transformed'!$4:$4,0)-1)), MIN(MAX(OFFSET('Data transformed'!$A$4,MATCH($A113,'Data transformed'!$A$5:$A$185,0),MATCH(BG$4,'Data transformed'!$4:$4,0)-1),$M113),$N113),"NA"))</f>
        <v>NA</v>
      </c>
      <c r="BH113" s="103" t="str">
        <f aca="true">IF($J113="","",IF(ISNUMBER(OFFSET('Data transformed'!$A$4,MATCH($A113,'Data transformed'!$A$5:$A$185,0),MATCH(BH$4,'Data transformed'!$4:$4,0)-1)), MIN(MAX(OFFSET('Data transformed'!$A$4,MATCH($A113,'Data transformed'!$A$5:$A$185,0),MATCH(BH$4,'Data transformed'!$4:$4,0)-1),$M113),$N113),"NA"))</f>
        <v>NA</v>
      </c>
      <c r="BI113" s="103" t="str">
        <f aca="true">IF($J113="","",IF(ISNUMBER(OFFSET('Data transformed'!$A$4,MATCH($A113,'Data transformed'!$A$5:$A$185,0),MATCH(BI$4,'Data transformed'!$4:$4,0)-1)), MIN(MAX(OFFSET('Data transformed'!$A$4,MATCH($A113,'Data transformed'!$A$5:$A$185,0),MATCH(BI$4,'Data transformed'!$4:$4,0)-1),$M113),$N113),"NA"))</f>
        <v>NA</v>
      </c>
      <c r="BJ113" s="103" t="str">
        <f aca="true">IF($J113="","",IF(ISNUMBER(OFFSET('Data transformed'!$A$4,MATCH($A113,'Data transformed'!$A$5:$A$185,0),MATCH(BJ$4,'Data transformed'!$4:$4,0)-1)), MIN(MAX(OFFSET('Data transformed'!$A$4,MATCH($A113,'Data transformed'!$A$5:$A$185,0),MATCH(BJ$4,'Data transformed'!$4:$4,0)-1),$M113),$N113),"NA"))</f>
        <v>NA</v>
      </c>
      <c r="BK113" s="103" t="str">
        <f aca="true">IF($J113="","",IF(ISNUMBER(OFFSET('Data transformed'!$A$4,MATCH($A113,'Data transformed'!$A$5:$A$185,0),MATCH(BK$4,'Data transformed'!$4:$4,0)-1)), MIN(MAX(OFFSET('Data transformed'!$A$4,MATCH($A113,'Data transformed'!$A$5:$A$185,0),MATCH(BK$4,'Data transformed'!$4:$4,0)-1),$M113),$N113),"NA"))</f>
        <v>NA</v>
      </c>
      <c r="BL113" s="103" t="str">
        <f aca="true">IF($J113="","",IF(ISNUMBER(OFFSET('Data transformed'!$A$4,MATCH($A113,'Data transformed'!$A$5:$A$185,0),MATCH(BL$4,'Data transformed'!$4:$4,0)-1)), MIN(MAX(OFFSET('Data transformed'!$A$4,MATCH($A113,'Data transformed'!$A$5:$A$185,0),MATCH(BL$4,'Data transformed'!$4:$4,0)-1),$M113),$N113),"NA"))</f>
        <v>NA</v>
      </c>
      <c r="BM113" s="103" t="str">
        <f aca="true">IF($J113="","",IF(ISNUMBER(OFFSET('Data transformed'!$A$4,MATCH($A113,'Data transformed'!$A$5:$A$185,0),MATCH(BM$4,'Data transformed'!$4:$4,0)-1)), MIN(MAX(OFFSET('Data transformed'!$A$4,MATCH($A113,'Data transformed'!$A$5:$A$185,0),MATCH(BM$4,'Data transformed'!$4:$4,0)-1),$M113),$N113),"NA"))</f>
        <v>NA</v>
      </c>
      <c r="BN113" s="103" t="str">
        <f aca="true">IF($J113="","",IF(ISNUMBER(OFFSET('Data transformed'!$A$4,MATCH($A113,'Data transformed'!$A$5:$A$185,0),MATCH(BN$4,'Data transformed'!$4:$4,0)-1)), MIN(MAX(OFFSET('Data transformed'!$A$4,MATCH($A113,'Data transformed'!$A$5:$A$185,0),MATCH(BN$4,'Data transformed'!$4:$4,0)-1),$M113),$N113),"NA"))</f>
        <v>NA</v>
      </c>
      <c r="BO113" s="103" t="str">
        <f aca="true">IF($J113="","",IF(ISNUMBER(OFFSET('Data transformed'!$A$4,MATCH($A113,'Data transformed'!$A$5:$A$185,0),MATCH(BO$4,'Data transformed'!$4:$4,0)-1)), MIN(MAX(OFFSET('Data transformed'!$A$4,MATCH($A113,'Data transformed'!$A$5:$A$185,0),MATCH(BO$4,'Data transformed'!$4:$4,0)-1),$M113),$N113),"NA"))</f>
        <v>NA</v>
      </c>
      <c r="BP113" s="103" t="str">
        <f aca="true">IF($J113="","",IF(ISNUMBER(OFFSET('Data transformed'!$A$4,MATCH($A113,'Data transformed'!$A$5:$A$185,0),MATCH(BP$4,'Data transformed'!$4:$4,0)-1)), MIN(MAX(OFFSET('Data transformed'!$A$4,MATCH($A113,'Data transformed'!$A$5:$A$185,0),MATCH(BP$4,'Data transformed'!$4:$4,0)-1),$M113),$N113),"NA"))</f>
        <v>NA</v>
      </c>
      <c r="BQ113" s="103" t="str">
        <f aca="true">IF($J113="","",IF(ISNUMBER(OFFSET('Data transformed'!$A$4,MATCH($A113,'Data transformed'!$A$5:$A$185,0),MATCH(BQ$4,'Data transformed'!$4:$4,0)-1)), MIN(MAX(OFFSET('Data transformed'!$A$4,MATCH($A113,'Data transformed'!$A$5:$A$185,0),MATCH(BQ$4,'Data transformed'!$4:$4,0)-1),$M113),$N113),"NA"))</f>
        <v>NA</v>
      </c>
      <c r="BR113" s="103" t="str">
        <f aca="true">IF($J113="","",IF(ISNUMBER(OFFSET('Data transformed'!$A$4,MATCH($A113,'Data transformed'!$A$5:$A$185,0),MATCH(BR$4,'Data transformed'!$4:$4,0)-1)), MIN(MAX(OFFSET('Data transformed'!$A$4,MATCH($A113,'Data transformed'!$A$5:$A$185,0),MATCH(BR$4,'Data transformed'!$4:$4,0)-1),$M113),$N113),"NA"))</f>
        <v>NA</v>
      </c>
      <c r="BS113" s="103" t="str">
        <f aca="true">IF($J113="","",IF(ISNUMBER(OFFSET('Data transformed'!$A$4,MATCH($A113,'Data transformed'!$A$5:$A$185,0),MATCH(BS$4,'Data transformed'!$4:$4,0)-1)), MIN(MAX(OFFSET('Data transformed'!$A$4,MATCH($A113,'Data transformed'!$A$5:$A$185,0),MATCH(BS$4,'Data transformed'!$4:$4,0)-1),$M113),$N113),"NA"))</f>
        <v>NA</v>
      </c>
      <c r="BT113" s="103" t="str">
        <f aca="true">IF($J113="","",IF(ISNUMBER(OFFSET('Data transformed'!$A$4,MATCH($A113,'Data transformed'!$A$5:$A$185,0),MATCH(BT$4,'Data transformed'!$4:$4,0)-1)), MIN(MAX(OFFSET('Data transformed'!$A$4,MATCH($A113,'Data transformed'!$A$5:$A$185,0),MATCH(BT$4,'Data transformed'!$4:$4,0)-1),$M113),$N113),"NA"))</f>
        <v>NA</v>
      </c>
      <c r="BU113" s="103" t="str">
        <f aca="true">IF($J113="","",IF(ISNUMBER(OFFSET('Data transformed'!$A$4,MATCH($A113,'Data transformed'!$A$5:$A$185,0),MATCH(BU$4,'Data transformed'!$4:$4,0)-1)), MIN(MAX(OFFSET('Data transformed'!$A$4,MATCH($A113,'Data transformed'!$A$5:$A$185,0),MATCH(BU$4,'Data transformed'!$4:$4,0)-1),$M113),$N113),"NA"))</f>
        <v>NA</v>
      </c>
      <c r="BV113" s="103" t="str">
        <f aca="true">IF($J113="","",IF(ISNUMBER(OFFSET('Data transformed'!$A$4,MATCH($A113,'Data transformed'!$A$5:$A$185,0),MATCH(BV$4,'Data transformed'!$4:$4,0)-1)), MIN(MAX(OFFSET('Data transformed'!$A$4,MATCH($A113,'Data transformed'!$A$5:$A$185,0),MATCH(BV$4,'Data transformed'!$4:$4,0)-1),$M113),$N113),"NA"))</f>
        <v>NA</v>
      </c>
      <c r="BW113" s="103" t="str">
        <f aca="true">IF($J113="","",IF(ISNUMBER(OFFSET('Data transformed'!$A$4,MATCH($A113,'Data transformed'!$A$5:$A$185,0),MATCH(BW$4,'Data transformed'!$4:$4,0)-1)), MIN(MAX(OFFSET('Data transformed'!$A$4,MATCH($A113,'Data transformed'!$A$5:$A$185,0),MATCH(BW$4,'Data transformed'!$4:$4,0)-1),$M113),$N113),"NA"))</f>
        <v>NA</v>
      </c>
      <c r="BX113" s="103" t="str">
        <f aca="true">IF($J113="","",IF(ISNUMBER(OFFSET('Data transformed'!$A$4,MATCH($A113,'Data transformed'!$A$5:$A$185,0),MATCH(BX$4,'Data transformed'!$4:$4,0)-1)), MIN(MAX(OFFSET('Data transformed'!$A$4,MATCH($A113,'Data transformed'!$A$5:$A$185,0),MATCH(BX$4,'Data transformed'!$4:$4,0)-1),$M113),$N113),"NA"))</f>
        <v>NA</v>
      </c>
      <c r="BY113" s="103" t="str">
        <f aca="true">IF($J113="","",IF(ISNUMBER(OFFSET('Data transformed'!$A$4,MATCH($A113,'Data transformed'!$A$5:$A$185,0),MATCH(BY$4,'Data transformed'!$4:$4,0)-1)), MIN(MAX(OFFSET('Data transformed'!$A$4,MATCH($A113,'Data transformed'!$A$5:$A$185,0),MATCH(BY$4,'Data transformed'!$4:$4,0)-1),$M113),$N113),"NA"))</f>
        <v>NA</v>
      </c>
      <c r="BZ113" s="103" t="str">
        <f aca="true">IF($J113="","",IF(ISNUMBER(OFFSET('Data transformed'!$A$4,MATCH($A113,'Data transformed'!$A$5:$A$185,0),MATCH(BZ$4,'Data transformed'!$4:$4,0)-1)), MIN(MAX(OFFSET('Data transformed'!$A$4,MATCH($A113,'Data transformed'!$A$5:$A$185,0),MATCH(BZ$4,'Data transformed'!$4:$4,0)-1),$M113),$N113),"NA"))</f>
        <v>NA</v>
      </c>
      <c r="CA113" s="103" t="str">
        <f aca="true">IF($J113="","",IF(ISNUMBER(OFFSET('Data transformed'!$A$4,MATCH($A113,'Data transformed'!$A$5:$A$185,0),MATCH(CA$4,'Data transformed'!$4:$4,0)-1)), MIN(MAX(OFFSET('Data transformed'!$A$4,MATCH($A113,'Data transformed'!$A$5:$A$185,0),MATCH(CA$4,'Data transformed'!$4:$4,0)-1),$M113),$N113),"NA"))</f>
        <v>NA</v>
      </c>
      <c r="CB113" s="103" t="str">
        <f aca="true">IF($J113="","",IF(ISNUMBER(OFFSET('Data transformed'!$A$4,MATCH($A113,'Data transformed'!$A$5:$A$185,0),MATCH(CB$4,'Data transformed'!$4:$4,0)-1)), MIN(MAX(OFFSET('Data transformed'!$A$4,MATCH($A113,'Data transformed'!$A$5:$A$185,0),MATCH(CB$4,'Data transformed'!$4:$4,0)-1),$M113),$N113),"NA"))</f>
        <v>NA</v>
      </c>
      <c r="CC113" s="103" t="str">
        <f aca="true">IF($J113="","",IF(ISNUMBER(OFFSET('Data transformed'!$A$4,MATCH($A113,'Data transformed'!$A$5:$A$185,0),MATCH(CC$4,'Data transformed'!$4:$4,0)-1)), MIN(MAX(OFFSET('Data transformed'!$A$4,MATCH($A113,'Data transformed'!$A$5:$A$185,0),MATCH(CC$4,'Data transformed'!$4:$4,0)-1),$M113),$N113),"NA"))</f>
        <v>NA</v>
      </c>
      <c r="CD113" s="103" t="str">
        <f aca="true">IF($J113="","",IF(ISNUMBER(OFFSET('Data transformed'!$A$4,MATCH($A113,'Data transformed'!$A$5:$A$185,0),MATCH(CD$4,'Data transformed'!$4:$4,0)-1)), MIN(MAX(OFFSET('Data transformed'!$A$4,MATCH($A113,'Data transformed'!$A$5:$A$185,0),MATCH(CD$4,'Data transformed'!$4:$4,0)-1),$M113),$N113),"NA"))</f>
        <v>NA</v>
      </c>
      <c r="CE113" s="103" t="str">
        <f aca="true">IF($J113="","",IF(ISNUMBER(OFFSET('Data transformed'!$A$4,MATCH($A113,'Data transformed'!$A$5:$A$185,0),MATCH(CE$4,'Data transformed'!$4:$4,0)-1)), MIN(MAX(OFFSET('Data transformed'!$A$4,MATCH($A113,'Data transformed'!$A$5:$A$185,0),MATCH(CE$4,'Data transformed'!$4:$4,0)-1),$M113),$N113),"NA"))</f>
        <v>NA</v>
      </c>
      <c r="CF113" s="103" t="str">
        <f aca="true">IF($J113="","",IF(ISNUMBER(OFFSET('Data transformed'!$A$4,MATCH($A113,'Data transformed'!$A$5:$A$185,0),MATCH(CF$4,'Data transformed'!$4:$4,0)-1)), MIN(MAX(OFFSET('Data transformed'!$A$4,MATCH($A113,'Data transformed'!$A$5:$A$185,0),MATCH(CF$4,'Data transformed'!$4:$4,0)-1),$M113),$N113),"NA"))</f>
        <v>NA</v>
      </c>
      <c r="CG113" s="103" t="str">
        <f aca="true">IF($J113="","",IF(ISNUMBER(OFFSET('Data transformed'!$A$4,MATCH($A113,'Data transformed'!$A$5:$A$185,0),MATCH(CG$4,'Data transformed'!$4:$4,0)-1)), MIN(MAX(OFFSET('Data transformed'!$A$4,MATCH($A113,'Data transformed'!$A$5:$A$185,0),MATCH(CG$4,'Data transformed'!$4:$4,0)-1),$M113),$N113),"NA"))</f>
        <v>NA</v>
      </c>
      <c r="CH113" s="103" t="str">
        <f aca="true">IF($J113="","",IF(ISNUMBER(OFFSET('Data transformed'!$A$4,MATCH($A113,'Data transformed'!$A$5:$A$185,0),MATCH(CH$4,'Data transformed'!$4:$4,0)-1)), MIN(MAX(OFFSET('Data transformed'!$A$4,MATCH($A113,'Data transformed'!$A$5:$A$185,0),MATCH(CH$4,'Data transformed'!$4:$4,0)-1),$M113),$N113),"NA"))</f>
        <v>NA</v>
      </c>
      <c r="CI113" s="103" t="str">
        <f aca="true">IF($J113="","",IF(ISNUMBER(OFFSET('Data transformed'!$A$4,MATCH($A113,'Data transformed'!$A$5:$A$185,0),MATCH(CI$4,'Data transformed'!$4:$4,0)-1)), MIN(MAX(OFFSET('Data transformed'!$A$4,MATCH($A113,'Data transformed'!$A$5:$A$185,0),MATCH(CI$4,'Data transformed'!$4:$4,0)-1),$M113),$N113),"NA"))</f>
        <v>NA</v>
      </c>
      <c r="CJ113" s="103" t="str">
        <f aca="true">IF($J113="","",IF(ISNUMBER(OFFSET('Data transformed'!$A$4,MATCH($A113,'Data transformed'!$A$5:$A$185,0),MATCH(CJ$4,'Data transformed'!$4:$4,0)-1)), MIN(MAX(OFFSET('Data transformed'!$A$4,MATCH($A113,'Data transformed'!$A$5:$A$185,0),MATCH(CJ$4,'Data transformed'!$4:$4,0)-1),$M113),$N113),"NA"))</f>
        <v>NA</v>
      </c>
      <c r="CK113" s="103" t="str">
        <f aca="true">IF($J113="","",IF(ISNUMBER(OFFSET('Data transformed'!$A$4,MATCH($A113,'Data transformed'!$A$5:$A$185,0),MATCH(CK$4,'Data transformed'!$4:$4,0)-1)), MIN(MAX(OFFSET('Data transformed'!$A$4,MATCH($A113,'Data transformed'!$A$5:$A$185,0),MATCH(CK$4,'Data transformed'!$4:$4,0)-1),$M113),$N113),"NA"))</f>
        <v>NA</v>
      </c>
      <c r="CL113" s="103" t="str">
        <f aca="true">IF($J113="","",IF(ISNUMBER(OFFSET('Data transformed'!$A$4,MATCH($A113,'Data transformed'!$A$5:$A$185,0),MATCH(CL$4,'Data transformed'!$4:$4,0)-1)), MIN(MAX(OFFSET('Data transformed'!$A$4,MATCH($A113,'Data transformed'!$A$5:$A$185,0),MATCH(CL$4,'Data transformed'!$4:$4,0)-1),$M113),$N113),"NA"))</f>
        <v>NA</v>
      </c>
      <c r="CM113" s="103" t="str">
        <f aca="true">IF($J113="","",IF(ISNUMBER(OFFSET('Data transformed'!$A$4,MATCH($A113,'Data transformed'!$A$5:$A$185,0),MATCH(CM$4,'Data transformed'!$4:$4,0)-1)), MIN(MAX(OFFSET('Data transformed'!$A$4,MATCH($A113,'Data transformed'!$A$5:$A$185,0),MATCH(CM$4,'Data transformed'!$4:$4,0)-1),$M113),$N113),"NA"))</f>
        <v>NA</v>
      </c>
      <c r="CN113" s="103" t="str">
        <f aca="true">IF($J113="","",IF(ISNUMBER(OFFSET('Data transformed'!$A$4,MATCH($A113,'Data transformed'!$A$5:$A$185,0),MATCH(CN$4,'Data transformed'!$4:$4,0)-1)), MIN(MAX(OFFSET('Data transformed'!$A$4,MATCH($A113,'Data transformed'!$A$5:$A$185,0),MATCH(CN$4,'Data transformed'!$4:$4,0)-1),$M113),$N113),"NA"))</f>
        <v>NA</v>
      </c>
      <c r="CO113" s="103" t="str">
        <f aca="true">IF($J113="","",IF(ISNUMBER(OFFSET('Data transformed'!$A$4,MATCH($A113,'Data transformed'!$A$5:$A$185,0),MATCH(CO$4,'Data transformed'!$4:$4,0)-1)), MIN(MAX(OFFSET('Data transformed'!$A$4,MATCH($A113,'Data transformed'!$A$5:$A$185,0),MATCH(CO$4,'Data transformed'!$4:$4,0)-1),$M113),$N113),"NA"))</f>
        <v>NA</v>
      </c>
      <c r="CP113" s="103" t="str">
        <f aca="true">IF($J113="","",IF(ISNUMBER(OFFSET('Data transformed'!$A$4,MATCH($A113,'Data transformed'!$A$5:$A$185,0),MATCH(CP$4,'Data transformed'!$4:$4,0)-1)), MIN(MAX(OFFSET('Data transformed'!$A$4,MATCH($A113,'Data transformed'!$A$5:$A$185,0),MATCH(CP$4,'Data transformed'!$4:$4,0)-1),$M113),$N113),"NA"))</f>
        <v>NA</v>
      </c>
      <c r="CQ113" s="103" t="str">
        <f aca="true">IF($J113="","",IF(ISNUMBER(OFFSET('Data transformed'!$A$4,MATCH($A113,'Data transformed'!$A$5:$A$185,0),MATCH(CQ$4,'Data transformed'!$4:$4,0)-1)), MIN(MAX(OFFSET('Data transformed'!$A$4,MATCH($A113,'Data transformed'!$A$5:$A$185,0),MATCH(CQ$4,'Data transformed'!$4:$4,0)-1),$M113),$N113),"NA"))</f>
        <v>NA</v>
      </c>
      <c r="CR113" s="103" t="str">
        <f aca="true">IF($J113="","",IF(ISNUMBER(OFFSET('Data transformed'!$A$4,MATCH($A113,'Data transformed'!$A$5:$A$185,0),MATCH(CR$4,'Data transformed'!$4:$4,0)-1)), MIN(MAX(OFFSET('Data transformed'!$A$4,MATCH($A113,'Data transformed'!$A$5:$A$185,0),MATCH(CR$4,'Data transformed'!$4:$4,0)-1),$M113),$N113),"NA"))</f>
        <v>NA</v>
      </c>
      <c r="CS113" s="103" t="str">
        <f aca="true">IF($J113="","",IF(ISNUMBER(OFFSET('Data transformed'!$A$4,MATCH($A113,'Data transformed'!$A$5:$A$185,0),MATCH(CS$4,'Data transformed'!$4:$4,0)-1)), MIN(MAX(OFFSET('Data transformed'!$A$4,MATCH($A113,'Data transformed'!$A$5:$A$185,0),MATCH(CS$4,'Data transformed'!$4:$4,0)-1),$M113),$N113),"NA"))</f>
        <v>NA</v>
      </c>
      <c r="CT113" s="103" t="str">
        <f aca="true">IF($J113="","",IF(ISNUMBER(OFFSET('Data transformed'!$A$4,MATCH($A113,'Data transformed'!$A$5:$A$185,0),MATCH(CT$4,'Data transformed'!$4:$4,0)-1)), MIN(MAX(OFFSET('Data transformed'!$A$4,MATCH($A113,'Data transformed'!$A$5:$A$185,0),MATCH(CT$4,'Data transformed'!$4:$4,0)-1),$M113),$N113),"NA"))</f>
        <v>NA</v>
      </c>
      <c r="CU113" s="103" t="str">
        <f aca="true">IF($J113="","",IF(ISNUMBER(OFFSET('Data transformed'!$A$4,MATCH($A113,'Data transformed'!$A$5:$A$185,0),MATCH(CU$4,'Data transformed'!$4:$4,0)-1)), MIN(MAX(OFFSET('Data transformed'!$A$4,MATCH($A113,'Data transformed'!$A$5:$A$185,0),MATCH(CU$4,'Data transformed'!$4:$4,0)-1),$M113),$N113),"NA"))</f>
        <v>NA</v>
      </c>
    </row>
    <row r="114" s="103" customFormat="true" ht="15.5" hidden="false" customHeight="false" outlineLevel="0" collapsed="false">
      <c r="A114" s="107" t="n">
        <v>4310</v>
      </c>
      <c r="B114" s="107" t="n">
        <v>3</v>
      </c>
      <c r="C114" s="103" t="str">
        <f aca="true">IF(ISBLANK(OFFSET('Raw Data'!$A$3,MATCH($A114,'Raw Data'!$B$4:$B$185,0),MATCH(C$4,'Raw Data'!$3:$3,0)-1)),"",OFFSET('Raw Data'!$A$3,MATCH($A114,'Raw Data'!$B$4:$B$185,0),MATCH(C$4,'Raw Data'!$3:$3,0)-1))</f>
        <v>Sustainability regulations</v>
      </c>
      <c r="D114" s="103" t="str">
        <f aca="true">IF(ISBLANK(OFFSET('Raw Data'!$A$3,MATCH($A114,'Raw Data'!$B$4:$B$185,0),MATCH(D$4,'Raw Data'!$3:$3,0)-1)),"",OFFSET('Raw Data'!$A$3,MATCH($A114,'Raw Data'!$B$4:$B$185,0),MATCH(D$4,'Raw Data'!$3:$3,0)-1))</f>
        <v/>
      </c>
      <c r="E114" s="103" t="str">
        <f aca="true">IF(ISBLANK(OFFSET('Raw Data'!$A$3,MATCH($A114,'Raw Data'!$B$4:$B$185,0),MATCH(E$4,'Raw Data'!$3:$3,0)-1)),"",OFFSET('Raw Data'!$A$3,MATCH($A114,'Raw Data'!$B$4:$B$185,0),MATCH(E$4,'Raw Data'!$3:$3,0)-1))</f>
        <v/>
      </c>
      <c r="J114" s="103" t="e">
        <f aca="true" t="array" ref="J114:J114">IFERROR(_xlfn.QUARTILE.INC(IF(ISNUMBER(OFFSET('Data transformed'!$N$4,MATCH('outliers treatment'!$A114,'Data transformed'!$A$5:$A$185),1,1,COUNTA('Data transformed'!$O$4:$CX$4))),OFFSET('Data transformed'!$N$4,MATCH('outliers treatment'!$A114,'Data transformed'!$A$5:$A$185),1,1,COUNTA('Data transformed'!$O$4:$CX$4))),1),"")</f>
        <v>#N/A</v>
      </c>
      <c r="K114" s="103" t="e">
        <f aca="true" t="array" ref="K114:K114">IFERROR(_xlfn.QUARTILE.INC(IF(ISNUMBER(OFFSET('Data transformed'!$N$4,MATCH('outliers treatment'!$A114,'Data transformed'!$A$5:$A$185),1,1,COUNTA('Data transformed'!$O$4:$CX$4))),OFFSET('Data transformed'!$N$4,MATCH('outliers treatment'!$A114,'Data transformed'!$A$5:$A$185),1,1,COUNTA('Data transformed'!$O$4:$CX$4))),3),"")</f>
        <v>#N/A</v>
      </c>
      <c r="L114" s="103" t="str">
        <f aca="false">IFERROR(K114-J114,"")</f>
        <v/>
      </c>
      <c r="P114" s="105" t="str">
        <f aca="false" t="array" ref="P114:P114">IFERROR(SKEW(IF(ISNUMBER(T114:CU114),T114:CU114,"")),"")</f>
        <v/>
      </c>
      <c r="Q114" s="103" t="n">
        <f aca="true">IF(ISBLANK(OFFSET('Data above threshold'!$A$4,MATCH('Data above threshold'!$A113,'Data above threshold'!$A$5:$A$185,0),MATCH('Data above threshold'!N$4,'Data above threshold'!$4:$4,0)-1)),1,OFFSET('Data above threshold'!$A$4,MATCH('Data above threshold'!$A113,'Data above threshold'!$A$5:$A$185,0),MATCH('Data above threshold'!N$4,'Data above threshold'!$4:$4,0)-1))</f>
        <v>1</v>
      </c>
      <c r="R114" s="103" t="e">
        <f aca="false">IF($J114="","",COUNTIF(T114:CU114,M114)+ COUNTIF(T114:CQ114,N114))</f>
        <v>#N/A</v>
      </c>
      <c r="S114" s="106" t="str">
        <f aca="false" t="array" ref="S114:S114">IF(B114&lt;4,"",1-IFERROR(SUM(ISNUMBER(T114:CU114)*(1-$T$3:$CU$3))/COUNTIF($T$3:$CU$3,0),0))</f>
        <v/>
      </c>
      <c r="T114" s="103" t="str">
        <f aca="true">IF($J114="","",IF(ISNUMBER(OFFSET('Data transformed'!$A$4,MATCH($A114,'Data transformed'!$A$5:$A$185,0),MATCH(T$4,'Data transformed'!$4:$4,0)-1)), MIN(MAX(OFFSET('Data transformed'!$A$4,MATCH($A114,'Data transformed'!$A$5:$A$185,0),MATCH(T$4,'Data transformed'!$4:$4,0)-1),$M114),$N114),"NA"))</f>
        <v>NA</v>
      </c>
      <c r="U114" s="103" t="str">
        <f aca="true">IF($J114="","",IF(ISNUMBER(OFFSET('Data transformed'!$A$4,MATCH($A114,'Data transformed'!$A$5:$A$185,0),MATCH(U$4,'Data transformed'!$4:$4,0)-1)), MIN(MAX(OFFSET('Data transformed'!$A$4,MATCH($A114,'Data transformed'!$A$5:$A$185,0),MATCH(U$4,'Data transformed'!$4:$4,0)-1),$M114),$N114),"NA"))</f>
        <v>NA</v>
      </c>
      <c r="V114" s="103" t="str">
        <f aca="true">IF($J114="","",IF(ISNUMBER(OFFSET('Data transformed'!$A$4,MATCH($A114,'Data transformed'!$A$5:$A$185,0),MATCH(V$4,'Data transformed'!$4:$4,0)-1)), MIN(MAX(OFFSET('Data transformed'!$A$4,MATCH($A114,'Data transformed'!$A$5:$A$185,0),MATCH(V$4,'Data transformed'!$4:$4,0)-1),$M114),$N114),"NA"))</f>
        <v>NA</v>
      </c>
      <c r="W114" s="103" t="str">
        <f aca="true">IF($J114="","",IF(ISNUMBER(OFFSET('Data transformed'!$A$4,MATCH($A114,'Data transformed'!$A$5:$A$185,0),MATCH(W$4,'Data transformed'!$4:$4,0)-1)), MIN(MAX(OFFSET('Data transformed'!$A$4,MATCH($A114,'Data transformed'!$A$5:$A$185,0),MATCH(W$4,'Data transformed'!$4:$4,0)-1),$M114),$N114),"NA"))</f>
        <v>NA</v>
      </c>
      <c r="X114" s="103" t="str">
        <f aca="true">IF($J114="","",IF(ISNUMBER(OFFSET('Data transformed'!$A$4,MATCH($A114,'Data transformed'!$A$5:$A$185,0),MATCH(X$4,'Data transformed'!$4:$4,0)-1)), MIN(MAX(OFFSET('Data transformed'!$A$4,MATCH($A114,'Data transformed'!$A$5:$A$185,0),MATCH(X$4,'Data transformed'!$4:$4,0)-1),$M114),$N114),"NA"))</f>
        <v>NA</v>
      </c>
      <c r="Y114" s="103" t="str">
        <f aca="true">IF($J114="","",IF(ISNUMBER(OFFSET('Data transformed'!$A$4,MATCH($A114,'Data transformed'!$A$5:$A$185,0),MATCH(Y$4,'Data transformed'!$4:$4,0)-1)), MIN(MAX(OFFSET('Data transformed'!$A$4,MATCH($A114,'Data transformed'!$A$5:$A$185,0),MATCH(Y$4,'Data transformed'!$4:$4,0)-1),$M114),$N114),"NA"))</f>
        <v>NA</v>
      </c>
      <c r="Z114" s="103" t="str">
        <f aca="true">IF($J114="","",IF(ISNUMBER(OFFSET('Data transformed'!$A$4,MATCH($A114,'Data transformed'!$A$5:$A$185,0),MATCH(Z$4,'Data transformed'!$4:$4,0)-1)), MIN(MAX(OFFSET('Data transformed'!$A$4,MATCH($A114,'Data transformed'!$A$5:$A$185,0),MATCH(Z$4,'Data transformed'!$4:$4,0)-1),$M114),$N114),"NA"))</f>
        <v>NA</v>
      </c>
      <c r="AA114" s="103" t="str">
        <f aca="true">IF($J114="","",IF(ISNUMBER(OFFSET('Data transformed'!$A$4,MATCH($A114,'Data transformed'!$A$5:$A$185,0),MATCH(AA$4,'Data transformed'!$4:$4,0)-1)), MIN(MAX(OFFSET('Data transformed'!$A$4,MATCH($A114,'Data transformed'!$A$5:$A$185,0),MATCH(AA$4,'Data transformed'!$4:$4,0)-1),$M114),$N114),"NA"))</f>
        <v>NA</v>
      </c>
      <c r="AB114" s="103" t="str">
        <f aca="true">IF($J114="","",IF(ISNUMBER(OFFSET('Data transformed'!$A$4,MATCH($A114,'Data transformed'!$A$5:$A$185,0),MATCH(AB$4,'Data transformed'!$4:$4,0)-1)), MIN(MAX(OFFSET('Data transformed'!$A$4,MATCH($A114,'Data transformed'!$A$5:$A$185,0),MATCH(AB$4,'Data transformed'!$4:$4,0)-1),$M114),$N114),"NA"))</f>
        <v>NA</v>
      </c>
      <c r="AC114" s="103" t="str">
        <f aca="true">IF($J114="","",IF(ISNUMBER(OFFSET('Data transformed'!$A$4,MATCH($A114,'Data transformed'!$A$5:$A$185,0),MATCH(AC$4,'Data transformed'!$4:$4,0)-1)), MIN(MAX(OFFSET('Data transformed'!$A$4,MATCH($A114,'Data transformed'!$A$5:$A$185,0),MATCH(AC$4,'Data transformed'!$4:$4,0)-1),$M114),$N114),"NA"))</f>
        <v>NA</v>
      </c>
      <c r="AD114" s="103" t="str">
        <f aca="true">IF($J114="","",IF(ISNUMBER(OFFSET('Data transformed'!$A$4,MATCH($A114,'Data transformed'!$A$5:$A$185,0),MATCH(AD$4,'Data transformed'!$4:$4,0)-1)), MIN(MAX(OFFSET('Data transformed'!$A$4,MATCH($A114,'Data transformed'!$A$5:$A$185,0),MATCH(AD$4,'Data transformed'!$4:$4,0)-1),$M114),$N114),"NA"))</f>
        <v>NA</v>
      </c>
      <c r="AE114" s="103" t="str">
        <f aca="true">IF($J114="","",IF(ISNUMBER(OFFSET('Data transformed'!$A$4,MATCH($A114,'Data transformed'!$A$5:$A$185,0),MATCH(AE$4,'Data transformed'!$4:$4,0)-1)), MIN(MAX(OFFSET('Data transformed'!$A$4,MATCH($A114,'Data transformed'!$A$5:$A$185,0),MATCH(AE$4,'Data transformed'!$4:$4,0)-1),$M114),$N114),"NA"))</f>
        <v>NA</v>
      </c>
      <c r="AF114" s="103" t="str">
        <f aca="true">IF($J114="","",IF(ISNUMBER(OFFSET('Data transformed'!$A$4,MATCH($A114,'Data transformed'!$A$5:$A$185,0),MATCH(AF$4,'Data transformed'!$4:$4,0)-1)), MIN(MAX(OFFSET('Data transformed'!$A$4,MATCH($A114,'Data transformed'!$A$5:$A$185,0),MATCH(AF$4,'Data transformed'!$4:$4,0)-1),$M114),$N114),"NA"))</f>
        <v>NA</v>
      </c>
      <c r="AG114" s="103" t="str">
        <f aca="true">IF($J114="","",IF(ISNUMBER(OFFSET('Data transformed'!$A$4,MATCH($A114,'Data transformed'!$A$5:$A$185,0),MATCH(AG$4,'Data transformed'!$4:$4,0)-1)), MIN(MAX(OFFSET('Data transformed'!$A$4,MATCH($A114,'Data transformed'!$A$5:$A$185,0),MATCH(AG$4,'Data transformed'!$4:$4,0)-1),$M114),$N114),"NA"))</f>
        <v>NA</v>
      </c>
      <c r="AH114" s="103" t="str">
        <f aca="true">IF($J114="","",IF(ISNUMBER(OFFSET('Data transformed'!$A$4,MATCH($A114,'Data transformed'!$A$5:$A$185,0),MATCH(AH$4,'Data transformed'!$4:$4,0)-1)), MIN(MAX(OFFSET('Data transformed'!$A$4,MATCH($A114,'Data transformed'!$A$5:$A$185,0),MATCH(AH$4,'Data transformed'!$4:$4,0)-1),$M114),$N114),"NA"))</f>
        <v>NA</v>
      </c>
      <c r="AI114" s="103" t="str">
        <f aca="true">IF($J114="","",IF(ISNUMBER(OFFSET('Data transformed'!$A$4,MATCH($A114,'Data transformed'!$A$5:$A$185,0),MATCH(AI$4,'Data transformed'!$4:$4,0)-1)), MIN(MAX(OFFSET('Data transformed'!$A$4,MATCH($A114,'Data transformed'!$A$5:$A$185,0),MATCH(AI$4,'Data transformed'!$4:$4,0)-1),$M114),$N114),"NA"))</f>
        <v>NA</v>
      </c>
      <c r="AJ114" s="103" t="str">
        <f aca="true">IF($J114="","",IF(ISNUMBER(OFFSET('Data transformed'!$A$4,MATCH($A114,'Data transformed'!$A$5:$A$185,0),MATCH(AJ$4,'Data transformed'!$4:$4,0)-1)), MIN(MAX(OFFSET('Data transformed'!$A$4,MATCH($A114,'Data transformed'!$A$5:$A$185,0),MATCH(AJ$4,'Data transformed'!$4:$4,0)-1),$M114),$N114),"NA"))</f>
        <v>NA</v>
      </c>
      <c r="AK114" s="103" t="str">
        <f aca="true">IF($J114="","",IF(ISNUMBER(OFFSET('Data transformed'!$A$4,MATCH($A114,'Data transformed'!$A$5:$A$185,0),MATCH(AK$4,'Data transformed'!$4:$4,0)-1)), MIN(MAX(OFFSET('Data transformed'!$A$4,MATCH($A114,'Data transformed'!$A$5:$A$185,0),MATCH(AK$4,'Data transformed'!$4:$4,0)-1),$M114),$N114),"NA"))</f>
        <v>NA</v>
      </c>
      <c r="AL114" s="103" t="str">
        <f aca="true">IF($J114="","",IF(ISNUMBER(OFFSET('Data transformed'!$A$4,MATCH($A114,'Data transformed'!$A$5:$A$185,0),MATCH(AL$4,'Data transformed'!$4:$4,0)-1)), MIN(MAX(OFFSET('Data transformed'!$A$4,MATCH($A114,'Data transformed'!$A$5:$A$185,0),MATCH(AL$4,'Data transformed'!$4:$4,0)-1),$M114),$N114),"NA"))</f>
        <v>NA</v>
      </c>
      <c r="AM114" s="103" t="str">
        <f aca="true">IF($J114="","",IF(ISNUMBER(OFFSET('Data transformed'!$A$4,MATCH($A114,'Data transformed'!$A$5:$A$185,0),MATCH(AM$4,'Data transformed'!$4:$4,0)-1)), MIN(MAX(OFFSET('Data transformed'!$A$4,MATCH($A114,'Data transformed'!$A$5:$A$185,0),MATCH(AM$4,'Data transformed'!$4:$4,0)-1),$M114),$N114),"NA"))</f>
        <v>NA</v>
      </c>
      <c r="AN114" s="103" t="str">
        <f aca="true">IF($J114="","",IF(ISNUMBER(OFFSET('Data transformed'!$A$4,MATCH($A114,'Data transformed'!$A$5:$A$185,0),MATCH(AN$4,'Data transformed'!$4:$4,0)-1)), MIN(MAX(OFFSET('Data transformed'!$A$4,MATCH($A114,'Data transformed'!$A$5:$A$185,0),MATCH(AN$4,'Data transformed'!$4:$4,0)-1),$M114),$N114),"NA"))</f>
        <v>NA</v>
      </c>
      <c r="AO114" s="103" t="str">
        <f aca="true">IF($J114="","",IF(ISNUMBER(OFFSET('Data transformed'!$A$4,MATCH($A114,'Data transformed'!$A$5:$A$185,0),MATCH(AO$4,'Data transformed'!$4:$4,0)-1)), MIN(MAX(OFFSET('Data transformed'!$A$4,MATCH($A114,'Data transformed'!$A$5:$A$185,0),MATCH(AO$4,'Data transformed'!$4:$4,0)-1),$M114),$N114),"NA"))</f>
        <v>NA</v>
      </c>
      <c r="AP114" s="103" t="str">
        <f aca="true">IF($J114="","",IF(ISNUMBER(OFFSET('Data transformed'!$A$4,MATCH($A114,'Data transformed'!$A$5:$A$185,0),MATCH(AP$4,'Data transformed'!$4:$4,0)-1)), MIN(MAX(OFFSET('Data transformed'!$A$4,MATCH($A114,'Data transformed'!$A$5:$A$185,0),MATCH(AP$4,'Data transformed'!$4:$4,0)-1),$M114),$N114),"NA"))</f>
        <v>NA</v>
      </c>
      <c r="AQ114" s="103" t="str">
        <f aca="true">IF($J114="","",IF(ISNUMBER(OFFSET('Data transformed'!$A$4,MATCH($A114,'Data transformed'!$A$5:$A$185,0),MATCH(AQ$4,'Data transformed'!$4:$4,0)-1)), MIN(MAX(OFFSET('Data transformed'!$A$4,MATCH($A114,'Data transformed'!$A$5:$A$185,0),MATCH(AQ$4,'Data transformed'!$4:$4,0)-1),$M114),$N114),"NA"))</f>
        <v>NA</v>
      </c>
      <c r="AR114" s="103" t="str">
        <f aca="true">IF($J114="","",IF(ISNUMBER(OFFSET('Data transformed'!$A$4,MATCH($A114,'Data transformed'!$A$5:$A$185,0),MATCH(AR$4,'Data transformed'!$4:$4,0)-1)), MIN(MAX(OFFSET('Data transformed'!$A$4,MATCH($A114,'Data transformed'!$A$5:$A$185,0),MATCH(AR$4,'Data transformed'!$4:$4,0)-1),$M114),$N114),"NA"))</f>
        <v>NA</v>
      </c>
      <c r="AS114" s="103" t="str">
        <f aca="true">IF($J114="","",IF(ISNUMBER(OFFSET('Data transformed'!$A$4,MATCH($A114,'Data transformed'!$A$5:$A$185,0),MATCH(AS$4,'Data transformed'!$4:$4,0)-1)), MIN(MAX(OFFSET('Data transformed'!$A$4,MATCH($A114,'Data transformed'!$A$5:$A$185,0),MATCH(AS$4,'Data transformed'!$4:$4,0)-1),$M114),$N114),"NA"))</f>
        <v>NA</v>
      </c>
      <c r="AT114" s="103" t="str">
        <f aca="true">IF($J114="","",IF(ISNUMBER(OFFSET('Data transformed'!$A$4,MATCH($A114,'Data transformed'!$A$5:$A$185,0),MATCH(AT$4,'Data transformed'!$4:$4,0)-1)), MIN(MAX(OFFSET('Data transformed'!$A$4,MATCH($A114,'Data transformed'!$A$5:$A$185,0),MATCH(AT$4,'Data transformed'!$4:$4,0)-1),$M114),$N114),"NA"))</f>
        <v>NA</v>
      </c>
      <c r="AU114" s="103" t="str">
        <f aca="true">IF($J114="","",IF(ISNUMBER(OFFSET('Data transformed'!$A$4,MATCH($A114,'Data transformed'!$A$5:$A$185,0),MATCH(AU$4,'Data transformed'!$4:$4,0)-1)), MIN(MAX(OFFSET('Data transformed'!$A$4,MATCH($A114,'Data transformed'!$A$5:$A$185,0),MATCH(AU$4,'Data transformed'!$4:$4,0)-1),$M114),$N114),"NA"))</f>
        <v>NA</v>
      </c>
      <c r="AV114" s="103" t="str">
        <f aca="true">IF($J114="","",IF(ISNUMBER(OFFSET('Data transformed'!$A$4,MATCH($A114,'Data transformed'!$A$5:$A$185,0),MATCH(AV$4,'Data transformed'!$4:$4,0)-1)), MIN(MAX(OFFSET('Data transformed'!$A$4,MATCH($A114,'Data transformed'!$A$5:$A$185,0),MATCH(AV$4,'Data transformed'!$4:$4,0)-1),$M114),$N114),"NA"))</f>
        <v>NA</v>
      </c>
      <c r="AW114" s="103" t="str">
        <f aca="true">IF($J114="","",IF(ISNUMBER(OFFSET('Data transformed'!$A$4,MATCH($A114,'Data transformed'!$A$5:$A$185,0),MATCH(AW$4,'Data transformed'!$4:$4,0)-1)), MIN(MAX(OFFSET('Data transformed'!$A$4,MATCH($A114,'Data transformed'!$A$5:$A$185,0),MATCH(AW$4,'Data transformed'!$4:$4,0)-1),$M114),$N114),"NA"))</f>
        <v>NA</v>
      </c>
      <c r="AX114" s="103" t="str">
        <f aca="true">IF($J114="","",IF(ISNUMBER(OFFSET('Data transformed'!$A$4,MATCH($A114,'Data transformed'!$A$5:$A$185,0),MATCH(AX$4,'Data transformed'!$4:$4,0)-1)), MIN(MAX(OFFSET('Data transformed'!$A$4,MATCH($A114,'Data transformed'!$A$5:$A$185,0),MATCH(AX$4,'Data transformed'!$4:$4,0)-1),$M114),$N114),"NA"))</f>
        <v>NA</v>
      </c>
      <c r="AY114" s="103" t="str">
        <f aca="true">IF($J114="","",IF(ISNUMBER(OFFSET('Data transformed'!$A$4,MATCH($A114,'Data transformed'!$A$5:$A$185,0),MATCH(AY$4,'Data transformed'!$4:$4,0)-1)), MIN(MAX(OFFSET('Data transformed'!$A$4,MATCH($A114,'Data transformed'!$A$5:$A$185,0),MATCH(AY$4,'Data transformed'!$4:$4,0)-1),$M114),$N114),"NA"))</f>
        <v>NA</v>
      </c>
      <c r="AZ114" s="103" t="str">
        <f aca="true">IF($J114="","",IF(ISNUMBER(OFFSET('Data transformed'!$A$4,MATCH($A114,'Data transformed'!$A$5:$A$185,0),MATCH(AZ$4,'Data transformed'!$4:$4,0)-1)), MIN(MAX(OFFSET('Data transformed'!$A$4,MATCH($A114,'Data transformed'!$A$5:$A$185,0),MATCH(AZ$4,'Data transformed'!$4:$4,0)-1),$M114),$N114),"NA"))</f>
        <v>NA</v>
      </c>
      <c r="BA114" s="103" t="str">
        <f aca="true">IF($J114="","",IF(ISNUMBER(OFFSET('Data transformed'!$A$4,MATCH($A114,'Data transformed'!$A$5:$A$185,0),MATCH(BA$4,'Data transformed'!$4:$4,0)-1)), MIN(MAX(OFFSET('Data transformed'!$A$4,MATCH($A114,'Data transformed'!$A$5:$A$185,0),MATCH(BA$4,'Data transformed'!$4:$4,0)-1),$M114),$N114),"NA"))</f>
        <v>NA</v>
      </c>
      <c r="BB114" s="103" t="str">
        <f aca="true">IF($J114="","",IF(ISNUMBER(OFFSET('Data transformed'!$A$4,MATCH($A114,'Data transformed'!$A$5:$A$185,0),MATCH(BB$4,'Data transformed'!$4:$4,0)-1)), MIN(MAX(OFFSET('Data transformed'!$A$4,MATCH($A114,'Data transformed'!$A$5:$A$185,0),MATCH(BB$4,'Data transformed'!$4:$4,0)-1),$M114),$N114),"NA"))</f>
        <v>NA</v>
      </c>
      <c r="BC114" s="103" t="str">
        <f aca="true">IF($J114="","",IF(ISNUMBER(OFFSET('Data transformed'!$A$4,MATCH($A114,'Data transformed'!$A$5:$A$185,0),MATCH(BC$4,'Data transformed'!$4:$4,0)-1)), MIN(MAX(OFFSET('Data transformed'!$A$4,MATCH($A114,'Data transformed'!$A$5:$A$185,0),MATCH(BC$4,'Data transformed'!$4:$4,0)-1),$M114),$N114),"NA"))</f>
        <v>NA</v>
      </c>
      <c r="BD114" s="103" t="str">
        <f aca="true">IF($J114="","",IF(ISNUMBER(OFFSET('Data transformed'!$A$4,MATCH($A114,'Data transformed'!$A$5:$A$185,0),MATCH(BD$4,'Data transformed'!$4:$4,0)-1)), MIN(MAX(OFFSET('Data transformed'!$A$4,MATCH($A114,'Data transformed'!$A$5:$A$185,0),MATCH(BD$4,'Data transformed'!$4:$4,0)-1),$M114),$N114),"NA"))</f>
        <v>NA</v>
      </c>
      <c r="BE114" s="103" t="str">
        <f aca="true">IF($J114="","",IF(ISNUMBER(OFFSET('Data transformed'!$A$4,MATCH($A114,'Data transformed'!$A$5:$A$185,0),MATCH(BE$4,'Data transformed'!$4:$4,0)-1)), MIN(MAX(OFFSET('Data transformed'!$A$4,MATCH($A114,'Data transformed'!$A$5:$A$185,0),MATCH(BE$4,'Data transformed'!$4:$4,0)-1),$M114),$N114),"NA"))</f>
        <v>NA</v>
      </c>
      <c r="BF114" s="103" t="str">
        <f aca="true">IF($J114="","",IF(ISNUMBER(OFFSET('Data transformed'!$A$4,MATCH($A114,'Data transformed'!$A$5:$A$185,0),MATCH(BF$4,'Data transformed'!$4:$4,0)-1)), MIN(MAX(OFFSET('Data transformed'!$A$4,MATCH($A114,'Data transformed'!$A$5:$A$185,0),MATCH(BF$4,'Data transformed'!$4:$4,0)-1),$M114),$N114),"NA"))</f>
        <v>NA</v>
      </c>
      <c r="BG114" s="103" t="str">
        <f aca="true">IF($J114="","",IF(ISNUMBER(OFFSET('Data transformed'!$A$4,MATCH($A114,'Data transformed'!$A$5:$A$185,0),MATCH(BG$4,'Data transformed'!$4:$4,0)-1)), MIN(MAX(OFFSET('Data transformed'!$A$4,MATCH($A114,'Data transformed'!$A$5:$A$185,0),MATCH(BG$4,'Data transformed'!$4:$4,0)-1),$M114),$N114),"NA"))</f>
        <v>NA</v>
      </c>
      <c r="BH114" s="103" t="str">
        <f aca="true">IF($J114="","",IF(ISNUMBER(OFFSET('Data transformed'!$A$4,MATCH($A114,'Data transformed'!$A$5:$A$185,0),MATCH(BH$4,'Data transformed'!$4:$4,0)-1)), MIN(MAX(OFFSET('Data transformed'!$A$4,MATCH($A114,'Data transformed'!$A$5:$A$185,0),MATCH(BH$4,'Data transformed'!$4:$4,0)-1),$M114),$N114),"NA"))</f>
        <v>NA</v>
      </c>
      <c r="BI114" s="103" t="str">
        <f aca="true">IF($J114="","",IF(ISNUMBER(OFFSET('Data transformed'!$A$4,MATCH($A114,'Data transformed'!$A$5:$A$185,0),MATCH(BI$4,'Data transformed'!$4:$4,0)-1)), MIN(MAX(OFFSET('Data transformed'!$A$4,MATCH($A114,'Data transformed'!$A$5:$A$185,0),MATCH(BI$4,'Data transformed'!$4:$4,0)-1),$M114),$N114),"NA"))</f>
        <v>NA</v>
      </c>
      <c r="BJ114" s="103" t="str">
        <f aca="true">IF($J114="","",IF(ISNUMBER(OFFSET('Data transformed'!$A$4,MATCH($A114,'Data transformed'!$A$5:$A$185,0),MATCH(BJ$4,'Data transformed'!$4:$4,0)-1)), MIN(MAX(OFFSET('Data transformed'!$A$4,MATCH($A114,'Data transformed'!$A$5:$A$185,0),MATCH(BJ$4,'Data transformed'!$4:$4,0)-1),$M114),$N114),"NA"))</f>
        <v>NA</v>
      </c>
      <c r="BK114" s="103" t="str">
        <f aca="true">IF($J114="","",IF(ISNUMBER(OFFSET('Data transformed'!$A$4,MATCH($A114,'Data transformed'!$A$5:$A$185,0),MATCH(BK$4,'Data transformed'!$4:$4,0)-1)), MIN(MAX(OFFSET('Data transformed'!$A$4,MATCH($A114,'Data transformed'!$A$5:$A$185,0),MATCH(BK$4,'Data transformed'!$4:$4,0)-1),$M114),$N114),"NA"))</f>
        <v>NA</v>
      </c>
      <c r="BL114" s="103" t="str">
        <f aca="true">IF($J114="","",IF(ISNUMBER(OFFSET('Data transformed'!$A$4,MATCH($A114,'Data transformed'!$A$5:$A$185,0),MATCH(BL$4,'Data transformed'!$4:$4,0)-1)), MIN(MAX(OFFSET('Data transformed'!$A$4,MATCH($A114,'Data transformed'!$A$5:$A$185,0),MATCH(BL$4,'Data transformed'!$4:$4,0)-1),$M114),$N114),"NA"))</f>
        <v>NA</v>
      </c>
      <c r="BM114" s="103" t="str">
        <f aca="true">IF($J114="","",IF(ISNUMBER(OFFSET('Data transformed'!$A$4,MATCH($A114,'Data transformed'!$A$5:$A$185,0),MATCH(BM$4,'Data transformed'!$4:$4,0)-1)), MIN(MAX(OFFSET('Data transformed'!$A$4,MATCH($A114,'Data transformed'!$A$5:$A$185,0),MATCH(BM$4,'Data transformed'!$4:$4,0)-1),$M114),$N114),"NA"))</f>
        <v>NA</v>
      </c>
      <c r="BN114" s="103" t="str">
        <f aca="true">IF($J114="","",IF(ISNUMBER(OFFSET('Data transformed'!$A$4,MATCH($A114,'Data transformed'!$A$5:$A$185,0),MATCH(BN$4,'Data transformed'!$4:$4,0)-1)), MIN(MAX(OFFSET('Data transformed'!$A$4,MATCH($A114,'Data transformed'!$A$5:$A$185,0),MATCH(BN$4,'Data transformed'!$4:$4,0)-1),$M114),$N114),"NA"))</f>
        <v>NA</v>
      </c>
      <c r="BO114" s="103" t="str">
        <f aca="true">IF($J114="","",IF(ISNUMBER(OFFSET('Data transformed'!$A$4,MATCH($A114,'Data transformed'!$A$5:$A$185,0),MATCH(BO$4,'Data transformed'!$4:$4,0)-1)), MIN(MAX(OFFSET('Data transformed'!$A$4,MATCH($A114,'Data transformed'!$A$5:$A$185,0),MATCH(BO$4,'Data transformed'!$4:$4,0)-1),$M114),$N114),"NA"))</f>
        <v>NA</v>
      </c>
      <c r="BP114" s="103" t="str">
        <f aca="true">IF($J114="","",IF(ISNUMBER(OFFSET('Data transformed'!$A$4,MATCH($A114,'Data transformed'!$A$5:$A$185,0),MATCH(BP$4,'Data transformed'!$4:$4,0)-1)), MIN(MAX(OFFSET('Data transformed'!$A$4,MATCH($A114,'Data transformed'!$A$5:$A$185,0),MATCH(BP$4,'Data transformed'!$4:$4,0)-1),$M114),$N114),"NA"))</f>
        <v>NA</v>
      </c>
      <c r="BQ114" s="103" t="str">
        <f aca="true">IF($J114="","",IF(ISNUMBER(OFFSET('Data transformed'!$A$4,MATCH($A114,'Data transformed'!$A$5:$A$185,0),MATCH(BQ$4,'Data transformed'!$4:$4,0)-1)), MIN(MAX(OFFSET('Data transformed'!$A$4,MATCH($A114,'Data transformed'!$A$5:$A$185,0),MATCH(BQ$4,'Data transformed'!$4:$4,0)-1),$M114),$N114),"NA"))</f>
        <v>NA</v>
      </c>
      <c r="BR114" s="103" t="str">
        <f aca="true">IF($J114="","",IF(ISNUMBER(OFFSET('Data transformed'!$A$4,MATCH($A114,'Data transformed'!$A$5:$A$185,0),MATCH(BR$4,'Data transformed'!$4:$4,0)-1)), MIN(MAX(OFFSET('Data transformed'!$A$4,MATCH($A114,'Data transformed'!$A$5:$A$185,0),MATCH(BR$4,'Data transformed'!$4:$4,0)-1),$M114),$N114),"NA"))</f>
        <v>NA</v>
      </c>
      <c r="BS114" s="103" t="str">
        <f aca="true">IF($J114="","",IF(ISNUMBER(OFFSET('Data transformed'!$A$4,MATCH($A114,'Data transformed'!$A$5:$A$185,0),MATCH(BS$4,'Data transformed'!$4:$4,0)-1)), MIN(MAX(OFFSET('Data transformed'!$A$4,MATCH($A114,'Data transformed'!$A$5:$A$185,0),MATCH(BS$4,'Data transformed'!$4:$4,0)-1),$M114),$N114),"NA"))</f>
        <v>NA</v>
      </c>
      <c r="BT114" s="103" t="str">
        <f aca="true">IF($J114="","",IF(ISNUMBER(OFFSET('Data transformed'!$A$4,MATCH($A114,'Data transformed'!$A$5:$A$185,0),MATCH(BT$4,'Data transformed'!$4:$4,0)-1)), MIN(MAX(OFFSET('Data transformed'!$A$4,MATCH($A114,'Data transformed'!$A$5:$A$185,0),MATCH(BT$4,'Data transformed'!$4:$4,0)-1),$M114),$N114),"NA"))</f>
        <v>NA</v>
      </c>
      <c r="BU114" s="103" t="str">
        <f aca="true">IF($J114="","",IF(ISNUMBER(OFFSET('Data transformed'!$A$4,MATCH($A114,'Data transformed'!$A$5:$A$185,0),MATCH(BU$4,'Data transformed'!$4:$4,0)-1)), MIN(MAX(OFFSET('Data transformed'!$A$4,MATCH($A114,'Data transformed'!$A$5:$A$185,0),MATCH(BU$4,'Data transformed'!$4:$4,0)-1),$M114),$N114),"NA"))</f>
        <v>NA</v>
      </c>
      <c r="BV114" s="103" t="str">
        <f aca="true">IF($J114="","",IF(ISNUMBER(OFFSET('Data transformed'!$A$4,MATCH($A114,'Data transformed'!$A$5:$A$185,0),MATCH(BV$4,'Data transformed'!$4:$4,0)-1)), MIN(MAX(OFFSET('Data transformed'!$A$4,MATCH($A114,'Data transformed'!$A$5:$A$185,0),MATCH(BV$4,'Data transformed'!$4:$4,0)-1),$M114),$N114),"NA"))</f>
        <v>NA</v>
      </c>
      <c r="BW114" s="103" t="str">
        <f aca="true">IF($J114="","",IF(ISNUMBER(OFFSET('Data transformed'!$A$4,MATCH($A114,'Data transformed'!$A$5:$A$185,0),MATCH(BW$4,'Data transformed'!$4:$4,0)-1)), MIN(MAX(OFFSET('Data transformed'!$A$4,MATCH($A114,'Data transformed'!$A$5:$A$185,0),MATCH(BW$4,'Data transformed'!$4:$4,0)-1),$M114),$N114),"NA"))</f>
        <v>NA</v>
      </c>
      <c r="BX114" s="103" t="str">
        <f aca="true">IF($J114="","",IF(ISNUMBER(OFFSET('Data transformed'!$A$4,MATCH($A114,'Data transformed'!$A$5:$A$185,0),MATCH(BX$4,'Data transformed'!$4:$4,0)-1)), MIN(MAX(OFFSET('Data transformed'!$A$4,MATCH($A114,'Data transformed'!$A$5:$A$185,0),MATCH(BX$4,'Data transformed'!$4:$4,0)-1),$M114),$N114),"NA"))</f>
        <v>NA</v>
      </c>
      <c r="BY114" s="103" t="str">
        <f aca="true">IF($J114="","",IF(ISNUMBER(OFFSET('Data transformed'!$A$4,MATCH($A114,'Data transformed'!$A$5:$A$185,0),MATCH(BY$4,'Data transformed'!$4:$4,0)-1)), MIN(MAX(OFFSET('Data transformed'!$A$4,MATCH($A114,'Data transformed'!$A$5:$A$185,0),MATCH(BY$4,'Data transformed'!$4:$4,0)-1),$M114),$N114),"NA"))</f>
        <v>NA</v>
      </c>
      <c r="BZ114" s="103" t="str">
        <f aca="true">IF($J114="","",IF(ISNUMBER(OFFSET('Data transformed'!$A$4,MATCH($A114,'Data transformed'!$A$5:$A$185,0),MATCH(BZ$4,'Data transformed'!$4:$4,0)-1)), MIN(MAX(OFFSET('Data transformed'!$A$4,MATCH($A114,'Data transformed'!$A$5:$A$185,0),MATCH(BZ$4,'Data transformed'!$4:$4,0)-1),$M114),$N114),"NA"))</f>
        <v>NA</v>
      </c>
      <c r="CA114" s="103" t="str">
        <f aca="true">IF($J114="","",IF(ISNUMBER(OFFSET('Data transformed'!$A$4,MATCH($A114,'Data transformed'!$A$5:$A$185,0),MATCH(CA$4,'Data transformed'!$4:$4,0)-1)), MIN(MAX(OFFSET('Data transformed'!$A$4,MATCH($A114,'Data transformed'!$A$5:$A$185,0),MATCH(CA$4,'Data transformed'!$4:$4,0)-1),$M114),$N114),"NA"))</f>
        <v>NA</v>
      </c>
      <c r="CB114" s="103" t="str">
        <f aca="true">IF($J114="","",IF(ISNUMBER(OFFSET('Data transformed'!$A$4,MATCH($A114,'Data transformed'!$A$5:$A$185,0),MATCH(CB$4,'Data transformed'!$4:$4,0)-1)), MIN(MAX(OFFSET('Data transformed'!$A$4,MATCH($A114,'Data transformed'!$A$5:$A$185,0),MATCH(CB$4,'Data transformed'!$4:$4,0)-1),$M114),$N114),"NA"))</f>
        <v>NA</v>
      </c>
      <c r="CC114" s="103" t="str">
        <f aca="true">IF($J114="","",IF(ISNUMBER(OFFSET('Data transformed'!$A$4,MATCH($A114,'Data transformed'!$A$5:$A$185,0),MATCH(CC$4,'Data transformed'!$4:$4,0)-1)), MIN(MAX(OFFSET('Data transformed'!$A$4,MATCH($A114,'Data transformed'!$A$5:$A$185,0),MATCH(CC$4,'Data transformed'!$4:$4,0)-1),$M114),$N114),"NA"))</f>
        <v>NA</v>
      </c>
      <c r="CD114" s="103" t="str">
        <f aca="true">IF($J114="","",IF(ISNUMBER(OFFSET('Data transformed'!$A$4,MATCH($A114,'Data transformed'!$A$5:$A$185,0),MATCH(CD$4,'Data transformed'!$4:$4,0)-1)), MIN(MAX(OFFSET('Data transformed'!$A$4,MATCH($A114,'Data transformed'!$A$5:$A$185,0),MATCH(CD$4,'Data transformed'!$4:$4,0)-1),$M114),$N114),"NA"))</f>
        <v>NA</v>
      </c>
      <c r="CE114" s="103" t="str">
        <f aca="true">IF($J114="","",IF(ISNUMBER(OFFSET('Data transformed'!$A$4,MATCH($A114,'Data transformed'!$A$5:$A$185,0),MATCH(CE$4,'Data transformed'!$4:$4,0)-1)), MIN(MAX(OFFSET('Data transformed'!$A$4,MATCH($A114,'Data transformed'!$A$5:$A$185,0),MATCH(CE$4,'Data transformed'!$4:$4,0)-1),$M114),$N114),"NA"))</f>
        <v>NA</v>
      </c>
      <c r="CF114" s="103" t="str">
        <f aca="true">IF($J114="","",IF(ISNUMBER(OFFSET('Data transformed'!$A$4,MATCH($A114,'Data transformed'!$A$5:$A$185,0),MATCH(CF$4,'Data transformed'!$4:$4,0)-1)), MIN(MAX(OFFSET('Data transformed'!$A$4,MATCH($A114,'Data transformed'!$A$5:$A$185,0),MATCH(CF$4,'Data transformed'!$4:$4,0)-1),$M114),$N114),"NA"))</f>
        <v>NA</v>
      </c>
      <c r="CG114" s="103" t="str">
        <f aca="true">IF($J114="","",IF(ISNUMBER(OFFSET('Data transformed'!$A$4,MATCH($A114,'Data transformed'!$A$5:$A$185,0),MATCH(CG$4,'Data transformed'!$4:$4,0)-1)), MIN(MAX(OFFSET('Data transformed'!$A$4,MATCH($A114,'Data transformed'!$A$5:$A$185,0),MATCH(CG$4,'Data transformed'!$4:$4,0)-1),$M114),$N114),"NA"))</f>
        <v>NA</v>
      </c>
      <c r="CH114" s="103" t="str">
        <f aca="true">IF($J114="","",IF(ISNUMBER(OFFSET('Data transformed'!$A$4,MATCH($A114,'Data transformed'!$A$5:$A$185,0),MATCH(CH$4,'Data transformed'!$4:$4,0)-1)), MIN(MAX(OFFSET('Data transformed'!$A$4,MATCH($A114,'Data transformed'!$A$5:$A$185,0),MATCH(CH$4,'Data transformed'!$4:$4,0)-1),$M114),$N114),"NA"))</f>
        <v>NA</v>
      </c>
      <c r="CI114" s="103" t="str">
        <f aca="true">IF($J114="","",IF(ISNUMBER(OFFSET('Data transformed'!$A$4,MATCH($A114,'Data transformed'!$A$5:$A$185,0),MATCH(CI$4,'Data transformed'!$4:$4,0)-1)), MIN(MAX(OFFSET('Data transformed'!$A$4,MATCH($A114,'Data transformed'!$A$5:$A$185,0),MATCH(CI$4,'Data transformed'!$4:$4,0)-1),$M114),$N114),"NA"))</f>
        <v>NA</v>
      </c>
      <c r="CJ114" s="103" t="str">
        <f aca="true">IF($J114="","",IF(ISNUMBER(OFFSET('Data transformed'!$A$4,MATCH($A114,'Data transformed'!$A$5:$A$185,0),MATCH(CJ$4,'Data transformed'!$4:$4,0)-1)), MIN(MAX(OFFSET('Data transformed'!$A$4,MATCH($A114,'Data transformed'!$A$5:$A$185,0),MATCH(CJ$4,'Data transformed'!$4:$4,0)-1),$M114),$N114),"NA"))</f>
        <v>NA</v>
      </c>
      <c r="CK114" s="103" t="str">
        <f aca="true">IF($J114="","",IF(ISNUMBER(OFFSET('Data transformed'!$A$4,MATCH($A114,'Data transformed'!$A$5:$A$185,0),MATCH(CK$4,'Data transformed'!$4:$4,0)-1)), MIN(MAX(OFFSET('Data transformed'!$A$4,MATCH($A114,'Data transformed'!$A$5:$A$185,0),MATCH(CK$4,'Data transformed'!$4:$4,0)-1),$M114),$N114),"NA"))</f>
        <v>NA</v>
      </c>
      <c r="CL114" s="103" t="str">
        <f aca="true">IF($J114="","",IF(ISNUMBER(OFFSET('Data transformed'!$A$4,MATCH($A114,'Data transformed'!$A$5:$A$185,0),MATCH(CL$4,'Data transformed'!$4:$4,0)-1)), MIN(MAX(OFFSET('Data transformed'!$A$4,MATCH($A114,'Data transformed'!$A$5:$A$185,0),MATCH(CL$4,'Data transformed'!$4:$4,0)-1),$M114),$N114),"NA"))</f>
        <v>NA</v>
      </c>
      <c r="CM114" s="103" t="str">
        <f aca="true">IF($J114="","",IF(ISNUMBER(OFFSET('Data transformed'!$A$4,MATCH($A114,'Data transformed'!$A$5:$A$185,0),MATCH(CM$4,'Data transformed'!$4:$4,0)-1)), MIN(MAX(OFFSET('Data transformed'!$A$4,MATCH($A114,'Data transformed'!$A$5:$A$185,0),MATCH(CM$4,'Data transformed'!$4:$4,0)-1),$M114),$N114),"NA"))</f>
        <v>NA</v>
      </c>
      <c r="CN114" s="103" t="str">
        <f aca="true">IF($J114="","",IF(ISNUMBER(OFFSET('Data transformed'!$A$4,MATCH($A114,'Data transformed'!$A$5:$A$185,0),MATCH(CN$4,'Data transformed'!$4:$4,0)-1)), MIN(MAX(OFFSET('Data transformed'!$A$4,MATCH($A114,'Data transformed'!$A$5:$A$185,0),MATCH(CN$4,'Data transformed'!$4:$4,0)-1),$M114),$N114),"NA"))</f>
        <v>NA</v>
      </c>
      <c r="CO114" s="103" t="str">
        <f aca="true">IF($J114="","",IF(ISNUMBER(OFFSET('Data transformed'!$A$4,MATCH($A114,'Data transformed'!$A$5:$A$185,0),MATCH(CO$4,'Data transformed'!$4:$4,0)-1)), MIN(MAX(OFFSET('Data transformed'!$A$4,MATCH($A114,'Data transformed'!$A$5:$A$185,0),MATCH(CO$4,'Data transformed'!$4:$4,0)-1),$M114),$N114),"NA"))</f>
        <v>NA</v>
      </c>
      <c r="CP114" s="103" t="str">
        <f aca="true">IF($J114="","",IF(ISNUMBER(OFFSET('Data transformed'!$A$4,MATCH($A114,'Data transformed'!$A$5:$A$185,0),MATCH(CP$4,'Data transformed'!$4:$4,0)-1)), MIN(MAX(OFFSET('Data transformed'!$A$4,MATCH($A114,'Data transformed'!$A$5:$A$185,0),MATCH(CP$4,'Data transformed'!$4:$4,0)-1),$M114),$N114),"NA"))</f>
        <v>NA</v>
      </c>
      <c r="CQ114" s="103" t="str">
        <f aca="true">IF($J114="","",IF(ISNUMBER(OFFSET('Data transformed'!$A$4,MATCH($A114,'Data transformed'!$A$5:$A$185,0),MATCH(CQ$4,'Data transformed'!$4:$4,0)-1)), MIN(MAX(OFFSET('Data transformed'!$A$4,MATCH($A114,'Data transformed'!$A$5:$A$185,0),MATCH(CQ$4,'Data transformed'!$4:$4,0)-1),$M114),$N114),"NA"))</f>
        <v>NA</v>
      </c>
      <c r="CR114" s="103" t="str">
        <f aca="true">IF($J114="","",IF(ISNUMBER(OFFSET('Data transformed'!$A$4,MATCH($A114,'Data transformed'!$A$5:$A$185,0),MATCH(CR$4,'Data transformed'!$4:$4,0)-1)), MIN(MAX(OFFSET('Data transformed'!$A$4,MATCH($A114,'Data transformed'!$A$5:$A$185,0),MATCH(CR$4,'Data transformed'!$4:$4,0)-1),$M114),$N114),"NA"))</f>
        <v>NA</v>
      </c>
      <c r="CS114" s="103" t="str">
        <f aca="true">IF($J114="","",IF(ISNUMBER(OFFSET('Data transformed'!$A$4,MATCH($A114,'Data transformed'!$A$5:$A$185,0),MATCH(CS$4,'Data transformed'!$4:$4,0)-1)), MIN(MAX(OFFSET('Data transformed'!$A$4,MATCH($A114,'Data transformed'!$A$5:$A$185,0),MATCH(CS$4,'Data transformed'!$4:$4,0)-1),$M114),$N114),"NA"))</f>
        <v>NA</v>
      </c>
      <c r="CT114" s="103" t="str">
        <f aca="true">IF($J114="","",IF(ISNUMBER(OFFSET('Data transformed'!$A$4,MATCH($A114,'Data transformed'!$A$5:$A$185,0),MATCH(CT$4,'Data transformed'!$4:$4,0)-1)), MIN(MAX(OFFSET('Data transformed'!$A$4,MATCH($A114,'Data transformed'!$A$5:$A$185,0),MATCH(CT$4,'Data transformed'!$4:$4,0)-1),$M114),$N114),"NA"))</f>
        <v>NA</v>
      </c>
      <c r="CU114" s="103" t="str">
        <f aca="true">IF($J114="","",IF(ISNUMBER(OFFSET('Data transformed'!$A$4,MATCH($A114,'Data transformed'!$A$5:$A$185,0),MATCH(CU$4,'Data transformed'!$4:$4,0)-1)), MIN(MAX(OFFSET('Data transformed'!$A$4,MATCH($A114,'Data transformed'!$A$5:$A$185,0),MATCH(CU$4,'Data transformed'!$4:$4,0)-1),$M114),$N114),"NA"))</f>
        <v>NA</v>
      </c>
    </row>
    <row r="115" s="103" customFormat="true" ht="15.5" hidden="false" customHeight="false" outlineLevel="0" collapsed="false">
      <c r="A115" s="107" t="n">
        <v>4311</v>
      </c>
      <c r="B115" s="107" t="n">
        <v>4</v>
      </c>
      <c r="C115" s="103" t="str">
        <f aca="true">IF(ISBLANK(OFFSET('Raw Data'!$A$3,MATCH($A115,'Raw Data'!$B$4:$B$185,0),MATCH(C$4,'Raw Data'!$3:$3,0)-1)),"",OFFSET('Raw Data'!$A$3,MATCH($A115,'Raw Data'!$B$4:$B$185,0),MATCH(C$4,'Raw Data'!$3:$3,0)-1))</f>
        <v/>
      </c>
      <c r="D115" s="103" t="str">
        <f aca="true">IF(ISBLANK(OFFSET('Raw Data'!$A$3,MATCH($A115,'Raw Data'!$B$4:$B$185,0),MATCH(D$4,'Raw Data'!$3:$3,0)-1)),"",OFFSET('Raw Data'!$A$3,MATCH($A115,'Raw Data'!$B$4:$B$185,0),MATCH(D$4,'Raw Data'!$3:$3,0)-1))</f>
        <v>Energy efficiency regulation</v>
      </c>
      <c r="E115" s="103" t="str">
        <f aca="true">IF(ISBLANK(OFFSET('Raw Data'!$A$3,MATCH($A115,'Raw Data'!$B$4:$B$185,0),MATCH(E$4,'Raw Data'!$3:$3,0)-1)),"",OFFSET('Raw Data'!$A$3,MATCH($A115,'Raw Data'!$B$4:$B$185,0),MATCH(E$4,'Raw Data'!$3:$3,0)-1))</f>
        <v/>
      </c>
      <c r="J115" s="103" t="n">
        <f aca="true" t="array" ref="J115:J115">IFERROR(_xlfn.QUARTILE.INC(IF(ISNUMBER(OFFSET('Data transformed'!$N$4,MATCH('outliers treatment'!$A115,'Data transformed'!$A$5:$A$185),1,1,COUNTA('Data transformed'!$O$4:$CX$4))),OFFSET('Data transformed'!$N$4,MATCH('outliers treatment'!$A115,'Data transformed'!$A$5:$A$185),1,1,COUNTA('Data transformed'!$O$4:$CX$4))),1),"")</f>
        <v>35</v>
      </c>
      <c r="K115" s="103" t="n">
        <f aca="true" t="array" ref="K115:K115">IFERROR(_xlfn.QUARTILE.INC(IF(ISNUMBER(OFFSET('Data transformed'!$N$4,MATCH('outliers treatment'!$A115,'Data transformed'!$A$5:$A$185),1,1,COUNTA('Data transformed'!$O$4:$CX$4))),OFFSET('Data transformed'!$N$4,MATCH('outliers treatment'!$A115,'Data transformed'!$A$5:$A$185),1,1,COUNTA('Data transformed'!$O$4:$CX$4))),3),"")</f>
        <v>80</v>
      </c>
      <c r="L115" s="103" t="n">
        <f aca="false">IFERROR(K115-J115,"")</f>
        <v>45</v>
      </c>
      <c r="M115" s="103" t="n">
        <v>0</v>
      </c>
      <c r="N115" s="103" t="n">
        <v>100</v>
      </c>
      <c r="P115" s="105" t="n">
        <f aca="false" t="array" ref="P115:P115">IFERROR(SKEW(IF(ISNUMBER(T115:CU115),T115:CU115,"")),"")</f>
        <v>-0.386711593469475</v>
      </c>
      <c r="Q115" s="103" t="n">
        <f aca="true">IF(ISBLANK(OFFSET('Data above threshold'!$A$4,MATCH('Data above threshold'!$A114,'Data above threshold'!$A$5:$A$185,0),MATCH('Data above threshold'!N$4,'Data above threshold'!$4:$4,0)-1)),1,OFFSET('Data above threshold'!$A$4,MATCH('Data above threshold'!$A114,'Data above threshold'!$A$5:$A$185,0),MATCH('Data above threshold'!N$4,'Data above threshold'!$4:$4,0)-1))</f>
        <v>0</v>
      </c>
      <c r="R115" s="103" t="n">
        <f aca="false">IF($J115="","",COUNTIF(T115:CU115,M115)+ COUNTIF(T115:CQ115,N115))</f>
        <v>0</v>
      </c>
      <c r="S115" s="106" t="n">
        <f aca="false" t="array" ref="S115:S115">IF(B115&lt;4,"",1-IFERROR(SUM(ISNUMBER(T115:CU115)*(1-$T$3:$CU$3))/COUNTIF($T$3:$CU$3,0),0))</f>
        <v>0.1375</v>
      </c>
      <c r="T115" s="103" t="n">
        <f aca="true">IF($J115="","",IF(ISNUMBER(OFFSET('Data transformed'!$A$4,MATCH($A115,'Data transformed'!$A$5:$A$185,0),MATCH(T$4,'Data transformed'!$4:$4,0)-1)), MIN(MAX(OFFSET('Data transformed'!$A$4,MATCH($A115,'Data transformed'!$A$5:$A$185,0),MATCH(T$4,'Data transformed'!$4:$4,0)-1),$M115),$N115),"NA"))</f>
        <v>29</v>
      </c>
      <c r="U115" s="103" t="n">
        <f aca="true">IF($J115="","",IF(ISNUMBER(OFFSET('Data transformed'!$A$4,MATCH($A115,'Data transformed'!$A$5:$A$185,0),MATCH(U$4,'Data transformed'!$4:$4,0)-1)), MIN(MAX(OFFSET('Data transformed'!$A$4,MATCH($A115,'Data transformed'!$A$5:$A$185,0),MATCH(U$4,'Data transformed'!$4:$4,0)-1),$M115),$N115),"NA"))</f>
        <v>86</v>
      </c>
      <c r="V115" s="103" t="n">
        <f aca="true">IF($J115="","",IF(ISNUMBER(OFFSET('Data transformed'!$A$4,MATCH($A115,'Data transformed'!$A$5:$A$185,0),MATCH(V$4,'Data transformed'!$4:$4,0)-1)), MIN(MAX(OFFSET('Data transformed'!$A$4,MATCH($A115,'Data transformed'!$A$5:$A$185,0),MATCH(V$4,'Data transformed'!$4:$4,0)-1),$M115),$N115),"NA"))</f>
        <v>73</v>
      </c>
      <c r="W115" s="103" t="n">
        <f aca="true">IF($J115="","",IF(ISNUMBER(OFFSET('Data transformed'!$A$4,MATCH($A115,'Data transformed'!$A$5:$A$185,0),MATCH(W$4,'Data transformed'!$4:$4,0)-1)), MIN(MAX(OFFSET('Data transformed'!$A$4,MATCH($A115,'Data transformed'!$A$5:$A$185,0),MATCH(W$4,'Data transformed'!$4:$4,0)-1),$M115),$N115),"NA"))</f>
        <v>83</v>
      </c>
      <c r="X115" s="103" t="n">
        <f aca="true">IF($J115="","",IF(ISNUMBER(OFFSET('Data transformed'!$A$4,MATCH($A115,'Data transformed'!$A$5:$A$185,0),MATCH(X$4,'Data transformed'!$4:$4,0)-1)), MIN(MAX(OFFSET('Data transformed'!$A$4,MATCH($A115,'Data transformed'!$A$5:$A$185,0),MATCH(X$4,'Data transformed'!$4:$4,0)-1),$M115),$N115),"NA"))</f>
        <v>44</v>
      </c>
      <c r="Y115" s="103" t="str">
        <f aca="true">IF($J115="","",IF(ISNUMBER(OFFSET('Data transformed'!$A$4,MATCH($A115,'Data transformed'!$A$5:$A$185,0),MATCH(Y$4,'Data transformed'!$4:$4,0)-1)), MIN(MAX(OFFSET('Data transformed'!$A$4,MATCH($A115,'Data transformed'!$A$5:$A$185,0),MATCH(Y$4,'Data transformed'!$4:$4,0)-1),$M115),$N115),"NA"))</f>
        <v>NA</v>
      </c>
      <c r="Z115" s="103" t="n">
        <f aca="true">IF($J115="","",IF(ISNUMBER(OFFSET('Data transformed'!$A$4,MATCH($A115,'Data transformed'!$A$5:$A$185,0),MATCH(Z$4,'Data transformed'!$4:$4,0)-1)), MIN(MAX(OFFSET('Data transformed'!$A$4,MATCH($A115,'Data transformed'!$A$5:$A$185,0),MATCH(Z$4,'Data transformed'!$4:$4,0)-1),$M115),$N115),"NA"))</f>
        <v>64</v>
      </c>
      <c r="AA115" s="103" t="n">
        <f aca="true">IF($J115="","",IF(ISNUMBER(OFFSET('Data transformed'!$A$4,MATCH($A115,'Data transformed'!$A$5:$A$185,0),MATCH(AA$4,'Data transformed'!$4:$4,0)-1)), MIN(MAX(OFFSET('Data transformed'!$A$4,MATCH($A115,'Data transformed'!$A$5:$A$185,0),MATCH(AA$4,'Data transformed'!$4:$4,0)-1),$M115),$N115),"NA"))</f>
        <v>85</v>
      </c>
      <c r="AB115" s="103" t="n">
        <f aca="true">IF($J115="","",IF(ISNUMBER(OFFSET('Data transformed'!$A$4,MATCH($A115,'Data transformed'!$A$5:$A$185,0),MATCH(AB$4,'Data transformed'!$4:$4,0)-1)), MIN(MAX(OFFSET('Data transformed'!$A$4,MATCH($A115,'Data transformed'!$A$5:$A$185,0),MATCH(AB$4,'Data transformed'!$4:$4,0)-1),$M115),$N115),"NA"))</f>
        <v>77</v>
      </c>
      <c r="AC115" s="103" t="n">
        <f aca="true">IF($J115="","",IF(ISNUMBER(OFFSET('Data transformed'!$A$4,MATCH($A115,'Data transformed'!$A$5:$A$185,0),MATCH(AC$4,'Data transformed'!$4:$4,0)-1)), MIN(MAX(OFFSET('Data transformed'!$A$4,MATCH($A115,'Data transformed'!$A$5:$A$185,0),MATCH(AC$4,'Data transformed'!$4:$4,0)-1),$M115),$N115),"NA"))</f>
        <v>57</v>
      </c>
      <c r="AD115" s="103" t="n">
        <f aca="true">IF($J115="","",IF(ISNUMBER(OFFSET('Data transformed'!$A$4,MATCH($A115,'Data transformed'!$A$5:$A$185,0),MATCH(AD$4,'Data transformed'!$4:$4,0)-1)), MIN(MAX(OFFSET('Data transformed'!$A$4,MATCH($A115,'Data transformed'!$A$5:$A$185,0),MATCH(AD$4,'Data transformed'!$4:$4,0)-1),$M115),$N115),"NA"))</f>
        <v>74</v>
      </c>
      <c r="AE115" s="103" t="n">
        <f aca="true">IF($J115="","",IF(ISNUMBER(OFFSET('Data transformed'!$A$4,MATCH($A115,'Data transformed'!$A$5:$A$185,0),MATCH(AE$4,'Data transformed'!$4:$4,0)-1)), MIN(MAX(OFFSET('Data transformed'!$A$4,MATCH($A115,'Data transformed'!$A$5:$A$185,0),MATCH(AE$4,'Data transformed'!$4:$4,0)-1),$M115),$N115),"NA"))</f>
        <v>13</v>
      </c>
      <c r="AF115" s="103" t="n">
        <f aca="true">IF($J115="","",IF(ISNUMBER(OFFSET('Data transformed'!$A$4,MATCH($A115,'Data transformed'!$A$5:$A$185,0),MATCH(AF$4,'Data transformed'!$4:$4,0)-1)), MIN(MAX(OFFSET('Data transformed'!$A$4,MATCH($A115,'Data transformed'!$A$5:$A$185,0),MATCH(AF$4,'Data transformed'!$4:$4,0)-1),$M115),$N115),"NA"))</f>
        <v>58</v>
      </c>
      <c r="AG115" s="103" t="str">
        <f aca="true">IF($J115="","",IF(ISNUMBER(OFFSET('Data transformed'!$A$4,MATCH($A115,'Data transformed'!$A$5:$A$185,0),MATCH(AG$4,'Data transformed'!$4:$4,0)-1)), MIN(MAX(OFFSET('Data transformed'!$A$4,MATCH($A115,'Data transformed'!$A$5:$A$185,0),MATCH(AG$4,'Data transformed'!$4:$4,0)-1),$M115),$N115),"NA"))</f>
        <v>NA</v>
      </c>
      <c r="AH115" s="103" t="n">
        <f aca="true">IF($J115="","",IF(ISNUMBER(OFFSET('Data transformed'!$A$4,MATCH($A115,'Data transformed'!$A$5:$A$185,0),MATCH(AH$4,'Data transformed'!$4:$4,0)-1)), MIN(MAX(OFFSET('Data transformed'!$A$4,MATCH($A115,'Data transformed'!$A$5:$A$185,0),MATCH(AH$4,'Data transformed'!$4:$4,0)-1),$M115),$N115),"NA"))</f>
        <v>63</v>
      </c>
      <c r="AI115" s="103" t="str">
        <f aca="true">IF($J115="","",IF(ISNUMBER(OFFSET('Data transformed'!$A$4,MATCH($A115,'Data transformed'!$A$5:$A$185,0),MATCH(AI$4,'Data transformed'!$4:$4,0)-1)), MIN(MAX(OFFSET('Data transformed'!$A$4,MATCH($A115,'Data transformed'!$A$5:$A$185,0),MATCH(AI$4,'Data transformed'!$4:$4,0)-1),$M115),$N115),"NA"))</f>
        <v>NA</v>
      </c>
      <c r="AJ115" s="103" t="n">
        <f aca="true">IF($J115="","",IF(ISNUMBER(OFFSET('Data transformed'!$A$4,MATCH($A115,'Data transformed'!$A$5:$A$185,0),MATCH(AJ$4,'Data transformed'!$4:$4,0)-1)), MIN(MAX(OFFSET('Data transformed'!$A$4,MATCH($A115,'Data transformed'!$A$5:$A$185,0),MATCH(AJ$4,'Data transformed'!$4:$4,0)-1),$M115),$N115),"NA"))</f>
        <v>89</v>
      </c>
      <c r="AK115" s="103" t="n">
        <f aca="true">IF($J115="","",IF(ISNUMBER(OFFSET('Data transformed'!$A$4,MATCH($A115,'Data transformed'!$A$5:$A$185,0),MATCH(AK$4,'Data transformed'!$4:$4,0)-1)), MIN(MAX(OFFSET('Data transformed'!$A$4,MATCH($A115,'Data transformed'!$A$5:$A$185,0),MATCH(AK$4,'Data transformed'!$4:$4,0)-1),$M115),$N115),"NA"))</f>
        <v>87</v>
      </c>
      <c r="AL115" s="103" t="n">
        <f aca="true">IF($J115="","",IF(ISNUMBER(OFFSET('Data transformed'!$A$4,MATCH($A115,'Data transformed'!$A$5:$A$185,0),MATCH(AL$4,'Data transformed'!$4:$4,0)-1)), MIN(MAX(OFFSET('Data transformed'!$A$4,MATCH($A115,'Data transformed'!$A$5:$A$185,0),MATCH(AL$4,'Data transformed'!$4:$4,0)-1),$M115),$N115),"NA"))</f>
        <v>33</v>
      </c>
      <c r="AM115" s="103" t="n">
        <f aca="true">IF($J115="","",IF(ISNUMBER(OFFSET('Data transformed'!$A$4,MATCH($A115,'Data transformed'!$A$5:$A$185,0),MATCH(AM$4,'Data transformed'!$4:$4,0)-1)), MIN(MAX(OFFSET('Data transformed'!$A$4,MATCH($A115,'Data transformed'!$A$5:$A$185,0),MATCH(AM$4,'Data transformed'!$4:$4,0)-1),$M115),$N115),"NA"))</f>
        <v>58</v>
      </c>
      <c r="AN115" s="103" t="n">
        <f aca="true">IF($J115="","",IF(ISNUMBER(OFFSET('Data transformed'!$A$4,MATCH($A115,'Data transformed'!$A$5:$A$185,0),MATCH(AN$4,'Data transformed'!$4:$4,0)-1)), MIN(MAX(OFFSET('Data transformed'!$A$4,MATCH($A115,'Data transformed'!$A$5:$A$185,0),MATCH(AN$4,'Data transformed'!$4:$4,0)-1),$M115),$N115),"NA"))</f>
        <v>58</v>
      </c>
      <c r="AO115" s="103" t="n">
        <f aca="true">IF($J115="","",IF(ISNUMBER(OFFSET('Data transformed'!$A$4,MATCH($A115,'Data transformed'!$A$5:$A$185,0),MATCH(AO$4,'Data transformed'!$4:$4,0)-1)), MIN(MAX(OFFSET('Data transformed'!$A$4,MATCH($A115,'Data transformed'!$A$5:$A$185,0),MATCH(AO$4,'Data transformed'!$4:$4,0)-1),$M115),$N115),"NA"))</f>
        <v>84</v>
      </c>
      <c r="AP115" s="103" t="n">
        <f aca="true">IF($J115="","",IF(ISNUMBER(OFFSET('Data transformed'!$A$4,MATCH($A115,'Data transformed'!$A$5:$A$185,0),MATCH(AP$4,'Data transformed'!$4:$4,0)-1)), MIN(MAX(OFFSET('Data transformed'!$A$4,MATCH($A115,'Data transformed'!$A$5:$A$185,0),MATCH(AP$4,'Data transformed'!$4:$4,0)-1),$M115),$N115),"NA"))</f>
        <v>80</v>
      </c>
      <c r="AQ115" s="103" t="str">
        <f aca="true">IF($J115="","",IF(ISNUMBER(OFFSET('Data transformed'!$A$4,MATCH($A115,'Data transformed'!$A$5:$A$185,0),MATCH(AQ$4,'Data transformed'!$4:$4,0)-1)), MIN(MAX(OFFSET('Data transformed'!$A$4,MATCH($A115,'Data transformed'!$A$5:$A$185,0),MATCH(AQ$4,'Data transformed'!$4:$4,0)-1),$M115),$N115),"NA"))</f>
        <v>NA</v>
      </c>
      <c r="AR115" s="103" t="n">
        <f aca="true">IF($J115="","",IF(ISNUMBER(OFFSET('Data transformed'!$A$4,MATCH($A115,'Data transformed'!$A$5:$A$185,0),MATCH(AR$4,'Data transformed'!$4:$4,0)-1)), MIN(MAX(OFFSET('Data transformed'!$A$4,MATCH($A115,'Data transformed'!$A$5:$A$185,0),MATCH(AR$4,'Data transformed'!$4:$4,0)-1),$M115),$N115),"NA"))</f>
        <v>71</v>
      </c>
      <c r="AS115" s="103" t="n">
        <f aca="true">IF($J115="","",IF(ISNUMBER(OFFSET('Data transformed'!$A$4,MATCH($A115,'Data transformed'!$A$5:$A$185,0),MATCH(AS$4,'Data transformed'!$4:$4,0)-1)), MIN(MAX(OFFSET('Data transformed'!$A$4,MATCH($A115,'Data transformed'!$A$5:$A$185,0),MATCH(AS$4,'Data transformed'!$4:$4,0)-1),$M115),$N115),"NA"))</f>
        <v>92</v>
      </c>
      <c r="AT115" s="103" t="n">
        <f aca="true">IF($J115="","",IF(ISNUMBER(OFFSET('Data transformed'!$A$4,MATCH($A115,'Data transformed'!$A$5:$A$185,0),MATCH(AT$4,'Data transformed'!$4:$4,0)-1)), MIN(MAX(OFFSET('Data transformed'!$A$4,MATCH($A115,'Data transformed'!$A$5:$A$185,0),MATCH(AT$4,'Data transformed'!$4:$4,0)-1),$M115),$N115),"NA"))</f>
        <v>38</v>
      </c>
      <c r="AU115" s="103" t="n">
        <f aca="true">IF($J115="","",IF(ISNUMBER(OFFSET('Data transformed'!$A$4,MATCH($A115,'Data transformed'!$A$5:$A$185,0),MATCH(AU$4,'Data transformed'!$4:$4,0)-1)), MIN(MAX(OFFSET('Data transformed'!$A$4,MATCH($A115,'Data transformed'!$A$5:$A$185,0),MATCH(AU$4,'Data transformed'!$4:$4,0)-1),$M115),$N115),"NA"))</f>
        <v>28</v>
      </c>
      <c r="AV115" s="103" t="n">
        <f aca="true">IF($J115="","",IF(ISNUMBER(OFFSET('Data transformed'!$A$4,MATCH($A115,'Data transformed'!$A$5:$A$185,0),MATCH(AV$4,'Data transformed'!$4:$4,0)-1)), MIN(MAX(OFFSET('Data transformed'!$A$4,MATCH($A115,'Data transformed'!$A$5:$A$185,0),MATCH(AV$4,'Data transformed'!$4:$4,0)-1),$M115),$N115),"NA"))</f>
        <v>62</v>
      </c>
      <c r="AW115" s="103" t="str">
        <f aca="true">IF($J115="","",IF(ISNUMBER(OFFSET('Data transformed'!$A$4,MATCH($A115,'Data transformed'!$A$5:$A$185,0),MATCH(AW$4,'Data transformed'!$4:$4,0)-1)), MIN(MAX(OFFSET('Data transformed'!$A$4,MATCH($A115,'Data transformed'!$A$5:$A$185,0),MATCH(AW$4,'Data transformed'!$4:$4,0)-1),$M115),$N115),"NA"))</f>
        <v>NA</v>
      </c>
      <c r="AX115" s="103" t="n">
        <f aca="true">IF($J115="","",IF(ISNUMBER(OFFSET('Data transformed'!$A$4,MATCH($A115,'Data transformed'!$A$5:$A$185,0),MATCH(AX$4,'Data transformed'!$4:$4,0)-1)), MIN(MAX(OFFSET('Data transformed'!$A$4,MATCH($A115,'Data transformed'!$A$5:$A$185,0),MATCH(AX$4,'Data transformed'!$4:$4,0)-1),$M115),$N115),"NA"))</f>
        <v>62</v>
      </c>
      <c r="AY115" s="103" t="n">
        <f aca="true">IF($J115="","",IF(ISNUMBER(OFFSET('Data transformed'!$A$4,MATCH($A115,'Data transformed'!$A$5:$A$185,0),MATCH(AY$4,'Data transformed'!$4:$4,0)-1)), MIN(MAX(OFFSET('Data transformed'!$A$4,MATCH($A115,'Data transformed'!$A$5:$A$185,0),MATCH(AY$4,'Data transformed'!$4:$4,0)-1),$M115),$N115),"NA"))</f>
        <v>35</v>
      </c>
      <c r="AZ115" s="103" t="n">
        <f aca="true">IF($J115="","",IF(ISNUMBER(OFFSET('Data transformed'!$A$4,MATCH($A115,'Data transformed'!$A$5:$A$185,0),MATCH(AZ$4,'Data transformed'!$4:$4,0)-1)), MIN(MAX(OFFSET('Data transformed'!$A$4,MATCH($A115,'Data transformed'!$A$5:$A$185,0),MATCH(AZ$4,'Data transformed'!$4:$4,0)-1),$M115),$N115),"NA"))</f>
        <v>91</v>
      </c>
      <c r="BA115" s="103" t="str">
        <f aca="true">IF($J115="","",IF(ISNUMBER(OFFSET('Data transformed'!$A$4,MATCH($A115,'Data transformed'!$A$5:$A$185,0),MATCH(BA$4,'Data transformed'!$4:$4,0)-1)), MIN(MAX(OFFSET('Data transformed'!$A$4,MATCH($A115,'Data transformed'!$A$5:$A$185,0),MATCH(BA$4,'Data transformed'!$4:$4,0)-1),$M115),$N115),"NA"))</f>
        <v>NA</v>
      </c>
      <c r="BB115" s="103" t="n">
        <f aca="true">IF($J115="","",IF(ISNUMBER(OFFSET('Data transformed'!$A$4,MATCH($A115,'Data transformed'!$A$5:$A$185,0),MATCH(BB$4,'Data transformed'!$4:$4,0)-1)), MIN(MAX(OFFSET('Data transformed'!$A$4,MATCH($A115,'Data transformed'!$A$5:$A$185,0),MATCH(BB$4,'Data transformed'!$4:$4,0)-1),$M115),$N115),"NA"))</f>
        <v>88</v>
      </c>
      <c r="BC115" s="103" t="n">
        <f aca="true">IF($J115="","",IF(ISNUMBER(OFFSET('Data transformed'!$A$4,MATCH($A115,'Data transformed'!$A$5:$A$185,0),MATCH(BC$4,'Data transformed'!$4:$4,0)-1)), MIN(MAX(OFFSET('Data transformed'!$A$4,MATCH($A115,'Data transformed'!$A$5:$A$185,0),MATCH(BC$4,'Data transformed'!$4:$4,0)-1),$M115),$N115),"NA"))</f>
        <v>52</v>
      </c>
      <c r="BD115" s="103" t="n">
        <f aca="true">IF($J115="","",IF(ISNUMBER(OFFSET('Data transformed'!$A$4,MATCH($A115,'Data transformed'!$A$5:$A$185,0),MATCH(BD$4,'Data transformed'!$4:$4,0)-1)), MIN(MAX(OFFSET('Data transformed'!$A$4,MATCH($A115,'Data transformed'!$A$5:$A$185,0),MATCH(BD$4,'Data transformed'!$4:$4,0)-1),$M115),$N115),"NA"))</f>
        <v>71</v>
      </c>
      <c r="BE115" s="103" t="n">
        <f aca="true">IF($J115="","",IF(ISNUMBER(OFFSET('Data transformed'!$A$4,MATCH($A115,'Data transformed'!$A$5:$A$185,0),MATCH(BE$4,'Data transformed'!$4:$4,0)-1)), MIN(MAX(OFFSET('Data transformed'!$A$4,MATCH($A115,'Data transformed'!$A$5:$A$185,0),MATCH(BE$4,'Data transformed'!$4:$4,0)-1),$M115),$N115),"NA"))</f>
        <v>67</v>
      </c>
      <c r="BF115" s="103" t="n">
        <f aca="true">IF($J115="","",IF(ISNUMBER(OFFSET('Data transformed'!$A$4,MATCH($A115,'Data transformed'!$A$5:$A$185,0),MATCH(BF$4,'Data transformed'!$4:$4,0)-1)), MIN(MAX(OFFSET('Data transformed'!$A$4,MATCH($A115,'Data transformed'!$A$5:$A$185,0),MATCH(BF$4,'Data transformed'!$4:$4,0)-1),$M115),$N115),"NA"))</f>
        <v>94</v>
      </c>
      <c r="BG115" s="103" t="n">
        <f aca="true">IF($J115="","",IF(ISNUMBER(OFFSET('Data transformed'!$A$4,MATCH($A115,'Data transformed'!$A$5:$A$185,0),MATCH(BG$4,'Data transformed'!$4:$4,0)-1)), MIN(MAX(OFFSET('Data transformed'!$A$4,MATCH($A115,'Data transformed'!$A$5:$A$185,0),MATCH(BG$4,'Data transformed'!$4:$4,0)-1),$M115),$N115),"NA"))</f>
        <v>47</v>
      </c>
      <c r="BH115" s="103" t="n">
        <f aca="true">IF($J115="","",IF(ISNUMBER(OFFSET('Data transformed'!$A$4,MATCH($A115,'Data transformed'!$A$5:$A$185,0),MATCH(BH$4,'Data transformed'!$4:$4,0)-1)), MIN(MAX(OFFSET('Data transformed'!$A$4,MATCH($A115,'Data transformed'!$A$5:$A$185,0),MATCH(BH$4,'Data transformed'!$4:$4,0)-1),$M115),$N115),"NA"))</f>
        <v>86</v>
      </c>
      <c r="BI115" s="103" t="n">
        <f aca="true">IF($J115="","",IF(ISNUMBER(OFFSET('Data transformed'!$A$4,MATCH($A115,'Data transformed'!$A$5:$A$185,0),MATCH(BI$4,'Data transformed'!$4:$4,0)-1)), MIN(MAX(OFFSET('Data transformed'!$A$4,MATCH($A115,'Data transformed'!$A$5:$A$185,0),MATCH(BI$4,'Data transformed'!$4:$4,0)-1),$M115),$N115),"NA"))</f>
        <v>23</v>
      </c>
      <c r="BJ115" s="103" t="str">
        <f aca="true">IF($J115="","",IF(ISNUMBER(OFFSET('Data transformed'!$A$4,MATCH($A115,'Data transformed'!$A$5:$A$185,0),MATCH(BJ$4,'Data transformed'!$4:$4,0)-1)), MIN(MAX(OFFSET('Data transformed'!$A$4,MATCH($A115,'Data transformed'!$A$5:$A$185,0),MATCH(BJ$4,'Data transformed'!$4:$4,0)-1),$M115),$N115),"NA"))</f>
        <v>NA</v>
      </c>
      <c r="BK115" s="103" t="n">
        <f aca="true">IF($J115="","",IF(ISNUMBER(OFFSET('Data transformed'!$A$4,MATCH($A115,'Data transformed'!$A$5:$A$185,0),MATCH(BK$4,'Data transformed'!$4:$4,0)-1)), MIN(MAX(OFFSET('Data transformed'!$A$4,MATCH($A115,'Data transformed'!$A$5:$A$185,0),MATCH(BK$4,'Data transformed'!$4:$4,0)-1),$M115),$N115),"NA"))</f>
        <v>28</v>
      </c>
      <c r="BL115" s="103" t="n">
        <f aca="true">IF($J115="","",IF(ISNUMBER(OFFSET('Data transformed'!$A$4,MATCH($A115,'Data transformed'!$A$5:$A$185,0),MATCH(BL$4,'Data transformed'!$4:$4,0)-1)), MIN(MAX(OFFSET('Data transformed'!$A$4,MATCH($A115,'Data transformed'!$A$5:$A$185,0),MATCH(BL$4,'Data transformed'!$4:$4,0)-1),$M115),$N115),"NA"))</f>
        <v>2</v>
      </c>
      <c r="BM115" s="103" t="str">
        <f aca="true">IF($J115="","",IF(ISNUMBER(OFFSET('Data transformed'!$A$4,MATCH($A115,'Data transformed'!$A$5:$A$185,0),MATCH(BM$4,'Data transformed'!$4:$4,0)-1)), MIN(MAX(OFFSET('Data transformed'!$A$4,MATCH($A115,'Data transformed'!$A$5:$A$185,0),MATCH(BM$4,'Data transformed'!$4:$4,0)-1),$M115),$N115),"NA"))</f>
        <v>NA</v>
      </c>
      <c r="BN115" s="103" t="n">
        <f aca="true">IF($J115="","",IF(ISNUMBER(OFFSET('Data transformed'!$A$4,MATCH($A115,'Data transformed'!$A$5:$A$185,0),MATCH(BN$4,'Data transformed'!$4:$4,0)-1)), MIN(MAX(OFFSET('Data transformed'!$A$4,MATCH($A115,'Data transformed'!$A$5:$A$185,0),MATCH(BN$4,'Data transformed'!$4:$4,0)-1),$M115),$N115),"NA"))</f>
        <v>67</v>
      </c>
      <c r="BO115" s="103" t="str">
        <f aca="true">IF($J115="","",IF(ISNUMBER(OFFSET('Data transformed'!$A$4,MATCH($A115,'Data transformed'!$A$5:$A$185,0),MATCH(BO$4,'Data transformed'!$4:$4,0)-1)), MIN(MAX(OFFSET('Data transformed'!$A$4,MATCH($A115,'Data transformed'!$A$5:$A$185,0),MATCH(BO$4,'Data transformed'!$4:$4,0)-1),$M115),$N115),"NA"))</f>
        <v>NA</v>
      </c>
      <c r="BP115" s="103" t="n">
        <f aca="true">IF($J115="","",IF(ISNUMBER(OFFSET('Data transformed'!$A$4,MATCH($A115,'Data transformed'!$A$5:$A$185,0),MATCH(BP$4,'Data transformed'!$4:$4,0)-1)), MIN(MAX(OFFSET('Data transformed'!$A$4,MATCH($A115,'Data transformed'!$A$5:$A$185,0),MATCH(BP$4,'Data transformed'!$4:$4,0)-1),$M115),$N115),"NA"))</f>
        <v>26</v>
      </c>
      <c r="BQ115" s="103" t="n">
        <f aca="true">IF($J115="","",IF(ISNUMBER(OFFSET('Data transformed'!$A$4,MATCH($A115,'Data transformed'!$A$5:$A$185,0),MATCH(BQ$4,'Data transformed'!$4:$4,0)-1)), MIN(MAX(OFFSET('Data transformed'!$A$4,MATCH($A115,'Data transformed'!$A$5:$A$185,0),MATCH(BQ$4,'Data transformed'!$4:$4,0)-1),$M115),$N115),"NA"))</f>
        <v>35</v>
      </c>
      <c r="BR115" s="103" t="n">
        <f aca="true">IF($J115="","",IF(ISNUMBER(OFFSET('Data transformed'!$A$4,MATCH($A115,'Data transformed'!$A$5:$A$185,0),MATCH(BR$4,'Data transformed'!$4:$4,0)-1)), MIN(MAX(OFFSET('Data transformed'!$A$4,MATCH($A115,'Data transformed'!$A$5:$A$185,0),MATCH(BR$4,'Data transformed'!$4:$4,0)-1),$M115),$N115),"NA"))</f>
        <v>86</v>
      </c>
      <c r="BS115" s="103" t="n">
        <f aca="true">IF($J115="","",IF(ISNUMBER(OFFSET('Data transformed'!$A$4,MATCH($A115,'Data transformed'!$A$5:$A$185,0),MATCH(BS$4,'Data transformed'!$4:$4,0)-1)), MIN(MAX(OFFSET('Data transformed'!$A$4,MATCH($A115,'Data transformed'!$A$5:$A$185,0),MATCH(BS$4,'Data transformed'!$4:$4,0)-1),$M115),$N115),"NA"))</f>
        <v>82</v>
      </c>
      <c r="BT115" s="103" t="n">
        <f aca="true">IF($J115="","",IF(ISNUMBER(OFFSET('Data transformed'!$A$4,MATCH($A115,'Data transformed'!$A$5:$A$185,0),MATCH(BT$4,'Data transformed'!$4:$4,0)-1)), MIN(MAX(OFFSET('Data transformed'!$A$4,MATCH($A115,'Data transformed'!$A$5:$A$185,0),MATCH(BT$4,'Data transformed'!$4:$4,0)-1),$M115),$N115),"NA"))</f>
        <v>62</v>
      </c>
      <c r="BU115" s="103" t="n">
        <f aca="true">IF($J115="","",IF(ISNUMBER(OFFSET('Data transformed'!$A$4,MATCH($A115,'Data transformed'!$A$5:$A$185,0),MATCH(BU$4,'Data transformed'!$4:$4,0)-1)), MIN(MAX(OFFSET('Data transformed'!$A$4,MATCH($A115,'Data transformed'!$A$5:$A$185,0),MATCH(BU$4,'Data transformed'!$4:$4,0)-1),$M115),$N115),"NA"))</f>
        <v>28</v>
      </c>
      <c r="BV115" s="103" t="n">
        <f aca="true">IF($J115="","",IF(ISNUMBER(OFFSET('Data transformed'!$A$4,MATCH($A115,'Data transformed'!$A$5:$A$185,0),MATCH(BV$4,'Data transformed'!$4:$4,0)-1)), MIN(MAX(OFFSET('Data transformed'!$A$4,MATCH($A115,'Data transformed'!$A$5:$A$185,0),MATCH(BV$4,'Data transformed'!$4:$4,0)-1),$M115),$N115),"NA"))</f>
        <v>66</v>
      </c>
      <c r="BW115" s="103" t="n">
        <f aca="true">IF($J115="","",IF(ISNUMBER(OFFSET('Data transformed'!$A$4,MATCH($A115,'Data transformed'!$A$5:$A$185,0),MATCH(BW$4,'Data transformed'!$4:$4,0)-1)), MIN(MAX(OFFSET('Data transformed'!$A$4,MATCH($A115,'Data transformed'!$A$5:$A$185,0),MATCH(BW$4,'Data transformed'!$4:$4,0)-1),$M115),$N115),"NA"))</f>
        <v>20</v>
      </c>
      <c r="BX115" s="103" t="n">
        <f aca="true">IF($J115="","",IF(ISNUMBER(OFFSET('Data transformed'!$A$4,MATCH($A115,'Data transformed'!$A$5:$A$185,0),MATCH(BX$4,'Data transformed'!$4:$4,0)-1)), MIN(MAX(OFFSET('Data transformed'!$A$4,MATCH($A115,'Data transformed'!$A$5:$A$185,0),MATCH(BX$4,'Data transformed'!$4:$4,0)-1),$M115),$N115),"NA"))</f>
        <v>57</v>
      </c>
      <c r="BY115" s="103" t="n">
        <f aca="true">IF($J115="","",IF(ISNUMBER(OFFSET('Data transformed'!$A$4,MATCH($A115,'Data transformed'!$A$5:$A$185,0),MATCH(BY$4,'Data transformed'!$4:$4,0)-1)), MIN(MAX(OFFSET('Data transformed'!$A$4,MATCH($A115,'Data transformed'!$A$5:$A$185,0),MATCH(BY$4,'Data transformed'!$4:$4,0)-1),$M115),$N115),"NA"))</f>
        <v>33</v>
      </c>
      <c r="BZ115" s="103" t="n">
        <f aca="true">IF($J115="","",IF(ISNUMBER(OFFSET('Data transformed'!$A$4,MATCH($A115,'Data transformed'!$A$5:$A$185,0),MATCH(BZ$4,'Data transformed'!$4:$4,0)-1)), MIN(MAX(OFFSET('Data transformed'!$A$4,MATCH($A115,'Data transformed'!$A$5:$A$185,0),MATCH(BZ$4,'Data transformed'!$4:$4,0)-1),$M115),$N115),"NA"))</f>
        <v>54</v>
      </c>
      <c r="CA115" s="103" t="n">
        <f aca="true">IF($J115="","",IF(ISNUMBER(OFFSET('Data transformed'!$A$4,MATCH($A115,'Data transformed'!$A$5:$A$185,0),MATCH(CA$4,'Data transformed'!$4:$4,0)-1)), MIN(MAX(OFFSET('Data transformed'!$A$4,MATCH($A115,'Data transformed'!$A$5:$A$185,0),MATCH(CA$4,'Data transformed'!$4:$4,0)-1),$M115),$N115),"NA"))</f>
        <v>90</v>
      </c>
      <c r="CB115" s="103" t="n">
        <f aca="true">IF($J115="","",IF(ISNUMBER(OFFSET('Data transformed'!$A$4,MATCH($A115,'Data transformed'!$A$5:$A$185,0),MATCH(CB$4,'Data transformed'!$4:$4,0)-1)), MIN(MAX(OFFSET('Data transformed'!$A$4,MATCH($A115,'Data transformed'!$A$5:$A$185,0),MATCH(CB$4,'Data transformed'!$4:$4,0)-1),$M115),$N115),"NA"))</f>
        <v>85</v>
      </c>
      <c r="CC115" s="103" t="n">
        <f aca="true">IF($J115="","",IF(ISNUMBER(OFFSET('Data transformed'!$A$4,MATCH($A115,'Data transformed'!$A$5:$A$185,0),MATCH(CC$4,'Data transformed'!$4:$4,0)-1)), MIN(MAX(OFFSET('Data transformed'!$A$4,MATCH($A115,'Data transformed'!$A$5:$A$185,0),MATCH(CC$4,'Data transformed'!$4:$4,0)-1),$M115),$N115),"NA"))</f>
        <v>56</v>
      </c>
      <c r="CD115" s="103" t="n">
        <f aca="true">IF($J115="","",IF(ISNUMBER(OFFSET('Data transformed'!$A$4,MATCH($A115,'Data transformed'!$A$5:$A$185,0),MATCH(CD$4,'Data transformed'!$4:$4,0)-1)), MIN(MAX(OFFSET('Data transformed'!$A$4,MATCH($A115,'Data transformed'!$A$5:$A$185,0),MATCH(CD$4,'Data transformed'!$4:$4,0)-1),$M115),$N115),"NA"))</f>
        <v>62</v>
      </c>
      <c r="CE115" s="103" t="n">
        <f aca="true">IF($J115="","",IF(ISNUMBER(OFFSET('Data transformed'!$A$4,MATCH($A115,'Data transformed'!$A$5:$A$185,0),MATCH(CE$4,'Data transformed'!$4:$4,0)-1)), MIN(MAX(OFFSET('Data transformed'!$A$4,MATCH($A115,'Data transformed'!$A$5:$A$185,0),MATCH(CE$4,'Data transformed'!$4:$4,0)-1),$M115),$N115),"NA"))</f>
        <v>12</v>
      </c>
      <c r="CF115" s="103" t="n">
        <f aca="true">IF($J115="","",IF(ISNUMBER(OFFSET('Data transformed'!$A$4,MATCH($A115,'Data transformed'!$A$5:$A$185,0),MATCH(CF$4,'Data transformed'!$4:$4,0)-1)), MIN(MAX(OFFSET('Data transformed'!$A$4,MATCH($A115,'Data transformed'!$A$5:$A$185,0),MATCH(CF$4,'Data transformed'!$4:$4,0)-1),$M115),$N115),"NA"))</f>
        <v>18</v>
      </c>
      <c r="CG115" s="103" t="n">
        <f aca="true">IF($J115="","",IF(ISNUMBER(OFFSET('Data transformed'!$A$4,MATCH($A115,'Data transformed'!$A$5:$A$185,0),MATCH(CG$4,'Data transformed'!$4:$4,0)-1)), MIN(MAX(OFFSET('Data transformed'!$A$4,MATCH($A115,'Data transformed'!$A$5:$A$185,0),MATCH(CG$4,'Data transformed'!$4:$4,0)-1),$M115),$N115),"NA"))</f>
        <v>83</v>
      </c>
      <c r="CH115" s="103" t="n">
        <f aca="true">IF($J115="","",IF(ISNUMBER(OFFSET('Data transformed'!$A$4,MATCH($A115,'Data transformed'!$A$5:$A$185,0),MATCH(CH$4,'Data transformed'!$4:$4,0)-1)), MIN(MAX(OFFSET('Data transformed'!$A$4,MATCH($A115,'Data transformed'!$A$5:$A$185,0),MATCH(CH$4,'Data transformed'!$4:$4,0)-1),$M115),$N115),"NA"))</f>
        <v>62</v>
      </c>
      <c r="CI115" s="103" t="str">
        <f aca="true">IF($J115="","",IF(ISNUMBER(OFFSET('Data transformed'!$A$4,MATCH($A115,'Data transformed'!$A$5:$A$185,0),MATCH(CI$4,'Data transformed'!$4:$4,0)-1)), MIN(MAX(OFFSET('Data transformed'!$A$4,MATCH($A115,'Data transformed'!$A$5:$A$185,0),MATCH(CI$4,'Data transformed'!$4:$4,0)-1),$M115),$N115),"NA"))</f>
        <v>NA</v>
      </c>
      <c r="CJ115" s="103" t="str">
        <f aca="true">IF($J115="","",IF(ISNUMBER(OFFSET('Data transformed'!$A$4,MATCH($A115,'Data transformed'!$A$5:$A$185,0),MATCH(CJ$4,'Data transformed'!$4:$4,0)-1)), MIN(MAX(OFFSET('Data transformed'!$A$4,MATCH($A115,'Data transformed'!$A$5:$A$185,0),MATCH(CJ$4,'Data transformed'!$4:$4,0)-1),$M115),$N115),"NA"))</f>
        <v>NA</v>
      </c>
      <c r="CK115" s="103" t="n">
        <f aca="true">IF($J115="","",IF(ISNUMBER(OFFSET('Data transformed'!$A$4,MATCH($A115,'Data transformed'!$A$5:$A$185,0),MATCH(CK$4,'Data transformed'!$4:$4,0)-1)), MIN(MAX(OFFSET('Data transformed'!$A$4,MATCH($A115,'Data transformed'!$A$5:$A$185,0),MATCH(CK$4,'Data transformed'!$4:$4,0)-1),$M115),$N115),"NA"))</f>
        <v>69</v>
      </c>
      <c r="CL115" s="103" t="n">
        <f aca="true">IF($J115="","",IF(ISNUMBER(OFFSET('Data transformed'!$A$4,MATCH($A115,'Data transformed'!$A$5:$A$185,0),MATCH(CL$4,'Data transformed'!$4:$4,0)-1)), MIN(MAX(OFFSET('Data transformed'!$A$4,MATCH($A115,'Data transformed'!$A$5:$A$185,0),MATCH(CL$4,'Data transformed'!$4:$4,0)-1),$M115),$N115),"NA"))</f>
        <v>42</v>
      </c>
      <c r="CM115" s="103" t="n">
        <f aca="true">IF($J115="","",IF(ISNUMBER(OFFSET('Data transformed'!$A$4,MATCH($A115,'Data transformed'!$A$5:$A$185,0),MATCH(CM$4,'Data transformed'!$4:$4,0)-1)), MIN(MAX(OFFSET('Data transformed'!$A$4,MATCH($A115,'Data transformed'!$A$5:$A$185,0),MATCH(CM$4,'Data transformed'!$4:$4,0)-1),$M115),$N115),"NA"))</f>
        <v>28</v>
      </c>
      <c r="CN115" s="103" t="n">
        <f aca="true">IF($J115="","",IF(ISNUMBER(OFFSET('Data transformed'!$A$4,MATCH($A115,'Data transformed'!$A$5:$A$185,0),MATCH(CN$4,'Data transformed'!$4:$4,0)-1)), MIN(MAX(OFFSET('Data transformed'!$A$4,MATCH($A115,'Data transformed'!$A$5:$A$185,0),MATCH(CN$4,'Data transformed'!$4:$4,0)-1),$M115),$N115),"NA"))</f>
        <v>47</v>
      </c>
      <c r="CO115" s="103" t="n">
        <f aca="true">IF($J115="","",IF(ISNUMBER(OFFSET('Data transformed'!$A$4,MATCH($A115,'Data transformed'!$A$5:$A$185,0),MATCH(CO$4,'Data transformed'!$4:$4,0)-1)), MIN(MAX(OFFSET('Data transformed'!$A$4,MATCH($A115,'Data transformed'!$A$5:$A$185,0),MATCH(CO$4,'Data transformed'!$4:$4,0)-1),$M115),$N115),"NA"))</f>
        <v>66</v>
      </c>
      <c r="CP115" s="103" t="n">
        <f aca="true">IF($J115="","",IF(ISNUMBER(OFFSET('Data transformed'!$A$4,MATCH($A115,'Data transformed'!$A$5:$A$185,0),MATCH(CP$4,'Data transformed'!$4:$4,0)-1)), MIN(MAX(OFFSET('Data transformed'!$A$4,MATCH($A115,'Data transformed'!$A$5:$A$185,0),MATCH(CP$4,'Data transformed'!$4:$4,0)-1),$M115),$N115),"NA"))</f>
        <v>55</v>
      </c>
      <c r="CQ115" s="103" t="n">
        <f aca="true">IF($J115="","",IF(ISNUMBER(OFFSET('Data transformed'!$A$4,MATCH($A115,'Data transformed'!$A$5:$A$185,0),MATCH(CQ$4,'Data transformed'!$4:$4,0)-1)), MIN(MAX(OFFSET('Data transformed'!$A$4,MATCH($A115,'Data transformed'!$A$5:$A$185,0),MATCH(CQ$4,'Data transformed'!$4:$4,0)-1),$M115),$N115),"NA"))</f>
        <v>85</v>
      </c>
      <c r="CR115" s="103" t="n">
        <f aca="true">IF($J115="","",IF(ISNUMBER(OFFSET('Data transformed'!$A$4,MATCH($A115,'Data transformed'!$A$5:$A$185,0),MATCH(CR$4,'Data transformed'!$4:$4,0)-1)), MIN(MAX(OFFSET('Data transformed'!$A$4,MATCH($A115,'Data transformed'!$A$5:$A$185,0),MATCH(CR$4,'Data transformed'!$4:$4,0)-1),$M115),$N115),"NA"))</f>
        <v>73</v>
      </c>
      <c r="CS115" s="103" t="n">
        <f aca="true">IF($J115="","",IF(ISNUMBER(OFFSET('Data transformed'!$A$4,MATCH($A115,'Data transformed'!$A$5:$A$185,0),MATCH(CS$4,'Data transformed'!$4:$4,0)-1)), MIN(MAX(OFFSET('Data transformed'!$A$4,MATCH($A115,'Data transformed'!$A$5:$A$185,0),MATCH(CS$4,'Data transformed'!$4:$4,0)-1),$M115),$N115),"NA"))</f>
        <v>7</v>
      </c>
      <c r="CT115" s="103" t="n">
        <f aca="true">IF($J115="","",IF(ISNUMBER(OFFSET('Data transformed'!$A$4,MATCH($A115,'Data transformed'!$A$5:$A$185,0),MATCH(CT$4,'Data transformed'!$4:$4,0)-1)), MIN(MAX(OFFSET('Data transformed'!$A$4,MATCH($A115,'Data transformed'!$A$5:$A$185,0),MATCH(CT$4,'Data transformed'!$4:$4,0)-1),$M115),$N115),"NA"))</f>
        <v>30</v>
      </c>
      <c r="CU115" s="103" t="n">
        <f aca="true">IF($J115="","",IF(ISNUMBER(OFFSET('Data transformed'!$A$4,MATCH($A115,'Data transformed'!$A$5:$A$185,0),MATCH(CU$4,'Data transformed'!$4:$4,0)-1)), MIN(MAX(OFFSET('Data transformed'!$A$4,MATCH($A115,'Data transformed'!$A$5:$A$185,0),MATCH(CU$4,'Data transformed'!$4:$4,0)-1),$M115),$N115),"NA"))</f>
        <v>26</v>
      </c>
    </row>
    <row r="116" s="103" customFormat="true" ht="15.5" hidden="false" customHeight="false" outlineLevel="0" collapsed="false">
      <c r="A116" s="107" t="n">
        <v>4312</v>
      </c>
      <c r="B116" s="107" t="n">
        <v>4</v>
      </c>
      <c r="C116" s="103" t="str">
        <f aca="true">IF(ISBLANK(OFFSET('Raw Data'!$A$3,MATCH($A116,'Raw Data'!$B$4:$B$185,0),MATCH(C$4,'Raw Data'!$3:$3,0)-1)),"",OFFSET('Raw Data'!$A$3,MATCH($A116,'Raw Data'!$B$4:$B$185,0),MATCH(C$4,'Raw Data'!$3:$3,0)-1))</f>
        <v/>
      </c>
      <c r="D116" s="103" t="str">
        <f aca="true">IF(ISBLANK(OFFSET('Raw Data'!$A$3,MATCH($A116,'Raw Data'!$B$4:$B$185,0),MATCH(D$4,'Raw Data'!$3:$3,0)-1)),"",OFFSET('Raw Data'!$A$3,MATCH($A116,'Raw Data'!$B$4:$B$185,0),MATCH(D$4,'Raw Data'!$3:$3,0)-1))</f>
        <v>Renewable energy regulation</v>
      </c>
      <c r="E116" s="103" t="str">
        <f aca="true">IF(ISBLANK(OFFSET('Raw Data'!$A$3,MATCH($A116,'Raw Data'!$B$4:$B$185,0),MATCH(E$4,'Raw Data'!$3:$3,0)-1)),"",OFFSET('Raw Data'!$A$3,MATCH($A116,'Raw Data'!$B$4:$B$185,0),MATCH(E$4,'Raw Data'!$3:$3,0)-1))</f>
        <v/>
      </c>
      <c r="J116" s="103" t="n">
        <f aca="true" t="array" ref="J116:J116">IFERROR(_xlfn.QUARTILE.INC(IF(ISNUMBER(OFFSET('Data transformed'!$N$4,MATCH('outliers treatment'!$A116,'Data transformed'!$A$5:$A$185),1,1,COUNTA('Data transformed'!$O$4:$CX$4))),OFFSET('Data transformed'!$N$4,MATCH('outliers treatment'!$A116,'Data transformed'!$A$5:$A$185),1,1,COUNTA('Data transformed'!$O$4:$CX$4))),1),"")</f>
        <v>51</v>
      </c>
      <c r="K116" s="103" t="n">
        <f aca="true" t="array" ref="K116:K116">IFERROR(_xlfn.QUARTILE.INC(IF(ISNUMBER(OFFSET('Data transformed'!$N$4,MATCH('outliers treatment'!$A116,'Data transformed'!$A$5:$A$185),1,1,COUNTA('Data transformed'!$O$4:$CX$4))),OFFSET('Data transformed'!$N$4,MATCH('outliers treatment'!$A116,'Data transformed'!$A$5:$A$185),1,1,COUNTA('Data transformed'!$O$4:$CX$4))),3),"")</f>
        <v>81</v>
      </c>
      <c r="L116" s="103" t="n">
        <f aca="false">IFERROR(K116-J116,"")</f>
        <v>30</v>
      </c>
      <c r="M116" s="103" t="n">
        <v>0</v>
      </c>
      <c r="N116" s="103" t="n">
        <v>100</v>
      </c>
      <c r="P116" s="105" t="n">
        <f aca="false" t="array" ref="P116:P116">IFERROR(SKEW(IF(ISNUMBER(T116:CU116),T116:CU116,"")),"")</f>
        <v>-0.539154379308806</v>
      </c>
      <c r="Q116" s="103" t="n">
        <f aca="true">IF(ISBLANK(OFFSET('Data above threshold'!$A$4,MATCH('Data above threshold'!$A115,'Data above threshold'!$A$5:$A$185,0),MATCH('Data above threshold'!N$4,'Data above threshold'!$4:$4,0)-1)),1,OFFSET('Data above threshold'!$A$4,MATCH('Data above threshold'!$A115,'Data above threshold'!$A$5:$A$185,0),MATCH('Data above threshold'!N$4,'Data above threshold'!$4:$4,0)-1))</f>
        <v>0</v>
      </c>
      <c r="R116" s="103" t="n">
        <f aca="false">IF($J116="","",COUNTIF(T116:CU116,M116)+ COUNTIF(T116:CQ116,N116))</f>
        <v>0</v>
      </c>
      <c r="S116" s="106" t="n">
        <f aca="false" t="array" ref="S116:S116">IF(B116&lt;4,"",1-IFERROR(SUM(ISNUMBER(T116:CU116)*(1-$T$3:$CU$3))/COUNTIF($T$3:$CU$3,0),0))</f>
        <v>0.1375</v>
      </c>
      <c r="T116" s="103" t="n">
        <f aca="true">IF($J116="","",IF(ISNUMBER(OFFSET('Data transformed'!$A$4,MATCH($A116,'Data transformed'!$A$5:$A$185,0),MATCH(T$4,'Data transformed'!$4:$4,0)-1)), MIN(MAX(OFFSET('Data transformed'!$A$4,MATCH($A116,'Data transformed'!$A$5:$A$185,0),MATCH(T$4,'Data transformed'!$4:$4,0)-1),$M116),$N116),"NA"))</f>
        <v>60</v>
      </c>
      <c r="U116" s="103" t="n">
        <f aca="true">IF($J116="","",IF(ISNUMBER(OFFSET('Data transformed'!$A$4,MATCH($A116,'Data transformed'!$A$5:$A$185,0),MATCH(U$4,'Data transformed'!$4:$4,0)-1)), MIN(MAX(OFFSET('Data transformed'!$A$4,MATCH($A116,'Data transformed'!$A$5:$A$185,0),MATCH(U$4,'Data transformed'!$4:$4,0)-1),$M116),$N116),"NA"))</f>
        <v>83</v>
      </c>
      <c r="V116" s="103" t="n">
        <f aca="true">IF($J116="","",IF(ISNUMBER(OFFSET('Data transformed'!$A$4,MATCH($A116,'Data transformed'!$A$5:$A$185,0),MATCH(V$4,'Data transformed'!$4:$4,0)-1)), MIN(MAX(OFFSET('Data transformed'!$A$4,MATCH($A116,'Data transformed'!$A$5:$A$185,0),MATCH(V$4,'Data transformed'!$4:$4,0)-1),$M116),$N116),"NA"))</f>
        <v>82</v>
      </c>
      <c r="W116" s="103" t="n">
        <f aca="true">IF($J116="","",IF(ISNUMBER(OFFSET('Data transformed'!$A$4,MATCH($A116,'Data transformed'!$A$5:$A$185,0),MATCH(W$4,'Data transformed'!$4:$4,0)-1)), MIN(MAX(OFFSET('Data transformed'!$A$4,MATCH($A116,'Data transformed'!$A$5:$A$185,0),MATCH(W$4,'Data transformed'!$4:$4,0)-1),$M116),$N116),"NA"))</f>
        <v>85</v>
      </c>
      <c r="X116" s="103" t="n">
        <f aca="true">IF($J116="","",IF(ISNUMBER(OFFSET('Data transformed'!$A$4,MATCH($A116,'Data transformed'!$A$5:$A$185,0),MATCH(X$4,'Data transformed'!$4:$4,0)-1)), MIN(MAX(OFFSET('Data transformed'!$A$4,MATCH($A116,'Data transformed'!$A$5:$A$185,0),MATCH(X$4,'Data transformed'!$4:$4,0)-1),$M116),$N116),"NA"))</f>
        <v>44</v>
      </c>
      <c r="Y116" s="103" t="str">
        <f aca="true">IF($J116="","",IF(ISNUMBER(OFFSET('Data transformed'!$A$4,MATCH($A116,'Data transformed'!$A$5:$A$185,0),MATCH(Y$4,'Data transformed'!$4:$4,0)-1)), MIN(MAX(OFFSET('Data transformed'!$A$4,MATCH($A116,'Data transformed'!$A$5:$A$185,0),MATCH(Y$4,'Data transformed'!$4:$4,0)-1),$M116),$N116),"NA"))</f>
        <v>NA</v>
      </c>
      <c r="Z116" s="103" t="n">
        <f aca="true">IF($J116="","",IF(ISNUMBER(OFFSET('Data transformed'!$A$4,MATCH($A116,'Data transformed'!$A$5:$A$185,0),MATCH(Z$4,'Data transformed'!$4:$4,0)-1)), MIN(MAX(OFFSET('Data transformed'!$A$4,MATCH($A116,'Data transformed'!$A$5:$A$185,0),MATCH(Z$4,'Data transformed'!$4:$4,0)-1),$M116),$N116),"NA"))</f>
        <v>81</v>
      </c>
      <c r="AA116" s="103" t="n">
        <f aca="true">IF($J116="","",IF(ISNUMBER(OFFSET('Data transformed'!$A$4,MATCH($A116,'Data transformed'!$A$5:$A$185,0),MATCH(AA$4,'Data transformed'!$4:$4,0)-1)), MIN(MAX(OFFSET('Data transformed'!$A$4,MATCH($A116,'Data transformed'!$A$5:$A$185,0),MATCH(AA$4,'Data transformed'!$4:$4,0)-1),$M116),$N116),"NA"))</f>
        <v>81</v>
      </c>
      <c r="AB116" s="103" t="n">
        <f aca="true">IF($J116="","",IF(ISNUMBER(OFFSET('Data transformed'!$A$4,MATCH($A116,'Data transformed'!$A$5:$A$185,0),MATCH(AB$4,'Data transformed'!$4:$4,0)-1)), MIN(MAX(OFFSET('Data transformed'!$A$4,MATCH($A116,'Data transformed'!$A$5:$A$185,0),MATCH(AB$4,'Data transformed'!$4:$4,0)-1),$M116),$N116),"NA"))</f>
        <v>91</v>
      </c>
      <c r="AC116" s="103" t="n">
        <f aca="true">IF($J116="","",IF(ISNUMBER(OFFSET('Data transformed'!$A$4,MATCH($A116,'Data transformed'!$A$5:$A$185,0),MATCH(AC$4,'Data transformed'!$4:$4,0)-1)), MIN(MAX(OFFSET('Data transformed'!$A$4,MATCH($A116,'Data transformed'!$A$5:$A$185,0),MATCH(AC$4,'Data transformed'!$4:$4,0)-1),$M116),$N116),"NA"))</f>
        <v>82</v>
      </c>
      <c r="AD116" s="103" t="n">
        <f aca="true">IF($J116="","",IF(ISNUMBER(OFFSET('Data transformed'!$A$4,MATCH($A116,'Data transformed'!$A$5:$A$185,0),MATCH(AD$4,'Data transformed'!$4:$4,0)-1)), MIN(MAX(OFFSET('Data transformed'!$A$4,MATCH($A116,'Data transformed'!$A$5:$A$185,0),MATCH(AD$4,'Data transformed'!$4:$4,0)-1),$M116),$N116),"NA"))</f>
        <v>69</v>
      </c>
      <c r="AE116" s="103" t="n">
        <f aca="true">IF($J116="","",IF(ISNUMBER(OFFSET('Data transformed'!$A$4,MATCH($A116,'Data transformed'!$A$5:$A$185,0),MATCH(AE$4,'Data transformed'!$4:$4,0)-1)), MIN(MAX(OFFSET('Data transformed'!$A$4,MATCH($A116,'Data transformed'!$A$5:$A$185,0),MATCH(AE$4,'Data transformed'!$4:$4,0)-1),$M116),$N116),"NA"))</f>
        <v>33</v>
      </c>
      <c r="AF116" s="103" t="n">
        <f aca="true">IF($J116="","",IF(ISNUMBER(OFFSET('Data transformed'!$A$4,MATCH($A116,'Data transformed'!$A$5:$A$185,0),MATCH(AF$4,'Data transformed'!$4:$4,0)-1)), MIN(MAX(OFFSET('Data transformed'!$A$4,MATCH($A116,'Data transformed'!$A$5:$A$185,0),MATCH(AF$4,'Data transformed'!$4:$4,0)-1),$M116),$N116),"NA"))</f>
        <v>78</v>
      </c>
      <c r="AG116" s="103" t="str">
        <f aca="true">IF($J116="","",IF(ISNUMBER(OFFSET('Data transformed'!$A$4,MATCH($A116,'Data transformed'!$A$5:$A$185,0),MATCH(AG$4,'Data transformed'!$4:$4,0)-1)), MIN(MAX(OFFSET('Data transformed'!$A$4,MATCH($A116,'Data transformed'!$A$5:$A$185,0),MATCH(AG$4,'Data transformed'!$4:$4,0)-1),$M116),$N116),"NA"))</f>
        <v>NA</v>
      </c>
      <c r="AH116" s="103" t="n">
        <f aca="true">IF($J116="","",IF(ISNUMBER(OFFSET('Data transformed'!$A$4,MATCH($A116,'Data transformed'!$A$5:$A$185,0),MATCH(AH$4,'Data transformed'!$4:$4,0)-1)), MIN(MAX(OFFSET('Data transformed'!$A$4,MATCH($A116,'Data transformed'!$A$5:$A$185,0),MATCH(AH$4,'Data transformed'!$4:$4,0)-1),$M116),$N116),"NA"))</f>
        <v>67</v>
      </c>
      <c r="AI116" s="103" t="str">
        <f aca="true">IF($J116="","",IF(ISNUMBER(OFFSET('Data transformed'!$A$4,MATCH($A116,'Data transformed'!$A$5:$A$185,0),MATCH(AI$4,'Data transformed'!$4:$4,0)-1)), MIN(MAX(OFFSET('Data transformed'!$A$4,MATCH($A116,'Data transformed'!$A$5:$A$185,0),MATCH(AI$4,'Data transformed'!$4:$4,0)-1),$M116),$N116),"NA"))</f>
        <v>NA</v>
      </c>
      <c r="AJ116" s="103" t="n">
        <f aca="true">IF($J116="","",IF(ISNUMBER(OFFSET('Data transformed'!$A$4,MATCH($A116,'Data transformed'!$A$5:$A$185,0),MATCH(AJ$4,'Data transformed'!$4:$4,0)-1)), MIN(MAX(OFFSET('Data transformed'!$A$4,MATCH($A116,'Data transformed'!$A$5:$A$185,0),MATCH(AJ$4,'Data transformed'!$4:$4,0)-1),$M116),$N116),"NA"))</f>
        <v>97</v>
      </c>
      <c r="AK116" s="103" t="n">
        <f aca="true">IF($J116="","",IF(ISNUMBER(OFFSET('Data transformed'!$A$4,MATCH($A116,'Data transformed'!$A$5:$A$185,0),MATCH(AK$4,'Data transformed'!$4:$4,0)-1)), MIN(MAX(OFFSET('Data transformed'!$A$4,MATCH($A116,'Data transformed'!$A$5:$A$185,0),MATCH(AK$4,'Data transformed'!$4:$4,0)-1),$M116),$N116),"NA"))</f>
        <v>95</v>
      </c>
      <c r="AL116" s="103" t="n">
        <f aca="true">IF($J116="","",IF(ISNUMBER(OFFSET('Data transformed'!$A$4,MATCH($A116,'Data transformed'!$A$5:$A$185,0),MATCH(AL$4,'Data transformed'!$4:$4,0)-1)), MIN(MAX(OFFSET('Data transformed'!$A$4,MATCH($A116,'Data transformed'!$A$5:$A$185,0),MATCH(AL$4,'Data transformed'!$4:$4,0)-1),$M116),$N116),"NA"))</f>
        <v>57</v>
      </c>
      <c r="AM116" s="103" t="n">
        <f aca="true">IF($J116="","",IF(ISNUMBER(OFFSET('Data transformed'!$A$4,MATCH($A116,'Data transformed'!$A$5:$A$185,0),MATCH(AM$4,'Data transformed'!$4:$4,0)-1)), MIN(MAX(OFFSET('Data transformed'!$A$4,MATCH($A116,'Data transformed'!$A$5:$A$185,0),MATCH(AM$4,'Data transformed'!$4:$4,0)-1),$M116),$N116),"NA"))</f>
        <v>45</v>
      </c>
      <c r="AN116" s="103" t="n">
        <f aca="true">IF($J116="","",IF(ISNUMBER(OFFSET('Data transformed'!$A$4,MATCH($A116,'Data transformed'!$A$5:$A$185,0),MATCH(AN$4,'Data transformed'!$4:$4,0)-1)), MIN(MAX(OFFSET('Data transformed'!$A$4,MATCH($A116,'Data transformed'!$A$5:$A$185,0),MATCH(AN$4,'Data transformed'!$4:$4,0)-1),$M116),$N116),"NA"))</f>
        <v>51</v>
      </c>
      <c r="AO116" s="103" t="n">
        <f aca="true">IF($J116="","",IF(ISNUMBER(OFFSET('Data transformed'!$A$4,MATCH($A116,'Data transformed'!$A$5:$A$185,0),MATCH(AO$4,'Data transformed'!$4:$4,0)-1)), MIN(MAX(OFFSET('Data transformed'!$A$4,MATCH($A116,'Data transformed'!$A$5:$A$185,0),MATCH(AO$4,'Data transformed'!$4:$4,0)-1),$M116),$N116),"NA"))</f>
        <v>85</v>
      </c>
      <c r="AP116" s="103" t="n">
        <f aca="true">IF($J116="","",IF(ISNUMBER(OFFSET('Data transformed'!$A$4,MATCH($A116,'Data transformed'!$A$5:$A$185,0),MATCH(AP$4,'Data transformed'!$4:$4,0)-1)), MIN(MAX(OFFSET('Data transformed'!$A$4,MATCH($A116,'Data transformed'!$A$5:$A$185,0),MATCH(AP$4,'Data transformed'!$4:$4,0)-1),$M116),$N116),"NA"))</f>
        <v>84</v>
      </c>
      <c r="AQ116" s="103" t="str">
        <f aca="true">IF($J116="","",IF(ISNUMBER(OFFSET('Data transformed'!$A$4,MATCH($A116,'Data transformed'!$A$5:$A$185,0),MATCH(AQ$4,'Data transformed'!$4:$4,0)-1)), MIN(MAX(OFFSET('Data transformed'!$A$4,MATCH($A116,'Data transformed'!$A$5:$A$185,0),MATCH(AQ$4,'Data transformed'!$4:$4,0)-1),$M116),$N116),"NA"))</f>
        <v>NA</v>
      </c>
      <c r="AR116" s="103" t="n">
        <f aca="true">IF($J116="","",IF(ISNUMBER(OFFSET('Data transformed'!$A$4,MATCH($A116,'Data transformed'!$A$5:$A$185,0),MATCH(AR$4,'Data transformed'!$4:$4,0)-1)), MIN(MAX(OFFSET('Data transformed'!$A$4,MATCH($A116,'Data transformed'!$A$5:$A$185,0),MATCH(AR$4,'Data transformed'!$4:$4,0)-1),$M116),$N116),"NA"))</f>
        <v>87</v>
      </c>
      <c r="AS116" s="103" t="n">
        <f aca="true">IF($J116="","",IF(ISNUMBER(OFFSET('Data transformed'!$A$4,MATCH($A116,'Data transformed'!$A$5:$A$185,0),MATCH(AS$4,'Data transformed'!$4:$4,0)-1)), MIN(MAX(OFFSET('Data transformed'!$A$4,MATCH($A116,'Data transformed'!$A$5:$A$185,0),MATCH(AS$4,'Data transformed'!$4:$4,0)-1),$M116),$N116),"NA"))</f>
        <v>94</v>
      </c>
      <c r="AT116" s="103" t="n">
        <f aca="true">IF($J116="","",IF(ISNUMBER(OFFSET('Data transformed'!$A$4,MATCH($A116,'Data transformed'!$A$5:$A$185,0),MATCH(AT$4,'Data transformed'!$4:$4,0)-1)), MIN(MAX(OFFSET('Data transformed'!$A$4,MATCH($A116,'Data transformed'!$A$5:$A$185,0),MATCH(AT$4,'Data transformed'!$4:$4,0)-1),$M116),$N116),"NA"))</f>
        <v>76</v>
      </c>
      <c r="AU116" s="103" t="n">
        <f aca="true">IF($J116="","",IF(ISNUMBER(OFFSET('Data transformed'!$A$4,MATCH($A116,'Data transformed'!$A$5:$A$185,0),MATCH(AU$4,'Data transformed'!$4:$4,0)-1)), MIN(MAX(OFFSET('Data transformed'!$A$4,MATCH($A116,'Data transformed'!$A$5:$A$185,0),MATCH(AU$4,'Data transformed'!$4:$4,0)-1),$M116),$N116),"NA"))</f>
        <v>10</v>
      </c>
      <c r="AV116" s="103" t="n">
        <f aca="true">IF($J116="","",IF(ISNUMBER(OFFSET('Data transformed'!$A$4,MATCH($A116,'Data transformed'!$A$5:$A$185,0),MATCH(AV$4,'Data transformed'!$4:$4,0)-1)), MIN(MAX(OFFSET('Data transformed'!$A$4,MATCH($A116,'Data transformed'!$A$5:$A$185,0),MATCH(AV$4,'Data transformed'!$4:$4,0)-1),$M116),$N116),"NA"))</f>
        <v>82</v>
      </c>
      <c r="AW116" s="103" t="str">
        <f aca="true">IF($J116="","",IF(ISNUMBER(OFFSET('Data transformed'!$A$4,MATCH($A116,'Data transformed'!$A$5:$A$185,0),MATCH(AW$4,'Data transformed'!$4:$4,0)-1)), MIN(MAX(OFFSET('Data transformed'!$A$4,MATCH($A116,'Data transformed'!$A$5:$A$185,0),MATCH(AW$4,'Data transformed'!$4:$4,0)-1),$M116),$N116),"NA"))</f>
        <v>NA</v>
      </c>
      <c r="AX116" s="103" t="n">
        <f aca="true">IF($J116="","",IF(ISNUMBER(OFFSET('Data transformed'!$A$4,MATCH($A116,'Data transformed'!$A$5:$A$185,0),MATCH(AX$4,'Data transformed'!$4:$4,0)-1)), MIN(MAX(OFFSET('Data transformed'!$A$4,MATCH($A116,'Data transformed'!$A$5:$A$185,0),MATCH(AX$4,'Data transformed'!$4:$4,0)-1),$M116),$N116),"NA"))</f>
        <v>61</v>
      </c>
      <c r="AY116" s="103" t="n">
        <f aca="true">IF($J116="","",IF(ISNUMBER(OFFSET('Data transformed'!$A$4,MATCH($A116,'Data transformed'!$A$5:$A$185,0),MATCH(AY$4,'Data transformed'!$4:$4,0)-1)), MIN(MAX(OFFSET('Data transformed'!$A$4,MATCH($A116,'Data transformed'!$A$5:$A$185,0),MATCH(AY$4,'Data transformed'!$4:$4,0)-1),$M116),$N116),"NA"))</f>
        <v>51</v>
      </c>
      <c r="AZ116" s="103" t="n">
        <f aca="true">IF($J116="","",IF(ISNUMBER(OFFSET('Data transformed'!$A$4,MATCH($A116,'Data transformed'!$A$5:$A$185,0),MATCH(AZ$4,'Data transformed'!$4:$4,0)-1)), MIN(MAX(OFFSET('Data transformed'!$A$4,MATCH($A116,'Data transformed'!$A$5:$A$185,0),MATCH(AZ$4,'Data transformed'!$4:$4,0)-1),$M116),$N116),"NA"))</f>
        <v>89</v>
      </c>
      <c r="BA116" s="103" t="str">
        <f aca="true">IF($J116="","",IF(ISNUMBER(OFFSET('Data transformed'!$A$4,MATCH($A116,'Data transformed'!$A$5:$A$185,0),MATCH(BA$4,'Data transformed'!$4:$4,0)-1)), MIN(MAX(OFFSET('Data transformed'!$A$4,MATCH($A116,'Data transformed'!$A$5:$A$185,0),MATCH(BA$4,'Data transformed'!$4:$4,0)-1),$M116),$N116),"NA"))</f>
        <v>NA</v>
      </c>
      <c r="BB116" s="103" t="n">
        <f aca="true">IF($J116="","",IF(ISNUMBER(OFFSET('Data transformed'!$A$4,MATCH($A116,'Data transformed'!$A$5:$A$185,0),MATCH(BB$4,'Data transformed'!$4:$4,0)-1)), MIN(MAX(OFFSET('Data transformed'!$A$4,MATCH($A116,'Data transformed'!$A$5:$A$185,0),MATCH(BB$4,'Data transformed'!$4:$4,0)-1),$M116),$N116),"NA"))</f>
        <v>84</v>
      </c>
      <c r="BC116" s="103" t="n">
        <f aca="true">IF($J116="","",IF(ISNUMBER(OFFSET('Data transformed'!$A$4,MATCH($A116,'Data transformed'!$A$5:$A$185,0),MATCH(BC$4,'Data transformed'!$4:$4,0)-1)), MIN(MAX(OFFSET('Data transformed'!$A$4,MATCH($A116,'Data transformed'!$A$5:$A$185,0),MATCH(BC$4,'Data transformed'!$4:$4,0)-1),$M116),$N116),"NA"))</f>
        <v>55</v>
      </c>
      <c r="BD116" s="103" t="n">
        <f aca="true">IF($J116="","",IF(ISNUMBER(OFFSET('Data transformed'!$A$4,MATCH($A116,'Data transformed'!$A$5:$A$185,0),MATCH(BD$4,'Data transformed'!$4:$4,0)-1)), MIN(MAX(OFFSET('Data transformed'!$A$4,MATCH($A116,'Data transformed'!$A$5:$A$185,0),MATCH(BD$4,'Data transformed'!$4:$4,0)-1),$M116),$N116),"NA"))</f>
        <v>81</v>
      </c>
      <c r="BE116" s="103" t="n">
        <f aca="true">IF($J116="","",IF(ISNUMBER(OFFSET('Data transformed'!$A$4,MATCH($A116,'Data transformed'!$A$5:$A$185,0),MATCH(BE$4,'Data transformed'!$4:$4,0)-1)), MIN(MAX(OFFSET('Data transformed'!$A$4,MATCH($A116,'Data transformed'!$A$5:$A$185,0),MATCH(BE$4,'Data transformed'!$4:$4,0)-1),$M116),$N116),"NA"))</f>
        <v>59</v>
      </c>
      <c r="BF116" s="103" t="n">
        <f aca="true">IF($J116="","",IF(ISNUMBER(OFFSET('Data transformed'!$A$4,MATCH($A116,'Data transformed'!$A$5:$A$185,0),MATCH(BF$4,'Data transformed'!$4:$4,0)-1)), MIN(MAX(OFFSET('Data transformed'!$A$4,MATCH($A116,'Data transformed'!$A$5:$A$185,0),MATCH(BF$4,'Data transformed'!$4:$4,0)-1),$M116),$N116),"NA"))</f>
        <v>81</v>
      </c>
      <c r="BG116" s="103" t="n">
        <f aca="true">IF($J116="","",IF(ISNUMBER(OFFSET('Data transformed'!$A$4,MATCH($A116,'Data transformed'!$A$5:$A$185,0),MATCH(BG$4,'Data transformed'!$4:$4,0)-1)), MIN(MAX(OFFSET('Data transformed'!$A$4,MATCH($A116,'Data transformed'!$A$5:$A$185,0),MATCH(BG$4,'Data transformed'!$4:$4,0)-1),$M116),$N116),"NA"))</f>
        <v>67</v>
      </c>
      <c r="BH116" s="103" t="n">
        <f aca="true">IF($J116="","",IF(ISNUMBER(OFFSET('Data transformed'!$A$4,MATCH($A116,'Data transformed'!$A$5:$A$185,0),MATCH(BH$4,'Data transformed'!$4:$4,0)-1)), MIN(MAX(OFFSET('Data transformed'!$A$4,MATCH($A116,'Data transformed'!$A$5:$A$185,0),MATCH(BH$4,'Data transformed'!$4:$4,0)-1),$M116),$N116),"NA"))</f>
        <v>82</v>
      </c>
      <c r="BI116" s="103" t="n">
        <f aca="true">IF($J116="","",IF(ISNUMBER(OFFSET('Data transformed'!$A$4,MATCH($A116,'Data transformed'!$A$5:$A$185,0),MATCH(BI$4,'Data transformed'!$4:$4,0)-1)), MIN(MAX(OFFSET('Data transformed'!$A$4,MATCH($A116,'Data transformed'!$A$5:$A$185,0),MATCH(BI$4,'Data transformed'!$4:$4,0)-1),$M116),$N116),"NA"))</f>
        <v>41</v>
      </c>
      <c r="BJ116" s="103" t="str">
        <f aca="true">IF($J116="","",IF(ISNUMBER(OFFSET('Data transformed'!$A$4,MATCH($A116,'Data transformed'!$A$5:$A$185,0),MATCH(BJ$4,'Data transformed'!$4:$4,0)-1)), MIN(MAX(OFFSET('Data transformed'!$A$4,MATCH($A116,'Data transformed'!$A$5:$A$185,0),MATCH(BJ$4,'Data transformed'!$4:$4,0)-1),$M116),$N116),"NA"))</f>
        <v>NA</v>
      </c>
      <c r="BK116" s="103" t="n">
        <f aca="true">IF($J116="","",IF(ISNUMBER(OFFSET('Data transformed'!$A$4,MATCH($A116,'Data transformed'!$A$5:$A$185,0),MATCH(BK$4,'Data transformed'!$4:$4,0)-1)), MIN(MAX(OFFSET('Data transformed'!$A$4,MATCH($A116,'Data transformed'!$A$5:$A$185,0),MATCH(BK$4,'Data transformed'!$4:$4,0)-1),$M116),$N116),"NA"))</f>
        <v>20</v>
      </c>
      <c r="BL116" s="103" t="n">
        <f aca="true">IF($J116="","",IF(ISNUMBER(OFFSET('Data transformed'!$A$4,MATCH($A116,'Data transformed'!$A$5:$A$185,0),MATCH(BL$4,'Data transformed'!$4:$4,0)-1)), MIN(MAX(OFFSET('Data transformed'!$A$4,MATCH($A116,'Data transformed'!$A$5:$A$185,0),MATCH(BL$4,'Data transformed'!$4:$4,0)-1),$M116),$N116),"NA"))</f>
        <v>20</v>
      </c>
      <c r="BM116" s="103" t="str">
        <f aca="true">IF($J116="","",IF(ISNUMBER(OFFSET('Data transformed'!$A$4,MATCH($A116,'Data transformed'!$A$5:$A$185,0),MATCH(BM$4,'Data transformed'!$4:$4,0)-1)), MIN(MAX(OFFSET('Data transformed'!$A$4,MATCH($A116,'Data transformed'!$A$5:$A$185,0),MATCH(BM$4,'Data transformed'!$4:$4,0)-1),$M116),$N116),"NA"))</f>
        <v>NA</v>
      </c>
      <c r="BN116" s="103" t="n">
        <f aca="true">IF($J116="","",IF(ISNUMBER(OFFSET('Data transformed'!$A$4,MATCH($A116,'Data transformed'!$A$5:$A$185,0),MATCH(BN$4,'Data transformed'!$4:$4,0)-1)), MIN(MAX(OFFSET('Data transformed'!$A$4,MATCH($A116,'Data transformed'!$A$5:$A$185,0),MATCH(BN$4,'Data transformed'!$4:$4,0)-1),$M116),$N116),"NA"))</f>
        <v>52</v>
      </c>
      <c r="BO116" s="103" t="str">
        <f aca="true">IF($J116="","",IF(ISNUMBER(OFFSET('Data transformed'!$A$4,MATCH($A116,'Data transformed'!$A$5:$A$185,0),MATCH(BO$4,'Data transformed'!$4:$4,0)-1)), MIN(MAX(OFFSET('Data transformed'!$A$4,MATCH($A116,'Data transformed'!$A$5:$A$185,0),MATCH(BO$4,'Data transformed'!$4:$4,0)-1),$M116),$N116),"NA"))</f>
        <v>NA</v>
      </c>
      <c r="BP116" s="103" t="n">
        <f aca="true">IF($J116="","",IF(ISNUMBER(OFFSET('Data transformed'!$A$4,MATCH($A116,'Data transformed'!$A$5:$A$185,0),MATCH(BP$4,'Data transformed'!$4:$4,0)-1)), MIN(MAX(OFFSET('Data transformed'!$A$4,MATCH($A116,'Data transformed'!$A$5:$A$185,0),MATCH(BP$4,'Data transformed'!$4:$4,0)-1),$M116),$N116),"NA"))</f>
        <v>49</v>
      </c>
      <c r="BQ116" s="103" t="n">
        <f aca="true">IF($J116="","",IF(ISNUMBER(OFFSET('Data transformed'!$A$4,MATCH($A116,'Data transformed'!$A$5:$A$185,0),MATCH(BQ$4,'Data transformed'!$4:$4,0)-1)), MIN(MAX(OFFSET('Data transformed'!$A$4,MATCH($A116,'Data transformed'!$A$5:$A$185,0),MATCH(BQ$4,'Data transformed'!$4:$4,0)-1),$M116),$N116),"NA"))</f>
        <v>61</v>
      </c>
      <c r="BR116" s="103" t="n">
        <f aca="true">IF($J116="","",IF(ISNUMBER(OFFSET('Data transformed'!$A$4,MATCH($A116,'Data transformed'!$A$5:$A$185,0),MATCH(BR$4,'Data transformed'!$4:$4,0)-1)), MIN(MAX(OFFSET('Data transformed'!$A$4,MATCH($A116,'Data transformed'!$A$5:$A$185,0),MATCH(BR$4,'Data transformed'!$4:$4,0)-1),$M116),$N116),"NA"))</f>
        <v>80</v>
      </c>
      <c r="BS116" s="103" t="n">
        <f aca="true">IF($J116="","",IF(ISNUMBER(OFFSET('Data transformed'!$A$4,MATCH($A116,'Data transformed'!$A$5:$A$185,0),MATCH(BS$4,'Data transformed'!$4:$4,0)-1)), MIN(MAX(OFFSET('Data transformed'!$A$4,MATCH($A116,'Data transformed'!$A$5:$A$185,0),MATCH(BS$4,'Data transformed'!$4:$4,0)-1),$M116),$N116),"NA"))</f>
        <v>78</v>
      </c>
      <c r="BT116" s="103" t="n">
        <f aca="true">IF($J116="","",IF(ISNUMBER(OFFSET('Data transformed'!$A$4,MATCH($A116,'Data transformed'!$A$5:$A$185,0),MATCH(BT$4,'Data transformed'!$4:$4,0)-1)), MIN(MAX(OFFSET('Data transformed'!$A$4,MATCH($A116,'Data transformed'!$A$5:$A$185,0),MATCH(BT$4,'Data transformed'!$4:$4,0)-1),$M116),$N116),"NA"))</f>
        <v>63</v>
      </c>
      <c r="BU116" s="103" t="n">
        <f aca="true">IF($J116="","",IF(ISNUMBER(OFFSET('Data transformed'!$A$4,MATCH($A116,'Data transformed'!$A$5:$A$185,0),MATCH(BU$4,'Data transformed'!$4:$4,0)-1)), MIN(MAX(OFFSET('Data transformed'!$A$4,MATCH($A116,'Data transformed'!$A$5:$A$185,0),MATCH(BU$4,'Data transformed'!$4:$4,0)-1),$M116),$N116),"NA"))</f>
        <v>42</v>
      </c>
      <c r="BV116" s="103" t="n">
        <f aca="true">IF($J116="","",IF(ISNUMBER(OFFSET('Data transformed'!$A$4,MATCH($A116,'Data transformed'!$A$5:$A$185,0),MATCH(BV$4,'Data transformed'!$4:$4,0)-1)), MIN(MAX(OFFSET('Data transformed'!$A$4,MATCH($A116,'Data transformed'!$A$5:$A$185,0),MATCH(BV$4,'Data transformed'!$4:$4,0)-1),$M116),$N116),"NA"))</f>
        <v>54</v>
      </c>
      <c r="BW116" s="103" t="n">
        <f aca="true">IF($J116="","",IF(ISNUMBER(OFFSET('Data transformed'!$A$4,MATCH($A116,'Data transformed'!$A$5:$A$185,0),MATCH(BW$4,'Data transformed'!$4:$4,0)-1)), MIN(MAX(OFFSET('Data transformed'!$A$4,MATCH($A116,'Data transformed'!$A$5:$A$185,0),MATCH(BW$4,'Data transformed'!$4:$4,0)-1),$M116),$N116),"NA"))</f>
        <v>43</v>
      </c>
      <c r="BX116" s="103" t="n">
        <f aca="true">IF($J116="","",IF(ISNUMBER(OFFSET('Data transformed'!$A$4,MATCH($A116,'Data transformed'!$A$5:$A$185,0),MATCH(BX$4,'Data transformed'!$4:$4,0)-1)), MIN(MAX(OFFSET('Data transformed'!$A$4,MATCH($A116,'Data transformed'!$A$5:$A$185,0),MATCH(BX$4,'Data transformed'!$4:$4,0)-1),$M116),$N116),"NA"))</f>
        <v>59</v>
      </c>
      <c r="BY116" s="103" t="n">
        <f aca="true">IF($J116="","",IF(ISNUMBER(OFFSET('Data transformed'!$A$4,MATCH($A116,'Data transformed'!$A$5:$A$185,0),MATCH(BY$4,'Data transformed'!$4:$4,0)-1)), MIN(MAX(OFFSET('Data transformed'!$A$4,MATCH($A116,'Data transformed'!$A$5:$A$185,0),MATCH(BY$4,'Data transformed'!$4:$4,0)-1),$M116),$N116),"NA"))</f>
        <v>29</v>
      </c>
      <c r="BZ116" s="103" t="n">
        <f aca="true">IF($J116="","",IF(ISNUMBER(OFFSET('Data transformed'!$A$4,MATCH($A116,'Data transformed'!$A$5:$A$185,0),MATCH(BZ$4,'Data transformed'!$4:$4,0)-1)), MIN(MAX(OFFSET('Data transformed'!$A$4,MATCH($A116,'Data transformed'!$A$5:$A$185,0),MATCH(BZ$4,'Data transformed'!$4:$4,0)-1),$M116),$N116),"NA"))</f>
        <v>55</v>
      </c>
      <c r="CA116" s="103" t="n">
        <f aca="true">IF($J116="","",IF(ISNUMBER(OFFSET('Data transformed'!$A$4,MATCH($A116,'Data transformed'!$A$5:$A$185,0),MATCH(CA$4,'Data transformed'!$4:$4,0)-1)), MIN(MAX(OFFSET('Data transformed'!$A$4,MATCH($A116,'Data transformed'!$A$5:$A$185,0),MATCH(CA$4,'Data transformed'!$4:$4,0)-1),$M116),$N116),"NA"))</f>
        <v>80</v>
      </c>
      <c r="CB116" s="103" t="n">
        <f aca="true">IF($J116="","",IF(ISNUMBER(OFFSET('Data transformed'!$A$4,MATCH($A116,'Data transformed'!$A$5:$A$185,0),MATCH(CB$4,'Data transformed'!$4:$4,0)-1)), MIN(MAX(OFFSET('Data transformed'!$A$4,MATCH($A116,'Data transformed'!$A$5:$A$185,0),MATCH(CB$4,'Data transformed'!$4:$4,0)-1),$M116),$N116),"NA"))</f>
        <v>74</v>
      </c>
      <c r="CC116" s="103" t="n">
        <f aca="true">IF($J116="","",IF(ISNUMBER(OFFSET('Data transformed'!$A$4,MATCH($A116,'Data transformed'!$A$5:$A$185,0),MATCH(CC$4,'Data transformed'!$4:$4,0)-1)), MIN(MAX(OFFSET('Data transformed'!$A$4,MATCH($A116,'Data transformed'!$A$5:$A$185,0),MATCH(CC$4,'Data transformed'!$4:$4,0)-1),$M116),$N116),"NA"))</f>
        <v>61</v>
      </c>
      <c r="CD116" s="103" t="n">
        <f aca="true">IF($J116="","",IF(ISNUMBER(OFFSET('Data transformed'!$A$4,MATCH($A116,'Data transformed'!$A$5:$A$185,0),MATCH(CD$4,'Data transformed'!$4:$4,0)-1)), MIN(MAX(OFFSET('Data transformed'!$A$4,MATCH($A116,'Data transformed'!$A$5:$A$185,0),MATCH(CD$4,'Data transformed'!$4:$4,0)-1),$M116),$N116),"NA"))</f>
        <v>90</v>
      </c>
      <c r="CE116" s="103" t="n">
        <f aca="true">IF($J116="","",IF(ISNUMBER(OFFSET('Data transformed'!$A$4,MATCH($A116,'Data transformed'!$A$5:$A$185,0),MATCH(CE$4,'Data transformed'!$4:$4,0)-1)), MIN(MAX(OFFSET('Data transformed'!$A$4,MATCH($A116,'Data transformed'!$A$5:$A$185,0),MATCH(CE$4,'Data transformed'!$4:$4,0)-1),$M116),$N116),"NA"))</f>
        <v>25</v>
      </c>
      <c r="CF116" s="103" t="n">
        <f aca="true">IF($J116="","",IF(ISNUMBER(OFFSET('Data transformed'!$A$4,MATCH($A116,'Data transformed'!$A$5:$A$185,0),MATCH(CF$4,'Data transformed'!$4:$4,0)-1)), MIN(MAX(OFFSET('Data transformed'!$A$4,MATCH($A116,'Data transformed'!$A$5:$A$185,0),MATCH(CF$4,'Data transformed'!$4:$4,0)-1),$M116),$N116),"NA"))</f>
        <v>36</v>
      </c>
      <c r="CG116" s="103" t="n">
        <f aca="true">IF($J116="","",IF(ISNUMBER(OFFSET('Data transformed'!$A$4,MATCH($A116,'Data transformed'!$A$5:$A$185,0),MATCH(CG$4,'Data transformed'!$4:$4,0)-1)), MIN(MAX(OFFSET('Data transformed'!$A$4,MATCH($A116,'Data transformed'!$A$5:$A$185,0),MATCH(CG$4,'Data transformed'!$4:$4,0)-1),$M116),$N116),"NA"))</f>
        <v>55</v>
      </c>
      <c r="CH116" s="103" t="n">
        <f aca="true">IF($J116="","",IF(ISNUMBER(OFFSET('Data transformed'!$A$4,MATCH($A116,'Data transformed'!$A$5:$A$185,0),MATCH(CH$4,'Data transformed'!$4:$4,0)-1)), MIN(MAX(OFFSET('Data transformed'!$A$4,MATCH($A116,'Data transformed'!$A$5:$A$185,0),MATCH(CH$4,'Data transformed'!$4:$4,0)-1),$M116),$N116),"NA"))</f>
        <v>61</v>
      </c>
      <c r="CI116" s="103" t="str">
        <f aca="true">IF($J116="","",IF(ISNUMBER(OFFSET('Data transformed'!$A$4,MATCH($A116,'Data transformed'!$A$5:$A$185,0),MATCH(CI$4,'Data transformed'!$4:$4,0)-1)), MIN(MAX(OFFSET('Data transformed'!$A$4,MATCH($A116,'Data transformed'!$A$5:$A$185,0),MATCH(CI$4,'Data transformed'!$4:$4,0)-1),$M116),$N116),"NA"))</f>
        <v>NA</v>
      </c>
      <c r="CJ116" s="103" t="str">
        <f aca="true">IF($J116="","",IF(ISNUMBER(OFFSET('Data transformed'!$A$4,MATCH($A116,'Data transformed'!$A$5:$A$185,0),MATCH(CJ$4,'Data transformed'!$4:$4,0)-1)), MIN(MAX(OFFSET('Data transformed'!$A$4,MATCH($A116,'Data transformed'!$A$5:$A$185,0),MATCH(CJ$4,'Data transformed'!$4:$4,0)-1),$M116),$N116),"NA"))</f>
        <v>NA</v>
      </c>
      <c r="CK116" s="103" t="n">
        <f aca="true">IF($J116="","",IF(ISNUMBER(OFFSET('Data transformed'!$A$4,MATCH($A116,'Data transformed'!$A$5:$A$185,0),MATCH(CK$4,'Data transformed'!$4:$4,0)-1)), MIN(MAX(OFFSET('Data transformed'!$A$4,MATCH($A116,'Data transformed'!$A$5:$A$185,0),MATCH(CK$4,'Data transformed'!$4:$4,0)-1),$M116),$N116),"NA"))</f>
        <v>81</v>
      </c>
      <c r="CL116" s="103" t="n">
        <f aca="true">IF($J116="","",IF(ISNUMBER(OFFSET('Data transformed'!$A$4,MATCH($A116,'Data transformed'!$A$5:$A$185,0),MATCH(CL$4,'Data transformed'!$4:$4,0)-1)), MIN(MAX(OFFSET('Data transformed'!$A$4,MATCH($A116,'Data transformed'!$A$5:$A$185,0),MATCH(CL$4,'Data transformed'!$4:$4,0)-1),$M116),$N116),"NA"))</f>
        <v>77</v>
      </c>
      <c r="CM116" s="103" t="n">
        <f aca="true">IF($J116="","",IF(ISNUMBER(OFFSET('Data transformed'!$A$4,MATCH($A116,'Data transformed'!$A$5:$A$185,0),MATCH(CM$4,'Data transformed'!$4:$4,0)-1)), MIN(MAX(OFFSET('Data transformed'!$A$4,MATCH($A116,'Data transformed'!$A$5:$A$185,0),MATCH(CM$4,'Data transformed'!$4:$4,0)-1),$M116),$N116),"NA"))</f>
        <v>33</v>
      </c>
      <c r="CN116" s="103" t="n">
        <f aca="true">IF($J116="","",IF(ISNUMBER(OFFSET('Data transformed'!$A$4,MATCH($A116,'Data transformed'!$A$5:$A$185,0),MATCH(CN$4,'Data transformed'!$4:$4,0)-1)), MIN(MAX(OFFSET('Data transformed'!$A$4,MATCH($A116,'Data transformed'!$A$5:$A$185,0),MATCH(CN$4,'Data transformed'!$4:$4,0)-1),$M116),$N116),"NA"))</f>
        <v>30</v>
      </c>
      <c r="CO116" s="103" t="n">
        <f aca="true">IF($J116="","",IF(ISNUMBER(OFFSET('Data transformed'!$A$4,MATCH($A116,'Data transformed'!$A$5:$A$185,0),MATCH(CO$4,'Data transformed'!$4:$4,0)-1)), MIN(MAX(OFFSET('Data transformed'!$A$4,MATCH($A116,'Data transformed'!$A$5:$A$185,0),MATCH(CO$4,'Data transformed'!$4:$4,0)-1),$M116),$N116),"NA"))</f>
        <v>80</v>
      </c>
      <c r="CP116" s="103" t="n">
        <f aca="true">IF($J116="","",IF(ISNUMBER(OFFSET('Data transformed'!$A$4,MATCH($A116,'Data transformed'!$A$5:$A$185,0),MATCH(CP$4,'Data transformed'!$4:$4,0)-1)), MIN(MAX(OFFSET('Data transformed'!$A$4,MATCH($A116,'Data transformed'!$A$5:$A$185,0),MATCH(CP$4,'Data transformed'!$4:$4,0)-1),$M116),$N116),"NA"))</f>
        <v>69</v>
      </c>
      <c r="CQ116" s="103" t="n">
        <f aca="true">IF($J116="","",IF(ISNUMBER(OFFSET('Data transformed'!$A$4,MATCH($A116,'Data transformed'!$A$5:$A$185,0),MATCH(CQ$4,'Data transformed'!$4:$4,0)-1)), MIN(MAX(OFFSET('Data transformed'!$A$4,MATCH($A116,'Data transformed'!$A$5:$A$185,0),MATCH(CQ$4,'Data transformed'!$4:$4,0)-1),$M116),$N116),"NA"))</f>
        <v>57</v>
      </c>
      <c r="CR116" s="103" t="n">
        <f aca="true">IF($J116="","",IF(ISNUMBER(OFFSET('Data transformed'!$A$4,MATCH($A116,'Data transformed'!$A$5:$A$185,0),MATCH(CR$4,'Data transformed'!$4:$4,0)-1)), MIN(MAX(OFFSET('Data transformed'!$A$4,MATCH($A116,'Data transformed'!$A$5:$A$185,0),MATCH(CR$4,'Data transformed'!$4:$4,0)-1),$M116),$N116),"NA"))</f>
        <v>57</v>
      </c>
      <c r="CS116" s="103" t="n">
        <f aca="true">IF($J116="","",IF(ISNUMBER(OFFSET('Data transformed'!$A$4,MATCH($A116,'Data transformed'!$A$5:$A$185,0),MATCH(CS$4,'Data transformed'!$4:$4,0)-1)), MIN(MAX(OFFSET('Data transformed'!$A$4,MATCH($A116,'Data transformed'!$A$5:$A$185,0),MATCH(CS$4,'Data transformed'!$4:$4,0)-1),$M116),$N116),"NA"))</f>
        <v>26</v>
      </c>
      <c r="CT116" s="103" t="n">
        <f aca="true">IF($J116="","",IF(ISNUMBER(OFFSET('Data transformed'!$A$4,MATCH($A116,'Data transformed'!$A$5:$A$185,0),MATCH(CT$4,'Data transformed'!$4:$4,0)-1)), MIN(MAX(OFFSET('Data transformed'!$A$4,MATCH($A116,'Data transformed'!$A$5:$A$185,0),MATCH(CT$4,'Data transformed'!$4:$4,0)-1),$M116),$N116),"NA"))</f>
        <v>66</v>
      </c>
      <c r="CU116" s="103" t="n">
        <f aca="true">IF($J116="","",IF(ISNUMBER(OFFSET('Data transformed'!$A$4,MATCH($A116,'Data transformed'!$A$5:$A$185,0),MATCH(CU$4,'Data transformed'!$4:$4,0)-1)), MIN(MAX(OFFSET('Data transformed'!$A$4,MATCH($A116,'Data transformed'!$A$5:$A$185,0),MATCH(CU$4,'Data transformed'!$4:$4,0)-1),$M116),$N116),"NA"))</f>
        <v>56</v>
      </c>
    </row>
    <row r="117" s="103" customFormat="true" ht="15.5" hidden="false" customHeight="false" outlineLevel="0" collapsed="false">
      <c r="A117" s="107" t="n">
        <v>4320</v>
      </c>
      <c r="B117" s="107" t="n">
        <v>3</v>
      </c>
      <c r="C117" s="103" t="str">
        <f aca="true">IF(ISBLANK(OFFSET('Raw Data'!$A$3,MATCH($A117,'Raw Data'!$B$4:$B$185,0),MATCH(C$4,'Raw Data'!$3:$3,0)-1)),"",OFFSET('Raw Data'!$A$3,MATCH($A117,'Raw Data'!$B$4:$B$185,0),MATCH(C$4,'Raw Data'!$3:$3,0)-1))</f>
        <v>Sustainability reporting policies</v>
      </c>
      <c r="D117" s="103" t="str">
        <f aca="true">IF(ISBLANK(OFFSET('Raw Data'!$A$3,MATCH($A117,'Raw Data'!$B$4:$B$185,0),MATCH(D$4,'Raw Data'!$3:$3,0)-1)),"",OFFSET('Raw Data'!$A$3,MATCH($A117,'Raw Data'!$B$4:$B$185,0),MATCH(D$4,'Raw Data'!$3:$3,0)-1))</f>
        <v/>
      </c>
      <c r="E117" s="103" t="str">
        <f aca="true">IF(ISBLANK(OFFSET('Raw Data'!$A$3,MATCH($A117,'Raw Data'!$B$4:$B$185,0),MATCH(E$4,'Raw Data'!$3:$3,0)-1)),"",OFFSET('Raw Data'!$A$3,MATCH($A117,'Raw Data'!$B$4:$B$185,0),MATCH(E$4,'Raw Data'!$3:$3,0)-1))</f>
        <v/>
      </c>
      <c r="J117" s="103" t="e">
        <f aca="true" t="array" ref="J117:J117">IFERROR(_xlfn.QUARTILE.INC(IF(ISNUMBER(OFFSET('Data transformed'!$N$4,MATCH('outliers treatment'!$A117,'Data transformed'!$A$5:$A$185),1,1,COUNTA('Data transformed'!$O$4:$CX$4))),OFFSET('Data transformed'!$N$4,MATCH('outliers treatment'!$A117,'Data transformed'!$A$5:$A$185),1,1,COUNTA('Data transformed'!$O$4:$CX$4))),1),"")</f>
        <v>#N/A</v>
      </c>
      <c r="K117" s="103" t="e">
        <f aca="true" t="array" ref="K117:K117">IFERROR(_xlfn.QUARTILE.INC(IF(ISNUMBER(OFFSET('Data transformed'!$N$4,MATCH('outliers treatment'!$A117,'Data transformed'!$A$5:$A$185),1,1,COUNTA('Data transformed'!$O$4:$CX$4))),OFFSET('Data transformed'!$N$4,MATCH('outliers treatment'!$A117,'Data transformed'!$A$5:$A$185),1,1,COUNTA('Data transformed'!$O$4:$CX$4))),3),"")</f>
        <v>#N/A</v>
      </c>
      <c r="L117" s="103" t="str">
        <f aca="false">IFERROR(K117-J117,"")</f>
        <v/>
      </c>
      <c r="P117" s="105" t="str">
        <f aca="false" t="array" ref="P117:P117">IFERROR(SKEW(IF(ISNUMBER(T117:CU117),T117:CU117,"")),"")</f>
        <v/>
      </c>
      <c r="Q117" s="103" t="n">
        <f aca="true">IF(ISBLANK(OFFSET('Data above threshold'!$A$4,MATCH('Data above threshold'!$A116,'Data above threshold'!$A$5:$A$185,0),MATCH('Data above threshold'!N$4,'Data above threshold'!$4:$4,0)-1)),1,OFFSET('Data above threshold'!$A$4,MATCH('Data above threshold'!$A116,'Data above threshold'!$A$5:$A$185,0),MATCH('Data above threshold'!N$4,'Data above threshold'!$4:$4,0)-1))</f>
        <v>1</v>
      </c>
      <c r="R117" s="103" t="e">
        <f aca="false">IF($J117="","",COUNTIF(T117:CU117,M117)+ COUNTIF(T117:CQ117,N117))</f>
        <v>#N/A</v>
      </c>
      <c r="S117" s="106" t="str">
        <f aca="false" t="array" ref="S117:S117">IF(B117&lt;4,"",1-IFERROR(SUM(ISNUMBER(T117:CU117)*(1-$T$3:$CU$3))/COUNTIF($T$3:$CU$3,0),0))</f>
        <v/>
      </c>
      <c r="T117" s="103" t="str">
        <f aca="true">IF($J117="","",IF(ISNUMBER(OFFSET('Data transformed'!$A$4,MATCH($A117,'Data transformed'!$A$5:$A$185,0),MATCH(T$4,'Data transformed'!$4:$4,0)-1)), MIN(MAX(OFFSET('Data transformed'!$A$4,MATCH($A117,'Data transformed'!$A$5:$A$185,0),MATCH(T$4,'Data transformed'!$4:$4,0)-1),$M117),$N117),"NA"))</f>
        <v>NA</v>
      </c>
      <c r="U117" s="103" t="str">
        <f aca="true">IF($J117="","",IF(ISNUMBER(OFFSET('Data transformed'!$A$4,MATCH($A117,'Data transformed'!$A$5:$A$185,0),MATCH(U$4,'Data transformed'!$4:$4,0)-1)), MIN(MAX(OFFSET('Data transformed'!$A$4,MATCH($A117,'Data transformed'!$A$5:$A$185,0),MATCH(U$4,'Data transformed'!$4:$4,0)-1),$M117),$N117),"NA"))</f>
        <v>NA</v>
      </c>
      <c r="V117" s="103" t="str">
        <f aca="true">IF($J117="","",IF(ISNUMBER(OFFSET('Data transformed'!$A$4,MATCH($A117,'Data transformed'!$A$5:$A$185,0),MATCH(V$4,'Data transformed'!$4:$4,0)-1)), MIN(MAX(OFFSET('Data transformed'!$A$4,MATCH($A117,'Data transformed'!$A$5:$A$185,0),MATCH(V$4,'Data transformed'!$4:$4,0)-1),$M117),$N117),"NA"))</f>
        <v>NA</v>
      </c>
      <c r="W117" s="103" t="str">
        <f aca="true">IF($J117="","",IF(ISNUMBER(OFFSET('Data transformed'!$A$4,MATCH($A117,'Data transformed'!$A$5:$A$185,0),MATCH(W$4,'Data transformed'!$4:$4,0)-1)), MIN(MAX(OFFSET('Data transformed'!$A$4,MATCH($A117,'Data transformed'!$A$5:$A$185,0),MATCH(W$4,'Data transformed'!$4:$4,0)-1),$M117),$N117),"NA"))</f>
        <v>NA</v>
      </c>
      <c r="X117" s="103" t="str">
        <f aca="true">IF($J117="","",IF(ISNUMBER(OFFSET('Data transformed'!$A$4,MATCH($A117,'Data transformed'!$A$5:$A$185,0),MATCH(X$4,'Data transformed'!$4:$4,0)-1)), MIN(MAX(OFFSET('Data transformed'!$A$4,MATCH($A117,'Data transformed'!$A$5:$A$185,0),MATCH(X$4,'Data transformed'!$4:$4,0)-1),$M117),$N117),"NA"))</f>
        <v>NA</v>
      </c>
      <c r="Y117" s="103" t="str">
        <f aca="true">IF($J117="","",IF(ISNUMBER(OFFSET('Data transformed'!$A$4,MATCH($A117,'Data transformed'!$A$5:$A$185,0),MATCH(Y$4,'Data transformed'!$4:$4,0)-1)), MIN(MAX(OFFSET('Data transformed'!$A$4,MATCH($A117,'Data transformed'!$A$5:$A$185,0),MATCH(Y$4,'Data transformed'!$4:$4,0)-1),$M117),$N117),"NA"))</f>
        <v>NA</v>
      </c>
      <c r="Z117" s="103" t="str">
        <f aca="true">IF($J117="","",IF(ISNUMBER(OFFSET('Data transformed'!$A$4,MATCH($A117,'Data transformed'!$A$5:$A$185,0),MATCH(Z$4,'Data transformed'!$4:$4,0)-1)), MIN(MAX(OFFSET('Data transformed'!$A$4,MATCH($A117,'Data transformed'!$A$5:$A$185,0),MATCH(Z$4,'Data transformed'!$4:$4,0)-1),$M117),$N117),"NA"))</f>
        <v>NA</v>
      </c>
      <c r="AA117" s="103" t="str">
        <f aca="true">IF($J117="","",IF(ISNUMBER(OFFSET('Data transformed'!$A$4,MATCH($A117,'Data transformed'!$A$5:$A$185,0),MATCH(AA$4,'Data transformed'!$4:$4,0)-1)), MIN(MAX(OFFSET('Data transformed'!$A$4,MATCH($A117,'Data transformed'!$A$5:$A$185,0),MATCH(AA$4,'Data transformed'!$4:$4,0)-1),$M117),$N117),"NA"))</f>
        <v>NA</v>
      </c>
      <c r="AB117" s="103" t="str">
        <f aca="true">IF($J117="","",IF(ISNUMBER(OFFSET('Data transformed'!$A$4,MATCH($A117,'Data transformed'!$A$5:$A$185,0),MATCH(AB$4,'Data transformed'!$4:$4,0)-1)), MIN(MAX(OFFSET('Data transformed'!$A$4,MATCH($A117,'Data transformed'!$A$5:$A$185,0),MATCH(AB$4,'Data transformed'!$4:$4,0)-1),$M117),$N117),"NA"))</f>
        <v>NA</v>
      </c>
      <c r="AC117" s="103" t="str">
        <f aca="true">IF($J117="","",IF(ISNUMBER(OFFSET('Data transformed'!$A$4,MATCH($A117,'Data transformed'!$A$5:$A$185,0),MATCH(AC$4,'Data transformed'!$4:$4,0)-1)), MIN(MAX(OFFSET('Data transformed'!$A$4,MATCH($A117,'Data transformed'!$A$5:$A$185,0),MATCH(AC$4,'Data transformed'!$4:$4,0)-1),$M117),$N117),"NA"))</f>
        <v>NA</v>
      </c>
      <c r="AD117" s="103" t="str">
        <f aca="true">IF($J117="","",IF(ISNUMBER(OFFSET('Data transformed'!$A$4,MATCH($A117,'Data transformed'!$A$5:$A$185,0),MATCH(AD$4,'Data transformed'!$4:$4,0)-1)), MIN(MAX(OFFSET('Data transformed'!$A$4,MATCH($A117,'Data transformed'!$A$5:$A$185,0),MATCH(AD$4,'Data transformed'!$4:$4,0)-1),$M117),$N117),"NA"))</f>
        <v>NA</v>
      </c>
      <c r="AE117" s="103" t="str">
        <f aca="true">IF($J117="","",IF(ISNUMBER(OFFSET('Data transformed'!$A$4,MATCH($A117,'Data transformed'!$A$5:$A$185,0),MATCH(AE$4,'Data transformed'!$4:$4,0)-1)), MIN(MAX(OFFSET('Data transformed'!$A$4,MATCH($A117,'Data transformed'!$A$5:$A$185,0),MATCH(AE$4,'Data transformed'!$4:$4,0)-1),$M117),$N117),"NA"))</f>
        <v>NA</v>
      </c>
      <c r="AF117" s="103" t="str">
        <f aca="true">IF($J117="","",IF(ISNUMBER(OFFSET('Data transformed'!$A$4,MATCH($A117,'Data transformed'!$A$5:$A$185,0),MATCH(AF$4,'Data transformed'!$4:$4,0)-1)), MIN(MAX(OFFSET('Data transformed'!$A$4,MATCH($A117,'Data transformed'!$A$5:$A$185,0),MATCH(AF$4,'Data transformed'!$4:$4,0)-1),$M117),$N117),"NA"))</f>
        <v>NA</v>
      </c>
      <c r="AG117" s="103" t="str">
        <f aca="true">IF($J117="","",IF(ISNUMBER(OFFSET('Data transformed'!$A$4,MATCH($A117,'Data transformed'!$A$5:$A$185,0),MATCH(AG$4,'Data transformed'!$4:$4,0)-1)), MIN(MAX(OFFSET('Data transformed'!$A$4,MATCH($A117,'Data transformed'!$A$5:$A$185,0),MATCH(AG$4,'Data transformed'!$4:$4,0)-1),$M117),$N117),"NA"))</f>
        <v>NA</v>
      </c>
      <c r="AH117" s="103" t="str">
        <f aca="true">IF($J117="","",IF(ISNUMBER(OFFSET('Data transformed'!$A$4,MATCH($A117,'Data transformed'!$A$5:$A$185,0),MATCH(AH$4,'Data transformed'!$4:$4,0)-1)), MIN(MAX(OFFSET('Data transformed'!$A$4,MATCH($A117,'Data transformed'!$A$5:$A$185,0),MATCH(AH$4,'Data transformed'!$4:$4,0)-1),$M117),$N117),"NA"))</f>
        <v>NA</v>
      </c>
      <c r="AI117" s="103" t="str">
        <f aca="true">IF($J117="","",IF(ISNUMBER(OFFSET('Data transformed'!$A$4,MATCH($A117,'Data transformed'!$A$5:$A$185,0),MATCH(AI$4,'Data transformed'!$4:$4,0)-1)), MIN(MAX(OFFSET('Data transformed'!$A$4,MATCH($A117,'Data transformed'!$A$5:$A$185,0),MATCH(AI$4,'Data transformed'!$4:$4,0)-1),$M117),$N117),"NA"))</f>
        <v>NA</v>
      </c>
      <c r="AJ117" s="103" t="str">
        <f aca="true">IF($J117="","",IF(ISNUMBER(OFFSET('Data transformed'!$A$4,MATCH($A117,'Data transformed'!$A$5:$A$185,0),MATCH(AJ$4,'Data transformed'!$4:$4,0)-1)), MIN(MAX(OFFSET('Data transformed'!$A$4,MATCH($A117,'Data transformed'!$A$5:$A$185,0),MATCH(AJ$4,'Data transformed'!$4:$4,0)-1),$M117),$N117),"NA"))</f>
        <v>NA</v>
      </c>
      <c r="AK117" s="103" t="str">
        <f aca="true">IF($J117="","",IF(ISNUMBER(OFFSET('Data transformed'!$A$4,MATCH($A117,'Data transformed'!$A$5:$A$185,0),MATCH(AK$4,'Data transformed'!$4:$4,0)-1)), MIN(MAX(OFFSET('Data transformed'!$A$4,MATCH($A117,'Data transformed'!$A$5:$A$185,0),MATCH(AK$4,'Data transformed'!$4:$4,0)-1),$M117),$N117),"NA"))</f>
        <v>NA</v>
      </c>
      <c r="AL117" s="103" t="str">
        <f aca="true">IF($J117="","",IF(ISNUMBER(OFFSET('Data transformed'!$A$4,MATCH($A117,'Data transformed'!$A$5:$A$185,0),MATCH(AL$4,'Data transformed'!$4:$4,0)-1)), MIN(MAX(OFFSET('Data transformed'!$A$4,MATCH($A117,'Data transformed'!$A$5:$A$185,0),MATCH(AL$4,'Data transformed'!$4:$4,0)-1),$M117),$N117),"NA"))</f>
        <v>NA</v>
      </c>
      <c r="AM117" s="103" t="str">
        <f aca="true">IF($J117="","",IF(ISNUMBER(OFFSET('Data transformed'!$A$4,MATCH($A117,'Data transformed'!$A$5:$A$185,0),MATCH(AM$4,'Data transformed'!$4:$4,0)-1)), MIN(MAX(OFFSET('Data transformed'!$A$4,MATCH($A117,'Data transformed'!$A$5:$A$185,0),MATCH(AM$4,'Data transformed'!$4:$4,0)-1),$M117),$N117),"NA"))</f>
        <v>NA</v>
      </c>
      <c r="AN117" s="103" t="str">
        <f aca="true">IF($J117="","",IF(ISNUMBER(OFFSET('Data transformed'!$A$4,MATCH($A117,'Data transformed'!$A$5:$A$185,0),MATCH(AN$4,'Data transformed'!$4:$4,0)-1)), MIN(MAX(OFFSET('Data transformed'!$A$4,MATCH($A117,'Data transformed'!$A$5:$A$185,0),MATCH(AN$4,'Data transformed'!$4:$4,0)-1),$M117),$N117),"NA"))</f>
        <v>NA</v>
      </c>
      <c r="AO117" s="103" t="str">
        <f aca="true">IF($J117="","",IF(ISNUMBER(OFFSET('Data transformed'!$A$4,MATCH($A117,'Data transformed'!$A$5:$A$185,0),MATCH(AO$4,'Data transformed'!$4:$4,0)-1)), MIN(MAX(OFFSET('Data transformed'!$A$4,MATCH($A117,'Data transformed'!$A$5:$A$185,0),MATCH(AO$4,'Data transformed'!$4:$4,0)-1),$M117),$N117),"NA"))</f>
        <v>NA</v>
      </c>
      <c r="AP117" s="103" t="str">
        <f aca="true">IF($J117="","",IF(ISNUMBER(OFFSET('Data transformed'!$A$4,MATCH($A117,'Data transformed'!$A$5:$A$185,0),MATCH(AP$4,'Data transformed'!$4:$4,0)-1)), MIN(MAX(OFFSET('Data transformed'!$A$4,MATCH($A117,'Data transformed'!$A$5:$A$185,0),MATCH(AP$4,'Data transformed'!$4:$4,0)-1),$M117),$N117),"NA"))</f>
        <v>NA</v>
      </c>
      <c r="AQ117" s="103" t="str">
        <f aca="true">IF($J117="","",IF(ISNUMBER(OFFSET('Data transformed'!$A$4,MATCH($A117,'Data transformed'!$A$5:$A$185,0),MATCH(AQ$4,'Data transformed'!$4:$4,0)-1)), MIN(MAX(OFFSET('Data transformed'!$A$4,MATCH($A117,'Data transformed'!$A$5:$A$185,0),MATCH(AQ$4,'Data transformed'!$4:$4,0)-1),$M117),$N117),"NA"))</f>
        <v>NA</v>
      </c>
      <c r="AR117" s="103" t="str">
        <f aca="true">IF($J117="","",IF(ISNUMBER(OFFSET('Data transformed'!$A$4,MATCH($A117,'Data transformed'!$A$5:$A$185,0),MATCH(AR$4,'Data transformed'!$4:$4,0)-1)), MIN(MAX(OFFSET('Data transformed'!$A$4,MATCH($A117,'Data transformed'!$A$5:$A$185,0),MATCH(AR$4,'Data transformed'!$4:$4,0)-1),$M117),$N117),"NA"))</f>
        <v>NA</v>
      </c>
      <c r="AS117" s="103" t="str">
        <f aca="true">IF($J117="","",IF(ISNUMBER(OFFSET('Data transformed'!$A$4,MATCH($A117,'Data transformed'!$A$5:$A$185,0),MATCH(AS$4,'Data transformed'!$4:$4,0)-1)), MIN(MAX(OFFSET('Data transformed'!$A$4,MATCH($A117,'Data transformed'!$A$5:$A$185,0),MATCH(AS$4,'Data transformed'!$4:$4,0)-1),$M117),$N117),"NA"))</f>
        <v>NA</v>
      </c>
      <c r="AT117" s="103" t="str">
        <f aca="true">IF($J117="","",IF(ISNUMBER(OFFSET('Data transformed'!$A$4,MATCH($A117,'Data transformed'!$A$5:$A$185,0),MATCH(AT$4,'Data transformed'!$4:$4,0)-1)), MIN(MAX(OFFSET('Data transformed'!$A$4,MATCH($A117,'Data transformed'!$A$5:$A$185,0),MATCH(AT$4,'Data transformed'!$4:$4,0)-1),$M117),$N117),"NA"))</f>
        <v>NA</v>
      </c>
      <c r="AU117" s="103" t="str">
        <f aca="true">IF($J117="","",IF(ISNUMBER(OFFSET('Data transformed'!$A$4,MATCH($A117,'Data transformed'!$A$5:$A$185,0),MATCH(AU$4,'Data transformed'!$4:$4,0)-1)), MIN(MAX(OFFSET('Data transformed'!$A$4,MATCH($A117,'Data transformed'!$A$5:$A$185,0),MATCH(AU$4,'Data transformed'!$4:$4,0)-1),$M117),$N117),"NA"))</f>
        <v>NA</v>
      </c>
      <c r="AV117" s="103" t="str">
        <f aca="true">IF($J117="","",IF(ISNUMBER(OFFSET('Data transformed'!$A$4,MATCH($A117,'Data transformed'!$A$5:$A$185,0),MATCH(AV$4,'Data transformed'!$4:$4,0)-1)), MIN(MAX(OFFSET('Data transformed'!$A$4,MATCH($A117,'Data transformed'!$A$5:$A$185,0),MATCH(AV$4,'Data transformed'!$4:$4,0)-1),$M117),$N117),"NA"))</f>
        <v>NA</v>
      </c>
      <c r="AW117" s="103" t="str">
        <f aca="true">IF($J117="","",IF(ISNUMBER(OFFSET('Data transformed'!$A$4,MATCH($A117,'Data transformed'!$A$5:$A$185,0),MATCH(AW$4,'Data transformed'!$4:$4,0)-1)), MIN(MAX(OFFSET('Data transformed'!$A$4,MATCH($A117,'Data transformed'!$A$5:$A$185,0),MATCH(AW$4,'Data transformed'!$4:$4,0)-1),$M117),$N117),"NA"))</f>
        <v>NA</v>
      </c>
      <c r="AX117" s="103" t="str">
        <f aca="true">IF($J117="","",IF(ISNUMBER(OFFSET('Data transformed'!$A$4,MATCH($A117,'Data transformed'!$A$5:$A$185,0),MATCH(AX$4,'Data transformed'!$4:$4,0)-1)), MIN(MAX(OFFSET('Data transformed'!$A$4,MATCH($A117,'Data transformed'!$A$5:$A$185,0),MATCH(AX$4,'Data transformed'!$4:$4,0)-1),$M117),$N117),"NA"))</f>
        <v>NA</v>
      </c>
      <c r="AY117" s="103" t="str">
        <f aca="true">IF($J117="","",IF(ISNUMBER(OFFSET('Data transformed'!$A$4,MATCH($A117,'Data transformed'!$A$5:$A$185,0),MATCH(AY$4,'Data transformed'!$4:$4,0)-1)), MIN(MAX(OFFSET('Data transformed'!$A$4,MATCH($A117,'Data transformed'!$A$5:$A$185,0),MATCH(AY$4,'Data transformed'!$4:$4,0)-1),$M117),$N117),"NA"))</f>
        <v>NA</v>
      </c>
      <c r="AZ117" s="103" t="str">
        <f aca="true">IF($J117="","",IF(ISNUMBER(OFFSET('Data transformed'!$A$4,MATCH($A117,'Data transformed'!$A$5:$A$185,0),MATCH(AZ$4,'Data transformed'!$4:$4,0)-1)), MIN(MAX(OFFSET('Data transformed'!$A$4,MATCH($A117,'Data transformed'!$A$5:$A$185,0),MATCH(AZ$4,'Data transformed'!$4:$4,0)-1),$M117),$N117),"NA"))</f>
        <v>NA</v>
      </c>
      <c r="BA117" s="103" t="str">
        <f aca="true">IF($J117="","",IF(ISNUMBER(OFFSET('Data transformed'!$A$4,MATCH($A117,'Data transformed'!$A$5:$A$185,0),MATCH(BA$4,'Data transformed'!$4:$4,0)-1)), MIN(MAX(OFFSET('Data transformed'!$A$4,MATCH($A117,'Data transformed'!$A$5:$A$185,0),MATCH(BA$4,'Data transformed'!$4:$4,0)-1),$M117),$N117),"NA"))</f>
        <v>NA</v>
      </c>
      <c r="BB117" s="103" t="str">
        <f aca="true">IF($J117="","",IF(ISNUMBER(OFFSET('Data transformed'!$A$4,MATCH($A117,'Data transformed'!$A$5:$A$185,0),MATCH(BB$4,'Data transformed'!$4:$4,0)-1)), MIN(MAX(OFFSET('Data transformed'!$A$4,MATCH($A117,'Data transformed'!$A$5:$A$185,0),MATCH(BB$4,'Data transformed'!$4:$4,0)-1),$M117),$N117),"NA"))</f>
        <v>NA</v>
      </c>
      <c r="BC117" s="103" t="str">
        <f aca="true">IF($J117="","",IF(ISNUMBER(OFFSET('Data transformed'!$A$4,MATCH($A117,'Data transformed'!$A$5:$A$185,0),MATCH(BC$4,'Data transformed'!$4:$4,0)-1)), MIN(MAX(OFFSET('Data transformed'!$A$4,MATCH($A117,'Data transformed'!$A$5:$A$185,0),MATCH(BC$4,'Data transformed'!$4:$4,0)-1),$M117),$N117),"NA"))</f>
        <v>NA</v>
      </c>
      <c r="BD117" s="103" t="str">
        <f aca="true">IF($J117="","",IF(ISNUMBER(OFFSET('Data transformed'!$A$4,MATCH($A117,'Data transformed'!$A$5:$A$185,0),MATCH(BD$4,'Data transformed'!$4:$4,0)-1)), MIN(MAX(OFFSET('Data transformed'!$A$4,MATCH($A117,'Data transformed'!$A$5:$A$185,0),MATCH(BD$4,'Data transformed'!$4:$4,0)-1),$M117),$N117),"NA"))</f>
        <v>NA</v>
      </c>
      <c r="BE117" s="103" t="str">
        <f aca="true">IF($J117="","",IF(ISNUMBER(OFFSET('Data transformed'!$A$4,MATCH($A117,'Data transformed'!$A$5:$A$185,0),MATCH(BE$4,'Data transformed'!$4:$4,0)-1)), MIN(MAX(OFFSET('Data transformed'!$A$4,MATCH($A117,'Data transformed'!$A$5:$A$185,0),MATCH(BE$4,'Data transformed'!$4:$4,0)-1),$M117),$N117),"NA"))</f>
        <v>NA</v>
      </c>
      <c r="BF117" s="103" t="str">
        <f aca="true">IF($J117="","",IF(ISNUMBER(OFFSET('Data transformed'!$A$4,MATCH($A117,'Data transformed'!$A$5:$A$185,0),MATCH(BF$4,'Data transformed'!$4:$4,0)-1)), MIN(MAX(OFFSET('Data transformed'!$A$4,MATCH($A117,'Data transformed'!$A$5:$A$185,0),MATCH(BF$4,'Data transformed'!$4:$4,0)-1),$M117),$N117),"NA"))</f>
        <v>NA</v>
      </c>
      <c r="BG117" s="103" t="str">
        <f aca="true">IF($J117="","",IF(ISNUMBER(OFFSET('Data transformed'!$A$4,MATCH($A117,'Data transformed'!$A$5:$A$185,0),MATCH(BG$4,'Data transformed'!$4:$4,0)-1)), MIN(MAX(OFFSET('Data transformed'!$A$4,MATCH($A117,'Data transformed'!$A$5:$A$185,0),MATCH(BG$4,'Data transformed'!$4:$4,0)-1),$M117),$N117),"NA"))</f>
        <v>NA</v>
      </c>
      <c r="BH117" s="103" t="str">
        <f aca="true">IF($J117="","",IF(ISNUMBER(OFFSET('Data transformed'!$A$4,MATCH($A117,'Data transformed'!$A$5:$A$185,0),MATCH(BH$4,'Data transformed'!$4:$4,0)-1)), MIN(MAX(OFFSET('Data transformed'!$A$4,MATCH($A117,'Data transformed'!$A$5:$A$185,0),MATCH(BH$4,'Data transformed'!$4:$4,0)-1),$M117),$N117),"NA"))</f>
        <v>NA</v>
      </c>
      <c r="BI117" s="103" t="str">
        <f aca="true">IF($J117="","",IF(ISNUMBER(OFFSET('Data transformed'!$A$4,MATCH($A117,'Data transformed'!$A$5:$A$185,0),MATCH(BI$4,'Data transformed'!$4:$4,0)-1)), MIN(MAX(OFFSET('Data transformed'!$A$4,MATCH($A117,'Data transformed'!$A$5:$A$185,0),MATCH(BI$4,'Data transformed'!$4:$4,0)-1),$M117),$N117),"NA"))</f>
        <v>NA</v>
      </c>
      <c r="BJ117" s="103" t="str">
        <f aca="true">IF($J117="","",IF(ISNUMBER(OFFSET('Data transformed'!$A$4,MATCH($A117,'Data transformed'!$A$5:$A$185,0),MATCH(BJ$4,'Data transformed'!$4:$4,0)-1)), MIN(MAX(OFFSET('Data transformed'!$A$4,MATCH($A117,'Data transformed'!$A$5:$A$185,0),MATCH(BJ$4,'Data transformed'!$4:$4,0)-1),$M117),$N117),"NA"))</f>
        <v>NA</v>
      </c>
      <c r="BK117" s="103" t="str">
        <f aca="true">IF($J117="","",IF(ISNUMBER(OFFSET('Data transformed'!$A$4,MATCH($A117,'Data transformed'!$A$5:$A$185,0),MATCH(BK$4,'Data transformed'!$4:$4,0)-1)), MIN(MAX(OFFSET('Data transformed'!$A$4,MATCH($A117,'Data transformed'!$A$5:$A$185,0),MATCH(BK$4,'Data transformed'!$4:$4,0)-1),$M117),$N117),"NA"))</f>
        <v>NA</v>
      </c>
      <c r="BL117" s="103" t="str">
        <f aca="true">IF($J117="","",IF(ISNUMBER(OFFSET('Data transformed'!$A$4,MATCH($A117,'Data transformed'!$A$5:$A$185,0),MATCH(BL$4,'Data transformed'!$4:$4,0)-1)), MIN(MAX(OFFSET('Data transformed'!$A$4,MATCH($A117,'Data transformed'!$A$5:$A$185,0),MATCH(BL$4,'Data transformed'!$4:$4,0)-1),$M117),$N117),"NA"))</f>
        <v>NA</v>
      </c>
      <c r="BM117" s="103" t="str">
        <f aca="true">IF($J117="","",IF(ISNUMBER(OFFSET('Data transformed'!$A$4,MATCH($A117,'Data transformed'!$A$5:$A$185,0),MATCH(BM$4,'Data transformed'!$4:$4,0)-1)), MIN(MAX(OFFSET('Data transformed'!$A$4,MATCH($A117,'Data transformed'!$A$5:$A$185,0),MATCH(BM$4,'Data transformed'!$4:$4,0)-1),$M117),$N117),"NA"))</f>
        <v>NA</v>
      </c>
      <c r="BN117" s="103" t="str">
        <f aca="true">IF($J117="","",IF(ISNUMBER(OFFSET('Data transformed'!$A$4,MATCH($A117,'Data transformed'!$A$5:$A$185,0),MATCH(BN$4,'Data transformed'!$4:$4,0)-1)), MIN(MAX(OFFSET('Data transformed'!$A$4,MATCH($A117,'Data transformed'!$A$5:$A$185,0),MATCH(BN$4,'Data transformed'!$4:$4,0)-1),$M117),$N117),"NA"))</f>
        <v>NA</v>
      </c>
      <c r="BO117" s="103" t="str">
        <f aca="true">IF($J117="","",IF(ISNUMBER(OFFSET('Data transformed'!$A$4,MATCH($A117,'Data transformed'!$A$5:$A$185,0),MATCH(BO$4,'Data transformed'!$4:$4,0)-1)), MIN(MAX(OFFSET('Data transformed'!$A$4,MATCH($A117,'Data transformed'!$A$5:$A$185,0),MATCH(BO$4,'Data transformed'!$4:$4,0)-1),$M117),$N117),"NA"))</f>
        <v>NA</v>
      </c>
      <c r="BP117" s="103" t="str">
        <f aca="true">IF($J117="","",IF(ISNUMBER(OFFSET('Data transformed'!$A$4,MATCH($A117,'Data transformed'!$A$5:$A$185,0),MATCH(BP$4,'Data transformed'!$4:$4,0)-1)), MIN(MAX(OFFSET('Data transformed'!$A$4,MATCH($A117,'Data transformed'!$A$5:$A$185,0),MATCH(BP$4,'Data transformed'!$4:$4,0)-1),$M117),$N117),"NA"))</f>
        <v>NA</v>
      </c>
      <c r="BQ117" s="103" t="str">
        <f aca="true">IF($J117="","",IF(ISNUMBER(OFFSET('Data transformed'!$A$4,MATCH($A117,'Data transformed'!$A$5:$A$185,0),MATCH(BQ$4,'Data transformed'!$4:$4,0)-1)), MIN(MAX(OFFSET('Data transformed'!$A$4,MATCH($A117,'Data transformed'!$A$5:$A$185,0),MATCH(BQ$4,'Data transformed'!$4:$4,0)-1),$M117),$N117),"NA"))</f>
        <v>NA</v>
      </c>
      <c r="BR117" s="103" t="str">
        <f aca="true">IF($J117="","",IF(ISNUMBER(OFFSET('Data transformed'!$A$4,MATCH($A117,'Data transformed'!$A$5:$A$185,0),MATCH(BR$4,'Data transformed'!$4:$4,0)-1)), MIN(MAX(OFFSET('Data transformed'!$A$4,MATCH($A117,'Data transformed'!$A$5:$A$185,0),MATCH(BR$4,'Data transformed'!$4:$4,0)-1),$M117),$N117),"NA"))</f>
        <v>NA</v>
      </c>
      <c r="BS117" s="103" t="str">
        <f aca="true">IF($J117="","",IF(ISNUMBER(OFFSET('Data transformed'!$A$4,MATCH($A117,'Data transformed'!$A$5:$A$185,0),MATCH(BS$4,'Data transformed'!$4:$4,0)-1)), MIN(MAX(OFFSET('Data transformed'!$A$4,MATCH($A117,'Data transformed'!$A$5:$A$185,0),MATCH(BS$4,'Data transformed'!$4:$4,0)-1),$M117),$N117),"NA"))</f>
        <v>NA</v>
      </c>
      <c r="BT117" s="103" t="str">
        <f aca="true">IF($J117="","",IF(ISNUMBER(OFFSET('Data transformed'!$A$4,MATCH($A117,'Data transformed'!$A$5:$A$185,0),MATCH(BT$4,'Data transformed'!$4:$4,0)-1)), MIN(MAX(OFFSET('Data transformed'!$A$4,MATCH($A117,'Data transformed'!$A$5:$A$185,0),MATCH(BT$4,'Data transformed'!$4:$4,0)-1),$M117),$N117),"NA"))</f>
        <v>NA</v>
      </c>
      <c r="BU117" s="103" t="str">
        <f aca="true">IF($J117="","",IF(ISNUMBER(OFFSET('Data transformed'!$A$4,MATCH($A117,'Data transformed'!$A$5:$A$185,0),MATCH(BU$4,'Data transformed'!$4:$4,0)-1)), MIN(MAX(OFFSET('Data transformed'!$A$4,MATCH($A117,'Data transformed'!$A$5:$A$185,0),MATCH(BU$4,'Data transformed'!$4:$4,0)-1),$M117),$N117),"NA"))</f>
        <v>NA</v>
      </c>
      <c r="BV117" s="103" t="str">
        <f aca="true">IF($J117="","",IF(ISNUMBER(OFFSET('Data transformed'!$A$4,MATCH($A117,'Data transformed'!$A$5:$A$185,0),MATCH(BV$4,'Data transformed'!$4:$4,0)-1)), MIN(MAX(OFFSET('Data transformed'!$A$4,MATCH($A117,'Data transformed'!$A$5:$A$185,0),MATCH(BV$4,'Data transformed'!$4:$4,0)-1),$M117),$N117),"NA"))</f>
        <v>NA</v>
      </c>
      <c r="BW117" s="103" t="str">
        <f aca="true">IF($J117="","",IF(ISNUMBER(OFFSET('Data transformed'!$A$4,MATCH($A117,'Data transformed'!$A$5:$A$185,0),MATCH(BW$4,'Data transformed'!$4:$4,0)-1)), MIN(MAX(OFFSET('Data transformed'!$A$4,MATCH($A117,'Data transformed'!$A$5:$A$185,0),MATCH(BW$4,'Data transformed'!$4:$4,0)-1),$M117),$N117),"NA"))</f>
        <v>NA</v>
      </c>
      <c r="BX117" s="103" t="str">
        <f aca="true">IF($J117="","",IF(ISNUMBER(OFFSET('Data transformed'!$A$4,MATCH($A117,'Data transformed'!$A$5:$A$185,0),MATCH(BX$4,'Data transformed'!$4:$4,0)-1)), MIN(MAX(OFFSET('Data transformed'!$A$4,MATCH($A117,'Data transformed'!$A$5:$A$185,0),MATCH(BX$4,'Data transformed'!$4:$4,0)-1),$M117),$N117),"NA"))</f>
        <v>NA</v>
      </c>
      <c r="BY117" s="103" t="str">
        <f aca="true">IF($J117="","",IF(ISNUMBER(OFFSET('Data transformed'!$A$4,MATCH($A117,'Data transformed'!$A$5:$A$185,0),MATCH(BY$4,'Data transformed'!$4:$4,0)-1)), MIN(MAX(OFFSET('Data transformed'!$A$4,MATCH($A117,'Data transformed'!$A$5:$A$185,0),MATCH(BY$4,'Data transformed'!$4:$4,0)-1),$M117),$N117),"NA"))</f>
        <v>NA</v>
      </c>
      <c r="BZ117" s="103" t="str">
        <f aca="true">IF($J117="","",IF(ISNUMBER(OFFSET('Data transformed'!$A$4,MATCH($A117,'Data transformed'!$A$5:$A$185,0),MATCH(BZ$4,'Data transformed'!$4:$4,0)-1)), MIN(MAX(OFFSET('Data transformed'!$A$4,MATCH($A117,'Data transformed'!$A$5:$A$185,0),MATCH(BZ$4,'Data transformed'!$4:$4,0)-1),$M117),$N117),"NA"))</f>
        <v>NA</v>
      </c>
      <c r="CA117" s="103" t="str">
        <f aca="true">IF($J117="","",IF(ISNUMBER(OFFSET('Data transformed'!$A$4,MATCH($A117,'Data transformed'!$A$5:$A$185,0),MATCH(CA$4,'Data transformed'!$4:$4,0)-1)), MIN(MAX(OFFSET('Data transformed'!$A$4,MATCH($A117,'Data transformed'!$A$5:$A$185,0),MATCH(CA$4,'Data transformed'!$4:$4,0)-1),$M117),$N117),"NA"))</f>
        <v>NA</v>
      </c>
      <c r="CB117" s="103" t="str">
        <f aca="true">IF($J117="","",IF(ISNUMBER(OFFSET('Data transformed'!$A$4,MATCH($A117,'Data transformed'!$A$5:$A$185,0),MATCH(CB$4,'Data transformed'!$4:$4,0)-1)), MIN(MAX(OFFSET('Data transformed'!$A$4,MATCH($A117,'Data transformed'!$A$5:$A$185,0),MATCH(CB$4,'Data transformed'!$4:$4,0)-1),$M117),$N117),"NA"))</f>
        <v>NA</v>
      </c>
      <c r="CC117" s="103" t="str">
        <f aca="true">IF($J117="","",IF(ISNUMBER(OFFSET('Data transformed'!$A$4,MATCH($A117,'Data transformed'!$A$5:$A$185,0),MATCH(CC$4,'Data transformed'!$4:$4,0)-1)), MIN(MAX(OFFSET('Data transformed'!$A$4,MATCH($A117,'Data transformed'!$A$5:$A$185,0),MATCH(CC$4,'Data transformed'!$4:$4,0)-1),$M117),$N117),"NA"))</f>
        <v>NA</v>
      </c>
      <c r="CD117" s="103" t="str">
        <f aca="true">IF($J117="","",IF(ISNUMBER(OFFSET('Data transformed'!$A$4,MATCH($A117,'Data transformed'!$A$5:$A$185,0),MATCH(CD$4,'Data transformed'!$4:$4,0)-1)), MIN(MAX(OFFSET('Data transformed'!$A$4,MATCH($A117,'Data transformed'!$A$5:$A$185,0),MATCH(CD$4,'Data transformed'!$4:$4,0)-1),$M117),$N117),"NA"))</f>
        <v>NA</v>
      </c>
      <c r="CE117" s="103" t="str">
        <f aca="true">IF($J117="","",IF(ISNUMBER(OFFSET('Data transformed'!$A$4,MATCH($A117,'Data transformed'!$A$5:$A$185,0),MATCH(CE$4,'Data transformed'!$4:$4,0)-1)), MIN(MAX(OFFSET('Data transformed'!$A$4,MATCH($A117,'Data transformed'!$A$5:$A$185,0),MATCH(CE$4,'Data transformed'!$4:$4,0)-1),$M117),$N117),"NA"))</f>
        <v>NA</v>
      </c>
      <c r="CF117" s="103" t="str">
        <f aca="true">IF($J117="","",IF(ISNUMBER(OFFSET('Data transformed'!$A$4,MATCH($A117,'Data transformed'!$A$5:$A$185,0),MATCH(CF$4,'Data transformed'!$4:$4,0)-1)), MIN(MAX(OFFSET('Data transformed'!$A$4,MATCH($A117,'Data transformed'!$A$5:$A$185,0),MATCH(CF$4,'Data transformed'!$4:$4,0)-1),$M117),$N117),"NA"))</f>
        <v>NA</v>
      </c>
      <c r="CG117" s="103" t="str">
        <f aca="true">IF($J117="","",IF(ISNUMBER(OFFSET('Data transformed'!$A$4,MATCH($A117,'Data transformed'!$A$5:$A$185,0),MATCH(CG$4,'Data transformed'!$4:$4,0)-1)), MIN(MAX(OFFSET('Data transformed'!$A$4,MATCH($A117,'Data transformed'!$A$5:$A$185,0),MATCH(CG$4,'Data transformed'!$4:$4,0)-1),$M117),$N117),"NA"))</f>
        <v>NA</v>
      </c>
      <c r="CH117" s="103" t="str">
        <f aca="true">IF($J117="","",IF(ISNUMBER(OFFSET('Data transformed'!$A$4,MATCH($A117,'Data transformed'!$A$5:$A$185,0),MATCH(CH$4,'Data transformed'!$4:$4,0)-1)), MIN(MAX(OFFSET('Data transformed'!$A$4,MATCH($A117,'Data transformed'!$A$5:$A$185,0),MATCH(CH$4,'Data transformed'!$4:$4,0)-1),$M117),$N117),"NA"))</f>
        <v>NA</v>
      </c>
      <c r="CI117" s="103" t="str">
        <f aca="true">IF($J117="","",IF(ISNUMBER(OFFSET('Data transformed'!$A$4,MATCH($A117,'Data transformed'!$A$5:$A$185,0),MATCH(CI$4,'Data transformed'!$4:$4,0)-1)), MIN(MAX(OFFSET('Data transformed'!$A$4,MATCH($A117,'Data transformed'!$A$5:$A$185,0),MATCH(CI$4,'Data transformed'!$4:$4,0)-1),$M117),$N117),"NA"))</f>
        <v>NA</v>
      </c>
      <c r="CJ117" s="103" t="str">
        <f aca="true">IF($J117="","",IF(ISNUMBER(OFFSET('Data transformed'!$A$4,MATCH($A117,'Data transformed'!$A$5:$A$185,0),MATCH(CJ$4,'Data transformed'!$4:$4,0)-1)), MIN(MAX(OFFSET('Data transformed'!$A$4,MATCH($A117,'Data transformed'!$A$5:$A$185,0),MATCH(CJ$4,'Data transformed'!$4:$4,0)-1),$M117),$N117),"NA"))</f>
        <v>NA</v>
      </c>
      <c r="CK117" s="103" t="str">
        <f aca="true">IF($J117="","",IF(ISNUMBER(OFFSET('Data transformed'!$A$4,MATCH($A117,'Data transformed'!$A$5:$A$185,0),MATCH(CK$4,'Data transformed'!$4:$4,0)-1)), MIN(MAX(OFFSET('Data transformed'!$A$4,MATCH($A117,'Data transformed'!$A$5:$A$185,0),MATCH(CK$4,'Data transformed'!$4:$4,0)-1),$M117),$N117),"NA"))</f>
        <v>NA</v>
      </c>
      <c r="CL117" s="103" t="str">
        <f aca="true">IF($J117="","",IF(ISNUMBER(OFFSET('Data transformed'!$A$4,MATCH($A117,'Data transformed'!$A$5:$A$185,0),MATCH(CL$4,'Data transformed'!$4:$4,0)-1)), MIN(MAX(OFFSET('Data transformed'!$A$4,MATCH($A117,'Data transformed'!$A$5:$A$185,0),MATCH(CL$4,'Data transformed'!$4:$4,0)-1),$M117),$N117),"NA"))</f>
        <v>NA</v>
      </c>
      <c r="CM117" s="103" t="str">
        <f aca="true">IF($J117="","",IF(ISNUMBER(OFFSET('Data transformed'!$A$4,MATCH($A117,'Data transformed'!$A$5:$A$185,0),MATCH(CM$4,'Data transformed'!$4:$4,0)-1)), MIN(MAX(OFFSET('Data transformed'!$A$4,MATCH($A117,'Data transformed'!$A$5:$A$185,0),MATCH(CM$4,'Data transformed'!$4:$4,0)-1),$M117),$N117),"NA"))</f>
        <v>NA</v>
      </c>
      <c r="CN117" s="103" t="str">
        <f aca="true">IF($J117="","",IF(ISNUMBER(OFFSET('Data transformed'!$A$4,MATCH($A117,'Data transformed'!$A$5:$A$185,0),MATCH(CN$4,'Data transformed'!$4:$4,0)-1)), MIN(MAX(OFFSET('Data transformed'!$A$4,MATCH($A117,'Data transformed'!$A$5:$A$185,0),MATCH(CN$4,'Data transformed'!$4:$4,0)-1),$M117),$N117),"NA"))</f>
        <v>NA</v>
      </c>
      <c r="CO117" s="103" t="str">
        <f aca="true">IF($J117="","",IF(ISNUMBER(OFFSET('Data transformed'!$A$4,MATCH($A117,'Data transformed'!$A$5:$A$185,0),MATCH(CO$4,'Data transformed'!$4:$4,0)-1)), MIN(MAX(OFFSET('Data transformed'!$A$4,MATCH($A117,'Data transformed'!$A$5:$A$185,0),MATCH(CO$4,'Data transformed'!$4:$4,0)-1),$M117),$N117),"NA"))</f>
        <v>NA</v>
      </c>
      <c r="CP117" s="103" t="str">
        <f aca="true">IF($J117="","",IF(ISNUMBER(OFFSET('Data transformed'!$A$4,MATCH($A117,'Data transformed'!$A$5:$A$185,0),MATCH(CP$4,'Data transformed'!$4:$4,0)-1)), MIN(MAX(OFFSET('Data transformed'!$A$4,MATCH($A117,'Data transformed'!$A$5:$A$185,0),MATCH(CP$4,'Data transformed'!$4:$4,0)-1),$M117),$N117),"NA"))</f>
        <v>NA</v>
      </c>
      <c r="CQ117" s="103" t="str">
        <f aca="true">IF($J117="","",IF(ISNUMBER(OFFSET('Data transformed'!$A$4,MATCH($A117,'Data transformed'!$A$5:$A$185,0),MATCH(CQ$4,'Data transformed'!$4:$4,0)-1)), MIN(MAX(OFFSET('Data transformed'!$A$4,MATCH($A117,'Data transformed'!$A$5:$A$185,0),MATCH(CQ$4,'Data transformed'!$4:$4,0)-1),$M117),$N117),"NA"))</f>
        <v>NA</v>
      </c>
      <c r="CR117" s="103" t="str">
        <f aca="true">IF($J117="","",IF(ISNUMBER(OFFSET('Data transformed'!$A$4,MATCH($A117,'Data transformed'!$A$5:$A$185,0),MATCH(CR$4,'Data transformed'!$4:$4,0)-1)), MIN(MAX(OFFSET('Data transformed'!$A$4,MATCH($A117,'Data transformed'!$A$5:$A$185,0),MATCH(CR$4,'Data transformed'!$4:$4,0)-1),$M117),$N117),"NA"))</f>
        <v>NA</v>
      </c>
      <c r="CS117" s="103" t="str">
        <f aca="true">IF($J117="","",IF(ISNUMBER(OFFSET('Data transformed'!$A$4,MATCH($A117,'Data transformed'!$A$5:$A$185,0),MATCH(CS$4,'Data transformed'!$4:$4,0)-1)), MIN(MAX(OFFSET('Data transformed'!$A$4,MATCH($A117,'Data transformed'!$A$5:$A$185,0),MATCH(CS$4,'Data transformed'!$4:$4,0)-1),$M117),$N117),"NA"))</f>
        <v>NA</v>
      </c>
      <c r="CT117" s="103" t="str">
        <f aca="true">IF($J117="","",IF(ISNUMBER(OFFSET('Data transformed'!$A$4,MATCH($A117,'Data transformed'!$A$5:$A$185,0),MATCH(CT$4,'Data transformed'!$4:$4,0)-1)), MIN(MAX(OFFSET('Data transformed'!$A$4,MATCH($A117,'Data transformed'!$A$5:$A$185,0),MATCH(CT$4,'Data transformed'!$4:$4,0)-1),$M117),$N117),"NA"))</f>
        <v>NA</v>
      </c>
      <c r="CU117" s="103" t="str">
        <f aca="true">IF($J117="","",IF(ISNUMBER(OFFSET('Data transformed'!$A$4,MATCH($A117,'Data transformed'!$A$5:$A$185,0),MATCH(CU$4,'Data transformed'!$4:$4,0)-1)), MIN(MAX(OFFSET('Data transformed'!$A$4,MATCH($A117,'Data transformed'!$A$5:$A$185,0),MATCH(CU$4,'Data transformed'!$4:$4,0)-1),$M117),$N117),"NA"))</f>
        <v>NA</v>
      </c>
    </row>
    <row r="118" s="103" customFormat="true" ht="15.5" hidden="false" customHeight="false" outlineLevel="0" collapsed="false">
      <c r="A118" s="107" t="n">
        <v>4321</v>
      </c>
      <c r="B118" s="107" t="n">
        <v>4</v>
      </c>
      <c r="C118" s="103" t="str">
        <f aca="true">IF(ISBLANK(OFFSET('Raw Data'!$A$3,MATCH($A118,'Raw Data'!$B$4:$B$185,0),MATCH(C$4,'Raw Data'!$3:$3,0)-1)),"",OFFSET('Raw Data'!$A$3,MATCH($A118,'Raw Data'!$B$4:$B$185,0),MATCH(C$4,'Raw Data'!$3:$3,0)-1))</f>
        <v/>
      </c>
      <c r="D118" s="103" t="str">
        <f aca="true">IF(ISBLANK(OFFSET('Raw Data'!$A$3,MATCH($A118,'Raw Data'!$B$4:$B$185,0),MATCH(D$4,'Raw Data'!$3:$3,0)-1)),"",OFFSET('Raw Data'!$A$3,MATCH($A118,'Raw Data'!$B$4:$B$185,0),MATCH(D$4,'Raw Data'!$3:$3,0)-1))</f>
        <v>GRI Sustainability disclosure database</v>
      </c>
      <c r="E118" s="103" t="str">
        <f aca="true">IF(ISBLANK(OFFSET('Raw Data'!$A$3,MATCH($A118,'Raw Data'!$B$4:$B$185,0),MATCH(E$4,'Raw Data'!$3:$3,0)-1)),"",OFFSET('Raw Data'!$A$3,MATCH($A118,'Raw Data'!$B$4:$B$185,0),MATCH(E$4,'Raw Data'!$3:$3,0)-1))</f>
        <v/>
      </c>
      <c r="J118" s="103" t="n">
        <f aca="true" t="array" ref="J118:J118">IFERROR(_xlfn.QUARTILE.INC(IF(ISNUMBER(OFFSET('Data transformed'!$N$4,MATCH('outliers treatment'!$A118,'Data transformed'!$A$5:$A$185),1,1,COUNTA('Data transformed'!$O$4:$CX$4))),OFFSET('Data transformed'!$N$4,MATCH('outliers treatment'!$A118,'Data transformed'!$A$5:$A$185),1,1,COUNTA('Data transformed'!$O$4:$CX$4))),1),"")</f>
        <v>-7.50924</v>
      </c>
      <c r="K118" s="103" t="n">
        <f aca="true" t="array" ref="K118:K118">IFERROR(_xlfn.QUARTILE.INC(IF(ISNUMBER(OFFSET('Data transformed'!$N$4,MATCH('outliers treatment'!$A118,'Data transformed'!$A$5:$A$185),1,1,COUNTA('Data transformed'!$O$4:$CX$4))),OFFSET('Data transformed'!$N$4,MATCH('outliers treatment'!$A118,'Data transformed'!$A$5:$A$185),1,1,COUNTA('Data transformed'!$O$4:$CX$4))),3),"")</f>
        <v>-5.19036</v>
      </c>
      <c r="L118" s="103" t="n">
        <f aca="false">IFERROR(K118-J118,"")</f>
        <v>2.31888</v>
      </c>
      <c r="M118" s="103" t="n">
        <f aca="false">IFERROR(J118-1.5*L118,"")</f>
        <v>-10.98756</v>
      </c>
      <c r="N118" s="103" t="n">
        <f aca="false">IFERROR(K118+1.5*L118,"")</f>
        <v>-1.71204</v>
      </c>
      <c r="P118" s="105" t="n">
        <f aca="false" t="array" ref="P118:P118">IFERROR(SKEW(IF(ISNUMBER(T118:CU118),T118:CU118,"")),"")</f>
        <v>-0.0524359707158626</v>
      </c>
      <c r="Q118" s="103" t="n">
        <f aca="true">IF(ISBLANK(OFFSET('Data above threshold'!$A$4,MATCH('Data above threshold'!$A117,'Data above threshold'!$A$5:$A$185,0),MATCH('Data above threshold'!N$4,'Data above threshold'!$4:$4,0)-1)),1,OFFSET('Data above threshold'!$A$4,MATCH('Data above threshold'!$A117,'Data above threshold'!$A$5:$A$185,0),MATCH('Data above threshold'!N$4,'Data above threshold'!$4:$4,0)-1))</f>
        <v>0</v>
      </c>
      <c r="R118" s="103" t="n">
        <f aca="false">IF($J118="","",COUNTIF(T118:CU118,M118)+ COUNTIF(T118:CQ118,N118))</f>
        <v>0</v>
      </c>
      <c r="S118" s="106" t="n">
        <f aca="false" t="array" ref="S118:S118">IF(B118&lt;4,"",1-IFERROR(SUM(ISNUMBER(T118:CU118)*(1-$T$3:$CU$3))/COUNTIF($T$3:$CU$3,0),0))</f>
        <v>0.0375</v>
      </c>
      <c r="T118" s="103" t="n">
        <f aca="true">IF($J118="","",IF(ISNUMBER(OFFSET('Data transformed'!$A$4,MATCH($A118,'Data transformed'!$A$5:$A$185,0),MATCH(T$4,'Data transformed'!$4:$4,0)-1)), MIN(MAX(OFFSET('Data transformed'!$A$4,MATCH($A118,'Data transformed'!$A$5:$A$185,0),MATCH(T$4,'Data transformed'!$4:$4,0)-1),$M118),$N118),"NA"))</f>
        <v>-4.4993293</v>
      </c>
      <c r="U118" s="103" t="n">
        <f aca="true">IF($J118="","",IF(ISNUMBER(OFFSET('Data transformed'!$A$4,MATCH($A118,'Data transformed'!$A$5:$A$185,0),MATCH(U$4,'Data transformed'!$4:$4,0)-1)), MIN(MAX(OFFSET('Data transformed'!$A$4,MATCH($A118,'Data transformed'!$A$5:$A$185,0),MATCH(U$4,'Data transformed'!$4:$4,0)-1),$M118),$N118),"NA"))</f>
        <v>-5.58653</v>
      </c>
      <c r="V118" s="103" t="n">
        <f aca="true">IF($J118="","",IF(ISNUMBER(OFFSET('Data transformed'!$A$4,MATCH($A118,'Data transformed'!$A$5:$A$185,0),MATCH(V$4,'Data transformed'!$4:$4,0)-1)), MIN(MAX(OFFSET('Data transformed'!$A$4,MATCH($A118,'Data transformed'!$A$5:$A$185,0),MATCH(V$4,'Data transformed'!$4:$4,0)-1),$M118),$N118),"NA"))</f>
        <v>-6.4529287</v>
      </c>
      <c r="W118" s="103" t="n">
        <f aca="true">IF($J118="","",IF(ISNUMBER(OFFSET('Data transformed'!$A$4,MATCH($A118,'Data transformed'!$A$5:$A$185,0),MATCH(W$4,'Data transformed'!$4:$4,0)-1)), MIN(MAX(OFFSET('Data transformed'!$A$4,MATCH($A118,'Data transformed'!$A$5:$A$185,0),MATCH(W$4,'Data transformed'!$4:$4,0)-1),$M118),$N118),"NA"))</f>
        <v>-7.50924</v>
      </c>
      <c r="X118" s="103" t="n">
        <f aca="true">IF($J118="","",IF(ISNUMBER(OFFSET('Data transformed'!$A$4,MATCH($A118,'Data transformed'!$A$5:$A$185,0),MATCH(X$4,'Data transformed'!$4:$4,0)-1)), MIN(MAX(OFFSET('Data transformed'!$A$4,MATCH($A118,'Data transformed'!$A$5:$A$185,0),MATCH(X$4,'Data transformed'!$4:$4,0)-1),$M118),$N118),"NA"))</f>
        <v>-3.968964</v>
      </c>
      <c r="Y118" s="103" t="n">
        <f aca="true">IF($J118="","",IF(ISNUMBER(OFFSET('Data transformed'!$A$4,MATCH($A118,'Data transformed'!$A$5:$A$185,0),MATCH(Y$4,'Data transformed'!$4:$4,0)-1)), MIN(MAX(OFFSET('Data transformed'!$A$4,MATCH($A118,'Data transformed'!$A$5:$A$185,0),MATCH(Y$4,'Data transformed'!$4:$4,0)-1),$M118),$N118),"NA"))</f>
        <v>-9.21034</v>
      </c>
      <c r="Z118" s="103" t="n">
        <f aca="true">IF($J118="","",IF(ISNUMBER(OFFSET('Data transformed'!$A$4,MATCH($A118,'Data transformed'!$A$5:$A$185,0),MATCH(Z$4,'Data transformed'!$4:$4,0)-1)), MIN(MAX(OFFSET('Data transformed'!$A$4,MATCH($A118,'Data transformed'!$A$5:$A$185,0),MATCH(Z$4,'Data transformed'!$4:$4,0)-1),$M118),$N118),"NA"))</f>
        <v>-3.73862</v>
      </c>
      <c r="AA118" s="103" t="n">
        <f aca="true">IF($J118="","",IF(ISNUMBER(OFFSET('Data transformed'!$A$4,MATCH($A118,'Data transformed'!$A$5:$A$185,0),MATCH(AA$4,'Data transformed'!$4:$4,0)-1)), MIN(MAX(OFFSET('Data transformed'!$A$4,MATCH($A118,'Data transformed'!$A$5:$A$185,0),MATCH(AA$4,'Data transformed'!$4:$4,0)-1),$M118),$N118),"NA"))</f>
        <v>-5.88423</v>
      </c>
      <c r="AB118" s="103" t="n">
        <f aca="true">IF($J118="","",IF(ISNUMBER(OFFSET('Data transformed'!$A$4,MATCH($A118,'Data transformed'!$A$5:$A$185,0),MATCH(AB$4,'Data transformed'!$4:$4,0)-1)), MIN(MAX(OFFSET('Data transformed'!$A$4,MATCH($A118,'Data transformed'!$A$5:$A$185,0),MATCH(AB$4,'Data transformed'!$4:$4,0)-1),$M118),$N118),"NA"))</f>
        <v>-6.48128</v>
      </c>
      <c r="AC118" s="103" t="n">
        <f aca="true">IF($J118="","",IF(ISNUMBER(OFFSET('Data transformed'!$A$4,MATCH($A118,'Data transformed'!$A$5:$A$185,0),MATCH(AC$4,'Data transformed'!$4:$4,0)-1)), MIN(MAX(OFFSET('Data transformed'!$A$4,MATCH($A118,'Data transformed'!$A$5:$A$185,0),MATCH(AC$4,'Data transformed'!$4:$4,0)-1),$M118),$N118),"NA"))</f>
        <v>-5.342123</v>
      </c>
      <c r="AD118" s="103" t="n">
        <f aca="true">IF($J118="","",IF(ISNUMBER(OFFSET('Data transformed'!$A$4,MATCH($A118,'Data transformed'!$A$5:$A$185,0),MATCH(AD$4,'Data transformed'!$4:$4,0)-1)), MIN(MAX(OFFSET('Data transformed'!$A$4,MATCH($A118,'Data transformed'!$A$5:$A$185,0),MATCH(AD$4,'Data transformed'!$4:$4,0)-1),$M118),$N118),"NA"))</f>
        <v>-2.4239293</v>
      </c>
      <c r="AE118" s="103" t="n">
        <f aca="true">IF($J118="","",IF(ISNUMBER(OFFSET('Data transformed'!$A$4,MATCH($A118,'Data transformed'!$A$5:$A$185,0),MATCH(AE$4,'Data transformed'!$4:$4,0)-1)), MIN(MAX(OFFSET('Data transformed'!$A$4,MATCH($A118,'Data transformed'!$A$5:$A$185,0),MATCH(AE$4,'Data transformed'!$4:$4,0)-1),$M118),$N118),"NA"))</f>
        <v>-9.21034</v>
      </c>
      <c r="AF118" s="103" t="n">
        <f aca="true">IF($J118="","",IF(ISNUMBER(OFFSET('Data transformed'!$A$4,MATCH($A118,'Data transformed'!$A$5:$A$185,0),MATCH(AF$4,'Data transformed'!$4:$4,0)-1)), MIN(MAX(OFFSET('Data transformed'!$A$4,MATCH($A118,'Data transformed'!$A$5:$A$185,0),MATCH(AF$4,'Data transformed'!$4:$4,0)-1),$M118),$N118),"NA"))</f>
        <v>-3.4368493</v>
      </c>
      <c r="AG118" s="103" t="n">
        <f aca="true">IF($J118="","",IF(ISNUMBER(OFFSET('Data transformed'!$A$4,MATCH($A118,'Data transformed'!$A$5:$A$185,0),MATCH(AG$4,'Data transformed'!$4:$4,0)-1)), MIN(MAX(OFFSET('Data transformed'!$A$4,MATCH($A118,'Data transformed'!$A$5:$A$185,0),MATCH(AG$4,'Data transformed'!$4:$4,0)-1),$M118),$N118),"NA"))</f>
        <v>-9.21034</v>
      </c>
      <c r="AH118" s="103" t="n">
        <f aca="true">IF($J118="","",IF(ISNUMBER(OFFSET('Data transformed'!$A$4,MATCH($A118,'Data transformed'!$A$5:$A$185,0),MATCH(AH$4,'Data transformed'!$4:$4,0)-1)), MIN(MAX(OFFSET('Data transformed'!$A$4,MATCH($A118,'Data transformed'!$A$5:$A$185,0),MATCH(AH$4,'Data transformed'!$4:$4,0)-1),$M118),$N118),"NA"))</f>
        <v>-6.677279</v>
      </c>
      <c r="AI118" s="103" t="n">
        <f aca="true">IF($J118="","",IF(ISNUMBER(OFFSET('Data transformed'!$A$4,MATCH($A118,'Data transformed'!$A$5:$A$185,0),MATCH(AI$4,'Data transformed'!$4:$4,0)-1)), MIN(MAX(OFFSET('Data transformed'!$A$4,MATCH($A118,'Data transformed'!$A$5:$A$185,0),MATCH(AI$4,'Data transformed'!$4:$4,0)-1),$M118),$N118),"NA"))</f>
        <v>-7.82405</v>
      </c>
      <c r="AJ118" s="103" t="n">
        <f aca="true">IF($J118="","",IF(ISNUMBER(OFFSET('Data transformed'!$A$4,MATCH($A118,'Data transformed'!$A$5:$A$185,0),MATCH(AJ$4,'Data transformed'!$4:$4,0)-1)), MIN(MAX(OFFSET('Data transformed'!$A$4,MATCH($A118,'Data transformed'!$A$5:$A$185,0),MATCH(AJ$4,'Data transformed'!$4:$4,0)-1),$M118),$N118),"NA"))</f>
        <v>-5.63912</v>
      </c>
      <c r="AK118" s="103" t="n">
        <f aca="true">IF($J118="","",IF(ISNUMBER(OFFSET('Data transformed'!$A$4,MATCH($A118,'Data transformed'!$A$5:$A$185,0),MATCH(AK$4,'Data transformed'!$4:$4,0)-1)), MIN(MAX(OFFSET('Data transformed'!$A$4,MATCH($A118,'Data transformed'!$A$5:$A$185,0),MATCH(AK$4,'Data transformed'!$4:$4,0)-1),$M118),$N118),"NA"))</f>
        <v>-7.143984</v>
      </c>
      <c r="AL118" s="103" t="n">
        <f aca="true">IF($J118="","",IF(ISNUMBER(OFFSET('Data transformed'!$A$4,MATCH($A118,'Data transformed'!$A$5:$A$185,0),MATCH(AL$4,'Data transformed'!$4:$4,0)-1)), MIN(MAX(OFFSET('Data transformed'!$A$4,MATCH($A118,'Data transformed'!$A$5:$A$185,0),MATCH(AL$4,'Data transformed'!$4:$4,0)-1),$M118),$N118),"NA"))</f>
        <v>-8.281331</v>
      </c>
      <c r="AM118" s="103" t="n">
        <f aca="true">IF($J118="","",IF(ISNUMBER(OFFSET('Data transformed'!$A$4,MATCH($A118,'Data transformed'!$A$5:$A$185,0),MATCH(AM$4,'Data transformed'!$4:$4,0)-1)), MIN(MAX(OFFSET('Data transformed'!$A$4,MATCH($A118,'Data transformed'!$A$5:$A$185,0),MATCH(AM$4,'Data transformed'!$4:$4,0)-1),$M118),$N118),"NA"))</f>
        <v>-9.21034</v>
      </c>
      <c r="AN118" s="103" t="n">
        <f aca="true">IF($J118="","",IF(ISNUMBER(OFFSET('Data transformed'!$A$4,MATCH($A118,'Data transformed'!$A$5:$A$185,0),MATCH(AN$4,'Data transformed'!$4:$4,0)-1)), MIN(MAX(OFFSET('Data transformed'!$A$4,MATCH($A118,'Data transformed'!$A$5:$A$185,0),MATCH(AN$4,'Data transformed'!$4:$4,0)-1),$M118),$N118),"NA"))</f>
        <v>-5.47101</v>
      </c>
      <c r="AO118" s="103" t="n">
        <f aca="true">IF($J118="","",IF(ISNUMBER(OFFSET('Data transformed'!$A$4,MATCH($A118,'Data transformed'!$A$5:$A$185,0),MATCH(AO$4,'Data transformed'!$4:$4,0)-1)), MIN(MAX(OFFSET('Data transformed'!$A$4,MATCH($A118,'Data transformed'!$A$5:$A$185,0),MATCH(AO$4,'Data transformed'!$4:$4,0)-1),$M118),$N118),"NA"))</f>
        <v>-5.19036</v>
      </c>
      <c r="AP118" s="103" t="n">
        <f aca="true">IF($J118="","",IF(ISNUMBER(OFFSET('Data transformed'!$A$4,MATCH($A118,'Data transformed'!$A$5:$A$185,0),MATCH(AP$4,'Data transformed'!$4:$4,0)-1)), MIN(MAX(OFFSET('Data transformed'!$A$4,MATCH($A118,'Data transformed'!$A$5:$A$185,0),MATCH(AP$4,'Data transformed'!$4:$4,0)-1),$M118),$N118),"NA"))</f>
        <v>-6.33559</v>
      </c>
      <c r="AQ118" s="103" t="n">
        <f aca="true">IF($J118="","",IF(ISNUMBER(OFFSET('Data transformed'!$A$4,MATCH($A118,'Data transformed'!$A$5:$A$185,0),MATCH(AQ$4,'Data transformed'!$4:$4,0)-1)), MIN(MAX(OFFSET('Data transformed'!$A$4,MATCH($A118,'Data transformed'!$A$5:$A$185,0),MATCH(AQ$4,'Data transformed'!$4:$4,0)-1),$M118),$N118),"NA"))</f>
        <v>-9.21034</v>
      </c>
      <c r="AR118" s="103" t="n">
        <f aca="true">IF($J118="","",IF(ISNUMBER(OFFSET('Data transformed'!$A$4,MATCH($A118,'Data transformed'!$A$5:$A$185,0),MATCH(AR$4,'Data transformed'!$4:$4,0)-1)), MIN(MAX(OFFSET('Data transformed'!$A$4,MATCH($A118,'Data transformed'!$A$5:$A$185,0),MATCH(AR$4,'Data transformed'!$4:$4,0)-1),$M118),$N118),"NA"))</f>
        <v>-5.71081</v>
      </c>
      <c r="AS118" s="103" t="n">
        <f aca="true">IF($J118="","",IF(ISNUMBER(OFFSET('Data transformed'!$A$4,MATCH($A118,'Data transformed'!$A$5:$A$185,0),MATCH(AS$4,'Data transformed'!$4:$4,0)-1)), MIN(MAX(OFFSET('Data transformed'!$A$4,MATCH($A118,'Data transformed'!$A$5:$A$185,0),MATCH(AS$4,'Data transformed'!$4:$4,0)-1),$M118),$N118),"NA"))</f>
        <v>-4.97957</v>
      </c>
      <c r="AT118" s="103" t="n">
        <f aca="true">IF($J118="","",IF(ISNUMBER(OFFSET('Data transformed'!$A$4,MATCH($A118,'Data transformed'!$A$5:$A$185,0),MATCH(AT$4,'Data transformed'!$4:$4,0)-1)), MIN(MAX(OFFSET('Data transformed'!$A$4,MATCH($A118,'Data transformed'!$A$5:$A$185,0),MATCH(AT$4,'Data transformed'!$4:$4,0)-1),$M118),$N118),"NA"))</f>
        <v>-5.17028</v>
      </c>
      <c r="AU118" s="103" t="n">
        <f aca="true">IF($J118="","",IF(ISNUMBER(OFFSET('Data transformed'!$A$4,MATCH($A118,'Data transformed'!$A$5:$A$185,0),MATCH(AU$4,'Data transformed'!$4:$4,0)-1)), MIN(MAX(OFFSET('Data transformed'!$A$4,MATCH($A118,'Data transformed'!$A$5:$A$185,0),MATCH(AU$4,'Data transformed'!$4:$4,0)-1),$M118),$N118),"NA"))</f>
        <v>-6.97283</v>
      </c>
      <c r="AV118" s="103" t="n">
        <f aca="true">IF($J118="","",IF(ISNUMBER(OFFSET('Data transformed'!$A$4,MATCH($A118,'Data transformed'!$A$5:$A$185,0),MATCH(AV$4,'Data transformed'!$4:$4,0)-1)), MIN(MAX(OFFSET('Data transformed'!$A$4,MATCH($A118,'Data transformed'!$A$5:$A$185,0),MATCH(AV$4,'Data transformed'!$4:$4,0)-1),$M118),$N118),"NA"))</f>
        <v>-5.54935</v>
      </c>
      <c r="AW118" s="103" t="n">
        <f aca="true">IF($J118="","",IF(ISNUMBER(OFFSET('Data transformed'!$A$4,MATCH($A118,'Data transformed'!$A$5:$A$185,0),MATCH(AW$4,'Data transformed'!$4:$4,0)-1)), MIN(MAX(OFFSET('Data transformed'!$A$4,MATCH($A118,'Data transformed'!$A$5:$A$185,0),MATCH(AW$4,'Data transformed'!$4:$4,0)-1),$M118),$N118),"NA"))</f>
        <v>-9.21034</v>
      </c>
      <c r="AX118" s="103" t="n">
        <f aca="true">IF($J118="","",IF(ISNUMBER(OFFSET('Data transformed'!$A$4,MATCH($A118,'Data transformed'!$A$5:$A$185,0),MATCH(AX$4,'Data transformed'!$4:$4,0)-1)), MIN(MAX(OFFSET('Data transformed'!$A$4,MATCH($A118,'Data transformed'!$A$5:$A$185,0),MATCH(AX$4,'Data transformed'!$4:$4,0)-1),$M118),$N118),"NA"))</f>
        <v>-6.94028</v>
      </c>
      <c r="AY118" s="103" t="n">
        <f aca="true">IF($J118="","",IF(ISNUMBER(OFFSET('Data transformed'!$A$4,MATCH($A118,'Data transformed'!$A$5:$A$185,0),MATCH(AY$4,'Data transformed'!$4:$4,0)-1)), MIN(MAX(OFFSET('Data transformed'!$A$4,MATCH($A118,'Data transformed'!$A$5:$A$185,0),MATCH(AY$4,'Data transformed'!$4:$4,0)-1),$M118),$N118),"NA"))</f>
        <v>-3.5751958</v>
      </c>
      <c r="AZ118" s="103" t="n">
        <f aca="true">IF($J118="","",IF(ISNUMBER(OFFSET('Data transformed'!$A$4,MATCH($A118,'Data transformed'!$A$5:$A$185,0),MATCH(AZ$4,'Data transformed'!$4:$4,0)-1)), MIN(MAX(OFFSET('Data transformed'!$A$4,MATCH($A118,'Data transformed'!$A$5:$A$185,0),MATCH(AZ$4,'Data transformed'!$4:$4,0)-1),$M118),$N118),"NA"))</f>
        <v>-3.2846279</v>
      </c>
      <c r="BA118" s="103" t="n">
        <f aca="true">IF($J118="","",IF(ISNUMBER(OFFSET('Data transformed'!$A$4,MATCH($A118,'Data transformed'!$A$5:$A$185,0),MATCH(BA$4,'Data transformed'!$4:$4,0)-1)), MIN(MAX(OFFSET('Data transformed'!$A$4,MATCH($A118,'Data transformed'!$A$5:$A$185,0),MATCH(BA$4,'Data transformed'!$4:$4,0)-1),$M118),$N118),"NA"))</f>
        <v>-8.91991</v>
      </c>
      <c r="BB118" s="103" t="n">
        <f aca="true">IF($J118="","",IF(ISNUMBER(OFFSET('Data transformed'!$A$4,MATCH($A118,'Data transformed'!$A$5:$A$185,0),MATCH(BB$4,'Data transformed'!$4:$4,0)-1)), MIN(MAX(OFFSET('Data transformed'!$A$4,MATCH($A118,'Data transformed'!$A$5:$A$185,0),MATCH(BB$4,'Data transformed'!$4:$4,0)-1),$M118),$N118),"NA"))</f>
        <v>-5.59135</v>
      </c>
      <c r="BC118" s="103" t="n">
        <f aca="true">IF($J118="","",IF(ISNUMBER(OFFSET('Data transformed'!$A$4,MATCH($A118,'Data transformed'!$A$5:$A$185,0),MATCH(BC$4,'Data transformed'!$4:$4,0)-1)), MIN(MAX(OFFSET('Data transformed'!$A$4,MATCH($A118,'Data transformed'!$A$5:$A$185,0),MATCH(BC$4,'Data transformed'!$4:$4,0)-1),$M118),$N118),"NA"))</f>
        <v>-9.21034</v>
      </c>
      <c r="BD118" s="103" t="n">
        <f aca="true">IF($J118="","",IF(ISNUMBER(OFFSET('Data transformed'!$A$4,MATCH($A118,'Data transformed'!$A$5:$A$185,0),MATCH(BD$4,'Data transformed'!$4:$4,0)-1)), MIN(MAX(OFFSET('Data transformed'!$A$4,MATCH($A118,'Data transformed'!$A$5:$A$185,0),MATCH(BD$4,'Data transformed'!$4:$4,0)-1),$M118),$N118),"NA"))</f>
        <v>-6.28182</v>
      </c>
      <c r="BE118" s="103" t="n">
        <f aca="true">IF($J118="","",IF(ISNUMBER(OFFSET('Data transformed'!$A$4,MATCH($A118,'Data transformed'!$A$5:$A$185,0),MATCH(BE$4,'Data transformed'!$4:$4,0)-1)), MIN(MAX(OFFSET('Data transformed'!$A$4,MATCH($A118,'Data transformed'!$A$5:$A$185,0),MATCH(BE$4,'Data transformed'!$4:$4,0)-1),$M118),$N118),"NA"))</f>
        <v>-4.17781</v>
      </c>
      <c r="BF118" s="103" t="n">
        <f aca="true">IF($J118="","",IF(ISNUMBER(OFFSET('Data transformed'!$A$4,MATCH($A118,'Data transformed'!$A$5:$A$185,0),MATCH(BF$4,'Data transformed'!$4:$4,0)-1)), MIN(MAX(OFFSET('Data transformed'!$A$4,MATCH($A118,'Data transformed'!$A$5:$A$185,0),MATCH(BF$4,'Data transformed'!$4:$4,0)-1),$M118),$N118),"NA"))</f>
        <v>-6.29419</v>
      </c>
      <c r="BG118" s="103" t="n">
        <f aca="true">IF($J118="","",IF(ISNUMBER(OFFSET('Data transformed'!$A$4,MATCH($A118,'Data transformed'!$A$5:$A$185,0),MATCH(BG$4,'Data transformed'!$4:$4,0)-1)), MIN(MAX(OFFSET('Data transformed'!$A$4,MATCH($A118,'Data transformed'!$A$5:$A$185,0),MATCH(BG$4,'Data transformed'!$4:$4,0)-1),$M118),$N118),"NA"))</f>
        <v>-7.24603</v>
      </c>
      <c r="BH118" s="103" t="n">
        <f aca="true">IF($J118="","",IF(ISNUMBER(OFFSET('Data transformed'!$A$4,MATCH($A118,'Data transformed'!$A$5:$A$185,0),MATCH(BH$4,'Data transformed'!$4:$4,0)-1)), MIN(MAX(OFFSET('Data transformed'!$A$4,MATCH($A118,'Data transformed'!$A$5:$A$185,0),MATCH(BH$4,'Data transformed'!$4:$4,0)-1),$M118),$N118),"NA"))</f>
        <v>-4.3677435</v>
      </c>
      <c r="BI118" s="103" t="n">
        <f aca="true">IF($J118="","",IF(ISNUMBER(OFFSET('Data transformed'!$A$4,MATCH($A118,'Data transformed'!$A$5:$A$185,0),MATCH(BI$4,'Data transformed'!$4:$4,0)-1)), MIN(MAX(OFFSET('Data transformed'!$A$4,MATCH($A118,'Data transformed'!$A$5:$A$185,0),MATCH(BI$4,'Data transformed'!$4:$4,0)-1),$M118),$N118),"NA"))</f>
        <v>-9.21034</v>
      </c>
      <c r="BJ118" s="103" t="n">
        <f aca="true">IF($J118="","",IF(ISNUMBER(OFFSET('Data transformed'!$A$4,MATCH($A118,'Data transformed'!$A$5:$A$185,0),MATCH(BJ$4,'Data transformed'!$4:$4,0)-1)), MIN(MAX(OFFSET('Data transformed'!$A$4,MATCH($A118,'Data transformed'!$A$5:$A$185,0),MATCH(BJ$4,'Data transformed'!$4:$4,0)-1),$M118),$N118),"NA"))</f>
        <v>-9.21034</v>
      </c>
      <c r="BK118" s="103" t="n">
        <f aca="true">IF($J118="","",IF(ISNUMBER(OFFSET('Data transformed'!$A$4,MATCH($A118,'Data transformed'!$A$5:$A$185,0),MATCH(BK$4,'Data transformed'!$4:$4,0)-1)), MIN(MAX(OFFSET('Data transformed'!$A$4,MATCH($A118,'Data transformed'!$A$5:$A$185,0),MATCH(BK$4,'Data transformed'!$4:$4,0)-1),$M118),$N118),"NA"))</f>
        <v>-7.11355</v>
      </c>
      <c r="BL118" s="103" t="n">
        <f aca="true">IF($J118="","",IF(ISNUMBER(OFFSET('Data transformed'!$A$4,MATCH($A118,'Data transformed'!$A$5:$A$185,0),MATCH(BL$4,'Data transformed'!$4:$4,0)-1)), MIN(MAX(OFFSET('Data transformed'!$A$4,MATCH($A118,'Data transformed'!$A$5:$A$185,0),MATCH(BL$4,'Data transformed'!$4:$4,0)-1),$M118),$N118),"NA"))</f>
        <v>-9.21034</v>
      </c>
      <c r="BM118" s="103" t="n">
        <f aca="true">IF($J118="","",IF(ISNUMBER(OFFSET('Data transformed'!$A$4,MATCH($A118,'Data transformed'!$A$5:$A$185,0),MATCH(BM$4,'Data transformed'!$4:$4,0)-1)), MIN(MAX(OFFSET('Data transformed'!$A$4,MATCH($A118,'Data transformed'!$A$5:$A$185,0),MATCH(BM$4,'Data transformed'!$4:$4,0)-1),$M118),$N118),"NA"))</f>
        <v>-6.17924</v>
      </c>
      <c r="BN118" s="103" t="n">
        <f aca="true">IF($J118="","",IF(ISNUMBER(OFFSET('Data transformed'!$A$4,MATCH($A118,'Data transformed'!$A$5:$A$185,0),MATCH(BN$4,'Data transformed'!$4:$4,0)-1)), MIN(MAX(OFFSET('Data transformed'!$A$4,MATCH($A118,'Data transformed'!$A$5:$A$185,0),MATCH(BN$4,'Data transformed'!$4:$4,0)-1),$M118),$N118),"NA"))</f>
        <v>-4.6746085</v>
      </c>
      <c r="BO118" s="103" t="n">
        <f aca="true">IF($J118="","",IF(ISNUMBER(OFFSET('Data transformed'!$A$4,MATCH($A118,'Data transformed'!$A$5:$A$185,0),MATCH(BO$4,'Data transformed'!$4:$4,0)-1)), MIN(MAX(OFFSET('Data transformed'!$A$4,MATCH($A118,'Data transformed'!$A$5:$A$185,0),MATCH(BO$4,'Data transformed'!$4:$4,0)-1),$M118),$N118),"NA"))</f>
        <v>-6.85897</v>
      </c>
      <c r="BP118" s="103" t="n">
        <f aca="true">IF($J118="","",IF(ISNUMBER(OFFSET('Data transformed'!$A$4,MATCH($A118,'Data transformed'!$A$5:$A$185,0),MATCH(BP$4,'Data transformed'!$4:$4,0)-1)), MIN(MAX(OFFSET('Data transformed'!$A$4,MATCH($A118,'Data transformed'!$A$5:$A$185,0),MATCH(BP$4,'Data transformed'!$4:$4,0)-1),$M118),$N118),"NA"))</f>
        <v>-9.21034</v>
      </c>
      <c r="BQ118" s="103" t="n">
        <f aca="true">IF($J118="","",IF(ISNUMBER(OFFSET('Data transformed'!$A$4,MATCH($A118,'Data transformed'!$A$5:$A$185,0),MATCH(BQ$4,'Data transformed'!$4:$4,0)-1)), MIN(MAX(OFFSET('Data transformed'!$A$4,MATCH($A118,'Data transformed'!$A$5:$A$185,0),MATCH(BQ$4,'Data transformed'!$4:$4,0)-1),$M118),$N118),"NA"))</f>
        <v>-4.54775</v>
      </c>
      <c r="BR118" s="103" t="n">
        <f aca="true">IF($J118="","",IF(ISNUMBER(OFFSET('Data transformed'!$A$4,MATCH($A118,'Data transformed'!$A$5:$A$185,0),MATCH(BR$4,'Data transformed'!$4:$4,0)-1)), MIN(MAX(OFFSET('Data transformed'!$A$4,MATCH($A118,'Data transformed'!$A$5:$A$185,0),MATCH(BR$4,'Data transformed'!$4:$4,0)-1),$M118),$N118),"NA"))</f>
        <v>-7.27448</v>
      </c>
      <c r="BS118" s="103" t="n">
        <f aca="true">IF($J118="","",IF(ISNUMBER(OFFSET('Data transformed'!$A$4,MATCH($A118,'Data transformed'!$A$5:$A$185,0),MATCH(BS$4,'Data transformed'!$4:$4,0)-1)), MIN(MAX(OFFSET('Data transformed'!$A$4,MATCH($A118,'Data transformed'!$A$5:$A$185,0),MATCH(BS$4,'Data transformed'!$4:$4,0)-1),$M118),$N118),"NA"))</f>
        <v>-7.07854</v>
      </c>
      <c r="BT118" s="103" t="n">
        <f aca="true">IF($J118="","",IF(ISNUMBER(OFFSET('Data transformed'!$A$4,MATCH($A118,'Data transformed'!$A$5:$A$185,0),MATCH(BT$4,'Data transformed'!$4:$4,0)-1)), MIN(MAX(OFFSET('Data transformed'!$A$4,MATCH($A118,'Data transformed'!$A$5:$A$185,0),MATCH(BT$4,'Data transformed'!$4:$4,0)-1),$M118),$N118),"NA"))</f>
        <v>-7.79692</v>
      </c>
      <c r="BU118" s="103" t="n">
        <f aca="true">IF($J118="","",IF(ISNUMBER(OFFSET('Data transformed'!$A$4,MATCH($A118,'Data transformed'!$A$5:$A$185,0),MATCH(BU$4,'Data transformed'!$4:$4,0)-1)), MIN(MAX(OFFSET('Data transformed'!$A$4,MATCH($A118,'Data transformed'!$A$5:$A$185,0),MATCH(BU$4,'Data transformed'!$4:$4,0)-1),$M118),$N118),"NA"))</f>
        <v>-5.27343</v>
      </c>
      <c r="BV118" s="103" t="n">
        <f aca="true">IF($J118="","",IF(ISNUMBER(OFFSET('Data transformed'!$A$4,MATCH($A118,'Data transformed'!$A$5:$A$185,0),MATCH(BV$4,'Data transformed'!$4:$4,0)-1)), MIN(MAX(OFFSET('Data transformed'!$A$4,MATCH($A118,'Data transformed'!$A$5:$A$185,0),MATCH(BV$4,'Data transformed'!$4:$4,0)-1),$M118),$N118),"NA"))</f>
        <v>-7.43708</v>
      </c>
      <c r="BW118" s="103" t="n">
        <f aca="true">IF($J118="","",IF(ISNUMBER(OFFSET('Data transformed'!$A$4,MATCH($A118,'Data transformed'!$A$5:$A$185,0),MATCH(BW$4,'Data transformed'!$4:$4,0)-1)), MIN(MAX(OFFSET('Data transformed'!$A$4,MATCH($A118,'Data transformed'!$A$5:$A$185,0),MATCH(BW$4,'Data transformed'!$4:$4,0)-1),$M118),$N118),"NA"))</f>
        <v>-4.11917</v>
      </c>
      <c r="BX118" s="103" t="n">
        <f aca="true">IF($J118="","",IF(ISNUMBER(OFFSET('Data transformed'!$A$4,MATCH($A118,'Data transformed'!$A$5:$A$185,0),MATCH(BX$4,'Data transformed'!$4:$4,0)-1)), MIN(MAX(OFFSET('Data transformed'!$A$4,MATCH($A118,'Data transformed'!$A$5:$A$185,0),MATCH(BX$4,'Data transformed'!$4:$4,0)-1),$M118),$N118),"NA"))</f>
        <v>-4.53658</v>
      </c>
      <c r="BY118" s="103" t="n">
        <f aca="true">IF($J118="","",IF(ISNUMBER(OFFSET('Data transformed'!$A$4,MATCH($A118,'Data transformed'!$A$5:$A$185,0),MATCH(BY$4,'Data transformed'!$4:$4,0)-1)), MIN(MAX(OFFSET('Data transformed'!$A$4,MATCH($A118,'Data transformed'!$A$5:$A$185,0),MATCH(BY$4,'Data transformed'!$4:$4,0)-1),$M118),$N118),"NA"))</f>
        <v>-7.06091</v>
      </c>
      <c r="BZ118" s="103" t="str">
        <f aca="true">IF($J118="","",IF(ISNUMBER(OFFSET('Data transformed'!$A$4,MATCH($A118,'Data transformed'!$A$5:$A$185,0),MATCH(BZ$4,'Data transformed'!$4:$4,0)-1)), MIN(MAX(OFFSET('Data transformed'!$A$4,MATCH($A118,'Data transformed'!$A$5:$A$185,0),MATCH(BZ$4,'Data transformed'!$4:$4,0)-1),$M118),$N118),"NA"))</f>
        <v>NA</v>
      </c>
      <c r="CA118" s="103" t="str">
        <f aca="true">IF($J118="","",IF(ISNUMBER(OFFSET('Data transformed'!$A$4,MATCH($A118,'Data transformed'!$A$5:$A$185,0),MATCH(CA$4,'Data transformed'!$4:$4,0)-1)), MIN(MAX(OFFSET('Data transformed'!$A$4,MATCH($A118,'Data transformed'!$A$5:$A$185,0),MATCH(CA$4,'Data transformed'!$4:$4,0)-1),$M118),$N118),"NA"))</f>
        <v>NA</v>
      </c>
      <c r="CB118" s="103" t="n">
        <f aca="true">IF($J118="","",IF(ISNUMBER(OFFSET('Data transformed'!$A$4,MATCH($A118,'Data transformed'!$A$5:$A$185,0),MATCH(CB$4,'Data transformed'!$4:$4,0)-1)), MIN(MAX(OFFSET('Data transformed'!$A$4,MATCH($A118,'Data transformed'!$A$5:$A$185,0),MATCH(CB$4,'Data transformed'!$4:$4,0)-1),$M118),$N118),"NA"))</f>
        <v>-6.55851</v>
      </c>
      <c r="CC118" s="103" t="n">
        <f aca="true">IF($J118="","",IF(ISNUMBER(OFFSET('Data transformed'!$A$4,MATCH($A118,'Data transformed'!$A$5:$A$185,0),MATCH(CC$4,'Data transformed'!$4:$4,0)-1)), MIN(MAX(OFFSET('Data transformed'!$A$4,MATCH($A118,'Data transformed'!$A$5:$A$185,0),MATCH(CC$4,'Data transformed'!$4:$4,0)-1),$M118),$N118),"NA"))</f>
        <v>-4.6901977</v>
      </c>
      <c r="CD118" s="103" t="n">
        <f aca="true">IF($J118="","",IF(ISNUMBER(OFFSET('Data transformed'!$A$4,MATCH($A118,'Data transformed'!$A$5:$A$185,0),MATCH(CD$4,'Data transformed'!$4:$4,0)-1)), MIN(MAX(OFFSET('Data transformed'!$A$4,MATCH($A118,'Data transformed'!$A$5:$A$185,0),MATCH(CD$4,'Data transformed'!$4:$4,0)-1),$M118),$N118),"NA"))</f>
        <v>-6.60543</v>
      </c>
      <c r="CE118" s="103" t="n">
        <f aca="true">IF($J118="","",IF(ISNUMBER(OFFSET('Data transformed'!$A$4,MATCH($A118,'Data transformed'!$A$5:$A$185,0),MATCH(CE$4,'Data transformed'!$4:$4,0)-1)), MIN(MAX(OFFSET('Data transformed'!$A$4,MATCH($A118,'Data transformed'!$A$5:$A$185,0),MATCH(CE$4,'Data transformed'!$4:$4,0)-1),$M118),$N118),"NA"))</f>
        <v>-9.21034</v>
      </c>
      <c r="CF118" s="103" t="n">
        <f aca="true">IF($J118="","",IF(ISNUMBER(OFFSET('Data transformed'!$A$4,MATCH($A118,'Data transformed'!$A$5:$A$185,0),MATCH(CF$4,'Data transformed'!$4:$4,0)-1)), MIN(MAX(OFFSET('Data transformed'!$A$4,MATCH($A118,'Data transformed'!$A$5:$A$185,0),MATCH(CF$4,'Data transformed'!$4:$4,0)-1),$M118),$N118),"NA"))</f>
        <v>-6.15823</v>
      </c>
      <c r="CG118" s="103" t="n">
        <f aca="true">IF($J118="","",IF(ISNUMBER(OFFSET('Data transformed'!$A$4,MATCH($A118,'Data transformed'!$A$5:$A$185,0),MATCH(CG$4,'Data transformed'!$4:$4,0)-1)), MIN(MAX(OFFSET('Data transformed'!$A$4,MATCH($A118,'Data transformed'!$A$5:$A$185,0),MATCH(CG$4,'Data transformed'!$4:$4,0)-1),$M118),$N118),"NA"))</f>
        <v>-6.25387</v>
      </c>
      <c r="CH118" s="103" t="n">
        <f aca="true">IF($J118="","",IF(ISNUMBER(OFFSET('Data transformed'!$A$4,MATCH($A118,'Data transformed'!$A$5:$A$185,0),MATCH(CH$4,'Data transformed'!$4:$4,0)-1)), MIN(MAX(OFFSET('Data transformed'!$A$4,MATCH($A118,'Data transformed'!$A$5:$A$185,0),MATCH(CH$4,'Data transformed'!$4:$4,0)-1),$M118),$N118),"NA"))</f>
        <v>-7.92691</v>
      </c>
      <c r="CI118" s="103" t="n">
        <f aca="true">IF($J118="","",IF(ISNUMBER(OFFSET('Data transformed'!$A$4,MATCH($A118,'Data transformed'!$A$5:$A$185,0),MATCH(CI$4,'Data transformed'!$4:$4,0)-1)), MIN(MAX(OFFSET('Data transformed'!$A$4,MATCH($A118,'Data transformed'!$A$5:$A$185,0),MATCH(CI$4,'Data transformed'!$4:$4,0)-1),$M118),$N118),"NA"))</f>
        <v>-9.21034</v>
      </c>
      <c r="CJ118" s="103" t="n">
        <f aca="true">IF($J118="","",IF(ISNUMBER(OFFSET('Data transformed'!$A$4,MATCH($A118,'Data transformed'!$A$5:$A$185,0),MATCH(CJ$4,'Data transformed'!$4:$4,0)-1)), MIN(MAX(OFFSET('Data transformed'!$A$4,MATCH($A118,'Data transformed'!$A$5:$A$185,0),MATCH(CJ$4,'Data transformed'!$4:$4,0)-1),$M118),$N118),"NA"))</f>
        <v>-7.32935</v>
      </c>
      <c r="CK118" s="103" t="n">
        <f aca="true">IF($J118="","",IF(ISNUMBER(OFFSET('Data transformed'!$A$4,MATCH($A118,'Data transformed'!$A$5:$A$185,0),MATCH(CK$4,'Data transformed'!$4:$4,0)-1)), MIN(MAX(OFFSET('Data transformed'!$A$4,MATCH($A118,'Data transformed'!$A$5:$A$185,0),MATCH(CK$4,'Data transformed'!$4:$4,0)-1),$M118),$N118),"NA"))</f>
        <v>-5.56333</v>
      </c>
      <c r="CL118" s="103" t="str">
        <f aca="true">IF($J118="","",IF(ISNUMBER(OFFSET('Data transformed'!$A$4,MATCH($A118,'Data transformed'!$A$5:$A$185,0),MATCH(CL$4,'Data transformed'!$4:$4,0)-1)), MIN(MAX(OFFSET('Data transformed'!$A$4,MATCH($A118,'Data transformed'!$A$5:$A$185,0),MATCH(CL$4,'Data transformed'!$4:$4,0)-1),$M118),$N118),"NA"))</f>
        <v>NA</v>
      </c>
      <c r="CM118" s="103" t="n">
        <f aca="true">IF($J118="","",IF(ISNUMBER(OFFSET('Data transformed'!$A$4,MATCH($A118,'Data transformed'!$A$5:$A$185,0),MATCH(CM$4,'Data transformed'!$4:$4,0)-1)), MIN(MAX(OFFSET('Data transformed'!$A$4,MATCH($A118,'Data transformed'!$A$5:$A$185,0),MATCH(CM$4,'Data transformed'!$4:$4,0)-1),$M118),$N118),"NA"))</f>
        <v>-6.73128</v>
      </c>
      <c r="CN118" s="103" t="n">
        <f aca="true">IF($J118="","",IF(ISNUMBER(OFFSET('Data transformed'!$A$4,MATCH($A118,'Data transformed'!$A$5:$A$185,0),MATCH(CN$4,'Data transformed'!$4:$4,0)-1)), MIN(MAX(OFFSET('Data transformed'!$A$4,MATCH($A118,'Data transformed'!$A$5:$A$185,0),MATCH(CN$4,'Data transformed'!$4:$4,0)-1),$M118),$N118),"NA"))</f>
        <v>-9.21034</v>
      </c>
      <c r="CO118" s="103" t="n">
        <f aca="true">IF($J118="","",IF(ISNUMBER(OFFSET('Data transformed'!$A$4,MATCH($A118,'Data transformed'!$A$5:$A$185,0),MATCH(CO$4,'Data transformed'!$4:$4,0)-1)), MIN(MAX(OFFSET('Data transformed'!$A$4,MATCH($A118,'Data transformed'!$A$5:$A$185,0),MATCH(CO$4,'Data transformed'!$4:$4,0)-1),$M118),$N118),"NA"))</f>
        <v>-5.6230425</v>
      </c>
      <c r="CP118" s="103" t="n">
        <f aca="true">IF($J118="","",IF(ISNUMBER(OFFSET('Data transformed'!$A$4,MATCH($A118,'Data transformed'!$A$5:$A$185,0),MATCH(CP$4,'Data transformed'!$4:$4,0)-1)), MIN(MAX(OFFSET('Data transformed'!$A$4,MATCH($A118,'Data transformed'!$A$5:$A$185,0),MATCH(CP$4,'Data transformed'!$4:$4,0)-1),$M118),$N118),"NA"))</f>
        <v>-6.7246</v>
      </c>
      <c r="CQ118" s="103" t="n">
        <f aca="true">IF($J118="","",IF(ISNUMBER(OFFSET('Data transformed'!$A$4,MATCH($A118,'Data transformed'!$A$5:$A$185,0),MATCH(CQ$4,'Data transformed'!$4:$4,0)-1)), MIN(MAX(OFFSET('Data transformed'!$A$4,MATCH($A118,'Data transformed'!$A$5:$A$185,0),MATCH(CQ$4,'Data transformed'!$4:$4,0)-1),$M118),$N118),"NA"))</f>
        <v>-4.666971</v>
      </c>
      <c r="CR118" s="103" t="n">
        <f aca="true">IF($J118="","",IF(ISNUMBER(OFFSET('Data transformed'!$A$4,MATCH($A118,'Data transformed'!$A$5:$A$185,0),MATCH(CR$4,'Data transformed'!$4:$4,0)-1)), MIN(MAX(OFFSET('Data transformed'!$A$4,MATCH($A118,'Data transformed'!$A$5:$A$185,0),MATCH(CR$4,'Data transformed'!$4:$4,0)-1),$M118),$N118),"NA"))</f>
        <v>-3.637996</v>
      </c>
      <c r="CS118" s="103" t="n">
        <f aca="true">IF($J118="","",IF(ISNUMBER(OFFSET('Data transformed'!$A$4,MATCH($A118,'Data transformed'!$A$5:$A$185,0),MATCH(CS$4,'Data transformed'!$4:$4,0)-1)), MIN(MAX(OFFSET('Data transformed'!$A$4,MATCH($A118,'Data transformed'!$A$5:$A$185,0),MATCH(CS$4,'Data transformed'!$4:$4,0)-1),$M118),$N118),"NA"))</f>
        <v>-6.63544</v>
      </c>
      <c r="CT118" s="103" t="n">
        <f aca="true">IF($J118="","",IF(ISNUMBER(OFFSET('Data transformed'!$A$4,MATCH($A118,'Data transformed'!$A$5:$A$185,0),MATCH(CT$4,'Data transformed'!$4:$4,0)-1)), MIN(MAX(OFFSET('Data transformed'!$A$4,MATCH($A118,'Data transformed'!$A$5:$A$185,0),MATCH(CT$4,'Data transformed'!$4:$4,0)-1),$M118),$N118),"NA"))</f>
        <v>-5.82426</v>
      </c>
      <c r="CU118" s="103" t="n">
        <f aca="true">IF($J118="","",IF(ISNUMBER(OFFSET('Data transformed'!$A$4,MATCH($A118,'Data transformed'!$A$5:$A$185,0),MATCH(CU$4,'Data transformed'!$4:$4,0)-1)), MIN(MAX(OFFSET('Data transformed'!$A$4,MATCH($A118,'Data transformed'!$A$5:$A$185,0),MATCH(CU$4,'Data transformed'!$4:$4,0)-1),$M118),$N118),"NA"))</f>
        <v>-4.4547978</v>
      </c>
    </row>
    <row r="119" s="103" customFormat="true" ht="15.5" hidden="false" customHeight="false" outlineLevel="0" collapsed="false">
      <c r="A119" s="107" t="n">
        <v>4330</v>
      </c>
      <c r="B119" s="107" t="n">
        <v>3</v>
      </c>
      <c r="C119" s="103" t="str">
        <f aca="true">IF(ISBLANK(OFFSET('Raw Data'!$A$3,MATCH($A119,'Raw Data'!$B$4:$B$185,0),MATCH(C$4,'Raw Data'!$3:$3,0)-1)),"",OFFSET('Raw Data'!$A$3,MATCH($A119,'Raw Data'!$B$4:$B$185,0),MATCH(C$4,'Raw Data'!$3:$3,0)-1))</f>
        <v>Consumer centred mechanisms for sustainable consumption</v>
      </c>
      <c r="D119" s="103" t="str">
        <f aca="true">IF(ISBLANK(OFFSET('Raw Data'!$A$3,MATCH($A119,'Raw Data'!$B$4:$B$185,0),MATCH(D$4,'Raw Data'!$3:$3,0)-1)),"",OFFSET('Raw Data'!$A$3,MATCH($A119,'Raw Data'!$B$4:$B$185,0),MATCH(D$4,'Raw Data'!$3:$3,0)-1))</f>
        <v/>
      </c>
      <c r="E119" s="103" t="str">
        <f aca="true">IF(ISBLANK(OFFSET('Raw Data'!$A$3,MATCH($A119,'Raw Data'!$B$4:$B$185,0),MATCH(E$4,'Raw Data'!$3:$3,0)-1)),"",OFFSET('Raw Data'!$A$3,MATCH($A119,'Raw Data'!$B$4:$B$185,0),MATCH(E$4,'Raw Data'!$3:$3,0)-1))</f>
        <v/>
      </c>
      <c r="J119" s="103" t="e">
        <f aca="true" t="array" ref="J119:J119">IFERROR(_xlfn.QUARTILE.INC(IF(ISNUMBER(OFFSET('Data transformed'!$N$4,MATCH('outliers treatment'!$A119,'Data transformed'!$A$5:$A$185),1,1,COUNTA('Data transformed'!$O$4:$CX$4))),OFFSET('Data transformed'!$N$4,MATCH('outliers treatment'!$A119,'Data transformed'!$A$5:$A$185),1,1,COUNTA('Data transformed'!$O$4:$CX$4))),1),"")</f>
        <v>#N/A</v>
      </c>
      <c r="K119" s="103" t="e">
        <f aca="true" t="array" ref="K119:K119">IFERROR(_xlfn.QUARTILE.INC(IF(ISNUMBER(OFFSET('Data transformed'!$N$4,MATCH('outliers treatment'!$A119,'Data transformed'!$A$5:$A$185),1,1,COUNTA('Data transformed'!$O$4:$CX$4))),OFFSET('Data transformed'!$N$4,MATCH('outliers treatment'!$A119,'Data transformed'!$A$5:$A$185),1,1,COUNTA('Data transformed'!$O$4:$CX$4))),3),"")</f>
        <v>#N/A</v>
      </c>
      <c r="L119" s="103" t="str">
        <f aca="false">IFERROR(K119-J119,"")</f>
        <v/>
      </c>
      <c r="P119" s="105" t="str">
        <f aca="false" t="array" ref="P119:P119">IFERROR(SKEW(IF(ISNUMBER(T119:CU119),T119:CU119,"")),"")</f>
        <v/>
      </c>
      <c r="Q119" s="103" t="n">
        <f aca="true">IF(ISBLANK(OFFSET('Data above threshold'!$A$4,MATCH('Data above threshold'!$A118,'Data above threshold'!$A$5:$A$185,0),MATCH('Data above threshold'!N$4,'Data above threshold'!$4:$4,0)-1)),1,OFFSET('Data above threshold'!$A$4,MATCH('Data above threshold'!$A118,'Data above threshold'!$A$5:$A$185,0),MATCH('Data above threshold'!N$4,'Data above threshold'!$4:$4,0)-1))</f>
        <v>1</v>
      </c>
      <c r="R119" s="103" t="e">
        <f aca="false">IF($J119="","",COUNTIF(T119:CU119,M119)+ COUNTIF(T119:CQ119,N119))</f>
        <v>#N/A</v>
      </c>
      <c r="S119" s="106" t="str">
        <f aca="false" t="array" ref="S119:S119">IF(B119&lt;4,"",1-IFERROR(SUM(ISNUMBER(T119:CU119)*(1-$T$3:$CU$3))/COUNTIF($T$3:$CU$3,0),0))</f>
        <v/>
      </c>
      <c r="T119" s="103" t="str">
        <f aca="true">IF($J119="","",IF(ISNUMBER(OFFSET('Data transformed'!$A$4,MATCH($A119,'Data transformed'!$A$5:$A$185,0),MATCH(T$4,'Data transformed'!$4:$4,0)-1)), MIN(MAX(OFFSET('Data transformed'!$A$4,MATCH($A119,'Data transformed'!$A$5:$A$185,0),MATCH(T$4,'Data transformed'!$4:$4,0)-1),$M119),$N119),"NA"))</f>
        <v>NA</v>
      </c>
      <c r="U119" s="103" t="str">
        <f aca="true">IF($J119="","",IF(ISNUMBER(OFFSET('Data transformed'!$A$4,MATCH($A119,'Data transformed'!$A$5:$A$185,0),MATCH(U$4,'Data transformed'!$4:$4,0)-1)), MIN(MAX(OFFSET('Data transformed'!$A$4,MATCH($A119,'Data transformed'!$A$5:$A$185,0),MATCH(U$4,'Data transformed'!$4:$4,0)-1),$M119),$N119),"NA"))</f>
        <v>NA</v>
      </c>
      <c r="V119" s="103" t="str">
        <f aca="true">IF($J119="","",IF(ISNUMBER(OFFSET('Data transformed'!$A$4,MATCH($A119,'Data transformed'!$A$5:$A$185,0),MATCH(V$4,'Data transformed'!$4:$4,0)-1)), MIN(MAX(OFFSET('Data transformed'!$A$4,MATCH($A119,'Data transformed'!$A$5:$A$185,0),MATCH(V$4,'Data transformed'!$4:$4,0)-1),$M119),$N119),"NA"))</f>
        <v>NA</v>
      </c>
      <c r="W119" s="103" t="str">
        <f aca="true">IF($J119="","",IF(ISNUMBER(OFFSET('Data transformed'!$A$4,MATCH($A119,'Data transformed'!$A$5:$A$185,0),MATCH(W$4,'Data transformed'!$4:$4,0)-1)), MIN(MAX(OFFSET('Data transformed'!$A$4,MATCH($A119,'Data transformed'!$A$5:$A$185,0),MATCH(W$4,'Data transformed'!$4:$4,0)-1),$M119),$N119),"NA"))</f>
        <v>NA</v>
      </c>
      <c r="X119" s="103" t="str">
        <f aca="true">IF($J119="","",IF(ISNUMBER(OFFSET('Data transformed'!$A$4,MATCH($A119,'Data transformed'!$A$5:$A$185,0),MATCH(X$4,'Data transformed'!$4:$4,0)-1)), MIN(MAX(OFFSET('Data transformed'!$A$4,MATCH($A119,'Data transformed'!$A$5:$A$185,0),MATCH(X$4,'Data transformed'!$4:$4,0)-1),$M119),$N119),"NA"))</f>
        <v>NA</v>
      </c>
      <c r="Y119" s="103" t="str">
        <f aca="true">IF($J119="","",IF(ISNUMBER(OFFSET('Data transformed'!$A$4,MATCH($A119,'Data transformed'!$A$5:$A$185,0),MATCH(Y$4,'Data transformed'!$4:$4,0)-1)), MIN(MAX(OFFSET('Data transformed'!$A$4,MATCH($A119,'Data transformed'!$A$5:$A$185,0),MATCH(Y$4,'Data transformed'!$4:$4,0)-1),$M119),$N119),"NA"))</f>
        <v>NA</v>
      </c>
      <c r="Z119" s="103" t="str">
        <f aca="true">IF($J119="","",IF(ISNUMBER(OFFSET('Data transformed'!$A$4,MATCH($A119,'Data transformed'!$A$5:$A$185,0),MATCH(Z$4,'Data transformed'!$4:$4,0)-1)), MIN(MAX(OFFSET('Data transformed'!$A$4,MATCH($A119,'Data transformed'!$A$5:$A$185,0),MATCH(Z$4,'Data transformed'!$4:$4,0)-1),$M119),$N119),"NA"))</f>
        <v>NA</v>
      </c>
      <c r="AA119" s="103" t="str">
        <f aca="true">IF($J119="","",IF(ISNUMBER(OFFSET('Data transformed'!$A$4,MATCH($A119,'Data transformed'!$A$5:$A$185,0),MATCH(AA$4,'Data transformed'!$4:$4,0)-1)), MIN(MAX(OFFSET('Data transformed'!$A$4,MATCH($A119,'Data transformed'!$A$5:$A$185,0),MATCH(AA$4,'Data transformed'!$4:$4,0)-1),$M119),$N119),"NA"))</f>
        <v>NA</v>
      </c>
      <c r="AB119" s="103" t="str">
        <f aca="true">IF($J119="","",IF(ISNUMBER(OFFSET('Data transformed'!$A$4,MATCH($A119,'Data transformed'!$A$5:$A$185,0),MATCH(AB$4,'Data transformed'!$4:$4,0)-1)), MIN(MAX(OFFSET('Data transformed'!$A$4,MATCH($A119,'Data transformed'!$A$5:$A$185,0),MATCH(AB$4,'Data transformed'!$4:$4,0)-1),$M119),$N119),"NA"))</f>
        <v>NA</v>
      </c>
      <c r="AC119" s="103" t="str">
        <f aca="true">IF($J119="","",IF(ISNUMBER(OFFSET('Data transformed'!$A$4,MATCH($A119,'Data transformed'!$A$5:$A$185,0),MATCH(AC$4,'Data transformed'!$4:$4,0)-1)), MIN(MAX(OFFSET('Data transformed'!$A$4,MATCH($A119,'Data transformed'!$A$5:$A$185,0),MATCH(AC$4,'Data transformed'!$4:$4,0)-1),$M119),$N119),"NA"))</f>
        <v>NA</v>
      </c>
      <c r="AD119" s="103" t="str">
        <f aca="true">IF($J119="","",IF(ISNUMBER(OFFSET('Data transformed'!$A$4,MATCH($A119,'Data transformed'!$A$5:$A$185,0),MATCH(AD$4,'Data transformed'!$4:$4,0)-1)), MIN(MAX(OFFSET('Data transformed'!$A$4,MATCH($A119,'Data transformed'!$A$5:$A$185,0),MATCH(AD$4,'Data transformed'!$4:$4,0)-1),$M119),$N119),"NA"))</f>
        <v>NA</v>
      </c>
      <c r="AE119" s="103" t="str">
        <f aca="true">IF($J119="","",IF(ISNUMBER(OFFSET('Data transformed'!$A$4,MATCH($A119,'Data transformed'!$A$5:$A$185,0),MATCH(AE$4,'Data transformed'!$4:$4,0)-1)), MIN(MAX(OFFSET('Data transformed'!$A$4,MATCH($A119,'Data transformed'!$A$5:$A$185,0),MATCH(AE$4,'Data transformed'!$4:$4,0)-1),$M119),$N119),"NA"))</f>
        <v>NA</v>
      </c>
      <c r="AF119" s="103" t="str">
        <f aca="true">IF($J119="","",IF(ISNUMBER(OFFSET('Data transformed'!$A$4,MATCH($A119,'Data transformed'!$A$5:$A$185,0),MATCH(AF$4,'Data transformed'!$4:$4,0)-1)), MIN(MAX(OFFSET('Data transformed'!$A$4,MATCH($A119,'Data transformed'!$A$5:$A$185,0),MATCH(AF$4,'Data transformed'!$4:$4,0)-1),$M119),$N119),"NA"))</f>
        <v>NA</v>
      </c>
      <c r="AG119" s="103" t="str">
        <f aca="true">IF($J119="","",IF(ISNUMBER(OFFSET('Data transformed'!$A$4,MATCH($A119,'Data transformed'!$A$5:$A$185,0),MATCH(AG$4,'Data transformed'!$4:$4,0)-1)), MIN(MAX(OFFSET('Data transformed'!$A$4,MATCH($A119,'Data transformed'!$A$5:$A$185,0),MATCH(AG$4,'Data transformed'!$4:$4,0)-1),$M119),$N119),"NA"))</f>
        <v>NA</v>
      </c>
      <c r="AH119" s="103" t="str">
        <f aca="true">IF($J119="","",IF(ISNUMBER(OFFSET('Data transformed'!$A$4,MATCH($A119,'Data transformed'!$A$5:$A$185,0),MATCH(AH$4,'Data transformed'!$4:$4,0)-1)), MIN(MAX(OFFSET('Data transformed'!$A$4,MATCH($A119,'Data transformed'!$A$5:$A$185,0),MATCH(AH$4,'Data transformed'!$4:$4,0)-1),$M119),$N119),"NA"))</f>
        <v>NA</v>
      </c>
      <c r="AI119" s="103" t="str">
        <f aca="true">IF($J119="","",IF(ISNUMBER(OFFSET('Data transformed'!$A$4,MATCH($A119,'Data transformed'!$A$5:$A$185,0),MATCH(AI$4,'Data transformed'!$4:$4,0)-1)), MIN(MAX(OFFSET('Data transformed'!$A$4,MATCH($A119,'Data transformed'!$A$5:$A$185,0),MATCH(AI$4,'Data transformed'!$4:$4,0)-1),$M119),$N119),"NA"))</f>
        <v>NA</v>
      </c>
      <c r="AJ119" s="103" t="str">
        <f aca="true">IF($J119="","",IF(ISNUMBER(OFFSET('Data transformed'!$A$4,MATCH($A119,'Data transformed'!$A$5:$A$185,0),MATCH(AJ$4,'Data transformed'!$4:$4,0)-1)), MIN(MAX(OFFSET('Data transformed'!$A$4,MATCH($A119,'Data transformed'!$A$5:$A$185,0),MATCH(AJ$4,'Data transformed'!$4:$4,0)-1),$M119),$N119),"NA"))</f>
        <v>NA</v>
      </c>
      <c r="AK119" s="103" t="str">
        <f aca="true">IF($J119="","",IF(ISNUMBER(OFFSET('Data transformed'!$A$4,MATCH($A119,'Data transformed'!$A$5:$A$185,0),MATCH(AK$4,'Data transformed'!$4:$4,0)-1)), MIN(MAX(OFFSET('Data transformed'!$A$4,MATCH($A119,'Data transformed'!$A$5:$A$185,0),MATCH(AK$4,'Data transformed'!$4:$4,0)-1),$M119),$N119),"NA"))</f>
        <v>NA</v>
      </c>
      <c r="AL119" s="103" t="str">
        <f aca="true">IF($J119="","",IF(ISNUMBER(OFFSET('Data transformed'!$A$4,MATCH($A119,'Data transformed'!$A$5:$A$185,0),MATCH(AL$4,'Data transformed'!$4:$4,0)-1)), MIN(MAX(OFFSET('Data transformed'!$A$4,MATCH($A119,'Data transformed'!$A$5:$A$185,0),MATCH(AL$4,'Data transformed'!$4:$4,0)-1),$M119),$N119),"NA"))</f>
        <v>NA</v>
      </c>
      <c r="AM119" s="103" t="str">
        <f aca="true">IF($J119="","",IF(ISNUMBER(OFFSET('Data transformed'!$A$4,MATCH($A119,'Data transformed'!$A$5:$A$185,0),MATCH(AM$4,'Data transformed'!$4:$4,0)-1)), MIN(MAX(OFFSET('Data transformed'!$A$4,MATCH($A119,'Data transformed'!$A$5:$A$185,0),MATCH(AM$4,'Data transformed'!$4:$4,0)-1),$M119),$N119),"NA"))</f>
        <v>NA</v>
      </c>
      <c r="AN119" s="103" t="str">
        <f aca="true">IF($J119="","",IF(ISNUMBER(OFFSET('Data transformed'!$A$4,MATCH($A119,'Data transformed'!$A$5:$A$185,0),MATCH(AN$4,'Data transformed'!$4:$4,0)-1)), MIN(MAX(OFFSET('Data transformed'!$A$4,MATCH($A119,'Data transformed'!$A$5:$A$185,0),MATCH(AN$4,'Data transformed'!$4:$4,0)-1),$M119),$N119),"NA"))</f>
        <v>NA</v>
      </c>
      <c r="AO119" s="103" t="str">
        <f aca="true">IF($J119="","",IF(ISNUMBER(OFFSET('Data transformed'!$A$4,MATCH($A119,'Data transformed'!$A$5:$A$185,0),MATCH(AO$4,'Data transformed'!$4:$4,0)-1)), MIN(MAX(OFFSET('Data transformed'!$A$4,MATCH($A119,'Data transformed'!$A$5:$A$185,0),MATCH(AO$4,'Data transformed'!$4:$4,0)-1),$M119),$N119),"NA"))</f>
        <v>NA</v>
      </c>
      <c r="AP119" s="103" t="str">
        <f aca="true">IF($J119="","",IF(ISNUMBER(OFFSET('Data transformed'!$A$4,MATCH($A119,'Data transformed'!$A$5:$A$185,0),MATCH(AP$4,'Data transformed'!$4:$4,0)-1)), MIN(MAX(OFFSET('Data transformed'!$A$4,MATCH($A119,'Data transformed'!$A$5:$A$185,0),MATCH(AP$4,'Data transformed'!$4:$4,0)-1),$M119),$N119),"NA"))</f>
        <v>NA</v>
      </c>
      <c r="AQ119" s="103" t="str">
        <f aca="true">IF($J119="","",IF(ISNUMBER(OFFSET('Data transformed'!$A$4,MATCH($A119,'Data transformed'!$A$5:$A$185,0),MATCH(AQ$4,'Data transformed'!$4:$4,0)-1)), MIN(MAX(OFFSET('Data transformed'!$A$4,MATCH($A119,'Data transformed'!$A$5:$A$185,0),MATCH(AQ$4,'Data transformed'!$4:$4,0)-1),$M119),$N119),"NA"))</f>
        <v>NA</v>
      </c>
      <c r="AR119" s="103" t="str">
        <f aca="true">IF($J119="","",IF(ISNUMBER(OFFSET('Data transformed'!$A$4,MATCH($A119,'Data transformed'!$A$5:$A$185,0),MATCH(AR$4,'Data transformed'!$4:$4,0)-1)), MIN(MAX(OFFSET('Data transformed'!$A$4,MATCH($A119,'Data transformed'!$A$5:$A$185,0),MATCH(AR$4,'Data transformed'!$4:$4,0)-1),$M119),$N119),"NA"))</f>
        <v>NA</v>
      </c>
      <c r="AS119" s="103" t="str">
        <f aca="true">IF($J119="","",IF(ISNUMBER(OFFSET('Data transformed'!$A$4,MATCH($A119,'Data transformed'!$A$5:$A$185,0),MATCH(AS$4,'Data transformed'!$4:$4,0)-1)), MIN(MAX(OFFSET('Data transformed'!$A$4,MATCH($A119,'Data transformed'!$A$5:$A$185,0),MATCH(AS$4,'Data transformed'!$4:$4,0)-1),$M119),$N119),"NA"))</f>
        <v>NA</v>
      </c>
      <c r="AT119" s="103" t="str">
        <f aca="true">IF($J119="","",IF(ISNUMBER(OFFSET('Data transformed'!$A$4,MATCH($A119,'Data transformed'!$A$5:$A$185,0),MATCH(AT$4,'Data transformed'!$4:$4,0)-1)), MIN(MAX(OFFSET('Data transformed'!$A$4,MATCH($A119,'Data transformed'!$A$5:$A$185,0),MATCH(AT$4,'Data transformed'!$4:$4,0)-1),$M119),$N119),"NA"))</f>
        <v>NA</v>
      </c>
      <c r="AU119" s="103" t="str">
        <f aca="true">IF($J119="","",IF(ISNUMBER(OFFSET('Data transformed'!$A$4,MATCH($A119,'Data transformed'!$A$5:$A$185,0),MATCH(AU$4,'Data transformed'!$4:$4,0)-1)), MIN(MAX(OFFSET('Data transformed'!$A$4,MATCH($A119,'Data transformed'!$A$5:$A$185,0),MATCH(AU$4,'Data transformed'!$4:$4,0)-1),$M119),$N119),"NA"))</f>
        <v>NA</v>
      </c>
      <c r="AV119" s="103" t="str">
        <f aca="true">IF($J119="","",IF(ISNUMBER(OFFSET('Data transformed'!$A$4,MATCH($A119,'Data transformed'!$A$5:$A$185,0),MATCH(AV$4,'Data transformed'!$4:$4,0)-1)), MIN(MAX(OFFSET('Data transformed'!$A$4,MATCH($A119,'Data transformed'!$A$5:$A$185,0),MATCH(AV$4,'Data transformed'!$4:$4,0)-1),$M119),$N119),"NA"))</f>
        <v>NA</v>
      </c>
      <c r="AW119" s="103" t="str">
        <f aca="true">IF($J119="","",IF(ISNUMBER(OFFSET('Data transformed'!$A$4,MATCH($A119,'Data transformed'!$A$5:$A$185,0),MATCH(AW$4,'Data transformed'!$4:$4,0)-1)), MIN(MAX(OFFSET('Data transformed'!$A$4,MATCH($A119,'Data transformed'!$A$5:$A$185,0),MATCH(AW$4,'Data transformed'!$4:$4,0)-1),$M119),$N119),"NA"))</f>
        <v>NA</v>
      </c>
      <c r="AX119" s="103" t="str">
        <f aca="true">IF($J119="","",IF(ISNUMBER(OFFSET('Data transformed'!$A$4,MATCH($A119,'Data transformed'!$A$5:$A$185,0),MATCH(AX$4,'Data transformed'!$4:$4,0)-1)), MIN(MAX(OFFSET('Data transformed'!$A$4,MATCH($A119,'Data transformed'!$A$5:$A$185,0),MATCH(AX$4,'Data transformed'!$4:$4,0)-1),$M119),$N119),"NA"))</f>
        <v>NA</v>
      </c>
      <c r="AY119" s="103" t="str">
        <f aca="true">IF($J119="","",IF(ISNUMBER(OFFSET('Data transformed'!$A$4,MATCH($A119,'Data transformed'!$A$5:$A$185,0),MATCH(AY$4,'Data transformed'!$4:$4,0)-1)), MIN(MAX(OFFSET('Data transformed'!$A$4,MATCH($A119,'Data transformed'!$A$5:$A$185,0),MATCH(AY$4,'Data transformed'!$4:$4,0)-1),$M119),$N119),"NA"))</f>
        <v>NA</v>
      </c>
      <c r="AZ119" s="103" t="str">
        <f aca="true">IF($J119="","",IF(ISNUMBER(OFFSET('Data transformed'!$A$4,MATCH($A119,'Data transformed'!$A$5:$A$185,0),MATCH(AZ$4,'Data transformed'!$4:$4,0)-1)), MIN(MAX(OFFSET('Data transformed'!$A$4,MATCH($A119,'Data transformed'!$A$5:$A$185,0),MATCH(AZ$4,'Data transformed'!$4:$4,0)-1),$M119),$N119),"NA"))</f>
        <v>NA</v>
      </c>
      <c r="BA119" s="103" t="str">
        <f aca="true">IF($J119="","",IF(ISNUMBER(OFFSET('Data transformed'!$A$4,MATCH($A119,'Data transformed'!$A$5:$A$185,0),MATCH(BA$4,'Data transformed'!$4:$4,0)-1)), MIN(MAX(OFFSET('Data transformed'!$A$4,MATCH($A119,'Data transformed'!$A$5:$A$185,0),MATCH(BA$4,'Data transformed'!$4:$4,0)-1),$M119),$N119),"NA"))</f>
        <v>NA</v>
      </c>
      <c r="BB119" s="103" t="str">
        <f aca="true">IF($J119="","",IF(ISNUMBER(OFFSET('Data transformed'!$A$4,MATCH($A119,'Data transformed'!$A$5:$A$185,0),MATCH(BB$4,'Data transformed'!$4:$4,0)-1)), MIN(MAX(OFFSET('Data transformed'!$A$4,MATCH($A119,'Data transformed'!$A$5:$A$185,0),MATCH(BB$4,'Data transformed'!$4:$4,0)-1),$M119),$N119),"NA"))</f>
        <v>NA</v>
      </c>
      <c r="BC119" s="103" t="str">
        <f aca="true">IF($J119="","",IF(ISNUMBER(OFFSET('Data transformed'!$A$4,MATCH($A119,'Data transformed'!$A$5:$A$185,0),MATCH(BC$4,'Data transformed'!$4:$4,0)-1)), MIN(MAX(OFFSET('Data transformed'!$A$4,MATCH($A119,'Data transformed'!$A$5:$A$185,0),MATCH(BC$4,'Data transformed'!$4:$4,0)-1),$M119),$N119),"NA"))</f>
        <v>NA</v>
      </c>
      <c r="BD119" s="103" t="str">
        <f aca="true">IF($J119="","",IF(ISNUMBER(OFFSET('Data transformed'!$A$4,MATCH($A119,'Data transformed'!$A$5:$A$185,0),MATCH(BD$4,'Data transformed'!$4:$4,0)-1)), MIN(MAX(OFFSET('Data transformed'!$A$4,MATCH($A119,'Data transformed'!$A$5:$A$185,0),MATCH(BD$4,'Data transformed'!$4:$4,0)-1),$M119),$N119),"NA"))</f>
        <v>NA</v>
      </c>
      <c r="BE119" s="103" t="str">
        <f aca="true">IF($J119="","",IF(ISNUMBER(OFFSET('Data transformed'!$A$4,MATCH($A119,'Data transformed'!$A$5:$A$185,0),MATCH(BE$4,'Data transformed'!$4:$4,0)-1)), MIN(MAX(OFFSET('Data transformed'!$A$4,MATCH($A119,'Data transformed'!$A$5:$A$185,0),MATCH(BE$4,'Data transformed'!$4:$4,0)-1),$M119),$N119),"NA"))</f>
        <v>NA</v>
      </c>
      <c r="BF119" s="103" t="str">
        <f aca="true">IF($J119="","",IF(ISNUMBER(OFFSET('Data transformed'!$A$4,MATCH($A119,'Data transformed'!$A$5:$A$185,0),MATCH(BF$4,'Data transformed'!$4:$4,0)-1)), MIN(MAX(OFFSET('Data transformed'!$A$4,MATCH($A119,'Data transformed'!$A$5:$A$185,0),MATCH(BF$4,'Data transformed'!$4:$4,0)-1),$M119),$N119),"NA"))</f>
        <v>NA</v>
      </c>
      <c r="BG119" s="103" t="str">
        <f aca="true">IF($J119="","",IF(ISNUMBER(OFFSET('Data transformed'!$A$4,MATCH($A119,'Data transformed'!$A$5:$A$185,0),MATCH(BG$4,'Data transformed'!$4:$4,0)-1)), MIN(MAX(OFFSET('Data transformed'!$A$4,MATCH($A119,'Data transformed'!$A$5:$A$185,0),MATCH(BG$4,'Data transformed'!$4:$4,0)-1),$M119),$N119),"NA"))</f>
        <v>NA</v>
      </c>
      <c r="BH119" s="103" t="str">
        <f aca="true">IF($J119="","",IF(ISNUMBER(OFFSET('Data transformed'!$A$4,MATCH($A119,'Data transformed'!$A$5:$A$185,0),MATCH(BH$4,'Data transformed'!$4:$4,0)-1)), MIN(MAX(OFFSET('Data transformed'!$A$4,MATCH($A119,'Data transformed'!$A$5:$A$185,0),MATCH(BH$4,'Data transformed'!$4:$4,0)-1),$M119),$N119),"NA"))</f>
        <v>NA</v>
      </c>
      <c r="BI119" s="103" t="str">
        <f aca="true">IF($J119="","",IF(ISNUMBER(OFFSET('Data transformed'!$A$4,MATCH($A119,'Data transformed'!$A$5:$A$185,0),MATCH(BI$4,'Data transformed'!$4:$4,0)-1)), MIN(MAX(OFFSET('Data transformed'!$A$4,MATCH($A119,'Data transformed'!$A$5:$A$185,0),MATCH(BI$4,'Data transformed'!$4:$4,0)-1),$M119),$N119),"NA"))</f>
        <v>NA</v>
      </c>
      <c r="BJ119" s="103" t="str">
        <f aca="true">IF($J119="","",IF(ISNUMBER(OFFSET('Data transformed'!$A$4,MATCH($A119,'Data transformed'!$A$5:$A$185,0),MATCH(BJ$4,'Data transformed'!$4:$4,0)-1)), MIN(MAX(OFFSET('Data transformed'!$A$4,MATCH($A119,'Data transformed'!$A$5:$A$185,0),MATCH(BJ$4,'Data transformed'!$4:$4,0)-1),$M119),$N119),"NA"))</f>
        <v>NA</v>
      </c>
      <c r="BK119" s="103" t="str">
        <f aca="true">IF($J119="","",IF(ISNUMBER(OFFSET('Data transformed'!$A$4,MATCH($A119,'Data transformed'!$A$5:$A$185,0),MATCH(BK$4,'Data transformed'!$4:$4,0)-1)), MIN(MAX(OFFSET('Data transformed'!$A$4,MATCH($A119,'Data transformed'!$A$5:$A$185,0),MATCH(BK$4,'Data transformed'!$4:$4,0)-1),$M119),$N119),"NA"))</f>
        <v>NA</v>
      </c>
      <c r="BL119" s="103" t="str">
        <f aca="true">IF($J119="","",IF(ISNUMBER(OFFSET('Data transformed'!$A$4,MATCH($A119,'Data transformed'!$A$5:$A$185,0),MATCH(BL$4,'Data transformed'!$4:$4,0)-1)), MIN(MAX(OFFSET('Data transformed'!$A$4,MATCH($A119,'Data transformed'!$A$5:$A$185,0),MATCH(BL$4,'Data transformed'!$4:$4,0)-1),$M119),$N119),"NA"))</f>
        <v>NA</v>
      </c>
      <c r="BM119" s="103" t="str">
        <f aca="true">IF($J119="","",IF(ISNUMBER(OFFSET('Data transformed'!$A$4,MATCH($A119,'Data transformed'!$A$5:$A$185,0),MATCH(BM$4,'Data transformed'!$4:$4,0)-1)), MIN(MAX(OFFSET('Data transformed'!$A$4,MATCH($A119,'Data transformed'!$A$5:$A$185,0),MATCH(BM$4,'Data transformed'!$4:$4,0)-1),$M119),$N119),"NA"))</f>
        <v>NA</v>
      </c>
      <c r="BN119" s="103" t="str">
        <f aca="true">IF($J119="","",IF(ISNUMBER(OFFSET('Data transformed'!$A$4,MATCH($A119,'Data transformed'!$A$5:$A$185,0),MATCH(BN$4,'Data transformed'!$4:$4,0)-1)), MIN(MAX(OFFSET('Data transformed'!$A$4,MATCH($A119,'Data transformed'!$A$5:$A$185,0),MATCH(BN$4,'Data transformed'!$4:$4,0)-1),$M119),$N119),"NA"))</f>
        <v>NA</v>
      </c>
      <c r="BO119" s="103" t="str">
        <f aca="true">IF($J119="","",IF(ISNUMBER(OFFSET('Data transformed'!$A$4,MATCH($A119,'Data transformed'!$A$5:$A$185,0),MATCH(BO$4,'Data transformed'!$4:$4,0)-1)), MIN(MAX(OFFSET('Data transformed'!$A$4,MATCH($A119,'Data transformed'!$A$5:$A$185,0),MATCH(BO$4,'Data transformed'!$4:$4,0)-1),$M119),$N119),"NA"))</f>
        <v>NA</v>
      </c>
      <c r="BP119" s="103" t="str">
        <f aca="true">IF($J119="","",IF(ISNUMBER(OFFSET('Data transformed'!$A$4,MATCH($A119,'Data transformed'!$A$5:$A$185,0),MATCH(BP$4,'Data transformed'!$4:$4,0)-1)), MIN(MAX(OFFSET('Data transformed'!$A$4,MATCH($A119,'Data transformed'!$A$5:$A$185,0),MATCH(BP$4,'Data transformed'!$4:$4,0)-1),$M119),$N119),"NA"))</f>
        <v>NA</v>
      </c>
      <c r="BQ119" s="103" t="str">
        <f aca="true">IF($J119="","",IF(ISNUMBER(OFFSET('Data transformed'!$A$4,MATCH($A119,'Data transformed'!$A$5:$A$185,0),MATCH(BQ$4,'Data transformed'!$4:$4,0)-1)), MIN(MAX(OFFSET('Data transformed'!$A$4,MATCH($A119,'Data transformed'!$A$5:$A$185,0),MATCH(BQ$4,'Data transformed'!$4:$4,0)-1),$M119),$N119),"NA"))</f>
        <v>NA</v>
      </c>
      <c r="BR119" s="103" t="str">
        <f aca="true">IF($J119="","",IF(ISNUMBER(OFFSET('Data transformed'!$A$4,MATCH($A119,'Data transformed'!$A$5:$A$185,0),MATCH(BR$4,'Data transformed'!$4:$4,0)-1)), MIN(MAX(OFFSET('Data transformed'!$A$4,MATCH($A119,'Data transformed'!$A$5:$A$185,0),MATCH(BR$4,'Data transformed'!$4:$4,0)-1),$M119),$N119),"NA"))</f>
        <v>NA</v>
      </c>
      <c r="BS119" s="103" t="str">
        <f aca="true">IF($J119="","",IF(ISNUMBER(OFFSET('Data transformed'!$A$4,MATCH($A119,'Data transformed'!$A$5:$A$185,0),MATCH(BS$4,'Data transformed'!$4:$4,0)-1)), MIN(MAX(OFFSET('Data transformed'!$A$4,MATCH($A119,'Data transformed'!$A$5:$A$185,0),MATCH(BS$4,'Data transformed'!$4:$4,0)-1),$M119),$N119),"NA"))</f>
        <v>NA</v>
      </c>
      <c r="BT119" s="103" t="str">
        <f aca="true">IF($J119="","",IF(ISNUMBER(OFFSET('Data transformed'!$A$4,MATCH($A119,'Data transformed'!$A$5:$A$185,0),MATCH(BT$4,'Data transformed'!$4:$4,0)-1)), MIN(MAX(OFFSET('Data transformed'!$A$4,MATCH($A119,'Data transformed'!$A$5:$A$185,0),MATCH(BT$4,'Data transformed'!$4:$4,0)-1),$M119),$N119),"NA"))</f>
        <v>NA</v>
      </c>
      <c r="BU119" s="103" t="str">
        <f aca="true">IF($J119="","",IF(ISNUMBER(OFFSET('Data transformed'!$A$4,MATCH($A119,'Data transformed'!$A$5:$A$185,0),MATCH(BU$4,'Data transformed'!$4:$4,0)-1)), MIN(MAX(OFFSET('Data transformed'!$A$4,MATCH($A119,'Data transformed'!$A$5:$A$185,0),MATCH(BU$4,'Data transformed'!$4:$4,0)-1),$M119),$N119),"NA"))</f>
        <v>NA</v>
      </c>
      <c r="BV119" s="103" t="str">
        <f aca="true">IF($J119="","",IF(ISNUMBER(OFFSET('Data transformed'!$A$4,MATCH($A119,'Data transformed'!$A$5:$A$185,0),MATCH(BV$4,'Data transformed'!$4:$4,0)-1)), MIN(MAX(OFFSET('Data transformed'!$A$4,MATCH($A119,'Data transformed'!$A$5:$A$185,0),MATCH(BV$4,'Data transformed'!$4:$4,0)-1),$M119),$N119),"NA"))</f>
        <v>NA</v>
      </c>
      <c r="BW119" s="103" t="str">
        <f aca="true">IF($J119="","",IF(ISNUMBER(OFFSET('Data transformed'!$A$4,MATCH($A119,'Data transformed'!$A$5:$A$185,0),MATCH(BW$4,'Data transformed'!$4:$4,0)-1)), MIN(MAX(OFFSET('Data transformed'!$A$4,MATCH($A119,'Data transformed'!$A$5:$A$185,0),MATCH(BW$4,'Data transformed'!$4:$4,0)-1),$M119),$N119),"NA"))</f>
        <v>NA</v>
      </c>
      <c r="BX119" s="103" t="str">
        <f aca="true">IF($J119="","",IF(ISNUMBER(OFFSET('Data transformed'!$A$4,MATCH($A119,'Data transformed'!$A$5:$A$185,0),MATCH(BX$4,'Data transformed'!$4:$4,0)-1)), MIN(MAX(OFFSET('Data transformed'!$A$4,MATCH($A119,'Data transformed'!$A$5:$A$185,0),MATCH(BX$4,'Data transformed'!$4:$4,0)-1),$M119),$N119),"NA"))</f>
        <v>NA</v>
      </c>
      <c r="BY119" s="103" t="str">
        <f aca="true">IF($J119="","",IF(ISNUMBER(OFFSET('Data transformed'!$A$4,MATCH($A119,'Data transformed'!$A$5:$A$185,0),MATCH(BY$4,'Data transformed'!$4:$4,0)-1)), MIN(MAX(OFFSET('Data transformed'!$A$4,MATCH($A119,'Data transformed'!$A$5:$A$185,0),MATCH(BY$4,'Data transformed'!$4:$4,0)-1),$M119),$N119),"NA"))</f>
        <v>NA</v>
      </c>
      <c r="BZ119" s="103" t="str">
        <f aca="true">IF($J119="","",IF(ISNUMBER(OFFSET('Data transformed'!$A$4,MATCH($A119,'Data transformed'!$A$5:$A$185,0),MATCH(BZ$4,'Data transformed'!$4:$4,0)-1)), MIN(MAX(OFFSET('Data transformed'!$A$4,MATCH($A119,'Data transformed'!$A$5:$A$185,0),MATCH(BZ$4,'Data transformed'!$4:$4,0)-1),$M119),$N119),"NA"))</f>
        <v>NA</v>
      </c>
      <c r="CA119" s="103" t="str">
        <f aca="true">IF($J119="","",IF(ISNUMBER(OFFSET('Data transformed'!$A$4,MATCH($A119,'Data transformed'!$A$5:$A$185,0),MATCH(CA$4,'Data transformed'!$4:$4,0)-1)), MIN(MAX(OFFSET('Data transformed'!$A$4,MATCH($A119,'Data transformed'!$A$5:$A$185,0),MATCH(CA$4,'Data transformed'!$4:$4,0)-1),$M119),$N119),"NA"))</f>
        <v>NA</v>
      </c>
      <c r="CB119" s="103" t="str">
        <f aca="true">IF($J119="","",IF(ISNUMBER(OFFSET('Data transformed'!$A$4,MATCH($A119,'Data transformed'!$A$5:$A$185,0),MATCH(CB$4,'Data transformed'!$4:$4,0)-1)), MIN(MAX(OFFSET('Data transformed'!$A$4,MATCH($A119,'Data transformed'!$A$5:$A$185,0),MATCH(CB$4,'Data transformed'!$4:$4,0)-1),$M119),$N119),"NA"))</f>
        <v>NA</v>
      </c>
      <c r="CC119" s="103" t="str">
        <f aca="true">IF($J119="","",IF(ISNUMBER(OFFSET('Data transformed'!$A$4,MATCH($A119,'Data transformed'!$A$5:$A$185,0),MATCH(CC$4,'Data transformed'!$4:$4,0)-1)), MIN(MAX(OFFSET('Data transformed'!$A$4,MATCH($A119,'Data transformed'!$A$5:$A$185,0),MATCH(CC$4,'Data transformed'!$4:$4,0)-1),$M119),$N119),"NA"))</f>
        <v>NA</v>
      </c>
      <c r="CD119" s="103" t="str">
        <f aca="true">IF($J119="","",IF(ISNUMBER(OFFSET('Data transformed'!$A$4,MATCH($A119,'Data transformed'!$A$5:$A$185,0),MATCH(CD$4,'Data transformed'!$4:$4,0)-1)), MIN(MAX(OFFSET('Data transformed'!$A$4,MATCH($A119,'Data transformed'!$A$5:$A$185,0),MATCH(CD$4,'Data transformed'!$4:$4,0)-1),$M119),$N119),"NA"))</f>
        <v>NA</v>
      </c>
      <c r="CE119" s="103" t="str">
        <f aca="true">IF($J119="","",IF(ISNUMBER(OFFSET('Data transformed'!$A$4,MATCH($A119,'Data transformed'!$A$5:$A$185,0),MATCH(CE$4,'Data transformed'!$4:$4,0)-1)), MIN(MAX(OFFSET('Data transformed'!$A$4,MATCH($A119,'Data transformed'!$A$5:$A$185,0),MATCH(CE$4,'Data transformed'!$4:$4,0)-1),$M119),$N119),"NA"))</f>
        <v>NA</v>
      </c>
      <c r="CF119" s="103" t="str">
        <f aca="true">IF($J119="","",IF(ISNUMBER(OFFSET('Data transformed'!$A$4,MATCH($A119,'Data transformed'!$A$5:$A$185,0),MATCH(CF$4,'Data transformed'!$4:$4,0)-1)), MIN(MAX(OFFSET('Data transformed'!$A$4,MATCH($A119,'Data transformed'!$A$5:$A$185,0),MATCH(CF$4,'Data transformed'!$4:$4,0)-1),$M119),$N119),"NA"))</f>
        <v>NA</v>
      </c>
      <c r="CG119" s="103" t="str">
        <f aca="true">IF($J119="","",IF(ISNUMBER(OFFSET('Data transformed'!$A$4,MATCH($A119,'Data transformed'!$A$5:$A$185,0),MATCH(CG$4,'Data transformed'!$4:$4,0)-1)), MIN(MAX(OFFSET('Data transformed'!$A$4,MATCH($A119,'Data transformed'!$A$5:$A$185,0),MATCH(CG$4,'Data transformed'!$4:$4,0)-1),$M119),$N119),"NA"))</f>
        <v>NA</v>
      </c>
      <c r="CH119" s="103" t="str">
        <f aca="true">IF($J119="","",IF(ISNUMBER(OFFSET('Data transformed'!$A$4,MATCH($A119,'Data transformed'!$A$5:$A$185,0),MATCH(CH$4,'Data transformed'!$4:$4,0)-1)), MIN(MAX(OFFSET('Data transformed'!$A$4,MATCH($A119,'Data transformed'!$A$5:$A$185,0),MATCH(CH$4,'Data transformed'!$4:$4,0)-1),$M119),$N119),"NA"))</f>
        <v>NA</v>
      </c>
      <c r="CI119" s="103" t="str">
        <f aca="true">IF($J119="","",IF(ISNUMBER(OFFSET('Data transformed'!$A$4,MATCH($A119,'Data transformed'!$A$5:$A$185,0),MATCH(CI$4,'Data transformed'!$4:$4,0)-1)), MIN(MAX(OFFSET('Data transformed'!$A$4,MATCH($A119,'Data transformed'!$A$5:$A$185,0),MATCH(CI$4,'Data transformed'!$4:$4,0)-1),$M119),$N119),"NA"))</f>
        <v>NA</v>
      </c>
      <c r="CJ119" s="103" t="str">
        <f aca="true">IF($J119="","",IF(ISNUMBER(OFFSET('Data transformed'!$A$4,MATCH($A119,'Data transformed'!$A$5:$A$185,0),MATCH(CJ$4,'Data transformed'!$4:$4,0)-1)), MIN(MAX(OFFSET('Data transformed'!$A$4,MATCH($A119,'Data transformed'!$A$5:$A$185,0),MATCH(CJ$4,'Data transformed'!$4:$4,0)-1),$M119),$N119),"NA"))</f>
        <v>NA</v>
      </c>
      <c r="CK119" s="103" t="str">
        <f aca="true">IF($J119="","",IF(ISNUMBER(OFFSET('Data transformed'!$A$4,MATCH($A119,'Data transformed'!$A$5:$A$185,0),MATCH(CK$4,'Data transformed'!$4:$4,0)-1)), MIN(MAX(OFFSET('Data transformed'!$A$4,MATCH($A119,'Data transformed'!$A$5:$A$185,0),MATCH(CK$4,'Data transformed'!$4:$4,0)-1),$M119),$N119),"NA"))</f>
        <v>NA</v>
      </c>
      <c r="CL119" s="103" t="str">
        <f aca="true">IF($J119="","",IF(ISNUMBER(OFFSET('Data transformed'!$A$4,MATCH($A119,'Data transformed'!$A$5:$A$185,0),MATCH(CL$4,'Data transformed'!$4:$4,0)-1)), MIN(MAX(OFFSET('Data transformed'!$A$4,MATCH($A119,'Data transformed'!$A$5:$A$185,0),MATCH(CL$4,'Data transformed'!$4:$4,0)-1),$M119),$N119),"NA"))</f>
        <v>NA</v>
      </c>
      <c r="CM119" s="103" t="str">
        <f aca="true">IF($J119="","",IF(ISNUMBER(OFFSET('Data transformed'!$A$4,MATCH($A119,'Data transformed'!$A$5:$A$185,0),MATCH(CM$4,'Data transformed'!$4:$4,0)-1)), MIN(MAX(OFFSET('Data transformed'!$A$4,MATCH($A119,'Data transformed'!$A$5:$A$185,0),MATCH(CM$4,'Data transformed'!$4:$4,0)-1),$M119),$N119),"NA"))</f>
        <v>NA</v>
      </c>
      <c r="CN119" s="103" t="str">
        <f aca="true">IF($J119="","",IF(ISNUMBER(OFFSET('Data transformed'!$A$4,MATCH($A119,'Data transformed'!$A$5:$A$185,0),MATCH(CN$4,'Data transformed'!$4:$4,0)-1)), MIN(MAX(OFFSET('Data transformed'!$A$4,MATCH($A119,'Data transformed'!$A$5:$A$185,0),MATCH(CN$4,'Data transformed'!$4:$4,0)-1),$M119),$N119),"NA"))</f>
        <v>NA</v>
      </c>
      <c r="CO119" s="103" t="str">
        <f aca="true">IF($J119="","",IF(ISNUMBER(OFFSET('Data transformed'!$A$4,MATCH($A119,'Data transformed'!$A$5:$A$185,0),MATCH(CO$4,'Data transformed'!$4:$4,0)-1)), MIN(MAX(OFFSET('Data transformed'!$A$4,MATCH($A119,'Data transformed'!$A$5:$A$185,0),MATCH(CO$4,'Data transformed'!$4:$4,0)-1),$M119),$N119),"NA"))</f>
        <v>NA</v>
      </c>
      <c r="CP119" s="103" t="str">
        <f aca="true">IF($J119="","",IF(ISNUMBER(OFFSET('Data transformed'!$A$4,MATCH($A119,'Data transformed'!$A$5:$A$185,0),MATCH(CP$4,'Data transformed'!$4:$4,0)-1)), MIN(MAX(OFFSET('Data transformed'!$A$4,MATCH($A119,'Data transformed'!$A$5:$A$185,0),MATCH(CP$4,'Data transformed'!$4:$4,0)-1),$M119),$N119),"NA"))</f>
        <v>NA</v>
      </c>
      <c r="CQ119" s="103" t="str">
        <f aca="true">IF($J119="","",IF(ISNUMBER(OFFSET('Data transformed'!$A$4,MATCH($A119,'Data transformed'!$A$5:$A$185,0),MATCH(CQ$4,'Data transformed'!$4:$4,0)-1)), MIN(MAX(OFFSET('Data transformed'!$A$4,MATCH($A119,'Data transformed'!$A$5:$A$185,0),MATCH(CQ$4,'Data transformed'!$4:$4,0)-1),$M119),$N119),"NA"))</f>
        <v>NA</v>
      </c>
      <c r="CR119" s="103" t="str">
        <f aca="true">IF($J119="","",IF(ISNUMBER(OFFSET('Data transformed'!$A$4,MATCH($A119,'Data transformed'!$A$5:$A$185,0),MATCH(CR$4,'Data transformed'!$4:$4,0)-1)), MIN(MAX(OFFSET('Data transformed'!$A$4,MATCH($A119,'Data transformed'!$A$5:$A$185,0),MATCH(CR$4,'Data transformed'!$4:$4,0)-1),$M119),$N119),"NA"))</f>
        <v>NA</v>
      </c>
      <c r="CS119" s="103" t="str">
        <f aca="true">IF($J119="","",IF(ISNUMBER(OFFSET('Data transformed'!$A$4,MATCH($A119,'Data transformed'!$A$5:$A$185,0),MATCH(CS$4,'Data transformed'!$4:$4,0)-1)), MIN(MAX(OFFSET('Data transformed'!$A$4,MATCH($A119,'Data transformed'!$A$5:$A$185,0),MATCH(CS$4,'Data transformed'!$4:$4,0)-1),$M119),$N119),"NA"))</f>
        <v>NA</v>
      </c>
      <c r="CT119" s="103" t="str">
        <f aca="true">IF($J119="","",IF(ISNUMBER(OFFSET('Data transformed'!$A$4,MATCH($A119,'Data transformed'!$A$5:$A$185,0),MATCH(CT$4,'Data transformed'!$4:$4,0)-1)), MIN(MAX(OFFSET('Data transformed'!$A$4,MATCH($A119,'Data transformed'!$A$5:$A$185,0),MATCH(CT$4,'Data transformed'!$4:$4,0)-1),$M119),$N119),"NA"))</f>
        <v>NA</v>
      </c>
      <c r="CU119" s="103" t="str">
        <f aca="true">IF($J119="","",IF(ISNUMBER(OFFSET('Data transformed'!$A$4,MATCH($A119,'Data transformed'!$A$5:$A$185,0),MATCH(CU$4,'Data transformed'!$4:$4,0)-1)), MIN(MAX(OFFSET('Data transformed'!$A$4,MATCH($A119,'Data transformed'!$A$5:$A$185,0),MATCH(CU$4,'Data transformed'!$4:$4,0)-1),$M119),$N119),"NA"))</f>
        <v>NA</v>
      </c>
    </row>
    <row r="120" s="103" customFormat="true" ht="15.5" hidden="false" customHeight="false" outlineLevel="0" collapsed="false">
      <c r="A120" s="107" t="n">
        <v>4331</v>
      </c>
      <c r="B120" s="107" t="n">
        <v>4</v>
      </c>
      <c r="C120" s="103" t="str">
        <f aca="true">IF(ISBLANK(OFFSET('Raw Data'!$A$3,MATCH($A120,'Raw Data'!$B$4:$B$185,0),MATCH(C$4,'Raw Data'!$3:$3,0)-1)),"",OFFSET('Raw Data'!$A$3,MATCH($A120,'Raw Data'!$B$4:$B$185,0),MATCH(C$4,'Raw Data'!$3:$3,0)-1))</f>
        <v/>
      </c>
      <c r="D120" s="103" t="str">
        <f aca="true">IF(ISBLANK(OFFSET('Raw Data'!$A$3,MATCH($A120,'Raw Data'!$B$4:$B$185,0),MATCH(D$4,'Raw Data'!$3:$3,0)-1)),"",OFFSET('Raw Data'!$A$3,MATCH($A120,'Raw Data'!$B$4:$B$185,0),MATCH(D$4,'Raw Data'!$3:$3,0)-1))</f>
        <v>Expert assessment data - E.4.4</v>
      </c>
      <c r="E120" s="103" t="str">
        <f aca="true">IF(ISBLANK(OFFSET('Raw Data'!$A$3,MATCH($A120,'Raw Data'!$B$4:$B$185,0),MATCH(E$4,'Raw Data'!$3:$3,0)-1)),"",OFFSET('Raw Data'!$A$3,MATCH($A120,'Raw Data'!$B$4:$B$185,0),MATCH(E$4,'Raw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J120" s="103" t="n">
        <f aca="true" t="array" ref="J120:J120">IFERROR(_xlfn.QUARTILE.INC(IF(ISNUMBER(OFFSET('Data transformed'!$N$4,MATCH('outliers treatment'!$A120,'Data transformed'!$A$5:$A$185),1,1,COUNTA('Data transformed'!$O$4:$CX$4))),OFFSET('Data transformed'!$N$4,MATCH('outliers treatment'!$A120,'Data transformed'!$A$5:$A$185),1,1,COUNTA('Data transformed'!$O$4:$CX$4))),1),"")</f>
        <v>1</v>
      </c>
      <c r="K120" s="103" t="n">
        <f aca="true" t="array" ref="K120:K120">IFERROR(_xlfn.QUARTILE.INC(IF(ISNUMBER(OFFSET('Data transformed'!$N$4,MATCH('outliers treatment'!$A120,'Data transformed'!$A$5:$A$185),1,1,COUNTA('Data transformed'!$O$4:$CX$4))),OFFSET('Data transformed'!$N$4,MATCH('outliers treatment'!$A120,'Data transformed'!$A$5:$A$185),1,1,COUNTA('Data transformed'!$O$4:$CX$4))),3),"")</f>
        <v>2</v>
      </c>
      <c r="L120" s="103" t="n">
        <f aca="false">IFERROR(K120-J120,"")</f>
        <v>1</v>
      </c>
      <c r="M120" s="103" t="n">
        <v>1</v>
      </c>
      <c r="N120" s="103" t="n">
        <v>2</v>
      </c>
      <c r="P120" s="105" t="n">
        <f aca="false" t="array" ref="P120:P120">IFERROR(SKEW(IF(ISNUMBER(T120:CU120),T120:CU120,"")),"")</f>
        <v>0.0842537693003071</v>
      </c>
      <c r="Q120" s="103" t="n">
        <f aca="true">IF(ISBLANK(OFFSET('Data above threshold'!$A$4,MATCH('Data above threshold'!$A119,'Data above threshold'!$A$5:$A$185,0),MATCH('Data above threshold'!N$4,'Data above threshold'!$4:$4,0)-1)),1,OFFSET('Data above threshold'!$A$4,MATCH('Data above threshold'!$A119,'Data above threshold'!$A$5:$A$185,0),MATCH('Data above threshold'!N$4,'Data above threshold'!$4:$4,0)-1))</f>
        <v>0</v>
      </c>
      <c r="R120" s="103" t="n">
        <f aca="false">IF($J120="","",COUNTIF(T120:CU120,M120)+ COUNTIF(T120:CQ120,N120))</f>
        <v>56</v>
      </c>
      <c r="S120" s="106" t="n">
        <f aca="false" t="array" ref="S120:S120">IF(B120&lt;4,"",1-IFERROR(SUM(ISNUMBER(T120:CU120)*(1-$T$3:$CU$3))/COUNTIF($T$3:$CU$3,0),0))</f>
        <v>0.15</v>
      </c>
      <c r="T120" s="103" t="n">
        <f aca="true">IF($J120="","",IF(ISNUMBER(OFFSET('Data transformed'!$A$4,MATCH($A120,'Data transformed'!$A$5:$A$185,0),MATCH(T$4,'Data transformed'!$4:$4,0)-1)), MIN(MAX(OFFSET('Data transformed'!$A$4,MATCH($A120,'Data transformed'!$A$5:$A$185,0),MATCH(T$4,'Data transformed'!$4:$4,0)-1),$M120),$N120),"NA"))</f>
        <v>1.5</v>
      </c>
      <c r="U120" s="103" t="n">
        <f aca="true">IF($J120="","",IF(ISNUMBER(OFFSET('Data transformed'!$A$4,MATCH($A120,'Data transformed'!$A$5:$A$185,0),MATCH(U$4,'Data transformed'!$4:$4,0)-1)), MIN(MAX(OFFSET('Data transformed'!$A$4,MATCH($A120,'Data transformed'!$A$5:$A$185,0),MATCH(U$4,'Data transformed'!$4:$4,0)-1),$M120),$N120),"NA"))</f>
        <v>1</v>
      </c>
      <c r="V120" s="103" t="n">
        <f aca="true">IF($J120="","",IF(ISNUMBER(OFFSET('Data transformed'!$A$4,MATCH($A120,'Data transformed'!$A$5:$A$185,0),MATCH(V$4,'Data transformed'!$4:$4,0)-1)), MIN(MAX(OFFSET('Data transformed'!$A$4,MATCH($A120,'Data transformed'!$A$5:$A$185,0),MATCH(V$4,'Data transformed'!$4:$4,0)-1),$M120),$N120),"NA"))</f>
        <v>2</v>
      </c>
      <c r="W120" s="103" t="n">
        <f aca="true">IF($J120="","",IF(ISNUMBER(OFFSET('Data transformed'!$A$4,MATCH($A120,'Data transformed'!$A$5:$A$185,0),MATCH(W$4,'Data transformed'!$4:$4,0)-1)), MIN(MAX(OFFSET('Data transformed'!$A$4,MATCH($A120,'Data transformed'!$A$5:$A$185,0),MATCH(W$4,'Data transformed'!$4:$4,0)-1),$M120),$N120),"NA"))</f>
        <v>1</v>
      </c>
      <c r="X120" s="103" t="n">
        <f aca="true">IF($J120="","",IF(ISNUMBER(OFFSET('Data transformed'!$A$4,MATCH($A120,'Data transformed'!$A$5:$A$185,0),MATCH(X$4,'Data transformed'!$4:$4,0)-1)), MIN(MAX(OFFSET('Data transformed'!$A$4,MATCH($A120,'Data transformed'!$A$5:$A$185,0),MATCH(X$4,'Data transformed'!$4:$4,0)-1),$M120),$N120),"NA"))</f>
        <v>2</v>
      </c>
      <c r="Y120" s="103" t="n">
        <f aca="true">IF($J120="","",IF(ISNUMBER(OFFSET('Data transformed'!$A$4,MATCH($A120,'Data transformed'!$A$5:$A$185,0),MATCH(Y$4,'Data transformed'!$4:$4,0)-1)), MIN(MAX(OFFSET('Data transformed'!$A$4,MATCH($A120,'Data transformed'!$A$5:$A$185,0),MATCH(Y$4,'Data transformed'!$4:$4,0)-1),$M120),$N120),"NA"))</f>
        <v>1</v>
      </c>
      <c r="Z120" s="103" t="n">
        <f aca="true">IF($J120="","",IF(ISNUMBER(OFFSET('Data transformed'!$A$4,MATCH($A120,'Data transformed'!$A$5:$A$185,0),MATCH(Z$4,'Data transformed'!$4:$4,0)-1)), MIN(MAX(OFFSET('Data transformed'!$A$4,MATCH($A120,'Data transformed'!$A$5:$A$185,0),MATCH(Z$4,'Data transformed'!$4:$4,0)-1),$M120),$N120),"NA"))</f>
        <v>1</v>
      </c>
      <c r="AA120" s="103" t="str">
        <f aca="true">IF($J120="","",IF(ISNUMBER(OFFSET('Data transformed'!$A$4,MATCH($A120,'Data transformed'!$A$5:$A$185,0),MATCH(AA$4,'Data transformed'!$4:$4,0)-1)), MIN(MAX(OFFSET('Data transformed'!$A$4,MATCH($A120,'Data transformed'!$A$5:$A$185,0),MATCH(AA$4,'Data transformed'!$4:$4,0)-1),$M120),$N120),"NA"))</f>
        <v>NA</v>
      </c>
      <c r="AB120" s="103" t="n">
        <f aca="true">IF($J120="","",IF(ISNUMBER(OFFSET('Data transformed'!$A$4,MATCH($A120,'Data transformed'!$A$5:$A$185,0),MATCH(AB$4,'Data transformed'!$4:$4,0)-1)), MIN(MAX(OFFSET('Data transformed'!$A$4,MATCH($A120,'Data transformed'!$A$5:$A$185,0),MATCH(AB$4,'Data transformed'!$4:$4,0)-1),$M120),$N120),"NA"))</f>
        <v>1</v>
      </c>
      <c r="AC120" s="103" t="str">
        <f aca="true">IF($J120="","",IF(ISNUMBER(OFFSET('Data transformed'!$A$4,MATCH($A120,'Data transformed'!$A$5:$A$185,0),MATCH(AC$4,'Data transformed'!$4:$4,0)-1)), MIN(MAX(OFFSET('Data transformed'!$A$4,MATCH($A120,'Data transformed'!$A$5:$A$185,0),MATCH(AC$4,'Data transformed'!$4:$4,0)-1),$M120),$N120),"NA"))</f>
        <v>NA</v>
      </c>
      <c r="AD120" s="103" t="n">
        <f aca="true">IF($J120="","",IF(ISNUMBER(OFFSET('Data transformed'!$A$4,MATCH($A120,'Data transformed'!$A$5:$A$185,0),MATCH(AD$4,'Data transformed'!$4:$4,0)-1)), MIN(MAX(OFFSET('Data transformed'!$A$4,MATCH($A120,'Data transformed'!$A$5:$A$185,0),MATCH(AD$4,'Data transformed'!$4:$4,0)-1),$M120),$N120),"NA"))</f>
        <v>2</v>
      </c>
      <c r="AE120" s="103" t="n">
        <f aca="true">IF($J120="","",IF(ISNUMBER(OFFSET('Data transformed'!$A$4,MATCH($A120,'Data transformed'!$A$5:$A$185,0),MATCH(AE$4,'Data transformed'!$4:$4,0)-1)), MIN(MAX(OFFSET('Data transformed'!$A$4,MATCH($A120,'Data transformed'!$A$5:$A$185,0),MATCH(AE$4,'Data transformed'!$4:$4,0)-1),$M120),$N120),"NA"))</f>
        <v>1</v>
      </c>
      <c r="AF120" s="103" t="n">
        <f aca="true">IF($J120="","",IF(ISNUMBER(OFFSET('Data transformed'!$A$4,MATCH($A120,'Data transformed'!$A$5:$A$185,0),MATCH(AF$4,'Data transformed'!$4:$4,0)-1)), MIN(MAX(OFFSET('Data transformed'!$A$4,MATCH($A120,'Data transformed'!$A$5:$A$185,0),MATCH(AF$4,'Data transformed'!$4:$4,0)-1),$M120),$N120),"NA"))</f>
        <v>1</v>
      </c>
      <c r="AG120" s="103" t="n">
        <f aca="true">IF($J120="","",IF(ISNUMBER(OFFSET('Data transformed'!$A$4,MATCH($A120,'Data transformed'!$A$5:$A$185,0),MATCH(AG$4,'Data transformed'!$4:$4,0)-1)), MIN(MAX(OFFSET('Data transformed'!$A$4,MATCH($A120,'Data transformed'!$A$5:$A$185,0),MATCH(AG$4,'Data transformed'!$4:$4,0)-1),$M120),$N120),"NA"))</f>
        <v>2</v>
      </c>
      <c r="AH120" s="103" t="n">
        <f aca="true">IF($J120="","",IF(ISNUMBER(OFFSET('Data transformed'!$A$4,MATCH($A120,'Data transformed'!$A$5:$A$185,0),MATCH(AH$4,'Data transformed'!$4:$4,0)-1)), MIN(MAX(OFFSET('Data transformed'!$A$4,MATCH($A120,'Data transformed'!$A$5:$A$185,0),MATCH(AH$4,'Data transformed'!$4:$4,0)-1),$M120),$N120),"NA"))</f>
        <v>2</v>
      </c>
      <c r="AI120" s="103" t="n">
        <f aca="true">IF($J120="","",IF(ISNUMBER(OFFSET('Data transformed'!$A$4,MATCH($A120,'Data transformed'!$A$5:$A$185,0),MATCH(AI$4,'Data transformed'!$4:$4,0)-1)), MIN(MAX(OFFSET('Data transformed'!$A$4,MATCH($A120,'Data transformed'!$A$5:$A$185,0),MATCH(AI$4,'Data transformed'!$4:$4,0)-1),$M120),$N120),"NA"))</f>
        <v>2</v>
      </c>
      <c r="AJ120" s="103" t="n">
        <f aca="true">IF($J120="","",IF(ISNUMBER(OFFSET('Data transformed'!$A$4,MATCH($A120,'Data transformed'!$A$5:$A$185,0),MATCH(AJ$4,'Data transformed'!$4:$4,0)-1)), MIN(MAX(OFFSET('Data transformed'!$A$4,MATCH($A120,'Data transformed'!$A$5:$A$185,0),MATCH(AJ$4,'Data transformed'!$4:$4,0)-1),$M120),$N120),"NA"))</f>
        <v>2</v>
      </c>
      <c r="AK120" s="103" t="n">
        <f aca="true">IF($J120="","",IF(ISNUMBER(OFFSET('Data transformed'!$A$4,MATCH($A120,'Data transformed'!$A$5:$A$185,0),MATCH(AK$4,'Data transformed'!$4:$4,0)-1)), MIN(MAX(OFFSET('Data transformed'!$A$4,MATCH($A120,'Data transformed'!$A$5:$A$185,0),MATCH(AK$4,'Data transformed'!$4:$4,0)-1),$M120),$N120),"NA"))</f>
        <v>2</v>
      </c>
      <c r="AL120" s="103" t="str">
        <f aca="true">IF($J120="","",IF(ISNUMBER(OFFSET('Data transformed'!$A$4,MATCH($A120,'Data transformed'!$A$5:$A$185,0),MATCH(AL$4,'Data transformed'!$4:$4,0)-1)), MIN(MAX(OFFSET('Data transformed'!$A$4,MATCH($A120,'Data transformed'!$A$5:$A$185,0),MATCH(AL$4,'Data transformed'!$4:$4,0)-1),$M120),$N120),"NA"))</f>
        <v>NA</v>
      </c>
      <c r="AM120" s="103" t="n">
        <f aca="true">IF($J120="","",IF(ISNUMBER(OFFSET('Data transformed'!$A$4,MATCH($A120,'Data transformed'!$A$5:$A$185,0),MATCH(AM$4,'Data transformed'!$4:$4,0)-1)), MIN(MAX(OFFSET('Data transformed'!$A$4,MATCH($A120,'Data transformed'!$A$5:$A$185,0),MATCH(AM$4,'Data transformed'!$4:$4,0)-1),$M120),$N120),"NA"))</f>
        <v>1</v>
      </c>
      <c r="AN120" s="103" t="n">
        <f aca="true">IF($J120="","",IF(ISNUMBER(OFFSET('Data transformed'!$A$4,MATCH($A120,'Data transformed'!$A$5:$A$185,0),MATCH(AN$4,'Data transformed'!$4:$4,0)-1)), MIN(MAX(OFFSET('Data transformed'!$A$4,MATCH($A120,'Data transformed'!$A$5:$A$185,0),MATCH(AN$4,'Data transformed'!$4:$4,0)-1),$M120),$N120),"NA"))</f>
        <v>1</v>
      </c>
      <c r="AO120" s="103" t="n">
        <f aca="true">IF($J120="","",IF(ISNUMBER(OFFSET('Data transformed'!$A$4,MATCH($A120,'Data transformed'!$A$5:$A$185,0),MATCH(AO$4,'Data transformed'!$4:$4,0)-1)), MIN(MAX(OFFSET('Data transformed'!$A$4,MATCH($A120,'Data transformed'!$A$5:$A$185,0),MATCH(AO$4,'Data transformed'!$4:$4,0)-1),$M120),$N120),"NA"))</f>
        <v>1.5</v>
      </c>
      <c r="AP120" s="103" t="n">
        <f aca="true">IF($J120="","",IF(ISNUMBER(OFFSET('Data transformed'!$A$4,MATCH($A120,'Data transformed'!$A$5:$A$185,0),MATCH(AP$4,'Data transformed'!$4:$4,0)-1)), MIN(MAX(OFFSET('Data transformed'!$A$4,MATCH($A120,'Data transformed'!$A$5:$A$185,0),MATCH(AP$4,'Data transformed'!$4:$4,0)-1),$M120),$N120),"NA"))</f>
        <v>2</v>
      </c>
      <c r="AQ120" s="103" t="n">
        <f aca="true">IF($J120="","",IF(ISNUMBER(OFFSET('Data transformed'!$A$4,MATCH($A120,'Data transformed'!$A$5:$A$185,0),MATCH(AQ$4,'Data transformed'!$4:$4,0)-1)), MIN(MAX(OFFSET('Data transformed'!$A$4,MATCH($A120,'Data transformed'!$A$5:$A$185,0),MATCH(AQ$4,'Data transformed'!$4:$4,0)-1),$M120),$N120),"NA"))</f>
        <v>2</v>
      </c>
      <c r="AR120" s="103" t="n">
        <f aca="true">IF($J120="","",IF(ISNUMBER(OFFSET('Data transformed'!$A$4,MATCH($A120,'Data transformed'!$A$5:$A$185,0),MATCH(AR$4,'Data transformed'!$4:$4,0)-1)), MIN(MAX(OFFSET('Data transformed'!$A$4,MATCH($A120,'Data transformed'!$A$5:$A$185,0),MATCH(AR$4,'Data transformed'!$4:$4,0)-1),$M120),$N120),"NA"))</f>
        <v>1</v>
      </c>
      <c r="AS120" s="103" t="str">
        <f aca="true">IF($J120="","",IF(ISNUMBER(OFFSET('Data transformed'!$A$4,MATCH($A120,'Data transformed'!$A$5:$A$185,0),MATCH(AS$4,'Data transformed'!$4:$4,0)-1)), MIN(MAX(OFFSET('Data transformed'!$A$4,MATCH($A120,'Data transformed'!$A$5:$A$185,0),MATCH(AS$4,'Data transformed'!$4:$4,0)-1),$M120),$N120),"NA"))</f>
        <v>NA</v>
      </c>
      <c r="AT120" s="103" t="n">
        <f aca="true">IF($J120="","",IF(ISNUMBER(OFFSET('Data transformed'!$A$4,MATCH($A120,'Data transformed'!$A$5:$A$185,0),MATCH(AT$4,'Data transformed'!$4:$4,0)-1)), MIN(MAX(OFFSET('Data transformed'!$A$4,MATCH($A120,'Data transformed'!$A$5:$A$185,0),MATCH(AT$4,'Data transformed'!$4:$4,0)-1),$M120),$N120),"NA"))</f>
        <v>2</v>
      </c>
      <c r="AU120" s="103" t="n">
        <f aca="true">IF($J120="","",IF(ISNUMBER(OFFSET('Data transformed'!$A$4,MATCH($A120,'Data transformed'!$A$5:$A$185,0),MATCH(AU$4,'Data transformed'!$4:$4,0)-1)), MIN(MAX(OFFSET('Data transformed'!$A$4,MATCH($A120,'Data transformed'!$A$5:$A$185,0),MATCH(AU$4,'Data transformed'!$4:$4,0)-1),$M120),$N120),"NA"))</f>
        <v>1</v>
      </c>
      <c r="AV120" s="103" t="n">
        <f aca="true">IF($J120="","",IF(ISNUMBER(OFFSET('Data transformed'!$A$4,MATCH($A120,'Data transformed'!$A$5:$A$185,0),MATCH(AV$4,'Data transformed'!$4:$4,0)-1)), MIN(MAX(OFFSET('Data transformed'!$A$4,MATCH($A120,'Data transformed'!$A$5:$A$185,0),MATCH(AV$4,'Data transformed'!$4:$4,0)-1),$M120),$N120),"NA"))</f>
        <v>1</v>
      </c>
      <c r="AW120" s="103" t="n">
        <f aca="true">IF($J120="","",IF(ISNUMBER(OFFSET('Data transformed'!$A$4,MATCH($A120,'Data transformed'!$A$5:$A$185,0),MATCH(AW$4,'Data transformed'!$4:$4,0)-1)), MIN(MAX(OFFSET('Data transformed'!$A$4,MATCH($A120,'Data transformed'!$A$5:$A$185,0),MATCH(AW$4,'Data transformed'!$4:$4,0)-1),$M120),$N120),"NA"))</f>
        <v>1</v>
      </c>
      <c r="AX120" s="103" t="n">
        <f aca="true">IF($J120="","",IF(ISNUMBER(OFFSET('Data transformed'!$A$4,MATCH($A120,'Data transformed'!$A$5:$A$185,0),MATCH(AX$4,'Data transformed'!$4:$4,0)-1)), MIN(MAX(OFFSET('Data transformed'!$A$4,MATCH($A120,'Data transformed'!$A$5:$A$185,0),MATCH(AX$4,'Data transformed'!$4:$4,0)-1),$M120),$N120),"NA"))</f>
        <v>1</v>
      </c>
      <c r="AY120" s="103" t="n">
        <f aca="true">IF($J120="","",IF(ISNUMBER(OFFSET('Data transformed'!$A$4,MATCH($A120,'Data transformed'!$A$5:$A$185,0),MATCH(AY$4,'Data transformed'!$4:$4,0)-1)), MIN(MAX(OFFSET('Data transformed'!$A$4,MATCH($A120,'Data transformed'!$A$5:$A$185,0),MATCH(AY$4,'Data transformed'!$4:$4,0)-1),$M120),$N120),"NA"))</f>
        <v>1.5</v>
      </c>
      <c r="AZ120" s="103" t="n">
        <f aca="true">IF($J120="","",IF(ISNUMBER(OFFSET('Data transformed'!$A$4,MATCH($A120,'Data transformed'!$A$5:$A$185,0),MATCH(AZ$4,'Data transformed'!$4:$4,0)-1)), MIN(MAX(OFFSET('Data transformed'!$A$4,MATCH($A120,'Data transformed'!$A$5:$A$185,0),MATCH(AZ$4,'Data transformed'!$4:$4,0)-1),$M120),$N120),"NA"))</f>
        <v>1.55555556</v>
      </c>
      <c r="BA120" s="103" t="str">
        <f aca="true">IF($J120="","",IF(ISNUMBER(OFFSET('Data transformed'!$A$4,MATCH($A120,'Data transformed'!$A$5:$A$185,0),MATCH(BA$4,'Data transformed'!$4:$4,0)-1)), MIN(MAX(OFFSET('Data transformed'!$A$4,MATCH($A120,'Data transformed'!$A$5:$A$185,0),MATCH(BA$4,'Data transformed'!$4:$4,0)-1),$M120),$N120),"NA"))</f>
        <v>NA</v>
      </c>
      <c r="BB120" s="103" t="n">
        <f aca="true">IF($J120="","",IF(ISNUMBER(OFFSET('Data transformed'!$A$4,MATCH($A120,'Data transformed'!$A$5:$A$185,0),MATCH(BB$4,'Data transformed'!$4:$4,0)-1)), MIN(MAX(OFFSET('Data transformed'!$A$4,MATCH($A120,'Data transformed'!$A$5:$A$185,0),MATCH(BB$4,'Data transformed'!$4:$4,0)-1),$M120),$N120),"NA"))</f>
        <v>2</v>
      </c>
      <c r="BC120" s="103" t="str">
        <f aca="true">IF($J120="","",IF(ISNUMBER(OFFSET('Data transformed'!$A$4,MATCH($A120,'Data transformed'!$A$5:$A$185,0),MATCH(BC$4,'Data transformed'!$4:$4,0)-1)), MIN(MAX(OFFSET('Data transformed'!$A$4,MATCH($A120,'Data transformed'!$A$5:$A$185,0),MATCH(BC$4,'Data transformed'!$4:$4,0)-1),$M120),$N120),"NA"))</f>
        <v>NA</v>
      </c>
      <c r="BD120" s="103" t="n">
        <f aca="true">IF($J120="","",IF(ISNUMBER(OFFSET('Data transformed'!$A$4,MATCH($A120,'Data transformed'!$A$5:$A$185,0),MATCH(BD$4,'Data transformed'!$4:$4,0)-1)), MIN(MAX(OFFSET('Data transformed'!$A$4,MATCH($A120,'Data transformed'!$A$5:$A$185,0),MATCH(BD$4,'Data transformed'!$4:$4,0)-1),$M120),$N120),"NA"))</f>
        <v>1.666667</v>
      </c>
      <c r="BE120" s="103" t="n">
        <f aca="true">IF($J120="","",IF(ISNUMBER(OFFSET('Data transformed'!$A$4,MATCH($A120,'Data transformed'!$A$5:$A$185,0),MATCH(BE$4,'Data transformed'!$4:$4,0)-1)), MIN(MAX(OFFSET('Data transformed'!$A$4,MATCH($A120,'Data transformed'!$A$5:$A$185,0),MATCH(BE$4,'Data transformed'!$4:$4,0)-1),$M120),$N120),"NA"))</f>
        <v>1.5</v>
      </c>
      <c r="BF120" s="103" t="n">
        <f aca="true">IF($J120="","",IF(ISNUMBER(OFFSET('Data transformed'!$A$4,MATCH($A120,'Data transformed'!$A$5:$A$185,0),MATCH(BF$4,'Data transformed'!$4:$4,0)-1)), MIN(MAX(OFFSET('Data transformed'!$A$4,MATCH($A120,'Data transformed'!$A$5:$A$185,0),MATCH(BF$4,'Data transformed'!$4:$4,0)-1),$M120),$N120),"NA"))</f>
        <v>2</v>
      </c>
      <c r="BG120" s="103" t="str">
        <f aca="true">IF($J120="","",IF(ISNUMBER(OFFSET('Data transformed'!$A$4,MATCH($A120,'Data transformed'!$A$5:$A$185,0),MATCH(BG$4,'Data transformed'!$4:$4,0)-1)), MIN(MAX(OFFSET('Data transformed'!$A$4,MATCH($A120,'Data transformed'!$A$5:$A$185,0),MATCH(BG$4,'Data transformed'!$4:$4,0)-1),$M120),$N120),"NA"))</f>
        <v>NA</v>
      </c>
      <c r="BH120" s="103" t="n">
        <f aca="true">IF($J120="","",IF(ISNUMBER(OFFSET('Data transformed'!$A$4,MATCH($A120,'Data transformed'!$A$5:$A$185,0),MATCH(BH$4,'Data transformed'!$4:$4,0)-1)), MIN(MAX(OFFSET('Data transformed'!$A$4,MATCH($A120,'Data transformed'!$A$5:$A$185,0),MATCH(BH$4,'Data transformed'!$4:$4,0)-1),$M120),$N120),"NA"))</f>
        <v>1.5</v>
      </c>
      <c r="BI120" s="103" t="n">
        <f aca="true">IF($J120="","",IF(ISNUMBER(OFFSET('Data transformed'!$A$4,MATCH($A120,'Data transformed'!$A$5:$A$185,0),MATCH(BI$4,'Data transformed'!$4:$4,0)-1)), MIN(MAX(OFFSET('Data transformed'!$A$4,MATCH($A120,'Data transformed'!$A$5:$A$185,0),MATCH(BI$4,'Data transformed'!$4:$4,0)-1),$M120),$N120),"NA"))</f>
        <v>1.5</v>
      </c>
      <c r="BJ120" s="103" t="str">
        <f aca="true">IF($J120="","",IF(ISNUMBER(OFFSET('Data transformed'!$A$4,MATCH($A120,'Data transformed'!$A$5:$A$185,0),MATCH(BJ$4,'Data transformed'!$4:$4,0)-1)), MIN(MAX(OFFSET('Data transformed'!$A$4,MATCH($A120,'Data transformed'!$A$5:$A$185,0),MATCH(BJ$4,'Data transformed'!$4:$4,0)-1),$M120),$N120),"NA"))</f>
        <v>NA</v>
      </c>
      <c r="BK120" s="103" t="n">
        <f aca="true">IF($J120="","",IF(ISNUMBER(OFFSET('Data transformed'!$A$4,MATCH($A120,'Data transformed'!$A$5:$A$185,0),MATCH(BK$4,'Data transformed'!$4:$4,0)-1)), MIN(MAX(OFFSET('Data transformed'!$A$4,MATCH($A120,'Data transformed'!$A$5:$A$185,0),MATCH(BK$4,'Data transformed'!$4:$4,0)-1),$M120),$N120),"NA"))</f>
        <v>2</v>
      </c>
      <c r="BL120" s="103" t="n">
        <f aca="true">IF($J120="","",IF(ISNUMBER(OFFSET('Data transformed'!$A$4,MATCH($A120,'Data transformed'!$A$5:$A$185,0),MATCH(BL$4,'Data transformed'!$4:$4,0)-1)), MIN(MAX(OFFSET('Data transformed'!$A$4,MATCH($A120,'Data transformed'!$A$5:$A$185,0),MATCH(BL$4,'Data transformed'!$4:$4,0)-1),$M120),$N120),"NA"))</f>
        <v>1</v>
      </c>
      <c r="BM120" s="103" t="n">
        <f aca="true">IF($J120="","",IF(ISNUMBER(OFFSET('Data transformed'!$A$4,MATCH($A120,'Data transformed'!$A$5:$A$185,0),MATCH(BM$4,'Data transformed'!$4:$4,0)-1)), MIN(MAX(OFFSET('Data transformed'!$A$4,MATCH($A120,'Data transformed'!$A$5:$A$185,0),MATCH(BM$4,'Data transformed'!$4:$4,0)-1),$M120),$N120),"NA"))</f>
        <v>1</v>
      </c>
      <c r="BN120" s="103" t="n">
        <f aca="true">IF($J120="","",IF(ISNUMBER(OFFSET('Data transformed'!$A$4,MATCH($A120,'Data transformed'!$A$5:$A$185,0),MATCH(BN$4,'Data transformed'!$4:$4,0)-1)), MIN(MAX(OFFSET('Data transformed'!$A$4,MATCH($A120,'Data transformed'!$A$5:$A$185,0),MATCH(BN$4,'Data transformed'!$4:$4,0)-1),$M120),$N120),"NA"))</f>
        <v>1</v>
      </c>
      <c r="BO120" s="103" t="n">
        <f aca="true">IF($J120="","",IF(ISNUMBER(OFFSET('Data transformed'!$A$4,MATCH($A120,'Data transformed'!$A$5:$A$185,0),MATCH(BO$4,'Data transformed'!$4:$4,0)-1)), MIN(MAX(OFFSET('Data transformed'!$A$4,MATCH($A120,'Data transformed'!$A$5:$A$185,0),MATCH(BO$4,'Data transformed'!$4:$4,0)-1),$M120),$N120),"NA"))</f>
        <v>1</v>
      </c>
      <c r="BP120" s="103" t="n">
        <f aca="true">IF($J120="","",IF(ISNUMBER(OFFSET('Data transformed'!$A$4,MATCH($A120,'Data transformed'!$A$5:$A$185,0),MATCH(BP$4,'Data transformed'!$4:$4,0)-1)), MIN(MAX(OFFSET('Data transformed'!$A$4,MATCH($A120,'Data transformed'!$A$5:$A$185,0),MATCH(BP$4,'Data transformed'!$4:$4,0)-1),$M120),$N120),"NA"))</f>
        <v>2</v>
      </c>
      <c r="BQ120" s="103" t="n">
        <f aca="true">IF($J120="","",IF(ISNUMBER(OFFSET('Data transformed'!$A$4,MATCH($A120,'Data transformed'!$A$5:$A$185,0),MATCH(BQ$4,'Data transformed'!$4:$4,0)-1)), MIN(MAX(OFFSET('Data transformed'!$A$4,MATCH($A120,'Data transformed'!$A$5:$A$185,0),MATCH(BQ$4,'Data transformed'!$4:$4,0)-1),$M120),$N120),"NA"))</f>
        <v>2</v>
      </c>
      <c r="BR120" s="103" t="n">
        <f aca="true">IF($J120="","",IF(ISNUMBER(OFFSET('Data transformed'!$A$4,MATCH($A120,'Data transformed'!$A$5:$A$185,0),MATCH(BR$4,'Data transformed'!$4:$4,0)-1)), MIN(MAX(OFFSET('Data transformed'!$A$4,MATCH($A120,'Data transformed'!$A$5:$A$185,0),MATCH(BR$4,'Data transformed'!$4:$4,0)-1),$M120),$N120),"NA"))</f>
        <v>2</v>
      </c>
      <c r="BS120" s="103" t="n">
        <f aca="true">IF($J120="","",IF(ISNUMBER(OFFSET('Data transformed'!$A$4,MATCH($A120,'Data transformed'!$A$5:$A$185,0),MATCH(BS$4,'Data transformed'!$4:$4,0)-1)), MIN(MAX(OFFSET('Data transformed'!$A$4,MATCH($A120,'Data transformed'!$A$5:$A$185,0),MATCH(BS$4,'Data transformed'!$4:$4,0)-1),$M120),$N120),"NA"))</f>
        <v>2</v>
      </c>
      <c r="BT120" s="103" t="str">
        <f aca="true">IF($J120="","",IF(ISNUMBER(OFFSET('Data transformed'!$A$4,MATCH($A120,'Data transformed'!$A$5:$A$185,0),MATCH(BT$4,'Data transformed'!$4:$4,0)-1)), MIN(MAX(OFFSET('Data transformed'!$A$4,MATCH($A120,'Data transformed'!$A$5:$A$185,0),MATCH(BT$4,'Data transformed'!$4:$4,0)-1),$M120),$N120),"NA"))</f>
        <v>NA</v>
      </c>
      <c r="BU120" s="103" t="n">
        <f aca="true">IF($J120="","",IF(ISNUMBER(OFFSET('Data transformed'!$A$4,MATCH($A120,'Data transformed'!$A$5:$A$185,0),MATCH(BU$4,'Data transformed'!$4:$4,0)-1)), MIN(MAX(OFFSET('Data transformed'!$A$4,MATCH($A120,'Data transformed'!$A$5:$A$185,0),MATCH(BU$4,'Data transformed'!$4:$4,0)-1),$M120),$N120),"NA"))</f>
        <v>1</v>
      </c>
      <c r="BV120" s="103" t="n">
        <f aca="true">IF($J120="","",IF(ISNUMBER(OFFSET('Data transformed'!$A$4,MATCH($A120,'Data transformed'!$A$5:$A$185,0),MATCH(BV$4,'Data transformed'!$4:$4,0)-1)), MIN(MAX(OFFSET('Data transformed'!$A$4,MATCH($A120,'Data transformed'!$A$5:$A$185,0),MATCH(BV$4,'Data transformed'!$4:$4,0)-1),$M120),$N120),"NA"))</f>
        <v>1</v>
      </c>
      <c r="BW120" s="103" t="n">
        <f aca="true">IF($J120="","",IF(ISNUMBER(OFFSET('Data transformed'!$A$4,MATCH($A120,'Data transformed'!$A$5:$A$185,0),MATCH(BW$4,'Data transformed'!$4:$4,0)-1)), MIN(MAX(OFFSET('Data transformed'!$A$4,MATCH($A120,'Data transformed'!$A$5:$A$185,0),MATCH(BW$4,'Data transformed'!$4:$4,0)-1),$M120),$N120),"NA"))</f>
        <v>2</v>
      </c>
      <c r="BX120" s="103" t="n">
        <f aca="true">IF($J120="","",IF(ISNUMBER(OFFSET('Data transformed'!$A$4,MATCH($A120,'Data transformed'!$A$5:$A$185,0),MATCH(BX$4,'Data transformed'!$4:$4,0)-1)), MIN(MAX(OFFSET('Data transformed'!$A$4,MATCH($A120,'Data transformed'!$A$5:$A$185,0),MATCH(BX$4,'Data transformed'!$4:$4,0)-1),$M120),$N120),"NA"))</f>
        <v>1.333333</v>
      </c>
      <c r="BY120" s="103" t="n">
        <f aca="true">IF($J120="","",IF(ISNUMBER(OFFSET('Data transformed'!$A$4,MATCH($A120,'Data transformed'!$A$5:$A$185,0),MATCH(BY$4,'Data transformed'!$4:$4,0)-1)), MIN(MAX(OFFSET('Data transformed'!$A$4,MATCH($A120,'Data transformed'!$A$5:$A$185,0),MATCH(BY$4,'Data transformed'!$4:$4,0)-1),$M120),$N120),"NA"))</f>
        <v>1</v>
      </c>
      <c r="BZ120" s="103" t="n">
        <f aca="true">IF($J120="","",IF(ISNUMBER(OFFSET('Data transformed'!$A$4,MATCH($A120,'Data transformed'!$A$5:$A$185,0),MATCH(BZ$4,'Data transformed'!$4:$4,0)-1)), MIN(MAX(OFFSET('Data transformed'!$A$4,MATCH($A120,'Data transformed'!$A$5:$A$185,0),MATCH(BZ$4,'Data transformed'!$4:$4,0)-1),$M120),$N120),"NA"))</f>
        <v>2</v>
      </c>
      <c r="CA120" s="103" t="n">
        <f aca="true">IF($J120="","",IF(ISNUMBER(OFFSET('Data transformed'!$A$4,MATCH($A120,'Data transformed'!$A$5:$A$185,0),MATCH(CA$4,'Data transformed'!$4:$4,0)-1)), MIN(MAX(OFFSET('Data transformed'!$A$4,MATCH($A120,'Data transformed'!$A$5:$A$185,0),MATCH(CA$4,'Data transformed'!$4:$4,0)-1),$M120),$N120),"NA"))</f>
        <v>1</v>
      </c>
      <c r="CB120" s="103" t="str">
        <f aca="true">IF($J120="","",IF(ISNUMBER(OFFSET('Data transformed'!$A$4,MATCH($A120,'Data transformed'!$A$5:$A$185,0),MATCH(CB$4,'Data transformed'!$4:$4,0)-1)), MIN(MAX(OFFSET('Data transformed'!$A$4,MATCH($A120,'Data transformed'!$A$5:$A$185,0),MATCH(CB$4,'Data transformed'!$4:$4,0)-1),$M120),$N120),"NA"))</f>
        <v>NA</v>
      </c>
      <c r="CC120" s="103" t="n">
        <f aca="true">IF($J120="","",IF(ISNUMBER(OFFSET('Data transformed'!$A$4,MATCH($A120,'Data transformed'!$A$5:$A$185,0),MATCH(CC$4,'Data transformed'!$4:$4,0)-1)), MIN(MAX(OFFSET('Data transformed'!$A$4,MATCH($A120,'Data transformed'!$A$5:$A$185,0),MATCH(CC$4,'Data transformed'!$4:$4,0)-1),$M120),$N120),"NA"))</f>
        <v>1</v>
      </c>
      <c r="CD120" s="103" t="str">
        <f aca="true">IF($J120="","",IF(ISNUMBER(OFFSET('Data transformed'!$A$4,MATCH($A120,'Data transformed'!$A$5:$A$185,0),MATCH(CD$4,'Data transformed'!$4:$4,0)-1)), MIN(MAX(OFFSET('Data transformed'!$A$4,MATCH($A120,'Data transformed'!$A$5:$A$185,0),MATCH(CD$4,'Data transformed'!$4:$4,0)-1),$M120),$N120),"NA"))</f>
        <v>NA</v>
      </c>
      <c r="CE120" s="103" t="n">
        <f aca="true">IF($J120="","",IF(ISNUMBER(OFFSET('Data transformed'!$A$4,MATCH($A120,'Data transformed'!$A$5:$A$185,0),MATCH(CE$4,'Data transformed'!$4:$4,0)-1)), MIN(MAX(OFFSET('Data transformed'!$A$4,MATCH($A120,'Data transformed'!$A$5:$A$185,0),MATCH(CE$4,'Data transformed'!$4:$4,0)-1),$M120),$N120),"NA"))</f>
        <v>1</v>
      </c>
      <c r="CF120" s="103" t="n">
        <f aca="true">IF($J120="","",IF(ISNUMBER(OFFSET('Data transformed'!$A$4,MATCH($A120,'Data transformed'!$A$5:$A$185,0),MATCH(CF$4,'Data transformed'!$4:$4,0)-1)), MIN(MAX(OFFSET('Data transformed'!$A$4,MATCH($A120,'Data transformed'!$A$5:$A$185,0),MATCH(CF$4,'Data transformed'!$4:$4,0)-1),$M120),$N120),"NA"))</f>
        <v>1</v>
      </c>
      <c r="CG120" s="103" t="n">
        <f aca="true">IF($J120="","",IF(ISNUMBER(OFFSET('Data transformed'!$A$4,MATCH($A120,'Data transformed'!$A$5:$A$185,0),MATCH(CG$4,'Data transformed'!$4:$4,0)-1)), MIN(MAX(OFFSET('Data transformed'!$A$4,MATCH($A120,'Data transformed'!$A$5:$A$185,0),MATCH(CG$4,'Data transformed'!$4:$4,0)-1),$M120),$N120),"NA"))</f>
        <v>2</v>
      </c>
      <c r="CH120" s="103" t="n">
        <f aca="true">IF($J120="","",IF(ISNUMBER(OFFSET('Data transformed'!$A$4,MATCH($A120,'Data transformed'!$A$5:$A$185,0),MATCH(CH$4,'Data transformed'!$4:$4,0)-1)), MIN(MAX(OFFSET('Data transformed'!$A$4,MATCH($A120,'Data transformed'!$A$5:$A$185,0),MATCH(CH$4,'Data transformed'!$4:$4,0)-1),$M120),$N120),"NA"))</f>
        <v>1</v>
      </c>
      <c r="CI120" s="103" t="n">
        <f aca="true">IF($J120="","",IF(ISNUMBER(OFFSET('Data transformed'!$A$4,MATCH($A120,'Data transformed'!$A$5:$A$185,0),MATCH(CI$4,'Data transformed'!$4:$4,0)-1)), MIN(MAX(OFFSET('Data transformed'!$A$4,MATCH($A120,'Data transformed'!$A$5:$A$185,0),MATCH(CI$4,'Data transformed'!$4:$4,0)-1),$M120),$N120),"NA"))</f>
        <v>1</v>
      </c>
      <c r="CJ120" s="103" t="n">
        <f aca="true">IF($J120="","",IF(ISNUMBER(OFFSET('Data transformed'!$A$4,MATCH($A120,'Data transformed'!$A$5:$A$185,0),MATCH(CJ$4,'Data transformed'!$4:$4,0)-1)), MIN(MAX(OFFSET('Data transformed'!$A$4,MATCH($A120,'Data transformed'!$A$5:$A$185,0),MATCH(CJ$4,'Data transformed'!$4:$4,0)-1),$M120),$N120),"NA"))</f>
        <v>1</v>
      </c>
      <c r="CK120" s="103" t="n">
        <f aca="true">IF($J120="","",IF(ISNUMBER(OFFSET('Data transformed'!$A$4,MATCH($A120,'Data transformed'!$A$5:$A$185,0),MATCH(CK$4,'Data transformed'!$4:$4,0)-1)), MIN(MAX(OFFSET('Data transformed'!$A$4,MATCH($A120,'Data transformed'!$A$5:$A$185,0),MATCH(CK$4,'Data transformed'!$4:$4,0)-1),$M120),$N120),"NA"))</f>
        <v>2</v>
      </c>
      <c r="CL120" s="103" t="str">
        <f aca="true">IF($J120="","",IF(ISNUMBER(OFFSET('Data transformed'!$A$4,MATCH($A120,'Data transformed'!$A$5:$A$185,0),MATCH(CL$4,'Data transformed'!$4:$4,0)-1)), MIN(MAX(OFFSET('Data transformed'!$A$4,MATCH($A120,'Data transformed'!$A$5:$A$185,0),MATCH(CL$4,'Data transformed'!$4:$4,0)-1),$M120),$N120),"NA"))</f>
        <v>NA</v>
      </c>
      <c r="CM120" s="103" t="n">
        <f aca="true">IF($J120="","",IF(ISNUMBER(OFFSET('Data transformed'!$A$4,MATCH($A120,'Data transformed'!$A$5:$A$185,0),MATCH(CM$4,'Data transformed'!$4:$4,0)-1)), MIN(MAX(OFFSET('Data transformed'!$A$4,MATCH($A120,'Data transformed'!$A$5:$A$185,0),MATCH(CM$4,'Data transformed'!$4:$4,0)-1),$M120),$N120),"NA"))</f>
        <v>2</v>
      </c>
      <c r="CN120" s="103" t="n">
        <f aca="true">IF($J120="","",IF(ISNUMBER(OFFSET('Data transformed'!$A$4,MATCH($A120,'Data transformed'!$A$5:$A$185,0),MATCH(CN$4,'Data transformed'!$4:$4,0)-1)), MIN(MAX(OFFSET('Data transformed'!$A$4,MATCH($A120,'Data transformed'!$A$5:$A$185,0),MATCH(CN$4,'Data transformed'!$4:$4,0)-1),$M120),$N120),"NA"))</f>
        <v>2</v>
      </c>
      <c r="CO120" s="103" t="n">
        <f aca="true">IF($J120="","",IF(ISNUMBER(OFFSET('Data transformed'!$A$4,MATCH($A120,'Data transformed'!$A$5:$A$185,0),MATCH(CO$4,'Data transformed'!$4:$4,0)-1)), MIN(MAX(OFFSET('Data transformed'!$A$4,MATCH($A120,'Data transformed'!$A$5:$A$185,0),MATCH(CO$4,'Data transformed'!$4:$4,0)-1),$M120),$N120),"NA"))</f>
        <v>1</v>
      </c>
      <c r="CP120" s="103" t="n">
        <f aca="true">IF($J120="","",IF(ISNUMBER(OFFSET('Data transformed'!$A$4,MATCH($A120,'Data transformed'!$A$5:$A$185,0),MATCH(CP$4,'Data transformed'!$4:$4,0)-1)), MIN(MAX(OFFSET('Data transformed'!$A$4,MATCH($A120,'Data transformed'!$A$5:$A$185,0),MATCH(CP$4,'Data transformed'!$4:$4,0)-1),$M120),$N120),"NA"))</f>
        <v>1</v>
      </c>
      <c r="CQ120" s="103" t="n">
        <f aca="true">IF($J120="","",IF(ISNUMBER(OFFSET('Data transformed'!$A$4,MATCH($A120,'Data transformed'!$A$5:$A$185,0),MATCH(CQ$4,'Data transformed'!$4:$4,0)-1)), MIN(MAX(OFFSET('Data transformed'!$A$4,MATCH($A120,'Data transformed'!$A$5:$A$185,0),MATCH(CQ$4,'Data transformed'!$4:$4,0)-1),$M120),$N120),"NA"))</f>
        <v>2</v>
      </c>
      <c r="CR120" s="103" t="n">
        <f aca="true">IF($J120="","",IF(ISNUMBER(OFFSET('Data transformed'!$A$4,MATCH($A120,'Data transformed'!$A$5:$A$185,0),MATCH(CR$4,'Data transformed'!$4:$4,0)-1)), MIN(MAX(OFFSET('Data transformed'!$A$4,MATCH($A120,'Data transformed'!$A$5:$A$185,0),MATCH(CR$4,'Data transformed'!$4:$4,0)-1),$M120),$N120),"NA"))</f>
        <v>2</v>
      </c>
      <c r="CS120" s="103" t="n">
        <f aca="true">IF($J120="","",IF(ISNUMBER(OFFSET('Data transformed'!$A$4,MATCH($A120,'Data transformed'!$A$5:$A$185,0),MATCH(CS$4,'Data transformed'!$4:$4,0)-1)), MIN(MAX(OFFSET('Data transformed'!$A$4,MATCH($A120,'Data transformed'!$A$5:$A$185,0),MATCH(CS$4,'Data transformed'!$4:$4,0)-1),$M120),$N120),"NA"))</f>
        <v>1</v>
      </c>
      <c r="CT120" s="103" t="n">
        <f aca="true">IF($J120="","",IF(ISNUMBER(OFFSET('Data transformed'!$A$4,MATCH($A120,'Data transformed'!$A$5:$A$185,0),MATCH(CT$4,'Data transformed'!$4:$4,0)-1)), MIN(MAX(OFFSET('Data transformed'!$A$4,MATCH($A120,'Data transformed'!$A$5:$A$185,0),MATCH(CT$4,'Data transformed'!$4:$4,0)-1),$M120),$N120),"NA"))</f>
        <v>2</v>
      </c>
      <c r="CU120" s="103" t="n">
        <f aca="true">IF($J120="","",IF(ISNUMBER(OFFSET('Data transformed'!$A$4,MATCH($A120,'Data transformed'!$A$5:$A$185,0),MATCH(CU$4,'Data transformed'!$4:$4,0)-1)), MIN(MAX(OFFSET('Data transformed'!$A$4,MATCH($A120,'Data transformed'!$A$5:$A$185,0),MATCH(CU$4,'Data transformed'!$4:$4,0)-1),$M120),$N120),"NA"))</f>
        <v>2</v>
      </c>
    </row>
    <row r="121" s="103" customFormat="true" ht="15.5" hidden="false" customHeight="false" outlineLevel="0" collapsed="false">
      <c r="A121" s="107" t="n">
        <v>4332</v>
      </c>
      <c r="B121" s="107" t="n">
        <v>4</v>
      </c>
      <c r="C121" s="103" t="str">
        <f aca="true">IF(ISBLANK(OFFSET('Raw Data'!$A$3,MATCH($A121,'Raw Data'!$B$4:$B$185,0),MATCH(C$4,'Raw Data'!$3:$3,0)-1)),"",OFFSET('Raw Data'!$A$3,MATCH($A121,'Raw Data'!$B$4:$B$185,0),MATCH(C$4,'Raw Data'!$3:$3,0)-1))</f>
        <v/>
      </c>
      <c r="D121" s="103" t="str">
        <f aca="true">IF(ISBLANK(OFFSET('Raw Data'!$A$3,MATCH($A121,'Raw Data'!$B$4:$B$185,0),MATCH(D$4,'Raw Data'!$3:$3,0)-1)),"",OFFSET('Raw Data'!$A$3,MATCH($A121,'Raw Data'!$B$4:$B$185,0),MATCH(D$4,'Raw Data'!$3:$3,0)-1))</f>
        <v>Expert assessment data - E.4.5</v>
      </c>
      <c r="E121" s="103" t="str">
        <f aca="true">IF(ISBLANK(OFFSET('Raw Data'!$A$3,MATCH($A121,'Raw Data'!$B$4:$B$185,0),MATCH(E$4,'Raw Data'!$3:$3,0)-1)),"",OFFSET('Raw Data'!$A$3,MATCH($A121,'Raw Data'!$B$4:$B$185,0),MATCH(E$4,'Raw Data'!$3:$3,0)-1))</f>
        <v>Is “consumer education” promoted through any of the following measures or mechanisms in your country in 2020? Legal measures to enable and/or encourage consumers to choose environmentally friendly and/or sociallyresponsible products.</v>
      </c>
      <c r="J121" s="103" t="n">
        <f aca="true" t="array" ref="J121:J121">IFERROR(_xlfn.QUARTILE.INC(IF(ISNUMBER(OFFSET('Data transformed'!$N$4,MATCH('outliers treatment'!$A121,'Data transformed'!$A$5:$A$185),1,1,COUNTA('Data transformed'!$O$4:$CX$4))),OFFSET('Data transformed'!$N$4,MATCH('outliers treatment'!$A121,'Data transformed'!$A$5:$A$185),1,1,COUNTA('Data transformed'!$O$4:$CX$4))),1),"")</f>
        <v>1</v>
      </c>
      <c r="K121" s="103" t="n">
        <f aca="true" t="array" ref="K121:K121">IFERROR(_xlfn.QUARTILE.INC(IF(ISNUMBER(OFFSET('Data transformed'!$N$4,MATCH('outliers treatment'!$A121,'Data transformed'!$A$5:$A$185),1,1,COUNTA('Data transformed'!$O$4:$CX$4))),OFFSET('Data transformed'!$N$4,MATCH('outliers treatment'!$A121,'Data transformed'!$A$5:$A$185),1,1,COUNTA('Data transformed'!$O$4:$CX$4))),3),"")</f>
        <v>2</v>
      </c>
      <c r="L121" s="103" t="n">
        <f aca="false">IFERROR(K121-J121,"")</f>
        <v>1</v>
      </c>
      <c r="M121" s="103" t="n">
        <v>1</v>
      </c>
      <c r="N121" s="103" t="n">
        <v>2</v>
      </c>
      <c r="P121" s="105" t="n">
        <f aca="false" t="array" ref="P121:P121">IFERROR(SKEW(IF(ISNUMBER(T121:CU121),T121:CU121,"")),"")</f>
        <v>0.390973864885629</v>
      </c>
      <c r="Q121" s="103" t="n">
        <f aca="true">IF(ISBLANK(OFFSET('Data above threshold'!$A$4,MATCH('Data above threshold'!$A120,'Data above threshold'!$A$5:$A$185,0),MATCH('Data above threshold'!N$4,'Data above threshold'!$4:$4,0)-1)),1,OFFSET('Data above threshold'!$A$4,MATCH('Data above threshold'!$A120,'Data above threshold'!$A$5:$A$185,0),MATCH('Data above threshold'!N$4,'Data above threshold'!$4:$4,0)-1))</f>
        <v>0</v>
      </c>
      <c r="R121" s="103" t="n">
        <f aca="false">IF($J121="","",COUNTIF(T121:CU121,M121)+ COUNTIF(T121:CQ121,N121))</f>
        <v>63</v>
      </c>
      <c r="S121" s="106" t="n">
        <f aca="false" t="array" ref="S121:S121">IF(B121&lt;4,"",1-IFERROR(SUM(ISNUMBER(T121:CU121)*(1-$T$3:$CU$3))/COUNTIF($T$3:$CU$3,0),0))</f>
        <v>0.0875</v>
      </c>
      <c r="T121" s="103" t="n">
        <f aca="true">IF($J121="","",IF(ISNUMBER(OFFSET('Data transformed'!$A$4,MATCH($A121,'Data transformed'!$A$5:$A$185,0),MATCH(T$4,'Data transformed'!$4:$4,0)-1)), MIN(MAX(OFFSET('Data transformed'!$A$4,MATCH($A121,'Data transformed'!$A$5:$A$185,0),MATCH(T$4,'Data transformed'!$4:$4,0)-1),$M121),$N121),"NA"))</f>
        <v>1.5</v>
      </c>
      <c r="U121" s="103" t="n">
        <f aca="true">IF($J121="","",IF(ISNUMBER(OFFSET('Data transformed'!$A$4,MATCH($A121,'Data transformed'!$A$5:$A$185,0),MATCH(U$4,'Data transformed'!$4:$4,0)-1)), MIN(MAX(OFFSET('Data transformed'!$A$4,MATCH($A121,'Data transformed'!$A$5:$A$185,0),MATCH(U$4,'Data transformed'!$4:$4,0)-1),$M121),$N121),"NA"))</f>
        <v>1</v>
      </c>
      <c r="V121" s="103" t="n">
        <f aca="true">IF($J121="","",IF(ISNUMBER(OFFSET('Data transformed'!$A$4,MATCH($A121,'Data transformed'!$A$5:$A$185,0),MATCH(V$4,'Data transformed'!$4:$4,0)-1)), MIN(MAX(OFFSET('Data transformed'!$A$4,MATCH($A121,'Data transformed'!$A$5:$A$185,0),MATCH(V$4,'Data transformed'!$4:$4,0)-1),$M121),$N121),"NA"))</f>
        <v>2</v>
      </c>
      <c r="W121" s="103" t="n">
        <f aca="true">IF($J121="","",IF(ISNUMBER(OFFSET('Data transformed'!$A$4,MATCH($A121,'Data transformed'!$A$5:$A$185,0),MATCH(W$4,'Data transformed'!$4:$4,0)-1)), MIN(MAX(OFFSET('Data transformed'!$A$4,MATCH($A121,'Data transformed'!$A$5:$A$185,0),MATCH(W$4,'Data transformed'!$4:$4,0)-1),$M121),$N121),"NA"))</f>
        <v>2</v>
      </c>
      <c r="X121" s="103" t="n">
        <f aca="true">IF($J121="","",IF(ISNUMBER(OFFSET('Data transformed'!$A$4,MATCH($A121,'Data transformed'!$A$5:$A$185,0),MATCH(X$4,'Data transformed'!$4:$4,0)-1)), MIN(MAX(OFFSET('Data transformed'!$A$4,MATCH($A121,'Data transformed'!$A$5:$A$185,0),MATCH(X$4,'Data transformed'!$4:$4,0)-1),$M121),$N121),"NA"))</f>
        <v>1</v>
      </c>
      <c r="Y121" s="103" t="n">
        <f aca="true">IF($J121="","",IF(ISNUMBER(OFFSET('Data transformed'!$A$4,MATCH($A121,'Data transformed'!$A$5:$A$185,0),MATCH(Y$4,'Data transformed'!$4:$4,0)-1)), MIN(MAX(OFFSET('Data transformed'!$A$4,MATCH($A121,'Data transformed'!$A$5:$A$185,0),MATCH(Y$4,'Data transformed'!$4:$4,0)-1),$M121),$N121),"NA"))</f>
        <v>1</v>
      </c>
      <c r="Z121" s="103" t="n">
        <f aca="true">IF($J121="","",IF(ISNUMBER(OFFSET('Data transformed'!$A$4,MATCH($A121,'Data transformed'!$A$5:$A$185,0),MATCH(Z$4,'Data transformed'!$4:$4,0)-1)), MIN(MAX(OFFSET('Data transformed'!$A$4,MATCH($A121,'Data transformed'!$A$5:$A$185,0),MATCH(Z$4,'Data transformed'!$4:$4,0)-1),$M121),$N121),"NA"))</f>
        <v>1</v>
      </c>
      <c r="AA121" s="103" t="str">
        <f aca="true">IF($J121="","",IF(ISNUMBER(OFFSET('Data transformed'!$A$4,MATCH($A121,'Data transformed'!$A$5:$A$185,0),MATCH(AA$4,'Data transformed'!$4:$4,0)-1)), MIN(MAX(OFFSET('Data transformed'!$A$4,MATCH($A121,'Data transformed'!$A$5:$A$185,0),MATCH(AA$4,'Data transformed'!$4:$4,0)-1),$M121),$N121),"NA"))</f>
        <v>NA</v>
      </c>
      <c r="AB121" s="103" t="n">
        <f aca="true">IF($J121="","",IF(ISNUMBER(OFFSET('Data transformed'!$A$4,MATCH($A121,'Data transformed'!$A$5:$A$185,0),MATCH(AB$4,'Data transformed'!$4:$4,0)-1)), MIN(MAX(OFFSET('Data transformed'!$A$4,MATCH($A121,'Data transformed'!$A$5:$A$185,0),MATCH(AB$4,'Data transformed'!$4:$4,0)-1),$M121),$N121),"NA"))</f>
        <v>1</v>
      </c>
      <c r="AC121" s="103" t="n">
        <f aca="true">IF($J121="","",IF(ISNUMBER(OFFSET('Data transformed'!$A$4,MATCH($A121,'Data transformed'!$A$5:$A$185,0),MATCH(AC$4,'Data transformed'!$4:$4,0)-1)), MIN(MAX(OFFSET('Data transformed'!$A$4,MATCH($A121,'Data transformed'!$A$5:$A$185,0),MATCH(AC$4,'Data transformed'!$4:$4,0)-1),$M121),$N121),"NA"))</f>
        <v>2</v>
      </c>
      <c r="AD121" s="103" t="n">
        <f aca="true">IF($J121="","",IF(ISNUMBER(OFFSET('Data transformed'!$A$4,MATCH($A121,'Data transformed'!$A$5:$A$185,0),MATCH(AD$4,'Data transformed'!$4:$4,0)-1)), MIN(MAX(OFFSET('Data transformed'!$A$4,MATCH($A121,'Data transformed'!$A$5:$A$185,0),MATCH(AD$4,'Data transformed'!$4:$4,0)-1),$M121),$N121),"NA"))</f>
        <v>2</v>
      </c>
      <c r="AE121" s="103" t="n">
        <f aca="true">IF($J121="","",IF(ISNUMBER(OFFSET('Data transformed'!$A$4,MATCH($A121,'Data transformed'!$A$5:$A$185,0),MATCH(AE$4,'Data transformed'!$4:$4,0)-1)), MIN(MAX(OFFSET('Data transformed'!$A$4,MATCH($A121,'Data transformed'!$A$5:$A$185,0),MATCH(AE$4,'Data transformed'!$4:$4,0)-1),$M121),$N121),"NA"))</f>
        <v>1</v>
      </c>
      <c r="AF121" s="103" t="n">
        <f aca="true">IF($J121="","",IF(ISNUMBER(OFFSET('Data transformed'!$A$4,MATCH($A121,'Data transformed'!$A$5:$A$185,0),MATCH(AF$4,'Data transformed'!$4:$4,0)-1)), MIN(MAX(OFFSET('Data transformed'!$A$4,MATCH($A121,'Data transformed'!$A$5:$A$185,0),MATCH(AF$4,'Data transformed'!$4:$4,0)-1),$M121),$N121),"NA"))</f>
        <v>1</v>
      </c>
      <c r="AG121" s="103" t="n">
        <f aca="true">IF($J121="","",IF(ISNUMBER(OFFSET('Data transformed'!$A$4,MATCH($A121,'Data transformed'!$A$5:$A$185,0),MATCH(AG$4,'Data transformed'!$4:$4,0)-1)), MIN(MAX(OFFSET('Data transformed'!$A$4,MATCH($A121,'Data transformed'!$A$5:$A$185,0),MATCH(AG$4,'Data transformed'!$4:$4,0)-1),$M121),$N121),"NA"))</f>
        <v>1</v>
      </c>
      <c r="AH121" s="103" t="n">
        <f aca="true">IF($J121="","",IF(ISNUMBER(OFFSET('Data transformed'!$A$4,MATCH($A121,'Data transformed'!$A$5:$A$185,0),MATCH(AH$4,'Data transformed'!$4:$4,0)-1)), MIN(MAX(OFFSET('Data transformed'!$A$4,MATCH($A121,'Data transformed'!$A$5:$A$185,0),MATCH(AH$4,'Data transformed'!$4:$4,0)-1),$M121),$N121),"NA"))</f>
        <v>2</v>
      </c>
      <c r="AI121" s="103" t="n">
        <f aca="true">IF($J121="","",IF(ISNUMBER(OFFSET('Data transformed'!$A$4,MATCH($A121,'Data transformed'!$A$5:$A$185,0),MATCH(AI$4,'Data transformed'!$4:$4,0)-1)), MIN(MAX(OFFSET('Data transformed'!$A$4,MATCH($A121,'Data transformed'!$A$5:$A$185,0),MATCH(AI$4,'Data transformed'!$4:$4,0)-1),$M121),$N121),"NA"))</f>
        <v>2</v>
      </c>
      <c r="AJ121" s="103" t="n">
        <f aca="true">IF($J121="","",IF(ISNUMBER(OFFSET('Data transformed'!$A$4,MATCH($A121,'Data transformed'!$A$5:$A$185,0),MATCH(AJ$4,'Data transformed'!$4:$4,0)-1)), MIN(MAX(OFFSET('Data transformed'!$A$4,MATCH($A121,'Data transformed'!$A$5:$A$185,0),MATCH(AJ$4,'Data transformed'!$4:$4,0)-1),$M121),$N121),"NA"))</f>
        <v>2</v>
      </c>
      <c r="AK121" s="103" t="n">
        <f aca="true">IF($J121="","",IF(ISNUMBER(OFFSET('Data transformed'!$A$4,MATCH($A121,'Data transformed'!$A$5:$A$185,0),MATCH(AK$4,'Data transformed'!$4:$4,0)-1)), MIN(MAX(OFFSET('Data transformed'!$A$4,MATCH($A121,'Data transformed'!$A$5:$A$185,0),MATCH(AK$4,'Data transformed'!$4:$4,0)-1),$M121),$N121),"NA"))</f>
        <v>2</v>
      </c>
      <c r="AL121" s="103" t="n">
        <f aca="true">IF($J121="","",IF(ISNUMBER(OFFSET('Data transformed'!$A$4,MATCH($A121,'Data transformed'!$A$5:$A$185,0),MATCH(AL$4,'Data transformed'!$4:$4,0)-1)), MIN(MAX(OFFSET('Data transformed'!$A$4,MATCH($A121,'Data transformed'!$A$5:$A$185,0),MATCH(AL$4,'Data transformed'!$4:$4,0)-1),$M121),$N121),"NA"))</f>
        <v>1</v>
      </c>
      <c r="AM121" s="103" t="str">
        <f aca="true">IF($J121="","",IF(ISNUMBER(OFFSET('Data transformed'!$A$4,MATCH($A121,'Data transformed'!$A$5:$A$185,0),MATCH(AM$4,'Data transformed'!$4:$4,0)-1)), MIN(MAX(OFFSET('Data transformed'!$A$4,MATCH($A121,'Data transformed'!$A$5:$A$185,0),MATCH(AM$4,'Data transformed'!$4:$4,0)-1),$M121),$N121),"NA"))</f>
        <v>NA</v>
      </c>
      <c r="AN121" s="103" t="n">
        <f aca="true">IF($J121="","",IF(ISNUMBER(OFFSET('Data transformed'!$A$4,MATCH($A121,'Data transformed'!$A$5:$A$185,0),MATCH(AN$4,'Data transformed'!$4:$4,0)-1)), MIN(MAX(OFFSET('Data transformed'!$A$4,MATCH($A121,'Data transformed'!$A$5:$A$185,0),MATCH(AN$4,'Data transformed'!$4:$4,0)-1),$M121),$N121),"NA"))</f>
        <v>2</v>
      </c>
      <c r="AO121" s="103" t="n">
        <f aca="true">IF($J121="","",IF(ISNUMBER(OFFSET('Data transformed'!$A$4,MATCH($A121,'Data transformed'!$A$5:$A$185,0),MATCH(AO$4,'Data transformed'!$4:$4,0)-1)), MIN(MAX(OFFSET('Data transformed'!$A$4,MATCH($A121,'Data transformed'!$A$5:$A$185,0),MATCH(AO$4,'Data transformed'!$4:$4,0)-1),$M121),$N121),"NA"))</f>
        <v>1</v>
      </c>
      <c r="AP121" s="103" t="n">
        <f aca="true">IF($J121="","",IF(ISNUMBER(OFFSET('Data transformed'!$A$4,MATCH($A121,'Data transformed'!$A$5:$A$185,0),MATCH(AP$4,'Data transformed'!$4:$4,0)-1)), MIN(MAX(OFFSET('Data transformed'!$A$4,MATCH($A121,'Data transformed'!$A$5:$A$185,0),MATCH(AP$4,'Data transformed'!$4:$4,0)-1),$M121),$N121),"NA"))</f>
        <v>1</v>
      </c>
      <c r="AQ121" s="103" t="n">
        <f aca="true">IF($J121="","",IF(ISNUMBER(OFFSET('Data transformed'!$A$4,MATCH($A121,'Data transformed'!$A$5:$A$185,0),MATCH(AQ$4,'Data transformed'!$4:$4,0)-1)), MIN(MAX(OFFSET('Data transformed'!$A$4,MATCH($A121,'Data transformed'!$A$5:$A$185,0),MATCH(AQ$4,'Data transformed'!$4:$4,0)-1),$M121),$N121),"NA"))</f>
        <v>2</v>
      </c>
      <c r="AR121" s="103" t="n">
        <f aca="true">IF($J121="","",IF(ISNUMBER(OFFSET('Data transformed'!$A$4,MATCH($A121,'Data transformed'!$A$5:$A$185,0),MATCH(AR$4,'Data transformed'!$4:$4,0)-1)), MIN(MAX(OFFSET('Data transformed'!$A$4,MATCH($A121,'Data transformed'!$A$5:$A$185,0),MATCH(AR$4,'Data transformed'!$4:$4,0)-1),$M121),$N121),"NA"))</f>
        <v>1</v>
      </c>
      <c r="AS121" s="103" t="str">
        <f aca="true">IF($J121="","",IF(ISNUMBER(OFFSET('Data transformed'!$A$4,MATCH($A121,'Data transformed'!$A$5:$A$185,0),MATCH(AS$4,'Data transformed'!$4:$4,0)-1)), MIN(MAX(OFFSET('Data transformed'!$A$4,MATCH($A121,'Data transformed'!$A$5:$A$185,0),MATCH(AS$4,'Data transformed'!$4:$4,0)-1),$M121),$N121),"NA"))</f>
        <v>NA</v>
      </c>
      <c r="AT121" s="103" t="n">
        <f aca="true">IF($J121="","",IF(ISNUMBER(OFFSET('Data transformed'!$A$4,MATCH($A121,'Data transformed'!$A$5:$A$185,0),MATCH(AT$4,'Data transformed'!$4:$4,0)-1)), MIN(MAX(OFFSET('Data transformed'!$A$4,MATCH($A121,'Data transformed'!$A$5:$A$185,0),MATCH(AT$4,'Data transformed'!$4:$4,0)-1),$M121),$N121),"NA"))</f>
        <v>2</v>
      </c>
      <c r="AU121" s="103" t="n">
        <f aca="true">IF($J121="","",IF(ISNUMBER(OFFSET('Data transformed'!$A$4,MATCH($A121,'Data transformed'!$A$5:$A$185,0),MATCH(AU$4,'Data transformed'!$4:$4,0)-1)), MIN(MAX(OFFSET('Data transformed'!$A$4,MATCH($A121,'Data transformed'!$A$5:$A$185,0),MATCH(AU$4,'Data transformed'!$4:$4,0)-1),$M121),$N121),"NA"))</f>
        <v>1</v>
      </c>
      <c r="AV121" s="103" t="n">
        <f aca="true">IF($J121="","",IF(ISNUMBER(OFFSET('Data transformed'!$A$4,MATCH($A121,'Data transformed'!$A$5:$A$185,0),MATCH(AV$4,'Data transformed'!$4:$4,0)-1)), MIN(MAX(OFFSET('Data transformed'!$A$4,MATCH($A121,'Data transformed'!$A$5:$A$185,0),MATCH(AV$4,'Data transformed'!$4:$4,0)-1),$M121),$N121),"NA"))</f>
        <v>1</v>
      </c>
      <c r="AW121" s="103" t="n">
        <f aca="true">IF($J121="","",IF(ISNUMBER(OFFSET('Data transformed'!$A$4,MATCH($A121,'Data transformed'!$A$5:$A$185,0),MATCH(AW$4,'Data transformed'!$4:$4,0)-1)), MIN(MAX(OFFSET('Data transformed'!$A$4,MATCH($A121,'Data transformed'!$A$5:$A$185,0),MATCH(AW$4,'Data transformed'!$4:$4,0)-1),$M121),$N121),"NA"))</f>
        <v>2</v>
      </c>
      <c r="AX121" s="103" t="n">
        <f aca="true">IF($J121="","",IF(ISNUMBER(OFFSET('Data transformed'!$A$4,MATCH($A121,'Data transformed'!$A$5:$A$185,0),MATCH(AX$4,'Data transformed'!$4:$4,0)-1)), MIN(MAX(OFFSET('Data transformed'!$A$4,MATCH($A121,'Data transformed'!$A$5:$A$185,0),MATCH(AX$4,'Data transformed'!$4:$4,0)-1),$M121),$N121),"NA"))</f>
        <v>1</v>
      </c>
      <c r="AY121" s="103" t="n">
        <f aca="true">IF($J121="","",IF(ISNUMBER(OFFSET('Data transformed'!$A$4,MATCH($A121,'Data transformed'!$A$5:$A$185,0),MATCH(AY$4,'Data transformed'!$4:$4,0)-1)), MIN(MAX(OFFSET('Data transformed'!$A$4,MATCH($A121,'Data transformed'!$A$5:$A$185,0),MATCH(AY$4,'Data transformed'!$4:$4,0)-1),$M121),$N121),"NA"))</f>
        <v>2</v>
      </c>
      <c r="AZ121" s="103" t="n">
        <f aca="true">IF($J121="","",IF(ISNUMBER(OFFSET('Data transformed'!$A$4,MATCH($A121,'Data transformed'!$A$5:$A$185,0),MATCH(AZ$4,'Data transformed'!$4:$4,0)-1)), MIN(MAX(OFFSET('Data transformed'!$A$4,MATCH($A121,'Data transformed'!$A$5:$A$185,0),MATCH(AZ$4,'Data transformed'!$4:$4,0)-1),$M121),$N121),"NA"))</f>
        <v>1.55555556</v>
      </c>
      <c r="BA121" s="103" t="n">
        <f aca="true">IF($J121="","",IF(ISNUMBER(OFFSET('Data transformed'!$A$4,MATCH($A121,'Data transformed'!$A$5:$A$185,0),MATCH(BA$4,'Data transformed'!$4:$4,0)-1)), MIN(MAX(OFFSET('Data transformed'!$A$4,MATCH($A121,'Data transformed'!$A$5:$A$185,0),MATCH(BA$4,'Data transformed'!$4:$4,0)-1),$M121),$N121),"NA"))</f>
        <v>1</v>
      </c>
      <c r="BB121" s="103" t="n">
        <f aca="true">IF($J121="","",IF(ISNUMBER(OFFSET('Data transformed'!$A$4,MATCH($A121,'Data transformed'!$A$5:$A$185,0),MATCH(BB$4,'Data transformed'!$4:$4,0)-1)), MIN(MAX(OFFSET('Data transformed'!$A$4,MATCH($A121,'Data transformed'!$A$5:$A$185,0),MATCH(BB$4,'Data transformed'!$4:$4,0)-1),$M121),$N121),"NA"))</f>
        <v>2</v>
      </c>
      <c r="BC121" s="103" t="str">
        <f aca="true">IF($J121="","",IF(ISNUMBER(OFFSET('Data transformed'!$A$4,MATCH($A121,'Data transformed'!$A$5:$A$185,0),MATCH(BC$4,'Data transformed'!$4:$4,0)-1)), MIN(MAX(OFFSET('Data transformed'!$A$4,MATCH($A121,'Data transformed'!$A$5:$A$185,0),MATCH(BC$4,'Data transformed'!$4:$4,0)-1),$M121),$N121),"NA"))</f>
        <v>NA</v>
      </c>
      <c r="BD121" s="103" t="n">
        <f aca="true">IF($J121="","",IF(ISNUMBER(OFFSET('Data transformed'!$A$4,MATCH($A121,'Data transformed'!$A$5:$A$185,0),MATCH(BD$4,'Data transformed'!$4:$4,0)-1)), MIN(MAX(OFFSET('Data transformed'!$A$4,MATCH($A121,'Data transformed'!$A$5:$A$185,0),MATCH(BD$4,'Data transformed'!$4:$4,0)-1),$M121),$N121),"NA"))</f>
        <v>1.666667</v>
      </c>
      <c r="BE121" s="103" t="n">
        <f aca="true">IF($J121="","",IF(ISNUMBER(OFFSET('Data transformed'!$A$4,MATCH($A121,'Data transformed'!$A$5:$A$185,0),MATCH(BE$4,'Data transformed'!$4:$4,0)-1)), MIN(MAX(OFFSET('Data transformed'!$A$4,MATCH($A121,'Data transformed'!$A$5:$A$185,0),MATCH(BE$4,'Data transformed'!$4:$4,0)-1),$M121),$N121),"NA"))</f>
        <v>1.5</v>
      </c>
      <c r="BF121" s="103" t="n">
        <f aca="true">IF($J121="","",IF(ISNUMBER(OFFSET('Data transformed'!$A$4,MATCH($A121,'Data transformed'!$A$5:$A$185,0),MATCH(BF$4,'Data transformed'!$4:$4,0)-1)), MIN(MAX(OFFSET('Data transformed'!$A$4,MATCH($A121,'Data transformed'!$A$5:$A$185,0),MATCH(BF$4,'Data transformed'!$4:$4,0)-1),$M121),$N121),"NA"))</f>
        <v>2</v>
      </c>
      <c r="BG121" s="103" t="n">
        <f aca="true">IF($J121="","",IF(ISNUMBER(OFFSET('Data transformed'!$A$4,MATCH($A121,'Data transformed'!$A$5:$A$185,0),MATCH(BG$4,'Data transformed'!$4:$4,0)-1)), MIN(MAX(OFFSET('Data transformed'!$A$4,MATCH($A121,'Data transformed'!$A$5:$A$185,0),MATCH(BG$4,'Data transformed'!$4:$4,0)-1),$M121),$N121),"NA"))</f>
        <v>1</v>
      </c>
      <c r="BH121" s="103" t="n">
        <f aca="true">IF($J121="","",IF(ISNUMBER(OFFSET('Data transformed'!$A$4,MATCH($A121,'Data transformed'!$A$5:$A$185,0),MATCH(BH$4,'Data transformed'!$4:$4,0)-1)), MIN(MAX(OFFSET('Data transformed'!$A$4,MATCH($A121,'Data transformed'!$A$5:$A$185,0),MATCH(BH$4,'Data transformed'!$4:$4,0)-1),$M121),$N121),"NA"))</f>
        <v>1.66666667</v>
      </c>
      <c r="BI121" s="103" t="n">
        <f aca="true">IF($J121="","",IF(ISNUMBER(OFFSET('Data transformed'!$A$4,MATCH($A121,'Data transformed'!$A$5:$A$185,0),MATCH(BI$4,'Data transformed'!$4:$4,0)-1)), MIN(MAX(OFFSET('Data transformed'!$A$4,MATCH($A121,'Data transformed'!$A$5:$A$185,0),MATCH(BI$4,'Data transformed'!$4:$4,0)-1),$M121),$N121),"NA"))</f>
        <v>1.5</v>
      </c>
      <c r="BJ121" s="103" t="n">
        <f aca="true">IF($J121="","",IF(ISNUMBER(OFFSET('Data transformed'!$A$4,MATCH($A121,'Data transformed'!$A$5:$A$185,0),MATCH(BJ$4,'Data transformed'!$4:$4,0)-1)), MIN(MAX(OFFSET('Data transformed'!$A$4,MATCH($A121,'Data transformed'!$A$5:$A$185,0),MATCH(BJ$4,'Data transformed'!$4:$4,0)-1),$M121),$N121),"NA"))</f>
        <v>1</v>
      </c>
      <c r="BK121" s="103" t="n">
        <f aca="true">IF($J121="","",IF(ISNUMBER(OFFSET('Data transformed'!$A$4,MATCH($A121,'Data transformed'!$A$5:$A$185,0),MATCH(BK$4,'Data transformed'!$4:$4,0)-1)), MIN(MAX(OFFSET('Data transformed'!$A$4,MATCH($A121,'Data transformed'!$A$5:$A$185,0),MATCH(BK$4,'Data transformed'!$4:$4,0)-1),$M121),$N121),"NA"))</f>
        <v>2</v>
      </c>
      <c r="BL121" s="103" t="n">
        <f aca="true">IF($J121="","",IF(ISNUMBER(OFFSET('Data transformed'!$A$4,MATCH($A121,'Data transformed'!$A$5:$A$185,0),MATCH(BL$4,'Data transformed'!$4:$4,0)-1)), MIN(MAX(OFFSET('Data transformed'!$A$4,MATCH($A121,'Data transformed'!$A$5:$A$185,0),MATCH(BL$4,'Data transformed'!$4:$4,0)-1),$M121),$N121),"NA"))</f>
        <v>1</v>
      </c>
      <c r="BM121" s="103" t="n">
        <f aca="true">IF($J121="","",IF(ISNUMBER(OFFSET('Data transformed'!$A$4,MATCH($A121,'Data transformed'!$A$5:$A$185,0),MATCH(BM$4,'Data transformed'!$4:$4,0)-1)), MIN(MAX(OFFSET('Data transformed'!$A$4,MATCH($A121,'Data transformed'!$A$5:$A$185,0),MATCH(BM$4,'Data transformed'!$4:$4,0)-1),$M121),$N121),"NA"))</f>
        <v>1</v>
      </c>
      <c r="BN121" s="103" t="n">
        <f aca="true">IF($J121="","",IF(ISNUMBER(OFFSET('Data transformed'!$A$4,MATCH($A121,'Data transformed'!$A$5:$A$185,0),MATCH(BN$4,'Data transformed'!$4:$4,0)-1)), MIN(MAX(OFFSET('Data transformed'!$A$4,MATCH($A121,'Data transformed'!$A$5:$A$185,0),MATCH(BN$4,'Data transformed'!$4:$4,0)-1),$M121),$N121),"NA"))</f>
        <v>1.5</v>
      </c>
      <c r="BO121" s="103" t="n">
        <f aca="true">IF($J121="","",IF(ISNUMBER(OFFSET('Data transformed'!$A$4,MATCH($A121,'Data transformed'!$A$5:$A$185,0),MATCH(BO$4,'Data transformed'!$4:$4,0)-1)), MIN(MAX(OFFSET('Data transformed'!$A$4,MATCH($A121,'Data transformed'!$A$5:$A$185,0),MATCH(BO$4,'Data transformed'!$4:$4,0)-1),$M121),$N121),"NA"))</f>
        <v>1</v>
      </c>
      <c r="BP121" s="103" t="n">
        <f aca="true">IF($J121="","",IF(ISNUMBER(OFFSET('Data transformed'!$A$4,MATCH($A121,'Data transformed'!$A$5:$A$185,0),MATCH(BP$4,'Data transformed'!$4:$4,0)-1)), MIN(MAX(OFFSET('Data transformed'!$A$4,MATCH($A121,'Data transformed'!$A$5:$A$185,0),MATCH(BP$4,'Data transformed'!$4:$4,0)-1),$M121),$N121),"NA"))</f>
        <v>1</v>
      </c>
      <c r="BQ121" s="103" t="n">
        <f aca="true">IF($J121="","",IF(ISNUMBER(OFFSET('Data transformed'!$A$4,MATCH($A121,'Data transformed'!$A$5:$A$185,0),MATCH(BQ$4,'Data transformed'!$4:$4,0)-1)), MIN(MAX(OFFSET('Data transformed'!$A$4,MATCH($A121,'Data transformed'!$A$5:$A$185,0),MATCH(BQ$4,'Data transformed'!$4:$4,0)-1),$M121),$N121),"NA"))</f>
        <v>2</v>
      </c>
      <c r="BR121" s="103" t="n">
        <f aca="true">IF($J121="","",IF(ISNUMBER(OFFSET('Data transformed'!$A$4,MATCH($A121,'Data transformed'!$A$5:$A$185,0),MATCH(BR$4,'Data transformed'!$4:$4,0)-1)), MIN(MAX(OFFSET('Data transformed'!$A$4,MATCH($A121,'Data transformed'!$A$5:$A$185,0),MATCH(BR$4,'Data transformed'!$4:$4,0)-1),$M121),$N121),"NA"))</f>
        <v>2</v>
      </c>
      <c r="BS121" s="103" t="n">
        <f aca="true">IF($J121="","",IF(ISNUMBER(OFFSET('Data transformed'!$A$4,MATCH($A121,'Data transformed'!$A$5:$A$185,0),MATCH(BS$4,'Data transformed'!$4:$4,0)-1)), MIN(MAX(OFFSET('Data transformed'!$A$4,MATCH($A121,'Data transformed'!$A$5:$A$185,0),MATCH(BS$4,'Data transformed'!$4:$4,0)-1),$M121),$N121),"NA"))</f>
        <v>2</v>
      </c>
      <c r="BT121" s="103" t="str">
        <f aca="true">IF($J121="","",IF(ISNUMBER(OFFSET('Data transformed'!$A$4,MATCH($A121,'Data transformed'!$A$5:$A$185,0),MATCH(BT$4,'Data transformed'!$4:$4,0)-1)), MIN(MAX(OFFSET('Data transformed'!$A$4,MATCH($A121,'Data transformed'!$A$5:$A$185,0),MATCH(BT$4,'Data transformed'!$4:$4,0)-1),$M121),$N121),"NA"))</f>
        <v>NA</v>
      </c>
      <c r="BU121" s="103" t="n">
        <f aca="true">IF($J121="","",IF(ISNUMBER(OFFSET('Data transformed'!$A$4,MATCH($A121,'Data transformed'!$A$5:$A$185,0),MATCH(BU$4,'Data transformed'!$4:$4,0)-1)), MIN(MAX(OFFSET('Data transformed'!$A$4,MATCH($A121,'Data transformed'!$A$5:$A$185,0),MATCH(BU$4,'Data transformed'!$4:$4,0)-1),$M121),$N121),"NA"))</f>
        <v>1</v>
      </c>
      <c r="BV121" s="103" t="n">
        <f aca="true">IF($J121="","",IF(ISNUMBER(OFFSET('Data transformed'!$A$4,MATCH($A121,'Data transformed'!$A$5:$A$185,0),MATCH(BV$4,'Data transformed'!$4:$4,0)-1)), MIN(MAX(OFFSET('Data transformed'!$A$4,MATCH($A121,'Data transformed'!$A$5:$A$185,0),MATCH(BV$4,'Data transformed'!$4:$4,0)-1),$M121),$N121),"NA"))</f>
        <v>1</v>
      </c>
      <c r="BW121" s="103" t="n">
        <f aca="true">IF($J121="","",IF(ISNUMBER(OFFSET('Data transformed'!$A$4,MATCH($A121,'Data transformed'!$A$5:$A$185,0),MATCH(BW$4,'Data transformed'!$4:$4,0)-1)), MIN(MAX(OFFSET('Data transformed'!$A$4,MATCH($A121,'Data transformed'!$A$5:$A$185,0),MATCH(BW$4,'Data transformed'!$4:$4,0)-1),$M121),$N121),"NA"))</f>
        <v>2</v>
      </c>
      <c r="BX121" s="103" t="n">
        <f aca="true">IF($J121="","",IF(ISNUMBER(OFFSET('Data transformed'!$A$4,MATCH($A121,'Data transformed'!$A$5:$A$185,0),MATCH(BX$4,'Data transformed'!$4:$4,0)-1)), MIN(MAX(OFFSET('Data transformed'!$A$4,MATCH($A121,'Data transformed'!$A$5:$A$185,0),MATCH(BX$4,'Data transformed'!$4:$4,0)-1),$M121),$N121),"NA"))</f>
        <v>1.5</v>
      </c>
      <c r="BY121" s="103" t="n">
        <f aca="true">IF($J121="","",IF(ISNUMBER(OFFSET('Data transformed'!$A$4,MATCH($A121,'Data transformed'!$A$5:$A$185,0),MATCH(BY$4,'Data transformed'!$4:$4,0)-1)), MIN(MAX(OFFSET('Data transformed'!$A$4,MATCH($A121,'Data transformed'!$A$5:$A$185,0),MATCH(BY$4,'Data transformed'!$4:$4,0)-1),$M121),$N121),"NA"))</f>
        <v>1</v>
      </c>
      <c r="BZ121" s="103" t="n">
        <f aca="true">IF($J121="","",IF(ISNUMBER(OFFSET('Data transformed'!$A$4,MATCH($A121,'Data transformed'!$A$5:$A$185,0),MATCH(BZ$4,'Data transformed'!$4:$4,0)-1)), MIN(MAX(OFFSET('Data transformed'!$A$4,MATCH($A121,'Data transformed'!$A$5:$A$185,0),MATCH(BZ$4,'Data transformed'!$4:$4,0)-1),$M121),$N121),"NA"))</f>
        <v>1</v>
      </c>
      <c r="CA121" s="103" t="n">
        <f aca="true">IF($J121="","",IF(ISNUMBER(OFFSET('Data transformed'!$A$4,MATCH($A121,'Data transformed'!$A$5:$A$185,0),MATCH(CA$4,'Data transformed'!$4:$4,0)-1)), MIN(MAX(OFFSET('Data transformed'!$A$4,MATCH($A121,'Data transformed'!$A$5:$A$185,0),MATCH(CA$4,'Data transformed'!$4:$4,0)-1),$M121),$N121),"NA"))</f>
        <v>1</v>
      </c>
      <c r="CB121" s="103" t="n">
        <f aca="true">IF($J121="","",IF(ISNUMBER(OFFSET('Data transformed'!$A$4,MATCH($A121,'Data transformed'!$A$5:$A$185,0),MATCH(CB$4,'Data transformed'!$4:$4,0)-1)), MIN(MAX(OFFSET('Data transformed'!$A$4,MATCH($A121,'Data transformed'!$A$5:$A$185,0),MATCH(CB$4,'Data transformed'!$4:$4,0)-1),$M121),$N121),"NA"))</f>
        <v>2</v>
      </c>
      <c r="CC121" s="103" t="n">
        <f aca="true">IF($J121="","",IF(ISNUMBER(OFFSET('Data transformed'!$A$4,MATCH($A121,'Data transformed'!$A$5:$A$185,0),MATCH(CC$4,'Data transformed'!$4:$4,0)-1)), MIN(MAX(OFFSET('Data transformed'!$A$4,MATCH($A121,'Data transformed'!$A$5:$A$185,0),MATCH(CC$4,'Data transformed'!$4:$4,0)-1),$M121),$N121),"NA"))</f>
        <v>1</v>
      </c>
      <c r="CD121" s="103" t="str">
        <f aca="true">IF($J121="","",IF(ISNUMBER(OFFSET('Data transformed'!$A$4,MATCH($A121,'Data transformed'!$A$5:$A$185,0),MATCH(CD$4,'Data transformed'!$4:$4,0)-1)), MIN(MAX(OFFSET('Data transformed'!$A$4,MATCH($A121,'Data transformed'!$A$5:$A$185,0),MATCH(CD$4,'Data transformed'!$4:$4,0)-1),$M121),$N121),"NA"))</f>
        <v>NA</v>
      </c>
      <c r="CE121" s="103" t="n">
        <f aca="true">IF($J121="","",IF(ISNUMBER(OFFSET('Data transformed'!$A$4,MATCH($A121,'Data transformed'!$A$5:$A$185,0),MATCH(CE$4,'Data transformed'!$4:$4,0)-1)), MIN(MAX(OFFSET('Data transformed'!$A$4,MATCH($A121,'Data transformed'!$A$5:$A$185,0),MATCH(CE$4,'Data transformed'!$4:$4,0)-1),$M121),$N121),"NA"))</f>
        <v>1</v>
      </c>
      <c r="CF121" s="103" t="n">
        <f aca="true">IF($J121="","",IF(ISNUMBER(OFFSET('Data transformed'!$A$4,MATCH($A121,'Data transformed'!$A$5:$A$185,0),MATCH(CF$4,'Data transformed'!$4:$4,0)-1)), MIN(MAX(OFFSET('Data transformed'!$A$4,MATCH($A121,'Data transformed'!$A$5:$A$185,0),MATCH(CF$4,'Data transformed'!$4:$4,0)-1),$M121),$N121),"NA"))</f>
        <v>1</v>
      </c>
      <c r="CG121" s="103" t="str">
        <f aca="true">IF($J121="","",IF(ISNUMBER(OFFSET('Data transformed'!$A$4,MATCH($A121,'Data transformed'!$A$5:$A$185,0),MATCH(CG$4,'Data transformed'!$4:$4,0)-1)), MIN(MAX(OFFSET('Data transformed'!$A$4,MATCH($A121,'Data transformed'!$A$5:$A$185,0),MATCH(CG$4,'Data transformed'!$4:$4,0)-1),$M121),$N121),"NA"))</f>
        <v>NA</v>
      </c>
      <c r="CH121" s="103" t="n">
        <f aca="true">IF($J121="","",IF(ISNUMBER(OFFSET('Data transformed'!$A$4,MATCH($A121,'Data transformed'!$A$5:$A$185,0),MATCH(CH$4,'Data transformed'!$4:$4,0)-1)), MIN(MAX(OFFSET('Data transformed'!$A$4,MATCH($A121,'Data transformed'!$A$5:$A$185,0),MATCH(CH$4,'Data transformed'!$4:$4,0)-1),$M121),$N121),"NA"))</f>
        <v>1</v>
      </c>
      <c r="CI121" s="103" t="n">
        <f aca="true">IF($J121="","",IF(ISNUMBER(OFFSET('Data transformed'!$A$4,MATCH($A121,'Data transformed'!$A$5:$A$185,0),MATCH(CI$4,'Data transformed'!$4:$4,0)-1)), MIN(MAX(OFFSET('Data transformed'!$A$4,MATCH($A121,'Data transformed'!$A$5:$A$185,0),MATCH(CI$4,'Data transformed'!$4:$4,0)-1),$M121),$N121),"NA"))</f>
        <v>1</v>
      </c>
      <c r="CJ121" s="103" t="n">
        <f aca="true">IF($J121="","",IF(ISNUMBER(OFFSET('Data transformed'!$A$4,MATCH($A121,'Data transformed'!$A$5:$A$185,0),MATCH(CJ$4,'Data transformed'!$4:$4,0)-1)), MIN(MAX(OFFSET('Data transformed'!$A$4,MATCH($A121,'Data transformed'!$A$5:$A$185,0),MATCH(CJ$4,'Data transformed'!$4:$4,0)-1),$M121),$N121),"NA"))</f>
        <v>1</v>
      </c>
      <c r="CK121" s="103" t="n">
        <f aca="true">IF($J121="","",IF(ISNUMBER(OFFSET('Data transformed'!$A$4,MATCH($A121,'Data transformed'!$A$5:$A$185,0),MATCH(CK$4,'Data transformed'!$4:$4,0)-1)), MIN(MAX(OFFSET('Data transformed'!$A$4,MATCH($A121,'Data transformed'!$A$5:$A$185,0),MATCH(CK$4,'Data transformed'!$4:$4,0)-1),$M121),$N121),"NA"))</f>
        <v>2</v>
      </c>
      <c r="CL121" s="103" t="n">
        <f aca="true">IF($J121="","",IF(ISNUMBER(OFFSET('Data transformed'!$A$4,MATCH($A121,'Data transformed'!$A$5:$A$185,0),MATCH(CL$4,'Data transformed'!$4:$4,0)-1)), MIN(MAX(OFFSET('Data transformed'!$A$4,MATCH($A121,'Data transformed'!$A$5:$A$185,0),MATCH(CL$4,'Data transformed'!$4:$4,0)-1),$M121),$N121),"NA"))</f>
        <v>1</v>
      </c>
      <c r="CM121" s="103" t="n">
        <f aca="true">IF($J121="","",IF(ISNUMBER(OFFSET('Data transformed'!$A$4,MATCH($A121,'Data transformed'!$A$5:$A$185,0),MATCH(CM$4,'Data transformed'!$4:$4,0)-1)), MIN(MAX(OFFSET('Data transformed'!$A$4,MATCH($A121,'Data transformed'!$A$5:$A$185,0),MATCH(CM$4,'Data transformed'!$4:$4,0)-1),$M121),$N121),"NA"))</f>
        <v>2</v>
      </c>
      <c r="CN121" s="103" t="n">
        <f aca="true">IF($J121="","",IF(ISNUMBER(OFFSET('Data transformed'!$A$4,MATCH($A121,'Data transformed'!$A$5:$A$185,0),MATCH(CN$4,'Data transformed'!$4:$4,0)-1)), MIN(MAX(OFFSET('Data transformed'!$A$4,MATCH($A121,'Data transformed'!$A$5:$A$185,0),MATCH(CN$4,'Data transformed'!$4:$4,0)-1),$M121),$N121),"NA"))</f>
        <v>1</v>
      </c>
      <c r="CO121" s="103" t="n">
        <f aca="true">IF($J121="","",IF(ISNUMBER(OFFSET('Data transformed'!$A$4,MATCH($A121,'Data transformed'!$A$5:$A$185,0),MATCH(CO$4,'Data transformed'!$4:$4,0)-1)), MIN(MAX(OFFSET('Data transformed'!$A$4,MATCH($A121,'Data transformed'!$A$5:$A$185,0),MATCH(CO$4,'Data transformed'!$4:$4,0)-1),$M121),$N121),"NA"))</f>
        <v>1</v>
      </c>
      <c r="CP121" s="103" t="n">
        <f aca="true">IF($J121="","",IF(ISNUMBER(OFFSET('Data transformed'!$A$4,MATCH($A121,'Data transformed'!$A$5:$A$185,0),MATCH(CP$4,'Data transformed'!$4:$4,0)-1)), MIN(MAX(OFFSET('Data transformed'!$A$4,MATCH($A121,'Data transformed'!$A$5:$A$185,0),MATCH(CP$4,'Data transformed'!$4:$4,0)-1),$M121),$N121),"NA"))</f>
        <v>1</v>
      </c>
      <c r="CQ121" s="103" t="n">
        <f aca="true">IF($J121="","",IF(ISNUMBER(OFFSET('Data transformed'!$A$4,MATCH($A121,'Data transformed'!$A$5:$A$185,0),MATCH(CQ$4,'Data transformed'!$4:$4,0)-1)), MIN(MAX(OFFSET('Data transformed'!$A$4,MATCH($A121,'Data transformed'!$A$5:$A$185,0),MATCH(CQ$4,'Data transformed'!$4:$4,0)-1),$M121),$N121),"NA"))</f>
        <v>1</v>
      </c>
      <c r="CR121" s="103" t="n">
        <f aca="true">IF($J121="","",IF(ISNUMBER(OFFSET('Data transformed'!$A$4,MATCH($A121,'Data transformed'!$A$5:$A$185,0),MATCH(CR$4,'Data transformed'!$4:$4,0)-1)), MIN(MAX(OFFSET('Data transformed'!$A$4,MATCH($A121,'Data transformed'!$A$5:$A$185,0),MATCH(CR$4,'Data transformed'!$4:$4,0)-1),$M121),$N121),"NA"))</f>
        <v>2</v>
      </c>
      <c r="CS121" s="103" t="n">
        <f aca="true">IF($J121="","",IF(ISNUMBER(OFFSET('Data transformed'!$A$4,MATCH($A121,'Data transformed'!$A$5:$A$185,0),MATCH(CS$4,'Data transformed'!$4:$4,0)-1)), MIN(MAX(OFFSET('Data transformed'!$A$4,MATCH($A121,'Data transformed'!$A$5:$A$185,0),MATCH(CS$4,'Data transformed'!$4:$4,0)-1),$M121),$N121),"NA"))</f>
        <v>2</v>
      </c>
      <c r="CT121" s="103" t="n">
        <f aca="true">IF($J121="","",IF(ISNUMBER(OFFSET('Data transformed'!$A$4,MATCH($A121,'Data transformed'!$A$5:$A$185,0),MATCH(CT$4,'Data transformed'!$4:$4,0)-1)), MIN(MAX(OFFSET('Data transformed'!$A$4,MATCH($A121,'Data transformed'!$A$5:$A$185,0),MATCH(CT$4,'Data transformed'!$4:$4,0)-1),$M121),$N121),"NA"))</f>
        <v>1</v>
      </c>
      <c r="CU121" s="103" t="n">
        <f aca="true">IF($J121="","",IF(ISNUMBER(OFFSET('Data transformed'!$A$4,MATCH($A121,'Data transformed'!$A$5:$A$185,0),MATCH(CU$4,'Data transformed'!$4:$4,0)-1)), MIN(MAX(OFFSET('Data transformed'!$A$4,MATCH($A121,'Data transformed'!$A$5:$A$185,0),MATCH(CU$4,'Data transformed'!$4:$4,0)-1),$M121),$N121),"NA"))</f>
        <v>1</v>
      </c>
    </row>
    <row r="122" s="103" customFormat="true" ht="15.5" hidden="false" customHeight="false" outlineLevel="0" collapsed="false">
      <c r="A122" s="107" t="n">
        <v>4340</v>
      </c>
      <c r="B122" s="107" t="n">
        <v>3</v>
      </c>
      <c r="C122" s="103" t="str">
        <f aca="true">IF(ISBLANK(OFFSET('Raw Data'!$A$3,MATCH($A122,'Raw Data'!$B$4:$B$185,0),MATCH(C$4,'Raw Data'!$3:$3,0)-1)),"",OFFSET('Raw Data'!$A$3,MATCH($A122,'Raw Data'!$B$4:$B$185,0),MATCH(C$4,'Raw Data'!$3:$3,0)-1))</f>
        <v>Sustainable business practice</v>
      </c>
      <c r="D122" s="103" t="str">
        <f aca="true">IF(ISBLANK(OFFSET('Raw Data'!$A$3,MATCH($A122,'Raw Data'!$B$4:$B$185,0),MATCH(D$4,'Raw Data'!$3:$3,0)-1)),"",OFFSET('Raw Data'!$A$3,MATCH($A122,'Raw Data'!$B$4:$B$185,0),MATCH(D$4,'Raw Data'!$3:$3,0)-1))</f>
        <v/>
      </c>
      <c r="E122" s="103" t="str">
        <f aca="true">IF(ISBLANK(OFFSET('Raw Data'!$A$3,MATCH($A122,'Raw Data'!$B$4:$B$185,0),MATCH(E$4,'Raw Data'!$3:$3,0)-1)),"",OFFSET('Raw Data'!$A$3,MATCH($A122,'Raw Data'!$B$4:$B$185,0),MATCH(E$4,'Raw Data'!$3:$3,0)-1))</f>
        <v/>
      </c>
      <c r="J122" s="103" t="e">
        <f aca="true" t="array" ref="J122:J122">IFERROR(_xlfn.QUARTILE.INC(IF(ISNUMBER(OFFSET('Data transformed'!$N$4,MATCH('outliers treatment'!$A122,'Data transformed'!$A$5:$A$185),1,1,COUNTA('Data transformed'!$O$4:$CX$4))),OFFSET('Data transformed'!$N$4,MATCH('outliers treatment'!$A122,'Data transformed'!$A$5:$A$185),1,1,COUNTA('Data transformed'!$O$4:$CX$4))),1),"")</f>
        <v>#N/A</v>
      </c>
      <c r="K122" s="103" t="e">
        <f aca="true" t="array" ref="K122:K122">IFERROR(_xlfn.QUARTILE.INC(IF(ISNUMBER(OFFSET('Data transformed'!$N$4,MATCH('outliers treatment'!$A122,'Data transformed'!$A$5:$A$185),1,1,COUNTA('Data transformed'!$O$4:$CX$4))),OFFSET('Data transformed'!$N$4,MATCH('outliers treatment'!$A122,'Data transformed'!$A$5:$A$185),1,1,COUNTA('Data transformed'!$O$4:$CX$4))),3),"")</f>
        <v>#N/A</v>
      </c>
      <c r="L122" s="103" t="str">
        <f aca="false">IFERROR(K122-J122,"")</f>
        <v/>
      </c>
      <c r="P122" s="105" t="str">
        <f aca="false" t="array" ref="P122:P122">IFERROR(SKEW(IF(ISNUMBER(T122:CU122),T122:CU122,"")),"")</f>
        <v/>
      </c>
      <c r="Q122" s="103" t="n">
        <f aca="true">IF(ISBLANK(OFFSET('Data above threshold'!$A$4,MATCH('Data above threshold'!$A121,'Data above threshold'!$A$5:$A$185,0),MATCH('Data above threshold'!N$4,'Data above threshold'!$4:$4,0)-1)),1,OFFSET('Data above threshold'!$A$4,MATCH('Data above threshold'!$A121,'Data above threshold'!$A$5:$A$185,0),MATCH('Data above threshold'!N$4,'Data above threshold'!$4:$4,0)-1))</f>
        <v>1</v>
      </c>
      <c r="R122" s="103" t="e">
        <f aca="false">IF($J122="","",COUNTIF(T122:CU122,M122)+ COUNTIF(T122:CQ122,N122))</f>
        <v>#N/A</v>
      </c>
      <c r="S122" s="106" t="str">
        <f aca="false" t="array" ref="S122:S122">IF(B122&lt;4,"",1-IFERROR(SUM(ISNUMBER(T122:CU122)*(1-$T$3:$CU$3))/COUNTIF($T$3:$CU$3,0),0))</f>
        <v/>
      </c>
      <c r="T122" s="103" t="str">
        <f aca="true">IF($J122="","",IF(ISNUMBER(OFFSET('Data transformed'!$A$4,MATCH($A122,'Data transformed'!$A$5:$A$185,0),MATCH(T$4,'Data transformed'!$4:$4,0)-1)), MIN(MAX(OFFSET('Data transformed'!$A$4,MATCH($A122,'Data transformed'!$A$5:$A$185,0),MATCH(T$4,'Data transformed'!$4:$4,0)-1),$M122),$N122),"NA"))</f>
        <v>NA</v>
      </c>
      <c r="U122" s="103" t="str">
        <f aca="true">IF($J122="","",IF(ISNUMBER(OFFSET('Data transformed'!$A$4,MATCH($A122,'Data transformed'!$A$5:$A$185,0),MATCH(U$4,'Data transformed'!$4:$4,0)-1)), MIN(MAX(OFFSET('Data transformed'!$A$4,MATCH($A122,'Data transformed'!$A$5:$A$185,0),MATCH(U$4,'Data transformed'!$4:$4,0)-1),$M122),$N122),"NA"))</f>
        <v>NA</v>
      </c>
      <c r="V122" s="103" t="str">
        <f aca="true">IF($J122="","",IF(ISNUMBER(OFFSET('Data transformed'!$A$4,MATCH($A122,'Data transformed'!$A$5:$A$185,0),MATCH(V$4,'Data transformed'!$4:$4,0)-1)), MIN(MAX(OFFSET('Data transformed'!$A$4,MATCH($A122,'Data transformed'!$A$5:$A$185,0),MATCH(V$4,'Data transformed'!$4:$4,0)-1),$M122),$N122),"NA"))</f>
        <v>NA</v>
      </c>
      <c r="W122" s="103" t="str">
        <f aca="true">IF($J122="","",IF(ISNUMBER(OFFSET('Data transformed'!$A$4,MATCH($A122,'Data transformed'!$A$5:$A$185,0),MATCH(W$4,'Data transformed'!$4:$4,0)-1)), MIN(MAX(OFFSET('Data transformed'!$A$4,MATCH($A122,'Data transformed'!$A$5:$A$185,0),MATCH(W$4,'Data transformed'!$4:$4,0)-1),$M122),$N122),"NA"))</f>
        <v>NA</v>
      </c>
      <c r="X122" s="103" t="str">
        <f aca="true">IF($J122="","",IF(ISNUMBER(OFFSET('Data transformed'!$A$4,MATCH($A122,'Data transformed'!$A$5:$A$185,0),MATCH(X$4,'Data transformed'!$4:$4,0)-1)), MIN(MAX(OFFSET('Data transformed'!$A$4,MATCH($A122,'Data transformed'!$A$5:$A$185,0),MATCH(X$4,'Data transformed'!$4:$4,0)-1),$M122),$N122),"NA"))</f>
        <v>NA</v>
      </c>
      <c r="Y122" s="103" t="str">
        <f aca="true">IF($J122="","",IF(ISNUMBER(OFFSET('Data transformed'!$A$4,MATCH($A122,'Data transformed'!$A$5:$A$185,0),MATCH(Y$4,'Data transformed'!$4:$4,0)-1)), MIN(MAX(OFFSET('Data transformed'!$A$4,MATCH($A122,'Data transformed'!$A$5:$A$185,0),MATCH(Y$4,'Data transformed'!$4:$4,0)-1),$M122),$N122),"NA"))</f>
        <v>NA</v>
      </c>
      <c r="Z122" s="103" t="str">
        <f aca="true">IF($J122="","",IF(ISNUMBER(OFFSET('Data transformed'!$A$4,MATCH($A122,'Data transformed'!$A$5:$A$185,0),MATCH(Z$4,'Data transformed'!$4:$4,0)-1)), MIN(MAX(OFFSET('Data transformed'!$A$4,MATCH($A122,'Data transformed'!$A$5:$A$185,0),MATCH(Z$4,'Data transformed'!$4:$4,0)-1),$M122),$N122),"NA"))</f>
        <v>NA</v>
      </c>
      <c r="AA122" s="103" t="str">
        <f aca="true">IF($J122="","",IF(ISNUMBER(OFFSET('Data transformed'!$A$4,MATCH($A122,'Data transformed'!$A$5:$A$185,0),MATCH(AA$4,'Data transformed'!$4:$4,0)-1)), MIN(MAX(OFFSET('Data transformed'!$A$4,MATCH($A122,'Data transformed'!$A$5:$A$185,0),MATCH(AA$4,'Data transformed'!$4:$4,0)-1),$M122),$N122),"NA"))</f>
        <v>NA</v>
      </c>
      <c r="AB122" s="103" t="str">
        <f aca="true">IF($J122="","",IF(ISNUMBER(OFFSET('Data transformed'!$A$4,MATCH($A122,'Data transformed'!$A$5:$A$185,0),MATCH(AB$4,'Data transformed'!$4:$4,0)-1)), MIN(MAX(OFFSET('Data transformed'!$A$4,MATCH($A122,'Data transformed'!$A$5:$A$185,0),MATCH(AB$4,'Data transformed'!$4:$4,0)-1),$M122),$N122),"NA"))</f>
        <v>NA</v>
      </c>
      <c r="AC122" s="103" t="str">
        <f aca="true">IF($J122="","",IF(ISNUMBER(OFFSET('Data transformed'!$A$4,MATCH($A122,'Data transformed'!$A$5:$A$185,0),MATCH(AC$4,'Data transformed'!$4:$4,0)-1)), MIN(MAX(OFFSET('Data transformed'!$A$4,MATCH($A122,'Data transformed'!$A$5:$A$185,0),MATCH(AC$4,'Data transformed'!$4:$4,0)-1),$M122),$N122),"NA"))</f>
        <v>NA</v>
      </c>
      <c r="AD122" s="103" t="str">
        <f aca="true">IF($J122="","",IF(ISNUMBER(OFFSET('Data transformed'!$A$4,MATCH($A122,'Data transformed'!$A$5:$A$185,0),MATCH(AD$4,'Data transformed'!$4:$4,0)-1)), MIN(MAX(OFFSET('Data transformed'!$A$4,MATCH($A122,'Data transformed'!$A$5:$A$185,0),MATCH(AD$4,'Data transformed'!$4:$4,0)-1),$M122),$N122),"NA"))</f>
        <v>NA</v>
      </c>
      <c r="AE122" s="103" t="str">
        <f aca="true">IF($J122="","",IF(ISNUMBER(OFFSET('Data transformed'!$A$4,MATCH($A122,'Data transformed'!$A$5:$A$185,0),MATCH(AE$4,'Data transformed'!$4:$4,0)-1)), MIN(MAX(OFFSET('Data transformed'!$A$4,MATCH($A122,'Data transformed'!$A$5:$A$185,0),MATCH(AE$4,'Data transformed'!$4:$4,0)-1),$M122),$N122),"NA"))</f>
        <v>NA</v>
      </c>
      <c r="AF122" s="103" t="str">
        <f aca="true">IF($J122="","",IF(ISNUMBER(OFFSET('Data transformed'!$A$4,MATCH($A122,'Data transformed'!$A$5:$A$185,0),MATCH(AF$4,'Data transformed'!$4:$4,0)-1)), MIN(MAX(OFFSET('Data transformed'!$A$4,MATCH($A122,'Data transformed'!$A$5:$A$185,0),MATCH(AF$4,'Data transformed'!$4:$4,0)-1),$M122),$N122),"NA"))</f>
        <v>NA</v>
      </c>
      <c r="AG122" s="103" t="str">
        <f aca="true">IF($J122="","",IF(ISNUMBER(OFFSET('Data transformed'!$A$4,MATCH($A122,'Data transformed'!$A$5:$A$185,0),MATCH(AG$4,'Data transformed'!$4:$4,0)-1)), MIN(MAX(OFFSET('Data transformed'!$A$4,MATCH($A122,'Data transformed'!$A$5:$A$185,0),MATCH(AG$4,'Data transformed'!$4:$4,0)-1),$M122),$N122),"NA"))</f>
        <v>NA</v>
      </c>
      <c r="AH122" s="103" t="str">
        <f aca="true">IF($J122="","",IF(ISNUMBER(OFFSET('Data transformed'!$A$4,MATCH($A122,'Data transformed'!$A$5:$A$185,0),MATCH(AH$4,'Data transformed'!$4:$4,0)-1)), MIN(MAX(OFFSET('Data transformed'!$A$4,MATCH($A122,'Data transformed'!$A$5:$A$185,0),MATCH(AH$4,'Data transformed'!$4:$4,0)-1),$M122),$N122),"NA"))</f>
        <v>NA</v>
      </c>
      <c r="AI122" s="103" t="str">
        <f aca="true">IF($J122="","",IF(ISNUMBER(OFFSET('Data transformed'!$A$4,MATCH($A122,'Data transformed'!$A$5:$A$185,0),MATCH(AI$4,'Data transformed'!$4:$4,0)-1)), MIN(MAX(OFFSET('Data transformed'!$A$4,MATCH($A122,'Data transformed'!$A$5:$A$185,0),MATCH(AI$4,'Data transformed'!$4:$4,0)-1),$M122),$N122),"NA"))</f>
        <v>NA</v>
      </c>
      <c r="AJ122" s="103" t="str">
        <f aca="true">IF($J122="","",IF(ISNUMBER(OFFSET('Data transformed'!$A$4,MATCH($A122,'Data transformed'!$A$5:$A$185,0),MATCH(AJ$4,'Data transformed'!$4:$4,0)-1)), MIN(MAX(OFFSET('Data transformed'!$A$4,MATCH($A122,'Data transformed'!$A$5:$A$185,0),MATCH(AJ$4,'Data transformed'!$4:$4,0)-1),$M122),$N122),"NA"))</f>
        <v>NA</v>
      </c>
      <c r="AK122" s="103" t="str">
        <f aca="true">IF($J122="","",IF(ISNUMBER(OFFSET('Data transformed'!$A$4,MATCH($A122,'Data transformed'!$A$5:$A$185,0),MATCH(AK$4,'Data transformed'!$4:$4,0)-1)), MIN(MAX(OFFSET('Data transformed'!$A$4,MATCH($A122,'Data transformed'!$A$5:$A$185,0),MATCH(AK$4,'Data transformed'!$4:$4,0)-1),$M122),$N122),"NA"))</f>
        <v>NA</v>
      </c>
      <c r="AL122" s="103" t="str">
        <f aca="true">IF($J122="","",IF(ISNUMBER(OFFSET('Data transformed'!$A$4,MATCH($A122,'Data transformed'!$A$5:$A$185,0),MATCH(AL$4,'Data transformed'!$4:$4,0)-1)), MIN(MAX(OFFSET('Data transformed'!$A$4,MATCH($A122,'Data transformed'!$A$5:$A$185,0),MATCH(AL$4,'Data transformed'!$4:$4,0)-1),$M122),$N122),"NA"))</f>
        <v>NA</v>
      </c>
      <c r="AM122" s="103" t="str">
        <f aca="true">IF($J122="","",IF(ISNUMBER(OFFSET('Data transformed'!$A$4,MATCH($A122,'Data transformed'!$A$5:$A$185,0),MATCH(AM$4,'Data transformed'!$4:$4,0)-1)), MIN(MAX(OFFSET('Data transformed'!$A$4,MATCH($A122,'Data transformed'!$A$5:$A$185,0),MATCH(AM$4,'Data transformed'!$4:$4,0)-1),$M122),$N122),"NA"))</f>
        <v>NA</v>
      </c>
      <c r="AN122" s="103" t="str">
        <f aca="true">IF($J122="","",IF(ISNUMBER(OFFSET('Data transformed'!$A$4,MATCH($A122,'Data transformed'!$A$5:$A$185,0),MATCH(AN$4,'Data transformed'!$4:$4,0)-1)), MIN(MAX(OFFSET('Data transformed'!$A$4,MATCH($A122,'Data transformed'!$A$5:$A$185,0),MATCH(AN$4,'Data transformed'!$4:$4,0)-1),$M122),$N122),"NA"))</f>
        <v>NA</v>
      </c>
      <c r="AO122" s="103" t="str">
        <f aca="true">IF($J122="","",IF(ISNUMBER(OFFSET('Data transformed'!$A$4,MATCH($A122,'Data transformed'!$A$5:$A$185,0),MATCH(AO$4,'Data transformed'!$4:$4,0)-1)), MIN(MAX(OFFSET('Data transformed'!$A$4,MATCH($A122,'Data transformed'!$A$5:$A$185,0),MATCH(AO$4,'Data transformed'!$4:$4,0)-1),$M122),$N122),"NA"))</f>
        <v>NA</v>
      </c>
      <c r="AP122" s="103" t="str">
        <f aca="true">IF($J122="","",IF(ISNUMBER(OFFSET('Data transformed'!$A$4,MATCH($A122,'Data transformed'!$A$5:$A$185,0),MATCH(AP$4,'Data transformed'!$4:$4,0)-1)), MIN(MAX(OFFSET('Data transformed'!$A$4,MATCH($A122,'Data transformed'!$A$5:$A$185,0),MATCH(AP$4,'Data transformed'!$4:$4,0)-1),$M122),$N122),"NA"))</f>
        <v>NA</v>
      </c>
      <c r="AQ122" s="103" t="str">
        <f aca="true">IF($J122="","",IF(ISNUMBER(OFFSET('Data transformed'!$A$4,MATCH($A122,'Data transformed'!$A$5:$A$185,0),MATCH(AQ$4,'Data transformed'!$4:$4,0)-1)), MIN(MAX(OFFSET('Data transformed'!$A$4,MATCH($A122,'Data transformed'!$A$5:$A$185,0),MATCH(AQ$4,'Data transformed'!$4:$4,0)-1),$M122),$N122),"NA"))</f>
        <v>NA</v>
      </c>
      <c r="AR122" s="103" t="str">
        <f aca="true">IF($J122="","",IF(ISNUMBER(OFFSET('Data transformed'!$A$4,MATCH($A122,'Data transformed'!$A$5:$A$185,0),MATCH(AR$4,'Data transformed'!$4:$4,0)-1)), MIN(MAX(OFFSET('Data transformed'!$A$4,MATCH($A122,'Data transformed'!$A$5:$A$185,0),MATCH(AR$4,'Data transformed'!$4:$4,0)-1),$M122),$N122),"NA"))</f>
        <v>NA</v>
      </c>
      <c r="AS122" s="103" t="str">
        <f aca="true">IF($J122="","",IF(ISNUMBER(OFFSET('Data transformed'!$A$4,MATCH($A122,'Data transformed'!$A$5:$A$185,0),MATCH(AS$4,'Data transformed'!$4:$4,0)-1)), MIN(MAX(OFFSET('Data transformed'!$A$4,MATCH($A122,'Data transformed'!$A$5:$A$185,0),MATCH(AS$4,'Data transformed'!$4:$4,0)-1),$M122),$N122),"NA"))</f>
        <v>NA</v>
      </c>
      <c r="AT122" s="103" t="str">
        <f aca="true">IF($J122="","",IF(ISNUMBER(OFFSET('Data transformed'!$A$4,MATCH($A122,'Data transformed'!$A$5:$A$185,0),MATCH(AT$4,'Data transformed'!$4:$4,0)-1)), MIN(MAX(OFFSET('Data transformed'!$A$4,MATCH($A122,'Data transformed'!$A$5:$A$185,0),MATCH(AT$4,'Data transformed'!$4:$4,0)-1),$M122),$N122),"NA"))</f>
        <v>NA</v>
      </c>
      <c r="AU122" s="103" t="str">
        <f aca="true">IF($J122="","",IF(ISNUMBER(OFFSET('Data transformed'!$A$4,MATCH($A122,'Data transformed'!$A$5:$A$185,0),MATCH(AU$4,'Data transformed'!$4:$4,0)-1)), MIN(MAX(OFFSET('Data transformed'!$A$4,MATCH($A122,'Data transformed'!$A$5:$A$185,0),MATCH(AU$4,'Data transformed'!$4:$4,0)-1),$M122),$N122),"NA"))</f>
        <v>NA</v>
      </c>
      <c r="AV122" s="103" t="str">
        <f aca="true">IF($J122="","",IF(ISNUMBER(OFFSET('Data transformed'!$A$4,MATCH($A122,'Data transformed'!$A$5:$A$185,0),MATCH(AV$4,'Data transformed'!$4:$4,0)-1)), MIN(MAX(OFFSET('Data transformed'!$A$4,MATCH($A122,'Data transformed'!$A$5:$A$185,0),MATCH(AV$4,'Data transformed'!$4:$4,0)-1),$M122),$N122),"NA"))</f>
        <v>NA</v>
      </c>
      <c r="AW122" s="103" t="str">
        <f aca="true">IF($J122="","",IF(ISNUMBER(OFFSET('Data transformed'!$A$4,MATCH($A122,'Data transformed'!$A$5:$A$185,0),MATCH(AW$4,'Data transformed'!$4:$4,0)-1)), MIN(MAX(OFFSET('Data transformed'!$A$4,MATCH($A122,'Data transformed'!$A$5:$A$185,0),MATCH(AW$4,'Data transformed'!$4:$4,0)-1),$M122),$N122),"NA"))</f>
        <v>NA</v>
      </c>
      <c r="AX122" s="103" t="str">
        <f aca="true">IF($J122="","",IF(ISNUMBER(OFFSET('Data transformed'!$A$4,MATCH($A122,'Data transformed'!$A$5:$A$185,0),MATCH(AX$4,'Data transformed'!$4:$4,0)-1)), MIN(MAX(OFFSET('Data transformed'!$A$4,MATCH($A122,'Data transformed'!$A$5:$A$185,0),MATCH(AX$4,'Data transformed'!$4:$4,0)-1),$M122),$N122),"NA"))</f>
        <v>NA</v>
      </c>
      <c r="AY122" s="103" t="str">
        <f aca="true">IF($J122="","",IF(ISNUMBER(OFFSET('Data transformed'!$A$4,MATCH($A122,'Data transformed'!$A$5:$A$185,0),MATCH(AY$4,'Data transformed'!$4:$4,0)-1)), MIN(MAX(OFFSET('Data transformed'!$A$4,MATCH($A122,'Data transformed'!$A$5:$A$185,0),MATCH(AY$4,'Data transformed'!$4:$4,0)-1),$M122),$N122),"NA"))</f>
        <v>NA</v>
      </c>
      <c r="AZ122" s="103" t="str">
        <f aca="true">IF($J122="","",IF(ISNUMBER(OFFSET('Data transformed'!$A$4,MATCH($A122,'Data transformed'!$A$5:$A$185,0),MATCH(AZ$4,'Data transformed'!$4:$4,0)-1)), MIN(MAX(OFFSET('Data transformed'!$A$4,MATCH($A122,'Data transformed'!$A$5:$A$185,0),MATCH(AZ$4,'Data transformed'!$4:$4,0)-1),$M122),$N122),"NA"))</f>
        <v>NA</v>
      </c>
      <c r="BA122" s="103" t="str">
        <f aca="true">IF($J122="","",IF(ISNUMBER(OFFSET('Data transformed'!$A$4,MATCH($A122,'Data transformed'!$A$5:$A$185,0),MATCH(BA$4,'Data transformed'!$4:$4,0)-1)), MIN(MAX(OFFSET('Data transformed'!$A$4,MATCH($A122,'Data transformed'!$A$5:$A$185,0),MATCH(BA$4,'Data transformed'!$4:$4,0)-1),$M122),$N122),"NA"))</f>
        <v>NA</v>
      </c>
      <c r="BB122" s="103" t="str">
        <f aca="true">IF($J122="","",IF(ISNUMBER(OFFSET('Data transformed'!$A$4,MATCH($A122,'Data transformed'!$A$5:$A$185,0),MATCH(BB$4,'Data transformed'!$4:$4,0)-1)), MIN(MAX(OFFSET('Data transformed'!$A$4,MATCH($A122,'Data transformed'!$A$5:$A$185,0),MATCH(BB$4,'Data transformed'!$4:$4,0)-1),$M122),$N122),"NA"))</f>
        <v>NA</v>
      </c>
      <c r="BC122" s="103" t="str">
        <f aca="true">IF($J122="","",IF(ISNUMBER(OFFSET('Data transformed'!$A$4,MATCH($A122,'Data transformed'!$A$5:$A$185,0),MATCH(BC$4,'Data transformed'!$4:$4,0)-1)), MIN(MAX(OFFSET('Data transformed'!$A$4,MATCH($A122,'Data transformed'!$A$5:$A$185,0),MATCH(BC$4,'Data transformed'!$4:$4,0)-1),$M122),$N122),"NA"))</f>
        <v>NA</v>
      </c>
      <c r="BD122" s="103" t="str">
        <f aca="true">IF($J122="","",IF(ISNUMBER(OFFSET('Data transformed'!$A$4,MATCH($A122,'Data transformed'!$A$5:$A$185,0),MATCH(BD$4,'Data transformed'!$4:$4,0)-1)), MIN(MAX(OFFSET('Data transformed'!$A$4,MATCH($A122,'Data transformed'!$A$5:$A$185,0),MATCH(BD$4,'Data transformed'!$4:$4,0)-1),$M122),$N122),"NA"))</f>
        <v>NA</v>
      </c>
      <c r="BE122" s="103" t="str">
        <f aca="true">IF($J122="","",IF(ISNUMBER(OFFSET('Data transformed'!$A$4,MATCH($A122,'Data transformed'!$A$5:$A$185,0),MATCH(BE$4,'Data transformed'!$4:$4,0)-1)), MIN(MAX(OFFSET('Data transformed'!$A$4,MATCH($A122,'Data transformed'!$A$5:$A$185,0),MATCH(BE$4,'Data transformed'!$4:$4,0)-1),$M122),$N122),"NA"))</f>
        <v>NA</v>
      </c>
      <c r="BF122" s="103" t="str">
        <f aca="true">IF($J122="","",IF(ISNUMBER(OFFSET('Data transformed'!$A$4,MATCH($A122,'Data transformed'!$A$5:$A$185,0),MATCH(BF$4,'Data transformed'!$4:$4,0)-1)), MIN(MAX(OFFSET('Data transformed'!$A$4,MATCH($A122,'Data transformed'!$A$5:$A$185,0),MATCH(BF$4,'Data transformed'!$4:$4,0)-1),$M122),$N122),"NA"))</f>
        <v>NA</v>
      </c>
      <c r="BG122" s="103" t="str">
        <f aca="true">IF($J122="","",IF(ISNUMBER(OFFSET('Data transformed'!$A$4,MATCH($A122,'Data transformed'!$A$5:$A$185,0),MATCH(BG$4,'Data transformed'!$4:$4,0)-1)), MIN(MAX(OFFSET('Data transformed'!$A$4,MATCH($A122,'Data transformed'!$A$5:$A$185,0),MATCH(BG$4,'Data transformed'!$4:$4,0)-1),$M122),$N122),"NA"))</f>
        <v>NA</v>
      </c>
      <c r="BH122" s="103" t="str">
        <f aca="true">IF($J122="","",IF(ISNUMBER(OFFSET('Data transformed'!$A$4,MATCH($A122,'Data transformed'!$A$5:$A$185,0),MATCH(BH$4,'Data transformed'!$4:$4,0)-1)), MIN(MAX(OFFSET('Data transformed'!$A$4,MATCH($A122,'Data transformed'!$A$5:$A$185,0),MATCH(BH$4,'Data transformed'!$4:$4,0)-1),$M122),$N122),"NA"))</f>
        <v>NA</v>
      </c>
      <c r="BI122" s="103" t="str">
        <f aca="true">IF($J122="","",IF(ISNUMBER(OFFSET('Data transformed'!$A$4,MATCH($A122,'Data transformed'!$A$5:$A$185,0),MATCH(BI$4,'Data transformed'!$4:$4,0)-1)), MIN(MAX(OFFSET('Data transformed'!$A$4,MATCH($A122,'Data transformed'!$A$5:$A$185,0),MATCH(BI$4,'Data transformed'!$4:$4,0)-1),$M122),$N122),"NA"))</f>
        <v>NA</v>
      </c>
      <c r="BJ122" s="103" t="str">
        <f aca="true">IF($J122="","",IF(ISNUMBER(OFFSET('Data transformed'!$A$4,MATCH($A122,'Data transformed'!$A$5:$A$185,0),MATCH(BJ$4,'Data transformed'!$4:$4,0)-1)), MIN(MAX(OFFSET('Data transformed'!$A$4,MATCH($A122,'Data transformed'!$A$5:$A$185,0),MATCH(BJ$4,'Data transformed'!$4:$4,0)-1),$M122),$N122),"NA"))</f>
        <v>NA</v>
      </c>
      <c r="BK122" s="103" t="str">
        <f aca="true">IF($J122="","",IF(ISNUMBER(OFFSET('Data transformed'!$A$4,MATCH($A122,'Data transformed'!$A$5:$A$185,0),MATCH(BK$4,'Data transformed'!$4:$4,0)-1)), MIN(MAX(OFFSET('Data transformed'!$A$4,MATCH($A122,'Data transformed'!$A$5:$A$185,0),MATCH(BK$4,'Data transformed'!$4:$4,0)-1),$M122),$N122),"NA"))</f>
        <v>NA</v>
      </c>
      <c r="BL122" s="103" t="str">
        <f aca="true">IF($J122="","",IF(ISNUMBER(OFFSET('Data transformed'!$A$4,MATCH($A122,'Data transformed'!$A$5:$A$185,0),MATCH(BL$4,'Data transformed'!$4:$4,0)-1)), MIN(MAX(OFFSET('Data transformed'!$A$4,MATCH($A122,'Data transformed'!$A$5:$A$185,0),MATCH(BL$4,'Data transformed'!$4:$4,0)-1),$M122),$N122),"NA"))</f>
        <v>NA</v>
      </c>
      <c r="BM122" s="103" t="str">
        <f aca="true">IF($J122="","",IF(ISNUMBER(OFFSET('Data transformed'!$A$4,MATCH($A122,'Data transformed'!$A$5:$A$185,0),MATCH(BM$4,'Data transformed'!$4:$4,0)-1)), MIN(MAX(OFFSET('Data transformed'!$A$4,MATCH($A122,'Data transformed'!$A$5:$A$185,0),MATCH(BM$4,'Data transformed'!$4:$4,0)-1),$M122),$N122),"NA"))</f>
        <v>NA</v>
      </c>
      <c r="BN122" s="103" t="str">
        <f aca="true">IF($J122="","",IF(ISNUMBER(OFFSET('Data transformed'!$A$4,MATCH($A122,'Data transformed'!$A$5:$A$185,0),MATCH(BN$4,'Data transformed'!$4:$4,0)-1)), MIN(MAX(OFFSET('Data transformed'!$A$4,MATCH($A122,'Data transformed'!$A$5:$A$185,0),MATCH(BN$4,'Data transformed'!$4:$4,0)-1),$M122),$N122),"NA"))</f>
        <v>NA</v>
      </c>
      <c r="BO122" s="103" t="str">
        <f aca="true">IF($J122="","",IF(ISNUMBER(OFFSET('Data transformed'!$A$4,MATCH($A122,'Data transformed'!$A$5:$A$185,0),MATCH(BO$4,'Data transformed'!$4:$4,0)-1)), MIN(MAX(OFFSET('Data transformed'!$A$4,MATCH($A122,'Data transformed'!$A$5:$A$185,0),MATCH(BO$4,'Data transformed'!$4:$4,0)-1),$M122),$N122),"NA"))</f>
        <v>NA</v>
      </c>
      <c r="BP122" s="103" t="str">
        <f aca="true">IF($J122="","",IF(ISNUMBER(OFFSET('Data transformed'!$A$4,MATCH($A122,'Data transformed'!$A$5:$A$185,0),MATCH(BP$4,'Data transformed'!$4:$4,0)-1)), MIN(MAX(OFFSET('Data transformed'!$A$4,MATCH($A122,'Data transformed'!$A$5:$A$185,0),MATCH(BP$4,'Data transformed'!$4:$4,0)-1),$M122),$N122),"NA"))</f>
        <v>NA</v>
      </c>
      <c r="BQ122" s="103" t="str">
        <f aca="true">IF($J122="","",IF(ISNUMBER(OFFSET('Data transformed'!$A$4,MATCH($A122,'Data transformed'!$A$5:$A$185,0),MATCH(BQ$4,'Data transformed'!$4:$4,0)-1)), MIN(MAX(OFFSET('Data transformed'!$A$4,MATCH($A122,'Data transformed'!$A$5:$A$185,0),MATCH(BQ$4,'Data transformed'!$4:$4,0)-1),$M122),$N122),"NA"))</f>
        <v>NA</v>
      </c>
      <c r="BR122" s="103" t="str">
        <f aca="true">IF($J122="","",IF(ISNUMBER(OFFSET('Data transformed'!$A$4,MATCH($A122,'Data transformed'!$A$5:$A$185,0),MATCH(BR$4,'Data transformed'!$4:$4,0)-1)), MIN(MAX(OFFSET('Data transformed'!$A$4,MATCH($A122,'Data transformed'!$A$5:$A$185,0),MATCH(BR$4,'Data transformed'!$4:$4,0)-1),$M122),$N122),"NA"))</f>
        <v>NA</v>
      </c>
      <c r="BS122" s="103" t="str">
        <f aca="true">IF($J122="","",IF(ISNUMBER(OFFSET('Data transformed'!$A$4,MATCH($A122,'Data transformed'!$A$5:$A$185,0),MATCH(BS$4,'Data transformed'!$4:$4,0)-1)), MIN(MAX(OFFSET('Data transformed'!$A$4,MATCH($A122,'Data transformed'!$A$5:$A$185,0),MATCH(BS$4,'Data transformed'!$4:$4,0)-1),$M122),$N122),"NA"))</f>
        <v>NA</v>
      </c>
      <c r="BT122" s="103" t="str">
        <f aca="true">IF($J122="","",IF(ISNUMBER(OFFSET('Data transformed'!$A$4,MATCH($A122,'Data transformed'!$A$5:$A$185,0),MATCH(BT$4,'Data transformed'!$4:$4,0)-1)), MIN(MAX(OFFSET('Data transformed'!$A$4,MATCH($A122,'Data transformed'!$A$5:$A$185,0),MATCH(BT$4,'Data transformed'!$4:$4,0)-1),$M122),$N122),"NA"))</f>
        <v>NA</v>
      </c>
      <c r="BU122" s="103" t="str">
        <f aca="true">IF($J122="","",IF(ISNUMBER(OFFSET('Data transformed'!$A$4,MATCH($A122,'Data transformed'!$A$5:$A$185,0),MATCH(BU$4,'Data transformed'!$4:$4,0)-1)), MIN(MAX(OFFSET('Data transformed'!$A$4,MATCH($A122,'Data transformed'!$A$5:$A$185,0),MATCH(BU$4,'Data transformed'!$4:$4,0)-1),$M122),$N122),"NA"))</f>
        <v>NA</v>
      </c>
      <c r="BV122" s="103" t="str">
        <f aca="true">IF($J122="","",IF(ISNUMBER(OFFSET('Data transformed'!$A$4,MATCH($A122,'Data transformed'!$A$5:$A$185,0),MATCH(BV$4,'Data transformed'!$4:$4,0)-1)), MIN(MAX(OFFSET('Data transformed'!$A$4,MATCH($A122,'Data transformed'!$A$5:$A$185,0),MATCH(BV$4,'Data transformed'!$4:$4,0)-1),$M122),$N122),"NA"))</f>
        <v>NA</v>
      </c>
      <c r="BW122" s="103" t="str">
        <f aca="true">IF($J122="","",IF(ISNUMBER(OFFSET('Data transformed'!$A$4,MATCH($A122,'Data transformed'!$A$5:$A$185,0),MATCH(BW$4,'Data transformed'!$4:$4,0)-1)), MIN(MAX(OFFSET('Data transformed'!$A$4,MATCH($A122,'Data transformed'!$A$5:$A$185,0),MATCH(BW$4,'Data transformed'!$4:$4,0)-1),$M122),$N122),"NA"))</f>
        <v>NA</v>
      </c>
      <c r="BX122" s="103" t="str">
        <f aca="true">IF($J122="","",IF(ISNUMBER(OFFSET('Data transformed'!$A$4,MATCH($A122,'Data transformed'!$A$5:$A$185,0),MATCH(BX$4,'Data transformed'!$4:$4,0)-1)), MIN(MAX(OFFSET('Data transformed'!$A$4,MATCH($A122,'Data transformed'!$A$5:$A$185,0),MATCH(BX$4,'Data transformed'!$4:$4,0)-1),$M122),$N122),"NA"))</f>
        <v>NA</v>
      </c>
      <c r="BY122" s="103" t="str">
        <f aca="true">IF($J122="","",IF(ISNUMBER(OFFSET('Data transformed'!$A$4,MATCH($A122,'Data transformed'!$A$5:$A$185,0),MATCH(BY$4,'Data transformed'!$4:$4,0)-1)), MIN(MAX(OFFSET('Data transformed'!$A$4,MATCH($A122,'Data transformed'!$A$5:$A$185,0),MATCH(BY$4,'Data transformed'!$4:$4,0)-1),$M122),$N122),"NA"))</f>
        <v>NA</v>
      </c>
      <c r="BZ122" s="103" t="str">
        <f aca="true">IF($J122="","",IF(ISNUMBER(OFFSET('Data transformed'!$A$4,MATCH($A122,'Data transformed'!$A$5:$A$185,0),MATCH(BZ$4,'Data transformed'!$4:$4,0)-1)), MIN(MAX(OFFSET('Data transformed'!$A$4,MATCH($A122,'Data transformed'!$A$5:$A$185,0),MATCH(BZ$4,'Data transformed'!$4:$4,0)-1),$M122),$N122),"NA"))</f>
        <v>NA</v>
      </c>
      <c r="CA122" s="103" t="str">
        <f aca="true">IF($J122="","",IF(ISNUMBER(OFFSET('Data transformed'!$A$4,MATCH($A122,'Data transformed'!$A$5:$A$185,0),MATCH(CA$4,'Data transformed'!$4:$4,0)-1)), MIN(MAX(OFFSET('Data transformed'!$A$4,MATCH($A122,'Data transformed'!$A$5:$A$185,0),MATCH(CA$4,'Data transformed'!$4:$4,0)-1),$M122),$N122),"NA"))</f>
        <v>NA</v>
      </c>
      <c r="CB122" s="103" t="str">
        <f aca="true">IF($J122="","",IF(ISNUMBER(OFFSET('Data transformed'!$A$4,MATCH($A122,'Data transformed'!$A$5:$A$185,0),MATCH(CB$4,'Data transformed'!$4:$4,0)-1)), MIN(MAX(OFFSET('Data transformed'!$A$4,MATCH($A122,'Data transformed'!$A$5:$A$185,0),MATCH(CB$4,'Data transformed'!$4:$4,0)-1),$M122),$N122),"NA"))</f>
        <v>NA</v>
      </c>
      <c r="CC122" s="103" t="str">
        <f aca="true">IF($J122="","",IF(ISNUMBER(OFFSET('Data transformed'!$A$4,MATCH($A122,'Data transformed'!$A$5:$A$185,0),MATCH(CC$4,'Data transformed'!$4:$4,0)-1)), MIN(MAX(OFFSET('Data transformed'!$A$4,MATCH($A122,'Data transformed'!$A$5:$A$185,0),MATCH(CC$4,'Data transformed'!$4:$4,0)-1),$M122),$N122),"NA"))</f>
        <v>NA</v>
      </c>
      <c r="CD122" s="103" t="str">
        <f aca="true">IF($J122="","",IF(ISNUMBER(OFFSET('Data transformed'!$A$4,MATCH($A122,'Data transformed'!$A$5:$A$185,0),MATCH(CD$4,'Data transformed'!$4:$4,0)-1)), MIN(MAX(OFFSET('Data transformed'!$A$4,MATCH($A122,'Data transformed'!$A$5:$A$185,0),MATCH(CD$4,'Data transformed'!$4:$4,0)-1),$M122),$N122),"NA"))</f>
        <v>NA</v>
      </c>
      <c r="CE122" s="103" t="str">
        <f aca="true">IF($J122="","",IF(ISNUMBER(OFFSET('Data transformed'!$A$4,MATCH($A122,'Data transformed'!$A$5:$A$185,0),MATCH(CE$4,'Data transformed'!$4:$4,0)-1)), MIN(MAX(OFFSET('Data transformed'!$A$4,MATCH($A122,'Data transformed'!$A$5:$A$185,0),MATCH(CE$4,'Data transformed'!$4:$4,0)-1),$M122),$N122),"NA"))</f>
        <v>NA</v>
      </c>
      <c r="CF122" s="103" t="str">
        <f aca="true">IF($J122="","",IF(ISNUMBER(OFFSET('Data transformed'!$A$4,MATCH($A122,'Data transformed'!$A$5:$A$185,0),MATCH(CF$4,'Data transformed'!$4:$4,0)-1)), MIN(MAX(OFFSET('Data transformed'!$A$4,MATCH($A122,'Data transformed'!$A$5:$A$185,0),MATCH(CF$4,'Data transformed'!$4:$4,0)-1),$M122),$N122),"NA"))</f>
        <v>NA</v>
      </c>
      <c r="CG122" s="103" t="str">
        <f aca="true">IF($J122="","",IF(ISNUMBER(OFFSET('Data transformed'!$A$4,MATCH($A122,'Data transformed'!$A$5:$A$185,0),MATCH(CG$4,'Data transformed'!$4:$4,0)-1)), MIN(MAX(OFFSET('Data transformed'!$A$4,MATCH($A122,'Data transformed'!$A$5:$A$185,0),MATCH(CG$4,'Data transformed'!$4:$4,0)-1),$M122),$N122),"NA"))</f>
        <v>NA</v>
      </c>
      <c r="CH122" s="103" t="str">
        <f aca="true">IF($J122="","",IF(ISNUMBER(OFFSET('Data transformed'!$A$4,MATCH($A122,'Data transformed'!$A$5:$A$185,0),MATCH(CH$4,'Data transformed'!$4:$4,0)-1)), MIN(MAX(OFFSET('Data transformed'!$A$4,MATCH($A122,'Data transformed'!$A$5:$A$185,0),MATCH(CH$4,'Data transformed'!$4:$4,0)-1),$M122),$N122),"NA"))</f>
        <v>NA</v>
      </c>
      <c r="CI122" s="103" t="str">
        <f aca="true">IF($J122="","",IF(ISNUMBER(OFFSET('Data transformed'!$A$4,MATCH($A122,'Data transformed'!$A$5:$A$185,0),MATCH(CI$4,'Data transformed'!$4:$4,0)-1)), MIN(MAX(OFFSET('Data transformed'!$A$4,MATCH($A122,'Data transformed'!$A$5:$A$185,0),MATCH(CI$4,'Data transformed'!$4:$4,0)-1),$M122),$N122),"NA"))</f>
        <v>NA</v>
      </c>
      <c r="CJ122" s="103" t="str">
        <f aca="true">IF($J122="","",IF(ISNUMBER(OFFSET('Data transformed'!$A$4,MATCH($A122,'Data transformed'!$A$5:$A$185,0),MATCH(CJ$4,'Data transformed'!$4:$4,0)-1)), MIN(MAX(OFFSET('Data transformed'!$A$4,MATCH($A122,'Data transformed'!$A$5:$A$185,0),MATCH(CJ$4,'Data transformed'!$4:$4,0)-1),$M122),$N122),"NA"))</f>
        <v>NA</v>
      </c>
      <c r="CK122" s="103" t="str">
        <f aca="true">IF($J122="","",IF(ISNUMBER(OFFSET('Data transformed'!$A$4,MATCH($A122,'Data transformed'!$A$5:$A$185,0),MATCH(CK$4,'Data transformed'!$4:$4,0)-1)), MIN(MAX(OFFSET('Data transformed'!$A$4,MATCH($A122,'Data transformed'!$A$5:$A$185,0),MATCH(CK$4,'Data transformed'!$4:$4,0)-1),$M122),$N122),"NA"))</f>
        <v>NA</v>
      </c>
      <c r="CL122" s="103" t="str">
        <f aca="true">IF($J122="","",IF(ISNUMBER(OFFSET('Data transformed'!$A$4,MATCH($A122,'Data transformed'!$A$5:$A$185,0),MATCH(CL$4,'Data transformed'!$4:$4,0)-1)), MIN(MAX(OFFSET('Data transformed'!$A$4,MATCH($A122,'Data transformed'!$A$5:$A$185,0),MATCH(CL$4,'Data transformed'!$4:$4,0)-1),$M122),$N122),"NA"))</f>
        <v>NA</v>
      </c>
      <c r="CM122" s="103" t="str">
        <f aca="true">IF($J122="","",IF(ISNUMBER(OFFSET('Data transformed'!$A$4,MATCH($A122,'Data transformed'!$A$5:$A$185,0),MATCH(CM$4,'Data transformed'!$4:$4,0)-1)), MIN(MAX(OFFSET('Data transformed'!$A$4,MATCH($A122,'Data transformed'!$A$5:$A$185,0),MATCH(CM$4,'Data transformed'!$4:$4,0)-1),$M122),$N122),"NA"))</f>
        <v>NA</v>
      </c>
      <c r="CN122" s="103" t="str">
        <f aca="true">IF($J122="","",IF(ISNUMBER(OFFSET('Data transformed'!$A$4,MATCH($A122,'Data transformed'!$A$5:$A$185,0),MATCH(CN$4,'Data transformed'!$4:$4,0)-1)), MIN(MAX(OFFSET('Data transformed'!$A$4,MATCH($A122,'Data transformed'!$A$5:$A$185,0),MATCH(CN$4,'Data transformed'!$4:$4,0)-1),$M122),$N122),"NA"))</f>
        <v>NA</v>
      </c>
      <c r="CO122" s="103" t="str">
        <f aca="true">IF($J122="","",IF(ISNUMBER(OFFSET('Data transformed'!$A$4,MATCH($A122,'Data transformed'!$A$5:$A$185,0),MATCH(CO$4,'Data transformed'!$4:$4,0)-1)), MIN(MAX(OFFSET('Data transformed'!$A$4,MATCH($A122,'Data transformed'!$A$5:$A$185,0),MATCH(CO$4,'Data transformed'!$4:$4,0)-1),$M122),$N122),"NA"))</f>
        <v>NA</v>
      </c>
      <c r="CP122" s="103" t="str">
        <f aca="true">IF($J122="","",IF(ISNUMBER(OFFSET('Data transformed'!$A$4,MATCH($A122,'Data transformed'!$A$5:$A$185,0),MATCH(CP$4,'Data transformed'!$4:$4,0)-1)), MIN(MAX(OFFSET('Data transformed'!$A$4,MATCH($A122,'Data transformed'!$A$5:$A$185,0),MATCH(CP$4,'Data transformed'!$4:$4,0)-1),$M122),$N122),"NA"))</f>
        <v>NA</v>
      </c>
      <c r="CQ122" s="103" t="str">
        <f aca="true">IF($J122="","",IF(ISNUMBER(OFFSET('Data transformed'!$A$4,MATCH($A122,'Data transformed'!$A$5:$A$185,0),MATCH(CQ$4,'Data transformed'!$4:$4,0)-1)), MIN(MAX(OFFSET('Data transformed'!$A$4,MATCH($A122,'Data transformed'!$A$5:$A$185,0),MATCH(CQ$4,'Data transformed'!$4:$4,0)-1),$M122),$N122),"NA"))</f>
        <v>NA</v>
      </c>
      <c r="CR122" s="103" t="str">
        <f aca="true">IF($J122="","",IF(ISNUMBER(OFFSET('Data transformed'!$A$4,MATCH($A122,'Data transformed'!$A$5:$A$185,0),MATCH(CR$4,'Data transformed'!$4:$4,0)-1)), MIN(MAX(OFFSET('Data transformed'!$A$4,MATCH($A122,'Data transformed'!$A$5:$A$185,0),MATCH(CR$4,'Data transformed'!$4:$4,0)-1),$M122),$N122),"NA"))</f>
        <v>NA</v>
      </c>
      <c r="CS122" s="103" t="str">
        <f aca="true">IF($J122="","",IF(ISNUMBER(OFFSET('Data transformed'!$A$4,MATCH($A122,'Data transformed'!$A$5:$A$185,0),MATCH(CS$4,'Data transformed'!$4:$4,0)-1)), MIN(MAX(OFFSET('Data transformed'!$A$4,MATCH($A122,'Data transformed'!$A$5:$A$185,0),MATCH(CS$4,'Data transformed'!$4:$4,0)-1),$M122),$N122),"NA"))</f>
        <v>NA</v>
      </c>
      <c r="CT122" s="103" t="str">
        <f aca="true">IF($J122="","",IF(ISNUMBER(OFFSET('Data transformed'!$A$4,MATCH($A122,'Data transformed'!$A$5:$A$185,0),MATCH(CT$4,'Data transformed'!$4:$4,0)-1)), MIN(MAX(OFFSET('Data transformed'!$A$4,MATCH($A122,'Data transformed'!$A$5:$A$185,0),MATCH(CT$4,'Data transformed'!$4:$4,0)-1),$M122),$N122),"NA"))</f>
        <v>NA</v>
      </c>
      <c r="CU122" s="103" t="str">
        <f aca="true">IF($J122="","",IF(ISNUMBER(OFFSET('Data transformed'!$A$4,MATCH($A122,'Data transformed'!$A$5:$A$185,0),MATCH(CU$4,'Data transformed'!$4:$4,0)-1)), MIN(MAX(OFFSET('Data transformed'!$A$4,MATCH($A122,'Data transformed'!$A$5:$A$185,0),MATCH(CU$4,'Data transformed'!$4:$4,0)-1),$M122),$N122),"NA"))</f>
        <v>NA</v>
      </c>
    </row>
    <row r="123" s="103" customFormat="true" ht="15.5" hidden="false" customHeight="false" outlineLevel="0" collapsed="false">
      <c r="A123" s="107" t="n">
        <v>4341</v>
      </c>
      <c r="B123" s="107" t="n">
        <v>4</v>
      </c>
      <c r="C123" s="103" t="str">
        <f aca="true">IF(ISBLANK(OFFSET('Raw Data'!$A$3,MATCH($A123,'Raw Data'!$B$4:$B$185,0),MATCH(C$4,'Raw Data'!$3:$3,0)-1)),"",OFFSET('Raw Data'!$A$3,MATCH($A123,'Raw Data'!$B$4:$B$185,0),MATCH(C$4,'Raw Data'!$3:$3,0)-1))</f>
        <v/>
      </c>
      <c r="D123" s="103" t="str">
        <f aca="true">IF(ISBLANK(OFFSET('Raw Data'!$A$3,MATCH($A123,'Raw Data'!$B$4:$B$185,0),MATCH(D$4,'Raw Data'!$3:$3,0)-1)),"",OFFSET('Raw Data'!$A$3,MATCH($A123,'Raw Data'!$B$4:$B$185,0),MATCH(D$4,'Raw Data'!$3:$3,0)-1))</f>
        <v>SDG indicator 12.6.1</v>
      </c>
      <c r="E123" s="103" t="str">
        <f aca="true">IF(ISBLANK(OFFSET('Raw Data'!$A$3,MATCH($A123,'Raw Data'!$B$4:$B$185,0),MATCH(E$4,'Raw Data'!$3:$3,0)-1)),"",OFFSET('Raw Data'!$A$3,MATCH($A123,'Raw Data'!$B$4:$B$185,0),MATCH(E$4,'Raw Data'!$3:$3,0)-1))</f>
        <v>Number of companies publishing sustainability reports with disclosure by dimension</v>
      </c>
      <c r="J123" s="103" t="n">
        <f aca="true" t="array" ref="J123:J123">IFERROR(_xlfn.QUARTILE.INC(IF(ISNUMBER(OFFSET('Data transformed'!$N$4,MATCH('outliers treatment'!$A123,'Data transformed'!$A$5:$A$185),1,1,COUNTA('Data transformed'!$O$4:$CX$4))),OFFSET('Data transformed'!$N$4,MATCH('outliers treatment'!$A123,'Data transformed'!$A$5:$A$185),1,1,COUNTA('Data transformed'!$O$4:$CX$4))),1),"")</f>
        <v>-11.5129</v>
      </c>
      <c r="K123" s="103" t="n">
        <f aca="true" t="array" ref="K123:K123">IFERROR(_xlfn.QUARTILE.INC(IF(ISNUMBER(OFFSET('Data transformed'!$N$4,MATCH('outliers treatment'!$A123,'Data transformed'!$A$5:$A$185),1,1,COUNTA('Data transformed'!$O$4:$CX$4))),OFFSET('Data transformed'!$N$4,MATCH('outliers treatment'!$A123,'Data transformed'!$A$5:$A$185),1,1,COUNTA('Data transformed'!$O$4:$CX$4))),3),"")</f>
        <v>-6.6063009625</v>
      </c>
      <c r="L123" s="103" t="n">
        <f aca="false">IFERROR(K123-J123,"")</f>
        <v>4.9065990375</v>
      </c>
      <c r="M123" s="103" t="n">
        <f aca="false">IFERROR(J123-1.5*L123,"")</f>
        <v>-18.87279855625</v>
      </c>
      <c r="N123" s="103" t="n">
        <f aca="false">IFERROR(K123+1.5*L123,"")</f>
        <v>0.75359759375</v>
      </c>
      <c r="P123" s="105" t="n">
        <f aca="false" t="array" ref="P123:P123">IFERROR(SKEW(IF(ISNUMBER(T123:CU123),T123:CU123,"")),"")</f>
        <v>-0.129315411783521</v>
      </c>
      <c r="Q123" s="103" t="n">
        <f aca="true">IF(ISBLANK(OFFSET('Data above threshold'!$A$4,MATCH('Data above threshold'!$A122,'Data above threshold'!$A$5:$A$185,0),MATCH('Data above threshold'!N$4,'Data above threshold'!$4:$4,0)-1)),1,OFFSET('Data above threshold'!$A$4,MATCH('Data above threshold'!$A122,'Data above threshold'!$A$5:$A$185,0),MATCH('Data above threshold'!N$4,'Data above threshold'!$4:$4,0)-1))</f>
        <v>0</v>
      </c>
      <c r="R123" s="103" t="n">
        <f aca="false">IF($J123="","",COUNTIF(T123:CU123,M123)+ COUNTIF(T123:CQ123,N123))</f>
        <v>0</v>
      </c>
      <c r="S123" s="106" t="n">
        <f aca="false" t="array" ref="S123:S123">IF(B123&lt;4,"",1-IFERROR(SUM(ISNUMBER(T123:CU123)*(1-$T$3:$CU$3))/COUNTIF($T$3:$CU$3,0),0))</f>
        <v>0</v>
      </c>
      <c r="T123" s="103" t="n">
        <f aca="true">IF($J123="","",IF(ISNUMBER(OFFSET('Data transformed'!$A$4,MATCH($A123,'Data transformed'!$A$5:$A$185,0),MATCH(T$4,'Data transformed'!$4:$4,0)-1)), MIN(MAX(OFFSET('Data transformed'!$A$4,MATCH($A123,'Data transformed'!$A$5:$A$185,0),MATCH(T$4,'Data transformed'!$4:$4,0)-1),$M123),$N123),"NA"))</f>
        <v>-5.51212462</v>
      </c>
      <c r="U123" s="103" t="n">
        <f aca="true">IF($J123="","",IF(ISNUMBER(OFFSET('Data transformed'!$A$4,MATCH($A123,'Data transformed'!$A$5:$A$185,0),MATCH(U$4,'Data transformed'!$4:$4,0)-1)), MIN(MAX(OFFSET('Data transformed'!$A$4,MATCH($A123,'Data transformed'!$A$5:$A$185,0),MATCH(U$4,'Data transformed'!$4:$4,0)-1),$M123),$N123),"NA"))</f>
        <v>-6.95304</v>
      </c>
      <c r="V123" s="103" t="n">
        <f aca="true">IF($J123="","",IF(ISNUMBER(OFFSET('Data transformed'!$A$4,MATCH($A123,'Data transformed'!$A$5:$A$185,0),MATCH(V$4,'Data transformed'!$4:$4,0)-1)), MIN(MAX(OFFSET('Data transformed'!$A$4,MATCH($A123,'Data transformed'!$A$5:$A$185,0),MATCH(V$4,'Data transformed'!$4:$4,0)-1),$M123),$N123),"NA"))</f>
        <v>-7.5047195</v>
      </c>
      <c r="W123" s="103" t="n">
        <f aca="true">IF($J123="","",IF(ISNUMBER(OFFSET('Data transformed'!$A$4,MATCH($A123,'Data transformed'!$A$5:$A$185,0),MATCH(W$4,'Data transformed'!$4:$4,0)-1)), MIN(MAX(OFFSET('Data transformed'!$A$4,MATCH($A123,'Data transformed'!$A$5:$A$185,0),MATCH(W$4,'Data transformed'!$4:$4,0)-1),$M123),$N123),"NA"))</f>
        <v>-8.35915</v>
      </c>
      <c r="X123" s="103" t="n">
        <f aca="true">IF($J123="","",IF(ISNUMBER(OFFSET('Data transformed'!$A$4,MATCH($A123,'Data transformed'!$A$5:$A$185,0),MATCH(X$4,'Data transformed'!$4:$4,0)-1)), MIN(MAX(OFFSET('Data transformed'!$A$4,MATCH($A123,'Data transformed'!$A$5:$A$185,0),MATCH(X$4,'Data transformed'!$4:$4,0)-1),$M123),$N123),"NA"))</f>
        <v>-6.882233</v>
      </c>
      <c r="Y123" s="103" t="n">
        <f aca="true">IF($J123="","",IF(ISNUMBER(OFFSET('Data transformed'!$A$4,MATCH($A123,'Data transformed'!$A$5:$A$185,0),MATCH(Y$4,'Data transformed'!$4:$4,0)-1)), MIN(MAX(OFFSET('Data transformed'!$A$4,MATCH($A123,'Data transformed'!$A$5:$A$185,0),MATCH(Y$4,'Data transformed'!$4:$4,0)-1),$M123),$N123),"NA"))</f>
        <v>-11.5129</v>
      </c>
      <c r="Z123" s="103" t="n">
        <f aca="true">IF($J123="","",IF(ISNUMBER(OFFSET('Data transformed'!$A$4,MATCH($A123,'Data transformed'!$A$5:$A$185,0),MATCH(Z$4,'Data transformed'!$4:$4,0)-1)), MIN(MAX(OFFSET('Data transformed'!$A$4,MATCH($A123,'Data transformed'!$A$5:$A$185,0),MATCH(Z$4,'Data transformed'!$4:$4,0)-1),$M123),$N123),"NA"))</f>
        <v>-4.89106</v>
      </c>
      <c r="AA123" s="103" t="n">
        <f aca="true">IF($J123="","",IF(ISNUMBER(OFFSET('Data transformed'!$A$4,MATCH($A123,'Data transformed'!$A$5:$A$185,0),MATCH(AA$4,'Data transformed'!$4:$4,0)-1)), MIN(MAX(OFFSET('Data transformed'!$A$4,MATCH($A123,'Data transformed'!$A$5:$A$185,0),MATCH(AA$4,'Data transformed'!$4:$4,0)-1),$M123),$N123),"NA"))</f>
        <v>-6.9505</v>
      </c>
      <c r="AB123" s="103" t="n">
        <f aca="true">IF($J123="","",IF(ISNUMBER(OFFSET('Data transformed'!$A$4,MATCH($A123,'Data transformed'!$A$5:$A$185,0),MATCH(AB$4,'Data transformed'!$4:$4,0)-1)), MIN(MAX(OFFSET('Data transformed'!$A$4,MATCH($A123,'Data transformed'!$A$5:$A$185,0),MATCH(AB$4,'Data transformed'!$4:$4,0)-1),$M123),$N123),"NA"))</f>
        <v>-5.9505</v>
      </c>
      <c r="AC123" s="103" t="n">
        <f aca="true">IF($J123="","",IF(ISNUMBER(OFFSET('Data transformed'!$A$4,MATCH($A123,'Data transformed'!$A$5:$A$185,0),MATCH(AC$4,'Data transformed'!$4:$4,0)-1)), MIN(MAX(OFFSET('Data transformed'!$A$4,MATCH($A123,'Data transformed'!$A$5:$A$185,0),MATCH(AC$4,'Data transformed'!$4:$4,0)-1),$M123),$N123),"NA"))</f>
        <v>-7.0805187</v>
      </c>
      <c r="AD123" s="103" t="n">
        <f aca="true">IF($J123="","",IF(ISNUMBER(OFFSET('Data transformed'!$A$4,MATCH($A123,'Data transformed'!$A$5:$A$185,0),MATCH(AD$4,'Data transformed'!$4:$4,0)-1)), MIN(MAX(OFFSET('Data transformed'!$A$4,MATCH($A123,'Data transformed'!$A$5:$A$185,0),MATCH(AD$4,'Data transformed'!$4:$4,0)-1),$M123),$N123),"NA"))</f>
        <v>-5.2868971</v>
      </c>
      <c r="AE123" s="103" t="n">
        <f aca="true">IF($J123="","",IF(ISNUMBER(OFFSET('Data transformed'!$A$4,MATCH($A123,'Data transformed'!$A$5:$A$185,0),MATCH(AE$4,'Data transformed'!$4:$4,0)-1)), MIN(MAX(OFFSET('Data transformed'!$A$4,MATCH($A123,'Data transformed'!$A$5:$A$185,0),MATCH(AE$4,'Data transformed'!$4:$4,0)-1),$M123),$N123),"NA"))</f>
        <v>-11.5129</v>
      </c>
      <c r="AF123" s="103" t="n">
        <f aca="true">IF($J123="","",IF(ISNUMBER(OFFSET('Data transformed'!$A$4,MATCH($A123,'Data transformed'!$A$5:$A$185,0),MATCH(AF$4,'Data transformed'!$4:$4,0)-1)), MIN(MAX(OFFSET('Data transformed'!$A$4,MATCH($A123,'Data transformed'!$A$5:$A$185,0),MATCH(AF$4,'Data transformed'!$4:$4,0)-1),$M123),$N123),"NA"))</f>
        <v>-5.58323163</v>
      </c>
      <c r="AG123" s="103" t="n">
        <f aca="true">IF($J123="","",IF(ISNUMBER(OFFSET('Data transformed'!$A$4,MATCH($A123,'Data transformed'!$A$5:$A$185,0),MATCH(AG$4,'Data transformed'!$4:$4,0)-1)), MIN(MAX(OFFSET('Data transformed'!$A$4,MATCH($A123,'Data transformed'!$A$5:$A$185,0),MATCH(AG$4,'Data transformed'!$4:$4,0)-1),$M123),$N123),"NA"))</f>
        <v>-11.5129</v>
      </c>
      <c r="AH123" s="103" t="n">
        <f aca="true">IF($J123="","",IF(ISNUMBER(OFFSET('Data transformed'!$A$4,MATCH($A123,'Data transformed'!$A$5:$A$185,0),MATCH(AH$4,'Data transformed'!$4:$4,0)-1)), MIN(MAX(OFFSET('Data transformed'!$A$4,MATCH($A123,'Data transformed'!$A$5:$A$185,0),MATCH(AH$4,'Data transformed'!$4:$4,0)-1),$M123),$N123),"NA"))</f>
        <v>-8.260964</v>
      </c>
      <c r="AI123" s="103" t="n">
        <f aca="true">IF($J123="","",IF(ISNUMBER(OFFSET('Data transformed'!$A$4,MATCH($A123,'Data transformed'!$A$5:$A$185,0),MATCH(AI$4,'Data transformed'!$4:$4,0)-1)), MIN(MAX(OFFSET('Data transformed'!$A$4,MATCH($A123,'Data transformed'!$A$5:$A$185,0),MATCH(AI$4,'Data transformed'!$4:$4,0)-1),$M123),$N123),"NA"))</f>
        <v>-8.73883</v>
      </c>
      <c r="AJ123" s="103" t="n">
        <f aca="true">IF($J123="","",IF(ISNUMBER(OFFSET('Data transformed'!$A$4,MATCH($A123,'Data transformed'!$A$5:$A$185,0),MATCH(AJ$4,'Data transformed'!$4:$4,0)-1)), MIN(MAX(OFFSET('Data transformed'!$A$4,MATCH($A123,'Data transformed'!$A$5:$A$185,0),MATCH(AJ$4,'Data transformed'!$4:$4,0)-1),$M123),$N123),"NA"))</f>
        <v>-6.0078</v>
      </c>
      <c r="AK123" s="103" t="n">
        <f aca="true">IF($J123="","",IF(ISNUMBER(OFFSET('Data transformed'!$A$4,MATCH($A123,'Data transformed'!$A$5:$A$185,0),MATCH(AK$4,'Data transformed'!$4:$4,0)-1)), MIN(MAX(OFFSET('Data transformed'!$A$4,MATCH($A123,'Data transformed'!$A$5:$A$185,0),MATCH(AK$4,'Data transformed'!$4:$4,0)-1),$M123),$N123),"NA"))</f>
        <v>-8.754424</v>
      </c>
      <c r="AL123" s="103" t="n">
        <f aca="true">IF($J123="","",IF(ISNUMBER(OFFSET('Data transformed'!$A$4,MATCH($A123,'Data transformed'!$A$5:$A$185,0),MATCH(AL$4,'Data transformed'!$4:$4,0)-1)), MIN(MAX(OFFSET('Data transformed'!$A$4,MATCH($A123,'Data transformed'!$A$5:$A$185,0),MATCH(AL$4,'Data transformed'!$4:$4,0)-1),$M123),$N123),"NA"))</f>
        <v>-11.51293</v>
      </c>
      <c r="AM123" s="103" t="n">
        <f aca="true">IF($J123="","",IF(ISNUMBER(OFFSET('Data transformed'!$A$4,MATCH($A123,'Data transformed'!$A$5:$A$185,0),MATCH(AM$4,'Data transformed'!$4:$4,0)-1)), MIN(MAX(OFFSET('Data transformed'!$A$4,MATCH($A123,'Data transformed'!$A$5:$A$185,0),MATCH(AM$4,'Data transformed'!$4:$4,0)-1),$M123),$N123),"NA"))</f>
        <v>-11.5129</v>
      </c>
      <c r="AN123" s="103" t="n">
        <f aca="true">IF($J123="","",IF(ISNUMBER(OFFSET('Data transformed'!$A$4,MATCH($A123,'Data transformed'!$A$5:$A$185,0),MATCH(AN$4,'Data transformed'!$4:$4,0)-1)), MIN(MAX(OFFSET('Data transformed'!$A$4,MATCH($A123,'Data transformed'!$A$5:$A$185,0),MATCH(AN$4,'Data transformed'!$4:$4,0)-1),$M123),$N123),"NA"))</f>
        <v>-7.23039</v>
      </c>
      <c r="AO123" s="103" t="n">
        <f aca="true">IF($J123="","",IF(ISNUMBER(OFFSET('Data transformed'!$A$4,MATCH($A123,'Data transformed'!$A$5:$A$185,0),MATCH(AO$4,'Data transformed'!$4:$4,0)-1)), MIN(MAX(OFFSET('Data transformed'!$A$4,MATCH($A123,'Data transformed'!$A$5:$A$185,0),MATCH(AO$4,'Data transformed'!$4:$4,0)-1),$M123),$N123),"NA"))</f>
        <v>-6.48556</v>
      </c>
      <c r="AP123" s="103" t="n">
        <f aca="true">IF($J123="","",IF(ISNUMBER(OFFSET('Data transformed'!$A$4,MATCH($A123,'Data transformed'!$A$5:$A$185,0),MATCH(AP$4,'Data transformed'!$4:$4,0)-1)), MIN(MAX(OFFSET('Data transformed'!$A$4,MATCH($A123,'Data transformed'!$A$5:$A$185,0),MATCH(AP$4,'Data transformed'!$4:$4,0)-1),$M123),$N123),"NA"))</f>
        <v>-6.961173</v>
      </c>
      <c r="AQ123" s="103" t="n">
        <f aca="true">IF($J123="","",IF(ISNUMBER(OFFSET('Data transformed'!$A$4,MATCH($A123,'Data transformed'!$A$5:$A$185,0),MATCH(AQ$4,'Data transformed'!$4:$4,0)-1)), MIN(MAX(OFFSET('Data transformed'!$A$4,MATCH($A123,'Data transformed'!$A$5:$A$185,0),MATCH(AQ$4,'Data transformed'!$4:$4,0)-1),$M123),$N123),"NA"))</f>
        <v>-11.5129</v>
      </c>
      <c r="AR123" s="103" t="n">
        <f aca="true">IF($J123="","",IF(ISNUMBER(OFFSET('Data transformed'!$A$4,MATCH($A123,'Data transformed'!$A$5:$A$185,0),MATCH(AR$4,'Data transformed'!$4:$4,0)-1)), MIN(MAX(OFFSET('Data transformed'!$A$4,MATCH($A123,'Data transformed'!$A$5:$A$185,0),MATCH(AR$4,'Data transformed'!$4:$4,0)-1),$M123),$N123),"NA"))</f>
        <v>-7.21575</v>
      </c>
      <c r="AS123" s="103" t="n">
        <f aca="true">IF($J123="","",IF(ISNUMBER(OFFSET('Data transformed'!$A$4,MATCH($A123,'Data transformed'!$A$5:$A$185,0),MATCH(AS$4,'Data transformed'!$4:$4,0)-1)), MIN(MAX(OFFSET('Data transformed'!$A$4,MATCH($A123,'Data transformed'!$A$5:$A$185,0),MATCH(AS$4,'Data transformed'!$4:$4,0)-1),$M123),$N123),"NA"))</f>
        <v>-6.60731</v>
      </c>
      <c r="AT123" s="103" t="n">
        <f aca="true">IF($J123="","",IF(ISNUMBER(OFFSET('Data transformed'!$A$4,MATCH($A123,'Data transformed'!$A$5:$A$185,0),MATCH(AT$4,'Data transformed'!$4:$4,0)-1)), MIN(MAX(OFFSET('Data transformed'!$A$4,MATCH($A123,'Data transformed'!$A$5:$A$185,0),MATCH(AT$4,'Data transformed'!$4:$4,0)-1),$M123),$N123),"NA"))</f>
        <v>-7.72998</v>
      </c>
      <c r="AU123" s="103" t="n">
        <f aca="true">IF($J123="","",IF(ISNUMBER(OFFSET('Data transformed'!$A$4,MATCH($A123,'Data transformed'!$A$5:$A$185,0),MATCH(AU$4,'Data transformed'!$4:$4,0)-1)), MIN(MAX(OFFSET('Data transformed'!$A$4,MATCH($A123,'Data transformed'!$A$5:$A$185,0),MATCH(AU$4,'Data transformed'!$4:$4,0)-1),$M123),$N123),"NA"))</f>
        <v>-11.5129</v>
      </c>
      <c r="AV123" s="103" t="n">
        <f aca="true">IF($J123="","",IF(ISNUMBER(OFFSET('Data transformed'!$A$4,MATCH($A123,'Data transformed'!$A$5:$A$185,0),MATCH(AV$4,'Data transformed'!$4:$4,0)-1)), MIN(MAX(OFFSET('Data transformed'!$A$4,MATCH($A123,'Data transformed'!$A$5:$A$185,0),MATCH(AV$4,'Data transformed'!$4:$4,0)-1),$M123),$N123),"NA"))</f>
        <v>-7.20152</v>
      </c>
      <c r="AW123" s="103" t="n">
        <f aca="true">IF($J123="","",IF(ISNUMBER(OFFSET('Data transformed'!$A$4,MATCH($A123,'Data transformed'!$A$5:$A$185,0),MATCH(AW$4,'Data transformed'!$4:$4,0)-1)), MIN(MAX(OFFSET('Data transformed'!$A$4,MATCH($A123,'Data transformed'!$A$5:$A$185,0),MATCH(AW$4,'Data transformed'!$4:$4,0)-1),$M123),$N123),"NA"))</f>
        <v>-11.5129</v>
      </c>
      <c r="AX123" s="103" t="n">
        <f aca="true">IF($J123="","",IF(ISNUMBER(OFFSET('Data transformed'!$A$4,MATCH($A123,'Data transformed'!$A$5:$A$185,0),MATCH(AX$4,'Data transformed'!$4:$4,0)-1)), MIN(MAX(OFFSET('Data transformed'!$A$4,MATCH($A123,'Data transformed'!$A$5:$A$185,0),MATCH(AX$4,'Data transformed'!$4:$4,0)-1),$M123),$N123),"NA"))</f>
        <v>-7.89777</v>
      </c>
      <c r="AY123" s="103" t="n">
        <f aca="true">IF($J123="","",IF(ISNUMBER(OFFSET('Data transformed'!$A$4,MATCH($A123,'Data transformed'!$A$5:$A$185,0),MATCH(AY$4,'Data transformed'!$4:$4,0)-1)), MIN(MAX(OFFSET('Data transformed'!$A$4,MATCH($A123,'Data transformed'!$A$5:$A$185,0),MATCH(AY$4,'Data transformed'!$4:$4,0)-1),$M123),$N123),"NA"))</f>
        <v>-5.3683842</v>
      </c>
      <c r="AZ123" s="103" t="n">
        <f aca="true">IF($J123="","",IF(ISNUMBER(OFFSET('Data transformed'!$A$4,MATCH($A123,'Data transformed'!$A$5:$A$185,0),MATCH(AZ$4,'Data transformed'!$4:$4,0)-1)), MIN(MAX(OFFSET('Data transformed'!$A$4,MATCH($A123,'Data transformed'!$A$5:$A$185,0),MATCH(AZ$4,'Data transformed'!$4:$4,0)-1),$M123),$N123),"NA"))</f>
        <v>-4.2534405</v>
      </c>
      <c r="BA123" s="103" t="n">
        <f aca="true">IF($J123="","",IF(ISNUMBER(OFFSET('Data transformed'!$A$4,MATCH($A123,'Data transformed'!$A$5:$A$185,0),MATCH(BA$4,'Data transformed'!$4:$4,0)-1)), MIN(MAX(OFFSET('Data transformed'!$A$4,MATCH($A123,'Data transformed'!$A$5:$A$185,0),MATCH(BA$4,'Data transformed'!$4:$4,0)-1),$M123),$N123),"NA"))</f>
        <v>-10.5243</v>
      </c>
      <c r="BB123" s="103" t="n">
        <f aca="true">IF($J123="","",IF(ISNUMBER(OFFSET('Data transformed'!$A$4,MATCH($A123,'Data transformed'!$A$5:$A$185,0),MATCH(BB$4,'Data transformed'!$4:$4,0)-1)), MIN(MAX(OFFSET('Data transformed'!$A$4,MATCH($A123,'Data transformed'!$A$5:$A$185,0),MATCH(BB$4,'Data transformed'!$4:$4,0)-1),$M123),$N123),"NA"))</f>
        <v>-7.21415</v>
      </c>
      <c r="BC123" s="103" t="n">
        <f aca="true">IF($J123="","",IF(ISNUMBER(OFFSET('Data transformed'!$A$4,MATCH($A123,'Data transformed'!$A$5:$A$185,0),MATCH(BC$4,'Data transformed'!$4:$4,0)-1)), MIN(MAX(OFFSET('Data transformed'!$A$4,MATCH($A123,'Data transformed'!$A$5:$A$185,0),MATCH(BC$4,'Data transformed'!$4:$4,0)-1),$M123),$N123),"NA"))</f>
        <v>-11.5129</v>
      </c>
      <c r="BD123" s="103" t="n">
        <f aca="true">IF($J123="","",IF(ISNUMBER(OFFSET('Data transformed'!$A$4,MATCH($A123,'Data transformed'!$A$5:$A$185,0),MATCH(BD$4,'Data transformed'!$4:$4,0)-1)), MIN(MAX(OFFSET('Data transformed'!$A$4,MATCH($A123,'Data transformed'!$A$5:$A$185,0),MATCH(BD$4,'Data transformed'!$4:$4,0)-1),$M123),$N123),"NA"))</f>
        <v>-7.68705</v>
      </c>
      <c r="BE123" s="103" t="n">
        <f aca="true">IF($J123="","",IF(ISNUMBER(OFFSET('Data transformed'!$A$4,MATCH($A123,'Data transformed'!$A$5:$A$185,0),MATCH(BE$4,'Data transformed'!$4:$4,0)-1)), MIN(MAX(OFFSET('Data transformed'!$A$4,MATCH($A123,'Data transformed'!$A$5:$A$185,0),MATCH(BE$4,'Data transformed'!$4:$4,0)-1),$M123),$N123),"NA"))</f>
        <v>-11.5129</v>
      </c>
      <c r="BF123" s="103" t="n">
        <f aca="true">IF($J123="","",IF(ISNUMBER(OFFSET('Data transformed'!$A$4,MATCH($A123,'Data transformed'!$A$5:$A$185,0),MATCH(BF$4,'Data transformed'!$4:$4,0)-1)), MIN(MAX(OFFSET('Data transformed'!$A$4,MATCH($A123,'Data transformed'!$A$5:$A$185,0),MATCH(BF$4,'Data transformed'!$4:$4,0)-1),$M123),$N123),"NA"))</f>
        <v>-6.79309</v>
      </c>
      <c r="BG123" s="103" t="n">
        <f aca="true">IF($J123="","",IF(ISNUMBER(OFFSET('Data transformed'!$A$4,MATCH($A123,'Data transformed'!$A$5:$A$185,0),MATCH(BG$4,'Data transformed'!$4:$4,0)-1)), MIN(MAX(OFFSET('Data transformed'!$A$4,MATCH($A123,'Data transformed'!$A$5:$A$185,0),MATCH(BG$4,'Data transformed'!$4:$4,0)-1),$M123),$N123),"NA"))</f>
        <v>-7.77784</v>
      </c>
      <c r="BH123" s="103" t="n">
        <f aca="true">IF($J123="","",IF(ISNUMBER(OFFSET('Data transformed'!$A$4,MATCH($A123,'Data transformed'!$A$5:$A$185,0),MATCH(BH$4,'Data transformed'!$4:$4,0)-1)), MIN(MAX(OFFSET('Data transformed'!$A$4,MATCH($A123,'Data transformed'!$A$5:$A$185,0),MATCH(BH$4,'Data transformed'!$4:$4,0)-1),$M123),$N123),"NA"))</f>
        <v>-5.9347926</v>
      </c>
      <c r="BI123" s="103" t="n">
        <f aca="true">IF($J123="","",IF(ISNUMBER(OFFSET('Data transformed'!$A$4,MATCH($A123,'Data transformed'!$A$5:$A$185,0),MATCH(BI$4,'Data transformed'!$4:$4,0)-1)), MIN(MAX(OFFSET('Data transformed'!$A$4,MATCH($A123,'Data transformed'!$A$5:$A$185,0),MATCH(BI$4,'Data transformed'!$4:$4,0)-1),$M123),$N123),"NA"))</f>
        <v>-11.5129</v>
      </c>
      <c r="BJ123" s="103" t="n">
        <f aca="true">IF($J123="","",IF(ISNUMBER(OFFSET('Data transformed'!$A$4,MATCH($A123,'Data transformed'!$A$5:$A$185,0),MATCH(BJ$4,'Data transformed'!$4:$4,0)-1)), MIN(MAX(OFFSET('Data transformed'!$A$4,MATCH($A123,'Data transformed'!$A$5:$A$185,0),MATCH(BJ$4,'Data transformed'!$4:$4,0)-1),$M123),$N123),"NA"))</f>
        <v>-11.5129</v>
      </c>
      <c r="BK123" s="103" t="n">
        <f aca="true">IF($J123="","",IF(ISNUMBER(OFFSET('Data transformed'!$A$4,MATCH($A123,'Data transformed'!$A$5:$A$185,0),MATCH(BK$4,'Data transformed'!$4:$4,0)-1)), MIN(MAX(OFFSET('Data transformed'!$A$4,MATCH($A123,'Data transformed'!$A$5:$A$185,0),MATCH(BK$4,'Data transformed'!$4:$4,0)-1),$M123),$N123),"NA"))</f>
        <v>-11.5129</v>
      </c>
      <c r="BL123" s="103" t="n">
        <f aca="true">IF($J123="","",IF(ISNUMBER(OFFSET('Data transformed'!$A$4,MATCH($A123,'Data transformed'!$A$5:$A$185,0),MATCH(BL$4,'Data transformed'!$4:$4,0)-1)), MIN(MAX(OFFSET('Data transformed'!$A$4,MATCH($A123,'Data transformed'!$A$5:$A$185,0),MATCH(BL$4,'Data transformed'!$4:$4,0)-1),$M123),$N123),"NA"))</f>
        <v>-11.5129</v>
      </c>
      <c r="BM123" s="103" t="n">
        <f aca="true">IF($J123="","",IF(ISNUMBER(OFFSET('Data transformed'!$A$4,MATCH($A123,'Data transformed'!$A$5:$A$185,0),MATCH(BM$4,'Data transformed'!$4:$4,0)-1)), MIN(MAX(OFFSET('Data transformed'!$A$4,MATCH($A123,'Data transformed'!$A$5:$A$185,0),MATCH(BM$4,'Data transformed'!$4:$4,0)-1),$M123),$N123),"NA"))</f>
        <v>-11.5129</v>
      </c>
      <c r="BN123" s="103" t="n">
        <f aca="true">IF($J123="","",IF(ISNUMBER(OFFSET('Data transformed'!$A$4,MATCH($A123,'Data transformed'!$A$5:$A$185,0),MATCH(BN$4,'Data transformed'!$4:$4,0)-1)), MIN(MAX(OFFSET('Data transformed'!$A$4,MATCH($A123,'Data transformed'!$A$5:$A$185,0),MATCH(BN$4,'Data transformed'!$4:$4,0)-1),$M123),$N123),"NA"))</f>
        <v>-6.60327385</v>
      </c>
      <c r="BO123" s="103" t="n">
        <f aca="true">IF($J123="","",IF(ISNUMBER(OFFSET('Data transformed'!$A$4,MATCH($A123,'Data transformed'!$A$5:$A$185,0),MATCH(BO$4,'Data transformed'!$4:$4,0)-1)), MIN(MAX(OFFSET('Data transformed'!$A$4,MATCH($A123,'Data transformed'!$A$5:$A$185,0),MATCH(BO$4,'Data transformed'!$4:$4,0)-1),$M123),$N123),"NA"))</f>
        <v>-11.5129</v>
      </c>
      <c r="BP123" s="103" t="n">
        <f aca="true">IF($J123="","",IF(ISNUMBER(OFFSET('Data transformed'!$A$4,MATCH($A123,'Data transformed'!$A$5:$A$185,0),MATCH(BP$4,'Data transformed'!$4:$4,0)-1)), MIN(MAX(OFFSET('Data transformed'!$A$4,MATCH($A123,'Data transformed'!$A$5:$A$185,0),MATCH(BP$4,'Data transformed'!$4:$4,0)-1),$M123),$N123),"NA"))</f>
        <v>-11.5129</v>
      </c>
      <c r="BQ123" s="103" t="n">
        <f aca="true">IF($J123="","",IF(ISNUMBER(OFFSET('Data transformed'!$A$4,MATCH($A123,'Data transformed'!$A$5:$A$185,0),MATCH(BQ$4,'Data transformed'!$4:$4,0)-1)), MIN(MAX(OFFSET('Data transformed'!$A$4,MATCH($A123,'Data transformed'!$A$5:$A$185,0),MATCH(BQ$4,'Data transformed'!$4:$4,0)-1),$M123),$N123),"NA"))</f>
        <v>-6.94473</v>
      </c>
      <c r="BR123" s="103" t="n">
        <f aca="true">IF($J123="","",IF(ISNUMBER(OFFSET('Data transformed'!$A$4,MATCH($A123,'Data transformed'!$A$5:$A$185,0),MATCH(BR$4,'Data transformed'!$4:$4,0)-1)), MIN(MAX(OFFSET('Data transformed'!$A$4,MATCH($A123,'Data transformed'!$A$5:$A$185,0),MATCH(BR$4,'Data transformed'!$4:$4,0)-1),$M123),$N123),"NA"))</f>
        <v>-8.51126</v>
      </c>
      <c r="BS123" s="103" t="n">
        <f aca="true">IF($J123="","",IF(ISNUMBER(OFFSET('Data transformed'!$A$4,MATCH($A123,'Data transformed'!$A$5:$A$185,0),MATCH(BS$4,'Data transformed'!$4:$4,0)-1)), MIN(MAX(OFFSET('Data transformed'!$A$4,MATCH($A123,'Data transformed'!$A$5:$A$185,0),MATCH(BS$4,'Data transformed'!$4:$4,0)-1),$M123),$N123),"NA"))</f>
        <v>-8.13759</v>
      </c>
      <c r="BT123" s="103" t="n">
        <f aca="true">IF($J123="","",IF(ISNUMBER(OFFSET('Data transformed'!$A$4,MATCH($A123,'Data transformed'!$A$5:$A$185,0),MATCH(BT$4,'Data transformed'!$4:$4,0)-1)), MIN(MAX(OFFSET('Data transformed'!$A$4,MATCH($A123,'Data transformed'!$A$5:$A$185,0),MATCH(BT$4,'Data transformed'!$4:$4,0)-1),$M123),$N123),"NA"))</f>
        <v>-8.51009</v>
      </c>
      <c r="BU123" s="103" t="n">
        <f aca="true">IF($J123="","",IF(ISNUMBER(OFFSET('Data transformed'!$A$4,MATCH($A123,'Data transformed'!$A$5:$A$185,0),MATCH(BU$4,'Data transformed'!$4:$4,0)-1)), MIN(MAX(OFFSET('Data transformed'!$A$4,MATCH($A123,'Data transformed'!$A$5:$A$185,0),MATCH(BU$4,'Data transformed'!$4:$4,0)-1),$M123),$N123),"NA"))</f>
        <v>-6.38574</v>
      </c>
      <c r="BV123" s="103" t="n">
        <f aca="true">IF($J123="","",IF(ISNUMBER(OFFSET('Data transformed'!$A$4,MATCH($A123,'Data transformed'!$A$5:$A$185,0),MATCH(BV$4,'Data transformed'!$4:$4,0)-1)), MIN(MAX(OFFSET('Data transformed'!$A$4,MATCH($A123,'Data transformed'!$A$5:$A$185,0),MATCH(BV$4,'Data transformed'!$4:$4,0)-1),$M123),$N123),"NA"))</f>
        <v>-9.29911</v>
      </c>
      <c r="BW123" s="103" t="n">
        <f aca="true">IF($J123="","",IF(ISNUMBER(OFFSET('Data transformed'!$A$4,MATCH($A123,'Data transformed'!$A$5:$A$185,0),MATCH(BW$4,'Data transformed'!$4:$4,0)-1)), MIN(MAX(OFFSET('Data transformed'!$A$4,MATCH($A123,'Data transformed'!$A$5:$A$185,0),MATCH(BW$4,'Data transformed'!$4:$4,0)-1),$M123),$N123),"NA"))</f>
        <v>-5.13522</v>
      </c>
      <c r="BX123" s="103" t="n">
        <f aca="true">IF($J123="","",IF(ISNUMBER(OFFSET('Data transformed'!$A$4,MATCH($A123,'Data transformed'!$A$5:$A$185,0),MATCH(BX$4,'Data transformed'!$4:$4,0)-1)), MIN(MAX(OFFSET('Data transformed'!$A$4,MATCH($A123,'Data transformed'!$A$5:$A$185,0),MATCH(BX$4,'Data transformed'!$4:$4,0)-1),$M123),$N123),"NA"))</f>
        <v>-5.45991</v>
      </c>
      <c r="BY123" s="103" t="n">
        <f aca="true">IF($J123="","",IF(ISNUMBER(OFFSET('Data transformed'!$A$4,MATCH($A123,'Data transformed'!$A$5:$A$185,0),MATCH(BY$4,'Data transformed'!$4:$4,0)-1)), MIN(MAX(OFFSET('Data transformed'!$A$4,MATCH($A123,'Data transformed'!$A$5:$A$185,0),MATCH(BY$4,'Data transformed'!$4:$4,0)-1),$M123),$N123),"NA"))</f>
        <v>-11.5129</v>
      </c>
      <c r="BZ123" s="103" t="n">
        <f aca="true">IF($J123="","",IF(ISNUMBER(OFFSET('Data transformed'!$A$4,MATCH($A123,'Data transformed'!$A$5:$A$185,0),MATCH(BZ$4,'Data transformed'!$4:$4,0)-1)), MIN(MAX(OFFSET('Data transformed'!$A$4,MATCH($A123,'Data transformed'!$A$5:$A$185,0),MATCH(BZ$4,'Data transformed'!$4:$4,0)-1),$M123),$N123),"NA"))</f>
        <v>-7.44415</v>
      </c>
      <c r="CA123" s="103" t="n">
        <f aca="true">IF($J123="","",IF(ISNUMBER(OFFSET('Data transformed'!$A$4,MATCH($A123,'Data transformed'!$A$5:$A$185,0),MATCH(CA$4,'Data transformed'!$4:$4,0)-1)), MIN(MAX(OFFSET('Data transformed'!$A$4,MATCH($A123,'Data transformed'!$A$5:$A$185,0),MATCH(CA$4,'Data transformed'!$4:$4,0)-1),$M123),$N123),"NA"))</f>
        <v>-7.60051</v>
      </c>
      <c r="CB123" s="103" t="n">
        <f aca="true">IF($J123="","",IF(ISNUMBER(OFFSET('Data transformed'!$A$4,MATCH($A123,'Data transformed'!$A$5:$A$185,0),MATCH(CB$4,'Data transformed'!$4:$4,0)-1)), MIN(MAX(OFFSET('Data transformed'!$A$4,MATCH($A123,'Data transformed'!$A$5:$A$185,0),MATCH(CB$4,'Data transformed'!$4:$4,0)-1),$M123),$N123),"NA"))</f>
        <v>-7.65165</v>
      </c>
      <c r="CC123" s="103" t="n">
        <f aca="true">IF($J123="","",IF(ISNUMBER(OFFSET('Data transformed'!$A$4,MATCH($A123,'Data transformed'!$A$5:$A$185,0),MATCH(CC$4,'Data transformed'!$4:$4,0)-1)), MIN(MAX(OFFSET('Data transformed'!$A$4,MATCH($A123,'Data transformed'!$A$5:$A$185,0),MATCH(CC$4,'Data transformed'!$4:$4,0)-1),$M123),$N123),"NA"))</f>
        <v>-5.6092818</v>
      </c>
      <c r="CD123" s="103" t="n">
        <f aca="true">IF($J123="","",IF(ISNUMBER(OFFSET('Data transformed'!$A$4,MATCH($A123,'Data transformed'!$A$5:$A$185,0),MATCH(CD$4,'Data transformed'!$4:$4,0)-1)), MIN(MAX(OFFSET('Data transformed'!$A$4,MATCH($A123,'Data transformed'!$A$5:$A$185,0),MATCH(CD$4,'Data transformed'!$4:$4,0)-1),$M123),$N123),"NA"))</f>
        <v>-11.5129</v>
      </c>
      <c r="CE123" s="103" t="n">
        <f aca="true">IF($J123="","",IF(ISNUMBER(OFFSET('Data transformed'!$A$4,MATCH($A123,'Data transformed'!$A$5:$A$185,0),MATCH(CE$4,'Data transformed'!$4:$4,0)-1)), MIN(MAX(OFFSET('Data transformed'!$A$4,MATCH($A123,'Data transformed'!$A$5:$A$185,0),MATCH(CE$4,'Data transformed'!$4:$4,0)-1),$M123),$N123),"NA"))</f>
        <v>-11.5129</v>
      </c>
      <c r="CF123" s="103" t="n">
        <f aca="true">IF($J123="","",IF(ISNUMBER(OFFSET('Data transformed'!$A$4,MATCH($A123,'Data transformed'!$A$5:$A$185,0),MATCH(CF$4,'Data transformed'!$4:$4,0)-1)), MIN(MAX(OFFSET('Data transformed'!$A$4,MATCH($A123,'Data transformed'!$A$5:$A$185,0),MATCH(CF$4,'Data transformed'!$4:$4,0)-1),$M123),$N123),"NA"))</f>
        <v>-11.5129</v>
      </c>
      <c r="CG123" s="103" t="n">
        <f aca="true">IF($J123="","",IF(ISNUMBER(OFFSET('Data transformed'!$A$4,MATCH($A123,'Data transformed'!$A$5:$A$185,0),MATCH(CG$4,'Data transformed'!$4:$4,0)-1)), MIN(MAX(OFFSET('Data transformed'!$A$4,MATCH($A123,'Data transformed'!$A$5:$A$185,0),MATCH(CG$4,'Data transformed'!$4:$4,0)-1),$M123),$N123),"NA"))</f>
        <v>-6.87809</v>
      </c>
      <c r="CH123" s="103" t="n">
        <f aca="true">IF($J123="","",IF(ISNUMBER(OFFSET('Data transformed'!$A$4,MATCH($A123,'Data transformed'!$A$5:$A$185,0),MATCH(CH$4,'Data transformed'!$4:$4,0)-1)), MIN(MAX(OFFSET('Data transformed'!$A$4,MATCH($A123,'Data transformed'!$A$5:$A$185,0),MATCH(CH$4,'Data transformed'!$4:$4,0)-1),$M123),$N123),"NA"))</f>
        <v>-11.51293</v>
      </c>
      <c r="CI123" s="103" t="n">
        <f aca="true">IF($J123="","",IF(ISNUMBER(OFFSET('Data transformed'!$A$4,MATCH($A123,'Data transformed'!$A$5:$A$185,0),MATCH(CI$4,'Data transformed'!$4:$4,0)-1)), MIN(MAX(OFFSET('Data transformed'!$A$4,MATCH($A123,'Data transformed'!$A$5:$A$185,0),MATCH(CI$4,'Data transformed'!$4:$4,0)-1),$M123),$N123),"NA"))</f>
        <v>-11.5129</v>
      </c>
      <c r="CJ123" s="103" t="n">
        <f aca="true">IF($J123="","",IF(ISNUMBER(OFFSET('Data transformed'!$A$4,MATCH($A123,'Data transformed'!$A$5:$A$185,0),MATCH(CJ$4,'Data transformed'!$4:$4,0)-1)), MIN(MAX(OFFSET('Data transformed'!$A$4,MATCH($A123,'Data transformed'!$A$5:$A$185,0),MATCH(CJ$4,'Data transformed'!$4:$4,0)-1),$M123),$N123),"NA"))</f>
        <v>-8.475222</v>
      </c>
      <c r="CK123" s="103" t="n">
        <f aca="true">IF($J123="","",IF(ISNUMBER(OFFSET('Data transformed'!$A$4,MATCH($A123,'Data transformed'!$A$5:$A$185,0),MATCH(CK$4,'Data transformed'!$4:$4,0)-1)), MIN(MAX(OFFSET('Data transformed'!$A$4,MATCH($A123,'Data transformed'!$A$5:$A$185,0),MATCH(CK$4,'Data transformed'!$4:$4,0)-1),$M123),$N123),"NA"))</f>
        <v>-6.46907</v>
      </c>
      <c r="CL123" s="103" t="n">
        <f aca="true">IF($J123="","",IF(ISNUMBER(OFFSET('Data transformed'!$A$4,MATCH($A123,'Data transformed'!$A$5:$A$185,0),MATCH(CL$4,'Data transformed'!$4:$4,0)-1)), MIN(MAX(OFFSET('Data transformed'!$A$4,MATCH($A123,'Data transformed'!$A$5:$A$185,0),MATCH(CL$4,'Data transformed'!$4:$4,0)-1),$M123),$N123),"NA"))</f>
        <v>-11.5129</v>
      </c>
      <c r="CM123" s="103" t="n">
        <f aca="true">IF($J123="","",IF(ISNUMBER(OFFSET('Data transformed'!$A$4,MATCH($A123,'Data transformed'!$A$5:$A$185,0),MATCH(CM$4,'Data transformed'!$4:$4,0)-1)), MIN(MAX(OFFSET('Data transformed'!$A$4,MATCH($A123,'Data transformed'!$A$5:$A$185,0),MATCH(CM$4,'Data transformed'!$4:$4,0)-1),$M123),$N123),"NA"))</f>
        <v>-11.5129</v>
      </c>
      <c r="CN123" s="103" t="n">
        <f aca="true">IF($J123="","",IF(ISNUMBER(OFFSET('Data transformed'!$A$4,MATCH($A123,'Data transformed'!$A$5:$A$185,0),MATCH(CN$4,'Data transformed'!$4:$4,0)-1)), MIN(MAX(OFFSET('Data transformed'!$A$4,MATCH($A123,'Data transformed'!$A$5:$A$185,0),MATCH(CN$4,'Data transformed'!$4:$4,0)-1),$M123),$N123),"NA"))</f>
        <v>-11.5129</v>
      </c>
      <c r="CO123" s="103" t="n">
        <f aca="true">IF($J123="","",IF(ISNUMBER(OFFSET('Data transformed'!$A$4,MATCH($A123,'Data transformed'!$A$5:$A$185,0),MATCH(CO$4,'Data transformed'!$4:$4,0)-1)), MIN(MAX(OFFSET('Data transformed'!$A$4,MATCH($A123,'Data transformed'!$A$5:$A$185,0),MATCH(CO$4,'Data transformed'!$4:$4,0)-1),$M123),$N123),"NA"))</f>
        <v>-6.4071644</v>
      </c>
      <c r="CP123" s="103" t="n">
        <f aca="true">IF($J123="","",IF(ISNUMBER(OFFSET('Data transformed'!$A$4,MATCH($A123,'Data transformed'!$A$5:$A$185,0),MATCH(CP$4,'Data transformed'!$4:$4,0)-1)), MIN(MAX(OFFSET('Data transformed'!$A$4,MATCH($A123,'Data transformed'!$A$5:$A$185,0),MATCH(CP$4,'Data transformed'!$4:$4,0)-1),$M123),$N123),"NA"))</f>
        <v>-9.50105</v>
      </c>
      <c r="CQ123" s="103" t="n">
        <f aca="true">IF($J123="","",IF(ISNUMBER(OFFSET('Data transformed'!$A$4,MATCH($A123,'Data transformed'!$A$5:$A$185,0),MATCH(CQ$4,'Data transformed'!$4:$4,0)-1)), MIN(MAX(OFFSET('Data transformed'!$A$4,MATCH($A123,'Data transformed'!$A$5:$A$185,0),MATCH(CQ$4,'Data transformed'!$4:$4,0)-1),$M123),$N123),"NA"))</f>
        <v>-5.614316</v>
      </c>
      <c r="CR123" s="103" t="n">
        <f aca="true">IF($J123="","",IF(ISNUMBER(OFFSET('Data transformed'!$A$4,MATCH($A123,'Data transformed'!$A$5:$A$185,0),MATCH(CR$4,'Data transformed'!$4:$4,0)-1)), MIN(MAX(OFFSET('Data transformed'!$A$4,MATCH($A123,'Data transformed'!$A$5:$A$185,0),MATCH(CR$4,'Data transformed'!$4:$4,0)-1),$M123),$N123),"NA"))</f>
        <v>-5.982381</v>
      </c>
      <c r="CS123" s="103" t="n">
        <f aca="true">IF($J123="","",IF(ISNUMBER(OFFSET('Data transformed'!$A$4,MATCH($A123,'Data transformed'!$A$5:$A$185,0),MATCH(CS$4,'Data transformed'!$4:$4,0)-1)), MIN(MAX(OFFSET('Data transformed'!$A$4,MATCH($A123,'Data transformed'!$A$5:$A$185,0),MATCH(CS$4,'Data transformed'!$4:$4,0)-1),$M123),$N123),"NA"))</f>
        <v>-11.5129</v>
      </c>
      <c r="CT123" s="103" t="n">
        <f aca="true">IF($J123="","",IF(ISNUMBER(OFFSET('Data transformed'!$A$4,MATCH($A123,'Data transformed'!$A$5:$A$185,0),MATCH(CT$4,'Data transformed'!$4:$4,0)-1)), MIN(MAX(OFFSET('Data transformed'!$A$4,MATCH($A123,'Data transformed'!$A$5:$A$185,0),MATCH(CT$4,'Data transformed'!$4:$4,0)-1),$M123),$N123),"NA"))</f>
        <v>-11.5129</v>
      </c>
      <c r="CU123" s="103" t="n">
        <f aca="true">IF($J123="","",IF(ISNUMBER(OFFSET('Data transformed'!$A$4,MATCH($A123,'Data transformed'!$A$5:$A$185,0),MATCH(CU$4,'Data transformed'!$4:$4,0)-1)), MIN(MAX(OFFSET('Data transformed'!$A$4,MATCH($A123,'Data transformed'!$A$5:$A$185,0),MATCH(CU$4,'Data transformed'!$4:$4,0)-1),$M123),$N123),"NA"))</f>
        <v>-6.3296158</v>
      </c>
    </row>
    <row r="124" s="103" customFormat="true" ht="15.5" hidden="false" customHeight="false" outlineLevel="0" collapsed="false">
      <c r="A124" s="107" t="n">
        <v>4400</v>
      </c>
      <c r="B124" s="107" t="n">
        <v>2</v>
      </c>
      <c r="C124" s="103" t="str">
        <f aca="true">IF(ISBLANK(OFFSET('Raw Data'!$A$3,MATCH($A124,'Raw Data'!$B$4:$B$185,0),MATCH(C$4,'Raw Data'!$3:$3,0)-1)),"",OFFSET('Raw Data'!$A$3,MATCH($A124,'Raw Data'!$B$4:$B$185,0),MATCH(C$4,'Raw Data'!$3:$3,0)-1))</f>
        <v/>
      </c>
      <c r="D124" s="103" t="str">
        <f aca="true">IF(ISBLANK(OFFSET('Raw Data'!$A$3,MATCH($A124,'Raw Data'!$B$4:$B$185,0),MATCH(D$4,'Raw Data'!$3:$3,0)-1)),"",OFFSET('Raw Data'!$A$3,MATCH($A124,'Raw Data'!$B$4:$B$185,0),MATCH(D$4,'Raw Data'!$3:$3,0)-1))</f>
        <v>National sustainable consumption</v>
      </c>
      <c r="E124" s="103" t="str">
        <f aca="true">IF(ISBLANK(OFFSET('Raw Data'!$A$3,MATCH($A124,'Raw Data'!$B$4:$B$185,0),MATCH(E$4,'Raw Data'!$3:$3,0)-1)),"",OFFSET('Raw Data'!$A$3,MATCH($A124,'Raw Data'!$B$4:$B$185,0),MATCH(E$4,'Raw Data'!$3:$3,0)-1))</f>
        <v>This indicator test the levels of sustainable consumption nationally. Specifically, it explores domestic material consumption, sustainable agricultral production, renewable energy consumption, and the infrastructure of sustainable transport</v>
      </c>
      <c r="J124" s="103" t="e">
        <f aca="true" t="array" ref="J124:J124">IFERROR(_xlfn.QUARTILE.INC(IF(ISNUMBER(OFFSET('Data transformed'!$N$4,MATCH('outliers treatment'!$A124,'Data transformed'!$A$5:$A$185),1,1,COUNTA('Data transformed'!$O$4:$CX$4))),OFFSET('Data transformed'!$N$4,MATCH('outliers treatment'!$A124,'Data transformed'!$A$5:$A$185),1,1,COUNTA('Data transformed'!$O$4:$CX$4))),1),"")</f>
        <v>#N/A</v>
      </c>
      <c r="K124" s="103" t="e">
        <f aca="true" t="array" ref="K124:K124">IFERROR(_xlfn.QUARTILE.INC(IF(ISNUMBER(OFFSET('Data transformed'!$N$4,MATCH('outliers treatment'!$A124,'Data transformed'!$A$5:$A$185),1,1,COUNTA('Data transformed'!$O$4:$CX$4))),OFFSET('Data transformed'!$N$4,MATCH('outliers treatment'!$A124,'Data transformed'!$A$5:$A$185),1,1,COUNTA('Data transformed'!$O$4:$CX$4))),3),"")</f>
        <v>#N/A</v>
      </c>
      <c r="L124" s="103" t="str">
        <f aca="false">IFERROR(K124-J124,"")</f>
        <v/>
      </c>
      <c r="P124" s="105" t="str">
        <f aca="false" t="array" ref="P124:P124">IFERROR(SKEW(IF(ISNUMBER(T124:CU124),T124:CU124,"")),"")</f>
        <v/>
      </c>
      <c r="Q124" s="103" t="n">
        <f aca="true">IF(ISBLANK(OFFSET('Data above threshold'!$A$4,MATCH('Data above threshold'!$A123,'Data above threshold'!$A$5:$A$185,0),MATCH('Data above threshold'!N$4,'Data above threshold'!$4:$4,0)-1)),1,OFFSET('Data above threshold'!$A$4,MATCH('Data above threshold'!$A123,'Data above threshold'!$A$5:$A$185,0),MATCH('Data above threshold'!N$4,'Data above threshold'!$4:$4,0)-1))</f>
        <v>1</v>
      </c>
      <c r="R124" s="103" t="e">
        <f aca="false">IF($J124="","",COUNTIF(T124:CU124,M124)+ COUNTIF(T124:CQ124,N124))</f>
        <v>#N/A</v>
      </c>
      <c r="S124" s="106" t="str">
        <f aca="false" t="array" ref="S124:S124">IF(B124&lt;4,"",1-IFERROR(SUM(ISNUMBER(T124:CU124)*(1-$T$3:$CU$3))/COUNTIF($T$3:$CU$3,0),0))</f>
        <v/>
      </c>
      <c r="T124" s="103" t="str">
        <f aca="true">IF($J124="","",IF(ISNUMBER(OFFSET('Data transformed'!$A$4,MATCH($A124,'Data transformed'!$A$5:$A$185,0),MATCH(T$4,'Data transformed'!$4:$4,0)-1)), MIN(MAX(OFFSET('Data transformed'!$A$4,MATCH($A124,'Data transformed'!$A$5:$A$185,0),MATCH(T$4,'Data transformed'!$4:$4,0)-1),$M124),$N124),"NA"))</f>
        <v>NA</v>
      </c>
      <c r="U124" s="103" t="str">
        <f aca="true">IF($J124="","",IF(ISNUMBER(OFFSET('Data transformed'!$A$4,MATCH($A124,'Data transformed'!$A$5:$A$185,0),MATCH(U$4,'Data transformed'!$4:$4,0)-1)), MIN(MAX(OFFSET('Data transformed'!$A$4,MATCH($A124,'Data transformed'!$A$5:$A$185,0),MATCH(U$4,'Data transformed'!$4:$4,0)-1),$M124),$N124),"NA"))</f>
        <v>NA</v>
      </c>
      <c r="V124" s="103" t="str">
        <f aca="true">IF($J124="","",IF(ISNUMBER(OFFSET('Data transformed'!$A$4,MATCH($A124,'Data transformed'!$A$5:$A$185,0),MATCH(V$4,'Data transformed'!$4:$4,0)-1)), MIN(MAX(OFFSET('Data transformed'!$A$4,MATCH($A124,'Data transformed'!$A$5:$A$185,0),MATCH(V$4,'Data transformed'!$4:$4,0)-1),$M124),$N124),"NA"))</f>
        <v>NA</v>
      </c>
      <c r="W124" s="103" t="str">
        <f aca="true">IF($J124="","",IF(ISNUMBER(OFFSET('Data transformed'!$A$4,MATCH($A124,'Data transformed'!$A$5:$A$185,0),MATCH(W$4,'Data transformed'!$4:$4,0)-1)), MIN(MAX(OFFSET('Data transformed'!$A$4,MATCH($A124,'Data transformed'!$A$5:$A$185,0),MATCH(W$4,'Data transformed'!$4:$4,0)-1),$M124),$N124),"NA"))</f>
        <v>NA</v>
      </c>
      <c r="X124" s="103" t="str">
        <f aca="true">IF($J124="","",IF(ISNUMBER(OFFSET('Data transformed'!$A$4,MATCH($A124,'Data transformed'!$A$5:$A$185,0),MATCH(X$4,'Data transformed'!$4:$4,0)-1)), MIN(MAX(OFFSET('Data transformed'!$A$4,MATCH($A124,'Data transformed'!$A$5:$A$185,0),MATCH(X$4,'Data transformed'!$4:$4,0)-1),$M124),$N124),"NA"))</f>
        <v>NA</v>
      </c>
      <c r="Y124" s="103" t="str">
        <f aca="true">IF($J124="","",IF(ISNUMBER(OFFSET('Data transformed'!$A$4,MATCH($A124,'Data transformed'!$A$5:$A$185,0),MATCH(Y$4,'Data transformed'!$4:$4,0)-1)), MIN(MAX(OFFSET('Data transformed'!$A$4,MATCH($A124,'Data transformed'!$A$5:$A$185,0),MATCH(Y$4,'Data transformed'!$4:$4,0)-1),$M124),$N124),"NA"))</f>
        <v>NA</v>
      </c>
      <c r="Z124" s="103" t="str">
        <f aca="true">IF($J124="","",IF(ISNUMBER(OFFSET('Data transformed'!$A$4,MATCH($A124,'Data transformed'!$A$5:$A$185,0),MATCH(Z$4,'Data transformed'!$4:$4,0)-1)), MIN(MAX(OFFSET('Data transformed'!$A$4,MATCH($A124,'Data transformed'!$A$5:$A$185,0),MATCH(Z$4,'Data transformed'!$4:$4,0)-1),$M124),$N124),"NA"))</f>
        <v>NA</v>
      </c>
      <c r="AA124" s="103" t="str">
        <f aca="true">IF($J124="","",IF(ISNUMBER(OFFSET('Data transformed'!$A$4,MATCH($A124,'Data transformed'!$A$5:$A$185,0),MATCH(AA$4,'Data transformed'!$4:$4,0)-1)), MIN(MAX(OFFSET('Data transformed'!$A$4,MATCH($A124,'Data transformed'!$A$5:$A$185,0),MATCH(AA$4,'Data transformed'!$4:$4,0)-1),$M124),$N124),"NA"))</f>
        <v>NA</v>
      </c>
      <c r="AB124" s="103" t="str">
        <f aca="true">IF($J124="","",IF(ISNUMBER(OFFSET('Data transformed'!$A$4,MATCH($A124,'Data transformed'!$A$5:$A$185,0),MATCH(AB$4,'Data transformed'!$4:$4,0)-1)), MIN(MAX(OFFSET('Data transformed'!$A$4,MATCH($A124,'Data transformed'!$A$5:$A$185,0),MATCH(AB$4,'Data transformed'!$4:$4,0)-1),$M124),$N124),"NA"))</f>
        <v>NA</v>
      </c>
      <c r="AC124" s="103" t="str">
        <f aca="true">IF($J124="","",IF(ISNUMBER(OFFSET('Data transformed'!$A$4,MATCH($A124,'Data transformed'!$A$5:$A$185,0),MATCH(AC$4,'Data transformed'!$4:$4,0)-1)), MIN(MAX(OFFSET('Data transformed'!$A$4,MATCH($A124,'Data transformed'!$A$5:$A$185,0),MATCH(AC$4,'Data transformed'!$4:$4,0)-1),$M124),$N124),"NA"))</f>
        <v>NA</v>
      </c>
      <c r="AD124" s="103" t="str">
        <f aca="true">IF($J124="","",IF(ISNUMBER(OFFSET('Data transformed'!$A$4,MATCH($A124,'Data transformed'!$A$5:$A$185,0),MATCH(AD$4,'Data transformed'!$4:$4,0)-1)), MIN(MAX(OFFSET('Data transformed'!$A$4,MATCH($A124,'Data transformed'!$A$5:$A$185,0),MATCH(AD$4,'Data transformed'!$4:$4,0)-1),$M124),$N124),"NA"))</f>
        <v>NA</v>
      </c>
      <c r="AE124" s="103" t="str">
        <f aca="true">IF($J124="","",IF(ISNUMBER(OFFSET('Data transformed'!$A$4,MATCH($A124,'Data transformed'!$A$5:$A$185,0),MATCH(AE$4,'Data transformed'!$4:$4,0)-1)), MIN(MAX(OFFSET('Data transformed'!$A$4,MATCH($A124,'Data transformed'!$A$5:$A$185,0),MATCH(AE$4,'Data transformed'!$4:$4,0)-1),$M124),$N124),"NA"))</f>
        <v>NA</v>
      </c>
      <c r="AF124" s="103" t="str">
        <f aca="true">IF($J124="","",IF(ISNUMBER(OFFSET('Data transformed'!$A$4,MATCH($A124,'Data transformed'!$A$5:$A$185,0),MATCH(AF$4,'Data transformed'!$4:$4,0)-1)), MIN(MAX(OFFSET('Data transformed'!$A$4,MATCH($A124,'Data transformed'!$A$5:$A$185,0),MATCH(AF$4,'Data transformed'!$4:$4,0)-1),$M124),$N124),"NA"))</f>
        <v>NA</v>
      </c>
      <c r="AG124" s="103" t="str">
        <f aca="true">IF($J124="","",IF(ISNUMBER(OFFSET('Data transformed'!$A$4,MATCH($A124,'Data transformed'!$A$5:$A$185,0),MATCH(AG$4,'Data transformed'!$4:$4,0)-1)), MIN(MAX(OFFSET('Data transformed'!$A$4,MATCH($A124,'Data transformed'!$A$5:$A$185,0),MATCH(AG$4,'Data transformed'!$4:$4,0)-1),$M124),$N124),"NA"))</f>
        <v>NA</v>
      </c>
      <c r="AH124" s="103" t="str">
        <f aca="true">IF($J124="","",IF(ISNUMBER(OFFSET('Data transformed'!$A$4,MATCH($A124,'Data transformed'!$A$5:$A$185,0),MATCH(AH$4,'Data transformed'!$4:$4,0)-1)), MIN(MAX(OFFSET('Data transformed'!$A$4,MATCH($A124,'Data transformed'!$A$5:$A$185,0),MATCH(AH$4,'Data transformed'!$4:$4,0)-1),$M124),$N124),"NA"))</f>
        <v>NA</v>
      </c>
      <c r="AI124" s="103" t="str">
        <f aca="true">IF($J124="","",IF(ISNUMBER(OFFSET('Data transformed'!$A$4,MATCH($A124,'Data transformed'!$A$5:$A$185,0),MATCH(AI$4,'Data transformed'!$4:$4,0)-1)), MIN(MAX(OFFSET('Data transformed'!$A$4,MATCH($A124,'Data transformed'!$A$5:$A$185,0),MATCH(AI$4,'Data transformed'!$4:$4,0)-1),$M124),$N124),"NA"))</f>
        <v>NA</v>
      </c>
      <c r="AJ124" s="103" t="str">
        <f aca="true">IF($J124="","",IF(ISNUMBER(OFFSET('Data transformed'!$A$4,MATCH($A124,'Data transformed'!$A$5:$A$185,0),MATCH(AJ$4,'Data transformed'!$4:$4,0)-1)), MIN(MAX(OFFSET('Data transformed'!$A$4,MATCH($A124,'Data transformed'!$A$5:$A$185,0),MATCH(AJ$4,'Data transformed'!$4:$4,0)-1),$M124),$N124),"NA"))</f>
        <v>NA</v>
      </c>
      <c r="AK124" s="103" t="str">
        <f aca="true">IF($J124="","",IF(ISNUMBER(OFFSET('Data transformed'!$A$4,MATCH($A124,'Data transformed'!$A$5:$A$185,0),MATCH(AK$4,'Data transformed'!$4:$4,0)-1)), MIN(MAX(OFFSET('Data transformed'!$A$4,MATCH($A124,'Data transformed'!$A$5:$A$185,0),MATCH(AK$4,'Data transformed'!$4:$4,0)-1),$M124),$N124),"NA"))</f>
        <v>NA</v>
      </c>
      <c r="AL124" s="103" t="str">
        <f aca="true">IF($J124="","",IF(ISNUMBER(OFFSET('Data transformed'!$A$4,MATCH($A124,'Data transformed'!$A$5:$A$185,0),MATCH(AL$4,'Data transformed'!$4:$4,0)-1)), MIN(MAX(OFFSET('Data transformed'!$A$4,MATCH($A124,'Data transformed'!$A$5:$A$185,0),MATCH(AL$4,'Data transformed'!$4:$4,0)-1),$M124),$N124),"NA"))</f>
        <v>NA</v>
      </c>
      <c r="AM124" s="103" t="str">
        <f aca="true">IF($J124="","",IF(ISNUMBER(OFFSET('Data transformed'!$A$4,MATCH($A124,'Data transformed'!$A$5:$A$185,0),MATCH(AM$4,'Data transformed'!$4:$4,0)-1)), MIN(MAX(OFFSET('Data transformed'!$A$4,MATCH($A124,'Data transformed'!$A$5:$A$185,0),MATCH(AM$4,'Data transformed'!$4:$4,0)-1),$M124),$N124),"NA"))</f>
        <v>NA</v>
      </c>
      <c r="AN124" s="103" t="str">
        <f aca="true">IF($J124="","",IF(ISNUMBER(OFFSET('Data transformed'!$A$4,MATCH($A124,'Data transformed'!$A$5:$A$185,0),MATCH(AN$4,'Data transformed'!$4:$4,0)-1)), MIN(MAX(OFFSET('Data transformed'!$A$4,MATCH($A124,'Data transformed'!$A$5:$A$185,0),MATCH(AN$4,'Data transformed'!$4:$4,0)-1),$M124),$N124),"NA"))</f>
        <v>NA</v>
      </c>
      <c r="AO124" s="103" t="str">
        <f aca="true">IF($J124="","",IF(ISNUMBER(OFFSET('Data transformed'!$A$4,MATCH($A124,'Data transformed'!$A$5:$A$185,0),MATCH(AO$4,'Data transformed'!$4:$4,0)-1)), MIN(MAX(OFFSET('Data transformed'!$A$4,MATCH($A124,'Data transformed'!$A$5:$A$185,0),MATCH(AO$4,'Data transformed'!$4:$4,0)-1),$M124),$N124),"NA"))</f>
        <v>NA</v>
      </c>
      <c r="AP124" s="103" t="str">
        <f aca="true">IF($J124="","",IF(ISNUMBER(OFFSET('Data transformed'!$A$4,MATCH($A124,'Data transformed'!$A$5:$A$185,0),MATCH(AP$4,'Data transformed'!$4:$4,0)-1)), MIN(MAX(OFFSET('Data transformed'!$A$4,MATCH($A124,'Data transformed'!$A$5:$A$185,0),MATCH(AP$4,'Data transformed'!$4:$4,0)-1),$M124),$N124),"NA"))</f>
        <v>NA</v>
      </c>
      <c r="AQ124" s="103" t="str">
        <f aca="true">IF($J124="","",IF(ISNUMBER(OFFSET('Data transformed'!$A$4,MATCH($A124,'Data transformed'!$A$5:$A$185,0),MATCH(AQ$4,'Data transformed'!$4:$4,0)-1)), MIN(MAX(OFFSET('Data transformed'!$A$4,MATCH($A124,'Data transformed'!$A$5:$A$185,0),MATCH(AQ$4,'Data transformed'!$4:$4,0)-1),$M124),$N124),"NA"))</f>
        <v>NA</v>
      </c>
      <c r="AR124" s="103" t="str">
        <f aca="true">IF($J124="","",IF(ISNUMBER(OFFSET('Data transformed'!$A$4,MATCH($A124,'Data transformed'!$A$5:$A$185,0),MATCH(AR$4,'Data transformed'!$4:$4,0)-1)), MIN(MAX(OFFSET('Data transformed'!$A$4,MATCH($A124,'Data transformed'!$A$5:$A$185,0),MATCH(AR$4,'Data transformed'!$4:$4,0)-1),$M124),$N124),"NA"))</f>
        <v>NA</v>
      </c>
      <c r="AS124" s="103" t="str">
        <f aca="true">IF($J124="","",IF(ISNUMBER(OFFSET('Data transformed'!$A$4,MATCH($A124,'Data transformed'!$A$5:$A$185,0),MATCH(AS$4,'Data transformed'!$4:$4,0)-1)), MIN(MAX(OFFSET('Data transformed'!$A$4,MATCH($A124,'Data transformed'!$A$5:$A$185,0),MATCH(AS$4,'Data transformed'!$4:$4,0)-1),$M124),$N124),"NA"))</f>
        <v>NA</v>
      </c>
      <c r="AT124" s="103" t="str">
        <f aca="true">IF($J124="","",IF(ISNUMBER(OFFSET('Data transformed'!$A$4,MATCH($A124,'Data transformed'!$A$5:$A$185,0),MATCH(AT$4,'Data transformed'!$4:$4,0)-1)), MIN(MAX(OFFSET('Data transformed'!$A$4,MATCH($A124,'Data transformed'!$A$5:$A$185,0),MATCH(AT$4,'Data transformed'!$4:$4,0)-1),$M124),$N124),"NA"))</f>
        <v>NA</v>
      </c>
      <c r="AU124" s="103" t="str">
        <f aca="true">IF($J124="","",IF(ISNUMBER(OFFSET('Data transformed'!$A$4,MATCH($A124,'Data transformed'!$A$5:$A$185,0),MATCH(AU$4,'Data transformed'!$4:$4,0)-1)), MIN(MAX(OFFSET('Data transformed'!$A$4,MATCH($A124,'Data transformed'!$A$5:$A$185,0),MATCH(AU$4,'Data transformed'!$4:$4,0)-1),$M124),$N124),"NA"))</f>
        <v>NA</v>
      </c>
      <c r="AV124" s="103" t="str">
        <f aca="true">IF($J124="","",IF(ISNUMBER(OFFSET('Data transformed'!$A$4,MATCH($A124,'Data transformed'!$A$5:$A$185,0),MATCH(AV$4,'Data transformed'!$4:$4,0)-1)), MIN(MAX(OFFSET('Data transformed'!$A$4,MATCH($A124,'Data transformed'!$A$5:$A$185,0),MATCH(AV$4,'Data transformed'!$4:$4,0)-1),$M124),$N124),"NA"))</f>
        <v>NA</v>
      </c>
      <c r="AW124" s="103" t="str">
        <f aca="true">IF($J124="","",IF(ISNUMBER(OFFSET('Data transformed'!$A$4,MATCH($A124,'Data transformed'!$A$5:$A$185,0),MATCH(AW$4,'Data transformed'!$4:$4,0)-1)), MIN(MAX(OFFSET('Data transformed'!$A$4,MATCH($A124,'Data transformed'!$A$5:$A$185,0),MATCH(AW$4,'Data transformed'!$4:$4,0)-1),$M124),$N124),"NA"))</f>
        <v>NA</v>
      </c>
      <c r="AX124" s="103" t="str">
        <f aca="true">IF($J124="","",IF(ISNUMBER(OFFSET('Data transformed'!$A$4,MATCH($A124,'Data transformed'!$A$5:$A$185,0),MATCH(AX$4,'Data transformed'!$4:$4,0)-1)), MIN(MAX(OFFSET('Data transformed'!$A$4,MATCH($A124,'Data transformed'!$A$5:$A$185,0),MATCH(AX$4,'Data transformed'!$4:$4,0)-1),$M124),$N124),"NA"))</f>
        <v>NA</v>
      </c>
      <c r="AY124" s="103" t="str">
        <f aca="true">IF($J124="","",IF(ISNUMBER(OFFSET('Data transformed'!$A$4,MATCH($A124,'Data transformed'!$A$5:$A$185,0),MATCH(AY$4,'Data transformed'!$4:$4,0)-1)), MIN(MAX(OFFSET('Data transformed'!$A$4,MATCH($A124,'Data transformed'!$A$5:$A$185,0),MATCH(AY$4,'Data transformed'!$4:$4,0)-1),$M124),$N124),"NA"))</f>
        <v>NA</v>
      </c>
      <c r="AZ124" s="103" t="str">
        <f aca="true">IF($J124="","",IF(ISNUMBER(OFFSET('Data transformed'!$A$4,MATCH($A124,'Data transformed'!$A$5:$A$185,0),MATCH(AZ$4,'Data transformed'!$4:$4,0)-1)), MIN(MAX(OFFSET('Data transformed'!$A$4,MATCH($A124,'Data transformed'!$A$5:$A$185,0),MATCH(AZ$4,'Data transformed'!$4:$4,0)-1),$M124),$N124),"NA"))</f>
        <v>NA</v>
      </c>
      <c r="BA124" s="103" t="str">
        <f aca="true">IF($J124="","",IF(ISNUMBER(OFFSET('Data transformed'!$A$4,MATCH($A124,'Data transformed'!$A$5:$A$185,0),MATCH(BA$4,'Data transformed'!$4:$4,0)-1)), MIN(MAX(OFFSET('Data transformed'!$A$4,MATCH($A124,'Data transformed'!$A$5:$A$185,0),MATCH(BA$4,'Data transformed'!$4:$4,0)-1),$M124),$N124),"NA"))</f>
        <v>NA</v>
      </c>
      <c r="BB124" s="103" t="str">
        <f aca="true">IF($J124="","",IF(ISNUMBER(OFFSET('Data transformed'!$A$4,MATCH($A124,'Data transformed'!$A$5:$A$185,0),MATCH(BB$4,'Data transformed'!$4:$4,0)-1)), MIN(MAX(OFFSET('Data transformed'!$A$4,MATCH($A124,'Data transformed'!$A$5:$A$185,0),MATCH(BB$4,'Data transformed'!$4:$4,0)-1),$M124),$N124),"NA"))</f>
        <v>NA</v>
      </c>
      <c r="BC124" s="103" t="str">
        <f aca="true">IF($J124="","",IF(ISNUMBER(OFFSET('Data transformed'!$A$4,MATCH($A124,'Data transformed'!$A$5:$A$185,0),MATCH(BC$4,'Data transformed'!$4:$4,0)-1)), MIN(MAX(OFFSET('Data transformed'!$A$4,MATCH($A124,'Data transformed'!$A$5:$A$185,0),MATCH(BC$4,'Data transformed'!$4:$4,0)-1),$M124),$N124),"NA"))</f>
        <v>NA</v>
      </c>
      <c r="BD124" s="103" t="str">
        <f aca="true">IF($J124="","",IF(ISNUMBER(OFFSET('Data transformed'!$A$4,MATCH($A124,'Data transformed'!$A$5:$A$185,0),MATCH(BD$4,'Data transformed'!$4:$4,0)-1)), MIN(MAX(OFFSET('Data transformed'!$A$4,MATCH($A124,'Data transformed'!$A$5:$A$185,0),MATCH(BD$4,'Data transformed'!$4:$4,0)-1),$M124),$N124),"NA"))</f>
        <v>NA</v>
      </c>
      <c r="BE124" s="103" t="str">
        <f aca="true">IF($J124="","",IF(ISNUMBER(OFFSET('Data transformed'!$A$4,MATCH($A124,'Data transformed'!$A$5:$A$185,0),MATCH(BE$4,'Data transformed'!$4:$4,0)-1)), MIN(MAX(OFFSET('Data transformed'!$A$4,MATCH($A124,'Data transformed'!$A$5:$A$185,0),MATCH(BE$4,'Data transformed'!$4:$4,0)-1),$M124),$N124),"NA"))</f>
        <v>NA</v>
      </c>
      <c r="BF124" s="103" t="str">
        <f aca="true">IF($J124="","",IF(ISNUMBER(OFFSET('Data transformed'!$A$4,MATCH($A124,'Data transformed'!$A$5:$A$185,0),MATCH(BF$4,'Data transformed'!$4:$4,0)-1)), MIN(MAX(OFFSET('Data transformed'!$A$4,MATCH($A124,'Data transformed'!$A$5:$A$185,0),MATCH(BF$4,'Data transformed'!$4:$4,0)-1),$M124),$N124),"NA"))</f>
        <v>NA</v>
      </c>
      <c r="BG124" s="103" t="str">
        <f aca="true">IF($J124="","",IF(ISNUMBER(OFFSET('Data transformed'!$A$4,MATCH($A124,'Data transformed'!$A$5:$A$185,0),MATCH(BG$4,'Data transformed'!$4:$4,0)-1)), MIN(MAX(OFFSET('Data transformed'!$A$4,MATCH($A124,'Data transformed'!$A$5:$A$185,0),MATCH(BG$4,'Data transformed'!$4:$4,0)-1),$M124),$N124),"NA"))</f>
        <v>NA</v>
      </c>
      <c r="BH124" s="103" t="str">
        <f aca="true">IF($J124="","",IF(ISNUMBER(OFFSET('Data transformed'!$A$4,MATCH($A124,'Data transformed'!$A$5:$A$185,0),MATCH(BH$4,'Data transformed'!$4:$4,0)-1)), MIN(MAX(OFFSET('Data transformed'!$A$4,MATCH($A124,'Data transformed'!$A$5:$A$185,0),MATCH(BH$4,'Data transformed'!$4:$4,0)-1),$M124),$N124),"NA"))</f>
        <v>NA</v>
      </c>
      <c r="BI124" s="103" t="str">
        <f aca="true">IF($J124="","",IF(ISNUMBER(OFFSET('Data transformed'!$A$4,MATCH($A124,'Data transformed'!$A$5:$A$185,0),MATCH(BI$4,'Data transformed'!$4:$4,0)-1)), MIN(MAX(OFFSET('Data transformed'!$A$4,MATCH($A124,'Data transformed'!$A$5:$A$185,0),MATCH(BI$4,'Data transformed'!$4:$4,0)-1),$M124),$N124),"NA"))</f>
        <v>NA</v>
      </c>
      <c r="BJ124" s="103" t="str">
        <f aca="true">IF($J124="","",IF(ISNUMBER(OFFSET('Data transformed'!$A$4,MATCH($A124,'Data transformed'!$A$5:$A$185,0),MATCH(BJ$4,'Data transformed'!$4:$4,0)-1)), MIN(MAX(OFFSET('Data transformed'!$A$4,MATCH($A124,'Data transformed'!$A$5:$A$185,0),MATCH(BJ$4,'Data transformed'!$4:$4,0)-1),$M124),$N124),"NA"))</f>
        <v>NA</v>
      </c>
      <c r="BK124" s="103" t="str">
        <f aca="true">IF($J124="","",IF(ISNUMBER(OFFSET('Data transformed'!$A$4,MATCH($A124,'Data transformed'!$A$5:$A$185,0),MATCH(BK$4,'Data transformed'!$4:$4,0)-1)), MIN(MAX(OFFSET('Data transformed'!$A$4,MATCH($A124,'Data transformed'!$A$5:$A$185,0),MATCH(BK$4,'Data transformed'!$4:$4,0)-1),$M124),$N124),"NA"))</f>
        <v>NA</v>
      </c>
      <c r="BL124" s="103" t="str">
        <f aca="true">IF($J124="","",IF(ISNUMBER(OFFSET('Data transformed'!$A$4,MATCH($A124,'Data transformed'!$A$5:$A$185,0),MATCH(BL$4,'Data transformed'!$4:$4,0)-1)), MIN(MAX(OFFSET('Data transformed'!$A$4,MATCH($A124,'Data transformed'!$A$5:$A$185,0),MATCH(BL$4,'Data transformed'!$4:$4,0)-1),$M124),$N124),"NA"))</f>
        <v>NA</v>
      </c>
      <c r="BM124" s="103" t="str">
        <f aca="true">IF($J124="","",IF(ISNUMBER(OFFSET('Data transformed'!$A$4,MATCH($A124,'Data transformed'!$A$5:$A$185,0),MATCH(BM$4,'Data transformed'!$4:$4,0)-1)), MIN(MAX(OFFSET('Data transformed'!$A$4,MATCH($A124,'Data transformed'!$A$5:$A$185,0),MATCH(BM$4,'Data transformed'!$4:$4,0)-1),$M124),$N124),"NA"))</f>
        <v>NA</v>
      </c>
      <c r="BN124" s="103" t="str">
        <f aca="true">IF($J124="","",IF(ISNUMBER(OFFSET('Data transformed'!$A$4,MATCH($A124,'Data transformed'!$A$5:$A$185,0),MATCH(BN$4,'Data transformed'!$4:$4,0)-1)), MIN(MAX(OFFSET('Data transformed'!$A$4,MATCH($A124,'Data transformed'!$A$5:$A$185,0),MATCH(BN$4,'Data transformed'!$4:$4,0)-1),$M124),$N124),"NA"))</f>
        <v>NA</v>
      </c>
      <c r="BO124" s="103" t="str">
        <f aca="true">IF($J124="","",IF(ISNUMBER(OFFSET('Data transformed'!$A$4,MATCH($A124,'Data transformed'!$A$5:$A$185,0),MATCH(BO$4,'Data transformed'!$4:$4,0)-1)), MIN(MAX(OFFSET('Data transformed'!$A$4,MATCH($A124,'Data transformed'!$A$5:$A$185,0),MATCH(BO$4,'Data transformed'!$4:$4,0)-1),$M124),$N124),"NA"))</f>
        <v>NA</v>
      </c>
      <c r="BP124" s="103" t="str">
        <f aca="true">IF($J124="","",IF(ISNUMBER(OFFSET('Data transformed'!$A$4,MATCH($A124,'Data transformed'!$A$5:$A$185,0),MATCH(BP$4,'Data transformed'!$4:$4,0)-1)), MIN(MAX(OFFSET('Data transformed'!$A$4,MATCH($A124,'Data transformed'!$A$5:$A$185,0),MATCH(BP$4,'Data transformed'!$4:$4,0)-1),$M124),$N124),"NA"))</f>
        <v>NA</v>
      </c>
      <c r="BQ124" s="103" t="str">
        <f aca="true">IF($J124="","",IF(ISNUMBER(OFFSET('Data transformed'!$A$4,MATCH($A124,'Data transformed'!$A$5:$A$185,0),MATCH(BQ$4,'Data transformed'!$4:$4,0)-1)), MIN(MAX(OFFSET('Data transformed'!$A$4,MATCH($A124,'Data transformed'!$A$5:$A$185,0),MATCH(BQ$4,'Data transformed'!$4:$4,0)-1),$M124),$N124),"NA"))</f>
        <v>NA</v>
      </c>
      <c r="BR124" s="103" t="str">
        <f aca="true">IF($J124="","",IF(ISNUMBER(OFFSET('Data transformed'!$A$4,MATCH($A124,'Data transformed'!$A$5:$A$185,0),MATCH(BR$4,'Data transformed'!$4:$4,0)-1)), MIN(MAX(OFFSET('Data transformed'!$A$4,MATCH($A124,'Data transformed'!$A$5:$A$185,0),MATCH(BR$4,'Data transformed'!$4:$4,0)-1),$M124),$N124),"NA"))</f>
        <v>NA</v>
      </c>
      <c r="BS124" s="103" t="str">
        <f aca="true">IF($J124="","",IF(ISNUMBER(OFFSET('Data transformed'!$A$4,MATCH($A124,'Data transformed'!$A$5:$A$185,0),MATCH(BS$4,'Data transformed'!$4:$4,0)-1)), MIN(MAX(OFFSET('Data transformed'!$A$4,MATCH($A124,'Data transformed'!$A$5:$A$185,0),MATCH(BS$4,'Data transformed'!$4:$4,0)-1),$M124),$N124),"NA"))</f>
        <v>NA</v>
      </c>
      <c r="BT124" s="103" t="str">
        <f aca="true">IF($J124="","",IF(ISNUMBER(OFFSET('Data transformed'!$A$4,MATCH($A124,'Data transformed'!$A$5:$A$185,0),MATCH(BT$4,'Data transformed'!$4:$4,0)-1)), MIN(MAX(OFFSET('Data transformed'!$A$4,MATCH($A124,'Data transformed'!$A$5:$A$185,0),MATCH(BT$4,'Data transformed'!$4:$4,0)-1),$M124),$N124),"NA"))</f>
        <v>NA</v>
      </c>
      <c r="BU124" s="103" t="str">
        <f aca="true">IF($J124="","",IF(ISNUMBER(OFFSET('Data transformed'!$A$4,MATCH($A124,'Data transformed'!$A$5:$A$185,0),MATCH(BU$4,'Data transformed'!$4:$4,0)-1)), MIN(MAX(OFFSET('Data transformed'!$A$4,MATCH($A124,'Data transformed'!$A$5:$A$185,0),MATCH(BU$4,'Data transformed'!$4:$4,0)-1),$M124),$N124),"NA"))</f>
        <v>NA</v>
      </c>
      <c r="BV124" s="103" t="str">
        <f aca="true">IF($J124="","",IF(ISNUMBER(OFFSET('Data transformed'!$A$4,MATCH($A124,'Data transformed'!$A$5:$A$185,0),MATCH(BV$4,'Data transformed'!$4:$4,0)-1)), MIN(MAX(OFFSET('Data transformed'!$A$4,MATCH($A124,'Data transformed'!$A$5:$A$185,0),MATCH(BV$4,'Data transformed'!$4:$4,0)-1),$M124),$N124),"NA"))</f>
        <v>NA</v>
      </c>
      <c r="BW124" s="103" t="str">
        <f aca="true">IF($J124="","",IF(ISNUMBER(OFFSET('Data transformed'!$A$4,MATCH($A124,'Data transformed'!$A$5:$A$185,0),MATCH(BW$4,'Data transformed'!$4:$4,0)-1)), MIN(MAX(OFFSET('Data transformed'!$A$4,MATCH($A124,'Data transformed'!$A$5:$A$185,0),MATCH(BW$4,'Data transformed'!$4:$4,0)-1),$M124),$N124),"NA"))</f>
        <v>NA</v>
      </c>
      <c r="BX124" s="103" t="str">
        <f aca="true">IF($J124="","",IF(ISNUMBER(OFFSET('Data transformed'!$A$4,MATCH($A124,'Data transformed'!$A$5:$A$185,0),MATCH(BX$4,'Data transformed'!$4:$4,0)-1)), MIN(MAX(OFFSET('Data transformed'!$A$4,MATCH($A124,'Data transformed'!$A$5:$A$185,0),MATCH(BX$4,'Data transformed'!$4:$4,0)-1),$M124),$N124),"NA"))</f>
        <v>NA</v>
      </c>
      <c r="BY124" s="103" t="str">
        <f aca="true">IF($J124="","",IF(ISNUMBER(OFFSET('Data transformed'!$A$4,MATCH($A124,'Data transformed'!$A$5:$A$185,0),MATCH(BY$4,'Data transformed'!$4:$4,0)-1)), MIN(MAX(OFFSET('Data transformed'!$A$4,MATCH($A124,'Data transformed'!$A$5:$A$185,0),MATCH(BY$4,'Data transformed'!$4:$4,0)-1),$M124),$N124),"NA"))</f>
        <v>NA</v>
      </c>
      <c r="BZ124" s="103" t="str">
        <f aca="true">IF($J124="","",IF(ISNUMBER(OFFSET('Data transformed'!$A$4,MATCH($A124,'Data transformed'!$A$5:$A$185,0),MATCH(BZ$4,'Data transformed'!$4:$4,0)-1)), MIN(MAX(OFFSET('Data transformed'!$A$4,MATCH($A124,'Data transformed'!$A$5:$A$185,0),MATCH(BZ$4,'Data transformed'!$4:$4,0)-1),$M124),$N124),"NA"))</f>
        <v>NA</v>
      </c>
      <c r="CA124" s="103" t="str">
        <f aca="true">IF($J124="","",IF(ISNUMBER(OFFSET('Data transformed'!$A$4,MATCH($A124,'Data transformed'!$A$5:$A$185,0),MATCH(CA$4,'Data transformed'!$4:$4,0)-1)), MIN(MAX(OFFSET('Data transformed'!$A$4,MATCH($A124,'Data transformed'!$A$5:$A$185,0),MATCH(CA$4,'Data transformed'!$4:$4,0)-1),$M124),$N124),"NA"))</f>
        <v>NA</v>
      </c>
      <c r="CB124" s="103" t="str">
        <f aca="true">IF($J124="","",IF(ISNUMBER(OFFSET('Data transformed'!$A$4,MATCH($A124,'Data transformed'!$A$5:$A$185,0),MATCH(CB$4,'Data transformed'!$4:$4,0)-1)), MIN(MAX(OFFSET('Data transformed'!$A$4,MATCH($A124,'Data transformed'!$A$5:$A$185,0),MATCH(CB$4,'Data transformed'!$4:$4,0)-1),$M124),$N124),"NA"))</f>
        <v>NA</v>
      </c>
      <c r="CC124" s="103" t="str">
        <f aca="true">IF($J124="","",IF(ISNUMBER(OFFSET('Data transformed'!$A$4,MATCH($A124,'Data transformed'!$A$5:$A$185,0),MATCH(CC$4,'Data transformed'!$4:$4,0)-1)), MIN(MAX(OFFSET('Data transformed'!$A$4,MATCH($A124,'Data transformed'!$A$5:$A$185,0),MATCH(CC$4,'Data transformed'!$4:$4,0)-1),$M124),$N124),"NA"))</f>
        <v>NA</v>
      </c>
      <c r="CD124" s="103" t="str">
        <f aca="true">IF($J124="","",IF(ISNUMBER(OFFSET('Data transformed'!$A$4,MATCH($A124,'Data transformed'!$A$5:$A$185,0),MATCH(CD$4,'Data transformed'!$4:$4,0)-1)), MIN(MAX(OFFSET('Data transformed'!$A$4,MATCH($A124,'Data transformed'!$A$5:$A$185,0),MATCH(CD$4,'Data transformed'!$4:$4,0)-1),$M124),$N124),"NA"))</f>
        <v>NA</v>
      </c>
      <c r="CE124" s="103" t="str">
        <f aca="true">IF($J124="","",IF(ISNUMBER(OFFSET('Data transformed'!$A$4,MATCH($A124,'Data transformed'!$A$5:$A$185,0),MATCH(CE$4,'Data transformed'!$4:$4,0)-1)), MIN(MAX(OFFSET('Data transformed'!$A$4,MATCH($A124,'Data transformed'!$A$5:$A$185,0),MATCH(CE$4,'Data transformed'!$4:$4,0)-1),$M124),$N124),"NA"))</f>
        <v>NA</v>
      </c>
      <c r="CF124" s="103" t="str">
        <f aca="true">IF($J124="","",IF(ISNUMBER(OFFSET('Data transformed'!$A$4,MATCH($A124,'Data transformed'!$A$5:$A$185,0),MATCH(CF$4,'Data transformed'!$4:$4,0)-1)), MIN(MAX(OFFSET('Data transformed'!$A$4,MATCH($A124,'Data transformed'!$A$5:$A$185,0),MATCH(CF$4,'Data transformed'!$4:$4,0)-1),$M124),$N124),"NA"))</f>
        <v>NA</v>
      </c>
      <c r="CG124" s="103" t="str">
        <f aca="true">IF($J124="","",IF(ISNUMBER(OFFSET('Data transformed'!$A$4,MATCH($A124,'Data transformed'!$A$5:$A$185,0),MATCH(CG$4,'Data transformed'!$4:$4,0)-1)), MIN(MAX(OFFSET('Data transformed'!$A$4,MATCH($A124,'Data transformed'!$A$5:$A$185,0),MATCH(CG$4,'Data transformed'!$4:$4,0)-1),$M124),$N124),"NA"))</f>
        <v>NA</v>
      </c>
      <c r="CH124" s="103" t="str">
        <f aca="true">IF($J124="","",IF(ISNUMBER(OFFSET('Data transformed'!$A$4,MATCH($A124,'Data transformed'!$A$5:$A$185,0),MATCH(CH$4,'Data transformed'!$4:$4,0)-1)), MIN(MAX(OFFSET('Data transformed'!$A$4,MATCH($A124,'Data transformed'!$A$5:$A$185,0),MATCH(CH$4,'Data transformed'!$4:$4,0)-1),$M124),$N124),"NA"))</f>
        <v>NA</v>
      </c>
      <c r="CI124" s="103" t="str">
        <f aca="true">IF($J124="","",IF(ISNUMBER(OFFSET('Data transformed'!$A$4,MATCH($A124,'Data transformed'!$A$5:$A$185,0),MATCH(CI$4,'Data transformed'!$4:$4,0)-1)), MIN(MAX(OFFSET('Data transformed'!$A$4,MATCH($A124,'Data transformed'!$A$5:$A$185,0),MATCH(CI$4,'Data transformed'!$4:$4,0)-1),$M124),$N124),"NA"))</f>
        <v>NA</v>
      </c>
      <c r="CJ124" s="103" t="str">
        <f aca="true">IF($J124="","",IF(ISNUMBER(OFFSET('Data transformed'!$A$4,MATCH($A124,'Data transformed'!$A$5:$A$185,0),MATCH(CJ$4,'Data transformed'!$4:$4,0)-1)), MIN(MAX(OFFSET('Data transformed'!$A$4,MATCH($A124,'Data transformed'!$A$5:$A$185,0),MATCH(CJ$4,'Data transformed'!$4:$4,0)-1),$M124),$N124),"NA"))</f>
        <v>NA</v>
      </c>
      <c r="CK124" s="103" t="str">
        <f aca="true">IF($J124="","",IF(ISNUMBER(OFFSET('Data transformed'!$A$4,MATCH($A124,'Data transformed'!$A$5:$A$185,0),MATCH(CK$4,'Data transformed'!$4:$4,0)-1)), MIN(MAX(OFFSET('Data transformed'!$A$4,MATCH($A124,'Data transformed'!$A$5:$A$185,0),MATCH(CK$4,'Data transformed'!$4:$4,0)-1),$M124),$N124),"NA"))</f>
        <v>NA</v>
      </c>
      <c r="CL124" s="103" t="str">
        <f aca="true">IF($J124="","",IF(ISNUMBER(OFFSET('Data transformed'!$A$4,MATCH($A124,'Data transformed'!$A$5:$A$185,0),MATCH(CL$4,'Data transformed'!$4:$4,0)-1)), MIN(MAX(OFFSET('Data transformed'!$A$4,MATCH($A124,'Data transformed'!$A$5:$A$185,0),MATCH(CL$4,'Data transformed'!$4:$4,0)-1),$M124),$N124),"NA"))</f>
        <v>NA</v>
      </c>
      <c r="CM124" s="103" t="str">
        <f aca="true">IF($J124="","",IF(ISNUMBER(OFFSET('Data transformed'!$A$4,MATCH($A124,'Data transformed'!$A$5:$A$185,0),MATCH(CM$4,'Data transformed'!$4:$4,0)-1)), MIN(MAX(OFFSET('Data transformed'!$A$4,MATCH($A124,'Data transformed'!$A$5:$A$185,0),MATCH(CM$4,'Data transformed'!$4:$4,0)-1),$M124),$N124),"NA"))</f>
        <v>NA</v>
      </c>
      <c r="CN124" s="103" t="str">
        <f aca="true">IF($J124="","",IF(ISNUMBER(OFFSET('Data transformed'!$A$4,MATCH($A124,'Data transformed'!$A$5:$A$185,0),MATCH(CN$4,'Data transformed'!$4:$4,0)-1)), MIN(MAX(OFFSET('Data transformed'!$A$4,MATCH($A124,'Data transformed'!$A$5:$A$185,0),MATCH(CN$4,'Data transformed'!$4:$4,0)-1),$M124),$N124),"NA"))</f>
        <v>NA</v>
      </c>
      <c r="CO124" s="103" t="str">
        <f aca="true">IF($J124="","",IF(ISNUMBER(OFFSET('Data transformed'!$A$4,MATCH($A124,'Data transformed'!$A$5:$A$185,0),MATCH(CO$4,'Data transformed'!$4:$4,0)-1)), MIN(MAX(OFFSET('Data transformed'!$A$4,MATCH($A124,'Data transformed'!$A$5:$A$185,0),MATCH(CO$4,'Data transformed'!$4:$4,0)-1),$M124),$N124),"NA"))</f>
        <v>NA</v>
      </c>
      <c r="CP124" s="103" t="str">
        <f aca="true">IF($J124="","",IF(ISNUMBER(OFFSET('Data transformed'!$A$4,MATCH($A124,'Data transformed'!$A$5:$A$185,0),MATCH(CP$4,'Data transformed'!$4:$4,0)-1)), MIN(MAX(OFFSET('Data transformed'!$A$4,MATCH($A124,'Data transformed'!$A$5:$A$185,0),MATCH(CP$4,'Data transformed'!$4:$4,0)-1),$M124),$N124),"NA"))</f>
        <v>NA</v>
      </c>
      <c r="CQ124" s="103" t="str">
        <f aca="true">IF($J124="","",IF(ISNUMBER(OFFSET('Data transformed'!$A$4,MATCH($A124,'Data transformed'!$A$5:$A$185,0),MATCH(CQ$4,'Data transformed'!$4:$4,0)-1)), MIN(MAX(OFFSET('Data transformed'!$A$4,MATCH($A124,'Data transformed'!$A$5:$A$185,0),MATCH(CQ$4,'Data transformed'!$4:$4,0)-1),$M124),$N124),"NA"))</f>
        <v>NA</v>
      </c>
      <c r="CR124" s="103" t="str">
        <f aca="true">IF($J124="","",IF(ISNUMBER(OFFSET('Data transformed'!$A$4,MATCH($A124,'Data transformed'!$A$5:$A$185,0),MATCH(CR$4,'Data transformed'!$4:$4,0)-1)), MIN(MAX(OFFSET('Data transformed'!$A$4,MATCH($A124,'Data transformed'!$A$5:$A$185,0),MATCH(CR$4,'Data transformed'!$4:$4,0)-1),$M124),$N124),"NA"))</f>
        <v>NA</v>
      </c>
      <c r="CS124" s="103" t="str">
        <f aca="true">IF($J124="","",IF(ISNUMBER(OFFSET('Data transformed'!$A$4,MATCH($A124,'Data transformed'!$A$5:$A$185,0),MATCH(CS$4,'Data transformed'!$4:$4,0)-1)), MIN(MAX(OFFSET('Data transformed'!$A$4,MATCH($A124,'Data transformed'!$A$5:$A$185,0),MATCH(CS$4,'Data transformed'!$4:$4,0)-1),$M124),$N124),"NA"))</f>
        <v>NA</v>
      </c>
      <c r="CT124" s="103" t="str">
        <f aca="true">IF($J124="","",IF(ISNUMBER(OFFSET('Data transformed'!$A$4,MATCH($A124,'Data transformed'!$A$5:$A$185,0),MATCH(CT$4,'Data transformed'!$4:$4,0)-1)), MIN(MAX(OFFSET('Data transformed'!$A$4,MATCH($A124,'Data transformed'!$A$5:$A$185,0),MATCH(CT$4,'Data transformed'!$4:$4,0)-1),$M124),$N124),"NA"))</f>
        <v>NA</v>
      </c>
      <c r="CU124" s="103" t="str">
        <f aca="true">IF($J124="","",IF(ISNUMBER(OFFSET('Data transformed'!$A$4,MATCH($A124,'Data transformed'!$A$5:$A$185,0),MATCH(CU$4,'Data transformed'!$4:$4,0)-1)), MIN(MAX(OFFSET('Data transformed'!$A$4,MATCH($A124,'Data transformed'!$A$5:$A$185,0),MATCH(CU$4,'Data transformed'!$4:$4,0)-1),$M124),$N124),"NA"))</f>
        <v>NA</v>
      </c>
    </row>
    <row r="125" s="103" customFormat="true" ht="15.5" hidden="false" customHeight="false" outlineLevel="0" collapsed="false">
      <c r="A125" s="107" t="n">
        <v>4410</v>
      </c>
      <c r="B125" s="107" t="n">
        <v>3</v>
      </c>
      <c r="C125" s="103" t="str">
        <f aca="true">IF(ISBLANK(OFFSET('Raw Data'!$A$3,MATCH($A125,'Raw Data'!$B$4:$B$185,0),MATCH(C$4,'Raw Data'!$3:$3,0)-1)),"",OFFSET('Raw Data'!$A$3,MATCH($A125,'Raw Data'!$B$4:$B$185,0),MATCH(C$4,'Raw Data'!$3:$3,0)-1))</f>
        <v>Domestic material consumption</v>
      </c>
      <c r="D125" s="103" t="str">
        <f aca="true">IF(ISBLANK(OFFSET('Raw Data'!$A$3,MATCH($A125,'Raw Data'!$B$4:$B$185,0),MATCH(D$4,'Raw Data'!$3:$3,0)-1)),"",OFFSET('Raw Data'!$A$3,MATCH($A125,'Raw Data'!$B$4:$B$185,0),MATCH(D$4,'Raw Data'!$3:$3,0)-1))</f>
        <v/>
      </c>
      <c r="E125" s="103" t="str">
        <f aca="true">IF(ISBLANK(OFFSET('Raw Data'!$A$3,MATCH($A125,'Raw Data'!$B$4:$B$185,0),MATCH(E$4,'Raw Data'!$3:$3,0)-1)),"",OFFSET('Raw Data'!$A$3,MATCH($A125,'Raw Data'!$B$4:$B$185,0),MATCH(E$4,'Raw Data'!$3:$3,0)-1))</f>
        <v/>
      </c>
      <c r="J125" s="103" t="e">
        <f aca="true" t="array" ref="J125:J125">IFERROR(_xlfn.QUARTILE.INC(IF(ISNUMBER(OFFSET('Data transformed'!$N$4,MATCH('outliers treatment'!$A125,'Data transformed'!$A$5:$A$185),1,1,COUNTA('Data transformed'!$O$4:$CX$4))),OFFSET('Data transformed'!$N$4,MATCH('outliers treatment'!$A125,'Data transformed'!$A$5:$A$185),1,1,COUNTA('Data transformed'!$O$4:$CX$4))),1),"")</f>
        <v>#N/A</v>
      </c>
      <c r="K125" s="103" t="e">
        <f aca="true" t="array" ref="K125:K125">IFERROR(_xlfn.QUARTILE.INC(IF(ISNUMBER(OFFSET('Data transformed'!$N$4,MATCH('outliers treatment'!$A125,'Data transformed'!$A$5:$A$185),1,1,COUNTA('Data transformed'!$O$4:$CX$4))),OFFSET('Data transformed'!$N$4,MATCH('outliers treatment'!$A125,'Data transformed'!$A$5:$A$185),1,1,COUNTA('Data transformed'!$O$4:$CX$4))),3),"")</f>
        <v>#N/A</v>
      </c>
      <c r="L125" s="103" t="str">
        <f aca="false">IFERROR(K125-J125,"")</f>
        <v/>
      </c>
      <c r="P125" s="105" t="str">
        <f aca="false" t="array" ref="P125:P125">IFERROR(SKEW(IF(ISNUMBER(T125:CU125),T125:CU125,"")),"")</f>
        <v/>
      </c>
      <c r="Q125" s="103" t="n">
        <f aca="true">IF(ISBLANK(OFFSET('Data above threshold'!$A$4,MATCH('Data above threshold'!$A124,'Data above threshold'!$A$5:$A$185,0),MATCH('Data above threshold'!N$4,'Data above threshold'!$4:$4,0)-1)),1,OFFSET('Data above threshold'!$A$4,MATCH('Data above threshold'!$A124,'Data above threshold'!$A$5:$A$185,0),MATCH('Data above threshold'!N$4,'Data above threshold'!$4:$4,0)-1))</f>
        <v>1</v>
      </c>
      <c r="R125" s="103" t="e">
        <f aca="false">IF($J125="","",COUNTIF(T125:CU125,M125)+ COUNTIF(T125:CQ125,N125))</f>
        <v>#N/A</v>
      </c>
      <c r="S125" s="106" t="str">
        <f aca="false" t="array" ref="S125:S125">IF(B125&lt;4,"",1-IFERROR(SUM(ISNUMBER(T125:CU125)*(1-$T$3:$CU$3))/COUNTIF($T$3:$CU$3,0),0))</f>
        <v/>
      </c>
      <c r="T125" s="103" t="str">
        <f aca="true">IF($J125="","",IF(ISNUMBER(OFFSET('Data transformed'!$A$4,MATCH($A125,'Data transformed'!$A$5:$A$185,0),MATCH(T$4,'Data transformed'!$4:$4,0)-1)), MIN(MAX(OFFSET('Data transformed'!$A$4,MATCH($A125,'Data transformed'!$A$5:$A$185,0),MATCH(T$4,'Data transformed'!$4:$4,0)-1),$M125),$N125),"NA"))</f>
        <v>NA</v>
      </c>
      <c r="U125" s="103" t="str">
        <f aca="true">IF($J125="","",IF(ISNUMBER(OFFSET('Data transformed'!$A$4,MATCH($A125,'Data transformed'!$A$5:$A$185,0),MATCH(U$4,'Data transformed'!$4:$4,0)-1)), MIN(MAX(OFFSET('Data transformed'!$A$4,MATCH($A125,'Data transformed'!$A$5:$A$185,0),MATCH(U$4,'Data transformed'!$4:$4,0)-1),$M125),$N125),"NA"))</f>
        <v>NA</v>
      </c>
      <c r="V125" s="103" t="str">
        <f aca="true">IF($J125="","",IF(ISNUMBER(OFFSET('Data transformed'!$A$4,MATCH($A125,'Data transformed'!$A$5:$A$185,0),MATCH(V$4,'Data transformed'!$4:$4,0)-1)), MIN(MAX(OFFSET('Data transformed'!$A$4,MATCH($A125,'Data transformed'!$A$5:$A$185,0),MATCH(V$4,'Data transformed'!$4:$4,0)-1),$M125),$N125),"NA"))</f>
        <v>NA</v>
      </c>
      <c r="W125" s="103" t="str">
        <f aca="true">IF($J125="","",IF(ISNUMBER(OFFSET('Data transformed'!$A$4,MATCH($A125,'Data transformed'!$A$5:$A$185,0),MATCH(W$4,'Data transformed'!$4:$4,0)-1)), MIN(MAX(OFFSET('Data transformed'!$A$4,MATCH($A125,'Data transformed'!$A$5:$A$185,0),MATCH(W$4,'Data transformed'!$4:$4,0)-1),$M125),$N125),"NA"))</f>
        <v>NA</v>
      </c>
      <c r="X125" s="103" t="str">
        <f aca="true">IF($J125="","",IF(ISNUMBER(OFFSET('Data transformed'!$A$4,MATCH($A125,'Data transformed'!$A$5:$A$185,0),MATCH(X$4,'Data transformed'!$4:$4,0)-1)), MIN(MAX(OFFSET('Data transformed'!$A$4,MATCH($A125,'Data transformed'!$A$5:$A$185,0),MATCH(X$4,'Data transformed'!$4:$4,0)-1),$M125),$N125),"NA"))</f>
        <v>NA</v>
      </c>
      <c r="Y125" s="103" t="str">
        <f aca="true">IF($J125="","",IF(ISNUMBER(OFFSET('Data transformed'!$A$4,MATCH($A125,'Data transformed'!$A$5:$A$185,0),MATCH(Y$4,'Data transformed'!$4:$4,0)-1)), MIN(MAX(OFFSET('Data transformed'!$A$4,MATCH($A125,'Data transformed'!$A$5:$A$185,0),MATCH(Y$4,'Data transformed'!$4:$4,0)-1),$M125),$N125),"NA"))</f>
        <v>NA</v>
      </c>
      <c r="Z125" s="103" t="str">
        <f aca="true">IF($J125="","",IF(ISNUMBER(OFFSET('Data transformed'!$A$4,MATCH($A125,'Data transformed'!$A$5:$A$185,0),MATCH(Z$4,'Data transformed'!$4:$4,0)-1)), MIN(MAX(OFFSET('Data transformed'!$A$4,MATCH($A125,'Data transformed'!$A$5:$A$185,0),MATCH(Z$4,'Data transformed'!$4:$4,0)-1),$M125),$N125),"NA"))</f>
        <v>NA</v>
      </c>
      <c r="AA125" s="103" t="str">
        <f aca="true">IF($J125="","",IF(ISNUMBER(OFFSET('Data transformed'!$A$4,MATCH($A125,'Data transformed'!$A$5:$A$185,0),MATCH(AA$4,'Data transformed'!$4:$4,0)-1)), MIN(MAX(OFFSET('Data transformed'!$A$4,MATCH($A125,'Data transformed'!$A$5:$A$185,0),MATCH(AA$4,'Data transformed'!$4:$4,0)-1),$M125),$N125),"NA"))</f>
        <v>NA</v>
      </c>
      <c r="AB125" s="103" t="str">
        <f aca="true">IF($J125="","",IF(ISNUMBER(OFFSET('Data transformed'!$A$4,MATCH($A125,'Data transformed'!$A$5:$A$185,0),MATCH(AB$4,'Data transformed'!$4:$4,0)-1)), MIN(MAX(OFFSET('Data transformed'!$A$4,MATCH($A125,'Data transformed'!$A$5:$A$185,0),MATCH(AB$4,'Data transformed'!$4:$4,0)-1),$M125),$N125),"NA"))</f>
        <v>NA</v>
      </c>
      <c r="AC125" s="103" t="str">
        <f aca="true">IF($J125="","",IF(ISNUMBER(OFFSET('Data transformed'!$A$4,MATCH($A125,'Data transformed'!$A$5:$A$185,0),MATCH(AC$4,'Data transformed'!$4:$4,0)-1)), MIN(MAX(OFFSET('Data transformed'!$A$4,MATCH($A125,'Data transformed'!$A$5:$A$185,0),MATCH(AC$4,'Data transformed'!$4:$4,0)-1),$M125),$N125),"NA"))</f>
        <v>NA</v>
      </c>
      <c r="AD125" s="103" t="str">
        <f aca="true">IF($J125="","",IF(ISNUMBER(OFFSET('Data transformed'!$A$4,MATCH($A125,'Data transformed'!$A$5:$A$185,0),MATCH(AD$4,'Data transformed'!$4:$4,0)-1)), MIN(MAX(OFFSET('Data transformed'!$A$4,MATCH($A125,'Data transformed'!$A$5:$A$185,0),MATCH(AD$4,'Data transformed'!$4:$4,0)-1),$M125),$N125),"NA"))</f>
        <v>NA</v>
      </c>
      <c r="AE125" s="103" t="str">
        <f aca="true">IF($J125="","",IF(ISNUMBER(OFFSET('Data transformed'!$A$4,MATCH($A125,'Data transformed'!$A$5:$A$185,0),MATCH(AE$4,'Data transformed'!$4:$4,0)-1)), MIN(MAX(OFFSET('Data transformed'!$A$4,MATCH($A125,'Data transformed'!$A$5:$A$185,0),MATCH(AE$4,'Data transformed'!$4:$4,0)-1),$M125),$N125),"NA"))</f>
        <v>NA</v>
      </c>
      <c r="AF125" s="103" t="str">
        <f aca="true">IF($J125="","",IF(ISNUMBER(OFFSET('Data transformed'!$A$4,MATCH($A125,'Data transformed'!$A$5:$A$185,0),MATCH(AF$4,'Data transformed'!$4:$4,0)-1)), MIN(MAX(OFFSET('Data transformed'!$A$4,MATCH($A125,'Data transformed'!$A$5:$A$185,0),MATCH(AF$4,'Data transformed'!$4:$4,0)-1),$M125),$N125),"NA"))</f>
        <v>NA</v>
      </c>
      <c r="AG125" s="103" t="str">
        <f aca="true">IF($J125="","",IF(ISNUMBER(OFFSET('Data transformed'!$A$4,MATCH($A125,'Data transformed'!$A$5:$A$185,0),MATCH(AG$4,'Data transformed'!$4:$4,0)-1)), MIN(MAX(OFFSET('Data transformed'!$A$4,MATCH($A125,'Data transformed'!$A$5:$A$185,0),MATCH(AG$4,'Data transformed'!$4:$4,0)-1),$M125),$N125),"NA"))</f>
        <v>NA</v>
      </c>
      <c r="AH125" s="103" t="str">
        <f aca="true">IF($J125="","",IF(ISNUMBER(OFFSET('Data transformed'!$A$4,MATCH($A125,'Data transformed'!$A$5:$A$185,0),MATCH(AH$4,'Data transformed'!$4:$4,0)-1)), MIN(MAX(OFFSET('Data transformed'!$A$4,MATCH($A125,'Data transformed'!$A$5:$A$185,0),MATCH(AH$4,'Data transformed'!$4:$4,0)-1),$M125),$N125),"NA"))</f>
        <v>NA</v>
      </c>
      <c r="AI125" s="103" t="str">
        <f aca="true">IF($J125="","",IF(ISNUMBER(OFFSET('Data transformed'!$A$4,MATCH($A125,'Data transformed'!$A$5:$A$185,0),MATCH(AI$4,'Data transformed'!$4:$4,0)-1)), MIN(MAX(OFFSET('Data transformed'!$A$4,MATCH($A125,'Data transformed'!$A$5:$A$185,0),MATCH(AI$4,'Data transformed'!$4:$4,0)-1),$M125),$N125),"NA"))</f>
        <v>NA</v>
      </c>
      <c r="AJ125" s="103" t="str">
        <f aca="true">IF($J125="","",IF(ISNUMBER(OFFSET('Data transformed'!$A$4,MATCH($A125,'Data transformed'!$A$5:$A$185,0),MATCH(AJ$4,'Data transformed'!$4:$4,0)-1)), MIN(MAX(OFFSET('Data transformed'!$A$4,MATCH($A125,'Data transformed'!$A$5:$A$185,0),MATCH(AJ$4,'Data transformed'!$4:$4,0)-1),$M125),$N125),"NA"))</f>
        <v>NA</v>
      </c>
      <c r="AK125" s="103" t="str">
        <f aca="true">IF($J125="","",IF(ISNUMBER(OFFSET('Data transformed'!$A$4,MATCH($A125,'Data transformed'!$A$5:$A$185,0),MATCH(AK$4,'Data transformed'!$4:$4,0)-1)), MIN(MAX(OFFSET('Data transformed'!$A$4,MATCH($A125,'Data transformed'!$A$5:$A$185,0),MATCH(AK$4,'Data transformed'!$4:$4,0)-1),$M125),$N125),"NA"))</f>
        <v>NA</v>
      </c>
      <c r="AL125" s="103" t="str">
        <f aca="true">IF($J125="","",IF(ISNUMBER(OFFSET('Data transformed'!$A$4,MATCH($A125,'Data transformed'!$A$5:$A$185,0),MATCH(AL$4,'Data transformed'!$4:$4,0)-1)), MIN(MAX(OFFSET('Data transformed'!$A$4,MATCH($A125,'Data transformed'!$A$5:$A$185,0),MATCH(AL$4,'Data transformed'!$4:$4,0)-1),$M125),$N125),"NA"))</f>
        <v>NA</v>
      </c>
      <c r="AM125" s="103" t="str">
        <f aca="true">IF($J125="","",IF(ISNUMBER(OFFSET('Data transformed'!$A$4,MATCH($A125,'Data transformed'!$A$5:$A$185,0),MATCH(AM$4,'Data transformed'!$4:$4,0)-1)), MIN(MAX(OFFSET('Data transformed'!$A$4,MATCH($A125,'Data transformed'!$A$5:$A$185,0),MATCH(AM$4,'Data transformed'!$4:$4,0)-1),$M125),$N125),"NA"))</f>
        <v>NA</v>
      </c>
      <c r="AN125" s="103" t="str">
        <f aca="true">IF($J125="","",IF(ISNUMBER(OFFSET('Data transformed'!$A$4,MATCH($A125,'Data transformed'!$A$5:$A$185,0),MATCH(AN$4,'Data transformed'!$4:$4,0)-1)), MIN(MAX(OFFSET('Data transformed'!$A$4,MATCH($A125,'Data transformed'!$A$5:$A$185,0),MATCH(AN$4,'Data transformed'!$4:$4,0)-1),$M125),$N125),"NA"))</f>
        <v>NA</v>
      </c>
      <c r="AO125" s="103" t="str">
        <f aca="true">IF($J125="","",IF(ISNUMBER(OFFSET('Data transformed'!$A$4,MATCH($A125,'Data transformed'!$A$5:$A$185,0),MATCH(AO$4,'Data transformed'!$4:$4,0)-1)), MIN(MAX(OFFSET('Data transformed'!$A$4,MATCH($A125,'Data transformed'!$A$5:$A$185,0),MATCH(AO$4,'Data transformed'!$4:$4,0)-1),$M125),$N125),"NA"))</f>
        <v>NA</v>
      </c>
      <c r="AP125" s="103" t="str">
        <f aca="true">IF($J125="","",IF(ISNUMBER(OFFSET('Data transformed'!$A$4,MATCH($A125,'Data transformed'!$A$5:$A$185,0),MATCH(AP$4,'Data transformed'!$4:$4,0)-1)), MIN(MAX(OFFSET('Data transformed'!$A$4,MATCH($A125,'Data transformed'!$A$5:$A$185,0),MATCH(AP$4,'Data transformed'!$4:$4,0)-1),$M125),$N125),"NA"))</f>
        <v>NA</v>
      </c>
      <c r="AQ125" s="103" t="str">
        <f aca="true">IF($J125="","",IF(ISNUMBER(OFFSET('Data transformed'!$A$4,MATCH($A125,'Data transformed'!$A$5:$A$185,0),MATCH(AQ$4,'Data transformed'!$4:$4,0)-1)), MIN(MAX(OFFSET('Data transformed'!$A$4,MATCH($A125,'Data transformed'!$A$5:$A$185,0),MATCH(AQ$4,'Data transformed'!$4:$4,0)-1),$M125),$N125),"NA"))</f>
        <v>NA</v>
      </c>
      <c r="AR125" s="103" t="str">
        <f aca="true">IF($J125="","",IF(ISNUMBER(OFFSET('Data transformed'!$A$4,MATCH($A125,'Data transformed'!$A$5:$A$185,0),MATCH(AR$4,'Data transformed'!$4:$4,0)-1)), MIN(MAX(OFFSET('Data transformed'!$A$4,MATCH($A125,'Data transformed'!$A$5:$A$185,0),MATCH(AR$4,'Data transformed'!$4:$4,0)-1),$M125),$N125),"NA"))</f>
        <v>NA</v>
      </c>
      <c r="AS125" s="103" t="str">
        <f aca="true">IF($J125="","",IF(ISNUMBER(OFFSET('Data transformed'!$A$4,MATCH($A125,'Data transformed'!$A$5:$A$185,0),MATCH(AS$4,'Data transformed'!$4:$4,0)-1)), MIN(MAX(OFFSET('Data transformed'!$A$4,MATCH($A125,'Data transformed'!$A$5:$A$185,0),MATCH(AS$4,'Data transformed'!$4:$4,0)-1),$M125),$N125),"NA"))</f>
        <v>NA</v>
      </c>
      <c r="AT125" s="103" t="str">
        <f aca="true">IF($J125="","",IF(ISNUMBER(OFFSET('Data transformed'!$A$4,MATCH($A125,'Data transformed'!$A$5:$A$185,0),MATCH(AT$4,'Data transformed'!$4:$4,0)-1)), MIN(MAX(OFFSET('Data transformed'!$A$4,MATCH($A125,'Data transformed'!$A$5:$A$185,0),MATCH(AT$4,'Data transformed'!$4:$4,0)-1),$M125),$N125),"NA"))</f>
        <v>NA</v>
      </c>
      <c r="AU125" s="103" t="str">
        <f aca="true">IF($J125="","",IF(ISNUMBER(OFFSET('Data transformed'!$A$4,MATCH($A125,'Data transformed'!$A$5:$A$185,0),MATCH(AU$4,'Data transformed'!$4:$4,0)-1)), MIN(MAX(OFFSET('Data transformed'!$A$4,MATCH($A125,'Data transformed'!$A$5:$A$185,0),MATCH(AU$4,'Data transformed'!$4:$4,0)-1),$M125),$N125),"NA"))</f>
        <v>NA</v>
      </c>
      <c r="AV125" s="103" t="str">
        <f aca="true">IF($J125="","",IF(ISNUMBER(OFFSET('Data transformed'!$A$4,MATCH($A125,'Data transformed'!$A$5:$A$185,0),MATCH(AV$4,'Data transformed'!$4:$4,0)-1)), MIN(MAX(OFFSET('Data transformed'!$A$4,MATCH($A125,'Data transformed'!$A$5:$A$185,0),MATCH(AV$4,'Data transformed'!$4:$4,0)-1),$M125),$N125),"NA"))</f>
        <v>NA</v>
      </c>
      <c r="AW125" s="103" t="str">
        <f aca="true">IF($J125="","",IF(ISNUMBER(OFFSET('Data transformed'!$A$4,MATCH($A125,'Data transformed'!$A$5:$A$185,0),MATCH(AW$4,'Data transformed'!$4:$4,0)-1)), MIN(MAX(OFFSET('Data transformed'!$A$4,MATCH($A125,'Data transformed'!$A$5:$A$185,0),MATCH(AW$4,'Data transformed'!$4:$4,0)-1),$M125),$N125),"NA"))</f>
        <v>NA</v>
      </c>
      <c r="AX125" s="103" t="str">
        <f aca="true">IF($J125="","",IF(ISNUMBER(OFFSET('Data transformed'!$A$4,MATCH($A125,'Data transformed'!$A$5:$A$185,0),MATCH(AX$4,'Data transformed'!$4:$4,0)-1)), MIN(MAX(OFFSET('Data transformed'!$A$4,MATCH($A125,'Data transformed'!$A$5:$A$185,0),MATCH(AX$4,'Data transformed'!$4:$4,0)-1),$M125),$N125),"NA"))</f>
        <v>NA</v>
      </c>
      <c r="AY125" s="103" t="str">
        <f aca="true">IF($J125="","",IF(ISNUMBER(OFFSET('Data transformed'!$A$4,MATCH($A125,'Data transformed'!$A$5:$A$185,0),MATCH(AY$4,'Data transformed'!$4:$4,0)-1)), MIN(MAX(OFFSET('Data transformed'!$A$4,MATCH($A125,'Data transformed'!$A$5:$A$185,0),MATCH(AY$4,'Data transformed'!$4:$4,0)-1),$M125),$N125),"NA"))</f>
        <v>NA</v>
      </c>
      <c r="AZ125" s="103" t="str">
        <f aca="true">IF($J125="","",IF(ISNUMBER(OFFSET('Data transformed'!$A$4,MATCH($A125,'Data transformed'!$A$5:$A$185,0),MATCH(AZ$4,'Data transformed'!$4:$4,0)-1)), MIN(MAX(OFFSET('Data transformed'!$A$4,MATCH($A125,'Data transformed'!$A$5:$A$185,0),MATCH(AZ$4,'Data transformed'!$4:$4,0)-1),$M125),$N125),"NA"))</f>
        <v>NA</v>
      </c>
      <c r="BA125" s="103" t="str">
        <f aca="true">IF($J125="","",IF(ISNUMBER(OFFSET('Data transformed'!$A$4,MATCH($A125,'Data transformed'!$A$5:$A$185,0),MATCH(BA$4,'Data transformed'!$4:$4,0)-1)), MIN(MAX(OFFSET('Data transformed'!$A$4,MATCH($A125,'Data transformed'!$A$5:$A$185,0),MATCH(BA$4,'Data transformed'!$4:$4,0)-1),$M125),$N125),"NA"))</f>
        <v>NA</v>
      </c>
      <c r="BB125" s="103" t="str">
        <f aca="true">IF($J125="","",IF(ISNUMBER(OFFSET('Data transformed'!$A$4,MATCH($A125,'Data transformed'!$A$5:$A$185,0),MATCH(BB$4,'Data transformed'!$4:$4,0)-1)), MIN(MAX(OFFSET('Data transformed'!$A$4,MATCH($A125,'Data transformed'!$A$5:$A$185,0),MATCH(BB$4,'Data transformed'!$4:$4,0)-1),$M125),$N125),"NA"))</f>
        <v>NA</v>
      </c>
      <c r="BC125" s="103" t="str">
        <f aca="true">IF($J125="","",IF(ISNUMBER(OFFSET('Data transformed'!$A$4,MATCH($A125,'Data transformed'!$A$5:$A$185,0),MATCH(BC$4,'Data transformed'!$4:$4,0)-1)), MIN(MAX(OFFSET('Data transformed'!$A$4,MATCH($A125,'Data transformed'!$A$5:$A$185,0),MATCH(BC$4,'Data transformed'!$4:$4,0)-1),$M125),$N125),"NA"))</f>
        <v>NA</v>
      </c>
      <c r="BD125" s="103" t="str">
        <f aca="true">IF($J125="","",IF(ISNUMBER(OFFSET('Data transformed'!$A$4,MATCH($A125,'Data transformed'!$A$5:$A$185,0),MATCH(BD$4,'Data transformed'!$4:$4,0)-1)), MIN(MAX(OFFSET('Data transformed'!$A$4,MATCH($A125,'Data transformed'!$A$5:$A$185,0),MATCH(BD$4,'Data transformed'!$4:$4,0)-1),$M125),$N125),"NA"))</f>
        <v>NA</v>
      </c>
      <c r="BE125" s="103" t="str">
        <f aca="true">IF($J125="","",IF(ISNUMBER(OFFSET('Data transformed'!$A$4,MATCH($A125,'Data transformed'!$A$5:$A$185,0),MATCH(BE$4,'Data transformed'!$4:$4,0)-1)), MIN(MAX(OFFSET('Data transformed'!$A$4,MATCH($A125,'Data transformed'!$A$5:$A$185,0),MATCH(BE$4,'Data transformed'!$4:$4,0)-1),$M125),$N125),"NA"))</f>
        <v>NA</v>
      </c>
      <c r="BF125" s="103" t="str">
        <f aca="true">IF($J125="","",IF(ISNUMBER(OFFSET('Data transformed'!$A$4,MATCH($A125,'Data transformed'!$A$5:$A$185,0),MATCH(BF$4,'Data transformed'!$4:$4,0)-1)), MIN(MAX(OFFSET('Data transformed'!$A$4,MATCH($A125,'Data transformed'!$A$5:$A$185,0),MATCH(BF$4,'Data transformed'!$4:$4,0)-1),$M125),$N125),"NA"))</f>
        <v>NA</v>
      </c>
      <c r="BG125" s="103" t="str">
        <f aca="true">IF($J125="","",IF(ISNUMBER(OFFSET('Data transformed'!$A$4,MATCH($A125,'Data transformed'!$A$5:$A$185,0),MATCH(BG$4,'Data transformed'!$4:$4,0)-1)), MIN(MAX(OFFSET('Data transformed'!$A$4,MATCH($A125,'Data transformed'!$A$5:$A$185,0),MATCH(BG$4,'Data transformed'!$4:$4,0)-1),$M125),$N125),"NA"))</f>
        <v>NA</v>
      </c>
      <c r="BH125" s="103" t="str">
        <f aca="true">IF($J125="","",IF(ISNUMBER(OFFSET('Data transformed'!$A$4,MATCH($A125,'Data transformed'!$A$5:$A$185,0),MATCH(BH$4,'Data transformed'!$4:$4,0)-1)), MIN(MAX(OFFSET('Data transformed'!$A$4,MATCH($A125,'Data transformed'!$A$5:$A$185,0),MATCH(BH$4,'Data transformed'!$4:$4,0)-1),$M125),$N125),"NA"))</f>
        <v>NA</v>
      </c>
      <c r="BI125" s="103" t="str">
        <f aca="true">IF($J125="","",IF(ISNUMBER(OFFSET('Data transformed'!$A$4,MATCH($A125,'Data transformed'!$A$5:$A$185,0),MATCH(BI$4,'Data transformed'!$4:$4,0)-1)), MIN(MAX(OFFSET('Data transformed'!$A$4,MATCH($A125,'Data transformed'!$A$5:$A$185,0),MATCH(BI$4,'Data transformed'!$4:$4,0)-1),$M125),$N125),"NA"))</f>
        <v>NA</v>
      </c>
      <c r="BJ125" s="103" t="str">
        <f aca="true">IF($J125="","",IF(ISNUMBER(OFFSET('Data transformed'!$A$4,MATCH($A125,'Data transformed'!$A$5:$A$185,0),MATCH(BJ$4,'Data transformed'!$4:$4,0)-1)), MIN(MAX(OFFSET('Data transformed'!$A$4,MATCH($A125,'Data transformed'!$A$5:$A$185,0),MATCH(BJ$4,'Data transformed'!$4:$4,0)-1),$M125),$N125),"NA"))</f>
        <v>NA</v>
      </c>
      <c r="BK125" s="103" t="str">
        <f aca="true">IF($J125="","",IF(ISNUMBER(OFFSET('Data transformed'!$A$4,MATCH($A125,'Data transformed'!$A$5:$A$185,0),MATCH(BK$4,'Data transformed'!$4:$4,0)-1)), MIN(MAX(OFFSET('Data transformed'!$A$4,MATCH($A125,'Data transformed'!$A$5:$A$185,0),MATCH(BK$4,'Data transformed'!$4:$4,0)-1),$M125),$N125),"NA"))</f>
        <v>NA</v>
      </c>
      <c r="BL125" s="103" t="str">
        <f aca="true">IF($J125="","",IF(ISNUMBER(OFFSET('Data transformed'!$A$4,MATCH($A125,'Data transformed'!$A$5:$A$185,0),MATCH(BL$4,'Data transformed'!$4:$4,0)-1)), MIN(MAX(OFFSET('Data transformed'!$A$4,MATCH($A125,'Data transformed'!$A$5:$A$185,0),MATCH(BL$4,'Data transformed'!$4:$4,0)-1),$M125),$N125),"NA"))</f>
        <v>NA</v>
      </c>
      <c r="BM125" s="103" t="str">
        <f aca="true">IF($J125="","",IF(ISNUMBER(OFFSET('Data transformed'!$A$4,MATCH($A125,'Data transformed'!$A$5:$A$185,0),MATCH(BM$4,'Data transformed'!$4:$4,0)-1)), MIN(MAX(OFFSET('Data transformed'!$A$4,MATCH($A125,'Data transformed'!$A$5:$A$185,0),MATCH(BM$4,'Data transformed'!$4:$4,0)-1),$M125),$N125),"NA"))</f>
        <v>NA</v>
      </c>
      <c r="BN125" s="103" t="str">
        <f aca="true">IF($J125="","",IF(ISNUMBER(OFFSET('Data transformed'!$A$4,MATCH($A125,'Data transformed'!$A$5:$A$185,0),MATCH(BN$4,'Data transformed'!$4:$4,0)-1)), MIN(MAX(OFFSET('Data transformed'!$A$4,MATCH($A125,'Data transformed'!$A$5:$A$185,0),MATCH(BN$4,'Data transformed'!$4:$4,0)-1),$M125),$N125),"NA"))</f>
        <v>NA</v>
      </c>
      <c r="BO125" s="103" t="str">
        <f aca="true">IF($J125="","",IF(ISNUMBER(OFFSET('Data transformed'!$A$4,MATCH($A125,'Data transformed'!$A$5:$A$185,0),MATCH(BO$4,'Data transformed'!$4:$4,0)-1)), MIN(MAX(OFFSET('Data transformed'!$A$4,MATCH($A125,'Data transformed'!$A$5:$A$185,0),MATCH(BO$4,'Data transformed'!$4:$4,0)-1),$M125),$N125),"NA"))</f>
        <v>NA</v>
      </c>
      <c r="BP125" s="103" t="str">
        <f aca="true">IF($J125="","",IF(ISNUMBER(OFFSET('Data transformed'!$A$4,MATCH($A125,'Data transformed'!$A$5:$A$185,0),MATCH(BP$4,'Data transformed'!$4:$4,0)-1)), MIN(MAX(OFFSET('Data transformed'!$A$4,MATCH($A125,'Data transformed'!$A$5:$A$185,0),MATCH(BP$4,'Data transformed'!$4:$4,0)-1),$M125),$N125),"NA"))</f>
        <v>NA</v>
      </c>
      <c r="BQ125" s="103" t="str">
        <f aca="true">IF($J125="","",IF(ISNUMBER(OFFSET('Data transformed'!$A$4,MATCH($A125,'Data transformed'!$A$5:$A$185,0),MATCH(BQ$4,'Data transformed'!$4:$4,0)-1)), MIN(MAX(OFFSET('Data transformed'!$A$4,MATCH($A125,'Data transformed'!$A$5:$A$185,0),MATCH(BQ$4,'Data transformed'!$4:$4,0)-1),$M125),$N125),"NA"))</f>
        <v>NA</v>
      </c>
      <c r="BR125" s="103" t="str">
        <f aca="true">IF($J125="","",IF(ISNUMBER(OFFSET('Data transformed'!$A$4,MATCH($A125,'Data transformed'!$A$5:$A$185,0),MATCH(BR$4,'Data transformed'!$4:$4,0)-1)), MIN(MAX(OFFSET('Data transformed'!$A$4,MATCH($A125,'Data transformed'!$A$5:$A$185,0),MATCH(BR$4,'Data transformed'!$4:$4,0)-1),$M125),$N125),"NA"))</f>
        <v>NA</v>
      </c>
      <c r="BS125" s="103" t="str">
        <f aca="true">IF($J125="","",IF(ISNUMBER(OFFSET('Data transformed'!$A$4,MATCH($A125,'Data transformed'!$A$5:$A$185,0),MATCH(BS$4,'Data transformed'!$4:$4,0)-1)), MIN(MAX(OFFSET('Data transformed'!$A$4,MATCH($A125,'Data transformed'!$A$5:$A$185,0),MATCH(BS$4,'Data transformed'!$4:$4,0)-1),$M125),$N125),"NA"))</f>
        <v>NA</v>
      </c>
      <c r="BT125" s="103" t="str">
        <f aca="true">IF($J125="","",IF(ISNUMBER(OFFSET('Data transformed'!$A$4,MATCH($A125,'Data transformed'!$A$5:$A$185,0),MATCH(BT$4,'Data transformed'!$4:$4,0)-1)), MIN(MAX(OFFSET('Data transformed'!$A$4,MATCH($A125,'Data transformed'!$A$5:$A$185,0),MATCH(BT$4,'Data transformed'!$4:$4,0)-1),$M125),$N125),"NA"))</f>
        <v>NA</v>
      </c>
      <c r="BU125" s="103" t="str">
        <f aca="true">IF($J125="","",IF(ISNUMBER(OFFSET('Data transformed'!$A$4,MATCH($A125,'Data transformed'!$A$5:$A$185,0),MATCH(BU$4,'Data transformed'!$4:$4,0)-1)), MIN(MAX(OFFSET('Data transformed'!$A$4,MATCH($A125,'Data transformed'!$A$5:$A$185,0),MATCH(BU$4,'Data transformed'!$4:$4,0)-1),$M125),$N125),"NA"))</f>
        <v>NA</v>
      </c>
      <c r="BV125" s="103" t="str">
        <f aca="true">IF($J125="","",IF(ISNUMBER(OFFSET('Data transformed'!$A$4,MATCH($A125,'Data transformed'!$A$5:$A$185,0),MATCH(BV$4,'Data transformed'!$4:$4,0)-1)), MIN(MAX(OFFSET('Data transformed'!$A$4,MATCH($A125,'Data transformed'!$A$5:$A$185,0),MATCH(BV$4,'Data transformed'!$4:$4,0)-1),$M125),$N125),"NA"))</f>
        <v>NA</v>
      </c>
      <c r="BW125" s="103" t="str">
        <f aca="true">IF($J125="","",IF(ISNUMBER(OFFSET('Data transformed'!$A$4,MATCH($A125,'Data transformed'!$A$5:$A$185,0),MATCH(BW$4,'Data transformed'!$4:$4,0)-1)), MIN(MAX(OFFSET('Data transformed'!$A$4,MATCH($A125,'Data transformed'!$A$5:$A$185,0),MATCH(BW$4,'Data transformed'!$4:$4,0)-1),$M125),$N125),"NA"))</f>
        <v>NA</v>
      </c>
      <c r="BX125" s="103" t="str">
        <f aca="true">IF($J125="","",IF(ISNUMBER(OFFSET('Data transformed'!$A$4,MATCH($A125,'Data transformed'!$A$5:$A$185,0),MATCH(BX$4,'Data transformed'!$4:$4,0)-1)), MIN(MAX(OFFSET('Data transformed'!$A$4,MATCH($A125,'Data transformed'!$A$5:$A$185,0),MATCH(BX$4,'Data transformed'!$4:$4,0)-1),$M125),$N125),"NA"))</f>
        <v>NA</v>
      </c>
      <c r="BY125" s="103" t="str">
        <f aca="true">IF($J125="","",IF(ISNUMBER(OFFSET('Data transformed'!$A$4,MATCH($A125,'Data transformed'!$A$5:$A$185,0),MATCH(BY$4,'Data transformed'!$4:$4,0)-1)), MIN(MAX(OFFSET('Data transformed'!$A$4,MATCH($A125,'Data transformed'!$A$5:$A$185,0),MATCH(BY$4,'Data transformed'!$4:$4,0)-1),$M125),$N125),"NA"))</f>
        <v>NA</v>
      </c>
      <c r="BZ125" s="103" t="str">
        <f aca="true">IF($J125="","",IF(ISNUMBER(OFFSET('Data transformed'!$A$4,MATCH($A125,'Data transformed'!$A$5:$A$185,0),MATCH(BZ$4,'Data transformed'!$4:$4,0)-1)), MIN(MAX(OFFSET('Data transformed'!$A$4,MATCH($A125,'Data transformed'!$A$5:$A$185,0),MATCH(BZ$4,'Data transformed'!$4:$4,0)-1),$M125),$N125),"NA"))</f>
        <v>NA</v>
      </c>
      <c r="CA125" s="103" t="str">
        <f aca="true">IF($J125="","",IF(ISNUMBER(OFFSET('Data transformed'!$A$4,MATCH($A125,'Data transformed'!$A$5:$A$185,0),MATCH(CA$4,'Data transformed'!$4:$4,0)-1)), MIN(MAX(OFFSET('Data transformed'!$A$4,MATCH($A125,'Data transformed'!$A$5:$A$185,0),MATCH(CA$4,'Data transformed'!$4:$4,0)-1),$M125),$N125),"NA"))</f>
        <v>NA</v>
      </c>
      <c r="CB125" s="103" t="str">
        <f aca="true">IF($J125="","",IF(ISNUMBER(OFFSET('Data transformed'!$A$4,MATCH($A125,'Data transformed'!$A$5:$A$185,0),MATCH(CB$4,'Data transformed'!$4:$4,0)-1)), MIN(MAX(OFFSET('Data transformed'!$A$4,MATCH($A125,'Data transformed'!$A$5:$A$185,0),MATCH(CB$4,'Data transformed'!$4:$4,0)-1),$M125),$N125),"NA"))</f>
        <v>NA</v>
      </c>
      <c r="CC125" s="103" t="str">
        <f aca="true">IF($J125="","",IF(ISNUMBER(OFFSET('Data transformed'!$A$4,MATCH($A125,'Data transformed'!$A$5:$A$185,0),MATCH(CC$4,'Data transformed'!$4:$4,0)-1)), MIN(MAX(OFFSET('Data transformed'!$A$4,MATCH($A125,'Data transformed'!$A$5:$A$185,0),MATCH(CC$4,'Data transformed'!$4:$4,0)-1),$M125),$N125),"NA"))</f>
        <v>NA</v>
      </c>
      <c r="CD125" s="103" t="str">
        <f aca="true">IF($J125="","",IF(ISNUMBER(OFFSET('Data transformed'!$A$4,MATCH($A125,'Data transformed'!$A$5:$A$185,0),MATCH(CD$4,'Data transformed'!$4:$4,0)-1)), MIN(MAX(OFFSET('Data transformed'!$A$4,MATCH($A125,'Data transformed'!$A$5:$A$185,0),MATCH(CD$4,'Data transformed'!$4:$4,0)-1),$M125),$N125),"NA"))</f>
        <v>NA</v>
      </c>
      <c r="CE125" s="103" t="str">
        <f aca="true">IF($J125="","",IF(ISNUMBER(OFFSET('Data transformed'!$A$4,MATCH($A125,'Data transformed'!$A$5:$A$185,0),MATCH(CE$4,'Data transformed'!$4:$4,0)-1)), MIN(MAX(OFFSET('Data transformed'!$A$4,MATCH($A125,'Data transformed'!$A$5:$A$185,0),MATCH(CE$4,'Data transformed'!$4:$4,0)-1),$M125),$N125),"NA"))</f>
        <v>NA</v>
      </c>
      <c r="CF125" s="103" t="str">
        <f aca="true">IF($J125="","",IF(ISNUMBER(OFFSET('Data transformed'!$A$4,MATCH($A125,'Data transformed'!$A$5:$A$185,0),MATCH(CF$4,'Data transformed'!$4:$4,0)-1)), MIN(MAX(OFFSET('Data transformed'!$A$4,MATCH($A125,'Data transformed'!$A$5:$A$185,0),MATCH(CF$4,'Data transformed'!$4:$4,0)-1),$M125),$N125),"NA"))</f>
        <v>NA</v>
      </c>
      <c r="CG125" s="103" t="str">
        <f aca="true">IF($J125="","",IF(ISNUMBER(OFFSET('Data transformed'!$A$4,MATCH($A125,'Data transformed'!$A$5:$A$185,0),MATCH(CG$4,'Data transformed'!$4:$4,0)-1)), MIN(MAX(OFFSET('Data transformed'!$A$4,MATCH($A125,'Data transformed'!$A$5:$A$185,0),MATCH(CG$4,'Data transformed'!$4:$4,0)-1),$M125),$N125),"NA"))</f>
        <v>NA</v>
      </c>
      <c r="CH125" s="103" t="str">
        <f aca="true">IF($J125="","",IF(ISNUMBER(OFFSET('Data transformed'!$A$4,MATCH($A125,'Data transformed'!$A$5:$A$185,0),MATCH(CH$4,'Data transformed'!$4:$4,0)-1)), MIN(MAX(OFFSET('Data transformed'!$A$4,MATCH($A125,'Data transformed'!$A$5:$A$185,0),MATCH(CH$4,'Data transformed'!$4:$4,0)-1),$M125),$N125),"NA"))</f>
        <v>NA</v>
      </c>
      <c r="CI125" s="103" t="str">
        <f aca="true">IF($J125="","",IF(ISNUMBER(OFFSET('Data transformed'!$A$4,MATCH($A125,'Data transformed'!$A$5:$A$185,0),MATCH(CI$4,'Data transformed'!$4:$4,0)-1)), MIN(MAX(OFFSET('Data transformed'!$A$4,MATCH($A125,'Data transformed'!$A$5:$A$185,0),MATCH(CI$4,'Data transformed'!$4:$4,0)-1),$M125),$N125),"NA"))</f>
        <v>NA</v>
      </c>
      <c r="CJ125" s="103" t="str">
        <f aca="true">IF($J125="","",IF(ISNUMBER(OFFSET('Data transformed'!$A$4,MATCH($A125,'Data transformed'!$A$5:$A$185,0),MATCH(CJ$4,'Data transformed'!$4:$4,0)-1)), MIN(MAX(OFFSET('Data transformed'!$A$4,MATCH($A125,'Data transformed'!$A$5:$A$185,0),MATCH(CJ$4,'Data transformed'!$4:$4,0)-1),$M125),$N125),"NA"))</f>
        <v>NA</v>
      </c>
      <c r="CK125" s="103" t="str">
        <f aca="true">IF($J125="","",IF(ISNUMBER(OFFSET('Data transformed'!$A$4,MATCH($A125,'Data transformed'!$A$5:$A$185,0),MATCH(CK$4,'Data transformed'!$4:$4,0)-1)), MIN(MAX(OFFSET('Data transformed'!$A$4,MATCH($A125,'Data transformed'!$A$5:$A$185,0),MATCH(CK$4,'Data transformed'!$4:$4,0)-1),$M125),$N125),"NA"))</f>
        <v>NA</v>
      </c>
      <c r="CL125" s="103" t="str">
        <f aca="true">IF($J125="","",IF(ISNUMBER(OFFSET('Data transformed'!$A$4,MATCH($A125,'Data transformed'!$A$5:$A$185,0),MATCH(CL$4,'Data transformed'!$4:$4,0)-1)), MIN(MAX(OFFSET('Data transformed'!$A$4,MATCH($A125,'Data transformed'!$A$5:$A$185,0),MATCH(CL$4,'Data transformed'!$4:$4,0)-1),$M125),$N125),"NA"))</f>
        <v>NA</v>
      </c>
      <c r="CM125" s="103" t="str">
        <f aca="true">IF($J125="","",IF(ISNUMBER(OFFSET('Data transformed'!$A$4,MATCH($A125,'Data transformed'!$A$5:$A$185,0),MATCH(CM$4,'Data transformed'!$4:$4,0)-1)), MIN(MAX(OFFSET('Data transformed'!$A$4,MATCH($A125,'Data transformed'!$A$5:$A$185,0),MATCH(CM$4,'Data transformed'!$4:$4,0)-1),$M125),$N125),"NA"))</f>
        <v>NA</v>
      </c>
      <c r="CN125" s="103" t="str">
        <f aca="true">IF($J125="","",IF(ISNUMBER(OFFSET('Data transformed'!$A$4,MATCH($A125,'Data transformed'!$A$5:$A$185,0),MATCH(CN$4,'Data transformed'!$4:$4,0)-1)), MIN(MAX(OFFSET('Data transformed'!$A$4,MATCH($A125,'Data transformed'!$A$5:$A$185,0),MATCH(CN$4,'Data transformed'!$4:$4,0)-1),$M125),$N125),"NA"))</f>
        <v>NA</v>
      </c>
      <c r="CO125" s="103" t="str">
        <f aca="true">IF($J125="","",IF(ISNUMBER(OFFSET('Data transformed'!$A$4,MATCH($A125,'Data transformed'!$A$5:$A$185,0),MATCH(CO$4,'Data transformed'!$4:$4,0)-1)), MIN(MAX(OFFSET('Data transformed'!$A$4,MATCH($A125,'Data transformed'!$A$5:$A$185,0),MATCH(CO$4,'Data transformed'!$4:$4,0)-1),$M125),$N125),"NA"))</f>
        <v>NA</v>
      </c>
      <c r="CP125" s="103" t="str">
        <f aca="true">IF($J125="","",IF(ISNUMBER(OFFSET('Data transformed'!$A$4,MATCH($A125,'Data transformed'!$A$5:$A$185,0),MATCH(CP$4,'Data transformed'!$4:$4,0)-1)), MIN(MAX(OFFSET('Data transformed'!$A$4,MATCH($A125,'Data transformed'!$A$5:$A$185,0),MATCH(CP$4,'Data transformed'!$4:$4,0)-1),$M125),$N125),"NA"))</f>
        <v>NA</v>
      </c>
      <c r="CQ125" s="103" t="str">
        <f aca="true">IF($J125="","",IF(ISNUMBER(OFFSET('Data transformed'!$A$4,MATCH($A125,'Data transformed'!$A$5:$A$185,0),MATCH(CQ$4,'Data transformed'!$4:$4,0)-1)), MIN(MAX(OFFSET('Data transformed'!$A$4,MATCH($A125,'Data transformed'!$A$5:$A$185,0),MATCH(CQ$4,'Data transformed'!$4:$4,0)-1),$M125),$N125),"NA"))</f>
        <v>NA</v>
      </c>
      <c r="CR125" s="103" t="str">
        <f aca="true">IF($J125="","",IF(ISNUMBER(OFFSET('Data transformed'!$A$4,MATCH($A125,'Data transformed'!$A$5:$A$185,0),MATCH(CR$4,'Data transformed'!$4:$4,0)-1)), MIN(MAX(OFFSET('Data transformed'!$A$4,MATCH($A125,'Data transformed'!$A$5:$A$185,0),MATCH(CR$4,'Data transformed'!$4:$4,0)-1),$M125),$N125),"NA"))</f>
        <v>NA</v>
      </c>
      <c r="CS125" s="103" t="str">
        <f aca="true">IF($J125="","",IF(ISNUMBER(OFFSET('Data transformed'!$A$4,MATCH($A125,'Data transformed'!$A$5:$A$185,0),MATCH(CS$4,'Data transformed'!$4:$4,0)-1)), MIN(MAX(OFFSET('Data transformed'!$A$4,MATCH($A125,'Data transformed'!$A$5:$A$185,0),MATCH(CS$4,'Data transformed'!$4:$4,0)-1),$M125),$N125),"NA"))</f>
        <v>NA</v>
      </c>
      <c r="CT125" s="103" t="str">
        <f aca="true">IF($J125="","",IF(ISNUMBER(OFFSET('Data transformed'!$A$4,MATCH($A125,'Data transformed'!$A$5:$A$185,0),MATCH(CT$4,'Data transformed'!$4:$4,0)-1)), MIN(MAX(OFFSET('Data transformed'!$A$4,MATCH($A125,'Data transformed'!$A$5:$A$185,0),MATCH(CT$4,'Data transformed'!$4:$4,0)-1),$M125),$N125),"NA"))</f>
        <v>NA</v>
      </c>
      <c r="CU125" s="103" t="str">
        <f aca="true">IF($J125="","",IF(ISNUMBER(OFFSET('Data transformed'!$A$4,MATCH($A125,'Data transformed'!$A$5:$A$185,0),MATCH(CU$4,'Data transformed'!$4:$4,0)-1)), MIN(MAX(OFFSET('Data transformed'!$A$4,MATCH($A125,'Data transformed'!$A$5:$A$185,0),MATCH(CU$4,'Data transformed'!$4:$4,0)-1),$M125),$N125),"NA"))</f>
        <v>NA</v>
      </c>
    </row>
    <row r="126" s="103" customFormat="true" ht="15.5" hidden="false" customHeight="false" outlineLevel="0" collapsed="false">
      <c r="A126" s="107" t="n">
        <v>4411</v>
      </c>
      <c r="B126" s="107" t="n">
        <v>4</v>
      </c>
      <c r="C126" s="103" t="str">
        <f aca="true">IF(ISBLANK(OFFSET('Raw Data'!$A$3,MATCH($A126,'Raw Data'!$B$4:$B$185,0),MATCH(C$4,'Raw Data'!$3:$3,0)-1)),"",OFFSET('Raw Data'!$A$3,MATCH($A126,'Raw Data'!$B$4:$B$185,0),MATCH(C$4,'Raw Data'!$3:$3,0)-1))</f>
        <v/>
      </c>
      <c r="D126" s="103" t="str">
        <f aca="true">IF(ISBLANK(OFFSET('Raw Data'!$A$3,MATCH($A126,'Raw Data'!$B$4:$B$185,0),MATCH(D$4,'Raw Data'!$3:$3,0)-1)),"",OFFSET('Raw Data'!$A$3,MATCH($A126,'Raw Data'!$B$4:$B$185,0),MATCH(D$4,'Raw Data'!$3:$3,0)-1))</f>
        <v>SDG Indicator 12.2.2 - Domestic material consumption</v>
      </c>
      <c r="E126" s="103" t="str">
        <f aca="true">IF(ISBLANK(OFFSET('Raw Data'!$A$3,MATCH($A126,'Raw Data'!$B$4:$B$185,0),MATCH(E$4,'Raw Data'!$3:$3,0)-1)),"",OFFSET('Raw Data'!$A$3,MATCH($A126,'Raw Data'!$B$4:$B$185,0),MATCH(E$4,'Raw Data'!$3:$3,0)-1))</f>
        <v>Domestic material consumption per capita, total of all raw material (tonnes)</v>
      </c>
      <c r="J126" s="103" t="n">
        <f aca="true" t="array" ref="J126:J126">IFERROR(_xlfn.QUARTILE.INC(IF(ISNUMBER(OFFSET('Data transformed'!$N$4,MATCH('outliers treatment'!$A126,'Data transformed'!$A$5:$A$185),1,1,COUNTA('Data transformed'!$O$4:$CX$4))),OFFSET('Data transformed'!$N$4,MATCH('outliers treatment'!$A126,'Data transformed'!$A$5:$A$185),1,1,COUNTA('Data transformed'!$O$4:$CX$4))),1),"")</f>
        <v>17.352805</v>
      </c>
      <c r="K126" s="103" t="n">
        <f aca="true" t="array" ref="K126:K126">IFERROR(_xlfn.QUARTILE.INC(IF(ISNUMBER(OFFSET('Data transformed'!$N$4,MATCH('outliers treatment'!$A126,'Data transformed'!$A$5:$A$185),1,1,COUNTA('Data transformed'!$O$4:$CX$4))),OFFSET('Data transformed'!$N$4,MATCH('outliers treatment'!$A126,'Data transformed'!$A$5:$A$185),1,1,COUNTA('Data transformed'!$O$4:$CX$4))),3),"")</f>
        <v>47.73276</v>
      </c>
      <c r="L126" s="103" t="n">
        <f aca="false">IFERROR(K126-J126,"")</f>
        <v>30.379955</v>
      </c>
      <c r="M126" s="103" t="n">
        <f aca="false">IFERROR(J126-1.5*L126,"")</f>
        <v>-28.2171275</v>
      </c>
      <c r="N126" s="103" t="n">
        <f aca="false">IFERROR(K126+1.5*L126,"")</f>
        <v>93.3026925</v>
      </c>
      <c r="P126" s="105" t="n">
        <f aca="false" t="array" ref="P126:P126">IFERROR(SKEW(IF(ISNUMBER(T126:CU126),T126:CU126,"")),"")</f>
        <v>0.866985345074433</v>
      </c>
      <c r="Q126" s="103" t="n">
        <f aca="true">IF(ISBLANK(OFFSET('Data above threshold'!$A$4,MATCH('Data above threshold'!$A125,'Data above threshold'!$A$5:$A$185,0),MATCH('Data above threshold'!N$4,'Data above threshold'!$4:$4,0)-1)),1,OFFSET('Data above threshold'!$A$4,MATCH('Data above threshold'!$A125,'Data above threshold'!$A$5:$A$185,0),MATCH('Data above threshold'!N$4,'Data above threshold'!$4:$4,0)-1))</f>
        <v>0</v>
      </c>
      <c r="R126" s="103" t="n">
        <f aca="false">IF($J126="","",COUNTIF(T126:CU126,M126)+ COUNTIF(T126:CQ126,N126))</f>
        <v>4</v>
      </c>
      <c r="S126" s="106" t="n">
        <f aca="false" t="array" ref="S126:S126">IF(B126&lt;4,"",1-IFERROR(SUM(ISNUMBER(T126:CU126)*(1-$T$3:$CU$3))/COUNTIF($T$3:$CU$3,0),0))</f>
        <v>0</v>
      </c>
      <c r="T126" s="103" t="n">
        <f aca="true">IF($J126="","",IF(ISNUMBER(OFFSET('Data transformed'!$A$4,MATCH($A126,'Data transformed'!$A$5:$A$185,0),MATCH(T$4,'Data transformed'!$4:$4,0)-1)), MIN(MAX(OFFSET('Data transformed'!$A$4,MATCH($A126,'Data transformed'!$A$5:$A$185,0),MATCH(T$4,'Data transformed'!$4:$4,0)-1),$M126),$N126),"NA"))</f>
        <v>48.1987</v>
      </c>
      <c r="U126" s="103" t="n">
        <f aca="true">IF($J126="","",IF(ISNUMBER(OFFSET('Data transformed'!$A$4,MATCH($A126,'Data transformed'!$A$5:$A$185,0),MATCH(U$4,'Data transformed'!$4:$4,0)-1)), MIN(MAX(OFFSET('Data transformed'!$A$4,MATCH($A126,'Data transformed'!$A$5:$A$185,0),MATCH(U$4,'Data transformed'!$4:$4,0)-1),$M126),$N126),"NA"))</f>
        <v>93.3026925</v>
      </c>
      <c r="V126" s="103" t="n">
        <f aca="true">IF($J126="","",IF(ISNUMBER(OFFSET('Data transformed'!$A$4,MATCH($A126,'Data transformed'!$A$5:$A$185,0),MATCH(V$4,'Data transformed'!$4:$4,0)-1)), MIN(MAX(OFFSET('Data transformed'!$A$4,MATCH($A126,'Data transformed'!$A$5:$A$185,0),MATCH(V$4,'Data transformed'!$4:$4,0)-1),$M126),$N126),"NA"))</f>
        <v>47.33604</v>
      </c>
      <c r="W126" s="103" t="n">
        <f aca="true">IF($J126="","",IF(ISNUMBER(OFFSET('Data transformed'!$A$4,MATCH($A126,'Data transformed'!$A$5:$A$185,0),MATCH(W$4,'Data transformed'!$4:$4,0)-1)), MIN(MAX(OFFSET('Data transformed'!$A$4,MATCH($A126,'Data transformed'!$A$5:$A$185,0),MATCH(W$4,'Data transformed'!$4:$4,0)-1),$M126),$N126),"NA"))</f>
        <v>48.19023</v>
      </c>
      <c r="X126" s="103" t="n">
        <f aca="true">IF($J126="","",IF(ISNUMBER(OFFSET('Data transformed'!$A$4,MATCH($A126,'Data transformed'!$A$5:$A$185,0),MATCH(X$4,'Data transformed'!$4:$4,0)-1)), MIN(MAX(OFFSET('Data transformed'!$A$4,MATCH($A126,'Data transformed'!$A$5:$A$185,0),MATCH(X$4,'Data transformed'!$4:$4,0)-1),$M126),$N126),"NA"))</f>
        <v>7.98428</v>
      </c>
      <c r="Y126" s="103" t="n">
        <f aca="true">IF($J126="","",IF(ISNUMBER(OFFSET('Data transformed'!$A$4,MATCH($A126,'Data transformed'!$A$5:$A$185,0),MATCH(Y$4,'Data transformed'!$4:$4,0)-1)), MIN(MAX(OFFSET('Data transformed'!$A$4,MATCH($A126,'Data transformed'!$A$5:$A$185,0),MATCH(Y$4,'Data transformed'!$4:$4,0)-1),$M126),$N126),"NA"))</f>
        <v>31.09422</v>
      </c>
      <c r="Z126" s="103" t="n">
        <f aca="true">IF($J126="","",IF(ISNUMBER(OFFSET('Data transformed'!$A$4,MATCH($A126,'Data transformed'!$A$5:$A$185,0),MATCH(Z$4,'Data transformed'!$4:$4,0)-1)), MIN(MAX(OFFSET('Data transformed'!$A$4,MATCH($A126,'Data transformed'!$A$5:$A$185,0),MATCH(Z$4,'Data transformed'!$4:$4,0)-1),$M126),$N126),"NA"))</f>
        <v>52.1325</v>
      </c>
      <c r="AA126" s="103" t="n">
        <f aca="true">IF($J126="","",IF(ISNUMBER(OFFSET('Data transformed'!$A$4,MATCH($A126,'Data transformed'!$A$5:$A$185,0),MATCH(AA$4,'Data transformed'!$4:$4,0)-1)), MIN(MAX(OFFSET('Data transformed'!$A$4,MATCH($A126,'Data transformed'!$A$5:$A$185,0),MATCH(AA$4,'Data transformed'!$4:$4,0)-1),$M126),$N126),"NA"))</f>
        <v>86.37842</v>
      </c>
      <c r="AB126" s="103" t="n">
        <f aca="true">IF($J126="","",IF(ISNUMBER(OFFSET('Data transformed'!$A$4,MATCH($A126,'Data transformed'!$A$5:$A$185,0),MATCH(AB$4,'Data transformed'!$4:$4,0)-1)), MIN(MAX(OFFSET('Data transformed'!$A$4,MATCH($A126,'Data transformed'!$A$5:$A$185,0),MATCH(AB$4,'Data transformed'!$4:$4,0)-1),$M126),$N126),"NA"))</f>
        <v>41.15605</v>
      </c>
      <c r="AC126" s="103" t="n">
        <f aca="true">IF($J126="","",IF(ISNUMBER(OFFSET('Data transformed'!$A$4,MATCH($A126,'Data transformed'!$A$5:$A$185,0),MATCH(AC$4,'Data transformed'!$4:$4,0)-1)), MIN(MAX(OFFSET('Data transformed'!$A$4,MATCH($A126,'Data transformed'!$A$5:$A$185,0),MATCH(AC$4,'Data transformed'!$4:$4,0)-1),$M126),$N126),"NA"))</f>
        <v>93.3026925</v>
      </c>
      <c r="AD126" s="103" t="n">
        <f aca="true">IF($J126="","",IF(ISNUMBER(OFFSET('Data transformed'!$A$4,MATCH($A126,'Data transformed'!$A$5:$A$185,0),MATCH(AD$4,'Data transformed'!$4:$4,0)-1)), MIN(MAX(OFFSET('Data transformed'!$A$4,MATCH($A126,'Data transformed'!$A$5:$A$185,0),MATCH(AD$4,'Data transformed'!$4:$4,0)-1),$M126),$N126),"NA"))</f>
        <v>74.90663</v>
      </c>
      <c r="AE126" s="103" t="n">
        <f aca="true">IF($J126="","",IF(ISNUMBER(OFFSET('Data transformed'!$A$4,MATCH($A126,'Data transformed'!$A$5:$A$185,0),MATCH(AE$4,'Data transformed'!$4:$4,0)-1)), MIN(MAX(OFFSET('Data transformed'!$A$4,MATCH($A126,'Data transformed'!$A$5:$A$185,0),MATCH(AE$4,'Data transformed'!$4:$4,0)-1),$M126),$N126),"NA"))</f>
        <v>6.89675</v>
      </c>
      <c r="AF126" s="103" t="n">
        <f aca="true">IF($J126="","",IF(ISNUMBER(OFFSET('Data transformed'!$A$4,MATCH($A126,'Data transformed'!$A$5:$A$185,0),MATCH(AF$4,'Data transformed'!$4:$4,0)-1)), MIN(MAX(OFFSET('Data transformed'!$A$4,MATCH($A126,'Data transformed'!$A$5:$A$185,0),MATCH(AF$4,'Data transformed'!$4:$4,0)-1),$M126),$N126),"NA"))</f>
        <v>20.36246</v>
      </c>
      <c r="AG126" s="103" t="n">
        <f aca="true">IF($J126="","",IF(ISNUMBER(OFFSET('Data transformed'!$A$4,MATCH($A126,'Data transformed'!$A$5:$A$185,0),MATCH(AG$4,'Data transformed'!$4:$4,0)-1)), MIN(MAX(OFFSET('Data transformed'!$A$4,MATCH($A126,'Data transformed'!$A$5:$A$185,0),MATCH(AG$4,'Data transformed'!$4:$4,0)-1),$M126),$N126),"NA"))</f>
        <v>20.75836</v>
      </c>
      <c r="AH126" s="103" t="n">
        <f aca="true">IF($J126="","",IF(ISNUMBER(OFFSET('Data transformed'!$A$4,MATCH($A126,'Data transformed'!$A$5:$A$185,0),MATCH(AH$4,'Data transformed'!$4:$4,0)-1)), MIN(MAX(OFFSET('Data transformed'!$A$4,MATCH($A126,'Data transformed'!$A$5:$A$185,0),MATCH(AH$4,'Data transformed'!$4:$4,0)-1),$M126),$N126),"NA"))</f>
        <v>25.74925</v>
      </c>
      <c r="AI126" s="103" t="n">
        <f aca="true">IF($J126="","",IF(ISNUMBER(OFFSET('Data transformed'!$A$4,MATCH($A126,'Data transformed'!$A$5:$A$185,0),MATCH(AI$4,'Data transformed'!$4:$4,0)-1)), MIN(MAX(OFFSET('Data transformed'!$A$4,MATCH($A126,'Data transformed'!$A$5:$A$185,0),MATCH(AI$4,'Data transformed'!$4:$4,0)-1),$M126),$N126),"NA"))</f>
        <v>58.40361</v>
      </c>
      <c r="AJ126" s="103" t="n">
        <f aca="true">IF($J126="","",IF(ISNUMBER(OFFSET('Data transformed'!$A$4,MATCH($A126,'Data transformed'!$A$5:$A$185,0),MATCH(AJ$4,'Data transformed'!$4:$4,0)-1)), MIN(MAX(OFFSET('Data transformed'!$A$4,MATCH($A126,'Data transformed'!$A$5:$A$185,0),MATCH(AJ$4,'Data transformed'!$4:$4,0)-1),$M126),$N126),"NA"))</f>
        <v>44.03674</v>
      </c>
      <c r="AK126" s="103" t="n">
        <f aca="true">IF($J126="","",IF(ISNUMBER(OFFSET('Data transformed'!$A$4,MATCH($A126,'Data transformed'!$A$5:$A$185,0),MATCH(AK$4,'Data transformed'!$4:$4,0)-1)), MIN(MAX(OFFSET('Data transformed'!$A$4,MATCH($A126,'Data transformed'!$A$5:$A$185,0),MATCH(AK$4,'Data transformed'!$4:$4,0)-1),$M126),$N126),"NA"))</f>
        <v>46.97845</v>
      </c>
      <c r="AL126" s="103" t="n">
        <f aca="true">IF($J126="","",IF(ISNUMBER(OFFSET('Data transformed'!$A$4,MATCH($A126,'Data transformed'!$A$5:$A$185,0),MATCH(AL$4,'Data transformed'!$4:$4,0)-1)), MIN(MAX(OFFSET('Data transformed'!$A$4,MATCH($A126,'Data transformed'!$A$5:$A$185,0),MATCH(AL$4,'Data transformed'!$4:$4,0)-1),$M126),$N126),"NA"))</f>
        <v>17.257</v>
      </c>
      <c r="AM126" s="103" t="n">
        <f aca="true">IF($J126="","",IF(ISNUMBER(OFFSET('Data transformed'!$A$4,MATCH($A126,'Data transformed'!$A$5:$A$185,0),MATCH(AM$4,'Data transformed'!$4:$4,0)-1)), MIN(MAX(OFFSET('Data transformed'!$A$4,MATCH($A126,'Data transformed'!$A$5:$A$185,0),MATCH(AM$4,'Data transformed'!$4:$4,0)-1),$M126),$N126),"NA"))</f>
        <v>27.03235</v>
      </c>
      <c r="AN126" s="103" t="n">
        <f aca="true">IF($J126="","",IF(ISNUMBER(OFFSET('Data transformed'!$A$4,MATCH($A126,'Data transformed'!$A$5:$A$185,0),MATCH(AN$4,'Data transformed'!$4:$4,0)-1)), MIN(MAX(OFFSET('Data transformed'!$A$4,MATCH($A126,'Data transformed'!$A$5:$A$185,0),MATCH(AN$4,'Data transformed'!$4:$4,0)-1),$M126),$N126),"NA"))</f>
        <v>28.04669</v>
      </c>
      <c r="AO126" s="103" t="n">
        <f aca="true">IF($J126="","",IF(ISNUMBER(OFFSET('Data transformed'!$A$4,MATCH($A126,'Data transformed'!$A$5:$A$185,0),MATCH(AO$4,'Data transformed'!$4:$4,0)-1)), MIN(MAX(OFFSET('Data transformed'!$A$4,MATCH($A126,'Data transformed'!$A$5:$A$185,0),MATCH(AO$4,'Data transformed'!$4:$4,0)-1),$M126),$N126),"NA"))</f>
        <v>35.57433</v>
      </c>
      <c r="AP126" s="103" t="n">
        <f aca="true">IF($J126="","",IF(ISNUMBER(OFFSET('Data transformed'!$A$4,MATCH($A126,'Data transformed'!$A$5:$A$185,0),MATCH(AP$4,'Data transformed'!$4:$4,0)-1)), MIN(MAX(OFFSET('Data transformed'!$A$4,MATCH($A126,'Data transformed'!$A$5:$A$185,0),MATCH(AP$4,'Data transformed'!$4:$4,0)-1),$M126),$N126),"NA"))</f>
        <v>74.18276</v>
      </c>
      <c r="AQ126" s="103" t="n">
        <f aca="true">IF($J126="","",IF(ISNUMBER(OFFSET('Data transformed'!$A$4,MATCH($A126,'Data transformed'!$A$5:$A$185,0),MATCH(AQ$4,'Data transformed'!$4:$4,0)-1)), MIN(MAX(OFFSET('Data transformed'!$A$4,MATCH($A126,'Data transformed'!$A$5:$A$185,0),MATCH(AQ$4,'Data transformed'!$4:$4,0)-1),$M126),$N126),"NA"))</f>
        <v>19.39833</v>
      </c>
      <c r="AR126" s="103" t="n">
        <f aca="true">IF($J126="","",IF(ISNUMBER(OFFSET('Data transformed'!$A$4,MATCH($A126,'Data transformed'!$A$5:$A$185,0),MATCH(AR$4,'Data transformed'!$4:$4,0)-1)), MIN(MAX(OFFSET('Data transformed'!$A$4,MATCH($A126,'Data transformed'!$A$5:$A$185,0),MATCH(AR$4,'Data transformed'!$4:$4,0)-1),$M126),$N126),"NA"))</f>
        <v>35.83899</v>
      </c>
      <c r="AS126" s="103" t="n">
        <f aca="true">IF($J126="","",IF(ISNUMBER(OFFSET('Data transformed'!$A$4,MATCH($A126,'Data transformed'!$A$5:$A$185,0),MATCH(AS$4,'Data transformed'!$4:$4,0)-1)), MIN(MAX(OFFSET('Data transformed'!$A$4,MATCH($A126,'Data transformed'!$A$5:$A$185,0),MATCH(AS$4,'Data transformed'!$4:$4,0)-1),$M126),$N126),"NA"))</f>
        <v>23.52051</v>
      </c>
      <c r="AT126" s="103" t="n">
        <f aca="true">IF($J126="","",IF(ISNUMBER(OFFSET('Data transformed'!$A$4,MATCH($A126,'Data transformed'!$A$5:$A$185,0),MATCH(AT$4,'Data transformed'!$4:$4,0)-1)), MIN(MAX(OFFSET('Data transformed'!$A$4,MATCH($A126,'Data transformed'!$A$5:$A$185,0),MATCH(AT$4,'Data transformed'!$4:$4,0)-1),$M126),$N126),"NA"))</f>
        <v>20.85787</v>
      </c>
      <c r="AU126" s="103" t="n">
        <f aca="true">IF($J126="","",IF(ISNUMBER(OFFSET('Data transformed'!$A$4,MATCH($A126,'Data transformed'!$A$5:$A$185,0),MATCH(AU$4,'Data transformed'!$4:$4,0)-1)), MIN(MAX(OFFSET('Data transformed'!$A$4,MATCH($A126,'Data transformed'!$A$5:$A$185,0),MATCH(AU$4,'Data transformed'!$4:$4,0)-1),$M126),$N126),"NA"))</f>
        <v>11.30243</v>
      </c>
      <c r="AV126" s="103" t="n">
        <f aca="true">IF($J126="","",IF(ISNUMBER(OFFSET('Data transformed'!$A$4,MATCH($A126,'Data transformed'!$A$5:$A$185,0),MATCH(AV$4,'Data transformed'!$4:$4,0)-1)), MIN(MAX(OFFSET('Data transformed'!$A$4,MATCH($A126,'Data transformed'!$A$5:$A$185,0),MATCH(AV$4,'Data transformed'!$4:$4,0)-1),$M126),$N126),"NA"))</f>
        <v>30.07495</v>
      </c>
      <c r="AW126" s="103" t="n">
        <f aca="true">IF($J126="","",IF(ISNUMBER(OFFSET('Data transformed'!$A$4,MATCH($A126,'Data transformed'!$A$5:$A$185,0),MATCH(AW$4,'Data transformed'!$4:$4,0)-1)), MIN(MAX(OFFSET('Data transformed'!$A$4,MATCH($A126,'Data transformed'!$A$5:$A$185,0),MATCH(AW$4,'Data transformed'!$4:$4,0)-1),$M126),$N126),"NA"))</f>
        <v>73.37495</v>
      </c>
      <c r="AX126" s="103" t="n">
        <f aca="true">IF($J126="","",IF(ISNUMBER(OFFSET('Data transformed'!$A$4,MATCH($A126,'Data transformed'!$A$5:$A$185,0),MATCH(AX$4,'Data transformed'!$4:$4,0)-1)), MIN(MAX(OFFSET('Data transformed'!$A$4,MATCH($A126,'Data transformed'!$A$5:$A$185,0),MATCH(AX$4,'Data transformed'!$4:$4,0)-1),$M126),$N126),"NA"))</f>
        <v>30.32995</v>
      </c>
      <c r="AY126" s="103" t="n">
        <f aca="true">IF($J126="","",IF(ISNUMBER(OFFSET('Data transformed'!$A$4,MATCH($A126,'Data transformed'!$A$5:$A$185,0),MATCH(AY$4,'Data transformed'!$4:$4,0)-1)), MIN(MAX(OFFSET('Data transformed'!$A$4,MATCH($A126,'Data transformed'!$A$5:$A$185,0),MATCH(AY$4,'Data transformed'!$4:$4,0)-1),$M126),$N126),"NA"))</f>
        <v>22.43461</v>
      </c>
      <c r="AZ126" s="103" t="n">
        <f aca="true">IF($J126="","",IF(ISNUMBER(OFFSET('Data transformed'!$A$4,MATCH($A126,'Data transformed'!$A$5:$A$185,0),MATCH(AZ$4,'Data transformed'!$4:$4,0)-1)), MIN(MAX(OFFSET('Data transformed'!$A$4,MATCH($A126,'Data transformed'!$A$5:$A$185,0),MATCH(AZ$4,'Data transformed'!$4:$4,0)-1),$M126),$N126),"NA"))</f>
        <v>16.61591</v>
      </c>
      <c r="BA126" s="103" t="n">
        <f aca="true">IF($J126="","",IF(ISNUMBER(OFFSET('Data transformed'!$A$4,MATCH($A126,'Data transformed'!$A$5:$A$185,0),MATCH(BA$4,'Data transformed'!$4:$4,0)-1)), MIN(MAX(OFFSET('Data transformed'!$A$4,MATCH($A126,'Data transformed'!$A$5:$A$185,0),MATCH(BA$4,'Data transformed'!$4:$4,0)-1),$M126),$N126),"NA"))</f>
        <v>44.64345</v>
      </c>
      <c r="BB126" s="103" t="n">
        <f aca="true">IF($J126="","",IF(ISNUMBER(OFFSET('Data transformed'!$A$4,MATCH($A126,'Data transformed'!$A$5:$A$185,0),MATCH(BB$4,'Data transformed'!$4:$4,0)-1)), MIN(MAX(OFFSET('Data transformed'!$A$4,MATCH($A126,'Data transformed'!$A$5:$A$185,0),MATCH(BB$4,'Data transformed'!$4:$4,0)-1),$M126),$N126),"NA"))</f>
        <v>32.53566</v>
      </c>
      <c r="BC126" s="103" t="n">
        <f aca="true">IF($J126="","",IF(ISNUMBER(OFFSET('Data transformed'!$A$4,MATCH($A126,'Data transformed'!$A$5:$A$185,0),MATCH(BC$4,'Data transformed'!$4:$4,0)-1)), MIN(MAX(OFFSET('Data transformed'!$A$4,MATCH($A126,'Data transformed'!$A$5:$A$185,0),MATCH(BC$4,'Data transformed'!$4:$4,0)-1),$M126),$N126),"NA"))</f>
        <v>19.46136</v>
      </c>
      <c r="BD126" s="103" t="n">
        <f aca="true">IF($J126="","",IF(ISNUMBER(OFFSET('Data transformed'!$A$4,MATCH($A126,'Data transformed'!$A$5:$A$185,0),MATCH(BD$4,'Data transformed'!$4:$4,0)-1)), MIN(MAX(OFFSET('Data transformed'!$A$4,MATCH($A126,'Data transformed'!$A$5:$A$185,0),MATCH(BD$4,'Data transformed'!$4:$4,0)-1),$M126),$N126),"NA"))</f>
        <v>26.86557</v>
      </c>
      <c r="BE126" s="103" t="n">
        <f aca="true">IF($J126="","",IF(ISNUMBER(OFFSET('Data transformed'!$A$4,MATCH($A126,'Data transformed'!$A$5:$A$185,0),MATCH(BE$4,'Data transformed'!$4:$4,0)-1)), MIN(MAX(OFFSET('Data transformed'!$A$4,MATCH($A126,'Data transformed'!$A$5:$A$185,0),MATCH(BE$4,'Data transformed'!$4:$4,0)-1),$M126),$N126),"NA"))</f>
        <v>9.68467</v>
      </c>
      <c r="BF126" s="103" t="n">
        <f aca="true">IF($J126="","",IF(ISNUMBER(OFFSET('Data transformed'!$A$4,MATCH($A126,'Data transformed'!$A$5:$A$185,0),MATCH(BF$4,'Data transformed'!$4:$4,0)-1)), MIN(MAX(OFFSET('Data transformed'!$A$4,MATCH($A126,'Data transformed'!$A$5:$A$185,0),MATCH(BF$4,'Data transformed'!$4:$4,0)-1),$M126),$N126),"NA"))</f>
        <v>47.58027</v>
      </c>
      <c r="BG126" s="103" t="n">
        <f aca="true">IF($J126="","",IF(ISNUMBER(OFFSET('Data transformed'!$A$4,MATCH($A126,'Data transformed'!$A$5:$A$185,0),MATCH(BG$4,'Data transformed'!$4:$4,0)-1)), MIN(MAX(OFFSET('Data transformed'!$A$4,MATCH($A126,'Data transformed'!$A$5:$A$185,0),MATCH(BG$4,'Data transformed'!$4:$4,0)-1),$M126),$N126),"NA"))</f>
        <v>30.13916</v>
      </c>
      <c r="BH126" s="103" t="n">
        <f aca="true">IF($J126="","",IF(ISNUMBER(OFFSET('Data transformed'!$A$4,MATCH($A126,'Data transformed'!$A$5:$A$185,0),MATCH(BH$4,'Data transformed'!$4:$4,0)-1)), MIN(MAX(OFFSET('Data transformed'!$A$4,MATCH($A126,'Data transformed'!$A$5:$A$185,0),MATCH(BH$4,'Data transformed'!$4:$4,0)-1),$M126),$N126),"NA"))</f>
        <v>29.95131</v>
      </c>
      <c r="BI126" s="103" t="n">
        <f aca="true">IF($J126="","",IF(ISNUMBER(OFFSET('Data transformed'!$A$4,MATCH($A126,'Data transformed'!$A$5:$A$185,0),MATCH(BI$4,'Data transformed'!$4:$4,0)-1)), MIN(MAX(OFFSET('Data transformed'!$A$4,MATCH($A126,'Data transformed'!$A$5:$A$185,0),MATCH(BI$4,'Data transformed'!$4:$4,0)-1),$M126),$N126),"NA"))</f>
        <v>17.38474</v>
      </c>
      <c r="BJ126" s="103" t="n">
        <f aca="true">IF($J126="","",IF(ISNUMBER(OFFSET('Data transformed'!$A$4,MATCH($A126,'Data transformed'!$A$5:$A$185,0),MATCH(BJ$4,'Data transformed'!$4:$4,0)-1)), MIN(MAX(OFFSET('Data transformed'!$A$4,MATCH($A126,'Data transformed'!$A$5:$A$185,0),MATCH(BJ$4,'Data transformed'!$4:$4,0)-1),$M126),$N126),"NA"))</f>
        <v>46.64678</v>
      </c>
      <c r="BK126" s="103" t="n">
        <f aca="true">IF($J126="","",IF(ISNUMBER(OFFSET('Data transformed'!$A$4,MATCH($A126,'Data transformed'!$A$5:$A$185,0),MATCH(BK$4,'Data transformed'!$4:$4,0)-1)), MIN(MAX(OFFSET('Data transformed'!$A$4,MATCH($A126,'Data transformed'!$A$5:$A$185,0),MATCH(BK$4,'Data transformed'!$4:$4,0)-1),$M126),$N126),"NA"))</f>
        <v>10.54668</v>
      </c>
      <c r="BL126" s="103" t="n">
        <f aca="true">IF($J126="","",IF(ISNUMBER(OFFSET('Data transformed'!$A$4,MATCH($A126,'Data transformed'!$A$5:$A$185,0),MATCH(BL$4,'Data transformed'!$4:$4,0)-1)), MIN(MAX(OFFSET('Data transformed'!$A$4,MATCH($A126,'Data transformed'!$A$5:$A$185,0),MATCH(BL$4,'Data transformed'!$4:$4,0)-1),$M126),$N126),"NA"))</f>
        <v>7.32757</v>
      </c>
      <c r="BM126" s="103" t="n">
        <f aca="true">IF($J126="","",IF(ISNUMBER(OFFSET('Data transformed'!$A$4,MATCH($A126,'Data transformed'!$A$5:$A$185,0),MATCH(BM$4,'Data transformed'!$4:$4,0)-1)), MIN(MAX(OFFSET('Data transformed'!$A$4,MATCH($A126,'Data transformed'!$A$5:$A$185,0),MATCH(BM$4,'Data transformed'!$4:$4,0)-1),$M126),$N126),"NA"))</f>
        <v>34.88844</v>
      </c>
      <c r="BN126" s="103" t="n">
        <f aca="true">IF($J126="","",IF(ISNUMBER(OFFSET('Data transformed'!$A$4,MATCH($A126,'Data transformed'!$A$5:$A$185,0),MATCH(BN$4,'Data transformed'!$4:$4,0)-1)), MIN(MAX(OFFSET('Data transformed'!$A$4,MATCH($A126,'Data transformed'!$A$5:$A$185,0),MATCH(BN$4,'Data transformed'!$4:$4,0)-1),$M126),$N126),"NA"))</f>
        <v>57.81462</v>
      </c>
      <c r="BO126" s="103" t="n">
        <f aca="true">IF($J126="","",IF(ISNUMBER(OFFSET('Data transformed'!$A$4,MATCH($A126,'Data transformed'!$A$5:$A$185,0),MATCH(BO$4,'Data transformed'!$4:$4,0)-1)), MIN(MAX(OFFSET('Data transformed'!$A$4,MATCH($A126,'Data transformed'!$A$5:$A$185,0),MATCH(BO$4,'Data transformed'!$4:$4,0)-1),$M126),$N126),"NA"))</f>
        <v>33.63295</v>
      </c>
      <c r="BP126" s="103" t="n">
        <f aca="true">IF($J126="","",IF(ISNUMBER(OFFSET('Data transformed'!$A$4,MATCH($A126,'Data transformed'!$A$5:$A$185,0),MATCH(BP$4,'Data transformed'!$4:$4,0)-1)), MIN(MAX(OFFSET('Data transformed'!$A$4,MATCH($A126,'Data transformed'!$A$5:$A$185,0),MATCH(BP$4,'Data transformed'!$4:$4,0)-1),$M126),$N126),"NA"))</f>
        <v>10.24636</v>
      </c>
      <c r="BQ126" s="103" t="n">
        <f aca="true">IF($J126="","",IF(ISNUMBER(OFFSET('Data transformed'!$A$4,MATCH($A126,'Data transformed'!$A$5:$A$185,0),MATCH(BQ$4,'Data transformed'!$4:$4,0)-1)), MIN(MAX(OFFSET('Data transformed'!$A$4,MATCH($A126,'Data transformed'!$A$5:$A$185,0),MATCH(BQ$4,'Data transformed'!$4:$4,0)-1),$M126),$N126),"NA"))</f>
        <v>10.46101</v>
      </c>
      <c r="BR126" s="103" t="n">
        <f aca="true">IF($J126="","",IF(ISNUMBER(OFFSET('Data transformed'!$A$4,MATCH($A126,'Data transformed'!$A$5:$A$185,0),MATCH(BR$4,'Data transformed'!$4:$4,0)-1)), MIN(MAX(OFFSET('Data transformed'!$A$4,MATCH($A126,'Data transformed'!$A$5:$A$185,0),MATCH(BR$4,'Data transformed'!$4:$4,0)-1),$M126),$N126),"NA"))</f>
        <v>40.97384</v>
      </c>
      <c r="BS126" s="103" t="n">
        <f aca="true">IF($J126="","",IF(ISNUMBER(OFFSET('Data transformed'!$A$4,MATCH($A126,'Data transformed'!$A$5:$A$185,0),MATCH(BS$4,'Data transformed'!$4:$4,0)-1)), MIN(MAX(OFFSET('Data transformed'!$A$4,MATCH($A126,'Data transformed'!$A$5:$A$185,0),MATCH(BS$4,'Data transformed'!$4:$4,0)-1),$M126),$N126),"NA"))</f>
        <v>65.46591</v>
      </c>
      <c r="BT126" s="103" t="n">
        <f aca="true">IF($J126="","",IF(ISNUMBER(OFFSET('Data transformed'!$A$4,MATCH($A126,'Data transformed'!$A$5:$A$185,0),MATCH(BT$4,'Data transformed'!$4:$4,0)-1)), MIN(MAX(OFFSET('Data transformed'!$A$4,MATCH($A126,'Data transformed'!$A$5:$A$185,0),MATCH(BT$4,'Data transformed'!$4:$4,0)-1),$M126),$N126),"NA"))</f>
        <v>72.50581</v>
      </c>
      <c r="BU126" s="103" t="n">
        <f aca="true">IF($J126="","",IF(ISNUMBER(OFFSET('Data transformed'!$A$4,MATCH($A126,'Data transformed'!$A$5:$A$185,0),MATCH(BU$4,'Data transformed'!$4:$4,0)-1)), MIN(MAX(OFFSET('Data transformed'!$A$4,MATCH($A126,'Data transformed'!$A$5:$A$185,0),MATCH(BU$4,'Data transformed'!$4:$4,0)-1),$M126),$N126),"NA"))</f>
        <v>13.33627</v>
      </c>
      <c r="BV126" s="103" t="n">
        <f aca="true">IF($J126="","",IF(ISNUMBER(OFFSET('Data transformed'!$A$4,MATCH($A126,'Data transformed'!$A$5:$A$185,0),MATCH(BV$4,'Data transformed'!$4:$4,0)-1)), MIN(MAX(OFFSET('Data transformed'!$A$4,MATCH($A126,'Data transformed'!$A$5:$A$185,0),MATCH(BV$4,'Data transformed'!$4:$4,0)-1),$M126),$N126),"NA"))</f>
        <v>22.94355</v>
      </c>
      <c r="BW126" s="103" t="n">
        <f aca="true">IF($J126="","",IF(ISNUMBER(OFFSET('Data transformed'!$A$4,MATCH($A126,'Data transformed'!$A$5:$A$185,0),MATCH(BW$4,'Data transformed'!$4:$4,0)-1)), MIN(MAX(OFFSET('Data transformed'!$A$4,MATCH($A126,'Data transformed'!$A$5:$A$185,0),MATCH(BW$4,'Data transformed'!$4:$4,0)-1),$M126),$N126),"NA"))</f>
        <v>46.18823</v>
      </c>
      <c r="BX126" s="103" t="n">
        <f aca="true">IF($J126="","",IF(ISNUMBER(OFFSET('Data transformed'!$A$4,MATCH($A126,'Data transformed'!$A$5:$A$185,0),MATCH(BX$4,'Data transformed'!$4:$4,0)-1)), MIN(MAX(OFFSET('Data transformed'!$A$4,MATCH($A126,'Data transformed'!$A$5:$A$185,0),MATCH(BX$4,'Data transformed'!$4:$4,0)-1),$M126),$N126),"NA"))</f>
        <v>11.9107</v>
      </c>
      <c r="BY126" s="103" t="n">
        <f aca="true">IF($J126="","",IF(ISNUMBER(OFFSET('Data transformed'!$A$4,MATCH($A126,'Data transformed'!$A$5:$A$185,0),MATCH(BY$4,'Data transformed'!$4:$4,0)-1)), MIN(MAX(OFFSET('Data transformed'!$A$4,MATCH($A126,'Data transformed'!$A$5:$A$185,0),MATCH(BY$4,'Data transformed'!$4:$4,0)-1),$M126),$N126),"NA"))</f>
        <v>30.55269</v>
      </c>
      <c r="BZ126" s="103" t="n">
        <f aca="true">IF($J126="","",IF(ISNUMBER(OFFSET('Data transformed'!$A$4,MATCH($A126,'Data transformed'!$A$5:$A$185,0),MATCH(BZ$4,'Data transformed'!$4:$4,0)-1)), MIN(MAX(OFFSET('Data transformed'!$A$4,MATCH($A126,'Data transformed'!$A$5:$A$185,0),MATCH(BZ$4,'Data transformed'!$4:$4,0)-1),$M126),$N126),"NA"))</f>
        <v>55.61029</v>
      </c>
      <c r="CA126" s="103" t="n">
        <f aca="true">IF($J126="","",IF(ISNUMBER(OFFSET('Data transformed'!$A$4,MATCH($A126,'Data transformed'!$A$5:$A$185,0),MATCH(CA$4,'Data transformed'!$4:$4,0)-1)), MIN(MAX(OFFSET('Data transformed'!$A$4,MATCH($A126,'Data transformed'!$A$5:$A$185,0),MATCH(CA$4,'Data transformed'!$4:$4,0)-1),$M126),$N126),"NA"))</f>
        <v>30.06718</v>
      </c>
      <c r="CB126" s="103" t="n">
        <f aca="true">IF($J126="","",IF(ISNUMBER(OFFSET('Data transformed'!$A$4,MATCH($A126,'Data transformed'!$A$5:$A$185,0),MATCH(CB$4,'Data transformed'!$4:$4,0)-1)), MIN(MAX(OFFSET('Data transformed'!$A$4,MATCH($A126,'Data transformed'!$A$5:$A$185,0),MATCH(CB$4,'Data transformed'!$4:$4,0)-1),$M126),$N126),"NA"))</f>
        <v>35.05078</v>
      </c>
      <c r="CC126" s="103" t="n">
        <f aca="true">IF($J126="","",IF(ISNUMBER(OFFSET('Data transformed'!$A$4,MATCH($A126,'Data transformed'!$A$5:$A$185,0),MATCH(CC$4,'Data transformed'!$4:$4,0)-1)), MIN(MAX(OFFSET('Data transformed'!$A$4,MATCH($A126,'Data transformed'!$A$5:$A$185,0),MATCH(CC$4,'Data transformed'!$4:$4,0)-1),$M126),$N126),"NA"))</f>
        <v>50.59451</v>
      </c>
      <c r="CD126" s="103" t="n">
        <f aca="true">IF($J126="","",IF(ISNUMBER(OFFSET('Data transformed'!$A$4,MATCH($A126,'Data transformed'!$A$5:$A$185,0),MATCH(CD$4,'Data transformed'!$4:$4,0)-1)), MIN(MAX(OFFSET('Data transformed'!$A$4,MATCH($A126,'Data transformed'!$A$5:$A$185,0),MATCH(CD$4,'Data transformed'!$4:$4,0)-1),$M126),$N126),"NA"))</f>
        <v>8.82254</v>
      </c>
      <c r="CE126" s="103" t="n">
        <f aca="true">IF($J126="","",IF(ISNUMBER(OFFSET('Data transformed'!$A$4,MATCH($A126,'Data transformed'!$A$5:$A$185,0),MATCH(CE$4,'Data transformed'!$4:$4,0)-1)), MIN(MAX(OFFSET('Data transformed'!$A$4,MATCH($A126,'Data transformed'!$A$5:$A$185,0),MATCH(CE$4,'Data transformed'!$4:$4,0)-1),$M126),$N126),"NA"))</f>
        <v>16.16073</v>
      </c>
      <c r="CF126" s="103" t="n">
        <f aca="true">IF($J126="","",IF(ISNUMBER(OFFSET('Data transformed'!$A$4,MATCH($A126,'Data transformed'!$A$5:$A$185,0),MATCH(CF$4,'Data transformed'!$4:$4,0)-1)), MIN(MAX(OFFSET('Data transformed'!$A$4,MATCH($A126,'Data transformed'!$A$5:$A$185,0),MATCH(CF$4,'Data transformed'!$4:$4,0)-1),$M126),$N126),"NA"))</f>
        <v>9.6896</v>
      </c>
      <c r="CG126" s="103" t="n">
        <f aca="true">IF($J126="","",IF(ISNUMBER(OFFSET('Data transformed'!$A$4,MATCH($A126,'Data transformed'!$A$5:$A$185,0),MATCH(CG$4,'Data transformed'!$4:$4,0)-1)), MIN(MAX(OFFSET('Data transformed'!$A$4,MATCH($A126,'Data transformed'!$A$5:$A$185,0),MATCH(CG$4,'Data transformed'!$4:$4,0)-1),$M126),$N126),"NA"))</f>
        <v>93.3026925</v>
      </c>
      <c r="CH126" s="103" t="n">
        <f aca="true">IF($J126="","",IF(ISNUMBER(OFFSET('Data transformed'!$A$4,MATCH($A126,'Data transformed'!$A$5:$A$185,0),MATCH(CH$4,'Data transformed'!$4:$4,0)-1)), MIN(MAX(OFFSET('Data transformed'!$A$4,MATCH($A126,'Data transformed'!$A$5:$A$185,0),MATCH(CH$4,'Data transformed'!$4:$4,0)-1),$M126),$N126),"NA"))</f>
        <v>35.26091</v>
      </c>
      <c r="CI126" s="103" t="n">
        <f aca="true">IF($J126="","",IF(ISNUMBER(OFFSET('Data transformed'!$A$4,MATCH($A126,'Data transformed'!$A$5:$A$185,0),MATCH(CI$4,'Data transformed'!$4:$4,0)-1)), MIN(MAX(OFFSET('Data transformed'!$A$4,MATCH($A126,'Data transformed'!$A$5:$A$185,0),MATCH(CI$4,'Data transformed'!$4:$4,0)-1),$M126),$N126),"NA"))</f>
        <v>40.36649</v>
      </c>
      <c r="CJ126" s="103" t="n">
        <f aca="true">IF($J126="","",IF(ISNUMBER(OFFSET('Data transformed'!$A$4,MATCH($A126,'Data transformed'!$A$5:$A$185,0),MATCH(CJ$4,'Data transformed'!$4:$4,0)-1)), MIN(MAX(OFFSET('Data transformed'!$A$4,MATCH($A126,'Data transformed'!$A$5:$A$185,0),MATCH(CJ$4,'Data transformed'!$4:$4,0)-1),$M126),$N126),"NA"))</f>
        <v>40.08707</v>
      </c>
      <c r="CK126" s="103" t="n">
        <f aca="true">IF($J126="","",IF(ISNUMBER(OFFSET('Data transformed'!$A$4,MATCH($A126,'Data transformed'!$A$5:$A$185,0),MATCH(CK$4,'Data transformed'!$4:$4,0)-1)), MIN(MAX(OFFSET('Data transformed'!$A$4,MATCH($A126,'Data transformed'!$A$5:$A$185,0),MATCH(CK$4,'Data transformed'!$4:$4,0)-1),$M126),$N126),"NA"))</f>
        <v>50.76219</v>
      </c>
      <c r="CL126" s="103" t="n">
        <f aca="true">IF($J126="","",IF(ISNUMBER(OFFSET('Data transformed'!$A$4,MATCH($A126,'Data transformed'!$A$5:$A$185,0),MATCH(CL$4,'Data transformed'!$4:$4,0)-1)), MIN(MAX(OFFSET('Data transformed'!$A$4,MATCH($A126,'Data transformed'!$A$5:$A$185,0),MATCH(CL$4,'Data transformed'!$4:$4,0)-1),$M126),$N126),"NA"))</f>
        <v>7.57237</v>
      </c>
      <c r="CM126" s="103" t="n">
        <f aca="true">IF($J126="","",IF(ISNUMBER(OFFSET('Data transformed'!$A$4,MATCH($A126,'Data transformed'!$A$5:$A$185,0),MATCH(CM$4,'Data transformed'!$4:$4,0)-1)), MIN(MAX(OFFSET('Data transformed'!$A$4,MATCH($A126,'Data transformed'!$A$5:$A$185,0),MATCH(CM$4,'Data transformed'!$4:$4,0)-1),$M126),$N126),"NA"))</f>
        <v>12.46311</v>
      </c>
      <c r="CN126" s="103" t="n">
        <f aca="true">IF($J126="","",IF(ISNUMBER(OFFSET('Data transformed'!$A$4,MATCH($A126,'Data transformed'!$A$5:$A$185,0),MATCH(CN$4,'Data transformed'!$4:$4,0)-1)), MIN(MAX(OFFSET('Data transformed'!$A$4,MATCH($A126,'Data transformed'!$A$5:$A$185,0),MATCH(CN$4,'Data transformed'!$4:$4,0)-1),$M126),$N126),"NA"))</f>
        <v>10.50836</v>
      </c>
      <c r="CO126" s="103" t="n">
        <f aca="true">IF($J126="","",IF(ISNUMBER(OFFSET('Data transformed'!$A$4,MATCH($A126,'Data transformed'!$A$5:$A$185,0),MATCH(CO$4,'Data transformed'!$4:$4,0)-1)), MIN(MAX(OFFSET('Data transformed'!$A$4,MATCH($A126,'Data transformed'!$A$5:$A$185,0),MATCH(CO$4,'Data transformed'!$4:$4,0)-1),$M126),$N126),"NA"))</f>
        <v>56.22806</v>
      </c>
      <c r="CP126" s="103" t="n">
        <f aca="true">IF($J126="","",IF(ISNUMBER(OFFSET('Data transformed'!$A$4,MATCH($A126,'Data transformed'!$A$5:$A$185,0),MATCH(CP$4,'Data transformed'!$4:$4,0)-1)), MIN(MAX(OFFSET('Data transformed'!$A$4,MATCH($A126,'Data transformed'!$A$5:$A$185,0),MATCH(CP$4,'Data transformed'!$4:$4,0)-1),$M126),$N126),"NA"))</f>
        <v>93.3026925</v>
      </c>
      <c r="CQ126" s="103" t="n">
        <f aca="true">IF($J126="","",IF(ISNUMBER(OFFSET('Data transformed'!$A$4,MATCH($A126,'Data transformed'!$A$5:$A$185,0),MATCH(CQ$4,'Data transformed'!$4:$4,0)-1)), MIN(MAX(OFFSET('Data transformed'!$A$4,MATCH($A126,'Data transformed'!$A$5:$A$185,0),MATCH(CQ$4,'Data transformed'!$4:$4,0)-1),$M126),$N126),"NA"))</f>
        <v>60.87565</v>
      </c>
      <c r="CR126" s="103" t="n">
        <f aca="true">IF($J126="","",IF(ISNUMBER(OFFSET('Data transformed'!$A$4,MATCH($A126,'Data transformed'!$A$5:$A$185,0),MATCH(CR$4,'Data transformed'!$4:$4,0)-1)), MIN(MAX(OFFSET('Data transformed'!$A$4,MATCH($A126,'Data transformed'!$A$5:$A$185,0),MATCH(CR$4,'Data transformed'!$4:$4,0)-1),$M126),$N126),"NA"))</f>
        <v>43.98239</v>
      </c>
      <c r="CS126" s="103" t="n">
        <f aca="true">IF($J126="","",IF(ISNUMBER(OFFSET('Data transformed'!$A$4,MATCH($A126,'Data transformed'!$A$5:$A$185,0),MATCH(CS$4,'Data transformed'!$4:$4,0)-1)), MIN(MAX(OFFSET('Data transformed'!$A$4,MATCH($A126,'Data transformed'!$A$5:$A$185,0),MATCH(CS$4,'Data transformed'!$4:$4,0)-1),$M126),$N126),"NA"))</f>
        <v>6.81077</v>
      </c>
      <c r="CT126" s="103" t="n">
        <f aca="true">IF($J126="","",IF(ISNUMBER(OFFSET('Data transformed'!$A$4,MATCH($A126,'Data transformed'!$A$5:$A$185,0),MATCH(CT$4,'Data transformed'!$4:$4,0)-1)), MIN(MAX(OFFSET('Data transformed'!$A$4,MATCH($A126,'Data transformed'!$A$5:$A$185,0),MATCH(CT$4,'Data transformed'!$4:$4,0)-1),$M126),$N126),"NA"))</f>
        <v>25.21074</v>
      </c>
      <c r="CU126" s="103" t="n">
        <f aca="true">IF($J126="","",IF(ISNUMBER(OFFSET('Data transformed'!$A$4,MATCH($A126,'Data transformed'!$A$5:$A$185,0),MATCH(CU$4,'Data transformed'!$4:$4,0)-1)), MIN(MAX(OFFSET('Data transformed'!$A$4,MATCH($A126,'Data transformed'!$A$5:$A$185,0),MATCH(CU$4,'Data transformed'!$4:$4,0)-1),$M126),$N126),"NA"))</f>
        <v>10.08743</v>
      </c>
    </row>
    <row r="127" s="103" customFormat="true" ht="15.5" hidden="false" customHeight="false" outlineLevel="0" collapsed="false">
      <c r="A127" s="107" t="n">
        <v>4420</v>
      </c>
      <c r="B127" s="107" t="n">
        <v>3</v>
      </c>
      <c r="C127" s="103" t="str">
        <f aca="true">IF(ISBLANK(OFFSET('Raw Data'!$A$3,MATCH($A127,'Raw Data'!$B$4:$B$185,0),MATCH(C$4,'Raw Data'!$3:$3,0)-1)),"",OFFSET('Raw Data'!$A$3,MATCH($A127,'Raw Data'!$B$4:$B$185,0),MATCH(C$4,'Raw Data'!$3:$3,0)-1))</f>
        <v>Renewable energy consumption</v>
      </c>
      <c r="D127" s="103" t="str">
        <f aca="true">IF(ISBLANK(OFFSET('Raw Data'!$A$3,MATCH($A127,'Raw Data'!$B$4:$B$185,0),MATCH(D$4,'Raw Data'!$3:$3,0)-1)),"",OFFSET('Raw Data'!$A$3,MATCH($A127,'Raw Data'!$B$4:$B$185,0),MATCH(D$4,'Raw Data'!$3:$3,0)-1))</f>
        <v/>
      </c>
      <c r="E127" s="103" t="str">
        <f aca="true">IF(ISBLANK(OFFSET('Raw Data'!$A$3,MATCH($A127,'Raw Data'!$B$4:$B$185,0),MATCH(E$4,'Raw Data'!$3:$3,0)-1)),"",OFFSET('Raw Data'!$A$3,MATCH($A127,'Raw Data'!$B$4:$B$185,0),MATCH(E$4,'Raw Data'!$3:$3,0)-1))</f>
        <v/>
      </c>
      <c r="J127" s="103" t="e">
        <f aca="true" t="array" ref="J127:J127">IFERROR(_xlfn.QUARTILE.INC(IF(ISNUMBER(OFFSET('Data transformed'!$N$4,MATCH('outliers treatment'!$A127,'Data transformed'!$A$5:$A$185),1,1,COUNTA('Data transformed'!$O$4:$CX$4))),OFFSET('Data transformed'!$N$4,MATCH('outliers treatment'!$A127,'Data transformed'!$A$5:$A$185),1,1,COUNTA('Data transformed'!$O$4:$CX$4))),1),"")</f>
        <v>#N/A</v>
      </c>
      <c r="K127" s="103" t="e">
        <f aca="true" t="array" ref="K127:K127">IFERROR(_xlfn.QUARTILE.INC(IF(ISNUMBER(OFFSET('Data transformed'!$N$4,MATCH('outliers treatment'!$A127,'Data transformed'!$A$5:$A$185),1,1,COUNTA('Data transformed'!$O$4:$CX$4))),OFFSET('Data transformed'!$N$4,MATCH('outliers treatment'!$A127,'Data transformed'!$A$5:$A$185),1,1,COUNTA('Data transformed'!$O$4:$CX$4))),3),"")</f>
        <v>#N/A</v>
      </c>
      <c r="L127" s="103" t="str">
        <f aca="false">IFERROR(K127-J127,"")</f>
        <v/>
      </c>
      <c r="P127" s="105" t="str">
        <f aca="false" t="array" ref="P127:P127">IFERROR(SKEW(IF(ISNUMBER(T127:CU127),T127:CU127,"")),"")</f>
        <v/>
      </c>
      <c r="Q127" s="103" t="n">
        <f aca="true">IF(ISBLANK(OFFSET('Data above threshold'!$A$4,MATCH('Data above threshold'!$A126,'Data above threshold'!$A$5:$A$185,0),MATCH('Data above threshold'!N$4,'Data above threshold'!$4:$4,0)-1)),1,OFFSET('Data above threshold'!$A$4,MATCH('Data above threshold'!$A126,'Data above threshold'!$A$5:$A$185,0),MATCH('Data above threshold'!N$4,'Data above threshold'!$4:$4,0)-1))</f>
        <v>1</v>
      </c>
      <c r="R127" s="103" t="e">
        <f aca="false">IF($J127="","",COUNTIF(T127:CU127,M127)+ COUNTIF(T127:CQ127,N127))</f>
        <v>#N/A</v>
      </c>
      <c r="S127" s="106" t="str">
        <f aca="false" t="array" ref="S127:S127">IF(B127&lt;4,"",1-IFERROR(SUM(ISNUMBER(T127:CU127)*(1-$T$3:$CU$3))/COUNTIF($T$3:$CU$3,0),0))</f>
        <v/>
      </c>
      <c r="T127" s="103" t="str">
        <f aca="true">IF($J127="","",IF(ISNUMBER(OFFSET('Data transformed'!$A$4,MATCH($A127,'Data transformed'!$A$5:$A$185,0),MATCH(T$4,'Data transformed'!$4:$4,0)-1)), MIN(MAX(OFFSET('Data transformed'!$A$4,MATCH($A127,'Data transformed'!$A$5:$A$185,0),MATCH(T$4,'Data transformed'!$4:$4,0)-1),$M127),$N127),"NA"))</f>
        <v>NA</v>
      </c>
      <c r="U127" s="103" t="str">
        <f aca="true">IF($J127="","",IF(ISNUMBER(OFFSET('Data transformed'!$A$4,MATCH($A127,'Data transformed'!$A$5:$A$185,0),MATCH(U$4,'Data transformed'!$4:$4,0)-1)), MIN(MAX(OFFSET('Data transformed'!$A$4,MATCH($A127,'Data transformed'!$A$5:$A$185,0),MATCH(U$4,'Data transformed'!$4:$4,0)-1),$M127),$N127),"NA"))</f>
        <v>NA</v>
      </c>
      <c r="V127" s="103" t="str">
        <f aca="true">IF($J127="","",IF(ISNUMBER(OFFSET('Data transformed'!$A$4,MATCH($A127,'Data transformed'!$A$5:$A$185,0),MATCH(V$4,'Data transformed'!$4:$4,0)-1)), MIN(MAX(OFFSET('Data transformed'!$A$4,MATCH($A127,'Data transformed'!$A$5:$A$185,0),MATCH(V$4,'Data transformed'!$4:$4,0)-1),$M127),$N127),"NA"))</f>
        <v>NA</v>
      </c>
      <c r="W127" s="103" t="str">
        <f aca="true">IF($J127="","",IF(ISNUMBER(OFFSET('Data transformed'!$A$4,MATCH($A127,'Data transformed'!$A$5:$A$185,0),MATCH(W$4,'Data transformed'!$4:$4,0)-1)), MIN(MAX(OFFSET('Data transformed'!$A$4,MATCH($A127,'Data transformed'!$A$5:$A$185,0),MATCH(W$4,'Data transformed'!$4:$4,0)-1),$M127),$N127),"NA"))</f>
        <v>NA</v>
      </c>
      <c r="X127" s="103" t="str">
        <f aca="true">IF($J127="","",IF(ISNUMBER(OFFSET('Data transformed'!$A$4,MATCH($A127,'Data transformed'!$A$5:$A$185,0),MATCH(X$4,'Data transformed'!$4:$4,0)-1)), MIN(MAX(OFFSET('Data transformed'!$A$4,MATCH($A127,'Data transformed'!$A$5:$A$185,0),MATCH(X$4,'Data transformed'!$4:$4,0)-1),$M127),$N127),"NA"))</f>
        <v>NA</v>
      </c>
      <c r="Y127" s="103" t="str">
        <f aca="true">IF($J127="","",IF(ISNUMBER(OFFSET('Data transformed'!$A$4,MATCH($A127,'Data transformed'!$A$5:$A$185,0),MATCH(Y$4,'Data transformed'!$4:$4,0)-1)), MIN(MAX(OFFSET('Data transformed'!$A$4,MATCH($A127,'Data transformed'!$A$5:$A$185,0),MATCH(Y$4,'Data transformed'!$4:$4,0)-1),$M127),$N127),"NA"))</f>
        <v>NA</v>
      </c>
      <c r="Z127" s="103" t="str">
        <f aca="true">IF($J127="","",IF(ISNUMBER(OFFSET('Data transformed'!$A$4,MATCH($A127,'Data transformed'!$A$5:$A$185,0),MATCH(Z$4,'Data transformed'!$4:$4,0)-1)), MIN(MAX(OFFSET('Data transformed'!$A$4,MATCH($A127,'Data transformed'!$A$5:$A$185,0),MATCH(Z$4,'Data transformed'!$4:$4,0)-1),$M127),$N127),"NA"))</f>
        <v>NA</v>
      </c>
      <c r="AA127" s="103" t="str">
        <f aca="true">IF($J127="","",IF(ISNUMBER(OFFSET('Data transformed'!$A$4,MATCH($A127,'Data transformed'!$A$5:$A$185,0),MATCH(AA$4,'Data transformed'!$4:$4,0)-1)), MIN(MAX(OFFSET('Data transformed'!$A$4,MATCH($A127,'Data transformed'!$A$5:$A$185,0),MATCH(AA$4,'Data transformed'!$4:$4,0)-1),$M127),$N127),"NA"))</f>
        <v>NA</v>
      </c>
      <c r="AB127" s="103" t="str">
        <f aca="true">IF($J127="","",IF(ISNUMBER(OFFSET('Data transformed'!$A$4,MATCH($A127,'Data transformed'!$A$5:$A$185,0),MATCH(AB$4,'Data transformed'!$4:$4,0)-1)), MIN(MAX(OFFSET('Data transformed'!$A$4,MATCH($A127,'Data transformed'!$A$5:$A$185,0),MATCH(AB$4,'Data transformed'!$4:$4,0)-1),$M127),$N127),"NA"))</f>
        <v>NA</v>
      </c>
      <c r="AC127" s="103" t="str">
        <f aca="true">IF($J127="","",IF(ISNUMBER(OFFSET('Data transformed'!$A$4,MATCH($A127,'Data transformed'!$A$5:$A$185,0),MATCH(AC$4,'Data transformed'!$4:$4,0)-1)), MIN(MAX(OFFSET('Data transformed'!$A$4,MATCH($A127,'Data transformed'!$A$5:$A$185,0),MATCH(AC$4,'Data transformed'!$4:$4,0)-1),$M127),$N127),"NA"))</f>
        <v>NA</v>
      </c>
      <c r="AD127" s="103" t="str">
        <f aca="true">IF($J127="","",IF(ISNUMBER(OFFSET('Data transformed'!$A$4,MATCH($A127,'Data transformed'!$A$5:$A$185,0),MATCH(AD$4,'Data transformed'!$4:$4,0)-1)), MIN(MAX(OFFSET('Data transformed'!$A$4,MATCH($A127,'Data transformed'!$A$5:$A$185,0),MATCH(AD$4,'Data transformed'!$4:$4,0)-1),$M127),$N127),"NA"))</f>
        <v>NA</v>
      </c>
      <c r="AE127" s="103" t="str">
        <f aca="true">IF($J127="","",IF(ISNUMBER(OFFSET('Data transformed'!$A$4,MATCH($A127,'Data transformed'!$A$5:$A$185,0),MATCH(AE$4,'Data transformed'!$4:$4,0)-1)), MIN(MAX(OFFSET('Data transformed'!$A$4,MATCH($A127,'Data transformed'!$A$5:$A$185,0),MATCH(AE$4,'Data transformed'!$4:$4,0)-1),$M127),$N127),"NA"))</f>
        <v>NA</v>
      </c>
      <c r="AF127" s="103" t="str">
        <f aca="true">IF($J127="","",IF(ISNUMBER(OFFSET('Data transformed'!$A$4,MATCH($A127,'Data transformed'!$A$5:$A$185,0),MATCH(AF$4,'Data transformed'!$4:$4,0)-1)), MIN(MAX(OFFSET('Data transformed'!$A$4,MATCH($A127,'Data transformed'!$A$5:$A$185,0),MATCH(AF$4,'Data transformed'!$4:$4,0)-1),$M127),$N127),"NA"))</f>
        <v>NA</v>
      </c>
      <c r="AG127" s="103" t="str">
        <f aca="true">IF($J127="","",IF(ISNUMBER(OFFSET('Data transformed'!$A$4,MATCH($A127,'Data transformed'!$A$5:$A$185,0),MATCH(AG$4,'Data transformed'!$4:$4,0)-1)), MIN(MAX(OFFSET('Data transformed'!$A$4,MATCH($A127,'Data transformed'!$A$5:$A$185,0),MATCH(AG$4,'Data transformed'!$4:$4,0)-1),$M127),$N127),"NA"))</f>
        <v>NA</v>
      </c>
      <c r="AH127" s="103" t="str">
        <f aca="true">IF($J127="","",IF(ISNUMBER(OFFSET('Data transformed'!$A$4,MATCH($A127,'Data transformed'!$A$5:$A$185,0),MATCH(AH$4,'Data transformed'!$4:$4,0)-1)), MIN(MAX(OFFSET('Data transformed'!$A$4,MATCH($A127,'Data transformed'!$A$5:$A$185,0),MATCH(AH$4,'Data transformed'!$4:$4,0)-1),$M127),$N127),"NA"))</f>
        <v>NA</v>
      </c>
      <c r="AI127" s="103" t="str">
        <f aca="true">IF($J127="","",IF(ISNUMBER(OFFSET('Data transformed'!$A$4,MATCH($A127,'Data transformed'!$A$5:$A$185,0),MATCH(AI$4,'Data transformed'!$4:$4,0)-1)), MIN(MAX(OFFSET('Data transformed'!$A$4,MATCH($A127,'Data transformed'!$A$5:$A$185,0),MATCH(AI$4,'Data transformed'!$4:$4,0)-1),$M127),$N127),"NA"))</f>
        <v>NA</v>
      </c>
      <c r="AJ127" s="103" t="str">
        <f aca="true">IF($J127="","",IF(ISNUMBER(OFFSET('Data transformed'!$A$4,MATCH($A127,'Data transformed'!$A$5:$A$185,0),MATCH(AJ$4,'Data transformed'!$4:$4,0)-1)), MIN(MAX(OFFSET('Data transformed'!$A$4,MATCH($A127,'Data transformed'!$A$5:$A$185,0),MATCH(AJ$4,'Data transformed'!$4:$4,0)-1),$M127),$N127),"NA"))</f>
        <v>NA</v>
      </c>
      <c r="AK127" s="103" t="str">
        <f aca="true">IF($J127="","",IF(ISNUMBER(OFFSET('Data transformed'!$A$4,MATCH($A127,'Data transformed'!$A$5:$A$185,0),MATCH(AK$4,'Data transformed'!$4:$4,0)-1)), MIN(MAX(OFFSET('Data transformed'!$A$4,MATCH($A127,'Data transformed'!$A$5:$A$185,0),MATCH(AK$4,'Data transformed'!$4:$4,0)-1),$M127),$N127),"NA"))</f>
        <v>NA</v>
      </c>
      <c r="AL127" s="103" t="str">
        <f aca="true">IF($J127="","",IF(ISNUMBER(OFFSET('Data transformed'!$A$4,MATCH($A127,'Data transformed'!$A$5:$A$185,0),MATCH(AL$4,'Data transformed'!$4:$4,0)-1)), MIN(MAX(OFFSET('Data transformed'!$A$4,MATCH($A127,'Data transformed'!$A$5:$A$185,0),MATCH(AL$4,'Data transformed'!$4:$4,0)-1),$M127),$N127),"NA"))</f>
        <v>NA</v>
      </c>
      <c r="AM127" s="103" t="str">
        <f aca="true">IF($J127="","",IF(ISNUMBER(OFFSET('Data transformed'!$A$4,MATCH($A127,'Data transformed'!$A$5:$A$185,0),MATCH(AM$4,'Data transformed'!$4:$4,0)-1)), MIN(MAX(OFFSET('Data transformed'!$A$4,MATCH($A127,'Data transformed'!$A$5:$A$185,0),MATCH(AM$4,'Data transformed'!$4:$4,0)-1),$M127),$N127),"NA"))</f>
        <v>NA</v>
      </c>
      <c r="AN127" s="103" t="str">
        <f aca="true">IF($J127="","",IF(ISNUMBER(OFFSET('Data transformed'!$A$4,MATCH($A127,'Data transformed'!$A$5:$A$185,0),MATCH(AN$4,'Data transformed'!$4:$4,0)-1)), MIN(MAX(OFFSET('Data transformed'!$A$4,MATCH($A127,'Data transformed'!$A$5:$A$185,0),MATCH(AN$4,'Data transformed'!$4:$4,0)-1),$M127),$N127),"NA"))</f>
        <v>NA</v>
      </c>
      <c r="AO127" s="103" t="str">
        <f aca="true">IF($J127="","",IF(ISNUMBER(OFFSET('Data transformed'!$A$4,MATCH($A127,'Data transformed'!$A$5:$A$185,0),MATCH(AO$4,'Data transformed'!$4:$4,0)-1)), MIN(MAX(OFFSET('Data transformed'!$A$4,MATCH($A127,'Data transformed'!$A$5:$A$185,0),MATCH(AO$4,'Data transformed'!$4:$4,0)-1),$M127),$N127),"NA"))</f>
        <v>NA</v>
      </c>
      <c r="AP127" s="103" t="str">
        <f aca="true">IF($J127="","",IF(ISNUMBER(OFFSET('Data transformed'!$A$4,MATCH($A127,'Data transformed'!$A$5:$A$185,0),MATCH(AP$4,'Data transformed'!$4:$4,0)-1)), MIN(MAX(OFFSET('Data transformed'!$A$4,MATCH($A127,'Data transformed'!$A$5:$A$185,0),MATCH(AP$4,'Data transformed'!$4:$4,0)-1),$M127),$N127),"NA"))</f>
        <v>NA</v>
      </c>
      <c r="AQ127" s="103" t="str">
        <f aca="true">IF($J127="","",IF(ISNUMBER(OFFSET('Data transformed'!$A$4,MATCH($A127,'Data transformed'!$A$5:$A$185,0),MATCH(AQ$4,'Data transformed'!$4:$4,0)-1)), MIN(MAX(OFFSET('Data transformed'!$A$4,MATCH($A127,'Data transformed'!$A$5:$A$185,0),MATCH(AQ$4,'Data transformed'!$4:$4,0)-1),$M127),$N127),"NA"))</f>
        <v>NA</v>
      </c>
      <c r="AR127" s="103" t="str">
        <f aca="true">IF($J127="","",IF(ISNUMBER(OFFSET('Data transformed'!$A$4,MATCH($A127,'Data transformed'!$A$5:$A$185,0),MATCH(AR$4,'Data transformed'!$4:$4,0)-1)), MIN(MAX(OFFSET('Data transformed'!$A$4,MATCH($A127,'Data transformed'!$A$5:$A$185,0),MATCH(AR$4,'Data transformed'!$4:$4,0)-1),$M127),$N127),"NA"))</f>
        <v>NA</v>
      </c>
      <c r="AS127" s="103" t="str">
        <f aca="true">IF($J127="","",IF(ISNUMBER(OFFSET('Data transformed'!$A$4,MATCH($A127,'Data transformed'!$A$5:$A$185,0),MATCH(AS$4,'Data transformed'!$4:$4,0)-1)), MIN(MAX(OFFSET('Data transformed'!$A$4,MATCH($A127,'Data transformed'!$A$5:$A$185,0),MATCH(AS$4,'Data transformed'!$4:$4,0)-1),$M127),$N127),"NA"))</f>
        <v>NA</v>
      </c>
      <c r="AT127" s="103" t="str">
        <f aca="true">IF($J127="","",IF(ISNUMBER(OFFSET('Data transformed'!$A$4,MATCH($A127,'Data transformed'!$A$5:$A$185,0),MATCH(AT$4,'Data transformed'!$4:$4,0)-1)), MIN(MAX(OFFSET('Data transformed'!$A$4,MATCH($A127,'Data transformed'!$A$5:$A$185,0),MATCH(AT$4,'Data transformed'!$4:$4,0)-1),$M127),$N127),"NA"))</f>
        <v>NA</v>
      </c>
      <c r="AU127" s="103" t="str">
        <f aca="true">IF($J127="","",IF(ISNUMBER(OFFSET('Data transformed'!$A$4,MATCH($A127,'Data transformed'!$A$5:$A$185,0),MATCH(AU$4,'Data transformed'!$4:$4,0)-1)), MIN(MAX(OFFSET('Data transformed'!$A$4,MATCH($A127,'Data transformed'!$A$5:$A$185,0),MATCH(AU$4,'Data transformed'!$4:$4,0)-1),$M127),$N127),"NA"))</f>
        <v>NA</v>
      </c>
      <c r="AV127" s="103" t="str">
        <f aca="true">IF($J127="","",IF(ISNUMBER(OFFSET('Data transformed'!$A$4,MATCH($A127,'Data transformed'!$A$5:$A$185,0),MATCH(AV$4,'Data transformed'!$4:$4,0)-1)), MIN(MAX(OFFSET('Data transformed'!$A$4,MATCH($A127,'Data transformed'!$A$5:$A$185,0),MATCH(AV$4,'Data transformed'!$4:$4,0)-1),$M127),$N127),"NA"))</f>
        <v>NA</v>
      </c>
      <c r="AW127" s="103" t="str">
        <f aca="true">IF($J127="","",IF(ISNUMBER(OFFSET('Data transformed'!$A$4,MATCH($A127,'Data transformed'!$A$5:$A$185,0),MATCH(AW$4,'Data transformed'!$4:$4,0)-1)), MIN(MAX(OFFSET('Data transformed'!$A$4,MATCH($A127,'Data transformed'!$A$5:$A$185,0),MATCH(AW$4,'Data transformed'!$4:$4,0)-1),$M127),$N127),"NA"))</f>
        <v>NA</v>
      </c>
      <c r="AX127" s="103" t="str">
        <f aca="true">IF($J127="","",IF(ISNUMBER(OFFSET('Data transformed'!$A$4,MATCH($A127,'Data transformed'!$A$5:$A$185,0),MATCH(AX$4,'Data transformed'!$4:$4,0)-1)), MIN(MAX(OFFSET('Data transformed'!$A$4,MATCH($A127,'Data transformed'!$A$5:$A$185,0),MATCH(AX$4,'Data transformed'!$4:$4,0)-1),$M127),$N127),"NA"))</f>
        <v>NA</v>
      </c>
      <c r="AY127" s="103" t="str">
        <f aca="true">IF($J127="","",IF(ISNUMBER(OFFSET('Data transformed'!$A$4,MATCH($A127,'Data transformed'!$A$5:$A$185,0),MATCH(AY$4,'Data transformed'!$4:$4,0)-1)), MIN(MAX(OFFSET('Data transformed'!$A$4,MATCH($A127,'Data transformed'!$A$5:$A$185,0),MATCH(AY$4,'Data transformed'!$4:$4,0)-1),$M127),$N127),"NA"))</f>
        <v>NA</v>
      </c>
      <c r="AZ127" s="103" t="str">
        <f aca="true">IF($J127="","",IF(ISNUMBER(OFFSET('Data transformed'!$A$4,MATCH($A127,'Data transformed'!$A$5:$A$185,0),MATCH(AZ$4,'Data transformed'!$4:$4,0)-1)), MIN(MAX(OFFSET('Data transformed'!$A$4,MATCH($A127,'Data transformed'!$A$5:$A$185,0),MATCH(AZ$4,'Data transformed'!$4:$4,0)-1),$M127),$N127),"NA"))</f>
        <v>NA</v>
      </c>
      <c r="BA127" s="103" t="str">
        <f aca="true">IF($J127="","",IF(ISNUMBER(OFFSET('Data transformed'!$A$4,MATCH($A127,'Data transformed'!$A$5:$A$185,0),MATCH(BA$4,'Data transformed'!$4:$4,0)-1)), MIN(MAX(OFFSET('Data transformed'!$A$4,MATCH($A127,'Data transformed'!$A$5:$A$185,0),MATCH(BA$4,'Data transformed'!$4:$4,0)-1),$M127),$N127),"NA"))</f>
        <v>NA</v>
      </c>
      <c r="BB127" s="103" t="str">
        <f aca="true">IF($J127="","",IF(ISNUMBER(OFFSET('Data transformed'!$A$4,MATCH($A127,'Data transformed'!$A$5:$A$185,0),MATCH(BB$4,'Data transformed'!$4:$4,0)-1)), MIN(MAX(OFFSET('Data transformed'!$A$4,MATCH($A127,'Data transformed'!$A$5:$A$185,0),MATCH(BB$4,'Data transformed'!$4:$4,0)-1),$M127),$N127),"NA"))</f>
        <v>NA</v>
      </c>
      <c r="BC127" s="103" t="str">
        <f aca="true">IF($J127="","",IF(ISNUMBER(OFFSET('Data transformed'!$A$4,MATCH($A127,'Data transformed'!$A$5:$A$185,0),MATCH(BC$4,'Data transformed'!$4:$4,0)-1)), MIN(MAX(OFFSET('Data transformed'!$A$4,MATCH($A127,'Data transformed'!$A$5:$A$185,0),MATCH(BC$4,'Data transformed'!$4:$4,0)-1),$M127),$N127),"NA"))</f>
        <v>NA</v>
      </c>
      <c r="BD127" s="103" t="str">
        <f aca="true">IF($J127="","",IF(ISNUMBER(OFFSET('Data transformed'!$A$4,MATCH($A127,'Data transformed'!$A$5:$A$185,0),MATCH(BD$4,'Data transformed'!$4:$4,0)-1)), MIN(MAX(OFFSET('Data transformed'!$A$4,MATCH($A127,'Data transformed'!$A$5:$A$185,0),MATCH(BD$4,'Data transformed'!$4:$4,0)-1),$M127),$N127),"NA"))</f>
        <v>NA</v>
      </c>
      <c r="BE127" s="103" t="str">
        <f aca="true">IF($J127="","",IF(ISNUMBER(OFFSET('Data transformed'!$A$4,MATCH($A127,'Data transformed'!$A$5:$A$185,0),MATCH(BE$4,'Data transformed'!$4:$4,0)-1)), MIN(MAX(OFFSET('Data transformed'!$A$4,MATCH($A127,'Data transformed'!$A$5:$A$185,0),MATCH(BE$4,'Data transformed'!$4:$4,0)-1),$M127),$N127),"NA"))</f>
        <v>NA</v>
      </c>
      <c r="BF127" s="103" t="str">
        <f aca="true">IF($J127="","",IF(ISNUMBER(OFFSET('Data transformed'!$A$4,MATCH($A127,'Data transformed'!$A$5:$A$185,0),MATCH(BF$4,'Data transformed'!$4:$4,0)-1)), MIN(MAX(OFFSET('Data transformed'!$A$4,MATCH($A127,'Data transformed'!$A$5:$A$185,0),MATCH(BF$4,'Data transformed'!$4:$4,0)-1),$M127),$N127),"NA"))</f>
        <v>NA</v>
      </c>
      <c r="BG127" s="103" t="str">
        <f aca="true">IF($J127="","",IF(ISNUMBER(OFFSET('Data transformed'!$A$4,MATCH($A127,'Data transformed'!$A$5:$A$185,0),MATCH(BG$4,'Data transformed'!$4:$4,0)-1)), MIN(MAX(OFFSET('Data transformed'!$A$4,MATCH($A127,'Data transformed'!$A$5:$A$185,0),MATCH(BG$4,'Data transformed'!$4:$4,0)-1),$M127),$N127),"NA"))</f>
        <v>NA</v>
      </c>
      <c r="BH127" s="103" t="str">
        <f aca="true">IF($J127="","",IF(ISNUMBER(OFFSET('Data transformed'!$A$4,MATCH($A127,'Data transformed'!$A$5:$A$185,0),MATCH(BH$4,'Data transformed'!$4:$4,0)-1)), MIN(MAX(OFFSET('Data transformed'!$A$4,MATCH($A127,'Data transformed'!$A$5:$A$185,0),MATCH(BH$4,'Data transformed'!$4:$4,0)-1),$M127),$N127),"NA"))</f>
        <v>NA</v>
      </c>
      <c r="BI127" s="103" t="str">
        <f aca="true">IF($J127="","",IF(ISNUMBER(OFFSET('Data transformed'!$A$4,MATCH($A127,'Data transformed'!$A$5:$A$185,0),MATCH(BI$4,'Data transformed'!$4:$4,0)-1)), MIN(MAX(OFFSET('Data transformed'!$A$4,MATCH($A127,'Data transformed'!$A$5:$A$185,0),MATCH(BI$4,'Data transformed'!$4:$4,0)-1),$M127),$N127),"NA"))</f>
        <v>NA</v>
      </c>
      <c r="BJ127" s="103" t="str">
        <f aca="true">IF($J127="","",IF(ISNUMBER(OFFSET('Data transformed'!$A$4,MATCH($A127,'Data transformed'!$A$5:$A$185,0),MATCH(BJ$4,'Data transformed'!$4:$4,0)-1)), MIN(MAX(OFFSET('Data transformed'!$A$4,MATCH($A127,'Data transformed'!$A$5:$A$185,0),MATCH(BJ$4,'Data transformed'!$4:$4,0)-1),$M127),$N127),"NA"))</f>
        <v>NA</v>
      </c>
      <c r="BK127" s="103" t="str">
        <f aca="true">IF($J127="","",IF(ISNUMBER(OFFSET('Data transformed'!$A$4,MATCH($A127,'Data transformed'!$A$5:$A$185,0),MATCH(BK$4,'Data transformed'!$4:$4,0)-1)), MIN(MAX(OFFSET('Data transformed'!$A$4,MATCH($A127,'Data transformed'!$A$5:$A$185,0),MATCH(BK$4,'Data transformed'!$4:$4,0)-1),$M127),$N127),"NA"))</f>
        <v>NA</v>
      </c>
      <c r="BL127" s="103" t="str">
        <f aca="true">IF($J127="","",IF(ISNUMBER(OFFSET('Data transformed'!$A$4,MATCH($A127,'Data transformed'!$A$5:$A$185,0),MATCH(BL$4,'Data transformed'!$4:$4,0)-1)), MIN(MAX(OFFSET('Data transformed'!$A$4,MATCH($A127,'Data transformed'!$A$5:$A$185,0),MATCH(BL$4,'Data transformed'!$4:$4,0)-1),$M127),$N127),"NA"))</f>
        <v>NA</v>
      </c>
      <c r="BM127" s="103" t="str">
        <f aca="true">IF($J127="","",IF(ISNUMBER(OFFSET('Data transformed'!$A$4,MATCH($A127,'Data transformed'!$A$5:$A$185,0),MATCH(BM$4,'Data transformed'!$4:$4,0)-1)), MIN(MAX(OFFSET('Data transformed'!$A$4,MATCH($A127,'Data transformed'!$A$5:$A$185,0),MATCH(BM$4,'Data transformed'!$4:$4,0)-1),$M127),$N127),"NA"))</f>
        <v>NA</v>
      </c>
      <c r="BN127" s="103" t="str">
        <f aca="true">IF($J127="","",IF(ISNUMBER(OFFSET('Data transformed'!$A$4,MATCH($A127,'Data transformed'!$A$5:$A$185,0),MATCH(BN$4,'Data transformed'!$4:$4,0)-1)), MIN(MAX(OFFSET('Data transformed'!$A$4,MATCH($A127,'Data transformed'!$A$5:$A$185,0),MATCH(BN$4,'Data transformed'!$4:$4,0)-1),$M127),$N127),"NA"))</f>
        <v>NA</v>
      </c>
      <c r="BO127" s="103" t="str">
        <f aca="true">IF($J127="","",IF(ISNUMBER(OFFSET('Data transformed'!$A$4,MATCH($A127,'Data transformed'!$A$5:$A$185,0),MATCH(BO$4,'Data transformed'!$4:$4,0)-1)), MIN(MAX(OFFSET('Data transformed'!$A$4,MATCH($A127,'Data transformed'!$A$5:$A$185,0),MATCH(BO$4,'Data transformed'!$4:$4,0)-1),$M127),$N127),"NA"))</f>
        <v>NA</v>
      </c>
      <c r="BP127" s="103" t="str">
        <f aca="true">IF($J127="","",IF(ISNUMBER(OFFSET('Data transformed'!$A$4,MATCH($A127,'Data transformed'!$A$5:$A$185,0),MATCH(BP$4,'Data transformed'!$4:$4,0)-1)), MIN(MAX(OFFSET('Data transformed'!$A$4,MATCH($A127,'Data transformed'!$A$5:$A$185,0),MATCH(BP$4,'Data transformed'!$4:$4,0)-1),$M127),$N127),"NA"))</f>
        <v>NA</v>
      </c>
      <c r="BQ127" s="103" t="str">
        <f aca="true">IF($J127="","",IF(ISNUMBER(OFFSET('Data transformed'!$A$4,MATCH($A127,'Data transformed'!$A$5:$A$185,0),MATCH(BQ$4,'Data transformed'!$4:$4,0)-1)), MIN(MAX(OFFSET('Data transformed'!$A$4,MATCH($A127,'Data transformed'!$A$5:$A$185,0),MATCH(BQ$4,'Data transformed'!$4:$4,0)-1),$M127),$N127),"NA"))</f>
        <v>NA</v>
      </c>
      <c r="BR127" s="103" t="str">
        <f aca="true">IF($J127="","",IF(ISNUMBER(OFFSET('Data transformed'!$A$4,MATCH($A127,'Data transformed'!$A$5:$A$185,0),MATCH(BR$4,'Data transformed'!$4:$4,0)-1)), MIN(MAX(OFFSET('Data transformed'!$A$4,MATCH($A127,'Data transformed'!$A$5:$A$185,0),MATCH(BR$4,'Data transformed'!$4:$4,0)-1),$M127),$N127),"NA"))</f>
        <v>NA</v>
      </c>
      <c r="BS127" s="103" t="str">
        <f aca="true">IF($J127="","",IF(ISNUMBER(OFFSET('Data transformed'!$A$4,MATCH($A127,'Data transformed'!$A$5:$A$185,0),MATCH(BS$4,'Data transformed'!$4:$4,0)-1)), MIN(MAX(OFFSET('Data transformed'!$A$4,MATCH($A127,'Data transformed'!$A$5:$A$185,0),MATCH(BS$4,'Data transformed'!$4:$4,0)-1),$M127),$N127),"NA"))</f>
        <v>NA</v>
      </c>
      <c r="BT127" s="103" t="str">
        <f aca="true">IF($J127="","",IF(ISNUMBER(OFFSET('Data transformed'!$A$4,MATCH($A127,'Data transformed'!$A$5:$A$185,0),MATCH(BT$4,'Data transformed'!$4:$4,0)-1)), MIN(MAX(OFFSET('Data transformed'!$A$4,MATCH($A127,'Data transformed'!$A$5:$A$185,0),MATCH(BT$4,'Data transformed'!$4:$4,0)-1),$M127),$N127),"NA"))</f>
        <v>NA</v>
      </c>
      <c r="BU127" s="103" t="str">
        <f aca="true">IF($J127="","",IF(ISNUMBER(OFFSET('Data transformed'!$A$4,MATCH($A127,'Data transformed'!$A$5:$A$185,0),MATCH(BU$4,'Data transformed'!$4:$4,0)-1)), MIN(MAX(OFFSET('Data transformed'!$A$4,MATCH($A127,'Data transformed'!$A$5:$A$185,0),MATCH(BU$4,'Data transformed'!$4:$4,0)-1),$M127),$N127),"NA"))</f>
        <v>NA</v>
      </c>
      <c r="BV127" s="103" t="str">
        <f aca="true">IF($J127="","",IF(ISNUMBER(OFFSET('Data transformed'!$A$4,MATCH($A127,'Data transformed'!$A$5:$A$185,0),MATCH(BV$4,'Data transformed'!$4:$4,0)-1)), MIN(MAX(OFFSET('Data transformed'!$A$4,MATCH($A127,'Data transformed'!$A$5:$A$185,0),MATCH(BV$4,'Data transformed'!$4:$4,0)-1),$M127),$N127),"NA"))</f>
        <v>NA</v>
      </c>
      <c r="BW127" s="103" t="str">
        <f aca="true">IF($J127="","",IF(ISNUMBER(OFFSET('Data transformed'!$A$4,MATCH($A127,'Data transformed'!$A$5:$A$185,0),MATCH(BW$4,'Data transformed'!$4:$4,0)-1)), MIN(MAX(OFFSET('Data transformed'!$A$4,MATCH($A127,'Data transformed'!$A$5:$A$185,0),MATCH(BW$4,'Data transformed'!$4:$4,0)-1),$M127),$N127),"NA"))</f>
        <v>NA</v>
      </c>
      <c r="BX127" s="103" t="str">
        <f aca="true">IF($J127="","",IF(ISNUMBER(OFFSET('Data transformed'!$A$4,MATCH($A127,'Data transformed'!$A$5:$A$185,0),MATCH(BX$4,'Data transformed'!$4:$4,0)-1)), MIN(MAX(OFFSET('Data transformed'!$A$4,MATCH($A127,'Data transformed'!$A$5:$A$185,0),MATCH(BX$4,'Data transformed'!$4:$4,0)-1),$M127),$N127),"NA"))</f>
        <v>NA</v>
      </c>
      <c r="BY127" s="103" t="str">
        <f aca="true">IF($J127="","",IF(ISNUMBER(OFFSET('Data transformed'!$A$4,MATCH($A127,'Data transformed'!$A$5:$A$185,0),MATCH(BY$4,'Data transformed'!$4:$4,0)-1)), MIN(MAX(OFFSET('Data transformed'!$A$4,MATCH($A127,'Data transformed'!$A$5:$A$185,0),MATCH(BY$4,'Data transformed'!$4:$4,0)-1),$M127),$N127),"NA"))</f>
        <v>NA</v>
      </c>
      <c r="BZ127" s="103" t="str">
        <f aca="true">IF($J127="","",IF(ISNUMBER(OFFSET('Data transformed'!$A$4,MATCH($A127,'Data transformed'!$A$5:$A$185,0),MATCH(BZ$4,'Data transformed'!$4:$4,0)-1)), MIN(MAX(OFFSET('Data transformed'!$A$4,MATCH($A127,'Data transformed'!$A$5:$A$185,0),MATCH(BZ$4,'Data transformed'!$4:$4,0)-1),$M127),$N127),"NA"))</f>
        <v>NA</v>
      </c>
      <c r="CA127" s="103" t="str">
        <f aca="true">IF($J127="","",IF(ISNUMBER(OFFSET('Data transformed'!$A$4,MATCH($A127,'Data transformed'!$A$5:$A$185,0),MATCH(CA$4,'Data transformed'!$4:$4,0)-1)), MIN(MAX(OFFSET('Data transformed'!$A$4,MATCH($A127,'Data transformed'!$A$5:$A$185,0),MATCH(CA$4,'Data transformed'!$4:$4,0)-1),$M127),$N127),"NA"))</f>
        <v>NA</v>
      </c>
      <c r="CB127" s="103" t="str">
        <f aca="true">IF($J127="","",IF(ISNUMBER(OFFSET('Data transformed'!$A$4,MATCH($A127,'Data transformed'!$A$5:$A$185,0),MATCH(CB$4,'Data transformed'!$4:$4,0)-1)), MIN(MAX(OFFSET('Data transformed'!$A$4,MATCH($A127,'Data transformed'!$A$5:$A$185,0),MATCH(CB$4,'Data transformed'!$4:$4,0)-1),$M127),$N127),"NA"))</f>
        <v>NA</v>
      </c>
      <c r="CC127" s="103" t="str">
        <f aca="true">IF($J127="","",IF(ISNUMBER(OFFSET('Data transformed'!$A$4,MATCH($A127,'Data transformed'!$A$5:$A$185,0),MATCH(CC$4,'Data transformed'!$4:$4,0)-1)), MIN(MAX(OFFSET('Data transformed'!$A$4,MATCH($A127,'Data transformed'!$A$5:$A$185,0),MATCH(CC$4,'Data transformed'!$4:$4,0)-1),$M127),$N127),"NA"))</f>
        <v>NA</v>
      </c>
      <c r="CD127" s="103" t="str">
        <f aca="true">IF($J127="","",IF(ISNUMBER(OFFSET('Data transformed'!$A$4,MATCH($A127,'Data transformed'!$A$5:$A$185,0),MATCH(CD$4,'Data transformed'!$4:$4,0)-1)), MIN(MAX(OFFSET('Data transformed'!$A$4,MATCH($A127,'Data transformed'!$A$5:$A$185,0),MATCH(CD$4,'Data transformed'!$4:$4,0)-1),$M127),$N127),"NA"))</f>
        <v>NA</v>
      </c>
      <c r="CE127" s="103" t="str">
        <f aca="true">IF($J127="","",IF(ISNUMBER(OFFSET('Data transformed'!$A$4,MATCH($A127,'Data transformed'!$A$5:$A$185,0),MATCH(CE$4,'Data transformed'!$4:$4,0)-1)), MIN(MAX(OFFSET('Data transformed'!$A$4,MATCH($A127,'Data transformed'!$A$5:$A$185,0),MATCH(CE$4,'Data transformed'!$4:$4,0)-1),$M127),$N127),"NA"))</f>
        <v>NA</v>
      </c>
      <c r="CF127" s="103" t="str">
        <f aca="true">IF($J127="","",IF(ISNUMBER(OFFSET('Data transformed'!$A$4,MATCH($A127,'Data transformed'!$A$5:$A$185,0),MATCH(CF$4,'Data transformed'!$4:$4,0)-1)), MIN(MAX(OFFSET('Data transformed'!$A$4,MATCH($A127,'Data transformed'!$A$5:$A$185,0),MATCH(CF$4,'Data transformed'!$4:$4,0)-1),$M127),$N127),"NA"))</f>
        <v>NA</v>
      </c>
      <c r="CG127" s="103" t="str">
        <f aca="true">IF($J127="","",IF(ISNUMBER(OFFSET('Data transformed'!$A$4,MATCH($A127,'Data transformed'!$A$5:$A$185,0),MATCH(CG$4,'Data transformed'!$4:$4,0)-1)), MIN(MAX(OFFSET('Data transformed'!$A$4,MATCH($A127,'Data transformed'!$A$5:$A$185,0),MATCH(CG$4,'Data transformed'!$4:$4,0)-1),$M127),$N127),"NA"))</f>
        <v>NA</v>
      </c>
      <c r="CH127" s="103" t="str">
        <f aca="true">IF($J127="","",IF(ISNUMBER(OFFSET('Data transformed'!$A$4,MATCH($A127,'Data transformed'!$A$5:$A$185,0),MATCH(CH$4,'Data transformed'!$4:$4,0)-1)), MIN(MAX(OFFSET('Data transformed'!$A$4,MATCH($A127,'Data transformed'!$A$5:$A$185,0),MATCH(CH$4,'Data transformed'!$4:$4,0)-1),$M127),$N127),"NA"))</f>
        <v>NA</v>
      </c>
      <c r="CI127" s="103" t="str">
        <f aca="true">IF($J127="","",IF(ISNUMBER(OFFSET('Data transformed'!$A$4,MATCH($A127,'Data transformed'!$A$5:$A$185,0),MATCH(CI$4,'Data transformed'!$4:$4,0)-1)), MIN(MAX(OFFSET('Data transformed'!$A$4,MATCH($A127,'Data transformed'!$A$5:$A$185,0),MATCH(CI$4,'Data transformed'!$4:$4,0)-1),$M127),$N127),"NA"))</f>
        <v>NA</v>
      </c>
      <c r="CJ127" s="103" t="str">
        <f aca="true">IF($J127="","",IF(ISNUMBER(OFFSET('Data transformed'!$A$4,MATCH($A127,'Data transformed'!$A$5:$A$185,0),MATCH(CJ$4,'Data transformed'!$4:$4,0)-1)), MIN(MAX(OFFSET('Data transformed'!$A$4,MATCH($A127,'Data transformed'!$A$5:$A$185,0),MATCH(CJ$4,'Data transformed'!$4:$4,0)-1),$M127),$N127),"NA"))</f>
        <v>NA</v>
      </c>
      <c r="CK127" s="103" t="str">
        <f aca="true">IF($J127="","",IF(ISNUMBER(OFFSET('Data transformed'!$A$4,MATCH($A127,'Data transformed'!$A$5:$A$185,0),MATCH(CK$4,'Data transformed'!$4:$4,0)-1)), MIN(MAX(OFFSET('Data transformed'!$A$4,MATCH($A127,'Data transformed'!$A$5:$A$185,0),MATCH(CK$4,'Data transformed'!$4:$4,0)-1),$M127),$N127),"NA"))</f>
        <v>NA</v>
      </c>
      <c r="CL127" s="103" t="str">
        <f aca="true">IF($J127="","",IF(ISNUMBER(OFFSET('Data transformed'!$A$4,MATCH($A127,'Data transformed'!$A$5:$A$185,0),MATCH(CL$4,'Data transformed'!$4:$4,0)-1)), MIN(MAX(OFFSET('Data transformed'!$A$4,MATCH($A127,'Data transformed'!$A$5:$A$185,0),MATCH(CL$4,'Data transformed'!$4:$4,0)-1),$M127),$N127),"NA"))</f>
        <v>NA</v>
      </c>
      <c r="CM127" s="103" t="str">
        <f aca="true">IF($J127="","",IF(ISNUMBER(OFFSET('Data transformed'!$A$4,MATCH($A127,'Data transformed'!$A$5:$A$185,0),MATCH(CM$4,'Data transformed'!$4:$4,0)-1)), MIN(MAX(OFFSET('Data transformed'!$A$4,MATCH($A127,'Data transformed'!$A$5:$A$185,0),MATCH(CM$4,'Data transformed'!$4:$4,0)-1),$M127),$N127),"NA"))</f>
        <v>NA</v>
      </c>
      <c r="CN127" s="103" t="str">
        <f aca="true">IF($J127="","",IF(ISNUMBER(OFFSET('Data transformed'!$A$4,MATCH($A127,'Data transformed'!$A$5:$A$185,0),MATCH(CN$4,'Data transformed'!$4:$4,0)-1)), MIN(MAX(OFFSET('Data transformed'!$A$4,MATCH($A127,'Data transformed'!$A$5:$A$185,0),MATCH(CN$4,'Data transformed'!$4:$4,0)-1),$M127),$N127),"NA"))</f>
        <v>NA</v>
      </c>
      <c r="CO127" s="103" t="str">
        <f aca="true">IF($J127="","",IF(ISNUMBER(OFFSET('Data transformed'!$A$4,MATCH($A127,'Data transformed'!$A$5:$A$185,0),MATCH(CO$4,'Data transformed'!$4:$4,0)-1)), MIN(MAX(OFFSET('Data transformed'!$A$4,MATCH($A127,'Data transformed'!$A$5:$A$185,0),MATCH(CO$4,'Data transformed'!$4:$4,0)-1),$M127),$N127),"NA"))</f>
        <v>NA</v>
      </c>
      <c r="CP127" s="103" t="str">
        <f aca="true">IF($J127="","",IF(ISNUMBER(OFFSET('Data transformed'!$A$4,MATCH($A127,'Data transformed'!$A$5:$A$185,0),MATCH(CP$4,'Data transformed'!$4:$4,0)-1)), MIN(MAX(OFFSET('Data transformed'!$A$4,MATCH($A127,'Data transformed'!$A$5:$A$185,0),MATCH(CP$4,'Data transformed'!$4:$4,0)-1),$M127),$N127),"NA"))</f>
        <v>NA</v>
      </c>
      <c r="CQ127" s="103" t="str">
        <f aca="true">IF($J127="","",IF(ISNUMBER(OFFSET('Data transformed'!$A$4,MATCH($A127,'Data transformed'!$A$5:$A$185,0),MATCH(CQ$4,'Data transformed'!$4:$4,0)-1)), MIN(MAX(OFFSET('Data transformed'!$A$4,MATCH($A127,'Data transformed'!$A$5:$A$185,0),MATCH(CQ$4,'Data transformed'!$4:$4,0)-1),$M127),$N127),"NA"))</f>
        <v>NA</v>
      </c>
      <c r="CR127" s="103" t="str">
        <f aca="true">IF($J127="","",IF(ISNUMBER(OFFSET('Data transformed'!$A$4,MATCH($A127,'Data transformed'!$A$5:$A$185,0),MATCH(CR$4,'Data transformed'!$4:$4,0)-1)), MIN(MAX(OFFSET('Data transformed'!$A$4,MATCH($A127,'Data transformed'!$A$5:$A$185,0),MATCH(CR$4,'Data transformed'!$4:$4,0)-1),$M127),$N127),"NA"))</f>
        <v>NA</v>
      </c>
      <c r="CS127" s="103" t="str">
        <f aca="true">IF($J127="","",IF(ISNUMBER(OFFSET('Data transformed'!$A$4,MATCH($A127,'Data transformed'!$A$5:$A$185,0),MATCH(CS$4,'Data transformed'!$4:$4,0)-1)), MIN(MAX(OFFSET('Data transformed'!$A$4,MATCH($A127,'Data transformed'!$A$5:$A$185,0),MATCH(CS$4,'Data transformed'!$4:$4,0)-1),$M127),$N127),"NA"))</f>
        <v>NA</v>
      </c>
      <c r="CT127" s="103" t="str">
        <f aca="true">IF($J127="","",IF(ISNUMBER(OFFSET('Data transformed'!$A$4,MATCH($A127,'Data transformed'!$A$5:$A$185,0),MATCH(CT$4,'Data transformed'!$4:$4,0)-1)), MIN(MAX(OFFSET('Data transformed'!$A$4,MATCH($A127,'Data transformed'!$A$5:$A$185,0),MATCH(CT$4,'Data transformed'!$4:$4,0)-1),$M127),$N127),"NA"))</f>
        <v>NA</v>
      </c>
      <c r="CU127" s="103" t="str">
        <f aca="true">IF($J127="","",IF(ISNUMBER(OFFSET('Data transformed'!$A$4,MATCH($A127,'Data transformed'!$A$5:$A$185,0),MATCH(CU$4,'Data transformed'!$4:$4,0)-1)), MIN(MAX(OFFSET('Data transformed'!$A$4,MATCH($A127,'Data transformed'!$A$5:$A$185,0),MATCH(CU$4,'Data transformed'!$4:$4,0)-1),$M127),$N127),"NA"))</f>
        <v>NA</v>
      </c>
    </row>
    <row r="128" s="103" customFormat="true" ht="15.5" hidden="false" customHeight="false" outlineLevel="0" collapsed="false">
      <c r="A128" s="107" t="n">
        <v>4421</v>
      </c>
      <c r="B128" s="107" t="n">
        <v>4</v>
      </c>
      <c r="C128" s="103" t="str">
        <f aca="true">IF(ISBLANK(OFFSET('Raw Data'!$A$3,MATCH($A128,'Raw Data'!$B$4:$B$185,0),MATCH(C$4,'Raw Data'!$3:$3,0)-1)),"",OFFSET('Raw Data'!$A$3,MATCH($A128,'Raw Data'!$B$4:$B$185,0),MATCH(C$4,'Raw Data'!$3:$3,0)-1))</f>
        <v/>
      </c>
      <c r="D128" s="103" t="str">
        <f aca="true">IF(ISBLANK(OFFSET('Raw Data'!$A$3,MATCH($A128,'Raw Data'!$B$4:$B$185,0),MATCH(D$4,'Raw Data'!$3:$3,0)-1)),"",OFFSET('Raw Data'!$A$3,MATCH($A128,'Raw Data'!$B$4:$B$185,0),MATCH(D$4,'Raw Data'!$3:$3,0)-1))</f>
        <v>Renewable energy consumption</v>
      </c>
      <c r="E128" s="103" t="str">
        <f aca="true">IF(ISBLANK(OFFSET('Raw Data'!$A$3,MATCH($A128,'Raw Data'!$B$4:$B$185,0),MATCH(E$4,'Raw Data'!$3:$3,0)-1)),"",OFFSET('Raw Data'!$A$3,MATCH($A128,'Raw Data'!$B$4:$B$185,0),MATCH(E$4,'Raw Data'!$3:$3,0)-1))</f>
        <v/>
      </c>
      <c r="J128" s="103" t="n">
        <f aca="true" t="array" ref="J128:J128">IFERROR(_xlfn.QUARTILE.INC(IF(ISNUMBER(OFFSET('Data transformed'!$N$4,MATCH('outliers treatment'!$A128,'Data transformed'!$A$5:$A$185),1,1,COUNTA('Data transformed'!$O$4:$CX$4))),OFFSET('Data transformed'!$N$4,MATCH('outliers treatment'!$A128,'Data transformed'!$A$5:$A$185),1,1,COUNTA('Data transformed'!$O$4:$CX$4))),1),"")</f>
        <v>12.285</v>
      </c>
      <c r="K128" s="103" t="n">
        <f aca="true" t="array" ref="K128:K128">IFERROR(_xlfn.QUARTILE.INC(IF(ISNUMBER(OFFSET('Data transformed'!$N$4,MATCH('outliers treatment'!$A128,'Data transformed'!$A$5:$A$185),1,1,COUNTA('Data transformed'!$O$4:$CX$4))),OFFSET('Data transformed'!$N$4,MATCH('outliers treatment'!$A128,'Data transformed'!$A$5:$A$185),1,1,COUNTA('Data transformed'!$O$4:$CX$4))),3),"")</f>
        <v>47.985</v>
      </c>
      <c r="L128" s="103" t="n">
        <f aca="false">IFERROR(K128-J128,"")</f>
        <v>35.7</v>
      </c>
      <c r="M128" s="103" t="n">
        <f aca="false">IFERROR(J128-1.5*L128,"")</f>
        <v>-41.265</v>
      </c>
      <c r="N128" s="103" t="n">
        <f aca="false">IFERROR(K128+1.5*L128,"")</f>
        <v>101.535</v>
      </c>
      <c r="P128" s="105" t="n">
        <f aca="false" t="array" ref="P128:P128">IFERROR(SKEW(IF(ISNUMBER(T128:CU128),T128:CU128,"")),"")</f>
        <v>0.817644014939594</v>
      </c>
      <c r="Q128" s="103" t="n">
        <f aca="true">IF(ISBLANK(OFFSET('Data above threshold'!$A$4,MATCH('Data above threshold'!$A127,'Data above threshold'!$A$5:$A$185,0),MATCH('Data above threshold'!N$4,'Data above threshold'!$4:$4,0)-1)),1,OFFSET('Data above threshold'!$A$4,MATCH('Data above threshold'!$A127,'Data above threshold'!$A$5:$A$185,0),MATCH('Data above threshold'!N$4,'Data above threshold'!$4:$4,0)-1))</f>
        <v>0</v>
      </c>
      <c r="R128" s="103" t="n">
        <f aca="false">IF($J128="","",COUNTIF(T128:CU128,M128)+ COUNTIF(T128:CQ128,N128))</f>
        <v>0</v>
      </c>
      <c r="S128" s="106" t="n">
        <f aca="false" t="array" ref="S128:S128">IF(B128&lt;4,"",1-IFERROR(SUM(ISNUMBER(T128:CU128)*(1-$T$3:$CU$3))/COUNTIF($T$3:$CU$3,0),0))</f>
        <v>0</v>
      </c>
      <c r="T128" s="103" t="n">
        <f aca="true">IF($J128="","",IF(ISNUMBER(OFFSET('Data transformed'!$A$4,MATCH($A128,'Data transformed'!$A$5:$A$185,0),MATCH(T$4,'Data transformed'!$4:$4,0)-1)), MIN(MAX(OFFSET('Data transformed'!$A$4,MATCH($A128,'Data transformed'!$A$5:$A$185,0),MATCH(T$4,'Data transformed'!$4:$4,0)-1),$M128),$N128),"NA"))</f>
        <v>10.04</v>
      </c>
      <c r="U128" s="103" t="n">
        <f aca="true">IF($J128="","",IF(ISNUMBER(OFFSET('Data transformed'!$A$4,MATCH($A128,'Data transformed'!$A$5:$A$185,0),MATCH(U$4,'Data transformed'!$4:$4,0)-1)), MIN(MAX(OFFSET('Data transformed'!$A$4,MATCH($A128,'Data transformed'!$A$5:$A$185,0),MATCH(U$4,'Data transformed'!$4:$4,0)-1),$M128),$N128),"NA"))</f>
        <v>9.18</v>
      </c>
      <c r="V128" s="103" t="n">
        <f aca="true">IF($J128="","",IF(ISNUMBER(OFFSET('Data transformed'!$A$4,MATCH($A128,'Data transformed'!$A$5:$A$185,0),MATCH(V$4,'Data transformed'!$4:$4,0)-1)), MIN(MAX(OFFSET('Data transformed'!$A$4,MATCH($A128,'Data transformed'!$A$5:$A$185,0),MATCH(V$4,'Data transformed'!$4:$4,0)-1),$M128),$N128),"NA"))</f>
        <v>34.39</v>
      </c>
      <c r="W128" s="103" t="n">
        <f aca="true">IF($J128="","",IF(ISNUMBER(OFFSET('Data transformed'!$A$4,MATCH($A128,'Data transformed'!$A$5:$A$185,0),MATCH(W$4,'Data transformed'!$4:$4,0)-1)), MIN(MAX(OFFSET('Data transformed'!$A$4,MATCH($A128,'Data transformed'!$A$5:$A$185,0),MATCH(W$4,'Data transformed'!$4:$4,0)-1),$M128),$N128),"NA"))</f>
        <v>9.2</v>
      </c>
      <c r="X128" s="103" t="n">
        <f aca="true">IF($J128="","",IF(ISNUMBER(OFFSET('Data transformed'!$A$4,MATCH($A128,'Data transformed'!$A$5:$A$185,0),MATCH(X$4,'Data transformed'!$4:$4,0)-1)), MIN(MAX(OFFSET('Data transformed'!$A$4,MATCH($A128,'Data transformed'!$A$5:$A$185,0),MATCH(X$4,'Data transformed'!$4:$4,0)-1),$M128),$N128),"NA"))</f>
        <v>34.75</v>
      </c>
      <c r="Y128" s="103" t="n">
        <f aca="true">IF($J128="","",IF(ISNUMBER(OFFSET('Data transformed'!$A$4,MATCH($A128,'Data transformed'!$A$5:$A$185,0),MATCH(Y$4,'Data transformed'!$4:$4,0)-1)), MIN(MAX(OFFSET('Data transformed'!$A$4,MATCH($A128,'Data transformed'!$A$5:$A$185,0),MATCH(Y$4,'Data transformed'!$4:$4,0)-1),$M128),$N128),"NA"))</f>
        <v>86.9</v>
      </c>
      <c r="Z128" s="103" t="n">
        <f aca="true">IF($J128="","",IF(ISNUMBER(OFFSET('Data transformed'!$A$4,MATCH($A128,'Data transformed'!$A$5:$A$185,0),MATCH(Z$4,'Data transformed'!$4:$4,0)-1)), MIN(MAX(OFFSET('Data transformed'!$A$4,MATCH($A128,'Data transformed'!$A$5:$A$185,0),MATCH(Z$4,'Data transformed'!$4:$4,0)-1),$M128),$N128),"NA"))</f>
        <v>43.79</v>
      </c>
      <c r="AA128" s="103" t="n">
        <f aca="true">IF($J128="","",IF(ISNUMBER(OFFSET('Data transformed'!$A$4,MATCH($A128,'Data transformed'!$A$5:$A$185,0),MATCH(AA$4,'Data transformed'!$4:$4,0)-1)), MIN(MAX(OFFSET('Data transformed'!$A$4,MATCH($A128,'Data transformed'!$A$5:$A$185,0),MATCH(AA$4,'Data transformed'!$4:$4,0)-1),$M128),$N128),"NA"))</f>
        <v>22.03</v>
      </c>
      <c r="AB128" s="103" t="n">
        <f aca="true">IF($J128="","",IF(ISNUMBER(OFFSET('Data transformed'!$A$4,MATCH($A128,'Data transformed'!$A$5:$A$185,0),MATCH(AB$4,'Data transformed'!$4:$4,0)-1)), MIN(MAX(OFFSET('Data transformed'!$A$4,MATCH($A128,'Data transformed'!$A$5:$A$185,0),MATCH(AB$4,'Data transformed'!$4:$4,0)-1),$M128),$N128),"NA"))</f>
        <v>25.29</v>
      </c>
      <c r="AC128" s="103" t="n">
        <f aca="true">IF($J128="","",IF(ISNUMBER(OFFSET('Data transformed'!$A$4,MATCH($A128,'Data transformed'!$A$5:$A$185,0),MATCH(AC$4,'Data transformed'!$4:$4,0)-1)), MIN(MAX(OFFSET('Data transformed'!$A$4,MATCH($A128,'Data transformed'!$A$5:$A$185,0),MATCH(AC$4,'Data transformed'!$4:$4,0)-1),$M128),$N128),"NA"))</f>
        <v>24.88</v>
      </c>
      <c r="AD128" s="103" t="n">
        <f aca="true">IF($J128="","",IF(ISNUMBER(OFFSET('Data transformed'!$A$4,MATCH($A128,'Data transformed'!$A$5:$A$185,0),MATCH(AD$4,'Data transformed'!$4:$4,0)-1)), MIN(MAX(OFFSET('Data transformed'!$A$4,MATCH($A128,'Data transformed'!$A$5:$A$185,0),MATCH(AD$4,'Data transformed'!$4:$4,0)-1),$M128),$N128),"NA"))</f>
        <v>12.41</v>
      </c>
      <c r="AE128" s="103" t="n">
        <f aca="true">IF($J128="","",IF(ISNUMBER(OFFSET('Data transformed'!$A$4,MATCH($A128,'Data transformed'!$A$5:$A$185,0),MATCH(AE$4,'Data transformed'!$4:$4,0)-1)), MIN(MAX(OFFSET('Data transformed'!$A$4,MATCH($A128,'Data transformed'!$A$5:$A$185,0),MATCH(AE$4,'Data transformed'!$4:$4,0)-1),$M128),$N128),"NA"))</f>
        <v>95.82</v>
      </c>
      <c r="AF128" s="103" t="n">
        <f aca="true">IF($J128="","",IF(ISNUMBER(OFFSET('Data transformed'!$A$4,MATCH($A128,'Data transformed'!$A$5:$A$185,0),MATCH(AF$4,'Data transformed'!$4:$4,0)-1)), MIN(MAX(OFFSET('Data transformed'!$A$4,MATCH($A128,'Data transformed'!$A$5:$A$185,0),MATCH(AF$4,'Data transformed'!$4:$4,0)-1),$M128),$N128),"NA"))</f>
        <v>23.56</v>
      </c>
      <c r="AG128" s="103" t="n">
        <f aca="true">IF($J128="","",IF(ISNUMBER(OFFSET('Data transformed'!$A$4,MATCH($A128,'Data transformed'!$A$5:$A$185,0),MATCH(AG$4,'Data transformed'!$4:$4,0)-1)), MIN(MAX(OFFSET('Data transformed'!$A$4,MATCH($A128,'Data transformed'!$A$5:$A$185,0),MATCH(AG$4,'Data transformed'!$4:$4,0)-1),$M128),$N128),"NA"))</f>
        <v>26.58</v>
      </c>
      <c r="AH128" s="103" t="n">
        <f aca="true">IF($J128="","",IF(ISNUMBER(OFFSET('Data transformed'!$A$4,MATCH($A128,'Data transformed'!$A$5:$A$185,0),MATCH(AH$4,'Data transformed'!$4:$4,0)-1)), MIN(MAX(OFFSET('Data transformed'!$A$4,MATCH($A128,'Data transformed'!$A$5:$A$185,0),MATCH(AH$4,'Data transformed'!$4:$4,0)-1),$M128),$N128),"NA"))</f>
        <v>38.73</v>
      </c>
      <c r="AI128" s="103" t="n">
        <f aca="true">IF($J128="","",IF(ISNUMBER(OFFSET('Data transformed'!$A$4,MATCH($A128,'Data transformed'!$A$5:$A$185,0),MATCH(AI$4,'Data transformed'!$4:$4,0)-1)), MIN(MAX(OFFSET('Data transformed'!$A$4,MATCH($A128,'Data transformed'!$A$5:$A$185,0),MATCH(AI$4,'Data transformed'!$4:$4,0)-1),$M128),$N128),"NA"))</f>
        <v>9.94</v>
      </c>
      <c r="AJ128" s="103" t="n">
        <f aca="true">IF($J128="","",IF(ISNUMBER(OFFSET('Data transformed'!$A$4,MATCH($A128,'Data transformed'!$A$5:$A$185,0),MATCH(AJ$4,'Data transformed'!$4:$4,0)-1)), MIN(MAX(OFFSET('Data transformed'!$A$4,MATCH($A128,'Data transformed'!$A$5:$A$185,0),MATCH(AJ$4,'Data transformed'!$4:$4,0)-1),$M128),$N128),"NA"))</f>
        <v>14.21</v>
      </c>
      <c r="AK128" s="103" t="n">
        <f aca="true">IF($J128="","",IF(ISNUMBER(OFFSET('Data transformed'!$A$4,MATCH($A128,'Data transformed'!$A$5:$A$185,0),MATCH(AK$4,'Data transformed'!$4:$4,0)-1)), MIN(MAX(OFFSET('Data transformed'!$A$4,MATCH($A128,'Data transformed'!$A$5:$A$185,0),MATCH(AK$4,'Data transformed'!$4:$4,0)-1),$M128),$N128),"NA"))</f>
        <v>33.17</v>
      </c>
      <c r="AL128" s="103" t="n">
        <f aca="true">IF($J128="","",IF(ISNUMBER(OFFSET('Data transformed'!$A$4,MATCH($A128,'Data transformed'!$A$5:$A$185,0),MATCH(AL$4,'Data transformed'!$4:$4,0)-1)), MIN(MAX(OFFSET('Data transformed'!$A$4,MATCH($A128,'Data transformed'!$A$5:$A$185,0),MATCH(AL$4,'Data transformed'!$4:$4,0)-1),$M128),$N128),"NA"))</f>
        <v>7.83</v>
      </c>
      <c r="AM128" s="103" t="n">
        <f aca="true">IF($J128="","",IF(ISNUMBER(OFFSET('Data transformed'!$A$4,MATCH($A128,'Data transformed'!$A$5:$A$185,0),MATCH(AM$4,'Data transformed'!$4:$4,0)-1)), MIN(MAX(OFFSET('Data transformed'!$A$4,MATCH($A128,'Data transformed'!$A$5:$A$185,0),MATCH(AM$4,'Data transformed'!$4:$4,0)-1),$M128),$N128),"NA"))</f>
        <v>0.06</v>
      </c>
      <c r="AN128" s="103" t="n">
        <f aca="true">IF($J128="","",IF(ISNUMBER(OFFSET('Data transformed'!$A$4,MATCH($A128,'Data transformed'!$A$5:$A$185,0),MATCH(AN$4,'Data transformed'!$4:$4,0)-1)), MIN(MAX(OFFSET('Data transformed'!$A$4,MATCH($A128,'Data transformed'!$A$5:$A$185,0),MATCH(AN$4,'Data transformed'!$4:$4,0)-1),$M128),$N128),"NA"))</f>
        <v>13.82</v>
      </c>
      <c r="AO128" s="103" t="n">
        <f aca="true">IF($J128="","",IF(ISNUMBER(OFFSET('Data transformed'!$A$4,MATCH($A128,'Data transformed'!$A$5:$A$185,0),MATCH(AO$4,'Data transformed'!$4:$4,0)-1)), MIN(MAX(OFFSET('Data transformed'!$A$4,MATCH($A128,'Data transformed'!$A$5:$A$185,0),MATCH(AO$4,'Data transformed'!$4:$4,0)-1),$M128),$N128),"NA"))</f>
        <v>16.25</v>
      </c>
      <c r="AP128" s="103" t="n">
        <f aca="true">IF($J128="","",IF(ISNUMBER(OFFSET('Data transformed'!$A$4,MATCH($A128,'Data transformed'!$A$5:$A$185,0),MATCH(AP$4,'Data transformed'!$4:$4,0)-1)), MIN(MAX(OFFSET('Data transformed'!$A$4,MATCH($A128,'Data transformed'!$A$5:$A$185,0),MATCH(AP$4,'Data transformed'!$4:$4,0)-1),$M128),$N128),"NA"))</f>
        <v>43.24</v>
      </c>
      <c r="AQ128" s="103" t="n">
        <f aca="true">IF($J128="","",IF(ISNUMBER(OFFSET('Data transformed'!$A$4,MATCH($A128,'Data transformed'!$A$5:$A$185,0),MATCH(AQ$4,'Data transformed'!$4:$4,0)-1)), MIN(MAX(OFFSET('Data transformed'!$A$4,MATCH($A128,'Data transformed'!$A$5:$A$185,0),MATCH(AQ$4,'Data transformed'!$4:$4,0)-1),$M128),$N128),"NA"))</f>
        <v>31.26</v>
      </c>
      <c r="AR128" s="103" t="n">
        <f aca="true">IF($J128="","",IF(ISNUMBER(OFFSET('Data transformed'!$A$4,MATCH($A128,'Data transformed'!$A$5:$A$185,0),MATCH(AR$4,'Data transformed'!$4:$4,0)-1)), MIN(MAX(OFFSET('Data transformed'!$A$4,MATCH($A128,'Data transformed'!$A$5:$A$185,0),MATCH(AR$4,'Data transformed'!$4:$4,0)-1),$M128),$N128),"NA"))</f>
        <v>13.5</v>
      </c>
      <c r="AS128" s="103" t="n">
        <f aca="true">IF($J128="","",IF(ISNUMBER(OFFSET('Data transformed'!$A$4,MATCH($A128,'Data transformed'!$A$5:$A$185,0),MATCH(AS$4,'Data transformed'!$4:$4,0)-1)), MIN(MAX(OFFSET('Data transformed'!$A$4,MATCH($A128,'Data transformed'!$A$5:$A$185,0),MATCH(AS$4,'Data transformed'!$4:$4,0)-1),$M128),$N128),"NA"))</f>
        <v>8.71</v>
      </c>
      <c r="AT128" s="103" t="n">
        <f aca="true">IF($J128="","",IF(ISNUMBER(OFFSET('Data transformed'!$A$4,MATCH($A128,'Data transformed'!$A$5:$A$185,0),MATCH(AT$4,'Data transformed'!$4:$4,0)-1)), MIN(MAX(OFFSET('Data transformed'!$A$4,MATCH($A128,'Data transformed'!$A$5:$A$185,0),MATCH(AT$4,'Data transformed'!$4:$4,0)-1),$M128),$N128),"NA"))</f>
        <v>41.41</v>
      </c>
      <c r="AU128" s="103" t="n">
        <f aca="true">IF($J128="","",IF(ISNUMBER(OFFSET('Data transformed'!$A$4,MATCH($A128,'Data transformed'!$A$5:$A$185,0),MATCH(AU$4,'Data transformed'!$4:$4,0)-1)), MIN(MAX(OFFSET('Data transformed'!$A$4,MATCH($A128,'Data transformed'!$A$5:$A$185,0),MATCH(AU$4,'Data transformed'!$4:$4,0)-1),$M128),$N128),"NA"))</f>
        <v>76.27</v>
      </c>
      <c r="AV128" s="103" t="n">
        <f aca="true">IF($J128="","",IF(ISNUMBER(OFFSET('Data transformed'!$A$4,MATCH($A128,'Data transformed'!$A$5:$A$185,0),MATCH(AV$4,'Data transformed'!$4:$4,0)-1)), MIN(MAX(OFFSET('Data transformed'!$A$4,MATCH($A128,'Data transformed'!$A$5:$A$185,0),MATCH(AV$4,'Data transformed'!$4:$4,0)-1),$M128),$N128),"NA"))</f>
        <v>17.17</v>
      </c>
      <c r="AW128" s="103" t="n">
        <f aca="true">IF($J128="","",IF(ISNUMBER(OFFSET('Data transformed'!$A$4,MATCH($A128,'Data transformed'!$A$5:$A$185,0),MATCH(AW$4,'Data transformed'!$4:$4,0)-1)), MIN(MAX(OFFSET('Data transformed'!$A$4,MATCH($A128,'Data transformed'!$A$5:$A$185,0),MATCH(AW$4,'Data transformed'!$4:$4,0)-1),$M128),$N128),"NA"))</f>
        <v>25.26</v>
      </c>
      <c r="AX128" s="103" t="n">
        <f aca="true">IF($J128="","",IF(ISNUMBER(OFFSET('Data transformed'!$A$4,MATCH($A128,'Data transformed'!$A$5:$A$185,0),MATCH(AX$4,'Data transformed'!$4:$4,0)-1)), MIN(MAX(OFFSET('Data transformed'!$A$4,MATCH($A128,'Data transformed'!$A$5:$A$185,0),MATCH(AX$4,'Data transformed'!$4:$4,0)-1),$M128),$N128),"NA"))</f>
        <v>33.13</v>
      </c>
      <c r="AY128" s="103" t="n">
        <f aca="true">IF($J128="","",IF(ISNUMBER(OFFSET('Data transformed'!$A$4,MATCH($A128,'Data transformed'!$A$5:$A$185,0),MATCH(AY$4,'Data transformed'!$4:$4,0)-1)), MIN(MAX(OFFSET('Data transformed'!$A$4,MATCH($A128,'Data transformed'!$A$5:$A$185,0),MATCH(AY$4,'Data transformed'!$4:$4,0)-1),$M128),$N128),"NA"))</f>
        <v>36.88</v>
      </c>
      <c r="AZ128" s="103" t="n">
        <f aca="true">IF($J128="","",IF(ISNUMBER(OFFSET('Data transformed'!$A$4,MATCH($A128,'Data transformed'!$A$5:$A$185,0),MATCH(AZ$4,'Data transformed'!$4:$4,0)-1)), MIN(MAX(OFFSET('Data transformed'!$A$4,MATCH($A128,'Data transformed'!$A$5:$A$185,0),MATCH(AZ$4,'Data transformed'!$4:$4,0)-1),$M128),$N128),"NA"))</f>
        <v>36.02</v>
      </c>
      <c r="BA128" s="103" t="n">
        <f aca="true">IF($J128="","",IF(ISNUMBER(OFFSET('Data transformed'!$A$4,MATCH($A128,'Data transformed'!$A$5:$A$185,0),MATCH(BA$4,'Data transformed'!$4:$4,0)-1)), MIN(MAX(OFFSET('Data transformed'!$A$4,MATCH($A128,'Data transformed'!$A$5:$A$185,0),MATCH(BA$4,'Data transformed'!$4:$4,0)-1),$M128),$N128),"NA"))</f>
        <v>77.03</v>
      </c>
      <c r="BB128" s="103" t="n">
        <f aca="true">IF($J128="","",IF(ISNUMBER(OFFSET('Data transformed'!$A$4,MATCH($A128,'Data transformed'!$A$5:$A$185,0),MATCH(BB$4,'Data transformed'!$4:$4,0)-1)), MIN(MAX(OFFSET('Data transformed'!$A$4,MATCH($A128,'Data transformed'!$A$5:$A$185,0),MATCH(BB$4,'Data transformed'!$4:$4,0)-1),$M128),$N128),"NA"))</f>
        <v>16.52</v>
      </c>
      <c r="BC128" s="103" t="n">
        <f aca="true">IF($J128="","",IF(ISNUMBER(OFFSET('Data transformed'!$A$4,MATCH($A128,'Data transformed'!$A$5:$A$185,0),MATCH(BC$4,'Data transformed'!$4:$4,0)-1)), MIN(MAX(OFFSET('Data transformed'!$A$4,MATCH($A128,'Data transformed'!$A$5:$A$185,0),MATCH(BC$4,'Data transformed'!$4:$4,0)-1),$M128),$N128),"NA"))</f>
        <v>16.77</v>
      </c>
      <c r="BD128" s="103" t="n">
        <f aca="true">IF($J128="","",IF(ISNUMBER(OFFSET('Data transformed'!$A$4,MATCH($A128,'Data transformed'!$A$5:$A$185,0),MATCH(BD$4,'Data transformed'!$4:$4,0)-1)), MIN(MAX(OFFSET('Data transformed'!$A$4,MATCH($A128,'Data transformed'!$A$5:$A$185,0),MATCH(BD$4,'Data transformed'!$4:$4,0)-1),$M128),$N128),"NA"))</f>
        <v>6.3</v>
      </c>
      <c r="BE128" s="103" t="n">
        <f aca="true">IF($J128="","",IF(ISNUMBER(OFFSET('Data transformed'!$A$4,MATCH($A128,'Data transformed'!$A$5:$A$185,0),MATCH(BE$4,'Data transformed'!$4:$4,0)-1)), MIN(MAX(OFFSET('Data transformed'!$A$4,MATCH($A128,'Data transformed'!$A$5:$A$185,0),MATCH(BE$4,'Data transformed'!$4:$4,0)-1),$M128),$N128),"NA"))</f>
        <v>72.66</v>
      </c>
      <c r="BF128" s="103" t="n">
        <f aca="true">IF($J128="","",IF(ISNUMBER(OFFSET('Data transformed'!$A$4,MATCH($A128,'Data transformed'!$A$5:$A$185,0),MATCH(BF$4,'Data transformed'!$4:$4,0)-1)), MIN(MAX(OFFSET('Data transformed'!$A$4,MATCH($A128,'Data transformed'!$A$5:$A$185,0),MATCH(BF$4,'Data transformed'!$4:$4,0)-1),$M128),$N128),"NA"))</f>
        <v>2.71</v>
      </c>
      <c r="BG128" s="103" t="n">
        <f aca="true">IF($J128="","",IF(ISNUMBER(OFFSET('Data transformed'!$A$4,MATCH($A128,'Data transformed'!$A$5:$A$185,0),MATCH(BG$4,'Data transformed'!$4:$4,0)-1)), MIN(MAX(OFFSET('Data transformed'!$A$4,MATCH($A128,'Data transformed'!$A$5:$A$185,0),MATCH(BG$4,'Data transformed'!$4:$4,0)-1),$M128),$N128),"NA"))</f>
        <v>3.65</v>
      </c>
      <c r="BH128" s="103" t="n">
        <f aca="true">IF($J128="","",IF(ISNUMBER(OFFSET('Data transformed'!$A$4,MATCH($A128,'Data transformed'!$A$5:$A$185,0),MATCH(BH$4,'Data transformed'!$4:$4,0)-1)), MIN(MAX(OFFSET('Data transformed'!$A$4,MATCH($A128,'Data transformed'!$A$5:$A$185,0),MATCH(BH$4,'Data transformed'!$4:$4,0)-1),$M128),$N128),"NA"))</f>
        <v>9.22</v>
      </c>
      <c r="BI128" s="103" t="n">
        <f aca="true">IF($J128="","",IF(ISNUMBER(OFFSET('Data transformed'!$A$4,MATCH($A128,'Data transformed'!$A$5:$A$185,0),MATCH(BI$4,'Data transformed'!$4:$4,0)-1)), MIN(MAX(OFFSET('Data transformed'!$A$4,MATCH($A128,'Data transformed'!$A$5:$A$185,0),MATCH(BI$4,'Data transformed'!$4:$4,0)-1),$M128),$N128),"NA"))</f>
        <v>61.53</v>
      </c>
      <c r="BJ128" s="103" t="n">
        <f aca="true">IF($J128="","",IF(ISNUMBER(OFFSET('Data transformed'!$A$4,MATCH($A128,'Data transformed'!$A$5:$A$185,0),MATCH(BJ$4,'Data transformed'!$4:$4,0)-1)), MIN(MAX(OFFSET('Data transformed'!$A$4,MATCH($A128,'Data transformed'!$A$5:$A$185,0),MATCH(BJ$4,'Data transformed'!$4:$4,0)-1),$M128),$N128),"NA"))</f>
        <v>5.36</v>
      </c>
      <c r="BK128" s="103" t="n">
        <f aca="true">IF($J128="","",IF(ISNUMBER(OFFSET('Data transformed'!$A$4,MATCH($A128,'Data transformed'!$A$5:$A$185,0),MATCH(BK$4,'Data transformed'!$4:$4,0)-1)), MIN(MAX(OFFSET('Data transformed'!$A$4,MATCH($A128,'Data transformed'!$A$5:$A$185,0),MATCH(BK$4,'Data transformed'!$4:$4,0)-1),$M128),$N128),"NA"))</f>
        <v>61.53</v>
      </c>
      <c r="BL128" s="103" t="n">
        <f aca="true">IF($J128="","",IF(ISNUMBER(OFFSET('Data transformed'!$A$4,MATCH($A128,'Data transformed'!$A$5:$A$185,0),MATCH(BL$4,'Data transformed'!$4:$4,0)-1)), MIN(MAX(OFFSET('Data transformed'!$A$4,MATCH($A128,'Data transformed'!$A$5:$A$185,0),MATCH(BL$4,'Data transformed'!$4:$4,0)-1),$M128),$N128),"NA"))</f>
        <v>86.4</v>
      </c>
      <c r="BM128" s="103" t="n">
        <f aca="true">IF($J128="","",IF(ISNUMBER(OFFSET('Data transformed'!$A$4,MATCH($A128,'Data transformed'!$A$5:$A$185,0),MATCH(BM$4,'Data transformed'!$4:$4,0)-1)), MIN(MAX(OFFSET('Data transformed'!$A$4,MATCH($A128,'Data transformed'!$A$5:$A$185,0),MATCH(BM$4,'Data transformed'!$4:$4,0)-1),$M128),$N128),"NA"))</f>
        <v>11.54</v>
      </c>
      <c r="BN128" s="103" t="n">
        <f aca="true">IF($J128="","",IF(ISNUMBER(OFFSET('Data transformed'!$A$4,MATCH($A128,'Data transformed'!$A$5:$A$185,0),MATCH(BN$4,'Data transformed'!$4:$4,0)-1)), MIN(MAX(OFFSET('Data transformed'!$A$4,MATCH($A128,'Data transformed'!$A$5:$A$185,0),MATCH(BN$4,'Data transformed'!$4:$4,0)-1),$M128),$N128),"NA"))</f>
        <v>5.19</v>
      </c>
      <c r="BO128" s="103" t="n">
        <f aca="true">IF($J128="","",IF(ISNUMBER(OFFSET('Data transformed'!$A$4,MATCH($A128,'Data transformed'!$A$5:$A$185,0),MATCH(BO$4,'Data transformed'!$4:$4,0)-1)), MIN(MAX(OFFSET('Data transformed'!$A$4,MATCH($A128,'Data transformed'!$A$5:$A$185,0),MATCH(BO$4,'Data transformed'!$4:$4,0)-1),$M128),$N128),"NA"))</f>
        <v>26.47</v>
      </c>
      <c r="BP128" s="103" t="n">
        <f aca="true">IF($J128="","",IF(ISNUMBER(OFFSET('Data transformed'!$A$4,MATCH($A128,'Data transformed'!$A$5:$A$185,0),MATCH(BP$4,'Data transformed'!$4:$4,0)-1)), MIN(MAX(OFFSET('Data transformed'!$A$4,MATCH($A128,'Data transformed'!$A$5:$A$185,0),MATCH(BP$4,'Data transformed'!$4:$4,0)-1),$M128),$N128),"NA"))</f>
        <v>78.94</v>
      </c>
      <c r="BQ128" s="103" t="n">
        <f aca="true">IF($J128="","",IF(ISNUMBER(OFFSET('Data transformed'!$A$4,MATCH($A128,'Data transformed'!$A$5:$A$185,0),MATCH(BQ$4,'Data transformed'!$4:$4,0)-1)), MIN(MAX(OFFSET('Data transformed'!$A$4,MATCH($A128,'Data transformed'!$A$5:$A$185,0),MATCH(BQ$4,'Data transformed'!$4:$4,0)-1),$M128),$N128),"NA"))</f>
        <v>86.64</v>
      </c>
      <c r="BR128" s="103" t="n">
        <f aca="true">IF($J128="","",IF(ISNUMBER(OFFSET('Data transformed'!$A$4,MATCH($A128,'Data transformed'!$A$5:$A$185,0),MATCH(BR$4,'Data transformed'!$4:$4,0)-1)), MIN(MAX(OFFSET('Data transformed'!$A$4,MATCH($A128,'Data transformed'!$A$5:$A$185,0),MATCH(BR$4,'Data transformed'!$4:$4,0)-1),$M128),$N128),"NA"))</f>
        <v>5.89</v>
      </c>
      <c r="BS128" s="103" t="n">
        <f aca="true">IF($J128="","",IF(ISNUMBER(OFFSET('Data transformed'!$A$4,MATCH($A128,'Data transformed'!$A$5:$A$185,0),MATCH(BS$4,'Data transformed'!$4:$4,0)-1)), MIN(MAX(OFFSET('Data transformed'!$A$4,MATCH($A128,'Data transformed'!$A$5:$A$185,0),MATCH(BS$4,'Data transformed'!$4:$4,0)-1),$M128),$N128),"NA"))</f>
        <v>57.77</v>
      </c>
      <c r="BT128" s="103" t="n">
        <f aca="true">IF($J128="","",IF(ISNUMBER(OFFSET('Data transformed'!$A$4,MATCH($A128,'Data transformed'!$A$5:$A$185,0),MATCH(BT$4,'Data transformed'!$4:$4,0)-1)), MIN(MAX(OFFSET('Data transformed'!$A$4,MATCH($A128,'Data transformed'!$A$5:$A$185,0),MATCH(BT$4,'Data transformed'!$4:$4,0)-1),$M128),$N128),"NA"))</f>
        <v>30.79</v>
      </c>
      <c r="BU128" s="103" t="n">
        <f aca="true">IF($J128="","",IF(ISNUMBER(OFFSET('Data transformed'!$A$4,MATCH($A128,'Data transformed'!$A$5:$A$185,0),MATCH(BU$4,'Data transformed'!$4:$4,0)-1)), MIN(MAX(OFFSET('Data transformed'!$A$4,MATCH($A128,'Data transformed'!$A$5:$A$185,0),MATCH(BU$4,'Data transformed'!$4:$4,0)-1),$M128),$N128),"NA"))</f>
        <v>46.48</v>
      </c>
      <c r="BV128" s="103" t="n">
        <f aca="true">IF($J128="","",IF(ISNUMBER(OFFSET('Data transformed'!$A$4,MATCH($A128,'Data transformed'!$A$5:$A$185,0),MATCH(BV$4,'Data transformed'!$4:$4,0)-1)), MIN(MAX(OFFSET('Data transformed'!$A$4,MATCH($A128,'Data transformed'!$A$5:$A$185,0),MATCH(BV$4,'Data transformed'!$4:$4,0)-1),$M128),$N128),"NA"))</f>
        <v>21.23</v>
      </c>
      <c r="BW128" s="103" t="n">
        <f aca="true">IF($J128="","",IF(ISNUMBER(OFFSET('Data transformed'!$A$4,MATCH($A128,'Data transformed'!$A$5:$A$185,0),MATCH(BW$4,'Data transformed'!$4:$4,0)-1)), MIN(MAX(OFFSET('Data transformed'!$A$4,MATCH($A128,'Data transformed'!$A$5:$A$185,0),MATCH(BW$4,'Data transformed'!$4:$4,0)-1),$M128),$N128),"NA"))</f>
        <v>25.5</v>
      </c>
      <c r="BX128" s="103" t="n">
        <f aca="true">IF($J128="","",IF(ISNUMBER(OFFSET('Data transformed'!$A$4,MATCH($A128,'Data transformed'!$A$5:$A$185,0),MATCH(BX$4,'Data transformed'!$4:$4,0)-1)), MIN(MAX(OFFSET('Data transformed'!$A$4,MATCH($A128,'Data transformed'!$A$5:$A$185,0),MATCH(BX$4,'Data transformed'!$4:$4,0)-1),$M128),$N128),"NA"))</f>
        <v>27.45</v>
      </c>
      <c r="BY128" s="103" t="n">
        <f aca="true">IF($J128="","",IF(ISNUMBER(OFFSET('Data transformed'!$A$4,MATCH($A128,'Data transformed'!$A$5:$A$185,0),MATCH(BY$4,'Data transformed'!$4:$4,0)-1)), MIN(MAX(OFFSET('Data transformed'!$A$4,MATCH($A128,'Data transformed'!$A$5:$A$185,0),MATCH(BY$4,'Data transformed'!$4:$4,0)-1),$M128),$N128),"NA"))</f>
        <v>52.5</v>
      </c>
      <c r="BZ128" s="103" t="n">
        <f aca="true">IF($J128="","",IF(ISNUMBER(OFFSET('Data transformed'!$A$4,MATCH($A128,'Data transformed'!$A$5:$A$185,0),MATCH(BZ$4,'Data transformed'!$4:$4,0)-1)), MIN(MAX(OFFSET('Data transformed'!$A$4,MATCH($A128,'Data transformed'!$A$5:$A$185,0),MATCH(BZ$4,'Data transformed'!$4:$4,0)-1),$M128),$N128),"NA"))</f>
        <v>11.91</v>
      </c>
      <c r="CA128" s="103" t="n">
        <f aca="true">IF($J128="","",IF(ISNUMBER(OFFSET('Data transformed'!$A$4,MATCH($A128,'Data transformed'!$A$5:$A$185,0),MATCH(CA$4,'Data transformed'!$4:$4,0)-1)), MIN(MAX(OFFSET('Data transformed'!$A$4,MATCH($A128,'Data transformed'!$A$5:$A$185,0),MATCH(CA$4,'Data transformed'!$4:$4,0)-1),$M128),$N128),"NA"))</f>
        <v>27.16</v>
      </c>
      <c r="CB128" s="103" t="n">
        <f aca="true">IF($J128="","",IF(ISNUMBER(OFFSET('Data transformed'!$A$4,MATCH($A128,'Data transformed'!$A$5:$A$185,0),MATCH(CB$4,'Data transformed'!$4:$4,0)-1)), MIN(MAX(OFFSET('Data transformed'!$A$4,MATCH($A128,'Data transformed'!$A$5:$A$185,0),MATCH(CB$4,'Data transformed'!$4:$4,0)-1),$M128),$N128),"NA"))</f>
        <v>23.7</v>
      </c>
      <c r="CC128" s="103" t="n">
        <f aca="true">IF($J128="","",IF(ISNUMBER(OFFSET('Data transformed'!$A$4,MATCH($A128,'Data transformed'!$A$5:$A$185,0),MATCH(CC$4,'Data transformed'!$4:$4,0)-1)), MIN(MAX(OFFSET('Data transformed'!$A$4,MATCH($A128,'Data transformed'!$A$5:$A$185,0),MATCH(CC$4,'Data transformed'!$4:$4,0)-1),$M128),$N128),"NA"))</f>
        <v>3.3</v>
      </c>
      <c r="CD128" s="103" t="n">
        <f aca="true">IF($J128="","",IF(ISNUMBER(OFFSET('Data transformed'!$A$4,MATCH($A128,'Data transformed'!$A$5:$A$185,0),MATCH(CD$4,'Data transformed'!$4:$4,0)-1)), MIN(MAX(OFFSET('Data transformed'!$A$4,MATCH($A128,'Data transformed'!$A$5:$A$185,0),MATCH(CD$4,'Data transformed'!$4:$4,0)-1),$M128),$N128),"NA"))</f>
        <v>86.66</v>
      </c>
      <c r="CE128" s="103" t="n">
        <f aca="true">IF($J128="","",IF(ISNUMBER(OFFSET('Data transformed'!$A$4,MATCH($A128,'Data transformed'!$A$5:$A$185,0),MATCH(CE$4,'Data transformed'!$4:$4,0)-1)), MIN(MAX(OFFSET('Data transformed'!$A$4,MATCH($A128,'Data transformed'!$A$5:$A$185,0),MATCH(CE$4,'Data transformed'!$4:$4,0)-1),$M128),$N128),"NA"))</f>
        <v>61.6</v>
      </c>
      <c r="CF128" s="103" t="n">
        <f aca="true">IF($J128="","",IF(ISNUMBER(OFFSET('Data transformed'!$A$4,MATCH($A128,'Data transformed'!$A$5:$A$185,0),MATCH(CF$4,'Data transformed'!$4:$4,0)-1)), MIN(MAX(OFFSET('Data transformed'!$A$4,MATCH($A128,'Data transformed'!$A$5:$A$185,0),MATCH(CF$4,'Data transformed'!$4:$4,0)-1),$M128),$N128),"NA"))</f>
        <v>42.71</v>
      </c>
      <c r="CG128" s="103" t="n">
        <f aca="true">IF($J128="","",IF(ISNUMBER(OFFSET('Data transformed'!$A$4,MATCH($A128,'Data transformed'!$A$5:$A$185,0),MATCH(CG$4,'Data transformed'!$4:$4,0)-1)), MIN(MAX(OFFSET('Data transformed'!$A$4,MATCH($A128,'Data transformed'!$A$5:$A$185,0),MATCH(CG$4,'Data transformed'!$4:$4,0)-1),$M128),$N128),"NA"))</f>
        <v>0.71</v>
      </c>
      <c r="CH128" s="103" t="n">
        <f aca="true">IF($J128="","",IF(ISNUMBER(OFFSET('Data transformed'!$A$4,MATCH($A128,'Data transformed'!$A$5:$A$185,0),MATCH(CH$4,'Data transformed'!$4:$4,0)-1)), MIN(MAX(OFFSET('Data transformed'!$A$4,MATCH($A128,'Data transformed'!$A$5:$A$185,0),MATCH(CH$4,'Data transformed'!$4:$4,0)-1),$M128),$N128),"NA"))</f>
        <v>21.17</v>
      </c>
      <c r="CI128" s="103" t="n">
        <f aca="true">IF($J128="","",IF(ISNUMBER(OFFSET('Data transformed'!$A$4,MATCH($A128,'Data transformed'!$A$5:$A$185,0),MATCH(CI$4,'Data transformed'!$4:$4,0)-1)), MIN(MAX(OFFSET('Data transformed'!$A$4,MATCH($A128,'Data transformed'!$A$5:$A$185,0),MATCH(CI$4,'Data transformed'!$4:$4,0)-1),$M128),$N128),"NA"))</f>
        <v>24.91</v>
      </c>
      <c r="CJ128" s="103" t="n">
        <f aca="true">IF($J128="","",IF(ISNUMBER(OFFSET('Data transformed'!$A$4,MATCH($A128,'Data transformed'!$A$5:$A$185,0),MATCH(CJ$4,'Data transformed'!$4:$4,0)-1)), MIN(MAX(OFFSET('Data transformed'!$A$4,MATCH($A128,'Data transformed'!$A$5:$A$185,0),MATCH(CJ$4,'Data transformed'!$4:$4,0)-1),$M128),$N128),"NA"))</f>
        <v>20.88</v>
      </c>
      <c r="CK128" s="103" t="n">
        <f aca="true">IF($J128="","",IF(ISNUMBER(OFFSET('Data transformed'!$A$4,MATCH($A128,'Data transformed'!$A$5:$A$185,0),MATCH(CK$4,'Data transformed'!$4:$4,0)-1)), MIN(MAX(OFFSET('Data transformed'!$A$4,MATCH($A128,'Data transformed'!$A$5:$A$185,0),MATCH(CK$4,'Data transformed'!$4:$4,0)-1),$M128),$N128),"NA"))</f>
        <v>53.25</v>
      </c>
      <c r="CL128" s="103" t="n">
        <f aca="true">IF($J128="","",IF(ISNUMBER(OFFSET('Data transformed'!$A$4,MATCH($A128,'Data transformed'!$A$5:$A$185,0),MATCH(CL$4,'Data transformed'!$4:$4,0)-1)), MIN(MAX(OFFSET('Data transformed'!$A$4,MATCH($A128,'Data transformed'!$A$5:$A$185,0),MATCH(CL$4,'Data transformed'!$4:$4,0)-1),$M128),$N128),"NA"))</f>
        <v>89.36</v>
      </c>
      <c r="CM128" s="103" t="n">
        <f aca="true">IF($J128="","",IF(ISNUMBER(OFFSET('Data transformed'!$A$4,MATCH($A128,'Data transformed'!$A$5:$A$185,0),MATCH(CM$4,'Data transformed'!$4:$4,0)-1)), MIN(MAX(OFFSET('Data transformed'!$A$4,MATCH($A128,'Data transformed'!$A$5:$A$185,0),MATCH(CM$4,'Data transformed'!$4:$4,0)-1),$M128),$N128),"NA"))</f>
        <v>71.26</v>
      </c>
      <c r="CN128" s="103" t="n">
        <f aca="true">IF($J128="","",IF(ISNUMBER(OFFSET('Data transformed'!$A$4,MATCH($A128,'Data transformed'!$A$5:$A$185,0),MATCH(CN$4,'Data transformed'!$4:$4,0)-1)), MIN(MAX(OFFSET('Data transformed'!$A$4,MATCH($A128,'Data transformed'!$A$5:$A$185,0),MATCH(CN$4,'Data transformed'!$4:$4,0)-1),$M128),$N128),"NA"))</f>
        <v>44.66</v>
      </c>
      <c r="CO128" s="103" t="n">
        <f aca="true">IF($J128="","",IF(ISNUMBER(OFFSET('Data transformed'!$A$4,MATCH($A128,'Data transformed'!$A$5:$A$185,0),MATCH(CO$4,'Data transformed'!$4:$4,0)-1)), MIN(MAX(OFFSET('Data transformed'!$A$4,MATCH($A128,'Data transformed'!$A$5:$A$185,0),MATCH(CO$4,'Data transformed'!$4:$4,0)-1),$M128),$N128),"NA"))</f>
        <v>13.37</v>
      </c>
      <c r="CP128" s="103" t="n">
        <f aca="true">IF($J128="","",IF(ISNUMBER(OFFSET('Data transformed'!$A$4,MATCH($A128,'Data transformed'!$A$5:$A$185,0),MATCH(CP$4,'Data transformed'!$4:$4,0)-1)), MIN(MAX(OFFSET('Data transformed'!$A$4,MATCH($A128,'Data transformed'!$A$5:$A$185,0),MATCH(CP$4,'Data transformed'!$4:$4,0)-1),$M128),$N128),"NA"))</f>
        <v>58.02</v>
      </c>
      <c r="CQ128" s="103" t="n">
        <f aca="true">IF($J128="","",IF(ISNUMBER(OFFSET('Data transformed'!$A$4,MATCH($A128,'Data transformed'!$A$5:$A$185,0),MATCH(CQ$4,'Data transformed'!$4:$4,0)-1)), MIN(MAX(OFFSET('Data transformed'!$A$4,MATCH($A128,'Data transformed'!$A$5:$A$185,0),MATCH(CQ$4,'Data transformed'!$4:$4,0)-1),$M128),$N128),"NA"))</f>
        <v>8.72</v>
      </c>
      <c r="CR128" s="103" t="n">
        <f aca="true">IF($J128="","",IF(ISNUMBER(OFFSET('Data transformed'!$A$4,MATCH($A128,'Data transformed'!$A$5:$A$185,0),MATCH(CR$4,'Data transformed'!$4:$4,0)-1)), MIN(MAX(OFFSET('Data transformed'!$A$4,MATCH($A128,'Data transformed'!$A$5:$A$185,0),MATCH(CR$4,'Data transformed'!$4:$4,0)-1),$M128),$N128),"NA"))</f>
        <v>35</v>
      </c>
      <c r="CS128" s="103" t="n">
        <f aca="true">IF($J128="","",IF(ISNUMBER(OFFSET('Data transformed'!$A$4,MATCH($A128,'Data transformed'!$A$5:$A$185,0),MATCH(CS$4,'Data transformed'!$4:$4,0)-1)), MIN(MAX(OFFSET('Data transformed'!$A$4,MATCH($A128,'Data transformed'!$A$5:$A$185,0),MATCH(CS$4,'Data transformed'!$4:$4,0)-1),$M128),$N128),"NA"))</f>
        <v>2.28</v>
      </c>
      <c r="CT128" s="103" t="n">
        <f aca="true">IF($J128="","",IF(ISNUMBER(OFFSET('Data transformed'!$A$4,MATCH($A128,'Data transformed'!$A$5:$A$185,0),MATCH(CT$4,'Data transformed'!$4:$4,0)-1)), MIN(MAX(OFFSET('Data transformed'!$A$4,MATCH($A128,'Data transformed'!$A$5:$A$185,0),MATCH(CT$4,'Data transformed'!$4:$4,0)-1),$M128),$N128),"NA"))</f>
        <v>87.99</v>
      </c>
      <c r="CU128" s="103" t="n">
        <f aca="true">IF($J128="","",IF(ISNUMBER(OFFSET('Data transformed'!$A$4,MATCH($A128,'Data transformed'!$A$5:$A$185,0),MATCH(CU$4,'Data transformed'!$4:$4,0)-1)), MIN(MAX(OFFSET('Data transformed'!$A$4,MATCH($A128,'Data transformed'!$A$5:$A$185,0),MATCH(CU$4,'Data transformed'!$4:$4,0)-1),$M128),$N128),"NA"))</f>
        <v>81.8</v>
      </c>
    </row>
    <row r="129" customFormat="false" ht="15.5" hidden="false" customHeight="false" outlineLevel="0" collapsed="false">
      <c r="A129" s="107" t="n">
        <v>4430</v>
      </c>
      <c r="B129" s="107" t="n">
        <v>3</v>
      </c>
      <c r="C129" s="103" t="str">
        <f aca="true">IF(ISBLANK(OFFSET('Raw Data'!$A$3,MATCH($A129,'Raw Data'!$B$4:$B$185,0),MATCH(C$4,'Raw Data'!$3:$3,0)-1)),"",OFFSET('Raw Data'!$A$3,MATCH($A129,'Raw Data'!$B$4:$B$185,0),MATCH(C$4,'Raw Data'!$3:$3,0)-1))</f>
        <v>Domestic food consumption</v>
      </c>
      <c r="D129" s="103" t="str">
        <f aca="true">IF(ISBLANK(OFFSET('Raw Data'!$A$3,MATCH($A129,'Raw Data'!$B$4:$B$185,0),MATCH(D$4,'Raw Data'!$3:$3,0)-1)),"",OFFSET('Raw Data'!$A$3,MATCH($A129,'Raw Data'!$B$4:$B$185,0),MATCH(D$4,'Raw Data'!$3:$3,0)-1))</f>
        <v/>
      </c>
      <c r="E129" s="103" t="str">
        <f aca="true">IF(ISBLANK(OFFSET('Raw Data'!$A$3,MATCH($A129,'Raw Data'!$B$4:$B$185,0),MATCH(E$4,'Raw Data'!$3:$3,0)-1)),"",OFFSET('Raw Data'!$A$3,MATCH($A129,'Raw Data'!$B$4:$B$185,0),MATCH(E$4,'Raw Data'!$3:$3,0)-1))</f>
        <v/>
      </c>
      <c r="J129" s="103" t="e">
        <f aca="true" t="array" ref="J129:J129">IFERROR(_xlfn.QUARTILE.INC(IF(ISNUMBER(OFFSET('Data transformed'!$N$4,MATCH('outliers treatment'!$A129,'Data transformed'!$A$5:$A$185),1,1,COUNTA('Data transformed'!$O$4:$CX$4))),OFFSET('Data transformed'!$N$4,MATCH('outliers treatment'!$A129,'Data transformed'!$A$5:$A$185),1,1,COUNTA('Data transformed'!$O$4:$CX$4))),1),"")</f>
        <v>#N/A</v>
      </c>
      <c r="K129" s="103" t="e">
        <f aca="true" t="array" ref="K129:K129">IFERROR(_xlfn.QUARTILE.INC(IF(ISNUMBER(OFFSET('Data transformed'!$N$4,MATCH('outliers treatment'!$A129,'Data transformed'!$A$5:$A$185),1,1,COUNTA('Data transformed'!$O$4:$CX$4))),OFFSET('Data transformed'!$N$4,MATCH('outliers treatment'!$A129,'Data transformed'!$A$5:$A$185),1,1,COUNTA('Data transformed'!$O$4:$CX$4))),3),"")</f>
        <v>#N/A</v>
      </c>
      <c r="L129" s="103" t="str">
        <f aca="false">IFERROR(K129-J129,"")</f>
        <v/>
      </c>
      <c r="M129" s="103"/>
      <c r="N129" s="103"/>
      <c r="O129" s="103"/>
      <c r="P129" s="105" t="str">
        <f aca="false" t="array" ref="P129:P129">IFERROR(SKEW(IF(ISNUMBER(T129:CU129),T129:CU129,"")),"")</f>
        <v/>
      </c>
      <c r="Q129" s="103" t="n">
        <f aca="true">IF(ISBLANK(OFFSET('Data above threshold'!$A$4,MATCH('Data above threshold'!$A128,'Data above threshold'!$A$5:$A$185,0),MATCH('Data above threshold'!N$4,'Data above threshold'!$4:$4,0)-1)),1,OFFSET('Data above threshold'!$A$4,MATCH('Data above threshold'!$A128,'Data above threshold'!$A$5:$A$185,0),MATCH('Data above threshold'!N$4,'Data above threshold'!$4:$4,0)-1))</f>
        <v>1</v>
      </c>
      <c r="R129" s="103" t="e">
        <f aca="false">IF($J129="","",COUNTIF(T129:CU129,M129)+ COUNTIF(T129:CQ129,N129))</f>
        <v>#N/A</v>
      </c>
      <c r="S129" s="106" t="str">
        <f aca="false" t="array" ref="S129:S129">IF(B129&lt;4,"",1-IFERROR(SUM(ISNUMBER(T129:CU129)*(1-$T$3:$CU$3))/COUNTIF($T$3:$CU$3,0),0))</f>
        <v/>
      </c>
      <c r="T129" s="103" t="str">
        <f aca="true">IF($J129="","",IF(ISNUMBER(OFFSET('Data transformed'!$A$4,MATCH($A129,'Data transformed'!$A$5:$A$185,0),MATCH(T$4,'Data transformed'!$4:$4,0)-1)), MIN(MAX(OFFSET('Data transformed'!$A$4,MATCH($A129,'Data transformed'!$A$5:$A$185,0),MATCH(T$4,'Data transformed'!$4:$4,0)-1),$M129),$N129),"NA"))</f>
        <v>NA</v>
      </c>
      <c r="U129" s="103" t="str">
        <f aca="true">IF($J129="","",IF(ISNUMBER(OFFSET('Data transformed'!$A$4,MATCH($A129,'Data transformed'!$A$5:$A$185,0),MATCH(U$4,'Data transformed'!$4:$4,0)-1)), MIN(MAX(OFFSET('Data transformed'!$A$4,MATCH($A129,'Data transformed'!$A$5:$A$185,0),MATCH(U$4,'Data transformed'!$4:$4,0)-1),$M129),$N129),"NA"))</f>
        <v>NA</v>
      </c>
      <c r="V129" s="103" t="str">
        <f aca="true">IF($J129="","",IF(ISNUMBER(OFFSET('Data transformed'!$A$4,MATCH($A129,'Data transformed'!$A$5:$A$185,0),MATCH(V$4,'Data transformed'!$4:$4,0)-1)), MIN(MAX(OFFSET('Data transformed'!$A$4,MATCH($A129,'Data transformed'!$A$5:$A$185,0),MATCH(V$4,'Data transformed'!$4:$4,0)-1),$M129),$N129),"NA"))</f>
        <v>NA</v>
      </c>
      <c r="W129" s="103" t="str">
        <f aca="true">IF($J129="","",IF(ISNUMBER(OFFSET('Data transformed'!$A$4,MATCH($A129,'Data transformed'!$A$5:$A$185,0),MATCH(W$4,'Data transformed'!$4:$4,0)-1)), MIN(MAX(OFFSET('Data transformed'!$A$4,MATCH($A129,'Data transformed'!$A$5:$A$185,0),MATCH(W$4,'Data transformed'!$4:$4,0)-1),$M129),$N129),"NA"))</f>
        <v>NA</v>
      </c>
      <c r="X129" s="103" t="str">
        <f aca="true">IF($J129="","",IF(ISNUMBER(OFFSET('Data transformed'!$A$4,MATCH($A129,'Data transformed'!$A$5:$A$185,0),MATCH(X$4,'Data transformed'!$4:$4,0)-1)), MIN(MAX(OFFSET('Data transformed'!$A$4,MATCH($A129,'Data transformed'!$A$5:$A$185,0),MATCH(X$4,'Data transformed'!$4:$4,0)-1),$M129),$N129),"NA"))</f>
        <v>NA</v>
      </c>
      <c r="Y129" s="103" t="str">
        <f aca="true">IF($J129="","",IF(ISNUMBER(OFFSET('Data transformed'!$A$4,MATCH($A129,'Data transformed'!$A$5:$A$185,0),MATCH(Y$4,'Data transformed'!$4:$4,0)-1)), MIN(MAX(OFFSET('Data transformed'!$A$4,MATCH($A129,'Data transformed'!$A$5:$A$185,0),MATCH(Y$4,'Data transformed'!$4:$4,0)-1),$M129),$N129),"NA"))</f>
        <v>NA</v>
      </c>
      <c r="Z129" s="103" t="str">
        <f aca="true">IF($J129="","",IF(ISNUMBER(OFFSET('Data transformed'!$A$4,MATCH($A129,'Data transformed'!$A$5:$A$185,0),MATCH(Z$4,'Data transformed'!$4:$4,0)-1)), MIN(MAX(OFFSET('Data transformed'!$A$4,MATCH($A129,'Data transformed'!$A$5:$A$185,0),MATCH(Z$4,'Data transformed'!$4:$4,0)-1),$M129),$N129),"NA"))</f>
        <v>NA</v>
      </c>
      <c r="AA129" s="103" t="str">
        <f aca="true">IF($J129="","",IF(ISNUMBER(OFFSET('Data transformed'!$A$4,MATCH($A129,'Data transformed'!$A$5:$A$185,0),MATCH(AA$4,'Data transformed'!$4:$4,0)-1)), MIN(MAX(OFFSET('Data transformed'!$A$4,MATCH($A129,'Data transformed'!$A$5:$A$185,0),MATCH(AA$4,'Data transformed'!$4:$4,0)-1),$M129),$N129),"NA"))</f>
        <v>NA</v>
      </c>
      <c r="AB129" s="103" t="str">
        <f aca="true">IF($J129="","",IF(ISNUMBER(OFFSET('Data transformed'!$A$4,MATCH($A129,'Data transformed'!$A$5:$A$185,0),MATCH(AB$4,'Data transformed'!$4:$4,0)-1)), MIN(MAX(OFFSET('Data transformed'!$A$4,MATCH($A129,'Data transformed'!$A$5:$A$185,0),MATCH(AB$4,'Data transformed'!$4:$4,0)-1),$M129),$N129),"NA"))</f>
        <v>NA</v>
      </c>
      <c r="AC129" s="103" t="str">
        <f aca="true">IF($J129="","",IF(ISNUMBER(OFFSET('Data transformed'!$A$4,MATCH($A129,'Data transformed'!$A$5:$A$185,0),MATCH(AC$4,'Data transformed'!$4:$4,0)-1)), MIN(MAX(OFFSET('Data transformed'!$A$4,MATCH($A129,'Data transformed'!$A$5:$A$185,0),MATCH(AC$4,'Data transformed'!$4:$4,0)-1),$M129),$N129),"NA"))</f>
        <v>NA</v>
      </c>
      <c r="AD129" s="103" t="str">
        <f aca="true">IF($J129="","",IF(ISNUMBER(OFFSET('Data transformed'!$A$4,MATCH($A129,'Data transformed'!$A$5:$A$185,0),MATCH(AD$4,'Data transformed'!$4:$4,0)-1)), MIN(MAX(OFFSET('Data transformed'!$A$4,MATCH($A129,'Data transformed'!$A$5:$A$185,0),MATCH(AD$4,'Data transformed'!$4:$4,0)-1),$M129),$N129),"NA"))</f>
        <v>NA</v>
      </c>
      <c r="AE129" s="103" t="str">
        <f aca="true">IF($J129="","",IF(ISNUMBER(OFFSET('Data transformed'!$A$4,MATCH($A129,'Data transformed'!$A$5:$A$185,0),MATCH(AE$4,'Data transformed'!$4:$4,0)-1)), MIN(MAX(OFFSET('Data transformed'!$A$4,MATCH($A129,'Data transformed'!$A$5:$A$185,0),MATCH(AE$4,'Data transformed'!$4:$4,0)-1),$M129),$N129),"NA"))</f>
        <v>NA</v>
      </c>
      <c r="AF129" s="103" t="str">
        <f aca="true">IF($J129="","",IF(ISNUMBER(OFFSET('Data transformed'!$A$4,MATCH($A129,'Data transformed'!$A$5:$A$185,0),MATCH(AF$4,'Data transformed'!$4:$4,0)-1)), MIN(MAX(OFFSET('Data transformed'!$A$4,MATCH($A129,'Data transformed'!$A$5:$A$185,0),MATCH(AF$4,'Data transformed'!$4:$4,0)-1),$M129),$N129),"NA"))</f>
        <v>NA</v>
      </c>
      <c r="AG129" s="103" t="str">
        <f aca="true">IF($J129="","",IF(ISNUMBER(OFFSET('Data transformed'!$A$4,MATCH($A129,'Data transformed'!$A$5:$A$185,0),MATCH(AG$4,'Data transformed'!$4:$4,0)-1)), MIN(MAX(OFFSET('Data transformed'!$A$4,MATCH($A129,'Data transformed'!$A$5:$A$185,0),MATCH(AG$4,'Data transformed'!$4:$4,0)-1),$M129),$N129),"NA"))</f>
        <v>NA</v>
      </c>
      <c r="AH129" s="103" t="str">
        <f aca="true">IF($J129="","",IF(ISNUMBER(OFFSET('Data transformed'!$A$4,MATCH($A129,'Data transformed'!$A$5:$A$185,0),MATCH(AH$4,'Data transformed'!$4:$4,0)-1)), MIN(MAX(OFFSET('Data transformed'!$A$4,MATCH($A129,'Data transformed'!$A$5:$A$185,0),MATCH(AH$4,'Data transformed'!$4:$4,0)-1),$M129),$N129),"NA"))</f>
        <v>NA</v>
      </c>
      <c r="AI129" s="103" t="str">
        <f aca="true">IF($J129="","",IF(ISNUMBER(OFFSET('Data transformed'!$A$4,MATCH($A129,'Data transformed'!$A$5:$A$185,0),MATCH(AI$4,'Data transformed'!$4:$4,0)-1)), MIN(MAX(OFFSET('Data transformed'!$A$4,MATCH($A129,'Data transformed'!$A$5:$A$185,0),MATCH(AI$4,'Data transformed'!$4:$4,0)-1),$M129),$N129),"NA"))</f>
        <v>NA</v>
      </c>
      <c r="AJ129" s="103" t="str">
        <f aca="true">IF($J129="","",IF(ISNUMBER(OFFSET('Data transformed'!$A$4,MATCH($A129,'Data transformed'!$A$5:$A$185,0),MATCH(AJ$4,'Data transformed'!$4:$4,0)-1)), MIN(MAX(OFFSET('Data transformed'!$A$4,MATCH($A129,'Data transformed'!$A$5:$A$185,0),MATCH(AJ$4,'Data transformed'!$4:$4,0)-1),$M129),$N129),"NA"))</f>
        <v>NA</v>
      </c>
      <c r="AK129" s="103" t="str">
        <f aca="true">IF($J129="","",IF(ISNUMBER(OFFSET('Data transformed'!$A$4,MATCH($A129,'Data transformed'!$A$5:$A$185,0),MATCH(AK$4,'Data transformed'!$4:$4,0)-1)), MIN(MAX(OFFSET('Data transformed'!$A$4,MATCH($A129,'Data transformed'!$A$5:$A$185,0),MATCH(AK$4,'Data transformed'!$4:$4,0)-1),$M129),$N129),"NA"))</f>
        <v>NA</v>
      </c>
      <c r="AL129" s="103" t="str">
        <f aca="true">IF($J129="","",IF(ISNUMBER(OFFSET('Data transformed'!$A$4,MATCH($A129,'Data transformed'!$A$5:$A$185,0),MATCH(AL$4,'Data transformed'!$4:$4,0)-1)), MIN(MAX(OFFSET('Data transformed'!$A$4,MATCH($A129,'Data transformed'!$A$5:$A$185,0),MATCH(AL$4,'Data transformed'!$4:$4,0)-1),$M129),$N129),"NA"))</f>
        <v>NA</v>
      </c>
      <c r="AM129" s="103" t="str">
        <f aca="true">IF($J129="","",IF(ISNUMBER(OFFSET('Data transformed'!$A$4,MATCH($A129,'Data transformed'!$A$5:$A$185,0),MATCH(AM$4,'Data transformed'!$4:$4,0)-1)), MIN(MAX(OFFSET('Data transformed'!$A$4,MATCH($A129,'Data transformed'!$A$5:$A$185,0),MATCH(AM$4,'Data transformed'!$4:$4,0)-1),$M129),$N129),"NA"))</f>
        <v>NA</v>
      </c>
      <c r="AN129" s="103" t="str">
        <f aca="true">IF($J129="","",IF(ISNUMBER(OFFSET('Data transformed'!$A$4,MATCH($A129,'Data transformed'!$A$5:$A$185,0),MATCH(AN$4,'Data transformed'!$4:$4,0)-1)), MIN(MAX(OFFSET('Data transformed'!$A$4,MATCH($A129,'Data transformed'!$A$5:$A$185,0),MATCH(AN$4,'Data transformed'!$4:$4,0)-1),$M129),$N129),"NA"))</f>
        <v>NA</v>
      </c>
      <c r="AO129" s="103" t="str">
        <f aca="true">IF($J129="","",IF(ISNUMBER(OFFSET('Data transformed'!$A$4,MATCH($A129,'Data transformed'!$A$5:$A$185,0),MATCH(AO$4,'Data transformed'!$4:$4,0)-1)), MIN(MAX(OFFSET('Data transformed'!$A$4,MATCH($A129,'Data transformed'!$A$5:$A$185,0),MATCH(AO$4,'Data transformed'!$4:$4,0)-1),$M129),$N129),"NA"))</f>
        <v>NA</v>
      </c>
      <c r="AP129" s="103" t="str">
        <f aca="true">IF($J129="","",IF(ISNUMBER(OFFSET('Data transformed'!$A$4,MATCH($A129,'Data transformed'!$A$5:$A$185,0),MATCH(AP$4,'Data transformed'!$4:$4,0)-1)), MIN(MAX(OFFSET('Data transformed'!$A$4,MATCH($A129,'Data transformed'!$A$5:$A$185,0),MATCH(AP$4,'Data transformed'!$4:$4,0)-1),$M129),$N129),"NA"))</f>
        <v>NA</v>
      </c>
      <c r="AQ129" s="103" t="str">
        <f aca="true">IF($J129="","",IF(ISNUMBER(OFFSET('Data transformed'!$A$4,MATCH($A129,'Data transformed'!$A$5:$A$185,0),MATCH(AQ$4,'Data transformed'!$4:$4,0)-1)), MIN(MAX(OFFSET('Data transformed'!$A$4,MATCH($A129,'Data transformed'!$A$5:$A$185,0),MATCH(AQ$4,'Data transformed'!$4:$4,0)-1),$M129),$N129),"NA"))</f>
        <v>NA</v>
      </c>
      <c r="AR129" s="103" t="str">
        <f aca="true">IF($J129="","",IF(ISNUMBER(OFFSET('Data transformed'!$A$4,MATCH($A129,'Data transformed'!$A$5:$A$185,0),MATCH(AR$4,'Data transformed'!$4:$4,0)-1)), MIN(MAX(OFFSET('Data transformed'!$A$4,MATCH($A129,'Data transformed'!$A$5:$A$185,0),MATCH(AR$4,'Data transformed'!$4:$4,0)-1),$M129),$N129),"NA"))</f>
        <v>NA</v>
      </c>
      <c r="AS129" s="103" t="str">
        <f aca="true">IF($J129="","",IF(ISNUMBER(OFFSET('Data transformed'!$A$4,MATCH($A129,'Data transformed'!$A$5:$A$185,0),MATCH(AS$4,'Data transformed'!$4:$4,0)-1)), MIN(MAX(OFFSET('Data transformed'!$A$4,MATCH($A129,'Data transformed'!$A$5:$A$185,0),MATCH(AS$4,'Data transformed'!$4:$4,0)-1),$M129),$N129),"NA"))</f>
        <v>NA</v>
      </c>
      <c r="AT129" s="103" t="str">
        <f aca="true">IF($J129="","",IF(ISNUMBER(OFFSET('Data transformed'!$A$4,MATCH($A129,'Data transformed'!$A$5:$A$185,0),MATCH(AT$4,'Data transformed'!$4:$4,0)-1)), MIN(MAX(OFFSET('Data transformed'!$A$4,MATCH($A129,'Data transformed'!$A$5:$A$185,0),MATCH(AT$4,'Data transformed'!$4:$4,0)-1),$M129),$N129),"NA"))</f>
        <v>NA</v>
      </c>
      <c r="AU129" s="103" t="str">
        <f aca="true">IF($J129="","",IF(ISNUMBER(OFFSET('Data transformed'!$A$4,MATCH($A129,'Data transformed'!$A$5:$A$185,0),MATCH(AU$4,'Data transformed'!$4:$4,0)-1)), MIN(MAX(OFFSET('Data transformed'!$A$4,MATCH($A129,'Data transformed'!$A$5:$A$185,0),MATCH(AU$4,'Data transformed'!$4:$4,0)-1),$M129),$N129),"NA"))</f>
        <v>NA</v>
      </c>
      <c r="AV129" s="103" t="str">
        <f aca="true">IF($J129="","",IF(ISNUMBER(OFFSET('Data transformed'!$A$4,MATCH($A129,'Data transformed'!$A$5:$A$185,0),MATCH(AV$4,'Data transformed'!$4:$4,0)-1)), MIN(MAX(OFFSET('Data transformed'!$A$4,MATCH($A129,'Data transformed'!$A$5:$A$185,0),MATCH(AV$4,'Data transformed'!$4:$4,0)-1),$M129),$N129),"NA"))</f>
        <v>NA</v>
      </c>
      <c r="AW129" s="103" t="str">
        <f aca="true">IF($J129="","",IF(ISNUMBER(OFFSET('Data transformed'!$A$4,MATCH($A129,'Data transformed'!$A$5:$A$185,0),MATCH(AW$4,'Data transformed'!$4:$4,0)-1)), MIN(MAX(OFFSET('Data transformed'!$A$4,MATCH($A129,'Data transformed'!$A$5:$A$185,0),MATCH(AW$4,'Data transformed'!$4:$4,0)-1),$M129),$N129),"NA"))</f>
        <v>NA</v>
      </c>
      <c r="AX129" s="103" t="str">
        <f aca="true">IF($J129="","",IF(ISNUMBER(OFFSET('Data transformed'!$A$4,MATCH($A129,'Data transformed'!$A$5:$A$185,0),MATCH(AX$4,'Data transformed'!$4:$4,0)-1)), MIN(MAX(OFFSET('Data transformed'!$A$4,MATCH($A129,'Data transformed'!$A$5:$A$185,0),MATCH(AX$4,'Data transformed'!$4:$4,0)-1),$M129),$N129),"NA"))</f>
        <v>NA</v>
      </c>
      <c r="AY129" s="103" t="str">
        <f aca="true">IF($J129="","",IF(ISNUMBER(OFFSET('Data transformed'!$A$4,MATCH($A129,'Data transformed'!$A$5:$A$185,0),MATCH(AY$4,'Data transformed'!$4:$4,0)-1)), MIN(MAX(OFFSET('Data transformed'!$A$4,MATCH($A129,'Data transformed'!$A$5:$A$185,0),MATCH(AY$4,'Data transformed'!$4:$4,0)-1),$M129),$N129),"NA"))</f>
        <v>NA</v>
      </c>
      <c r="AZ129" s="103" t="str">
        <f aca="true">IF($J129="","",IF(ISNUMBER(OFFSET('Data transformed'!$A$4,MATCH($A129,'Data transformed'!$A$5:$A$185,0),MATCH(AZ$4,'Data transformed'!$4:$4,0)-1)), MIN(MAX(OFFSET('Data transformed'!$A$4,MATCH($A129,'Data transformed'!$A$5:$A$185,0),MATCH(AZ$4,'Data transformed'!$4:$4,0)-1),$M129),$N129),"NA"))</f>
        <v>NA</v>
      </c>
      <c r="BA129" s="103" t="str">
        <f aca="true">IF($J129="","",IF(ISNUMBER(OFFSET('Data transformed'!$A$4,MATCH($A129,'Data transformed'!$A$5:$A$185,0),MATCH(BA$4,'Data transformed'!$4:$4,0)-1)), MIN(MAX(OFFSET('Data transformed'!$A$4,MATCH($A129,'Data transformed'!$A$5:$A$185,0),MATCH(BA$4,'Data transformed'!$4:$4,0)-1),$M129),$N129),"NA"))</f>
        <v>NA</v>
      </c>
      <c r="BB129" s="103" t="str">
        <f aca="true">IF($J129="","",IF(ISNUMBER(OFFSET('Data transformed'!$A$4,MATCH($A129,'Data transformed'!$A$5:$A$185,0),MATCH(BB$4,'Data transformed'!$4:$4,0)-1)), MIN(MAX(OFFSET('Data transformed'!$A$4,MATCH($A129,'Data transformed'!$A$5:$A$185,0),MATCH(BB$4,'Data transformed'!$4:$4,0)-1),$M129),$N129),"NA"))</f>
        <v>NA</v>
      </c>
      <c r="BC129" s="103" t="str">
        <f aca="true">IF($J129="","",IF(ISNUMBER(OFFSET('Data transformed'!$A$4,MATCH($A129,'Data transformed'!$A$5:$A$185,0),MATCH(BC$4,'Data transformed'!$4:$4,0)-1)), MIN(MAX(OFFSET('Data transformed'!$A$4,MATCH($A129,'Data transformed'!$A$5:$A$185,0),MATCH(BC$4,'Data transformed'!$4:$4,0)-1),$M129),$N129),"NA"))</f>
        <v>NA</v>
      </c>
      <c r="BD129" s="103" t="str">
        <f aca="true">IF($J129="","",IF(ISNUMBER(OFFSET('Data transformed'!$A$4,MATCH($A129,'Data transformed'!$A$5:$A$185,0),MATCH(BD$4,'Data transformed'!$4:$4,0)-1)), MIN(MAX(OFFSET('Data transformed'!$A$4,MATCH($A129,'Data transformed'!$A$5:$A$185,0),MATCH(BD$4,'Data transformed'!$4:$4,0)-1),$M129),$N129),"NA"))</f>
        <v>NA</v>
      </c>
      <c r="BE129" s="103" t="str">
        <f aca="true">IF($J129="","",IF(ISNUMBER(OFFSET('Data transformed'!$A$4,MATCH($A129,'Data transformed'!$A$5:$A$185,0),MATCH(BE$4,'Data transformed'!$4:$4,0)-1)), MIN(MAX(OFFSET('Data transformed'!$A$4,MATCH($A129,'Data transformed'!$A$5:$A$185,0),MATCH(BE$4,'Data transformed'!$4:$4,0)-1),$M129),$N129),"NA"))</f>
        <v>NA</v>
      </c>
      <c r="BF129" s="103" t="str">
        <f aca="true">IF($J129="","",IF(ISNUMBER(OFFSET('Data transformed'!$A$4,MATCH($A129,'Data transformed'!$A$5:$A$185,0),MATCH(BF$4,'Data transformed'!$4:$4,0)-1)), MIN(MAX(OFFSET('Data transformed'!$A$4,MATCH($A129,'Data transformed'!$A$5:$A$185,0),MATCH(BF$4,'Data transformed'!$4:$4,0)-1),$M129),$N129),"NA"))</f>
        <v>NA</v>
      </c>
      <c r="BG129" s="103" t="str">
        <f aca="true">IF($J129="","",IF(ISNUMBER(OFFSET('Data transformed'!$A$4,MATCH($A129,'Data transformed'!$A$5:$A$185,0),MATCH(BG$4,'Data transformed'!$4:$4,0)-1)), MIN(MAX(OFFSET('Data transformed'!$A$4,MATCH($A129,'Data transformed'!$A$5:$A$185,0),MATCH(BG$4,'Data transformed'!$4:$4,0)-1),$M129),$N129),"NA"))</f>
        <v>NA</v>
      </c>
      <c r="BH129" s="103" t="str">
        <f aca="true">IF($J129="","",IF(ISNUMBER(OFFSET('Data transformed'!$A$4,MATCH($A129,'Data transformed'!$A$5:$A$185,0),MATCH(BH$4,'Data transformed'!$4:$4,0)-1)), MIN(MAX(OFFSET('Data transformed'!$A$4,MATCH($A129,'Data transformed'!$A$5:$A$185,0),MATCH(BH$4,'Data transformed'!$4:$4,0)-1),$M129),$N129),"NA"))</f>
        <v>NA</v>
      </c>
      <c r="BI129" s="103" t="str">
        <f aca="true">IF($J129="","",IF(ISNUMBER(OFFSET('Data transformed'!$A$4,MATCH($A129,'Data transformed'!$A$5:$A$185,0),MATCH(BI$4,'Data transformed'!$4:$4,0)-1)), MIN(MAX(OFFSET('Data transformed'!$A$4,MATCH($A129,'Data transformed'!$A$5:$A$185,0),MATCH(BI$4,'Data transformed'!$4:$4,0)-1),$M129),$N129),"NA"))</f>
        <v>NA</v>
      </c>
      <c r="BJ129" s="103" t="str">
        <f aca="true">IF($J129="","",IF(ISNUMBER(OFFSET('Data transformed'!$A$4,MATCH($A129,'Data transformed'!$A$5:$A$185,0),MATCH(BJ$4,'Data transformed'!$4:$4,0)-1)), MIN(MAX(OFFSET('Data transformed'!$A$4,MATCH($A129,'Data transformed'!$A$5:$A$185,0),MATCH(BJ$4,'Data transformed'!$4:$4,0)-1),$M129),$N129),"NA"))</f>
        <v>NA</v>
      </c>
      <c r="BK129" s="103" t="str">
        <f aca="true">IF($J129="","",IF(ISNUMBER(OFFSET('Data transformed'!$A$4,MATCH($A129,'Data transformed'!$A$5:$A$185,0),MATCH(BK$4,'Data transformed'!$4:$4,0)-1)), MIN(MAX(OFFSET('Data transformed'!$A$4,MATCH($A129,'Data transformed'!$A$5:$A$185,0),MATCH(BK$4,'Data transformed'!$4:$4,0)-1),$M129),$N129),"NA"))</f>
        <v>NA</v>
      </c>
      <c r="BL129" s="103" t="str">
        <f aca="true">IF($J129="","",IF(ISNUMBER(OFFSET('Data transformed'!$A$4,MATCH($A129,'Data transformed'!$A$5:$A$185,0),MATCH(BL$4,'Data transformed'!$4:$4,0)-1)), MIN(MAX(OFFSET('Data transformed'!$A$4,MATCH($A129,'Data transformed'!$A$5:$A$185,0),MATCH(BL$4,'Data transformed'!$4:$4,0)-1),$M129),$N129),"NA"))</f>
        <v>NA</v>
      </c>
      <c r="BM129" s="103" t="str">
        <f aca="true">IF($J129="","",IF(ISNUMBER(OFFSET('Data transformed'!$A$4,MATCH($A129,'Data transformed'!$A$5:$A$185,0),MATCH(BM$4,'Data transformed'!$4:$4,0)-1)), MIN(MAX(OFFSET('Data transformed'!$A$4,MATCH($A129,'Data transformed'!$A$5:$A$185,0),MATCH(BM$4,'Data transformed'!$4:$4,0)-1),$M129),$N129),"NA"))</f>
        <v>NA</v>
      </c>
      <c r="BN129" s="103" t="str">
        <f aca="true">IF($J129="","",IF(ISNUMBER(OFFSET('Data transformed'!$A$4,MATCH($A129,'Data transformed'!$A$5:$A$185,0),MATCH(BN$4,'Data transformed'!$4:$4,0)-1)), MIN(MAX(OFFSET('Data transformed'!$A$4,MATCH($A129,'Data transformed'!$A$5:$A$185,0),MATCH(BN$4,'Data transformed'!$4:$4,0)-1),$M129),$N129),"NA"))</f>
        <v>NA</v>
      </c>
      <c r="BO129" s="103" t="str">
        <f aca="true">IF($J129="","",IF(ISNUMBER(OFFSET('Data transformed'!$A$4,MATCH($A129,'Data transformed'!$A$5:$A$185,0),MATCH(BO$4,'Data transformed'!$4:$4,0)-1)), MIN(MAX(OFFSET('Data transformed'!$A$4,MATCH($A129,'Data transformed'!$A$5:$A$185,0),MATCH(BO$4,'Data transformed'!$4:$4,0)-1),$M129),$N129),"NA"))</f>
        <v>NA</v>
      </c>
      <c r="BP129" s="103" t="str">
        <f aca="true">IF($J129="","",IF(ISNUMBER(OFFSET('Data transformed'!$A$4,MATCH($A129,'Data transformed'!$A$5:$A$185,0),MATCH(BP$4,'Data transformed'!$4:$4,0)-1)), MIN(MAX(OFFSET('Data transformed'!$A$4,MATCH($A129,'Data transformed'!$A$5:$A$185,0),MATCH(BP$4,'Data transformed'!$4:$4,0)-1),$M129),$N129),"NA"))</f>
        <v>NA</v>
      </c>
      <c r="BQ129" s="103" t="str">
        <f aca="true">IF($J129="","",IF(ISNUMBER(OFFSET('Data transformed'!$A$4,MATCH($A129,'Data transformed'!$A$5:$A$185,0),MATCH(BQ$4,'Data transformed'!$4:$4,0)-1)), MIN(MAX(OFFSET('Data transformed'!$A$4,MATCH($A129,'Data transformed'!$A$5:$A$185,0),MATCH(BQ$4,'Data transformed'!$4:$4,0)-1),$M129),$N129),"NA"))</f>
        <v>NA</v>
      </c>
      <c r="BR129" s="103" t="str">
        <f aca="true">IF($J129="","",IF(ISNUMBER(OFFSET('Data transformed'!$A$4,MATCH($A129,'Data transformed'!$A$5:$A$185,0),MATCH(BR$4,'Data transformed'!$4:$4,0)-1)), MIN(MAX(OFFSET('Data transformed'!$A$4,MATCH($A129,'Data transformed'!$A$5:$A$185,0),MATCH(BR$4,'Data transformed'!$4:$4,0)-1),$M129),$N129),"NA"))</f>
        <v>NA</v>
      </c>
      <c r="BS129" s="103" t="str">
        <f aca="true">IF($J129="","",IF(ISNUMBER(OFFSET('Data transformed'!$A$4,MATCH($A129,'Data transformed'!$A$5:$A$185,0),MATCH(BS$4,'Data transformed'!$4:$4,0)-1)), MIN(MAX(OFFSET('Data transformed'!$A$4,MATCH($A129,'Data transformed'!$A$5:$A$185,0),MATCH(BS$4,'Data transformed'!$4:$4,0)-1),$M129),$N129),"NA"))</f>
        <v>NA</v>
      </c>
      <c r="BT129" s="103" t="str">
        <f aca="true">IF($J129="","",IF(ISNUMBER(OFFSET('Data transformed'!$A$4,MATCH($A129,'Data transformed'!$A$5:$A$185,0),MATCH(BT$4,'Data transformed'!$4:$4,0)-1)), MIN(MAX(OFFSET('Data transformed'!$A$4,MATCH($A129,'Data transformed'!$A$5:$A$185,0),MATCH(BT$4,'Data transformed'!$4:$4,0)-1),$M129),$N129),"NA"))</f>
        <v>NA</v>
      </c>
      <c r="BU129" s="103" t="str">
        <f aca="true">IF($J129="","",IF(ISNUMBER(OFFSET('Data transformed'!$A$4,MATCH($A129,'Data transformed'!$A$5:$A$185,0),MATCH(BU$4,'Data transformed'!$4:$4,0)-1)), MIN(MAX(OFFSET('Data transformed'!$A$4,MATCH($A129,'Data transformed'!$A$5:$A$185,0),MATCH(BU$4,'Data transformed'!$4:$4,0)-1),$M129),$N129),"NA"))</f>
        <v>NA</v>
      </c>
      <c r="BV129" s="103" t="str">
        <f aca="true">IF($J129="","",IF(ISNUMBER(OFFSET('Data transformed'!$A$4,MATCH($A129,'Data transformed'!$A$5:$A$185,0),MATCH(BV$4,'Data transformed'!$4:$4,0)-1)), MIN(MAX(OFFSET('Data transformed'!$A$4,MATCH($A129,'Data transformed'!$A$5:$A$185,0),MATCH(BV$4,'Data transformed'!$4:$4,0)-1),$M129),$N129),"NA"))</f>
        <v>NA</v>
      </c>
      <c r="BW129" s="103" t="str">
        <f aca="true">IF($J129="","",IF(ISNUMBER(OFFSET('Data transformed'!$A$4,MATCH($A129,'Data transformed'!$A$5:$A$185,0),MATCH(BW$4,'Data transformed'!$4:$4,0)-1)), MIN(MAX(OFFSET('Data transformed'!$A$4,MATCH($A129,'Data transformed'!$A$5:$A$185,0),MATCH(BW$4,'Data transformed'!$4:$4,0)-1),$M129),$N129),"NA"))</f>
        <v>NA</v>
      </c>
      <c r="BX129" s="103" t="str">
        <f aca="true">IF($J129="","",IF(ISNUMBER(OFFSET('Data transformed'!$A$4,MATCH($A129,'Data transformed'!$A$5:$A$185,0),MATCH(BX$4,'Data transformed'!$4:$4,0)-1)), MIN(MAX(OFFSET('Data transformed'!$A$4,MATCH($A129,'Data transformed'!$A$5:$A$185,0),MATCH(BX$4,'Data transformed'!$4:$4,0)-1),$M129),$N129),"NA"))</f>
        <v>NA</v>
      </c>
      <c r="BY129" s="103" t="str">
        <f aca="true">IF($J129="","",IF(ISNUMBER(OFFSET('Data transformed'!$A$4,MATCH($A129,'Data transformed'!$A$5:$A$185,0),MATCH(BY$4,'Data transformed'!$4:$4,0)-1)), MIN(MAX(OFFSET('Data transformed'!$A$4,MATCH($A129,'Data transformed'!$A$5:$A$185,0),MATCH(BY$4,'Data transformed'!$4:$4,0)-1),$M129),$N129),"NA"))</f>
        <v>NA</v>
      </c>
      <c r="BZ129" s="103" t="str">
        <f aca="true">IF($J129="","",IF(ISNUMBER(OFFSET('Data transformed'!$A$4,MATCH($A129,'Data transformed'!$A$5:$A$185,0),MATCH(BZ$4,'Data transformed'!$4:$4,0)-1)), MIN(MAX(OFFSET('Data transformed'!$A$4,MATCH($A129,'Data transformed'!$A$5:$A$185,0),MATCH(BZ$4,'Data transformed'!$4:$4,0)-1),$M129),$N129),"NA"))</f>
        <v>NA</v>
      </c>
      <c r="CA129" s="103" t="str">
        <f aca="true">IF($J129="","",IF(ISNUMBER(OFFSET('Data transformed'!$A$4,MATCH($A129,'Data transformed'!$A$5:$A$185,0),MATCH(CA$4,'Data transformed'!$4:$4,0)-1)), MIN(MAX(OFFSET('Data transformed'!$A$4,MATCH($A129,'Data transformed'!$A$5:$A$185,0),MATCH(CA$4,'Data transformed'!$4:$4,0)-1),$M129),$N129),"NA"))</f>
        <v>NA</v>
      </c>
      <c r="CB129" s="103" t="str">
        <f aca="true">IF($J129="","",IF(ISNUMBER(OFFSET('Data transformed'!$A$4,MATCH($A129,'Data transformed'!$A$5:$A$185,0),MATCH(CB$4,'Data transformed'!$4:$4,0)-1)), MIN(MAX(OFFSET('Data transformed'!$A$4,MATCH($A129,'Data transformed'!$A$5:$A$185,0),MATCH(CB$4,'Data transformed'!$4:$4,0)-1),$M129),$N129),"NA"))</f>
        <v>NA</v>
      </c>
      <c r="CC129" s="103" t="str">
        <f aca="true">IF($J129="","",IF(ISNUMBER(OFFSET('Data transformed'!$A$4,MATCH($A129,'Data transformed'!$A$5:$A$185,0),MATCH(CC$4,'Data transformed'!$4:$4,0)-1)), MIN(MAX(OFFSET('Data transformed'!$A$4,MATCH($A129,'Data transformed'!$A$5:$A$185,0),MATCH(CC$4,'Data transformed'!$4:$4,0)-1),$M129),$N129),"NA"))</f>
        <v>NA</v>
      </c>
      <c r="CD129" s="103" t="str">
        <f aca="true">IF($J129="","",IF(ISNUMBER(OFFSET('Data transformed'!$A$4,MATCH($A129,'Data transformed'!$A$5:$A$185,0),MATCH(CD$4,'Data transformed'!$4:$4,0)-1)), MIN(MAX(OFFSET('Data transformed'!$A$4,MATCH($A129,'Data transformed'!$A$5:$A$185,0),MATCH(CD$4,'Data transformed'!$4:$4,0)-1),$M129),$N129),"NA"))</f>
        <v>NA</v>
      </c>
      <c r="CE129" s="103" t="str">
        <f aca="true">IF($J129="","",IF(ISNUMBER(OFFSET('Data transformed'!$A$4,MATCH($A129,'Data transformed'!$A$5:$A$185,0),MATCH(CE$4,'Data transformed'!$4:$4,0)-1)), MIN(MAX(OFFSET('Data transformed'!$A$4,MATCH($A129,'Data transformed'!$A$5:$A$185,0),MATCH(CE$4,'Data transformed'!$4:$4,0)-1),$M129),$N129),"NA"))</f>
        <v>NA</v>
      </c>
      <c r="CF129" s="103" t="str">
        <f aca="true">IF($J129="","",IF(ISNUMBER(OFFSET('Data transformed'!$A$4,MATCH($A129,'Data transformed'!$A$5:$A$185,0),MATCH(CF$4,'Data transformed'!$4:$4,0)-1)), MIN(MAX(OFFSET('Data transformed'!$A$4,MATCH($A129,'Data transformed'!$A$5:$A$185,0),MATCH(CF$4,'Data transformed'!$4:$4,0)-1),$M129),$N129),"NA"))</f>
        <v>NA</v>
      </c>
      <c r="CG129" s="103" t="str">
        <f aca="true">IF($J129="","",IF(ISNUMBER(OFFSET('Data transformed'!$A$4,MATCH($A129,'Data transformed'!$A$5:$A$185,0),MATCH(CG$4,'Data transformed'!$4:$4,0)-1)), MIN(MAX(OFFSET('Data transformed'!$A$4,MATCH($A129,'Data transformed'!$A$5:$A$185,0),MATCH(CG$4,'Data transformed'!$4:$4,0)-1),$M129),$N129),"NA"))</f>
        <v>NA</v>
      </c>
      <c r="CH129" s="103" t="str">
        <f aca="true">IF($J129="","",IF(ISNUMBER(OFFSET('Data transformed'!$A$4,MATCH($A129,'Data transformed'!$A$5:$A$185,0),MATCH(CH$4,'Data transformed'!$4:$4,0)-1)), MIN(MAX(OFFSET('Data transformed'!$A$4,MATCH($A129,'Data transformed'!$A$5:$A$185,0),MATCH(CH$4,'Data transformed'!$4:$4,0)-1),$M129),$N129),"NA"))</f>
        <v>NA</v>
      </c>
      <c r="CI129" s="103" t="str">
        <f aca="true">IF($J129="","",IF(ISNUMBER(OFFSET('Data transformed'!$A$4,MATCH($A129,'Data transformed'!$A$5:$A$185,0),MATCH(CI$4,'Data transformed'!$4:$4,0)-1)), MIN(MAX(OFFSET('Data transformed'!$A$4,MATCH($A129,'Data transformed'!$A$5:$A$185,0),MATCH(CI$4,'Data transformed'!$4:$4,0)-1),$M129),$N129),"NA"))</f>
        <v>NA</v>
      </c>
      <c r="CJ129" s="103" t="str">
        <f aca="true">IF($J129="","",IF(ISNUMBER(OFFSET('Data transformed'!$A$4,MATCH($A129,'Data transformed'!$A$5:$A$185,0),MATCH(CJ$4,'Data transformed'!$4:$4,0)-1)), MIN(MAX(OFFSET('Data transformed'!$A$4,MATCH($A129,'Data transformed'!$A$5:$A$185,0),MATCH(CJ$4,'Data transformed'!$4:$4,0)-1),$M129),$N129),"NA"))</f>
        <v>NA</v>
      </c>
      <c r="CK129" s="103" t="str">
        <f aca="true">IF($J129="","",IF(ISNUMBER(OFFSET('Data transformed'!$A$4,MATCH($A129,'Data transformed'!$A$5:$A$185,0),MATCH(CK$4,'Data transformed'!$4:$4,0)-1)), MIN(MAX(OFFSET('Data transformed'!$A$4,MATCH($A129,'Data transformed'!$A$5:$A$185,0),MATCH(CK$4,'Data transformed'!$4:$4,0)-1),$M129),$N129),"NA"))</f>
        <v>NA</v>
      </c>
      <c r="CL129" s="103" t="str">
        <f aca="true">IF($J129="","",IF(ISNUMBER(OFFSET('Data transformed'!$A$4,MATCH($A129,'Data transformed'!$A$5:$A$185,0),MATCH(CL$4,'Data transformed'!$4:$4,0)-1)), MIN(MAX(OFFSET('Data transformed'!$A$4,MATCH($A129,'Data transformed'!$A$5:$A$185,0),MATCH(CL$4,'Data transformed'!$4:$4,0)-1),$M129),$N129),"NA"))</f>
        <v>NA</v>
      </c>
      <c r="CM129" s="103" t="str">
        <f aca="true">IF($J129="","",IF(ISNUMBER(OFFSET('Data transformed'!$A$4,MATCH($A129,'Data transformed'!$A$5:$A$185,0),MATCH(CM$4,'Data transformed'!$4:$4,0)-1)), MIN(MAX(OFFSET('Data transformed'!$A$4,MATCH($A129,'Data transformed'!$A$5:$A$185,0),MATCH(CM$4,'Data transformed'!$4:$4,0)-1),$M129),$N129),"NA"))</f>
        <v>NA</v>
      </c>
      <c r="CN129" s="103" t="str">
        <f aca="true">IF($J129="","",IF(ISNUMBER(OFFSET('Data transformed'!$A$4,MATCH($A129,'Data transformed'!$A$5:$A$185,0),MATCH(CN$4,'Data transformed'!$4:$4,0)-1)), MIN(MAX(OFFSET('Data transformed'!$A$4,MATCH($A129,'Data transformed'!$A$5:$A$185,0),MATCH(CN$4,'Data transformed'!$4:$4,0)-1),$M129),$N129),"NA"))</f>
        <v>NA</v>
      </c>
      <c r="CO129" s="103" t="str">
        <f aca="true">IF($J129="","",IF(ISNUMBER(OFFSET('Data transformed'!$A$4,MATCH($A129,'Data transformed'!$A$5:$A$185,0),MATCH(CO$4,'Data transformed'!$4:$4,0)-1)), MIN(MAX(OFFSET('Data transformed'!$A$4,MATCH($A129,'Data transformed'!$A$5:$A$185,0),MATCH(CO$4,'Data transformed'!$4:$4,0)-1),$M129),$N129),"NA"))</f>
        <v>NA</v>
      </c>
      <c r="CP129" s="103" t="str">
        <f aca="true">IF($J129="","",IF(ISNUMBER(OFFSET('Data transformed'!$A$4,MATCH($A129,'Data transformed'!$A$5:$A$185,0),MATCH(CP$4,'Data transformed'!$4:$4,0)-1)), MIN(MAX(OFFSET('Data transformed'!$A$4,MATCH($A129,'Data transformed'!$A$5:$A$185,0),MATCH(CP$4,'Data transformed'!$4:$4,0)-1),$M129),$N129),"NA"))</f>
        <v>NA</v>
      </c>
      <c r="CQ129" s="103" t="str">
        <f aca="true">IF($J129="","",IF(ISNUMBER(OFFSET('Data transformed'!$A$4,MATCH($A129,'Data transformed'!$A$5:$A$185,0),MATCH(CQ$4,'Data transformed'!$4:$4,0)-1)), MIN(MAX(OFFSET('Data transformed'!$A$4,MATCH($A129,'Data transformed'!$A$5:$A$185,0),MATCH(CQ$4,'Data transformed'!$4:$4,0)-1),$M129),$N129),"NA"))</f>
        <v>NA</v>
      </c>
      <c r="CR129" s="103" t="str">
        <f aca="true">IF($J129="","",IF(ISNUMBER(OFFSET('Data transformed'!$A$4,MATCH($A129,'Data transformed'!$A$5:$A$185,0),MATCH(CR$4,'Data transformed'!$4:$4,0)-1)), MIN(MAX(OFFSET('Data transformed'!$A$4,MATCH($A129,'Data transformed'!$A$5:$A$185,0),MATCH(CR$4,'Data transformed'!$4:$4,0)-1),$M129),$N129),"NA"))</f>
        <v>NA</v>
      </c>
      <c r="CS129" s="103" t="str">
        <f aca="true">IF($J129="","",IF(ISNUMBER(OFFSET('Data transformed'!$A$4,MATCH($A129,'Data transformed'!$A$5:$A$185,0),MATCH(CS$4,'Data transformed'!$4:$4,0)-1)), MIN(MAX(OFFSET('Data transformed'!$A$4,MATCH($A129,'Data transformed'!$A$5:$A$185,0),MATCH(CS$4,'Data transformed'!$4:$4,0)-1),$M129),$N129),"NA"))</f>
        <v>NA</v>
      </c>
      <c r="CT129" s="103" t="str">
        <f aca="true">IF($J129="","",IF(ISNUMBER(OFFSET('Data transformed'!$A$4,MATCH($A129,'Data transformed'!$A$5:$A$185,0),MATCH(CT$4,'Data transformed'!$4:$4,0)-1)), MIN(MAX(OFFSET('Data transformed'!$A$4,MATCH($A129,'Data transformed'!$A$5:$A$185,0),MATCH(CT$4,'Data transformed'!$4:$4,0)-1),$M129),$N129),"NA"))</f>
        <v>NA</v>
      </c>
      <c r="CU129" s="103" t="str">
        <f aca="true">IF($J129="","",IF(ISNUMBER(OFFSET('Data transformed'!$A$4,MATCH($A129,'Data transformed'!$A$5:$A$185,0),MATCH(CU$4,'Data transformed'!$4:$4,0)-1)), MIN(MAX(OFFSET('Data transformed'!$A$4,MATCH($A129,'Data transformed'!$A$5:$A$185,0),MATCH(CU$4,'Data transformed'!$4:$4,0)-1),$M129),$N129),"NA"))</f>
        <v>NA</v>
      </c>
    </row>
    <row r="130" customFormat="false" ht="15.5" hidden="false" customHeight="false" outlineLevel="0" collapsed="false">
      <c r="A130" s="107" t="n">
        <v>4431</v>
      </c>
      <c r="B130" s="107" t="n">
        <v>4</v>
      </c>
      <c r="C130" s="103" t="str">
        <f aca="true">IF(ISBLANK(OFFSET('Raw Data'!$A$3,MATCH($A130,'Raw Data'!$B$4:$B$185,0),MATCH(C$4,'Raw Data'!$3:$3,0)-1)),"",OFFSET('Raw Data'!$A$3,MATCH($A130,'Raw Data'!$B$4:$B$185,0),MATCH(C$4,'Raw Data'!$3:$3,0)-1))</f>
        <v/>
      </c>
      <c r="D130" s="103" t="str">
        <f aca="true">IF(ISBLANK(OFFSET('Raw Data'!$A$3,MATCH($A130,'Raw Data'!$B$4:$B$185,0),MATCH(D$4,'Raw Data'!$3:$3,0)-1)),"",OFFSET('Raw Data'!$A$3,MATCH($A130,'Raw Data'!$B$4:$B$185,0),MATCH(D$4,'Raw Data'!$3:$3,0)-1))</f>
        <v>SDG Indicator 12.3.1 - Food waste per capita</v>
      </c>
      <c r="E130" s="103" t="str">
        <f aca="true">IF(ISBLANK(OFFSET('Raw Data'!$A$3,MATCH($A130,'Raw Data'!$B$4:$B$185,0),MATCH(E$4,'Raw Data'!$3:$3,0)-1)),"",OFFSET('Raw Data'!$A$3,MATCH($A130,'Raw Data'!$B$4:$B$185,0),MATCH(E$4,'Raw Data'!$3:$3,0)-1))</f>
        <v>Food waste per capita (comprised of household waste, out-of-home consumption, and retail waste)</v>
      </c>
      <c r="G130" s="103"/>
      <c r="H130" s="103"/>
      <c r="I130" s="103"/>
      <c r="J130" s="103" t="n">
        <f aca="true" t="array" ref="J130:J130">IFERROR(_xlfn.QUARTILE.INC(IF(ISNUMBER(OFFSET('Data transformed'!$N$4,MATCH('outliers treatment'!$A130,'Data transformed'!$A$5:$A$185),1,1,COUNTA('Data transformed'!$O$4:$CX$4))),OFFSET('Data transformed'!$N$4,MATCH('outliers treatment'!$A130,'Data transformed'!$A$5:$A$185),1,1,COUNTA('Data transformed'!$O$4:$CX$4))),1),"")</f>
        <v>-138.7077275</v>
      </c>
      <c r="K130" s="103" t="n">
        <f aca="true" t="array" ref="K130:K130">IFERROR(_xlfn.QUARTILE.INC(IF(ISNUMBER(OFFSET('Data transformed'!$N$4,MATCH('outliers treatment'!$A130,'Data transformed'!$A$5:$A$185),1,1,COUNTA('Data transformed'!$O$4:$CX$4))),OFFSET('Data transformed'!$N$4,MATCH('outliers treatment'!$A130,'Data transformed'!$A$5:$A$185),1,1,COUNTA('Data transformed'!$O$4:$CX$4))),3),"")</f>
        <v>-112.101875</v>
      </c>
      <c r="L130" s="103" t="n">
        <f aca="false">IFERROR(K130-J130,"")</f>
        <v>26.6058525</v>
      </c>
      <c r="M130" s="103" t="n">
        <f aca="false">IFERROR(J130-1.5*L130,"")</f>
        <v>-178.61650625</v>
      </c>
      <c r="N130" s="103" t="n">
        <f aca="false">IFERROR(K130+1.5*L130,"")</f>
        <v>-72.19309625</v>
      </c>
      <c r="O130" s="103"/>
      <c r="P130" s="105" t="n">
        <f aca="false" t="array" ref="P130:P130">IFERROR(SKEW(IF(ISNUMBER(T130:CU130),T130:CU130,"")),"")</f>
        <v>-0.147850955965424</v>
      </c>
      <c r="Q130" s="103" t="n">
        <f aca="true">IF(ISBLANK(OFFSET('Data above threshold'!$A$4,MATCH('Data above threshold'!$A129,'Data above threshold'!$A$5:$A$185,0),MATCH('Data above threshold'!N$4,'Data above threshold'!$4:$4,0)-1)),1,OFFSET('Data above threshold'!$A$4,MATCH('Data above threshold'!$A129,'Data above threshold'!$A$5:$A$185,0),MATCH('Data above threshold'!N$4,'Data above threshold'!$4:$4,0)-1))</f>
        <v>0</v>
      </c>
      <c r="R130" s="103" t="n">
        <f aca="false">IF($J130="","",COUNTIF(T130:CU130,M130)+ COUNTIF(T130:CQ130,N130))</f>
        <v>4</v>
      </c>
      <c r="S130" s="106" t="n">
        <f aca="false" t="array" ref="S130:S130">IF(B130&lt;4,"",1-IFERROR(SUM(ISNUMBER(T130:CU130)*(1-$T$3:$CU$3))/COUNTIF($T$3:$CU$3,0),0))</f>
        <v>0</v>
      </c>
      <c r="T130" s="103" t="n">
        <f aca="true">IF($J130="","",IF(ISNUMBER(OFFSET('Data transformed'!$A$4,MATCH($A130,'Data transformed'!$A$5:$A$185,0),MATCH(T$4,'Data transformed'!$4:$4,0)-1)), MIN(MAX(OFFSET('Data transformed'!$A$4,MATCH($A130,'Data transformed'!$A$5:$A$185,0),MATCH(T$4,'Data transformed'!$4:$4,0)-1),$M130),$N130),"NA"))</f>
        <v>-115.72047</v>
      </c>
      <c r="U130" s="103" t="n">
        <f aca="true">IF($J130="","",IF(ISNUMBER(OFFSET('Data transformed'!$A$4,MATCH($A130,'Data transformed'!$A$5:$A$185,0),MATCH(U$4,'Data transformed'!$4:$4,0)-1)), MIN(MAX(OFFSET('Data transformed'!$A$4,MATCH($A130,'Data transformed'!$A$5:$A$185,0),MATCH(U$4,'Data transformed'!$4:$4,0)-1),$M130),$N130),"NA"))</f>
        <v>-132.8283</v>
      </c>
      <c r="V130" s="103" t="n">
        <f aca="true">IF($J130="","",IF(ISNUMBER(OFFSET('Data transformed'!$A$4,MATCH($A130,'Data transformed'!$A$5:$A$185,0),MATCH(V$4,'Data transformed'!$4:$4,0)-1)), MIN(MAX(OFFSET('Data transformed'!$A$4,MATCH($A130,'Data transformed'!$A$5:$A$185,0),MATCH(V$4,'Data transformed'!$4:$4,0)-1),$M130),$N130),"NA"))</f>
        <v>-76.01574</v>
      </c>
      <c r="W130" s="103" t="n">
        <f aca="true">IF($J130="","",IF(ISNUMBER(OFFSET('Data transformed'!$A$4,MATCH($A130,'Data transformed'!$A$5:$A$185,0),MATCH(W$4,'Data transformed'!$4:$4,0)-1)), MIN(MAX(OFFSET('Data transformed'!$A$4,MATCH($A130,'Data transformed'!$A$5:$A$185,0),MATCH(W$4,'Data transformed'!$4:$4,0)-1),$M130),$N130),"NA"))</f>
        <v>-79.33822</v>
      </c>
      <c r="X130" s="103" t="n">
        <f aca="true">IF($J130="","",IF(ISNUMBER(OFFSET('Data transformed'!$A$4,MATCH($A130,'Data transformed'!$A$5:$A$185,0),MATCH(X$4,'Data transformed'!$4:$4,0)-1)), MIN(MAX(OFFSET('Data transformed'!$A$4,MATCH($A130,'Data transformed'!$A$5:$A$185,0),MATCH(X$4,'Data transformed'!$4:$4,0)-1),$M130),$N130),"NA"))</f>
        <v>-84.10346</v>
      </c>
      <c r="Y130" s="103" t="n">
        <f aca="true">IF($J130="","",IF(ISNUMBER(OFFSET('Data transformed'!$A$4,MATCH($A130,'Data transformed'!$A$5:$A$185,0),MATCH(Y$4,'Data transformed'!$4:$4,0)-1)), MIN(MAX(OFFSET('Data transformed'!$A$4,MATCH($A130,'Data transformed'!$A$5:$A$185,0),MATCH(Y$4,'Data transformed'!$4:$4,0)-1),$M130),$N130),"NA"))</f>
        <v>-121.9152</v>
      </c>
      <c r="Z130" s="103" t="n">
        <f aca="true">IF($J130="","",IF(ISNUMBER(OFFSET('Data transformed'!$A$4,MATCH($A130,'Data transformed'!$A$5:$A$185,0),MATCH(Z$4,'Data transformed'!$4:$4,0)-1)), MIN(MAX(OFFSET('Data transformed'!$A$4,MATCH($A130,'Data transformed'!$A$5:$A$185,0),MATCH(Z$4,'Data transformed'!$4:$4,0)-1),$M130),$N130),"NA"))</f>
        <v>-102.8872</v>
      </c>
      <c r="AA130" s="103" t="n">
        <f aca="true">IF($J130="","",IF(ISNUMBER(OFFSET('Data transformed'!$A$4,MATCH($A130,'Data transformed'!$A$5:$A$185,0),MATCH(AA$4,'Data transformed'!$4:$4,0)-1)), MIN(MAX(OFFSET('Data transformed'!$A$4,MATCH($A130,'Data transformed'!$A$5:$A$185,0),MATCH(AA$4,'Data transformed'!$4:$4,0)-1),$M130),$N130),"NA"))</f>
        <v>-116.9234</v>
      </c>
      <c r="AB130" s="103" t="n">
        <f aca="true">IF($J130="","",IF(ISNUMBER(OFFSET('Data transformed'!$A$4,MATCH($A130,'Data transformed'!$A$5:$A$185,0),MATCH(AB$4,'Data transformed'!$4:$4,0)-1)), MIN(MAX(OFFSET('Data transformed'!$A$4,MATCH($A130,'Data transformed'!$A$5:$A$185,0),MATCH(AB$4,'Data transformed'!$4:$4,0)-1),$M130),$N130),"NA"))</f>
        <v>-124.4865</v>
      </c>
      <c r="AC130" s="103" t="n">
        <f aca="true">IF($J130="","",IF(ISNUMBER(OFFSET('Data transformed'!$A$4,MATCH($A130,'Data transformed'!$A$5:$A$185,0),MATCH(AC$4,'Data transformed'!$4:$4,0)-1)), MIN(MAX(OFFSET('Data transformed'!$A$4,MATCH($A130,'Data transformed'!$A$5:$A$185,0),MATCH(AC$4,'Data transformed'!$4:$4,0)-1),$M130),$N130),"NA"))</f>
        <v>-112.3025</v>
      </c>
      <c r="AD130" s="103" t="n">
        <f aca="true">IF($J130="","",IF(ISNUMBER(OFFSET('Data transformed'!$A$4,MATCH($A130,'Data transformed'!$A$5:$A$185,0),MATCH(AD$4,'Data transformed'!$4:$4,0)-1)), MIN(MAX(OFFSET('Data transformed'!$A$4,MATCH($A130,'Data transformed'!$A$5:$A$185,0),MATCH(AD$4,'Data transformed'!$4:$4,0)-1),$M130),$N130),"NA"))</f>
        <v>-125.15741</v>
      </c>
      <c r="AE130" s="103" t="n">
        <f aca="true">IF($J130="","",IF(ISNUMBER(OFFSET('Data transformed'!$A$4,MATCH($A130,'Data transformed'!$A$5:$A$185,0),MATCH(AE$4,'Data transformed'!$4:$4,0)-1)), MIN(MAX(OFFSET('Data transformed'!$A$4,MATCH($A130,'Data transformed'!$A$5:$A$185,0),MATCH(AE$4,'Data transformed'!$4:$4,0)-1),$M130),$N130),"NA"))</f>
        <v>-145.9826</v>
      </c>
      <c r="AF130" s="103" t="n">
        <f aca="true">IF($J130="","",IF(ISNUMBER(OFFSET('Data transformed'!$A$4,MATCH($A130,'Data transformed'!$A$5:$A$185,0),MATCH(AF$4,'Data transformed'!$4:$4,0)-1)), MIN(MAX(OFFSET('Data transformed'!$A$4,MATCH($A130,'Data transformed'!$A$5:$A$185,0),MATCH(AF$4,'Data transformed'!$4:$4,0)-1),$M130),$N130),"NA"))</f>
        <v>-113.7202</v>
      </c>
      <c r="AG130" s="103" t="n">
        <f aca="true">IF($J130="","",IF(ISNUMBER(OFFSET('Data transformed'!$A$4,MATCH($A130,'Data transformed'!$A$5:$A$185,0),MATCH(AG$4,'Data transformed'!$4:$4,0)-1)), MIN(MAX(OFFSET('Data transformed'!$A$4,MATCH($A130,'Data transformed'!$A$5:$A$185,0),MATCH(AG$4,'Data transformed'!$4:$4,0)-1),$M130),$N130),"NA"))</f>
        <v>-142.8796</v>
      </c>
      <c r="AH130" s="103" t="n">
        <f aca="true">IF($J130="","",IF(ISNUMBER(OFFSET('Data transformed'!$A$4,MATCH($A130,'Data transformed'!$A$5:$A$185,0),MATCH(AH$4,'Data transformed'!$4:$4,0)-1)), MIN(MAX(OFFSET('Data transformed'!$A$4,MATCH($A130,'Data transformed'!$A$5:$A$185,0),MATCH(AH$4,'Data transformed'!$4:$4,0)-1),$M130),$N130),"NA"))</f>
        <v>-115.72047</v>
      </c>
      <c r="AI130" s="103" t="n">
        <f aca="true">IF($J130="","",IF(ISNUMBER(OFFSET('Data transformed'!$A$4,MATCH($A130,'Data transformed'!$A$5:$A$185,0),MATCH(AI$4,'Data transformed'!$4:$4,0)-1)), MIN(MAX(OFFSET('Data transformed'!$A$4,MATCH($A130,'Data transformed'!$A$5:$A$185,0),MATCH(AI$4,'Data transformed'!$4:$4,0)-1),$M130),$N130),"NA"))</f>
        <v>-132.9138</v>
      </c>
      <c r="AJ130" s="103" t="n">
        <f aca="true">IF($J130="","",IF(ISNUMBER(OFFSET('Data transformed'!$A$4,MATCH($A130,'Data transformed'!$A$5:$A$185,0),MATCH(AJ$4,'Data transformed'!$4:$4,0)-1)), MIN(MAX(OFFSET('Data transformed'!$A$4,MATCH($A130,'Data transformed'!$A$5:$A$185,0),MATCH(AJ$4,'Data transformed'!$4:$4,0)-1),$M130),$N130),"NA"))</f>
        <v>-101.5416</v>
      </c>
      <c r="AK130" s="103" t="n">
        <f aca="true">IF($J130="","",IF(ISNUMBER(OFFSET('Data transformed'!$A$4,MATCH($A130,'Data transformed'!$A$5:$A$185,0),MATCH(AK$4,'Data transformed'!$4:$4,0)-1)), MIN(MAX(OFFSET('Data transformed'!$A$4,MATCH($A130,'Data transformed'!$A$5:$A$185,0),MATCH(AK$4,'Data transformed'!$4:$4,0)-1),$M130),$N130),"NA"))</f>
        <v>-131.77392</v>
      </c>
      <c r="AL130" s="103" t="n">
        <f aca="true">IF($J130="","",IF(ISNUMBER(OFFSET('Data transformed'!$A$4,MATCH($A130,'Data transformed'!$A$5:$A$185,0),MATCH(AL$4,'Data transformed'!$4:$4,0)-1)), MIN(MAX(OFFSET('Data transformed'!$A$4,MATCH($A130,'Data transformed'!$A$5:$A$185,0),MATCH(AL$4,'Data transformed'!$4:$4,0)-1),$M130),$N130),"NA"))</f>
        <v>-115.72047</v>
      </c>
      <c r="AM130" s="103" t="n">
        <f aca="true">IF($J130="","",IF(ISNUMBER(OFFSET('Data transformed'!$A$4,MATCH($A130,'Data transformed'!$A$5:$A$185,0),MATCH(AM$4,'Data transformed'!$4:$4,0)-1)), MIN(MAX(OFFSET('Data transformed'!$A$4,MATCH($A130,'Data transformed'!$A$5:$A$185,0),MATCH(AM$4,'Data transformed'!$4:$4,0)-1),$M130),$N130),"NA"))</f>
        <v>-134.3045</v>
      </c>
      <c r="AN130" s="103" t="n">
        <f aca="true">IF($J130="","",IF(ISNUMBER(OFFSET('Data transformed'!$A$4,MATCH($A130,'Data transformed'!$A$5:$A$185,0),MATCH(AN$4,'Data transformed'!$4:$4,0)-1)), MIN(MAX(OFFSET('Data transformed'!$A$4,MATCH($A130,'Data transformed'!$A$5:$A$185,0),MATCH(AN$4,'Data transformed'!$4:$4,0)-1),$M130),$N130),"NA"))</f>
        <v>-115.7205</v>
      </c>
      <c r="AO130" s="103" t="n">
        <f aca="true">IF($J130="","",IF(ISNUMBER(OFFSET('Data transformed'!$A$4,MATCH($A130,'Data transformed'!$A$5:$A$185,0),MATCH(AO$4,'Data transformed'!$4:$4,0)-1)), MIN(MAX(OFFSET('Data transformed'!$A$4,MATCH($A130,'Data transformed'!$A$5:$A$185,0),MATCH(AO$4,'Data transformed'!$4:$4,0)-1),$M130),$N130),"NA"))</f>
        <v>-115.7074</v>
      </c>
      <c r="AP130" s="103" t="n">
        <f aca="true">IF($J130="","",IF(ISNUMBER(OFFSET('Data transformed'!$A$4,MATCH($A130,'Data transformed'!$A$5:$A$185,0),MATCH(AP$4,'Data transformed'!$4:$4,0)-1)), MIN(MAX(OFFSET('Data transformed'!$A$4,MATCH($A130,'Data transformed'!$A$5:$A$185,0),MATCH(AP$4,'Data transformed'!$4:$4,0)-1),$M130),$N130),"NA"))</f>
        <v>-101.53991</v>
      </c>
      <c r="AQ130" s="103" t="n">
        <f aca="true">IF($J130="","",IF(ISNUMBER(OFFSET('Data transformed'!$A$4,MATCH($A130,'Data transformed'!$A$5:$A$185,0),MATCH(AQ$4,'Data transformed'!$4:$4,0)-1)), MIN(MAX(OFFSET('Data transformed'!$A$4,MATCH($A130,'Data transformed'!$A$5:$A$185,0),MATCH(AQ$4,'Data transformed'!$4:$4,0)-1),$M130),$N130),"NA"))</f>
        <v>-119.0014</v>
      </c>
      <c r="AR130" s="103" t="n">
        <f aca="true">IF($J130="","",IF(ISNUMBER(OFFSET('Data transformed'!$A$4,MATCH($A130,'Data transformed'!$A$5:$A$185,0),MATCH(AR$4,'Data transformed'!$4:$4,0)-1)), MIN(MAX(OFFSET('Data transformed'!$A$4,MATCH($A130,'Data transformed'!$A$5:$A$185,0),MATCH(AR$4,'Data transformed'!$4:$4,0)-1),$M130),$N130),"NA"))</f>
        <v>-134.8771</v>
      </c>
      <c r="AS130" s="103" t="n">
        <f aca="true">IF($J130="","",IF(ISNUMBER(OFFSET('Data transformed'!$A$4,MATCH($A130,'Data transformed'!$A$5:$A$185,0),MATCH(AS$4,'Data transformed'!$4:$4,0)-1)), MIN(MAX(OFFSET('Data transformed'!$A$4,MATCH($A130,'Data transformed'!$A$5:$A$185,0),MATCH(AS$4,'Data transformed'!$4:$4,0)-1),$M130),$N130),"NA"))</f>
        <v>-97.7</v>
      </c>
      <c r="AT130" s="103" t="n">
        <f aca="true">IF($J130="","",IF(ISNUMBER(OFFSET('Data transformed'!$A$4,MATCH($A130,'Data transformed'!$A$5:$A$185,0),MATCH(AT$4,'Data transformed'!$4:$4,0)-1)), MIN(MAX(OFFSET('Data transformed'!$A$4,MATCH($A130,'Data transformed'!$A$5:$A$185,0),MATCH(AT$4,'Data transformed'!$4:$4,0)-1),$M130),$N130),"NA"))</f>
        <v>-127.2958</v>
      </c>
      <c r="AU130" s="103" t="n">
        <f aca="true">IF($J130="","",IF(ISNUMBER(OFFSET('Data transformed'!$A$4,MATCH($A130,'Data transformed'!$A$5:$A$185,0),MATCH(AU$4,'Data transformed'!$4:$4,0)-1)), MIN(MAX(OFFSET('Data transformed'!$A$4,MATCH($A130,'Data transformed'!$A$5:$A$185,0),MATCH(AU$4,'Data transformed'!$4:$4,0)-1),$M130),$N130),"NA"))</f>
        <v>-145.9826</v>
      </c>
      <c r="AV130" s="103" t="n">
        <f aca="true">IF($J130="","",IF(ISNUMBER(OFFSET('Data transformed'!$A$4,MATCH($A130,'Data transformed'!$A$5:$A$185,0),MATCH(AV$4,'Data transformed'!$4:$4,0)-1)), MIN(MAX(OFFSET('Data transformed'!$A$4,MATCH($A130,'Data transformed'!$A$5:$A$185,0),MATCH(AV$4,'Data transformed'!$4:$4,0)-1),$M130),$N130),"NA"))</f>
        <v>-174.6445</v>
      </c>
      <c r="AW130" s="103" t="n">
        <f aca="true">IF($J130="","",IF(ISNUMBER(OFFSET('Data transformed'!$A$4,MATCH($A130,'Data transformed'!$A$5:$A$185,0),MATCH(AW$4,'Data transformed'!$4:$4,0)-1)), MIN(MAX(OFFSET('Data transformed'!$A$4,MATCH($A130,'Data transformed'!$A$5:$A$185,0),MATCH(AW$4,'Data transformed'!$4:$4,0)-1),$M130),$N130),"NA"))</f>
        <v>-115.7205</v>
      </c>
      <c r="AX130" s="103" t="n">
        <f aca="true">IF($J130="","",IF(ISNUMBER(OFFSET('Data transformed'!$A$4,MATCH($A130,'Data transformed'!$A$5:$A$185,0),MATCH(AX$4,'Data transformed'!$4:$4,0)-1)), MIN(MAX(OFFSET('Data transformed'!$A$4,MATCH($A130,'Data transformed'!$A$5:$A$185,0),MATCH(AX$4,'Data transformed'!$4:$4,0)-1),$M130),$N130),"NA"))</f>
        <v>-122.6541</v>
      </c>
      <c r="AY130" s="103" t="n">
        <f aca="true">IF($J130="","",IF(ISNUMBER(OFFSET('Data transformed'!$A$4,MATCH($A130,'Data transformed'!$A$5:$A$185,0),MATCH(AY$4,'Data transformed'!$4:$4,0)-1)), MIN(MAX(OFFSET('Data transformed'!$A$4,MATCH($A130,'Data transformed'!$A$5:$A$185,0),MATCH(AY$4,'Data transformed'!$4:$4,0)-1),$M130),$N130),"NA"))</f>
        <v>-120.65812</v>
      </c>
      <c r="AZ130" s="103" t="n">
        <f aca="true">IF($J130="","",IF(ISNUMBER(OFFSET('Data transformed'!$A$4,MATCH($A130,'Data transformed'!$A$5:$A$185,0),MATCH(AZ$4,'Data transformed'!$4:$4,0)-1)), MIN(MAX(OFFSET('Data transformed'!$A$4,MATCH($A130,'Data transformed'!$A$5:$A$185,0),MATCH(AZ$4,'Data transformed'!$4:$4,0)-1),$M130),$N130),"NA"))</f>
        <v>-93.60979</v>
      </c>
      <c r="BA130" s="103" t="n">
        <f aca="true">IF($J130="","",IF(ISNUMBER(OFFSET('Data transformed'!$A$4,MATCH($A130,'Data transformed'!$A$5:$A$185,0),MATCH(BA$4,'Data transformed'!$4:$4,0)-1)), MIN(MAX(OFFSET('Data transformed'!$A$4,MATCH($A130,'Data transformed'!$A$5:$A$185,0),MATCH(BA$4,'Data transformed'!$4:$4,0)-1),$M130),$N130),"NA"))</f>
        <v>-114.5672</v>
      </c>
      <c r="BB130" s="103" t="n">
        <f aca="true">IF($J130="","",IF(ISNUMBER(OFFSET('Data transformed'!$A$4,MATCH($A130,'Data transformed'!$A$5:$A$185,0),MATCH(BB$4,'Data transformed'!$4:$4,0)-1)), MIN(MAX(OFFSET('Data transformed'!$A$4,MATCH($A130,'Data transformed'!$A$5:$A$185,0),MATCH(BB$4,'Data transformed'!$4:$4,0)-1),$M130),$N130),"NA"))</f>
        <v>-96.24508</v>
      </c>
      <c r="BC130" s="103" t="n">
        <f aca="true">IF($J130="","",IF(ISNUMBER(OFFSET('Data transformed'!$A$4,MATCH($A130,'Data transformed'!$A$5:$A$185,0),MATCH(BC$4,'Data transformed'!$4:$4,0)-1)), MIN(MAX(OFFSET('Data transformed'!$A$4,MATCH($A130,'Data transformed'!$A$5:$A$185,0),MATCH(BC$4,'Data transformed'!$4:$4,0)-1),$M130),$N130),"NA"))</f>
        <v>-115.7205</v>
      </c>
      <c r="BD130" s="103" t="n">
        <f aca="true">IF($J130="","",IF(ISNUMBER(OFFSET('Data transformed'!$A$4,MATCH($A130,'Data transformed'!$A$5:$A$185,0),MATCH(BD$4,'Data transformed'!$4:$4,0)-1)), MIN(MAX(OFFSET('Data transformed'!$A$4,MATCH($A130,'Data transformed'!$A$5:$A$185,0),MATCH(BD$4,'Data transformed'!$4:$4,0)-1),$M130),$N130),"NA"))</f>
        <v>-87.70226</v>
      </c>
      <c r="BE130" s="103" t="n">
        <f aca="true">IF($J130="","",IF(ISNUMBER(OFFSET('Data transformed'!$A$4,MATCH($A130,'Data transformed'!$A$5:$A$185,0),MATCH(BE$4,'Data transformed'!$4:$4,0)-1)), MIN(MAX(OFFSET('Data transformed'!$A$4,MATCH($A130,'Data transformed'!$A$5:$A$185,0),MATCH(BE$4,'Data transformed'!$4:$4,0)-1),$M130),$N130),"NA"))</f>
        <v>-141.3398</v>
      </c>
      <c r="BF130" s="103" t="n">
        <f aca="true">IF($J130="","",IF(ISNUMBER(OFFSET('Data transformed'!$A$4,MATCH($A130,'Data transformed'!$A$5:$A$185,0),MATCH(BF$4,'Data transformed'!$4:$4,0)-1)), MIN(MAX(OFFSET('Data transformed'!$A$4,MATCH($A130,'Data transformed'!$A$5:$A$185,0),MATCH(BF$4,'Data transformed'!$4:$4,0)-1),$M130),$N130),"NA"))</f>
        <v>-109.7872</v>
      </c>
      <c r="BG130" s="103" t="n">
        <f aca="true">IF($J130="","",IF(ISNUMBER(OFFSET('Data transformed'!$A$4,MATCH($A130,'Data transformed'!$A$5:$A$185,0),MATCH(BG$4,'Data transformed'!$4:$4,0)-1)), MIN(MAX(OFFSET('Data transformed'!$A$4,MATCH($A130,'Data transformed'!$A$5:$A$185,0),MATCH(BG$4,'Data transformed'!$4:$4,0)-1),$M130),$N130),"NA"))</f>
        <v>-147.9445</v>
      </c>
      <c r="BH130" s="103" t="n">
        <f aca="true">IF($J130="","",IF(ISNUMBER(OFFSET('Data transformed'!$A$4,MATCH($A130,'Data transformed'!$A$5:$A$185,0),MATCH(BH$4,'Data transformed'!$4:$4,0)-1)), MIN(MAX(OFFSET('Data transformed'!$A$4,MATCH($A130,'Data transformed'!$A$5:$A$185,0),MATCH(BH$4,'Data transformed'!$4:$4,0)-1),$M130),$N130),"NA"))</f>
        <v>-137.18851</v>
      </c>
      <c r="BI130" s="103" t="n">
        <f aca="true">IF($J130="","",IF(ISNUMBER(OFFSET('Data transformed'!$A$4,MATCH($A130,'Data transformed'!$A$5:$A$185,0),MATCH(BI$4,'Data transformed'!$4:$4,0)-1)), MIN(MAX(OFFSET('Data transformed'!$A$4,MATCH($A130,'Data transformed'!$A$5:$A$185,0),MATCH(BI$4,'Data transformed'!$4:$4,0)-1),$M130),$N130),"NA"))</f>
        <v>-145.9826</v>
      </c>
      <c r="BJ130" s="103" t="n">
        <f aca="true">IF($J130="","",IF(ISNUMBER(OFFSET('Data transformed'!$A$4,MATCH($A130,'Data transformed'!$A$5:$A$185,0),MATCH(BJ$4,'Data transformed'!$4:$4,0)-1)), MIN(MAX(OFFSET('Data transformed'!$A$4,MATCH($A130,'Data transformed'!$A$5:$A$185,0),MATCH(BJ$4,'Data transformed'!$4:$4,0)-1),$M130),$N130),"NA"))</f>
        <v>-167.3817</v>
      </c>
      <c r="BK130" s="103" t="n">
        <f aca="true">IF($J130="","",IF(ISNUMBER(OFFSET('Data transformed'!$A$4,MATCH($A130,'Data transformed'!$A$5:$A$185,0),MATCH(BK$4,'Data transformed'!$4:$4,0)-1)), MIN(MAX(OFFSET('Data transformed'!$A$4,MATCH($A130,'Data transformed'!$A$5:$A$185,0),MATCH(BK$4,'Data transformed'!$4:$4,0)-1),$M130),$N130),"NA"))</f>
        <v>-129.6254</v>
      </c>
      <c r="BL130" s="103" t="n">
        <f aca="true">IF($J130="","",IF(ISNUMBER(OFFSET('Data transformed'!$A$4,MATCH($A130,'Data transformed'!$A$5:$A$185,0),MATCH(BL$4,'Data transformed'!$4:$4,0)-1)), MIN(MAX(OFFSET('Data transformed'!$A$4,MATCH($A130,'Data transformed'!$A$5:$A$185,0),MATCH(BL$4,'Data transformed'!$4:$4,0)-1),$M130),$N130),"NA"))</f>
        <v>-145.9826</v>
      </c>
      <c r="BM130" s="103" t="n">
        <f aca="true">IF($J130="","",IF(ISNUMBER(OFFSET('Data transformed'!$A$4,MATCH($A130,'Data transformed'!$A$5:$A$185,0),MATCH(BM$4,'Data transformed'!$4:$4,0)-1)), MIN(MAX(OFFSET('Data transformed'!$A$4,MATCH($A130,'Data transformed'!$A$5:$A$185,0),MATCH(BM$4,'Data transformed'!$4:$4,0)-1),$M130),$N130),"NA"))</f>
        <v>-131.8101</v>
      </c>
      <c r="BN130" s="103" t="n">
        <f aca="true">IF($J130="","",IF(ISNUMBER(OFFSET('Data transformed'!$A$4,MATCH($A130,'Data transformed'!$A$5:$A$185,0),MATCH(BN$4,'Data transformed'!$4:$4,0)-1)), MIN(MAX(OFFSET('Data transformed'!$A$4,MATCH($A130,'Data transformed'!$A$5:$A$185,0),MATCH(BN$4,'Data transformed'!$4:$4,0)-1),$M130),$N130),"NA"))</f>
        <v>-178.61650625</v>
      </c>
      <c r="BO130" s="103" t="n">
        <f aca="true">IF($J130="","",IF(ISNUMBER(OFFSET('Data transformed'!$A$4,MATCH($A130,'Data transformed'!$A$5:$A$185,0),MATCH(BO$4,'Data transformed'!$4:$4,0)-1)), MIN(MAX(OFFSET('Data transformed'!$A$4,MATCH($A130,'Data transformed'!$A$5:$A$185,0),MATCH(BO$4,'Data transformed'!$4:$4,0)-1),$M130),$N130),"NA"))</f>
        <v>-135.2281</v>
      </c>
      <c r="BP130" s="103" t="n">
        <f aca="true">IF($J130="","",IF(ISNUMBER(OFFSET('Data transformed'!$A$4,MATCH($A130,'Data transformed'!$A$5:$A$185,0),MATCH(BP$4,'Data transformed'!$4:$4,0)-1)), MIN(MAX(OFFSET('Data transformed'!$A$4,MATCH($A130,'Data transformed'!$A$5:$A$185,0),MATCH(BP$4,'Data transformed'!$4:$4,0)-1),$M130),$N130),"NA"))</f>
        <v>-145.9826</v>
      </c>
      <c r="BQ130" s="103" t="n">
        <f aca="true">IF($J130="","",IF(ISNUMBER(OFFSET('Data transformed'!$A$4,MATCH($A130,'Data transformed'!$A$5:$A$185,0),MATCH(BQ$4,'Data transformed'!$4:$4,0)-1)), MIN(MAX(OFFSET('Data transformed'!$A$4,MATCH($A130,'Data transformed'!$A$5:$A$185,0),MATCH(BQ$4,'Data transformed'!$4:$4,0)-1),$M130),$N130),"NA"))</f>
        <v>-178.61650625</v>
      </c>
      <c r="BR130" s="103" t="n">
        <f aca="true">IF($J130="","",IF(ISNUMBER(OFFSET('Data transformed'!$A$4,MATCH($A130,'Data transformed'!$A$5:$A$185,0),MATCH(BR$4,'Data transformed'!$4:$4,0)-1)), MIN(MAX(OFFSET('Data transformed'!$A$4,MATCH($A130,'Data transformed'!$A$5:$A$185,0),MATCH(BR$4,'Data transformed'!$4:$4,0)-1),$M130),$N130),"NA"))</f>
        <v>-86.57042</v>
      </c>
      <c r="BS130" s="103" t="n">
        <f aca="true">IF($J130="","",IF(ISNUMBER(OFFSET('Data transformed'!$A$4,MATCH($A130,'Data transformed'!$A$5:$A$185,0),MATCH(BS$4,'Data transformed'!$4:$4,0)-1)), MIN(MAX(OFFSET('Data transformed'!$A$4,MATCH($A130,'Data transformed'!$A$5:$A$185,0),MATCH(BS$4,'Data transformed'!$4:$4,0)-1),$M130),$N130),"NA"))</f>
        <v>-97.53491</v>
      </c>
      <c r="BT130" s="103" t="n">
        <f aca="true">IF($J130="","",IF(ISNUMBER(OFFSET('Data transformed'!$A$4,MATCH($A130,'Data transformed'!$A$5:$A$185,0),MATCH(BT$4,'Data transformed'!$4:$4,0)-1)), MIN(MAX(OFFSET('Data transformed'!$A$4,MATCH($A130,'Data transformed'!$A$5:$A$185,0),MATCH(BT$4,'Data transformed'!$4:$4,0)-1),$M130),$N130),"NA"))</f>
        <v>-89.69042</v>
      </c>
      <c r="BU130" s="103" t="n">
        <f aca="true">IF($J130="","",IF(ISNUMBER(OFFSET('Data transformed'!$A$4,MATCH($A130,'Data transformed'!$A$5:$A$185,0),MATCH(BU$4,'Data transformed'!$4:$4,0)-1)), MIN(MAX(OFFSET('Data transformed'!$A$4,MATCH($A130,'Data transformed'!$A$5:$A$185,0),MATCH(BU$4,'Data transformed'!$4:$4,0)-1),$M130),$N130),"NA"))</f>
        <v>-116.9273</v>
      </c>
      <c r="BV130" s="103" t="n">
        <f aca="true">IF($J130="","",IF(ISNUMBER(OFFSET('Data transformed'!$A$4,MATCH($A130,'Data transformed'!$A$5:$A$185,0),MATCH(BV$4,'Data transformed'!$4:$4,0)-1)), MIN(MAX(OFFSET('Data transformed'!$A$4,MATCH($A130,'Data transformed'!$A$5:$A$185,0),MATCH(BV$4,'Data transformed'!$4:$4,0)-1),$M130),$N130),"NA"))</f>
        <v>-112.3025</v>
      </c>
      <c r="BW130" s="103" t="n">
        <f aca="true">IF($J130="","",IF(ISNUMBER(OFFSET('Data transformed'!$A$4,MATCH($A130,'Data transformed'!$A$5:$A$185,0),MATCH(BW$4,'Data transformed'!$4:$4,0)-1)), MIN(MAX(OFFSET('Data transformed'!$A$4,MATCH($A130,'Data transformed'!$A$5:$A$185,0),MATCH(BW$4,'Data transformed'!$4:$4,0)-1),$M130),$N130),"NA"))</f>
        <v>-115.7205</v>
      </c>
      <c r="BX130" s="103" t="n">
        <f aca="true">IF($J130="","",IF(ISNUMBER(OFFSET('Data transformed'!$A$4,MATCH($A130,'Data transformed'!$A$5:$A$185,0),MATCH(BX$4,'Data transformed'!$4:$4,0)-1)), MIN(MAX(OFFSET('Data transformed'!$A$4,MATCH($A130,'Data transformed'!$A$5:$A$185,0),MATCH(BX$4,'Data transformed'!$4:$4,0)-1),$M130),$N130),"NA"))</f>
        <v>-129.6254</v>
      </c>
      <c r="BY130" s="103" t="n">
        <f aca="true">IF($J130="","",IF(ISNUMBER(OFFSET('Data transformed'!$A$4,MATCH($A130,'Data transformed'!$A$5:$A$185,0),MATCH(BY$4,'Data transformed'!$4:$4,0)-1)), MIN(MAX(OFFSET('Data transformed'!$A$4,MATCH($A130,'Data transformed'!$A$5:$A$185,0),MATCH(BY$4,'Data transformed'!$4:$4,0)-1),$M130),$N130),"NA"))</f>
        <v>-134.3045</v>
      </c>
      <c r="BZ130" s="103" t="n">
        <f aca="true">IF($J130="","",IF(ISNUMBER(OFFSET('Data transformed'!$A$4,MATCH($A130,'Data transformed'!$A$5:$A$185,0),MATCH(BZ$4,'Data transformed'!$4:$4,0)-1)), MIN(MAX(OFFSET('Data transformed'!$A$4,MATCH($A130,'Data transformed'!$A$5:$A$185,0),MATCH(BZ$4,'Data transformed'!$4:$4,0)-1),$M130),$N130),"NA"))</f>
        <v>-94.32203</v>
      </c>
      <c r="CA130" s="103" t="n">
        <f aca="true">IF($J130="","",IF(ISNUMBER(OFFSET('Data transformed'!$A$4,MATCH($A130,'Data transformed'!$A$5:$A$185,0),MATCH(CA$4,'Data transformed'!$4:$4,0)-1)), MIN(MAX(OFFSET('Data transformed'!$A$4,MATCH($A130,'Data transformed'!$A$5:$A$185,0),MATCH(CA$4,'Data transformed'!$4:$4,0)-1),$M130),$N130),"NA"))</f>
        <v>-122.6541</v>
      </c>
      <c r="CB130" s="103" t="n">
        <f aca="true">IF($J130="","",IF(ISNUMBER(OFFSET('Data transformed'!$A$4,MATCH($A130,'Data transformed'!$A$5:$A$185,0),MATCH(CB$4,'Data transformed'!$4:$4,0)-1)), MIN(MAX(OFFSET('Data transformed'!$A$4,MATCH($A130,'Data transformed'!$A$5:$A$185,0),MATCH(CB$4,'Data transformed'!$4:$4,0)-1),$M130),$N130),"NA"))</f>
        <v>-108.2504</v>
      </c>
      <c r="CC130" s="103" t="n">
        <f aca="true">IF($J130="","",IF(ISNUMBER(OFFSET('Data transformed'!$A$4,MATCH($A130,'Data transformed'!$A$5:$A$185,0),MATCH(CC$4,'Data transformed'!$4:$4,0)-1)), MIN(MAX(OFFSET('Data transformed'!$A$4,MATCH($A130,'Data transformed'!$A$5:$A$185,0),MATCH(CC$4,'Data transformed'!$4:$4,0)-1),$M130),$N130),"NA"))</f>
        <v>-74.74151</v>
      </c>
      <c r="CD130" s="103" t="n">
        <f aca="true">IF($J130="","",IF(ISNUMBER(OFFSET('Data transformed'!$A$4,MATCH($A130,'Data transformed'!$A$5:$A$185,0),MATCH(CD$4,'Data transformed'!$4:$4,0)-1)), MIN(MAX(OFFSET('Data transformed'!$A$4,MATCH($A130,'Data transformed'!$A$5:$A$185,0),MATCH(CD$4,'Data transformed'!$4:$4,0)-1),$M130),$N130),"NA"))</f>
        <v>-178.61650625</v>
      </c>
      <c r="CE130" s="103" t="n">
        <f aca="true">IF($J130="","",IF(ISNUMBER(OFFSET('Data transformed'!$A$4,MATCH($A130,'Data transformed'!$A$5:$A$185,0),MATCH(CE$4,'Data transformed'!$4:$4,0)-1)), MIN(MAX(OFFSET('Data transformed'!$A$4,MATCH($A130,'Data transformed'!$A$5:$A$185,0),MATCH(CE$4,'Data transformed'!$4:$4,0)-1),$M130),$N130),"NA"))</f>
        <v>-140.5106</v>
      </c>
      <c r="CF130" s="103" t="n">
        <f aca="true">IF($J130="","",IF(ISNUMBER(OFFSET('Data transformed'!$A$4,MATCH($A130,'Data transformed'!$A$5:$A$185,0),MATCH(CF$4,'Data transformed'!$4:$4,0)-1)), MIN(MAX(OFFSET('Data transformed'!$A$4,MATCH($A130,'Data transformed'!$A$5:$A$185,0),MATCH(CF$4,'Data transformed'!$4:$4,0)-1),$M130),$N130),"NA"))</f>
        <v>-142.8796</v>
      </c>
      <c r="CG130" s="103" t="n">
        <f aca="true">IF($J130="","",IF(ISNUMBER(OFFSET('Data transformed'!$A$4,MATCH($A130,'Data transformed'!$A$5:$A$185,0),MATCH(CG$4,'Data transformed'!$4:$4,0)-1)), MIN(MAX(OFFSET('Data transformed'!$A$4,MATCH($A130,'Data transformed'!$A$5:$A$185,0),MATCH(CG$4,'Data transformed'!$4:$4,0)-1),$M130),$N130),"NA"))</f>
        <v>-118.5559</v>
      </c>
      <c r="CH130" s="103" t="n">
        <f aca="true">IF($J130="","",IF(ISNUMBER(OFFSET('Data transformed'!$A$4,MATCH($A130,'Data transformed'!$A$5:$A$185,0),MATCH(CH$4,'Data transformed'!$4:$4,0)-1)), MIN(MAX(OFFSET('Data transformed'!$A$4,MATCH($A130,'Data transformed'!$A$5:$A$185,0),MATCH(CH$4,'Data transformed'!$4:$4,0)-1),$M130),$N130),"NA"))</f>
        <v>-104.424</v>
      </c>
      <c r="CI130" s="103" t="n">
        <f aca="true">IF($J130="","",IF(ISNUMBER(OFFSET('Data transformed'!$A$4,MATCH($A130,'Data transformed'!$A$5:$A$185,0),MATCH(CI$4,'Data transformed'!$4:$4,0)-1)), MIN(MAX(OFFSET('Data transformed'!$A$4,MATCH($A130,'Data transformed'!$A$5:$A$185,0),MATCH(CI$4,'Data transformed'!$4:$4,0)-1),$M130),$N130),"NA"))</f>
        <v>-115.7205</v>
      </c>
      <c r="CJ130" s="103" t="n">
        <f aca="true">IF($J130="","",IF(ISNUMBER(OFFSET('Data transformed'!$A$4,MATCH($A130,'Data transformed'!$A$5:$A$185,0),MATCH(CJ$4,'Data transformed'!$4:$4,0)-1)), MIN(MAX(OFFSET('Data transformed'!$A$4,MATCH($A130,'Data transformed'!$A$5:$A$185,0),MATCH(CJ$4,'Data transformed'!$4:$4,0)-1),$M130),$N130),"NA"))</f>
        <v>-72.19309625</v>
      </c>
      <c r="CK130" s="103" t="n">
        <f aca="true">IF($J130="","",IF(ISNUMBER(OFFSET('Data transformed'!$A$4,MATCH($A130,'Data transformed'!$A$5:$A$185,0),MATCH(CK$4,'Data transformed'!$4:$4,0)-1)), MIN(MAX(OFFSET('Data transformed'!$A$4,MATCH($A130,'Data transformed'!$A$5:$A$185,0),MATCH(CK$4,'Data transformed'!$4:$4,0)-1),$M130),$N130),"NA"))</f>
        <v>-111.5</v>
      </c>
      <c r="CL130" s="103" t="n">
        <f aca="true">IF($J130="","",IF(ISNUMBER(OFFSET('Data transformed'!$A$4,MATCH($A130,'Data transformed'!$A$5:$A$185,0),MATCH(CL$4,'Data transformed'!$4:$4,0)-1)), MIN(MAX(OFFSET('Data transformed'!$A$4,MATCH($A130,'Data transformed'!$A$5:$A$185,0),MATCH(CL$4,'Data transformed'!$4:$4,0)-1),$M130),$N130),"NA"))</f>
        <v>-145.9826</v>
      </c>
      <c r="CM130" s="103" t="n">
        <f aca="true">IF($J130="","",IF(ISNUMBER(OFFSET('Data transformed'!$A$4,MATCH($A130,'Data transformed'!$A$5:$A$185,0),MATCH(CM$4,'Data transformed'!$4:$4,0)-1)), MIN(MAX(OFFSET('Data transformed'!$A$4,MATCH($A130,'Data transformed'!$A$5:$A$185,0),MATCH(CM$4,'Data transformed'!$4:$4,0)-1),$M130),$N130),"NA"))</f>
        <v>-145.9826</v>
      </c>
      <c r="CN130" s="103" t="n">
        <f aca="true">IF($J130="","",IF(ISNUMBER(OFFSET('Data transformed'!$A$4,MATCH($A130,'Data transformed'!$A$5:$A$185,0),MATCH(CN$4,'Data transformed'!$4:$4,0)-1)), MIN(MAX(OFFSET('Data transformed'!$A$4,MATCH($A130,'Data transformed'!$A$5:$A$185,0),MATCH(CN$4,'Data transformed'!$4:$4,0)-1),$M130),$N130),"NA"))</f>
        <v>-140.5106</v>
      </c>
      <c r="CO130" s="103" t="n">
        <f aca="true">IF($J130="","",IF(ISNUMBER(OFFSET('Data transformed'!$A$4,MATCH($A130,'Data transformed'!$A$5:$A$185,0),MATCH(CO$4,'Data transformed'!$4:$4,0)-1)), MIN(MAX(OFFSET('Data transformed'!$A$4,MATCH($A130,'Data transformed'!$A$5:$A$185,0),MATCH(CO$4,'Data transformed'!$4:$4,0)-1),$M130),$N130),"NA"))</f>
        <v>-136.33173</v>
      </c>
      <c r="CP130" s="103" t="n">
        <f aca="true">IF($J130="","",IF(ISNUMBER(OFFSET('Data transformed'!$A$4,MATCH($A130,'Data transformed'!$A$5:$A$185,0),MATCH(CP$4,'Data transformed'!$4:$4,0)-1)), MIN(MAX(OFFSET('Data transformed'!$A$4,MATCH($A130,'Data transformed'!$A$5:$A$185,0),MATCH(CP$4,'Data transformed'!$4:$4,0)-1),$M130),$N130),"NA"))</f>
        <v>-112.3025</v>
      </c>
      <c r="CQ130" s="103" t="n">
        <f aca="true">IF($J130="","",IF(ISNUMBER(OFFSET('Data transformed'!$A$4,MATCH($A130,'Data transformed'!$A$5:$A$185,0),MATCH(CQ$4,'Data transformed'!$4:$4,0)-1)), MIN(MAX(OFFSET('Data transformed'!$A$4,MATCH($A130,'Data transformed'!$A$5:$A$185,0),MATCH(CQ$4,'Data transformed'!$4:$4,0)-1),$M130),$N130),"NA"))</f>
        <v>-138.10677</v>
      </c>
      <c r="CR130" s="103" t="n">
        <f aca="true">IF($J130="","",IF(ISNUMBER(OFFSET('Data transformed'!$A$4,MATCH($A130,'Data transformed'!$A$5:$A$185,0),MATCH(CR$4,'Data transformed'!$4:$4,0)-1)), MIN(MAX(OFFSET('Data transformed'!$A$4,MATCH($A130,'Data transformed'!$A$5:$A$185,0),MATCH(CR$4,'Data transformed'!$4:$4,0)-1),$M130),$N130),"NA"))</f>
        <v>-119.45</v>
      </c>
      <c r="CS130" s="103" t="n">
        <f aca="true">IF($J130="","",IF(ISNUMBER(OFFSET('Data transformed'!$A$4,MATCH($A130,'Data transformed'!$A$5:$A$185,0),MATCH(CS$4,'Data transformed'!$4:$4,0)-1)), MIN(MAX(OFFSET('Data transformed'!$A$4,MATCH($A130,'Data transformed'!$A$5:$A$185,0),MATCH(CS$4,'Data transformed'!$4:$4,0)-1),$M130),$N130),"NA"))</f>
        <v>-147.0863</v>
      </c>
      <c r="CT130" s="103" t="n">
        <f aca="true">IF($J130="","",IF(ISNUMBER(OFFSET('Data transformed'!$A$4,MATCH($A130,'Data transformed'!$A$5:$A$185,0),MATCH(CT$4,'Data transformed'!$4:$4,0)-1)), MIN(MAX(OFFSET('Data transformed'!$A$4,MATCH($A130,'Data transformed'!$A$5:$A$185,0),MATCH(CT$4,'Data transformed'!$4:$4,0)-1),$M130),$N130),"NA"))</f>
        <v>-121.2083</v>
      </c>
      <c r="CU130" s="103" t="n">
        <f aca="true">IF($J130="","",IF(ISNUMBER(OFFSET('Data transformed'!$A$4,MATCH($A130,'Data transformed'!$A$5:$A$185,0),MATCH(CU$4,'Data transformed'!$4:$4,0)-1)), MIN(MAX(OFFSET('Data transformed'!$A$4,MATCH($A130,'Data transformed'!$A$5:$A$185,0),MATCH(CU$4,'Data transformed'!$4:$4,0)-1),$M130),$N130),"NA"))</f>
        <v>-142.87961</v>
      </c>
    </row>
    <row r="131" customFormat="false" ht="15.5" hidden="false" customHeight="false" outlineLevel="0" collapsed="false">
      <c r="A131" s="107" t="n">
        <v>4440</v>
      </c>
      <c r="B131" s="107" t="n">
        <v>3</v>
      </c>
      <c r="C131" s="103" t="str">
        <f aca="true">IF(ISBLANK(OFFSET('Raw Data'!$A$3,MATCH($A131,'Raw Data'!$B$4:$B$185,0),MATCH(C$4,'Raw Data'!$3:$3,0)-1)),"",OFFSET('Raw Data'!$A$3,MATCH($A131,'Raw Data'!$B$4:$B$185,0),MATCH(C$4,'Raw Data'!$3:$3,0)-1))</f>
        <v>Sustainable transport infrastructure</v>
      </c>
      <c r="D131" s="103" t="str">
        <f aca="true">IF(ISBLANK(OFFSET('Raw Data'!$A$3,MATCH($A131,'Raw Data'!$B$4:$B$185,0),MATCH(D$4,'Raw Data'!$3:$3,0)-1)),"",OFFSET('Raw Data'!$A$3,MATCH($A131,'Raw Data'!$B$4:$B$185,0),MATCH(D$4,'Raw Data'!$3:$3,0)-1))</f>
        <v/>
      </c>
      <c r="E131" s="103" t="str">
        <f aca="true">IF(ISBLANK(OFFSET('Raw Data'!$A$3,MATCH($A131,'Raw Data'!$B$4:$B$185,0),MATCH(E$4,'Raw Data'!$3:$3,0)-1)),"",OFFSET('Raw Data'!$A$3,MATCH($A131,'Raw Data'!$B$4:$B$185,0),MATCH(E$4,'Raw Data'!$3:$3,0)-1))</f>
        <v/>
      </c>
      <c r="G131" s="103"/>
      <c r="H131" s="103"/>
      <c r="I131" s="103"/>
      <c r="J131" s="103" t="e">
        <f aca="true" t="array" ref="J131:J131">IFERROR(_xlfn.QUARTILE.INC(IF(ISNUMBER(OFFSET('Data transformed'!$N$4,MATCH('outliers treatment'!$A131,'Data transformed'!$A$5:$A$185),1,1,COUNTA('Data transformed'!$O$4:$CX$4))),OFFSET('Data transformed'!$N$4,MATCH('outliers treatment'!$A131,'Data transformed'!$A$5:$A$185),1,1,COUNTA('Data transformed'!$O$4:$CX$4))),1),"")</f>
        <v>#N/A</v>
      </c>
      <c r="K131" s="103" t="e">
        <f aca="true" t="array" ref="K131:K131">IFERROR(_xlfn.QUARTILE.INC(IF(ISNUMBER(OFFSET('Data transformed'!$N$4,MATCH('outliers treatment'!$A131,'Data transformed'!$A$5:$A$185),1,1,COUNTA('Data transformed'!$O$4:$CX$4))),OFFSET('Data transformed'!$N$4,MATCH('outliers treatment'!$A131,'Data transformed'!$A$5:$A$185),1,1,COUNTA('Data transformed'!$O$4:$CX$4))),3),"")</f>
        <v>#N/A</v>
      </c>
      <c r="L131" s="103" t="str">
        <f aca="false">IFERROR(K131-J131,"")</f>
        <v/>
      </c>
      <c r="M131" s="103"/>
      <c r="N131" s="103"/>
      <c r="O131" s="103"/>
      <c r="P131" s="105" t="str">
        <f aca="false" t="array" ref="P131:P131">IFERROR(SKEW(IF(ISNUMBER(T131:CU131),T131:CU131,"")),"")</f>
        <v/>
      </c>
      <c r="Q131" s="103" t="n">
        <f aca="true">IF(ISBLANK(OFFSET('Data above threshold'!$A$4,MATCH('Data above threshold'!$A130,'Data above threshold'!$A$5:$A$185,0),MATCH('Data above threshold'!N$4,'Data above threshold'!$4:$4,0)-1)),1,OFFSET('Data above threshold'!$A$4,MATCH('Data above threshold'!$A130,'Data above threshold'!$A$5:$A$185,0),MATCH('Data above threshold'!N$4,'Data above threshold'!$4:$4,0)-1))</f>
        <v>1</v>
      </c>
      <c r="R131" s="103" t="e">
        <f aca="false">IF($J131="","",COUNTIF(T131:CU131,M131)+ COUNTIF(T131:CQ131,N131))</f>
        <v>#N/A</v>
      </c>
      <c r="S131" s="106" t="str">
        <f aca="false" t="array" ref="S131:S131">IF(B131&lt;4,"",1-IFERROR(SUM(ISNUMBER(T131:CU131)*(1-$T$3:$CU$3))/COUNTIF($T$3:$CU$3,0),0))</f>
        <v/>
      </c>
      <c r="T131" s="103" t="str">
        <f aca="true">IF($J131="","",IF(ISNUMBER(OFFSET('Data transformed'!$A$4,MATCH($A131,'Data transformed'!$A$5:$A$185,0),MATCH(T$4,'Data transformed'!$4:$4,0)-1)), MIN(MAX(OFFSET('Data transformed'!$A$4,MATCH($A131,'Data transformed'!$A$5:$A$185,0),MATCH(T$4,'Data transformed'!$4:$4,0)-1),$M131),$N131),"NA"))</f>
        <v>NA</v>
      </c>
      <c r="U131" s="103" t="str">
        <f aca="true">IF($J131="","",IF(ISNUMBER(OFFSET('Data transformed'!$A$4,MATCH($A131,'Data transformed'!$A$5:$A$185,0),MATCH(U$4,'Data transformed'!$4:$4,0)-1)), MIN(MAX(OFFSET('Data transformed'!$A$4,MATCH($A131,'Data transformed'!$A$5:$A$185,0),MATCH(U$4,'Data transformed'!$4:$4,0)-1),$M131),$N131),"NA"))</f>
        <v>NA</v>
      </c>
      <c r="V131" s="103" t="str">
        <f aca="true">IF($J131="","",IF(ISNUMBER(OFFSET('Data transformed'!$A$4,MATCH($A131,'Data transformed'!$A$5:$A$185,0),MATCH(V$4,'Data transformed'!$4:$4,0)-1)), MIN(MAX(OFFSET('Data transformed'!$A$4,MATCH($A131,'Data transformed'!$A$5:$A$185,0),MATCH(V$4,'Data transformed'!$4:$4,0)-1),$M131),$N131),"NA"))</f>
        <v>NA</v>
      </c>
      <c r="W131" s="103" t="str">
        <f aca="true">IF($J131="","",IF(ISNUMBER(OFFSET('Data transformed'!$A$4,MATCH($A131,'Data transformed'!$A$5:$A$185,0),MATCH(W$4,'Data transformed'!$4:$4,0)-1)), MIN(MAX(OFFSET('Data transformed'!$A$4,MATCH($A131,'Data transformed'!$A$5:$A$185,0),MATCH(W$4,'Data transformed'!$4:$4,0)-1),$M131),$N131),"NA"))</f>
        <v>NA</v>
      </c>
      <c r="X131" s="103" t="str">
        <f aca="true">IF($J131="","",IF(ISNUMBER(OFFSET('Data transformed'!$A$4,MATCH($A131,'Data transformed'!$A$5:$A$185,0),MATCH(X$4,'Data transformed'!$4:$4,0)-1)), MIN(MAX(OFFSET('Data transformed'!$A$4,MATCH($A131,'Data transformed'!$A$5:$A$185,0),MATCH(X$4,'Data transformed'!$4:$4,0)-1),$M131),$N131),"NA"))</f>
        <v>NA</v>
      </c>
      <c r="Y131" s="103" t="str">
        <f aca="true">IF($J131="","",IF(ISNUMBER(OFFSET('Data transformed'!$A$4,MATCH($A131,'Data transformed'!$A$5:$A$185,0),MATCH(Y$4,'Data transformed'!$4:$4,0)-1)), MIN(MAX(OFFSET('Data transformed'!$A$4,MATCH($A131,'Data transformed'!$A$5:$A$185,0),MATCH(Y$4,'Data transformed'!$4:$4,0)-1),$M131),$N131),"NA"))</f>
        <v>NA</v>
      </c>
      <c r="Z131" s="103" t="str">
        <f aca="true">IF($J131="","",IF(ISNUMBER(OFFSET('Data transformed'!$A$4,MATCH($A131,'Data transformed'!$A$5:$A$185,0),MATCH(Z$4,'Data transformed'!$4:$4,0)-1)), MIN(MAX(OFFSET('Data transformed'!$A$4,MATCH($A131,'Data transformed'!$A$5:$A$185,0),MATCH(Z$4,'Data transformed'!$4:$4,0)-1),$M131),$N131),"NA"))</f>
        <v>NA</v>
      </c>
      <c r="AA131" s="103" t="str">
        <f aca="true">IF($J131="","",IF(ISNUMBER(OFFSET('Data transformed'!$A$4,MATCH($A131,'Data transformed'!$A$5:$A$185,0),MATCH(AA$4,'Data transformed'!$4:$4,0)-1)), MIN(MAX(OFFSET('Data transformed'!$A$4,MATCH($A131,'Data transformed'!$A$5:$A$185,0),MATCH(AA$4,'Data transformed'!$4:$4,0)-1),$M131),$N131),"NA"))</f>
        <v>NA</v>
      </c>
      <c r="AB131" s="103" t="str">
        <f aca="true">IF($J131="","",IF(ISNUMBER(OFFSET('Data transformed'!$A$4,MATCH($A131,'Data transformed'!$A$5:$A$185,0),MATCH(AB$4,'Data transformed'!$4:$4,0)-1)), MIN(MAX(OFFSET('Data transformed'!$A$4,MATCH($A131,'Data transformed'!$A$5:$A$185,0),MATCH(AB$4,'Data transformed'!$4:$4,0)-1),$M131),$N131),"NA"))</f>
        <v>NA</v>
      </c>
      <c r="AC131" s="103" t="str">
        <f aca="true">IF($J131="","",IF(ISNUMBER(OFFSET('Data transformed'!$A$4,MATCH($A131,'Data transformed'!$A$5:$A$185,0),MATCH(AC$4,'Data transformed'!$4:$4,0)-1)), MIN(MAX(OFFSET('Data transformed'!$A$4,MATCH($A131,'Data transformed'!$A$5:$A$185,0),MATCH(AC$4,'Data transformed'!$4:$4,0)-1),$M131),$N131),"NA"))</f>
        <v>NA</v>
      </c>
      <c r="AD131" s="103" t="str">
        <f aca="true">IF($J131="","",IF(ISNUMBER(OFFSET('Data transformed'!$A$4,MATCH($A131,'Data transformed'!$A$5:$A$185,0),MATCH(AD$4,'Data transformed'!$4:$4,0)-1)), MIN(MAX(OFFSET('Data transformed'!$A$4,MATCH($A131,'Data transformed'!$A$5:$A$185,0),MATCH(AD$4,'Data transformed'!$4:$4,0)-1),$M131),$N131),"NA"))</f>
        <v>NA</v>
      </c>
      <c r="AE131" s="103" t="str">
        <f aca="true">IF($J131="","",IF(ISNUMBER(OFFSET('Data transformed'!$A$4,MATCH($A131,'Data transformed'!$A$5:$A$185,0),MATCH(AE$4,'Data transformed'!$4:$4,0)-1)), MIN(MAX(OFFSET('Data transformed'!$A$4,MATCH($A131,'Data transformed'!$A$5:$A$185,0),MATCH(AE$4,'Data transformed'!$4:$4,0)-1),$M131),$N131),"NA"))</f>
        <v>NA</v>
      </c>
      <c r="AF131" s="103" t="str">
        <f aca="true">IF($J131="","",IF(ISNUMBER(OFFSET('Data transformed'!$A$4,MATCH($A131,'Data transformed'!$A$5:$A$185,0),MATCH(AF$4,'Data transformed'!$4:$4,0)-1)), MIN(MAX(OFFSET('Data transformed'!$A$4,MATCH($A131,'Data transformed'!$A$5:$A$185,0),MATCH(AF$4,'Data transformed'!$4:$4,0)-1),$M131),$N131),"NA"))</f>
        <v>NA</v>
      </c>
      <c r="AG131" s="103" t="str">
        <f aca="true">IF($J131="","",IF(ISNUMBER(OFFSET('Data transformed'!$A$4,MATCH($A131,'Data transformed'!$A$5:$A$185,0),MATCH(AG$4,'Data transformed'!$4:$4,0)-1)), MIN(MAX(OFFSET('Data transformed'!$A$4,MATCH($A131,'Data transformed'!$A$5:$A$185,0),MATCH(AG$4,'Data transformed'!$4:$4,0)-1),$M131),$N131),"NA"))</f>
        <v>NA</v>
      </c>
      <c r="AH131" s="103" t="str">
        <f aca="true">IF($J131="","",IF(ISNUMBER(OFFSET('Data transformed'!$A$4,MATCH($A131,'Data transformed'!$A$5:$A$185,0),MATCH(AH$4,'Data transformed'!$4:$4,0)-1)), MIN(MAX(OFFSET('Data transformed'!$A$4,MATCH($A131,'Data transformed'!$A$5:$A$185,0),MATCH(AH$4,'Data transformed'!$4:$4,0)-1),$M131),$N131),"NA"))</f>
        <v>NA</v>
      </c>
      <c r="AI131" s="103" t="str">
        <f aca="true">IF($J131="","",IF(ISNUMBER(OFFSET('Data transformed'!$A$4,MATCH($A131,'Data transformed'!$A$5:$A$185,0),MATCH(AI$4,'Data transformed'!$4:$4,0)-1)), MIN(MAX(OFFSET('Data transformed'!$A$4,MATCH($A131,'Data transformed'!$A$5:$A$185,0),MATCH(AI$4,'Data transformed'!$4:$4,0)-1),$M131),$N131),"NA"))</f>
        <v>NA</v>
      </c>
      <c r="AJ131" s="103" t="str">
        <f aca="true">IF($J131="","",IF(ISNUMBER(OFFSET('Data transformed'!$A$4,MATCH($A131,'Data transformed'!$A$5:$A$185,0),MATCH(AJ$4,'Data transformed'!$4:$4,0)-1)), MIN(MAX(OFFSET('Data transformed'!$A$4,MATCH($A131,'Data transformed'!$A$5:$A$185,0),MATCH(AJ$4,'Data transformed'!$4:$4,0)-1),$M131),$N131),"NA"))</f>
        <v>NA</v>
      </c>
      <c r="AK131" s="103" t="str">
        <f aca="true">IF($J131="","",IF(ISNUMBER(OFFSET('Data transformed'!$A$4,MATCH($A131,'Data transformed'!$A$5:$A$185,0),MATCH(AK$4,'Data transformed'!$4:$4,0)-1)), MIN(MAX(OFFSET('Data transformed'!$A$4,MATCH($A131,'Data transformed'!$A$5:$A$185,0),MATCH(AK$4,'Data transformed'!$4:$4,0)-1),$M131),$N131),"NA"))</f>
        <v>NA</v>
      </c>
      <c r="AL131" s="103" t="str">
        <f aca="true">IF($J131="","",IF(ISNUMBER(OFFSET('Data transformed'!$A$4,MATCH($A131,'Data transformed'!$A$5:$A$185,0),MATCH(AL$4,'Data transformed'!$4:$4,0)-1)), MIN(MAX(OFFSET('Data transformed'!$A$4,MATCH($A131,'Data transformed'!$A$5:$A$185,0),MATCH(AL$4,'Data transformed'!$4:$4,0)-1),$M131),$N131),"NA"))</f>
        <v>NA</v>
      </c>
      <c r="AM131" s="103" t="str">
        <f aca="true">IF($J131="","",IF(ISNUMBER(OFFSET('Data transformed'!$A$4,MATCH($A131,'Data transformed'!$A$5:$A$185,0),MATCH(AM$4,'Data transformed'!$4:$4,0)-1)), MIN(MAX(OFFSET('Data transformed'!$A$4,MATCH($A131,'Data transformed'!$A$5:$A$185,0),MATCH(AM$4,'Data transformed'!$4:$4,0)-1),$M131),$N131),"NA"))</f>
        <v>NA</v>
      </c>
      <c r="AN131" s="103" t="str">
        <f aca="true">IF($J131="","",IF(ISNUMBER(OFFSET('Data transformed'!$A$4,MATCH($A131,'Data transformed'!$A$5:$A$185,0),MATCH(AN$4,'Data transformed'!$4:$4,0)-1)), MIN(MAX(OFFSET('Data transformed'!$A$4,MATCH($A131,'Data transformed'!$A$5:$A$185,0),MATCH(AN$4,'Data transformed'!$4:$4,0)-1),$M131),$N131),"NA"))</f>
        <v>NA</v>
      </c>
      <c r="AO131" s="103" t="str">
        <f aca="true">IF($J131="","",IF(ISNUMBER(OFFSET('Data transformed'!$A$4,MATCH($A131,'Data transformed'!$A$5:$A$185,0),MATCH(AO$4,'Data transformed'!$4:$4,0)-1)), MIN(MAX(OFFSET('Data transformed'!$A$4,MATCH($A131,'Data transformed'!$A$5:$A$185,0),MATCH(AO$4,'Data transformed'!$4:$4,0)-1),$M131),$N131),"NA"))</f>
        <v>NA</v>
      </c>
      <c r="AP131" s="103" t="str">
        <f aca="true">IF($J131="","",IF(ISNUMBER(OFFSET('Data transformed'!$A$4,MATCH($A131,'Data transformed'!$A$5:$A$185,0),MATCH(AP$4,'Data transformed'!$4:$4,0)-1)), MIN(MAX(OFFSET('Data transformed'!$A$4,MATCH($A131,'Data transformed'!$A$5:$A$185,0),MATCH(AP$4,'Data transformed'!$4:$4,0)-1),$M131),$N131),"NA"))</f>
        <v>NA</v>
      </c>
      <c r="AQ131" s="103" t="str">
        <f aca="true">IF($J131="","",IF(ISNUMBER(OFFSET('Data transformed'!$A$4,MATCH($A131,'Data transformed'!$A$5:$A$185,0),MATCH(AQ$4,'Data transformed'!$4:$4,0)-1)), MIN(MAX(OFFSET('Data transformed'!$A$4,MATCH($A131,'Data transformed'!$A$5:$A$185,0),MATCH(AQ$4,'Data transformed'!$4:$4,0)-1),$M131),$N131),"NA"))</f>
        <v>NA</v>
      </c>
      <c r="AR131" s="103" t="str">
        <f aca="true">IF($J131="","",IF(ISNUMBER(OFFSET('Data transformed'!$A$4,MATCH($A131,'Data transformed'!$A$5:$A$185,0),MATCH(AR$4,'Data transformed'!$4:$4,0)-1)), MIN(MAX(OFFSET('Data transformed'!$A$4,MATCH($A131,'Data transformed'!$A$5:$A$185,0),MATCH(AR$4,'Data transformed'!$4:$4,0)-1),$M131),$N131),"NA"))</f>
        <v>NA</v>
      </c>
      <c r="AS131" s="103" t="str">
        <f aca="true">IF($J131="","",IF(ISNUMBER(OFFSET('Data transformed'!$A$4,MATCH($A131,'Data transformed'!$A$5:$A$185,0),MATCH(AS$4,'Data transformed'!$4:$4,0)-1)), MIN(MAX(OFFSET('Data transformed'!$A$4,MATCH($A131,'Data transformed'!$A$5:$A$185,0),MATCH(AS$4,'Data transformed'!$4:$4,0)-1),$M131),$N131),"NA"))</f>
        <v>NA</v>
      </c>
      <c r="AT131" s="103" t="str">
        <f aca="true">IF($J131="","",IF(ISNUMBER(OFFSET('Data transformed'!$A$4,MATCH($A131,'Data transformed'!$A$5:$A$185,0),MATCH(AT$4,'Data transformed'!$4:$4,0)-1)), MIN(MAX(OFFSET('Data transformed'!$A$4,MATCH($A131,'Data transformed'!$A$5:$A$185,0),MATCH(AT$4,'Data transformed'!$4:$4,0)-1),$M131),$N131),"NA"))</f>
        <v>NA</v>
      </c>
      <c r="AU131" s="103" t="str">
        <f aca="true">IF($J131="","",IF(ISNUMBER(OFFSET('Data transformed'!$A$4,MATCH($A131,'Data transformed'!$A$5:$A$185,0),MATCH(AU$4,'Data transformed'!$4:$4,0)-1)), MIN(MAX(OFFSET('Data transformed'!$A$4,MATCH($A131,'Data transformed'!$A$5:$A$185,0),MATCH(AU$4,'Data transformed'!$4:$4,0)-1),$M131),$N131),"NA"))</f>
        <v>NA</v>
      </c>
      <c r="AV131" s="103" t="str">
        <f aca="true">IF($J131="","",IF(ISNUMBER(OFFSET('Data transformed'!$A$4,MATCH($A131,'Data transformed'!$A$5:$A$185,0),MATCH(AV$4,'Data transformed'!$4:$4,0)-1)), MIN(MAX(OFFSET('Data transformed'!$A$4,MATCH($A131,'Data transformed'!$A$5:$A$185,0),MATCH(AV$4,'Data transformed'!$4:$4,0)-1),$M131),$N131),"NA"))</f>
        <v>NA</v>
      </c>
      <c r="AW131" s="103" t="str">
        <f aca="true">IF($J131="","",IF(ISNUMBER(OFFSET('Data transformed'!$A$4,MATCH($A131,'Data transformed'!$A$5:$A$185,0),MATCH(AW$4,'Data transformed'!$4:$4,0)-1)), MIN(MAX(OFFSET('Data transformed'!$A$4,MATCH($A131,'Data transformed'!$A$5:$A$185,0),MATCH(AW$4,'Data transformed'!$4:$4,0)-1),$M131),$N131),"NA"))</f>
        <v>NA</v>
      </c>
      <c r="AX131" s="103" t="str">
        <f aca="true">IF($J131="","",IF(ISNUMBER(OFFSET('Data transformed'!$A$4,MATCH($A131,'Data transformed'!$A$5:$A$185,0),MATCH(AX$4,'Data transformed'!$4:$4,0)-1)), MIN(MAX(OFFSET('Data transformed'!$A$4,MATCH($A131,'Data transformed'!$A$5:$A$185,0),MATCH(AX$4,'Data transformed'!$4:$4,0)-1),$M131),$N131),"NA"))</f>
        <v>NA</v>
      </c>
      <c r="AY131" s="103" t="str">
        <f aca="true">IF($J131="","",IF(ISNUMBER(OFFSET('Data transformed'!$A$4,MATCH($A131,'Data transformed'!$A$5:$A$185,0),MATCH(AY$4,'Data transformed'!$4:$4,0)-1)), MIN(MAX(OFFSET('Data transformed'!$A$4,MATCH($A131,'Data transformed'!$A$5:$A$185,0),MATCH(AY$4,'Data transformed'!$4:$4,0)-1),$M131),$N131),"NA"))</f>
        <v>NA</v>
      </c>
      <c r="AZ131" s="103" t="str">
        <f aca="true">IF($J131="","",IF(ISNUMBER(OFFSET('Data transformed'!$A$4,MATCH($A131,'Data transformed'!$A$5:$A$185,0),MATCH(AZ$4,'Data transformed'!$4:$4,0)-1)), MIN(MAX(OFFSET('Data transformed'!$A$4,MATCH($A131,'Data transformed'!$A$5:$A$185,0),MATCH(AZ$4,'Data transformed'!$4:$4,0)-1),$M131),$N131),"NA"))</f>
        <v>NA</v>
      </c>
      <c r="BA131" s="103" t="str">
        <f aca="true">IF($J131="","",IF(ISNUMBER(OFFSET('Data transformed'!$A$4,MATCH($A131,'Data transformed'!$A$5:$A$185,0),MATCH(BA$4,'Data transformed'!$4:$4,0)-1)), MIN(MAX(OFFSET('Data transformed'!$A$4,MATCH($A131,'Data transformed'!$A$5:$A$185,0),MATCH(BA$4,'Data transformed'!$4:$4,0)-1),$M131),$N131),"NA"))</f>
        <v>NA</v>
      </c>
      <c r="BB131" s="103" t="str">
        <f aca="true">IF($J131="","",IF(ISNUMBER(OFFSET('Data transformed'!$A$4,MATCH($A131,'Data transformed'!$A$5:$A$185,0),MATCH(BB$4,'Data transformed'!$4:$4,0)-1)), MIN(MAX(OFFSET('Data transformed'!$A$4,MATCH($A131,'Data transformed'!$A$5:$A$185,0),MATCH(BB$4,'Data transformed'!$4:$4,0)-1),$M131),$N131),"NA"))</f>
        <v>NA</v>
      </c>
      <c r="BC131" s="103" t="str">
        <f aca="true">IF($J131="","",IF(ISNUMBER(OFFSET('Data transformed'!$A$4,MATCH($A131,'Data transformed'!$A$5:$A$185,0),MATCH(BC$4,'Data transformed'!$4:$4,0)-1)), MIN(MAX(OFFSET('Data transformed'!$A$4,MATCH($A131,'Data transformed'!$A$5:$A$185,0),MATCH(BC$4,'Data transformed'!$4:$4,0)-1),$M131),$N131),"NA"))</f>
        <v>NA</v>
      </c>
      <c r="BD131" s="103" t="str">
        <f aca="true">IF($J131="","",IF(ISNUMBER(OFFSET('Data transformed'!$A$4,MATCH($A131,'Data transformed'!$A$5:$A$185,0),MATCH(BD$4,'Data transformed'!$4:$4,0)-1)), MIN(MAX(OFFSET('Data transformed'!$A$4,MATCH($A131,'Data transformed'!$A$5:$A$185,0),MATCH(BD$4,'Data transformed'!$4:$4,0)-1),$M131),$N131),"NA"))</f>
        <v>NA</v>
      </c>
      <c r="BE131" s="103" t="str">
        <f aca="true">IF($J131="","",IF(ISNUMBER(OFFSET('Data transformed'!$A$4,MATCH($A131,'Data transformed'!$A$5:$A$185,0),MATCH(BE$4,'Data transformed'!$4:$4,0)-1)), MIN(MAX(OFFSET('Data transformed'!$A$4,MATCH($A131,'Data transformed'!$A$5:$A$185,0),MATCH(BE$4,'Data transformed'!$4:$4,0)-1),$M131),$N131),"NA"))</f>
        <v>NA</v>
      </c>
      <c r="BF131" s="103" t="str">
        <f aca="true">IF($J131="","",IF(ISNUMBER(OFFSET('Data transformed'!$A$4,MATCH($A131,'Data transformed'!$A$5:$A$185,0),MATCH(BF$4,'Data transformed'!$4:$4,0)-1)), MIN(MAX(OFFSET('Data transformed'!$A$4,MATCH($A131,'Data transformed'!$A$5:$A$185,0),MATCH(BF$4,'Data transformed'!$4:$4,0)-1),$M131),$N131),"NA"))</f>
        <v>NA</v>
      </c>
      <c r="BG131" s="103" t="str">
        <f aca="true">IF($J131="","",IF(ISNUMBER(OFFSET('Data transformed'!$A$4,MATCH($A131,'Data transformed'!$A$5:$A$185,0),MATCH(BG$4,'Data transformed'!$4:$4,0)-1)), MIN(MAX(OFFSET('Data transformed'!$A$4,MATCH($A131,'Data transformed'!$A$5:$A$185,0),MATCH(BG$4,'Data transformed'!$4:$4,0)-1),$M131),$N131),"NA"))</f>
        <v>NA</v>
      </c>
      <c r="BH131" s="103" t="str">
        <f aca="true">IF($J131="","",IF(ISNUMBER(OFFSET('Data transformed'!$A$4,MATCH($A131,'Data transformed'!$A$5:$A$185,0),MATCH(BH$4,'Data transformed'!$4:$4,0)-1)), MIN(MAX(OFFSET('Data transformed'!$A$4,MATCH($A131,'Data transformed'!$A$5:$A$185,0),MATCH(BH$4,'Data transformed'!$4:$4,0)-1),$M131),$N131),"NA"))</f>
        <v>NA</v>
      </c>
      <c r="BI131" s="103" t="str">
        <f aca="true">IF($J131="","",IF(ISNUMBER(OFFSET('Data transformed'!$A$4,MATCH($A131,'Data transformed'!$A$5:$A$185,0),MATCH(BI$4,'Data transformed'!$4:$4,0)-1)), MIN(MAX(OFFSET('Data transformed'!$A$4,MATCH($A131,'Data transformed'!$A$5:$A$185,0),MATCH(BI$4,'Data transformed'!$4:$4,0)-1),$M131),$N131),"NA"))</f>
        <v>NA</v>
      </c>
      <c r="BJ131" s="103" t="str">
        <f aca="true">IF($J131="","",IF(ISNUMBER(OFFSET('Data transformed'!$A$4,MATCH($A131,'Data transformed'!$A$5:$A$185,0),MATCH(BJ$4,'Data transformed'!$4:$4,0)-1)), MIN(MAX(OFFSET('Data transformed'!$A$4,MATCH($A131,'Data transformed'!$A$5:$A$185,0),MATCH(BJ$4,'Data transformed'!$4:$4,0)-1),$M131),$N131),"NA"))</f>
        <v>NA</v>
      </c>
      <c r="BK131" s="103" t="str">
        <f aca="true">IF($J131="","",IF(ISNUMBER(OFFSET('Data transformed'!$A$4,MATCH($A131,'Data transformed'!$A$5:$A$185,0),MATCH(BK$4,'Data transformed'!$4:$4,0)-1)), MIN(MAX(OFFSET('Data transformed'!$A$4,MATCH($A131,'Data transformed'!$A$5:$A$185,0),MATCH(BK$4,'Data transformed'!$4:$4,0)-1),$M131),$N131),"NA"))</f>
        <v>NA</v>
      </c>
      <c r="BL131" s="103" t="str">
        <f aca="true">IF($J131="","",IF(ISNUMBER(OFFSET('Data transformed'!$A$4,MATCH($A131,'Data transformed'!$A$5:$A$185,0),MATCH(BL$4,'Data transformed'!$4:$4,0)-1)), MIN(MAX(OFFSET('Data transformed'!$A$4,MATCH($A131,'Data transformed'!$A$5:$A$185,0),MATCH(BL$4,'Data transformed'!$4:$4,0)-1),$M131),$N131),"NA"))</f>
        <v>NA</v>
      </c>
      <c r="BM131" s="103" t="str">
        <f aca="true">IF($J131="","",IF(ISNUMBER(OFFSET('Data transformed'!$A$4,MATCH($A131,'Data transformed'!$A$5:$A$185,0),MATCH(BM$4,'Data transformed'!$4:$4,0)-1)), MIN(MAX(OFFSET('Data transformed'!$A$4,MATCH($A131,'Data transformed'!$A$5:$A$185,0),MATCH(BM$4,'Data transformed'!$4:$4,0)-1),$M131),$N131),"NA"))</f>
        <v>NA</v>
      </c>
      <c r="BN131" s="103" t="str">
        <f aca="true">IF($J131="","",IF(ISNUMBER(OFFSET('Data transformed'!$A$4,MATCH($A131,'Data transformed'!$A$5:$A$185,0),MATCH(BN$4,'Data transformed'!$4:$4,0)-1)), MIN(MAX(OFFSET('Data transformed'!$A$4,MATCH($A131,'Data transformed'!$A$5:$A$185,0),MATCH(BN$4,'Data transformed'!$4:$4,0)-1),$M131),$N131),"NA"))</f>
        <v>NA</v>
      </c>
      <c r="BO131" s="103" t="str">
        <f aca="true">IF($J131="","",IF(ISNUMBER(OFFSET('Data transformed'!$A$4,MATCH($A131,'Data transformed'!$A$5:$A$185,0),MATCH(BO$4,'Data transformed'!$4:$4,0)-1)), MIN(MAX(OFFSET('Data transformed'!$A$4,MATCH($A131,'Data transformed'!$A$5:$A$185,0),MATCH(BO$4,'Data transformed'!$4:$4,0)-1),$M131),$N131),"NA"))</f>
        <v>NA</v>
      </c>
      <c r="BP131" s="103" t="str">
        <f aca="true">IF($J131="","",IF(ISNUMBER(OFFSET('Data transformed'!$A$4,MATCH($A131,'Data transformed'!$A$5:$A$185,0),MATCH(BP$4,'Data transformed'!$4:$4,0)-1)), MIN(MAX(OFFSET('Data transformed'!$A$4,MATCH($A131,'Data transformed'!$A$5:$A$185,0),MATCH(BP$4,'Data transformed'!$4:$4,0)-1),$M131),$N131),"NA"))</f>
        <v>NA</v>
      </c>
      <c r="BQ131" s="103" t="str">
        <f aca="true">IF($J131="","",IF(ISNUMBER(OFFSET('Data transformed'!$A$4,MATCH($A131,'Data transformed'!$A$5:$A$185,0),MATCH(BQ$4,'Data transformed'!$4:$4,0)-1)), MIN(MAX(OFFSET('Data transformed'!$A$4,MATCH($A131,'Data transformed'!$A$5:$A$185,0),MATCH(BQ$4,'Data transformed'!$4:$4,0)-1),$M131),$N131),"NA"))</f>
        <v>NA</v>
      </c>
      <c r="BR131" s="103" t="str">
        <f aca="true">IF($J131="","",IF(ISNUMBER(OFFSET('Data transformed'!$A$4,MATCH($A131,'Data transformed'!$A$5:$A$185,0),MATCH(BR$4,'Data transformed'!$4:$4,0)-1)), MIN(MAX(OFFSET('Data transformed'!$A$4,MATCH($A131,'Data transformed'!$A$5:$A$185,0),MATCH(BR$4,'Data transformed'!$4:$4,0)-1),$M131),$N131),"NA"))</f>
        <v>NA</v>
      </c>
      <c r="BS131" s="103" t="str">
        <f aca="true">IF($J131="","",IF(ISNUMBER(OFFSET('Data transformed'!$A$4,MATCH($A131,'Data transformed'!$A$5:$A$185,0),MATCH(BS$4,'Data transformed'!$4:$4,0)-1)), MIN(MAX(OFFSET('Data transformed'!$A$4,MATCH($A131,'Data transformed'!$A$5:$A$185,0),MATCH(BS$4,'Data transformed'!$4:$4,0)-1),$M131),$N131),"NA"))</f>
        <v>NA</v>
      </c>
      <c r="BT131" s="103" t="str">
        <f aca="true">IF($J131="","",IF(ISNUMBER(OFFSET('Data transformed'!$A$4,MATCH($A131,'Data transformed'!$A$5:$A$185,0),MATCH(BT$4,'Data transformed'!$4:$4,0)-1)), MIN(MAX(OFFSET('Data transformed'!$A$4,MATCH($A131,'Data transformed'!$A$5:$A$185,0),MATCH(BT$4,'Data transformed'!$4:$4,0)-1),$M131),$N131),"NA"))</f>
        <v>NA</v>
      </c>
      <c r="BU131" s="103" t="str">
        <f aca="true">IF($J131="","",IF(ISNUMBER(OFFSET('Data transformed'!$A$4,MATCH($A131,'Data transformed'!$A$5:$A$185,0),MATCH(BU$4,'Data transformed'!$4:$4,0)-1)), MIN(MAX(OFFSET('Data transformed'!$A$4,MATCH($A131,'Data transformed'!$A$5:$A$185,0),MATCH(BU$4,'Data transformed'!$4:$4,0)-1),$M131),$N131),"NA"))</f>
        <v>NA</v>
      </c>
      <c r="BV131" s="103" t="str">
        <f aca="true">IF($J131="","",IF(ISNUMBER(OFFSET('Data transformed'!$A$4,MATCH($A131,'Data transformed'!$A$5:$A$185,0),MATCH(BV$4,'Data transformed'!$4:$4,0)-1)), MIN(MAX(OFFSET('Data transformed'!$A$4,MATCH($A131,'Data transformed'!$A$5:$A$185,0),MATCH(BV$4,'Data transformed'!$4:$4,0)-1),$M131),$N131),"NA"))</f>
        <v>NA</v>
      </c>
      <c r="BW131" s="103" t="str">
        <f aca="true">IF($J131="","",IF(ISNUMBER(OFFSET('Data transformed'!$A$4,MATCH($A131,'Data transformed'!$A$5:$A$185,0),MATCH(BW$4,'Data transformed'!$4:$4,0)-1)), MIN(MAX(OFFSET('Data transformed'!$A$4,MATCH($A131,'Data transformed'!$A$5:$A$185,0),MATCH(BW$4,'Data transformed'!$4:$4,0)-1),$M131),$N131),"NA"))</f>
        <v>NA</v>
      </c>
      <c r="BX131" s="103" t="str">
        <f aca="true">IF($J131="","",IF(ISNUMBER(OFFSET('Data transformed'!$A$4,MATCH($A131,'Data transformed'!$A$5:$A$185,0),MATCH(BX$4,'Data transformed'!$4:$4,0)-1)), MIN(MAX(OFFSET('Data transformed'!$A$4,MATCH($A131,'Data transformed'!$A$5:$A$185,0),MATCH(BX$4,'Data transformed'!$4:$4,0)-1),$M131),$N131),"NA"))</f>
        <v>NA</v>
      </c>
      <c r="BY131" s="103" t="str">
        <f aca="true">IF($J131="","",IF(ISNUMBER(OFFSET('Data transformed'!$A$4,MATCH($A131,'Data transformed'!$A$5:$A$185,0),MATCH(BY$4,'Data transformed'!$4:$4,0)-1)), MIN(MAX(OFFSET('Data transformed'!$A$4,MATCH($A131,'Data transformed'!$A$5:$A$185,0),MATCH(BY$4,'Data transformed'!$4:$4,0)-1),$M131),$N131),"NA"))</f>
        <v>NA</v>
      </c>
      <c r="BZ131" s="103" t="str">
        <f aca="true">IF($J131="","",IF(ISNUMBER(OFFSET('Data transformed'!$A$4,MATCH($A131,'Data transformed'!$A$5:$A$185,0),MATCH(BZ$4,'Data transformed'!$4:$4,0)-1)), MIN(MAX(OFFSET('Data transformed'!$A$4,MATCH($A131,'Data transformed'!$A$5:$A$185,0),MATCH(BZ$4,'Data transformed'!$4:$4,0)-1),$M131),$N131),"NA"))</f>
        <v>NA</v>
      </c>
      <c r="CA131" s="103" t="str">
        <f aca="true">IF($J131="","",IF(ISNUMBER(OFFSET('Data transformed'!$A$4,MATCH($A131,'Data transformed'!$A$5:$A$185,0),MATCH(CA$4,'Data transformed'!$4:$4,0)-1)), MIN(MAX(OFFSET('Data transformed'!$A$4,MATCH($A131,'Data transformed'!$A$5:$A$185,0),MATCH(CA$4,'Data transformed'!$4:$4,0)-1),$M131),$N131),"NA"))</f>
        <v>NA</v>
      </c>
      <c r="CB131" s="103" t="str">
        <f aca="true">IF($J131="","",IF(ISNUMBER(OFFSET('Data transformed'!$A$4,MATCH($A131,'Data transformed'!$A$5:$A$185,0),MATCH(CB$4,'Data transformed'!$4:$4,0)-1)), MIN(MAX(OFFSET('Data transformed'!$A$4,MATCH($A131,'Data transformed'!$A$5:$A$185,0),MATCH(CB$4,'Data transformed'!$4:$4,0)-1),$M131),$N131),"NA"))</f>
        <v>NA</v>
      </c>
      <c r="CC131" s="103" t="str">
        <f aca="true">IF($J131="","",IF(ISNUMBER(OFFSET('Data transformed'!$A$4,MATCH($A131,'Data transformed'!$A$5:$A$185,0),MATCH(CC$4,'Data transformed'!$4:$4,0)-1)), MIN(MAX(OFFSET('Data transformed'!$A$4,MATCH($A131,'Data transformed'!$A$5:$A$185,0),MATCH(CC$4,'Data transformed'!$4:$4,0)-1),$M131),$N131),"NA"))</f>
        <v>NA</v>
      </c>
      <c r="CD131" s="103" t="str">
        <f aca="true">IF($J131="","",IF(ISNUMBER(OFFSET('Data transformed'!$A$4,MATCH($A131,'Data transformed'!$A$5:$A$185,0),MATCH(CD$4,'Data transformed'!$4:$4,0)-1)), MIN(MAX(OFFSET('Data transformed'!$A$4,MATCH($A131,'Data transformed'!$A$5:$A$185,0),MATCH(CD$4,'Data transformed'!$4:$4,0)-1),$M131),$N131),"NA"))</f>
        <v>NA</v>
      </c>
      <c r="CE131" s="103" t="str">
        <f aca="true">IF($J131="","",IF(ISNUMBER(OFFSET('Data transformed'!$A$4,MATCH($A131,'Data transformed'!$A$5:$A$185,0),MATCH(CE$4,'Data transformed'!$4:$4,0)-1)), MIN(MAX(OFFSET('Data transformed'!$A$4,MATCH($A131,'Data transformed'!$A$5:$A$185,0),MATCH(CE$4,'Data transformed'!$4:$4,0)-1),$M131),$N131),"NA"))</f>
        <v>NA</v>
      </c>
      <c r="CF131" s="103" t="str">
        <f aca="true">IF($J131="","",IF(ISNUMBER(OFFSET('Data transformed'!$A$4,MATCH($A131,'Data transformed'!$A$5:$A$185,0),MATCH(CF$4,'Data transformed'!$4:$4,0)-1)), MIN(MAX(OFFSET('Data transformed'!$A$4,MATCH($A131,'Data transformed'!$A$5:$A$185,0),MATCH(CF$4,'Data transformed'!$4:$4,0)-1),$M131),$N131),"NA"))</f>
        <v>NA</v>
      </c>
      <c r="CG131" s="103" t="str">
        <f aca="true">IF($J131="","",IF(ISNUMBER(OFFSET('Data transformed'!$A$4,MATCH($A131,'Data transformed'!$A$5:$A$185,0),MATCH(CG$4,'Data transformed'!$4:$4,0)-1)), MIN(MAX(OFFSET('Data transformed'!$A$4,MATCH($A131,'Data transformed'!$A$5:$A$185,0),MATCH(CG$4,'Data transformed'!$4:$4,0)-1),$M131),$N131),"NA"))</f>
        <v>NA</v>
      </c>
      <c r="CH131" s="103" t="str">
        <f aca="true">IF($J131="","",IF(ISNUMBER(OFFSET('Data transformed'!$A$4,MATCH($A131,'Data transformed'!$A$5:$A$185,0),MATCH(CH$4,'Data transformed'!$4:$4,0)-1)), MIN(MAX(OFFSET('Data transformed'!$A$4,MATCH($A131,'Data transformed'!$A$5:$A$185,0),MATCH(CH$4,'Data transformed'!$4:$4,0)-1),$M131),$N131),"NA"))</f>
        <v>NA</v>
      </c>
      <c r="CI131" s="103" t="str">
        <f aca="true">IF($J131="","",IF(ISNUMBER(OFFSET('Data transformed'!$A$4,MATCH($A131,'Data transformed'!$A$5:$A$185,0),MATCH(CI$4,'Data transformed'!$4:$4,0)-1)), MIN(MAX(OFFSET('Data transformed'!$A$4,MATCH($A131,'Data transformed'!$A$5:$A$185,0),MATCH(CI$4,'Data transformed'!$4:$4,0)-1),$M131),$N131),"NA"))</f>
        <v>NA</v>
      </c>
      <c r="CJ131" s="103" t="str">
        <f aca="true">IF($J131="","",IF(ISNUMBER(OFFSET('Data transformed'!$A$4,MATCH($A131,'Data transformed'!$A$5:$A$185,0),MATCH(CJ$4,'Data transformed'!$4:$4,0)-1)), MIN(MAX(OFFSET('Data transformed'!$A$4,MATCH($A131,'Data transformed'!$A$5:$A$185,0),MATCH(CJ$4,'Data transformed'!$4:$4,0)-1),$M131),$N131),"NA"))</f>
        <v>NA</v>
      </c>
      <c r="CK131" s="103" t="str">
        <f aca="true">IF($J131="","",IF(ISNUMBER(OFFSET('Data transformed'!$A$4,MATCH($A131,'Data transformed'!$A$5:$A$185,0),MATCH(CK$4,'Data transformed'!$4:$4,0)-1)), MIN(MAX(OFFSET('Data transformed'!$A$4,MATCH($A131,'Data transformed'!$A$5:$A$185,0),MATCH(CK$4,'Data transformed'!$4:$4,0)-1),$M131),$N131),"NA"))</f>
        <v>NA</v>
      </c>
      <c r="CL131" s="103" t="str">
        <f aca="true">IF($J131="","",IF(ISNUMBER(OFFSET('Data transformed'!$A$4,MATCH($A131,'Data transformed'!$A$5:$A$185,0),MATCH(CL$4,'Data transformed'!$4:$4,0)-1)), MIN(MAX(OFFSET('Data transformed'!$A$4,MATCH($A131,'Data transformed'!$A$5:$A$185,0),MATCH(CL$4,'Data transformed'!$4:$4,0)-1),$M131),$N131),"NA"))</f>
        <v>NA</v>
      </c>
      <c r="CM131" s="103" t="str">
        <f aca="true">IF($J131="","",IF(ISNUMBER(OFFSET('Data transformed'!$A$4,MATCH($A131,'Data transformed'!$A$5:$A$185,0),MATCH(CM$4,'Data transformed'!$4:$4,0)-1)), MIN(MAX(OFFSET('Data transformed'!$A$4,MATCH($A131,'Data transformed'!$A$5:$A$185,0),MATCH(CM$4,'Data transformed'!$4:$4,0)-1),$M131),$N131),"NA"))</f>
        <v>NA</v>
      </c>
      <c r="CN131" s="103" t="str">
        <f aca="true">IF($J131="","",IF(ISNUMBER(OFFSET('Data transformed'!$A$4,MATCH($A131,'Data transformed'!$A$5:$A$185,0),MATCH(CN$4,'Data transformed'!$4:$4,0)-1)), MIN(MAX(OFFSET('Data transformed'!$A$4,MATCH($A131,'Data transformed'!$A$5:$A$185,0),MATCH(CN$4,'Data transformed'!$4:$4,0)-1),$M131),$N131),"NA"))</f>
        <v>NA</v>
      </c>
      <c r="CO131" s="103" t="str">
        <f aca="true">IF($J131="","",IF(ISNUMBER(OFFSET('Data transformed'!$A$4,MATCH($A131,'Data transformed'!$A$5:$A$185,0),MATCH(CO$4,'Data transformed'!$4:$4,0)-1)), MIN(MAX(OFFSET('Data transformed'!$A$4,MATCH($A131,'Data transformed'!$A$5:$A$185,0),MATCH(CO$4,'Data transformed'!$4:$4,0)-1),$M131),$N131),"NA"))</f>
        <v>NA</v>
      </c>
      <c r="CP131" s="103" t="str">
        <f aca="true">IF($J131="","",IF(ISNUMBER(OFFSET('Data transformed'!$A$4,MATCH($A131,'Data transformed'!$A$5:$A$185,0),MATCH(CP$4,'Data transformed'!$4:$4,0)-1)), MIN(MAX(OFFSET('Data transformed'!$A$4,MATCH($A131,'Data transformed'!$A$5:$A$185,0),MATCH(CP$4,'Data transformed'!$4:$4,0)-1),$M131),$N131),"NA"))</f>
        <v>NA</v>
      </c>
      <c r="CQ131" s="103" t="str">
        <f aca="true">IF($J131="","",IF(ISNUMBER(OFFSET('Data transformed'!$A$4,MATCH($A131,'Data transformed'!$A$5:$A$185,0),MATCH(CQ$4,'Data transformed'!$4:$4,0)-1)), MIN(MAX(OFFSET('Data transformed'!$A$4,MATCH($A131,'Data transformed'!$A$5:$A$185,0),MATCH(CQ$4,'Data transformed'!$4:$4,0)-1),$M131),$N131),"NA"))</f>
        <v>NA</v>
      </c>
      <c r="CR131" s="103" t="str">
        <f aca="true">IF($J131="","",IF(ISNUMBER(OFFSET('Data transformed'!$A$4,MATCH($A131,'Data transformed'!$A$5:$A$185,0),MATCH(CR$4,'Data transformed'!$4:$4,0)-1)), MIN(MAX(OFFSET('Data transformed'!$A$4,MATCH($A131,'Data transformed'!$A$5:$A$185,0),MATCH(CR$4,'Data transformed'!$4:$4,0)-1),$M131),$N131),"NA"))</f>
        <v>NA</v>
      </c>
      <c r="CS131" s="103" t="str">
        <f aca="true">IF($J131="","",IF(ISNUMBER(OFFSET('Data transformed'!$A$4,MATCH($A131,'Data transformed'!$A$5:$A$185,0),MATCH(CS$4,'Data transformed'!$4:$4,0)-1)), MIN(MAX(OFFSET('Data transformed'!$A$4,MATCH($A131,'Data transformed'!$A$5:$A$185,0),MATCH(CS$4,'Data transformed'!$4:$4,0)-1),$M131),$N131),"NA"))</f>
        <v>NA</v>
      </c>
      <c r="CT131" s="103" t="str">
        <f aca="true">IF($J131="","",IF(ISNUMBER(OFFSET('Data transformed'!$A$4,MATCH($A131,'Data transformed'!$A$5:$A$185,0),MATCH(CT$4,'Data transformed'!$4:$4,0)-1)), MIN(MAX(OFFSET('Data transformed'!$A$4,MATCH($A131,'Data transformed'!$A$5:$A$185,0),MATCH(CT$4,'Data transformed'!$4:$4,0)-1),$M131),$N131),"NA"))</f>
        <v>NA</v>
      </c>
      <c r="CU131" s="103" t="str">
        <f aca="true">IF($J131="","",IF(ISNUMBER(OFFSET('Data transformed'!$A$4,MATCH($A131,'Data transformed'!$A$5:$A$185,0),MATCH(CU$4,'Data transformed'!$4:$4,0)-1)), MIN(MAX(OFFSET('Data transformed'!$A$4,MATCH($A131,'Data transformed'!$A$5:$A$185,0),MATCH(CU$4,'Data transformed'!$4:$4,0)-1),$M131),$N131),"NA"))</f>
        <v>NA</v>
      </c>
    </row>
    <row r="132" customFormat="false" ht="15.5" hidden="false" customHeight="false" outlineLevel="0" collapsed="false">
      <c r="A132" s="107" t="n">
        <v>4441</v>
      </c>
      <c r="B132" s="107" t="n">
        <v>4</v>
      </c>
      <c r="C132" s="103" t="str">
        <f aca="true">IF(ISBLANK(OFFSET('Raw Data'!$A$3,MATCH($A132,'Raw Data'!$B$4:$B$185,0),MATCH(C$4,'Raw Data'!$3:$3,0)-1)),"",OFFSET('Raw Data'!$A$3,MATCH($A132,'Raw Data'!$B$4:$B$185,0),MATCH(C$4,'Raw Data'!$3:$3,0)-1))</f>
        <v/>
      </c>
      <c r="D132" s="103" t="str">
        <f aca="true">IF(ISBLANK(OFFSET('Raw Data'!$A$3,MATCH($A132,'Raw Data'!$B$4:$B$185,0),MATCH(D$4,'Raw Data'!$3:$3,0)-1)),"",OFFSET('Raw Data'!$A$3,MATCH($A132,'Raw Data'!$B$4:$B$185,0),MATCH(D$4,'Raw Data'!$3:$3,0)-1))</f>
        <v>Sustainable Mobility Index</v>
      </c>
      <c r="E132" s="103" t="str">
        <f aca="true">IF(ISBLANK(OFFSET('Raw Data'!$A$3,MATCH($A132,'Raw Data'!$B$4:$B$185,0),MATCH(E$4,'Raw Data'!$3:$3,0)-1)),"",OFFSET('Raw Data'!$A$3,MATCH($A132,'Raw Data'!$B$4:$B$185,0),MATCH(E$4,'Raw Data'!$3:$3,0)-1))</f>
        <v>Sustainable mobility is calculated as the average of scores on universal access, efficiency, safety, and green mobility</v>
      </c>
      <c r="G132" s="103"/>
      <c r="H132" s="103"/>
      <c r="I132" s="103"/>
      <c r="J132" s="103" t="n">
        <f aca="true" t="array" ref="J132:J132">IFERROR(_xlfn.QUARTILE.INC(IF(ISNUMBER(OFFSET('Data transformed'!$N$4,MATCH('outliers treatment'!$A132,'Data transformed'!$A$5:$A$185),1,1,COUNTA('Data transformed'!$O$4:$CX$4))),OFFSET('Data transformed'!$N$4,MATCH('outliers treatment'!$A132,'Data transformed'!$A$5:$A$185),1,1,COUNTA('Data transformed'!$O$4:$CX$4))),1),"")</f>
        <v>36.975</v>
      </c>
      <c r="K132" s="103" t="n">
        <f aca="true" t="array" ref="K132:K132">IFERROR(_xlfn.QUARTILE.INC(IF(ISNUMBER(OFFSET('Data transformed'!$N$4,MATCH('outliers treatment'!$A132,'Data transformed'!$A$5:$A$185),1,1,COUNTA('Data transformed'!$O$4:$CX$4))),OFFSET('Data transformed'!$N$4,MATCH('outliers treatment'!$A132,'Data transformed'!$A$5:$A$185),1,1,COUNTA('Data transformed'!$O$4:$CX$4))),3),"")</f>
        <v>66.85</v>
      </c>
      <c r="L132" s="103" t="n">
        <f aca="false">IFERROR(K132-J132,"")</f>
        <v>29.875</v>
      </c>
      <c r="M132" s="103" t="n">
        <v>0</v>
      </c>
      <c r="N132" s="103" t="n">
        <v>100</v>
      </c>
      <c r="O132" s="103"/>
      <c r="P132" s="105" t="n">
        <f aca="false" t="array" ref="P132:P132">IFERROR(SKEW(IF(ISNUMBER(T132:CU132),T132:CU132,"")),"")</f>
        <v>0.149292505506883</v>
      </c>
      <c r="Q132" s="103" t="n">
        <f aca="true">IF(ISBLANK(OFFSET('Data above threshold'!$A$4,MATCH('Data above threshold'!$A131,'Data above threshold'!$A$5:$A$185,0),MATCH('Data above threshold'!N$4,'Data above threshold'!$4:$4,0)-1)),1,OFFSET('Data above threshold'!$A$4,MATCH('Data above threshold'!$A131,'Data above threshold'!$A$5:$A$185,0),MATCH('Data above threshold'!N$4,'Data above threshold'!$4:$4,0)-1))</f>
        <v>0</v>
      </c>
      <c r="R132" s="103" t="n">
        <f aca="false">IF($J132="","",COUNTIF(T132:CU132,M132)+ COUNTIF(T132:CQ132,N132))</f>
        <v>0</v>
      </c>
      <c r="S132" s="106" t="n">
        <f aca="false" t="array" ref="S132:S132">IF(B132&lt;4,"",1-IFERROR(SUM(ISNUMBER(T132:CU132)*(1-$T$3:$CU$3))/COUNTIF($T$3:$CU$3,0),0))</f>
        <v>0</v>
      </c>
      <c r="T132" s="103" t="n">
        <f aca="true">IF($J132="","",IF(ISNUMBER(OFFSET('Data transformed'!$A$4,MATCH($A132,'Data transformed'!$A$5:$A$185,0),MATCH(T$4,'Data transformed'!$4:$4,0)-1)), MIN(MAX(OFFSET('Data transformed'!$A$4,MATCH($A132,'Data transformed'!$A$5:$A$185,0),MATCH(T$4,'Data transformed'!$4:$4,0)-1),$M132),$N132),"NA"))</f>
        <v>55</v>
      </c>
      <c r="U132" s="103" t="n">
        <f aca="true">IF($J132="","",IF(ISNUMBER(OFFSET('Data transformed'!$A$4,MATCH($A132,'Data transformed'!$A$5:$A$185,0),MATCH(U$4,'Data transformed'!$4:$4,0)-1)), MIN(MAX(OFFSET('Data transformed'!$A$4,MATCH($A132,'Data transformed'!$A$5:$A$185,0),MATCH(U$4,'Data transformed'!$4:$4,0)-1),$M132),$N132),"NA"))</f>
        <v>61.1</v>
      </c>
      <c r="V132" s="103" t="n">
        <f aca="true">IF($J132="","",IF(ISNUMBER(OFFSET('Data transformed'!$A$4,MATCH($A132,'Data transformed'!$A$5:$A$185,0),MATCH(V$4,'Data transformed'!$4:$4,0)-1)), MIN(MAX(OFFSET('Data transformed'!$A$4,MATCH($A132,'Data transformed'!$A$5:$A$185,0),MATCH(V$4,'Data transformed'!$4:$4,0)-1),$M132),$N132),"NA"))</f>
        <v>80.2</v>
      </c>
      <c r="W132" s="103" t="n">
        <f aca="true">IF($J132="","",IF(ISNUMBER(OFFSET('Data transformed'!$A$4,MATCH($A132,'Data transformed'!$A$5:$A$185,0),MATCH(W$4,'Data transformed'!$4:$4,0)-1)), MIN(MAX(OFFSET('Data transformed'!$A$4,MATCH($A132,'Data transformed'!$A$5:$A$185,0),MATCH(W$4,'Data transformed'!$4:$4,0)-1),$M132),$N132),"NA"))</f>
        <v>74.4</v>
      </c>
      <c r="X132" s="103" t="n">
        <f aca="true">IF($J132="","",IF(ISNUMBER(OFFSET('Data transformed'!$A$4,MATCH($A132,'Data transformed'!$A$5:$A$185,0),MATCH(X$4,'Data transformed'!$4:$4,0)-1)), MIN(MAX(OFFSET('Data transformed'!$A$4,MATCH($A132,'Data transformed'!$A$5:$A$185,0),MATCH(X$4,'Data transformed'!$4:$4,0)-1),$M132),$N132),"NA"))</f>
        <v>42.1</v>
      </c>
      <c r="Y132" s="103" t="n">
        <f aca="true">IF($J132="","",IF(ISNUMBER(OFFSET('Data transformed'!$A$4,MATCH($A132,'Data transformed'!$A$5:$A$185,0),MATCH(Y$4,'Data transformed'!$4:$4,0)-1)), MIN(MAX(OFFSET('Data transformed'!$A$4,MATCH($A132,'Data transformed'!$A$5:$A$185,0),MATCH(Y$4,'Data transformed'!$4:$4,0)-1),$M132),$N132),"NA"))</f>
        <v>37.1</v>
      </c>
      <c r="Z132" s="103" t="n">
        <f aca="true">IF($J132="","",IF(ISNUMBER(OFFSET('Data transformed'!$A$4,MATCH($A132,'Data transformed'!$A$5:$A$185,0),MATCH(Z$4,'Data transformed'!$4:$4,0)-1)), MIN(MAX(OFFSET('Data transformed'!$A$4,MATCH($A132,'Data transformed'!$A$5:$A$185,0),MATCH(Z$4,'Data transformed'!$4:$4,0)-1),$M132),$N132),"NA"))</f>
        <v>53.2</v>
      </c>
      <c r="AA132" s="103" t="n">
        <f aca="true">IF($J132="","",IF(ISNUMBER(OFFSET('Data transformed'!$A$4,MATCH($A132,'Data transformed'!$A$5:$A$185,0),MATCH(AA$4,'Data transformed'!$4:$4,0)-1)), MIN(MAX(OFFSET('Data transformed'!$A$4,MATCH($A132,'Data transformed'!$A$5:$A$185,0),MATCH(AA$4,'Data transformed'!$4:$4,0)-1),$M132),$N132),"NA"))</f>
        <v>57.6</v>
      </c>
      <c r="AB132" s="103" t="n">
        <f aca="true">IF($J132="","",IF(ISNUMBER(OFFSET('Data transformed'!$A$4,MATCH($A132,'Data transformed'!$A$5:$A$185,0),MATCH(AB$4,'Data transformed'!$4:$4,0)-1)), MIN(MAX(OFFSET('Data transformed'!$A$4,MATCH($A132,'Data transformed'!$A$5:$A$185,0),MATCH(AB$4,'Data transformed'!$4:$4,0)-1),$M132),$N132),"NA"))</f>
        <v>84.7</v>
      </c>
      <c r="AC132" s="103" t="n">
        <f aca="true">IF($J132="","",IF(ISNUMBER(OFFSET('Data transformed'!$A$4,MATCH($A132,'Data transformed'!$A$5:$A$185,0),MATCH(AC$4,'Data transformed'!$4:$4,0)-1)), MIN(MAX(OFFSET('Data transformed'!$A$4,MATCH($A132,'Data transformed'!$A$5:$A$185,0),MATCH(AC$4,'Data transformed'!$4:$4,0)-1),$M132),$N132),"NA"))</f>
        <v>62.6</v>
      </c>
      <c r="AD132" s="103" t="n">
        <f aca="true">IF($J132="","",IF(ISNUMBER(OFFSET('Data transformed'!$A$4,MATCH($A132,'Data transformed'!$A$5:$A$185,0),MATCH(AD$4,'Data transformed'!$4:$4,0)-1)), MIN(MAX(OFFSET('Data transformed'!$A$4,MATCH($A132,'Data transformed'!$A$5:$A$185,0),MATCH(AD$4,'Data transformed'!$4:$4,0)-1),$M132),$N132),"NA"))</f>
        <v>53</v>
      </c>
      <c r="AE132" s="103" t="n">
        <f aca="true">IF($J132="","",IF(ISNUMBER(OFFSET('Data transformed'!$A$4,MATCH($A132,'Data transformed'!$A$5:$A$185,0),MATCH(AE$4,'Data transformed'!$4:$4,0)-1)), MIN(MAX(OFFSET('Data transformed'!$A$4,MATCH($A132,'Data transformed'!$A$5:$A$185,0),MATCH(AE$4,'Data transformed'!$4:$4,0)-1),$M132),$N132),"NA"))</f>
        <v>23.5</v>
      </c>
      <c r="AF132" s="103" t="n">
        <f aca="true">IF($J132="","",IF(ISNUMBER(OFFSET('Data transformed'!$A$4,MATCH($A132,'Data transformed'!$A$5:$A$185,0),MATCH(AF$4,'Data transformed'!$4:$4,0)-1)), MIN(MAX(OFFSET('Data transformed'!$A$4,MATCH($A132,'Data transformed'!$A$5:$A$185,0),MATCH(AF$4,'Data transformed'!$4:$4,0)-1),$M132),$N132),"NA"))</f>
        <v>51.5</v>
      </c>
      <c r="AG132" s="103" t="n">
        <f aca="true">IF($J132="","",IF(ISNUMBER(OFFSET('Data transformed'!$A$4,MATCH($A132,'Data transformed'!$A$5:$A$185,0),MATCH(AG$4,'Data transformed'!$4:$4,0)-1)), MIN(MAX(OFFSET('Data transformed'!$A$4,MATCH($A132,'Data transformed'!$A$5:$A$185,0),MATCH(AG$4,'Data transformed'!$4:$4,0)-1),$M132),$N132),"NA"))</f>
        <v>34.4</v>
      </c>
      <c r="AH132" s="103" t="n">
        <f aca="true">IF($J132="","",IF(ISNUMBER(OFFSET('Data transformed'!$A$4,MATCH($A132,'Data transformed'!$A$5:$A$185,0),MATCH(AH$4,'Data transformed'!$4:$4,0)-1)), MIN(MAX(OFFSET('Data transformed'!$A$4,MATCH($A132,'Data transformed'!$A$5:$A$185,0),MATCH(AH$4,'Data transformed'!$4:$4,0)-1),$M132),$N132),"NA"))</f>
        <v>50.4</v>
      </c>
      <c r="AI132" s="103" t="n">
        <f aca="true">IF($J132="","",IF(ISNUMBER(OFFSET('Data transformed'!$A$4,MATCH($A132,'Data transformed'!$A$5:$A$185,0),MATCH(AI$4,'Data transformed'!$4:$4,0)-1)), MIN(MAX(OFFSET('Data transformed'!$A$4,MATCH($A132,'Data transformed'!$A$5:$A$185,0),MATCH(AI$4,'Data transformed'!$4:$4,0)-1),$M132),$N132),"NA"))</f>
        <v>65.7</v>
      </c>
      <c r="AJ132" s="103" t="n">
        <f aca="true">IF($J132="","",IF(ISNUMBER(OFFSET('Data transformed'!$A$4,MATCH($A132,'Data transformed'!$A$5:$A$185,0),MATCH(AJ$4,'Data transformed'!$4:$4,0)-1)), MIN(MAX(OFFSET('Data transformed'!$A$4,MATCH($A132,'Data transformed'!$A$5:$A$185,0),MATCH(AJ$4,'Data transformed'!$4:$4,0)-1),$M132),$N132),"NA"))</f>
        <v>85.3</v>
      </c>
      <c r="AK132" s="103" t="n">
        <f aca="true">IF($J132="","",IF(ISNUMBER(OFFSET('Data transformed'!$A$4,MATCH($A132,'Data transformed'!$A$5:$A$185,0),MATCH(AK$4,'Data transformed'!$4:$4,0)-1)), MIN(MAX(OFFSET('Data transformed'!$A$4,MATCH($A132,'Data transformed'!$A$5:$A$185,0),MATCH(AK$4,'Data transformed'!$4:$4,0)-1),$M132),$N132),"NA"))</f>
        <v>77.6</v>
      </c>
      <c r="AL132" s="103" t="n">
        <f aca="true">IF($J132="","",IF(ISNUMBER(OFFSET('Data transformed'!$A$4,MATCH($A132,'Data transformed'!$A$5:$A$185,0),MATCH(AL$4,'Data transformed'!$4:$4,0)-1)), MIN(MAX(OFFSET('Data transformed'!$A$4,MATCH($A132,'Data transformed'!$A$5:$A$185,0),MATCH(AL$4,'Data transformed'!$4:$4,0)-1),$M132),$N132),"NA"))</f>
        <v>36.6</v>
      </c>
      <c r="AM132" s="103" t="n">
        <f aca="true">IF($J132="","",IF(ISNUMBER(OFFSET('Data transformed'!$A$4,MATCH($A132,'Data transformed'!$A$5:$A$185,0),MATCH(AM$4,'Data transformed'!$4:$4,0)-1)), MIN(MAX(OFFSET('Data transformed'!$A$4,MATCH($A132,'Data transformed'!$A$5:$A$185,0),MATCH(AM$4,'Data transformed'!$4:$4,0)-1),$M132),$N132),"NA"))</f>
        <v>34.7</v>
      </c>
      <c r="AN132" s="103" t="n">
        <f aca="true">IF($J132="","",IF(ISNUMBER(OFFSET('Data transformed'!$A$4,MATCH($A132,'Data transformed'!$A$5:$A$185,0),MATCH(AN$4,'Data transformed'!$4:$4,0)-1)), MIN(MAX(OFFSET('Data transformed'!$A$4,MATCH($A132,'Data transformed'!$A$5:$A$185,0),MATCH(AN$4,'Data transformed'!$4:$4,0)-1),$M132),$N132),"NA"))</f>
        <v>51.9</v>
      </c>
      <c r="AO132" s="103" t="n">
        <f aca="true">IF($J132="","",IF(ISNUMBER(OFFSET('Data transformed'!$A$4,MATCH($A132,'Data transformed'!$A$5:$A$185,0),MATCH(AO$4,'Data transformed'!$4:$4,0)-1)), MIN(MAX(OFFSET('Data transformed'!$A$4,MATCH($A132,'Data transformed'!$A$5:$A$185,0),MATCH(AO$4,'Data transformed'!$4:$4,0)-1),$M132),$N132),"NA"))</f>
        <v>80.9</v>
      </c>
      <c r="AP132" s="103" t="n">
        <f aca="true">IF($J132="","",IF(ISNUMBER(OFFSET('Data transformed'!$A$4,MATCH($A132,'Data transformed'!$A$5:$A$185,0),MATCH(AP$4,'Data transformed'!$4:$4,0)-1)), MIN(MAX(OFFSET('Data transformed'!$A$4,MATCH($A132,'Data transformed'!$A$5:$A$185,0),MATCH(AP$4,'Data transformed'!$4:$4,0)-1),$M132),$N132),"NA"))</f>
        <v>75.6</v>
      </c>
      <c r="AQ132" s="103" t="n">
        <f aca="true">IF($J132="","",IF(ISNUMBER(OFFSET('Data transformed'!$A$4,MATCH($A132,'Data transformed'!$A$5:$A$185,0),MATCH(AQ$4,'Data transformed'!$4:$4,0)-1)), MIN(MAX(OFFSET('Data transformed'!$A$4,MATCH($A132,'Data transformed'!$A$5:$A$185,0),MATCH(AQ$4,'Data transformed'!$4:$4,0)-1),$M132),$N132),"NA"))</f>
        <v>52.6</v>
      </c>
      <c r="AR132" s="103" t="n">
        <f aca="true">IF($J132="","",IF(ISNUMBER(OFFSET('Data transformed'!$A$4,MATCH($A132,'Data transformed'!$A$5:$A$185,0),MATCH(AR$4,'Data transformed'!$4:$4,0)-1)), MIN(MAX(OFFSET('Data transformed'!$A$4,MATCH($A132,'Data transformed'!$A$5:$A$185,0),MATCH(AR$4,'Data transformed'!$4:$4,0)-1),$M132),$N132),"NA"))</f>
        <v>81.9</v>
      </c>
      <c r="AS132" s="103" t="n">
        <f aca="true">IF($J132="","",IF(ISNUMBER(OFFSET('Data transformed'!$A$4,MATCH($A132,'Data transformed'!$A$5:$A$185,0),MATCH(AS$4,'Data transformed'!$4:$4,0)-1)), MIN(MAX(OFFSET('Data transformed'!$A$4,MATCH($A132,'Data transformed'!$A$5:$A$185,0),MATCH(AS$4,'Data transformed'!$4:$4,0)-1),$M132),$N132),"NA"))</f>
        <v>81.9</v>
      </c>
      <c r="AT132" s="103" t="n">
        <f aca="true">IF($J132="","",IF(ISNUMBER(OFFSET('Data transformed'!$A$4,MATCH($A132,'Data transformed'!$A$5:$A$185,0),MATCH(AT$4,'Data transformed'!$4:$4,0)-1)), MIN(MAX(OFFSET('Data transformed'!$A$4,MATCH($A132,'Data transformed'!$A$5:$A$185,0),MATCH(AT$4,'Data transformed'!$4:$4,0)-1),$M132),$N132),"NA"))</f>
        <v>37.3</v>
      </c>
      <c r="AU132" s="103" t="n">
        <f aca="true">IF($J132="","",IF(ISNUMBER(OFFSET('Data transformed'!$A$4,MATCH($A132,'Data transformed'!$A$5:$A$185,0),MATCH(AU$4,'Data transformed'!$4:$4,0)-1)), MIN(MAX(OFFSET('Data transformed'!$A$4,MATCH($A132,'Data transformed'!$A$5:$A$185,0),MATCH(AU$4,'Data transformed'!$4:$4,0)-1),$M132),$N132),"NA"))</f>
        <v>28.7</v>
      </c>
      <c r="AV132" s="103" t="n">
        <f aca="true">IF($J132="","",IF(ISNUMBER(OFFSET('Data transformed'!$A$4,MATCH($A132,'Data transformed'!$A$5:$A$185,0),MATCH(AV$4,'Data transformed'!$4:$4,0)-1)), MIN(MAX(OFFSET('Data transformed'!$A$4,MATCH($A132,'Data transformed'!$A$5:$A$185,0),MATCH(AV$4,'Data transformed'!$4:$4,0)-1),$M132),$N132),"NA"))</f>
        <v>65.2</v>
      </c>
      <c r="AW132" s="103" t="n">
        <f aca="true">IF($J132="","",IF(ISNUMBER(OFFSET('Data transformed'!$A$4,MATCH($A132,'Data transformed'!$A$5:$A$185,0),MATCH(AW$4,'Data transformed'!$4:$4,0)-1)), MIN(MAX(OFFSET('Data transformed'!$A$4,MATCH($A132,'Data transformed'!$A$5:$A$185,0),MATCH(AW$4,'Data transformed'!$4:$4,0)-1),$M132),$N132),"NA"))</f>
        <v>34.1</v>
      </c>
      <c r="AX132" s="103" t="n">
        <f aca="true">IF($J132="","",IF(ISNUMBER(OFFSET('Data transformed'!$A$4,MATCH($A132,'Data transformed'!$A$5:$A$185,0),MATCH(AX$4,'Data transformed'!$4:$4,0)-1)), MIN(MAX(OFFSET('Data transformed'!$A$4,MATCH($A132,'Data transformed'!$A$5:$A$185,0),MATCH(AX$4,'Data transformed'!$4:$4,0)-1),$M132),$N132),"NA"))</f>
        <v>60.7</v>
      </c>
      <c r="AY132" s="103" t="n">
        <f aca="true">IF($J132="","",IF(ISNUMBER(OFFSET('Data transformed'!$A$4,MATCH($A132,'Data transformed'!$A$5:$A$185,0),MATCH(AY$4,'Data transformed'!$4:$4,0)-1)), MIN(MAX(OFFSET('Data transformed'!$A$4,MATCH($A132,'Data transformed'!$A$5:$A$185,0),MATCH(AY$4,'Data transformed'!$4:$4,0)-1),$M132),$N132),"NA"))</f>
        <v>60.8</v>
      </c>
      <c r="AZ132" s="103" t="n">
        <f aca="true">IF($J132="","",IF(ISNUMBER(OFFSET('Data transformed'!$A$4,MATCH($A132,'Data transformed'!$A$5:$A$185,0),MATCH(AZ$4,'Data transformed'!$4:$4,0)-1)), MIN(MAX(OFFSET('Data transformed'!$A$4,MATCH($A132,'Data transformed'!$A$5:$A$185,0),MATCH(AZ$4,'Data transformed'!$4:$4,0)-1),$M132),$N132),"NA"))</f>
        <v>40.3</v>
      </c>
      <c r="BA132" s="103" t="n">
        <f aca="true">IF($J132="","",IF(ISNUMBER(OFFSET('Data transformed'!$A$4,MATCH($A132,'Data transformed'!$A$5:$A$185,0),MATCH(BA$4,'Data transformed'!$4:$4,0)-1)), MIN(MAX(OFFSET('Data transformed'!$A$4,MATCH($A132,'Data transformed'!$A$5:$A$185,0),MATCH(BA$4,'Data transformed'!$4:$4,0)-1),$M132),$N132),"NA"))</f>
        <v>63.5</v>
      </c>
      <c r="BB132" s="103" t="n">
        <f aca="true">IF($J132="","",IF(ISNUMBER(OFFSET('Data transformed'!$A$4,MATCH($A132,'Data transformed'!$A$5:$A$185,0),MATCH(BB$4,'Data transformed'!$4:$4,0)-1)), MIN(MAX(OFFSET('Data transformed'!$A$4,MATCH($A132,'Data transformed'!$A$5:$A$185,0),MATCH(BB$4,'Data transformed'!$4:$4,0)-1),$M132),$N132),"NA"))</f>
        <v>73.3</v>
      </c>
      <c r="BC132" s="103" t="n">
        <f aca="true">IF($J132="","",IF(ISNUMBER(OFFSET('Data transformed'!$A$4,MATCH($A132,'Data transformed'!$A$5:$A$185,0),MATCH(BC$4,'Data transformed'!$4:$4,0)-1)), MIN(MAX(OFFSET('Data transformed'!$A$4,MATCH($A132,'Data transformed'!$A$5:$A$185,0),MATCH(BC$4,'Data transformed'!$4:$4,0)-1),$M132),$N132),"NA"))</f>
        <v>50.6</v>
      </c>
      <c r="BD132" s="103" t="n">
        <f aca="true">IF($J132="","",IF(ISNUMBER(OFFSET('Data transformed'!$A$4,MATCH($A132,'Data transformed'!$A$5:$A$185,0),MATCH(BD$4,'Data transformed'!$4:$4,0)-1)), MIN(MAX(OFFSET('Data transformed'!$A$4,MATCH($A132,'Data transformed'!$A$5:$A$185,0),MATCH(BD$4,'Data transformed'!$4:$4,0)-1),$M132),$N132),"NA"))</f>
        <v>80.4</v>
      </c>
      <c r="BE132" s="103" t="n">
        <f aca="true">IF($J132="","",IF(ISNUMBER(OFFSET('Data transformed'!$A$4,MATCH($A132,'Data transformed'!$A$5:$A$185,0),MATCH(BE$4,'Data transformed'!$4:$4,0)-1)), MIN(MAX(OFFSET('Data transformed'!$A$4,MATCH($A132,'Data transformed'!$A$5:$A$185,0),MATCH(BE$4,'Data transformed'!$4:$4,0)-1),$M132),$N132),"NA"))</f>
        <v>38.2</v>
      </c>
      <c r="BF132" s="103" t="n">
        <f aca="true">IF($J132="","",IF(ISNUMBER(OFFSET('Data transformed'!$A$4,MATCH($A132,'Data transformed'!$A$5:$A$185,0),MATCH(BF$4,'Data transformed'!$4:$4,0)-1)), MIN(MAX(OFFSET('Data transformed'!$A$4,MATCH($A132,'Data transformed'!$A$5:$A$185,0),MATCH(BF$4,'Data transformed'!$4:$4,0)-1),$M132),$N132),"NA"))</f>
        <v>66.5</v>
      </c>
      <c r="BG132" s="103" t="n">
        <f aca="true">IF($J132="","",IF(ISNUMBER(OFFSET('Data transformed'!$A$4,MATCH($A132,'Data transformed'!$A$5:$A$185,0),MATCH(BG$4,'Data transformed'!$4:$4,0)-1)), MIN(MAX(OFFSET('Data transformed'!$A$4,MATCH($A132,'Data transformed'!$A$5:$A$185,0),MATCH(BG$4,'Data transformed'!$4:$4,0)-1),$M132),$N132),"NA"))</f>
        <v>43.6</v>
      </c>
      <c r="BH132" s="103" t="n">
        <f aca="true">IF($J132="","",IF(ISNUMBER(OFFSET('Data transformed'!$A$4,MATCH($A132,'Data transformed'!$A$5:$A$185,0),MATCH(BH$4,'Data transformed'!$4:$4,0)-1)), MIN(MAX(OFFSET('Data transformed'!$A$4,MATCH($A132,'Data transformed'!$A$5:$A$185,0),MATCH(BH$4,'Data transformed'!$4:$4,0)-1),$M132),$N132),"NA"))</f>
        <v>53.7</v>
      </c>
      <c r="BI132" s="103" t="n">
        <f aca="true">IF($J132="","",IF(ISNUMBER(OFFSET('Data transformed'!$A$4,MATCH($A132,'Data transformed'!$A$5:$A$185,0),MATCH(BI$4,'Data transformed'!$4:$4,0)-1)), MIN(MAX(OFFSET('Data transformed'!$A$4,MATCH($A132,'Data transformed'!$A$5:$A$185,0),MATCH(BI$4,'Data transformed'!$4:$4,0)-1),$M132),$N132),"NA"))</f>
        <v>34</v>
      </c>
      <c r="BJ132" s="103" t="n">
        <f aca="true">IF($J132="","",IF(ISNUMBER(OFFSET('Data transformed'!$A$4,MATCH($A132,'Data transformed'!$A$5:$A$185,0),MATCH(BJ$4,'Data transformed'!$4:$4,0)-1)), MIN(MAX(OFFSET('Data transformed'!$A$4,MATCH($A132,'Data transformed'!$A$5:$A$185,0),MATCH(BJ$4,'Data transformed'!$4:$4,0)-1),$M132),$N132),"NA"))</f>
        <v>62.8</v>
      </c>
      <c r="BK132" s="103" t="n">
        <f aca="true">IF($J132="","",IF(ISNUMBER(OFFSET('Data transformed'!$A$4,MATCH($A132,'Data transformed'!$A$5:$A$185,0),MATCH(BK$4,'Data transformed'!$4:$4,0)-1)), MIN(MAX(OFFSET('Data transformed'!$A$4,MATCH($A132,'Data transformed'!$A$5:$A$185,0),MATCH(BK$4,'Data transformed'!$4:$4,0)-1),$M132),$N132),"NA"))</f>
        <v>34.6</v>
      </c>
      <c r="BL132" s="103" t="n">
        <f aca="true">IF($J132="","",IF(ISNUMBER(OFFSET('Data transformed'!$A$4,MATCH($A132,'Data transformed'!$A$5:$A$185,0),MATCH(BL$4,'Data transformed'!$4:$4,0)-1)), MIN(MAX(OFFSET('Data transformed'!$A$4,MATCH($A132,'Data transformed'!$A$5:$A$185,0),MATCH(BL$4,'Data transformed'!$4:$4,0)-1),$M132),$N132),"NA"))</f>
        <v>34.6</v>
      </c>
      <c r="BM132" s="103" t="n">
        <f aca="true">IF($J132="","",IF(ISNUMBER(OFFSET('Data transformed'!$A$4,MATCH($A132,'Data transformed'!$A$5:$A$185,0),MATCH(BM$4,'Data transformed'!$4:$4,0)-1)), MIN(MAX(OFFSET('Data transformed'!$A$4,MATCH($A132,'Data transformed'!$A$5:$A$185,0),MATCH(BM$4,'Data transformed'!$4:$4,0)-1),$M132),$N132),"NA"))</f>
        <v>53.1</v>
      </c>
      <c r="BN132" s="103" t="n">
        <f aca="true">IF($J132="","",IF(ISNUMBER(OFFSET('Data transformed'!$A$4,MATCH($A132,'Data transformed'!$A$5:$A$185,0),MATCH(BN$4,'Data transformed'!$4:$4,0)-1)), MIN(MAX(OFFSET('Data transformed'!$A$4,MATCH($A132,'Data transformed'!$A$5:$A$185,0),MATCH(BN$4,'Data transformed'!$4:$4,0)-1),$M132),$N132),"NA"))</f>
        <v>50.7</v>
      </c>
      <c r="BO132" s="103" t="n">
        <f aca="true">IF($J132="","",IF(ISNUMBER(OFFSET('Data transformed'!$A$4,MATCH($A132,'Data transformed'!$A$5:$A$185,0),MATCH(BO$4,'Data transformed'!$4:$4,0)-1)), MIN(MAX(OFFSET('Data transformed'!$A$4,MATCH($A132,'Data transformed'!$A$5:$A$185,0),MATCH(BO$4,'Data transformed'!$4:$4,0)-1),$M132),$N132),"NA"))</f>
        <v>36.1</v>
      </c>
      <c r="BP132" s="103" t="n">
        <f aca="true">IF($J132="","",IF(ISNUMBER(OFFSET('Data transformed'!$A$4,MATCH($A132,'Data transformed'!$A$5:$A$185,0),MATCH(BP$4,'Data transformed'!$4:$4,0)-1)), MIN(MAX(OFFSET('Data transformed'!$A$4,MATCH($A132,'Data transformed'!$A$5:$A$185,0),MATCH(BP$4,'Data transformed'!$4:$4,0)-1),$M132),$N132),"NA"))</f>
        <v>22.4</v>
      </c>
      <c r="BQ132" s="103" t="n">
        <f aca="true">IF($J132="","",IF(ISNUMBER(OFFSET('Data transformed'!$A$4,MATCH($A132,'Data transformed'!$A$5:$A$185,0),MATCH(BQ$4,'Data transformed'!$4:$4,0)-1)), MIN(MAX(OFFSET('Data transformed'!$A$4,MATCH($A132,'Data transformed'!$A$5:$A$185,0),MATCH(BQ$4,'Data transformed'!$4:$4,0)-1),$M132),$N132),"NA"))</f>
        <v>31.1</v>
      </c>
      <c r="BR132" s="103" t="n">
        <f aca="true">IF($J132="","",IF(ISNUMBER(OFFSET('Data transformed'!$A$4,MATCH($A132,'Data transformed'!$A$5:$A$185,0),MATCH(BR$4,'Data transformed'!$4:$4,0)-1)), MIN(MAX(OFFSET('Data transformed'!$A$4,MATCH($A132,'Data transformed'!$A$5:$A$185,0),MATCH(BR$4,'Data transformed'!$4:$4,0)-1),$M132),$N132),"NA"))</f>
        <v>85.1</v>
      </c>
      <c r="BS132" s="103" t="n">
        <f aca="true">IF($J132="","",IF(ISNUMBER(OFFSET('Data transformed'!$A$4,MATCH($A132,'Data transformed'!$A$5:$A$185,0),MATCH(BS$4,'Data transformed'!$4:$4,0)-1)), MIN(MAX(OFFSET('Data transformed'!$A$4,MATCH($A132,'Data transformed'!$A$5:$A$185,0),MATCH(BS$4,'Data transformed'!$4:$4,0)-1),$M132),$N132),"NA"))</f>
        <v>77.9</v>
      </c>
      <c r="BT132" s="103" t="n">
        <f aca="true">IF($J132="","",IF(ISNUMBER(OFFSET('Data transformed'!$A$4,MATCH($A132,'Data transformed'!$A$5:$A$185,0),MATCH(BT$4,'Data transformed'!$4:$4,0)-1)), MIN(MAX(OFFSET('Data transformed'!$A$4,MATCH($A132,'Data transformed'!$A$5:$A$185,0),MATCH(BT$4,'Data transformed'!$4:$4,0)-1),$M132),$N132),"NA"))</f>
        <v>69</v>
      </c>
      <c r="BU132" s="103" t="n">
        <f aca="true">IF($J132="","",IF(ISNUMBER(OFFSET('Data transformed'!$A$4,MATCH($A132,'Data transformed'!$A$5:$A$185,0),MATCH(BU$4,'Data transformed'!$4:$4,0)-1)), MIN(MAX(OFFSET('Data transformed'!$A$4,MATCH($A132,'Data transformed'!$A$5:$A$185,0),MATCH(BU$4,'Data transformed'!$4:$4,0)-1),$M132),$N132),"NA"))</f>
        <v>37.3</v>
      </c>
      <c r="BV132" s="103" t="n">
        <f aca="true">IF($J132="","",IF(ISNUMBER(OFFSET('Data transformed'!$A$4,MATCH($A132,'Data transformed'!$A$5:$A$185,0),MATCH(BV$4,'Data transformed'!$4:$4,0)-1)), MIN(MAX(OFFSET('Data transformed'!$A$4,MATCH($A132,'Data transformed'!$A$5:$A$185,0),MATCH(BV$4,'Data transformed'!$4:$4,0)-1),$M132),$N132),"NA"))</f>
        <v>60.4</v>
      </c>
      <c r="BW132" s="103" t="n">
        <f aca="true">IF($J132="","",IF(ISNUMBER(OFFSET('Data transformed'!$A$4,MATCH($A132,'Data transformed'!$A$5:$A$185,0),MATCH(BW$4,'Data transformed'!$4:$4,0)-1)), MIN(MAX(OFFSET('Data transformed'!$A$4,MATCH($A132,'Data transformed'!$A$5:$A$185,0),MATCH(BW$4,'Data transformed'!$4:$4,0)-1),$M132),$N132),"NA"))</f>
        <v>48.2</v>
      </c>
      <c r="BX132" s="103" t="n">
        <f aca="true">IF($J132="","",IF(ISNUMBER(OFFSET('Data transformed'!$A$4,MATCH($A132,'Data transformed'!$A$5:$A$185,0),MATCH(BX$4,'Data transformed'!$4:$4,0)-1)), MIN(MAX(OFFSET('Data transformed'!$A$4,MATCH($A132,'Data transformed'!$A$5:$A$185,0),MATCH(BX$4,'Data transformed'!$4:$4,0)-1),$M132),$N132),"NA"))</f>
        <v>56</v>
      </c>
      <c r="BY132" s="103" t="n">
        <f aca="true">IF($J132="","",IF(ISNUMBER(OFFSET('Data transformed'!$A$4,MATCH($A132,'Data transformed'!$A$5:$A$185,0),MATCH(BY$4,'Data transformed'!$4:$4,0)-1)), MIN(MAX(OFFSET('Data transformed'!$A$4,MATCH($A132,'Data transformed'!$A$5:$A$185,0),MATCH(BY$4,'Data transformed'!$4:$4,0)-1),$M132),$N132),"NA"))</f>
        <v>45.7</v>
      </c>
      <c r="BZ132" s="103" t="n">
        <f aca="true">IF($J132="","",IF(ISNUMBER(OFFSET('Data transformed'!$A$4,MATCH($A132,'Data transformed'!$A$5:$A$185,0),MATCH(BZ$4,'Data transformed'!$4:$4,0)-1)), MIN(MAX(OFFSET('Data transformed'!$A$4,MATCH($A132,'Data transformed'!$A$5:$A$185,0),MATCH(BZ$4,'Data transformed'!$4:$4,0)-1),$M132),$N132),"NA"))</f>
        <v>73.4</v>
      </c>
      <c r="CA132" s="103" t="n">
        <f aca="true">IF($J132="","",IF(ISNUMBER(OFFSET('Data transformed'!$A$4,MATCH($A132,'Data transformed'!$A$5:$A$185,0),MATCH(CA$4,'Data transformed'!$4:$4,0)-1)), MIN(MAX(OFFSET('Data transformed'!$A$4,MATCH($A132,'Data transformed'!$A$5:$A$185,0),MATCH(CA$4,'Data transformed'!$4:$4,0)-1),$M132),$N132),"NA"))</f>
        <v>77</v>
      </c>
      <c r="CB132" s="103" t="n">
        <f aca="true">IF($J132="","",IF(ISNUMBER(OFFSET('Data transformed'!$A$4,MATCH($A132,'Data transformed'!$A$5:$A$185,0),MATCH(CB$4,'Data transformed'!$4:$4,0)-1)), MIN(MAX(OFFSET('Data transformed'!$A$4,MATCH($A132,'Data transformed'!$A$5:$A$185,0),MATCH(CB$4,'Data transformed'!$4:$4,0)-1),$M132),$N132),"NA"))</f>
        <v>69.6</v>
      </c>
      <c r="CC132" s="103" t="n">
        <f aca="true">IF($J132="","",IF(ISNUMBER(OFFSET('Data transformed'!$A$4,MATCH($A132,'Data transformed'!$A$5:$A$185,0),MATCH(CC$4,'Data transformed'!$4:$4,0)-1)), MIN(MAX(OFFSET('Data transformed'!$A$4,MATCH($A132,'Data transformed'!$A$5:$A$185,0),MATCH(CC$4,'Data transformed'!$4:$4,0)-1),$M132),$N132),"NA"))</f>
        <v>53.2</v>
      </c>
      <c r="CD132" s="103" t="n">
        <f aca="true">IF($J132="","",IF(ISNUMBER(OFFSET('Data transformed'!$A$4,MATCH($A132,'Data transformed'!$A$5:$A$185,0),MATCH(CD$4,'Data transformed'!$4:$4,0)-1)), MIN(MAX(OFFSET('Data transformed'!$A$4,MATCH($A132,'Data transformed'!$A$5:$A$185,0),MATCH(CD$4,'Data transformed'!$4:$4,0)-1),$M132),$N132),"NA"))</f>
        <v>36.5</v>
      </c>
      <c r="CE132" s="103" t="n">
        <f aca="true">IF($J132="","",IF(ISNUMBER(OFFSET('Data transformed'!$A$4,MATCH($A132,'Data transformed'!$A$5:$A$185,0),MATCH(CE$4,'Data transformed'!$4:$4,0)-1)), MIN(MAX(OFFSET('Data transformed'!$A$4,MATCH($A132,'Data transformed'!$A$5:$A$185,0),MATCH(CE$4,'Data transformed'!$4:$4,0)-1),$M132),$N132),"NA"))</f>
        <v>25.8</v>
      </c>
      <c r="CF132" s="103" t="n">
        <f aca="true">IF($J132="","",IF(ISNUMBER(OFFSET('Data transformed'!$A$4,MATCH($A132,'Data transformed'!$A$5:$A$185,0),MATCH(CF$4,'Data transformed'!$4:$4,0)-1)), MIN(MAX(OFFSET('Data transformed'!$A$4,MATCH($A132,'Data transformed'!$A$5:$A$185,0),MATCH(CF$4,'Data transformed'!$4:$4,0)-1),$M132),$N132),"NA"))</f>
        <v>30.2</v>
      </c>
      <c r="CG132" s="103" t="n">
        <f aca="true">IF($J132="","",IF(ISNUMBER(OFFSET('Data transformed'!$A$4,MATCH($A132,'Data transformed'!$A$5:$A$185,0),MATCH(CG$4,'Data transformed'!$4:$4,0)-1)), MIN(MAX(OFFSET('Data transformed'!$A$4,MATCH($A132,'Data transformed'!$A$5:$A$185,0),MATCH(CG$4,'Data transformed'!$4:$4,0)-1),$M132),$N132),"NA"))</f>
        <v>76</v>
      </c>
      <c r="CH132" s="103" t="n">
        <f aca="true">IF($J132="","",IF(ISNUMBER(OFFSET('Data transformed'!$A$4,MATCH($A132,'Data transformed'!$A$5:$A$185,0),MATCH(CH$4,'Data transformed'!$4:$4,0)-1)), MIN(MAX(OFFSET('Data transformed'!$A$4,MATCH($A132,'Data transformed'!$A$5:$A$185,0),MATCH(CH$4,'Data transformed'!$4:$4,0)-1),$M132),$N132),"NA"))</f>
        <v>58.4</v>
      </c>
      <c r="CI132" s="103" t="n">
        <f aca="true">IF($J132="","",IF(ISNUMBER(OFFSET('Data transformed'!$A$4,MATCH($A132,'Data transformed'!$A$5:$A$185,0),MATCH(CI$4,'Data transformed'!$4:$4,0)-1)), MIN(MAX(OFFSET('Data transformed'!$A$4,MATCH($A132,'Data transformed'!$A$5:$A$185,0),MATCH(CI$4,'Data transformed'!$4:$4,0)-1),$M132),$N132),"NA"))</f>
        <v>41.5</v>
      </c>
      <c r="CJ132" s="103" t="n">
        <f aca="true">IF($J132="","",IF(ISNUMBER(OFFSET('Data transformed'!$A$4,MATCH($A132,'Data transformed'!$A$5:$A$185,0),MATCH(CJ$4,'Data transformed'!$4:$4,0)-1)), MIN(MAX(OFFSET('Data transformed'!$A$4,MATCH($A132,'Data transformed'!$A$5:$A$185,0),MATCH(CJ$4,'Data transformed'!$4:$4,0)-1),$M132),$N132),"NA"))</f>
        <v>61.3</v>
      </c>
      <c r="CK132" s="103" t="n">
        <f aca="true">IF($J132="","",IF(ISNUMBER(OFFSET('Data transformed'!$A$4,MATCH($A132,'Data transformed'!$A$5:$A$185,0),MATCH(CK$4,'Data transformed'!$4:$4,0)-1)), MIN(MAX(OFFSET('Data transformed'!$A$4,MATCH($A132,'Data transformed'!$A$5:$A$185,0),MATCH(CK$4,'Data transformed'!$4:$4,0)-1),$M132),$N132),"NA"))</f>
        <v>84.9</v>
      </c>
      <c r="CL132" s="103" t="n">
        <f aca="true">IF($J132="","",IF(ISNUMBER(OFFSET('Data transformed'!$A$4,MATCH($A132,'Data transformed'!$A$5:$A$185,0),MATCH(CL$4,'Data transformed'!$4:$4,0)-1)), MIN(MAX(OFFSET('Data transformed'!$A$4,MATCH($A132,'Data transformed'!$A$5:$A$185,0),MATCH(CL$4,'Data transformed'!$4:$4,0)-1),$M132),$N132),"NA"))</f>
        <v>23.5</v>
      </c>
      <c r="CM132" s="103" t="n">
        <f aca="true">IF($J132="","",IF(ISNUMBER(OFFSET('Data transformed'!$A$4,MATCH($A132,'Data transformed'!$A$5:$A$185,0),MATCH(CM$4,'Data transformed'!$4:$4,0)-1)), MIN(MAX(OFFSET('Data transformed'!$A$4,MATCH($A132,'Data transformed'!$A$5:$A$185,0),MATCH(CM$4,'Data transformed'!$4:$4,0)-1),$M132),$N132),"NA"))</f>
        <v>34.3</v>
      </c>
      <c r="CN132" s="103" t="n">
        <f aca="true">IF($J132="","",IF(ISNUMBER(OFFSET('Data transformed'!$A$4,MATCH($A132,'Data transformed'!$A$5:$A$185,0),MATCH(CN$4,'Data transformed'!$4:$4,0)-1)), MIN(MAX(OFFSET('Data transformed'!$A$4,MATCH($A132,'Data transformed'!$A$5:$A$185,0),MATCH(CN$4,'Data transformed'!$4:$4,0)-1),$M132),$N132),"NA"))</f>
        <v>39.2</v>
      </c>
      <c r="CO132" s="103" t="n">
        <f aca="true">IF($J132="","",IF(ISNUMBER(OFFSET('Data transformed'!$A$4,MATCH($A132,'Data transformed'!$A$5:$A$185,0),MATCH(CO$4,'Data transformed'!$4:$4,0)-1)), MIN(MAX(OFFSET('Data transformed'!$A$4,MATCH($A132,'Data transformed'!$A$5:$A$185,0),MATCH(CO$4,'Data transformed'!$4:$4,0)-1),$M132),$N132),"NA"))</f>
        <v>51.6</v>
      </c>
      <c r="CP132" s="103" t="n">
        <f aca="true">IF($J132="","",IF(ISNUMBER(OFFSET('Data transformed'!$A$4,MATCH($A132,'Data transformed'!$A$5:$A$185,0),MATCH(CP$4,'Data transformed'!$4:$4,0)-1)), MIN(MAX(OFFSET('Data transformed'!$A$4,MATCH($A132,'Data transformed'!$A$5:$A$185,0),MATCH(CP$4,'Data transformed'!$4:$4,0)-1),$M132),$N132),"NA"))</f>
        <v>54.8</v>
      </c>
      <c r="CQ132" s="103" t="n">
        <f aca="true">IF($J132="","",IF(ISNUMBER(OFFSET('Data transformed'!$A$4,MATCH($A132,'Data transformed'!$A$5:$A$185,0),MATCH(CQ$4,'Data transformed'!$4:$4,0)-1)), MIN(MAX(OFFSET('Data transformed'!$A$4,MATCH($A132,'Data transformed'!$A$5:$A$185,0),MATCH(CQ$4,'Data transformed'!$4:$4,0)-1),$M132),$N132),"NA"))</f>
        <v>67.9</v>
      </c>
      <c r="CR132" s="103" t="n">
        <f aca="true">IF($J132="","",IF(ISNUMBER(OFFSET('Data transformed'!$A$4,MATCH($A132,'Data transformed'!$A$5:$A$185,0),MATCH(CR$4,'Data transformed'!$4:$4,0)-1)), MIN(MAX(OFFSET('Data transformed'!$A$4,MATCH($A132,'Data transformed'!$A$5:$A$185,0),MATCH(CR$4,'Data transformed'!$4:$4,0)-1),$M132),$N132),"NA"))</f>
        <v>49.1</v>
      </c>
      <c r="CS132" s="103" t="n">
        <f aca="true">IF($J132="","",IF(ISNUMBER(OFFSET('Data transformed'!$A$4,MATCH($A132,'Data transformed'!$A$5:$A$185,0),MATCH(CS$4,'Data transformed'!$4:$4,0)-1)), MIN(MAX(OFFSET('Data transformed'!$A$4,MATCH($A132,'Data transformed'!$A$5:$A$185,0),MATCH(CS$4,'Data transformed'!$4:$4,0)-1),$M132),$N132),"NA"))</f>
        <v>28.3</v>
      </c>
      <c r="CT132" s="103" t="n">
        <f aca="true">IF($J132="","",IF(ISNUMBER(OFFSET('Data transformed'!$A$4,MATCH($A132,'Data transformed'!$A$5:$A$185,0),MATCH(CT$4,'Data transformed'!$4:$4,0)-1)), MIN(MAX(OFFSET('Data transformed'!$A$4,MATCH($A132,'Data transformed'!$A$5:$A$185,0),MATCH(CT$4,'Data transformed'!$4:$4,0)-1),$M132),$N132),"NA"))</f>
        <v>34.7</v>
      </c>
      <c r="CU132" s="103" t="n">
        <f aca="true">IF($J132="","",IF(ISNUMBER(OFFSET('Data transformed'!$A$4,MATCH($A132,'Data transformed'!$A$5:$A$185,0),MATCH(CU$4,'Data transformed'!$4:$4,0)-1)), MIN(MAX(OFFSET('Data transformed'!$A$4,MATCH($A132,'Data transformed'!$A$5:$A$185,0),MATCH(CU$4,'Data transformed'!$4:$4,0)-1),$M132),$N132),"NA"))</f>
        <v>30.6</v>
      </c>
    </row>
    <row r="133" customFormat="false" ht="15.5" hidden="false" customHeight="false" outlineLevel="0" collapsed="false">
      <c r="A133" s="107" t="n">
        <v>5000</v>
      </c>
      <c r="B133" s="107" t="n">
        <v>1</v>
      </c>
      <c r="C133" s="103" t="str">
        <f aca="true">IF(ISBLANK(OFFSET('Raw Data'!$A$3,MATCH($A133,'Raw Data'!$B$4:$B$185,0),MATCH(C$4,'Raw Data'!$3:$3,0)-1)),"",OFFSET('Raw Data'!$A$3,MATCH($A133,'Raw Data'!$B$4:$B$185,0),MATCH(C$4,'Raw Data'!$3:$3,0)-1))</f>
        <v/>
      </c>
      <c r="D133" s="103" t="str">
        <f aca="true">IF(ISBLANK(OFFSET('Raw Data'!$A$3,MATCH($A133,'Raw Data'!$B$4:$B$185,0),MATCH(D$4,'Raw Data'!$3:$3,0)-1)),"",OFFSET('Raw Data'!$A$3,MATCH($A133,'Raw Data'!$B$4:$B$185,0),MATCH(D$4,'Raw Data'!$3:$3,0)-1))</f>
        <v>Technology and Innovation Products for Consumers</v>
      </c>
      <c r="E133" s="103" t="str">
        <f aca="true">IF(ISBLANK(OFFSET('Raw Data'!$A$3,MATCH($A133,'Raw Data'!$B$4:$B$185,0),MATCH(E$4,'Raw Data'!$3:$3,0)-1)),"",OFFSET('Raw Data'!$A$3,MATCH($A133,'Raw Data'!$B$4:$B$185,0),MATCH(E$4,'Raw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J133" s="103" t="e">
        <f aca="true" t="array" ref="J133:J133">IFERROR(_xlfn.QUARTILE.INC(IF(ISNUMBER(OFFSET('Data transformed'!$N$4,MATCH('outliers treatment'!$A133,'Data transformed'!$A$5:$A$185),1,1,COUNTA('Data transformed'!$O$4:$CX$4))),OFFSET('Data transformed'!$N$4,MATCH('outliers treatment'!$A133,'Data transformed'!$A$5:$A$185),1,1,COUNTA('Data transformed'!$O$4:$CX$4))),1),"")</f>
        <v>#N/A</v>
      </c>
      <c r="K133" s="103" t="e">
        <f aca="true" t="array" ref="K133:K133">IFERROR(_xlfn.QUARTILE.INC(IF(ISNUMBER(OFFSET('Data transformed'!$N$4,MATCH('outliers treatment'!$A133,'Data transformed'!$A$5:$A$185),1,1,COUNTA('Data transformed'!$O$4:$CX$4))),OFFSET('Data transformed'!$N$4,MATCH('outliers treatment'!$A133,'Data transformed'!$A$5:$A$185),1,1,COUNTA('Data transformed'!$O$4:$CX$4))),3),"")</f>
        <v>#N/A</v>
      </c>
      <c r="L133" s="103" t="str">
        <f aca="false">IFERROR(K133-J133,"")</f>
        <v/>
      </c>
      <c r="M133" s="103"/>
      <c r="N133" s="103"/>
      <c r="O133" s="103"/>
      <c r="P133" s="105" t="str">
        <f aca="false" t="array" ref="P133:P133">IFERROR(SKEW(IF(ISNUMBER(T133:CU133),T133:CU133,"")),"")</f>
        <v/>
      </c>
      <c r="Q133" s="103" t="n">
        <f aca="true">IF(ISBLANK(OFFSET('Data above threshold'!$A$4,MATCH('Data above threshold'!$A132,'Data above threshold'!$A$5:$A$185,0),MATCH('Data above threshold'!N$4,'Data above threshold'!$4:$4,0)-1)),1,OFFSET('Data above threshold'!$A$4,MATCH('Data above threshold'!$A132,'Data above threshold'!$A$5:$A$185,0),MATCH('Data above threshold'!N$4,'Data above threshold'!$4:$4,0)-1))</f>
        <v>1</v>
      </c>
      <c r="R133" s="103" t="e">
        <f aca="false">IF($J133="","",COUNTIF(T133:CU133,M133)+ COUNTIF(T133:CQ133,N133))</f>
        <v>#N/A</v>
      </c>
      <c r="S133" s="106" t="str">
        <f aca="false" t="array" ref="S133:S133">IF(B133&lt;4,"",1-IFERROR(SUM(ISNUMBER(T133:CU133)*(1-$T$3:$CU$3))/COUNTIF($T$3:$CU$3,0),0))</f>
        <v/>
      </c>
      <c r="T133" s="103" t="str">
        <f aca="true">IF($J133="","",IF(ISNUMBER(OFFSET('Data transformed'!$A$4,MATCH($A133,'Data transformed'!$A$5:$A$185,0),MATCH(T$4,'Data transformed'!$4:$4,0)-1)), MIN(MAX(OFFSET('Data transformed'!$A$4,MATCH($A133,'Data transformed'!$A$5:$A$185,0),MATCH(T$4,'Data transformed'!$4:$4,0)-1),$M133),$N133),"NA"))</f>
        <v>NA</v>
      </c>
      <c r="U133" s="103" t="str">
        <f aca="true">IF($J133="","",IF(ISNUMBER(OFFSET('Data transformed'!$A$4,MATCH($A133,'Data transformed'!$A$5:$A$185,0),MATCH(U$4,'Data transformed'!$4:$4,0)-1)), MIN(MAX(OFFSET('Data transformed'!$A$4,MATCH($A133,'Data transformed'!$A$5:$A$185,0),MATCH(U$4,'Data transformed'!$4:$4,0)-1),$M133),$N133),"NA"))</f>
        <v>NA</v>
      </c>
      <c r="V133" s="103" t="str">
        <f aca="true">IF($J133="","",IF(ISNUMBER(OFFSET('Data transformed'!$A$4,MATCH($A133,'Data transformed'!$A$5:$A$185,0),MATCH(V$4,'Data transformed'!$4:$4,0)-1)), MIN(MAX(OFFSET('Data transformed'!$A$4,MATCH($A133,'Data transformed'!$A$5:$A$185,0),MATCH(V$4,'Data transformed'!$4:$4,0)-1),$M133),$N133),"NA"))</f>
        <v>NA</v>
      </c>
      <c r="W133" s="103" t="str">
        <f aca="true">IF($J133="","",IF(ISNUMBER(OFFSET('Data transformed'!$A$4,MATCH($A133,'Data transformed'!$A$5:$A$185,0),MATCH(W$4,'Data transformed'!$4:$4,0)-1)), MIN(MAX(OFFSET('Data transformed'!$A$4,MATCH($A133,'Data transformed'!$A$5:$A$185,0),MATCH(W$4,'Data transformed'!$4:$4,0)-1),$M133),$N133),"NA"))</f>
        <v>NA</v>
      </c>
      <c r="X133" s="103" t="str">
        <f aca="true">IF($J133="","",IF(ISNUMBER(OFFSET('Data transformed'!$A$4,MATCH($A133,'Data transformed'!$A$5:$A$185,0),MATCH(X$4,'Data transformed'!$4:$4,0)-1)), MIN(MAX(OFFSET('Data transformed'!$A$4,MATCH($A133,'Data transformed'!$A$5:$A$185,0),MATCH(X$4,'Data transformed'!$4:$4,0)-1),$M133),$N133),"NA"))</f>
        <v>NA</v>
      </c>
      <c r="Y133" s="103" t="str">
        <f aca="true">IF($J133="","",IF(ISNUMBER(OFFSET('Data transformed'!$A$4,MATCH($A133,'Data transformed'!$A$5:$A$185,0),MATCH(Y$4,'Data transformed'!$4:$4,0)-1)), MIN(MAX(OFFSET('Data transformed'!$A$4,MATCH($A133,'Data transformed'!$A$5:$A$185,0),MATCH(Y$4,'Data transformed'!$4:$4,0)-1),$M133),$N133),"NA"))</f>
        <v>NA</v>
      </c>
      <c r="Z133" s="103" t="str">
        <f aca="true">IF($J133="","",IF(ISNUMBER(OFFSET('Data transformed'!$A$4,MATCH($A133,'Data transformed'!$A$5:$A$185,0),MATCH(Z$4,'Data transformed'!$4:$4,0)-1)), MIN(MAX(OFFSET('Data transformed'!$A$4,MATCH($A133,'Data transformed'!$A$5:$A$185,0),MATCH(Z$4,'Data transformed'!$4:$4,0)-1),$M133),$N133),"NA"))</f>
        <v>NA</v>
      </c>
      <c r="AA133" s="103" t="str">
        <f aca="true">IF($J133="","",IF(ISNUMBER(OFFSET('Data transformed'!$A$4,MATCH($A133,'Data transformed'!$A$5:$A$185,0),MATCH(AA$4,'Data transformed'!$4:$4,0)-1)), MIN(MAX(OFFSET('Data transformed'!$A$4,MATCH($A133,'Data transformed'!$A$5:$A$185,0),MATCH(AA$4,'Data transformed'!$4:$4,0)-1),$M133),$N133),"NA"))</f>
        <v>NA</v>
      </c>
      <c r="AB133" s="103" t="str">
        <f aca="true">IF($J133="","",IF(ISNUMBER(OFFSET('Data transformed'!$A$4,MATCH($A133,'Data transformed'!$A$5:$A$185,0),MATCH(AB$4,'Data transformed'!$4:$4,0)-1)), MIN(MAX(OFFSET('Data transformed'!$A$4,MATCH($A133,'Data transformed'!$A$5:$A$185,0),MATCH(AB$4,'Data transformed'!$4:$4,0)-1),$M133),$N133),"NA"))</f>
        <v>NA</v>
      </c>
      <c r="AC133" s="103" t="str">
        <f aca="true">IF($J133="","",IF(ISNUMBER(OFFSET('Data transformed'!$A$4,MATCH($A133,'Data transformed'!$A$5:$A$185,0),MATCH(AC$4,'Data transformed'!$4:$4,0)-1)), MIN(MAX(OFFSET('Data transformed'!$A$4,MATCH($A133,'Data transformed'!$A$5:$A$185,0),MATCH(AC$4,'Data transformed'!$4:$4,0)-1),$M133),$N133),"NA"))</f>
        <v>NA</v>
      </c>
      <c r="AD133" s="103" t="str">
        <f aca="true">IF($J133="","",IF(ISNUMBER(OFFSET('Data transformed'!$A$4,MATCH($A133,'Data transformed'!$A$5:$A$185,0),MATCH(AD$4,'Data transformed'!$4:$4,0)-1)), MIN(MAX(OFFSET('Data transformed'!$A$4,MATCH($A133,'Data transformed'!$A$5:$A$185,0),MATCH(AD$4,'Data transformed'!$4:$4,0)-1),$M133),$N133),"NA"))</f>
        <v>NA</v>
      </c>
      <c r="AE133" s="103" t="str">
        <f aca="true">IF($J133="","",IF(ISNUMBER(OFFSET('Data transformed'!$A$4,MATCH($A133,'Data transformed'!$A$5:$A$185,0),MATCH(AE$4,'Data transformed'!$4:$4,0)-1)), MIN(MAX(OFFSET('Data transformed'!$A$4,MATCH($A133,'Data transformed'!$A$5:$A$185,0),MATCH(AE$4,'Data transformed'!$4:$4,0)-1),$M133),$N133),"NA"))</f>
        <v>NA</v>
      </c>
      <c r="AF133" s="103" t="str">
        <f aca="true">IF($J133="","",IF(ISNUMBER(OFFSET('Data transformed'!$A$4,MATCH($A133,'Data transformed'!$A$5:$A$185,0),MATCH(AF$4,'Data transformed'!$4:$4,0)-1)), MIN(MAX(OFFSET('Data transformed'!$A$4,MATCH($A133,'Data transformed'!$A$5:$A$185,0),MATCH(AF$4,'Data transformed'!$4:$4,0)-1),$M133),$N133),"NA"))</f>
        <v>NA</v>
      </c>
      <c r="AG133" s="103" t="str">
        <f aca="true">IF($J133="","",IF(ISNUMBER(OFFSET('Data transformed'!$A$4,MATCH($A133,'Data transformed'!$A$5:$A$185,0),MATCH(AG$4,'Data transformed'!$4:$4,0)-1)), MIN(MAX(OFFSET('Data transformed'!$A$4,MATCH($A133,'Data transformed'!$A$5:$A$185,0),MATCH(AG$4,'Data transformed'!$4:$4,0)-1),$M133),$N133),"NA"))</f>
        <v>NA</v>
      </c>
      <c r="AH133" s="103" t="str">
        <f aca="true">IF($J133="","",IF(ISNUMBER(OFFSET('Data transformed'!$A$4,MATCH($A133,'Data transformed'!$A$5:$A$185,0),MATCH(AH$4,'Data transformed'!$4:$4,0)-1)), MIN(MAX(OFFSET('Data transformed'!$A$4,MATCH($A133,'Data transformed'!$A$5:$A$185,0),MATCH(AH$4,'Data transformed'!$4:$4,0)-1),$M133),$N133),"NA"))</f>
        <v>NA</v>
      </c>
      <c r="AI133" s="103" t="str">
        <f aca="true">IF($J133="","",IF(ISNUMBER(OFFSET('Data transformed'!$A$4,MATCH($A133,'Data transformed'!$A$5:$A$185,0),MATCH(AI$4,'Data transformed'!$4:$4,0)-1)), MIN(MAX(OFFSET('Data transformed'!$A$4,MATCH($A133,'Data transformed'!$A$5:$A$185,0),MATCH(AI$4,'Data transformed'!$4:$4,0)-1),$M133),$N133),"NA"))</f>
        <v>NA</v>
      </c>
      <c r="AJ133" s="103" t="str">
        <f aca="true">IF($J133="","",IF(ISNUMBER(OFFSET('Data transformed'!$A$4,MATCH($A133,'Data transformed'!$A$5:$A$185,0),MATCH(AJ$4,'Data transformed'!$4:$4,0)-1)), MIN(MAX(OFFSET('Data transformed'!$A$4,MATCH($A133,'Data transformed'!$A$5:$A$185,0),MATCH(AJ$4,'Data transformed'!$4:$4,0)-1),$M133),$N133),"NA"))</f>
        <v>NA</v>
      </c>
      <c r="AK133" s="103" t="str">
        <f aca="true">IF($J133="","",IF(ISNUMBER(OFFSET('Data transformed'!$A$4,MATCH($A133,'Data transformed'!$A$5:$A$185,0),MATCH(AK$4,'Data transformed'!$4:$4,0)-1)), MIN(MAX(OFFSET('Data transformed'!$A$4,MATCH($A133,'Data transformed'!$A$5:$A$185,0),MATCH(AK$4,'Data transformed'!$4:$4,0)-1),$M133),$N133),"NA"))</f>
        <v>NA</v>
      </c>
      <c r="AL133" s="103" t="str">
        <f aca="true">IF($J133="","",IF(ISNUMBER(OFFSET('Data transformed'!$A$4,MATCH($A133,'Data transformed'!$A$5:$A$185,0),MATCH(AL$4,'Data transformed'!$4:$4,0)-1)), MIN(MAX(OFFSET('Data transformed'!$A$4,MATCH($A133,'Data transformed'!$A$5:$A$185,0),MATCH(AL$4,'Data transformed'!$4:$4,0)-1),$M133),$N133),"NA"))</f>
        <v>NA</v>
      </c>
      <c r="AM133" s="103" t="str">
        <f aca="true">IF($J133="","",IF(ISNUMBER(OFFSET('Data transformed'!$A$4,MATCH($A133,'Data transformed'!$A$5:$A$185,0),MATCH(AM$4,'Data transformed'!$4:$4,0)-1)), MIN(MAX(OFFSET('Data transformed'!$A$4,MATCH($A133,'Data transformed'!$A$5:$A$185,0),MATCH(AM$4,'Data transformed'!$4:$4,0)-1),$M133),$N133),"NA"))</f>
        <v>NA</v>
      </c>
      <c r="AN133" s="103" t="str">
        <f aca="true">IF($J133="","",IF(ISNUMBER(OFFSET('Data transformed'!$A$4,MATCH($A133,'Data transformed'!$A$5:$A$185,0),MATCH(AN$4,'Data transformed'!$4:$4,0)-1)), MIN(MAX(OFFSET('Data transformed'!$A$4,MATCH($A133,'Data transformed'!$A$5:$A$185,0),MATCH(AN$4,'Data transformed'!$4:$4,0)-1),$M133),$N133),"NA"))</f>
        <v>NA</v>
      </c>
      <c r="AO133" s="103" t="str">
        <f aca="true">IF($J133="","",IF(ISNUMBER(OFFSET('Data transformed'!$A$4,MATCH($A133,'Data transformed'!$A$5:$A$185,0),MATCH(AO$4,'Data transformed'!$4:$4,0)-1)), MIN(MAX(OFFSET('Data transformed'!$A$4,MATCH($A133,'Data transformed'!$A$5:$A$185,0),MATCH(AO$4,'Data transformed'!$4:$4,0)-1),$M133),$N133),"NA"))</f>
        <v>NA</v>
      </c>
      <c r="AP133" s="103" t="str">
        <f aca="true">IF($J133="","",IF(ISNUMBER(OFFSET('Data transformed'!$A$4,MATCH($A133,'Data transformed'!$A$5:$A$185,0),MATCH(AP$4,'Data transformed'!$4:$4,0)-1)), MIN(MAX(OFFSET('Data transformed'!$A$4,MATCH($A133,'Data transformed'!$A$5:$A$185,0),MATCH(AP$4,'Data transformed'!$4:$4,0)-1),$M133),$N133),"NA"))</f>
        <v>NA</v>
      </c>
      <c r="AQ133" s="103" t="str">
        <f aca="true">IF($J133="","",IF(ISNUMBER(OFFSET('Data transformed'!$A$4,MATCH($A133,'Data transformed'!$A$5:$A$185,0),MATCH(AQ$4,'Data transformed'!$4:$4,0)-1)), MIN(MAX(OFFSET('Data transformed'!$A$4,MATCH($A133,'Data transformed'!$A$5:$A$185,0),MATCH(AQ$4,'Data transformed'!$4:$4,0)-1),$M133),$N133),"NA"))</f>
        <v>NA</v>
      </c>
      <c r="AR133" s="103" t="str">
        <f aca="true">IF($J133="","",IF(ISNUMBER(OFFSET('Data transformed'!$A$4,MATCH($A133,'Data transformed'!$A$5:$A$185,0),MATCH(AR$4,'Data transformed'!$4:$4,0)-1)), MIN(MAX(OFFSET('Data transformed'!$A$4,MATCH($A133,'Data transformed'!$A$5:$A$185,0),MATCH(AR$4,'Data transformed'!$4:$4,0)-1),$M133),$N133),"NA"))</f>
        <v>NA</v>
      </c>
      <c r="AS133" s="103" t="str">
        <f aca="true">IF($J133="","",IF(ISNUMBER(OFFSET('Data transformed'!$A$4,MATCH($A133,'Data transformed'!$A$5:$A$185,0),MATCH(AS$4,'Data transformed'!$4:$4,0)-1)), MIN(MAX(OFFSET('Data transformed'!$A$4,MATCH($A133,'Data transformed'!$A$5:$A$185,0),MATCH(AS$4,'Data transformed'!$4:$4,0)-1),$M133),$N133),"NA"))</f>
        <v>NA</v>
      </c>
      <c r="AT133" s="103" t="str">
        <f aca="true">IF($J133="","",IF(ISNUMBER(OFFSET('Data transformed'!$A$4,MATCH($A133,'Data transformed'!$A$5:$A$185,0),MATCH(AT$4,'Data transformed'!$4:$4,0)-1)), MIN(MAX(OFFSET('Data transformed'!$A$4,MATCH($A133,'Data transformed'!$A$5:$A$185,0),MATCH(AT$4,'Data transformed'!$4:$4,0)-1),$M133),$N133),"NA"))</f>
        <v>NA</v>
      </c>
      <c r="AU133" s="103" t="str">
        <f aca="true">IF($J133="","",IF(ISNUMBER(OFFSET('Data transformed'!$A$4,MATCH($A133,'Data transformed'!$A$5:$A$185,0),MATCH(AU$4,'Data transformed'!$4:$4,0)-1)), MIN(MAX(OFFSET('Data transformed'!$A$4,MATCH($A133,'Data transformed'!$A$5:$A$185,0),MATCH(AU$4,'Data transformed'!$4:$4,0)-1),$M133),$N133),"NA"))</f>
        <v>NA</v>
      </c>
      <c r="AV133" s="103" t="str">
        <f aca="true">IF($J133="","",IF(ISNUMBER(OFFSET('Data transformed'!$A$4,MATCH($A133,'Data transformed'!$A$5:$A$185,0),MATCH(AV$4,'Data transformed'!$4:$4,0)-1)), MIN(MAX(OFFSET('Data transformed'!$A$4,MATCH($A133,'Data transformed'!$A$5:$A$185,0),MATCH(AV$4,'Data transformed'!$4:$4,0)-1),$M133),$N133),"NA"))</f>
        <v>NA</v>
      </c>
      <c r="AW133" s="103" t="str">
        <f aca="true">IF($J133="","",IF(ISNUMBER(OFFSET('Data transformed'!$A$4,MATCH($A133,'Data transformed'!$A$5:$A$185,0),MATCH(AW$4,'Data transformed'!$4:$4,0)-1)), MIN(MAX(OFFSET('Data transformed'!$A$4,MATCH($A133,'Data transformed'!$A$5:$A$185,0),MATCH(AW$4,'Data transformed'!$4:$4,0)-1),$M133),$N133),"NA"))</f>
        <v>NA</v>
      </c>
      <c r="AX133" s="103" t="str">
        <f aca="true">IF($J133="","",IF(ISNUMBER(OFFSET('Data transformed'!$A$4,MATCH($A133,'Data transformed'!$A$5:$A$185,0),MATCH(AX$4,'Data transformed'!$4:$4,0)-1)), MIN(MAX(OFFSET('Data transformed'!$A$4,MATCH($A133,'Data transformed'!$A$5:$A$185,0),MATCH(AX$4,'Data transformed'!$4:$4,0)-1),$M133),$N133),"NA"))</f>
        <v>NA</v>
      </c>
      <c r="AY133" s="103" t="str">
        <f aca="true">IF($J133="","",IF(ISNUMBER(OFFSET('Data transformed'!$A$4,MATCH($A133,'Data transformed'!$A$5:$A$185,0),MATCH(AY$4,'Data transformed'!$4:$4,0)-1)), MIN(MAX(OFFSET('Data transformed'!$A$4,MATCH($A133,'Data transformed'!$A$5:$A$185,0),MATCH(AY$4,'Data transformed'!$4:$4,0)-1),$M133),$N133),"NA"))</f>
        <v>NA</v>
      </c>
      <c r="AZ133" s="103" t="str">
        <f aca="true">IF($J133="","",IF(ISNUMBER(OFFSET('Data transformed'!$A$4,MATCH($A133,'Data transformed'!$A$5:$A$185,0),MATCH(AZ$4,'Data transformed'!$4:$4,0)-1)), MIN(MAX(OFFSET('Data transformed'!$A$4,MATCH($A133,'Data transformed'!$A$5:$A$185,0),MATCH(AZ$4,'Data transformed'!$4:$4,0)-1),$M133),$N133),"NA"))</f>
        <v>NA</v>
      </c>
      <c r="BA133" s="103" t="str">
        <f aca="true">IF($J133="","",IF(ISNUMBER(OFFSET('Data transformed'!$A$4,MATCH($A133,'Data transformed'!$A$5:$A$185,0),MATCH(BA$4,'Data transformed'!$4:$4,0)-1)), MIN(MAX(OFFSET('Data transformed'!$A$4,MATCH($A133,'Data transformed'!$A$5:$A$185,0),MATCH(BA$4,'Data transformed'!$4:$4,0)-1),$M133),$N133),"NA"))</f>
        <v>NA</v>
      </c>
      <c r="BB133" s="103" t="str">
        <f aca="true">IF($J133="","",IF(ISNUMBER(OFFSET('Data transformed'!$A$4,MATCH($A133,'Data transformed'!$A$5:$A$185,0),MATCH(BB$4,'Data transformed'!$4:$4,0)-1)), MIN(MAX(OFFSET('Data transformed'!$A$4,MATCH($A133,'Data transformed'!$A$5:$A$185,0),MATCH(BB$4,'Data transformed'!$4:$4,0)-1),$M133),$N133),"NA"))</f>
        <v>NA</v>
      </c>
      <c r="BC133" s="103" t="str">
        <f aca="true">IF($J133="","",IF(ISNUMBER(OFFSET('Data transformed'!$A$4,MATCH($A133,'Data transformed'!$A$5:$A$185,0),MATCH(BC$4,'Data transformed'!$4:$4,0)-1)), MIN(MAX(OFFSET('Data transformed'!$A$4,MATCH($A133,'Data transformed'!$A$5:$A$185,0),MATCH(BC$4,'Data transformed'!$4:$4,0)-1),$M133),$N133),"NA"))</f>
        <v>NA</v>
      </c>
      <c r="BD133" s="103" t="str">
        <f aca="true">IF($J133="","",IF(ISNUMBER(OFFSET('Data transformed'!$A$4,MATCH($A133,'Data transformed'!$A$5:$A$185,0),MATCH(BD$4,'Data transformed'!$4:$4,0)-1)), MIN(MAX(OFFSET('Data transformed'!$A$4,MATCH($A133,'Data transformed'!$A$5:$A$185,0),MATCH(BD$4,'Data transformed'!$4:$4,0)-1),$M133),$N133),"NA"))</f>
        <v>NA</v>
      </c>
      <c r="BE133" s="103" t="str">
        <f aca="true">IF($J133="","",IF(ISNUMBER(OFFSET('Data transformed'!$A$4,MATCH($A133,'Data transformed'!$A$5:$A$185,0),MATCH(BE$4,'Data transformed'!$4:$4,0)-1)), MIN(MAX(OFFSET('Data transformed'!$A$4,MATCH($A133,'Data transformed'!$A$5:$A$185,0),MATCH(BE$4,'Data transformed'!$4:$4,0)-1),$M133),$N133),"NA"))</f>
        <v>NA</v>
      </c>
      <c r="BF133" s="103" t="str">
        <f aca="true">IF($J133="","",IF(ISNUMBER(OFFSET('Data transformed'!$A$4,MATCH($A133,'Data transformed'!$A$5:$A$185,0),MATCH(BF$4,'Data transformed'!$4:$4,0)-1)), MIN(MAX(OFFSET('Data transformed'!$A$4,MATCH($A133,'Data transformed'!$A$5:$A$185,0),MATCH(BF$4,'Data transformed'!$4:$4,0)-1),$M133),$N133),"NA"))</f>
        <v>NA</v>
      </c>
      <c r="BG133" s="103" t="str">
        <f aca="true">IF($J133="","",IF(ISNUMBER(OFFSET('Data transformed'!$A$4,MATCH($A133,'Data transformed'!$A$5:$A$185,0),MATCH(BG$4,'Data transformed'!$4:$4,0)-1)), MIN(MAX(OFFSET('Data transformed'!$A$4,MATCH($A133,'Data transformed'!$A$5:$A$185,0),MATCH(BG$4,'Data transformed'!$4:$4,0)-1),$M133),$N133),"NA"))</f>
        <v>NA</v>
      </c>
      <c r="BH133" s="103" t="str">
        <f aca="true">IF($J133="","",IF(ISNUMBER(OFFSET('Data transformed'!$A$4,MATCH($A133,'Data transformed'!$A$5:$A$185,0),MATCH(BH$4,'Data transformed'!$4:$4,0)-1)), MIN(MAX(OFFSET('Data transformed'!$A$4,MATCH($A133,'Data transformed'!$A$5:$A$185,0),MATCH(BH$4,'Data transformed'!$4:$4,0)-1),$M133),$N133),"NA"))</f>
        <v>NA</v>
      </c>
      <c r="BI133" s="103" t="str">
        <f aca="true">IF($J133="","",IF(ISNUMBER(OFFSET('Data transformed'!$A$4,MATCH($A133,'Data transformed'!$A$5:$A$185,0),MATCH(BI$4,'Data transformed'!$4:$4,0)-1)), MIN(MAX(OFFSET('Data transformed'!$A$4,MATCH($A133,'Data transformed'!$A$5:$A$185,0),MATCH(BI$4,'Data transformed'!$4:$4,0)-1),$M133),$N133),"NA"))</f>
        <v>NA</v>
      </c>
      <c r="BJ133" s="103" t="str">
        <f aca="true">IF($J133="","",IF(ISNUMBER(OFFSET('Data transformed'!$A$4,MATCH($A133,'Data transformed'!$A$5:$A$185,0),MATCH(BJ$4,'Data transformed'!$4:$4,0)-1)), MIN(MAX(OFFSET('Data transformed'!$A$4,MATCH($A133,'Data transformed'!$A$5:$A$185,0),MATCH(BJ$4,'Data transformed'!$4:$4,0)-1),$M133),$N133),"NA"))</f>
        <v>NA</v>
      </c>
      <c r="BK133" s="103" t="str">
        <f aca="true">IF($J133="","",IF(ISNUMBER(OFFSET('Data transformed'!$A$4,MATCH($A133,'Data transformed'!$A$5:$A$185,0),MATCH(BK$4,'Data transformed'!$4:$4,0)-1)), MIN(MAX(OFFSET('Data transformed'!$A$4,MATCH($A133,'Data transformed'!$A$5:$A$185,0),MATCH(BK$4,'Data transformed'!$4:$4,0)-1),$M133),$N133),"NA"))</f>
        <v>NA</v>
      </c>
      <c r="BL133" s="103" t="str">
        <f aca="true">IF($J133="","",IF(ISNUMBER(OFFSET('Data transformed'!$A$4,MATCH($A133,'Data transformed'!$A$5:$A$185,0),MATCH(BL$4,'Data transformed'!$4:$4,0)-1)), MIN(MAX(OFFSET('Data transformed'!$A$4,MATCH($A133,'Data transformed'!$A$5:$A$185,0),MATCH(BL$4,'Data transformed'!$4:$4,0)-1),$M133),$N133),"NA"))</f>
        <v>NA</v>
      </c>
      <c r="BM133" s="103" t="str">
        <f aca="true">IF($J133="","",IF(ISNUMBER(OFFSET('Data transformed'!$A$4,MATCH($A133,'Data transformed'!$A$5:$A$185,0),MATCH(BM$4,'Data transformed'!$4:$4,0)-1)), MIN(MAX(OFFSET('Data transformed'!$A$4,MATCH($A133,'Data transformed'!$A$5:$A$185,0),MATCH(BM$4,'Data transformed'!$4:$4,0)-1),$M133),$N133),"NA"))</f>
        <v>NA</v>
      </c>
      <c r="BN133" s="103" t="str">
        <f aca="true">IF($J133="","",IF(ISNUMBER(OFFSET('Data transformed'!$A$4,MATCH($A133,'Data transformed'!$A$5:$A$185,0),MATCH(BN$4,'Data transformed'!$4:$4,0)-1)), MIN(MAX(OFFSET('Data transformed'!$A$4,MATCH($A133,'Data transformed'!$A$5:$A$185,0),MATCH(BN$4,'Data transformed'!$4:$4,0)-1),$M133),$N133),"NA"))</f>
        <v>NA</v>
      </c>
      <c r="BO133" s="103" t="str">
        <f aca="true">IF($J133="","",IF(ISNUMBER(OFFSET('Data transformed'!$A$4,MATCH($A133,'Data transformed'!$A$5:$A$185,0),MATCH(BO$4,'Data transformed'!$4:$4,0)-1)), MIN(MAX(OFFSET('Data transformed'!$A$4,MATCH($A133,'Data transformed'!$A$5:$A$185,0),MATCH(BO$4,'Data transformed'!$4:$4,0)-1),$M133),$N133),"NA"))</f>
        <v>NA</v>
      </c>
      <c r="BP133" s="103" t="str">
        <f aca="true">IF($J133="","",IF(ISNUMBER(OFFSET('Data transformed'!$A$4,MATCH($A133,'Data transformed'!$A$5:$A$185,0),MATCH(BP$4,'Data transformed'!$4:$4,0)-1)), MIN(MAX(OFFSET('Data transformed'!$A$4,MATCH($A133,'Data transformed'!$A$5:$A$185,0),MATCH(BP$4,'Data transformed'!$4:$4,0)-1),$M133),$N133),"NA"))</f>
        <v>NA</v>
      </c>
      <c r="BQ133" s="103" t="str">
        <f aca="true">IF($J133="","",IF(ISNUMBER(OFFSET('Data transformed'!$A$4,MATCH($A133,'Data transformed'!$A$5:$A$185,0),MATCH(BQ$4,'Data transformed'!$4:$4,0)-1)), MIN(MAX(OFFSET('Data transformed'!$A$4,MATCH($A133,'Data transformed'!$A$5:$A$185,0),MATCH(BQ$4,'Data transformed'!$4:$4,0)-1),$M133),$N133),"NA"))</f>
        <v>NA</v>
      </c>
      <c r="BR133" s="103" t="str">
        <f aca="true">IF($J133="","",IF(ISNUMBER(OFFSET('Data transformed'!$A$4,MATCH($A133,'Data transformed'!$A$5:$A$185,0),MATCH(BR$4,'Data transformed'!$4:$4,0)-1)), MIN(MAX(OFFSET('Data transformed'!$A$4,MATCH($A133,'Data transformed'!$A$5:$A$185,0),MATCH(BR$4,'Data transformed'!$4:$4,0)-1),$M133),$N133),"NA"))</f>
        <v>NA</v>
      </c>
      <c r="BS133" s="103" t="str">
        <f aca="true">IF($J133="","",IF(ISNUMBER(OFFSET('Data transformed'!$A$4,MATCH($A133,'Data transformed'!$A$5:$A$185,0),MATCH(BS$4,'Data transformed'!$4:$4,0)-1)), MIN(MAX(OFFSET('Data transformed'!$A$4,MATCH($A133,'Data transformed'!$A$5:$A$185,0),MATCH(BS$4,'Data transformed'!$4:$4,0)-1),$M133),$N133),"NA"))</f>
        <v>NA</v>
      </c>
      <c r="BT133" s="103" t="str">
        <f aca="true">IF($J133="","",IF(ISNUMBER(OFFSET('Data transformed'!$A$4,MATCH($A133,'Data transformed'!$A$5:$A$185,0),MATCH(BT$4,'Data transformed'!$4:$4,0)-1)), MIN(MAX(OFFSET('Data transformed'!$A$4,MATCH($A133,'Data transformed'!$A$5:$A$185,0),MATCH(BT$4,'Data transformed'!$4:$4,0)-1),$M133),$N133),"NA"))</f>
        <v>NA</v>
      </c>
      <c r="BU133" s="103" t="str">
        <f aca="true">IF($J133="","",IF(ISNUMBER(OFFSET('Data transformed'!$A$4,MATCH($A133,'Data transformed'!$A$5:$A$185,0),MATCH(BU$4,'Data transformed'!$4:$4,0)-1)), MIN(MAX(OFFSET('Data transformed'!$A$4,MATCH($A133,'Data transformed'!$A$5:$A$185,0),MATCH(BU$4,'Data transformed'!$4:$4,0)-1),$M133),$N133),"NA"))</f>
        <v>NA</v>
      </c>
      <c r="BV133" s="103" t="str">
        <f aca="true">IF($J133="","",IF(ISNUMBER(OFFSET('Data transformed'!$A$4,MATCH($A133,'Data transformed'!$A$5:$A$185,0),MATCH(BV$4,'Data transformed'!$4:$4,0)-1)), MIN(MAX(OFFSET('Data transformed'!$A$4,MATCH($A133,'Data transformed'!$A$5:$A$185,0),MATCH(BV$4,'Data transformed'!$4:$4,0)-1),$M133),$N133),"NA"))</f>
        <v>NA</v>
      </c>
      <c r="BW133" s="103" t="str">
        <f aca="true">IF($J133="","",IF(ISNUMBER(OFFSET('Data transformed'!$A$4,MATCH($A133,'Data transformed'!$A$5:$A$185,0),MATCH(BW$4,'Data transformed'!$4:$4,0)-1)), MIN(MAX(OFFSET('Data transformed'!$A$4,MATCH($A133,'Data transformed'!$A$5:$A$185,0),MATCH(BW$4,'Data transformed'!$4:$4,0)-1),$M133),$N133),"NA"))</f>
        <v>NA</v>
      </c>
      <c r="BX133" s="103" t="str">
        <f aca="true">IF($J133="","",IF(ISNUMBER(OFFSET('Data transformed'!$A$4,MATCH($A133,'Data transformed'!$A$5:$A$185,0),MATCH(BX$4,'Data transformed'!$4:$4,0)-1)), MIN(MAX(OFFSET('Data transformed'!$A$4,MATCH($A133,'Data transformed'!$A$5:$A$185,0),MATCH(BX$4,'Data transformed'!$4:$4,0)-1),$M133),$N133),"NA"))</f>
        <v>NA</v>
      </c>
      <c r="BY133" s="103" t="str">
        <f aca="true">IF($J133="","",IF(ISNUMBER(OFFSET('Data transformed'!$A$4,MATCH($A133,'Data transformed'!$A$5:$A$185,0),MATCH(BY$4,'Data transformed'!$4:$4,0)-1)), MIN(MAX(OFFSET('Data transformed'!$A$4,MATCH($A133,'Data transformed'!$A$5:$A$185,0),MATCH(BY$4,'Data transformed'!$4:$4,0)-1),$M133),$N133),"NA"))</f>
        <v>NA</v>
      </c>
      <c r="BZ133" s="103" t="str">
        <f aca="true">IF($J133="","",IF(ISNUMBER(OFFSET('Data transformed'!$A$4,MATCH($A133,'Data transformed'!$A$5:$A$185,0),MATCH(BZ$4,'Data transformed'!$4:$4,0)-1)), MIN(MAX(OFFSET('Data transformed'!$A$4,MATCH($A133,'Data transformed'!$A$5:$A$185,0),MATCH(BZ$4,'Data transformed'!$4:$4,0)-1),$M133),$N133),"NA"))</f>
        <v>NA</v>
      </c>
      <c r="CA133" s="103" t="str">
        <f aca="true">IF($J133="","",IF(ISNUMBER(OFFSET('Data transformed'!$A$4,MATCH($A133,'Data transformed'!$A$5:$A$185,0),MATCH(CA$4,'Data transformed'!$4:$4,0)-1)), MIN(MAX(OFFSET('Data transformed'!$A$4,MATCH($A133,'Data transformed'!$A$5:$A$185,0),MATCH(CA$4,'Data transformed'!$4:$4,0)-1),$M133),$N133),"NA"))</f>
        <v>NA</v>
      </c>
      <c r="CB133" s="103" t="str">
        <f aca="true">IF($J133="","",IF(ISNUMBER(OFFSET('Data transformed'!$A$4,MATCH($A133,'Data transformed'!$A$5:$A$185,0),MATCH(CB$4,'Data transformed'!$4:$4,0)-1)), MIN(MAX(OFFSET('Data transformed'!$A$4,MATCH($A133,'Data transformed'!$A$5:$A$185,0),MATCH(CB$4,'Data transformed'!$4:$4,0)-1),$M133),$N133),"NA"))</f>
        <v>NA</v>
      </c>
      <c r="CC133" s="103" t="str">
        <f aca="true">IF($J133="","",IF(ISNUMBER(OFFSET('Data transformed'!$A$4,MATCH($A133,'Data transformed'!$A$5:$A$185,0),MATCH(CC$4,'Data transformed'!$4:$4,0)-1)), MIN(MAX(OFFSET('Data transformed'!$A$4,MATCH($A133,'Data transformed'!$A$5:$A$185,0),MATCH(CC$4,'Data transformed'!$4:$4,0)-1),$M133),$N133),"NA"))</f>
        <v>NA</v>
      </c>
      <c r="CD133" s="103" t="str">
        <f aca="true">IF($J133="","",IF(ISNUMBER(OFFSET('Data transformed'!$A$4,MATCH($A133,'Data transformed'!$A$5:$A$185,0),MATCH(CD$4,'Data transformed'!$4:$4,0)-1)), MIN(MAX(OFFSET('Data transformed'!$A$4,MATCH($A133,'Data transformed'!$A$5:$A$185,0),MATCH(CD$4,'Data transformed'!$4:$4,0)-1),$M133),$N133),"NA"))</f>
        <v>NA</v>
      </c>
      <c r="CE133" s="103" t="str">
        <f aca="true">IF($J133="","",IF(ISNUMBER(OFFSET('Data transformed'!$A$4,MATCH($A133,'Data transformed'!$A$5:$A$185,0),MATCH(CE$4,'Data transformed'!$4:$4,0)-1)), MIN(MAX(OFFSET('Data transformed'!$A$4,MATCH($A133,'Data transformed'!$A$5:$A$185,0),MATCH(CE$4,'Data transformed'!$4:$4,0)-1),$M133),$N133),"NA"))</f>
        <v>NA</v>
      </c>
      <c r="CF133" s="103" t="str">
        <f aca="true">IF($J133="","",IF(ISNUMBER(OFFSET('Data transformed'!$A$4,MATCH($A133,'Data transformed'!$A$5:$A$185,0),MATCH(CF$4,'Data transformed'!$4:$4,0)-1)), MIN(MAX(OFFSET('Data transformed'!$A$4,MATCH($A133,'Data transformed'!$A$5:$A$185,0),MATCH(CF$4,'Data transformed'!$4:$4,0)-1),$M133),$N133),"NA"))</f>
        <v>NA</v>
      </c>
      <c r="CG133" s="103" t="str">
        <f aca="true">IF($J133="","",IF(ISNUMBER(OFFSET('Data transformed'!$A$4,MATCH($A133,'Data transformed'!$A$5:$A$185,0),MATCH(CG$4,'Data transformed'!$4:$4,0)-1)), MIN(MAX(OFFSET('Data transformed'!$A$4,MATCH($A133,'Data transformed'!$A$5:$A$185,0),MATCH(CG$4,'Data transformed'!$4:$4,0)-1),$M133),$N133),"NA"))</f>
        <v>NA</v>
      </c>
      <c r="CH133" s="103" t="str">
        <f aca="true">IF($J133="","",IF(ISNUMBER(OFFSET('Data transformed'!$A$4,MATCH($A133,'Data transformed'!$A$5:$A$185,0),MATCH(CH$4,'Data transformed'!$4:$4,0)-1)), MIN(MAX(OFFSET('Data transformed'!$A$4,MATCH($A133,'Data transformed'!$A$5:$A$185,0),MATCH(CH$4,'Data transformed'!$4:$4,0)-1),$M133),$N133),"NA"))</f>
        <v>NA</v>
      </c>
      <c r="CI133" s="103" t="str">
        <f aca="true">IF($J133="","",IF(ISNUMBER(OFFSET('Data transformed'!$A$4,MATCH($A133,'Data transformed'!$A$5:$A$185,0),MATCH(CI$4,'Data transformed'!$4:$4,0)-1)), MIN(MAX(OFFSET('Data transformed'!$A$4,MATCH($A133,'Data transformed'!$A$5:$A$185,0),MATCH(CI$4,'Data transformed'!$4:$4,0)-1),$M133),$N133),"NA"))</f>
        <v>NA</v>
      </c>
      <c r="CJ133" s="103" t="str">
        <f aca="true">IF($J133="","",IF(ISNUMBER(OFFSET('Data transformed'!$A$4,MATCH($A133,'Data transformed'!$A$5:$A$185,0),MATCH(CJ$4,'Data transformed'!$4:$4,0)-1)), MIN(MAX(OFFSET('Data transformed'!$A$4,MATCH($A133,'Data transformed'!$A$5:$A$185,0),MATCH(CJ$4,'Data transformed'!$4:$4,0)-1),$M133),$N133),"NA"))</f>
        <v>NA</v>
      </c>
      <c r="CK133" s="103" t="str">
        <f aca="true">IF($J133="","",IF(ISNUMBER(OFFSET('Data transformed'!$A$4,MATCH($A133,'Data transformed'!$A$5:$A$185,0),MATCH(CK$4,'Data transformed'!$4:$4,0)-1)), MIN(MAX(OFFSET('Data transformed'!$A$4,MATCH($A133,'Data transformed'!$A$5:$A$185,0),MATCH(CK$4,'Data transformed'!$4:$4,0)-1),$M133),$N133),"NA"))</f>
        <v>NA</v>
      </c>
      <c r="CL133" s="103" t="str">
        <f aca="true">IF($J133="","",IF(ISNUMBER(OFFSET('Data transformed'!$A$4,MATCH($A133,'Data transformed'!$A$5:$A$185,0),MATCH(CL$4,'Data transformed'!$4:$4,0)-1)), MIN(MAX(OFFSET('Data transformed'!$A$4,MATCH($A133,'Data transformed'!$A$5:$A$185,0),MATCH(CL$4,'Data transformed'!$4:$4,0)-1),$M133),$N133),"NA"))</f>
        <v>NA</v>
      </c>
      <c r="CM133" s="103" t="str">
        <f aca="true">IF($J133="","",IF(ISNUMBER(OFFSET('Data transformed'!$A$4,MATCH($A133,'Data transformed'!$A$5:$A$185,0),MATCH(CM$4,'Data transformed'!$4:$4,0)-1)), MIN(MAX(OFFSET('Data transformed'!$A$4,MATCH($A133,'Data transformed'!$A$5:$A$185,0),MATCH(CM$4,'Data transformed'!$4:$4,0)-1),$M133),$N133),"NA"))</f>
        <v>NA</v>
      </c>
      <c r="CN133" s="103" t="str">
        <f aca="true">IF($J133="","",IF(ISNUMBER(OFFSET('Data transformed'!$A$4,MATCH($A133,'Data transformed'!$A$5:$A$185,0),MATCH(CN$4,'Data transformed'!$4:$4,0)-1)), MIN(MAX(OFFSET('Data transformed'!$A$4,MATCH($A133,'Data transformed'!$A$5:$A$185,0),MATCH(CN$4,'Data transformed'!$4:$4,0)-1),$M133),$N133),"NA"))</f>
        <v>NA</v>
      </c>
      <c r="CO133" s="103" t="str">
        <f aca="true">IF($J133="","",IF(ISNUMBER(OFFSET('Data transformed'!$A$4,MATCH($A133,'Data transformed'!$A$5:$A$185,0),MATCH(CO$4,'Data transformed'!$4:$4,0)-1)), MIN(MAX(OFFSET('Data transformed'!$A$4,MATCH($A133,'Data transformed'!$A$5:$A$185,0),MATCH(CO$4,'Data transformed'!$4:$4,0)-1),$M133),$N133),"NA"))</f>
        <v>NA</v>
      </c>
      <c r="CP133" s="103" t="str">
        <f aca="true">IF($J133="","",IF(ISNUMBER(OFFSET('Data transformed'!$A$4,MATCH($A133,'Data transformed'!$A$5:$A$185,0),MATCH(CP$4,'Data transformed'!$4:$4,0)-1)), MIN(MAX(OFFSET('Data transformed'!$A$4,MATCH($A133,'Data transformed'!$A$5:$A$185,0),MATCH(CP$4,'Data transformed'!$4:$4,0)-1),$M133),$N133),"NA"))</f>
        <v>NA</v>
      </c>
      <c r="CQ133" s="103" t="str">
        <f aca="true">IF($J133="","",IF(ISNUMBER(OFFSET('Data transformed'!$A$4,MATCH($A133,'Data transformed'!$A$5:$A$185,0),MATCH(CQ$4,'Data transformed'!$4:$4,0)-1)), MIN(MAX(OFFSET('Data transformed'!$A$4,MATCH($A133,'Data transformed'!$A$5:$A$185,0),MATCH(CQ$4,'Data transformed'!$4:$4,0)-1),$M133),$N133),"NA"))</f>
        <v>NA</v>
      </c>
      <c r="CR133" s="103" t="str">
        <f aca="true">IF($J133="","",IF(ISNUMBER(OFFSET('Data transformed'!$A$4,MATCH($A133,'Data transformed'!$A$5:$A$185,0),MATCH(CR$4,'Data transformed'!$4:$4,0)-1)), MIN(MAX(OFFSET('Data transformed'!$A$4,MATCH($A133,'Data transformed'!$A$5:$A$185,0),MATCH(CR$4,'Data transformed'!$4:$4,0)-1),$M133),$N133),"NA"))</f>
        <v>NA</v>
      </c>
      <c r="CS133" s="103" t="str">
        <f aca="true">IF($J133="","",IF(ISNUMBER(OFFSET('Data transformed'!$A$4,MATCH($A133,'Data transformed'!$A$5:$A$185,0),MATCH(CS$4,'Data transformed'!$4:$4,0)-1)), MIN(MAX(OFFSET('Data transformed'!$A$4,MATCH($A133,'Data transformed'!$A$5:$A$185,0),MATCH(CS$4,'Data transformed'!$4:$4,0)-1),$M133),$N133),"NA"))</f>
        <v>NA</v>
      </c>
      <c r="CT133" s="103" t="str">
        <f aca="true">IF($J133="","",IF(ISNUMBER(OFFSET('Data transformed'!$A$4,MATCH($A133,'Data transformed'!$A$5:$A$185,0),MATCH(CT$4,'Data transformed'!$4:$4,0)-1)), MIN(MAX(OFFSET('Data transformed'!$A$4,MATCH($A133,'Data transformed'!$A$5:$A$185,0),MATCH(CT$4,'Data transformed'!$4:$4,0)-1),$M133),$N133),"NA"))</f>
        <v>NA</v>
      </c>
      <c r="CU133" s="103" t="str">
        <f aca="true">IF($J133="","",IF(ISNUMBER(OFFSET('Data transformed'!$A$4,MATCH($A133,'Data transformed'!$A$5:$A$185,0),MATCH(CU$4,'Data transformed'!$4:$4,0)-1)), MIN(MAX(OFFSET('Data transformed'!$A$4,MATCH($A133,'Data transformed'!$A$5:$A$185,0),MATCH(CU$4,'Data transformed'!$4:$4,0)-1),$M133),$N133),"NA"))</f>
        <v>NA</v>
      </c>
    </row>
    <row r="134" customFormat="false" ht="15.5" hidden="false" customHeight="false" outlineLevel="0" collapsed="false">
      <c r="A134" s="107" t="n">
        <v>5100</v>
      </c>
      <c r="B134" s="107" t="n">
        <v>2</v>
      </c>
      <c r="C134" s="103" t="str">
        <f aca="true">IF(ISBLANK(OFFSET('Raw Data'!$A$3,MATCH($A134,'Raw Data'!$B$4:$B$185,0),MATCH(C$4,'Raw Data'!$3:$3,0)-1)),"",OFFSET('Raw Data'!$A$3,MATCH($A134,'Raw Data'!$B$4:$B$185,0),MATCH(C$4,'Raw Data'!$3:$3,0)-1))</f>
        <v/>
      </c>
      <c r="D134" s="103" t="str">
        <f aca="true">IF(ISBLANK(OFFSET('Raw Data'!$A$3,MATCH($A134,'Raw Data'!$B$4:$B$185,0),MATCH(D$4,'Raw Data'!$3:$3,0)-1)),"",OFFSET('Raw Data'!$A$3,MATCH($A134,'Raw Data'!$B$4:$B$185,0),MATCH(D$4,'Raw Data'!$3:$3,0)-1))</f>
        <v>Accessibility and affordability of technology</v>
      </c>
      <c r="E134" s="103" t="str">
        <f aca="true">IF(ISBLANK(OFFSET('Raw Data'!$A$3,MATCH($A134,'Raw Data'!$B$4:$B$185,0),MATCH(E$4,'Raw Data'!$3:$3,0)-1)),"",OFFSET('Raw Data'!$A$3,MATCH($A134,'Raw Data'!$B$4:$B$185,0),MATCH(E$4,'Raw Data'!$3:$3,0)-1))</f>
        <v> Consumers can access technology easily and affordably. This indicator tests the usage, infrastructre and afforadibility of technology.</v>
      </c>
      <c r="G134" s="103"/>
      <c r="H134" s="103"/>
      <c r="I134" s="103"/>
      <c r="J134" s="103" t="e">
        <f aca="true" t="array" ref="J134:J134">IFERROR(_xlfn.QUARTILE.INC(IF(ISNUMBER(OFFSET('Data transformed'!$N$4,MATCH('outliers treatment'!$A134,'Data transformed'!$A$5:$A$185),1,1,COUNTA('Data transformed'!$O$4:$CX$4))),OFFSET('Data transformed'!$N$4,MATCH('outliers treatment'!$A134,'Data transformed'!$A$5:$A$185),1,1,COUNTA('Data transformed'!$O$4:$CX$4))),1),"")</f>
        <v>#N/A</v>
      </c>
      <c r="K134" s="103" t="e">
        <f aca="true" t="array" ref="K134:K134">IFERROR(_xlfn.QUARTILE.INC(IF(ISNUMBER(OFFSET('Data transformed'!$N$4,MATCH('outliers treatment'!$A134,'Data transformed'!$A$5:$A$185),1,1,COUNTA('Data transformed'!$O$4:$CX$4))),OFFSET('Data transformed'!$N$4,MATCH('outliers treatment'!$A134,'Data transformed'!$A$5:$A$185),1,1,COUNTA('Data transformed'!$O$4:$CX$4))),3),"")</f>
        <v>#N/A</v>
      </c>
      <c r="L134" s="103" t="str">
        <f aca="false">IFERROR(K134-J134,"")</f>
        <v/>
      </c>
      <c r="M134" s="103"/>
      <c r="N134" s="103"/>
      <c r="O134" s="103"/>
      <c r="P134" s="105" t="str">
        <f aca="false" t="array" ref="P134:P134">IFERROR(SKEW(IF(ISNUMBER(T134:CU134),T134:CU134,"")),"")</f>
        <v/>
      </c>
      <c r="Q134" s="103" t="n">
        <f aca="true">IF(ISBLANK(OFFSET('Data above threshold'!$A$4,MATCH('Data above threshold'!$A133,'Data above threshold'!$A$5:$A$185,0),MATCH('Data above threshold'!N$4,'Data above threshold'!$4:$4,0)-1)),1,OFFSET('Data above threshold'!$A$4,MATCH('Data above threshold'!$A133,'Data above threshold'!$A$5:$A$185,0),MATCH('Data above threshold'!N$4,'Data above threshold'!$4:$4,0)-1))</f>
        <v>1</v>
      </c>
      <c r="R134" s="103" t="e">
        <f aca="false">IF($J134="","",COUNTIF(T134:CU134,M134)+ COUNTIF(T134:CQ134,N134))</f>
        <v>#N/A</v>
      </c>
      <c r="S134" s="106" t="str">
        <f aca="false" t="array" ref="S134:S134">IF(B134&lt;4,"",1-IFERROR(SUM(ISNUMBER(T134:CU134)*(1-$T$3:$CU$3))/COUNTIF($T$3:$CU$3,0),0))</f>
        <v/>
      </c>
      <c r="T134" s="103" t="str">
        <f aca="true">IF($J134="","",IF(ISNUMBER(OFFSET('Data transformed'!$A$4,MATCH($A134,'Data transformed'!$A$5:$A$185,0),MATCH(T$4,'Data transformed'!$4:$4,0)-1)), MIN(MAX(OFFSET('Data transformed'!$A$4,MATCH($A134,'Data transformed'!$A$5:$A$185,0),MATCH(T$4,'Data transformed'!$4:$4,0)-1),$M134),$N134),"NA"))</f>
        <v>NA</v>
      </c>
      <c r="U134" s="103" t="str">
        <f aca="true">IF($J134="","",IF(ISNUMBER(OFFSET('Data transformed'!$A$4,MATCH($A134,'Data transformed'!$A$5:$A$185,0),MATCH(U$4,'Data transformed'!$4:$4,0)-1)), MIN(MAX(OFFSET('Data transformed'!$A$4,MATCH($A134,'Data transformed'!$A$5:$A$185,0),MATCH(U$4,'Data transformed'!$4:$4,0)-1),$M134),$N134),"NA"))</f>
        <v>NA</v>
      </c>
      <c r="V134" s="103" t="str">
        <f aca="true">IF($J134="","",IF(ISNUMBER(OFFSET('Data transformed'!$A$4,MATCH($A134,'Data transformed'!$A$5:$A$185,0),MATCH(V$4,'Data transformed'!$4:$4,0)-1)), MIN(MAX(OFFSET('Data transformed'!$A$4,MATCH($A134,'Data transformed'!$A$5:$A$185,0),MATCH(V$4,'Data transformed'!$4:$4,0)-1),$M134),$N134),"NA"))</f>
        <v>NA</v>
      </c>
      <c r="W134" s="103" t="str">
        <f aca="true">IF($J134="","",IF(ISNUMBER(OFFSET('Data transformed'!$A$4,MATCH($A134,'Data transformed'!$A$5:$A$185,0),MATCH(W$4,'Data transformed'!$4:$4,0)-1)), MIN(MAX(OFFSET('Data transformed'!$A$4,MATCH($A134,'Data transformed'!$A$5:$A$185,0),MATCH(W$4,'Data transformed'!$4:$4,0)-1),$M134),$N134),"NA"))</f>
        <v>NA</v>
      </c>
      <c r="X134" s="103" t="str">
        <f aca="true">IF($J134="","",IF(ISNUMBER(OFFSET('Data transformed'!$A$4,MATCH($A134,'Data transformed'!$A$5:$A$185,0),MATCH(X$4,'Data transformed'!$4:$4,0)-1)), MIN(MAX(OFFSET('Data transformed'!$A$4,MATCH($A134,'Data transformed'!$A$5:$A$185,0),MATCH(X$4,'Data transformed'!$4:$4,0)-1),$M134),$N134),"NA"))</f>
        <v>NA</v>
      </c>
      <c r="Y134" s="103" t="str">
        <f aca="true">IF($J134="","",IF(ISNUMBER(OFFSET('Data transformed'!$A$4,MATCH($A134,'Data transformed'!$A$5:$A$185,0),MATCH(Y$4,'Data transformed'!$4:$4,0)-1)), MIN(MAX(OFFSET('Data transformed'!$A$4,MATCH($A134,'Data transformed'!$A$5:$A$185,0),MATCH(Y$4,'Data transformed'!$4:$4,0)-1),$M134),$N134),"NA"))</f>
        <v>NA</v>
      </c>
      <c r="Z134" s="103" t="str">
        <f aca="true">IF($J134="","",IF(ISNUMBER(OFFSET('Data transformed'!$A$4,MATCH($A134,'Data transformed'!$A$5:$A$185,0),MATCH(Z$4,'Data transformed'!$4:$4,0)-1)), MIN(MAX(OFFSET('Data transformed'!$A$4,MATCH($A134,'Data transformed'!$A$5:$A$185,0),MATCH(Z$4,'Data transformed'!$4:$4,0)-1),$M134),$N134),"NA"))</f>
        <v>NA</v>
      </c>
      <c r="AA134" s="103" t="str">
        <f aca="true">IF($J134="","",IF(ISNUMBER(OFFSET('Data transformed'!$A$4,MATCH($A134,'Data transformed'!$A$5:$A$185,0),MATCH(AA$4,'Data transformed'!$4:$4,0)-1)), MIN(MAX(OFFSET('Data transformed'!$A$4,MATCH($A134,'Data transformed'!$A$5:$A$185,0),MATCH(AA$4,'Data transformed'!$4:$4,0)-1),$M134),$N134),"NA"))</f>
        <v>NA</v>
      </c>
      <c r="AB134" s="103" t="str">
        <f aca="true">IF($J134="","",IF(ISNUMBER(OFFSET('Data transformed'!$A$4,MATCH($A134,'Data transformed'!$A$5:$A$185,0),MATCH(AB$4,'Data transformed'!$4:$4,0)-1)), MIN(MAX(OFFSET('Data transformed'!$A$4,MATCH($A134,'Data transformed'!$A$5:$A$185,0),MATCH(AB$4,'Data transformed'!$4:$4,0)-1),$M134),$N134),"NA"))</f>
        <v>NA</v>
      </c>
      <c r="AC134" s="103" t="str">
        <f aca="true">IF($J134="","",IF(ISNUMBER(OFFSET('Data transformed'!$A$4,MATCH($A134,'Data transformed'!$A$5:$A$185,0),MATCH(AC$4,'Data transformed'!$4:$4,0)-1)), MIN(MAX(OFFSET('Data transformed'!$A$4,MATCH($A134,'Data transformed'!$A$5:$A$185,0),MATCH(AC$4,'Data transformed'!$4:$4,0)-1),$M134),$N134),"NA"))</f>
        <v>NA</v>
      </c>
      <c r="AD134" s="103" t="str">
        <f aca="true">IF($J134="","",IF(ISNUMBER(OFFSET('Data transformed'!$A$4,MATCH($A134,'Data transformed'!$A$5:$A$185,0),MATCH(AD$4,'Data transformed'!$4:$4,0)-1)), MIN(MAX(OFFSET('Data transformed'!$A$4,MATCH($A134,'Data transformed'!$A$5:$A$185,0),MATCH(AD$4,'Data transformed'!$4:$4,0)-1),$M134),$N134),"NA"))</f>
        <v>NA</v>
      </c>
      <c r="AE134" s="103" t="str">
        <f aca="true">IF($J134="","",IF(ISNUMBER(OFFSET('Data transformed'!$A$4,MATCH($A134,'Data transformed'!$A$5:$A$185,0),MATCH(AE$4,'Data transformed'!$4:$4,0)-1)), MIN(MAX(OFFSET('Data transformed'!$A$4,MATCH($A134,'Data transformed'!$A$5:$A$185,0),MATCH(AE$4,'Data transformed'!$4:$4,0)-1),$M134),$N134),"NA"))</f>
        <v>NA</v>
      </c>
      <c r="AF134" s="103" t="str">
        <f aca="true">IF($J134="","",IF(ISNUMBER(OFFSET('Data transformed'!$A$4,MATCH($A134,'Data transformed'!$A$5:$A$185,0),MATCH(AF$4,'Data transformed'!$4:$4,0)-1)), MIN(MAX(OFFSET('Data transformed'!$A$4,MATCH($A134,'Data transformed'!$A$5:$A$185,0),MATCH(AF$4,'Data transformed'!$4:$4,0)-1),$M134),$N134),"NA"))</f>
        <v>NA</v>
      </c>
      <c r="AG134" s="103" t="str">
        <f aca="true">IF($J134="","",IF(ISNUMBER(OFFSET('Data transformed'!$A$4,MATCH($A134,'Data transformed'!$A$5:$A$185,0),MATCH(AG$4,'Data transformed'!$4:$4,0)-1)), MIN(MAX(OFFSET('Data transformed'!$A$4,MATCH($A134,'Data transformed'!$A$5:$A$185,0),MATCH(AG$4,'Data transformed'!$4:$4,0)-1),$M134),$N134),"NA"))</f>
        <v>NA</v>
      </c>
      <c r="AH134" s="103" t="str">
        <f aca="true">IF($J134="","",IF(ISNUMBER(OFFSET('Data transformed'!$A$4,MATCH($A134,'Data transformed'!$A$5:$A$185,0),MATCH(AH$4,'Data transformed'!$4:$4,0)-1)), MIN(MAX(OFFSET('Data transformed'!$A$4,MATCH($A134,'Data transformed'!$A$5:$A$185,0),MATCH(AH$4,'Data transformed'!$4:$4,0)-1),$M134),$N134),"NA"))</f>
        <v>NA</v>
      </c>
      <c r="AI134" s="103" t="str">
        <f aca="true">IF($J134="","",IF(ISNUMBER(OFFSET('Data transformed'!$A$4,MATCH($A134,'Data transformed'!$A$5:$A$185,0),MATCH(AI$4,'Data transformed'!$4:$4,0)-1)), MIN(MAX(OFFSET('Data transformed'!$A$4,MATCH($A134,'Data transformed'!$A$5:$A$185,0),MATCH(AI$4,'Data transformed'!$4:$4,0)-1),$M134),$N134),"NA"))</f>
        <v>NA</v>
      </c>
      <c r="AJ134" s="103" t="str">
        <f aca="true">IF($J134="","",IF(ISNUMBER(OFFSET('Data transformed'!$A$4,MATCH($A134,'Data transformed'!$A$5:$A$185,0),MATCH(AJ$4,'Data transformed'!$4:$4,0)-1)), MIN(MAX(OFFSET('Data transformed'!$A$4,MATCH($A134,'Data transformed'!$A$5:$A$185,0),MATCH(AJ$4,'Data transformed'!$4:$4,0)-1),$M134),$N134),"NA"))</f>
        <v>NA</v>
      </c>
      <c r="AK134" s="103" t="str">
        <f aca="true">IF($J134="","",IF(ISNUMBER(OFFSET('Data transformed'!$A$4,MATCH($A134,'Data transformed'!$A$5:$A$185,0),MATCH(AK$4,'Data transformed'!$4:$4,0)-1)), MIN(MAX(OFFSET('Data transformed'!$A$4,MATCH($A134,'Data transformed'!$A$5:$A$185,0),MATCH(AK$4,'Data transformed'!$4:$4,0)-1),$M134),$N134),"NA"))</f>
        <v>NA</v>
      </c>
      <c r="AL134" s="103" t="str">
        <f aca="true">IF($J134="","",IF(ISNUMBER(OFFSET('Data transformed'!$A$4,MATCH($A134,'Data transformed'!$A$5:$A$185,0),MATCH(AL$4,'Data transformed'!$4:$4,0)-1)), MIN(MAX(OFFSET('Data transformed'!$A$4,MATCH($A134,'Data transformed'!$A$5:$A$185,0),MATCH(AL$4,'Data transformed'!$4:$4,0)-1),$M134),$N134),"NA"))</f>
        <v>NA</v>
      </c>
      <c r="AM134" s="103" t="str">
        <f aca="true">IF($J134="","",IF(ISNUMBER(OFFSET('Data transformed'!$A$4,MATCH($A134,'Data transformed'!$A$5:$A$185,0),MATCH(AM$4,'Data transformed'!$4:$4,0)-1)), MIN(MAX(OFFSET('Data transformed'!$A$4,MATCH($A134,'Data transformed'!$A$5:$A$185,0),MATCH(AM$4,'Data transformed'!$4:$4,0)-1),$M134),$N134),"NA"))</f>
        <v>NA</v>
      </c>
      <c r="AN134" s="103" t="str">
        <f aca="true">IF($J134="","",IF(ISNUMBER(OFFSET('Data transformed'!$A$4,MATCH($A134,'Data transformed'!$A$5:$A$185,0),MATCH(AN$4,'Data transformed'!$4:$4,0)-1)), MIN(MAX(OFFSET('Data transformed'!$A$4,MATCH($A134,'Data transformed'!$A$5:$A$185,0),MATCH(AN$4,'Data transformed'!$4:$4,0)-1),$M134),$N134),"NA"))</f>
        <v>NA</v>
      </c>
      <c r="AO134" s="103" t="str">
        <f aca="true">IF($J134="","",IF(ISNUMBER(OFFSET('Data transformed'!$A$4,MATCH($A134,'Data transformed'!$A$5:$A$185,0),MATCH(AO$4,'Data transformed'!$4:$4,0)-1)), MIN(MAX(OFFSET('Data transformed'!$A$4,MATCH($A134,'Data transformed'!$A$5:$A$185,0),MATCH(AO$4,'Data transformed'!$4:$4,0)-1),$M134),$N134),"NA"))</f>
        <v>NA</v>
      </c>
      <c r="AP134" s="103" t="str">
        <f aca="true">IF($J134="","",IF(ISNUMBER(OFFSET('Data transformed'!$A$4,MATCH($A134,'Data transformed'!$A$5:$A$185,0),MATCH(AP$4,'Data transformed'!$4:$4,0)-1)), MIN(MAX(OFFSET('Data transformed'!$A$4,MATCH($A134,'Data transformed'!$A$5:$A$185,0),MATCH(AP$4,'Data transformed'!$4:$4,0)-1),$M134),$N134),"NA"))</f>
        <v>NA</v>
      </c>
      <c r="AQ134" s="103" t="str">
        <f aca="true">IF($J134="","",IF(ISNUMBER(OFFSET('Data transformed'!$A$4,MATCH($A134,'Data transformed'!$A$5:$A$185,0),MATCH(AQ$4,'Data transformed'!$4:$4,0)-1)), MIN(MAX(OFFSET('Data transformed'!$A$4,MATCH($A134,'Data transformed'!$A$5:$A$185,0),MATCH(AQ$4,'Data transformed'!$4:$4,0)-1),$M134),$N134),"NA"))</f>
        <v>NA</v>
      </c>
      <c r="AR134" s="103" t="str">
        <f aca="true">IF($J134="","",IF(ISNUMBER(OFFSET('Data transformed'!$A$4,MATCH($A134,'Data transformed'!$A$5:$A$185,0),MATCH(AR$4,'Data transformed'!$4:$4,0)-1)), MIN(MAX(OFFSET('Data transformed'!$A$4,MATCH($A134,'Data transformed'!$A$5:$A$185,0),MATCH(AR$4,'Data transformed'!$4:$4,0)-1),$M134),$N134),"NA"))</f>
        <v>NA</v>
      </c>
      <c r="AS134" s="103" t="str">
        <f aca="true">IF($J134="","",IF(ISNUMBER(OFFSET('Data transformed'!$A$4,MATCH($A134,'Data transformed'!$A$5:$A$185,0),MATCH(AS$4,'Data transformed'!$4:$4,0)-1)), MIN(MAX(OFFSET('Data transformed'!$A$4,MATCH($A134,'Data transformed'!$A$5:$A$185,0),MATCH(AS$4,'Data transformed'!$4:$4,0)-1),$M134),$N134),"NA"))</f>
        <v>NA</v>
      </c>
      <c r="AT134" s="103" t="str">
        <f aca="true">IF($J134="","",IF(ISNUMBER(OFFSET('Data transformed'!$A$4,MATCH($A134,'Data transformed'!$A$5:$A$185,0),MATCH(AT$4,'Data transformed'!$4:$4,0)-1)), MIN(MAX(OFFSET('Data transformed'!$A$4,MATCH($A134,'Data transformed'!$A$5:$A$185,0),MATCH(AT$4,'Data transformed'!$4:$4,0)-1),$M134),$N134),"NA"))</f>
        <v>NA</v>
      </c>
      <c r="AU134" s="103" t="str">
        <f aca="true">IF($J134="","",IF(ISNUMBER(OFFSET('Data transformed'!$A$4,MATCH($A134,'Data transformed'!$A$5:$A$185,0),MATCH(AU$4,'Data transformed'!$4:$4,0)-1)), MIN(MAX(OFFSET('Data transformed'!$A$4,MATCH($A134,'Data transformed'!$A$5:$A$185,0),MATCH(AU$4,'Data transformed'!$4:$4,0)-1),$M134),$N134),"NA"))</f>
        <v>NA</v>
      </c>
      <c r="AV134" s="103" t="str">
        <f aca="true">IF($J134="","",IF(ISNUMBER(OFFSET('Data transformed'!$A$4,MATCH($A134,'Data transformed'!$A$5:$A$185,0),MATCH(AV$4,'Data transformed'!$4:$4,0)-1)), MIN(MAX(OFFSET('Data transformed'!$A$4,MATCH($A134,'Data transformed'!$A$5:$A$185,0),MATCH(AV$4,'Data transformed'!$4:$4,0)-1),$M134),$N134),"NA"))</f>
        <v>NA</v>
      </c>
      <c r="AW134" s="103" t="str">
        <f aca="true">IF($J134="","",IF(ISNUMBER(OFFSET('Data transformed'!$A$4,MATCH($A134,'Data transformed'!$A$5:$A$185,0),MATCH(AW$4,'Data transformed'!$4:$4,0)-1)), MIN(MAX(OFFSET('Data transformed'!$A$4,MATCH($A134,'Data transformed'!$A$5:$A$185,0),MATCH(AW$4,'Data transformed'!$4:$4,0)-1),$M134),$N134),"NA"))</f>
        <v>NA</v>
      </c>
      <c r="AX134" s="103" t="str">
        <f aca="true">IF($J134="","",IF(ISNUMBER(OFFSET('Data transformed'!$A$4,MATCH($A134,'Data transformed'!$A$5:$A$185,0),MATCH(AX$4,'Data transformed'!$4:$4,0)-1)), MIN(MAX(OFFSET('Data transformed'!$A$4,MATCH($A134,'Data transformed'!$A$5:$A$185,0),MATCH(AX$4,'Data transformed'!$4:$4,0)-1),$M134),$N134),"NA"))</f>
        <v>NA</v>
      </c>
      <c r="AY134" s="103" t="str">
        <f aca="true">IF($J134="","",IF(ISNUMBER(OFFSET('Data transformed'!$A$4,MATCH($A134,'Data transformed'!$A$5:$A$185,0),MATCH(AY$4,'Data transformed'!$4:$4,0)-1)), MIN(MAX(OFFSET('Data transformed'!$A$4,MATCH($A134,'Data transformed'!$A$5:$A$185,0),MATCH(AY$4,'Data transformed'!$4:$4,0)-1),$M134),$N134),"NA"))</f>
        <v>NA</v>
      </c>
      <c r="AZ134" s="103" t="str">
        <f aca="true">IF($J134="","",IF(ISNUMBER(OFFSET('Data transformed'!$A$4,MATCH($A134,'Data transformed'!$A$5:$A$185,0),MATCH(AZ$4,'Data transformed'!$4:$4,0)-1)), MIN(MAX(OFFSET('Data transformed'!$A$4,MATCH($A134,'Data transformed'!$A$5:$A$185,0),MATCH(AZ$4,'Data transformed'!$4:$4,0)-1),$M134),$N134),"NA"))</f>
        <v>NA</v>
      </c>
      <c r="BA134" s="103" t="str">
        <f aca="true">IF($J134="","",IF(ISNUMBER(OFFSET('Data transformed'!$A$4,MATCH($A134,'Data transformed'!$A$5:$A$185,0),MATCH(BA$4,'Data transformed'!$4:$4,0)-1)), MIN(MAX(OFFSET('Data transformed'!$A$4,MATCH($A134,'Data transformed'!$A$5:$A$185,0),MATCH(BA$4,'Data transformed'!$4:$4,0)-1),$M134),$N134),"NA"))</f>
        <v>NA</v>
      </c>
      <c r="BB134" s="103" t="str">
        <f aca="true">IF($J134="","",IF(ISNUMBER(OFFSET('Data transformed'!$A$4,MATCH($A134,'Data transformed'!$A$5:$A$185,0),MATCH(BB$4,'Data transformed'!$4:$4,0)-1)), MIN(MAX(OFFSET('Data transformed'!$A$4,MATCH($A134,'Data transformed'!$A$5:$A$185,0),MATCH(BB$4,'Data transformed'!$4:$4,0)-1),$M134),$N134),"NA"))</f>
        <v>NA</v>
      </c>
      <c r="BC134" s="103" t="str">
        <f aca="true">IF($J134="","",IF(ISNUMBER(OFFSET('Data transformed'!$A$4,MATCH($A134,'Data transformed'!$A$5:$A$185,0),MATCH(BC$4,'Data transformed'!$4:$4,0)-1)), MIN(MAX(OFFSET('Data transformed'!$A$4,MATCH($A134,'Data transformed'!$A$5:$A$185,0),MATCH(BC$4,'Data transformed'!$4:$4,0)-1),$M134),$N134),"NA"))</f>
        <v>NA</v>
      </c>
      <c r="BD134" s="103" t="str">
        <f aca="true">IF($J134="","",IF(ISNUMBER(OFFSET('Data transformed'!$A$4,MATCH($A134,'Data transformed'!$A$5:$A$185,0),MATCH(BD$4,'Data transformed'!$4:$4,0)-1)), MIN(MAX(OFFSET('Data transformed'!$A$4,MATCH($A134,'Data transformed'!$A$5:$A$185,0),MATCH(BD$4,'Data transformed'!$4:$4,0)-1),$M134),$N134),"NA"))</f>
        <v>NA</v>
      </c>
      <c r="BE134" s="103" t="str">
        <f aca="true">IF($J134="","",IF(ISNUMBER(OFFSET('Data transformed'!$A$4,MATCH($A134,'Data transformed'!$A$5:$A$185,0),MATCH(BE$4,'Data transformed'!$4:$4,0)-1)), MIN(MAX(OFFSET('Data transformed'!$A$4,MATCH($A134,'Data transformed'!$A$5:$A$185,0),MATCH(BE$4,'Data transformed'!$4:$4,0)-1),$M134),$N134),"NA"))</f>
        <v>NA</v>
      </c>
      <c r="BF134" s="103" t="str">
        <f aca="true">IF($J134="","",IF(ISNUMBER(OFFSET('Data transformed'!$A$4,MATCH($A134,'Data transformed'!$A$5:$A$185,0),MATCH(BF$4,'Data transformed'!$4:$4,0)-1)), MIN(MAX(OFFSET('Data transformed'!$A$4,MATCH($A134,'Data transformed'!$A$5:$A$185,0),MATCH(BF$4,'Data transformed'!$4:$4,0)-1),$M134),$N134),"NA"))</f>
        <v>NA</v>
      </c>
      <c r="BG134" s="103" t="str">
        <f aca="true">IF($J134="","",IF(ISNUMBER(OFFSET('Data transformed'!$A$4,MATCH($A134,'Data transformed'!$A$5:$A$185,0),MATCH(BG$4,'Data transformed'!$4:$4,0)-1)), MIN(MAX(OFFSET('Data transformed'!$A$4,MATCH($A134,'Data transformed'!$A$5:$A$185,0),MATCH(BG$4,'Data transformed'!$4:$4,0)-1),$M134),$N134),"NA"))</f>
        <v>NA</v>
      </c>
      <c r="BH134" s="103" t="str">
        <f aca="true">IF($J134="","",IF(ISNUMBER(OFFSET('Data transformed'!$A$4,MATCH($A134,'Data transformed'!$A$5:$A$185,0),MATCH(BH$4,'Data transformed'!$4:$4,0)-1)), MIN(MAX(OFFSET('Data transformed'!$A$4,MATCH($A134,'Data transformed'!$A$5:$A$185,0),MATCH(BH$4,'Data transformed'!$4:$4,0)-1),$M134),$N134),"NA"))</f>
        <v>NA</v>
      </c>
      <c r="BI134" s="103" t="str">
        <f aca="true">IF($J134="","",IF(ISNUMBER(OFFSET('Data transformed'!$A$4,MATCH($A134,'Data transformed'!$A$5:$A$185,0),MATCH(BI$4,'Data transformed'!$4:$4,0)-1)), MIN(MAX(OFFSET('Data transformed'!$A$4,MATCH($A134,'Data transformed'!$A$5:$A$185,0),MATCH(BI$4,'Data transformed'!$4:$4,0)-1),$M134),$N134),"NA"))</f>
        <v>NA</v>
      </c>
      <c r="BJ134" s="103" t="str">
        <f aca="true">IF($J134="","",IF(ISNUMBER(OFFSET('Data transformed'!$A$4,MATCH($A134,'Data transformed'!$A$5:$A$185,0),MATCH(BJ$4,'Data transformed'!$4:$4,0)-1)), MIN(MAX(OFFSET('Data transformed'!$A$4,MATCH($A134,'Data transformed'!$A$5:$A$185,0),MATCH(BJ$4,'Data transformed'!$4:$4,0)-1),$M134),$N134),"NA"))</f>
        <v>NA</v>
      </c>
      <c r="BK134" s="103" t="str">
        <f aca="true">IF($J134="","",IF(ISNUMBER(OFFSET('Data transformed'!$A$4,MATCH($A134,'Data transformed'!$A$5:$A$185,0),MATCH(BK$4,'Data transformed'!$4:$4,0)-1)), MIN(MAX(OFFSET('Data transformed'!$A$4,MATCH($A134,'Data transformed'!$A$5:$A$185,0),MATCH(BK$4,'Data transformed'!$4:$4,0)-1),$M134),$N134),"NA"))</f>
        <v>NA</v>
      </c>
      <c r="BL134" s="103" t="str">
        <f aca="true">IF($J134="","",IF(ISNUMBER(OFFSET('Data transformed'!$A$4,MATCH($A134,'Data transformed'!$A$5:$A$185,0),MATCH(BL$4,'Data transformed'!$4:$4,0)-1)), MIN(MAX(OFFSET('Data transformed'!$A$4,MATCH($A134,'Data transformed'!$A$5:$A$185,0),MATCH(BL$4,'Data transformed'!$4:$4,0)-1),$M134),$N134),"NA"))</f>
        <v>NA</v>
      </c>
      <c r="BM134" s="103" t="str">
        <f aca="true">IF($J134="","",IF(ISNUMBER(OFFSET('Data transformed'!$A$4,MATCH($A134,'Data transformed'!$A$5:$A$185,0),MATCH(BM$4,'Data transformed'!$4:$4,0)-1)), MIN(MAX(OFFSET('Data transformed'!$A$4,MATCH($A134,'Data transformed'!$A$5:$A$185,0),MATCH(BM$4,'Data transformed'!$4:$4,0)-1),$M134),$N134),"NA"))</f>
        <v>NA</v>
      </c>
      <c r="BN134" s="103" t="str">
        <f aca="true">IF($J134="","",IF(ISNUMBER(OFFSET('Data transformed'!$A$4,MATCH($A134,'Data transformed'!$A$5:$A$185,0),MATCH(BN$4,'Data transformed'!$4:$4,0)-1)), MIN(MAX(OFFSET('Data transformed'!$A$4,MATCH($A134,'Data transformed'!$A$5:$A$185,0),MATCH(BN$4,'Data transformed'!$4:$4,0)-1),$M134),$N134),"NA"))</f>
        <v>NA</v>
      </c>
      <c r="BO134" s="103" t="str">
        <f aca="true">IF($J134="","",IF(ISNUMBER(OFFSET('Data transformed'!$A$4,MATCH($A134,'Data transformed'!$A$5:$A$185,0),MATCH(BO$4,'Data transformed'!$4:$4,0)-1)), MIN(MAX(OFFSET('Data transformed'!$A$4,MATCH($A134,'Data transformed'!$A$5:$A$185,0),MATCH(BO$4,'Data transformed'!$4:$4,0)-1),$M134),$N134),"NA"))</f>
        <v>NA</v>
      </c>
      <c r="BP134" s="103" t="str">
        <f aca="true">IF($J134="","",IF(ISNUMBER(OFFSET('Data transformed'!$A$4,MATCH($A134,'Data transformed'!$A$5:$A$185,0),MATCH(BP$4,'Data transformed'!$4:$4,0)-1)), MIN(MAX(OFFSET('Data transformed'!$A$4,MATCH($A134,'Data transformed'!$A$5:$A$185,0),MATCH(BP$4,'Data transformed'!$4:$4,0)-1),$M134),$N134),"NA"))</f>
        <v>NA</v>
      </c>
      <c r="BQ134" s="103" t="str">
        <f aca="true">IF($J134="","",IF(ISNUMBER(OFFSET('Data transformed'!$A$4,MATCH($A134,'Data transformed'!$A$5:$A$185,0),MATCH(BQ$4,'Data transformed'!$4:$4,0)-1)), MIN(MAX(OFFSET('Data transformed'!$A$4,MATCH($A134,'Data transformed'!$A$5:$A$185,0),MATCH(BQ$4,'Data transformed'!$4:$4,0)-1),$M134),$N134),"NA"))</f>
        <v>NA</v>
      </c>
      <c r="BR134" s="103" t="str">
        <f aca="true">IF($J134="","",IF(ISNUMBER(OFFSET('Data transformed'!$A$4,MATCH($A134,'Data transformed'!$A$5:$A$185,0),MATCH(BR$4,'Data transformed'!$4:$4,0)-1)), MIN(MAX(OFFSET('Data transformed'!$A$4,MATCH($A134,'Data transformed'!$A$5:$A$185,0),MATCH(BR$4,'Data transformed'!$4:$4,0)-1),$M134),$N134),"NA"))</f>
        <v>NA</v>
      </c>
      <c r="BS134" s="103" t="str">
        <f aca="true">IF($J134="","",IF(ISNUMBER(OFFSET('Data transformed'!$A$4,MATCH($A134,'Data transformed'!$A$5:$A$185,0),MATCH(BS$4,'Data transformed'!$4:$4,0)-1)), MIN(MAX(OFFSET('Data transformed'!$A$4,MATCH($A134,'Data transformed'!$A$5:$A$185,0),MATCH(BS$4,'Data transformed'!$4:$4,0)-1),$M134),$N134),"NA"))</f>
        <v>NA</v>
      </c>
      <c r="BT134" s="103" t="str">
        <f aca="true">IF($J134="","",IF(ISNUMBER(OFFSET('Data transformed'!$A$4,MATCH($A134,'Data transformed'!$A$5:$A$185,0),MATCH(BT$4,'Data transformed'!$4:$4,0)-1)), MIN(MAX(OFFSET('Data transformed'!$A$4,MATCH($A134,'Data transformed'!$A$5:$A$185,0),MATCH(BT$4,'Data transformed'!$4:$4,0)-1),$M134),$N134),"NA"))</f>
        <v>NA</v>
      </c>
      <c r="BU134" s="103" t="str">
        <f aca="true">IF($J134="","",IF(ISNUMBER(OFFSET('Data transformed'!$A$4,MATCH($A134,'Data transformed'!$A$5:$A$185,0),MATCH(BU$4,'Data transformed'!$4:$4,0)-1)), MIN(MAX(OFFSET('Data transformed'!$A$4,MATCH($A134,'Data transformed'!$A$5:$A$185,0),MATCH(BU$4,'Data transformed'!$4:$4,0)-1),$M134),$N134),"NA"))</f>
        <v>NA</v>
      </c>
      <c r="BV134" s="103" t="str">
        <f aca="true">IF($J134="","",IF(ISNUMBER(OFFSET('Data transformed'!$A$4,MATCH($A134,'Data transformed'!$A$5:$A$185,0),MATCH(BV$4,'Data transformed'!$4:$4,0)-1)), MIN(MAX(OFFSET('Data transformed'!$A$4,MATCH($A134,'Data transformed'!$A$5:$A$185,0),MATCH(BV$4,'Data transformed'!$4:$4,0)-1),$M134),$N134),"NA"))</f>
        <v>NA</v>
      </c>
      <c r="BW134" s="103" t="str">
        <f aca="true">IF($J134="","",IF(ISNUMBER(OFFSET('Data transformed'!$A$4,MATCH($A134,'Data transformed'!$A$5:$A$185,0),MATCH(BW$4,'Data transformed'!$4:$4,0)-1)), MIN(MAX(OFFSET('Data transformed'!$A$4,MATCH($A134,'Data transformed'!$A$5:$A$185,0),MATCH(BW$4,'Data transformed'!$4:$4,0)-1),$M134),$N134),"NA"))</f>
        <v>NA</v>
      </c>
      <c r="BX134" s="103" t="str">
        <f aca="true">IF($J134="","",IF(ISNUMBER(OFFSET('Data transformed'!$A$4,MATCH($A134,'Data transformed'!$A$5:$A$185,0),MATCH(BX$4,'Data transformed'!$4:$4,0)-1)), MIN(MAX(OFFSET('Data transformed'!$A$4,MATCH($A134,'Data transformed'!$A$5:$A$185,0),MATCH(BX$4,'Data transformed'!$4:$4,0)-1),$M134),$N134),"NA"))</f>
        <v>NA</v>
      </c>
      <c r="BY134" s="103" t="str">
        <f aca="true">IF($J134="","",IF(ISNUMBER(OFFSET('Data transformed'!$A$4,MATCH($A134,'Data transformed'!$A$5:$A$185,0),MATCH(BY$4,'Data transformed'!$4:$4,0)-1)), MIN(MAX(OFFSET('Data transformed'!$A$4,MATCH($A134,'Data transformed'!$A$5:$A$185,0),MATCH(BY$4,'Data transformed'!$4:$4,0)-1),$M134),$N134),"NA"))</f>
        <v>NA</v>
      </c>
      <c r="BZ134" s="103" t="str">
        <f aca="true">IF($J134="","",IF(ISNUMBER(OFFSET('Data transformed'!$A$4,MATCH($A134,'Data transformed'!$A$5:$A$185,0),MATCH(BZ$4,'Data transformed'!$4:$4,0)-1)), MIN(MAX(OFFSET('Data transformed'!$A$4,MATCH($A134,'Data transformed'!$A$5:$A$185,0),MATCH(BZ$4,'Data transformed'!$4:$4,0)-1),$M134),$N134),"NA"))</f>
        <v>NA</v>
      </c>
      <c r="CA134" s="103" t="str">
        <f aca="true">IF($J134="","",IF(ISNUMBER(OFFSET('Data transformed'!$A$4,MATCH($A134,'Data transformed'!$A$5:$A$185,0),MATCH(CA$4,'Data transformed'!$4:$4,0)-1)), MIN(MAX(OFFSET('Data transformed'!$A$4,MATCH($A134,'Data transformed'!$A$5:$A$185,0),MATCH(CA$4,'Data transformed'!$4:$4,0)-1),$M134),$N134),"NA"))</f>
        <v>NA</v>
      </c>
      <c r="CB134" s="103" t="str">
        <f aca="true">IF($J134="","",IF(ISNUMBER(OFFSET('Data transformed'!$A$4,MATCH($A134,'Data transformed'!$A$5:$A$185,0),MATCH(CB$4,'Data transformed'!$4:$4,0)-1)), MIN(MAX(OFFSET('Data transformed'!$A$4,MATCH($A134,'Data transformed'!$A$5:$A$185,0),MATCH(CB$4,'Data transformed'!$4:$4,0)-1),$M134),$N134),"NA"))</f>
        <v>NA</v>
      </c>
      <c r="CC134" s="103" t="str">
        <f aca="true">IF($J134="","",IF(ISNUMBER(OFFSET('Data transformed'!$A$4,MATCH($A134,'Data transformed'!$A$5:$A$185,0),MATCH(CC$4,'Data transformed'!$4:$4,0)-1)), MIN(MAX(OFFSET('Data transformed'!$A$4,MATCH($A134,'Data transformed'!$A$5:$A$185,0),MATCH(CC$4,'Data transformed'!$4:$4,0)-1),$M134),$N134),"NA"))</f>
        <v>NA</v>
      </c>
      <c r="CD134" s="103" t="str">
        <f aca="true">IF($J134="","",IF(ISNUMBER(OFFSET('Data transformed'!$A$4,MATCH($A134,'Data transformed'!$A$5:$A$185,0),MATCH(CD$4,'Data transformed'!$4:$4,0)-1)), MIN(MAX(OFFSET('Data transformed'!$A$4,MATCH($A134,'Data transformed'!$A$5:$A$185,0),MATCH(CD$4,'Data transformed'!$4:$4,0)-1),$M134),$N134),"NA"))</f>
        <v>NA</v>
      </c>
      <c r="CE134" s="103" t="str">
        <f aca="true">IF($J134="","",IF(ISNUMBER(OFFSET('Data transformed'!$A$4,MATCH($A134,'Data transformed'!$A$5:$A$185,0),MATCH(CE$4,'Data transformed'!$4:$4,0)-1)), MIN(MAX(OFFSET('Data transformed'!$A$4,MATCH($A134,'Data transformed'!$A$5:$A$185,0),MATCH(CE$4,'Data transformed'!$4:$4,0)-1),$M134),$N134),"NA"))</f>
        <v>NA</v>
      </c>
      <c r="CF134" s="103" t="str">
        <f aca="true">IF($J134="","",IF(ISNUMBER(OFFSET('Data transformed'!$A$4,MATCH($A134,'Data transformed'!$A$5:$A$185,0),MATCH(CF$4,'Data transformed'!$4:$4,0)-1)), MIN(MAX(OFFSET('Data transformed'!$A$4,MATCH($A134,'Data transformed'!$A$5:$A$185,0),MATCH(CF$4,'Data transformed'!$4:$4,0)-1),$M134),$N134),"NA"))</f>
        <v>NA</v>
      </c>
      <c r="CG134" s="103" t="str">
        <f aca="true">IF($J134="","",IF(ISNUMBER(OFFSET('Data transformed'!$A$4,MATCH($A134,'Data transformed'!$A$5:$A$185,0),MATCH(CG$4,'Data transformed'!$4:$4,0)-1)), MIN(MAX(OFFSET('Data transformed'!$A$4,MATCH($A134,'Data transformed'!$A$5:$A$185,0),MATCH(CG$4,'Data transformed'!$4:$4,0)-1),$M134),$N134),"NA"))</f>
        <v>NA</v>
      </c>
      <c r="CH134" s="103" t="str">
        <f aca="true">IF($J134="","",IF(ISNUMBER(OFFSET('Data transformed'!$A$4,MATCH($A134,'Data transformed'!$A$5:$A$185,0),MATCH(CH$4,'Data transformed'!$4:$4,0)-1)), MIN(MAX(OFFSET('Data transformed'!$A$4,MATCH($A134,'Data transformed'!$A$5:$A$185,0),MATCH(CH$4,'Data transformed'!$4:$4,0)-1),$M134),$N134),"NA"))</f>
        <v>NA</v>
      </c>
      <c r="CI134" s="103" t="str">
        <f aca="true">IF($J134="","",IF(ISNUMBER(OFFSET('Data transformed'!$A$4,MATCH($A134,'Data transformed'!$A$5:$A$185,0),MATCH(CI$4,'Data transformed'!$4:$4,0)-1)), MIN(MAX(OFFSET('Data transformed'!$A$4,MATCH($A134,'Data transformed'!$A$5:$A$185,0),MATCH(CI$4,'Data transformed'!$4:$4,0)-1),$M134),$N134),"NA"))</f>
        <v>NA</v>
      </c>
      <c r="CJ134" s="103" t="str">
        <f aca="true">IF($J134="","",IF(ISNUMBER(OFFSET('Data transformed'!$A$4,MATCH($A134,'Data transformed'!$A$5:$A$185,0),MATCH(CJ$4,'Data transformed'!$4:$4,0)-1)), MIN(MAX(OFFSET('Data transformed'!$A$4,MATCH($A134,'Data transformed'!$A$5:$A$185,0),MATCH(CJ$4,'Data transformed'!$4:$4,0)-1),$M134),$N134),"NA"))</f>
        <v>NA</v>
      </c>
      <c r="CK134" s="103" t="str">
        <f aca="true">IF($J134="","",IF(ISNUMBER(OFFSET('Data transformed'!$A$4,MATCH($A134,'Data transformed'!$A$5:$A$185,0),MATCH(CK$4,'Data transformed'!$4:$4,0)-1)), MIN(MAX(OFFSET('Data transformed'!$A$4,MATCH($A134,'Data transformed'!$A$5:$A$185,0),MATCH(CK$4,'Data transformed'!$4:$4,0)-1),$M134),$N134),"NA"))</f>
        <v>NA</v>
      </c>
      <c r="CL134" s="103" t="str">
        <f aca="true">IF($J134="","",IF(ISNUMBER(OFFSET('Data transformed'!$A$4,MATCH($A134,'Data transformed'!$A$5:$A$185,0),MATCH(CL$4,'Data transformed'!$4:$4,0)-1)), MIN(MAX(OFFSET('Data transformed'!$A$4,MATCH($A134,'Data transformed'!$A$5:$A$185,0),MATCH(CL$4,'Data transformed'!$4:$4,0)-1),$M134),$N134),"NA"))</f>
        <v>NA</v>
      </c>
      <c r="CM134" s="103" t="str">
        <f aca="true">IF($J134="","",IF(ISNUMBER(OFFSET('Data transformed'!$A$4,MATCH($A134,'Data transformed'!$A$5:$A$185,0),MATCH(CM$4,'Data transformed'!$4:$4,0)-1)), MIN(MAX(OFFSET('Data transformed'!$A$4,MATCH($A134,'Data transformed'!$A$5:$A$185,0),MATCH(CM$4,'Data transformed'!$4:$4,0)-1),$M134),$N134),"NA"))</f>
        <v>NA</v>
      </c>
      <c r="CN134" s="103" t="str">
        <f aca="true">IF($J134="","",IF(ISNUMBER(OFFSET('Data transformed'!$A$4,MATCH($A134,'Data transformed'!$A$5:$A$185,0),MATCH(CN$4,'Data transformed'!$4:$4,0)-1)), MIN(MAX(OFFSET('Data transformed'!$A$4,MATCH($A134,'Data transformed'!$A$5:$A$185,0),MATCH(CN$4,'Data transformed'!$4:$4,0)-1),$M134),$N134),"NA"))</f>
        <v>NA</v>
      </c>
      <c r="CO134" s="103" t="str">
        <f aca="true">IF($J134="","",IF(ISNUMBER(OFFSET('Data transformed'!$A$4,MATCH($A134,'Data transformed'!$A$5:$A$185,0),MATCH(CO$4,'Data transformed'!$4:$4,0)-1)), MIN(MAX(OFFSET('Data transformed'!$A$4,MATCH($A134,'Data transformed'!$A$5:$A$185,0),MATCH(CO$4,'Data transformed'!$4:$4,0)-1),$M134),$N134),"NA"))</f>
        <v>NA</v>
      </c>
      <c r="CP134" s="103" t="str">
        <f aca="true">IF($J134="","",IF(ISNUMBER(OFFSET('Data transformed'!$A$4,MATCH($A134,'Data transformed'!$A$5:$A$185,0),MATCH(CP$4,'Data transformed'!$4:$4,0)-1)), MIN(MAX(OFFSET('Data transformed'!$A$4,MATCH($A134,'Data transformed'!$A$5:$A$185,0),MATCH(CP$4,'Data transformed'!$4:$4,0)-1),$M134),$N134),"NA"))</f>
        <v>NA</v>
      </c>
      <c r="CQ134" s="103" t="str">
        <f aca="true">IF($J134="","",IF(ISNUMBER(OFFSET('Data transformed'!$A$4,MATCH($A134,'Data transformed'!$A$5:$A$185,0),MATCH(CQ$4,'Data transformed'!$4:$4,0)-1)), MIN(MAX(OFFSET('Data transformed'!$A$4,MATCH($A134,'Data transformed'!$A$5:$A$185,0),MATCH(CQ$4,'Data transformed'!$4:$4,0)-1),$M134),$N134),"NA"))</f>
        <v>NA</v>
      </c>
      <c r="CR134" s="103" t="str">
        <f aca="true">IF($J134="","",IF(ISNUMBER(OFFSET('Data transformed'!$A$4,MATCH($A134,'Data transformed'!$A$5:$A$185,0),MATCH(CR$4,'Data transformed'!$4:$4,0)-1)), MIN(MAX(OFFSET('Data transformed'!$A$4,MATCH($A134,'Data transformed'!$A$5:$A$185,0),MATCH(CR$4,'Data transformed'!$4:$4,0)-1),$M134),$N134),"NA"))</f>
        <v>NA</v>
      </c>
      <c r="CS134" s="103" t="str">
        <f aca="true">IF($J134="","",IF(ISNUMBER(OFFSET('Data transformed'!$A$4,MATCH($A134,'Data transformed'!$A$5:$A$185,0),MATCH(CS$4,'Data transformed'!$4:$4,0)-1)), MIN(MAX(OFFSET('Data transformed'!$A$4,MATCH($A134,'Data transformed'!$A$5:$A$185,0),MATCH(CS$4,'Data transformed'!$4:$4,0)-1),$M134),$N134),"NA"))</f>
        <v>NA</v>
      </c>
      <c r="CT134" s="103" t="str">
        <f aca="true">IF($J134="","",IF(ISNUMBER(OFFSET('Data transformed'!$A$4,MATCH($A134,'Data transformed'!$A$5:$A$185,0),MATCH(CT$4,'Data transformed'!$4:$4,0)-1)), MIN(MAX(OFFSET('Data transformed'!$A$4,MATCH($A134,'Data transformed'!$A$5:$A$185,0),MATCH(CT$4,'Data transformed'!$4:$4,0)-1),$M134),$N134),"NA"))</f>
        <v>NA</v>
      </c>
      <c r="CU134" s="103" t="str">
        <f aca="true">IF($J134="","",IF(ISNUMBER(OFFSET('Data transformed'!$A$4,MATCH($A134,'Data transformed'!$A$5:$A$185,0),MATCH(CU$4,'Data transformed'!$4:$4,0)-1)), MIN(MAX(OFFSET('Data transformed'!$A$4,MATCH($A134,'Data transformed'!$A$5:$A$185,0),MATCH(CU$4,'Data transformed'!$4:$4,0)-1),$M134),$N134),"NA"))</f>
        <v>NA</v>
      </c>
    </row>
    <row r="135" customFormat="false" ht="15.5" hidden="false" customHeight="false" outlineLevel="0" collapsed="false">
      <c r="A135" s="107" t="n">
        <v>5110</v>
      </c>
      <c r="B135" s="107" t="n">
        <v>3</v>
      </c>
      <c r="C135" s="103" t="str">
        <f aca="true">IF(ISBLANK(OFFSET('Raw Data'!$A$3,MATCH($A135,'Raw Data'!$B$4:$B$185,0),MATCH(C$4,'Raw Data'!$3:$3,0)-1)),"",OFFSET('Raw Data'!$A$3,MATCH($A135,'Raw Data'!$B$4:$B$185,0),MATCH(C$4,'Raw Data'!$3:$3,0)-1))</f>
        <v>Technology usage</v>
      </c>
      <c r="D135" s="103" t="str">
        <f aca="true">IF(ISBLANK(OFFSET('Raw Data'!$A$3,MATCH($A135,'Raw Data'!$B$4:$B$185,0),MATCH(D$4,'Raw Data'!$3:$3,0)-1)),"",OFFSET('Raw Data'!$A$3,MATCH($A135,'Raw Data'!$B$4:$B$185,0),MATCH(D$4,'Raw Data'!$3:$3,0)-1))</f>
        <v/>
      </c>
      <c r="E135" s="103" t="str">
        <f aca="true">IF(ISBLANK(OFFSET('Raw Data'!$A$3,MATCH($A135,'Raw Data'!$B$4:$B$185,0),MATCH(E$4,'Raw Data'!$3:$3,0)-1)),"",OFFSET('Raw Data'!$A$3,MATCH($A135,'Raw Data'!$B$4:$B$185,0),MATCH(E$4,'Raw Data'!$3:$3,0)-1))</f>
        <v/>
      </c>
      <c r="G135" s="103"/>
      <c r="H135" s="103"/>
      <c r="I135" s="103"/>
      <c r="J135" s="103" t="e">
        <f aca="true" t="array" ref="J135:J135">IFERROR(_xlfn.QUARTILE.INC(IF(ISNUMBER(OFFSET('Data transformed'!$N$4,MATCH('outliers treatment'!$A135,'Data transformed'!$A$5:$A$185),1,1,COUNTA('Data transformed'!$O$4:$CX$4))),OFFSET('Data transformed'!$N$4,MATCH('outliers treatment'!$A135,'Data transformed'!$A$5:$A$185),1,1,COUNTA('Data transformed'!$O$4:$CX$4))),1),"")</f>
        <v>#N/A</v>
      </c>
      <c r="K135" s="103" t="e">
        <f aca="true" t="array" ref="K135:K135">IFERROR(_xlfn.QUARTILE.INC(IF(ISNUMBER(OFFSET('Data transformed'!$N$4,MATCH('outliers treatment'!$A135,'Data transformed'!$A$5:$A$185),1,1,COUNTA('Data transformed'!$O$4:$CX$4))),OFFSET('Data transformed'!$N$4,MATCH('outliers treatment'!$A135,'Data transformed'!$A$5:$A$185),1,1,COUNTA('Data transformed'!$O$4:$CX$4))),3),"")</f>
        <v>#N/A</v>
      </c>
      <c r="L135" s="103" t="str">
        <f aca="false">IFERROR(K135-J135,"")</f>
        <v/>
      </c>
      <c r="M135" s="103"/>
      <c r="N135" s="103"/>
      <c r="O135" s="103"/>
      <c r="P135" s="105" t="str">
        <f aca="false" t="array" ref="P135:P135">IFERROR(SKEW(IF(ISNUMBER(T135:CU135),T135:CU135,"")),"")</f>
        <v/>
      </c>
      <c r="Q135" s="103" t="n">
        <f aca="true">IF(ISBLANK(OFFSET('Data above threshold'!$A$4,MATCH('Data above threshold'!$A134,'Data above threshold'!$A$5:$A$185,0),MATCH('Data above threshold'!N$4,'Data above threshold'!$4:$4,0)-1)),1,OFFSET('Data above threshold'!$A$4,MATCH('Data above threshold'!$A134,'Data above threshold'!$A$5:$A$185,0),MATCH('Data above threshold'!N$4,'Data above threshold'!$4:$4,0)-1))</f>
        <v>1</v>
      </c>
      <c r="R135" s="103" t="e">
        <f aca="false">IF($J135="","",COUNTIF(T135:CU135,M135)+ COUNTIF(T135:CQ135,N135))</f>
        <v>#N/A</v>
      </c>
      <c r="S135" s="106" t="str">
        <f aca="false" t="array" ref="S135:S135">IF(B135&lt;4,"",1-IFERROR(SUM(ISNUMBER(T135:CU135)*(1-$T$3:$CU$3))/COUNTIF($T$3:$CU$3,0),0))</f>
        <v/>
      </c>
      <c r="T135" s="103" t="str">
        <f aca="true">IF($J135="","",IF(ISNUMBER(OFFSET('Data transformed'!$A$4,MATCH($A135,'Data transformed'!$A$5:$A$185,0),MATCH(T$4,'Data transformed'!$4:$4,0)-1)), MIN(MAX(OFFSET('Data transformed'!$A$4,MATCH($A135,'Data transformed'!$A$5:$A$185,0),MATCH(T$4,'Data transformed'!$4:$4,0)-1),$M135),$N135),"NA"))</f>
        <v>NA</v>
      </c>
      <c r="U135" s="103" t="str">
        <f aca="true">IF($J135="","",IF(ISNUMBER(OFFSET('Data transformed'!$A$4,MATCH($A135,'Data transformed'!$A$5:$A$185,0),MATCH(U$4,'Data transformed'!$4:$4,0)-1)), MIN(MAX(OFFSET('Data transformed'!$A$4,MATCH($A135,'Data transformed'!$A$5:$A$185,0),MATCH(U$4,'Data transformed'!$4:$4,0)-1),$M135),$N135),"NA"))</f>
        <v>NA</v>
      </c>
      <c r="V135" s="103" t="str">
        <f aca="true">IF($J135="","",IF(ISNUMBER(OFFSET('Data transformed'!$A$4,MATCH($A135,'Data transformed'!$A$5:$A$185,0),MATCH(V$4,'Data transformed'!$4:$4,0)-1)), MIN(MAX(OFFSET('Data transformed'!$A$4,MATCH($A135,'Data transformed'!$A$5:$A$185,0),MATCH(V$4,'Data transformed'!$4:$4,0)-1),$M135),$N135),"NA"))</f>
        <v>NA</v>
      </c>
      <c r="W135" s="103" t="str">
        <f aca="true">IF($J135="","",IF(ISNUMBER(OFFSET('Data transformed'!$A$4,MATCH($A135,'Data transformed'!$A$5:$A$185,0),MATCH(W$4,'Data transformed'!$4:$4,0)-1)), MIN(MAX(OFFSET('Data transformed'!$A$4,MATCH($A135,'Data transformed'!$A$5:$A$185,0),MATCH(W$4,'Data transformed'!$4:$4,0)-1),$M135),$N135),"NA"))</f>
        <v>NA</v>
      </c>
      <c r="X135" s="103" t="str">
        <f aca="true">IF($J135="","",IF(ISNUMBER(OFFSET('Data transformed'!$A$4,MATCH($A135,'Data transformed'!$A$5:$A$185,0),MATCH(X$4,'Data transformed'!$4:$4,0)-1)), MIN(MAX(OFFSET('Data transformed'!$A$4,MATCH($A135,'Data transformed'!$A$5:$A$185,0),MATCH(X$4,'Data transformed'!$4:$4,0)-1),$M135),$N135),"NA"))</f>
        <v>NA</v>
      </c>
      <c r="Y135" s="103" t="str">
        <f aca="true">IF($J135="","",IF(ISNUMBER(OFFSET('Data transformed'!$A$4,MATCH($A135,'Data transformed'!$A$5:$A$185,0),MATCH(Y$4,'Data transformed'!$4:$4,0)-1)), MIN(MAX(OFFSET('Data transformed'!$A$4,MATCH($A135,'Data transformed'!$A$5:$A$185,0),MATCH(Y$4,'Data transformed'!$4:$4,0)-1),$M135),$N135),"NA"))</f>
        <v>NA</v>
      </c>
      <c r="Z135" s="103" t="str">
        <f aca="true">IF($J135="","",IF(ISNUMBER(OFFSET('Data transformed'!$A$4,MATCH($A135,'Data transformed'!$A$5:$A$185,0),MATCH(Z$4,'Data transformed'!$4:$4,0)-1)), MIN(MAX(OFFSET('Data transformed'!$A$4,MATCH($A135,'Data transformed'!$A$5:$A$185,0),MATCH(Z$4,'Data transformed'!$4:$4,0)-1),$M135),$N135),"NA"))</f>
        <v>NA</v>
      </c>
      <c r="AA135" s="103" t="str">
        <f aca="true">IF($J135="","",IF(ISNUMBER(OFFSET('Data transformed'!$A$4,MATCH($A135,'Data transformed'!$A$5:$A$185,0),MATCH(AA$4,'Data transformed'!$4:$4,0)-1)), MIN(MAX(OFFSET('Data transformed'!$A$4,MATCH($A135,'Data transformed'!$A$5:$A$185,0),MATCH(AA$4,'Data transformed'!$4:$4,0)-1),$M135),$N135),"NA"))</f>
        <v>NA</v>
      </c>
      <c r="AB135" s="103" t="str">
        <f aca="true">IF($J135="","",IF(ISNUMBER(OFFSET('Data transformed'!$A$4,MATCH($A135,'Data transformed'!$A$5:$A$185,0),MATCH(AB$4,'Data transformed'!$4:$4,0)-1)), MIN(MAX(OFFSET('Data transformed'!$A$4,MATCH($A135,'Data transformed'!$A$5:$A$185,0),MATCH(AB$4,'Data transformed'!$4:$4,0)-1),$M135),$N135),"NA"))</f>
        <v>NA</v>
      </c>
      <c r="AC135" s="103" t="str">
        <f aca="true">IF($J135="","",IF(ISNUMBER(OFFSET('Data transformed'!$A$4,MATCH($A135,'Data transformed'!$A$5:$A$185,0),MATCH(AC$4,'Data transformed'!$4:$4,0)-1)), MIN(MAX(OFFSET('Data transformed'!$A$4,MATCH($A135,'Data transformed'!$A$5:$A$185,0),MATCH(AC$4,'Data transformed'!$4:$4,0)-1),$M135),$N135),"NA"))</f>
        <v>NA</v>
      </c>
      <c r="AD135" s="103" t="str">
        <f aca="true">IF($J135="","",IF(ISNUMBER(OFFSET('Data transformed'!$A$4,MATCH($A135,'Data transformed'!$A$5:$A$185,0),MATCH(AD$4,'Data transformed'!$4:$4,0)-1)), MIN(MAX(OFFSET('Data transformed'!$A$4,MATCH($A135,'Data transformed'!$A$5:$A$185,0),MATCH(AD$4,'Data transformed'!$4:$4,0)-1),$M135),$N135),"NA"))</f>
        <v>NA</v>
      </c>
      <c r="AE135" s="103" t="str">
        <f aca="true">IF($J135="","",IF(ISNUMBER(OFFSET('Data transformed'!$A$4,MATCH($A135,'Data transformed'!$A$5:$A$185,0),MATCH(AE$4,'Data transformed'!$4:$4,0)-1)), MIN(MAX(OFFSET('Data transformed'!$A$4,MATCH($A135,'Data transformed'!$A$5:$A$185,0),MATCH(AE$4,'Data transformed'!$4:$4,0)-1),$M135),$N135),"NA"))</f>
        <v>NA</v>
      </c>
      <c r="AF135" s="103" t="str">
        <f aca="true">IF($J135="","",IF(ISNUMBER(OFFSET('Data transformed'!$A$4,MATCH($A135,'Data transformed'!$A$5:$A$185,0),MATCH(AF$4,'Data transformed'!$4:$4,0)-1)), MIN(MAX(OFFSET('Data transformed'!$A$4,MATCH($A135,'Data transformed'!$A$5:$A$185,0),MATCH(AF$4,'Data transformed'!$4:$4,0)-1),$M135),$N135),"NA"))</f>
        <v>NA</v>
      </c>
      <c r="AG135" s="103" t="str">
        <f aca="true">IF($J135="","",IF(ISNUMBER(OFFSET('Data transformed'!$A$4,MATCH($A135,'Data transformed'!$A$5:$A$185,0),MATCH(AG$4,'Data transformed'!$4:$4,0)-1)), MIN(MAX(OFFSET('Data transformed'!$A$4,MATCH($A135,'Data transformed'!$A$5:$A$185,0),MATCH(AG$4,'Data transformed'!$4:$4,0)-1),$M135),$N135),"NA"))</f>
        <v>NA</v>
      </c>
      <c r="AH135" s="103" t="str">
        <f aca="true">IF($J135="","",IF(ISNUMBER(OFFSET('Data transformed'!$A$4,MATCH($A135,'Data transformed'!$A$5:$A$185,0),MATCH(AH$4,'Data transformed'!$4:$4,0)-1)), MIN(MAX(OFFSET('Data transformed'!$A$4,MATCH($A135,'Data transformed'!$A$5:$A$185,0),MATCH(AH$4,'Data transformed'!$4:$4,0)-1),$M135),$N135),"NA"))</f>
        <v>NA</v>
      </c>
      <c r="AI135" s="103" t="str">
        <f aca="true">IF($J135="","",IF(ISNUMBER(OFFSET('Data transformed'!$A$4,MATCH($A135,'Data transformed'!$A$5:$A$185,0),MATCH(AI$4,'Data transformed'!$4:$4,0)-1)), MIN(MAX(OFFSET('Data transformed'!$A$4,MATCH($A135,'Data transformed'!$A$5:$A$185,0),MATCH(AI$4,'Data transformed'!$4:$4,0)-1),$M135),$N135),"NA"))</f>
        <v>NA</v>
      </c>
      <c r="AJ135" s="103" t="str">
        <f aca="true">IF($J135="","",IF(ISNUMBER(OFFSET('Data transformed'!$A$4,MATCH($A135,'Data transformed'!$A$5:$A$185,0),MATCH(AJ$4,'Data transformed'!$4:$4,0)-1)), MIN(MAX(OFFSET('Data transformed'!$A$4,MATCH($A135,'Data transformed'!$A$5:$A$185,0),MATCH(AJ$4,'Data transformed'!$4:$4,0)-1),$M135),$N135),"NA"))</f>
        <v>NA</v>
      </c>
      <c r="AK135" s="103" t="str">
        <f aca="true">IF($J135="","",IF(ISNUMBER(OFFSET('Data transformed'!$A$4,MATCH($A135,'Data transformed'!$A$5:$A$185,0),MATCH(AK$4,'Data transformed'!$4:$4,0)-1)), MIN(MAX(OFFSET('Data transformed'!$A$4,MATCH($A135,'Data transformed'!$A$5:$A$185,0),MATCH(AK$4,'Data transformed'!$4:$4,0)-1),$M135),$N135),"NA"))</f>
        <v>NA</v>
      </c>
      <c r="AL135" s="103" t="str">
        <f aca="true">IF($J135="","",IF(ISNUMBER(OFFSET('Data transformed'!$A$4,MATCH($A135,'Data transformed'!$A$5:$A$185,0),MATCH(AL$4,'Data transformed'!$4:$4,0)-1)), MIN(MAX(OFFSET('Data transformed'!$A$4,MATCH($A135,'Data transformed'!$A$5:$A$185,0),MATCH(AL$4,'Data transformed'!$4:$4,0)-1),$M135),$N135),"NA"))</f>
        <v>NA</v>
      </c>
      <c r="AM135" s="103" t="str">
        <f aca="true">IF($J135="","",IF(ISNUMBER(OFFSET('Data transformed'!$A$4,MATCH($A135,'Data transformed'!$A$5:$A$185,0),MATCH(AM$4,'Data transformed'!$4:$4,0)-1)), MIN(MAX(OFFSET('Data transformed'!$A$4,MATCH($A135,'Data transformed'!$A$5:$A$185,0),MATCH(AM$4,'Data transformed'!$4:$4,0)-1),$M135),$N135),"NA"))</f>
        <v>NA</v>
      </c>
      <c r="AN135" s="103" t="str">
        <f aca="true">IF($J135="","",IF(ISNUMBER(OFFSET('Data transformed'!$A$4,MATCH($A135,'Data transformed'!$A$5:$A$185,0),MATCH(AN$4,'Data transformed'!$4:$4,0)-1)), MIN(MAX(OFFSET('Data transformed'!$A$4,MATCH($A135,'Data transformed'!$A$5:$A$185,0),MATCH(AN$4,'Data transformed'!$4:$4,0)-1),$M135),$N135),"NA"))</f>
        <v>NA</v>
      </c>
      <c r="AO135" s="103" t="str">
        <f aca="true">IF($J135="","",IF(ISNUMBER(OFFSET('Data transformed'!$A$4,MATCH($A135,'Data transformed'!$A$5:$A$185,0),MATCH(AO$4,'Data transformed'!$4:$4,0)-1)), MIN(MAX(OFFSET('Data transformed'!$A$4,MATCH($A135,'Data transformed'!$A$5:$A$185,0),MATCH(AO$4,'Data transformed'!$4:$4,0)-1),$M135),$N135),"NA"))</f>
        <v>NA</v>
      </c>
      <c r="AP135" s="103" t="str">
        <f aca="true">IF($J135="","",IF(ISNUMBER(OFFSET('Data transformed'!$A$4,MATCH($A135,'Data transformed'!$A$5:$A$185,0),MATCH(AP$4,'Data transformed'!$4:$4,0)-1)), MIN(MAX(OFFSET('Data transformed'!$A$4,MATCH($A135,'Data transformed'!$A$5:$A$185,0),MATCH(AP$4,'Data transformed'!$4:$4,0)-1),$M135),$N135),"NA"))</f>
        <v>NA</v>
      </c>
      <c r="AQ135" s="103" t="str">
        <f aca="true">IF($J135="","",IF(ISNUMBER(OFFSET('Data transformed'!$A$4,MATCH($A135,'Data transformed'!$A$5:$A$185,0),MATCH(AQ$4,'Data transformed'!$4:$4,0)-1)), MIN(MAX(OFFSET('Data transformed'!$A$4,MATCH($A135,'Data transformed'!$A$5:$A$185,0),MATCH(AQ$4,'Data transformed'!$4:$4,0)-1),$M135),$N135),"NA"))</f>
        <v>NA</v>
      </c>
      <c r="AR135" s="103" t="str">
        <f aca="true">IF($J135="","",IF(ISNUMBER(OFFSET('Data transformed'!$A$4,MATCH($A135,'Data transformed'!$A$5:$A$185,0),MATCH(AR$4,'Data transformed'!$4:$4,0)-1)), MIN(MAX(OFFSET('Data transformed'!$A$4,MATCH($A135,'Data transformed'!$A$5:$A$185,0),MATCH(AR$4,'Data transformed'!$4:$4,0)-1),$M135),$N135),"NA"))</f>
        <v>NA</v>
      </c>
      <c r="AS135" s="103" t="str">
        <f aca="true">IF($J135="","",IF(ISNUMBER(OFFSET('Data transformed'!$A$4,MATCH($A135,'Data transformed'!$A$5:$A$185,0),MATCH(AS$4,'Data transformed'!$4:$4,0)-1)), MIN(MAX(OFFSET('Data transformed'!$A$4,MATCH($A135,'Data transformed'!$A$5:$A$185,0),MATCH(AS$4,'Data transformed'!$4:$4,0)-1),$M135),$N135),"NA"))</f>
        <v>NA</v>
      </c>
      <c r="AT135" s="103" t="str">
        <f aca="true">IF($J135="","",IF(ISNUMBER(OFFSET('Data transformed'!$A$4,MATCH($A135,'Data transformed'!$A$5:$A$185,0),MATCH(AT$4,'Data transformed'!$4:$4,0)-1)), MIN(MAX(OFFSET('Data transformed'!$A$4,MATCH($A135,'Data transformed'!$A$5:$A$185,0),MATCH(AT$4,'Data transformed'!$4:$4,0)-1),$M135),$N135),"NA"))</f>
        <v>NA</v>
      </c>
      <c r="AU135" s="103" t="str">
        <f aca="true">IF($J135="","",IF(ISNUMBER(OFFSET('Data transformed'!$A$4,MATCH($A135,'Data transformed'!$A$5:$A$185,0),MATCH(AU$4,'Data transformed'!$4:$4,0)-1)), MIN(MAX(OFFSET('Data transformed'!$A$4,MATCH($A135,'Data transformed'!$A$5:$A$185,0),MATCH(AU$4,'Data transformed'!$4:$4,0)-1),$M135),$N135),"NA"))</f>
        <v>NA</v>
      </c>
      <c r="AV135" s="103" t="str">
        <f aca="true">IF($J135="","",IF(ISNUMBER(OFFSET('Data transformed'!$A$4,MATCH($A135,'Data transformed'!$A$5:$A$185,0),MATCH(AV$4,'Data transformed'!$4:$4,0)-1)), MIN(MAX(OFFSET('Data transformed'!$A$4,MATCH($A135,'Data transformed'!$A$5:$A$185,0),MATCH(AV$4,'Data transformed'!$4:$4,0)-1),$M135),$N135),"NA"))</f>
        <v>NA</v>
      </c>
      <c r="AW135" s="103" t="str">
        <f aca="true">IF($J135="","",IF(ISNUMBER(OFFSET('Data transformed'!$A$4,MATCH($A135,'Data transformed'!$A$5:$A$185,0),MATCH(AW$4,'Data transformed'!$4:$4,0)-1)), MIN(MAX(OFFSET('Data transformed'!$A$4,MATCH($A135,'Data transformed'!$A$5:$A$185,0),MATCH(AW$4,'Data transformed'!$4:$4,0)-1),$M135),$N135),"NA"))</f>
        <v>NA</v>
      </c>
      <c r="AX135" s="103" t="str">
        <f aca="true">IF($J135="","",IF(ISNUMBER(OFFSET('Data transformed'!$A$4,MATCH($A135,'Data transformed'!$A$5:$A$185,0),MATCH(AX$4,'Data transformed'!$4:$4,0)-1)), MIN(MAX(OFFSET('Data transformed'!$A$4,MATCH($A135,'Data transformed'!$A$5:$A$185,0),MATCH(AX$4,'Data transformed'!$4:$4,0)-1),$M135),$N135),"NA"))</f>
        <v>NA</v>
      </c>
      <c r="AY135" s="103" t="str">
        <f aca="true">IF($J135="","",IF(ISNUMBER(OFFSET('Data transformed'!$A$4,MATCH($A135,'Data transformed'!$A$5:$A$185,0),MATCH(AY$4,'Data transformed'!$4:$4,0)-1)), MIN(MAX(OFFSET('Data transformed'!$A$4,MATCH($A135,'Data transformed'!$A$5:$A$185,0),MATCH(AY$4,'Data transformed'!$4:$4,0)-1),$M135),$N135),"NA"))</f>
        <v>NA</v>
      </c>
      <c r="AZ135" s="103" t="str">
        <f aca="true">IF($J135="","",IF(ISNUMBER(OFFSET('Data transformed'!$A$4,MATCH($A135,'Data transformed'!$A$5:$A$185,0),MATCH(AZ$4,'Data transformed'!$4:$4,0)-1)), MIN(MAX(OFFSET('Data transformed'!$A$4,MATCH($A135,'Data transformed'!$A$5:$A$185,0),MATCH(AZ$4,'Data transformed'!$4:$4,0)-1),$M135),$N135),"NA"))</f>
        <v>NA</v>
      </c>
      <c r="BA135" s="103" t="str">
        <f aca="true">IF($J135="","",IF(ISNUMBER(OFFSET('Data transformed'!$A$4,MATCH($A135,'Data transformed'!$A$5:$A$185,0),MATCH(BA$4,'Data transformed'!$4:$4,0)-1)), MIN(MAX(OFFSET('Data transformed'!$A$4,MATCH($A135,'Data transformed'!$A$5:$A$185,0),MATCH(BA$4,'Data transformed'!$4:$4,0)-1),$M135),$N135),"NA"))</f>
        <v>NA</v>
      </c>
      <c r="BB135" s="103" t="str">
        <f aca="true">IF($J135="","",IF(ISNUMBER(OFFSET('Data transformed'!$A$4,MATCH($A135,'Data transformed'!$A$5:$A$185,0),MATCH(BB$4,'Data transformed'!$4:$4,0)-1)), MIN(MAX(OFFSET('Data transformed'!$A$4,MATCH($A135,'Data transformed'!$A$5:$A$185,0),MATCH(BB$4,'Data transformed'!$4:$4,0)-1),$M135),$N135),"NA"))</f>
        <v>NA</v>
      </c>
      <c r="BC135" s="103" t="str">
        <f aca="true">IF($J135="","",IF(ISNUMBER(OFFSET('Data transformed'!$A$4,MATCH($A135,'Data transformed'!$A$5:$A$185,0),MATCH(BC$4,'Data transformed'!$4:$4,0)-1)), MIN(MAX(OFFSET('Data transformed'!$A$4,MATCH($A135,'Data transformed'!$A$5:$A$185,0),MATCH(BC$4,'Data transformed'!$4:$4,0)-1),$M135),$N135),"NA"))</f>
        <v>NA</v>
      </c>
      <c r="BD135" s="103" t="str">
        <f aca="true">IF($J135="","",IF(ISNUMBER(OFFSET('Data transformed'!$A$4,MATCH($A135,'Data transformed'!$A$5:$A$185,0),MATCH(BD$4,'Data transformed'!$4:$4,0)-1)), MIN(MAX(OFFSET('Data transformed'!$A$4,MATCH($A135,'Data transformed'!$A$5:$A$185,0),MATCH(BD$4,'Data transformed'!$4:$4,0)-1),$M135),$N135),"NA"))</f>
        <v>NA</v>
      </c>
      <c r="BE135" s="103" t="str">
        <f aca="true">IF($J135="","",IF(ISNUMBER(OFFSET('Data transformed'!$A$4,MATCH($A135,'Data transformed'!$A$5:$A$185,0),MATCH(BE$4,'Data transformed'!$4:$4,0)-1)), MIN(MAX(OFFSET('Data transformed'!$A$4,MATCH($A135,'Data transformed'!$A$5:$A$185,0),MATCH(BE$4,'Data transformed'!$4:$4,0)-1),$M135),$N135),"NA"))</f>
        <v>NA</v>
      </c>
      <c r="BF135" s="103" t="str">
        <f aca="true">IF($J135="","",IF(ISNUMBER(OFFSET('Data transformed'!$A$4,MATCH($A135,'Data transformed'!$A$5:$A$185,0),MATCH(BF$4,'Data transformed'!$4:$4,0)-1)), MIN(MAX(OFFSET('Data transformed'!$A$4,MATCH($A135,'Data transformed'!$A$5:$A$185,0),MATCH(BF$4,'Data transformed'!$4:$4,0)-1),$M135),$N135),"NA"))</f>
        <v>NA</v>
      </c>
      <c r="BG135" s="103" t="str">
        <f aca="true">IF($J135="","",IF(ISNUMBER(OFFSET('Data transformed'!$A$4,MATCH($A135,'Data transformed'!$A$5:$A$185,0),MATCH(BG$4,'Data transformed'!$4:$4,0)-1)), MIN(MAX(OFFSET('Data transformed'!$A$4,MATCH($A135,'Data transformed'!$A$5:$A$185,0),MATCH(BG$4,'Data transformed'!$4:$4,0)-1),$M135),$N135),"NA"))</f>
        <v>NA</v>
      </c>
      <c r="BH135" s="103" t="str">
        <f aca="true">IF($J135="","",IF(ISNUMBER(OFFSET('Data transformed'!$A$4,MATCH($A135,'Data transformed'!$A$5:$A$185,0),MATCH(BH$4,'Data transformed'!$4:$4,0)-1)), MIN(MAX(OFFSET('Data transformed'!$A$4,MATCH($A135,'Data transformed'!$A$5:$A$185,0),MATCH(BH$4,'Data transformed'!$4:$4,0)-1),$M135),$N135),"NA"))</f>
        <v>NA</v>
      </c>
      <c r="BI135" s="103" t="str">
        <f aca="true">IF($J135="","",IF(ISNUMBER(OFFSET('Data transformed'!$A$4,MATCH($A135,'Data transformed'!$A$5:$A$185,0),MATCH(BI$4,'Data transformed'!$4:$4,0)-1)), MIN(MAX(OFFSET('Data transformed'!$A$4,MATCH($A135,'Data transformed'!$A$5:$A$185,0),MATCH(BI$4,'Data transformed'!$4:$4,0)-1),$M135),$N135),"NA"))</f>
        <v>NA</v>
      </c>
      <c r="BJ135" s="103" t="str">
        <f aca="true">IF($J135="","",IF(ISNUMBER(OFFSET('Data transformed'!$A$4,MATCH($A135,'Data transformed'!$A$5:$A$185,0),MATCH(BJ$4,'Data transformed'!$4:$4,0)-1)), MIN(MAX(OFFSET('Data transformed'!$A$4,MATCH($A135,'Data transformed'!$A$5:$A$185,0),MATCH(BJ$4,'Data transformed'!$4:$4,0)-1),$M135),$N135),"NA"))</f>
        <v>NA</v>
      </c>
      <c r="BK135" s="103" t="str">
        <f aca="true">IF($J135="","",IF(ISNUMBER(OFFSET('Data transformed'!$A$4,MATCH($A135,'Data transformed'!$A$5:$A$185,0),MATCH(BK$4,'Data transformed'!$4:$4,0)-1)), MIN(MAX(OFFSET('Data transformed'!$A$4,MATCH($A135,'Data transformed'!$A$5:$A$185,0),MATCH(BK$4,'Data transformed'!$4:$4,0)-1),$M135),$N135),"NA"))</f>
        <v>NA</v>
      </c>
      <c r="BL135" s="103" t="str">
        <f aca="true">IF($J135="","",IF(ISNUMBER(OFFSET('Data transformed'!$A$4,MATCH($A135,'Data transformed'!$A$5:$A$185,0),MATCH(BL$4,'Data transformed'!$4:$4,0)-1)), MIN(MAX(OFFSET('Data transformed'!$A$4,MATCH($A135,'Data transformed'!$A$5:$A$185,0),MATCH(BL$4,'Data transformed'!$4:$4,0)-1),$M135),$N135),"NA"))</f>
        <v>NA</v>
      </c>
      <c r="BM135" s="103" t="str">
        <f aca="true">IF($J135="","",IF(ISNUMBER(OFFSET('Data transformed'!$A$4,MATCH($A135,'Data transformed'!$A$5:$A$185,0),MATCH(BM$4,'Data transformed'!$4:$4,0)-1)), MIN(MAX(OFFSET('Data transformed'!$A$4,MATCH($A135,'Data transformed'!$A$5:$A$185,0),MATCH(BM$4,'Data transformed'!$4:$4,0)-1),$M135),$N135),"NA"))</f>
        <v>NA</v>
      </c>
      <c r="BN135" s="103" t="str">
        <f aca="true">IF($J135="","",IF(ISNUMBER(OFFSET('Data transformed'!$A$4,MATCH($A135,'Data transformed'!$A$5:$A$185,0),MATCH(BN$4,'Data transformed'!$4:$4,0)-1)), MIN(MAX(OFFSET('Data transformed'!$A$4,MATCH($A135,'Data transformed'!$A$5:$A$185,0),MATCH(BN$4,'Data transformed'!$4:$4,0)-1),$M135),$N135),"NA"))</f>
        <v>NA</v>
      </c>
      <c r="BO135" s="103" t="str">
        <f aca="true">IF($J135="","",IF(ISNUMBER(OFFSET('Data transformed'!$A$4,MATCH($A135,'Data transformed'!$A$5:$A$185,0),MATCH(BO$4,'Data transformed'!$4:$4,0)-1)), MIN(MAX(OFFSET('Data transformed'!$A$4,MATCH($A135,'Data transformed'!$A$5:$A$185,0),MATCH(BO$4,'Data transformed'!$4:$4,0)-1),$M135),$N135),"NA"))</f>
        <v>NA</v>
      </c>
      <c r="BP135" s="103" t="str">
        <f aca="true">IF($J135="","",IF(ISNUMBER(OFFSET('Data transformed'!$A$4,MATCH($A135,'Data transformed'!$A$5:$A$185,0),MATCH(BP$4,'Data transformed'!$4:$4,0)-1)), MIN(MAX(OFFSET('Data transformed'!$A$4,MATCH($A135,'Data transformed'!$A$5:$A$185,0),MATCH(BP$4,'Data transformed'!$4:$4,0)-1),$M135),$N135),"NA"))</f>
        <v>NA</v>
      </c>
      <c r="BQ135" s="103" t="str">
        <f aca="true">IF($J135="","",IF(ISNUMBER(OFFSET('Data transformed'!$A$4,MATCH($A135,'Data transformed'!$A$5:$A$185,0),MATCH(BQ$4,'Data transformed'!$4:$4,0)-1)), MIN(MAX(OFFSET('Data transformed'!$A$4,MATCH($A135,'Data transformed'!$A$5:$A$185,0),MATCH(BQ$4,'Data transformed'!$4:$4,0)-1),$M135),$N135),"NA"))</f>
        <v>NA</v>
      </c>
      <c r="BR135" s="103" t="str">
        <f aca="true">IF($J135="","",IF(ISNUMBER(OFFSET('Data transformed'!$A$4,MATCH($A135,'Data transformed'!$A$5:$A$185,0),MATCH(BR$4,'Data transformed'!$4:$4,0)-1)), MIN(MAX(OFFSET('Data transformed'!$A$4,MATCH($A135,'Data transformed'!$A$5:$A$185,0),MATCH(BR$4,'Data transformed'!$4:$4,0)-1),$M135),$N135),"NA"))</f>
        <v>NA</v>
      </c>
      <c r="BS135" s="103" t="str">
        <f aca="true">IF($J135="","",IF(ISNUMBER(OFFSET('Data transformed'!$A$4,MATCH($A135,'Data transformed'!$A$5:$A$185,0),MATCH(BS$4,'Data transformed'!$4:$4,0)-1)), MIN(MAX(OFFSET('Data transformed'!$A$4,MATCH($A135,'Data transformed'!$A$5:$A$185,0),MATCH(BS$4,'Data transformed'!$4:$4,0)-1),$M135),$N135),"NA"))</f>
        <v>NA</v>
      </c>
      <c r="BT135" s="103" t="str">
        <f aca="true">IF($J135="","",IF(ISNUMBER(OFFSET('Data transformed'!$A$4,MATCH($A135,'Data transformed'!$A$5:$A$185,0),MATCH(BT$4,'Data transformed'!$4:$4,0)-1)), MIN(MAX(OFFSET('Data transformed'!$A$4,MATCH($A135,'Data transformed'!$A$5:$A$185,0),MATCH(BT$4,'Data transformed'!$4:$4,0)-1),$M135),$N135),"NA"))</f>
        <v>NA</v>
      </c>
      <c r="BU135" s="103" t="str">
        <f aca="true">IF($J135="","",IF(ISNUMBER(OFFSET('Data transformed'!$A$4,MATCH($A135,'Data transformed'!$A$5:$A$185,0),MATCH(BU$4,'Data transformed'!$4:$4,0)-1)), MIN(MAX(OFFSET('Data transformed'!$A$4,MATCH($A135,'Data transformed'!$A$5:$A$185,0),MATCH(BU$4,'Data transformed'!$4:$4,0)-1),$M135),$N135),"NA"))</f>
        <v>NA</v>
      </c>
      <c r="BV135" s="103" t="str">
        <f aca="true">IF($J135="","",IF(ISNUMBER(OFFSET('Data transformed'!$A$4,MATCH($A135,'Data transformed'!$A$5:$A$185,0),MATCH(BV$4,'Data transformed'!$4:$4,0)-1)), MIN(MAX(OFFSET('Data transformed'!$A$4,MATCH($A135,'Data transformed'!$A$5:$A$185,0),MATCH(BV$4,'Data transformed'!$4:$4,0)-1),$M135),$N135),"NA"))</f>
        <v>NA</v>
      </c>
      <c r="BW135" s="103" t="str">
        <f aca="true">IF($J135="","",IF(ISNUMBER(OFFSET('Data transformed'!$A$4,MATCH($A135,'Data transformed'!$A$5:$A$185,0),MATCH(BW$4,'Data transformed'!$4:$4,0)-1)), MIN(MAX(OFFSET('Data transformed'!$A$4,MATCH($A135,'Data transformed'!$A$5:$A$185,0),MATCH(BW$4,'Data transformed'!$4:$4,0)-1),$M135),$N135),"NA"))</f>
        <v>NA</v>
      </c>
      <c r="BX135" s="103" t="str">
        <f aca="true">IF($J135="","",IF(ISNUMBER(OFFSET('Data transformed'!$A$4,MATCH($A135,'Data transformed'!$A$5:$A$185,0),MATCH(BX$4,'Data transformed'!$4:$4,0)-1)), MIN(MAX(OFFSET('Data transformed'!$A$4,MATCH($A135,'Data transformed'!$A$5:$A$185,0),MATCH(BX$4,'Data transformed'!$4:$4,0)-1),$M135),$N135),"NA"))</f>
        <v>NA</v>
      </c>
      <c r="BY135" s="103" t="str">
        <f aca="true">IF($J135="","",IF(ISNUMBER(OFFSET('Data transformed'!$A$4,MATCH($A135,'Data transformed'!$A$5:$A$185,0),MATCH(BY$4,'Data transformed'!$4:$4,0)-1)), MIN(MAX(OFFSET('Data transformed'!$A$4,MATCH($A135,'Data transformed'!$A$5:$A$185,0),MATCH(BY$4,'Data transformed'!$4:$4,0)-1),$M135),$N135),"NA"))</f>
        <v>NA</v>
      </c>
      <c r="BZ135" s="103" t="str">
        <f aca="true">IF($J135="","",IF(ISNUMBER(OFFSET('Data transformed'!$A$4,MATCH($A135,'Data transformed'!$A$5:$A$185,0),MATCH(BZ$4,'Data transformed'!$4:$4,0)-1)), MIN(MAX(OFFSET('Data transformed'!$A$4,MATCH($A135,'Data transformed'!$A$5:$A$185,0),MATCH(BZ$4,'Data transformed'!$4:$4,0)-1),$M135),$N135),"NA"))</f>
        <v>NA</v>
      </c>
      <c r="CA135" s="103" t="str">
        <f aca="true">IF($J135="","",IF(ISNUMBER(OFFSET('Data transformed'!$A$4,MATCH($A135,'Data transformed'!$A$5:$A$185,0),MATCH(CA$4,'Data transformed'!$4:$4,0)-1)), MIN(MAX(OFFSET('Data transformed'!$A$4,MATCH($A135,'Data transformed'!$A$5:$A$185,0),MATCH(CA$4,'Data transformed'!$4:$4,0)-1),$M135),$N135),"NA"))</f>
        <v>NA</v>
      </c>
      <c r="CB135" s="103" t="str">
        <f aca="true">IF($J135="","",IF(ISNUMBER(OFFSET('Data transformed'!$A$4,MATCH($A135,'Data transformed'!$A$5:$A$185,0),MATCH(CB$4,'Data transformed'!$4:$4,0)-1)), MIN(MAX(OFFSET('Data transformed'!$A$4,MATCH($A135,'Data transformed'!$A$5:$A$185,0),MATCH(CB$4,'Data transformed'!$4:$4,0)-1),$M135),$N135),"NA"))</f>
        <v>NA</v>
      </c>
      <c r="CC135" s="103" t="str">
        <f aca="true">IF($J135="","",IF(ISNUMBER(OFFSET('Data transformed'!$A$4,MATCH($A135,'Data transformed'!$A$5:$A$185,0),MATCH(CC$4,'Data transformed'!$4:$4,0)-1)), MIN(MAX(OFFSET('Data transformed'!$A$4,MATCH($A135,'Data transformed'!$A$5:$A$185,0),MATCH(CC$4,'Data transformed'!$4:$4,0)-1),$M135),$N135),"NA"))</f>
        <v>NA</v>
      </c>
      <c r="CD135" s="103" t="str">
        <f aca="true">IF($J135="","",IF(ISNUMBER(OFFSET('Data transformed'!$A$4,MATCH($A135,'Data transformed'!$A$5:$A$185,0),MATCH(CD$4,'Data transformed'!$4:$4,0)-1)), MIN(MAX(OFFSET('Data transformed'!$A$4,MATCH($A135,'Data transformed'!$A$5:$A$185,0),MATCH(CD$4,'Data transformed'!$4:$4,0)-1),$M135),$N135),"NA"))</f>
        <v>NA</v>
      </c>
      <c r="CE135" s="103" t="str">
        <f aca="true">IF($J135="","",IF(ISNUMBER(OFFSET('Data transformed'!$A$4,MATCH($A135,'Data transformed'!$A$5:$A$185,0),MATCH(CE$4,'Data transformed'!$4:$4,0)-1)), MIN(MAX(OFFSET('Data transformed'!$A$4,MATCH($A135,'Data transformed'!$A$5:$A$185,0),MATCH(CE$4,'Data transformed'!$4:$4,0)-1),$M135),$N135),"NA"))</f>
        <v>NA</v>
      </c>
      <c r="CF135" s="103" t="str">
        <f aca="true">IF($J135="","",IF(ISNUMBER(OFFSET('Data transformed'!$A$4,MATCH($A135,'Data transformed'!$A$5:$A$185,0),MATCH(CF$4,'Data transformed'!$4:$4,0)-1)), MIN(MAX(OFFSET('Data transformed'!$A$4,MATCH($A135,'Data transformed'!$A$5:$A$185,0),MATCH(CF$4,'Data transformed'!$4:$4,0)-1),$M135),$N135),"NA"))</f>
        <v>NA</v>
      </c>
      <c r="CG135" s="103" t="str">
        <f aca="true">IF($J135="","",IF(ISNUMBER(OFFSET('Data transformed'!$A$4,MATCH($A135,'Data transformed'!$A$5:$A$185,0),MATCH(CG$4,'Data transformed'!$4:$4,0)-1)), MIN(MAX(OFFSET('Data transformed'!$A$4,MATCH($A135,'Data transformed'!$A$5:$A$185,0),MATCH(CG$4,'Data transformed'!$4:$4,0)-1),$M135),$N135),"NA"))</f>
        <v>NA</v>
      </c>
      <c r="CH135" s="103" t="str">
        <f aca="true">IF($J135="","",IF(ISNUMBER(OFFSET('Data transformed'!$A$4,MATCH($A135,'Data transformed'!$A$5:$A$185,0),MATCH(CH$4,'Data transformed'!$4:$4,0)-1)), MIN(MAX(OFFSET('Data transformed'!$A$4,MATCH($A135,'Data transformed'!$A$5:$A$185,0),MATCH(CH$4,'Data transformed'!$4:$4,0)-1),$M135),$N135),"NA"))</f>
        <v>NA</v>
      </c>
      <c r="CI135" s="103" t="str">
        <f aca="true">IF($J135="","",IF(ISNUMBER(OFFSET('Data transformed'!$A$4,MATCH($A135,'Data transformed'!$A$5:$A$185,0),MATCH(CI$4,'Data transformed'!$4:$4,0)-1)), MIN(MAX(OFFSET('Data transformed'!$A$4,MATCH($A135,'Data transformed'!$A$5:$A$185,0),MATCH(CI$4,'Data transformed'!$4:$4,0)-1),$M135),$N135),"NA"))</f>
        <v>NA</v>
      </c>
      <c r="CJ135" s="103" t="str">
        <f aca="true">IF($J135="","",IF(ISNUMBER(OFFSET('Data transformed'!$A$4,MATCH($A135,'Data transformed'!$A$5:$A$185,0),MATCH(CJ$4,'Data transformed'!$4:$4,0)-1)), MIN(MAX(OFFSET('Data transformed'!$A$4,MATCH($A135,'Data transformed'!$A$5:$A$185,0),MATCH(CJ$4,'Data transformed'!$4:$4,0)-1),$M135),$N135),"NA"))</f>
        <v>NA</v>
      </c>
      <c r="CK135" s="103" t="str">
        <f aca="true">IF($J135="","",IF(ISNUMBER(OFFSET('Data transformed'!$A$4,MATCH($A135,'Data transformed'!$A$5:$A$185,0),MATCH(CK$4,'Data transformed'!$4:$4,0)-1)), MIN(MAX(OFFSET('Data transformed'!$A$4,MATCH($A135,'Data transformed'!$A$5:$A$185,0),MATCH(CK$4,'Data transformed'!$4:$4,0)-1),$M135),$N135),"NA"))</f>
        <v>NA</v>
      </c>
      <c r="CL135" s="103" t="str">
        <f aca="true">IF($J135="","",IF(ISNUMBER(OFFSET('Data transformed'!$A$4,MATCH($A135,'Data transformed'!$A$5:$A$185,0),MATCH(CL$4,'Data transformed'!$4:$4,0)-1)), MIN(MAX(OFFSET('Data transformed'!$A$4,MATCH($A135,'Data transformed'!$A$5:$A$185,0),MATCH(CL$4,'Data transformed'!$4:$4,0)-1),$M135),$N135),"NA"))</f>
        <v>NA</v>
      </c>
      <c r="CM135" s="103" t="str">
        <f aca="true">IF($J135="","",IF(ISNUMBER(OFFSET('Data transformed'!$A$4,MATCH($A135,'Data transformed'!$A$5:$A$185,0),MATCH(CM$4,'Data transformed'!$4:$4,0)-1)), MIN(MAX(OFFSET('Data transformed'!$A$4,MATCH($A135,'Data transformed'!$A$5:$A$185,0),MATCH(CM$4,'Data transformed'!$4:$4,0)-1),$M135),$N135),"NA"))</f>
        <v>NA</v>
      </c>
      <c r="CN135" s="103" t="str">
        <f aca="true">IF($J135="","",IF(ISNUMBER(OFFSET('Data transformed'!$A$4,MATCH($A135,'Data transformed'!$A$5:$A$185,0),MATCH(CN$4,'Data transformed'!$4:$4,0)-1)), MIN(MAX(OFFSET('Data transformed'!$A$4,MATCH($A135,'Data transformed'!$A$5:$A$185,0),MATCH(CN$4,'Data transformed'!$4:$4,0)-1),$M135),$N135),"NA"))</f>
        <v>NA</v>
      </c>
      <c r="CO135" s="103" t="str">
        <f aca="true">IF($J135="","",IF(ISNUMBER(OFFSET('Data transformed'!$A$4,MATCH($A135,'Data transformed'!$A$5:$A$185,0),MATCH(CO$4,'Data transformed'!$4:$4,0)-1)), MIN(MAX(OFFSET('Data transformed'!$A$4,MATCH($A135,'Data transformed'!$A$5:$A$185,0),MATCH(CO$4,'Data transformed'!$4:$4,0)-1),$M135),$N135),"NA"))</f>
        <v>NA</v>
      </c>
      <c r="CP135" s="103" t="str">
        <f aca="true">IF($J135="","",IF(ISNUMBER(OFFSET('Data transformed'!$A$4,MATCH($A135,'Data transformed'!$A$5:$A$185,0),MATCH(CP$4,'Data transformed'!$4:$4,0)-1)), MIN(MAX(OFFSET('Data transformed'!$A$4,MATCH($A135,'Data transformed'!$A$5:$A$185,0),MATCH(CP$4,'Data transformed'!$4:$4,0)-1),$M135),$N135),"NA"))</f>
        <v>NA</v>
      </c>
      <c r="CQ135" s="103" t="str">
        <f aca="true">IF($J135="","",IF(ISNUMBER(OFFSET('Data transformed'!$A$4,MATCH($A135,'Data transformed'!$A$5:$A$185,0),MATCH(CQ$4,'Data transformed'!$4:$4,0)-1)), MIN(MAX(OFFSET('Data transformed'!$A$4,MATCH($A135,'Data transformed'!$A$5:$A$185,0),MATCH(CQ$4,'Data transformed'!$4:$4,0)-1),$M135),$N135),"NA"))</f>
        <v>NA</v>
      </c>
      <c r="CR135" s="103" t="str">
        <f aca="true">IF($J135="","",IF(ISNUMBER(OFFSET('Data transformed'!$A$4,MATCH($A135,'Data transformed'!$A$5:$A$185,0),MATCH(CR$4,'Data transformed'!$4:$4,0)-1)), MIN(MAX(OFFSET('Data transformed'!$A$4,MATCH($A135,'Data transformed'!$A$5:$A$185,0),MATCH(CR$4,'Data transformed'!$4:$4,0)-1),$M135),$N135),"NA"))</f>
        <v>NA</v>
      </c>
      <c r="CS135" s="103" t="str">
        <f aca="true">IF($J135="","",IF(ISNUMBER(OFFSET('Data transformed'!$A$4,MATCH($A135,'Data transformed'!$A$5:$A$185,0),MATCH(CS$4,'Data transformed'!$4:$4,0)-1)), MIN(MAX(OFFSET('Data transformed'!$A$4,MATCH($A135,'Data transformed'!$A$5:$A$185,0),MATCH(CS$4,'Data transformed'!$4:$4,0)-1),$M135),$N135),"NA"))</f>
        <v>NA</v>
      </c>
      <c r="CT135" s="103" t="str">
        <f aca="true">IF($J135="","",IF(ISNUMBER(OFFSET('Data transformed'!$A$4,MATCH($A135,'Data transformed'!$A$5:$A$185,0),MATCH(CT$4,'Data transformed'!$4:$4,0)-1)), MIN(MAX(OFFSET('Data transformed'!$A$4,MATCH($A135,'Data transformed'!$A$5:$A$185,0),MATCH(CT$4,'Data transformed'!$4:$4,0)-1),$M135),$N135),"NA"))</f>
        <v>NA</v>
      </c>
      <c r="CU135" s="103" t="str">
        <f aca="true">IF($J135="","",IF(ISNUMBER(OFFSET('Data transformed'!$A$4,MATCH($A135,'Data transformed'!$A$5:$A$185,0),MATCH(CU$4,'Data transformed'!$4:$4,0)-1)), MIN(MAX(OFFSET('Data transformed'!$A$4,MATCH($A135,'Data transformed'!$A$5:$A$185,0),MATCH(CU$4,'Data transformed'!$4:$4,0)-1),$M135),$N135),"NA"))</f>
        <v>NA</v>
      </c>
    </row>
    <row r="136" customFormat="false" ht="15.5" hidden="false" customHeight="false" outlineLevel="0" collapsed="false">
      <c r="A136" s="107" t="n">
        <v>5111</v>
      </c>
      <c r="B136" s="107" t="n">
        <v>4</v>
      </c>
      <c r="C136" s="103" t="str">
        <f aca="true">IF(ISBLANK(OFFSET('Raw Data'!$A$3,MATCH($A136,'Raw Data'!$B$4:$B$185,0),MATCH(C$4,'Raw Data'!$3:$3,0)-1)),"",OFFSET('Raw Data'!$A$3,MATCH($A136,'Raw Data'!$B$4:$B$185,0),MATCH(C$4,'Raw Data'!$3:$3,0)-1))</f>
        <v/>
      </c>
      <c r="D136" s="103" t="str">
        <f aca="true">IF(ISBLANK(OFFSET('Raw Data'!$A$3,MATCH($A136,'Raw Data'!$B$4:$B$185,0),MATCH(D$4,'Raw Data'!$3:$3,0)-1)),"",OFFSET('Raw Data'!$A$3,MATCH($A136,'Raw Data'!$B$4:$B$185,0),MATCH(D$4,'Raw Data'!$3:$3,0)-1))</f>
        <v>ICT use</v>
      </c>
      <c r="E136" s="103" t="str">
        <f aca="true">IF(ISBLANK(OFFSET('Raw Data'!$A$3,MATCH($A136,'Raw Data'!$B$4:$B$185,0),MATCH(E$4,'Raw Data'!$3:$3,0)-1)),"",OFFSET('Raw Data'!$A$3,MATCH($A136,'Raw Data'!$B$4:$B$185,0),MATCH(E$4,'Raw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J136" s="103" t="n">
        <f aca="true" t="array" ref="J136:J136">IFERROR(_xlfn.QUARTILE.INC(IF(ISNUMBER(OFFSET('Data transformed'!$N$4,MATCH('outliers treatment'!$A136,'Data transformed'!$A$5:$A$185),1,1,COUNTA('Data transformed'!$O$4:$CX$4))),OFFSET('Data transformed'!$N$4,MATCH('outliers treatment'!$A136,'Data transformed'!$A$5:$A$185),1,1,COUNTA('Data transformed'!$O$4:$CX$4))),1),"")</f>
        <v>2.65</v>
      </c>
      <c r="K136" s="103" t="n">
        <f aca="true" t="array" ref="K136:K136">IFERROR(_xlfn.QUARTILE.INC(IF(ISNUMBER(OFFSET('Data transformed'!$N$4,MATCH('outliers treatment'!$A136,'Data transformed'!$A$5:$A$185),1,1,COUNTA('Data transformed'!$O$4:$CX$4))),OFFSET('Data transformed'!$N$4,MATCH('outliers treatment'!$A136,'Data transformed'!$A$5:$A$185),1,1,COUNTA('Data transformed'!$O$4:$CX$4))),3),"")</f>
        <v>7.7</v>
      </c>
      <c r="L136" s="103" t="n">
        <f aca="false">IFERROR(K136-J136,"")</f>
        <v>5.05</v>
      </c>
      <c r="M136" s="103" t="n">
        <v>0</v>
      </c>
      <c r="N136" s="103" t="n">
        <v>9</v>
      </c>
      <c r="O136" s="103"/>
      <c r="P136" s="105" t="n">
        <f aca="false" t="array" ref="P136:P136">IFERROR(SKEW(IF(ISNUMBER(T136:CU136),T136:CU136,"")),"")</f>
        <v>-0.309419976725677</v>
      </c>
      <c r="Q136" s="103" t="n">
        <f aca="true">IF(ISBLANK(OFFSET('Data above threshold'!$A$4,MATCH('Data above threshold'!$A135,'Data above threshold'!$A$5:$A$185,0),MATCH('Data above threshold'!N$4,'Data above threshold'!$4:$4,0)-1)),1,OFFSET('Data above threshold'!$A$4,MATCH('Data above threshold'!$A135,'Data above threshold'!$A$5:$A$185,0),MATCH('Data above threshold'!N$4,'Data above threshold'!$4:$4,0)-1))</f>
        <v>0</v>
      </c>
      <c r="R136" s="103" t="n">
        <f aca="false">IF($J136="","",COUNTIF(T136:CU136,M136)+ COUNTIF(T136:CQ136,N136))</f>
        <v>2</v>
      </c>
      <c r="S136" s="106" t="n">
        <f aca="false" t="array" ref="S136:S136">IF(B136&lt;4,"",1-IFERROR(SUM(ISNUMBER(T136:CU136)*(1-$T$3:$CU$3))/COUNTIF($T$3:$CU$3,0),0))</f>
        <v>0</v>
      </c>
      <c r="T136" s="103" t="n">
        <f aca="true">IF($J136="","",IF(ISNUMBER(OFFSET('Data transformed'!$A$4,MATCH($A136,'Data transformed'!$A$5:$A$185,0),MATCH(T$4,'Data transformed'!$4:$4,0)-1)), MIN(MAX(OFFSET('Data transformed'!$A$4,MATCH($A136,'Data transformed'!$A$5:$A$185,0),MATCH(T$4,'Data transformed'!$4:$4,0)-1),$M136),$N136),"NA"))</f>
        <v>6.2</v>
      </c>
      <c r="U136" s="103" t="n">
        <f aca="true">IF($J136="","",IF(ISNUMBER(OFFSET('Data transformed'!$A$4,MATCH($A136,'Data transformed'!$A$5:$A$185,0),MATCH(U$4,'Data transformed'!$4:$4,0)-1)), MIN(MAX(OFFSET('Data transformed'!$A$4,MATCH($A136,'Data transformed'!$A$5:$A$185,0),MATCH(U$4,'Data transformed'!$4:$4,0)-1),$M136),$N136),"NA"))</f>
        <v>7.9</v>
      </c>
      <c r="V136" s="103" t="n">
        <f aca="true">IF($J136="","",IF(ISNUMBER(OFFSET('Data transformed'!$A$4,MATCH($A136,'Data transformed'!$A$5:$A$185,0),MATCH(V$4,'Data transformed'!$4:$4,0)-1)), MIN(MAX(OFFSET('Data transformed'!$A$4,MATCH($A136,'Data transformed'!$A$5:$A$185,0),MATCH(V$4,'Data transformed'!$4:$4,0)-1),$M136),$N136),"NA"))</f>
        <v>7.4</v>
      </c>
      <c r="W136" s="103" t="n">
        <f aca="true">IF($J136="","",IF(ISNUMBER(OFFSET('Data transformed'!$A$4,MATCH($A136,'Data transformed'!$A$5:$A$185,0),MATCH(W$4,'Data transformed'!$4:$4,0)-1)), MIN(MAX(OFFSET('Data transformed'!$A$4,MATCH($A136,'Data transformed'!$A$5:$A$185,0),MATCH(W$4,'Data transformed'!$4:$4,0)-1),$M136),$N136),"NA"))</f>
        <v>7.7</v>
      </c>
      <c r="X136" s="103" t="n">
        <f aca="true">IF($J136="","",IF(ISNUMBER(OFFSET('Data transformed'!$A$4,MATCH($A136,'Data transformed'!$A$5:$A$185,0),MATCH(X$4,'Data transformed'!$4:$4,0)-1)), MIN(MAX(OFFSET('Data transformed'!$A$4,MATCH($A136,'Data transformed'!$A$5:$A$185,0),MATCH(X$4,'Data transformed'!$4:$4,0)-1),$M136),$N136),"NA"))</f>
        <v>2.2</v>
      </c>
      <c r="Y136" s="103" t="n">
        <f aca="true">IF($J136="","",IF(ISNUMBER(OFFSET('Data transformed'!$A$4,MATCH($A136,'Data transformed'!$A$5:$A$185,0),MATCH(Y$4,'Data transformed'!$4:$4,0)-1)), MIN(MAX(OFFSET('Data transformed'!$A$4,MATCH($A136,'Data transformed'!$A$5:$A$185,0),MATCH(Y$4,'Data transformed'!$4:$4,0)-1),$M136),$N136),"NA"))</f>
        <v>2.3</v>
      </c>
      <c r="Z136" s="103" t="n">
        <f aca="true">IF($J136="","",IF(ISNUMBER(OFFSET('Data transformed'!$A$4,MATCH($A136,'Data transformed'!$A$5:$A$185,0),MATCH(Z$4,'Data transformed'!$4:$4,0)-1)), MIN(MAX(OFFSET('Data transformed'!$A$4,MATCH($A136,'Data transformed'!$A$5:$A$185,0),MATCH(Z$4,'Data transformed'!$4:$4,0)-1),$M136),$N136),"NA"))</f>
        <v>6.1</v>
      </c>
      <c r="AA136" s="103" t="n">
        <f aca="true">IF($J136="","",IF(ISNUMBER(OFFSET('Data transformed'!$A$4,MATCH($A136,'Data transformed'!$A$5:$A$185,0),MATCH(AA$4,'Data transformed'!$4:$4,0)-1)), MIN(MAX(OFFSET('Data transformed'!$A$4,MATCH($A136,'Data transformed'!$A$5:$A$185,0),MATCH(AA$4,'Data transformed'!$4:$4,0)-1),$M136),$N136),"NA"))</f>
        <v>7.7</v>
      </c>
      <c r="AB136" s="103" t="n">
        <f aca="true">IF($J136="","",IF(ISNUMBER(OFFSET('Data transformed'!$A$4,MATCH($A136,'Data transformed'!$A$5:$A$185,0),MATCH(AB$4,'Data transformed'!$4:$4,0)-1)), MIN(MAX(OFFSET('Data transformed'!$A$4,MATCH($A136,'Data transformed'!$A$5:$A$185,0),MATCH(AB$4,'Data transformed'!$4:$4,0)-1),$M136),$N136),"NA"))</f>
        <v>8.9</v>
      </c>
      <c r="AC136" s="103" t="n">
        <f aca="true">IF($J136="","",IF(ISNUMBER(OFFSET('Data transformed'!$A$4,MATCH($A136,'Data transformed'!$A$5:$A$185,0),MATCH(AC$4,'Data transformed'!$4:$4,0)-1)), MIN(MAX(OFFSET('Data transformed'!$A$4,MATCH($A136,'Data transformed'!$A$5:$A$185,0),MATCH(AC$4,'Data transformed'!$4:$4,0)-1),$M136),$N136),"NA"))</f>
        <v>6.8</v>
      </c>
      <c r="AD136" s="103" t="n">
        <f aca="true">IF($J136="","",IF(ISNUMBER(OFFSET('Data transformed'!$A$4,MATCH($A136,'Data transformed'!$A$5:$A$185,0),MATCH(AD$4,'Data transformed'!$4:$4,0)-1)), MIN(MAX(OFFSET('Data transformed'!$A$4,MATCH($A136,'Data transformed'!$A$5:$A$185,0),MATCH(AD$4,'Data transformed'!$4:$4,0)-1),$M136),$N136),"NA"))</f>
        <v>6.5</v>
      </c>
      <c r="AE136" s="103" t="n">
        <f aca="true">IF($J136="","",IF(ISNUMBER(OFFSET('Data transformed'!$A$4,MATCH($A136,'Data transformed'!$A$5:$A$185,0),MATCH(AE$4,'Data transformed'!$4:$4,0)-1)), MIN(MAX(OFFSET('Data transformed'!$A$4,MATCH($A136,'Data transformed'!$A$5:$A$185,0),MATCH(AE$4,'Data transformed'!$4:$4,0)-1),$M136),$N136),"NA"))</f>
        <v>0.4</v>
      </c>
      <c r="AF136" s="103" t="n">
        <f aca="true">IF($J136="","",IF(ISNUMBER(OFFSET('Data transformed'!$A$4,MATCH($A136,'Data transformed'!$A$5:$A$185,0),MATCH(AF$4,'Data transformed'!$4:$4,0)-1)), MIN(MAX(OFFSET('Data transformed'!$A$4,MATCH($A136,'Data transformed'!$A$5:$A$185,0),MATCH(AF$4,'Data transformed'!$4:$4,0)-1),$M136),$N136),"NA"))</f>
        <v>4.6</v>
      </c>
      <c r="AG136" s="103" t="n">
        <f aca="true">IF($J136="","",IF(ISNUMBER(OFFSET('Data transformed'!$A$4,MATCH($A136,'Data transformed'!$A$5:$A$185,0),MATCH(AG$4,'Data transformed'!$4:$4,0)-1)), MIN(MAX(OFFSET('Data transformed'!$A$4,MATCH($A136,'Data transformed'!$A$5:$A$185,0),MATCH(AG$4,'Data transformed'!$4:$4,0)-1),$M136),$N136),"NA"))</f>
        <v>4.3</v>
      </c>
      <c r="AH136" s="103" t="n">
        <f aca="true">IF($J136="","",IF(ISNUMBER(OFFSET('Data transformed'!$A$4,MATCH($A136,'Data transformed'!$A$5:$A$185,0),MATCH(AH$4,'Data transformed'!$4:$4,0)-1)), MIN(MAX(OFFSET('Data transformed'!$A$4,MATCH($A136,'Data transformed'!$A$5:$A$185,0),MATCH(AH$4,'Data transformed'!$4:$4,0)-1),$M136),$N136),"NA"))</f>
        <v>6.6</v>
      </c>
      <c r="AI136" s="103" t="n">
        <f aca="true">IF($J136="","",IF(ISNUMBER(OFFSET('Data transformed'!$A$4,MATCH($A136,'Data transformed'!$A$5:$A$185,0),MATCH(AI$4,'Data transformed'!$4:$4,0)-1)), MIN(MAX(OFFSET('Data transformed'!$A$4,MATCH($A136,'Data transformed'!$A$5:$A$185,0),MATCH(AI$4,'Data transformed'!$4:$4,0)-1),$M136),$N136),"NA"))</f>
        <v>8.2</v>
      </c>
      <c r="AJ136" s="103" t="n">
        <f aca="true">IF($J136="","",IF(ISNUMBER(OFFSET('Data transformed'!$A$4,MATCH($A136,'Data transformed'!$A$5:$A$185,0),MATCH(AJ$4,'Data transformed'!$4:$4,0)-1)), MIN(MAX(OFFSET('Data transformed'!$A$4,MATCH($A136,'Data transformed'!$A$5:$A$185,0),MATCH(AJ$4,'Data transformed'!$4:$4,0)-1),$M136),$N136),"NA"))</f>
        <v>8</v>
      </c>
      <c r="AK136" s="103" t="n">
        <f aca="true">IF($J136="","",IF(ISNUMBER(OFFSET('Data transformed'!$A$4,MATCH($A136,'Data transformed'!$A$5:$A$185,0),MATCH(AK$4,'Data transformed'!$4:$4,0)-1)), MIN(MAX(OFFSET('Data transformed'!$A$4,MATCH($A136,'Data transformed'!$A$5:$A$185,0),MATCH(AK$4,'Data transformed'!$4:$4,0)-1),$M136),$N136),"NA"))</f>
        <v>9</v>
      </c>
      <c r="AL136" s="103" t="n">
        <f aca="true">IF($J136="","",IF(ISNUMBER(OFFSET('Data transformed'!$A$4,MATCH($A136,'Data transformed'!$A$5:$A$185,0),MATCH(AL$4,'Data transformed'!$4:$4,0)-1)), MIN(MAX(OFFSET('Data transformed'!$A$4,MATCH($A136,'Data transformed'!$A$5:$A$185,0),MATCH(AL$4,'Data transformed'!$4:$4,0)-1),$M136),$N136),"NA"))</f>
        <v>4</v>
      </c>
      <c r="AM136" s="103" t="n">
        <f aca="true">IF($J136="","",IF(ISNUMBER(OFFSET('Data transformed'!$A$4,MATCH($A136,'Data transformed'!$A$5:$A$185,0),MATCH(AM$4,'Data transformed'!$4:$4,0)-1)), MIN(MAX(OFFSET('Data transformed'!$A$4,MATCH($A136,'Data transformed'!$A$5:$A$185,0),MATCH(AM$4,'Data transformed'!$4:$4,0)-1),$M136),$N136),"NA"))</f>
        <v>4.8</v>
      </c>
      <c r="AN136" s="103" t="n">
        <f aca="true">IF($J136="","",IF(ISNUMBER(OFFSET('Data transformed'!$A$4,MATCH($A136,'Data transformed'!$A$5:$A$185,0),MATCH(AN$4,'Data transformed'!$4:$4,0)-1)), MIN(MAX(OFFSET('Data transformed'!$A$4,MATCH($A136,'Data transformed'!$A$5:$A$185,0),MATCH(AN$4,'Data transformed'!$4:$4,0)-1),$M136),$N136),"NA"))</f>
        <v>4.4</v>
      </c>
      <c r="AO136" s="103" t="n">
        <f aca="true">IF($J136="","",IF(ISNUMBER(OFFSET('Data transformed'!$A$4,MATCH($A136,'Data transformed'!$A$5:$A$185,0),MATCH(AO$4,'Data transformed'!$4:$4,0)-1)), MIN(MAX(OFFSET('Data transformed'!$A$4,MATCH($A136,'Data transformed'!$A$5:$A$185,0),MATCH(AO$4,'Data transformed'!$4:$4,0)-1),$M136),$N136),"NA"))</f>
        <v>8</v>
      </c>
      <c r="AP136" s="103" t="n">
        <f aca="true">IF($J136="","",IF(ISNUMBER(OFFSET('Data transformed'!$A$4,MATCH($A136,'Data transformed'!$A$5:$A$185,0),MATCH(AP$4,'Data transformed'!$4:$4,0)-1)), MIN(MAX(OFFSET('Data transformed'!$A$4,MATCH($A136,'Data transformed'!$A$5:$A$185,0),MATCH(AP$4,'Data transformed'!$4:$4,0)-1),$M136),$N136),"NA"))</f>
        <v>8</v>
      </c>
      <c r="AQ136" s="103" t="n">
        <f aca="true">IF($J136="","",IF(ISNUMBER(OFFSET('Data transformed'!$A$4,MATCH($A136,'Data transformed'!$A$5:$A$185,0),MATCH(AQ$4,'Data transformed'!$4:$4,0)-1)), MIN(MAX(OFFSET('Data transformed'!$A$4,MATCH($A136,'Data transformed'!$A$5:$A$185,0),MATCH(AQ$4,'Data transformed'!$4:$4,0)-1),$M136),$N136),"NA"))</f>
        <v>2.9</v>
      </c>
      <c r="AR136" s="103" t="n">
        <f aca="true">IF($J136="","",IF(ISNUMBER(OFFSET('Data transformed'!$A$4,MATCH($A136,'Data transformed'!$A$5:$A$185,0),MATCH(AR$4,'Data transformed'!$4:$4,0)-1)), MIN(MAX(OFFSET('Data transformed'!$A$4,MATCH($A136,'Data transformed'!$A$5:$A$185,0),MATCH(AR$4,'Data transformed'!$4:$4,0)-1),$M136),$N136),"NA"))</f>
        <v>8.3</v>
      </c>
      <c r="AS136" s="103" t="n">
        <f aca="true">IF($J136="","",IF(ISNUMBER(OFFSET('Data transformed'!$A$4,MATCH($A136,'Data transformed'!$A$5:$A$185,0),MATCH(AS$4,'Data transformed'!$4:$4,0)-1)), MIN(MAX(OFFSET('Data transformed'!$A$4,MATCH($A136,'Data transformed'!$A$5:$A$185,0),MATCH(AS$4,'Data transformed'!$4:$4,0)-1),$M136),$N136),"NA"))</f>
        <v>8.4</v>
      </c>
      <c r="AT136" s="103" t="n">
        <f aca="true">IF($J136="","",IF(ISNUMBER(OFFSET('Data transformed'!$A$4,MATCH($A136,'Data transformed'!$A$5:$A$185,0),MATCH(AT$4,'Data transformed'!$4:$4,0)-1)), MIN(MAX(OFFSET('Data transformed'!$A$4,MATCH($A136,'Data transformed'!$A$5:$A$185,0),MATCH(AT$4,'Data transformed'!$4:$4,0)-1),$M136),$N136),"NA"))</f>
        <v>4.4</v>
      </c>
      <c r="AU136" s="103" t="n">
        <f aca="true">IF($J136="","",IF(ISNUMBER(OFFSET('Data transformed'!$A$4,MATCH($A136,'Data transformed'!$A$5:$A$185,0),MATCH(AU$4,'Data transformed'!$4:$4,0)-1)), MIN(MAX(OFFSET('Data transformed'!$A$4,MATCH($A136,'Data transformed'!$A$5:$A$185,0),MATCH(AU$4,'Data transformed'!$4:$4,0)-1),$M136),$N136),"NA"))</f>
        <v>1.4</v>
      </c>
      <c r="AV136" s="103" t="n">
        <f aca="true">IF($J136="","",IF(ISNUMBER(OFFSET('Data transformed'!$A$4,MATCH($A136,'Data transformed'!$A$5:$A$185,0),MATCH(AV$4,'Data transformed'!$4:$4,0)-1)), MIN(MAX(OFFSET('Data transformed'!$A$4,MATCH($A136,'Data transformed'!$A$5:$A$185,0),MATCH(AV$4,'Data transformed'!$4:$4,0)-1),$M136),$N136),"NA"))</f>
        <v>7.2</v>
      </c>
      <c r="AW136" s="103" t="n">
        <f aca="true">IF($J136="","",IF(ISNUMBER(OFFSET('Data transformed'!$A$4,MATCH($A136,'Data transformed'!$A$5:$A$185,0),MATCH(AW$4,'Data transformed'!$4:$4,0)-1)), MIN(MAX(OFFSET('Data transformed'!$A$4,MATCH($A136,'Data transformed'!$A$5:$A$185,0),MATCH(AW$4,'Data transformed'!$4:$4,0)-1),$M136),$N136),"NA"))</f>
        <v>1.6</v>
      </c>
      <c r="AX136" s="103" t="n">
        <f aca="true">IF($J136="","",IF(ISNUMBER(OFFSET('Data transformed'!$A$4,MATCH($A136,'Data transformed'!$A$5:$A$185,0),MATCH(AX$4,'Data transformed'!$4:$4,0)-1)), MIN(MAX(OFFSET('Data transformed'!$A$4,MATCH($A136,'Data transformed'!$A$5:$A$185,0),MATCH(AX$4,'Data transformed'!$4:$4,0)-1),$M136),$N136),"NA"))</f>
        <v>6.7</v>
      </c>
      <c r="AY136" s="103" t="n">
        <f aca="true">IF($J136="","",IF(ISNUMBER(OFFSET('Data transformed'!$A$4,MATCH($A136,'Data transformed'!$A$5:$A$185,0),MATCH(AY$4,'Data transformed'!$4:$4,0)-1)), MIN(MAX(OFFSET('Data transformed'!$A$4,MATCH($A136,'Data transformed'!$A$5:$A$185,0),MATCH(AY$4,'Data transformed'!$4:$4,0)-1),$M136),$N136),"NA"))</f>
        <v>4.4</v>
      </c>
      <c r="AZ136" s="103" t="n">
        <f aca="true">IF($J136="","",IF(ISNUMBER(OFFSET('Data transformed'!$A$4,MATCH($A136,'Data transformed'!$A$5:$A$185,0),MATCH(AZ$4,'Data transformed'!$4:$4,0)-1)), MIN(MAX(OFFSET('Data transformed'!$A$4,MATCH($A136,'Data transformed'!$A$5:$A$185,0),MATCH(AZ$4,'Data transformed'!$4:$4,0)-1),$M136),$N136),"NA"))</f>
        <v>2.5</v>
      </c>
      <c r="BA136" s="103" t="n">
        <f aca="true">IF($J136="","",IF(ISNUMBER(OFFSET('Data transformed'!$A$4,MATCH($A136,'Data transformed'!$A$5:$A$185,0),MATCH(BA$4,'Data transformed'!$4:$4,0)-1)), MIN(MAX(OFFSET('Data transformed'!$A$4,MATCH($A136,'Data transformed'!$A$5:$A$185,0),MATCH(BA$4,'Data transformed'!$4:$4,0)-1),$M136),$N136),"NA"))</f>
        <v>8.9</v>
      </c>
      <c r="BB136" s="103" t="n">
        <f aca="true">IF($J136="","",IF(ISNUMBER(OFFSET('Data transformed'!$A$4,MATCH($A136,'Data transformed'!$A$5:$A$185,0),MATCH(BB$4,'Data transformed'!$4:$4,0)-1)), MIN(MAX(OFFSET('Data transformed'!$A$4,MATCH($A136,'Data transformed'!$A$5:$A$185,0),MATCH(BB$4,'Data transformed'!$4:$4,0)-1),$M136),$N136),"NA"))</f>
        <v>7</v>
      </c>
      <c r="BC136" s="103" t="n">
        <f aca="true">IF($J136="","",IF(ISNUMBER(OFFSET('Data transformed'!$A$4,MATCH($A136,'Data transformed'!$A$5:$A$185,0),MATCH(BC$4,'Data transformed'!$4:$4,0)-1)), MIN(MAX(OFFSET('Data transformed'!$A$4,MATCH($A136,'Data transformed'!$A$5:$A$185,0),MATCH(BC$4,'Data transformed'!$4:$4,0)-1),$M136),$N136),"NA"))</f>
        <v>4.1</v>
      </c>
      <c r="BD136" s="103" t="n">
        <f aca="true">IF($J136="","",IF(ISNUMBER(OFFSET('Data transformed'!$A$4,MATCH($A136,'Data transformed'!$A$5:$A$185,0),MATCH(BD$4,'Data transformed'!$4:$4,0)-1)), MIN(MAX(OFFSET('Data transformed'!$A$4,MATCH($A136,'Data transformed'!$A$5:$A$185,0),MATCH(BD$4,'Data transformed'!$4:$4,0)-1),$M136),$N136),"NA"))</f>
        <v>8.2</v>
      </c>
      <c r="BE136" s="103" t="n">
        <f aca="true">IF($J136="","",IF(ISNUMBER(OFFSET('Data transformed'!$A$4,MATCH($A136,'Data transformed'!$A$5:$A$185,0),MATCH(BE$4,'Data transformed'!$4:$4,0)-1)), MIN(MAX(OFFSET('Data transformed'!$A$4,MATCH($A136,'Data transformed'!$A$5:$A$185,0),MATCH(BE$4,'Data transformed'!$4:$4,0)-1),$M136),$N136),"NA"))</f>
        <v>2</v>
      </c>
      <c r="BF136" s="103" t="n">
        <f aca="true">IF($J136="","",IF(ISNUMBER(OFFSET('Data transformed'!$A$4,MATCH($A136,'Data transformed'!$A$5:$A$185,0),MATCH(BF$4,'Data transformed'!$4:$4,0)-1)), MIN(MAX(OFFSET('Data transformed'!$A$4,MATCH($A136,'Data transformed'!$A$5:$A$185,0),MATCH(BF$4,'Data transformed'!$4:$4,0)-1),$M136),$N136),"NA"))</f>
        <v>8.7</v>
      </c>
      <c r="BG136" s="103" t="n">
        <f aca="true">IF($J136="","",IF(ISNUMBER(OFFSET('Data transformed'!$A$4,MATCH($A136,'Data transformed'!$A$5:$A$185,0),MATCH(BG$4,'Data transformed'!$4:$4,0)-1)), MIN(MAX(OFFSET('Data transformed'!$A$4,MATCH($A136,'Data transformed'!$A$5:$A$185,0),MATCH(BG$4,'Data transformed'!$4:$4,0)-1),$M136),$N136),"NA"))</f>
        <v>4.1</v>
      </c>
      <c r="BH136" s="103" t="n">
        <f aca="true">IF($J136="","",IF(ISNUMBER(OFFSET('Data transformed'!$A$4,MATCH($A136,'Data transformed'!$A$5:$A$185,0),MATCH(BH$4,'Data transformed'!$4:$4,0)-1)), MIN(MAX(OFFSET('Data transformed'!$A$4,MATCH($A136,'Data transformed'!$A$5:$A$185,0),MATCH(BH$4,'Data transformed'!$4:$4,0)-1),$M136),$N136),"NA"))</f>
        <v>5.3</v>
      </c>
      <c r="BI136" s="103" t="n">
        <f aca="true">IF($J136="","",IF(ISNUMBER(OFFSET('Data transformed'!$A$4,MATCH($A136,'Data transformed'!$A$5:$A$185,0),MATCH(BI$4,'Data transformed'!$4:$4,0)-1)), MIN(MAX(OFFSET('Data transformed'!$A$4,MATCH($A136,'Data transformed'!$A$5:$A$185,0),MATCH(BI$4,'Data transformed'!$4:$4,0)-1),$M136),$N136),"NA"))</f>
        <v>1.5</v>
      </c>
      <c r="BJ136" s="103" t="n">
        <f aca="true">IF($J136="","",IF(ISNUMBER(OFFSET('Data transformed'!$A$4,MATCH($A136,'Data transformed'!$A$5:$A$185,0),MATCH(BJ$4,'Data transformed'!$4:$4,0)-1)), MIN(MAX(OFFSET('Data transformed'!$A$4,MATCH($A136,'Data transformed'!$A$5:$A$185,0),MATCH(BJ$4,'Data transformed'!$4:$4,0)-1),$M136),$N136),"NA"))</f>
        <v>8.5</v>
      </c>
      <c r="BK136" s="103" t="n">
        <f aca="true">IF($J136="","",IF(ISNUMBER(OFFSET('Data transformed'!$A$4,MATCH($A136,'Data transformed'!$A$5:$A$185,0),MATCH(BK$4,'Data transformed'!$4:$4,0)-1)), MIN(MAX(OFFSET('Data transformed'!$A$4,MATCH($A136,'Data transformed'!$A$5:$A$185,0),MATCH(BK$4,'Data transformed'!$4:$4,0)-1),$M136),$N136),"NA"))</f>
        <v>4.1</v>
      </c>
      <c r="BL136" s="103" t="n">
        <f aca="true">IF($J136="","",IF(ISNUMBER(OFFSET('Data transformed'!$A$4,MATCH($A136,'Data transformed'!$A$5:$A$185,0),MATCH(BL$4,'Data transformed'!$4:$4,0)-1)), MIN(MAX(OFFSET('Data transformed'!$A$4,MATCH($A136,'Data transformed'!$A$5:$A$185,0),MATCH(BL$4,'Data transformed'!$4:$4,0)-1),$M136),$N136),"NA"))</f>
        <v>0.8</v>
      </c>
      <c r="BM136" s="103" t="n">
        <f aca="true">IF($J136="","",IF(ISNUMBER(OFFSET('Data transformed'!$A$4,MATCH($A136,'Data transformed'!$A$5:$A$185,0),MATCH(BM$4,'Data transformed'!$4:$4,0)-1)), MIN(MAX(OFFSET('Data transformed'!$A$4,MATCH($A136,'Data transformed'!$A$5:$A$185,0),MATCH(BM$4,'Data transformed'!$4:$4,0)-1),$M136),$N136),"NA"))</f>
        <v>5.3</v>
      </c>
      <c r="BN136" s="103" t="n">
        <f aca="true">IF($J136="","",IF(ISNUMBER(OFFSET('Data transformed'!$A$4,MATCH($A136,'Data transformed'!$A$5:$A$185,0),MATCH(BN$4,'Data transformed'!$4:$4,0)-1)), MIN(MAX(OFFSET('Data transformed'!$A$4,MATCH($A136,'Data transformed'!$A$5:$A$185,0),MATCH(BN$4,'Data transformed'!$4:$4,0)-1),$M136),$N136),"NA"))</f>
        <v>6.5</v>
      </c>
      <c r="BO136" s="103" t="n">
        <f aca="true">IF($J136="","",IF(ISNUMBER(OFFSET('Data transformed'!$A$4,MATCH($A136,'Data transformed'!$A$5:$A$185,0),MATCH(BO$4,'Data transformed'!$4:$4,0)-1)), MIN(MAX(OFFSET('Data transformed'!$A$4,MATCH($A136,'Data transformed'!$A$5:$A$185,0),MATCH(BO$4,'Data transformed'!$4:$4,0)-1),$M136),$N136),"NA"))</f>
        <v>4.3</v>
      </c>
      <c r="BP136" s="103" t="n">
        <f aca="true">IF($J136="","",IF(ISNUMBER(OFFSET('Data transformed'!$A$4,MATCH($A136,'Data transformed'!$A$5:$A$185,0),MATCH(BP$4,'Data transformed'!$4:$4,0)-1)), MIN(MAX(OFFSET('Data transformed'!$A$4,MATCH($A136,'Data transformed'!$A$5:$A$185,0),MATCH(BP$4,'Data transformed'!$4:$4,0)-1),$M136),$N136),"NA"))</f>
        <v>0.1</v>
      </c>
      <c r="BQ136" s="103" t="n">
        <f aca="true">IF($J136="","",IF(ISNUMBER(OFFSET('Data transformed'!$A$4,MATCH($A136,'Data transformed'!$A$5:$A$185,0),MATCH(BQ$4,'Data transformed'!$4:$4,0)-1)), MIN(MAX(OFFSET('Data transformed'!$A$4,MATCH($A136,'Data transformed'!$A$5:$A$185,0),MATCH(BQ$4,'Data transformed'!$4:$4,0)-1),$M136),$N136),"NA"))</f>
        <v>2.4</v>
      </c>
      <c r="BR136" s="103" t="n">
        <f aca="true">IF($J136="","",IF(ISNUMBER(OFFSET('Data transformed'!$A$4,MATCH($A136,'Data transformed'!$A$5:$A$185,0),MATCH(BR$4,'Data transformed'!$4:$4,0)-1)), MIN(MAX(OFFSET('Data transformed'!$A$4,MATCH($A136,'Data transformed'!$A$5:$A$185,0),MATCH(BR$4,'Data transformed'!$4:$4,0)-1),$M136),$N136),"NA"))</f>
        <v>8.3</v>
      </c>
      <c r="BS136" s="103" t="n">
        <f aca="true">IF($J136="","",IF(ISNUMBER(OFFSET('Data transformed'!$A$4,MATCH($A136,'Data transformed'!$A$5:$A$185,0),MATCH(BS$4,'Data transformed'!$4:$4,0)-1)), MIN(MAX(OFFSET('Data transformed'!$A$4,MATCH($A136,'Data transformed'!$A$5:$A$185,0),MATCH(BS$4,'Data transformed'!$4:$4,0)-1),$M136),$N136),"NA"))</f>
        <v>8.8</v>
      </c>
      <c r="BT136" s="103" t="n">
        <f aca="true">IF($J136="","",IF(ISNUMBER(OFFSET('Data transformed'!$A$4,MATCH($A136,'Data transformed'!$A$5:$A$185,0),MATCH(BT$4,'Data transformed'!$4:$4,0)-1)), MIN(MAX(OFFSET('Data transformed'!$A$4,MATCH($A136,'Data transformed'!$A$5:$A$185,0),MATCH(BT$4,'Data transformed'!$4:$4,0)-1),$M136),$N136),"NA"))</f>
        <v>8.3</v>
      </c>
      <c r="BU136" s="103" t="n">
        <f aca="true">IF($J136="","",IF(ISNUMBER(OFFSET('Data transformed'!$A$4,MATCH($A136,'Data transformed'!$A$5:$A$185,0),MATCH(BU$4,'Data transformed'!$4:$4,0)-1)), MIN(MAX(OFFSET('Data transformed'!$A$4,MATCH($A136,'Data transformed'!$A$5:$A$185,0),MATCH(BU$4,'Data transformed'!$4:$4,0)-1),$M136),$N136),"NA"))</f>
        <v>1.5</v>
      </c>
      <c r="BV136" s="103" t="n">
        <f aca="true">IF($J136="","",IF(ISNUMBER(OFFSET('Data transformed'!$A$4,MATCH($A136,'Data transformed'!$A$5:$A$185,0),MATCH(BV$4,'Data transformed'!$4:$4,0)-1)), MIN(MAX(OFFSET('Data transformed'!$A$4,MATCH($A136,'Data transformed'!$A$5:$A$185,0),MATCH(BV$4,'Data transformed'!$4:$4,0)-1),$M136),$N136),"NA"))</f>
        <v>5.3</v>
      </c>
      <c r="BW136" s="103" t="n">
        <f aca="true">IF($J136="","",IF(ISNUMBER(OFFSET('Data transformed'!$A$4,MATCH($A136,'Data transformed'!$A$5:$A$185,0),MATCH(BW$4,'Data transformed'!$4:$4,0)-1)), MIN(MAX(OFFSET('Data transformed'!$A$4,MATCH($A136,'Data transformed'!$A$5:$A$185,0),MATCH(BW$4,'Data transformed'!$4:$4,0)-1),$M136),$N136),"NA"))</f>
        <v>4.3</v>
      </c>
      <c r="BX136" s="103" t="n">
        <f aca="true">IF($J136="","",IF(ISNUMBER(OFFSET('Data transformed'!$A$4,MATCH($A136,'Data transformed'!$A$5:$A$185,0),MATCH(BX$4,'Data transformed'!$4:$4,0)-1)), MIN(MAX(OFFSET('Data transformed'!$A$4,MATCH($A136,'Data transformed'!$A$5:$A$185,0),MATCH(BX$4,'Data transformed'!$4:$4,0)-1),$M136),$N136),"NA"))</f>
        <v>4.5</v>
      </c>
      <c r="BY136" s="103" t="n">
        <f aca="true">IF($J136="","",IF(ISNUMBER(OFFSET('Data transformed'!$A$4,MATCH($A136,'Data transformed'!$A$5:$A$185,0),MATCH(BY$4,'Data transformed'!$4:$4,0)-1)), MIN(MAX(OFFSET('Data transformed'!$A$4,MATCH($A136,'Data transformed'!$A$5:$A$185,0),MATCH(BY$4,'Data transformed'!$4:$4,0)-1),$M136),$N136),"NA"))</f>
        <v>0</v>
      </c>
      <c r="BZ136" s="103" t="n">
        <f aca="true">IF($J136="","",IF(ISNUMBER(OFFSET('Data transformed'!$A$4,MATCH($A136,'Data transformed'!$A$5:$A$185,0),MATCH(BZ$4,'Data transformed'!$4:$4,0)-1)), MIN(MAX(OFFSET('Data transformed'!$A$4,MATCH($A136,'Data transformed'!$A$5:$A$185,0),MATCH(BZ$4,'Data transformed'!$4:$4,0)-1),$M136),$N136),"NA"))</f>
        <v>6.8</v>
      </c>
      <c r="CA136" s="103" t="n">
        <f aca="true">IF($J136="","",IF(ISNUMBER(OFFSET('Data transformed'!$A$4,MATCH($A136,'Data transformed'!$A$5:$A$185,0),MATCH(CA$4,'Data transformed'!$4:$4,0)-1)), MIN(MAX(OFFSET('Data transformed'!$A$4,MATCH($A136,'Data transformed'!$A$5:$A$185,0),MATCH(CA$4,'Data transformed'!$4:$4,0)-1),$M136),$N136),"NA"))</f>
        <v>7</v>
      </c>
      <c r="CB136" s="103" t="n">
        <f aca="true">IF($J136="","",IF(ISNUMBER(OFFSET('Data transformed'!$A$4,MATCH($A136,'Data transformed'!$A$5:$A$185,0),MATCH(CB$4,'Data transformed'!$4:$4,0)-1)), MIN(MAX(OFFSET('Data transformed'!$A$4,MATCH($A136,'Data transformed'!$A$5:$A$185,0),MATCH(CB$4,'Data transformed'!$4:$4,0)-1),$M136),$N136),"NA"))</f>
        <v>6.7</v>
      </c>
      <c r="CC136" s="103" t="n">
        <f aca="true">IF($J136="","",IF(ISNUMBER(OFFSET('Data transformed'!$A$4,MATCH($A136,'Data transformed'!$A$5:$A$185,0),MATCH(CC$4,'Data transformed'!$4:$4,0)-1)), MIN(MAX(OFFSET('Data transformed'!$A$4,MATCH($A136,'Data transformed'!$A$5:$A$185,0),MATCH(CC$4,'Data transformed'!$4:$4,0)-1),$M136),$N136),"NA"))</f>
        <v>6.1</v>
      </c>
      <c r="CD136" s="103" t="n">
        <f aca="true">IF($J136="","",IF(ISNUMBER(OFFSET('Data transformed'!$A$4,MATCH($A136,'Data transformed'!$A$5:$A$185,0),MATCH(CD$4,'Data transformed'!$4:$4,0)-1)), MIN(MAX(OFFSET('Data transformed'!$A$4,MATCH($A136,'Data transformed'!$A$5:$A$185,0),MATCH(CD$4,'Data transformed'!$4:$4,0)-1),$M136),$N136),"NA"))</f>
        <v>2</v>
      </c>
      <c r="CE136" s="103" t="n">
        <f aca="true">IF($J136="","",IF(ISNUMBER(OFFSET('Data transformed'!$A$4,MATCH($A136,'Data transformed'!$A$5:$A$185,0),MATCH(CE$4,'Data transformed'!$4:$4,0)-1)), MIN(MAX(OFFSET('Data transformed'!$A$4,MATCH($A136,'Data transformed'!$A$5:$A$185,0),MATCH(CE$4,'Data transformed'!$4:$4,0)-1),$M136),$N136),"NA"))</f>
        <v>1.7</v>
      </c>
      <c r="CF136" s="103" t="n">
        <f aca="true">IF($J136="","",IF(ISNUMBER(OFFSET('Data transformed'!$A$4,MATCH($A136,'Data transformed'!$A$5:$A$185,0),MATCH(CF$4,'Data transformed'!$4:$4,0)-1)), MIN(MAX(OFFSET('Data transformed'!$A$4,MATCH($A136,'Data transformed'!$A$5:$A$185,0),MATCH(CF$4,'Data transformed'!$4:$4,0)-1),$M136),$N136),"NA"))</f>
        <v>3</v>
      </c>
      <c r="CG136" s="103" t="n">
        <f aca="true">IF($J136="","",IF(ISNUMBER(OFFSET('Data transformed'!$A$4,MATCH($A136,'Data transformed'!$A$5:$A$185,0),MATCH(CG$4,'Data transformed'!$4:$4,0)-1)), MIN(MAX(OFFSET('Data transformed'!$A$4,MATCH($A136,'Data transformed'!$A$5:$A$185,0),MATCH(CG$4,'Data transformed'!$4:$4,0)-1),$M136),$N136),"NA"))</f>
        <v>7.8</v>
      </c>
      <c r="CH136" s="103" t="n">
        <f aca="true">IF($J136="","",IF(ISNUMBER(OFFSET('Data transformed'!$A$4,MATCH($A136,'Data transformed'!$A$5:$A$185,0),MATCH(CH$4,'Data transformed'!$4:$4,0)-1)), MIN(MAX(OFFSET('Data transformed'!$A$4,MATCH($A136,'Data transformed'!$A$5:$A$185,0),MATCH(CH$4,'Data transformed'!$4:$4,0)-1),$M136),$N136),"NA"))</f>
        <v>5.6</v>
      </c>
      <c r="CI136" s="103" t="n">
        <f aca="true">IF($J136="","",IF(ISNUMBER(OFFSET('Data transformed'!$A$4,MATCH($A136,'Data transformed'!$A$5:$A$185,0),MATCH(CI$4,'Data transformed'!$4:$4,0)-1)), MIN(MAX(OFFSET('Data transformed'!$A$4,MATCH($A136,'Data transformed'!$A$5:$A$185,0),MATCH(CI$4,'Data transformed'!$4:$4,0)-1),$M136),$N136),"NA"))</f>
        <v>4.2</v>
      </c>
      <c r="CJ136" s="103" t="n">
        <f aca="true">IF($J136="","",IF(ISNUMBER(OFFSET('Data transformed'!$A$4,MATCH($A136,'Data transformed'!$A$5:$A$185,0),MATCH(CJ$4,'Data transformed'!$4:$4,0)-1)), MIN(MAX(OFFSET('Data transformed'!$A$4,MATCH($A136,'Data transformed'!$A$5:$A$185,0),MATCH(CJ$4,'Data transformed'!$4:$4,0)-1),$M136),$N136),"NA"))</f>
        <v>6.9</v>
      </c>
      <c r="CK136" s="103" t="n">
        <f aca="true">IF($J136="","",IF(ISNUMBER(OFFSET('Data transformed'!$A$4,MATCH($A136,'Data transformed'!$A$5:$A$185,0),MATCH(CK$4,'Data transformed'!$4:$4,0)-1)), MIN(MAX(OFFSET('Data transformed'!$A$4,MATCH($A136,'Data transformed'!$A$5:$A$185,0),MATCH(CK$4,'Data transformed'!$4:$4,0)-1),$M136),$N136),"NA"))</f>
        <v>8.6</v>
      </c>
      <c r="CL136" s="103" t="n">
        <f aca="true">IF($J136="","",IF(ISNUMBER(OFFSET('Data transformed'!$A$4,MATCH($A136,'Data transformed'!$A$5:$A$185,0),MATCH(CL$4,'Data transformed'!$4:$4,0)-1)), MIN(MAX(OFFSET('Data transformed'!$A$4,MATCH($A136,'Data transformed'!$A$5:$A$185,0),MATCH(CL$4,'Data transformed'!$4:$4,0)-1),$M136),$N136),"NA"))</f>
        <v>0.1</v>
      </c>
      <c r="CM136" s="103" t="n">
        <f aca="true">IF($J136="","",IF(ISNUMBER(OFFSET('Data transformed'!$A$4,MATCH($A136,'Data transformed'!$A$5:$A$185,0),MATCH(CM$4,'Data transformed'!$4:$4,0)-1)), MIN(MAX(OFFSET('Data transformed'!$A$4,MATCH($A136,'Data transformed'!$A$5:$A$185,0),MATCH(CM$4,'Data transformed'!$4:$4,0)-1),$M136),$N136),"NA"))</f>
        <v>1.5</v>
      </c>
      <c r="CN136" s="103" t="n">
        <f aca="true">IF($J136="","",IF(ISNUMBER(OFFSET('Data transformed'!$A$4,MATCH($A136,'Data transformed'!$A$5:$A$185,0),MATCH(CN$4,'Data transformed'!$4:$4,0)-1)), MIN(MAX(OFFSET('Data transformed'!$A$4,MATCH($A136,'Data transformed'!$A$5:$A$185,0),MATCH(CN$4,'Data transformed'!$4:$4,0)-1),$M136),$N136),"NA"))</f>
        <v>1.5</v>
      </c>
      <c r="CO136" s="103" t="n">
        <f aca="true">IF($J136="","",IF(ISNUMBER(OFFSET('Data transformed'!$A$4,MATCH($A136,'Data transformed'!$A$5:$A$185,0),MATCH(CO$4,'Data transformed'!$4:$4,0)-1)), MIN(MAX(OFFSET('Data transformed'!$A$4,MATCH($A136,'Data transformed'!$A$5:$A$185,0),MATCH(CO$4,'Data transformed'!$4:$4,0)-1),$M136),$N136),"NA"))</f>
        <v>5.7</v>
      </c>
      <c r="CP136" s="103" t="n">
        <f aca="true">IF($J136="","",IF(ISNUMBER(OFFSET('Data transformed'!$A$4,MATCH($A136,'Data transformed'!$A$5:$A$185,0),MATCH(CP$4,'Data transformed'!$4:$4,0)-1)), MIN(MAX(OFFSET('Data transformed'!$A$4,MATCH($A136,'Data transformed'!$A$5:$A$185,0),MATCH(CP$4,'Data transformed'!$4:$4,0)-1),$M136),$N136),"NA"))</f>
        <v>7.4</v>
      </c>
      <c r="CQ136" s="103" t="n">
        <f aca="true">IF($J136="","",IF(ISNUMBER(OFFSET('Data transformed'!$A$4,MATCH($A136,'Data transformed'!$A$5:$A$185,0),MATCH(CQ$4,'Data transformed'!$4:$4,0)-1)), MIN(MAX(OFFSET('Data transformed'!$A$4,MATCH($A136,'Data transformed'!$A$5:$A$185,0),MATCH(CQ$4,'Data transformed'!$4:$4,0)-1),$M136),$N136),"NA"))</f>
        <v>7.7</v>
      </c>
      <c r="CR136" s="103" t="n">
        <f aca="true">IF($J136="","",IF(ISNUMBER(OFFSET('Data transformed'!$A$4,MATCH($A136,'Data transformed'!$A$5:$A$185,0),MATCH(CR$4,'Data transformed'!$4:$4,0)-1)), MIN(MAX(OFFSET('Data transformed'!$A$4,MATCH($A136,'Data transformed'!$A$5:$A$185,0),MATCH(CR$4,'Data transformed'!$4:$4,0)-1),$M136),$N136),"NA"))</f>
        <v>5.5</v>
      </c>
      <c r="CS136" s="103" t="n">
        <f aca="true">IF($J136="","",IF(ISNUMBER(OFFSET('Data transformed'!$A$4,MATCH($A136,'Data transformed'!$A$5:$A$185,0),MATCH(CS$4,'Data transformed'!$4:$4,0)-1)), MIN(MAX(OFFSET('Data transformed'!$A$4,MATCH($A136,'Data transformed'!$A$5:$A$185,0),MATCH(CS$4,'Data transformed'!$4:$4,0)-1),$M136),$N136),"NA"))</f>
        <v>1.2</v>
      </c>
      <c r="CT136" s="103" t="n">
        <f aca="true">IF($J136="","",IF(ISNUMBER(OFFSET('Data transformed'!$A$4,MATCH($A136,'Data transformed'!$A$5:$A$185,0),MATCH(CT$4,'Data transformed'!$4:$4,0)-1)), MIN(MAX(OFFSET('Data transformed'!$A$4,MATCH($A136,'Data transformed'!$A$5:$A$185,0),MATCH(CT$4,'Data transformed'!$4:$4,0)-1),$M136),$N136),"NA"))</f>
        <v>2.4</v>
      </c>
      <c r="CU136" s="103" t="n">
        <f aca="true">IF($J136="","",IF(ISNUMBER(OFFSET('Data transformed'!$A$4,MATCH($A136,'Data transformed'!$A$5:$A$185,0),MATCH(CU$4,'Data transformed'!$4:$4,0)-1)), MIN(MAX(OFFSET('Data transformed'!$A$4,MATCH($A136,'Data transformed'!$A$5:$A$185,0),MATCH(CU$4,'Data transformed'!$4:$4,0)-1),$M136),$N136),"NA"))</f>
        <v>2.7</v>
      </c>
    </row>
    <row r="137" customFormat="false" ht="15.5" hidden="false" customHeight="false" outlineLevel="0" collapsed="false">
      <c r="A137" s="107" t="n">
        <v>5112</v>
      </c>
      <c r="B137" s="107" t="n">
        <v>4</v>
      </c>
      <c r="C137" s="103" t="str">
        <f aca="true">IF(ISBLANK(OFFSET('Raw Data'!$A$3,MATCH($A137,'Raw Data'!$B$4:$B$185,0),MATCH(C$4,'Raw Data'!$3:$3,0)-1)),"",OFFSET('Raw Data'!$A$3,MATCH($A137,'Raw Data'!$B$4:$B$185,0),MATCH(C$4,'Raw Data'!$3:$3,0)-1))</f>
        <v/>
      </c>
      <c r="D137" s="103" t="str">
        <f aca="true">IF(ISBLANK(OFFSET('Raw Data'!$A$3,MATCH($A137,'Raw Data'!$B$4:$B$185,0),MATCH(D$4,'Raw Data'!$3:$3,0)-1)),"",OFFSET('Raw Data'!$A$3,MATCH($A137,'Raw Data'!$B$4:$B$185,0),MATCH(D$4,'Raw Data'!$3:$3,0)-1))</f>
        <v>Digital skills among Population</v>
      </c>
      <c r="E137" s="103" t="str">
        <f aca="true">IF(ISBLANK(OFFSET('Raw Data'!$A$3,MATCH($A137,'Raw Data'!$B$4:$B$185,0),MATCH(E$4,'Raw Data'!$3:$3,0)-1)),"",OFFSET('Raw Data'!$A$3,MATCH($A137,'Raw Data'!$B$4:$B$185,0),MATCH(E$4,'Raw Data'!$3:$3,0)-1))</f>
        <v/>
      </c>
      <c r="G137" s="103"/>
      <c r="H137" s="103"/>
      <c r="I137" s="103"/>
      <c r="J137" s="103" t="n">
        <f aca="true" t="array" ref="J137:J137">IFERROR(_xlfn.QUARTILE.INC(IF(ISNUMBER(OFFSET('Data transformed'!$N$4,MATCH('outliers treatment'!$A137,'Data transformed'!$A$5:$A$185),1,1,COUNTA('Data transformed'!$O$4:$CX$4))),OFFSET('Data transformed'!$N$4,MATCH('outliers treatment'!$A137,'Data transformed'!$A$5:$A$185),1,1,COUNTA('Data transformed'!$O$4:$CX$4))),1),"")</f>
        <v>1.37689977892929</v>
      </c>
      <c r="K137" s="103" t="n">
        <f aca="true" t="array" ref="K137:K137">IFERROR(_xlfn.QUARTILE.INC(IF(ISNUMBER(OFFSET('Data transformed'!$N$4,MATCH('outliers treatment'!$A137,'Data transformed'!$A$5:$A$185),1,1,COUNTA('Data transformed'!$O$4:$CX$4))),OFFSET('Data transformed'!$N$4,MATCH('outliers treatment'!$A137,'Data transformed'!$A$5:$A$185),1,1,COUNTA('Data transformed'!$O$4:$CX$4))),3),"")</f>
        <v>1.61791849725955</v>
      </c>
      <c r="L137" s="103" t="n">
        <f aca="false">IFERROR(K137-J137,"")</f>
        <v>0.24101871833026</v>
      </c>
      <c r="M137" s="103" t="n">
        <v>1</v>
      </c>
      <c r="N137" s="103" t="n">
        <v>7</v>
      </c>
      <c r="O137" s="103"/>
      <c r="P137" s="105" t="n">
        <f aca="false" t="array" ref="P137:P137">IFERROR(SKEW(IF(ISNUMBER(T137:CU137),T137:CU137,"")),"")</f>
        <v>3.53588152258723</v>
      </c>
      <c r="Q137" s="103" t="n">
        <f aca="true">IF(ISBLANK(OFFSET('Data above threshold'!$A$4,MATCH('Data above threshold'!$A136,'Data above threshold'!$A$5:$A$185,0),MATCH('Data above threshold'!N$4,'Data above threshold'!$4:$4,0)-1)),1,OFFSET('Data above threshold'!$A$4,MATCH('Data above threshold'!$A136,'Data above threshold'!$A$5:$A$185,0),MATCH('Data above threshold'!N$4,'Data above threshold'!$4:$4,0)-1))</f>
        <v>0</v>
      </c>
      <c r="R137" s="103" t="n">
        <f aca="false">IF($J137="","",COUNTIF(T137:CU137,M137)+ COUNTIF(T137:CQ137,N137))</f>
        <v>0</v>
      </c>
      <c r="S137" s="106" t="n">
        <f aca="false" t="array" ref="S137:S137">IF(B137&lt;4,"",1-IFERROR(SUM(ISNUMBER(T137:CU137)*(1-$T$3:$CU$3))/COUNTIF($T$3:$CU$3,0),0))</f>
        <v>0.125</v>
      </c>
      <c r="T137" s="103" t="n">
        <f aca="true">IF($J137="","",IF(ISNUMBER(OFFSET('Data transformed'!$A$4,MATCH($A137,'Data transformed'!$A$5:$A$185,0),MATCH(T$4,'Data transformed'!$4:$4,0)-1)), MIN(MAX(OFFSET('Data transformed'!$A$4,MATCH($A137,'Data transformed'!$A$5:$A$185,0),MATCH(T$4,'Data transformed'!$4:$4,0)-1),$M137),$N137),"NA"))</f>
        <v>1.3888161786634</v>
      </c>
      <c r="U137" s="103" t="n">
        <f aca="true">IF($J137="","",IF(ISNUMBER(OFFSET('Data transformed'!$A$4,MATCH($A137,'Data transformed'!$A$5:$A$185,0),MATCH(U$4,'Data transformed'!$4:$4,0)-1)), MIN(MAX(OFFSET('Data transformed'!$A$4,MATCH($A137,'Data transformed'!$A$5:$A$185,0),MATCH(U$4,'Data transformed'!$4:$4,0)-1),$M137),$N137),"NA"))</f>
        <v>1.61344985382396</v>
      </c>
      <c r="V137" s="103" t="n">
        <f aca="true">IF($J137="","",IF(ISNUMBER(OFFSET('Data transformed'!$A$4,MATCH($A137,'Data transformed'!$A$5:$A$185,0),MATCH(V$4,'Data transformed'!$4:$4,0)-1)), MIN(MAX(OFFSET('Data transformed'!$A$4,MATCH($A137,'Data transformed'!$A$5:$A$185,0),MATCH(V$4,'Data transformed'!$4:$4,0)-1),$M137),$N137),"NA"))</f>
        <v>1.56446146678663</v>
      </c>
      <c r="W137" s="103" t="n">
        <f aca="true">IF($J137="","",IF(ISNUMBER(OFFSET('Data transformed'!$A$4,MATCH($A137,'Data transformed'!$A$5:$A$185,0),MATCH(W$4,'Data transformed'!$4:$4,0)-1)), MIN(MAX(OFFSET('Data transformed'!$A$4,MATCH($A137,'Data transformed'!$A$5:$A$185,0),MATCH(W$4,'Data transformed'!$4:$4,0)-1),$M137),$N137),"NA"))</f>
        <v>1.57486717138391</v>
      </c>
      <c r="X137" s="103" t="n">
        <f aca="true">IF($J137="","",IF(ISNUMBER(OFFSET('Data transformed'!$A$4,MATCH($A137,'Data transformed'!$A$5:$A$185,0),MATCH(X$4,'Data transformed'!$4:$4,0)-1)), MIN(MAX(OFFSET('Data transformed'!$A$4,MATCH($A137,'Data transformed'!$A$5:$A$185,0),MATCH(X$4,'Data transformed'!$4:$4,0)-1),$M137),$N137),"NA"))</f>
        <v>1.26697577210467</v>
      </c>
      <c r="Y137" s="103" t="str">
        <f aca="true">IF($J137="","",IF(ISNUMBER(OFFSET('Data transformed'!$A$4,MATCH($A137,'Data transformed'!$A$5:$A$185,0),MATCH(Y$4,'Data transformed'!$4:$4,0)-1)), MIN(MAX(OFFSET('Data transformed'!$A$4,MATCH($A137,'Data transformed'!$A$5:$A$185,0),MATCH(Y$4,'Data transformed'!$4:$4,0)-1),$M137),$N137),"NA"))</f>
        <v>NA</v>
      </c>
      <c r="Z137" s="103" t="n">
        <f aca="true">IF($J137="","",IF(ISNUMBER(OFFSET('Data transformed'!$A$4,MATCH($A137,'Data transformed'!$A$5:$A$185,0),MATCH(Z$4,'Data transformed'!$4:$4,0)-1)), MIN(MAX(OFFSET('Data transformed'!$A$4,MATCH($A137,'Data transformed'!$A$5:$A$185,0),MATCH(Z$4,'Data transformed'!$4:$4,0)-1),$M137),$N137),"NA"))</f>
        <v>1.12820345284555</v>
      </c>
      <c r="AA137" s="103" t="n">
        <f aca="true">IF($J137="","",IF(ISNUMBER(OFFSET('Data transformed'!$A$4,MATCH($A137,'Data transformed'!$A$5:$A$185,0),MATCH(AA$4,'Data transformed'!$4:$4,0)-1)), MIN(MAX(OFFSET('Data transformed'!$A$4,MATCH($A137,'Data transformed'!$A$5:$A$185,0),MATCH(AA$4,'Data transformed'!$4:$4,0)-1),$M137),$N137),"NA"))</f>
        <v>1.62336054127446</v>
      </c>
      <c r="AB137" s="103" t="n">
        <f aca="true">IF($J137="","",IF(ISNUMBER(OFFSET('Data transformed'!$A$4,MATCH($A137,'Data transformed'!$A$5:$A$185,0),MATCH(AB$4,'Data transformed'!$4:$4,0)-1)), MIN(MAX(OFFSET('Data transformed'!$A$4,MATCH($A137,'Data transformed'!$A$5:$A$185,0),MATCH(AB$4,'Data transformed'!$4:$4,0)-1),$M137),$N137),"NA"))</f>
        <v>1.69929689780243</v>
      </c>
      <c r="AC137" s="103" t="n">
        <f aca="true">IF($J137="","",IF(ISNUMBER(OFFSET('Data transformed'!$A$4,MATCH($A137,'Data transformed'!$A$5:$A$185,0),MATCH(AC$4,'Data transformed'!$4:$4,0)-1)), MIN(MAX(OFFSET('Data transformed'!$A$4,MATCH($A137,'Data transformed'!$A$5:$A$185,0),MATCH(AC$4,'Data transformed'!$4:$4,0)-1),$M137),$N137),"NA"))</f>
        <v>1.44929263418417</v>
      </c>
      <c r="AD137" s="103" t="n">
        <f aca="true">IF($J137="","",IF(ISNUMBER(OFFSET('Data transformed'!$A$4,MATCH($A137,'Data transformed'!$A$5:$A$185,0),MATCH(AD$4,'Data transformed'!$4:$4,0)-1)), MIN(MAX(OFFSET('Data transformed'!$A$4,MATCH($A137,'Data transformed'!$A$5:$A$185,0),MATCH(AD$4,'Data transformed'!$4:$4,0)-1),$M137),$N137),"NA"))</f>
        <v>1.53903690713478</v>
      </c>
      <c r="AE137" s="103" t="str">
        <f aca="true">IF($J137="","",IF(ISNUMBER(OFFSET('Data transformed'!$A$4,MATCH($A137,'Data transformed'!$A$5:$A$185,0),MATCH(AE$4,'Data transformed'!$4:$4,0)-1)), MIN(MAX(OFFSET('Data transformed'!$A$4,MATCH($A137,'Data transformed'!$A$5:$A$185,0),MATCH(AE$4,'Data transformed'!$4:$4,0)-1),$M137),$N137),"NA"))</f>
        <v>NA</v>
      </c>
      <c r="AF137" s="103" t="n">
        <f aca="true">IF($J137="","",IF(ISNUMBER(OFFSET('Data transformed'!$A$4,MATCH($A137,'Data transformed'!$A$5:$A$185,0),MATCH(AF$4,'Data transformed'!$4:$4,0)-1)), MIN(MAX(OFFSET('Data transformed'!$A$4,MATCH($A137,'Data transformed'!$A$5:$A$185,0),MATCH(AF$4,'Data transformed'!$4:$4,0)-1),$M137),$N137),"NA"))</f>
        <v>1.33502738217556</v>
      </c>
      <c r="AG137" s="103" t="n">
        <f aca="true">IF($J137="","",IF(ISNUMBER(OFFSET('Data transformed'!$A$4,MATCH($A137,'Data transformed'!$A$5:$A$185,0),MATCH(AG$4,'Data transformed'!$4:$4,0)-1)), MIN(MAX(OFFSET('Data transformed'!$A$4,MATCH($A137,'Data transformed'!$A$5:$A$185,0),MATCH(AG$4,'Data transformed'!$4:$4,0)-1),$M137),$N137),"NA"))</f>
        <v>1.39379118954651</v>
      </c>
      <c r="AH137" s="103" t="n">
        <f aca="true">IF($J137="","",IF(ISNUMBER(OFFSET('Data transformed'!$A$4,MATCH($A137,'Data transformed'!$A$5:$A$185,0),MATCH(AH$4,'Data transformed'!$4:$4,0)-1)), MIN(MAX(OFFSET('Data transformed'!$A$4,MATCH($A137,'Data transformed'!$A$5:$A$185,0),MATCH(AH$4,'Data transformed'!$4:$4,0)-1),$M137),$N137),"NA"))</f>
        <v>1.58721275317543</v>
      </c>
      <c r="AI137" s="103" t="n">
        <f aca="true">IF($J137="","",IF(ISNUMBER(OFFSET('Data transformed'!$A$4,MATCH($A137,'Data transformed'!$A$5:$A$185,0),MATCH(AI$4,'Data transformed'!$4:$4,0)-1)), MIN(MAX(OFFSET('Data transformed'!$A$4,MATCH($A137,'Data transformed'!$A$5:$A$185,0),MATCH(AI$4,'Data transformed'!$4:$4,0)-1),$M137),$N137),"NA"))</f>
        <v>1.5810590138324</v>
      </c>
      <c r="AJ137" s="103" t="n">
        <f aca="true">IF($J137="","",IF(ISNUMBER(OFFSET('Data transformed'!$A$4,MATCH($A137,'Data transformed'!$A$5:$A$185,0),MATCH(AJ$4,'Data transformed'!$4:$4,0)-1)), MIN(MAX(OFFSET('Data transformed'!$A$4,MATCH($A137,'Data transformed'!$A$5:$A$185,0),MATCH(AJ$4,'Data transformed'!$4:$4,0)-1),$M137),$N137),"NA"))</f>
        <v>1.62336054127446</v>
      </c>
      <c r="AK137" s="103" t="n">
        <f aca="true">IF($J137="","",IF(ISNUMBER(OFFSET('Data transformed'!$A$4,MATCH($A137,'Data transformed'!$A$5:$A$185,0),MATCH(AK$4,'Data transformed'!$4:$4,0)-1)), MIN(MAX(OFFSET('Data transformed'!$A$4,MATCH($A137,'Data transformed'!$A$5:$A$185,0),MATCH(AK$4,'Data transformed'!$4:$4,0)-1),$M137),$N137),"NA"))</f>
        <v>1.69011426546585</v>
      </c>
      <c r="AL137" s="103" t="n">
        <f aca="true">IF($J137="","",IF(ISNUMBER(OFFSET('Data transformed'!$A$4,MATCH($A137,'Data transformed'!$A$5:$A$185,0),MATCH(AL$4,'Data transformed'!$4:$4,0)-1)), MIN(MAX(OFFSET('Data transformed'!$A$4,MATCH($A137,'Data transformed'!$A$5:$A$185,0),MATCH(AL$4,'Data transformed'!$4:$4,0)-1),$M137),$N137),"NA"))</f>
        <v>1.27539073298339</v>
      </c>
      <c r="AM137" s="103" t="n">
        <f aca="true">IF($J137="","",IF(ISNUMBER(OFFSET('Data transformed'!$A$4,MATCH($A137,'Data transformed'!$A$5:$A$185,0),MATCH(AM$4,'Data transformed'!$4:$4,0)-1)), MIN(MAX(OFFSET('Data transformed'!$A$4,MATCH($A137,'Data transformed'!$A$5:$A$185,0),MATCH(AM$4,'Data transformed'!$4:$4,0)-1),$M137),$N137),"NA"))</f>
        <v>1.37879128329874</v>
      </c>
      <c r="AN137" s="103" t="n">
        <f aca="true">IF($J137="","",IF(ISNUMBER(OFFSET('Data transformed'!$A$4,MATCH($A137,'Data transformed'!$A$5:$A$185,0),MATCH(AN$4,'Data transformed'!$4:$4,0)-1)), MIN(MAX(OFFSET('Data transformed'!$A$4,MATCH($A137,'Data transformed'!$A$5:$A$185,0),MATCH(AN$4,'Data transformed'!$4:$4,0)-1),$M137),$N137),"NA"))</f>
        <v>1.32444555279282</v>
      </c>
      <c r="AO137" s="103" t="n">
        <f aca="true">IF($J137="","",IF(ISNUMBER(OFFSET('Data transformed'!$A$4,MATCH($A137,'Data transformed'!$A$5:$A$185,0),MATCH(AO$4,'Data transformed'!$4:$4,0)-1)), MIN(MAX(OFFSET('Data transformed'!$A$4,MATCH($A137,'Data transformed'!$A$5:$A$185,0),MATCH(AO$4,'Data transformed'!$4:$4,0)-1),$M137),$N137),"NA"))</f>
        <v>1.46789738932152</v>
      </c>
      <c r="AP137" s="103" t="n">
        <f aca="true">IF($J137="","",IF(ISNUMBER(OFFSET('Data transformed'!$A$4,MATCH($A137,'Data transformed'!$A$5:$A$185,0),MATCH(AP$4,'Data transformed'!$4:$4,0)-1)), MIN(MAX(OFFSET('Data transformed'!$A$4,MATCH($A137,'Data transformed'!$A$5:$A$185,0),MATCH(AP$4,'Data transformed'!$4:$4,0)-1),$M137),$N137),"NA"))</f>
        <v>1.76303415287396</v>
      </c>
      <c r="AQ137" s="103" t="str">
        <f aca="true">IF($J137="","",IF(ISNUMBER(OFFSET('Data transformed'!$A$4,MATCH($A137,'Data transformed'!$A$5:$A$185,0),MATCH(AQ$4,'Data transformed'!$4:$4,0)-1)), MIN(MAX(OFFSET('Data transformed'!$A$4,MATCH($A137,'Data transformed'!$A$5:$A$185,0),MATCH(AQ$4,'Data transformed'!$4:$4,0)-1),$M137),$N137),"NA"))</f>
        <v>NA</v>
      </c>
      <c r="AR137" s="103" t="n">
        <f aca="true">IF($J137="","",IF(ISNUMBER(OFFSET('Data transformed'!$A$4,MATCH($A137,'Data transformed'!$A$5:$A$185,0),MATCH(AR$4,'Data transformed'!$4:$4,0)-1)), MIN(MAX(OFFSET('Data transformed'!$A$4,MATCH($A137,'Data transformed'!$A$5:$A$185,0),MATCH(AR$4,'Data transformed'!$4:$4,0)-1),$M137),$N137),"NA"))</f>
        <v>1.50187497322107</v>
      </c>
      <c r="AS137" s="103" t="n">
        <f aca="true">IF($J137="","",IF(ISNUMBER(OFFSET('Data transformed'!$A$4,MATCH($A137,'Data transformed'!$A$5:$A$185,0),MATCH(AS$4,'Data transformed'!$4:$4,0)-1)), MIN(MAX(OFFSET('Data transformed'!$A$4,MATCH($A137,'Data transformed'!$A$5:$A$185,0),MATCH(AS$4,'Data transformed'!$4:$4,0)-1),$M137),$N137),"NA"))</f>
        <v>1.59738557390993</v>
      </c>
      <c r="AT137" s="103" t="n">
        <f aca="true">IF($J137="","",IF(ISNUMBER(OFFSET('Data transformed'!$A$4,MATCH($A137,'Data transformed'!$A$5:$A$185,0),MATCH(AT$4,'Data transformed'!$4:$4,0)-1)), MIN(MAX(OFFSET('Data transformed'!$A$4,MATCH($A137,'Data transformed'!$A$5:$A$185,0),MATCH(AT$4,'Data transformed'!$4:$4,0)-1),$M137),$N137),"NA"))</f>
        <v>1.43748640038131</v>
      </c>
      <c r="AU137" s="103" t="n">
        <f aca="true">IF($J137="","",IF(ISNUMBER(OFFSET('Data transformed'!$A$4,MATCH($A137,'Data transformed'!$A$5:$A$185,0),MATCH(AU$4,'Data transformed'!$4:$4,0)-1)), MIN(MAX(OFFSET('Data transformed'!$A$4,MATCH($A137,'Data transformed'!$A$5:$A$185,0),MATCH(AU$4,'Data transformed'!$4:$4,0)-1),$M137),$N137),"NA"))</f>
        <v>1.20899019613772</v>
      </c>
      <c r="AV137" s="103" t="n">
        <f aca="true">IF($J137="","",IF(ISNUMBER(OFFSET('Data transformed'!$A$4,MATCH($A137,'Data transformed'!$A$5:$A$185,0),MATCH(AV$4,'Data transformed'!$4:$4,0)-1)), MIN(MAX(OFFSET('Data transformed'!$A$4,MATCH($A137,'Data transformed'!$A$5:$A$185,0),MATCH(AV$4,'Data transformed'!$4:$4,0)-1),$M137),$N137),"NA"))</f>
        <v>1.4134473591124</v>
      </c>
      <c r="AW137" s="103" t="str">
        <f aca="true">IF($J137="","",IF(ISNUMBER(OFFSET('Data transformed'!$A$4,MATCH($A137,'Data transformed'!$A$5:$A$185,0),MATCH(AW$4,'Data transformed'!$4:$4,0)-1)), MIN(MAX(OFFSET('Data transformed'!$A$4,MATCH($A137,'Data transformed'!$A$5:$A$185,0),MATCH(AW$4,'Data transformed'!$4:$4,0)-1),$M137),$N137),"NA"))</f>
        <v>NA</v>
      </c>
      <c r="AX137" s="103" t="n">
        <f aca="true">IF($J137="","",IF(ISNUMBER(OFFSET('Data transformed'!$A$4,MATCH($A137,'Data transformed'!$A$5:$A$185,0),MATCH(AX$4,'Data transformed'!$4:$4,0)-1)), MIN(MAX(OFFSET('Data transformed'!$A$4,MATCH($A137,'Data transformed'!$A$5:$A$185,0),MATCH(AX$4,'Data transformed'!$4:$4,0)-1),$M137),$N137),"NA"))</f>
        <v>1.31375054964418</v>
      </c>
      <c r="AY137" s="103" t="n">
        <f aca="true">IF($J137="","",IF(ISNUMBER(OFFSET('Data transformed'!$A$4,MATCH($A137,'Data transformed'!$A$5:$A$185,0),MATCH(AY$4,'Data transformed'!$4:$4,0)-1)), MIN(MAX(OFFSET('Data transformed'!$A$4,MATCH($A137,'Data transformed'!$A$5:$A$185,0),MATCH(AY$4,'Data transformed'!$4:$4,0)-1),$M137),$N137),"NA"))</f>
        <v>1.50631932621777</v>
      </c>
      <c r="AZ137" s="103" t="n">
        <f aca="true">IF($J137="","",IF(ISNUMBER(OFFSET('Data transformed'!$A$4,MATCH($A137,'Data transformed'!$A$5:$A$185,0),MATCH(AZ$4,'Data transformed'!$4:$4,0)-1)), MIN(MAX(OFFSET('Data transformed'!$A$4,MATCH($A137,'Data transformed'!$A$5:$A$185,0),MATCH(AZ$4,'Data transformed'!$4:$4,0)-1),$M137),$N137),"NA"))</f>
        <v>1.4884221571657</v>
      </c>
      <c r="BA137" s="103" t="n">
        <f aca="true">IF($J137="","",IF(ISNUMBER(OFFSET('Data transformed'!$A$4,MATCH($A137,'Data transformed'!$A$5:$A$185,0),MATCH(BA$4,'Data transformed'!$4:$4,0)-1)), MIN(MAX(OFFSET('Data transformed'!$A$4,MATCH($A137,'Data transformed'!$A$5:$A$185,0),MATCH(BA$4,'Data transformed'!$4:$4,0)-1),$M137),$N137),"NA"))</f>
        <v>1.73520675426844</v>
      </c>
      <c r="BB137" s="103" t="n">
        <f aca="true">IF($J137="","",IF(ISNUMBER(OFFSET('Data transformed'!$A$4,MATCH($A137,'Data transformed'!$A$5:$A$185,0),MATCH(BB$4,'Data transformed'!$4:$4,0)-1)), MIN(MAX(OFFSET('Data transformed'!$A$4,MATCH($A137,'Data transformed'!$A$5:$A$185,0),MATCH(BB$4,'Data transformed'!$4:$4,0)-1),$M137),$N137),"NA"))</f>
        <v>1.42794001633852</v>
      </c>
      <c r="BC137" s="103" t="n">
        <f aca="true">IF($J137="","",IF(ISNUMBER(OFFSET('Data transformed'!$A$4,MATCH($A137,'Data transformed'!$A$5:$A$185,0),MATCH(BC$4,'Data transformed'!$4:$4,0)-1)), MIN(MAX(OFFSET('Data transformed'!$A$4,MATCH($A137,'Data transformed'!$A$5:$A$185,0),MATCH(BC$4,'Data transformed'!$4:$4,0)-1),$M137),$N137),"NA"))</f>
        <v>1.34549840792722</v>
      </c>
      <c r="BD137" s="103" t="n">
        <f aca="true">IF($J137="","",IF(ISNUMBER(OFFSET('Data transformed'!$A$4,MATCH($A137,'Data transformed'!$A$5:$A$185,0),MATCH(BD$4,'Data transformed'!$4:$4,0)-1)), MIN(MAX(OFFSET('Data transformed'!$A$4,MATCH($A137,'Data transformed'!$A$5:$A$185,0),MATCH(BD$4,'Data transformed'!$4:$4,0)-1),$M137),$N137),"NA"))</f>
        <v>1.4884221571657</v>
      </c>
      <c r="BE137" s="103" t="n">
        <f aca="true">IF($J137="","",IF(ISNUMBER(OFFSET('Data transformed'!$A$4,MATCH($A137,'Data transformed'!$A$5:$A$185,0),MATCH(BE$4,'Data transformed'!$4:$4,0)-1)), MIN(MAX(OFFSET('Data transformed'!$A$4,MATCH($A137,'Data transformed'!$A$5:$A$185,0),MATCH(BE$4,'Data transformed'!$4:$4,0)-1),$M137),$N137),"NA"))</f>
        <v>1.51514921074332</v>
      </c>
      <c r="BF137" s="103" t="n">
        <f aca="true">IF($J137="","",IF(ISNUMBER(OFFSET('Data transformed'!$A$4,MATCH($A137,'Data transformed'!$A$5:$A$185,0),MATCH(BF$4,'Data transformed'!$4:$4,0)-1)), MIN(MAX(OFFSET('Data transformed'!$A$4,MATCH($A137,'Data transformed'!$A$5:$A$185,0),MATCH(BF$4,'Data transformed'!$4:$4,0)-1),$M137),$N137),"NA"))</f>
        <v>1.60745594964279</v>
      </c>
      <c r="BG137" s="103" t="n">
        <f aca="true">IF($J137="","",IF(ISNUMBER(OFFSET('Data transformed'!$A$4,MATCH($A137,'Data transformed'!$A$5:$A$185,0),MATCH(BG$4,'Data transformed'!$4:$4,0)-1)), MIN(MAX(OFFSET('Data transformed'!$A$4,MATCH($A137,'Data transformed'!$A$5:$A$185,0),MATCH(BG$4,'Data transformed'!$4:$4,0)-1),$M137),$N137),"NA"))</f>
        <v>1.61940804507141</v>
      </c>
      <c r="BH137" s="103" t="n">
        <f aca="true">IF($J137="","",IF(ISNUMBER(OFFSET('Data transformed'!$A$4,MATCH($A137,'Data transformed'!$A$5:$A$185,0),MATCH(BH$4,'Data transformed'!$4:$4,0)-1)), MIN(MAX(OFFSET('Data transformed'!$A$4,MATCH($A137,'Data transformed'!$A$5:$A$185,0),MATCH(BH$4,'Data transformed'!$4:$4,0)-1),$M137),$N137),"NA"))</f>
        <v>1.32444555279282</v>
      </c>
      <c r="BI137" s="103" t="n">
        <f aca="true">IF($J137="","",IF(ISNUMBER(OFFSET('Data transformed'!$A$4,MATCH($A137,'Data transformed'!$A$5:$A$185,0),MATCH(BI$4,'Data transformed'!$4:$4,0)-1)), MIN(MAX(OFFSET('Data transformed'!$A$4,MATCH($A137,'Data transformed'!$A$5:$A$185,0),MATCH(BI$4,'Data transformed'!$4:$4,0)-1),$M137),$N137),"NA"))</f>
        <v>1.28096162285405</v>
      </c>
      <c r="BJ137" s="103" t="n">
        <f aca="true">IF($J137="","",IF(ISNUMBER(OFFSET('Data transformed'!$A$4,MATCH($A137,'Data transformed'!$A$5:$A$185,0),MATCH(BJ$4,'Data transformed'!$4:$4,0)-1)), MIN(MAX(OFFSET('Data transformed'!$A$4,MATCH($A137,'Data transformed'!$A$5:$A$185,0),MATCH(BJ$4,'Data transformed'!$4:$4,0)-1),$M137),$N137),"NA"))</f>
        <v>1.55182998581371</v>
      </c>
      <c r="BK137" s="103" t="str">
        <f aca="true">IF($J137="","",IF(ISNUMBER(OFFSET('Data transformed'!$A$4,MATCH($A137,'Data transformed'!$A$5:$A$185,0),MATCH(BK$4,'Data transformed'!$4:$4,0)-1)), MIN(MAX(OFFSET('Data transformed'!$A$4,MATCH($A137,'Data transformed'!$A$5:$A$185,0),MATCH(BK$4,'Data transformed'!$4:$4,0)-1),$M137),$N137),"NA"))</f>
        <v>NA</v>
      </c>
      <c r="BL137" s="103" t="n">
        <f aca="true">IF($J137="","",IF(ISNUMBER(OFFSET('Data transformed'!$A$4,MATCH($A137,'Data transformed'!$A$5:$A$185,0),MATCH(BL$4,'Data transformed'!$4:$4,0)-1)), MIN(MAX(OFFSET('Data transformed'!$A$4,MATCH($A137,'Data transformed'!$A$5:$A$185,0),MATCH(BL$4,'Data transformed'!$4:$4,0)-1),$M137),$N137),"NA"))</f>
        <v>1.00799441608437</v>
      </c>
      <c r="BM137" s="103" t="n">
        <f aca="true">IF($J137="","",IF(ISNUMBER(OFFSET('Data transformed'!$A$4,MATCH($A137,'Data transformed'!$A$5:$A$185,0),MATCH(BM$4,'Data transformed'!$4:$4,0)-1)), MIN(MAX(OFFSET('Data transformed'!$A$4,MATCH($A137,'Data transformed'!$A$5:$A$185,0),MATCH(BM$4,'Data transformed'!$4:$4,0)-1),$M137),$N137),"NA"))</f>
        <v>1.46789738932152</v>
      </c>
      <c r="BN137" s="103" t="n">
        <f aca="true">IF($J137="","",IF(ISNUMBER(OFFSET('Data transformed'!$A$4,MATCH($A137,'Data transformed'!$A$5:$A$185,0),MATCH(BN$4,'Data transformed'!$4:$4,0)-1)), MIN(MAX(OFFSET('Data transformed'!$A$4,MATCH($A137,'Data transformed'!$A$5:$A$185,0),MATCH(BN$4,'Data transformed'!$4:$4,0)-1),$M137),$N137),"NA"))</f>
        <v>1.68084653032132</v>
      </c>
      <c r="BO137" s="103" t="n">
        <f aca="true">IF($J137="","",IF(ISNUMBER(OFFSET('Data transformed'!$A$4,MATCH($A137,'Data transformed'!$A$5:$A$185,0),MATCH(BO$4,'Data transformed'!$4:$4,0)-1)), MIN(MAX(OFFSET('Data transformed'!$A$4,MATCH($A137,'Data transformed'!$A$5:$A$185,0),MATCH(BO$4,'Data transformed'!$4:$4,0)-1),$M137),$N137),"NA"))</f>
        <v>1.28926019610668</v>
      </c>
      <c r="BP137" s="103" t="str">
        <f aca="true">IF($J137="","",IF(ISNUMBER(OFFSET('Data transformed'!$A$4,MATCH($A137,'Data transformed'!$A$5:$A$185,0),MATCH(BP$4,'Data transformed'!$4:$4,0)-1)), MIN(MAX(OFFSET('Data transformed'!$A$4,MATCH($A137,'Data transformed'!$A$5:$A$185,0),MATCH(BP$4,'Data transformed'!$4:$4,0)-1),$M137),$N137),"NA"))</f>
        <v>NA</v>
      </c>
      <c r="BQ137" s="103" t="n">
        <f aca="true">IF($J137="","",IF(ISNUMBER(OFFSET('Data transformed'!$A$4,MATCH($A137,'Data transformed'!$A$5:$A$185,0),MATCH(BQ$4,'Data transformed'!$4:$4,0)-1)), MIN(MAX(OFFSET('Data transformed'!$A$4,MATCH($A137,'Data transformed'!$A$5:$A$185,0),MATCH(BQ$4,'Data transformed'!$4:$4,0)-1),$M137),$N137),"NA"))</f>
        <v>1.22966979041312</v>
      </c>
      <c r="BR137" s="103" t="n">
        <f aca="true">IF($J137="","",IF(ISNUMBER(OFFSET('Data transformed'!$A$4,MATCH($A137,'Data transformed'!$A$5:$A$185,0),MATCH(BR$4,'Data transformed'!$4:$4,0)-1)), MIN(MAX(OFFSET('Data transformed'!$A$4,MATCH($A137,'Data transformed'!$A$5:$A$185,0),MATCH(BR$4,'Data transformed'!$4:$4,0)-1),$M137),$N137),"NA"))</f>
        <v>1.7281272039832</v>
      </c>
      <c r="BS137" s="103" t="n">
        <f aca="true">IF($J137="","",IF(ISNUMBER(OFFSET('Data transformed'!$A$4,MATCH($A137,'Data transformed'!$A$5:$A$185,0),MATCH(BS$4,'Data transformed'!$4:$4,0)-1)), MIN(MAX(OFFSET('Data transformed'!$A$4,MATCH($A137,'Data transformed'!$A$5:$A$185,0),MATCH(BS$4,'Data transformed'!$4:$4,0)-1),$M137),$N137),"NA"))</f>
        <v>1.66583714928322</v>
      </c>
      <c r="BT137" s="103" t="n">
        <f aca="true">IF($J137="","",IF(ISNUMBER(OFFSET('Data transformed'!$A$4,MATCH($A137,'Data transformed'!$A$5:$A$185,0),MATCH(BT$4,'Data transformed'!$4:$4,0)-1)), MIN(MAX(OFFSET('Data transformed'!$A$4,MATCH($A137,'Data transformed'!$A$5:$A$185,0),MATCH(BT$4,'Data transformed'!$4:$4,0)-1),$M137),$N137),"NA"))</f>
        <v>1.59535927182454</v>
      </c>
      <c r="BU137" s="103" t="n">
        <f aca="true">IF($J137="","",IF(ISNUMBER(OFFSET('Data transformed'!$A$4,MATCH($A137,'Data transformed'!$A$5:$A$185,0),MATCH(BU$4,'Data transformed'!$4:$4,0)-1)), MIN(MAX(OFFSET('Data transformed'!$A$4,MATCH($A137,'Data transformed'!$A$5:$A$185,0),MATCH(BU$4,'Data transformed'!$4:$4,0)-1),$M137),$N137),"NA"))</f>
        <v>1.42313243033784</v>
      </c>
      <c r="BV137" s="103" t="n">
        <f aca="true">IF($J137="","",IF(ISNUMBER(OFFSET('Data transformed'!$A$4,MATCH($A137,'Data transformed'!$A$5:$A$185,0),MATCH(BV$4,'Data transformed'!$4:$4,0)-1)), MIN(MAX(OFFSET('Data transformed'!$A$4,MATCH($A137,'Data transformed'!$A$5:$A$185,0),MATCH(BV$4,'Data transformed'!$4:$4,0)-1),$M137),$N137),"NA"))</f>
        <v>1.25848939829738</v>
      </c>
      <c r="BW137" s="103" t="n">
        <f aca="true">IF($J137="","",IF(ISNUMBER(OFFSET('Data transformed'!$A$4,MATCH($A137,'Data transformed'!$A$5:$A$185,0),MATCH(BW$4,'Data transformed'!$4:$4,0)-1)), MIN(MAX(OFFSET('Data transformed'!$A$4,MATCH($A137,'Data transformed'!$A$5:$A$185,0),MATCH(BW$4,'Data transformed'!$4:$4,0)-1),$M137),$N137),"NA"))</f>
        <v>1.211970735437</v>
      </c>
      <c r="BX137" s="103" t="n">
        <f aca="true">IF($J137="","",IF(ISNUMBER(OFFSET('Data transformed'!$A$4,MATCH($A137,'Data transformed'!$A$5:$A$185,0),MATCH(BX$4,'Data transformed'!$4:$4,0)-1)), MIN(MAX(OFFSET('Data transformed'!$A$4,MATCH($A137,'Data transformed'!$A$5:$A$185,0),MATCH(BX$4,'Data transformed'!$4:$4,0)-1),$M137),$N137),"NA"))</f>
        <v>1.62138624594994</v>
      </c>
      <c r="BY137" s="103" t="str">
        <f aca="true">IF($J137="","",IF(ISNUMBER(OFFSET('Data transformed'!$A$4,MATCH($A137,'Data transformed'!$A$5:$A$185,0),MATCH(BY$4,'Data transformed'!$4:$4,0)-1)), MIN(MAX(OFFSET('Data transformed'!$A$4,MATCH($A137,'Data transformed'!$A$5:$A$185,0),MATCH(BY$4,'Data transformed'!$4:$4,0)-1),$M137),$N137),"NA"))</f>
        <v>NA</v>
      </c>
      <c r="BZ137" s="103" t="n">
        <f aca="true">IF($J137="","",IF(ISNUMBER(OFFSET('Data transformed'!$A$4,MATCH($A137,'Data transformed'!$A$5:$A$185,0),MATCH(BZ$4,'Data transformed'!$4:$4,0)-1)), MIN(MAX(OFFSET('Data transformed'!$A$4,MATCH($A137,'Data transformed'!$A$5:$A$185,0),MATCH(BZ$4,'Data transformed'!$4:$4,0)-1),$M137),$N137),"NA"))</f>
        <v>1.45163724617006</v>
      </c>
      <c r="CA137" s="103" t="n">
        <f aca="true">IF($J137="","",IF(ISNUMBER(OFFSET('Data transformed'!$A$4,MATCH($A137,'Data transformed'!$A$5:$A$185,0),MATCH(CA$4,'Data transformed'!$4:$4,0)-1)), MIN(MAX(OFFSET('Data transformed'!$A$4,MATCH($A137,'Data transformed'!$A$5:$A$185,0),MATCH(CA$4,'Data transformed'!$4:$4,0)-1),$M137),$N137),"NA"))</f>
        <v>1.50853411749322</v>
      </c>
      <c r="CB137" s="103" t="n">
        <f aca="true">IF($J137="","",IF(ISNUMBER(OFFSET('Data transformed'!$A$4,MATCH($A137,'Data transformed'!$A$5:$A$185,0),MATCH(CB$4,'Data transformed'!$4:$4,0)-1)), MIN(MAX(OFFSET('Data transformed'!$A$4,MATCH($A137,'Data transformed'!$A$5:$A$185,0),MATCH(CB$4,'Data transformed'!$4:$4,0)-1),$M137),$N137),"NA"))</f>
        <v>1.50187497322107</v>
      </c>
      <c r="CC137" s="103" t="n">
        <f aca="true">IF($J137="","",IF(ISNUMBER(OFFSET('Data transformed'!$A$4,MATCH($A137,'Data transformed'!$A$5:$A$185,0),MATCH(CC$4,'Data transformed'!$4:$4,0)-1)), MIN(MAX(OFFSET('Data transformed'!$A$4,MATCH($A137,'Data transformed'!$A$5:$A$185,0),MATCH(CC$4,'Data transformed'!$4:$4,0)-1),$M137),$N137),"NA"))</f>
        <v>1.59940777839674</v>
      </c>
      <c r="CD137" s="103" t="n">
        <f aca="true">IF($J137="","",IF(ISNUMBER(OFFSET('Data transformed'!$A$4,MATCH($A137,'Data transformed'!$A$5:$A$185,0),MATCH(CD$4,'Data transformed'!$4:$4,0)-1)), MIN(MAX(OFFSET('Data transformed'!$A$4,MATCH($A137,'Data transformed'!$A$5:$A$185,0),MATCH(CD$4,'Data transformed'!$4:$4,0)-1),$M137),$N137),"NA"))</f>
        <v>1.3762692774728</v>
      </c>
      <c r="CE137" s="103" t="str">
        <f aca="true">IF($J137="","",IF(ISNUMBER(OFFSET('Data transformed'!$A$4,MATCH($A137,'Data transformed'!$A$5:$A$185,0),MATCH(CE$4,'Data transformed'!$4:$4,0)-1)), MIN(MAX(OFFSET('Data transformed'!$A$4,MATCH($A137,'Data transformed'!$A$5:$A$185,0),MATCH(CE$4,'Data transformed'!$4:$4,0)-1),$M137),$N137),"NA"))</f>
        <v>NA</v>
      </c>
      <c r="CF137" s="103" t="n">
        <f aca="true">IF($J137="","",IF(ISNUMBER(OFFSET('Data transformed'!$A$4,MATCH($A137,'Data transformed'!$A$5:$A$185,0),MATCH(CF$4,'Data transformed'!$4:$4,0)-1)), MIN(MAX(OFFSET('Data transformed'!$A$4,MATCH($A137,'Data transformed'!$A$5:$A$185,0),MATCH(CF$4,'Data transformed'!$4:$4,0)-1),$M137),$N137),"NA"))</f>
        <v>1.43748640038131</v>
      </c>
      <c r="CG137" s="103" t="n">
        <f aca="true">IF($J137="","",IF(ISNUMBER(OFFSET('Data transformed'!$A$4,MATCH($A137,'Data transformed'!$A$5:$A$185,0),MATCH(CG$4,'Data transformed'!$4:$4,0)-1)), MIN(MAX(OFFSET('Data transformed'!$A$4,MATCH($A137,'Data transformed'!$A$5:$A$185,0),MATCH(CG$4,'Data transformed'!$4:$4,0)-1),$M137),$N137),"NA"))</f>
        <v>1.71920669737959</v>
      </c>
      <c r="CH137" s="103" t="n">
        <f aca="true">IF($J137="","",IF(ISNUMBER(OFFSET('Data transformed'!$A$4,MATCH($A137,'Data transformed'!$A$5:$A$185,0),MATCH(CH$4,'Data transformed'!$4:$4,0)-1)), MIN(MAX(OFFSET('Data transformed'!$A$4,MATCH($A137,'Data transformed'!$A$5:$A$185,0),MATCH(CH$4,'Data transformed'!$4:$4,0)-1),$M137),$N137),"NA"))</f>
        <v>1.40856941963357</v>
      </c>
      <c r="CI137" s="103" t="str">
        <f aca="true">IF($J137="","",IF(ISNUMBER(OFFSET('Data transformed'!$A$4,MATCH($A137,'Data transformed'!$A$5:$A$185,0),MATCH(CI$4,'Data transformed'!$4:$4,0)-1)), MIN(MAX(OFFSET('Data transformed'!$A$4,MATCH($A137,'Data transformed'!$A$5:$A$185,0),MATCH(CI$4,'Data transformed'!$4:$4,0)-1),$M137),$N137),"NA"))</f>
        <v>NA</v>
      </c>
      <c r="CJ137" s="103" t="n">
        <f aca="true">IF($J137="","",IF(ISNUMBER(OFFSET('Data transformed'!$A$4,MATCH($A137,'Data transformed'!$A$5:$A$185,0),MATCH(CJ$4,'Data transformed'!$4:$4,0)-1)), MIN(MAX(OFFSET('Data transformed'!$A$4,MATCH($A137,'Data transformed'!$A$5:$A$185,0),MATCH(CJ$4,'Data transformed'!$4:$4,0)-1),$M137),$N137),"NA"))</f>
        <v>1.57486717138391</v>
      </c>
      <c r="CK137" s="103" t="n">
        <f aca="true">IF($J137="","",IF(ISNUMBER(OFFSET('Data transformed'!$A$4,MATCH($A137,'Data transformed'!$A$5:$A$185,0),MATCH(CK$4,'Data transformed'!$4:$4,0)-1)), MIN(MAX(OFFSET('Data transformed'!$A$4,MATCH($A137,'Data transformed'!$A$5:$A$185,0),MATCH(CK$4,'Data transformed'!$4:$4,0)-1),$M137),$N137),"NA"))</f>
        <v>1.73520675426844</v>
      </c>
      <c r="CL137" s="103" t="n">
        <f aca="true">IF($J137="","",IF(ISNUMBER(OFFSET('Data transformed'!$A$4,MATCH($A137,'Data transformed'!$A$5:$A$185,0),MATCH(CL$4,'Data transformed'!$4:$4,0)-1)), MIN(MAX(OFFSET('Data transformed'!$A$4,MATCH($A137,'Data transformed'!$A$5:$A$185,0),MATCH(CL$4,'Data transformed'!$4:$4,0)-1),$M137),$N137),"NA"))</f>
        <v>1.06129110360183</v>
      </c>
      <c r="CM137" s="103" t="str">
        <f aca="true">IF($J137="","",IF(ISNUMBER(OFFSET('Data transformed'!$A$4,MATCH($A137,'Data transformed'!$A$5:$A$185,0),MATCH(CM$4,'Data transformed'!$4:$4,0)-1)), MIN(MAX(OFFSET('Data transformed'!$A$4,MATCH($A137,'Data transformed'!$A$5:$A$185,0),MATCH(CM$4,'Data transformed'!$4:$4,0)-1),$M137),$N137),"NA"))</f>
        <v>NA</v>
      </c>
      <c r="CN137" s="103" t="n">
        <f aca="true">IF($J137="","",IF(ISNUMBER(OFFSET('Data transformed'!$A$4,MATCH($A137,'Data transformed'!$A$5:$A$185,0),MATCH(CN$4,'Data transformed'!$4:$4,0)-1)), MIN(MAX(OFFSET('Data transformed'!$A$4,MATCH($A137,'Data transformed'!$A$5:$A$185,0),MATCH(CN$4,'Data transformed'!$4:$4,0)-1),$M137),$N137),"NA"))</f>
        <v>1.49067689871303</v>
      </c>
      <c r="CO137" s="103" t="n">
        <f aca="true">IF($J137="","",IF(ISNUMBER(OFFSET('Data transformed'!$A$4,MATCH($A137,'Data transformed'!$A$5:$A$185,0),MATCH(CO$4,'Data transformed'!$4:$4,0)-1)), MIN(MAX(OFFSET('Data transformed'!$A$4,MATCH($A137,'Data transformed'!$A$5:$A$185,0),MATCH(CO$4,'Data transformed'!$4:$4,0)-1),$M137),$N137),"NA"))</f>
        <v>1.25848939829738</v>
      </c>
      <c r="CP137" s="103" t="n">
        <f aca="true">IF($J137="","",IF(ISNUMBER(OFFSET('Data transformed'!$A$4,MATCH($A137,'Data transformed'!$A$5:$A$185,0),MATCH(CP$4,'Data transformed'!$4:$4,0)-1)), MIN(MAX(OFFSET('Data transformed'!$A$4,MATCH($A137,'Data transformed'!$A$5:$A$185,0),MATCH(CP$4,'Data transformed'!$4:$4,0)-1),$M137),$N137),"NA"))</f>
        <v>1.44929263418417</v>
      </c>
      <c r="CQ137" s="103" t="n">
        <f aca="true">IF($J137="","",IF(ISNUMBER(OFFSET('Data transformed'!$A$4,MATCH($A137,'Data transformed'!$A$5:$A$185,0),MATCH(CQ$4,'Data transformed'!$4:$4,0)-1)), MIN(MAX(OFFSET('Data transformed'!$A$4,MATCH($A137,'Data transformed'!$A$5:$A$185,0),MATCH(CQ$4,'Data transformed'!$4:$4,0)-1),$M137),$N137),"NA"))</f>
        <v>5.33</v>
      </c>
      <c r="CR137" s="103" t="n">
        <f aca="true">IF($J137="","",IF(ISNUMBER(OFFSET('Data transformed'!$A$4,MATCH($A137,'Data transformed'!$A$5:$A$185,0),MATCH(CR$4,'Data transformed'!$4:$4,0)-1)), MIN(MAX(OFFSET('Data transformed'!$A$4,MATCH($A137,'Data transformed'!$A$5:$A$185,0),MATCH(CR$4,'Data transformed'!$4:$4,0)-1),$M137),$N137),"NA"))</f>
        <v>3.77</v>
      </c>
      <c r="CS137" s="103" t="n">
        <f aca="true">IF($J137="","",IF(ISNUMBER(OFFSET('Data transformed'!$A$4,MATCH($A137,'Data transformed'!$A$5:$A$185,0),MATCH(CS$4,'Data transformed'!$4:$4,0)-1)), MIN(MAX(OFFSET('Data transformed'!$A$4,MATCH($A137,'Data transformed'!$A$5:$A$185,0),MATCH(CS$4,'Data transformed'!$4:$4,0)-1),$M137),$N137),"NA"))</f>
        <v>3.53</v>
      </c>
      <c r="CT137" s="103" t="n">
        <f aca="true">IF($J137="","",IF(ISNUMBER(OFFSET('Data transformed'!$A$4,MATCH($A137,'Data transformed'!$A$5:$A$185,0),MATCH(CT$4,'Data transformed'!$4:$4,0)-1)), MIN(MAX(OFFSET('Data transformed'!$A$4,MATCH($A137,'Data transformed'!$A$5:$A$185,0),MATCH(CT$4,'Data transformed'!$4:$4,0)-1),$M137),$N137),"NA"))</f>
        <v>3.5</v>
      </c>
      <c r="CU137" s="103" t="n">
        <f aca="true">IF($J137="","",IF(ISNUMBER(OFFSET('Data transformed'!$A$4,MATCH($A137,'Data transformed'!$A$5:$A$185,0),MATCH(CU$4,'Data transformed'!$4:$4,0)-1)), MIN(MAX(OFFSET('Data transformed'!$A$4,MATCH($A137,'Data transformed'!$A$5:$A$185,0),MATCH(CU$4,'Data transformed'!$4:$4,0)-1),$M137),$N137),"NA"))</f>
        <v>3.9</v>
      </c>
    </row>
    <row r="138" customFormat="false" ht="15.5" hidden="false" customHeight="false" outlineLevel="0" collapsed="false">
      <c r="A138" s="107" t="n">
        <v>5120</v>
      </c>
      <c r="B138" s="107" t="n">
        <v>3</v>
      </c>
      <c r="C138" s="103" t="str">
        <f aca="true">IF(ISBLANK(OFFSET('Raw Data'!$A$3,MATCH($A138,'Raw Data'!$B$4:$B$185,0),MATCH(C$4,'Raw Data'!$3:$3,0)-1)),"",OFFSET('Raw Data'!$A$3,MATCH($A138,'Raw Data'!$B$4:$B$185,0),MATCH(C$4,'Raw Data'!$3:$3,0)-1))</f>
        <v>Affordaibility of technology</v>
      </c>
      <c r="D138" s="103" t="str">
        <f aca="true">IF(ISBLANK(OFFSET('Raw Data'!$A$3,MATCH($A138,'Raw Data'!$B$4:$B$185,0),MATCH(D$4,'Raw Data'!$3:$3,0)-1)),"",OFFSET('Raw Data'!$A$3,MATCH($A138,'Raw Data'!$B$4:$B$185,0),MATCH(D$4,'Raw Data'!$3:$3,0)-1))</f>
        <v/>
      </c>
      <c r="E138" s="103" t="str">
        <f aca="true">IF(ISBLANK(OFFSET('Raw Data'!$A$3,MATCH($A138,'Raw Data'!$B$4:$B$185,0),MATCH(E$4,'Raw Data'!$3:$3,0)-1)),"",OFFSET('Raw Data'!$A$3,MATCH($A138,'Raw Data'!$B$4:$B$185,0),MATCH(E$4,'Raw Data'!$3:$3,0)-1))</f>
        <v/>
      </c>
      <c r="J138" s="103" t="e">
        <f aca="true" t="array" ref="J138:J138">IFERROR(_xlfn.QUARTILE.INC(IF(ISNUMBER(OFFSET('Data transformed'!$N$4,MATCH('outliers treatment'!$A138,'Data transformed'!$A$5:$A$185),1,1,COUNTA('Data transformed'!$O$4:$CX$4))),OFFSET('Data transformed'!$N$4,MATCH('outliers treatment'!$A138,'Data transformed'!$A$5:$A$185),1,1,COUNTA('Data transformed'!$O$4:$CX$4))),1),"")</f>
        <v>#N/A</v>
      </c>
      <c r="K138" s="103" t="e">
        <f aca="true" t="array" ref="K138:K138">IFERROR(_xlfn.QUARTILE.INC(IF(ISNUMBER(OFFSET('Data transformed'!$N$4,MATCH('outliers treatment'!$A138,'Data transformed'!$A$5:$A$185),1,1,COUNTA('Data transformed'!$O$4:$CX$4))),OFFSET('Data transformed'!$N$4,MATCH('outliers treatment'!$A138,'Data transformed'!$A$5:$A$185),1,1,COUNTA('Data transformed'!$O$4:$CX$4))),3),"")</f>
        <v>#N/A</v>
      </c>
      <c r="L138" s="103" t="str">
        <f aca="false">IFERROR(K138-J138,"")</f>
        <v/>
      </c>
      <c r="M138" s="103"/>
      <c r="N138" s="103"/>
      <c r="O138" s="103"/>
      <c r="P138" s="105" t="str">
        <f aca="false" t="array" ref="P138:P138">IFERROR(SKEW(IF(ISNUMBER(T138:CU138),T138:CU138,"")),"")</f>
        <v/>
      </c>
      <c r="Q138" s="103" t="n">
        <f aca="true">IF(ISBLANK(OFFSET('Data above threshold'!$A$4,MATCH('Data above threshold'!$A137,'Data above threshold'!$A$5:$A$185,0),MATCH('Data above threshold'!N$4,'Data above threshold'!$4:$4,0)-1)),1,OFFSET('Data above threshold'!$A$4,MATCH('Data above threshold'!$A137,'Data above threshold'!$A$5:$A$185,0),MATCH('Data above threshold'!N$4,'Data above threshold'!$4:$4,0)-1))</f>
        <v>1</v>
      </c>
      <c r="R138" s="103" t="e">
        <f aca="false">IF($J138="","",COUNTIF(T138:CU138,M138)+ COUNTIF(T138:CQ138,N138))</f>
        <v>#N/A</v>
      </c>
      <c r="S138" s="106" t="str">
        <f aca="false" t="array" ref="S138:S138">IF(B138&lt;4,"",1-IFERROR(SUM(ISNUMBER(T138:CU138)*(1-$T$3:$CU$3))/COUNTIF($T$3:$CU$3,0),0))</f>
        <v/>
      </c>
      <c r="T138" s="103" t="str">
        <f aca="true">IF($J138="","",IF(ISNUMBER(OFFSET('Data transformed'!$A$4,MATCH($A138,'Data transformed'!$A$5:$A$185,0),MATCH(T$4,'Data transformed'!$4:$4,0)-1)), MIN(MAX(OFFSET('Data transformed'!$A$4,MATCH($A138,'Data transformed'!$A$5:$A$185,0),MATCH(T$4,'Data transformed'!$4:$4,0)-1),$M138),$N138),"NA"))</f>
        <v>NA</v>
      </c>
      <c r="U138" s="103" t="str">
        <f aca="true">IF($J138="","",IF(ISNUMBER(OFFSET('Data transformed'!$A$4,MATCH($A138,'Data transformed'!$A$5:$A$185,0),MATCH(U$4,'Data transformed'!$4:$4,0)-1)), MIN(MAX(OFFSET('Data transformed'!$A$4,MATCH($A138,'Data transformed'!$A$5:$A$185,0),MATCH(U$4,'Data transformed'!$4:$4,0)-1),$M138),$N138),"NA"))</f>
        <v>NA</v>
      </c>
      <c r="V138" s="103" t="str">
        <f aca="true">IF($J138="","",IF(ISNUMBER(OFFSET('Data transformed'!$A$4,MATCH($A138,'Data transformed'!$A$5:$A$185,0),MATCH(V$4,'Data transformed'!$4:$4,0)-1)), MIN(MAX(OFFSET('Data transformed'!$A$4,MATCH($A138,'Data transformed'!$A$5:$A$185,0),MATCH(V$4,'Data transformed'!$4:$4,0)-1),$M138),$N138),"NA"))</f>
        <v>NA</v>
      </c>
      <c r="W138" s="103" t="str">
        <f aca="true">IF($J138="","",IF(ISNUMBER(OFFSET('Data transformed'!$A$4,MATCH($A138,'Data transformed'!$A$5:$A$185,0),MATCH(W$4,'Data transformed'!$4:$4,0)-1)), MIN(MAX(OFFSET('Data transformed'!$A$4,MATCH($A138,'Data transformed'!$A$5:$A$185,0),MATCH(W$4,'Data transformed'!$4:$4,0)-1),$M138),$N138),"NA"))</f>
        <v>NA</v>
      </c>
      <c r="X138" s="103" t="str">
        <f aca="true">IF($J138="","",IF(ISNUMBER(OFFSET('Data transformed'!$A$4,MATCH($A138,'Data transformed'!$A$5:$A$185,0),MATCH(X$4,'Data transformed'!$4:$4,0)-1)), MIN(MAX(OFFSET('Data transformed'!$A$4,MATCH($A138,'Data transformed'!$A$5:$A$185,0),MATCH(X$4,'Data transformed'!$4:$4,0)-1),$M138),$N138),"NA"))</f>
        <v>NA</v>
      </c>
      <c r="Y138" s="103" t="str">
        <f aca="true">IF($J138="","",IF(ISNUMBER(OFFSET('Data transformed'!$A$4,MATCH($A138,'Data transformed'!$A$5:$A$185,0),MATCH(Y$4,'Data transformed'!$4:$4,0)-1)), MIN(MAX(OFFSET('Data transformed'!$A$4,MATCH($A138,'Data transformed'!$A$5:$A$185,0),MATCH(Y$4,'Data transformed'!$4:$4,0)-1),$M138),$N138),"NA"))</f>
        <v>NA</v>
      </c>
      <c r="Z138" s="103" t="str">
        <f aca="true">IF($J138="","",IF(ISNUMBER(OFFSET('Data transformed'!$A$4,MATCH($A138,'Data transformed'!$A$5:$A$185,0),MATCH(Z$4,'Data transformed'!$4:$4,0)-1)), MIN(MAX(OFFSET('Data transformed'!$A$4,MATCH($A138,'Data transformed'!$A$5:$A$185,0),MATCH(Z$4,'Data transformed'!$4:$4,0)-1),$M138),$N138),"NA"))</f>
        <v>NA</v>
      </c>
      <c r="AA138" s="103" t="str">
        <f aca="true">IF($J138="","",IF(ISNUMBER(OFFSET('Data transformed'!$A$4,MATCH($A138,'Data transformed'!$A$5:$A$185,0),MATCH(AA$4,'Data transformed'!$4:$4,0)-1)), MIN(MAX(OFFSET('Data transformed'!$A$4,MATCH($A138,'Data transformed'!$A$5:$A$185,0),MATCH(AA$4,'Data transformed'!$4:$4,0)-1),$M138),$N138),"NA"))</f>
        <v>NA</v>
      </c>
      <c r="AB138" s="103" t="str">
        <f aca="true">IF($J138="","",IF(ISNUMBER(OFFSET('Data transformed'!$A$4,MATCH($A138,'Data transformed'!$A$5:$A$185,0),MATCH(AB$4,'Data transformed'!$4:$4,0)-1)), MIN(MAX(OFFSET('Data transformed'!$A$4,MATCH($A138,'Data transformed'!$A$5:$A$185,0),MATCH(AB$4,'Data transformed'!$4:$4,0)-1),$M138),$N138),"NA"))</f>
        <v>NA</v>
      </c>
      <c r="AC138" s="103" t="str">
        <f aca="true">IF($J138="","",IF(ISNUMBER(OFFSET('Data transformed'!$A$4,MATCH($A138,'Data transformed'!$A$5:$A$185,0),MATCH(AC$4,'Data transformed'!$4:$4,0)-1)), MIN(MAX(OFFSET('Data transformed'!$A$4,MATCH($A138,'Data transformed'!$A$5:$A$185,0),MATCH(AC$4,'Data transformed'!$4:$4,0)-1),$M138),$N138),"NA"))</f>
        <v>NA</v>
      </c>
      <c r="AD138" s="103" t="str">
        <f aca="true">IF($J138="","",IF(ISNUMBER(OFFSET('Data transformed'!$A$4,MATCH($A138,'Data transformed'!$A$5:$A$185,0),MATCH(AD$4,'Data transformed'!$4:$4,0)-1)), MIN(MAX(OFFSET('Data transformed'!$A$4,MATCH($A138,'Data transformed'!$A$5:$A$185,0),MATCH(AD$4,'Data transformed'!$4:$4,0)-1),$M138),$N138),"NA"))</f>
        <v>NA</v>
      </c>
      <c r="AE138" s="103" t="str">
        <f aca="true">IF($J138="","",IF(ISNUMBER(OFFSET('Data transformed'!$A$4,MATCH($A138,'Data transformed'!$A$5:$A$185,0),MATCH(AE$4,'Data transformed'!$4:$4,0)-1)), MIN(MAX(OFFSET('Data transformed'!$A$4,MATCH($A138,'Data transformed'!$A$5:$A$185,0),MATCH(AE$4,'Data transformed'!$4:$4,0)-1),$M138),$N138),"NA"))</f>
        <v>NA</v>
      </c>
      <c r="AF138" s="103" t="str">
        <f aca="true">IF($J138="","",IF(ISNUMBER(OFFSET('Data transformed'!$A$4,MATCH($A138,'Data transformed'!$A$5:$A$185,0),MATCH(AF$4,'Data transformed'!$4:$4,0)-1)), MIN(MAX(OFFSET('Data transformed'!$A$4,MATCH($A138,'Data transformed'!$A$5:$A$185,0),MATCH(AF$4,'Data transformed'!$4:$4,0)-1),$M138),$N138),"NA"))</f>
        <v>NA</v>
      </c>
      <c r="AG138" s="103" t="str">
        <f aca="true">IF($J138="","",IF(ISNUMBER(OFFSET('Data transformed'!$A$4,MATCH($A138,'Data transformed'!$A$5:$A$185,0),MATCH(AG$4,'Data transformed'!$4:$4,0)-1)), MIN(MAX(OFFSET('Data transformed'!$A$4,MATCH($A138,'Data transformed'!$A$5:$A$185,0),MATCH(AG$4,'Data transformed'!$4:$4,0)-1),$M138),$N138),"NA"))</f>
        <v>NA</v>
      </c>
      <c r="AH138" s="103" t="str">
        <f aca="true">IF($J138="","",IF(ISNUMBER(OFFSET('Data transformed'!$A$4,MATCH($A138,'Data transformed'!$A$5:$A$185,0),MATCH(AH$4,'Data transformed'!$4:$4,0)-1)), MIN(MAX(OFFSET('Data transformed'!$A$4,MATCH($A138,'Data transformed'!$A$5:$A$185,0),MATCH(AH$4,'Data transformed'!$4:$4,0)-1),$M138),$N138),"NA"))</f>
        <v>NA</v>
      </c>
      <c r="AI138" s="103" t="str">
        <f aca="true">IF($J138="","",IF(ISNUMBER(OFFSET('Data transformed'!$A$4,MATCH($A138,'Data transformed'!$A$5:$A$185,0),MATCH(AI$4,'Data transformed'!$4:$4,0)-1)), MIN(MAX(OFFSET('Data transformed'!$A$4,MATCH($A138,'Data transformed'!$A$5:$A$185,0),MATCH(AI$4,'Data transformed'!$4:$4,0)-1),$M138),$N138),"NA"))</f>
        <v>NA</v>
      </c>
      <c r="AJ138" s="103" t="str">
        <f aca="true">IF($J138="","",IF(ISNUMBER(OFFSET('Data transformed'!$A$4,MATCH($A138,'Data transformed'!$A$5:$A$185,0),MATCH(AJ$4,'Data transformed'!$4:$4,0)-1)), MIN(MAX(OFFSET('Data transformed'!$A$4,MATCH($A138,'Data transformed'!$A$5:$A$185,0),MATCH(AJ$4,'Data transformed'!$4:$4,0)-1),$M138),$N138),"NA"))</f>
        <v>NA</v>
      </c>
      <c r="AK138" s="103" t="str">
        <f aca="true">IF($J138="","",IF(ISNUMBER(OFFSET('Data transformed'!$A$4,MATCH($A138,'Data transformed'!$A$5:$A$185,0),MATCH(AK$4,'Data transformed'!$4:$4,0)-1)), MIN(MAX(OFFSET('Data transformed'!$A$4,MATCH($A138,'Data transformed'!$A$5:$A$185,0),MATCH(AK$4,'Data transformed'!$4:$4,0)-1),$M138),$N138),"NA"))</f>
        <v>NA</v>
      </c>
      <c r="AL138" s="103" t="str">
        <f aca="true">IF($J138="","",IF(ISNUMBER(OFFSET('Data transformed'!$A$4,MATCH($A138,'Data transformed'!$A$5:$A$185,0),MATCH(AL$4,'Data transformed'!$4:$4,0)-1)), MIN(MAX(OFFSET('Data transformed'!$A$4,MATCH($A138,'Data transformed'!$A$5:$A$185,0),MATCH(AL$4,'Data transformed'!$4:$4,0)-1),$M138),$N138),"NA"))</f>
        <v>NA</v>
      </c>
      <c r="AM138" s="103" t="str">
        <f aca="true">IF($J138="","",IF(ISNUMBER(OFFSET('Data transformed'!$A$4,MATCH($A138,'Data transformed'!$A$5:$A$185,0),MATCH(AM$4,'Data transformed'!$4:$4,0)-1)), MIN(MAX(OFFSET('Data transformed'!$A$4,MATCH($A138,'Data transformed'!$A$5:$A$185,0),MATCH(AM$4,'Data transformed'!$4:$4,0)-1),$M138),$N138),"NA"))</f>
        <v>NA</v>
      </c>
      <c r="AN138" s="103" t="str">
        <f aca="true">IF($J138="","",IF(ISNUMBER(OFFSET('Data transformed'!$A$4,MATCH($A138,'Data transformed'!$A$5:$A$185,0),MATCH(AN$4,'Data transformed'!$4:$4,0)-1)), MIN(MAX(OFFSET('Data transformed'!$A$4,MATCH($A138,'Data transformed'!$A$5:$A$185,0),MATCH(AN$4,'Data transformed'!$4:$4,0)-1),$M138),$N138),"NA"))</f>
        <v>NA</v>
      </c>
      <c r="AO138" s="103" t="str">
        <f aca="true">IF($J138="","",IF(ISNUMBER(OFFSET('Data transformed'!$A$4,MATCH($A138,'Data transformed'!$A$5:$A$185,0),MATCH(AO$4,'Data transformed'!$4:$4,0)-1)), MIN(MAX(OFFSET('Data transformed'!$A$4,MATCH($A138,'Data transformed'!$A$5:$A$185,0),MATCH(AO$4,'Data transformed'!$4:$4,0)-1),$M138),$N138),"NA"))</f>
        <v>NA</v>
      </c>
      <c r="AP138" s="103" t="str">
        <f aca="true">IF($J138="","",IF(ISNUMBER(OFFSET('Data transformed'!$A$4,MATCH($A138,'Data transformed'!$A$5:$A$185,0),MATCH(AP$4,'Data transformed'!$4:$4,0)-1)), MIN(MAX(OFFSET('Data transformed'!$A$4,MATCH($A138,'Data transformed'!$A$5:$A$185,0),MATCH(AP$4,'Data transformed'!$4:$4,0)-1),$M138),$N138),"NA"))</f>
        <v>NA</v>
      </c>
      <c r="AQ138" s="103" t="str">
        <f aca="true">IF($J138="","",IF(ISNUMBER(OFFSET('Data transformed'!$A$4,MATCH($A138,'Data transformed'!$A$5:$A$185,0),MATCH(AQ$4,'Data transformed'!$4:$4,0)-1)), MIN(MAX(OFFSET('Data transformed'!$A$4,MATCH($A138,'Data transformed'!$A$5:$A$185,0),MATCH(AQ$4,'Data transformed'!$4:$4,0)-1),$M138),$N138),"NA"))</f>
        <v>NA</v>
      </c>
      <c r="AR138" s="103" t="str">
        <f aca="true">IF($J138="","",IF(ISNUMBER(OFFSET('Data transformed'!$A$4,MATCH($A138,'Data transformed'!$A$5:$A$185,0),MATCH(AR$4,'Data transformed'!$4:$4,0)-1)), MIN(MAX(OFFSET('Data transformed'!$A$4,MATCH($A138,'Data transformed'!$A$5:$A$185,0),MATCH(AR$4,'Data transformed'!$4:$4,0)-1),$M138),$N138),"NA"))</f>
        <v>NA</v>
      </c>
      <c r="AS138" s="103" t="str">
        <f aca="true">IF($J138="","",IF(ISNUMBER(OFFSET('Data transformed'!$A$4,MATCH($A138,'Data transformed'!$A$5:$A$185,0),MATCH(AS$4,'Data transformed'!$4:$4,0)-1)), MIN(MAX(OFFSET('Data transformed'!$A$4,MATCH($A138,'Data transformed'!$A$5:$A$185,0),MATCH(AS$4,'Data transformed'!$4:$4,0)-1),$M138),$N138),"NA"))</f>
        <v>NA</v>
      </c>
      <c r="AT138" s="103" t="str">
        <f aca="true">IF($J138="","",IF(ISNUMBER(OFFSET('Data transformed'!$A$4,MATCH($A138,'Data transformed'!$A$5:$A$185,0),MATCH(AT$4,'Data transformed'!$4:$4,0)-1)), MIN(MAX(OFFSET('Data transformed'!$A$4,MATCH($A138,'Data transformed'!$A$5:$A$185,0),MATCH(AT$4,'Data transformed'!$4:$4,0)-1),$M138),$N138),"NA"))</f>
        <v>NA</v>
      </c>
      <c r="AU138" s="103" t="str">
        <f aca="true">IF($J138="","",IF(ISNUMBER(OFFSET('Data transformed'!$A$4,MATCH($A138,'Data transformed'!$A$5:$A$185,0),MATCH(AU$4,'Data transformed'!$4:$4,0)-1)), MIN(MAX(OFFSET('Data transformed'!$A$4,MATCH($A138,'Data transformed'!$A$5:$A$185,0),MATCH(AU$4,'Data transformed'!$4:$4,0)-1),$M138),$N138),"NA"))</f>
        <v>NA</v>
      </c>
      <c r="AV138" s="103" t="str">
        <f aca="true">IF($J138="","",IF(ISNUMBER(OFFSET('Data transformed'!$A$4,MATCH($A138,'Data transformed'!$A$5:$A$185,0),MATCH(AV$4,'Data transformed'!$4:$4,0)-1)), MIN(MAX(OFFSET('Data transformed'!$A$4,MATCH($A138,'Data transformed'!$A$5:$A$185,0),MATCH(AV$4,'Data transformed'!$4:$4,0)-1),$M138),$N138),"NA"))</f>
        <v>NA</v>
      </c>
      <c r="AW138" s="103" t="str">
        <f aca="true">IF($J138="","",IF(ISNUMBER(OFFSET('Data transformed'!$A$4,MATCH($A138,'Data transformed'!$A$5:$A$185,0),MATCH(AW$4,'Data transformed'!$4:$4,0)-1)), MIN(MAX(OFFSET('Data transformed'!$A$4,MATCH($A138,'Data transformed'!$A$5:$A$185,0),MATCH(AW$4,'Data transformed'!$4:$4,0)-1),$M138),$N138),"NA"))</f>
        <v>NA</v>
      </c>
      <c r="AX138" s="103" t="str">
        <f aca="true">IF($J138="","",IF(ISNUMBER(OFFSET('Data transformed'!$A$4,MATCH($A138,'Data transformed'!$A$5:$A$185,0),MATCH(AX$4,'Data transformed'!$4:$4,0)-1)), MIN(MAX(OFFSET('Data transformed'!$A$4,MATCH($A138,'Data transformed'!$A$5:$A$185,0),MATCH(AX$4,'Data transformed'!$4:$4,0)-1),$M138),$N138),"NA"))</f>
        <v>NA</v>
      </c>
      <c r="AY138" s="103" t="str">
        <f aca="true">IF($J138="","",IF(ISNUMBER(OFFSET('Data transformed'!$A$4,MATCH($A138,'Data transformed'!$A$5:$A$185,0),MATCH(AY$4,'Data transformed'!$4:$4,0)-1)), MIN(MAX(OFFSET('Data transformed'!$A$4,MATCH($A138,'Data transformed'!$A$5:$A$185,0),MATCH(AY$4,'Data transformed'!$4:$4,0)-1),$M138),$N138),"NA"))</f>
        <v>NA</v>
      </c>
      <c r="AZ138" s="103" t="str">
        <f aca="true">IF($J138="","",IF(ISNUMBER(OFFSET('Data transformed'!$A$4,MATCH($A138,'Data transformed'!$A$5:$A$185,0),MATCH(AZ$4,'Data transformed'!$4:$4,0)-1)), MIN(MAX(OFFSET('Data transformed'!$A$4,MATCH($A138,'Data transformed'!$A$5:$A$185,0),MATCH(AZ$4,'Data transformed'!$4:$4,0)-1),$M138),$N138),"NA"))</f>
        <v>NA</v>
      </c>
      <c r="BA138" s="103" t="str">
        <f aca="true">IF($J138="","",IF(ISNUMBER(OFFSET('Data transformed'!$A$4,MATCH($A138,'Data transformed'!$A$5:$A$185,0),MATCH(BA$4,'Data transformed'!$4:$4,0)-1)), MIN(MAX(OFFSET('Data transformed'!$A$4,MATCH($A138,'Data transformed'!$A$5:$A$185,0),MATCH(BA$4,'Data transformed'!$4:$4,0)-1),$M138),$N138),"NA"))</f>
        <v>NA</v>
      </c>
      <c r="BB138" s="103" t="str">
        <f aca="true">IF($J138="","",IF(ISNUMBER(OFFSET('Data transformed'!$A$4,MATCH($A138,'Data transformed'!$A$5:$A$185,0),MATCH(BB$4,'Data transformed'!$4:$4,0)-1)), MIN(MAX(OFFSET('Data transformed'!$A$4,MATCH($A138,'Data transformed'!$A$5:$A$185,0),MATCH(BB$4,'Data transformed'!$4:$4,0)-1),$M138),$N138),"NA"))</f>
        <v>NA</v>
      </c>
      <c r="BC138" s="103" t="str">
        <f aca="true">IF($J138="","",IF(ISNUMBER(OFFSET('Data transformed'!$A$4,MATCH($A138,'Data transformed'!$A$5:$A$185,0),MATCH(BC$4,'Data transformed'!$4:$4,0)-1)), MIN(MAX(OFFSET('Data transformed'!$A$4,MATCH($A138,'Data transformed'!$A$5:$A$185,0),MATCH(BC$4,'Data transformed'!$4:$4,0)-1),$M138),$N138),"NA"))</f>
        <v>NA</v>
      </c>
      <c r="BD138" s="103" t="str">
        <f aca="true">IF($J138="","",IF(ISNUMBER(OFFSET('Data transformed'!$A$4,MATCH($A138,'Data transformed'!$A$5:$A$185,0),MATCH(BD$4,'Data transformed'!$4:$4,0)-1)), MIN(MAX(OFFSET('Data transformed'!$A$4,MATCH($A138,'Data transformed'!$A$5:$A$185,0),MATCH(BD$4,'Data transformed'!$4:$4,0)-1),$M138),$N138),"NA"))</f>
        <v>NA</v>
      </c>
      <c r="BE138" s="103" t="str">
        <f aca="true">IF($J138="","",IF(ISNUMBER(OFFSET('Data transformed'!$A$4,MATCH($A138,'Data transformed'!$A$5:$A$185,0),MATCH(BE$4,'Data transformed'!$4:$4,0)-1)), MIN(MAX(OFFSET('Data transformed'!$A$4,MATCH($A138,'Data transformed'!$A$5:$A$185,0),MATCH(BE$4,'Data transformed'!$4:$4,0)-1),$M138),$N138),"NA"))</f>
        <v>NA</v>
      </c>
      <c r="BF138" s="103" t="str">
        <f aca="true">IF($J138="","",IF(ISNUMBER(OFFSET('Data transformed'!$A$4,MATCH($A138,'Data transformed'!$A$5:$A$185,0),MATCH(BF$4,'Data transformed'!$4:$4,0)-1)), MIN(MAX(OFFSET('Data transformed'!$A$4,MATCH($A138,'Data transformed'!$A$5:$A$185,0),MATCH(BF$4,'Data transformed'!$4:$4,0)-1),$M138),$N138),"NA"))</f>
        <v>NA</v>
      </c>
      <c r="BG138" s="103" t="str">
        <f aca="true">IF($J138="","",IF(ISNUMBER(OFFSET('Data transformed'!$A$4,MATCH($A138,'Data transformed'!$A$5:$A$185,0),MATCH(BG$4,'Data transformed'!$4:$4,0)-1)), MIN(MAX(OFFSET('Data transformed'!$A$4,MATCH($A138,'Data transformed'!$A$5:$A$185,0),MATCH(BG$4,'Data transformed'!$4:$4,0)-1),$M138),$N138),"NA"))</f>
        <v>NA</v>
      </c>
      <c r="BH138" s="103" t="str">
        <f aca="true">IF($J138="","",IF(ISNUMBER(OFFSET('Data transformed'!$A$4,MATCH($A138,'Data transformed'!$A$5:$A$185,0),MATCH(BH$4,'Data transformed'!$4:$4,0)-1)), MIN(MAX(OFFSET('Data transformed'!$A$4,MATCH($A138,'Data transformed'!$A$5:$A$185,0),MATCH(BH$4,'Data transformed'!$4:$4,0)-1),$M138),$N138),"NA"))</f>
        <v>NA</v>
      </c>
      <c r="BI138" s="103" t="str">
        <f aca="true">IF($J138="","",IF(ISNUMBER(OFFSET('Data transformed'!$A$4,MATCH($A138,'Data transformed'!$A$5:$A$185,0),MATCH(BI$4,'Data transformed'!$4:$4,0)-1)), MIN(MAX(OFFSET('Data transformed'!$A$4,MATCH($A138,'Data transformed'!$A$5:$A$185,0),MATCH(BI$4,'Data transformed'!$4:$4,0)-1),$M138),$N138),"NA"))</f>
        <v>NA</v>
      </c>
      <c r="BJ138" s="103" t="str">
        <f aca="true">IF($J138="","",IF(ISNUMBER(OFFSET('Data transformed'!$A$4,MATCH($A138,'Data transformed'!$A$5:$A$185,0),MATCH(BJ$4,'Data transformed'!$4:$4,0)-1)), MIN(MAX(OFFSET('Data transformed'!$A$4,MATCH($A138,'Data transformed'!$A$5:$A$185,0),MATCH(BJ$4,'Data transformed'!$4:$4,0)-1),$M138),$N138),"NA"))</f>
        <v>NA</v>
      </c>
      <c r="BK138" s="103" t="str">
        <f aca="true">IF($J138="","",IF(ISNUMBER(OFFSET('Data transformed'!$A$4,MATCH($A138,'Data transformed'!$A$5:$A$185,0),MATCH(BK$4,'Data transformed'!$4:$4,0)-1)), MIN(MAX(OFFSET('Data transformed'!$A$4,MATCH($A138,'Data transformed'!$A$5:$A$185,0),MATCH(BK$4,'Data transformed'!$4:$4,0)-1),$M138),$N138),"NA"))</f>
        <v>NA</v>
      </c>
      <c r="BL138" s="103" t="str">
        <f aca="true">IF($J138="","",IF(ISNUMBER(OFFSET('Data transformed'!$A$4,MATCH($A138,'Data transformed'!$A$5:$A$185,0),MATCH(BL$4,'Data transformed'!$4:$4,0)-1)), MIN(MAX(OFFSET('Data transformed'!$A$4,MATCH($A138,'Data transformed'!$A$5:$A$185,0),MATCH(BL$4,'Data transformed'!$4:$4,0)-1),$M138),$N138),"NA"))</f>
        <v>NA</v>
      </c>
      <c r="BM138" s="103" t="str">
        <f aca="true">IF($J138="","",IF(ISNUMBER(OFFSET('Data transformed'!$A$4,MATCH($A138,'Data transformed'!$A$5:$A$185,0),MATCH(BM$4,'Data transformed'!$4:$4,0)-1)), MIN(MAX(OFFSET('Data transformed'!$A$4,MATCH($A138,'Data transformed'!$A$5:$A$185,0),MATCH(BM$4,'Data transformed'!$4:$4,0)-1),$M138),$N138),"NA"))</f>
        <v>NA</v>
      </c>
      <c r="BN138" s="103" t="str">
        <f aca="true">IF($J138="","",IF(ISNUMBER(OFFSET('Data transformed'!$A$4,MATCH($A138,'Data transformed'!$A$5:$A$185,0),MATCH(BN$4,'Data transformed'!$4:$4,0)-1)), MIN(MAX(OFFSET('Data transformed'!$A$4,MATCH($A138,'Data transformed'!$A$5:$A$185,0),MATCH(BN$4,'Data transformed'!$4:$4,0)-1),$M138),$N138),"NA"))</f>
        <v>NA</v>
      </c>
      <c r="BO138" s="103" t="str">
        <f aca="true">IF($J138="","",IF(ISNUMBER(OFFSET('Data transformed'!$A$4,MATCH($A138,'Data transformed'!$A$5:$A$185,0),MATCH(BO$4,'Data transformed'!$4:$4,0)-1)), MIN(MAX(OFFSET('Data transformed'!$A$4,MATCH($A138,'Data transformed'!$A$5:$A$185,0),MATCH(BO$4,'Data transformed'!$4:$4,0)-1),$M138),$N138),"NA"))</f>
        <v>NA</v>
      </c>
      <c r="BP138" s="103" t="str">
        <f aca="true">IF($J138="","",IF(ISNUMBER(OFFSET('Data transformed'!$A$4,MATCH($A138,'Data transformed'!$A$5:$A$185,0),MATCH(BP$4,'Data transformed'!$4:$4,0)-1)), MIN(MAX(OFFSET('Data transformed'!$A$4,MATCH($A138,'Data transformed'!$A$5:$A$185,0),MATCH(BP$4,'Data transformed'!$4:$4,0)-1),$M138),$N138),"NA"))</f>
        <v>NA</v>
      </c>
      <c r="BQ138" s="103" t="str">
        <f aca="true">IF($J138="","",IF(ISNUMBER(OFFSET('Data transformed'!$A$4,MATCH($A138,'Data transformed'!$A$5:$A$185,0),MATCH(BQ$4,'Data transformed'!$4:$4,0)-1)), MIN(MAX(OFFSET('Data transformed'!$A$4,MATCH($A138,'Data transformed'!$A$5:$A$185,0),MATCH(BQ$4,'Data transformed'!$4:$4,0)-1),$M138),$N138),"NA"))</f>
        <v>NA</v>
      </c>
      <c r="BR138" s="103" t="str">
        <f aca="true">IF($J138="","",IF(ISNUMBER(OFFSET('Data transformed'!$A$4,MATCH($A138,'Data transformed'!$A$5:$A$185,0),MATCH(BR$4,'Data transformed'!$4:$4,0)-1)), MIN(MAX(OFFSET('Data transformed'!$A$4,MATCH($A138,'Data transformed'!$A$5:$A$185,0),MATCH(BR$4,'Data transformed'!$4:$4,0)-1),$M138),$N138),"NA"))</f>
        <v>NA</v>
      </c>
      <c r="BS138" s="103" t="str">
        <f aca="true">IF($J138="","",IF(ISNUMBER(OFFSET('Data transformed'!$A$4,MATCH($A138,'Data transformed'!$A$5:$A$185,0),MATCH(BS$4,'Data transformed'!$4:$4,0)-1)), MIN(MAX(OFFSET('Data transformed'!$A$4,MATCH($A138,'Data transformed'!$A$5:$A$185,0),MATCH(BS$4,'Data transformed'!$4:$4,0)-1),$M138),$N138),"NA"))</f>
        <v>NA</v>
      </c>
      <c r="BT138" s="103" t="str">
        <f aca="true">IF($J138="","",IF(ISNUMBER(OFFSET('Data transformed'!$A$4,MATCH($A138,'Data transformed'!$A$5:$A$185,0),MATCH(BT$4,'Data transformed'!$4:$4,0)-1)), MIN(MAX(OFFSET('Data transformed'!$A$4,MATCH($A138,'Data transformed'!$A$5:$A$185,0),MATCH(BT$4,'Data transformed'!$4:$4,0)-1),$M138),$N138),"NA"))</f>
        <v>NA</v>
      </c>
      <c r="BU138" s="103" t="str">
        <f aca="true">IF($J138="","",IF(ISNUMBER(OFFSET('Data transformed'!$A$4,MATCH($A138,'Data transformed'!$A$5:$A$185,0),MATCH(BU$4,'Data transformed'!$4:$4,0)-1)), MIN(MAX(OFFSET('Data transformed'!$A$4,MATCH($A138,'Data transformed'!$A$5:$A$185,0),MATCH(BU$4,'Data transformed'!$4:$4,0)-1),$M138),$N138),"NA"))</f>
        <v>NA</v>
      </c>
      <c r="BV138" s="103" t="str">
        <f aca="true">IF($J138="","",IF(ISNUMBER(OFFSET('Data transformed'!$A$4,MATCH($A138,'Data transformed'!$A$5:$A$185,0),MATCH(BV$4,'Data transformed'!$4:$4,0)-1)), MIN(MAX(OFFSET('Data transformed'!$A$4,MATCH($A138,'Data transformed'!$A$5:$A$185,0),MATCH(BV$4,'Data transformed'!$4:$4,0)-1),$M138),$N138),"NA"))</f>
        <v>NA</v>
      </c>
      <c r="BW138" s="103" t="str">
        <f aca="true">IF($J138="","",IF(ISNUMBER(OFFSET('Data transformed'!$A$4,MATCH($A138,'Data transformed'!$A$5:$A$185,0),MATCH(BW$4,'Data transformed'!$4:$4,0)-1)), MIN(MAX(OFFSET('Data transformed'!$A$4,MATCH($A138,'Data transformed'!$A$5:$A$185,0),MATCH(BW$4,'Data transformed'!$4:$4,0)-1),$M138),$N138),"NA"))</f>
        <v>NA</v>
      </c>
      <c r="BX138" s="103" t="str">
        <f aca="true">IF($J138="","",IF(ISNUMBER(OFFSET('Data transformed'!$A$4,MATCH($A138,'Data transformed'!$A$5:$A$185,0),MATCH(BX$4,'Data transformed'!$4:$4,0)-1)), MIN(MAX(OFFSET('Data transformed'!$A$4,MATCH($A138,'Data transformed'!$A$5:$A$185,0),MATCH(BX$4,'Data transformed'!$4:$4,0)-1),$M138),$N138),"NA"))</f>
        <v>NA</v>
      </c>
      <c r="BY138" s="103" t="str">
        <f aca="true">IF($J138="","",IF(ISNUMBER(OFFSET('Data transformed'!$A$4,MATCH($A138,'Data transformed'!$A$5:$A$185,0),MATCH(BY$4,'Data transformed'!$4:$4,0)-1)), MIN(MAX(OFFSET('Data transformed'!$A$4,MATCH($A138,'Data transformed'!$A$5:$A$185,0),MATCH(BY$4,'Data transformed'!$4:$4,0)-1),$M138),$N138),"NA"))</f>
        <v>NA</v>
      </c>
      <c r="BZ138" s="103" t="str">
        <f aca="true">IF($J138="","",IF(ISNUMBER(OFFSET('Data transformed'!$A$4,MATCH($A138,'Data transformed'!$A$5:$A$185,0),MATCH(BZ$4,'Data transformed'!$4:$4,0)-1)), MIN(MAX(OFFSET('Data transformed'!$A$4,MATCH($A138,'Data transformed'!$A$5:$A$185,0),MATCH(BZ$4,'Data transformed'!$4:$4,0)-1),$M138),$N138),"NA"))</f>
        <v>NA</v>
      </c>
      <c r="CA138" s="103" t="str">
        <f aca="true">IF($J138="","",IF(ISNUMBER(OFFSET('Data transformed'!$A$4,MATCH($A138,'Data transformed'!$A$5:$A$185,0),MATCH(CA$4,'Data transformed'!$4:$4,0)-1)), MIN(MAX(OFFSET('Data transformed'!$A$4,MATCH($A138,'Data transformed'!$A$5:$A$185,0),MATCH(CA$4,'Data transformed'!$4:$4,0)-1),$M138),$N138),"NA"))</f>
        <v>NA</v>
      </c>
      <c r="CB138" s="103" t="str">
        <f aca="true">IF($J138="","",IF(ISNUMBER(OFFSET('Data transformed'!$A$4,MATCH($A138,'Data transformed'!$A$5:$A$185,0),MATCH(CB$4,'Data transformed'!$4:$4,0)-1)), MIN(MAX(OFFSET('Data transformed'!$A$4,MATCH($A138,'Data transformed'!$A$5:$A$185,0),MATCH(CB$4,'Data transformed'!$4:$4,0)-1),$M138),$N138),"NA"))</f>
        <v>NA</v>
      </c>
      <c r="CC138" s="103" t="str">
        <f aca="true">IF($J138="","",IF(ISNUMBER(OFFSET('Data transformed'!$A$4,MATCH($A138,'Data transformed'!$A$5:$A$185,0),MATCH(CC$4,'Data transformed'!$4:$4,0)-1)), MIN(MAX(OFFSET('Data transformed'!$A$4,MATCH($A138,'Data transformed'!$A$5:$A$185,0),MATCH(CC$4,'Data transformed'!$4:$4,0)-1),$M138),$N138),"NA"))</f>
        <v>NA</v>
      </c>
      <c r="CD138" s="103" t="str">
        <f aca="true">IF($J138="","",IF(ISNUMBER(OFFSET('Data transformed'!$A$4,MATCH($A138,'Data transformed'!$A$5:$A$185,0),MATCH(CD$4,'Data transformed'!$4:$4,0)-1)), MIN(MAX(OFFSET('Data transformed'!$A$4,MATCH($A138,'Data transformed'!$A$5:$A$185,0),MATCH(CD$4,'Data transformed'!$4:$4,0)-1),$M138),$N138),"NA"))</f>
        <v>NA</v>
      </c>
      <c r="CE138" s="103" t="str">
        <f aca="true">IF($J138="","",IF(ISNUMBER(OFFSET('Data transformed'!$A$4,MATCH($A138,'Data transformed'!$A$5:$A$185,0),MATCH(CE$4,'Data transformed'!$4:$4,0)-1)), MIN(MAX(OFFSET('Data transformed'!$A$4,MATCH($A138,'Data transformed'!$A$5:$A$185,0),MATCH(CE$4,'Data transformed'!$4:$4,0)-1),$M138),$N138),"NA"))</f>
        <v>NA</v>
      </c>
      <c r="CF138" s="103" t="str">
        <f aca="true">IF($J138="","",IF(ISNUMBER(OFFSET('Data transformed'!$A$4,MATCH($A138,'Data transformed'!$A$5:$A$185,0),MATCH(CF$4,'Data transformed'!$4:$4,0)-1)), MIN(MAX(OFFSET('Data transformed'!$A$4,MATCH($A138,'Data transformed'!$A$5:$A$185,0),MATCH(CF$4,'Data transformed'!$4:$4,0)-1),$M138),$N138),"NA"))</f>
        <v>NA</v>
      </c>
      <c r="CG138" s="103" t="str">
        <f aca="true">IF($J138="","",IF(ISNUMBER(OFFSET('Data transformed'!$A$4,MATCH($A138,'Data transformed'!$A$5:$A$185,0),MATCH(CG$4,'Data transformed'!$4:$4,0)-1)), MIN(MAX(OFFSET('Data transformed'!$A$4,MATCH($A138,'Data transformed'!$A$5:$A$185,0),MATCH(CG$4,'Data transformed'!$4:$4,0)-1),$M138),$N138),"NA"))</f>
        <v>NA</v>
      </c>
      <c r="CH138" s="103" t="str">
        <f aca="true">IF($J138="","",IF(ISNUMBER(OFFSET('Data transformed'!$A$4,MATCH($A138,'Data transformed'!$A$5:$A$185,0),MATCH(CH$4,'Data transformed'!$4:$4,0)-1)), MIN(MAX(OFFSET('Data transformed'!$A$4,MATCH($A138,'Data transformed'!$A$5:$A$185,0),MATCH(CH$4,'Data transformed'!$4:$4,0)-1),$M138),$N138),"NA"))</f>
        <v>NA</v>
      </c>
      <c r="CI138" s="103" t="str">
        <f aca="true">IF($J138="","",IF(ISNUMBER(OFFSET('Data transformed'!$A$4,MATCH($A138,'Data transformed'!$A$5:$A$185,0),MATCH(CI$4,'Data transformed'!$4:$4,0)-1)), MIN(MAX(OFFSET('Data transformed'!$A$4,MATCH($A138,'Data transformed'!$A$5:$A$185,0),MATCH(CI$4,'Data transformed'!$4:$4,0)-1),$M138),$N138),"NA"))</f>
        <v>NA</v>
      </c>
      <c r="CJ138" s="103" t="str">
        <f aca="true">IF($J138="","",IF(ISNUMBER(OFFSET('Data transformed'!$A$4,MATCH($A138,'Data transformed'!$A$5:$A$185,0),MATCH(CJ$4,'Data transformed'!$4:$4,0)-1)), MIN(MAX(OFFSET('Data transformed'!$A$4,MATCH($A138,'Data transformed'!$A$5:$A$185,0),MATCH(CJ$4,'Data transformed'!$4:$4,0)-1),$M138),$N138),"NA"))</f>
        <v>NA</v>
      </c>
      <c r="CK138" s="103" t="str">
        <f aca="true">IF($J138="","",IF(ISNUMBER(OFFSET('Data transformed'!$A$4,MATCH($A138,'Data transformed'!$A$5:$A$185,0),MATCH(CK$4,'Data transformed'!$4:$4,0)-1)), MIN(MAX(OFFSET('Data transformed'!$A$4,MATCH($A138,'Data transformed'!$A$5:$A$185,0),MATCH(CK$4,'Data transformed'!$4:$4,0)-1),$M138),$N138),"NA"))</f>
        <v>NA</v>
      </c>
      <c r="CL138" s="103" t="str">
        <f aca="true">IF($J138="","",IF(ISNUMBER(OFFSET('Data transformed'!$A$4,MATCH($A138,'Data transformed'!$A$5:$A$185,0),MATCH(CL$4,'Data transformed'!$4:$4,0)-1)), MIN(MAX(OFFSET('Data transformed'!$A$4,MATCH($A138,'Data transformed'!$A$5:$A$185,0),MATCH(CL$4,'Data transformed'!$4:$4,0)-1),$M138),$N138),"NA"))</f>
        <v>NA</v>
      </c>
      <c r="CM138" s="103" t="str">
        <f aca="true">IF($J138="","",IF(ISNUMBER(OFFSET('Data transformed'!$A$4,MATCH($A138,'Data transformed'!$A$5:$A$185,0),MATCH(CM$4,'Data transformed'!$4:$4,0)-1)), MIN(MAX(OFFSET('Data transformed'!$A$4,MATCH($A138,'Data transformed'!$A$5:$A$185,0),MATCH(CM$4,'Data transformed'!$4:$4,0)-1),$M138),$N138),"NA"))</f>
        <v>NA</v>
      </c>
      <c r="CN138" s="103" t="str">
        <f aca="true">IF($J138="","",IF(ISNUMBER(OFFSET('Data transformed'!$A$4,MATCH($A138,'Data transformed'!$A$5:$A$185,0),MATCH(CN$4,'Data transformed'!$4:$4,0)-1)), MIN(MAX(OFFSET('Data transformed'!$A$4,MATCH($A138,'Data transformed'!$A$5:$A$185,0),MATCH(CN$4,'Data transformed'!$4:$4,0)-1),$M138),$N138),"NA"))</f>
        <v>NA</v>
      </c>
      <c r="CO138" s="103" t="str">
        <f aca="true">IF($J138="","",IF(ISNUMBER(OFFSET('Data transformed'!$A$4,MATCH($A138,'Data transformed'!$A$5:$A$185,0),MATCH(CO$4,'Data transformed'!$4:$4,0)-1)), MIN(MAX(OFFSET('Data transformed'!$A$4,MATCH($A138,'Data transformed'!$A$5:$A$185,0),MATCH(CO$4,'Data transformed'!$4:$4,0)-1),$M138),$N138),"NA"))</f>
        <v>NA</v>
      </c>
      <c r="CP138" s="103" t="str">
        <f aca="true">IF($J138="","",IF(ISNUMBER(OFFSET('Data transformed'!$A$4,MATCH($A138,'Data transformed'!$A$5:$A$185,0),MATCH(CP$4,'Data transformed'!$4:$4,0)-1)), MIN(MAX(OFFSET('Data transformed'!$A$4,MATCH($A138,'Data transformed'!$A$5:$A$185,0),MATCH(CP$4,'Data transformed'!$4:$4,0)-1),$M138),$N138),"NA"))</f>
        <v>NA</v>
      </c>
      <c r="CQ138" s="103" t="str">
        <f aca="true">IF($J138="","",IF(ISNUMBER(OFFSET('Data transformed'!$A$4,MATCH($A138,'Data transformed'!$A$5:$A$185,0),MATCH(CQ$4,'Data transformed'!$4:$4,0)-1)), MIN(MAX(OFFSET('Data transformed'!$A$4,MATCH($A138,'Data transformed'!$A$5:$A$185,0),MATCH(CQ$4,'Data transformed'!$4:$4,0)-1),$M138),$N138),"NA"))</f>
        <v>NA</v>
      </c>
      <c r="CR138" s="103" t="str">
        <f aca="true">IF($J138="","",IF(ISNUMBER(OFFSET('Data transformed'!$A$4,MATCH($A138,'Data transformed'!$A$5:$A$185,0),MATCH(CR$4,'Data transformed'!$4:$4,0)-1)), MIN(MAX(OFFSET('Data transformed'!$A$4,MATCH($A138,'Data transformed'!$A$5:$A$185,0),MATCH(CR$4,'Data transformed'!$4:$4,0)-1),$M138),$N138),"NA"))</f>
        <v>NA</v>
      </c>
      <c r="CS138" s="103" t="str">
        <f aca="true">IF($J138="","",IF(ISNUMBER(OFFSET('Data transformed'!$A$4,MATCH($A138,'Data transformed'!$A$5:$A$185,0),MATCH(CS$4,'Data transformed'!$4:$4,0)-1)), MIN(MAX(OFFSET('Data transformed'!$A$4,MATCH($A138,'Data transformed'!$A$5:$A$185,0),MATCH(CS$4,'Data transformed'!$4:$4,0)-1),$M138),$N138),"NA"))</f>
        <v>NA</v>
      </c>
      <c r="CT138" s="103" t="str">
        <f aca="true">IF($J138="","",IF(ISNUMBER(OFFSET('Data transformed'!$A$4,MATCH($A138,'Data transformed'!$A$5:$A$185,0),MATCH(CT$4,'Data transformed'!$4:$4,0)-1)), MIN(MAX(OFFSET('Data transformed'!$A$4,MATCH($A138,'Data transformed'!$A$5:$A$185,0),MATCH(CT$4,'Data transformed'!$4:$4,0)-1),$M138),$N138),"NA"))</f>
        <v>NA</v>
      </c>
      <c r="CU138" s="103" t="str">
        <f aca="true">IF($J138="","",IF(ISNUMBER(OFFSET('Data transformed'!$A$4,MATCH($A138,'Data transformed'!$A$5:$A$185,0),MATCH(CU$4,'Data transformed'!$4:$4,0)-1)), MIN(MAX(OFFSET('Data transformed'!$A$4,MATCH($A138,'Data transformed'!$A$5:$A$185,0),MATCH(CU$4,'Data transformed'!$4:$4,0)-1),$M138),$N138),"NA"))</f>
        <v>NA</v>
      </c>
    </row>
    <row r="139" customFormat="false" ht="15.5" hidden="false" customHeight="false" outlineLevel="0" collapsed="false">
      <c r="A139" s="107" t="n">
        <v>5121</v>
      </c>
      <c r="B139" s="107" t="n">
        <v>4</v>
      </c>
      <c r="C139" s="103" t="str">
        <f aca="true">IF(ISBLANK(OFFSET('Raw Data'!$A$3,MATCH($A139,'Raw Data'!$B$4:$B$185,0),MATCH(C$4,'Raw Data'!$3:$3,0)-1)),"",OFFSET('Raw Data'!$A$3,MATCH($A139,'Raw Data'!$B$4:$B$185,0),MATCH(C$4,'Raw Data'!$3:$3,0)-1))</f>
        <v/>
      </c>
      <c r="D139" s="103" t="str">
        <f aca="true">IF(ISBLANK(OFFSET('Raw Data'!$A$3,MATCH($A139,'Raw Data'!$B$4:$B$185,0),MATCH(D$4,'Raw Data'!$3:$3,0)-1)),"",OFFSET('Raw Data'!$A$3,MATCH($A139,'Raw Data'!$B$4:$B$185,0),MATCH(D$4,'Raw Data'!$3:$3,0)-1))</f>
        <v>Smartphone cost (handset)</v>
      </c>
      <c r="E139" s="103" t="str">
        <f aca="true">IF(ISBLANK(OFFSET('Raw Data'!$A$3,MATCH($A139,'Raw Data'!$B$4:$B$185,0),MATCH(E$4,'Raw Data'!$3:$3,0)-1)),"",OFFSET('Raw Data'!$A$3,MATCH($A139,'Raw Data'!$B$4:$B$185,0),MATCH(E$4,'Raw Data'!$3:$3,0)-1))</f>
        <v/>
      </c>
      <c r="G139" s="103"/>
      <c r="H139" s="103"/>
      <c r="I139" s="103"/>
      <c r="J139" s="103" t="n">
        <f aca="true" t="array" ref="J139:J139">IFERROR(_xlfn.QUARTILE.INC(IF(ISNUMBER(OFFSET('Data transformed'!$N$4,MATCH('outliers treatment'!$A139,'Data transformed'!$A$5:$A$185),1,1,COUNTA('Data transformed'!$O$4:$CX$4))),OFFSET('Data transformed'!$N$4,MATCH('outliers treatment'!$A139,'Data transformed'!$A$5:$A$185),1,1,COUNTA('Data transformed'!$O$4:$CX$4))),1),"")</f>
        <v>39.225</v>
      </c>
      <c r="K139" s="103" t="n">
        <f aca="true" t="array" ref="K139:K139">IFERROR(_xlfn.QUARTILE.INC(IF(ISNUMBER(OFFSET('Data transformed'!$N$4,MATCH('outliers treatment'!$A139,'Data transformed'!$A$5:$A$185),1,1,COUNTA('Data transformed'!$O$4:$CX$4))),OFFSET('Data transformed'!$N$4,MATCH('outliers treatment'!$A139,'Data transformed'!$A$5:$A$185),1,1,COUNTA('Data transformed'!$O$4:$CX$4))),3),"")</f>
        <v>73.625</v>
      </c>
      <c r="L139" s="103" t="n">
        <f aca="false">IFERROR(K139-J139,"")</f>
        <v>34.4</v>
      </c>
      <c r="M139" s="103" t="n">
        <f aca="false">IFERROR(J139-1.5*L139,"")</f>
        <v>-12.375</v>
      </c>
      <c r="N139" s="103" t="n">
        <f aca="false">IFERROR(K139+1.5*L139,"")</f>
        <v>125.225</v>
      </c>
      <c r="O139" s="103"/>
      <c r="P139" s="105" t="n">
        <f aca="false" t="array" ref="P139:P139">IFERROR(SKEW(IF(ISNUMBER(T139:CU139),T139:CU139,"")),"")</f>
        <v>-0.240602552852592</v>
      </c>
      <c r="Q139" s="103" t="n">
        <f aca="true">IF(ISBLANK(OFFSET('Data above threshold'!$A$4,MATCH('Data above threshold'!$A138,'Data above threshold'!$A$5:$A$185,0),MATCH('Data above threshold'!N$4,'Data above threshold'!$4:$4,0)-1)),1,OFFSET('Data above threshold'!$A$4,MATCH('Data above threshold'!$A138,'Data above threshold'!$A$5:$A$185,0),MATCH('Data above threshold'!N$4,'Data above threshold'!$4:$4,0)-1))</f>
        <v>0</v>
      </c>
      <c r="R139" s="103" t="n">
        <f aca="false">IF($J139="","",COUNTIF(T139:CU139,M139)+ COUNTIF(T139:CQ139,N139))</f>
        <v>0</v>
      </c>
      <c r="S139" s="106" t="n">
        <f aca="false" t="array" ref="S139:S139">IF(B139&lt;4,"",1-IFERROR(SUM(ISNUMBER(T139:CU139)*(1-$T$3:$CU$3))/COUNTIF($T$3:$CU$3,0),0))</f>
        <v>0.2</v>
      </c>
      <c r="T139" s="103" t="n">
        <f aca="true">IF($J139="","",IF(ISNUMBER(OFFSET('Data transformed'!$A$4,MATCH($A139,'Data transformed'!$A$5:$A$185,0),MATCH(T$4,'Data transformed'!$4:$4,0)-1)), MIN(MAX(OFFSET('Data transformed'!$A$4,MATCH($A139,'Data transformed'!$A$5:$A$185,0),MATCH(T$4,'Data transformed'!$4:$4,0)-1),$M139),$N139),"NA"))</f>
        <v>54.3</v>
      </c>
      <c r="U139" s="103" t="n">
        <f aca="true">IF($J139="","",IF(ISNUMBER(OFFSET('Data transformed'!$A$4,MATCH($A139,'Data transformed'!$A$5:$A$185,0),MATCH(U$4,'Data transformed'!$4:$4,0)-1)), MIN(MAX(OFFSET('Data transformed'!$A$4,MATCH($A139,'Data transformed'!$A$5:$A$185,0),MATCH(U$4,'Data transformed'!$4:$4,0)-1),$M139),$N139),"NA"))</f>
        <v>100</v>
      </c>
      <c r="V139" s="103" t="n">
        <f aca="true">IF($J139="","",IF(ISNUMBER(OFFSET('Data transformed'!$A$4,MATCH($A139,'Data transformed'!$A$5:$A$185,0),MATCH(V$4,'Data transformed'!$4:$4,0)-1)), MIN(MAX(OFFSET('Data transformed'!$A$4,MATCH($A139,'Data transformed'!$A$5:$A$185,0),MATCH(V$4,'Data transformed'!$4:$4,0)-1),$M139),$N139),"NA"))</f>
        <v>75</v>
      </c>
      <c r="W139" s="103" t="n">
        <f aca="true">IF($J139="","",IF(ISNUMBER(OFFSET('Data transformed'!$A$4,MATCH($A139,'Data transformed'!$A$5:$A$185,0),MATCH(W$4,'Data transformed'!$4:$4,0)-1)), MIN(MAX(OFFSET('Data transformed'!$A$4,MATCH($A139,'Data transformed'!$A$5:$A$185,0),MATCH(W$4,'Data transformed'!$4:$4,0)-1),$M139),$N139),"NA"))</f>
        <v>100</v>
      </c>
      <c r="X139" s="103" t="n">
        <f aca="true">IF($J139="","",IF(ISNUMBER(OFFSET('Data transformed'!$A$4,MATCH($A139,'Data transformed'!$A$5:$A$185,0),MATCH(X$4,'Data transformed'!$4:$4,0)-1)), MIN(MAX(OFFSET('Data transformed'!$A$4,MATCH($A139,'Data transformed'!$A$5:$A$185,0),MATCH(X$4,'Data transformed'!$4:$4,0)-1),$M139),$N139),"NA"))</f>
        <v>39.4</v>
      </c>
      <c r="Y139" s="103" t="str">
        <f aca="true">IF($J139="","",IF(ISNUMBER(OFFSET('Data transformed'!$A$4,MATCH($A139,'Data transformed'!$A$5:$A$185,0),MATCH(Y$4,'Data transformed'!$4:$4,0)-1)), MIN(MAX(OFFSET('Data transformed'!$A$4,MATCH($A139,'Data transformed'!$A$5:$A$185,0),MATCH(Y$4,'Data transformed'!$4:$4,0)-1),$M139),$N139),"NA"))</f>
        <v>NA</v>
      </c>
      <c r="Z139" s="103" t="n">
        <f aca="true">IF($J139="","",IF(ISNUMBER(OFFSET('Data transformed'!$A$4,MATCH($A139,'Data transformed'!$A$5:$A$185,0),MATCH(Z$4,'Data transformed'!$4:$4,0)-1)), MIN(MAX(OFFSET('Data transformed'!$A$4,MATCH($A139,'Data transformed'!$A$5:$A$185,0),MATCH(Z$4,'Data transformed'!$4:$4,0)-1),$M139),$N139),"NA"))</f>
        <v>63.4</v>
      </c>
      <c r="AA139" s="103" t="n">
        <f aca="true">IF($J139="","",IF(ISNUMBER(OFFSET('Data transformed'!$A$4,MATCH($A139,'Data transformed'!$A$5:$A$185,0),MATCH(AA$4,'Data transformed'!$4:$4,0)-1)), MIN(MAX(OFFSET('Data transformed'!$A$4,MATCH($A139,'Data transformed'!$A$5:$A$185,0),MATCH(AA$4,'Data transformed'!$4:$4,0)-1),$M139),$N139),"NA"))</f>
        <v>84.3</v>
      </c>
      <c r="AB139" s="103" t="n">
        <f aca="true">IF($J139="","",IF(ISNUMBER(OFFSET('Data transformed'!$A$4,MATCH($A139,'Data transformed'!$A$5:$A$185,0),MATCH(AB$4,'Data transformed'!$4:$4,0)-1)), MIN(MAX(OFFSET('Data transformed'!$A$4,MATCH($A139,'Data transformed'!$A$5:$A$185,0),MATCH(AB$4,'Data transformed'!$4:$4,0)-1),$M139),$N139),"NA"))</f>
        <v>84.3</v>
      </c>
      <c r="AC139" s="103" t="n">
        <f aca="true">IF($J139="","",IF(ISNUMBER(OFFSET('Data transformed'!$A$4,MATCH($A139,'Data transformed'!$A$5:$A$185,0),MATCH(AC$4,'Data transformed'!$4:$4,0)-1)), MIN(MAX(OFFSET('Data transformed'!$A$4,MATCH($A139,'Data transformed'!$A$5:$A$185,0),MATCH(AC$4,'Data transformed'!$4:$4,0)-1),$M139),$N139),"NA"))</f>
        <v>66</v>
      </c>
      <c r="AD139" s="103" t="n">
        <f aca="true">IF($J139="","",IF(ISNUMBER(OFFSET('Data transformed'!$A$4,MATCH($A139,'Data transformed'!$A$5:$A$185,0),MATCH(AD$4,'Data transformed'!$4:$4,0)-1)), MIN(MAX(OFFSET('Data transformed'!$A$4,MATCH($A139,'Data transformed'!$A$5:$A$185,0),MATCH(AD$4,'Data transformed'!$4:$4,0)-1),$M139),$N139),"NA"))</f>
        <v>63.7</v>
      </c>
      <c r="AE139" s="103" t="n">
        <f aca="true">IF($J139="","",IF(ISNUMBER(OFFSET('Data transformed'!$A$4,MATCH($A139,'Data transformed'!$A$5:$A$185,0),MATCH(AE$4,'Data transformed'!$4:$4,0)-1)), MIN(MAX(OFFSET('Data transformed'!$A$4,MATCH($A139,'Data transformed'!$A$5:$A$185,0),MATCH(AE$4,'Data transformed'!$4:$4,0)-1),$M139),$N139),"NA"))</f>
        <v>11.3</v>
      </c>
      <c r="AF139" s="103" t="n">
        <f aca="true">IF($J139="","",IF(ISNUMBER(OFFSET('Data transformed'!$A$4,MATCH($A139,'Data transformed'!$A$5:$A$185,0),MATCH(AF$4,'Data transformed'!$4:$4,0)-1)), MIN(MAX(OFFSET('Data transformed'!$A$4,MATCH($A139,'Data transformed'!$A$5:$A$185,0),MATCH(AF$4,'Data transformed'!$4:$4,0)-1),$M139),$N139),"NA"))</f>
        <v>54.8</v>
      </c>
      <c r="AG139" s="103" t="str">
        <f aca="true">IF($J139="","",IF(ISNUMBER(OFFSET('Data transformed'!$A$4,MATCH($A139,'Data transformed'!$A$5:$A$185,0),MATCH(AG$4,'Data transformed'!$4:$4,0)-1)), MIN(MAX(OFFSET('Data transformed'!$A$4,MATCH($A139,'Data transformed'!$A$5:$A$185,0),MATCH(AG$4,'Data transformed'!$4:$4,0)-1),$M139),$N139),"NA"))</f>
        <v>NA</v>
      </c>
      <c r="AH139" s="103" t="n">
        <f aca="true">IF($J139="","",IF(ISNUMBER(OFFSET('Data transformed'!$A$4,MATCH($A139,'Data transformed'!$A$5:$A$185,0),MATCH(AH$4,'Data transformed'!$4:$4,0)-1)), MIN(MAX(OFFSET('Data transformed'!$A$4,MATCH($A139,'Data transformed'!$A$5:$A$185,0),MATCH(AH$4,'Data transformed'!$4:$4,0)-1),$M139),$N139),"NA"))</f>
        <v>58.8</v>
      </c>
      <c r="AI139" s="103" t="str">
        <f aca="true">IF($J139="","",IF(ISNUMBER(OFFSET('Data transformed'!$A$4,MATCH($A139,'Data transformed'!$A$5:$A$185,0),MATCH(AI$4,'Data transformed'!$4:$4,0)-1)), MIN(MAX(OFFSET('Data transformed'!$A$4,MATCH($A139,'Data transformed'!$A$5:$A$185,0),MATCH(AI$4,'Data transformed'!$4:$4,0)-1),$M139),$N139),"NA"))</f>
        <v>NA</v>
      </c>
      <c r="AJ139" s="103" t="n">
        <f aca="true">IF($J139="","",IF(ISNUMBER(OFFSET('Data transformed'!$A$4,MATCH($A139,'Data transformed'!$A$5:$A$185,0),MATCH(AJ$4,'Data transformed'!$4:$4,0)-1)), MIN(MAX(OFFSET('Data transformed'!$A$4,MATCH($A139,'Data transformed'!$A$5:$A$185,0),MATCH(AJ$4,'Data transformed'!$4:$4,0)-1),$M139),$N139),"NA"))</f>
        <v>74</v>
      </c>
      <c r="AK139" s="103" t="n">
        <f aca="true">IF($J139="","",IF(ISNUMBER(OFFSET('Data transformed'!$A$4,MATCH($A139,'Data transformed'!$A$5:$A$185,0),MATCH(AK$4,'Data transformed'!$4:$4,0)-1)), MIN(MAX(OFFSET('Data transformed'!$A$4,MATCH($A139,'Data transformed'!$A$5:$A$185,0),MATCH(AK$4,'Data transformed'!$4:$4,0)-1),$M139),$N139),"NA"))</f>
        <v>66</v>
      </c>
      <c r="AL139" s="103" t="n">
        <f aca="true">IF($J139="","",IF(ISNUMBER(OFFSET('Data transformed'!$A$4,MATCH($A139,'Data transformed'!$A$5:$A$185,0),MATCH(AL$4,'Data transformed'!$4:$4,0)-1)), MIN(MAX(OFFSET('Data transformed'!$A$4,MATCH($A139,'Data transformed'!$A$5:$A$185,0),MATCH(AL$4,'Data transformed'!$4:$4,0)-1),$M139),$N139),"NA"))</f>
        <v>58.4</v>
      </c>
      <c r="AM139" s="103" t="n">
        <f aca="true">IF($J139="","",IF(ISNUMBER(OFFSET('Data transformed'!$A$4,MATCH($A139,'Data transformed'!$A$5:$A$185,0),MATCH(AM$4,'Data transformed'!$4:$4,0)-1)), MIN(MAX(OFFSET('Data transformed'!$A$4,MATCH($A139,'Data transformed'!$A$5:$A$185,0),MATCH(AM$4,'Data transformed'!$4:$4,0)-1),$M139),$N139),"NA"))</f>
        <v>32.9</v>
      </c>
      <c r="AN139" s="103" t="n">
        <f aca="true">IF($J139="","",IF(ISNUMBER(OFFSET('Data transformed'!$A$4,MATCH($A139,'Data transformed'!$A$5:$A$185,0),MATCH(AN$4,'Data transformed'!$4:$4,0)-1)), MIN(MAX(OFFSET('Data transformed'!$A$4,MATCH($A139,'Data transformed'!$A$5:$A$185,0),MATCH(AN$4,'Data transformed'!$4:$4,0)-1),$M139),$N139),"NA"))</f>
        <v>51.8</v>
      </c>
      <c r="AO139" s="103" t="n">
        <f aca="true">IF($J139="","",IF(ISNUMBER(OFFSET('Data transformed'!$A$4,MATCH($A139,'Data transformed'!$A$5:$A$185,0),MATCH(AO$4,'Data transformed'!$4:$4,0)-1)), MIN(MAX(OFFSET('Data transformed'!$A$4,MATCH($A139,'Data transformed'!$A$5:$A$185,0),MATCH(AO$4,'Data transformed'!$4:$4,0)-1),$M139),$N139),"NA"))</f>
        <v>78.8</v>
      </c>
      <c r="AP139" s="103" t="n">
        <f aca="true">IF($J139="","",IF(ISNUMBER(OFFSET('Data transformed'!$A$4,MATCH($A139,'Data transformed'!$A$5:$A$185,0),MATCH(AP$4,'Data transformed'!$4:$4,0)-1)), MIN(MAX(OFFSET('Data transformed'!$A$4,MATCH($A139,'Data transformed'!$A$5:$A$185,0),MATCH(AP$4,'Data transformed'!$4:$4,0)-1),$M139),$N139),"NA"))</f>
        <v>81.1</v>
      </c>
      <c r="AQ139" s="103" t="str">
        <f aca="true">IF($J139="","",IF(ISNUMBER(OFFSET('Data transformed'!$A$4,MATCH($A139,'Data transformed'!$A$5:$A$185,0),MATCH(AQ$4,'Data transformed'!$4:$4,0)-1)), MIN(MAX(OFFSET('Data transformed'!$A$4,MATCH($A139,'Data transformed'!$A$5:$A$185,0),MATCH(AQ$4,'Data transformed'!$4:$4,0)-1),$M139),$N139),"NA"))</f>
        <v>NA</v>
      </c>
      <c r="AR139" s="103" t="n">
        <f aca="true">IF($J139="","",IF(ISNUMBER(OFFSET('Data transformed'!$A$4,MATCH($A139,'Data transformed'!$A$5:$A$185,0),MATCH(AR$4,'Data transformed'!$4:$4,0)-1)), MIN(MAX(OFFSET('Data transformed'!$A$4,MATCH($A139,'Data transformed'!$A$5:$A$185,0),MATCH(AR$4,'Data transformed'!$4:$4,0)-1),$M139),$N139),"NA"))</f>
        <v>84.5</v>
      </c>
      <c r="AS139" s="103" t="n">
        <f aca="true">IF($J139="","",IF(ISNUMBER(OFFSET('Data transformed'!$A$4,MATCH($A139,'Data transformed'!$A$5:$A$185,0),MATCH(AS$4,'Data transformed'!$4:$4,0)-1)), MIN(MAX(OFFSET('Data transformed'!$A$4,MATCH($A139,'Data transformed'!$A$5:$A$185,0),MATCH(AS$4,'Data transformed'!$4:$4,0)-1),$M139),$N139),"NA"))</f>
        <v>93.6</v>
      </c>
      <c r="AT139" s="103" t="n">
        <f aca="true">IF($J139="","",IF(ISNUMBER(OFFSET('Data transformed'!$A$4,MATCH($A139,'Data transformed'!$A$5:$A$185,0),MATCH(AT$4,'Data transformed'!$4:$4,0)-1)), MIN(MAX(OFFSET('Data transformed'!$A$4,MATCH($A139,'Data transformed'!$A$5:$A$185,0),MATCH(AT$4,'Data transformed'!$4:$4,0)-1),$M139),$N139),"NA"))</f>
        <v>38.7</v>
      </c>
      <c r="AU139" s="103" t="n">
        <f aca="true">IF($J139="","",IF(ISNUMBER(OFFSET('Data transformed'!$A$4,MATCH($A139,'Data transformed'!$A$5:$A$185,0),MATCH(AU$4,'Data transformed'!$4:$4,0)-1)), MIN(MAX(OFFSET('Data transformed'!$A$4,MATCH($A139,'Data transformed'!$A$5:$A$185,0),MATCH(AU$4,'Data transformed'!$4:$4,0)-1),$M139),$N139),"NA"))</f>
        <v>33.3</v>
      </c>
      <c r="AV139" s="103" t="n">
        <f aca="true">IF($J139="","",IF(ISNUMBER(OFFSET('Data transformed'!$A$4,MATCH($A139,'Data transformed'!$A$5:$A$185,0),MATCH(AV$4,'Data transformed'!$4:$4,0)-1)), MIN(MAX(OFFSET('Data transformed'!$A$4,MATCH($A139,'Data transformed'!$A$5:$A$185,0),MATCH(AV$4,'Data transformed'!$4:$4,0)-1),$M139),$N139),"NA"))</f>
        <v>70.7</v>
      </c>
      <c r="AW139" s="103" t="str">
        <f aca="true">IF($J139="","",IF(ISNUMBER(OFFSET('Data transformed'!$A$4,MATCH($A139,'Data transformed'!$A$5:$A$185,0),MATCH(AW$4,'Data transformed'!$4:$4,0)-1)), MIN(MAX(OFFSET('Data transformed'!$A$4,MATCH($A139,'Data transformed'!$A$5:$A$185,0),MATCH(AW$4,'Data transformed'!$4:$4,0)-1),$M139),$N139),"NA"))</f>
        <v>NA</v>
      </c>
      <c r="AX139" s="103" t="n">
        <f aca="true">IF($J139="","",IF(ISNUMBER(OFFSET('Data transformed'!$A$4,MATCH($A139,'Data transformed'!$A$5:$A$185,0),MATCH(AX$4,'Data transformed'!$4:$4,0)-1)), MIN(MAX(OFFSET('Data transformed'!$A$4,MATCH($A139,'Data transformed'!$A$5:$A$185,0),MATCH(AX$4,'Data transformed'!$4:$4,0)-1),$M139),$N139),"NA"))</f>
        <v>51.5</v>
      </c>
      <c r="AY139" s="103" t="n">
        <f aca="true">IF($J139="","",IF(ISNUMBER(OFFSET('Data transformed'!$A$4,MATCH($A139,'Data transformed'!$A$5:$A$185,0),MATCH(AY$4,'Data transformed'!$4:$4,0)-1)), MIN(MAX(OFFSET('Data transformed'!$A$4,MATCH($A139,'Data transformed'!$A$5:$A$185,0),MATCH(AY$4,'Data transformed'!$4:$4,0)-1),$M139),$N139),"NA"))</f>
        <v>37.9</v>
      </c>
      <c r="AZ139" s="103" t="n">
        <f aca="true">IF($J139="","",IF(ISNUMBER(OFFSET('Data transformed'!$A$4,MATCH($A139,'Data transformed'!$A$5:$A$185,0),MATCH(AZ$4,'Data transformed'!$4:$4,0)-1)), MIN(MAX(OFFSET('Data transformed'!$A$4,MATCH($A139,'Data transformed'!$A$5:$A$185,0),MATCH(AZ$4,'Data transformed'!$4:$4,0)-1),$M139),$N139),"NA"))</f>
        <v>61.8</v>
      </c>
      <c r="BA139" s="103" t="str">
        <f aca="true">IF($J139="","",IF(ISNUMBER(OFFSET('Data transformed'!$A$4,MATCH($A139,'Data transformed'!$A$5:$A$185,0),MATCH(BA$4,'Data transformed'!$4:$4,0)-1)), MIN(MAX(OFFSET('Data transformed'!$A$4,MATCH($A139,'Data transformed'!$A$5:$A$185,0),MATCH(BA$4,'Data transformed'!$4:$4,0)-1),$M139),$N139),"NA"))</f>
        <v>NA</v>
      </c>
      <c r="BB139" s="103" t="n">
        <f aca="true">IF($J139="","",IF(ISNUMBER(OFFSET('Data transformed'!$A$4,MATCH($A139,'Data transformed'!$A$5:$A$185,0),MATCH(BB$4,'Data transformed'!$4:$4,0)-1)), MIN(MAX(OFFSET('Data transformed'!$A$4,MATCH($A139,'Data transformed'!$A$5:$A$185,0),MATCH(BB$4,'Data transformed'!$4:$4,0)-1),$M139),$N139),"NA"))</f>
        <v>83.9</v>
      </c>
      <c r="BC139" s="103" t="n">
        <f aca="true">IF($J139="","",IF(ISNUMBER(OFFSET('Data transformed'!$A$4,MATCH($A139,'Data transformed'!$A$5:$A$185,0),MATCH(BC$4,'Data transformed'!$4:$4,0)-1)), MIN(MAX(OFFSET('Data transformed'!$A$4,MATCH($A139,'Data transformed'!$A$5:$A$185,0),MATCH(BC$4,'Data transformed'!$4:$4,0)-1),$M139),$N139),"NA"))</f>
        <v>62.8</v>
      </c>
      <c r="BD139" s="103" t="n">
        <f aca="true">IF($J139="","",IF(ISNUMBER(OFFSET('Data transformed'!$A$4,MATCH($A139,'Data transformed'!$A$5:$A$185,0),MATCH(BD$4,'Data transformed'!$4:$4,0)-1)), MIN(MAX(OFFSET('Data transformed'!$A$4,MATCH($A139,'Data transformed'!$A$5:$A$185,0),MATCH(BD$4,'Data transformed'!$4:$4,0)-1),$M139),$N139),"NA"))</f>
        <v>87.1</v>
      </c>
      <c r="BE139" s="103" t="n">
        <f aca="true">IF($J139="","",IF(ISNUMBER(OFFSET('Data transformed'!$A$4,MATCH($A139,'Data transformed'!$A$5:$A$185,0),MATCH(BE$4,'Data transformed'!$4:$4,0)-1)), MIN(MAX(OFFSET('Data transformed'!$A$4,MATCH($A139,'Data transformed'!$A$5:$A$185,0),MATCH(BE$4,'Data transformed'!$4:$4,0)-1),$M139),$N139),"NA"))</f>
        <v>33.1</v>
      </c>
      <c r="BF139" s="103" t="n">
        <f aca="true">IF($J139="","",IF(ISNUMBER(OFFSET('Data transformed'!$A$4,MATCH($A139,'Data transformed'!$A$5:$A$185,0),MATCH(BF$4,'Data transformed'!$4:$4,0)-1)), MIN(MAX(OFFSET('Data transformed'!$A$4,MATCH($A139,'Data transformed'!$A$5:$A$185,0),MATCH(BF$4,'Data transformed'!$4:$4,0)-1),$M139),$N139),"NA"))</f>
        <v>68.1</v>
      </c>
      <c r="BG139" s="103" t="n">
        <f aca="true">IF($J139="","",IF(ISNUMBER(OFFSET('Data transformed'!$A$4,MATCH($A139,'Data transformed'!$A$5:$A$185,0),MATCH(BG$4,'Data transformed'!$4:$4,0)-1)), MIN(MAX(OFFSET('Data transformed'!$A$4,MATCH($A139,'Data transformed'!$A$5:$A$185,0),MATCH(BG$4,'Data transformed'!$4:$4,0)-1),$M139),$N139),"NA"))</f>
        <v>52.2</v>
      </c>
      <c r="BH139" s="103" t="n">
        <f aca="true">IF($J139="","",IF(ISNUMBER(OFFSET('Data transformed'!$A$4,MATCH($A139,'Data transformed'!$A$5:$A$185,0),MATCH(BH$4,'Data transformed'!$4:$4,0)-1)), MIN(MAX(OFFSET('Data transformed'!$A$4,MATCH($A139,'Data transformed'!$A$5:$A$185,0),MATCH(BH$4,'Data transformed'!$4:$4,0)-1),$M139),$N139),"NA"))</f>
        <v>72.1</v>
      </c>
      <c r="BI139" s="103" t="n">
        <f aca="true">IF($J139="","",IF(ISNUMBER(OFFSET('Data transformed'!$A$4,MATCH($A139,'Data transformed'!$A$5:$A$185,0),MATCH(BI$4,'Data transformed'!$4:$4,0)-1)), MIN(MAX(OFFSET('Data transformed'!$A$4,MATCH($A139,'Data transformed'!$A$5:$A$185,0),MATCH(BI$4,'Data transformed'!$4:$4,0)-1),$M139),$N139),"NA"))</f>
        <v>29</v>
      </c>
      <c r="BJ139" s="103" t="str">
        <f aca="true">IF($J139="","",IF(ISNUMBER(OFFSET('Data transformed'!$A$4,MATCH($A139,'Data transformed'!$A$5:$A$185,0),MATCH(BJ$4,'Data transformed'!$4:$4,0)-1)), MIN(MAX(OFFSET('Data transformed'!$A$4,MATCH($A139,'Data transformed'!$A$5:$A$185,0),MATCH(BJ$4,'Data transformed'!$4:$4,0)-1),$M139),$N139),"NA"))</f>
        <v>NA</v>
      </c>
      <c r="BK139" s="103" t="n">
        <f aca="true">IF($J139="","",IF(ISNUMBER(OFFSET('Data transformed'!$A$4,MATCH($A139,'Data transformed'!$A$5:$A$185,0),MATCH(BK$4,'Data transformed'!$4:$4,0)-1)), MIN(MAX(OFFSET('Data transformed'!$A$4,MATCH($A139,'Data transformed'!$A$5:$A$185,0),MATCH(BK$4,'Data transformed'!$4:$4,0)-1),$M139),$N139),"NA"))</f>
        <v>37.8</v>
      </c>
      <c r="BL139" s="103" t="n">
        <f aca="true">IF($J139="","",IF(ISNUMBER(OFFSET('Data transformed'!$A$4,MATCH($A139,'Data transformed'!$A$5:$A$185,0),MATCH(BL$4,'Data transformed'!$4:$4,0)-1)), MIN(MAX(OFFSET('Data transformed'!$A$4,MATCH($A139,'Data transformed'!$A$5:$A$185,0),MATCH(BL$4,'Data transformed'!$4:$4,0)-1),$M139),$N139),"NA"))</f>
        <v>18.4</v>
      </c>
      <c r="BM139" s="103" t="str">
        <f aca="true">IF($J139="","",IF(ISNUMBER(OFFSET('Data transformed'!$A$4,MATCH($A139,'Data transformed'!$A$5:$A$185,0),MATCH(BM$4,'Data transformed'!$4:$4,0)-1)), MIN(MAX(OFFSET('Data transformed'!$A$4,MATCH($A139,'Data transformed'!$A$5:$A$185,0),MATCH(BM$4,'Data transformed'!$4:$4,0)-1),$M139),$N139),"NA"))</f>
        <v>NA</v>
      </c>
      <c r="BN139" s="103" t="n">
        <f aca="true">IF($J139="","",IF(ISNUMBER(OFFSET('Data transformed'!$A$4,MATCH($A139,'Data transformed'!$A$5:$A$185,0),MATCH(BN$4,'Data transformed'!$4:$4,0)-1)), MIN(MAX(OFFSET('Data transformed'!$A$4,MATCH($A139,'Data transformed'!$A$5:$A$185,0),MATCH(BN$4,'Data transformed'!$4:$4,0)-1),$M139),$N139),"NA"))</f>
        <v>45.1</v>
      </c>
      <c r="BO139" s="103" t="n">
        <f aca="true">IF($J139="","",IF(ISNUMBER(OFFSET('Data transformed'!$A$4,MATCH($A139,'Data transformed'!$A$5:$A$185,0),MATCH(BO$4,'Data transformed'!$4:$4,0)-1)), MIN(MAX(OFFSET('Data transformed'!$A$4,MATCH($A139,'Data transformed'!$A$5:$A$185,0),MATCH(BO$4,'Data transformed'!$4:$4,0)-1),$M139),$N139),"NA"))</f>
        <v>43.2</v>
      </c>
      <c r="BP139" s="103" t="n">
        <f aca="true">IF($J139="","",IF(ISNUMBER(OFFSET('Data transformed'!$A$4,MATCH($A139,'Data transformed'!$A$5:$A$185,0),MATCH(BP$4,'Data transformed'!$4:$4,0)-1)), MIN(MAX(OFFSET('Data transformed'!$A$4,MATCH($A139,'Data transformed'!$A$5:$A$185,0),MATCH(BP$4,'Data transformed'!$4:$4,0)-1),$M139),$N139),"NA"))</f>
        <v>0</v>
      </c>
      <c r="BQ139" s="103" t="n">
        <f aca="true">IF($J139="","",IF(ISNUMBER(OFFSET('Data transformed'!$A$4,MATCH($A139,'Data transformed'!$A$5:$A$185,0),MATCH(BQ$4,'Data transformed'!$4:$4,0)-1)), MIN(MAX(OFFSET('Data transformed'!$A$4,MATCH($A139,'Data transformed'!$A$5:$A$185,0),MATCH(BQ$4,'Data transformed'!$4:$4,0)-1),$M139),$N139),"NA"))</f>
        <v>47.5</v>
      </c>
      <c r="BR139" s="103" t="n">
        <f aca="true">IF($J139="","",IF(ISNUMBER(OFFSET('Data transformed'!$A$4,MATCH($A139,'Data transformed'!$A$5:$A$185,0),MATCH(BR$4,'Data transformed'!$4:$4,0)-1)), MIN(MAX(OFFSET('Data transformed'!$A$4,MATCH($A139,'Data transformed'!$A$5:$A$185,0),MATCH(BR$4,'Data transformed'!$4:$4,0)-1),$M139),$N139),"NA"))</f>
        <v>76.4</v>
      </c>
      <c r="BS139" s="103" t="str">
        <f aca="true">IF($J139="","",IF(ISNUMBER(OFFSET('Data transformed'!$A$4,MATCH($A139,'Data transformed'!$A$5:$A$185,0),MATCH(BS$4,'Data transformed'!$4:$4,0)-1)), MIN(MAX(OFFSET('Data transformed'!$A$4,MATCH($A139,'Data transformed'!$A$5:$A$185,0),MATCH(BS$4,'Data transformed'!$4:$4,0)-1),$M139),$N139),"NA"))</f>
        <v>NA</v>
      </c>
      <c r="BT139" s="103" t="n">
        <f aca="true">IF($J139="","",IF(ISNUMBER(OFFSET('Data transformed'!$A$4,MATCH($A139,'Data transformed'!$A$5:$A$185,0),MATCH(BT$4,'Data transformed'!$4:$4,0)-1)), MIN(MAX(OFFSET('Data transformed'!$A$4,MATCH($A139,'Data transformed'!$A$5:$A$185,0),MATCH(BT$4,'Data transformed'!$4:$4,0)-1),$M139),$N139),"NA"))</f>
        <v>93.8</v>
      </c>
      <c r="BU139" s="103" t="n">
        <f aca="true">IF($J139="","",IF(ISNUMBER(OFFSET('Data transformed'!$A$4,MATCH($A139,'Data transformed'!$A$5:$A$185,0),MATCH(BU$4,'Data transformed'!$4:$4,0)-1)), MIN(MAX(OFFSET('Data transformed'!$A$4,MATCH($A139,'Data transformed'!$A$5:$A$185,0),MATCH(BU$4,'Data transformed'!$4:$4,0)-1),$M139),$N139),"NA"))</f>
        <v>35.3</v>
      </c>
      <c r="BV139" s="103" t="n">
        <f aca="true">IF($J139="","",IF(ISNUMBER(OFFSET('Data transformed'!$A$4,MATCH($A139,'Data transformed'!$A$5:$A$185,0),MATCH(BV$4,'Data transformed'!$4:$4,0)-1)), MIN(MAX(OFFSET('Data transformed'!$A$4,MATCH($A139,'Data transformed'!$A$5:$A$185,0),MATCH(BV$4,'Data transformed'!$4:$4,0)-1),$M139),$N139),"NA"))</f>
        <v>70.7</v>
      </c>
      <c r="BW139" s="103" t="n">
        <f aca="true">IF($J139="","",IF(ISNUMBER(OFFSET('Data transformed'!$A$4,MATCH($A139,'Data transformed'!$A$5:$A$185,0),MATCH(BW$4,'Data transformed'!$4:$4,0)-1)), MIN(MAX(OFFSET('Data transformed'!$A$4,MATCH($A139,'Data transformed'!$A$5:$A$185,0),MATCH(BW$4,'Data transformed'!$4:$4,0)-1),$M139),$N139),"NA"))</f>
        <v>59.9</v>
      </c>
      <c r="BX139" s="103" t="n">
        <f aca="true">IF($J139="","",IF(ISNUMBER(OFFSET('Data transformed'!$A$4,MATCH($A139,'Data transformed'!$A$5:$A$185,0),MATCH(BX$4,'Data transformed'!$4:$4,0)-1)), MIN(MAX(OFFSET('Data transformed'!$A$4,MATCH($A139,'Data transformed'!$A$5:$A$185,0),MATCH(BX$4,'Data transformed'!$4:$4,0)-1),$M139),$N139),"NA"))</f>
        <v>46.1</v>
      </c>
      <c r="BY139" s="103" t="n">
        <f aca="true">IF($J139="","",IF(ISNUMBER(OFFSET('Data transformed'!$A$4,MATCH($A139,'Data transformed'!$A$5:$A$185,0),MATCH(BY$4,'Data transformed'!$4:$4,0)-1)), MIN(MAX(OFFSET('Data transformed'!$A$4,MATCH($A139,'Data transformed'!$A$5:$A$185,0),MATCH(BY$4,'Data transformed'!$4:$4,0)-1),$M139),$N139),"NA"))</f>
        <v>46.3</v>
      </c>
      <c r="BZ139" s="103" t="n">
        <f aca="true">IF($J139="","",IF(ISNUMBER(OFFSET('Data transformed'!$A$4,MATCH($A139,'Data transformed'!$A$5:$A$185,0),MATCH(BZ$4,'Data transformed'!$4:$4,0)-1)), MIN(MAX(OFFSET('Data transformed'!$A$4,MATCH($A139,'Data transformed'!$A$5:$A$185,0),MATCH(BZ$4,'Data transformed'!$4:$4,0)-1),$M139),$N139),"NA"))</f>
        <v>68.6</v>
      </c>
      <c r="CA139" s="103" t="n">
        <f aca="true">IF($J139="","",IF(ISNUMBER(OFFSET('Data transformed'!$A$4,MATCH($A139,'Data transformed'!$A$5:$A$185,0),MATCH(CA$4,'Data transformed'!$4:$4,0)-1)), MIN(MAX(OFFSET('Data transformed'!$A$4,MATCH($A139,'Data transformed'!$A$5:$A$185,0),MATCH(CA$4,'Data transformed'!$4:$4,0)-1),$M139),$N139),"NA"))</f>
        <v>73.3</v>
      </c>
      <c r="CB139" s="103" t="n">
        <f aca="true">IF($J139="","",IF(ISNUMBER(OFFSET('Data transformed'!$A$4,MATCH($A139,'Data transformed'!$A$5:$A$185,0),MATCH(CB$4,'Data transformed'!$4:$4,0)-1)), MIN(MAX(OFFSET('Data transformed'!$A$4,MATCH($A139,'Data transformed'!$A$5:$A$185,0),MATCH(CB$4,'Data transformed'!$4:$4,0)-1),$M139),$N139),"NA"))</f>
        <v>66.2</v>
      </c>
      <c r="CC139" s="103" t="n">
        <f aca="true">IF($J139="","",IF(ISNUMBER(OFFSET('Data transformed'!$A$4,MATCH($A139,'Data transformed'!$A$5:$A$185,0),MATCH(CC$4,'Data transformed'!$4:$4,0)-1)), MIN(MAX(OFFSET('Data transformed'!$A$4,MATCH($A139,'Data transformed'!$A$5:$A$185,0),MATCH(CC$4,'Data transformed'!$4:$4,0)-1),$M139),$N139),"NA"))</f>
        <v>73.5</v>
      </c>
      <c r="CD139" s="103" t="n">
        <f aca="true">IF($J139="","",IF(ISNUMBER(OFFSET('Data transformed'!$A$4,MATCH($A139,'Data transformed'!$A$5:$A$185,0),MATCH(CD$4,'Data transformed'!$4:$4,0)-1)), MIN(MAX(OFFSET('Data transformed'!$A$4,MATCH($A139,'Data transformed'!$A$5:$A$185,0),MATCH(CD$4,'Data transformed'!$4:$4,0)-1),$M139),$N139),"NA"))</f>
        <v>18.3</v>
      </c>
      <c r="CE139" s="103" t="n">
        <f aca="true">IF($J139="","",IF(ISNUMBER(OFFSET('Data transformed'!$A$4,MATCH($A139,'Data transformed'!$A$5:$A$185,0),MATCH(CE$4,'Data transformed'!$4:$4,0)-1)), MIN(MAX(OFFSET('Data transformed'!$A$4,MATCH($A139,'Data transformed'!$A$5:$A$185,0),MATCH(CE$4,'Data transformed'!$4:$4,0)-1),$M139),$N139),"NA"))</f>
        <v>16</v>
      </c>
      <c r="CF139" s="103" t="n">
        <f aca="true">IF($J139="","",IF(ISNUMBER(OFFSET('Data transformed'!$A$4,MATCH($A139,'Data transformed'!$A$5:$A$185,0),MATCH(CF$4,'Data transformed'!$4:$4,0)-1)), MIN(MAX(OFFSET('Data transformed'!$A$4,MATCH($A139,'Data transformed'!$A$5:$A$185,0),MATCH(CF$4,'Data transformed'!$4:$4,0)-1),$M139),$N139),"NA"))</f>
        <v>37.1</v>
      </c>
      <c r="CG139" s="103" t="n">
        <f aca="true">IF($J139="","",IF(ISNUMBER(OFFSET('Data transformed'!$A$4,MATCH($A139,'Data transformed'!$A$5:$A$185,0),MATCH(CG$4,'Data transformed'!$4:$4,0)-1)), MIN(MAX(OFFSET('Data transformed'!$A$4,MATCH($A139,'Data transformed'!$A$5:$A$185,0),MATCH(CG$4,'Data transformed'!$4:$4,0)-1),$M139),$N139),"NA"))</f>
        <v>100</v>
      </c>
      <c r="CH139" s="103" t="str">
        <f aca="true">IF($J139="","",IF(ISNUMBER(OFFSET('Data transformed'!$A$4,MATCH($A139,'Data transformed'!$A$5:$A$185,0),MATCH(CH$4,'Data transformed'!$4:$4,0)-1)), MIN(MAX(OFFSET('Data transformed'!$A$4,MATCH($A139,'Data transformed'!$A$5:$A$185,0),MATCH(CH$4,'Data transformed'!$4:$4,0)-1),$M139),$N139),"NA"))</f>
        <v>NA</v>
      </c>
      <c r="CI139" s="103" t="str">
        <f aca="true">IF($J139="","",IF(ISNUMBER(OFFSET('Data transformed'!$A$4,MATCH($A139,'Data transformed'!$A$5:$A$185,0),MATCH(CI$4,'Data transformed'!$4:$4,0)-1)), MIN(MAX(OFFSET('Data transformed'!$A$4,MATCH($A139,'Data transformed'!$A$5:$A$185,0),MATCH(CI$4,'Data transformed'!$4:$4,0)-1),$M139),$N139),"NA"))</f>
        <v>NA</v>
      </c>
      <c r="CJ139" s="103" t="str">
        <f aca="true">IF($J139="","",IF(ISNUMBER(OFFSET('Data transformed'!$A$4,MATCH($A139,'Data transformed'!$A$5:$A$185,0),MATCH(CJ$4,'Data transformed'!$4:$4,0)-1)), MIN(MAX(OFFSET('Data transformed'!$A$4,MATCH($A139,'Data transformed'!$A$5:$A$185,0),MATCH(CJ$4,'Data transformed'!$4:$4,0)-1),$M139),$N139),"NA"))</f>
        <v>NA</v>
      </c>
      <c r="CK139" s="103" t="n">
        <f aca="true">IF($J139="","",IF(ISNUMBER(OFFSET('Data transformed'!$A$4,MATCH($A139,'Data transformed'!$A$5:$A$185,0),MATCH(CK$4,'Data transformed'!$4:$4,0)-1)), MIN(MAX(OFFSET('Data transformed'!$A$4,MATCH($A139,'Data transformed'!$A$5:$A$185,0),MATCH(CK$4,'Data transformed'!$4:$4,0)-1),$M139),$N139),"NA"))</f>
        <v>71.7</v>
      </c>
      <c r="CL139" s="103" t="str">
        <f aca="true">IF($J139="","",IF(ISNUMBER(OFFSET('Data transformed'!$A$4,MATCH($A139,'Data transformed'!$A$5:$A$185,0),MATCH(CL$4,'Data transformed'!$4:$4,0)-1)), MIN(MAX(OFFSET('Data transformed'!$A$4,MATCH($A139,'Data transformed'!$A$5:$A$185,0),MATCH(CL$4,'Data transformed'!$4:$4,0)-1),$M139),$N139),"NA"))</f>
        <v>NA</v>
      </c>
      <c r="CM139" s="103" t="str">
        <f aca="true">IF($J139="","",IF(ISNUMBER(OFFSET('Data transformed'!$A$4,MATCH($A139,'Data transformed'!$A$5:$A$185,0),MATCH(CM$4,'Data transformed'!$4:$4,0)-1)), MIN(MAX(OFFSET('Data transformed'!$A$4,MATCH($A139,'Data transformed'!$A$5:$A$185,0),MATCH(CM$4,'Data transformed'!$4:$4,0)-1),$M139),$N139),"NA"))</f>
        <v>NA</v>
      </c>
      <c r="CN139" s="103" t="str">
        <f aca="true">IF($J139="","",IF(ISNUMBER(OFFSET('Data transformed'!$A$4,MATCH($A139,'Data transformed'!$A$5:$A$185,0),MATCH(CN$4,'Data transformed'!$4:$4,0)-1)), MIN(MAX(OFFSET('Data transformed'!$A$4,MATCH($A139,'Data transformed'!$A$5:$A$185,0),MATCH(CN$4,'Data transformed'!$4:$4,0)-1),$M139),$N139),"NA"))</f>
        <v>NA</v>
      </c>
      <c r="CO139" s="103" t="n">
        <f aca="true">IF($J139="","",IF(ISNUMBER(OFFSET('Data transformed'!$A$4,MATCH($A139,'Data transformed'!$A$5:$A$185,0),MATCH(CO$4,'Data transformed'!$4:$4,0)-1)), MIN(MAX(OFFSET('Data transformed'!$A$4,MATCH($A139,'Data transformed'!$A$5:$A$185,0),MATCH(CO$4,'Data transformed'!$4:$4,0)-1),$M139),$N139),"NA"))</f>
        <v>44.8</v>
      </c>
      <c r="CP139" s="103" t="n">
        <f aca="true">IF($J139="","",IF(ISNUMBER(OFFSET('Data transformed'!$A$4,MATCH($A139,'Data transformed'!$A$5:$A$185,0),MATCH(CP$4,'Data transformed'!$4:$4,0)-1)), MIN(MAX(OFFSET('Data transformed'!$A$4,MATCH($A139,'Data transformed'!$A$5:$A$185,0),MATCH(CP$4,'Data transformed'!$4:$4,0)-1),$M139),$N139),"NA"))</f>
        <v>72.6</v>
      </c>
      <c r="CQ139" s="103" t="n">
        <f aca="true">IF($J139="","",IF(ISNUMBER(OFFSET('Data transformed'!$A$4,MATCH($A139,'Data transformed'!$A$5:$A$185,0),MATCH(CQ$4,'Data transformed'!$4:$4,0)-1)), MIN(MAX(OFFSET('Data transformed'!$A$4,MATCH($A139,'Data transformed'!$A$5:$A$185,0),MATCH(CQ$4,'Data transformed'!$4:$4,0)-1),$M139),$N139),"NA"))</f>
        <v>100</v>
      </c>
      <c r="CR139" s="103" t="n">
        <f aca="true">IF($J139="","",IF(ISNUMBER(OFFSET('Data transformed'!$A$4,MATCH($A139,'Data transformed'!$A$5:$A$185,0),MATCH(CR$4,'Data transformed'!$4:$4,0)-1)), MIN(MAX(OFFSET('Data transformed'!$A$4,MATCH($A139,'Data transformed'!$A$5:$A$185,0),MATCH(CR$4,'Data transformed'!$4:$4,0)-1),$M139),$N139),"NA"))</f>
        <v>33.1</v>
      </c>
      <c r="CS139" s="103" t="str">
        <f aca="true">IF($J139="","",IF(ISNUMBER(OFFSET('Data transformed'!$A$4,MATCH($A139,'Data transformed'!$A$5:$A$185,0),MATCH(CS$4,'Data transformed'!$4:$4,0)-1)), MIN(MAX(OFFSET('Data transformed'!$A$4,MATCH($A139,'Data transformed'!$A$5:$A$185,0),MATCH(CS$4,'Data transformed'!$4:$4,0)-1),$M139),$N139),"NA"))</f>
        <v>NA</v>
      </c>
      <c r="CT139" s="103" t="n">
        <f aca="true">IF($J139="","",IF(ISNUMBER(OFFSET('Data transformed'!$A$4,MATCH($A139,'Data transformed'!$A$5:$A$185,0),MATCH(CT$4,'Data transformed'!$4:$4,0)-1)), MIN(MAX(OFFSET('Data transformed'!$A$4,MATCH($A139,'Data transformed'!$A$5:$A$185,0),MATCH(CT$4,'Data transformed'!$4:$4,0)-1),$M139),$N139),"NA"))</f>
        <v>41.2</v>
      </c>
      <c r="CU139" s="103" t="n">
        <f aca="true">IF($J139="","",IF(ISNUMBER(OFFSET('Data transformed'!$A$4,MATCH($A139,'Data transformed'!$A$5:$A$185,0),MATCH(CU$4,'Data transformed'!$4:$4,0)-1)), MIN(MAX(OFFSET('Data transformed'!$A$4,MATCH($A139,'Data transformed'!$A$5:$A$185,0),MATCH(CU$4,'Data transformed'!$4:$4,0)-1),$M139),$N139),"NA"))</f>
        <v>9.2</v>
      </c>
    </row>
    <row r="140" customFormat="false" ht="15.5" hidden="false" customHeight="false" outlineLevel="0" collapsed="false">
      <c r="A140" s="107" t="n">
        <v>5122</v>
      </c>
      <c r="B140" s="107" t="n">
        <v>4</v>
      </c>
      <c r="C140" s="103" t="str">
        <f aca="true">IF(ISBLANK(OFFSET('Raw Data'!$A$3,MATCH($A140,'Raw Data'!$B$4:$B$185,0),MATCH(C$4,'Raw Data'!$3:$3,0)-1)),"",OFFSET('Raw Data'!$A$3,MATCH($A140,'Raw Data'!$B$4:$B$185,0),MATCH(C$4,'Raw Data'!$3:$3,0)-1))</f>
        <v/>
      </c>
      <c r="D140" s="103" t="str">
        <f aca="true">IF(ISBLANK(OFFSET('Raw Data'!$A$3,MATCH($A140,'Raw Data'!$B$4:$B$185,0),MATCH(D$4,'Raw Data'!$3:$3,0)-1)),"",OFFSET('Raw Data'!$A$3,MATCH($A140,'Raw Data'!$B$4:$B$185,0),MATCH(D$4,'Raw Data'!$3:$3,0)-1))</f>
        <v>Mobile data cost</v>
      </c>
      <c r="E140" s="103" t="str">
        <f aca="true">IF(ISBLANK(OFFSET('Raw Data'!$A$3,MATCH($A140,'Raw Data'!$B$4:$B$185,0),MATCH(E$4,'Raw Data'!$3:$3,0)-1)),"",OFFSET('Raw Data'!$A$3,MATCH($A140,'Raw Data'!$B$4:$B$185,0),MATCH(E$4,'Raw Data'!$3:$3,0)-1))</f>
        <v/>
      </c>
      <c r="G140" s="103"/>
      <c r="H140" s="103"/>
      <c r="I140" s="103"/>
      <c r="J140" s="103" t="n">
        <f aca="true" t="array" ref="J140:J140">IFERROR(_xlfn.QUARTILE.INC(IF(ISNUMBER(OFFSET('Data transformed'!$N$4,MATCH('outliers treatment'!$A140,'Data transformed'!$A$5:$A$185),1,1,COUNTA('Data transformed'!$O$4:$CX$4))),OFFSET('Data transformed'!$N$4,MATCH('outliers treatment'!$A140,'Data transformed'!$A$5:$A$185),1,1,COUNTA('Data transformed'!$O$4:$CX$4))),1),"")</f>
        <v>-1.21338845</v>
      </c>
      <c r="K140" s="103" t="n">
        <f aca="true" t="array" ref="K140:K140">IFERROR(_xlfn.QUARTILE.INC(IF(ISNUMBER(OFFSET('Data transformed'!$N$4,MATCH('outliers treatment'!$A140,'Data transformed'!$A$5:$A$185),1,1,COUNTA('Data transformed'!$O$4:$CX$4))),OFFSET('Data transformed'!$N$4,MATCH('outliers treatment'!$A140,'Data transformed'!$A$5:$A$185),1,1,COUNTA('Data transformed'!$O$4:$CX$4))),3),"")</f>
        <v>0.224297</v>
      </c>
      <c r="L140" s="103" t="n">
        <f aca="false">IFERROR(K140-J140,"")</f>
        <v>1.43768545</v>
      </c>
      <c r="M140" s="103" t="n">
        <f aca="false">IFERROR(J140-1.5*L140,"")</f>
        <v>-3.369916625</v>
      </c>
      <c r="N140" s="103" t="n">
        <f aca="false">IFERROR(K140+1.5*L140,"")</f>
        <v>2.380825175</v>
      </c>
      <c r="O140" s="103"/>
      <c r="P140" s="105" t="n">
        <f aca="false" t="array" ref="P140:P140">IFERROR(SKEW(IF(ISNUMBER(T140:CU140),T140:CU140,"")),"")</f>
        <v>-0.291177556748577</v>
      </c>
      <c r="Q140" s="103" t="n">
        <f aca="true">IF(ISBLANK(OFFSET('Data above threshold'!$A$4,MATCH('Data above threshold'!$A139,'Data above threshold'!$A$5:$A$185,0),MATCH('Data above threshold'!N$4,'Data above threshold'!$4:$4,0)-1)),1,OFFSET('Data above threshold'!$A$4,MATCH('Data above threshold'!$A139,'Data above threshold'!$A$5:$A$185,0),MATCH('Data above threshold'!N$4,'Data above threshold'!$4:$4,0)-1))</f>
        <v>0</v>
      </c>
      <c r="R140" s="103" t="n">
        <f aca="false">IF($J140="","",COUNTIF(T140:CU140,M140)+ COUNTIF(T140:CQ140,N140))</f>
        <v>0</v>
      </c>
      <c r="S140" s="106" t="n">
        <f aca="false" t="array" ref="S140:S140">IF(B140&lt;4,"",1-IFERROR(SUM(ISNUMBER(T140:CU140)*(1-$T$3:$CU$3))/COUNTIF($T$3:$CU$3,0),0))</f>
        <v>0.025</v>
      </c>
      <c r="T140" s="103" t="n">
        <f aca="true">IF($J140="","",IF(ISNUMBER(OFFSET('Data transformed'!$A$4,MATCH($A140,'Data transformed'!$A$5:$A$185,0),MATCH(T$4,'Data transformed'!$4:$4,0)-1)), MIN(MAX(OFFSET('Data transformed'!$A$4,MATCH($A140,'Data transformed'!$A$5:$A$185,0),MATCH(T$4,'Data transformed'!$4:$4,0)-1),$M140),$N140),"NA"))</f>
        <v>-0.86506152</v>
      </c>
      <c r="U140" s="103" t="n">
        <f aca="true">IF($J140="","",IF(ISNUMBER(OFFSET('Data transformed'!$A$4,MATCH($A140,'Data transformed'!$A$5:$A$185,0),MATCH(U$4,'Data transformed'!$4:$4,0)-1)), MIN(MAX(OFFSET('Data transformed'!$A$4,MATCH($A140,'Data transformed'!$A$5:$A$185,0),MATCH(U$4,'Data transformed'!$4:$4,0)-1),$M140),$N140),"NA"))</f>
        <v>0.36146</v>
      </c>
      <c r="V140" s="103" t="n">
        <f aca="true">IF($J140="","",IF(ISNUMBER(OFFSET('Data transformed'!$A$4,MATCH($A140,'Data transformed'!$A$5:$A$185,0),MATCH(V$4,'Data transformed'!$4:$4,0)-1)), MIN(MAX(OFFSET('Data transformed'!$A$4,MATCH($A140,'Data transformed'!$A$5:$A$185,0),MATCH(V$4,'Data transformed'!$4:$4,0)-1),$M140),$N140),"NA"))</f>
        <v>-0.1581554</v>
      </c>
      <c r="W140" s="103" t="n">
        <f aca="true">IF($J140="","",IF(ISNUMBER(OFFSET('Data transformed'!$A$4,MATCH($A140,'Data transformed'!$A$5:$A$185,0),MATCH(W$4,'Data transformed'!$4:$4,0)-1)), MIN(MAX(OFFSET('Data transformed'!$A$4,MATCH($A140,'Data transformed'!$A$5:$A$185,0),MATCH(W$4,'Data transformed'!$4:$4,0)-1),$M140),$N140),"NA"))</f>
        <v>-1.662981</v>
      </c>
      <c r="X140" s="103" t="n">
        <f aca="true">IF($J140="","",IF(ISNUMBER(OFFSET('Data transformed'!$A$4,MATCH($A140,'Data transformed'!$A$5:$A$185,0),MATCH(X$4,'Data transformed'!$4:$4,0)-1)), MIN(MAX(OFFSET('Data transformed'!$A$4,MATCH($A140,'Data transformed'!$A$5:$A$185,0),MATCH(X$4,'Data transformed'!$4:$4,0)-1),$M140),$N140),"NA"))</f>
        <v>1.067913</v>
      </c>
      <c r="Y140" s="103" t="n">
        <f aca="true">IF($J140="","",IF(ISNUMBER(OFFSET('Data transformed'!$A$4,MATCH($A140,'Data transformed'!$A$5:$A$185,0),MATCH(Y$4,'Data transformed'!$4:$4,0)-1)), MIN(MAX(OFFSET('Data transformed'!$A$4,MATCH($A140,'Data transformed'!$A$5:$A$185,0),MATCH(Y$4,'Data transformed'!$4:$4,0)-1),$M140),$N140),"NA"))</f>
        <v>0.18116</v>
      </c>
      <c r="Z140" s="103" t="n">
        <f aca="true">IF($J140="","",IF(ISNUMBER(OFFSET('Data transformed'!$A$4,MATCH($A140,'Data transformed'!$A$5:$A$185,0),MATCH(Z$4,'Data transformed'!$4:$4,0)-1)), MIN(MAX(OFFSET('Data transformed'!$A$4,MATCH($A140,'Data transformed'!$A$5:$A$185,0),MATCH(Z$4,'Data transformed'!$4:$4,0)-1),$M140),$N140),"NA"))</f>
        <v>0.07959</v>
      </c>
      <c r="AA140" s="103" t="n">
        <f aca="true">IF($J140="","",IF(ISNUMBER(OFFSET('Data transformed'!$A$4,MATCH($A140,'Data transformed'!$A$5:$A$185,0),MATCH(AA$4,'Data transformed'!$4:$4,0)-1)), MIN(MAX(OFFSET('Data transformed'!$A$4,MATCH($A140,'Data transformed'!$A$5:$A$185,0),MATCH(AA$4,'Data transformed'!$4:$4,0)-1),$M140),$N140),"NA"))</f>
        <v>-1.743389</v>
      </c>
      <c r="AB140" s="103" t="n">
        <f aca="true">IF($J140="","",IF(ISNUMBER(OFFSET('Data transformed'!$A$4,MATCH($A140,'Data transformed'!$A$5:$A$185,0),MATCH(AB$4,'Data transformed'!$4:$4,0)-1)), MIN(MAX(OFFSET('Data transformed'!$A$4,MATCH($A140,'Data transformed'!$A$5:$A$185,0),MATCH(AB$4,'Data transformed'!$4:$4,0)-1),$M140),$N140),"NA"))</f>
        <v>-1.656321</v>
      </c>
      <c r="AC140" s="103" t="n">
        <f aca="true">IF($J140="","",IF(ISNUMBER(OFFSET('Data transformed'!$A$4,MATCH($A140,'Data transformed'!$A$5:$A$185,0),MATCH(AC$4,'Data transformed'!$4:$4,0)-1)), MIN(MAX(OFFSET('Data transformed'!$A$4,MATCH($A140,'Data transformed'!$A$5:$A$185,0),MATCH(AC$4,'Data transformed'!$4:$4,0)-1),$M140),$N140),"NA"))</f>
        <v>0.9324159</v>
      </c>
      <c r="AD140" s="103" t="n">
        <f aca="true">IF($J140="","",IF(ISNUMBER(OFFSET('Data transformed'!$A$4,MATCH($A140,'Data transformed'!$A$5:$A$185,0),MATCH(AD$4,'Data transformed'!$4:$4,0)-1)), MIN(MAX(OFFSET('Data transformed'!$A$4,MATCH($A140,'Data transformed'!$A$5:$A$185,0),MATCH(AD$4,'Data transformed'!$4:$4,0)-1),$M140),$N140),"NA"))</f>
        <v>0.6615503</v>
      </c>
      <c r="AE140" s="103" t="str">
        <f aca="true">IF($J140="","",IF(ISNUMBER(OFFSET('Data transformed'!$A$4,MATCH($A140,'Data transformed'!$A$5:$A$185,0),MATCH(AE$4,'Data transformed'!$4:$4,0)-1)), MIN(MAX(OFFSET('Data transformed'!$A$4,MATCH($A140,'Data transformed'!$A$5:$A$185,0),MATCH(AE$4,'Data transformed'!$4:$4,0)-1),$M140),$N140),"NA"))</f>
        <v>NA</v>
      </c>
      <c r="AF140" s="103" t="n">
        <f aca="true">IF($J140="","",IF(ISNUMBER(OFFSET('Data transformed'!$A$4,MATCH($A140,'Data transformed'!$A$5:$A$185,0),MATCH(AF$4,'Data transformed'!$4:$4,0)-1)), MIN(MAX(OFFSET('Data transformed'!$A$4,MATCH($A140,'Data transformed'!$A$5:$A$185,0),MATCH(AF$4,'Data transformed'!$4:$4,0)-1),$M140),$N140),"NA"))</f>
        <v>-1.02899529</v>
      </c>
      <c r="AG140" s="103" t="n">
        <f aca="true">IF($J140="","",IF(ISNUMBER(OFFSET('Data transformed'!$A$4,MATCH($A140,'Data transformed'!$A$5:$A$185,0),MATCH(AG$4,'Data transformed'!$4:$4,0)-1)), MIN(MAX(OFFSET('Data transformed'!$A$4,MATCH($A140,'Data transformed'!$A$5:$A$185,0),MATCH(AG$4,'Data transformed'!$4:$4,0)-1),$M140),$N140),"NA"))</f>
        <v>-1.564783</v>
      </c>
      <c r="AH140" s="103" t="n">
        <f aca="true">IF($J140="","",IF(ISNUMBER(OFFSET('Data transformed'!$A$4,MATCH($A140,'Data transformed'!$A$5:$A$185,0),MATCH(AH$4,'Data transformed'!$4:$4,0)-1)), MIN(MAX(OFFSET('Data transformed'!$A$4,MATCH($A140,'Data transformed'!$A$5:$A$185,0),MATCH(AH$4,'Data transformed'!$4:$4,0)-1),$M140),$N140),"NA"))</f>
        <v>-0.8580076</v>
      </c>
      <c r="AI140" s="103" t="n">
        <f aca="true">IF($J140="","",IF(ISNUMBER(OFFSET('Data transformed'!$A$4,MATCH($A140,'Data transformed'!$A$5:$A$185,0),MATCH(AI$4,'Data transformed'!$4:$4,0)-1)), MIN(MAX(OFFSET('Data transformed'!$A$4,MATCH($A140,'Data transformed'!$A$5:$A$185,0),MATCH(AI$4,'Data transformed'!$4:$4,0)-1),$M140),$N140),"NA"))</f>
        <v>-2.179435</v>
      </c>
      <c r="AJ140" s="103" t="n">
        <f aca="true">IF($J140="","",IF(ISNUMBER(OFFSET('Data transformed'!$A$4,MATCH($A140,'Data transformed'!$A$5:$A$185,0),MATCH(AJ$4,'Data transformed'!$4:$4,0)-1)), MIN(MAX(OFFSET('Data transformed'!$A$4,MATCH($A140,'Data transformed'!$A$5:$A$185,0),MATCH(AJ$4,'Data transformed'!$4:$4,0)-1),$M140),$N140),"NA"))</f>
        <v>-1.216527</v>
      </c>
      <c r="AK140" s="103" t="n">
        <f aca="true">IF($J140="","",IF(ISNUMBER(OFFSET('Data transformed'!$A$4,MATCH($A140,'Data transformed'!$A$5:$A$185,0),MATCH(AK$4,'Data transformed'!$4:$4,0)-1)), MIN(MAX(OFFSET('Data transformed'!$A$4,MATCH($A140,'Data transformed'!$A$5:$A$185,0),MATCH(AK$4,'Data transformed'!$4:$4,0)-1),$M140),$N140),"NA"))</f>
        <v>0.238676</v>
      </c>
      <c r="AL140" s="103" t="n">
        <f aca="true">IF($J140="","",IF(ISNUMBER(OFFSET('Data transformed'!$A$4,MATCH($A140,'Data transformed'!$A$5:$A$185,0),MATCH(AL$4,'Data transformed'!$4:$4,0)-1)), MIN(MAX(OFFSET('Data transformed'!$A$4,MATCH($A140,'Data transformed'!$A$5:$A$185,0),MATCH(AL$4,'Data transformed'!$4:$4,0)-1),$M140),$N140),"NA"))</f>
        <v>-0.4149429</v>
      </c>
      <c r="AM140" s="103" t="n">
        <f aca="true">IF($J140="","",IF(ISNUMBER(OFFSET('Data transformed'!$A$4,MATCH($A140,'Data transformed'!$A$5:$A$185,0),MATCH(AM$4,'Data transformed'!$4:$4,0)-1)), MIN(MAX(OFFSET('Data transformed'!$A$4,MATCH($A140,'Data transformed'!$A$5:$A$185,0),MATCH(AM$4,'Data transformed'!$4:$4,0)-1),$M140),$N140),"NA"))</f>
        <v>0.67251</v>
      </c>
      <c r="AN140" s="103" t="n">
        <f aca="true">IF($J140="","",IF(ISNUMBER(OFFSET('Data transformed'!$A$4,MATCH($A140,'Data transformed'!$A$5:$A$185,0),MATCH(AN$4,'Data transformed'!$4:$4,0)-1)), MIN(MAX(OFFSET('Data transformed'!$A$4,MATCH($A140,'Data transformed'!$A$5:$A$185,0),MATCH(AN$4,'Data transformed'!$4:$4,0)-1),$M140),$N140),"NA"))</f>
        <v>-0.058269</v>
      </c>
      <c r="AO140" s="103" t="n">
        <f aca="true">IF($J140="","",IF(ISNUMBER(OFFSET('Data transformed'!$A$4,MATCH($A140,'Data transformed'!$A$5:$A$185,0),MATCH(AO$4,'Data transformed'!$4:$4,0)-1)), MIN(MAX(OFFSET('Data transformed'!$A$4,MATCH($A140,'Data transformed'!$A$5:$A$185,0),MATCH(AO$4,'Data transformed'!$4:$4,0)-1),$M140),$N140),"NA"))</f>
        <v>-0.216996</v>
      </c>
      <c r="AP140" s="103" t="n">
        <f aca="true">IF($J140="","",IF(ISNUMBER(OFFSET('Data transformed'!$A$4,MATCH($A140,'Data transformed'!$A$5:$A$185,0),MATCH(AP$4,'Data transformed'!$4:$4,0)-1)), MIN(MAX(OFFSET('Data transformed'!$A$4,MATCH($A140,'Data transformed'!$A$5:$A$185,0),MATCH(AP$4,'Data transformed'!$4:$4,0)-1),$M140),$N140),"NA"))</f>
        <v>0.025754</v>
      </c>
      <c r="AQ140" s="103" t="n">
        <f aca="true">IF($J140="","",IF(ISNUMBER(OFFSET('Data transformed'!$A$4,MATCH($A140,'Data transformed'!$A$5:$A$185,0),MATCH(AQ$4,'Data transformed'!$4:$4,0)-1)), MIN(MAX(OFFSET('Data transformed'!$A$4,MATCH($A140,'Data transformed'!$A$5:$A$185,0),MATCH(AQ$4,'Data transformed'!$4:$4,0)-1),$M140),$N140),"NA"))</f>
        <v>1.64176</v>
      </c>
      <c r="AR140" s="103" t="n">
        <f aca="true">IF($J140="","",IF(ISNUMBER(OFFSET('Data transformed'!$A$4,MATCH($A140,'Data transformed'!$A$5:$A$185,0),MATCH(AR$4,'Data transformed'!$4:$4,0)-1)), MIN(MAX(OFFSET('Data transformed'!$A$4,MATCH($A140,'Data transformed'!$A$5:$A$185,0),MATCH(AR$4,'Data transformed'!$4:$4,0)-1),$M140),$N140),"NA"))</f>
        <v>0.8819</v>
      </c>
      <c r="AS140" s="103" t="n">
        <f aca="true">IF($J140="","",IF(ISNUMBER(OFFSET('Data transformed'!$A$4,MATCH($A140,'Data transformed'!$A$5:$A$185,0),MATCH(AS$4,'Data transformed'!$4:$4,0)-1)), MIN(MAX(OFFSET('Data transformed'!$A$4,MATCH($A140,'Data transformed'!$A$5:$A$185,0),MATCH(AS$4,'Data transformed'!$4:$4,0)-1),$M140),$N140),"NA"))</f>
        <v>-0.348356</v>
      </c>
      <c r="AT140" s="103" t="n">
        <f aca="true">IF($J140="","",IF(ISNUMBER(OFFSET('Data transformed'!$A$4,MATCH($A140,'Data transformed'!$A$5:$A$185,0),MATCH(AT$4,'Data transformed'!$4:$4,0)-1)), MIN(MAX(OFFSET('Data transformed'!$A$4,MATCH($A140,'Data transformed'!$A$5:$A$185,0),MATCH(AT$4,'Data transformed'!$4:$4,0)-1),$M140),$N140),"NA"))</f>
        <v>0.41084</v>
      </c>
      <c r="AU140" s="103" t="n">
        <f aca="true">IF($J140="","",IF(ISNUMBER(OFFSET('Data transformed'!$A$4,MATCH($A140,'Data transformed'!$A$5:$A$185,0),MATCH(AU$4,'Data transformed'!$4:$4,0)-1)), MIN(MAX(OFFSET('Data transformed'!$A$4,MATCH($A140,'Data transformed'!$A$5:$A$185,0),MATCH(AU$4,'Data transformed'!$4:$4,0)-1),$M140),$N140),"NA"))</f>
        <v>-0.685976</v>
      </c>
      <c r="AV140" s="103" t="n">
        <f aca="true">IF($J140="","",IF(ISNUMBER(OFFSET('Data transformed'!$A$4,MATCH($A140,'Data transformed'!$A$5:$A$185,0),MATCH(AV$4,'Data transformed'!$4:$4,0)-1)), MIN(MAX(OFFSET('Data transformed'!$A$4,MATCH($A140,'Data transformed'!$A$5:$A$185,0),MATCH(AV$4,'Data transformed'!$4:$4,0)-1),$M140),$N140),"NA"))</f>
        <v>-2.099727</v>
      </c>
      <c r="AW140" s="103" t="n">
        <f aca="true">IF($J140="","",IF(ISNUMBER(OFFSET('Data transformed'!$A$4,MATCH($A140,'Data transformed'!$A$5:$A$185,0),MATCH(AW$4,'Data transformed'!$4:$4,0)-1)), MIN(MAX(OFFSET('Data transformed'!$A$4,MATCH($A140,'Data transformed'!$A$5:$A$185,0),MATCH(AW$4,'Data transformed'!$4:$4,0)-1),$M140),$N140),"NA"))</f>
        <v>-1.658596</v>
      </c>
      <c r="AX140" s="103" t="n">
        <f aca="true">IF($J140="","",IF(ISNUMBER(OFFSET('Data transformed'!$A$4,MATCH($A140,'Data transformed'!$A$5:$A$185,0),MATCH(AX$4,'Data transformed'!$4:$4,0)-1)), MIN(MAX(OFFSET('Data transformed'!$A$4,MATCH($A140,'Data transformed'!$A$5:$A$185,0),MATCH(AX$4,'Data transformed'!$4:$4,0)-1),$M140),$N140),"NA"))</f>
        <v>-0.853988</v>
      </c>
      <c r="AY140" s="103" t="n">
        <f aca="true">IF($J140="","",IF(ISNUMBER(OFFSET('Data transformed'!$A$4,MATCH($A140,'Data transformed'!$A$5:$A$185,0),MATCH(AY$4,'Data transformed'!$4:$4,0)-1)), MIN(MAX(OFFSET('Data transformed'!$A$4,MATCH($A140,'Data transformed'!$A$5:$A$185,0),MATCH(AY$4,'Data transformed'!$4:$4,0)-1),$M140),$N140),"NA"))</f>
        <v>0.8788</v>
      </c>
      <c r="AZ140" s="103" t="n">
        <f aca="true">IF($J140="","",IF(ISNUMBER(OFFSET('Data transformed'!$A$4,MATCH($A140,'Data transformed'!$A$5:$A$185,0),MATCH(AZ$4,'Data transformed'!$4:$4,0)-1)), MIN(MAX(OFFSET('Data transformed'!$A$4,MATCH($A140,'Data transformed'!$A$5:$A$185,0),MATCH(AZ$4,'Data transformed'!$4:$4,0)-1),$M140),$N140),"NA"))</f>
        <v>0.387123</v>
      </c>
      <c r="BA140" s="103" t="n">
        <f aca="true">IF($J140="","",IF(ISNUMBER(OFFSET('Data transformed'!$A$4,MATCH($A140,'Data transformed'!$A$5:$A$185,0),MATCH(BA$4,'Data transformed'!$4:$4,0)-1)), MIN(MAX(OFFSET('Data transformed'!$A$4,MATCH($A140,'Data transformed'!$A$5:$A$185,0),MATCH(BA$4,'Data transformed'!$4:$4,0)-1),$M140),$N140),"NA"))</f>
        <v>-0.206509</v>
      </c>
      <c r="BB140" s="103" t="n">
        <f aca="true">IF($J140="","",IF(ISNUMBER(OFFSET('Data transformed'!$A$4,MATCH($A140,'Data transformed'!$A$5:$A$185,0),MATCH(BB$4,'Data transformed'!$4:$4,0)-1)), MIN(MAX(OFFSET('Data transformed'!$A$4,MATCH($A140,'Data transformed'!$A$5:$A$185,0),MATCH(BB$4,'Data transformed'!$4:$4,0)-1),$M140),$N140),"NA"))</f>
        <v>1.32567</v>
      </c>
      <c r="BC140" s="103" t="n">
        <f aca="true">IF($J140="","",IF(ISNUMBER(OFFSET('Data transformed'!$A$4,MATCH($A140,'Data transformed'!$A$5:$A$185,0),MATCH(BC$4,'Data transformed'!$4:$4,0)-1)), MIN(MAX(OFFSET('Data transformed'!$A$4,MATCH($A140,'Data transformed'!$A$5:$A$185,0),MATCH(BC$4,'Data transformed'!$4:$4,0)-1),$M140),$N140),"NA"))</f>
        <v>-1.008698</v>
      </c>
      <c r="BD140" s="103" t="n">
        <f aca="true">IF($J140="","",IF(ISNUMBER(OFFSET('Data transformed'!$A$4,MATCH($A140,'Data transformed'!$A$5:$A$185,0),MATCH(BD$4,'Data transformed'!$4:$4,0)-1)), MIN(MAX(OFFSET('Data transformed'!$A$4,MATCH($A140,'Data transformed'!$A$5:$A$185,0),MATCH(BD$4,'Data transformed'!$4:$4,0)-1),$M140),$N140),"NA"))</f>
        <v>-1.218632</v>
      </c>
      <c r="BE140" s="103" t="n">
        <f aca="true">IF($J140="","",IF(ISNUMBER(OFFSET('Data transformed'!$A$4,MATCH($A140,'Data transformed'!$A$5:$A$185,0),MATCH(BE$4,'Data transformed'!$4:$4,0)-1)), MIN(MAX(OFFSET('Data transformed'!$A$4,MATCH($A140,'Data transformed'!$A$5:$A$185,0),MATCH(BE$4,'Data transformed'!$4:$4,0)-1),$M140),$N140),"NA"))</f>
        <v>-0.811012</v>
      </c>
      <c r="BF140" s="103" t="n">
        <f aca="true">IF($J140="","",IF(ISNUMBER(OFFSET('Data transformed'!$A$4,MATCH($A140,'Data transformed'!$A$5:$A$185,0),MATCH(BF$4,'Data transformed'!$4:$4,0)-1)), MIN(MAX(OFFSET('Data transformed'!$A$4,MATCH($A140,'Data transformed'!$A$5:$A$185,0),MATCH(BF$4,'Data transformed'!$4:$4,0)-1),$M140),$N140),"NA"))</f>
        <v>-1.551153</v>
      </c>
      <c r="BG140" s="103" t="n">
        <f aca="true">IF($J140="","",IF(ISNUMBER(OFFSET('Data transformed'!$A$4,MATCH($A140,'Data transformed'!$A$5:$A$185,0),MATCH(BG$4,'Data transformed'!$4:$4,0)-1)), MIN(MAX(OFFSET('Data transformed'!$A$4,MATCH($A140,'Data transformed'!$A$5:$A$185,0),MATCH(BG$4,'Data transformed'!$4:$4,0)-1),$M140),$N140),"NA"))</f>
        <v>-1.570697</v>
      </c>
      <c r="BH140" s="103" t="n">
        <f aca="true">IF($J140="","",IF(ISNUMBER(OFFSET('Data transformed'!$A$4,MATCH($A140,'Data transformed'!$A$5:$A$185,0),MATCH(BH$4,'Data transformed'!$4:$4,0)-1)), MIN(MAX(OFFSET('Data transformed'!$A$4,MATCH($A140,'Data transformed'!$A$5:$A$185,0),MATCH(BH$4,'Data transformed'!$4:$4,0)-1),$M140),$N140),"NA"))</f>
        <v>-1.28606648</v>
      </c>
      <c r="BI140" s="103" t="n">
        <f aca="true">IF($J140="","",IF(ISNUMBER(OFFSET('Data transformed'!$A$4,MATCH($A140,'Data transformed'!$A$5:$A$185,0),MATCH(BI$4,'Data transformed'!$4:$4,0)-1)), MIN(MAX(OFFSET('Data transformed'!$A$4,MATCH($A140,'Data transformed'!$A$5:$A$185,0),MATCH(BI$4,'Data transformed'!$4:$4,0)-1),$M140),$N140),"NA"))</f>
        <v>-1.188254</v>
      </c>
      <c r="BJ140" s="103" t="n">
        <f aca="true">IF($J140="","",IF(ISNUMBER(OFFSET('Data transformed'!$A$4,MATCH($A140,'Data transformed'!$A$5:$A$185,0),MATCH(BJ$4,'Data transformed'!$4:$4,0)-1)), MIN(MAX(OFFSET('Data transformed'!$A$4,MATCH($A140,'Data transformed'!$A$5:$A$185,0),MATCH(BJ$4,'Data transformed'!$4:$4,0)-1),$M140),$N140),"NA"))</f>
        <v>-0.697612</v>
      </c>
      <c r="BK140" s="103" t="n">
        <f aca="true">IF($J140="","",IF(ISNUMBER(OFFSET('Data transformed'!$A$4,MATCH($A140,'Data transformed'!$A$5:$A$185,0),MATCH(BK$4,'Data transformed'!$4:$4,0)-1)), MIN(MAX(OFFSET('Data transformed'!$A$4,MATCH($A140,'Data transformed'!$A$5:$A$185,0),MATCH(BK$4,'Data transformed'!$4:$4,0)-1),$M140),$N140),"NA"))</f>
        <v>0.24903</v>
      </c>
      <c r="BL140" s="103" t="n">
        <f aca="true">IF($J140="","",IF(ISNUMBER(OFFSET('Data transformed'!$A$4,MATCH($A140,'Data transformed'!$A$5:$A$185,0),MATCH(BL$4,'Data transformed'!$4:$4,0)-1)), MIN(MAX(OFFSET('Data transformed'!$A$4,MATCH($A140,'Data transformed'!$A$5:$A$185,0),MATCH(BL$4,'Data transformed'!$4:$4,0)-1),$M140),$N140),"NA"))</f>
        <v>-1.026634</v>
      </c>
      <c r="BM140" s="103" t="n">
        <f aca="true">IF($J140="","",IF(ISNUMBER(OFFSET('Data transformed'!$A$4,MATCH($A140,'Data transformed'!$A$5:$A$185,0),MATCH(BM$4,'Data transformed'!$4:$4,0)-1)), MIN(MAX(OFFSET('Data transformed'!$A$4,MATCH($A140,'Data transformed'!$A$5:$A$185,0),MATCH(BM$4,'Data transformed'!$4:$4,0)-1),$M140),$N140),"NA"))</f>
        <v>0.28349</v>
      </c>
      <c r="BN140" s="103" t="n">
        <f aca="true">IF($J140="","",IF(ISNUMBER(OFFSET('Data transformed'!$A$4,MATCH($A140,'Data transformed'!$A$5:$A$185,0),MATCH(BN$4,'Data transformed'!$4:$4,0)-1)), MIN(MAX(OFFSET('Data transformed'!$A$4,MATCH($A140,'Data transformed'!$A$5:$A$185,0),MATCH(BN$4,'Data transformed'!$4:$4,0)-1),$M140),$N140),"NA"))</f>
        <v>0.1220597</v>
      </c>
      <c r="BO140" s="103" t="n">
        <f aca="true">IF($J140="","",IF(ISNUMBER(OFFSET('Data transformed'!$A$4,MATCH($A140,'Data transformed'!$A$5:$A$185,0),MATCH(BO$4,'Data transformed'!$4:$4,0)-1)), MIN(MAX(OFFSET('Data transformed'!$A$4,MATCH($A140,'Data transformed'!$A$5:$A$185,0),MATCH(BO$4,'Data transformed'!$4:$4,0)-1),$M140),$N140),"NA"))</f>
        <v>-3.1075</v>
      </c>
      <c r="BP140" s="103" t="n">
        <f aca="true">IF($J140="","",IF(ISNUMBER(OFFSET('Data transformed'!$A$4,MATCH($A140,'Data transformed'!$A$5:$A$185,0),MATCH(BP$4,'Data transformed'!$4:$4,0)-1)), MIN(MAX(OFFSET('Data transformed'!$A$4,MATCH($A140,'Data transformed'!$A$5:$A$185,0),MATCH(BP$4,'Data transformed'!$4:$4,0)-1),$M140),$N140),"NA"))</f>
        <v>-0.248197</v>
      </c>
      <c r="BQ140" s="103" t="n">
        <f aca="true">IF($J140="","",IF(ISNUMBER(OFFSET('Data transformed'!$A$4,MATCH($A140,'Data transformed'!$A$5:$A$185,0),MATCH(BQ$4,'Data transformed'!$4:$4,0)-1)), MIN(MAX(OFFSET('Data transformed'!$A$4,MATCH($A140,'Data transformed'!$A$5:$A$185,0),MATCH(BQ$4,'Data transformed'!$4:$4,0)-1),$M140),$N140),"NA"))</f>
        <v>0.133</v>
      </c>
      <c r="BR140" s="103" t="n">
        <f aca="true">IF($J140="","",IF(ISNUMBER(OFFSET('Data transformed'!$A$4,MATCH($A140,'Data transformed'!$A$5:$A$185,0),MATCH(BR$4,'Data transformed'!$4:$4,0)-1)), MIN(MAX(OFFSET('Data transformed'!$A$4,MATCH($A140,'Data transformed'!$A$5:$A$185,0),MATCH(BR$4,'Data transformed'!$4:$4,0)-1),$M140),$N140),"NA"))</f>
        <v>-1.133287</v>
      </c>
      <c r="BS140" s="103" t="n">
        <f aca="true">IF($J140="","",IF(ISNUMBER(OFFSET('Data transformed'!$A$4,MATCH($A140,'Data transformed'!$A$5:$A$185,0),MATCH(BS$4,'Data transformed'!$4:$4,0)-1)), MIN(MAX(OFFSET('Data transformed'!$A$4,MATCH($A140,'Data transformed'!$A$5:$A$185,0),MATCH(BS$4,'Data transformed'!$4:$4,0)-1),$M140),$N140),"NA"))</f>
        <v>-1.760368</v>
      </c>
      <c r="BT140" s="103" t="n">
        <f aca="true">IF($J140="","",IF(ISNUMBER(OFFSET('Data transformed'!$A$4,MATCH($A140,'Data transformed'!$A$5:$A$185,0),MATCH(BT$4,'Data transformed'!$4:$4,0)-1)), MIN(MAX(OFFSET('Data transformed'!$A$4,MATCH($A140,'Data transformed'!$A$5:$A$185,0),MATCH(BT$4,'Data transformed'!$4:$4,0)-1),$M140),$N140),"NA"))</f>
        <v>-1.94516</v>
      </c>
      <c r="BU140" s="103" t="n">
        <f aca="true">IF($J140="","",IF(ISNUMBER(OFFSET('Data transformed'!$A$4,MATCH($A140,'Data transformed'!$A$5:$A$185,0),MATCH(BU$4,'Data transformed'!$4:$4,0)-1)), MIN(MAX(OFFSET('Data transformed'!$A$4,MATCH($A140,'Data transformed'!$A$5:$A$185,0),MATCH(BU$4,'Data transformed'!$4:$4,0)-1),$M140),$N140),"NA"))</f>
        <v>0.53427</v>
      </c>
      <c r="BV140" s="103" t="n">
        <f aca="true">IF($J140="","",IF(ISNUMBER(OFFSET('Data transformed'!$A$4,MATCH($A140,'Data transformed'!$A$5:$A$185,0),MATCH(BV$4,'Data transformed'!$4:$4,0)-1)), MIN(MAX(OFFSET('Data transformed'!$A$4,MATCH($A140,'Data transformed'!$A$5:$A$185,0),MATCH(BV$4,'Data transformed'!$4:$4,0)-1),$M140),$N140),"NA"))</f>
        <v>-1.50176</v>
      </c>
      <c r="BW140" s="103" t="n">
        <f aca="true">IF($J140="","",IF(ISNUMBER(OFFSET('Data transformed'!$A$4,MATCH($A140,'Data transformed'!$A$5:$A$185,0),MATCH(BW$4,'Data transformed'!$4:$4,0)-1)), MIN(MAX(OFFSET('Data transformed'!$A$4,MATCH($A140,'Data transformed'!$A$5:$A$185,0),MATCH(BW$4,'Data transformed'!$4:$4,0)-1),$M140),$N140),"NA"))</f>
        <v>-0.14307</v>
      </c>
      <c r="BX140" s="103" t="n">
        <f aca="true">IF($J140="","",IF(ISNUMBER(OFFSET('Data transformed'!$A$4,MATCH($A140,'Data transformed'!$A$5:$A$185,0),MATCH(BX$4,'Data transformed'!$4:$4,0)-1)), MIN(MAX(OFFSET('Data transformed'!$A$4,MATCH($A140,'Data transformed'!$A$5:$A$185,0),MATCH(BX$4,'Data transformed'!$4:$4,0)-1),$M140),$N140),"NA"))</f>
        <v>-0.572052</v>
      </c>
      <c r="BY140" s="103" t="n">
        <f aca="true">IF($J140="","",IF(ISNUMBER(OFFSET('Data transformed'!$A$4,MATCH($A140,'Data transformed'!$A$5:$A$185,0),MATCH(BY$4,'Data transformed'!$4:$4,0)-1)), MIN(MAX(OFFSET('Data transformed'!$A$4,MATCH($A140,'Data transformed'!$A$5:$A$185,0),MATCH(BY$4,'Data transformed'!$4:$4,0)-1),$M140),$N140),"NA"))</f>
        <v>-0.816366</v>
      </c>
      <c r="BZ140" s="103" t="n">
        <f aca="true">IF($J140="","",IF(ISNUMBER(OFFSET('Data transformed'!$A$4,MATCH($A140,'Data transformed'!$A$5:$A$185,0),MATCH(BZ$4,'Data transformed'!$4:$4,0)-1)), MIN(MAX(OFFSET('Data transformed'!$A$4,MATCH($A140,'Data transformed'!$A$5:$A$185,0),MATCH(BZ$4,'Data transformed'!$4:$4,0)-1),$M140),$N140),"NA"))</f>
        <v>0.44698</v>
      </c>
      <c r="CA140" s="103" t="n">
        <f aca="true">IF($J140="","",IF(ISNUMBER(OFFSET('Data transformed'!$A$4,MATCH($A140,'Data transformed'!$A$5:$A$185,0),MATCH(CA$4,'Data transformed'!$4:$4,0)-1)), MIN(MAX(OFFSET('Data transformed'!$A$4,MATCH($A140,'Data transformed'!$A$5:$A$185,0),MATCH(CA$4,'Data transformed'!$4:$4,0)-1),$M140),$N140),"NA"))</f>
        <v>-1.346861</v>
      </c>
      <c r="CB140" s="103" t="n">
        <f aca="true">IF($J140="","",IF(ISNUMBER(OFFSET('Data transformed'!$A$4,MATCH($A140,'Data transformed'!$A$5:$A$185,0),MATCH(CB$4,'Data transformed'!$4:$4,0)-1)), MIN(MAX(OFFSET('Data transformed'!$A$4,MATCH($A140,'Data transformed'!$A$5:$A$185,0),MATCH(CB$4,'Data transformed'!$4:$4,0)-1),$M140),$N140),"NA"))</f>
        <v>-0.168206</v>
      </c>
      <c r="CC140" s="103" t="n">
        <f aca="true">IF($J140="","",IF(ISNUMBER(OFFSET('Data transformed'!$A$4,MATCH($A140,'Data transformed'!$A$5:$A$185,0),MATCH(CC$4,'Data transformed'!$4:$4,0)-1)), MIN(MAX(OFFSET('Data transformed'!$A$4,MATCH($A140,'Data transformed'!$A$5:$A$185,0),MATCH(CC$4,'Data transformed'!$4:$4,0)-1),$M140),$N140),"NA"))</f>
        <v>1.238434</v>
      </c>
      <c r="CD140" s="103" t="n">
        <f aca="true">IF($J140="","",IF(ISNUMBER(OFFSET('Data transformed'!$A$4,MATCH($A140,'Data transformed'!$A$5:$A$185,0),MATCH(CD$4,'Data transformed'!$4:$4,0)-1)), MIN(MAX(OFFSET('Data transformed'!$A$4,MATCH($A140,'Data transformed'!$A$5:$A$185,0),MATCH(CD$4,'Data transformed'!$4:$4,0)-1),$M140),$N140),"NA"))</f>
        <v>-0.220473</v>
      </c>
      <c r="CE140" s="103" t="n">
        <f aca="true">IF($J140="","",IF(ISNUMBER(OFFSET('Data transformed'!$A$4,MATCH($A140,'Data transformed'!$A$5:$A$185,0),MATCH(CE$4,'Data transformed'!$4:$4,0)-1)), MIN(MAX(OFFSET('Data transformed'!$A$4,MATCH($A140,'Data transformed'!$A$5:$A$185,0),MATCH(CE$4,'Data transformed'!$4:$4,0)-1),$M140),$N140),"NA"))</f>
        <v>1.29841</v>
      </c>
      <c r="CF140" s="103" t="n">
        <f aca="true">IF($J140="","",IF(ISNUMBER(OFFSET('Data transformed'!$A$4,MATCH($A140,'Data transformed'!$A$5:$A$185,0),MATCH(CF$4,'Data transformed'!$4:$4,0)-1)), MIN(MAX(OFFSET('Data transformed'!$A$4,MATCH($A140,'Data transformed'!$A$5:$A$185,0),MATCH(CF$4,'Data transformed'!$4:$4,0)-1),$M140),$N140),"NA"))</f>
        <v>0.06268</v>
      </c>
      <c r="CG140" s="103" t="n">
        <f aca="true">IF($J140="","",IF(ISNUMBER(OFFSET('Data transformed'!$A$4,MATCH($A140,'Data transformed'!$A$5:$A$185,0),MATCH(CG$4,'Data transformed'!$4:$4,0)-1)), MIN(MAX(OFFSET('Data transformed'!$A$4,MATCH($A140,'Data transformed'!$A$5:$A$185,0),MATCH(CG$4,'Data transformed'!$4:$4,0)-1),$M140),$N140),"NA"))</f>
        <v>-0.086155</v>
      </c>
      <c r="CH140" s="103" t="n">
        <f aca="true">IF($J140="","",IF(ISNUMBER(OFFSET('Data transformed'!$A$4,MATCH($A140,'Data transformed'!$A$5:$A$185,0),MATCH(CH$4,'Data transformed'!$4:$4,0)-1)), MIN(MAX(OFFSET('Data transformed'!$A$4,MATCH($A140,'Data transformed'!$A$5:$A$185,0),MATCH(CH$4,'Data transformed'!$4:$4,0)-1),$M140),$N140),"NA"))</f>
        <v>-0.2635532</v>
      </c>
      <c r="CI140" s="103" t="n">
        <f aca="true">IF($J140="","",IF(ISNUMBER(OFFSET('Data transformed'!$A$4,MATCH($A140,'Data transformed'!$A$5:$A$185,0),MATCH(CI$4,'Data transformed'!$4:$4,0)-1)), MIN(MAX(OFFSET('Data transformed'!$A$4,MATCH($A140,'Data transformed'!$A$5:$A$185,0),MATCH(CI$4,'Data transformed'!$4:$4,0)-1),$M140),$N140),"NA"))</f>
        <v>-0.663431</v>
      </c>
      <c r="CJ140" s="103" t="n">
        <f aca="true">IF($J140="","",IF(ISNUMBER(OFFSET('Data transformed'!$A$4,MATCH($A140,'Data transformed'!$A$5:$A$185,0),MATCH(CJ$4,'Data transformed'!$4:$4,0)-1)), MIN(MAX(OFFSET('Data transformed'!$A$4,MATCH($A140,'Data transformed'!$A$5:$A$185,0),MATCH(CJ$4,'Data transformed'!$4:$4,0)-1),$M140),$N140),"NA"))</f>
        <v>-0.544814</v>
      </c>
      <c r="CK140" s="103" t="n">
        <f aca="true">IF($J140="","",IF(ISNUMBER(OFFSET('Data transformed'!$A$4,MATCH($A140,'Data transformed'!$A$5:$A$185,0),MATCH(CK$4,'Data transformed'!$4:$4,0)-1)), MIN(MAX(OFFSET('Data transformed'!$A$4,MATCH($A140,'Data transformed'!$A$5:$A$185,0),MATCH(CK$4,'Data transformed'!$4:$4,0)-1),$M140),$N140),"NA"))</f>
        <v>-0.370326</v>
      </c>
      <c r="CL140" s="103" t="n">
        <f aca="true">IF($J140="","",IF(ISNUMBER(OFFSET('Data transformed'!$A$4,MATCH($A140,'Data transformed'!$A$5:$A$185,0),MATCH(CL$4,'Data transformed'!$4:$4,0)-1)), MIN(MAX(OFFSET('Data transformed'!$A$4,MATCH($A140,'Data transformed'!$A$5:$A$185,0),MATCH(CL$4,'Data transformed'!$4:$4,0)-1),$M140),$N140),"NA"))</f>
        <v>-3.14974</v>
      </c>
      <c r="CM140" s="103" t="n">
        <f aca="true">IF($J140="","",IF(ISNUMBER(OFFSET('Data transformed'!$A$4,MATCH($A140,'Data transformed'!$A$5:$A$185,0),MATCH(CM$4,'Data transformed'!$4:$4,0)-1)), MIN(MAX(OFFSET('Data transformed'!$A$4,MATCH($A140,'Data transformed'!$A$5:$A$185,0),MATCH(CM$4,'Data transformed'!$4:$4,0)-1),$M140),$N140),"NA"))</f>
        <v>-1.545282</v>
      </c>
      <c r="CN140" s="103" t="n">
        <f aca="true">IF($J140="","",IF(ISNUMBER(OFFSET('Data transformed'!$A$4,MATCH($A140,'Data transformed'!$A$5:$A$185,0),MATCH(CN$4,'Data transformed'!$4:$4,0)-1)), MIN(MAX(OFFSET('Data transformed'!$A$4,MATCH($A140,'Data transformed'!$A$5:$A$185,0),MATCH(CN$4,'Data transformed'!$4:$4,0)-1),$M140),$N140),"NA"))</f>
        <v>-0.956566</v>
      </c>
      <c r="CO140" s="103" t="n">
        <f aca="true">IF($J140="","",IF(ISNUMBER(OFFSET('Data transformed'!$A$4,MATCH($A140,'Data transformed'!$A$5:$A$185,0),MATCH(CO$4,'Data transformed'!$4:$4,0)-1)), MIN(MAX(OFFSET('Data transformed'!$A$4,MATCH($A140,'Data transformed'!$A$5:$A$185,0),MATCH(CO$4,'Data transformed'!$4:$4,0)-1),$M140),$N140),"NA"))</f>
        <v>0.4584886</v>
      </c>
      <c r="CP140" s="103" t="n">
        <f aca="true">IF($J140="","",IF(ISNUMBER(OFFSET('Data transformed'!$A$4,MATCH($A140,'Data transformed'!$A$5:$A$185,0),MATCH(CP$4,'Data transformed'!$4:$4,0)-1)), MIN(MAX(OFFSET('Data transformed'!$A$4,MATCH($A140,'Data transformed'!$A$5:$A$185,0),MATCH(CP$4,'Data transformed'!$4:$4,0)-1),$M140),$N140),"NA"))</f>
        <v>-0.410121</v>
      </c>
      <c r="CQ140" s="103" t="n">
        <f aca="true">IF($J140="","",IF(ISNUMBER(OFFSET('Data transformed'!$A$4,MATCH($A140,'Data transformed'!$A$5:$A$185,0),MATCH(CQ$4,'Data transformed'!$4:$4,0)-1)), MIN(MAX(OFFSET('Data transformed'!$A$4,MATCH($A140,'Data transformed'!$A$5:$A$185,0),MATCH(CQ$4,'Data transformed'!$4:$4,0)-1),$M140),$N140),"NA"))</f>
        <v>-1.2039728</v>
      </c>
      <c r="CR140" s="103" t="n">
        <f aca="true">IF($J140="","",IF(ISNUMBER(OFFSET('Data transformed'!$A$4,MATCH($A140,'Data transformed'!$A$5:$A$185,0),MATCH(CR$4,'Data transformed'!$4:$4,0)-1)), MIN(MAX(OFFSET('Data transformed'!$A$4,MATCH($A140,'Data transformed'!$A$5:$A$185,0),MATCH(CR$4,'Data transformed'!$4:$4,0)-1),$M140),$N140),"NA"))</f>
        <v>0.710277</v>
      </c>
      <c r="CS140" s="103" t="n">
        <f aca="true">IF($J140="","",IF(ISNUMBER(OFFSET('Data transformed'!$A$4,MATCH($A140,'Data transformed'!$A$5:$A$185,0),MATCH(CS$4,'Data transformed'!$4:$4,0)-1)), MIN(MAX(OFFSET('Data transformed'!$A$4,MATCH($A140,'Data transformed'!$A$5:$A$185,0),MATCH(CS$4,'Data transformed'!$4:$4,0)-1),$M140),$N140),"NA"))</f>
        <v>-2.771195</v>
      </c>
      <c r="CT140" s="103" t="n">
        <f aca="true">IF($J140="","",IF(ISNUMBER(OFFSET('Data transformed'!$A$4,MATCH($A140,'Data transformed'!$A$5:$A$185,0),MATCH(CT$4,'Data transformed'!$4:$4,0)-1)), MIN(MAX(OFFSET('Data transformed'!$A$4,MATCH($A140,'Data transformed'!$A$5:$A$185,0),MATCH(CT$4,'Data transformed'!$4:$4,0)-1),$M140),$N140),"NA"))</f>
        <v>-0.125163</v>
      </c>
      <c r="CU140" s="103" t="str">
        <f aca="true">IF($J140="","",IF(ISNUMBER(OFFSET('Data transformed'!$A$4,MATCH($A140,'Data transformed'!$A$5:$A$185,0),MATCH(CU$4,'Data transformed'!$4:$4,0)-1)), MIN(MAX(OFFSET('Data transformed'!$A$4,MATCH($A140,'Data transformed'!$A$5:$A$185,0),MATCH(CU$4,'Data transformed'!$4:$4,0)-1),$M140),$N140),"NA"))</f>
        <v>NA</v>
      </c>
    </row>
    <row r="141" customFormat="false" ht="15.5" hidden="false" customHeight="false" outlineLevel="0" collapsed="false">
      <c r="A141" s="107" t="n">
        <v>5130</v>
      </c>
      <c r="B141" s="107" t="n">
        <v>3</v>
      </c>
      <c r="C141" s="103" t="str">
        <f aca="true">IF(ISBLANK(OFFSET('Raw Data'!$A$3,MATCH($A141,'Raw Data'!$B$4:$B$185,0),MATCH(C$4,'Raw Data'!$3:$3,0)-1)),"",OFFSET('Raw Data'!$A$3,MATCH($A141,'Raw Data'!$B$4:$B$185,0),MATCH(C$4,'Raw Data'!$3:$3,0)-1))</f>
        <v>Infrastructure to enable technology</v>
      </c>
      <c r="D141" s="103" t="str">
        <f aca="true">IF(ISBLANK(OFFSET('Raw Data'!$A$3,MATCH($A141,'Raw Data'!$B$4:$B$185,0),MATCH(D$4,'Raw Data'!$3:$3,0)-1)),"",OFFSET('Raw Data'!$A$3,MATCH($A141,'Raw Data'!$B$4:$B$185,0),MATCH(D$4,'Raw Data'!$3:$3,0)-1))</f>
        <v/>
      </c>
      <c r="E141" s="103" t="str">
        <f aca="true">IF(ISBLANK(OFFSET('Raw Data'!$A$3,MATCH($A141,'Raw Data'!$B$4:$B$185,0),MATCH(E$4,'Raw Data'!$3:$3,0)-1)),"",OFFSET('Raw Data'!$A$3,MATCH($A141,'Raw Data'!$B$4:$B$185,0),MATCH(E$4,'Raw Data'!$3:$3,0)-1))</f>
        <v/>
      </c>
      <c r="G141" s="103"/>
      <c r="H141" s="103"/>
      <c r="I141" s="103"/>
      <c r="J141" s="103" t="e">
        <f aca="true" t="array" ref="J141:J141">IFERROR(_xlfn.QUARTILE.INC(IF(ISNUMBER(OFFSET('Data transformed'!$N$4,MATCH('outliers treatment'!$A141,'Data transformed'!$A$5:$A$185),1,1,COUNTA('Data transformed'!$O$4:$CX$4))),OFFSET('Data transformed'!$N$4,MATCH('outliers treatment'!$A141,'Data transformed'!$A$5:$A$185),1,1,COUNTA('Data transformed'!$O$4:$CX$4))),1),"")</f>
        <v>#N/A</v>
      </c>
      <c r="K141" s="103" t="e">
        <f aca="true" t="array" ref="K141:K141">IFERROR(_xlfn.QUARTILE.INC(IF(ISNUMBER(OFFSET('Data transformed'!$N$4,MATCH('outliers treatment'!$A141,'Data transformed'!$A$5:$A$185),1,1,COUNTA('Data transformed'!$O$4:$CX$4))),OFFSET('Data transformed'!$N$4,MATCH('outliers treatment'!$A141,'Data transformed'!$A$5:$A$185),1,1,COUNTA('Data transformed'!$O$4:$CX$4))),3),"")</f>
        <v>#N/A</v>
      </c>
      <c r="L141" s="103" t="str">
        <f aca="false">IFERROR(K141-J141,"")</f>
        <v/>
      </c>
      <c r="M141" s="103"/>
      <c r="N141" s="103"/>
      <c r="O141" s="103"/>
      <c r="P141" s="105" t="str">
        <f aca="false" t="array" ref="P141:P141">IFERROR(SKEW(IF(ISNUMBER(T141:CU141),T141:CU141,"")),"")</f>
        <v/>
      </c>
      <c r="Q141" s="103" t="n">
        <f aca="true">IF(ISBLANK(OFFSET('Data above threshold'!$A$4,MATCH('Data above threshold'!$A140,'Data above threshold'!$A$5:$A$185,0),MATCH('Data above threshold'!N$4,'Data above threshold'!$4:$4,0)-1)),1,OFFSET('Data above threshold'!$A$4,MATCH('Data above threshold'!$A140,'Data above threshold'!$A$5:$A$185,0),MATCH('Data above threshold'!N$4,'Data above threshold'!$4:$4,0)-1))</f>
        <v>1</v>
      </c>
      <c r="R141" s="103" t="e">
        <f aca="false">IF($J141="","",COUNTIF(T141:CU141,M141)+ COUNTIF(T141:CQ141,N141))</f>
        <v>#N/A</v>
      </c>
      <c r="S141" s="106" t="str">
        <f aca="false" t="array" ref="S141:S141">IF(B141&lt;4,"",1-IFERROR(SUM(ISNUMBER(T141:CU141)*(1-$T$3:$CU$3))/COUNTIF($T$3:$CU$3,0),0))</f>
        <v/>
      </c>
      <c r="T141" s="103" t="str">
        <f aca="true">IF($J141="","",IF(ISNUMBER(OFFSET('Data transformed'!$A$4,MATCH($A141,'Data transformed'!$A$5:$A$185,0),MATCH(T$4,'Data transformed'!$4:$4,0)-1)), MIN(MAX(OFFSET('Data transformed'!$A$4,MATCH($A141,'Data transformed'!$A$5:$A$185,0),MATCH(T$4,'Data transformed'!$4:$4,0)-1),$M141),$N141),"NA"))</f>
        <v>NA</v>
      </c>
      <c r="U141" s="103" t="str">
        <f aca="true">IF($J141="","",IF(ISNUMBER(OFFSET('Data transformed'!$A$4,MATCH($A141,'Data transformed'!$A$5:$A$185,0),MATCH(U$4,'Data transformed'!$4:$4,0)-1)), MIN(MAX(OFFSET('Data transformed'!$A$4,MATCH($A141,'Data transformed'!$A$5:$A$185,0),MATCH(U$4,'Data transformed'!$4:$4,0)-1),$M141),$N141),"NA"))</f>
        <v>NA</v>
      </c>
      <c r="V141" s="103" t="str">
        <f aca="true">IF($J141="","",IF(ISNUMBER(OFFSET('Data transformed'!$A$4,MATCH($A141,'Data transformed'!$A$5:$A$185,0),MATCH(V$4,'Data transformed'!$4:$4,0)-1)), MIN(MAX(OFFSET('Data transformed'!$A$4,MATCH($A141,'Data transformed'!$A$5:$A$185,0),MATCH(V$4,'Data transformed'!$4:$4,0)-1),$M141),$N141),"NA"))</f>
        <v>NA</v>
      </c>
      <c r="W141" s="103" t="str">
        <f aca="true">IF($J141="","",IF(ISNUMBER(OFFSET('Data transformed'!$A$4,MATCH($A141,'Data transformed'!$A$5:$A$185,0),MATCH(W$4,'Data transformed'!$4:$4,0)-1)), MIN(MAX(OFFSET('Data transformed'!$A$4,MATCH($A141,'Data transformed'!$A$5:$A$185,0),MATCH(W$4,'Data transformed'!$4:$4,0)-1),$M141),$N141),"NA"))</f>
        <v>NA</v>
      </c>
      <c r="X141" s="103" t="str">
        <f aca="true">IF($J141="","",IF(ISNUMBER(OFFSET('Data transformed'!$A$4,MATCH($A141,'Data transformed'!$A$5:$A$185,0),MATCH(X$4,'Data transformed'!$4:$4,0)-1)), MIN(MAX(OFFSET('Data transformed'!$A$4,MATCH($A141,'Data transformed'!$A$5:$A$185,0),MATCH(X$4,'Data transformed'!$4:$4,0)-1),$M141),$N141),"NA"))</f>
        <v>NA</v>
      </c>
      <c r="Y141" s="103" t="str">
        <f aca="true">IF($J141="","",IF(ISNUMBER(OFFSET('Data transformed'!$A$4,MATCH($A141,'Data transformed'!$A$5:$A$185,0),MATCH(Y$4,'Data transformed'!$4:$4,0)-1)), MIN(MAX(OFFSET('Data transformed'!$A$4,MATCH($A141,'Data transformed'!$A$5:$A$185,0),MATCH(Y$4,'Data transformed'!$4:$4,0)-1),$M141),$N141),"NA"))</f>
        <v>NA</v>
      </c>
      <c r="Z141" s="103" t="str">
        <f aca="true">IF($J141="","",IF(ISNUMBER(OFFSET('Data transformed'!$A$4,MATCH($A141,'Data transformed'!$A$5:$A$185,0),MATCH(Z$4,'Data transformed'!$4:$4,0)-1)), MIN(MAX(OFFSET('Data transformed'!$A$4,MATCH($A141,'Data transformed'!$A$5:$A$185,0),MATCH(Z$4,'Data transformed'!$4:$4,0)-1),$M141),$N141),"NA"))</f>
        <v>NA</v>
      </c>
      <c r="AA141" s="103" t="str">
        <f aca="true">IF($J141="","",IF(ISNUMBER(OFFSET('Data transformed'!$A$4,MATCH($A141,'Data transformed'!$A$5:$A$185,0),MATCH(AA$4,'Data transformed'!$4:$4,0)-1)), MIN(MAX(OFFSET('Data transformed'!$A$4,MATCH($A141,'Data transformed'!$A$5:$A$185,0),MATCH(AA$4,'Data transformed'!$4:$4,0)-1),$M141),$N141),"NA"))</f>
        <v>NA</v>
      </c>
      <c r="AB141" s="103" t="str">
        <f aca="true">IF($J141="","",IF(ISNUMBER(OFFSET('Data transformed'!$A$4,MATCH($A141,'Data transformed'!$A$5:$A$185,0),MATCH(AB$4,'Data transformed'!$4:$4,0)-1)), MIN(MAX(OFFSET('Data transformed'!$A$4,MATCH($A141,'Data transformed'!$A$5:$A$185,0),MATCH(AB$4,'Data transformed'!$4:$4,0)-1),$M141),$N141),"NA"))</f>
        <v>NA</v>
      </c>
      <c r="AC141" s="103" t="str">
        <f aca="true">IF($J141="","",IF(ISNUMBER(OFFSET('Data transformed'!$A$4,MATCH($A141,'Data transformed'!$A$5:$A$185,0),MATCH(AC$4,'Data transformed'!$4:$4,0)-1)), MIN(MAX(OFFSET('Data transformed'!$A$4,MATCH($A141,'Data transformed'!$A$5:$A$185,0),MATCH(AC$4,'Data transformed'!$4:$4,0)-1),$M141),$N141),"NA"))</f>
        <v>NA</v>
      </c>
      <c r="AD141" s="103" t="str">
        <f aca="true">IF($J141="","",IF(ISNUMBER(OFFSET('Data transformed'!$A$4,MATCH($A141,'Data transformed'!$A$5:$A$185,0),MATCH(AD$4,'Data transformed'!$4:$4,0)-1)), MIN(MAX(OFFSET('Data transformed'!$A$4,MATCH($A141,'Data transformed'!$A$5:$A$185,0),MATCH(AD$4,'Data transformed'!$4:$4,0)-1),$M141),$N141),"NA"))</f>
        <v>NA</v>
      </c>
      <c r="AE141" s="103" t="str">
        <f aca="true">IF($J141="","",IF(ISNUMBER(OFFSET('Data transformed'!$A$4,MATCH($A141,'Data transformed'!$A$5:$A$185,0),MATCH(AE$4,'Data transformed'!$4:$4,0)-1)), MIN(MAX(OFFSET('Data transformed'!$A$4,MATCH($A141,'Data transformed'!$A$5:$A$185,0),MATCH(AE$4,'Data transformed'!$4:$4,0)-1),$M141),$N141),"NA"))</f>
        <v>NA</v>
      </c>
      <c r="AF141" s="103" t="str">
        <f aca="true">IF($J141="","",IF(ISNUMBER(OFFSET('Data transformed'!$A$4,MATCH($A141,'Data transformed'!$A$5:$A$185,0),MATCH(AF$4,'Data transformed'!$4:$4,0)-1)), MIN(MAX(OFFSET('Data transformed'!$A$4,MATCH($A141,'Data transformed'!$A$5:$A$185,0),MATCH(AF$4,'Data transformed'!$4:$4,0)-1),$M141),$N141),"NA"))</f>
        <v>NA</v>
      </c>
      <c r="AG141" s="103" t="str">
        <f aca="true">IF($J141="","",IF(ISNUMBER(OFFSET('Data transformed'!$A$4,MATCH($A141,'Data transformed'!$A$5:$A$185,0),MATCH(AG$4,'Data transformed'!$4:$4,0)-1)), MIN(MAX(OFFSET('Data transformed'!$A$4,MATCH($A141,'Data transformed'!$A$5:$A$185,0),MATCH(AG$4,'Data transformed'!$4:$4,0)-1),$M141),$N141),"NA"))</f>
        <v>NA</v>
      </c>
      <c r="AH141" s="103" t="str">
        <f aca="true">IF($J141="","",IF(ISNUMBER(OFFSET('Data transformed'!$A$4,MATCH($A141,'Data transformed'!$A$5:$A$185,0),MATCH(AH$4,'Data transformed'!$4:$4,0)-1)), MIN(MAX(OFFSET('Data transformed'!$A$4,MATCH($A141,'Data transformed'!$A$5:$A$185,0),MATCH(AH$4,'Data transformed'!$4:$4,0)-1),$M141),$N141),"NA"))</f>
        <v>NA</v>
      </c>
      <c r="AI141" s="103" t="str">
        <f aca="true">IF($J141="","",IF(ISNUMBER(OFFSET('Data transformed'!$A$4,MATCH($A141,'Data transformed'!$A$5:$A$185,0),MATCH(AI$4,'Data transformed'!$4:$4,0)-1)), MIN(MAX(OFFSET('Data transformed'!$A$4,MATCH($A141,'Data transformed'!$A$5:$A$185,0),MATCH(AI$4,'Data transformed'!$4:$4,0)-1),$M141),$N141),"NA"))</f>
        <v>NA</v>
      </c>
      <c r="AJ141" s="103" t="str">
        <f aca="true">IF($J141="","",IF(ISNUMBER(OFFSET('Data transformed'!$A$4,MATCH($A141,'Data transformed'!$A$5:$A$185,0),MATCH(AJ$4,'Data transformed'!$4:$4,0)-1)), MIN(MAX(OFFSET('Data transformed'!$A$4,MATCH($A141,'Data transformed'!$A$5:$A$185,0),MATCH(AJ$4,'Data transformed'!$4:$4,0)-1),$M141),$N141),"NA"))</f>
        <v>NA</v>
      </c>
      <c r="AK141" s="103" t="str">
        <f aca="true">IF($J141="","",IF(ISNUMBER(OFFSET('Data transformed'!$A$4,MATCH($A141,'Data transformed'!$A$5:$A$185,0),MATCH(AK$4,'Data transformed'!$4:$4,0)-1)), MIN(MAX(OFFSET('Data transformed'!$A$4,MATCH($A141,'Data transformed'!$A$5:$A$185,0),MATCH(AK$4,'Data transformed'!$4:$4,0)-1),$M141),$N141),"NA"))</f>
        <v>NA</v>
      </c>
      <c r="AL141" s="103" t="str">
        <f aca="true">IF($J141="","",IF(ISNUMBER(OFFSET('Data transformed'!$A$4,MATCH($A141,'Data transformed'!$A$5:$A$185,0),MATCH(AL$4,'Data transformed'!$4:$4,0)-1)), MIN(MAX(OFFSET('Data transformed'!$A$4,MATCH($A141,'Data transformed'!$A$5:$A$185,0),MATCH(AL$4,'Data transformed'!$4:$4,0)-1),$M141),$N141),"NA"))</f>
        <v>NA</v>
      </c>
      <c r="AM141" s="103" t="str">
        <f aca="true">IF($J141="","",IF(ISNUMBER(OFFSET('Data transformed'!$A$4,MATCH($A141,'Data transformed'!$A$5:$A$185,0),MATCH(AM$4,'Data transformed'!$4:$4,0)-1)), MIN(MAX(OFFSET('Data transformed'!$A$4,MATCH($A141,'Data transformed'!$A$5:$A$185,0),MATCH(AM$4,'Data transformed'!$4:$4,0)-1),$M141),$N141),"NA"))</f>
        <v>NA</v>
      </c>
      <c r="AN141" s="103" t="str">
        <f aca="true">IF($J141="","",IF(ISNUMBER(OFFSET('Data transformed'!$A$4,MATCH($A141,'Data transformed'!$A$5:$A$185,0),MATCH(AN$4,'Data transformed'!$4:$4,0)-1)), MIN(MAX(OFFSET('Data transformed'!$A$4,MATCH($A141,'Data transformed'!$A$5:$A$185,0),MATCH(AN$4,'Data transformed'!$4:$4,0)-1),$M141),$N141),"NA"))</f>
        <v>NA</v>
      </c>
      <c r="AO141" s="103" t="str">
        <f aca="true">IF($J141="","",IF(ISNUMBER(OFFSET('Data transformed'!$A$4,MATCH($A141,'Data transformed'!$A$5:$A$185,0),MATCH(AO$4,'Data transformed'!$4:$4,0)-1)), MIN(MAX(OFFSET('Data transformed'!$A$4,MATCH($A141,'Data transformed'!$A$5:$A$185,0),MATCH(AO$4,'Data transformed'!$4:$4,0)-1),$M141),$N141),"NA"))</f>
        <v>NA</v>
      </c>
      <c r="AP141" s="103" t="str">
        <f aca="true">IF($J141="","",IF(ISNUMBER(OFFSET('Data transformed'!$A$4,MATCH($A141,'Data transformed'!$A$5:$A$185,0),MATCH(AP$4,'Data transformed'!$4:$4,0)-1)), MIN(MAX(OFFSET('Data transformed'!$A$4,MATCH($A141,'Data transformed'!$A$5:$A$185,0),MATCH(AP$4,'Data transformed'!$4:$4,0)-1),$M141),$N141),"NA"))</f>
        <v>NA</v>
      </c>
      <c r="AQ141" s="103" t="str">
        <f aca="true">IF($J141="","",IF(ISNUMBER(OFFSET('Data transformed'!$A$4,MATCH($A141,'Data transformed'!$A$5:$A$185,0),MATCH(AQ$4,'Data transformed'!$4:$4,0)-1)), MIN(MAX(OFFSET('Data transformed'!$A$4,MATCH($A141,'Data transformed'!$A$5:$A$185,0),MATCH(AQ$4,'Data transformed'!$4:$4,0)-1),$M141),$N141),"NA"))</f>
        <v>NA</v>
      </c>
      <c r="AR141" s="103" t="str">
        <f aca="true">IF($J141="","",IF(ISNUMBER(OFFSET('Data transformed'!$A$4,MATCH($A141,'Data transformed'!$A$5:$A$185,0),MATCH(AR$4,'Data transformed'!$4:$4,0)-1)), MIN(MAX(OFFSET('Data transformed'!$A$4,MATCH($A141,'Data transformed'!$A$5:$A$185,0),MATCH(AR$4,'Data transformed'!$4:$4,0)-1),$M141),$N141),"NA"))</f>
        <v>NA</v>
      </c>
      <c r="AS141" s="103" t="str">
        <f aca="true">IF($J141="","",IF(ISNUMBER(OFFSET('Data transformed'!$A$4,MATCH($A141,'Data transformed'!$A$5:$A$185,0),MATCH(AS$4,'Data transformed'!$4:$4,0)-1)), MIN(MAX(OFFSET('Data transformed'!$A$4,MATCH($A141,'Data transformed'!$A$5:$A$185,0),MATCH(AS$4,'Data transformed'!$4:$4,0)-1),$M141),$N141),"NA"))</f>
        <v>NA</v>
      </c>
      <c r="AT141" s="103" t="str">
        <f aca="true">IF($J141="","",IF(ISNUMBER(OFFSET('Data transformed'!$A$4,MATCH($A141,'Data transformed'!$A$5:$A$185,0),MATCH(AT$4,'Data transformed'!$4:$4,0)-1)), MIN(MAX(OFFSET('Data transformed'!$A$4,MATCH($A141,'Data transformed'!$A$5:$A$185,0),MATCH(AT$4,'Data transformed'!$4:$4,0)-1),$M141),$N141),"NA"))</f>
        <v>NA</v>
      </c>
      <c r="AU141" s="103" t="str">
        <f aca="true">IF($J141="","",IF(ISNUMBER(OFFSET('Data transformed'!$A$4,MATCH($A141,'Data transformed'!$A$5:$A$185,0),MATCH(AU$4,'Data transformed'!$4:$4,0)-1)), MIN(MAX(OFFSET('Data transformed'!$A$4,MATCH($A141,'Data transformed'!$A$5:$A$185,0),MATCH(AU$4,'Data transformed'!$4:$4,0)-1),$M141),$N141),"NA"))</f>
        <v>NA</v>
      </c>
      <c r="AV141" s="103" t="str">
        <f aca="true">IF($J141="","",IF(ISNUMBER(OFFSET('Data transformed'!$A$4,MATCH($A141,'Data transformed'!$A$5:$A$185,0),MATCH(AV$4,'Data transformed'!$4:$4,0)-1)), MIN(MAX(OFFSET('Data transformed'!$A$4,MATCH($A141,'Data transformed'!$A$5:$A$185,0),MATCH(AV$4,'Data transformed'!$4:$4,0)-1),$M141),$N141),"NA"))</f>
        <v>NA</v>
      </c>
      <c r="AW141" s="103" t="str">
        <f aca="true">IF($J141="","",IF(ISNUMBER(OFFSET('Data transformed'!$A$4,MATCH($A141,'Data transformed'!$A$5:$A$185,0),MATCH(AW$4,'Data transformed'!$4:$4,0)-1)), MIN(MAX(OFFSET('Data transformed'!$A$4,MATCH($A141,'Data transformed'!$A$5:$A$185,0),MATCH(AW$4,'Data transformed'!$4:$4,0)-1),$M141),$N141),"NA"))</f>
        <v>NA</v>
      </c>
      <c r="AX141" s="103" t="str">
        <f aca="true">IF($J141="","",IF(ISNUMBER(OFFSET('Data transformed'!$A$4,MATCH($A141,'Data transformed'!$A$5:$A$185,0),MATCH(AX$4,'Data transformed'!$4:$4,0)-1)), MIN(MAX(OFFSET('Data transformed'!$A$4,MATCH($A141,'Data transformed'!$A$5:$A$185,0),MATCH(AX$4,'Data transformed'!$4:$4,0)-1),$M141),$N141),"NA"))</f>
        <v>NA</v>
      </c>
      <c r="AY141" s="103" t="str">
        <f aca="true">IF($J141="","",IF(ISNUMBER(OFFSET('Data transformed'!$A$4,MATCH($A141,'Data transformed'!$A$5:$A$185,0),MATCH(AY$4,'Data transformed'!$4:$4,0)-1)), MIN(MAX(OFFSET('Data transformed'!$A$4,MATCH($A141,'Data transformed'!$A$5:$A$185,0),MATCH(AY$4,'Data transformed'!$4:$4,0)-1),$M141),$N141),"NA"))</f>
        <v>NA</v>
      </c>
      <c r="AZ141" s="103" t="str">
        <f aca="true">IF($J141="","",IF(ISNUMBER(OFFSET('Data transformed'!$A$4,MATCH($A141,'Data transformed'!$A$5:$A$185,0),MATCH(AZ$4,'Data transformed'!$4:$4,0)-1)), MIN(MAX(OFFSET('Data transformed'!$A$4,MATCH($A141,'Data transformed'!$A$5:$A$185,0),MATCH(AZ$4,'Data transformed'!$4:$4,0)-1),$M141),$N141),"NA"))</f>
        <v>NA</v>
      </c>
      <c r="BA141" s="103" t="str">
        <f aca="true">IF($J141="","",IF(ISNUMBER(OFFSET('Data transformed'!$A$4,MATCH($A141,'Data transformed'!$A$5:$A$185,0),MATCH(BA$4,'Data transformed'!$4:$4,0)-1)), MIN(MAX(OFFSET('Data transformed'!$A$4,MATCH($A141,'Data transformed'!$A$5:$A$185,0),MATCH(BA$4,'Data transformed'!$4:$4,0)-1),$M141),$N141),"NA"))</f>
        <v>NA</v>
      </c>
      <c r="BB141" s="103" t="str">
        <f aca="true">IF($J141="","",IF(ISNUMBER(OFFSET('Data transformed'!$A$4,MATCH($A141,'Data transformed'!$A$5:$A$185,0),MATCH(BB$4,'Data transformed'!$4:$4,0)-1)), MIN(MAX(OFFSET('Data transformed'!$A$4,MATCH($A141,'Data transformed'!$A$5:$A$185,0),MATCH(BB$4,'Data transformed'!$4:$4,0)-1),$M141),$N141),"NA"))</f>
        <v>NA</v>
      </c>
      <c r="BC141" s="103" t="str">
        <f aca="true">IF($J141="","",IF(ISNUMBER(OFFSET('Data transformed'!$A$4,MATCH($A141,'Data transformed'!$A$5:$A$185,0),MATCH(BC$4,'Data transformed'!$4:$4,0)-1)), MIN(MAX(OFFSET('Data transformed'!$A$4,MATCH($A141,'Data transformed'!$A$5:$A$185,0),MATCH(BC$4,'Data transformed'!$4:$4,0)-1),$M141),$N141),"NA"))</f>
        <v>NA</v>
      </c>
      <c r="BD141" s="103" t="str">
        <f aca="true">IF($J141="","",IF(ISNUMBER(OFFSET('Data transformed'!$A$4,MATCH($A141,'Data transformed'!$A$5:$A$185,0),MATCH(BD$4,'Data transformed'!$4:$4,0)-1)), MIN(MAX(OFFSET('Data transformed'!$A$4,MATCH($A141,'Data transformed'!$A$5:$A$185,0),MATCH(BD$4,'Data transformed'!$4:$4,0)-1),$M141),$N141),"NA"))</f>
        <v>NA</v>
      </c>
      <c r="BE141" s="103" t="str">
        <f aca="true">IF($J141="","",IF(ISNUMBER(OFFSET('Data transformed'!$A$4,MATCH($A141,'Data transformed'!$A$5:$A$185,0),MATCH(BE$4,'Data transformed'!$4:$4,0)-1)), MIN(MAX(OFFSET('Data transformed'!$A$4,MATCH($A141,'Data transformed'!$A$5:$A$185,0),MATCH(BE$4,'Data transformed'!$4:$4,0)-1),$M141),$N141),"NA"))</f>
        <v>NA</v>
      </c>
      <c r="BF141" s="103" t="str">
        <f aca="true">IF($J141="","",IF(ISNUMBER(OFFSET('Data transformed'!$A$4,MATCH($A141,'Data transformed'!$A$5:$A$185,0),MATCH(BF$4,'Data transformed'!$4:$4,0)-1)), MIN(MAX(OFFSET('Data transformed'!$A$4,MATCH($A141,'Data transformed'!$A$5:$A$185,0),MATCH(BF$4,'Data transformed'!$4:$4,0)-1),$M141),$N141),"NA"))</f>
        <v>NA</v>
      </c>
      <c r="BG141" s="103" t="str">
        <f aca="true">IF($J141="","",IF(ISNUMBER(OFFSET('Data transformed'!$A$4,MATCH($A141,'Data transformed'!$A$5:$A$185,0),MATCH(BG$4,'Data transformed'!$4:$4,0)-1)), MIN(MAX(OFFSET('Data transformed'!$A$4,MATCH($A141,'Data transformed'!$A$5:$A$185,0),MATCH(BG$4,'Data transformed'!$4:$4,0)-1),$M141),$N141),"NA"))</f>
        <v>NA</v>
      </c>
      <c r="BH141" s="103" t="str">
        <f aca="true">IF($J141="","",IF(ISNUMBER(OFFSET('Data transformed'!$A$4,MATCH($A141,'Data transformed'!$A$5:$A$185,0),MATCH(BH$4,'Data transformed'!$4:$4,0)-1)), MIN(MAX(OFFSET('Data transformed'!$A$4,MATCH($A141,'Data transformed'!$A$5:$A$185,0),MATCH(BH$4,'Data transformed'!$4:$4,0)-1),$M141),$N141),"NA"))</f>
        <v>NA</v>
      </c>
      <c r="BI141" s="103" t="str">
        <f aca="true">IF($J141="","",IF(ISNUMBER(OFFSET('Data transformed'!$A$4,MATCH($A141,'Data transformed'!$A$5:$A$185,0),MATCH(BI$4,'Data transformed'!$4:$4,0)-1)), MIN(MAX(OFFSET('Data transformed'!$A$4,MATCH($A141,'Data transformed'!$A$5:$A$185,0),MATCH(BI$4,'Data transformed'!$4:$4,0)-1),$M141),$N141),"NA"))</f>
        <v>NA</v>
      </c>
      <c r="BJ141" s="103" t="str">
        <f aca="true">IF($J141="","",IF(ISNUMBER(OFFSET('Data transformed'!$A$4,MATCH($A141,'Data transformed'!$A$5:$A$185,0),MATCH(BJ$4,'Data transformed'!$4:$4,0)-1)), MIN(MAX(OFFSET('Data transformed'!$A$4,MATCH($A141,'Data transformed'!$A$5:$A$185,0),MATCH(BJ$4,'Data transformed'!$4:$4,0)-1),$M141),$N141),"NA"))</f>
        <v>NA</v>
      </c>
      <c r="BK141" s="103" t="str">
        <f aca="true">IF($J141="","",IF(ISNUMBER(OFFSET('Data transformed'!$A$4,MATCH($A141,'Data transformed'!$A$5:$A$185,0),MATCH(BK$4,'Data transformed'!$4:$4,0)-1)), MIN(MAX(OFFSET('Data transformed'!$A$4,MATCH($A141,'Data transformed'!$A$5:$A$185,0),MATCH(BK$4,'Data transformed'!$4:$4,0)-1),$M141),$N141),"NA"))</f>
        <v>NA</v>
      </c>
      <c r="BL141" s="103" t="str">
        <f aca="true">IF($J141="","",IF(ISNUMBER(OFFSET('Data transformed'!$A$4,MATCH($A141,'Data transformed'!$A$5:$A$185,0),MATCH(BL$4,'Data transformed'!$4:$4,0)-1)), MIN(MAX(OFFSET('Data transformed'!$A$4,MATCH($A141,'Data transformed'!$A$5:$A$185,0),MATCH(BL$4,'Data transformed'!$4:$4,0)-1),$M141),$N141),"NA"))</f>
        <v>NA</v>
      </c>
      <c r="BM141" s="103" t="str">
        <f aca="true">IF($J141="","",IF(ISNUMBER(OFFSET('Data transformed'!$A$4,MATCH($A141,'Data transformed'!$A$5:$A$185,0),MATCH(BM$4,'Data transformed'!$4:$4,0)-1)), MIN(MAX(OFFSET('Data transformed'!$A$4,MATCH($A141,'Data transformed'!$A$5:$A$185,0),MATCH(BM$4,'Data transformed'!$4:$4,0)-1),$M141),$N141),"NA"))</f>
        <v>NA</v>
      </c>
      <c r="BN141" s="103" t="str">
        <f aca="true">IF($J141="","",IF(ISNUMBER(OFFSET('Data transformed'!$A$4,MATCH($A141,'Data transformed'!$A$5:$A$185,0),MATCH(BN$4,'Data transformed'!$4:$4,0)-1)), MIN(MAX(OFFSET('Data transformed'!$A$4,MATCH($A141,'Data transformed'!$A$5:$A$185,0),MATCH(BN$4,'Data transformed'!$4:$4,0)-1),$M141),$N141),"NA"))</f>
        <v>NA</v>
      </c>
      <c r="BO141" s="103" t="str">
        <f aca="true">IF($J141="","",IF(ISNUMBER(OFFSET('Data transformed'!$A$4,MATCH($A141,'Data transformed'!$A$5:$A$185,0),MATCH(BO$4,'Data transformed'!$4:$4,0)-1)), MIN(MAX(OFFSET('Data transformed'!$A$4,MATCH($A141,'Data transformed'!$A$5:$A$185,0),MATCH(BO$4,'Data transformed'!$4:$4,0)-1),$M141),$N141),"NA"))</f>
        <v>NA</v>
      </c>
      <c r="BP141" s="103" t="str">
        <f aca="true">IF($J141="","",IF(ISNUMBER(OFFSET('Data transformed'!$A$4,MATCH($A141,'Data transformed'!$A$5:$A$185,0),MATCH(BP$4,'Data transformed'!$4:$4,0)-1)), MIN(MAX(OFFSET('Data transformed'!$A$4,MATCH($A141,'Data transformed'!$A$5:$A$185,0),MATCH(BP$4,'Data transformed'!$4:$4,0)-1),$M141),$N141),"NA"))</f>
        <v>NA</v>
      </c>
      <c r="BQ141" s="103" t="str">
        <f aca="true">IF($J141="","",IF(ISNUMBER(OFFSET('Data transformed'!$A$4,MATCH($A141,'Data transformed'!$A$5:$A$185,0),MATCH(BQ$4,'Data transformed'!$4:$4,0)-1)), MIN(MAX(OFFSET('Data transformed'!$A$4,MATCH($A141,'Data transformed'!$A$5:$A$185,0),MATCH(BQ$4,'Data transformed'!$4:$4,0)-1),$M141),$N141),"NA"))</f>
        <v>NA</v>
      </c>
      <c r="BR141" s="103" t="str">
        <f aca="true">IF($J141="","",IF(ISNUMBER(OFFSET('Data transformed'!$A$4,MATCH($A141,'Data transformed'!$A$5:$A$185,0),MATCH(BR$4,'Data transformed'!$4:$4,0)-1)), MIN(MAX(OFFSET('Data transformed'!$A$4,MATCH($A141,'Data transformed'!$A$5:$A$185,0),MATCH(BR$4,'Data transformed'!$4:$4,0)-1),$M141),$N141),"NA"))</f>
        <v>NA</v>
      </c>
      <c r="BS141" s="103" t="str">
        <f aca="true">IF($J141="","",IF(ISNUMBER(OFFSET('Data transformed'!$A$4,MATCH($A141,'Data transformed'!$A$5:$A$185,0),MATCH(BS$4,'Data transformed'!$4:$4,0)-1)), MIN(MAX(OFFSET('Data transformed'!$A$4,MATCH($A141,'Data transformed'!$A$5:$A$185,0),MATCH(BS$4,'Data transformed'!$4:$4,0)-1),$M141),$N141),"NA"))</f>
        <v>NA</v>
      </c>
      <c r="BT141" s="103" t="str">
        <f aca="true">IF($J141="","",IF(ISNUMBER(OFFSET('Data transformed'!$A$4,MATCH($A141,'Data transformed'!$A$5:$A$185,0),MATCH(BT$4,'Data transformed'!$4:$4,0)-1)), MIN(MAX(OFFSET('Data transformed'!$A$4,MATCH($A141,'Data transformed'!$A$5:$A$185,0),MATCH(BT$4,'Data transformed'!$4:$4,0)-1),$M141),$N141),"NA"))</f>
        <v>NA</v>
      </c>
      <c r="BU141" s="103" t="str">
        <f aca="true">IF($J141="","",IF(ISNUMBER(OFFSET('Data transformed'!$A$4,MATCH($A141,'Data transformed'!$A$5:$A$185,0),MATCH(BU$4,'Data transformed'!$4:$4,0)-1)), MIN(MAX(OFFSET('Data transformed'!$A$4,MATCH($A141,'Data transformed'!$A$5:$A$185,0),MATCH(BU$4,'Data transformed'!$4:$4,0)-1),$M141),$N141),"NA"))</f>
        <v>NA</v>
      </c>
      <c r="BV141" s="103" t="str">
        <f aca="true">IF($J141="","",IF(ISNUMBER(OFFSET('Data transformed'!$A$4,MATCH($A141,'Data transformed'!$A$5:$A$185,0),MATCH(BV$4,'Data transformed'!$4:$4,0)-1)), MIN(MAX(OFFSET('Data transformed'!$A$4,MATCH($A141,'Data transformed'!$A$5:$A$185,0),MATCH(BV$4,'Data transformed'!$4:$4,0)-1),$M141),$N141),"NA"))</f>
        <v>NA</v>
      </c>
      <c r="BW141" s="103" t="str">
        <f aca="true">IF($J141="","",IF(ISNUMBER(OFFSET('Data transformed'!$A$4,MATCH($A141,'Data transformed'!$A$5:$A$185,0),MATCH(BW$4,'Data transformed'!$4:$4,0)-1)), MIN(MAX(OFFSET('Data transformed'!$A$4,MATCH($A141,'Data transformed'!$A$5:$A$185,0),MATCH(BW$4,'Data transformed'!$4:$4,0)-1),$M141),$N141),"NA"))</f>
        <v>NA</v>
      </c>
      <c r="BX141" s="103" t="str">
        <f aca="true">IF($J141="","",IF(ISNUMBER(OFFSET('Data transformed'!$A$4,MATCH($A141,'Data transformed'!$A$5:$A$185,0),MATCH(BX$4,'Data transformed'!$4:$4,0)-1)), MIN(MAX(OFFSET('Data transformed'!$A$4,MATCH($A141,'Data transformed'!$A$5:$A$185,0),MATCH(BX$4,'Data transformed'!$4:$4,0)-1),$M141),$N141),"NA"))</f>
        <v>NA</v>
      </c>
      <c r="BY141" s="103" t="str">
        <f aca="true">IF($J141="","",IF(ISNUMBER(OFFSET('Data transformed'!$A$4,MATCH($A141,'Data transformed'!$A$5:$A$185,0),MATCH(BY$4,'Data transformed'!$4:$4,0)-1)), MIN(MAX(OFFSET('Data transformed'!$A$4,MATCH($A141,'Data transformed'!$A$5:$A$185,0),MATCH(BY$4,'Data transformed'!$4:$4,0)-1),$M141),$N141),"NA"))</f>
        <v>NA</v>
      </c>
      <c r="BZ141" s="103" t="str">
        <f aca="true">IF($J141="","",IF(ISNUMBER(OFFSET('Data transformed'!$A$4,MATCH($A141,'Data transformed'!$A$5:$A$185,0),MATCH(BZ$4,'Data transformed'!$4:$4,0)-1)), MIN(MAX(OFFSET('Data transformed'!$A$4,MATCH($A141,'Data transformed'!$A$5:$A$185,0),MATCH(BZ$4,'Data transformed'!$4:$4,0)-1),$M141),$N141),"NA"))</f>
        <v>NA</v>
      </c>
      <c r="CA141" s="103" t="str">
        <f aca="true">IF($J141="","",IF(ISNUMBER(OFFSET('Data transformed'!$A$4,MATCH($A141,'Data transformed'!$A$5:$A$185,0),MATCH(CA$4,'Data transformed'!$4:$4,0)-1)), MIN(MAX(OFFSET('Data transformed'!$A$4,MATCH($A141,'Data transformed'!$A$5:$A$185,0),MATCH(CA$4,'Data transformed'!$4:$4,0)-1),$M141),$N141),"NA"))</f>
        <v>NA</v>
      </c>
      <c r="CB141" s="103" t="str">
        <f aca="true">IF($J141="","",IF(ISNUMBER(OFFSET('Data transformed'!$A$4,MATCH($A141,'Data transformed'!$A$5:$A$185,0),MATCH(CB$4,'Data transformed'!$4:$4,0)-1)), MIN(MAX(OFFSET('Data transformed'!$A$4,MATCH($A141,'Data transformed'!$A$5:$A$185,0),MATCH(CB$4,'Data transformed'!$4:$4,0)-1),$M141),$N141),"NA"))</f>
        <v>NA</v>
      </c>
      <c r="CC141" s="103" t="str">
        <f aca="true">IF($J141="","",IF(ISNUMBER(OFFSET('Data transformed'!$A$4,MATCH($A141,'Data transformed'!$A$5:$A$185,0),MATCH(CC$4,'Data transformed'!$4:$4,0)-1)), MIN(MAX(OFFSET('Data transformed'!$A$4,MATCH($A141,'Data transformed'!$A$5:$A$185,0),MATCH(CC$4,'Data transformed'!$4:$4,0)-1),$M141),$N141),"NA"))</f>
        <v>NA</v>
      </c>
      <c r="CD141" s="103" t="str">
        <f aca="true">IF($J141="","",IF(ISNUMBER(OFFSET('Data transformed'!$A$4,MATCH($A141,'Data transformed'!$A$5:$A$185,0),MATCH(CD$4,'Data transformed'!$4:$4,0)-1)), MIN(MAX(OFFSET('Data transformed'!$A$4,MATCH($A141,'Data transformed'!$A$5:$A$185,0),MATCH(CD$4,'Data transformed'!$4:$4,0)-1),$M141),$N141),"NA"))</f>
        <v>NA</v>
      </c>
      <c r="CE141" s="103" t="str">
        <f aca="true">IF($J141="","",IF(ISNUMBER(OFFSET('Data transformed'!$A$4,MATCH($A141,'Data transformed'!$A$5:$A$185,0),MATCH(CE$4,'Data transformed'!$4:$4,0)-1)), MIN(MAX(OFFSET('Data transformed'!$A$4,MATCH($A141,'Data transformed'!$A$5:$A$185,0),MATCH(CE$4,'Data transformed'!$4:$4,0)-1),$M141),$N141),"NA"))</f>
        <v>NA</v>
      </c>
      <c r="CF141" s="103" t="str">
        <f aca="true">IF($J141="","",IF(ISNUMBER(OFFSET('Data transformed'!$A$4,MATCH($A141,'Data transformed'!$A$5:$A$185,0),MATCH(CF$4,'Data transformed'!$4:$4,0)-1)), MIN(MAX(OFFSET('Data transformed'!$A$4,MATCH($A141,'Data transformed'!$A$5:$A$185,0),MATCH(CF$4,'Data transformed'!$4:$4,0)-1),$M141),$N141),"NA"))</f>
        <v>NA</v>
      </c>
      <c r="CG141" s="103" t="str">
        <f aca="true">IF($J141="","",IF(ISNUMBER(OFFSET('Data transformed'!$A$4,MATCH($A141,'Data transformed'!$A$5:$A$185,0),MATCH(CG$4,'Data transformed'!$4:$4,0)-1)), MIN(MAX(OFFSET('Data transformed'!$A$4,MATCH($A141,'Data transformed'!$A$5:$A$185,0),MATCH(CG$4,'Data transformed'!$4:$4,0)-1),$M141),$N141),"NA"))</f>
        <v>NA</v>
      </c>
      <c r="CH141" s="103" t="str">
        <f aca="true">IF($J141="","",IF(ISNUMBER(OFFSET('Data transformed'!$A$4,MATCH($A141,'Data transformed'!$A$5:$A$185,0),MATCH(CH$4,'Data transformed'!$4:$4,0)-1)), MIN(MAX(OFFSET('Data transformed'!$A$4,MATCH($A141,'Data transformed'!$A$5:$A$185,0),MATCH(CH$4,'Data transformed'!$4:$4,0)-1),$M141),$N141),"NA"))</f>
        <v>NA</v>
      </c>
      <c r="CI141" s="103" t="str">
        <f aca="true">IF($J141="","",IF(ISNUMBER(OFFSET('Data transformed'!$A$4,MATCH($A141,'Data transformed'!$A$5:$A$185,0),MATCH(CI$4,'Data transformed'!$4:$4,0)-1)), MIN(MAX(OFFSET('Data transformed'!$A$4,MATCH($A141,'Data transformed'!$A$5:$A$185,0),MATCH(CI$4,'Data transformed'!$4:$4,0)-1),$M141),$N141),"NA"))</f>
        <v>NA</v>
      </c>
      <c r="CJ141" s="103" t="str">
        <f aca="true">IF($J141="","",IF(ISNUMBER(OFFSET('Data transformed'!$A$4,MATCH($A141,'Data transformed'!$A$5:$A$185,0),MATCH(CJ$4,'Data transformed'!$4:$4,0)-1)), MIN(MAX(OFFSET('Data transformed'!$A$4,MATCH($A141,'Data transformed'!$A$5:$A$185,0),MATCH(CJ$4,'Data transformed'!$4:$4,0)-1),$M141),$N141),"NA"))</f>
        <v>NA</v>
      </c>
      <c r="CK141" s="103" t="str">
        <f aca="true">IF($J141="","",IF(ISNUMBER(OFFSET('Data transformed'!$A$4,MATCH($A141,'Data transformed'!$A$5:$A$185,0),MATCH(CK$4,'Data transformed'!$4:$4,0)-1)), MIN(MAX(OFFSET('Data transformed'!$A$4,MATCH($A141,'Data transformed'!$A$5:$A$185,0),MATCH(CK$4,'Data transformed'!$4:$4,0)-1),$M141),$N141),"NA"))</f>
        <v>NA</v>
      </c>
      <c r="CL141" s="103" t="str">
        <f aca="true">IF($J141="","",IF(ISNUMBER(OFFSET('Data transformed'!$A$4,MATCH($A141,'Data transformed'!$A$5:$A$185,0),MATCH(CL$4,'Data transformed'!$4:$4,0)-1)), MIN(MAX(OFFSET('Data transformed'!$A$4,MATCH($A141,'Data transformed'!$A$5:$A$185,0),MATCH(CL$4,'Data transformed'!$4:$4,0)-1),$M141),$N141),"NA"))</f>
        <v>NA</v>
      </c>
      <c r="CM141" s="103" t="str">
        <f aca="true">IF($J141="","",IF(ISNUMBER(OFFSET('Data transformed'!$A$4,MATCH($A141,'Data transformed'!$A$5:$A$185,0),MATCH(CM$4,'Data transformed'!$4:$4,0)-1)), MIN(MAX(OFFSET('Data transformed'!$A$4,MATCH($A141,'Data transformed'!$A$5:$A$185,0),MATCH(CM$4,'Data transformed'!$4:$4,0)-1),$M141),$N141),"NA"))</f>
        <v>NA</v>
      </c>
      <c r="CN141" s="103" t="str">
        <f aca="true">IF($J141="","",IF(ISNUMBER(OFFSET('Data transformed'!$A$4,MATCH($A141,'Data transformed'!$A$5:$A$185,0),MATCH(CN$4,'Data transformed'!$4:$4,0)-1)), MIN(MAX(OFFSET('Data transformed'!$A$4,MATCH($A141,'Data transformed'!$A$5:$A$185,0),MATCH(CN$4,'Data transformed'!$4:$4,0)-1),$M141),$N141),"NA"))</f>
        <v>NA</v>
      </c>
      <c r="CO141" s="103" t="str">
        <f aca="true">IF($J141="","",IF(ISNUMBER(OFFSET('Data transformed'!$A$4,MATCH($A141,'Data transformed'!$A$5:$A$185,0),MATCH(CO$4,'Data transformed'!$4:$4,0)-1)), MIN(MAX(OFFSET('Data transformed'!$A$4,MATCH($A141,'Data transformed'!$A$5:$A$185,0),MATCH(CO$4,'Data transformed'!$4:$4,0)-1),$M141),$N141),"NA"))</f>
        <v>NA</v>
      </c>
      <c r="CP141" s="103" t="str">
        <f aca="true">IF($J141="","",IF(ISNUMBER(OFFSET('Data transformed'!$A$4,MATCH($A141,'Data transformed'!$A$5:$A$185,0),MATCH(CP$4,'Data transformed'!$4:$4,0)-1)), MIN(MAX(OFFSET('Data transformed'!$A$4,MATCH($A141,'Data transformed'!$A$5:$A$185,0),MATCH(CP$4,'Data transformed'!$4:$4,0)-1),$M141),$N141),"NA"))</f>
        <v>NA</v>
      </c>
      <c r="CQ141" s="103" t="str">
        <f aca="true">IF($J141="","",IF(ISNUMBER(OFFSET('Data transformed'!$A$4,MATCH($A141,'Data transformed'!$A$5:$A$185,0),MATCH(CQ$4,'Data transformed'!$4:$4,0)-1)), MIN(MAX(OFFSET('Data transformed'!$A$4,MATCH($A141,'Data transformed'!$A$5:$A$185,0),MATCH(CQ$4,'Data transformed'!$4:$4,0)-1),$M141),$N141),"NA"))</f>
        <v>NA</v>
      </c>
      <c r="CR141" s="103" t="str">
        <f aca="true">IF($J141="","",IF(ISNUMBER(OFFSET('Data transformed'!$A$4,MATCH($A141,'Data transformed'!$A$5:$A$185,0),MATCH(CR$4,'Data transformed'!$4:$4,0)-1)), MIN(MAX(OFFSET('Data transformed'!$A$4,MATCH($A141,'Data transformed'!$A$5:$A$185,0),MATCH(CR$4,'Data transformed'!$4:$4,0)-1),$M141),$N141),"NA"))</f>
        <v>NA</v>
      </c>
      <c r="CS141" s="103" t="str">
        <f aca="true">IF($J141="","",IF(ISNUMBER(OFFSET('Data transformed'!$A$4,MATCH($A141,'Data transformed'!$A$5:$A$185,0),MATCH(CS$4,'Data transformed'!$4:$4,0)-1)), MIN(MAX(OFFSET('Data transformed'!$A$4,MATCH($A141,'Data transformed'!$A$5:$A$185,0),MATCH(CS$4,'Data transformed'!$4:$4,0)-1),$M141),$N141),"NA"))</f>
        <v>NA</v>
      </c>
      <c r="CT141" s="103" t="str">
        <f aca="true">IF($J141="","",IF(ISNUMBER(OFFSET('Data transformed'!$A$4,MATCH($A141,'Data transformed'!$A$5:$A$185,0),MATCH(CT$4,'Data transformed'!$4:$4,0)-1)), MIN(MAX(OFFSET('Data transformed'!$A$4,MATCH($A141,'Data transformed'!$A$5:$A$185,0),MATCH(CT$4,'Data transformed'!$4:$4,0)-1),$M141),$N141),"NA"))</f>
        <v>NA</v>
      </c>
      <c r="CU141" s="103" t="str">
        <f aca="true">IF($J141="","",IF(ISNUMBER(OFFSET('Data transformed'!$A$4,MATCH($A141,'Data transformed'!$A$5:$A$185,0),MATCH(CU$4,'Data transformed'!$4:$4,0)-1)), MIN(MAX(OFFSET('Data transformed'!$A$4,MATCH($A141,'Data transformed'!$A$5:$A$185,0),MATCH(CU$4,'Data transformed'!$4:$4,0)-1),$M141),$N141),"NA"))</f>
        <v>NA</v>
      </c>
    </row>
    <row r="142" customFormat="false" ht="15.5" hidden="false" customHeight="false" outlineLevel="0" collapsed="false">
      <c r="A142" s="107" t="n">
        <v>5131</v>
      </c>
      <c r="B142" s="107" t="n">
        <v>4</v>
      </c>
      <c r="C142" s="103" t="str">
        <f aca="true">IF(ISBLANK(OFFSET('Raw Data'!$A$3,MATCH($A142,'Raw Data'!$B$4:$B$185,0),MATCH(C$4,'Raw Data'!$3:$3,0)-1)),"",OFFSET('Raw Data'!$A$3,MATCH($A142,'Raw Data'!$B$4:$B$185,0),MATCH(C$4,'Raw Data'!$3:$3,0)-1))</f>
        <v/>
      </c>
      <c r="D142" s="103" t="str">
        <f aca="true">IF(ISBLANK(OFFSET('Raw Data'!$A$3,MATCH($A142,'Raw Data'!$B$4:$B$185,0),MATCH(D$4,'Raw Data'!$3:$3,0)-1)),"",OFFSET('Raw Data'!$A$3,MATCH($A142,'Raw Data'!$B$4:$B$185,0),MATCH(D$4,'Raw Data'!$3:$3,0)-1))</f>
        <v>Mobile network coverage</v>
      </c>
      <c r="E142" s="103" t="str">
        <f aca="true">IF(ISBLANK(OFFSET('Raw Data'!$A$3,MATCH($A142,'Raw Data'!$B$4:$B$185,0),MATCH(E$4,'Raw Data'!$3:$3,0)-1)),"",OFFSET('Raw Data'!$A$3,MATCH($A142,'Raw Data'!$B$4:$B$185,0),MATCH(E$4,'Raw Data'!$3:$3,0)-1))</f>
        <v/>
      </c>
      <c r="G142" s="103"/>
      <c r="H142" s="103"/>
      <c r="I142" s="103"/>
      <c r="J142" s="103" t="n">
        <f aca="true" t="array" ref="J142:J142">IFERROR(_xlfn.QUARTILE.INC(IF(ISNUMBER(OFFSET('Data transformed'!$N$4,MATCH('outliers treatment'!$A142,'Data transformed'!$A$5:$A$185),1,1,COUNTA('Data transformed'!$O$4:$CX$4))),OFFSET('Data transformed'!$N$4,MATCH('outliers treatment'!$A142,'Data transformed'!$A$5:$A$185),1,1,COUNTA('Data transformed'!$O$4:$CX$4))),1),"")</f>
        <v>95.4</v>
      </c>
      <c r="K142" s="103" t="n">
        <f aca="true" t="array" ref="K142:K142">IFERROR(_xlfn.QUARTILE.INC(IF(ISNUMBER(OFFSET('Data transformed'!$N$4,MATCH('outliers treatment'!$A142,'Data transformed'!$A$5:$A$185),1,1,COUNTA('Data transformed'!$O$4:$CX$4))),OFFSET('Data transformed'!$N$4,MATCH('outliers treatment'!$A142,'Data transformed'!$A$5:$A$185),1,1,COUNTA('Data transformed'!$O$4:$CX$4))),3),"")</f>
        <v>99.98</v>
      </c>
      <c r="L142" s="103" t="n">
        <f aca="false">IFERROR(K142-J142,"")</f>
        <v>4.58</v>
      </c>
      <c r="M142" s="103" t="n">
        <f aca="false">IFERROR(J142-1.5*L142,"")</f>
        <v>88.53</v>
      </c>
      <c r="N142" s="103" t="n">
        <f aca="false">IFERROR(K142+1.5*L142,"")</f>
        <v>106.85</v>
      </c>
      <c r="O142" s="103"/>
      <c r="P142" s="105" t="n">
        <f aca="false" t="array" ref="P142:P142">IFERROR(SKEW(IF(ISNUMBER(T142:CU142),T142:CU142,"")),"")</f>
        <v>-1.33473037900574</v>
      </c>
      <c r="Q142" s="103" t="n">
        <f aca="true">IF(ISBLANK(OFFSET('Data above threshold'!$A$4,MATCH('Data above threshold'!$A141,'Data above threshold'!$A$5:$A$185,0),MATCH('Data above threshold'!N$4,'Data above threshold'!$4:$4,0)-1)),1,OFFSET('Data above threshold'!$A$4,MATCH('Data above threshold'!$A141,'Data above threshold'!$A$5:$A$185,0),MATCH('Data above threshold'!N$4,'Data above threshold'!$4:$4,0)-1))</f>
        <v>0</v>
      </c>
      <c r="R142" s="103" t="n">
        <f aca="false">IF($J142="","",COUNTIF(T142:CU142,M142)+ COUNTIF(T142:CQ142,N142))</f>
        <v>11</v>
      </c>
      <c r="S142" s="106" t="n">
        <f aca="false" t="array" ref="S142:S142">IF(B142&lt;4,"",1-IFERROR(SUM(ISNUMBER(T142:CU142)*(1-$T$3:$CU$3))/COUNTIF($T$3:$CU$3,0),0))</f>
        <v>0.0875</v>
      </c>
      <c r="T142" s="103" t="n">
        <f aca="true">IF($J142="","",IF(ISNUMBER(OFFSET('Data transformed'!$A$4,MATCH($A142,'Data transformed'!$A$5:$A$185,0),MATCH(T$4,'Data transformed'!$4:$4,0)-1)), MIN(MAX(OFFSET('Data transformed'!$A$4,MATCH($A142,'Data transformed'!$A$5:$A$185,0),MATCH(T$4,'Data transformed'!$4:$4,0)-1),$M142),$N142),"NA"))</f>
        <v>94.1</v>
      </c>
      <c r="U142" s="103" t="n">
        <f aca="true">IF($J142="","",IF(ISNUMBER(OFFSET('Data transformed'!$A$4,MATCH($A142,'Data transformed'!$A$5:$A$185,0),MATCH(U$4,'Data transformed'!$4:$4,0)-1)), MIN(MAX(OFFSET('Data transformed'!$A$4,MATCH($A142,'Data transformed'!$A$5:$A$185,0),MATCH(U$4,'Data transformed'!$4:$4,0)-1),$M142),$N142),"NA"))</f>
        <v>99</v>
      </c>
      <c r="V142" s="103" t="n">
        <f aca="true">IF($J142="","",IF(ISNUMBER(OFFSET('Data transformed'!$A$4,MATCH($A142,'Data transformed'!$A$5:$A$185,0),MATCH(V$4,'Data transformed'!$4:$4,0)-1)), MIN(MAX(OFFSET('Data transformed'!$A$4,MATCH($A142,'Data transformed'!$A$5:$A$185,0),MATCH(V$4,'Data transformed'!$4:$4,0)-1),$M142),$N142),"NA"))</f>
        <v>99</v>
      </c>
      <c r="W142" s="103" t="n">
        <f aca="true">IF($J142="","",IF(ISNUMBER(OFFSET('Data transformed'!$A$4,MATCH($A142,'Data transformed'!$A$5:$A$185,0),MATCH(W$4,'Data transformed'!$4:$4,0)-1)), MIN(MAX(OFFSET('Data transformed'!$A$4,MATCH($A142,'Data transformed'!$A$5:$A$185,0),MATCH(W$4,'Data transformed'!$4:$4,0)-1),$M142),$N142),"NA"))</f>
        <v>99.9</v>
      </c>
      <c r="X142" s="103" t="n">
        <f aca="true">IF($J142="","",IF(ISNUMBER(OFFSET('Data transformed'!$A$4,MATCH($A142,'Data transformed'!$A$5:$A$185,0),MATCH(X$4,'Data transformed'!$4:$4,0)-1)), MIN(MAX(OFFSET('Data transformed'!$A$4,MATCH($A142,'Data transformed'!$A$5:$A$185,0),MATCH(X$4,'Data transformed'!$4:$4,0)-1),$M142),$N142),"NA"))</f>
        <v>99</v>
      </c>
      <c r="Y142" s="103" t="n">
        <f aca="true">IF($J142="","",IF(ISNUMBER(OFFSET('Data transformed'!$A$4,MATCH($A142,'Data transformed'!$A$5:$A$185,0),MATCH(Y$4,'Data transformed'!$4:$4,0)-1)), MIN(MAX(OFFSET('Data transformed'!$A$4,MATCH($A142,'Data transformed'!$A$5:$A$185,0),MATCH(Y$4,'Data transformed'!$4:$4,0)-1),$M142),$N142),"NA"))</f>
        <v>100</v>
      </c>
      <c r="Z142" s="103" t="n">
        <f aca="true">IF($J142="","",IF(ISNUMBER(OFFSET('Data transformed'!$A$4,MATCH($A142,'Data transformed'!$A$5:$A$185,0),MATCH(Z$4,'Data transformed'!$4:$4,0)-1)), MIN(MAX(OFFSET('Data transformed'!$A$4,MATCH($A142,'Data transformed'!$A$5:$A$185,0),MATCH(Z$4,'Data transformed'!$4:$4,0)-1),$M142),$N142),"NA"))</f>
        <v>99.98</v>
      </c>
      <c r="AA142" s="103" t="n">
        <f aca="true">IF($J142="","",IF(ISNUMBER(OFFSET('Data transformed'!$A$4,MATCH($A142,'Data transformed'!$A$5:$A$185,0),MATCH(AA$4,'Data transformed'!$4:$4,0)-1)), MIN(MAX(OFFSET('Data transformed'!$A$4,MATCH($A142,'Data transformed'!$A$5:$A$185,0),MATCH(AA$4,'Data transformed'!$4:$4,0)-1),$M142),$N142),"NA"))</f>
        <v>99</v>
      </c>
      <c r="AB142" s="103" t="n">
        <f aca="true">IF($J142="","",IF(ISNUMBER(OFFSET('Data transformed'!$A$4,MATCH($A142,'Data transformed'!$A$5:$A$185,0),MATCH(AB$4,'Data transformed'!$4:$4,0)-1)), MIN(MAX(OFFSET('Data transformed'!$A$4,MATCH($A142,'Data transformed'!$A$5:$A$185,0),MATCH(AB$4,'Data transformed'!$4:$4,0)-1),$M142),$N142),"NA"))</f>
        <v>100</v>
      </c>
      <c r="AC142" s="103" t="n">
        <f aca="true">IF($J142="","",IF(ISNUMBER(OFFSET('Data transformed'!$A$4,MATCH($A142,'Data transformed'!$A$5:$A$185,0),MATCH(AC$4,'Data transformed'!$4:$4,0)-1)), MIN(MAX(OFFSET('Data transformed'!$A$4,MATCH($A142,'Data transformed'!$A$5:$A$185,0),MATCH(AC$4,'Data transformed'!$4:$4,0)-1),$M142),$N142),"NA"))</f>
        <v>95</v>
      </c>
      <c r="AD142" s="103" t="n">
        <f aca="true">IF($J142="","",IF(ISNUMBER(OFFSET('Data transformed'!$A$4,MATCH($A142,'Data transformed'!$A$5:$A$185,0),MATCH(AD$4,'Data transformed'!$4:$4,0)-1)), MIN(MAX(OFFSET('Data transformed'!$A$4,MATCH($A142,'Data transformed'!$A$5:$A$185,0),MATCH(AD$4,'Data transformed'!$4:$4,0)-1),$M142),$N142),"NA"))</f>
        <v>99.46</v>
      </c>
      <c r="AE142" s="103" t="str">
        <f aca="true">IF($J142="","",IF(ISNUMBER(OFFSET('Data transformed'!$A$4,MATCH($A142,'Data transformed'!$A$5:$A$185,0),MATCH(AE$4,'Data transformed'!$4:$4,0)-1)), MIN(MAX(OFFSET('Data transformed'!$A$4,MATCH($A142,'Data transformed'!$A$5:$A$185,0),MATCH(AE$4,'Data transformed'!$4:$4,0)-1),$M142),$N142),"NA"))</f>
        <v>NA</v>
      </c>
      <c r="AF142" s="103" t="n">
        <f aca="true">IF($J142="","",IF(ISNUMBER(OFFSET('Data transformed'!$A$4,MATCH($A142,'Data transformed'!$A$5:$A$185,0),MATCH(AF$4,'Data transformed'!$4:$4,0)-1)), MIN(MAX(OFFSET('Data transformed'!$A$4,MATCH($A142,'Data transformed'!$A$5:$A$185,0),MATCH(AF$4,'Data transformed'!$4:$4,0)-1),$M142),$N142),"NA"))</f>
        <v>100</v>
      </c>
      <c r="AG142" s="103" t="n">
        <f aca="true">IF($J142="","",IF(ISNUMBER(OFFSET('Data transformed'!$A$4,MATCH($A142,'Data transformed'!$A$5:$A$185,0),MATCH(AG$4,'Data transformed'!$4:$4,0)-1)), MIN(MAX(OFFSET('Data transformed'!$A$4,MATCH($A142,'Data transformed'!$A$5:$A$185,0),MATCH(AG$4,'Data transformed'!$4:$4,0)-1),$M142),$N142),"NA"))</f>
        <v>98.44</v>
      </c>
      <c r="AH142" s="103" t="n">
        <f aca="true">IF($J142="","",IF(ISNUMBER(OFFSET('Data transformed'!$A$4,MATCH($A142,'Data transformed'!$A$5:$A$185,0),MATCH(AH$4,'Data transformed'!$4:$4,0)-1)), MIN(MAX(OFFSET('Data transformed'!$A$4,MATCH($A142,'Data transformed'!$A$5:$A$185,0),MATCH(AH$4,'Data transformed'!$4:$4,0)-1),$M142),$N142),"NA"))</f>
        <v>100</v>
      </c>
      <c r="AI142" s="103" t="n">
        <f aca="true">IF($J142="","",IF(ISNUMBER(OFFSET('Data transformed'!$A$4,MATCH($A142,'Data transformed'!$A$5:$A$185,0),MATCH(AI$4,'Data transformed'!$4:$4,0)-1)), MIN(MAX(OFFSET('Data transformed'!$A$4,MATCH($A142,'Data transformed'!$A$5:$A$185,0),MATCH(AI$4,'Data transformed'!$4:$4,0)-1),$M142),$N142),"NA"))</f>
        <v>99.98</v>
      </c>
      <c r="AJ142" s="103" t="n">
        <f aca="true">IF($J142="","",IF(ISNUMBER(OFFSET('Data transformed'!$A$4,MATCH($A142,'Data transformed'!$A$5:$A$185,0),MATCH(AJ$4,'Data transformed'!$4:$4,0)-1)), MIN(MAX(OFFSET('Data transformed'!$A$4,MATCH($A142,'Data transformed'!$A$5:$A$185,0),MATCH(AJ$4,'Data transformed'!$4:$4,0)-1),$M142),$N142),"NA"))</f>
        <v>99</v>
      </c>
      <c r="AK142" s="103" t="n">
        <f aca="true">IF($J142="","",IF(ISNUMBER(OFFSET('Data transformed'!$A$4,MATCH($A142,'Data transformed'!$A$5:$A$185,0),MATCH(AK$4,'Data transformed'!$4:$4,0)-1)), MIN(MAX(OFFSET('Data transformed'!$A$4,MATCH($A142,'Data transformed'!$A$5:$A$185,0),MATCH(AK$4,'Data transformed'!$4:$4,0)-1),$M142),$N142),"NA"))</f>
        <v>99.5</v>
      </c>
      <c r="AL142" s="103" t="n">
        <f aca="true">IF($J142="","",IF(ISNUMBER(OFFSET('Data transformed'!$A$4,MATCH($A142,'Data transformed'!$A$5:$A$185,0),MATCH(AL$4,'Data transformed'!$4:$4,0)-1)), MIN(MAX(OFFSET('Data transformed'!$A$4,MATCH($A142,'Data transformed'!$A$5:$A$185,0),MATCH(AL$4,'Data transformed'!$4:$4,0)-1),$M142),$N142),"NA"))</f>
        <v>98.5</v>
      </c>
      <c r="AM142" s="103" t="n">
        <f aca="true">IF($J142="","",IF(ISNUMBER(OFFSET('Data transformed'!$A$4,MATCH($A142,'Data transformed'!$A$5:$A$185,0),MATCH(AM$4,'Data transformed'!$4:$4,0)-1)), MIN(MAX(OFFSET('Data transformed'!$A$4,MATCH($A142,'Data transformed'!$A$5:$A$185,0),MATCH(AM$4,'Data transformed'!$4:$4,0)-1),$M142),$N142),"NA"))</f>
        <v>99</v>
      </c>
      <c r="AN142" s="103" t="n">
        <f aca="true">IF($J142="","",IF(ISNUMBER(OFFSET('Data transformed'!$A$4,MATCH($A142,'Data transformed'!$A$5:$A$185,0),MATCH(AN$4,'Data transformed'!$4:$4,0)-1)), MIN(MAX(OFFSET('Data transformed'!$A$4,MATCH($A142,'Data transformed'!$A$5:$A$185,0),MATCH(AN$4,'Data transformed'!$4:$4,0)-1),$M142),$N142),"NA"))</f>
        <v>96.88</v>
      </c>
      <c r="AO142" s="103" t="n">
        <f aca="true">IF($J142="","",IF(ISNUMBER(OFFSET('Data transformed'!$A$4,MATCH($A142,'Data transformed'!$A$5:$A$185,0),MATCH(AO$4,'Data transformed'!$4:$4,0)-1)), MIN(MAX(OFFSET('Data transformed'!$A$4,MATCH($A142,'Data transformed'!$A$5:$A$185,0),MATCH(AO$4,'Data transformed'!$4:$4,0)-1),$M142),$N142),"NA"))</f>
        <v>99.8</v>
      </c>
      <c r="AP142" s="103" t="n">
        <f aca="true">IF($J142="","",IF(ISNUMBER(OFFSET('Data transformed'!$A$4,MATCH($A142,'Data transformed'!$A$5:$A$185,0),MATCH(AP$4,'Data transformed'!$4:$4,0)-1)), MIN(MAX(OFFSET('Data transformed'!$A$4,MATCH($A142,'Data transformed'!$A$5:$A$185,0),MATCH(AP$4,'Data transformed'!$4:$4,0)-1),$M142),$N142),"NA"))</f>
        <v>99.99</v>
      </c>
      <c r="AQ142" s="103" t="str">
        <f aca="true">IF($J142="","",IF(ISNUMBER(OFFSET('Data transformed'!$A$4,MATCH($A142,'Data transformed'!$A$5:$A$185,0),MATCH(AQ$4,'Data transformed'!$4:$4,0)-1)), MIN(MAX(OFFSET('Data transformed'!$A$4,MATCH($A142,'Data transformed'!$A$5:$A$185,0),MATCH(AQ$4,'Data transformed'!$4:$4,0)-1),$M142),$N142),"NA"))</f>
        <v>NA</v>
      </c>
      <c r="AR142" s="103" t="n">
        <f aca="true">IF($J142="","",IF(ISNUMBER(OFFSET('Data transformed'!$A$4,MATCH($A142,'Data transformed'!$A$5:$A$185,0),MATCH(AR$4,'Data transformed'!$4:$4,0)-1)), MIN(MAX(OFFSET('Data transformed'!$A$4,MATCH($A142,'Data transformed'!$A$5:$A$185,0),MATCH(AR$4,'Data transformed'!$4:$4,0)-1),$M142),$N142),"NA"))</f>
        <v>99</v>
      </c>
      <c r="AS142" s="103" t="n">
        <f aca="true">IF($J142="","",IF(ISNUMBER(OFFSET('Data transformed'!$A$4,MATCH($A142,'Data transformed'!$A$5:$A$185,0),MATCH(AS$4,'Data transformed'!$4:$4,0)-1)), MIN(MAX(OFFSET('Data transformed'!$A$4,MATCH($A142,'Data transformed'!$A$5:$A$185,0),MATCH(AS$4,'Data transformed'!$4:$4,0)-1),$M142),$N142),"NA"))</f>
        <v>99.7</v>
      </c>
      <c r="AT142" s="103" t="n">
        <f aca="true">IF($J142="","",IF(ISNUMBER(OFFSET('Data transformed'!$A$4,MATCH($A142,'Data transformed'!$A$5:$A$185,0),MATCH(AT$4,'Data transformed'!$4:$4,0)-1)), MIN(MAX(OFFSET('Data transformed'!$A$4,MATCH($A142,'Data transformed'!$A$5:$A$185,0),MATCH(AT$4,'Data transformed'!$4:$4,0)-1),$M142),$N142),"NA"))</f>
        <v>88.53</v>
      </c>
      <c r="AU142" s="103" t="n">
        <f aca="true">IF($J142="","",IF(ISNUMBER(OFFSET('Data transformed'!$A$4,MATCH($A142,'Data transformed'!$A$5:$A$185,0),MATCH(AU$4,'Data transformed'!$4:$4,0)-1)), MIN(MAX(OFFSET('Data transformed'!$A$4,MATCH($A142,'Data transformed'!$A$5:$A$185,0),MATCH(AU$4,'Data transformed'!$4:$4,0)-1),$M142),$N142),"NA"))</f>
        <v>88.53</v>
      </c>
      <c r="AV142" s="103" t="n">
        <f aca="true">IF($J142="","",IF(ISNUMBER(OFFSET('Data transformed'!$A$4,MATCH($A142,'Data transformed'!$A$5:$A$185,0),MATCH(AV$4,'Data transformed'!$4:$4,0)-1)), MIN(MAX(OFFSET('Data transformed'!$A$4,MATCH($A142,'Data transformed'!$A$5:$A$185,0),MATCH(AV$4,'Data transformed'!$4:$4,0)-1),$M142),$N142),"NA"))</f>
        <v>99.9</v>
      </c>
      <c r="AW142" s="103" t="n">
        <f aca="true">IF($J142="","",IF(ISNUMBER(OFFSET('Data transformed'!$A$4,MATCH($A142,'Data transformed'!$A$5:$A$185,0),MATCH(AW$4,'Data transformed'!$4:$4,0)-1)), MIN(MAX(OFFSET('Data transformed'!$A$4,MATCH($A142,'Data transformed'!$A$5:$A$185,0),MATCH(AW$4,'Data transformed'!$4:$4,0)-1),$M142),$N142),"NA"))</f>
        <v>97.1</v>
      </c>
      <c r="AX142" s="103" t="n">
        <f aca="true">IF($J142="","",IF(ISNUMBER(OFFSET('Data transformed'!$A$4,MATCH($A142,'Data transformed'!$A$5:$A$185,0),MATCH(AX$4,'Data transformed'!$4:$4,0)-1)), MIN(MAX(OFFSET('Data transformed'!$A$4,MATCH($A142,'Data transformed'!$A$5:$A$185,0),MATCH(AX$4,'Data transformed'!$4:$4,0)-1),$M142),$N142),"NA"))</f>
        <v>100</v>
      </c>
      <c r="AY142" s="103" t="n">
        <f aca="true">IF($J142="","",IF(ISNUMBER(OFFSET('Data transformed'!$A$4,MATCH($A142,'Data transformed'!$A$5:$A$185,0),MATCH(AY$4,'Data transformed'!$4:$4,0)-1)), MIN(MAX(OFFSET('Data transformed'!$A$4,MATCH($A142,'Data transformed'!$A$5:$A$185,0),MATCH(AY$4,'Data transformed'!$4:$4,0)-1),$M142),$N142),"NA"))</f>
        <v>100</v>
      </c>
      <c r="AZ142" s="103" t="n">
        <f aca="true">IF($J142="","",IF(ISNUMBER(OFFSET('Data transformed'!$A$4,MATCH($A142,'Data transformed'!$A$5:$A$185,0),MATCH(AZ$4,'Data transformed'!$4:$4,0)-1)), MIN(MAX(OFFSET('Data transformed'!$A$4,MATCH($A142,'Data transformed'!$A$5:$A$185,0),MATCH(AZ$4,'Data transformed'!$4:$4,0)-1),$M142),$N142),"NA"))</f>
        <v>93.46</v>
      </c>
      <c r="BA142" s="103" t="n">
        <f aca="true">IF($J142="","",IF(ISNUMBER(OFFSET('Data transformed'!$A$4,MATCH($A142,'Data transformed'!$A$5:$A$185,0),MATCH(BA$4,'Data transformed'!$4:$4,0)-1)), MIN(MAX(OFFSET('Data transformed'!$A$4,MATCH($A142,'Data transformed'!$A$5:$A$185,0),MATCH(BA$4,'Data transformed'!$4:$4,0)-1),$M142),$N142),"NA"))</f>
        <v>99</v>
      </c>
      <c r="BB142" s="103" t="n">
        <f aca="true">IF($J142="","",IF(ISNUMBER(OFFSET('Data transformed'!$A$4,MATCH($A142,'Data transformed'!$A$5:$A$185,0),MATCH(BB$4,'Data transformed'!$4:$4,0)-1)), MIN(MAX(OFFSET('Data transformed'!$A$4,MATCH($A142,'Data transformed'!$A$5:$A$185,0),MATCH(BB$4,'Data transformed'!$4:$4,0)-1),$M142),$N142),"NA"))</f>
        <v>100</v>
      </c>
      <c r="BC142" s="103" t="n">
        <f aca="true">IF($J142="","",IF(ISNUMBER(OFFSET('Data transformed'!$A$4,MATCH($A142,'Data transformed'!$A$5:$A$185,0),MATCH(BC$4,'Data transformed'!$4:$4,0)-1)), MIN(MAX(OFFSET('Data transformed'!$A$4,MATCH($A142,'Data transformed'!$A$5:$A$185,0),MATCH(BC$4,'Data transformed'!$4:$4,0)-1),$M142),$N142),"NA"))</f>
        <v>95</v>
      </c>
      <c r="BD142" s="103" t="n">
        <f aca="true">IF($J142="","",IF(ISNUMBER(OFFSET('Data transformed'!$A$4,MATCH($A142,'Data transformed'!$A$5:$A$185,0),MATCH(BD$4,'Data transformed'!$4:$4,0)-1)), MIN(MAX(OFFSET('Data transformed'!$A$4,MATCH($A142,'Data transformed'!$A$5:$A$185,0),MATCH(BD$4,'Data transformed'!$4:$4,0)-1),$M142),$N142),"NA"))</f>
        <v>99.9</v>
      </c>
      <c r="BE142" s="103" t="n">
        <f aca="true">IF($J142="","",IF(ISNUMBER(OFFSET('Data transformed'!$A$4,MATCH($A142,'Data transformed'!$A$5:$A$185,0),MATCH(BE$4,'Data transformed'!$4:$4,0)-1)), MIN(MAX(OFFSET('Data transformed'!$A$4,MATCH($A142,'Data transformed'!$A$5:$A$185,0),MATCH(BE$4,'Data transformed'!$4:$4,0)-1),$M142),$N142),"NA"))</f>
        <v>89.08</v>
      </c>
      <c r="BF142" s="103" t="n">
        <f aca="true">IF($J142="","",IF(ISNUMBER(OFFSET('Data transformed'!$A$4,MATCH($A142,'Data transformed'!$A$5:$A$185,0),MATCH(BF$4,'Data transformed'!$4:$4,0)-1)), MIN(MAX(OFFSET('Data transformed'!$A$4,MATCH($A142,'Data transformed'!$A$5:$A$185,0),MATCH(BF$4,'Data transformed'!$4:$4,0)-1),$M142),$N142),"NA"))</f>
        <v>99.9</v>
      </c>
      <c r="BG142" s="103" t="n">
        <f aca="true">IF($J142="","",IF(ISNUMBER(OFFSET('Data transformed'!$A$4,MATCH($A142,'Data transformed'!$A$5:$A$185,0),MATCH(BG$4,'Data transformed'!$4:$4,0)-1)), MIN(MAX(OFFSET('Data transformed'!$A$4,MATCH($A142,'Data transformed'!$A$5:$A$185,0),MATCH(BG$4,'Data transformed'!$4:$4,0)-1),$M142),$N142),"NA"))</f>
        <v>99.11</v>
      </c>
      <c r="BH142" s="103" t="n">
        <f aca="true">IF($J142="","",IF(ISNUMBER(OFFSET('Data transformed'!$A$4,MATCH($A142,'Data transformed'!$A$5:$A$185,0),MATCH(BH$4,'Data transformed'!$4:$4,0)-1)), MIN(MAX(OFFSET('Data transformed'!$A$4,MATCH($A142,'Data transformed'!$A$5:$A$185,0),MATCH(BH$4,'Data transformed'!$4:$4,0)-1),$M142),$N142),"NA"))</f>
        <v>99.9</v>
      </c>
      <c r="BI142" s="103" t="n">
        <f aca="true">IF($J142="","",IF(ISNUMBER(OFFSET('Data transformed'!$A$4,MATCH($A142,'Data transformed'!$A$5:$A$185,0),MATCH(BI$4,'Data transformed'!$4:$4,0)-1)), MIN(MAX(OFFSET('Data transformed'!$A$4,MATCH($A142,'Data transformed'!$A$5:$A$185,0),MATCH(BI$4,'Data transformed'!$4:$4,0)-1),$M142),$N142),"NA"))</f>
        <v>88.53</v>
      </c>
      <c r="BJ142" s="103" t="n">
        <f aca="true">IF($J142="","",IF(ISNUMBER(OFFSET('Data transformed'!$A$4,MATCH($A142,'Data transformed'!$A$5:$A$185,0),MATCH(BJ$4,'Data transformed'!$4:$4,0)-1)), MIN(MAX(OFFSET('Data transformed'!$A$4,MATCH($A142,'Data transformed'!$A$5:$A$185,0),MATCH(BJ$4,'Data transformed'!$4:$4,0)-1),$M142),$N142),"NA"))</f>
        <v>100</v>
      </c>
      <c r="BK142" s="103" t="n">
        <f aca="true">IF($J142="","",IF(ISNUMBER(OFFSET('Data transformed'!$A$4,MATCH($A142,'Data transformed'!$A$5:$A$185,0),MATCH(BK$4,'Data transformed'!$4:$4,0)-1)), MIN(MAX(OFFSET('Data transformed'!$A$4,MATCH($A142,'Data transformed'!$A$5:$A$185,0),MATCH(BK$4,'Data transformed'!$4:$4,0)-1),$M142),$N142),"NA"))</f>
        <v>88.53</v>
      </c>
      <c r="BL142" s="103" t="n">
        <f aca="true">IF($J142="","",IF(ISNUMBER(OFFSET('Data transformed'!$A$4,MATCH($A142,'Data transformed'!$A$5:$A$185,0),MATCH(BL$4,'Data transformed'!$4:$4,0)-1)), MIN(MAX(OFFSET('Data transformed'!$A$4,MATCH($A142,'Data transformed'!$A$5:$A$185,0),MATCH(BL$4,'Data transformed'!$4:$4,0)-1),$M142),$N142),"NA"))</f>
        <v>88.53</v>
      </c>
      <c r="BM142" s="103" t="n">
        <f aca="true">IF($J142="","",IF(ISNUMBER(OFFSET('Data transformed'!$A$4,MATCH($A142,'Data transformed'!$A$5:$A$185,0),MATCH(BM$4,'Data transformed'!$4:$4,0)-1)), MIN(MAX(OFFSET('Data transformed'!$A$4,MATCH($A142,'Data transformed'!$A$5:$A$185,0),MATCH(BM$4,'Data transformed'!$4:$4,0)-1),$M142),$N142),"NA"))</f>
        <v>99</v>
      </c>
      <c r="BN142" s="103" t="n">
        <f aca="true">IF($J142="","",IF(ISNUMBER(OFFSET('Data transformed'!$A$4,MATCH($A142,'Data transformed'!$A$5:$A$185,0),MATCH(BN$4,'Data transformed'!$4:$4,0)-1)), MIN(MAX(OFFSET('Data transformed'!$A$4,MATCH($A142,'Data transformed'!$A$5:$A$185,0),MATCH(BN$4,'Data transformed'!$4:$4,0)-1),$M142),$N142),"NA"))</f>
        <v>95.4</v>
      </c>
      <c r="BO142" s="103" t="n">
        <f aca="true">IF($J142="","",IF(ISNUMBER(OFFSET('Data transformed'!$A$4,MATCH($A142,'Data transformed'!$A$5:$A$185,0),MATCH(BO$4,'Data transformed'!$4:$4,0)-1)), MIN(MAX(OFFSET('Data transformed'!$A$4,MATCH($A142,'Data transformed'!$A$5:$A$185,0),MATCH(BO$4,'Data transformed'!$4:$4,0)-1),$M142),$N142),"NA"))</f>
        <v>100</v>
      </c>
      <c r="BP142" s="103" t="str">
        <f aca="true">IF($J142="","",IF(ISNUMBER(OFFSET('Data transformed'!$A$4,MATCH($A142,'Data transformed'!$A$5:$A$185,0),MATCH(BP$4,'Data transformed'!$4:$4,0)-1)), MIN(MAX(OFFSET('Data transformed'!$A$4,MATCH($A142,'Data transformed'!$A$5:$A$185,0),MATCH(BP$4,'Data transformed'!$4:$4,0)-1),$M142),$N142),"NA"))</f>
        <v>NA</v>
      </c>
      <c r="BQ142" s="103" t="n">
        <f aca="true">IF($J142="","",IF(ISNUMBER(OFFSET('Data transformed'!$A$4,MATCH($A142,'Data transformed'!$A$5:$A$185,0),MATCH(BQ$4,'Data transformed'!$4:$4,0)-1)), MIN(MAX(OFFSET('Data transformed'!$A$4,MATCH($A142,'Data transformed'!$A$5:$A$185,0),MATCH(BQ$4,'Data transformed'!$4:$4,0)-1),$M142),$N142),"NA"))</f>
        <v>99.39</v>
      </c>
      <c r="BR142" s="103" t="n">
        <f aca="true">IF($J142="","",IF(ISNUMBER(OFFSET('Data transformed'!$A$4,MATCH($A142,'Data transformed'!$A$5:$A$185,0),MATCH(BR$4,'Data transformed'!$4:$4,0)-1)), MIN(MAX(OFFSET('Data transformed'!$A$4,MATCH($A142,'Data transformed'!$A$5:$A$185,0),MATCH(BR$4,'Data transformed'!$4:$4,0)-1),$M142),$N142),"NA"))</f>
        <v>100</v>
      </c>
      <c r="BS142" s="103" t="n">
        <f aca="true">IF($J142="","",IF(ISNUMBER(OFFSET('Data transformed'!$A$4,MATCH($A142,'Data transformed'!$A$5:$A$185,0),MATCH(BS$4,'Data transformed'!$4:$4,0)-1)), MIN(MAX(OFFSET('Data transformed'!$A$4,MATCH($A142,'Data transformed'!$A$5:$A$185,0),MATCH(BS$4,'Data transformed'!$4:$4,0)-1),$M142),$N142),"NA"))</f>
        <v>100</v>
      </c>
      <c r="BT142" s="103" t="n">
        <f aca="true">IF($J142="","",IF(ISNUMBER(OFFSET('Data transformed'!$A$4,MATCH($A142,'Data transformed'!$A$5:$A$185,0),MATCH(BT$4,'Data transformed'!$4:$4,0)-1)), MIN(MAX(OFFSET('Data transformed'!$A$4,MATCH($A142,'Data transformed'!$A$5:$A$185,0),MATCH(BT$4,'Data transformed'!$4:$4,0)-1),$M142),$N142),"NA"))</f>
        <v>97</v>
      </c>
      <c r="BU142" s="103" t="n">
        <f aca="true">IF($J142="","",IF(ISNUMBER(OFFSET('Data transformed'!$A$4,MATCH($A142,'Data transformed'!$A$5:$A$185,0),MATCH(BU$4,'Data transformed'!$4:$4,0)-1)), MIN(MAX(OFFSET('Data transformed'!$A$4,MATCH($A142,'Data transformed'!$A$5:$A$185,0),MATCH(BU$4,'Data transformed'!$4:$4,0)-1),$M142),$N142),"NA"))</f>
        <v>88.53</v>
      </c>
      <c r="BV142" s="103" t="n">
        <f aca="true">IF($J142="","",IF(ISNUMBER(OFFSET('Data transformed'!$A$4,MATCH($A142,'Data transformed'!$A$5:$A$185,0),MATCH(BV$4,'Data transformed'!$4:$4,0)-1)), MIN(MAX(OFFSET('Data transformed'!$A$4,MATCH($A142,'Data transformed'!$A$5:$A$185,0),MATCH(BV$4,'Data transformed'!$4:$4,0)-1),$M142),$N142),"NA"))</f>
        <v>96</v>
      </c>
      <c r="BW142" s="103" t="n">
        <f aca="true">IF($J142="","",IF(ISNUMBER(OFFSET('Data transformed'!$A$4,MATCH($A142,'Data transformed'!$A$5:$A$185,0),MATCH(BW$4,'Data transformed'!$4:$4,0)-1)), MIN(MAX(OFFSET('Data transformed'!$A$4,MATCH($A142,'Data transformed'!$A$5:$A$185,0),MATCH(BW$4,'Data transformed'!$4:$4,0)-1),$M142),$N142),"NA"))</f>
        <v>100</v>
      </c>
      <c r="BX142" s="103" t="n">
        <f aca="true">IF($J142="","",IF(ISNUMBER(OFFSET('Data transformed'!$A$4,MATCH($A142,'Data transformed'!$A$5:$A$185,0),MATCH(BX$4,'Data transformed'!$4:$4,0)-1)), MIN(MAX(OFFSET('Data transformed'!$A$4,MATCH($A142,'Data transformed'!$A$5:$A$185,0),MATCH(BX$4,'Data transformed'!$4:$4,0)-1),$M142),$N142),"NA"))</f>
        <v>99</v>
      </c>
      <c r="BY142" s="103" t="str">
        <f aca="true">IF($J142="","",IF(ISNUMBER(OFFSET('Data transformed'!$A$4,MATCH($A142,'Data transformed'!$A$5:$A$185,0),MATCH(BY$4,'Data transformed'!$4:$4,0)-1)), MIN(MAX(OFFSET('Data transformed'!$A$4,MATCH($A142,'Data transformed'!$A$5:$A$185,0),MATCH(BY$4,'Data transformed'!$4:$4,0)-1),$M142),$N142),"NA"))</f>
        <v>NA</v>
      </c>
      <c r="BZ142" s="103" t="n">
        <f aca="true">IF($J142="","",IF(ISNUMBER(OFFSET('Data transformed'!$A$4,MATCH($A142,'Data transformed'!$A$5:$A$185,0),MATCH(BZ$4,'Data transformed'!$4:$4,0)-1)), MIN(MAX(OFFSET('Data transformed'!$A$4,MATCH($A142,'Data transformed'!$A$5:$A$185,0),MATCH(BZ$4,'Data transformed'!$4:$4,0)-1),$M142),$N142),"NA"))</f>
        <v>99.9</v>
      </c>
      <c r="CA142" s="103" t="n">
        <f aca="true">IF($J142="","",IF(ISNUMBER(OFFSET('Data transformed'!$A$4,MATCH($A142,'Data transformed'!$A$5:$A$185,0),MATCH(CA$4,'Data transformed'!$4:$4,0)-1)), MIN(MAX(OFFSET('Data transformed'!$A$4,MATCH($A142,'Data transformed'!$A$5:$A$185,0),MATCH(CA$4,'Data transformed'!$4:$4,0)-1),$M142),$N142),"NA"))</f>
        <v>99</v>
      </c>
      <c r="CB142" s="103" t="n">
        <f aca="true">IF($J142="","",IF(ISNUMBER(OFFSET('Data transformed'!$A$4,MATCH($A142,'Data transformed'!$A$5:$A$185,0),MATCH(CB$4,'Data transformed'!$4:$4,0)-1)), MIN(MAX(OFFSET('Data transformed'!$A$4,MATCH($A142,'Data transformed'!$A$5:$A$185,0),MATCH(CB$4,'Data transformed'!$4:$4,0)-1),$M142),$N142),"NA"))</f>
        <v>99.9</v>
      </c>
      <c r="CC142" s="103" t="n">
        <f aca="true">IF($J142="","",IF(ISNUMBER(OFFSET('Data transformed'!$A$4,MATCH($A142,'Data transformed'!$A$5:$A$185,0),MATCH(CC$4,'Data transformed'!$4:$4,0)-1)), MIN(MAX(OFFSET('Data transformed'!$A$4,MATCH($A142,'Data transformed'!$A$5:$A$185,0),MATCH(CC$4,'Data transformed'!$4:$4,0)-1),$M142),$N142),"NA"))</f>
        <v>95</v>
      </c>
      <c r="CD142" s="103" t="n">
        <f aca="true">IF($J142="","",IF(ISNUMBER(OFFSET('Data transformed'!$A$4,MATCH($A142,'Data transformed'!$A$5:$A$185,0),MATCH(CD$4,'Data transformed'!$4:$4,0)-1)), MIN(MAX(OFFSET('Data transformed'!$A$4,MATCH($A142,'Data transformed'!$A$5:$A$185,0),MATCH(CD$4,'Data transformed'!$4:$4,0)-1),$M142),$N142),"NA"))</f>
        <v>99.9</v>
      </c>
      <c r="CE142" s="103" t="str">
        <f aca="true">IF($J142="","",IF(ISNUMBER(OFFSET('Data transformed'!$A$4,MATCH($A142,'Data transformed'!$A$5:$A$185,0),MATCH(CE$4,'Data transformed'!$4:$4,0)-1)), MIN(MAX(OFFSET('Data transformed'!$A$4,MATCH($A142,'Data transformed'!$A$5:$A$185,0),MATCH(CE$4,'Data transformed'!$4:$4,0)-1),$M142),$N142),"NA"))</f>
        <v>NA</v>
      </c>
      <c r="CF142" s="103" t="n">
        <f aca="true">IF($J142="","",IF(ISNUMBER(OFFSET('Data transformed'!$A$4,MATCH($A142,'Data transformed'!$A$5:$A$185,0),MATCH(CF$4,'Data transformed'!$4:$4,0)-1)), MIN(MAX(OFFSET('Data transformed'!$A$4,MATCH($A142,'Data transformed'!$A$5:$A$185,0),MATCH(CF$4,'Data transformed'!$4:$4,0)-1),$M142),$N142),"NA"))</f>
        <v>91.6</v>
      </c>
      <c r="CG142" s="103" t="n">
        <f aca="true">IF($J142="","",IF(ISNUMBER(OFFSET('Data transformed'!$A$4,MATCH($A142,'Data transformed'!$A$5:$A$185,0),MATCH(CG$4,'Data transformed'!$4:$4,0)-1)), MIN(MAX(OFFSET('Data transformed'!$A$4,MATCH($A142,'Data transformed'!$A$5:$A$185,0),MATCH(CG$4,'Data transformed'!$4:$4,0)-1),$M142),$N142),"NA"))</f>
        <v>100</v>
      </c>
      <c r="CH142" s="103" t="n">
        <f aca="true">IF($J142="","",IF(ISNUMBER(OFFSET('Data transformed'!$A$4,MATCH($A142,'Data transformed'!$A$5:$A$185,0),MATCH(CH$4,'Data transformed'!$4:$4,0)-1)), MIN(MAX(OFFSET('Data transformed'!$A$4,MATCH($A142,'Data transformed'!$A$5:$A$185,0),MATCH(CH$4,'Data transformed'!$4:$4,0)-1),$M142),$N142),"NA"))</f>
        <v>99.75</v>
      </c>
      <c r="CI142" s="103" t="n">
        <f aca="true">IF($J142="","",IF(ISNUMBER(OFFSET('Data transformed'!$A$4,MATCH($A142,'Data transformed'!$A$5:$A$185,0),MATCH(CI$4,'Data transformed'!$4:$4,0)-1)), MIN(MAX(OFFSET('Data transformed'!$A$4,MATCH($A142,'Data transformed'!$A$5:$A$185,0),MATCH(CI$4,'Data transformed'!$4:$4,0)-1),$M142),$N142),"NA"))</f>
        <v>100</v>
      </c>
      <c r="CJ142" s="103" t="n">
        <f aca="true">IF($J142="","",IF(ISNUMBER(OFFSET('Data transformed'!$A$4,MATCH($A142,'Data transformed'!$A$5:$A$185,0),MATCH(CJ$4,'Data transformed'!$4:$4,0)-1)), MIN(MAX(OFFSET('Data transformed'!$A$4,MATCH($A142,'Data transformed'!$A$5:$A$185,0),MATCH(CJ$4,'Data transformed'!$4:$4,0)-1),$M142),$N142),"NA"))</f>
        <v>99.7</v>
      </c>
      <c r="CK142" s="103" t="n">
        <f aca="true">IF($J142="","",IF(ISNUMBER(OFFSET('Data transformed'!$A$4,MATCH($A142,'Data transformed'!$A$5:$A$185,0),MATCH(CK$4,'Data transformed'!$4:$4,0)-1)), MIN(MAX(OFFSET('Data transformed'!$A$4,MATCH($A142,'Data transformed'!$A$5:$A$185,0),MATCH(CK$4,'Data transformed'!$4:$4,0)-1),$M142),$N142),"NA"))</f>
        <v>99.99</v>
      </c>
      <c r="CL142" s="103" t="n">
        <f aca="true">IF($J142="","",IF(ISNUMBER(OFFSET('Data transformed'!$A$4,MATCH($A142,'Data transformed'!$A$5:$A$185,0),MATCH(CL$4,'Data transformed'!$4:$4,0)-1)), MIN(MAX(OFFSET('Data transformed'!$A$4,MATCH($A142,'Data transformed'!$A$5:$A$185,0),MATCH(CL$4,'Data transformed'!$4:$4,0)-1),$M142),$N142),"NA"))</f>
        <v>88.53</v>
      </c>
      <c r="CM142" s="103" t="str">
        <f aca="true">IF($J142="","",IF(ISNUMBER(OFFSET('Data transformed'!$A$4,MATCH($A142,'Data transformed'!$A$5:$A$185,0),MATCH(CM$4,'Data transformed'!$4:$4,0)-1)), MIN(MAX(OFFSET('Data transformed'!$A$4,MATCH($A142,'Data transformed'!$A$5:$A$185,0),MATCH(CM$4,'Data transformed'!$4:$4,0)-1),$M142),$N142),"NA"))</f>
        <v>NA</v>
      </c>
      <c r="CN142" s="103" t="str">
        <f aca="true">IF($J142="","",IF(ISNUMBER(OFFSET('Data transformed'!$A$4,MATCH($A142,'Data transformed'!$A$5:$A$185,0),MATCH(CN$4,'Data transformed'!$4:$4,0)-1)), MIN(MAX(OFFSET('Data transformed'!$A$4,MATCH($A142,'Data transformed'!$A$5:$A$185,0),MATCH(CN$4,'Data transformed'!$4:$4,0)-1),$M142),$N142),"NA"))</f>
        <v>NA</v>
      </c>
      <c r="CO142" s="103" t="n">
        <f aca="true">IF($J142="","",IF(ISNUMBER(OFFSET('Data transformed'!$A$4,MATCH($A142,'Data transformed'!$A$5:$A$185,0),MATCH(CO$4,'Data transformed'!$4:$4,0)-1)), MIN(MAX(OFFSET('Data transformed'!$A$4,MATCH($A142,'Data transformed'!$A$5:$A$185,0),MATCH(CO$4,'Data transformed'!$4:$4,0)-1),$M142),$N142),"NA"))</f>
        <v>98</v>
      </c>
      <c r="CP142" s="103" t="n">
        <f aca="true">IF($J142="","",IF(ISNUMBER(OFFSET('Data transformed'!$A$4,MATCH($A142,'Data transformed'!$A$5:$A$185,0),MATCH(CP$4,'Data transformed'!$4:$4,0)-1)), MIN(MAX(OFFSET('Data transformed'!$A$4,MATCH($A142,'Data transformed'!$A$5:$A$185,0),MATCH(CP$4,'Data transformed'!$4:$4,0)-1),$M142),$N142),"NA"))</f>
        <v>100</v>
      </c>
      <c r="CQ142" s="103" t="n">
        <f aca="true">IF($J142="","",IF(ISNUMBER(OFFSET('Data transformed'!$A$4,MATCH($A142,'Data transformed'!$A$5:$A$185,0),MATCH(CQ$4,'Data transformed'!$4:$4,0)-1)), MIN(MAX(OFFSET('Data transformed'!$A$4,MATCH($A142,'Data transformed'!$A$5:$A$185,0),MATCH(CQ$4,'Data transformed'!$4:$4,0)-1),$M142),$N142),"NA"))</f>
        <v>99.9</v>
      </c>
      <c r="CR142" s="103" t="n">
        <f aca="true">IF($J142="","",IF(ISNUMBER(OFFSET('Data transformed'!$A$4,MATCH($A142,'Data transformed'!$A$5:$A$185,0),MATCH(CR$4,'Data transformed'!$4:$4,0)-1)), MIN(MAX(OFFSET('Data transformed'!$A$4,MATCH($A142,'Data transformed'!$A$5:$A$185,0),MATCH(CR$4,'Data transformed'!$4:$4,0)-1),$M142),$N142),"NA"))</f>
        <v>88.53</v>
      </c>
      <c r="CS142" s="103" t="n">
        <f aca="true">IF($J142="","",IF(ISNUMBER(OFFSET('Data transformed'!$A$4,MATCH($A142,'Data transformed'!$A$5:$A$185,0),MATCH(CS$4,'Data transformed'!$4:$4,0)-1)), MIN(MAX(OFFSET('Data transformed'!$A$4,MATCH($A142,'Data transformed'!$A$5:$A$185,0),MATCH(CS$4,'Data transformed'!$4:$4,0)-1),$M142),$N142),"NA"))</f>
        <v>88.53</v>
      </c>
      <c r="CT142" s="103" t="n">
        <f aca="true">IF($J142="","",IF(ISNUMBER(OFFSET('Data transformed'!$A$4,MATCH($A142,'Data transformed'!$A$5:$A$185,0),MATCH(CT$4,'Data transformed'!$4:$4,0)-1)), MIN(MAX(OFFSET('Data transformed'!$A$4,MATCH($A142,'Data transformed'!$A$5:$A$185,0),MATCH(CT$4,'Data transformed'!$4:$4,0)-1),$M142),$N142),"NA"))</f>
        <v>88.53</v>
      </c>
      <c r="CU142" s="103" t="n">
        <f aca="true">IF($J142="","",IF(ISNUMBER(OFFSET('Data transformed'!$A$4,MATCH($A142,'Data transformed'!$A$5:$A$185,0),MATCH(CU$4,'Data transformed'!$4:$4,0)-1)), MIN(MAX(OFFSET('Data transformed'!$A$4,MATCH($A142,'Data transformed'!$A$5:$A$185,0),MATCH(CU$4,'Data transformed'!$4:$4,0)-1),$M142),$N142),"NA"))</f>
        <v>88.53</v>
      </c>
    </row>
    <row r="143" customFormat="false" ht="15.5" hidden="false" customHeight="false" outlineLevel="0" collapsed="false">
      <c r="A143" s="107" t="n">
        <v>5132</v>
      </c>
      <c r="B143" s="107" t="n">
        <v>4</v>
      </c>
      <c r="C143" s="103" t="str">
        <f aca="true">IF(ISBLANK(OFFSET('Raw Data'!$A$3,MATCH($A143,'Raw Data'!$B$4:$B$185,0),MATCH(C$4,'Raw Data'!$3:$3,0)-1)),"",OFFSET('Raw Data'!$A$3,MATCH($A143,'Raw Data'!$B$4:$B$185,0),MATCH(C$4,'Raw Data'!$3:$3,0)-1))</f>
        <v/>
      </c>
      <c r="D143" s="103" t="str">
        <f aca="true">IF(ISBLANK(OFFSET('Raw Data'!$A$3,MATCH($A143,'Raw Data'!$B$4:$B$185,0),MATCH(D$4,'Raw Data'!$3:$3,0)-1)),"",OFFSET('Raw Data'!$A$3,MATCH($A143,'Raw Data'!$B$4:$B$185,0),MATCH(D$4,'Raw Data'!$3:$3,0)-1))</f>
        <v>5G deployment</v>
      </c>
      <c r="E143" s="103" t="str">
        <f aca="true">IF(ISBLANK(OFFSET('Raw Data'!$A$3,MATCH($A143,'Raw Data'!$B$4:$B$185,0),MATCH(E$4,'Raw Data'!$3:$3,0)-1)),"",OFFSET('Raw Data'!$A$3,MATCH($A143,'Raw Data'!$B$4:$B$185,0),MATCH(E$4,'Raw Data'!$3:$3,0)-1))</f>
        <v/>
      </c>
      <c r="J143" s="103" t="n">
        <f aca="true" t="array" ref="J143:J143">IFERROR(_xlfn.QUARTILE.INC(IF(ISNUMBER(OFFSET('Data transformed'!$N$4,MATCH('outliers treatment'!$A143,'Data transformed'!$A$5:$A$185),1,1,COUNTA('Data transformed'!$O$4:$CX$4))),OFFSET('Data transformed'!$N$4,MATCH('outliers treatment'!$A143,'Data transformed'!$A$5:$A$185),1,1,COUNTA('Data transformed'!$O$4:$CX$4))),1),"")</f>
        <v>0</v>
      </c>
      <c r="K143" s="103" t="n">
        <f aca="true" t="array" ref="K143:K143">IFERROR(_xlfn.QUARTILE.INC(IF(ISNUMBER(OFFSET('Data transformed'!$N$4,MATCH('outliers treatment'!$A143,'Data transformed'!$A$5:$A$185),1,1,COUNTA('Data transformed'!$O$4:$CX$4))),OFFSET('Data transformed'!$N$4,MATCH('outliers treatment'!$A143,'Data transformed'!$A$5:$A$185),1,1,COUNTA('Data transformed'!$O$4:$CX$4))),3),"")</f>
        <v>2</v>
      </c>
      <c r="L143" s="103" t="n">
        <f aca="false">IFERROR(K143-J143,"")</f>
        <v>2</v>
      </c>
      <c r="M143" s="103" t="n">
        <v>0</v>
      </c>
      <c r="N143" s="103" t="n">
        <v>2</v>
      </c>
      <c r="O143" s="103"/>
      <c r="P143" s="105" t="n">
        <f aca="false" t="array" ref="P143:P143">IFERROR(SKEW(IF(ISNUMBER(T143:CU143),T143:CU143,"")),"")</f>
        <v>-6.52801944086013E-018</v>
      </c>
      <c r="Q143" s="103" t="n">
        <f aca="true">IF(ISBLANK(OFFSET('Data above threshold'!$A$4,MATCH('Data above threshold'!$A142,'Data above threshold'!$A$5:$A$185,0),MATCH('Data above threshold'!N$4,'Data above threshold'!$4:$4,0)-1)),1,OFFSET('Data above threshold'!$A$4,MATCH('Data above threshold'!$A142,'Data above threshold'!$A$5:$A$185,0),MATCH('Data above threshold'!N$4,'Data above threshold'!$4:$4,0)-1))</f>
        <v>0</v>
      </c>
      <c r="R143" s="103" t="n">
        <f aca="false">IF($J143="","",COUNTIF(T143:CU143,M143)+ COUNTIF(T143:CQ143,N143))</f>
        <v>48</v>
      </c>
      <c r="S143" s="106" t="n">
        <f aca="false" t="array" ref="S143:S143">IF(B143&lt;4,"",1-IFERROR(SUM(ISNUMBER(T143:CU143)*(1-$T$3:$CU$3))/COUNTIF($T$3:$CU$3,0),0))</f>
        <v>0.1125</v>
      </c>
      <c r="T143" s="103" t="n">
        <f aca="true">IF($J143="","",IF(ISNUMBER(OFFSET('Data transformed'!$A$4,MATCH($A143,'Data transformed'!$A$5:$A$185,0),MATCH(T$4,'Data transformed'!$4:$4,0)-1)), MIN(MAX(OFFSET('Data transformed'!$A$4,MATCH($A143,'Data transformed'!$A$5:$A$185,0),MATCH(T$4,'Data transformed'!$4:$4,0)-1),$M143),$N143),"NA"))</f>
        <v>1</v>
      </c>
      <c r="U143" s="103" t="n">
        <f aca="true">IF($J143="","",IF(ISNUMBER(OFFSET('Data transformed'!$A$4,MATCH($A143,'Data transformed'!$A$5:$A$185,0),MATCH(U$4,'Data transformed'!$4:$4,0)-1)), MIN(MAX(OFFSET('Data transformed'!$A$4,MATCH($A143,'Data transformed'!$A$5:$A$185,0),MATCH(U$4,'Data transformed'!$4:$4,0)-1),$M143),$N143),"NA"))</f>
        <v>2</v>
      </c>
      <c r="V143" s="103" t="n">
        <f aca="true">IF($J143="","",IF(ISNUMBER(OFFSET('Data transformed'!$A$4,MATCH($A143,'Data transformed'!$A$5:$A$185,0),MATCH(V$4,'Data transformed'!$4:$4,0)-1)), MIN(MAX(OFFSET('Data transformed'!$A$4,MATCH($A143,'Data transformed'!$A$5:$A$185,0),MATCH(V$4,'Data transformed'!$4:$4,0)-1),$M143),$N143),"NA"))</f>
        <v>2</v>
      </c>
      <c r="W143" s="103" t="n">
        <f aca="true">IF($J143="","",IF(ISNUMBER(OFFSET('Data transformed'!$A$4,MATCH($A143,'Data transformed'!$A$5:$A$185,0),MATCH(W$4,'Data transformed'!$4:$4,0)-1)), MIN(MAX(OFFSET('Data transformed'!$A$4,MATCH($A143,'Data transformed'!$A$5:$A$185,0),MATCH(W$4,'Data transformed'!$4:$4,0)-1),$M143),$N143),"NA"))</f>
        <v>2</v>
      </c>
      <c r="X143" s="103" t="n">
        <f aca="true">IF($J143="","",IF(ISNUMBER(OFFSET('Data transformed'!$A$4,MATCH($A143,'Data transformed'!$A$5:$A$185,0),MATCH(X$4,'Data transformed'!$4:$4,0)-1)), MIN(MAX(OFFSET('Data transformed'!$A$4,MATCH($A143,'Data transformed'!$A$5:$A$185,0),MATCH(X$4,'Data transformed'!$4:$4,0)-1),$M143),$N143),"NA"))</f>
        <v>1</v>
      </c>
      <c r="Y143" s="103" t="n">
        <f aca="true">IF($J143="","",IF(ISNUMBER(OFFSET('Data transformed'!$A$4,MATCH($A143,'Data transformed'!$A$5:$A$185,0),MATCH(Y$4,'Data transformed'!$4:$4,0)-1)), MIN(MAX(OFFSET('Data transformed'!$A$4,MATCH($A143,'Data transformed'!$A$5:$A$185,0),MATCH(Y$4,'Data transformed'!$4:$4,0)-1),$M143),$N143),"NA"))</f>
        <v>0</v>
      </c>
      <c r="Z143" s="103" t="n">
        <f aca="true">IF($J143="","",IF(ISNUMBER(OFFSET('Data transformed'!$A$4,MATCH($A143,'Data transformed'!$A$5:$A$185,0),MATCH(Z$4,'Data transformed'!$4:$4,0)-1)), MIN(MAX(OFFSET('Data transformed'!$A$4,MATCH($A143,'Data transformed'!$A$5:$A$185,0),MATCH(Z$4,'Data transformed'!$4:$4,0)-1),$M143),$N143),"NA"))</f>
        <v>2</v>
      </c>
      <c r="AA143" s="103" t="n">
        <f aca="true">IF($J143="","",IF(ISNUMBER(OFFSET('Data transformed'!$A$4,MATCH($A143,'Data transformed'!$A$5:$A$185,0),MATCH(AA$4,'Data transformed'!$4:$4,0)-1)), MIN(MAX(OFFSET('Data transformed'!$A$4,MATCH($A143,'Data transformed'!$A$5:$A$185,0),MATCH(AA$4,'Data transformed'!$4:$4,0)-1),$M143),$N143),"NA"))</f>
        <v>2</v>
      </c>
      <c r="AB143" s="103" t="n">
        <f aca="true">IF($J143="","",IF(ISNUMBER(OFFSET('Data transformed'!$A$4,MATCH($A143,'Data transformed'!$A$5:$A$185,0),MATCH(AB$4,'Data transformed'!$4:$4,0)-1)), MIN(MAX(OFFSET('Data transformed'!$A$4,MATCH($A143,'Data transformed'!$A$5:$A$185,0),MATCH(AB$4,'Data transformed'!$4:$4,0)-1),$M143),$N143),"NA"))</f>
        <v>2</v>
      </c>
      <c r="AC143" s="103" t="n">
        <f aca="true">IF($J143="","",IF(ISNUMBER(OFFSET('Data transformed'!$A$4,MATCH($A143,'Data transformed'!$A$5:$A$185,0),MATCH(AC$4,'Data transformed'!$4:$4,0)-1)), MIN(MAX(OFFSET('Data transformed'!$A$4,MATCH($A143,'Data transformed'!$A$5:$A$185,0),MATCH(AC$4,'Data transformed'!$4:$4,0)-1),$M143),$N143),"NA"))</f>
        <v>1</v>
      </c>
      <c r="AD143" s="103" t="n">
        <f aca="true">IF($J143="","",IF(ISNUMBER(OFFSET('Data transformed'!$A$4,MATCH($A143,'Data transformed'!$A$5:$A$185,0),MATCH(AD$4,'Data transformed'!$4:$4,0)-1)), MIN(MAX(OFFSET('Data transformed'!$A$4,MATCH($A143,'Data transformed'!$A$5:$A$185,0),MATCH(AD$4,'Data transformed'!$4:$4,0)-1),$M143),$N143),"NA"))</f>
        <v>2</v>
      </c>
      <c r="AE143" s="103" t="n">
        <f aca="true">IF($J143="","",IF(ISNUMBER(OFFSET('Data transformed'!$A$4,MATCH($A143,'Data transformed'!$A$5:$A$185,0),MATCH(AE$4,'Data transformed'!$4:$4,0)-1)), MIN(MAX(OFFSET('Data transformed'!$A$4,MATCH($A143,'Data transformed'!$A$5:$A$185,0),MATCH(AE$4,'Data transformed'!$4:$4,0)-1),$M143),$N143),"NA"))</f>
        <v>0</v>
      </c>
      <c r="AF143" s="103" t="n">
        <f aca="true">IF($J143="","",IF(ISNUMBER(OFFSET('Data transformed'!$A$4,MATCH($A143,'Data transformed'!$A$5:$A$185,0),MATCH(AF$4,'Data transformed'!$4:$4,0)-1)), MIN(MAX(OFFSET('Data transformed'!$A$4,MATCH($A143,'Data transformed'!$A$5:$A$185,0),MATCH(AF$4,'Data transformed'!$4:$4,0)-1),$M143),$N143),"NA"))</f>
        <v>2</v>
      </c>
      <c r="AG143" s="103" t="n">
        <f aca="true">IF($J143="","",IF(ISNUMBER(OFFSET('Data transformed'!$A$4,MATCH($A143,'Data transformed'!$A$5:$A$185,0),MATCH(AG$4,'Data transformed'!$4:$4,0)-1)), MIN(MAX(OFFSET('Data transformed'!$A$4,MATCH($A143,'Data transformed'!$A$5:$A$185,0),MATCH(AG$4,'Data transformed'!$4:$4,0)-1),$M143),$N143),"NA"))</f>
        <v>0</v>
      </c>
      <c r="AH143" s="103" t="n">
        <f aca="true">IF($J143="","",IF(ISNUMBER(OFFSET('Data transformed'!$A$4,MATCH($A143,'Data transformed'!$A$5:$A$185,0),MATCH(AH$4,'Data transformed'!$4:$4,0)-1)), MIN(MAX(OFFSET('Data transformed'!$A$4,MATCH($A143,'Data transformed'!$A$5:$A$185,0),MATCH(AH$4,'Data transformed'!$4:$4,0)-1),$M143),$N143),"NA"))</f>
        <v>0</v>
      </c>
      <c r="AI143" s="103" t="str">
        <f aca="true">IF($J143="","",IF(ISNUMBER(OFFSET('Data transformed'!$A$4,MATCH($A143,'Data transformed'!$A$5:$A$185,0),MATCH(AI$4,'Data transformed'!$4:$4,0)-1)), MIN(MAX(OFFSET('Data transformed'!$A$4,MATCH($A143,'Data transformed'!$A$5:$A$185,0),MATCH(AI$4,'Data transformed'!$4:$4,0)-1),$M143),$N143),"NA"))</f>
        <v>NA</v>
      </c>
      <c r="AJ143" s="103" t="n">
        <f aca="true">IF($J143="","",IF(ISNUMBER(OFFSET('Data transformed'!$A$4,MATCH($A143,'Data transformed'!$A$5:$A$185,0),MATCH(AJ$4,'Data transformed'!$4:$4,0)-1)), MIN(MAX(OFFSET('Data transformed'!$A$4,MATCH($A143,'Data transformed'!$A$5:$A$185,0),MATCH(AJ$4,'Data transformed'!$4:$4,0)-1),$M143),$N143),"NA"))</f>
        <v>2</v>
      </c>
      <c r="AK143" s="103" t="n">
        <f aca="true">IF($J143="","",IF(ISNUMBER(OFFSET('Data transformed'!$A$4,MATCH($A143,'Data transformed'!$A$5:$A$185,0),MATCH(AK$4,'Data transformed'!$4:$4,0)-1)), MIN(MAX(OFFSET('Data transformed'!$A$4,MATCH($A143,'Data transformed'!$A$5:$A$185,0),MATCH(AK$4,'Data transformed'!$4:$4,0)-1),$M143),$N143),"NA"))</f>
        <v>2</v>
      </c>
      <c r="AL143" s="103" t="n">
        <f aca="true">IF($J143="","",IF(ISNUMBER(OFFSET('Data transformed'!$A$4,MATCH($A143,'Data transformed'!$A$5:$A$185,0),MATCH(AL$4,'Data transformed'!$4:$4,0)-1)), MIN(MAX(OFFSET('Data transformed'!$A$4,MATCH($A143,'Data transformed'!$A$5:$A$185,0),MATCH(AL$4,'Data transformed'!$4:$4,0)-1),$M143),$N143),"NA"))</f>
        <v>1</v>
      </c>
      <c r="AM143" s="103" t="n">
        <f aca="true">IF($J143="","",IF(ISNUMBER(OFFSET('Data transformed'!$A$4,MATCH($A143,'Data transformed'!$A$5:$A$185,0),MATCH(AM$4,'Data transformed'!$4:$4,0)-1)), MIN(MAX(OFFSET('Data transformed'!$A$4,MATCH($A143,'Data transformed'!$A$5:$A$185,0),MATCH(AM$4,'Data transformed'!$4:$4,0)-1),$M143),$N143),"NA"))</f>
        <v>1</v>
      </c>
      <c r="AN143" s="103" t="n">
        <f aca="true">IF($J143="","",IF(ISNUMBER(OFFSET('Data transformed'!$A$4,MATCH($A143,'Data transformed'!$A$5:$A$185,0),MATCH(AN$4,'Data transformed'!$4:$4,0)-1)), MIN(MAX(OFFSET('Data transformed'!$A$4,MATCH($A143,'Data transformed'!$A$5:$A$185,0),MATCH(AN$4,'Data transformed'!$4:$4,0)-1),$M143),$N143),"NA"))</f>
        <v>1</v>
      </c>
      <c r="AO143" s="103" t="n">
        <f aca="true">IF($J143="","",IF(ISNUMBER(OFFSET('Data transformed'!$A$4,MATCH($A143,'Data transformed'!$A$5:$A$185,0),MATCH(AO$4,'Data transformed'!$4:$4,0)-1)), MIN(MAX(OFFSET('Data transformed'!$A$4,MATCH($A143,'Data transformed'!$A$5:$A$185,0),MATCH(AO$4,'Data transformed'!$4:$4,0)-1),$M143),$N143),"NA"))</f>
        <v>2</v>
      </c>
      <c r="AP143" s="103" t="n">
        <f aca="true">IF($J143="","",IF(ISNUMBER(OFFSET('Data transformed'!$A$4,MATCH($A143,'Data transformed'!$A$5:$A$185,0),MATCH(AP$4,'Data transformed'!$4:$4,0)-1)), MIN(MAX(OFFSET('Data transformed'!$A$4,MATCH($A143,'Data transformed'!$A$5:$A$185,0),MATCH(AP$4,'Data transformed'!$4:$4,0)-1),$M143),$N143),"NA"))</f>
        <v>2</v>
      </c>
      <c r="AQ143" s="103" t="n">
        <f aca="true">IF($J143="","",IF(ISNUMBER(OFFSET('Data transformed'!$A$4,MATCH($A143,'Data transformed'!$A$5:$A$185,0),MATCH(AQ$4,'Data transformed'!$4:$4,0)-1)), MIN(MAX(OFFSET('Data transformed'!$A$4,MATCH($A143,'Data transformed'!$A$5:$A$185,0),MATCH(AQ$4,'Data transformed'!$4:$4,0)-1),$M143),$N143),"NA"))</f>
        <v>0</v>
      </c>
      <c r="AR143" s="103" t="n">
        <f aca="true">IF($J143="","",IF(ISNUMBER(OFFSET('Data transformed'!$A$4,MATCH($A143,'Data transformed'!$A$5:$A$185,0),MATCH(AR$4,'Data transformed'!$4:$4,0)-1)), MIN(MAX(OFFSET('Data transformed'!$A$4,MATCH($A143,'Data transformed'!$A$5:$A$185,0),MATCH(AR$4,'Data transformed'!$4:$4,0)-1),$M143),$N143),"NA"))</f>
        <v>1</v>
      </c>
      <c r="AS143" s="103" t="n">
        <f aca="true">IF($J143="","",IF(ISNUMBER(OFFSET('Data transformed'!$A$4,MATCH($A143,'Data transformed'!$A$5:$A$185,0),MATCH(AS$4,'Data transformed'!$4:$4,0)-1)), MIN(MAX(OFFSET('Data transformed'!$A$4,MATCH($A143,'Data transformed'!$A$5:$A$185,0),MATCH(AS$4,'Data transformed'!$4:$4,0)-1),$M143),$N143),"NA"))</f>
        <v>2</v>
      </c>
      <c r="AT143" s="103" t="n">
        <f aca="true">IF($J143="","",IF(ISNUMBER(OFFSET('Data transformed'!$A$4,MATCH($A143,'Data transformed'!$A$5:$A$185,0),MATCH(AT$4,'Data transformed'!$4:$4,0)-1)), MIN(MAX(OFFSET('Data transformed'!$A$4,MATCH($A143,'Data transformed'!$A$5:$A$185,0),MATCH(AT$4,'Data transformed'!$4:$4,0)-1),$M143),$N143),"NA"))</f>
        <v>0</v>
      </c>
      <c r="AU143" s="103" t="n">
        <f aca="true">IF($J143="","",IF(ISNUMBER(OFFSET('Data transformed'!$A$4,MATCH($A143,'Data transformed'!$A$5:$A$185,0),MATCH(AU$4,'Data transformed'!$4:$4,0)-1)), MIN(MAX(OFFSET('Data transformed'!$A$4,MATCH($A143,'Data transformed'!$A$5:$A$185,0),MATCH(AU$4,'Data transformed'!$4:$4,0)-1),$M143),$N143),"NA"))</f>
        <v>0</v>
      </c>
      <c r="AV143" s="103" t="n">
        <f aca="true">IF($J143="","",IF(ISNUMBER(OFFSET('Data transformed'!$A$4,MATCH($A143,'Data transformed'!$A$5:$A$185,0),MATCH(AV$4,'Data transformed'!$4:$4,0)-1)), MIN(MAX(OFFSET('Data transformed'!$A$4,MATCH($A143,'Data transformed'!$A$5:$A$185,0),MATCH(AV$4,'Data transformed'!$4:$4,0)-1),$M143),$N143),"NA"))</f>
        <v>1</v>
      </c>
      <c r="AW143" s="103" t="str">
        <f aca="true">IF($J143="","",IF(ISNUMBER(OFFSET('Data transformed'!$A$4,MATCH($A143,'Data transformed'!$A$5:$A$185,0),MATCH(AW$4,'Data transformed'!$4:$4,0)-1)), MIN(MAX(OFFSET('Data transformed'!$A$4,MATCH($A143,'Data transformed'!$A$5:$A$185,0),MATCH(AW$4,'Data transformed'!$4:$4,0)-1),$M143),$N143),"NA"))</f>
        <v>NA</v>
      </c>
      <c r="AX143" s="103" t="n">
        <f aca="true">IF($J143="","",IF(ISNUMBER(OFFSET('Data transformed'!$A$4,MATCH($A143,'Data transformed'!$A$5:$A$185,0),MATCH(AX$4,'Data transformed'!$4:$4,0)-1)), MIN(MAX(OFFSET('Data transformed'!$A$4,MATCH($A143,'Data transformed'!$A$5:$A$185,0),MATCH(AX$4,'Data transformed'!$4:$4,0)-1),$M143),$N143),"NA"))</f>
        <v>1</v>
      </c>
      <c r="AY143" s="103" t="n">
        <f aca="true">IF($J143="","",IF(ISNUMBER(OFFSET('Data transformed'!$A$4,MATCH($A143,'Data transformed'!$A$5:$A$185,0),MATCH(AY$4,'Data transformed'!$4:$4,0)-1)), MIN(MAX(OFFSET('Data transformed'!$A$4,MATCH($A143,'Data transformed'!$A$5:$A$185,0),MATCH(AY$4,'Data transformed'!$4:$4,0)-1),$M143),$N143),"NA"))</f>
        <v>1</v>
      </c>
      <c r="AZ143" s="103" t="n">
        <f aca="true">IF($J143="","",IF(ISNUMBER(OFFSET('Data transformed'!$A$4,MATCH($A143,'Data transformed'!$A$5:$A$185,0),MATCH(AZ$4,'Data transformed'!$4:$4,0)-1)), MIN(MAX(OFFSET('Data transformed'!$A$4,MATCH($A143,'Data transformed'!$A$5:$A$185,0),MATCH(AZ$4,'Data transformed'!$4:$4,0)-1),$M143),$N143),"NA"))</f>
        <v>1</v>
      </c>
      <c r="BA143" s="103" t="str">
        <f aca="true">IF($J143="","",IF(ISNUMBER(OFFSET('Data transformed'!$A$4,MATCH($A143,'Data transformed'!$A$5:$A$185,0),MATCH(BA$4,'Data transformed'!$4:$4,0)-1)), MIN(MAX(OFFSET('Data transformed'!$A$4,MATCH($A143,'Data transformed'!$A$5:$A$185,0),MATCH(BA$4,'Data transformed'!$4:$4,0)-1),$M143),$N143),"NA"))</f>
        <v>NA</v>
      </c>
      <c r="BB143" s="103" t="n">
        <f aca="true">IF($J143="","",IF(ISNUMBER(OFFSET('Data transformed'!$A$4,MATCH($A143,'Data transformed'!$A$5:$A$185,0),MATCH(BB$4,'Data transformed'!$4:$4,0)-1)), MIN(MAX(OFFSET('Data transformed'!$A$4,MATCH($A143,'Data transformed'!$A$5:$A$185,0),MATCH(BB$4,'Data transformed'!$4:$4,0)-1),$M143),$N143),"NA"))</f>
        <v>2</v>
      </c>
      <c r="BC143" s="103" t="n">
        <f aca="true">IF($J143="","",IF(ISNUMBER(OFFSET('Data transformed'!$A$4,MATCH($A143,'Data transformed'!$A$5:$A$185,0),MATCH(BC$4,'Data transformed'!$4:$4,0)-1)), MIN(MAX(OFFSET('Data transformed'!$A$4,MATCH($A143,'Data transformed'!$A$5:$A$185,0),MATCH(BC$4,'Data transformed'!$4:$4,0)-1),$M143),$N143),"NA"))</f>
        <v>0</v>
      </c>
      <c r="BD143" s="103" t="n">
        <f aca="true">IF($J143="","",IF(ISNUMBER(OFFSET('Data transformed'!$A$4,MATCH($A143,'Data transformed'!$A$5:$A$185,0),MATCH(BD$4,'Data transformed'!$4:$4,0)-1)), MIN(MAX(OFFSET('Data transformed'!$A$4,MATCH($A143,'Data transformed'!$A$5:$A$185,0),MATCH(BD$4,'Data transformed'!$4:$4,0)-1),$M143),$N143),"NA"))</f>
        <v>2</v>
      </c>
      <c r="BE143" s="103" t="n">
        <f aca="true">IF($J143="","",IF(ISNUMBER(OFFSET('Data transformed'!$A$4,MATCH($A143,'Data transformed'!$A$5:$A$185,0),MATCH(BE$4,'Data transformed'!$4:$4,0)-1)), MIN(MAX(OFFSET('Data transformed'!$A$4,MATCH($A143,'Data transformed'!$A$5:$A$185,0),MATCH(BE$4,'Data transformed'!$4:$4,0)-1),$M143),$N143),"NA"))</f>
        <v>1</v>
      </c>
      <c r="BF143" s="103" t="n">
        <f aca="true">IF($J143="","",IF(ISNUMBER(OFFSET('Data transformed'!$A$4,MATCH($A143,'Data transformed'!$A$5:$A$185,0),MATCH(BF$4,'Data transformed'!$4:$4,0)-1)), MIN(MAX(OFFSET('Data transformed'!$A$4,MATCH($A143,'Data transformed'!$A$5:$A$185,0),MATCH(BF$4,'Data transformed'!$4:$4,0)-1),$M143),$N143),"NA"))</f>
        <v>2</v>
      </c>
      <c r="BG143" s="103" t="n">
        <f aca="true">IF($J143="","",IF(ISNUMBER(OFFSET('Data transformed'!$A$4,MATCH($A143,'Data transformed'!$A$5:$A$185,0),MATCH(BG$4,'Data transformed'!$4:$4,0)-1)), MIN(MAX(OFFSET('Data transformed'!$A$4,MATCH($A143,'Data transformed'!$A$5:$A$185,0),MATCH(BG$4,'Data transformed'!$4:$4,0)-1),$M143),$N143),"NA"))</f>
        <v>1</v>
      </c>
      <c r="BH143" s="103" t="n">
        <f aca="true">IF($J143="","",IF(ISNUMBER(OFFSET('Data transformed'!$A$4,MATCH($A143,'Data transformed'!$A$5:$A$185,0),MATCH(BH$4,'Data transformed'!$4:$4,0)-1)), MIN(MAX(OFFSET('Data transformed'!$A$4,MATCH($A143,'Data transformed'!$A$5:$A$185,0),MATCH(BH$4,'Data transformed'!$4:$4,0)-1),$M143),$N143),"NA"))</f>
        <v>0</v>
      </c>
      <c r="BI143" s="103" t="n">
        <f aca="true">IF($J143="","",IF(ISNUMBER(OFFSET('Data transformed'!$A$4,MATCH($A143,'Data transformed'!$A$5:$A$185,0),MATCH(BI$4,'Data transformed'!$4:$4,0)-1)), MIN(MAX(OFFSET('Data transformed'!$A$4,MATCH($A143,'Data transformed'!$A$5:$A$185,0),MATCH(BI$4,'Data transformed'!$4:$4,0)-1),$M143),$N143),"NA"))</f>
        <v>0</v>
      </c>
      <c r="BJ143" s="103" t="str">
        <f aca="true">IF($J143="","",IF(ISNUMBER(OFFSET('Data transformed'!$A$4,MATCH($A143,'Data transformed'!$A$5:$A$185,0),MATCH(BJ$4,'Data transformed'!$4:$4,0)-1)), MIN(MAX(OFFSET('Data transformed'!$A$4,MATCH($A143,'Data transformed'!$A$5:$A$185,0),MATCH(BJ$4,'Data transformed'!$4:$4,0)-1),$M143),$N143),"NA"))</f>
        <v>NA</v>
      </c>
      <c r="BK143" s="103" t="n">
        <f aca="true">IF($J143="","",IF(ISNUMBER(OFFSET('Data transformed'!$A$4,MATCH($A143,'Data transformed'!$A$5:$A$185,0),MATCH(BK$4,'Data transformed'!$4:$4,0)-1)), MIN(MAX(OFFSET('Data transformed'!$A$4,MATCH($A143,'Data transformed'!$A$5:$A$185,0),MATCH(BK$4,'Data transformed'!$4:$4,0)-1),$M143),$N143),"NA"))</f>
        <v>1</v>
      </c>
      <c r="BL143" s="103" t="n">
        <f aca="true">IF($J143="","",IF(ISNUMBER(OFFSET('Data transformed'!$A$4,MATCH($A143,'Data transformed'!$A$5:$A$185,0),MATCH(BL$4,'Data transformed'!$4:$4,0)-1)), MIN(MAX(OFFSET('Data transformed'!$A$4,MATCH($A143,'Data transformed'!$A$5:$A$185,0),MATCH(BL$4,'Data transformed'!$4:$4,0)-1),$M143),$N143),"NA"))</f>
        <v>0</v>
      </c>
      <c r="BM143" s="103" t="n">
        <f aca="true">IF($J143="","",IF(ISNUMBER(OFFSET('Data transformed'!$A$4,MATCH($A143,'Data transformed'!$A$5:$A$185,0),MATCH(BM$4,'Data transformed'!$4:$4,0)-1)), MIN(MAX(OFFSET('Data transformed'!$A$4,MATCH($A143,'Data transformed'!$A$5:$A$185,0),MATCH(BM$4,'Data transformed'!$4:$4,0)-1),$M143),$N143),"NA"))</f>
        <v>0</v>
      </c>
      <c r="BN143" s="103" t="n">
        <f aca="true">IF($J143="","",IF(ISNUMBER(OFFSET('Data transformed'!$A$4,MATCH($A143,'Data transformed'!$A$5:$A$185,0),MATCH(BN$4,'Data transformed'!$4:$4,0)-1)), MIN(MAX(OFFSET('Data transformed'!$A$4,MATCH($A143,'Data transformed'!$A$5:$A$185,0),MATCH(BN$4,'Data transformed'!$4:$4,0)-1),$M143),$N143),"NA"))</f>
        <v>1</v>
      </c>
      <c r="BO143" s="103" t="n">
        <f aca="true">IF($J143="","",IF(ISNUMBER(OFFSET('Data transformed'!$A$4,MATCH($A143,'Data transformed'!$A$5:$A$185,0),MATCH(BO$4,'Data transformed'!$4:$4,0)-1)), MIN(MAX(OFFSET('Data transformed'!$A$4,MATCH($A143,'Data transformed'!$A$5:$A$185,0),MATCH(BO$4,'Data transformed'!$4:$4,0)-1),$M143),$N143),"NA"))</f>
        <v>0</v>
      </c>
      <c r="BP143" s="103" t="n">
        <f aca="true">IF($J143="","",IF(ISNUMBER(OFFSET('Data transformed'!$A$4,MATCH($A143,'Data transformed'!$A$5:$A$185,0),MATCH(BP$4,'Data transformed'!$4:$4,0)-1)), MIN(MAX(OFFSET('Data transformed'!$A$4,MATCH($A143,'Data transformed'!$A$5:$A$185,0),MATCH(BP$4,'Data transformed'!$4:$4,0)-1),$M143),$N143),"NA"))</f>
        <v>0</v>
      </c>
      <c r="BQ143" s="103" t="n">
        <f aca="true">IF($J143="","",IF(ISNUMBER(OFFSET('Data transformed'!$A$4,MATCH($A143,'Data transformed'!$A$5:$A$185,0),MATCH(BQ$4,'Data transformed'!$4:$4,0)-1)), MIN(MAX(OFFSET('Data transformed'!$A$4,MATCH($A143,'Data transformed'!$A$5:$A$185,0),MATCH(BQ$4,'Data transformed'!$4:$4,0)-1),$M143),$N143),"NA"))</f>
        <v>1</v>
      </c>
      <c r="BR143" s="103" t="n">
        <f aca="true">IF($J143="","",IF(ISNUMBER(OFFSET('Data transformed'!$A$4,MATCH($A143,'Data transformed'!$A$5:$A$185,0),MATCH(BR$4,'Data transformed'!$4:$4,0)-1)), MIN(MAX(OFFSET('Data transformed'!$A$4,MATCH($A143,'Data transformed'!$A$5:$A$185,0),MATCH(BR$4,'Data transformed'!$4:$4,0)-1),$M143),$N143),"NA"))</f>
        <v>2</v>
      </c>
      <c r="BS143" s="103" t="str">
        <f aca="true">IF($J143="","",IF(ISNUMBER(OFFSET('Data transformed'!$A$4,MATCH($A143,'Data transformed'!$A$5:$A$185,0),MATCH(BS$4,'Data transformed'!$4:$4,0)-1)), MIN(MAX(OFFSET('Data transformed'!$A$4,MATCH($A143,'Data transformed'!$A$5:$A$185,0),MATCH(BS$4,'Data transformed'!$4:$4,0)-1),$M143),$N143),"NA"))</f>
        <v>NA</v>
      </c>
      <c r="BT143" s="103" t="n">
        <f aca="true">IF($J143="","",IF(ISNUMBER(OFFSET('Data transformed'!$A$4,MATCH($A143,'Data transformed'!$A$5:$A$185,0),MATCH(BT$4,'Data transformed'!$4:$4,0)-1)), MIN(MAX(OFFSET('Data transformed'!$A$4,MATCH($A143,'Data transformed'!$A$5:$A$185,0),MATCH(BT$4,'Data transformed'!$4:$4,0)-1),$M143),$N143),"NA"))</f>
        <v>2</v>
      </c>
      <c r="BU143" s="103" t="n">
        <f aca="true">IF($J143="","",IF(ISNUMBER(OFFSET('Data transformed'!$A$4,MATCH($A143,'Data transformed'!$A$5:$A$185,0),MATCH(BU$4,'Data transformed'!$4:$4,0)-1)), MIN(MAX(OFFSET('Data transformed'!$A$4,MATCH($A143,'Data transformed'!$A$5:$A$185,0),MATCH(BU$4,'Data transformed'!$4:$4,0)-1),$M143),$N143),"NA"))</f>
        <v>1</v>
      </c>
      <c r="BV143" s="103" t="n">
        <f aca="true">IF($J143="","",IF(ISNUMBER(OFFSET('Data transformed'!$A$4,MATCH($A143,'Data transformed'!$A$5:$A$185,0),MATCH(BV$4,'Data transformed'!$4:$4,0)-1)), MIN(MAX(OFFSET('Data transformed'!$A$4,MATCH($A143,'Data transformed'!$A$5:$A$185,0),MATCH(BV$4,'Data transformed'!$4:$4,0)-1),$M143),$N143),"NA"))</f>
        <v>0</v>
      </c>
      <c r="BW143" s="103" t="n">
        <f aca="true">IF($J143="","",IF(ISNUMBER(OFFSET('Data transformed'!$A$4,MATCH($A143,'Data transformed'!$A$5:$A$185,0),MATCH(BW$4,'Data transformed'!$4:$4,0)-1)), MIN(MAX(OFFSET('Data transformed'!$A$4,MATCH($A143,'Data transformed'!$A$5:$A$185,0),MATCH(BW$4,'Data transformed'!$4:$4,0)-1),$M143),$N143),"NA"))</f>
        <v>1</v>
      </c>
      <c r="BX143" s="103" t="n">
        <f aca="true">IF($J143="","",IF(ISNUMBER(OFFSET('Data transformed'!$A$4,MATCH($A143,'Data transformed'!$A$5:$A$185,0),MATCH(BX$4,'Data transformed'!$4:$4,0)-1)), MIN(MAX(OFFSET('Data transformed'!$A$4,MATCH($A143,'Data transformed'!$A$5:$A$185,0),MATCH(BX$4,'Data transformed'!$4:$4,0)-1),$M143),$N143),"NA"))</f>
        <v>2</v>
      </c>
      <c r="BY143" s="103" t="n">
        <f aca="true">IF($J143="","",IF(ISNUMBER(OFFSET('Data transformed'!$A$4,MATCH($A143,'Data transformed'!$A$5:$A$185,0),MATCH(BY$4,'Data transformed'!$4:$4,0)-1)), MIN(MAX(OFFSET('Data transformed'!$A$4,MATCH($A143,'Data transformed'!$A$5:$A$185,0),MATCH(BY$4,'Data transformed'!$4:$4,0)-1),$M143),$N143),"NA"))</f>
        <v>0</v>
      </c>
      <c r="BZ143" s="103" t="n">
        <f aca="true">IF($J143="","",IF(ISNUMBER(OFFSET('Data transformed'!$A$4,MATCH($A143,'Data transformed'!$A$5:$A$185,0),MATCH(BZ$4,'Data transformed'!$4:$4,0)-1)), MIN(MAX(OFFSET('Data transformed'!$A$4,MATCH($A143,'Data transformed'!$A$5:$A$185,0),MATCH(BZ$4,'Data transformed'!$4:$4,0)-1),$M143),$N143),"NA"))</f>
        <v>2</v>
      </c>
      <c r="CA143" s="103" t="n">
        <f aca="true">IF($J143="","",IF(ISNUMBER(OFFSET('Data transformed'!$A$4,MATCH($A143,'Data transformed'!$A$5:$A$185,0),MATCH(CA$4,'Data transformed'!$4:$4,0)-1)), MIN(MAX(OFFSET('Data transformed'!$A$4,MATCH($A143,'Data transformed'!$A$5:$A$185,0),MATCH(CA$4,'Data transformed'!$4:$4,0)-1),$M143),$N143),"NA"))</f>
        <v>1</v>
      </c>
      <c r="CB143" s="103" t="n">
        <f aca="true">IF($J143="","",IF(ISNUMBER(OFFSET('Data transformed'!$A$4,MATCH($A143,'Data transformed'!$A$5:$A$185,0),MATCH(CB$4,'Data transformed'!$4:$4,0)-1)), MIN(MAX(OFFSET('Data transformed'!$A$4,MATCH($A143,'Data transformed'!$A$5:$A$185,0),MATCH(CB$4,'Data transformed'!$4:$4,0)-1),$M143),$N143),"NA"))</f>
        <v>2</v>
      </c>
      <c r="CC143" s="103" t="n">
        <f aca="true">IF($J143="","",IF(ISNUMBER(OFFSET('Data transformed'!$A$4,MATCH($A143,'Data transformed'!$A$5:$A$185,0),MATCH(CC$4,'Data transformed'!$4:$4,0)-1)), MIN(MAX(OFFSET('Data transformed'!$A$4,MATCH($A143,'Data transformed'!$A$5:$A$185,0),MATCH(CC$4,'Data transformed'!$4:$4,0)-1),$M143),$N143),"NA"))</f>
        <v>1</v>
      </c>
      <c r="CD143" s="103" t="n">
        <f aca="true">IF($J143="","",IF(ISNUMBER(OFFSET('Data transformed'!$A$4,MATCH($A143,'Data transformed'!$A$5:$A$185,0),MATCH(CD$4,'Data transformed'!$4:$4,0)-1)), MIN(MAX(OFFSET('Data transformed'!$A$4,MATCH($A143,'Data transformed'!$A$5:$A$185,0),MATCH(CD$4,'Data transformed'!$4:$4,0)-1),$M143),$N143),"NA"))</f>
        <v>0</v>
      </c>
      <c r="CE143" s="103" t="n">
        <f aca="true">IF($J143="","",IF(ISNUMBER(OFFSET('Data transformed'!$A$4,MATCH($A143,'Data transformed'!$A$5:$A$185,0),MATCH(CE$4,'Data transformed'!$4:$4,0)-1)), MIN(MAX(OFFSET('Data transformed'!$A$4,MATCH($A143,'Data transformed'!$A$5:$A$185,0),MATCH(CE$4,'Data transformed'!$4:$4,0)-1),$M143),$N143),"NA"))</f>
        <v>0</v>
      </c>
      <c r="CF143" s="103" t="n">
        <f aca="true">IF($J143="","",IF(ISNUMBER(OFFSET('Data transformed'!$A$4,MATCH($A143,'Data transformed'!$A$5:$A$185,0),MATCH(CF$4,'Data transformed'!$4:$4,0)-1)), MIN(MAX(OFFSET('Data transformed'!$A$4,MATCH($A143,'Data transformed'!$A$5:$A$185,0),MATCH(CF$4,'Data transformed'!$4:$4,0)-1),$M143),$N143),"NA"))</f>
        <v>0</v>
      </c>
      <c r="CG143" s="103" t="n">
        <f aca="true">IF($J143="","",IF(ISNUMBER(OFFSET('Data transformed'!$A$4,MATCH($A143,'Data transformed'!$A$5:$A$185,0),MATCH(CG$4,'Data transformed'!$4:$4,0)-1)), MIN(MAX(OFFSET('Data transformed'!$A$4,MATCH($A143,'Data transformed'!$A$5:$A$185,0),MATCH(CG$4,'Data transformed'!$4:$4,0)-1),$M143),$N143),"NA"))</f>
        <v>1</v>
      </c>
      <c r="CH143" s="103" t="n">
        <f aca="true">IF($J143="","",IF(ISNUMBER(OFFSET('Data transformed'!$A$4,MATCH($A143,'Data transformed'!$A$5:$A$185,0),MATCH(CH$4,'Data transformed'!$4:$4,0)-1)), MIN(MAX(OFFSET('Data transformed'!$A$4,MATCH($A143,'Data transformed'!$A$5:$A$185,0),MATCH(CH$4,'Data transformed'!$4:$4,0)-1),$M143),$N143),"NA"))</f>
        <v>0</v>
      </c>
      <c r="CI143" s="103" t="str">
        <f aca="true">IF($J143="","",IF(ISNUMBER(OFFSET('Data transformed'!$A$4,MATCH($A143,'Data transformed'!$A$5:$A$185,0),MATCH(CI$4,'Data transformed'!$4:$4,0)-1)), MIN(MAX(OFFSET('Data transformed'!$A$4,MATCH($A143,'Data transformed'!$A$5:$A$185,0),MATCH(CI$4,'Data transformed'!$4:$4,0)-1),$M143),$N143),"NA"))</f>
        <v>NA</v>
      </c>
      <c r="CJ143" s="103" t="str">
        <f aca="true">IF($J143="","",IF(ISNUMBER(OFFSET('Data transformed'!$A$4,MATCH($A143,'Data transformed'!$A$5:$A$185,0),MATCH(CJ$4,'Data transformed'!$4:$4,0)-1)), MIN(MAX(OFFSET('Data transformed'!$A$4,MATCH($A143,'Data transformed'!$A$5:$A$185,0),MATCH(CJ$4,'Data transformed'!$4:$4,0)-1),$M143),$N143),"NA"))</f>
        <v>NA</v>
      </c>
      <c r="CK143" s="103" t="n">
        <f aca="true">IF($J143="","",IF(ISNUMBER(OFFSET('Data transformed'!$A$4,MATCH($A143,'Data transformed'!$A$5:$A$185,0),MATCH(CK$4,'Data transformed'!$4:$4,0)-1)), MIN(MAX(OFFSET('Data transformed'!$A$4,MATCH($A143,'Data transformed'!$A$5:$A$185,0),MATCH(CK$4,'Data transformed'!$4:$4,0)-1),$M143),$N143),"NA"))</f>
        <v>2</v>
      </c>
      <c r="CL143" s="103" t="n">
        <f aca="true">IF($J143="","",IF(ISNUMBER(OFFSET('Data transformed'!$A$4,MATCH($A143,'Data transformed'!$A$5:$A$185,0),MATCH(CL$4,'Data transformed'!$4:$4,0)-1)), MIN(MAX(OFFSET('Data transformed'!$A$4,MATCH($A143,'Data transformed'!$A$5:$A$185,0),MATCH(CL$4,'Data transformed'!$4:$4,0)-1),$M143),$N143),"NA"))</f>
        <v>0</v>
      </c>
      <c r="CM143" s="103" t="str">
        <f aca="true">IF($J143="","",IF(ISNUMBER(OFFSET('Data transformed'!$A$4,MATCH($A143,'Data transformed'!$A$5:$A$185,0),MATCH(CM$4,'Data transformed'!$4:$4,0)-1)), MIN(MAX(OFFSET('Data transformed'!$A$4,MATCH($A143,'Data transformed'!$A$5:$A$185,0),MATCH(CM$4,'Data transformed'!$4:$4,0)-1),$M143),$N143),"NA"))</f>
        <v>NA</v>
      </c>
      <c r="CN143" s="103" t="str">
        <f aca="true">IF($J143="","",IF(ISNUMBER(OFFSET('Data transformed'!$A$4,MATCH($A143,'Data transformed'!$A$5:$A$185,0),MATCH(CN$4,'Data transformed'!$4:$4,0)-1)), MIN(MAX(OFFSET('Data transformed'!$A$4,MATCH($A143,'Data transformed'!$A$5:$A$185,0),MATCH(CN$4,'Data transformed'!$4:$4,0)-1),$M143),$N143),"NA"))</f>
        <v>NA</v>
      </c>
      <c r="CO143" s="103" t="n">
        <f aca="true">IF($J143="","",IF(ISNUMBER(OFFSET('Data transformed'!$A$4,MATCH($A143,'Data transformed'!$A$5:$A$185,0),MATCH(CO$4,'Data transformed'!$4:$4,0)-1)), MIN(MAX(OFFSET('Data transformed'!$A$4,MATCH($A143,'Data transformed'!$A$5:$A$185,0),MATCH(CO$4,'Data transformed'!$4:$4,0)-1),$M143),$N143),"NA"))</f>
        <v>1</v>
      </c>
      <c r="CP143" s="103" t="n">
        <f aca="true">IF($J143="","",IF(ISNUMBER(OFFSET('Data transformed'!$A$4,MATCH($A143,'Data transformed'!$A$5:$A$185,0),MATCH(CP$4,'Data transformed'!$4:$4,0)-1)), MIN(MAX(OFFSET('Data transformed'!$A$4,MATCH($A143,'Data transformed'!$A$5:$A$185,0),MATCH(CP$4,'Data transformed'!$4:$4,0)-1),$M143),$N143),"NA"))</f>
        <v>2</v>
      </c>
      <c r="CQ143" s="103" t="n">
        <f aca="true">IF($J143="","",IF(ISNUMBER(OFFSET('Data transformed'!$A$4,MATCH($A143,'Data transformed'!$A$5:$A$185,0),MATCH(CQ$4,'Data transformed'!$4:$4,0)-1)), MIN(MAX(OFFSET('Data transformed'!$A$4,MATCH($A143,'Data transformed'!$A$5:$A$185,0),MATCH(CQ$4,'Data transformed'!$4:$4,0)-1),$M143),$N143),"NA"))</f>
        <v>2</v>
      </c>
      <c r="CR143" s="103" t="n">
        <f aca="true">IF($J143="","",IF(ISNUMBER(OFFSET('Data transformed'!$A$4,MATCH($A143,'Data transformed'!$A$5:$A$185,0),MATCH(CR$4,'Data transformed'!$4:$4,0)-1)), MIN(MAX(OFFSET('Data transformed'!$A$4,MATCH($A143,'Data transformed'!$A$5:$A$185,0),MATCH(CR$4,'Data transformed'!$4:$4,0)-1),$M143),$N143),"NA"))</f>
        <v>1</v>
      </c>
      <c r="CS143" s="103" t="n">
        <f aca="true">IF($J143="","",IF(ISNUMBER(OFFSET('Data transformed'!$A$4,MATCH($A143,'Data transformed'!$A$5:$A$185,0),MATCH(CS$4,'Data transformed'!$4:$4,0)-1)), MIN(MAX(OFFSET('Data transformed'!$A$4,MATCH($A143,'Data transformed'!$A$5:$A$185,0),MATCH(CS$4,'Data transformed'!$4:$4,0)-1),$M143),$N143),"NA"))</f>
        <v>0</v>
      </c>
      <c r="CT143" s="103" t="n">
        <f aca="true">IF($J143="","",IF(ISNUMBER(OFFSET('Data transformed'!$A$4,MATCH($A143,'Data transformed'!$A$5:$A$185,0),MATCH(CT$4,'Data transformed'!$4:$4,0)-1)), MIN(MAX(OFFSET('Data transformed'!$A$4,MATCH($A143,'Data transformed'!$A$5:$A$185,0),MATCH(CT$4,'Data transformed'!$4:$4,0)-1),$M143),$N143),"NA"))</f>
        <v>0</v>
      </c>
      <c r="CU143" s="103" t="n">
        <f aca="true">IF($J143="","",IF(ISNUMBER(OFFSET('Data transformed'!$A$4,MATCH($A143,'Data transformed'!$A$5:$A$185,0),MATCH(CU$4,'Data transformed'!$4:$4,0)-1)), MIN(MAX(OFFSET('Data transformed'!$A$4,MATCH($A143,'Data transformed'!$A$5:$A$185,0),MATCH(CU$4,'Data transformed'!$4:$4,0)-1),$M143),$N143),"NA"))</f>
        <v>0</v>
      </c>
    </row>
    <row r="144" customFormat="false" ht="15.5" hidden="false" customHeight="false" outlineLevel="0" collapsed="false">
      <c r="A144" s="107" t="n">
        <v>5200</v>
      </c>
      <c r="B144" s="107" t="n">
        <v>2</v>
      </c>
      <c r="C144" s="103" t="str">
        <f aca="true">IF(ISBLANK(OFFSET('Raw Data'!$A$3,MATCH($A144,'Raw Data'!$B$4:$B$185,0),MATCH(C$4,'Raw Data'!$3:$3,0)-1)),"",OFFSET('Raw Data'!$A$3,MATCH($A144,'Raw Data'!$B$4:$B$185,0),MATCH(C$4,'Raw Data'!$3:$3,0)-1))</f>
        <v/>
      </c>
      <c r="D144" s="103" t="str">
        <f aca="true">IF(ISBLANK(OFFSET('Raw Data'!$A$3,MATCH($A144,'Raw Data'!$B$4:$B$185,0),MATCH(D$4,'Raw Data'!$3:$3,0)-1)),"",OFFSET('Raw Data'!$A$3,MATCH($A144,'Raw Data'!$B$4:$B$185,0),MATCH(D$4,'Raw Data'!$3:$3,0)-1))</f>
        <v>Proactive governance and development of innovative standards</v>
      </c>
      <c r="E144" s="103" t="str">
        <f aca="true">IF(ISBLANK(OFFSET('Raw Data'!$A$3,MATCH($A144,'Raw Data'!$B$4:$B$185,0),MATCH(E$4,'Raw Data'!$3:$3,0)-1)),"",OFFSET('Raw Data'!$A$3,MATCH($A144,'Raw Data'!$B$4:$B$185,0),MATCH(E$4,'Raw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J144" s="103" t="e">
        <f aca="true" t="array" ref="J144:J144">IFERROR(_xlfn.QUARTILE.INC(IF(ISNUMBER(OFFSET('Data transformed'!$N$4,MATCH('outliers treatment'!$A144,'Data transformed'!$A$5:$A$185),1,1,COUNTA('Data transformed'!$O$4:$CX$4))),OFFSET('Data transformed'!$N$4,MATCH('outliers treatment'!$A144,'Data transformed'!$A$5:$A$185),1,1,COUNTA('Data transformed'!$O$4:$CX$4))),1),"")</f>
        <v>#N/A</v>
      </c>
      <c r="K144" s="103" t="e">
        <f aca="true" t="array" ref="K144:K144">IFERROR(_xlfn.QUARTILE.INC(IF(ISNUMBER(OFFSET('Data transformed'!$N$4,MATCH('outliers treatment'!$A144,'Data transformed'!$A$5:$A$185),1,1,COUNTA('Data transformed'!$O$4:$CX$4))),OFFSET('Data transformed'!$N$4,MATCH('outliers treatment'!$A144,'Data transformed'!$A$5:$A$185),1,1,COUNTA('Data transformed'!$O$4:$CX$4))),3),"")</f>
        <v>#N/A</v>
      </c>
      <c r="L144" s="103" t="str">
        <f aca="false">IFERROR(K144-J144,"")</f>
        <v/>
      </c>
      <c r="M144" s="103"/>
      <c r="N144" s="103"/>
      <c r="O144" s="103"/>
      <c r="P144" s="105" t="str">
        <f aca="false" t="array" ref="P144:P144">IFERROR(SKEW(IF(ISNUMBER(T144:CU144),T144:CU144,"")),"")</f>
        <v/>
      </c>
      <c r="Q144" s="103" t="n">
        <f aca="true">IF(ISBLANK(OFFSET('Data above threshold'!$A$4,MATCH('Data above threshold'!$A143,'Data above threshold'!$A$5:$A$185,0),MATCH('Data above threshold'!N$4,'Data above threshold'!$4:$4,0)-1)),1,OFFSET('Data above threshold'!$A$4,MATCH('Data above threshold'!$A143,'Data above threshold'!$A$5:$A$185,0),MATCH('Data above threshold'!N$4,'Data above threshold'!$4:$4,0)-1))</f>
        <v>1</v>
      </c>
      <c r="R144" s="103" t="e">
        <f aca="false">IF($J144="","",COUNTIF(T144:CU144,M144)+ COUNTIF(T144:CQ144,N144))</f>
        <v>#N/A</v>
      </c>
      <c r="S144" s="106" t="str">
        <f aca="false" t="array" ref="S144:S144">IF(B144&lt;4,"",1-IFERROR(SUM(ISNUMBER(T144:CU144)*(1-$T$3:$CU$3))/COUNTIF($T$3:$CU$3,0),0))</f>
        <v/>
      </c>
      <c r="T144" s="103" t="str">
        <f aca="true">IF($J144="","",IF(ISNUMBER(OFFSET('Data transformed'!$A$4,MATCH($A144,'Data transformed'!$A$5:$A$185,0),MATCH(T$4,'Data transformed'!$4:$4,0)-1)), MIN(MAX(OFFSET('Data transformed'!$A$4,MATCH($A144,'Data transformed'!$A$5:$A$185,0),MATCH(T$4,'Data transformed'!$4:$4,0)-1),$M144),$N144),"NA"))</f>
        <v>NA</v>
      </c>
      <c r="U144" s="103" t="str">
        <f aca="true">IF($J144="","",IF(ISNUMBER(OFFSET('Data transformed'!$A$4,MATCH($A144,'Data transformed'!$A$5:$A$185,0),MATCH(U$4,'Data transformed'!$4:$4,0)-1)), MIN(MAX(OFFSET('Data transformed'!$A$4,MATCH($A144,'Data transformed'!$A$5:$A$185,0),MATCH(U$4,'Data transformed'!$4:$4,0)-1),$M144),$N144),"NA"))</f>
        <v>NA</v>
      </c>
      <c r="V144" s="103" t="str">
        <f aca="true">IF($J144="","",IF(ISNUMBER(OFFSET('Data transformed'!$A$4,MATCH($A144,'Data transformed'!$A$5:$A$185,0),MATCH(V$4,'Data transformed'!$4:$4,0)-1)), MIN(MAX(OFFSET('Data transformed'!$A$4,MATCH($A144,'Data transformed'!$A$5:$A$185,0),MATCH(V$4,'Data transformed'!$4:$4,0)-1),$M144),$N144),"NA"))</f>
        <v>NA</v>
      </c>
      <c r="W144" s="103" t="str">
        <f aca="true">IF($J144="","",IF(ISNUMBER(OFFSET('Data transformed'!$A$4,MATCH($A144,'Data transformed'!$A$5:$A$185,0),MATCH(W$4,'Data transformed'!$4:$4,0)-1)), MIN(MAX(OFFSET('Data transformed'!$A$4,MATCH($A144,'Data transformed'!$A$5:$A$185,0),MATCH(W$4,'Data transformed'!$4:$4,0)-1),$M144),$N144),"NA"))</f>
        <v>NA</v>
      </c>
      <c r="X144" s="103" t="str">
        <f aca="true">IF($J144="","",IF(ISNUMBER(OFFSET('Data transformed'!$A$4,MATCH($A144,'Data transformed'!$A$5:$A$185,0),MATCH(X$4,'Data transformed'!$4:$4,0)-1)), MIN(MAX(OFFSET('Data transformed'!$A$4,MATCH($A144,'Data transformed'!$A$5:$A$185,0),MATCH(X$4,'Data transformed'!$4:$4,0)-1),$M144),$N144),"NA"))</f>
        <v>NA</v>
      </c>
      <c r="Y144" s="103" t="str">
        <f aca="true">IF($J144="","",IF(ISNUMBER(OFFSET('Data transformed'!$A$4,MATCH($A144,'Data transformed'!$A$5:$A$185,0),MATCH(Y$4,'Data transformed'!$4:$4,0)-1)), MIN(MAX(OFFSET('Data transformed'!$A$4,MATCH($A144,'Data transformed'!$A$5:$A$185,0),MATCH(Y$4,'Data transformed'!$4:$4,0)-1),$M144),$N144),"NA"))</f>
        <v>NA</v>
      </c>
      <c r="Z144" s="103" t="str">
        <f aca="true">IF($J144="","",IF(ISNUMBER(OFFSET('Data transformed'!$A$4,MATCH($A144,'Data transformed'!$A$5:$A$185,0),MATCH(Z$4,'Data transformed'!$4:$4,0)-1)), MIN(MAX(OFFSET('Data transformed'!$A$4,MATCH($A144,'Data transformed'!$A$5:$A$185,0),MATCH(Z$4,'Data transformed'!$4:$4,0)-1),$M144),$N144),"NA"))</f>
        <v>NA</v>
      </c>
      <c r="AA144" s="103" t="str">
        <f aca="true">IF($J144="","",IF(ISNUMBER(OFFSET('Data transformed'!$A$4,MATCH($A144,'Data transformed'!$A$5:$A$185,0),MATCH(AA$4,'Data transformed'!$4:$4,0)-1)), MIN(MAX(OFFSET('Data transformed'!$A$4,MATCH($A144,'Data transformed'!$A$5:$A$185,0),MATCH(AA$4,'Data transformed'!$4:$4,0)-1),$M144),$N144),"NA"))</f>
        <v>NA</v>
      </c>
      <c r="AB144" s="103" t="str">
        <f aca="true">IF($J144="","",IF(ISNUMBER(OFFSET('Data transformed'!$A$4,MATCH($A144,'Data transformed'!$A$5:$A$185,0),MATCH(AB$4,'Data transformed'!$4:$4,0)-1)), MIN(MAX(OFFSET('Data transformed'!$A$4,MATCH($A144,'Data transformed'!$A$5:$A$185,0),MATCH(AB$4,'Data transformed'!$4:$4,0)-1),$M144),$N144),"NA"))</f>
        <v>NA</v>
      </c>
      <c r="AC144" s="103" t="str">
        <f aca="true">IF($J144="","",IF(ISNUMBER(OFFSET('Data transformed'!$A$4,MATCH($A144,'Data transformed'!$A$5:$A$185,0),MATCH(AC$4,'Data transformed'!$4:$4,0)-1)), MIN(MAX(OFFSET('Data transformed'!$A$4,MATCH($A144,'Data transformed'!$A$5:$A$185,0),MATCH(AC$4,'Data transformed'!$4:$4,0)-1),$M144),$N144),"NA"))</f>
        <v>NA</v>
      </c>
      <c r="AD144" s="103" t="str">
        <f aca="true">IF($J144="","",IF(ISNUMBER(OFFSET('Data transformed'!$A$4,MATCH($A144,'Data transformed'!$A$5:$A$185,0),MATCH(AD$4,'Data transformed'!$4:$4,0)-1)), MIN(MAX(OFFSET('Data transformed'!$A$4,MATCH($A144,'Data transformed'!$A$5:$A$185,0),MATCH(AD$4,'Data transformed'!$4:$4,0)-1),$M144),$N144),"NA"))</f>
        <v>NA</v>
      </c>
      <c r="AE144" s="103" t="str">
        <f aca="true">IF($J144="","",IF(ISNUMBER(OFFSET('Data transformed'!$A$4,MATCH($A144,'Data transformed'!$A$5:$A$185,0),MATCH(AE$4,'Data transformed'!$4:$4,0)-1)), MIN(MAX(OFFSET('Data transformed'!$A$4,MATCH($A144,'Data transformed'!$A$5:$A$185,0),MATCH(AE$4,'Data transformed'!$4:$4,0)-1),$M144),$N144),"NA"))</f>
        <v>NA</v>
      </c>
      <c r="AF144" s="103" t="str">
        <f aca="true">IF($J144="","",IF(ISNUMBER(OFFSET('Data transformed'!$A$4,MATCH($A144,'Data transformed'!$A$5:$A$185,0),MATCH(AF$4,'Data transformed'!$4:$4,0)-1)), MIN(MAX(OFFSET('Data transformed'!$A$4,MATCH($A144,'Data transformed'!$A$5:$A$185,0),MATCH(AF$4,'Data transformed'!$4:$4,0)-1),$M144),$N144),"NA"))</f>
        <v>NA</v>
      </c>
      <c r="AG144" s="103" t="str">
        <f aca="true">IF($J144="","",IF(ISNUMBER(OFFSET('Data transformed'!$A$4,MATCH($A144,'Data transformed'!$A$5:$A$185,0),MATCH(AG$4,'Data transformed'!$4:$4,0)-1)), MIN(MAX(OFFSET('Data transformed'!$A$4,MATCH($A144,'Data transformed'!$A$5:$A$185,0),MATCH(AG$4,'Data transformed'!$4:$4,0)-1),$M144),$N144),"NA"))</f>
        <v>NA</v>
      </c>
      <c r="AH144" s="103" t="str">
        <f aca="true">IF($J144="","",IF(ISNUMBER(OFFSET('Data transformed'!$A$4,MATCH($A144,'Data transformed'!$A$5:$A$185,0),MATCH(AH$4,'Data transformed'!$4:$4,0)-1)), MIN(MAX(OFFSET('Data transformed'!$A$4,MATCH($A144,'Data transformed'!$A$5:$A$185,0),MATCH(AH$4,'Data transformed'!$4:$4,0)-1),$M144),$N144),"NA"))</f>
        <v>NA</v>
      </c>
      <c r="AI144" s="103" t="str">
        <f aca="true">IF($J144="","",IF(ISNUMBER(OFFSET('Data transformed'!$A$4,MATCH($A144,'Data transformed'!$A$5:$A$185,0),MATCH(AI$4,'Data transformed'!$4:$4,0)-1)), MIN(MAX(OFFSET('Data transformed'!$A$4,MATCH($A144,'Data transformed'!$A$5:$A$185,0),MATCH(AI$4,'Data transformed'!$4:$4,0)-1),$M144),$N144),"NA"))</f>
        <v>NA</v>
      </c>
      <c r="AJ144" s="103" t="str">
        <f aca="true">IF($J144="","",IF(ISNUMBER(OFFSET('Data transformed'!$A$4,MATCH($A144,'Data transformed'!$A$5:$A$185,0),MATCH(AJ$4,'Data transformed'!$4:$4,0)-1)), MIN(MAX(OFFSET('Data transformed'!$A$4,MATCH($A144,'Data transformed'!$A$5:$A$185,0),MATCH(AJ$4,'Data transformed'!$4:$4,0)-1),$M144),$N144),"NA"))</f>
        <v>NA</v>
      </c>
      <c r="AK144" s="103" t="str">
        <f aca="true">IF($J144="","",IF(ISNUMBER(OFFSET('Data transformed'!$A$4,MATCH($A144,'Data transformed'!$A$5:$A$185,0),MATCH(AK$4,'Data transformed'!$4:$4,0)-1)), MIN(MAX(OFFSET('Data transformed'!$A$4,MATCH($A144,'Data transformed'!$A$5:$A$185,0),MATCH(AK$4,'Data transformed'!$4:$4,0)-1),$M144),$N144),"NA"))</f>
        <v>NA</v>
      </c>
      <c r="AL144" s="103" t="str">
        <f aca="true">IF($J144="","",IF(ISNUMBER(OFFSET('Data transformed'!$A$4,MATCH($A144,'Data transformed'!$A$5:$A$185,0),MATCH(AL$4,'Data transformed'!$4:$4,0)-1)), MIN(MAX(OFFSET('Data transformed'!$A$4,MATCH($A144,'Data transformed'!$A$5:$A$185,0),MATCH(AL$4,'Data transformed'!$4:$4,0)-1),$M144),$N144),"NA"))</f>
        <v>NA</v>
      </c>
      <c r="AM144" s="103" t="str">
        <f aca="true">IF($J144="","",IF(ISNUMBER(OFFSET('Data transformed'!$A$4,MATCH($A144,'Data transformed'!$A$5:$A$185,0),MATCH(AM$4,'Data transformed'!$4:$4,0)-1)), MIN(MAX(OFFSET('Data transformed'!$A$4,MATCH($A144,'Data transformed'!$A$5:$A$185,0),MATCH(AM$4,'Data transformed'!$4:$4,0)-1),$M144),$N144),"NA"))</f>
        <v>NA</v>
      </c>
      <c r="AN144" s="103" t="str">
        <f aca="true">IF($J144="","",IF(ISNUMBER(OFFSET('Data transformed'!$A$4,MATCH($A144,'Data transformed'!$A$5:$A$185,0),MATCH(AN$4,'Data transformed'!$4:$4,0)-1)), MIN(MAX(OFFSET('Data transformed'!$A$4,MATCH($A144,'Data transformed'!$A$5:$A$185,0),MATCH(AN$4,'Data transformed'!$4:$4,0)-1),$M144),$N144),"NA"))</f>
        <v>NA</v>
      </c>
      <c r="AO144" s="103" t="str">
        <f aca="true">IF($J144="","",IF(ISNUMBER(OFFSET('Data transformed'!$A$4,MATCH($A144,'Data transformed'!$A$5:$A$185,0),MATCH(AO$4,'Data transformed'!$4:$4,0)-1)), MIN(MAX(OFFSET('Data transformed'!$A$4,MATCH($A144,'Data transformed'!$A$5:$A$185,0),MATCH(AO$4,'Data transformed'!$4:$4,0)-1),$M144),$N144),"NA"))</f>
        <v>NA</v>
      </c>
      <c r="AP144" s="103" t="str">
        <f aca="true">IF($J144="","",IF(ISNUMBER(OFFSET('Data transformed'!$A$4,MATCH($A144,'Data transformed'!$A$5:$A$185,0),MATCH(AP$4,'Data transformed'!$4:$4,0)-1)), MIN(MAX(OFFSET('Data transformed'!$A$4,MATCH($A144,'Data transformed'!$A$5:$A$185,0),MATCH(AP$4,'Data transformed'!$4:$4,0)-1),$M144),$N144),"NA"))</f>
        <v>NA</v>
      </c>
      <c r="AQ144" s="103" t="str">
        <f aca="true">IF($J144="","",IF(ISNUMBER(OFFSET('Data transformed'!$A$4,MATCH($A144,'Data transformed'!$A$5:$A$185,0),MATCH(AQ$4,'Data transformed'!$4:$4,0)-1)), MIN(MAX(OFFSET('Data transformed'!$A$4,MATCH($A144,'Data transformed'!$A$5:$A$185,0),MATCH(AQ$4,'Data transformed'!$4:$4,0)-1),$M144),$N144),"NA"))</f>
        <v>NA</v>
      </c>
      <c r="AR144" s="103" t="str">
        <f aca="true">IF($J144="","",IF(ISNUMBER(OFFSET('Data transformed'!$A$4,MATCH($A144,'Data transformed'!$A$5:$A$185,0),MATCH(AR$4,'Data transformed'!$4:$4,0)-1)), MIN(MAX(OFFSET('Data transformed'!$A$4,MATCH($A144,'Data transformed'!$A$5:$A$185,0),MATCH(AR$4,'Data transformed'!$4:$4,0)-1),$M144),$N144),"NA"))</f>
        <v>NA</v>
      </c>
      <c r="AS144" s="103" t="str">
        <f aca="true">IF($J144="","",IF(ISNUMBER(OFFSET('Data transformed'!$A$4,MATCH($A144,'Data transformed'!$A$5:$A$185,0),MATCH(AS$4,'Data transformed'!$4:$4,0)-1)), MIN(MAX(OFFSET('Data transformed'!$A$4,MATCH($A144,'Data transformed'!$A$5:$A$185,0),MATCH(AS$4,'Data transformed'!$4:$4,0)-1),$M144),$N144),"NA"))</f>
        <v>NA</v>
      </c>
      <c r="AT144" s="103" t="str">
        <f aca="true">IF($J144="","",IF(ISNUMBER(OFFSET('Data transformed'!$A$4,MATCH($A144,'Data transformed'!$A$5:$A$185,0),MATCH(AT$4,'Data transformed'!$4:$4,0)-1)), MIN(MAX(OFFSET('Data transformed'!$A$4,MATCH($A144,'Data transformed'!$A$5:$A$185,0),MATCH(AT$4,'Data transformed'!$4:$4,0)-1),$M144),$N144),"NA"))</f>
        <v>NA</v>
      </c>
      <c r="AU144" s="103" t="str">
        <f aca="true">IF($J144="","",IF(ISNUMBER(OFFSET('Data transformed'!$A$4,MATCH($A144,'Data transformed'!$A$5:$A$185,0),MATCH(AU$4,'Data transformed'!$4:$4,0)-1)), MIN(MAX(OFFSET('Data transformed'!$A$4,MATCH($A144,'Data transformed'!$A$5:$A$185,0),MATCH(AU$4,'Data transformed'!$4:$4,0)-1),$M144),$N144),"NA"))</f>
        <v>NA</v>
      </c>
      <c r="AV144" s="103" t="str">
        <f aca="true">IF($J144="","",IF(ISNUMBER(OFFSET('Data transformed'!$A$4,MATCH($A144,'Data transformed'!$A$5:$A$185,0),MATCH(AV$4,'Data transformed'!$4:$4,0)-1)), MIN(MAX(OFFSET('Data transformed'!$A$4,MATCH($A144,'Data transformed'!$A$5:$A$185,0),MATCH(AV$4,'Data transformed'!$4:$4,0)-1),$M144),$N144),"NA"))</f>
        <v>NA</v>
      </c>
      <c r="AW144" s="103" t="str">
        <f aca="true">IF($J144="","",IF(ISNUMBER(OFFSET('Data transformed'!$A$4,MATCH($A144,'Data transformed'!$A$5:$A$185,0),MATCH(AW$4,'Data transformed'!$4:$4,0)-1)), MIN(MAX(OFFSET('Data transformed'!$A$4,MATCH($A144,'Data transformed'!$A$5:$A$185,0),MATCH(AW$4,'Data transformed'!$4:$4,0)-1),$M144),$N144),"NA"))</f>
        <v>NA</v>
      </c>
      <c r="AX144" s="103" t="str">
        <f aca="true">IF($J144="","",IF(ISNUMBER(OFFSET('Data transformed'!$A$4,MATCH($A144,'Data transformed'!$A$5:$A$185,0),MATCH(AX$4,'Data transformed'!$4:$4,0)-1)), MIN(MAX(OFFSET('Data transformed'!$A$4,MATCH($A144,'Data transformed'!$A$5:$A$185,0),MATCH(AX$4,'Data transformed'!$4:$4,0)-1),$M144),$N144),"NA"))</f>
        <v>NA</v>
      </c>
      <c r="AY144" s="103" t="str">
        <f aca="true">IF($J144="","",IF(ISNUMBER(OFFSET('Data transformed'!$A$4,MATCH($A144,'Data transformed'!$A$5:$A$185,0),MATCH(AY$4,'Data transformed'!$4:$4,0)-1)), MIN(MAX(OFFSET('Data transformed'!$A$4,MATCH($A144,'Data transformed'!$A$5:$A$185,0),MATCH(AY$4,'Data transformed'!$4:$4,0)-1),$M144),$N144),"NA"))</f>
        <v>NA</v>
      </c>
      <c r="AZ144" s="103" t="str">
        <f aca="true">IF($J144="","",IF(ISNUMBER(OFFSET('Data transformed'!$A$4,MATCH($A144,'Data transformed'!$A$5:$A$185,0),MATCH(AZ$4,'Data transformed'!$4:$4,0)-1)), MIN(MAX(OFFSET('Data transformed'!$A$4,MATCH($A144,'Data transformed'!$A$5:$A$185,0),MATCH(AZ$4,'Data transformed'!$4:$4,0)-1),$M144),$N144),"NA"))</f>
        <v>NA</v>
      </c>
      <c r="BA144" s="103" t="str">
        <f aca="true">IF($J144="","",IF(ISNUMBER(OFFSET('Data transformed'!$A$4,MATCH($A144,'Data transformed'!$A$5:$A$185,0),MATCH(BA$4,'Data transformed'!$4:$4,0)-1)), MIN(MAX(OFFSET('Data transformed'!$A$4,MATCH($A144,'Data transformed'!$A$5:$A$185,0),MATCH(BA$4,'Data transformed'!$4:$4,0)-1),$M144),$N144),"NA"))</f>
        <v>NA</v>
      </c>
      <c r="BB144" s="103" t="str">
        <f aca="true">IF($J144="","",IF(ISNUMBER(OFFSET('Data transformed'!$A$4,MATCH($A144,'Data transformed'!$A$5:$A$185,0),MATCH(BB$4,'Data transformed'!$4:$4,0)-1)), MIN(MAX(OFFSET('Data transformed'!$A$4,MATCH($A144,'Data transformed'!$A$5:$A$185,0),MATCH(BB$4,'Data transformed'!$4:$4,0)-1),$M144),$N144),"NA"))</f>
        <v>NA</v>
      </c>
      <c r="BC144" s="103" t="str">
        <f aca="true">IF($J144="","",IF(ISNUMBER(OFFSET('Data transformed'!$A$4,MATCH($A144,'Data transformed'!$A$5:$A$185,0),MATCH(BC$4,'Data transformed'!$4:$4,0)-1)), MIN(MAX(OFFSET('Data transformed'!$A$4,MATCH($A144,'Data transformed'!$A$5:$A$185,0),MATCH(BC$4,'Data transformed'!$4:$4,0)-1),$M144),$N144),"NA"))</f>
        <v>NA</v>
      </c>
      <c r="BD144" s="103" t="str">
        <f aca="true">IF($J144="","",IF(ISNUMBER(OFFSET('Data transformed'!$A$4,MATCH($A144,'Data transformed'!$A$5:$A$185,0),MATCH(BD$4,'Data transformed'!$4:$4,0)-1)), MIN(MAX(OFFSET('Data transformed'!$A$4,MATCH($A144,'Data transformed'!$A$5:$A$185,0),MATCH(BD$4,'Data transformed'!$4:$4,0)-1),$M144),$N144),"NA"))</f>
        <v>NA</v>
      </c>
      <c r="BE144" s="103" t="str">
        <f aca="true">IF($J144="","",IF(ISNUMBER(OFFSET('Data transformed'!$A$4,MATCH($A144,'Data transformed'!$A$5:$A$185,0),MATCH(BE$4,'Data transformed'!$4:$4,0)-1)), MIN(MAX(OFFSET('Data transformed'!$A$4,MATCH($A144,'Data transformed'!$A$5:$A$185,0),MATCH(BE$4,'Data transformed'!$4:$4,0)-1),$M144),$N144),"NA"))</f>
        <v>NA</v>
      </c>
      <c r="BF144" s="103" t="str">
        <f aca="true">IF($J144="","",IF(ISNUMBER(OFFSET('Data transformed'!$A$4,MATCH($A144,'Data transformed'!$A$5:$A$185,0),MATCH(BF$4,'Data transformed'!$4:$4,0)-1)), MIN(MAX(OFFSET('Data transformed'!$A$4,MATCH($A144,'Data transformed'!$A$5:$A$185,0),MATCH(BF$4,'Data transformed'!$4:$4,0)-1),$M144),$N144),"NA"))</f>
        <v>NA</v>
      </c>
      <c r="BG144" s="103" t="str">
        <f aca="true">IF($J144="","",IF(ISNUMBER(OFFSET('Data transformed'!$A$4,MATCH($A144,'Data transformed'!$A$5:$A$185,0),MATCH(BG$4,'Data transformed'!$4:$4,0)-1)), MIN(MAX(OFFSET('Data transformed'!$A$4,MATCH($A144,'Data transformed'!$A$5:$A$185,0),MATCH(BG$4,'Data transformed'!$4:$4,0)-1),$M144),$N144),"NA"))</f>
        <v>NA</v>
      </c>
      <c r="BH144" s="103" t="str">
        <f aca="true">IF($J144="","",IF(ISNUMBER(OFFSET('Data transformed'!$A$4,MATCH($A144,'Data transformed'!$A$5:$A$185,0),MATCH(BH$4,'Data transformed'!$4:$4,0)-1)), MIN(MAX(OFFSET('Data transformed'!$A$4,MATCH($A144,'Data transformed'!$A$5:$A$185,0),MATCH(BH$4,'Data transformed'!$4:$4,0)-1),$M144),$N144),"NA"))</f>
        <v>NA</v>
      </c>
      <c r="BI144" s="103" t="str">
        <f aca="true">IF($J144="","",IF(ISNUMBER(OFFSET('Data transformed'!$A$4,MATCH($A144,'Data transformed'!$A$5:$A$185,0),MATCH(BI$4,'Data transformed'!$4:$4,0)-1)), MIN(MAX(OFFSET('Data transformed'!$A$4,MATCH($A144,'Data transformed'!$A$5:$A$185,0),MATCH(BI$4,'Data transformed'!$4:$4,0)-1),$M144),$N144),"NA"))</f>
        <v>NA</v>
      </c>
      <c r="BJ144" s="103" t="str">
        <f aca="true">IF($J144="","",IF(ISNUMBER(OFFSET('Data transformed'!$A$4,MATCH($A144,'Data transformed'!$A$5:$A$185,0),MATCH(BJ$4,'Data transformed'!$4:$4,0)-1)), MIN(MAX(OFFSET('Data transformed'!$A$4,MATCH($A144,'Data transformed'!$A$5:$A$185,0),MATCH(BJ$4,'Data transformed'!$4:$4,0)-1),$M144),$N144),"NA"))</f>
        <v>NA</v>
      </c>
      <c r="BK144" s="103" t="str">
        <f aca="true">IF($J144="","",IF(ISNUMBER(OFFSET('Data transformed'!$A$4,MATCH($A144,'Data transformed'!$A$5:$A$185,0),MATCH(BK$4,'Data transformed'!$4:$4,0)-1)), MIN(MAX(OFFSET('Data transformed'!$A$4,MATCH($A144,'Data transformed'!$A$5:$A$185,0),MATCH(BK$4,'Data transformed'!$4:$4,0)-1),$M144),$N144),"NA"))</f>
        <v>NA</v>
      </c>
      <c r="BL144" s="103" t="str">
        <f aca="true">IF($J144="","",IF(ISNUMBER(OFFSET('Data transformed'!$A$4,MATCH($A144,'Data transformed'!$A$5:$A$185,0),MATCH(BL$4,'Data transformed'!$4:$4,0)-1)), MIN(MAX(OFFSET('Data transformed'!$A$4,MATCH($A144,'Data transformed'!$A$5:$A$185,0),MATCH(BL$4,'Data transformed'!$4:$4,0)-1),$M144),$N144),"NA"))</f>
        <v>NA</v>
      </c>
      <c r="BM144" s="103" t="str">
        <f aca="true">IF($J144="","",IF(ISNUMBER(OFFSET('Data transformed'!$A$4,MATCH($A144,'Data transformed'!$A$5:$A$185,0),MATCH(BM$4,'Data transformed'!$4:$4,0)-1)), MIN(MAX(OFFSET('Data transformed'!$A$4,MATCH($A144,'Data transformed'!$A$5:$A$185,0),MATCH(BM$4,'Data transformed'!$4:$4,0)-1),$M144),$N144),"NA"))</f>
        <v>NA</v>
      </c>
      <c r="BN144" s="103" t="str">
        <f aca="true">IF($J144="","",IF(ISNUMBER(OFFSET('Data transformed'!$A$4,MATCH($A144,'Data transformed'!$A$5:$A$185,0),MATCH(BN$4,'Data transformed'!$4:$4,0)-1)), MIN(MAX(OFFSET('Data transformed'!$A$4,MATCH($A144,'Data transformed'!$A$5:$A$185,0),MATCH(BN$4,'Data transformed'!$4:$4,0)-1),$M144),$N144),"NA"))</f>
        <v>NA</v>
      </c>
      <c r="BO144" s="103" t="str">
        <f aca="true">IF($J144="","",IF(ISNUMBER(OFFSET('Data transformed'!$A$4,MATCH($A144,'Data transformed'!$A$5:$A$185,0),MATCH(BO$4,'Data transformed'!$4:$4,0)-1)), MIN(MAX(OFFSET('Data transformed'!$A$4,MATCH($A144,'Data transformed'!$A$5:$A$185,0),MATCH(BO$4,'Data transformed'!$4:$4,0)-1),$M144),$N144),"NA"))</f>
        <v>NA</v>
      </c>
      <c r="BP144" s="103" t="str">
        <f aca="true">IF($J144="","",IF(ISNUMBER(OFFSET('Data transformed'!$A$4,MATCH($A144,'Data transformed'!$A$5:$A$185,0),MATCH(BP$4,'Data transformed'!$4:$4,0)-1)), MIN(MAX(OFFSET('Data transformed'!$A$4,MATCH($A144,'Data transformed'!$A$5:$A$185,0),MATCH(BP$4,'Data transformed'!$4:$4,0)-1),$M144),$N144),"NA"))</f>
        <v>NA</v>
      </c>
      <c r="BQ144" s="103" t="str">
        <f aca="true">IF($J144="","",IF(ISNUMBER(OFFSET('Data transformed'!$A$4,MATCH($A144,'Data transformed'!$A$5:$A$185,0),MATCH(BQ$4,'Data transformed'!$4:$4,0)-1)), MIN(MAX(OFFSET('Data transformed'!$A$4,MATCH($A144,'Data transformed'!$A$5:$A$185,0),MATCH(BQ$4,'Data transformed'!$4:$4,0)-1),$M144),$N144),"NA"))</f>
        <v>NA</v>
      </c>
      <c r="BR144" s="103" t="str">
        <f aca="true">IF($J144="","",IF(ISNUMBER(OFFSET('Data transformed'!$A$4,MATCH($A144,'Data transformed'!$A$5:$A$185,0),MATCH(BR$4,'Data transformed'!$4:$4,0)-1)), MIN(MAX(OFFSET('Data transformed'!$A$4,MATCH($A144,'Data transformed'!$A$5:$A$185,0),MATCH(BR$4,'Data transformed'!$4:$4,0)-1),$M144),$N144),"NA"))</f>
        <v>NA</v>
      </c>
      <c r="BS144" s="103" t="str">
        <f aca="true">IF($J144="","",IF(ISNUMBER(OFFSET('Data transformed'!$A$4,MATCH($A144,'Data transformed'!$A$5:$A$185,0),MATCH(BS$4,'Data transformed'!$4:$4,0)-1)), MIN(MAX(OFFSET('Data transformed'!$A$4,MATCH($A144,'Data transformed'!$A$5:$A$185,0),MATCH(BS$4,'Data transformed'!$4:$4,0)-1),$M144),$N144),"NA"))</f>
        <v>NA</v>
      </c>
      <c r="BT144" s="103" t="str">
        <f aca="true">IF($J144="","",IF(ISNUMBER(OFFSET('Data transformed'!$A$4,MATCH($A144,'Data transformed'!$A$5:$A$185,0),MATCH(BT$4,'Data transformed'!$4:$4,0)-1)), MIN(MAX(OFFSET('Data transformed'!$A$4,MATCH($A144,'Data transformed'!$A$5:$A$185,0),MATCH(BT$4,'Data transformed'!$4:$4,0)-1),$M144),$N144),"NA"))</f>
        <v>NA</v>
      </c>
      <c r="BU144" s="103" t="str">
        <f aca="true">IF($J144="","",IF(ISNUMBER(OFFSET('Data transformed'!$A$4,MATCH($A144,'Data transformed'!$A$5:$A$185,0),MATCH(BU$4,'Data transformed'!$4:$4,0)-1)), MIN(MAX(OFFSET('Data transformed'!$A$4,MATCH($A144,'Data transformed'!$A$5:$A$185,0),MATCH(BU$4,'Data transformed'!$4:$4,0)-1),$M144),$N144),"NA"))</f>
        <v>NA</v>
      </c>
      <c r="BV144" s="103" t="str">
        <f aca="true">IF($J144="","",IF(ISNUMBER(OFFSET('Data transformed'!$A$4,MATCH($A144,'Data transformed'!$A$5:$A$185,0),MATCH(BV$4,'Data transformed'!$4:$4,0)-1)), MIN(MAX(OFFSET('Data transformed'!$A$4,MATCH($A144,'Data transformed'!$A$5:$A$185,0),MATCH(BV$4,'Data transformed'!$4:$4,0)-1),$M144),$N144),"NA"))</f>
        <v>NA</v>
      </c>
      <c r="BW144" s="103" t="str">
        <f aca="true">IF($J144="","",IF(ISNUMBER(OFFSET('Data transformed'!$A$4,MATCH($A144,'Data transformed'!$A$5:$A$185,0),MATCH(BW$4,'Data transformed'!$4:$4,0)-1)), MIN(MAX(OFFSET('Data transformed'!$A$4,MATCH($A144,'Data transformed'!$A$5:$A$185,0),MATCH(BW$4,'Data transformed'!$4:$4,0)-1),$M144),$N144),"NA"))</f>
        <v>NA</v>
      </c>
      <c r="BX144" s="103" t="str">
        <f aca="true">IF($J144="","",IF(ISNUMBER(OFFSET('Data transformed'!$A$4,MATCH($A144,'Data transformed'!$A$5:$A$185,0),MATCH(BX$4,'Data transformed'!$4:$4,0)-1)), MIN(MAX(OFFSET('Data transformed'!$A$4,MATCH($A144,'Data transformed'!$A$5:$A$185,0),MATCH(BX$4,'Data transformed'!$4:$4,0)-1),$M144),$N144),"NA"))</f>
        <v>NA</v>
      </c>
      <c r="BY144" s="103" t="str">
        <f aca="true">IF($J144="","",IF(ISNUMBER(OFFSET('Data transformed'!$A$4,MATCH($A144,'Data transformed'!$A$5:$A$185,0),MATCH(BY$4,'Data transformed'!$4:$4,0)-1)), MIN(MAX(OFFSET('Data transformed'!$A$4,MATCH($A144,'Data transformed'!$A$5:$A$185,0),MATCH(BY$4,'Data transformed'!$4:$4,0)-1),$M144),$N144),"NA"))</f>
        <v>NA</v>
      </c>
      <c r="BZ144" s="103" t="str">
        <f aca="true">IF($J144="","",IF(ISNUMBER(OFFSET('Data transformed'!$A$4,MATCH($A144,'Data transformed'!$A$5:$A$185,0),MATCH(BZ$4,'Data transformed'!$4:$4,0)-1)), MIN(MAX(OFFSET('Data transformed'!$A$4,MATCH($A144,'Data transformed'!$A$5:$A$185,0),MATCH(BZ$4,'Data transformed'!$4:$4,0)-1),$M144),$N144),"NA"))</f>
        <v>NA</v>
      </c>
      <c r="CA144" s="103" t="str">
        <f aca="true">IF($J144="","",IF(ISNUMBER(OFFSET('Data transformed'!$A$4,MATCH($A144,'Data transformed'!$A$5:$A$185,0),MATCH(CA$4,'Data transformed'!$4:$4,0)-1)), MIN(MAX(OFFSET('Data transformed'!$A$4,MATCH($A144,'Data transformed'!$A$5:$A$185,0),MATCH(CA$4,'Data transformed'!$4:$4,0)-1),$M144),$N144),"NA"))</f>
        <v>NA</v>
      </c>
      <c r="CB144" s="103" t="str">
        <f aca="true">IF($J144="","",IF(ISNUMBER(OFFSET('Data transformed'!$A$4,MATCH($A144,'Data transformed'!$A$5:$A$185,0),MATCH(CB$4,'Data transformed'!$4:$4,0)-1)), MIN(MAX(OFFSET('Data transformed'!$A$4,MATCH($A144,'Data transformed'!$A$5:$A$185,0),MATCH(CB$4,'Data transformed'!$4:$4,0)-1),$M144),$N144),"NA"))</f>
        <v>NA</v>
      </c>
      <c r="CC144" s="103" t="str">
        <f aca="true">IF($J144="","",IF(ISNUMBER(OFFSET('Data transformed'!$A$4,MATCH($A144,'Data transformed'!$A$5:$A$185,0),MATCH(CC$4,'Data transformed'!$4:$4,0)-1)), MIN(MAX(OFFSET('Data transformed'!$A$4,MATCH($A144,'Data transformed'!$A$5:$A$185,0),MATCH(CC$4,'Data transformed'!$4:$4,0)-1),$M144),$N144),"NA"))</f>
        <v>NA</v>
      </c>
      <c r="CD144" s="103" t="str">
        <f aca="true">IF($J144="","",IF(ISNUMBER(OFFSET('Data transformed'!$A$4,MATCH($A144,'Data transformed'!$A$5:$A$185,0),MATCH(CD$4,'Data transformed'!$4:$4,0)-1)), MIN(MAX(OFFSET('Data transformed'!$A$4,MATCH($A144,'Data transformed'!$A$5:$A$185,0),MATCH(CD$4,'Data transformed'!$4:$4,0)-1),$M144),$N144),"NA"))</f>
        <v>NA</v>
      </c>
      <c r="CE144" s="103" t="str">
        <f aca="true">IF($J144="","",IF(ISNUMBER(OFFSET('Data transformed'!$A$4,MATCH($A144,'Data transformed'!$A$5:$A$185,0),MATCH(CE$4,'Data transformed'!$4:$4,0)-1)), MIN(MAX(OFFSET('Data transformed'!$A$4,MATCH($A144,'Data transformed'!$A$5:$A$185,0),MATCH(CE$4,'Data transformed'!$4:$4,0)-1),$M144),$N144),"NA"))</f>
        <v>NA</v>
      </c>
      <c r="CF144" s="103" t="str">
        <f aca="true">IF($J144="","",IF(ISNUMBER(OFFSET('Data transformed'!$A$4,MATCH($A144,'Data transformed'!$A$5:$A$185,0),MATCH(CF$4,'Data transformed'!$4:$4,0)-1)), MIN(MAX(OFFSET('Data transformed'!$A$4,MATCH($A144,'Data transformed'!$A$5:$A$185,0),MATCH(CF$4,'Data transformed'!$4:$4,0)-1),$M144),$N144),"NA"))</f>
        <v>NA</v>
      </c>
      <c r="CG144" s="103" t="str">
        <f aca="true">IF($J144="","",IF(ISNUMBER(OFFSET('Data transformed'!$A$4,MATCH($A144,'Data transformed'!$A$5:$A$185,0),MATCH(CG$4,'Data transformed'!$4:$4,0)-1)), MIN(MAX(OFFSET('Data transformed'!$A$4,MATCH($A144,'Data transformed'!$A$5:$A$185,0),MATCH(CG$4,'Data transformed'!$4:$4,0)-1),$M144),$N144),"NA"))</f>
        <v>NA</v>
      </c>
      <c r="CH144" s="103" t="str">
        <f aca="true">IF($J144="","",IF(ISNUMBER(OFFSET('Data transformed'!$A$4,MATCH($A144,'Data transformed'!$A$5:$A$185,0),MATCH(CH$4,'Data transformed'!$4:$4,0)-1)), MIN(MAX(OFFSET('Data transformed'!$A$4,MATCH($A144,'Data transformed'!$A$5:$A$185,0),MATCH(CH$4,'Data transformed'!$4:$4,0)-1),$M144),$N144),"NA"))</f>
        <v>NA</v>
      </c>
      <c r="CI144" s="103" t="str">
        <f aca="true">IF($J144="","",IF(ISNUMBER(OFFSET('Data transformed'!$A$4,MATCH($A144,'Data transformed'!$A$5:$A$185,0),MATCH(CI$4,'Data transformed'!$4:$4,0)-1)), MIN(MAX(OFFSET('Data transformed'!$A$4,MATCH($A144,'Data transformed'!$A$5:$A$185,0),MATCH(CI$4,'Data transformed'!$4:$4,0)-1),$M144),$N144),"NA"))</f>
        <v>NA</v>
      </c>
      <c r="CJ144" s="103" t="str">
        <f aca="true">IF($J144="","",IF(ISNUMBER(OFFSET('Data transformed'!$A$4,MATCH($A144,'Data transformed'!$A$5:$A$185,0),MATCH(CJ$4,'Data transformed'!$4:$4,0)-1)), MIN(MAX(OFFSET('Data transformed'!$A$4,MATCH($A144,'Data transformed'!$A$5:$A$185,0),MATCH(CJ$4,'Data transformed'!$4:$4,0)-1),$M144),$N144),"NA"))</f>
        <v>NA</v>
      </c>
      <c r="CK144" s="103" t="str">
        <f aca="true">IF($J144="","",IF(ISNUMBER(OFFSET('Data transformed'!$A$4,MATCH($A144,'Data transformed'!$A$5:$A$185,0),MATCH(CK$4,'Data transformed'!$4:$4,0)-1)), MIN(MAX(OFFSET('Data transformed'!$A$4,MATCH($A144,'Data transformed'!$A$5:$A$185,0),MATCH(CK$4,'Data transformed'!$4:$4,0)-1),$M144),$N144),"NA"))</f>
        <v>NA</v>
      </c>
      <c r="CL144" s="103" t="str">
        <f aca="true">IF($J144="","",IF(ISNUMBER(OFFSET('Data transformed'!$A$4,MATCH($A144,'Data transformed'!$A$5:$A$185,0),MATCH(CL$4,'Data transformed'!$4:$4,0)-1)), MIN(MAX(OFFSET('Data transformed'!$A$4,MATCH($A144,'Data transformed'!$A$5:$A$185,0),MATCH(CL$4,'Data transformed'!$4:$4,0)-1),$M144),$N144),"NA"))</f>
        <v>NA</v>
      </c>
      <c r="CM144" s="103" t="str">
        <f aca="true">IF($J144="","",IF(ISNUMBER(OFFSET('Data transformed'!$A$4,MATCH($A144,'Data transformed'!$A$5:$A$185,0),MATCH(CM$4,'Data transformed'!$4:$4,0)-1)), MIN(MAX(OFFSET('Data transformed'!$A$4,MATCH($A144,'Data transformed'!$A$5:$A$185,0),MATCH(CM$4,'Data transformed'!$4:$4,0)-1),$M144),$N144),"NA"))</f>
        <v>NA</v>
      </c>
      <c r="CN144" s="103" t="str">
        <f aca="true">IF($J144="","",IF(ISNUMBER(OFFSET('Data transformed'!$A$4,MATCH($A144,'Data transformed'!$A$5:$A$185,0),MATCH(CN$4,'Data transformed'!$4:$4,0)-1)), MIN(MAX(OFFSET('Data transformed'!$A$4,MATCH($A144,'Data transformed'!$A$5:$A$185,0),MATCH(CN$4,'Data transformed'!$4:$4,0)-1),$M144),$N144),"NA"))</f>
        <v>NA</v>
      </c>
      <c r="CO144" s="103" t="str">
        <f aca="true">IF($J144="","",IF(ISNUMBER(OFFSET('Data transformed'!$A$4,MATCH($A144,'Data transformed'!$A$5:$A$185,0),MATCH(CO$4,'Data transformed'!$4:$4,0)-1)), MIN(MAX(OFFSET('Data transformed'!$A$4,MATCH($A144,'Data transformed'!$A$5:$A$185,0),MATCH(CO$4,'Data transformed'!$4:$4,0)-1),$M144),$N144),"NA"))</f>
        <v>NA</v>
      </c>
      <c r="CP144" s="103" t="str">
        <f aca="true">IF($J144="","",IF(ISNUMBER(OFFSET('Data transformed'!$A$4,MATCH($A144,'Data transformed'!$A$5:$A$185,0),MATCH(CP$4,'Data transformed'!$4:$4,0)-1)), MIN(MAX(OFFSET('Data transformed'!$A$4,MATCH($A144,'Data transformed'!$A$5:$A$185,0),MATCH(CP$4,'Data transformed'!$4:$4,0)-1),$M144),$N144),"NA"))</f>
        <v>NA</v>
      </c>
      <c r="CQ144" s="103" t="str">
        <f aca="true">IF($J144="","",IF(ISNUMBER(OFFSET('Data transformed'!$A$4,MATCH($A144,'Data transformed'!$A$5:$A$185,0),MATCH(CQ$4,'Data transformed'!$4:$4,0)-1)), MIN(MAX(OFFSET('Data transformed'!$A$4,MATCH($A144,'Data transformed'!$A$5:$A$185,0),MATCH(CQ$4,'Data transformed'!$4:$4,0)-1),$M144),$N144),"NA"))</f>
        <v>NA</v>
      </c>
      <c r="CR144" s="103" t="str">
        <f aca="true">IF($J144="","",IF(ISNUMBER(OFFSET('Data transformed'!$A$4,MATCH($A144,'Data transformed'!$A$5:$A$185,0),MATCH(CR$4,'Data transformed'!$4:$4,0)-1)), MIN(MAX(OFFSET('Data transformed'!$A$4,MATCH($A144,'Data transformed'!$A$5:$A$185,0),MATCH(CR$4,'Data transformed'!$4:$4,0)-1),$M144),$N144),"NA"))</f>
        <v>NA</v>
      </c>
      <c r="CS144" s="103" t="str">
        <f aca="true">IF($J144="","",IF(ISNUMBER(OFFSET('Data transformed'!$A$4,MATCH($A144,'Data transformed'!$A$5:$A$185,0),MATCH(CS$4,'Data transformed'!$4:$4,0)-1)), MIN(MAX(OFFSET('Data transformed'!$A$4,MATCH($A144,'Data transformed'!$A$5:$A$185,0),MATCH(CS$4,'Data transformed'!$4:$4,0)-1),$M144),$N144),"NA"))</f>
        <v>NA</v>
      </c>
      <c r="CT144" s="103" t="str">
        <f aca="true">IF($J144="","",IF(ISNUMBER(OFFSET('Data transformed'!$A$4,MATCH($A144,'Data transformed'!$A$5:$A$185,0),MATCH(CT$4,'Data transformed'!$4:$4,0)-1)), MIN(MAX(OFFSET('Data transformed'!$A$4,MATCH($A144,'Data transformed'!$A$5:$A$185,0),MATCH(CT$4,'Data transformed'!$4:$4,0)-1),$M144),$N144),"NA"))</f>
        <v>NA</v>
      </c>
      <c r="CU144" s="103" t="str">
        <f aca="true">IF($J144="","",IF(ISNUMBER(OFFSET('Data transformed'!$A$4,MATCH($A144,'Data transformed'!$A$5:$A$185,0),MATCH(CU$4,'Data transformed'!$4:$4,0)-1)), MIN(MAX(OFFSET('Data transformed'!$A$4,MATCH($A144,'Data transformed'!$A$5:$A$185,0),MATCH(CU$4,'Data transformed'!$4:$4,0)-1),$M144),$N144),"NA"))</f>
        <v>NA</v>
      </c>
    </row>
    <row r="145" customFormat="false" ht="15.5" hidden="false" customHeight="false" outlineLevel="0" collapsed="false">
      <c r="A145" s="107" t="n">
        <v>5210</v>
      </c>
      <c r="B145" s="107" t="n">
        <v>3</v>
      </c>
      <c r="C145" s="103" t="str">
        <f aca="true">IF(ISBLANK(OFFSET('Raw Data'!$A$3,MATCH($A145,'Raw Data'!$B$4:$B$185,0),MATCH(C$4,'Raw Data'!$3:$3,0)-1)),"",OFFSET('Raw Data'!$A$3,MATCH($A145,'Raw Data'!$B$4:$B$185,0),MATCH(C$4,'Raw Data'!$3:$3,0)-1))</f>
        <v>Proactive laws</v>
      </c>
      <c r="D145" s="103" t="str">
        <f aca="true">IF(ISBLANK(OFFSET('Raw Data'!$A$3,MATCH($A145,'Raw Data'!$B$4:$B$185,0),MATCH(D$4,'Raw Data'!$3:$3,0)-1)),"",OFFSET('Raw Data'!$A$3,MATCH($A145,'Raw Data'!$B$4:$B$185,0),MATCH(D$4,'Raw Data'!$3:$3,0)-1))</f>
        <v/>
      </c>
      <c r="E145" s="103" t="str">
        <f aca="true">IF(ISBLANK(OFFSET('Raw Data'!$A$3,MATCH($A145,'Raw Data'!$B$4:$B$185,0),MATCH(E$4,'Raw Data'!$3:$3,0)-1)),"",OFFSET('Raw Data'!$A$3,MATCH($A145,'Raw Data'!$B$4:$B$185,0),MATCH(E$4,'Raw Data'!$3:$3,0)-1))</f>
        <v/>
      </c>
      <c r="G145" s="103"/>
      <c r="H145" s="103"/>
      <c r="I145" s="103"/>
      <c r="J145" s="103" t="e">
        <f aca="true" t="array" ref="J145:J145">IFERROR(_xlfn.QUARTILE.INC(IF(ISNUMBER(OFFSET('Data transformed'!$N$4,MATCH('outliers treatment'!$A145,'Data transformed'!$A$5:$A$185),1,1,COUNTA('Data transformed'!$O$4:$CX$4))),OFFSET('Data transformed'!$N$4,MATCH('outliers treatment'!$A145,'Data transformed'!$A$5:$A$185),1,1,COUNTA('Data transformed'!$O$4:$CX$4))),1),"")</f>
        <v>#N/A</v>
      </c>
      <c r="K145" s="103" t="e">
        <f aca="true" t="array" ref="K145:K145">IFERROR(_xlfn.QUARTILE.INC(IF(ISNUMBER(OFFSET('Data transformed'!$N$4,MATCH('outliers treatment'!$A145,'Data transformed'!$A$5:$A$185),1,1,COUNTA('Data transformed'!$O$4:$CX$4))),OFFSET('Data transformed'!$N$4,MATCH('outliers treatment'!$A145,'Data transformed'!$A$5:$A$185),1,1,COUNTA('Data transformed'!$O$4:$CX$4))),3),"")</f>
        <v>#N/A</v>
      </c>
      <c r="L145" s="103" t="str">
        <f aca="false">IFERROR(K145-J145,"")</f>
        <v/>
      </c>
      <c r="M145" s="103"/>
      <c r="N145" s="103"/>
      <c r="O145" s="103"/>
      <c r="P145" s="105" t="str">
        <f aca="false" t="array" ref="P145:P145">IFERROR(SKEW(IF(ISNUMBER(T145:CU145),T145:CU145,"")),"")</f>
        <v/>
      </c>
      <c r="Q145" s="103" t="n">
        <f aca="true">IF(ISBLANK(OFFSET('Data above threshold'!$A$4,MATCH('Data above threshold'!$A144,'Data above threshold'!$A$5:$A$185,0),MATCH('Data above threshold'!N$4,'Data above threshold'!$4:$4,0)-1)),1,OFFSET('Data above threshold'!$A$4,MATCH('Data above threshold'!$A144,'Data above threshold'!$A$5:$A$185,0),MATCH('Data above threshold'!N$4,'Data above threshold'!$4:$4,0)-1))</f>
        <v>1</v>
      </c>
      <c r="R145" s="103" t="e">
        <f aca="false">IF($J145="","",COUNTIF(T145:CU145,M145)+ COUNTIF(T145:CQ145,N145))</f>
        <v>#N/A</v>
      </c>
      <c r="S145" s="106" t="str">
        <f aca="false" t="array" ref="S145:S145">IF(B145&lt;4,"",1-IFERROR(SUM(ISNUMBER(T145:CU145)*(1-$T$3:$CU$3))/COUNTIF($T$3:$CU$3,0),0))</f>
        <v/>
      </c>
      <c r="T145" s="103" t="str">
        <f aca="true">IF($J145="","",IF(ISNUMBER(OFFSET('Data transformed'!$A$4,MATCH($A145,'Data transformed'!$A$5:$A$185,0),MATCH(T$4,'Data transformed'!$4:$4,0)-1)), MIN(MAX(OFFSET('Data transformed'!$A$4,MATCH($A145,'Data transformed'!$A$5:$A$185,0),MATCH(T$4,'Data transformed'!$4:$4,0)-1),$M145),$N145),"NA"))</f>
        <v>NA</v>
      </c>
      <c r="U145" s="103" t="str">
        <f aca="true">IF($J145="","",IF(ISNUMBER(OFFSET('Data transformed'!$A$4,MATCH($A145,'Data transformed'!$A$5:$A$185,0),MATCH(U$4,'Data transformed'!$4:$4,0)-1)), MIN(MAX(OFFSET('Data transformed'!$A$4,MATCH($A145,'Data transformed'!$A$5:$A$185,0),MATCH(U$4,'Data transformed'!$4:$4,0)-1),$M145),$N145),"NA"))</f>
        <v>NA</v>
      </c>
      <c r="V145" s="103" t="str">
        <f aca="true">IF($J145="","",IF(ISNUMBER(OFFSET('Data transformed'!$A$4,MATCH($A145,'Data transformed'!$A$5:$A$185,0),MATCH(V$4,'Data transformed'!$4:$4,0)-1)), MIN(MAX(OFFSET('Data transformed'!$A$4,MATCH($A145,'Data transformed'!$A$5:$A$185,0),MATCH(V$4,'Data transformed'!$4:$4,0)-1),$M145),$N145),"NA"))</f>
        <v>NA</v>
      </c>
      <c r="W145" s="103" t="str">
        <f aca="true">IF($J145="","",IF(ISNUMBER(OFFSET('Data transformed'!$A$4,MATCH($A145,'Data transformed'!$A$5:$A$185,0),MATCH(W$4,'Data transformed'!$4:$4,0)-1)), MIN(MAX(OFFSET('Data transformed'!$A$4,MATCH($A145,'Data transformed'!$A$5:$A$185,0),MATCH(W$4,'Data transformed'!$4:$4,0)-1),$M145),$N145),"NA"))</f>
        <v>NA</v>
      </c>
      <c r="X145" s="103" t="str">
        <f aca="true">IF($J145="","",IF(ISNUMBER(OFFSET('Data transformed'!$A$4,MATCH($A145,'Data transformed'!$A$5:$A$185,0),MATCH(X$4,'Data transformed'!$4:$4,0)-1)), MIN(MAX(OFFSET('Data transformed'!$A$4,MATCH($A145,'Data transformed'!$A$5:$A$185,0),MATCH(X$4,'Data transformed'!$4:$4,0)-1),$M145),$N145),"NA"))</f>
        <v>NA</v>
      </c>
      <c r="Y145" s="103" t="str">
        <f aca="true">IF($J145="","",IF(ISNUMBER(OFFSET('Data transformed'!$A$4,MATCH($A145,'Data transformed'!$A$5:$A$185,0),MATCH(Y$4,'Data transformed'!$4:$4,0)-1)), MIN(MAX(OFFSET('Data transformed'!$A$4,MATCH($A145,'Data transformed'!$A$5:$A$185,0),MATCH(Y$4,'Data transformed'!$4:$4,0)-1),$M145),$N145),"NA"))</f>
        <v>NA</v>
      </c>
      <c r="Z145" s="103" t="str">
        <f aca="true">IF($J145="","",IF(ISNUMBER(OFFSET('Data transformed'!$A$4,MATCH($A145,'Data transformed'!$A$5:$A$185,0),MATCH(Z$4,'Data transformed'!$4:$4,0)-1)), MIN(MAX(OFFSET('Data transformed'!$A$4,MATCH($A145,'Data transformed'!$A$5:$A$185,0),MATCH(Z$4,'Data transformed'!$4:$4,0)-1),$M145),$N145),"NA"))</f>
        <v>NA</v>
      </c>
      <c r="AA145" s="103" t="str">
        <f aca="true">IF($J145="","",IF(ISNUMBER(OFFSET('Data transformed'!$A$4,MATCH($A145,'Data transformed'!$A$5:$A$185,0),MATCH(AA$4,'Data transformed'!$4:$4,0)-1)), MIN(MAX(OFFSET('Data transformed'!$A$4,MATCH($A145,'Data transformed'!$A$5:$A$185,0),MATCH(AA$4,'Data transformed'!$4:$4,0)-1),$M145),$N145),"NA"))</f>
        <v>NA</v>
      </c>
      <c r="AB145" s="103" t="str">
        <f aca="true">IF($J145="","",IF(ISNUMBER(OFFSET('Data transformed'!$A$4,MATCH($A145,'Data transformed'!$A$5:$A$185,0),MATCH(AB$4,'Data transformed'!$4:$4,0)-1)), MIN(MAX(OFFSET('Data transformed'!$A$4,MATCH($A145,'Data transformed'!$A$5:$A$185,0),MATCH(AB$4,'Data transformed'!$4:$4,0)-1),$M145),$N145),"NA"))</f>
        <v>NA</v>
      </c>
      <c r="AC145" s="103" t="str">
        <f aca="true">IF($J145="","",IF(ISNUMBER(OFFSET('Data transformed'!$A$4,MATCH($A145,'Data transformed'!$A$5:$A$185,0),MATCH(AC$4,'Data transformed'!$4:$4,0)-1)), MIN(MAX(OFFSET('Data transformed'!$A$4,MATCH($A145,'Data transformed'!$A$5:$A$185,0),MATCH(AC$4,'Data transformed'!$4:$4,0)-1),$M145),$N145),"NA"))</f>
        <v>NA</v>
      </c>
      <c r="AD145" s="103" t="str">
        <f aca="true">IF($J145="","",IF(ISNUMBER(OFFSET('Data transformed'!$A$4,MATCH($A145,'Data transformed'!$A$5:$A$185,0),MATCH(AD$4,'Data transformed'!$4:$4,0)-1)), MIN(MAX(OFFSET('Data transformed'!$A$4,MATCH($A145,'Data transformed'!$A$5:$A$185,0),MATCH(AD$4,'Data transformed'!$4:$4,0)-1),$M145),$N145),"NA"))</f>
        <v>NA</v>
      </c>
      <c r="AE145" s="103" t="str">
        <f aca="true">IF($J145="","",IF(ISNUMBER(OFFSET('Data transformed'!$A$4,MATCH($A145,'Data transformed'!$A$5:$A$185,0),MATCH(AE$4,'Data transformed'!$4:$4,0)-1)), MIN(MAX(OFFSET('Data transformed'!$A$4,MATCH($A145,'Data transformed'!$A$5:$A$185,0),MATCH(AE$4,'Data transformed'!$4:$4,0)-1),$M145),$N145),"NA"))</f>
        <v>NA</v>
      </c>
      <c r="AF145" s="103" t="str">
        <f aca="true">IF($J145="","",IF(ISNUMBER(OFFSET('Data transformed'!$A$4,MATCH($A145,'Data transformed'!$A$5:$A$185,0),MATCH(AF$4,'Data transformed'!$4:$4,0)-1)), MIN(MAX(OFFSET('Data transformed'!$A$4,MATCH($A145,'Data transformed'!$A$5:$A$185,0),MATCH(AF$4,'Data transformed'!$4:$4,0)-1),$M145),$N145),"NA"))</f>
        <v>NA</v>
      </c>
      <c r="AG145" s="103" t="str">
        <f aca="true">IF($J145="","",IF(ISNUMBER(OFFSET('Data transformed'!$A$4,MATCH($A145,'Data transformed'!$A$5:$A$185,0),MATCH(AG$4,'Data transformed'!$4:$4,0)-1)), MIN(MAX(OFFSET('Data transformed'!$A$4,MATCH($A145,'Data transformed'!$A$5:$A$185,0),MATCH(AG$4,'Data transformed'!$4:$4,0)-1),$M145),$N145),"NA"))</f>
        <v>NA</v>
      </c>
      <c r="AH145" s="103" t="str">
        <f aca="true">IF($J145="","",IF(ISNUMBER(OFFSET('Data transformed'!$A$4,MATCH($A145,'Data transformed'!$A$5:$A$185,0),MATCH(AH$4,'Data transformed'!$4:$4,0)-1)), MIN(MAX(OFFSET('Data transformed'!$A$4,MATCH($A145,'Data transformed'!$A$5:$A$185,0),MATCH(AH$4,'Data transformed'!$4:$4,0)-1),$M145),$N145),"NA"))</f>
        <v>NA</v>
      </c>
      <c r="AI145" s="103" t="str">
        <f aca="true">IF($J145="","",IF(ISNUMBER(OFFSET('Data transformed'!$A$4,MATCH($A145,'Data transformed'!$A$5:$A$185,0),MATCH(AI$4,'Data transformed'!$4:$4,0)-1)), MIN(MAX(OFFSET('Data transformed'!$A$4,MATCH($A145,'Data transformed'!$A$5:$A$185,0),MATCH(AI$4,'Data transformed'!$4:$4,0)-1),$M145),$N145),"NA"))</f>
        <v>NA</v>
      </c>
      <c r="AJ145" s="103" t="str">
        <f aca="true">IF($J145="","",IF(ISNUMBER(OFFSET('Data transformed'!$A$4,MATCH($A145,'Data transformed'!$A$5:$A$185,0),MATCH(AJ$4,'Data transformed'!$4:$4,0)-1)), MIN(MAX(OFFSET('Data transformed'!$A$4,MATCH($A145,'Data transformed'!$A$5:$A$185,0),MATCH(AJ$4,'Data transformed'!$4:$4,0)-1),$M145),$N145),"NA"))</f>
        <v>NA</v>
      </c>
      <c r="AK145" s="103" t="str">
        <f aca="true">IF($J145="","",IF(ISNUMBER(OFFSET('Data transformed'!$A$4,MATCH($A145,'Data transformed'!$A$5:$A$185,0),MATCH(AK$4,'Data transformed'!$4:$4,0)-1)), MIN(MAX(OFFSET('Data transformed'!$A$4,MATCH($A145,'Data transformed'!$A$5:$A$185,0),MATCH(AK$4,'Data transformed'!$4:$4,0)-1),$M145),$N145),"NA"))</f>
        <v>NA</v>
      </c>
      <c r="AL145" s="103" t="str">
        <f aca="true">IF($J145="","",IF(ISNUMBER(OFFSET('Data transformed'!$A$4,MATCH($A145,'Data transformed'!$A$5:$A$185,0),MATCH(AL$4,'Data transformed'!$4:$4,0)-1)), MIN(MAX(OFFSET('Data transformed'!$A$4,MATCH($A145,'Data transformed'!$A$5:$A$185,0),MATCH(AL$4,'Data transformed'!$4:$4,0)-1),$M145),$N145),"NA"))</f>
        <v>NA</v>
      </c>
      <c r="AM145" s="103" t="str">
        <f aca="true">IF($J145="","",IF(ISNUMBER(OFFSET('Data transformed'!$A$4,MATCH($A145,'Data transformed'!$A$5:$A$185,0),MATCH(AM$4,'Data transformed'!$4:$4,0)-1)), MIN(MAX(OFFSET('Data transformed'!$A$4,MATCH($A145,'Data transformed'!$A$5:$A$185,0),MATCH(AM$4,'Data transformed'!$4:$4,0)-1),$M145),$N145),"NA"))</f>
        <v>NA</v>
      </c>
      <c r="AN145" s="103" t="str">
        <f aca="true">IF($J145="","",IF(ISNUMBER(OFFSET('Data transformed'!$A$4,MATCH($A145,'Data transformed'!$A$5:$A$185,0),MATCH(AN$4,'Data transformed'!$4:$4,0)-1)), MIN(MAX(OFFSET('Data transformed'!$A$4,MATCH($A145,'Data transformed'!$A$5:$A$185,0),MATCH(AN$4,'Data transformed'!$4:$4,0)-1),$M145),$N145),"NA"))</f>
        <v>NA</v>
      </c>
      <c r="AO145" s="103" t="str">
        <f aca="true">IF($J145="","",IF(ISNUMBER(OFFSET('Data transformed'!$A$4,MATCH($A145,'Data transformed'!$A$5:$A$185,0),MATCH(AO$4,'Data transformed'!$4:$4,0)-1)), MIN(MAX(OFFSET('Data transformed'!$A$4,MATCH($A145,'Data transformed'!$A$5:$A$185,0),MATCH(AO$4,'Data transformed'!$4:$4,0)-1),$M145),$N145),"NA"))</f>
        <v>NA</v>
      </c>
      <c r="AP145" s="103" t="str">
        <f aca="true">IF($J145="","",IF(ISNUMBER(OFFSET('Data transformed'!$A$4,MATCH($A145,'Data transformed'!$A$5:$A$185,0),MATCH(AP$4,'Data transformed'!$4:$4,0)-1)), MIN(MAX(OFFSET('Data transformed'!$A$4,MATCH($A145,'Data transformed'!$A$5:$A$185,0),MATCH(AP$4,'Data transformed'!$4:$4,0)-1),$M145),$N145),"NA"))</f>
        <v>NA</v>
      </c>
      <c r="AQ145" s="103" t="str">
        <f aca="true">IF($J145="","",IF(ISNUMBER(OFFSET('Data transformed'!$A$4,MATCH($A145,'Data transformed'!$A$5:$A$185,0),MATCH(AQ$4,'Data transformed'!$4:$4,0)-1)), MIN(MAX(OFFSET('Data transformed'!$A$4,MATCH($A145,'Data transformed'!$A$5:$A$185,0),MATCH(AQ$4,'Data transformed'!$4:$4,0)-1),$M145),$N145),"NA"))</f>
        <v>NA</v>
      </c>
      <c r="AR145" s="103" t="str">
        <f aca="true">IF($J145="","",IF(ISNUMBER(OFFSET('Data transformed'!$A$4,MATCH($A145,'Data transformed'!$A$5:$A$185,0),MATCH(AR$4,'Data transformed'!$4:$4,0)-1)), MIN(MAX(OFFSET('Data transformed'!$A$4,MATCH($A145,'Data transformed'!$A$5:$A$185,0),MATCH(AR$4,'Data transformed'!$4:$4,0)-1),$M145),$N145),"NA"))</f>
        <v>NA</v>
      </c>
      <c r="AS145" s="103" t="str">
        <f aca="true">IF($J145="","",IF(ISNUMBER(OFFSET('Data transformed'!$A$4,MATCH($A145,'Data transformed'!$A$5:$A$185,0),MATCH(AS$4,'Data transformed'!$4:$4,0)-1)), MIN(MAX(OFFSET('Data transformed'!$A$4,MATCH($A145,'Data transformed'!$A$5:$A$185,0),MATCH(AS$4,'Data transformed'!$4:$4,0)-1),$M145),$N145),"NA"))</f>
        <v>NA</v>
      </c>
      <c r="AT145" s="103" t="str">
        <f aca="true">IF($J145="","",IF(ISNUMBER(OFFSET('Data transformed'!$A$4,MATCH($A145,'Data transformed'!$A$5:$A$185,0),MATCH(AT$4,'Data transformed'!$4:$4,0)-1)), MIN(MAX(OFFSET('Data transformed'!$A$4,MATCH($A145,'Data transformed'!$A$5:$A$185,0),MATCH(AT$4,'Data transformed'!$4:$4,0)-1),$M145),$N145),"NA"))</f>
        <v>NA</v>
      </c>
      <c r="AU145" s="103" t="str">
        <f aca="true">IF($J145="","",IF(ISNUMBER(OFFSET('Data transformed'!$A$4,MATCH($A145,'Data transformed'!$A$5:$A$185,0),MATCH(AU$4,'Data transformed'!$4:$4,0)-1)), MIN(MAX(OFFSET('Data transformed'!$A$4,MATCH($A145,'Data transformed'!$A$5:$A$185,0),MATCH(AU$4,'Data transformed'!$4:$4,0)-1),$M145),$N145),"NA"))</f>
        <v>NA</v>
      </c>
      <c r="AV145" s="103" t="str">
        <f aca="true">IF($J145="","",IF(ISNUMBER(OFFSET('Data transformed'!$A$4,MATCH($A145,'Data transformed'!$A$5:$A$185,0),MATCH(AV$4,'Data transformed'!$4:$4,0)-1)), MIN(MAX(OFFSET('Data transformed'!$A$4,MATCH($A145,'Data transformed'!$A$5:$A$185,0),MATCH(AV$4,'Data transformed'!$4:$4,0)-1),$M145),$N145),"NA"))</f>
        <v>NA</v>
      </c>
      <c r="AW145" s="103" t="str">
        <f aca="true">IF($J145="","",IF(ISNUMBER(OFFSET('Data transformed'!$A$4,MATCH($A145,'Data transformed'!$A$5:$A$185,0),MATCH(AW$4,'Data transformed'!$4:$4,0)-1)), MIN(MAX(OFFSET('Data transformed'!$A$4,MATCH($A145,'Data transformed'!$A$5:$A$185,0),MATCH(AW$4,'Data transformed'!$4:$4,0)-1),$M145),$N145),"NA"))</f>
        <v>NA</v>
      </c>
      <c r="AX145" s="103" t="str">
        <f aca="true">IF($J145="","",IF(ISNUMBER(OFFSET('Data transformed'!$A$4,MATCH($A145,'Data transformed'!$A$5:$A$185,0),MATCH(AX$4,'Data transformed'!$4:$4,0)-1)), MIN(MAX(OFFSET('Data transformed'!$A$4,MATCH($A145,'Data transformed'!$A$5:$A$185,0),MATCH(AX$4,'Data transformed'!$4:$4,0)-1),$M145),$N145),"NA"))</f>
        <v>NA</v>
      </c>
      <c r="AY145" s="103" t="str">
        <f aca="true">IF($J145="","",IF(ISNUMBER(OFFSET('Data transformed'!$A$4,MATCH($A145,'Data transformed'!$A$5:$A$185,0),MATCH(AY$4,'Data transformed'!$4:$4,0)-1)), MIN(MAX(OFFSET('Data transformed'!$A$4,MATCH($A145,'Data transformed'!$A$5:$A$185,0),MATCH(AY$4,'Data transformed'!$4:$4,0)-1),$M145),$N145),"NA"))</f>
        <v>NA</v>
      </c>
      <c r="AZ145" s="103" t="str">
        <f aca="true">IF($J145="","",IF(ISNUMBER(OFFSET('Data transformed'!$A$4,MATCH($A145,'Data transformed'!$A$5:$A$185,0),MATCH(AZ$4,'Data transformed'!$4:$4,0)-1)), MIN(MAX(OFFSET('Data transformed'!$A$4,MATCH($A145,'Data transformed'!$A$5:$A$185,0),MATCH(AZ$4,'Data transformed'!$4:$4,0)-1),$M145),$N145),"NA"))</f>
        <v>NA</v>
      </c>
      <c r="BA145" s="103" t="str">
        <f aca="true">IF($J145="","",IF(ISNUMBER(OFFSET('Data transformed'!$A$4,MATCH($A145,'Data transformed'!$A$5:$A$185,0),MATCH(BA$4,'Data transformed'!$4:$4,0)-1)), MIN(MAX(OFFSET('Data transformed'!$A$4,MATCH($A145,'Data transformed'!$A$5:$A$185,0),MATCH(BA$4,'Data transformed'!$4:$4,0)-1),$M145),$N145),"NA"))</f>
        <v>NA</v>
      </c>
      <c r="BB145" s="103" t="str">
        <f aca="true">IF($J145="","",IF(ISNUMBER(OFFSET('Data transformed'!$A$4,MATCH($A145,'Data transformed'!$A$5:$A$185,0),MATCH(BB$4,'Data transformed'!$4:$4,0)-1)), MIN(MAX(OFFSET('Data transformed'!$A$4,MATCH($A145,'Data transformed'!$A$5:$A$185,0),MATCH(BB$4,'Data transformed'!$4:$4,0)-1),$M145),$N145),"NA"))</f>
        <v>NA</v>
      </c>
      <c r="BC145" s="103" t="str">
        <f aca="true">IF($J145="","",IF(ISNUMBER(OFFSET('Data transformed'!$A$4,MATCH($A145,'Data transformed'!$A$5:$A$185,0),MATCH(BC$4,'Data transformed'!$4:$4,0)-1)), MIN(MAX(OFFSET('Data transformed'!$A$4,MATCH($A145,'Data transformed'!$A$5:$A$185,0),MATCH(BC$4,'Data transformed'!$4:$4,0)-1),$M145),$N145),"NA"))</f>
        <v>NA</v>
      </c>
      <c r="BD145" s="103" t="str">
        <f aca="true">IF($J145="","",IF(ISNUMBER(OFFSET('Data transformed'!$A$4,MATCH($A145,'Data transformed'!$A$5:$A$185,0),MATCH(BD$4,'Data transformed'!$4:$4,0)-1)), MIN(MAX(OFFSET('Data transformed'!$A$4,MATCH($A145,'Data transformed'!$A$5:$A$185,0),MATCH(BD$4,'Data transformed'!$4:$4,0)-1),$M145),$N145),"NA"))</f>
        <v>NA</v>
      </c>
      <c r="BE145" s="103" t="str">
        <f aca="true">IF($J145="","",IF(ISNUMBER(OFFSET('Data transformed'!$A$4,MATCH($A145,'Data transformed'!$A$5:$A$185,0),MATCH(BE$4,'Data transformed'!$4:$4,0)-1)), MIN(MAX(OFFSET('Data transformed'!$A$4,MATCH($A145,'Data transformed'!$A$5:$A$185,0),MATCH(BE$4,'Data transformed'!$4:$4,0)-1),$M145),$N145),"NA"))</f>
        <v>NA</v>
      </c>
      <c r="BF145" s="103" t="str">
        <f aca="true">IF($J145="","",IF(ISNUMBER(OFFSET('Data transformed'!$A$4,MATCH($A145,'Data transformed'!$A$5:$A$185,0),MATCH(BF$4,'Data transformed'!$4:$4,0)-1)), MIN(MAX(OFFSET('Data transformed'!$A$4,MATCH($A145,'Data transformed'!$A$5:$A$185,0),MATCH(BF$4,'Data transformed'!$4:$4,0)-1),$M145),$N145),"NA"))</f>
        <v>NA</v>
      </c>
      <c r="BG145" s="103" t="str">
        <f aca="true">IF($J145="","",IF(ISNUMBER(OFFSET('Data transformed'!$A$4,MATCH($A145,'Data transformed'!$A$5:$A$185,0),MATCH(BG$4,'Data transformed'!$4:$4,0)-1)), MIN(MAX(OFFSET('Data transformed'!$A$4,MATCH($A145,'Data transformed'!$A$5:$A$185,0),MATCH(BG$4,'Data transformed'!$4:$4,0)-1),$M145),$N145),"NA"))</f>
        <v>NA</v>
      </c>
      <c r="BH145" s="103" t="str">
        <f aca="true">IF($J145="","",IF(ISNUMBER(OFFSET('Data transformed'!$A$4,MATCH($A145,'Data transformed'!$A$5:$A$185,0),MATCH(BH$4,'Data transformed'!$4:$4,0)-1)), MIN(MAX(OFFSET('Data transformed'!$A$4,MATCH($A145,'Data transformed'!$A$5:$A$185,0),MATCH(BH$4,'Data transformed'!$4:$4,0)-1),$M145),$N145),"NA"))</f>
        <v>NA</v>
      </c>
      <c r="BI145" s="103" t="str">
        <f aca="true">IF($J145="","",IF(ISNUMBER(OFFSET('Data transformed'!$A$4,MATCH($A145,'Data transformed'!$A$5:$A$185,0),MATCH(BI$4,'Data transformed'!$4:$4,0)-1)), MIN(MAX(OFFSET('Data transformed'!$A$4,MATCH($A145,'Data transformed'!$A$5:$A$185,0),MATCH(BI$4,'Data transformed'!$4:$4,0)-1),$M145),$N145),"NA"))</f>
        <v>NA</v>
      </c>
      <c r="BJ145" s="103" t="str">
        <f aca="true">IF($J145="","",IF(ISNUMBER(OFFSET('Data transformed'!$A$4,MATCH($A145,'Data transformed'!$A$5:$A$185,0),MATCH(BJ$4,'Data transformed'!$4:$4,0)-1)), MIN(MAX(OFFSET('Data transformed'!$A$4,MATCH($A145,'Data transformed'!$A$5:$A$185,0),MATCH(BJ$4,'Data transformed'!$4:$4,0)-1),$M145),$N145),"NA"))</f>
        <v>NA</v>
      </c>
      <c r="BK145" s="103" t="str">
        <f aca="true">IF($J145="","",IF(ISNUMBER(OFFSET('Data transformed'!$A$4,MATCH($A145,'Data transformed'!$A$5:$A$185,0),MATCH(BK$4,'Data transformed'!$4:$4,0)-1)), MIN(MAX(OFFSET('Data transformed'!$A$4,MATCH($A145,'Data transformed'!$A$5:$A$185,0),MATCH(BK$4,'Data transformed'!$4:$4,0)-1),$M145),$N145),"NA"))</f>
        <v>NA</v>
      </c>
      <c r="BL145" s="103" t="str">
        <f aca="true">IF($J145="","",IF(ISNUMBER(OFFSET('Data transformed'!$A$4,MATCH($A145,'Data transformed'!$A$5:$A$185,0),MATCH(BL$4,'Data transformed'!$4:$4,0)-1)), MIN(MAX(OFFSET('Data transformed'!$A$4,MATCH($A145,'Data transformed'!$A$5:$A$185,0),MATCH(BL$4,'Data transformed'!$4:$4,0)-1),$M145),$N145),"NA"))</f>
        <v>NA</v>
      </c>
      <c r="BM145" s="103" t="str">
        <f aca="true">IF($J145="","",IF(ISNUMBER(OFFSET('Data transformed'!$A$4,MATCH($A145,'Data transformed'!$A$5:$A$185,0),MATCH(BM$4,'Data transformed'!$4:$4,0)-1)), MIN(MAX(OFFSET('Data transformed'!$A$4,MATCH($A145,'Data transformed'!$A$5:$A$185,0),MATCH(BM$4,'Data transformed'!$4:$4,0)-1),$M145),$N145),"NA"))</f>
        <v>NA</v>
      </c>
      <c r="BN145" s="103" t="str">
        <f aca="true">IF($J145="","",IF(ISNUMBER(OFFSET('Data transformed'!$A$4,MATCH($A145,'Data transformed'!$A$5:$A$185,0),MATCH(BN$4,'Data transformed'!$4:$4,0)-1)), MIN(MAX(OFFSET('Data transformed'!$A$4,MATCH($A145,'Data transformed'!$A$5:$A$185,0),MATCH(BN$4,'Data transformed'!$4:$4,0)-1),$M145),$N145),"NA"))</f>
        <v>NA</v>
      </c>
      <c r="BO145" s="103" t="str">
        <f aca="true">IF($J145="","",IF(ISNUMBER(OFFSET('Data transformed'!$A$4,MATCH($A145,'Data transformed'!$A$5:$A$185,0),MATCH(BO$4,'Data transformed'!$4:$4,0)-1)), MIN(MAX(OFFSET('Data transformed'!$A$4,MATCH($A145,'Data transformed'!$A$5:$A$185,0),MATCH(BO$4,'Data transformed'!$4:$4,0)-1),$M145),$N145),"NA"))</f>
        <v>NA</v>
      </c>
      <c r="BP145" s="103" t="str">
        <f aca="true">IF($J145="","",IF(ISNUMBER(OFFSET('Data transformed'!$A$4,MATCH($A145,'Data transformed'!$A$5:$A$185,0),MATCH(BP$4,'Data transformed'!$4:$4,0)-1)), MIN(MAX(OFFSET('Data transformed'!$A$4,MATCH($A145,'Data transformed'!$A$5:$A$185,0),MATCH(BP$4,'Data transformed'!$4:$4,0)-1),$M145),$N145),"NA"))</f>
        <v>NA</v>
      </c>
      <c r="BQ145" s="103" t="str">
        <f aca="true">IF($J145="","",IF(ISNUMBER(OFFSET('Data transformed'!$A$4,MATCH($A145,'Data transformed'!$A$5:$A$185,0),MATCH(BQ$4,'Data transformed'!$4:$4,0)-1)), MIN(MAX(OFFSET('Data transformed'!$A$4,MATCH($A145,'Data transformed'!$A$5:$A$185,0),MATCH(BQ$4,'Data transformed'!$4:$4,0)-1),$M145),$N145),"NA"))</f>
        <v>NA</v>
      </c>
      <c r="BR145" s="103" t="str">
        <f aca="true">IF($J145="","",IF(ISNUMBER(OFFSET('Data transformed'!$A$4,MATCH($A145,'Data transformed'!$A$5:$A$185,0),MATCH(BR$4,'Data transformed'!$4:$4,0)-1)), MIN(MAX(OFFSET('Data transformed'!$A$4,MATCH($A145,'Data transformed'!$A$5:$A$185,0),MATCH(BR$4,'Data transformed'!$4:$4,0)-1),$M145),$N145),"NA"))</f>
        <v>NA</v>
      </c>
      <c r="BS145" s="103" t="str">
        <f aca="true">IF($J145="","",IF(ISNUMBER(OFFSET('Data transformed'!$A$4,MATCH($A145,'Data transformed'!$A$5:$A$185,0),MATCH(BS$4,'Data transformed'!$4:$4,0)-1)), MIN(MAX(OFFSET('Data transformed'!$A$4,MATCH($A145,'Data transformed'!$A$5:$A$185,0),MATCH(BS$4,'Data transformed'!$4:$4,0)-1),$M145),$N145),"NA"))</f>
        <v>NA</v>
      </c>
      <c r="BT145" s="103" t="str">
        <f aca="true">IF($J145="","",IF(ISNUMBER(OFFSET('Data transformed'!$A$4,MATCH($A145,'Data transformed'!$A$5:$A$185,0),MATCH(BT$4,'Data transformed'!$4:$4,0)-1)), MIN(MAX(OFFSET('Data transformed'!$A$4,MATCH($A145,'Data transformed'!$A$5:$A$185,0),MATCH(BT$4,'Data transformed'!$4:$4,0)-1),$M145),$N145),"NA"))</f>
        <v>NA</v>
      </c>
      <c r="BU145" s="103" t="str">
        <f aca="true">IF($J145="","",IF(ISNUMBER(OFFSET('Data transformed'!$A$4,MATCH($A145,'Data transformed'!$A$5:$A$185,0),MATCH(BU$4,'Data transformed'!$4:$4,0)-1)), MIN(MAX(OFFSET('Data transformed'!$A$4,MATCH($A145,'Data transformed'!$A$5:$A$185,0),MATCH(BU$4,'Data transformed'!$4:$4,0)-1),$M145),$N145),"NA"))</f>
        <v>NA</v>
      </c>
      <c r="BV145" s="103" t="str">
        <f aca="true">IF($J145="","",IF(ISNUMBER(OFFSET('Data transformed'!$A$4,MATCH($A145,'Data transformed'!$A$5:$A$185,0),MATCH(BV$4,'Data transformed'!$4:$4,0)-1)), MIN(MAX(OFFSET('Data transformed'!$A$4,MATCH($A145,'Data transformed'!$A$5:$A$185,0),MATCH(BV$4,'Data transformed'!$4:$4,0)-1),$M145),$N145),"NA"))</f>
        <v>NA</v>
      </c>
      <c r="BW145" s="103" t="str">
        <f aca="true">IF($J145="","",IF(ISNUMBER(OFFSET('Data transformed'!$A$4,MATCH($A145,'Data transformed'!$A$5:$A$185,0),MATCH(BW$4,'Data transformed'!$4:$4,0)-1)), MIN(MAX(OFFSET('Data transformed'!$A$4,MATCH($A145,'Data transformed'!$A$5:$A$185,0),MATCH(BW$4,'Data transformed'!$4:$4,0)-1),$M145),$N145),"NA"))</f>
        <v>NA</v>
      </c>
      <c r="BX145" s="103" t="str">
        <f aca="true">IF($J145="","",IF(ISNUMBER(OFFSET('Data transformed'!$A$4,MATCH($A145,'Data transformed'!$A$5:$A$185,0),MATCH(BX$4,'Data transformed'!$4:$4,0)-1)), MIN(MAX(OFFSET('Data transformed'!$A$4,MATCH($A145,'Data transformed'!$A$5:$A$185,0),MATCH(BX$4,'Data transformed'!$4:$4,0)-1),$M145),$N145),"NA"))</f>
        <v>NA</v>
      </c>
      <c r="BY145" s="103" t="str">
        <f aca="true">IF($J145="","",IF(ISNUMBER(OFFSET('Data transformed'!$A$4,MATCH($A145,'Data transformed'!$A$5:$A$185,0),MATCH(BY$4,'Data transformed'!$4:$4,0)-1)), MIN(MAX(OFFSET('Data transformed'!$A$4,MATCH($A145,'Data transformed'!$A$5:$A$185,0),MATCH(BY$4,'Data transformed'!$4:$4,0)-1),$M145),$N145),"NA"))</f>
        <v>NA</v>
      </c>
      <c r="BZ145" s="103" t="str">
        <f aca="true">IF($J145="","",IF(ISNUMBER(OFFSET('Data transformed'!$A$4,MATCH($A145,'Data transformed'!$A$5:$A$185,0),MATCH(BZ$4,'Data transformed'!$4:$4,0)-1)), MIN(MAX(OFFSET('Data transformed'!$A$4,MATCH($A145,'Data transformed'!$A$5:$A$185,0),MATCH(BZ$4,'Data transformed'!$4:$4,0)-1),$M145),$N145),"NA"))</f>
        <v>NA</v>
      </c>
      <c r="CA145" s="103" t="str">
        <f aca="true">IF($J145="","",IF(ISNUMBER(OFFSET('Data transformed'!$A$4,MATCH($A145,'Data transformed'!$A$5:$A$185,0),MATCH(CA$4,'Data transformed'!$4:$4,0)-1)), MIN(MAX(OFFSET('Data transformed'!$A$4,MATCH($A145,'Data transformed'!$A$5:$A$185,0),MATCH(CA$4,'Data transformed'!$4:$4,0)-1),$M145),$N145),"NA"))</f>
        <v>NA</v>
      </c>
      <c r="CB145" s="103" t="str">
        <f aca="true">IF($J145="","",IF(ISNUMBER(OFFSET('Data transformed'!$A$4,MATCH($A145,'Data transformed'!$A$5:$A$185,0),MATCH(CB$4,'Data transformed'!$4:$4,0)-1)), MIN(MAX(OFFSET('Data transformed'!$A$4,MATCH($A145,'Data transformed'!$A$5:$A$185,0),MATCH(CB$4,'Data transformed'!$4:$4,0)-1),$M145),$N145),"NA"))</f>
        <v>NA</v>
      </c>
      <c r="CC145" s="103" t="str">
        <f aca="true">IF($J145="","",IF(ISNUMBER(OFFSET('Data transformed'!$A$4,MATCH($A145,'Data transformed'!$A$5:$A$185,0),MATCH(CC$4,'Data transformed'!$4:$4,0)-1)), MIN(MAX(OFFSET('Data transformed'!$A$4,MATCH($A145,'Data transformed'!$A$5:$A$185,0),MATCH(CC$4,'Data transformed'!$4:$4,0)-1),$M145),$N145),"NA"))</f>
        <v>NA</v>
      </c>
      <c r="CD145" s="103" t="str">
        <f aca="true">IF($J145="","",IF(ISNUMBER(OFFSET('Data transformed'!$A$4,MATCH($A145,'Data transformed'!$A$5:$A$185,0),MATCH(CD$4,'Data transformed'!$4:$4,0)-1)), MIN(MAX(OFFSET('Data transformed'!$A$4,MATCH($A145,'Data transformed'!$A$5:$A$185,0),MATCH(CD$4,'Data transformed'!$4:$4,0)-1),$M145),$N145),"NA"))</f>
        <v>NA</v>
      </c>
      <c r="CE145" s="103" t="str">
        <f aca="true">IF($J145="","",IF(ISNUMBER(OFFSET('Data transformed'!$A$4,MATCH($A145,'Data transformed'!$A$5:$A$185,0),MATCH(CE$4,'Data transformed'!$4:$4,0)-1)), MIN(MAX(OFFSET('Data transformed'!$A$4,MATCH($A145,'Data transformed'!$A$5:$A$185,0),MATCH(CE$4,'Data transformed'!$4:$4,0)-1),$M145),$N145),"NA"))</f>
        <v>NA</v>
      </c>
      <c r="CF145" s="103" t="str">
        <f aca="true">IF($J145="","",IF(ISNUMBER(OFFSET('Data transformed'!$A$4,MATCH($A145,'Data transformed'!$A$5:$A$185,0),MATCH(CF$4,'Data transformed'!$4:$4,0)-1)), MIN(MAX(OFFSET('Data transformed'!$A$4,MATCH($A145,'Data transformed'!$A$5:$A$185,0),MATCH(CF$4,'Data transformed'!$4:$4,0)-1),$M145),$N145),"NA"))</f>
        <v>NA</v>
      </c>
      <c r="CG145" s="103" t="str">
        <f aca="true">IF($J145="","",IF(ISNUMBER(OFFSET('Data transformed'!$A$4,MATCH($A145,'Data transformed'!$A$5:$A$185,0),MATCH(CG$4,'Data transformed'!$4:$4,0)-1)), MIN(MAX(OFFSET('Data transformed'!$A$4,MATCH($A145,'Data transformed'!$A$5:$A$185,0),MATCH(CG$4,'Data transformed'!$4:$4,0)-1),$M145),$N145),"NA"))</f>
        <v>NA</v>
      </c>
      <c r="CH145" s="103" t="str">
        <f aca="true">IF($J145="","",IF(ISNUMBER(OFFSET('Data transformed'!$A$4,MATCH($A145,'Data transformed'!$A$5:$A$185,0),MATCH(CH$4,'Data transformed'!$4:$4,0)-1)), MIN(MAX(OFFSET('Data transformed'!$A$4,MATCH($A145,'Data transformed'!$A$5:$A$185,0),MATCH(CH$4,'Data transformed'!$4:$4,0)-1),$M145),$N145),"NA"))</f>
        <v>NA</v>
      </c>
      <c r="CI145" s="103" t="str">
        <f aca="true">IF($J145="","",IF(ISNUMBER(OFFSET('Data transformed'!$A$4,MATCH($A145,'Data transformed'!$A$5:$A$185,0),MATCH(CI$4,'Data transformed'!$4:$4,0)-1)), MIN(MAX(OFFSET('Data transformed'!$A$4,MATCH($A145,'Data transformed'!$A$5:$A$185,0),MATCH(CI$4,'Data transformed'!$4:$4,0)-1),$M145),$N145),"NA"))</f>
        <v>NA</v>
      </c>
      <c r="CJ145" s="103" t="str">
        <f aca="true">IF($J145="","",IF(ISNUMBER(OFFSET('Data transformed'!$A$4,MATCH($A145,'Data transformed'!$A$5:$A$185,0),MATCH(CJ$4,'Data transformed'!$4:$4,0)-1)), MIN(MAX(OFFSET('Data transformed'!$A$4,MATCH($A145,'Data transformed'!$A$5:$A$185,0),MATCH(CJ$4,'Data transformed'!$4:$4,0)-1),$M145),$N145),"NA"))</f>
        <v>NA</v>
      </c>
      <c r="CK145" s="103" t="str">
        <f aca="true">IF($J145="","",IF(ISNUMBER(OFFSET('Data transformed'!$A$4,MATCH($A145,'Data transformed'!$A$5:$A$185,0),MATCH(CK$4,'Data transformed'!$4:$4,0)-1)), MIN(MAX(OFFSET('Data transformed'!$A$4,MATCH($A145,'Data transformed'!$A$5:$A$185,0),MATCH(CK$4,'Data transformed'!$4:$4,0)-1),$M145),$N145),"NA"))</f>
        <v>NA</v>
      </c>
      <c r="CL145" s="103" t="str">
        <f aca="true">IF($J145="","",IF(ISNUMBER(OFFSET('Data transformed'!$A$4,MATCH($A145,'Data transformed'!$A$5:$A$185,0),MATCH(CL$4,'Data transformed'!$4:$4,0)-1)), MIN(MAX(OFFSET('Data transformed'!$A$4,MATCH($A145,'Data transformed'!$A$5:$A$185,0),MATCH(CL$4,'Data transformed'!$4:$4,0)-1),$M145),$N145),"NA"))</f>
        <v>NA</v>
      </c>
      <c r="CM145" s="103" t="str">
        <f aca="true">IF($J145="","",IF(ISNUMBER(OFFSET('Data transformed'!$A$4,MATCH($A145,'Data transformed'!$A$5:$A$185,0),MATCH(CM$4,'Data transformed'!$4:$4,0)-1)), MIN(MAX(OFFSET('Data transformed'!$A$4,MATCH($A145,'Data transformed'!$A$5:$A$185,0),MATCH(CM$4,'Data transformed'!$4:$4,0)-1),$M145),$N145),"NA"))</f>
        <v>NA</v>
      </c>
      <c r="CN145" s="103" t="str">
        <f aca="true">IF($J145="","",IF(ISNUMBER(OFFSET('Data transformed'!$A$4,MATCH($A145,'Data transformed'!$A$5:$A$185,0),MATCH(CN$4,'Data transformed'!$4:$4,0)-1)), MIN(MAX(OFFSET('Data transformed'!$A$4,MATCH($A145,'Data transformed'!$A$5:$A$185,0),MATCH(CN$4,'Data transformed'!$4:$4,0)-1),$M145),$N145),"NA"))</f>
        <v>NA</v>
      </c>
      <c r="CO145" s="103" t="str">
        <f aca="true">IF($J145="","",IF(ISNUMBER(OFFSET('Data transformed'!$A$4,MATCH($A145,'Data transformed'!$A$5:$A$185,0),MATCH(CO$4,'Data transformed'!$4:$4,0)-1)), MIN(MAX(OFFSET('Data transformed'!$A$4,MATCH($A145,'Data transformed'!$A$5:$A$185,0),MATCH(CO$4,'Data transformed'!$4:$4,0)-1),$M145),$N145),"NA"))</f>
        <v>NA</v>
      </c>
      <c r="CP145" s="103" t="str">
        <f aca="true">IF($J145="","",IF(ISNUMBER(OFFSET('Data transformed'!$A$4,MATCH($A145,'Data transformed'!$A$5:$A$185,0),MATCH(CP$4,'Data transformed'!$4:$4,0)-1)), MIN(MAX(OFFSET('Data transformed'!$A$4,MATCH($A145,'Data transformed'!$A$5:$A$185,0),MATCH(CP$4,'Data transformed'!$4:$4,0)-1),$M145),$N145),"NA"))</f>
        <v>NA</v>
      </c>
      <c r="CQ145" s="103" t="str">
        <f aca="true">IF($J145="","",IF(ISNUMBER(OFFSET('Data transformed'!$A$4,MATCH($A145,'Data transformed'!$A$5:$A$185,0),MATCH(CQ$4,'Data transformed'!$4:$4,0)-1)), MIN(MAX(OFFSET('Data transformed'!$A$4,MATCH($A145,'Data transformed'!$A$5:$A$185,0),MATCH(CQ$4,'Data transformed'!$4:$4,0)-1),$M145),$N145),"NA"))</f>
        <v>NA</v>
      </c>
      <c r="CR145" s="103" t="str">
        <f aca="true">IF($J145="","",IF(ISNUMBER(OFFSET('Data transformed'!$A$4,MATCH($A145,'Data transformed'!$A$5:$A$185,0),MATCH(CR$4,'Data transformed'!$4:$4,0)-1)), MIN(MAX(OFFSET('Data transformed'!$A$4,MATCH($A145,'Data transformed'!$A$5:$A$185,0),MATCH(CR$4,'Data transformed'!$4:$4,0)-1),$M145),$N145),"NA"))</f>
        <v>NA</v>
      </c>
      <c r="CS145" s="103" t="str">
        <f aca="true">IF($J145="","",IF(ISNUMBER(OFFSET('Data transformed'!$A$4,MATCH($A145,'Data transformed'!$A$5:$A$185,0),MATCH(CS$4,'Data transformed'!$4:$4,0)-1)), MIN(MAX(OFFSET('Data transformed'!$A$4,MATCH($A145,'Data transformed'!$A$5:$A$185,0),MATCH(CS$4,'Data transformed'!$4:$4,0)-1),$M145),$N145),"NA"))</f>
        <v>NA</v>
      </c>
      <c r="CT145" s="103" t="str">
        <f aca="true">IF($J145="","",IF(ISNUMBER(OFFSET('Data transformed'!$A$4,MATCH($A145,'Data transformed'!$A$5:$A$185,0),MATCH(CT$4,'Data transformed'!$4:$4,0)-1)), MIN(MAX(OFFSET('Data transformed'!$A$4,MATCH($A145,'Data transformed'!$A$5:$A$185,0),MATCH(CT$4,'Data transformed'!$4:$4,0)-1),$M145),$N145),"NA"))</f>
        <v>NA</v>
      </c>
      <c r="CU145" s="103" t="str">
        <f aca="true">IF($J145="","",IF(ISNUMBER(OFFSET('Data transformed'!$A$4,MATCH($A145,'Data transformed'!$A$5:$A$185,0),MATCH(CU$4,'Data transformed'!$4:$4,0)-1)), MIN(MAX(OFFSET('Data transformed'!$A$4,MATCH($A145,'Data transformed'!$A$5:$A$185,0),MATCH(CU$4,'Data transformed'!$4:$4,0)-1),$M145),$N145),"NA"))</f>
        <v>NA</v>
      </c>
    </row>
    <row r="146" customFormat="false" ht="15.5" hidden="false" customHeight="false" outlineLevel="0" collapsed="false">
      <c r="A146" s="107" t="n">
        <v>5211</v>
      </c>
      <c r="B146" s="107" t="n">
        <v>4</v>
      </c>
      <c r="C146" s="103" t="str">
        <f aca="true">IF(ISBLANK(OFFSET('Raw Data'!$A$3,MATCH($A146,'Raw Data'!$B$4:$B$185,0),MATCH(C$4,'Raw Data'!$3:$3,0)-1)),"",OFFSET('Raw Data'!$A$3,MATCH($A146,'Raw Data'!$B$4:$B$185,0),MATCH(C$4,'Raw Data'!$3:$3,0)-1))</f>
        <v/>
      </c>
      <c r="D146" s="103" t="str">
        <f aca="true">IF(ISBLANK(OFFSET('Raw Data'!$A$3,MATCH($A146,'Raw Data'!$B$4:$B$185,0),MATCH(D$4,'Raw Data'!$3:$3,0)-1)),"",OFFSET('Raw Data'!$A$3,MATCH($A146,'Raw Data'!$B$4:$B$185,0),MATCH(D$4,'Raw Data'!$3:$3,0)-1))</f>
        <v>Expert assessment data - D.2.1</v>
      </c>
      <c r="E146" s="103" t="str">
        <f aca="true">IF(ISBLANK(OFFSET('Raw Data'!$A$3,MATCH($A146,'Raw Data'!$B$4:$B$185,0),MATCH(E$4,'Raw Data'!$3:$3,0)-1)),"",OFFSET('Raw Data'!$A$3,MATCH($A146,'Raw Data'!$B$4:$B$185,0),MATCH(E$4,'Raw Data'!$3:$3,0)-1))</f>
        <v>The Online Marketplace: Laws to prohibit cybercrime</v>
      </c>
      <c r="J146" s="103" t="n">
        <f aca="true" t="array" ref="J146:J146">IFERROR(_xlfn.QUARTILE.INC(IF(ISNUMBER(OFFSET('Data transformed'!$N$4,MATCH('outliers treatment'!$A146,'Data transformed'!$A$5:$A$185),1,1,COUNTA('Data transformed'!$O$4:$CX$4))),OFFSET('Data transformed'!$N$4,MATCH('outliers treatment'!$A146,'Data transformed'!$A$5:$A$185),1,1,COUNTA('Data transformed'!$O$4:$CX$4))),1),"")</f>
        <v>1.2</v>
      </c>
      <c r="K146" s="103" t="n">
        <f aca="true" t="array" ref="K146:K146">IFERROR(_xlfn.QUARTILE.INC(IF(ISNUMBER(OFFSET('Data transformed'!$N$4,MATCH('outliers treatment'!$A146,'Data transformed'!$A$5:$A$185),1,1,COUNTA('Data transformed'!$O$4:$CX$4))),OFFSET('Data transformed'!$N$4,MATCH('outliers treatment'!$A146,'Data transformed'!$A$5:$A$185),1,1,COUNTA('Data transformed'!$O$4:$CX$4))),3),"")</f>
        <v>2</v>
      </c>
      <c r="L146" s="103" t="n">
        <f aca="false">IFERROR(K146-J146,"")</f>
        <v>0.8</v>
      </c>
      <c r="M146" s="103" t="n">
        <v>1</v>
      </c>
      <c r="N146" s="103" t="n">
        <v>3</v>
      </c>
      <c r="O146" s="103"/>
      <c r="P146" s="105" t="n">
        <f aca="false" t="array" ref="P146:P146">IFERROR(SKEW(IF(ISNUMBER(T146:CU146),T146:CU146,"")),"")</f>
        <v>0.671549111455005</v>
      </c>
      <c r="Q146" s="103" t="n">
        <f aca="true">IF(ISBLANK(OFFSET('Data above threshold'!$A$4,MATCH('Data above threshold'!$A145,'Data above threshold'!$A$5:$A$185,0),MATCH('Data above threshold'!N$4,'Data above threshold'!$4:$4,0)-1)),1,OFFSET('Data above threshold'!$A$4,MATCH('Data above threshold'!$A145,'Data above threshold'!$A$5:$A$185,0),MATCH('Data above threshold'!N$4,'Data above threshold'!$4:$4,0)-1))</f>
        <v>0</v>
      </c>
      <c r="R146" s="103" t="n">
        <f aca="false">IF($J146="","",COUNTIF(T146:CU146,M146)+ COUNTIF(T146:CQ146,N146))</f>
        <v>22</v>
      </c>
      <c r="S146" s="106" t="n">
        <f aca="false" t="array" ref="S146:S146">IF(B146&lt;4,"",1-IFERROR(SUM(ISNUMBER(T146:CU146)*(1-$T$3:$CU$3))/COUNTIF($T$3:$CU$3,0),0))</f>
        <v>0.0875</v>
      </c>
      <c r="T146" s="103" t="n">
        <f aca="true">IF($J146="","",IF(ISNUMBER(OFFSET('Data transformed'!$A$4,MATCH($A146,'Data transformed'!$A$5:$A$185,0),MATCH(T$4,'Data transformed'!$4:$4,0)-1)), MIN(MAX(OFFSET('Data transformed'!$A$4,MATCH($A146,'Data transformed'!$A$5:$A$185,0),MATCH(T$4,'Data transformed'!$4:$4,0)-1),$M146),$N146),"NA"))</f>
        <v>1.83</v>
      </c>
      <c r="U146" s="103" t="n">
        <f aca="true">IF($J146="","",IF(ISNUMBER(OFFSET('Data transformed'!$A$4,MATCH($A146,'Data transformed'!$A$5:$A$185,0),MATCH(U$4,'Data transformed'!$4:$4,0)-1)), MIN(MAX(OFFSET('Data transformed'!$A$4,MATCH($A146,'Data transformed'!$A$5:$A$185,0),MATCH(U$4,'Data transformed'!$4:$4,0)-1),$M146),$N146),"NA"))</f>
        <v>1.33</v>
      </c>
      <c r="V146" s="103" t="str">
        <f aca="true">IF($J146="","",IF(ISNUMBER(OFFSET('Data transformed'!$A$4,MATCH($A146,'Data transformed'!$A$5:$A$185,0),MATCH(V$4,'Data transformed'!$4:$4,0)-1)), MIN(MAX(OFFSET('Data transformed'!$A$4,MATCH($A146,'Data transformed'!$A$5:$A$185,0),MATCH(V$4,'Data transformed'!$4:$4,0)-1),$M146),$N146),"NA"))</f>
        <v>NA</v>
      </c>
      <c r="W146" s="103" t="str">
        <f aca="true">IF($J146="","",IF(ISNUMBER(OFFSET('Data transformed'!$A$4,MATCH($A146,'Data transformed'!$A$5:$A$185,0),MATCH(W$4,'Data transformed'!$4:$4,0)-1)), MIN(MAX(OFFSET('Data transformed'!$A$4,MATCH($A146,'Data transformed'!$A$5:$A$185,0),MATCH(W$4,'Data transformed'!$4:$4,0)-1),$M146),$N146),"NA"))</f>
        <v>NA</v>
      </c>
      <c r="X146" s="103" t="n">
        <f aca="true">IF($J146="","",IF(ISNUMBER(OFFSET('Data transformed'!$A$4,MATCH($A146,'Data transformed'!$A$5:$A$185,0),MATCH(X$4,'Data transformed'!$4:$4,0)-1)), MIN(MAX(OFFSET('Data transformed'!$A$4,MATCH($A146,'Data transformed'!$A$5:$A$185,0),MATCH(X$4,'Data transformed'!$4:$4,0)-1),$M146),$N146),"NA"))</f>
        <v>1.33</v>
      </c>
      <c r="Y146" s="103" t="n">
        <f aca="true">IF($J146="","",IF(ISNUMBER(OFFSET('Data transformed'!$A$4,MATCH($A146,'Data transformed'!$A$5:$A$185,0),MATCH(Y$4,'Data transformed'!$4:$4,0)-1)), MIN(MAX(OFFSET('Data transformed'!$A$4,MATCH($A146,'Data transformed'!$A$5:$A$185,0),MATCH(Y$4,'Data transformed'!$4:$4,0)-1),$M146),$N146),"NA"))</f>
        <v>3</v>
      </c>
      <c r="Z146" s="103" t="n">
        <f aca="true">IF($J146="","",IF(ISNUMBER(OFFSET('Data transformed'!$A$4,MATCH($A146,'Data transformed'!$A$5:$A$185,0),MATCH(Z$4,'Data transformed'!$4:$4,0)-1)), MIN(MAX(OFFSET('Data transformed'!$A$4,MATCH($A146,'Data transformed'!$A$5:$A$185,0),MATCH(Z$4,'Data transformed'!$4:$4,0)-1),$M146),$N146),"NA"))</f>
        <v>1.5</v>
      </c>
      <c r="AA146" s="103" t="n">
        <f aca="true">IF($J146="","",IF(ISNUMBER(OFFSET('Data transformed'!$A$4,MATCH($A146,'Data transformed'!$A$5:$A$185,0),MATCH(AA$4,'Data transformed'!$4:$4,0)-1)), MIN(MAX(OFFSET('Data transformed'!$A$4,MATCH($A146,'Data transformed'!$A$5:$A$185,0),MATCH(AA$4,'Data transformed'!$4:$4,0)-1),$M146),$N146),"NA"))</f>
        <v>1</v>
      </c>
      <c r="AB146" s="103" t="n">
        <f aca="true">IF($J146="","",IF(ISNUMBER(OFFSET('Data transformed'!$A$4,MATCH($A146,'Data transformed'!$A$5:$A$185,0),MATCH(AB$4,'Data transformed'!$4:$4,0)-1)), MIN(MAX(OFFSET('Data transformed'!$A$4,MATCH($A146,'Data transformed'!$A$5:$A$185,0),MATCH(AB$4,'Data transformed'!$4:$4,0)-1),$M146),$N146),"NA"))</f>
        <v>1</v>
      </c>
      <c r="AC146" s="103" t="n">
        <f aca="true">IF($J146="","",IF(ISNUMBER(OFFSET('Data transformed'!$A$4,MATCH($A146,'Data transformed'!$A$5:$A$185,0),MATCH(AC$4,'Data transformed'!$4:$4,0)-1)), MIN(MAX(OFFSET('Data transformed'!$A$4,MATCH($A146,'Data transformed'!$A$5:$A$185,0),MATCH(AC$4,'Data transformed'!$4:$4,0)-1),$M146),$N146),"NA"))</f>
        <v>2</v>
      </c>
      <c r="AD146" s="103" t="n">
        <f aca="true">IF($J146="","",IF(ISNUMBER(OFFSET('Data transformed'!$A$4,MATCH($A146,'Data transformed'!$A$5:$A$185,0),MATCH(AD$4,'Data transformed'!$4:$4,0)-1)), MIN(MAX(OFFSET('Data transformed'!$A$4,MATCH($A146,'Data transformed'!$A$5:$A$185,0),MATCH(AD$4,'Data transformed'!$4:$4,0)-1),$M146),$N146),"NA"))</f>
        <v>2.5</v>
      </c>
      <c r="AE146" s="103" t="n">
        <f aca="true">IF($J146="","",IF(ISNUMBER(OFFSET('Data transformed'!$A$4,MATCH($A146,'Data transformed'!$A$5:$A$185,0),MATCH(AE$4,'Data transformed'!$4:$4,0)-1)), MIN(MAX(OFFSET('Data transformed'!$A$4,MATCH($A146,'Data transformed'!$A$5:$A$185,0),MATCH(AE$4,'Data transformed'!$4:$4,0)-1),$M146),$N146),"NA"))</f>
        <v>1</v>
      </c>
      <c r="AF146" s="103" t="n">
        <f aca="true">IF($J146="","",IF(ISNUMBER(OFFSET('Data transformed'!$A$4,MATCH($A146,'Data transformed'!$A$5:$A$185,0),MATCH(AF$4,'Data transformed'!$4:$4,0)-1)), MIN(MAX(OFFSET('Data transformed'!$A$4,MATCH($A146,'Data transformed'!$A$5:$A$185,0),MATCH(AF$4,'Data transformed'!$4:$4,0)-1),$M146),$N146),"NA"))</f>
        <v>1</v>
      </c>
      <c r="AG146" s="103" t="str">
        <f aca="true">IF($J146="","",IF(ISNUMBER(OFFSET('Data transformed'!$A$4,MATCH($A146,'Data transformed'!$A$5:$A$185,0),MATCH(AG$4,'Data transformed'!$4:$4,0)-1)), MIN(MAX(OFFSET('Data transformed'!$A$4,MATCH($A146,'Data transformed'!$A$5:$A$185,0),MATCH(AG$4,'Data transformed'!$4:$4,0)-1),$M146),$N146),"NA"))</f>
        <v>NA</v>
      </c>
      <c r="AH146" s="103" t="n">
        <f aca="true">IF($J146="","",IF(ISNUMBER(OFFSET('Data transformed'!$A$4,MATCH($A146,'Data transformed'!$A$5:$A$185,0),MATCH(AH$4,'Data transformed'!$4:$4,0)-1)), MIN(MAX(OFFSET('Data transformed'!$A$4,MATCH($A146,'Data transformed'!$A$5:$A$185,0),MATCH(AH$4,'Data transformed'!$4:$4,0)-1),$M146),$N146),"NA"))</f>
        <v>1.2</v>
      </c>
      <c r="AI146" s="103" t="str">
        <f aca="true">IF($J146="","",IF(ISNUMBER(OFFSET('Data transformed'!$A$4,MATCH($A146,'Data transformed'!$A$5:$A$185,0),MATCH(AI$4,'Data transformed'!$4:$4,0)-1)), MIN(MAX(OFFSET('Data transformed'!$A$4,MATCH($A146,'Data transformed'!$A$5:$A$185,0),MATCH(AI$4,'Data transformed'!$4:$4,0)-1),$M146),$N146),"NA"))</f>
        <v>NA</v>
      </c>
      <c r="AJ146" s="103" t="n">
        <f aca="true">IF($J146="","",IF(ISNUMBER(OFFSET('Data transformed'!$A$4,MATCH($A146,'Data transformed'!$A$5:$A$185,0),MATCH(AJ$4,'Data transformed'!$4:$4,0)-1)), MIN(MAX(OFFSET('Data transformed'!$A$4,MATCH($A146,'Data transformed'!$A$5:$A$185,0),MATCH(AJ$4,'Data transformed'!$4:$4,0)-1),$M146),$N146),"NA"))</f>
        <v>3</v>
      </c>
      <c r="AK146" s="103" t="n">
        <f aca="true">IF($J146="","",IF(ISNUMBER(OFFSET('Data transformed'!$A$4,MATCH($A146,'Data transformed'!$A$5:$A$185,0),MATCH(AK$4,'Data transformed'!$4:$4,0)-1)), MIN(MAX(OFFSET('Data transformed'!$A$4,MATCH($A146,'Data transformed'!$A$5:$A$185,0),MATCH(AK$4,'Data transformed'!$4:$4,0)-1),$M146),$N146),"NA"))</f>
        <v>3</v>
      </c>
      <c r="AL146" s="103" t="n">
        <f aca="true">IF($J146="","",IF(ISNUMBER(OFFSET('Data transformed'!$A$4,MATCH($A146,'Data transformed'!$A$5:$A$185,0),MATCH(AL$4,'Data transformed'!$4:$4,0)-1)), MIN(MAX(OFFSET('Data transformed'!$A$4,MATCH($A146,'Data transformed'!$A$5:$A$185,0),MATCH(AL$4,'Data transformed'!$4:$4,0)-1),$M146),$N146),"NA"))</f>
        <v>1.5</v>
      </c>
      <c r="AM146" s="103" t="n">
        <f aca="true">IF($J146="","",IF(ISNUMBER(OFFSET('Data transformed'!$A$4,MATCH($A146,'Data transformed'!$A$5:$A$185,0),MATCH(AM$4,'Data transformed'!$4:$4,0)-1)), MIN(MAX(OFFSET('Data transformed'!$A$4,MATCH($A146,'Data transformed'!$A$5:$A$185,0),MATCH(AM$4,'Data transformed'!$4:$4,0)-1),$M146),$N146),"NA"))</f>
        <v>2.17</v>
      </c>
      <c r="AN146" s="103" t="n">
        <f aca="true">IF($J146="","",IF(ISNUMBER(OFFSET('Data transformed'!$A$4,MATCH($A146,'Data transformed'!$A$5:$A$185,0),MATCH(AN$4,'Data transformed'!$4:$4,0)-1)), MIN(MAX(OFFSET('Data transformed'!$A$4,MATCH($A146,'Data transformed'!$A$5:$A$185,0),MATCH(AN$4,'Data transformed'!$4:$4,0)-1),$M146),$N146),"NA"))</f>
        <v>2.17</v>
      </c>
      <c r="AO146" s="103" t="n">
        <f aca="true">IF($J146="","",IF(ISNUMBER(OFFSET('Data transformed'!$A$4,MATCH($A146,'Data transformed'!$A$5:$A$185,0),MATCH(AO$4,'Data transformed'!$4:$4,0)-1)), MIN(MAX(OFFSET('Data transformed'!$A$4,MATCH($A146,'Data transformed'!$A$5:$A$185,0),MATCH(AO$4,'Data transformed'!$4:$4,0)-1),$M146),$N146),"NA"))</f>
        <v>1.33</v>
      </c>
      <c r="AP146" s="103" t="n">
        <f aca="true">IF($J146="","",IF(ISNUMBER(OFFSET('Data transformed'!$A$4,MATCH($A146,'Data transformed'!$A$5:$A$185,0),MATCH(AP$4,'Data transformed'!$4:$4,0)-1)), MIN(MAX(OFFSET('Data transformed'!$A$4,MATCH($A146,'Data transformed'!$A$5:$A$185,0),MATCH(AP$4,'Data transformed'!$4:$4,0)-1),$M146),$N146),"NA"))</f>
        <v>3</v>
      </c>
      <c r="AQ146" s="103" t="n">
        <f aca="true">IF($J146="","",IF(ISNUMBER(OFFSET('Data transformed'!$A$4,MATCH($A146,'Data transformed'!$A$5:$A$185,0),MATCH(AQ$4,'Data transformed'!$4:$4,0)-1)), MIN(MAX(OFFSET('Data transformed'!$A$4,MATCH($A146,'Data transformed'!$A$5:$A$185,0),MATCH(AQ$4,'Data transformed'!$4:$4,0)-1),$M146),$N146),"NA"))</f>
        <v>2.83</v>
      </c>
      <c r="AR146" s="103" t="n">
        <f aca="true">IF($J146="","",IF(ISNUMBER(OFFSET('Data transformed'!$A$4,MATCH($A146,'Data transformed'!$A$5:$A$185,0),MATCH(AR$4,'Data transformed'!$4:$4,0)-1)), MIN(MAX(OFFSET('Data transformed'!$A$4,MATCH($A146,'Data transformed'!$A$5:$A$185,0),MATCH(AR$4,'Data transformed'!$4:$4,0)-1),$M146),$N146),"NA"))</f>
        <v>1.8</v>
      </c>
      <c r="AS146" s="103" t="n">
        <f aca="true">IF($J146="","",IF(ISNUMBER(OFFSET('Data transformed'!$A$4,MATCH($A146,'Data transformed'!$A$5:$A$185,0),MATCH(AS$4,'Data transformed'!$4:$4,0)-1)), MIN(MAX(OFFSET('Data transformed'!$A$4,MATCH($A146,'Data transformed'!$A$5:$A$185,0),MATCH(AS$4,'Data transformed'!$4:$4,0)-1),$M146),$N146),"NA"))</f>
        <v>1.83</v>
      </c>
      <c r="AT146" s="103" t="n">
        <f aca="true">IF($J146="","",IF(ISNUMBER(OFFSET('Data transformed'!$A$4,MATCH($A146,'Data transformed'!$A$5:$A$185,0),MATCH(AT$4,'Data transformed'!$4:$4,0)-1)), MIN(MAX(OFFSET('Data transformed'!$A$4,MATCH($A146,'Data transformed'!$A$5:$A$185,0),MATCH(AT$4,'Data transformed'!$4:$4,0)-1),$M146),$N146),"NA"))</f>
        <v>3</v>
      </c>
      <c r="AU146" s="103" t="n">
        <f aca="true">IF($J146="","",IF(ISNUMBER(OFFSET('Data transformed'!$A$4,MATCH($A146,'Data transformed'!$A$5:$A$185,0),MATCH(AU$4,'Data transformed'!$4:$4,0)-1)), MIN(MAX(OFFSET('Data transformed'!$A$4,MATCH($A146,'Data transformed'!$A$5:$A$185,0),MATCH(AU$4,'Data transformed'!$4:$4,0)-1),$M146),$N146),"NA"))</f>
        <v>1</v>
      </c>
      <c r="AV146" s="103" t="n">
        <f aca="true">IF($J146="","",IF(ISNUMBER(OFFSET('Data transformed'!$A$4,MATCH($A146,'Data transformed'!$A$5:$A$185,0),MATCH(AV$4,'Data transformed'!$4:$4,0)-1)), MIN(MAX(OFFSET('Data transformed'!$A$4,MATCH($A146,'Data transformed'!$A$5:$A$185,0),MATCH(AV$4,'Data transformed'!$4:$4,0)-1),$M146),$N146),"NA"))</f>
        <v>1.33</v>
      </c>
      <c r="AW146" s="103" t="n">
        <f aca="true">IF($J146="","",IF(ISNUMBER(OFFSET('Data transformed'!$A$4,MATCH($A146,'Data transformed'!$A$5:$A$185,0),MATCH(AW$4,'Data transformed'!$4:$4,0)-1)), MIN(MAX(OFFSET('Data transformed'!$A$4,MATCH($A146,'Data transformed'!$A$5:$A$185,0),MATCH(AW$4,'Data transformed'!$4:$4,0)-1),$M146),$N146),"NA"))</f>
        <v>2.5</v>
      </c>
      <c r="AX146" s="103" t="n">
        <f aca="true">IF($J146="","",IF(ISNUMBER(OFFSET('Data transformed'!$A$4,MATCH($A146,'Data transformed'!$A$5:$A$185,0),MATCH(AX$4,'Data transformed'!$4:$4,0)-1)), MIN(MAX(OFFSET('Data transformed'!$A$4,MATCH($A146,'Data transformed'!$A$5:$A$185,0),MATCH(AX$4,'Data transformed'!$4:$4,0)-1),$M146),$N146),"NA"))</f>
        <v>1.33</v>
      </c>
      <c r="AY146" s="103" t="n">
        <f aca="true">IF($J146="","",IF(ISNUMBER(OFFSET('Data transformed'!$A$4,MATCH($A146,'Data transformed'!$A$5:$A$185,0),MATCH(AY$4,'Data transformed'!$4:$4,0)-1)), MIN(MAX(OFFSET('Data transformed'!$A$4,MATCH($A146,'Data transformed'!$A$5:$A$185,0),MATCH(AY$4,'Data transformed'!$4:$4,0)-1),$M146),$N146),"NA"))</f>
        <v>1.75</v>
      </c>
      <c r="AZ146" s="103" t="n">
        <f aca="true">IF($J146="","",IF(ISNUMBER(OFFSET('Data transformed'!$A$4,MATCH($A146,'Data transformed'!$A$5:$A$185,0),MATCH(AZ$4,'Data transformed'!$4:$4,0)-1)), MIN(MAX(OFFSET('Data transformed'!$A$4,MATCH($A146,'Data transformed'!$A$5:$A$185,0),MATCH(AZ$4,'Data transformed'!$4:$4,0)-1),$M146),$N146),"NA"))</f>
        <v>1.54</v>
      </c>
      <c r="BA146" s="103" t="n">
        <f aca="true">IF($J146="","",IF(ISNUMBER(OFFSET('Data transformed'!$A$4,MATCH($A146,'Data transformed'!$A$5:$A$185,0),MATCH(BA$4,'Data transformed'!$4:$4,0)-1)), MIN(MAX(OFFSET('Data transformed'!$A$4,MATCH($A146,'Data transformed'!$A$5:$A$185,0),MATCH(BA$4,'Data transformed'!$4:$4,0)-1),$M146),$N146),"NA"))</f>
        <v>2</v>
      </c>
      <c r="BB146" s="103" t="str">
        <f aca="true">IF($J146="","",IF(ISNUMBER(OFFSET('Data transformed'!$A$4,MATCH($A146,'Data transformed'!$A$5:$A$185,0),MATCH(BB$4,'Data transformed'!$4:$4,0)-1)), MIN(MAX(OFFSET('Data transformed'!$A$4,MATCH($A146,'Data transformed'!$A$5:$A$185,0),MATCH(BB$4,'Data transformed'!$4:$4,0)-1),$M146),$N146),"NA"))</f>
        <v>NA</v>
      </c>
      <c r="BC146" s="103" t="n">
        <f aca="true">IF($J146="","",IF(ISNUMBER(OFFSET('Data transformed'!$A$4,MATCH($A146,'Data transformed'!$A$5:$A$185,0),MATCH(BC$4,'Data transformed'!$4:$4,0)-1)), MIN(MAX(OFFSET('Data transformed'!$A$4,MATCH($A146,'Data transformed'!$A$5:$A$185,0),MATCH(BC$4,'Data transformed'!$4:$4,0)-1),$M146),$N146),"NA"))</f>
        <v>2</v>
      </c>
      <c r="BD146" s="103" t="n">
        <f aca="true">IF($J146="","",IF(ISNUMBER(OFFSET('Data transformed'!$A$4,MATCH($A146,'Data transformed'!$A$5:$A$185,0),MATCH(BD$4,'Data transformed'!$4:$4,0)-1)), MIN(MAX(OFFSET('Data transformed'!$A$4,MATCH($A146,'Data transformed'!$A$5:$A$185,0),MATCH(BD$4,'Data transformed'!$4:$4,0)-1),$M146),$N146),"NA"))</f>
        <v>1.89</v>
      </c>
      <c r="BE146" s="103" t="n">
        <f aca="true">IF($J146="","",IF(ISNUMBER(OFFSET('Data transformed'!$A$4,MATCH($A146,'Data transformed'!$A$5:$A$185,0),MATCH(BE$4,'Data transformed'!$4:$4,0)-1)), MIN(MAX(OFFSET('Data transformed'!$A$4,MATCH($A146,'Data transformed'!$A$5:$A$185,0),MATCH(BE$4,'Data transformed'!$4:$4,0)-1),$M146),$N146),"NA"))</f>
        <v>1.58</v>
      </c>
      <c r="BF146" s="103" t="n">
        <f aca="true">IF($J146="","",IF(ISNUMBER(OFFSET('Data transformed'!$A$4,MATCH($A146,'Data transformed'!$A$5:$A$185,0),MATCH(BF$4,'Data transformed'!$4:$4,0)-1)), MIN(MAX(OFFSET('Data transformed'!$A$4,MATCH($A146,'Data transformed'!$A$5:$A$185,0),MATCH(BF$4,'Data transformed'!$4:$4,0)-1),$M146),$N146),"NA"))</f>
        <v>2</v>
      </c>
      <c r="BG146" s="103" t="n">
        <f aca="true">IF($J146="","",IF(ISNUMBER(OFFSET('Data transformed'!$A$4,MATCH($A146,'Data transformed'!$A$5:$A$185,0),MATCH(BG$4,'Data transformed'!$4:$4,0)-1)), MIN(MAX(OFFSET('Data transformed'!$A$4,MATCH($A146,'Data transformed'!$A$5:$A$185,0),MATCH(BG$4,'Data transformed'!$4:$4,0)-1),$M146),$N146),"NA"))</f>
        <v>1</v>
      </c>
      <c r="BH146" s="103" t="n">
        <f aca="true">IF($J146="","",IF(ISNUMBER(OFFSET('Data transformed'!$A$4,MATCH($A146,'Data transformed'!$A$5:$A$185,0),MATCH(BH$4,'Data transformed'!$4:$4,0)-1)), MIN(MAX(OFFSET('Data transformed'!$A$4,MATCH($A146,'Data transformed'!$A$5:$A$185,0),MATCH(BH$4,'Data transformed'!$4:$4,0)-1),$M146),$N146),"NA"))</f>
        <v>1.67</v>
      </c>
      <c r="BI146" s="103" t="n">
        <f aca="true">IF($J146="","",IF(ISNUMBER(OFFSET('Data transformed'!$A$4,MATCH($A146,'Data transformed'!$A$5:$A$185,0),MATCH(BI$4,'Data transformed'!$4:$4,0)-1)), MIN(MAX(OFFSET('Data transformed'!$A$4,MATCH($A146,'Data transformed'!$A$5:$A$185,0),MATCH(BI$4,'Data transformed'!$4:$4,0)-1),$M146),$N146),"NA"))</f>
        <v>1.42</v>
      </c>
      <c r="BJ146" s="103" t="n">
        <f aca="true">IF($J146="","",IF(ISNUMBER(OFFSET('Data transformed'!$A$4,MATCH($A146,'Data transformed'!$A$5:$A$185,0),MATCH(BJ$4,'Data transformed'!$4:$4,0)-1)), MIN(MAX(OFFSET('Data transformed'!$A$4,MATCH($A146,'Data transformed'!$A$5:$A$185,0),MATCH(BJ$4,'Data transformed'!$4:$4,0)-1),$M146),$N146),"NA"))</f>
        <v>2</v>
      </c>
      <c r="BK146" s="103" t="n">
        <f aca="true">IF($J146="","",IF(ISNUMBER(OFFSET('Data transformed'!$A$4,MATCH($A146,'Data transformed'!$A$5:$A$185,0),MATCH(BK$4,'Data transformed'!$4:$4,0)-1)), MIN(MAX(OFFSET('Data transformed'!$A$4,MATCH($A146,'Data transformed'!$A$5:$A$185,0),MATCH(BK$4,'Data transformed'!$4:$4,0)-1),$M146),$N146),"NA"))</f>
        <v>2</v>
      </c>
      <c r="BL146" s="103" t="n">
        <f aca="true">IF($J146="","",IF(ISNUMBER(OFFSET('Data transformed'!$A$4,MATCH($A146,'Data transformed'!$A$5:$A$185,0),MATCH(BL$4,'Data transformed'!$4:$4,0)-1)), MIN(MAX(OFFSET('Data transformed'!$A$4,MATCH($A146,'Data transformed'!$A$5:$A$185,0),MATCH(BL$4,'Data transformed'!$4:$4,0)-1),$M146),$N146),"NA"))</f>
        <v>1</v>
      </c>
      <c r="BM146" s="103" t="n">
        <f aca="true">IF($J146="","",IF(ISNUMBER(OFFSET('Data transformed'!$A$4,MATCH($A146,'Data transformed'!$A$5:$A$185,0),MATCH(BM$4,'Data transformed'!$4:$4,0)-1)), MIN(MAX(OFFSET('Data transformed'!$A$4,MATCH($A146,'Data transformed'!$A$5:$A$185,0),MATCH(BM$4,'Data transformed'!$4:$4,0)-1),$M146),$N146),"NA"))</f>
        <v>1.67</v>
      </c>
      <c r="BN146" s="103" t="n">
        <f aca="true">IF($J146="","",IF(ISNUMBER(OFFSET('Data transformed'!$A$4,MATCH($A146,'Data transformed'!$A$5:$A$185,0),MATCH(BN$4,'Data transformed'!$4:$4,0)-1)), MIN(MAX(OFFSET('Data transformed'!$A$4,MATCH($A146,'Data transformed'!$A$5:$A$185,0),MATCH(BN$4,'Data transformed'!$4:$4,0)-1),$M146),$N146),"NA"))</f>
        <v>1.17</v>
      </c>
      <c r="BO146" s="103" t="n">
        <f aca="true">IF($J146="","",IF(ISNUMBER(OFFSET('Data transformed'!$A$4,MATCH($A146,'Data transformed'!$A$5:$A$185,0),MATCH(BO$4,'Data transformed'!$4:$4,0)-1)), MIN(MAX(OFFSET('Data transformed'!$A$4,MATCH($A146,'Data transformed'!$A$5:$A$185,0),MATCH(BO$4,'Data transformed'!$4:$4,0)-1),$M146),$N146),"NA"))</f>
        <v>1.33</v>
      </c>
      <c r="BP146" s="103" t="n">
        <f aca="true">IF($J146="","",IF(ISNUMBER(OFFSET('Data transformed'!$A$4,MATCH($A146,'Data transformed'!$A$5:$A$185,0),MATCH(BP$4,'Data transformed'!$4:$4,0)-1)), MIN(MAX(OFFSET('Data transformed'!$A$4,MATCH($A146,'Data transformed'!$A$5:$A$185,0),MATCH(BP$4,'Data transformed'!$4:$4,0)-1),$M146),$N146),"NA"))</f>
        <v>1.83</v>
      </c>
      <c r="BQ146" s="103" t="n">
        <f aca="true">IF($J146="","",IF(ISNUMBER(OFFSET('Data transformed'!$A$4,MATCH($A146,'Data transformed'!$A$5:$A$185,0),MATCH(BQ$4,'Data transformed'!$4:$4,0)-1)), MIN(MAX(OFFSET('Data transformed'!$A$4,MATCH($A146,'Data transformed'!$A$5:$A$185,0),MATCH(BQ$4,'Data transformed'!$4:$4,0)-1),$M146),$N146),"NA"))</f>
        <v>1.33</v>
      </c>
      <c r="BR146" s="103" t="str">
        <f aca="true">IF($J146="","",IF(ISNUMBER(OFFSET('Data transformed'!$A$4,MATCH($A146,'Data transformed'!$A$5:$A$185,0),MATCH(BR$4,'Data transformed'!$4:$4,0)-1)), MIN(MAX(OFFSET('Data transformed'!$A$4,MATCH($A146,'Data transformed'!$A$5:$A$185,0),MATCH(BR$4,'Data transformed'!$4:$4,0)-1),$M146),$N146),"NA"))</f>
        <v>NA</v>
      </c>
      <c r="BS146" s="103" t="n">
        <f aca="true">IF($J146="","",IF(ISNUMBER(OFFSET('Data transformed'!$A$4,MATCH($A146,'Data transformed'!$A$5:$A$185,0),MATCH(BS$4,'Data transformed'!$4:$4,0)-1)), MIN(MAX(OFFSET('Data transformed'!$A$4,MATCH($A146,'Data transformed'!$A$5:$A$185,0),MATCH(BS$4,'Data transformed'!$4:$4,0)-1),$M146),$N146),"NA"))</f>
        <v>1.67</v>
      </c>
      <c r="BT146" s="103" t="n">
        <f aca="true">IF($J146="","",IF(ISNUMBER(OFFSET('Data transformed'!$A$4,MATCH($A146,'Data transformed'!$A$5:$A$185,0),MATCH(BT$4,'Data transformed'!$4:$4,0)-1)), MIN(MAX(OFFSET('Data transformed'!$A$4,MATCH($A146,'Data transformed'!$A$5:$A$185,0),MATCH(BT$4,'Data transformed'!$4:$4,0)-1),$M146),$N146),"NA"))</f>
        <v>1.17</v>
      </c>
      <c r="BU146" s="103" t="n">
        <f aca="true">IF($J146="","",IF(ISNUMBER(OFFSET('Data transformed'!$A$4,MATCH($A146,'Data transformed'!$A$5:$A$185,0),MATCH(BU$4,'Data transformed'!$4:$4,0)-1)), MIN(MAX(OFFSET('Data transformed'!$A$4,MATCH($A146,'Data transformed'!$A$5:$A$185,0),MATCH(BU$4,'Data transformed'!$4:$4,0)-1),$M146),$N146),"NA"))</f>
        <v>1</v>
      </c>
      <c r="BV146" s="103" t="n">
        <f aca="true">IF($J146="","",IF(ISNUMBER(OFFSET('Data transformed'!$A$4,MATCH($A146,'Data transformed'!$A$5:$A$185,0),MATCH(BV$4,'Data transformed'!$4:$4,0)-1)), MIN(MAX(OFFSET('Data transformed'!$A$4,MATCH($A146,'Data transformed'!$A$5:$A$185,0),MATCH(BV$4,'Data transformed'!$4:$4,0)-1),$M146),$N146),"NA"))</f>
        <v>1</v>
      </c>
      <c r="BW146" s="103" t="str">
        <f aca="true">IF($J146="","",IF(ISNUMBER(OFFSET('Data transformed'!$A$4,MATCH($A146,'Data transformed'!$A$5:$A$185,0),MATCH(BW$4,'Data transformed'!$4:$4,0)-1)), MIN(MAX(OFFSET('Data transformed'!$A$4,MATCH($A146,'Data transformed'!$A$5:$A$185,0),MATCH(BW$4,'Data transformed'!$4:$4,0)-1),$M146),$N146),"NA"))</f>
        <v>NA</v>
      </c>
      <c r="BX146" s="103" t="n">
        <f aca="true">IF($J146="","",IF(ISNUMBER(OFFSET('Data transformed'!$A$4,MATCH($A146,'Data transformed'!$A$5:$A$185,0),MATCH(BX$4,'Data transformed'!$4:$4,0)-1)), MIN(MAX(OFFSET('Data transformed'!$A$4,MATCH($A146,'Data transformed'!$A$5:$A$185,0),MATCH(BX$4,'Data transformed'!$4:$4,0)-1),$M146),$N146),"NA"))</f>
        <v>1.5</v>
      </c>
      <c r="BY146" s="103" t="n">
        <f aca="true">IF($J146="","",IF(ISNUMBER(OFFSET('Data transformed'!$A$4,MATCH($A146,'Data transformed'!$A$5:$A$185,0),MATCH(BY$4,'Data transformed'!$4:$4,0)-1)), MIN(MAX(OFFSET('Data transformed'!$A$4,MATCH($A146,'Data transformed'!$A$5:$A$185,0),MATCH(BY$4,'Data transformed'!$4:$4,0)-1),$M146),$N146),"NA"))</f>
        <v>1</v>
      </c>
      <c r="BZ146" s="103" t="n">
        <f aca="true">IF($J146="","",IF(ISNUMBER(OFFSET('Data transformed'!$A$4,MATCH($A146,'Data transformed'!$A$5:$A$185,0),MATCH(BZ$4,'Data transformed'!$4:$4,0)-1)), MIN(MAX(OFFSET('Data transformed'!$A$4,MATCH($A146,'Data transformed'!$A$5:$A$185,0),MATCH(BZ$4,'Data transformed'!$4:$4,0)-1),$M146),$N146),"NA"))</f>
        <v>3</v>
      </c>
      <c r="CA146" s="103" t="n">
        <f aca="true">IF($J146="","",IF(ISNUMBER(OFFSET('Data transformed'!$A$4,MATCH($A146,'Data transformed'!$A$5:$A$185,0),MATCH(CA$4,'Data transformed'!$4:$4,0)-1)), MIN(MAX(OFFSET('Data transformed'!$A$4,MATCH($A146,'Data transformed'!$A$5:$A$185,0),MATCH(CA$4,'Data transformed'!$4:$4,0)-1),$M146),$N146),"NA"))</f>
        <v>2</v>
      </c>
      <c r="CB146" s="103" t="n">
        <f aca="true">IF($J146="","",IF(ISNUMBER(OFFSET('Data transformed'!$A$4,MATCH($A146,'Data transformed'!$A$5:$A$185,0),MATCH(CB$4,'Data transformed'!$4:$4,0)-1)), MIN(MAX(OFFSET('Data transformed'!$A$4,MATCH($A146,'Data transformed'!$A$5:$A$185,0),MATCH(CB$4,'Data transformed'!$4:$4,0)-1),$M146),$N146),"NA"))</f>
        <v>2</v>
      </c>
      <c r="CC146" s="103" t="n">
        <f aca="true">IF($J146="","",IF(ISNUMBER(OFFSET('Data transformed'!$A$4,MATCH($A146,'Data transformed'!$A$5:$A$185,0),MATCH(CC$4,'Data transformed'!$4:$4,0)-1)), MIN(MAX(OFFSET('Data transformed'!$A$4,MATCH($A146,'Data transformed'!$A$5:$A$185,0),MATCH(CC$4,'Data transformed'!$4:$4,0)-1),$M146),$N146),"NA"))</f>
        <v>1.58</v>
      </c>
      <c r="CD146" s="103" t="n">
        <f aca="true">IF($J146="","",IF(ISNUMBER(OFFSET('Data transformed'!$A$4,MATCH($A146,'Data transformed'!$A$5:$A$185,0),MATCH(CD$4,'Data transformed'!$4:$4,0)-1)), MIN(MAX(OFFSET('Data transformed'!$A$4,MATCH($A146,'Data transformed'!$A$5:$A$185,0),MATCH(CD$4,'Data transformed'!$4:$4,0)-1),$M146),$N146),"NA"))</f>
        <v>2.33</v>
      </c>
      <c r="CE146" s="103" t="n">
        <f aca="true">IF($J146="","",IF(ISNUMBER(OFFSET('Data transformed'!$A$4,MATCH($A146,'Data transformed'!$A$5:$A$185,0),MATCH(CE$4,'Data transformed'!$4:$4,0)-1)), MIN(MAX(OFFSET('Data transformed'!$A$4,MATCH($A146,'Data transformed'!$A$5:$A$185,0),MATCH(CE$4,'Data transformed'!$4:$4,0)-1),$M146),$N146),"NA"))</f>
        <v>1</v>
      </c>
      <c r="CF146" s="103" t="n">
        <f aca="true">IF($J146="","",IF(ISNUMBER(OFFSET('Data transformed'!$A$4,MATCH($A146,'Data transformed'!$A$5:$A$185,0),MATCH(CF$4,'Data transformed'!$4:$4,0)-1)), MIN(MAX(OFFSET('Data transformed'!$A$4,MATCH($A146,'Data transformed'!$A$5:$A$185,0),MATCH(CF$4,'Data transformed'!$4:$4,0)-1),$M146),$N146),"NA"))</f>
        <v>2</v>
      </c>
      <c r="CG146" s="103" t="n">
        <f aca="true">IF($J146="","",IF(ISNUMBER(OFFSET('Data transformed'!$A$4,MATCH($A146,'Data transformed'!$A$5:$A$185,0),MATCH(CG$4,'Data transformed'!$4:$4,0)-1)), MIN(MAX(OFFSET('Data transformed'!$A$4,MATCH($A146,'Data transformed'!$A$5:$A$185,0),MATCH(CG$4,'Data transformed'!$4:$4,0)-1),$M146),$N146),"NA"))</f>
        <v>2</v>
      </c>
      <c r="CH146" s="103" t="n">
        <f aca="true">IF($J146="","",IF(ISNUMBER(OFFSET('Data transformed'!$A$4,MATCH($A146,'Data transformed'!$A$5:$A$185,0),MATCH(CH$4,'Data transformed'!$4:$4,0)-1)), MIN(MAX(OFFSET('Data transformed'!$A$4,MATCH($A146,'Data transformed'!$A$5:$A$185,0),MATCH(CH$4,'Data transformed'!$4:$4,0)-1),$M146),$N146),"NA"))</f>
        <v>1.58</v>
      </c>
      <c r="CI146" s="103" t="n">
        <f aca="true">IF($J146="","",IF(ISNUMBER(OFFSET('Data transformed'!$A$4,MATCH($A146,'Data transformed'!$A$5:$A$185,0),MATCH(CI$4,'Data transformed'!$4:$4,0)-1)), MIN(MAX(OFFSET('Data transformed'!$A$4,MATCH($A146,'Data transformed'!$A$5:$A$185,0),MATCH(CI$4,'Data transformed'!$4:$4,0)-1),$M146),$N146),"NA"))</f>
        <v>1.5</v>
      </c>
      <c r="CJ146" s="103" t="n">
        <f aca="true">IF($J146="","",IF(ISNUMBER(OFFSET('Data transformed'!$A$4,MATCH($A146,'Data transformed'!$A$5:$A$185,0),MATCH(CJ$4,'Data transformed'!$4:$4,0)-1)), MIN(MAX(OFFSET('Data transformed'!$A$4,MATCH($A146,'Data transformed'!$A$5:$A$185,0),MATCH(CJ$4,'Data transformed'!$4:$4,0)-1),$M146),$N146),"NA"))</f>
        <v>2.17</v>
      </c>
      <c r="CK146" s="103" t="n">
        <f aca="true">IF($J146="","",IF(ISNUMBER(OFFSET('Data transformed'!$A$4,MATCH($A146,'Data transformed'!$A$5:$A$185,0),MATCH(CK$4,'Data transformed'!$4:$4,0)-1)), MIN(MAX(OFFSET('Data transformed'!$A$4,MATCH($A146,'Data transformed'!$A$5:$A$185,0),MATCH(CK$4,'Data transformed'!$4:$4,0)-1),$M146),$N146),"NA"))</f>
        <v>2</v>
      </c>
      <c r="CL146" s="103" t="n">
        <f aca="true">IF($J146="","",IF(ISNUMBER(OFFSET('Data transformed'!$A$4,MATCH($A146,'Data transformed'!$A$5:$A$185,0),MATCH(CL$4,'Data transformed'!$4:$4,0)-1)), MIN(MAX(OFFSET('Data transformed'!$A$4,MATCH($A146,'Data transformed'!$A$5:$A$185,0),MATCH(CL$4,'Data transformed'!$4:$4,0)-1),$M146),$N146),"NA"))</f>
        <v>1</v>
      </c>
      <c r="CM146" s="103" t="n">
        <f aca="true">IF($J146="","",IF(ISNUMBER(OFFSET('Data transformed'!$A$4,MATCH($A146,'Data transformed'!$A$5:$A$185,0),MATCH(CM$4,'Data transformed'!$4:$4,0)-1)), MIN(MAX(OFFSET('Data transformed'!$A$4,MATCH($A146,'Data transformed'!$A$5:$A$185,0),MATCH(CM$4,'Data transformed'!$4:$4,0)-1),$M146),$N146),"NA"))</f>
        <v>1.5</v>
      </c>
      <c r="CN146" s="103" t="n">
        <f aca="true">IF($J146="","",IF(ISNUMBER(OFFSET('Data transformed'!$A$4,MATCH($A146,'Data transformed'!$A$5:$A$185,0),MATCH(CN$4,'Data transformed'!$4:$4,0)-1)), MIN(MAX(OFFSET('Data transformed'!$A$4,MATCH($A146,'Data transformed'!$A$5:$A$185,0),MATCH(CN$4,'Data transformed'!$4:$4,0)-1),$M146),$N146),"NA"))</f>
        <v>2</v>
      </c>
      <c r="CO146" s="103" t="n">
        <f aca="true">IF($J146="","",IF(ISNUMBER(OFFSET('Data transformed'!$A$4,MATCH($A146,'Data transformed'!$A$5:$A$185,0),MATCH(CO$4,'Data transformed'!$4:$4,0)-1)), MIN(MAX(OFFSET('Data transformed'!$A$4,MATCH($A146,'Data transformed'!$A$5:$A$185,0),MATCH(CO$4,'Data transformed'!$4:$4,0)-1),$M146),$N146),"NA"))</f>
        <v>1</v>
      </c>
      <c r="CP146" s="103" t="n">
        <f aca="true">IF($J146="","",IF(ISNUMBER(OFFSET('Data transformed'!$A$4,MATCH($A146,'Data transformed'!$A$5:$A$185,0),MATCH(CP$4,'Data transformed'!$4:$4,0)-1)), MIN(MAX(OFFSET('Data transformed'!$A$4,MATCH($A146,'Data transformed'!$A$5:$A$185,0),MATCH(CP$4,'Data transformed'!$4:$4,0)-1),$M146),$N146),"NA"))</f>
        <v>2.75</v>
      </c>
      <c r="CQ146" s="103" t="n">
        <f aca="true">IF($J146="","",IF(ISNUMBER(OFFSET('Data transformed'!$A$4,MATCH($A146,'Data transformed'!$A$5:$A$185,0),MATCH(CQ$4,'Data transformed'!$4:$4,0)-1)), MIN(MAX(OFFSET('Data transformed'!$A$4,MATCH($A146,'Data transformed'!$A$5:$A$185,0),MATCH(CQ$4,'Data transformed'!$4:$4,0)-1),$M146),$N146),"NA"))</f>
        <v>1</v>
      </c>
      <c r="CR146" s="103" t="n">
        <f aca="true">IF($J146="","",IF(ISNUMBER(OFFSET('Data transformed'!$A$4,MATCH($A146,'Data transformed'!$A$5:$A$185,0),MATCH(CR$4,'Data transformed'!$4:$4,0)-1)), MIN(MAX(OFFSET('Data transformed'!$A$4,MATCH($A146,'Data transformed'!$A$5:$A$185,0),MATCH(CR$4,'Data transformed'!$4:$4,0)-1),$M146),$N146),"NA"))</f>
        <v>2.33</v>
      </c>
      <c r="CS146" s="103" t="n">
        <f aca="true">IF($J146="","",IF(ISNUMBER(OFFSET('Data transformed'!$A$4,MATCH($A146,'Data transformed'!$A$5:$A$185,0),MATCH(CS$4,'Data transformed'!$4:$4,0)-1)), MIN(MAX(OFFSET('Data transformed'!$A$4,MATCH($A146,'Data transformed'!$A$5:$A$185,0),MATCH(CS$4,'Data transformed'!$4:$4,0)-1),$M146),$N146),"NA"))</f>
        <v>1</v>
      </c>
      <c r="CT146" s="103" t="n">
        <f aca="true">IF($J146="","",IF(ISNUMBER(OFFSET('Data transformed'!$A$4,MATCH($A146,'Data transformed'!$A$5:$A$185,0),MATCH(CT$4,'Data transformed'!$4:$4,0)-1)), MIN(MAX(OFFSET('Data transformed'!$A$4,MATCH($A146,'Data transformed'!$A$5:$A$185,0),MATCH(CT$4,'Data transformed'!$4:$4,0)-1),$M146),$N146),"NA"))</f>
        <v>1.33</v>
      </c>
      <c r="CU146" s="103" t="n">
        <f aca="true">IF($J146="","",IF(ISNUMBER(OFFSET('Data transformed'!$A$4,MATCH($A146,'Data transformed'!$A$5:$A$185,0),MATCH(CU$4,'Data transformed'!$4:$4,0)-1)), MIN(MAX(OFFSET('Data transformed'!$A$4,MATCH($A146,'Data transformed'!$A$5:$A$185,0),MATCH(CU$4,'Data transformed'!$4:$4,0)-1),$M146),$N146),"NA"))</f>
        <v>1</v>
      </c>
    </row>
    <row r="147" customFormat="false" ht="15.5" hidden="false" customHeight="false" outlineLevel="0" collapsed="false">
      <c r="A147" s="107" t="n">
        <v>5212</v>
      </c>
      <c r="B147" s="107" t="n">
        <v>4</v>
      </c>
      <c r="C147" s="103" t="str">
        <f aca="true">IF(ISBLANK(OFFSET('Raw Data'!$A$3,MATCH($A147,'Raw Data'!$B$4:$B$185,0),MATCH(C$4,'Raw Data'!$3:$3,0)-1)),"",OFFSET('Raw Data'!$A$3,MATCH($A147,'Raw Data'!$B$4:$B$185,0),MATCH(C$4,'Raw Data'!$3:$3,0)-1))</f>
        <v/>
      </c>
      <c r="D147" s="103" t="str">
        <f aca="true">IF(ISBLANK(OFFSET('Raw Data'!$A$3,MATCH($A147,'Raw Data'!$B$4:$B$185,0),MATCH(D$4,'Raw Data'!$3:$3,0)-1)),"",OFFSET('Raw Data'!$A$3,MATCH($A147,'Raw Data'!$B$4:$B$185,0),MATCH(D$4,'Raw Data'!$3:$3,0)-1))</f>
        <v>Expert assessment data - D.2.3</v>
      </c>
      <c r="E147" s="103" t="str">
        <f aca="true">IF(ISBLANK(OFFSET('Raw Data'!$A$3,MATCH($A147,'Raw Data'!$B$4:$B$185,0),MATCH(E$4,'Raw Data'!$3:$3,0)-1)),"",OFFSET('Raw Data'!$A$3,MATCH($A147,'Raw Data'!$B$4:$B$185,0),MATCH(E$4,'Raw Data'!$3:$3,0)-1))</f>
        <v>The Online Marketplace: Laws that protect consumer’s privacy in relation to online transaction (personal data protection) </v>
      </c>
      <c r="G147" s="103"/>
      <c r="H147" s="103"/>
      <c r="I147" s="103"/>
      <c r="J147" s="103" t="n">
        <f aca="true" t="array" ref="J147:J147">IFERROR(_xlfn.QUARTILE.INC(IF(ISNUMBER(OFFSET('Data transformed'!$N$4,MATCH('outliers treatment'!$A147,'Data transformed'!$A$5:$A$185),1,1,COUNTA('Data transformed'!$O$4:$CX$4))),OFFSET('Data transformed'!$N$4,MATCH('outliers treatment'!$A147,'Data transformed'!$A$5:$A$185),1,1,COUNTA('Data transformed'!$O$4:$CX$4))),1),"")</f>
        <v>0.741937344729377</v>
      </c>
      <c r="K147" s="103" t="n">
        <f aca="true" t="array" ref="K147:K147">IFERROR(_xlfn.QUARTILE.INC(IF(ISNUMBER(OFFSET('Data transformed'!$N$4,MATCH('outliers treatment'!$A147,'Data transformed'!$A$5:$A$185),1,1,COUNTA('Data transformed'!$O$4:$CX$4))),OFFSET('Data transformed'!$N$4,MATCH('outliers treatment'!$A147,'Data transformed'!$A$5:$A$185),1,1,COUNTA('Data transformed'!$O$4:$CX$4))),3),"")</f>
        <v>1.1314021114911</v>
      </c>
      <c r="L147" s="103" t="n">
        <f aca="false">IFERROR(K147-J147,"")</f>
        <v>0.389464766761723</v>
      </c>
      <c r="M147" s="103" t="n">
        <v>1</v>
      </c>
      <c r="N147" s="103" t="n">
        <v>3</v>
      </c>
      <c r="O147" s="103"/>
      <c r="P147" s="105" t="n">
        <f aca="false" t="array" ref="P147:P147">IFERROR(SKEW(IF(ISNUMBER(T147:CU147),T147:CU147,"")),"")</f>
        <v>4.15131155623929</v>
      </c>
      <c r="Q147" s="103" t="n">
        <f aca="true">IF(ISBLANK(OFFSET('Data above threshold'!$A$4,MATCH('Data above threshold'!$A146,'Data above threshold'!$A$5:$A$185,0),MATCH('Data above threshold'!N$4,'Data above threshold'!$4:$4,0)-1)),1,OFFSET('Data above threshold'!$A$4,MATCH('Data above threshold'!$A146,'Data above threshold'!$A$5:$A$185,0),MATCH('Data above threshold'!N$4,'Data above threshold'!$4:$4,0)-1))</f>
        <v>0</v>
      </c>
      <c r="R147" s="103" t="n">
        <f aca="false">IF($J147="","",COUNTIF(T147:CU147,M147)+ COUNTIF(T147:CQ147,N147))</f>
        <v>31</v>
      </c>
      <c r="S147" s="106" t="n">
        <f aca="false" t="array" ref="S147:S147">IF(B147&lt;4,"",1-IFERROR(SUM(ISNUMBER(T147:CU147)*(1-$T$3:$CU$3))/COUNTIF($T$3:$CU$3,0),0))</f>
        <v>0.0875</v>
      </c>
      <c r="T147" s="103" t="n">
        <f aca="true">IF($J147="","",IF(ISNUMBER(OFFSET('Data transformed'!$A$4,MATCH($A147,'Data transformed'!$A$5:$A$185,0),MATCH(T$4,'Data transformed'!$4:$4,0)-1)), MIN(MAX(OFFSET('Data transformed'!$A$4,MATCH($A147,'Data transformed'!$A$5:$A$185,0),MATCH(T$4,'Data transformed'!$4:$4,0)-1),$M147),$N147),"NA"))</f>
        <v>1.1314021114911</v>
      </c>
      <c r="U147" s="103" t="n">
        <f aca="true">IF($J147="","",IF(ISNUMBER(OFFSET('Data transformed'!$A$4,MATCH($A147,'Data transformed'!$A$5:$A$185,0),MATCH(U$4,'Data transformed'!$4:$4,0)-1)), MIN(MAX(OFFSET('Data transformed'!$A$4,MATCH($A147,'Data transformed'!$A$5:$A$185,0),MATCH(U$4,'Data transformed'!$4:$4,0)-1),$M147),$N147),"NA"))</f>
        <v>1.1314021114911</v>
      </c>
      <c r="V147" s="103" t="n">
        <f aca="true">IF($J147="","",IF(ISNUMBER(OFFSET('Data transformed'!$A$4,MATCH($A147,'Data transformed'!$A$5:$A$185,0),MATCH(V$4,'Data transformed'!$4:$4,0)-1)), MIN(MAX(OFFSET('Data transformed'!$A$4,MATCH($A147,'Data transformed'!$A$5:$A$185,0),MATCH(V$4,'Data transformed'!$4:$4,0)-1),$M147),$N147),"NA"))</f>
        <v>1.1314021114911</v>
      </c>
      <c r="W147" s="103" t="n">
        <f aca="true">IF($J147="","",IF(ISNUMBER(OFFSET('Data transformed'!$A$4,MATCH($A147,'Data transformed'!$A$5:$A$185,0),MATCH(W$4,'Data transformed'!$4:$4,0)-1)), MIN(MAX(OFFSET('Data transformed'!$A$4,MATCH($A147,'Data transformed'!$A$5:$A$185,0),MATCH(W$4,'Data transformed'!$4:$4,0)-1),$M147),$N147),"NA"))</f>
        <v>1.1314021114911</v>
      </c>
      <c r="X147" s="103" t="n">
        <f aca="true">IF($J147="","",IF(ISNUMBER(OFFSET('Data transformed'!$A$4,MATCH($A147,'Data transformed'!$A$5:$A$185,0),MATCH(X$4,'Data transformed'!$4:$4,0)-1)), MIN(MAX(OFFSET('Data transformed'!$A$4,MATCH($A147,'Data transformed'!$A$5:$A$185,0),MATCH(X$4,'Data transformed'!$4:$4,0)-1),$M147),$N147),"NA"))</f>
        <v>1.1314021114911</v>
      </c>
      <c r="Y147" s="103" t="n">
        <f aca="true">IF($J147="","",IF(ISNUMBER(OFFSET('Data transformed'!$A$4,MATCH($A147,'Data transformed'!$A$5:$A$185,0),MATCH(Y$4,'Data transformed'!$4:$4,0)-1)), MIN(MAX(OFFSET('Data transformed'!$A$4,MATCH($A147,'Data transformed'!$A$5:$A$185,0),MATCH(Y$4,'Data transformed'!$4:$4,0)-1),$M147),$N147),"NA"))</f>
        <v>1</v>
      </c>
      <c r="Z147" s="103" t="n">
        <f aca="true">IF($J147="","",IF(ISNUMBER(OFFSET('Data transformed'!$A$4,MATCH($A147,'Data transformed'!$A$5:$A$185,0),MATCH(Z$4,'Data transformed'!$4:$4,0)-1)), MIN(MAX(OFFSET('Data transformed'!$A$4,MATCH($A147,'Data transformed'!$A$5:$A$185,0),MATCH(Z$4,'Data transformed'!$4:$4,0)-1),$M147),$N147),"NA"))</f>
        <v>1</v>
      </c>
      <c r="AA147" s="103" t="n">
        <f aca="true">IF($J147="","",IF(ISNUMBER(OFFSET('Data transformed'!$A$4,MATCH($A147,'Data transformed'!$A$5:$A$185,0),MATCH(AA$4,'Data transformed'!$4:$4,0)-1)), MIN(MAX(OFFSET('Data transformed'!$A$4,MATCH($A147,'Data transformed'!$A$5:$A$185,0),MATCH(AA$4,'Data transformed'!$4:$4,0)-1),$M147),$N147),"NA"))</f>
        <v>1.1314021114911</v>
      </c>
      <c r="AB147" s="103" t="n">
        <f aca="true">IF($J147="","",IF(ISNUMBER(OFFSET('Data transformed'!$A$4,MATCH($A147,'Data transformed'!$A$5:$A$185,0),MATCH(AB$4,'Data transformed'!$4:$4,0)-1)), MIN(MAX(OFFSET('Data transformed'!$A$4,MATCH($A147,'Data transformed'!$A$5:$A$185,0),MATCH(AB$4,'Data transformed'!$4:$4,0)-1),$M147),$N147),"NA"))</f>
        <v>1</v>
      </c>
      <c r="AC147" s="103" t="n">
        <f aca="true">IF($J147="","",IF(ISNUMBER(OFFSET('Data transformed'!$A$4,MATCH($A147,'Data transformed'!$A$5:$A$185,0),MATCH(AC$4,'Data transformed'!$4:$4,0)-1)), MIN(MAX(OFFSET('Data transformed'!$A$4,MATCH($A147,'Data transformed'!$A$5:$A$185,0),MATCH(AC$4,'Data transformed'!$4:$4,0)-1),$M147),$N147),"NA"))</f>
        <v>1</v>
      </c>
      <c r="AD147" s="103" t="n">
        <f aca="true">IF($J147="","",IF(ISNUMBER(OFFSET('Data transformed'!$A$4,MATCH($A147,'Data transformed'!$A$5:$A$185,0),MATCH(AD$4,'Data transformed'!$4:$4,0)-1)), MIN(MAX(OFFSET('Data transformed'!$A$4,MATCH($A147,'Data transformed'!$A$5:$A$185,0),MATCH(AD$4,'Data transformed'!$4:$4,0)-1),$M147),$N147),"NA"))</f>
        <v>1.1314021114911</v>
      </c>
      <c r="AE147" s="103" t="n">
        <f aca="true">IF($J147="","",IF(ISNUMBER(OFFSET('Data transformed'!$A$4,MATCH($A147,'Data transformed'!$A$5:$A$185,0),MATCH(AE$4,'Data transformed'!$4:$4,0)-1)), MIN(MAX(OFFSET('Data transformed'!$A$4,MATCH($A147,'Data transformed'!$A$5:$A$185,0),MATCH(AE$4,'Data transformed'!$4:$4,0)-1),$M147),$N147),"NA"))</f>
        <v>1.1314021114911</v>
      </c>
      <c r="AF147" s="103" t="n">
        <f aca="true">IF($J147="","",IF(ISNUMBER(OFFSET('Data transformed'!$A$4,MATCH($A147,'Data transformed'!$A$5:$A$185,0),MATCH(AF$4,'Data transformed'!$4:$4,0)-1)), MIN(MAX(OFFSET('Data transformed'!$A$4,MATCH($A147,'Data transformed'!$A$5:$A$185,0),MATCH(AF$4,'Data transformed'!$4:$4,0)-1),$M147),$N147),"NA"))</f>
        <v>1</v>
      </c>
      <c r="AG147" s="103" t="n">
        <f aca="true">IF($J147="","",IF(ISNUMBER(OFFSET('Data transformed'!$A$4,MATCH($A147,'Data transformed'!$A$5:$A$185,0),MATCH(AG$4,'Data transformed'!$4:$4,0)-1)), MIN(MAX(OFFSET('Data transformed'!$A$4,MATCH($A147,'Data transformed'!$A$5:$A$185,0),MATCH(AG$4,'Data transformed'!$4:$4,0)-1),$M147),$N147),"NA"))</f>
        <v>1</v>
      </c>
      <c r="AH147" s="103" t="str">
        <f aca="true">IF($J147="","",IF(ISNUMBER(OFFSET('Data transformed'!$A$4,MATCH($A147,'Data transformed'!$A$5:$A$185,0),MATCH(AH$4,'Data transformed'!$4:$4,0)-1)), MIN(MAX(OFFSET('Data transformed'!$A$4,MATCH($A147,'Data transformed'!$A$5:$A$185,0),MATCH(AH$4,'Data transformed'!$4:$4,0)-1),$M147),$N147),"NA"))</f>
        <v>NA</v>
      </c>
      <c r="AI147" s="103" t="n">
        <f aca="true">IF($J147="","",IF(ISNUMBER(OFFSET('Data transformed'!$A$4,MATCH($A147,'Data transformed'!$A$5:$A$185,0),MATCH(AI$4,'Data transformed'!$4:$4,0)-1)), MIN(MAX(OFFSET('Data transformed'!$A$4,MATCH($A147,'Data transformed'!$A$5:$A$185,0),MATCH(AI$4,'Data transformed'!$4:$4,0)-1),$M147),$N147),"NA"))</f>
        <v>1.1314021114911</v>
      </c>
      <c r="AJ147" s="103" t="n">
        <f aca="true">IF($J147="","",IF(ISNUMBER(OFFSET('Data transformed'!$A$4,MATCH($A147,'Data transformed'!$A$5:$A$185,0),MATCH(AJ$4,'Data transformed'!$4:$4,0)-1)), MIN(MAX(OFFSET('Data transformed'!$A$4,MATCH($A147,'Data transformed'!$A$5:$A$185,0),MATCH(AJ$4,'Data transformed'!$4:$4,0)-1),$M147),$N147),"NA"))</f>
        <v>1.1314021114911</v>
      </c>
      <c r="AK147" s="103" t="n">
        <f aca="true">IF($J147="","",IF(ISNUMBER(OFFSET('Data transformed'!$A$4,MATCH($A147,'Data transformed'!$A$5:$A$185,0),MATCH(AK$4,'Data transformed'!$4:$4,0)-1)), MIN(MAX(OFFSET('Data transformed'!$A$4,MATCH($A147,'Data transformed'!$A$5:$A$185,0),MATCH(AK$4,'Data transformed'!$4:$4,0)-1),$M147),$N147),"NA"))</f>
        <v>1.1314021114911</v>
      </c>
      <c r="AL147" s="103" t="n">
        <f aca="true">IF($J147="","",IF(ISNUMBER(OFFSET('Data transformed'!$A$4,MATCH($A147,'Data transformed'!$A$5:$A$185,0),MATCH(AL$4,'Data transformed'!$4:$4,0)-1)), MIN(MAX(OFFSET('Data transformed'!$A$4,MATCH($A147,'Data transformed'!$A$5:$A$185,0),MATCH(AL$4,'Data transformed'!$4:$4,0)-1),$M147),$N147),"NA"))</f>
        <v>1.1314021114911</v>
      </c>
      <c r="AM147" s="103" t="n">
        <f aca="true">IF($J147="","",IF(ISNUMBER(OFFSET('Data transformed'!$A$4,MATCH($A147,'Data transformed'!$A$5:$A$185,0),MATCH(AM$4,'Data transformed'!$4:$4,0)-1)), MIN(MAX(OFFSET('Data transformed'!$A$4,MATCH($A147,'Data transformed'!$A$5:$A$185,0),MATCH(AM$4,'Data transformed'!$4:$4,0)-1),$M147),$N147),"NA"))</f>
        <v>1.1314021114911</v>
      </c>
      <c r="AN147" s="103" t="n">
        <f aca="true">IF($J147="","",IF(ISNUMBER(OFFSET('Data transformed'!$A$4,MATCH($A147,'Data transformed'!$A$5:$A$185,0),MATCH(AN$4,'Data transformed'!$4:$4,0)-1)), MIN(MAX(OFFSET('Data transformed'!$A$4,MATCH($A147,'Data transformed'!$A$5:$A$185,0),MATCH(AN$4,'Data transformed'!$4:$4,0)-1),$M147),$N147),"NA"))</f>
        <v>1</v>
      </c>
      <c r="AO147" s="103" t="n">
        <f aca="true">IF($J147="","",IF(ISNUMBER(OFFSET('Data transformed'!$A$4,MATCH($A147,'Data transformed'!$A$5:$A$185,0),MATCH(AO$4,'Data transformed'!$4:$4,0)-1)), MIN(MAX(OFFSET('Data transformed'!$A$4,MATCH($A147,'Data transformed'!$A$5:$A$185,0),MATCH(AO$4,'Data transformed'!$4:$4,0)-1),$M147),$N147),"NA"))</f>
        <v>1.1314021114911</v>
      </c>
      <c r="AP147" s="103" t="n">
        <f aca="true">IF($J147="","",IF(ISNUMBER(OFFSET('Data transformed'!$A$4,MATCH($A147,'Data transformed'!$A$5:$A$185,0),MATCH(AP$4,'Data transformed'!$4:$4,0)-1)), MIN(MAX(OFFSET('Data transformed'!$A$4,MATCH($A147,'Data transformed'!$A$5:$A$185,0),MATCH(AP$4,'Data transformed'!$4:$4,0)-1),$M147),$N147),"NA"))</f>
        <v>1.1314021114911</v>
      </c>
      <c r="AQ147" s="103" t="n">
        <f aca="true">IF($J147="","",IF(ISNUMBER(OFFSET('Data transformed'!$A$4,MATCH($A147,'Data transformed'!$A$5:$A$185,0),MATCH(AQ$4,'Data transformed'!$4:$4,0)-1)), MIN(MAX(OFFSET('Data transformed'!$A$4,MATCH($A147,'Data transformed'!$A$5:$A$185,0),MATCH(AQ$4,'Data transformed'!$4:$4,0)-1),$M147),$N147),"NA"))</f>
        <v>1</v>
      </c>
      <c r="AR147" s="103" t="n">
        <f aca="true">IF($J147="","",IF(ISNUMBER(OFFSET('Data transformed'!$A$4,MATCH($A147,'Data transformed'!$A$5:$A$185,0),MATCH(AR$4,'Data transformed'!$4:$4,0)-1)), MIN(MAX(OFFSET('Data transformed'!$A$4,MATCH($A147,'Data transformed'!$A$5:$A$185,0),MATCH(AR$4,'Data transformed'!$4:$4,0)-1),$M147),$N147),"NA"))</f>
        <v>1.1314021114911</v>
      </c>
      <c r="AS147" s="103" t="n">
        <f aca="true">IF($J147="","",IF(ISNUMBER(OFFSET('Data transformed'!$A$4,MATCH($A147,'Data transformed'!$A$5:$A$185,0),MATCH(AS$4,'Data transformed'!$4:$4,0)-1)), MIN(MAX(OFFSET('Data transformed'!$A$4,MATCH($A147,'Data transformed'!$A$5:$A$185,0),MATCH(AS$4,'Data transformed'!$4:$4,0)-1),$M147),$N147),"NA"))</f>
        <v>1.1314021114911</v>
      </c>
      <c r="AT147" s="103" t="n">
        <f aca="true">IF($J147="","",IF(ISNUMBER(OFFSET('Data transformed'!$A$4,MATCH($A147,'Data transformed'!$A$5:$A$185,0),MATCH(AT$4,'Data transformed'!$4:$4,0)-1)), MIN(MAX(OFFSET('Data transformed'!$A$4,MATCH($A147,'Data transformed'!$A$5:$A$185,0),MATCH(AT$4,'Data transformed'!$4:$4,0)-1),$M147),$N147),"NA"))</f>
        <v>1.1314021114911</v>
      </c>
      <c r="AU147" s="103" t="n">
        <f aca="true">IF($J147="","",IF(ISNUMBER(OFFSET('Data transformed'!$A$4,MATCH($A147,'Data transformed'!$A$5:$A$185,0),MATCH(AU$4,'Data transformed'!$4:$4,0)-1)), MIN(MAX(OFFSET('Data transformed'!$A$4,MATCH($A147,'Data transformed'!$A$5:$A$185,0),MATCH(AU$4,'Data transformed'!$4:$4,0)-1),$M147),$N147),"NA"))</f>
        <v>1</v>
      </c>
      <c r="AV147" s="103" t="n">
        <f aca="true">IF($J147="","",IF(ISNUMBER(OFFSET('Data transformed'!$A$4,MATCH($A147,'Data transformed'!$A$5:$A$185,0),MATCH(AV$4,'Data transformed'!$4:$4,0)-1)), MIN(MAX(OFFSET('Data transformed'!$A$4,MATCH($A147,'Data transformed'!$A$5:$A$185,0),MATCH(AV$4,'Data transformed'!$4:$4,0)-1),$M147),$N147),"NA"))</f>
        <v>1.1314021114911</v>
      </c>
      <c r="AW147" s="103" t="str">
        <f aca="true">IF($J147="","",IF(ISNUMBER(OFFSET('Data transformed'!$A$4,MATCH($A147,'Data transformed'!$A$5:$A$185,0),MATCH(AW$4,'Data transformed'!$4:$4,0)-1)), MIN(MAX(OFFSET('Data transformed'!$A$4,MATCH($A147,'Data transformed'!$A$5:$A$185,0),MATCH(AW$4,'Data transformed'!$4:$4,0)-1),$M147),$N147),"NA"))</f>
        <v>NA</v>
      </c>
      <c r="AX147" s="103" t="n">
        <f aca="true">IF($J147="","",IF(ISNUMBER(OFFSET('Data transformed'!$A$4,MATCH($A147,'Data transformed'!$A$5:$A$185,0),MATCH(AX$4,'Data transformed'!$4:$4,0)-1)), MIN(MAX(OFFSET('Data transformed'!$A$4,MATCH($A147,'Data transformed'!$A$5:$A$185,0),MATCH(AX$4,'Data transformed'!$4:$4,0)-1),$M147),$N147),"NA"))</f>
        <v>1</v>
      </c>
      <c r="AY147" s="103" t="n">
        <f aca="true">IF($J147="","",IF(ISNUMBER(OFFSET('Data transformed'!$A$4,MATCH($A147,'Data transformed'!$A$5:$A$185,0),MATCH(AY$4,'Data transformed'!$4:$4,0)-1)), MIN(MAX(OFFSET('Data transformed'!$A$4,MATCH($A147,'Data transformed'!$A$5:$A$185,0),MATCH(AY$4,'Data transformed'!$4:$4,0)-1),$M147),$N147),"NA"))</f>
        <v>1</v>
      </c>
      <c r="AZ147" s="103" t="n">
        <f aca="true">IF($J147="","",IF(ISNUMBER(OFFSET('Data transformed'!$A$4,MATCH($A147,'Data transformed'!$A$5:$A$185,0),MATCH(AZ$4,'Data transformed'!$4:$4,0)-1)), MIN(MAX(OFFSET('Data transformed'!$A$4,MATCH($A147,'Data transformed'!$A$5:$A$185,0),MATCH(AZ$4,'Data transformed'!$4:$4,0)-1),$M147),$N147),"NA"))</f>
        <v>1</v>
      </c>
      <c r="BA147" s="103" t="n">
        <f aca="true">IF($J147="","",IF(ISNUMBER(OFFSET('Data transformed'!$A$4,MATCH($A147,'Data transformed'!$A$5:$A$185,0),MATCH(BA$4,'Data transformed'!$4:$4,0)-1)), MIN(MAX(OFFSET('Data transformed'!$A$4,MATCH($A147,'Data transformed'!$A$5:$A$185,0),MATCH(BA$4,'Data transformed'!$4:$4,0)-1),$M147),$N147),"NA"))</f>
        <v>1.1314021114911</v>
      </c>
      <c r="BB147" s="103" t="n">
        <f aca="true">IF($J147="","",IF(ISNUMBER(OFFSET('Data transformed'!$A$4,MATCH($A147,'Data transformed'!$A$5:$A$185,0),MATCH(BB$4,'Data transformed'!$4:$4,0)-1)), MIN(MAX(OFFSET('Data transformed'!$A$4,MATCH($A147,'Data transformed'!$A$5:$A$185,0),MATCH(BB$4,'Data transformed'!$4:$4,0)-1),$M147),$N147),"NA"))</f>
        <v>1.1314021114911</v>
      </c>
      <c r="BC147" s="103" t="n">
        <f aca="true">IF($J147="","",IF(ISNUMBER(OFFSET('Data transformed'!$A$4,MATCH($A147,'Data transformed'!$A$5:$A$185,0),MATCH(BC$4,'Data transformed'!$4:$4,0)-1)), MIN(MAX(OFFSET('Data transformed'!$A$4,MATCH($A147,'Data transformed'!$A$5:$A$185,0),MATCH(BC$4,'Data transformed'!$4:$4,0)-1),$M147),$N147),"NA"))</f>
        <v>1</v>
      </c>
      <c r="BD147" s="103" t="n">
        <f aca="true">IF($J147="","",IF(ISNUMBER(OFFSET('Data transformed'!$A$4,MATCH($A147,'Data transformed'!$A$5:$A$185,0),MATCH(BD$4,'Data transformed'!$4:$4,0)-1)), MIN(MAX(OFFSET('Data transformed'!$A$4,MATCH($A147,'Data transformed'!$A$5:$A$185,0),MATCH(BD$4,'Data transformed'!$4:$4,0)-1),$M147),$N147),"NA"))</f>
        <v>1.1314021114911</v>
      </c>
      <c r="BE147" s="103" t="n">
        <f aca="true">IF($J147="","",IF(ISNUMBER(OFFSET('Data transformed'!$A$4,MATCH($A147,'Data transformed'!$A$5:$A$185,0),MATCH(BE$4,'Data transformed'!$4:$4,0)-1)), MIN(MAX(OFFSET('Data transformed'!$A$4,MATCH($A147,'Data transformed'!$A$5:$A$185,0),MATCH(BE$4,'Data transformed'!$4:$4,0)-1),$M147),$N147),"NA"))</f>
        <v>1</v>
      </c>
      <c r="BF147" s="103" t="n">
        <f aca="true">IF($J147="","",IF(ISNUMBER(OFFSET('Data transformed'!$A$4,MATCH($A147,'Data transformed'!$A$5:$A$185,0),MATCH(BF$4,'Data transformed'!$4:$4,0)-1)), MIN(MAX(OFFSET('Data transformed'!$A$4,MATCH($A147,'Data transformed'!$A$5:$A$185,0),MATCH(BF$4,'Data transformed'!$4:$4,0)-1),$M147),$N147),"NA"))</f>
        <v>1.1314021114911</v>
      </c>
      <c r="BG147" s="103" t="n">
        <f aca="true">IF($J147="","",IF(ISNUMBER(OFFSET('Data transformed'!$A$4,MATCH($A147,'Data transformed'!$A$5:$A$185,0),MATCH(BG$4,'Data transformed'!$4:$4,0)-1)), MIN(MAX(OFFSET('Data transformed'!$A$4,MATCH($A147,'Data transformed'!$A$5:$A$185,0),MATCH(BG$4,'Data transformed'!$4:$4,0)-1),$M147),$N147),"NA"))</f>
        <v>1</v>
      </c>
      <c r="BH147" s="103" t="n">
        <f aca="true">IF($J147="","",IF(ISNUMBER(OFFSET('Data transformed'!$A$4,MATCH($A147,'Data transformed'!$A$5:$A$185,0),MATCH(BH$4,'Data transformed'!$4:$4,0)-1)), MIN(MAX(OFFSET('Data transformed'!$A$4,MATCH($A147,'Data transformed'!$A$5:$A$185,0),MATCH(BH$4,'Data transformed'!$4:$4,0)-1),$M147),$N147),"NA"))</f>
        <v>1</v>
      </c>
      <c r="BI147" s="103" t="str">
        <f aca="true">IF($J147="","",IF(ISNUMBER(OFFSET('Data transformed'!$A$4,MATCH($A147,'Data transformed'!$A$5:$A$185,0),MATCH(BI$4,'Data transformed'!$4:$4,0)-1)), MIN(MAX(OFFSET('Data transformed'!$A$4,MATCH($A147,'Data transformed'!$A$5:$A$185,0),MATCH(BI$4,'Data transformed'!$4:$4,0)-1),$M147),$N147),"NA"))</f>
        <v>NA</v>
      </c>
      <c r="BJ147" s="103" t="n">
        <f aca="true">IF($J147="","",IF(ISNUMBER(OFFSET('Data transformed'!$A$4,MATCH($A147,'Data transformed'!$A$5:$A$185,0),MATCH(BJ$4,'Data transformed'!$4:$4,0)-1)), MIN(MAX(OFFSET('Data transformed'!$A$4,MATCH($A147,'Data transformed'!$A$5:$A$185,0),MATCH(BJ$4,'Data transformed'!$4:$4,0)-1),$M147),$N147),"NA"))</f>
        <v>1.1314021114911</v>
      </c>
      <c r="BK147" s="103" t="n">
        <f aca="true">IF($J147="","",IF(ISNUMBER(OFFSET('Data transformed'!$A$4,MATCH($A147,'Data transformed'!$A$5:$A$185,0),MATCH(BK$4,'Data transformed'!$4:$4,0)-1)), MIN(MAX(OFFSET('Data transformed'!$A$4,MATCH($A147,'Data transformed'!$A$5:$A$185,0),MATCH(BK$4,'Data transformed'!$4:$4,0)-1),$M147),$N147),"NA"))</f>
        <v>1.1314021114911</v>
      </c>
      <c r="BL147" s="103" t="n">
        <f aca="true">IF($J147="","",IF(ISNUMBER(OFFSET('Data transformed'!$A$4,MATCH($A147,'Data transformed'!$A$5:$A$185,0),MATCH(BL$4,'Data transformed'!$4:$4,0)-1)), MIN(MAX(OFFSET('Data transformed'!$A$4,MATCH($A147,'Data transformed'!$A$5:$A$185,0),MATCH(BL$4,'Data transformed'!$4:$4,0)-1),$M147),$N147),"NA"))</f>
        <v>1</v>
      </c>
      <c r="BM147" s="103" t="str">
        <f aca="true">IF($J147="","",IF(ISNUMBER(OFFSET('Data transformed'!$A$4,MATCH($A147,'Data transformed'!$A$5:$A$185,0),MATCH(BM$4,'Data transformed'!$4:$4,0)-1)), MIN(MAX(OFFSET('Data transformed'!$A$4,MATCH($A147,'Data transformed'!$A$5:$A$185,0),MATCH(BM$4,'Data transformed'!$4:$4,0)-1),$M147),$N147),"NA"))</f>
        <v>NA</v>
      </c>
      <c r="BN147" s="103" t="n">
        <f aca="true">IF($J147="","",IF(ISNUMBER(OFFSET('Data transformed'!$A$4,MATCH($A147,'Data transformed'!$A$5:$A$185,0),MATCH(BN$4,'Data transformed'!$4:$4,0)-1)), MIN(MAX(OFFSET('Data transformed'!$A$4,MATCH($A147,'Data transformed'!$A$5:$A$185,0),MATCH(BN$4,'Data transformed'!$4:$4,0)-1),$M147),$N147),"NA"))</f>
        <v>1</v>
      </c>
      <c r="BO147" s="103" t="str">
        <f aca="true">IF($J147="","",IF(ISNUMBER(OFFSET('Data transformed'!$A$4,MATCH($A147,'Data transformed'!$A$5:$A$185,0),MATCH(BO$4,'Data transformed'!$4:$4,0)-1)), MIN(MAX(OFFSET('Data transformed'!$A$4,MATCH($A147,'Data transformed'!$A$5:$A$185,0),MATCH(BO$4,'Data transformed'!$4:$4,0)-1),$M147),$N147),"NA"))</f>
        <v>NA</v>
      </c>
      <c r="BP147" s="103" t="n">
        <f aca="true">IF($J147="","",IF(ISNUMBER(OFFSET('Data transformed'!$A$4,MATCH($A147,'Data transformed'!$A$5:$A$185,0),MATCH(BP$4,'Data transformed'!$4:$4,0)-1)), MIN(MAX(OFFSET('Data transformed'!$A$4,MATCH($A147,'Data transformed'!$A$5:$A$185,0),MATCH(BP$4,'Data transformed'!$4:$4,0)-1),$M147),$N147),"NA"))</f>
        <v>1</v>
      </c>
      <c r="BQ147" s="103" t="n">
        <f aca="true">IF($J147="","",IF(ISNUMBER(OFFSET('Data transformed'!$A$4,MATCH($A147,'Data transformed'!$A$5:$A$185,0),MATCH(BQ$4,'Data transformed'!$4:$4,0)-1)), MIN(MAX(OFFSET('Data transformed'!$A$4,MATCH($A147,'Data transformed'!$A$5:$A$185,0),MATCH(BQ$4,'Data transformed'!$4:$4,0)-1),$M147),$N147),"NA"))</f>
        <v>1.1314021114911</v>
      </c>
      <c r="BR147" s="103" t="n">
        <f aca="true">IF($J147="","",IF(ISNUMBER(OFFSET('Data transformed'!$A$4,MATCH($A147,'Data transformed'!$A$5:$A$185,0),MATCH(BR$4,'Data transformed'!$4:$4,0)-1)), MIN(MAX(OFFSET('Data transformed'!$A$4,MATCH($A147,'Data transformed'!$A$5:$A$185,0),MATCH(BR$4,'Data transformed'!$4:$4,0)-1),$M147),$N147),"NA"))</f>
        <v>1.1314021114911</v>
      </c>
      <c r="BS147" s="103" t="n">
        <f aca="true">IF($J147="","",IF(ISNUMBER(OFFSET('Data transformed'!$A$4,MATCH($A147,'Data transformed'!$A$5:$A$185,0),MATCH(BS$4,'Data transformed'!$4:$4,0)-1)), MIN(MAX(OFFSET('Data transformed'!$A$4,MATCH($A147,'Data transformed'!$A$5:$A$185,0),MATCH(BS$4,'Data transformed'!$4:$4,0)-1),$M147),$N147),"NA"))</f>
        <v>1.1314021114911</v>
      </c>
      <c r="BT147" s="103" t="n">
        <f aca="true">IF($J147="","",IF(ISNUMBER(OFFSET('Data transformed'!$A$4,MATCH($A147,'Data transformed'!$A$5:$A$185,0),MATCH(BT$4,'Data transformed'!$4:$4,0)-1)), MIN(MAX(OFFSET('Data transformed'!$A$4,MATCH($A147,'Data transformed'!$A$5:$A$185,0),MATCH(BT$4,'Data transformed'!$4:$4,0)-1),$M147),$N147),"NA"))</f>
        <v>1.1314021114911</v>
      </c>
      <c r="BU147" s="103" t="n">
        <f aca="true">IF($J147="","",IF(ISNUMBER(OFFSET('Data transformed'!$A$4,MATCH($A147,'Data transformed'!$A$5:$A$185,0),MATCH(BU$4,'Data transformed'!$4:$4,0)-1)), MIN(MAX(OFFSET('Data transformed'!$A$4,MATCH($A147,'Data transformed'!$A$5:$A$185,0),MATCH(BU$4,'Data transformed'!$4:$4,0)-1),$M147),$N147),"NA"))</f>
        <v>1</v>
      </c>
      <c r="BV147" s="103" t="n">
        <f aca="true">IF($J147="","",IF(ISNUMBER(OFFSET('Data transformed'!$A$4,MATCH($A147,'Data transformed'!$A$5:$A$185,0),MATCH(BV$4,'Data transformed'!$4:$4,0)-1)), MIN(MAX(OFFSET('Data transformed'!$A$4,MATCH($A147,'Data transformed'!$A$5:$A$185,0),MATCH(BV$4,'Data transformed'!$4:$4,0)-1),$M147),$N147),"NA"))</f>
        <v>1</v>
      </c>
      <c r="BW147" s="103" t="n">
        <f aca="true">IF($J147="","",IF(ISNUMBER(OFFSET('Data transformed'!$A$4,MATCH($A147,'Data transformed'!$A$5:$A$185,0),MATCH(BW$4,'Data transformed'!$4:$4,0)-1)), MIN(MAX(OFFSET('Data transformed'!$A$4,MATCH($A147,'Data transformed'!$A$5:$A$185,0),MATCH(BW$4,'Data transformed'!$4:$4,0)-1),$M147),$N147),"NA"))</f>
        <v>1.1314021114911</v>
      </c>
      <c r="BX147" s="103" t="n">
        <f aca="true">IF($J147="","",IF(ISNUMBER(OFFSET('Data transformed'!$A$4,MATCH($A147,'Data transformed'!$A$5:$A$185,0),MATCH(BX$4,'Data transformed'!$4:$4,0)-1)), MIN(MAX(OFFSET('Data transformed'!$A$4,MATCH($A147,'Data transformed'!$A$5:$A$185,0),MATCH(BX$4,'Data transformed'!$4:$4,0)-1),$M147),$N147),"NA"))</f>
        <v>1</v>
      </c>
      <c r="BY147" s="103" t="n">
        <f aca="true">IF($J147="","",IF(ISNUMBER(OFFSET('Data transformed'!$A$4,MATCH($A147,'Data transformed'!$A$5:$A$185,0),MATCH(BY$4,'Data transformed'!$4:$4,0)-1)), MIN(MAX(OFFSET('Data transformed'!$A$4,MATCH($A147,'Data transformed'!$A$5:$A$185,0),MATCH(BY$4,'Data transformed'!$4:$4,0)-1),$M147),$N147),"NA"))</f>
        <v>1</v>
      </c>
      <c r="BZ147" s="103" t="n">
        <f aca="true">IF($J147="","",IF(ISNUMBER(OFFSET('Data transformed'!$A$4,MATCH($A147,'Data transformed'!$A$5:$A$185,0),MATCH(BZ$4,'Data transformed'!$4:$4,0)-1)), MIN(MAX(OFFSET('Data transformed'!$A$4,MATCH($A147,'Data transformed'!$A$5:$A$185,0),MATCH(BZ$4,'Data transformed'!$4:$4,0)-1),$M147),$N147),"NA"))</f>
        <v>1.1314021114911</v>
      </c>
      <c r="CA147" s="103" t="n">
        <f aca="true">IF($J147="","",IF(ISNUMBER(OFFSET('Data transformed'!$A$4,MATCH($A147,'Data transformed'!$A$5:$A$185,0),MATCH(CA$4,'Data transformed'!$4:$4,0)-1)), MIN(MAX(OFFSET('Data transformed'!$A$4,MATCH($A147,'Data transformed'!$A$5:$A$185,0),MATCH(CA$4,'Data transformed'!$4:$4,0)-1),$M147),$N147),"NA"))</f>
        <v>1.1314021114911</v>
      </c>
      <c r="CB147" s="103" t="n">
        <f aca="true">IF($J147="","",IF(ISNUMBER(OFFSET('Data transformed'!$A$4,MATCH($A147,'Data transformed'!$A$5:$A$185,0),MATCH(CB$4,'Data transformed'!$4:$4,0)-1)), MIN(MAX(OFFSET('Data transformed'!$A$4,MATCH($A147,'Data transformed'!$A$5:$A$185,0),MATCH(CB$4,'Data transformed'!$4:$4,0)-1),$M147),$N147),"NA"))</f>
        <v>1</v>
      </c>
      <c r="CC147" s="103" t="n">
        <f aca="true">IF($J147="","",IF(ISNUMBER(OFFSET('Data transformed'!$A$4,MATCH($A147,'Data transformed'!$A$5:$A$185,0),MATCH(CC$4,'Data transformed'!$4:$4,0)-1)), MIN(MAX(OFFSET('Data transformed'!$A$4,MATCH($A147,'Data transformed'!$A$5:$A$185,0),MATCH(CC$4,'Data transformed'!$4:$4,0)-1),$M147),$N147),"NA"))</f>
        <v>1</v>
      </c>
      <c r="CD147" s="103" t="n">
        <f aca="true">IF($J147="","",IF(ISNUMBER(OFFSET('Data transformed'!$A$4,MATCH($A147,'Data transformed'!$A$5:$A$185,0),MATCH(CD$4,'Data transformed'!$4:$4,0)-1)), MIN(MAX(OFFSET('Data transformed'!$A$4,MATCH($A147,'Data transformed'!$A$5:$A$185,0),MATCH(CD$4,'Data transformed'!$4:$4,0)-1),$M147),$N147),"NA"))</f>
        <v>1.1314021114911</v>
      </c>
      <c r="CE147" s="103" t="n">
        <f aca="true">IF($J147="","",IF(ISNUMBER(OFFSET('Data transformed'!$A$4,MATCH($A147,'Data transformed'!$A$5:$A$185,0),MATCH(CE$4,'Data transformed'!$4:$4,0)-1)), MIN(MAX(OFFSET('Data transformed'!$A$4,MATCH($A147,'Data transformed'!$A$5:$A$185,0),MATCH(CE$4,'Data transformed'!$4:$4,0)-1),$M147),$N147),"NA"))</f>
        <v>1</v>
      </c>
      <c r="CF147" s="103" t="str">
        <f aca="true">IF($J147="","",IF(ISNUMBER(OFFSET('Data transformed'!$A$4,MATCH($A147,'Data transformed'!$A$5:$A$185,0),MATCH(CF$4,'Data transformed'!$4:$4,0)-1)), MIN(MAX(OFFSET('Data transformed'!$A$4,MATCH($A147,'Data transformed'!$A$5:$A$185,0),MATCH(CF$4,'Data transformed'!$4:$4,0)-1),$M147),$N147),"NA"))</f>
        <v>NA</v>
      </c>
      <c r="CG147" s="103" t="n">
        <f aca="true">IF($J147="","",IF(ISNUMBER(OFFSET('Data transformed'!$A$4,MATCH($A147,'Data transformed'!$A$5:$A$185,0),MATCH(CG$4,'Data transformed'!$4:$4,0)-1)), MIN(MAX(OFFSET('Data transformed'!$A$4,MATCH($A147,'Data transformed'!$A$5:$A$185,0),MATCH(CG$4,'Data transformed'!$4:$4,0)-1),$M147),$N147),"NA"))</f>
        <v>1.1314021114911</v>
      </c>
      <c r="CH147" s="103" t="n">
        <f aca="true">IF($J147="","",IF(ISNUMBER(OFFSET('Data transformed'!$A$4,MATCH($A147,'Data transformed'!$A$5:$A$185,0),MATCH(CH$4,'Data transformed'!$4:$4,0)-1)), MIN(MAX(OFFSET('Data transformed'!$A$4,MATCH($A147,'Data transformed'!$A$5:$A$185,0),MATCH(CH$4,'Data transformed'!$4:$4,0)-1),$M147),$N147),"NA"))</f>
        <v>1</v>
      </c>
      <c r="CI147" s="103" t="n">
        <f aca="true">IF($J147="","",IF(ISNUMBER(OFFSET('Data transformed'!$A$4,MATCH($A147,'Data transformed'!$A$5:$A$185,0),MATCH(CI$4,'Data transformed'!$4:$4,0)-1)), MIN(MAX(OFFSET('Data transformed'!$A$4,MATCH($A147,'Data transformed'!$A$5:$A$185,0),MATCH(CI$4,'Data transformed'!$4:$4,0)-1),$M147),$N147),"NA"))</f>
        <v>1.1314021114911</v>
      </c>
      <c r="CJ147" s="103" t="n">
        <f aca="true">IF($J147="","",IF(ISNUMBER(OFFSET('Data transformed'!$A$4,MATCH($A147,'Data transformed'!$A$5:$A$185,0),MATCH(CJ$4,'Data transformed'!$4:$4,0)-1)), MIN(MAX(OFFSET('Data transformed'!$A$4,MATCH($A147,'Data transformed'!$A$5:$A$185,0),MATCH(CJ$4,'Data transformed'!$4:$4,0)-1),$M147),$N147),"NA"))</f>
        <v>1.1314021114911</v>
      </c>
      <c r="CK147" s="103" t="n">
        <f aca="true">IF($J147="","",IF(ISNUMBER(OFFSET('Data transformed'!$A$4,MATCH($A147,'Data transformed'!$A$5:$A$185,0),MATCH(CK$4,'Data transformed'!$4:$4,0)-1)), MIN(MAX(OFFSET('Data transformed'!$A$4,MATCH($A147,'Data transformed'!$A$5:$A$185,0),MATCH(CK$4,'Data transformed'!$4:$4,0)-1),$M147),$N147),"NA"))</f>
        <v>1.1314021114911</v>
      </c>
      <c r="CL147" s="103" t="n">
        <f aca="true">IF($J147="","",IF(ISNUMBER(OFFSET('Data transformed'!$A$4,MATCH($A147,'Data transformed'!$A$5:$A$185,0),MATCH(CL$4,'Data transformed'!$4:$4,0)-1)), MIN(MAX(OFFSET('Data transformed'!$A$4,MATCH($A147,'Data transformed'!$A$5:$A$185,0),MATCH(CL$4,'Data transformed'!$4:$4,0)-1),$M147),$N147),"NA"))</f>
        <v>1</v>
      </c>
      <c r="CM147" s="103" t="n">
        <f aca="true">IF($J147="","",IF(ISNUMBER(OFFSET('Data transformed'!$A$4,MATCH($A147,'Data transformed'!$A$5:$A$185,0),MATCH(CM$4,'Data transformed'!$4:$4,0)-1)), MIN(MAX(OFFSET('Data transformed'!$A$4,MATCH($A147,'Data transformed'!$A$5:$A$185,0),MATCH(CM$4,'Data transformed'!$4:$4,0)-1),$M147),$N147),"NA"))</f>
        <v>1.1314021114911</v>
      </c>
      <c r="CN147" s="103" t="n">
        <f aca="true">IF($J147="","",IF(ISNUMBER(OFFSET('Data transformed'!$A$4,MATCH($A147,'Data transformed'!$A$5:$A$185,0),MATCH(CN$4,'Data transformed'!$4:$4,0)-1)), MIN(MAX(OFFSET('Data transformed'!$A$4,MATCH($A147,'Data transformed'!$A$5:$A$185,0),MATCH(CN$4,'Data transformed'!$4:$4,0)-1),$M147),$N147),"NA"))</f>
        <v>1</v>
      </c>
      <c r="CO147" s="103" t="str">
        <f aca="true">IF($J147="","",IF(ISNUMBER(OFFSET('Data transformed'!$A$4,MATCH($A147,'Data transformed'!$A$5:$A$185,0),MATCH(CO$4,'Data transformed'!$4:$4,0)-1)), MIN(MAX(OFFSET('Data transformed'!$A$4,MATCH($A147,'Data transformed'!$A$5:$A$185,0),MATCH(CO$4,'Data transformed'!$4:$4,0)-1),$M147),$N147),"NA"))</f>
        <v>NA</v>
      </c>
      <c r="CP147" s="103" t="n">
        <f aca="true">IF($J147="","",IF(ISNUMBER(OFFSET('Data transformed'!$A$4,MATCH($A147,'Data transformed'!$A$5:$A$185,0),MATCH(CP$4,'Data transformed'!$4:$4,0)-1)), MIN(MAX(OFFSET('Data transformed'!$A$4,MATCH($A147,'Data transformed'!$A$5:$A$185,0),MATCH(CP$4,'Data transformed'!$4:$4,0)-1),$M147),$N147),"NA"))</f>
        <v>1.1314021114911</v>
      </c>
      <c r="CQ147" s="103" t="n">
        <f aca="true">IF($J147="","",IF(ISNUMBER(OFFSET('Data transformed'!$A$4,MATCH($A147,'Data transformed'!$A$5:$A$185,0),MATCH(CQ$4,'Data transformed'!$4:$4,0)-1)), MIN(MAX(OFFSET('Data transformed'!$A$4,MATCH($A147,'Data transformed'!$A$5:$A$185,0),MATCH(CQ$4,'Data transformed'!$4:$4,0)-1),$M147),$N147),"NA"))</f>
        <v>3</v>
      </c>
      <c r="CR147" s="103" t="n">
        <f aca="true">IF($J147="","",IF(ISNUMBER(OFFSET('Data transformed'!$A$4,MATCH($A147,'Data transformed'!$A$5:$A$185,0),MATCH(CR$4,'Data transformed'!$4:$4,0)-1)), MIN(MAX(OFFSET('Data transformed'!$A$4,MATCH($A147,'Data transformed'!$A$5:$A$185,0),MATCH(CR$4,'Data transformed'!$4:$4,0)-1),$M147),$N147),"NA"))</f>
        <v>3</v>
      </c>
      <c r="CS147" s="103" t="n">
        <f aca="true">IF($J147="","",IF(ISNUMBER(OFFSET('Data transformed'!$A$4,MATCH($A147,'Data transformed'!$A$5:$A$185,0),MATCH(CS$4,'Data transformed'!$4:$4,0)-1)), MIN(MAX(OFFSET('Data transformed'!$A$4,MATCH($A147,'Data transformed'!$A$5:$A$185,0),MATCH(CS$4,'Data transformed'!$4:$4,0)-1),$M147),$N147),"NA"))</f>
        <v>1</v>
      </c>
      <c r="CT147" s="103" t="n">
        <f aca="true">IF($J147="","",IF(ISNUMBER(OFFSET('Data transformed'!$A$4,MATCH($A147,'Data transformed'!$A$5:$A$185,0),MATCH(CT$4,'Data transformed'!$4:$4,0)-1)), MIN(MAX(OFFSET('Data transformed'!$A$4,MATCH($A147,'Data transformed'!$A$5:$A$185,0),MATCH(CT$4,'Data transformed'!$4:$4,0)-1),$M147),$N147),"NA"))</f>
        <v>3</v>
      </c>
      <c r="CU147" s="103" t="n">
        <f aca="true">IF($J147="","",IF(ISNUMBER(OFFSET('Data transformed'!$A$4,MATCH($A147,'Data transformed'!$A$5:$A$185,0),MATCH(CU$4,'Data transformed'!$4:$4,0)-1)), MIN(MAX(OFFSET('Data transformed'!$A$4,MATCH($A147,'Data transformed'!$A$5:$A$185,0),MATCH(CU$4,'Data transformed'!$4:$4,0)-1),$M147),$N147),"NA"))</f>
        <v>2</v>
      </c>
    </row>
    <row r="148" customFormat="false" ht="15.5" hidden="false" customHeight="false" outlineLevel="0" collapsed="false">
      <c r="A148" s="107" t="n">
        <v>5213</v>
      </c>
      <c r="B148" s="107" t="n">
        <v>4</v>
      </c>
      <c r="C148" s="103" t="str">
        <f aca="true">IF(ISBLANK(OFFSET('Raw Data'!$A$3,MATCH($A148,'Raw Data'!$B$4:$B$185,0),MATCH(C$4,'Raw Data'!$3:$3,0)-1)),"",OFFSET('Raw Data'!$A$3,MATCH($A148,'Raw Data'!$B$4:$B$185,0),MATCH(C$4,'Raw Data'!$3:$3,0)-1))</f>
        <v/>
      </c>
      <c r="D148" s="103" t="str">
        <f aca="true">IF(ISBLANK(OFFSET('Raw Data'!$A$3,MATCH($A148,'Raw Data'!$B$4:$B$185,0),MATCH(D$4,'Raw Data'!$3:$3,0)-1)),"",OFFSET('Raw Data'!$A$3,MATCH($A148,'Raw Data'!$B$4:$B$185,0),MATCH(D$4,'Raw Data'!$3:$3,0)-1))</f>
        <v>Expert assessment data - D.2.4</v>
      </c>
      <c r="E148" s="103" t="str">
        <f aca="true">IF(ISBLANK(OFFSET('Raw Data'!$A$3,MATCH($A148,'Raw Data'!$B$4:$B$185,0),MATCH(E$4,'Raw Data'!$3:$3,0)-1)),"",OFFSET('Raw Data'!$A$3,MATCH($A148,'Raw Data'!$B$4:$B$185,0),MATCH(E$4,'Raw Data'!$3:$3,0)-1))</f>
        <v>The Online Marketplace: Laws that ensure consumers can access their data or data held by them</v>
      </c>
      <c r="G148" s="103"/>
      <c r="H148" s="103"/>
      <c r="I148" s="103"/>
      <c r="J148" s="103" t="n">
        <f aca="true" t="array" ref="J148:J148">IFERROR(_xlfn.QUARTILE.INC(IF(ISNUMBER(OFFSET('Data transformed'!$N$4,MATCH('outliers treatment'!$A148,'Data transformed'!$A$5:$A$185),1,1,COUNTA('Data transformed'!$O$4:$CX$4))),OFFSET('Data transformed'!$N$4,MATCH('outliers treatment'!$A148,'Data transformed'!$A$5:$A$185),1,1,COUNTA('Data transformed'!$O$4:$CX$4))),1),"")</f>
        <v>1.09861228866811</v>
      </c>
      <c r="K148" s="103" t="n">
        <f aca="true" t="array" ref="K148:K148">IFERROR(_xlfn.QUARTILE.INC(IF(ISNUMBER(OFFSET('Data transformed'!$N$4,MATCH('outliers treatment'!$A148,'Data transformed'!$A$5:$A$185),1,1,COUNTA('Data transformed'!$O$4:$CX$4))),OFFSET('Data transformed'!$N$4,MATCH('outliers treatment'!$A148,'Data transformed'!$A$5:$A$185),1,1,COUNTA('Data transformed'!$O$4:$CX$4))),3),"")</f>
        <v>1.09861228866811</v>
      </c>
      <c r="L148" s="103" t="n">
        <f aca="false">IFERROR(K148-J148,"")</f>
        <v>0</v>
      </c>
      <c r="M148" s="103" t="n">
        <v>1</v>
      </c>
      <c r="N148" s="103" t="n">
        <v>3</v>
      </c>
      <c r="O148" s="103"/>
      <c r="P148" s="105" t="n">
        <f aca="false" t="array" ref="P148:P148">IFERROR(SKEW(IF(ISNUMBER(T148:CU148),T148:CU148,"")),"")</f>
        <v>4.7273549820205</v>
      </c>
      <c r="Q148" s="103" t="n">
        <f aca="true">IF(ISBLANK(OFFSET('Data above threshold'!$A$4,MATCH('Data above threshold'!$A147,'Data above threshold'!$A$5:$A$185,0),MATCH('Data above threshold'!N$4,'Data above threshold'!$4:$4,0)-1)),1,OFFSET('Data above threshold'!$A$4,MATCH('Data above threshold'!$A147,'Data above threshold'!$A$5:$A$185,0),MATCH('Data above threshold'!N$4,'Data above threshold'!$4:$4,0)-1))</f>
        <v>0</v>
      </c>
      <c r="R148" s="103" t="n">
        <f aca="false">IF($J148="","",COUNTIF(T148:CU148,M148)+ COUNTIF(T148:CQ148,N148))</f>
        <v>17</v>
      </c>
      <c r="S148" s="106" t="n">
        <f aca="false" t="array" ref="S148:S148">IF(B148&lt;4,"",1-IFERROR(SUM(ISNUMBER(T148:CU148)*(1-$T$3:$CU$3))/COUNTIF($T$3:$CU$3,0),0))</f>
        <v>0.0375</v>
      </c>
      <c r="T148" s="103" t="n">
        <f aca="true">IF($J148="","",IF(ISNUMBER(OFFSET('Data transformed'!$A$4,MATCH($A148,'Data transformed'!$A$5:$A$185,0),MATCH(T$4,'Data transformed'!$4:$4,0)-1)), MIN(MAX(OFFSET('Data transformed'!$A$4,MATCH($A148,'Data transformed'!$A$5:$A$185,0),MATCH(T$4,'Data transformed'!$4:$4,0)-1),$M148),$N148),"NA"))</f>
        <v>1.09861228866811</v>
      </c>
      <c r="U148" s="103" t="n">
        <f aca="true">IF($J148="","",IF(ISNUMBER(OFFSET('Data transformed'!$A$4,MATCH($A148,'Data transformed'!$A$5:$A$185,0),MATCH(U$4,'Data transformed'!$4:$4,0)-1)), MIN(MAX(OFFSET('Data transformed'!$A$4,MATCH($A148,'Data transformed'!$A$5:$A$185,0),MATCH(U$4,'Data transformed'!$4:$4,0)-1),$M148),$N148),"NA"))</f>
        <v>1.09861228866811</v>
      </c>
      <c r="V148" s="103" t="n">
        <f aca="true">IF($J148="","",IF(ISNUMBER(OFFSET('Data transformed'!$A$4,MATCH($A148,'Data transformed'!$A$5:$A$185,0),MATCH(V$4,'Data transformed'!$4:$4,0)-1)), MIN(MAX(OFFSET('Data transformed'!$A$4,MATCH($A148,'Data transformed'!$A$5:$A$185,0),MATCH(V$4,'Data transformed'!$4:$4,0)-1),$M148),$N148),"NA"))</f>
        <v>1.09861228866811</v>
      </c>
      <c r="W148" s="103" t="n">
        <f aca="true">IF($J148="","",IF(ISNUMBER(OFFSET('Data transformed'!$A$4,MATCH($A148,'Data transformed'!$A$5:$A$185,0),MATCH(W$4,'Data transformed'!$4:$4,0)-1)), MIN(MAX(OFFSET('Data transformed'!$A$4,MATCH($A148,'Data transformed'!$A$5:$A$185,0),MATCH(W$4,'Data transformed'!$4:$4,0)-1),$M148),$N148),"NA"))</f>
        <v>1.09861228866811</v>
      </c>
      <c r="X148" s="103" t="n">
        <f aca="true">IF($J148="","",IF(ISNUMBER(OFFSET('Data transformed'!$A$4,MATCH($A148,'Data transformed'!$A$5:$A$185,0),MATCH(X$4,'Data transformed'!$4:$4,0)-1)), MIN(MAX(OFFSET('Data transformed'!$A$4,MATCH($A148,'Data transformed'!$A$5:$A$185,0),MATCH(X$4,'Data transformed'!$4:$4,0)-1),$M148),$N148),"NA"))</f>
        <v>1.09861228866811</v>
      </c>
      <c r="Y148" s="103" t="str">
        <f aca="true">IF($J148="","",IF(ISNUMBER(OFFSET('Data transformed'!$A$4,MATCH($A148,'Data transformed'!$A$5:$A$185,0),MATCH(Y$4,'Data transformed'!$4:$4,0)-1)), MIN(MAX(OFFSET('Data transformed'!$A$4,MATCH($A148,'Data transformed'!$A$5:$A$185,0),MATCH(Y$4,'Data transformed'!$4:$4,0)-1),$M148),$N148),"NA"))</f>
        <v>NA</v>
      </c>
      <c r="Z148" s="103" t="n">
        <f aca="true">IF($J148="","",IF(ISNUMBER(OFFSET('Data transformed'!$A$4,MATCH($A148,'Data transformed'!$A$5:$A$185,0),MATCH(Z$4,'Data transformed'!$4:$4,0)-1)), MIN(MAX(OFFSET('Data transformed'!$A$4,MATCH($A148,'Data transformed'!$A$5:$A$185,0),MATCH(Z$4,'Data transformed'!$4:$4,0)-1),$M148),$N148),"NA"))</f>
        <v>1.09861228866811</v>
      </c>
      <c r="AA148" s="103" t="n">
        <f aca="true">IF($J148="","",IF(ISNUMBER(OFFSET('Data transformed'!$A$4,MATCH($A148,'Data transformed'!$A$5:$A$185,0),MATCH(AA$4,'Data transformed'!$4:$4,0)-1)), MIN(MAX(OFFSET('Data transformed'!$A$4,MATCH($A148,'Data transformed'!$A$5:$A$185,0),MATCH(AA$4,'Data transformed'!$4:$4,0)-1),$M148),$N148),"NA"))</f>
        <v>1.09861228866811</v>
      </c>
      <c r="AB148" s="103" t="n">
        <f aca="true">IF($J148="","",IF(ISNUMBER(OFFSET('Data transformed'!$A$4,MATCH($A148,'Data transformed'!$A$5:$A$185,0),MATCH(AB$4,'Data transformed'!$4:$4,0)-1)), MIN(MAX(OFFSET('Data transformed'!$A$4,MATCH($A148,'Data transformed'!$A$5:$A$185,0),MATCH(AB$4,'Data transformed'!$4:$4,0)-1),$M148),$N148),"NA"))</f>
        <v>1.09861228866811</v>
      </c>
      <c r="AC148" s="103" t="n">
        <f aca="true">IF($J148="","",IF(ISNUMBER(OFFSET('Data transformed'!$A$4,MATCH($A148,'Data transformed'!$A$5:$A$185,0),MATCH(AC$4,'Data transformed'!$4:$4,0)-1)), MIN(MAX(OFFSET('Data transformed'!$A$4,MATCH($A148,'Data transformed'!$A$5:$A$185,0),MATCH(AC$4,'Data transformed'!$4:$4,0)-1),$M148),$N148),"NA"))</f>
        <v>1.09861228866811</v>
      </c>
      <c r="AD148" s="103" t="n">
        <f aca="true">IF($J148="","",IF(ISNUMBER(OFFSET('Data transformed'!$A$4,MATCH($A148,'Data transformed'!$A$5:$A$185,0),MATCH(AD$4,'Data transformed'!$4:$4,0)-1)), MIN(MAX(OFFSET('Data transformed'!$A$4,MATCH($A148,'Data transformed'!$A$5:$A$185,0),MATCH(AD$4,'Data transformed'!$4:$4,0)-1),$M148),$N148),"NA"))</f>
        <v>1.09861228866811</v>
      </c>
      <c r="AE148" s="103" t="n">
        <f aca="true">IF($J148="","",IF(ISNUMBER(OFFSET('Data transformed'!$A$4,MATCH($A148,'Data transformed'!$A$5:$A$185,0),MATCH(AE$4,'Data transformed'!$4:$4,0)-1)), MIN(MAX(OFFSET('Data transformed'!$A$4,MATCH($A148,'Data transformed'!$A$5:$A$185,0),MATCH(AE$4,'Data transformed'!$4:$4,0)-1),$M148),$N148),"NA"))</f>
        <v>1.09861228866811</v>
      </c>
      <c r="AF148" s="103" t="n">
        <f aca="true">IF($J148="","",IF(ISNUMBER(OFFSET('Data transformed'!$A$4,MATCH($A148,'Data transformed'!$A$5:$A$185,0),MATCH(AF$4,'Data transformed'!$4:$4,0)-1)), MIN(MAX(OFFSET('Data transformed'!$A$4,MATCH($A148,'Data transformed'!$A$5:$A$185,0),MATCH(AF$4,'Data transformed'!$4:$4,0)-1),$M148),$N148),"NA"))</f>
        <v>1</v>
      </c>
      <c r="AG148" s="103" t="n">
        <f aca="true">IF($J148="","",IF(ISNUMBER(OFFSET('Data transformed'!$A$4,MATCH($A148,'Data transformed'!$A$5:$A$185,0),MATCH(AG$4,'Data transformed'!$4:$4,0)-1)), MIN(MAX(OFFSET('Data transformed'!$A$4,MATCH($A148,'Data transformed'!$A$5:$A$185,0),MATCH(AG$4,'Data transformed'!$4:$4,0)-1),$M148),$N148),"NA"))</f>
        <v>1.09861228866811</v>
      </c>
      <c r="AH148" s="103" t="n">
        <f aca="true">IF($J148="","",IF(ISNUMBER(OFFSET('Data transformed'!$A$4,MATCH($A148,'Data transformed'!$A$5:$A$185,0),MATCH(AH$4,'Data transformed'!$4:$4,0)-1)), MIN(MAX(OFFSET('Data transformed'!$A$4,MATCH($A148,'Data transformed'!$A$5:$A$185,0),MATCH(AH$4,'Data transformed'!$4:$4,0)-1),$M148),$N148),"NA"))</f>
        <v>1.09861228866811</v>
      </c>
      <c r="AI148" s="103" t="n">
        <f aca="true">IF($J148="","",IF(ISNUMBER(OFFSET('Data transformed'!$A$4,MATCH($A148,'Data transformed'!$A$5:$A$185,0),MATCH(AI$4,'Data transformed'!$4:$4,0)-1)), MIN(MAX(OFFSET('Data transformed'!$A$4,MATCH($A148,'Data transformed'!$A$5:$A$185,0),MATCH(AI$4,'Data transformed'!$4:$4,0)-1),$M148),$N148),"NA"))</f>
        <v>1.09861228866811</v>
      </c>
      <c r="AJ148" s="103" t="n">
        <f aca="true">IF($J148="","",IF(ISNUMBER(OFFSET('Data transformed'!$A$4,MATCH($A148,'Data transformed'!$A$5:$A$185,0),MATCH(AJ$4,'Data transformed'!$4:$4,0)-1)), MIN(MAX(OFFSET('Data transformed'!$A$4,MATCH($A148,'Data transformed'!$A$5:$A$185,0),MATCH(AJ$4,'Data transformed'!$4:$4,0)-1),$M148),$N148),"NA"))</f>
        <v>1.09861228866811</v>
      </c>
      <c r="AK148" s="103" t="n">
        <f aca="true">IF($J148="","",IF(ISNUMBER(OFFSET('Data transformed'!$A$4,MATCH($A148,'Data transformed'!$A$5:$A$185,0),MATCH(AK$4,'Data transformed'!$4:$4,0)-1)), MIN(MAX(OFFSET('Data transformed'!$A$4,MATCH($A148,'Data transformed'!$A$5:$A$185,0),MATCH(AK$4,'Data transformed'!$4:$4,0)-1),$M148),$N148),"NA"))</f>
        <v>1.09861228866811</v>
      </c>
      <c r="AL148" s="103" t="n">
        <f aca="true">IF($J148="","",IF(ISNUMBER(OFFSET('Data transformed'!$A$4,MATCH($A148,'Data transformed'!$A$5:$A$185,0),MATCH(AL$4,'Data transformed'!$4:$4,0)-1)), MIN(MAX(OFFSET('Data transformed'!$A$4,MATCH($A148,'Data transformed'!$A$5:$A$185,0),MATCH(AL$4,'Data transformed'!$4:$4,0)-1),$M148),$N148),"NA"))</f>
        <v>1.09861228866811</v>
      </c>
      <c r="AM148" s="103" t="n">
        <f aca="true">IF($J148="","",IF(ISNUMBER(OFFSET('Data transformed'!$A$4,MATCH($A148,'Data transformed'!$A$5:$A$185,0),MATCH(AM$4,'Data transformed'!$4:$4,0)-1)), MIN(MAX(OFFSET('Data transformed'!$A$4,MATCH($A148,'Data transformed'!$A$5:$A$185,0),MATCH(AM$4,'Data transformed'!$4:$4,0)-1),$M148),$N148),"NA"))</f>
        <v>1.09861228866811</v>
      </c>
      <c r="AN148" s="103" t="n">
        <f aca="true">IF($J148="","",IF(ISNUMBER(OFFSET('Data transformed'!$A$4,MATCH($A148,'Data transformed'!$A$5:$A$185,0),MATCH(AN$4,'Data transformed'!$4:$4,0)-1)), MIN(MAX(OFFSET('Data transformed'!$A$4,MATCH($A148,'Data transformed'!$A$5:$A$185,0),MATCH(AN$4,'Data transformed'!$4:$4,0)-1),$M148),$N148),"NA"))</f>
        <v>1.09861228866811</v>
      </c>
      <c r="AO148" s="103" t="n">
        <f aca="true">IF($J148="","",IF(ISNUMBER(OFFSET('Data transformed'!$A$4,MATCH($A148,'Data transformed'!$A$5:$A$185,0),MATCH(AO$4,'Data transformed'!$4:$4,0)-1)), MIN(MAX(OFFSET('Data transformed'!$A$4,MATCH($A148,'Data transformed'!$A$5:$A$185,0),MATCH(AO$4,'Data transformed'!$4:$4,0)-1),$M148),$N148),"NA"))</f>
        <v>1.09861228866811</v>
      </c>
      <c r="AP148" s="103" t="n">
        <f aca="true">IF($J148="","",IF(ISNUMBER(OFFSET('Data transformed'!$A$4,MATCH($A148,'Data transformed'!$A$5:$A$185,0),MATCH(AP$4,'Data transformed'!$4:$4,0)-1)), MIN(MAX(OFFSET('Data transformed'!$A$4,MATCH($A148,'Data transformed'!$A$5:$A$185,0),MATCH(AP$4,'Data transformed'!$4:$4,0)-1),$M148),$N148),"NA"))</f>
        <v>1.09861228866811</v>
      </c>
      <c r="AQ148" s="103" t="n">
        <f aca="true">IF($J148="","",IF(ISNUMBER(OFFSET('Data transformed'!$A$4,MATCH($A148,'Data transformed'!$A$5:$A$185,0),MATCH(AQ$4,'Data transformed'!$4:$4,0)-1)), MIN(MAX(OFFSET('Data transformed'!$A$4,MATCH($A148,'Data transformed'!$A$5:$A$185,0),MATCH(AQ$4,'Data transformed'!$4:$4,0)-1),$M148),$N148),"NA"))</f>
        <v>1</v>
      </c>
      <c r="AR148" s="103" t="n">
        <f aca="true">IF($J148="","",IF(ISNUMBER(OFFSET('Data transformed'!$A$4,MATCH($A148,'Data transformed'!$A$5:$A$185,0),MATCH(AR$4,'Data transformed'!$4:$4,0)-1)), MIN(MAX(OFFSET('Data transformed'!$A$4,MATCH($A148,'Data transformed'!$A$5:$A$185,0),MATCH(AR$4,'Data transformed'!$4:$4,0)-1),$M148),$N148),"NA"))</f>
        <v>1.09861228866811</v>
      </c>
      <c r="AS148" s="103" t="n">
        <f aca="true">IF($J148="","",IF(ISNUMBER(OFFSET('Data transformed'!$A$4,MATCH($A148,'Data transformed'!$A$5:$A$185,0),MATCH(AS$4,'Data transformed'!$4:$4,0)-1)), MIN(MAX(OFFSET('Data transformed'!$A$4,MATCH($A148,'Data transformed'!$A$5:$A$185,0),MATCH(AS$4,'Data transformed'!$4:$4,0)-1),$M148),$N148),"NA"))</f>
        <v>1.09861228866811</v>
      </c>
      <c r="AT148" s="103" t="n">
        <f aca="true">IF($J148="","",IF(ISNUMBER(OFFSET('Data transformed'!$A$4,MATCH($A148,'Data transformed'!$A$5:$A$185,0),MATCH(AT$4,'Data transformed'!$4:$4,0)-1)), MIN(MAX(OFFSET('Data transformed'!$A$4,MATCH($A148,'Data transformed'!$A$5:$A$185,0),MATCH(AT$4,'Data transformed'!$4:$4,0)-1),$M148),$N148),"NA"))</f>
        <v>1.09861228866811</v>
      </c>
      <c r="AU148" s="103" t="n">
        <f aca="true">IF($J148="","",IF(ISNUMBER(OFFSET('Data transformed'!$A$4,MATCH($A148,'Data transformed'!$A$5:$A$185,0),MATCH(AU$4,'Data transformed'!$4:$4,0)-1)), MIN(MAX(OFFSET('Data transformed'!$A$4,MATCH($A148,'Data transformed'!$A$5:$A$185,0),MATCH(AU$4,'Data transformed'!$4:$4,0)-1),$M148),$N148),"NA"))</f>
        <v>1.09861228866811</v>
      </c>
      <c r="AV148" s="103" t="n">
        <f aca="true">IF($J148="","",IF(ISNUMBER(OFFSET('Data transformed'!$A$4,MATCH($A148,'Data transformed'!$A$5:$A$185,0),MATCH(AV$4,'Data transformed'!$4:$4,0)-1)), MIN(MAX(OFFSET('Data transformed'!$A$4,MATCH($A148,'Data transformed'!$A$5:$A$185,0),MATCH(AV$4,'Data transformed'!$4:$4,0)-1),$M148),$N148),"NA"))</f>
        <v>1.09861228866811</v>
      </c>
      <c r="AW148" s="103" t="n">
        <f aca="true">IF($J148="","",IF(ISNUMBER(OFFSET('Data transformed'!$A$4,MATCH($A148,'Data transformed'!$A$5:$A$185,0),MATCH(AW$4,'Data transformed'!$4:$4,0)-1)), MIN(MAX(OFFSET('Data transformed'!$A$4,MATCH($A148,'Data transformed'!$A$5:$A$185,0),MATCH(AW$4,'Data transformed'!$4:$4,0)-1),$M148),$N148),"NA"))</f>
        <v>1.09861228866811</v>
      </c>
      <c r="AX148" s="103" t="n">
        <f aca="true">IF($J148="","",IF(ISNUMBER(OFFSET('Data transformed'!$A$4,MATCH($A148,'Data transformed'!$A$5:$A$185,0),MATCH(AX$4,'Data transformed'!$4:$4,0)-1)), MIN(MAX(OFFSET('Data transformed'!$A$4,MATCH($A148,'Data transformed'!$A$5:$A$185,0),MATCH(AX$4,'Data transformed'!$4:$4,0)-1),$M148),$N148),"NA"))</f>
        <v>1.09861228866811</v>
      </c>
      <c r="AY148" s="103" t="n">
        <f aca="true">IF($J148="","",IF(ISNUMBER(OFFSET('Data transformed'!$A$4,MATCH($A148,'Data transformed'!$A$5:$A$185,0),MATCH(AY$4,'Data transformed'!$4:$4,0)-1)), MIN(MAX(OFFSET('Data transformed'!$A$4,MATCH($A148,'Data transformed'!$A$5:$A$185,0),MATCH(AY$4,'Data transformed'!$4:$4,0)-1),$M148),$N148),"NA"))</f>
        <v>1</v>
      </c>
      <c r="AZ148" s="103" t="n">
        <f aca="true">IF($J148="","",IF(ISNUMBER(OFFSET('Data transformed'!$A$4,MATCH($A148,'Data transformed'!$A$5:$A$185,0),MATCH(AZ$4,'Data transformed'!$4:$4,0)-1)), MIN(MAX(OFFSET('Data transformed'!$A$4,MATCH($A148,'Data transformed'!$A$5:$A$185,0),MATCH(AZ$4,'Data transformed'!$4:$4,0)-1),$M148),$N148),"NA"))</f>
        <v>1</v>
      </c>
      <c r="BA148" s="103" t="n">
        <f aca="true">IF($J148="","",IF(ISNUMBER(OFFSET('Data transformed'!$A$4,MATCH($A148,'Data transformed'!$A$5:$A$185,0),MATCH(BA$4,'Data transformed'!$4:$4,0)-1)), MIN(MAX(OFFSET('Data transformed'!$A$4,MATCH($A148,'Data transformed'!$A$5:$A$185,0),MATCH(BA$4,'Data transformed'!$4:$4,0)-1),$M148),$N148),"NA"))</f>
        <v>1.09861228866811</v>
      </c>
      <c r="BB148" s="103" t="n">
        <f aca="true">IF($J148="","",IF(ISNUMBER(OFFSET('Data transformed'!$A$4,MATCH($A148,'Data transformed'!$A$5:$A$185,0),MATCH(BB$4,'Data transformed'!$4:$4,0)-1)), MIN(MAX(OFFSET('Data transformed'!$A$4,MATCH($A148,'Data transformed'!$A$5:$A$185,0),MATCH(BB$4,'Data transformed'!$4:$4,0)-1),$M148),$N148),"NA"))</f>
        <v>1.09861228866811</v>
      </c>
      <c r="BC148" s="103" t="n">
        <f aca="true">IF($J148="","",IF(ISNUMBER(OFFSET('Data transformed'!$A$4,MATCH($A148,'Data transformed'!$A$5:$A$185,0),MATCH(BC$4,'Data transformed'!$4:$4,0)-1)), MIN(MAX(OFFSET('Data transformed'!$A$4,MATCH($A148,'Data transformed'!$A$5:$A$185,0),MATCH(BC$4,'Data transformed'!$4:$4,0)-1),$M148),$N148),"NA"))</f>
        <v>1</v>
      </c>
      <c r="BD148" s="103" t="n">
        <f aca="true">IF($J148="","",IF(ISNUMBER(OFFSET('Data transformed'!$A$4,MATCH($A148,'Data transformed'!$A$5:$A$185,0),MATCH(BD$4,'Data transformed'!$4:$4,0)-1)), MIN(MAX(OFFSET('Data transformed'!$A$4,MATCH($A148,'Data transformed'!$A$5:$A$185,0),MATCH(BD$4,'Data transformed'!$4:$4,0)-1),$M148),$N148),"NA"))</f>
        <v>1.09861228866811</v>
      </c>
      <c r="BE148" s="103" t="n">
        <f aca="true">IF($J148="","",IF(ISNUMBER(OFFSET('Data transformed'!$A$4,MATCH($A148,'Data transformed'!$A$5:$A$185,0),MATCH(BE$4,'Data transformed'!$4:$4,0)-1)), MIN(MAX(OFFSET('Data transformed'!$A$4,MATCH($A148,'Data transformed'!$A$5:$A$185,0),MATCH(BE$4,'Data transformed'!$4:$4,0)-1),$M148),$N148),"NA"))</f>
        <v>1.09861228866811</v>
      </c>
      <c r="BF148" s="103" t="n">
        <f aca="true">IF($J148="","",IF(ISNUMBER(OFFSET('Data transformed'!$A$4,MATCH($A148,'Data transformed'!$A$5:$A$185,0),MATCH(BF$4,'Data transformed'!$4:$4,0)-1)), MIN(MAX(OFFSET('Data transformed'!$A$4,MATCH($A148,'Data transformed'!$A$5:$A$185,0),MATCH(BF$4,'Data transformed'!$4:$4,0)-1),$M148),$N148),"NA"))</f>
        <v>1.09861228866811</v>
      </c>
      <c r="BG148" s="103" t="n">
        <f aca="true">IF($J148="","",IF(ISNUMBER(OFFSET('Data transformed'!$A$4,MATCH($A148,'Data transformed'!$A$5:$A$185,0),MATCH(BG$4,'Data transformed'!$4:$4,0)-1)), MIN(MAX(OFFSET('Data transformed'!$A$4,MATCH($A148,'Data transformed'!$A$5:$A$185,0),MATCH(BG$4,'Data transformed'!$4:$4,0)-1),$M148),$N148),"NA"))</f>
        <v>1</v>
      </c>
      <c r="BH148" s="103" t="n">
        <f aca="true">IF($J148="","",IF(ISNUMBER(OFFSET('Data transformed'!$A$4,MATCH($A148,'Data transformed'!$A$5:$A$185,0),MATCH(BH$4,'Data transformed'!$4:$4,0)-1)), MIN(MAX(OFFSET('Data transformed'!$A$4,MATCH($A148,'Data transformed'!$A$5:$A$185,0),MATCH(BH$4,'Data transformed'!$4:$4,0)-1),$M148),$N148),"NA"))</f>
        <v>1.09861228866811</v>
      </c>
      <c r="BI148" s="103" t="n">
        <f aca="true">IF($J148="","",IF(ISNUMBER(OFFSET('Data transformed'!$A$4,MATCH($A148,'Data transformed'!$A$5:$A$185,0),MATCH(BI$4,'Data transformed'!$4:$4,0)-1)), MIN(MAX(OFFSET('Data transformed'!$A$4,MATCH($A148,'Data transformed'!$A$5:$A$185,0),MATCH(BI$4,'Data transformed'!$4:$4,0)-1),$M148),$N148),"NA"))</f>
        <v>1.09861228866811</v>
      </c>
      <c r="BJ148" s="103" t="n">
        <f aca="true">IF($J148="","",IF(ISNUMBER(OFFSET('Data transformed'!$A$4,MATCH($A148,'Data transformed'!$A$5:$A$185,0),MATCH(BJ$4,'Data transformed'!$4:$4,0)-1)), MIN(MAX(OFFSET('Data transformed'!$A$4,MATCH($A148,'Data transformed'!$A$5:$A$185,0),MATCH(BJ$4,'Data transformed'!$4:$4,0)-1),$M148),$N148),"NA"))</f>
        <v>1.09861228866811</v>
      </c>
      <c r="BK148" s="103" t="n">
        <f aca="true">IF($J148="","",IF(ISNUMBER(OFFSET('Data transformed'!$A$4,MATCH($A148,'Data transformed'!$A$5:$A$185,0),MATCH(BK$4,'Data transformed'!$4:$4,0)-1)), MIN(MAX(OFFSET('Data transformed'!$A$4,MATCH($A148,'Data transformed'!$A$5:$A$185,0),MATCH(BK$4,'Data transformed'!$4:$4,0)-1),$M148),$N148),"NA"))</f>
        <v>1</v>
      </c>
      <c r="BL148" s="103" t="n">
        <f aca="true">IF($J148="","",IF(ISNUMBER(OFFSET('Data transformed'!$A$4,MATCH($A148,'Data transformed'!$A$5:$A$185,0),MATCH(BL$4,'Data transformed'!$4:$4,0)-1)), MIN(MAX(OFFSET('Data transformed'!$A$4,MATCH($A148,'Data transformed'!$A$5:$A$185,0),MATCH(BL$4,'Data transformed'!$4:$4,0)-1),$M148),$N148),"NA"))</f>
        <v>1</v>
      </c>
      <c r="BM148" s="103" t="n">
        <f aca="true">IF($J148="","",IF(ISNUMBER(OFFSET('Data transformed'!$A$4,MATCH($A148,'Data transformed'!$A$5:$A$185,0),MATCH(BM$4,'Data transformed'!$4:$4,0)-1)), MIN(MAX(OFFSET('Data transformed'!$A$4,MATCH($A148,'Data transformed'!$A$5:$A$185,0),MATCH(BM$4,'Data transformed'!$4:$4,0)-1),$M148),$N148),"NA"))</f>
        <v>1.09861228866811</v>
      </c>
      <c r="BN148" s="103" t="n">
        <f aca="true">IF($J148="","",IF(ISNUMBER(OFFSET('Data transformed'!$A$4,MATCH($A148,'Data transformed'!$A$5:$A$185,0),MATCH(BN$4,'Data transformed'!$4:$4,0)-1)), MIN(MAX(OFFSET('Data transformed'!$A$4,MATCH($A148,'Data transformed'!$A$5:$A$185,0),MATCH(BN$4,'Data transformed'!$4:$4,0)-1),$M148),$N148),"NA"))</f>
        <v>1</v>
      </c>
      <c r="BO148" s="103" t="n">
        <f aca="true">IF($J148="","",IF(ISNUMBER(OFFSET('Data transformed'!$A$4,MATCH($A148,'Data transformed'!$A$5:$A$185,0),MATCH(BO$4,'Data transformed'!$4:$4,0)-1)), MIN(MAX(OFFSET('Data transformed'!$A$4,MATCH($A148,'Data transformed'!$A$5:$A$185,0),MATCH(BO$4,'Data transformed'!$4:$4,0)-1),$M148),$N148),"NA"))</f>
        <v>1</v>
      </c>
      <c r="BP148" s="103" t="n">
        <f aca="true">IF($J148="","",IF(ISNUMBER(OFFSET('Data transformed'!$A$4,MATCH($A148,'Data transformed'!$A$5:$A$185,0),MATCH(BP$4,'Data transformed'!$4:$4,0)-1)), MIN(MAX(OFFSET('Data transformed'!$A$4,MATCH($A148,'Data transformed'!$A$5:$A$185,0),MATCH(BP$4,'Data transformed'!$4:$4,0)-1),$M148),$N148),"NA"))</f>
        <v>1.09861228866811</v>
      </c>
      <c r="BQ148" s="103" t="n">
        <f aca="true">IF($J148="","",IF(ISNUMBER(OFFSET('Data transformed'!$A$4,MATCH($A148,'Data transformed'!$A$5:$A$185,0),MATCH(BQ$4,'Data transformed'!$4:$4,0)-1)), MIN(MAX(OFFSET('Data transformed'!$A$4,MATCH($A148,'Data transformed'!$A$5:$A$185,0),MATCH(BQ$4,'Data transformed'!$4:$4,0)-1),$M148),$N148),"NA"))</f>
        <v>1</v>
      </c>
      <c r="BR148" s="103" t="n">
        <f aca="true">IF($J148="","",IF(ISNUMBER(OFFSET('Data transformed'!$A$4,MATCH($A148,'Data transformed'!$A$5:$A$185,0),MATCH(BR$4,'Data transformed'!$4:$4,0)-1)), MIN(MAX(OFFSET('Data transformed'!$A$4,MATCH($A148,'Data transformed'!$A$5:$A$185,0),MATCH(BR$4,'Data transformed'!$4:$4,0)-1),$M148),$N148),"NA"))</f>
        <v>1.09861228866811</v>
      </c>
      <c r="BS148" s="103" t="n">
        <f aca="true">IF($J148="","",IF(ISNUMBER(OFFSET('Data transformed'!$A$4,MATCH($A148,'Data transformed'!$A$5:$A$185,0),MATCH(BS$4,'Data transformed'!$4:$4,0)-1)), MIN(MAX(OFFSET('Data transformed'!$A$4,MATCH($A148,'Data transformed'!$A$5:$A$185,0),MATCH(BS$4,'Data transformed'!$4:$4,0)-1),$M148),$N148),"NA"))</f>
        <v>1.09861228866811</v>
      </c>
      <c r="BT148" s="103" t="n">
        <f aca="true">IF($J148="","",IF(ISNUMBER(OFFSET('Data transformed'!$A$4,MATCH($A148,'Data transformed'!$A$5:$A$185,0),MATCH(BT$4,'Data transformed'!$4:$4,0)-1)), MIN(MAX(OFFSET('Data transformed'!$A$4,MATCH($A148,'Data transformed'!$A$5:$A$185,0),MATCH(BT$4,'Data transformed'!$4:$4,0)-1),$M148),$N148),"NA"))</f>
        <v>1.09861228866811</v>
      </c>
      <c r="BU148" s="103" t="n">
        <f aca="true">IF($J148="","",IF(ISNUMBER(OFFSET('Data transformed'!$A$4,MATCH($A148,'Data transformed'!$A$5:$A$185,0),MATCH(BU$4,'Data transformed'!$4:$4,0)-1)), MIN(MAX(OFFSET('Data transformed'!$A$4,MATCH($A148,'Data transformed'!$A$5:$A$185,0),MATCH(BU$4,'Data transformed'!$4:$4,0)-1),$M148),$N148),"NA"))</f>
        <v>1</v>
      </c>
      <c r="BV148" s="103" t="n">
        <f aca="true">IF($J148="","",IF(ISNUMBER(OFFSET('Data transformed'!$A$4,MATCH($A148,'Data transformed'!$A$5:$A$185,0),MATCH(BV$4,'Data transformed'!$4:$4,0)-1)), MIN(MAX(OFFSET('Data transformed'!$A$4,MATCH($A148,'Data transformed'!$A$5:$A$185,0),MATCH(BV$4,'Data transformed'!$4:$4,0)-1),$M148),$N148),"NA"))</f>
        <v>1.09861228866811</v>
      </c>
      <c r="BW148" s="103" t="n">
        <f aca="true">IF($J148="","",IF(ISNUMBER(OFFSET('Data transformed'!$A$4,MATCH($A148,'Data transformed'!$A$5:$A$185,0),MATCH(BW$4,'Data transformed'!$4:$4,0)-1)), MIN(MAX(OFFSET('Data transformed'!$A$4,MATCH($A148,'Data transformed'!$A$5:$A$185,0),MATCH(BW$4,'Data transformed'!$4:$4,0)-1),$M148),$N148),"NA"))</f>
        <v>1.09861228866811</v>
      </c>
      <c r="BX148" s="103" t="n">
        <f aca="true">IF($J148="","",IF(ISNUMBER(OFFSET('Data transformed'!$A$4,MATCH($A148,'Data transformed'!$A$5:$A$185,0),MATCH(BX$4,'Data transformed'!$4:$4,0)-1)), MIN(MAX(OFFSET('Data transformed'!$A$4,MATCH($A148,'Data transformed'!$A$5:$A$185,0),MATCH(BX$4,'Data transformed'!$4:$4,0)-1),$M148),$N148),"NA"))</f>
        <v>1.09861228866811</v>
      </c>
      <c r="BY148" s="103" t="str">
        <f aca="true">IF($J148="","",IF(ISNUMBER(OFFSET('Data transformed'!$A$4,MATCH($A148,'Data transformed'!$A$5:$A$185,0),MATCH(BY$4,'Data transformed'!$4:$4,0)-1)), MIN(MAX(OFFSET('Data transformed'!$A$4,MATCH($A148,'Data transformed'!$A$5:$A$185,0),MATCH(BY$4,'Data transformed'!$4:$4,0)-1),$M148),$N148),"NA"))</f>
        <v>NA</v>
      </c>
      <c r="BZ148" s="103" t="n">
        <f aca="true">IF($J148="","",IF(ISNUMBER(OFFSET('Data transformed'!$A$4,MATCH($A148,'Data transformed'!$A$5:$A$185,0),MATCH(BZ$4,'Data transformed'!$4:$4,0)-1)), MIN(MAX(OFFSET('Data transformed'!$A$4,MATCH($A148,'Data transformed'!$A$5:$A$185,0),MATCH(BZ$4,'Data transformed'!$4:$4,0)-1),$M148),$N148),"NA"))</f>
        <v>1.09861228866811</v>
      </c>
      <c r="CA148" s="103" t="n">
        <f aca="true">IF($J148="","",IF(ISNUMBER(OFFSET('Data transformed'!$A$4,MATCH($A148,'Data transformed'!$A$5:$A$185,0),MATCH(CA$4,'Data transformed'!$4:$4,0)-1)), MIN(MAX(OFFSET('Data transformed'!$A$4,MATCH($A148,'Data transformed'!$A$5:$A$185,0),MATCH(CA$4,'Data transformed'!$4:$4,0)-1),$M148),$N148),"NA"))</f>
        <v>1.09861228866811</v>
      </c>
      <c r="CB148" s="103" t="n">
        <f aca="true">IF($J148="","",IF(ISNUMBER(OFFSET('Data transformed'!$A$4,MATCH($A148,'Data transformed'!$A$5:$A$185,0),MATCH(CB$4,'Data transformed'!$4:$4,0)-1)), MIN(MAX(OFFSET('Data transformed'!$A$4,MATCH($A148,'Data transformed'!$A$5:$A$185,0),MATCH(CB$4,'Data transformed'!$4:$4,0)-1),$M148),$N148),"NA"))</f>
        <v>1.09861228866811</v>
      </c>
      <c r="CC148" s="103" t="n">
        <f aca="true">IF($J148="","",IF(ISNUMBER(OFFSET('Data transformed'!$A$4,MATCH($A148,'Data transformed'!$A$5:$A$185,0),MATCH(CC$4,'Data transformed'!$4:$4,0)-1)), MIN(MAX(OFFSET('Data transformed'!$A$4,MATCH($A148,'Data transformed'!$A$5:$A$185,0),MATCH(CC$4,'Data transformed'!$4:$4,0)-1),$M148),$N148),"NA"))</f>
        <v>1.09861228866811</v>
      </c>
      <c r="CD148" s="103" t="n">
        <f aca="true">IF($J148="","",IF(ISNUMBER(OFFSET('Data transformed'!$A$4,MATCH($A148,'Data transformed'!$A$5:$A$185,0),MATCH(CD$4,'Data transformed'!$4:$4,0)-1)), MIN(MAX(OFFSET('Data transformed'!$A$4,MATCH($A148,'Data transformed'!$A$5:$A$185,0),MATCH(CD$4,'Data transformed'!$4:$4,0)-1),$M148),$N148),"NA"))</f>
        <v>1.09861228866811</v>
      </c>
      <c r="CE148" s="103" t="n">
        <f aca="true">IF($J148="","",IF(ISNUMBER(OFFSET('Data transformed'!$A$4,MATCH($A148,'Data transformed'!$A$5:$A$185,0),MATCH(CE$4,'Data transformed'!$4:$4,0)-1)), MIN(MAX(OFFSET('Data transformed'!$A$4,MATCH($A148,'Data transformed'!$A$5:$A$185,0),MATCH(CE$4,'Data transformed'!$4:$4,0)-1),$M148),$N148),"NA"))</f>
        <v>1</v>
      </c>
      <c r="CF148" s="103" t="str">
        <f aca="true">IF($J148="","",IF(ISNUMBER(OFFSET('Data transformed'!$A$4,MATCH($A148,'Data transformed'!$A$5:$A$185,0),MATCH(CF$4,'Data transformed'!$4:$4,0)-1)), MIN(MAX(OFFSET('Data transformed'!$A$4,MATCH($A148,'Data transformed'!$A$5:$A$185,0),MATCH(CF$4,'Data transformed'!$4:$4,0)-1),$M148),$N148),"NA"))</f>
        <v>NA</v>
      </c>
      <c r="CG148" s="103" t="n">
        <f aca="true">IF($J148="","",IF(ISNUMBER(OFFSET('Data transformed'!$A$4,MATCH($A148,'Data transformed'!$A$5:$A$185,0),MATCH(CG$4,'Data transformed'!$4:$4,0)-1)), MIN(MAX(OFFSET('Data transformed'!$A$4,MATCH($A148,'Data transformed'!$A$5:$A$185,0),MATCH(CG$4,'Data transformed'!$4:$4,0)-1),$M148),$N148),"NA"))</f>
        <v>1.09861228866811</v>
      </c>
      <c r="CH148" s="103" t="n">
        <f aca="true">IF($J148="","",IF(ISNUMBER(OFFSET('Data transformed'!$A$4,MATCH($A148,'Data transformed'!$A$5:$A$185,0),MATCH(CH$4,'Data transformed'!$4:$4,0)-1)), MIN(MAX(OFFSET('Data transformed'!$A$4,MATCH($A148,'Data transformed'!$A$5:$A$185,0),MATCH(CH$4,'Data transformed'!$4:$4,0)-1),$M148),$N148),"NA"))</f>
        <v>1</v>
      </c>
      <c r="CI148" s="103" t="n">
        <f aca="true">IF($J148="","",IF(ISNUMBER(OFFSET('Data transformed'!$A$4,MATCH($A148,'Data transformed'!$A$5:$A$185,0),MATCH(CI$4,'Data transformed'!$4:$4,0)-1)), MIN(MAX(OFFSET('Data transformed'!$A$4,MATCH($A148,'Data transformed'!$A$5:$A$185,0),MATCH(CI$4,'Data transformed'!$4:$4,0)-1),$M148),$N148),"NA"))</f>
        <v>1</v>
      </c>
      <c r="CJ148" s="103" t="n">
        <f aca="true">IF($J148="","",IF(ISNUMBER(OFFSET('Data transformed'!$A$4,MATCH($A148,'Data transformed'!$A$5:$A$185,0),MATCH(CJ$4,'Data transformed'!$4:$4,0)-1)), MIN(MAX(OFFSET('Data transformed'!$A$4,MATCH($A148,'Data transformed'!$A$5:$A$185,0),MATCH(CJ$4,'Data transformed'!$4:$4,0)-1),$M148),$N148),"NA"))</f>
        <v>1.09861228866811</v>
      </c>
      <c r="CK148" s="103" t="n">
        <f aca="true">IF($J148="","",IF(ISNUMBER(OFFSET('Data transformed'!$A$4,MATCH($A148,'Data transformed'!$A$5:$A$185,0),MATCH(CK$4,'Data transformed'!$4:$4,0)-1)), MIN(MAX(OFFSET('Data transformed'!$A$4,MATCH($A148,'Data transformed'!$A$5:$A$185,0),MATCH(CK$4,'Data transformed'!$4:$4,0)-1),$M148),$N148),"NA"))</f>
        <v>1.09861228866811</v>
      </c>
      <c r="CL148" s="103" t="n">
        <f aca="true">IF($J148="","",IF(ISNUMBER(OFFSET('Data transformed'!$A$4,MATCH($A148,'Data transformed'!$A$5:$A$185,0),MATCH(CL$4,'Data transformed'!$4:$4,0)-1)), MIN(MAX(OFFSET('Data transformed'!$A$4,MATCH($A148,'Data transformed'!$A$5:$A$185,0),MATCH(CL$4,'Data transformed'!$4:$4,0)-1),$M148),$N148),"NA"))</f>
        <v>1.09861228866811</v>
      </c>
      <c r="CM148" s="103" t="n">
        <f aca="true">IF($J148="","",IF(ISNUMBER(OFFSET('Data transformed'!$A$4,MATCH($A148,'Data transformed'!$A$5:$A$185,0),MATCH(CM$4,'Data transformed'!$4:$4,0)-1)), MIN(MAX(OFFSET('Data transformed'!$A$4,MATCH($A148,'Data transformed'!$A$5:$A$185,0),MATCH(CM$4,'Data transformed'!$4:$4,0)-1),$M148),$N148),"NA"))</f>
        <v>1.09861228866811</v>
      </c>
      <c r="CN148" s="103" t="n">
        <f aca="true">IF($J148="","",IF(ISNUMBER(OFFSET('Data transformed'!$A$4,MATCH($A148,'Data transformed'!$A$5:$A$185,0),MATCH(CN$4,'Data transformed'!$4:$4,0)-1)), MIN(MAX(OFFSET('Data transformed'!$A$4,MATCH($A148,'Data transformed'!$A$5:$A$185,0),MATCH(CN$4,'Data transformed'!$4:$4,0)-1),$M148),$N148),"NA"))</f>
        <v>1</v>
      </c>
      <c r="CO148" s="103" t="n">
        <f aca="true">IF($J148="","",IF(ISNUMBER(OFFSET('Data transformed'!$A$4,MATCH($A148,'Data transformed'!$A$5:$A$185,0),MATCH(CO$4,'Data transformed'!$4:$4,0)-1)), MIN(MAX(OFFSET('Data transformed'!$A$4,MATCH($A148,'Data transformed'!$A$5:$A$185,0),MATCH(CO$4,'Data transformed'!$4:$4,0)-1),$M148),$N148),"NA"))</f>
        <v>1.09861228866811</v>
      </c>
      <c r="CP148" s="103" t="n">
        <f aca="true">IF($J148="","",IF(ISNUMBER(OFFSET('Data transformed'!$A$4,MATCH($A148,'Data transformed'!$A$5:$A$185,0),MATCH(CP$4,'Data transformed'!$4:$4,0)-1)), MIN(MAX(OFFSET('Data transformed'!$A$4,MATCH($A148,'Data transformed'!$A$5:$A$185,0),MATCH(CP$4,'Data transformed'!$4:$4,0)-1),$M148),$N148),"NA"))</f>
        <v>1.09861228866811</v>
      </c>
      <c r="CQ148" s="103" t="n">
        <f aca="true">IF($J148="","",IF(ISNUMBER(OFFSET('Data transformed'!$A$4,MATCH($A148,'Data transformed'!$A$5:$A$185,0),MATCH(CQ$4,'Data transformed'!$4:$4,0)-1)), MIN(MAX(OFFSET('Data transformed'!$A$4,MATCH($A148,'Data transformed'!$A$5:$A$185,0),MATCH(CQ$4,'Data transformed'!$4:$4,0)-1),$M148),$N148),"NA"))</f>
        <v>2</v>
      </c>
      <c r="CR148" s="103" t="n">
        <f aca="true">IF($J148="","",IF(ISNUMBER(OFFSET('Data transformed'!$A$4,MATCH($A148,'Data transformed'!$A$5:$A$185,0),MATCH(CR$4,'Data transformed'!$4:$4,0)-1)), MIN(MAX(OFFSET('Data transformed'!$A$4,MATCH($A148,'Data transformed'!$A$5:$A$185,0),MATCH(CR$4,'Data transformed'!$4:$4,0)-1),$M148),$N148),"NA"))</f>
        <v>3</v>
      </c>
      <c r="CS148" s="103" t="n">
        <f aca="true">IF($J148="","",IF(ISNUMBER(OFFSET('Data transformed'!$A$4,MATCH($A148,'Data transformed'!$A$5:$A$185,0),MATCH(CS$4,'Data transformed'!$4:$4,0)-1)), MIN(MAX(OFFSET('Data transformed'!$A$4,MATCH($A148,'Data transformed'!$A$5:$A$185,0),MATCH(CS$4,'Data transformed'!$4:$4,0)-1),$M148),$N148),"NA"))</f>
        <v>1</v>
      </c>
      <c r="CT148" s="103" t="n">
        <f aca="true">IF($J148="","",IF(ISNUMBER(OFFSET('Data transformed'!$A$4,MATCH($A148,'Data transformed'!$A$5:$A$185,0),MATCH(CT$4,'Data transformed'!$4:$4,0)-1)), MIN(MAX(OFFSET('Data transformed'!$A$4,MATCH($A148,'Data transformed'!$A$5:$A$185,0),MATCH(CT$4,'Data transformed'!$4:$4,0)-1),$M148),$N148),"NA"))</f>
        <v>2</v>
      </c>
      <c r="CU148" s="103" t="n">
        <f aca="true">IF($J148="","",IF(ISNUMBER(OFFSET('Data transformed'!$A$4,MATCH($A148,'Data transformed'!$A$5:$A$185,0),MATCH(CU$4,'Data transformed'!$4:$4,0)-1)), MIN(MAX(OFFSET('Data transformed'!$A$4,MATCH($A148,'Data transformed'!$A$5:$A$185,0),MATCH(CU$4,'Data transformed'!$4:$4,0)-1),$M148),$N148),"NA"))</f>
        <v>3</v>
      </c>
    </row>
    <row r="149" customFormat="false" ht="15.5" hidden="false" customHeight="false" outlineLevel="0" collapsed="false">
      <c r="A149" s="107" t="n">
        <v>5220</v>
      </c>
      <c r="B149" s="107" t="n">
        <v>3</v>
      </c>
      <c r="C149" s="103" t="str">
        <f aca="true">IF(ISBLANK(OFFSET('Raw Data'!$A$3,MATCH($A149,'Raw Data'!$B$4:$B$185,0),MATCH(C$4,'Raw Data'!$3:$3,0)-1)),"",OFFSET('Raw Data'!$A$3,MATCH($A149,'Raw Data'!$B$4:$B$185,0),MATCH(C$4,'Raw Data'!$3:$3,0)-1))</f>
        <v>Data governance</v>
      </c>
      <c r="D149" s="103" t="str">
        <f aca="true">IF(ISBLANK(OFFSET('Raw Data'!$A$3,MATCH($A149,'Raw Data'!$B$4:$B$185,0),MATCH(D$4,'Raw Data'!$3:$3,0)-1)),"",OFFSET('Raw Data'!$A$3,MATCH($A149,'Raw Data'!$B$4:$B$185,0),MATCH(D$4,'Raw Data'!$3:$3,0)-1))</f>
        <v/>
      </c>
      <c r="E149" s="103" t="str">
        <f aca="true">IF(ISBLANK(OFFSET('Raw Data'!$A$3,MATCH($A149,'Raw Data'!$B$4:$B$185,0),MATCH(E$4,'Raw Data'!$3:$3,0)-1)),"",OFFSET('Raw Data'!$A$3,MATCH($A149,'Raw Data'!$B$4:$B$185,0),MATCH(E$4,'Raw Data'!$3:$3,0)-1))</f>
        <v/>
      </c>
      <c r="J149" s="103" t="e">
        <f aca="true" t="array" ref="J149:J149">IFERROR(_xlfn.QUARTILE.INC(IF(ISNUMBER(OFFSET('Data transformed'!$N$4,MATCH('outliers treatment'!$A149,'Data transformed'!$A$5:$A$185),1,1,COUNTA('Data transformed'!$O$4:$CX$4))),OFFSET('Data transformed'!$N$4,MATCH('outliers treatment'!$A149,'Data transformed'!$A$5:$A$185),1,1,COUNTA('Data transformed'!$O$4:$CX$4))),1),"")</f>
        <v>#N/A</v>
      </c>
      <c r="K149" s="103" t="e">
        <f aca="true" t="array" ref="K149:K149">IFERROR(_xlfn.QUARTILE.INC(IF(ISNUMBER(OFFSET('Data transformed'!$N$4,MATCH('outliers treatment'!$A149,'Data transformed'!$A$5:$A$185),1,1,COUNTA('Data transformed'!$O$4:$CX$4))),OFFSET('Data transformed'!$N$4,MATCH('outliers treatment'!$A149,'Data transformed'!$A$5:$A$185),1,1,COUNTA('Data transformed'!$O$4:$CX$4))),3),"")</f>
        <v>#N/A</v>
      </c>
      <c r="L149" s="103" t="str">
        <f aca="false">IFERROR(K149-J149,"")</f>
        <v/>
      </c>
      <c r="M149" s="103"/>
      <c r="N149" s="103"/>
      <c r="O149" s="103"/>
      <c r="P149" s="105" t="str">
        <f aca="false" t="array" ref="P149:P149">IFERROR(SKEW(IF(ISNUMBER(T149:CU149),T149:CU149,"")),"")</f>
        <v/>
      </c>
      <c r="Q149" s="103" t="n">
        <f aca="true">IF(ISBLANK(OFFSET('Data above threshold'!$A$4,MATCH('Data above threshold'!$A148,'Data above threshold'!$A$5:$A$185,0),MATCH('Data above threshold'!N$4,'Data above threshold'!$4:$4,0)-1)),1,OFFSET('Data above threshold'!$A$4,MATCH('Data above threshold'!$A148,'Data above threshold'!$A$5:$A$185,0),MATCH('Data above threshold'!N$4,'Data above threshold'!$4:$4,0)-1))</f>
        <v>1</v>
      </c>
      <c r="R149" s="103" t="e">
        <f aca="false">IF($J149="","",COUNTIF(T149:CU149,M149)+ COUNTIF(T149:CQ149,N149))</f>
        <v>#N/A</v>
      </c>
      <c r="S149" s="106" t="str">
        <f aca="false" t="array" ref="S149:S149">IF(B149&lt;4,"",1-IFERROR(SUM(ISNUMBER(T149:CU149)*(1-$T$3:$CU$3))/COUNTIF($T$3:$CU$3,0),0))</f>
        <v/>
      </c>
      <c r="T149" s="103" t="str">
        <f aca="true">IF($J149="","",IF(ISNUMBER(OFFSET('Data transformed'!$A$4,MATCH($A149,'Data transformed'!$A$5:$A$185,0),MATCH(T$4,'Data transformed'!$4:$4,0)-1)), MIN(MAX(OFFSET('Data transformed'!$A$4,MATCH($A149,'Data transformed'!$A$5:$A$185,0),MATCH(T$4,'Data transformed'!$4:$4,0)-1),$M149),$N149),"NA"))</f>
        <v>NA</v>
      </c>
      <c r="U149" s="103" t="str">
        <f aca="true">IF($J149="","",IF(ISNUMBER(OFFSET('Data transformed'!$A$4,MATCH($A149,'Data transformed'!$A$5:$A$185,0),MATCH(U$4,'Data transformed'!$4:$4,0)-1)), MIN(MAX(OFFSET('Data transformed'!$A$4,MATCH($A149,'Data transformed'!$A$5:$A$185,0),MATCH(U$4,'Data transformed'!$4:$4,0)-1),$M149),$N149),"NA"))</f>
        <v>NA</v>
      </c>
      <c r="V149" s="103" t="str">
        <f aca="true">IF($J149="","",IF(ISNUMBER(OFFSET('Data transformed'!$A$4,MATCH($A149,'Data transformed'!$A$5:$A$185,0),MATCH(V$4,'Data transformed'!$4:$4,0)-1)), MIN(MAX(OFFSET('Data transformed'!$A$4,MATCH($A149,'Data transformed'!$A$5:$A$185,0),MATCH(V$4,'Data transformed'!$4:$4,0)-1),$M149),$N149),"NA"))</f>
        <v>NA</v>
      </c>
      <c r="W149" s="103" t="str">
        <f aca="true">IF($J149="","",IF(ISNUMBER(OFFSET('Data transformed'!$A$4,MATCH($A149,'Data transformed'!$A$5:$A$185,0),MATCH(W$4,'Data transformed'!$4:$4,0)-1)), MIN(MAX(OFFSET('Data transformed'!$A$4,MATCH($A149,'Data transformed'!$A$5:$A$185,0),MATCH(W$4,'Data transformed'!$4:$4,0)-1),$M149),$N149),"NA"))</f>
        <v>NA</v>
      </c>
      <c r="X149" s="103" t="str">
        <f aca="true">IF($J149="","",IF(ISNUMBER(OFFSET('Data transformed'!$A$4,MATCH($A149,'Data transformed'!$A$5:$A$185,0),MATCH(X$4,'Data transformed'!$4:$4,0)-1)), MIN(MAX(OFFSET('Data transformed'!$A$4,MATCH($A149,'Data transformed'!$A$5:$A$185,0),MATCH(X$4,'Data transformed'!$4:$4,0)-1),$M149),$N149),"NA"))</f>
        <v>NA</v>
      </c>
      <c r="Y149" s="103" t="str">
        <f aca="true">IF($J149="","",IF(ISNUMBER(OFFSET('Data transformed'!$A$4,MATCH($A149,'Data transformed'!$A$5:$A$185,0),MATCH(Y$4,'Data transformed'!$4:$4,0)-1)), MIN(MAX(OFFSET('Data transformed'!$A$4,MATCH($A149,'Data transformed'!$A$5:$A$185,0),MATCH(Y$4,'Data transformed'!$4:$4,0)-1),$M149),$N149),"NA"))</f>
        <v>NA</v>
      </c>
      <c r="Z149" s="103" t="str">
        <f aca="true">IF($J149="","",IF(ISNUMBER(OFFSET('Data transformed'!$A$4,MATCH($A149,'Data transformed'!$A$5:$A$185,0),MATCH(Z$4,'Data transformed'!$4:$4,0)-1)), MIN(MAX(OFFSET('Data transformed'!$A$4,MATCH($A149,'Data transformed'!$A$5:$A$185,0),MATCH(Z$4,'Data transformed'!$4:$4,0)-1),$M149),$N149),"NA"))</f>
        <v>NA</v>
      </c>
      <c r="AA149" s="103" t="str">
        <f aca="true">IF($J149="","",IF(ISNUMBER(OFFSET('Data transformed'!$A$4,MATCH($A149,'Data transformed'!$A$5:$A$185,0),MATCH(AA$4,'Data transformed'!$4:$4,0)-1)), MIN(MAX(OFFSET('Data transformed'!$A$4,MATCH($A149,'Data transformed'!$A$5:$A$185,0),MATCH(AA$4,'Data transformed'!$4:$4,0)-1),$M149),$N149),"NA"))</f>
        <v>NA</v>
      </c>
      <c r="AB149" s="103" t="str">
        <f aca="true">IF($J149="","",IF(ISNUMBER(OFFSET('Data transformed'!$A$4,MATCH($A149,'Data transformed'!$A$5:$A$185,0),MATCH(AB$4,'Data transformed'!$4:$4,0)-1)), MIN(MAX(OFFSET('Data transformed'!$A$4,MATCH($A149,'Data transformed'!$A$5:$A$185,0),MATCH(AB$4,'Data transformed'!$4:$4,0)-1),$M149),$N149),"NA"))</f>
        <v>NA</v>
      </c>
      <c r="AC149" s="103" t="str">
        <f aca="true">IF($J149="","",IF(ISNUMBER(OFFSET('Data transformed'!$A$4,MATCH($A149,'Data transformed'!$A$5:$A$185,0),MATCH(AC$4,'Data transformed'!$4:$4,0)-1)), MIN(MAX(OFFSET('Data transformed'!$A$4,MATCH($A149,'Data transformed'!$A$5:$A$185,0),MATCH(AC$4,'Data transformed'!$4:$4,0)-1),$M149),$N149),"NA"))</f>
        <v>NA</v>
      </c>
      <c r="AD149" s="103" t="str">
        <f aca="true">IF($J149="","",IF(ISNUMBER(OFFSET('Data transformed'!$A$4,MATCH($A149,'Data transformed'!$A$5:$A$185,0),MATCH(AD$4,'Data transformed'!$4:$4,0)-1)), MIN(MAX(OFFSET('Data transformed'!$A$4,MATCH($A149,'Data transformed'!$A$5:$A$185,0),MATCH(AD$4,'Data transformed'!$4:$4,0)-1),$M149),$N149),"NA"))</f>
        <v>NA</v>
      </c>
      <c r="AE149" s="103" t="str">
        <f aca="true">IF($J149="","",IF(ISNUMBER(OFFSET('Data transformed'!$A$4,MATCH($A149,'Data transformed'!$A$5:$A$185,0),MATCH(AE$4,'Data transformed'!$4:$4,0)-1)), MIN(MAX(OFFSET('Data transformed'!$A$4,MATCH($A149,'Data transformed'!$A$5:$A$185,0),MATCH(AE$4,'Data transformed'!$4:$4,0)-1),$M149),$N149),"NA"))</f>
        <v>NA</v>
      </c>
      <c r="AF149" s="103" t="str">
        <f aca="true">IF($J149="","",IF(ISNUMBER(OFFSET('Data transformed'!$A$4,MATCH($A149,'Data transformed'!$A$5:$A$185,0),MATCH(AF$4,'Data transformed'!$4:$4,0)-1)), MIN(MAX(OFFSET('Data transformed'!$A$4,MATCH($A149,'Data transformed'!$A$5:$A$185,0),MATCH(AF$4,'Data transformed'!$4:$4,0)-1),$M149),$N149),"NA"))</f>
        <v>NA</v>
      </c>
      <c r="AG149" s="103" t="str">
        <f aca="true">IF($J149="","",IF(ISNUMBER(OFFSET('Data transformed'!$A$4,MATCH($A149,'Data transformed'!$A$5:$A$185,0),MATCH(AG$4,'Data transformed'!$4:$4,0)-1)), MIN(MAX(OFFSET('Data transformed'!$A$4,MATCH($A149,'Data transformed'!$A$5:$A$185,0),MATCH(AG$4,'Data transformed'!$4:$4,0)-1),$M149),$N149),"NA"))</f>
        <v>NA</v>
      </c>
      <c r="AH149" s="103" t="str">
        <f aca="true">IF($J149="","",IF(ISNUMBER(OFFSET('Data transformed'!$A$4,MATCH($A149,'Data transformed'!$A$5:$A$185,0),MATCH(AH$4,'Data transformed'!$4:$4,0)-1)), MIN(MAX(OFFSET('Data transformed'!$A$4,MATCH($A149,'Data transformed'!$A$5:$A$185,0),MATCH(AH$4,'Data transformed'!$4:$4,0)-1),$M149),$N149),"NA"))</f>
        <v>NA</v>
      </c>
      <c r="AI149" s="103" t="str">
        <f aca="true">IF($J149="","",IF(ISNUMBER(OFFSET('Data transformed'!$A$4,MATCH($A149,'Data transformed'!$A$5:$A$185,0),MATCH(AI$4,'Data transformed'!$4:$4,0)-1)), MIN(MAX(OFFSET('Data transformed'!$A$4,MATCH($A149,'Data transformed'!$A$5:$A$185,0),MATCH(AI$4,'Data transformed'!$4:$4,0)-1),$M149),$N149),"NA"))</f>
        <v>NA</v>
      </c>
      <c r="AJ149" s="103" t="str">
        <f aca="true">IF($J149="","",IF(ISNUMBER(OFFSET('Data transformed'!$A$4,MATCH($A149,'Data transformed'!$A$5:$A$185,0),MATCH(AJ$4,'Data transformed'!$4:$4,0)-1)), MIN(MAX(OFFSET('Data transformed'!$A$4,MATCH($A149,'Data transformed'!$A$5:$A$185,0),MATCH(AJ$4,'Data transformed'!$4:$4,0)-1),$M149),$N149),"NA"))</f>
        <v>NA</v>
      </c>
      <c r="AK149" s="103" t="str">
        <f aca="true">IF($J149="","",IF(ISNUMBER(OFFSET('Data transformed'!$A$4,MATCH($A149,'Data transformed'!$A$5:$A$185,0),MATCH(AK$4,'Data transformed'!$4:$4,0)-1)), MIN(MAX(OFFSET('Data transformed'!$A$4,MATCH($A149,'Data transformed'!$A$5:$A$185,0),MATCH(AK$4,'Data transformed'!$4:$4,0)-1),$M149),$N149),"NA"))</f>
        <v>NA</v>
      </c>
      <c r="AL149" s="103" t="str">
        <f aca="true">IF($J149="","",IF(ISNUMBER(OFFSET('Data transformed'!$A$4,MATCH($A149,'Data transformed'!$A$5:$A$185,0),MATCH(AL$4,'Data transformed'!$4:$4,0)-1)), MIN(MAX(OFFSET('Data transformed'!$A$4,MATCH($A149,'Data transformed'!$A$5:$A$185,0),MATCH(AL$4,'Data transformed'!$4:$4,0)-1),$M149),$N149),"NA"))</f>
        <v>NA</v>
      </c>
      <c r="AM149" s="103" t="str">
        <f aca="true">IF($J149="","",IF(ISNUMBER(OFFSET('Data transformed'!$A$4,MATCH($A149,'Data transformed'!$A$5:$A$185,0),MATCH(AM$4,'Data transformed'!$4:$4,0)-1)), MIN(MAX(OFFSET('Data transformed'!$A$4,MATCH($A149,'Data transformed'!$A$5:$A$185,0),MATCH(AM$4,'Data transformed'!$4:$4,0)-1),$M149),$N149),"NA"))</f>
        <v>NA</v>
      </c>
      <c r="AN149" s="103" t="str">
        <f aca="true">IF($J149="","",IF(ISNUMBER(OFFSET('Data transformed'!$A$4,MATCH($A149,'Data transformed'!$A$5:$A$185,0),MATCH(AN$4,'Data transformed'!$4:$4,0)-1)), MIN(MAX(OFFSET('Data transformed'!$A$4,MATCH($A149,'Data transformed'!$A$5:$A$185,0),MATCH(AN$4,'Data transformed'!$4:$4,0)-1),$M149),$N149),"NA"))</f>
        <v>NA</v>
      </c>
      <c r="AO149" s="103" t="str">
        <f aca="true">IF($J149="","",IF(ISNUMBER(OFFSET('Data transformed'!$A$4,MATCH($A149,'Data transformed'!$A$5:$A$185,0),MATCH(AO$4,'Data transformed'!$4:$4,0)-1)), MIN(MAX(OFFSET('Data transformed'!$A$4,MATCH($A149,'Data transformed'!$A$5:$A$185,0),MATCH(AO$4,'Data transformed'!$4:$4,0)-1),$M149),$N149),"NA"))</f>
        <v>NA</v>
      </c>
      <c r="AP149" s="103" t="str">
        <f aca="true">IF($J149="","",IF(ISNUMBER(OFFSET('Data transformed'!$A$4,MATCH($A149,'Data transformed'!$A$5:$A$185,0),MATCH(AP$4,'Data transformed'!$4:$4,0)-1)), MIN(MAX(OFFSET('Data transformed'!$A$4,MATCH($A149,'Data transformed'!$A$5:$A$185,0),MATCH(AP$4,'Data transformed'!$4:$4,0)-1),$M149),$N149),"NA"))</f>
        <v>NA</v>
      </c>
      <c r="AQ149" s="103" t="str">
        <f aca="true">IF($J149="","",IF(ISNUMBER(OFFSET('Data transformed'!$A$4,MATCH($A149,'Data transformed'!$A$5:$A$185,0),MATCH(AQ$4,'Data transformed'!$4:$4,0)-1)), MIN(MAX(OFFSET('Data transformed'!$A$4,MATCH($A149,'Data transformed'!$A$5:$A$185,0),MATCH(AQ$4,'Data transformed'!$4:$4,0)-1),$M149),$N149),"NA"))</f>
        <v>NA</v>
      </c>
      <c r="AR149" s="103" t="str">
        <f aca="true">IF($J149="","",IF(ISNUMBER(OFFSET('Data transformed'!$A$4,MATCH($A149,'Data transformed'!$A$5:$A$185,0),MATCH(AR$4,'Data transformed'!$4:$4,0)-1)), MIN(MAX(OFFSET('Data transformed'!$A$4,MATCH($A149,'Data transformed'!$A$5:$A$185,0),MATCH(AR$4,'Data transformed'!$4:$4,0)-1),$M149),$N149),"NA"))</f>
        <v>NA</v>
      </c>
      <c r="AS149" s="103" t="str">
        <f aca="true">IF($J149="","",IF(ISNUMBER(OFFSET('Data transformed'!$A$4,MATCH($A149,'Data transformed'!$A$5:$A$185,0),MATCH(AS$4,'Data transformed'!$4:$4,0)-1)), MIN(MAX(OFFSET('Data transformed'!$A$4,MATCH($A149,'Data transformed'!$A$5:$A$185,0),MATCH(AS$4,'Data transformed'!$4:$4,0)-1),$M149),$N149),"NA"))</f>
        <v>NA</v>
      </c>
      <c r="AT149" s="103" t="str">
        <f aca="true">IF($J149="","",IF(ISNUMBER(OFFSET('Data transformed'!$A$4,MATCH($A149,'Data transformed'!$A$5:$A$185,0),MATCH(AT$4,'Data transformed'!$4:$4,0)-1)), MIN(MAX(OFFSET('Data transformed'!$A$4,MATCH($A149,'Data transformed'!$A$5:$A$185,0),MATCH(AT$4,'Data transformed'!$4:$4,0)-1),$M149),$N149),"NA"))</f>
        <v>NA</v>
      </c>
      <c r="AU149" s="103" t="str">
        <f aca="true">IF($J149="","",IF(ISNUMBER(OFFSET('Data transformed'!$A$4,MATCH($A149,'Data transformed'!$A$5:$A$185,0),MATCH(AU$4,'Data transformed'!$4:$4,0)-1)), MIN(MAX(OFFSET('Data transformed'!$A$4,MATCH($A149,'Data transformed'!$A$5:$A$185,0),MATCH(AU$4,'Data transformed'!$4:$4,0)-1),$M149),$N149),"NA"))</f>
        <v>NA</v>
      </c>
      <c r="AV149" s="103" t="str">
        <f aca="true">IF($J149="","",IF(ISNUMBER(OFFSET('Data transformed'!$A$4,MATCH($A149,'Data transformed'!$A$5:$A$185,0),MATCH(AV$4,'Data transformed'!$4:$4,0)-1)), MIN(MAX(OFFSET('Data transformed'!$A$4,MATCH($A149,'Data transformed'!$A$5:$A$185,0),MATCH(AV$4,'Data transformed'!$4:$4,0)-1),$M149),$N149),"NA"))</f>
        <v>NA</v>
      </c>
      <c r="AW149" s="103" t="str">
        <f aca="true">IF($J149="","",IF(ISNUMBER(OFFSET('Data transformed'!$A$4,MATCH($A149,'Data transformed'!$A$5:$A$185,0),MATCH(AW$4,'Data transformed'!$4:$4,0)-1)), MIN(MAX(OFFSET('Data transformed'!$A$4,MATCH($A149,'Data transformed'!$A$5:$A$185,0),MATCH(AW$4,'Data transformed'!$4:$4,0)-1),$M149),$N149),"NA"))</f>
        <v>NA</v>
      </c>
      <c r="AX149" s="103" t="str">
        <f aca="true">IF($J149="","",IF(ISNUMBER(OFFSET('Data transformed'!$A$4,MATCH($A149,'Data transformed'!$A$5:$A$185,0),MATCH(AX$4,'Data transformed'!$4:$4,0)-1)), MIN(MAX(OFFSET('Data transformed'!$A$4,MATCH($A149,'Data transformed'!$A$5:$A$185,0),MATCH(AX$4,'Data transformed'!$4:$4,0)-1),$M149),$N149),"NA"))</f>
        <v>NA</v>
      </c>
      <c r="AY149" s="103" t="str">
        <f aca="true">IF($J149="","",IF(ISNUMBER(OFFSET('Data transformed'!$A$4,MATCH($A149,'Data transformed'!$A$5:$A$185,0),MATCH(AY$4,'Data transformed'!$4:$4,0)-1)), MIN(MAX(OFFSET('Data transformed'!$A$4,MATCH($A149,'Data transformed'!$A$5:$A$185,0),MATCH(AY$4,'Data transformed'!$4:$4,0)-1),$M149),$N149),"NA"))</f>
        <v>NA</v>
      </c>
      <c r="AZ149" s="103" t="str">
        <f aca="true">IF($J149="","",IF(ISNUMBER(OFFSET('Data transformed'!$A$4,MATCH($A149,'Data transformed'!$A$5:$A$185,0),MATCH(AZ$4,'Data transformed'!$4:$4,0)-1)), MIN(MAX(OFFSET('Data transformed'!$A$4,MATCH($A149,'Data transformed'!$A$5:$A$185,0),MATCH(AZ$4,'Data transformed'!$4:$4,0)-1),$M149),$N149),"NA"))</f>
        <v>NA</v>
      </c>
      <c r="BA149" s="103" t="str">
        <f aca="true">IF($J149="","",IF(ISNUMBER(OFFSET('Data transformed'!$A$4,MATCH($A149,'Data transformed'!$A$5:$A$185,0),MATCH(BA$4,'Data transformed'!$4:$4,0)-1)), MIN(MAX(OFFSET('Data transformed'!$A$4,MATCH($A149,'Data transformed'!$A$5:$A$185,0),MATCH(BA$4,'Data transformed'!$4:$4,0)-1),$M149),$N149),"NA"))</f>
        <v>NA</v>
      </c>
      <c r="BB149" s="103" t="str">
        <f aca="true">IF($J149="","",IF(ISNUMBER(OFFSET('Data transformed'!$A$4,MATCH($A149,'Data transformed'!$A$5:$A$185,0),MATCH(BB$4,'Data transformed'!$4:$4,0)-1)), MIN(MAX(OFFSET('Data transformed'!$A$4,MATCH($A149,'Data transformed'!$A$5:$A$185,0),MATCH(BB$4,'Data transformed'!$4:$4,0)-1),$M149),$N149),"NA"))</f>
        <v>NA</v>
      </c>
      <c r="BC149" s="103" t="str">
        <f aca="true">IF($J149="","",IF(ISNUMBER(OFFSET('Data transformed'!$A$4,MATCH($A149,'Data transformed'!$A$5:$A$185,0),MATCH(BC$4,'Data transformed'!$4:$4,0)-1)), MIN(MAX(OFFSET('Data transformed'!$A$4,MATCH($A149,'Data transformed'!$A$5:$A$185,0),MATCH(BC$4,'Data transformed'!$4:$4,0)-1),$M149),$N149),"NA"))</f>
        <v>NA</v>
      </c>
      <c r="BD149" s="103" t="str">
        <f aca="true">IF($J149="","",IF(ISNUMBER(OFFSET('Data transformed'!$A$4,MATCH($A149,'Data transformed'!$A$5:$A$185,0),MATCH(BD$4,'Data transformed'!$4:$4,0)-1)), MIN(MAX(OFFSET('Data transformed'!$A$4,MATCH($A149,'Data transformed'!$A$5:$A$185,0),MATCH(BD$4,'Data transformed'!$4:$4,0)-1),$M149),$N149),"NA"))</f>
        <v>NA</v>
      </c>
      <c r="BE149" s="103" t="str">
        <f aca="true">IF($J149="","",IF(ISNUMBER(OFFSET('Data transformed'!$A$4,MATCH($A149,'Data transformed'!$A$5:$A$185,0),MATCH(BE$4,'Data transformed'!$4:$4,0)-1)), MIN(MAX(OFFSET('Data transformed'!$A$4,MATCH($A149,'Data transformed'!$A$5:$A$185,0),MATCH(BE$4,'Data transformed'!$4:$4,0)-1),$M149),$N149),"NA"))</f>
        <v>NA</v>
      </c>
      <c r="BF149" s="103" t="str">
        <f aca="true">IF($J149="","",IF(ISNUMBER(OFFSET('Data transformed'!$A$4,MATCH($A149,'Data transformed'!$A$5:$A$185,0),MATCH(BF$4,'Data transformed'!$4:$4,0)-1)), MIN(MAX(OFFSET('Data transformed'!$A$4,MATCH($A149,'Data transformed'!$A$5:$A$185,0),MATCH(BF$4,'Data transformed'!$4:$4,0)-1),$M149),$N149),"NA"))</f>
        <v>NA</v>
      </c>
      <c r="BG149" s="103" t="str">
        <f aca="true">IF($J149="","",IF(ISNUMBER(OFFSET('Data transformed'!$A$4,MATCH($A149,'Data transformed'!$A$5:$A$185,0),MATCH(BG$4,'Data transformed'!$4:$4,0)-1)), MIN(MAX(OFFSET('Data transformed'!$A$4,MATCH($A149,'Data transformed'!$A$5:$A$185,0),MATCH(BG$4,'Data transformed'!$4:$4,0)-1),$M149),$N149),"NA"))</f>
        <v>NA</v>
      </c>
      <c r="BH149" s="103" t="str">
        <f aca="true">IF($J149="","",IF(ISNUMBER(OFFSET('Data transformed'!$A$4,MATCH($A149,'Data transformed'!$A$5:$A$185,0),MATCH(BH$4,'Data transformed'!$4:$4,0)-1)), MIN(MAX(OFFSET('Data transformed'!$A$4,MATCH($A149,'Data transformed'!$A$5:$A$185,0),MATCH(BH$4,'Data transformed'!$4:$4,0)-1),$M149),$N149),"NA"))</f>
        <v>NA</v>
      </c>
      <c r="BI149" s="103" t="str">
        <f aca="true">IF($J149="","",IF(ISNUMBER(OFFSET('Data transformed'!$A$4,MATCH($A149,'Data transformed'!$A$5:$A$185,0),MATCH(BI$4,'Data transformed'!$4:$4,0)-1)), MIN(MAX(OFFSET('Data transformed'!$A$4,MATCH($A149,'Data transformed'!$A$5:$A$185,0),MATCH(BI$4,'Data transformed'!$4:$4,0)-1),$M149),$N149),"NA"))</f>
        <v>NA</v>
      </c>
      <c r="BJ149" s="103" t="str">
        <f aca="true">IF($J149="","",IF(ISNUMBER(OFFSET('Data transformed'!$A$4,MATCH($A149,'Data transformed'!$A$5:$A$185,0),MATCH(BJ$4,'Data transformed'!$4:$4,0)-1)), MIN(MAX(OFFSET('Data transformed'!$A$4,MATCH($A149,'Data transformed'!$A$5:$A$185,0),MATCH(BJ$4,'Data transformed'!$4:$4,0)-1),$M149),$N149),"NA"))</f>
        <v>NA</v>
      </c>
      <c r="BK149" s="103" t="str">
        <f aca="true">IF($J149="","",IF(ISNUMBER(OFFSET('Data transformed'!$A$4,MATCH($A149,'Data transformed'!$A$5:$A$185,0),MATCH(BK$4,'Data transformed'!$4:$4,0)-1)), MIN(MAX(OFFSET('Data transformed'!$A$4,MATCH($A149,'Data transformed'!$A$5:$A$185,0),MATCH(BK$4,'Data transformed'!$4:$4,0)-1),$M149),$N149),"NA"))</f>
        <v>NA</v>
      </c>
      <c r="BL149" s="103" t="str">
        <f aca="true">IF($J149="","",IF(ISNUMBER(OFFSET('Data transformed'!$A$4,MATCH($A149,'Data transformed'!$A$5:$A$185,0),MATCH(BL$4,'Data transformed'!$4:$4,0)-1)), MIN(MAX(OFFSET('Data transformed'!$A$4,MATCH($A149,'Data transformed'!$A$5:$A$185,0),MATCH(BL$4,'Data transformed'!$4:$4,0)-1),$M149),$N149),"NA"))</f>
        <v>NA</v>
      </c>
      <c r="BM149" s="103" t="str">
        <f aca="true">IF($J149="","",IF(ISNUMBER(OFFSET('Data transformed'!$A$4,MATCH($A149,'Data transformed'!$A$5:$A$185,0),MATCH(BM$4,'Data transformed'!$4:$4,0)-1)), MIN(MAX(OFFSET('Data transformed'!$A$4,MATCH($A149,'Data transformed'!$A$5:$A$185,0),MATCH(BM$4,'Data transformed'!$4:$4,0)-1),$M149),$N149),"NA"))</f>
        <v>NA</v>
      </c>
      <c r="BN149" s="103" t="str">
        <f aca="true">IF($J149="","",IF(ISNUMBER(OFFSET('Data transformed'!$A$4,MATCH($A149,'Data transformed'!$A$5:$A$185,0),MATCH(BN$4,'Data transformed'!$4:$4,0)-1)), MIN(MAX(OFFSET('Data transformed'!$A$4,MATCH($A149,'Data transformed'!$A$5:$A$185,0),MATCH(BN$4,'Data transformed'!$4:$4,0)-1),$M149),$N149),"NA"))</f>
        <v>NA</v>
      </c>
      <c r="BO149" s="103" t="str">
        <f aca="true">IF($J149="","",IF(ISNUMBER(OFFSET('Data transformed'!$A$4,MATCH($A149,'Data transformed'!$A$5:$A$185,0),MATCH(BO$4,'Data transformed'!$4:$4,0)-1)), MIN(MAX(OFFSET('Data transformed'!$A$4,MATCH($A149,'Data transformed'!$A$5:$A$185,0),MATCH(BO$4,'Data transformed'!$4:$4,0)-1),$M149),$N149),"NA"))</f>
        <v>NA</v>
      </c>
      <c r="BP149" s="103" t="str">
        <f aca="true">IF($J149="","",IF(ISNUMBER(OFFSET('Data transformed'!$A$4,MATCH($A149,'Data transformed'!$A$5:$A$185,0),MATCH(BP$4,'Data transformed'!$4:$4,0)-1)), MIN(MAX(OFFSET('Data transformed'!$A$4,MATCH($A149,'Data transformed'!$A$5:$A$185,0),MATCH(BP$4,'Data transformed'!$4:$4,0)-1),$M149),$N149),"NA"))</f>
        <v>NA</v>
      </c>
      <c r="BQ149" s="103" t="str">
        <f aca="true">IF($J149="","",IF(ISNUMBER(OFFSET('Data transformed'!$A$4,MATCH($A149,'Data transformed'!$A$5:$A$185,0),MATCH(BQ$4,'Data transformed'!$4:$4,0)-1)), MIN(MAX(OFFSET('Data transformed'!$A$4,MATCH($A149,'Data transformed'!$A$5:$A$185,0),MATCH(BQ$4,'Data transformed'!$4:$4,0)-1),$M149),$N149),"NA"))</f>
        <v>NA</v>
      </c>
      <c r="BR149" s="103" t="str">
        <f aca="true">IF($J149="","",IF(ISNUMBER(OFFSET('Data transformed'!$A$4,MATCH($A149,'Data transformed'!$A$5:$A$185,0),MATCH(BR$4,'Data transformed'!$4:$4,0)-1)), MIN(MAX(OFFSET('Data transformed'!$A$4,MATCH($A149,'Data transformed'!$A$5:$A$185,0),MATCH(BR$4,'Data transformed'!$4:$4,0)-1),$M149),$N149),"NA"))</f>
        <v>NA</v>
      </c>
      <c r="BS149" s="103" t="str">
        <f aca="true">IF($J149="","",IF(ISNUMBER(OFFSET('Data transformed'!$A$4,MATCH($A149,'Data transformed'!$A$5:$A$185,0),MATCH(BS$4,'Data transformed'!$4:$4,0)-1)), MIN(MAX(OFFSET('Data transformed'!$A$4,MATCH($A149,'Data transformed'!$A$5:$A$185,0),MATCH(BS$4,'Data transformed'!$4:$4,0)-1),$M149),$N149),"NA"))</f>
        <v>NA</v>
      </c>
      <c r="BT149" s="103" t="str">
        <f aca="true">IF($J149="","",IF(ISNUMBER(OFFSET('Data transformed'!$A$4,MATCH($A149,'Data transformed'!$A$5:$A$185,0),MATCH(BT$4,'Data transformed'!$4:$4,0)-1)), MIN(MAX(OFFSET('Data transformed'!$A$4,MATCH($A149,'Data transformed'!$A$5:$A$185,0),MATCH(BT$4,'Data transformed'!$4:$4,0)-1),$M149),$N149),"NA"))</f>
        <v>NA</v>
      </c>
      <c r="BU149" s="103" t="str">
        <f aca="true">IF($J149="","",IF(ISNUMBER(OFFSET('Data transformed'!$A$4,MATCH($A149,'Data transformed'!$A$5:$A$185,0),MATCH(BU$4,'Data transformed'!$4:$4,0)-1)), MIN(MAX(OFFSET('Data transformed'!$A$4,MATCH($A149,'Data transformed'!$A$5:$A$185,0),MATCH(BU$4,'Data transformed'!$4:$4,0)-1),$M149),$N149),"NA"))</f>
        <v>NA</v>
      </c>
      <c r="BV149" s="103" t="str">
        <f aca="true">IF($J149="","",IF(ISNUMBER(OFFSET('Data transformed'!$A$4,MATCH($A149,'Data transformed'!$A$5:$A$185,0),MATCH(BV$4,'Data transformed'!$4:$4,0)-1)), MIN(MAX(OFFSET('Data transformed'!$A$4,MATCH($A149,'Data transformed'!$A$5:$A$185,0),MATCH(BV$4,'Data transformed'!$4:$4,0)-1),$M149),$N149),"NA"))</f>
        <v>NA</v>
      </c>
      <c r="BW149" s="103" t="str">
        <f aca="true">IF($J149="","",IF(ISNUMBER(OFFSET('Data transformed'!$A$4,MATCH($A149,'Data transformed'!$A$5:$A$185,0),MATCH(BW$4,'Data transformed'!$4:$4,0)-1)), MIN(MAX(OFFSET('Data transformed'!$A$4,MATCH($A149,'Data transformed'!$A$5:$A$185,0),MATCH(BW$4,'Data transformed'!$4:$4,0)-1),$M149),$N149),"NA"))</f>
        <v>NA</v>
      </c>
      <c r="BX149" s="103" t="str">
        <f aca="true">IF($J149="","",IF(ISNUMBER(OFFSET('Data transformed'!$A$4,MATCH($A149,'Data transformed'!$A$5:$A$185,0),MATCH(BX$4,'Data transformed'!$4:$4,0)-1)), MIN(MAX(OFFSET('Data transformed'!$A$4,MATCH($A149,'Data transformed'!$A$5:$A$185,0),MATCH(BX$4,'Data transformed'!$4:$4,0)-1),$M149),$N149),"NA"))</f>
        <v>NA</v>
      </c>
      <c r="BY149" s="103" t="str">
        <f aca="true">IF($J149="","",IF(ISNUMBER(OFFSET('Data transformed'!$A$4,MATCH($A149,'Data transformed'!$A$5:$A$185,0),MATCH(BY$4,'Data transformed'!$4:$4,0)-1)), MIN(MAX(OFFSET('Data transformed'!$A$4,MATCH($A149,'Data transformed'!$A$5:$A$185,0),MATCH(BY$4,'Data transformed'!$4:$4,0)-1),$M149),$N149),"NA"))</f>
        <v>NA</v>
      </c>
      <c r="BZ149" s="103" t="str">
        <f aca="true">IF($J149="","",IF(ISNUMBER(OFFSET('Data transformed'!$A$4,MATCH($A149,'Data transformed'!$A$5:$A$185,0),MATCH(BZ$4,'Data transformed'!$4:$4,0)-1)), MIN(MAX(OFFSET('Data transformed'!$A$4,MATCH($A149,'Data transformed'!$A$5:$A$185,0),MATCH(BZ$4,'Data transformed'!$4:$4,0)-1),$M149),$N149),"NA"))</f>
        <v>NA</v>
      </c>
      <c r="CA149" s="103" t="str">
        <f aca="true">IF($J149="","",IF(ISNUMBER(OFFSET('Data transformed'!$A$4,MATCH($A149,'Data transformed'!$A$5:$A$185,0),MATCH(CA$4,'Data transformed'!$4:$4,0)-1)), MIN(MAX(OFFSET('Data transformed'!$A$4,MATCH($A149,'Data transformed'!$A$5:$A$185,0),MATCH(CA$4,'Data transformed'!$4:$4,0)-1),$M149),$N149),"NA"))</f>
        <v>NA</v>
      </c>
      <c r="CB149" s="103" t="str">
        <f aca="true">IF($J149="","",IF(ISNUMBER(OFFSET('Data transformed'!$A$4,MATCH($A149,'Data transformed'!$A$5:$A$185,0),MATCH(CB$4,'Data transformed'!$4:$4,0)-1)), MIN(MAX(OFFSET('Data transformed'!$A$4,MATCH($A149,'Data transformed'!$A$5:$A$185,0),MATCH(CB$4,'Data transformed'!$4:$4,0)-1),$M149),$N149),"NA"))</f>
        <v>NA</v>
      </c>
      <c r="CC149" s="103" t="str">
        <f aca="true">IF($J149="","",IF(ISNUMBER(OFFSET('Data transformed'!$A$4,MATCH($A149,'Data transformed'!$A$5:$A$185,0),MATCH(CC$4,'Data transformed'!$4:$4,0)-1)), MIN(MAX(OFFSET('Data transformed'!$A$4,MATCH($A149,'Data transformed'!$A$5:$A$185,0),MATCH(CC$4,'Data transformed'!$4:$4,0)-1),$M149),$N149),"NA"))</f>
        <v>NA</v>
      </c>
      <c r="CD149" s="103" t="str">
        <f aca="true">IF($J149="","",IF(ISNUMBER(OFFSET('Data transformed'!$A$4,MATCH($A149,'Data transformed'!$A$5:$A$185,0),MATCH(CD$4,'Data transformed'!$4:$4,0)-1)), MIN(MAX(OFFSET('Data transformed'!$A$4,MATCH($A149,'Data transformed'!$A$5:$A$185,0),MATCH(CD$4,'Data transformed'!$4:$4,0)-1),$M149),$N149),"NA"))</f>
        <v>NA</v>
      </c>
      <c r="CE149" s="103" t="str">
        <f aca="true">IF($J149="","",IF(ISNUMBER(OFFSET('Data transformed'!$A$4,MATCH($A149,'Data transformed'!$A$5:$A$185,0),MATCH(CE$4,'Data transformed'!$4:$4,0)-1)), MIN(MAX(OFFSET('Data transformed'!$A$4,MATCH($A149,'Data transformed'!$A$5:$A$185,0),MATCH(CE$4,'Data transformed'!$4:$4,0)-1),$M149),$N149),"NA"))</f>
        <v>NA</v>
      </c>
      <c r="CF149" s="103" t="str">
        <f aca="true">IF($J149="","",IF(ISNUMBER(OFFSET('Data transformed'!$A$4,MATCH($A149,'Data transformed'!$A$5:$A$185,0),MATCH(CF$4,'Data transformed'!$4:$4,0)-1)), MIN(MAX(OFFSET('Data transformed'!$A$4,MATCH($A149,'Data transformed'!$A$5:$A$185,0),MATCH(CF$4,'Data transformed'!$4:$4,0)-1),$M149),$N149),"NA"))</f>
        <v>NA</v>
      </c>
      <c r="CG149" s="103" t="str">
        <f aca="true">IF($J149="","",IF(ISNUMBER(OFFSET('Data transformed'!$A$4,MATCH($A149,'Data transformed'!$A$5:$A$185,0),MATCH(CG$4,'Data transformed'!$4:$4,0)-1)), MIN(MAX(OFFSET('Data transformed'!$A$4,MATCH($A149,'Data transformed'!$A$5:$A$185,0),MATCH(CG$4,'Data transformed'!$4:$4,0)-1),$M149),$N149),"NA"))</f>
        <v>NA</v>
      </c>
      <c r="CH149" s="103" t="str">
        <f aca="true">IF($J149="","",IF(ISNUMBER(OFFSET('Data transformed'!$A$4,MATCH($A149,'Data transformed'!$A$5:$A$185,0),MATCH(CH$4,'Data transformed'!$4:$4,0)-1)), MIN(MAX(OFFSET('Data transformed'!$A$4,MATCH($A149,'Data transformed'!$A$5:$A$185,0),MATCH(CH$4,'Data transformed'!$4:$4,0)-1),$M149),$N149),"NA"))</f>
        <v>NA</v>
      </c>
      <c r="CI149" s="103" t="str">
        <f aca="true">IF($J149="","",IF(ISNUMBER(OFFSET('Data transformed'!$A$4,MATCH($A149,'Data transformed'!$A$5:$A$185,0),MATCH(CI$4,'Data transformed'!$4:$4,0)-1)), MIN(MAX(OFFSET('Data transformed'!$A$4,MATCH($A149,'Data transformed'!$A$5:$A$185,0),MATCH(CI$4,'Data transformed'!$4:$4,0)-1),$M149),$N149),"NA"))</f>
        <v>NA</v>
      </c>
      <c r="CJ149" s="103" t="str">
        <f aca="true">IF($J149="","",IF(ISNUMBER(OFFSET('Data transformed'!$A$4,MATCH($A149,'Data transformed'!$A$5:$A$185,0),MATCH(CJ$4,'Data transformed'!$4:$4,0)-1)), MIN(MAX(OFFSET('Data transformed'!$A$4,MATCH($A149,'Data transformed'!$A$5:$A$185,0),MATCH(CJ$4,'Data transformed'!$4:$4,0)-1),$M149),$N149),"NA"))</f>
        <v>NA</v>
      </c>
      <c r="CK149" s="103" t="str">
        <f aca="true">IF($J149="","",IF(ISNUMBER(OFFSET('Data transformed'!$A$4,MATCH($A149,'Data transformed'!$A$5:$A$185,0),MATCH(CK$4,'Data transformed'!$4:$4,0)-1)), MIN(MAX(OFFSET('Data transformed'!$A$4,MATCH($A149,'Data transformed'!$A$5:$A$185,0),MATCH(CK$4,'Data transformed'!$4:$4,0)-1),$M149),$N149),"NA"))</f>
        <v>NA</v>
      </c>
      <c r="CL149" s="103" t="str">
        <f aca="true">IF($J149="","",IF(ISNUMBER(OFFSET('Data transformed'!$A$4,MATCH($A149,'Data transformed'!$A$5:$A$185,0),MATCH(CL$4,'Data transformed'!$4:$4,0)-1)), MIN(MAX(OFFSET('Data transformed'!$A$4,MATCH($A149,'Data transformed'!$A$5:$A$185,0),MATCH(CL$4,'Data transformed'!$4:$4,0)-1),$M149),$N149),"NA"))</f>
        <v>NA</v>
      </c>
      <c r="CM149" s="103" t="str">
        <f aca="true">IF($J149="","",IF(ISNUMBER(OFFSET('Data transformed'!$A$4,MATCH($A149,'Data transformed'!$A$5:$A$185,0),MATCH(CM$4,'Data transformed'!$4:$4,0)-1)), MIN(MAX(OFFSET('Data transformed'!$A$4,MATCH($A149,'Data transformed'!$A$5:$A$185,0),MATCH(CM$4,'Data transformed'!$4:$4,0)-1),$M149),$N149),"NA"))</f>
        <v>NA</v>
      </c>
      <c r="CN149" s="103" t="str">
        <f aca="true">IF($J149="","",IF(ISNUMBER(OFFSET('Data transformed'!$A$4,MATCH($A149,'Data transformed'!$A$5:$A$185,0),MATCH(CN$4,'Data transformed'!$4:$4,0)-1)), MIN(MAX(OFFSET('Data transformed'!$A$4,MATCH($A149,'Data transformed'!$A$5:$A$185,0),MATCH(CN$4,'Data transformed'!$4:$4,0)-1),$M149),$N149),"NA"))</f>
        <v>NA</v>
      </c>
      <c r="CO149" s="103" t="str">
        <f aca="true">IF($J149="","",IF(ISNUMBER(OFFSET('Data transformed'!$A$4,MATCH($A149,'Data transformed'!$A$5:$A$185,0),MATCH(CO$4,'Data transformed'!$4:$4,0)-1)), MIN(MAX(OFFSET('Data transformed'!$A$4,MATCH($A149,'Data transformed'!$A$5:$A$185,0),MATCH(CO$4,'Data transformed'!$4:$4,0)-1),$M149),$N149),"NA"))</f>
        <v>NA</v>
      </c>
      <c r="CP149" s="103" t="str">
        <f aca="true">IF($J149="","",IF(ISNUMBER(OFFSET('Data transformed'!$A$4,MATCH($A149,'Data transformed'!$A$5:$A$185,0),MATCH(CP$4,'Data transformed'!$4:$4,0)-1)), MIN(MAX(OFFSET('Data transformed'!$A$4,MATCH($A149,'Data transformed'!$A$5:$A$185,0),MATCH(CP$4,'Data transformed'!$4:$4,0)-1),$M149),$N149),"NA"))</f>
        <v>NA</v>
      </c>
      <c r="CQ149" s="103" t="str">
        <f aca="true">IF($J149="","",IF(ISNUMBER(OFFSET('Data transformed'!$A$4,MATCH($A149,'Data transformed'!$A$5:$A$185,0),MATCH(CQ$4,'Data transformed'!$4:$4,0)-1)), MIN(MAX(OFFSET('Data transformed'!$A$4,MATCH($A149,'Data transformed'!$A$5:$A$185,0),MATCH(CQ$4,'Data transformed'!$4:$4,0)-1),$M149),$N149),"NA"))</f>
        <v>NA</v>
      </c>
      <c r="CR149" s="103" t="str">
        <f aca="true">IF($J149="","",IF(ISNUMBER(OFFSET('Data transformed'!$A$4,MATCH($A149,'Data transformed'!$A$5:$A$185,0),MATCH(CR$4,'Data transformed'!$4:$4,0)-1)), MIN(MAX(OFFSET('Data transformed'!$A$4,MATCH($A149,'Data transformed'!$A$5:$A$185,0),MATCH(CR$4,'Data transformed'!$4:$4,0)-1),$M149),$N149),"NA"))</f>
        <v>NA</v>
      </c>
      <c r="CS149" s="103" t="str">
        <f aca="true">IF($J149="","",IF(ISNUMBER(OFFSET('Data transformed'!$A$4,MATCH($A149,'Data transformed'!$A$5:$A$185,0),MATCH(CS$4,'Data transformed'!$4:$4,0)-1)), MIN(MAX(OFFSET('Data transformed'!$A$4,MATCH($A149,'Data transformed'!$A$5:$A$185,0),MATCH(CS$4,'Data transformed'!$4:$4,0)-1),$M149),$N149),"NA"))</f>
        <v>NA</v>
      </c>
      <c r="CT149" s="103" t="str">
        <f aca="true">IF($J149="","",IF(ISNUMBER(OFFSET('Data transformed'!$A$4,MATCH($A149,'Data transformed'!$A$5:$A$185,0),MATCH(CT$4,'Data transformed'!$4:$4,0)-1)), MIN(MAX(OFFSET('Data transformed'!$A$4,MATCH($A149,'Data transformed'!$A$5:$A$185,0),MATCH(CT$4,'Data transformed'!$4:$4,0)-1),$M149),$N149),"NA"))</f>
        <v>NA</v>
      </c>
      <c r="CU149" s="103" t="str">
        <f aca="true">IF($J149="","",IF(ISNUMBER(OFFSET('Data transformed'!$A$4,MATCH($A149,'Data transformed'!$A$5:$A$185,0),MATCH(CU$4,'Data transformed'!$4:$4,0)-1)), MIN(MAX(OFFSET('Data transformed'!$A$4,MATCH($A149,'Data transformed'!$A$5:$A$185,0),MATCH(CU$4,'Data transformed'!$4:$4,0)-1),$M149),$N149),"NA"))</f>
        <v>NA</v>
      </c>
    </row>
    <row r="150" customFormat="false" ht="15.5" hidden="false" customHeight="false" outlineLevel="0" collapsed="false">
      <c r="A150" s="107" t="n">
        <v>5221</v>
      </c>
      <c r="B150" s="107" t="n">
        <v>4</v>
      </c>
      <c r="C150" s="103" t="str">
        <f aca="true">IF(ISBLANK(OFFSET('Raw Data'!$A$3,MATCH($A150,'Raw Data'!$B$4:$B$185,0),MATCH(C$4,'Raw Data'!$3:$3,0)-1)),"",OFFSET('Raw Data'!$A$3,MATCH($A150,'Raw Data'!$B$4:$B$185,0),MATCH(C$4,'Raw Data'!$3:$3,0)-1))</f>
        <v/>
      </c>
      <c r="D150" s="103" t="str">
        <f aca="true">IF(ISBLANK(OFFSET('Raw Data'!$A$3,MATCH($A150,'Raw Data'!$B$4:$B$185,0),MATCH(D$4,'Raw Data'!$3:$3,0)-1)),"",OFFSET('Raw Data'!$A$3,MATCH($A150,'Raw Data'!$B$4:$B$185,0),MATCH(D$4,'Raw Data'!$3:$3,0)-1))</f>
        <v>Data protection and legislation globally</v>
      </c>
      <c r="E150" s="103" t="str">
        <f aca="true">IF(ISBLANK(OFFSET('Raw Data'!$A$3,MATCH($A150,'Raw Data'!$B$4:$B$185,0),MATCH(E$4,'Raw Data'!$3:$3,0)-1)),"",OFFSET('Raw Data'!$A$3,MATCH($A150,'Raw Data'!$B$4:$B$185,0),MATCH(E$4,'Raw Data'!$3:$3,0)-1))</f>
        <v/>
      </c>
      <c r="J150" s="103" t="n">
        <f aca="true" t="array" ref="J150:J150">IFERROR(_xlfn.QUARTILE.INC(IF(ISNUMBER(OFFSET('Data transformed'!$N$4,MATCH('outliers treatment'!$A150,'Data transformed'!$A$5:$A$185),1,1,COUNTA('Data transformed'!$O$4:$CX$4))),OFFSET('Data transformed'!$N$4,MATCH('outliers treatment'!$A150,'Data transformed'!$A$5:$A$185),1,1,COUNTA('Data transformed'!$O$4:$CX$4))),1),"")</f>
        <v>2</v>
      </c>
      <c r="K150" s="103" t="n">
        <f aca="true" t="array" ref="K150:K150">IFERROR(_xlfn.QUARTILE.INC(IF(ISNUMBER(OFFSET('Data transformed'!$N$4,MATCH('outliers treatment'!$A150,'Data transformed'!$A$5:$A$185),1,1,COUNTA('Data transformed'!$O$4:$CX$4))),OFFSET('Data transformed'!$N$4,MATCH('outliers treatment'!$A150,'Data transformed'!$A$5:$A$185),1,1,COUNTA('Data transformed'!$O$4:$CX$4))),3),"")</f>
        <v>2</v>
      </c>
      <c r="L150" s="103" t="n">
        <f aca="false">IFERROR(K150-J150,"")</f>
        <v>0</v>
      </c>
      <c r="M150" s="103" t="n">
        <v>1</v>
      </c>
      <c r="N150" s="103" t="n">
        <v>2</v>
      </c>
      <c r="O150" s="103"/>
      <c r="P150" s="105" t="n">
        <f aca="false" t="array" ref="P150:P150">IFERROR(SKEW(IF(ISNUMBER(T150:CU150),T150:CU150,"")),"")</f>
        <v>-1.5288159164886</v>
      </c>
      <c r="Q150" s="103" t="n">
        <f aca="true">IF(ISBLANK(OFFSET('Data above threshold'!$A$4,MATCH('Data above threshold'!$A149,'Data above threshold'!$A$5:$A$185,0),MATCH('Data above threshold'!N$4,'Data above threshold'!$4:$4,0)-1)),1,OFFSET('Data above threshold'!$A$4,MATCH('Data above threshold'!$A149,'Data above threshold'!$A$5:$A$185,0),MATCH('Data above threshold'!N$4,'Data above threshold'!$4:$4,0)-1))</f>
        <v>0</v>
      </c>
      <c r="R150" s="103" t="n">
        <f aca="false">IF($J150="","",COUNTIF(T150:CU150,M150)+ COUNTIF(T150:CQ150,N150))</f>
        <v>77</v>
      </c>
      <c r="S150" s="106" t="n">
        <f aca="false" t="array" ref="S150:S150">IF(B150&lt;4,"",1-IFERROR(SUM(ISNUMBER(T150:CU150)*(1-$T$3:$CU$3))/COUNTIF($T$3:$CU$3,0),0))</f>
        <v>0</v>
      </c>
      <c r="T150" s="103" t="n">
        <f aca="true">IF($J150="","",IF(ISNUMBER(OFFSET('Data transformed'!$A$4,MATCH($A150,'Data transformed'!$A$5:$A$185,0),MATCH(T$4,'Data transformed'!$4:$4,0)-1)), MIN(MAX(OFFSET('Data transformed'!$A$4,MATCH($A150,'Data transformed'!$A$5:$A$185,0),MATCH(T$4,'Data transformed'!$4:$4,0)-1),$M150),$N150),"NA"))</f>
        <v>2</v>
      </c>
      <c r="U150" s="103" t="n">
        <f aca="true">IF($J150="","",IF(ISNUMBER(OFFSET('Data transformed'!$A$4,MATCH($A150,'Data transformed'!$A$5:$A$185,0),MATCH(U$4,'Data transformed'!$4:$4,0)-1)), MIN(MAX(OFFSET('Data transformed'!$A$4,MATCH($A150,'Data transformed'!$A$5:$A$185,0),MATCH(U$4,'Data transformed'!$4:$4,0)-1),$M150),$N150),"NA"))</f>
        <v>2</v>
      </c>
      <c r="V150" s="103" t="n">
        <f aca="true">IF($J150="","",IF(ISNUMBER(OFFSET('Data transformed'!$A$4,MATCH($A150,'Data transformed'!$A$5:$A$185,0),MATCH(V$4,'Data transformed'!$4:$4,0)-1)), MIN(MAX(OFFSET('Data transformed'!$A$4,MATCH($A150,'Data transformed'!$A$5:$A$185,0),MATCH(V$4,'Data transformed'!$4:$4,0)-1),$M150),$N150),"NA"))</f>
        <v>2</v>
      </c>
      <c r="W150" s="103" t="n">
        <f aca="true">IF($J150="","",IF(ISNUMBER(OFFSET('Data transformed'!$A$4,MATCH($A150,'Data transformed'!$A$5:$A$185,0),MATCH(W$4,'Data transformed'!$4:$4,0)-1)), MIN(MAX(OFFSET('Data transformed'!$A$4,MATCH($A150,'Data transformed'!$A$5:$A$185,0),MATCH(W$4,'Data transformed'!$4:$4,0)-1),$M150),$N150),"NA"))</f>
        <v>2</v>
      </c>
      <c r="X150" s="103" t="n">
        <f aca="true">IF($J150="","",IF(ISNUMBER(OFFSET('Data transformed'!$A$4,MATCH($A150,'Data transformed'!$A$5:$A$185,0),MATCH(X$4,'Data transformed'!$4:$4,0)-1)), MIN(MAX(OFFSET('Data transformed'!$A$4,MATCH($A150,'Data transformed'!$A$5:$A$185,0),MATCH(X$4,'Data transformed'!$4:$4,0)-1),$M150),$N150),"NA"))</f>
        <v>1</v>
      </c>
      <c r="Y150" s="103" t="n">
        <f aca="true">IF($J150="","",IF(ISNUMBER(OFFSET('Data transformed'!$A$4,MATCH($A150,'Data transformed'!$A$5:$A$185,0),MATCH(Y$4,'Data transformed'!$4:$4,0)-1)), MIN(MAX(OFFSET('Data transformed'!$A$4,MATCH($A150,'Data transformed'!$A$5:$A$185,0),MATCH(Y$4,'Data transformed'!$4:$4,0)-1),$M150),$N150),"NA"))</f>
        <v>2</v>
      </c>
      <c r="Z150" s="103" t="n">
        <f aca="true">IF($J150="","",IF(ISNUMBER(OFFSET('Data transformed'!$A$4,MATCH($A150,'Data transformed'!$A$5:$A$185,0),MATCH(Z$4,'Data transformed'!$4:$4,0)-1)), MIN(MAX(OFFSET('Data transformed'!$A$4,MATCH($A150,'Data transformed'!$A$5:$A$185,0),MATCH(Z$4,'Data transformed'!$4:$4,0)-1),$M150),$N150),"NA"))</f>
        <v>2</v>
      </c>
      <c r="AA150" s="103" t="n">
        <f aca="true">IF($J150="","",IF(ISNUMBER(OFFSET('Data transformed'!$A$4,MATCH($A150,'Data transformed'!$A$5:$A$185,0),MATCH(AA$4,'Data transformed'!$4:$4,0)-1)), MIN(MAX(OFFSET('Data transformed'!$A$4,MATCH($A150,'Data transformed'!$A$5:$A$185,0),MATCH(AA$4,'Data transformed'!$4:$4,0)-1),$M150),$N150),"NA"))</f>
        <v>2</v>
      </c>
      <c r="AB150" s="103" t="n">
        <f aca="true">IF($J150="","",IF(ISNUMBER(OFFSET('Data transformed'!$A$4,MATCH($A150,'Data transformed'!$A$5:$A$185,0),MATCH(AB$4,'Data transformed'!$4:$4,0)-1)), MIN(MAX(OFFSET('Data transformed'!$A$4,MATCH($A150,'Data transformed'!$A$5:$A$185,0),MATCH(AB$4,'Data transformed'!$4:$4,0)-1),$M150),$N150),"NA"))</f>
        <v>2</v>
      </c>
      <c r="AC150" s="103" t="n">
        <f aca="true">IF($J150="","",IF(ISNUMBER(OFFSET('Data transformed'!$A$4,MATCH($A150,'Data transformed'!$A$5:$A$185,0),MATCH(AC$4,'Data transformed'!$4:$4,0)-1)), MIN(MAX(OFFSET('Data transformed'!$A$4,MATCH($A150,'Data transformed'!$A$5:$A$185,0),MATCH(AC$4,'Data transformed'!$4:$4,0)-1),$M150),$N150),"NA"))</f>
        <v>2</v>
      </c>
      <c r="AD150" s="103" t="n">
        <f aca="true">IF($J150="","",IF(ISNUMBER(OFFSET('Data transformed'!$A$4,MATCH($A150,'Data transformed'!$A$5:$A$185,0),MATCH(AD$4,'Data transformed'!$4:$4,0)-1)), MIN(MAX(OFFSET('Data transformed'!$A$4,MATCH($A150,'Data transformed'!$A$5:$A$185,0),MATCH(AD$4,'Data transformed'!$4:$4,0)-1),$M150),$N150),"NA"))</f>
        <v>2</v>
      </c>
      <c r="AE150" s="103" t="n">
        <f aca="true">IF($J150="","",IF(ISNUMBER(OFFSET('Data transformed'!$A$4,MATCH($A150,'Data transformed'!$A$5:$A$185,0),MATCH(AE$4,'Data transformed'!$4:$4,0)-1)), MIN(MAX(OFFSET('Data transformed'!$A$4,MATCH($A150,'Data transformed'!$A$5:$A$185,0),MATCH(AE$4,'Data transformed'!$4:$4,0)-1),$M150),$N150),"NA"))</f>
        <v>1</v>
      </c>
      <c r="AF150" s="103" t="n">
        <f aca="true">IF($J150="","",IF(ISNUMBER(OFFSET('Data transformed'!$A$4,MATCH($A150,'Data transformed'!$A$5:$A$185,0),MATCH(AF$4,'Data transformed'!$4:$4,0)-1)), MIN(MAX(OFFSET('Data transformed'!$A$4,MATCH($A150,'Data transformed'!$A$5:$A$185,0),MATCH(AF$4,'Data transformed'!$4:$4,0)-1),$M150),$N150),"NA"))</f>
        <v>2</v>
      </c>
      <c r="AG150" s="103" t="n">
        <f aca="true">IF($J150="","",IF(ISNUMBER(OFFSET('Data transformed'!$A$4,MATCH($A150,'Data transformed'!$A$5:$A$185,0),MATCH(AG$4,'Data transformed'!$4:$4,0)-1)), MIN(MAX(OFFSET('Data transformed'!$A$4,MATCH($A150,'Data transformed'!$A$5:$A$185,0),MATCH(AG$4,'Data transformed'!$4:$4,0)-1),$M150),$N150),"NA"))</f>
        <v>2</v>
      </c>
      <c r="AH150" s="103" t="n">
        <f aca="true">IF($J150="","",IF(ISNUMBER(OFFSET('Data transformed'!$A$4,MATCH($A150,'Data transformed'!$A$5:$A$185,0),MATCH(AH$4,'Data transformed'!$4:$4,0)-1)), MIN(MAX(OFFSET('Data transformed'!$A$4,MATCH($A150,'Data transformed'!$A$5:$A$185,0),MATCH(AH$4,'Data transformed'!$4:$4,0)-1),$M150),$N150),"NA"))</f>
        <v>2</v>
      </c>
      <c r="AI150" s="103" t="n">
        <f aca="true">IF($J150="","",IF(ISNUMBER(OFFSET('Data transformed'!$A$4,MATCH($A150,'Data transformed'!$A$5:$A$185,0),MATCH(AI$4,'Data transformed'!$4:$4,0)-1)), MIN(MAX(OFFSET('Data transformed'!$A$4,MATCH($A150,'Data transformed'!$A$5:$A$185,0),MATCH(AI$4,'Data transformed'!$4:$4,0)-1),$M150),$N150),"NA"))</f>
        <v>2</v>
      </c>
      <c r="AJ150" s="103" t="n">
        <f aca="true">IF($J150="","",IF(ISNUMBER(OFFSET('Data transformed'!$A$4,MATCH($A150,'Data transformed'!$A$5:$A$185,0),MATCH(AJ$4,'Data transformed'!$4:$4,0)-1)), MIN(MAX(OFFSET('Data transformed'!$A$4,MATCH($A150,'Data transformed'!$A$5:$A$185,0),MATCH(AJ$4,'Data transformed'!$4:$4,0)-1),$M150),$N150),"NA"))</f>
        <v>2</v>
      </c>
      <c r="AK150" s="103" t="n">
        <f aca="true">IF($J150="","",IF(ISNUMBER(OFFSET('Data transformed'!$A$4,MATCH($A150,'Data transformed'!$A$5:$A$185,0),MATCH(AK$4,'Data transformed'!$4:$4,0)-1)), MIN(MAX(OFFSET('Data transformed'!$A$4,MATCH($A150,'Data transformed'!$A$5:$A$185,0),MATCH(AK$4,'Data transformed'!$4:$4,0)-1),$M150),$N150),"NA"))</f>
        <v>2</v>
      </c>
      <c r="AL150" s="103" t="n">
        <f aca="true">IF($J150="","",IF(ISNUMBER(OFFSET('Data transformed'!$A$4,MATCH($A150,'Data transformed'!$A$5:$A$185,0),MATCH(AL$4,'Data transformed'!$4:$4,0)-1)), MIN(MAX(OFFSET('Data transformed'!$A$4,MATCH($A150,'Data transformed'!$A$5:$A$185,0),MATCH(AL$4,'Data transformed'!$4:$4,0)-1),$M150),$N150),"NA"))</f>
        <v>1</v>
      </c>
      <c r="AM150" s="103" t="n">
        <f aca="true">IF($J150="","",IF(ISNUMBER(OFFSET('Data transformed'!$A$4,MATCH($A150,'Data transformed'!$A$5:$A$185,0),MATCH(AM$4,'Data transformed'!$4:$4,0)-1)), MIN(MAX(OFFSET('Data transformed'!$A$4,MATCH($A150,'Data transformed'!$A$5:$A$185,0),MATCH(AM$4,'Data transformed'!$4:$4,0)-1),$M150),$N150),"NA"))</f>
        <v>2</v>
      </c>
      <c r="AN150" s="103" t="n">
        <f aca="true">IF($J150="","",IF(ISNUMBER(OFFSET('Data transformed'!$A$4,MATCH($A150,'Data transformed'!$A$5:$A$185,0),MATCH(AN$4,'Data transformed'!$4:$4,0)-1)), MIN(MAX(OFFSET('Data transformed'!$A$4,MATCH($A150,'Data transformed'!$A$5:$A$185,0),MATCH(AN$4,'Data transformed'!$4:$4,0)-1),$M150),$N150),"NA"))</f>
        <v>2</v>
      </c>
      <c r="AO150" s="103" t="n">
        <f aca="true">IF($J150="","",IF(ISNUMBER(OFFSET('Data transformed'!$A$4,MATCH($A150,'Data transformed'!$A$5:$A$185,0),MATCH(AO$4,'Data transformed'!$4:$4,0)-1)), MIN(MAX(OFFSET('Data transformed'!$A$4,MATCH($A150,'Data transformed'!$A$5:$A$185,0),MATCH(AO$4,'Data transformed'!$4:$4,0)-1),$M150),$N150),"NA"))</f>
        <v>2</v>
      </c>
      <c r="AP150" s="103" t="n">
        <f aca="true">IF($J150="","",IF(ISNUMBER(OFFSET('Data transformed'!$A$4,MATCH($A150,'Data transformed'!$A$5:$A$185,0),MATCH(AP$4,'Data transformed'!$4:$4,0)-1)), MIN(MAX(OFFSET('Data transformed'!$A$4,MATCH($A150,'Data transformed'!$A$5:$A$185,0),MATCH(AP$4,'Data transformed'!$4:$4,0)-1),$M150),$N150),"NA"))</f>
        <v>2</v>
      </c>
      <c r="AQ150" s="103" t="n">
        <f aca="true">IF($J150="","",IF(ISNUMBER(OFFSET('Data transformed'!$A$4,MATCH($A150,'Data transformed'!$A$5:$A$185,0),MATCH(AQ$4,'Data transformed'!$4:$4,0)-1)), MIN(MAX(OFFSET('Data transformed'!$A$4,MATCH($A150,'Data transformed'!$A$5:$A$185,0),MATCH(AQ$4,'Data transformed'!$4:$4,0)-1),$M150),$N150),"NA"))</f>
        <v>1</v>
      </c>
      <c r="AR150" s="103" t="n">
        <f aca="true">IF($J150="","",IF(ISNUMBER(OFFSET('Data transformed'!$A$4,MATCH($A150,'Data transformed'!$A$5:$A$185,0),MATCH(AR$4,'Data transformed'!$4:$4,0)-1)), MIN(MAX(OFFSET('Data transformed'!$A$4,MATCH($A150,'Data transformed'!$A$5:$A$185,0),MATCH(AR$4,'Data transformed'!$4:$4,0)-1),$M150),$N150),"NA"))</f>
        <v>2</v>
      </c>
      <c r="AS150" s="103" t="n">
        <f aca="true">IF($J150="","",IF(ISNUMBER(OFFSET('Data transformed'!$A$4,MATCH($A150,'Data transformed'!$A$5:$A$185,0),MATCH(AS$4,'Data transformed'!$4:$4,0)-1)), MIN(MAX(OFFSET('Data transformed'!$A$4,MATCH($A150,'Data transformed'!$A$5:$A$185,0),MATCH(AS$4,'Data transformed'!$4:$4,0)-1),$M150),$N150),"NA"))</f>
        <v>2</v>
      </c>
      <c r="AT150" s="103" t="n">
        <f aca="true">IF($J150="","",IF(ISNUMBER(OFFSET('Data transformed'!$A$4,MATCH($A150,'Data transformed'!$A$5:$A$185,0),MATCH(AT$4,'Data transformed'!$4:$4,0)-1)), MIN(MAX(OFFSET('Data transformed'!$A$4,MATCH($A150,'Data transformed'!$A$5:$A$185,0),MATCH(AT$4,'Data transformed'!$4:$4,0)-1),$M150),$N150),"NA"))</f>
        <v>2</v>
      </c>
      <c r="AU150" s="103" t="n">
        <f aca="true">IF($J150="","",IF(ISNUMBER(OFFSET('Data transformed'!$A$4,MATCH($A150,'Data transformed'!$A$5:$A$185,0),MATCH(AU$4,'Data transformed'!$4:$4,0)-1)), MIN(MAX(OFFSET('Data transformed'!$A$4,MATCH($A150,'Data transformed'!$A$5:$A$185,0),MATCH(AU$4,'Data transformed'!$4:$4,0)-1),$M150),$N150),"NA"))</f>
        <v>2</v>
      </c>
      <c r="AV150" s="103" t="n">
        <f aca="true">IF($J150="","",IF(ISNUMBER(OFFSET('Data transformed'!$A$4,MATCH($A150,'Data transformed'!$A$5:$A$185,0),MATCH(AV$4,'Data transformed'!$4:$4,0)-1)), MIN(MAX(OFFSET('Data transformed'!$A$4,MATCH($A150,'Data transformed'!$A$5:$A$185,0),MATCH(AV$4,'Data transformed'!$4:$4,0)-1),$M150),$N150),"NA"))</f>
        <v>2</v>
      </c>
      <c r="AW150" s="103" t="n">
        <f aca="true">IF($J150="","",IF(ISNUMBER(OFFSET('Data transformed'!$A$4,MATCH($A150,'Data transformed'!$A$5:$A$185,0),MATCH(AW$4,'Data transformed'!$4:$4,0)-1)), MIN(MAX(OFFSET('Data transformed'!$A$4,MATCH($A150,'Data transformed'!$A$5:$A$185,0),MATCH(AW$4,'Data transformed'!$4:$4,0)-1),$M150),$N150),"NA"))</f>
        <v>1</v>
      </c>
      <c r="AX150" s="103" t="n">
        <f aca="true">IF($J150="","",IF(ISNUMBER(OFFSET('Data transformed'!$A$4,MATCH($A150,'Data transformed'!$A$5:$A$185,0),MATCH(AX$4,'Data transformed'!$4:$4,0)-1)), MIN(MAX(OFFSET('Data transformed'!$A$4,MATCH($A150,'Data transformed'!$A$5:$A$185,0),MATCH(AX$4,'Data transformed'!$4:$4,0)-1),$M150),$N150),"NA"))</f>
        <v>2</v>
      </c>
      <c r="AY150" s="103" t="n">
        <f aca="true">IF($J150="","",IF(ISNUMBER(OFFSET('Data transformed'!$A$4,MATCH($A150,'Data transformed'!$A$5:$A$185,0),MATCH(AY$4,'Data transformed'!$4:$4,0)-1)), MIN(MAX(OFFSET('Data transformed'!$A$4,MATCH($A150,'Data transformed'!$A$5:$A$185,0),MATCH(AY$4,'Data transformed'!$4:$4,0)-1),$M150),$N150),"NA"))</f>
        <v>2</v>
      </c>
      <c r="AZ150" s="103" t="n">
        <f aca="true">IF($J150="","",IF(ISNUMBER(OFFSET('Data transformed'!$A$4,MATCH($A150,'Data transformed'!$A$5:$A$185,0),MATCH(AZ$4,'Data transformed'!$4:$4,0)-1)), MIN(MAX(OFFSET('Data transformed'!$A$4,MATCH($A150,'Data transformed'!$A$5:$A$185,0),MATCH(AZ$4,'Data transformed'!$4:$4,0)-1),$M150),$N150),"NA"))</f>
        <v>2</v>
      </c>
      <c r="BA150" s="103" t="n">
        <f aca="true">IF($J150="","",IF(ISNUMBER(OFFSET('Data transformed'!$A$4,MATCH($A150,'Data transformed'!$A$5:$A$185,0),MATCH(BA$4,'Data transformed'!$4:$4,0)-1)), MIN(MAX(OFFSET('Data transformed'!$A$4,MATCH($A150,'Data transformed'!$A$5:$A$185,0),MATCH(BA$4,'Data transformed'!$4:$4,0)-1),$M150),$N150),"NA"))</f>
        <v>2</v>
      </c>
      <c r="BB150" s="103" t="n">
        <f aca="true">IF($J150="","",IF(ISNUMBER(OFFSET('Data transformed'!$A$4,MATCH($A150,'Data transformed'!$A$5:$A$185,0),MATCH(BB$4,'Data transformed'!$4:$4,0)-1)), MIN(MAX(OFFSET('Data transformed'!$A$4,MATCH($A150,'Data transformed'!$A$5:$A$185,0),MATCH(BB$4,'Data transformed'!$4:$4,0)-1),$M150),$N150),"NA"))</f>
        <v>2</v>
      </c>
      <c r="BC150" s="103" t="n">
        <f aca="true">IF($J150="","",IF(ISNUMBER(OFFSET('Data transformed'!$A$4,MATCH($A150,'Data transformed'!$A$5:$A$185,0),MATCH(BC$4,'Data transformed'!$4:$4,0)-1)), MIN(MAX(OFFSET('Data transformed'!$A$4,MATCH($A150,'Data transformed'!$A$5:$A$185,0),MATCH(BC$4,'Data transformed'!$4:$4,0)-1),$M150),$N150),"NA"))</f>
        <v>2</v>
      </c>
      <c r="BD150" s="103" t="n">
        <f aca="true">IF($J150="","",IF(ISNUMBER(OFFSET('Data transformed'!$A$4,MATCH($A150,'Data transformed'!$A$5:$A$185,0),MATCH(BD$4,'Data transformed'!$4:$4,0)-1)), MIN(MAX(OFFSET('Data transformed'!$A$4,MATCH($A150,'Data transformed'!$A$5:$A$185,0),MATCH(BD$4,'Data transformed'!$4:$4,0)-1),$M150),$N150),"NA"))</f>
        <v>2</v>
      </c>
      <c r="BE150" s="103" t="n">
        <f aca="true">IF($J150="","",IF(ISNUMBER(OFFSET('Data transformed'!$A$4,MATCH($A150,'Data transformed'!$A$5:$A$185,0),MATCH(BE$4,'Data transformed'!$4:$4,0)-1)), MIN(MAX(OFFSET('Data transformed'!$A$4,MATCH($A150,'Data transformed'!$A$5:$A$185,0),MATCH(BE$4,'Data transformed'!$4:$4,0)-1),$M150),$N150),"NA"))</f>
        <v>2</v>
      </c>
      <c r="BF150" s="103" t="n">
        <f aca="true">IF($J150="","",IF(ISNUMBER(OFFSET('Data transformed'!$A$4,MATCH($A150,'Data transformed'!$A$5:$A$185,0),MATCH(BF$4,'Data transformed'!$4:$4,0)-1)), MIN(MAX(OFFSET('Data transformed'!$A$4,MATCH($A150,'Data transformed'!$A$5:$A$185,0),MATCH(BF$4,'Data transformed'!$4:$4,0)-1),$M150),$N150),"NA"))</f>
        <v>2</v>
      </c>
      <c r="BG150" s="103" t="n">
        <f aca="true">IF($J150="","",IF(ISNUMBER(OFFSET('Data transformed'!$A$4,MATCH($A150,'Data transformed'!$A$5:$A$185,0),MATCH(BG$4,'Data transformed'!$4:$4,0)-1)), MIN(MAX(OFFSET('Data transformed'!$A$4,MATCH($A150,'Data transformed'!$A$5:$A$185,0),MATCH(BG$4,'Data transformed'!$4:$4,0)-1),$M150),$N150),"NA"))</f>
        <v>2</v>
      </c>
      <c r="BH150" s="103" t="n">
        <f aca="true">IF($J150="","",IF(ISNUMBER(OFFSET('Data transformed'!$A$4,MATCH($A150,'Data transformed'!$A$5:$A$185,0),MATCH(BH$4,'Data transformed'!$4:$4,0)-1)), MIN(MAX(OFFSET('Data transformed'!$A$4,MATCH($A150,'Data transformed'!$A$5:$A$185,0),MATCH(BH$4,'Data transformed'!$4:$4,0)-1),$M150),$N150),"NA"))</f>
        <v>2</v>
      </c>
      <c r="BI150" s="103" t="n">
        <f aca="true">IF($J150="","",IF(ISNUMBER(OFFSET('Data transformed'!$A$4,MATCH($A150,'Data transformed'!$A$5:$A$185,0),MATCH(BI$4,'Data transformed'!$4:$4,0)-1)), MIN(MAX(OFFSET('Data transformed'!$A$4,MATCH($A150,'Data transformed'!$A$5:$A$185,0),MATCH(BI$4,'Data transformed'!$4:$4,0)-1),$M150),$N150),"NA"))</f>
        <v>2</v>
      </c>
      <c r="BJ150" s="103" t="n">
        <f aca="true">IF($J150="","",IF(ISNUMBER(OFFSET('Data transformed'!$A$4,MATCH($A150,'Data transformed'!$A$5:$A$185,0),MATCH(BJ$4,'Data transformed'!$4:$4,0)-1)), MIN(MAX(OFFSET('Data transformed'!$A$4,MATCH($A150,'Data transformed'!$A$5:$A$185,0),MATCH(BJ$4,'Data transformed'!$4:$4,0)-1),$M150),$N150),"NA"))</f>
        <v>2</v>
      </c>
      <c r="BK150" s="103" t="n">
        <f aca="true">IF($J150="","",IF(ISNUMBER(OFFSET('Data transformed'!$A$4,MATCH($A150,'Data transformed'!$A$5:$A$185,0),MATCH(BK$4,'Data transformed'!$4:$4,0)-1)), MIN(MAX(OFFSET('Data transformed'!$A$4,MATCH($A150,'Data transformed'!$A$5:$A$185,0),MATCH(BK$4,'Data transformed'!$4:$4,0)-1),$M150),$N150),"NA"))</f>
        <v>1</v>
      </c>
      <c r="BL150" s="103" t="n">
        <f aca="true">IF($J150="","",IF(ISNUMBER(OFFSET('Data transformed'!$A$4,MATCH($A150,'Data transformed'!$A$5:$A$185,0),MATCH(BL$4,'Data transformed'!$4:$4,0)-1)), MIN(MAX(OFFSET('Data transformed'!$A$4,MATCH($A150,'Data transformed'!$A$5:$A$185,0),MATCH(BL$4,'Data transformed'!$4:$4,0)-1),$M150),$N150),"NA"))</f>
        <v>1</v>
      </c>
      <c r="BM150" s="103" t="n">
        <f aca="true">IF($J150="","",IF(ISNUMBER(OFFSET('Data transformed'!$A$4,MATCH($A150,'Data transformed'!$A$5:$A$185,0),MATCH(BM$4,'Data transformed'!$4:$4,0)-1)), MIN(MAX(OFFSET('Data transformed'!$A$4,MATCH($A150,'Data transformed'!$A$5:$A$185,0),MATCH(BM$4,'Data transformed'!$4:$4,0)-1),$M150),$N150),"NA"))</f>
        <v>2</v>
      </c>
      <c r="BN150" s="103" t="n">
        <f aca="true">IF($J150="","",IF(ISNUMBER(OFFSET('Data transformed'!$A$4,MATCH($A150,'Data transformed'!$A$5:$A$185,0),MATCH(BN$4,'Data transformed'!$4:$4,0)-1)), MIN(MAX(OFFSET('Data transformed'!$A$4,MATCH($A150,'Data transformed'!$A$5:$A$185,0),MATCH(BN$4,'Data transformed'!$4:$4,0)-1),$M150),$N150),"NA"))</f>
        <v>2</v>
      </c>
      <c r="BO150" s="103" t="n">
        <f aca="true">IF($J150="","",IF(ISNUMBER(OFFSET('Data transformed'!$A$4,MATCH($A150,'Data transformed'!$A$5:$A$185,0),MATCH(BO$4,'Data transformed'!$4:$4,0)-1)), MIN(MAX(OFFSET('Data transformed'!$A$4,MATCH($A150,'Data transformed'!$A$5:$A$185,0),MATCH(BO$4,'Data transformed'!$4:$4,0)-1),$M150),$N150),"NA"))</f>
        <v>1</v>
      </c>
      <c r="BP150" s="103" t="n">
        <f aca="true">IF($J150="","",IF(ISNUMBER(OFFSET('Data transformed'!$A$4,MATCH($A150,'Data transformed'!$A$5:$A$185,0),MATCH(BP$4,'Data transformed'!$4:$4,0)-1)), MIN(MAX(OFFSET('Data transformed'!$A$4,MATCH($A150,'Data transformed'!$A$5:$A$185,0),MATCH(BP$4,'Data transformed'!$4:$4,0)-1),$M150),$N150),"NA"))</f>
        <v>2</v>
      </c>
      <c r="BQ150" s="103" t="n">
        <f aca="true">IF($J150="","",IF(ISNUMBER(OFFSET('Data transformed'!$A$4,MATCH($A150,'Data transformed'!$A$5:$A$185,0),MATCH(BQ$4,'Data transformed'!$4:$4,0)-1)), MIN(MAX(OFFSET('Data transformed'!$A$4,MATCH($A150,'Data transformed'!$A$5:$A$185,0),MATCH(BQ$4,'Data transformed'!$4:$4,0)-1),$M150),$N150),"NA"))</f>
        <v>2</v>
      </c>
      <c r="BR150" s="103" t="n">
        <f aca="true">IF($J150="","",IF(ISNUMBER(OFFSET('Data transformed'!$A$4,MATCH($A150,'Data transformed'!$A$5:$A$185,0),MATCH(BR$4,'Data transformed'!$4:$4,0)-1)), MIN(MAX(OFFSET('Data transformed'!$A$4,MATCH($A150,'Data transformed'!$A$5:$A$185,0),MATCH(BR$4,'Data transformed'!$4:$4,0)-1),$M150),$N150),"NA"))</f>
        <v>2</v>
      </c>
      <c r="BS150" s="103" t="n">
        <f aca="true">IF($J150="","",IF(ISNUMBER(OFFSET('Data transformed'!$A$4,MATCH($A150,'Data transformed'!$A$5:$A$185,0),MATCH(BS$4,'Data transformed'!$4:$4,0)-1)), MIN(MAX(OFFSET('Data transformed'!$A$4,MATCH($A150,'Data transformed'!$A$5:$A$185,0),MATCH(BS$4,'Data transformed'!$4:$4,0)-1),$M150),$N150),"NA"))</f>
        <v>2</v>
      </c>
      <c r="BT150" s="103" t="n">
        <f aca="true">IF($J150="","",IF(ISNUMBER(OFFSET('Data transformed'!$A$4,MATCH($A150,'Data transformed'!$A$5:$A$185,0),MATCH(BT$4,'Data transformed'!$4:$4,0)-1)), MIN(MAX(OFFSET('Data transformed'!$A$4,MATCH($A150,'Data transformed'!$A$5:$A$185,0),MATCH(BT$4,'Data transformed'!$4:$4,0)-1),$M150),$N150),"NA"))</f>
        <v>2</v>
      </c>
      <c r="BU150" s="103" t="n">
        <f aca="true">IF($J150="","",IF(ISNUMBER(OFFSET('Data transformed'!$A$4,MATCH($A150,'Data transformed'!$A$5:$A$185,0),MATCH(BU$4,'Data transformed'!$4:$4,0)-1)), MIN(MAX(OFFSET('Data transformed'!$A$4,MATCH($A150,'Data transformed'!$A$5:$A$185,0),MATCH(BU$4,'Data transformed'!$4:$4,0)-1),$M150),$N150),"NA"))</f>
        <v>1</v>
      </c>
      <c r="BV150" s="103" t="n">
        <f aca="true">IF($J150="","",IF(ISNUMBER(OFFSET('Data transformed'!$A$4,MATCH($A150,'Data transformed'!$A$5:$A$185,0),MATCH(BV$4,'Data transformed'!$4:$4,0)-1)), MIN(MAX(OFFSET('Data transformed'!$A$4,MATCH($A150,'Data transformed'!$A$5:$A$185,0),MATCH(BV$4,'Data transformed'!$4:$4,0)-1),$M150),$N150),"NA"))</f>
        <v>2</v>
      </c>
      <c r="BW150" s="103" t="n">
        <f aca="true">IF($J150="","",IF(ISNUMBER(OFFSET('Data transformed'!$A$4,MATCH($A150,'Data transformed'!$A$5:$A$185,0),MATCH(BW$4,'Data transformed'!$4:$4,0)-1)), MIN(MAX(OFFSET('Data transformed'!$A$4,MATCH($A150,'Data transformed'!$A$5:$A$185,0),MATCH(BW$4,'Data transformed'!$4:$4,0)-1),$M150),$N150),"NA"))</f>
        <v>2</v>
      </c>
      <c r="BX150" s="103" t="n">
        <f aca="true">IF($J150="","",IF(ISNUMBER(OFFSET('Data transformed'!$A$4,MATCH($A150,'Data transformed'!$A$5:$A$185,0),MATCH(BX$4,'Data transformed'!$4:$4,0)-1)), MIN(MAX(OFFSET('Data transformed'!$A$4,MATCH($A150,'Data transformed'!$A$5:$A$185,0),MATCH(BX$4,'Data transformed'!$4:$4,0)-1),$M150),$N150),"NA"))</f>
        <v>2</v>
      </c>
      <c r="BY150" s="103" t="n">
        <f aca="true">IF($J150="","",IF(ISNUMBER(OFFSET('Data transformed'!$A$4,MATCH($A150,'Data transformed'!$A$5:$A$185,0),MATCH(BY$4,'Data transformed'!$4:$4,0)-1)), MIN(MAX(OFFSET('Data transformed'!$A$4,MATCH($A150,'Data transformed'!$A$5:$A$185,0),MATCH(BY$4,'Data transformed'!$4:$4,0)-1),$M150),$N150),"NA"))</f>
        <v>1</v>
      </c>
      <c r="BZ150" s="103" t="n">
        <f aca="true">IF($J150="","",IF(ISNUMBER(OFFSET('Data transformed'!$A$4,MATCH($A150,'Data transformed'!$A$5:$A$185,0),MATCH(BZ$4,'Data transformed'!$4:$4,0)-1)), MIN(MAX(OFFSET('Data transformed'!$A$4,MATCH($A150,'Data transformed'!$A$5:$A$185,0),MATCH(BZ$4,'Data transformed'!$4:$4,0)-1),$M150),$N150),"NA"))</f>
        <v>1</v>
      </c>
      <c r="CA150" s="103" t="n">
        <f aca="true">IF($J150="","",IF(ISNUMBER(OFFSET('Data transformed'!$A$4,MATCH($A150,'Data transformed'!$A$5:$A$185,0),MATCH(CA$4,'Data transformed'!$4:$4,0)-1)), MIN(MAX(OFFSET('Data transformed'!$A$4,MATCH($A150,'Data transformed'!$A$5:$A$185,0),MATCH(CA$4,'Data transformed'!$4:$4,0)-1),$M150),$N150),"NA"))</f>
        <v>1</v>
      </c>
      <c r="CB150" s="103" t="n">
        <f aca="true">IF($J150="","",IF(ISNUMBER(OFFSET('Data transformed'!$A$4,MATCH($A150,'Data transformed'!$A$5:$A$185,0),MATCH(CB$4,'Data transformed'!$4:$4,0)-1)), MIN(MAX(OFFSET('Data transformed'!$A$4,MATCH($A150,'Data transformed'!$A$5:$A$185,0),MATCH(CB$4,'Data transformed'!$4:$4,0)-1),$M150),$N150),"NA"))</f>
        <v>2</v>
      </c>
      <c r="CC150" s="103" t="n">
        <f aca="true">IF($J150="","",IF(ISNUMBER(OFFSET('Data transformed'!$A$4,MATCH($A150,'Data transformed'!$A$5:$A$185,0),MATCH(CC$4,'Data transformed'!$4:$4,0)-1)), MIN(MAX(OFFSET('Data transformed'!$A$4,MATCH($A150,'Data transformed'!$A$5:$A$185,0),MATCH(CC$4,'Data transformed'!$4:$4,0)-1),$M150),$N150),"NA"))</f>
        <v>1</v>
      </c>
      <c r="CD150" s="103" t="n">
        <f aca="true">IF($J150="","",IF(ISNUMBER(OFFSET('Data transformed'!$A$4,MATCH($A150,'Data transformed'!$A$5:$A$185,0),MATCH(CD$4,'Data transformed'!$4:$4,0)-1)), MIN(MAX(OFFSET('Data transformed'!$A$4,MATCH($A150,'Data transformed'!$A$5:$A$185,0),MATCH(CD$4,'Data transformed'!$4:$4,0)-1),$M150),$N150),"NA"))</f>
        <v>1</v>
      </c>
      <c r="CE150" s="103" t="n">
        <f aca="true">IF($J150="","",IF(ISNUMBER(OFFSET('Data transformed'!$A$4,MATCH($A150,'Data transformed'!$A$5:$A$185,0),MATCH(CE$4,'Data transformed'!$4:$4,0)-1)), MIN(MAX(OFFSET('Data transformed'!$A$4,MATCH($A150,'Data transformed'!$A$5:$A$185,0),MATCH(CE$4,'Data transformed'!$4:$4,0)-1),$M150),$N150),"NA"))</f>
        <v>1</v>
      </c>
      <c r="CF150" s="103" t="n">
        <f aca="true">IF($J150="","",IF(ISNUMBER(OFFSET('Data transformed'!$A$4,MATCH($A150,'Data transformed'!$A$5:$A$185,0),MATCH(CF$4,'Data transformed'!$4:$4,0)-1)), MIN(MAX(OFFSET('Data transformed'!$A$4,MATCH($A150,'Data transformed'!$A$5:$A$185,0),MATCH(CF$4,'Data transformed'!$4:$4,0)-1),$M150),$N150),"NA"))</f>
        <v>2</v>
      </c>
      <c r="CG150" s="103" t="n">
        <f aca="true">IF($J150="","",IF(ISNUMBER(OFFSET('Data transformed'!$A$4,MATCH($A150,'Data transformed'!$A$5:$A$185,0),MATCH(CG$4,'Data transformed'!$4:$4,0)-1)), MIN(MAX(OFFSET('Data transformed'!$A$4,MATCH($A150,'Data transformed'!$A$5:$A$185,0),MATCH(CG$4,'Data transformed'!$4:$4,0)-1),$M150),$N150),"NA"))</f>
        <v>2</v>
      </c>
      <c r="CH150" s="103" t="n">
        <f aca="true">IF($J150="","",IF(ISNUMBER(OFFSET('Data transformed'!$A$4,MATCH($A150,'Data transformed'!$A$5:$A$185,0),MATCH(CH$4,'Data transformed'!$4:$4,0)-1)), MIN(MAX(OFFSET('Data transformed'!$A$4,MATCH($A150,'Data transformed'!$A$5:$A$185,0),MATCH(CH$4,'Data transformed'!$4:$4,0)-1),$M150),$N150),"NA"))</f>
        <v>2</v>
      </c>
      <c r="CI150" s="103" t="n">
        <f aca="true">IF($J150="","",IF(ISNUMBER(OFFSET('Data transformed'!$A$4,MATCH($A150,'Data transformed'!$A$5:$A$185,0),MATCH(CI$4,'Data transformed'!$4:$4,0)-1)), MIN(MAX(OFFSET('Data transformed'!$A$4,MATCH($A150,'Data transformed'!$A$5:$A$185,0),MATCH(CI$4,'Data transformed'!$4:$4,0)-1),$M150),$N150),"NA"))</f>
        <v>2</v>
      </c>
      <c r="CJ150" s="103" t="n">
        <f aca="true">IF($J150="","",IF(ISNUMBER(OFFSET('Data transformed'!$A$4,MATCH($A150,'Data transformed'!$A$5:$A$185,0),MATCH(CJ$4,'Data transformed'!$4:$4,0)-1)), MIN(MAX(OFFSET('Data transformed'!$A$4,MATCH($A150,'Data transformed'!$A$5:$A$185,0),MATCH(CJ$4,'Data transformed'!$4:$4,0)-1),$M150),$N150),"NA"))</f>
        <v>2</v>
      </c>
      <c r="CK150" s="103" t="n">
        <f aca="true">IF($J150="","",IF(ISNUMBER(OFFSET('Data transformed'!$A$4,MATCH($A150,'Data transformed'!$A$5:$A$185,0),MATCH(CK$4,'Data transformed'!$4:$4,0)-1)), MIN(MAX(OFFSET('Data transformed'!$A$4,MATCH($A150,'Data transformed'!$A$5:$A$185,0),MATCH(CK$4,'Data transformed'!$4:$4,0)-1),$M150),$N150),"NA"))</f>
        <v>2</v>
      </c>
      <c r="CL150" s="103" t="n">
        <f aca="true">IF($J150="","",IF(ISNUMBER(OFFSET('Data transformed'!$A$4,MATCH($A150,'Data transformed'!$A$5:$A$185,0),MATCH(CL$4,'Data transformed'!$4:$4,0)-1)), MIN(MAX(OFFSET('Data transformed'!$A$4,MATCH($A150,'Data transformed'!$A$5:$A$185,0),MATCH(CL$4,'Data transformed'!$4:$4,0)-1),$M150),$N150),"NA"))</f>
        <v>2</v>
      </c>
      <c r="CM150" s="103" t="n">
        <f aca="true">IF($J150="","",IF(ISNUMBER(OFFSET('Data transformed'!$A$4,MATCH($A150,'Data transformed'!$A$5:$A$185,0),MATCH(CM$4,'Data transformed'!$4:$4,0)-1)), MIN(MAX(OFFSET('Data transformed'!$A$4,MATCH($A150,'Data transformed'!$A$5:$A$185,0),MATCH(CM$4,'Data transformed'!$4:$4,0)-1),$M150),$N150),"NA"))</f>
        <v>2</v>
      </c>
      <c r="CN150" s="103" t="n">
        <f aca="true">IF($J150="","",IF(ISNUMBER(OFFSET('Data transformed'!$A$4,MATCH($A150,'Data transformed'!$A$5:$A$185,0),MATCH(CN$4,'Data transformed'!$4:$4,0)-1)), MIN(MAX(OFFSET('Data transformed'!$A$4,MATCH($A150,'Data transformed'!$A$5:$A$185,0),MATCH(CN$4,'Data transformed'!$4:$4,0)-1),$M150),$N150),"NA"))</f>
        <v>2</v>
      </c>
      <c r="CO150" s="103" t="n">
        <f aca="true">IF($J150="","",IF(ISNUMBER(OFFSET('Data transformed'!$A$4,MATCH($A150,'Data transformed'!$A$5:$A$185,0),MATCH(CO$4,'Data transformed'!$4:$4,0)-1)), MIN(MAX(OFFSET('Data transformed'!$A$4,MATCH($A150,'Data transformed'!$A$5:$A$185,0),MATCH(CO$4,'Data transformed'!$4:$4,0)-1),$M150),$N150),"NA"))</f>
        <v>2</v>
      </c>
      <c r="CP150" s="103" t="n">
        <f aca="true">IF($J150="","",IF(ISNUMBER(OFFSET('Data transformed'!$A$4,MATCH($A150,'Data transformed'!$A$5:$A$185,0),MATCH(CP$4,'Data transformed'!$4:$4,0)-1)), MIN(MAX(OFFSET('Data transformed'!$A$4,MATCH($A150,'Data transformed'!$A$5:$A$185,0),MATCH(CP$4,'Data transformed'!$4:$4,0)-1),$M150),$N150),"NA"))</f>
        <v>2</v>
      </c>
      <c r="CQ150" s="103" t="n">
        <f aca="true">IF($J150="","",IF(ISNUMBER(OFFSET('Data transformed'!$A$4,MATCH($A150,'Data transformed'!$A$5:$A$185,0),MATCH(CQ$4,'Data transformed'!$4:$4,0)-1)), MIN(MAX(OFFSET('Data transformed'!$A$4,MATCH($A150,'Data transformed'!$A$5:$A$185,0),MATCH(CQ$4,'Data transformed'!$4:$4,0)-1),$M150),$N150),"NA"))</f>
        <v>2</v>
      </c>
      <c r="CR150" s="103" t="n">
        <f aca="true">IF($J150="","",IF(ISNUMBER(OFFSET('Data transformed'!$A$4,MATCH($A150,'Data transformed'!$A$5:$A$185,0),MATCH(CR$4,'Data transformed'!$4:$4,0)-1)), MIN(MAX(OFFSET('Data transformed'!$A$4,MATCH($A150,'Data transformed'!$A$5:$A$185,0),MATCH(CR$4,'Data transformed'!$4:$4,0)-1),$M150),$N150),"NA"))</f>
        <v>2</v>
      </c>
      <c r="CS150" s="103" t="n">
        <f aca="true">IF($J150="","",IF(ISNUMBER(OFFSET('Data transformed'!$A$4,MATCH($A150,'Data transformed'!$A$5:$A$185,0),MATCH(CS$4,'Data transformed'!$4:$4,0)-1)), MIN(MAX(OFFSET('Data transformed'!$A$4,MATCH($A150,'Data transformed'!$A$5:$A$185,0),MATCH(CS$4,'Data transformed'!$4:$4,0)-1),$M150),$N150),"NA"))</f>
        <v>2</v>
      </c>
      <c r="CT150" s="103" t="n">
        <f aca="true">IF($J150="","",IF(ISNUMBER(OFFSET('Data transformed'!$A$4,MATCH($A150,'Data transformed'!$A$5:$A$185,0),MATCH(CT$4,'Data transformed'!$4:$4,0)-1)), MIN(MAX(OFFSET('Data transformed'!$A$4,MATCH($A150,'Data transformed'!$A$5:$A$185,0),MATCH(CT$4,'Data transformed'!$4:$4,0)-1),$M150),$N150),"NA"))</f>
        <v>2</v>
      </c>
      <c r="CU150" s="103" t="n">
        <f aca="true">IF($J150="","",IF(ISNUMBER(OFFSET('Data transformed'!$A$4,MATCH($A150,'Data transformed'!$A$5:$A$185,0),MATCH(CU$4,'Data transformed'!$4:$4,0)-1)), MIN(MAX(OFFSET('Data transformed'!$A$4,MATCH($A150,'Data transformed'!$A$5:$A$185,0),MATCH(CU$4,'Data transformed'!$4:$4,0)-1),$M150),$N150),"NA"))</f>
        <v>1</v>
      </c>
    </row>
    <row r="151" customFormat="false" ht="15.5" hidden="false" customHeight="false" outlineLevel="0" collapsed="false">
      <c r="A151" s="107" t="n">
        <v>5230</v>
      </c>
      <c r="B151" s="107" t="n">
        <v>3</v>
      </c>
      <c r="C151" s="103" t="str">
        <f aca="true">IF(ISBLANK(OFFSET('Raw Data'!$A$3,MATCH($A151,'Raw Data'!$B$4:$B$185,0),MATCH(C$4,'Raw Data'!$3:$3,0)-1)),"",OFFSET('Raw Data'!$A$3,MATCH($A151,'Raw Data'!$B$4:$B$185,0),MATCH(C$4,'Raw Data'!$3:$3,0)-1))</f>
        <v>Levels of participation in the development of innovative standards</v>
      </c>
      <c r="D151" s="103" t="str">
        <f aca="true">IF(ISBLANK(OFFSET('Raw Data'!$A$3,MATCH($A151,'Raw Data'!$B$4:$B$185,0),MATCH(D$4,'Raw Data'!$3:$3,0)-1)),"",OFFSET('Raw Data'!$A$3,MATCH($A151,'Raw Data'!$B$4:$B$185,0),MATCH(D$4,'Raw Data'!$3:$3,0)-1))</f>
        <v/>
      </c>
      <c r="E151" s="103" t="str">
        <f aca="true">IF(ISBLANK(OFFSET('Raw Data'!$A$3,MATCH($A151,'Raw Data'!$B$4:$B$185,0),MATCH(E$4,'Raw Data'!$3:$3,0)-1)),"",OFFSET('Raw Data'!$A$3,MATCH($A151,'Raw Data'!$B$4:$B$185,0),MATCH(E$4,'Raw Data'!$3:$3,0)-1))</f>
        <v/>
      </c>
      <c r="G151" s="103"/>
      <c r="H151" s="103"/>
      <c r="I151" s="103"/>
      <c r="J151" s="103" t="e">
        <f aca="true" t="array" ref="J151:J151">IFERROR(_xlfn.QUARTILE.INC(IF(ISNUMBER(OFFSET('Data transformed'!$N$4,MATCH('outliers treatment'!$A151,'Data transformed'!$A$5:$A$185),1,1,COUNTA('Data transformed'!$O$4:$CX$4))),OFFSET('Data transformed'!$N$4,MATCH('outliers treatment'!$A151,'Data transformed'!$A$5:$A$185),1,1,COUNTA('Data transformed'!$O$4:$CX$4))),1),"")</f>
        <v>#N/A</v>
      </c>
      <c r="K151" s="103" t="e">
        <f aca="true" t="array" ref="K151:K151">IFERROR(_xlfn.QUARTILE.INC(IF(ISNUMBER(OFFSET('Data transformed'!$N$4,MATCH('outliers treatment'!$A151,'Data transformed'!$A$5:$A$185),1,1,COUNTA('Data transformed'!$O$4:$CX$4))),OFFSET('Data transformed'!$N$4,MATCH('outliers treatment'!$A151,'Data transformed'!$A$5:$A$185),1,1,COUNTA('Data transformed'!$O$4:$CX$4))),3),"")</f>
        <v>#N/A</v>
      </c>
      <c r="L151" s="103" t="str">
        <f aca="false">IFERROR(K151-J151,"")</f>
        <v/>
      </c>
      <c r="M151" s="103"/>
      <c r="N151" s="103"/>
      <c r="O151" s="103"/>
      <c r="P151" s="105" t="str">
        <f aca="false" t="array" ref="P151:P151">IFERROR(SKEW(IF(ISNUMBER(T151:CU151),T151:CU151,"")),"")</f>
        <v/>
      </c>
      <c r="Q151" s="103" t="n">
        <f aca="true">IF(ISBLANK(OFFSET('Data above threshold'!$A$4,MATCH('Data above threshold'!$A150,'Data above threshold'!$A$5:$A$185,0),MATCH('Data above threshold'!N$4,'Data above threshold'!$4:$4,0)-1)),1,OFFSET('Data above threshold'!$A$4,MATCH('Data above threshold'!$A150,'Data above threshold'!$A$5:$A$185,0),MATCH('Data above threshold'!N$4,'Data above threshold'!$4:$4,0)-1))</f>
        <v>1</v>
      </c>
      <c r="R151" s="103" t="e">
        <f aca="false">IF($J151="","",COUNTIF(T151:CU151,M151)+ COUNTIF(T151:CQ151,N151))</f>
        <v>#N/A</v>
      </c>
      <c r="S151" s="106" t="str">
        <f aca="false" t="array" ref="S151:S151">IF(B151&lt;4,"",1-IFERROR(SUM(ISNUMBER(T151:CU151)*(1-$T$3:$CU$3))/COUNTIF($T$3:$CU$3,0),0))</f>
        <v/>
      </c>
      <c r="T151" s="103" t="str">
        <f aca="true">IF($J151="","",IF(ISNUMBER(OFFSET('Data transformed'!$A$4,MATCH($A151,'Data transformed'!$A$5:$A$185,0),MATCH(T$4,'Data transformed'!$4:$4,0)-1)), MIN(MAX(OFFSET('Data transformed'!$A$4,MATCH($A151,'Data transformed'!$A$5:$A$185,0),MATCH(T$4,'Data transformed'!$4:$4,0)-1),$M151),$N151),"NA"))</f>
        <v>NA</v>
      </c>
      <c r="U151" s="103" t="str">
        <f aca="true">IF($J151="","",IF(ISNUMBER(OFFSET('Data transformed'!$A$4,MATCH($A151,'Data transformed'!$A$5:$A$185,0),MATCH(U$4,'Data transformed'!$4:$4,0)-1)), MIN(MAX(OFFSET('Data transformed'!$A$4,MATCH($A151,'Data transformed'!$A$5:$A$185,0),MATCH(U$4,'Data transformed'!$4:$4,0)-1),$M151),$N151),"NA"))</f>
        <v>NA</v>
      </c>
      <c r="V151" s="103" t="str">
        <f aca="true">IF($J151="","",IF(ISNUMBER(OFFSET('Data transformed'!$A$4,MATCH($A151,'Data transformed'!$A$5:$A$185,0),MATCH(V$4,'Data transformed'!$4:$4,0)-1)), MIN(MAX(OFFSET('Data transformed'!$A$4,MATCH($A151,'Data transformed'!$A$5:$A$185,0),MATCH(V$4,'Data transformed'!$4:$4,0)-1),$M151),$N151),"NA"))</f>
        <v>NA</v>
      </c>
      <c r="W151" s="103" t="str">
        <f aca="true">IF($J151="","",IF(ISNUMBER(OFFSET('Data transformed'!$A$4,MATCH($A151,'Data transformed'!$A$5:$A$185,0),MATCH(W$4,'Data transformed'!$4:$4,0)-1)), MIN(MAX(OFFSET('Data transformed'!$A$4,MATCH($A151,'Data transformed'!$A$5:$A$185,0),MATCH(W$4,'Data transformed'!$4:$4,0)-1),$M151),$N151),"NA"))</f>
        <v>NA</v>
      </c>
      <c r="X151" s="103" t="str">
        <f aca="true">IF($J151="","",IF(ISNUMBER(OFFSET('Data transformed'!$A$4,MATCH($A151,'Data transformed'!$A$5:$A$185,0),MATCH(X$4,'Data transformed'!$4:$4,0)-1)), MIN(MAX(OFFSET('Data transformed'!$A$4,MATCH($A151,'Data transformed'!$A$5:$A$185,0),MATCH(X$4,'Data transformed'!$4:$4,0)-1),$M151),$N151),"NA"))</f>
        <v>NA</v>
      </c>
      <c r="Y151" s="103" t="str">
        <f aca="true">IF($J151="","",IF(ISNUMBER(OFFSET('Data transformed'!$A$4,MATCH($A151,'Data transformed'!$A$5:$A$185,0),MATCH(Y$4,'Data transformed'!$4:$4,0)-1)), MIN(MAX(OFFSET('Data transformed'!$A$4,MATCH($A151,'Data transformed'!$A$5:$A$185,0),MATCH(Y$4,'Data transformed'!$4:$4,0)-1),$M151),$N151),"NA"))</f>
        <v>NA</v>
      </c>
      <c r="Z151" s="103" t="str">
        <f aca="true">IF($J151="","",IF(ISNUMBER(OFFSET('Data transformed'!$A$4,MATCH($A151,'Data transformed'!$A$5:$A$185,0),MATCH(Z$4,'Data transformed'!$4:$4,0)-1)), MIN(MAX(OFFSET('Data transformed'!$A$4,MATCH($A151,'Data transformed'!$A$5:$A$185,0),MATCH(Z$4,'Data transformed'!$4:$4,0)-1),$M151),$N151),"NA"))</f>
        <v>NA</v>
      </c>
      <c r="AA151" s="103" t="str">
        <f aca="true">IF($J151="","",IF(ISNUMBER(OFFSET('Data transformed'!$A$4,MATCH($A151,'Data transformed'!$A$5:$A$185,0),MATCH(AA$4,'Data transformed'!$4:$4,0)-1)), MIN(MAX(OFFSET('Data transformed'!$A$4,MATCH($A151,'Data transformed'!$A$5:$A$185,0),MATCH(AA$4,'Data transformed'!$4:$4,0)-1),$M151),$N151),"NA"))</f>
        <v>NA</v>
      </c>
      <c r="AB151" s="103" t="str">
        <f aca="true">IF($J151="","",IF(ISNUMBER(OFFSET('Data transformed'!$A$4,MATCH($A151,'Data transformed'!$A$5:$A$185,0),MATCH(AB$4,'Data transformed'!$4:$4,0)-1)), MIN(MAX(OFFSET('Data transformed'!$A$4,MATCH($A151,'Data transformed'!$A$5:$A$185,0),MATCH(AB$4,'Data transformed'!$4:$4,0)-1),$M151),$N151),"NA"))</f>
        <v>NA</v>
      </c>
      <c r="AC151" s="103" t="str">
        <f aca="true">IF($J151="","",IF(ISNUMBER(OFFSET('Data transformed'!$A$4,MATCH($A151,'Data transformed'!$A$5:$A$185,0),MATCH(AC$4,'Data transformed'!$4:$4,0)-1)), MIN(MAX(OFFSET('Data transformed'!$A$4,MATCH($A151,'Data transformed'!$A$5:$A$185,0),MATCH(AC$4,'Data transformed'!$4:$4,0)-1),$M151),$N151),"NA"))</f>
        <v>NA</v>
      </c>
      <c r="AD151" s="103" t="str">
        <f aca="true">IF($J151="","",IF(ISNUMBER(OFFSET('Data transformed'!$A$4,MATCH($A151,'Data transformed'!$A$5:$A$185,0),MATCH(AD$4,'Data transformed'!$4:$4,0)-1)), MIN(MAX(OFFSET('Data transformed'!$A$4,MATCH($A151,'Data transformed'!$A$5:$A$185,0),MATCH(AD$4,'Data transformed'!$4:$4,0)-1),$M151),$N151),"NA"))</f>
        <v>NA</v>
      </c>
      <c r="AE151" s="103" t="str">
        <f aca="true">IF($J151="","",IF(ISNUMBER(OFFSET('Data transformed'!$A$4,MATCH($A151,'Data transformed'!$A$5:$A$185,0),MATCH(AE$4,'Data transformed'!$4:$4,0)-1)), MIN(MAX(OFFSET('Data transformed'!$A$4,MATCH($A151,'Data transformed'!$A$5:$A$185,0),MATCH(AE$4,'Data transformed'!$4:$4,0)-1),$M151),$N151),"NA"))</f>
        <v>NA</v>
      </c>
      <c r="AF151" s="103" t="str">
        <f aca="true">IF($J151="","",IF(ISNUMBER(OFFSET('Data transformed'!$A$4,MATCH($A151,'Data transformed'!$A$5:$A$185,0),MATCH(AF$4,'Data transformed'!$4:$4,0)-1)), MIN(MAX(OFFSET('Data transformed'!$A$4,MATCH($A151,'Data transformed'!$A$5:$A$185,0),MATCH(AF$4,'Data transformed'!$4:$4,0)-1),$M151),$N151),"NA"))</f>
        <v>NA</v>
      </c>
      <c r="AG151" s="103" t="str">
        <f aca="true">IF($J151="","",IF(ISNUMBER(OFFSET('Data transformed'!$A$4,MATCH($A151,'Data transformed'!$A$5:$A$185,0),MATCH(AG$4,'Data transformed'!$4:$4,0)-1)), MIN(MAX(OFFSET('Data transformed'!$A$4,MATCH($A151,'Data transformed'!$A$5:$A$185,0),MATCH(AG$4,'Data transformed'!$4:$4,0)-1),$M151),$N151),"NA"))</f>
        <v>NA</v>
      </c>
      <c r="AH151" s="103" t="str">
        <f aca="true">IF($J151="","",IF(ISNUMBER(OFFSET('Data transformed'!$A$4,MATCH($A151,'Data transformed'!$A$5:$A$185,0),MATCH(AH$4,'Data transformed'!$4:$4,0)-1)), MIN(MAX(OFFSET('Data transformed'!$A$4,MATCH($A151,'Data transformed'!$A$5:$A$185,0),MATCH(AH$4,'Data transformed'!$4:$4,0)-1),$M151),$N151),"NA"))</f>
        <v>NA</v>
      </c>
      <c r="AI151" s="103" t="str">
        <f aca="true">IF($J151="","",IF(ISNUMBER(OFFSET('Data transformed'!$A$4,MATCH($A151,'Data transformed'!$A$5:$A$185,0),MATCH(AI$4,'Data transformed'!$4:$4,0)-1)), MIN(MAX(OFFSET('Data transformed'!$A$4,MATCH($A151,'Data transformed'!$A$5:$A$185,0),MATCH(AI$4,'Data transformed'!$4:$4,0)-1),$M151),$N151),"NA"))</f>
        <v>NA</v>
      </c>
      <c r="AJ151" s="103" t="str">
        <f aca="true">IF($J151="","",IF(ISNUMBER(OFFSET('Data transformed'!$A$4,MATCH($A151,'Data transformed'!$A$5:$A$185,0),MATCH(AJ$4,'Data transformed'!$4:$4,0)-1)), MIN(MAX(OFFSET('Data transformed'!$A$4,MATCH($A151,'Data transformed'!$A$5:$A$185,0),MATCH(AJ$4,'Data transformed'!$4:$4,0)-1),$M151),$N151),"NA"))</f>
        <v>NA</v>
      </c>
      <c r="AK151" s="103" t="str">
        <f aca="true">IF($J151="","",IF(ISNUMBER(OFFSET('Data transformed'!$A$4,MATCH($A151,'Data transformed'!$A$5:$A$185,0),MATCH(AK$4,'Data transformed'!$4:$4,0)-1)), MIN(MAX(OFFSET('Data transformed'!$A$4,MATCH($A151,'Data transformed'!$A$5:$A$185,0),MATCH(AK$4,'Data transformed'!$4:$4,0)-1),$M151),$N151),"NA"))</f>
        <v>NA</v>
      </c>
      <c r="AL151" s="103" t="str">
        <f aca="true">IF($J151="","",IF(ISNUMBER(OFFSET('Data transformed'!$A$4,MATCH($A151,'Data transformed'!$A$5:$A$185,0),MATCH(AL$4,'Data transformed'!$4:$4,0)-1)), MIN(MAX(OFFSET('Data transformed'!$A$4,MATCH($A151,'Data transformed'!$A$5:$A$185,0),MATCH(AL$4,'Data transformed'!$4:$4,0)-1),$M151),$N151),"NA"))</f>
        <v>NA</v>
      </c>
      <c r="AM151" s="103" t="str">
        <f aca="true">IF($J151="","",IF(ISNUMBER(OFFSET('Data transformed'!$A$4,MATCH($A151,'Data transformed'!$A$5:$A$185,0),MATCH(AM$4,'Data transformed'!$4:$4,0)-1)), MIN(MAX(OFFSET('Data transformed'!$A$4,MATCH($A151,'Data transformed'!$A$5:$A$185,0),MATCH(AM$4,'Data transformed'!$4:$4,0)-1),$M151),$N151),"NA"))</f>
        <v>NA</v>
      </c>
      <c r="AN151" s="103" t="str">
        <f aca="true">IF($J151="","",IF(ISNUMBER(OFFSET('Data transformed'!$A$4,MATCH($A151,'Data transformed'!$A$5:$A$185,0),MATCH(AN$4,'Data transformed'!$4:$4,0)-1)), MIN(MAX(OFFSET('Data transformed'!$A$4,MATCH($A151,'Data transformed'!$A$5:$A$185,0),MATCH(AN$4,'Data transformed'!$4:$4,0)-1),$M151),$N151),"NA"))</f>
        <v>NA</v>
      </c>
      <c r="AO151" s="103" t="str">
        <f aca="true">IF($J151="","",IF(ISNUMBER(OFFSET('Data transformed'!$A$4,MATCH($A151,'Data transformed'!$A$5:$A$185,0),MATCH(AO$4,'Data transformed'!$4:$4,0)-1)), MIN(MAX(OFFSET('Data transformed'!$A$4,MATCH($A151,'Data transformed'!$A$5:$A$185,0),MATCH(AO$4,'Data transformed'!$4:$4,0)-1),$M151),$N151),"NA"))</f>
        <v>NA</v>
      </c>
      <c r="AP151" s="103" t="str">
        <f aca="true">IF($J151="","",IF(ISNUMBER(OFFSET('Data transformed'!$A$4,MATCH($A151,'Data transformed'!$A$5:$A$185,0),MATCH(AP$4,'Data transformed'!$4:$4,0)-1)), MIN(MAX(OFFSET('Data transformed'!$A$4,MATCH($A151,'Data transformed'!$A$5:$A$185,0),MATCH(AP$4,'Data transformed'!$4:$4,0)-1),$M151),$N151),"NA"))</f>
        <v>NA</v>
      </c>
      <c r="AQ151" s="103" t="str">
        <f aca="true">IF($J151="","",IF(ISNUMBER(OFFSET('Data transformed'!$A$4,MATCH($A151,'Data transformed'!$A$5:$A$185,0),MATCH(AQ$4,'Data transformed'!$4:$4,0)-1)), MIN(MAX(OFFSET('Data transformed'!$A$4,MATCH($A151,'Data transformed'!$A$5:$A$185,0),MATCH(AQ$4,'Data transformed'!$4:$4,0)-1),$M151),$N151),"NA"))</f>
        <v>NA</v>
      </c>
      <c r="AR151" s="103" t="str">
        <f aca="true">IF($J151="","",IF(ISNUMBER(OFFSET('Data transformed'!$A$4,MATCH($A151,'Data transformed'!$A$5:$A$185,0),MATCH(AR$4,'Data transformed'!$4:$4,0)-1)), MIN(MAX(OFFSET('Data transformed'!$A$4,MATCH($A151,'Data transformed'!$A$5:$A$185,0),MATCH(AR$4,'Data transformed'!$4:$4,0)-1),$M151),$N151),"NA"))</f>
        <v>NA</v>
      </c>
      <c r="AS151" s="103" t="str">
        <f aca="true">IF($J151="","",IF(ISNUMBER(OFFSET('Data transformed'!$A$4,MATCH($A151,'Data transformed'!$A$5:$A$185,0),MATCH(AS$4,'Data transformed'!$4:$4,0)-1)), MIN(MAX(OFFSET('Data transformed'!$A$4,MATCH($A151,'Data transformed'!$A$5:$A$185,0),MATCH(AS$4,'Data transformed'!$4:$4,0)-1),$M151),$N151),"NA"))</f>
        <v>NA</v>
      </c>
      <c r="AT151" s="103" t="str">
        <f aca="true">IF($J151="","",IF(ISNUMBER(OFFSET('Data transformed'!$A$4,MATCH($A151,'Data transformed'!$A$5:$A$185,0),MATCH(AT$4,'Data transformed'!$4:$4,0)-1)), MIN(MAX(OFFSET('Data transformed'!$A$4,MATCH($A151,'Data transformed'!$A$5:$A$185,0),MATCH(AT$4,'Data transformed'!$4:$4,0)-1),$M151),$N151),"NA"))</f>
        <v>NA</v>
      </c>
      <c r="AU151" s="103" t="str">
        <f aca="true">IF($J151="","",IF(ISNUMBER(OFFSET('Data transformed'!$A$4,MATCH($A151,'Data transformed'!$A$5:$A$185,0),MATCH(AU$4,'Data transformed'!$4:$4,0)-1)), MIN(MAX(OFFSET('Data transformed'!$A$4,MATCH($A151,'Data transformed'!$A$5:$A$185,0),MATCH(AU$4,'Data transformed'!$4:$4,0)-1),$M151),$N151),"NA"))</f>
        <v>NA</v>
      </c>
      <c r="AV151" s="103" t="str">
        <f aca="true">IF($J151="","",IF(ISNUMBER(OFFSET('Data transformed'!$A$4,MATCH($A151,'Data transformed'!$A$5:$A$185,0),MATCH(AV$4,'Data transformed'!$4:$4,0)-1)), MIN(MAX(OFFSET('Data transformed'!$A$4,MATCH($A151,'Data transformed'!$A$5:$A$185,0),MATCH(AV$4,'Data transformed'!$4:$4,0)-1),$M151),$N151),"NA"))</f>
        <v>NA</v>
      </c>
      <c r="AW151" s="103" t="str">
        <f aca="true">IF($J151="","",IF(ISNUMBER(OFFSET('Data transformed'!$A$4,MATCH($A151,'Data transformed'!$A$5:$A$185,0),MATCH(AW$4,'Data transformed'!$4:$4,0)-1)), MIN(MAX(OFFSET('Data transformed'!$A$4,MATCH($A151,'Data transformed'!$A$5:$A$185,0),MATCH(AW$4,'Data transformed'!$4:$4,0)-1),$M151),$N151),"NA"))</f>
        <v>NA</v>
      </c>
      <c r="AX151" s="103" t="str">
        <f aca="true">IF($J151="","",IF(ISNUMBER(OFFSET('Data transformed'!$A$4,MATCH($A151,'Data transformed'!$A$5:$A$185,0),MATCH(AX$4,'Data transformed'!$4:$4,0)-1)), MIN(MAX(OFFSET('Data transformed'!$A$4,MATCH($A151,'Data transformed'!$A$5:$A$185,0),MATCH(AX$4,'Data transformed'!$4:$4,0)-1),$M151),$N151),"NA"))</f>
        <v>NA</v>
      </c>
      <c r="AY151" s="103" t="str">
        <f aca="true">IF($J151="","",IF(ISNUMBER(OFFSET('Data transformed'!$A$4,MATCH($A151,'Data transformed'!$A$5:$A$185,0),MATCH(AY$4,'Data transformed'!$4:$4,0)-1)), MIN(MAX(OFFSET('Data transformed'!$A$4,MATCH($A151,'Data transformed'!$A$5:$A$185,0),MATCH(AY$4,'Data transformed'!$4:$4,0)-1),$M151),$N151),"NA"))</f>
        <v>NA</v>
      </c>
      <c r="AZ151" s="103" t="str">
        <f aca="true">IF($J151="","",IF(ISNUMBER(OFFSET('Data transformed'!$A$4,MATCH($A151,'Data transformed'!$A$5:$A$185,0),MATCH(AZ$4,'Data transformed'!$4:$4,0)-1)), MIN(MAX(OFFSET('Data transformed'!$A$4,MATCH($A151,'Data transformed'!$A$5:$A$185,0),MATCH(AZ$4,'Data transformed'!$4:$4,0)-1),$M151),$N151),"NA"))</f>
        <v>NA</v>
      </c>
      <c r="BA151" s="103" t="str">
        <f aca="true">IF($J151="","",IF(ISNUMBER(OFFSET('Data transformed'!$A$4,MATCH($A151,'Data transformed'!$A$5:$A$185,0),MATCH(BA$4,'Data transformed'!$4:$4,0)-1)), MIN(MAX(OFFSET('Data transformed'!$A$4,MATCH($A151,'Data transformed'!$A$5:$A$185,0),MATCH(BA$4,'Data transformed'!$4:$4,0)-1),$M151),$N151),"NA"))</f>
        <v>NA</v>
      </c>
      <c r="BB151" s="103" t="str">
        <f aca="true">IF($J151="","",IF(ISNUMBER(OFFSET('Data transformed'!$A$4,MATCH($A151,'Data transformed'!$A$5:$A$185,0),MATCH(BB$4,'Data transformed'!$4:$4,0)-1)), MIN(MAX(OFFSET('Data transformed'!$A$4,MATCH($A151,'Data transformed'!$A$5:$A$185,0),MATCH(BB$4,'Data transformed'!$4:$4,0)-1),$M151),$N151),"NA"))</f>
        <v>NA</v>
      </c>
      <c r="BC151" s="103" t="str">
        <f aca="true">IF($J151="","",IF(ISNUMBER(OFFSET('Data transformed'!$A$4,MATCH($A151,'Data transformed'!$A$5:$A$185,0),MATCH(BC$4,'Data transformed'!$4:$4,0)-1)), MIN(MAX(OFFSET('Data transformed'!$A$4,MATCH($A151,'Data transformed'!$A$5:$A$185,0),MATCH(BC$4,'Data transformed'!$4:$4,0)-1),$M151),$N151),"NA"))</f>
        <v>NA</v>
      </c>
      <c r="BD151" s="103" t="str">
        <f aca="true">IF($J151="","",IF(ISNUMBER(OFFSET('Data transformed'!$A$4,MATCH($A151,'Data transformed'!$A$5:$A$185,0),MATCH(BD$4,'Data transformed'!$4:$4,0)-1)), MIN(MAX(OFFSET('Data transformed'!$A$4,MATCH($A151,'Data transformed'!$A$5:$A$185,0),MATCH(BD$4,'Data transformed'!$4:$4,0)-1),$M151),$N151),"NA"))</f>
        <v>NA</v>
      </c>
      <c r="BE151" s="103" t="str">
        <f aca="true">IF($J151="","",IF(ISNUMBER(OFFSET('Data transformed'!$A$4,MATCH($A151,'Data transformed'!$A$5:$A$185,0),MATCH(BE$4,'Data transformed'!$4:$4,0)-1)), MIN(MAX(OFFSET('Data transformed'!$A$4,MATCH($A151,'Data transformed'!$A$5:$A$185,0),MATCH(BE$4,'Data transformed'!$4:$4,0)-1),$M151),$N151),"NA"))</f>
        <v>NA</v>
      </c>
      <c r="BF151" s="103" t="str">
        <f aca="true">IF($J151="","",IF(ISNUMBER(OFFSET('Data transformed'!$A$4,MATCH($A151,'Data transformed'!$A$5:$A$185,0),MATCH(BF$4,'Data transformed'!$4:$4,0)-1)), MIN(MAX(OFFSET('Data transformed'!$A$4,MATCH($A151,'Data transformed'!$A$5:$A$185,0),MATCH(BF$4,'Data transformed'!$4:$4,0)-1),$M151),$N151),"NA"))</f>
        <v>NA</v>
      </c>
      <c r="BG151" s="103" t="str">
        <f aca="true">IF($J151="","",IF(ISNUMBER(OFFSET('Data transformed'!$A$4,MATCH($A151,'Data transformed'!$A$5:$A$185,0),MATCH(BG$4,'Data transformed'!$4:$4,0)-1)), MIN(MAX(OFFSET('Data transformed'!$A$4,MATCH($A151,'Data transformed'!$A$5:$A$185,0),MATCH(BG$4,'Data transformed'!$4:$4,0)-1),$M151),$N151),"NA"))</f>
        <v>NA</v>
      </c>
      <c r="BH151" s="103" t="str">
        <f aca="true">IF($J151="","",IF(ISNUMBER(OFFSET('Data transformed'!$A$4,MATCH($A151,'Data transformed'!$A$5:$A$185,0),MATCH(BH$4,'Data transformed'!$4:$4,0)-1)), MIN(MAX(OFFSET('Data transformed'!$A$4,MATCH($A151,'Data transformed'!$A$5:$A$185,0),MATCH(BH$4,'Data transformed'!$4:$4,0)-1),$M151),$N151),"NA"))</f>
        <v>NA</v>
      </c>
      <c r="BI151" s="103" t="str">
        <f aca="true">IF($J151="","",IF(ISNUMBER(OFFSET('Data transformed'!$A$4,MATCH($A151,'Data transformed'!$A$5:$A$185,0),MATCH(BI$4,'Data transformed'!$4:$4,0)-1)), MIN(MAX(OFFSET('Data transformed'!$A$4,MATCH($A151,'Data transformed'!$A$5:$A$185,0),MATCH(BI$4,'Data transformed'!$4:$4,0)-1),$M151),$N151),"NA"))</f>
        <v>NA</v>
      </c>
      <c r="BJ151" s="103" t="str">
        <f aca="true">IF($J151="","",IF(ISNUMBER(OFFSET('Data transformed'!$A$4,MATCH($A151,'Data transformed'!$A$5:$A$185,0),MATCH(BJ$4,'Data transformed'!$4:$4,0)-1)), MIN(MAX(OFFSET('Data transformed'!$A$4,MATCH($A151,'Data transformed'!$A$5:$A$185,0),MATCH(BJ$4,'Data transformed'!$4:$4,0)-1),$M151),$N151),"NA"))</f>
        <v>NA</v>
      </c>
      <c r="BK151" s="103" t="str">
        <f aca="true">IF($J151="","",IF(ISNUMBER(OFFSET('Data transformed'!$A$4,MATCH($A151,'Data transformed'!$A$5:$A$185,0),MATCH(BK$4,'Data transformed'!$4:$4,0)-1)), MIN(MAX(OFFSET('Data transformed'!$A$4,MATCH($A151,'Data transformed'!$A$5:$A$185,0),MATCH(BK$4,'Data transformed'!$4:$4,0)-1),$M151),$N151),"NA"))</f>
        <v>NA</v>
      </c>
      <c r="BL151" s="103" t="str">
        <f aca="true">IF($J151="","",IF(ISNUMBER(OFFSET('Data transformed'!$A$4,MATCH($A151,'Data transformed'!$A$5:$A$185,0),MATCH(BL$4,'Data transformed'!$4:$4,0)-1)), MIN(MAX(OFFSET('Data transformed'!$A$4,MATCH($A151,'Data transformed'!$A$5:$A$185,0),MATCH(BL$4,'Data transformed'!$4:$4,0)-1),$M151),$N151),"NA"))</f>
        <v>NA</v>
      </c>
      <c r="BM151" s="103" t="str">
        <f aca="true">IF($J151="","",IF(ISNUMBER(OFFSET('Data transformed'!$A$4,MATCH($A151,'Data transformed'!$A$5:$A$185,0),MATCH(BM$4,'Data transformed'!$4:$4,0)-1)), MIN(MAX(OFFSET('Data transformed'!$A$4,MATCH($A151,'Data transformed'!$A$5:$A$185,0),MATCH(BM$4,'Data transformed'!$4:$4,0)-1),$M151),$N151),"NA"))</f>
        <v>NA</v>
      </c>
      <c r="BN151" s="103" t="str">
        <f aca="true">IF($J151="","",IF(ISNUMBER(OFFSET('Data transformed'!$A$4,MATCH($A151,'Data transformed'!$A$5:$A$185,0),MATCH(BN$4,'Data transformed'!$4:$4,0)-1)), MIN(MAX(OFFSET('Data transformed'!$A$4,MATCH($A151,'Data transformed'!$A$5:$A$185,0),MATCH(BN$4,'Data transformed'!$4:$4,0)-1),$M151),$N151),"NA"))</f>
        <v>NA</v>
      </c>
      <c r="BO151" s="103" t="str">
        <f aca="true">IF($J151="","",IF(ISNUMBER(OFFSET('Data transformed'!$A$4,MATCH($A151,'Data transformed'!$A$5:$A$185,0),MATCH(BO$4,'Data transformed'!$4:$4,0)-1)), MIN(MAX(OFFSET('Data transformed'!$A$4,MATCH($A151,'Data transformed'!$A$5:$A$185,0),MATCH(BO$4,'Data transformed'!$4:$4,0)-1),$M151),$N151),"NA"))</f>
        <v>NA</v>
      </c>
      <c r="BP151" s="103" t="str">
        <f aca="true">IF($J151="","",IF(ISNUMBER(OFFSET('Data transformed'!$A$4,MATCH($A151,'Data transformed'!$A$5:$A$185,0),MATCH(BP$4,'Data transformed'!$4:$4,0)-1)), MIN(MAX(OFFSET('Data transformed'!$A$4,MATCH($A151,'Data transformed'!$A$5:$A$185,0),MATCH(BP$4,'Data transformed'!$4:$4,0)-1),$M151),$N151),"NA"))</f>
        <v>NA</v>
      </c>
      <c r="BQ151" s="103" t="str">
        <f aca="true">IF($J151="","",IF(ISNUMBER(OFFSET('Data transformed'!$A$4,MATCH($A151,'Data transformed'!$A$5:$A$185,0),MATCH(BQ$4,'Data transformed'!$4:$4,0)-1)), MIN(MAX(OFFSET('Data transformed'!$A$4,MATCH($A151,'Data transformed'!$A$5:$A$185,0),MATCH(BQ$4,'Data transformed'!$4:$4,0)-1),$M151),$N151),"NA"))</f>
        <v>NA</v>
      </c>
      <c r="BR151" s="103" t="str">
        <f aca="true">IF($J151="","",IF(ISNUMBER(OFFSET('Data transformed'!$A$4,MATCH($A151,'Data transformed'!$A$5:$A$185,0),MATCH(BR$4,'Data transformed'!$4:$4,0)-1)), MIN(MAX(OFFSET('Data transformed'!$A$4,MATCH($A151,'Data transformed'!$A$5:$A$185,0),MATCH(BR$4,'Data transformed'!$4:$4,0)-1),$M151),$N151),"NA"))</f>
        <v>NA</v>
      </c>
      <c r="BS151" s="103" t="str">
        <f aca="true">IF($J151="","",IF(ISNUMBER(OFFSET('Data transformed'!$A$4,MATCH($A151,'Data transformed'!$A$5:$A$185,0),MATCH(BS$4,'Data transformed'!$4:$4,0)-1)), MIN(MAX(OFFSET('Data transformed'!$A$4,MATCH($A151,'Data transformed'!$A$5:$A$185,0),MATCH(BS$4,'Data transformed'!$4:$4,0)-1),$M151),$N151),"NA"))</f>
        <v>NA</v>
      </c>
      <c r="BT151" s="103" t="str">
        <f aca="true">IF($J151="","",IF(ISNUMBER(OFFSET('Data transformed'!$A$4,MATCH($A151,'Data transformed'!$A$5:$A$185,0),MATCH(BT$4,'Data transformed'!$4:$4,0)-1)), MIN(MAX(OFFSET('Data transformed'!$A$4,MATCH($A151,'Data transformed'!$A$5:$A$185,0),MATCH(BT$4,'Data transformed'!$4:$4,0)-1),$M151),$N151),"NA"))</f>
        <v>NA</v>
      </c>
      <c r="BU151" s="103" t="str">
        <f aca="true">IF($J151="","",IF(ISNUMBER(OFFSET('Data transformed'!$A$4,MATCH($A151,'Data transformed'!$A$5:$A$185,0),MATCH(BU$4,'Data transformed'!$4:$4,0)-1)), MIN(MAX(OFFSET('Data transformed'!$A$4,MATCH($A151,'Data transformed'!$A$5:$A$185,0),MATCH(BU$4,'Data transformed'!$4:$4,0)-1),$M151),$N151),"NA"))</f>
        <v>NA</v>
      </c>
      <c r="BV151" s="103" t="str">
        <f aca="true">IF($J151="","",IF(ISNUMBER(OFFSET('Data transformed'!$A$4,MATCH($A151,'Data transformed'!$A$5:$A$185,0),MATCH(BV$4,'Data transformed'!$4:$4,0)-1)), MIN(MAX(OFFSET('Data transformed'!$A$4,MATCH($A151,'Data transformed'!$A$5:$A$185,0),MATCH(BV$4,'Data transformed'!$4:$4,0)-1),$M151),$N151),"NA"))</f>
        <v>NA</v>
      </c>
      <c r="BW151" s="103" t="str">
        <f aca="true">IF($J151="","",IF(ISNUMBER(OFFSET('Data transformed'!$A$4,MATCH($A151,'Data transformed'!$A$5:$A$185,0),MATCH(BW$4,'Data transformed'!$4:$4,0)-1)), MIN(MAX(OFFSET('Data transformed'!$A$4,MATCH($A151,'Data transformed'!$A$5:$A$185,0),MATCH(BW$4,'Data transformed'!$4:$4,0)-1),$M151),$N151),"NA"))</f>
        <v>NA</v>
      </c>
      <c r="BX151" s="103" t="str">
        <f aca="true">IF($J151="","",IF(ISNUMBER(OFFSET('Data transformed'!$A$4,MATCH($A151,'Data transformed'!$A$5:$A$185,0),MATCH(BX$4,'Data transformed'!$4:$4,0)-1)), MIN(MAX(OFFSET('Data transformed'!$A$4,MATCH($A151,'Data transformed'!$A$5:$A$185,0),MATCH(BX$4,'Data transformed'!$4:$4,0)-1),$M151),$N151),"NA"))</f>
        <v>NA</v>
      </c>
      <c r="BY151" s="103" t="str">
        <f aca="true">IF($J151="","",IF(ISNUMBER(OFFSET('Data transformed'!$A$4,MATCH($A151,'Data transformed'!$A$5:$A$185,0),MATCH(BY$4,'Data transformed'!$4:$4,0)-1)), MIN(MAX(OFFSET('Data transformed'!$A$4,MATCH($A151,'Data transformed'!$A$5:$A$185,0),MATCH(BY$4,'Data transformed'!$4:$4,0)-1),$M151),$N151),"NA"))</f>
        <v>NA</v>
      </c>
      <c r="BZ151" s="103" t="str">
        <f aca="true">IF($J151="","",IF(ISNUMBER(OFFSET('Data transformed'!$A$4,MATCH($A151,'Data transformed'!$A$5:$A$185,0),MATCH(BZ$4,'Data transformed'!$4:$4,0)-1)), MIN(MAX(OFFSET('Data transformed'!$A$4,MATCH($A151,'Data transformed'!$A$5:$A$185,0),MATCH(BZ$4,'Data transformed'!$4:$4,0)-1),$M151),$N151),"NA"))</f>
        <v>NA</v>
      </c>
      <c r="CA151" s="103" t="str">
        <f aca="true">IF($J151="","",IF(ISNUMBER(OFFSET('Data transformed'!$A$4,MATCH($A151,'Data transformed'!$A$5:$A$185,0),MATCH(CA$4,'Data transformed'!$4:$4,0)-1)), MIN(MAX(OFFSET('Data transformed'!$A$4,MATCH($A151,'Data transformed'!$A$5:$A$185,0),MATCH(CA$4,'Data transformed'!$4:$4,0)-1),$M151),$N151),"NA"))</f>
        <v>NA</v>
      </c>
      <c r="CB151" s="103" t="str">
        <f aca="true">IF($J151="","",IF(ISNUMBER(OFFSET('Data transformed'!$A$4,MATCH($A151,'Data transformed'!$A$5:$A$185,0),MATCH(CB$4,'Data transformed'!$4:$4,0)-1)), MIN(MAX(OFFSET('Data transformed'!$A$4,MATCH($A151,'Data transformed'!$A$5:$A$185,0),MATCH(CB$4,'Data transformed'!$4:$4,0)-1),$M151),$N151),"NA"))</f>
        <v>NA</v>
      </c>
      <c r="CC151" s="103" t="str">
        <f aca="true">IF($J151="","",IF(ISNUMBER(OFFSET('Data transformed'!$A$4,MATCH($A151,'Data transformed'!$A$5:$A$185,0),MATCH(CC$4,'Data transformed'!$4:$4,0)-1)), MIN(MAX(OFFSET('Data transformed'!$A$4,MATCH($A151,'Data transformed'!$A$5:$A$185,0),MATCH(CC$4,'Data transformed'!$4:$4,0)-1),$M151),$N151),"NA"))</f>
        <v>NA</v>
      </c>
      <c r="CD151" s="103" t="str">
        <f aca="true">IF($J151="","",IF(ISNUMBER(OFFSET('Data transformed'!$A$4,MATCH($A151,'Data transformed'!$A$5:$A$185,0),MATCH(CD$4,'Data transformed'!$4:$4,0)-1)), MIN(MAX(OFFSET('Data transformed'!$A$4,MATCH($A151,'Data transformed'!$A$5:$A$185,0),MATCH(CD$4,'Data transformed'!$4:$4,0)-1),$M151),$N151),"NA"))</f>
        <v>NA</v>
      </c>
      <c r="CE151" s="103" t="str">
        <f aca="true">IF($J151="","",IF(ISNUMBER(OFFSET('Data transformed'!$A$4,MATCH($A151,'Data transformed'!$A$5:$A$185,0),MATCH(CE$4,'Data transformed'!$4:$4,0)-1)), MIN(MAX(OFFSET('Data transformed'!$A$4,MATCH($A151,'Data transformed'!$A$5:$A$185,0),MATCH(CE$4,'Data transformed'!$4:$4,0)-1),$M151),$N151),"NA"))</f>
        <v>NA</v>
      </c>
      <c r="CF151" s="103" t="str">
        <f aca="true">IF($J151="","",IF(ISNUMBER(OFFSET('Data transformed'!$A$4,MATCH($A151,'Data transformed'!$A$5:$A$185,0),MATCH(CF$4,'Data transformed'!$4:$4,0)-1)), MIN(MAX(OFFSET('Data transformed'!$A$4,MATCH($A151,'Data transformed'!$A$5:$A$185,0),MATCH(CF$4,'Data transformed'!$4:$4,0)-1),$M151),$N151),"NA"))</f>
        <v>NA</v>
      </c>
      <c r="CG151" s="103" t="str">
        <f aca="true">IF($J151="","",IF(ISNUMBER(OFFSET('Data transformed'!$A$4,MATCH($A151,'Data transformed'!$A$5:$A$185,0),MATCH(CG$4,'Data transformed'!$4:$4,0)-1)), MIN(MAX(OFFSET('Data transformed'!$A$4,MATCH($A151,'Data transformed'!$A$5:$A$185,0),MATCH(CG$4,'Data transformed'!$4:$4,0)-1),$M151),$N151),"NA"))</f>
        <v>NA</v>
      </c>
      <c r="CH151" s="103" t="str">
        <f aca="true">IF($J151="","",IF(ISNUMBER(OFFSET('Data transformed'!$A$4,MATCH($A151,'Data transformed'!$A$5:$A$185,0),MATCH(CH$4,'Data transformed'!$4:$4,0)-1)), MIN(MAX(OFFSET('Data transformed'!$A$4,MATCH($A151,'Data transformed'!$A$5:$A$185,0),MATCH(CH$4,'Data transformed'!$4:$4,0)-1),$M151),$N151),"NA"))</f>
        <v>NA</v>
      </c>
      <c r="CI151" s="103" t="str">
        <f aca="true">IF($J151="","",IF(ISNUMBER(OFFSET('Data transformed'!$A$4,MATCH($A151,'Data transformed'!$A$5:$A$185,0),MATCH(CI$4,'Data transformed'!$4:$4,0)-1)), MIN(MAX(OFFSET('Data transformed'!$A$4,MATCH($A151,'Data transformed'!$A$5:$A$185,0),MATCH(CI$4,'Data transformed'!$4:$4,0)-1),$M151),$N151),"NA"))</f>
        <v>NA</v>
      </c>
      <c r="CJ151" s="103" t="str">
        <f aca="true">IF($J151="","",IF(ISNUMBER(OFFSET('Data transformed'!$A$4,MATCH($A151,'Data transformed'!$A$5:$A$185,0),MATCH(CJ$4,'Data transformed'!$4:$4,0)-1)), MIN(MAX(OFFSET('Data transformed'!$A$4,MATCH($A151,'Data transformed'!$A$5:$A$185,0),MATCH(CJ$4,'Data transformed'!$4:$4,0)-1),$M151),$N151),"NA"))</f>
        <v>NA</v>
      </c>
      <c r="CK151" s="103" t="str">
        <f aca="true">IF($J151="","",IF(ISNUMBER(OFFSET('Data transformed'!$A$4,MATCH($A151,'Data transformed'!$A$5:$A$185,0),MATCH(CK$4,'Data transformed'!$4:$4,0)-1)), MIN(MAX(OFFSET('Data transformed'!$A$4,MATCH($A151,'Data transformed'!$A$5:$A$185,0),MATCH(CK$4,'Data transformed'!$4:$4,0)-1),$M151),$N151),"NA"))</f>
        <v>NA</v>
      </c>
      <c r="CL151" s="103" t="str">
        <f aca="true">IF($J151="","",IF(ISNUMBER(OFFSET('Data transformed'!$A$4,MATCH($A151,'Data transformed'!$A$5:$A$185,0),MATCH(CL$4,'Data transformed'!$4:$4,0)-1)), MIN(MAX(OFFSET('Data transformed'!$A$4,MATCH($A151,'Data transformed'!$A$5:$A$185,0),MATCH(CL$4,'Data transformed'!$4:$4,0)-1),$M151),$N151),"NA"))</f>
        <v>NA</v>
      </c>
      <c r="CM151" s="103" t="str">
        <f aca="true">IF($J151="","",IF(ISNUMBER(OFFSET('Data transformed'!$A$4,MATCH($A151,'Data transformed'!$A$5:$A$185,0),MATCH(CM$4,'Data transformed'!$4:$4,0)-1)), MIN(MAX(OFFSET('Data transformed'!$A$4,MATCH($A151,'Data transformed'!$A$5:$A$185,0),MATCH(CM$4,'Data transformed'!$4:$4,0)-1),$M151),$N151),"NA"))</f>
        <v>NA</v>
      </c>
      <c r="CN151" s="103" t="str">
        <f aca="true">IF($J151="","",IF(ISNUMBER(OFFSET('Data transformed'!$A$4,MATCH($A151,'Data transformed'!$A$5:$A$185,0),MATCH(CN$4,'Data transformed'!$4:$4,0)-1)), MIN(MAX(OFFSET('Data transformed'!$A$4,MATCH($A151,'Data transformed'!$A$5:$A$185,0),MATCH(CN$4,'Data transformed'!$4:$4,0)-1),$M151),$N151),"NA"))</f>
        <v>NA</v>
      </c>
      <c r="CO151" s="103" t="str">
        <f aca="true">IF($J151="","",IF(ISNUMBER(OFFSET('Data transformed'!$A$4,MATCH($A151,'Data transformed'!$A$5:$A$185,0),MATCH(CO$4,'Data transformed'!$4:$4,0)-1)), MIN(MAX(OFFSET('Data transformed'!$A$4,MATCH($A151,'Data transformed'!$A$5:$A$185,0),MATCH(CO$4,'Data transformed'!$4:$4,0)-1),$M151),$N151),"NA"))</f>
        <v>NA</v>
      </c>
      <c r="CP151" s="103" t="str">
        <f aca="true">IF($J151="","",IF(ISNUMBER(OFFSET('Data transformed'!$A$4,MATCH($A151,'Data transformed'!$A$5:$A$185,0),MATCH(CP$4,'Data transformed'!$4:$4,0)-1)), MIN(MAX(OFFSET('Data transformed'!$A$4,MATCH($A151,'Data transformed'!$A$5:$A$185,0),MATCH(CP$4,'Data transformed'!$4:$4,0)-1),$M151),$N151),"NA"))</f>
        <v>NA</v>
      </c>
      <c r="CQ151" s="103" t="str">
        <f aca="true">IF($J151="","",IF(ISNUMBER(OFFSET('Data transformed'!$A$4,MATCH($A151,'Data transformed'!$A$5:$A$185,0),MATCH(CQ$4,'Data transformed'!$4:$4,0)-1)), MIN(MAX(OFFSET('Data transformed'!$A$4,MATCH($A151,'Data transformed'!$A$5:$A$185,0),MATCH(CQ$4,'Data transformed'!$4:$4,0)-1),$M151),$N151),"NA"))</f>
        <v>NA</v>
      </c>
      <c r="CR151" s="103" t="str">
        <f aca="true">IF($J151="","",IF(ISNUMBER(OFFSET('Data transformed'!$A$4,MATCH($A151,'Data transformed'!$A$5:$A$185,0),MATCH(CR$4,'Data transformed'!$4:$4,0)-1)), MIN(MAX(OFFSET('Data transformed'!$A$4,MATCH($A151,'Data transformed'!$A$5:$A$185,0),MATCH(CR$4,'Data transformed'!$4:$4,0)-1),$M151),$N151),"NA"))</f>
        <v>NA</v>
      </c>
      <c r="CS151" s="103" t="str">
        <f aca="true">IF($J151="","",IF(ISNUMBER(OFFSET('Data transformed'!$A$4,MATCH($A151,'Data transformed'!$A$5:$A$185,0),MATCH(CS$4,'Data transformed'!$4:$4,0)-1)), MIN(MAX(OFFSET('Data transformed'!$A$4,MATCH($A151,'Data transformed'!$A$5:$A$185,0),MATCH(CS$4,'Data transformed'!$4:$4,0)-1),$M151),$N151),"NA"))</f>
        <v>NA</v>
      </c>
      <c r="CT151" s="103" t="str">
        <f aca="true">IF($J151="","",IF(ISNUMBER(OFFSET('Data transformed'!$A$4,MATCH($A151,'Data transformed'!$A$5:$A$185,0),MATCH(CT$4,'Data transformed'!$4:$4,0)-1)), MIN(MAX(OFFSET('Data transformed'!$A$4,MATCH($A151,'Data transformed'!$A$5:$A$185,0),MATCH(CT$4,'Data transformed'!$4:$4,0)-1),$M151),$N151),"NA"))</f>
        <v>NA</v>
      </c>
      <c r="CU151" s="103" t="str">
        <f aca="true">IF($J151="","",IF(ISNUMBER(OFFSET('Data transformed'!$A$4,MATCH($A151,'Data transformed'!$A$5:$A$185,0),MATCH(CU$4,'Data transformed'!$4:$4,0)-1)), MIN(MAX(OFFSET('Data transformed'!$A$4,MATCH($A151,'Data transformed'!$A$5:$A$185,0),MATCH(CU$4,'Data transformed'!$4:$4,0)-1),$M151),$N151),"NA"))</f>
        <v>NA</v>
      </c>
    </row>
    <row r="152" customFormat="false" ht="15.5" hidden="false" customHeight="false" outlineLevel="0" collapsed="false">
      <c r="A152" s="107" t="n">
        <v>5231</v>
      </c>
      <c r="B152" s="107" t="n">
        <v>4</v>
      </c>
      <c r="C152" s="103" t="str">
        <f aca="true">IF(ISBLANK(OFFSET('Raw Data'!$A$3,MATCH($A152,'Raw Data'!$B$4:$B$185,0),MATCH(C$4,'Raw Data'!$3:$3,0)-1)),"",OFFSET('Raw Data'!$A$3,MATCH($A152,'Raw Data'!$B$4:$B$185,0),MATCH(C$4,'Raw Data'!$3:$3,0)-1))</f>
        <v/>
      </c>
      <c r="D152" s="103" t="str">
        <f aca="true">IF(ISBLANK(OFFSET('Raw Data'!$A$3,MATCH($A152,'Raw Data'!$B$4:$B$185,0),MATCH(D$4,'Raw Data'!$3:$3,0)-1)),"",OFFSET('Raw Data'!$A$3,MATCH($A152,'Raw Data'!$B$4:$B$185,0),MATCH(D$4,'Raw Data'!$3:$3,0)-1))</f>
        <v>Levels of participation in ISO's committee on Artifical Intelligence</v>
      </c>
      <c r="E152" s="103" t="str">
        <f aca="true">IF(ISBLANK(OFFSET('Raw Data'!$A$3,MATCH($A152,'Raw Data'!$B$4:$B$185,0),MATCH(E$4,'Raw Data'!$3:$3,0)-1)),"",OFFSET('Raw Data'!$A$3,MATCH($A152,'Raw Data'!$B$4:$B$185,0),MATCH(E$4,'Raw Data'!$3:$3,0)-1))</f>
        <v/>
      </c>
      <c r="J152" s="103" t="n">
        <f aca="true" t="array" ref="J152:J152">IFERROR(_xlfn.QUARTILE.INC(IF(ISNUMBER(OFFSET('Data transformed'!$N$4,MATCH('outliers treatment'!$A152,'Data transformed'!$A$5:$A$185),1,1,COUNTA('Data transformed'!$O$4:$CX$4))),OFFSET('Data transformed'!$N$4,MATCH('outliers treatment'!$A152,'Data transformed'!$A$5:$A$185),1,1,COUNTA('Data transformed'!$O$4:$CX$4))),1),"")</f>
        <v>0</v>
      </c>
      <c r="K152" s="103" t="n">
        <f aca="true" t="array" ref="K152:K152">IFERROR(_xlfn.QUARTILE.INC(IF(ISNUMBER(OFFSET('Data transformed'!$N$4,MATCH('outliers treatment'!$A152,'Data transformed'!$A$5:$A$185),1,1,COUNTA('Data transformed'!$O$4:$CX$4))),OFFSET('Data transformed'!$N$4,MATCH('outliers treatment'!$A152,'Data transformed'!$A$5:$A$185),1,1,COUNTA('Data transformed'!$O$4:$CX$4))),3),"")</f>
        <v>2</v>
      </c>
      <c r="L152" s="103" t="n">
        <f aca="false">IFERROR(K152-J152,"")</f>
        <v>2</v>
      </c>
      <c r="M152" s="103" t="n">
        <v>0</v>
      </c>
      <c r="N152" s="103" t="n">
        <v>2</v>
      </c>
      <c r="O152" s="103"/>
      <c r="P152" s="105" t="n">
        <f aca="false" t="array" ref="P152:P152">IFERROR(SKEW(IF(ISNUMBER(T152:CU152),T152:CU152,"")),"")</f>
        <v>0.609412886300355</v>
      </c>
      <c r="Q152" s="103" t="n">
        <f aca="true">IF(ISBLANK(OFFSET('Data above threshold'!$A$4,MATCH('Data above threshold'!$A151,'Data above threshold'!$A$5:$A$185,0),MATCH('Data above threshold'!N$4,'Data above threshold'!$4:$4,0)-1)),1,OFFSET('Data above threshold'!$A$4,MATCH('Data above threshold'!$A151,'Data above threshold'!$A$5:$A$185,0),MATCH('Data above threshold'!N$4,'Data above threshold'!$4:$4,0)-1))</f>
        <v>0</v>
      </c>
      <c r="R152" s="103" t="n">
        <f aca="false">IF($J152="","",COUNTIF(T152:CU152,M152)+ COUNTIF(T152:CQ152,N152))</f>
        <v>73</v>
      </c>
      <c r="S152" s="106" t="n">
        <f aca="false" t="array" ref="S152:S152">IF(B152&lt;4,"",1-IFERROR(SUM(ISNUMBER(T152:CU152)*(1-$T$3:$CU$3))/COUNTIF($T$3:$CU$3,0),0))</f>
        <v>0</v>
      </c>
      <c r="T152" s="103" t="n">
        <f aca="true">IF($J152="","",IF(ISNUMBER(OFFSET('Data transformed'!$A$4,MATCH($A152,'Data transformed'!$A$5:$A$185,0),MATCH(T$4,'Data transformed'!$4:$4,0)-1)), MIN(MAX(OFFSET('Data transformed'!$A$4,MATCH($A152,'Data transformed'!$A$5:$A$185,0),MATCH(T$4,'Data transformed'!$4:$4,0)-1),$M152),$N152),"NA"))</f>
        <v>1</v>
      </c>
      <c r="U152" s="103" t="n">
        <f aca="true">IF($J152="","",IF(ISNUMBER(OFFSET('Data transformed'!$A$4,MATCH($A152,'Data transformed'!$A$5:$A$185,0),MATCH(U$4,'Data transformed'!$4:$4,0)-1)), MIN(MAX(OFFSET('Data transformed'!$A$4,MATCH($A152,'Data transformed'!$A$5:$A$185,0),MATCH(U$4,'Data transformed'!$4:$4,0)-1),$M152),$N152),"NA"))</f>
        <v>2</v>
      </c>
      <c r="V152" s="103" t="n">
        <f aca="true">IF($J152="","",IF(ISNUMBER(OFFSET('Data transformed'!$A$4,MATCH($A152,'Data transformed'!$A$5:$A$185,0),MATCH(V$4,'Data transformed'!$4:$4,0)-1)), MIN(MAX(OFFSET('Data transformed'!$A$4,MATCH($A152,'Data transformed'!$A$5:$A$185,0),MATCH(V$4,'Data transformed'!$4:$4,0)-1),$M152),$N152),"NA"))</f>
        <v>2</v>
      </c>
      <c r="W152" s="103" t="n">
        <f aca="true">IF($J152="","",IF(ISNUMBER(OFFSET('Data transformed'!$A$4,MATCH($A152,'Data transformed'!$A$5:$A$185,0),MATCH(W$4,'Data transformed'!$4:$4,0)-1)), MIN(MAX(OFFSET('Data transformed'!$A$4,MATCH($A152,'Data transformed'!$A$5:$A$185,0),MATCH(W$4,'Data transformed'!$4:$4,0)-1),$M152),$N152),"NA"))</f>
        <v>2</v>
      </c>
      <c r="X152" s="103" t="n">
        <f aca="true">IF($J152="","",IF(ISNUMBER(OFFSET('Data transformed'!$A$4,MATCH($A152,'Data transformed'!$A$5:$A$185,0),MATCH(X$4,'Data transformed'!$4:$4,0)-1)), MIN(MAX(OFFSET('Data transformed'!$A$4,MATCH($A152,'Data transformed'!$A$5:$A$185,0),MATCH(X$4,'Data transformed'!$4:$4,0)-1),$M152),$N152),"NA"))</f>
        <v>0</v>
      </c>
      <c r="Y152" s="103" t="n">
        <f aca="true">IF($J152="","",IF(ISNUMBER(OFFSET('Data transformed'!$A$4,MATCH($A152,'Data transformed'!$A$5:$A$185,0),MATCH(Y$4,'Data transformed'!$4:$4,0)-1)), MIN(MAX(OFFSET('Data transformed'!$A$4,MATCH($A152,'Data transformed'!$A$5:$A$185,0),MATCH(Y$4,'Data transformed'!$4:$4,0)-1),$M152),$N152),"NA"))</f>
        <v>0</v>
      </c>
      <c r="Z152" s="103" t="n">
        <f aca="true">IF($J152="","",IF(ISNUMBER(OFFSET('Data transformed'!$A$4,MATCH($A152,'Data transformed'!$A$5:$A$185,0),MATCH(Z$4,'Data transformed'!$4:$4,0)-1)), MIN(MAX(OFFSET('Data transformed'!$A$4,MATCH($A152,'Data transformed'!$A$5:$A$185,0),MATCH(Z$4,'Data transformed'!$4:$4,0)-1),$M152),$N152),"NA"))</f>
        <v>0</v>
      </c>
      <c r="AA152" s="103" t="n">
        <f aca="true">IF($J152="","",IF(ISNUMBER(OFFSET('Data transformed'!$A$4,MATCH($A152,'Data transformed'!$A$5:$A$185,0),MATCH(AA$4,'Data transformed'!$4:$4,0)-1)), MIN(MAX(OFFSET('Data transformed'!$A$4,MATCH($A152,'Data transformed'!$A$5:$A$185,0),MATCH(AA$4,'Data transformed'!$4:$4,0)-1),$M152),$N152),"NA"))</f>
        <v>2</v>
      </c>
      <c r="AB152" s="103" t="n">
        <f aca="true">IF($J152="","",IF(ISNUMBER(OFFSET('Data transformed'!$A$4,MATCH($A152,'Data transformed'!$A$5:$A$185,0),MATCH(AB$4,'Data transformed'!$4:$4,0)-1)), MIN(MAX(OFFSET('Data transformed'!$A$4,MATCH($A152,'Data transformed'!$A$5:$A$185,0),MATCH(AB$4,'Data transformed'!$4:$4,0)-1),$M152),$N152),"NA"))</f>
        <v>2</v>
      </c>
      <c r="AC152" s="103" t="n">
        <f aca="true">IF($J152="","",IF(ISNUMBER(OFFSET('Data transformed'!$A$4,MATCH($A152,'Data transformed'!$A$5:$A$185,0),MATCH(AC$4,'Data transformed'!$4:$4,0)-1)), MIN(MAX(OFFSET('Data transformed'!$A$4,MATCH($A152,'Data transformed'!$A$5:$A$185,0),MATCH(AC$4,'Data transformed'!$4:$4,0)-1),$M152),$N152),"NA"))</f>
        <v>0</v>
      </c>
      <c r="AD152" s="103" t="n">
        <f aca="true">IF($J152="","",IF(ISNUMBER(OFFSET('Data transformed'!$A$4,MATCH($A152,'Data transformed'!$A$5:$A$185,0),MATCH(AD$4,'Data transformed'!$4:$4,0)-1)), MIN(MAX(OFFSET('Data transformed'!$A$4,MATCH($A152,'Data transformed'!$A$5:$A$185,0),MATCH(AD$4,'Data transformed'!$4:$4,0)-1),$M152),$N152),"NA"))</f>
        <v>2</v>
      </c>
      <c r="AE152" s="103" t="n">
        <f aca="true">IF($J152="","",IF(ISNUMBER(OFFSET('Data transformed'!$A$4,MATCH($A152,'Data transformed'!$A$5:$A$185,0),MATCH(AE$4,'Data transformed'!$4:$4,0)-1)), MIN(MAX(OFFSET('Data transformed'!$A$4,MATCH($A152,'Data transformed'!$A$5:$A$185,0),MATCH(AE$4,'Data transformed'!$4:$4,0)-1),$M152),$N152),"NA"))</f>
        <v>2</v>
      </c>
      <c r="AF152" s="103" t="n">
        <f aca="true">IF($J152="","",IF(ISNUMBER(OFFSET('Data transformed'!$A$4,MATCH($A152,'Data transformed'!$A$5:$A$185,0),MATCH(AF$4,'Data transformed'!$4:$4,0)-1)), MIN(MAX(OFFSET('Data transformed'!$A$4,MATCH($A152,'Data transformed'!$A$5:$A$185,0),MATCH(AF$4,'Data transformed'!$4:$4,0)-1),$M152),$N152),"NA"))</f>
        <v>0</v>
      </c>
      <c r="AG152" s="103" t="n">
        <f aca="true">IF($J152="","",IF(ISNUMBER(OFFSET('Data transformed'!$A$4,MATCH($A152,'Data transformed'!$A$5:$A$185,0),MATCH(AG$4,'Data transformed'!$4:$4,0)-1)), MIN(MAX(OFFSET('Data transformed'!$A$4,MATCH($A152,'Data transformed'!$A$5:$A$185,0),MATCH(AG$4,'Data transformed'!$4:$4,0)-1),$M152),$N152),"NA"))</f>
        <v>0</v>
      </c>
      <c r="AH152" s="103" t="n">
        <f aca="true">IF($J152="","",IF(ISNUMBER(OFFSET('Data transformed'!$A$4,MATCH($A152,'Data transformed'!$A$5:$A$185,0),MATCH(AH$4,'Data transformed'!$4:$4,0)-1)), MIN(MAX(OFFSET('Data transformed'!$A$4,MATCH($A152,'Data transformed'!$A$5:$A$185,0),MATCH(AH$4,'Data transformed'!$4:$4,0)-1),$M152),$N152),"NA"))</f>
        <v>0</v>
      </c>
      <c r="AI152" s="103" t="n">
        <f aca="true">IF($J152="","",IF(ISNUMBER(OFFSET('Data transformed'!$A$4,MATCH($A152,'Data transformed'!$A$5:$A$185,0),MATCH(AI$4,'Data transformed'!$4:$4,0)-1)), MIN(MAX(OFFSET('Data transformed'!$A$4,MATCH($A152,'Data transformed'!$A$5:$A$185,0),MATCH(AI$4,'Data transformed'!$4:$4,0)-1),$M152),$N152),"NA"))</f>
        <v>1</v>
      </c>
      <c r="AJ152" s="103" t="n">
        <f aca="true">IF($J152="","",IF(ISNUMBER(OFFSET('Data transformed'!$A$4,MATCH($A152,'Data transformed'!$A$5:$A$185,0),MATCH(AJ$4,'Data transformed'!$4:$4,0)-1)), MIN(MAX(OFFSET('Data transformed'!$A$4,MATCH($A152,'Data transformed'!$A$5:$A$185,0),MATCH(AJ$4,'Data transformed'!$4:$4,0)-1),$M152),$N152),"NA"))</f>
        <v>2</v>
      </c>
      <c r="AK152" s="103" t="n">
        <f aca="true">IF($J152="","",IF(ISNUMBER(OFFSET('Data transformed'!$A$4,MATCH($A152,'Data transformed'!$A$5:$A$185,0),MATCH(AK$4,'Data transformed'!$4:$4,0)-1)), MIN(MAX(OFFSET('Data transformed'!$A$4,MATCH($A152,'Data transformed'!$A$5:$A$185,0),MATCH(AK$4,'Data transformed'!$4:$4,0)-1),$M152),$N152),"NA"))</f>
        <v>2</v>
      </c>
      <c r="AL152" s="103" t="n">
        <f aca="true">IF($J152="","",IF(ISNUMBER(OFFSET('Data transformed'!$A$4,MATCH($A152,'Data transformed'!$A$5:$A$185,0),MATCH(AL$4,'Data transformed'!$4:$4,0)-1)), MIN(MAX(OFFSET('Data transformed'!$A$4,MATCH($A152,'Data transformed'!$A$5:$A$185,0),MATCH(AL$4,'Data transformed'!$4:$4,0)-1),$M152),$N152),"NA"))</f>
        <v>0</v>
      </c>
      <c r="AM152" s="103" t="n">
        <f aca="true">IF($J152="","",IF(ISNUMBER(OFFSET('Data transformed'!$A$4,MATCH($A152,'Data transformed'!$A$5:$A$185,0),MATCH(AM$4,'Data transformed'!$4:$4,0)-1)), MIN(MAX(OFFSET('Data transformed'!$A$4,MATCH($A152,'Data transformed'!$A$5:$A$185,0),MATCH(AM$4,'Data transformed'!$4:$4,0)-1),$M152),$N152),"NA"))</f>
        <v>0</v>
      </c>
      <c r="AN152" s="103" t="n">
        <f aca="true">IF($J152="","",IF(ISNUMBER(OFFSET('Data transformed'!$A$4,MATCH($A152,'Data transformed'!$A$5:$A$185,0),MATCH(AN$4,'Data transformed'!$4:$4,0)-1)), MIN(MAX(OFFSET('Data transformed'!$A$4,MATCH($A152,'Data transformed'!$A$5:$A$185,0),MATCH(AN$4,'Data transformed'!$4:$4,0)-1),$M152),$N152),"NA"))</f>
        <v>0</v>
      </c>
      <c r="AO152" s="103" t="n">
        <f aca="true">IF($J152="","",IF(ISNUMBER(OFFSET('Data transformed'!$A$4,MATCH($A152,'Data transformed'!$A$5:$A$185,0),MATCH(AO$4,'Data transformed'!$4:$4,0)-1)), MIN(MAX(OFFSET('Data transformed'!$A$4,MATCH($A152,'Data transformed'!$A$5:$A$185,0),MATCH(AO$4,'Data transformed'!$4:$4,0)-1),$M152),$N152),"NA"))</f>
        <v>2</v>
      </c>
      <c r="AP152" s="103" t="n">
        <f aca="true">IF($J152="","",IF(ISNUMBER(OFFSET('Data transformed'!$A$4,MATCH($A152,'Data transformed'!$A$5:$A$185,0),MATCH(AP$4,'Data transformed'!$4:$4,0)-1)), MIN(MAX(OFFSET('Data transformed'!$A$4,MATCH($A152,'Data transformed'!$A$5:$A$185,0),MATCH(AP$4,'Data transformed'!$4:$4,0)-1),$M152),$N152),"NA"))</f>
        <v>2</v>
      </c>
      <c r="AQ152" s="103" t="n">
        <f aca="true">IF($J152="","",IF(ISNUMBER(OFFSET('Data transformed'!$A$4,MATCH($A152,'Data transformed'!$A$5:$A$185,0),MATCH(AQ$4,'Data transformed'!$4:$4,0)-1)), MIN(MAX(OFFSET('Data transformed'!$A$4,MATCH($A152,'Data transformed'!$A$5:$A$185,0),MATCH(AQ$4,'Data transformed'!$4:$4,0)-1),$M152),$N152),"NA"))</f>
        <v>0</v>
      </c>
      <c r="AR152" s="103" t="n">
        <f aca="true">IF($J152="","",IF(ISNUMBER(OFFSET('Data transformed'!$A$4,MATCH($A152,'Data transformed'!$A$5:$A$185,0),MATCH(AR$4,'Data transformed'!$4:$4,0)-1)), MIN(MAX(OFFSET('Data transformed'!$A$4,MATCH($A152,'Data transformed'!$A$5:$A$185,0),MATCH(AR$4,'Data transformed'!$4:$4,0)-1),$M152),$N152),"NA"))</f>
        <v>2</v>
      </c>
      <c r="AS152" s="103" t="n">
        <f aca="true">IF($J152="","",IF(ISNUMBER(OFFSET('Data transformed'!$A$4,MATCH($A152,'Data transformed'!$A$5:$A$185,0),MATCH(AS$4,'Data transformed'!$4:$4,0)-1)), MIN(MAX(OFFSET('Data transformed'!$A$4,MATCH($A152,'Data transformed'!$A$5:$A$185,0),MATCH(AS$4,'Data transformed'!$4:$4,0)-1),$M152),$N152),"NA"))</f>
        <v>2</v>
      </c>
      <c r="AT152" s="103" t="n">
        <f aca="true">IF($J152="","",IF(ISNUMBER(OFFSET('Data transformed'!$A$4,MATCH($A152,'Data transformed'!$A$5:$A$185,0),MATCH(AT$4,'Data transformed'!$4:$4,0)-1)), MIN(MAX(OFFSET('Data transformed'!$A$4,MATCH($A152,'Data transformed'!$A$5:$A$185,0),MATCH(AT$4,'Data transformed'!$4:$4,0)-1),$M152),$N152),"NA"))</f>
        <v>0</v>
      </c>
      <c r="AU152" s="103" t="n">
        <f aca="true">IF($J152="","",IF(ISNUMBER(OFFSET('Data transformed'!$A$4,MATCH($A152,'Data transformed'!$A$5:$A$185,0),MATCH(AU$4,'Data transformed'!$4:$4,0)-1)), MIN(MAX(OFFSET('Data transformed'!$A$4,MATCH($A152,'Data transformed'!$A$5:$A$185,0),MATCH(AU$4,'Data transformed'!$4:$4,0)-1),$M152),$N152),"NA"))</f>
        <v>0</v>
      </c>
      <c r="AV152" s="103" t="n">
        <f aca="true">IF($J152="","",IF(ISNUMBER(OFFSET('Data transformed'!$A$4,MATCH($A152,'Data transformed'!$A$5:$A$185,0),MATCH(AV$4,'Data transformed'!$4:$4,0)-1)), MIN(MAX(OFFSET('Data transformed'!$A$4,MATCH($A152,'Data transformed'!$A$5:$A$185,0),MATCH(AV$4,'Data transformed'!$4:$4,0)-1),$M152),$N152),"NA"))</f>
        <v>0</v>
      </c>
      <c r="AW152" s="103" t="n">
        <f aca="true">IF($J152="","",IF(ISNUMBER(OFFSET('Data transformed'!$A$4,MATCH($A152,'Data transformed'!$A$5:$A$185,0),MATCH(AW$4,'Data transformed'!$4:$4,0)-1)), MIN(MAX(OFFSET('Data transformed'!$A$4,MATCH($A152,'Data transformed'!$A$5:$A$185,0),MATCH(AW$4,'Data transformed'!$4:$4,0)-1),$M152),$N152),"NA"))</f>
        <v>0</v>
      </c>
      <c r="AX152" s="103" t="n">
        <f aca="true">IF($J152="","",IF(ISNUMBER(OFFSET('Data transformed'!$A$4,MATCH($A152,'Data transformed'!$A$5:$A$185,0),MATCH(AX$4,'Data transformed'!$4:$4,0)-1)), MIN(MAX(OFFSET('Data transformed'!$A$4,MATCH($A152,'Data transformed'!$A$5:$A$185,0),MATCH(AX$4,'Data transformed'!$4:$4,0)-1),$M152),$N152),"NA"))</f>
        <v>0</v>
      </c>
      <c r="AY152" s="103" t="n">
        <f aca="true">IF($J152="","",IF(ISNUMBER(OFFSET('Data transformed'!$A$4,MATCH($A152,'Data transformed'!$A$5:$A$185,0),MATCH(AY$4,'Data transformed'!$4:$4,0)-1)), MIN(MAX(OFFSET('Data transformed'!$A$4,MATCH($A152,'Data transformed'!$A$5:$A$185,0),MATCH(AY$4,'Data transformed'!$4:$4,0)-1),$M152),$N152),"NA"))</f>
        <v>1</v>
      </c>
      <c r="AZ152" s="103" t="n">
        <f aca="true">IF($J152="","",IF(ISNUMBER(OFFSET('Data transformed'!$A$4,MATCH($A152,'Data transformed'!$A$5:$A$185,0),MATCH(AZ$4,'Data transformed'!$4:$4,0)-1)), MIN(MAX(OFFSET('Data transformed'!$A$4,MATCH($A152,'Data transformed'!$A$5:$A$185,0),MATCH(AZ$4,'Data transformed'!$4:$4,0)-1),$M152),$N152),"NA"))</f>
        <v>2</v>
      </c>
      <c r="BA152" s="103" t="n">
        <f aca="true">IF($J152="","",IF(ISNUMBER(OFFSET('Data transformed'!$A$4,MATCH($A152,'Data transformed'!$A$5:$A$185,0),MATCH(BA$4,'Data transformed'!$4:$4,0)-1)), MIN(MAX(OFFSET('Data transformed'!$A$4,MATCH($A152,'Data transformed'!$A$5:$A$185,0),MATCH(BA$4,'Data transformed'!$4:$4,0)-1),$M152),$N152),"NA"))</f>
        <v>0</v>
      </c>
      <c r="BB152" s="103" t="n">
        <f aca="true">IF($J152="","",IF(ISNUMBER(OFFSET('Data transformed'!$A$4,MATCH($A152,'Data transformed'!$A$5:$A$185,0),MATCH(BB$4,'Data transformed'!$4:$4,0)-1)), MIN(MAX(OFFSET('Data transformed'!$A$4,MATCH($A152,'Data transformed'!$A$5:$A$185,0),MATCH(BB$4,'Data transformed'!$4:$4,0)-1),$M152),$N152),"NA"))</f>
        <v>2</v>
      </c>
      <c r="BC152" s="103" t="n">
        <f aca="true">IF($J152="","",IF(ISNUMBER(OFFSET('Data transformed'!$A$4,MATCH($A152,'Data transformed'!$A$5:$A$185,0),MATCH(BC$4,'Data transformed'!$4:$4,0)-1)), MIN(MAX(OFFSET('Data transformed'!$A$4,MATCH($A152,'Data transformed'!$A$5:$A$185,0),MATCH(BC$4,'Data transformed'!$4:$4,0)-1),$M152),$N152),"NA"))</f>
        <v>0</v>
      </c>
      <c r="BD152" s="103" t="n">
        <f aca="true">IF($J152="","",IF(ISNUMBER(OFFSET('Data transformed'!$A$4,MATCH($A152,'Data transformed'!$A$5:$A$185,0),MATCH(BD$4,'Data transformed'!$4:$4,0)-1)), MIN(MAX(OFFSET('Data transformed'!$A$4,MATCH($A152,'Data transformed'!$A$5:$A$185,0),MATCH(BD$4,'Data transformed'!$4:$4,0)-1),$M152),$N152),"NA"))</f>
        <v>2</v>
      </c>
      <c r="BE152" s="103" t="n">
        <f aca="true">IF($J152="","",IF(ISNUMBER(OFFSET('Data transformed'!$A$4,MATCH($A152,'Data transformed'!$A$5:$A$185,0),MATCH(BE$4,'Data transformed'!$4:$4,0)-1)), MIN(MAX(OFFSET('Data transformed'!$A$4,MATCH($A152,'Data transformed'!$A$5:$A$185,0),MATCH(BE$4,'Data transformed'!$4:$4,0)-1),$M152),$N152),"NA"))</f>
        <v>2</v>
      </c>
      <c r="BF152" s="103" t="n">
        <f aca="true">IF($J152="","",IF(ISNUMBER(OFFSET('Data transformed'!$A$4,MATCH($A152,'Data transformed'!$A$5:$A$185,0),MATCH(BF$4,'Data transformed'!$4:$4,0)-1)), MIN(MAX(OFFSET('Data transformed'!$A$4,MATCH($A152,'Data transformed'!$A$5:$A$185,0),MATCH(BF$4,'Data transformed'!$4:$4,0)-1),$M152),$N152),"NA"))</f>
        <v>2</v>
      </c>
      <c r="BG152" s="103" t="n">
        <f aca="true">IF($J152="","",IF(ISNUMBER(OFFSET('Data transformed'!$A$4,MATCH($A152,'Data transformed'!$A$5:$A$185,0),MATCH(BG$4,'Data transformed'!$4:$4,0)-1)), MIN(MAX(OFFSET('Data transformed'!$A$4,MATCH($A152,'Data transformed'!$A$5:$A$185,0),MATCH(BG$4,'Data transformed'!$4:$4,0)-1),$M152),$N152),"NA"))</f>
        <v>0</v>
      </c>
      <c r="BH152" s="103" t="n">
        <f aca="true">IF($J152="","",IF(ISNUMBER(OFFSET('Data transformed'!$A$4,MATCH($A152,'Data transformed'!$A$5:$A$185,0),MATCH(BH$4,'Data transformed'!$4:$4,0)-1)), MIN(MAX(OFFSET('Data transformed'!$A$4,MATCH($A152,'Data transformed'!$A$5:$A$185,0),MATCH(BH$4,'Data transformed'!$4:$4,0)-1),$M152),$N152),"NA"))</f>
        <v>1</v>
      </c>
      <c r="BI152" s="103" t="n">
        <f aca="true">IF($J152="","",IF(ISNUMBER(OFFSET('Data transformed'!$A$4,MATCH($A152,'Data transformed'!$A$5:$A$185,0),MATCH(BI$4,'Data transformed'!$4:$4,0)-1)), MIN(MAX(OFFSET('Data transformed'!$A$4,MATCH($A152,'Data transformed'!$A$5:$A$185,0),MATCH(BI$4,'Data transformed'!$4:$4,0)-1),$M152),$N152),"NA"))</f>
        <v>0</v>
      </c>
      <c r="BJ152" s="103" t="n">
        <f aca="true">IF($J152="","",IF(ISNUMBER(OFFSET('Data transformed'!$A$4,MATCH($A152,'Data transformed'!$A$5:$A$185,0),MATCH(BJ$4,'Data transformed'!$4:$4,0)-1)), MIN(MAX(OFFSET('Data transformed'!$A$4,MATCH($A152,'Data transformed'!$A$5:$A$185,0),MATCH(BJ$4,'Data transformed'!$4:$4,0)-1),$M152),$N152),"NA"))</f>
        <v>2</v>
      </c>
      <c r="BK152" s="103" t="n">
        <f aca="true">IF($J152="","",IF(ISNUMBER(OFFSET('Data transformed'!$A$4,MATCH($A152,'Data transformed'!$A$5:$A$185,0),MATCH(BK$4,'Data transformed'!$4:$4,0)-1)), MIN(MAX(OFFSET('Data transformed'!$A$4,MATCH($A152,'Data transformed'!$A$5:$A$185,0),MATCH(BK$4,'Data transformed'!$4:$4,0)-1),$M152),$N152),"NA"))</f>
        <v>0</v>
      </c>
      <c r="BL152" s="103" t="n">
        <f aca="true">IF($J152="","",IF(ISNUMBER(OFFSET('Data transformed'!$A$4,MATCH($A152,'Data transformed'!$A$5:$A$185,0),MATCH(BL$4,'Data transformed'!$4:$4,0)-1)), MIN(MAX(OFFSET('Data transformed'!$A$4,MATCH($A152,'Data transformed'!$A$5:$A$185,0),MATCH(BL$4,'Data transformed'!$4:$4,0)-1),$M152),$N152),"NA"))</f>
        <v>0</v>
      </c>
      <c r="BM152" s="103" t="n">
        <f aca="true">IF($J152="","",IF(ISNUMBER(OFFSET('Data transformed'!$A$4,MATCH($A152,'Data transformed'!$A$5:$A$185,0),MATCH(BM$4,'Data transformed'!$4:$4,0)-1)), MIN(MAX(OFFSET('Data transformed'!$A$4,MATCH($A152,'Data transformed'!$A$5:$A$185,0),MATCH(BM$4,'Data transformed'!$4:$4,0)-1),$M152),$N152),"NA"))</f>
        <v>0</v>
      </c>
      <c r="BN152" s="103" t="n">
        <f aca="true">IF($J152="","",IF(ISNUMBER(OFFSET('Data transformed'!$A$4,MATCH($A152,'Data transformed'!$A$5:$A$185,0),MATCH(BN$4,'Data transformed'!$4:$4,0)-1)), MIN(MAX(OFFSET('Data transformed'!$A$4,MATCH($A152,'Data transformed'!$A$5:$A$185,0),MATCH(BN$4,'Data transformed'!$4:$4,0)-1),$M152),$N152),"NA"))</f>
        <v>0</v>
      </c>
      <c r="BO152" s="103" t="n">
        <f aca="true">IF($J152="","",IF(ISNUMBER(OFFSET('Data transformed'!$A$4,MATCH($A152,'Data transformed'!$A$5:$A$185,0),MATCH(BO$4,'Data transformed'!$4:$4,0)-1)), MIN(MAX(OFFSET('Data transformed'!$A$4,MATCH($A152,'Data transformed'!$A$5:$A$185,0),MATCH(BO$4,'Data transformed'!$4:$4,0)-1),$M152),$N152),"NA"))</f>
        <v>0</v>
      </c>
      <c r="BP152" s="103" t="n">
        <f aca="true">IF($J152="","",IF(ISNUMBER(OFFSET('Data transformed'!$A$4,MATCH($A152,'Data transformed'!$A$5:$A$185,0),MATCH(BP$4,'Data transformed'!$4:$4,0)-1)), MIN(MAX(OFFSET('Data transformed'!$A$4,MATCH($A152,'Data transformed'!$A$5:$A$185,0),MATCH(BP$4,'Data transformed'!$4:$4,0)-1),$M152),$N152),"NA"))</f>
        <v>0</v>
      </c>
      <c r="BQ152" s="103" t="n">
        <f aca="true">IF($J152="","",IF(ISNUMBER(OFFSET('Data transformed'!$A$4,MATCH($A152,'Data transformed'!$A$5:$A$185,0),MATCH(BQ$4,'Data transformed'!$4:$4,0)-1)), MIN(MAX(OFFSET('Data transformed'!$A$4,MATCH($A152,'Data transformed'!$A$5:$A$185,0),MATCH(BQ$4,'Data transformed'!$4:$4,0)-1),$M152),$N152),"NA"))</f>
        <v>0</v>
      </c>
      <c r="BR152" s="103" t="n">
        <f aca="true">IF($J152="","",IF(ISNUMBER(OFFSET('Data transformed'!$A$4,MATCH($A152,'Data transformed'!$A$5:$A$185,0),MATCH(BR$4,'Data transformed'!$4:$4,0)-1)), MIN(MAX(OFFSET('Data transformed'!$A$4,MATCH($A152,'Data transformed'!$A$5:$A$185,0),MATCH(BR$4,'Data transformed'!$4:$4,0)-1),$M152),$N152),"NA"))</f>
        <v>2</v>
      </c>
      <c r="BS152" s="103" t="n">
        <f aca="true">IF($J152="","",IF(ISNUMBER(OFFSET('Data transformed'!$A$4,MATCH($A152,'Data transformed'!$A$5:$A$185,0),MATCH(BS$4,'Data transformed'!$4:$4,0)-1)), MIN(MAX(OFFSET('Data transformed'!$A$4,MATCH($A152,'Data transformed'!$A$5:$A$185,0),MATCH(BS$4,'Data transformed'!$4:$4,0)-1),$M152),$N152),"NA"))</f>
        <v>2</v>
      </c>
      <c r="BT152" s="103" t="n">
        <f aca="true">IF($J152="","",IF(ISNUMBER(OFFSET('Data transformed'!$A$4,MATCH($A152,'Data transformed'!$A$5:$A$185,0),MATCH(BT$4,'Data transformed'!$4:$4,0)-1)), MIN(MAX(OFFSET('Data transformed'!$A$4,MATCH($A152,'Data transformed'!$A$5:$A$185,0),MATCH(BT$4,'Data transformed'!$4:$4,0)-1),$M152),$N152),"NA"))</f>
        <v>1</v>
      </c>
      <c r="BU152" s="103" t="n">
        <f aca="true">IF($J152="","",IF(ISNUMBER(OFFSET('Data transformed'!$A$4,MATCH($A152,'Data transformed'!$A$5:$A$185,0),MATCH(BU$4,'Data transformed'!$4:$4,0)-1)), MIN(MAX(OFFSET('Data transformed'!$A$4,MATCH($A152,'Data transformed'!$A$5:$A$185,0),MATCH(BU$4,'Data transformed'!$4:$4,0)-1),$M152),$N152),"NA"))</f>
        <v>0</v>
      </c>
      <c r="BV152" s="103" t="n">
        <f aca="true">IF($J152="","",IF(ISNUMBER(OFFSET('Data transformed'!$A$4,MATCH($A152,'Data transformed'!$A$5:$A$185,0),MATCH(BV$4,'Data transformed'!$4:$4,0)-1)), MIN(MAX(OFFSET('Data transformed'!$A$4,MATCH($A152,'Data transformed'!$A$5:$A$185,0),MATCH(BV$4,'Data transformed'!$4:$4,0)-1),$M152),$N152),"NA"))</f>
        <v>0</v>
      </c>
      <c r="BW152" s="103" t="n">
        <f aca="true">IF($J152="","",IF(ISNUMBER(OFFSET('Data transformed'!$A$4,MATCH($A152,'Data transformed'!$A$5:$A$185,0),MATCH(BW$4,'Data transformed'!$4:$4,0)-1)), MIN(MAX(OFFSET('Data transformed'!$A$4,MATCH($A152,'Data transformed'!$A$5:$A$185,0),MATCH(BW$4,'Data transformed'!$4:$4,0)-1),$M152),$N152),"NA"))</f>
        <v>0</v>
      </c>
      <c r="BX152" s="103" t="n">
        <f aca="true">IF($J152="","",IF(ISNUMBER(OFFSET('Data transformed'!$A$4,MATCH($A152,'Data transformed'!$A$5:$A$185,0),MATCH(BX$4,'Data transformed'!$4:$4,0)-1)), MIN(MAX(OFFSET('Data transformed'!$A$4,MATCH($A152,'Data transformed'!$A$5:$A$185,0),MATCH(BX$4,'Data transformed'!$4:$4,0)-1),$M152),$N152),"NA"))</f>
        <v>1</v>
      </c>
      <c r="BY152" s="103" t="n">
        <f aca="true">IF($J152="","",IF(ISNUMBER(OFFSET('Data transformed'!$A$4,MATCH($A152,'Data transformed'!$A$5:$A$185,0),MATCH(BY$4,'Data transformed'!$4:$4,0)-1)), MIN(MAX(OFFSET('Data transformed'!$A$4,MATCH($A152,'Data transformed'!$A$5:$A$185,0),MATCH(BY$4,'Data transformed'!$4:$4,0)-1),$M152),$N152),"NA"))</f>
        <v>0</v>
      </c>
      <c r="BZ152" s="103" t="n">
        <f aca="true">IF($J152="","",IF(ISNUMBER(OFFSET('Data transformed'!$A$4,MATCH($A152,'Data transformed'!$A$5:$A$185,0),MATCH(BZ$4,'Data transformed'!$4:$4,0)-1)), MIN(MAX(OFFSET('Data transformed'!$A$4,MATCH($A152,'Data transformed'!$A$5:$A$185,0),MATCH(BZ$4,'Data transformed'!$4:$4,0)-1),$M152),$N152),"NA"))</f>
        <v>0</v>
      </c>
      <c r="CA152" s="103" t="n">
        <f aca="true">IF($J152="","",IF(ISNUMBER(OFFSET('Data transformed'!$A$4,MATCH($A152,'Data transformed'!$A$5:$A$185,0),MATCH(CA$4,'Data transformed'!$4:$4,0)-1)), MIN(MAX(OFFSET('Data transformed'!$A$4,MATCH($A152,'Data transformed'!$A$5:$A$185,0),MATCH(CA$4,'Data transformed'!$4:$4,0)-1),$M152),$N152),"NA"))</f>
        <v>0</v>
      </c>
      <c r="CB152" s="103" t="n">
        <f aca="true">IF($J152="","",IF(ISNUMBER(OFFSET('Data transformed'!$A$4,MATCH($A152,'Data transformed'!$A$5:$A$185,0),MATCH(CB$4,'Data transformed'!$4:$4,0)-1)), MIN(MAX(OFFSET('Data transformed'!$A$4,MATCH($A152,'Data transformed'!$A$5:$A$185,0),MATCH(CB$4,'Data transformed'!$4:$4,0)-1),$M152),$N152),"NA"))</f>
        <v>1</v>
      </c>
      <c r="CC152" s="103" t="n">
        <f aca="true">IF($J152="","",IF(ISNUMBER(OFFSET('Data transformed'!$A$4,MATCH($A152,'Data transformed'!$A$5:$A$185,0),MATCH(CC$4,'Data transformed'!$4:$4,0)-1)), MIN(MAX(OFFSET('Data transformed'!$A$4,MATCH($A152,'Data transformed'!$A$5:$A$185,0),MATCH(CC$4,'Data transformed'!$4:$4,0)-1),$M152),$N152),"NA"))</f>
        <v>2</v>
      </c>
      <c r="CD152" s="103" t="n">
        <f aca="true">IF($J152="","",IF(ISNUMBER(OFFSET('Data transformed'!$A$4,MATCH($A152,'Data transformed'!$A$5:$A$185,0),MATCH(CD$4,'Data transformed'!$4:$4,0)-1)), MIN(MAX(OFFSET('Data transformed'!$A$4,MATCH($A152,'Data transformed'!$A$5:$A$185,0),MATCH(CD$4,'Data transformed'!$4:$4,0)-1),$M152),$N152),"NA"))</f>
        <v>0</v>
      </c>
      <c r="CE152" s="103" t="n">
        <f aca="true">IF($J152="","",IF(ISNUMBER(OFFSET('Data transformed'!$A$4,MATCH($A152,'Data transformed'!$A$5:$A$185,0),MATCH(CE$4,'Data transformed'!$4:$4,0)-1)), MIN(MAX(OFFSET('Data transformed'!$A$4,MATCH($A152,'Data transformed'!$A$5:$A$185,0),MATCH(CE$4,'Data transformed'!$4:$4,0)-1),$M152),$N152),"NA"))</f>
        <v>0</v>
      </c>
      <c r="CF152" s="103" t="n">
        <f aca="true">IF($J152="","",IF(ISNUMBER(OFFSET('Data transformed'!$A$4,MATCH($A152,'Data transformed'!$A$5:$A$185,0),MATCH(CF$4,'Data transformed'!$4:$4,0)-1)), MIN(MAX(OFFSET('Data transformed'!$A$4,MATCH($A152,'Data transformed'!$A$5:$A$185,0),MATCH(CF$4,'Data transformed'!$4:$4,0)-1),$M152),$N152),"NA"))</f>
        <v>0</v>
      </c>
      <c r="CG152" s="103" t="n">
        <f aca="true">IF($J152="","",IF(ISNUMBER(OFFSET('Data transformed'!$A$4,MATCH($A152,'Data transformed'!$A$5:$A$185,0),MATCH(CG$4,'Data transformed'!$4:$4,0)-1)), MIN(MAX(OFFSET('Data transformed'!$A$4,MATCH($A152,'Data transformed'!$A$5:$A$185,0),MATCH(CG$4,'Data transformed'!$4:$4,0)-1),$M152),$N152),"NA"))</f>
        <v>2</v>
      </c>
      <c r="CH152" s="103" t="n">
        <f aca="true">IF($J152="","",IF(ISNUMBER(OFFSET('Data transformed'!$A$4,MATCH($A152,'Data transformed'!$A$5:$A$185,0),MATCH(CH$4,'Data transformed'!$4:$4,0)-1)), MIN(MAX(OFFSET('Data transformed'!$A$4,MATCH($A152,'Data transformed'!$A$5:$A$185,0),MATCH(CH$4,'Data transformed'!$4:$4,0)-1),$M152),$N152),"NA"))</f>
        <v>0</v>
      </c>
      <c r="CI152" s="103" t="n">
        <f aca="true">IF($J152="","",IF(ISNUMBER(OFFSET('Data transformed'!$A$4,MATCH($A152,'Data transformed'!$A$5:$A$185,0),MATCH(CI$4,'Data transformed'!$4:$4,0)-1)), MIN(MAX(OFFSET('Data transformed'!$A$4,MATCH($A152,'Data transformed'!$A$5:$A$185,0),MATCH(CI$4,'Data transformed'!$4:$4,0)-1),$M152),$N152),"NA"))</f>
        <v>0</v>
      </c>
      <c r="CJ152" s="103" t="n">
        <f aca="true">IF($J152="","",IF(ISNUMBER(OFFSET('Data transformed'!$A$4,MATCH($A152,'Data transformed'!$A$5:$A$185,0),MATCH(CJ$4,'Data transformed'!$4:$4,0)-1)), MIN(MAX(OFFSET('Data transformed'!$A$4,MATCH($A152,'Data transformed'!$A$5:$A$185,0),MATCH(CJ$4,'Data transformed'!$4:$4,0)-1),$M152),$N152),"NA"))</f>
        <v>0</v>
      </c>
      <c r="CK152" s="103" t="n">
        <f aca="true">IF($J152="","",IF(ISNUMBER(OFFSET('Data transformed'!$A$4,MATCH($A152,'Data transformed'!$A$5:$A$185,0),MATCH(CK$4,'Data transformed'!$4:$4,0)-1)), MIN(MAX(OFFSET('Data transformed'!$A$4,MATCH($A152,'Data transformed'!$A$5:$A$185,0),MATCH(CK$4,'Data transformed'!$4:$4,0)-1),$M152),$N152),"NA"))</f>
        <v>2</v>
      </c>
      <c r="CL152" s="103" t="n">
        <f aca="true">IF($J152="","",IF(ISNUMBER(OFFSET('Data transformed'!$A$4,MATCH($A152,'Data transformed'!$A$5:$A$185,0),MATCH(CL$4,'Data transformed'!$4:$4,0)-1)), MIN(MAX(OFFSET('Data transformed'!$A$4,MATCH($A152,'Data transformed'!$A$5:$A$185,0),MATCH(CL$4,'Data transformed'!$4:$4,0)-1),$M152),$N152),"NA"))</f>
        <v>0</v>
      </c>
      <c r="CM152" s="103" t="n">
        <f aca="true">IF($J152="","",IF(ISNUMBER(OFFSET('Data transformed'!$A$4,MATCH($A152,'Data transformed'!$A$5:$A$185,0),MATCH(CM$4,'Data transformed'!$4:$4,0)-1)), MIN(MAX(OFFSET('Data transformed'!$A$4,MATCH($A152,'Data transformed'!$A$5:$A$185,0),MATCH(CM$4,'Data transformed'!$4:$4,0)-1),$M152),$N152),"NA"))</f>
        <v>0</v>
      </c>
      <c r="CN152" s="103" t="n">
        <f aca="true">IF($J152="","",IF(ISNUMBER(OFFSET('Data transformed'!$A$4,MATCH($A152,'Data transformed'!$A$5:$A$185,0),MATCH(CN$4,'Data transformed'!$4:$4,0)-1)), MIN(MAX(OFFSET('Data transformed'!$A$4,MATCH($A152,'Data transformed'!$A$5:$A$185,0),MATCH(CN$4,'Data transformed'!$4:$4,0)-1),$M152),$N152),"NA"))</f>
        <v>0</v>
      </c>
      <c r="CO152" s="103" t="n">
        <f aca="true">IF($J152="","",IF(ISNUMBER(OFFSET('Data transformed'!$A$4,MATCH($A152,'Data transformed'!$A$5:$A$185,0),MATCH(CO$4,'Data transformed'!$4:$4,0)-1)), MIN(MAX(OFFSET('Data transformed'!$A$4,MATCH($A152,'Data transformed'!$A$5:$A$185,0),MATCH(CO$4,'Data transformed'!$4:$4,0)-1),$M152),$N152),"NA"))</f>
        <v>0</v>
      </c>
      <c r="CP152" s="103" t="n">
        <f aca="true">IF($J152="","",IF(ISNUMBER(OFFSET('Data transformed'!$A$4,MATCH($A152,'Data transformed'!$A$5:$A$185,0),MATCH(CP$4,'Data transformed'!$4:$4,0)-1)), MIN(MAX(OFFSET('Data transformed'!$A$4,MATCH($A152,'Data transformed'!$A$5:$A$185,0),MATCH(CP$4,'Data transformed'!$4:$4,0)-1),$M152),$N152),"NA"))</f>
        <v>0</v>
      </c>
      <c r="CQ152" s="103" t="n">
        <f aca="true">IF($J152="","",IF(ISNUMBER(OFFSET('Data transformed'!$A$4,MATCH($A152,'Data transformed'!$A$5:$A$185,0),MATCH(CQ$4,'Data transformed'!$4:$4,0)-1)), MIN(MAX(OFFSET('Data transformed'!$A$4,MATCH($A152,'Data transformed'!$A$5:$A$185,0),MATCH(CQ$4,'Data transformed'!$4:$4,0)-1),$M152),$N152),"NA"))</f>
        <v>2</v>
      </c>
      <c r="CR152" s="103" t="n">
        <f aca="true">IF($J152="","",IF(ISNUMBER(OFFSET('Data transformed'!$A$4,MATCH($A152,'Data transformed'!$A$5:$A$185,0),MATCH(CR$4,'Data transformed'!$4:$4,0)-1)), MIN(MAX(OFFSET('Data transformed'!$A$4,MATCH($A152,'Data transformed'!$A$5:$A$185,0),MATCH(CR$4,'Data transformed'!$4:$4,0)-1),$M152),$N152),"NA"))</f>
        <v>0</v>
      </c>
      <c r="CS152" s="103" t="n">
        <f aca="true">IF($J152="","",IF(ISNUMBER(OFFSET('Data transformed'!$A$4,MATCH($A152,'Data transformed'!$A$5:$A$185,0),MATCH(CS$4,'Data transformed'!$4:$4,0)-1)), MIN(MAX(OFFSET('Data transformed'!$A$4,MATCH($A152,'Data transformed'!$A$5:$A$185,0),MATCH(CS$4,'Data transformed'!$4:$4,0)-1),$M152),$N152),"NA"))</f>
        <v>0</v>
      </c>
      <c r="CT152" s="103" t="n">
        <f aca="true">IF($J152="","",IF(ISNUMBER(OFFSET('Data transformed'!$A$4,MATCH($A152,'Data transformed'!$A$5:$A$185,0),MATCH(CT$4,'Data transformed'!$4:$4,0)-1)), MIN(MAX(OFFSET('Data transformed'!$A$4,MATCH($A152,'Data transformed'!$A$5:$A$185,0),MATCH(CT$4,'Data transformed'!$4:$4,0)-1),$M152),$N152),"NA"))</f>
        <v>0</v>
      </c>
      <c r="CU152" s="103" t="n">
        <f aca="true">IF($J152="","",IF(ISNUMBER(OFFSET('Data transformed'!$A$4,MATCH($A152,'Data transformed'!$A$5:$A$185,0),MATCH(CU$4,'Data transformed'!$4:$4,0)-1)), MIN(MAX(OFFSET('Data transformed'!$A$4,MATCH($A152,'Data transformed'!$A$5:$A$185,0),MATCH(CU$4,'Data transformed'!$4:$4,0)-1),$M152),$N152),"NA"))</f>
        <v>0</v>
      </c>
    </row>
    <row r="153" customFormat="false" ht="15.5" hidden="false" customHeight="false" outlineLevel="0" collapsed="false">
      <c r="A153" s="107" t="n">
        <v>5232</v>
      </c>
      <c r="B153" s="107" t="n">
        <v>4</v>
      </c>
      <c r="C153" s="103" t="str">
        <f aca="true">IF(ISBLANK(OFFSET('Raw Data'!$A$3,MATCH($A153,'Raw Data'!$B$4:$B$185,0),MATCH(C$4,'Raw Data'!$3:$3,0)-1)),"",OFFSET('Raw Data'!$A$3,MATCH($A153,'Raw Data'!$B$4:$B$185,0),MATCH(C$4,'Raw Data'!$3:$3,0)-1))</f>
        <v/>
      </c>
      <c r="D153" s="103" t="str">
        <f aca="true">IF(ISBLANK(OFFSET('Raw Data'!$A$3,MATCH($A153,'Raw Data'!$B$4:$B$185,0),MATCH(D$4,'Raw Data'!$3:$3,0)-1)),"",OFFSET('Raw Data'!$A$3,MATCH($A153,'Raw Data'!$B$4:$B$185,0),MATCH(D$4,'Raw Data'!$3:$3,0)-1))</f>
        <v>Levels of participation in ISO's committee on biotechnolgy</v>
      </c>
      <c r="E153" s="103" t="str">
        <f aca="true">IF(ISBLANK(OFFSET('Raw Data'!$A$3,MATCH($A153,'Raw Data'!$B$4:$B$185,0),MATCH(E$4,'Raw Data'!$3:$3,0)-1)),"",OFFSET('Raw Data'!$A$3,MATCH($A153,'Raw Data'!$B$4:$B$185,0),MATCH(E$4,'Raw Data'!$3:$3,0)-1))</f>
        <v/>
      </c>
      <c r="G153" s="103"/>
      <c r="H153" s="103"/>
      <c r="I153" s="103"/>
      <c r="J153" s="103" t="n">
        <f aca="true" t="array" ref="J153:J153">IFERROR(_xlfn.QUARTILE.INC(IF(ISNUMBER(OFFSET('Data transformed'!$N$4,MATCH('outliers treatment'!$A153,'Data transformed'!$A$5:$A$185),1,1,COUNTA('Data transformed'!$O$4:$CX$4))),OFFSET('Data transformed'!$N$4,MATCH('outliers treatment'!$A153,'Data transformed'!$A$5:$A$185),1,1,COUNTA('Data transformed'!$O$4:$CX$4))),1),"")</f>
        <v>0</v>
      </c>
      <c r="K153" s="103" t="n">
        <f aca="true" t="array" ref="K153:K153">IFERROR(_xlfn.QUARTILE.INC(IF(ISNUMBER(OFFSET('Data transformed'!$N$4,MATCH('outliers treatment'!$A153,'Data transformed'!$A$5:$A$185),1,1,COUNTA('Data transformed'!$O$4:$CX$4))),OFFSET('Data transformed'!$N$4,MATCH('outliers treatment'!$A153,'Data transformed'!$A$5:$A$185),1,1,COUNTA('Data transformed'!$O$4:$CX$4))),3),"")</f>
        <v>1.25</v>
      </c>
      <c r="L153" s="103" t="n">
        <f aca="false">IFERROR(K153-J153,"")</f>
        <v>1.25</v>
      </c>
      <c r="M153" s="103" t="n">
        <v>0</v>
      </c>
      <c r="N153" s="103" t="n">
        <v>2</v>
      </c>
      <c r="O153" s="103"/>
      <c r="P153" s="105" t="n">
        <f aca="false" t="array" ref="P153:P153">IFERROR(SKEW(IF(ISNUMBER(T153:CU153),T153:CU153,"")),"")</f>
        <v>0.883802925062196</v>
      </c>
      <c r="Q153" s="103" t="n">
        <f aca="true">IF(ISBLANK(OFFSET('Data above threshold'!$A$4,MATCH('Data above threshold'!$A152,'Data above threshold'!$A$5:$A$185,0),MATCH('Data above threshold'!N$4,'Data above threshold'!$4:$4,0)-1)),1,OFFSET('Data above threshold'!$A$4,MATCH('Data above threshold'!$A152,'Data above threshold'!$A$5:$A$185,0),MATCH('Data above threshold'!N$4,'Data above threshold'!$4:$4,0)-1))</f>
        <v>0</v>
      </c>
      <c r="R153" s="103" t="n">
        <f aca="false">IF($J153="","",COUNTIF(T153:CU153,M153)+ COUNTIF(T153:CQ153,N153))</f>
        <v>72</v>
      </c>
      <c r="S153" s="106" t="n">
        <f aca="false" t="array" ref="S153:S153">IF(B153&lt;4,"",1-IFERROR(SUM(ISNUMBER(T153:CU153)*(1-$T$3:$CU$3))/COUNTIF($T$3:$CU$3,0),0))</f>
        <v>0</v>
      </c>
      <c r="T153" s="103" t="n">
        <f aca="true">IF($J153="","",IF(ISNUMBER(OFFSET('Data transformed'!$A$4,MATCH($A153,'Data transformed'!$A$5:$A$185,0),MATCH(T$4,'Data transformed'!$4:$4,0)-1)), MIN(MAX(OFFSET('Data transformed'!$A$4,MATCH($A153,'Data transformed'!$A$5:$A$185,0),MATCH(T$4,'Data transformed'!$4:$4,0)-1),$M153),$N153),"NA"))</f>
        <v>2</v>
      </c>
      <c r="U153" s="103" t="n">
        <f aca="true">IF($J153="","",IF(ISNUMBER(OFFSET('Data transformed'!$A$4,MATCH($A153,'Data transformed'!$A$5:$A$185,0),MATCH(U$4,'Data transformed'!$4:$4,0)-1)), MIN(MAX(OFFSET('Data transformed'!$A$4,MATCH($A153,'Data transformed'!$A$5:$A$185,0),MATCH(U$4,'Data transformed'!$4:$4,0)-1),$M153),$N153),"NA"))</f>
        <v>2</v>
      </c>
      <c r="V153" s="103" t="n">
        <f aca="true">IF($J153="","",IF(ISNUMBER(OFFSET('Data transformed'!$A$4,MATCH($A153,'Data transformed'!$A$5:$A$185,0),MATCH(V$4,'Data transformed'!$4:$4,0)-1)), MIN(MAX(OFFSET('Data transformed'!$A$4,MATCH($A153,'Data transformed'!$A$5:$A$185,0),MATCH(V$4,'Data transformed'!$4:$4,0)-1),$M153),$N153),"NA"))</f>
        <v>2</v>
      </c>
      <c r="W153" s="103" t="n">
        <f aca="true">IF($J153="","",IF(ISNUMBER(OFFSET('Data transformed'!$A$4,MATCH($A153,'Data transformed'!$A$5:$A$185,0),MATCH(W$4,'Data transformed'!$4:$4,0)-1)), MIN(MAX(OFFSET('Data transformed'!$A$4,MATCH($A153,'Data transformed'!$A$5:$A$185,0),MATCH(W$4,'Data transformed'!$4:$4,0)-1),$M153),$N153),"NA"))</f>
        <v>2</v>
      </c>
      <c r="X153" s="103" t="n">
        <f aca="true">IF($J153="","",IF(ISNUMBER(OFFSET('Data transformed'!$A$4,MATCH($A153,'Data transformed'!$A$5:$A$185,0),MATCH(X$4,'Data transformed'!$4:$4,0)-1)), MIN(MAX(OFFSET('Data transformed'!$A$4,MATCH($A153,'Data transformed'!$A$5:$A$185,0),MATCH(X$4,'Data transformed'!$4:$4,0)-1),$M153),$N153),"NA"))</f>
        <v>0</v>
      </c>
      <c r="Y153" s="103" t="n">
        <f aca="true">IF($J153="","",IF(ISNUMBER(OFFSET('Data transformed'!$A$4,MATCH($A153,'Data transformed'!$A$5:$A$185,0),MATCH(Y$4,'Data transformed'!$4:$4,0)-1)), MIN(MAX(OFFSET('Data transformed'!$A$4,MATCH($A153,'Data transformed'!$A$5:$A$185,0),MATCH(Y$4,'Data transformed'!$4:$4,0)-1),$M153),$N153),"NA"))</f>
        <v>0</v>
      </c>
      <c r="Z153" s="103" t="n">
        <f aca="true">IF($J153="","",IF(ISNUMBER(OFFSET('Data transformed'!$A$4,MATCH($A153,'Data transformed'!$A$5:$A$185,0),MATCH(Z$4,'Data transformed'!$4:$4,0)-1)), MIN(MAX(OFFSET('Data transformed'!$A$4,MATCH($A153,'Data transformed'!$A$5:$A$185,0),MATCH(Z$4,'Data transformed'!$4:$4,0)-1),$M153),$N153),"NA"))</f>
        <v>0</v>
      </c>
      <c r="AA153" s="103" t="n">
        <f aca="true">IF($J153="","",IF(ISNUMBER(OFFSET('Data transformed'!$A$4,MATCH($A153,'Data transformed'!$A$5:$A$185,0),MATCH(AA$4,'Data transformed'!$4:$4,0)-1)), MIN(MAX(OFFSET('Data transformed'!$A$4,MATCH($A153,'Data transformed'!$A$5:$A$185,0),MATCH(AA$4,'Data transformed'!$4:$4,0)-1),$M153),$N153),"NA"))</f>
        <v>2</v>
      </c>
      <c r="AB153" s="103" t="n">
        <f aca="true">IF($J153="","",IF(ISNUMBER(OFFSET('Data transformed'!$A$4,MATCH($A153,'Data transformed'!$A$5:$A$185,0),MATCH(AB$4,'Data transformed'!$4:$4,0)-1)), MIN(MAX(OFFSET('Data transformed'!$A$4,MATCH($A153,'Data transformed'!$A$5:$A$185,0),MATCH(AB$4,'Data transformed'!$4:$4,0)-1),$M153),$N153),"NA"))</f>
        <v>2</v>
      </c>
      <c r="AC153" s="103" t="n">
        <f aca="true">IF($J153="","",IF(ISNUMBER(OFFSET('Data transformed'!$A$4,MATCH($A153,'Data transformed'!$A$5:$A$185,0),MATCH(AC$4,'Data transformed'!$4:$4,0)-1)), MIN(MAX(OFFSET('Data transformed'!$A$4,MATCH($A153,'Data transformed'!$A$5:$A$185,0),MATCH(AC$4,'Data transformed'!$4:$4,0)-1),$M153),$N153),"NA"))</f>
        <v>0</v>
      </c>
      <c r="AD153" s="103" t="n">
        <f aca="true">IF($J153="","",IF(ISNUMBER(OFFSET('Data transformed'!$A$4,MATCH($A153,'Data transformed'!$A$5:$A$185,0),MATCH(AD$4,'Data transformed'!$4:$4,0)-1)), MIN(MAX(OFFSET('Data transformed'!$A$4,MATCH($A153,'Data transformed'!$A$5:$A$185,0),MATCH(AD$4,'Data transformed'!$4:$4,0)-1),$M153),$N153),"NA"))</f>
        <v>2</v>
      </c>
      <c r="AE153" s="103" t="n">
        <f aca="true">IF($J153="","",IF(ISNUMBER(OFFSET('Data transformed'!$A$4,MATCH($A153,'Data transformed'!$A$5:$A$185,0),MATCH(AE$4,'Data transformed'!$4:$4,0)-1)), MIN(MAX(OFFSET('Data transformed'!$A$4,MATCH($A153,'Data transformed'!$A$5:$A$185,0),MATCH(AE$4,'Data transformed'!$4:$4,0)-1),$M153),$N153),"NA"))</f>
        <v>0</v>
      </c>
      <c r="AF153" s="103" t="n">
        <f aca="true">IF($J153="","",IF(ISNUMBER(OFFSET('Data transformed'!$A$4,MATCH($A153,'Data transformed'!$A$5:$A$185,0),MATCH(AF$4,'Data transformed'!$4:$4,0)-1)), MIN(MAX(OFFSET('Data transformed'!$A$4,MATCH($A153,'Data transformed'!$A$5:$A$185,0),MATCH(AF$4,'Data transformed'!$4:$4,0)-1),$M153),$N153),"NA"))</f>
        <v>2</v>
      </c>
      <c r="AG153" s="103" t="n">
        <f aca="true">IF($J153="","",IF(ISNUMBER(OFFSET('Data transformed'!$A$4,MATCH($A153,'Data transformed'!$A$5:$A$185,0),MATCH(AG$4,'Data transformed'!$4:$4,0)-1)), MIN(MAX(OFFSET('Data transformed'!$A$4,MATCH($A153,'Data transformed'!$A$5:$A$185,0),MATCH(AG$4,'Data transformed'!$4:$4,0)-1),$M153),$N153),"NA"))</f>
        <v>0</v>
      </c>
      <c r="AH153" s="103" t="n">
        <f aca="true">IF($J153="","",IF(ISNUMBER(OFFSET('Data transformed'!$A$4,MATCH($A153,'Data transformed'!$A$5:$A$185,0),MATCH(AH$4,'Data transformed'!$4:$4,0)-1)), MIN(MAX(OFFSET('Data transformed'!$A$4,MATCH($A153,'Data transformed'!$A$5:$A$185,0),MATCH(AH$4,'Data transformed'!$4:$4,0)-1),$M153),$N153),"NA"))</f>
        <v>0</v>
      </c>
      <c r="AI153" s="103" t="n">
        <f aca="true">IF($J153="","",IF(ISNUMBER(OFFSET('Data transformed'!$A$4,MATCH($A153,'Data transformed'!$A$5:$A$185,0),MATCH(AI$4,'Data transformed'!$4:$4,0)-1)), MIN(MAX(OFFSET('Data transformed'!$A$4,MATCH($A153,'Data transformed'!$A$5:$A$185,0),MATCH(AI$4,'Data transformed'!$4:$4,0)-1),$M153),$N153),"NA"))</f>
        <v>1</v>
      </c>
      <c r="AJ153" s="103" t="n">
        <f aca="true">IF($J153="","",IF(ISNUMBER(OFFSET('Data transformed'!$A$4,MATCH($A153,'Data transformed'!$A$5:$A$185,0),MATCH(AJ$4,'Data transformed'!$4:$4,0)-1)), MIN(MAX(OFFSET('Data transformed'!$A$4,MATCH($A153,'Data transformed'!$A$5:$A$185,0),MATCH(AJ$4,'Data transformed'!$4:$4,0)-1),$M153),$N153),"NA"))</f>
        <v>2</v>
      </c>
      <c r="AK153" s="103" t="n">
        <f aca="true">IF($J153="","",IF(ISNUMBER(OFFSET('Data transformed'!$A$4,MATCH($A153,'Data transformed'!$A$5:$A$185,0),MATCH(AK$4,'Data transformed'!$4:$4,0)-1)), MIN(MAX(OFFSET('Data transformed'!$A$4,MATCH($A153,'Data transformed'!$A$5:$A$185,0),MATCH(AK$4,'Data transformed'!$4:$4,0)-1),$M153),$N153),"NA"))</f>
        <v>2</v>
      </c>
      <c r="AL153" s="103" t="n">
        <f aca="true">IF($J153="","",IF(ISNUMBER(OFFSET('Data transformed'!$A$4,MATCH($A153,'Data transformed'!$A$5:$A$185,0),MATCH(AL$4,'Data transformed'!$4:$4,0)-1)), MIN(MAX(OFFSET('Data transformed'!$A$4,MATCH($A153,'Data transformed'!$A$5:$A$185,0),MATCH(AL$4,'Data transformed'!$4:$4,0)-1),$M153),$N153),"NA"))</f>
        <v>0</v>
      </c>
      <c r="AM153" s="103" t="n">
        <f aca="true">IF($J153="","",IF(ISNUMBER(OFFSET('Data transformed'!$A$4,MATCH($A153,'Data transformed'!$A$5:$A$185,0),MATCH(AM$4,'Data transformed'!$4:$4,0)-1)), MIN(MAX(OFFSET('Data transformed'!$A$4,MATCH($A153,'Data transformed'!$A$5:$A$185,0),MATCH(AM$4,'Data transformed'!$4:$4,0)-1),$M153),$N153),"NA"))</f>
        <v>0</v>
      </c>
      <c r="AN153" s="103" t="n">
        <f aca="true">IF($J153="","",IF(ISNUMBER(OFFSET('Data transformed'!$A$4,MATCH($A153,'Data transformed'!$A$5:$A$185,0),MATCH(AN$4,'Data transformed'!$4:$4,0)-1)), MIN(MAX(OFFSET('Data transformed'!$A$4,MATCH($A153,'Data transformed'!$A$5:$A$185,0),MATCH(AN$4,'Data transformed'!$4:$4,0)-1),$M153),$N153),"NA"))</f>
        <v>1</v>
      </c>
      <c r="AO153" s="103" t="n">
        <f aca="true">IF($J153="","",IF(ISNUMBER(OFFSET('Data transformed'!$A$4,MATCH($A153,'Data transformed'!$A$5:$A$185,0),MATCH(AO$4,'Data transformed'!$4:$4,0)-1)), MIN(MAX(OFFSET('Data transformed'!$A$4,MATCH($A153,'Data transformed'!$A$5:$A$185,0),MATCH(AO$4,'Data transformed'!$4:$4,0)-1),$M153),$N153),"NA"))</f>
        <v>1</v>
      </c>
      <c r="AP153" s="103" t="n">
        <f aca="true">IF($J153="","",IF(ISNUMBER(OFFSET('Data transformed'!$A$4,MATCH($A153,'Data transformed'!$A$5:$A$185,0),MATCH(AP$4,'Data transformed'!$4:$4,0)-1)), MIN(MAX(OFFSET('Data transformed'!$A$4,MATCH($A153,'Data transformed'!$A$5:$A$185,0),MATCH(AP$4,'Data transformed'!$4:$4,0)-1),$M153),$N153),"NA"))</f>
        <v>2</v>
      </c>
      <c r="AQ153" s="103" t="n">
        <f aca="true">IF($J153="","",IF(ISNUMBER(OFFSET('Data transformed'!$A$4,MATCH($A153,'Data transformed'!$A$5:$A$185,0),MATCH(AQ$4,'Data transformed'!$4:$4,0)-1)), MIN(MAX(OFFSET('Data transformed'!$A$4,MATCH($A153,'Data transformed'!$A$5:$A$185,0),MATCH(AQ$4,'Data transformed'!$4:$4,0)-1),$M153),$N153),"NA"))</f>
        <v>0</v>
      </c>
      <c r="AR153" s="103" t="n">
        <f aca="true">IF($J153="","",IF(ISNUMBER(OFFSET('Data transformed'!$A$4,MATCH($A153,'Data transformed'!$A$5:$A$185,0),MATCH(AR$4,'Data transformed'!$4:$4,0)-1)), MIN(MAX(OFFSET('Data transformed'!$A$4,MATCH($A153,'Data transformed'!$A$5:$A$185,0),MATCH(AR$4,'Data transformed'!$4:$4,0)-1),$M153),$N153),"NA"))</f>
        <v>1</v>
      </c>
      <c r="AS153" s="103" t="n">
        <f aca="true">IF($J153="","",IF(ISNUMBER(OFFSET('Data transformed'!$A$4,MATCH($A153,'Data transformed'!$A$5:$A$185,0),MATCH(AS$4,'Data transformed'!$4:$4,0)-1)), MIN(MAX(OFFSET('Data transformed'!$A$4,MATCH($A153,'Data transformed'!$A$5:$A$185,0),MATCH(AS$4,'Data transformed'!$4:$4,0)-1),$M153),$N153),"NA"))</f>
        <v>2</v>
      </c>
      <c r="AT153" s="103" t="n">
        <f aca="true">IF($J153="","",IF(ISNUMBER(OFFSET('Data transformed'!$A$4,MATCH($A153,'Data transformed'!$A$5:$A$185,0),MATCH(AT$4,'Data transformed'!$4:$4,0)-1)), MIN(MAX(OFFSET('Data transformed'!$A$4,MATCH($A153,'Data transformed'!$A$5:$A$185,0),MATCH(AT$4,'Data transformed'!$4:$4,0)-1),$M153),$N153),"NA"))</f>
        <v>0</v>
      </c>
      <c r="AU153" s="103" t="n">
        <f aca="true">IF($J153="","",IF(ISNUMBER(OFFSET('Data transformed'!$A$4,MATCH($A153,'Data transformed'!$A$5:$A$185,0),MATCH(AU$4,'Data transformed'!$4:$4,0)-1)), MIN(MAX(OFFSET('Data transformed'!$A$4,MATCH($A153,'Data transformed'!$A$5:$A$185,0),MATCH(AU$4,'Data transformed'!$4:$4,0)-1),$M153),$N153),"NA"))</f>
        <v>0</v>
      </c>
      <c r="AV153" s="103" t="n">
        <f aca="true">IF($J153="","",IF(ISNUMBER(OFFSET('Data transformed'!$A$4,MATCH($A153,'Data transformed'!$A$5:$A$185,0),MATCH(AV$4,'Data transformed'!$4:$4,0)-1)), MIN(MAX(OFFSET('Data transformed'!$A$4,MATCH($A153,'Data transformed'!$A$5:$A$185,0),MATCH(AV$4,'Data transformed'!$4:$4,0)-1),$M153),$N153),"NA"))</f>
        <v>0</v>
      </c>
      <c r="AW153" s="103" t="n">
        <f aca="true">IF($J153="","",IF(ISNUMBER(OFFSET('Data transformed'!$A$4,MATCH($A153,'Data transformed'!$A$5:$A$185,0),MATCH(AW$4,'Data transformed'!$4:$4,0)-1)), MIN(MAX(OFFSET('Data transformed'!$A$4,MATCH($A153,'Data transformed'!$A$5:$A$185,0),MATCH(AW$4,'Data transformed'!$4:$4,0)-1),$M153),$N153),"NA"))</f>
        <v>0</v>
      </c>
      <c r="AX153" s="103" t="n">
        <f aca="true">IF($J153="","",IF(ISNUMBER(OFFSET('Data transformed'!$A$4,MATCH($A153,'Data transformed'!$A$5:$A$185,0),MATCH(AX$4,'Data transformed'!$4:$4,0)-1)), MIN(MAX(OFFSET('Data transformed'!$A$4,MATCH($A153,'Data transformed'!$A$5:$A$185,0),MATCH(AX$4,'Data transformed'!$4:$4,0)-1),$M153),$N153),"NA"))</f>
        <v>0</v>
      </c>
      <c r="AY153" s="103" t="n">
        <f aca="true">IF($J153="","",IF(ISNUMBER(OFFSET('Data transformed'!$A$4,MATCH($A153,'Data transformed'!$A$5:$A$185,0),MATCH(AY$4,'Data transformed'!$4:$4,0)-1)), MIN(MAX(OFFSET('Data transformed'!$A$4,MATCH($A153,'Data transformed'!$A$5:$A$185,0),MATCH(AY$4,'Data transformed'!$4:$4,0)-1),$M153),$N153),"NA"))</f>
        <v>0</v>
      </c>
      <c r="AZ153" s="103" t="n">
        <f aca="true">IF($J153="","",IF(ISNUMBER(OFFSET('Data transformed'!$A$4,MATCH($A153,'Data transformed'!$A$5:$A$185,0),MATCH(AZ$4,'Data transformed'!$4:$4,0)-1)), MIN(MAX(OFFSET('Data transformed'!$A$4,MATCH($A153,'Data transformed'!$A$5:$A$185,0),MATCH(AZ$4,'Data transformed'!$4:$4,0)-1),$M153),$N153),"NA"))</f>
        <v>2</v>
      </c>
      <c r="BA153" s="103" t="n">
        <f aca="true">IF($J153="","",IF(ISNUMBER(OFFSET('Data transformed'!$A$4,MATCH($A153,'Data transformed'!$A$5:$A$185,0),MATCH(BA$4,'Data transformed'!$4:$4,0)-1)), MIN(MAX(OFFSET('Data transformed'!$A$4,MATCH($A153,'Data transformed'!$A$5:$A$185,0),MATCH(BA$4,'Data transformed'!$4:$4,0)-1),$M153),$N153),"NA"))</f>
        <v>0</v>
      </c>
      <c r="BB153" s="103" t="n">
        <f aca="true">IF($J153="","",IF(ISNUMBER(OFFSET('Data transformed'!$A$4,MATCH($A153,'Data transformed'!$A$5:$A$185,0),MATCH(BB$4,'Data transformed'!$4:$4,0)-1)), MIN(MAX(OFFSET('Data transformed'!$A$4,MATCH($A153,'Data transformed'!$A$5:$A$185,0),MATCH(BB$4,'Data transformed'!$4:$4,0)-1),$M153),$N153),"NA"))</f>
        <v>2</v>
      </c>
      <c r="BC153" s="103" t="n">
        <f aca="true">IF($J153="","",IF(ISNUMBER(OFFSET('Data transformed'!$A$4,MATCH($A153,'Data transformed'!$A$5:$A$185,0),MATCH(BC$4,'Data transformed'!$4:$4,0)-1)), MIN(MAX(OFFSET('Data transformed'!$A$4,MATCH($A153,'Data transformed'!$A$5:$A$185,0),MATCH(BC$4,'Data transformed'!$4:$4,0)-1),$M153),$N153),"NA"))</f>
        <v>0</v>
      </c>
      <c r="BD153" s="103" t="n">
        <f aca="true">IF($J153="","",IF(ISNUMBER(OFFSET('Data transformed'!$A$4,MATCH($A153,'Data transformed'!$A$5:$A$185,0),MATCH(BD$4,'Data transformed'!$4:$4,0)-1)), MIN(MAX(OFFSET('Data transformed'!$A$4,MATCH($A153,'Data transformed'!$A$5:$A$185,0),MATCH(BD$4,'Data transformed'!$4:$4,0)-1),$M153),$N153),"NA"))</f>
        <v>2</v>
      </c>
      <c r="BE153" s="103" t="n">
        <f aca="true">IF($J153="","",IF(ISNUMBER(OFFSET('Data transformed'!$A$4,MATCH($A153,'Data transformed'!$A$5:$A$185,0),MATCH(BE$4,'Data transformed'!$4:$4,0)-1)), MIN(MAX(OFFSET('Data transformed'!$A$4,MATCH($A153,'Data transformed'!$A$5:$A$185,0),MATCH(BE$4,'Data transformed'!$4:$4,0)-1),$M153),$N153),"NA"))</f>
        <v>0</v>
      </c>
      <c r="BF153" s="103" t="n">
        <f aca="true">IF($J153="","",IF(ISNUMBER(OFFSET('Data transformed'!$A$4,MATCH($A153,'Data transformed'!$A$5:$A$185,0),MATCH(BF$4,'Data transformed'!$4:$4,0)-1)), MIN(MAX(OFFSET('Data transformed'!$A$4,MATCH($A153,'Data transformed'!$A$5:$A$185,0),MATCH(BF$4,'Data transformed'!$4:$4,0)-1),$M153),$N153),"NA"))</f>
        <v>2</v>
      </c>
      <c r="BG153" s="103" t="n">
        <f aca="true">IF($J153="","",IF(ISNUMBER(OFFSET('Data transformed'!$A$4,MATCH($A153,'Data transformed'!$A$5:$A$185,0),MATCH(BG$4,'Data transformed'!$4:$4,0)-1)), MIN(MAX(OFFSET('Data transformed'!$A$4,MATCH($A153,'Data transformed'!$A$5:$A$185,0),MATCH(BG$4,'Data transformed'!$4:$4,0)-1),$M153),$N153),"NA"))</f>
        <v>0</v>
      </c>
      <c r="BH153" s="103" t="n">
        <f aca="true">IF($J153="","",IF(ISNUMBER(OFFSET('Data transformed'!$A$4,MATCH($A153,'Data transformed'!$A$5:$A$185,0),MATCH(BH$4,'Data transformed'!$4:$4,0)-1)), MIN(MAX(OFFSET('Data transformed'!$A$4,MATCH($A153,'Data transformed'!$A$5:$A$185,0),MATCH(BH$4,'Data transformed'!$4:$4,0)-1),$M153),$N153),"NA"))</f>
        <v>1</v>
      </c>
      <c r="BI153" s="103" t="n">
        <f aca="true">IF($J153="","",IF(ISNUMBER(OFFSET('Data transformed'!$A$4,MATCH($A153,'Data transformed'!$A$5:$A$185,0),MATCH(BI$4,'Data transformed'!$4:$4,0)-1)), MIN(MAX(OFFSET('Data transformed'!$A$4,MATCH($A153,'Data transformed'!$A$5:$A$185,0),MATCH(BI$4,'Data transformed'!$4:$4,0)-1),$M153),$N153),"NA"))</f>
        <v>0</v>
      </c>
      <c r="BJ153" s="103" t="n">
        <f aca="true">IF($J153="","",IF(ISNUMBER(OFFSET('Data transformed'!$A$4,MATCH($A153,'Data transformed'!$A$5:$A$185,0),MATCH(BJ$4,'Data transformed'!$4:$4,0)-1)), MIN(MAX(OFFSET('Data transformed'!$A$4,MATCH($A153,'Data transformed'!$A$5:$A$185,0),MATCH(BJ$4,'Data transformed'!$4:$4,0)-1),$M153),$N153),"NA"))</f>
        <v>1</v>
      </c>
      <c r="BK153" s="103" t="n">
        <f aca="true">IF($J153="","",IF(ISNUMBER(OFFSET('Data transformed'!$A$4,MATCH($A153,'Data transformed'!$A$5:$A$185,0),MATCH(BK$4,'Data transformed'!$4:$4,0)-1)), MIN(MAX(OFFSET('Data transformed'!$A$4,MATCH($A153,'Data transformed'!$A$5:$A$185,0),MATCH(BK$4,'Data transformed'!$4:$4,0)-1),$M153),$N153),"NA"))</f>
        <v>0</v>
      </c>
      <c r="BL153" s="103" t="n">
        <f aca="true">IF($J153="","",IF(ISNUMBER(OFFSET('Data transformed'!$A$4,MATCH($A153,'Data transformed'!$A$5:$A$185,0),MATCH(BL$4,'Data transformed'!$4:$4,0)-1)), MIN(MAX(OFFSET('Data transformed'!$A$4,MATCH($A153,'Data transformed'!$A$5:$A$185,0),MATCH(BL$4,'Data transformed'!$4:$4,0)-1),$M153),$N153),"NA"))</f>
        <v>0</v>
      </c>
      <c r="BM153" s="103" t="n">
        <f aca="true">IF($J153="","",IF(ISNUMBER(OFFSET('Data transformed'!$A$4,MATCH($A153,'Data transformed'!$A$5:$A$185,0),MATCH(BM$4,'Data transformed'!$4:$4,0)-1)), MIN(MAX(OFFSET('Data transformed'!$A$4,MATCH($A153,'Data transformed'!$A$5:$A$185,0),MATCH(BM$4,'Data transformed'!$4:$4,0)-1),$M153),$N153),"NA"))</f>
        <v>0</v>
      </c>
      <c r="BN153" s="103" t="n">
        <f aca="true">IF($J153="","",IF(ISNUMBER(OFFSET('Data transformed'!$A$4,MATCH($A153,'Data transformed'!$A$5:$A$185,0),MATCH(BN$4,'Data transformed'!$4:$4,0)-1)), MIN(MAX(OFFSET('Data transformed'!$A$4,MATCH($A153,'Data transformed'!$A$5:$A$185,0),MATCH(BN$4,'Data transformed'!$4:$4,0)-1),$M153),$N153),"NA"))</f>
        <v>0</v>
      </c>
      <c r="BO153" s="103" t="n">
        <f aca="true">IF($J153="","",IF(ISNUMBER(OFFSET('Data transformed'!$A$4,MATCH($A153,'Data transformed'!$A$5:$A$185,0),MATCH(BO$4,'Data transformed'!$4:$4,0)-1)), MIN(MAX(OFFSET('Data transformed'!$A$4,MATCH($A153,'Data transformed'!$A$5:$A$185,0),MATCH(BO$4,'Data transformed'!$4:$4,0)-1),$M153),$N153),"NA"))</f>
        <v>0</v>
      </c>
      <c r="BP153" s="103" t="n">
        <f aca="true">IF($J153="","",IF(ISNUMBER(OFFSET('Data transformed'!$A$4,MATCH($A153,'Data transformed'!$A$5:$A$185,0),MATCH(BP$4,'Data transformed'!$4:$4,0)-1)), MIN(MAX(OFFSET('Data transformed'!$A$4,MATCH($A153,'Data transformed'!$A$5:$A$185,0),MATCH(BP$4,'Data transformed'!$4:$4,0)-1),$M153),$N153),"NA"))</f>
        <v>0</v>
      </c>
      <c r="BQ153" s="103" t="n">
        <f aca="true">IF($J153="","",IF(ISNUMBER(OFFSET('Data transformed'!$A$4,MATCH($A153,'Data transformed'!$A$5:$A$185,0),MATCH(BQ$4,'Data transformed'!$4:$4,0)-1)), MIN(MAX(OFFSET('Data transformed'!$A$4,MATCH($A153,'Data transformed'!$A$5:$A$185,0),MATCH(BQ$4,'Data transformed'!$4:$4,0)-1),$M153),$N153),"NA"))</f>
        <v>2</v>
      </c>
      <c r="BR153" s="103" t="n">
        <f aca="true">IF($J153="","",IF(ISNUMBER(OFFSET('Data transformed'!$A$4,MATCH($A153,'Data transformed'!$A$5:$A$185,0),MATCH(BR$4,'Data transformed'!$4:$4,0)-1)), MIN(MAX(OFFSET('Data transformed'!$A$4,MATCH($A153,'Data transformed'!$A$5:$A$185,0),MATCH(BR$4,'Data transformed'!$4:$4,0)-1),$M153),$N153),"NA"))</f>
        <v>1</v>
      </c>
      <c r="BS153" s="103" t="n">
        <f aca="true">IF($J153="","",IF(ISNUMBER(OFFSET('Data transformed'!$A$4,MATCH($A153,'Data transformed'!$A$5:$A$185,0),MATCH(BS$4,'Data transformed'!$4:$4,0)-1)), MIN(MAX(OFFSET('Data transformed'!$A$4,MATCH($A153,'Data transformed'!$A$5:$A$185,0),MATCH(BS$4,'Data transformed'!$4:$4,0)-1),$M153),$N153),"NA"))</f>
        <v>1</v>
      </c>
      <c r="BT153" s="103" t="n">
        <f aca="true">IF($J153="","",IF(ISNUMBER(OFFSET('Data transformed'!$A$4,MATCH($A153,'Data transformed'!$A$5:$A$185,0),MATCH(BT$4,'Data transformed'!$4:$4,0)-1)), MIN(MAX(OFFSET('Data transformed'!$A$4,MATCH($A153,'Data transformed'!$A$5:$A$185,0),MATCH(BT$4,'Data transformed'!$4:$4,0)-1),$M153),$N153),"NA"))</f>
        <v>0</v>
      </c>
      <c r="BU153" s="103" t="n">
        <f aca="true">IF($J153="","",IF(ISNUMBER(OFFSET('Data transformed'!$A$4,MATCH($A153,'Data transformed'!$A$5:$A$185,0),MATCH(BU$4,'Data transformed'!$4:$4,0)-1)), MIN(MAX(OFFSET('Data transformed'!$A$4,MATCH($A153,'Data transformed'!$A$5:$A$185,0),MATCH(BU$4,'Data transformed'!$4:$4,0)-1),$M153),$N153),"NA"))</f>
        <v>0</v>
      </c>
      <c r="BV153" s="103" t="n">
        <f aca="true">IF($J153="","",IF(ISNUMBER(OFFSET('Data transformed'!$A$4,MATCH($A153,'Data transformed'!$A$5:$A$185,0),MATCH(BV$4,'Data transformed'!$4:$4,0)-1)), MIN(MAX(OFFSET('Data transformed'!$A$4,MATCH($A153,'Data transformed'!$A$5:$A$185,0),MATCH(BV$4,'Data transformed'!$4:$4,0)-1),$M153),$N153),"NA"))</f>
        <v>0</v>
      </c>
      <c r="BW153" s="103" t="n">
        <f aca="true">IF($J153="","",IF(ISNUMBER(OFFSET('Data transformed'!$A$4,MATCH($A153,'Data transformed'!$A$5:$A$185,0),MATCH(BW$4,'Data transformed'!$4:$4,0)-1)), MIN(MAX(OFFSET('Data transformed'!$A$4,MATCH($A153,'Data transformed'!$A$5:$A$185,0),MATCH(BW$4,'Data transformed'!$4:$4,0)-1),$M153),$N153),"NA"))</f>
        <v>0</v>
      </c>
      <c r="BX153" s="103" t="n">
        <f aca="true">IF($J153="","",IF(ISNUMBER(OFFSET('Data transformed'!$A$4,MATCH($A153,'Data transformed'!$A$5:$A$185,0),MATCH(BX$4,'Data transformed'!$4:$4,0)-1)), MIN(MAX(OFFSET('Data transformed'!$A$4,MATCH($A153,'Data transformed'!$A$5:$A$185,0),MATCH(BX$4,'Data transformed'!$4:$4,0)-1),$M153),$N153),"NA"))</f>
        <v>0</v>
      </c>
      <c r="BY153" s="103" t="n">
        <f aca="true">IF($J153="","",IF(ISNUMBER(OFFSET('Data transformed'!$A$4,MATCH($A153,'Data transformed'!$A$5:$A$185,0),MATCH(BY$4,'Data transformed'!$4:$4,0)-1)), MIN(MAX(OFFSET('Data transformed'!$A$4,MATCH($A153,'Data transformed'!$A$5:$A$185,0),MATCH(BY$4,'Data transformed'!$4:$4,0)-1),$M153),$N153),"NA"))</f>
        <v>0</v>
      </c>
      <c r="BZ153" s="103" t="n">
        <f aca="true">IF($J153="","",IF(ISNUMBER(OFFSET('Data transformed'!$A$4,MATCH($A153,'Data transformed'!$A$5:$A$185,0),MATCH(BZ$4,'Data transformed'!$4:$4,0)-1)), MIN(MAX(OFFSET('Data transformed'!$A$4,MATCH($A153,'Data transformed'!$A$5:$A$185,0),MATCH(BZ$4,'Data transformed'!$4:$4,0)-1),$M153),$N153),"NA"))</f>
        <v>0</v>
      </c>
      <c r="CA153" s="103" t="n">
        <f aca="true">IF($J153="","",IF(ISNUMBER(OFFSET('Data transformed'!$A$4,MATCH($A153,'Data transformed'!$A$5:$A$185,0),MATCH(CA$4,'Data transformed'!$4:$4,0)-1)), MIN(MAX(OFFSET('Data transformed'!$A$4,MATCH($A153,'Data transformed'!$A$5:$A$185,0),MATCH(CA$4,'Data transformed'!$4:$4,0)-1),$M153),$N153),"NA"))</f>
        <v>0</v>
      </c>
      <c r="CB153" s="103" t="n">
        <f aca="true">IF($J153="","",IF(ISNUMBER(OFFSET('Data transformed'!$A$4,MATCH($A153,'Data transformed'!$A$5:$A$185,0),MATCH(CB$4,'Data transformed'!$4:$4,0)-1)), MIN(MAX(OFFSET('Data transformed'!$A$4,MATCH($A153,'Data transformed'!$A$5:$A$185,0),MATCH(CB$4,'Data transformed'!$4:$4,0)-1),$M153),$N153),"NA"))</f>
        <v>0</v>
      </c>
      <c r="CC153" s="103" t="n">
        <f aca="true">IF($J153="","",IF(ISNUMBER(OFFSET('Data transformed'!$A$4,MATCH($A153,'Data transformed'!$A$5:$A$185,0),MATCH(CC$4,'Data transformed'!$4:$4,0)-1)), MIN(MAX(OFFSET('Data transformed'!$A$4,MATCH($A153,'Data transformed'!$A$5:$A$185,0),MATCH(CC$4,'Data transformed'!$4:$4,0)-1),$M153),$N153),"NA"))</f>
        <v>0</v>
      </c>
      <c r="CD153" s="103" t="n">
        <f aca="true">IF($J153="","",IF(ISNUMBER(OFFSET('Data transformed'!$A$4,MATCH($A153,'Data transformed'!$A$5:$A$185,0),MATCH(CD$4,'Data transformed'!$4:$4,0)-1)), MIN(MAX(OFFSET('Data transformed'!$A$4,MATCH($A153,'Data transformed'!$A$5:$A$185,0),MATCH(CD$4,'Data transformed'!$4:$4,0)-1),$M153),$N153),"NA"))</f>
        <v>0</v>
      </c>
      <c r="CE153" s="103" t="n">
        <f aca="true">IF($J153="","",IF(ISNUMBER(OFFSET('Data transformed'!$A$4,MATCH($A153,'Data transformed'!$A$5:$A$185,0),MATCH(CE$4,'Data transformed'!$4:$4,0)-1)), MIN(MAX(OFFSET('Data transformed'!$A$4,MATCH($A153,'Data transformed'!$A$5:$A$185,0),MATCH(CE$4,'Data transformed'!$4:$4,0)-1),$M153),$N153),"NA"))</f>
        <v>0</v>
      </c>
      <c r="CF153" s="103" t="n">
        <f aca="true">IF($J153="","",IF(ISNUMBER(OFFSET('Data transformed'!$A$4,MATCH($A153,'Data transformed'!$A$5:$A$185,0),MATCH(CF$4,'Data transformed'!$4:$4,0)-1)), MIN(MAX(OFFSET('Data transformed'!$A$4,MATCH($A153,'Data transformed'!$A$5:$A$185,0),MATCH(CF$4,'Data transformed'!$4:$4,0)-1),$M153),$N153),"NA"))</f>
        <v>0</v>
      </c>
      <c r="CG153" s="103" t="n">
        <f aca="true">IF($J153="","",IF(ISNUMBER(OFFSET('Data transformed'!$A$4,MATCH($A153,'Data transformed'!$A$5:$A$185,0),MATCH(CG$4,'Data transformed'!$4:$4,0)-1)), MIN(MAX(OFFSET('Data transformed'!$A$4,MATCH($A153,'Data transformed'!$A$5:$A$185,0),MATCH(CG$4,'Data transformed'!$4:$4,0)-1),$M153),$N153),"NA"))</f>
        <v>2</v>
      </c>
      <c r="CH153" s="103" t="n">
        <f aca="true">IF($J153="","",IF(ISNUMBER(OFFSET('Data transformed'!$A$4,MATCH($A153,'Data transformed'!$A$5:$A$185,0),MATCH(CH$4,'Data transformed'!$4:$4,0)-1)), MIN(MAX(OFFSET('Data transformed'!$A$4,MATCH($A153,'Data transformed'!$A$5:$A$185,0),MATCH(CH$4,'Data transformed'!$4:$4,0)-1),$M153),$N153),"NA"))</f>
        <v>0</v>
      </c>
      <c r="CI153" s="103" t="n">
        <f aca="true">IF($J153="","",IF(ISNUMBER(OFFSET('Data transformed'!$A$4,MATCH($A153,'Data transformed'!$A$5:$A$185,0),MATCH(CI$4,'Data transformed'!$4:$4,0)-1)), MIN(MAX(OFFSET('Data transformed'!$A$4,MATCH($A153,'Data transformed'!$A$5:$A$185,0),MATCH(CI$4,'Data transformed'!$4:$4,0)-1),$M153),$N153),"NA"))</f>
        <v>0</v>
      </c>
      <c r="CJ153" s="103" t="n">
        <f aca="true">IF($J153="","",IF(ISNUMBER(OFFSET('Data transformed'!$A$4,MATCH($A153,'Data transformed'!$A$5:$A$185,0),MATCH(CJ$4,'Data transformed'!$4:$4,0)-1)), MIN(MAX(OFFSET('Data transformed'!$A$4,MATCH($A153,'Data transformed'!$A$5:$A$185,0),MATCH(CJ$4,'Data transformed'!$4:$4,0)-1),$M153),$N153),"NA"))</f>
        <v>0</v>
      </c>
      <c r="CK153" s="103" t="n">
        <f aca="true">IF($J153="","",IF(ISNUMBER(OFFSET('Data transformed'!$A$4,MATCH($A153,'Data transformed'!$A$5:$A$185,0),MATCH(CK$4,'Data transformed'!$4:$4,0)-1)), MIN(MAX(OFFSET('Data transformed'!$A$4,MATCH($A153,'Data transformed'!$A$5:$A$185,0),MATCH(CK$4,'Data transformed'!$4:$4,0)-1),$M153),$N153),"NA"))</f>
        <v>2</v>
      </c>
      <c r="CL153" s="103" t="n">
        <f aca="true">IF($J153="","",IF(ISNUMBER(OFFSET('Data transformed'!$A$4,MATCH($A153,'Data transformed'!$A$5:$A$185,0),MATCH(CL$4,'Data transformed'!$4:$4,0)-1)), MIN(MAX(OFFSET('Data transformed'!$A$4,MATCH($A153,'Data transformed'!$A$5:$A$185,0),MATCH(CL$4,'Data transformed'!$4:$4,0)-1),$M153),$N153),"NA"))</f>
        <v>0</v>
      </c>
      <c r="CM153" s="103" t="n">
        <f aca="true">IF($J153="","",IF(ISNUMBER(OFFSET('Data transformed'!$A$4,MATCH($A153,'Data transformed'!$A$5:$A$185,0),MATCH(CM$4,'Data transformed'!$4:$4,0)-1)), MIN(MAX(OFFSET('Data transformed'!$A$4,MATCH($A153,'Data transformed'!$A$5:$A$185,0),MATCH(CM$4,'Data transformed'!$4:$4,0)-1),$M153),$N153),"NA"))</f>
        <v>0</v>
      </c>
      <c r="CN153" s="103" t="n">
        <f aca="true">IF($J153="","",IF(ISNUMBER(OFFSET('Data transformed'!$A$4,MATCH($A153,'Data transformed'!$A$5:$A$185,0),MATCH(CN$4,'Data transformed'!$4:$4,0)-1)), MIN(MAX(OFFSET('Data transformed'!$A$4,MATCH($A153,'Data transformed'!$A$5:$A$185,0),MATCH(CN$4,'Data transformed'!$4:$4,0)-1),$M153),$N153),"NA"))</f>
        <v>0</v>
      </c>
      <c r="CO153" s="103" t="n">
        <f aca="true">IF($J153="","",IF(ISNUMBER(OFFSET('Data transformed'!$A$4,MATCH($A153,'Data transformed'!$A$5:$A$185,0),MATCH(CO$4,'Data transformed'!$4:$4,0)-1)), MIN(MAX(OFFSET('Data transformed'!$A$4,MATCH($A153,'Data transformed'!$A$5:$A$185,0),MATCH(CO$4,'Data transformed'!$4:$4,0)-1),$M153),$N153),"NA"))</f>
        <v>0</v>
      </c>
      <c r="CP153" s="103" t="n">
        <f aca="true">IF($J153="","",IF(ISNUMBER(OFFSET('Data transformed'!$A$4,MATCH($A153,'Data transformed'!$A$5:$A$185,0),MATCH(CP$4,'Data transformed'!$4:$4,0)-1)), MIN(MAX(OFFSET('Data transformed'!$A$4,MATCH($A153,'Data transformed'!$A$5:$A$185,0),MATCH(CP$4,'Data transformed'!$4:$4,0)-1),$M153),$N153),"NA"))</f>
        <v>0</v>
      </c>
      <c r="CQ153" s="103" t="n">
        <f aca="true">IF($J153="","",IF(ISNUMBER(OFFSET('Data transformed'!$A$4,MATCH($A153,'Data transformed'!$A$5:$A$185,0),MATCH(CQ$4,'Data transformed'!$4:$4,0)-1)), MIN(MAX(OFFSET('Data transformed'!$A$4,MATCH($A153,'Data transformed'!$A$5:$A$185,0),MATCH(CQ$4,'Data transformed'!$4:$4,0)-1),$M153),$N153),"NA"))</f>
        <v>2</v>
      </c>
      <c r="CR153" s="103" t="n">
        <f aca="true">IF($J153="","",IF(ISNUMBER(OFFSET('Data transformed'!$A$4,MATCH($A153,'Data transformed'!$A$5:$A$185,0),MATCH(CR$4,'Data transformed'!$4:$4,0)-1)), MIN(MAX(OFFSET('Data transformed'!$A$4,MATCH($A153,'Data transformed'!$A$5:$A$185,0),MATCH(CR$4,'Data transformed'!$4:$4,0)-1),$M153),$N153),"NA"))</f>
        <v>0</v>
      </c>
      <c r="CS153" s="103" t="n">
        <f aca="true">IF($J153="","",IF(ISNUMBER(OFFSET('Data transformed'!$A$4,MATCH($A153,'Data transformed'!$A$5:$A$185,0),MATCH(CS$4,'Data transformed'!$4:$4,0)-1)), MIN(MAX(OFFSET('Data transformed'!$A$4,MATCH($A153,'Data transformed'!$A$5:$A$185,0),MATCH(CS$4,'Data transformed'!$4:$4,0)-1),$M153),$N153),"NA"))</f>
        <v>0</v>
      </c>
      <c r="CT153" s="103" t="n">
        <f aca="true">IF($J153="","",IF(ISNUMBER(OFFSET('Data transformed'!$A$4,MATCH($A153,'Data transformed'!$A$5:$A$185,0),MATCH(CT$4,'Data transformed'!$4:$4,0)-1)), MIN(MAX(OFFSET('Data transformed'!$A$4,MATCH($A153,'Data transformed'!$A$5:$A$185,0),MATCH(CT$4,'Data transformed'!$4:$4,0)-1),$M153),$N153),"NA"))</f>
        <v>0</v>
      </c>
      <c r="CU153" s="103" t="n">
        <f aca="true">IF($J153="","",IF(ISNUMBER(OFFSET('Data transformed'!$A$4,MATCH($A153,'Data transformed'!$A$5:$A$185,0),MATCH(CU$4,'Data transformed'!$4:$4,0)-1)), MIN(MAX(OFFSET('Data transformed'!$A$4,MATCH($A153,'Data transformed'!$A$5:$A$185,0),MATCH(CU$4,'Data transformed'!$4:$4,0)-1),$M153),$N153),"NA"))</f>
        <v>0</v>
      </c>
    </row>
    <row r="154" customFormat="false" ht="15.5" hidden="false" customHeight="false" outlineLevel="0" collapsed="false">
      <c r="A154" s="107" t="n">
        <v>5233</v>
      </c>
      <c r="B154" s="107" t="n">
        <v>4</v>
      </c>
      <c r="C154" s="103" t="str">
        <f aca="true">IF(ISBLANK(OFFSET('Raw Data'!$A$3,MATCH($A154,'Raw Data'!$B$4:$B$185,0),MATCH(C$4,'Raw Data'!$3:$3,0)-1)),"",OFFSET('Raw Data'!$A$3,MATCH($A154,'Raw Data'!$B$4:$B$185,0),MATCH(C$4,'Raw Data'!$3:$3,0)-1))</f>
        <v/>
      </c>
      <c r="D154" s="103" t="str">
        <f aca="true">IF(ISBLANK(OFFSET('Raw Data'!$A$3,MATCH($A154,'Raw Data'!$B$4:$B$185,0),MATCH(D$4,'Raw Data'!$3:$3,0)-1)),"",OFFSET('Raw Data'!$A$3,MATCH($A154,'Raw Data'!$B$4:$B$185,0),MATCH(D$4,'Raw Data'!$3:$3,0)-1))</f>
        <v>Levels of participation in ISO's committee on blockchain and distributed ledger technologies</v>
      </c>
      <c r="E154" s="103" t="str">
        <f aca="true">IF(ISBLANK(OFFSET('Raw Data'!$A$3,MATCH($A154,'Raw Data'!$B$4:$B$185,0),MATCH(E$4,'Raw Data'!$3:$3,0)-1)),"",OFFSET('Raw Data'!$A$3,MATCH($A154,'Raw Data'!$B$4:$B$185,0),MATCH(E$4,'Raw Data'!$3:$3,0)-1))</f>
        <v/>
      </c>
      <c r="J154" s="103" t="n">
        <f aca="true" t="array" ref="J154:J154">IFERROR(_xlfn.QUARTILE.INC(IF(ISNUMBER(OFFSET('Data transformed'!$N$4,MATCH('outliers treatment'!$A154,'Data transformed'!$A$5:$A$185),1,1,COUNTA('Data transformed'!$O$4:$CX$4))),OFFSET('Data transformed'!$N$4,MATCH('outliers treatment'!$A154,'Data transformed'!$A$5:$A$185),1,1,COUNTA('Data transformed'!$O$4:$CX$4))),1),"")</f>
        <v>0</v>
      </c>
      <c r="K154" s="103" t="n">
        <f aca="true" t="array" ref="K154:K154">IFERROR(_xlfn.QUARTILE.INC(IF(ISNUMBER(OFFSET('Data transformed'!$N$4,MATCH('outliers treatment'!$A154,'Data transformed'!$A$5:$A$185),1,1,COUNTA('Data transformed'!$O$4:$CX$4))),OFFSET('Data transformed'!$N$4,MATCH('outliers treatment'!$A154,'Data transformed'!$A$5:$A$185),1,1,COUNTA('Data transformed'!$O$4:$CX$4))),3),"")</f>
        <v>2</v>
      </c>
      <c r="L154" s="103" t="n">
        <f aca="false">IFERROR(K154-J154,"")</f>
        <v>2</v>
      </c>
      <c r="M154" s="103" t="n">
        <v>0</v>
      </c>
      <c r="N154" s="103" t="n">
        <v>2</v>
      </c>
      <c r="O154" s="103"/>
      <c r="P154" s="105" t="n">
        <f aca="false" t="array" ref="P154:P154">IFERROR(SKEW(IF(ISNUMBER(T154:CU154),T154:CU154,"")),"")</f>
        <v>0.333643922045263</v>
      </c>
      <c r="Q154" s="103" t="n">
        <f aca="true">IF(ISBLANK(OFFSET('Data above threshold'!$A$4,MATCH('Data above threshold'!$A153,'Data above threshold'!$A$5:$A$185,0),MATCH('Data above threshold'!N$4,'Data above threshold'!$4:$4,0)-1)),1,OFFSET('Data above threshold'!$A$4,MATCH('Data above threshold'!$A153,'Data above threshold'!$A$5:$A$185,0),MATCH('Data above threshold'!N$4,'Data above threshold'!$4:$4,0)-1))</f>
        <v>0</v>
      </c>
      <c r="R154" s="103" t="n">
        <f aca="false">IF($J154="","",COUNTIF(T154:CU154,M154)+ COUNTIF(T154:CQ154,N154))</f>
        <v>71</v>
      </c>
      <c r="S154" s="106" t="n">
        <f aca="false" t="array" ref="S154:S154">IF(B154&lt;4,"",1-IFERROR(SUM(ISNUMBER(T154:CU154)*(1-$T$3:$CU$3))/COUNTIF($T$3:$CU$3,0),0))</f>
        <v>0</v>
      </c>
      <c r="T154" s="103" t="n">
        <f aca="true">IF($J154="","",IF(ISNUMBER(OFFSET('Data transformed'!$A$4,MATCH($A154,'Data transformed'!$A$5:$A$185,0),MATCH(T$4,'Data transformed'!$4:$4,0)-1)), MIN(MAX(OFFSET('Data transformed'!$A$4,MATCH($A154,'Data transformed'!$A$5:$A$185,0),MATCH(T$4,'Data transformed'!$4:$4,0)-1),$M154),$N154),"NA"))</f>
        <v>1</v>
      </c>
      <c r="U154" s="103" t="n">
        <f aca="true">IF($J154="","",IF(ISNUMBER(OFFSET('Data transformed'!$A$4,MATCH($A154,'Data transformed'!$A$5:$A$185,0),MATCH(U$4,'Data transformed'!$4:$4,0)-1)), MIN(MAX(OFFSET('Data transformed'!$A$4,MATCH($A154,'Data transformed'!$A$5:$A$185,0),MATCH(U$4,'Data transformed'!$4:$4,0)-1),$M154),$N154),"NA"))</f>
        <v>2</v>
      </c>
      <c r="V154" s="103" t="n">
        <f aca="true">IF($J154="","",IF(ISNUMBER(OFFSET('Data transformed'!$A$4,MATCH($A154,'Data transformed'!$A$5:$A$185,0),MATCH(V$4,'Data transformed'!$4:$4,0)-1)), MIN(MAX(OFFSET('Data transformed'!$A$4,MATCH($A154,'Data transformed'!$A$5:$A$185,0),MATCH(V$4,'Data transformed'!$4:$4,0)-1),$M154),$N154),"NA"))</f>
        <v>1</v>
      </c>
      <c r="W154" s="103" t="n">
        <f aca="true">IF($J154="","",IF(ISNUMBER(OFFSET('Data transformed'!$A$4,MATCH($A154,'Data transformed'!$A$5:$A$185,0),MATCH(W$4,'Data transformed'!$4:$4,0)-1)), MIN(MAX(OFFSET('Data transformed'!$A$4,MATCH($A154,'Data transformed'!$A$5:$A$185,0),MATCH(W$4,'Data transformed'!$4:$4,0)-1),$M154),$N154),"NA"))</f>
        <v>2</v>
      </c>
      <c r="X154" s="103" t="n">
        <f aca="true">IF($J154="","",IF(ISNUMBER(OFFSET('Data transformed'!$A$4,MATCH($A154,'Data transformed'!$A$5:$A$185,0),MATCH(X$4,'Data transformed'!$4:$4,0)-1)), MIN(MAX(OFFSET('Data transformed'!$A$4,MATCH($A154,'Data transformed'!$A$5:$A$185,0),MATCH(X$4,'Data transformed'!$4:$4,0)-1),$M154),$N154),"NA"))</f>
        <v>0</v>
      </c>
      <c r="Y154" s="103" t="n">
        <f aca="true">IF($J154="","",IF(ISNUMBER(OFFSET('Data transformed'!$A$4,MATCH($A154,'Data transformed'!$A$5:$A$185,0),MATCH(Y$4,'Data transformed'!$4:$4,0)-1)), MIN(MAX(OFFSET('Data transformed'!$A$4,MATCH($A154,'Data transformed'!$A$5:$A$185,0),MATCH(Y$4,'Data transformed'!$4:$4,0)-1),$M154),$N154),"NA"))</f>
        <v>0</v>
      </c>
      <c r="Z154" s="103" t="n">
        <f aca="true">IF($J154="","",IF(ISNUMBER(OFFSET('Data transformed'!$A$4,MATCH($A154,'Data transformed'!$A$5:$A$185,0),MATCH(Z$4,'Data transformed'!$4:$4,0)-1)), MIN(MAX(OFFSET('Data transformed'!$A$4,MATCH($A154,'Data transformed'!$A$5:$A$185,0),MATCH(Z$4,'Data transformed'!$4:$4,0)-1),$M154),$N154),"NA"))</f>
        <v>2</v>
      </c>
      <c r="AA154" s="103" t="n">
        <f aca="true">IF($J154="","",IF(ISNUMBER(OFFSET('Data transformed'!$A$4,MATCH($A154,'Data transformed'!$A$5:$A$185,0),MATCH(AA$4,'Data transformed'!$4:$4,0)-1)), MIN(MAX(OFFSET('Data transformed'!$A$4,MATCH($A154,'Data transformed'!$A$5:$A$185,0),MATCH(AA$4,'Data transformed'!$4:$4,0)-1),$M154),$N154),"NA"))</f>
        <v>2</v>
      </c>
      <c r="AB154" s="103" t="n">
        <f aca="true">IF($J154="","",IF(ISNUMBER(OFFSET('Data transformed'!$A$4,MATCH($A154,'Data transformed'!$A$5:$A$185,0),MATCH(AB$4,'Data transformed'!$4:$4,0)-1)), MIN(MAX(OFFSET('Data transformed'!$A$4,MATCH($A154,'Data transformed'!$A$5:$A$185,0),MATCH(AB$4,'Data transformed'!$4:$4,0)-1),$M154),$N154),"NA"))</f>
        <v>2</v>
      </c>
      <c r="AC154" s="103" t="n">
        <f aca="true">IF($J154="","",IF(ISNUMBER(OFFSET('Data transformed'!$A$4,MATCH($A154,'Data transformed'!$A$5:$A$185,0),MATCH(AC$4,'Data transformed'!$4:$4,0)-1)), MIN(MAX(OFFSET('Data transformed'!$A$4,MATCH($A154,'Data transformed'!$A$5:$A$185,0),MATCH(AC$4,'Data transformed'!$4:$4,0)-1),$M154),$N154),"NA"))</f>
        <v>0</v>
      </c>
      <c r="AD154" s="103" t="n">
        <f aca="true">IF($J154="","",IF(ISNUMBER(OFFSET('Data transformed'!$A$4,MATCH($A154,'Data transformed'!$A$5:$A$185,0),MATCH(AD$4,'Data transformed'!$4:$4,0)-1)), MIN(MAX(OFFSET('Data transformed'!$A$4,MATCH($A154,'Data transformed'!$A$5:$A$185,0),MATCH(AD$4,'Data transformed'!$4:$4,0)-1),$M154),$N154),"NA"))</f>
        <v>2</v>
      </c>
      <c r="AE154" s="103" t="n">
        <f aca="true">IF($J154="","",IF(ISNUMBER(OFFSET('Data transformed'!$A$4,MATCH($A154,'Data transformed'!$A$5:$A$185,0),MATCH(AE$4,'Data transformed'!$4:$4,0)-1)), MIN(MAX(OFFSET('Data transformed'!$A$4,MATCH($A154,'Data transformed'!$A$5:$A$185,0),MATCH(AE$4,'Data transformed'!$4:$4,0)-1),$M154),$N154),"NA"))</f>
        <v>0</v>
      </c>
      <c r="AF154" s="103" t="n">
        <f aca="true">IF($J154="","",IF(ISNUMBER(OFFSET('Data transformed'!$A$4,MATCH($A154,'Data transformed'!$A$5:$A$185,0),MATCH(AF$4,'Data transformed'!$4:$4,0)-1)), MIN(MAX(OFFSET('Data transformed'!$A$4,MATCH($A154,'Data transformed'!$A$5:$A$185,0),MATCH(AF$4,'Data transformed'!$4:$4,0)-1),$M154),$N154),"NA"))</f>
        <v>1</v>
      </c>
      <c r="AG154" s="103" t="n">
        <f aca="true">IF($J154="","",IF(ISNUMBER(OFFSET('Data transformed'!$A$4,MATCH($A154,'Data transformed'!$A$5:$A$185,0),MATCH(AG$4,'Data transformed'!$4:$4,0)-1)), MIN(MAX(OFFSET('Data transformed'!$A$4,MATCH($A154,'Data transformed'!$A$5:$A$185,0),MATCH(AG$4,'Data transformed'!$4:$4,0)-1),$M154),$N154),"NA"))</f>
        <v>0</v>
      </c>
      <c r="AH154" s="103" t="n">
        <f aca="true">IF($J154="","",IF(ISNUMBER(OFFSET('Data transformed'!$A$4,MATCH($A154,'Data transformed'!$A$5:$A$185,0),MATCH(AH$4,'Data transformed'!$4:$4,0)-1)), MIN(MAX(OFFSET('Data transformed'!$A$4,MATCH($A154,'Data transformed'!$A$5:$A$185,0),MATCH(AH$4,'Data transformed'!$4:$4,0)-1),$M154),$N154),"NA"))</f>
        <v>0</v>
      </c>
      <c r="AI154" s="103" t="n">
        <f aca="true">IF($J154="","",IF(ISNUMBER(OFFSET('Data transformed'!$A$4,MATCH($A154,'Data transformed'!$A$5:$A$185,0),MATCH(AI$4,'Data transformed'!$4:$4,0)-1)), MIN(MAX(OFFSET('Data transformed'!$A$4,MATCH($A154,'Data transformed'!$A$5:$A$185,0),MATCH(AI$4,'Data transformed'!$4:$4,0)-1),$M154),$N154),"NA"))</f>
        <v>2</v>
      </c>
      <c r="AJ154" s="103" t="n">
        <f aca="true">IF($J154="","",IF(ISNUMBER(OFFSET('Data transformed'!$A$4,MATCH($A154,'Data transformed'!$A$5:$A$185,0),MATCH(AJ$4,'Data transformed'!$4:$4,0)-1)), MIN(MAX(OFFSET('Data transformed'!$A$4,MATCH($A154,'Data transformed'!$A$5:$A$185,0),MATCH(AJ$4,'Data transformed'!$4:$4,0)-1),$M154),$N154),"NA"))</f>
        <v>2</v>
      </c>
      <c r="AK154" s="103" t="n">
        <f aca="true">IF($J154="","",IF(ISNUMBER(OFFSET('Data transformed'!$A$4,MATCH($A154,'Data transformed'!$A$5:$A$185,0),MATCH(AK$4,'Data transformed'!$4:$4,0)-1)), MIN(MAX(OFFSET('Data transformed'!$A$4,MATCH($A154,'Data transformed'!$A$5:$A$185,0),MATCH(AK$4,'Data transformed'!$4:$4,0)-1),$M154),$N154),"NA"))</f>
        <v>2</v>
      </c>
      <c r="AL154" s="103" t="n">
        <f aca="true">IF($J154="","",IF(ISNUMBER(OFFSET('Data transformed'!$A$4,MATCH($A154,'Data transformed'!$A$5:$A$185,0),MATCH(AL$4,'Data transformed'!$4:$4,0)-1)), MIN(MAX(OFFSET('Data transformed'!$A$4,MATCH($A154,'Data transformed'!$A$5:$A$185,0),MATCH(AL$4,'Data transformed'!$4:$4,0)-1),$M154),$N154),"NA"))</f>
        <v>0</v>
      </c>
      <c r="AM154" s="103" t="n">
        <f aca="true">IF($J154="","",IF(ISNUMBER(OFFSET('Data transformed'!$A$4,MATCH($A154,'Data transformed'!$A$5:$A$185,0),MATCH(AM$4,'Data transformed'!$4:$4,0)-1)), MIN(MAX(OFFSET('Data transformed'!$A$4,MATCH($A154,'Data transformed'!$A$5:$A$185,0),MATCH(AM$4,'Data transformed'!$4:$4,0)-1),$M154),$N154),"NA"))</f>
        <v>0</v>
      </c>
      <c r="AN154" s="103" t="n">
        <f aca="true">IF($J154="","",IF(ISNUMBER(OFFSET('Data transformed'!$A$4,MATCH($A154,'Data transformed'!$A$5:$A$185,0),MATCH(AN$4,'Data transformed'!$4:$4,0)-1)), MIN(MAX(OFFSET('Data transformed'!$A$4,MATCH($A154,'Data transformed'!$A$5:$A$185,0),MATCH(AN$4,'Data transformed'!$4:$4,0)-1),$M154),$N154),"NA"))</f>
        <v>0</v>
      </c>
      <c r="AO154" s="103" t="n">
        <f aca="true">IF($J154="","",IF(ISNUMBER(OFFSET('Data transformed'!$A$4,MATCH($A154,'Data transformed'!$A$5:$A$185,0),MATCH(AO$4,'Data transformed'!$4:$4,0)-1)), MIN(MAX(OFFSET('Data transformed'!$A$4,MATCH($A154,'Data transformed'!$A$5:$A$185,0),MATCH(AO$4,'Data transformed'!$4:$4,0)-1),$M154),$N154),"NA"))</f>
        <v>2</v>
      </c>
      <c r="AP154" s="103" t="n">
        <f aca="true">IF($J154="","",IF(ISNUMBER(OFFSET('Data transformed'!$A$4,MATCH($A154,'Data transformed'!$A$5:$A$185,0),MATCH(AP$4,'Data transformed'!$4:$4,0)-1)), MIN(MAX(OFFSET('Data transformed'!$A$4,MATCH($A154,'Data transformed'!$A$5:$A$185,0),MATCH(AP$4,'Data transformed'!$4:$4,0)-1),$M154),$N154),"NA"))</f>
        <v>2</v>
      </c>
      <c r="AQ154" s="103" t="n">
        <f aca="true">IF($J154="","",IF(ISNUMBER(OFFSET('Data transformed'!$A$4,MATCH($A154,'Data transformed'!$A$5:$A$185,0),MATCH(AQ$4,'Data transformed'!$4:$4,0)-1)), MIN(MAX(OFFSET('Data transformed'!$A$4,MATCH($A154,'Data transformed'!$A$5:$A$185,0),MATCH(AQ$4,'Data transformed'!$4:$4,0)-1),$M154),$N154),"NA"))</f>
        <v>0</v>
      </c>
      <c r="AR154" s="103" t="n">
        <f aca="true">IF($J154="","",IF(ISNUMBER(OFFSET('Data transformed'!$A$4,MATCH($A154,'Data transformed'!$A$5:$A$185,0),MATCH(AR$4,'Data transformed'!$4:$4,0)-1)), MIN(MAX(OFFSET('Data transformed'!$A$4,MATCH($A154,'Data transformed'!$A$5:$A$185,0),MATCH(AR$4,'Data transformed'!$4:$4,0)-1),$M154),$N154),"NA"))</f>
        <v>2</v>
      </c>
      <c r="AS154" s="103" t="n">
        <f aca="true">IF($J154="","",IF(ISNUMBER(OFFSET('Data transformed'!$A$4,MATCH($A154,'Data transformed'!$A$5:$A$185,0),MATCH(AS$4,'Data transformed'!$4:$4,0)-1)), MIN(MAX(OFFSET('Data transformed'!$A$4,MATCH($A154,'Data transformed'!$A$5:$A$185,0),MATCH(AS$4,'Data transformed'!$4:$4,0)-1),$M154),$N154),"NA"))</f>
        <v>2</v>
      </c>
      <c r="AT154" s="103" t="n">
        <f aca="true">IF($J154="","",IF(ISNUMBER(OFFSET('Data transformed'!$A$4,MATCH($A154,'Data transformed'!$A$5:$A$185,0),MATCH(AT$4,'Data transformed'!$4:$4,0)-1)), MIN(MAX(OFFSET('Data transformed'!$A$4,MATCH($A154,'Data transformed'!$A$5:$A$185,0),MATCH(AT$4,'Data transformed'!$4:$4,0)-1),$M154),$N154),"NA"))</f>
        <v>0</v>
      </c>
      <c r="AU154" s="103" t="n">
        <f aca="true">IF($J154="","",IF(ISNUMBER(OFFSET('Data transformed'!$A$4,MATCH($A154,'Data transformed'!$A$5:$A$185,0),MATCH(AU$4,'Data transformed'!$4:$4,0)-1)), MIN(MAX(OFFSET('Data transformed'!$A$4,MATCH($A154,'Data transformed'!$A$5:$A$185,0),MATCH(AU$4,'Data transformed'!$4:$4,0)-1),$M154),$N154),"NA"))</f>
        <v>0</v>
      </c>
      <c r="AV154" s="103" t="n">
        <f aca="true">IF($J154="","",IF(ISNUMBER(OFFSET('Data transformed'!$A$4,MATCH($A154,'Data transformed'!$A$5:$A$185,0),MATCH(AV$4,'Data transformed'!$4:$4,0)-1)), MIN(MAX(OFFSET('Data transformed'!$A$4,MATCH($A154,'Data transformed'!$A$5:$A$185,0),MATCH(AV$4,'Data transformed'!$4:$4,0)-1),$M154),$N154),"NA"))</f>
        <v>0</v>
      </c>
      <c r="AW154" s="103" t="n">
        <f aca="true">IF($J154="","",IF(ISNUMBER(OFFSET('Data transformed'!$A$4,MATCH($A154,'Data transformed'!$A$5:$A$185,0),MATCH(AW$4,'Data transformed'!$4:$4,0)-1)), MIN(MAX(OFFSET('Data transformed'!$A$4,MATCH($A154,'Data transformed'!$A$5:$A$185,0),MATCH(AW$4,'Data transformed'!$4:$4,0)-1),$M154),$N154),"NA"))</f>
        <v>0</v>
      </c>
      <c r="AX154" s="103" t="n">
        <f aca="true">IF($J154="","",IF(ISNUMBER(OFFSET('Data transformed'!$A$4,MATCH($A154,'Data transformed'!$A$5:$A$185,0),MATCH(AX$4,'Data transformed'!$4:$4,0)-1)), MIN(MAX(OFFSET('Data transformed'!$A$4,MATCH($A154,'Data transformed'!$A$5:$A$185,0),MATCH(AX$4,'Data transformed'!$4:$4,0)-1),$M154),$N154),"NA"))</f>
        <v>0</v>
      </c>
      <c r="AY154" s="103" t="n">
        <f aca="true">IF($J154="","",IF(ISNUMBER(OFFSET('Data transformed'!$A$4,MATCH($A154,'Data transformed'!$A$5:$A$185,0),MATCH(AY$4,'Data transformed'!$4:$4,0)-1)), MIN(MAX(OFFSET('Data transformed'!$A$4,MATCH($A154,'Data transformed'!$A$5:$A$185,0),MATCH(AY$4,'Data transformed'!$4:$4,0)-1),$M154),$N154),"NA"))</f>
        <v>1</v>
      </c>
      <c r="AZ154" s="103" t="n">
        <f aca="true">IF($J154="","",IF(ISNUMBER(OFFSET('Data transformed'!$A$4,MATCH($A154,'Data transformed'!$A$5:$A$185,0),MATCH(AZ$4,'Data transformed'!$4:$4,0)-1)), MIN(MAX(OFFSET('Data transformed'!$A$4,MATCH($A154,'Data transformed'!$A$5:$A$185,0),MATCH(AZ$4,'Data transformed'!$4:$4,0)-1),$M154),$N154),"NA"))</f>
        <v>2</v>
      </c>
      <c r="BA154" s="103" t="n">
        <f aca="true">IF($J154="","",IF(ISNUMBER(OFFSET('Data transformed'!$A$4,MATCH($A154,'Data transformed'!$A$5:$A$185,0),MATCH(BA$4,'Data transformed'!$4:$4,0)-1)), MIN(MAX(OFFSET('Data transformed'!$A$4,MATCH($A154,'Data transformed'!$A$5:$A$185,0),MATCH(BA$4,'Data transformed'!$4:$4,0)-1),$M154),$N154),"NA"))</f>
        <v>0</v>
      </c>
      <c r="BB154" s="103" t="n">
        <f aca="true">IF($J154="","",IF(ISNUMBER(OFFSET('Data transformed'!$A$4,MATCH($A154,'Data transformed'!$A$5:$A$185,0),MATCH(BB$4,'Data transformed'!$4:$4,0)-1)), MIN(MAX(OFFSET('Data transformed'!$A$4,MATCH($A154,'Data transformed'!$A$5:$A$185,0),MATCH(BB$4,'Data transformed'!$4:$4,0)-1),$M154),$N154),"NA"))</f>
        <v>2</v>
      </c>
      <c r="BC154" s="103" t="n">
        <f aca="true">IF($J154="","",IF(ISNUMBER(OFFSET('Data transformed'!$A$4,MATCH($A154,'Data transformed'!$A$5:$A$185,0),MATCH(BC$4,'Data transformed'!$4:$4,0)-1)), MIN(MAX(OFFSET('Data transformed'!$A$4,MATCH($A154,'Data transformed'!$A$5:$A$185,0),MATCH(BC$4,'Data transformed'!$4:$4,0)-1),$M154),$N154),"NA"))</f>
        <v>2</v>
      </c>
      <c r="BD154" s="103" t="n">
        <f aca="true">IF($J154="","",IF(ISNUMBER(OFFSET('Data transformed'!$A$4,MATCH($A154,'Data transformed'!$A$5:$A$185,0),MATCH(BD$4,'Data transformed'!$4:$4,0)-1)), MIN(MAX(OFFSET('Data transformed'!$A$4,MATCH($A154,'Data transformed'!$A$5:$A$185,0),MATCH(BD$4,'Data transformed'!$4:$4,0)-1),$M154),$N154),"NA"))</f>
        <v>2</v>
      </c>
      <c r="BE154" s="103" t="n">
        <f aca="true">IF($J154="","",IF(ISNUMBER(OFFSET('Data transformed'!$A$4,MATCH($A154,'Data transformed'!$A$5:$A$185,0),MATCH(BE$4,'Data transformed'!$4:$4,0)-1)), MIN(MAX(OFFSET('Data transformed'!$A$4,MATCH($A154,'Data transformed'!$A$5:$A$185,0),MATCH(BE$4,'Data transformed'!$4:$4,0)-1),$M154),$N154),"NA"))</f>
        <v>1</v>
      </c>
      <c r="BF154" s="103" t="n">
        <f aca="true">IF($J154="","",IF(ISNUMBER(OFFSET('Data transformed'!$A$4,MATCH($A154,'Data transformed'!$A$5:$A$185,0),MATCH(BF$4,'Data transformed'!$4:$4,0)-1)), MIN(MAX(OFFSET('Data transformed'!$A$4,MATCH($A154,'Data transformed'!$A$5:$A$185,0),MATCH(BF$4,'Data transformed'!$4:$4,0)-1),$M154),$N154),"NA"))</f>
        <v>2</v>
      </c>
      <c r="BG154" s="103" t="n">
        <f aca="true">IF($J154="","",IF(ISNUMBER(OFFSET('Data transformed'!$A$4,MATCH($A154,'Data transformed'!$A$5:$A$185,0),MATCH(BG$4,'Data transformed'!$4:$4,0)-1)), MIN(MAX(OFFSET('Data transformed'!$A$4,MATCH($A154,'Data transformed'!$A$5:$A$185,0),MATCH(BG$4,'Data transformed'!$4:$4,0)-1),$M154),$N154),"NA"))</f>
        <v>0</v>
      </c>
      <c r="BH154" s="103" t="n">
        <f aca="true">IF($J154="","",IF(ISNUMBER(OFFSET('Data transformed'!$A$4,MATCH($A154,'Data transformed'!$A$5:$A$185,0),MATCH(BH$4,'Data transformed'!$4:$4,0)-1)), MIN(MAX(OFFSET('Data transformed'!$A$4,MATCH($A154,'Data transformed'!$A$5:$A$185,0),MATCH(BH$4,'Data transformed'!$4:$4,0)-1),$M154),$N154),"NA"))</f>
        <v>0</v>
      </c>
      <c r="BI154" s="103" t="n">
        <f aca="true">IF($J154="","",IF(ISNUMBER(OFFSET('Data transformed'!$A$4,MATCH($A154,'Data transformed'!$A$5:$A$185,0),MATCH(BI$4,'Data transformed'!$4:$4,0)-1)), MIN(MAX(OFFSET('Data transformed'!$A$4,MATCH($A154,'Data transformed'!$A$5:$A$185,0),MATCH(BI$4,'Data transformed'!$4:$4,0)-1),$M154),$N154),"NA"))</f>
        <v>0</v>
      </c>
      <c r="BJ154" s="103" t="n">
        <f aca="true">IF($J154="","",IF(ISNUMBER(OFFSET('Data transformed'!$A$4,MATCH($A154,'Data transformed'!$A$5:$A$185,0),MATCH(BJ$4,'Data transformed'!$4:$4,0)-1)), MIN(MAX(OFFSET('Data transformed'!$A$4,MATCH($A154,'Data transformed'!$A$5:$A$185,0),MATCH(BJ$4,'Data transformed'!$4:$4,0)-1),$M154),$N154),"NA"))</f>
        <v>2</v>
      </c>
      <c r="BK154" s="103" t="n">
        <f aca="true">IF($J154="","",IF(ISNUMBER(OFFSET('Data transformed'!$A$4,MATCH($A154,'Data transformed'!$A$5:$A$185,0),MATCH(BK$4,'Data transformed'!$4:$4,0)-1)), MIN(MAX(OFFSET('Data transformed'!$A$4,MATCH($A154,'Data transformed'!$A$5:$A$185,0),MATCH(BK$4,'Data transformed'!$4:$4,0)-1),$M154),$N154),"NA"))</f>
        <v>0</v>
      </c>
      <c r="BL154" s="103" t="n">
        <f aca="true">IF($J154="","",IF(ISNUMBER(OFFSET('Data transformed'!$A$4,MATCH($A154,'Data transformed'!$A$5:$A$185,0),MATCH(BL$4,'Data transformed'!$4:$4,0)-1)), MIN(MAX(OFFSET('Data transformed'!$A$4,MATCH($A154,'Data transformed'!$A$5:$A$185,0),MATCH(BL$4,'Data transformed'!$4:$4,0)-1),$M154),$N154),"NA"))</f>
        <v>0</v>
      </c>
      <c r="BM154" s="103" t="n">
        <f aca="true">IF($J154="","",IF(ISNUMBER(OFFSET('Data transformed'!$A$4,MATCH($A154,'Data transformed'!$A$5:$A$185,0),MATCH(BM$4,'Data transformed'!$4:$4,0)-1)), MIN(MAX(OFFSET('Data transformed'!$A$4,MATCH($A154,'Data transformed'!$A$5:$A$185,0),MATCH(BM$4,'Data transformed'!$4:$4,0)-1),$M154),$N154),"NA"))</f>
        <v>0</v>
      </c>
      <c r="BN154" s="103" t="n">
        <f aca="true">IF($J154="","",IF(ISNUMBER(OFFSET('Data transformed'!$A$4,MATCH($A154,'Data transformed'!$A$5:$A$185,0),MATCH(BN$4,'Data transformed'!$4:$4,0)-1)), MIN(MAX(OFFSET('Data transformed'!$A$4,MATCH($A154,'Data transformed'!$A$5:$A$185,0),MATCH(BN$4,'Data transformed'!$4:$4,0)-1),$M154),$N154),"NA"))</f>
        <v>2</v>
      </c>
      <c r="BO154" s="103" t="n">
        <f aca="true">IF($J154="","",IF(ISNUMBER(OFFSET('Data transformed'!$A$4,MATCH($A154,'Data transformed'!$A$5:$A$185,0),MATCH(BO$4,'Data transformed'!$4:$4,0)-1)), MIN(MAX(OFFSET('Data transformed'!$A$4,MATCH($A154,'Data transformed'!$A$5:$A$185,0),MATCH(BO$4,'Data transformed'!$4:$4,0)-1),$M154),$N154),"NA"))</f>
        <v>0</v>
      </c>
      <c r="BP154" s="103" t="n">
        <f aca="true">IF($J154="","",IF(ISNUMBER(OFFSET('Data transformed'!$A$4,MATCH($A154,'Data transformed'!$A$5:$A$185,0),MATCH(BP$4,'Data transformed'!$4:$4,0)-1)), MIN(MAX(OFFSET('Data transformed'!$A$4,MATCH($A154,'Data transformed'!$A$5:$A$185,0),MATCH(BP$4,'Data transformed'!$4:$4,0)-1),$M154),$N154),"NA"))</f>
        <v>0</v>
      </c>
      <c r="BQ154" s="103" t="n">
        <f aca="true">IF($J154="","",IF(ISNUMBER(OFFSET('Data transformed'!$A$4,MATCH($A154,'Data transformed'!$A$5:$A$185,0),MATCH(BQ$4,'Data transformed'!$4:$4,0)-1)), MIN(MAX(OFFSET('Data transformed'!$A$4,MATCH($A154,'Data transformed'!$A$5:$A$185,0),MATCH(BQ$4,'Data transformed'!$4:$4,0)-1),$M154),$N154),"NA"))</f>
        <v>2</v>
      </c>
      <c r="BR154" s="103" t="n">
        <f aca="true">IF($J154="","",IF(ISNUMBER(OFFSET('Data transformed'!$A$4,MATCH($A154,'Data transformed'!$A$5:$A$185,0),MATCH(BR$4,'Data transformed'!$4:$4,0)-1)), MIN(MAX(OFFSET('Data transformed'!$A$4,MATCH($A154,'Data transformed'!$A$5:$A$185,0),MATCH(BR$4,'Data transformed'!$4:$4,0)-1),$M154),$N154),"NA"))</f>
        <v>2</v>
      </c>
      <c r="BS154" s="103" t="n">
        <f aca="true">IF($J154="","",IF(ISNUMBER(OFFSET('Data transformed'!$A$4,MATCH($A154,'Data transformed'!$A$5:$A$185,0),MATCH(BS$4,'Data transformed'!$4:$4,0)-1)), MIN(MAX(OFFSET('Data transformed'!$A$4,MATCH($A154,'Data transformed'!$A$5:$A$185,0),MATCH(BS$4,'Data transformed'!$4:$4,0)-1),$M154),$N154),"NA"))</f>
        <v>2</v>
      </c>
      <c r="BT154" s="103" t="n">
        <f aca="true">IF($J154="","",IF(ISNUMBER(OFFSET('Data transformed'!$A$4,MATCH($A154,'Data transformed'!$A$5:$A$185,0),MATCH(BT$4,'Data transformed'!$4:$4,0)-1)), MIN(MAX(OFFSET('Data transformed'!$A$4,MATCH($A154,'Data transformed'!$A$5:$A$185,0),MATCH(BT$4,'Data transformed'!$4:$4,0)-1),$M154),$N154),"NA"))</f>
        <v>0</v>
      </c>
      <c r="BU154" s="103" t="n">
        <f aca="true">IF($J154="","",IF(ISNUMBER(OFFSET('Data transformed'!$A$4,MATCH($A154,'Data transformed'!$A$5:$A$185,0),MATCH(BU$4,'Data transformed'!$4:$4,0)-1)), MIN(MAX(OFFSET('Data transformed'!$A$4,MATCH($A154,'Data transformed'!$A$5:$A$185,0),MATCH(BU$4,'Data transformed'!$4:$4,0)-1),$M154),$N154),"NA"))</f>
        <v>0</v>
      </c>
      <c r="BV154" s="103" t="n">
        <f aca="true">IF($J154="","",IF(ISNUMBER(OFFSET('Data transformed'!$A$4,MATCH($A154,'Data transformed'!$A$5:$A$185,0),MATCH(BV$4,'Data transformed'!$4:$4,0)-1)), MIN(MAX(OFFSET('Data transformed'!$A$4,MATCH($A154,'Data transformed'!$A$5:$A$185,0),MATCH(BV$4,'Data transformed'!$4:$4,0)-1),$M154),$N154),"NA"))</f>
        <v>0</v>
      </c>
      <c r="BW154" s="103" t="n">
        <f aca="true">IF($J154="","",IF(ISNUMBER(OFFSET('Data transformed'!$A$4,MATCH($A154,'Data transformed'!$A$5:$A$185,0),MATCH(BW$4,'Data transformed'!$4:$4,0)-1)), MIN(MAX(OFFSET('Data transformed'!$A$4,MATCH($A154,'Data transformed'!$A$5:$A$185,0),MATCH(BW$4,'Data transformed'!$4:$4,0)-1),$M154),$N154),"NA"))</f>
        <v>0</v>
      </c>
      <c r="BX154" s="103" t="n">
        <f aca="true">IF($J154="","",IF(ISNUMBER(OFFSET('Data transformed'!$A$4,MATCH($A154,'Data transformed'!$A$5:$A$185,0),MATCH(BX$4,'Data transformed'!$4:$4,0)-1)), MIN(MAX(OFFSET('Data transformed'!$A$4,MATCH($A154,'Data transformed'!$A$5:$A$185,0),MATCH(BX$4,'Data transformed'!$4:$4,0)-1),$M154),$N154),"NA"))</f>
        <v>1</v>
      </c>
      <c r="BY154" s="103" t="n">
        <f aca="true">IF($J154="","",IF(ISNUMBER(OFFSET('Data transformed'!$A$4,MATCH($A154,'Data transformed'!$A$5:$A$185,0),MATCH(BY$4,'Data transformed'!$4:$4,0)-1)), MIN(MAX(OFFSET('Data transformed'!$A$4,MATCH($A154,'Data transformed'!$A$5:$A$185,0),MATCH(BY$4,'Data transformed'!$4:$4,0)-1),$M154),$N154),"NA"))</f>
        <v>0</v>
      </c>
      <c r="BZ154" s="103" t="n">
        <f aca="true">IF($J154="","",IF(ISNUMBER(OFFSET('Data transformed'!$A$4,MATCH($A154,'Data transformed'!$A$5:$A$185,0),MATCH(BZ$4,'Data transformed'!$4:$4,0)-1)), MIN(MAX(OFFSET('Data transformed'!$A$4,MATCH($A154,'Data transformed'!$A$5:$A$185,0),MATCH(BZ$4,'Data transformed'!$4:$4,0)-1),$M154),$N154),"NA"))</f>
        <v>2</v>
      </c>
      <c r="CA154" s="103" t="n">
        <f aca="true">IF($J154="","",IF(ISNUMBER(OFFSET('Data transformed'!$A$4,MATCH($A154,'Data transformed'!$A$5:$A$185,0),MATCH(CA$4,'Data transformed'!$4:$4,0)-1)), MIN(MAX(OFFSET('Data transformed'!$A$4,MATCH($A154,'Data transformed'!$A$5:$A$185,0),MATCH(CA$4,'Data transformed'!$4:$4,0)-1),$M154),$N154),"NA"))</f>
        <v>2</v>
      </c>
      <c r="CB154" s="103" t="n">
        <f aca="true">IF($J154="","",IF(ISNUMBER(OFFSET('Data transformed'!$A$4,MATCH($A154,'Data transformed'!$A$5:$A$185,0),MATCH(CB$4,'Data transformed'!$4:$4,0)-1)), MIN(MAX(OFFSET('Data transformed'!$A$4,MATCH($A154,'Data transformed'!$A$5:$A$185,0),MATCH(CB$4,'Data transformed'!$4:$4,0)-1),$M154),$N154),"NA"))</f>
        <v>1</v>
      </c>
      <c r="CC154" s="103" t="n">
        <f aca="true">IF($J154="","",IF(ISNUMBER(OFFSET('Data transformed'!$A$4,MATCH($A154,'Data transformed'!$A$5:$A$185,0),MATCH(CC$4,'Data transformed'!$4:$4,0)-1)), MIN(MAX(OFFSET('Data transformed'!$A$4,MATCH($A154,'Data transformed'!$A$5:$A$185,0),MATCH(CC$4,'Data transformed'!$4:$4,0)-1),$M154),$N154),"NA"))</f>
        <v>2</v>
      </c>
      <c r="CD154" s="103" t="n">
        <f aca="true">IF($J154="","",IF(ISNUMBER(OFFSET('Data transformed'!$A$4,MATCH($A154,'Data transformed'!$A$5:$A$185,0),MATCH(CD$4,'Data transformed'!$4:$4,0)-1)), MIN(MAX(OFFSET('Data transformed'!$A$4,MATCH($A154,'Data transformed'!$A$5:$A$185,0),MATCH(CD$4,'Data transformed'!$4:$4,0)-1),$M154),$N154),"NA"))</f>
        <v>0</v>
      </c>
      <c r="CE154" s="103" t="n">
        <f aca="true">IF($J154="","",IF(ISNUMBER(OFFSET('Data transformed'!$A$4,MATCH($A154,'Data transformed'!$A$5:$A$185,0),MATCH(CE$4,'Data transformed'!$4:$4,0)-1)), MIN(MAX(OFFSET('Data transformed'!$A$4,MATCH($A154,'Data transformed'!$A$5:$A$185,0),MATCH(CE$4,'Data transformed'!$4:$4,0)-1),$M154),$N154),"NA"))</f>
        <v>0</v>
      </c>
      <c r="CF154" s="103" t="n">
        <f aca="true">IF($J154="","",IF(ISNUMBER(OFFSET('Data transformed'!$A$4,MATCH($A154,'Data transformed'!$A$5:$A$185,0),MATCH(CF$4,'Data transformed'!$4:$4,0)-1)), MIN(MAX(OFFSET('Data transformed'!$A$4,MATCH($A154,'Data transformed'!$A$5:$A$185,0),MATCH(CF$4,'Data transformed'!$4:$4,0)-1),$M154),$N154),"NA"))</f>
        <v>0</v>
      </c>
      <c r="CG154" s="103" t="n">
        <f aca="true">IF($J154="","",IF(ISNUMBER(OFFSET('Data transformed'!$A$4,MATCH($A154,'Data transformed'!$A$5:$A$185,0),MATCH(CG$4,'Data transformed'!$4:$4,0)-1)), MIN(MAX(OFFSET('Data transformed'!$A$4,MATCH($A154,'Data transformed'!$A$5:$A$185,0),MATCH(CG$4,'Data transformed'!$4:$4,0)-1),$M154),$N154),"NA"))</f>
        <v>2</v>
      </c>
      <c r="CH154" s="103" t="n">
        <f aca="true">IF($J154="","",IF(ISNUMBER(OFFSET('Data transformed'!$A$4,MATCH($A154,'Data transformed'!$A$5:$A$185,0),MATCH(CH$4,'Data transformed'!$4:$4,0)-1)), MIN(MAX(OFFSET('Data transformed'!$A$4,MATCH($A154,'Data transformed'!$A$5:$A$185,0),MATCH(CH$4,'Data transformed'!$4:$4,0)-1),$M154),$N154),"NA"))</f>
        <v>0</v>
      </c>
      <c r="CI154" s="103" t="n">
        <f aca="true">IF($J154="","",IF(ISNUMBER(OFFSET('Data transformed'!$A$4,MATCH($A154,'Data transformed'!$A$5:$A$185,0),MATCH(CI$4,'Data transformed'!$4:$4,0)-1)), MIN(MAX(OFFSET('Data transformed'!$A$4,MATCH($A154,'Data transformed'!$A$5:$A$185,0),MATCH(CI$4,'Data transformed'!$4:$4,0)-1),$M154),$N154),"NA"))</f>
        <v>0</v>
      </c>
      <c r="CJ154" s="103" t="n">
        <f aca="true">IF($J154="","",IF(ISNUMBER(OFFSET('Data transformed'!$A$4,MATCH($A154,'Data transformed'!$A$5:$A$185,0),MATCH(CJ$4,'Data transformed'!$4:$4,0)-1)), MIN(MAX(OFFSET('Data transformed'!$A$4,MATCH($A154,'Data transformed'!$A$5:$A$185,0),MATCH(CJ$4,'Data transformed'!$4:$4,0)-1),$M154),$N154),"NA"))</f>
        <v>1</v>
      </c>
      <c r="CK154" s="103" t="n">
        <f aca="true">IF($J154="","",IF(ISNUMBER(OFFSET('Data transformed'!$A$4,MATCH($A154,'Data transformed'!$A$5:$A$185,0),MATCH(CK$4,'Data transformed'!$4:$4,0)-1)), MIN(MAX(OFFSET('Data transformed'!$A$4,MATCH($A154,'Data transformed'!$A$5:$A$185,0),MATCH(CK$4,'Data transformed'!$4:$4,0)-1),$M154),$N154),"NA"))</f>
        <v>2</v>
      </c>
      <c r="CL154" s="103" t="n">
        <f aca="true">IF($J154="","",IF(ISNUMBER(OFFSET('Data transformed'!$A$4,MATCH($A154,'Data transformed'!$A$5:$A$185,0),MATCH(CL$4,'Data transformed'!$4:$4,0)-1)), MIN(MAX(OFFSET('Data transformed'!$A$4,MATCH($A154,'Data transformed'!$A$5:$A$185,0),MATCH(CL$4,'Data transformed'!$4:$4,0)-1),$M154),$N154),"NA"))</f>
        <v>0</v>
      </c>
      <c r="CM154" s="103" t="n">
        <f aca="true">IF($J154="","",IF(ISNUMBER(OFFSET('Data transformed'!$A$4,MATCH($A154,'Data transformed'!$A$5:$A$185,0),MATCH(CM$4,'Data transformed'!$4:$4,0)-1)), MIN(MAX(OFFSET('Data transformed'!$A$4,MATCH($A154,'Data transformed'!$A$5:$A$185,0),MATCH(CM$4,'Data transformed'!$4:$4,0)-1),$M154),$N154),"NA"))</f>
        <v>0</v>
      </c>
      <c r="CN154" s="103" t="n">
        <f aca="true">IF($J154="","",IF(ISNUMBER(OFFSET('Data transformed'!$A$4,MATCH($A154,'Data transformed'!$A$5:$A$185,0),MATCH(CN$4,'Data transformed'!$4:$4,0)-1)), MIN(MAX(OFFSET('Data transformed'!$A$4,MATCH($A154,'Data transformed'!$A$5:$A$185,0),MATCH(CN$4,'Data transformed'!$4:$4,0)-1),$M154),$N154),"NA"))</f>
        <v>0</v>
      </c>
      <c r="CO154" s="103" t="n">
        <f aca="true">IF($J154="","",IF(ISNUMBER(OFFSET('Data transformed'!$A$4,MATCH($A154,'Data transformed'!$A$5:$A$185,0),MATCH(CO$4,'Data transformed'!$4:$4,0)-1)), MIN(MAX(OFFSET('Data transformed'!$A$4,MATCH($A154,'Data transformed'!$A$5:$A$185,0),MATCH(CO$4,'Data transformed'!$4:$4,0)-1),$M154),$N154),"NA"))</f>
        <v>0</v>
      </c>
      <c r="CP154" s="103" t="n">
        <f aca="true">IF($J154="","",IF(ISNUMBER(OFFSET('Data transformed'!$A$4,MATCH($A154,'Data transformed'!$A$5:$A$185,0),MATCH(CP$4,'Data transformed'!$4:$4,0)-1)), MIN(MAX(OFFSET('Data transformed'!$A$4,MATCH($A154,'Data transformed'!$A$5:$A$185,0),MATCH(CP$4,'Data transformed'!$4:$4,0)-1),$M154),$N154),"NA"))</f>
        <v>1</v>
      </c>
      <c r="CQ154" s="103" t="n">
        <f aca="true">IF($J154="","",IF(ISNUMBER(OFFSET('Data transformed'!$A$4,MATCH($A154,'Data transformed'!$A$5:$A$185,0),MATCH(CQ$4,'Data transformed'!$4:$4,0)-1)), MIN(MAX(OFFSET('Data transformed'!$A$4,MATCH($A154,'Data transformed'!$A$5:$A$185,0),MATCH(CQ$4,'Data transformed'!$4:$4,0)-1),$M154),$N154),"NA"))</f>
        <v>2</v>
      </c>
      <c r="CR154" s="103" t="n">
        <f aca="true">IF($J154="","",IF(ISNUMBER(OFFSET('Data transformed'!$A$4,MATCH($A154,'Data transformed'!$A$5:$A$185,0),MATCH(CR$4,'Data transformed'!$4:$4,0)-1)), MIN(MAX(OFFSET('Data transformed'!$A$4,MATCH($A154,'Data transformed'!$A$5:$A$185,0),MATCH(CR$4,'Data transformed'!$4:$4,0)-1),$M154),$N154),"NA"))</f>
        <v>0</v>
      </c>
      <c r="CS154" s="103" t="n">
        <f aca="true">IF($J154="","",IF(ISNUMBER(OFFSET('Data transformed'!$A$4,MATCH($A154,'Data transformed'!$A$5:$A$185,0),MATCH(CS$4,'Data transformed'!$4:$4,0)-1)), MIN(MAX(OFFSET('Data transformed'!$A$4,MATCH($A154,'Data transformed'!$A$5:$A$185,0),MATCH(CS$4,'Data transformed'!$4:$4,0)-1),$M154),$N154),"NA"))</f>
        <v>0</v>
      </c>
      <c r="CT154" s="103" t="n">
        <f aca="true">IF($J154="","",IF(ISNUMBER(OFFSET('Data transformed'!$A$4,MATCH($A154,'Data transformed'!$A$5:$A$185,0),MATCH(CT$4,'Data transformed'!$4:$4,0)-1)), MIN(MAX(OFFSET('Data transformed'!$A$4,MATCH($A154,'Data transformed'!$A$5:$A$185,0),MATCH(CT$4,'Data transformed'!$4:$4,0)-1),$M154),$N154),"NA"))</f>
        <v>0</v>
      </c>
      <c r="CU154" s="103" t="n">
        <f aca="true">IF($J154="","",IF(ISNUMBER(OFFSET('Data transformed'!$A$4,MATCH($A154,'Data transformed'!$A$5:$A$185,0),MATCH(CU$4,'Data transformed'!$4:$4,0)-1)), MIN(MAX(OFFSET('Data transformed'!$A$4,MATCH($A154,'Data transformed'!$A$5:$A$185,0),MATCH(CU$4,'Data transformed'!$4:$4,0)-1),$M154),$N154),"NA"))</f>
        <v>0</v>
      </c>
    </row>
  </sheetData>
  <autoFilter ref="A4:CQ154">
    <sortState ref="A5:CQ154">
      <sortCondition ref="A5:A154" customList=""/>
    </sortState>
  </autoFilter>
  <conditionalFormatting sqref="S8:S154">
    <cfRule type="expression" priority="2" aboveAverage="0" equalAverage="0" bottom="0" percent="0" rank="0" text="" dxfId="8">
      <formula>S8=""</formula>
    </cfRule>
  </conditionalFormatting>
  <conditionalFormatting sqref="E155:E65339 E1:E2 D3:D4">
    <cfRule type="duplicateValues" priority="4" aboveAverage="0" equalAverage="0" bottom="0" percent="0" rank="0" text="" dxfId="13"/>
  </conditionalFormatting>
  <conditionalFormatting sqref="A5:B154">
    <cfRule type="expression" priority="5" aboveAverage="0" equalAverage="0" bottom="0" percent="0" rank="0" text="" dxfId="14">
      <formula>IF($B5=2,1,0)</formula>
    </cfRule>
    <cfRule type="expression" priority="6" aboveAverage="0" equalAverage="0" bottom="0" percent="0" rank="0" text="" dxfId="15">
      <formula>IF($B5=1,1,0)</formula>
    </cfRule>
    <cfRule type="expression" priority="7" aboveAverage="0" equalAverage="0" bottom="0" percent="0" rank="0" text="" dxfId="16">
      <formula>IF($B5=3,1,0)</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3" operator="greaterThanOrEqual" id="{906EA7A7-A05F-4DE7-AED0-CEE25B5C533A}">
            <xm:f>1-'Data completeness'!$B$3</xm:f>
            <x14:dxf>
              <font>
                <color rgb="FF9C0006"/>
              </font>
              <fill>
                <patternFill>
                  <bgColor rgb="FFFFC7CE"/>
                </patternFill>
              </fill>
            </x14:dxf>
          </x14:cfRule>
          <xm:sqref>S8:S154</xm:sqref>
        </x14:conditionalFormatting>
        <x14:conditionalFormatting xmlns:xm="http://schemas.microsoft.com/office/excel/2006/main">
          <x14:cfRule type="cellIs" priority="8" operator="greaterThan" id="{416E3469-D024-4A28-BEDB-CA62ABF11AD4}">
            <xm:f>1-'Data completeness'!$B$2</xm:f>
            <x14:dxf>
              <font>
                <color rgb="FF9C0006"/>
              </font>
              <fill>
                <patternFill>
                  <bgColor rgb="FFFFC7CE"/>
                </patternFill>
              </fill>
            </x14:dxf>
          </x14:cfRule>
          <xm:sqref>T1:CU1</xm:sqref>
        </x14:conditionalFormatting>
        <x14:conditionalFormatting xmlns:xm="http://schemas.microsoft.com/office/excel/2006/main">
          <x14:cfRule type="iconSet" priority="9" id="{1E28D940-7C40-4663-A09E-802224F29DDC}">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P75:P154 P5:P72</xm:sqref>
        </x14:conditionalFormatting>
        <x14:conditionalFormatting xmlns:xm="http://schemas.microsoft.com/office/excel/2006/main">
          <x14:cfRule type="iconSet" priority="10" id="{EFD350AE-4EF0-4E30-83F4-D786486F3E7B}">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P73:P74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P18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4" topLeftCell="U5" activePane="bottomRight" state="frozen"/>
      <selection pane="topLeft" activeCell="A1" activeCellId="0" sqref="A1"/>
      <selection pane="topRight" activeCell="U1" activeCellId="0" sqref="U1"/>
      <selection pane="bottomLeft" activeCell="A5" activeCellId="0" sqref="A5"/>
      <selection pane="bottomRight" activeCell="Z4" activeCellId="0" sqref="Z4"/>
    </sheetView>
  </sheetViews>
  <sheetFormatPr defaultColWidth="9.8359375" defaultRowHeight="14.5" zeroHeight="false" outlineLevelRow="0" outlineLevelCol="0"/>
  <cols>
    <col collapsed="false" customWidth="true" hidden="false" outlineLevel="0" max="3" min="3" style="0" width="14.17"/>
    <col collapsed="false" customWidth="true" hidden="false" outlineLevel="0" max="4" min="4" style="0" width="21.28"/>
    <col collapsed="false" customWidth="true" hidden="false" outlineLevel="0" max="5" min="5" style="0" width="17"/>
    <col collapsed="false" customWidth="true" hidden="false" outlineLevel="0" max="6" min="6" style="0" width="19.83"/>
    <col collapsed="false" customWidth="true" hidden="false" outlineLevel="0" max="8" min="8" style="0" width="22.82"/>
    <col collapsed="false" customWidth="false" hidden="false" outlineLevel="0" max="11" min="11" style="89" width="9.82"/>
    <col collapsed="false" customWidth="true" hidden="false" outlineLevel="0" max="13" min="13" style="90" width="12.45"/>
    <col collapsed="false" customWidth="true" hidden="false" outlineLevel="0" max="14" min="14" style="91" width="23"/>
    <col collapsed="false" customWidth="true" hidden="false" outlineLevel="0" max="15" min="15" style="0" width="12.54"/>
    <col collapsed="false" customWidth="true" hidden="false" outlineLevel="0" max="16" min="16" style="0" width="11.82"/>
    <col collapsed="false" customWidth="true" hidden="false" outlineLevel="0" max="18" min="17" style="0" width="10.36"/>
    <col collapsed="false" customWidth="true" hidden="false" outlineLevel="0" max="19" min="19" style="0" width="10.72"/>
    <col collapsed="false" customWidth="true" hidden="false" outlineLevel="0" max="20" min="20" style="0" width="10.54"/>
    <col collapsed="false" customWidth="true" hidden="false" outlineLevel="0" max="21" min="21" style="0" width="10.72"/>
    <col collapsed="false" customWidth="true" hidden="false" outlineLevel="0" max="22" min="22" style="0" width="10.36"/>
    <col collapsed="false" customWidth="true" hidden="false" outlineLevel="0" max="23" min="23" style="0" width="10.27"/>
    <col collapsed="false" customWidth="true" hidden="false" outlineLevel="0" max="24" min="24" style="0" width="11.82"/>
    <col collapsed="false" customWidth="true" hidden="false" outlineLevel="0" max="25" min="25" style="0" width="11.72"/>
    <col collapsed="false" customWidth="true" hidden="false" outlineLevel="0" max="26" min="26" style="0" width="10.72"/>
    <col collapsed="false" customWidth="true" hidden="false" outlineLevel="0" max="27" min="27" style="0" width="12.9"/>
    <col collapsed="false" customWidth="true" hidden="false" outlineLevel="0" max="28" min="28" style="0" width="10.36"/>
    <col collapsed="false" customWidth="true" hidden="false" outlineLevel="0" max="29" min="29" style="0" width="11.54"/>
    <col collapsed="false" customWidth="true" hidden="false" outlineLevel="0" max="31" min="30" style="0" width="10.27"/>
    <col collapsed="false" customWidth="true" hidden="false" outlineLevel="0" max="32" min="32" style="0" width="11.54"/>
    <col collapsed="false" customWidth="true" hidden="false" outlineLevel="0" max="33" min="33" style="0" width="11.45"/>
    <col collapsed="false" customWidth="true" hidden="false" outlineLevel="0" max="35" min="34" style="0" width="10.72"/>
    <col collapsed="false" customWidth="true" hidden="false" outlineLevel="0" max="36" min="36" style="0" width="10.27"/>
    <col collapsed="false" customWidth="true" hidden="false" outlineLevel="0" max="37" min="37" style="0" width="11.54"/>
    <col collapsed="false" customWidth="true" hidden="false" outlineLevel="0" max="41" min="38" style="0" width="10.27"/>
    <col collapsed="false" customWidth="true" hidden="false" outlineLevel="0" max="42" min="42" style="0" width="10.72"/>
    <col collapsed="false" customWidth="true" hidden="false" outlineLevel="0" max="43" min="43" style="0" width="10.27"/>
    <col collapsed="false" customWidth="true" hidden="false" outlineLevel="0" max="44" min="44" style="0" width="10.72"/>
    <col collapsed="false" customWidth="true" hidden="false" outlineLevel="0" max="45" min="45" style="0" width="10.27"/>
    <col collapsed="false" customWidth="true" hidden="false" outlineLevel="0" max="47" min="46" style="0" width="12.54"/>
    <col collapsed="false" customWidth="true" hidden="false" outlineLevel="0" max="51" min="48" style="0" width="10.27"/>
    <col collapsed="false" customWidth="true" hidden="false" outlineLevel="0" max="52" min="52" style="0" width="10.72"/>
    <col collapsed="false" customWidth="true" hidden="false" outlineLevel="0" max="53" min="53" style="0" width="10.27"/>
    <col collapsed="false" customWidth="true" hidden="false" outlineLevel="0" max="54" min="54" style="0" width="10.72"/>
    <col collapsed="false" customWidth="true" hidden="false" outlineLevel="0" max="55" min="55" style="0" width="12.54"/>
    <col collapsed="false" customWidth="true" hidden="false" outlineLevel="0" max="56" min="56" style="0" width="10.72"/>
    <col collapsed="false" customWidth="true" hidden="false" outlineLevel="0" max="57" min="57" style="0" width="10.27"/>
    <col collapsed="false" customWidth="true" hidden="false" outlineLevel="0" max="59" min="58" style="0" width="10.72"/>
    <col collapsed="false" customWidth="true" hidden="false" outlineLevel="0" max="60" min="60" style="0" width="10.36"/>
    <col collapsed="false" customWidth="true" hidden="false" outlineLevel="0" max="61" min="61" style="0" width="13.82"/>
    <col collapsed="false" customWidth="true" hidden="false" outlineLevel="0" max="62" min="62" style="0" width="10.36"/>
    <col collapsed="false" customWidth="true" hidden="false" outlineLevel="0" max="64" min="63" style="0" width="10.72"/>
    <col collapsed="false" customWidth="true" hidden="false" outlineLevel="0" max="65" min="65" style="0" width="10.36"/>
    <col collapsed="false" customWidth="true" hidden="false" outlineLevel="0" max="67" min="66" style="0" width="10.27"/>
    <col collapsed="false" customWidth="true" hidden="false" outlineLevel="0" max="68" min="68" style="0" width="10.72"/>
    <col collapsed="false" customWidth="true" hidden="false" outlineLevel="0" max="69" min="69" style="0" width="10.27"/>
    <col collapsed="false" customWidth="true" hidden="false" outlineLevel="0" max="72" min="70" style="0" width="10.72"/>
    <col collapsed="false" customWidth="true" hidden="false" outlineLevel="0" max="73" min="73" style="0" width="10.27"/>
    <col collapsed="false" customWidth="true" hidden="false" outlineLevel="0" max="74" min="74" style="0" width="12.54"/>
    <col collapsed="false" customWidth="true" hidden="false" outlineLevel="0" max="75" min="75" style="0" width="10.27"/>
    <col collapsed="false" customWidth="true" hidden="false" outlineLevel="0" max="76" min="76" style="0" width="10.72"/>
    <col collapsed="false" customWidth="true" hidden="false" outlineLevel="0" max="77" min="77" style="0" width="10.27"/>
    <col collapsed="false" customWidth="true" hidden="false" outlineLevel="0" max="78" min="78" style="0" width="11.54"/>
    <col collapsed="false" customWidth="true" hidden="false" outlineLevel="0" max="79" min="79" style="0" width="10.72"/>
    <col collapsed="false" customWidth="true" hidden="false" outlineLevel="0" max="80" min="80" style="0" width="11.54"/>
    <col collapsed="false" customWidth="true" hidden="false" outlineLevel="0" max="82" min="81" style="0" width="10.72"/>
    <col collapsed="false" customWidth="true" hidden="false" outlineLevel="0" max="84" min="83" style="0" width="10.27"/>
    <col collapsed="false" customWidth="true" hidden="false" outlineLevel="0" max="86" min="85" style="0" width="10.72"/>
    <col collapsed="false" customWidth="true" hidden="false" outlineLevel="0" max="87" min="87" style="0" width="11.36"/>
    <col collapsed="false" customWidth="true" hidden="false" outlineLevel="0" max="88" min="88" style="0" width="11.54"/>
    <col collapsed="false" customWidth="true" hidden="false" outlineLevel="0" max="89" min="89" style="0" width="10.27"/>
    <col collapsed="false" customWidth="true" hidden="false" outlineLevel="0" max="90" min="90" style="0" width="10.36"/>
    <col collapsed="false" customWidth="true" hidden="false" outlineLevel="0" max="91" min="91" style="0" width="12.54"/>
    <col collapsed="false" customWidth="true" hidden="false" outlineLevel="0" max="94" min="92" style="0" width="10.72"/>
  </cols>
  <sheetData>
    <row r="1" customFormat="false" ht="15.5" hidden="false" customHeight="false" outlineLevel="0" collapsed="false">
      <c r="A1" s="92" t="s">
        <v>112</v>
      </c>
      <c r="B1" s="92"/>
      <c r="H1" s="93"/>
      <c r="I1" s="93"/>
      <c r="J1" s="93"/>
      <c r="L1" s="93"/>
      <c r="N1" s="91" t="s">
        <v>113</v>
      </c>
      <c r="O1" s="94" t="n">
        <f aca="false" t="array" ref="O1:O1">1-IFERROR(SUM(ISNUMBER(O8:O153)*(1-$L$8:$L$153))/COUNTIF($L$8:$L$153,0),0)</f>
        <v>0</v>
      </c>
      <c r="P1" s="94" t="n">
        <f aca="false" t="array" ref="P1:P1">1-IFERROR(SUM(ISNUMBER(P8:P153)*(1-$L$8:$L$153))/COUNTIF($L$8:$L$153,0),0)</f>
        <v>0</v>
      </c>
      <c r="Q1" s="94" t="n">
        <f aca="false" t="array" ref="Q1:Q1">1-IFERROR(SUM(ISNUMBER(Q8:Q153)*(1-$L$8:$L$153))/COUNTIF($L$8:$L$153,0),0)</f>
        <v>0.0609756097560976</v>
      </c>
      <c r="R1" s="94" t="n">
        <f aca="false" t="array" ref="R1:R1">1-IFERROR(SUM(ISNUMBER(R8:R153)*(1-$L$8:$L$153))/COUNTIF($L$8:$L$153,0),0)</f>
        <v>0.024390243902439</v>
      </c>
      <c r="S1" s="94" t="n">
        <f aca="false" t="array" ref="S1:S1">1-IFERROR(SUM(ISNUMBER(S8:S153)*(1-$L$8:$L$153))/COUNTIF($L$8:$L$153,0),0)</f>
        <v>0</v>
      </c>
      <c r="T1" s="94" t="n">
        <f aca="false" t="array" ref="T1:T1">1-IFERROR(SUM(ISNUMBER(T8:T153)*(1-$L$8:$L$153))/COUNTIF($L$8:$L$153,0),0)</f>
        <v>0.0853658536585366</v>
      </c>
      <c r="U1" s="94" t="n">
        <f aca="false" t="array" ref="U1:U1">1-IFERROR(SUM(ISNUMBER(U8:U153)*(1-$L$8:$L$153))/COUNTIF($L$8:$L$153,0),0)</f>
        <v>0</v>
      </c>
      <c r="V1" s="94" t="n">
        <f aca="false" t="array" ref="V1:V1">1-IFERROR(SUM(ISNUMBER(V8:V153)*(1-$L$8:$L$153))/COUNTIF($L$8:$L$153,0),0)</f>
        <v>0.0487804878048781</v>
      </c>
      <c r="W1" s="94"/>
      <c r="X1" s="94" t="n">
        <f aca="false" t="array" ref="X1:X1">1-IFERROR(SUM(ISNUMBER(X8:X153)*(1-$L$8:$L$153))/COUNTIF($L$8:$L$153,0),0)</f>
        <v>0.024390243902439</v>
      </c>
      <c r="Y1" s="94" t="n">
        <f aca="false" t="array" ref="Y1:Y1">1-IFERROR(SUM(ISNUMBER(Y8:Y153)*(1-$L$8:$L$153))/COUNTIF($L$8:$L$153,0),0)</f>
        <v>0.024390243902439</v>
      </c>
      <c r="Z1" s="94" t="n">
        <f aca="false" t="array" ref="Z1:Z1">1-IFERROR(SUM(ISNUMBER(Z8:Z153)*(1-$L$8:$L$153))/COUNTIF($L$8:$L$153,0),0)</f>
        <v>0.0609756097560976</v>
      </c>
      <c r="AA1" s="94" t="n">
        <f aca="false" t="array" ref="AA1:AA1">1-IFERROR(SUM(ISNUMBER(AA8:AA153)*(1-$L$8:$L$153))/COUNTIF($L$8:$L$153,0),0)</f>
        <v>0.0121951219512195</v>
      </c>
      <c r="AB1" s="94" t="n">
        <f aca="false" t="array" ref="AB1:AB1">1-IFERROR(SUM(ISNUMBER(AB8:AB153)*(1-$L$8:$L$153))/COUNTIF($L$8:$L$153,0),0)</f>
        <v>0.109756097560976</v>
      </c>
      <c r="AC1" s="94" t="n">
        <f aca="false" t="array" ref="AC1:AC1">1-IFERROR(SUM(ISNUMBER(AC8:AC153)*(1-$L$8:$L$153))/COUNTIF($L$8:$L$153,0),0)</f>
        <v>0.0121951219512195</v>
      </c>
      <c r="AD1" s="94" t="n">
        <f aca="false" t="array" ref="AD1:AD1">1-IFERROR(SUM(ISNUMBER(AD8:AD153)*(1-$L$8:$L$153))/COUNTIF($L$8:$L$153,0),0)</f>
        <v>0.0609756097560976</v>
      </c>
      <c r="AE1" s="94" t="n">
        <f aca="false" t="array" ref="AE1:AE1">1-IFERROR(SUM(ISNUMBER(AE8:AE153)*(1-$L$8:$L$153))/COUNTIF($L$8:$L$153,0),0)</f>
        <v>0</v>
      </c>
      <c r="AF1" s="94" t="n">
        <f aca="false" t="array" ref="AF1:AF1">1-IFERROR(SUM(ISNUMBER(AF8:AF153)*(1-$L$8:$L$153))/COUNTIF($L$8:$L$153,0),0)</f>
        <v>0</v>
      </c>
      <c r="AG1" s="94" t="n">
        <f aca="false" t="array" ref="AG1:AG1">1-IFERROR(SUM(ISNUMBER(AG8:AG153)*(1-$L$8:$L$153))/COUNTIF($L$8:$L$153,0),0)</f>
        <v>0.024390243902439</v>
      </c>
      <c r="AH1" s="94" t="n">
        <f aca="false" t="array" ref="AH1:AH1">1-IFERROR(SUM(ISNUMBER(AH8:AH153)*(1-$L$8:$L$153))/COUNTIF($L$8:$L$153,0),0)</f>
        <v>0.0487804878048781</v>
      </c>
      <c r="AI1" s="94" t="n">
        <f aca="false" t="array" ref="AI1:AI1">1-IFERROR(SUM(ISNUMBER(AI8:AI153)*(1-$L$8:$L$153))/COUNTIF($L$8:$L$153,0),0)</f>
        <v>0</v>
      </c>
      <c r="AJ1" s="94" t="n">
        <f aca="false" t="array" ref="AJ1:AJ1">1-IFERROR(SUM(ISNUMBER(AJ8:AJ153)*(1-$L$8:$L$153))/COUNTIF($L$8:$L$153,0),0)</f>
        <v>0</v>
      </c>
      <c r="AK1" s="94" t="n">
        <f aca="false" t="array" ref="AK1:AK1">1-IFERROR(SUM(ISNUMBER(AK8:AK153)*(1-$L$8:$L$153))/COUNTIF($L$8:$L$153,0),0)</f>
        <v>0</v>
      </c>
      <c r="AL1" s="94" t="n">
        <f aca="false" t="array" ref="AL1:AL1">1-IFERROR(SUM(ISNUMBER(AL8:AL153)*(1-$L$8:$L$153))/COUNTIF($L$8:$L$153,0),0)</f>
        <v>0.121951219512195</v>
      </c>
      <c r="AM1" s="94" t="n">
        <f aca="false" t="array" ref="AM1:AM1">1-IFERROR(SUM(ISNUMBER(AM8:AM153)*(1-$L$8:$L$153))/COUNTIF($L$8:$L$153,0),0)</f>
        <v>0</v>
      </c>
      <c r="AN1" s="94" t="n">
        <f aca="false" t="array" ref="AN1:AN1">1-IFERROR(SUM(ISNUMBER(AN8:AN153)*(1-$L$8:$L$153))/COUNTIF($L$8:$L$153,0),0)</f>
        <v>0.0975609756097561</v>
      </c>
      <c r="AO1" s="94" t="n">
        <f aca="false" t="array" ref="AO1:AO1">1-IFERROR(SUM(ISNUMBER(AO8:AO153)*(1-$L$8:$L$153))/COUNTIF($L$8:$L$153,0),0)</f>
        <v>0.0121951219512195</v>
      </c>
      <c r="AP1" s="94" t="n">
        <f aca="false" t="array" ref="AP1:AP1">1-IFERROR(SUM(ISNUMBER(AP8:AP153)*(1-$L$8:$L$153))/COUNTIF($L$8:$L$153,0),0)</f>
        <v>0.024390243902439</v>
      </c>
      <c r="AQ1" s="94" t="n">
        <f aca="false" t="array" ref="AQ1:AQ1">1-IFERROR(SUM(ISNUMBER(AQ8:AQ153)*(1-$L$8:$L$153))/COUNTIF($L$8:$L$153,0),0)</f>
        <v>0</v>
      </c>
      <c r="AR1" s="94" t="n">
        <f aca="false" t="array" ref="AR1:AR1">1-IFERROR(SUM(ISNUMBER(AR8:AR153)*(1-$L$8:$L$153))/COUNTIF($L$8:$L$153,0),0)</f>
        <v>0.109756097560976</v>
      </c>
      <c r="AS1" s="94" t="n">
        <f aca="false" t="array" ref="AS1:AS1">1-IFERROR(SUM(ISNUMBER(AS8:AS153)*(1-$L$8:$L$153))/COUNTIF($L$8:$L$153,0),0)</f>
        <v>0.024390243902439</v>
      </c>
      <c r="AT1" s="94" t="n">
        <f aca="false" t="array" ref="AT1:AT1">1-IFERROR(SUM(ISNUMBER(AT8:AT153)*(1-$L$8:$L$153))/COUNTIF($L$8:$L$153,0),0)</f>
        <v>0</v>
      </c>
      <c r="AU1" s="94" t="n">
        <f aca="false" t="array" ref="AU1:AU1">1-IFERROR(SUM(ISNUMBER(AU8:AU153)*(1-$L$8:$L$153))/COUNTIF($L$8:$L$153,0),0)</f>
        <v>0</v>
      </c>
      <c r="AV1" s="94" t="n">
        <f aca="false" t="array" ref="AV1:AV1">1-IFERROR(SUM(ISNUMBER(AV8:AV153)*(1-$L$8:$L$153))/COUNTIF($L$8:$L$153,0),0)</f>
        <v>0.121951219512195</v>
      </c>
      <c r="AW1" s="94" t="n">
        <f aca="false" t="array" ref="AW1:AW1">1-IFERROR(SUM(ISNUMBER(AW8:AW153)*(1-$L$8:$L$153))/COUNTIF($L$8:$L$153,0),0)</f>
        <v>0.0121951219512195</v>
      </c>
      <c r="AX1" s="94" t="n">
        <f aca="false" t="array" ref="AX1:AX1">1-IFERROR(SUM(ISNUMBER(AX8:AX153)*(1-$L$8:$L$153))/COUNTIF($L$8:$L$153,0),0)</f>
        <v>0.0609756097560976</v>
      </c>
      <c r="AY1" s="94" t="n">
        <f aca="false" t="array" ref="AY1:AY1">1-IFERROR(SUM(ISNUMBER(AY8:AY153)*(1-$L$8:$L$153))/COUNTIF($L$8:$L$153,0),0)</f>
        <v>0</v>
      </c>
      <c r="AZ1" s="94" t="n">
        <f aca="false" t="array" ref="AZ1:AZ1">1-IFERROR(SUM(ISNUMBER(AZ8:AZ153)*(1-$L$8:$L$153))/COUNTIF($L$8:$L$153,0),0)</f>
        <v>0</v>
      </c>
      <c r="BA1" s="94" t="n">
        <f aca="false" t="array" ref="BA1:BA1">1-IFERROR(SUM(ISNUMBER(BA8:BA153)*(1-$L$8:$L$153))/COUNTIF($L$8:$L$153,0),0)</f>
        <v>0.0121951219512195</v>
      </c>
      <c r="BB1" s="94" t="n">
        <f aca="false" t="array" ref="BB1:BB1">1-IFERROR(SUM(ISNUMBER(BB8:BB153)*(1-$L$8:$L$153))/COUNTIF($L$8:$L$153,0),0)</f>
        <v>0.0121951219512195</v>
      </c>
      <c r="BC1" s="94" t="n">
        <f aca="false" t="array" ref="BC1:BC1">1-IFERROR(SUM(ISNUMBER(BC8:BC153)*(1-$L$8:$L$153))/COUNTIF($L$8:$L$153,0),0)</f>
        <v>0</v>
      </c>
      <c r="BD1" s="94" t="n">
        <f aca="false" t="array" ref="BD1:BD1">1-IFERROR(SUM(ISNUMBER(BD8:BD153)*(1-$L$8:$L$153))/COUNTIF($L$8:$L$153,0),0)</f>
        <v>0.0121951219512195</v>
      </c>
      <c r="BE1" s="94" t="n">
        <f aca="false" t="array" ref="BE1:BE1">1-IFERROR(SUM(ISNUMBER(BE8:BE153)*(1-$L$8:$L$153))/COUNTIF($L$8:$L$153,0),0)</f>
        <v>0.109756097560976</v>
      </c>
      <c r="BF1" s="94" t="n">
        <f aca="false" t="array" ref="BF1:BF1">1-IFERROR(SUM(ISNUMBER(BF8:BF153)*(1-$L$8:$L$153))/COUNTIF($L$8:$L$153,0),0)</f>
        <v>0.0365853658536586</v>
      </c>
      <c r="BG1" s="94" t="n">
        <f aca="false" t="array" ref="BG1:BG1">1-IFERROR(SUM(ISNUMBER(BG8:BG153)*(1-$L$8:$L$153))/COUNTIF($L$8:$L$153,0),0)</f>
        <v>0.073170731707317</v>
      </c>
      <c r="BH1" s="94" t="n">
        <f aca="false" t="array" ref="BH1:BH1">1-IFERROR(SUM(ISNUMBER(BH8:BH153)*(1-$L$8:$L$153))/COUNTIF($L$8:$L$153,0),0)</f>
        <v>0.0609756097560976</v>
      </c>
      <c r="BI1" s="94" t="n">
        <f aca="false" t="array" ref="BI1:BI1">1-IFERROR(SUM(ISNUMBER(BI8:BI153)*(1-$L$8:$L$153))/COUNTIF($L$8:$L$153,0),0)</f>
        <v>0</v>
      </c>
      <c r="BJ1" s="94" t="n">
        <f aca="false" t="array" ref="BJ1:BJ1">1-IFERROR(SUM(ISNUMBER(BJ8:BJ153)*(1-$L$8:$L$153))/COUNTIF($L$8:$L$153,0),0)</f>
        <v>0.0365853658536586</v>
      </c>
      <c r="BK1" s="94" t="n">
        <f aca="false" t="array" ref="BK1:BK1">1-IFERROR(SUM(ISNUMBER(BK8:BK153)*(1-$L$8:$L$153))/COUNTIF($L$8:$L$153,0),0)</f>
        <v>0.0609756097560976</v>
      </c>
      <c r="BL1" s="94" t="n">
        <f aca="false" t="array" ref="BL1:BL1">1-IFERROR(SUM(ISNUMBER(BL8:BL153)*(1-$L$8:$L$153))/COUNTIF($L$8:$L$153,0),0)</f>
        <v>0</v>
      </c>
      <c r="BM1" s="94" t="n">
        <f aca="false" t="array" ref="BM1:BM1">1-IFERROR(SUM(ISNUMBER(BM8:BM153)*(1-$L$8:$L$153))/COUNTIF($L$8:$L$153,0),0)</f>
        <v>0.0121951219512195</v>
      </c>
      <c r="BN1" s="94" t="n">
        <f aca="false" t="array" ref="BN1:BN1">1-IFERROR(SUM(ISNUMBER(BN8:BN153)*(1-$L$8:$L$153))/COUNTIF($L$8:$L$153,0),0)</f>
        <v>0.024390243902439</v>
      </c>
      <c r="BO1" s="94" t="n">
        <f aca="false" t="array" ref="BO1:BO1">1-IFERROR(SUM(ISNUMBER(BO8:BO153)*(1-$L$8:$L$153))/COUNTIF($L$8:$L$153,0),0)</f>
        <v>0.0365853658536586</v>
      </c>
      <c r="BP1" s="94" t="n">
        <f aca="false" t="array" ref="BP1:BP1">1-IFERROR(SUM(ISNUMBER(BP8:BP153)*(1-$L$8:$L$153))/COUNTIF($L$8:$L$153,0),0)</f>
        <v>0</v>
      </c>
      <c r="BQ1" s="94" t="n">
        <f aca="false" t="array" ref="BQ1:BQ1">1-IFERROR(SUM(ISNUMBER(BQ8:BQ153)*(1-$L$8:$L$153))/COUNTIF($L$8:$L$153,0),0)</f>
        <v>0</v>
      </c>
      <c r="BR1" s="94" t="n">
        <f aca="false" t="array" ref="BR1:BR1">1-IFERROR(SUM(ISNUMBER(BR8:BR153)*(1-$L$8:$L$153))/COUNTIF($L$8:$L$153,0),0)</f>
        <v>0.0121951219512195</v>
      </c>
      <c r="BS1" s="94" t="n">
        <f aca="false" t="array" ref="BS1:BS1">1-IFERROR(SUM(ISNUMBER(BS8:BS153)*(1-$L$8:$L$153))/COUNTIF($L$8:$L$153,0),0)</f>
        <v>0</v>
      </c>
      <c r="BT1" s="94" t="n">
        <f aca="false" t="array" ref="BT1:BT1">1-IFERROR(SUM(ISNUMBER(BT8:BT153)*(1-$L$8:$L$153))/COUNTIF($L$8:$L$153,0),0)</f>
        <v>0.109756097560976</v>
      </c>
      <c r="BU1" s="94" t="n">
        <f aca="false" t="array" ref="BU1:BU1">1-IFERROR(SUM(ISNUMBER(BU8:BU153)*(1-$L$8:$L$153))/COUNTIF($L$8:$L$153,0),0)</f>
        <v>0.024390243902439</v>
      </c>
      <c r="BV1" s="94" t="n">
        <f aca="false" t="array" ref="BV1:BV1">1-IFERROR(SUM(ISNUMBER(BV8:BV153)*(1-$L$8:$L$153))/COUNTIF($L$8:$L$153,0),0)</f>
        <v>0.0121951219512195</v>
      </c>
      <c r="BW1" s="94" t="n">
        <f aca="false" t="array" ref="BW1:BW1">1-IFERROR(SUM(ISNUMBER(BW8:BW153)*(1-$L$8:$L$153))/COUNTIF($L$8:$L$153,0),0)</f>
        <v>0.0121951219512195</v>
      </c>
      <c r="BX1" s="94" t="n">
        <f aca="false" t="array" ref="BX1:BX1">1-IFERROR(SUM(ISNUMBER(BX8:BX153)*(1-$L$8:$L$153))/COUNTIF($L$8:$L$153,0),0)</f>
        <v>0</v>
      </c>
      <c r="BY1" s="94" t="n">
        <f aca="false" t="array" ref="BY1:BY1">1-IFERROR(SUM(ISNUMBER(BY8:BY153)*(1-$L$8:$L$153))/COUNTIF($L$8:$L$153,0),0)</f>
        <v>0.134146341463415</v>
      </c>
      <c r="BZ1" s="94" t="n">
        <f aca="false" t="array" ref="BZ1:BZ1">1-IFERROR(SUM(ISNUMBER(BZ8:BZ153)*(1-$L$8:$L$153))/COUNTIF($L$8:$L$153,0),0)</f>
        <v>0.073170731707317</v>
      </c>
      <c r="CA1" s="94" t="n">
        <f aca="false" t="array" ref="CA1:CA1">1-IFERROR(SUM(ISNUMBER(CA8:CA153)*(1-$L$8:$L$153))/COUNTIF($L$8:$L$153,0),0)</f>
        <v>0.0365853658536586</v>
      </c>
      <c r="CB1" s="94" t="n">
        <f aca="false" t="array" ref="CB1:CB1">1-IFERROR(SUM(ISNUMBER(CB8:CB153)*(1-$L$8:$L$153))/COUNTIF($L$8:$L$153,0),0)</f>
        <v>0.0121951219512195</v>
      </c>
      <c r="CC1" s="94" t="n">
        <f aca="false" t="array" ref="CC1:CC1">1-IFERROR(SUM(ISNUMBER(CC8:CC153)*(1-$L$8:$L$153))/COUNTIF($L$8:$L$153,0),0)</f>
        <v>0.0121951219512195</v>
      </c>
      <c r="CD1" s="94" t="n">
        <f aca="false" t="array" ref="CD1:CD1">1-IFERROR(SUM(ISNUMBER(CD8:CD153)*(1-$L$8:$L$153))/COUNTIF($L$8:$L$153,0),0)</f>
        <v>0.121951219512195</v>
      </c>
      <c r="CE1" s="94" t="n">
        <f aca="false" t="array" ref="CE1:CE1">1-IFERROR(SUM(ISNUMBER(CE8:CE153)*(1-$L$8:$L$153))/COUNTIF($L$8:$L$153,0),0)</f>
        <v>0.073170731707317</v>
      </c>
      <c r="CF1" s="94" t="n">
        <f aca="false" t="array" ref="CF1:CF1">1-IFERROR(SUM(ISNUMBER(CF8:CF153)*(1-$L$8:$L$153))/COUNTIF($L$8:$L$153,0),0)</f>
        <v>0</v>
      </c>
      <c r="CG1" s="94" t="n">
        <f aca="false" t="array" ref="CG1:CG1">1-IFERROR(SUM(ISNUMBER(CG8:CG153)*(1-$L$8:$L$153))/COUNTIF($L$8:$L$153,0),0)</f>
        <v>0.073170731707317</v>
      </c>
      <c r="CH1" s="94" t="n">
        <f aca="false" t="array" ref="CH1:CH1">1-IFERROR(SUM(ISNUMBER(CH8:CH153)*(1-$L$8:$L$153))/COUNTIF($L$8:$L$153,0),0)</f>
        <v>0.0853658536585366</v>
      </c>
      <c r="CI1" s="94" t="n">
        <f aca="false" t="array" ref="CI1:CI1">1-IFERROR(SUM(ISNUMBER(CI8:CI153)*(1-$L$8:$L$153))/COUNTIF($L$8:$L$153,0),0)</f>
        <v>0.073170731707317</v>
      </c>
      <c r="CJ1" s="94" t="n">
        <f aca="false" t="array" ref="CJ1:CJ1">1-IFERROR(SUM(ISNUMBER(CJ8:CJ153)*(1-$L$8:$L$153))/COUNTIF($L$8:$L$153,0),0)</f>
        <v>0.0609756097560976</v>
      </c>
      <c r="CK1" s="94" t="n">
        <f aca="false" t="array" ref="CK1:CK1">1-IFERROR(SUM(ISNUMBER(CK8:CK153)*(1-$L$8:$L$153))/COUNTIF($L$8:$L$153,0),0)</f>
        <v>0</v>
      </c>
      <c r="CL1" s="94" t="n">
        <f aca="false" t="array" ref="CL1:CL1">1-IFERROR(SUM(ISNUMBER(CL8:CL153)*(1-$L$8:$L$153))/COUNTIF($L$8:$L$153,0),0)</f>
        <v>0</v>
      </c>
      <c r="CM1" s="94" t="n">
        <f aca="false" t="array" ref="CM1:CM1">1-IFERROR(SUM(ISNUMBER(CM8:CM153)*(1-$L$8:$L$153))/COUNTIF($L$8:$L$153,0),0)</f>
        <v>0</v>
      </c>
      <c r="CN1" s="94" t="n">
        <f aca="false" t="array" ref="CN1:CN1">1-IFERROR(SUM(ISNUMBER(CN8:CN153)*(1-$L$8:$L$153))/COUNTIF($L$8:$L$153,0),0)</f>
        <v>0.0487804878048781</v>
      </c>
      <c r="CO1" s="94" t="n">
        <f aca="false" t="array" ref="CO1:CO1">1-IFERROR(SUM(ISNUMBER(CO8:CO153)*(1-$L$8:$L$153))/COUNTIF($L$8:$L$153,0),0)</f>
        <v>0.0365853658536586</v>
      </c>
      <c r="CP1" s="94" t="n">
        <f aca="false" t="array" ref="CP1:CP1">1-IFERROR(SUM(ISNUMBER(CP8:CP153)*(1-$L$8:$L$153))/COUNTIF($L$8:$L$153,0),0)</f>
        <v>0.0121951219512195</v>
      </c>
    </row>
    <row r="2" s="90" customFormat="true" ht="15.5" hidden="false" customHeight="false" outlineLevel="0" collapsed="false">
      <c r="K2" s="95"/>
      <c r="N2" s="96"/>
      <c r="O2" s="97" t="s">
        <v>114</v>
      </c>
      <c r="P2" s="97" t="s">
        <v>115</v>
      </c>
      <c r="Q2" s="97" t="s">
        <v>116</v>
      </c>
      <c r="R2" s="97" t="s">
        <v>117</v>
      </c>
      <c r="S2" s="97" t="s">
        <v>118</v>
      </c>
      <c r="T2" s="97" t="s">
        <v>119</v>
      </c>
      <c r="U2" s="97" t="s">
        <v>120</v>
      </c>
      <c r="V2" s="97" t="s">
        <v>121</v>
      </c>
      <c r="W2" s="97" t="s">
        <v>122</v>
      </c>
      <c r="X2" s="97" t="s">
        <v>123</v>
      </c>
      <c r="Y2" s="97" t="s">
        <v>124</v>
      </c>
      <c r="Z2" s="97" t="s">
        <v>125</v>
      </c>
      <c r="AA2" s="97" t="s">
        <v>126</v>
      </c>
      <c r="AB2" s="97" t="s">
        <v>127</v>
      </c>
      <c r="AC2" s="97" t="s">
        <v>128</v>
      </c>
      <c r="AD2" s="97" t="s">
        <v>129</v>
      </c>
      <c r="AE2" s="97" t="s">
        <v>130</v>
      </c>
      <c r="AF2" s="97" t="s">
        <v>131</v>
      </c>
      <c r="AG2" s="97" t="s">
        <v>132</v>
      </c>
      <c r="AH2" s="97" t="s">
        <v>133</v>
      </c>
      <c r="AI2" s="97" t="s">
        <v>134</v>
      </c>
      <c r="AJ2" s="97" t="s">
        <v>135</v>
      </c>
      <c r="AK2" s="97" t="s">
        <v>136</v>
      </c>
      <c r="AL2" s="97" t="s">
        <v>137</v>
      </c>
      <c r="AM2" s="97" t="s">
        <v>138</v>
      </c>
      <c r="AN2" s="97" t="s">
        <v>139</v>
      </c>
      <c r="AO2" s="97" t="s">
        <v>140</v>
      </c>
      <c r="AP2" s="97" t="s">
        <v>141</v>
      </c>
      <c r="AQ2" s="97" t="s">
        <v>142</v>
      </c>
      <c r="AR2" s="97" t="s">
        <v>143</v>
      </c>
      <c r="AS2" s="97" t="s">
        <v>144</v>
      </c>
      <c r="AT2" s="97" t="s">
        <v>145</v>
      </c>
      <c r="AU2" s="97" t="s">
        <v>146</v>
      </c>
      <c r="AV2" s="97" t="s">
        <v>147</v>
      </c>
      <c r="AW2" s="97" t="s">
        <v>148</v>
      </c>
      <c r="AX2" s="97" t="s">
        <v>149</v>
      </c>
      <c r="AY2" s="97" t="s">
        <v>150</v>
      </c>
      <c r="AZ2" s="97" t="s">
        <v>151</v>
      </c>
      <c r="BA2" s="97" t="s">
        <v>152</v>
      </c>
      <c r="BB2" s="97" t="s">
        <v>153</v>
      </c>
      <c r="BC2" s="97" t="s">
        <v>154</v>
      </c>
      <c r="BD2" s="97" t="s">
        <v>155</v>
      </c>
      <c r="BE2" s="97" t="s">
        <v>156</v>
      </c>
      <c r="BF2" s="97" t="s">
        <v>157</v>
      </c>
      <c r="BG2" s="97" t="s">
        <v>158</v>
      </c>
      <c r="BH2" s="97" t="s">
        <v>159</v>
      </c>
      <c r="BI2" s="97" t="s">
        <v>160</v>
      </c>
      <c r="BJ2" s="97" t="s">
        <v>161</v>
      </c>
      <c r="BK2" s="97" t="s">
        <v>162</v>
      </c>
      <c r="BL2" s="97" t="s">
        <v>163</v>
      </c>
      <c r="BM2" s="97" t="s">
        <v>164</v>
      </c>
      <c r="BN2" s="97" t="s">
        <v>165</v>
      </c>
      <c r="BO2" s="97" t="s">
        <v>166</v>
      </c>
      <c r="BP2" s="97" t="s">
        <v>167</v>
      </c>
      <c r="BQ2" s="97" t="s">
        <v>168</v>
      </c>
      <c r="BR2" s="97" t="s">
        <v>169</v>
      </c>
      <c r="BS2" s="97" t="s">
        <v>170</v>
      </c>
      <c r="BT2" s="97" t="s">
        <v>171</v>
      </c>
      <c r="BU2" s="97" t="s">
        <v>172</v>
      </c>
      <c r="BV2" s="97" t="s">
        <v>173</v>
      </c>
      <c r="BW2" s="97" t="s">
        <v>174</v>
      </c>
      <c r="BX2" s="97" t="s">
        <v>175</v>
      </c>
      <c r="BY2" s="97" t="s">
        <v>176</v>
      </c>
      <c r="BZ2" s="97" t="s">
        <v>177</v>
      </c>
      <c r="CA2" s="97" t="s">
        <v>178</v>
      </c>
      <c r="CB2" s="97" t="s">
        <v>179</v>
      </c>
      <c r="CC2" s="97" t="s">
        <v>180</v>
      </c>
      <c r="CD2" s="97" t="s">
        <v>181</v>
      </c>
      <c r="CE2" s="97" t="s">
        <v>182</v>
      </c>
      <c r="CF2" s="97" t="s">
        <v>183</v>
      </c>
      <c r="CG2" s="97" t="s">
        <v>184</v>
      </c>
      <c r="CH2" s="97" t="s">
        <v>185</v>
      </c>
      <c r="CI2" s="97" t="s">
        <v>186</v>
      </c>
      <c r="CJ2" s="97" t="s">
        <v>187</v>
      </c>
      <c r="CK2" s="97" t="s">
        <v>188</v>
      </c>
      <c r="CL2" s="97" t="s">
        <v>189</v>
      </c>
      <c r="CM2" s="90" t="s">
        <v>190</v>
      </c>
      <c r="CN2" s="90" t="s">
        <v>191</v>
      </c>
      <c r="CO2" s="90" t="s">
        <v>192</v>
      </c>
      <c r="CP2" s="90" t="s">
        <v>193</v>
      </c>
    </row>
    <row r="3" s="90" customFormat="true" ht="15.5" hidden="false" customHeight="false" outlineLevel="0" collapsed="false">
      <c r="G3" s="90" t="s">
        <v>194</v>
      </c>
      <c r="K3" s="95"/>
      <c r="L3" s="98" t="s">
        <v>195</v>
      </c>
      <c r="N3" s="96"/>
      <c r="O3" s="90" t="n">
        <v>0</v>
      </c>
      <c r="P3" s="90" t="n">
        <v>0</v>
      </c>
      <c r="Q3" s="90" t="n">
        <v>0</v>
      </c>
      <c r="R3" s="90" t="n">
        <v>0</v>
      </c>
      <c r="S3" s="90" t="n">
        <v>0</v>
      </c>
      <c r="T3" s="90" t="n">
        <v>0</v>
      </c>
      <c r="U3" s="90" t="n">
        <v>0</v>
      </c>
      <c r="V3" s="90" t="n">
        <v>0</v>
      </c>
      <c r="W3" s="90" t="n">
        <v>0</v>
      </c>
      <c r="X3" s="90" t="n">
        <v>0</v>
      </c>
      <c r="Y3" s="90" t="n">
        <v>0</v>
      </c>
      <c r="Z3" s="90" t="n">
        <v>0</v>
      </c>
      <c r="AA3" s="90" t="n">
        <v>0</v>
      </c>
      <c r="AB3" s="90" t="n">
        <v>0</v>
      </c>
      <c r="AC3" s="90" t="n">
        <v>0</v>
      </c>
      <c r="AD3" s="90" t="n">
        <v>0</v>
      </c>
      <c r="AE3" s="90" t="n">
        <v>0</v>
      </c>
      <c r="AF3" s="90" t="n">
        <v>0</v>
      </c>
      <c r="AG3" s="90" t="n">
        <v>0</v>
      </c>
      <c r="AH3" s="90" t="n">
        <v>0</v>
      </c>
      <c r="AI3" s="90" t="n">
        <v>0</v>
      </c>
      <c r="AJ3" s="90" t="n">
        <v>0</v>
      </c>
      <c r="AK3" s="90" t="n">
        <v>0</v>
      </c>
      <c r="AL3" s="90" t="n">
        <v>0</v>
      </c>
      <c r="AM3" s="90" t="n">
        <v>0</v>
      </c>
      <c r="AN3" s="90" t="n">
        <v>0</v>
      </c>
      <c r="AO3" s="90" t="n">
        <v>0</v>
      </c>
      <c r="AP3" s="90" t="n">
        <v>0</v>
      </c>
      <c r="AQ3" s="90" t="n">
        <v>0</v>
      </c>
      <c r="AR3" s="90" t="n">
        <v>0</v>
      </c>
      <c r="AS3" s="90" t="n">
        <v>0</v>
      </c>
      <c r="AT3" s="90" t="n">
        <v>0</v>
      </c>
      <c r="AU3" s="90" t="n">
        <v>0</v>
      </c>
      <c r="AV3" s="90" t="n">
        <v>0</v>
      </c>
      <c r="AW3" s="90" t="n">
        <v>0</v>
      </c>
      <c r="AX3" s="90" t="n">
        <v>0</v>
      </c>
      <c r="AY3" s="90" t="n">
        <v>0</v>
      </c>
      <c r="AZ3" s="90" t="n">
        <v>0</v>
      </c>
      <c r="BA3" s="90" t="n">
        <v>0</v>
      </c>
      <c r="BB3" s="90" t="n">
        <v>0</v>
      </c>
      <c r="BC3" s="90" t="n">
        <v>0</v>
      </c>
      <c r="BD3" s="90" t="n">
        <v>0</v>
      </c>
      <c r="BE3" s="90" t="n">
        <v>0</v>
      </c>
      <c r="BF3" s="90" t="n">
        <v>0</v>
      </c>
      <c r="BG3" s="90" t="n">
        <v>0</v>
      </c>
      <c r="BH3" s="90" t="n">
        <v>0</v>
      </c>
      <c r="BI3" s="90" t="n">
        <v>0</v>
      </c>
      <c r="BJ3" s="90" t="n">
        <v>0</v>
      </c>
      <c r="BK3" s="90" t="n">
        <v>0</v>
      </c>
      <c r="BL3" s="90" t="n">
        <v>0</v>
      </c>
      <c r="BM3" s="90" t="n">
        <v>0</v>
      </c>
      <c r="BN3" s="90" t="n">
        <v>0</v>
      </c>
      <c r="BO3" s="90" t="n">
        <v>0</v>
      </c>
      <c r="BP3" s="90" t="n">
        <v>0</v>
      </c>
      <c r="BQ3" s="90" t="n">
        <v>0</v>
      </c>
      <c r="BR3" s="90" t="n">
        <v>0</v>
      </c>
      <c r="BS3" s="90" t="n">
        <v>0</v>
      </c>
      <c r="BT3" s="90" t="n">
        <v>0</v>
      </c>
      <c r="BU3" s="90" t="n">
        <v>0</v>
      </c>
      <c r="BV3" s="90" t="n">
        <v>0</v>
      </c>
      <c r="BW3" s="90" t="n">
        <v>0</v>
      </c>
      <c r="BX3" s="90" t="n">
        <v>0</v>
      </c>
      <c r="BY3" s="90" t="n">
        <v>0</v>
      </c>
      <c r="BZ3" s="90" t="n">
        <v>0</v>
      </c>
      <c r="CA3" s="90" t="n">
        <v>0</v>
      </c>
      <c r="CB3" s="90" t="n">
        <v>0</v>
      </c>
      <c r="CC3" s="90" t="n">
        <v>0</v>
      </c>
      <c r="CD3" s="90" t="n">
        <v>0</v>
      </c>
      <c r="CE3" s="90" t="n">
        <v>0</v>
      </c>
      <c r="CF3" s="90" t="n">
        <v>0</v>
      </c>
      <c r="CG3" s="90" t="n">
        <v>0</v>
      </c>
      <c r="CH3" s="90" t="n">
        <v>0</v>
      </c>
      <c r="CI3" s="90" t="n">
        <v>0</v>
      </c>
      <c r="CJ3" s="90" t="n">
        <v>0</v>
      </c>
      <c r="CK3" s="90" t="n">
        <v>0</v>
      </c>
      <c r="CL3" s="90" t="n">
        <v>0</v>
      </c>
      <c r="CM3" s="90" t="n">
        <v>0</v>
      </c>
      <c r="CN3" s="90" t="n">
        <v>0</v>
      </c>
      <c r="CO3" s="90" t="n">
        <v>0</v>
      </c>
      <c r="CP3" s="90" t="n">
        <v>0</v>
      </c>
    </row>
    <row r="4" s="99" customFormat="true" ht="15.5" hidden="false" customHeight="false" outlineLevel="0" collapsed="false">
      <c r="A4" s="99" t="s">
        <v>196</v>
      </c>
      <c r="B4" s="99" t="s">
        <v>197</v>
      </c>
      <c r="C4" s="99" t="s">
        <v>198</v>
      </c>
      <c r="D4" s="99" t="s">
        <v>199</v>
      </c>
      <c r="E4" s="99" t="s">
        <v>200</v>
      </c>
      <c r="F4" s="99" t="s">
        <v>220</v>
      </c>
      <c r="G4" s="99" t="s">
        <v>201</v>
      </c>
      <c r="H4" s="99" t="s">
        <v>221</v>
      </c>
      <c r="I4" s="99" t="s">
        <v>222</v>
      </c>
      <c r="J4" s="99" t="s">
        <v>223</v>
      </c>
      <c r="K4" s="100" t="s">
        <v>213</v>
      </c>
      <c r="L4" s="98" t="s">
        <v>195</v>
      </c>
      <c r="M4" s="99" t="s">
        <v>224</v>
      </c>
      <c r="N4" s="101" t="s">
        <v>215</v>
      </c>
      <c r="O4" s="99" t="s">
        <v>32</v>
      </c>
      <c r="P4" s="99" t="s">
        <v>33</v>
      </c>
      <c r="Q4" s="99" t="s">
        <v>34</v>
      </c>
      <c r="R4" s="99" t="s">
        <v>35</v>
      </c>
      <c r="S4" s="99" t="s">
        <v>36</v>
      </c>
      <c r="T4" s="99" t="s">
        <v>37</v>
      </c>
      <c r="U4" s="99" t="s">
        <v>38</v>
      </c>
      <c r="V4" s="99" t="s">
        <v>39</v>
      </c>
      <c r="W4" s="99" t="s">
        <v>99</v>
      </c>
      <c r="X4" s="99" t="s">
        <v>40</v>
      </c>
      <c r="Y4" s="99" t="s">
        <v>41</v>
      </c>
      <c r="Z4" s="99" t="s">
        <v>42</v>
      </c>
      <c r="AA4" s="99" t="s">
        <v>43</v>
      </c>
      <c r="AB4" s="99" t="s">
        <v>44</v>
      </c>
      <c r="AC4" s="99" t="s">
        <v>45</v>
      </c>
      <c r="AD4" s="99" t="s">
        <v>46</v>
      </c>
      <c r="AE4" s="99" t="s">
        <v>47</v>
      </c>
      <c r="AF4" s="99" t="s">
        <v>48</v>
      </c>
      <c r="AG4" s="99" t="s">
        <v>49</v>
      </c>
      <c r="AH4" s="99" t="s">
        <v>14</v>
      </c>
      <c r="AI4" s="99" t="s">
        <v>50</v>
      </c>
      <c r="AJ4" s="99" t="s">
        <v>51</v>
      </c>
      <c r="AK4" s="99" t="s">
        <v>52</v>
      </c>
      <c r="AL4" s="99" t="s">
        <v>53</v>
      </c>
      <c r="AM4" s="99" t="s">
        <v>54</v>
      </c>
      <c r="AN4" s="99" t="s">
        <v>3</v>
      </c>
      <c r="AO4" s="99" t="s">
        <v>55</v>
      </c>
      <c r="AP4" s="99" t="s">
        <v>56</v>
      </c>
      <c r="AQ4" s="99" t="s">
        <v>57</v>
      </c>
      <c r="AR4" s="99" t="s">
        <v>58</v>
      </c>
      <c r="AS4" s="99" t="s">
        <v>59</v>
      </c>
      <c r="AT4" s="99" t="s">
        <v>60</v>
      </c>
      <c r="AU4" s="99" t="s">
        <v>61</v>
      </c>
      <c r="AV4" s="99" t="s">
        <v>62</v>
      </c>
      <c r="AW4" s="99" t="s">
        <v>63</v>
      </c>
      <c r="AX4" s="99" t="s">
        <v>64</v>
      </c>
      <c r="AY4" s="99" t="s">
        <v>65</v>
      </c>
      <c r="AZ4" s="99" t="s">
        <v>66</v>
      </c>
      <c r="BA4" s="99" t="s">
        <v>67</v>
      </c>
      <c r="BB4" s="99" t="s">
        <v>68</v>
      </c>
      <c r="BC4" s="99" t="s">
        <v>69</v>
      </c>
      <c r="BD4" s="99" t="s">
        <v>70</v>
      </c>
      <c r="BE4" s="99" t="s">
        <v>71</v>
      </c>
      <c r="BF4" s="99" t="s">
        <v>72</v>
      </c>
      <c r="BG4" s="99" t="s">
        <v>73</v>
      </c>
      <c r="BH4" s="99" t="s">
        <v>74</v>
      </c>
      <c r="BI4" s="99" t="s">
        <v>75</v>
      </c>
      <c r="BJ4" s="99" t="s">
        <v>76</v>
      </c>
      <c r="BK4" s="99" t="s">
        <v>77</v>
      </c>
      <c r="BL4" s="99" t="s">
        <v>78</v>
      </c>
      <c r="BM4" s="99" t="s">
        <v>79</v>
      </c>
      <c r="BN4" s="99" t="s">
        <v>80</v>
      </c>
      <c r="BO4" s="99" t="s">
        <v>81</v>
      </c>
      <c r="BP4" s="99" t="s">
        <v>82</v>
      </c>
      <c r="BQ4" s="99" t="s">
        <v>83</v>
      </c>
      <c r="BR4" s="99" t="s">
        <v>84</v>
      </c>
      <c r="BS4" s="99" t="s">
        <v>85</v>
      </c>
      <c r="BT4" s="99" t="s">
        <v>86</v>
      </c>
      <c r="BU4" s="99" t="s">
        <v>87</v>
      </c>
      <c r="BV4" s="99" t="s">
        <v>88</v>
      </c>
      <c r="BW4" s="99" t="s">
        <v>89</v>
      </c>
      <c r="BX4" s="99" t="s">
        <v>90</v>
      </c>
      <c r="BY4" s="99" t="s">
        <v>91</v>
      </c>
      <c r="BZ4" s="99" t="s">
        <v>92</v>
      </c>
      <c r="CA4" s="99" t="s">
        <v>93</v>
      </c>
      <c r="CB4" s="99" t="s">
        <v>94</v>
      </c>
      <c r="CC4" s="99" t="s">
        <v>95</v>
      </c>
      <c r="CD4" s="99" t="s">
        <v>96</v>
      </c>
      <c r="CE4" s="99" t="s">
        <v>97</v>
      </c>
      <c r="CF4" s="99" t="s">
        <v>98</v>
      </c>
      <c r="CG4" s="99" t="s">
        <v>100</v>
      </c>
      <c r="CH4" s="99" t="s">
        <v>101</v>
      </c>
      <c r="CI4" s="99" t="s">
        <v>102</v>
      </c>
      <c r="CJ4" s="99" t="s">
        <v>103</v>
      </c>
      <c r="CK4" s="99" t="s">
        <v>104</v>
      </c>
      <c r="CL4" s="99" t="s">
        <v>105</v>
      </c>
      <c r="CM4" s="99" t="s">
        <v>106</v>
      </c>
      <c r="CN4" s="99" t="s">
        <v>107</v>
      </c>
      <c r="CO4" s="99" t="s">
        <v>108</v>
      </c>
      <c r="CP4" s="99" t="s">
        <v>109</v>
      </c>
    </row>
    <row r="5" s="103" customFormat="true" ht="15.5" hidden="false" customHeight="false" outlineLevel="0" collapsed="false">
      <c r="A5" s="102" t="n">
        <v>0</v>
      </c>
      <c r="B5" s="102" t="n">
        <v>0</v>
      </c>
      <c r="C5" s="103" t="str">
        <f aca="true">IF(ISBLANK(OFFSET('Raw Data'!$A$3,MATCH($A5,'Raw Data'!$B$4:$B$185,0),MATCH(C$4,'Raw Data'!$3:$3,0)-1)),"",OFFSET('Raw Data'!$A$3,MATCH($A5,'Raw Data'!$B$4:$B$185,0),MATCH(C$4,'Raw Data'!$3:$3,0)-1))</f>
        <v/>
      </c>
      <c r="D5" s="103" t="str">
        <f aca="true">IF(ISBLANK(OFFSET('Raw Data'!$A$3,MATCH($A5,'Raw Data'!$B$4:$B$185,0),MATCH(D$4,'Raw Data'!$3:$3,0)-1)),"",OFFSET('Raw Data'!$A$3,MATCH($A5,'Raw Data'!$B$4:$B$185,0),MATCH(D$4,'Raw Data'!$3:$3,0)-1))</f>
        <v>Consumer protection and empowerment index</v>
      </c>
      <c r="E5" s="103" t="str">
        <f aca="true">IF(ISBLANK(OFFSET('Raw Data'!$A$3,MATCH($A5,'Raw Data'!$B$4:$B$185,0),MATCH(E$4,'Raw Data'!$3:$3,0)-1)),"",OFFSET('Raw Data'!$A$3,MATCH($A5,'Raw Data'!$B$4:$B$185,0),MATCH(E$4,'Raw Data'!$3:$3,0)-1))</f>
        <v/>
      </c>
      <c r="F5" s="103" t="str">
        <f aca="true">IF(ISBLANK(OFFSET('Raw Data'!$A$3,MATCH($A5,'Raw Data'!$B$4:$B$185,0),MATCH(F$4,'Raw Data'!$3:$3,0)-1)),"",OFFSET('Raw Data'!$A$3,MATCH($A5,'Raw Data'!$B$4:$B$185,0),MATCH(F$4,'Raw Data'!$3:$3,0)-1))</f>
        <v/>
      </c>
      <c r="H5" s="103" t="str">
        <f aca="true">IF(ISBLANK(OFFSET('Raw Data'!$A$3,MATCH($A5,'Raw Data'!$B$4:$B$185,0),MATCH(H$4,'Raw Data'!$3:$3,0)-1)),"",OFFSET('Raw Data'!$A$3,MATCH($A5,'Raw Data'!$B$4:$B$185,0),MATCH(H$4,'Raw Data'!$3:$3,0)-1))</f>
        <v/>
      </c>
      <c r="I5" s="103" t="str">
        <f aca="true">IF(ISBLANK(OFFSET('Raw Data'!$A$3,MATCH($A5,'Raw Data'!$B$4:$B$185,0),MATCH(I$4,'Raw Data'!$3:$3,0)-1)),"",OFFSET('Raw Data'!$A$3,MATCH($A5,'Raw Data'!$B$4:$B$185,0),MATCH(I$4,'Raw Data'!$3:$3,0)-1))</f>
        <v/>
      </c>
      <c r="J5" s="103" t="str">
        <f aca="false">IF(I5="","",IF(I5="Minus",-1,1))</f>
        <v/>
      </c>
      <c r="K5" s="105" t="str">
        <f aca="false" t="array" ref="K5:K5">IFERROR(SKEW(IF(ISNUMBER(O5:CL5),O5:CL5,"")),"")</f>
        <v/>
      </c>
      <c r="L5" s="103" t="n">
        <f aca="true">IF(ISBLANK(OFFSET('Data above threshold'!$A$4,MATCH('Data above threshold'!$A5,'Data above threshold'!$A$5:$A$185,0),MATCH('Data above threshold'!N$4,'Data above threshold'!$4:$4,0)-1)),1,OFFSET('Data above threshold'!$A$4,MATCH('Data above threshold'!$A5,'Data above threshold'!$A$5:$A$185,0),MATCH('Data above threshold'!N$4,'Data above threshold'!$4:$4,0)-1))</f>
        <v>1</v>
      </c>
      <c r="M5" s="103" t="str">
        <f aca="true">IF(ISBLANK(OFFSET('Data above threshold'!$A$4,MATCH('Data above threshold'!$A5,'Data above threshold'!$A$5:$A$185,0),MATCH('Data above threshold'!O$4,'Data above threshold'!$4:$4,0)-1)),"",OFFSET('Data above threshold'!$A$4,MATCH('Data above threshold'!$A5,'Data above threshold'!$A$5:$A$185,0),MATCH('Data above threshold'!O$4,'Data above threshold'!$4:$4,0)-1))</f>
        <v/>
      </c>
      <c r="N5" s="106"/>
      <c r="O5" s="103" t="str">
        <f aca="true">IF(ISBLANK(OFFSET('Raw Data'!$A$3,MATCH('Data above threshold'!$A5,'Raw Data'!$B$4:$B$185,0),MATCH('Data above threshold'!Q$4,'Raw Data'!$3:$3,0)-1)),"", IFERROR($J5*OFFSET('Raw Data'!$A$3,MATCH('Data above threshold'!$A5,'Raw Data'!$B$4:$B$185,0),MATCH('Data above threshold'!Q$4,'Raw Data'!$3:$3,0)-1),"NA"))</f>
        <v/>
      </c>
      <c r="P5" s="103" t="str">
        <f aca="true">IF(ISBLANK(OFFSET('Raw Data'!$A$3,MATCH('Data above threshold'!$A5,'Raw Data'!$B$4:$B$185,0),MATCH('Data above threshold'!R$4,'Raw Data'!$3:$3,0)-1)),"", IFERROR($J5*OFFSET('Raw Data'!$A$3,MATCH('Data above threshold'!$A5,'Raw Data'!$B$4:$B$185,0),MATCH('Data above threshold'!R$4,'Raw Data'!$3:$3,0)-1),"NA"))</f>
        <v/>
      </c>
      <c r="Q5" s="103" t="str">
        <f aca="true">IF(ISBLANK(OFFSET('Raw Data'!$A$3,MATCH('Data above threshold'!$A5,'Raw Data'!$B$4:$B$185,0),MATCH('Data above threshold'!S$4,'Raw Data'!$3:$3,0)-1)),"", IFERROR($J5*OFFSET('Raw Data'!$A$3,MATCH('Data above threshold'!$A5,'Raw Data'!$B$4:$B$185,0),MATCH('Data above threshold'!S$4,'Raw Data'!$3:$3,0)-1),"NA"))</f>
        <v/>
      </c>
      <c r="R5" s="103" t="str">
        <f aca="true">IF(ISBLANK(OFFSET('Raw Data'!$A$3,MATCH('Data above threshold'!$A5,'Raw Data'!$B$4:$B$185,0),MATCH('Data above threshold'!T$4,'Raw Data'!$3:$3,0)-1)),"", IFERROR($J5*OFFSET('Raw Data'!$A$3,MATCH('Data above threshold'!$A5,'Raw Data'!$B$4:$B$185,0),MATCH('Data above threshold'!T$4,'Raw Data'!$3:$3,0)-1),"NA"))</f>
        <v/>
      </c>
      <c r="S5" s="103" t="str">
        <f aca="true">IF(ISBLANK(OFFSET('Raw Data'!$A$3,MATCH('Data above threshold'!$A5,'Raw Data'!$B$4:$B$185,0),MATCH('Data above threshold'!U$4,'Raw Data'!$3:$3,0)-1)),"", IFERROR($J5*OFFSET('Raw Data'!$A$3,MATCH('Data above threshold'!$A5,'Raw Data'!$B$4:$B$185,0),MATCH('Data above threshold'!U$4,'Raw Data'!$3:$3,0)-1),"NA"))</f>
        <v/>
      </c>
      <c r="T5" s="103" t="str">
        <f aca="true">IF(ISBLANK(OFFSET('Raw Data'!$A$3,MATCH('Data above threshold'!$A5,'Raw Data'!$B$4:$B$185,0),MATCH('Data above threshold'!V$4,'Raw Data'!$3:$3,0)-1)),"", IFERROR($J5*OFFSET('Raw Data'!$A$3,MATCH('Data above threshold'!$A5,'Raw Data'!$B$4:$B$185,0),MATCH('Data above threshold'!V$4,'Raw Data'!$3:$3,0)-1),"NA"))</f>
        <v/>
      </c>
      <c r="U5" s="103" t="str">
        <f aca="true">IF(ISBLANK(OFFSET('Raw Data'!$A$3,MATCH('Data above threshold'!$A5,'Raw Data'!$B$4:$B$185,0),MATCH('Data above threshold'!W$4,'Raw Data'!$3:$3,0)-1)),"", IFERROR($J5*OFFSET('Raw Data'!$A$3,MATCH('Data above threshold'!$A5,'Raw Data'!$B$4:$B$185,0),MATCH('Data above threshold'!W$4,'Raw Data'!$3:$3,0)-1),"NA"))</f>
        <v/>
      </c>
      <c r="V5" s="103" t="str">
        <f aca="true">IF(ISBLANK(OFFSET('Raw Data'!$A$3,MATCH('Data above threshold'!$A5,'Raw Data'!$B$4:$B$185,0),MATCH('Data above threshold'!X$4,'Raw Data'!$3:$3,0)-1)),"", IFERROR($J5*OFFSET('Raw Data'!$A$3,MATCH('Data above threshold'!$A5,'Raw Data'!$B$4:$B$185,0),MATCH('Data above threshold'!X$4,'Raw Data'!$3:$3,0)-1),"NA"))</f>
        <v/>
      </c>
      <c r="W5" s="103" t="str">
        <f aca="true">IF(ISBLANK(OFFSET('Raw Data'!$A$3,MATCH('Data above threshold'!$A5,'Raw Data'!$B$4:$B$185,0),MATCH('Data above threshold'!Y$4,'Raw Data'!$3:$3,0)-1)),"", IFERROR($J5*OFFSET('Raw Data'!$A$3,MATCH('Data above threshold'!$A5,'Raw Data'!$B$4:$B$185,0),MATCH('Data above threshold'!Y$4,'Raw Data'!$3:$3,0)-1),"NA"))</f>
        <v/>
      </c>
      <c r="X5" s="103" t="str">
        <f aca="true">IF(ISBLANK(OFFSET('Raw Data'!$A$3,MATCH('Data above threshold'!$A5,'Raw Data'!$B$4:$B$185,0),MATCH('Data above threshold'!Z$4,'Raw Data'!$3:$3,0)-1)),"", IFERROR($J5*OFFSET('Raw Data'!$A$3,MATCH('Data above threshold'!$A5,'Raw Data'!$B$4:$B$185,0),MATCH('Data above threshold'!Z$4,'Raw Data'!$3:$3,0)-1),"NA"))</f>
        <v/>
      </c>
      <c r="Y5" s="103" t="str">
        <f aca="true">IF(ISBLANK(OFFSET('Raw Data'!$A$3,MATCH('Data above threshold'!$A5,'Raw Data'!$B$4:$B$185,0),MATCH('Data above threshold'!AA$4,'Raw Data'!$3:$3,0)-1)),"", IFERROR($J5*OFFSET('Raw Data'!$A$3,MATCH('Data above threshold'!$A5,'Raw Data'!$B$4:$B$185,0),MATCH('Data above threshold'!AA$4,'Raw Data'!$3:$3,0)-1),"NA"))</f>
        <v/>
      </c>
      <c r="Z5" s="103" t="str">
        <f aca="true">IF(ISBLANK(OFFSET('Raw Data'!$A$3,MATCH('Data above threshold'!$A5,'Raw Data'!$B$4:$B$185,0),MATCH('Data above threshold'!AB$4,'Raw Data'!$3:$3,0)-1)),"", IFERROR($J5*OFFSET('Raw Data'!$A$3,MATCH('Data above threshold'!$A5,'Raw Data'!$B$4:$B$185,0),MATCH('Data above threshold'!AB$4,'Raw Data'!$3:$3,0)-1),"NA"))</f>
        <v/>
      </c>
      <c r="AA5" s="103" t="str">
        <f aca="true">IF(ISBLANK(OFFSET('Raw Data'!$A$3,MATCH('Data above threshold'!$A5,'Raw Data'!$B$4:$B$185,0),MATCH('Data above threshold'!AC$4,'Raw Data'!$3:$3,0)-1)),"", IFERROR($J5*OFFSET('Raw Data'!$A$3,MATCH('Data above threshold'!$A5,'Raw Data'!$B$4:$B$185,0),MATCH('Data above threshold'!AC$4,'Raw Data'!$3:$3,0)-1),"NA"))</f>
        <v/>
      </c>
      <c r="AB5" s="103" t="str">
        <f aca="true">IF(ISBLANK(OFFSET('Raw Data'!$A$3,MATCH('Data above threshold'!$A5,'Raw Data'!$B$4:$B$185,0),MATCH('Data above threshold'!AD$4,'Raw Data'!$3:$3,0)-1)),"", IFERROR($J5*OFFSET('Raw Data'!$A$3,MATCH('Data above threshold'!$A5,'Raw Data'!$B$4:$B$185,0),MATCH('Data above threshold'!AD$4,'Raw Data'!$3:$3,0)-1),"NA"))</f>
        <v/>
      </c>
      <c r="AC5" s="103" t="str">
        <f aca="true">IF(ISBLANK(OFFSET('Raw Data'!$A$3,MATCH('Data above threshold'!$A5,'Raw Data'!$B$4:$B$185,0),MATCH('Data above threshold'!AE$4,'Raw Data'!$3:$3,0)-1)),"", IFERROR($J5*OFFSET('Raw Data'!$A$3,MATCH('Data above threshold'!$A5,'Raw Data'!$B$4:$B$185,0),MATCH('Data above threshold'!AE$4,'Raw Data'!$3:$3,0)-1),"NA"))</f>
        <v/>
      </c>
      <c r="AD5" s="103" t="str">
        <f aca="true">IF(ISBLANK(OFFSET('Raw Data'!$A$3,MATCH('Data above threshold'!$A5,'Raw Data'!$B$4:$B$185,0),MATCH('Data above threshold'!AF$4,'Raw Data'!$3:$3,0)-1)),"", IFERROR($J5*OFFSET('Raw Data'!$A$3,MATCH('Data above threshold'!$A5,'Raw Data'!$B$4:$B$185,0),MATCH('Data above threshold'!AF$4,'Raw Data'!$3:$3,0)-1),"NA"))</f>
        <v/>
      </c>
      <c r="AE5" s="103" t="str">
        <f aca="true">IF(ISBLANK(OFFSET('Raw Data'!$A$3,MATCH('Data above threshold'!$A5,'Raw Data'!$B$4:$B$185,0),MATCH('Data above threshold'!AG$4,'Raw Data'!$3:$3,0)-1)),"", IFERROR($J5*OFFSET('Raw Data'!$A$3,MATCH('Data above threshold'!$A5,'Raw Data'!$B$4:$B$185,0),MATCH('Data above threshold'!AG$4,'Raw Data'!$3:$3,0)-1),"NA"))</f>
        <v/>
      </c>
      <c r="AF5" s="103" t="str">
        <f aca="true">IF(ISBLANK(OFFSET('Raw Data'!$A$3,MATCH('Data above threshold'!$A5,'Raw Data'!$B$4:$B$185,0),MATCH('Data above threshold'!AH$4,'Raw Data'!$3:$3,0)-1)),"", IFERROR($J5*OFFSET('Raw Data'!$A$3,MATCH('Data above threshold'!$A5,'Raw Data'!$B$4:$B$185,0),MATCH('Data above threshold'!AH$4,'Raw Data'!$3:$3,0)-1),"NA"))</f>
        <v/>
      </c>
      <c r="AG5" s="103" t="str">
        <f aca="true">IF(ISBLANK(OFFSET('Raw Data'!$A$3,MATCH('Data above threshold'!$A5,'Raw Data'!$B$4:$B$185,0),MATCH('Data above threshold'!AI$4,'Raw Data'!$3:$3,0)-1)),"", IFERROR($J5*OFFSET('Raw Data'!$A$3,MATCH('Data above threshold'!$A5,'Raw Data'!$B$4:$B$185,0),MATCH('Data above threshold'!AI$4,'Raw Data'!$3:$3,0)-1),"NA"))</f>
        <v/>
      </c>
      <c r="AH5" s="103" t="str">
        <f aca="true">IF(ISBLANK(OFFSET('Raw Data'!$A$3,MATCH('Data above threshold'!$A5,'Raw Data'!$B$4:$B$185,0),MATCH('Data above threshold'!AJ$4,'Raw Data'!$3:$3,0)-1)),"", IFERROR($J5*OFFSET('Raw Data'!$A$3,MATCH('Data above threshold'!$A5,'Raw Data'!$B$4:$B$185,0),MATCH('Data above threshold'!AJ$4,'Raw Data'!$3:$3,0)-1),"NA"))</f>
        <v/>
      </c>
      <c r="AI5" s="103" t="str">
        <f aca="true">IF(ISBLANK(OFFSET('Raw Data'!$A$3,MATCH('Data above threshold'!$A5,'Raw Data'!$B$4:$B$185,0),MATCH('Data above threshold'!AK$4,'Raw Data'!$3:$3,0)-1)),"", IFERROR($J5*OFFSET('Raw Data'!$A$3,MATCH('Data above threshold'!$A5,'Raw Data'!$B$4:$B$185,0),MATCH('Data above threshold'!AK$4,'Raw Data'!$3:$3,0)-1),"NA"))</f>
        <v/>
      </c>
      <c r="AJ5" s="103" t="str">
        <f aca="true">IF(ISBLANK(OFFSET('Raw Data'!$A$3,MATCH('Data above threshold'!$A5,'Raw Data'!$B$4:$B$185,0),MATCH('Data above threshold'!AL$4,'Raw Data'!$3:$3,0)-1)),"", IFERROR($J5*OFFSET('Raw Data'!$A$3,MATCH('Data above threshold'!$A5,'Raw Data'!$B$4:$B$185,0),MATCH('Data above threshold'!AL$4,'Raw Data'!$3:$3,0)-1),"NA"))</f>
        <v/>
      </c>
      <c r="AK5" s="103" t="str">
        <f aca="true">IF(ISBLANK(OFFSET('Raw Data'!$A$3,MATCH('Data above threshold'!$A5,'Raw Data'!$B$4:$B$185,0),MATCH('Data above threshold'!AM$4,'Raw Data'!$3:$3,0)-1)),"", IFERROR($J5*OFFSET('Raw Data'!$A$3,MATCH('Data above threshold'!$A5,'Raw Data'!$B$4:$B$185,0),MATCH('Data above threshold'!AM$4,'Raw Data'!$3:$3,0)-1),"NA"))</f>
        <v/>
      </c>
      <c r="AL5" s="103" t="str">
        <f aca="true">IF(ISBLANK(OFFSET('Raw Data'!$A$3,MATCH('Data above threshold'!$A5,'Raw Data'!$B$4:$B$185,0),MATCH('Data above threshold'!AN$4,'Raw Data'!$3:$3,0)-1)),"", IFERROR($J5*OFFSET('Raw Data'!$A$3,MATCH('Data above threshold'!$A5,'Raw Data'!$B$4:$B$185,0),MATCH('Data above threshold'!AN$4,'Raw Data'!$3:$3,0)-1),"NA"))</f>
        <v/>
      </c>
      <c r="AM5" s="103" t="str">
        <f aca="true">IF(ISBLANK(OFFSET('Raw Data'!$A$3,MATCH('Data above threshold'!$A5,'Raw Data'!$B$4:$B$185,0),MATCH('Data above threshold'!AO$4,'Raw Data'!$3:$3,0)-1)),"", IFERROR($J5*OFFSET('Raw Data'!$A$3,MATCH('Data above threshold'!$A5,'Raw Data'!$B$4:$B$185,0),MATCH('Data above threshold'!AO$4,'Raw Data'!$3:$3,0)-1),"NA"))</f>
        <v/>
      </c>
      <c r="AN5" s="103" t="str">
        <f aca="true">IF(ISBLANK(OFFSET('Raw Data'!$A$3,MATCH('Data above threshold'!$A5,'Raw Data'!$B$4:$B$185,0),MATCH('Data above threshold'!AP$4,'Raw Data'!$3:$3,0)-1)),"", IFERROR($J5*OFFSET('Raw Data'!$A$3,MATCH('Data above threshold'!$A5,'Raw Data'!$B$4:$B$185,0),MATCH('Data above threshold'!AP$4,'Raw Data'!$3:$3,0)-1),"NA"))</f>
        <v/>
      </c>
      <c r="AO5" s="103" t="str">
        <f aca="true">IF(ISBLANK(OFFSET('Raw Data'!$A$3,MATCH('Data above threshold'!$A5,'Raw Data'!$B$4:$B$185,0),MATCH('Data above threshold'!AQ$4,'Raw Data'!$3:$3,0)-1)),"", IFERROR($J5*OFFSET('Raw Data'!$A$3,MATCH('Data above threshold'!$A5,'Raw Data'!$B$4:$B$185,0),MATCH('Data above threshold'!AQ$4,'Raw Data'!$3:$3,0)-1),"NA"))</f>
        <v/>
      </c>
      <c r="AP5" s="103" t="str">
        <f aca="true">IF(ISBLANK(OFFSET('Raw Data'!$A$3,MATCH('Data above threshold'!$A5,'Raw Data'!$B$4:$B$185,0),MATCH('Data above threshold'!AR$4,'Raw Data'!$3:$3,0)-1)),"", IFERROR($J5*OFFSET('Raw Data'!$A$3,MATCH('Data above threshold'!$A5,'Raw Data'!$B$4:$B$185,0),MATCH('Data above threshold'!AR$4,'Raw Data'!$3:$3,0)-1),"NA"))</f>
        <v/>
      </c>
      <c r="AQ5" s="103" t="str">
        <f aca="true">IF(ISBLANK(OFFSET('Raw Data'!$A$3,MATCH('Data above threshold'!$A5,'Raw Data'!$B$4:$B$185,0),MATCH('Data above threshold'!AS$4,'Raw Data'!$3:$3,0)-1)),"", IFERROR($J5*OFFSET('Raw Data'!$A$3,MATCH('Data above threshold'!$A5,'Raw Data'!$B$4:$B$185,0),MATCH('Data above threshold'!AS$4,'Raw Data'!$3:$3,0)-1),"NA"))</f>
        <v/>
      </c>
      <c r="AR5" s="103" t="str">
        <f aca="true">IF(ISBLANK(OFFSET('Raw Data'!$A$3,MATCH('Data above threshold'!$A5,'Raw Data'!$B$4:$B$185,0),MATCH('Data above threshold'!AT$4,'Raw Data'!$3:$3,0)-1)),"", IFERROR($J5*OFFSET('Raw Data'!$A$3,MATCH('Data above threshold'!$A5,'Raw Data'!$B$4:$B$185,0),MATCH('Data above threshold'!AT$4,'Raw Data'!$3:$3,0)-1),"NA"))</f>
        <v/>
      </c>
      <c r="AS5" s="103" t="str">
        <f aca="true">IF(ISBLANK(OFFSET('Raw Data'!$A$3,MATCH('Data above threshold'!$A5,'Raw Data'!$B$4:$B$185,0),MATCH('Data above threshold'!AU$4,'Raw Data'!$3:$3,0)-1)),"", IFERROR($J5*OFFSET('Raw Data'!$A$3,MATCH('Data above threshold'!$A5,'Raw Data'!$B$4:$B$185,0),MATCH('Data above threshold'!AU$4,'Raw Data'!$3:$3,0)-1),"NA"))</f>
        <v/>
      </c>
      <c r="AT5" s="103" t="str">
        <f aca="true">IF(ISBLANK(OFFSET('Raw Data'!$A$3,MATCH('Data above threshold'!$A5,'Raw Data'!$B$4:$B$185,0),MATCH('Data above threshold'!AV$4,'Raw Data'!$3:$3,0)-1)),"", IFERROR($J5*OFFSET('Raw Data'!$A$3,MATCH('Data above threshold'!$A5,'Raw Data'!$B$4:$B$185,0),MATCH('Data above threshold'!AV$4,'Raw Data'!$3:$3,0)-1),"NA"))</f>
        <v/>
      </c>
      <c r="AU5" s="103" t="str">
        <f aca="true">IF(ISBLANK(OFFSET('Raw Data'!$A$3,MATCH('Data above threshold'!$A5,'Raw Data'!$B$4:$B$185,0),MATCH('Data above threshold'!AW$4,'Raw Data'!$3:$3,0)-1)),"", IFERROR($J5*OFFSET('Raw Data'!$A$3,MATCH('Data above threshold'!$A5,'Raw Data'!$B$4:$B$185,0),MATCH('Data above threshold'!AW$4,'Raw Data'!$3:$3,0)-1),"NA"))</f>
        <v/>
      </c>
      <c r="AV5" s="103" t="str">
        <f aca="true">IF(ISBLANK(OFFSET('Raw Data'!$A$3,MATCH('Data above threshold'!$A5,'Raw Data'!$B$4:$B$185,0),MATCH('Data above threshold'!AX$4,'Raw Data'!$3:$3,0)-1)),"", IFERROR($J5*OFFSET('Raw Data'!$A$3,MATCH('Data above threshold'!$A5,'Raw Data'!$B$4:$B$185,0),MATCH('Data above threshold'!AX$4,'Raw Data'!$3:$3,0)-1),"NA"))</f>
        <v/>
      </c>
      <c r="AW5" s="103" t="str">
        <f aca="true">IF(ISBLANK(OFFSET('Raw Data'!$A$3,MATCH('Data above threshold'!$A5,'Raw Data'!$B$4:$B$185,0),MATCH('Data above threshold'!AY$4,'Raw Data'!$3:$3,0)-1)),"", IFERROR($J5*OFFSET('Raw Data'!$A$3,MATCH('Data above threshold'!$A5,'Raw Data'!$B$4:$B$185,0),MATCH('Data above threshold'!AY$4,'Raw Data'!$3:$3,0)-1),"NA"))</f>
        <v/>
      </c>
      <c r="AX5" s="103" t="str">
        <f aca="true">IF(ISBLANK(OFFSET('Raw Data'!$A$3,MATCH('Data above threshold'!$A5,'Raw Data'!$B$4:$B$185,0),MATCH('Data above threshold'!AZ$4,'Raw Data'!$3:$3,0)-1)),"", IFERROR($J5*OFFSET('Raw Data'!$A$3,MATCH('Data above threshold'!$A5,'Raw Data'!$B$4:$B$185,0),MATCH('Data above threshold'!AZ$4,'Raw Data'!$3:$3,0)-1),"NA"))</f>
        <v/>
      </c>
      <c r="AY5" s="103" t="str">
        <f aca="true">IF(ISBLANK(OFFSET('Raw Data'!$A$3,MATCH('Data above threshold'!$A5,'Raw Data'!$B$4:$B$185,0),MATCH('Data above threshold'!BA$4,'Raw Data'!$3:$3,0)-1)),"", IFERROR($J5*OFFSET('Raw Data'!$A$3,MATCH('Data above threshold'!$A5,'Raw Data'!$B$4:$B$185,0),MATCH('Data above threshold'!BA$4,'Raw Data'!$3:$3,0)-1),"NA"))</f>
        <v/>
      </c>
      <c r="AZ5" s="103" t="str">
        <f aca="true">IF(ISBLANK(OFFSET('Raw Data'!$A$3,MATCH('Data above threshold'!$A5,'Raw Data'!$B$4:$B$185,0),MATCH('Data above threshold'!BB$4,'Raw Data'!$3:$3,0)-1)),"", IFERROR($J5*OFFSET('Raw Data'!$A$3,MATCH('Data above threshold'!$A5,'Raw Data'!$B$4:$B$185,0),MATCH('Data above threshold'!BB$4,'Raw Data'!$3:$3,0)-1),"NA"))</f>
        <v/>
      </c>
      <c r="BA5" s="103" t="str">
        <f aca="true">IF(ISBLANK(OFFSET('Raw Data'!$A$3,MATCH('Data above threshold'!$A5,'Raw Data'!$B$4:$B$185,0),MATCH('Data above threshold'!BC$4,'Raw Data'!$3:$3,0)-1)),"", IFERROR($J5*OFFSET('Raw Data'!$A$3,MATCH('Data above threshold'!$A5,'Raw Data'!$B$4:$B$185,0),MATCH('Data above threshold'!BC$4,'Raw Data'!$3:$3,0)-1),"NA"))</f>
        <v/>
      </c>
      <c r="BB5" s="103" t="str">
        <f aca="true">IF(ISBLANK(OFFSET('Raw Data'!$A$3,MATCH('Data above threshold'!$A5,'Raw Data'!$B$4:$B$185,0),MATCH('Data above threshold'!BD$4,'Raw Data'!$3:$3,0)-1)),"", IFERROR($J5*OFFSET('Raw Data'!$A$3,MATCH('Data above threshold'!$A5,'Raw Data'!$B$4:$B$185,0),MATCH('Data above threshold'!BD$4,'Raw Data'!$3:$3,0)-1),"NA"))</f>
        <v/>
      </c>
      <c r="BC5" s="103" t="str">
        <f aca="true">IF(ISBLANK(OFFSET('Raw Data'!$A$3,MATCH('Data above threshold'!$A5,'Raw Data'!$B$4:$B$185,0),MATCH('Data above threshold'!BE$4,'Raw Data'!$3:$3,0)-1)),"", IFERROR($J5*OFFSET('Raw Data'!$A$3,MATCH('Data above threshold'!$A5,'Raw Data'!$B$4:$B$185,0),MATCH('Data above threshold'!BE$4,'Raw Data'!$3:$3,0)-1),"NA"))</f>
        <v/>
      </c>
      <c r="BD5" s="103" t="str">
        <f aca="true">IF(ISBLANK(OFFSET('Raw Data'!$A$3,MATCH('Data above threshold'!$A5,'Raw Data'!$B$4:$B$185,0),MATCH('Data above threshold'!BF$4,'Raw Data'!$3:$3,0)-1)),"", IFERROR($J5*OFFSET('Raw Data'!$A$3,MATCH('Data above threshold'!$A5,'Raw Data'!$B$4:$B$185,0),MATCH('Data above threshold'!BF$4,'Raw Data'!$3:$3,0)-1),"NA"))</f>
        <v/>
      </c>
      <c r="BE5" s="103" t="str">
        <f aca="true">IF(ISBLANK(OFFSET('Raw Data'!$A$3,MATCH('Data above threshold'!$A5,'Raw Data'!$B$4:$B$185,0),MATCH('Data above threshold'!BG$4,'Raw Data'!$3:$3,0)-1)),"", IFERROR($J5*OFFSET('Raw Data'!$A$3,MATCH('Data above threshold'!$A5,'Raw Data'!$B$4:$B$185,0),MATCH('Data above threshold'!BG$4,'Raw Data'!$3:$3,0)-1),"NA"))</f>
        <v/>
      </c>
      <c r="BF5" s="103" t="str">
        <f aca="true">IF(ISBLANK(OFFSET('Raw Data'!$A$3,MATCH('Data above threshold'!$A5,'Raw Data'!$B$4:$B$185,0),MATCH('Data above threshold'!BH$4,'Raw Data'!$3:$3,0)-1)),"", IFERROR($J5*OFFSET('Raw Data'!$A$3,MATCH('Data above threshold'!$A5,'Raw Data'!$B$4:$B$185,0),MATCH('Data above threshold'!BH$4,'Raw Data'!$3:$3,0)-1),"NA"))</f>
        <v/>
      </c>
      <c r="BG5" s="103" t="str">
        <f aca="true">IF(ISBLANK(OFFSET('Raw Data'!$A$3,MATCH('Data above threshold'!$A5,'Raw Data'!$B$4:$B$185,0),MATCH('Data above threshold'!BI$4,'Raw Data'!$3:$3,0)-1)),"", IFERROR($J5*OFFSET('Raw Data'!$A$3,MATCH('Data above threshold'!$A5,'Raw Data'!$B$4:$B$185,0),MATCH('Data above threshold'!BI$4,'Raw Data'!$3:$3,0)-1),"NA"))</f>
        <v/>
      </c>
      <c r="BH5" s="103" t="str">
        <f aca="true">IF(ISBLANK(OFFSET('Raw Data'!$A$3,MATCH('Data above threshold'!$A5,'Raw Data'!$B$4:$B$185,0),MATCH('Data above threshold'!BJ$4,'Raw Data'!$3:$3,0)-1)),"", IFERROR($J5*OFFSET('Raw Data'!$A$3,MATCH('Data above threshold'!$A5,'Raw Data'!$B$4:$B$185,0),MATCH('Data above threshold'!BJ$4,'Raw Data'!$3:$3,0)-1),"NA"))</f>
        <v/>
      </c>
      <c r="BI5" s="103" t="str">
        <f aca="true">IF(ISBLANK(OFFSET('Raw Data'!$A$3,MATCH('Data above threshold'!$A5,'Raw Data'!$B$4:$B$185,0),MATCH('Data above threshold'!BK$4,'Raw Data'!$3:$3,0)-1)),"", IFERROR($J5*OFFSET('Raw Data'!$A$3,MATCH('Data above threshold'!$A5,'Raw Data'!$B$4:$B$185,0),MATCH('Data above threshold'!BK$4,'Raw Data'!$3:$3,0)-1),"NA"))</f>
        <v/>
      </c>
      <c r="BJ5" s="103" t="str">
        <f aca="true">IF(ISBLANK(OFFSET('Raw Data'!$A$3,MATCH('Data above threshold'!$A5,'Raw Data'!$B$4:$B$185,0),MATCH('Data above threshold'!BL$4,'Raw Data'!$3:$3,0)-1)),"", IFERROR($J5*OFFSET('Raw Data'!$A$3,MATCH('Data above threshold'!$A5,'Raw Data'!$B$4:$B$185,0),MATCH('Data above threshold'!BL$4,'Raw Data'!$3:$3,0)-1),"NA"))</f>
        <v/>
      </c>
      <c r="BK5" s="103" t="str">
        <f aca="true">IF(ISBLANK(OFFSET('Raw Data'!$A$3,MATCH('Data above threshold'!$A5,'Raw Data'!$B$4:$B$185,0),MATCH('Data above threshold'!BM$4,'Raw Data'!$3:$3,0)-1)),"", IFERROR($J5*OFFSET('Raw Data'!$A$3,MATCH('Data above threshold'!$A5,'Raw Data'!$B$4:$B$185,0),MATCH('Data above threshold'!BM$4,'Raw Data'!$3:$3,0)-1),"NA"))</f>
        <v/>
      </c>
      <c r="BL5" s="103" t="str">
        <f aca="true">IF(ISBLANK(OFFSET('Raw Data'!$A$3,MATCH('Data above threshold'!$A5,'Raw Data'!$B$4:$B$185,0),MATCH('Data above threshold'!BN$4,'Raw Data'!$3:$3,0)-1)),"", IFERROR($J5*OFFSET('Raw Data'!$A$3,MATCH('Data above threshold'!$A5,'Raw Data'!$B$4:$B$185,0),MATCH('Data above threshold'!BN$4,'Raw Data'!$3:$3,0)-1),"NA"))</f>
        <v/>
      </c>
      <c r="BM5" s="103" t="str">
        <f aca="true">IF(ISBLANK(OFFSET('Raw Data'!$A$3,MATCH('Data above threshold'!$A5,'Raw Data'!$B$4:$B$185,0),MATCH('Data above threshold'!BO$4,'Raw Data'!$3:$3,0)-1)),"", IFERROR($J5*OFFSET('Raw Data'!$A$3,MATCH('Data above threshold'!$A5,'Raw Data'!$B$4:$B$185,0),MATCH('Data above threshold'!BO$4,'Raw Data'!$3:$3,0)-1),"NA"))</f>
        <v/>
      </c>
      <c r="BN5" s="103" t="str">
        <f aca="true">IF(ISBLANK(OFFSET('Raw Data'!$A$3,MATCH('Data above threshold'!$A5,'Raw Data'!$B$4:$B$185,0),MATCH('Data above threshold'!BP$4,'Raw Data'!$3:$3,0)-1)),"", IFERROR($J5*OFFSET('Raw Data'!$A$3,MATCH('Data above threshold'!$A5,'Raw Data'!$B$4:$B$185,0),MATCH('Data above threshold'!BP$4,'Raw Data'!$3:$3,0)-1),"NA"))</f>
        <v/>
      </c>
      <c r="BO5" s="103" t="str">
        <f aca="true">IF(ISBLANK(OFFSET('Raw Data'!$A$3,MATCH('Data above threshold'!$A5,'Raw Data'!$B$4:$B$185,0),MATCH('Data above threshold'!BQ$4,'Raw Data'!$3:$3,0)-1)),"", IFERROR($J5*OFFSET('Raw Data'!$A$3,MATCH('Data above threshold'!$A5,'Raw Data'!$B$4:$B$185,0),MATCH('Data above threshold'!BQ$4,'Raw Data'!$3:$3,0)-1),"NA"))</f>
        <v/>
      </c>
      <c r="BP5" s="103" t="str">
        <f aca="true">IF(ISBLANK(OFFSET('Raw Data'!$A$3,MATCH('Data above threshold'!$A5,'Raw Data'!$B$4:$B$185,0),MATCH('Data above threshold'!BR$4,'Raw Data'!$3:$3,0)-1)),"", IFERROR($J5*OFFSET('Raw Data'!$A$3,MATCH('Data above threshold'!$A5,'Raw Data'!$B$4:$B$185,0),MATCH('Data above threshold'!BR$4,'Raw Data'!$3:$3,0)-1),"NA"))</f>
        <v/>
      </c>
      <c r="BQ5" s="103" t="str">
        <f aca="true">IF(ISBLANK(OFFSET('Raw Data'!$A$3,MATCH('Data above threshold'!$A5,'Raw Data'!$B$4:$B$185,0),MATCH('Data above threshold'!BS$4,'Raw Data'!$3:$3,0)-1)),"", IFERROR($J5*OFFSET('Raw Data'!$A$3,MATCH('Data above threshold'!$A5,'Raw Data'!$B$4:$B$185,0),MATCH('Data above threshold'!BS$4,'Raw Data'!$3:$3,0)-1),"NA"))</f>
        <v/>
      </c>
      <c r="BR5" s="103" t="str">
        <f aca="true">IF(ISBLANK(OFFSET('Raw Data'!$A$3,MATCH('Data above threshold'!$A5,'Raw Data'!$B$4:$B$185,0),MATCH('Data above threshold'!BT$4,'Raw Data'!$3:$3,0)-1)),"", IFERROR($J5*OFFSET('Raw Data'!$A$3,MATCH('Data above threshold'!$A5,'Raw Data'!$B$4:$B$185,0),MATCH('Data above threshold'!BT$4,'Raw Data'!$3:$3,0)-1),"NA"))</f>
        <v/>
      </c>
      <c r="BS5" s="103" t="str">
        <f aca="true">IF(ISBLANK(OFFSET('Raw Data'!$A$3,MATCH('Data above threshold'!$A5,'Raw Data'!$B$4:$B$185,0),MATCH('Data above threshold'!BU$4,'Raw Data'!$3:$3,0)-1)),"", IFERROR($J5*OFFSET('Raw Data'!$A$3,MATCH('Data above threshold'!$A5,'Raw Data'!$B$4:$B$185,0),MATCH('Data above threshold'!BU$4,'Raw Data'!$3:$3,0)-1),"NA"))</f>
        <v/>
      </c>
      <c r="BT5" s="103" t="str">
        <f aca="true">IF(ISBLANK(OFFSET('Raw Data'!$A$3,MATCH('Data above threshold'!$A5,'Raw Data'!$B$4:$B$185,0),MATCH('Data above threshold'!BV$4,'Raw Data'!$3:$3,0)-1)),"", IFERROR($J5*OFFSET('Raw Data'!$A$3,MATCH('Data above threshold'!$A5,'Raw Data'!$B$4:$B$185,0),MATCH('Data above threshold'!BV$4,'Raw Data'!$3:$3,0)-1),"NA"))</f>
        <v/>
      </c>
      <c r="BU5" s="103" t="str">
        <f aca="true">IF(ISBLANK(OFFSET('Raw Data'!$A$3,MATCH('Data above threshold'!$A5,'Raw Data'!$B$4:$B$185,0),MATCH('Data above threshold'!BW$4,'Raw Data'!$3:$3,0)-1)),"", IFERROR($J5*OFFSET('Raw Data'!$A$3,MATCH('Data above threshold'!$A5,'Raw Data'!$B$4:$B$185,0),MATCH('Data above threshold'!BW$4,'Raw Data'!$3:$3,0)-1),"NA"))</f>
        <v/>
      </c>
      <c r="BV5" s="103" t="str">
        <f aca="true">IF(ISBLANK(OFFSET('Raw Data'!$A$3,MATCH('Data above threshold'!$A5,'Raw Data'!$B$4:$B$185,0),MATCH('Data above threshold'!BX$4,'Raw Data'!$3:$3,0)-1)),"", IFERROR($J5*OFFSET('Raw Data'!$A$3,MATCH('Data above threshold'!$A5,'Raw Data'!$B$4:$B$185,0),MATCH('Data above threshold'!BX$4,'Raw Data'!$3:$3,0)-1),"NA"))</f>
        <v/>
      </c>
      <c r="BW5" s="103" t="str">
        <f aca="true">IF(ISBLANK(OFFSET('Raw Data'!$A$3,MATCH('Data above threshold'!$A5,'Raw Data'!$B$4:$B$185,0),MATCH('Data above threshold'!BY$4,'Raw Data'!$3:$3,0)-1)),"", IFERROR($J5*OFFSET('Raw Data'!$A$3,MATCH('Data above threshold'!$A5,'Raw Data'!$B$4:$B$185,0),MATCH('Data above threshold'!BY$4,'Raw Data'!$3:$3,0)-1),"NA"))</f>
        <v/>
      </c>
      <c r="BX5" s="103" t="str">
        <f aca="true">IF(ISBLANK(OFFSET('Raw Data'!$A$3,MATCH('Data above threshold'!$A5,'Raw Data'!$B$4:$B$185,0),MATCH('Data above threshold'!BZ$4,'Raw Data'!$3:$3,0)-1)),"", IFERROR($J5*OFFSET('Raw Data'!$A$3,MATCH('Data above threshold'!$A5,'Raw Data'!$B$4:$B$185,0),MATCH('Data above threshold'!BZ$4,'Raw Data'!$3:$3,0)-1),"NA"))</f>
        <v/>
      </c>
      <c r="BY5" s="103" t="str">
        <f aca="true">IF(ISBLANK(OFFSET('Raw Data'!$A$3,MATCH('Data above threshold'!$A5,'Raw Data'!$B$4:$B$185,0),MATCH('Data above threshold'!CA$4,'Raw Data'!$3:$3,0)-1)),"", IFERROR($J5*OFFSET('Raw Data'!$A$3,MATCH('Data above threshold'!$A5,'Raw Data'!$B$4:$B$185,0),MATCH('Data above threshold'!CA$4,'Raw Data'!$3:$3,0)-1),"NA"))</f>
        <v/>
      </c>
      <c r="BZ5" s="103" t="str">
        <f aca="true">IF(ISBLANK(OFFSET('Raw Data'!$A$3,MATCH('Data above threshold'!$A5,'Raw Data'!$B$4:$B$185,0),MATCH('Data above threshold'!CB$4,'Raw Data'!$3:$3,0)-1)),"", IFERROR($J5*OFFSET('Raw Data'!$A$3,MATCH('Data above threshold'!$A5,'Raw Data'!$B$4:$B$185,0),MATCH('Data above threshold'!CB$4,'Raw Data'!$3:$3,0)-1),"NA"))</f>
        <v/>
      </c>
      <c r="CA5" s="103" t="str">
        <f aca="true">IF(ISBLANK(OFFSET('Raw Data'!$A$3,MATCH('Data above threshold'!$A5,'Raw Data'!$B$4:$B$185,0),MATCH('Data above threshold'!CC$4,'Raw Data'!$3:$3,0)-1)),"", IFERROR($J5*OFFSET('Raw Data'!$A$3,MATCH('Data above threshold'!$A5,'Raw Data'!$B$4:$B$185,0),MATCH('Data above threshold'!CC$4,'Raw Data'!$3:$3,0)-1),"NA"))</f>
        <v/>
      </c>
      <c r="CB5" s="103" t="str">
        <f aca="true">IF(ISBLANK(OFFSET('Raw Data'!$A$3,MATCH('Data above threshold'!$A5,'Raw Data'!$B$4:$B$185,0),MATCH('Data above threshold'!CD$4,'Raw Data'!$3:$3,0)-1)),"", IFERROR($J5*OFFSET('Raw Data'!$A$3,MATCH('Data above threshold'!$A5,'Raw Data'!$B$4:$B$185,0),MATCH('Data above threshold'!CD$4,'Raw Data'!$3:$3,0)-1),"NA"))</f>
        <v/>
      </c>
      <c r="CC5" s="103" t="str">
        <f aca="true">IF(ISBLANK(OFFSET('Raw Data'!$A$3,MATCH('Data above threshold'!$A5,'Raw Data'!$B$4:$B$185,0),MATCH('Data above threshold'!CE$4,'Raw Data'!$3:$3,0)-1)),"", IFERROR($J5*OFFSET('Raw Data'!$A$3,MATCH('Data above threshold'!$A5,'Raw Data'!$B$4:$B$185,0),MATCH('Data above threshold'!CE$4,'Raw Data'!$3:$3,0)-1),"NA"))</f>
        <v/>
      </c>
      <c r="CD5" s="103" t="str">
        <f aca="true">IF(ISBLANK(OFFSET('Raw Data'!$A$3,MATCH('Data above threshold'!$A5,'Raw Data'!$B$4:$B$185,0),MATCH('Data above threshold'!CF$4,'Raw Data'!$3:$3,0)-1)),"", IFERROR($J5*OFFSET('Raw Data'!$A$3,MATCH('Data above threshold'!$A5,'Raw Data'!$B$4:$B$185,0),MATCH('Data above threshold'!CF$4,'Raw Data'!$3:$3,0)-1),"NA"))</f>
        <v/>
      </c>
      <c r="CE5" s="103" t="str">
        <f aca="true">IF(ISBLANK(OFFSET('Raw Data'!$A$3,MATCH('Data above threshold'!$A5,'Raw Data'!$B$4:$B$185,0),MATCH('Data above threshold'!CG$4,'Raw Data'!$3:$3,0)-1)),"", IFERROR($J5*OFFSET('Raw Data'!$A$3,MATCH('Data above threshold'!$A5,'Raw Data'!$B$4:$B$185,0),MATCH('Data above threshold'!CG$4,'Raw Data'!$3:$3,0)-1),"NA"))</f>
        <v/>
      </c>
      <c r="CF5" s="103" t="str">
        <f aca="true">IF(ISBLANK(OFFSET('Raw Data'!$A$3,MATCH('Data above threshold'!$A5,'Raw Data'!$B$4:$B$185,0),MATCH('Data above threshold'!CH$4,'Raw Data'!$3:$3,0)-1)),"", IFERROR($J5*OFFSET('Raw Data'!$A$3,MATCH('Data above threshold'!$A5,'Raw Data'!$B$4:$B$185,0),MATCH('Data above threshold'!CH$4,'Raw Data'!$3:$3,0)-1),"NA"))</f>
        <v/>
      </c>
      <c r="CG5" s="103" t="str">
        <f aca="true">IF(ISBLANK(OFFSET('Raw Data'!$A$3,MATCH('Data above threshold'!$A5,'Raw Data'!$B$4:$B$185,0),MATCH('Data above threshold'!CI$4,'Raw Data'!$3:$3,0)-1)),"", IFERROR($J5*OFFSET('Raw Data'!$A$3,MATCH('Data above threshold'!$A5,'Raw Data'!$B$4:$B$185,0),MATCH('Data above threshold'!CI$4,'Raw Data'!$3:$3,0)-1),"NA"))</f>
        <v/>
      </c>
      <c r="CH5" s="103" t="str">
        <f aca="true">IF(ISBLANK(OFFSET('Raw Data'!$A$3,MATCH('Data above threshold'!$A5,'Raw Data'!$B$4:$B$185,0),MATCH('Data above threshold'!CJ$4,'Raw Data'!$3:$3,0)-1)),"", IFERROR($J5*OFFSET('Raw Data'!$A$3,MATCH('Data above threshold'!$A5,'Raw Data'!$B$4:$B$185,0),MATCH('Data above threshold'!CJ$4,'Raw Data'!$3:$3,0)-1),"NA"))</f>
        <v/>
      </c>
      <c r="CI5" s="103" t="str">
        <f aca="true">IF(ISBLANK(OFFSET('Raw Data'!$A$3,MATCH('Data above threshold'!$A5,'Raw Data'!$B$4:$B$185,0),MATCH('Data above threshold'!CK$4,'Raw Data'!$3:$3,0)-1)),"", IFERROR($J5*OFFSET('Raw Data'!$A$3,MATCH('Data above threshold'!$A5,'Raw Data'!$B$4:$B$185,0),MATCH('Data above threshold'!CK$4,'Raw Data'!$3:$3,0)-1),"NA"))</f>
        <v/>
      </c>
      <c r="CJ5" s="103" t="str">
        <f aca="true">IF(ISBLANK(OFFSET('Raw Data'!$A$3,MATCH('Data above threshold'!$A5,'Raw Data'!$B$4:$B$185,0),MATCH('Data above threshold'!CL$4,'Raw Data'!$3:$3,0)-1)),"", IFERROR($J5*OFFSET('Raw Data'!$A$3,MATCH('Data above threshold'!$A5,'Raw Data'!$B$4:$B$185,0),MATCH('Data above threshold'!CL$4,'Raw Data'!$3:$3,0)-1),"NA"))</f>
        <v/>
      </c>
      <c r="CK5" s="103" t="str">
        <f aca="true">IF(ISBLANK(OFFSET('Raw Data'!$A$3,MATCH('Data above threshold'!$A5,'Raw Data'!$B$4:$B$185,0),MATCH('Data above threshold'!CM$4,'Raw Data'!$3:$3,0)-1)),"", IFERROR($J5*OFFSET('Raw Data'!$A$3,MATCH('Data above threshold'!$A5,'Raw Data'!$B$4:$B$185,0),MATCH('Data above threshold'!CM$4,'Raw Data'!$3:$3,0)-1),"NA"))</f>
        <v/>
      </c>
      <c r="CL5" s="103" t="str">
        <f aca="true">IF(ISBLANK(OFFSET('Raw Data'!$A$3,MATCH('Data above threshold'!$A5,'Raw Data'!$B$4:$B$185,0),MATCH('Data above threshold'!CN$4,'Raw Data'!$3:$3,0)-1)),"", IFERROR($J5*OFFSET('Raw Data'!$A$3,MATCH('Data above threshold'!$A5,'Raw Data'!$B$4:$B$185,0),MATCH('Data above threshold'!CN$4,'Raw Data'!$3:$3,0)-1),"NA"))</f>
        <v/>
      </c>
      <c r="CM5" s="103" t="str">
        <f aca="true">IF(ISBLANK(OFFSET('Raw Data'!$A$3,MATCH('Data above threshold'!$A5,'Raw Data'!$B$4:$B$185,0),MATCH('Data above threshold'!CO$4,'Raw Data'!$3:$3,0)-1)),"", IFERROR($J5*OFFSET('Raw Data'!$A$3,MATCH('Data above threshold'!$A5,'Raw Data'!$B$4:$B$185,0),MATCH('Data above threshold'!CO$4,'Raw Data'!$3:$3,0)-1),"NA"))</f>
        <v/>
      </c>
      <c r="CN5" s="103" t="str">
        <f aca="true">IF(ISBLANK(OFFSET('Raw Data'!$A$3,MATCH('Data above threshold'!$A5,'Raw Data'!$B$4:$B$185,0),MATCH('Data above threshold'!CP$4,'Raw Data'!$3:$3,0)-1)),"", IFERROR($J5*OFFSET('Raw Data'!$A$3,MATCH('Data above threshold'!$A5,'Raw Data'!$B$4:$B$185,0),MATCH('Data above threshold'!CP$4,'Raw Data'!$3:$3,0)-1),"NA"))</f>
        <v/>
      </c>
      <c r="CO5" s="103" t="str">
        <f aca="true">IF(ISBLANK(OFFSET('Raw Data'!$A$3,MATCH('Data above threshold'!$A5,'Raw Data'!$B$4:$B$185,0),MATCH('Data above threshold'!CQ$4,'Raw Data'!$3:$3,0)-1)),"", IFERROR($J5*OFFSET('Raw Data'!$A$3,MATCH('Data above threshold'!$A5,'Raw Data'!$B$4:$B$185,0),MATCH('Data above threshold'!CQ$4,'Raw Data'!$3:$3,0)-1),"NA"))</f>
        <v/>
      </c>
      <c r="CP5" s="103" t="str">
        <f aca="true">IF(ISBLANK(OFFSET('Raw Data'!$A$3,MATCH('Data above threshold'!$A5,'Raw Data'!$B$4:$B$185,0),MATCH('Data above threshold'!CR$4,'Raw Data'!$3:$3,0)-1)),"", IFERROR($J5*OFFSET('Raw Data'!$A$3,MATCH('Data above threshold'!$A5,'Raw Data'!$B$4:$B$185,0),MATCH('Data above threshold'!CR$4,'Raw Data'!$3:$3,0)-1),"NA"))</f>
        <v/>
      </c>
    </row>
    <row r="6" s="103" customFormat="true" ht="15.5" hidden="false" customHeight="false" outlineLevel="0" collapsed="false">
      <c r="A6" s="107" t="n">
        <v>1000</v>
      </c>
      <c r="B6" s="107" t="n">
        <v>1</v>
      </c>
      <c r="C6" s="103" t="str">
        <f aca="true">IF(ISBLANK(OFFSET('Raw Data'!$A$3,MATCH($A6,'Raw Data'!$B$4:$B$185,0),MATCH(C$4,'Raw Data'!$3:$3,0)-1)),"",OFFSET('Raw Data'!$A$3,MATCH($A6,'Raw Data'!$B$4:$B$185,0),MATCH(C$4,'Raw Data'!$3:$3,0)-1))</f>
        <v/>
      </c>
      <c r="D6" s="103" t="str">
        <f aca="true">IF(ISBLANK(OFFSET('Raw Data'!$A$3,MATCH($A6,'Raw Data'!$B$4:$B$185,0),MATCH(D$4,'Raw Data'!$3:$3,0)-1)),"",OFFSET('Raw Data'!$A$3,MATCH($A6,'Raw Data'!$B$4:$B$185,0),MATCH(D$4,'Raw Data'!$3:$3,0)-1))</f>
        <v>Consumer Empowerment and Confidence</v>
      </c>
      <c r="E6" s="103" t="str">
        <f aca="true">IF(ISBLANK(OFFSET('Raw Data'!$A$3,MATCH($A6,'Raw Data'!$B$4:$B$185,0),MATCH(E$4,'Raw Data'!$3:$3,0)-1)),"",OFFSET('Raw Data'!$A$3,MATCH($A6,'Raw Data'!$B$4:$B$185,0),MATCH(E$4,'Raw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03" t="str">
        <f aca="true">IF(ISBLANK(OFFSET('Raw Data'!$A$3,MATCH($A6,'Raw Data'!$B$4:$B$185,0),MATCH(F$4,'Raw Data'!$3:$3,0)-1)),"",OFFSET('Raw Data'!$A$3,MATCH($A6,'Raw Data'!$B$4:$B$185,0),MATCH(F$4,'Raw Data'!$3:$3,0)-1))</f>
        <v/>
      </c>
      <c r="H6" s="103" t="str">
        <f aca="true">IF(ISBLANK(OFFSET('Raw Data'!$A$3,MATCH($A6,'Raw Data'!$B$4:$B$185,0),MATCH(H$4,'Raw Data'!$3:$3,0)-1)),"",OFFSET('Raw Data'!$A$3,MATCH($A6,'Raw Data'!$B$4:$B$185,0),MATCH(H$4,'Raw Data'!$3:$3,0)-1))</f>
        <v/>
      </c>
      <c r="I6" s="103" t="str">
        <f aca="true">IF(ISBLANK(OFFSET('Raw Data'!$A$3,MATCH($A6,'Raw Data'!$B$4:$B$185,0),MATCH(I$4,'Raw Data'!$3:$3,0)-1)),"",OFFSET('Raw Data'!$A$3,MATCH($A6,'Raw Data'!$B$4:$B$185,0),MATCH(I$4,'Raw Data'!$3:$3,0)-1))</f>
        <v/>
      </c>
      <c r="J6" s="103" t="str">
        <f aca="false">IF(I6="","",IF(I6="Minus",-1,1))</f>
        <v/>
      </c>
      <c r="K6" s="105" t="str">
        <f aca="false" t="array" ref="K6:K6">IFERROR(SKEW(IF(ISNUMBER(O6:CL6),O6:CL6,"")),"")</f>
        <v/>
      </c>
      <c r="L6" s="103" t="n">
        <f aca="true">IF(ISBLANK(OFFSET('Data above threshold'!$A$4,MATCH('Data above threshold'!$A6,'Data above threshold'!$A$5:$A$185,0),MATCH('Data above threshold'!N$4,'Data above threshold'!$4:$4,0)-1)),1,OFFSET('Data above threshold'!$A$4,MATCH('Data above threshold'!$A6,'Data above threshold'!$A$5:$A$185,0),MATCH('Data above threshold'!N$4,'Data above threshold'!$4:$4,0)-1))</f>
        <v>1</v>
      </c>
      <c r="M6" s="103" t="str">
        <f aca="true">IF(ISBLANK(OFFSET('Data above threshold'!$A$4,MATCH('Data above threshold'!$A6,'Data above threshold'!$A$5:$A$185,0),MATCH('Data above threshold'!O$4,'Data above threshold'!$4:$4,0)-1)),"",OFFSET('Data above threshold'!$A$4,MATCH('Data above threshold'!$A6,'Data above threshold'!$A$5:$A$185,0),MATCH('Data above threshold'!O$4,'Data above threshold'!$4:$4,0)-1))</f>
        <v/>
      </c>
      <c r="N6" s="106"/>
      <c r="O6" s="103" t="str">
        <f aca="true">IF(ISBLANK(OFFSET('Raw Data'!$A$3,MATCH('Data above threshold'!$A6,'Raw Data'!$B$4:$B$185,0),MATCH('Data above threshold'!Q$4,'Raw Data'!$3:$3,0)-1)),"", IFERROR($J6*OFFSET('Raw Data'!$A$3,MATCH('Data above threshold'!$A6,'Raw Data'!$B$4:$B$185,0),MATCH('Data above threshold'!Q$4,'Raw Data'!$3:$3,0)-1),"NA"))</f>
        <v/>
      </c>
      <c r="P6" s="103" t="str">
        <f aca="true">IF(ISBLANK(OFFSET('Raw Data'!$A$3,MATCH('Data above threshold'!$A6,'Raw Data'!$B$4:$B$185,0),MATCH('Data above threshold'!R$4,'Raw Data'!$3:$3,0)-1)),"", IFERROR($J6*OFFSET('Raw Data'!$A$3,MATCH('Data above threshold'!$A6,'Raw Data'!$B$4:$B$185,0),MATCH('Data above threshold'!R$4,'Raw Data'!$3:$3,0)-1),"NA"))</f>
        <v/>
      </c>
      <c r="Q6" s="103" t="str">
        <f aca="true">IF(ISBLANK(OFFSET('Raw Data'!$A$3,MATCH('Data above threshold'!$A6,'Raw Data'!$B$4:$B$185,0),MATCH('Data above threshold'!S$4,'Raw Data'!$3:$3,0)-1)),"", IFERROR($J6*OFFSET('Raw Data'!$A$3,MATCH('Data above threshold'!$A6,'Raw Data'!$B$4:$B$185,0),MATCH('Data above threshold'!S$4,'Raw Data'!$3:$3,0)-1),"NA"))</f>
        <v/>
      </c>
      <c r="R6" s="103" t="str">
        <f aca="true">IF(ISBLANK(OFFSET('Raw Data'!$A$3,MATCH('Data above threshold'!$A6,'Raw Data'!$B$4:$B$185,0),MATCH('Data above threshold'!T$4,'Raw Data'!$3:$3,0)-1)),"", IFERROR($J6*OFFSET('Raw Data'!$A$3,MATCH('Data above threshold'!$A6,'Raw Data'!$B$4:$B$185,0),MATCH('Data above threshold'!T$4,'Raw Data'!$3:$3,0)-1),"NA"))</f>
        <v/>
      </c>
      <c r="S6" s="103" t="str">
        <f aca="true">IF(ISBLANK(OFFSET('Raw Data'!$A$3,MATCH('Data above threshold'!$A6,'Raw Data'!$B$4:$B$185,0),MATCH('Data above threshold'!U$4,'Raw Data'!$3:$3,0)-1)),"", IFERROR($J6*OFFSET('Raw Data'!$A$3,MATCH('Data above threshold'!$A6,'Raw Data'!$B$4:$B$185,0),MATCH('Data above threshold'!U$4,'Raw Data'!$3:$3,0)-1),"NA"))</f>
        <v/>
      </c>
      <c r="T6" s="103" t="str">
        <f aca="true">IF(ISBLANK(OFFSET('Raw Data'!$A$3,MATCH('Data above threshold'!$A6,'Raw Data'!$B$4:$B$185,0),MATCH('Data above threshold'!V$4,'Raw Data'!$3:$3,0)-1)),"", IFERROR($J6*OFFSET('Raw Data'!$A$3,MATCH('Data above threshold'!$A6,'Raw Data'!$B$4:$B$185,0),MATCH('Data above threshold'!V$4,'Raw Data'!$3:$3,0)-1),"NA"))</f>
        <v/>
      </c>
      <c r="U6" s="103" t="str">
        <f aca="true">IF(ISBLANK(OFFSET('Raw Data'!$A$3,MATCH('Data above threshold'!$A6,'Raw Data'!$B$4:$B$185,0),MATCH('Data above threshold'!W$4,'Raw Data'!$3:$3,0)-1)),"", IFERROR($J6*OFFSET('Raw Data'!$A$3,MATCH('Data above threshold'!$A6,'Raw Data'!$B$4:$B$185,0),MATCH('Data above threshold'!W$4,'Raw Data'!$3:$3,0)-1),"NA"))</f>
        <v/>
      </c>
      <c r="V6" s="103" t="str">
        <f aca="true">IF(ISBLANK(OFFSET('Raw Data'!$A$3,MATCH('Data above threshold'!$A6,'Raw Data'!$B$4:$B$185,0),MATCH('Data above threshold'!X$4,'Raw Data'!$3:$3,0)-1)),"", IFERROR($J6*OFFSET('Raw Data'!$A$3,MATCH('Data above threshold'!$A6,'Raw Data'!$B$4:$B$185,0),MATCH('Data above threshold'!X$4,'Raw Data'!$3:$3,0)-1),"NA"))</f>
        <v/>
      </c>
      <c r="W6" s="103" t="str">
        <f aca="true">IF(ISBLANK(OFFSET('Raw Data'!$A$3,MATCH('Data above threshold'!$A6,'Raw Data'!$B$4:$B$185,0),MATCH('Data above threshold'!Y$4,'Raw Data'!$3:$3,0)-1)),"", IFERROR($J6*OFFSET('Raw Data'!$A$3,MATCH('Data above threshold'!$A6,'Raw Data'!$B$4:$B$185,0),MATCH('Data above threshold'!Y$4,'Raw Data'!$3:$3,0)-1),"NA"))</f>
        <v/>
      </c>
      <c r="X6" s="103" t="str">
        <f aca="true">IF(ISBLANK(OFFSET('Raw Data'!$A$3,MATCH('Data above threshold'!$A6,'Raw Data'!$B$4:$B$185,0),MATCH('Data above threshold'!Z$4,'Raw Data'!$3:$3,0)-1)),"", IFERROR($J6*OFFSET('Raw Data'!$A$3,MATCH('Data above threshold'!$A6,'Raw Data'!$B$4:$B$185,0),MATCH('Data above threshold'!Z$4,'Raw Data'!$3:$3,0)-1),"NA"))</f>
        <v/>
      </c>
      <c r="Y6" s="103" t="str">
        <f aca="true">IF(ISBLANK(OFFSET('Raw Data'!$A$3,MATCH('Data above threshold'!$A6,'Raw Data'!$B$4:$B$185,0),MATCH('Data above threshold'!AA$4,'Raw Data'!$3:$3,0)-1)),"", IFERROR($J6*OFFSET('Raw Data'!$A$3,MATCH('Data above threshold'!$A6,'Raw Data'!$B$4:$B$185,0),MATCH('Data above threshold'!AA$4,'Raw Data'!$3:$3,0)-1),"NA"))</f>
        <v/>
      </c>
      <c r="Z6" s="103" t="str">
        <f aca="true">IF(ISBLANK(OFFSET('Raw Data'!$A$3,MATCH('Data above threshold'!$A6,'Raw Data'!$B$4:$B$185,0),MATCH('Data above threshold'!AB$4,'Raw Data'!$3:$3,0)-1)),"", IFERROR($J6*OFFSET('Raw Data'!$A$3,MATCH('Data above threshold'!$A6,'Raw Data'!$B$4:$B$185,0),MATCH('Data above threshold'!AB$4,'Raw Data'!$3:$3,0)-1),"NA"))</f>
        <v/>
      </c>
      <c r="AA6" s="103" t="str">
        <f aca="true">IF(ISBLANK(OFFSET('Raw Data'!$A$3,MATCH('Data above threshold'!$A6,'Raw Data'!$B$4:$B$185,0),MATCH('Data above threshold'!AC$4,'Raw Data'!$3:$3,0)-1)),"", IFERROR($J6*OFFSET('Raw Data'!$A$3,MATCH('Data above threshold'!$A6,'Raw Data'!$B$4:$B$185,0),MATCH('Data above threshold'!AC$4,'Raw Data'!$3:$3,0)-1),"NA"))</f>
        <v/>
      </c>
      <c r="AB6" s="103" t="str">
        <f aca="true">IF(ISBLANK(OFFSET('Raw Data'!$A$3,MATCH('Data above threshold'!$A6,'Raw Data'!$B$4:$B$185,0),MATCH('Data above threshold'!AD$4,'Raw Data'!$3:$3,0)-1)),"", IFERROR($J6*OFFSET('Raw Data'!$A$3,MATCH('Data above threshold'!$A6,'Raw Data'!$B$4:$B$185,0),MATCH('Data above threshold'!AD$4,'Raw Data'!$3:$3,0)-1),"NA"))</f>
        <v/>
      </c>
      <c r="AC6" s="103" t="str">
        <f aca="true">IF(ISBLANK(OFFSET('Raw Data'!$A$3,MATCH('Data above threshold'!$A6,'Raw Data'!$B$4:$B$185,0),MATCH('Data above threshold'!AE$4,'Raw Data'!$3:$3,0)-1)),"", IFERROR($J6*OFFSET('Raw Data'!$A$3,MATCH('Data above threshold'!$A6,'Raw Data'!$B$4:$B$185,0),MATCH('Data above threshold'!AE$4,'Raw Data'!$3:$3,0)-1),"NA"))</f>
        <v/>
      </c>
      <c r="AD6" s="103" t="str">
        <f aca="true">IF(ISBLANK(OFFSET('Raw Data'!$A$3,MATCH('Data above threshold'!$A6,'Raw Data'!$B$4:$B$185,0),MATCH('Data above threshold'!AF$4,'Raw Data'!$3:$3,0)-1)),"", IFERROR($J6*OFFSET('Raw Data'!$A$3,MATCH('Data above threshold'!$A6,'Raw Data'!$B$4:$B$185,0),MATCH('Data above threshold'!AF$4,'Raw Data'!$3:$3,0)-1),"NA"))</f>
        <v/>
      </c>
      <c r="AE6" s="103" t="str">
        <f aca="true">IF(ISBLANK(OFFSET('Raw Data'!$A$3,MATCH('Data above threshold'!$A6,'Raw Data'!$B$4:$B$185,0),MATCH('Data above threshold'!AG$4,'Raw Data'!$3:$3,0)-1)),"", IFERROR($J6*OFFSET('Raw Data'!$A$3,MATCH('Data above threshold'!$A6,'Raw Data'!$B$4:$B$185,0),MATCH('Data above threshold'!AG$4,'Raw Data'!$3:$3,0)-1),"NA"))</f>
        <v/>
      </c>
      <c r="AF6" s="103" t="str">
        <f aca="true">IF(ISBLANK(OFFSET('Raw Data'!$A$3,MATCH('Data above threshold'!$A6,'Raw Data'!$B$4:$B$185,0),MATCH('Data above threshold'!AH$4,'Raw Data'!$3:$3,0)-1)),"", IFERROR($J6*OFFSET('Raw Data'!$A$3,MATCH('Data above threshold'!$A6,'Raw Data'!$B$4:$B$185,0),MATCH('Data above threshold'!AH$4,'Raw Data'!$3:$3,0)-1),"NA"))</f>
        <v/>
      </c>
      <c r="AG6" s="103" t="str">
        <f aca="true">IF(ISBLANK(OFFSET('Raw Data'!$A$3,MATCH('Data above threshold'!$A6,'Raw Data'!$B$4:$B$185,0),MATCH('Data above threshold'!AI$4,'Raw Data'!$3:$3,0)-1)),"", IFERROR($J6*OFFSET('Raw Data'!$A$3,MATCH('Data above threshold'!$A6,'Raw Data'!$B$4:$B$185,0),MATCH('Data above threshold'!AI$4,'Raw Data'!$3:$3,0)-1),"NA"))</f>
        <v/>
      </c>
      <c r="AH6" s="103" t="str">
        <f aca="true">IF(ISBLANK(OFFSET('Raw Data'!$A$3,MATCH('Data above threshold'!$A6,'Raw Data'!$B$4:$B$185,0),MATCH('Data above threshold'!AJ$4,'Raw Data'!$3:$3,0)-1)),"", IFERROR($J6*OFFSET('Raw Data'!$A$3,MATCH('Data above threshold'!$A6,'Raw Data'!$B$4:$B$185,0),MATCH('Data above threshold'!AJ$4,'Raw Data'!$3:$3,0)-1),"NA"))</f>
        <v/>
      </c>
      <c r="AI6" s="103" t="str">
        <f aca="true">IF(ISBLANK(OFFSET('Raw Data'!$A$3,MATCH('Data above threshold'!$A6,'Raw Data'!$B$4:$B$185,0),MATCH('Data above threshold'!AK$4,'Raw Data'!$3:$3,0)-1)),"", IFERROR($J6*OFFSET('Raw Data'!$A$3,MATCH('Data above threshold'!$A6,'Raw Data'!$B$4:$B$185,0),MATCH('Data above threshold'!AK$4,'Raw Data'!$3:$3,0)-1),"NA"))</f>
        <v/>
      </c>
      <c r="AJ6" s="103" t="str">
        <f aca="true">IF(ISBLANK(OFFSET('Raw Data'!$A$3,MATCH('Data above threshold'!$A6,'Raw Data'!$B$4:$B$185,0),MATCH('Data above threshold'!AL$4,'Raw Data'!$3:$3,0)-1)),"", IFERROR($J6*OFFSET('Raw Data'!$A$3,MATCH('Data above threshold'!$A6,'Raw Data'!$B$4:$B$185,0),MATCH('Data above threshold'!AL$4,'Raw Data'!$3:$3,0)-1),"NA"))</f>
        <v/>
      </c>
      <c r="AK6" s="103" t="str">
        <f aca="true">IF(ISBLANK(OFFSET('Raw Data'!$A$3,MATCH('Data above threshold'!$A6,'Raw Data'!$B$4:$B$185,0),MATCH('Data above threshold'!AM$4,'Raw Data'!$3:$3,0)-1)),"", IFERROR($J6*OFFSET('Raw Data'!$A$3,MATCH('Data above threshold'!$A6,'Raw Data'!$B$4:$B$185,0),MATCH('Data above threshold'!AM$4,'Raw Data'!$3:$3,0)-1),"NA"))</f>
        <v/>
      </c>
      <c r="AL6" s="103" t="str">
        <f aca="true">IF(ISBLANK(OFFSET('Raw Data'!$A$3,MATCH('Data above threshold'!$A6,'Raw Data'!$B$4:$B$185,0),MATCH('Data above threshold'!AN$4,'Raw Data'!$3:$3,0)-1)),"", IFERROR($J6*OFFSET('Raw Data'!$A$3,MATCH('Data above threshold'!$A6,'Raw Data'!$B$4:$B$185,0),MATCH('Data above threshold'!AN$4,'Raw Data'!$3:$3,0)-1),"NA"))</f>
        <v/>
      </c>
      <c r="AM6" s="103" t="str">
        <f aca="true">IF(ISBLANK(OFFSET('Raw Data'!$A$3,MATCH('Data above threshold'!$A6,'Raw Data'!$B$4:$B$185,0),MATCH('Data above threshold'!AO$4,'Raw Data'!$3:$3,0)-1)),"", IFERROR($J6*OFFSET('Raw Data'!$A$3,MATCH('Data above threshold'!$A6,'Raw Data'!$B$4:$B$185,0),MATCH('Data above threshold'!AO$4,'Raw Data'!$3:$3,0)-1),"NA"))</f>
        <v/>
      </c>
      <c r="AN6" s="103" t="str">
        <f aca="true">IF(ISBLANK(OFFSET('Raw Data'!$A$3,MATCH('Data above threshold'!$A6,'Raw Data'!$B$4:$B$185,0),MATCH('Data above threshold'!AP$4,'Raw Data'!$3:$3,0)-1)),"", IFERROR($J6*OFFSET('Raw Data'!$A$3,MATCH('Data above threshold'!$A6,'Raw Data'!$B$4:$B$185,0),MATCH('Data above threshold'!AP$4,'Raw Data'!$3:$3,0)-1),"NA"))</f>
        <v/>
      </c>
      <c r="AO6" s="103" t="str">
        <f aca="true">IF(ISBLANK(OFFSET('Raw Data'!$A$3,MATCH('Data above threshold'!$A6,'Raw Data'!$B$4:$B$185,0),MATCH('Data above threshold'!AQ$4,'Raw Data'!$3:$3,0)-1)),"", IFERROR($J6*OFFSET('Raw Data'!$A$3,MATCH('Data above threshold'!$A6,'Raw Data'!$B$4:$B$185,0),MATCH('Data above threshold'!AQ$4,'Raw Data'!$3:$3,0)-1),"NA"))</f>
        <v/>
      </c>
      <c r="AP6" s="103" t="str">
        <f aca="true">IF(ISBLANK(OFFSET('Raw Data'!$A$3,MATCH('Data above threshold'!$A6,'Raw Data'!$B$4:$B$185,0),MATCH('Data above threshold'!AR$4,'Raw Data'!$3:$3,0)-1)),"", IFERROR($J6*OFFSET('Raw Data'!$A$3,MATCH('Data above threshold'!$A6,'Raw Data'!$B$4:$B$185,0),MATCH('Data above threshold'!AR$4,'Raw Data'!$3:$3,0)-1),"NA"))</f>
        <v/>
      </c>
      <c r="AQ6" s="103" t="str">
        <f aca="true">IF(ISBLANK(OFFSET('Raw Data'!$A$3,MATCH('Data above threshold'!$A6,'Raw Data'!$B$4:$B$185,0),MATCH('Data above threshold'!AS$4,'Raw Data'!$3:$3,0)-1)),"", IFERROR($J6*OFFSET('Raw Data'!$A$3,MATCH('Data above threshold'!$A6,'Raw Data'!$B$4:$B$185,0),MATCH('Data above threshold'!AS$4,'Raw Data'!$3:$3,0)-1),"NA"))</f>
        <v/>
      </c>
      <c r="AR6" s="103" t="str">
        <f aca="true">IF(ISBLANK(OFFSET('Raw Data'!$A$3,MATCH('Data above threshold'!$A6,'Raw Data'!$B$4:$B$185,0),MATCH('Data above threshold'!AT$4,'Raw Data'!$3:$3,0)-1)),"", IFERROR($J6*OFFSET('Raw Data'!$A$3,MATCH('Data above threshold'!$A6,'Raw Data'!$B$4:$B$185,0),MATCH('Data above threshold'!AT$4,'Raw Data'!$3:$3,0)-1),"NA"))</f>
        <v/>
      </c>
      <c r="AS6" s="103" t="str">
        <f aca="true">IF(ISBLANK(OFFSET('Raw Data'!$A$3,MATCH('Data above threshold'!$A6,'Raw Data'!$B$4:$B$185,0),MATCH('Data above threshold'!AU$4,'Raw Data'!$3:$3,0)-1)),"", IFERROR($J6*OFFSET('Raw Data'!$A$3,MATCH('Data above threshold'!$A6,'Raw Data'!$B$4:$B$185,0),MATCH('Data above threshold'!AU$4,'Raw Data'!$3:$3,0)-1),"NA"))</f>
        <v/>
      </c>
      <c r="AT6" s="103" t="str">
        <f aca="true">IF(ISBLANK(OFFSET('Raw Data'!$A$3,MATCH('Data above threshold'!$A6,'Raw Data'!$B$4:$B$185,0),MATCH('Data above threshold'!AV$4,'Raw Data'!$3:$3,0)-1)),"", IFERROR($J6*OFFSET('Raw Data'!$A$3,MATCH('Data above threshold'!$A6,'Raw Data'!$B$4:$B$185,0),MATCH('Data above threshold'!AV$4,'Raw Data'!$3:$3,0)-1),"NA"))</f>
        <v/>
      </c>
      <c r="AU6" s="103" t="str">
        <f aca="true">IF(ISBLANK(OFFSET('Raw Data'!$A$3,MATCH('Data above threshold'!$A6,'Raw Data'!$B$4:$B$185,0),MATCH('Data above threshold'!AW$4,'Raw Data'!$3:$3,0)-1)),"", IFERROR($J6*OFFSET('Raw Data'!$A$3,MATCH('Data above threshold'!$A6,'Raw Data'!$B$4:$B$185,0),MATCH('Data above threshold'!AW$4,'Raw Data'!$3:$3,0)-1),"NA"))</f>
        <v/>
      </c>
      <c r="AV6" s="103" t="str">
        <f aca="true">IF(ISBLANK(OFFSET('Raw Data'!$A$3,MATCH('Data above threshold'!$A6,'Raw Data'!$B$4:$B$185,0),MATCH('Data above threshold'!AX$4,'Raw Data'!$3:$3,0)-1)),"", IFERROR($J6*OFFSET('Raw Data'!$A$3,MATCH('Data above threshold'!$A6,'Raw Data'!$B$4:$B$185,0),MATCH('Data above threshold'!AX$4,'Raw Data'!$3:$3,0)-1),"NA"))</f>
        <v/>
      </c>
      <c r="AW6" s="103" t="str">
        <f aca="true">IF(ISBLANK(OFFSET('Raw Data'!$A$3,MATCH('Data above threshold'!$A6,'Raw Data'!$B$4:$B$185,0),MATCH('Data above threshold'!AY$4,'Raw Data'!$3:$3,0)-1)),"", IFERROR($J6*OFFSET('Raw Data'!$A$3,MATCH('Data above threshold'!$A6,'Raw Data'!$B$4:$B$185,0),MATCH('Data above threshold'!AY$4,'Raw Data'!$3:$3,0)-1),"NA"))</f>
        <v/>
      </c>
      <c r="AX6" s="103" t="str">
        <f aca="true">IF(ISBLANK(OFFSET('Raw Data'!$A$3,MATCH('Data above threshold'!$A6,'Raw Data'!$B$4:$B$185,0),MATCH('Data above threshold'!AZ$4,'Raw Data'!$3:$3,0)-1)),"", IFERROR($J6*OFFSET('Raw Data'!$A$3,MATCH('Data above threshold'!$A6,'Raw Data'!$B$4:$B$185,0),MATCH('Data above threshold'!AZ$4,'Raw Data'!$3:$3,0)-1),"NA"))</f>
        <v/>
      </c>
      <c r="AY6" s="103" t="str">
        <f aca="true">IF(ISBLANK(OFFSET('Raw Data'!$A$3,MATCH('Data above threshold'!$A6,'Raw Data'!$B$4:$B$185,0),MATCH('Data above threshold'!BA$4,'Raw Data'!$3:$3,0)-1)),"", IFERROR($J6*OFFSET('Raw Data'!$A$3,MATCH('Data above threshold'!$A6,'Raw Data'!$B$4:$B$185,0),MATCH('Data above threshold'!BA$4,'Raw Data'!$3:$3,0)-1),"NA"))</f>
        <v/>
      </c>
      <c r="AZ6" s="103" t="str">
        <f aca="true">IF(ISBLANK(OFFSET('Raw Data'!$A$3,MATCH('Data above threshold'!$A6,'Raw Data'!$B$4:$B$185,0),MATCH('Data above threshold'!BB$4,'Raw Data'!$3:$3,0)-1)),"", IFERROR($J6*OFFSET('Raw Data'!$A$3,MATCH('Data above threshold'!$A6,'Raw Data'!$B$4:$B$185,0),MATCH('Data above threshold'!BB$4,'Raw Data'!$3:$3,0)-1),"NA"))</f>
        <v/>
      </c>
      <c r="BA6" s="103" t="str">
        <f aca="true">IF(ISBLANK(OFFSET('Raw Data'!$A$3,MATCH('Data above threshold'!$A6,'Raw Data'!$B$4:$B$185,0),MATCH('Data above threshold'!BC$4,'Raw Data'!$3:$3,0)-1)),"", IFERROR($J6*OFFSET('Raw Data'!$A$3,MATCH('Data above threshold'!$A6,'Raw Data'!$B$4:$B$185,0),MATCH('Data above threshold'!BC$4,'Raw Data'!$3:$3,0)-1),"NA"))</f>
        <v/>
      </c>
      <c r="BB6" s="103" t="str">
        <f aca="true">IF(ISBLANK(OFFSET('Raw Data'!$A$3,MATCH('Data above threshold'!$A6,'Raw Data'!$B$4:$B$185,0),MATCH('Data above threshold'!BD$4,'Raw Data'!$3:$3,0)-1)),"", IFERROR($J6*OFFSET('Raw Data'!$A$3,MATCH('Data above threshold'!$A6,'Raw Data'!$B$4:$B$185,0),MATCH('Data above threshold'!BD$4,'Raw Data'!$3:$3,0)-1),"NA"))</f>
        <v/>
      </c>
      <c r="BC6" s="103" t="str">
        <f aca="true">IF(ISBLANK(OFFSET('Raw Data'!$A$3,MATCH('Data above threshold'!$A6,'Raw Data'!$B$4:$B$185,0),MATCH('Data above threshold'!BE$4,'Raw Data'!$3:$3,0)-1)),"", IFERROR($J6*OFFSET('Raw Data'!$A$3,MATCH('Data above threshold'!$A6,'Raw Data'!$B$4:$B$185,0),MATCH('Data above threshold'!BE$4,'Raw Data'!$3:$3,0)-1),"NA"))</f>
        <v/>
      </c>
      <c r="BD6" s="103" t="str">
        <f aca="true">IF(ISBLANK(OFFSET('Raw Data'!$A$3,MATCH('Data above threshold'!$A6,'Raw Data'!$B$4:$B$185,0),MATCH('Data above threshold'!BF$4,'Raw Data'!$3:$3,0)-1)),"", IFERROR($J6*OFFSET('Raw Data'!$A$3,MATCH('Data above threshold'!$A6,'Raw Data'!$B$4:$B$185,0),MATCH('Data above threshold'!BF$4,'Raw Data'!$3:$3,0)-1),"NA"))</f>
        <v/>
      </c>
      <c r="BE6" s="103" t="str">
        <f aca="true">IF(ISBLANK(OFFSET('Raw Data'!$A$3,MATCH('Data above threshold'!$A6,'Raw Data'!$B$4:$B$185,0),MATCH('Data above threshold'!BG$4,'Raw Data'!$3:$3,0)-1)),"", IFERROR($J6*OFFSET('Raw Data'!$A$3,MATCH('Data above threshold'!$A6,'Raw Data'!$B$4:$B$185,0),MATCH('Data above threshold'!BG$4,'Raw Data'!$3:$3,0)-1),"NA"))</f>
        <v/>
      </c>
      <c r="BF6" s="103" t="str">
        <f aca="true">IF(ISBLANK(OFFSET('Raw Data'!$A$3,MATCH('Data above threshold'!$A6,'Raw Data'!$B$4:$B$185,0),MATCH('Data above threshold'!BH$4,'Raw Data'!$3:$3,0)-1)),"", IFERROR($J6*OFFSET('Raw Data'!$A$3,MATCH('Data above threshold'!$A6,'Raw Data'!$B$4:$B$185,0),MATCH('Data above threshold'!BH$4,'Raw Data'!$3:$3,0)-1),"NA"))</f>
        <v/>
      </c>
      <c r="BG6" s="103" t="str">
        <f aca="true">IF(ISBLANK(OFFSET('Raw Data'!$A$3,MATCH('Data above threshold'!$A6,'Raw Data'!$B$4:$B$185,0),MATCH('Data above threshold'!BI$4,'Raw Data'!$3:$3,0)-1)),"", IFERROR($J6*OFFSET('Raw Data'!$A$3,MATCH('Data above threshold'!$A6,'Raw Data'!$B$4:$B$185,0),MATCH('Data above threshold'!BI$4,'Raw Data'!$3:$3,0)-1),"NA"))</f>
        <v/>
      </c>
      <c r="BH6" s="103" t="str">
        <f aca="true">IF(ISBLANK(OFFSET('Raw Data'!$A$3,MATCH('Data above threshold'!$A6,'Raw Data'!$B$4:$B$185,0),MATCH('Data above threshold'!BJ$4,'Raw Data'!$3:$3,0)-1)),"", IFERROR($J6*OFFSET('Raw Data'!$A$3,MATCH('Data above threshold'!$A6,'Raw Data'!$B$4:$B$185,0),MATCH('Data above threshold'!BJ$4,'Raw Data'!$3:$3,0)-1),"NA"))</f>
        <v/>
      </c>
      <c r="BI6" s="103" t="str">
        <f aca="true">IF(ISBLANK(OFFSET('Raw Data'!$A$3,MATCH('Data above threshold'!$A6,'Raw Data'!$B$4:$B$185,0),MATCH('Data above threshold'!BK$4,'Raw Data'!$3:$3,0)-1)),"", IFERROR($J6*OFFSET('Raw Data'!$A$3,MATCH('Data above threshold'!$A6,'Raw Data'!$B$4:$B$185,0),MATCH('Data above threshold'!BK$4,'Raw Data'!$3:$3,0)-1),"NA"))</f>
        <v/>
      </c>
      <c r="BJ6" s="103" t="str">
        <f aca="true">IF(ISBLANK(OFFSET('Raw Data'!$A$3,MATCH('Data above threshold'!$A6,'Raw Data'!$B$4:$B$185,0),MATCH('Data above threshold'!BL$4,'Raw Data'!$3:$3,0)-1)),"", IFERROR($J6*OFFSET('Raw Data'!$A$3,MATCH('Data above threshold'!$A6,'Raw Data'!$B$4:$B$185,0),MATCH('Data above threshold'!BL$4,'Raw Data'!$3:$3,0)-1),"NA"))</f>
        <v/>
      </c>
      <c r="BK6" s="103" t="str">
        <f aca="true">IF(ISBLANK(OFFSET('Raw Data'!$A$3,MATCH('Data above threshold'!$A6,'Raw Data'!$B$4:$B$185,0),MATCH('Data above threshold'!BM$4,'Raw Data'!$3:$3,0)-1)),"", IFERROR($J6*OFFSET('Raw Data'!$A$3,MATCH('Data above threshold'!$A6,'Raw Data'!$B$4:$B$185,0),MATCH('Data above threshold'!BM$4,'Raw Data'!$3:$3,0)-1),"NA"))</f>
        <v/>
      </c>
      <c r="BL6" s="103" t="str">
        <f aca="true">IF(ISBLANK(OFFSET('Raw Data'!$A$3,MATCH('Data above threshold'!$A6,'Raw Data'!$B$4:$B$185,0),MATCH('Data above threshold'!BN$4,'Raw Data'!$3:$3,0)-1)),"", IFERROR($J6*OFFSET('Raw Data'!$A$3,MATCH('Data above threshold'!$A6,'Raw Data'!$B$4:$B$185,0),MATCH('Data above threshold'!BN$4,'Raw Data'!$3:$3,0)-1),"NA"))</f>
        <v/>
      </c>
      <c r="BM6" s="103" t="str">
        <f aca="true">IF(ISBLANK(OFFSET('Raw Data'!$A$3,MATCH('Data above threshold'!$A6,'Raw Data'!$B$4:$B$185,0),MATCH('Data above threshold'!BO$4,'Raw Data'!$3:$3,0)-1)),"", IFERROR($J6*OFFSET('Raw Data'!$A$3,MATCH('Data above threshold'!$A6,'Raw Data'!$B$4:$B$185,0),MATCH('Data above threshold'!BO$4,'Raw Data'!$3:$3,0)-1),"NA"))</f>
        <v/>
      </c>
      <c r="BN6" s="103" t="str">
        <f aca="true">IF(ISBLANK(OFFSET('Raw Data'!$A$3,MATCH('Data above threshold'!$A6,'Raw Data'!$B$4:$B$185,0),MATCH('Data above threshold'!BP$4,'Raw Data'!$3:$3,0)-1)),"", IFERROR($J6*OFFSET('Raw Data'!$A$3,MATCH('Data above threshold'!$A6,'Raw Data'!$B$4:$B$185,0),MATCH('Data above threshold'!BP$4,'Raw Data'!$3:$3,0)-1),"NA"))</f>
        <v/>
      </c>
      <c r="BO6" s="103" t="str">
        <f aca="true">IF(ISBLANK(OFFSET('Raw Data'!$A$3,MATCH('Data above threshold'!$A6,'Raw Data'!$B$4:$B$185,0),MATCH('Data above threshold'!BQ$4,'Raw Data'!$3:$3,0)-1)),"", IFERROR($J6*OFFSET('Raw Data'!$A$3,MATCH('Data above threshold'!$A6,'Raw Data'!$B$4:$B$185,0),MATCH('Data above threshold'!BQ$4,'Raw Data'!$3:$3,0)-1),"NA"))</f>
        <v/>
      </c>
      <c r="BP6" s="103" t="str">
        <f aca="true">IF(ISBLANK(OFFSET('Raw Data'!$A$3,MATCH('Data above threshold'!$A6,'Raw Data'!$B$4:$B$185,0),MATCH('Data above threshold'!BR$4,'Raw Data'!$3:$3,0)-1)),"", IFERROR($J6*OFFSET('Raw Data'!$A$3,MATCH('Data above threshold'!$A6,'Raw Data'!$B$4:$B$185,0),MATCH('Data above threshold'!BR$4,'Raw Data'!$3:$3,0)-1),"NA"))</f>
        <v/>
      </c>
      <c r="BQ6" s="103" t="str">
        <f aca="true">IF(ISBLANK(OFFSET('Raw Data'!$A$3,MATCH('Data above threshold'!$A6,'Raw Data'!$B$4:$B$185,0),MATCH('Data above threshold'!BS$4,'Raw Data'!$3:$3,0)-1)),"", IFERROR($J6*OFFSET('Raw Data'!$A$3,MATCH('Data above threshold'!$A6,'Raw Data'!$B$4:$B$185,0),MATCH('Data above threshold'!BS$4,'Raw Data'!$3:$3,0)-1),"NA"))</f>
        <v/>
      </c>
      <c r="BR6" s="103" t="str">
        <f aca="true">IF(ISBLANK(OFFSET('Raw Data'!$A$3,MATCH('Data above threshold'!$A6,'Raw Data'!$B$4:$B$185,0),MATCH('Data above threshold'!BT$4,'Raw Data'!$3:$3,0)-1)),"", IFERROR($J6*OFFSET('Raw Data'!$A$3,MATCH('Data above threshold'!$A6,'Raw Data'!$B$4:$B$185,0),MATCH('Data above threshold'!BT$4,'Raw Data'!$3:$3,0)-1),"NA"))</f>
        <v/>
      </c>
      <c r="BS6" s="103" t="str">
        <f aca="true">IF(ISBLANK(OFFSET('Raw Data'!$A$3,MATCH('Data above threshold'!$A6,'Raw Data'!$B$4:$B$185,0),MATCH('Data above threshold'!BU$4,'Raw Data'!$3:$3,0)-1)),"", IFERROR($J6*OFFSET('Raw Data'!$A$3,MATCH('Data above threshold'!$A6,'Raw Data'!$B$4:$B$185,0),MATCH('Data above threshold'!BU$4,'Raw Data'!$3:$3,0)-1),"NA"))</f>
        <v/>
      </c>
      <c r="BT6" s="103" t="str">
        <f aca="true">IF(ISBLANK(OFFSET('Raw Data'!$A$3,MATCH('Data above threshold'!$A6,'Raw Data'!$B$4:$B$185,0),MATCH('Data above threshold'!BV$4,'Raw Data'!$3:$3,0)-1)),"", IFERROR($J6*OFFSET('Raw Data'!$A$3,MATCH('Data above threshold'!$A6,'Raw Data'!$B$4:$B$185,0),MATCH('Data above threshold'!BV$4,'Raw Data'!$3:$3,0)-1),"NA"))</f>
        <v/>
      </c>
      <c r="BU6" s="103" t="str">
        <f aca="true">IF(ISBLANK(OFFSET('Raw Data'!$A$3,MATCH('Data above threshold'!$A6,'Raw Data'!$B$4:$B$185,0),MATCH('Data above threshold'!BW$4,'Raw Data'!$3:$3,0)-1)),"", IFERROR($J6*OFFSET('Raw Data'!$A$3,MATCH('Data above threshold'!$A6,'Raw Data'!$B$4:$B$185,0),MATCH('Data above threshold'!BW$4,'Raw Data'!$3:$3,0)-1),"NA"))</f>
        <v/>
      </c>
      <c r="BV6" s="103" t="str">
        <f aca="true">IF(ISBLANK(OFFSET('Raw Data'!$A$3,MATCH('Data above threshold'!$A6,'Raw Data'!$B$4:$B$185,0),MATCH('Data above threshold'!BX$4,'Raw Data'!$3:$3,0)-1)),"", IFERROR($J6*OFFSET('Raw Data'!$A$3,MATCH('Data above threshold'!$A6,'Raw Data'!$B$4:$B$185,0),MATCH('Data above threshold'!BX$4,'Raw Data'!$3:$3,0)-1),"NA"))</f>
        <v/>
      </c>
      <c r="BW6" s="103" t="str">
        <f aca="true">IF(ISBLANK(OFFSET('Raw Data'!$A$3,MATCH('Data above threshold'!$A6,'Raw Data'!$B$4:$B$185,0),MATCH('Data above threshold'!BY$4,'Raw Data'!$3:$3,0)-1)),"", IFERROR($J6*OFFSET('Raw Data'!$A$3,MATCH('Data above threshold'!$A6,'Raw Data'!$B$4:$B$185,0),MATCH('Data above threshold'!BY$4,'Raw Data'!$3:$3,0)-1),"NA"))</f>
        <v/>
      </c>
      <c r="BX6" s="103" t="str">
        <f aca="true">IF(ISBLANK(OFFSET('Raw Data'!$A$3,MATCH('Data above threshold'!$A6,'Raw Data'!$B$4:$B$185,0),MATCH('Data above threshold'!BZ$4,'Raw Data'!$3:$3,0)-1)),"", IFERROR($J6*OFFSET('Raw Data'!$A$3,MATCH('Data above threshold'!$A6,'Raw Data'!$B$4:$B$185,0),MATCH('Data above threshold'!BZ$4,'Raw Data'!$3:$3,0)-1),"NA"))</f>
        <v/>
      </c>
      <c r="BY6" s="103" t="str">
        <f aca="true">IF(ISBLANK(OFFSET('Raw Data'!$A$3,MATCH('Data above threshold'!$A6,'Raw Data'!$B$4:$B$185,0),MATCH('Data above threshold'!CA$4,'Raw Data'!$3:$3,0)-1)),"", IFERROR($J6*OFFSET('Raw Data'!$A$3,MATCH('Data above threshold'!$A6,'Raw Data'!$B$4:$B$185,0),MATCH('Data above threshold'!CA$4,'Raw Data'!$3:$3,0)-1),"NA"))</f>
        <v/>
      </c>
      <c r="BZ6" s="103" t="str">
        <f aca="true">IF(ISBLANK(OFFSET('Raw Data'!$A$3,MATCH('Data above threshold'!$A6,'Raw Data'!$B$4:$B$185,0),MATCH('Data above threshold'!CB$4,'Raw Data'!$3:$3,0)-1)),"", IFERROR($J6*OFFSET('Raw Data'!$A$3,MATCH('Data above threshold'!$A6,'Raw Data'!$B$4:$B$185,0),MATCH('Data above threshold'!CB$4,'Raw Data'!$3:$3,0)-1),"NA"))</f>
        <v/>
      </c>
      <c r="CA6" s="103" t="str">
        <f aca="true">IF(ISBLANK(OFFSET('Raw Data'!$A$3,MATCH('Data above threshold'!$A6,'Raw Data'!$B$4:$B$185,0),MATCH('Data above threshold'!CC$4,'Raw Data'!$3:$3,0)-1)),"", IFERROR($J6*OFFSET('Raw Data'!$A$3,MATCH('Data above threshold'!$A6,'Raw Data'!$B$4:$B$185,0),MATCH('Data above threshold'!CC$4,'Raw Data'!$3:$3,0)-1),"NA"))</f>
        <v/>
      </c>
      <c r="CB6" s="103" t="str">
        <f aca="true">IF(ISBLANK(OFFSET('Raw Data'!$A$3,MATCH('Data above threshold'!$A6,'Raw Data'!$B$4:$B$185,0),MATCH('Data above threshold'!CD$4,'Raw Data'!$3:$3,0)-1)),"", IFERROR($J6*OFFSET('Raw Data'!$A$3,MATCH('Data above threshold'!$A6,'Raw Data'!$B$4:$B$185,0),MATCH('Data above threshold'!CD$4,'Raw Data'!$3:$3,0)-1),"NA"))</f>
        <v/>
      </c>
      <c r="CC6" s="103" t="str">
        <f aca="true">IF(ISBLANK(OFFSET('Raw Data'!$A$3,MATCH('Data above threshold'!$A6,'Raw Data'!$B$4:$B$185,0),MATCH('Data above threshold'!CE$4,'Raw Data'!$3:$3,0)-1)),"", IFERROR($J6*OFFSET('Raw Data'!$A$3,MATCH('Data above threshold'!$A6,'Raw Data'!$B$4:$B$185,0),MATCH('Data above threshold'!CE$4,'Raw Data'!$3:$3,0)-1),"NA"))</f>
        <v/>
      </c>
      <c r="CD6" s="103" t="str">
        <f aca="true">IF(ISBLANK(OFFSET('Raw Data'!$A$3,MATCH('Data above threshold'!$A6,'Raw Data'!$B$4:$B$185,0),MATCH('Data above threshold'!CF$4,'Raw Data'!$3:$3,0)-1)),"", IFERROR($J6*OFFSET('Raw Data'!$A$3,MATCH('Data above threshold'!$A6,'Raw Data'!$B$4:$B$185,0),MATCH('Data above threshold'!CF$4,'Raw Data'!$3:$3,0)-1),"NA"))</f>
        <v/>
      </c>
      <c r="CE6" s="103" t="str">
        <f aca="true">IF(ISBLANK(OFFSET('Raw Data'!$A$3,MATCH('Data above threshold'!$A6,'Raw Data'!$B$4:$B$185,0),MATCH('Data above threshold'!CG$4,'Raw Data'!$3:$3,0)-1)),"", IFERROR($J6*OFFSET('Raw Data'!$A$3,MATCH('Data above threshold'!$A6,'Raw Data'!$B$4:$B$185,0),MATCH('Data above threshold'!CG$4,'Raw Data'!$3:$3,0)-1),"NA"))</f>
        <v/>
      </c>
      <c r="CF6" s="103" t="str">
        <f aca="true">IF(ISBLANK(OFFSET('Raw Data'!$A$3,MATCH('Data above threshold'!$A6,'Raw Data'!$B$4:$B$185,0),MATCH('Data above threshold'!CH$4,'Raw Data'!$3:$3,0)-1)),"", IFERROR($J6*OFFSET('Raw Data'!$A$3,MATCH('Data above threshold'!$A6,'Raw Data'!$B$4:$B$185,0),MATCH('Data above threshold'!CH$4,'Raw Data'!$3:$3,0)-1),"NA"))</f>
        <v/>
      </c>
      <c r="CG6" s="103" t="str">
        <f aca="true">IF(ISBLANK(OFFSET('Raw Data'!$A$3,MATCH('Data above threshold'!$A6,'Raw Data'!$B$4:$B$185,0),MATCH('Data above threshold'!CI$4,'Raw Data'!$3:$3,0)-1)),"", IFERROR($J6*OFFSET('Raw Data'!$A$3,MATCH('Data above threshold'!$A6,'Raw Data'!$B$4:$B$185,0),MATCH('Data above threshold'!CI$4,'Raw Data'!$3:$3,0)-1),"NA"))</f>
        <v/>
      </c>
      <c r="CH6" s="103" t="str">
        <f aca="true">IF(ISBLANK(OFFSET('Raw Data'!$A$3,MATCH('Data above threshold'!$A6,'Raw Data'!$B$4:$B$185,0),MATCH('Data above threshold'!CJ$4,'Raw Data'!$3:$3,0)-1)),"", IFERROR($J6*OFFSET('Raw Data'!$A$3,MATCH('Data above threshold'!$A6,'Raw Data'!$B$4:$B$185,0),MATCH('Data above threshold'!CJ$4,'Raw Data'!$3:$3,0)-1),"NA"))</f>
        <v/>
      </c>
      <c r="CI6" s="103" t="str">
        <f aca="true">IF(ISBLANK(OFFSET('Raw Data'!$A$3,MATCH('Data above threshold'!$A6,'Raw Data'!$B$4:$B$185,0),MATCH('Data above threshold'!CK$4,'Raw Data'!$3:$3,0)-1)),"", IFERROR($J6*OFFSET('Raw Data'!$A$3,MATCH('Data above threshold'!$A6,'Raw Data'!$B$4:$B$185,0),MATCH('Data above threshold'!CK$4,'Raw Data'!$3:$3,0)-1),"NA"))</f>
        <v/>
      </c>
      <c r="CJ6" s="103" t="str">
        <f aca="true">IF(ISBLANK(OFFSET('Raw Data'!$A$3,MATCH('Data above threshold'!$A6,'Raw Data'!$B$4:$B$185,0),MATCH('Data above threshold'!CL$4,'Raw Data'!$3:$3,0)-1)),"", IFERROR($J6*OFFSET('Raw Data'!$A$3,MATCH('Data above threshold'!$A6,'Raw Data'!$B$4:$B$185,0),MATCH('Data above threshold'!CL$4,'Raw Data'!$3:$3,0)-1),"NA"))</f>
        <v/>
      </c>
      <c r="CK6" s="103" t="str">
        <f aca="true">IF(ISBLANK(OFFSET('Raw Data'!$A$3,MATCH('Data above threshold'!$A6,'Raw Data'!$B$4:$B$185,0),MATCH('Data above threshold'!CM$4,'Raw Data'!$3:$3,0)-1)),"", IFERROR($J6*OFFSET('Raw Data'!$A$3,MATCH('Data above threshold'!$A6,'Raw Data'!$B$4:$B$185,0),MATCH('Data above threshold'!CM$4,'Raw Data'!$3:$3,0)-1),"NA"))</f>
        <v/>
      </c>
      <c r="CL6" s="103" t="str">
        <f aca="true">IF(ISBLANK(OFFSET('Raw Data'!$A$3,MATCH('Data above threshold'!$A6,'Raw Data'!$B$4:$B$185,0),MATCH('Data above threshold'!CN$4,'Raw Data'!$3:$3,0)-1)),"", IFERROR($J6*OFFSET('Raw Data'!$A$3,MATCH('Data above threshold'!$A6,'Raw Data'!$B$4:$B$185,0),MATCH('Data above threshold'!CN$4,'Raw Data'!$3:$3,0)-1),"NA"))</f>
        <v/>
      </c>
      <c r="CM6" s="103" t="str">
        <f aca="true">IF(ISBLANK(OFFSET('Raw Data'!$A$3,MATCH('Data above threshold'!$A6,'Raw Data'!$B$4:$B$185,0),MATCH('Data above threshold'!CO$4,'Raw Data'!$3:$3,0)-1)),"", IFERROR($J6*OFFSET('Raw Data'!$A$3,MATCH('Data above threshold'!$A6,'Raw Data'!$B$4:$B$185,0),MATCH('Data above threshold'!CO$4,'Raw Data'!$3:$3,0)-1),"NA"))</f>
        <v/>
      </c>
      <c r="CN6" s="103" t="str">
        <f aca="true">IF(ISBLANK(OFFSET('Raw Data'!$A$3,MATCH('Data above threshold'!$A6,'Raw Data'!$B$4:$B$185,0),MATCH('Data above threshold'!CP$4,'Raw Data'!$3:$3,0)-1)),"", IFERROR($J6*OFFSET('Raw Data'!$A$3,MATCH('Data above threshold'!$A6,'Raw Data'!$B$4:$B$185,0),MATCH('Data above threshold'!CP$4,'Raw Data'!$3:$3,0)-1),"NA"))</f>
        <v/>
      </c>
      <c r="CO6" s="103" t="str">
        <f aca="true">IF(ISBLANK(OFFSET('Raw Data'!$A$3,MATCH('Data above threshold'!$A6,'Raw Data'!$B$4:$B$185,0),MATCH('Data above threshold'!CQ$4,'Raw Data'!$3:$3,0)-1)),"", IFERROR($J6*OFFSET('Raw Data'!$A$3,MATCH('Data above threshold'!$A6,'Raw Data'!$B$4:$B$185,0),MATCH('Data above threshold'!CQ$4,'Raw Data'!$3:$3,0)-1),"NA"))</f>
        <v/>
      </c>
      <c r="CP6" s="103" t="str">
        <f aca="true">IF(ISBLANK(OFFSET('Raw Data'!$A$3,MATCH('Data above threshold'!$A6,'Raw Data'!$B$4:$B$185,0),MATCH('Data above threshold'!CR$4,'Raw Data'!$3:$3,0)-1)),"", IFERROR($J6*OFFSET('Raw Data'!$A$3,MATCH('Data above threshold'!$A6,'Raw Data'!$B$4:$B$185,0),MATCH('Data above threshold'!CR$4,'Raw Data'!$3:$3,0)-1),"NA"))</f>
        <v/>
      </c>
    </row>
    <row r="7" s="103" customFormat="true" ht="16.5" hidden="false" customHeight="true" outlineLevel="0" collapsed="false">
      <c r="A7" s="107" t="n">
        <v>1100</v>
      </c>
      <c r="B7" s="107" t="n">
        <v>2</v>
      </c>
      <c r="C7" s="103" t="str">
        <f aca="true">IF(ISBLANK(OFFSET('Raw Data'!$A$3,MATCH($A7,'Raw Data'!$B$4:$B$185,0),MATCH(C$4,'Raw Data'!$3:$3,0)-1)),"",OFFSET('Raw Data'!$A$3,MATCH($A7,'Raw Data'!$B$4:$B$185,0),MATCH(C$4,'Raw Data'!$3:$3,0)-1))</f>
        <v/>
      </c>
      <c r="D7" s="103" t="str">
        <f aca="true">IF(ISBLANK(OFFSET('Raw Data'!$A$3,MATCH($A7,'Raw Data'!$B$4:$B$185,0),MATCH(D$4,'Raw Data'!$3:$3,0)-1)),"",OFFSET('Raw Data'!$A$3,MATCH($A7,'Raw Data'!$B$4:$B$185,0),MATCH(D$4,'Raw Data'!$3:$3,0)-1))</f>
        <v>Strength of consumer advocacy </v>
      </c>
      <c r="E7" s="103" t="str">
        <f aca="true">IF(ISBLANK(OFFSET('Raw Data'!$A$3,MATCH($A7,'Raw Data'!$B$4:$B$185,0),MATCH(E$4,'Raw Data'!$3:$3,0)-1)),"",OFFSET('Raw Data'!$A$3,MATCH($A7,'Raw Data'!$B$4:$B$185,0),MATCH(E$4,'Raw Data'!$3:$3,0)-1))</f>
        <v>Consumer advocacy can adequately represent the interests of consumers to the key decicison makers. This indicator tests whether consumer advocates are resourced, resilient and actively engaged with national governace structures and international networks</v>
      </c>
      <c r="F7" s="103" t="str">
        <f aca="true">IF(ISBLANK(OFFSET('Raw Data'!$A$3,MATCH($A7,'Raw Data'!$B$4:$B$185,0),MATCH(F$4,'Raw Data'!$3:$3,0)-1)),"",OFFSET('Raw Data'!$A$3,MATCH($A7,'Raw Data'!$B$4:$B$185,0),MATCH(F$4,'Raw Data'!$3:$3,0)-1))</f>
        <v/>
      </c>
      <c r="H7" s="103" t="str">
        <f aca="true">IF(ISBLANK(OFFSET('Raw Data'!$A$3,MATCH($A7,'Raw Data'!$B$4:$B$185,0),MATCH(H$4,'Raw Data'!$3:$3,0)-1)),"",OFFSET('Raw Data'!$A$3,MATCH($A7,'Raw Data'!$B$4:$B$185,0),MATCH(H$4,'Raw Data'!$3:$3,0)-1))</f>
        <v/>
      </c>
      <c r="I7" s="103" t="str">
        <f aca="true">IF(ISBLANK(OFFSET('Raw Data'!$A$3,MATCH($A7,'Raw Data'!$B$4:$B$185,0),MATCH(I$4,'Raw Data'!$3:$3,0)-1)),"",OFFSET('Raw Data'!$A$3,MATCH($A7,'Raw Data'!$B$4:$B$185,0),MATCH(I$4,'Raw Data'!$3:$3,0)-1))</f>
        <v/>
      </c>
      <c r="J7" s="103" t="str">
        <f aca="false">IF(I7="","",IF(I7="Minus",-1,1))</f>
        <v/>
      </c>
      <c r="K7" s="105" t="str">
        <f aca="false" t="array" ref="K7:K7">IFERROR(SKEW(IF(ISNUMBER(O7:CL7),O7:CL7,"")),"")</f>
        <v/>
      </c>
      <c r="L7" s="103" t="n">
        <f aca="true">IF(ISBLANK(OFFSET('Data above threshold'!$A$4,MATCH('Data above threshold'!$A7,'Data above threshold'!$A$5:$A$185,0),MATCH('Data above threshold'!N$4,'Data above threshold'!$4:$4,0)-1)),1,OFFSET('Data above threshold'!$A$4,MATCH('Data above threshold'!$A7,'Data above threshold'!$A$5:$A$185,0),MATCH('Data above threshold'!N$4,'Data above threshold'!$4:$4,0)-1))</f>
        <v>1</v>
      </c>
      <c r="M7" s="103" t="str">
        <f aca="true">IF(ISBLANK(OFFSET('Data above threshold'!$A$4,MATCH('Data above threshold'!$A7,'Data above threshold'!$A$5:$A$185,0),MATCH('Data above threshold'!O$4,'Data above threshold'!$4:$4,0)-1)),"",OFFSET('Data above threshold'!$A$4,MATCH('Data above threshold'!$A7,'Data above threshold'!$A$5:$A$185,0),MATCH('Data above threshold'!O$4,'Data above threshold'!$4:$4,0)-1))</f>
        <v/>
      </c>
      <c r="N7" s="106"/>
      <c r="O7" s="103" t="str">
        <f aca="true">IF(ISBLANK(OFFSET('Raw Data'!$A$3,MATCH('Data above threshold'!$A7,'Raw Data'!$B$4:$B$185,0),MATCH('Data above threshold'!Q$4,'Raw Data'!$3:$3,0)-1)),"", IFERROR($J7*OFFSET('Raw Data'!$A$3,MATCH('Data above threshold'!$A7,'Raw Data'!$B$4:$B$185,0),MATCH('Data above threshold'!Q$4,'Raw Data'!$3:$3,0)-1),"NA"))</f>
        <v/>
      </c>
      <c r="P7" s="103" t="str">
        <f aca="true">IF(ISBLANK(OFFSET('Raw Data'!$A$3,MATCH('Data above threshold'!$A7,'Raw Data'!$B$4:$B$185,0),MATCH('Data above threshold'!R$4,'Raw Data'!$3:$3,0)-1)),"", IFERROR($J7*OFFSET('Raw Data'!$A$3,MATCH('Data above threshold'!$A7,'Raw Data'!$B$4:$B$185,0),MATCH('Data above threshold'!R$4,'Raw Data'!$3:$3,0)-1),"NA"))</f>
        <v/>
      </c>
      <c r="Q7" s="103" t="str">
        <f aca="true">IF(ISBLANK(OFFSET('Raw Data'!$A$3,MATCH('Data above threshold'!$A7,'Raw Data'!$B$4:$B$185,0),MATCH('Data above threshold'!S$4,'Raw Data'!$3:$3,0)-1)),"", IFERROR($J7*OFFSET('Raw Data'!$A$3,MATCH('Data above threshold'!$A7,'Raw Data'!$B$4:$B$185,0),MATCH('Data above threshold'!S$4,'Raw Data'!$3:$3,0)-1),"NA"))</f>
        <v/>
      </c>
      <c r="R7" s="103" t="str">
        <f aca="true">IF(ISBLANK(OFFSET('Raw Data'!$A$3,MATCH('Data above threshold'!$A7,'Raw Data'!$B$4:$B$185,0),MATCH('Data above threshold'!T$4,'Raw Data'!$3:$3,0)-1)),"", IFERROR($J7*OFFSET('Raw Data'!$A$3,MATCH('Data above threshold'!$A7,'Raw Data'!$B$4:$B$185,0),MATCH('Data above threshold'!T$4,'Raw Data'!$3:$3,0)-1),"NA"))</f>
        <v/>
      </c>
      <c r="S7" s="103" t="str">
        <f aca="true">IF(ISBLANK(OFFSET('Raw Data'!$A$3,MATCH('Data above threshold'!$A7,'Raw Data'!$B$4:$B$185,0),MATCH('Data above threshold'!U$4,'Raw Data'!$3:$3,0)-1)),"", IFERROR($J7*OFFSET('Raw Data'!$A$3,MATCH('Data above threshold'!$A7,'Raw Data'!$B$4:$B$185,0),MATCH('Data above threshold'!U$4,'Raw Data'!$3:$3,0)-1),"NA"))</f>
        <v/>
      </c>
      <c r="T7" s="103" t="str">
        <f aca="true">IF(ISBLANK(OFFSET('Raw Data'!$A$3,MATCH('Data above threshold'!$A7,'Raw Data'!$B$4:$B$185,0),MATCH('Data above threshold'!V$4,'Raw Data'!$3:$3,0)-1)),"", IFERROR($J7*OFFSET('Raw Data'!$A$3,MATCH('Data above threshold'!$A7,'Raw Data'!$B$4:$B$185,0),MATCH('Data above threshold'!V$4,'Raw Data'!$3:$3,0)-1),"NA"))</f>
        <v/>
      </c>
      <c r="U7" s="103" t="str">
        <f aca="true">IF(ISBLANK(OFFSET('Raw Data'!$A$3,MATCH('Data above threshold'!$A7,'Raw Data'!$B$4:$B$185,0),MATCH('Data above threshold'!W$4,'Raw Data'!$3:$3,0)-1)),"", IFERROR($J7*OFFSET('Raw Data'!$A$3,MATCH('Data above threshold'!$A7,'Raw Data'!$B$4:$B$185,0),MATCH('Data above threshold'!W$4,'Raw Data'!$3:$3,0)-1),"NA"))</f>
        <v/>
      </c>
      <c r="V7" s="103" t="str">
        <f aca="true">IF(ISBLANK(OFFSET('Raw Data'!$A$3,MATCH('Data above threshold'!$A7,'Raw Data'!$B$4:$B$185,0),MATCH('Data above threshold'!X$4,'Raw Data'!$3:$3,0)-1)),"", IFERROR($J7*OFFSET('Raw Data'!$A$3,MATCH('Data above threshold'!$A7,'Raw Data'!$B$4:$B$185,0),MATCH('Data above threshold'!X$4,'Raw Data'!$3:$3,0)-1),"NA"))</f>
        <v/>
      </c>
      <c r="W7" s="103" t="str">
        <f aca="true">IF(ISBLANK(OFFSET('Raw Data'!$A$3,MATCH('Data above threshold'!$A7,'Raw Data'!$B$4:$B$185,0),MATCH('Data above threshold'!Y$4,'Raw Data'!$3:$3,0)-1)),"", IFERROR($J7*OFFSET('Raw Data'!$A$3,MATCH('Data above threshold'!$A7,'Raw Data'!$B$4:$B$185,0),MATCH('Data above threshold'!Y$4,'Raw Data'!$3:$3,0)-1),"NA"))</f>
        <v/>
      </c>
      <c r="X7" s="103" t="str">
        <f aca="true">IF(ISBLANK(OFFSET('Raw Data'!$A$3,MATCH('Data above threshold'!$A7,'Raw Data'!$B$4:$B$185,0),MATCH('Data above threshold'!Z$4,'Raw Data'!$3:$3,0)-1)),"", IFERROR($J7*OFFSET('Raw Data'!$A$3,MATCH('Data above threshold'!$A7,'Raw Data'!$B$4:$B$185,0),MATCH('Data above threshold'!Z$4,'Raw Data'!$3:$3,0)-1),"NA"))</f>
        <v/>
      </c>
      <c r="Y7" s="103" t="str">
        <f aca="true">IF(ISBLANK(OFFSET('Raw Data'!$A$3,MATCH('Data above threshold'!$A7,'Raw Data'!$B$4:$B$185,0),MATCH('Data above threshold'!AA$4,'Raw Data'!$3:$3,0)-1)),"", IFERROR($J7*OFFSET('Raw Data'!$A$3,MATCH('Data above threshold'!$A7,'Raw Data'!$B$4:$B$185,0),MATCH('Data above threshold'!AA$4,'Raw Data'!$3:$3,0)-1),"NA"))</f>
        <v/>
      </c>
      <c r="Z7" s="103" t="str">
        <f aca="true">IF(ISBLANK(OFFSET('Raw Data'!$A$3,MATCH('Data above threshold'!$A7,'Raw Data'!$B$4:$B$185,0),MATCH('Data above threshold'!AB$4,'Raw Data'!$3:$3,0)-1)),"", IFERROR($J7*OFFSET('Raw Data'!$A$3,MATCH('Data above threshold'!$A7,'Raw Data'!$B$4:$B$185,0),MATCH('Data above threshold'!AB$4,'Raw Data'!$3:$3,0)-1),"NA"))</f>
        <v/>
      </c>
      <c r="AA7" s="103" t="str">
        <f aca="true">IF(ISBLANK(OFFSET('Raw Data'!$A$3,MATCH('Data above threshold'!$A7,'Raw Data'!$B$4:$B$185,0),MATCH('Data above threshold'!AC$4,'Raw Data'!$3:$3,0)-1)),"", IFERROR($J7*OFFSET('Raw Data'!$A$3,MATCH('Data above threshold'!$A7,'Raw Data'!$B$4:$B$185,0),MATCH('Data above threshold'!AC$4,'Raw Data'!$3:$3,0)-1),"NA"))</f>
        <v/>
      </c>
      <c r="AB7" s="103" t="str">
        <f aca="true">IF(ISBLANK(OFFSET('Raw Data'!$A$3,MATCH('Data above threshold'!$A7,'Raw Data'!$B$4:$B$185,0),MATCH('Data above threshold'!AD$4,'Raw Data'!$3:$3,0)-1)),"", IFERROR($J7*OFFSET('Raw Data'!$A$3,MATCH('Data above threshold'!$A7,'Raw Data'!$B$4:$B$185,0),MATCH('Data above threshold'!AD$4,'Raw Data'!$3:$3,0)-1),"NA"))</f>
        <v/>
      </c>
      <c r="AC7" s="103" t="str">
        <f aca="true">IF(ISBLANK(OFFSET('Raw Data'!$A$3,MATCH('Data above threshold'!$A7,'Raw Data'!$B$4:$B$185,0),MATCH('Data above threshold'!AE$4,'Raw Data'!$3:$3,0)-1)),"", IFERROR($J7*OFFSET('Raw Data'!$A$3,MATCH('Data above threshold'!$A7,'Raw Data'!$B$4:$B$185,0),MATCH('Data above threshold'!AE$4,'Raw Data'!$3:$3,0)-1),"NA"))</f>
        <v/>
      </c>
      <c r="AD7" s="103" t="str">
        <f aca="true">IF(ISBLANK(OFFSET('Raw Data'!$A$3,MATCH('Data above threshold'!$A7,'Raw Data'!$B$4:$B$185,0),MATCH('Data above threshold'!AF$4,'Raw Data'!$3:$3,0)-1)),"", IFERROR($J7*OFFSET('Raw Data'!$A$3,MATCH('Data above threshold'!$A7,'Raw Data'!$B$4:$B$185,0),MATCH('Data above threshold'!AF$4,'Raw Data'!$3:$3,0)-1),"NA"))</f>
        <v/>
      </c>
      <c r="AE7" s="103" t="str">
        <f aca="true">IF(ISBLANK(OFFSET('Raw Data'!$A$3,MATCH('Data above threshold'!$A7,'Raw Data'!$B$4:$B$185,0),MATCH('Data above threshold'!AG$4,'Raw Data'!$3:$3,0)-1)),"", IFERROR($J7*OFFSET('Raw Data'!$A$3,MATCH('Data above threshold'!$A7,'Raw Data'!$B$4:$B$185,0),MATCH('Data above threshold'!AG$4,'Raw Data'!$3:$3,0)-1),"NA"))</f>
        <v/>
      </c>
      <c r="AF7" s="103" t="str">
        <f aca="true">IF(ISBLANK(OFFSET('Raw Data'!$A$3,MATCH('Data above threshold'!$A7,'Raw Data'!$B$4:$B$185,0),MATCH('Data above threshold'!AH$4,'Raw Data'!$3:$3,0)-1)),"", IFERROR($J7*OFFSET('Raw Data'!$A$3,MATCH('Data above threshold'!$A7,'Raw Data'!$B$4:$B$185,0),MATCH('Data above threshold'!AH$4,'Raw Data'!$3:$3,0)-1),"NA"))</f>
        <v/>
      </c>
      <c r="AG7" s="103" t="str">
        <f aca="true">IF(ISBLANK(OFFSET('Raw Data'!$A$3,MATCH('Data above threshold'!$A7,'Raw Data'!$B$4:$B$185,0),MATCH('Data above threshold'!AI$4,'Raw Data'!$3:$3,0)-1)),"", IFERROR($J7*OFFSET('Raw Data'!$A$3,MATCH('Data above threshold'!$A7,'Raw Data'!$B$4:$B$185,0),MATCH('Data above threshold'!AI$4,'Raw Data'!$3:$3,0)-1),"NA"))</f>
        <v/>
      </c>
      <c r="AH7" s="103" t="str">
        <f aca="true">IF(ISBLANK(OFFSET('Raw Data'!$A$3,MATCH('Data above threshold'!$A7,'Raw Data'!$B$4:$B$185,0),MATCH('Data above threshold'!AJ$4,'Raw Data'!$3:$3,0)-1)),"", IFERROR($J7*OFFSET('Raw Data'!$A$3,MATCH('Data above threshold'!$A7,'Raw Data'!$B$4:$B$185,0),MATCH('Data above threshold'!AJ$4,'Raw Data'!$3:$3,0)-1),"NA"))</f>
        <v/>
      </c>
      <c r="AI7" s="103" t="str">
        <f aca="true">IF(ISBLANK(OFFSET('Raw Data'!$A$3,MATCH('Data above threshold'!$A7,'Raw Data'!$B$4:$B$185,0),MATCH('Data above threshold'!AK$4,'Raw Data'!$3:$3,0)-1)),"", IFERROR($J7*OFFSET('Raw Data'!$A$3,MATCH('Data above threshold'!$A7,'Raw Data'!$B$4:$B$185,0),MATCH('Data above threshold'!AK$4,'Raw Data'!$3:$3,0)-1),"NA"))</f>
        <v/>
      </c>
      <c r="AJ7" s="103" t="str">
        <f aca="true">IF(ISBLANK(OFFSET('Raw Data'!$A$3,MATCH('Data above threshold'!$A7,'Raw Data'!$B$4:$B$185,0),MATCH('Data above threshold'!AL$4,'Raw Data'!$3:$3,0)-1)),"", IFERROR($J7*OFFSET('Raw Data'!$A$3,MATCH('Data above threshold'!$A7,'Raw Data'!$B$4:$B$185,0),MATCH('Data above threshold'!AL$4,'Raw Data'!$3:$3,0)-1),"NA"))</f>
        <v/>
      </c>
      <c r="AK7" s="103" t="str">
        <f aca="true">IF(ISBLANK(OFFSET('Raw Data'!$A$3,MATCH('Data above threshold'!$A7,'Raw Data'!$B$4:$B$185,0),MATCH('Data above threshold'!AM$4,'Raw Data'!$3:$3,0)-1)),"", IFERROR($J7*OFFSET('Raw Data'!$A$3,MATCH('Data above threshold'!$A7,'Raw Data'!$B$4:$B$185,0),MATCH('Data above threshold'!AM$4,'Raw Data'!$3:$3,0)-1),"NA"))</f>
        <v/>
      </c>
      <c r="AL7" s="103" t="str">
        <f aca="true">IF(ISBLANK(OFFSET('Raw Data'!$A$3,MATCH('Data above threshold'!$A7,'Raw Data'!$B$4:$B$185,0),MATCH('Data above threshold'!AN$4,'Raw Data'!$3:$3,0)-1)),"", IFERROR($J7*OFFSET('Raw Data'!$A$3,MATCH('Data above threshold'!$A7,'Raw Data'!$B$4:$B$185,0),MATCH('Data above threshold'!AN$4,'Raw Data'!$3:$3,0)-1),"NA"))</f>
        <v/>
      </c>
      <c r="AM7" s="103" t="str">
        <f aca="true">IF(ISBLANK(OFFSET('Raw Data'!$A$3,MATCH('Data above threshold'!$A7,'Raw Data'!$B$4:$B$185,0),MATCH('Data above threshold'!AO$4,'Raw Data'!$3:$3,0)-1)),"", IFERROR($J7*OFFSET('Raw Data'!$A$3,MATCH('Data above threshold'!$A7,'Raw Data'!$B$4:$B$185,0),MATCH('Data above threshold'!AO$4,'Raw Data'!$3:$3,0)-1),"NA"))</f>
        <v/>
      </c>
      <c r="AN7" s="103" t="str">
        <f aca="true">IF(ISBLANK(OFFSET('Raw Data'!$A$3,MATCH('Data above threshold'!$A7,'Raw Data'!$B$4:$B$185,0),MATCH('Data above threshold'!AP$4,'Raw Data'!$3:$3,0)-1)),"", IFERROR($J7*OFFSET('Raw Data'!$A$3,MATCH('Data above threshold'!$A7,'Raw Data'!$B$4:$B$185,0),MATCH('Data above threshold'!AP$4,'Raw Data'!$3:$3,0)-1),"NA"))</f>
        <v/>
      </c>
      <c r="AO7" s="103" t="str">
        <f aca="true">IF(ISBLANK(OFFSET('Raw Data'!$A$3,MATCH('Data above threshold'!$A7,'Raw Data'!$B$4:$B$185,0),MATCH('Data above threshold'!AQ$4,'Raw Data'!$3:$3,0)-1)),"", IFERROR($J7*OFFSET('Raw Data'!$A$3,MATCH('Data above threshold'!$A7,'Raw Data'!$B$4:$B$185,0),MATCH('Data above threshold'!AQ$4,'Raw Data'!$3:$3,0)-1),"NA"))</f>
        <v/>
      </c>
      <c r="AP7" s="103" t="str">
        <f aca="true">IF(ISBLANK(OFFSET('Raw Data'!$A$3,MATCH('Data above threshold'!$A7,'Raw Data'!$B$4:$B$185,0),MATCH('Data above threshold'!AR$4,'Raw Data'!$3:$3,0)-1)),"", IFERROR($J7*OFFSET('Raw Data'!$A$3,MATCH('Data above threshold'!$A7,'Raw Data'!$B$4:$B$185,0),MATCH('Data above threshold'!AR$4,'Raw Data'!$3:$3,0)-1),"NA"))</f>
        <v/>
      </c>
      <c r="AQ7" s="103" t="str">
        <f aca="true">IF(ISBLANK(OFFSET('Raw Data'!$A$3,MATCH('Data above threshold'!$A7,'Raw Data'!$B$4:$B$185,0),MATCH('Data above threshold'!AS$4,'Raw Data'!$3:$3,0)-1)),"", IFERROR($J7*OFFSET('Raw Data'!$A$3,MATCH('Data above threshold'!$A7,'Raw Data'!$B$4:$B$185,0),MATCH('Data above threshold'!AS$4,'Raw Data'!$3:$3,0)-1),"NA"))</f>
        <v/>
      </c>
      <c r="AR7" s="103" t="str">
        <f aca="true">IF(ISBLANK(OFFSET('Raw Data'!$A$3,MATCH('Data above threshold'!$A7,'Raw Data'!$B$4:$B$185,0),MATCH('Data above threshold'!AT$4,'Raw Data'!$3:$3,0)-1)),"", IFERROR($J7*OFFSET('Raw Data'!$A$3,MATCH('Data above threshold'!$A7,'Raw Data'!$B$4:$B$185,0),MATCH('Data above threshold'!AT$4,'Raw Data'!$3:$3,0)-1),"NA"))</f>
        <v/>
      </c>
      <c r="AS7" s="103" t="str">
        <f aca="true">IF(ISBLANK(OFFSET('Raw Data'!$A$3,MATCH('Data above threshold'!$A7,'Raw Data'!$B$4:$B$185,0),MATCH('Data above threshold'!AU$4,'Raw Data'!$3:$3,0)-1)),"", IFERROR($J7*OFFSET('Raw Data'!$A$3,MATCH('Data above threshold'!$A7,'Raw Data'!$B$4:$B$185,0),MATCH('Data above threshold'!AU$4,'Raw Data'!$3:$3,0)-1),"NA"))</f>
        <v/>
      </c>
      <c r="AT7" s="103" t="str">
        <f aca="true">IF(ISBLANK(OFFSET('Raw Data'!$A$3,MATCH('Data above threshold'!$A7,'Raw Data'!$B$4:$B$185,0),MATCH('Data above threshold'!AV$4,'Raw Data'!$3:$3,0)-1)),"", IFERROR($J7*OFFSET('Raw Data'!$A$3,MATCH('Data above threshold'!$A7,'Raw Data'!$B$4:$B$185,0),MATCH('Data above threshold'!AV$4,'Raw Data'!$3:$3,0)-1),"NA"))</f>
        <v/>
      </c>
      <c r="AU7" s="103" t="str">
        <f aca="true">IF(ISBLANK(OFFSET('Raw Data'!$A$3,MATCH('Data above threshold'!$A7,'Raw Data'!$B$4:$B$185,0),MATCH('Data above threshold'!AW$4,'Raw Data'!$3:$3,0)-1)),"", IFERROR($J7*OFFSET('Raw Data'!$A$3,MATCH('Data above threshold'!$A7,'Raw Data'!$B$4:$B$185,0),MATCH('Data above threshold'!AW$4,'Raw Data'!$3:$3,0)-1),"NA"))</f>
        <v/>
      </c>
      <c r="AV7" s="103" t="str">
        <f aca="true">IF(ISBLANK(OFFSET('Raw Data'!$A$3,MATCH('Data above threshold'!$A7,'Raw Data'!$B$4:$B$185,0),MATCH('Data above threshold'!AX$4,'Raw Data'!$3:$3,0)-1)),"", IFERROR($J7*OFFSET('Raw Data'!$A$3,MATCH('Data above threshold'!$A7,'Raw Data'!$B$4:$B$185,0),MATCH('Data above threshold'!AX$4,'Raw Data'!$3:$3,0)-1),"NA"))</f>
        <v/>
      </c>
      <c r="AW7" s="103" t="str">
        <f aca="true">IF(ISBLANK(OFFSET('Raw Data'!$A$3,MATCH('Data above threshold'!$A7,'Raw Data'!$B$4:$B$185,0),MATCH('Data above threshold'!AY$4,'Raw Data'!$3:$3,0)-1)),"", IFERROR($J7*OFFSET('Raw Data'!$A$3,MATCH('Data above threshold'!$A7,'Raw Data'!$B$4:$B$185,0),MATCH('Data above threshold'!AY$4,'Raw Data'!$3:$3,0)-1),"NA"))</f>
        <v/>
      </c>
      <c r="AX7" s="103" t="str">
        <f aca="true">IF(ISBLANK(OFFSET('Raw Data'!$A$3,MATCH('Data above threshold'!$A7,'Raw Data'!$B$4:$B$185,0),MATCH('Data above threshold'!AZ$4,'Raw Data'!$3:$3,0)-1)),"", IFERROR($J7*OFFSET('Raw Data'!$A$3,MATCH('Data above threshold'!$A7,'Raw Data'!$B$4:$B$185,0),MATCH('Data above threshold'!AZ$4,'Raw Data'!$3:$3,0)-1),"NA"))</f>
        <v/>
      </c>
      <c r="AY7" s="103" t="str">
        <f aca="true">IF(ISBLANK(OFFSET('Raw Data'!$A$3,MATCH('Data above threshold'!$A7,'Raw Data'!$B$4:$B$185,0),MATCH('Data above threshold'!BA$4,'Raw Data'!$3:$3,0)-1)),"", IFERROR($J7*OFFSET('Raw Data'!$A$3,MATCH('Data above threshold'!$A7,'Raw Data'!$B$4:$B$185,0),MATCH('Data above threshold'!BA$4,'Raw Data'!$3:$3,0)-1),"NA"))</f>
        <v/>
      </c>
      <c r="AZ7" s="103" t="str">
        <f aca="true">IF(ISBLANK(OFFSET('Raw Data'!$A$3,MATCH('Data above threshold'!$A7,'Raw Data'!$B$4:$B$185,0),MATCH('Data above threshold'!BB$4,'Raw Data'!$3:$3,0)-1)),"", IFERROR($J7*OFFSET('Raw Data'!$A$3,MATCH('Data above threshold'!$A7,'Raw Data'!$B$4:$B$185,0),MATCH('Data above threshold'!BB$4,'Raw Data'!$3:$3,0)-1),"NA"))</f>
        <v/>
      </c>
      <c r="BA7" s="103" t="str">
        <f aca="true">IF(ISBLANK(OFFSET('Raw Data'!$A$3,MATCH('Data above threshold'!$A7,'Raw Data'!$B$4:$B$185,0),MATCH('Data above threshold'!BC$4,'Raw Data'!$3:$3,0)-1)),"", IFERROR($J7*OFFSET('Raw Data'!$A$3,MATCH('Data above threshold'!$A7,'Raw Data'!$B$4:$B$185,0),MATCH('Data above threshold'!BC$4,'Raw Data'!$3:$3,0)-1),"NA"))</f>
        <v/>
      </c>
      <c r="BB7" s="103" t="str">
        <f aca="true">IF(ISBLANK(OFFSET('Raw Data'!$A$3,MATCH('Data above threshold'!$A7,'Raw Data'!$B$4:$B$185,0),MATCH('Data above threshold'!BD$4,'Raw Data'!$3:$3,0)-1)),"", IFERROR($J7*OFFSET('Raw Data'!$A$3,MATCH('Data above threshold'!$A7,'Raw Data'!$B$4:$B$185,0),MATCH('Data above threshold'!BD$4,'Raw Data'!$3:$3,0)-1),"NA"))</f>
        <v/>
      </c>
      <c r="BC7" s="103" t="str">
        <f aca="true">IF(ISBLANK(OFFSET('Raw Data'!$A$3,MATCH('Data above threshold'!$A7,'Raw Data'!$B$4:$B$185,0),MATCH('Data above threshold'!BE$4,'Raw Data'!$3:$3,0)-1)),"", IFERROR($J7*OFFSET('Raw Data'!$A$3,MATCH('Data above threshold'!$A7,'Raw Data'!$B$4:$B$185,0),MATCH('Data above threshold'!BE$4,'Raw Data'!$3:$3,0)-1),"NA"))</f>
        <v/>
      </c>
      <c r="BD7" s="103" t="str">
        <f aca="true">IF(ISBLANK(OFFSET('Raw Data'!$A$3,MATCH('Data above threshold'!$A7,'Raw Data'!$B$4:$B$185,0),MATCH('Data above threshold'!BF$4,'Raw Data'!$3:$3,0)-1)),"", IFERROR($J7*OFFSET('Raw Data'!$A$3,MATCH('Data above threshold'!$A7,'Raw Data'!$B$4:$B$185,0),MATCH('Data above threshold'!BF$4,'Raw Data'!$3:$3,0)-1),"NA"))</f>
        <v/>
      </c>
      <c r="BE7" s="103" t="str">
        <f aca="true">IF(ISBLANK(OFFSET('Raw Data'!$A$3,MATCH('Data above threshold'!$A7,'Raw Data'!$B$4:$B$185,0),MATCH('Data above threshold'!BG$4,'Raw Data'!$3:$3,0)-1)),"", IFERROR($J7*OFFSET('Raw Data'!$A$3,MATCH('Data above threshold'!$A7,'Raw Data'!$B$4:$B$185,0),MATCH('Data above threshold'!BG$4,'Raw Data'!$3:$3,0)-1),"NA"))</f>
        <v/>
      </c>
      <c r="BF7" s="103" t="str">
        <f aca="true">IF(ISBLANK(OFFSET('Raw Data'!$A$3,MATCH('Data above threshold'!$A7,'Raw Data'!$B$4:$B$185,0),MATCH('Data above threshold'!BH$4,'Raw Data'!$3:$3,0)-1)),"", IFERROR($J7*OFFSET('Raw Data'!$A$3,MATCH('Data above threshold'!$A7,'Raw Data'!$B$4:$B$185,0),MATCH('Data above threshold'!BH$4,'Raw Data'!$3:$3,0)-1),"NA"))</f>
        <v/>
      </c>
      <c r="BG7" s="103" t="str">
        <f aca="true">IF(ISBLANK(OFFSET('Raw Data'!$A$3,MATCH('Data above threshold'!$A7,'Raw Data'!$B$4:$B$185,0),MATCH('Data above threshold'!BI$4,'Raw Data'!$3:$3,0)-1)),"", IFERROR($J7*OFFSET('Raw Data'!$A$3,MATCH('Data above threshold'!$A7,'Raw Data'!$B$4:$B$185,0),MATCH('Data above threshold'!BI$4,'Raw Data'!$3:$3,0)-1),"NA"))</f>
        <v/>
      </c>
      <c r="BH7" s="103" t="str">
        <f aca="true">IF(ISBLANK(OFFSET('Raw Data'!$A$3,MATCH('Data above threshold'!$A7,'Raw Data'!$B$4:$B$185,0),MATCH('Data above threshold'!BJ$4,'Raw Data'!$3:$3,0)-1)),"", IFERROR($J7*OFFSET('Raw Data'!$A$3,MATCH('Data above threshold'!$A7,'Raw Data'!$B$4:$B$185,0),MATCH('Data above threshold'!BJ$4,'Raw Data'!$3:$3,0)-1),"NA"))</f>
        <v/>
      </c>
      <c r="BI7" s="103" t="str">
        <f aca="true">IF(ISBLANK(OFFSET('Raw Data'!$A$3,MATCH('Data above threshold'!$A7,'Raw Data'!$B$4:$B$185,0),MATCH('Data above threshold'!BK$4,'Raw Data'!$3:$3,0)-1)),"", IFERROR($J7*OFFSET('Raw Data'!$A$3,MATCH('Data above threshold'!$A7,'Raw Data'!$B$4:$B$185,0),MATCH('Data above threshold'!BK$4,'Raw Data'!$3:$3,0)-1),"NA"))</f>
        <v/>
      </c>
      <c r="BJ7" s="103" t="str">
        <f aca="true">IF(ISBLANK(OFFSET('Raw Data'!$A$3,MATCH('Data above threshold'!$A7,'Raw Data'!$B$4:$B$185,0),MATCH('Data above threshold'!BL$4,'Raw Data'!$3:$3,0)-1)),"", IFERROR($J7*OFFSET('Raw Data'!$A$3,MATCH('Data above threshold'!$A7,'Raw Data'!$B$4:$B$185,0),MATCH('Data above threshold'!BL$4,'Raw Data'!$3:$3,0)-1),"NA"))</f>
        <v/>
      </c>
      <c r="BK7" s="103" t="str">
        <f aca="true">IF(ISBLANK(OFFSET('Raw Data'!$A$3,MATCH('Data above threshold'!$A7,'Raw Data'!$B$4:$B$185,0),MATCH('Data above threshold'!BM$4,'Raw Data'!$3:$3,0)-1)),"", IFERROR($J7*OFFSET('Raw Data'!$A$3,MATCH('Data above threshold'!$A7,'Raw Data'!$B$4:$B$185,0),MATCH('Data above threshold'!BM$4,'Raw Data'!$3:$3,0)-1),"NA"))</f>
        <v/>
      </c>
      <c r="BL7" s="103" t="str">
        <f aca="true">IF(ISBLANK(OFFSET('Raw Data'!$A$3,MATCH('Data above threshold'!$A7,'Raw Data'!$B$4:$B$185,0),MATCH('Data above threshold'!BN$4,'Raw Data'!$3:$3,0)-1)),"", IFERROR($J7*OFFSET('Raw Data'!$A$3,MATCH('Data above threshold'!$A7,'Raw Data'!$B$4:$B$185,0),MATCH('Data above threshold'!BN$4,'Raw Data'!$3:$3,0)-1),"NA"))</f>
        <v/>
      </c>
      <c r="BM7" s="103" t="str">
        <f aca="true">IF(ISBLANK(OFFSET('Raw Data'!$A$3,MATCH('Data above threshold'!$A7,'Raw Data'!$B$4:$B$185,0),MATCH('Data above threshold'!BO$4,'Raw Data'!$3:$3,0)-1)),"", IFERROR($J7*OFFSET('Raw Data'!$A$3,MATCH('Data above threshold'!$A7,'Raw Data'!$B$4:$B$185,0),MATCH('Data above threshold'!BO$4,'Raw Data'!$3:$3,0)-1),"NA"))</f>
        <v/>
      </c>
      <c r="BN7" s="103" t="str">
        <f aca="true">IF(ISBLANK(OFFSET('Raw Data'!$A$3,MATCH('Data above threshold'!$A7,'Raw Data'!$B$4:$B$185,0),MATCH('Data above threshold'!BP$4,'Raw Data'!$3:$3,0)-1)),"", IFERROR($J7*OFFSET('Raw Data'!$A$3,MATCH('Data above threshold'!$A7,'Raw Data'!$B$4:$B$185,0),MATCH('Data above threshold'!BP$4,'Raw Data'!$3:$3,0)-1),"NA"))</f>
        <v/>
      </c>
      <c r="BO7" s="103" t="str">
        <f aca="true">IF(ISBLANK(OFFSET('Raw Data'!$A$3,MATCH('Data above threshold'!$A7,'Raw Data'!$B$4:$B$185,0),MATCH('Data above threshold'!BQ$4,'Raw Data'!$3:$3,0)-1)),"", IFERROR($J7*OFFSET('Raw Data'!$A$3,MATCH('Data above threshold'!$A7,'Raw Data'!$B$4:$B$185,0),MATCH('Data above threshold'!BQ$4,'Raw Data'!$3:$3,0)-1),"NA"))</f>
        <v/>
      </c>
      <c r="BP7" s="103" t="str">
        <f aca="true">IF(ISBLANK(OFFSET('Raw Data'!$A$3,MATCH('Data above threshold'!$A7,'Raw Data'!$B$4:$B$185,0),MATCH('Data above threshold'!BR$4,'Raw Data'!$3:$3,0)-1)),"", IFERROR($J7*OFFSET('Raw Data'!$A$3,MATCH('Data above threshold'!$A7,'Raw Data'!$B$4:$B$185,0),MATCH('Data above threshold'!BR$4,'Raw Data'!$3:$3,0)-1),"NA"))</f>
        <v/>
      </c>
      <c r="BQ7" s="103" t="str">
        <f aca="true">IF(ISBLANK(OFFSET('Raw Data'!$A$3,MATCH('Data above threshold'!$A7,'Raw Data'!$B$4:$B$185,0),MATCH('Data above threshold'!BS$4,'Raw Data'!$3:$3,0)-1)),"", IFERROR($J7*OFFSET('Raw Data'!$A$3,MATCH('Data above threshold'!$A7,'Raw Data'!$B$4:$B$185,0),MATCH('Data above threshold'!BS$4,'Raw Data'!$3:$3,0)-1),"NA"))</f>
        <v/>
      </c>
      <c r="BR7" s="103" t="str">
        <f aca="true">IF(ISBLANK(OFFSET('Raw Data'!$A$3,MATCH('Data above threshold'!$A7,'Raw Data'!$B$4:$B$185,0),MATCH('Data above threshold'!BT$4,'Raw Data'!$3:$3,0)-1)),"", IFERROR($J7*OFFSET('Raw Data'!$A$3,MATCH('Data above threshold'!$A7,'Raw Data'!$B$4:$B$185,0),MATCH('Data above threshold'!BT$4,'Raw Data'!$3:$3,0)-1),"NA"))</f>
        <v/>
      </c>
      <c r="BS7" s="103" t="str">
        <f aca="true">IF(ISBLANK(OFFSET('Raw Data'!$A$3,MATCH('Data above threshold'!$A7,'Raw Data'!$B$4:$B$185,0),MATCH('Data above threshold'!BU$4,'Raw Data'!$3:$3,0)-1)),"", IFERROR($J7*OFFSET('Raw Data'!$A$3,MATCH('Data above threshold'!$A7,'Raw Data'!$B$4:$B$185,0),MATCH('Data above threshold'!BU$4,'Raw Data'!$3:$3,0)-1),"NA"))</f>
        <v/>
      </c>
      <c r="BT7" s="103" t="str">
        <f aca="true">IF(ISBLANK(OFFSET('Raw Data'!$A$3,MATCH('Data above threshold'!$A7,'Raw Data'!$B$4:$B$185,0),MATCH('Data above threshold'!BV$4,'Raw Data'!$3:$3,0)-1)),"", IFERROR($J7*OFFSET('Raw Data'!$A$3,MATCH('Data above threshold'!$A7,'Raw Data'!$B$4:$B$185,0),MATCH('Data above threshold'!BV$4,'Raw Data'!$3:$3,0)-1),"NA"))</f>
        <v/>
      </c>
      <c r="BU7" s="103" t="str">
        <f aca="true">IF(ISBLANK(OFFSET('Raw Data'!$A$3,MATCH('Data above threshold'!$A7,'Raw Data'!$B$4:$B$185,0),MATCH('Data above threshold'!BW$4,'Raw Data'!$3:$3,0)-1)),"", IFERROR($J7*OFFSET('Raw Data'!$A$3,MATCH('Data above threshold'!$A7,'Raw Data'!$B$4:$B$185,0),MATCH('Data above threshold'!BW$4,'Raw Data'!$3:$3,0)-1),"NA"))</f>
        <v/>
      </c>
      <c r="BV7" s="103" t="str">
        <f aca="true">IF(ISBLANK(OFFSET('Raw Data'!$A$3,MATCH('Data above threshold'!$A7,'Raw Data'!$B$4:$B$185,0),MATCH('Data above threshold'!BX$4,'Raw Data'!$3:$3,0)-1)),"", IFERROR($J7*OFFSET('Raw Data'!$A$3,MATCH('Data above threshold'!$A7,'Raw Data'!$B$4:$B$185,0),MATCH('Data above threshold'!BX$4,'Raw Data'!$3:$3,0)-1),"NA"))</f>
        <v/>
      </c>
      <c r="BW7" s="103" t="str">
        <f aca="true">IF(ISBLANK(OFFSET('Raw Data'!$A$3,MATCH('Data above threshold'!$A7,'Raw Data'!$B$4:$B$185,0),MATCH('Data above threshold'!BY$4,'Raw Data'!$3:$3,0)-1)),"", IFERROR($J7*OFFSET('Raw Data'!$A$3,MATCH('Data above threshold'!$A7,'Raw Data'!$B$4:$B$185,0),MATCH('Data above threshold'!BY$4,'Raw Data'!$3:$3,0)-1),"NA"))</f>
        <v/>
      </c>
      <c r="BX7" s="103" t="str">
        <f aca="true">IF(ISBLANK(OFFSET('Raw Data'!$A$3,MATCH('Data above threshold'!$A7,'Raw Data'!$B$4:$B$185,0),MATCH('Data above threshold'!BZ$4,'Raw Data'!$3:$3,0)-1)),"", IFERROR($J7*OFFSET('Raw Data'!$A$3,MATCH('Data above threshold'!$A7,'Raw Data'!$B$4:$B$185,0),MATCH('Data above threshold'!BZ$4,'Raw Data'!$3:$3,0)-1),"NA"))</f>
        <v/>
      </c>
      <c r="BY7" s="103" t="str">
        <f aca="true">IF(ISBLANK(OFFSET('Raw Data'!$A$3,MATCH('Data above threshold'!$A7,'Raw Data'!$B$4:$B$185,0),MATCH('Data above threshold'!CA$4,'Raw Data'!$3:$3,0)-1)),"", IFERROR($J7*OFFSET('Raw Data'!$A$3,MATCH('Data above threshold'!$A7,'Raw Data'!$B$4:$B$185,0),MATCH('Data above threshold'!CA$4,'Raw Data'!$3:$3,0)-1),"NA"))</f>
        <v/>
      </c>
      <c r="BZ7" s="103" t="str">
        <f aca="true">IF(ISBLANK(OFFSET('Raw Data'!$A$3,MATCH('Data above threshold'!$A7,'Raw Data'!$B$4:$B$185,0),MATCH('Data above threshold'!CB$4,'Raw Data'!$3:$3,0)-1)),"", IFERROR($J7*OFFSET('Raw Data'!$A$3,MATCH('Data above threshold'!$A7,'Raw Data'!$B$4:$B$185,0),MATCH('Data above threshold'!CB$4,'Raw Data'!$3:$3,0)-1),"NA"))</f>
        <v/>
      </c>
      <c r="CA7" s="103" t="str">
        <f aca="true">IF(ISBLANK(OFFSET('Raw Data'!$A$3,MATCH('Data above threshold'!$A7,'Raw Data'!$B$4:$B$185,0),MATCH('Data above threshold'!CC$4,'Raw Data'!$3:$3,0)-1)),"", IFERROR($J7*OFFSET('Raw Data'!$A$3,MATCH('Data above threshold'!$A7,'Raw Data'!$B$4:$B$185,0),MATCH('Data above threshold'!CC$4,'Raw Data'!$3:$3,0)-1),"NA"))</f>
        <v/>
      </c>
      <c r="CB7" s="103" t="str">
        <f aca="true">IF(ISBLANK(OFFSET('Raw Data'!$A$3,MATCH('Data above threshold'!$A7,'Raw Data'!$B$4:$B$185,0),MATCH('Data above threshold'!CD$4,'Raw Data'!$3:$3,0)-1)),"", IFERROR($J7*OFFSET('Raw Data'!$A$3,MATCH('Data above threshold'!$A7,'Raw Data'!$B$4:$B$185,0),MATCH('Data above threshold'!CD$4,'Raw Data'!$3:$3,0)-1),"NA"))</f>
        <v/>
      </c>
      <c r="CC7" s="103" t="str">
        <f aca="true">IF(ISBLANK(OFFSET('Raw Data'!$A$3,MATCH('Data above threshold'!$A7,'Raw Data'!$B$4:$B$185,0),MATCH('Data above threshold'!CE$4,'Raw Data'!$3:$3,0)-1)),"", IFERROR($J7*OFFSET('Raw Data'!$A$3,MATCH('Data above threshold'!$A7,'Raw Data'!$B$4:$B$185,0),MATCH('Data above threshold'!CE$4,'Raw Data'!$3:$3,0)-1),"NA"))</f>
        <v/>
      </c>
      <c r="CD7" s="103" t="str">
        <f aca="true">IF(ISBLANK(OFFSET('Raw Data'!$A$3,MATCH('Data above threshold'!$A7,'Raw Data'!$B$4:$B$185,0),MATCH('Data above threshold'!CF$4,'Raw Data'!$3:$3,0)-1)),"", IFERROR($J7*OFFSET('Raw Data'!$A$3,MATCH('Data above threshold'!$A7,'Raw Data'!$B$4:$B$185,0),MATCH('Data above threshold'!CF$4,'Raw Data'!$3:$3,0)-1),"NA"))</f>
        <v/>
      </c>
      <c r="CE7" s="103" t="str">
        <f aca="true">IF(ISBLANK(OFFSET('Raw Data'!$A$3,MATCH('Data above threshold'!$A7,'Raw Data'!$B$4:$B$185,0),MATCH('Data above threshold'!CG$4,'Raw Data'!$3:$3,0)-1)),"", IFERROR($J7*OFFSET('Raw Data'!$A$3,MATCH('Data above threshold'!$A7,'Raw Data'!$B$4:$B$185,0),MATCH('Data above threshold'!CG$4,'Raw Data'!$3:$3,0)-1),"NA"))</f>
        <v/>
      </c>
      <c r="CF7" s="103" t="str">
        <f aca="true">IF(ISBLANK(OFFSET('Raw Data'!$A$3,MATCH('Data above threshold'!$A7,'Raw Data'!$B$4:$B$185,0),MATCH('Data above threshold'!CH$4,'Raw Data'!$3:$3,0)-1)),"", IFERROR($J7*OFFSET('Raw Data'!$A$3,MATCH('Data above threshold'!$A7,'Raw Data'!$B$4:$B$185,0),MATCH('Data above threshold'!CH$4,'Raw Data'!$3:$3,0)-1),"NA"))</f>
        <v/>
      </c>
      <c r="CG7" s="103" t="str">
        <f aca="true">IF(ISBLANK(OFFSET('Raw Data'!$A$3,MATCH('Data above threshold'!$A7,'Raw Data'!$B$4:$B$185,0),MATCH('Data above threshold'!CI$4,'Raw Data'!$3:$3,0)-1)),"", IFERROR($J7*OFFSET('Raw Data'!$A$3,MATCH('Data above threshold'!$A7,'Raw Data'!$B$4:$B$185,0),MATCH('Data above threshold'!CI$4,'Raw Data'!$3:$3,0)-1),"NA"))</f>
        <v/>
      </c>
      <c r="CH7" s="103" t="str">
        <f aca="true">IF(ISBLANK(OFFSET('Raw Data'!$A$3,MATCH('Data above threshold'!$A7,'Raw Data'!$B$4:$B$185,0),MATCH('Data above threshold'!CJ$4,'Raw Data'!$3:$3,0)-1)),"", IFERROR($J7*OFFSET('Raw Data'!$A$3,MATCH('Data above threshold'!$A7,'Raw Data'!$B$4:$B$185,0),MATCH('Data above threshold'!CJ$4,'Raw Data'!$3:$3,0)-1),"NA"))</f>
        <v/>
      </c>
      <c r="CI7" s="103" t="str">
        <f aca="true">IF(ISBLANK(OFFSET('Raw Data'!$A$3,MATCH('Data above threshold'!$A7,'Raw Data'!$B$4:$B$185,0),MATCH('Data above threshold'!CK$4,'Raw Data'!$3:$3,0)-1)),"", IFERROR($J7*OFFSET('Raw Data'!$A$3,MATCH('Data above threshold'!$A7,'Raw Data'!$B$4:$B$185,0),MATCH('Data above threshold'!CK$4,'Raw Data'!$3:$3,0)-1),"NA"))</f>
        <v/>
      </c>
      <c r="CJ7" s="103" t="str">
        <f aca="true">IF(ISBLANK(OFFSET('Raw Data'!$A$3,MATCH('Data above threshold'!$A7,'Raw Data'!$B$4:$B$185,0),MATCH('Data above threshold'!CL$4,'Raw Data'!$3:$3,0)-1)),"", IFERROR($J7*OFFSET('Raw Data'!$A$3,MATCH('Data above threshold'!$A7,'Raw Data'!$B$4:$B$185,0),MATCH('Data above threshold'!CL$4,'Raw Data'!$3:$3,0)-1),"NA"))</f>
        <v/>
      </c>
      <c r="CK7" s="103" t="str">
        <f aca="true">IF(ISBLANK(OFFSET('Raw Data'!$A$3,MATCH('Data above threshold'!$A7,'Raw Data'!$B$4:$B$185,0),MATCH('Data above threshold'!CM$4,'Raw Data'!$3:$3,0)-1)),"", IFERROR($J7*OFFSET('Raw Data'!$A$3,MATCH('Data above threshold'!$A7,'Raw Data'!$B$4:$B$185,0),MATCH('Data above threshold'!CM$4,'Raw Data'!$3:$3,0)-1),"NA"))</f>
        <v/>
      </c>
      <c r="CL7" s="103" t="str">
        <f aca="true">IF(ISBLANK(OFFSET('Raw Data'!$A$3,MATCH('Data above threshold'!$A7,'Raw Data'!$B$4:$B$185,0),MATCH('Data above threshold'!CN$4,'Raw Data'!$3:$3,0)-1)),"", IFERROR($J7*OFFSET('Raw Data'!$A$3,MATCH('Data above threshold'!$A7,'Raw Data'!$B$4:$B$185,0),MATCH('Data above threshold'!CN$4,'Raw Data'!$3:$3,0)-1),"NA"))</f>
        <v/>
      </c>
      <c r="CM7" s="103" t="str">
        <f aca="true">IF(ISBLANK(OFFSET('Raw Data'!$A$3,MATCH('Data above threshold'!$A7,'Raw Data'!$B$4:$B$185,0),MATCH('Data above threshold'!CO$4,'Raw Data'!$3:$3,0)-1)),"", IFERROR($J7*OFFSET('Raw Data'!$A$3,MATCH('Data above threshold'!$A7,'Raw Data'!$B$4:$B$185,0),MATCH('Data above threshold'!CO$4,'Raw Data'!$3:$3,0)-1),"NA"))</f>
        <v/>
      </c>
      <c r="CN7" s="103" t="str">
        <f aca="true">IF(ISBLANK(OFFSET('Raw Data'!$A$3,MATCH('Data above threshold'!$A7,'Raw Data'!$B$4:$B$185,0),MATCH('Data above threshold'!CP$4,'Raw Data'!$3:$3,0)-1)),"", IFERROR($J7*OFFSET('Raw Data'!$A$3,MATCH('Data above threshold'!$A7,'Raw Data'!$B$4:$B$185,0),MATCH('Data above threshold'!CP$4,'Raw Data'!$3:$3,0)-1),"NA"))</f>
        <v/>
      </c>
      <c r="CO7" s="103" t="str">
        <f aca="true">IF(ISBLANK(OFFSET('Raw Data'!$A$3,MATCH('Data above threshold'!$A7,'Raw Data'!$B$4:$B$185,0),MATCH('Data above threshold'!CQ$4,'Raw Data'!$3:$3,0)-1)),"", IFERROR($J7*OFFSET('Raw Data'!$A$3,MATCH('Data above threshold'!$A7,'Raw Data'!$B$4:$B$185,0),MATCH('Data above threshold'!CQ$4,'Raw Data'!$3:$3,0)-1),"NA"))</f>
        <v/>
      </c>
      <c r="CP7" s="103" t="str">
        <f aca="true">IF(ISBLANK(OFFSET('Raw Data'!$A$3,MATCH('Data above threshold'!$A7,'Raw Data'!$B$4:$B$185,0),MATCH('Data above threshold'!CR$4,'Raw Data'!$3:$3,0)-1)),"", IFERROR($J7*OFFSET('Raw Data'!$A$3,MATCH('Data above threshold'!$A7,'Raw Data'!$B$4:$B$185,0),MATCH('Data above threshold'!CR$4,'Raw Data'!$3:$3,0)-1),"NA"))</f>
        <v/>
      </c>
    </row>
    <row r="8" s="103" customFormat="true" ht="16.5" hidden="false" customHeight="true" outlineLevel="0" collapsed="false">
      <c r="A8" s="107" t="n">
        <v>1110</v>
      </c>
      <c r="B8" s="107" t="n">
        <v>3</v>
      </c>
      <c r="C8" s="103" t="str">
        <f aca="true">IF(ISBLANK(OFFSET('Raw Data'!$A$3,MATCH($A8,'Raw Data'!$B$4:$B$185,0),MATCH(C$4,'Raw Data'!$3:$3,0)-1)),"",OFFSET('Raw Data'!$A$3,MATCH($A8,'Raw Data'!$B$4:$B$185,0),MATCH(C$4,'Raw Data'!$3:$3,0)-1))</f>
        <v>Relationship with governance</v>
      </c>
      <c r="D8" s="103" t="str">
        <f aca="true">IF(ISBLANK(OFFSET('Raw Data'!$A$3,MATCH($A8,'Raw Data'!$B$4:$B$185,0),MATCH(D$4,'Raw Data'!$3:$3,0)-1)),"",OFFSET('Raw Data'!$A$3,MATCH($A8,'Raw Data'!$B$4:$B$185,0),MATCH(D$4,'Raw Data'!$3:$3,0)-1))</f>
        <v/>
      </c>
      <c r="E8" s="103" t="str">
        <f aca="true">IF(ISBLANK(OFFSET('Raw Data'!$A$3,MATCH($A8,'Raw Data'!$B$4:$B$185,0),MATCH(E$4,'Raw Data'!$3:$3,0)-1)),"",OFFSET('Raw Data'!$A$3,MATCH($A8,'Raw Data'!$B$4:$B$185,0),MATCH(E$4,'Raw Data'!$3:$3,0)-1))</f>
        <v/>
      </c>
      <c r="F8" s="103" t="str">
        <f aca="true">IF(ISBLANK(OFFSET('Raw Data'!$A$3,MATCH($A8,'Raw Data'!$B$4:$B$185,0),MATCH(F$4,'Raw Data'!$3:$3,0)-1)),"",OFFSET('Raw Data'!$A$3,MATCH($A8,'Raw Data'!$B$4:$B$185,0),MATCH(F$4,'Raw Data'!$3:$3,0)-1))</f>
        <v/>
      </c>
      <c r="H8" s="103" t="str">
        <f aca="true">IF(ISBLANK(OFFSET('Raw Data'!$A$3,MATCH($A8,'Raw Data'!$B$4:$B$185,0),MATCH(H$4,'Raw Data'!$3:$3,0)-1)),"",OFFSET('Raw Data'!$A$3,MATCH($A8,'Raw Data'!$B$4:$B$185,0),MATCH(H$4,'Raw Data'!$3:$3,0)-1))</f>
        <v/>
      </c>
      <c r="I8" s="103" t="str">
        <f aca="true">IF(ISBLANK(OFFSET('Raw Data'!$A$3,MATCH($A8,'Raw Data'!$B$4:$B$185,0),MATCH(I$4,'Raw Data'!$3:$3,0)-1)),"",OFFSET('Raw Data'!$A$3,MATCH($A8,'Raw Data'!$B$4:$B$185,0),MATCH(I$4,'Raw Data'!$3:$3,0)-1))</f>
        <v/>
      </c>
      <c r="J8" s="103" t="str">
        <f aca="false">IF(I8="","",IF(I8="Minus",-1,1))</f>
        <v/>
      </c>
      <c r="K8" s="105" t="str">
        <f aca="false" t="array" ref="K8:K8">IFERROR(SKEW(IF(ISNUMBER(O8:CL8),O8:CL8,"")),"")</f>
        <v/>
      </c>
      <c r="L8" s="103" t="n">
        <f aca="true">IF(ISBLANK(OFFSET('Data above threshold'!$A$4,MATCH('Data above threshold'!$A8,'Data above threshold'!$A$5:$A$185,0),MATCH('Data above threshold'!N$4,'Data above threshold'!$4:$4,0)-1)),1,OFFSET('Data above threshold'!$A$4,MATCH('Data above threshold'!$A8,'Data above threshold'!$A$5:$A$185,0),MATCH('Data above threshold'!N$4,'Data above threshold'!$4:$4,0)-1))</f>
        <v>1</v>
      </c>
      <c r="M8" s="103" t="str">
        <f aca="true">IF(ISBLANK(OFFSET('Data above threshold'!$A$4,MATCH('Data above threshold'!$A8,'Data above threshold'!$A$5:$A$185,0),MATCH('Data above threshold'!O$4,'Data above threshold'!$4:$4,0)-1)),"",OFFSET('Data above threshold'!$A$4,MATCH('Data above threshold'!$A8,'Data above threshold'!$A$5:$A$185,0),MATCH('Data above threshold'!O$4,'Data above threshold'!$4:$4,0)-1))</f>
        <v/>
      </c>
      <c r="N8" s="106" t="str">
        <f aca="false" t="array" ref="N8:N8">IF(B8&lt;4,"",1-IFERROR(SUM(ISNUMBER(O8:CL8)*(1-$O$3:$CL$3))/COUNTIF($O$3:$CL$3,0),0))</f>
        <v/>
      </c>
      <c r="O8" s="103" t="str">
        <f aca="true">IF(ISBLANK(OFFSET('Raw Data'!$A$3,MATCH('Data above threshold'!$A8,'Raw Data'!$B$4:$B$185,0),MATCH('Data above threshold'!Q$4,'Raw Data'!$3:$3,0)-1)),"", IFERROR($J8*OFFSET('Raw Data'!$A$3,MATCH('Data above threshold'!$A8,'Raw Data'!$B$4:$B$185,0),MATCH('Data above threshold'!Q$4,'Raw Data'!$3:$3,0)-1),"NA"))</f>
        <v/>
      </c>
      <c r="P8" s="103" t="str">
        <f aca="true">IF(ISBLANK(OFFSET('Raw Data'!$A$3,MATCH('Data above threshold'!$A8,'Raw Data'!$B$4:$B$185,0),MATCH('Data above threshold'!R$4,'Raw Data'!$3:$3,0)-1)),"", IFERROR($J8*OFFSET('Raw Data'!$A$3,MATCH('Data above threshold'!$A8,'Raw Data'!$B$4:$B$185,0),MATCH('Data above threshold'!R$4,'Raw Data'!$3:$3,0)-1),"NA"))</f>
        <v/>
      </c>
      <c r="Q8" s="103" t="str">
        <f aca="true">IF(ISBLANK(OFFSET('Raw Data'!$A$3,MATCH('Data above threshold'!$A8,'Raw Data'!$B$4:$B$185,0),MATCH('Data above threshold'!S$4,'Raw Data'!$3:$3,0)-1)),"", IFERROR($J8*OFFSET('Raw Data'!$A$3,MATCH('Data above threshold'!$A8,'Raw Data'!$B$4:$B$185,0),MATCH('Data above threshold'!S$4,'Raw Data'!$3:$3,0)-1),"NA"))</f>
        <v/>
      </c>
      <c r="R8" s="103" t="str">
        <f aca="true">IF(ISBLANK(OFFSET('Raw Data'!$A$3,MATCH('Data above threshold'!$A8,'Raw Data'!$B$4:$B$185,0),MATCH('Data above threshold'!T$4,'Raw Data'!$3:$3,0)-1)),"", IFERROR($J8*OFFSET('Raw Data'!$A$3,MATCH('Data above threshold'!$A8,'Raw Data'!$B$4:$B$185,0),MATCH('Data above threshold'!T$4,'Raw Data'!$3:$3,0)-1),"NA"))</f>
        <v/>
      </c>
      <c r="S8" s="103" t="str">
        <f aca="true">IF(ISBLANK(OFFSET('Raw Data'!$A$3,MATCH('Data above threshold'!$A8,'Raw Data'!$B$4:$B$185,0),MATCH('Data above threshold'!U$4,'Raw Data'!$3:$3,0)-1)),"", IFERROR($J8*OFFSET('Raw Data'!$A$3,MATCH('Data above threshold'!$A8,'Raw Data'!$B$4:$B$185,0),MATCH('Data above threshold'!U$4,'Raw Data'!$3:$3,0)-1),"NA"))</f>
        <v/>
      </c>
      <c r="T8" s="103" t="str">
        <f aca="true">IF(ISBLANK(OFFSET('Raw Data'!$A$3,MATCH('Data above threshold'!$A8,'Raw Data'!$B$4:$B$185,0),MATCH('Data above threshold'!V$4,'Raw Data'!$3:$3,0)-1)),"", IFERROR($J8*OFFSET('Raw Data'!$A$3,MATCH('Data above threshold'!$A8,'Raw Data'!$B$4:$B$185,0),MATCH('Data above threshold'!V$4,'Raw Data'!$3:$3,0)-1),"NA"))</f>
        <v/>
      </c>
      <c r="U8" s="103" t="str">
        <f aca="true">IF(ISBLANK(OFFSET('Raw Data'!$A$3,MATCH('Data above threshold'!$A8,'Raw Data'!$B$4:$B$185,0),MATCH('Data above threshold'!W$4,'Raw Data'!$3:$3,0)-1)),"", IFERROR($J8*OFFSET('Raw Data'!$A$3,MATCH('Data above threshold'!$A8,'Raw Data'!$B$4:$B$185,0),MATCH('Data above threshold'!W$4,'Raw Data'!$3:$3,0)-1),"NA"))</f>
        <v/>
      </c>
      <c r="V8" s="103" t="str">
        <f aca="true">IF(ISBLANK(OFFSET('Raw Data'!$A$3,MATCH('Data above threshold'!$A8,'Raw Data'!$B$4:$B$185,0),MATCH('Data above threshold'!X$4,'Raw Data'!$3:$3,0)-1)),"", IFERROR($J8*OFFSET('Raw Data'!$A$3,MATCH('Data above threshold'!$A8,'Raw Data'!$B$4:$B$185,0),MATCH('Data above threshold'!X$4,'Raw Data'!$3:$3,0)-1),"NA"))</f>
        <v/>
      </c>
      <c r="W8" s="103" t="str">
        <f aca="true">IF(ISBLANK(OFFSET('Raw Data'!$A$3,MATCH('Data above threshold'!$A8,'Raw Data'!$B$4:$B$185,0),MATCH('Data above threshold'!Y$4,'Raw Data'!$3:$3,0)-1)),"", IFERROR($J8*OFFSET('Raw Data'!$A$3,MATCH('Data above threshold'!$A8,'Raw Data'!$B$4:$B$185,0),MATCH('Data above threshold'!Y$4,'Raw Data'!$3:$3,0)-1),"NA"))</f>
        <v/>
      </c>
      <c r="X8" s="103" t="str">
        <f aca="true">IF(ISBLANK(OFFSET('Raw Data'!$A$3,MATCH('Data above threshold'!$A8,'Raw Data'!$B$4:$B$185,0),MATCH('Data above threshold'!Z$4,'Raw Data'!$3:$3,0)-1)),"", IFERROR($J8*OFFSET('Raw Data'!$A$3,MATCH('Data above threshold'!$A8,'Raw Data'!$B$4:$B$185,0),MATCH('Data above threshold'!Z$4,'Raw Data'!$3:$3,0)-1),"NA"))</f>
        <v/>
      </c>
      <c r="Y8" s="103" t="str">
        <f aca="true">IF(ISBLANK(OFFSET('Raw Data'!$A$3,MATCH('Data above threshold'!$A8,'Raw Data'!$B$4:$B$185,0),MATCH('Data above threshold'!AA$4,'Raw Data'!$3:$3,0)-1)),"", IFERROR($J8*OFFSET('Raw Data'!$A$3,MATCH('Data above threshold'!$A8,'Raw Data'!$B$4:$B$185,0),MATCH('Data above threshold'!AA$4,'Raw Data'!$3:$3,0)-1),"NA"))</f>
        <v/>
      </c>
      <c r="Z8" s="103" t="str">
        <f aca="true">IF(ISBLANK(OFFSET('Raw Data'!$A$3,MATCH('Data above threshold'!$A8,'Raw Data'!$B$4:$B$185,0),MATCH('Data above threshold'!AB$4,'Raw Data'!$3:$3,0)-1)),"", IFERROR($J8*OFFSET('Raw Data'!$A$3,MATCH('Data above threshold'!$A8,'Raw Data'!$B$4:$B$185,0),MATCH('Data above threshold'!AB$4,'Raw Data'!$3:$3,0)-1),"NA"))</f>
        <v/>
      </c>
      <c r="AA8" s="103" t="str">
        <f aca="true">IF(ISBLANK(OFFSET('Raw Data'!$A$3,MATCH('Data above threshold'!$A8,'Raw Data'!$B$4:$B$185,0),MATCH('Data above threshold'!AC$4,'Raw Data'!$3:$3,0)-1)),"", IFERROR($J8*OFFSET('Raw Data'!$A$3,MATCH('Data above threshold'!$A8,'Raw Data'!$B$4:$B$185,0),MATCH('Data above threshold'!AC$4,'Raw Data'!$3:$3,0)-1),"NA"))</f>
        <v/>
      </c>
      <c r="AB8" s="103" t="str">
        <f aca="true">IF(ISBLANK(OFFSET('Raw Data'!$A$3,MATCH('Data above threshold'!$A8,'Raw Data'!$B$4:$B$185,0),MATCH('Data above threshold'!AD$4,'Raw Data'!$3:$3,0)-1)),"", IFERROR($J8*OFFSET('Raw Data'!$A$3,MATCH('Data above threshold'!$A8,'Raw Data'!$B$4:$B$185,0),MATCH('Data above threshold'!AD$4,'Raw Data'!$3:$3,0)-1),"NA"))</f>
        <v/>
      </c>
      <c r="AC8" s="103" t="str">
        <f aca="true">IF(ISBLANK(OFFSET('Raw Data'!$A$3,MATCH('Data above threshold'!$A8,'Raw Data'!$B$4:$B$185,0),MATCH('Data above threshold'!AE$4,'Raw Data'!$3:$3,0)-1)),"", IFERROR($J8*OFFSET('Raw Data'!$A$3,MATCH('Data above threshold'!$A8,'Raw Data'!$B$4:$B$185,0),MATCH('Data above threshold'!AE$4,'Raw Data'!$3:$3,0)-1),"NA"))</f>
        <v/>
      </c>
      <c r="AD8" s="103" t="str">
        <f aca="true">IF(ISBLANK(OFFSET('Raw Data'!$A$3,MATCH('Data above threshold'!$A8,'Raw Data'!$B$4:$B$185,0),MATCH('Data above threshold'!AF$4,'Raw Data'!$3:$3,0)-1)),"", IFERROR($J8*OFFSET('Raw Data'!$A$3,MATCH('Data above threshold'!$A8,'Raw Data'!$B$4:$B$185,0),MATCH('Data above threshold'!AF$4,'Raw Data'!$3:$3,0)-1),"NA"))</f>
        <v/>
      </c>
      <c r="AE8" s="103" t="str">
        <f aca="true">IF(ISBLANK(OFFSET('Raw Data'!$A$3,MATCH('Data above threshold'!$A8,'Raw Data'!$B$4:$B$185,0),MATCH('Data above threshold'!AG$4,'Raw Data'!$3:$3,0)-1)),"", IFERROR($J8*OFFSET('Raw Data'!$A$3,MATCH('Data above threshold'!$A8,'Raw Data'!$B$4:$B$185,0),MATCH('Data above threshold'!AG$4,'Raw Data'!$3:$3,0)-1),"NA"))</f>
        <v/>
      </c>
      <c r="AF8" s="103" t="str">
        <f aca="true">IF(ISBLANK(OFFSET('Raw Data'!$A$3,MATCH('Data above threshold'!$A8,'Raw Data'!$B$4:$B$185,0),MATCH('Data above threshold'!AH$4,'Raw Data'!$3:$3,0)-1)),"", IFERROR($J8*OFFSET('Raw Data'!$A$3,MATCH('Data above threshold'!$A8,'Raw Data'!$B$4:$B$185,0),MATCH('Data above threshold'!AH$4,'Raw Data'!$3:$3,0)-1),"NA"))</f>
        <v/>
      </c>
      <c r="AG8" s="103" t="str">
        <f aca="true">IF(ISBLANK(OFFSET('Raw Data'!$A$3,MATCH('Data above threshold'!$A8,'Raw Data'!$B$4:$B$185,0),MATCH('Data above threshold'!AI$4,'Raw Data'!$3:$3,0)-1)),"", IFERROR($J8*OFFSET('Raw Data'!$A$3,MATCH('Data above threshold'!$A8,'Raw Data'!$B$4:$B$185,0),MATCH('Data above threshold'!AI$4,'Raw Data'!$3:$3,0)-1),"NA"))</f>
        <v/>
      </c>
      <c r="AH8" s="103" t="str">
        <f aca="true">IF(ISBLANK(OFFSET('Raw Data'!$A$3,MATCH('Data above threshold'!$A8,'Raw Data'!$B$4:$B$185,0),MATCH('Data above threshold'!AJ$4,'Raw Data'!$3:$3,0)-1)),"", IFERROR($J8*OFFSET('Raw Data'!$A$3,MATCH('Data above threshold'!$A8,'Raw Data'!$B$4:$B$185,0),MATCH('Data above threshold'!AJ$4,'Raw Data'!$3:$3,0)-1),"NA"))</f>
        <v/>
      </c>
      <c r="AI8" s="103" t="str">
        <f aca="true">IF(ISBLANK(OFFSET('Raw Data'!$A$3,MATCH('Data above threshold'!$A8,'Raw Data'!$B$4:$B$185,0),MATCH('Data above threshold'!AK$4,'Raw Data'!$3:$3,0)-1)),"", IFERROR($J8*OFFSET('Raw Data'!$A$3,MATCH('Data above threshold'!$A8,'Raw Data'!$B$4:$B$185,0),MATCH('Data above threshold'!AK$4,'Raw Data'!$3:$3,0)-1),"NA"))</f>
        <v/>
      </c>
      <c r="AJ8" s="103" t="str">
        <f aca="true">IF(ISBLANK(OFFSET('Raw Data'!$A$3,MATCH('Data above threshold'!$A8,'Raw Data'!$B$4:$B$185,0),MATCH('Data above threshold'!AL$4,'Raw Data'!$3:$3,0)-1)),"", IFERROR($J8*OFFSET('Raw Data'!$A$3,MATCH('Data above threshold'!$A8,'Raw Data'!$B$4:$B$185,0),MATCH('Data above threshold'!AL$4,'Raw Data'!$3:$3,0)-1),"NA"))</f>
        <v/>
      </c>
      <c r="AK8" s="103" t="str">
        <f aca="true">IF(ISBLANK(OFFSET('Raw Data'!$A$3,MATCH('Data above threshold'!$A8,'Raw Data'!$B$4:$B$185,0),MATCH('Data above threshold'!AM$4,'Raw Data'!$3:$3,0)-1)),"", IFERROR($J8*OFFSET('Raw Data'!$A$3,MATCH('Data above threshold'!$A8,'Raw Data'!$B$4:$B$185,0),MATCH('Data above threshold'!AM$4,'Raw Data'!$3:$3,0)-1),"NA"))</f>
        <v/>
      </c>
      <c r="AL8" s="103" t="str">
        <f aca="true">IF(ISBLANK(OFFSET('Raw Data'!$A$3,MATCH('Data above threshold'!$A8,'Raw Data'!$B$4:$B$185,0),MATCH('Data above threshold'!AN$4,'Raw Data'!$3:$3,0)-1)),"", IFERROR($J8*OFFSET('Raw Data'!$A$3,MATCH('Data above threshold'!$A8,'Raw Data'!$B$4:$B$185,0),MATCH('Data above threshold'!AN$4,'Raw Data'!$3:$3,0)-1),"NA"))</f>
        <v/>
      </c>
      <c r="AM8" s="103" t="str">
        <f aca="true">IF(ISBLANK(OFFSET('Raw Data'!$A$3,MATCH('Data above threshold'!$A8,'Raw Data'!$B$4:$B$185,0),MATCH('Data above threshold'!AO$4,'Raw Data'!$3:$3,0)-1)),"", IFERROR($J8*OFFSET('Raw Data'!$A$3,MATCH('Data above threshold'!$A8,'Raw Data'!$B$4:$B$185,0),MATCH('Data above threshold'!AO$4,'Raw Data'!$3:$3,0)-1),"NA"))</f>
        <v/>
      </c>
      <c r="AN8" s="103" t="str">
        <f aca="true">IF(ISBLANK(OFFSET('Raw Data'!$A$3,MATCH('Data above threshold'!$A8,'Raw Data'!$B$4:$B$185,0),MATCH('Data above threshold'!AP$4,'Raw Data'!$3:$3,0)-1)),"", IFERROR($J8*OFFSET('Raw Data'!$A$3,MATCH('Data above threshold'!$A8,'Raw Data'!$B$4:$B$185,0),MATCH('Data above threshold'!AP$4,'Raw Data'!$3:$3,0)-1),"NA"))</f>
        <v/>
      </c>
      <c r="AO8" s="103" t="str">
        <f aca="true">IF(ISBLANK(OFFSET('Raw Data'!$A$3,MATCH('Data above threshold'!$A8,'Raw Data'!$B$4:$B$185,0),MATCH('Data above threshold'!AQ$4,'Raw Data'!$3:$3,0)-1)),"", IFERROR($J8*OFFSET('Raw Data'!$A$3,MATCH('Data above threshold'!$A8,'Raw Data'!$B$4:$B$185,0),MATCH('Data above threshold'!AQ$4,'Raw Data'!$3:$3,0)-1),"NA"))</f>
        <v/>
      </c>
      <c r="AP8" s="103" t="str">
        <f aca="true">IF(ISBLANK(OFFSET('Raw Data'!$A$3,MATCH('Data above threshold'!$A8,'Raw Data'!$B$4:$B$185,0),MATCH('Data above threshold'!AR$4,'Raw Data'!$3:$3,0)-1)),"", IFERROR($J8*OFFSET('Raw Data'!$A$3,MATCH('Data above threshold'!$A8,'Raw Data'!$B$4:$B$185,0),MATCH('Data above threshold'!AR$4,'Raw Data'!$3:$3,0)-1),"NA"))</f>
        <v/>
      </c>
      <c r="AQ8" s="103" t="str">
        <f aca="true">IF(ISBLANK(OFFSET('Raw Data'!$A$3,MATCH('Data above threshold'!$A8,'Raw Data'!$B$4:$B$185,0),MATCH('Data above threshold'!AS$4,'Raw Data'!$3:$3,0)-1)),"", IFERROR($J8*OFFSET('Raw Data'!$A$3,MATCH('Data above threshold'!$A8,'Raw Data'!$B$4:$B$185,0),MATCH('Data above threshold'!AS$4,'Raw Data'!$3:$3,0)-1),"NA"))</f>
        <v/>
      </c>
      <c r="AR8" s="103" t="str">
        <f aca="true">IF(ISBLANK(OFFSET('Raw Data'!$A$3,MATCH('Data above threshold'!$A8,'Raw Data'!$B$4:$B$185,0),MATCH('Data above threshold'!AT$4,'Raw Data'!$3:$3,0)-1)),"", IFERROR($J8*OFFSET('Raw Data'!$A$3,MATCH('Data above threshold'!$A8,'Raw Data'!$B$4:$B$185,0),MATCH('Data above threshold'!AT$4,'Raw Data'!$3:$3,0)-1),"NA"))</f>
        <v/>
      </c>
      <c r="AS8" s="103" t="str">
        <f aca="true">IF(ISBLANK(OFFSET('Raw Data'!$A$3,MATCH('Data above threshold'!$A8,'Raw Data'!$B$4:$B$185,0),MATCH('Data above threshold'!AU$4,'Raw Data'!$3:$3,0)-1)),"", IFERROR($J8*OFFSET('Raw Data'!$A$3,MATCH('Data above threshold'!$A8,'Raw Data'!$B$4:$B$185,0),MATCH('Data above threshold'!AU$4,'Raw Data'!$3:$3,0)-1),"NA"))</f>
        <v/>
      </c>
      <c r="AT8" s="103" t="str">
        <f aca="true">IF(ISBLANK(OFFSET('Raw Data'!$A$3,MATCH('Data above threshold'!$A8,'Raw Data'!$B$4:$B$185,0),MATCH('Data above threshold'!AV$4,'Raw Data'!$3:$3,0)-1)),"", IFERROR($J8*OFFSET('Raw Data'!$A$3,MATCH('Data above threshold'!$A8,'Raw Data'!$B$4:$B$185,0),MATCH('Data above threshold'!AV$4,'Raw Data'!$3:$3,0)-1),"NA"))</f>
        <v/>
      </c>
      <c r="AU8" s="103" t="str">
        <f aca="true">IF(ISBLANK(OFFSET('Raw Data'!$A$3,MATCH('Data above threshold'!$A8,'Raw Data'!$B$4:$B$185,0),MATCH('Data above threshold'!AW$4,'Raw Data'!$3:$3,0)-1)),"", IFERROR($J8*OFFSET('Raw Data'!$A$3,MATCH('Data above threshold'!$A8,'Raw Data'!$B$4:$B$185,0),MATCH('Data above threshold'!AW$4,'Raw Data'!$3:$3,0)-1),"NA"))</f>
        <v/>
      </c>
      <c r="AV8" s="103" t="str">
        <f aca="true">IF(ISBLANK(OFFSET('Raw Data'!$A$3,MATCH('Data above threshold'!$A8,'Raw Data'!$B$4:$B$185,0),MATCH('Data above threshold'!AX$4,'Raw Data'!$3:$3,0)-1)),"", IFERROR($J8*OFFSET('Raw Data'!$A$3,MATCH('Data above threshold'!$A8,'Raw Data'!$B$4:$B$185,0),MATCH('Data above threshold'!AX$4,'Raw Data'!$3:$3,0)-1),"NA"))</f>
        <v/>
      </c>
      <c r="AW8" s="103" t="str">
        <f aca="true">IF(ISBLANK(OFFSET('Raw Data'!$A$3,MATCH('Data above threshold'!$A8,'Raw Data'!$B$4:$B$185,0),MATCH('Data above threshold'!AY$4,'Raw Data'!$3:$3,0)-1)),"", IFERROR($J8*OFFSET('Raw Data'!$A$3,MATCH('Data above threshold'!$A8,'Raw Data'!$B$4:$B$185,0),MATCH('Data above threshold'!AY$4,'Raw Data'!$3:$3,0)-1),"NA"))</f>
        <v/>
      </c>
      <c r="AX8" s="103" t="str">
        <f aca="true">IF(ISBLANK(OFFSET('Raw Data'!$A$3,MATCH('Data above threshold'!$A8,'Raw Data'!$B$4:$B$185,0),MATCH('Data above threshold'!AZ$4,'Raw Data'!$3:$3,0)-1)),"", IFERROR($J8*OFFSET('Raw Data'!$A$3,MATCH('Data above threshold'!$A8,'Raw Data'!$B$4:$B$185,0),MATCH('Data above threshold'!AZ$4,'Raw Data'!$3:$3,0)-1),"NA"))</f>
        <v/>
      </c>
      <c r="AY8" s="103" t="str">
        <f aca="true">IF(ISBLANK(OFFSET('Raw Data'!$A$3,MATCH('Data above threshold'!$A8,'Raw Data'!$B$4:$B$185,0),MATCH('Data above threshold'!BA$4,'Raw Data'!$3:$3,0)-1)),"", IFERROR($J8*OFFSET('Raw Data'!$A$3,MATCH('Data above threshold'!$A8,'Raw Data'!$B$4:$B$185,0),MATCH('Data above threshold'!BA$4,'Raw Data'!$3:$3,0)-1),"NA"))</f>
        <v/>
      </c>
      <c r="AZ8" s="103" t="str">
        <f aca="true">IF(ISBLANK(OFFSET('Raw Data'!$A$3,MATCH('Data above threshold'!$A8,'Raw Data'!$B$4:$B$185,0),MATCH('Data above threshold'!BB$4,'Raw Data'!$3:$3,0)-1)),"", IFERROR($J8*OFFSET('Raw Data'!$A$3,MATCH('Data above threshold'!$A8,'Raw Data'!$B$4:$B$185,0),MATCH('Data above threshold'!BB$4,'Raw Data'!$3:$3,0)-1),"NA"))</f>
        <v/>
      </c>
      <c r="BA8" s="103" t="str">
        <f aca="true">IF(ISBLANK(OFFSET('Raw Data'!$A$3,MATCH('Data above threshold'!$A8,'Raw Data'!$B$4:$B$185,0),MATCH('Data above threshold'!BC$4,'Raw Data'!$3:$3,0)-1)),"", IFERROR($J8*OFFSET('Raw Data'!$A$3,MATCH('Data above threshold'!$A8,'Raw Data'!$B$4:$B$185,0),MATCH('Data above threshold'!BC$4,'Raw Data'!$3:$3,0)-1),"NA"))</f>
        <v/>
      </c>
      <c r="BB8" s="103" t="str">
        <f aca="true">IF(ISBLANK(OFFSET('Raw Data'!$A$3,MATCH('Data above threshold'!$A8,'Raw Data'!$B$4:$B$185,0),MATCH('Data above threshold'!BD$4,'Raw Data'!$3:$3,0)-1)),"", IFERROR($J8*OFFSET('Raw Data'!$A$3,MATCH('Data above threshold'!$A8,'Raw Data'!$B$4:$B$185,0),MATCH('Data above threshold'!BD$4,'Raw Data'!$3:$3,0)-1),"NA"))</f>
        <v/>
      </c>
      <c r="BC8" s="103" t="str">
        <f aca="true">IF(ISBLANK(OFFSET('Raw Data'!$A$3,MATCH('Data above threshold'!$A8,'Raw Data'!$B$4:$B$185,0),MATCH('Data above threshold'!BE$4,'Raw Data'!$3:$3,0)-1)),"", IFERROR($J8*OFFSET('Raw Data'!$A$3,MATCH('Data above threshold'!$A8,'Raw Data'!$B$4:$B$185,0),MATCH('Data above threshold'!BE$4,'Raw Data'!$3:$3,0)-1),"NA"))</f>
        <v/>
      </c>
      <c r="BD8" s="103" t="str">
        <f aca="true">IF(ISBLANK(OFFSET('Raw Data'!$A$3,MATCH('Data above threshold'!$A8,'Raw Data'!$B$4:$B$185,0),MATCH('Data above threshold'!BF$4,'Raw Data'!$3:$3,0)-1)),"", IFERROR($J8*OFFSET('Raw Data'!$A$3,MATCH('Data above threshold'!$A8,'Raw Data'!$B$4:$B$185,0),MATCH('Data above threshold'!BF$4,'Raw Data'!$3:$3,0)-1),"NA"))</f>
        <v/>
      </c>
      <c r="BE8" s="103" t="str">
        <f aca="true">IF(ISBLANK(OFFSET('Raw Data'!$A$3,MATCH('Data above threshold'!$A8,'Raw Data'!$B$4:$B$185,0),MATCH('Data above threshold'!BG$4,'Raw Data'!$3:$3,0)-1)),"", IFERROR($J8*OFFSET('Raw Data'!$A$3,MATCH('Data above threshold'!$A8,'Raw Data'!$B$4:$B$185,0),MATCH('Data above threshold'!BG$4,'Raw Data'!$3:$3,0)-1),"NA"))</f>
        <v/>
      </c>
      <c r="BF8" s="103" t="str">
        <f aca="true">IF(ISBLANK(OFFSET('Raw Data'!$A$3,MATCH('Data above threshold'!$A8,'Raw Data'!$B$4:$B$185,0),MATCH('Data above threshold'!BH$4,'Raw Data'!$3:$3,0)-1)),"", IFERROR($J8*OFFSET('Raw Data'!$A$3,MATCH('Data above threshold'!$A8,'Raw Data'!$B$4:$B$185,0),MATCH('Data above threshold'!BH$4,'Raw Data'!$3:$3,0)-1),"NA"))</f>
        <v/>
      </c>
      <c r="BG8" s="103" t="str">
        <f aca="true">IF(ISBLANK(OFFSET('Raw Data'!$A$3,MATCH('Data above threshold'!$A8,'Raw Data'!$B$4:$B$185,0),MATCH('Data above threshold'!BI$4,'Raw Data'!$3:$3,0)-1)),"", IFERROR($J8*OFFSET('Raw Data'!$A$3,MATCH('Data above threshold'!$A8,'Raw Data'!$B$4:$B$185,0),MATCH('Data above threshold'!BI$4,'Raw Data'!$3:$3,0)-1),"NA"))</f>
        <v/>
      </c>
      <c r="BH8" s="103" t="str">
        <f aca="true">IF(ISBLANK(OFFSET('Raw Data'!$A$3,MATCH('Data above threshold'!$A8,'Raw Data'!$B$4:$B$185,0),MATCH('Data above threshold'!BJ$4,'Raw Data'!$3:$3,0)-1)),"", IFERROR($J8*OFFSET('Raw Data'!$A$3,MATCH('Data above threshold'!$A8,'Raw Data'!$B$4:$B$185,0),MATCH('Data above threshold'!BJ$4,'Raw Data'!$3:$3,0)-1),"NA"))</f>
        <v/>
      </c>
      <c r="BI8" s="103" t="str">
        <f aca="true">IF(ISBLANK(OFFSET('Raw Data'!$A$3,MATCH('Data above threshold'!$A8,'Raw Data'!$B$4:$B$185,0),MATCH('Data above threshold'!BK$4,'Raw Data'!$3:$3,0)-1)),"", IFERROR($J8*OFFSET('Raw Data'!$A$3,MATCH('Data above threshold'!$A8,'Raw Data'!$B$4:$B$185,0),MATCH('Data above threshold'!BK$4,'Raw Data'!$3:$3,0)-1),"NA"))</f>
        <v/>
      </c>
      <c r="BJ8" s="103" t="str">
        <f aca="true">IF(ISBLANK(OFFSET('Raw Data'!$A$3,MATCH('Data above threshold'!$A8,'Raw Data'!$B$4:$B$185,0),MATCH('Data above threshold'!BL$4,'Raw Data'!$3:$3,0)-1)),"", IFERROR($J8*OFFSET('Raw Data'!$A$3,MATCH('Data above threshold'!$A8,'Raw Data'!$B$4:$B$185,0),MATCH('Data above threshold'!BL$4,'Raw Data'!$3:$3,0)-1),"NA"))</f>
        <v/>
      </c>
      <c r="BK8" s="103" t="str">
        <f aca="true">IF(ISBLANK(OFFSET('Raw Data'!$A$3,MATCH('Data above threshold'!$A8,'Raw Data'!$B$4:$B$185,0),MATCH('Data above threshold'!BM$4,'Raw Data'!$3:$3,0)-1)),"", IFERROR($J8*OFFSET('Raw Data'!$A$3,MATCH('Data above threshold'!$A8,'Raw Data'!$B$4:$B$185,0),MATCH('Data above threshold'!BM$4,'Raw Data'!$3:$3,0)-1),"NA"))</f>
        <v/>
      </c>
      <c r="BL8" s="103" t="str">
        <f aca="true">IF(ISBLANK(OFFSET('Raw Data'!$A$3,MATCH('Data above threshold'!$A8,'Raw Data'!$B$4:$B$185,0),MATCH('Data above threshold'!BN$4,'Raw Data'!$3:$3,0)-1)),"", IFERROR($J8*OFFSET('Raw Data'!$A$3,MATCH('Data above threshold'!$A8,'Raw Data'!$B$4:$B$185,0),MATCH('Data above threshold'!BN$4,'Raw Data'!$3:$3,0)-1),"NA"))</f>
        <v/>
      </c>
      <c r="BM8" s="103" t="str">
        <f aca="true">IF(ISBLANK(OFFSET('Raw Data'!$A$3,MATCH('Data above threshold'!$A8,'Raw Data'!$B$4:$B$185,0),MATCH('Data above threshold'!BO$4,'Raw Data'!$3:$3,0)-1)),"", IFERROR($J8*OFFSET('Raw Data'!$A$3,MATCH('Data above threshold'!$A8,'Raw Data'!$B$4:$B$185,0),MATCH('Data above threshold'!BO$4,'Raw Data'!$3:$3,0)-1),"NA"))</f>
        <v/>
      </c>
      <c r="BN8" s="103" t="str">
        <f aca="true">IF(ISBLANK(OFFSET('Raw Data'!$A$3,MATCH('Data above threshold'!$A8,'Raw Data'!$B$4:$B$185,0),MATCH('Data above threshold'!BP$4,'Raw Data'!$3:$3,0)-1)),"", IFERROR($J8*OFFSET('Raw Data'!$A$3,MATCH('Data above threshold'!$A8,'Raw Data'!$B$4:$B$185,0),MATCH('Data above threshold'!BP$4,'Raw Data'!$3:$3,0)-1),"NA"))</f>
        <v/>
      </c>
      <c r="BO8" s="103" t="str">
        <f aca="true">IF(ISBLANK(OFFSET('Raw Data'!$A$3,MATCH('Data above threshold'!$A8,'Raw Data'!$B$4:$B$185,0),MATCH('Data above threshold'!BQ$4,'Raw Data'!$3:$3,0)-1)),"", IFERROR($J8*OFFSET('Raw Data'!$A$3,MATCH('Data above threshold'!$A8,'Raw Data'!$B$4:$B$185,0),MATCH('Data above threshold'!BQ$4,'Raw Data'!$3:$3,0)-1),"NA"))</f>
        <v/>
      </c>
      <c r="BP8" s="103" t="str">
        <f aca="true">IF(ISBLANK(OFFSET('Raw Data'!$A$3,MATCH('Data above threshold'!$A8,'Raw Data'!$B$4:$B$185,0),MATCH('Data above threshold'!BR$4,'Raw Data'!$3:$3,0)-1)),"", IFERROR($J8*OFFSET('Raw Data'!$A$3,MATCH('Data above threshold'!$A8,'Raw Data'!$B$4:$B$185,0),MATCH('Data above threshold'!BR$4,'Raw Data'!$3:$3,0)-1),"NA"))</f>
        <v/>
      </c>
      <c r="BQ8" s="103" t="str">
        <f aca="true">IF(ISBLANK(OFFSET('Raw Data'!$A$3,MATCH('Data above threshold'!$A8,'Raw Data'!$B$4:$B$185,0),MATCH('Data above threshold'!BS$4,'Raw Data'!$3:$3,0)-1)),"", IFERROR($J8*OFFSET('Raw Data'!$A$3,MATCH('Data above threshold'!$A8,'Raw Data'!$B$4:$B$185,0),MATCH('Data above threshold'!BS$4,'Raw Data'!$3:$3,0)-1),"NA"))</f>
        <v/>
      </c>
      <c r="BR8" s="103" t="str">
        <f aca="true">IF(ISBLANK(OFFSET('Raw Data'!$A$3,MATCH('Data above threshold'!$A8,'Raw Data'!$B$4:$B$185,0),MATCH('Data above threshold'!BT$4,'Raw Data'!$3:$3,0)-1)),"", IFERROR($J8*OFFSET('Raw Data'!$A$3,MATCH('Data above threshold'!$A8,'Raw Data'!$B$4:$B$185,0),MATCH('Data above threshold'!BT$4,'Raw Data'!$3:$3,0)-1),"NA"))</f>
        <v/>
      </c>
      <c r="BS8" s="103" t="str">
        <f aca="true">IF(ISBLANK(OFFSET('Raw Data'!$A$3,MATCH('Data above threshold'!$A8,'Raw Data'!$B$4:$B$185,0),MATCH('Data above threshold'!BU$4,'Raw Data'!$3:$3,0)-1)),"", IFERROR($J8*OFFSET('Raw Data'!$A$3,MATCH('Data above threshold'!$A8,'Raw Data'!$B$4:$B$185,0),MATCH('Data above threshold'!BU$4,'Raw Data'!$3:$3,0)-1),"NA"))</f>
        <v/>
      </c>
      <c r="BT8" s="103" t="str">
        <f aca="true">IF(ISBLANK(OFFSET('Raw Data'!$A$3,MATCH('Data above threshold'!$A8,'Raw Data'!$B$4:$B$185,0),MATCH('Data above threshold'!BV$4,'Raw Data'!$3:$3,0)-1)),"", IFERROR($J8*OFFSET('Raw Data'!$A$3,MATCH('Data above threshold'!$A8,'Raw Data'!$B$4:$B$185,0),MATCH('Data above threshold'!BV$4,'Raw Data'!$3:$3,0)-1),"NA"))</f>
        <v/>
      </c>
      <c r="BU8" s="103" t="str">
        <f aca="true">IF(ISBLANK(OFFSET('Raw Data'!$A$3,MATCH('Data above threshold'!$A8,'Raw Data'!$B$4:$B$185,0),MATCH('Data above threshold'!BW$4,'Raw Data'!$3:$3,0)-1)),"", IFERROR($J8*OFFSET('Raw Data'!$A$3,MATCH('Data above threshold'!$A8,'Raw Data'!$B$4:$B$185,0),MATCH('Data above threshold'!BW$4,'Raw Data'!$3:$3,0)-1),"NA"))</f>
        <v/>
      </c>
      <c r="BV8" s="103" t="str">
        <f aca="true">IF(ISBLANK(OFFSET('Raw Data'!$A$3,MATCH('Data above threshold'!$A8,'Raw Data'!$B$4:$B$185,0),MATCH('Data above threshold'!BX$4,'Raw Data'!$3:$3,0)-1)),"", IFERROR($J8*OFFSET('Raw Data'!$A$3,MATCH('Data above threshold'!$A8,'Raw Data'!$B$4:$B$185,0),MATCH('Data above threshold'!BX$4,'Raw Data'!$3:$3,0)-1),"NA"))</f>
        <v/>
      </c>
      <c r="BW8" s="103" t="str">
        <f aca="true">IF(ISBLANK(OFFSET('Raw Data'!$A$3,MATCH('Data above threshold'!$A8,'Raw Data'!$B$4:$B$185,0),MATCH('Data above threshold'!BY$4,'Raw Data'!$3:$3,0)-1)),"", IFERROR($J8*OFFSET('Raw Data'!$A$3,MATCH('Data above threshold'!$A8,'Raw Data'!$B$4:$B$185,0),MATCH('Data above threshold'!BY$4,'Raw Data'!$3:$3,0)-1),"NA"))</f>
        <v/>
      </c>
      <c r="BX8" s="103" t="str">
        <f aca="true">IF(ISBLANK(OFFSET('Raw Data'!$A$3,MATCH('Data above threshold'!$A8,'Raw Data'!$B$4:$B$185,0),MATCH('Data above threshold'!BZ$4,'Raw Data'!$3:$3,0)-1)),"", IFERROR($J8*OFFSET('Raw Data'!$A$3,MATCH('Data above threshold'!$A8,'Raw Data'!$B$4:$B$185,0),MATCH('Data above threshold'!BZ$4,'Raw Data'!$3:$3,0)-1),"NA"))</f>
        <v/>
      </c>
      <c r="BY8" s="103" t="str">
        <f aca="true">IF(ISBLANK(OFFSET('Raw Data'!$A$3,MATCH('Data above threshold'!$A8,'Raw Data'!$B$4:$B$185,0),MATCH('Data above threshold'!CA$4,'Raw Data'!$3:$3,0)-1)),"", IFERROR($J8*OFFSET('Raw Data'!$A$3,MATCH('Data above threshold'!$A8,'Raw Data'!$B$4:$B$185,0),MATCH('Data above threshold'!CA$4,'Raw Data'!$3:$3,0)-1),"NA"))</f>
        <v/>
      </c>
      <c r="BZ8" s="103" t="str">
        <f aca="true">IF(ISBLANK(OFFSET('Raw Data'!$A$3,MATCH('Data above threshold'!$A8,'Raw Data'!$B$4:$B$185,0),MATCH('Data above threshold'!CB$4,'Raw Data'!$3:$3,0)-1)),"", IFERROR($J8*OFFSET('Raw Data'!$A$3,MATCH('Data above threshold'!$A8,'Raw Data'!$B$4:$B$185,0),MATCH('Data above threshold'!CB$4,'Raw Data'!$3:$3,0)-1),"NA"))</f>
        <v/>
      </c>
      <c r="CA8" s="103" t="str">
        <f aca="true">IF(ISBLANK(OFFSET('Raw Data'!$A$3,MATCH('Data above threshold'!$A8,'Raw Data'!$B$4:$B$185,0),MATCH('Data above threshold'!CC$4,'Raw Data'!$3:$3,0)-1)),"", IFERROR($J8*OFFSET('Raw Data'!$A$3,MATCH('Data above threshold'!$A8,'Raw Data'!$B$4:$B$185,0),MATCH('Data above threshold'!CC$4,'Raw Data'!$3:$3,0)-1),"NA"))</f>
        <v/>
      </c>
      <c r="CB8" s="103" t="str">
        <f aca="true">IF(ISBLANK(OFFSET('Raw Data'!$A$3,MATCH('Data above threshold'!$A8,'Raw Data'!$B$4:$B$185,0),MATCH('Data above threshold'!CD$4,'Raw Data'!$3:$3,0)-1)),"", IFERROR($J8*OFFSET('Raw Data'!$A$3,MATCH('Data above threshold'!$A8,'Raw Data'!$B$4:$B$185,0),MATCH('Data above threshold'!CD$4,'Raw Data'!$3:$3,0)-1),"NA"))</f>
        <v/>
      </c>
      <c r="CC8" s="103" t="str">
        <f aca="true">IF(ISBLANK(OFFSET('Raw Data'!$A$3,MATCH('Data above threshold'!$A8,'Raw Data'!$B$4:$B$185,0),MATCH('Data above threshold'!CE$4,'Raw Data'!$3:$3,0)-1)),"", IFERROR($J8*OFFSET('Raw Data'!$A$3,MATCH('Data above threshold'!$A8,'Raw Data'!$B$4:$B$185,0),MATCH('Data above threshold'!CE$4,'Raw Data'!$3:$3,0)-1),"NA"))</f>
        <v/>
      </c>
      <c r="CD8" s="103" t="str">
        <f aca="true">IF(ISBLANK(OFFSET('Raw Data'!$A$3,MATCH('Data above threshold'!$A8,'Raw Data'!$B$4:$B$185,0),MATCH('Data above threshold'!CF$4,'Raw Data'!$3:$3,0)-1)),"", IFERROR($J8*OFFSET('Raw Data'!$A$3,MATCH('Data above threshold'!$A8,'Raw Data'!$B$4:$B$185,0),MATCH('Data above threshold'!CF$4,'Raw Data'!$3:$3,0)-1),"NA"))</f>
        <v/>
      </c>
      <c r="CE8" s="103" t="str">
        <f aca="true">IF(ISBLANK(OFFSET('Raw Data'!$A$3,MATCH('Data above threshold'!$A8,'Raw Data'!$B$4:$B$185,0),MATCH('Data above threshold'!CG$4,'Raw Data'!$3:$3,0)-1)),"", IFERROR($J8*OFFSET('Raw Data'!$A$3,MATCH('Data above threshold'!$A8,'Raw Data'!$B$4:$B$185,0),MATCH('Data above threshold'!CG$4,'Raw Data'!$3:$3,0)-1),"NA"))</f>
        <v/>
      </c>
      <c r="CF8" s="103" t="str">
        <f aca="true">IF(ISBLANK(OFFSET('Raw Data'!$A$3,MATCH('Data above threshold'!$A8,'Raw Data'!$B$4:$B$185,0),MATCH('Data above threshold'!CH$4,'Raw Data'!$3:$3,0)-1)),"", IFERROR($J8*OFFSET('Raw Data'!$A$3,MATCH('Data above threshold'!$A8,'Raw Data'!$B$4:$B$185,0),MATCH('Data above threshold'!CH$4,'Raw Data'!$3:$3,0)-1),"NA"))</f>
        <v/>
      </c>
      <c r="CG8" s="103" t="str">
        <f aca="true">IF(ISBLANK(OFFSET('Raw Data'!$A$3,MATCH('Data above threshold'!$A8,'Raw Data'!$B$4:$B$185,0),MATCH('Data above threshold'!CI$4,'Raw Data'!$3:$3,0)-1)),"", IFERROR($J8*OFFSET('Raw Data'!$A$3,MATCH('Data above threshold'!$A8,'Raw Data'!$B$4:$B$185,0),MATCH('Data above threshold'!CI$4,'Raw Data'!$3:$3,0)-1),"NA"))</f>
        <v/>
      </c>
      <c r="CH8" s="103" t="str">
        <f aca="true">IF(ISBLANK(OFFSET('Raw Data'!$A$3,MATCH('Data above threshold'!$A8,'Raw Data'!$B$4:$B$185,0),MATCH('Data above threshold'!CJ$4,'Raw Data'!$3:$3,0)-1)),"", IFERROR($J8*OFFSET('Raw Data'!$A$3,MATCH('Data above threshold'!$A8,'Raw Data'!$B$4:$B$185,0),MATCH('Data above threshold'!CJ$4,'Raw Data'!$3:$3,0)-1),"NA"))</f>
        <v/>
      </c>
      <c r="CI8" s="103" t="str">
        <f aca="true">IF(ISBLANK(OFFSET('Raw Data'!$A$3,MATCH('Data above threshold'!$A8,'Raw Data'!$B$4:$B$185,0),MATCH('Data above threshold'!CK$4,'Raw Data'!$3:$3,0)-1)),"", IFERROR($J8*OFFSET('Raw Data'!$A$3,MATCH('Data above threshold'!$A8,'Raw Data'!$B$4:$B$185,0),MATCH('Data above threshold'!CK$4,'Raw Data'!$3:$3,0)-1),"NA"))</f>
        <v/>
      </c>
      <c r="CJ8" s="103" t="str">
        <f aca="true">IF(ISBLANK(OFFSET('Raw Data'!$A$3,MATCH('Data above threshold'!$A8,'Raw Data'!$B$4:$B$185,0),MATCH('Data above threshold'!CL$4,'Raw Data'!$3:$3,0)-1)),"", IFERROR($J8*OFFSET('Raw Data'!$A$3,MATCH('Data above threshold'!$A8,'Raw Data'!$B$4:$B$185,0),MATCH('Data above threshold'!CL$4,'Raw Data'!$3:$3,0)-1),"NA"))</f>
        <v/>
      </c>
      <c r="CK8" s="103" t="str">
        <f aca="true">IF(ISBLANK(OFFSET('Raw Data'!$A$3,MATCH('Data above threshold'!$A8,'Raw Data'!$B$4:$B$185,0),MATCH('Data above threshold'!CM$4,'Raw Data'!$3:$3,0)-1)),"", IFERROR($J8*OFFSET('Raw Data'!$A$3,MATCH('Data above threshold'!$A8,'Raw Data'!$B$4:$B$185,0),MATCH('Data above threshold'!CM$4,'Raw Data'!$3:$3,0)-1),"NA"))</f>
        <v/>
      </c>
      <c r="CL8" s="103" t="str">
        <f aca="true">IF(ISBLANK(OFFSET('Raw Data'!$A$3,MATCH('Data above threshold'!$A8,'Raw Data'!$B$4:$B$185,0),MATCH('Data above threshold'!CN$4,'Raw Data'!$3:$3,0)-1)),"", IFERROR($J8*OFFSET('Raw Data'!$A$3,MATCH('Data above threshold'!$A8,'Raw Data'!$B$4:$B$185,0),MATCH('Data above threshold'!CN$4,'Raw Data'!$3:$3,0)-1),"NA"))</f>
        <v/>
      </c>
      <c r="CM8" s="103" t="str">
        <f aca="true">IF(ISBLANK(OFFSET('Raw Data'!$A$3,MATCH('Data above threshold'!$A8,'Raw Data'!$B$4:$B$185,0),MATCH('Data above threshold'!CO$4,'Raw Data'!$3:$3,0)-1)),"", IFERROR($J8*OFFSET('Raw Data'!$A$3,MATCH('Data above threshold'!$A8,'Raw Data'!$B$4:$B$185,0),MATCH('Data above threshold'!CO$4,'Raw Data'!$3:$3,0)-1),"NA"))</f>
        <v/>
      </c>
      <c r="CN8" s="103" t="str">
        <f aca="true">IF(ISBLANK(OFFSET('Raw Data'!$A$3,MATCH('Data above threshold'!$A8,'Raw Data'!$B$4:$B$185,0),MATCH('Data above threshold'!CP$4,'Raw Data'!$3:$3,0)-1)),"", IFERROR($J8*OFFSET('Raw Data'!$A$3,MATCH('Data above threshold'!$A8,'Raw Data'!$B$4:$B$185,0),MATCH('Data above threshold'!CP$4,'Raw Data'!$3:$3,0)-1),"NA"))</f>
        <v/>
      </c>
      <c r="CO8" s="103" t="str">
        <f aca="true">IF(ISBLANK(OFFSET('Raw Data'!$A$3,MATCH('Data above threshold'!$A8,'Raw Data'!$B$4:$B$185,0),MATCH('Data above threshold'!CQ$4,'Raw Data'!$3:$3,0)-1)),"", IFERROR($J8*OFFSET('Raw Data'!$A$3,MATCH('Data above threshold'!$A8,'Raw Data'!$B$4:$B$185,0),MATCH('Data above threshold'!CQ$4,'Raw Data'!$3:$3,0)-1),"NA"))</f>
        <v/>
      </c>
      <c r="CP8" s="103" t="str">
        <f aca="true">IF(ISBLANK(OFFSET('Raw Data'!$A$3,MATCH('Data above threshold'!$A8,'Raw Data'!$B$4:$B$185,0),MATCH('Data above threshold'!CR$4,'Raw Data'!$3:$3,0)-1)),"", IFERROR($J8*OFFSET('Raw Data'!$A$3,MATCH('Data above threshold'!$A8,'Raw Data'!$B$4:$B$185,0),MATCH('Data above threshold'!CR$4,'Raw Data'!$3:$3,0)-1),"NA"))</f>
        <v/>
      </c>
    </row>
    <row r="9" s="103" customFormat="true" ht="16.5" hidden="false" customHeight="true" outlineLevel="0" collapsed="false">
      <c r="A9" s="107" t="n">
        <v>1111</v>
      </c>
      <c r="B9" s="107" t="n">
        <v>4</v>
      </c>
      <c r="C9" s="103" t="str">
        <f aca="true">IF(ISBLANK(OFFSET('Raw Data'!$A$3,MATCH($A9,'Raw Data'!$B$4:$B$185,0),MATCH(C$4,'Raw Data'!$3:$3,0)-1)),"",OFFSET('Raw Data'!$A$3,MATCH($A9,'Raw Data'!$B$4:$B$185,0),MATCH(C$4,'Raw Data'!$3:$3,0)-1))</f>
        <v/>
      </c>
      <c r="D9" s="103" t="str">
        <f aca="true">IF(ISBLANK(OFFSET('Raw Data'!$A$3,MATCH($A9,'Raw Data'!$B$4:$B$185,0),MATCH(D$4,'Raw Data'!$3:$3,0)-1)),"",OFFSET('Raw Data'!$A$3,MATCH($A9,'Raw Data'!$B$4:$B$185,0),MATCH(D$4,'Raw Data'!$3:$3,0)-1))</f>
        <v>Expert assessment data - C.9</v>
      </c>
      <c r="E9" s="103" t="str">
        <f aca="true">IF(ISBLANK(OFFSET('Raw Data'!$A$3,MATCH($A9,'Raw Data'!$B$4:$B$185,0),MATCH(E$4,'Raw Data'!$3:$3,0)-1)),"",OFFSET('Raw Data'!$A$3,MATCH($A9,'Raw Data'!$B$4:$B$185,0),MATCH(E$4,'Raw Data'!$3:$3,0)-1))</f>
        <v>What best describes the way your government interacts with consumer organisations in the following sectors in 2020?</v>
      </c>
      <c r="F9" s="103" t="str">
        <f aca="true">IF(ISBLANK(OFFSET('Raw Data'!$A$3,MATCH($A9,'Raw Data'!$B$4:$B$185,0),MATCH(F$4,'Raw Data'!$3:$3,0)-1)),"",OFFSET('Raw Data'!$A$3,MATCH($A9,'Raw Data'!$B$4:$B$185,0),MATCH(F$4,'Raw Data'!$3:$3,0)-1))</f>
        <v/>
      </c>
      <c r="G9" s="103" t="s">
        <v>217</v>
      </c>
      <c r="H9" s="103" t="str">
        <f aca="true">IF(ISBLANK(OFFSET('Raw Data'!$A$3,MATCH($A9,'Raw Data'!$B$4:$B$185,0),MATCH(H$4,'Raw Data'!$3:$3,0)-1)),"",OFFSET('Raw Data'!$A$3,MATCH($A9,'Raw Data'!$B$4:$B$185,0),MATCH(H$4,'Raw Data'!$3:$3,0)-1))</f>
        <v/>
      </c>
      <c r="I9" s="103" t="str">
        <f aca="true">IF(ISBLANK(OFFSET('Raw Data'!$A$3,MATCH($A9,'Raw Data'!$B$4:$B$185,0),MATCH(I$4,'Raw Data'!$3:$3,0)-1)),"",OFFSET('Raw Data'!$A$3,MATCH($A9,'Raw Data'!$B$4:$B$185,0),MATCH(I$4,'Raw Data'!$3:$3,0)-1))</f>
        <v>Plus</v>
      </c>
      <c r="J9" s="103" t="n">
        <f aca="false">IF(I9="","",IF(I9="Minus",-1,1))</f>
        <v>1</v>
      </c>
      <c r="K9" s="105" t="n">
        <f aca="false" t="array" ref="K9:K9">IFERROR(SKEW(IF(ISNUMBER(O9:CP9),O9:CP9,"")),"")</f>
        <v>-0.054024620670979</v>
      </c>
      <c r="L9" s="103" t="n">
        <f aca="true">IF(ISBLANK(OFFSET('Data above threshold'!$A$4,MATCH('Data above threshold'!$A9,'Data above threshold'!$A$5:$A$185,0),MATCH('Data above threshold'!N$4,'Data above threshold'!$4:$4,0)-1)),1,OFFSET('Data above threshold'!$A$4,MATCH('Data above threshold'!$A9,'Data above threshold'!$A$5:$A$185,0),MATCH('Data above threshold'!N$4,'Data above threshold'!$4:$4,0)-1))</f>
        <v>0</v>
      </c>
      <c r="M9" s="103" t="str">
        <f aca="true">IF(ISBLANK(OFFSET('Data above threshold'!$A$4,MATCH('Data above threshold'!$A9,'Data above threshold'!$A$5:$A$185,0),MATCH('Data above threshold'!O$4,'Data above threshold'!$4:$4,0)-1)),"",OFFSET('Data above threshold'!$A$4,MATCH('Data above threshold'!$A9,'Data above threshold'!$A$5:$A$185,0),MATCH('Data above threshold'!O$4,'Data above threshold'!$4:$4,0)-1))</f>
        <v/>
      </c>
      <c r="N9" s="106" t="n">
        <f aca="false" t="array" ref="N9:N9">IF(B9&lt;4,"",1-IFERROR(SUM(ISNUMBER(O9:CP9)*(1-$O$3:$CP$3))/COUNTIF($O$3:$CP$3,0),0))</f>
        <v>0.0125</v>
      </c>
      <c r="O9" s="103" t="n">
        <f aca="true">IF(ISBLANK(OFFSET('Raw Data'!$A$3,MATCH('Data above threshold'!$A9,'Raw Data'!$B$4:$B$185,0),MATCH('Data above threshold'!Q$4,'Raw Data'!$3:$3,0)-1)),"", IFERROR($J9*OFFSET('Raw Data'!$A$3,MATCH('Data above threshold'!$A9,'Raw Data'!$B$4:$B$185,0),MATCH('Data above threshold'!Q$4,'Raw Data'!$3:$3,0)-1),"NA"))</f>
        <v>3.9</v>
      </c>
      <c r="P9" s="103" t="n">
        <f aca="true">IF(ISBLANK(OFFSET('Raw Data'!$A$3,MATCH('Data above threshold'!$A9,'Raw Data'!$B$4:$B$185,0),MATCH('Data above threshold'!R$4,'Raw Data'!$3:$3,0)-1)),"", IFERROR($J9*OFFSET('Raw Data'!$A$3,MATCH('Data above threshold'!$A9,'Raw Data'!$B$4:$B$185,0),MATCH('Data above threshold'!R$4,'Raw Data'!$3:$3,0)-1),"NA"))</f>
        <v>3.2</v>
      </c>
      <c r="Q9" s="103" t="n">
        <f aca="true">IF(ISBLANK(OFFSET('Raw Data'!$A$3,MATCH('Data above threshold'!$A9,'Raw Data'!$B$4:$B$185,0),MATCH('Data above threshold'!S$4,'Raw Data'!$3:$3,0)-1)),"", IFERROR($J9*OFFSET('Raw Data'!$A$3,MATCH('Data above threshold'!$A9,'Raw Data'!$B$4:$B$185,0),MATCH('Data above threshold'!S$4,'Raw Data'!$3:$3,0)-1),"NA"))</f>
        <v>3</v>
      </c>
      <c r="R9" s="103" t="n">
        <f aca="true">IF(ISBLANK(OFFSET('Raw Data'!$A$3,MATCH('Data above threshold'!$A9,'Raw Data'!$B$4:$B$185,0),MATCH('Data above threshold'!T$4,'Raw Data'!$3:$3,0)-1)),"", IFERROR($J9*OFFSET('Raw Data'!$A$3,MATCH('Data above threshold'!$A9,'Raw Data'!$B$4:$B$185,0),MATCH('Data above threshold'!T$4,'Raw Data'!$3:$3,0)-1),"NA"))</f>
        <v>2.8</v>
      </c>
      <c r="S9" s="103" t="n">
        <f aca="true">IF(ISBLANK(OFFSET('Raw Data'!$A$3,MATCH('Data above threshold'!$A9,'Raw Data'!$B$4:$B$185,0),MATCH('Data above threshold'!U$4,'Raw Data'!$3:$3,0)-1)),"", IFERROR($J9*OFFSET('Raw Data'!$A$3,MATCH('Data above threshold'!$A9,'Raw Data'!$B$4:$B$185,0),MATCH('Data above threshold'!U$4,'Raw Data'!$3:$3,0)-1),"NA"))</f>
        <v>3</v>
      </c>
      <c r="T9" s="103" t="n">
        <f aca="true">IF(ISBLANK(OFFSET('Raw Data'!$A$3,MATCH('Data above threshold'!$A9,'Raw Data'!$B$4:$B$185,0),MATCH('Data above threshold'!V$4,'Raw Data'!$3:$3,0)-1)),"", IFERROR($J9*OFFSET('Raw Data'!$A$3,MATCH('Data above threshold'!$A9,'Raw Data'!$B$4:$B$185,0),MATCH('Data above threshold'!V$4,'Raw Data'!$3:$3,0)-1),"NA"))</f>
        <v>4.4</v>
      </c>
      <c r="U9" s="103" t="n">
        <f aca="true">IF(ISBLANK(OFFSET('Raw Data'!$A$3,MATCH('Data above threshold'!$A9,'Raw Data'!$B$4:$B$185,0),MATCH('Data above threshold'!W$4,'Raw Data'!$3:$3,0)-1)),"", IFERROR($J9*OFFSET('Raw Data'!$A$3,MATCH('Data above threshold'!$A9,'Raw Data'!$B$4:$B$185,0),MATCH('Data above threshold'!W$4,'Raw Data'!$3:$3,0)-1),"NA"))</f>
        <v>3.2</v>
      </c>
      <c r="V9" s="103" t="n">
        <f aca="true">IF(ISBLANK(OFFSET('Raw Data'!$A$3,MATCH('Data above threshold'!$A9,'Raw Data'!$B$4:$B$185,0),MATCH('Data above threshold'!X$4,'Raw Data'!$3:$3,0)-1)),"", IFERROR($J9*OFFSET('Raw Data'!$A$3,MATCH('Data above threshold'!$A9,'Raw Data'!$B$4:$B$185,0),MATCH('Data above threshold'!X$4,'Raw Data'!$3:$3,0)-1),"NA"))</f>
        <v>2.4</v>
      </c>
      <c r="W9" s="103" t="n">
        <f aca="true">IF(ISBLANK(OFFSET('Raw Data'!$A$3,MATCH('Data above threshold'!$A9,'Raw Data'!$B$4:$B$185,0),MATCH('Data above threshold'!Y$4,'Raw Data'!$3:$3,0)-1)),"", IFERROR($J9*OFFSET('Raw Data'!$A$3,MATCH('Data above threshold'!$A9,'Raw Data'!$B$4:$B$185,0),MATCH('Data above threshold'!Y$4,'Raw Data'!$3:$3,0)-1),"NA"))</f>
        <v>2.75</v>
      </c>
      <c r="X9" s="103" t="n">
        <f aca="true">IF(ISBLANK(OFFSET('Raw Data'!$A$3,MATCH('Data above threshold'!$A9,'Raw Data'!$B$4:$B$185,0),MATCH('Data above threshold'!Z$4,'Raw Data'!$3:$3,0)-1)),"", IFERROR($J9*OFFSET('Raw Data'!$A$3,MATCH('Data above threshold'!$A9,'Raw Data'!$B$4:$B$185,0),MATCH('Data above threshold'!Z$4,'Raw Data'!$3:$3,0)-1),"NA"))</f>
        <v>5</v>
      </c>
      <c r="Y9" s="103" t="n">
        <f aca="true">IF(ISBLANK(OFFSET('Raw Data'!$A$3,MATCH('Data above threshold'!$A9,'Raw Data'!$B$4:$B$185,0),MATCH('Data above threshold'!AA$4,'Raw Data'!$3:$3,0)-1)),"", IFERROR($J9*OFFSET('Raw Data'!$A$3,MATCH('Data above threshold'!$A9,'Raw Data'!$B$4:$B$185,0),MATCH('Data above threshold'!AA$4,'Raw Data'!$3:$3,0)-1),"NA"))</f>
        <v>5</v>
      </c>
      <c r="Z9" s="103" t="n">
        <f aca="true">IF(ISBLANK(OFFSET('Raw Data'!$A$3,MATCH('Data above threshold'!$A9,'Raw Data'!$B$4:$B$185,0),MATCH('Data above threshold'!AB$4,'Raw Data'!$3:$3,0)-1)),"", IFERROR($J9*OFFSET('Raw Data'!$A$3,MATCH('Data above threshold'!$A9,'Raw Data'!$B$4:$B$185,0),MATCH('Data above threshold'!AB$4,'Raw Data'!$3:$3,0)-1),"NA"))</f>
        <v>3</v>
      </c>
      <c r="AA9" s="103" t="n">
        <f aca="true">IF(ISBLANK(OFFSET('Raw Data'!$A$3,MATCH('Data above threshold'!$A9,'Raw Data'!$B$4:$B$185,0),MATCH('Data above threshold'!AC$4,'Raw Data'!$3:$3,0)-1)),"", IFERROR($J9*OFFSET('Raw Data'!$A$3,MATCH('Data above threshold'!$A9,'Raw Data'!$B$4:$B$185,0),MATCH('Data above threshold'!AC$4,'Raw Data'!$3:$3,0)-1),"NA"))</f>
        <v>2.2</v>
      </c>
      <c r="AB9" s="103" t="n">
        <f aca="true">IF(ISBLANK(OFFSET('Raw Data'!$A$3,MATCH('Data above threshold'!$A9,'Raw Data'!$B$4:$B$185,0),MATCH('Data above threshold'!AD$4,'Raw Data'!$3:$3,0)-1)),"", IFERROR($J9*OFFSET('Raw Data'!$A$3,MATCH('Data above threshold'!$A9,'Raw Data'!$B$4:$B$185,0),MATCH('Data above threshold'!AD$4,'Raw Data'!$3:$3,0)-1),"NA"))</f>
        <v>2.2</v>
      </c>
      <c r="AC9" s="103" t="n">
        <f aca="true">IF(ISBLANK(OFFSET('Raw Data'!$A$3,MATCH('Data above threshold'!$A9,'Raw Data'!$B$4:$B$185,0),MATCH('Data above threshold'!AE$4,'Raw Data'!$3:$3,0)-1)),"", IFERROR($J9*OFFSET('Raw Data'!$A$3,MATCH('Data above threshold'!$A9,'Raw Data'!$B$4:$B$185,0),MATCH('Data above threshold'!AE$4,'Raw Data'!$3:$3,0)-1),"NA"))</f>
        <v>3</v>
      </c>
      <c r="AD9" s="103" t="n">
        <f aca="true">IF(ISBLANK(OFFSET('Raw Data'!$A$3,MATCH('Data above threshold'!$A9,'Raw Data'!$B$4:$B$185,0),MATCH('Data above threshold'!AF$4,'Raw Data'!$3:$3,0)-1)),"", IFERROR($J9*OFFSET('Raw Data'!$A$3,MATCH('Data above threshold'!$A9,'Raw Data'!$B$4:$B$185,0),MATCH('Data above threshold'!AF$4,'Raw Data'!$3:$3,0)-1),"NA"))</f>
        <v>4</v>
      </c>
      <c r="AE9" s="103" t="n">
        <f aca="true">IF(ISBLANK(OFFSET('Raw Data'!$A$3,MATCH('Data above threshold'!$A9,'Raw Data'!$B$4:$B$185,0),MATCH('Data above threshold'!AG$4,'Raw Data'!$3:$3,0)-1)),"", IFERROR($J9*OFFSET('Raw Data'!$A$3,MATCH('Data above threshold'!$A9,'Raw Data'!$B$4:$B$185,0),MATCH('Data above threshold'!AG$4,'Raw Data'!$3:$3,0)-1),"NA"))</f>
        <v>5</v>
      </c>
      <c r="AF9" s="103" t="n">
        <f aca="true">IF(ISBLANK(OFFSET('Raw Data'!$A$3,MATCH('Data above threshold'!$A9,'Raw Data'!$B$4:$B$185,0),MATCH('Data above threshold'!AH$4,'Raw Data'!$3:$3,0)-1)),"", IFERROR($J9*OFFSET('Raw Data'!$A$3,MATCH('Data above threshold'!$A9,'Raw Data'!$B$4:$B$185,0),MATCH('Data above threshold'!AH$4,'Raw Data'!$3:$3,0)-1),"NA"))</f>
        <v>4.8</v>
      </c>
      <c r="AG9" s="103" t="n">
        <f aca="true">IF(ISBLANK(OFFSET('Raw Data'!$A$3,MATCH('Data above threshold'!$A9,'Raw Data'!$B$4:$B$185,0),MATCH('Data above threshold'!AI$4,'Raw Data'!$3:$3,0)-1)),"", IFERROR($J9*OFFSET('Raw Data'!$A$3,MATCH('Data above threshold'!$A9,'Raw Data'!$B$4:$B$185,0),MATCH('Data above threshold'!AI$4,'Raw Data'!$3:$3,0)-1),"NA"))</f>
        <v>4.2</v>
      </c>
      <c r="AH9" s="103" t="n">
        <f aca="true">IF(ISBLANK(OFFSET('Raw Data'!$A$3,MATCH('Data above threshold'!$A9,'Raw Data'!$B$4:$B$185,0),MATCH('Data above threshold'!AJ$4,'Raw Data'!$3:$3,0)-1)),"", IFERROR($J9*OFFSET('Raw Data'!$A$3,MATCH('Data above threshold'!$A9,'Raw Data'!$B$4:$B$185,0),MATCH('Data above threshold'!AJ$4,'Raw Data'!$3:$3,0)-1),"NA"))</f>
        <v>3.6</v>
      </c>
      <c r="AI9" s="103" t="n">
        <f aca="true">IF(ISBLANK(OFFSET('Raw Data'!$A$3,MATCH('Data above threshold'!$A9,'Raw Data'!$B$4:$B$185,0),MATCH('Data above threshold'!AK$4,'Raw Data'!$3:$3,0)-1)),"", IFERROR($J9*OFFSET('Raw Data'!$A$3,MATCH('Data above threshold'!$A9,'Raw Data'!$B$4:$B$185,0),MATCH('Data above threshold'!AK$4,'Raw Data'!$3:$3,0)-1),"NA"))</f>
        <v>3.2</v>
      </c>
      <c r="AJ9" s="103" t="n">
        <f aca="true">IF(ISBLANK(OFFSET('Raw Data'!$A$3,MATCH('Data above threshold'!$A9,'Raw Data'!$B$4:$B$185,0),MATCH('Data above threshold'!AL$4,'Raw Data'!$3:$3,0)-1)),"", IFERROR($J9*OFFSET('Raw Data'!$A$3,MATCH('Data above threshold'!$A9,'Raw Data'!$B$4:$B$185,0),MATCH('Data above threshold'!AL$4,'Raw Data'!$3:$3,0)-1),"NA"))</f>
        <v>3.87</v>
      </c>
      <c r="AK9" s="103" t="n">
        <f aca="true">IF(ISBLANK(OFFSET('Raw Data'!$A$3,MATCH('Data above threshold'!$A9,'Raw Data'!$B$4:$B$185,0),MATCH('Data above threshold'!AM$4,'Raw Data'!$3:$3,0)-1)),"", IFERROR($J9*OFFSET('Raw Data'!$A$3,MATCH('Data above threshold'!$A9,'Raw Data'!$B$4:$B$185,0),MATCH('Data above threshold'!AM$4,'Raw Data'!$3:$3,0)-1),"NA"))</f>
        <v>4.6</v>
      </c>
      <c r="AL9" s="103" t="n">
        <f aca="true">IF(ISBLANK(OFFSET('Raw Data'!$A$3,MATCH('Data above threshold'!$A9,'Raw Data'!$B$4:$B$185,0),MATCH('Data above threshold'!AN$4,'Raw Data'!$3:$3,0)-1)),"", IFERROR($J9*OFFSET('Raw Data'!$A$3,MATCH('Data above threshold'!$A9,'Raw Data'!$B$4:$B$185,0),MATCH('Data above threshold'!AN$4,'Raw Data'!$3:$3,0)-1),"NA"))</f>
        <v>3</v>
      </c>
      <c r="AM9" s="103" t="n">
        <f aca="true">IF(ISBLANK(OFFSET('Raw Data'!$A$3,MATCH('Data above threshold'!$A9,'Raw Data'!$B$4:$B$185,0),MATCH('Data above threshold'!AO$4,'Raw Data'!$3:$3,0)-1)),"", IFERROR($J9*OFFSET('Raw Data'!$A$3,MATCH('Data above threshold'!$A9,'Raw Data'!$B$4:$B$185,0),MATCH('Data above threshold'!AO$4,'Raw Data'!$3:$3,0)-1),"NA"))</f>
        <v>2.6</v>
      </c>
      <c r="AN9" s="103" t="str">
        <f aca="true">IF(ISBLANK(OFFSET('Raw Data'!$A$3,MATCH('Data above threshold'!$A9,'Raw Data'!$B$4:$B$185,0),MATCH('Data above threshold'!AP$4,'Raw Data'!$3:$3,0)-1)),"", IFERROR($J9*OFFSET('Raw Data'!$A$3,MATCH('Data above threshold'!$A9,'Raw Data'!$B$4:$B$185,0),MATCH('Data above threshold'!AP$4,'Raw Data'!$3:$3,0)-1),"NA"))</f>
        <v/>
      </c>
      <c r="AO9" s="103" t="n">
        <f aca="true">IF(ISBLANK(OFFSET('Raw Data'!$A$3,MATCH('Data above threshold'!$A9,'Raw Data'!$B$4:$B$185,0),MATCH('Data above threshold'!AQ$4,'Raw Data'!$3:$3,0)-1)),"", IFERROR($J9*OFFSET('Raw Data'!$A$3,MATCH('Data above threshold'!$A9,'Raw Data'!$B$4:$B$185,0),MATCH('Data above threshold'!AQ$4,'Raw Data'!$3:$3,0)-1),"NA"))</f>
        <v>3</v>
      </c>
      <c r="AP9" s="103" t="n">
        <f aca="true">IF(ISBLANK(OFFSET('Raw Data'!$A$3,MATCH('Data above threshold'!$A9,'Raw Data'!$B$4:$B$185,0),MATCH('Data above threshold'!AR$4,'Raw Data'!$3:$3,0)-1)),"", IFERROR($J9*OFFSET('Raw Data'!$A$3,MATCH('Data above threshold'!$A9,'Raw Data'!$B$4:$B$185,0),MATCH('Data above threshold'!AR$4,'Raw Data'!$3:$3,0)-1),"NA"))</f>
        <v>3</v>
      </c>
      <c r="AQ9" s="103" t="n">
        <f aca="true">IF(ISBLANK(OFFSET('Raw Data'!$A$3,MATCH('Data above threshold'!$A9,'Raw Data'!$B$4:$B$185,0),MATCH('Data above threshold'!AS$4,'Raw Data'!$3:$3,0)-1)),"", IFERROR($J9*OFFSET('Raw Data'!$A$3,MATCH('Data above threshold'!$A9,'Raw Data'!$B$4:$B$185,0),MATCH('Data above threshold'!AS$4,'Raw Data'!$3:$3,0)-1),"NA"))</f>
        <v>2.2</v>
      </c>
      <c r="AR9" s="103" t="n">
        <f aca="true">IF(ISBLANK(OFFSET('Raw Data'!$A$3,MATCH('Data above threshold'!$A9,'Raw Data'!$B$4:$B$185,0),MATCH('Data above threshold'!AT$4,'Raw Data'!$3:$3,0)-1)),"", IFERROR($J9*OFFSET('Raw Data'!$A$3,MATCH('Data above threshold'!$A9,'Raw Data'!$B$4:$B$185,0),MATCH('Data above threshold'!AT$4,'Raw Data'!$3:$3,0)-1),"NA"))</f>
        <v>4.6</v>
      </c>
      <c r="AS9" s="103" t="n">
        <f aca="true">IF(ISBLANK(OFFSET('Raw Data'!$A$3,MATCH('Data above threshold'!$A9,'Raw Data'!$B$4:$B$185,0),MATCH('Data above threshold'!AU$4,'Raw Data'!$3:$3,0)-1)),"", IFERROR($J9*OFFSET('Raw Data'!$A$3,MATCH('Data above threshold'!$A9,'Raw Data'!$B$4:$B$185,0),MATCH('Data above threshold'!AU$4,'Raw Data'!$3:$3,0)-1),"NA"))</f>
        <v>2.2</v>
      </c>
      <c r="AT9" s="103" t="n">
        <f aca="true">IF(ISBLANK(OFFSET('Raw Data'!$A$3,MATCH('Data above threshold'!$A9,'Raw Data'!$B$4:$B$185,0),MATCH('Data above threshold'!AV$4,'Raw Data'!$3:$3,0)-1)),"", IFERROR($J9*OFFSET('Raw Data'!$A$3,MATCH('Data above threshold'!$A9,'Raw Data'!$B$4:$B$185,0),MATCH('Data above threshold'!AV$4,'Raw Data'!$3:$3,0)-1),"NA"))</f>
        <v>3.8</v>
      </c>
      <c r="AU9" s="103" t="n">
        <f aca="true">IF(ISBLANK(OFFSET('Raw Data'!$A$3,MATCH('Data above threshold'!$A9,'Raw Data'!$B$4:$B$185,0),MATCH('Data above threshold'!AW$4,'Raw Data'!$3:$3,0)-1)),"", IFERROR($J9*OFFSET('Raw Data'!$A$3,MATCH('Data above threshold'!$A9,'Raw Data'!$B$4:$B$185,0),MATCH('Data above threshold'!AW$4,'Raw Data'!$3:$3,0)-1),"NA"))</f>
        <v>3.7</v>
      </c>
      <c r="AV9" s="103" t="n">
        <f aca="true">IF(ISBLANK(OFFSET('Raw Data'!$A$3,MATCH('Data above threshold'!$A9,'Raw Data'!$B$4:$B$185,0),MATCH('Data above threshold'!AX$4,'Raw Data'!$3:$3,0)-1)),"", IFERROR($J9*OFFSET('Raw Data'!$A$3,MATCH('Data above threshold'!$A9,'Raw Data'!$B$4:$B$185,0),MATCH('Data above threshold'!AX$4,'Raw Data'!$3:$3,0)-1),"NA"))</f>
        <v>3</v>
      </c>
      <c r="AW9" s="103" t="n">
        <f aca="true">IF(ISBLANK(OFFSET('Raw Data'!$A$3,MATCH('Data above threshold'!$A9,'Raw Data'!$B$4:$B$185,0),MATCH('Data above threshold'!AY$4,'Raw Data'!$3:$3,0)-1)),"", IFERROR($J9*OFFSET('Raw Data'!$A$3,MATCH('Data above threshold'!$A9,'Raw Data'!$B$4:$B$185,0),MATCH('Data above threshold'!AY$4,'Raw Data'!$3:$3,0)-1),"NA"))</f>
        <v>3.4</v>
      </c>
      <c r="AX9" s="103" t="n">
        <f aca="true">IF(ISBLANK(OFFSET('Raw Data'!$A$3,MATCH('Data above threshold'!$A9,'Raw Data'!$B$4:$B$185,0),MATCH('Data above threshold'!AZ$4,'Raw Data'!$3:$3,0)-1)),"", IFERROR($J9*OFFSET('Raw Data'!$A$3,MATCH('Data above threshold'!$A9,'Raw Data'!$B$4:$B$185,0),MATCH('Data above threshold'!AZ$4,'Raw Data'!$3:$3,0)-1),"NA"))</f>
        <v>4.2</v>
      </c>
      <c r="AY9" s="103" t="n">
        <f aca="true">IF(ISBLANK(OFFSET('Raw Data'!$A$3,MATCH('Data above threshold'!$A9,'Raw Data'!$B$4:$B$185,0),MATCH('Data above threshold'!BA$4,'Raw Data'!$3:$3,0)-1)),"", IFERROR($J9*OFFSET('Raw Data'!$A$3,MATCH('Data above threshold'!$A9,'Raw Data'!$B$4:$B$185,0),MATCH('Data above threshold'!BA$4,'Raw Data'!$3:$3,0)-1),"NA"))</f>
        <v>2.93</v>
      </c>
      <c r="AZ9" s="103" t="n">
        <f aca="true">IF(ISBLANK(OFFSET('Raw Data'!$A$3,MATCH('Data above threshold'!$A9,'Raw Data'!$B$4:$B$185,0),MATCH('Data above threshold'!BB$4,'Raw Data'!$3:$3,0)-1)),"", IFERROR($J9*OFFSET('Raw Data'!$A$3,MATCH('Data above threshold'!$A9,'Raw Data'!$B$4:$B$185,0),MATCH('Data above threshold'!BB$4,'Raw Data'!$3:$3,0)-1),"NA"))</f>
        <v>4</v>
      </c>
      <c r="BA9" s="103" t="n">
        <f aca="true">IF(ISBLANK(OFFSET('Raw Data'!$A$3,MATCH('Data above threshold'!$A9,'Raw Data'!$B$4:$B$185,0),MATCH('Data above threshold'!BC$4,'Raw Data'!$3:$3,0)-1)),"", IFERROR($J9*OFFSET('Raw Data'!$A$3,MATCH('Data above threshold'!$A9,'Raw Data'!$B$4:$B$185,0),MATCH('Data above threshold'!BC$4,'Raw Data'!$3:$3,0)-1),"NA"))</f>
        <v>2.8</v>
      </c>
      <c r="BB9" s="103" t="n">
        <f aca="true">IF(ISBLANK(OFFSET('Raw Data'!$A$3,MATCH('Data above threshold'!$A9,'Raw Data'!$B$4:$B$185,0),MATCH('Data above threshold'!BD$4,'Raw Data'!$3:$3,0)-1)),"", IFERROR($J9*OFFSET('Raw Data'!$A$3,MATCH('Data above threshold'!$A9,'Raw Data'!$B$4:$B$185,0),MATCH('Data above threshold'!BD$4,'Raw Data'!$3:$3,0)-1),"NA"))</f>
        <v>2.8</v>
      </c>
      <c r="BC9" s="103" t="n">
        <f aca="true">IF(ISBLANK(OFFSET('Raw Data'!$A$3,MATCH('Data above threshold'!$A9,'Raw Data'!$B$4:$B$185,0),MATCH('Data above threshold'!BE$4,'Raw Data'!$3:$3,0)-1)),"", IFERROR($J9*OFFSET('Raw Data'!$A$3,MATCH('Data above threshold'!$A9,'Raw Data'!$B$4:$B$185,0),MATCH('Data above threshold'!BE$4,'Raw Data'!$3:$3,0)-1),"NA"))</f>
        <v>3.87</v>
      </c>
      <c r="BD9" s="103" t="n">
        <f aca="true">IF(ISBLANK(OFFSET('Raw Data'!$A$3,MATCH('Data above threshold'!$A9,'Raw Data'!$B$4:$B$185,0),MATCH('Data above threshold'!BF$4,'Raw Data'!$3:$3,0)-1)),"", IFERROR($J9*OFFSET('Raw Data'!$A$3,MATCH('Data above threshold'!$A9,'Raw Data'!$B$4:$B$185,0),MATCH('Data above threshold'!BF$4,'Raw Data'!$3:$3,0)-1),"NA"))</f>
        <v>3.4</v>
      </c>
      <c r="BE9" s="103" t="n">
        <f aca="true">IF(ISBLANK(OFFSET('Raw Data'!$A$3,MATCH('Data above threshold'!$A9,'Raw Data'!$B$4:$B$185,0),MATCH('Data above threshold'!BG$4,'Raw Data'!$3:$3,0)-1)),"", IFERROR($J9*OFFSET('Raw Data'!$A$3,MATCH('Data above threshold'!$A9,'Raw Data'!$B$4:$B$185,0),MATCH('Data above threshold'!BG$4,'Raw Data'!$3:$3,0)-1),"NA"))</f>
        <v>3</v>
      </c>
      <c r="BF9" s="103" t="n">
        <f aca="true">IF(ISBLANK(OFFSET('Raw Data'!$A$3,MATCH('Data above threshold'!$A9,'Raw Data'!$B$4:$B$185,0),MATCH('Data above threshold'!BH$4,'Raw Data'!$3:$3,0)-1)),"", IFERROR($J9*OFFSET('Raw Data'!$A$3,MATCH('Data above threshold'!$A9,'Raw Data'!$B$4:$B$185,0),MATCH('Data above threshold'!BH$4,'Raw Data'!$3:$3,0)-1),"NA"))</f>
        <v>3.2</v>
      </c>
      <c r="BG9" s="103" t="n">
        <f aca="true">IF(ISBLANK(OFFSET('Raw Data'!$A$3,MATCH('Data above threshold'!$A9,'Raw Data'!$B$4:$B$185,0),MATCH('Data above threshold'!BI$4,'Raw Data'!$3:$3,0)-1)),"", IFERROR($J9*OFFSET('Raw Data'!$A$3,MATCH('Data above threshold'!$A9,'Raw Data'!$B$4:$B$185,0),MATCH('Data above threshold'!BI$4,'Raw Data'!$3:$3,0)-1),"NA"))</f>
        <v>3</v>
      </c>
      <c r="BH9" s="103" t="n">
        <f aca="true">IF(ISBLANK(OFFSET('Raw Data'!$A$3,MATCH('Data above threshold'!$A9,'Raw Data'!$B$4:$B$185,0),MATCH('Data above threshold'!BJ$4,'Raw Data'!$3:$3,0)-1)),"", IFERROR($J9*OFFSET('Raw Data'!$A$3,MATCH('Data above threshold'!$A9,'Raw Data'!$B$4:$B$185,0),MATCH('Data above threshold'!BJ$4,'Raw Data'!$3:$3,0)-1),"NA"))</f>
        <v>3.2</v>
      </c>
      <c r="BI9" s="103" t="n">
        <f aca="true">IF(ISBLANK(OFFSET('Raw Data'!$A$3,MATCH('Data above threshold'!$A9,'Raw Data'!$B$4:$B$185,0),MATCH('Data above threshold'!BK$4,'Raw Data'!$3:$3,0)-1)),"", IFERROR($J9*OFFSET('Raw Data'!$A$3,MATCH('Data above threshold'!$A9,'Raw Data'!$B$4:$B$185,0),MATCH('Data above threshold'!BK$4,'Raw Data'!$3:$3,0)-1),"NA"))</f>
        <v>3.3</v>
      </c>
      <c r="BJ9" s="103" t="n">
        <f aca="true">IF(ISBLANK(OFFSET('Raw Data'!$A$3,MATCH('Data above threshold'!$A9,'Raw Data'!$B$4:$B$185,0),MATCH('Data above threshold'!BL$4,'Raw Data'!$3:$3,0)-1)),"", IFERROR($J9*OFFSET('Raw Data'!$A$3,MATCH('Data above threshold'!$A9,'Raw Data'!$B$4:$B$185,0),MATCH('Data above threshold'!BL$4,'Raw Data'!$3:$3,0)-1),"NA"))</f>
        <v>1.2</v>
      </c>
      <c r="BK9" s="103" t="n">
        <f aca="true">IF(ISBLANK(OFFSET('Raw Data'!$A$3,MATCH('Data above threshold'!$A9,'Raw Data'!$B$4:$B$185,0),MATCH('Data above threshold'!BM$4,'Raw Data'!$3:$3,0)-1)),"", IFERROR($J9*OFFSET('Raw Data'!$A$3,MATCH('Data above threshold'!$A9,'Raw Data'!$B$4:$B$185,0),MATCH('Data above threshold'!BM$4,'Raw Data'!$3:$3,0)-1),"NA"))</f>
        <v>3.6</v>
      </c>
      <c r="BL9" s="103" t="n">
        <f aca="true">IF(ISBLANK(OFFSET('Raw Data'!$A$3,MATCH('Data above threshold'!$A9,'Raw Data'!$B$4:$B$185,0),MATCH('Data above threshold'!BN$4,'Raw Data'!$3:$3,0)-1)),"", IFERROR($J9*OFFSET('Raw Data'!$A$3,MATCH('Data above threshold'!$A9,'Raw Data'!$B$4:$B$185,0),MATCH('Data above threshold'!BN$4,'Raw Data'!$3:$3,0)-1),"NA"))</f>
        <v>4</v>
      </c>
      <c r="BM9" s="103" t="n">
        <f aca="true">IF(ISBLANK(OFFSET('Raw Data'!$A$3,MATCH('Data above threshold'!$A9,'Raw Data'!$B$4:$B$185,0),MATCH('Data above threshold'!BO$4,'Raw Data'!$3:$3,0)-1)),"", IFERROR($J9*OFFSET('Raw Data'!$A$3,MATCH('Data above threshold'!$A9,'Raw Data'!$B$4:$B$185,0),MATCH('Data above threshold'!BO$4,'Raw Data'!$3:$3,0)-1),"NA"))</f>
        <v>4.4</v>
      </c>
      <c r="BN9" s="103" t="n">
        <f aca="true">IF(ISBLANK(OFFSET('Raw Data'!$A$3,MATCH('Data above threshold'!$A9,'Raw Data'!$B$4:$B$185,0),MATCH('Data above threshold'!BP$4,'Raw Data'!$3:$3,0)-1)),"", IFERROR($J9*OFFSET('Raw Data'!$A$3,MATCH('Data above threshold'!$A9,'Raw Data'!$B$4:$B$185,0),MATCH('Data above threshold'!BP$4,'Raw Data'!$3:$3,0)-1),"NA"))</f>
        <v>3.6</v>
      </c>
      <c r="BO9" s="103" t="n">
        <f aca="true">IF(ISBLANK(OFFSET('Raw Data'!$A$3,MATCH('Data above threshold'!$A9,'Raw Data'!$B$4:$B$185,0),MATCH('Data above threshold'!BQ$4,'Raw Data'!$3:$3,0)-1)),"", IFERROR($J9*OFFSET('Raw Data'!$A$3,MATCH('Data above threshold'!$A9,'Raw Data'!$B$4:$B$185,0),MATCH('Data above threshold'!BQ$4,'Raw Data'!$3:$3,0)-1),"NA"))</f>
        <v>3</v>
      </c>
      <c r="BP9" s="103" t="n">
        <f aca="true">IF(ISBLANK(OFFSET('Raw Data'!$A$3,MATCH('Data above threshold'!$A9,'Raw Data'!$B$4:$B$185,0),MATCH('Data above threshold'!BR$4,'Raw Data'!$3:$3,0)-1)),"", IFERROR($J9*OFFSET('Raw Data'!$A$3,MATCH('Data above threshold'!$A9,'Raw Data'!$B$4:$B$185,0),MATCH('Data above threshold'!BR$4,'Raw Data'!$3:$3,0)-1),"NA"))</f>
        <v>2</v>
      </c>
      <c r="BQ9" s="103" t="n">
        <f aca="true">IF(ISBLANK(OFFSET('Raw Data'!$A$3,MATCH('Data above threshold'!$A9,'Raw Data'!$B$4:$B$185,0),MATCH('Data above threshold'!BS$4,'Raw Data'!$3:$3,0)-1)),"", IFERROR($J9*OFFSET('Raw Data'!$A$3,MATCH('Data above threshold'!$A9,'Raw Data'!$B$4:$B$185,0),MATCH('Data above threshold'!BS$4,'Raw Data'!$3:$3,0)-1),"NA"))</f>
        <v>1.25</v>
      </c>
      <c r="BR9" s="103" t="n">
        <f aca="true">IF(ISBLANK(OFFSET('Raw Data'!$A$3,MATCH('Data above threshold'!$A9,'Raw Data'!$B$4:$B$185,0),MATCH('Data above threshold'!BT$4,'Raw Data'!$3:$3,0)-1)),"", IFERROR($J9*OFFSET('Raw Data'!$A$3,MATCH('Data above threshold'!$A9,'Raw Data'!$B$4:$B$185,0),MATCH('Data above threshold'!BT$4,'Raw Data'!$3:$3,0)-1),"NA"))</f>
        <v>3</v>
      </c>
      <c r="BS9" s="103" t="n">
        <f aca="true">IF(ISBLANK(OFFSET('Raw Data'!$A$3,MATCH('Data above threshold'!$A9,'Raw Data'!$B$4:$B$185,0),MATCH('Data above threshold'!BU$4,'Raw Data'!$3:$3,0)-1)),"", IFERROR($J9*OFFSET('Raw Data'!$A$3,MATCH('Data above threshold'!$A9,'Raw Data'!$B$4:$B$185,0),MATCH('Data above threshold'!BU$4,'Raw Data'!$3:$3,0)-1),"NA"))</f>
        <v>3.37</v>
      </c>
      <c r="BT9" s="103" t="n">
        <f aca="true">IF(ISBLANK(OFFSET('Raw Data'!$A$3,MATCH('Data above threshold'!$A9,'Raw Data'!$B$4:$B$185,0),MATCH('Data above threshold'!BV$4,'Raw Data'!$3:$3,0)-1)),"", IFERROR($J9*OFFSET('Raw Data'!$A$3,MATCH('Data above threshold'!$A9,'Raw Data'!$B$4:$B$185,0),MATCH('Data above threshold'!BV$4,'Raw Data'!$3:$3,0)-1),"NA"))</f>
        <v>2.2</v>
      </c>
      <c r="BU9" s="103" t="n">
        <f aca="true">IF(ISBLANK(OFFSET('Raw Data'!$A$3,MATCH('Data above threshold'!$A9,'Raw Data'!$B$4:$B$185,0),MATCH('Data above threshold'!BW$4,'Raw Data'!$3:$3,0)-1)),"", IFERROR($J9*OFFSET('Raw Data'!$A$3,MATCH('Data above threshold'!$A9,'Raw Data'!$B$4:$B$185,0),MATCH('Data above threshold'!BW$4,'Raw Data'!$3:$3,0)-1),"NA"))</f>
        <v>4.5</v>
      </c>
      <c r="BV9" s="103" t="n">
        <f aca="true">IF(ISBLANK(OFFSET('Raw Data'!$A$3,MATCH('Data above threshold'!$A9,'Raw Data'!$B$4:$B$185,0),MATCH('Data above threshold'!BX$4,'Raw Data'!$3:$3,0)-1)),"", IFERROR($J9*OFFSET('Raw Data'!$A$3,MATCH('Data above threshold'!$A9,'Raw Data'!$B$4:$B$185,0),MATCH('Data above threshold'!BX$4,'Raw Data'!$3:$3,0)-1),"NA"))</f>
        <v>4</v>
      </c>
      <c r="BW9" s="103" t="n">
        <f aca="true">IF(ISBLANK(OFFSET('Raw Data'!$A$3,MATCH('Data above threshold'!$A9,'Raw Data'!$B$4:$B$185,0),MATCH('Data above threshold'!BY$4,'Raw Data'!$3:$3,0)-1)),"", IFERROR($J9*OFFSET('Raw Data'!$A$3,MATCH('Data above threshold'!$A9,'Raw Data'!$B$4:$B$185,0),MATCH('Data above threshold'!BY$4,'Raw Data'!$3:$3,0)-1),"NA"))</f>
        <v>2.4</v>
      </c>
      <c r="BX9" s="103" t="n">
        <f aca="true">IF(ISBLANK(OFFSET('Raw Data'!$A$3,MATCH('Data above threshold'!$A9,'Raw Data'!$B$4:$B$185,0),MATCH('Data above threshold'!BZ$4,'Raw Data'!$3:$3,0)-1)),"", IFERROR($J9*OFFSET('Raw Data'!$A$3,MATCH('Data above threshold'!$A9,'Raw Data'!$B$4:$B$185,0),MATCH('Data above threshold'!BZ$4,'Raw Data'!$3:$3,0)-1),"NA"))</f>
        <v>3.5</v>
      </c>
      <c r="BY9" s="103" t="n">
        <f aca="true">IF(ISBLANK(OFFSET('Raw Data'!$A$3,MATCH('Data above threshold'!$A9,'Raw Data'!$B$4:$B$185,0),MATCH('Data above threshold'!CA$4,'Raw Data'!$3:$3,0)-1)),"", IFERROR($J9*OFFSET('Raw Data'!$A$3,MATCH('Data above threshold'!$A9,'Raw Data'!$B$4:$B$185,0),MATCH('Data above threshold'!CA$4,'Raw Data'!$3:$3,0)-1),"NA"))</f>
        <v>5</v>
      </c>
      <c r="BZ9" s="103" t="n">
        <f aca="true">IF(ISBLANK(OFFSET('Raw Data'!$A$3,MATCH('Data above threshold'!$A9,'Raw Data'!$B$4:$B$185,0),MATCH('Data above threshold'!CB$4,'Raw Data'!$3:$3,0)-1)),"", IFERROR($J9*OFFSET('Raw Data'!$A$3,MATCH('Data above threshold'!$A9,'Raw Data'!$B$4:$B$185,0),MATCH('Data above threshold'!CB$4,'Raw Data'!$3:$3,0)-1),"NA"))</f>
        <v>1</v>
      </c>
      <c r="CA9" s="103" t="n">
        <f aca="true">IF(ISBLANK(OFFSET('Raw Data'!$A$3,MATCH('Data above threshold'!$A9,'Raw Data'!$B$4:$B$185,0),MATCH('Data above threshold'!CC$4,'Raw Data'!$3:$3,0)-1)),"", IFERROR($J9*OFFSET('Raw Data'!$A$3,MATCH('Data above threshold'!$A9,'Raw Data'!$B$4:$B$185,0),MATCH('Data above threshold'!CC$4,'Raw Data'!$3:$3,0)-1),"NA"))</f>
        <v>3.4</v>
      </c>
      <c r="CB9" s="103" t="n">
        <f aca="true">IF(ISBLANK(OFFSET('Raw Data'!$A$3,MATCH('Data above threshold'!$A9,'Raw Data'!$B$4:$B$185,0),MATCH('Data above threshold'!CD$4,'Raw Data'!$3:$3,0)-1)),"", IFERROR($J9*OFFSET('Raw Data'!$A$3,MATCH('Data above threshold'!$A9,'Raw Data'!$B$4:$B$185,0),MATCH('Data above threshold'!CD$4,'Raw Data'!$3:$3,0)-1),"NA"))</f>
        <v>5</v>
      </c>
      <c r="CC9" s="103" t="n">
        <f aca="true">IF(ISBLANK(OFFSET('Raw Data'!$A$3,MATCH('Data above threshold'!$A9,'Raw Data'!$B$4:$B$185,0),MATCH('Data above threshold'!CE$4,'Raw Data'!$3:$3,0)-1)),"", IFERROR($J9*OFFSET('Raw Data'!$A$3,MATCH('Data above threshold'!$A9,'Raw Data'!$B$4:$B$185,0),MATCH('Data above threshold'!CE$4,'Raw Data'!$3:$3,0)-1),"NA"))</f>
        <v>2.6</v>
      </c>
      <c r="CD9" s="103" t="n">
        <f aca="true">IF(ISBLANK(OFFSET('Raw Data'!$A$3,MATCH('Data above threshold'!$A9,'Raw Data'!$B$4:$B$185,0),MATCH('Data above threshold'!CF$4,'Raw Data'!$3:$3,0)-1)),"", IFERROR($J9*OFFSET('Raw Data'!$A$3,MATCH('Data above threshold'!$A9,'Raw Data'!$B$4:$B$185,0),MATCH('Data above threshold'!CF$4,'Raw Data'!$3:$3,0)-1),"NA"))</f>
        <v>1.4</v>
      </c>
      <c r="CE9" s="103" t="n">
        <f aca="true">IF(ISBLANK(OFFSET('Raw Data'!$A$3,MATCH('Data above threshold'!$A9,'Raw Data'!$B$4:$B$185,0),MATCH('Data above threshold'!CG$4,'Raw Data'!$3:$3,0)-1)),"", IFERROR($J9*OFFSET('Raw Data'!$A$3,MATCH('Data above threshold'!$A9,'Raw Data'!$B$4:$B$185,0),MATCH('Data above threshold'!CG$4,'Raw Data'!$3:$3,0)-1),"NA"))</f>
        <v>2.2</v>
      </c>
      <c r="CF9" s="103" t="n">
        <f aca="true">IF(ISBLANK(OFFSET('Raw Data'!$A$3,MATCH('Data above threshold'!$A9,'Raw Data'!$B$4:$B$185,0),MATCH('Data above threshold'!CH$4,'Raw Data'!$3:$3,0)-1)),"", IFERROR($J9*OFFSET('Raw Data'!$A$3,MATCH('Data above threshold'!$A9,'Raw Data'!$B$4:$B$185,0),MATCH('Data above threshold'!CH$4,'Raw Data'!$3:$3,0)-1),"NA"))</f>
        <v>4.6</v>
      </c>
      <c r="CG9" s="103" t="n">
        <f aca="true">IF(ISBLANK(OFFSET('Raw Data'!$A$3,MATCH('Data above threshold'!$A9,'Raw Data'!$B$4:$B$185,0),MATCH('Data above threshold'!CI$4,'Raw Data'!$3:$3,0)-1)),"", IFERROR($J9*OFFSET('Raw Data'!$A$3,MATCH('Data above threshold'!$A9,'Raw Data'!$B$4:$B$185,0),MATCH('Data above threshold'!CI$4,'Raw Data'!$3:$3,0)-1),"NA"))</f>
        <v>4.8</v>
      </c>
      <c r="CH9" s="103" t="n">
        <f aca="true">IF(ISBLANK(OFFSET('Raw Data'!$A$3,MATCH('Data above threshold'!$A9,'Raw Data'!$B$4:$B$185,0),MATCH('Data above threshold'!CJ$4,'Raw Data'!$3:$3,0)-1)),"", IFERROR($J9*OFFSET('Raw Data'!$A$3,MATCH('Data above threshold'!$A9,'Raw Data'!$B$4:$B$185,0),MATCH('Data above threshold'!CJ$4,'Raw Data'!$3:$3,0)-1),"NA"))</f>
        <v>3</v>
      </c>
      <c r="CI9" s="103" t="n">
        <f aca="true">IF(ISBLANK(OFFSET('Raw Data'!$A$3,MATCH('Data above threshold'!$A9,'Raw Data'!$B$4:$B$185,0),MATCH('Data above threshold'!CK$4,'Raw Data'!$3:$3,0)-1)),"", IFERROR($J9*OFFSET('Raw Data'!$A$3,MATCH('Data above threshold'!$A9,'Raw Data'!$B$4:$B$185,0),MATCH('Data above threshold'!CK$4,'Raw Data'!$3:$3,0)-1),"NA"))</f>
        <v>3</v>
      </c>
      <c r="CJ9" s="103" t="n">
        <f aca="true">IF(ISBLANK(OFFSET('Raw Data'!$A$3,MATCH('Data above threshold'!$A9,'Raw Data'!$B$4:$B$185,0),MATCH('Data above threshold'!CL$4,'Raw Data'!$3:$3,0)-1)),"", IFERROR($J9*OFFSET('Raw Data'!$A$3,MATCH('Data above threshold'!$A9,'Raw Data'!$B$4:$B$185,0),MATCH('Data above threshold'!CL$4,'Raw Data'!$3:$3,0)-1),"NA"))</f>
        <v>2.8</v>
      </c>
      <c r="CK9" s="103" t="n">
        <f aca="true">IF(ISBLANK(OFFSET('Raw Data'!$A$3,MATCH('Data above threshold'!$A9,'Raw Data'!$B$4:$B$185,0),MATCH('Data above threshold'!CM$4,'Raw Data'!$3:$3,0)-1)),"", IFERROR($J9*OFFSET('Raw Data'!$A$3,MATCH('Data above threshold'!$A9,'Raw Data'!$B$4:$B$185,0),MATCH('Data above threshold'!CM$4,'Raw Data'!$3:$3,0)-1),"NA"))</f>
        <v>1.8</v>
      </c>
      <c r="CL9" s="103" t="n">
        <f aca="true">IF(ISBLANK(OFFSET('Raw Data'!$A$3,MATCH('Data above threshold'!$A9,'Raw Data'!$B$4:$B$185,0),MATCH('Data above threshold'!CN$4,'Raw Data'!$3:$3,0)-1)),"", IFERROR($J9*OFFSET('Raw Data'!$A$3,MATCH('Data above threshold'!$A9,'Raw Data'!$B$4:$B$185,0),MATCH('Data above threshold'!CN$4,'Raw Data'!$3:$3,0)-1),"NA"))</f>
        <v>3.2</v>
      </c>
      <c r="CM9" s="103" t="n">
        <f aca="true">IF(ISBLANK(OFFSET('Raw Data'!$A$3,MATCH('Data above threshold'!$A9,'Raw Data'!$B$4:$B$185,0),MATCH('Data above threshold'!CO$4,'Raw Data'!$3:$3,0)-1)),"", IFERROR($J9*OFFSET('Raw Data'!$A$3,MATCH('Data above threshold'!$A9,'Raw Data'!$B$4:$B$185,0),MATCH('Data above threshold'!CO$4,'Raw Data'!$3:$3,0)-1),"NA"))</f>
        <v>4.6</v>
      </c>
      <c r="CN9" s="103" t="n">
        <f aca="true">IF(ISBLANK(OFFSET('Raw Data'!$A$3,MATCH('Data above threshold'!$A9,'Raw Data'!$B$4:$B$185,0),MATCH('Data above threshold'!CP$4,'Raw Data'!$3:$3,0)-1)),"", IFERROR($J9*OFFSET('Raw Data'!$A$3,MATCH('Data above threshold'!$A9,'Raw Data'!$B$4:$B$185,0),MATCH('Data above threshold'!CP$4,'Raw Data'!$3:$3,0)-1),"NA"))</f>
        <v>2</v>
      </c>
      <c r="CO9" s="103" t="n">
        <f aca="true">IF(ISBLANK(OFFSET('Raw Data'!$A$3,MATCH('Data above threshold'!$A9,'Raw Data'!$B$4:$B$185,0),MATCH('Data above threshold'!CQ$4,'Raw Data'!$3:$3,0)-1)),"", IFERROR($J9*OFFSET('Raw Data'!$A$3,MATCH('Data above threshold'!$A9,'Raw Data'!$B$4:$B$185,0),MATCH('Data above threshold'!CQ$4,'Raw Data'!$3:$3,0)-1),"NA"))</f>
        <v>3.2</v>
      </c>
      <c r="CP9" s="103" t="n">
        <f aca="true">IF(ISBLANK(OFFSET('Raw Data'!$A$3,MATCH('Data above threshold'!$A9,'Raw Data'!$B$4:$B$185,0),MATCH('Data above threshold'!CR$4,'Raw Data'!$3:$3,0)-1)),"", IFERROR($J9*OFFSET('Raw Data'!$A$3,MATCH('Data above threshold'!$A9,'Raw Data'!$B$4:$B$185,0),MATCH('Data above threshold'!CR$4,'Raw Data'!$3:$3,0)-1),"NA"))</f>
        <v>3</v>
      </c>
    </row>
    <row r="10" s="103" customFormat="true" ht="16.5" hidden="false" customHeight="true" outlineLevel="0" collapsed="false">
      <c r="A10" s="107" t="n">
        <v>1112</v>
      </c>
      <c r="B10" s="107" t="n">
        <v>4</v>
      </c>
      <c r="C10" s="103" t="str">
        <f aca="true">IF(ISBLANK(OFFSET('Raw Data'!$A$3,MATCH($A10,'Raw Data'!$B$4:$B$185,0),MATCH(C$4,'Raw Data'!$3:$3,0)-1)),"",OFFSET('Raw Data'!$A$3,MATCH($A10,'Raw Data'!$B$4:$B$185,0),MATCH(C$4,'Raw Data'!$3:$3,0)-1))</f>
        <v/>
      </c>
      <c r="D10" s="103" t="str">
        <f aca="true">IF(ISBLANK(OFFSET('Raw Data'!$A$3,MATCH($A10,'Raw Data'!$B$4:$B$185,0),MATCH(D$4,'Raw Data'!$3:$3,0)-1)),"",OFFSET('Raw Data'!$A$3,MATCH($A10,'Raw Data'!$B$4:$B$185,0),MATCH(D$4,'Raw Data'!$3:$3,0)-1))</f>
        <v>CSO consultation</v>
      </c>
      <c r="E10" s="103" t="str">
        <f aca="true">IF(ISBLANK(OFFSET('Raw Data'!$A$3,MATCH($A10,'Raw Data'!$B$4:$B$185,0),MATCH(E$4,'Raw Data'!$3:$3,0)-1)),"",OFFSET('Raw Data'!$A$3,MATCH($A10,'Raw Data'!$B$4:$B$185,0),MATCH(E$4,'Raw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3" t="str">
        <f aca="true">IF(ISBLANK(OFFSET('Raw Data'!$A$3,MATCH($A10,'Raw Data'!$B$4:$B$185,0),MATCH(F$4,'Raw Data'!$3:$3,0)-1)),"",OFFSET('Raw Data'!$A$3,MATCH($A10,'Raw Data'!$B$4:$B$185,0),MATCH(F$4,'Raw Data'!$3:$3,0)-1))</f>
        <v/>
      </c>
      <c r="G10" s="103" t="s">
        <v>217</v>
      </c>
      <c r="H10" s="103" t="str">
        <f aca="true">IF(ISBLANK(OFFSET('Raw Data'!$A$3,MATCH($A10,'Raw Data'!$B$4:$B$185,0),MATCH(H$4,'Raw Data'!$3:$3,0)-1)),"",OFFSET('Raw Data'!$A$3,MATCH($A10,'Raw Data'!$B$4:$B$185,0),MATCH(H$4,'Raw Data'!$3:$3,0)-1))</f>
        <v>Score 0-2</v>
      </c>
      <c r="I10" s="103" t="str">
        <f aca="true">IF(ISBLANK(OFFSET('Raw Data'!$A$3,MATCH($A10,'Raw Data'!$B$4:$B$185,0),MATCH(I$4,'Raw Data'!$3:$3,0)-1)),"",OFFSET('Raw Data'!$A$3,MATCH($A10,'Raw Data'!$B$4:$B$185,0),MATCH(I$4,'Raw Data'!$3:$3,0)-1))</f>
        <v>Plus</v>
      </c>
      <c r="J10" s="103" t="n">
        <f aca="false">IF(I10="","",IF(I10="Minus",-1,1))</f>
        <v>1</v>
      </c>
      <c r="K10" s="105" t="n">
        <f aca="false" t="array" ref="K10:K10">IFERROR(SKEW(IF(ISNUMBER(O10:CP10),O10:CP10,"")),"")</f>
        <v>-0.170353536231283</v>
      </c>
      <c r="L10" s="103" t="n">
        <f aca="true">IF(ISBLANK(OFFSET('Data above threshold'!$A$4,MATCH('Data above threshold'!$A10,'Data above threshold'!$A$5:$A$185,0),MATCH('Data above threshold'!N$4,'Data above threshold'!$4:$4,0)-1)),1,OFFSET('Data above threshold'!$A$4,MATCH('Data above threshold'!$A10,'Data above threshold'!$A$5:$A$185,0),MATCH('Data above threshold'!N$4,'Data above threshold'!$4:$4,0)-1))</f>
        <v>0</v>
      </c>
      <c r="M10" s="103" t="str">
        <f aca="true">IF(ISBLANK(OFFSET('Data above threshold'!$A$4,MATCH('Data above threshold'!$A10,'Data above threshold'!$A$5:$A$185,0),MATCH('Data above threshold'!O$4,'Data above threshold'!$4:$4,0)-1)),"",OFFSET('Data above threshold'!$A$4,MATCH('Data above threshold'!$A10,'Data above threshold'!$A$5:$A$185,0),MATCH('Data above threshold'!O$4,'Data above threshold'!$4:$4,0)-1))</f>
        <v/>
      </c>
      <c r="N10" s="106" t="n">
        <f aca="false" t="array" ref="N10:N10">IF(B10&lt;4,"",1-IFERROR(SUM(ISNUMBER(O10:CP10)*(1-$O$3:$CP$3))/COUNTIF($O$3:$CP$3,0),0))</f>
        <v>0</v>
      </c>
      <c r="O10" s="103" t="n">
        <f aca="true">IF(ISBLANK(OFFSET('Raw Data'!$A$3,MATCH('Data above threshold'!$A10,'Raw Data'!$B$4:$B$185,0),MATCH('Data above threshold'!Q$4,'Raw Data'!$3:$3,0)-1)),"", IFERROR($J10*OFFSET('Raw Data'!$A$3,MATCH('Data above threshold'!$A10,'Raw Data'!$B$4:$B$185,0),MATCH('Data above threshold'!Q$4,'Raw Data'!$3:$3,0)-1),"NA"))</f>
        <v>1.11</v>
      </c>
      <c r="P10" s="103" t="n">
        <f aca="true">IF(ISBLANK(OFFSET('Raw Data'!$A$3,MATCH('Data above threshold'!$A10,'Raw Data'!$B$4:$B$185,0),MATCH('Data above threshold'!R$4,'Raw Data'!$3:$3,0)-1)),"", IFERROR($J10*OFFSET('Raw Data'!$A$3,MATCH('Data above threshold'!$A10,'Raw Data'!$B$4:$B$185,0),MATCH('Data above threshold'!R$4,'Raw Data'!$3:$3,0)-1),"NA"))</f>
        <v>0.51</v>
      </c>
      <c r="Q10" s="103" t="n">
        <f aca="true">IF(ISBLANK(OFFSET('Raw Data'!$A$3,MATCH('Data above threshold'!$A10,'Raw Data'!$B$4:$B$185,0),MATCH('Data above threshold'!S$4,'Raw Data'!$3:$3,0)-1)),"", IFERROR($J10*OFFSET('Raw Data'!$A$3,MATCH('Data above threshold'!$A10,'Raw Data'!$B$4:$B$185,0),MATCH('Data above threshold'!S$4,'Raw Data'!$3:$3,0)-1),"NA"))</f>
        <v>1.71</v>
      </c>
      <c r="R10" s="103" t="n">
        <f aca="true">IF(ISBLANK(OFFSET('Raw Data'!$A$3,MATCH('Data above threshold'!$A10,'Raw Data'!$B$4:$B$185,0),MATCH('Data above threshold'!T$4,'Raw Data'!$3:$3,0)-1)),"", IFERROR($J10*OFFSET('Raw Data'!$A$3,MATCH('Data above threshold'!$A10,'Raw Data'!$B$4:$B$185,0),MATCH('Data above threshold'!T$4,'Raw Data'!$3:$3,0)-1),"NA"))</f>
        <v>2.28</v>
      </c>
      <c r="S10" s="103" t="n">
        <f aca="true">IF(ISBLANK(OFFSET('Raw Data'!$A$3,MATCH('Data above threshold'!$A10,'Raw Data'!$B$4:$B$185,0),MATCH('Data above threshold'!U$4,'Raw Data'!$3:$3,0)-1)),"", IFERROR($J10*OFFSET('Raw Data'!$A$3,MATCH('Data above threshold'!$A10,'Raw Data'!$B$4:$B$185,0),MATCH('Data above threshold'!U$4,'Raw Data'!$3:$3,0)-1),"NA"))</f>
        <v>-0.29</v>
      </c>
      <c r="T10" s="103" t="n">
        <f aca="true">IF(ISBLANK(OFFSET('Raw Data'!$A$3,MATCH('Data above threshold'!$A10,'Raw Data'!$B$4:$B$185,0),MATCH('Data above threshold'!V$4,'Raw Data'!$3:$3,0)-1)),"", IFERROR($J10*OFFSET('Raw Data'!$A$3,MATCH('Data above threshold'!$A10,'Raw Data'!$B$4:$B$185,0),MATCH('Data above threshold'!V$4,'Raw Data'!$3:$3,0)-1),"NA"))</f>
        <v>2</v>
      </c>
      <c r="U10" s="103" t="n">
        <f aca="true">IF(ISBLANK(OFFSET('Raw Data'!$A$3,MATCH('Data above threshold'!$A10,'Raw Data'!$B$4:$B$185,0),MATCH('Data above threshold'!W$4,'Raw Data'!$3:$3,0)-1)),"", IFERROR($J10*OFFSET('Raw Data'!$A$3,MATCH('Data above threshold'!$A10,'Raw Data'!$B$4:$B$185,0),MATCH('Data above threshold'!W$4,'Raw Data'!$3:$3,0)-1),"NA"))</f>
        <v>-0.26</v>
      </c>
      <c r="V10" s="103" t="n">
        <f aca="true">IF(ISBLANK(OFFSET('Raw Data'!$A$3,MATCH('Data above threshold'!$A10,'Raw Data'!$B$4:$B$185,0),MATCH('Data above threshold'!X$4,'Raw Data'!$3:$3,0)-1)),"", IFERROR($J10*OFFSET('Raw Data'!$A$3,MATCH('Data above threshold'!$A10,'Raw Data'!$B$4:$B$185,0),MATCH('Data above threshold'!X$4,'Raw Data'!$3:$3,0)-1),"NA"))</f>
        <v>2.66</v>
      </c>
      <c r="W10" s="103" t="n">
        <f aca="true">IF(ISBLANK(OFFSET('Raw Data'!$A$3,MATCH('Data above threshold'!$A10,'Raw Data'!$B$4:$B$185,0),MATCH('Data above threshold'!Y$4,'Raw Data'!$3:$3,0)-1)),"", IFERROR($J10*OFFSET('Raw Data'!$A$3,MATCH('Data above threshold'!$A10,'Raw Data'!$B$4:$B$185,0),MATCH('Data above threshold'!Y$4,'Raw Data'!$3:$3,0)-1),"NA"))</f>
        <v>2.98</v>
      </c>
      <c r="X10" s="103" t="n">
        <f aca="true">IF(ISBLANK(OFFSET('Raw Data'!$A$3,MATCH('Data above threshold'!$A10,'Raw Data'!$B$4:$B$185,0),MATCH('Data above threshold'!Z$4,'Raw Data'!$3:$3,0)-1)),"", IFERROR($J10*OFFSET('Raw Data'!$A$3,MATCH('Data above threshold'!$A10,'Raw Data'!$B$4:$B$185,0),MATCH('Data above threshold'!Z$4,'Raw Data'!$3:$3,0)-1),"NA"))</f>
        <v>1.95</v>
      </c>
      <c r="Y10" s="103" t="n">
        <f aca="true">IF(ISBLANK(OFFSET('Raw Data'!$A$3,MATCH('Data above threshold'!$A10,'Raw Data'!$B$4:$B$185,0),MATCH('Data above threshold'!AA$4,'Raw Data'!$3:$3,0)-1)),"", IFERROR($J10*OFFSET('Raw Data'!$A$3,MATCH('Data above threshold'!$A10,'Raw Data'!$B$4:$B$185,0),MATCH('Data above threshold'!AA$4,'Raw Data'!$3:$3,0)-1),"NA"))</f>
        <v>-0.73</v>
      </c>
      <c r="Z10" s="103" t="n">
        <f aca="true">IF(ISBLANK(OFFSET('Raw Data'!$A$3,MATCH('Data above threshold'!$A10,'Raw Data'!$B$4:$B$185,0),MATCH('Data above threshold'!AB$4,'Raw Data'!$3:$3,0)-1)),"", IFERROR($J10*OFFSET('Raw Data'!$A$3,MATCH('Data above threshold'!$A10,'Raw Data'!$B$4:$B$185,0),MATCH('Data above threshold'!AB$4,'Raw Data'!$3:$3,0)-1),"NA"))</f>
        <v>-0.46</v>
      </c>
      <c r="AA10" s="103" t="n">
        <f aca="true">IF(ISBLANK(OFFSET('Raw Data'!$A$3,MATCH('Data above threshold'!$A10,'Raw Data'!$B$4:$B$185,0),MATCH('Data above threshold'!AC$4,'Raw Data'!$3:$3,0)-1)),"", IFERROR($J10*OFFSET('Raw Data'!$A$3,MATCH('Data above threshold'!$A10,'Raw Data'!$B$4:$B$185,0),MATCH('Data above threshold'!AC$4,'Raw Data'!$3:$3,0)-1),"NA"))</f>
        <v>0.35</v>
      </c>
      <c r="AB10" s="103" t="n">
        <f aca="true">IF(ISBLANK(OFFSET('Raw Data'!$A$3,MATCH('Data above threshold'!$A10,'Raw Data'!$B$4:$B$185,0),MATCH('Data above threshold'!AD$4,'Raw Data'!$3:$3,0)-1)),"", IFERROR($J10*OFFSET('Raw Data'!$A$3,MATCH('Data above threshold'!$A10,'Raw Data'!$B$4:$B$185,0),MATCH('Data above threshold'!AD$4,'Raw Data'!$3:$3,0)-1),"NA"))</f>
        <v>0.96</v>
      </c>
      <c r="AC10" s="103" t="n">
        <f aca="true">IF(ISBLANK(OFFSET('Raw Data'!$A$3,MATCH('Data above threshold'!$A10,'Raw Data'!$B$4:$B$185,0),MATCH('Data above threshold'!AE$4,'Raw Data'!$3:$3,0)-1)),"", IFERROR($J10*OFFSET('Raw Data'!$A$3,MATCH('Data above threshold'!$A10,'Raw Data'!$B$4:$B$185,0),MATCH('Data above threshold'!AE$4,'Raw Data'!$3:$3,0)-1),"NA"))</f>
        <v>1.81</v>
      </c>
      <c r="AD10" s="103" t="n">
        <f aca="true">IF(ISBLANK(OFFSET('Raw Data'!$A$3,MATCH('Data above threshold'!$A10,'Raw Data'!$B$4:$B$185,0),MATCH('Data above threshold'!AF$4,'Raw Data'!$3:$3,0)-1)),"", IFERROR($J10*OFFSET('Raw Data'!$A$3,MATCH('Data above threshold'!$A10,'Raw Data'!$B$4:$B$185,0),MATCH('Data above threshold'!AF$4,'Raw Data'!$3:$3,0)-1),"NA"))</f>
        <v>1.73</v>
      </c>
      <c r="AE10" s="103" t="n">
        <f aca="true">IF(ISBLANK(OFFSET('Raw Data'!$A$3,MATCH('Data above threshold'!$A10,'Raw Data'!$B$4:$B$185,0),MATCH('Data above threshold'!AG$4,'Raw Data'!$3:$3,0)-1)),"", IFERROR($J10*OFFSET('Raw Data'!$A$3,MATCH('Data above threshold'!$A10,'Raw Data'!$B$4:$B$185,0),MATCH('Data above threshold'!AG$4,'Raw Data'!$3:$3,0)-1),"NA"))</f>
        <v>2.91</v>
      </c>
      <c r="AF10" s="103" t="n">
        <f aca="true">IF(ISBLANK(OFFSET('Raw Data'!$A$3,MATCH('Data above threshold'!$A10,'Raw Data'!$B$4:$B$185,0),MATCH('Data above threshold'!AH$4,'Raw Data'!$3:$3,0)-1)),"", IFERROR($J10*OFFSET('Raw Data'!$A$3,MATCH('Data above threshold'!$A10,'Raw Data'!$B$4:$B$185,0),MATCH('Data above threshold'!AH$4,'Raw Data'!$3:$3,0)-1),"NA"))</f>
        <v>2.98</v>
      </c>
      <c r="AG10" s="103" t="n">
        <f aca="true">IF(ISBLANK(OFFSET('Raw Data'!$A$3,MATCH('Data above threshold'!$A10,'Raw Data'!$B$4:$B$185,0),MATCH('Data above threshold'!AI$4,'Raw Data'!$3:$3,0)-1)),"", IFERROR($J10*OFFSET('Raw Data'!$A$3,MATCH('Data above threshold'!$A10,'Raw Data'!$B$4:$B$185,0),MATCH('Data above threshold'!AI$4,'Raw Data'!$3:$3,0)-1),"NA"))</f>
        <v>2.18</v>
      </c>
      <c r="AH10" s="103" t="n">
        <f aca="true">IF(ISBLANK(OFFSET('Raw Data'!$A$3,MATCH('Data above threshold'!$A10,'Raw Data'!$B$4:$B$185,0),MATCH('Data above threshold'!AJ$4,'Raw Data'!$3:$3,0)-1)),"", IFERROR($J10*OFFSET('Raw Data'!$A$3,MATCH('Data above threshold'!$A10,'Raw Data'!$B$4:$B$185,0),MATCH('Data above threshold'!AJ$4,'Raw Data'!$3:$3,0)-1),"NA"))</f>
        <v>-0.27</v>
      </c>
      <c r="AI10" s="103" t="n">
        <f aca="true">IF(ISBLANK(OFFSET('Raw Data'!$A$3,MATCH('Data above threshold'!$A10,'Raw Data'!$B$4:$B$185,0),MATCH('Data above threshold'!AK$4,'Raw Data'!$3:$3,0)-1)),"", IFERROR($J10*OFFSET('Raw Data'!$A$3,MATCH('Data above threshold'!$A10,'Raw Data'!$B$4:$B$185,0),MATCH('Data above threshold'!AK$4,'Raw Data'!$3:$3,0)-1),"NA"))</f>
        <v>0.32</v>
      </c>
      <c r="AJ10" s="103" t="n">
        <f aca="true">IF(ISBLANK(OFFSET('Raw Data'!$A$3,MATCH('Data above threshold'!$A10,'Raw Data'!$B$4:$B$185,0),MATCH('Data above threshold'!AL$4,'Raw Data'!$3:$3,0)-1)),"", IFERROR($J10*OFFSET('Raw Data'!$A$3,MATCH('Data above threshold'!$A10,'Raw Data'!$B$4:$B$185,0),MATCH('Data above threshold'!AL$4,'Raw Data'!$3:$3,0)-1),"NA"))</f>
        <v>1.58</v>
      </c>
      <c r="AK10" s="103" t="n">
        <f aca="true">IF(ISBLANK(OFFSET('Raw Data'!$A$3,MATCH('Data above threshold'!$A10,'Raw Data'!$B$4:$B$185,0),MATCH('Data above threshold'!AM$4,'Raw Data'!$3:$3,0)-1)),"", IFERROR($J10*OFFSET('Raw Data'!$A$3,MATCH('Data above threshold'!$A10,'Raw Data'!$B$4:$B$185,0),MATCH('Data above threshold'!AM$4,'Raw Data'!$3:$3,0)-1),"NA"))</f>
        <v>2.6</v>
      </c>
      <c r="AL10" s="103" t="n">
        <f aca="true">IF(ISBLANK(OFFSET('Raw Data'!$A$3,MATCH('Data above threshold'!$A10,'Raw Data'!$B$4:$B$185,0),MATCH('Data above threshold'!AN$4,'Raw Data'!$3:$3,0)-1)),"", IFERROR($J10*OFFSET('Raw Data'!$A$3,MATCH('Data above threshold'!$A10,'Raw Data'!$B$4:$B$185,0),MATCH('Data above threshold'!AN$4,'Raw Data'!$3:$3,0)-1),"NA"))</f>
        <v>0.28</v>
      </c>
      <c r="AM10" s="103" t="n">
        <f aca="true">IF(ISBLANK(OFFSET('Raw Data'!$A$3,MATCH('Data above threshold'!$A10,'Raw Data'!$B$4:$B$185,0),MATCH('Data above threshold'!AO$4,'Raw Data'!$3:$3,0)-1)),"", IFERROR($J10*OFFSET('Raw Data'!$A$3,MATCH('Data above threshold'!$A10,'Raw Data'!$B$4:$B$185,0),MATCH('Data above threshold'!AO$4,'Raw Data'!$3:$3,0)-1),"NA"))</f>
        <v>1.2</v>
      </c>
      <c r="AN10" s="103" t="n">
        <f aca="true">IF(ISBLANK(OFFSET('Raw Data'!$A$3,MATCH('Data above threshold'!$A10,'Raw Data'!$B$4:$B$185,0),MATCH('Data above threshold'!AP$4,'Raw Data'!$3:$3,0)-1)),"", IFERROR($J10*OFFSET('Raw Data'!$A$3,MATCH('Data above threshold'!$A10,'Raw Data'!$B$4:$B$185,0),MATCH('Data above threshold'!AP$4,'Raw Data'!$3:$3,0)-1),"NA"))</f>
        <v>2.04</v>
      </c>
      <c r="AO10" s="103" t="n">
        <f aca="true">IF(ISBLANK(OFFSET('Raw Data'!$A$3,MATCH('Data above threshold'!$A10,'Raw Data'!$B$4:$B$185,0),MATCH('Data above threshold'!AQ$4,'Raw Data'!$3:$3,0)-1)),"", IFERROR($J10*OFFSET('Raw Data'!$A$3,MATCH('Data above threshold'!$A10,'Raw Data'!$B$4:$B$185,0),MATCH('Data above threshold'!AQ$4,'Raw Data'!$3:$3,0)-1),"NA"))</f>
        <v>0.79</v>
      </c>
      <c r="AP10" s="103" t="n">
        <f aca="true">IF(ISBLANK(OFFSET('Raw Data'!$A$3,MATCH('Data above threshold'!$A10,'Raw Data'!$B$4:$B$185,0),MATCH('Data above threshold'!AR$4,'Raw Data'!$3:$3,0)-1)),"", IFERROR($J10*OFFSET('Raw Data'!$A$3,MATCH('Data above threshold'!$A10,'Raw Data'!$B$4:$B$185,0),MATCH('Data above threshold'!AR$4,'Raw Data'!$3:$3,0)-1),"NA"))</f>
        <v>1.51</v>
      </c>
      <c r="AQ10" s="103" t="n">
        <f aca="true">IF(ISBLANK(OFFSET('Raw Data'!$A$3,MATCH('Data above threshold'!$A10,'Raw Data'!$B$4:$B$185,0),MATCH('Data above threshold'!AS$4,'Raw Data'!$3:$3,0)-1)),"", IFERROR($J10*OFFSET('Raw Data'!$A$3,MATCH('Data above threshold'!$A10,'Raw Data'!$B$4:$B$185,0),MATCH('Data above threshold'!AS$4,'Raw Data'!$3:$3,0)-1),"NA"))</f>
        <v>1.56</v>
      </c>
      <c r="AR10" s="103" t="n">
        <f aca="true">IF(ISBLANK(OFFSET('Raw Data'!$A$3,MATCH('Data above threshold'!$A10,'Raw Data'!$B$4:$B$185,0),MATCH('Data above threshold'!AT$4,'Raw Data'!$3:$3,0)-1)),"", IFERROR($J10*OFFSET('Raw Data'!$A$3,MATCH('Data above threshold'!$A10,'Raw Data'!$B$4:$B$185,0),MATCH('Data above threshold'!AT$4,'Raw Data'!$3:$3,0)-1),"NA"))</f>
        <v>1.31</v>
      </c>
      <c r="AS10" s="103" t="n">
        <f aca="true">IF(ISBLANK(OFFSET('Raw Data'!$A$3,MATCH('Data above threshold'!$A10,'Raw Data'!$B$4:$B$185,0),MATCH('Data above threshold'!AU$4,'Raw Data'!$3:$3,0)-1)),"", IFERROR($J10*OFFSET('Raw Data'!$A$3,MATCH('Data above threshold'!$A10,'Raw Data'!$B$4:$B$185,0),MATCH('Data above threshold'!AU$4,'Raw Data'!$3:$3,0)-1),"NA"))</f>
        <v>0.58</v>
      </c>
      <c r="AT10" s="103" t="n">
        <f aca="true">IF(ISBLANK(OFFSET('Raw Data'!$A$3,MATCH('Data above threshold'!$A10,'Raw Data'!$B$4:$B$185,0),MATCH('Data above threshold'!AV$4,'Raw Data'!$3:$3,0)-1)),"", IFERROR($J10*OFFSET('Raw Data'!$A$3,MATCH('Data above threshold'!$A10,'Raw Data'!$B$4:$B$185,0),MATCH('Data above threshold'!AV$4,'Raw Data'!$3:$3,0)-1),"NA"))</f>
        <v>0.85</v>
      </c>
      <c r="AU10" s="103" t="n">
        <f aca="true">IF(ISBLANK(OFFSET('Raw Data'!$A$3,MATCH('Data above threshold'!$A10,'Raw Data'!$B$4:$B$185,0),MATCH('Data above threshold'!AW$4,'Raw Data'!$3:$3,0)-1)),"", IFERROR($J10*OFFSET('Raw Data'!$A$3,MATCH('Data above threshold'!$A10,'Raw Data'!$B$4:$B$185,0),MATCH('Data above threshold'!AW$4,'Raw Data'!$3:$3,0)-1),"NA"))</f>
        <v>0.57</v>
      </c>
      <c r="AV10" s="103" t="n">
        <f aca="true">IF(ISBLANK(OFFSET('Raw Data'!$A$3,MATCH('Data above threshold'!$A10,'Raw Data'!$B$4:$B$185,0),MATCH('Data above threshold'!AX$4,'Raw Data'!$3:$3,0)-1)),"", IFERROR($J10*OFFSET('Raw Data'!$A$3,MATCH('Data above threshold'!$A10,'Raw Data'!$B$4:$B$185,0),MATCH('Data above threshold'!AX$4,'Raw Data'!$3:$3,0)-1),"NA"))</f>
        <v>2.8</v>
      </c>
      <c r="AW10" s="103" t="n">
        <f aca="true">IF(ISBLANK(OFFSET('Raw Data'!$A$3,MATCH('Data above threshold'!$A10,'Raw Data'!$B$4:$B$185,0),MATCH('Data above threshold'!AY$4,'Raw Data'!$3:$3,0)-1)),"", IFERROR($J10*OFFSET('Raw Data'!$A$3,MATCH('Data above threshold'!$A10,'Raw Data'!$B$4:$B$185,0),MATCH('Data above threshold'!AY$4,'Raw Data'!$3:$3,0)-1),"NA"))</f>
        <v>1.23</v>
      </c>
      <c r="AX10" s="103" t="n">
        <f aca="true">IF(ISBLANK(OFFSET('Raw Data'!$A$3,MATCH('Data above threshold'!$A10,'Raw Data'!$B$4:$B$185,0),MATCH('Data above threshold'!AZ$4,'Raw Data'!$3:$3,0)-1)),"", IFERROR($J10*OFFSET('Raw Data'!$A$3,MATCH('Data above threshold'!$A10,'Raw Data'!$B$4:$B$185,0),MATCH('Data above threshold'!AZ$4,'Raw Data'!$3:$3,0)-1),"NA"))</f>
        <v>1.95</v>
      </c>
      <c r="AY10" s="103" t="n">
        <f aca="true">IF(ISBLANK(OFFSET('Raw Data'!$A$3,MATCH('Data above threshold'!$A10,'Raw Data'!$B$4:$B$185,0),MATCH('Data above threshold'!BA$4,'Raw Data'!$3:$3,0)-1)),"", IFERROR($J10*OFFSET('Raw Data'!$A$3,MATCH('Data above threshold'!$A10,'Raw Data'!$B$4:$B$185,0),MATCH('Data above threshold'!BA$4,'Raw Data'!$3:$3,0)-1),"NA"))</f>
        <v>1.29</v>
      </c>
      <c r="AZ10" s="103" t="n">
        <f aca="true">IF(ISBLANK(OFFSET('Raw Data'!$A$3,MATCH('Data above threshold'!$A10,'Raw Data'!$B$4:$B$185,0),MATCH('Data above threshold'!BB$4,'Raw Data'!$3:$3,0)-1)),"", IFERROR($J10*OFFSET('Raw Data'!$A$3,MATCH('Data above threshold'!$A10,'Raw Data'!$B$4:$B$185,0),MATCH('Data above threshold'!BB$4,'Raw Data'!$3:$3,0)-1),"NA"))</f>
        <v>0.61</v>
      </c>
      <c r="BA10" s="103" t="n">
        <f aca="true">IF(ISBLANK(OFFSET('Raw Data'!$A$3,MATCH('Data above threshold'!$A10,'Raw Data'!$B$4:$B$185,0),MATCH('Data above threshold'!BC$4,'Raw Data'!$3:$3,0)-1)),"", IFERROR($J10*OFFSET('Raw Data'!$A$3,MATCH('Data above threshold'!$A10,'Raw Data'!$B$4:$B$185,0),MATCH('Data above threshold'!BC$4,'Raw Data'!$3:$3,0)-1),"NA"))</f>
        <v>0.99</v>
      </c>
      <c r="BB10" s="103" t="n">
        <f aca="true">IF(ISBLANK(OFFSET('Raw Data'!$A$3,MATCH('Data above threshold'!$A10,'Raw Data'!$B$4:$B$185,0),MATCH('Data above threshold'!BD$4,'Raw Data'!$3:$3,0)-1)),"", IFERROR($J10*OFFSET('Raw Data'!$A$3,MATCH('Data above threshold'!$A10,'Raw Data'!$B$4:$B$185,0),MATCH('Data above threshold'!BD$4,'Raw Data'!$3:$3,0)-1),"NA"))</f>
        <v>0.35</v>
      </c>
      <c r="BC10" s="103" t="n">
        <f aca="true">IF(ISBLANK(OFFSET('Raw Data'!$A$3,MATCH('Data above threshold'!$A10,'Raw Data'!$B$4:$B$185,0),MATCH('Data above threshold'!BE$4,'Raw Data'!$3:$3,0)-1)),"", IFERROR($J10*OFFSET('Raw Data'!$A$3,MATCH('Data above threshold'!$A10,'Raw Data'!$B$4:$B$185,0),MATCH('Data above threshold'!BE$4,'Raw Data'!$3:$3,0)-1),"NA"))</f>
        <v>-0.76</v>
      </c>
      <c r="BD10" s="103" t="n">
        <f aca="true">IF(ISBLANK(OFFSET('Raw Data'!$A$3,MATCH('Data above threshold'!$A10,'Raw Data'!$B$4:$B$185,0),MATCH('Data above threshold'!BF$4,'Raw Data'!$3:$3,0)-1)),"", IFERROR($J10*OFFSET('Raw Data'!$A$3,MATCH('Data above threshold'!$A10,'Raw Data'!$B$4:$B$185,0),MATCH('Data above threshold'!BF$4,'Raw Data'!$3:$3,0)-1),"NA"))</f>
        <v>0.59</v>
      </c>
      <c r="BE10" s="103" t="n">
        <f aca="true">IF(ISBLANK(OFFSET('Raw Data'!$A$3,MATCH('Data above threshold'!$A10,'Raw Data'!$B$4:$B$185,0),MATCH('Data above threshold'!BG$4,'Raw Data'!$3:$3,0)-1)),"", IFERROR($J10*OFFSET('Raw Data'!$A$3,MATCH('Data above threshold'!$A10,'Raw Data'!$B$4:$B$185,0),MATCH('Data above threshold'!BG$4,'Raw Data'!$3:$3,0)-1),"NA"))</f>
        <v>0.84</v>
      </c>
      <c r="BF10" s="103" t="n">
        <f aca="true">IF(ISBLANK(OFFSET('Raw Data'!$A$3,MATCH('Data above threshold'!$A10,'Raw Data'!$B$4:$B$185,0),MATCH('Data above threshold'!BH$4,'Raw Data'!$3:$3,0)-1)),"", IFERROR($J10*OFFSET('Raw Data'!$A$3,MATCH('Data above threshold'!$A10,'Raw Data'!$B$4:$B$185,0),MATCH('Data above threshold'!BH$4,'Raw Data'!$3:$3,0)-1),"NA"))</f>
        <v>0.49</v>
      </c>
      <c r="BG10" s="103" t="n">
        <f aca="true">IF(ISBLANK(OFFSET('Raw Data'!$A$3,MATCH('Data above threshold'!$A10,'Raw Data'!$B$4:$B$185,0),MATCH('Data above threshold'!BI$4,'Raw Data'!$3:$3,0)-1)),"", IFERROR($J10*OFFSET('Raw Data'!$A$3,MATCH('Data above threshold'!$A10,'Raw Data'!$B$4:$B$185,0),MATCH('Data above threshold'!BI$4,'Raw Data'!$3:$3,0)-1),"NA"))</f>
        <v>1.69</v>
      </c>
      <c r="BH10" s="103" t="n">
        <f aca="true">IF(ISBLANK(OFFSET('Raw Data'!$A$3,MATCH('Data above threshold'!$A10,'Raw Data'!$B$4:$B$185,0),MATCH('Data above threshold'!BJ$4,'Raw Data'!$3:$3,0)-1)),"", IFERROR($J10*OFFSET('Raw Data'!$A$3,MATCH('Data above threshold'!$A10,'Raw Data'!$B$4:$B$185,0),MATCH('Data above threshold'!BJ$4,'Raw Data'!$3:$3,0)-1),"NA"))</f>
        <v>1.75</v>
      </c>
      <c r="BI10" s="103" t="n">
        <f aca="true">IF(ISBLANK(OFFSET('Raw Data'!$A$3,MATCH('Data above threshold'!$A10,'Raw Data'!$B$4:$B$185,0),MATCH('Data above threshold'!BK$4,'Raw Data'!$3:$3,0)-1)),"", IFERROR($J10*OFFSET('Raw Data'!$A$3,MATCH('Data above threshold'!$A10,'Raw Data'!$B$4:$B$185,0),MATCH('Data above threshold'!BK$4,'Raw Data'!$3:$3,0)-1),"NA"))</f>
        <v>0.76</v>
      </c>
      <c r="BJ10" s="103" t="n">
        <f aca="true">IF(ISBLANK(OFFSET('Raw Data'!$A$3,MATCH('Data above threshold'!$A10,'Raw Data'!$B$4:$B$185,0),MATCH('Data above threshold'!BL$4,'Raw Data'!$3:$3,0)-1)),"", IFERROR($J10*OFFSET('Raw Data'!$A$3,MATCH('Data above threshold'!$A10,'Raw Data'!$B$4:$B$185,0),MATCH('Data above threshold'!BL$4,'Raw Data'!$3:$3,0)-1),"NA"))</f>
        <v>0.02</v>
      </c>
      <c r="BK10" s="103" t="n">
        <f aca="true">IF(ISBLANK(OFFSET('Raw Data'!$A$3,MATCH('Data above threshold'!$A10,'Raw Data'!$B$4:$B$185,0),MATCH('Data above threshold'!BM$4,'Raw Data'!$3:$3,0)-1)),"", IFERROR($J10*OFFSET('Raw Data'!$A$3,MATCH('Data above threshold'!$A10,'Raw Data'!$B$4:$B$185,0),MATCH('Data above threshold'!BM$4,'Raw Data'!$3:$3,0)-1),"NA"))</f>
        <v>1.15</v>
      </c>
      <c r="BL10" s="103" t="n">
        <f aca="true">IF(ISBLANK(OFFSET('Raw Data'!$A$3,MATCH('Data above threshold'!$A10,'Raw Data'!$B$4:$B$185,0),MATCH('Data above threshold'!BN$4,'Raw Data'!$3:$3,0)-1)),"", IFERROR($J10*OFFSET('Raw Data'!$A$3,MATCH('Data above threshold'!$A10,'Raw Data'!$B$4:$B$185,0),MATCH('Data above threshold'!BN$4,'Raw Data'!$3:$3,0)-1),"NA"))</f>
        <v>1.19</v>
      </c>
      <c r="BM10" s="103" t="n">
        <f aca="true">IF(ISBLANK(OFFSET('Raw Data'!$A$3,MATCH('Data above threshold'!$A10,'Raw Data'!$B$4:$B$185,0),MATCH('Data above threshold'!BO$4,'Raw Data'!$3:$3,0)-1)),"", IFERROR($J10*OFFSET('Raw Data'!$A$3,MATCH('Data above threshold'!$A10,'Raw Data'!$B$4:$B$185,0),MATCH('Data above threshold'!BO$4,'Raw Data'!$3:$3,0)-1),"NA"))</f>
        <v>2.78</v>
      </c>
      <c r="BN10" s="103" t="n">
        <f aca="true">IF(ISBLANK(OFFSET('Raw Data'!$A$3,MATCH('Data above threshold'!$A10,'Raw Data'!$B$4:$B$185,0),MATCH('Data above threshold'!BP$4,'Raw Data'!$3:$3,0)-1)),"", IFERROR($J10*OFFSET('Raw Data'!$A$3,MATCH('Data above threshold'!$A10,'Raw Data'!$B$4:$B$185,0),MATCH('Data above threshold'!BP$4,'Raw Data'!$3:$3,0)-1),"NA"))</f>
        <v>1.99</v>
      </c>
      <c r="BO10" s="103" t="n">
        <f aca="true">IF(ISBLANK(OFFSET('Raw Data'!$A$3,MATCH('Data above threshold'!$A10,'Raw Data'!$B$4:$B$185,0),MATCH('Data above threshold'!BQ$4,'Raw Data'!$3:$3,0)-1)),"", IFERROR($J10*OFFSET('Raw Data'!$A$3,MATCH('Data above threshold'!$A10,'Raw Data'!$B$4:$B$185,0),MATCH('Data above threshold'!BQ$4,'Raw Data'!$3:$3,0)-1),"NA"))</f>
        <v>1.83</v>
      </c>
      <c r="BP10" s="103" t="n">
        <f aca="true">IF(ISBLANK(OFFSET('Raw Data'!$A$3,MATCH('Data above threshold'!$A10,'Raw Data'!$B$4:$B$185,0),MATCH('Data above threshold'!BR$4,'Raw Data'!$3:$3,0)-1)),"", IFERROR($J10*OFFSET('Raw Data'!$A$3,MATCH('Data above threshold'!$A10,'Raw Data'!$B$4:$B$185,0),MATCH('Data above threshold'!BR$4,'Raw Data'!$3:$3,0)-1),"NA"))</f>
        <v>0.29</v>
      </c>
      <c r="BQ10" s="103" t="n">
        <f aca="true">IF(ISBLANK(OFFSET('Raw Data'!$A$3,MATCH('Data above threshold'!$A10,'Raw Data'!$B$4:$B$185,0),MATCH('Data above threshold'!BS$4,'Raw Data'!$3:$3,0)-1)),"", IFERROR($J10*OFFSET('Raw Data'!$A$3,MATCH('Data above threshold'!$A10,'Raw Data'!$B$4:$B$185,0),MATCH('Data above threshold'!BS$4,'Raw Data'!$3:$3,0)-1),"NA"))</f>
        <v>-0.07</v>
      </c>
      <c r="BR10" s="103" t="n">
        <f aca="true">IF(ISBLANK(OFFSET('Raw Data'!$A$3,MATCH('Data above threshold'!$A10,'Raw Data'!$B$4:$B$185,0),MATCH('Data above threshold'!BT$4,'Raw Data'!$3:$3,0)-1)),"", IFERROR($J10*OFFSET('Raw Data'!$A$3,MATCH('Data above threshold'!$A10,'Raw Data'!$B$4:$B$185,0),MATCH('Data above threshold'!BT$4,'Raw Data'!$3:$3,0)-1),"NA"))</f>
        <v>0.59</v>
      </c>
      <c r="BS10" s="103" t="n">
        <f aca="true">IF(ISBLANK(OFFSET('Raw Data'!$A$3,MATCH('Data above threshold'!$A10,'Raw Data'!$B$4:$B$185,0),MATCH('Data above threshold'!BU$4,'Raw Data'!$3:$3,0)-1)),"", IFERROR($J10*OFFSET('Raw Data'!$A$3,MATCH('Data above threshold'!$A10,'Raw Data'!$B$4:$B$185,0),MATCH('Data above threshold'!BU$4,'Raw Data'!$3:$3,0)-1),"NA"))</f>
        <v>1.47</v>
      </c>
      <c r="BT10" s="103" t="n">
        <f aca="true">IF(ISBLANK(OFFSET('Raw Data'!$A$3,MATCH('Data above threshold'!$A10,'Raw Data'!$B$4:$B$185,0),MATCH('Data above threshold'!BV$4,'Raw Data'!$3:$3,0)-1)),"", IFERROR($J10*OFFSET('Raw Data'!$A$3,MATCH('Data above threshold'!$A10,'Raw Data'!$B$4:$B$185,0),MATCH('Data above threshold'!BV$4,'Raw Data'!$3:$3,0)-1),"NA"))</f>
        <v>0.91</v>
      </c>
      <c r="BU10" s="103" t="n">
        <f aca="true">IF(ISBLANK(OFFSET('Raw Data'!$A$3,MATCH('Data above threshold'!$A10,'Raw Data'!$B$4:$B$185,0),MATCH('Data above threshold'!BW$4,'Raw Data'!$3:$3,0)-1)),"", IFERROR($J10*OFFSET('Raw Data'!$A$3,MATCH('Data above threshold'!$A10,'Raw Data'!$B$4:$B$185,0),MATCH('Data above threshold'!BW$4,'Raw Data'!$3:$3,0)-1),"NA"))</f>
        <v>0.43</v>
      </c>
      <c r="BV10" s="103" t="n">
        <f aca="true">IF(ISBLANK(OFFSET('Raw Data'!$A$3,MATCH('Data above threshold'!$A10,'Raw Data'!$B$4:$B$185,0),MATCH('Data above threshold'!BX$4,'Raw Data'!$3:$3,0)-1)),"", IFERROR($J10*OFFSET('Raw Data'!$A$3,MATCH('Data above threshold'!$A10,'Raw Data'!$B$4:$B$185,0),MATCH('Data above threshold'!BX$4,'Raw Data'!$3:$3,0)-1),"NA"))</f>
        <v>1.17</v>
      </c>
      <c r="BW10" s="103" t="n">
        <f aca="true">IF(ISBLANK(OFFSET('Raw Data'!$A$3,MATCH('Data above threshold'!$A10,'Raw Data'!$B$4:$B$185,0),MATCH('Data above threshold'!BY$4,'Raw Data'!$3:$3,0)-1)),"", IFERROR($J10*OFFSET('Raw Data'!$A$3,MATCH('Data above threshold'!$A10,'Raw Data'!$B$4:$B$185,0),MATCH('Data above threshold'!BY$4,'Raw Data'!$3:$3,0)-1),"NA"))</f>
        <v>0.3</v>
      </c>
      <c r="BX10" s="103" t="n">
        <f aca="true">IF(ISBLANK(OFFSET('Raw Data'!$A$3,MATCH('Data above threshold'!$A10,'Raw Data'!$B$4:$B$185,0),MATCH('Data above threshold'!BZ$4,'Raw Data'!$3:$3,0)-1)),"", IFERROR($J10*OFFSET('Raw Data'!$A$3,MATCH('Data above threshold'!$A10,'Raw Data'!$B$4:$B$185,0),MATCH('Data above threshold'!BZ$4,'Raw Data'!$3:$3,0)-1),"NA"))</f>
        <v>-1.1</v>
      </c>
      <c r="BY10" s="103" t="n">
        <f aca="true">IF(ISBLANK(OFFSET('Raw Data'!$A$3,MATCH('Data above threshold'!$A10,'Raw Data'!$B$4:$B$185,0),MATCH('Data above threshold'!CA$4,'Raw Data'!$3:$3,0)-1)),"", IFERROR($J10*OFFSET('Raw Data'!$A$3,MATCH('Data above threshold'!$A10,'Raw Data'!$B$4:$B$185,0),MATCH('Data above threshold'!CA$4,'Raw Data'!$3:$3,0)-1),"NA"))</f>
        <v>0.68</v>
      </c>
      <c r="BZ10" s="103" t="n">
        <f aca="true">IF(ISBLANK(OFFSET('Raw Data'!$A$3,MATCH('Data above threshold'!$A10,'Raw Data'!$B$4:$B$185,0),MATCH('Data above threshold'!CB$4,'Raw Data'!$3:$3,0)-1)),"", IFERROR($J10*OFFSET('Raw Data'!$A$3,MATCH('Data above threshold'!$A10,'Raw Data'!$B$4:$B$185,0),MATCH('Data above threshold'!CB$4,'Raw Data'!$3:$3,0)-1),"NA"))</f>
        <v>0.28</v>
      </c>
      <c r="CA10" s="103" t="n">
        <f aca="true">IF(ISBLANK(OFFSET('Raw Data'!$A$3,MATCH('Data above threshold'!$A10,'Raw Data'!$B$4:$B$185,0),MATCH('Data above threshold'!CC$4,'Raw Data'!$3:$3,0)-1)),"", IFERROR($J10*OFFSET('Raw Data'!$A$3,MATCH('Data above threshold'!$A10,'Raw Data'!$B$4:$B$185,0),MATCH('Data above threshold'!CC$4,'Raw Data'!$3:$3,0)-1),"NA"))</f>
        <v>1</v>
      </c>
      <c r="CB10" s="103" t="n">
        <f aca="true">IF(ISBLANK(OFFSET('Raw Data'!$A$3,MATCH('Data above threshold'!$A10,'Raw Data'!$B$4:$B$185,0),MATCH('Data above threshold'!CD$4,'Raw Data'!$3:$3,0)-1)),"", IFERROR($J10*OFFSET('Raw Data'!$A$3,MATCH('Data above threshold'!$A10,'Raw Data'!$B$4:$B$185,0),MATCH('Data above threshold'!CD$4,'Raw Data'!$3:$3,0)-1),"NA"))</f>
        <v>0.47</v>
      </c>
      <c r="CC10" s="103" t="n">
        <f aca="true">IF(ISBLANK(OFFSET('Raw Data'!$A$3,MATCH('Data above threshold'!$A10,'Raw Data'!$B$4:$B$185,0),MATCH('Data above threshold'!CE$4,'Raw Data'!$3:$3,0)-1)),"", IFERROR($J10*OFFSET('Raw Data'!$A$3,MATCH('Data above threshold'!$A10,'Raw Data'!$B$4:$B$185,0),MATCH('Data above threshold'!CE$4,'Raw Data'!$3:$3,0)-1),"NA"))</f>
        <v>-0.22</v>
      </c>
      <c r="CD10" s="103" t="n">
        <f aca="true">IF(ISBLANK(OFFSET('Raw Data'!$A$3,MATCH('Data above threshold'!$A10,'Raw Data'!$B$4:$B$185,0),MATCH('Data above threshold'!CF$4,'Raw Data'!$3:$3,0)-1)),"", IFERROR($J10*OFFSET('Raw Data'!$A$3,MATCH('Data above threshold'!$A10,'Raw Data'!$B$4:$B$185,0),MATCH('Data above threshold'!CF$4,'Raw Data'!$3:$3,0)-1),"NA"))</f>
        <v>1.71</v>
      </c>
      <c r="CE10" s="103" t="n">
        <f aca="true">IF(ISBLANK(OFFSET('Raw Data'!$A$3,MATCH('Data above threshold'!$A10,'Raw Data'!$B$4:$B$185,0),MATCH('Data above threshold'!CG$4,'Raw Data'!$3:$3,0)-1)),"", IFERROR($J10*OFFSET('Raw Data'!$A$3,MATCH('Data above threshold'!$A10,'Raw Data'!$B$4:$B$185,0),MATCH('Data above threshold'!CG$4,'Raw Data'!$3:$3,0)-1),"NA"))</f>
        <v>1.74</v>
      </c>
      <c r="CF10" s="103" t="n">
        <f aca="true">IF(ISBLANK(OFFSET('Raw Data'!$A$3,MATCH('Data above threshold'!$A10,'Raw Data'!$B$4:$B$185,0),MATCH('Data above threshold'!CH$4,'Raw Data'!$3:$3,0)-1)),"", IFERROR($J10*OFFSET('Raw Data'!$A$3,MATCH('Data above threshold'!$A10,'Raw Data'!$B$4:$B$185,0),MATCH('Data above threshold'!CH$4,'Raw Data'!$3:$3,0)-1),"NA"))</f>
        <v>1.63</v>
      </c>
      <c r="CG10" s="103" t="n">
        <f aca="true">IF(ISBLANK(OFFSET('Raw Data'!$A$3,MATCH('Data above threshold'!$A10,'Raw Data'!$B$4:$B$185,0),MATCH('Data above threshold'!CI$4,'Raw Data'!$3:$3,0)-1)),"", IFERROR($J10*OFFSET('Raw Data'!$A$3,MATCH('Data above threshold'!$A10,'Raw Data'!$B$4:$B$185,0),MATCH('Data above threshold'!CI$4,'Raw Data'!$3:$3,0)-1),"NA"))</f>
        <v>-1.05</v>
      </c>
      <c r="CH10" s="103" t="n">
        <f aca="true">IF(ISBLANK(OFFSET('Raw Data'!$A$3,MATCH('Data above threshold'!$A10,'Raw Data'!$B$4:$B$185,0),MATCH('Data above threshold'!CJ$4,'Raw Data'!$3:$3,0)-1)),"", IFERROR($J10*OFFSET('Raw Data'!$A$3,MATCH('Data above threshold'!$A10,'Raw Data'!$B$4:$B$185,0),MATCH('Data above threshold'!CJ$4,'Raw Data'!$3:$3,0)-1),"NA"))</f>
        <v>-0.34</v>
      </c>
      <c r="CI10" s="103" t="n">
        <f aca="true">IF(ISBLANK(OFFSET('Raw Data'!$A$3,MATCH('Data above threshold'!$A10,'Raw Data'!$B$4:$B$185,0),MATCH('Data above threshold'!CK$4,'Raw Data'!$3:$3,0)-1)),"", IFERROR($J10*OFFSET('Raw Data'!$A$3,MATCH('Data above threshold'!$A10,'Raw Data'!$B$4:$B$185,0),MATCH('Data above threshold'!CK$4,'Raw Data'!$3:$3,0)-1),"NA"))</f>
        <v>-1.41</v>
      </c>
      <c r="CJ10" s="103" t="n">
        <f aca="true">IF(ISBLANK(OFFSET('Raw Data'!$A$3,MATCH('Data above threshold'!$A10,'Raw Data'!$B$4:$B$185,0),MATCH('Data above threshold'!CL$4,'Raw Data'!$3:$3,0)-1)),"", IFERROR($J10*OFFSET('Raw Data'!$A$3,MATCH('Data above threshold'!$A10,'Raw Data'!$B$4:$B$185,0),MATCH('Data above threshold'!CL$4,'Raw Data'!$3:$3,0)-1),"NA"))</f>
        <v>-1.51</v>
      </c>
      <c r="CK10" s="103" t="n">
        <f aca="true">IF(ISBLANK(OFFSET('Raw Data'!$A$3,MATCH('Data above threshold'!$A10,'Raw Data'!$B$4:$B$185,0),MATCH('Data above threshold'!CM$4,'Raw Data'!$3:$3,0)-1)),"", IFERROR($J10*OFFSET('Raw Data'!$A$3,MATCH('Data above threshold'!$A10,'Raw Data'!$B$4:$B$185,0),MATCH('Data above threshold'!CM$4,'Raw Data'!$3:$3,0)-1),"NA"))</f>
        <v>2.62</v>
      </c>
      <c r="CL10" s="103" t="n">
        <f aca="true">IF(ISBLANK(OFFSET('Raw Data'!$A$3,MATCH('Data above threshold'!$A10,'Raw Data'!$B$4:$B$185,0),MATCH('Data above threshold'!CN$4,'Raw Data'!$3:$3,0)-1)),"", IFERROR($J10*OFFSET('Raw Data'!$A$3,MATCH('Data above threshold'!$A10,'Raw Data'!$B$4:$B$185,0),MATCH('Data above threshold'!CN$4,'Raw Data'!$3:$3,0)-1),"NA"))</f>
        <v>3.47</v>
      </c>
      <c r="CM10" s="103" t="n">
        <f aca="true">IF(ISBLANK(OFFSET('Raw Data'!$A$3,MATCH('Data above threshold'!$A10,'Raw Data'!$B$4:$B$185,0),MATCH('Data above threshold'!CO$4,'Raw Data'!$3:$3,0)-1)),"", IFERROR($J10*OFFSET('Raw Data'!$A$3,MATCH('Data above threshold'!$A10,'Raw Data'!$B$4:$B$185,0),MATCH('Data above threshold'!CO$4,'Raw Data'!$3:$3,0)-1),"NA"))</f>
        <v>0.33</v>
      </c>
      <c r="CN10" s="103" t="n">
        <f aca="true">IF(ISBLANK(OFFSET('Raw Data'!$A$3,MATCH('Data above threshold'!$A10,'Raw Data'!$B$4:$B$185,0),MATCH('Data above threshold'!CP$4,'Raw Data'!$3:$3,0)-1)),"", IFERROR($J10*OFFSET('Raw Data'!$A$3,MATCH('Data above threshold'!$A10,'Raw Data'!$B$4:$B$185,0),MATCH('Data above threshold'!CP$4,'Raw Data'!$3:$3,0)-1),"NA"))</f>
        <v>-1.98</v>
      </c>
      <c r="CO10" s="103" t="n">
        <f aca="true">IF(ISBLANK(OFFSET('Raw Data'!$A$3,MATCH('Data above threshold'!$A10,'Raw Data'!$B$4:$B$185,0),MATCH('Data above threshold'!CQ$4,'Raw Data'!$3:$3,0)-1)),"", IFERROR($J10*OFFSET('Raw Data'!$A$3,MATCH('Data above threshold'!$A10,'Raw Data'!$B$4:$B$185,0),MATCH('Data above threshold'!CQ$4,'Raw Data'!$3:$3,0)-1),"NA"))</f>
        <v>0.79</v>
      </c>
      <c r="CP10" s="103" t="n">
        <f aca="true">IF(ISBLANK(OFFSET('Raw Data'!$A$3,MATCH('Data above threshold'!$A10,'Raw Data'!$B$4:$B$185,0),MATCH('Data above threshold'!CR$4,'Raw Data'!$3:$3,0)-1)),"", IFERROR($J10*OFFSET('Raw Data'!$A$3,MATCH('Data above threshold'!$A10,'Raw Data'!$B$4:$B$185,0),MATCH('Data above threshold'!CR$4,'Raw Data'!$3:$3,0)-1),"NA"))</f>
        <v>-0.51</v>
      </c>
    </row>
    <row r="11" s="103" customFormat="true" ht="16.5" hidden="false" customHeight="true" outlineLevel="0" collapsed="false">
      <c r="A11" s="107" t="n">
        <v>1120</v>
      </c>
      <c r="B11" s="107" t="n">
        <v>3</v>
      </c>
      <c r="C11" s="103" t="str">
        <f aca="true">IF(ISBLANK(OFFSET('Raw Data'!$A$3,MATCH($A11,'Raw Data'!$B$4:$B$185,0),MATCH(C$4,'Raw Data'!$3:$3,0)-1)),"",OFFSET('Raw Data'!$A$3,MATCH($A11,'Raw Data'!$B$4:$B$185,0),MATCH(C$4,'Raw Data'!$3:$3,0)-1))</f>
        <v>Consumer organisations and advocacy</v>
      </c>
      <c r="D11" s="103" t="str">
        <f aca="true">IF(ISBLANK(OFFSET('Raw Data'!$A$3,MATCH($A11,'Raw Data'!$B$4:$B$185,0),MATCH(D$4,'Raw Data'!$3:$3,0)-1)),"",OFFSET('Raw Data'!$A$3,MATCH($A11,'Raw Data'!$B$4:$B$185,0),MATCH(D$4,'Raw Data'!$3:$3,0)-1))</f>
        <v/>
      </c>
      <c r="E11" s="103" t="str">
        <f aca="true">IF(ISBLANK(OFFSET('Raw Data'!$A$3,MATCH($A11,'Raw Data'!$B$4:$B$185,0),MATCH(E$4,'Raw Data'!$3:$3,0)-1)),"",OFFSET('Raw Data'!$A$3,MATCH($A11,'Raw Data'!$B$4:$B$185,0),MATCH(E$4,'Raw Data'!$3:$3,0)-1))</f>
        <v/>
      </c>
      <c r="F11" s="103" t="str">
        <f aca="true">IF(ISBLANK(OFFSET('Raw Data'!$A$3,MATCH($A11,'Raw Data'!$B$4:$B$185,0),MATCH(F$4,'Raw Data'!$3:$3,0)-1)),"",OFFSET('Raw Data'!$A$3,MATCH($A11,'Raw Data'!$B$4:$B$185,0),MATCH(F$4,'Raw Data'!$3:$3,0)-1))</f>
        <v/>
      </c>
      <c r="G11" s="103" t="s">
        <v>217</v>
      </c>
      <c r="H11" s="103" t="str">
        <f aca="true">IF(ISBLANK(OFFSET('Raw Data'!$A$3,MATCH($A11,'Raw Data'!$B$4:$B$185,0),MATCH(H$4,'Raw Data'!$3:$3,0)-1)),"",OFFSET('Raw Data'!$A$3,MATCH($A11,'Raw Data'!$B$4:$B$185,0),MATCH(H$4,'Raw Data'!$3:$3,0)-1))</f>
        <v/>
      </c>
      <c r="I11" s="103" t="str">
        <f aca="true">IF(ISBLANK(OFFSET('Raw Data'!$A$3,MATCH($A11,'Raw Data'!$B$4:$B$185,0),MATCH(I$4,'Raw Data'!$3:$3,0)-1)),"",OFFSET('Raw Data'!$A$3,MATCH($A11,'Raw Data'!$B$4:$B$185,0),MATCH(I$4,'Raw Data'!$3:$3,0)-1))</f>
        <v/>
      </c>
      <c r="J11" s="103" t="str">
        <f aca="false">IF(I11="","",IF(I11="Minus",-1,1))</f>
        <v/>
      </c>
      <c r="K11" s="105" t="str">
        <f aca="false" t="array" ref="K11:K11">IFERROR(SKEW(IF(ISNUMBER(O11:CP11),O11:CP11,"")),"")</f>
        <v/>
      </c>
      <c r="L11" s="103" t="n">
        <f aca="true">IF(ISBLANK(OFFSET('Data above threshold'!$A$4,MATCH('Data above threshold'!$A11,'Data above threshold'!$A$5:$A$185,0),MATCH('Data above threshold'!N$4,'Data above threshold'!$4:$4,0)-1)),1,OFFSET('Data above threshold'!$A$4,MATCH('Data above threshold'!$A11,'Data above threshold'!$A$5:$A$185,0),MATCH('Data above threshold'!N$4,'Data above threshold'!$4:$4,0)-1))</f>
        <v>1</v>
      </c>
      <c r="M11" s="103" t="str">
        <f aca="true">IF(ISBLANK(OFFSET('Data above threshold'!$A$4,MATCH('Data above threshold'!$A11,'Data above threshold'!$A$5:$A$185,0),MATCH('Data above threshold'!O$4,'Data above threshold'!$4:$4,0)-1)),"",OFFSET('Data above threshold'!$A$4,MATCH('Data above threshold'!$A11,'Data above threshold'!$A$5:$A$185,0),MATCH('Data above threshold'!O$4,'Data above threshold'!$4:$4,0)-1))</f>
        <v/>
      </c>
      <c r="N11" s="106" t="str">
        <f aca="false" t="array" ref="N11:N11">IF(B11&lt;4,"",1-IFERROR(SUM(ISNUMBER(O11:CP11)*(1-$O$3:$CP$3))/COUNTIF($O$3:$CP$3,0),0))</f>
        <v/>
      </c>
      <c r="O11" s="103" t="str">
        <f aca="true">IF(ISBLANK(OFFSET('Raw Data'!$A$3,MATCH('Data above threshold'!$A11,'Raw Data'!$B$4:$B$185,0),MATCH('Data above threshold'!Q$4,'Raw Data'!$3:$3,0)-1)),"", IFERROR($J11*OFFSET('Raw Data'!$A$3,MATCH('Data above threshold'!$A11,'Raw Data'!$B$4:$B$185,0),MATCH('Data above threshold'!Q$4,'Raw Data'!$3:$3,0)-1),"NA"))</f>
        <v/>
      </c>
      <c r="P11" s="103" t="str">
        <f aca="true">IF(ISBLANK(OFFSET('Raw Data'!$A$3,MATCH('Data above threshold'!$A11,'Raw Data'!$B$4:$B$185,0),MATCH('Data above threshold'!R$4,'Raw Data'!$3:$3,0)-1)),"", IFERROR($J11*OFFSET('Raw Data'!$A$3,MATCH('Data above threshold'!$A11,'Raw Data'!$B$4:$B$185,0),MATCH('Data above threshold'!R$4,'Raw Data'!$3:$3,0)-1),"NA"))</f>
        <v/>
      </c>
      <c r="Q11" s="103" t="str">
        <f aca="true">IF(ISBLANK(OFFSET('Raw Data'!$A$3,MATCH('Data above threshold'!$A11,'Raw Data'!$B$4:$B$185,0),MATCH('Data above threshold'!S$4,'Raw Data'!$3:$3,0)-1)),"", IFERROR($J11*OFFSET('Raw Data'!$A$3,MATCH('Data above threshold'!$A11,'Raw Data'!$B$4:$B$185,0),MATCH('Data above threshold'!S$4,'Raw Data'!$3:$3,0)-1),"NA"))</f>
        <v/>
      </c>
      <c r="R11" s="103" t="str">
        <f aca="true">IF(ISBLANK(OFFSET('Raw Data'!$A$3,MATCH('Data above threshold'!$A11,'Raw Data'!$B$4:$B$185,0),MATCH('Data above threshold'!T$4,'Raw Data'!$3:$3,0)-1)),"", IFERROR($J11*OFFSET('Raw Data'!$A$3,MATCH('Data above threshold'!$A11,'Raw Data'!$B$4:$B$185,0),MATCH('Data above threshold'!T$4,'Raw Data'!$3:$3,0)-1),"NA"))</f>
        <v/>
      </c>
      <c r="S11" s="103" t="str">
        <f aca="true">IF(ISBLANK(OFFSET('Raw Data'!$A$3,MATCH('Data above threshold'!$A11,'Raw Data'!$B$4:$B$185,0),MATCH('Data above threshold'!U$4,'Raw Data'!$3:$3,0)-1)),"", IFERROR($J11*OFFSET('Raw Data'!$A$3,MATCH('Data above threshold'!$A11,'Raw Data'!$B$4:$B$185,0),MATCH('Data above threshold'!U$4,'Raw Data'!$3:$3,0)-1),"NA"))</f>
        <v/>
      </c>
      <c r="T11" s="103" t="str">
        <f aca="true">IF(ISBLANK(OFFSET('Raw Data'!$A$3,MATCH('Data above threshold'!$A11,'Raw Data'!$B$4:$B$185,0),MATCH('Data above threshold'!V$4,'Raw Data'!$3:$3,0)-1)),"", IFERROR($J11*OFFSET('Raw Data'!$A$3,MATCH('Data above threshold'!$A11,'Raw Data'!$B$4:$B$185,0),MATCH('Data above threshold'!V$4,'Raw Data'!$3:$3,0)-1),"NA"))</f>
        <v/>
      </c>
      <c r="U11" s="103" t="str">
        <f aca="true">IF(ISBLANK(OFFSET('Raw Data'!$A$3,MATCH('Data above threshold'!$A11,'Raw Data'!$B$4:$B$185,0),MATCH('Data above threshold'!W$4,'Raw Data'!$3:$3,0)-1)),"", IFERROR($J11*OFFSET('Raw Data'!$A$3,MATCH('Data above threshold'!$A11,'Raw Data'!$B$4:$B$185,0),MATCH('Data above threshold'!W$4,'Raw Data'!$3:$3,0)-1),"NA"))</f>
        <v/>
      </c>
      <c r="V11" s="103" t="str">
        <f aca="true">IF(ISBLANK(OFFSET('Raw Data'!$A$3,MATCH('Data above threshold'!$A11,'Raw Data'!$B$4:$B$185,0),MATCH('Data above threshold'!X$4,'Raw Data'!$3:$3,0)-1)),"", IFERROR($J11*OFFSET('Raw Data'!$A$3,MATCH('Data above threshold'!$A11,'Raw Data'!$B$4:$B$185,0),MATCH('Data above threshold'!X$4,'Raw Data'!$3:$3,0)-1),"NA"))</f>
        <v/>
      </c>
      <c r="W11" s="103" t="str">
        <f aca="true">IF(ISBLANK(OFFSET('Raw Data'!$A$3,MATCH('Data above threshold'!$A11,'Raw Data'!$B$4:$B$185,0),MATCH('Data above threshold'!Y$4,'Raw Data'!$3:$3,0)-1)),"", IFERROR($J11*OFFSET('Raw Data'!$A$3,MATCH('Data above threshold'!$A11,'Raw Data'!$B$4:$B$185,0),MATCH('Data above threshold'!Y$4,'Raw Data'!$3:$3,0)-1),"NA"))</f>
        <v/>
      </c>
      <c r="X11" s="103" t="str">
        <f aca="true">IF(ISBLANK(OFFSET('Raw Data'!$A$3,MATCH('Data above threshold'!$A11,'Raw Data'!$B$4:$B$185,0),MATCH('Data above threshold'!Z$4,'Raw Data'!$3:$3,0)-1)),"", IFERROR($J11*OFFSET('Raw Data'!$A$3,MATCH('Data above threshold'!$A11,'Raw Data'!$B$4:$B$185,0),MATCH('Data above threshold'!Z$4,'Raw Data'!$3:$3,0)-1),"NA"))</f>
        <v/>
      </c>
      <c r="Y11" s="103" t="str">
        <f aca="true">IF(ISBLANK(OFFSET('Raw Data'!$A$3,MATCH('Data above threshold'!$A11,'Raw Data'!$B$4:$B$185,0),MATCH('Data above threshold'!AA$4,'Raw Data'!$3:$3,0)-1)),"", IFERROR($J11*OFFSET('Raw Data'!$A$3,MATCH('Data above threshold'!$A11,'Raw Data'!$B$4:$B$185,0),MATCH('Data above threshold'!AA$4,'Raw Data'!$3:$3,0)-1),"NA"))</f>
        <v/>
      </c>
      <c r="Z11" s="103" t="str">
        <f aca="true">IF(ISBLANK(OFFSET('Raw Data'!$A$3,MATCH('Data above threshold'!$A11,'Raw Data'!$B$4:$B$185,0),MATCH('Data above threshold'!AB$4,'Raw Data'!$3:$3,0)-1)),"", IFERROR($J11*OFFSET('Raw Data'!$A$3,MATCH('Data above threshold'!$A11,'Raw Data'!$B$4:$B$185,0),MATCH('Data above threshold'!AB$4,'Raw Data'!$3:$3,0)-1),"NA"))</f>
        <v/>
      </c>
      <c r="AA11" s="103" t="str">
        <f aca="true">IF(ISBLANK(OFFSET('Raw Data'!$A$3,MATCH('Data above threshold'!$A11,'Raw Data'!$B$4:$B$185,0),MATCH('Data above threshold'!AC$4,'Raw Data'!$3:$3,0)-1)),"", IFERROR($J11*OFFSET('Raw Data'!$A$3,MATCH('Data above threshold'!$A11,'Raw Data'!$B$4:$B$185,0),MATCH('Data above threshold'!AC$4,'Raw Data'!$3:$3,0)-1),"NA"))</f>
        <v/>
      </c>
      <c r="AB11" s="103" t="str">
        <f aca="true">IF(ISBLANK(OFFSET('Raw Data'!$A$3,MATCH('Data above threshold'!$A11,'Raw Data'!$B$4:$B$185,0),MATCH('Data above threshold'!AD$4,'Raw Data'!$3:$3,0)-1)),"", IFERROR($J11*OFFSET('Raw Data'!$A$3,MATCH('Data above threshold'!$A11,'Raw Data'!$B$4:$B$185,0),MATCH('Data above threshold'!AD$4,'Raw Data'!$3:$3,0)-1),"NA"))</f>
        <v/>
      </c>
      <c r="AC11" s="103" t="str">
        <f aca="true">IF(ISBLANK(OFFSET('Raw Data'!$A$3,MATCH('Data above threshold'!$A11,'Raw Data'!$B$4:$B$185,0),MATCH('Data above threshold'!AE$4,'Raw Data'!$3:$3,0)-1)),"", IFERROR($J11*OFFSET('Raw Data'!$A$3,MATCH('Data above threshold'!$A11,'Raw Data'!$B$4:$B$185,0),MATCH('Data above threshold'!AE$4,'Raw Data'!$3:$3,0)-1),"NA"))</f>
        <v/>
      </c>
      <c r="AD11" s="103" t="str">
        <f aca="true">IF(ISBLANK(OFFSET('Raw Data'!$A$3,MATCH('Data above threshold'!$A11,'Raw Data'!$B$4:$B$185,0),MATCH('Data above threshold'!AF$4,'Raw Data'!$3:$3,0)-1)),"", IFERROR($J11*OFFSET('Raw Data'!$A$3,MATCH('Data above threshold'!$A11,'Raw Data'!$B$4:$B$185,0),MATCH('Data above threshold'!AF$4,'Raw Data'!$3:$3,0)-1),"NA"))</f>
        <v/>
      </c>
      <c r="AE11" s="103" t="str">
        <f aca="true">IF(ISBLANK(OFFSET('Raw Data'!$A$3,MATCH('Data above threshold'!$A11,'Raw Data'!$B$4:$B$185,0),MATCH('Data above threshold'!AG$4,'Raw Data'!$3:$3,0)-1)),"", IFERROR($J11*OFFSET('Raw Data'!$A$3,MATCH('Data above threshold'!$A11,'Raw Data'!$B$4:$B$185,0),MATCH('Data above threshold'!AG$4,'Raw Data'!$3:$3,0)-1),"NA"))</f>
        <v/>
      </c>
      <c r="AF11" s="103" t="str">
        <f aca="true">IF(ISBLANK(OFFSET('Raw Data'!$A$3,MATCH('Data above threshold'!$A11,'Raw Data'!$B$4:$B$185,0),MATCH('Data above threshold'!AH$4,'Raw Data'!$3:$3,0)-1)),"", IFERROR($J11*OFFSET('Raw Data'!$A$3,MATCH('Data above threshold'!$A11,'Raw Data'!$B$4:$B$185,0),MATCH('Data above threshold'!AH$4,'Raw Data'!$3:$3,0)-1),"NA"))</f>
        <v/>
      </c>
      <c r="AG11" s="103" t="str">
        <f aca="true">IF(ISBLANK(OFFSET('Raw Data'!$A$3,MATCH('Data above threshold'!$A11,'Raw Data'!$B$4:$B$185,0),MATCH('Data above threshold'!AI$4,'Raw Data'!$3:$3,0)-1)),"", IFERROR($J11*OFFSET('Raw Data'!$A$3,MATCH('Data above threshold'!$A11,'Raw Data'!$B$4:$B$185,0),MATCH('Data above threshold'!AI$4,'Raw Data'!$3:$3,0)-1),"NA"))</f>
        <v/>
      </c>
      <c r="AH11" s="103" t="str">
        <f aca="true">IF(ISBLANK(OFFSET('Raw Data'!$A$3,MATCH('Data above threshold'!$A11,'Raw Data'!$B$4:$B$185,0),MATCH('Data above threshold'!AJ$4,'Raw Data'!$3:$3,0)-1)),"", IFERROR($J11*OFFSET('Raw Data'!$A$3,MATCH('Data above threshold'!$A11,'Raw Data'!$B$4:$B$185,0),MATCH('Data above threshold'!AJ$4,'Raw Data'!$3:$3,0)-1),"NA"))</f>
        <v/>
      </c>
      <c r="AI11" s="103" t="str">
        <f aca="true">IF(ISBLANK(OFFSET('Raw Data'!$A$3,MATCH('Data above threshold'!$A11,'Raw Data'!$B$4:$B$185,0),MATCH('Data above threshold'!AK$4,'Raw Data'!$3:$3,0)-1)),"", IFERROR($J11*OFFSET('Raw Data'!$A$3,MATCH('Data above threshold'!$A11,'Raw Data'!$B$4:$B$185,0),MATCH('Data above threshold'!AK$4,'Raw Data'!$3:$3,0)-1),"NA"))</f>
        <v/>
      </c>
      <c r="AJ11" s="103" t="str">
        <f aca="true">IF(ISBLANK(OFFSET('Raw Data'!$A$3,MATCH('Data above threshold'!$A11,'Raw Data'!$B$4:$B$185,0),MATCH('Data above threshold'!AL$4,'Raw Data'!$3:$3,0)-1)),"", IFERROR($J11*OFFSET('Raw Data'!$A$3,MATCH('Data above threshold'!$A11,'Raw Data'!$B$4:$B$185,0),MATCH('Data above threshold'!AL$4,'Raw Data'!$3:$3,0)-1),"NA"))</f>
        <v/>
      </c>
      <c r="AK11" s="103" t="str">
        <f aca="true">IF(ISBLANK(OFFSET('Raw Data'!$A$3,MATCH('Data above threshold'!$A11,'Raw Data'!$B$4:$B$185,0),MATCH('Data above threshold'!AM$4,'Raw Data'!$3:$3,0)-1)),"", IFERROR($J11*OFFSET('Raw Data'!$A$3,MATCH('Data above threshold'!$A11,'Raw Data'!$B$4:$B$185,0),MATCH('Data above threshold'!AM$4,'Raw Data'!$3:$3,0)-1),"NA"))</f>
        <v/>
      </c>
      <c r="AL11" s="103" t="str">
        <f aca="true">IF(ISBLANK(OFFSET('Raw Data'!$A$3,MATCH('Data above threshold'!$A11,'Raw Data'!$B$4:$B$185,0),MATCH('Data above threshold'!AN$4,'Raw Data'!$3:$3,0)-1)),"", IFERROR($J11*OFFSET('Raw Data'!$A$3,MATCH('Data above threshold'!$A11,'Raw Data'!$B$4:$B$185,0),MATCH('Data above threshold'!AN$4,'Raw Data'!$3:$3,0)-1),"NA"))</f>
        <v/>
      </c>
      <c r="AM11" s="103" t="str">
        <f aca="true">IF(ISBLANK(OFFSET('Raw Data'!$A$3,MATCH('Data above threshold'!$A11,'Raw Data'!$B$4:$B$185,0),MATCH('Data above threshold'!AO$4,'Raw Data'!$3:$3,0)-1)),"", IFERROR($J11*OFFSET('Raw Data'!$A$3,MATCH('Data above threshold'!$A11,'Raw Data'!$B$4:$B$185,0),MATCH('Data above threshold'!AO$4,'Raw Data'!$3:$3,0)-1),"NA"))</f>
        <v/>
      </c>
      <c r="AN11" s="103" t="str">
        <f aca="true">IF(ISBLANK(OFFSET('Raw Data'!$A$3,MATCH('Data above threshold'!$A11,'Raw Data'!$B$4:$B$185,0),MATCH('Data above threshold'!AP$4,'Raw Data'!$3:$3,0)-1)),"", IFERROR($J11*OFFSET('Raw Data'!$A$3,MATCH('Data above threshold'!$A11,'Raw Data'!$B$4:$B$185,0),MATCH('Data above threshold'!AP$4,'Raw Data'!$3:$3,0)-1),"NA"))</f>
        <v/>
      </c>
      <c r="AO11" s="103" t="str">
        <f aca="true">IF(ISBLANK(OFFSET('Raw Data'!$A$3,MATCH('Data above threshold'!$A11,'Raw Data'!$B$4:$B$185,0),MATCH('Data above threshold'!AQ$4,'Raw Data'!$3:$3,0)-1)),"", IFERROR($J11*OFFSET('Raw Data'!$A$3,MATCH('Data above threshold'!$A11,'Raw Data'!$B$4:$B$185,0),MATCH('Data above threshold'!AQ$4,'Raw Data'!$3:$3,0)-1),"NA"))</f>
        <v/>
      </c>
      <c r="AP11" s="103" t="str">
        <f aca="true">IF(ISBLANK(OFFSET('Raw Data'!$A$3,MATCH('Data above threshold'!$A11,'Raw Data'!$B$4:$B$185,0),MATCH('Data above threshold'!AR$4,'Raw Data'!$3:$3,0)-1)),"", IFERROR($J11*OFFSET('Raw Data'!$A$3,MATCH('Data above threshold'!$A11,'Raw Data'!$B$4:$B$185,0),MATCH('Data above threshold'!AR$4,'Raw Data'!$3:$3,0)-1),"NA"))</f>
        <v/>
      </c>
      <c r="AQ11" s="103" t="str">
        <f aca="true">IF(ISBLANK(OFFSET('Raw Data'!$A$3,MATCH('Data above threshold'!$A11,'Raw Data'!$B$4:$B$185,0),MATCH('Data above threshold'!AS$4,'Raw Data'!$3:$3,0)-1)),"", IFERROR($J11*OFFSET('Raw Data'!$A$3,MATCH('Data above threshold'!$A11,'Raw Data'!$B$4:$B$185,0),MATCH('Data above threshold'!AS$4,'Raw Data'!$3:$3,0)-1),"NA"))</f>
        <v/>
      </c>
      <c r="AR11" s="103" t="str">
        <f aca="true">IF(ISBLANK(OFFSET('Raw Data'!$A$3,MATCH('Data above threshold'!$A11,'Raw Data'!$B$4:$B$185,0),MATCH('Data above threshold'!AT$4,'Raw Data'!$3:$3,0)-1)),"", IFERROR($J11*OFFSET('Raw Data'!$A$3,MATCH('Data above threshold'!$A11,'Raw Data'!$B$4:$B$185,0),MATCH('Data above threshold'!AT$4,'Raw Data'!$3:$3,0)-1),"NA"))</f>
        <v/>
      </c>
      <c r="AS11" s="103" t="str">
        <f aca="true">IF(ISBLANK(OFFSET('Raw Data'!$A$3,MATCH('Data above threshold'!$A11,'Raw Data'!$B$4:$B$185,0),MATCH('Data above threshold'!AU$4,'Raw Data'!$3:$3,0)-1)),"", IFERROR($J11*OFFSET('Raw Data'!$A$3,MATCH('Data above threshold'!$A11,'Raw Data'!$B$4:$B$185,0),MATCH('Data above threshold'!AU$4,'Raw Data'!$3:$3,0)-1),"NA"))</f>
        <v/>
      </c>
      <c r="AT11" s="103" t="str">
        <f aca="true">IF(ISBLANK(OFFSET('Raw Data'!$A$3,MATCH('Data above threshold'!$A11,'Raw Data'!$B$4:$B$185,0),MATCH('Data above threshold'!AV$4,'Raw Data'!$3:$3,0)-1)),"", IFERROR($J11*OFFSET('Raw Data'!$A$3,MATCH('Data above threshold'!$A11,'Raw Data'!$B$4:$B$185,0),MATCH('Data above threshold'!AV$4,'Raw Data'!$3:$3,0)-1),"NA"))</f>
        <v/>
      </c>
      <c r="AU11" s="103" t="str">
        <f aca="true">IF(ISBLANK(OFFSET('Raw Data'!$A$3,MATCH('Data above threshold'!$A11,'Raw Data'!$B$4:$B$185,0),MATCH('Data above threshold'!AW$4,'Raw Data'!$3:$3,0)-1)),"", IFERROR($J11*OFFSET('Raw Data'!$A$3,MATCH('Data above threshold'!$A11,'Raw Data'!$B$4:$B$185,0),MATCH('Data above threshold'!AW$4,'Raw Data'!$3:$3,0)-1),"NA"))</f>
        <v/>
      </c>
      <c r="AV11" s="103" t="str">
        <f aca="true">IF(ISBLANK(OFFSET('Raw Data'!$A$3,MATCH('Data above threshold'!$A11,'Raw Data'!$B$4:$B$185,0),MATCH('Data above threshold'!AX$4,'Raw Data'!$3:$3,0)-1)),"", IFERROR($J11*OFFSET('Raw Data'!$A$3,MATCH('Data above threshold'!$A11,'Raw Data'!$B$4:$B$185,0),MATCH('Data above threshold'!AX$4,'Raw Data'!$3:$3,0)-1),"NA"))</f>
        <v/>
      </c>
      <c r="AW11" s="103" t="str">
        <f aca="true">IF(ISBLANK(OFFSET('Raw Data'!$A$3,MATCH('Data above threshold'!$A11,'Raw Data'!$B$4:$B$185,0),MATCH('Data above threshold'!AY$4,'Raw Data'!$3:$3,0)-1)),"", IFERROR($J11*OFFSET('Raw Data'!$A$3,MATCH('Data above threshold'!$A11,'Raw Data'!$B$4:$B$185,0),MATCH('Data above threshold'!AY$4,'Raw Data'!$3:$3,0)-1),"NA"))</f>
        <v/>
      </c>
      <c r="AX11" s="103" t="str">
        <f aca="true">IF(ISBLANK(OFFSET('Raw Data'!$A$3,MATCH('Data above threshold'!$A11,'Raw Data'!$B$4:$B$185,0),MATCH('Data above threshold'!AZ$4,'Raw Data'!$3:$3,0)-1)),"", IFERROR($J11*OFFSET('Raw Data'!$A$3,MATCH('Data above threshold'!$A11,'Raw Data'!$B$4:$B$185,0),MATCH('Data above threshold'!AZ$4,'Raw Data'!$3:$3,0)-1),"NA"))</f>
        <v/>
      </c>
      <c r="AY11" s="103" t="str">
        <f aca="true">IF(ISBLANK(OFFSET('Raw Data'!$A$3,MATCH('Data above threshold'!$A11,'Raw Data'!$B$4:$B$185,0),MATCH('Data above threshold'!BA$4,'Raw Data'!$3:$3,0)-1)),"", IFERROR($J11*OFFSET('Raw Data'!$A$3,MATCH('Data above threshold'!$A11,'Raw Data'!$B$4:$B$185,0),MATCH('Data above threshold'!BA$4,'Raw Data'!$3:$3,0)-1),"NA"))</f>
        <v/>
      </c>
      <c r="AZ11" s="103" t="str">
        <f aca="true">IF(ISBLANK(OFFSET('Raw Data'!$A$3,MATCH('Data above threshold'!$A11,'Raw Data'!$B$4:$B$185,0),MATCH('Data above threshold'!BB$4,'Raw Data'!$3:$3,0)-1)),"", IFERROR($J11*OFFSET('Raw Data'!$A$3,MATCH('Data above threshold'!$A11,'Raw Data'!$B$4:$B$185,0),MATCH('Data above threshold'!BB$4,'Raw Data'!$3:$3,0)-1),"NA"))</f>
        <v/>
      </c>
      <c r="BA11" s="103" t="str">
        <f aca="true">IF(ISBLANK(OFFSET('Raw Data'!$A$3,MATCH('Data above threshold'!$A11,'Raw Data'!$B$4:$B$185,0),MATCH('Data above threshold'!BC$4,'Raw Data'!$3:$3,0)-1)),"", IFERROR($J11*OFFSET('Raw Data'!$A$3,MATCH('Data above threshold'!$A11,'Raw Data'!$B$4:$B$185,0),MATCH('Data above threshold'!BC$4,'Raw Data'!$3:$3,0)-1),"NA"))</f>
        <v/>
      </c>
      <c r="BB11" s="103" t="str">
        <f aca="true">IF(ISBLANK(OFFSET('Raw Data'!$A$3,MATCH('Data above threshold'!$A11,'Raw Data'!$B$4:$B$185,0),MATCH('Data above threshold'!BD$4,'Raw Data'!$3:$3,0)-1)),"", IFERROR($J11*OFFSET('Raw Data'!$A$3,MATCH('Data above threshold'!$A11,'Raw Data'!$B$4:$B$185,0),MATCH('Data above threshold'!BD$4,'Raw Data'!$3:$3,0)-1),"NA"))</f>
        <v/>
      </c>
      <c r="BC11" s="103" t="str">
        <f aca="true">IF(ISBLANK(OFFSET('Raw Data'!$A$3,MATCH('Data above threshold'!$A11,'Raw Data'!$B$4:$B$185,0),MATCH('Data above threshold'!BE$4,'Raw Data'!$3:$3,0)-1)),"", IFERROR($J11*OFFSET('Raw Data'!$A$3,MATCH('Data above threshold'!$A11,'Raw Data'!$B$4:$B$185,0),MATCH('Data above threshold'!BE$4,'Raw Data'!$3:$3,0)-1),"NA"))</f>
        <v/>
      </c>
      <c r="BD11" s="103" t="str">
        <f aca="true">IF(ISBLANK(OFFSET('Raw Data'!$A$3,MATCH('Data above threshold'!$A11,'Raw Data'!$B$4:$B$185,0),MATCH('Data above threshold'!BF$4,'Raw Data'!$3:$3,0)-1)),"", IFERROR($J11*OFFSET('Raw Data'!$A$3,MATCH('Data above threshold'!$A11,'Raw Data'!$B$4:$B$185,0),MATCH('Data above threshold'!BF$4,'Raw Data'!$3:$3,0)-1),"NA"))</f>
        <v/>
      </c>
      <c r="BE11" s="103" t="str">
        <f aca="true">IF(ISBLANK(OFFSET('Raw Data'!$A$3,MATCH('Data above threshold'!$A11,'Raw Data'!$B$4:$B$185,0),MATCH('Data above threshold'!BG$4,'Raw Data'!$3:$3,0)-1)),"", IFERROR($J11*OFFSET('Raw Data'!$A$3,MATCH('Data above threshold'!$A11,'Raw Data'!$B$4:$B$185,0),MATCH('Data above threshold'!BG$4,'Raw Data'!$3:$3,0)-1),"NA"))</f>
        <v/>
      </c>
      <c r="BF11" s="103" t="str">
        <f aca="true">IF(ISBLANK(OFFSET('Raw Data'!$A$3,MATCH('Data above threshold'!$A11,'Raw Data'!$B$4:$B$185,0),MATCH('Data above threshold'!BH$4,'Raw Data'!$3:$3,0)-1)),"", IFERROR($J11*OFFSET('Raw Data'!$A$3,MATCH('Data above threshold'!$A11,'Raw Data'!$B$4:$B$185,0),MATCH('Data above threshold'!BH$4,'Raw Data'!$3:$3,0)-1),"NA"))</f>
        <v/>
      </c>
      <c r="BG11" s="103" t="str">
        <f aca="true">IF(ISBLANK(OFFSET('Raw Data'!$A$3,MATCH('Data above threshold'!$A11,'Raw Data'!$B$4:$B$185,0),MATCH('Data above threshold'!BI$4,'Raw Data'!$3:$3,0)-1)),"", IFERROR($J11*OFFSET('Raw Data'!$A$3,MATCH('Data above threshold'!$A11,'Raw Data'!$B$4:$B$185,0),MATCH('Data above threshold'!BI$4,'Raw Data'!$3:$3,0)-1),"NA"))</f>
        <v/>
      </c>
      <c r="BH11" s="103" t="str">
        <f aca="true">IF(ISBLANK(OFFSET('Raw Data'!$A$3,MATCH('Data above threshold'!$A11,'Raw Data'!$B$4:$B$185,0),MATCH('Data above threshold'!BJ$4,'Raw Data'!$3:$3,0)-1)),"", IFERROR($J11*OFFSET('Raw Data'!$A$3,MATCH('Data above threshold'!$A11,'Raw Data'!$B$4:$B$185,0),MATCH('Data above threshold'!BJ$4,'Raw Data'!$3:$3,0)-1),"NA"))</f>
        <v/>
      </c>
      <c r="BI11" s="103" t="str">
        <f aca="true">IF(ISBLANK(OFFSET('Raw Data'!$A$3,MATCH('Data above threshold'!$A11,'Raw Data'!$B$4:$B$185,0),MATCH('Data above threshold'!BK$4,'Raw Data'!$3:$3,0)-1)),"", IFERROR($J11*OFFSET('Raw Data'!$A$3,MATCH('Data above threshold'!$A11,'Raw Data'!$B$4:$B$185,0),MATCH('Data above threshold'!BK$4,'Raw Data'!$3:$3,0)-1),"NA"))</f>
        <v/>
      </c>
      <c r="BJ11" s="103" t="str">
        <f aca="true">IF(ISBLANK(OFFSET('Raw Data'!$A$3,MATCH('Data above threshold'!$A11,'Raw Data'!$B$4:$B$185,0),MATCH('Data above threshold'!BL$4,'Raw Data'!$3:$3,0)-1)),"", IFERROR($J11*OFFSET('Raw Data'!$A$3,MATCH('Data above threshold'!$A11,'Raw Data'!$B$4:$B$185,0),MATCH('Data above threshold'!BL$4,'Raw Data'!$3:$3,0)-1),"NA"))</f>
        <v/>
      </c>
      <c r="BK11" s="103" t="str">
        <f aca="true">IF(ISBLANK(OFFSET('Raw Data'!$A$3,MATCH('Data above threshold'!$A11,'Raw Data'!$B$4:$B$185,0),MATCH('Data above threshold'!BM$4,'Raw Data'!$3:$3,0)-1)),"", IFERROR($J11*OFFSET('Raw Data'!$A$3,MATCH('Data above threshold'!$A11,'Raw Data'!$B$4:$B$185,0),MATCH('Data above threshold'!BM$4,'Raw Data'!$3:$3,0)-1),"NA"))</f>
        <v/>
      </c>
      <c r="BL11" s="103" t="str">
        <f aca="true">IF(ISBLANK(OFFSET('Raw Data'!$A$3,MATCH('Data above threshold'!$A11,'Raw Data'!$B$4:$B$185,0),MATCH('Data above threshold'!BN$4,'Raw Data'!$3:$3,0)-1)),"", IFERROR($J11*OFFSET('Raw Data'!$A$3,MATCH('Data above threshold'!$A11,'Raw Data'!$B$4:$B$185,0),MATCH('Data above threshold'!BN$4,'Raw Data'!$3:$3,0)-1),"NA"))</f>
        <v/>
      </c>
      <c r="BM11" s="103" t="str">
        <f aca="true">IF(ISBLANK(OFFSET('Raw Data'!$A$3,MATCH('Data above threshold'!$A11,'Raw Data'!$B$4:$B$185,0),MATCH('Data above threshold'!BO$4,'Raw Data'!$3:$3,0)-1)),"", IFERROR($J11*OFFSET('Raw Data'!$A$3,MATCH('Data above threshold'!$A11,'Raw Data'!$B$4:$B$185,0),MATCH('Data above threshold'!BO$4,'Raw Data'!$3:$3,0)-1),"NA"))</f>
        <v/>
      </c>
      <c r="BN11" s="103" t="str">
        <f aca="true">IF(ISBLANK(OFFSET('Raw Data'!$A$3,MATCH('Data above threshold'!$A11,'Raw Data'!$B$4:$B$185,0),MATCH('Data above threshold'!BP$4,'Raw Data'!$3:$3,0)-1)),"", IFERROR($J11*OFFSET('Raw Data'!$A$3,MATCH('Data above threshold'!$A11,'Raw Data'!$B$4:$B$185,0),MATCH('Data above threshold'!BP$4,'Raw Data'!$3:$3,0)-1),"NA"))</f>
        <v/>
      </c>
      <c r="BO11" s="103" t="str">
        <f aca="true">IF(ISBLANK(OFFSET('Raw Data'!$A$3,MATCH('Data above threshold'!$A11,'Raw Data'!$B$4:$B$185,0),MATCH('Data above threshold'!BQ$4,'Raw Data'!$3:$3,0)-1)),"", IFERROR($J11*OFFSET('Raw Data'!$A$3,MATCH('Data above threshold'!$A11,'Raw Data'!$B$4:$B$185,0),MATCH('Data above threshold'!BQ$4,'Raw Data'!$3:$3,0)-1),"NA"))</f>
        <v/>
      </c>
      <c r="BP11" s="103" t="str">
        <f aca="true">IF(ISBLANK(OFFSET('Raw Data'!$A$3,MATCH('Data above threshold'!$A11,'Raw Data'!$B$4:$B$185,0),MATCH('Data above threshold'!BR$4,'Raw Data'!$3:$3,0)-1)),"", IFERROR($J11*OFFSET('Raw Data'!$A$3,MATCH('Data above threshold'!$A11,'Raw Data'!$B$4:$B$185,0),MATCH('Data above threshold'!BR$4,'Raw Data'!$3:$3,0)-1),"NA"))</f>
        <v/>
      </c>
      <c r="BQ11" s="103" t="str">
        <f aca="true">IF(ISBLANK(OFFSET('Raw Data'!$A$3,MATCH('Data above threshold'!$A11,'Raw Data'!$B$4:$B$185,0),MATCH('Data above threshold'!BS$4,'Raw Data'!$3:$3,0)-1)),"", IFERROR($J11*OFFSET('Raw Data'!$A$3,MATCH('Data above threshold'!$A11,'Raw Data'!$B$4:$B$185,0),MATCH('Data above threshold'!BS$4,'Raw Data'!$3:$3,0)-1),"NA"))</f>
        <v/>
      </c>
      <c r="BR11" s="103" t="str">
        <f aca="true">IF(ISBLANK(OFFSET('Raw Data'!$A$3,MATCH('Data above threshold'!$A11,'Raw Data'!$B$4:$B$185,0),MATCH('Data above threshold'!BT$4,'Raw Data'!$3:$3,0)-1)),"", IFERROR($J11*OFFSET('Raw Data'!$A$3,MATCH('Data above threshold'!$A11,'Raw Data'!$B$4:$B$185,0),MATCH('Data above threshold'!BT$4,'Raw Data'!$3:$3,0)-1),"NA"))</f>
        <v/>
      </c>
      <c r="BS11" s="103" t="str">
        <f aca="true">IF(ISBLANK(OFFSET('Raw Data'!$A$3,MATCH('Data above threshold'!$A11,'Raw Data'!$B$4:$B$185,0),MATCH('Data above threshold'!BU$4,'Raw Data'!$3:$3,0)-1)),"", IFERROR($J11*OFFSET('Raw Data'!$A$3,MATCH('Data above threshold'!$A11,'Raw Data'!$B$4:$B$185,0),MATCH('Data above threshold'!BU$4,'Raw Data'!$3:$3,0)-1),"NA"))</f>
        <v/>
      </c>
      <c r="BT11" s="103" t="str">
        <f aca="true">IF(ISBLANK(OFFSET('Raw Data'!$A$3,MATCH('Data above threshold'!$A11,'Raw Data'!$B$4:$B$185,0),MATCH('Data above threshold'!BV$4,'Raw Data'!$3:$3,0)-1)),"", IFERROR($J11*OFFSET('Raw Data'!$A$3,MATCH('Data above threshold'!$A11,'Raw Data'!$B$4:$B$185,0),MATCH('Data above threshold'!BV$4,'Raw Data'!$3:$3,0)-1),"NA"))</f>
        <v/>
      </c>
      <c r="BU11" s="103" t="str">
        <f aca="true">IF(ISBLANK(OFFSET('Raw Data'!$A$3,MATCH('Data above threshold'!$A11,'Raw Data'!$B$4:$B$185,0),MATCH('Data above threshold'!BW$4,'Raw Data'!$3:$3,0)-1)),"", IFERROR($J11*OFFSET('Raw Data'!$A$3,MATCH('Data above threshold'!$A11,'Raw Data'!$B$4:$B$185,0),MATCH('Data above threshold'!BW$4,'Raw Data'!$3:$3,0)-1),"NA"))</f>
        <v/>
      </c>
      <c r="BV11" s="103" t="str">
        <f aca="true">IF(ISBLANK(OFFSET('Raw Data'!$A$3,MATCH('Data above threshold'!$A11,'Raw Data'!$B$4:$B$185,0),MATCH('Data above threshold'!BX$4,'Raw Data'!$3:$3,0)-1)),"", IFERROR($J11*OFFSET('Raw Data'!$A$3,MATCH('Data above threshold'!$A11,'Raw Data'!$B$4:$B$185,0),MATCH('Data above threshold'!BX$4,'Raw Data'!$3:$3,0)-1),"NA"))</f>
        <v/>
      </c>
      <c r="BW11" s="103" t="str">
        <f aca="true">IF(ISBLANK(OFFSET('Raw Data'!$A$3,MATCH('Data above threshold'!$A11,'Raw Data'!$B$4:$B$185,0),MATCH('Data above threshold'!BY$4,'Raw Data'!$3:$3,0)-1)),"", IFERROR($J11*OFFSET('Raw Data'!$A$3,MATCH('Data above threshold'!$A11,'Raw Data'!$B$4:$B$185,0),MATCH('Data above threshold'!BY$4,'Raw Data'!$3:$3,0)-1),"NA"))</f>
        <v/>
      </c>
      <c r="BX11" s="103" t="str">
        <f aca="true">IF(ISBLANK(OFFSET('Raw Data'!$A$3,MATCH('Data above threshold'!$A11,'Raw Data'!$B$4:$B$185,0),MATCH('Data above threshold'!BZ$4,'Raw Data'!$3:$3,0)-1)),"", IFERROR($J11*OFFSET('Raw Data'!$A$3,MATCH('Data above threshold'!$A11,'Raw Data'!$B$4:$B$185,0),MATCH('Data above threshold'!BZ$4,'Raw Data'!$3:$3,0)-1),"NA"))</f>
        <v/>
      </c>
      <c r="BY11" s="103" t="str">
        <f aca="true">IF(ISBLANK(OFFSET('Raw Data'!$A$3,MATCH('Data above threshold'!$A11,'Raw Data'!$B$4:$B$185,0),MATCH('Data above threshold'!CA$4,'Raw Data'!$3:$3,0)-1)),"", IFERROR($J11*OFFSET('Raw Data'!$A$3,MATCH('Data above threshold'!$A11,'Raw Data'!$B$4:$B$185,0),MATCH('Data above threshold'!CA$4,'Raw Data'!$3:$3,0)-1),"NA"))</f>
        <v/>
      </c>
      <c r="BZ11" s="103" t="str">
        <f aca="true">IF(ISBLANK(OFFSET('Raw Data'!$A$3,MATCH('Data above threshold'!$A11,'Raw Data'!$B$4:$B$185,0),MATCH('Data above threshold'!CB$4,'Raw Data'!$3:$3,0)-1)),"", IFERROR($J11*OFFSET('Raw Data'!$A$3,MATCH('Data above threshold'!$A11,'Raw Data'!$B$4:$B$185,0),MATCH('Data above threshold'!CB$4,'Raw Data'!$3:$3,0)-1),"NA"))</f>
        <v/>
      </c>
      <c r="CA11" s="103" t="str">
        <f aca="true">IF(ISBLANK(OFFSET('Raw Data'!$A$3,MATCH('Data above threshold'!$A11,'Raw Data'!$B$4:$B$185,0),MATCH('Data above threshold'!CC$4,'Raw Data'!$3:$3,0)-1)),"", IFERROR($J11*OFFSET('Raw Data'!$A$3,MATCH('Data above threshold'!$A11,'Raw Data'!$B$4:$B$185,0),MATCH('Data above threshold'!CC$4,'Raw Data'!$3:$3,0)-1),"NA"))</f>
        <v/>
      </c>
      <c r="CB11" s="103" t="str">
        <f aca="true">IF(ISBLANK(OFFSET('Raw Data'!$A$3,MATCH('Data above threshold'!$A11,'Raw Data'!$B$4:$B$185,0),MATCH('Data above threshold'!CD$4,'Raw Data'!$3:$3,0)-1)),"", IFERROR($J11*OFFSET('Raw Data'!$A$3,MATCH('Data above threshold'!$A11,'Raw Data'!$B$4:$B$185,0),MATCH('Data above threshold'!CD$4,'Raw Data'!$3:$3,0)-1),"NA"))</f>
        <v/>
      </c>
      <c r="CC11" s="103" t="str">
        <f aca="true">IF(ISBLANK(OFFSET('Raw Data'!$A$3,MATCH('Data above threshold'!$A11,'Raw Data'!$B$4:$B$185,0),MATCH('Data above threshold'!CE$4,'Raw Data'!$3:$3,0)-1)),"", IFERROR($J11*OFFSET('Raw Data'!$A$3,MATCH('Data above threshold'!$A11,'Raw Data'!$B$4:$B$185,0),MATCH('Data above threshold'!CE$4,'Raw Data'!$3:$3,0)-1),"NA"))</f>
        <v/>
      </c>
      <c r="CD11" s="103" t="str">
        <f aca="true">IF(ISBLANK(OFFSET('Raw Data'!$A$3,MATCH('Data above threshold'!$A11,'Raw Data'!$B$4:$B$185,0),MATCH('Data above threshold'!CF$4,'Raw Data'!$3:$3,0)-1)),"", IFERROR($J11*OFFSET('Raw Data'!$A$3,MATCH('Data above threshold'!$A11,'Raw Data'!$B$4:$B$185,0),MATCH('Data above threshold'!CF$4,'Raw Data'!$3:$3,0)-1),"NA"))</f>
        <v/>
      </c>
      <c r="CE11" s="103" t="str">
        <f aca="true">IF(ISBLANK(OFFSET('Raw Data'!$A$3,MATCH('Data above threshold'!$A11,'Raw Data'!$B$4:$B$185,0),MATCH('Data above threshold'!CG$4,'Raw Data'!$3:$3,0)-1)),"", IFERROR($J11*OFFSET('Raw Data'!$A$3,MATCH('Data above threshold'!$A11,'Raw Data'!$B$4:$B$185,0),MATCH('Data above threshold'!CG$4,'Raw Data'!$3:$3,0)-1),"NA"))</f>
        <v/>
      </c>
      <c r="CF11" s="103" t="str">
        <f aca="true">IF(ISBLANK(OFFSET('Raw Data'!$A$3,MATCH('Data above threshold'!$A11,'Raw Data'!$B$4:$B$185,0),MATCH('Data above threshold'!CH$4,'Raw Data'!$3:$3,0)-1)),"", IFERROR($J11*OFFSET('Raw Data'!$A$3,MATCH('Data above threshold'!$A11,'Raw Data'!$B$4:$B$185,0),MATCH('Data above threshold'!CH$4,'Raw Data'!$3:$3,0)-1),"NA"))</f>
        <v/>
      </c>
      <c r="CG11" s="103" t="str">
        <f aca="true">IF(ISBLANK(OFFSET('Raw Data'!$A$3,MATCH('Data above threshold'!$A11,'Raw Data'!$B$4:$B$185,0),MATCH('Data above threshold'!CI$4,'Raw Data'!$3:$3,0)-1)),"", IFERROR($J11*OFFSET('Raw Data'!$A$3,MATCH('Data above threshold'!$A11,'Raw Data'!$B$4:$B$185,0),MATCH('Data above threshold'!CI$4,'Raw Data'!$3:$3,0)-1),"NA"))</f>
        <v/>
      </c>
      <c r="CH11" s="103" t="str">
        <f aca="true">IF(ISBLANK(OFFSET('Raw Data'!$A$3,MATCH('Data above threshold'!$A11,'Raw Data'!$B$4:$B$185,0),MATCH('Data above threshold'!CJ$4,'Raw Data'!$3:$3,0)-1)),"", IFERROR($J11*OFFSET('Raw Data'!$A$3,MATCH('Data above threshold'!$A11,'Raw Data'!$B$4:$B$185,0),MATCH('Data above threshold'!CJ$4,'Raw Data'!$3:$3,0)-1),"NA"))</f>
        <v/>
      </c>
      <c r="CI11" s="103" t="str">
        <f aca="true">IF(ISBLANK(OFFSET('Raw Data'!$A$3,MATCH('Data above threshold'!$A11,'Raw Data'!$B$4:$B$185,0),MATCH('Data above threshold'!CK$4,'Raw Data'!$3:$3,0)-1)),"", IFERROR($J11*OFFSET('Raw Data'!$A$3,MATCH('Data above threshold'!$A11,'Raw Data'!$B$4:$B$185,0),MATCH('Data above threshold'!CK$4,'Raw Data'!$3:$3,0)-1),"NA"))</f>
        <v/>
      </c>
      <c r="CJ11" s="103" t="str">
        <f aca="true">IF(ISBLANK(OFFSET('Raw Data'!$A$3,MATCH('Data above threshold'!$A11,'Raw Data'!$B$4:$B$185,0),MATCH('Data above threshold'!CL$4,'Raw Data'!$3:$3,0)-1)),"", IFERROR($J11*OFFSET('Raw Data'!$A$3,MATCH('Data above threshold'!$A11,'Raw Data'!$B$4:$B$185,0),MATCH('Data above threshold'!CL$4,'Raw Data'!$3:$3,0)-1),"NA"))</f>
        <v/>
      </c>
      <c r="CK11" s="103" t="str">
        <f aca="true">IF(ISBLANK(OFFSET('Raw Data'!$A$3,MATCH('Data above threshold'!$A11,'Raw Data'!$B$4:$B$185,0),MATCH('Data above threshold'!CM$4,'Raw Data'!$3:$3,0)-1)),"", IFERROR($J11*OFFSET('Raw Data'!$A$3,MATCH('Data above threshold'!$A11,'Raw Data'!$B$4:$B$185,0),MATCH('Data above threshold'!CM$4,'Raw Data'!$3:$3,0)-1),"NA"))</f>
        <v/>
      </c>
      <c r="CL11" s="103" t="str">
        <f aca="true">IF(ISBLANK(OFFSET('Raw Data'!$A$3,MATCH('Data above threshold'!$A11,'Raw Data'!$B$4:$B$185,0),MATCH('Data above threshold'!CN$4,'Raw Data'!$3:$3,0)-1)),"", IFERROR($J11*OFFSET('Raw Data'!$A$3,MATCH('Data above threshold'!$A11,'Raw Data'!$B$4:$B$185,0),MATCH('Data above threshold'!CN$4,'Raw Data'!$3:$3,0)-1),"NA"))</f>
        <v/>
      </c>
      <c r="CM11" s="103" t="str">
        <f aca="true">IF(ISBLANK(OFFSET('Raw Data'!$A$3,MATCH('Data above threshold'!$A11,'Raw Data'!$B$4:$B$185,0),MATCH('Data above threshold'!CO$4,'Raw Data'!$3:$3,0)-1)),"", IFERROR($J11*OFFSET('Raw Data'!$A$3,MATCH('Data above threshold'!$A11,'Raw Data'!$B$4:$B$185,0),MATCH('Data above threshold'!CO$4,'Raw Data'!$3:$3,0)-1),"NA"))</f>
        <v/>
      </c>
      <c r="CN11" s="103" t="str">
        <f aca="true">IF(ISBLANK(OFFSET('Raw Data'!$A$3,MATCH('Data above threshold'!$A11,'Raw Data'!$B$4:$B$185,0),MATCH('Data above threshold'!CP$4,'Raw Data'!$3:$3,0)-1)),"", IFERROR($J11*OFFSET('Raw Data'!$A$3,MATCH('Data above threshold'!$A11,'Raw Data'!$B$4:$B$185,0),MATCH('Data above threshold'!CP$4,'Raw Data'!$3:$3,0)-1),"NA"))</f>
        <v/>
      </c>
      <c r="CO11" s="103" t="str">
        <f aca="true">IF(ISBLANK(OFFSET('Raw Data'!$A$3,MATCH('Data above threshold'!$A11,'Raw Data'!$B$4:$B$185,0),MATCH('Data above threshold'!CQ$4,'Raw Data'!$3:$3,0)-1)),"", IFERROR($J11*OFFSET('Raw Data'!$A$3,MATCH('Data above threshold'!$A11,'Raw Data'!$B$4:$B$185,0),MATCH('Data above threshold'!CQ$4,'Raw Data'!$3:$3,0)-1),"NA"))</f>
        <v/>
      </c>
      <c r="CP11" s="103" t="str">
        <f aca="true">IF(ISBLANK(OFFSET('Raw Data'!$A$3,MATCH('Data above threshold'!$A11,'Raw Data'!$B$4:$B$185,0),MATCH('Data above threshold'!CR$4,'Raw Data'!$3:$3,0)-1)),"", IFERROR($J11*OFFSET('Raw Data'!$A$3,MATCH('Data above threshold'!$A11,'Raw Data'!$B$4:$B$185,0),MATCH('Data above threshold'!CR$4,'Raw Data'!$3:$3,0)-1),"NA"))</f>
        <v/>
      </c>
    </row>
    <row r="12" s="103" customFormat="true" ht="16.5" hidden="false" customHeight="true" outlineLevel="0" collapsed="false">
      <c r="A12" s="107" t="n">
        <v>1121</v>
      </c>
      <c r="B12" s="107" t="n">
        <v>4</v>
      </c>
      <c r="C12" s="103" t="str">
        <f aca="true">IF(ISBLANK(OFFSET('Raw Data'!$A$3,MATCH($A12,'Raw Data'!$B$4:$B$185,0),MATCH(C$4,'Raw Data'!$3:$3,0)-1)),"",OFFSET('Raw Data'!$A$3,MATCH($A12,'Raw Data'!$B$4:$B$185,0),MATCH(C$4,'Raw Data'!$3:$3,0)-1))</f>
        <v/>
      </c>
      <c r="D12" s="103" t="str">
        <f aca="true">IF(ISBLANK(OFFSET('Raw Data'!$A$3,MATCH($A12,'Raw Data'!$B$4:$B$185,0),MATCH(D$4,'Raw Data'!$3:$3,0)-1)),"",OFFSET('Raw Data'!$A$3,MATCH($A12,'Raw Data'!$B$4:$B$185,0),MATCH(D$4,'Raw Data'!$3:$3,0)-1))</f>
        <v>Number of national consumer organizations / bodies</v>
      </c>
      <c r="E12" s="103" t="str">
        <f aca="true">IF(ISBLANK(OFFSET('Raw Data'!$A$3,MATCH($A12,'Raw Data'!$B$4:$B$185,0),MATCH(E$4,'Raw Data'!$3:$3,0)-1)),"",OFFSET('Raw Data'!$A$3,MATCH($A12,'Raw Data'!$B$4:$B$185,0),MATCH(E$4,'Raw Data'!$3:$3,0)-1))</f>
        <v>Member organisations of Consumers International</v>
      </c>
      <c r="F12" s="103" t="str">
        <f aca="true">IF(ISBLANK(OFFSET('Raw Data'!$A$3,MATCH($A12,'Raw Data'!$B$4:$B$185,0),MATCH(F$4,'Raw Data'!$3:$3,0)-1)),"",OFFSET('Raw Data'!$A$3,MATCH($A12,'Raw Data'!$B$4:$B$185,0),MATCH(F$4,'Raw Data'!$3:$3,0)-1))</f>
        <v>1 --&gt; 1, 2+ --&gt; 2</v>
      </c>
      <c r="H12" s="103" t="str">
        <f aca="true">IF(ISBLANK(OFFSET('Raw Data'!$A$3,MATCH($A12,'Raw Data'!$B$4:$B$185,0),MATCH(H$4,'Raw Data'!$3:$3,0)-1)),"",OFFSET('Raw Data'!$A$3,MATCH($A12,'Raw Data'!$B$4:$B$185,0),MATCH(H$4,'Raw Data'!$3:$3,0)-1))</f>
        <v>Number of organisations</v>
      </c>
      <c r="I12" s="103" t="str">
        <f aca="true">IF(ISBLANK(OFFSET('Raw Data'!$A$3,MATCH($A12,'Raw Data'!$B$4:$B$185,0),MATCH(I$4,'Raw Data'!$3:$3,0)-1)),"",OFFSET('Raw Data'!$A$3,MATCH($A12,'Raw Data'!$B$4:$B$185,0),MATCH(I$4,'Raw Data'!$3:$3,0)-1))</f>
        <v>Plus</v>
      </c>
      <c r="J12" s="103" t="n">
        <f aca="false">IF(I12="","",IF(I12="Minus",-1,1))</f>
        <v>1</v>
      </c>
      <c r="K12" s="105" t="n">
        <f aca="false" t="array" ref="K12:K12">IFERROR(SKEW(IF(ISNUMBER(O12:CP12),O12:CP12,"")),"")</f>
        <v>-0.520827156348261</v>
      </c>
      <c r="L12" s="103" t="n">
        <f aca="true">IF(ISBLANK(OFFSET('Data above threshold'!$A$4,MATCH('Data above threshold'!$A12,'Data above threshold'!$A$5:$A$185,0),MATCH('Data above threshold'!N$4,'Data above threshold'!$4:$4,0)-1)),1,OFFSET('Data above threshold'!$A$4,MATCH('Data above threshold'!$A12,'Data above threshold'!$A$5:$A$185,0),MATCH('Data above threshold'!N$4,'Data above threshold'!$4:$4,0)-1))</f>
        <v>0</v>
      </c>
      <c r="M12" s="103" t="str">
        <f aca="true">IF(ISBLANK(OFFSET('Data above threshold'!$A$4,MATCH('Data above threshold'!$A12,'Data above threshold'!$A$5:$A$185,0),MATCH('Data above threshold'!O$4,'Data above threshold'!$4:$4,0)-1)),"",OFFSET('Data above threshold'!$A$4,MATCH('Data above threshold'!$A12,'Data above threshold'!$A$5:$A$185,0),MATCH('Data above threshold'!O$4,'Data above threshold'!$4:$4,0)-1))</f>
        <v/>
      </c>
      <c r="N12" s="106" t="n">
        <f aca="false" t="array" ref="N12:N12">IF(B12&lt;4,"",1-IFERROR(SUM(ISNUMBER(O12:CP12)*(1-$O$3:$CP$3))/COUNTIF($O$3:$CP$3,0),0))</f>
        <v>0</v>
      </c>
      <c r="O12" s="103" t="n">
        <f aca="true">IF(ISBLANK(OFFSET('Raw Data'!$A$3,MATCH('Data above threshold'!$A12,'Raw Data'!$B$4:$B$185,0),MATCH('Data above threshold'!Q$4,'Raw Data'!$3:$3,0)-1)),"", IFERROR($J12*OFFSET('Raw Data'!$A$3,MATCH('Data above threshold'!$A12,'Raw Data'!$B$4:$B$185,0),MATCH('Data above threshold'!Q$4,'Raw Data'!$3:$3,0)-1),"NA"))</f>
        <v>2</v>
      </c>
      <c r="P12" s="103" t="n">
        <f aca="true">IF(ISBLANK(OFFSET('Raw Data'!$A$3,MATCH('Data above threshold'!$A12,'Raw Data'!$B$4:$B$185,0),MATCH('Data above threshold'!R$4,'Raw Data'!$3:$3,0)-1)),"", IFERROR($J12*OFFSET('Raw Data'!$A$3,MATCH('Data above threshold'!$A12,'Raw Data'!$B$4:$B$185,0),MATCH('Data above threshold'!R$4,'Raw Data'!$3:$3,0)-1),"NA"))</f>
        <v>2</v>
      </c>
      <c r="Q12" s="103" t="n">
        <f aca="true">IF(ISBLANK(OFFSET('Raw Data'!$A$3,MATCH('Data above threshold'!$A12,'Raw Data'!$B$4:$B$185,0),MATCH('Data above threshold'!S$4,'Raw Data'!$3:$3,0)-1)),"", IFERROR($J12*OFFSET('Raw Data'!$A$3,MATCH('Data above threshold'!$A12,'Raw Data'!$B$4:$B$185,0),MATCH('Data above threshold'!S$4,'Raw Data'!$3:$3,0)-1),"NA"))</f>
        <v>1</v>
      </c>
      <c r="R12" s="103" t="n">
        <f aca="true">IF(ISBLANK(OFFSET('Raw Data'!$A$3,MATCH('Data above threshold'!$A12,'Raw Data'!$B$4:$B$185,0),MATCH('Data above threshold'!T$4,'Raw Data'!$3:$3,0)-1)),"", IFERROR($J12*OFFSET('Raw Data'!$A$3,MATCH('Data above threshold'!$A12,'Raw Data'!$B$4:$B$185,0),MATCH('Data above threshold'!T$4,'Raw Data'!$3:$3,0)-1),"NA"))</f>
        <v>2</v>
      </c>
      <c r="S12" s="103" t="n">
        <f aca="true">IF(ISBLANK(OFFSET('Raw Data'!$A$3,MATCH('Data above threshold'!$A12,'Raw Data'!$B$4:$B$185,0),MATCH('Data above threshold'!U$4,'Raw Data'!$3:$3,0)-1)),"", IFERROR($J12*OFFSET('Raw Data'!$A$3,MATCH('Data above threshold'!$A12,'Raw Data'!$B$4:$B$185,0),MATCH('Data above threshold'!U$4,'Raw Data'!$3:$3,0)-1),"NA"))</f>
        <v>2</v>
      </c>
      <c r="T12" s="103" t="n">
        <f aca="true">IF(ISBLANK(OFFSET('Raw Data'!$A$3,MATCH('Data above threshold'!$A12,'Raw Data'!$B$4:$B$185,0),MATCH('Data above threshold'!V$4,'Raw Data'!$3:$3,0)-1)),"", IFERROR($J12*OFFSET('Raw Data'!$A$3,MATCH('Data above threshold'!$A12,'Raw Data'!$B$4:$B$185,0),MATCH('Data above threshold'!V$4,'Raw Data'!$3:$3,0)-1),"NA"))</f>
        <v>0</v>
      </c>
      <c r="U12" s="103" t="n">
        <f aca="true">IF(ISBLANK(OFFSET('Raw Data'!$A$3,MATCH('Data above threshold'!$A12,'Raw Data'!$B$4:$B$185,0),MATCH('Data above threshold'!W$4,'Raw Data'!$3:$3,0)-1)),"", IFERROR($J12*OFFSET('Raw Data'!$A$3,MATCH('Data above threshold'!$A12,'Raw Data'!$B$4:$B$185,0),MATCH('Data above threshold'!W$4,'Raw Data'!$3:$3,0)-1),"NA"))</f>
        <v>2</v>
      </c>
      <c r="V12" s="103" t="n">
        <f aca="true">IF(ISBLANK(OFFSET('Raw Data'!$A$3,MATCH('Data above threshold'!$A12,'Raw Data'!$B$4:$B$185,0),MATCH('Data above threshold'!X$4,'Raw Data'!$3:$3,0)-1)),"", IFERROR($J12*OFFSET('Raw Data'!$A$3,MATCH('Data above threshold'!$A12,'Raw Data'!$B$4:$B$185,0),MATCH('Data above threshold'!X$4,'Raw Data'!$3:$3,0)-1),"NA"))</f>
        <v>2</v>
      </c>
      <c r="W12" s="103" t="n">
        <f aca="true">IF(ISBLANK(OFFSET('Raw Data'!$A$3,MATCH('Data above threshold'!$A12,'Raw Data'!$B$4:$B$185,0),MATCH('Data above threshold'!Y$4,'Raw Data'!$3:$3,0)-1)),"", IFERROR($J12*OFFSET('Raw Data'!$A$3,MATCH('Data above threshold'!$A12,'Raw Data'!$B$4:$B$185,0),MATCH('Data above threshold'!Y$4,'Raw Data'!$3:$3,0)-1),"NA"))</f>
        <v>0</v>
      </c>
      <c r="X12" s="103" t="n">
        <f aca="true">IF(ISBLANK(OFFSET('Raw Data'!$A$3,MATCH('Data above threshold'!$A12,'Raw Data'!$B$4:$B$185,0),MATCH('Data above threshold'!Z$4,'Raw Data'!$3:$3,0)-1)),"", IFERROR($J12*OFFSET('Raw Data'!$A$3,MATCH('Data above threshold'!$A12,'Raw Data'!$B$4:$B$185,0),MATCH('Data above threshold'!Z$4,'Raw Data'!$3:$3,0)-1),"NA"))</f>
        <v>2</v>
      </c>
      <c r="Y12" s="103" t="n">
        <f aca="true">IF(ISBLANK(OFFSET('Raw Data'!$A$3,MATCH('Data above threshold'!$A12,'Raw Data'!$B$4:$B$185,0),MATCH('Data above threshold'!AA$4,'Raw Data'!$3:$3,0)-1)),"", IFERROR($J12*OFFSET('Raw Data'!$A$3,MATCH('Data above threshold'!$A12,'Raw Data'!$B$4:$B$185,0),MATCH('Data above threshold'!AA$4,'Raw Data'!$3:$3,0)-1),"NA"))</f>
        <v>2</v>
      </c>
      <c r="Z12" s="103" t="n">
        <f aca="true">IF(ISBLANK(OFFSET('Raw Data'!$A$3,MATCH('Data above threshold'!$A12,'Raw Data'!$B$4:$B$185,0),MATCH('Data above threshold'!AB$4,'Raw Data'!$3:$3,0)-1)),"", IFERROR($J12*OFFSET('Raw Data'!$A$3,MATCH('Data above threshold'!$A12,'Raw Data'!$B$4:$B$185,0),MATCH('Data above threshold'!AB$4,'Raw Data'!$3:$3,0)-1),"NA"))</f>
        <v>1</v>
      </c>
      <c r="AA12" s="103" t="n">
        <f aca="true">IF(ISBLANK(OFFSET('Raw Data'!$A$3,MATCH('Data above threshold'!$A12,'Raw Data'!$B$4:$B$185,0),MATCH('Data above threshold'!AC$4,'Raw Data'!$3:$3,0)-1)),"", IFERROR($J12*OFFSET('Raw Data'!$A$3,MATCH('Data above threshold'!$A12,'Raw Data'!$B$4:$B$185,0),MATCH('Data above threshold'!AC$4,'Raw Data'!$3:$3,0)-1),"NA"))</f>
        <v>1</v>
      </c>
      <c r="AB12" s="103" t="n">
        <f aca="true">IF(ISBLANK(OFFSET('Raw Data'!$A$3,MATCH('Data above threshold'!$A12,'Raw Data'!$B$4:$B$185,0),MATCH('Data above threshold'!AD$4,'Raw Data'!$3:$3,0)-1)),"", IFERROR($J12*OFFSET('Raw Data'!$A$3,MATCH('Data above threshold'!$A12,'Raw Data'!$B$4:$B$185,0),MATCH('Data above threshold'!AD$4,'Raw Data'!$3:$3,0)-1),"NA"))</f>
        <v>1</v>
      </c>
      <c r="AC12" s="103" t="n">
        <f aca="true">IF(ISBLANK(OFFSET('Raw Data'!$A$3,MATCH('Data above threshold'!$A12,'Raw Data'!$B$4:$B$185,0),MATCH('Data above threshold'!AE$4,'Raw Data'!$3:$3,0)-1)),"", IFERROR($J12*OFFSET('Raw Data'!$A$3,MATCH('Data above threshold'!$A12,'Raw Data'!$B$4:$B$185,0),MATCH('Data above threshold'!AE$4,'Raw Data'!$3:$3,0)-1),"NA"))</f>
        <v>1</v>
      </c>
      <c r="AD12" s="103" t="n">
        <f aca="true">IF(ISBLANK(OFFSET('Raw Data'!$A$3,MATCH('Data above threshold'!$A12,'Raw Data'!$B$4:$B$185,0),MATCH('Data above threshold'!AF$4,'Raw Data'!$3:$3,0)-1)),"", IFERROR($J12*OFFSET('Raw Data'!$A$3,MATCH('Data above threshold'!$A12,'Raw Data'!$B$4:$B$185,0),MATCH('Data above threshold'!AF$4,'Raw Data'!$3:$3,0)-1),"NA"))</f>
        <v>1</v>
      </c>
      <c r="AE12" s="103" t="n">
        <f aca="true">IF(ISBLANK(OFFSET('Raw Data'!$A$3,MATCH('Data above threshold'!$A12,'Raw Data'!$B$4:$B$185,0),MATCH('Data above threshold'!AG$4,'Raw Data'!$3:$3,0)-1)),"", IFERROR($J12*OFFSET('Raw Data'!$A$3,MATCH('Data above threshold'!$A12,'Raw Data'!$B$4:$B$185,0),MATCH('Data above threshold'!AG$4,'Raw Data'!$3:$3,0)-1),"NA"))</f>
        <v>2</v>
      </c>
      <c r="AF12" s="103" t="n">
        <f aca="true">IF(ISBLANK(OFFSET('Raw Data'!$A$3,MATCH('Data above threshold'!$A12,'Raw Data'!$B$4:$B$185,0),MATCH('Data above threshold'!AH$4,'Raw Data'!$3:$3,0)-1)),"", IFERROR($J12*OFFSET('Raw Data'!$A$3,MATCH('Data above threshold'!$A12,'Raw Data'!$B$4:$B$185,0),MATCH('Data above threshold'!AH$4,'Raw Data'!$3:$3,0)-1),"NA"))</f>
        <v>2</v>
      </c>
      <c r="AG12" s="103" t="n">
        <f aca="true">IF(ISBLANK(OFFSET('Raw Data'!$A$3,MATCH('Data above threshold'!$A12,'Raw Data'!$B$4:$B$185,0),MATCH('Data above threshold'!AI$4,'Raw Data'!$3:$3,0)-1)),"", IFERROR($J12*OFFSET('Raw Data'!$A$3,MATCH('Data above threshold'!$A12,'Raw Data'!$B$4:$B$185,0),MATCH('Data above threshold'!AI$4,'Raw Data'!$3:$3,0)-1),"NA"))</f>
        <v>1</v>
      </c>
      <c r="AH12" s="103" t="n">
        <f aca="true">IF(ISBLANK(OFFSET('Raw Data'!$A$3,MATCH('Data above threshold'!$A12,'Raw Data'!$B$4:$B$185,0),MATCH('Data above threshold'!AJ$4,'Raw Data'!$3:$3,0)-1)),"", IFERROR($J12*OFFSET('Raw Data'!$A$3,MATCH('Data above threshold'!$A12,'Raw Data'!$B$4:$B$185,0),MATCH('Data above threshold'!AJ$4,'Raw Data'!$3:$3,0)-1),"NA"))</f>
        <v>1</v>
      </c>
      <c r="AI12" s="103" t="n">
        <f aca="true">IF(ISBLANK(OFFSET('Raw Data'!$A$3,MATCH('Data above threshold'!$A12,'Raw Data'!$B$4:$B$185,0),MATCH('Data above threshold'!AK$4,'Raw Data'!$3:$3,0)-1)),"", IFERROR($J12*OFFSET('Raw Data'!$A$3,MATCH('Data above threshold'!$A12,'Raw Data'!$B$4:$B$185,0),MATCH('Data above threshold'!AK$4,'Raw Data'!$3:$3,0)-1),"NA"))</f>
        <v>2</v>
      </c>
      <c r="AJ12" s="103" t="n">
        <f aca="true">IF(ISBLANK(OFFSET('Raw Data'!$A$3,MATCH('Data above threshold'!$A12,'Raw Data'!$B$4:$B$185,0),MATCH('Data above threshold'!AL$4,'Raw Data'!$3:$3,0)-1)),"", IFERROR($J12*OFFSET('Raw Data'!$A$3,MATCH('Data above threshold'!$A12,'Raw Data'!$B$4:$B$185,0),MATCH('Data above threshold'!AL$4,'Raw Data'!$3:$3,0)-1),"NA"))</f>
        <v>2</v>
      </c>
      <c r="AK12" s="103" t="n">
        <f aca="true">IF(ISBLANK(OFFSET('Raw Data'!$A$3,MATCH('Data above threshold'!$A12,'Raw Data'!$B$4:$B$185,0),MATCH('Data above threshold'!AM$4,'Raw Data'!$3:$3,0)-1)),"", IFERROR($J12*OFFSET('Raw Data'!$A$3,MATCH('Data above threshold'!$A12,'Raw Data'!$B$4:$B$185,0),MATCH('Data above threshold'!AM$4,'Raw Data'!$3:$3,0)-1),"NA"))</f>
        <v>2</v>
      </c>
      <c r="AL12" s="103" t="n">
        <f aca="true">IF(ISBLANK(OFFSET('Raw Data'!$A$3,MATCH('Data above threshold'!$A12,'Raw Data'!$B$4:$B$185,0),MATCH('Data above threshold'!AN$4,'Raw Data'!$3:$3,0)-1)),"", IFERROR($J12*OFFSET('Raw Data'!$A$3,MATCH('Data above threshold'!$A12,'Raw Data'!$B$4:$B$185,0),MATCH('Data above threshold'!AN$4,'Raw Data'!$3:$3,0)-1),"NA"))</f>
        <v>1</v>
      </c>
      <c r="AM12" s="103" t="n">
        <f aca="true">IF(ISBLANK(OFFSET('Raw Data'!$A$3,MATCH('Data above threshold'!$A12,'Raw Data'!$B$4:$B$185,0),MATCH('Data above threshold'!AO$4,'Raw Data'!$3:$3,0)-1)),"", IFERROR($J12*OFFSET('Raw Data'!$A$3,MATCH('Data above threshold'!$A12,'Raw Data'!$B$4:$B$185,0),MATCH('Data above threshold'!AO$4,'Raw Data'!$3:$3,0)-1),"NA"))</f>
        <v>2</v>
      </c>
      <c r="AN12" s="103" t="n">
        <f aca="true">IF(ISBLANK(OFFSET('Raw Data'!$A$3,MATCH('Data above threshold'!$A12,'Raw Data'!$B$4:$B$185,0),MATCH('Data above threshold'!AP$4,'Raw Data'!$3:$3,0)-1)),"", IFERROR($J12*OFFSET('Raw Data'!$A$3,MATCH('Data above threshold'!$A12,'Raw Data'!$B$4:$B$185,0),MATCH('Data above threshold'!AP$4,'Raw Data'!$3:$3,0)-1),"NA"))</f>
        <v>1</v>
      </c>
      <c r="AO12" s="103" t="n">
        <f aca="true">IF(ISBLANK(OFFSET('Raw Data'!$A$3,MATCH('Data above threshold'!$A12,'Raw Data'!$B$4:$B$185,0),MATCH('Data above threshold'!AQ$4,'Raw Data'!$3:$3,0)-1)),"", IFERROR($J12*OFFSET('Raw Data'!$A$3,MATCH('Data above threshold'!$A12,'Raw Data'!$B$4:$B$185,0),MATCH('Data above threshold'!AQ$4,'Raw Data'!$3:$3,0)-1),"NA"))</f>
        <v>1</v>
      </c>
      <c r="AP12" s="103" t="n">
        <f aca="true">IF(ISBLANK(OFFSET('Raw Data'!$A$3,MATCH('Data above threshold'!$A12,'Raw Data'!$B$4:$B$185,0),MATCH('Data above threshold'!AR$4,'Raw Data'!$3:$3,0)-1)),"", IFERROR($J12*OFFSET('Raw Data'!$A$3,MATCH('Data above threshold'!$A12,'Raw Data'!$B$4:$B$185,0),MATCH('Data above threshold'!AR$4,'Raw Data'!$3:$3,0)-1),"NA"))</f>
        <v>0</v>
      </c>
      <c r="AQ12" s="103" t="n">
        <f aca="true">IF(ISBLANK(OFFSET('Raw Data'!$A$3,MATCH('Data above threshold'!$A12,'Raw Data'!$B$4:$B$185,0),MATCH('Data above threshold'!AS$4,'Raw Data'!$3:$3,0)-1)),"", IFERROR($J12*OFFSET('Raw Data'!$A$3,MATCH('Data above threshold'!$A12,'Raw Data'!$B$4:$B$185,0),MATCH('Data above threshold'!AS$4,'Raw Data'!$3:$3,0)-1),"NA"))</f>
        <v>2</v>
      </c>
      <c r="AR12" s="103" t="n">
        <f aca="true">IF(ISBLANK(OFFSET('Raw Data'!$A$3,MATCH('Data above threshold'!$A12,'Raw Data'!$B$4:$B$185,0),MATCH('Data above threshold'!AT$4,'Raw Data'!$3:$3,0)-1)),"", IFERROR($J12*OFFSET('Raw Data'!$A$3,MATCH('Data above threshold'!$A12,'Raw Data'!$B$4:$B$185,0),MATCH('Data above threshold'!AT$4,'Raw Data'!$3:$3,0)-1),"NA"))</f>
        <v>1</v>
      </c>
      <c r="AS12" s="103" t="n">
        <f aca="true">IF(ISBLANK(OFFSET('Raw Data'!$A$3,MATCH('Data above threshold'!$A12,'Raw Data'!$B$4:$B$185,0),MATCH('Data above threshold'!AU$4,'Raw Data'!$3:$3,0)-1)),"", IFERROR($J12*OFFSET('Raw Data'!$A$3,MATCH('Data above threshold'!$A12,'Raw Data'!$B$4:$B$185,0),MATCH('Data above threshold'!AU$4,'Raw Data'!$3:$3,0)-1),"NA"))</f>
        <v>2</v>
      </c>
      <c r="AT12" s="103" t="n">
        <f aca="true">IF(ISBLANK(OFFSET('Raw Data'!$A$3,MATCH('Data above threshold'!$A12,'Raw Data'!$B$4:$B$185,0),MATCH('Data above threshold'!AV$4,'Raw Data'!$3:$3,0)-1)),"", IFERROR($J12*OFFSET('Raw Data'!$A$3,MATCH('Data above threshold'!$A12,'Raw Data'!$B$4:$B$185,0),MATCH('Data above threshold'!AV$4,'Raw Data'!$3:$3,0)-1),"NA"))</f>
        <v>2</v>
      </c>
      <c r="AU12" s="103" t="n">
        <f aca="true">IF(ISBLANK(OFFSET('Raw Data'!$A$3,MATCH('Data above threshold'!$A12,'Raw Data'!$B$4:$B$185,0),MATCH('Data above threshold'!AW$4,'Raw Data'!$3:$3,0)-1)),"", IFERROR($J12*OFFSET('Raw Data'!$A$3,MATCH('Data above threshold'!$A12,'Raw Data'!$B$4:$B$185,0),MATCH('Data above threshold'!AW$4,'Raw Data'!$3:$3,0)-1),"NA"))</f>
        <v>2</v>
      </c>
      <c r="AV12" s="103" t="n">
        <f aca="true">IF(ISBLANK(OFFSET('Raw Data'!$A$3,MATCH('Data above threshold'!$A12,'Raw Data'!$B$4:$B$185,0),MATCH('Data above threshold'!AX$4,'Raw Data'!$3:$3,0)-1)),"", IFERROR($J12*OFFSET('Raw Data'!$A$3,MATCH('Data above threshold'!$A12,'Raw Data'!$B$4:$B$185,0),MATCH('Data above threshold'!AX$4,'Raw Data'!$3:$3,0)-1),"NA"))</f>
        <v>1</v>
      </c>
      <c r="AW12" s="103" t="n">
        <f aca="true">IF(ISBLANK(OFFSET('Raw Data'!$A$3,MATCH('Data above threshold'!$A12,'Raw Data'!$B$4:$B$185,0),MATCH('Data above threshold'!AY$4,'Raw Data'!$3:$3,0)-1)),"", IFERROR($J12*OFFSET('Raw Data'!$A$3,MATCH('Data above threshold'!$A12,'Raw Data'!$B$4:$B$185,0),MATCH('Data above threshold'!AY$4,'Raw Data'!$3:$3,0)-1),"NA"))</f>
        <v>2</v>
      </c>
      <c r="AX12" s="103" t="n">
        <f aca="true">IF(ISBLANK(OFFSET('Raw Data'!$A$3,MATCH('Data above threshold'!$A12,'Raw Data'!$B$4:$B$185,0),MATCH('Data above threshold'!AZ$4,'Raw Data'!$3:$3,0)-1)),"", IFERROR($J12*OFFSET('Raw Data'!$A$3,MATCH('Data above threshold'!$A12,'Raw Data'!$B$4:$B$185,0),MATCH('Data above threshold'!AZ$4,'Raw Data'!$3:$3,0)-1),"NA"))</f>
        <v>1</v>
      </c>
      <c r="AY12" s="103" t="n">
        <f aca="true">IF(ISBLANK(OFFSET('Raw Data'!$A$3,MATCH('Data above threshold'!$A12,'Raw Data'!$B$4:$B$185,0),MATCH('Data above threshold'!BA$4,'Raw Data'!$3:$3,0)-1)),"", IFERROR($J12*OFFSET('Raw Data'!$A$3,MATCH('Data above threshold'!$A12,'Raw Data'!$B$4:$B$185,0),MATCH('Data above threshold'!BA$4,'Raw Data'!$3:$3,0)-1),"NA"))</f>
        <v>2</v>
      </c>
      <c r="AZ12" s="103" t="n">
        <f aca="true">IF(ISBLANK(OFFSET('Raw Data'!$A$3,MATCH('Data above threshold'!$A12,'Raw Data'!$B$4:$B$185,0),MATCH('Data above threshold'!BB$4,'Raw Data'!$3:$3,0)-1)),"", IFERROR($J12*OFFSET('Raw Data'!$A$3,MATCH('Data above threshold'!$A12,'Raw Data'!$B$4:$B$185,0),MATCH('Data above threshold'!BB$4,'Raw Data'!$3:$3,0)-1),"NA"))</f>
        <v>2</v>
      </c>
      <c r="BA12" s="103" t="n">
        <f aca="true">IF(ISBLANK(OFFSET('Raw Data'!$A$3,MATCH('Data above threshold'!$A12,'Raw Data'!$B$4:$B$185,0),MATCH('Data above threshold'!BC$4,'Raw Data'!$3:$3,0)-1)),"", IFERROR($J12*OFFSET('Raw Data'!$A$3,MATCH('Data above threshold'!$A12,'Raw Data'!$B$4:$B$185,0),MATCH('Data above threshold'!BC$4,'Raw Data'!$3:$3,0)-1),"NA"))</f>
        <v>2</v>
      </c>
      <c r="BB12" s="103" t="n">
        <f aca="true">IF(ISBLANK(OFFSET('Raw Data'!$A$3,MATCH('Data above threshold'!$A12,'Raw Data'!$B$4:$B$185,0),MATCH('Data above threshold'!BD$4,'Raw Data'!$3:$3,0)-1)),"", IFERROR($J12*OFFSET('Raw Data'!$A$3,MATCH('Data above threshold'!$A12,'Raw Data'!$B$4:$B$185,0),MATCH('Data above threshold'!BD$4,'Raw Data'!$3:$3,0)-1),"NA"))</f>
        <v>1</v>
      </c>
      <c r="BC12" s="103" t="n">
        <f aca="true">IF(ISBLANK(OFFSET('Raw Data'!$A$3,MATCH('Data above threshold'!$A12,'Raw Data'!$B$4:$B$185,0),MATCH('Data above threshold'!BE$4,'Raw Data'!$3:$3,0)-1)),"", IFERROR($J12*OFFSET('Raw Data'!$A$3,MATCH('Data above threshold'!$A12,'Raw Data'!$B$4:$B$185,0),MATCH('Data above threshold'!BE$4,'Raw Data'!$3:$3,0)-1),"NA"))</f>
        <v>2</v>
      </c>
      <c r="BD12" s="103" t="n">
        <f aca="true">IF(ISBLANK(OFFSET('Raw Data'!$A$3,MATCH('Data above threshold'!$A12,'Raw Data'!$B$4:$B$185,0),MATCH('Data above threshold'!BF$4,'Raw Data'!$3:$3,0)-1)),"", IFERROR($J12*OFFSET('Raw Data'!$A$3,MATCH('Data above threshold'!$A12,'Raw Data'!$B$4:$B$185,0),MATCH('Data above threshold'!BF$4,'Raw Data'!$3:$3,0)-1),"NA"))</f>
        <v>2</v>
      </c>
      <c r="BE12" s="103" t="n">
        <f aca="true">IF(ISBLANK(OFFSET('Raw Data'!$A$3,MATCH('Data above threshold'!$A12,'Raw Data'!$B$4:$B$185,0),MATCH('Data above threshold'!BG$4,'Raw Data'!$3:$3,0)-1)),"", IFERROR($J12*OFFSET('Raw Data'!$A$3,MATCH('Data above threshold'!$A12,'Raw Data'!$B$4:$B$185,0),MATCH('Data above threshold'!BG$4,'Raw Data'!$3:$3,0)-1),"NA"))</f>
        <v>1</v>
      </c>
      <c r="BF12" s="103" t="n">
        <f aca="true">IF(ISBLANK(OFFSET('Raw Data'!$A$3,MATCH('Data above threshold'!$A12,'Raw Data'!$B$4:$B$185,0),MATCH('Data above threshold'!BH$4,'Raw Data'!$3:$3,0)-1)),"", IFERROR($J12*OFFSET('Raw Data'!$A$3,MATCH('Data above threshold'!$A12,'Raw Data'!$B$4:$B$185,0),MATCH('Data above threshold'!BH$4,'Raw Data'!$3:$3,0)-1),"NA"))</f>
        <v>1</v>
      </c>
      <c r="BG12" s="103" t="n">
        <f aca="true">IF(ISBLANK(OFFSET('Raw Data'!$A$3,MATCH('Data above threshold'!$A12,'Raw Data'!$B$4:$B$185,0),MATCH('Data above threshold'!BI$4,'Raw Data'!$3:$3,0)-1)),"", IFERROR($J12*OFFSET('Raw Data'!$A$3,MATCH('Data above threshold'!$A12,'Raw Data'!$B$4:$B$185,0),MATCH('Data above threshold'!BI$4,'Raw Data'!$3:$3,0)-1),"NA"))</f>
        <v>2</v>
      </c>
      <c r="BH12" s="103" t="n">
        <f aca="true">IF(ISBLANK(OFFSET('Raw Data'!$A$3,MATCH('Data above threshold'!$A12,'Raw Data'!$B$4:$B$185,0),MATCH('Data above threshold'!BJ$4,'Raw Data'!$3:$3,0)-1)),"", IFERROR($J12*OFFSET('Raw Data'!$A$3,MATCH('Data above threshold'!$A12,'Raw Data'!$B$4:$B$185,0),MATCH('Data above threshold'!BJ$4,'Raw Data'!$3:$3,0)-1),"NA"))</f>
        <v>2</v>
      </c>
      <c r="BI12" s="103" t="n">
        <f aca="true">IF(ISBLANK(OFFSET('Raw Data'!$A$3,MATCH('Data above threshold'!$A12,'Raw Data'!$B$4:$B$185,0),MATCH('Data above threshold'!BK$4,'Raw Data'!$3:$3,0)-1)),"", IFERROR($J12*OFFSET('Raw Data'!$A$3,MATCH('Data above threshold'!$A12,'Raw Data'!$B$4:$B$185,0),MATCH('Data above threshold'!BK$4,'Raw Data'!$3:$3,0)-1),"NA"))</f>
        <v>2</v>
      </c>
      <c r="BJ12" s="103" t="n">
        <f aca="true">IF(ISBLANK(OFFSET('Raw Data'!$A$3,MATCH('Data above threshold'!$A12,'Raw Data'!$B$4:$B$185,0),MATCH('Data above threshold'!BL$4,'Raw Data'!$3:$3,0)-1)),"", IFERROR($J12*OFFSET('Raw Data'!$A$3,MATCH('Data above threshold'!$A12,'Raw Data'!$B$4:$B$185,0),MATCH('Data above threshold'!BL$4,'Raw Data'!$3:$3,0)-1),"NA"))</f>
        <v>1</v>
      </c>
      <c r="BK12" s="103" t="n">
        <f aca="true">IF(ISBLANK(OFFSET('Raw Data'!$A$3,MATCH('Data above threshold'!$A12,'Raw Data'!$B$4:$B$185,0),MATCH('Data above threshold'!BM$4,'Raw Data'!$3:$3,0)-1)),"", IFERROR($J12*OFFSET('Raw Data'!$A$3,MATCH('Data above threshold'!$A12,'Raw Data'!$B$4:$B$185,0),MATCH('Data above threshold'!BM$4,'Raw Data'!$3:$3,0)-1),"NA"))</f>
        <v>1</v>
      </c>
      <c r="BL12" s="103" t="n">
        <f aca="true">IF(ISBLANK(OFFSET('Raw Data'!$A$3,MATCH('Data above threshold'!$A12,'Raw Data'!$B$4:$B$185,0),MATCH('Data above threshold'!BN$4,'Raw Data'!$3:$3,0)-1)),"", IFERROR($J12*OFFSET('Raw Data'!$A$3,MATCH('Data above threshold'!$A12,'Raw Data'!$B$4:$B$185,0),MATCH('Data above threshold'!BN$4,'Raw Data'!$3:$3,0)-1),"NA"))</f>
        <v>2</v>
      </c>
      <c r="BM12" s="103" t="n">
        <f aca="true">IF(ISBLANK(OFFSET('Raw Data'!$A$3,MATCH('Data above threshold'!$A12,'Raw Data'!$B$4:$B$185,0),MATCH('Data above threshold'!BO$4,'Raw Data'!$3:$3,0)-1)),"", IFERROR($J12*OFFSET('Raw Data'!$A$3,MATCH('Data above threshold'!$A12,'Raw Data'!$B$4:$B$185,0),MATCH('Data above threshold'!BO$4,'Raw Data'!$3:$3,0)-1),"NA"))</f>
        <v>2</v>
      </c>
      <c r="BN12" s="103" t="n">
        <f aca="true">IF(ISBLANK(OFFSET('Raw Data'!$A$3,MATCH('Data above threshold'!$A12,'Raw Data'!$B$4:$B$185,0),MATCH('Data above threshold'!BP$4,'Raw Data'!$3:$3,0)-1)),"", IFERROR($J12*OFFSET('Raw Data'!$A$3,MATCH('Data above threshold'!$A12,'Raw Data'!$B$4:$B$185,0),MATCH('Data above threshold'!BP$4,'Raw Data'!$3:$3,0)-1),"NA"))</f>
        <v>1</v>
      </c>
      <c r="BO12" s="103" t="n">
        <f aca="true">IF(ISBLANK(OFFSET('Raw Data'!$A$3,MATCH('Data above threshold'!$A12,'Raw Data'!$B$4:$B$185,0),MATCH('Data above threshold'!BQ$4,'Raw Data'!$3:$3,0)-1)),"", IFERROR($J12*OFFSET('Raw Data'!$A$3,MATCH('Data above threshold'!$A12,'Raw Data'!$B$4:$B$185,0),MATCH('Data above threshold'!BQ$4,'Raw Data'!$3:$3,0)-1),"NA"))</f>
        <v>1</v>
      </c>
      <c r="BP12" s="103" t="n">
        <f aca="true">IF(ISBLANK(OFFSET('Raw Data'!$A$3,MATCH('Data above threshold'!$A12,'Raw Data'!$B$4:$B$185,0),MATCH('Data above threshold'!BR$4,'Raw Data'!$3:$3,0)-1)),"", IFERROR($J12*OFFSET('Raw Data'!$A$3,MATCH('Data above threshold'!$A12,'Raw Data'!$B$4:$B$185,0),MATCH('Data above threshold'!BR$4,'Raw Data'!$3:$3,0)-1),"NA"))</f>
        <v>1</v>
      </c>
      <c r="BQ12" s="103" t="n">
        <f aca="true">IF(ISBLANK(OFFSET('Raw Data'!$A$3,MATCH('Data above threshold'!$A12,'Raw Data'!$B$4:$B$185,0),MATCH('Data above threshold'!BS$4,'Raw Data'!$3:$3,0)-1)),"", IFERROR($J12*OFFSET('Raw Data'!$A$3,MATCH('Data above threshold'!$A12,'Raw Data'!$B$4:$B$185,0),MATCH('Data above threshold'!BS$4,'Raw Data'!$3:$3,0)-1),"NA"))</f>
        <v>2</v>
      </c>
      <c r="BR12" s="103" t="n">
        <f aca="true">IF(ISBLANK(OFFSET('Raw Data'!$A$3,MATCH('Data above threshold'!$A12,'Raw Data'!$B$4:$B$185,0),MATCH('Data above threshold'!BT$4,'Raw Data'!$3:$3,0)-1)),"", IFERROR($J12*OFFSET('Raw Data'!$A$3,MATCH('Data above threshold'!$A12,'Raw Data'!$B$4:$B$185,0),MATCH('Data above threshold'!BT$4,'Raw Data'!$3:$3,0)-1),"NA"))</f>
        <v>1</v>
      </c>
      <c r="BS12" s="103" t="n">
        <f aca="true">IF(ISBLANK(OFFSET('Raw Data'!$A$3,MATCH('Data above threshold'!$A12,'Raw Data'!$B$4:$B$185,0),MATCH('Data above threshold'!BU$4,'Raw Data'!$3:$3,0)-1)),"", IFERROR($J12*OFFSET('Raw Data'!$A$3,MATCH('Data above threshold'!$A12,'Raw Data'!$B$4:$B$185,0),MATCH('Data above threshold'!BU$4,'Raw Data'!$3:$3,0)-1),"NA"))</f>
        <v>2</v>
      </c>
      <c r="BT12" s="103" t="n">
        <f aca="true">IF(ISBLANK(OFFSET('Raw Data'!$A$3,MATCH('Data above threshold'!$A12,'Raw Data'!$B$4:$B$185,0),MATCH('Data above threshold'!BV$4,'Raw Data'!$3:$3,0)-1)),"", IFERROR($J12*OFFSET('Raw Data'!$A$3,MATCH('Data above threshold'!$A12,'Raw Data'!$B$4:$B$185,0),MATCH('Data above threshold'!BV$4,'Raw Data'!$3:$3,0)-1),"NA"))</f>
        <v>2</v>
      </c>
      <c r="BU12" s="103" t="n">
        <f aca="true">IF(ISBLANK(OFFSET('Raw Data'!$A$3,MATCH('Data above threshold'!$A12,'Raw Data'!$B$4:$B$185,0),MATCH('Data above threshold'!BW$4,'Raw Data'!$3:$3,0)-1)),"", IFERROR($J12*OFFSET('Raw Data'!$A$3,MATCH('Data above threshold'!$A12,'Raw Data'!$B$4:$B$185,0),MATCH('Data above threshold'!BW$4,'Raw Data'!$3:$3,0)-1),"NA"))</f>
        <v>2</v>
      </c>
      <c r="BV12" s="103" t="n">
        <f aca="true">IF(ISBLANK(OFFSET('Raw Data'!$A$3,MATCH('Data above threshold'!$A12,'Raw Data'!$B$4:$B$185,0),MATCH('Data above threshold'!BX$4,'Raw Data'!$3:$3,0)-1)),"", IFERROR($J12*OFFSET('Raw Data'!$A$3,MATCH('Data above threshold'!$A12,'Raw Data'!$B$4:$B$185,0),MATCH('Data above threshold'!BX$4,'Raw Data'!$3:$3,0)-1),"NA"))</f>
        <v>1</v>
      </c>
      <c r="BW12" s="103" t="n">
        <f aca="true">IF(ISBLANK(OFFSET('Raw Data'!$A$3,MATCH('Data above threshold'!$A12,'Raw Data'!$B$4:$B$185,0),MATCH('Data above threshold'!BY$4,'Raw Data'!$3:$3,0)-1)),"", IFERROR($J12*OFFSET('Raw Data'!$A$3,MATCH('Data above threshold'!$A12,'Raw Data'!$B$4:$B$185,0),MATCH('Data above threshold'!BY$4,'Raw Data'!$3:$3,0)-1),"NA"))</f>
        <v>2</v>
      </c>
      <c r="BX12" s="103" t="n">
        <f aca="true">IF(ISBLANK(OFFSET('Raw Data'!$A$3,MATCH('Data above threshold'!$A12,'Raw Data'!$B$4:$B$185,0),MATCH('Data above threshold'!BZ$4,'Raw Data'!$3:$3,0)-1)),"", IFERROR($J12*OFFSET('Raw Data'!$A$3,MATCH('Data above threshold'!$A12,'Raw Data'!$B$4:$B$185,0),MATCH('Data above threshold'!BZ$4,'Raw Data'!$3:$3,0)-1),"NA"))</f>
        <v>2</v>
      </c>
      <c r="BY12" s="103" t="n">
        <f aca="true">IF(ISBLANK(OFFSET('Raw Data'!$A$3,MATCH('Data above threshold'!$A12,'Raw Data'!$B$4:$B$185,0),MATCH('Data above threshold'!CA$4,'Raw Data'!$3:$3,0)-1)),"", IFERROR($J12*OFFSET('Raw Data'!$A$3,MATCH('Data above threshold'!$A12,'Raw Data'!$B$4:$B$185,0),MATCH('Data above threshold'!CA$4,'Raw Data'!$3:$3,0)-1),"NA"))</f>
        <v>1</v>
      </c>
      <c r="BZ12" s="103" t="n">
        <f aca="true">IF(ISBLANK(OFFSET('Raw Data'!$A$3,MATCH('Data above threshold'!$A12,'Raw Data'!$B$4:$B$185,0),MATCH('Data above threshold'!CB$4,'Raw Data'!$3:$3,0)-1)),"", IFERROR($J12*OFFSET('Raw Data'!$A$3,MATCH('Data above threshold'!$A12,'Raw Data'!$B$4:$B$185,0),MATCH('Data above threshold'!CB$4,'Raw Data'!$3:$3,0)-1),"NA"))</f>
        <v>1</v>
      </c>
      <c r="CA12" s="103" t="n">
        <f aca="true">IF(ISBLANK(OFFSET('Raw Data'!$A$3,MATCH('Data above threshold'!$A12,'Raw Data'!$B$4:$B$185,0),MATCH('Data above threshold'!CC$4,'Raw Data'!$3:$3,0)-1)),"", IFERROR($J12*OFFSET('Raw Data'!$A$3,MATCH('Data above threshold'!$A12,'Raw Data'!$B$4:$B$185,0),MATCH('Data above threshold'!CC$4,'Raw Data'!$3:$3,0)-1),"NA"))</f>
        <v>1</v>
      </c>
      <c r="CB12" s="103" t="n">
        <f aca="true">IF(ISBLANK(OFFSET('Raw Data'!$A$3,MATCH('Data above threshold'!$A12,'Raw Data'!$B$4:$B$185,0),MATCH('Data above threshold'!CD$4,'Raw Data'!$3:$3,0)-1)),"", IFERROR($J12*OFFSET('Raw Data'!$A$3,MATCH('Data above threshold'!$A12,'Raw Data'!$B$4:$B$185,0),MATCH('Data above threshold'!CD$4,'Raw Data'!$3:$3,0)-1),"NA"))</f>
        <v>1</v>
      </c>
      <c r="CC12" s="103" t="n">
        <f aca="true">IF(ISBLANK(OFFSET('Raw Data'!$A$3,MATCH('Data above threshold'!$A12,'Raw Data'!$B$4:$B$185,0),MATCH('Data above threshold'!CE$4,'Raw Data'!$3:$3,0)-1)),"", IFERROR($J12*OFFSET('Raw Data'!$A$3,MATCH('Data above threshold'!$A12,'Raw Data'!$B$4:$B$185,0),MATCH('Data above threshold'!CE$4,'Raw Data'!$3:$3,0)-1),"NA"))</f>
        <v>2</v>
      </c>
      <c r="CD12" s="103" t="n">
        <f aca="true">IF(ISBLANK(OFFSET('Raw Data'!$A$3,MATCH('Data above threshold'!$A12,'Raw Data'!$B$4:$B$185,0),MATCH('Data above threshold'!CF$4,'Raw Data'!$3:$3,0)-1)),"", IFERROR($J12*OFFSET('Raw Data'!$A$3,MATCH('Data above threshold'!$A12,'Raw Data'!$B$4:$B$185,0),MATCH('Data above threshold'!CF$4,'Raw Data'!$3:$3,0)-1),"NA"))</f>
        <v>1</v>
      </c>
      <c r="CE12" s="103" t="n">
        <f aca="true">IF(ISBLANK(OFFSET('Raw Data'!$A$3,MATCH('Data above threshold'!$A12,'Raw Data'!$B$4:$B$185,0),MATCH('Data above threshold'!CG$4,'Raw Data'!$3:$3,0)-1)),"", IFERROR($J12*OFFSET('Raw Data'!$A$3,MATCH('Data above threshold'!$A12,'Raw Data'!$B$4:$B$185,0),MATCH('Data above threshold'!CG$4,'Raw Data'!$3:$3,0)-1),"NA"))</f>
        <v>1</v>
      </c>
      <c r="CF12" s="103" t="n">
        <f aca="true">IF(ISBLANK(OFFSET('Raw Data'!$A$3,MATCH('Data above threshold'!$A12,'Raw Data'!$B$4:$B$185,0),MATCH('Data above threshold'!CH$4,'Raw Data'!$3:$3,0)-1)),"", IFERROR($J12*OFFSET('Raw Data'!$A$3,MATCH('Data above threshold'!$A12,'Raw Data'!$B$4:$B$185,0),MATCH('Data above threshold'!CH$4,'Raw Data'!$3:$3,0)-1),"NA"))</f>
        <v>2</v>
      </c>
      <c r="CG12" s="103" t="n">
        <f aca="true">IF(ISBLANK(OFFSET('Raw Data'!$A$3,MATCH('Data above threshold'!$A12,'Raw Data'!$B$4:$B$185,0),MATCH('Data above threshold'!CI$4,'Raw Data'!$3:$3,0)-1)),"", IFERROR($J12*OFFSET('Raw Data'!$A$3,MATCH('Data above threshold'!$A12,'Raw Data'!$B$4:$B$185,0),MATCH('Data above threshold'!CI$4,'Raw Data'!$3:$3,0)-1),"NA"))</f>
        <v>1</v>
      </c>
      <c r="CH12" s="103" t="n">
        <f aca="true">IF(ISBLANK(OFFSET('Raw Data'!$A$3,MATCH('Data above threshold'!$A12,'Raw Data'!$B$4:$B$185,0),MATCH('Data above threshold'!CJ$4,'Raw Data'!$3:$3,0)-1)),"", IFERROR($J12*OFFSET('Raw Data'!$A$3,MATCH('Data above threshold'!$A12,'Raw Data'!$B$4:$B$185,0),MATCH('Data above threshold'!CJ$4,'Raw Data'!$3:$3,0)-1),"NA"))</f>
        <v>2</v>
      </c>
      <c r="CI12" s="103" t="n">
        <f aca="true">IF(ISBLANK(OFFSET('Raw Data'!$A$3,MATCH('Data above threshold'!$A12,'Raw Data'!$B$4:$B$185,0),MATCH('Data above threshold'!CK$4,'Raw Data'!$3:$3,0)-1)),"", IFERROR($J12*OFFSET('Raw Data'!$A$3,MATCH('Data above threshold'!$A12,'Raw Data'!$B$4:$B$185,0),MATCH('Data above threshold'!CK$4,'Raw Data'!$3:$3,0)-1),"NA"))</f>
        <v>1</v>
      </c>
      <c r="CJ12" s="103" t="n">
        <f aca="true">IF(ISBLANK(OFFSET('Raw Data'!$A$3,MATCH('Data above threshold'!$A12,'Raw Data'!$B$4:$B$185,0),MATCH('Data above threshold'!CL$4,'Raw Data'!$3:$3,0)-1)),"", IFERROR($J12*OFFSET('Raw Data'!$A$3,MATCH('Data above threshold'!$A12,'Raw Data'!$B$4:$B$185,0),MATCH('Data above threshold'!CL$4,'Raw Data'!$3:$3,0)-1),"NA"))</f>
        <v>2</v>
      </c>
      <c r="CK12" s="103" t="n">
        <f aca="true">IF(ISBLANK(OFFSET('Raw Data'!$A$3,MATCH('Data above threshold'!$A12,'Raw Data'!$B$4:$B$185,0),MATCH('Data above threshold'!CM$4,'Raw Data'!$3:$3,0)-1)),"", IFERROR($J12*OFFSET('Raw Data'!$A$3,MATCH('Data above threshold'!$A12,'Raw Data'!$B$4:$B$185,0),MATCH('Data above threshold'!CM$4,'Raw Data'!$3:$3,0)-1),"NA"))</f>
        <v>2</v>
      </c>
      <c r="CL12" s="103" t="n">
        <f aca="true">IF(ISBLANK(OFFSET('Raw Data'!$A$3,MATCH('Data above threshold'!$A12,'Raw Data'!$B$4:$B$185,0),MATCH('Data above threshold'!CN$4,'Raw Data'!$3:$3,0)-1)),"", IFERROR($J12*OFFSET('Raw Data'!$A$3,MATCH('Data above threshold'!$A12,'Raw Data'!$B$4:$B$185,0),MATCH('Data above threshold'!CN$4,'Raw Data'!$3:$3,0)-1),"NA"))</f>
        <v>2</v>
      </c>
      <c r="CM12" s="103" t="n">
        <f aca="true">IF(ISBLANK(OFFSET('Raw Data'!$A$3,MATCH('Data above threshold'!$A12,'Raw Data'!$B$4:$B$185,0),MATCH('Data above threshold'!CO$4,'Raw Data'!$3:$3,0)-1)),"", IFERROR($J12*OFFSET('Raw Data'!$A$3,MATCH('Data above threshold'!$A12,'Raw Data'!$B$4:$B$185,0),MATCH('Data above threshold'!CO$4,'Raw Data'!$3:$3,0)-1),"NA"))</f>
        <v>1</v>
      </c>
      <c r="CN12" s="103" t="n">
        <f aca="true">IF(ISBLANK(OFFSET('Raw Data'!$A$3,MATCH('Data above threshold'!$A12,'Raw Data'!$B$4:$B$185,0),MATCH('Data above threshold'!CP$4,'Raw Data'!$3:$3,0)-1)),"", IFERROR($J12*OFFSET('Raw Data'!$A$3,MATCH('Data above threshold'!$A12,'Raw Data'!$B$4:$B$185,0),MATCH('Data above threshold'!CP$4,'Raw Data'!$3:$3,0)-1),"NA"))</f>
        <v>1</v>
      </c>
      <c r="CO12" s="103" t="n">
        <f aca="true">IF(ISBLANK(OFFSET('Raw Data'!$A$3,MATCH('Data above threshold'!$A12,'Raw Data'!$B$4:$B$185,0),MATCH('Data above threshold'!CQ$4,'Raw Data'!$3:$3,0)-1)),"", IFERROR($J12*OFFSET('Raw Data'!$A$3,MATCH('Data above threshold'!$A12,'Raw Data'!$B$4:$B$185,0),MATCH('Data above threshold'!CQ$4,'Raw Data'!$3:$3,0)-1),"NA"))</f>
        <v>1</v>
      </c>
      <c r="CP12" s="103" t="n">
        <f aca="true">IF(ISBLANK(OFFSET('Raw Data'!$A$3,MATCH('Data above threshold'!$A12,'Raw Data'!$B$4:$B$185,0),MATCH('Data above threshold'!CR$4,'Raw Data'!$3:$3,0)-1)),"", IFERROR($J12*OFFSET('Raw Data'!$A$3,MATCH('Data above threshold'!$A12,'Raw Data'!$B$4:$B$185,0),MATCH('Data above threshold'!CR$4,'Raw Data'!$3:$3,0)-1),"NA"))</f>
        <v>1</v>
      </c>
    </row>
    <row r="13" s="103" customFormat="true" ht="15.5" hidden="false" customHeight="false" outlineLevel="0" collapsed="false">
      <c r="A13" s="107" t="n">
        <v>1122</v>
      </c>
      <c r="B13" s="107" t="n">
        <v>4</v>
      </c>
      <c r="C13" s="103" t="str">
        <f aca="true">IF(ISBLANK(OFFSET('Raw Data'!$A$3,MATCH($A13,'Raw Data'!$B$4:$B$185,0),MATCH(C$4,'Raw Data'!$3:$3,0)-1)),"",OFFSET('Raw Data'!$A$3,MATCH($A13,'Raw Data'!$B$4:$B$185,0),MATCH(C$4,'Raw Data'!$3:$3,0)-1))</f>
        <v/>
      </c>
      <c r="D13" s="103" t="str">
        <f aca="true">IF(ISBLANK(OFFSET('Raw Data'!$A$3,MATCH($A13,'Raw Data'!$B$4:$B$185,0),MATCH(D$4,'Raw Data'!$3:$3,0)-1)),"",OFFSET('Raw Data'!$A$3,MATCH($A13,'Raw Data'!$B$4:$B$185,0),MATCH(D$4,'Raw Data'!$3:$3,0)-1))</f>
        <v>Expert assessment data - C.11</v>
      </c>
      <c r="E13" s="103" t="str">
        <f aca="true">IF(ISBLANK(OFFSET('Raw Data'!$A$3,MATCH($A13,'Raw Data'!$B$4:$B$185,0),MATCH(E$4,'Raw Data'!$3:$3,0)-1)),"",OFFSET('Raw Data'!$A$3,MATCH($A13,'Raw Data'!$B$4:$B$185,0),MATCH(E$4,'Raw Data'!$3:$3,0)-1))</f>
        <v>Is participation in these structures funded for non-governmental consumer advocacy groups in your country in 2020?</v>
      </c>
      <c r="F13" s="103" t="str">
        <f aca="true">IF(ISBLANK(OFFSET('Raw Data'!$A$3,MATCH($A13,'Raw Data'!$B$4:$B$185,0),MATCH(F$4,'Raw Data'!$3:$3,0)-1)),"",OFFSET('Raw Data'!$A$3,MATCH($A13,'Raw Data'!$B$4:$B$185,0),MATCH(F$4,'Raw Data'!$3:$3,0)-1))</f>
        <v/>
      </c>
      <c r="H13" s="103" t="str">
        <f aca="true">IF(ISBLANK(OFFSET('Raw Data'!$A$3,MATCH($A13,'Raw Data'!$B$4:$B$185,0),MATCH(H$4,'Raw Data'!$3:$3,0)-1)),"",OFFSET('Raw Data'!$A$3,MATCH($A13,'Raw Data'!$B$4:$B$185,0),MATCH(H$4,'Raw Data'!$3:$3,0)-1))</f>
        <v/>
      </c>
      <c r="I13" s="103" t="str">
        <f aca="true">IF(ISBLANK(OFFSET('Raw Data'!$A$3,MATCH($A13,'Raw Data'!$B$4:$B$185,0),MATCH(I$4,'Raw Data'!$3:$3,0)-1)),"",OFFSET('Raw Data'!$A$3,MATCH($A13,'Raw Data'!$B$4:$B$185,0),MATCH(I$4,'Raw Data'!$3:$3,0)-1))</f>
        <v>Plus</v>
      </c>
      <c r="J13" s="103" t="n">
        <f aca="false">IF(I13="","",IF(I13="Minus",-1,1))</f>
        <v>1</v>
      </c>
      <c r="K13" s="105" t="n">
        <f aca="false" t="array" ref="K13:K13">IFERROR(SKEW(IF(ISNUMBER(O13:CP13),O13:CP13,"")),"")</f>
        <v>1.35460554517151</v>
      </c>
      <c r="L13" s="103" t="n">
        <f aca="true">IF(ISBLANK(OFFSET('Data above threshold'!$A$4,MATCH('Data above threshold'!$A13,'Data above threshold'!$A$5:$A$185,0),MATCH('Data above threshold'!N$4,'Data above threshold'!$4:$4,0)-1)),1,OFFSET('Data above threshold'!$A$4,MATCH('Data above threshold'!$A13,'Data above threshold'!$A$5:$A$185,0),MATCH('Data above threshold'!N$4,'Data above threshold'!$4:$4,0)-1))</f>
        <v>0</v>
      </c>
      <c r="M13" s="103" t="str">
        <f aca="true">IF(ISBLANK(OFFSET('Data above threshold'!$A$4,MATCH('Data above threshold'!$A13,'Data above threshold'!$A$5:$A$185,0),MATCH('Data above threshold'!O$4,'Data above threshold'!$4:$4,0)-1)),"",OFFSET('Data above threshold'!$A$4,MATCH('Data above threshold'!$A13,'Data above threshold'!$A$5:$A$185,0),MATCH('Data above threshold'!O$4,'Data above threshold'!$4:$4,0)-1))</f>
        <v/>
      </c>
      <c r="N13" s="106" t="n">
        <f aca="false" t="array" ref="N13:N13">IF(B13&lt;4,"",1-IFERROR(SUM(ISNUMBER(O13:CP13)*(1-$O$3:$CP$3))/COUNTIF($O$3:$CP$3,0),0))</f>
        <v>0.025</v>
      </c>
      <c r="O13" s="103" t="n">
        <f aca="true">IF(ISBLANK(OFFSET('Raw Data'!$A$3,MATCH('Data above threshold'!$A13,'Raw Data'!$B$4:$B$185,0),MATCH('Data above threshold'!Q$4,'Raw Data'!$3:$3,0)-1)),"", IFERROR($J13*OFFSET('Raw Data'!$A$3,MATCH('Data above threshold'!$A13,'Raw Data'!$B$4:$B$185,0),MATCH('Data above threshold'!Q$4,'Raw Data'!$3:$3,0)-1),"NA"))</f>
        <v>0.42857143</v>
      </c>
      <c r="P13" s="103" t="n">
        <f aca="true">IF(ISBLANK(OFFSET('Raw Data'!$A$3,MATCH('Data above threshold'!$A13,'Raw Data'!$B$4:$B$185,0),MATCH('Data above threshold'!R$4,'Raw Data'!$3:$3,0)-1)),"", IFERROR($J13*OFFSET('Raw Data'!$A$3,MATCH('Data above threshold'!$A13,'Raw Data'!$B$4:$B$185,0),MATCH('Data above threshold'!R$4,'Raw Data'!$3:$3,0)-1),"NA"))</f>
        <v>0.714286</v>
      </c>
      <c r="Q13" s="103" t="str">
        <f aca="true">IF(ISBLANK(OFFSET('Raw Data'!$A$3,MATCH('Data above threshold'!$A13,'Raw Data'!$B$4:$B$185,0),MATCH('Data above threshold'!S$4,'Raw Data'!$3:$3,0)-1)),"", IFERROR($J13*OFFSET('Raw Data'!$A$3,MATCH('Data above threshold'!$A13,'Raw Data'!$B$4:$B$185,0),MATCH('Data above threshold'!S$4,'Raw Data'!$3:$3,0)-1),"NA"))</f>
        <v/>
      </c>
      <c r="R13" s="103" t="n">
        <f aca="true">IF(ISBLANK(OFFSET('Raw Data'!$A$3,MATCH('Data above threshold'!$A13,'Raw Data'!$B$4:$B$185,0),MATCH('Data above threshold'!T$4,'Raw Data'!$3:$3,0)-1)),"", IFERROR($J13*OFFSET('Raw Data'!$A$3,MATCH('Data above threshold'!$A13,'Raw Data'!$B$4:$B$185,0),MATCH('Data above threshold'!T$4,'Raw Data'!$3:$3,0)-1),"NA"))</f>
        <v>0</v>
      </c>
      <c r="S13" s="103" t="n">
        <f aca="true">IF(ISBLANK(OFFSET('Raw Data'!$A$3,MATCH('Data above threshold'!$A13,'Raw Data'!$B$4:$B$185,0),MATCH('Data above threshold'!U$4,'Raw Data'!$3:$3,0)-1)),"", IFERROR($J13*OFFSET('Raw Data'!$A$3,MATCH('Data above threshold'!$A13,'Raw Data'!$B$4:$B$185,0),MATCH('Data above threshold'!U$4,'Raw Data'!$3:$3,0)-1),"NA"))</f>
        <v>0.142857</v>
      </c>
      <c r="T13" s="103" t="n">
        <f aca="true">IF(ISBLANK(OFFSET('Raw Data'!$A$3,MATCH('Data above threshold'!$A13,'Raw Data'!$B$4:$B$185,0),MATCH('Data above threshold'!V$4,'Raw Data'!$3:$3,0)-1)),"", IFERROR($J13*OFFSET('Raw Data'!$A$3,MATCH('Data above threshold'!$A13,'Raw Data'!$B$4:$B$185,0),MATCH('Data above threshold'!V$4,'Raw Data'!$3:$3,0)-1),"NA"))</f>
        <v>0</v>
      </c>
      <c r="U13" s="103" t="n">
        <f aca="true">IF(ISBLANK(OFFSET('Raw Data'!$A$3,MATCH('Data above threshold'!$A13,'Raw Data'!$B$4:$B$185,0),MATCH('Data above threshold'!W$4,'Raw Data'!$3:$3,0)-1)),"", IFERROR($J13*OFFSET('Raw Data'!$A$3,MATCH('Data above threshold'!$A13,'Raw Data'!$B$4:$B$185,0),MATCH('Data above threshold'!W$4,'Raw Data'!$3:$3,0)-1),"NA"))</f>
        <v>0.428571</v>
      </c>
      <c r="V13" s="103" t="n">
        <f aca="true">IF(ISBLANK(OFFSET('Raw Data'!$A$3,MATCH('Data above threshold'!$A13,'Raw Data'!$B$4:$B$185,0),MATCH('Data above threshold'!X$4,'Raw Data'!$3:$3,0)-1)),"", IFERROR($J13*OFFSET('Raw Data'!$A$3,MATCH('Data above threshold'!$A13,'Raw Data'!$B$4:$B$185,0),MATCH('Data above threshold'!X$4,'Raw Data'!$3:$3,0)-1),"NA"))</f>
        <v>0.142857</v>
      </c>
      <c r="W13" s="103" t="n">
        <f aca="true">IF(ISBLANK(OFFSET('Raw Data'!$A$3,MATCH('Data above threshold'!$A13,'Raw Data'!$B$4:$B$185,0),MATCH('Data above threshold'!Y$4,'Raw Data'!$3:$3,0)-1)),"", IFERROR($J13*OFFSET('Raw Data'!$A$3,MATCH('Data above threshold'!$A13,'Raw Data'!$B$4:$B$185,0),MATCH('Data above threshold'!Y$4,'Raw Data'!$3:$3,0)-1),"NA"))</f>
        <v>0.714286</v>
      </c>
      <c r="X13" s="103" t="n">
        <f aca="true">IF(ISBLANK(OFFSET('Raw Data'!$A$3,MATCH('Data above threshold'!$A13,'Raw Data'!$B$4:$B$185,0),MATCH('Data above threshold'!Z$4,'Raw Data'!$3:$3,0)-1)),"", IFERROR($J13*OFFSET('Raw Data'!$A$3,MATCH('Data above threshold'!$A13,'Raw Data'!$B$4:$B$185,0),MATCH('Data above threshold'!Z$4,'Raw Data'!$3:$3,0)-1),"NA"))</f>
        <v>1.2857143</v>
      </c>
      <c r="Y13" s="103" t="n">
        <f aca="true">IF(ISBLANK(OFFSET('Raw Data'!$A$3,MATCH('Data above threshold'!$A13,'Raw Data'!$B$4:$B$185,0),MATCH('Data above threshold'!AA$4,'Raw Data'!$3:$3,0)-1)),"", IFERROR($J13*OFFSET('Raw Data'!$A$3,MATCH('Data above threshold'!$A13,'Raw Data'!$B$4:$B$185,0),MATCH('Data above threshold'!AA$4,'Raw Data'!$3:$3,0)-1),"NA"))</f>
        <v>2</v>
      </c>
      <c r="Z13" s="103" t="n">
        <f aca="true">IF(ISBLANK(OFFSET('Raw Data'!$A$3,MATCH('Data above threshold'!$A13,'Raw Data'!$B$4:$B$185,0),MATCH('Data above threshold'!AB$4,'Raw Data'!$3:$3,0)-1)),"", IFERROR($J13*OFFSET('Raw Data'!$A$3,MATCH('Data above threshold'!$A13,'Raw Data'!$B$4:$B$185,0),MATCH('Data above threshold'!AB$4,'Raw Data'!$3:$3,0)-1),"NA"))</f>
        <v>0.571429</v>
      </c>
      <c r="AA13" s="103" t="n">
        <f aca="true">IF(ISBLANK(OFFSET('Raw Data'!$A$3,MATCH('Data above threshold'!$A13,'Raw Data'!$B$4:$B$185,0),MATCH('Data above threshold'!AC$4,'Raw Data'!$3:$3,0)-1)),"", IFERROR($J13*OFFSET('Raw Data'!$A$3,MATCH('Data above threshold'!$A13,'Raw Data'!$B$4:$B$185,0),MATCH('Data above threshold'!AC$4,'Raw Data'!$3:$3,0)-1),"NA"))</f>
        <v>0</v>
      </c>
      <c r="AB13" s="103" t="n">
        <f aca="true">IF(ISBLANK(OFFSET('Raw Data'!$A$3,MATCH('Data above threshold'!$A13,'Raw Data'!$B$4:$B$185,0),MATCH('Data above threshold'!AD$4,'Raw Data'!$3:$3,0)-1)),"", IFERROR($J13*OFFSET('Raw Data'!$A$3,MATCH('Data above threshold'!$A13,'Raw Data'!$B$4:$B$185,0),MATCH('Data above threshold'!AD$4,'Raw Data'!$3:$3,0)-1),"NA"))</f>
        <v>0</v>
      </c>
      <c r="AC13" s="103" t="n">
        <f aca="true">IF(ISBLANK(OFFSET('Raw Data'!$A$3,MATCH('Data above threshold'!$A13,'Raw Data'!$B$4:$B$185,0),MATCH('Data above threshold'!AE$4,'Raw Data'!$3:$3,0)-1)),"", IFERROR($J13*OFFSET('Raw Data'!$A$3,MATCH('Data above threshold'!$A13,'Raw Data'!$B$4:$B$185,0),MATCH('Data above threshold'!AE$4,'Raw Data'!$3:$3,0)-1),"NA"))</f>
        <v>0</v>
      </c>
      <c r="AD13" s="103" t="n">
        <f aca="true">IF(ISBLANK(OFFSET('Raw Data'!$A$3,MATCH('Data above threshold'!$A13,'Raw Data'!$B$4:$B$185,0),MATCH('Data above threshold'!AF$4,'Raw Data'!$3:$3,0)-1)),"", IFERROR($J13*OFFSET('Raw Data'!$A$3,MATCH('Data above threshold'!$A13,'Raw Data'!$B$4:$B$185,0),MATCH('Data above threshold'!AF$4,'Raw Data'!$3:$3,0)-1),"NA"))</f>
        <v>0</v>
      </c>
      <c r="AE13" s="103" t="n">
        <f aca="true">IF(ISBLANK(OFFSET('Raw Data'!$A$3,MATCH('Data above threshold'!$A13,'Raw Data'!$B$4:$B$185,0),MATCH('Data above threshold'!AG$4,'Raw Data'!$3:$3,0)-1)),"", IFERROR($J13*OFFSET('Raw Data'!$A$3,MATCH('Data above threshold'!$A13,'Raw Data'!$B$4:$B$185,0),MATCH('Data above threshold'!AG$4,'Raw Data'!$3:$3,0)-1),"NA"))</f>
        <v>0</v>
      </c>
      <c r="AF13" s="103" t="n">
        <f aca="true">IF(ISBLANK(OFFSET('Raw Data'!$A$3,MATCH('Data above threshold'!$A13,'Raw Data'!$B$4:$B$185,0),MATCH('Data above threshold'!AH$4,'Raw Data'!$3:$3,0)-1)),"", IFERROR($J13*OFFSET('Raw Data'!$A$3,MATCH('Data above threshold'!$A13,'Raw Data'!$B$4:$B$185,0),MATCH('Data above threshold'!AH$4,'Raw Data'!$3:$3,0)-1),"NA"))</f>
        <v>0.8571429</v>
      </c>
      <c r="AG13" s="103" t="n">
        <f aca="true">IF(ISBLANK(OFFSET('Raw Data'!$A$3,MATCH('Data above threshold'!$A13,'Raw Data'!$B$4:$B$185,0),MATCH('Data above threshold'!AI$4,'Raw Data'!$3:$3,0)-1)),"", IFERROR($J13*OFFSET('Raw Data'!$A$3,MATCH('Data above threshold'!$A13,'Raw Data'!$B$4:$B$185,0),MATCH('Data above threshold'!AI$4,'Raw Data'!$3:$3,0)-1),"NA"))</f>
        <v>0.6</v>
      </c>
      <c r="AH13" s="103" t="n">
        <f aca="true">IF(ISBLANK(OFFSET('Raw Data'!$A$3,MATCH('Data above threshold'!$A13,'Raw Data'!$B$4:$B$185,0),MATCH('Data above threshold'!AJ$4,'Raw Data'!$3:$3,0)-1)),"", IFERROR($J13*OFFSET('Raw Data'!$A$3,MATCH('Data above threshold'!$A13,'Raw Data'!$B$4:$B$185,0),MATCH('Data above threshold'!AJ$4,'Raw Data'!$3:$3,0)-1),"NA"))</f>
        <v>0</v>
      </c>
      <c r="AI13" s="103" t="n">
        <f aca="true">IF(ISBLANK(OFFSET('Raw Data'!$A$3,MATCH('Data above threshold'!$A13,'Raw Data'!$B$4:$B$185,0),MATCH('Data above threshold'!AK$4,'Raw Data'!$3:$3,0)-1)),"", IFERROR($J13*OFFSET('Raw Data'!$A$3,MATCH('Data above threshold'!$A13,'Raw Data'!$B$4:$B$185,0),MATCH('Data above threshold'!AK$4,'Raw Data'!$3:$3,0)-1),"NA"))</f>
        <v>0</v>
      </c>
      <c r="AJ13" s="103" t="n">
        <f aca="true">IF(ISBLANK(OFFSET('Raw Data'!$A$3,MATCH('Data above threshold'!$A13,'Raw Data'!$B$4:$B$185,0),MATCH('Data above threshold'!AL$4,'Raw Data'!$3:$3,0)-1)),"", IFERROR($J13*OFFSET('Raw Data'!$A$3,MATCH('Data above threshold'!$A13,'Raw Data'!$B$4:$B$185,0),MATCH('Data above threshold'!AL$4,'Raw Data'!$3:$3,0)-1),"NA"))</f>
        <v>0.047619</v>
      </c>
      <c r="AK13" s="103" t="n">
        <f aca="true">IF(ISBLANK(OFFSET('Raw Data'!$A$3,MATCH('Data above threshold'!$A13,'Raw Data'!$B$4:$B$185,0),MATCH('Data above threshold'!AM$4,'Raw Data'!$3:$3,0)-1)),"", IFERROR($J13*OFFSET('Raw Data'!$A$3,MATCH('Data above threshold'!$A13,'Raw Data'!$B$4:$B$185,0),MATCH('Data above threshold'!AM$4,'Raw Data'!$3:$3,0)-1),"NA"))</f>
        <v>0</v>
      </c>
      <c r="AL13" s="103" t="n">
        <f aca="true">IF(ISBLANK(OFFSET('Raw Data'!$A$3,MATCH('Data above threshold'!$A13,'Raw Data'!$B$4:$B$185,0),MATCH('Data above threshold'!AN$4,'Raw Data'!$3:$3,0)-1)),"", IFERROR($J13*OFFSET('Raw Data'!$A$3,MATCH('Data above threshold'!$A13,'Raw Data'!$B$4:$B$185,0),MATCH('Data above threshold'!AN$4,'Raw Data'!$3:$3,0)-1),"NA"))</f>
        <v>2</v>
      </c>
      <c r="AM13" s="103" t="n">
        <f aca="true">IF(ISBLANK(OFFSET('Raw Data'!$A$3,MATCH('Data above threshold'!$A13,'Raw Data'!$B$4:$B$185,0),MATCH('Data above threshold'!AO$4,'Raw Data'!$3:$3,0)-1)),"", IFERROR($J13*OFFSET('Raw Data'!$A$3,MATCH('Data above threshold'!$A13,'Raw Data'!$B$4:$B$185,0),MATCH('Data above threshold'!AO$4,'Raw Data'!$3:$3,0)-1),"NA"))</f>
        <v>0</v>
      </c>
      <c r="AN13" s="103" t="n">
        <f aca="true">IF(ISBLANK(OFFSET('Raw Data'!$A$3,MATCH('Data above threshold'!$A13,'Raw Data'!$B$4:$B$185,0),MATCH('Data above threshold'!AP$4,'Raw Data'!$3:$3,0)-1)),"", IFERROR($J13*OFFSET('Raw Data'!$A$3,MATCH('Data above threshold'!$A13,'Raw Data'!$B$4:$B$185,0),MATCH('Data above threshold'!AP$4,'Raw Data'!$3:$3,0)-1),"NA"))</f>
        <v>0.666667</v>
      </c>
      <c r="AO13" s="103" t="n">
        <f aca="true">IF(ISBLANK(OFFSET('Raw Data'!$A$3,MATCH('Data above threshold'!$A13,'Raw Data'!$B$4:$B$185,0),MATCH('Data above threshold'!AQ$4,'Raw Data'!$3:$3,0)-1)),"", IFERROR($J13*OFFSET('Raw Data'!$A$3,MATCH('Data above threshold'!$A13,'Raw Data'!$B$4:$B$185,0),MATCH('Data above threshold'!AQ$4,'Raw Data'!$3:$3,0)-1),"NA"))</f>
        <v>0</v>
      </c>
      <c r="AP13" s="103" t="n">
        <f aca="true">IF(ISBLANK(OFFSET('Raw Data'!$A$3,MATCH('Data above threshold'!$A13,'Raw Data'!$B$4:$B$185,0),MATCH('Data above threshold'!AR$4,'Raw Data'!$3:$3,0)-1)),"", IFERROR($J13*OFFSET('Raw Data'!$A$3,MATCH('Data above threshold'!$A13,'Raw Data'!$B$4:$B$185,0),MATCH('Data above threshold'!AR$4,'Raw Data'!$3:$3,0)-1),"NA"))</f>
        <v>0</v>
      </c>
      <c r="AQ13" s="103" t="n">
        <f aca="true">IF(ISBLANK(OFFSET('Raw Data'!$A$3,MATCH('Data above threshold'!$A13,'Raw Data'!$B$4:$B$185,0),MATCH('Data above threshold'!AS$4,'Raw Data'!$3:$3,0)-1)),"", IFERROR($J13*OFFSET('Raw Data'!$A$3,MATCH('Data above threshold'!$A13,'Raw Data'!$B$4:$B$185,0),MATCH('Data above threshold'!AS$4,'Raw Data'!$3:$3,0)-1),"NA"))</f>
        <v>0</v>
      </c>
      <c r="AR13" s="103" t="n">
        <f aca="true">IF(ISBLANK(OFFSET('Raw Data'!$A$3,MATCH('Data above threshold'!$A13,'Raw Data'!$B$4:$B$185,0),MATCH('Data above threshold'!AT$4,'Raw Data'!$3:$3,0)-1)),"", IFERROR($J13*OFFSET('Raw Data'!$A$3,MATCH('Data above threshold'!$A13,'Raw Data'!$B$4:$B$185,0),MATCH('Data above threshold'!AT$4,'Raw Data'!$3:$3,0)-1),"NA"))</f>
        <v>1.285714</v>
      </c>
      <c r="AS13" s="103" t="n">
        <f aca="true">IF(ISBLANK(OFFSET('Raw Data'!$A$3,MATCH('Data above threshold'!$A13,'Raw Data'!$B$4:$B$185,0),MATCH('Data above threshold'!AU$4,'Raw Data'!$3:$3,0)-1)),"", IFERROR($J13*OFFSET('Raw Data'!$A$3,MATCH('Data above threshold'!$A13,'Raw Data'!$B$4:$B$185,0),MATCH('Data above threshold'!AU$4,'Raw Data'!$3:$3,0)-1),"NA"))</f>
        <v>0</v>
      </c>
      <c r="AT13" s="103" t="n">
        <f aca="true">IF(ISBLANK(OFFSET('Raw Data'!$A$3,MATCH('Data above threshold'!$A13,'Raw Data'!$B$4:$B$185,0),MATCH('Data above threshold'!AV$4,'Raw Data'!$3:$3,0)-1)),"", IFERROR($J13*OFFSET('Raw Data'!$A$3,MATCH('Data above threshold'!$A13,'Raw Data'!$B$4:$B$185,0),MATCH('Data above threshold'!AV$4,'Raw Data'!$3:$3,0)-1),"NA"))</f>
        <v>0</v>
      </c>
      <c r="AU13" s="103" t="n">
        <f aca="true">IF(ISBLANK(OFFSET('Raw Data'!$A$3,MATCH('Data above threshold'!$A13,'Raw Data'!$B$4:$B$185,0),MATCH('Data above threshold'!AW$4,'Raw Data'!$3:$3,0)-1)),"", IFERROR($J13*OFFSET('Raw Data'!$A$3,MATCH('Data above threshold'!$A13,'Raw Data'!$B$4:$B$185,0),MATCH('Data above threshold'!AW$4,'Raw Data'!$3:$3,0)-1),"NA"))</f>
        <v>0.76103896</v>
      </c>
      <c r="AV13" s="103" t="n">
        <f aca="true">IF(ISBLANK(OFFSET('Raw Data'!$A$3,MATCH('Data above threshold'!$A13,'Raw Data'!$B$4:$B$185,0),MATCH('Data above threshold'!AX$4,'Raw Data'!$3:$3,0)-1)),"", IFERROR($J13*OFFSET('Raw Data'!$A$3,MATCH('Data above threshold'!$A13,'Raw Data'!$B$4:$B$185,0),MATCH('Data above threshold'!AX$4,'Raw Data'!$3:$3,0)-1),"NA"))</f>
        <v>0.142857</v>
      </c>
      <c r="AW13" s="103" t="n">
        <f aca="true">IF(ISBLANK(OFFSET('Raw Data'!$A$3,MATCH('Data above threshold'!$A13,'Raw Data'!$B$4:$B$185,0),MATCH('Data above threshold'!AY$4,'Raw Data'!$3:$3,0)-1)),"", IFERROR($J13*OFFSET('Raw Data'!$A$3,MATCH('Data above threshold'!$A13,'Raw Data'!$B$4:$B$185,0),MATCH('Data above threshold'!AY$4,'Raw Data'!$3:$3,0)-1),"NA"))</f>
        <v>0</v>
      </c>
      <c r="AX13" s="103" t="n">
        <f aca="true">IF(ISBLANK(OFFSET('Raw Data'!$A$3,MATCH('Data above threshold'!$A13,'Raw Data'!$B$4:$B$185,0),MATCH('Data above threshold'!AZ$4,'Raw Data'!$3:$3,0)-1)),"", IFERROR($J13*OFFSET('Raw Data'!$A$3,MATCH('Data above threshold'!$A13,'Raw Data'!$B$4:$B$185,0),MATCH('Data above threshold'!AZ$4,'Raw Data'!$3:$3,0)-1),"NA"))</f>
        <v>1.714286</v>
      </c>
      <c r="AY13" s="103" t="n">
        <f aca="true">IF(ISBLANK(OFFSET('Raw Data'!$A$3,MATCH('Data above threshold'!$A13,'Raw Data'!$B$4:$B$185,0),MATCH('Data above threshold'!BA$4,'Raw Data'!$3:$3,0)-1)),"", IFERROR($J13*OFFSET('Raw Data'!$A$3,MATCH('Data above threshold'!$A13,'Raw Data'!$B$4:$B$185,0),MATCH('Data above threshold'!BA$4,'Raw Data'!$3:$3,0)-1),"NA"))</f>
        <v>0.666667</v>
      </c>
      <c r="AZ13" s="103" t="n">
        <f aca="true">IF(ISBLANK(OFFSET('Raw Data'!$A$3,MATCH('Data above threshold'!$A13,'Raw Data'!$B$4:$B$185,0),MATCH('Data above threshold'!BB$4,'Raw Data'!$3:$3,0)-1)),"", IFERROR($J13*OFFSET('Raw Data'!$A$3,MATCH('Data above threshold'!$A13,'Raw Data'!$B$4:$B$185,0),MATCH('Data above threshold'!BB$4,'Raw Data'!$3:$3,0)-1),"NA"))</f>
        <v>1.214286</v>
      </c>
      <c r="BA13" s="103" t="n">
        <f aca="true">IF(ISBLANK(OFFSET('Raw Data'!$A$3,MATCH('Data above threshold'!$A13,'Raw Data'!$B$4:$B$185,0),MATCH('Data above threshold'!BC$4,'Raw Data'!$3:$3,0)-1)),"", IFERROR($J13*OFFSET('Raw Data'!$A$3,MATCH('Data above threshold'!$A13,'Raw Data'!$B$4:$B$185,0),MATCH('Data above threshold'!BC$4,'Raw Data'!$3:$3,0)-1),"NA"))</f>
        <v>1</v>
      </c>
      <c r="BB13" s="103" t="n">
        <f aca="true">IF(ISBLANK(OFFSET('Raw Data'!$A$3,MATCH('Data above threshold'!$A13,'Raw Data'!$B$4:$B$185,0),MATCH('Data above threshold'!BD$4,'Raw Data'!$3:$3,0)-1)),"", IFERROR($J13*OFFSET('Raw Data'!$A$3,MATCH('Data above threshold'!$A13,'Raw Data'!$B$4:$B$185,0),MATCH('Data above threshold'!BD$4,'Raw Data'!$3:$3,0)-1),"NA"))</f>
        <v>1.285714</v>
      </c>
      <c r="BC13" s="103" t="n">
        <f aca="true">IF(ISBLANK(OFFSET('Raw Data'!$A$3,MATCH('Data above threshold'!$A13,'Raw Data'!$B$4:$B$185,0),MATCH('Data above threshold'!BE$4,'Raw Data'!$3:$3,0)-1)),"", IFERROR($J13*OFFSET('Raw Data'!$A$3,MATCH('Data above threshold'!$A13,'Raw Data'!$B$4:$B$185,0),MATCH('Data above threshold'!BE$4,'Raw Data'!$3:$3,0)-1),"NA"))</f>
        <v>0</v>
      </c>
      <c r="BD13" s="103" t="n">
        <f aca="true">IF(ISBLANK(OFFSET('Raw Data'!$A$3,MATCH('Data above threshold'!$A13,'Raw Data'!$B$4:$B$185,0),MATCH('Data above threshold'!BF$4,'Raw Data'!$3:$3,0)-1)),"", IFERROR($J13*OFFSET('Raw Data'!$A$3,MATCH('Data above threshold'!$A13,'Raw Data'!$B$4:$B$185,0),MATCH('Data above threshold'!BF$4,'Raw Data'!$3:$3,0)-1),"NA"))</f>
        <v>0</v>
      </c>
      <c r="BE13" s="103" t="n">
        <f aca="true">IF(ISBLANK(OFFSET('Raw Data'!$A$3,MATCH('Data above threshold'!$A13,'Raw Data'!$B$4:$B$185,0),MATCH('Data above threshold'!BG$4,'Raw Data'!$3:$3,0)-1)),"", IFERROR($J13*OFFSET('Raw Data'!$A$3,MATCH('Data above threshold'!$A13,'Raw Data'!$B$4:$B$185,0),MATCH('Data above threshold'!BG$4,'Raw Data'!$3:$3,0)-1),"NA"))</f>
        <v>1.2</v>
      </c>
      <c r="BF13" s="103" t="n">
        <f aca="true">IF(ISBLANK(OFFSET('Raw Data'!$A$3,MATCH('Data above threshold'!$A13,'Raw Data'!$B$4:$B$185,0),MATCH('Data above threshold'!BH$4,'Raw Data'!$3:$3,0)-1)),"", IFERROR($J13*OFFSET('Raw Data'!$A$3,MATCH('Data above threshold'!$A13,'Raw Data'!$B$4:$B$185,0),MATCH('Data above threshold'!BH$4,'Raw Data'!$3:$3,0)-1),"NA"))</f>
        <v>0.142857</v>
      </c>
      <c r="BG13" s="103" t="n">
        <f aca="true">IF(ISBLANK(OFFSET('Raw Data'!$A$3,MATCH('Data above threshold'!$A13,'Raw Data'!$B$4:$B$185,0),MATCH('Data above threshold'!BI$4,'Raw Data'!$3:$3,0)-1)),"", IFERROR($J13*OFFSET('Raw Data'!$A$3,MATCH('Data above threshold'!$A13,'Raw Data'!$B$4:$B$185,0),MATCH('Data above threshold'!BI$4,'Raw Data'!$3:$3,0)-1),"NA"))</f>
        <v>0</v>
      </c>
      <c r="BH13" s="103" t="n">
        <f aca="true">IF(ISBLANK(OFFSET('Raw Data'!$A$3,MATCH('Data above threshold'!$A13,'Raw Data'!$B$4:$B$185,0),MATCH('Data above threshold'!BJ$4,'Raw Data'!$3:$3,0)-1)),"", IFERROR($J13*OFFSET('Raw Data'!$A$3,MATCH('Data above threshold'!$A13,'Raw Data'!$B$4:$B$185,0),MATCH('Data above threshold'!BJ$4,'Raw Data'!$3:$3,0)-1),"NA"))</f>
        <v>0.571429</v>
      </c>
      <c r="BI13" s="103" t="n">
        <f aca="true">IF(ISBLANK(OFFSET('Raw Data'!$A$3,MATCH('Data above threshold'!$A13,'Raw Data'!$B$4:$B$185,0),MATCH('Data above threshold'!BK$4,'Raw Data'!$3:$3,0)-1)),"", IFERROR($J13*OFFSET('Raw Data'!$A$3,MATCH('Data above threshold'!$A13,'Raw Data'!$B$4:$B$185,0),MATCH('Data above threshold'!BK$4,'Raw Data'!$3:$3,0)-1),"NA"))</f>
        <v>0</v>
      </c>
      <c r="BJ13" s="103" t="n">
        <f aca="true">IF(ISBLANK(OFFSET('Raw Data'!$A$3,MATCH('Data above threshold'!$A13,'Raw Data'!$B$4:$B$185,0),MATCH('Data above threshold'!BL$4,'Raw Data'!$3:$3,0)-1)),"", IFERROR($J13*OFFSET('Raw Data'!$A$3,MATCH('Data above threshold'!$A13,'Raw Data'!$B$4:$B$185,0),MATCH('Data above threshold'!BL$4,'Raw Data'!$3:$3,0)-1),"NA"))</f>
        <v>0</v>
      </c>
      <c r="BK13" s="103" t="n">
        <f aca="true">IF(ISBLANK(OFFSET('Raw Data'!$A$3,MATCH('Data above threshold'!$A13,'Raw Data'!$B$4:$B$185,0),MATCH('Data above threshold'!BM$4,'Raw Data'!$3:$3,0)-1)),"", IFERROR($J13*OFFSET('Raw Data'!$A$3,MATCH('Data above threshold'!$A13,'Raw Data'!$B$4:$B$185,0),MATCH('Data above threshold'!BM$4,'Raw Data'!$3:$3,0)-1),"NA"))</f>
        <v>0.5</v>
      </c>
      <c r="BL13" s="103" t="n">
        <f aca="true">IF(ISBLANK(OFFSET('Raw Data'!$A$3,MATCH('Data above threshold'!$A13,'Raw Data'!$B$4:$B$185,0),MATCH('Data above threshold'!BN$4,'Raw Data'!$3:$3,0)-1)),"", IFERROR($J13*OFFSET('Raw Data'!$A$3,MATCH('Data above threshold'!$A13,'Raw Data'!$B$4:$B$185,0),MATCH('Data above threshold'!BN$4,'Raw Data'!$3:$3,0)-1),"NA"))</f>
        <v>1.214286</v>
      </c>
      <c r="BM13" s="103" t="n">
        <f aca="true">IF(ISBLANK(OFFSET('Raw Data'!$A$3,MATCH('Data above threshold'!$A13,'Raw Data'!$B$4:$B$185,0),MATCH('Data above threshold'!BO$4,'Raw Data'!$3:$3,0)-1)),"", IFERROR($J13*OFFSET('Raw Data'!$A$3,MATCH('Data above threshold'!$A13,'Raw Data'!$B$4:$B$185,0),MATCH('Data above threshold'!BO$4,'Raw Data'!$3:$3,0)-1),"NA"))</f>
        <v>0</v>
      </c>
      <c r="BN13" s="103" t="n">
        <f aca="true">IF(ISBLANK(OFFSET('Raw Data'!$A$3,MATCH('Data above threshold'!$A13,'Raw Data'!$B$4:$B$185,0),MATCH('Data above threshold'!BP$4,'Raw Data'!$3:$3,0)-1)),"", IFERROR($J13*OFFSET('Raw Data'!$A$3,MATCH('Data above threshold'!$A13,'Raw Data'!$B$4:$B$185,0),MATCH('Data above threshold'!BP$4,'Raw Data'!$3:$3,0)-1),"NA"))</f>
        <v>1</v>
      </c>
      <c r="BO13" s="103" t="n">
        <f aca="true">IF(ISBLANK(OFFSET('Raw Data'!$A$3,MATCH('Data above threshold'!$A13,'Raw Data'!$B$4:$B$185,0),MATCH('Data above threshold'!BQ$4,'Raw Data'!$3:$3,0)-1)),"", IFERROR($J13*OFFSET('Raw Data'!$A$3,MATCH('Data above threshold'!$A13,'Raw Data'!$B$4:$B$185,0),MATCH('Data above threshold'!BQ$4,'Raw Data'!$3:$3,0)-1),"NA"))</f>
        <v>0.285714</v>
      </c>
      <c r="BP13" s="103" t="n">
        <f aca="true">IF(ISBLANK(OFFSET('Raw Data'!$A$3,MATCH('Data above threshold'!$A13,'Raw Data'!$B$4:$B$185,0),MATCH('Data above threshold'!BR$4,'Raw Data'!$3:$3,0)-1)),"", IFERROR($J13*OFFSET('Raw Data'!$A$3,MATCH('Data above threshold'!$A13,'Raw Data'!$B$4:$B$185,0),MATCH('Data above threshold'!BR$4,'Raw Data'!$3:$3,0)-1),"NA"))</f>
        <v>0</v>
      </c>
      <c r="BQ13" s="103" t="n">
        <f aca="true">IF(ISBLANK(OFFSET('Raw Data'!$A$3,MATCH('Data above threshold'!$A13,'Raw Data'!$B$4:$B$185,0),MATCH('Data above threshold'!BS$4,'Raw Data'!$3:$3,0)-1)),"", IFERROR($J13*OFFSET('Raw Data'!$A$3,MATCH('Data above threshold'!$A13,'Raw Data'!$B$4:$B$185,0),MATCH('Data above threshold'!BS$4,'Raw Data'!$3:$3,0)-1),"NA"))</f>
        <v>0</v>
      </c>
      <c r="BR13" s="103" t="n">
        <f aca="true">IF(ISBLANK(OFFSET('Raw Data'!$A$3,MATCH('Data above threshold'!$A13,'Raw Data'!$B$4:$B$185,0),MATCH('Data above threshold'!BT$4,'Raw Data'!$3:$3,0)-1)),"", IFERROR($J13*OFFSET('Raw Data'!$A$3,MATCH('Data above threshold'!$A13,'Raw Data'!$B$4:$B$185,0),MATCH('Data above threshold'!BT$4,'Raw Data'!$3:$3,0)-1),"NA"))</f>
        <v>1.142857</v>
      </c>
      <c r="BS13" s="103" t="n">
        <f aca="true">IF(ISBLANK(OFFSET('Raw Data'!$A$3,MATCH('Data above threshold'!$A13,'Raw Data'!$B$4:$B$185,0),MATCH('Data above threshold'!BU$4,'Raw Data'!$3:$3,0)-1)),"", IFERROR($J13*OFFSET('Raw Data'!$A$3,MATCH('Data above threshold'!$A13,'Raw Data'!$B$4:$B$185,0),MATCH('Data above threshold'!BU$4,'Raw Data'!$3:$3,0)-1),"NA"))</f>
        <v>0</v>
      </c>
      <c r="BT13" s="103" t="n">
        <f aca="true">IF(ISBLANK(OFFSET('Raw Data'!$A$3,MATCH('Data above threshold'!$A13,'Raw Data'!$B$4:$B$185,0),MATCH('Data above threshold'!BV$4,'Raw Data'!$3:$3,0)-1)),"", IFERROR($J13*OFFSET('Raw Data'!$A$3,MATCH('Data above threshold'!$A13,'Raw Data'!$B$4:$B$185,0),MATCH('Data above threshold'!BV$4,'Raw Data'!$3:$3,0)-1),"NA"))</f>
        <v>0</v>
      </c>
      <c r="BU13" s="103" t="n">
        <f aca="true">IF(ISBLANK(OFFSET('Raw Data'!$A$3,MATCH('Data above threshold'!$A13,'Raw Data'!$B$4:$B$185,0),MATCH('Data above threshold'!BW$4,'Raw Data'!$3:$3,0)-1)),"", IFERROR($J13*OFFSET('Raw Data'!$A$3,MATCH('Data above threshold'!$A13,'Raw Data'!$B$4:$B$185,0),MATCH('Data above threshold'!BW$4,'Raw Data'!$3:$3,0)-1),"NA"))</f>
        <v>0</v>
      </c>
      <c r="BV13" s="103" t="n">
        <f aca="true">IF(ISBLANK(OFFSET('Raw Data'!$A$3,MATCH('Data above threshold'!$A13,'Raw Data'!$B$4:$B$185,0),MATCH('Data above threshold'!BX$4,'Raw Data'!$3:$3,0)-1)),"", IFERROR($J13*OFFSET('Raw Data'!$A$3,MATCH('Data above threshold'!$A13,'Raw Data'!$B$4:$B$185,0),MATCH('Data above threshold'!BX$4,'Raw Data'!$3:$3,0)-1),"NA"))</f>
        <v>0.142857</v>
      </c>
      <c r="BW13" s="103" t="n">
        <f aca="true">IF(ISBLANK(OFFSET('Raw Data'!$A$3,MATCH('Data above threshold'!$A13,'Raw Data'!$B$4:$B$185,0),MATCH('Data above threshold'!BY$4,'Raw Data'!$3:$3,0)-1)),"", IFERROR($J13*OFFSET('Raw Data'!$A$3,MATCH('Data above threshold'!$A13,'Raw Data'!$B$4:$B$185,0),MATCH('Data above threshold'!BY$4,'Raw Data'!$3:$3,0)-1),"NA"))</f>
        <v>0</v>
      </c>
      <c r="BX13" s="103" t="n">
        <f aca="true">IF(ISBLANK(OFFSET('Raw Data'!$A$3,MATCH('Data above threshold'!$A13,'Raw Data'!$B$4:$B$185,0),MATCH('Data above threshold'!BZ$4,'Raw Data'!$3:$3,0)-1)),"", IFERROR($J13*OFFSET('Raw Data'!$A$3,MATCH('Data above threshold'!$A13,'Raw Data'!$B$4:$B$185,0),MATCH('Data above threshold'!BZ$4,'Raw Data'!$3:$3,0)-1),"NA"))</f>
        <v>0</v>
      </c>
      <c r="BY13" s="103" t="n">
        <f aca="true">IF(ISBLANK(OFFSET('Raw Data'!$A$3,MATCH('Data above threshold'!$A13,'Raw Data'!$B$4:$B$185,0),MATCH('Data above threshold'!CA$4,'Raw Data'!$3:$3,0)-1)),"", IFERROR($J13*OFFSET('Raw Data'!$A$3,MATCH('Data above threshold'!$A13,'Raw Data'!$B$4:$B$185,0),MATCH('Data above threshold'!CA$4,'Raw Data'!$3:$3,0)-1),"NA"))</f>
        <v>1</v>
      </c>
      <c r="BZ13" s="103" t="n">
        <f aca="true">IF(ISBLANK(OFFSET('Raw Data'!$A$3,MATCH('Data above threshold'!$A13,'Raw Data'!$B$4:$B$185,0),MATCH('Data above threshold'!CB$4,'Raw Data'!$3:$3,0)-1)),"", IFERROR($J13*OFFSET('Raw Data'!$A$3,MATCH('Data above threshold'!$A13,'Raw Data'!$B$4:$B$185,0),MATCH('Data above threshold'!CB$4,'Raw Data'!$3:$3,0)-1),"NA"))</f>
        <v>0.142857</v>
      </c>
      <c r="CA13" s="103" t="n">
        <f aca="true">IF(ISBLANK(OFFSET('Raw Data'!$A$3,MATCH('Data above threshold'!$A13,'Raw Data'!$B$4:$B$185,0),MATCH('Data above threshold'!CC$4,'Raw Data'!$3:$3,0)-1)),"", IFERROR($J13*OFFSET('Raw Data'!$A$3,MATCH('Data above threshold'!$A13,'Raw Data'!$B$4:$B$185,0),MATCH('Data above threshold'!CC$4,'Raw Data'!$3:$3,0)-1),"NA"))</f>
        <v>0.333333</v>
      </c>
      <c r="CB13" s="103" t="n">
        <f aca="true">IF(ISBLANK(OFFSET('Raw Data'!$A$3,MATCH('Data above threshold'!$A13,'Raw Data'!$B$4:$B$185,0),MATCH('Data above threshold'!CD$4,'Raw Data'!$3:$3,0)-1)),"", IFERROR($J13*OFFSET('Raw Data'!$A$3,MATCH('Data above threshold'!$A13,'Raw Data'!$B$4:$B$185,0),MATCH('Data above threshold'!CD$4,'Raw Data'!$3:$3,0)-1),"NA"))</f>
        <v>1</v>
      </c>
      <c r="CC13" s="103" t="n">
        <f aca="true">IF(ISBLANK(OFFSET('Raw Data'!$A$3,MATCH('Data above threshold'!$A13,'Raw Data'!$B$4:$B$185,0),MATCH('Data above threshold'!CE$4,'Raw Data'!$3:$3,0)-1)),"", IFERROR($J13*OFFSET('Raw Data'!$A$3,MATCH('Data above threshold'!$A13,'Raw Data'!$B$4:$B$185,0),MATCH('Data above threshold'!CE$4,'Raw Data'!$3:$3,0)-1),"NA"))</f>
        <v>0.2857143</v>
      </c>
      <c r="CD13" s="103" t="n">
        <f aca="true">IF(ISBLANK(OFFSET('Raw Data'!$A$3,MATCH('Data above threshold'!$A13,'Raw Data'!$B$4:$B$185,0),MATCH('Data above threshold'!CF$4,'Raw Data'!$3:$3,0)-1)),"", IFERROR($J13*OFFSET('Raw Data'!$A$3,MATCH('Data above threshold'!$A13,'Raw Data'!$B$4:$B$185,0),MATCH('Data above threshold'!CF$4,'Raw Data'!$3:$3,0)-1),"NA"))</f>
        <v>0</v>
      </c>
      <c r="CE13" s="103" t="n">
        <f aca="true">IF(ISBLANK(OFFSET('Raw Data'!$A$3,MATCH('Data above threshold'!$A13,'Raw Data'!$B$4:$B$185,0),MATCH('Data above threshold'!CG$4,'Raw Data'!$3:$3,0)-1)),"", IFERROR($J13*OFFSET('Raw Data'!$A$3,MATCH('Data above threshold'!$A13,'Raw Data'!$B$4:$B$185,0),MATCH('Data above threshold'!CG$4,'Raw Data'!$3:$3,0)-1),"NA"))</f>
        <v>0</v>
      </c>
      <c r="CF13" s="103" t="n">
        <f aca="true">IF(ISBLANK(OFFSET('Raw Data'!$A$3,MATCH('Data above threshold'!$A13,'Raw Data'!$B$4:$B$185,0),MATCH('Data above threshold'!CH$4,'Raw Data'!$3:$3,0)-1)),"", IFERROR($J13*OFFSET('Raw Data'!$A$3,MATCH('Data above threshold'!$A13,'Raw Data'!$B$4:$B$185,0),MATCH('Data above threshold'!CH$4,'Raw Data'!$3:$3,0)-1),"NA"))</f>
        <v>2</v>
      </c>
      <c r="CG13" s="103" t="str">
        <f aca="true">IF(ISBLANK(OFFSET('Raw Data'!$A$3,MATCH('Data above threshold'!$A13,'Raw Data'!$B$4:$B$185,0),MATCH('Data above threshold'!CI$4,'Raw Data'!$3:$3,0)-1)),"", IFERROR($J13*OFFSET('Raw Data'!$A$3,MATCH('Data above threshold'!$A13,'Raw Data'!$B$4:$B$185,0),MATCH('Data above threshold'!CI$4,'Raw Data'!$3:$3,0)-1),"NA"))</f>
        <v/>
      </c>
      <c r="CH13" s="103" t="n">
        <f aca="true">IF(ISBLANK(OFFSET('Raw Data'!$A$3,MATCH('Data above threshold'!$A13,'Raw Data'!$B$4:$B$185,0),MATCH('Data above threshold'!CJ$4,'Raw Data'!$3:$3,0)-1)),"", IFERROR($J13*OFFSET('Raw Data'!$A$3,MATCH('Data above threshold'!$A13,'Raw Data'!$B$4:$B$185,0),MATCH('Data above threshold'!CJ$4,'Raw Data'!$3:$3,0)-1),"NA"))</f>
        <v>0</v>
      </c>
      <c r="CI13" s="103" t="n">
        <f aca="true">IF(ISBLANK(OFFSET('Raw Data'!$A$3,MATCH('Data above threshold'!$A13,'Raw Data'!$B$4:$B$185,0),MATCH('Data above threshold'!CK$4,'Raw Data'!$3:$3,0)-1)),"", IFERROR($J13*OFFSET('Raw Data'!$A$3,MATCH('Data above threshold'!$A13,'Raw Data'!$B$4:$B$185,0),MATCH('Data above threshold'!CK$4,'Raw Data'!$3:$3,0)-1),"NA"))</f>
        <v>0</v>
      </c>
      <c r="CJ13" s="103" t="n">
        <f aca="true">IF(ISBLANK(OFFSET('Raw Data'!$A$3,MATCH('Data above threshold'!$A13,'Raw Data'!$B$4:$B$185,0),MATCH('Data above threshold'!CL$4,'Raw Data'!$3:$3,0)-1)),"", IFERROR($J13*OFFSET('Raw Data'!$A$3,MATCH('Data above threshold'!$A13,'Raw Data'!$B$4:$B$185,0),MATCH('Data above threshold'!CL$4,'Raw Data'!$3:$3,0)-1),"NA"))</f>
        <v>0.57142857</v>
      </c>
      <c r="CK13" s="103" t="n">
        <f aca="true">IF(ISBLANK(OFFSET('Raw Data'!$A$3,MATCH('Data above threshold'!$A13,'Raw Data'!$B$4:$B$185,0),MATCH('Data above threshold'!CM$4,'Raw Data'!$3:$3,0)-1)),"", IFERROR($J13*OFFSET('Raw Data'!$A$3,MATCH('Data above threshold'!$A13,'Raw Data'!$B$4:$B$185,0),MATCH('Data above threshold'!CM$4,'Raw Data'!$3:$3,0)-1),"NA"))</f>
        <v>0.285714</v>
      </c>
      <c r="CL13" s="103" t="n">
        <f aca="true">IF(ISBLANK(OFFSET('Raw Data'!$A$3,MATCH('Data above threshold'!$A13,'Raw Data'!$B$4:$B$185,0),MATCH('Data above threshold'!CN$4,'Raw Data'!$3:$3,0)-1)),"", IFERROR($J13*OFFSET('Raw Data'!$A$3,MATCH('Data above threshold'!$A13,'Raw Data'!$B$4:$B$185,0),MATCH('Data above threshold'!CN$4,'Raw Data'!$3:$3,0)-1),"NA"))</f>
        <v>0</v>
      </c>
      <c r="CM13" s="103" t="n">
        <f aca="true">IF(ISBLANK(OFFSET('Raw Data'!$A$3,MATCH('Data above threshold'!$A13,'Raw Data'!$B$4:$B$185,0),MATCH('Data above threshold'!CO$4,'Raw Data'!$3:$3,0)-1)),"", IFERROR($J13*OFFSET('Raw Data'!$A$3,MATCH('Data above threshold'!$A13,'Raw Data'!$B$4:$B$185,0),MATCH('Data above threshold'!CO$4,'Raw Data'!$3:$3,0)-1),"NA"))</f>
        <v>0</v>
      </c>
      <c r="CN13" s="103" t="n">
        <f aca="true">IF(ISBLANK(OFFSET('Raw Data'!$A$3,MATCH('Data above threshold'!$A13,'Raw Data'!$B$4:$B$185,0),MATCH('Data above threshold'!CP$4,'Raw Data'!$3:$3,0)-1)),"", IFERROR($J13*OFFSET('Raw Data'!$A$3,MATCH('Data above threshold'!$A13,'Raw Data'!$B$4:$B$185,0),MATCH('Data above threshold'!CP$4,'Raw Data'!$3:$3,0)-1),"NA"))</f>
        <v>0</v>
      </c>
      <c r="CO13" s="103" t="n">
        <f aca="true">IF(ISBLANK(OFFSET('Raw Data'!$A$3,MATCH('Data above threshold'!$A13,'Raw Data'!$B$4:$B$185,0),MATCH('Data above threshold'!CQ$4,'Raw Data'!$3:$3,0)-1)),"", IFERROR($J13*OFFSET('Raw Data'!$A$3,MATCH('Data above threshold'!$A13,'Raw Data'!$B$4:$B$185,0),MATCH('Data above threshold'!CQ$4,'Raw Data'!$3:$3,0)-1),"NA"))</f>
        <v>0.857143</v>
      </c>
      <c r="CP13" s="103" t="n">
        <f aca="true">IF(ISBLANK(OFFSET('Raw Data'!$A$3,MATCH('Data above threshold'!$A13,'Raw Data'!$B$4:$B$185,0),MATCH('Data above threshold'!CR$4,'Raw Data'!$3:$3,0)-1)),"", IFERROR($J13*OFFSET('Raw Data'!$A$3,MATCH('Data above threshold'!$A13,'Raw Data'!$B$4:$B$185,0),MATCH('Data above threshold'!CR$4,'Raw Data'!$3:$3,0)-1),"NA"))</f>
        <v>0.42857143</v>
      </c>
    </row>
    <row r="14" s="103" customFormat="true" ht="16.5" hidden="false" customHeight="true" outlineLevel="0" collapsed="false">
      <c r="A14" s="107" t="n">
        <v>1123</v>
      </c>
      <c r="B14" s="107" t="n">
        <v>4</v>
      </c>
      <c r="C14" s="103" t="str">
        <f aca="true">IF(ISBLANK(OFFSET('Raw Data'!$A$3,MATCH($A14,'Raw Data'!$B$4:$B$185,0),MATCH(C$4,'Raw Data'!$3:$3,0)-1)),"",OFFSET('Raw Data'!$A$3,MATCH($A14,'Raw Data'!$B$4:$B$185,0),MATCH(C$4,'Raw Data'!$3:$3,0)-1))</f>
        <v/>
      </c>
      <c r="D14" s="103" t="str">
        <f aca="true">IF(ISBLANK(OFFSET('Raw Data'!$A$3,MATCH($A14,'Raw Data'!$B$4:$B$185,0),MATCH(D$4,'Raw Data'!$3:$3,0)-1)),"",OFFSET('Raw Data'!$A$3,MATCH($A14,'Raw Data'!$B$4:$B$185,0),MATCH(D$4,'Raw Data'!$3:$3,0)-1))</f>
        <v>Expert assessment data - C.12</v>
      </c>
      <c r="E14" s="103" t="str">
        <f aca="true">IF(ISBLANK(OFFSET('Raw Data'!$A$3,MATCH($A14,'Raw Data'!$B$4:$B$185,0),MATCH(E$4,'Raw Data'!$3:$3,0)-1)),"",OFFSET('Raw Data'!$A$3,MATCH($A14,'Raw Data'!$B$4:$B$185,0),MATCH(E$4,'Raw Data'!$3:$3,0)-1))</f>
        <v>Do consumer organisations have the right to represent consumers in class action suits in your country in2020?</v>
      </c>
      <c r="F14" s="103" t="str">
        <f aca="true">IF(ISBLANK(OFFSET('Raw Data'!$A$3,MATCH($A14,'Raw Data'!$B$4:$B$185,0),MATCH(F$4,'Raw Data'!$3:$3,0)-1)),"",OFFSET('Raw Data'!$A$3,MATCH($A14,'Raw Data'!$B$4:$B$185,0),MATCH(F$4,'Raw Data'!$3:$3,0)-1))</f>
        <v/>
      </c>
      <c r="G14" s="103" t="s">
        <v>217</v>
      </c>
      <c r="H14" s="103" t="str">
        <f aca="true">IF(ISBLANK(OFFSET('Raw Data'!$A$3,MATCH($A14,'Raw Data'!$B$4:$B$185,0),MATCH(H$4,'Raw Data'!$3:$3,0)-1)),"",OFFSET('Raw Data'!$A$3,MATCH($A14,'Raw Data'!$B$4:$B$185,0),MATCH(H$4,'Raw Data'!$3:$3,0)-1))</f>
        <v/>
      </c>
      <c r="I14" s="103" t="str">
        <f aca="true">IF(ISBLANK(OFFSET('Raw Data'!$A$3,MATCH($A14,'Raw Data'!$B$4:$B$185,0),MATCH(I$4,'Raw Data'!$3:$3,0)-1)),"",OFFSET('Raw Data'!$A$3,MATCH($A14,'Raw Data'!$B$4:$B$185,0),MATCH(I$4,'Raw Data'!$3:$3,0)-1))</f>
        <v>Plus</v>
      </c>
      <c r="J14" s="103" t="n">
        <f aca="false">IF(I14="","",IF(I14="Minus",-1,1))</f>
        <v>1</v>
      </c>
      <c r="K14" s="105" t="n">
        <f aca="false" t="array" ref="K14:K14">IFERROR(SKEW(IF(ISNUMBER(O14:CP14),O14:CP14,"")),"")</f>
        <v>-1.40299644464959</v>
      </c>
      <c r="L14" s="103" t="n">
        <f aca="true">IF(ISBLANK(OFFSET('Data above threshold'!$A$4,MATCH('Data above threshold'!$A14,'Data above threshold'!$A$5:$A$185,0),MATCH('Data above threshold'!N$4,'Data above threshold'!$4:$4,0)-1)),1,OFFSET('Data above threshold'!$A$4,MATCH('Data above threshold'!$A14,'Data above threshold'!$A$5:$A$185,0),MATCH('Data above threshold'!N$4,'Data above threshold'!$4:$4,0)-1))</f>
        <v>0</v>
      </c>
      <c r="M14" s="103" t="str">
        <f aca="true">IF(ISBLANK(OFFSET('Data above threshold'!$A$4,MATCH('Data above threshold'!$A14,'Data above threshold'!$A$5:$A$185,0),MATCH('Data above threshold'!O$4,'Data above threshold'!$4:$4,0)-1)),"",OFFSET('Data above threshold'!$A$4,MATCH('Data above threshold'!$A14,'Data above threshold'!$A$5:$A$185,0),MATCH('Data above threshold'!O$4,'Data above threshold'!$4:$4,0)-1))</f>
        <v/>
      </c>
      <c r="N14" s="106" t="n">
        <f aca="false" t="array" ref="N14:N14">IF(B14&lt;4,"",1-IFERROR(SUM(ISNUMBER(O14:CP14)*(1-$O$3:$CP$3))/COUNTIF($O$3:$CP$3,0),0))</f>
        <v>0.0875</v>
      </c>
      <c r="O14" s="103" t="n">
        <f aca="true">IF(ISBLANK(OFFSET('Raw Data'!$A$3,MATCH('Data above threshold'!$A14,'Raw Data'!$B$4:$B$185,0),MATCH('Data above threshold'!Q$4,'Raw Data'!$3:$3,0)-1)),"", IFERROR($J14*OFFSET('Raw Data'!$A$3,MATCH('Data above threshold'!$A14,'Raw Data'!$B$4:$B$185,0),MATCH('Data above threshold'!Q$4,'Raw Data'!$3:$3,0)-1),"NA"))</f>
        <v>2</v>
      </c>
      <c r="P14" s="103" t="n">
        <f aca="true">IF(ISBLANK(OFFSET('Raw Data'!$A$3,MATCH('Data above threshold'!$A14,'Raw Data'!$B$4:$B$185,0),MATCH('Data above threshold'!R$4,'Raw Data'!$3:$3,0)-1)),"", IFERROR($J14*OFFSET('Raw Data'!$A$3,MATCH('Data above threshold'!$A14,'Raw Data'!$B$4:$B$185,0),MATCH('Data above threshold'!R$4,'Raw Data'!$3:$3,0)-1),"NA"))</f>
        <v>1</v>
      </c>
      <c r="Q14" s="103" t="str">
        <f aca="true">IF(ISBLANK(OFFSET('Raw Data'!$A$3,MATCH('Data above threshold'!$A14,'Raw Data'!$B$4:$B$185,0),MATCH('Data above threshold'!S$4,'Raw Data'!$3:$3,0)-1)),"", IFERROR($J14*OFFSET('Raw Data'!$A$3,MATCH('Data above threshold'!$A14,'Raw Data'!$B$4:$B$185,0),MATCH('Data above threshold'!S$4,'Raw Data'!$3:$3,0)-1),"NA"))</f>
        <v/>
      </c>
      <c r="R14" s="103" t="n">
        <f aca="true">IF(ISBLANK(OFFSET('Raw Data'!$A$3,MATCH('Data above threshold'!$A14,'Raw Data'!$B$4:$B$185,0),MATCH('Data above threshold'!T$4,'Raw Data'!$3:$3,0)-1)),"", IFERROR($J14*OFFSET('Raw Data'!$A$3,MATCH('Data above threshold'!$A14,'Raw Data'!$B$4:$B$185,0),MATCH('Data above threshold'!T$4,'Raw Data'!$3:$3,0)-1),"NA"))</f>
        <v>2</v>
      </c>
      <c r="S14" s="103" t="n">
        <f aca="true">IF(ISBLANK(OFFSET('Raw Data'!$A$3,MATCH('Data above threshold'!$A14,'Raw Data'!$B$4:$B$185,0),MATCH('Data above threshold'!U$4,'Raw Data'!$3:$3,0)-1)),"", IFERROR($J14*OFFSET('Raw Data'!$A$3,MATCH('Data above threshold'!$A14,'Raw Data'!$B$4:$B$185,0),MATCH('Data above threshold'!U$4,'Raw Data'!$3:$3,0)-1),"NA"))</f>
        <v>2</v>
      </c>
      <c r="T14" s="103" t="n">
        <f aca="true">IF(ISBLANK(OFFSET('Raw Data'!$A$3,MATCH('Data above threshold'!$A14,'Raw Data'!$B$4:$B$185,0),MATCH('Data above threshold'!V$4,'Raw Data'!$3:$3,0)-1)),"", IFERROR($J14*OFFSET('Raw Data'!$A$3,MATCH('Data above threshold'!$A14,'Raw Data'!$B$4:$B$185,0),MATCH('Data above threshold'!V$4,'Raw Data'!$3:$3,0)-1),"NA"))</f>
        <v>2</v>
      </c>
      <c r="U14" s="103" t="n">
        <f aca="true">IF(ISBLANK(OFFSET('Raw Data'!$A$3,MATCH('Data above threshold'!$A14,'Raw Data'!$B$4:$B$185,0),MATCH('Data above threshold'!W$4,'Raw Data'!$3:$3,0)-1)),"", IFERROR($J14*OFFSET('Raw Data'!$A$3,MATCH('Data above threshold'!$A14,'Raw Data'!$B$4:$B$185,0),MATCH('Data above threshold'!W$4,'Raw Data'!$3:$3,0)-1),"NA"))</f>
        <v>2</v>
      </c>
      <c r="V14" s="103" t="n">
        <f aca="true">IF(ISBLANK(OFFSET('Raw Data'!$A$3,MATCH('Data above threshold'!$A14,'Raw Data'!$B$4:$B$185,0),MATCH('Data above threshold'!X$4,'Raw Data'!$3:$3,0)-1)),"", IFERROR($J14*OFFSET('Raw Data'!$A$3,MATCH('Data above threshold'!$A14,'Raw Data'!$B$4:$B$185,0),MATCH('Data above threshold'!X$4,'Raw Data'!$3:$3,0)-1),"NA"))</f>
        <v>2</v>
      </c>
      <c r="W14" s="103" t="n">
        <f aca="true">IF(ISBLANK(OFFSET('Raw Data'!$A$3,MATCH('Data above threshold'!$A14,'Raw Data'!$B$4:$B$185,0),MATCH('Data above threshold'!Y$4,'Raw Data'!$3:$3,0)-1)),"", IFERROR($J14*OFFSET('Raw Data'!$A$3,MATCH('Data above threshold'!$A14,'Raw Data'!$B$4:$B$185,0),MATCH('Data above threshold'!Y$4,'Raw Data'!$3:$3,0)-1),"NA"))</f>
        <v>0</v>
      </c>
      <c r="X14" s="103" t="n">
        <f aca="true">IF(ISBLANK(OFFSET('Raw Data'!$A$3,MATCH('Data above threshold'!$A14,'Raw Data'!$B$4:$B$185,0),MATCH('Data above threshold'!Z$4,'Raw Data'!$3:$3,0)-1)),"", IFERROR($J14*OFFSET('Raw Data'!$A$3,MATCH('Data above threshold'!$A14,'Raw Data'!$B$4:$B$185,0),MATCH('Data above threshold'!Z$4,'Raw Data'!$3:$3,0)-1),"NA"))</f>
        <v>2</v>
      </c>
      <c r="Y14" s="103" t="str">
        <f aca="true">IF(ISBLANK(OFFSET('Raw Data'!$A$3,MATCH('Data above threshold'!$A14,'Raw Data'!$B$4:$B$185,0),MATCH('Data above threshold'!AA$4,'Raw Data'!$3:$3,0)-1)),"", IFERROR($J14*OFFSET('Raw Data'!$A$3,MATCH('Data above threshold'!$A14,'Raw Data'!$B$4:$B$185,0),MATCH('Data above threshold'!AA$4,'Raw Data'!$3:$3,0)-1),"NA"))</f>
        <v/>
      </c>
      <c r="Z14" s="103" t="n">
        <f aca="true">IF(ISBLANK(OFFSET('Raw Data'!$A$3,MATCH('Data above threshold'!$A14,'Raw Data'!$B$4:$B$185,0),MATCH('Data above threshold'!AB$4,'Raw Data'!$3:$3,0)-1)),"", IFERROR($J14*OFFSET('Raw Data'!$A$3,MATCH('Data above threshold'!$A14,'Raw Data'!$B$4:$B$185,0),MATCH('Data above threshold'!AB$4,'Raw Data'!$3:$3,0)-1),"NA"))</f>
        <v>2</v>
      </c>
      <c r="AA14" s="103" t="n">
        <f aca="true">IF(ISBLANK(OFFSET('Raw Data'!$A$3,MATCH('Data above threshold'!$A14,'Raw Data'!$B$4:$B$185,0),MATCH('Data above threshold'!AC$4,'Raw Data'!$3:$3,0)-1)),"", IFERROR($J14*OFFSET('Raw Data'!$A$3,MATCH('Data above threshold'!$A14,'Raw Data'!$B$4:$B$185,0),MATCH('Data above threshold'!AC$4,'Raw Data'!$3:$3,0)-1),"NA"))</f>
        <v>2</v>
      </c>
      <c r="AB14" s="103" t="n">
        <f aca="true">IF(ISBLANK(OFFSET('Raw Data'!$A$3,MATCH('Data above threshold'!$A14,'Raw Data'!$B$4:$B$185,0),MATCH('Data above threshold'!AD$4,'Raw Data'!$3:$3,0)-1)),"", IFERROR($J14*OFFSET('Raw Data'!$A$3,MATCH('Data above threshold'!$A14,'Raw Data'!$B$4:$B$185,0),MATCH('Data above threshold'!AD$4,'Raw Data'!$3:$3,0)-1),"NA"))</f>
        <v>1</v>
      </c>
      <c r="AC14" s="103" t="n">
        <f aca="true">IF(ISBLANK(OFFSET('Raw Data'!$A$3,MATCH('Data above threshold'!$A14,'Raw Data'!$B$4:$B$185,0),MATCH('Data above threshold'!AE$4,'Raw Data'!$3:$3,0)-1)),"", IFERROR($J14*OFFSET('Raw Data'!$A$3,MATCH('Data above threshold'!$A14,'Raw Data'!$B$4:$B$185,0),MATCH('Data above threshold'!AE$4,'Raw Data'!$3:$3,0)-1),"NA"))</f>
        <v>2</v>
      </c>
      <c r="AD14" s="103" t="n">
        <f aca="true">IF(ISBLANK(OFFSET('Raw Data'!$A$3,MATCH('Data above threshold'!$A14,'Raw Data'!$B$4:$B$185,0),MATCH('Data above threshold'!AF$4,'Raw Data'!$3:$3,0)-1)),"", IFERROR($J14*OFFSET('Raw Data'!$A$3,MATCH('Data above threshold'!$A14,'Raw Data'!$B$4:$B$185,0),MATCH('Data above threshold'!AF$4,'Raw Data'!$3:$3,0)-1),"NA"))</f>
        <v>2</v>
      </c>
      <c r="AE14" s="103" t="n">
        <f aca="true">IF(ISBLANK(OFFSET('Raw Data'!$A$3,MATCH('Data above threshold'!$A14,'Raw Data'!$B$4:$B$185,0),MATCH('Data above threshold'!AG$4,'Raw Data'!$3:$3,0)-1)),"", IFERROR($J14*OFFSET('Raw Data'!$A$3,MATCH('Data above threshold'!$A14,'Raw Data'!$B$4:$B$185,0),MATCH('Data above threshold'!AG$4,'Raw Data'!$3:$3,0)-1),"NA"))</f>
        <v>2</v>
      </c>
      <c r="AF14" s="103" t="n">
        <f aca="true">IF(ISBLANK(OFFSET('Raw Data'!$A$3,MATCH('Data above threshold'!$A14,'Raw Data'!$B$4:$B$185,0),MATCH('Data above threshold'!AH$4,'Raw Data'!$3:$3,0)-1)),"", IFERROR($J14*OFFSET('Raw Data'!$A$3,MATCH('Data above threshold'!$A14,'Raw Data'!$B$4:$B$185,0),MATCH('Data above threshold'!AH$4,'Raw Data'!$3:$3,0)-1),"NA"))</f>
        <v>2</v>
      </c>
      <c r="AG14" s="103" t="n">
        <f aca="true">IF(ISBLANK(OFFSET('Raw Data'!$A$3,MATCH('Data above threshold'!$A14,'Raw Data'!$B$4:$B$185,0),MATCH('Data above threshold'!AI$4,'Raw Data'!$3:$3,0)-1)),"", IFERROR($J14*OFFSET('Raw Data'!$A$3,MATCH('Data above threshold'!$A14,'Raw Data'!$B$4:$B$185,0),MATCH('Data above threshold'!AI$4,'Raw Data'!$3:$3,0)-1),"NA"))</f>
        <v>2</v>
      </c>
      <c r="AH14" s="103" t="n">
        <f aca="true">IF(ISBLANK(OFFSET('Raw Data'!$A$3,MATCH('Data above threshold'!$A14,'Raw Data'!$B$4:$B$185,0),MATCH('Data above threshold'!AJ$4,'Raw Data'!$3:$3,0)-1)),"", IFERROR($J14*OFFSET('Raw Data'!$A$3,MATCH('Data above threshold'!$A14,'Raw Data'!$B$4:$B$185,0),MATCH('Data above threshold'!AJ$4,'Raw Data'!$3:$3,0)-1),"NA"))</f>
        <v>2</v>
      </c>
      <c r="AI14" s="103" t="n">
        <f aca="true">IF(ISBLANK(OFFSET('Raw Data'!$A$3,MATCH('Data above threshold'!$A14,'Raw Data'!$B$4:$B$185,0),MATCH('Data above threshold'!AK$4,'Raw Data'!$3:$3,0)-1)),"", IFERROR($J14*OFFSET('Raw Data'!$A$3,MATCH('Data above threshold'!$A14,'Raw Data'!$B$4:$B$185,0),MATCH('Data above threshold'!AK$4,'Raw Data'!$3:$3,0)-1),"NA"))</f>
        <v>0</v>
      </c>
      <c r="AJ14" s="103" t="n">
        <f aca="true">IF(ISBLANK(OFFSET('Raw Data'!$A$3,MATCH('Data above threshold'!$A14,'Raw Data'!$B$4:$B$185,0),MATCH('Data above threshold'!AL$4,'Raw Data'!$3:$3,0)-1)),"", IFERROR($J14*OFFSET('Raw Data'!$A$3,MATCH('Data above threshold'!$A14,'Raw Data'!$B$4:$B$185,0),MATCH('Data above threshold'!AL$4,'Raw Data'!$3:$3,0)-1),"NA"))</f>
        <v>2</v>
      </c>
      <c r="AK14" s="103" t="n">
        <f aca="true">IF(ISBLANK(OFFSET('Raw Data'!$A$3,MATCH('Data above threshold'!$A14,'Raw Data'!$B$4:$B$185,0),MATCH('Data above threshold'!AM$4,'Raw Data'!$3:$3,0)-1)),"", IFERROR($J14*OFFSET('Raw Data'!$A$3,MATCH('Data above threshold'!$A14,'Raw Data'!$B$4:$B$185,0),MATCH('Data above threshold'!AM$4,'Raw Data'!$3:$3,0)-1),"NA"))</f>
        <v>1</v>
      </c>
      <c r="AL14" s="103" t="n">
        <f aca="true">IF(ISBLANK(OFFSET('Raw Data'!$A$3,MATCH('Data above threshold'!$A14,'Raw Data'!$B$4:$B$185,0),MATCH('Data above threshold'!AN$4,'Raw Data'!$3:$3,0)-1)),"", IFERROR($J14*OFFSET('Raw Data'!$A$3,MATCH('Data above threshold'!$A14,'Raw Data'!$B$4:$B$185,0),MATCH('Data above threshold'!AN$4,'Raw Data'!$3:$3,0)-1),"NA"))</f>
        <v>1</v>
      </c>
      <c r="AM14" s="103" t="n">
        <f aca="true">IF(ISBLANK(OFFSET('Raw Data'!$A$3,MATCH('Data above threshold'!$A14,'Raw Data'!$B$4:$B$185,0),MATCH('Data above threshold'!AO$4,'Raw Data'!$3:$3,0)-1)),"", IFERROR($J14*OFFSET('Raw Data'!$A$3,MATCH('Data above threshold'!$A14,'Raw Data'!$B$4:$B$185,0),MATCH('Data above threshold'!AO$4,'Raw Data'!$3:$3,0)-1),"NA"))</f>
        <v>2</v>
      </c>
      <c r="AN14" s="103" t="str">
        <f aca="true">IF(ISBLANK(OFFSET('Raw Data'!$A$3,MATCH('Data above threshold'!$A14,'Raw Data'!$B$4:$B$185,0),MATCH('Data above threshold'!AP$4,'Raw Data'!$3:$3,0)-1)),"", IFERROR($J14*OFFSET('Raw Data'!$A$3,MATCH('Data above threshold'!$A14,'Raw Data'!$B$4:$B$185,0),MATCH('Data above threshold'!AP$4,'Raw Data'!$3:$3,0)-1),"NA"))</f>
        <v/>
      </c>
      <c r="AO14" s="103" t="str">
        <f aca="true">IF(ISBLANK(OFFSET('Raw Data'!$A$3,MATCH('Data above threshold'!$A14,'Raw Data'!$B$4:$B$185,0),MATCH('Data above threshold'!AQ$4,'Raw Data'!$3:$3,0)-1)),"", IFERROR($J14*OFFSET('Raw Data'!$A$3,MATCH('Data above threshold'!$A14,'Raw Data'!$B$4:$B$185,0),MATCH('Data above threshold'!AQ$4,'Raw Data'!$3:$3,0)-1),"NA"))</f>
        <v/>
      </c>
      <c r="AP14" s="103" t="n">
        <f aca="true">IF(ISBLANK(OFFSET('Raw Data'!$A$3,MATCH('Data above threshold'!$A14,'Raw Data'!$B$4:$B$185,0),MATCH('Data above threshold'!AR$4,'Raw Data'!$3:$3,0)-1)),"", IFERROR($J14*OFFSET('Raw Data'!$A$3,MATCH('Data above threshold'!$A14,'Raw Data'!$B$4:$B$185,0),MATCH('Data above threshold'!AR$4,'Raw Data'!$3:$3,0)-1),"NA"))</f>
        <v>1</v>
      </c>
      <c r="AQ14" s="103" t="n">
        <f aca="true">IF(ISBLANK(OFFSET('Raw Data'!$A$3,MATCH('Data above threshold'!$A14,'Raw Data'!$B$4:$B$185,0),MATCH('Data above threshold'!AS$4,'Raw Data'!$3:$3,0)-1)),"", IFERROR($J14*OFFSET('Raw Data'!$A$3,MATCH('Data above threshold'!$A14,'Raw Data'!$B$4:$B$185,0),MATCH('Data above threshold'!AS$4,'Raw Data'!$3:$3,0)-1),"NA"))</f>
        <v>2</v>
      </c>
      <c r="AR14" s="103" t="n">
        <f aca="true">IF(ISBLANK(OFFSET('Raw Data'!$A$3,MATCH('Data above threshold'!$A14,'Raw Data'!$B$4:$B$185,0),MATCH('Data above threshold'!AT$4,'Raw Data'!$3:$3,0)-1)),"", IFERROR($J14*OFFSET('Raw Data'!$A$3,MATCH('Data above threshold'!$A14,'Raw Data'!$B$4:$B$185,0),MATCH('Data above threshold'!AT$4,'Raw Data'!$3:$3,0)-1),"NA"))</f>
        <v>2</v>
      </c>
      <c r="AS14" s="103" t="n">
        <f aca="true">IF(ISBLANK(OFFSET('Raw Data'!$A$3,MATCH('Data above threshold'!$A14,'Raw Data'!$B$4:$B$185,0),MATCH('Data above threshold'!AU$4,'Raw Data'!$3:$3,0)-1)),"", IFERROR($J14*OFFSET('Raw Data'!$A$3,MATCH('Data above threshold'!$A14,'Raw Data'!$B$4:$B$185,0),MATCH('Data above threshold'!AU$4,'Raw Data'!$3:$3,0)-1),"NA"))</f>
        <v>2</v>
      </c>
      <c r="AT14" s="103" t="n">
        <f aca="true">IF(ISBLANK(OFFSET('Raw Data'!$A$3,MATCH('Data above threshold'!$A14,'Raw Data'!$B$4:$B$185,0),MATCH('Data above threshold'!AV$4,'Raw Data'!$3:$3,0)-1)),"", IFERROR($J14*OFFSET('Raw Data'!$A$3,MATCH('Data above threshold'!$A14,'Raw Data'!$B$4:$B$185,0),MATCH('Data above threshold'!AV$4,'Raw Data'!$3:$3,0)-1),"NA"))</f>
        <v>2</v>
      </c>
      <c r="AU14" s="103" t="n">
        <f aca="true">IF(ISBLANK(OFFSET('Raw Data'!$A$3,MATCH('Data above threshold'!$A14,'Raw Data'!$B$4:$B$185,0),MATCH('Data above threshold'!AW$4,'Raw Data'!$3:$3,0)-1)),"", IFERROR($J14*OFFSET('Raw Data'!$A$3,MATCH('Data above threshold'!$A14,'Raw Data'!$B$4:$B$185,0),MATCH('Data above threshold'!AW$4,'Raw Data'!$3:$3,0)-1),"NA"))</f>
        <v>2</v>
      </c>
      <c r="AV14" s="103" t="str">
        <f aca="true">IF(ISBLANK(OFFSET('Raw Data'!$A$3,MATCH('Data above threshold'!$A14,'Raw Data'!$B$4:$B$185,0),MATCH('Data above threshold'!AX$4,'Raw Data'!$3:$3,0)-1)),"", IFERROR($J14*OFFSET('Raw Data'!$A$3,MATCH('Data above threshold'!$A14,'Raw Data'!$B$4:$B$185,0),MATCH('Data above threshold'!AX$4,'Raw Data'!$3:$3,0)-1),"NA"))</f>
        <v/>
      </c>
      <c r="AW14" s="103" t="n">
        <f aca="true">IF(ISBLANK(OFFSET('Raw Data'!$A$3,MATCH('Data above threshold'!$A14,'Raw Data'!$B$4:$B$185,0),MATCH('Data above threshold'!AY$4,'Raw Data'!$3:$3,0)-1)),"", IFERROR($J14*OFFSET('Raw Data'!$A$3,MATCH('Data above threshold'!$A14,'Raw Data'!$B$4:$B$185,0),MATCH('Data above threshold'!AY$4,'Raw Data'!$3:$3,0)-1),"NA"))</f>
        <v>2</v>
      </c>
      <c r="AX14" s="103" t="n">
        <f aca="true">IF(ISBLANK(OFFSET('Raw Data'!$A$3,MATCH('Data above threshold'!$A14,'Raw Data'!$B$4:$B$185,0),MATCH('Data above threshold'!AZ$4,'Raw Data'!$3:$3,0)-1)),"", IFERROR($J14*OFFSET('Raw Data'!$A$3,MATCH('Data above threshold'!$A14,'Raw Data'!$B$4:$B$185,0),MATCH('Data above threshold'!AZ$4,'Raw Data'!$3:$3,0)-1),"NA"))</f>
        <v>0</v>
      </c>
      <c r="AY14" s="103" t="n">
        <f aca="true">IF(ISBLANK(OFFSET('Raw Data'!$A$3,MATCH('Data above threshold'!$A14,'Raw Data'!$B$4:$B$185,0),MATCH('Data above threshold'!BA$4,'Raw Data'!$3:$3,0)-1)),"", IFERROR($J14*OFFSET('Raw Data'!$A$3,MATCH('Data above threshold'!$A14,'Raw Data'!$B$4:$B$185,0),MATCH('Data above threshold'!BA$4,'Raw Data'!$3:$3,0)-1),"NA"))</f>
        <v>1.33</v>
      </c>
      <c r="AZ14" s="103" t="n">
        <f aca="true">IF(ISBLANK(OFFSET('Raw Data'!$A$3,MATCH('Data above threshold'!$A14,'Raw Data'!$B$4:$B$185,0),MATCH('Data above threshold'!BB$4,'Raw Data'!$3:$3,0)-1)),"", IFERROR($J14*OFFSET('Raw Data'!$A$3,MATCH('Data above threshold'!$A14,'Raw Data'!$B$4:$B$185,0),MATCH('Data above threshold'!BB$4,'Raw Data'!$3:$3,0)-1),"NA"))</f>
        <v>2</v>
      </c>
      <c r="BA14" s="103" t="n">
        <f aca="true">IF(ISBLANK(OFFSET('Raw Data'!$A$3,MATCH('Data above threshold'!$A14,'Raw Data'!$B$4:$B$185,0),MATCH('Data above threshold'!BC$4,'Raw Data'!$3:$3,0)-1)),"", IFERROR($J14*OFFSET('Raw Data'!$A$3,MATCH('Data above threshold'!$A14,'Raw Data'!$B$4:$B$185,0),MATCH('Data above threshold'!BC$4,'Raw Data'!$3:$3,0)-1),"NA"))</f>
        <v>0</v>
      </c>
      <c r="BB14" s="103" t="n">
        <f aca="true">IF(ISBLANK(OFFSET('Raw Data'!$A$3,MATCH('Data above threshold'!$A14,'Raw Data'!$B$4:$B$185,0),MATCH('Data above threshold'!BD$4,'Raw Data'!$3:$3,0)-1)),"", IFERROR($J14*OFFSET('Raw Data'!$A$3,MATCH('Data above threshold'!$A14,'Raw Data'!$B$4:$B$185,0),MATCH('Data above threshold'!BD$4,'Raw Data'!$3:$3,0)-1),"NA"))</f>
        <v>2</v>
      </c>
      <c r="BC14" s="103" t="n">
        <f aca="true">IF(ISBLANK(OFFSET('Raw Data'!$A$3,MATCH('Data above threshold'!$A14,'Raw Data'!$B$4:$B$185,0),MATCH('Data above threshold'!BE$4,'Raw Data'!$3:$3,0)-1)),"", IFERROR($J14*OFFSET('Raw Data'!$A$3,MATCH('Data above threshold'!$A14,'Raw Data'!$B$4:$B$185,0),MATCH('Data above threshold'!BE$4,'Raw Data'!$3:$3,0)-1),"NA"))</f>
        <v>1.67</v>
      </c>
      <c r="BD14" s="103" t="n">
        <f aca="true">IF(ISBLANK(OFFSET('Raw Data'!$A$3,MATCH('Data above threshold'!$A14,'Raw Data'!$B$4:$B$185,0),MATCH('Data above threshold'!BF$4,'Raw Data'!$3:$3,0)-1)),"", IFERROR($J14*OFFSET('Raw Data'!$A$3,MATCH('Data above threshold'!$A14,'Raw Data'!$B$4:$B$185,0),MATCH('Data above threshold'!BF$4,'Raw Data'!$3:$3,0)-1),"NA"))</f>
        <v>2</v>
      </c>
      <c r="BE14" s="103" t="n">
        <f aca="true">IF(ISBLANK(OFFSET('Raw Data'!$A$3,MATCH('Data above threshold'!$A14,'Raw Data'!$B$4:$B$185,0),MATCH('Data above threshold'!BG$4,'Raw Data'!$3:$3,0)-1)),"", IFERROR($J14*OFFSET('Raw Data'!$A$3,MATCH('Data above threshold'!$A14,'Raw Data'!$B$4:$B$185,0),MATCH('Data above threshold'!BG$4,'Raw Data'!$3:$3,0)-1),"NA"))</f>
        <v>2</v>
      </c>
      <c r="BF14" s="103" t="n">
        <f aca="true">IF(ISBLANK(OFFSET('Raw Data'!$A$3,MATCH('Data above threshold'!$A14,'Raw Data'!$B$4:$B$185,0),MATCH('Data above threshold'!BH$4,'Raw Data'!$3:$3,0)-1)),"", IFERROR($J14*OFFSET('Raw Data'!$A$3,MATCH('Data above threshold'!$A14,'Raw Data'!$B$4:$B$185,0),MATCH('Data above threshold'!BH$4,'Raw Data'!$3:$3,0)-1),"NA"))</f>
        <v>2</v>
      </c>
      <c r="BG14" s="103" t="n">
        <f aca="true">IF(ISBLANK(OFFSET('Raw Data'!$A$3,MATCH('Data above threshold'!$A14,'Raw Data'!$B$4:$B$185,0),MATCH('Data above threshold'!BI$4,'Raw Data'!$3:$3,0)-1)),"", IFERROR($J14*OFFSET('Raw Data'!$A$3,MATCH('Data above threshold'!$A14,'Raw Data'!$B$4:$B$185,0),MATCH('Data above threshold'!BI$4,'Raw Data'!$3:$3,0)-1),"NA"))</f>
        <v>2</v>
      </c>
      <c r="BH14" s="103" t="n">
        <f aca="true">IF(ISBLANK(OFFSET('Raw Data'!$A$3,MATCH('Data above threshold'!$A14,'Raw Data'!$B$4:$B$185,0),MATCH('Data above threshold'!BJ$4,'Raw Data'!$3:$3,0)-1)),"", IFERROR($J14*OFFSET('Raw Data'!$A$3,MATCH('Data above threshold'!$A14,'Raw Data'!$B$4:$B$185,0),MATCH('Data above threshold'!BJ$4,'Raw Data'!$3:$3,0)-1),"NA"))</f>
        <v>0</v>
      </c>
      <c r="BI14" s="103" t="n">
        <f aca="true">IF(ISBLANK(OFFSET('Raw Data'!$A$3,MATCH('Data above threshold'!$A14,'Raw Data'!$B$4:$B$185,0),MATCH('Data above threshold'!BK$4,'Raw Data'!$3:$3,0)-1)),"", IFERROR($J14*OFFSET('Raw Data'!$A$3,MATCH('Data above threshold'!$A14,'Raw Data'!$B$4:$B$185,0),MATCH('Data above threshold'!BK$4,'Raw Data'!$3:$3,0)-1),"NA"))</f>
        <v>0</v>
      </c>
      <c r="BJ14" s="103" t="n">
        <f aca="true">IF(ISBLANK(OFFSET('Raw Data'!$A$3,MATCH('Data above threshold'!$A14,'Raw Data'!$B$4:$B$185,0),MATCH('Data above threshold'!BL$4,'Raw Data'!$3:$3,0)-1)),"", IFERROR($J14*OFFSET('Raw Data'!$A$3,MATCH('Data above threshold'!$A14,'Raw Data'!$B$4:$B$185,0),MATCH('Data above threshold'!BL$4,'Raw Data'!$3:$3,0)-1),"NA"))</f>
        <v>0</v>
      </c>
      <c r="BK14" s="103" t="n">
        <f aca="true">IF(ISBLANK(OFFSET('Raw Data'!$A$3,MATCH('Data above threshold'!$A14,'Raw Data'!$B$4:$B$185,0),MATCH('Data above threshold'!BM$4,'Raw Data'!$3:$3,0)-1)),"", IFERROR($J14*OFFSET('Raw Data'!$A$3,MATCH('Data above threshold'!$A14,'Raw Data'!$B$4:$B$185,0),MATCH('Data above threshold'!BM$4,'Raw Data'!$3:$3,0)-1),"NA"))</f>
        <v>2</v>
      </c>
      <c r="BL14" s="103" t="n">
        <f aca="true">IF(ISBLANK(OFFSET('Raw Data'!$A$3,MATCH('Data above threshold'!$A14,'Raw Data'!$B$4:$B$185,0),MATCH('Data above threshold'!BN$4,'Raw Data'!$3:$3,0)-1)),"", IFERROR($J14*OFFSET('Raw Data'!$A$3,MATCH('Data above threshold'!$A14,'Raw Data'!$B$4:$B$185,0),MATCH('Data above threshold'!BN$4,'Raw Data'!$3:$3,0)-1),"NA"))</f>
        <v>2</v>
      </c>
      <c r="BM14" s="103" t="n">
        <f aca="true">IF(ISBLANK(OFFSET('Raw Data'!$A$3,MATCH('Data above threshold'!$A14,'Raw Data'!$B$4:$B$185,0),MATCH('Data above threshold'!BO$4,'Raw Data'!$3:$3,0)-1)),"", IFERROR($J14*OFFSET('Raw Data'!$A$3,MATCH('Data above threshold'!$A14,'Raw Data'!$B$4:$B$185,0),MATCH('Data above threshold'!BO$4,'Raw Data'!$3:$3,0)-1),"NA"))</f>
        <v>2</v>
      </c>
      <c r="BN14" s="103" t="n">
        <f aca="true">IF(ISBLANK(OFFSET('Raw Data'!$A$3,MATCH('Data above threshold'!$A14,'Raw Data'!$B$4:$B$185,0),MATCH('Data above threshold'!BP$4,'Raw Data'!$3:$3,0)-1)),"", IFERROR($J14*OFFSET('Raw Data'!$A$3,MATCH('Data above threshold'!$A14,'Raw Data'!$B$4:$B$185,0),MATCH('Data above threshold'!BP$4,'Raw Data'!$3:$3,0)-1),"NA"))</f>
        <v>2</v>
      </c>
      <c r="BO14" s="103" t="n">
        <f aca="true">IF(ISBLANK(OFFSET('Raw Data'!$A$3,MATCH('Data above threshold'!$A14,'Raw Data'!$B$4:$B$185,0),MATCH('Data above threshold'!BQ$4,'Raw Data'!$3:$3,0)-1)),"", IFERROR($J14*OFFSET('Raw Data'!$A$3,MATCH('Data above threshold'!$A14,'Raw Data'!$B$4:$B$185,0),MATCH('Data above threshold'!BQ$4,'Raw Data'!$3:$3,0)-1),"NA"))</f>
        <v>2</v>
      </c>
      <c r="BP14" s="103" t="n">
        <f aca="true">IF(ISBLANK(OFFSET('Raw Data'!$A$3,MATCH('Data above threshold'!$A14,'Raw Data'!$B$4:$B$185,0),MATCH('Data above threshold'!BR$4,'Raw Data'!$3:$3,0)-1)),"", IFERROR($J14*OFFSET('Raw Data'!$A$3,MATCH('Data above threshold'!$A14,'Raw Data'!$B$4:$B$185,0),MATCH('Data above threshold'!BR$4,'Raw Data'!$3:$3,0)-1),"NA"))</f>
        <v>2</v>
      </c>
      <c r="BQ14" s="103" t="n">
        <f aca="true">IF(ISBLANK(OFFSET('Raw Data'!$A$3,MATCH('Data above threshold'!$A14,'Raw Data'!$B$4:$B$185,0),MATCH('Data above threshold'!BS$4,'Raw Data'!$3:$3,0)-1)),"", IFERROR($J14*OFFSET('Raw Data'!$A$3,MATCH('Data above threshold'!$A14,'Raw Data'!$B$4:$B$185,0),MATCH('Data above threshold'!BS$4,'Raw Data'!$3:$3,0)-1),"NA"))</f>
        <v>2</v>
      </c>
      <c r="BR14" s="103" t="n">
        <f aca="true">IF(ISBLANK(OFFSET('Raw Data'!$A$3,MATCH('Data above threshold'!$A14,'Raw Data'!$B$4:$B$185,0),MATCH('Data above threshold'!BT$4,'Raw Data'!$3:$3,0)-1)),"", IFERROR($J14*OFFSET('Raw Data'!$A$3,MATCH('Data above threshold'!$A14,'Raw Data'!$B$4:$B$185,0),MATCH('Data above threshold'!BT$4,'Raw Data'!$3:$3,0)-1),"NA"))</f>
        <v>2</v>
      </c>
      <c r="BS14" s="103" t="n">
        <f aca="true">IF(ISBLANK(OFFSET('Raw Data'!$A$3,MATCH('Data above threshold'!$A14,'Raw Data'!$B$4:$B$185,0),MATCH('Data above threshold'!BU$4,'Raw Data'!$3:$3,0)-1)),"", IFERROR($J14*OFFSET('Raw Data'!$A$3,MATCH('Data above threshold'!$A14,'Raw Data'!$B$4:$B$185,0),MATCH('Data above threshold'!BU$4,'Raw Data'!$3:$3,0)-1),"NA"))</f>
        <v>1.33</v>
      </c>
      <c r="BT14" s="103" t="n">
        <f aca="true">IF(ISBLANK(OFFSET('Raw Data'!$A$3,MATCH('Data above threshold'!$A14,'Raw Data'!$B$4:$B$185,0),MATCH('Data above threshold'!BV$4,'Raw Data'!$3:$3,0)-1)),"", IFERROR($J14*OFFSET('Raw Data'!$A$3,MATCH('Data above threshold'!$A14,'Raw Data'!$B$4:$B$185,0),MATCH('Data above threshold'!BV$4,'Raw Data'!$3:$3,0)-1),"NA"))</f>
        <v>2</v>
      </c>
      <c r="BU14" s="103" t="n">
        <f aca="true">IF(ISBLANK(OFFSET('Raw Data'!$A$3,MATCH('Data above threshold'!$A14,'Raw Data'!$B$4:$B$185,0),MATCH('Data above threshold'!BW$4,'Raw Data'!$3:$3,0)-1)),"", IFERROR($J14*OFFSET('Raw Data'!$A$3,MATCH('Data above threshold'!$A14,'Raw Data'!$B$4:$B$185,0),MATCH('Data above threshold'!BW$4,'Raw Data'!$3:$3,0)-1),"NA"))</f>
        <v>0</v>
      </c>
      <c r="BV14" s="103" t="n">
        <f aca="true">IF(ISBLANK(OFFSET('Raw Data'!$A$3,MATCH('Data above threshold'!$A14,'Raw Data'!$B$4:$B$185,0),MATCH('Data above threshold'!BX$4,'Raw Data'!$3:$3,0)-1)),"", IFERROR($J14*OFFSET('Raw Data'!$A$3,MATCH('Data above threshold'!$A14,'Raw Data'!$B$4:$B$185,0),MATCH('Data above threshold'!BX$4,'Raw Data'!$3:$3,0)-1),"NA"))</f>
        <v>2</v>
      </c>
      <c r="BW14" s="103" t="n">
        <f aca="true">IF(ISBLANK(OFFSET('Raw Data'!$A$3,MATCH('Data above threshold'!$A14,'Raw Data'!$B$4:$B$185,0),MATCH('Data above threshold'!BY$4,'Raw Data'!$3:$3,0)-1)),"", IFERROR($J14*OFFSET('Raw Data'!$A$3,MATCH('Data above threshold'!$A14,'Raw Data'!$B$4:$B$185,0),MATCH('Data above threshold'!BY$4,'Raw Data'!$3:$3,0)-1),"NA"))</f>
        <v>2</v>
      </c>
      <c r="BX14" s="103" t="n">
        <f aca="true">IF(ISBLANK(OFFSET('Raw Data'!$A$3,MATCH('Data above threshold'!$A14,'Raw Data'!$B$4:$B$185,0),MATCH('Data above threshold'!BZ$4,'Raw Data'!$3:$3,0)-1)),"", IFERROR($J14*OFFSET('Raw Data'!$A$3,MATCH('Data above threshold'!$A14,'Raw Data'!$B$4:$B$185,0),MATCH('Data above threshold'!BZ$4,'Raw Data'!$3:$3,0)-1),"NA"))</f>
        <v>2</v>
      </c>
      <c r="BY14" s="103" t="n">
        <f aca="true">IF(ISBLANK(OFFSET('Raw Data'!$A$3,MATCH('Data above threshold'!$A14,'Raw Data'!$B$4:$B$185,0),MATCH('Data above threshold'!CA$4,'Raw Data'!$3:$3,0)-1)),"", IFERROR($J14*OFFSET('Raw Data'!$A$3,MATCH('Data above threshold'!$A14,'Raw Data'!$B$4:$B$185,0),MATCH('Data above threshold'!CA$4,'Raw Data'!$3:$3,0)-1),"NA"))</f>
        <v>2</v>
      </c>
      <c r="BZ14" s="103" t="n">
        <f aca="true">IF(ISBLANK(OFFSET('Raw Data'!$A$3,MATCH('Data above threshold'!$A14,'Raw Data'!$B$4:$B$185,0),MATCH('Data above threshold'!CB$4,'Raw Data'!$3:$3,0)-1)),"", IFERROR($J14*OFFSET('Raw Data'!$A$3,MATCH('Data above threshold'!$A14,'Raw Data'!$B$4:$B$185,0),MATCH('Data above threshold'!CB$4,'Raw Data'!$3:$3,0)-1),"NA"))</f>
        <v>1</v>
      </c>
      <c r="CA14" s="103" t="n">
        <f aca="true">IF(ISBLANK(OFFSET('Raw Data'!$A$3,MATCH('Data above threshold'!$A14,'Raw Data'!$B$4:$B$185,0),MATCH('Data above threshold'!CC$4,'Raw Data'!$3:$3,0)-1)),"", IFERROR($J14*OFFSET('Raw Data'!$A$3,MATCH('Data above threshold'!$A14,'Raw Data'!$B$4:$B$185,0),MATCH('Data above threshold'!CC$4,'Raw Data'!$3:$3,0)-1),"NA"))</f>
        <v>0</v>
      </c>
      <c r="CB14" s="103" t="n">
        <f aca="true">IF(ISBLANK(OFFSET('Raw Data'!$A$3,MATCH('Data above threshold'!$A14,'Raw Data'!$B$4:$B$185,0),MATCH('Data above threshold'!CD$4,'Raw Data'!$3:$3,0)-1)),"", IFERROR($J14*OFFSET('Raw Data'!$A$3,MATCH('Data above threshold'!$A14,'Raw Data'!$B$4:$B$185,0),MATCH('Data above threshold'!CD$4,'Raw Data'!$3:$3,0)-1),"NA"))</f>
        <v>1</v>
      </c>
      <c r="CC14" s="103" t="n">
        <f aca="true">IF(ISBLANK(OFFSET('Raw Data'!$A$3,MATCH('Data above threshold'!$A14,'Raw Data'!$B$4:$B$185,0),MATCH('Data above threshold'!CE$4,'Raw Data'!$3:$3,0)-1)),"", IFERROR($J14*OFFSET('Raw Data'!$A$3,MATCH('Data above threshold'!$A14,'Raw Data'!$B$4:$B$185,0),MATCH('Data above threshold'!CE$4,'Raw Data'!$3:$3,0)-1),"NA"))</f>
        <v>0</v>
      </c>
      <c r="CD14" s="103" t="n">
        <f aca="true">IF(ISBLANK(OFFSET('Raw Data'!$A$3,MATCH('Data above threshold'!$A14,'Raw Data'!$B$4:$B$185,0),MATCH('Data above threshold'!CF$4,'Raw Data'!$3:$3,0)-1)),"", IFERROR($J14*OFFSET('Raw Data'!$A$3,MATCH('Data above threshold'!$A14,'Raw Data'!$B$4:$B$185,0),MATCH('Data above threshold'!CF$4,'Raw Data'!$3:$3,0)-1),"NA"))</f>
        <v>2</v>
      </c>
      <c r="CE14" s="103" t="n">
        <f aca="true">IF(ISBLANK(OFFSET('Raw Data'!$A$3,MATCH('Data above threshold'!$A14,'Raw Data'!$B$4:$B$185,0),MATCH('Data above threshold'!CG$4,'Raw Data'!$3:$3,0)-1)),"", IFERROR($J14*OFFSET('Raw Data'!$A$3,MATCH('Data above threshold'!$A14,'Raw Data'!$B$4:$B$185,0),MATCH('Data above threshold'!CG$4,'Raw Data'!$3:$3,0)-1),"NA"))</f>
        <v>2</v>
      </c>
      <c r="CF14" s="103" t="n">
        <f aca="true">IF(ISBLANK(OFFSET('Raw Data'!$A$3,MATCH('Data above threshold'!$A14,'Raw Data'!$B$4:$B$185,0),MATCH('Data above threshold'!CH$4,'Raw Data'!$3:$3,0)-1)),"", IFERROR($J14*OFFSET('Raw Data'!$A$3,MATCH('Data above threshold'!$A14,'Raw Data'!$B$4:$B$185,0),MATCH('Data above threshold'!CH$4,'Raw Data'!$3:$3,0)-1),"NA"))</f>
        <v>2</v>
      </c>
      <c r="CG14" s="103" t="n">
        <f aca="true">IF(ISBLANK(OFFSET('Raw Data'!$A$3,MATCH('Data above threshold'!$A14,'Raw Data'!$B$4:$B$185,0),MATCH('Data above threshold'!CI$4,'Raw Data'!$3:$3,0)-1)),"", IFERROR($J14*OFFSET('Raw Data'!$A$3,MATCH('Data above threshold'!$A14,'Raw Data'!$B$4:$B$185,0),MATCH('Data above threshold'!CI$4,'Raw Data'!$3:$3,0)-1),"NA"))</f>
        <v>2</v>
      </c>
      <c r="CH14" s="103" t="n">
        <f aca="true">IF(ISBLANK(OFFSET('Raw Data'!$A$3,MATCH('Data above threshold'!$A14,'Raw Data'!$B$4:$B$185,0),MATCH('Data above threshold'!CJ$4,'Raw Data'!$3:$3,0)-1)),"", IFERROR($J14*OFFSET('Raw Data'!$A$3,MATCH('Data above threshold'!$A14,'Raw Data'!$B$4:$B$185,0),MATCH('Data above threshold'!CJ$4,'Raw Data'!$3:$3,0)-1),"NA"))</f>
        <v>2</v>
      </c>
      <c r="CI14" s="103" t="n">
        <f aca="true">IF(ISBLANK(OFFSET('Raw Data'!$A$3,MATCH('Data above threshold'!$A14,'Raw Data'!$B$4:$B$185,0),MATCH('Data above threshold'!CK$4,'Raw Data'!$3:$3,0)-1)),"", IFERROR($J14*OFFSET('Raw Data'!$A$3,MATCH('Data above threshold'!$A14,'Raw Data'!$B$4:$B$185,0),MATCH('Data above threshold'!CK$4,'Raw Data'!$3:$3,0)-1),"NA"))</f>
        <v>2</v>
      </c>
      <c r="CJ14" s="103" t="str">
        <f aca="true">IF(ISBLANK(OFFSET('Raw Data'!$A$3,MATCH('Data above threshold'!$A14,'Raw Data'!$B$4:$B$185,0),MATCH('Data above threshold'!CL$4,'Raw Data'!$3:$3,0)-1)),"", IFERROR($J14*OFFSET('Raw Data'!$A$3,MATCH('Data above threshold'!$A14,'Raw Data'!$B$4:$B$185,0),MATCH('Data above threshold'!CL$4,'Raw Data'!$3:$3,0)-1),"NA"))</f>
        <v/>
      </c>
      <c r="CK14" s="103" t="n">
        <f aca="true">IF(ISBLANK(OFFSET('Raw Data'!$A$3,MATCH('Data above threshold'!$A14,'Raw Data'!$B$4:$B$185,0),MATCH('Data above threshold'!CM$4,'Raw Data'!$3:$3,0)-1)),"", IFERROR($J14*OFFSET('Raw Data'!$A$3,MATCH('Data above threshold'!$A14,'Raw Data'!$B$4:$B$185,0),MATCH('Data above threshold'!CM$4,'Raw Data'!$3:$3,0)-1),"NA"))</f>
        <v>1</v>
      </c>
      <c r="CL14" s="103" t="n">
        <f aca="true">IF(ISBLANK(OFFSET('Raw Data'!$A$3,MATCH('Data above threshold'!$A14,'Raw Data'!$B$4:$B$185,0),MATCH('Data above threshold'!CN$4,'Raw Data'!$3:$3,0)-1)),"", IFERROR($J14*OFFSET('Raw Data'!$A$3,MATCH('Data above threshold'!$A14,'Raw Data'!$B$4:$B$185,0),MATCH('Data above threshold'!CN$4,'Raw Data'!$3:$3,0)-1),"NA"))</f>
        <v>2</v>
      </c>
      <c r="CM14" s="103" t="n">
        <f aca="true">IF(ISBLANK(OFFSET('Raw Data'!$A$3,MATCH('Data above threshold'!$A14,'Raw Data'!$B$4:$B$185,0),MATCH('Data above threshold'!CO$4,'Raw Data'!$3:$3,0)-1)),"", IFERROR($J14*OFFSET('Raw Data'!$A$3,MATCH('Data above threshold'!$A14,'Raw Data'!$B$4:$B$185,0),MATCH('Data above threshold'!CO$4,'Raw Data'!$3:$3,0)-1),"NA"))</f>
        <v>0</v>
      </c>
      <c r="CN14" s="103" t="str">
        <f aca="true">IF(ISBLANK(OFFSET('Raw Data'!$A$3,MATCH('Data above threshold'!$A14,'Raw Data'!$B$4:$B$185,0),MATCH('Data above threshold'!CP$4,'Raw Data'!$3:$3,0)-1)),"", IFERROR($J14*OFFSET('Raw Data'!$A$3,MATCH('Data above threshold'!$A14,'Raw Data'!$B$4:$B$185,0),MATCH('Data above threshold'!CP$4,'Raw Data'!$3:$3,0)-1),"NA"))</f>
        <v/>
      </c>
      <c r="CO14" s="103" t="n">
        <f aca="true">IF(ISBLANK(OFFSET('Raw Data'!$A$3,MATCH('Data above threshold'!$A14,'Raw Data'!$B$4:$B$185,0),MATCH('Data above threshold'!CQ$4,'Raw Data'!$3:$3,0)-1)),"", IFERROR($J14*OFFSET('Raw Data'!$A$3,MATCH('Data above threshold'!$A14,'Raw Data'!$B$4:$B$185,0),MATCH('Data above threshold'!CQ$4,'Raw Data'!$3:$3,0)-1),"NA"))</f>
        <v>2</v>
      </c>
      <c r="CP14" s="103" t="n">
        <f aca="true">IF(ISBLANK(OFFSET('Raw Data'!$A$3,MATCH('Data above threshold'!$A14,'Raw Data'!$B$4:$B$185,0),MATCH('Data above threshold'!CR$4,'Raw Data'!$3:$3,0)-1)),"", IFERROR($J14*OFFSET('Raw Data'!$A$3,MATCH('Data above threshold'!$A14,'Raw Data'!$B$4:$B$185,0),MATCH('Data above threshold'!CR$4,'Raw Data'!$3:$3,0)-1),"NA"))</f>
        <v>2</v>
      </c>
    </row>
    <row r="15" s="103" customFormat="true" ht="15.5" hidden="false" customHeight="false" outlineLevel="0" collapsed="false">
      <c r="A15" s="107" t="n">
        <v>1130</v>
      </c>
      <c r="B15" s="107" t="n">
        <v>3</v>
      </c>
      <c r="C15" s="103" t="str">
        <f aca="true">IF(ISBLANK(OFFSET('Raw Data'!$A$3,MATCH($A15,'Raw Data'!$B$4:$B$185,0),MATCH(C$4,'Raw Data'!$3:$3,0)-1)),"",OFFSET('Raw Data'!$A$3,MATCH($A15,'Raw Data'!$B$4:$B$185,0),MATCH(C$4,'Raw Data'!$3:$3,0)-1))</f>
        <v>Engagement in policy-making</v>
      </c>
      <c r="D15" s="103" t="str">
        <f aca="true">IF(ISBLANK(OFFSET('Raw Data'!$A$3,MATCH($A15,'Raw Data'!$B$4:$B$185,0),MATCH(D$4,'Raw Data'!$3:$3,0)-1)),"",OFFSET('Raw Data'!$A$3,MATCH($A15,'Raw Data'!$B$4:$B$185,0),MATCH(D$4,'Raw Data'!$3:$3,0)-1))</f>
        <v/>
      </c>
      <c r="E15" s="103" t="str">
        <f aca="true">IF(ISBLANK(OFFSET('Raw Data'!$A$3,MATCH($A15,'Raw Data'!$B$4:$B$185,0),MATCH(E$4,'Raw Data'!$3:$3,0)-1)),"",OFFSET('Raw Data'!$A$3,MATCH($A15,'Raw Data'!$B$4:$B$185,0),MATCH(E$4,'Raw Data'!$3:$3,0)-1))</f>
        <v/>
      </c>
      <c r="F15" s="103" t="str">
        <f aca="true">IF(ISBLANK(OFFSET('Raw Data'!$A$3,MATCH($A15,'Raw Data'!$B$4:$B$185,0),MATCH(F$4,'Raw Data'!$3:$3,0)-1)),"",OFFSET('Raw Data'!$A$3,MATCH($A15,'Raw Data'!$B$4:$B$185,0),MATCH(F$4,'Raw Data'!$3:$3,0)-1))</f>
        <v/>
      </c>
      <c r="G15" s="103" t="s">
        <v>217</v>
      </c>
      <c r="H15" s="103" t="str">
        <f aca="true">IF(ISBLANK(OFFSET('Raw Data'!$A$3,MATCH($A15,'Raw Data'!$B$4:$B$185,0),MATCH(H$4,'Raw Data'!$3:$3,0)-1)),"",OFFSET('Raw Data'!$A$3,MATCH($A15,'Raw Data'!$B$4:$B$185,0),MATCH(H$4,'Raw Data'!$3:$3,0)-1))</f>
        <v/>
      </c>
      <c r="I15" s="103" t="str">
        <f aca="true">IF(ISBLANK(OFFSET('Raw Data'!$A$3,MATCH($A15,'Raw Data'!$B$4:$B$185,0),MATCH(I$4,'Raw Data'!$3:$3,0)-1)),"",OFFSET('Raw Data'!$A$3,MATCH($A15,'Raw Data'!$B$4:$B$185,0),MATCH(I$4,'Raw Data'!$3:$3,0)-1))</f>
        <v/>
      </c>
      <c r="J15" s="103" t="str">
        <f aca="false">IF(I15="","",IF(I15="Minus",-1,1))</f>
        <v/>
      </c>
      <c r="K15" s="105" t="str">
        <f aca="false" t="array" ref="K15:K15">IFERROR(SKEW(IF(ISNUMBER(O15:CP15),O15:CP15,"")),"")</f>
        <v/>
      </c>
      <c r="L15" s="103" t="n">
        <f aca="true">IF(ISBLANK(OFFSET('Data above threshold'!$A$4,MATCH('Data above threshold'!$A15,'Data above threshold'!$A$5:$A$185,0),MATCH('Data above threshold'!N$4,'Data above threshold'!$4:$4,0)-1)),1,OFFSET('Data above threshold'!$A$4,MATCH('Data above threshold'!$A15,'Data above threshold'!$A$5:$A$185,0),MATCH('Data above threshold'!N$4,'Data above threshold'!$4:$4,0)-1))</f>
        <v>1</v>
      </c>
      <c r="M15" s="103" t="str">
        <f aca="true">IF(ISBLANK(OFFSET('Data above threshold'!$A$4,MATCH('Data above threshold'!$A15,'Data above threshold'!$A$5:$A$185,0),MATCH('Data above threshold'!O$4,'Data above threshold'!$4:$4,0)-1)),"",OFFSET('Data above threshold'!$A$4,MATCH('Data above threshold'!$A15,'Data above threshold'!$A$5:$A$185,0),MATCH('Data above threshold'!O$4,'Data above threshold'!$4:$4,0)-1))</f>
        <v/>
      </c>
      <c r="N15" s="106" t="str">
        <f aca="false" t="array" ref="N15:N15">IF(B15&lt;4,"",1-IFERROR(SUM(ISNUMBER(O15:CP15)*(1-$O$3:$CP$3))/COUNTIF($O$3:$CP$3,0),0))</f>
        <v/>
      </c>
      <c r="O15" s="103" t="str">
        <f aca="true">IF(ISBLANK(OFFSET('Raw Data'!$A$3,MATCH('Data above threshold'!$A15,'Raw Data'!$B$4:$B$185,0),MATCH('Data above threshold'!Q$4,'Raw Data'!$3:$3,0)-1)),"", IFERROR($J15*OFFSET('Raw Data'!$A$3,MATCH('Data above threshold'!$A15,'Raw Data'!$B$4:$B$185,0),MATCH('Data above threshold'!Q$4,'Raw Data'!$3:$3,0)-1),"NA"))</f>
        <v/>
      </c>
      <c r="P15" s="103" t="str">
        <f aca="true">IF(ISBLANK(OFFSET('Raw Data'!$A$3,MATCH('Data above threshold'!$A15,'Raw Data'!$B$4:$B$185,0),MATCH('Data above threshold'!R$4,'Raw Data'!$3:$3,0)-1)),"", IFERROR($J15*OFFSET('Raw Data'!$A$3,MATCH('Data above threshold'!$A15,'Raw Data'!$B$4:$B$185,0),MATCH('Data above threshold'!R$4,'Raw Data'!$3:$3,0)-1),"NA"))</f>
        <v/>
      </c>
      <c r="Q15" s="103" t="str">
        <f aca="true">IF(ISBLANK(OFFSET('Raw Data'!$A$3,MATCH('Data above threshold'!$A15,'Raw Data'!$B$4:$B$185,0),MATCH('Data above threshold'!S$4,'Raw Data'!$3:$3,0)-1)),"", IFERROR($J15*OFFSET('Raw Data'!$A$3,MATCH('Data above threshold'!$A15,'Raw Data'!$B$4:$B$185,0),MATCH('Data above threshold'!S$4,'Raw Data'!$3:$3,0)-1),"NA"))</f>
        <v/>
      </c>
      <c r="R15" s="103" t="str">
        <f aca="true">IF(ISBLANK(OFFSET('Raw Data'!$A$3,MATCH('Data above threshold'!$A15,'Raw Data'!$B$4:$B$185,0),MATCH('Data above threshold'!T$4,'Raw Data'!$3:$3,0)-1)),"", IFERROR($J15*OFFSET('Raw Data'!$A$3,MATCH('Data above threshold'!$A15,'Raw Data'!$B$4:$B$185,0),MATCH('Data above threshold'!T$4,'Raw Data'!$3:$3,0)-1),"NA"))</f>
        <v/>
      </c>
      <c r="S15" s="103" t="str">
        <f aca="true">IF(ISBLANK(OFFSET('Raw Data'!$A$3,MATCH('Data above threshold'!$A15,'Raw Data'!$B$4:$B$185,0),MATCH('Data above threshold'!U$4,'Raw Data'!$3:$3,0)-1)),"", IFERROR($J15*OFFSET('Raw Data'!$A$3,MATCH('Data above threshold'!$A15,'Raw Data'!$B$4:$B$185,0),MATCH('Data above threshold'!U$4,'Raw Data'!$3:$3,0)-1),"NA"))</f>
        <v/>
      </c>
      <c r="T15" s="103" t="str">
        <f aca="true">IF(ISBLANK(OFFSET('Raw Data'!$A$3,MATCH('Data above threshold'!$A15,'Raw Data'!$B$4:$B$185,0),MATCH('Data above threshold'!V$4,'Raw Data'!$3:$3,0)-1)),"", IFERROR($J15*OFFSET('Raw Data'!$A$3,MATCH('Data above threshold'!$A15,'Raw Data'!$B$4:$B$185,0),MATCH('Data above threshold'!V$4,'Raw Data'!$3:$3,0)-1),"NA"))</f>
        <v/>
      </c>
      <c r="U15" s="103" t="str">
        <f aca="true">IF(ISBLANK(OFFSET('Raw Data'!$A$3,MATCH('Data above threshold'!$A15,'Raw Data'!$B$4:$B$185,0),MATCH('Data above threshold'!W$4,'Raw Data'!$3:$3,0)-1)),"", IFERROR($J15*OFFSET('Raw Data'!$A$3,MATCH('Data above threshold'!$A15,'Raw Data'!$B$4:$B$185,0),MATCH('Data above threshold'!W$4,'Raw Data'!$3:$3,0)-1),"NA"))</f>
        <v/>
      </c>
      <c r="V15" s="103" t="str">
        <f aca="true">IF(ISBLANK(OFFSET('Raw Data'!$A$3,MATCH('Data above threshold'!$A15,'Raw Data'!$B$4:$B$185,0),MATCH('Data above threshold'!X$4,'Raw Data'!$3:$3,0)-1)),"", IFERROR($J15*OFFSET('Raw Data'!$A$3,MATCH('Data above threshold'!$A15,'Raw Data'!$B$4:$B$185,0),MATCH('Data above threshold'!X$4,'Raw Data'!$3:$3,0)-1),"NA"))</f>
        <v/>
      </c>
      <c r="W15" s="103" t="str">
        <f aca="true">IF(ISBLANK(OFFSET('Raw Data'!$A$3,MATCH('Data above threshold'!$A15,'Raw Data'!$B$4:$B$185,0),MATCH('Data above threshold'!Y$4,'Raw Data'!$3:$3,0)-1)),"", IFERROR($J15*OFFSET('Raw Data'!$A$3,MATCH('Data above threshold'!$A15,'Raw Data'!$B$4:$B$185,0),MATCH('Data above threshold'!Y$4,'Raw Data'!$3:$3,0)-1),"NA"))</f>
        <v/>
      </c>
      <c r="X15" s="103" t="str">
        <f aca="true">IF(ISBLANK(OFFSET('Raw Data'!$A$3,MATCH('Data above threshold'!$A15,'Raw Data'!$B$4:$B$185,0),MATCH('Data above threshold'!Z$4,'Raw Data'!$3:$3,0)-1)),"", IFERROR($J15*OFFSET('Raw Data'!$A$3,MATCH('Data above threshold'!$A15,'Raw Data'!$B$4:$B$185,0),MATCH('Data above threshold'!Z$4,'Raw Data'!$3:$3,0)-1),"NA"))</f>
        <v/>
      </c>
      <c r="Y15" s="103" t="str">
        <f aca="true">IF(ISBLANK(OFFSET('Raw Data'!$A$3,MATCH('Data above threshold'!$A15,'Raw Data'!$B$4:$B$185,0),MATCH('Data above threshold'!AA$4,'Raw Data'!$3:$3,0)-1)),"", IFERROR($J15*OFFSET('Raw Data'!$A$3,MATCH('Data above threshold'!$A15,'Raw Data'!$B$4:$B$185,0),MATCH('Data above threshold'!AA$4,'Raw Data'!$3:$3,0)-1),"NA"))</f>
        <v/>
      </c>
      <c r="Z15" s="103" t="str">
        <f aca="true">IF(ISBLANK(OFFSET('Raw Data'!$A$3,MATCH('Data above threshold'!$A15,'Raw Data'!$B$4:$B$185,0),MATCH('Data above threshold'!AB$4,'Raw Data'!$3:$3,0)-1)),"", IFERROR($J15*OFFSET('Raw Data'!$A$3,MATCH('Data above threshold'!$A15,'Raw Data'!$B$4:$B$185,0),MATCH('Data above threshold'!AB$4,'Raw Data'!$3:$3,0)-1),"NA"))</f>
        <v/>
      </c>
      <c r="AA15" s="103" t="str">
        <f aca="true">IF(ISBLANK(OFFSET('Raw Data'!$A$3,MATCH('Data above threshold'!$A15,'Raw Data'!$B$4:$B$185,0),MATCH('Data above threshold'!AC$4,'Raw Data'!$3:$3,0)-1)),"", IFERROR($J15*OFFSET('Raw Data'!$A$3,MATCH('Data above threshold'!$A15,'Raw Data'!$B$4:$B$185,0),MATCH('Data above threshold'!AC$4,'Raw Data'!$3:$3,0)-1),"NA"))</f>
        <v/>
      </c>
      <c r="AB15" s="103" t="str">
        <f aca="true">IF(ISBLANK(OFFSET('Raw Data'!$A$3,MATCH('Data above threshold'!$A15,'Raw Data'!$B$4:$B$185,0),MATCH('Data above threshold'!AD$4,'Raw Data'!$3:$3,0)-1)),"", IFERROR($J15*OFFSET('Raw Data'!$A$3,MATCH('Data above threshold'!$A15,'Raw Data'!$B$4:$B$185,0),MATCH('Data above threshold'!AD$4,'Raw Data'!$3:$3,0)-1),"NA"))</f>
        <v/>
      </c>
      <c r="AC15" s="103" t="str">
        <f aca="true">IF(ISBLANK(OFFSET('Raw Data'!$A$3,MATCH('Data above threshold'!$A15,'Raw Data'!$B$4:$B$185,0),MATCH('Data above threshold'!AE$4,'Raw Data'!$3:$3,0)-1)),"", IFERROR($J15*OFFSET('Raw Data'!$A$3,MATCH('Data above threshold'!$A15,'Raw Data'!$B$4:$B$185,0),MATCH('Data above threshold'!AE$4,'Raw Data'!$3:$3,0)-1),"NA"))</f>
        <v/>
      </c>
      <c r="AD15" s="103" t="str">
        <f aca="true">IF(ISBLANK(OFFSET('Raw Data'!$A$3,MATCH('Data above threshold'!$A15,'Raw Data'!$B$4:$B$185,0),MATCH('Data above threshold'!AF$4,'Raw Data'!$3:$3,0)-1)),"", IFERROR($J15*OFFSET('Raw Data'!$A$3,MATCH('Data above threshold'!$A15,'Raw Data'!$B$4:$B$185,0),MATCH('Data above threshold'!AF$4,'Raw Data'!$3:$3,0)-1),"NA"))</f>
        <v/>
      </c>
      <c r="AE15" s="103" t="str">
        <f aca="true">IF(ISBLANK(OFFSET('Raw Data'!$A$3,MATCH('Data above threshold'!$A15,'Raw Data'!$B$4:$B$185,0),MATCH('Data above threshold'!AG$4,'Raw Data'!$3:$3,0)-1)),"", IFERROR($J15*OFFSET('Raw Data'!$A$3,MATCH('Data above threshold'!$A15,'Raw Data'!$B$4:$B$185,0),MATCH('Data above threshold'!AG$4,'Raw Data'!$3:$3,0)-1),"NA"))</f>
        <v/>
      </c>
      <c r="AF15" s="103" t="str">
        <f aca="true">IF(ISBLANK(OFFSET('Raw Data'!$A$3,MATCH('Data above threshold'!$A15,'Raw Data'!$B$4:$B$185,0),MATCH('Data above threshold'!AH$4,'Raw Data'!$3:$3,0)-1)),"", IFERROR($J15*OFFSET('Raw Data'!$A$3,MATCH('Data above threshold'!$A15,'Raw Data'!$B$4:$B$185,0),MATCH('Data above threshold'!AH$4,'Raw Data'!$3:$3,0)-1),"NA"))</f>
        <v/>
      </c>
      <c r="AG15" s="103" t="str">
        <f aca="true">IF(ISBLANK(OFFSET('Raw Data'!$A$3,MATCH('Data above threshold'!$A15,'Raw Data'!$B$4:$B$185,0),MATCH('Data above threshold'!AI$4,'Raw Data'!$3:$3,0)-1)),"", IFERROR($J15*OFFSET('Raw Data'!$A$3,MATCH('Data above threshold'!$A15,'Raw Data'!$B$4:$B$185,0),MATCH('Data above threshold'!AI$4,'Raw Data'!$3:$3,0)-1),"NA"))</f>
        <v/>
      </c>
      <c r="AH15" s="103" t="str">
        <f aca="true">IF(ISBLANK(OFFSET('Raw Data'!$A$3,MATCH('Data above threshold'!$A15,'Raw Data'!$B$4:$B$185,0),MATCH('Data above threshold'!AJ$4,'Raw Data'!$3:$3,0)-1)),"", IFERROR($J15*OFFSET('Raw Data'!$A$3,MATCH('Data above threshold'!$A15,'Raw Data'!$B$4:$B$185,0),MATCH('Data above threshold'!AJ$4,'Raw Data'!$3:$3,0)-1),"NA"))</f>
        <v/>
      </c>
      <c r="AI15" s="103" t="str">
        <f aca="true">IF(ISBLANK(OFFSET('Raw Data'!$A$3,MATCH('Data above threshold'!$A15,'Raw Data'!$B$4:$B$185,0),MATCH('Data above threshold'!AK$4,'Raw Data'!$3:$3,0)-1)),"", IFERROR($J15*OFFSET('Raw Data'!$A$3,MATCH('Data above threshold'!$A15,'Raw Data'!$B$4:$B$185,0),MATCH('Data above threshold'!AK$4,'Raw Data'!$3:$3,0)-1),"NA"))</f>
        <v/>
      </c>
      <c r="AJ15" s="103" t="str">
        <f aca="true">IF(ISBLANK(OFFSET('Raw Data'!$A$3,MATCH('Data above threshold'!$A15,'Raw Data'!$B$4:$B$185,0),MATCH('Data above threshold'!AL$4,'Raw Data'!$3:$3,0)-1)),"", IFERROR($J15*OFFSET('Raw Data'!$A$3,MATCH('Data above threshold'!$A15,'Raw Data'!$B$4:$B$185,0),MATCH('Data above threshold'!AL$4,'Raw Data'!$3:$3,0)-1),"NA"))</f>
        <v/>
      </c>
      <c r="AK15" s="103" t="str">
        <f aca="true">IF(ISBLANK(OFFSET('Raw Data'!$A$3,MATCH('Data above threshold'!$A15,'Raw Data'!$B$4:$B$185,0),MATCH('Data above threshold'!AM$4,'Raw Data'!$3:$3,0)-1)),"", IFERROR($J15*OFFSET('Raw Data'!$A$3,MATCH('Data above threshold'!$A15,'Raw Data'!$B$4:$B$185,0),MATCH('Data above threshold'!AM$4,'Raw Data'!$3:$3,0)-1),"NA"))</f>
        <v/>
      </c>
      <c r="AL15" s="103" t="str">
        <f aca="true">IF(ISBLANK(OFFSET('Raw Data'!$A$3,MATCH('Data above threshold'!$A15,'Raw Data'!$B$4:$B$185,0),MATCH('Data above threshold'!AN$4,'Raw Data'!$3:$3,0)-1)),"", IFERROR($J15*OFFSET('Raw Data'!$A$3,MATCH('Data above threshold'!$A15,'Raw Data'!$B$4:$B$185,0),MATCH('Data above threshold'!AN$4,'Raw Data'!$3:$3,0)-1),"NA"))</f>
        <v/>
      </c>
      <c r="AM15" s="103" t="str">
        <f aca="true">IF(ISBLANK(OFFSET('Raw Data'!$A$3,MATCH('Data above threshold'!$A15,'Raw Data'!$B$4:$B$185,0),MATCH('Data above threshold'!AO$4,'Raw Data'!$3:$3,0)-1)),"", IFERROR($J15*OFFSET('Raw Data'!$A$3,MATCH('Data above threshold'!$A15,'Raw Data'!$B$4:$B$185,0),MATCH('Data above threshold'!AO$4,'Raw Data'!$3:$3,0)-1),"NA"))</f>
        <v/>
      </c>
      <c r="AN15" s="103" t="str">
        <f aca="true">IF(ISBLANK(OFFSET('Raw Data'!$A$3,MATCH('Data above threshold'!$A15,'Raw Data'!$B$4:$B$185,0),MATCH('Data above threshold'!AP$4,'Raw Data'!$3:$3,0)-1)),"", IFERROR($J15*OFFSET('Raw Data'!$A$3,MATCH('Data above threshold'!$A15,'Raw Data'!$B$4:$B$185,0),MATCH('Data above threshold'!AP$4,'Raw Data'!$3:$3,0)-1),"NA"))</f>
        <v/>
      </c>
      <c r="AO15" s="103" t="str">
        <f aca="true">IF(ISBLANK(OFFSET('Raw Data'!$A$3,MATCH('Data above threshold'!$A15,'Raw Data'!$B$4:$B$185,0),MATCH('Data above threshold'!AQ$4,'Raw Data'!$3:$3,0)-1)),"", IFERROR($J15*OFFSET('Raw Data'!$A$3,MATCH('Data above threshold'!$A15,'Raw Data'!$B$4:$B$185,0),MATCH('Data above threshold'!AQ$4,'Raw Data'!$3:$3,0)-1),"NA"))</f>
        <v/>
      </c>
      <c r="AP15" s="103" t="str">
        <f aca="true">IF(ISBLANK(OFFSET('Raw Data'!$A$3,MATCH('Data above threshold'!$A15,'Raw Data'!$B$4:$B$185,0),MATCH('Data above threshold'!AR$4,'Raw Data'!$3:$3,0)-1)),"", IFERROR($J15*OFFSET('Raw Data'!$A$3,MATCH('Data above threshold'!$A15,'Raw Data'!$B$4:$B$185,0),MATCH('Data above threshold'!AR$4,'Raw Data'!$3:$3,0)-1),"NA"))</f>
        <v/>
      </c>
      <c r="AQ15" s="103" t="str">
        <f aca="true">IF(ISBLANK(OFFSET('Raw Data'!$A$3,MATCH('Data above threshold'!$A15,'Raw Data'!$B$4:$B$185,0),MATCH('Data above threshold'!AS$4,'Raw Data'!$3:$3,0)-1)),"", IFERROR($J15*OFFSET('Raw Data'!$A$3,MATCH('Data above threshold'!$A15,'Raw Data'!$B$4:$B$185,0),MATCH('Data above threshold'!AS$4,'Raw Data'!$3:$3,0)-1),"NA"))</f>
        <v/>
      </c>
      <c r="AR15" s="103" t="str">
        <f aca="true">IF(ISBLANK(OFFSET('Raw Data'!$A$3,MATCH('Data above threshold'!$A15,'Raw Data'!$B$4:$B$185,0),MATCH('Data above threshold'!AT$4,'Raw Data'!$3:$3,0)-1)),"", IFERROR($J15*OFFSET('Raw Data'!$A$3,MATCH('Data above threshold'!$A15,'Raw Data'!$B$4:$B$185,0),MATCH('Data above threshold'!AT$4,'Raw Data'!$3:$3,0)-1),"NA"))</f>
        <v/>
      </c>
      <c r="AS15" s="103" t="str">
        <f aca="true">IF(ISBLANK(OFFSET('Raw Data'!$A$3,MATCH('Data above threshold'!$A15,'Raw Data'!$B$4:$B$185,0),MATCH('Data above threshold'!AU$4,'Raw Data'!$3:$3,0)-1)),"", IFERROR($J15*OFFSET('Raw Data'!$A$3,MATCH('Data above threshold'!$A15,'Raw Data'!$B$4:$B$185,0),MATCH('Data above threshold'!AU$4,'Raw Data'!$3:$3,0)-1),"NA"))</f>
        <v/>
      </c>
      <c r="AT15" s="103" t="str">
        <f aca="true">IF(ISBLANK(OFFSET('Raw Data'!$A$3,MATCH('Data above threshold'!$A15,'Raw Data'!$B$4:$B$185,0),MATCH('Data above threshold'!AV$4,'Raw Data'!$3:$3,0)-1)),"", IFERROR($J15*OFFSET('Raw Data'!$A$3,MATCH('Data above threshold'!$A15,'Raw Data'!$B$4:$B$185,0),MATCH('Data above threshold'!AV$4,'Raw Data'!$3:$3,0)-1),"NA"))</f>
        <v/>
      </c>
      <c r="AU15" s="103" t="str">
        <f aca="true">IF(ISBLANK(OFFSET('Raw Data'!$A$3,MATCH('Data above threshold'!$A15,'Raw Data'!$B$4:$B$185,0),MATCH('Data above threshold'!AW$4,'Raw Data'!$3:$3,0)-1)),"", IFERROR($J15*OFFSET('Raw Data'!$A$3,MATCH('Data above threshold'!$A15,'Raw Data'!$B$4:$B$185,0),MATCH('Data above threshold'!AW$4,'Raw Data'!$3:$3,0)-1),"NA"))</f>
        <v/>
      </c>
      <c r="AV15" s="103" t="str">
        <f aca="true">IF(ISBLANK(OFFSET('Raw Data'!$A$3,MATCH('Data above threshold'!$A15,'Raw Data'!$B$4:$B$185,0),MATCH('Data above threshold'!AX$4,'Raw Data'!$3:$3,0)-1)),"", IFERROR($J15*OFFSET('Raw Data'!$A$3,MATCH('Data above threshold'!$A15,'Raw Data'!$B$4:$B$185,0),MATCH('Data above threshold'!AX$4,'Raw Data'!$3:$3,0)-1),"NA"))</f>
        <v/>
      </c>
      <c r="AW15" s="103" t="str">
        <f aca="true">IF(ISBLANK(OFFSET('Raw Data'!$A$3,MATCH('Data above threshold'!$A15,'Raw Data'!$B$4:$B$185,0),MATCH('Data above threshold'!AY$4,'Raw Data'!$3:$3,0)-1)),"", IFERROR($J15*OFFSET('Raw Data'!$A$3,MATCH('Data above threshold'!$A15,'Raw Data'!$B$4:$B$185,0),MATCH('Data above threshold'!AY$4,'Raw Data'!$3:$3,0)-1),"NA"))</f>
        <v/>
      </c>
      <c r="AX15" s="103" t="str">
        <f aca="true">IF(ISBLANK(OFFSET('Raw Data'!$A$3,MATCH('Data above threshold'!$A15,'Raw Data'!$B$4:$B$185,0),MATCH('Data above threshold'!AZ$4,'Raw Data'!$3:$3,0)-1)),"", IFERROR($J15*OFFSET('Raw Data'!$A$3,MATCH('Data above threshold'!$A15,'Raw Data'!$B$4:$B$185,0),MATCH('Data above threshold'!AZ$4,'Raw Data'!$3:$3,0)-1),"NA"))</f>
        <v/>
      </c>
      <c r="AY15" s="103" t="str">
        <f aca="true">IF(ISBLANK(OFFSET('Raw Data'!$A$3,MATCH('Data above threshold'!$A15,'Raw Data'!$B$4:$B$185,0),MATCH('Data above threshold'!BA$4,'Raw Data'!$3:$3,0)-1)),"", IFERROR($J15*OFFSET('Raw Data'!$A$3,MATCH('Data above threshold'!$A15,'Raw Data'!$B$4:$B$185,0),MATCH('Data above threshold'!BA$4,'Raw Data'!$3:$3,0)-1),"NA"))</f>
        <v/>
      </c>
      <c r="AZ15" s="103" t="str">
        <f aca="true">IF(ISBLANK(OFFSET('Raw Data'!$A$3,MATCH('Data above threshold'!$A15,'Raw Data'!$B$4:$B$185,0),MATCH('Data above threshold'!BB$4,'Raw Data'!$3:$3,0)-1)),"", IFERROR($J15*OFFSET('Raw Data'!$A$3,MATCH('Data above threshold'!$A15,'Raw Data'!$B$4:$B$185,0),MATCH('Data above threshold'!BB$4,'Raw Data'!$3:$3,0)-1),"NA"))</f>
        <v/>
      </c>
      <c r="BA15" s="103" t="str">
        <f aca="true">IF(ISBLANK(OFFSET('Raw Data'!$A$3,MATCH('Data above threshold'!$A15,'Raw Data'!$B$4:$B$185,0),MATCH('Data above threshold'!BC$4,'Raw Data'!$3:$3,0)-1)),"", IFERROR($J15*OFFSET('Raw Data'!$A$3,MATCH('Data above threshold'!$A15,'Raw Data'!$B$4:$B$185,0),MATCH('Data above threshold'!BC$4,'Raw Data'!$3:$3,0)-1),"NA"))</f>
        <v/>
      </c>
      <c r="BB15" s="103" t="str">
        <f aca="true">IF(ISBLANK(OFFSET('Raw Data'!$A$3,MATCH('Data above threshold'!$A15,'Raw Data'!$B$4:$B$185,0),MATCH('Data above threshold'!BD$4,'Raw Data'!$3:$3,0)-1)),"", IFERROR($J15*OFFSET('Raw Data'!$A$3,MATCH('Data above threshold'!$A15,'Raw Data'!$B$4:$B$185,0),MATCH('Data above threshold'!BD$4,'Raw Data'!$3:$3,0)-1),"NA"))</f>
        <v/>
      </c>
      <c r="BC15" s="103" t="str">
        <f aca="true">IF(ISBLANK(OFFSET('Raw Data'!$A$3,MATCH('Data above threshold'!$A15,'Raw Data'!$B$4:$B$185,0),MATCH('Data above threshold'!BE$4,'Raw Data'!$3:$3,0)-1)),"", IFERROR($J15*OFFSET('Raw Data'!$A$3,MATCH('Data above threshold'!$A15,'Raw Data'!$B$4:$B$185,0),MATCH('Data above threshold'!BE$4,'Raw Data'!$3:$3,0)-1),"NA"))</f>
        <v/>
      </c>
      <c r="BD15" s="103" t="str">
        <f aca="true">IF(ISBLANK(OFFSET('Raw Data'!$A$3,MATCH('Data above threshold'!$A15,'Raw Data'!$B$4:$B$185,0),MATCH('Data above threshold'!BF$4,'Raw Data'!$3:$3,0)-1)),"", IFERROR($J15*OFFSET('Raw Data'!$A$3,MATCH('Data above threshold'!$A15,'Raw Data'!$B$4:$B$185,0),MATCH('Data above threshold'!BF$4,'Raw Data'!$3:$3,0)-1),"NA"))</f>
        <v/>
      </c>
      <c r="BE15" s="103" t="str">
        <f aca="true">IF(ISBLANK(OFFSET('Raw Data'!$A$3,MATCH('Data above threshold'!$A15,'Raw Data'!$B$4:$B$185,0),MATCH('Data above threshold'!BG$4,'Raw Data'!$3:$3,0)-1)),"", IFERROR($J15*OFFSET('Raw Data'!$A$3,MATCH('Data above threshold'!$A15,'Raw Data'!$B$4:$B$185,0),MATCH('Data above threshold'!BG$4,'Raw Data'!$3:$3,0)-1),"NA"))</f>
        <v/>
      </c>
      <c r="BF15" s="103" t="str">
        <f aca="true">IF(ISBLANK(OFFSET('Raw Data'!$A$3,MATCH('Data above threshold'!$A15,'Raw Data'!$B$4:$B$185,0),MATCH('Data above threshold'!BH$4,'Raw Data'!$3:$3,0)-1)),"", IFERROR($J15*OFFSET('Raw Data'!$A$3,MATCH('Data above threshold'!$A15,'Raw Data'!$B$4:$B$185,0),MATCH('Data above threshold'!BH$4,'Raw Data'!$3:$3,0)-1),"NA"))</f>
        <v/>
      </c>
      <c r="BG15" s="103" t="str">
        <f aca="true">IF(ISBLANK(OFFSET('Raw Data'!$A$3,MATCH('Data above threshold'!$A15,'Raw Data'!$B$4:$B$185,0),MATCH('Data above threshold'!BI$4,'Raw Data'!$3:$3,0)-1)),"", IFERROR($J15*OFFSET('Raw Data'!$A$3,MATCH('Data above threshold'!$A15,'Raw Data'!$B$4:$B$185,0),MATCH('Data above threshold'!BI$4,'Raw Data'!$3:$3,0)-1),"NA"))</f>
        <v/>
      </c>
      <c r="BH15" s="103" t="str">
        <f aca="true">IF(ISBLANK(OFFSET('Raw Data'!$A$3,MATCH('Data above threshold'!$A15,'Raw Data'!$B$4:$B$185,0),MATCH('Data above threshold'!BJ$4,'Raw Data'!$3:$3,0)-1)),"", IFERROR($J15*OFFSET('Raw Data'!$A$3,MATCH('Data above threshold'!$A15,'Raw Data'!$B$4:$B$185,0),MATCH('Data above threshold'!BJ$4,'Raw Data'!$3:$3,0)-1),"NA"))</f>
        <v/>
      </c>
      <c r="BI15" s="103" t="str">
        <f aca="true">IF(ISBLANK(OFFSET('Raw Data'!$A$3,MATCH('Data above threshold'!$A15,'Raw Data'!$B$4:$B$185,0),MATCH('Data above threshold'!BK$4,'Raw Data'!$3:$3,0)-1)),"", IFERROR($J15*OFFSET('Raw Data'!$A$3,MATCH('Data above threshold'!$A15,'Raw Data'!$B$4:$B$185,0),MATCH('Data above threshold'!BK$4,'Raw Data'!$3:$3,0)-1),"NA"))</f>
        <v/>
      </c>
      <c r="BJ15" s="103" t="str">
        <f aca="true">IF(ISBLANK(OFFSET('Raw Data'!$A$3,MATCH('Data above threshold'!$A15,'Raw Data'!$B$4:$B$185,0),MATCH('Data above threshold'!BL$4,'Raw Data'!$3:$3,0)-1)),"", IFERROR($J15*OFFSET('Raw Data'!$A$3,MATCH('Data above threshold'!$A15,'Raw Data'!$B$4:$B$185,0),MATCH('Data above threshold'!BL$4,'Raw Data'!$3:$3,0)-1),"NA"))</f>
        <v/>
      </c>
      <c r="BK15" s="103" t="str">
        <f aca="true">IF(ISBLANK(OFFSET('Raw Data'!$A$3,MATCH('Data above threshold'!$A15,'Raw Data'!$B$4:$B$185,0),MATCH('Data above threshold'!BM$4,'Raw Data'!$3:$3,0)-1)),"", IFERROR($J15*OFFSET('Raw Data'!$A$3,MATCH('Data above threshold'!$A15,'Raw Data'!$B$4:$B$185,0),MATCH('Data above threshold'!BM$4,'Raw Data'!$3:$3,0)-1),"NA"))</f>
        <v/>
      </c>
      <c r="BL15" s="103" t="str">
        <f aca="true">IF(ISBLANK(OFFSET('Raw Data'!$A$3,MATCH('Data above threshold'!$A15,'Raw Data'!$B$4:$B$185,0),MATCH('Data above threshold'!BN$4,'Raw Data'!$3:$3,0)-1)),"", IFERROR($J15*OFFSET('Raw Data'!$A$3,MATCH('Data above threshold'!$A15,'Raw Data'!$B$4:$B$185,0),MATCH('Data above threshold'!BN$4,'Raw Data'!$3:$3,0)-1),"NA"))</f>
        <v/>
      </c>
      <c r="BM15" s="103" t="str">
        <f aca="true">IF(ISBLANK(OFFSET('Raw Data'!$A$3,MATCH('Data above threshold'!$A15,'Raw Data'!$B$4:$B$185,0),MATCH('Data above threshold'!BO$4,'Raw Data'!$3:$3,0)-1)),"", IFERROR($J15*OFFSET('Raw Data'!$A$3,MATCH('Data above threshold'!$A15,'Raw Data'!$B$4:$B$185,0),MATCH('Data above threshold'!BO$4,'Raw Data'!$3:$3,0)-1),"NA"))</f>
        <v/>
      </c>
      <c r="BN15" s="103" t="str">
        <f aca="true">IF(ISBLANK(OFFSET('Raw Data'!$A$3,MATCH('Data above threshold'!$A15,'Raw Data'!$B$4:$B$185,0),MATCH('Data above threshold'!BP$4,'Raw Data'!$3:$3,0)-1)),"", IFERROR($J15*OFFSET('Raw Data'!$A$3,MATCH('Data above threshold'!$A15,'Raw Data'!$B$4:$B$185,0),MATCH('Data above threshold'!BP$4,'Raw Data'!$3:$3,0)-1),"NA"))</f>
        <v/>
      </c>
      <c r="BO15" s="103" t="str">
        <f aca="true">IF(ISBLANK(OFFSET('Raw Data'!$A$3,MATCH('Data above threshold'!$A15,'Raw Data'!$B$4:$B$185,0),MATCH('Data above threshold'!BQ$4,'Raw Data'!$3:$3,0)-1)),"", IFERROR($J15*OFFSET('Raw Data'!$A$3,MATCH('Data above threshold'!$A15,'Raw Data'!$B$4:$B$185,0),MATCH('Data above threshold'!BQ$4,'Raw Data'!$3:$3,0)-1),"NA"))</f>
        <v/>
      </c>
      <c r="BP15" s="103" t="str">
        <f aca="true">IF(ISBLANK(OFFSET('Raw Data'!$A$3,MATCH('Data above threshold'!$A15,'Raw Data'!$B$4:$B$185,0),MATCH('Data above threshold'!BR$4,'Raw Data'!$3:$3,0)-1)),"", IFERROR($J15*OFFSET('Raw Data'!$A$3,MATCH('Data above threshold'!$A15,'Raw Data'!$B$4:$B$185,0),MATCH('Data above threshold'!BR$4,'Raw Data'!$3:$3,0)-1),"NA"))</f>
        <v/>
      </c>
      <c r="BQ15" s="103" t="str">
        <f aca="true">IF(ISBLANK(OFFSET('Raw Data'!$A$3,MATCH('Data above threshold'!$A15,'Raw Data'!$B$4:$B$185,0),MATCH('Data above threshold'!BS$4,'Raw Data'!$3:$3,0)-1)),"", IFERROR($J15*OFFSET('Raw Data'!$A$3,MATCH('Data above threshold'!$A15,'Raw Data'!$B$4:$B$185,0),MATCH('Data above threshold'!BS$4,'Raw Data'!$3:$3,0)-1),"NA"))</f>
        <v/>
      </c>
      <c r="BR15" s="103" t="str">
        <f aca="true">IF(ISBLANK(OFFSET('Raw Data'!$A$3,MATCH('Data above threshold'!$A15,'Raw Data'!$B$4:$B$185,0),MATCH('Data above threshold'!BT$4,'Raw Data'!$3:$3,0)-1)),"", IFERROR($J15*OFFSET('Raw Data'!$A$3,MATCH('Data above threshold'!$A15,'Raw Data'!$B$4:$B$185,0),MATCH('Data above threshold'!BT$4,'Raw Data'!$3:$3,0)-1),"NA"))</f>
        <v/>
      </c>
      <c r="BS15" s="103" t="str">
        <f aca="true">IF(ISBLANK(OFFSET('Raw Data'!$A$3,MATCH('Data above threshold'!$A15,'Raw Data'!$B$4:$B$185,0),MATCH('Data above threshold'!BU$4,'Raw Data'!$3:$3,0)-1)),"", IFERROR($J15*OFFSET('Raw Data'!$A$3,MATCH('Data above threshold'!$A15,'Raw Data'!$B$4:$B$185,0),MATCH('Data above threshold'!BU$4,'Raw Data'!$3:$3,0)-1),"NA"))</f>
        <v/>
      </c>
      <c r="BT15" s="103" t="str">
        <f aca="true">IF(ISBLANK(OFFSET('Raw Data'!$A$3,MATCH('Data above threshold'!$A15,'Raw Data'!$B$4:$B$185,0),MATCH('Data above threshold'!BV$4,'Raw Data'!$3:$3,0)-1)),"", IFERROR($J15*OFFSET('Raw Data'!$A$3,MATCH('Data above threshold'!$A15,'Raw Data'!$B$4:$B$185,0),MATCH('Data above threshold'!BV$4,'Raw Data'!$3:$3,0)-1),"NA"))</f>
        <v/>
      </c>
      <c r="BU15" s="103" t="str">
        <f aca="true">IF(ISBLANK(OFFSET('Raw Data'!$A$3,MATCH('Data above threshold'!$A15,'Raw Data'!$B$4:$B$185,0),MATCH('Data above threshold'!BW$4,'Raw Data'!$3:$3,0)-1)),"", IFERROR($J15*OFFSET('Raw Data'!$A$3,MATCH('Data above threshold'!$A15,'Raw Data'!$B$4:$B$185,0),MATCH('Data above threshold'!BW$4,'Raw Data'!$3:$3,0)-1),"NA"))</f>
        <v/>
      </c>
      <c r="BV15" s="103" t="str">
        <f aca="true">IF(ISBLANK(OFFSET('Raw Data'!$A$3,MATCH('Data above threshold'!$A15,'Raw Data'!$B$4:$B$185,0),MATCH('Data above threshold'!BX$4,'Raw Data'!$3:$3,0)-1)),"", IFERROR($J15*OFFSET('Raw Data'!$A$3,MATCH('Data above threshold'!$A15,'Raw Data'!$B$4:$B$185,0),MATCH('Data above threshold'!BX$4,'Raw Data'!$3:$3,0)-1),"NA"))</f>
        <v/>
      </c>
      <c r="BW15" s="103" t="str">
        <f aca="true">IF(ISBLANK(OFFSET('Raw Data'!$A$3,MATCH('Data above threshold'!$A15,'Raw Data'!$B$4:$B$185,0),MATCH('Data above threshold'!BY$4,'Raw Data'!$3:$3,0)-1)),"", IFERROR($J15*OFFSET('Raw Data'!$A$3,MATCH('Data above threshold'!$A15,'Raw Data'!$B$4:$B$185,0),MATCH('Data above threshold'!BY$4,'Raw Data'!$3:$3,0)-1),"NA"))</f>
        <v/>
      </c>
      <c r="BX15" s="103" t="str">
        <f aca="true">IF(ISBLANK(OFFSET('Raw Data'!$A$3,MATCH('Data above threshold'!$A15,'Raw Data'!$B$4:$B$185,0),MATCH('Data above threshold'!BZ$4,'Raw Data'!$3:$3,0)-1)),"", IFERROR($J15*OFFSET('Raw Data'!$A$3,MATCH('Data above threshold'!$A15,'Raw Data'!$B$4:$B$185,0),MATCH('Data above threshold'!BZ$4,'Raw Data'!$3:$3,0)-1),"NA"))</f>
        <v/>
      </c>
      <c r="BY15" s="103" t="str">
        <f aca="true">IF(ISBLANK(OFFSET('Raw Data'!$A$3,MATCH('Data above threshold'!$A15,'Raw Data'!$B$4:$B$185,0),MATCH('Data above threshold'!CA$4,'Raw Data'!$3:$3,0)-1)),"", IFERROR($J15*OFFSET('Raw Data'!$A$3,MATCH('Data above threshold'!$A15,'Raw Data'!$B$4:$B$185,0),MATCH('Data above threshold'!CA$4,'Raw Data'!$3:$3,0)-1),"NA"))</f>
        <v/>
      </c>
      <c r="BZ15" s="103" t="str">
        <f aca="true">IF(ISBLANK(OFFSET('Raw Data'!$A$3,MATCH('Data above threshold'!$A15,'Raw Data'!$B$4:$B$185,0),MATCH('Data above threshold'!CB$4,'Raw Data'!$3:$3,0)-1)),"", IFERROR($J15*OFFSET('Raw Data'!$A$3,MATCH('Data above threshold'!$A15,'Raw Data'!$B$4:$B$185,0),MATCH('Data above threshold'!CB$4,'Raw Data'!$3:$3,0)-1),"NA"))</f>
        <v/>
      </c>
      <c r="CA15" s="103" t="str">
        <f aca="true">IF(ISBLANK(OFFSET('Raw Data'!$A$3,MATCH('Data above threshold'!$A15,'Raw Data'!$B$4:$B$185,0),MATCH('Data above threshold'!CC$4,'Raw Data'!$3:$3,0)-1)),"", IFERROR($J15*OFFSET('Raw Data'!$A$3,MATCH('Data above threshold'!$A15,'Raw Data'!$B$4:$B$185,0),MATCH('Data above threshold'!CC$4,'Raw Data'!$3:$3,0)-1),"NA"))</f>
        <v/>
      </c>
      <c r="CB15" s="103" t="str">
        <f aca="true">IF(ISBLANK(OFFSET('Raw Data'!$A$3,MATCH('Data above threshold'!$A15,'Raw Data'!$B$4:$B$185,0),MATCH('Data above threshold'!CD$4,'Raw Data'!$3:$3,0)-1)),"", IFERROR($J15*OFFSET('Raw Data'!$A$3,MATCH('Data above threshold'!$A15,'Raw Data'!$B$4:$B$185,0),MATCH('Data above threshold'!CD$4,'Raw Data'!$3:$3,0)-1),"NA"))</f>
        <v/>
      </c>
      <c r="CC15" s="103" t="str">
        <f aca="true">IF(ISBLANK(OFFSET('Raw Data'!$A$3,MATCH('Data above threshold'!$A15,'Raw Data'!$B$4:$B$185,0),MATCH('Data above threshold'!CE$4,'Raw Data'!$3:$3,0)-1)),"", IFERROR($J15*OFFSET('Raw Data'!$A$3,MATCH('Data above threshold'!$A15,'Raw Data'!$B$4:$B$185,0),MATCH('Data above threshold'!CE$4,'Raw Data'!$3:$3,0)-1),"NA"))</f>
        <v/>
      </c>
      <c r="CD15" s="103" t="str">
        <f aca="true">IF(ISBLANK(OFFSET('Raw Data'!$A$3,MATCH('Data above threshold'!$A15,'Raw Data'!$B$4:$B$185,0),MATCH('Data above threshold'!CF$4,'Raw Data'!$3:$3,0)-1)),"", IFERROR($J15*OFFSET('Raw Data'!$A$3,MATCH('Data above threshold'!$A15,'Raw Data'!$B$4:$B$185,0),MATCH('Data above threshold'!CF$4,'Raw Data'!$3:$3,0)-1),"NA"))</f>
        <v/>
      </c>
      <c r="CE15" s="103" t="str">
        <f aca="true">IF(ISBLANK(OFFSET('Raw Data'!$A$3,MATCH('Data above threshold'!$A15,'Raw Data'!$B$4:$B$185,0),MATCH('Data above threshold'!CG$4,'Raw Data'!$3:$3,0)-1)),"", IFERROR($J15*OFFSET('Raw Data'!$A$3,MATCH('Data above threshold'!$A15,'Raw Data'!$B$4:$B$185,0),MATCH('Data above threshold'!CG$4,'Raw Data'!$3:$3,0)-1),"NA"))</f>
        <v/>
      </c>
      <c r="CF15" s="103" t="str">
        <f aca="true">IF(ISBLANK(OFFSET('Raw Data'!$A$3,MATCH('Data above threshold'!$A15,'Raw Data'!$B$4:$B$185,0),MATCH('Data above threshold'!CH$4,'Raw Data'!$3:$3,0)-1)),"", IFERROR($J15*OFFSET('Raw Data'!$A$3,MATCH('Data above threshold'!$A15,'Raw Data'!$B$4:$B$185,0),MATCH('Data above threshold'!CH$4,'Raw Data'!$3:$3,0)-1),"NA"))</f>
        <v/>
      </c>
      <c r="CG15" s="103" t="str">
        <f aca="true">IF(ISBLANK(OFFSET('Raw Data'!$A$3,MATCH('Data above threshold'!$A15,'Raw Data'!$B$4:$B$185,0),MATCH('Data above threshold'!CI$4,'Raw Data'!$3:$3,0)-1)),"", IFERROR($J15*OFFSET('Raw Data'!$A$3,MATCH('Data above threshold'!$A15,'Raw Data'!$B$4:$B$185,0),MATCH('Data above threshold'!CI$4,'Raw Data'!$3:$3,0)-1),"NA"))</f>
        <v/>
      </c>
      <c r="CH15" s="103" t="str">
        <f aca="true">IF(ISBLANK(OFFSET('Raw Data'!$A$3,MATCH('Data above threshold'!$A15,'Raw Data'!$B$4:$B$185,0),MATCH('Data above threshold'!CJ$4,'Raw Data'!$3:$3,0)-1)),"", IFERROR($J15*OFFSET('Raw Data'!$A$3,MATCH('Data above threshold'!$A15,'Raw Data'!$B$4:$B$185,0),MATCH('Data above threshold'!CJ$4,'Raw Data'!$3:$3,0)-1),"NA"))</f>
        <v/>
      </c>
      <c r="CI15" s="103" t="str">
        <f aca="true">IF(ISBLANK(OFFSET('Raw Data'!$A$3,MATCH('Data above threshold'!$A15,'Raw Data'!$B$4:$B$185,0),MATCH('Data above threshold'!CK$4,'Raw Data'!$3:$3,0)-1)),"", IFERROR($J15*OFFSET('Raw Data'!$A$3,MATCH('Data above threshold'!$A15,'Raw Data'!$B$4:$B$185,0),MATCH('Data above threshold'!CK$4,'Raw Data'!$3:$3,0)-1),"NA"))</f>
        <v/>
      </c>
      <c r="CJ15" s="103" t="str">
        <f aca="true">IF(ISBLANK(OFFSET('Raw Data'!$A$3,MATCH('Data above threshold'!$A15,'Raw Data'!$B$4:$B$185,0),MATCH('Data above threshold'!CL$4,'Raw Data'!$3:$3,0)-1)),"", IFERROR($J15*OFFSET('Raw Data'!$A$3,MATCH('Data above threshold'!$A15,'Raw Data'!$B$4:$B$185,0),MATCH('Data above threshold'!CL$4,'Raw Data'!$3:$3,0)-1),"NA"))</f>
        <v/>
      </c>
      <c r="CK15" s="103" t="str">
        <f aca="true">IF(ISBLANK(OFFSET('Raw Data'!$A$3,MATCH('Data above threshold'!$A15,'Raw Data'!$B$4:$B$185,0),MATCH('Data above threshold'!CM$4,'Raw Data'!$3:$3,0)-1)),"", IFERROR($J15*OFFSET('Raw Data'!$A$3,MATCH('Data above threshold'!$A15,'Raw Data'!$B$4:$B$185,0),MATCH('Data above threshold'!CM$4,'Raw Data'!$3:$3,0)-1),"NA"))</f>
        <v/>
      </c>
      <c r="CL15" s="103" t="str">
        <f aca="true">IF(ISBLANK(OFFSET('Raw Data'!$A$3,MATCH('Data above threshold'!$A15,'Raw Data'!$B$4:$B$185,0),MATCH('Data above threshold'!CN$4,'Raw Data'!$3:$3,0)-1)),"", IFERROR($J15*OFFSET('Raw Data'!$A$3,MATCH('Data above threshold'!$A15,'Raw Data'!$B$4:$B$185,0),MATCH('Data above threshold'!CN$4,'Raw Data'!$3:$3,0)-1),"NA"))</f>
        <v/>
      </c>
      <c r="CM15" s="103" t="str">
        <f aca="true">IF(ISBLANK(OFFSET('Raw Data'!$A$3,MATCH('Data above threshold'!$A15,'Raw Data'!$B$4:$B$185,0),MATCH('Data above threshold'!CO$4,'Raw Data'!$3:$3,0)-1)),"", IFERROR($J15*OFFSET('Raw Data'!$A$3,MATCH('Data above threshold'!$A15,'Raw Data'!$B$4:$B$185,0),MATCH('Data above threshold'!CO$4,'Raw Data'!$3:$3,0)-1),"NA"))</f>
        <v/>
      </c>
      <c r="CN15" s="103" t="str">
        <f aca="true">IF(ISBLANK(OFFSET('Raw Data'!$A$3,MATCH('Data above threshold'!$A15,'Raw Data'!$B$4:$B$185,0),MATCH('Data above threshold'!CP$4,'Raw Data'!$3:$3,0)-1)),"", IFERROR($J15*OFFSET('Raw Data'!$A$3,MATCH('Data above threshold'!$A15,'Raw Data'!$B$4:$B$185,0),MATCH('Data above threshold'!CP$4,'Raw Data'!$3:$3,0)-1),"NA"))</f>
        <v/>
      </c>
      <c r="CO15" s="103" t="str">
        <f aca="true">IF(ISBLANK(OFFSET('Raw Data'!$A$3,MATCH('Data above threshold'!$A15,'Raw Data'!$B$4:$B$185,0),MATCH('Data above threshold'!CQ$4,'Raw Data'!$3:$3,0)-1)),"", IFERROR($J15*OFFSET('Raw Data'!$A$3,MATCH('Data above threshold'!$A15,'Raw Data'!$B$4:$B$185,0),MATCH('Data above threshold'!CQ$4,'Raw Data'!$3:$3,0)-1),"NA"))</f>
        <v/>
      </c>
      <c r="CP15" s="103" t="str">
        <f aca="true">IF(ISBLANK(OFFSET('Raw Data'!$A$3,MATCH('Data above threshold'!$A15,'Raw Data'!$B$4:$B$185,0),MATCH('Data above threshold'!CR$4,'Raw Data'!$3:$3,0)-1)),"", IFERROR($J15*OFFSET('Raw Data'!$A$3,MATCH('Data above threshold'!$A15,'Raw Data'!$B$4:$B$185,0),MATCH('Data above threshold'!CR$4,'Raw Data'!$3:$3,0)-1),"NA"))</f>
        <v/>
      </c>
    </row>
    <row r="16" s="103" customFormat="true" ht="15.5" hidden="false" customHeight="false" outlineLevel="0" collapsed="false">
      <c r="A16" s="107" t="n">
        <v>1131</v>
      </c>
      <c r="B16" s="107" t="n">
        <v>4</v>
      </c>
      <c r="C16" s="103" t="str">
        <f aca="true">IF(ISBLANK(OFFSET('Raw Data'!$A$3,MATCH($A16,'Raw Data'!$B$4:$B$185,0),MATCH(C$4,'Raw Data'!$3:$3,0)-1)),"",OFFSET('Raw Data'!$A$3,MATCH($A16,'Raw Data'!$B$4:$B$185,0),MATCH(C$4,'Raw Data'!$3:$3,0)-1))</f>
        <v/>
      </c>
      <c r="D16" s="103" t="str">
        <f aca="true">IF(ISBLANK(OFFSET('Raw Data'!$A$3,MATCH($A16,'Raw Data'!$B$4:$B$185,0),MATCH(D$4,'Raw Data'!$3:$3,0)-1)),"",OFFSET('Raw Data'!$A$3,MATCH($A16,'Raw Data'!$B$4:$B$185,0),MATCH(D$4,'Raw Data'!$3:$3,0)-1))</f>
        <v>Expert assessment data - C.10</v>
      </c>
      <c r="E16" s="103" t="str">
        <f aca="true">IF(ISBLANK(OFFSET('Raw Data'!$A$3,MATCH($A16,'Raw Data'!$B$4:$B$185,0),MATCH(E$4,'Raw Data'!$3:$3,0)-1)),"",OFFSET('Raw Data'!$A$3,MATCH($A16,'Raw Data'!$B$4:$B$185,0),MATCH(E$4,'Raw Data'!$3:$3,0)-1))</f>
        <v>Is your consumer organisation (non-governmental) involved in the following structures to provide consumer representation in policy making in your country in 2020?</v>
      </c>
      <c r="F16" s="103" t="str">
        <f aca="true">IF(ISBLANK(OFFSET('Raw Data'!$A$3,MATCH($A16,'Raw Data'!$B$4:$B$185,0),MATCH(F$4,'Raw Data'!$3:$3,0)-1)),"",OFFSET('Raw Data'!$A$3,MATCH($A16,'Raw Data'!$B$4:$B$185,0),MATCH(F$4,'Raw Data'!$3:$3,0)-1))</f>
        <v/>
      </c>
      <c r="H16" s="103" t="str">
        <f aca="true">IF(ISBLANK(OFFSET('Raw Data'!$A$3,MATCH($A16,'Raw Data'!$B$4:$B$185,0),MATCH(H$4,'Raw Data'!$3:$3,0)-1)),"",OFFSET('Raw Data'!$A$3,MATCH($A16,'Raw Data'!$B$4:$B$185,0),MATCH(H$4,'Raw Data'!$3:$3,0)-1))</f>
        <v/>
      </c>
      <c r="I16" s="103" t="str">
        <f aca="true">IF(ISBLANK(OFFSET('Raw Data'!$A$3,MATCH($A16,'Raw Data'!$B$4:$B$185,0),MATCH(I$4,'Raw Data'!$3:$3,0)-1)),"",OFFSET('Raw Data'!$A$3,MATCH($A16,'Raw Data'!$B$4:$B$185,0),MATCH(I$4,'Raw Data'!$3:$3,0)-1))</f>
        <v>Plus</v>
      </c>
      <c r="J16" s="103" t="n">
        <f aca="false">IF(I16="","",IF(I16="Minus",-1,1))</f>
        <v>1</v>
      </c>
      <c r="K16" s="105" t="n">
        <f aca="false" t="array" ref="K16:K16">IFERROR(SKEW(IF(ISNUMBER(O16:CP16),O16:CP16,"")),"")</f>
        <v>0.764120161292644</v>
      </c>
      <c r="L16" s="103" t="n">
        <f aca="true">IF(ISBLANK(OFFSET('Data above threshold'!$A$4,MATCH('Data above threshold'!$A16,'Data above threshold'!$A$5:$A$185,0),MATCH('Data above threshold'!N$4,'Data above threshold'!$4:$4,0)-1)),1,OFFSET('Data above threshold'!$A$4,MATCH('Data above threshold'!$A16,'Data above threshold'!$A$5:$A$185,0),MATCH('Data above threshold'!N$4,'Data above threshold'!$4:$4,0)-1))</f>
        <v>0</v>
      </c>
      <c r="M16" s="103" t="str">
        <f aca="true">IF(ISBLANK(OFFSET('Data above threshold'!$A$4,MATCH('Data above threshold'!$A16,'Data above threshold'!$A$5:$A$185,0),MATCH('Data above threshold'!O$4,'Data above threshold'!$4:$4,0)-1)),"",OFFSET('Data above threshold'!$A$4,MATCH('Data above threshold'!$A16,'Data above threshold'!$A$5:$A$185,0),MATCH('Data above threshold'!O$4,'Data above threshold'!$4:$4,0)-1))</f>
        <v/>
      </c>
      <c r="N16" s="106" t="n">
        <f aca="false" t="array" ref="N16:N16">IF(B16&lt;4,"",1-IFERROR(SUM(ISNUMBER(O16:CP16)*(1-$O$3:$CP$3))/COUNTIF($O$3:$CP$3,0),0))</f>
        <v>0.0375</v>
      </c>
      <c r="O16" s="103" t="n">
        <f aca="true">IF(ISBLANK(OFFSET('Raw Data'!$A$3,MATCH('Data above threshold'!$A16,'Raw Data'!$B$4:$B$185,0),MATCH('Data above threshold'!Q$4,'Raw Data'!$3:$3,0)-1)),"", IFERROR($J16*OFFSET('Raw Data'!$A$3,MATCH('Data above threshold'!$A16,'Raw Data'!$B$4:$B$185,0),MATCH('Data above threshold'!Q$4,'Raw Data'!$3:$3,0)-1),"NA"))</f>
        <v>1.57142857</v>
      </c>
      <c r="P16" s="103" t="n">
        <f aca="true">IF(ISBLANK(OFFSET('Raw Data'!$A$3,MATCH('Data above threshold'!$A16,'Raw Data'!$B$4:$B$185,0),MATCH('Data above threshold'!R$4,'Raw Data'!$3:$3,0)-1)),"", IFERROR($J16*OFFSET('Raw Data'!$A$3,MATCH('Data above threshold'!$A16,'Raw Data'!$B$4:$B$185,0),MATCH('Data above threshold'!R$4,'Raw Data'!$3:$3,0)-1),"NA"))</f>
        <v>1.095238</v>
      </c>
      <c r="Q16" s="103" t="n">
        <f aca="true">IF(ISBLANK(OFFSET('Raw Data'!$A$3,MATCH('Data above threshold'!$A16,'Raw Data'!$B$4:$B$185,0),MATCH('Data above threshold'!S$4,'Raw Data'!$3:$3,0)-1)),"", IFERROR($J16*OFFSET('Raw Data'!$A$3,MATCH('Data above threshold'!$A16,'Raw Data'!$B$4:$B$185,0),MATCH('Data above threshold'!S$4,'Raw Data'!$3:$3,0)-1),"NA"))</f>
        <v>0.3333333</v>
      </c>
      <c r="R16" s="103" t="n">
        <f aca="true">IF(ISBLANK(OFFSET('Raw Data'!$A$3,MATCH('Data above threshold'!$A16,'Raw Data'!$B$4:$B$185,0),MATCH('Data above threshold'!T$4,'Raw Data'!$3:$3,0)-1)),"", IFERROR($J16*OFFSET('Raw Data'!$A$3,MATCH('Data above threshold'!$A16,'Raw Data'!$B$4:$B$185,0),MATCH('Data above threshold'!T$4,'Raw Data'!$3:$3,0)-1),"NA"))</f>
        <v>0.333333</v>
      </c>
      <c r="S16" s="103" t="n">
        <f aca="true">IF(ISBLANK(OFFSET('Raw Data'!$A$3,MATCH('Data above threshold'!$A16,'Raw Data'!$B$4:$B$185,0),MATCH('Data above threshold'!U$4,'Raw Data'!$3:$3,0)-1)),"", IFERROR($J16*OFFSET('Raw Data'!$A$3,MATCH('Data above threshold'!$A16,'Raw Data'!$B$4:$B$185,0),MATCH('Data above threshold'!U$4,'Raw Data'!$3:$3,0)-1),"NA"))</f>
        <v>0.857143</v>
      </c>
      <c r="T16" s="103" t="n">
        <f aca="true">IF(ISBLANK(OFFSET('Raw Data'!$A$3,MATCH('Data above threshold'!$A16,'Raw Data'!$B$4:$B$185,0),MATCH('Data above threshold'!V$4,'Raw Data'!$3:$3,0)-1)),"", IFERROR($J16*OFFSET('Raw Data'!$A$3,MATCH('Data above threshold'!$A16,'Raw Data'!$B$4:$B$185,0),MATCH('Data above threshold'!V$4,'Raw Data'!$3:$3,0)-1),"NA"))</f>
        <v>1.714286</v>
      </c>
      <c r="U16" s="103" t="n">
        <f aca="true">IF(ISBLANK(OFFSET('Raw Data'!$A$3,MATCH('Data above threshold'!$A16,'Raw Data'!$B$4:$B$185,0),MATCH('Data above threshold'!W$4,'Raw Data'!$3:$3,0)-1)),"", IFERROR($J16*OFFSET('Raw Data'!$A$3,MATCH('Data above threshold'!$A16,'Raw Data'!$B$4:$B$185,0),MATCH('Data above threshold'!W$4,'Raw Data'!$3:$3,0)-1),"NA"))</f>
        <v>1.285714</v>
      </c>
      <c r="V16" s="103" t="str">
        <f aca="true">IF(ISBLANK(OFFSET('Raw Data'!$A$3,MATCH('Data above threshold'!$A16,'Raw Data'!$B$4:$B$185,0),MATCH('Data above threshold'!X$4,'Raw Data'!$3:$3,0)-1)),"", IFERROR($J16*OFFSET('Raw Data'!$A$3,MATCH('Data above threshold'!$A16,'Raw Data'!$B$4:$B$185,0),MATCH('Data above threshold'!X$4,'Raw Data'!$3:$3,0)-1),"NA"))</f>
        <v/>
      </c>
      <c r="W16" s="103" t="n">
        <f aca="true">IF(ISBLANK(OFFSET('Raw Data'!$A$3,MATCH('Data above threshold'!$A16,'Raw Data'!$B$4:$B$185,0),MATCH('Data above threshold'!Y$4,'Raw Data'!$3:$3,0)-1)),"", IFERROR($J16*OFFSET('Raw Data'!$A$3,MATCH('Data above threshold'!$A16,'Raw Data'!$B$4:$B$185,0),MATCH('Data above threshold'!Y$4,'Raw Data'!$3:$3,0)-1),"NA"))</f>
        <v>0.857143</v>
      </c>
      <c r="X16" s="103" t="str">
        <f aca="true">IF(ISBLANK(OFFSET('Raw Data'!$A$3,MATCH('Data above threshold'!$A16,'Raw Data'!$B$4:$B$185,0),MATCH('Data above threshold'!Z$4,'Raw Data'!$3:$3,0)-1)),"", IFERROR($J16*OFFSET('Raw Data'!$A$3,MATCH('Data above threshold'!$A16,'Raw Data'!$B$4:$B$185,0),MATCH('Data above threshold'!Z$4,'Raw Data'!$3:$3,0)-1),"NA"))</f>
        <v/>
      </c>
      <c r="Y16" s="103" t="n">
        <f aca="true">IF(ISBLANK(OFFSET('Raw Data'!$A$3,MATCH('Data above threshold'!$A16,'Raw Data'!$B$4:$B$185,0),MATCH('Data above threshold'!AA$4,'Raw Data'!$3:$3,0)-1)),"", IFERROR($J16*OFFSET('Raw Data'!$A$3,MATCH('Data above threshold'!$A16,'Raw Data'!$B$4:$B$185,0),MATCH('Data above threshold'!AA$4,'Raw Data'!$3:$3,0)-1),"NA"))</f>
        <v>2</v>
      </c>
      <c r="Z16" s="103" t="n">
        <f aca="true">IF(ISBLANK(OFFSET('Raw Data'!$A$3,MATCH('Data above threshold'!$A16,'Raw Data'!$B$4:$B$185,0),MATCH('Data above threshold'!AB$4,'Raw Data'!$3:$3,0)-1)),"", IFERROR($J16*OFFSET('Raw Data'!$A$3,MATCH('Data above threshold'!$A16,'Raw Data'!$B$4:$B$185,0),MATCH('Data above threshold'!AB$4,'Raw Data'!$3:$3,0)-1),"NA"))</f>
        <v>0.571429</v>
      </c>
      <c r="AA16" s="103" t="n">
        <f aca="true">IF(ISBLANK(OFFSET('Raw Data'!$A$3,MATCH('Data above threshold'!$A16,'Raw Data'!$B$4:$B$185,0),MATCH('Data above threshold'!AC$4,'Raw Data'!$3:$3,0)-1)),"", IFERROR($J16*OFFSET('Raw Data'!$A$3,MATCH('Data above threshold'!$A16,'Raw Data'!$B$4:$B$185,0),MATCH('Data above threshold'!AC$4,'Raw Data'!$3:$3,0)-1),"NA"))</f>
        <v>0.57142857</v>
      </c>
      <c r="AB16" s="103" t="n">
        <f aca="true">IF(ISBLANK(OFFSET('Raw Data'!$A$3,MATCH('Data above threshold'!$A16,'Raw Data'!$B$4:$B$185,0),MATCH('Data above threshold'!AD$4,'Raw Data'!$3:$3,0)-1)),"", IFERROR($J16*OFFSET('Raw Data'!$A$3,MATCH('Data above threshold'!$A16,'Raw Data'!$B$4:$B$185,0),MATCH('Data above threshold'!AD$4,'Raw Data'!$3:$3,0)-1),"NA"))</f>
        <v>0.428571</v>
      </c>
      <c r="AC16" s="103" t="n">
        <f aca="true">IF(ISBLANK(OFFSET('Raw Data'!$A$3,MATCH('Data above threshold'!$A16,'Raw Data'!$B$4:$B$185,0),MATCH('Data above threshold'!AE$4,'Raw Data'!$3:$3,0)-1)),"", IFERROR($J16*OFFSET('Raw Data'!$A$3,MATCH('Data above threshold'!$A16,'Raw Data'!$B$4:$B$185,0),MATCH('Data above threshold'!AE$4,'Raw Data'!$3:$3,0)-1),"NA"))</f>
        <v>0.1666667</v>
      </c>
      <c r="AD16" s="103" t="n">
        <f aca="true">IF(ISBLANK(OFFSET('Raw Data'!$A$3,MATCH('Data above threshold'!$A16,'Raw Data'!$B$4:$B$185,0),MATCH('Data above threshold'!AF$4,'Raw Data'!$3:$3,0)-1)),"", IFERROR($J16*OFFSET('Raw Data'!$A$3,MATCH('Data above threshold'!$A16,'Raw Data'!$B$4:$B$185,0),MATCH('Data above threshold'!AF$4,'Raw Data'!$3:$3,0)-1),"NA"))</f>
        <v>0.428571</v>
      </c>
      <c r="AE16" s="103" t="n">
        <f aca="true">IF(ISBLANK(OFFSET('Raw Data'!$A$3,MATCH('Data above threshold'!$A16,'Raw Data'!$B$4:$B$185,0),MATCH('Data above threshold'!AG$4,'Raw Data'!$3:$3,0)-1)),"", IFERROR($J16*OFFSET('Raw Data'!$A$3,MATCH('Data above threshold'!$A16,'Raw Data'!$B$4:$B$185,0),MATCH('Data above threshold'!AG$4,'Raw Data'!$3:$3,0)-1),"NA"))</f>
        <v>0.571429</v>
      </c>
      <c r="AF16" s="103" t="n">
        <f aca="true">IF(ISBLANK(OFFSET('Raw Data'!$A$3,MATCH('Data above threshold'!$A16,'Raw Data'!$B$4:$B$185,0),MATCH('Data above threshold'!AH$4,'Raw Data'!$3:$3,0)-1)),"", IFERROR($J16*OFFSET('Raw Data'!$A$3,MATCH('Data above threshold'!$A16,'Raw Data'!$B$4:$B$185,0),MATCH('Data above threshold'!AH$4,'Raw Data'!$3:$3,0)-1),"NA"))</f>
        <v>1.4285714</v>
      </c>
      <c r="AG16" s="103" t="n">
        <f aca="true">IF(ISBLANK(OFFSET('Raw Data'!$A$3,MATCH('Data above threshold'!$A16,'Raw Data'!$B$4:$B$185,0),MATCH('Data above threshold'!AI$4,'Raw Data'!$3:$3,0)-1)),"", IFERROR($J16*OFFSET('Raw Data'!$A$3,MATCH('Data above threshold'!$A16,'Raw Data'!$B$4:$B$185,0),MATCH('Data above threshold'!AI$4,'Raw Data'!$3:$3,0)-1),"NA"))</f>
        <v>0.8333333</v>
      </c>
      <c r="AH16" s="103" t="n">
        <f aca="true">IF(ISBLANK(OFFSET('Raw Data'!$A$3,MATCH('Data above threshold'!$A16,'Raw Data'!$B$4:$B$185,0),MATCH('Data above threshold'!AJ$4,'Raw Data'!$3:$3,0)-1)),"", IFERROR($J16*OFFSET('Raw Data'!$A$3,MATCH('Data above threshold'!$A16,'Raw Data'!$B$4:$B$185,0),MATCH('Data above threshold'!AJ$4,'Raw Data'!$3:$3,0)-1),"NA"))</f>
        <v>0.857143</v>
      </c>
      <c r="AI16" s="103" t="n">
        <f aca="true">IF(ISBLANK(OFFSET('Raw Data'!$A$3,MATCH('Data above threshold'!$A16,'Raw Data'!$B$4:$B$185,0),MATCH('Data above threshold'!AK$4,'Raw Data'!$3:$3,0)-1)),"", IFERROR($J16*OFFSET('Raw Data'!$A$3,MATCH('Data above threshold'!$A16,'Raw Data'!$B$4:$B$185,0),MATCH('Data above threshold'!AK$4,'Raw Data'!$3:$3,0)-1),"NA"))</f>
        <v>0.857143</v>
      </c>
      <c r="AJ16" s="103" t="n">
        <f aca="true">IF(ISBLANK(OFFSET('Raw Data'!$A$3,MATCH('Data above threshold'!$A16,'Raw Data'!$B$4:$B$185,0),MATCH('Data above threshold'!AL$4,'Raw Data'!$3:$3,0)-1)),"", IFERROR($J16*OFFSET('Raw Data'!$A$3,MATCH('Data above threshold'!$A16,'Raw Data'!$B$4:$B$185,0),MATCH('Data above threshold'!AL$4,'Raw Data'!$3:$3,0)-1),"NA"))</f>
        <v>0.619048</v>
      </c>
      <c r="AK16" s="103" t="n">
        <f aca="true">IF(ISBLANK(OFFSET('Raw Data'!$A$3,MATCH('Data above threshold'!$A16,'Raw Data'!$B$4:$B$185,0),MATCH('Data above threshold'!AM$4,'Raw Data'!$3:$3,0)-1)),"", IFERROR($J16*OFFSET('Raw Data'!$A$3,MATCH('Data above threshold'!$A16,'Raw Data'!$B$4:$B$185,0),MATCH('Data above threshold'!AM$4,'Raw Data'!$3:$3,0)-1),"NA"))</f>
        <v>0.2857143</v>
      </c>
      <c r="AL16" s="103" t="n">
        <f aca="true">IF(ISBLANK(OFFSET('Raw Data'!$A$3,MATCH('Data above threshold'!$A16,'Raw Data'!$B$4:$B$185,0),MATCH('Data above threshold'!AN$4,'Raw Data'!$3:$3,0)-1)),"", IFERROR($J16*OFFSET('Raw Data'!$A$3,MATCH('Data above threshold'!$A16,'Raw Data'!$B$4:$B$185,0),MATCH('Data above threshold'!AN$4,'Raw Data'!$3:$3,0)-1),"NA"))</f>
        <v>2</v>
      </c>
      <c r="AM16" s="103" t="n">
        <f aca="true">IF(ISBLANK(OFFSET('Raw Data'!$A$3,MATCH('Data above threshold'!$A16,'Raw Data'!$B$4:$B$185,0),MATCH('Data above threshold'!AO$4,'Raw Data'!$3:$3,0)-1)),"", IFERROR($J16*OFFSET('Raw Data'!$A$3,MATCH('Data above threshold'!$A16,'Raw Data'!$B$4:$B$185,0),MATCH('Data above threshold'!AO$4,'Raw Data'!$3:$3,0)-1),"NA"))</f>
        <v>0.142857</v>
      </c>
      <c r="AN16" s="103" t="n">
        <f aca="true">IF(ISBLANK(OFFSET('Raw Data'!$A$3,MATCH('Data above threshold'!$A16,'Raw Data'!$B$4:$B$185,0),MATCH('Data above threshold'!AP$4,'Raw Data'!$3:$3,0)-1)),"", IFERROR($J16*OFFSET('Raw Data'!$A$3,MATCH('Data above threshold'!$A16,'Raw Data'!$B$4:$B$185,0),MATCH('Data above threshold'!AP$4,'Raw Data'!$3:$3,0)-1),"NA"))</f>
        <v>1.285714</v>
      </c>
      <c r="AO16" s="103" t="n">
        <f aca="true">IF(ISBLANK(OFFSET('Raw Data'!$A$3,MATCH('Data above threshold'!$A16,'Raw Data'!$B$4:$B$185,0),MATCH('Data above threshold'!AQ$4,'Raw Data'!$3:$3,0)-1)),"", IFERROR($J16*OFFSET('Raw Data'!$A$3,MATCH('Data above threshold'!$A16,'Raw Data'!$B$4:$B$185,0),MATCH('Data above threshold'!AQ$4,'Raw Data'!$3:$3,0)-1),"NA"))</f>
        <v>0.285714</v>
      </c>
      <c r="AP16" s="103" t="n">
        <f aca="true">IF(ISBLANK(OFFSET('Raw Data'!$A$3,MATCH('Data above threshold'!$A16,'Raw Data'!$B$4:$B$185,0),MATCH('Data above threshold'!AR$4,'Raw Data'!$3:$3,0)-1)),"", IFERROR($J16*OFFSET('Raw Data'!$A$3,MATCH('Data above threshold'!$A16,'Raw Data'!$B$4:$B$185,0),MATCH('Data above threshold'!AR$4,'Raw Data'!$3:$3,0)-1),"NA"))</f>
        <v>0.666667</v>
      </c>
      <c r="AQ16" s="103" t="n">
        <f aca="true">IF(ISBLANK(OFFSET('Raw Data'!$A$3,MATCH('Data above threshold'!$A16,'Raw Data'!$B$4:$B$185,0),MATCH('Data above threshold'!AS$4,'Raw Data'!$3:$3,0)-1)),"", IFERROR($J16*OFFSET('Raw Data'!$A$3,MATCH('Data above threshold'!$A16,'Raw Data'!$B$4:$B$185,0),MATCH('Data above threshold'!AS$4,'Raw Data'!$3:$3,0)-1),"NA"))</f>
        <v>1.142857</v>
      </c>
      <c r="AR16" s="103" t="n">
        <f aca="true">IF(ISBLANK(OFFSET('Raw Data'!$A$3,MATCH('Data above threshold'!$A16,'Raw Data'!$B$4:$B$185,0),MATCH('Data above threshold'!AT$4,'Raw Data'!$3:$3,0)-1)),"", IFERROR($J16*OFFSET('Raw Data'!$A$3,MATCH('Data above threshold'!$A16,'Raw Data'!$B$4:$B$185,0),MATCH('Data above threshold'!AT$4,'Raw Data'!$3:$3,0)-1),"NA"))</f>
        <v>2</v>
      </c>
      <c r="AS16" s="103" t="n">
        <f aca="true">IF(ISBLANK(OFFSET('Raw Data'!$A$3,MATCH('Data above threshold'!$A16,'Raw Data'!$B$4:$B$185,0),MATCH('Data above threshold'!AU$4,'Raw Data'!$3:$3,0)-1)),"", IFERROR($J16*OFFSET('Raw Data'!$A$3,MATCH('Data above threshold'!$A16,'Raw Data'!$B$4:$B$185,0),MATCH('Data above threshold'!AU$4,'Raw Data'!$3:$3,0)-1),"NA"))</f>
        <v>0.428571</v>
      </c>
      <c r="AT16" s="103" t="n">
        <f aca="true">IF(ISBLANK(OFFSET('Raw Data'!$A$3,MATCH('Data above threshold'!$A16,'Raw Data'!$B$4:$B$185,0),MATCH('Data above threshold'!AV$4,'Raw Data'!$3:$3,0)-1)),"", IFERROR($J16*OFFSET('Raw Data'!$A$3,MATCH('Data above threshold'!$A16,'Raw Data'!$B$4:$B$185,0),MATCH('Data above threshold'!AV$4,'Raw Data'!$3:$3,0)-1),"NA"))</f>
        <v>0.64285714</v>
      </c>
      <c r="AU16" s="103" t="n">
        <f aca="true">IF(ISBLANK(OFFSET('Raw Data'!$A$3,MATCH('Data above threshold'!$A16,'Raw Data'!$B$4:$B$185,0),MATCH('Data above threshold'!AW$4,'Raw Data'!$3:$3,0)-1)),"", IFERROR($J16*OFFSET('Raw Data'!$A$3,MATCH('Data above threshold'!$A16,'Raw Data'!$B$4:$B$185,0),MATCH('Data above threshold'!AW$4,'Raw Data'!$3:$3,0)-1),"NA"))</f>
        <v>0.90909091</v>
      </c>
      <c r="AV16" s="103" t="n">
        <f aca="true">IF(ISBLANK(OFFSET('Raw Data'!$A$3,MATCH('Data above threshold'!$A16,'Raw Data'!$B$4:$B$185,0),MATCH('Data above threshold'!AX$4,'Raw Data'!$3:$3,0)-1)),"", IFERROR($J16*OFFSET('Raw Data'!$A$3,MATCH('Data above threshold'!$A16,'Raw Data'!$B$4:$B$185,0),MATCH('Data above threshold'!AX$4,'Raw Data'!$3:$3,0)-1),"NA"))</f>
        <v>0.142857</v>
      </c>
      <c r="AW16" s="103" t="n">
        <f aca="true">IF(ISBLANK(OFFSET('Raw Data'!$A$3,MATCH('Data above threshold'!$A16,'Raw Data'!$B$4:$B$185,0),MATCH('Data above threshold'!AY$4,'Raw Data'!$3:$3,0)-1)),"", IFERROR($J16*OFFSET('Raw Data'!$A$3,MATCH('Data above threshold'!$A16,'Raw Data'!$B$4:$B$185,0),MATCH('Data above threshold'!AY$4,'Raw Data'!$3:$3,0)-1),"NA"))</f>
        <v>0.857143</v>
      </c>
      <c r="AX16" s="103" t="str">
        <f aca="true">IF(ISBLANK(OFFSET('Raw Data'!$A$3,MATCH('Data above threshold'!$A16,'Raw Data'!$B$4:$B$185,0),MATCH('Data above threshold'!AZ$4,'Raw Data'!$3:$3,0)-1)),"", IFERROR($J16*OFFSET('Raw Data'!$A$3,MATCH('Data above threshold'!$A16,'Raw Data'!$B$4:$B$185,0),MATCH('Data above threshold'!AZ$4,'Raw Data'!$3:$3,0)-1),"NA"))</f>
        <v/>
      </c>
      <c r="AY16" s="103" t="n">
        <f aca="true">IF(ISBLANK(OFFSET('Raw Data'!$A$3,MATCH('Data above threshold'!$A16,'Raw Data'!$B$4:$B$185,0),MATCH('Data above threshold'!BA$4,'Raw Data'!$3:$3,0)-1)),"", IFERROR($J16*OFFSET('Raw Data'!$A$3,MATCH('Data above threshold'!$A16,'Raw Data'!$B$4:$B$185,0),MATCH('Data above threshold'!BA$4,'Raw Data'!$3:$3,0)-1),"NA"))</f>
        <v>0.809524</v>
      </c>
      <c r="AZ16" s="103" t="n">
        <f aca="true">IF(ISBLANK(OFFSET('Raw Data'!$A$3,MATCH('Data above threshold'!$A16,'Raw Data'!$B$4:$B$185,0),MATCH('Data above threshold'!BB$4,'Raw Data'!$3:$3,0)-1)),"", IFERROR($J16*OFFSET('Raw Data'!$A$3,MATCH('Data above threshold'!$A16,'Raw Data'!$B$4:$B$185,0),MATCH('Data above threshold'!BB$4,'Raw Data'!$3:$3,0)-1),"NA"))</f>
        <v>1.071429</v>
      </c>
      <c r="BA16" s="103" t="n">
        <f aca="true">IF(ISBLANK(OFFSET('Raw Data'!$A$3,MATCH('Data above threshold'!$A16,'Raw Data'!$B$4:$B$185,0),MATCH('Data above threshold'!BC$4,'Raw Data'!$3:$3,0)-1)),"", IFERROR($J16*OFFSET('Raw Data'!$A$3,MATCH('Data above threshold'!$A16,'Raw Data'!$B$4:$B$185,0),MATCH('Data above threshold'!BC$4,'Raw Data'!$3:$3,0)-1),"NA"))</f>
        <v>1</v>
      </c>
      <c r="BB16" s="103" t="n">
        <f aca="true">IF(ISBLANK(OFFSET('Raw Data'!$A$3,MATCH('Data above threshold'!$A16,'Raw Data'!$B$4:$B$185,0),MATCH('Data above threshold'!BD$4,'Raw Data'!$3:$3,0)-1)),"", IFERROR($J16*OFFSET('Raw Data'!$A$3,MATCH('Data above threshold'!$A16,'Raw Data'!$B$4:$B$185,0),MATCH('Data above threshold'!BD$4,'Raw Data'!$3:$3,0)-1),"NA"))</f>
        <v>1.285714</v>
      </c>
      <c r="BC16" s="103" t="n">
        <f aca="true">IF(ISBLANK(OFFSET('Raw Data'!$A$3,MATCH('Data above threshold'!$A16,'Raw Data'!$B$4:$B$185,0),MATCH('Data above threshold'!BE$4,'Raw Data'!$3:$3,0)-1)),"", IFERROR($J16*OFFSET('Raw Data'!$A$3,MATCH('Data above threshold'!$A16,'Raw Data'!$B$4:$B$185,0),MATCH('Data above threshold'!BE$4,'Raw Data'!$3:$3,0)-1),"NA"))</f>
        <v>0.38095238</v>
      </c>
      <c r="BD16" s="103" t="n">
        <f aca="true">IF(ISBLANK(OFFSET('Raw Data'!$A$3,MATCH('Data above threshold'!$A16,'Raw Data'!$B$4:$B$185,0),MATCH('Data above threshold'!BF$4,'Raw Data'!$3:$3,0)-1)),"", IFERROR($J16*OFFSET('Raw Data'!$A$3,MATCH('Data above threshold'!$A16,'Raw Data'!$B$4:$B$185,0),MATCH('Data above threshold'!BF$4,'Raw Data'!$3:$3,0)-1),"NA"))</f>
        <v>1.428571</v>
      </c>
      <c r="BE16" s="103" t="n">
        <f aca="true">IF(ISBLANK(OFFSET('Raw Data'!$A$3,MATCH('Data above threshold'!$A16,'Raw Data'!$B$4:$B$185,0),MATCH('Data above threshold'!BG$4,'Raw Data'!$3:$3,0)-1)),"", IFERROR($J16*OFFSET('Raw Data'!$A$3,MATCH('Data above threshold'!$A16,'Raw Data'!$B$4:$B$185,0),MATCH('Data above threshold'!BG$4,'Raw Data'!$3:$3,0)-1),"NA"))</f>
        <v>0.5</v>
      </c>
      <c r="BF16" s="103" t="n">
        <f aca="true">IF(ISBLANK(OFFSET('Raw Data'!$A$3,MATCH('Data above threshold'!$A16,'Raw Data'!$B$4:$B$185,0),MATCH('Data above threshold'!BH$4,'Raw Data'!$3:$3,0)-1)),"", IFERROR($J16*OFFSET('Raw Data'!$A$3,MATCH('Data above threshold'!$A16,'Raw Data'!$B$4:$B$185,0),MATCH('Data above threshold'!BH$4,'Raw Data'!$3:$3,0)-1),"NA"))</f>
        <v>0.571429</v>
      </c>
      <c r="BG16" s="103" t="n">
        <f aca="true">IF(ISBLANK(OFFSET('Raw Data'!$A$3,MATCH('Data above threshold'!$A16,'Raw Data'!$B$4:$B$185,0),MATCH('Data above threshold'!BI$4,'Raw Data'!$3:$3,0)-1)),"", IFERROR($J16*OFFSET('Raw Data'!$A$3,MATCH('Data above threshold'!$A16,'Raw Data'!$B$4:$B$185,0),MATCH('Data above threshold'!BI$4,'Raw Data'!$3:$3,0)-1),"NA"))</f>
        <v>1</v>
      </c>
      <c r="BH16" s="103" t="n">
        <f aca="true">IF(ISBLANK(OFFSET('Raw Data'!$A$3,MATCH('Data above threshold'!$A16,'Raw Data'!$B$4:$B$185,0),MATCH('Data above threshold'!BJ$4,'Raw Data'!$3:$3,0)-1)),"", IFERROR($J16*OFFSET('Raw Data'!$A$3,MATCH('Data above threshold'!$A16,'Raw Data'!$B$4:$B$185,0),MATCH('Data above threshold'!BJ$4,'Raw Data'!$3:$3,0)-1),"NA"))</f>
        <v>0.714286</v>
      </c>
      <c r="BI16" s="103" t="n">
        <f aca="true">IF(ISBLANK(OFFSET('Raw Data'!$A$3,MATCH('Data above threshold'!$A16,'Raw Data'!$B$4:$B$185,0),MATCH('Data above threshold'!BK$4,'Raw Data'!$3:$3,0)-1)),"", IFERROR($J16*OFFSET('Raw Data'!$A$3,MATCH('Data above threshold'!$A16,'Raw Data'!$B$4:$B$185,0),MATCH('Data above threshold'!BK$4,'Raw Data'!$3:$3,0)-1),"NA"))</f>
        <v>0.5</v>
      </c>
      <c r="BJ16" s="103" t="n">
        <f aca="true">IF(ISBLANK(OFFSET('Raw Data'!$A$3,MATCH('Data above threshold'!$A16,'Raw Data'!$B$4:$B$185,0),MATCH('Data above threshold'!BL$4,'Raw Data'!$3:$3,0)-1)),"", IFERROR($J16*OFFSET('Raw Data'!$A$3,MATCH('Data above threshold'!$A16,'Raw Data'!$B$4:$B$185,0),MATCH('Data above threshold'!BL$4,'Raw Data'!$3:$3,0)-1),"NA"))</f>
        <v>0</v>
      </c>
      <c r="BK16" s="103" t="n">
        <f aca="true">IF(ISBLANK(OFFSET('Raw Data'!$A$3,MATCH('Data above threshold'!$A16,'Raw Data'!$B$4:$B$185,0),MATCH('Data above threshold'!BM$4,'Raw Data'!$3:$3,0)-1)),"", IFERROR($J16*OFFSET('Raw Data'!$A$3,MATCH('Data above threshold'!$A16,'Raw Data'!$B$4:$B$185,0),MATCH('Data above threshold'!BM$4,'Raw Data'!$3:$3,0)-1),"NA"))</f>
        <v>0.833333</v>
      </c>
      <c r="BL16" s="103" t="n">
        <f aca="true">IF(ISBLANK(OFFSET('Raw Data'!$A$3,MATCH('Data above threshold'!$A16,'Raw Data'!$B$4:$B$185,0),MATCH('Data above threshold'!BN$4,'Raw Data'!$3:$3,0)-1)),"", IFERROR($J16*OFFSET('Raw Data'!$A$3,MATCH('Data above threshold'!$A16,'Raw Data'!$B$4:$B$185,0),MATCH('Data above threshold'!BN$4,'Raw Data'!$3:$3,0)-1),"NA"))</f>
        <v>1.142857</v>
      </c>
      <c r="BM16" s="103" t="n">
        <f aca="true">IF(ISBLANK(OFFSET('Raw Data'!$A$3,MATCH('Data above threshold'!$A16,'Raw Data'!$B$4:$B$185,0),MATCH('Data above threshold'!BO$4,'Raw Data'!$3:$3,0)-1)),"", IFERROR($J16*OFFSET('Raw Data'!$A$3,MATCH('Data above threshold'!$A16,'Raw Data'!$B$4:$B$185,0),MATCH('Data above threshold'!BO$4,'Raw Data'!$3:$3,0)-1),"NA"))</f>
        <v>0.857143</v>
      </c>
      <c r="BN16" s="103" t="n">
        <f aca="true">IF(ISBLANK(OFFSET('Raw Data'!$A$3,MATCH('Data above threshold'!$A16,'Raw Data'!$B$4:$B$185,0),MATCH('Data above threshold'!BP$4,'Raw Data'!$3:$3,0)-1)),"", IFERROR($J16*OFFSET('Raw Data'!$A$3,MATCH('Data above threshold'!$A16,'Raw Data'!$B$4:$B$185,0),MATCH('Data above threshold'!BP$4,'Raw Data'!$3:$3,0)-1),"NA"))</f>
        <v>1</v>
      </c>
      <c r="BO16" s="103" t="n">
        <f aca="true">IF(ISBLANK(OFFSET('Raw Data'!$A$3,MATCH('Data above threshold'!$A16,'Raw Data'!$B$4:$B$185,0),MATCH('Data above threshold'!BQ$4,'Raw Data'!$3:$3,0)-1)),"", IFERROR($J16*OFFSET('Raw Data'!$A$3,MATCH('Data above threshold'!$A16,'Raw Data'!$B$4:$B$185,0),MATCH('Data above threshold'!BQ$4,'Raw Data'!$3:$3,0)-1),"NA"))</f>
        <v>0.428571</v>
      </c>
      <c r="BP16" s="103" t="n">
        <f aca="true">IF(ISBLANK(OFFSET('Raw Data'!$A$3,MATCH('Data above threshold'!$A16,'Raw Data'!$B$4:$B$185,0),MATCH('Data above threshold'!BR$4,'Raw Data'!$3:$3,0)-1)),"", IFERROR($J16*OFFSET('Raw Data'!$A$3,MATCH('Data above threshold'!$A16,'Raw Data'!$B$4:$B$185,0),MATCH('Data above threshold'!BR$4,'Raw Data'!$3:$3,0)-1),"NA"))</f>
        <v>0.714286</v>
      </c>
      <c r="BQ16" s="103" t="n">
        <f aca="true">IF(ISBLANK(OFFSET('Raw Data'!$A$3,MATCH('Data above threshold'!$A16,'Raw Data'!$B$4:$B$185,0),MATCH('Data above threshold'!BS$4,'Raw Data'!$3:$3,0)-1)),"", IFERROR($J16*OFFSET('Raw Data'!$A$3,MATCH('Data above threshold'!$A16,'Raw Data'!$B$4:$B$185,0),MATCH('Data above threshold'!BS$4,'Raw Data'!$3:$3,0)-1),"NA"))</f>
        <v>0.428571</v>
      </c>
      <c r="BR16" s="103" t="n">
        <f aca="true">IF(ISBLANK(OFFSET('Raw Data'!$A$3,MATCH('Data above threshold'!$A16,'Raw Data'!$B$4:$B$185,0),MATCH('Data above threshold'!BT$4,'Raw Data'!$3:$3,0)-1)),"", IFERROR($J16*OFFSET('Raw Data'!$A$3,MATCH('Data above threshold'!$A16,'Raw Data'!$B$4:$B$185,0),MATCH('Data above threshold'!BT$4,'Raw Data'!$3:$3,0)-1),"NA"))</f>
        <v>1.142857</v>
      </c>
      <c r="BS16" s="103" t="n">
        <f aca="true">IF(ISBLANK(OFFSET('Raw Data'!$A$3,MATCH('Data above threshold'!$A16,'Raw Data'!$B$4:$B$185,0),MATCH('Data above threshold'!BU$4,'Raw Data'!$3:$3,0)-1)),"", IFERROR($J16*OFFSET('Raw Data'!$A$3,MATCH('Data above threshold'!$A16,'Raw Data'!$B$4:$B$185,0),MATCH('Data above threshold'!BU$4,'Raw Data'!$3:$3,0)-1),"NA"))</f>
        <v>0.380952</v>
      </c>
      <c r="BT16" s="103" t="n">
        <f aca="true">IF(ISBLANK(OFFSET('Raw Data'!$A$3,MATCH('Data above threshold'!$A16,'Raw Data'!$B$4:$B$185,0),MATCH('Data above threshold'!BV$4,'Raw Data'!$3:$3,0)-1)),"", IFERROR($J16*OFFSET('Raw Data'!$A$3,MATCH('Data above threshold'!$A16,'Raw Data'!$B$4:$B$185,0),MATCH('Data above threshold'!BV$4,'Raw Data'!$3:$3,0)-1),"NA"))</f>
        <v>0.285714</v>
      </c>
      <c r="BU16" s="103" t="n">
        <f aca="true">IF(ISBLANK(OFFSET('Raw Data'!$A$3,MATCH('Data above threshold'!$A16,'Raw Data'!$B$4:$B$185,0),MATCH('Data above threshold'!BW$4,'Raw Data'!$3:$3,0)-1)),"", IFERROR($J16*OFFSET('Raw Data'!$A$3,MATCH('Data above threshold'!$A16,'Raw Data'!$B$4:$B$185,0),MATCH('Data above threshold'!BW$4,'Raw Data'!$3:$3,0)-1),"NA"))</f>
        <v>1.285714</v>
      </c>
      <c r="BV16" s="103" t="n">
        <f aca="true">IF(ISBLANK(OFFSET('Raw Data'!$A$3,MATCH('Data above threshold'!$A16,'Raw Data'!$B$4:$B$185,0),MATCH('Data above threshold'!BX$4,'Raw Data'!$3:$3,0)-1)),"", IFERROR($J16*OFFSET('Raw Data'!$A$3,MATCH('Data above threshold'!$A16,'Raw Data'!$B$4:$B$185,0),MATCH('Data above threshold'!BX$4,'Raw Data'!$3:$3,0)-1),"NA"))</f>
        <v>1.142857</v>
      </c>
      <c r="BW16" s="103" t="n">
        <f aca="true">IF(ISBLANK(OFFSET('Raw Data'!$A$3,MATCH('Data above threshold'!$A16,'Raw Data'!$B$4:$B$185,0),MATCH('Data above threshold'!BY$4,'Raw Data'!$3:$3,0)-1)),"", IFERROR($J16*OFFSET('Raw Data'!$A$3,MATCH('Data above threshold'!$A16,'Raw Data'!$B$4:$B$185,0),MATCH('Data above threshold'!BY$4,'Raw Data'!$3:$3,0)-1),"NA"))</f>
        <v>1</v>
      </c>
      <c r="BX16" s="103" t="n">
        <f aca="true">IF(ISBLANK(OFFSET('Raw Data'!$A$3,MATCH('Data above threshold'!$A16,'Raw Data'!$B$4:$B$185,0),MATCH('Data above threshold'!BZ$4,'Raw Data'!$3:$3,0)-1)),"", IFERROR($J16*OFFSET('Raw Data'!$A$3,MATCH('Data above threshold'!$A16,'Raw Data'!$B$4:$B$185,0),MATCH('Data above threshold'!BZ$4,'Raw Data'!$3:$3,0)-1),"NA"))</f>
        <v>0.71428571</v>
      </c>
      <c r="BY16" s="103" t="n">
        <f aca="true">IF(ISBLANK(OFFSET('Raw Data'!$A$3,MATCH('Data above threshold'!$A16,'Raw Data'!$B$4:$B$185,0),MATCH('Data above threshold'!CA$4,'Raw Data'!$3:$3,0)-1)),"", IFERROR($J16*OFFSET('Raw Data'!$A$3,MATCH('Data above threshold'!$A16,'Raw Data'!$B$4:$B$185,0),MATCH('Data above threshold'!CA$4,'Raw Data'!$3:$3,0)-1),"NA"))</f>
        <v>1.714286</v>
      </c>
      <c r="BZ16" s="103" t="n">
        <f aca="true">IF(ISBLANK(OFFSET('Raw Data'!$A$3,MATCH('Data above threshold'!$A16,'Raw Data'!$B$4:$B$185,0),MATCH('Data above threshold'!CB$4,'Raw Data'!$3:$3,0)-1)),"", IFERROR($J16*OFFSET('Raw Data'!$A$3,MATCH('Data above threshold'!$A16,'Raw Data'!$B$4:$B$185,0),MATCH('Data above threshold'!CB$4,'Raw Data'!$3:$3,0)-1),"NA"))</f>
        <v>0.571429</v>
      </c>
      <c r="CA16" s="103" t="n">
        <f aca="true">IF(ISBLANK(OFFSET('Raw Data'!$A$3,MATCH('Data above threshold'!$A16,'Raw Data'!$B$4:$B$185,0),MATCH('Data above threshold'!CC$4,'Raw Data'!$3:$3,0)-1)),"", IFERROR($J16*OFFSET('Raw Data'!$A$3,MATCH('Data above threshold'!$A16,'Raw Data'!$B$4:$B$185,0),MATCH('Data above threshold'!CC$4,'Raw Data'!$3:$3,0)-1),"NA"))</f>
        <v>1</v>
      </c>
      <c r="CB16" s="103" t="n">
        <f aca="true">IF(ISBLANK(OFFSET('Raw Data'!$A$3,MATCH('Data above threshold'!$A16,'Raw Data'!$B$4:$B$185,0),MATCH('Data above threshold'!CD$4,'Raw Data'!$3:$3,0)-1)),"", IFERROR($J16*OFFSET('Raw Data'!$A$3,MATCH('Data above threshold'!$A16,'Raw Data'!$B$4:$B$185,0),MATCH('Data above threshold'!CD$4,'Raw Data'!$3:$3,0)-1),"NA"))</f>
        <v>1</v>
      </c>
      <c r="CC16" s="103" t="n">
        <f aca="true">IF(ISBLANK(OFFSET('Raw Data'!$A$3,MATCH('Data above threshold'!$A16,'Raw Data'!$B$4:$B$185,0),MATCH('Data above threshold'!CE$4,'Raw Data'!$3:$3,0)-1)),"", IFERROR($J16*OFFSET('Raw Data'!$A$3,MATCH('Data above threshold'!$A16,'Raw Data'!$B$4:$B$185,0),MATCH('Data above threshold'!CE$4,'Raw Data'!$3:$3,0)-1),"NA"))</f>
        <v>0.5714286</v>
      </c>
      <c r="CD16" s="103" t="n">
        <f aca="true">IF(ISBLANK(OFFSET('Raw Data'!$A$3,MATCH('Data above threshold'!$A16,'Raw Data'!$B$4:$B$185,0),MATCH('Data above threshold'!CF$4,'Raw Data'!$3:$3,0)-1)),"", IFERROR($J16*OFFSET('Raw Data'!$A$3,MATCH('Data above threshold'!$A16,'Raw Data'!$B$4:$B$185,0),MATCH('Data above threshold'!CF$4,'Raw Data'!$3:$3,0)-1),"NA"))</f>
        <v>0.166667</v>
      </c>
      <c r="CE16" s="103" t="n">
        <f aca="true">IF(ISBLANK(OFFSET('Raw Data'!$A$3,MATCH('Data above threshold'!$A16,'Raw Data'!$B$4:$B$185,0),MATCH('Data above threshold'!CG$4,'Raw Data'!$3:$3,0)-1)),"", IFERROR($J16*OFFSET('Raw Data'!$A$3,MATCH('Data above threshold'!$A16,'Raw Data'!$B$4:$B$185,0),MATCH('Data above threshold'!CG$4,'Raw Data'!$3:$3,0)-1),"NA"))</f>
        <v>0.2857143</v>
      </c>
      <c r="CF16" s="103" t="n">
        <f aca="true">IF(ISBLANK(OFFSET('Raw Data'!$A$3,MATCH('Data above threshold'!$A16,'Raw Data'!$B$4:$B$185,0),MATCH('Data above threshold'!CH$4,'Raw Data'!$3:$3,0)-1)),"", IFERROR($J16*OFFSET('Raw Data'!$A$3,MATCH('Data above threshold'!$A16,'Raw Data'!$B$4:$B$185,0),MATCH('Data above threshold'!CH$4,'Raw Data'!$3:$3,0)-1),"NA"))</f>
        <v>1.142857</v>
      </c>
      <c r="CG16" s="103" t="n">
        <f aca="true">IF(ISBLANK(OFFSET('Raw Data'!$A$3,MATCH('Data above threshold'!$A16,'Raw Data'!$B$4:$B$185,0),MATCH('Data above threshold'!CI$4,'Raw Data'!$3:$3,0)-1)),"", IFERROR($J16*OFFSET('Raw Data'!$A$3,MATCH('Data above threshold'!$A16,'Raw Data'!$B$4:$B$185,0),MATCH('Data above threshold'!CI$4,'Raw Data'!$3:$3,0)-1),"NA"))</f>
        <v>2</v>
      </c>
      <c r="CH16" s="103" t="n">
        <f aca="true">IF(ISBLANK(OFFSET('Raw Data'!$A$3,MATCH('Data above threshold'!$A16,'Raw Data'!$B$4:$B$185,0),MATCH('Data above threshold'!CJ$4,'Raw Data'!$3:$3,0)-1)),"", IFERROR($J16*OFFSET('Raw Data'!$A$3,MATCH('Data above threshold'!$A16,'Raw Data'!$B$4:$B$185,0),MATCH('Data above threshold'!CJ$4,'Raw Data'!$3:$3,0)-1),"NA"))</f>
        <v>1</v>
      </c>
      <c r="CI16" s="103" t="n">
        <f aca="true">IF(ISBLANK(OFFSET('Raw Data'!$A$3,MATCH('Data above threshold'!$A16,'Raw Data'!$B$4:$B$185,0),MATCH('Data above threshold'!CK$4,'Raw Data'!$3:$3,0)-1)),"", IFERROR($J16*OFFSET('Raw Data'!$A$3,MATCH('Data above threshold'!$A16,'Raw Data'!$B$4:$B$185,0),MATCH('Data above threshold'!CK$4,'Raw Data'!$3:$3,0)-1),"NA"))</f>
        <v>0.857143</v>
      </c>
      <c r="CJ16" s="103" t="n">
        <f aca="true">IF(ISBLANK(OFFSET('Raw Data'!$A$3,MATCH('Data above threshold'!$A16,'Raw Data'!$B$4:$B$185,0),MATCH('Data above threshold'!CL$4,'Raw Data'!$3:$3,0)-1)),"", IFERROR($J16*OFFSET('Raw Data'!$A$3,MATCH('Data above threshold'!$A16,'Raw Data'!$B$4:$B$185,0),MATCH('Data above threshold'!CL$4,'Raw Data'!$3:$3,0)-1),"NA"))</f>
        <v>0.57142857</v>
      </c>
      <c r="CK16" s="103" t="n">
        <f aca="true">IF(ISBLANK(OFFSET('Raw Data'!$A$3,MATCH('Data above threshold'!$A16,'Raw Data'!$B$4:$B$185,0),MATCH('Data above threshold'!CM$4,'Raw Data'!$3:$3,0)-1)),"", IFERROR($J16*OFFSET('Raw Data'!$A$3,MATCH('Data above threshold'!$A16,'Raw Data'!$B$4:$B$185,0),MATCH('Data above threshold'!CM$4,'Raw Data'!$3:$3,0)-1),"NA"))</f>
        <v>0.214286</v>
      </c>
      <c r="CL16" s="103" t="n">
        <f aca="true">IF(ISBLANK(OFFSET('Raw Data'!$A$3,MATCH('Data above threshold'!$A16,'Raw Data'!$B$4:$B$185,0),MATCH('Data above threshold'!CN$4,'Raw Data'!$3:$3,0)-1)),"", IFERROR($J16*OFFSET('Raw Data'!$A$3,MATCH('Data above threshold'!$A16,'Raw Data'!$B$4:$B$185,0),MATCH('Data above threshold'!CN$4,'Raw Data'!$3:$3,0)-1),"NA"))</f>
        <v>0.6428571</v>
      </c>
      <c r="CM16" s="103" t="n">
        <f aca="true">IF(ISBLANK(OFFSET('Raw Data'!$A$3,MATCH('Data above threshold'!$A16,'Raw Data'!$B$4:$B$185,0),MATCH('Data above threshold'!CO$4,'Raw Data'!$3:$3,0)-1)),"", IFERROR($J16*OFFSET('Raw Data'!$A$3,MATCH('Data above threshold'!$A16,'Raw Data'!$B$4:$B$185,0),MATCH('Data above threshold'!CO$4,'Raw Data'!$3:$3,0)-1),"NA"))</f>
        <v>0.6666667</v>
      </c>
      <c r="CN16" s="103" t="n">
        <f aca="true">IF(ISBLANK(OFFSET('Raw Data'!$A$3,MATCH('Data above threshold'!$A16,'Raw Data'!$B$4:$B$185,0),MATCH('Data above threshold'!CP$4,'Raw Data'!$3:$3,0)-1)),"", IFERROR($J16*OFFSET('Raw Data'!$A$3,MATCH('Data above threshold'!$A16,'Raw Data'!$B$4:$B$185,0),MATCH('Data above threshold'!CP$4,'Raw Data'!$3:$3,0)-1),"NA"))</f>
        <v>1</v>
      </c>
      <c r="CO16" s="103" t="n">
        <f aca="true">IF(ISBLANK(OFFSET('Raw Data'!$A$3,MATCH('Data above threshold'!$A16,'Raw Data'!$B$4:$B$185,0),MATCH('Data above threshold'!CQ$4,'Raw Data'!$3:$3,0)-1)),"", IFERROR($J16*OFFSET('Raw Data'!$A$3,MATCH('Data above threshold'!$A16,'Raw Data'!$B$4:$B$185,0),MATCH('Data above threshold'!CQ$4,'Raw Data'!$3:$3,0)-1),"NA"))</f>
        <v>0.666667</v>
      </c>
      <c r="CP16" s="103" t="n">
        <f aca="true">IF(ISBLANK(OFFSET('Raw Data'!$A$3,MATCH('Data above threshold'!$A16,'Raw Data'!$B$4:$B$185,0),MATCH('Data above threshold'!CR$4,'Raw Data'!$3:$3,0)-1)),"", IFERROR($J16*OFFSET('Raw Data'!$A$3,MATCH('Data above threshold'!$A16,'Raw Data'!$B$4:$B$185,0),MATCH('Data above threshold'!CR$4,'Raw Data'!$3:$3,0)-1),"NA"))</f>
        <v>0.42857143</v>
      </c>
    </row>
    <row r="17" s="103" customFormat="true" ht="15.5" hidden="false" customHeight="false" outlineLevel="0" collapsed="false">
      <c r="A17" s="107" t="n">
        <v>1132</v>
      </c>
      <c r="B17" s="107" t="n">
        <v>4</v>
      </c>
      <c r="C17" s="103" t="str">
        <f aca="true">IF(ISBLANK(OFFSET('Raw Data'!$A$3,MATCH($A17,'Raw Data'!$B$4:$B$185,0),MATCH(C$4,'Raw Data'!$3:$3,0)-1)),"",OFFSET('Raw Data'!$A$3,MATCH($A17,'Raw Data'!$B$4:$B$185,0),MATCH(C$4,'Raw Data'!$3:$3,0)-1))</f>
        <v/>
      </c>
      <c r="D17" s="103" t="str">
        <f aca="true">IF(ISBLANK(OFFSET('Raw Data'!$A$3,MATCH($A17,'Raw Data'!$B$4:$B$185,0),MATCH(D$4,'Raw Data'!$3:$3,0)-1)),"",OFFSET('Raw Data'!$A$3,MATCH($A17,'Raw Data'!$B$4:$B$185,0),MATCH(D$4,'Raw Data'!$3:$3,0)-1))</f>
        <v>Expert assessment data - E.5</v>
      </c>
      <c r="E17" s="103" t="str">
        <f aca="true">IF(ISBLANK(OFFSET('Raw Data'!$A$3,MATCH($A17,'Raw Data'!$B$4:$B$185,0),MATCH(E$4,'Raw Data'!$3:$3,0)-1)),"",OFFSET('Raw Data'!$A$3,MATCH($A17,'Raw Data'!$B$4:$B$185,0),MATCH(E$4,'Raw Data'!$3:$3,0)-1))</f>
        <v>Is “the opportunity for consumer organisations to present their views in decision-making processes” enabled through any of the following measures or mechanisms in your country in 2020?</v>
      </c>
      <c r="F17" s="103" t="str">
        <f aca="true">IF(ISBLANK(OFFSET('Raw Data'!$A$3,MATCH($A17,'Raw Data'!$B$4:$B$185,0),MATCH(F$4,'Raw Data'!$3:$3,0)-1)),"",OFFSET('Raw Data'!$A$3,MATCH($A17,'Raw Data'!$B$4:$B$185,0),MATCH(F$4,'Raw Data'!$3:$3,0)-1))</f>
        <v/>
      </c>
      <c r="H17" s="103" t="str">
        <f aca="true">IF(ISBLANK(OFFSET('Raw Data'!$A$3,MATCH($A17,'Raw Data'!$B$4:$B$185,0),MATCH(H$4,'Raw Data'!$3:$3,0)-1)),"",OFFSET('Raw Data'!$A$3,MATCH($A17,'Raw Data'!$B$4:$B$185,0),MATCH(H$4,'Raw Data'!$3:$3,0)-1))</f>
        <v/>
      </c>
      <c r="I17" s="103" t="str">
        <f aca="true">IF(ISBLANK(OFFSET('Raw Data'!$A$3,MATCH($A17,'Raw Data'!$B$4:$B$185,0),MATCH(I$4,'Raw Data'!$3:$3,0)-1)),"",OFFSET('Raw Data'!$A$3,MATCH($A17,'Raw Data'!$B$4:$B$185,0),MATCH(I$4,'Raw Data'!$3:$3,0)-1))</f>
        <v>Plus</v>
      </c>
      <c r="J17" s="103" t="n">
        <f aca="false">IF(I17="","",IF(I17="Minus",-1,1))</f>
        <v>1</v>
      </c>
      <c r="K17" s="105" t="n">
        <f aca="false" t="array" ref="K17:K17">IFERROR(SKEW(IF(ISNUMBER(O17:CP17),O17:CP17,"")),"")</f>
        <v>0.244199276333056</v>
      </c>
      <c r="L17" s="103" t="n">
        <f aca="true">IF(ISBLANK(OFFSET('Data above threshold'!$A$4,MATCH('Data above threshold'!$A17,'Data above threshold'!$A$5:$A$185,0),MATCH('Data above threshold'!N$4,'Data above threshold'!$4:$4,0)-1)),1,OFFSET('Data above threshold'!$A$4,MATCH('Data above threshold'!$A17,'Data above threshold'!$A$5:$A$185,0),MATCH('Data above threshold'!N$4,'Data above threshold'!$4:$4,0)-1))</f>
        <v>0</v>
      </c>
      <c r="M17" s="103" t="str">
        <f aca="true">IF(ISBLANK(OFFSET('Data above threshold'!$A$4,MATCH('Data above threshold'!$A17,'Data above threshold'!$A$5:$A$185,0),MATCH('Data above threshold'!O$4,'Data above threshold'!$4:$4,0)-1)),"",OFFSET('Data above threshold'!$A$4,MATCH('Data above threshold'!$A17,'Data above threshold'!$A$5:$A$185,0),MATCH('Data above threshold'!O$4,'Data above threshold'!$4:$4,0)-1))</f>
        <v/>
      </c>
      <c r="N17" s="106" t="n">
        <f aca="false" t="array" ref="N17:N17">IF(B17&lt;4,"",1-IFERROR(SUM(ISNUMBER(O17:CP17)*(1-$O$3:$CP$3))/COUNTIF($O$3:$CP$3,0),0))</f>
        <v>0.0125</v>
      </c>
      <c r="O17" s="103" t="n">
        <f aca="true">IF(ISBLANK(OFFSET('Raw Data'!$A$3,MATCH('Data above threshold'!$A17,'Raw Data'!$B$4:$B$185,0),MATCH('Data above threshold'!Q$4,'Raw Data'!$3:$3,0)-1)),"", IFERROR($J17*OFFSET('Raw Data'!$A$3,MATCH('Data above threshold'!$A17,'Raw Data'!$B$4:$B$185,0),MATCH('Data above threshold'!Q$4,'Raw Data'!$3:$3,0)-1),"NA"))</f>
        <v>2.25</v>
      </c>
      <c r="P17" s="103" t="n">
        <f aca="true">IF(ISBLANK(OFFSET('Raw Data'!$A$3,MATCH('Data above threshold'!$A17,'Raw Data'!$B$4:$B$185,0),MATCH('Data above threshold'!R$4,'Raw Data'!$3:$3,0)-1)),"", IFERROR($J17*OFFSET('Raw Data'!$A$3,MATCH('Data above threshold'!$A17,'Raw Data'!$B$4:$B$185,0),MATCH('Data above threshold'!R$4,'Raw Data'!$3:$3,0)-1),"NA"))</f>
        <v>2.166667</v>
      </c>
      <c r="Q17" s="103" t="n">
        <f aca="true">IF(ISBLANK(OFFSET('Raw Data'!$A$3,MATCH('Data above threshold'!$A17,'Raw Data'!$B$4:$B$185,0),MATCH('Data above threshold'!S$4,'Raw Data'!$3:$3,0)-1)),"", IFERROR($J17*OFFSET('Raw Data'!$A$3,MATCH('Data above threshold'!$A17,'Raw Data'!$B$4:$B$185,0),MATCH('Data above threshold'!S$4,'Raw Data'!$3:$3,0)-1),"NA"))</f>
        <v>2.25</v>
      </c>
      <c r="R17" s="103" t="n">
        <f aca="true">IF(ISBLANK(OFFSET('Raw Data'!$A$3,MATCH('Data above threshold'!$A17,'Raw Data'!$B$4:$B$185,0),MATCH('Data above threshold'!T$4,'Raw Data'!$3:$3,0)-1)),"", IFERROR($J17*OFFSET('Raw Data'!$A$3,MATCH('Data above threshold'!$A17,'Raw Data'!$B$4:$B$185,0),MATCH('Data above threshold'!T$4,'Raw Data'!$3:$3,0)-1),"NA"))</f>
        <v>1.25</v>
      </c>
      <c r="S17" s="103" t="n">
        <f aca="true">IF(ISBLANK(OFFSET('Raw Data'!$A$3,MATCH('Data above threshold'!$A17,'Raw Data'!$B$4:$B$185,0),MATCH('Data above threshold'!U$4,'Raw Data'!$3:$3,0)-1)),"", IFERROR($J17*OFFSET('Raw Data'!$A$3,MATCH('Data above threshold'!$A17,'Raw Data'!$B$4:$B$185,0),MATCH('Data above threshold'!U$4,'Raw Data'!$3:$3,0)-1),"NA"))</f>
        <v>3</v>
      </c>
      <c r="T17" s="103" t="n">
        <f aca="true">IF(ISBLANK(OFFSET('Raw Data'!$A$3,MATCH('Data above threshold'!$A17,'Raw Data'!$B$4:$B$185,0),MATCH('Data above threshold'!V$4,'Raw Data'!$3:$3,0)-1)),"", IFERROR($J17*OFFSET('Raw Data'!$A$3,MATCH('Data above threshold'!$A17,'Raw Data'!$B$4:$B$185,0),MATCH('Data above threshold'!V$4,'Raw Data'!$3:$3,0)-1),"NA"))</f>
        <v>3</v>
      </c>
      <c r="U17" s="103" t="n">
        <f aca="true">IF(ISBLANK(OFFSET('Raw Data'!$A$3,MATCH('Data above threshold'!$A17,'Raw Data'!$B$4:$B$185,0),MATCH('Data above threshold'!W$4,'Raw Data'!$3:$3,0)-1)),"", IFERROR($J17*OFFSET('Raw Data'!$A$3,MATCH('Data above threshold'!$A17,'Raw Data'!$B$4:$B$185,0),MATCH('Data above threshold'!W$4,'Raw Data'!$3:$3,0)-1),"NA"))</f>
        <v>2.5</v>
      </c>
      <c r="V17" s="103" t="n">
        <f aca="true">IF(ISBLANK(OFFSET('Raw Data'!$A$3,MATCH('Data above threshold'!$A17,'Raw Data'!$B$4:$B$185,0),MATCH('Data above threshold'!X$4,'Raw Data'!$3:$3,0)-1)),"", IFERROR($J17*OFFSET('Raw Data'!$A$3,MATCH('Data above threshold'!$A17,'Raw Data'!$B$4:$B$185,0),MATCH('Data above threshold'!X$4,'Raw Data'!$3:$3,0)-1),"NA"))</f>
        <v>2.25</v>
      </c>
      <c r="W17" s="103" t="n">
        <f aca="true">IF(ISBLANK(OFFSET('Raw Data'!$A$3,MATCH('Data above threshold'!$A17,'Raw Data'!$B$4:$B$185,0),MATCH('Data above threshold'!Y$4,'Raw Data'!$3:$3,0)-1)),"", IFERROR($J17*OFFSET('Raw Data'!$A$3,MATCH('Data above threshold'!$A17,'Raw Data'!$B$4:$B$185,0),MATCH('Data above threshold'!Y$4,'Raw Data'!$3:$3,0)-1),"NA"))</f>
        <v>2</v>
      </c>
      <c r="X17" s="103" t="n">
        <f aca="true">IF(ISBLANK(OFFSET('Raw Data'!$A$3,MATCH('Data above threshold'!$A17,'Raw Data'!$B$4:$B$185,0),MATCH('Data above threshold'!Z$4,'Raw Data'!$3:$3,0)-1)),"", IFERROR($J17*OFFSET('Raw Data'!$A$3,MATCH('Data above threshold'!$A17,'Raw Data'!$B$4:$B$185,0),MATCH('Data above threshold'!Z$4,'Raw Data'!$3:$3,0)-1),"NA"))</f>
        <v>3</v>
      </c>
      <c r="Y17" s="103" t="n">
        <f aca="true">IF(ISBLANK(OFFSET('Raw Data'!$A$3,MATCH('Data above threshold'!$A17,'Raw Data'!$B$4:$B$185,0),MATCH('Data above threshold'!AA$4,'Raw Data'!$3:$3,0)-1)),"", IFERROR($J17*OFFSET('Raw Data'!$A$3,MATCH('Data above threshold'!$A17,'Raw Data'!$B$4:$B$185,0),MATCH('Data above threshold'!AA$4,'Raw Data'!$3:$3,0)-1),"NA"))</f>
        <v>2.5</v>
      </c>
      <c r="Z17" s="103" t="n">
        <f aca="true">IF(ISBLANK(OFFSET('Raw Data'!$A$3,MATCH('Data above threshold'!$A17,'Raw Data'!$B$4:$B$185,0),MATCH('Data above threshold'!AB$4,'Raw Data'!$3:$3,0)-1)),"", IFERROR($J17*OFFSET('Raw Data'!$A$3,MATCH('Data above threshold'!$A17,'Raw Data'!$B$4:$B$185,0),MATCH('Data above threshold'!AB$4,'Raw Data'!$3:$3,0)-1),"NA"))</f>
        <v>2</v>
      </c>
      <c r="AA17" s="103" t="n">
        <f aca="true">IF(ISBLANK(OFFSET('Raw Data'!$A$3,MATCH('Data above threshold'!$A17,'Raw Data'!$B$4:$B$185,0),MATCH('Data above threshold'!AC$4,'Raw Data'!$3:$3,0)-1)),"", IFERROR($J17*OFFSET('Raw Data'!$A$3,MATCH('Data above threshold'!$A17,'Raw Data'!$B$4:$B$185,0),MATCH('Data above threshold'!AC$4,'Raw Data'!$3:$3,0)-1),"NA"))</f>
        <v>1.5</v>
      </c>
      <c r="AB17" s="103" t="n">
        <f aca="true">IF(ISBLANK(OFFSET('Raw Data'!$A$3,MATCH('Data above threshold'!$A17,'Raw Data'!$B$4:$B$185,0),MATCH('Data above threshold'!AD$4,'Raw Data'!$3:$3,0)-1)),"", IFERROR($J17*OFFSET('Raw Data'!$A$3,MATCH('Data above threshold'!$A17,'Raw Data'!$B$4:$B$185,0),MATCH('Data above threshold'!AD$4,'Raw Data'!$3:$3,0)-1),"NA"))</f>
        <v>1.5</v>
      </c>
      <c r="AC17" s="103" t="n">
        <f aca="true">IF(ISBLANK(OFFSET('Raw Data'!$A$3,MATCH('Data above threshold'!$A17,'Raw Data'!$B$4:$B$185,0),MATCH('Data above threshold'!AE$4,'Raw Data'!$3:$3,0)-1)),"", IFERROR($J17*OFFSET('Raw Data'!$A$3,MATCH('Data above threshold'!$A17,'Raw Data'!$B$4:$B$185,0),MATCH('Data above threshold'!AE$4,'Raw Data'!$3:$3,0)-1),"NA"))</f>
        <v>1.75</v>
      </c>
      <c r="AD17" s="103" t="n">
        <f aca="true">IF(ISBLANK(OFFSET('Raw Data'!$A$3,MATCH('Data above threshold'!$A17,'Raw Data'!$B$4:$B$185,0),MATCH('Data above threshold'!AF$4,'Raw Data'!$3:$3,0)-1)),"", IFERROR($J17*OFFSET('Raw Data'!$A$3,MATCH('Data above threshold'!$A17,'Raw Data'!$B$4:$B$185,0),MATCH('Data above threshold'!AF$4,'Raw Data'!$3:$3,0)-1),"NA"))</f>
        <v>2</v>
      </c>
      <c r="AE17" s="103" t="n">
        <f aca="true">IF(ISBLANK(OFFSET('Raw Data'!$A$3,MATCH('Data above threshold'!$A17,'Raw Data'!$B$4:$B$185,0),MATCH('Data above threshold'!AG$4,'Raw Data'!$3:$3,0)-1)),"", IFERROR($J17*OFFSET('Raw Data'!$A$3,MATCH('Data above threshold'!$A17,'Raw Data'!$B$4:$B$185,0),MATCH('Data above threshold'!AG$4,'Raw Data'!$3:$3,0)-1),"NA"))</f>
        <v>2</v>
      </c>
      <c r="AF17" s="103" t="n">
        <f aca="true">IF(ISBLANK(OFFSET('Raw Data'!$A$3,MATCH('Data above threshold'!$A17,'Raw Data'!$B$4:$B$185,0),MATCH('Data above threshold'!AH$4,'Raw Data'!$3:$3,0)-1)),"", IFERROR($J17*OFFSET('Raw Data'!$A$3,MATCH('Data above threshold'!$A17,'Raw Data'!$B$4:$B$185,0),MATCH('Data above threshold'!AH$4,'Raw Data'!$3:$3,0)-1),"NA"))</f>
        <v>2.25</v>
      </c>
      <c r="AG17" s="103" t="n">
        <f aca="true">IF(ISBLANK(OFFSET('Raw Data'!$A$3,MATCH('Data above threshold'!$A17,'Raw Data'!$B$4:$B$185,0),MATCH('Data above threshold'!AI$4,'Raw Data'!$3:$3,0)-1)),"", IFERROR($J17*OFFSET('Raw Data'!$A$3,MATCH('Data above threshold'!$A17,'Raw Data'!$B$4:$B$185,0),MATCH('Data above threshold'!AI$4,'Raw Data'!$3:$3,0)-1),"NA"))</f>
        <v>2.5</v>
      </c>
      <c r="AH17" s="103" t="n">
        <f aca="true">IF(ISBLANK(OFFSET('Raw Data'!$A$3,MATCH('Data above threshold'!$A17,'Raw Data'!$B$4:$B$185,0),MATCH('Data above threshold'!AJ$4,'Raw Data'!$3:$3,0)-1)),"", IFERROR($J17*OFFSET('Raw Data'!$A$3,MATCH('Data above threshold'!$A17,'Raw Data'!$B$4:$B$185,0),MATCH('Data above threshold'!AJ$4,'Raw Data'!$3:$3,0)-1),"NA"))</f>
        <v>2</v>
      </c>
      <c r="AI17" s="103" t="n">
        <f aca="true">IF(ISBLANK(OFFSET('Raw Data'!$A$3,MATCH('Data above threshold'!$A17,'Raw Data'!$B$4:$B$185,0),MATCH('Data above threshold'!AK$4,'Raw Data'!$3:$3,0)-1)),"", IFERROR($J17*OFFSET('Raw Data'!$A$3,MATCH('Data above threshold'!$A17,'Raw Data'!$B$4:$B$185,0),MATCH('Data above threshold'!AK$4,'Raw Data'!$3:$3,0)-1),"NA"))</f>
        <v>2</v>
      </c>
      <c r="AJ17" s="103" t="n">
        <f aca="true">IF(ISBLANK(OFFSET('Raw Data'!$A$3,MATCH('Data above threshold'!$A17,'Raw Data'!$B$4:$B$185,0),MATCH('Data above threshold'!AL$4,'Raw Data'!$3:$3,0)-1)),"", IFERROR($J17*OFFSET('Raw Data'!$A$3,MATCH('Data above threshold'!$A17,'Raw Data'!$B$4:$B$185,0),MATCH('Data above threshold'!AL$4,'Raw Data'!$3:$3,0)-1),"NA"))</f>
        <v>2</v>
      </c>
      <c r="AK17" s="103" t="n">
        <f aca="true">IF(ISBLANK(OFFSET('Raw Data'!$A$3,MATCH('Data above threshold'!$A17,'Raw Data'!$B$4:$B$185,0),MATCH('Data above threshold'!AM$4,'Raw Data'!$3:$3,0)-1)),"", IFERROR($J17*OFFSET('Raw Data'!$A$3,MATCH('Data above threshold'!$A17,'Raw Data'!$B$4:$B$185,0),MATCH('Data above threshold'!AM$4,'Raw Data'!$3:$3,0)-1),"NA"))</f>
        <v>2.25</v>
      </c>
      <c r="AL17" s="103" t="n">
        <f aca="true">IF(ISBLANK(OFFSET('Raw Data'!$A$3,MATCH('Data above threshold'!$A17,'Raw Data'!$B$4:$B$185,0),MATCH('Data above threshold'!AN$4,'Raw Data'!$3:$3,0)-1)),"", IFERROR($J17*OFFSET('Raw Data'!$A$3,MATCH('Data above threshold'!$A17,'Raw Data'!$B$4:$B$185,0),MATCH('Data above threshold'!AN$4,'Raw Data'!$3:$3,0)-1),"NA"))</f>
        <v>3</v>
      </c>
      <c r="AM17" s="103" t="n">
        <f aca="true">IF(ISBLANK(OFFSET('Raw Data'!$A$3,MATCH('Data above threshold'!$A17,'Raw Data'!$B$4:$B$185,0),MATCH('Data above threshold'!AO$4,'Raw Data'!$3:$3,0)-1)),"", IFERROR($J17*OFFSET('Raw Data'!$A$3,MATCH('Data above threshold'!$A17,'Raw Data'!$B$4:$B$185,0),MATCH('Data above threshold'!AO$4,'Raw Data'!$3:$3,0)-1),"NA"))</f>
        <v>1.5</v>
      </c>
      <c r="AN17" s="103" t="n">
        <f aca="true">IF(ISBLANK(OFFSET('Raw Data'!$A$3,MATCH('Data above threshold'!$A17,'Raw Data'!$B$4:$B$185,0),MATCH('Data above threshold'!AP$4,'Raw Data'!$3:$3,0)-1)),"", IFERROR($J17*OFFSET('Raw Data'!$A$3,MATCH('Data above threshold'!$A17,'Raw Data'!$B$4:$B$185,0),MATCH('Data above threshold'!AP$4,'Raw Data'!$3:$3,0)-1),"NA"))</f>
        <v>2</v>
      </c>
      <c r="AO17" s="103" t="n">
        <f aca="true">IF(ISBLANK(OFFSET('Raw Data'!$A$3,MATCH('Data above threshold'!$A17,'Raw Data'!$B$4:$B$185,0),MATCH('Data above threshold'!AQ$4,'Raw Data'!$3:$3,0)-1)),"", IFERROR($J17*OFFSET('Raw Data'!$A$3,MATCH('Data above threshold'!$A17,'Raw Data'!$B$4:$B$185,0),MATCH('Data above threshold'!AQ$4,'Raw Data'!$3:$3,0)-1),"NA"))</f>
        <v>3</v>
      </c>
      <c r="AP17" s="103" t="n">
        <f aca="true">IF(ISBLANK(OFFSET('Raw Data'!$A$3,MATCH('Data above threshold'!$A17,'Raw Data'!$B$4:$B$185,0),MATCH('Data above threshold'!AR$4,'Raw Data'!$3:$3,0)-1)),"", IFERROR($J17*OFFSET('Raw Data'!$A$3,MATCH('Data above threshold'!$A17,'Raw Data'!$B$4:$B$185,0),MATCH('Data above threshold'!AR$4,'Raw Data'!$3:$3,0)-1),"NA"))</f>
        <v>1.25</v>
      </c>
      <c r="AQ17" s="103" t="n">
        <f aca="true">IF(ISBLANK(OFFSET('Raw Data'!$A$3,MATCH('Data above threshold'!$A17,'Raw Data'!$B$4:$B$185,0),MATCH('Data above threshold'!AS$4,'Raw Data'!$3:$3,0)-1)),"", IFERROR($J17*OFFSET('Raw Data'!$A$3,MATCH('Data above threshold'!$A17,'Raw Data'!$B$4:$B$185,0),MATCH('Data above threshold'!AS$4,'Raw Data'!$3:$3,0)-1),"NA"))</f>
        <v>1.5</v>
      </c>
      <c r="AR17" s="103" t="n">
        <f aca="true">IF(ISBLANK(OFFSET('Raw Data'!$A$3,MATCH('Data above threshold'!$A17,'Raw Data'!$B$4:$B$185,0),MATCH('Data above threshold'!AT$4,'Raw Data'!$3:$3,0)-1)),"", IFERROR($J17*OFFSET('Raw Data'!$A$3,MATCH('Data above threshold'!$A17,'Raw Data'!$B$4:$B$185,0),MATCH('Data above threshold'!AT$4,'Raw Data'!$3:$3,0)-1),"NA"))</f>
        <v>3</v>
      </c>
      <c r="AS17" s="103" t="n">
        <f aca="true">IF(ISBLANK(OFFSET('Raw Data'!$A$3,MATCH('Data above threshold'!$A17,'Raw Data'!$B$4:$B$185,0),MATCH('Data above threshold'!AU$4,'Raw Data'!$3:$3,0)-1)),"", IFERROR($J17*OFFSET('Raw Data'!$A$3,MATCH('Data above threshold'!$A17,'Raw Data'!$B$4:$B$185,0),MATCH('Data above threshold'!AU$4,'Raw Data'!$3:$3,0)-1),"NA"))</f>
        <v>2</v>
      </c>
      <c r="AT17" s="103" t="n">
        <f aca="true">IF(ISBLANK(OFFSET('Raw Data'!$A$3,MATCH('Data above threshold'!$A17,'Raw Data'!$B$4:$B$185,0),MATCH('Data above threshold'!AV$4,'Raw Data'!$3:$3,0)-1)),"", IFERROR($J17*OFFSET('Raw Data'!$A$3,MATCH('Data above threshold'!$A17,'Raw Data'!$B$4:$B$185,0),MATCH('Data above threshold'!AV$4,'Raw Data'!$3:$3,0)-1),"NA"))</f>
        <v>2</v>
      </c>
      <c r="AU17" s="103" t="n">
        <f aca="true">IF(ISBLANK(OFFSET('Raw Data'!$A$3,MATCH('Data above threshold'!$A17,'Raw Data'!$B$4:$B$185,0),MATCH('Data above threshold'!AW$4,'Raw Data'!$3:$3,0)-1)),"", IFERROR($J17*OFFSET('Raw Data'!$A$3,MATCH('Data above threshold'!$A17,'Raw Data'!$B$4:$B$185,0),MATCH('Data above threshold'!AW$4,'Raw Data'!$3:$3,0)-1),"NA"))</f>
        <v>2.42045455</v>
      </c>
      <c r="AV17" s="103" t="n">
        <f aca="true">IF(ISBLANK(OFFSET('Raw Data'!$A$3,MATCH('Data above threshold'!$A17,'Raw Data'!$B$4:$B$185,0),MATCH('Data above threshold'!AX$4,'Raw Data'!$3:$3,0)-1)),"", IFERROR($J17*OFFSET('Raw Data'!$A$3,MATCH('Data above threshold'!$A17,'Raw Data'!$B$4:$B$185,0),MATCH('Data above threshold'!AX$4,'Raw Data'!$3:$3,0)-1),"NA"))</f>
        <v>2</v>
      </c>
      <c r="AW17" s="103" t="n">
        <f aca="true">IF(ISBLANK(OFFSET('Raw Data'!$A$3,MATCH('Data above threshold'!$A17,'Raw Data'!$B$4:$B$185,0),MATCH('Data above threshold'!AY$4,'Raw Data'!$3:$3,0)-1)),"", IFERROR($J17*OFFSET('Raw Data'!$A$3,MATCH('Data above threshold'!$A17,'Raw Data'!$B$4:$B$185,0),MATCH('Data above threshold'!AY$4,'Raw Data'!$3:$3,0)-1),"NA"))</f>
        <v>2</v>
      </c>
      <c r="AX17" s="103" t="n">
        <f aca="true">IF(ISBLANK(OFFSET('Raw Data'!$A$3,MATCH('Data above threshold'!$A17,'Raw Data'!$B$4:$B$185,0),MATCH('Data above threshold'!AZ$4,'Raw Data'!$3:$3,0)-1)),"", IFERROR($J17*OFFSET('Raw Data'!$A$3,MATCH('Data above threshold'!$A17,'Raw Data'!$B$4:$B$185,0),MATCH('Data above threshold'!AZ$4,'Raw Data'!$3:$3,0)-1),"NA"))</f>
        <v>2.75</v>
      </c>
      <c r="AY17" s="103" t="n">
        <f aca="true">IF(ISBLANK(OFFSET('Raw Data'!$A$3,MATCH('Data above threshold'!$A17,'Raw Data'!$B$4:$B$185,0),MATCH('Data above threshold'!BA$4,'Raw Data'!$3:$3,0)-1)),"", IFERROR($J17*OFFSET('Raw Data'!$A$3,MATCH('Data above threshold'!$A17,'Raw Data'!$B$4:$B$185,0),MATCH('Data above threshold'!BA$4,'Raw Data'!$3:$3,0)-1),"NA"))</f>
        <v>1.833333</v>
      </c>
      <c r="AZ17" s="103" t="n">
        <f aca="true">IF(ISBLANK(OFFSET('Raw Data'!$A$3,MATCH('Data above threshold'!$A17,'Raw Data'!$B$4:$B$185,0),MATCH('Data above threshold'!BB$4,'Raw Data'!$3:$3,0)-1)),"", IFERROR($J17*OFFSET('Raw Data'!$A$3,MATCH('Data above threshold'!$A17,'Raw Data'!$B$4:$B$185,0),MATCH('Data above threshold'!BB$4,'Raw Data'!$3:$3,0)-1),"NA"))</f>
        <v>2.5</v>
      </c>
      <c r="BA17" s="103" t="n">
        <f aca="true">IF(ISBLANK(OFFSET('Raw Data'!$A$3,MATCH('Data above threshold'!$A17,'Raw Data'!$B$4:$B$185,0),MATCH('Data above threshold'!BC$4,'Raw Data'!$3:$3,0)-1)),"", IFERROR($J17*OFFSET('Raw Data'!$A$3,MATCH('Data above threshold'!$A17,'Raw Data'!$B$4:$B$185,0),MATCH('Data above threshold'!BC$4,'Raw Data'!$3:$3,0)-1),"NA"))</f>
        <v>2</v>
      </c>
      <c r="BB17" s="103" t="n">
        <f aca="true">IF(ISBLANK(OFFSET('Raw Data'!$A$3,MATCH('Data above threshold'!$A17,'Raw Data'!$B$4:$B$185,0),MATCH('Data above threshold'!BD$4,'Raw Data'!$3:$3,0)-1)),"", IFERROR($J17*OFFSET('Raw Data'!$A$3,MATCH('Data above threshold'!$A17,'Raw Data'!$B$4:$B$185,0),MATCH('Data above threshold'!BD$4,'Raw Data'!$3:$3,0)-1),"NA"))</f>
        <v>1.25</v>
      </c>
      <c r="BC17" s="103" t="n">
        <f aca="true">IF(ISBLANK(OFFSET('Raw Data'!$A$3,MATCH('Data above threshold'!$A17,'Raw Data'!$B$4:$B$185,0),MATCH('Data above threshold'!BE$4,'Raw Data'!$3:$3,0)-1)),"", IFERROR($J17*OFFSET('Raw Data'!$A$3,MATCH('Data above threshold'!$A17,'Raw Data'!$B$4:$B$185,0),MATCH('Data above threshold'!BE$4,'Raw Data'!$3:$3,0)-1),"NA"))</f>
        <v>1.70833333</v>
      </c>
      <c r="BD17" s="103" t="n">
        <f aca="true">IF(ISBLANK(OFFSET('Raw Data'!$A$3,MATCH('Data above threshold'!$A17,'Raw Data'!$B$4:$B$185,0),MATCH('Data above threshold'!BF$4,'Raw Data'!$3:$3,0)-1)),"", IFERROR($J17*OFFSET('Raw Data'!$A$3,MATCH('Data above threshold'!$A17,'Raw Data'!$B$4:$B$185,0),MATCH('Data above threshold'!BF$4,'Raw Data'!$3:$3,0)-1),"NA"))</f>
        <v>1.875</v>
      </c>
      <c r="BE17" s="103" t="n">
        <f aca="true">IF(ISBLANK(OFFSET('Raw Data'!$A$3,MATCH('Data above threshold'!$A17,'Raw Data'!$B$4:$B$185,0),MATCH('Data above threshold'!BG$4,'Raw Data'!$3:$3,0)-1)),"", IFERROR($J17*OFFSET('Raw Data'!$A$3,MATCH('Data above threshold'!$A17,'Raw Data'!$B$4:$B$185,0),MATCH('Data above threshold'!BG$4,'Raw Data'!$3:$3,0)-1),"NA"))</f>
        <v>1.5</v>
      </c>
      <c r="BF17" s="103" t="n">
        <f aca="true">IF(ISBLANK(OFFSET('Raw Data'!$A$3,MATCH('Data above threshold'!$A17,'Raw Data'!$B$4:$B$185,0),MATCH('Data above threshold'!BH$4,'Raw Data'!$3:$3,0)-1)),"", IFERROR($J17*OFFSET('Raw Data'!$A$3,MATCH('Data above threshold'!$A17,'Raw Data'!$B$4:$B$185,0),MATCH('Data above threshold'!BH$4,'Raw Data'!$3:$3,0)-1),"NA"))</f>
        <v>2</v>
      </c>
      <c r="BG17" s="103" t="n">
        <f aca="true">IF(ISBLANK(OFFSET('Raw Data'!$A$3,MATCH('Data above threshold'!$A17,'Raw Data'!$B$4:$B$185,0),MATCH('Data above threshold'!BI$4,'Raw Data'!$3:$3,0)-1)),"", IFERROR($J17*OFFSET('Raw Data'!$A$3,MATCH('Data above threshold'!$A17,'Raw Data'!$B$4:$B$185,0),MATCH('Data above threshold'!BI$4,'Raw Data'!$3:$3,0)-1),"NA"))</f>
        <v>1.75</v>
      </c>
      <c r="BH17" s="103" t="n">
        <f aca="true">IF(ISBLANK(OFFSET('Raw Data'!$A$3,MATCH('Data above threshold'!$A17,'Raw Data'!$B$4:$B$185,0),MATCH('Data above threshold'!BJ$4,'Raw Data'!$3:$3,0)-1)),"", IFERROR($J17*OFFSET('Raw Data'!$A$3,MATCH('Data above threshold'!$A17,'Raw Data'!$B$4:$B$185,0),MATCH('Data above threshold'!BJ$4,'Raw Data'!$3:$3,0)-1),"NA"))</f>
        <v>2.5</v>
      </c>
      <c r="BI17" s="103" t="n">
        <f aca="true">IF(ISBLANK(OFFSET('Raw Data'!$A$3,MATCH('Data above threshold'!$A17,'Raw Data'!$B$4:$B$185,0),MATCH('Data above threshold'!BK$4,'Raw Data'!$3:$3,0)-1)),"", IFERROR($J17*OFFSET('Raw Data'!$A$3,MATCH('Data above threshold'!$A17,'Raw Data'!$B$4:$B$185,0),MATCH('Data above threshold'!BK$4,'Raw Data'!$3:$3,0)-1),"NA"))</f>
        <v>1.5</v>
      </c>
      <c r="BJ17" s="103" t="n">
        <f aca="true">IF(ISBLANK(OFFSET('Raw Data'!$A$3,MATCH('Data above threshold'!$A17,'Raw Data'!$B$4:$B$185,0),MATCH('Data above threshold'!BL$4,'Raw Data'!$3:$3,0)-1)),"", IFERROR($J17*OFFSET('Raw Data'!$A$3,MATCH('Data above threshold'!$A17,'Raw Data'!$B$4:$B$185,0),MATCH('Data above threshold'!BL$4,'Raw Data'!$3:$3,0)-1),"NA"))</f>
        <v>1.5</v>
      </c>
      <c r="BK17" s="103" t="n">
        <f aca="true">IF(ISBLANK(OFFSET('Raw Data'!$A$3,MATCH('Data above threshold'!$A17,'Raw Data'!$B$4:$B$185,0),MATCH('Data above threshold'!BM$4,'Raw Data'!$3:$3,0)-1)),"", IFERROR($J17*OFFSET('Raw Data'!$A$3,MATCH('Data above threshold'!$A17,'Raw Data'!$B$4:$B$185,0),MATCH('Data above threshold'!BM$4,'Raw Data'!$3:$3,0)-1),"NA"))</f>
        <v>1.5</v>
      </c>
      <c r="BL17" s="103" t="n">
        <f aca="true">IF(ISBLANK(OFFSET('Raw Data'!$A$3,MATCH('Data above threshold'!$A17,'Raw Data'!$B$4:$B$185,0),MATCH('Data above threshold'!BN$4,'Raw Data'!$3:$3,0)-1)),"", IFERROR($J17*OFFSET('Raw Data'!$A$3,MATCH('Data above threshold'!$A17,'Raw Data'!$B$4:$B$185,0),MATCH('Data above threshold'!BN$4,'Raw Data'!$3:$3,0)-1),"NA"))</f>
        <v>2.25</v>
      </c>
      <c r="BM17" s="103" t="n">
        <f aca="true">IF(ISBLANK(OFFSET('Raw Data'!$A$3,MATCH('Data above threshold'!$A17,'Raw Data'!$B$4:$B$185,0),MATCH('Data above threshold'!BO$4,'Raw Data'!$3:$3,0)-1)),"", IFERROR($J17*OFFSET('Raw Data'!$A$3,MATCH('Data above threshold'!$A17,'Raw Data'!$B$4:$B$185,0),MATCH('Data above threshold'!BO$4,'Raw Data'!$3:$3,0)-1),"NA"))</f>
        <v>2</v>
      </c>
      <c r="BN17" s="103" t="n">
        <f aca="true">IF(ISBLANK(OFFSET('Raw Data'!$A$3,MATCH('Data above threshold'!$A17,'Raw Data'!$B$4:$B$185,0),MATCH('Data above threshold'!BP$4,'Raw Data'!$3:$3,0)-1)),"", IFERROR($J17*OFFSET('Raw Data'!$A$3,MATCH('Data above threshold'!$A17,'Raw Data'!$B$4:$B$185,0),MATCH('Data above threshold'!BP$4,'Raw Data'!$3:$3,0)-1),"NA"))</f>
        <v>2.25</v>
      </c>
      <c r="BO17" s="103" t="n">
        <f aca="true">IF(ISBLANK(OFFSET('Raw Data'!$A$3,MATCH('Data above threshold'!$A17,'Raw Data'!$B$4:$B$185,0),MATCH('Data above threshold'!BQ$4,'Raw Data'!$3:$3,0)-1)),"", IFERROR($J17*OFFSET('Raw Data'!$A$3,MATCH('Data above threshold'!$A17,'Raw Data'!$B$4:$B$185,0),MATCH('Data above threshold'!BQ$4,'Raw Data'!$3:$3,0)-1),"NA"))</f>
        <v>3</v>
      </c>
      <c r="BP17" s="103" t="n">
        <f aca="true">IF(ISBLANK(OFFSET('Raw Data'!$A$3,MATCH('Data above threshold'!$A17,'Raw Data'!$B$4:$B$185,0),MATCH('Data above threshold'!BR$4,'Raw Data'!$3:$3,0)-1)),"", IFERROR($J17*OFFSET('Raw Data'!$A$3,MATCH('Data above threshold'!$A17,'Raw Data'!$B$4:$B$185,0),MATCH('Data above threshold'!BR$4,'Raw Data'!$3:$3,0)-1),"NA"))</f>
        <v>1.75</v>
      </c>
      <c r="BQ17" s="103" t="n">
        <f aca="true">IF(ISBLANK(OFFSET('Raw Data'!$A$3,MATCH('Data above threshold'!$A17,'Raw Data'!$B$4:$B$185,0),MATCH('Data above threshold'!BS$4,'Raw Data'!$3:$3,0)-1)),"", IFERROR($J17*OFFSET('Raw Data'!$A$3,MATCH('Data above threshold'!$A17,'Raw Data'!$B$4:$B$185,0),MATCH('Data above threshold'!BS$4,'Raw Data'!$3:$3,0)-1),"NA"))</f>
        <v>1.5</v>
      </c>
      <c r="BR17" s="103" t="n">
        <f aca="true">IF(ISBLANK(OFFSET('Raw Data'!$A$3,MATCH('Data above threshold'!$A17,'Raw Data'!$B$4:$B$185,0),MATCH('Data above threshold'!BT$4,'Raw Data'!$3:$3,0)-1)),"", IFERROR($J17*OFFSET('Raw Data'!$A$3,MATCH('Data above threshold'!$A17,'Raw Data'!$B$4:$B$185,0),MATCH('Data above threshold'!BT$4,'Raw Data'!$3:$3,0)-1),"NA"))</f>
        <v>2.75</v>
      </c>
      <c r="BS17" s="103" t="n">
        <f aca="true">IF(ISBLANK(OFFSET('Raw Data'!$A$3,MATCH('Data above threshold'!$A17,'Raw Data'!$B$4:$B$185,0),MATCH('Data above threshold'!BU$4,'Raw Data'!$3:$3,0)-1)),"", IFERROR($J17*OFFSET('Raw Data'!$A$3,MATCH('Data above threshold'!$A17,'Raw Data'!$B$4:$B$185,0),MATCH('Data above threshold'!BU$4,'Raw Data'!$3:$3,0)-1),"NA"))</f>
        <v>1.708333</v>
      </c>
      <c r="BT17" s="103" t="n">
        <f aca="true">IF(ISBLANK(OFFSET('Raw Data'!$A$3,MATCH('Data above threshold'!$A17,'Raw Data'!$B$4:$B$185,0),MATCH('Data above threshold'!BV$4,'Raw Data'!$3:$3,0)-1)),"", IFERROR($J17*OFFSET('Raw Data'!$A$3,MATCH('Data above threshold'!$A17,'Raw Data'!$B$4:$B$185,0),MATCH('Data above threshold'!BV$4,'Raw Data'!$3:$3,0)-1),"NA"))</f>
        <v>1</v>
      </c>
      <c r="BU17" s="103" t="n">
        <f aca="true">IF(ISBLANK(OFFSET('Raw Data'!$A$3,MATCH('Data above threshold'!$A17,'Raw Data'!$B$4:$B$185,0),MATCH('Data above threshold'!BW$4,'Raw Data'!$3:$3,0)-1)),"", IFERROR($J17*OFFSET('Raw Data'!$A$3,MATCH('Data above threshold'!$A17,'Raw Data'!$B$4:$B$185,0),MATCH('Data above threshold'!BW$4,'Raw Data'!$3:$3,0)-1),"NA"))</f>
        <v>1.75</v>
      </c>
      <c r="BV17" s="103" t="n">
        <f aca="true">IF(ISBLANK(OFFSET('Raw Data'!$A$3,MATCH('Data above threshold'!$A17,'Raw Data'!$B$4:$B$185,0),MATCH('Data above threshold'!BX$4,'Raw Data'!$3:$3,0)-1)),"", IFERROR($J17*OFFSET('Raw Data'!$A$3,MATCH('Data above threshold'!$A17,'Raw Data'!$B$4:$B$185,0),MATCH('Data above threshold'!BX$4,'Raw Data'!$3:$3,0)-1),"NA"))</f>
        <v>3</v>
      </c>
      <c r="BW17" s="103" t="n">
        <f aca="true">IF(ISBLANK(OFFSET('Raw Data'!$A$3,MATCH('Data above threshold'!$A17,'Raw Data'!$B$4:$B$185,0),MATCH('Data above threshold'!BY$4,'Raw Data'!$3:$3,0)-1)),"", IFERROR($J17*OFFSET('Raw Data'!$A$3,MATCH('Data above threshold'!$A17,'Raw Data'!$B$4:$B$185,0),MATCH('Data above threshold'!BY$4,'Raw Data'!$3:$3,0)-1),"NA"))</f>
        <v>2</v>
      </c>
      <c r="BX17" s="103" t="n">
        <f aca="true">IF(ISBLANK(OFFSET('Raw Data'!$A$3,MATCH('Data above threshold'!$A17,'Raw Data'!$B$4:$B$185,0),MATCH('Data above threshold'!BZ$4,'Raw Data'!$3:$3,0)-1)),"", IFERROR($J17*OFFSET('Raw Data'!$A$3,MATCH('Data above threshold'!$A17,'Raw Data'!$B$4:$B$185,0),MATCH('Data above threshold'!BZ$4,'Raw Data'!$3:$3,0)-1),"NA"))</f>
        <v>2.375</v>
      </c>
      <c r="BY17" s="103" t="str">
        <f aca="true">IF(ISBLANK(OFFSET('Raw Data'!$A$3,MATCH('Data above threshold'!$A17,'Raw Data'!$B$4:$B$185,0),MATCH('Data above threshold'!CA$4,'Raw Data'!$3:$3,0)-1)),"", IFERROR($J17*OFFSET('Raw Data'!$A$3,MATCH('Data above threshold'!$A17,'Raw Data'!$B$4:$B$185,0),MATCH('Data above threshold'!CA$4,'Raw Data'!$3:$3,0)-1),"NA"))</f>
        <v/>
      </c>
      <c r="BZ17" s="103" t="n">
        <f aca="true">IF(ISBLANK(OFFSET('Raw Data'!$A$3,MATCH('Data above threshold'!$A17,'Raw Data'!$B$4:$B$185,0),MATCH('Data above threshold'!CB$4,'Raw Data'!$3:$3,0)-1)),"", IFERROR($J17*OFFSET('Raw Data'!$A$3,MATCH('Data above threshold'!$A17,'Raw Data'!$B$4:$B$185,0),MATCH('Data above threshold'!CB$4,'Raw Data'!$3:$3,0)-1),"NA"))</f>
        <v>1</v>
      </c>
      <c r="CA17" s="103" t="n">
        <f aca="true">IF(ISBLANK(OFFSET('Raw Data'!$A$3,MATCH('Data above threshold'!$A17,'Raw Data'!$B$4:$B$185,0),MATCH('Data above threshold'!CC$4,'Raw Data'!$3:$3,0)-1)),"", IFERROR($J17*OFFSET('Raw Data'!$A$3,MATCH('Data above threshold'!$A17,'Raw Data'!$B$4:$B$185,0),MATCH('Data above threshold'!CC$4,'Raw Data'!$3:$3,0)-1),"NA"))</f>
        <v>1.25</v>
      </c>
      <c r="CB17" s="103" t="n">
        <f aca="true">IF(ISBLANK(OFFSET('Raw Data'!$A$3,MATCH('Data above threshold'!$A17,'Raw Data'!$B$4:$B$185,0),MATCH('Data above threshold'!CD$4,'Raw Data'!$3:$3,0)-1)),"", IFERROR($J17*OFFSET('Raw Data'!$A$3,MATCH('Data above threshold'!$A17,'Raw Data'!$B$4:$B$185,0),MATCH('Data above threshold'!CD$4,'Raw Data'!$3:$3,0)-1),"NA"))</f>
        <v>2.5</v>
      </c>
      <c r="CC17" s="103" t="n">
        <f aca="true">IF(ISBLANK(OFFSET('Raw Data'!$A$3,MATCH('Data above threshold'!$A17,'Raw Data'!$B$4:$B$185,0),MATCH('Data above threshold'!CE$4,'Raw Data'!$3:$3,0)-1)),"", IFERROR($J17*OFFSET('Raw Data'!$A$3,MATCH('Data above threshold'!$A17,'Raw Data'!$B$4:$B$185,0),MATCH('Data above threshold'!CE$4,'Raw Data'!$3:$3,0)-1),"NA"))</f>
        <v>1.625</v>
      </c>
      <c r="CD17" s="103" t="n">
        <f aca="true">IF(ISBLANK(OFFSET('Raw Data'!$A$3,MATCH('Data above threshold'!$A17,'Raw Data'!$B$4:$B$185,0),MATCH('Data above threshold'!CF$4,'Raw Data'!$3:$3,0)-1)),"", IFERROR($J17*OFFSET('Raw Data'!$A$3,MATCH('Data above threshold'!$A17,'Raw Data'!$B$4:$B$185,0),MATCH('Data above threshold'!CF$4,'Raw Data'!$3:$3,0)-1),"NA"))</f>
        <v>1</v>
      </c>
      <c r="CE17" s="103" t="n">
        <f aca="true">IF(ISBLANK(OFFSET('Raw Data'!$A$3,MATCH('Data above threshold'!$A17,'Raw Data'!$B$4:$B$185,0),MATCH('Data above threshold'!CG$4,'Raw Data'!$3:$3,0)-1)),"", IFERROR($J17*OFFSET('Raw Data'!$A$3,MATCH('Data above threshold'!$A17,'Raw Data'!$B$4:$B$185,0),MATCH('Data above threshold'!CG$4,'Raw Data'!$3:$3,0)-1),"NA"))</f>
        <v>1.75</v>
      </c>
      <c r="CF17" s="103" t="n">
        <f aca="true">IF(ISBLANK(OFFSET('Raw Data'!$A$3,MATCH('Data above threshold'!$A17,'Raw Data'!$B$4:$B$185,0),MATCH('Data above threshold'!CH$4,'Raw Data'!$3:$3,0)-1)),"", IFERROR($J17*OFFSET('Raw Data'!$A$3,MATCH('Data above threshold'!$A17,'Raw Data'!$B$4:$B$185,0),MATCH('Data above threshold'!CH$4,'Raw Data'!$3:$3,0)-1),"NA"))</f>
        <v>2.25</v>
      </c>
      <c r="CG17" s="103" t="n">
        <f aca="true">IF(ISBLANK(OFFSET('Raw Data'!$A$3,MATCH('Data above threshold'!$A17,'Raw Data'!$B$4:$B$185,0),MATCH('Data above threshold'!CI$4,'Raw Data'!$3:$3,0)-1)),"", IFERROR($J17*OFFSET('Raw Data'!$A$3,MATCH('Data above threshold'!$A17,'Raw Data'!$B$4:$B$185,0),MATCH('Data above threshold'!CI$4,'Raw Data'!$3:$3,0)-1),"NA"))</f>
        <v>3</v>
      </c>
      <c r="CH17" s="103" t="n">
        <f aca="true">IF(ISBLANK(OFFSET('Raw Data'!$A$3,MATCH('Data above threshold'!$A17,'Raw Data'!$B$4:$B$185,0),MATCH('Data above threshold'!CJ$4,'Raw Data'!$3:$3,0)-1)),"", IFERROR($J17*OFFSET('Raw Data'!$A$3,MATCH('Data above threshold'!$A17,'Raw Data'!$B$4:$B$185,0),MATCH('Data above threshold'!CJ$4,'Raw Data'!$3:$3,0)-1),"NA"))</f>
        <v>1.5</v>
      </c>
      <c r="CI17" s="103" t="n">
        <f aca="true">IF(ISBLANK(OFFSET('Raw Data'!$A$3,MATCH('Data above threshold'!$A17,'Raw Data'!$B$4:$B$185,0),MATCH('Data above threshold'!CK$4,'Raw Data'!$3:$3,0)-1)),"", IFERROR($J17*OFFSET('Raw Data'!$A$3,MATCH('Data above threshold'!$A17,'Raw Data'!$B$4:$B$185,0),MATCH('Data above threshold'!CK$4,'Raw Data'!$3:$3,0)-1),"NA"))</f>
        <v>1.75</v>
      </c>
      <c r="CJ17" s="103" t="n">
        <f aca="true">IF(ISBLANK(OFFSET('Raw Data'!$A$3,MATCH('Data above threshold'!$A17,'Raw Data'!$B$4:$B$185,0),MATCH('Data above threshold'!CL$4,'Raw Data'!$3:$3,0)-1)),"", IFERROR($J17*OFFSET('Raw Data'!$A$3,MATCH('Data above threshold'!$A17,'Raw Data'!$B$4:$B$185,0),MATCH('Data above threshold'!CL$4,'Raw Data'!$3:$3,0)-1),"NA"))</f>
        <v>1.5</v>
      </c>
      <c r="CK17" s="103" t="n">
        <f aca="true">IF(ISBLANK(OFFSET('Raw Data'!$A$3,MATCH('Data above threshold'!$A17,'Raw Data'!$B$4:$B$185,0),MATCH('Data above threshold'!CM$4,'Raw Data'!$3:$3,0)-1)),"", IFERROR($J17*OFFSET('Raw Data'!$A$3,MATCH('Data above threshold'!$A17,'Raw Data'!$B$4:$B$185,0),MATCH('Data above threshold'!CM$4,'Raw Data'!$3:$3,0)-1),"NA"))</f>
        <v>1.375</v>
      </c>
      <c r="CL17" s="103" t="n">
        <f aca="true">IF(ISBLANK(OFFSET('Raw Data'!$A$3,MATCH('Data above threshold'!$A17,'Raw Data'!$B$4:$B$185,0),MATCH('Data above threshold'!CN$4,'Raw Data'!$3:$3,0)-1)),"", IFERROR($J17*OFFSET('Raw Data'!$A$3,MATCH('Data above threshold'!$A17,'Raw Data'!$B$4:$B$185,0),MATCH('Data above threshold'!CN$4,'Raw Data'!$3:$3,0)-1),"NA"))</f>
        <v>2</v>
      </c>
      <c r="CM17" s="103" t="n">
        <f aca="true">IF(ISBLANK(OFFSET('Raw Data'!$A$3,MATCH('Data above threshold'!$A17,'Raw Data'!$B$4:$B$185,0),MATCH('Data above threshold'!CO$4,'Raw Data'!$3:$3,0)-1)),"", IFERROR($J17*OFFSET('Raw Data'!$A$3,MATCH('Data above threshold'!$A17,'Raw Data'!$B$4:$B$185,0),MATCH('Data above threshold'!CO$4,'Raw Data'!$3:$3,0)-1),"NA"))</f>
        <v>3</v>
      </c>
      <c r="CN17" s="103" t="n">
        <f aca="true">IF(ISBLANK(OFFSET('Raw Data'!$A$3,MATCH('Data above threshold'!$A17,'Raw Data'!$B$4:$B$185,0),MATCH('Data above threshold'!CP$4,'Raw Data'!$3:$3,0)-1)),"", IFERROR($J17*OFFSET('Raw Data'!$A$3,MATCH('Data above threshold'!$A17,'Raw Data'!$B$4:$B$185,0),MATCH('Data above threshold'!CP$4,'Raw Data'!$3:$3,0)-1),"NA"))</f>
        <v>2.25</v>
      </c>
      <c r="CO17" s="103" t="n">
        <f aca="true">IF(ISBLANK(OFFSET('Raw Data'!$A$3,MATCH('Data above threshold'!$A17,'Raw Data'!$B$4:$B$185,0),MATCH('Data above threshold'!CQ$4,'Raw Data'!$3:$3,0)-1)),"", IFERROR($J17*OFFSET('Raw Data'!$A$3,MATCH('Data above threshold'!$A17,'Raw Data'!$B$4:$B$185,0),MATCH('Data above threshold'!CQ$4,'Raw Data'!$3:$3,0)-1),"NA"))</f>
        <v>1.75</v>
      </c>
      <c r="CP17" s="103" t="n">
        <f aca="true">IF(ISBLANK(OFFSET('Raw Data'!$A$3,MATCH('Data above threshold'!$A17,'Raw Data'!$B$4:$B$185,0),MATCH('Data above threshold'!CR$4,'Raw Data'!$3:$3,0)-1)),"", IFERROR($J17*OFFSET('Raw Data'!$A$3,MATCH('Data above threshold'!$A17,'Raw Data'!$B$4:$B$185,0),MATCH('Data above threshold'!CR$4,'Raw Data'!$3:$3,0)-1),"NA"))</f>
        <v>2.25</v>
      </c>
    </row>
    <row r="18" s="103" customFormat="true" ht="16.5" hidden="false" customHeight="true" outlineLevel="0" collapsed="false">
      <c r="A18" s="107" t="n">
        <v>1200</v>
      </c>
      <c r="B18" s="107" t="n">
        <v>2</v>
      </c>
      <c r="C18" s="103" t="str">
        <f aca="true">IF(ISBLANK(OFFSET('Raw Data'!$A$3,MATCH($A18,'Raw Data'!$B$4:$B$185,0),MATCH(C$4,'Raw Data'!$3:$3,0)-1)),"",OFFSET('Raw Data'!$A$3,MATCH($A18,'Raw Data'!$B$4:$B$185,0),MATCH(C$4,'Raw Data'!$3:$3,0)-1))</f>
        <v/>
      </c>
      <c r="D18" s="103" t="str">
        <f aca="true">IF(ISBLANK(OFFSET('Raw Data'!$A$3,MATCH($A18,'Raw Data'!$B$4:$B$185,0),MATCH(D$4,'Raw Data'!$3:$3,0)-1)),"",OFFSET('Raw Data'!$A$3,MATCH($A18,'Raw Data'!$B$4:$B$185,0),MATCH(D$4,'Raw Data'!$3:$3,0)-1))</f>
        <v>Access to marketplace</v>
      </c>
      <c r="E18" s="103" t="str">
        <f aca="true">IF(ISBLANK(OFFSET('Raw Data'!$A$3,MATCH($A18,'Raw Data'!$B$4:$B$185,0),MATCH(E$4,'Raw Data'!$3:$3,0)-1)),"",OFFSET('Raw Data'!$A$3,MATCH($A18,'Raw Data'!$B$4:$B$185,0),MATCH(E$4,'Raw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8" s="103" t="str">
        <f aca="true">IF(ISBLANK(OFFSET('Raw Data'!$A$3,MATCH($A18,'Raw Data'!$B$4:$B$185,0),MATCH(F$4,'Raw Data'!$3:$3,0)-1)),"",OFFSET('Raw Data'!$A$3,MATCH($A18,'Raw Data'!$B$4:$B$185,0),MATCH(F$4,'Raw Data'!$3:$3,0)-1))</f>
        <v/>
      </c>
      <c r="G18" s="103" t="s">
        <v>217</v>
      </c>
      <c r="H18" s="103" t="str">
        <f aca="true">IF(ISBLANK(OFFSET('Raw Data'!$A$3,MATCH($A18,'Raw Data'!$B$4:$B$185,0),MATCH(H$4,'Raw Data'!$3:$3,0)-1)),"",OFFSET('Raw Data'!$A$3,MATCH($A18,'Raw Data'!$B$4:$B$185,0),MATCH(H$4,'Raw Data'!$3:$3,0)-1))</f>
        <v/>
      </c>
      <c r="I18" s="103" t="str">
        <f aca="true">IF(ISBLANK(OFFSET('Raw Data'!$A$3,MATCH($A18,'Raw Data'!$B$4:$B$185,0),MATCH(I$4,'Raw Data'!$3:$3,0)-1)),"",OFFSET('Raw Data'!$A$3,MATCH($A18,'Raw Data'!$B$4:$B$185,0),MATCH(I$4,'Raw Data'!$3:$3,0)-1))</f>
        <v/>
      </c>
      <c r="J18" s="103" t="str">
        <f aca="false">IF(I18="","",IF(I18="Minus",-1,1))</f>
        <v/>
      </c>
      <c r="K18" s="105" t="str">
        <f aca="false" t="array" ref="K18:K18">IFERROR(SKEW(IF(ISNUMBER(O18:CP18),O18:CP18,"")),"")</f>
        <v/>
      </c>
      <c r="L18" s="103" t="n">
        <f aca="true">IF(ISBLANK(OFFSET('Data above threshold'!$A$4,MATCH('Data above threshold'!$A18,'Data above threshold'!$A$5:$A$185,0),MATCH('Data above threshold'!N$4,'Data above threshold'!$4:$4,0)-1)),1,OFFSET('Data above threshold'!$A$4,MATCH('Data above threshold'!$A18,'Data above threshold'!$A$5:$A$185,0),MATCH('Data above threshold'!N$4,'Data above threshold'!$4:$4,0)-1))</f>
        <v>1</v>
      </c>
      <c r="M18" s="103" t="str">
        <f aca="true">IF(ISBLANK(OFFSET('Data above threshold'!$A$4,MATCH('Data above threshold'!$A18,'Data above threshold'!$A$5:$A$185,0),MATCH('Data above threshold'!O$4,'Data above threshold'!$4:$4,0)-1)),"",OFFSET('Data above threshold'!$A$4,MATCH('Data above threshold'!$A18,'Data above threshold'!$A$5:$A$185,0),MATCH('Data above threshold'!O$4,'Data above threshold'!$4:$4,0)-1))</f>
        <v/>
      </c>
      <c r="N18" s="106" t="str">
        <f aca="false" t="array" ref="N18:N18">IF(B18&lt;4,"",1-IFERROR(SUM(ISNUMBER(O18:CP18)*(1-$O$3:$CP$3))/COUNTIF($O$3:$CP$3,0),0))</f>
        <v/>
      </c>
      <c r="O18" s="103" t="str">
        <f aca="true">IF(ISBLANK(OFFSET('Raw Data'!$A$3,MATCH('Data above threshold'!$A18,'Raw Data'!$B$4:$B$185,0),MATCH('Data above threshold'!Q$4,'Raw Data'!$3:$3,0)-1)),"", IFERROR($J18*OFFSET('Raw Data'!$A$3,MATCH('Data above threshold'!$A18,'Raw Data'!$B$4:$B$185,0),MATCH('Data above threshold'!Q$4,'Raw Data'!$3:$3,0)-1),"NA"))</f>
        <v/>
      </c>
      <c r="P18" s="103" t="str">
        <f aca="true">IF(ISBLANK(OFFSET('Raw Data'!$A$3,MATCH('Data above threshold'!$A18,'Raw Data'!$B$4:$B$185,0),MATCH('Data above threshold'!R$4,'Raw Data'!$3:$3,0)-1)),"", IFERROR($J18*OFFSET('Raw Data'!$A$3,MATCH('Data above threshold'!$A18,'Raw Data'!$B$4:$B$185,0),MATCH('Data above threshold'!R$4,'Raw Data'!$3:$3,0)-1),"NA"))</f>
        <v/>
      </c>
      <c r="Q18" s="103" t="str">
        <f aca="true">IF(ISBLANK(OFFSET('Raw Data'!$A$3,MATCH('Data above threshold'!$A18,'Raw Data'!$B$4:$B$185,0),MATCH('Data above threshold'!S$4,'Raw Data'!$3:$3,0)-1)),"", IFERROR($J18*OFFSET('Raw Data'!$A$3,MATCH('Data above threshold'!$A18,'Raw Data'!$B$4:$B$185,0),MATCH('Data above threshold'!S$4,'Raw Data'!$3:$3,0)-1),"NA"))</f>
        <v/>
      </c>
      <c r="R18" s="103" t="str">
        <f aca="true">IF(ISBLANK(OFFSET('Raw Data'!$A$3,MATCH('Data above threshold'!$A18,'Raw Data'!$B$4:$B$185,0),MATCH('Data above threshold'!T$4,'Raw Data'!$3:$3,0)-1)),"", IFERROR($J18*OFFSET('Raw Data'!$A$3,MATCH('Data above threshold'!$A18,'Raw Data'!$B$4:$B$185,0),MATCH('Data above threshold'!T$4,'Raw Data'!$3:$3,0)-1),"NA"))</f>
        <v/>
      </c>
      <c r="S18" s="103" t="str">
        <f aca="true">IF(ISBLANK(OFFSET('Raw Data'!$A$3,MATCH('Data above threshold'!$A18,'Raw Data'!$B$4:$B$185,0),MATCH('Data above threshold'!U$4,'Raw Data'!$3:$3,0)-1)),"", IFERROR($J18*OFFSET('Raw Data'!$A$3,MATCH('Data above threshold'!$A18,'Raw Data'!$B$4:$B$185,0),MATCH('Data above threshold'!U$4,'Raw Data'!$3:$3,0)-1),"NA"))</f>
        <v/>
      </c>
      <c r="T18" s="103" t="str">
        <f aca="true">IF(ISBLANK(OFFSET('Raw Data'!$A$3,MATCH('Data above threshold'!$A18,'Raw Data'!$B$4:$B$185,0),MATCH('Data above threshold'!V$4,'Raw Data'!$3:$3,0)-1)),"", IFERROR($J18*OFFSET('Raw Data'!$A$3,MATCH('Data above threshold'!$A18,'Raw Data'!$B$4:$B$185,0),MATCH('Data above threshold'!V$4,'Raw Data'!$3:$3,0)-1),"NA"))</f>
        <v/>
      </c>
      <c r="U18" s="103" t="str">
        <f aca="true">IF(ISBLANK(OFFSET('Raw Data'!$A$3,MATCH('Data above threshold'!$A18,'Raw Data'!$B$4:$B$185,0),MATCH('Data above threshold'!W$4,'Raw Data'!$3:$3,0)-1)),"", IFERROR($J18*OFFSET('Raw Data'!$A$3,MATCH('Data above threshold'!$A18,'Raw Data'!$B$4:$B$185,0),MATCH('Data above threshold'!W$4,'Raw Data'!$3:$3,0)-1),"NA"))</f>
        <v/>
      </c>
      <c r="V18" s="103" t="str">
        <f aca="true">IF(ISBLANK(OFFSET('Raw Data'!$A$3,MATCH('Data above threshold'!$A18,'Raw Data'!$B$4:$B$185,0),MATCH('Data above threshold'!X$4,'Raw Data'!$3:$3,0)-1)),"", IFERROR($J18*OFFSET('Raw Data'!$A$3,MATCH('Data above threshold'!$A18,'Raw Data'!$B$4:$B$185,0),MATCH('Data above threshold'!X$4,'Raw Data'!$3:$3,0)-1),"NA"))</f>
        <v/>
      </c>
      <c r="W18" s="103" t="str">
        <f aca="true">IF(ISBLANK(OFFSET('Raw Data'!$A$3,MATCH('Data above threshold'!$A18,'Raw Data'!$B$4:$B$185,0),MATCH('Data above threshold'!Y$4,'Raw Data'!$3:$3,0)-1)),"", IFERROR($J18*OFFSET('Raw Data'!$A$3,MATCH('Data above threshold'!$A18,'Raw Data'!$B$4:$B$185,0),MATCH('Data above threshold'!Y$4,'Raw Data'!$3:$3,0)-1),"NA"))</f>
        <v/>
      </c>
      <c r="X18" s="103" t="str">
        <f aca="true">IF(ISBLANK(OFFSET('Raw Data'!$A$3,MATCH('Data above threshold'!$A18,'Raw Data'!$B$4:$B$185,0),MATCH('Data above threshold'!Z$4,'Raw Data'!$3:$3,0)-1)),"", IFERROR($J18*OFFSET('Raw Data'!$A$3,MATCH('Data above threshold'!$A18,'Raw Data'!$B$4:$B$185,0),MATCH('Data above threshold'!Z$4,'Raw Data'!$3:$3,0)-1),"NA"))</f>
        <v/>
      </c>
      <c r="Y18" s="103" t="str">
        <f aca="true">IF(ISBLANK(OFFSET('Raw Data'!$A$3,MATCH('Data above threshold'!$A18,'Raw Data'!$B$4:$B$185,0),MATCH('Data above threshold'!AA$4,'Raw Data'!$3:$3,0)-1)),"", IFERROR($J18*OFFSET('Raw Data'!$A$3,MATCH('Data above threshold'!$A18,'Raw Data'!$B$4:$B$185,0),MATCH('Data above threshold'!AA$4,'Raw Data'!$3:$3,0)-1),"NA"))</f>
        <v/>
      </c>
      <c r="Z18" s="103" t="str">
        <f aca="true">IF(ISBLANK(OFFSET('Raw Data'!$A$3,MATCH('Data above threshold'!$A18,'Raw Data'!$B$4:$B$185,0),MATCH('Data above threshold'!AB$4,'Raw Data'!$3:$3,0)-1)),"", IFERROR($J18*OFFSET('Raw Data'!$A$3,MATCH('Data above threshold'!$A18,'Raw Data'!$B$4:$B$185,0),MATCH('Data above threshold'!AB$4,'Raw Data'!$3:$3,0)-1),"NA"))</f>
        <v/>
      </c>
      <c r="AA18" s="103" t="str">
        <f aca="true">IF(ISBLANK(OFFSET('Raw Data'!$A$3,MATCH('Data above threshold'!$A18,'Raw Data'!$B$4:$B$185,0),MATCH('Data above threshold'!AC$4,'Raw Data'!$3:$3,0)-1)),"", IFERROR($J18*OFFSET('Raw Data'!$A$3,MATCH('Data above threshold'!$A18,'Raw Data'!$B$4:$B$185,0),MATCH('Data above threshold'!AC$4,'Raw Data'!$3:$3,0)-1),"NA"))</f>
        <v/>
      </c>
      <c r="AB18" s="103" t="str">
        <f aca="true">IF(ISBLANK(OFFSET('Raw Data'!$A$3,MATCH('Data above threshold'!$A18,'Raw Data'!$B$4:$B$185,0),MATCH('Data above threshold'!AD$4,'Raw Data'!$3:$3,0)-1)),"", IFERROR($J18*OFFSET('Raw Data'!$A$3,MATCH('Data above threshold'!$A18,'Raw Data'!$B$4:$B$185,0),MATCH('Data above threshold'!AD$4,'Raw Data'!$3:$3,0)-1),"NA"))</f>
        <v/>
      </c>
      <c r="AC18" s="103" t="str">
        <f aca="true">IF(ISBLANK(OFFSET('Raw Data'!$A$3,MATCH('Data above threshold'!$A18,'Raw Data'!$B$4:$B$185,0),MATCH('Data above threshold'!AE$4,'Raw Data'!$3:$3,0)-1)),"", IFERROR($J18*OFFSET('Raw Data'!$A$3,MATCH('Data above threshold'!$A18,'Raw Data'!$B$4:$B$185,0),MATCH('Data above threshold'!AE$4,'Raw Data'!$3:$3,0)-1),"NA"))</f>
        <v/>
      </c>
      <c r="AD18" s="103" t="str">
        <f aca="true">IF(ISBLANK(OFFSET('Raw Data'!$A$3,MATCH('Data above threshold'!$A18,'Raw Data'!$B$4:$B$185,0),MATCH('Data above threshold'!AF$4,'Raw Data'!$3:$3,0)-1)),"", IFERROR($J18*OFFSET('Raw Data'!$A$3,MATCH('Data above threshold'!$A18,'Raw Data'!$B$4:$B$185,0),MATCH('Data above threshold'!AF$4,'Raw Data'!$3:$3,0)-1),"NA"))</f>
        <v/>
      </c>
      <c r="AE18" s="103" t="str">
        <f aca="true">IF(ISBLANK(OFFSET('Raw Data'!$A$3,MATCH('Data above threshold'!$A18,'Raw Data'!$B$4:$B$185,0),MATCH('Data above threshold'!AG$4,'Raw Data'!$3:$3,0)-1)),"", IFERROR($J18*OFFSET('Raw Data'!$A$3,MATCH('Data above threshold'!$A18,'Raw Data'!$B$4:$B$185,0),MATCH('Data above threshold'!AG$4,'Raw Data'!$3:$3,0)-1),"NA"))</f>
        <v/>
      </c>
      <c r="AF18" s="103" t="str">
        <f aca="true">IF(ISBLANK(OFFSET('Raw Data'!$A$3,MATCH('Data above threshold'!$A18,'Raw Data'!$B$4:$B$185,0),MATCH('Data above threshold'!AH$4,'Raw Data'!$3:$3,0)-1)),"", IFERROR($J18*OFFSET('Raw Data'!$A$3,MATCH('Data above threshold'!$A18,'Raw Data'!$B$4:$B$185,0),MATCH('Data above threshold'!AH$4,'Raw Data'!$3:$3,0)-1),"NA"))</f>
        <v/>
      </c>
      <c r="AG18" s="103" t="str">
        <f aca="true">IF(ISBLANK(OFFSET('Raw Data'!$A$3,MATCH('Data above threshold'!$A18,'Raw Data'!$B$4:$B$185,0),MATCH('Data above threshold'!AI$4,'Raw Data'!$3:$3,0)-1)),"", IFERROR($J18*OFFSET('Raw Data'!$A$3,MATCH('Data above threshold'!$A18,'Raw Data'!$B$4:$B$185,0),MATCH('Data above threshold'!AI$4,'Raw Data'!$3:$3,0)-1),"NA"))</f>
        <v/>
      </c>
      <c r="AH18" s="103" t="str">
        <f aca="true">IF(ISBLANK(OFFSET('Raw Data'!$A$3,MATCH('Data above threshold'!$A18,'Raw Data'!$B$4:$B$185,0),MATCH('Data above threshold'!AJ$4,'Raw Data'!$3:$3,0)-1)),"", IFERROR($J18*OFFSET('Raw Data'!$A$3,MATCH('Data above threshold'!$A18,'Raw Data'!$B$4:$B$185,0),MATCH('Data above threshold'!AJ$4,'Raw Data'!$3:$3,0)-1),"NA"))</f>
        <v/>
      </c>
      <c r="AI18" s="103" t="str">
        <f aca="true">IF(ISBLANK(OFFSET('Raw Data'!$A$3,MATCH('Data above threshold'!$A18,'Raw Data'!$B$4:$B$185,0),MATCH('Data above threshold'!AK$4,'Raw Data'!$3:$3,0)-1)),"", IFERROR($J18*OFFSET('Raw Data'!$A$3,MATCH('Data above threshold'!$A18,'Raw Data'!$B$4:$B$185,0),MATCH('Data above threshold'!AK$4,'Raw Data'!$3:$3,0)-1),"NA"))</f>
        <v/>
      </c>
      <c r="AJ18" s="103" t="str">
        <f aca="true">IF(ISBLANK(OFFSET('Raw Data'!$A$3,MATCH('Data above threshold'!$A18,'Raw Data'!$B$4:$B$185,0),MATCH('Data above threshold'!AL$4,'Raw Data'!$3:$3,0)-1)),"", IFERROR($J18*OFFSET('Raw Data'!$A$3,MATCH('Data above threshold'!$A18,'Raw Data'!$B$4:$B$185,0),MATCH('Data above threshold'!AL$4,'Raw Data'!$3:$3,0)-1),"NA"))</f>
        <v/>
      </c>
      <c r="AK18" s="103" t="str">
        <f aca="true">IF(ISBLANK(OFFSET('Raw Data'!$A$3,MATCH('Data above threshold'!$A18,'Raw Data'!$B$4:$B$185,0),MATCH('Data above threshold'!AM$4,'Raw Data'!$3:$3,0)-1)),"", IFERROR($J18*OFFSET('Raw Data'!$A$3,MATCH('Data above threshold'!$A18,'Raw Data'!$B$4:$B$185,0),MATCH('Data above threshold'!AM$4,'Raw Data'!$3:$3,0)-1),"NA"))</f>
        <v/>
      </c>
      <c r="AL18" s="103" t="str">
        <f aca="true">IF(ISBLANK(OFFSET('Raw Data'!$A$3,MATCH('Data above threshold'!$A18,'Raw Data'!$B$4:$B$185,0),MATCH('Data above threshold'!AN$4,'Raw Data'!$3:$3,0)-1)),"", IFERROR($J18*OFFSET('Raw Data'!$A$3,MATCH('Data above threshold'!$A18,'Raw Data'!$B$4:$B$185,0),MATCH('Data above threshold'!AN$4,'Raw Data'!$3:$3,0)-1),"NA"))</f>
        <v/>
      </c>
      <c r="AM18" s="103" t="str">
        <f aca="true">IF(ISBLANK(OFFSET('Raw Data'!$A$3,MATCH('Data above threshold'!$A18,'Raw Data'!$B$4:$B$185,0),MATCH('Data above threshold'!AO$4,'Raw Data'!$3:$3,0)-1)),"", IFERROR($J18*OFFSET('Raw Data'!$A$3,MATCH('Data above threshold'!$A18,'Raw Data'!$B$4:$B$185,0),MATCH('Data above threshold'!AO$4,'Raw Data'!$3:$3,0)-1),"NA"))</f>
        <v/>
      </c>
      <c r="AN18" s="103" t="str">
        <f aca="true">IF(ISBLANK(OFFSET('Raw Data'!$A$3,MATCH('Data above threshold'!$A18,'Raw Data'!$B$4:$B$185,0),MATCH('Data above threshold'!AP$4,'Raw Data'!$3:$3,0)-1)),"", IFERROR($J18*OFFSET('Raw Data'!$A$3,MATCH('Data above threshold'!$A18,'Raw Data'!$B$4:$B$185,0),MATCH('Data above threshold'!AP$4,'Raw Data'!$3:$3,0)-1),"NA"))</f>
        <v/>
      </c>
      <c r="AO18" s="103" t="str">
        <f aca="true">IF(ISBLANK(OFFSET('Raw Data'!$A$3,MATCH('Data above threshold'!$A18,'Raw Data'!$B$4:$B$185,0),MATCH('Data above threshold'!AQ$4,'Raw Data'!$3:$3,0)-1)),"", IFERROR($J18*OFFSET('Raw Data'!$A$3,MATCH('Data above threshold'!$A18,'Raw Data'!$B$4:$B$185,0),MATCH('Data above threshold'!AQ$4,'Raw Data'!$3:$3,0)-1),"NA"))</f>
        <v/>
      </c>
      <c r="AP18" s="103" t="str">
        <f aca="true">IF(ISBLANK(OFFSET('Raw Data'!$A$3,MATCH('Data above threshold'!$A18,'Raw Data'!$B$4:$B$185,0),MATCH('Data above threshold'!AR$4,'Raw Data'!$3:$3,0)-1)),"", IFERROR($J18*OFFSET('Raw Data'!$A$3,MATCH('Data above threshold'!$A18,'Raw Data'!$B$4:$B$185,0),MATCH('Data above threshold'!AR$4,'Raw Data'!$3:$3,0)-1),"NA"))</f>
        <v/>
      </c>
      <c r="AQ18" s="103" t="str">
        <f aca="true">IF(ISBLANK(OFFSET('Raw Data'!$A$3,MATCH('Data above threshold'!$A18,'Raw Data'!$B$4:$B$185,0),MATCH('Data above threshold'!AS$4,'Raw Data'!$3:$3,0)-1)),"", IFERROR($J18*OFFSET('Raw Data'!$A$3,MATCH('Data above threshold'!$A18,'Raw Data'!$B$4:$B$185,0),MATCH('Data above threshold'!AS$4,'Raw Data'!$3:$3,0)-1),"NA"))</f>
        <v/>
      </c>
      <c r="AR18" s="103" t="str">
        <f aca="true">IF(ISBLANK(OFFSET('Raw Data'!$A$3,MATCH('Data above threshold'!$A18,'Raw Data'!$B$4:$B$185,0),MATCH('Data above threshold'!AT$4,'Raw Data'!$3:$3,0)-1)),"", IFERROR($J18*OFFSET('Raw Data'!$A$3,MATCH('Data above threshold'!$A18,'Raw Data'!$B$4:$B$185,0),MATCH('Data above threshold'!AT$4,'Raw Data'!$3:$3,0)-1),"NA"))</f>
        <v/>
      </c>
      <c r="AS18" s="103" t="str">
        <f aca="true">IF(ISBLANK(OFFSET('Raw Data'!$A$3,MATCH('Data above threshold'!$A18,'Raw Data'!$B$4:$B$185,0),MATCH('Data above threshold'!AU$4,'Raw Data'!$3:$3,0)-1)),"", IFERROR($J18*OFFSET('Raw Data'!$A$3,MATCH('Data above threshold'!$A18,'Raw Data'!$B$4:$B$185,0),MATCH('Data above threshold'!AU$4,'Raw Data'!$3:$3,0)-1),"NA"))</f>
        <v/>
      </c>
      <c r="AT18" s="103" t="str">
        <f aca="true">IF(ISBLANK(OFFSET('Raw Data'!$A$3,MATCH('Data above threshold'!$A18,'Raw Data'!$B$4:$B$185,0),MATCH('Data above threshold'!AV$4,'Raw Data'!$3:$3,0)-1)),"", IFERROR($J18*OFFSET('Raw Data'!$A$3,MATCH('Data above threshold'!$A18,'Raw Data'!$B$4:$B$185,0),MATCH('Data above threshold'!AV$4,'Raw Data'!$3:$3,0)-1),"NA"))</f>
        <v/>
      </c>
      <c r="AU18" s="103" t="str">
        <f aca="true">IF(ISBLANK(OFFSET('Raw Data'!$A$3,MATCH('Data above threshold'!$A18,'Raw Data'!$B$4:$B$185,0),MATCH('Data above threshold'!AW$4,'Raw Data'!$3:$3,0)-1)),"", IFERROR($J18*OFFSET('Raw Data'!$A$3,MATCH('Data above threshold'!$A18,'Raw Data'!$B$4:$B$185,0),MATCH('Data above threshold'!AW$4,'Raw Data'!$3:$3,0)-1),"NA"))</f>
        <v/>
      </c>
      <c r="AV18" s="103" t="str">
        <f aca="true">IF(ISBLANK(OFFSET('Raw Data'!$A$3,MATCH('Data above threshold'!$A18,'Raw Data'!$B$4:$B$185,0),MATCH('Data above threshold'!AX$4,'Raw Data'!$3:$3,0)-1)),"", IFERROR($J18*OFFSET('Raw Data'!$A$3,MATCH('Data above threshold'!$A18,'Raw Data'!$B$4:$B$185,0),MATCH('Data above threshold'!AX$4,'Raw Data'!$3:$3,0)-1),"NA"))</f>
        <v/>
      </c>
      <c r="AW18" s="103" t="str">
        <f aca="true">IF(ISBLANK(OFFSET('Raw Data'!$A$3,MATCH('Data above threshold'!$A18,'Raw Data'!$B$4:$B$185,0),MATCH('Data above threshold'!AY$4,'Raw Data'!$3:$3,0)-1)),"", IFERROR($J18*OFFSET('Raw Data'!$A$3,MATCH('Data above threshold'!$A18,'Raw Data'!$B$4:$B$185,0),MATCH('Data above threshold'!AY$4,'Raw Data'!$3:$3,0)-1),"NA"))</f>
        <v/>
      </c>
      <c r="AX18" s="103" t="str">
        <f aca="true">IF(ISBLANK(OFFSET('Raw Data'!$A$3,MATCH('Data above threshold'!$A18,'Raw Data'!$B$4:$B$185,0),MATCH('Data above threshold'!AZ$4,'Raw Data'!$3:$3,0)-1)),"", IFERROR($J18*OFFSET('Raw Data'!$A$3,MATCH('Data above threshold'!$A18,'Raw Data'!$B$4:$B$185,0),MATCH('Data above threshold'!AZ$4,'Raw Data'!$3:$3,0)-1),"NA"))</f>
        <v/>
      </c>
      <c r="AY18" s="103" t="str">
        <f aca="true">IF(ISBLANK(OFFSET('Raw Data'!$A$3,MATCH('Data above threshold'!$A18,'Raw Data'!$B$4:$B$185,0),MATCH('Data above threshold'!BA$4,'Raw Data'!$3:$3,0)-1)),"", IFERROR($J18*OFFSET('Raw Data'!$A$3,MATCH('Data above threshold'!$A18,'Raw Data'!$B$4:$B$185,0),MATCH('Data above threshold'!BA$4,'Raw Data'!$3:$3,0)-1),"NA"))</f>
        <v/>
      </c>
      <c r="AZ18" s="103" t="str">
        <f aca="true">IF(ISBLANK(OFFSET('Raw Data'!$A$3,MATCH('Data above threshold'!$A18,'Raw Data'!$B$4:$B$185,0),MATCH('Data above threshold'!BB$4,'Raw Data'!$3:$3,0)-1)),"", IFERROR($J18*OFFSET('Raw Data'!$A$3,MATCH('Data above threshold'!$A18,'Raw Data'!$B$4:$B$185,0),MATCH('Data above threshold'!BB$4,'Raw Data'!$3:$3,0)-1),"NA"))</f>
        <v/>
      </c>
      <c r="BA18" s="103" t="str">
        <f aca="true">IF(ISBLANK(OFFSET('Raw Data'!$A$3,MATCH('Data above threshold'!$A18,'Raw Data'!$B$4:$B$185,0),MATCH('Data above threshold'!BC$4,'Raw Data'!$3:$3,0)-1)),"", IFERROR($J18*OFFSET('Raw Data'!$A$3,MATCH('Data above threshold'!$A18,'Raw Data'!$B$4:$B$185,0),MATCH('Data above threshold'!BC$4,'Raw Data'!$3:$3,0)-1),"NA"))</f>
        <v/>
      </c>
      <c r="BB18" s="103" t="str">
        <f aca="true">IF(ISBLANK(OFFSET('Raw Data'!$A$3,MATCH('Data above threshold'!$A18,'Raw Data'!$B$4:$B$185,0),MATCH('Data above threshold'!BD$4,'Raw Data'!$3:$3,0)-1)),"", IFERROR($J18*OFFSET('Raw Data'!$A$3,MATCH('Data above threshold'!$A18,'Raw Data'!$B$4:$B$185,0),MATCH('Data above threshold'!BD$4,'Raw Data'!$3:$3,0)-1),"NA"))</f>
        <v/>
      </c>
      <c r="BC18" s="103" t="str">
        <f aca="true">IF(ISBLANK(OFFSET('Raw Data'!$A$3,MATCH('Data above threshold'!$A18,'Raw Data'!$B$4:$B$185,0),MATCH('Data above threshold'!BE$4,'Raw Data'!$3:$3,0)-1)),"", IFERROR($J18*OFFSET('Raw Data'!$A$3,MATCH('Data above threshold'!$A18,'Raw Data'!$B$4:$B$185,0),MATCH('Data above threshold'!BE$4,'Raw Data'!$3:$3,0)-1),"NA"))</f>
        <v/>
      </c>
      <c r="BD18" s="103" t="str">
        <f aca="true">IF(ISBLANK(OFFSET('Raw Data'!$A$3,MATCH('Data above threshold'!$A18,'Raw Data'!$B$4:$B$185,0),MATCH('Data above threshold'!BF$4,'Raw Data'!$3:$3,0)-1)),"", IFERROR($J18*OFFSET('Raw Data'!$A$3,MATCH('Data above threshold'!$A18,'Raw Data'!$B$4:$B$185,0),MATCH('Data above threshold'!BF$4,'Raw Data'!$3:$3,0)-1),"NA"))</f>
        <v/>
      </c>
      <c r="BE18" s="103" t="str">
        <f aca="true">IF(ISBLANK(OFFSET('Raw Data'!$A$3,MATCH('Data above threshold'!$A18,'Raw Data'!$B$4:$B$185,0),MATCH('Data above threshold'!BG$4,'Raw Data'!$3:$3,0)-1)),"", IFERROR($J18*OFFSET('Raw Data'!$A$3,MATCH('Data above threshold'!$A18,'Raw Data'!$B$4:$B$185,0),MATCH('Data above threshold'!BG$4,'Raw Data'!$3:$3,0)-1),"NA"))</f>
        <v/>
      </c>
      <c r="BF18" s="103" t="str">
        <f aca="true">IF(ISBLANK(OFFSET('Raw Data'!$A$3,MATCH('Data above threshold'!$A18,'Raw Data'!$B$4:$B$185,0),MATCH('Data above threshold'!BH$4,'Raw Data'!$3:$3,0)-1)),"", IFERROR($J18*OFFSET('Raw Data'!$A$3,MATCH('Data above threshold'!$A18,'Raw Data'!$B$4:$B$185,0),MATCH('Data above threshold'!BH$4,'Raw Data'!$3:$3,0)-1),"NA"))</f>
        <v/>
      </c>
      <c r="BG18" s="103" t="str">
        <f aca="true">IF(ISBLANK(OFFSET('Raw Data'!$A$3,MATCH('Data above threshold'!$A18,'Raw Data'!$B$4:$B$185,0),MATCH('Data above threshold'!BI$4,'Raw Data'!$3:$3,0)-1)),"", IFERROR($J18*OFFSET('Raw Data'!$A$3,MATCH('Data above threshold'!$A18,'Raw Data'!$B$4:$B$185,0),MATCH('Data above threshold'!BI$4,'Raw Data'!$3:$3,0)-1),"NA"))</f>
        <v/>
      </c>
      <c r="BH18" s="103" t="str">
        <f aca="true">IF(ISBLANK(OFFSET('Raw Data'!$A$3,MATCH('Data above threshold'!$A18,'Raw Data'!$B$4:$B$185,0),MATCH('Data above threshold'!BJ$4,'Raw Data'!$3:$3,0)-1)),"", IFERROR($J18*OFFSET('Raw Data'!$A$3,MATCH('Data above threshold'!$A18,'Raw Data'!$B$4:$B$185,0),MATCH('Data above threshold'!BJ$4,'Raw Data'!$3:$3,0)-1),"NA"))</f>
        <v/>
      </c>
      <c r="BI18" s="103" t="str">
        <f aca="true">IF(ISBLANK(OFFSET('Raw Data'!$A$3,MATCH('Data above threshold'!$A18,'Raw Data'!$B$4:$B$185,0),MATCH('Data above threshold'!BK$4,'Raw Data'!$3:$3,0)-1)),"", IFERROR($J18*OFFSET('Raw Data'!$A$3,MATCH('Data above threshold'!$A18,'Raw Data'!$B$4:$B$185,0),MATCH('Data above threshold'!BK$4,'Raw Data'!$3:$3,0)-1),"NA"))</f>
        <v/>
      </c>
      <c r="BJ18" s="103" t="str">
        <f aca="true">IF(ISBLANK(OFFSET('Raw Data'!$A$3,MATCH('Data above threshold'!$A18,'Raw Data'!$B$4:$B$185,0),MATCH('Data above threshold'!BL$4,'Raw Data'!$3:$3,0)-1)),"", IFERROR($J18*OFFSET('Raw Data'!$A$3,MATCH('Data above threshold'!$A18,'Raw Data'!$B$4:$B$185,0),MATCH('Data above threshold'!BL$4,'Raw Data'!$3:$3,0)-1),"NA"))</f>
        <v/>
      </c>
      <c r="BK18" s="103" t="str">
        <f aca="true">IF(ISBLANK(OFFSET('Raw Data'!$A$3,MATCH('Data above threshold'!$A18,'Raw Data'!$B$4:$B$185,0),MATCH('Data above threshold'!BM$4,'Raw Data'!$3:$3,0)-1)),"", IFERROR($J18*OFFSET('Raw Data'!$A$3,MATCH('Data above threshold'!$A18,'Raw Data'!$B$4:$B$185,0),MATCH('Data above threshold'!BM$4,'Raw Data'!$3:$3,0)-1),"NA"))</f>
        <v/>
      </c>
      <c r="BL18" s="103" t="str">
        <f aca="true">IF(ISBLANK(OFFSET('Raw Data'!$A$3,MATCH('Data above threshold'!$A18,'Raw Data'!$B$4:$B$185,0),MATCH('Data above threshold'!BN$4,'Raw Data'!$3:$3,0)-1)),"", IFERROR($J18*OFFSET('Raw Data'!$A$3,MATCH('Data above threshold'!$A18,'Raw Data'!$B$4:$B$185,0),MATCH('Data above threshold'!BN$4,'Raw Data'!$3:$3,0)-1),"NA"))</f>
        <v/>
      </c>
      <c r="BM18" s="103" t="str">
        <f aca="true">IF(ISBLANK(OFFSET('Raw Data'!$A$3,MATCH('Data above threshold'!$A18,'Raw Data'!$B$4:$B$185,0),MATCH('Data above threshold'!BO$4,'Raw Data'!$3:$3,0)-1)),"", IFERROR($J18*OFFSET('Raw Data'!$A$3,MATCH('Data above threshold'!$A18,'Raw Data'!$B$4:$B$185,0),MATCH('Data above threshold'!BO$4,'Raw Data'!$3:$3,0)-1),"NA"))</f>
        <v/>
      </c>
      <c r="BN18" s="103" t="str">
        <f aca="true">IF(ISBLANK(OFFSET('Raw Data'!$A$3,MATCH('Data above threshold'!$A18,'Raw Data'!$B$4:$B$185,0),MATCH('Data above threshold'!BP$4,'Raw Data'!$3:$3,0)-1)),"", IFERROR($J18*OFFSET('Raw Data'!$A$3,MATCH('Data above threshold'!$A18,'Raw Data'!$B$4:$B$185,0),MATCH('Data above threshold'!BP$4,'Raw Data'!$3:$3,0)-1),"NA"))</f>
        <v/>
      </c>
      <c r="BO18" s="103" t="str">
        <f aca="true">IF(ISBLANK(OFFSET('Raw Data'!$A$3,MATCH('Data above threshold'!$A18,'Raw Data'!$B$4:$B$185,0),MATCH('Data above threshold'!BQ$4,'Raw Data'!$3:$3,0)-1)),"", IFERROR($J18*OFFSET('Raw Data'!$A$3,MATCH('Data above threshold'!$A18,'Raw Data'!$B$4:$B$185,0),MATCH('Data above threshold'!BQ$4,'Raw Data'!$3:$3,0)-1),"NA"))</f>
        <v/>
      </c>
      <c r="BP18" s="103" t="str">
        <f aca="true">IF(ISBLANK(OFFSET('Raw Data'!$A$3,MATCH('Data above threshold'!$A18,'Raw Data'!$B$4:$B$185,0),MATCH('Data above threshold'!BR$4,'Raw Data'!$3:$3,0)-1)),"", IFERROR($J18*OFFSET('Raw Data'!$A$3,MATCH('Data above threshold'!$A18,'Raw Data'!$B$4:$B$185,0),MATCH('Data above threshold'!BR$4,'Raw Data'!$3:$3,0)-1),"NA"))</f>
        <v/>
      </c>
      <c r="BQ18" s="103" t="str">
        <f aca="true">IF(ISBLANK(OFFSET('Raw Data'!$A$3,MATCH('Data above threshold'!$A18,'Raw Data'!$B$4:$B$185,0),MATCH('Data above threshold'!BS$4,'Raw Data'!$3:$3,0)-1)),"", IFERROR($J18*OFFSET('Raw Data'!$A$3,MATCH('Data above threshold'!$A18,'Raw Data'!$B$4:$B$185,0),MATCH('Data above threshold'!BS$4,'Raw Data'!$3:$3,0)-1),"NA"))</f>
        <v/>
      </c>
      <c r="BR18" s="103" t="str">
        <f aca="true">IF(ISBLANK(OFFSET('Raw Data'!$A$3,MATCH('Data above threshold'!$A18,'Raw Data'!$B$4:$B$185,0),MATCH('Data above threshold'!BT$4,'Raw Data'!$3:$3,0)-1)),"", IFERROR($J18*OFFSET('Raw Data'!$A$3,MATCH('Data above threshold'!$A18,'Raw Data'!$B$4:$B$185,0),MATCH('Data above threshold'!BT$4,'Raw Data'!$3:$3,0)-1),"NA"))</f>
        <v/>
      </c>
      <c r="BS18" s="103" t="str">
        <f aca="true">IF(ISBLANK(OFFSET('Raw Data'!$A$3,MATCH('Data above threshold'!$A18,'Raw Data'!$B$4:$B$185,0),MATCH('Data above threshold'!BU$4,'Raw Data'!$3:$3,0)-1)),"", IFERROR($J18*OFFSET('Raw Data'!$A$3,MATCH('Data above threshold'!$A18,'Raw Data'!$B$4:$B$185,0),MATCH('Data above threshold'!BU$4,'Raw Data'!$3:$3,0)-1),"NA"))</f>
        <v/>
      </c>
      <c r="BT18" s="103" t="str">
        <f aca="true">IF(ISBLANK(OFFSET('Raw Data'!$A$3,MATCH('Data above threshold'!$A18,'Raw Data'!$B$4:$B$185,0),MATCH('Data above threshold'!BV$4,'Raw Data'!$3:$3,0)-1)),"", IFERROR($J18*OFFSET('Raw Data'!$A$3,MATCH('Data above threshold'!$A18,'Raw Data'!$B$4:$B$185,0),MATCH('Data above threshold'!BV$4,'Raw Data'!$3:$3,0)-1),"NA"))</f>
        <v/>
      </c>
      <c r="BU18" s="103" t="str">
        <f aca="true">IF(ISBLANK(OFFSET('Raw Data'!$A$3,MATCH('Data above threshold'!$A18,'Raw Data'!$B$4:$B$185,0),MATCH('Data above threshold'!BW$4,'Raw Data'!$3:$3,0)-1)),"", IFERROR($J18*OFFSET('Raw Data'!$A$3,MATCH('Data above threshold'!$A18,'Raw Data'!$B$4:$B$185,0),MATCH('Data above threshold'!BW$4,'Raw Data'!$3:$3,0)-1),"NA"))</f>
        <v/>
      </c>
      <c r="BV18" s="103" t="str">
        <f aca="true">IF(ISBLANK(OFFSET('Raw Data'!$A$3,MATCH('Data above threshold'!$A18,'Raw Data'!$B$4:$B$185,0),MATCH('Data above threshold'!BX$4,'Raw Data'!$3:$3,0)-1)),"", IFERROR($J18*OFFSET('Raw Data'!$A$3,MATCH('Data above threshold'!$A18,'Raw Data'!$B$4:$B$185,0),MATCH('Data above threshold'!BX$4,'Raw Data'!$3:$3,0)-1),"NA"))</f>
        <v/>
      </c>
      <c r="BW18" s="103" t="str">
        <f aca="true">IF(ISBLANK(OFFSET('Raw Data'!$A$3,MATCH('Data above threshold'!$A18,'Raw Data'!$B$4:$B$185,0),MATCH('Data above threshold'!BY$4,'Raw Data'!$3:$3,0)-1)),"", IFERROR($J18*OFFSET('Raw Data'!$A$3,MATCH('Data above threshold'!$A18,'Raw Data'!$B$4:$B$185,0),MATCH('Data above threshold'!BY$4,'Raw Data'!$3:$3,0)-1),"NA"))</f>
        <v/>
      </c>
      <c r="BX18" s="103" t="str">
        <f aca="true">IF(ISBLANK(OFFSET('Raw Data'!$A$3,MATCH('Data above threshold'!$A18,'Raw Data'!$B$4:$B$185,0),MATCH('Data above threshold'!BZ$4,'Raw Data'!$3:$3,0)-1)),"", IFERROR($J18*OFFSET('Raw Data'!$A$3,MATCH('Data above threshold'!$A18,'Raw Data'!$B$4:$B$185,0),MATCH('Data above threshold'!BZ$4,'Raw Data'!$3:$3,0)-1),"NA"))</f>
        <v/>
      </c>
      <c r="BY18" s="103" t="str">
        <f aca="true">IF(ISBLANK(OFFSET('Raw Data'!$A$3,MATCH('Data above threshold'!$A18,'Raw Data'!$B$4:$B$185,0),MATCH('Data above threshold'!CA$4,'Raw Data'!$3:$3,0)-1)),"", IFERROR($J18*OFFSET('Raw Data'!$A$3,MATCH('Data above threshold'!$A18,'Raw Data'!$B$4:$B$185,0),MATCH('Data above threshold'!CA$4,'Raw Data'!$3:$3,0)-1),"NA"))</f>
        <v/>
      </c>
      <c r="BZ18" s="103" t="str">
        <f aca="true">IF(ISBLANK(OFFSET('Raw Data'!$A$3,MATCH('Data above threshold'!$A18,'Raw Data'!$B$4:$B$185,0),MATCH('Data above threshold'!CB$4,'Raw Data'!$3:$3,0)-1)),"", IFERROR($J18*OFFSET('Raw Data'!$A$3,MATCH('Data above threshold'!$A18,'Raw Data'!$B$4:$B$185,0),MATCH('Data above threshold'!CB$4,'Raw Data'!$3:$3,0)-1),"NA"))</f>
        <v/>
      </c>
      <c r="CA18" s="103" t="str">
        <f aca="true">IF(ISBLANK(OFFSET('Raw Data'!$A$3,MATCH('Data above threshold'!$A18,'Raw Data'!$B$4:$B$185,0),MATCH('Data above threshold'!CC$4,'Raw Data'!$3:$3,0)-1)),"", IFERROR($J18*OFFSET('Raw Data'!$A$3,MATCH('Data above threshold'!$A18,'Raw Data'!$B$4:$B$185,0),MATCH('Data above threshold'!CC$4,'Raw Data'!$3:$3,0)-1),"NA"))</f>
        <v/>
      </c>
      <c r="CB18" s="103" t="str">
        <f aca="true">IF(ISBLANK(OFFSET('Raw Data'!$A$3,MATCH('Data above threshold'!$A18,'Raw Data'!$B$4:$B$185,0),MATCH('Data above threshold'!CD$4,'Raw Data'!$3:$3,0)-1)),"", IFERROR($J18*OFFSET('Raw Data'!$A$3,MATCH('Data above threshold'!$A18,'Raw Data'!$B$4:$B$185,0),MATCH('Data above threshold'!CD$4,'Raw Data'!$3:$3,0)-1),"NA"))</f>
        <v/>
      </c>
      <c r="CC18" s="103" t="str">
        <f aca="true">IF(ISBLANK(OFFSET('Raw Data'!$A$3,MATCH('Data above threshold'!$A18,'Raw Data'!$B$4:$B$185,0),MATCH('Data above threshold'!CE$4,'Raw Data'!$3:$3,0)-1)),"", IFERROR($J18*OFFSET('Raw Data'!$A$3,MATCH('Data above threshold'!$A18,'Raw Data'!$B$4:$B$185,0),MATCH('Data above threshold'!CE$4,'Raw Data'!$3:$3,0)-1),"NA"))</f>
        <v/>
      </c>
      <c r="CD18" s="103" t="str">
        <f aca="true">IF(ISBLANK(OFFSET('Raw Data'!$A$3,MATCH('Data above threshold'!$A18,'Raw Data'!$B$4:$B$185,0),MATCH('Data above threshold'!CF$4,'Raw Data'!$3:$3,0)-1)),"", IFERROR($J18*OFFSET('Raw Data'!$A$3,MATCH('Data above threshold'!$A18,'Raw Data'!$B$4:$B$185,0),MATCH('Data above threshold'!CF$4,'Raw Data'!$3:$3,0)-1),"NA"))</f>
        <v/>
      </c>
      <c r="CE18" s="103" t="str">
        <f aca="true">IF(ISBLANK(OFFSET('Raw Data'!$A$3,MATCH('Data above threshold'!$A18,'Raw Data'!$B$4:$B$185,0),MATCH('Data above threshold'!CG$4,'Raw Data'!$3:$3,0)-1)),"", IFERROR($J18*OFFSET('Raw Data'!$A$3,MATCH('Data above threshold'!$A18,'Raw Data'!$B$4:$B$185,0),MATCH('Data above threshold'!CG$4,'Raw Data'!$3:$3,0)-1),"NA"))</f>
        <v/>
      </c>
      <c r="CF18" s="103" t="str">
        <f aca="true">IF(ISBLANK(OFFSET('Raw Data'!$A$3,MATCH('Data above threshold'!$A18,'Raw Data'!$B$4:$B$185,0),MATCH('Data above threshold'!CH$4,'Raw Data'!$3:$3,0)-1)),"", IFERROR($J18*OFFSET('Raw Data'!$A$3,MATCH('Data above threshold'!$A18,'Raw Data'!$B$4:$B$185,0),MATCH('Data above threshold'!CH$4,'Raw Data'!$3:$3,0)-1),"NA"))</f>
        <v/>
      </c>
      <c r="CG18" s="103" t="str">
        <f aca="true">IF(ISBLANK(OFFSET('Raw Data'!$A$3,MATCH('Data above threshold'!$A18,'Raw Data'!$B$4:$B$185,0),MATCH('Data above threshold'!CI$4,'Raw Data'!$3:$3,0)-1)),"", IFERROR($J18*OFFSET('Raw Data'!$A$3,MATCH('Data above threshold'!$A18,'Raw Data'!$B$4:$B$185,0),MATCH('Data above threshold'!CI$4,'Raw Data'!$3:$3,0)-1),"NA"))</f>
        <v/>
      </c>
      <c r="CH18" s="103" t="str">
        <f aca="true">IF(ISBLANK(OFFSET('Raw Data'!$A$3,MATCH('Data above threshold'!$A18,'Raw Data'!$B$4:$B$185,0),MATCH('Data above threshold'!CJ$4,'Raw Data'!$3:$3,0)-1)),"", IFERROR($J18*OFFSET('Raw Data'!$A$3,MATCH('Data above threshold'!$A18,'Raw Data'!$B$4:$B$185,0),MATCH('Data above threshold'!CJ$4,'Raw Data'!$3:$3,0)-1),"NA"))</f>
        <v/>
      </c>
      <c r="CI18" s="103" t="str">
        <f aca="true">IF(ISBLANK(OFFSET('Raw Data'!$A$3,MATCH('Data above threshold'!$A18,'Raw Data'!$B$4:$B$185,0),MATCH('Data above threshold'!CK$4,'Raw Data'!$3:$3,0)-1)),"", IFERROR($J18*OFFSET('Raw Data'!$A$3,MATCH('Data above threshold'!$A18,'Raw Data'!$B$4:$B$185,0),MATCH('Data above threshold'!CK$4,'Raw Data'!$3:$3,0)-1),"NA"))</f>
        <v/>
      </c>
      <c r="CJ18" s="103" t="str">
        <f aca="true">IF(ISBLANK(OFFSET('Raw Data'!$A$3,MATCH('Data above threshold'!$A18,'Raw Data'!$B$4:$B$185,0),MATCH('Data above threshold'!CL$4,'Raw Data'!$3:$3,0)-1)),"", IFERROR($J18*OFFSET('Raw Data'!$A$3,MATCH('Data above threshold'!$A18,'Raw Data'!$B$4:$B$185,0),MATCH('Data above threshold'!CL$4,'Raw Data'!$3:$3,0)-1),"NA"))</f>
        <v/>
      </c>
      <c r="CK18" s="103" t="str">
        <f aca="true">IF(ISBLANK(OFFSET('Raw Data'!$A$3,MATCH('Data above threshold'!$A18,'Raw Data'!$B$4:$B$185,0),MATCH('Data above threshold'!CM$4,'Raw Data'!$3:$3,0)-1)),"", IFERROR($J18*OFFSET('Raw Data'!$A$3,MATCH('Data above threshold'!$A18,'Raw Data'!$B$4:$B$185,0),MATCH('Data above threshold'!CM$4,'Raw Data'!$3:$3,0)-1),"NA"))</f>
        <v/>
      </c>
      <c r="CL18" s="103" t="str">
        <f aca="true">IF(ISBLANK(OFFSET('Raw Data'!$A$3,MATCH('Data above threshold'!$A18,'Raw Data'!$B$4:$B$185,0),MATCH('Data above threshold'!CN$4,'Raw Data'!$3:$3,0)-1)),"", IFERROR($J18*OFFSET('Raw Data'!$A$3,MATCH('Data above threshold'!$A18,'Raw Data'!$B$4:$B$185,0),MATCH('Data above threshold'!CN$4,'Raw Data'!$3:$3,0)-1),"NA"))</f>
        <v/>
      </c>
      <c r="CM18" s="103" t="str">
        <f aca="true">IF(ISBLANK(OFFSET('Raw Data'!$A$3,MATCH('Data above threshold'!$A18,'Raw Data'!$B$4:$B$185,0),MATCH('Data above threshold'!CO$4,'Raw Data'!$3:$3,0)-1)),"", IFERROR($J18*OFFSET('Raw Data'!$A$3,MATCH('Data above threshold'!$A18,'Raw Data'!$B$4:$B$185,0),MATCH('Data above threshold'!CO$4,'Raw Data'!$3:$3,0)-1),"NA"))</f>
        <v/>
      </c>
      <c r="CN18" s="103" t="str">
        <f aca="true">IF(ISBLANK(OFFSET('Raw Data'!$A$3,MATCH('Data above threshold'!$A18,'Raw Data'!$B$4:$B$185,0),MATCH('Data above threshold'!CP$4,'Raw Data'!$3:$3,0)-1)),"", IFERROR($J18*OFFSET('Raw Data'!$A$3,MATCH('Data above threshold'!$A18,'Raw Data'!$B$4:$B$185,0),MATCH('Data above threshold'!CP$4,'Raw Data'!$3:$3,0)-1),"NA"))</f>
        <v/>
      </c>
      <c r="CO18" s="103" t="str">
        <f aca="true">IF(ISBLANK(OFFSET('Raw Data'!$A$3,MATCH('Data above threshold'!$A18,'Raw Data'!$B$4:$B$185,0),MATCH('Data above threshold'!CQ$4,'Raw Data'!$3:$3,0)-1)),"", IFERROR($J18*OFFSET('Raw Data'!$A$3,MATCH('Data above threshold'!$A18,'Raw Data'!$B$4:$B$185,0),MATCH('Data above threshold'!CQ$4,'Raw Data'!$3:$3,0)-1),"NA"))</f>
        <v/>
      </c>
      <c r="CP18" s="103" t="str">
        <f aca="true">IF(ISBLANK(OFFSET('Raw Data'!$A$3,MATCH('Data above threshold'!$A18,'Raw Data'!$B$4:$B$185,0),MATCH('Data above threshold'!CR$4,'Raw Data'!$3:$3,0)-1)),"", IFERROR($J18*OFFSET('Raw Data'!$A$3,MATCH('Data above threshold'!$A18,'Raw Data'!$B$4:$B$185,0),MATCH('Data above threshold'!CR$4,'Raw Data'!$3:$3,0)-1),"NA"))</f>
        <v/>
      </c>
    </row>
    <row r="19" s="103" customFormat="true" ht="15.5" hidden="false" customHeight="false" outlineLevel="0" collapsed="false">
      <c r="A19" s="107" t="n">
        <v>1210</v>
      </c>
      <c r="B19" s="107" t="n">
        <v>3</v>
      </c>
      <c r="C19" s="103" t="str">
        <f aca="true">IF(ISBLANK(OFFSET('Raw Data'!$A$3,MATCH($A19,'Raw Data'!$B$4:$B$185,0),MATCH(C$4,'Raw Data'!$3:$3,0)-1)),"",OFFSET('Raw Data'!$A$3,MATCH($A19,'Raw Data'!$B$4:$B$185,0),MATCH(C$4,'Raw Data'!$3:$3,0)-1))</f>
        <v>Online Access</v>
      </c>
      <c r="D19" s="103" t="str">
        <f aca="true">IF(ISBLANK(OFFSET('Raw Data'!$A$3,MATCH($A19,'Raw Data'!$B$4:$B$185,0),MATCH(D$4,'Raw Data'!$3:$3,0)-1)),"",OFFSET('Raw Data'!$A$3,MATCH($A19,'Raw Data'!$B$4:$B$185,0),MATCH(D$4,'Raw Data'!$3:$3,0)-1))</f>
        <v/>
      </c>
      <c r="E19" s="103" t="str">
        <f aca="true">IF(ISBLANK(OFFSET('Raw Data'!$A$3,MATCH($A19,'Raw Data'!$B$4:$B$185,0),MATCH(E$4,'Raw Data'!$3:$3,0)-1)),"",OFFSET('Raw Data'!$A$3,MATCH($A19,'Raw Data'!$B$4:$B$185,0),MATCH(E$4,'Raw Data'!$3:$3,0)-1))</f>
        <v/>
      </c>
      <c r="F19" s="103" t="str">
        <f aca="true">IF(ISBLANK(OFFSET('Raw Data'!$A$3,MATCH($A19,'Raw Data'!$B$4:$B$185,0),MATCH(F$4,'Raw Data'!$3:$3,0)-1)),"",OFFSET('Raw Data'!$A$3,MATCH($A19,'Raw Data'!$B$4:$B$185,0),MATCH(F$4,'Raw Data'!$3:$3,0)-1))</f>
        <v/>
      </c>
      <c r="H19" s="103" t="str">
        <f aca="true">IF(ISBLANK(OFFSET('Raw Data'!$A$3,MATCH($A19,'Raw Data'!$B$4:$B$185,0),MATCH(H$4,'Raw Data'!$3:$3,0)-1)),"",OFFSET('Raw Data'!$A$3,MATCH($A19,'Raw Data'!$B$4:$B$185,0),MATCH(H$4,'Raw Data'!$3:$3,0)-1))</f>
        <v/>
      </c>
      <c r="I19" s="103" t="str">
        <f aca="true">IF(ISBLANK(OFFSET('Raw Data'!$A$3,MATCH($A19,'Raw Data'!$B$4:$B$185,0),MATCH(I$4,'Raw Data'!$3:$3,0)-1)),"",OFFSET('Raw Data'!$A$3,MATCH($A19,'Raw Data'!$B$4:$B$185,0),MATCH(I$4,'Raw Data'!$3:$3,0)-1))</f>
        <v/>
      </c>
      <c r="J19" s="103" t="str">
        <f aca="false">IF(I19="","",IF(I19="Minus",-1,1))</f>
        <v/>
      </c>
      <c r="K19" s="105" t="str">
        <f aca="false" t="array" ref="K19:K19">IFERROR(SKEW(IF(ISNUMBER(O19:CP19),O19:CP19,"")),"")</f>
        <v/>
      </c>
      <c r="L19" s="103" t="n">
        <f aca="true">IF(ISBLANK(OFFSET('Data above threshold'!$A$4,MATCH('Data above threshold'!$A19,'Data above threshold'!$A$5:$A$185,0),MATCH('Data above threshold'!N$4,'Data above threshold'!$4:$4,0)-1)),1,OFFSET('Data above threshold'!$A$4,MATCH('Data above threshold'!$A19,'Data above threshold'!$A$5:$A$185,0),MATCH('Data above threshold'!N$4,'Data above threshold'!$4:$4,0)-1))</f>
        <v>1</v>
      </c>
      <c r="M19" s="103" t="str">
        <f aca="true">IF(ISBLANK(OFFSET('Data above threshold'!$A$4,MATCH('Data above threshold'!$A19,'Data above threshold'!$A$5:$A$185,0),MATCH('Data above threshold'!O$4,'Data above threshold'!$4:$4,0)-1)),"",OFFSET('Data above threshold'!$A$4,MATCH('Data above threshold'!$A19,'Data above threshold'!$A$5:$A$185,0),MATCH('Data above threshold'!O$4,'Data above threshold'!$4:$4,0)-1))</f>
        <v/>
      </c>
      <c r="N19" s="106" t="str">
        <f aca="false" t="array" ref="N19:N19">IF(B19&lt;4,"",1-IFERROR(SUM(ISNUMBER(O19:CP19)*(1-$O$3:$CP$3))/COUNTIF($O$3:$CP$3,0),0))</f>
        <v/>
      </c>
      <c r="O19" s="103" t="str">
        <f aca="true">IF(ISBLANK(OFFSET('Raw Data'!$A$3,MATCH('Data above threshold'!$A19,'Raw Data'!$B$4:$B$185,0),MATCH('Data above threshold'!Q$4,'Raw Data'!$3:$3,0)-1)),"", IFERROR($J19*OFFSET('Raw Data'!$A$3,MATCH('Data above threshold'!$A19,'Raw Data'!$B$4:$B$185,0),MATCH('Data above threshold'!Q$4,'Raw Data'!$3:$3,0)-1),"NA"))</f>
        <v/>
      </c>
      <c r="P19" s="103" t="str">
        <f aca="true">IF(ISBLANK(OFFSET('Raw Data'!$A$3,MATCH('Data above threshold'!$A19,'Raw Data'!$B$4:$B$185,0),MATCH('Data above threshold'!R$4,'Raw Data'!$3:$3,0)-1)),"", IFERROR($J19*OFFSET('Raw Data'!$A$3,MATCH('Data above threshold'!$A19,'Raw Data'!$B$4:$B$185,0),MATCH('Data above threshold'!R$4,'Raw Data'!$3:$3,0)-1),"NA"))</f>
        <v/>
      </c>
      <c r="Q19" s="103" t="str">
        <f aca="true">IF(ISBLANK(OFFSET('Raw Data'!$A$3,MATCH('Data above threshold'!$A19,'Raw Data'!$B$4:$B$185,0),MATCH('Data above threshold'!S$4,'Raw Data'!$3:$3,0)-1)),"", IFERROR($J19*OFFSET('Raw Data'!$A$3,MATCH('Data above threshold'!$A19,'Raw Data'!$B$4:$B$185,0),MATCH('Data above threshold'!S$4,'Raw Data'!$3:$3,0)-1),"NA"))</f>
        <v/>
      </c>
      <c r="R19" s="103" t="str">
        <f aca="true">IF(ISBLANK(OFFSET('Raw Data'!$A$3,MATCH('Data above threshold'!$A19,'Raw Data'!$B$4:$B$185,0),MATCH('Data above threshold'!T$4,'Raw Data'!$3:$3,0)-1)),"", IFERROR($J19*OFFSET('Raw Data'!$A$3,MATCH('Data above threshold'!$A19,'Raw Data'!$B$4:$B$185,0),MATCH('Data above threshold'!T$4,'Raw Data'!$3:$3,0)-1),"NA"))</f>
        <v/>
      </c>
      <c r="S19" s="103" t="str">
        <f aca="true">IF(ISBLANK(OFFSET('Raw Data'!$A$3,MATCH('Data above threshold'!$A19,'Raw Data'!$B$4:$B$185,0),MATCH('Data above threshold'!U$4,'Raw Data'!$3:$3,0)-1)),"", IFERROR($J19*OFFSET('Raw Data'!$A$3,MATCH('Data above threshold'!$A19,'Raw Data'!$B$4:$B$185,0),MATCH('Data above threshold'!U$4,'Raw Data'!$3:$3,0)-1),"NA"))</f>
        <v/>
      </c>
      <c r="T19" s="103" t="str">
        <f aca="true">IF(ISBLANK(OFFSET('Raw Data'!$A$3,MATCH('Data above threshold'!$A19,'Raw Data'!$B$4:$B$185,0),MATCH('Data above threshold'!V$4,'Raw Data'!$3:$3,0)-1)),"", IFERROR($J19*OFFSET('Raw Data'!$A$3,MATCH('Data above threshold'!$A19,'Raw Data'!$B$4:$B$185,0),MATCH('Data above threshold'!V$4,'Raw Data'!$3:$3,0)-1),"NA"))</f>
        <v/>
      </c>
      <c r="U19" s="103" t="str">
        <f aca="true">IF(ISBLANK(OFFSET('Raw Data'!$A$3,MATCH('Data above threshold'!$A19,'Raw Data'!$B$4:$B$185,0),MATCH('Data above threshold'!W$4,'Raw Data'!$3:$3,0)-1)),"", IFERROR($J19*OFFSET('Raw Data'!$A$3,MATCH('Data above threshold'!$A19,'Raw Data'!$B$4:$B$185,0),MATCH('Data above threshold'!W$4,'Raw Data'!$3:$3,0)-1),"NA"))</f>
        <v/>
      </c>
      <c r="V19" s="103" t="str">
        <f aca="true">IF(ISBLANK(OFFSET('Raw Data'!$A$3,MATCH('Data above threshold'!$A19,'Raw Data'!$B$4:$B$185,0),MATCH('Data above threshold'!X$4,'Raw Data'!$3:$3,0)-1)),"", IFERROR($J19*OFFSET('Raw Data'!$A$3,MATCH('Data above threshold'!$A19,'Raw Data'!$B$4:$B$185,0),MATCH('Data above threshold'!X$4,'Raw Data'!$3:$3,0)-1),"NA"))</f>
        <v/>
      </c>
      <c r="W19" s="103" t="str">
        <f aca="true">IF(ISBLANK(OFFSET('Raw Data'!$A$3,MATCH('Data above threshold'!$A19,'Raw Data'!$B$4:$B$185,0),MATCH('Data above threshold'!Y$4,'Raw Data'!$3:$3,0)-1)),"", IFERROR($J19*OFFSET('Raw Data'!$A$3,MATCH('Data above threshold'!$A19,'Raw Data'!$B$4:$B$185,0),MATCH('Data above threshold'!Y$4,'Raw Data'!$3:$3,0)-1),"NA"))</f>
        <v/>
      </c>
      <c r="X19" s="103" t="str">
        <f aca="true">IF(ISBLANK(OFFSET('Raw Data'!$A$3,MATCH('Data above threshold'!$A19,'Raw Data'!$B$4:$B$185,0),MATCH('Data above threshold'!Z$4,'Raw Data'!$3:$3,0)-1)),"", IFERROR($J19*OFFSET('Raw Data'!$A$3,MATCH('Data above threshold'!$A19,'Raw Data'!$B$4:$B$185,0),MATCH('Data above threshold'!Z$4,'Raw Data'!$3:$3,0)-1),"NA"))</f>
        <v/>
      </c>
      <c r="Y19" s="103" t="str">
        <f aca="true">IF(ISBLANK(OFFSET('Raw Data'!$A$3,MATCH('Data above threshold'!$A19,'Raw Data'!$B$4:$B$185,0),MATCH('Data above threshold'!AA$4,'Raw Data'!$3:$3,0)-1)),"", IFERROR($J19*OFFSET('Raw Data'!$A$3,MATCH('Data above threshold'!$A19,'Raw Data'!$B$4:$B$185,0),MATCH('Data above threshold'!AA$4,'Raw Data'!$3:$3,0)-1),"NA"))</f>
        <v/>
      </c>
      <c r="Z19" s="103" t="str">
        <f aca="true">IF(ISBLANK(OFFSET('Raw Data'!$A$3,MATCH('Data above threshold'!$A19,'Raw Data'!$B$4:$B$185,0),MATCH('Data above threshold'!AB$4,'Raw Data'!$3:$3,0)-1)),"", IFERROR($J19*OFFSET('Raw Data'!$A$3,MATCH('Data above threshold'!$A19,'Raw Data'!$B$4:$B$185,0),MATCH('Data above threshold'!AB$4,'Raw Data'!$3:$3,0)-1),"NA"))</f>
        <v/>
      </c>
      <c r="AA19" s="103" t="str">
        <f aca="true">IF(ISBLANK(OFFSET('Raw Data'!$A$3,MATCH('Data above threshold'!$A19,'Raw Data'!$B$4:$B$185,0),MATCH('Data above threshold'!AC$4,'Raw Data'!$3:$3,0)-1)),"", IFERROR($J19*OFFSET('Raw Data'!$A$3,MATCH('Data above threshold'!$A19,'Raw Data'!$B$4:$B$185,0),MATCH('Data above threshold'!AC$4,'Raw Data'!$3:$3,0)-1),"NA"))</f>
        <v/>
      </c>
      <c r="AB19" s="103" t="str">
        <f aca="true">IF(ISBLANK(OFFSET('Raw Data'!$A$3,MATCH('Data above threshold'!$A19,'Raw Data'!$B$4:$B$185,0),MATCH('Data above threshold'!AD$4,'Raw Data'!$3:$3,0)-1)),"", IFERROR($J19*OFFSET('Raw Data'!$A$3,MATCH('Data above threshold'!$A19,'Raw Data'!$B$4:$B$185,0),MATCH('Data above threshold'!AD$4,'Raw Data'!$3:$3,0)-1),"NA"))</f>
        <v/>
      </c>
      <c r="AC19" s="103" t="str">
        <f aca="true">IF(ISBLANK(OFFSET('Raw Data'!$A$3,MATCH('Data above threshold'!$A19,'Raw Data'!$B$4:$B$185,0),MATCH('Data above threshold'!AE$4,'Raw Data'!$3:$3,0)-1)),"", IFERROR($J19*OFFSET('Raw Data'!$A$3,MATCH('Data above threshold'!$A19,'Raw Data'!$B$4:$B$185,0),MATCH('Data above threshold'!AE$4,'Raw Data'!$3:$3,0)-1),"NA"))</f>
        <v/>
      </c>
      <c r="AD19" s="103" t="str">
        <f aca="true">IF(ISBLANK(OFFSET('Raw Data'!$A$3,MATCH('Data above threshold'!$A19,'Raw Data'!$B$4:$B$185,0),MATCH('Data above threshold'!AF$4,'Raw Data'!$3:$3,0)-1)),"", IFERROR($J19*OFFSET('Raw Data'!$A$3,MATCH('Data above threshold'!$A19,'Raw Data'!$B$4:$B$185,0),MATCH('Data above threshold'!AF$4,'Raw Data'!$3:$3,0)-1),"NA"))</f>
        <v/>
      </c>
      <c r="AE19" s="103" t="str">
        <f aca="true">IF(ISBLANK(OFFSET('Raw Data'!$A$3,MATCH('Data above threshold'!$A19,'Raw Data'!$B$4:$B$185,0),MATCH('Data above threshold'!AG$4,'Raw Data'!$3:$3,0)-1)),"", IFERROR($J19*OFFSET('Raw Data'!$A$3,MATCH('Data above threshold'!$A19,'Raw Data'!$B$4:$B$185,0),MATCH('Data above threshold'!AG$4,'Raw Data'!$3:$3,0)-1),"NA"))</f>
        <v/>
      </c>
      <c r="AF19" s="103" t="str">
        <f aca="true">IF(ISBLANK(OFFSET('Raw Data'!$A$3,MATCH('Data above threshold'!$A19,'Raw Data'!$B$4:$B$185,0),MATCH('Data above threshold'!AH$4,'Raw Data'!$3:$3,0)-1)),"", IFERROR($J19*OFFSET('Raw Data'!$A$3,MATCH('Data above threshold'!$A19,'Raw Data'!$B$4:$B$185,0),MATCH('Data above threshold'!AH$4,'Raw Data'!$3:$3,0)-1),"NA"))</f>
        <v/>
      </c>
      <c r="AG19" s="103" t="str">
        <f aca="true">IF(ISBLANK(OFFSET('Raw Data'!$A$3,MATCH('Data above threshold'!$A19,'Raw Data'!$B$4:$B$185,0),MATCH('Data above threshold'!AI$4,'Raw Data'!$3:$3,0)-1)),"", IFERROR($J19*OFFSET('Raw Data'!$A$3,MATCH('Data above threshold'!$A19,'Raw Data'!$B$4:$B$185,0),MATCH('Data above threshold'!AI$4,'Raw Data'!$3:$3,0)-1),"NA"))</f>
        <v/>
      </c>
      <c r="AH19" s="103" t="str">
        <f aca="true">IF(ISBLANK(OFFSET('Raw Data'!$A$3,MATCH('Data above threshold'!$A19,'Raw Data'!$B$4:$B$185,0),MATCH('Data above threshold'!AJ$4,'Raw Data'!$3:$3,0)-1)),"", IFERROR($J19*OFFSET('Raw Data'!$A$3,MATCH('Data above threshold'!$A19,'Raw Data'!$B$4:$B$185,0),MATCH('Data above threshold'!AJ$4,'Raw Data'!$3:$3,0)-1),"NA"))</f>
        <v/>
      </c>
      <c r="AI19" s="103" t="str">
        <f aca="true">IF(ISBLANK(OFFSET('Raw Data'!$A$3,MATCH('Data above threshold'!$A19,'Raw Data'!$B$4:$B$185,0),MATCH('Data above threshold'!AK$4,'Raw Data'!$3:$3,0)-1)),"", IFERROR($J19*OFFSET('Raw Data'!$A$3,MATCH('Data above threshold'!$A19,'Raw Data'!$B$4:$B$185,0),MATCH('Data above threshold'!AK$4,'Raw Data'!$3:$3,0)-1),"NA"))</f>
        <v/>
      </c>
      <c r="AJ19" s="103" t="str">
        <f aca="true">IF(ISBLANK(OFFSET('Raw Data'!$A$3,MATCH('Data above threshold'!$A19,'Raw Data'!$B$4:$B$185,0),MATCH('Data above threshold'!AL$4,'Raw Data'!$3:$3,0)-1)),"", IFERROR($J19*OFFSET('Raw Data'!$A$3,MATCH('Data above threshold'!$A19,'Raw Data'!$B$4:$B$185,0),MATCH('Data above threshold'!AL$4,'Raw Data'!$3:$3,0)-1),"NA"))</f>
        <v/>
      </c>
      <c r="AK19" s="103" t="str">
        <f aca="true">IF(ISBLANK(OFFSET('Raw Data'!$A$3,MATCH('Data above threshold'!$A19,'Raw Data'!$B$4:$B$185,0),MATCH('Data above threshold'!AM$4,'Raw Data'!$3:$3,0)-1)),"", IFERROR($J19*OFFSET('Raw Data'!$A$3,MATCH('Data above threshold'!$A19,'Raw Data'!$B$4:$B$185,0),MATCH('Data above threshold'!AM$4,'Raw Data'!$3:$3,0)-1),"NA"))</f>
        <v/>
      </c>
      <c r="AL19" s="103" t="str">
        <f aca="true">IF(ISBLANK(OFFSET('Raw Data'!$A$3,MATCH('Data above threshold'!$A19,'Raw Data'!$B$4:$B$185,0),MATCH('Data above threshold'!AN$4,'Raw Data'!$3:$3,0)-1)),"", IFERROR($J19*OFFSET('Raw Data'!$A$3,MATCH('Data above threshold'!$A19,'Raw Data'!$B$4:$B$185,0),MATCH('Data above threshold'!AN$4,'Raw Data'!$3:$3,0)-1),"NA"))</f>
        <v/>
      </c>
      <c r="AM19" s="103" t="str">
        <f aca="true">IF(ISBLANK(OFFSET('Raw Data'!$A$3,MATCH('Data above threshold'!$A19,'Raw Data'!$B$4:$B$185,0),MATCH('Data above threshold'!AO$4,'Raw Data'!$3:$3,0)-1)),"", IFERROR($J19*OFFSET('Raw Data'!$A$3,MATCH('Data above threshold'!$A19,'Raw Data'!$B$4:$B$185,0),MATCH('Data above threshold'!AO$4,'Raw Data'!$3:$3,0)-1),"NA"))</f>
        <v/>
      </c>
      <c r="AN19" s="103" t="str">
        <f aca="true">IF(ISBLANK(OFFSET('Raw Data'!$A$3,MATCH('Data above threshold'!$A19,'Raw Data'!$B$4:$B$185,0),MATCH('Data above threshold'!AP$4,'Raw Data'!$3:$3,0)-1)),"", IFERROR($J19*OFFSET('Raw Data'!$A$3,MATCH('Data above threshold'!$A19,'Raw Data'!$B$4:$B$185,0),MATCH('Data above threshold'!AP$4,'Raw Data'!$3:$3,0)-1),"NA"))</f>
        <v/>
      </c>
      <c r="AO19" s="103" t="str">
        <f aca="true">IF(ISBLANK(OFFSET('Raw Data'!$A$3,MATCH('Data above threshold'!$A19,'Raw Data'!$B$4:$B$185,0),MATCH('Data above threshold'!AQ$4,'Raw Data'!$3:$3,0)-1)),"", IFERROR($J19*OFFSET('Raw Data'!$A$3,MATCH('Data above threshold'!$A19,'Raw Data'!$B$4:$B$185,0),MATCH('Data above threshold'!AQ$4,'Raw Data'!$3:$3,0)-1),"NA"))</f>
        <v/>
      </c>
      <c r="AP19" s="103" t="str">
        <f aca="true">IF(ISBLANK(OFFSET('Raw Data'!$A$3,MATCH('Data above threshold'!$A19,'Raw Data'!$B$4:$B$185,0),MATCH('Data above threshold'!AR$4,'Raw Data'!$3:$3,0)-1)),"", IFERROR($J19*OFFSET('Raw Data'!$A$3,MATCH('Data above threshold'!$A19,'Raw Data'!$B$4:$B$185,0),MATCH('Data above threshold'!AR$4,'Raw Data'!$3:$3,0)-1),"NA"))</f>
        <v/>
      </c>
      <c r="AQ19" s="103" t="str">
        <f aca="true">IF(ISBLANK(OFFSET('Raw Data'!$A$3,MATCH('Data above threshold'!$A19,'Raw Data'!$B$4:$B$185,0),MATCH('Data above threshold'!AS$4,'Raw Data'!$3:$3,0)-1)),"", IFERROR($J19*OFFSET('Raw Data'!$A$3,MATCH('Data above threshold'!$A19,'Raw Data'!$B$4:$B$185,0),MATCH('Data above threshold'!AS$4,'Raw Data'!$3:$3,0)-1),"NA"))</f>
        <v/>
      </c>
      <c r="AR19" s="103" t="str">
        <f aca="true">IF(ISBLANK(OFFSET('Raw Data'!$A$3,MATCH('Data above threshold'!$A19,'Raw Data'!$B$4:$B$185,0),MATCH('Data above threshold'!AT$4,'Raw Data'!$3:$3,0)-1)),"", IFERROR($J19*OFFSET('Raw Data'!$A$3,MATCH('Data above threshold'!$A19,'Raw Data'!$B$4:$B$185,0),MATCH('Data above threshold'!AT$4,'Raw Data'!$3:$3,0)-1),"NA"))</f>
        <v/>
      </c>
      <c r="AS19" s="103" t="str">
        <f aca="true">IF(ISBLANK(OFFSET('Raw Data'!$A$3,MATCH('Data above threshold'!$A19,'Raw Data'!$B$4:$B$185,0),MATCH('Data above threshold'!AU$4,'Raw Data'!$3:$3,0)-1)),"", IFERROR($J19*OFFSET('Raw Data'!$A$3,MATCH('Data above threshold'!$A19,'Raw Data'!$B$4:$B$185,0),MATCH('Data above threshold'!AU$4,'Raw Data'!$3:$3,0)-1),"NA"))</f>
        <v/>
      </c>
      <c r="AT19" s="103" t="str">
        <f aca="true">IF(ISBLANK(OFFSET('Raw Data'!$A$3,MATCH('Data above threshold'!$A19,'Raw Data'!$B$4:$B$185,0),MATCH('Data above threshold'!AV$4,'Raw Data'!$3:$3,0)-1)),"", IFERROR($J19*OFFSET('Raw Data'!$A$3,MATCH('Data above threshold'!$A19,'Raw Data'!$B$4:$B$185,0),MATCH('Data above threshold'!AV$4,'Raw Data'!$3:$3,0)-1),"NA"))</f>
        <v/>
      </c>
      <c r="AU19" s="103" t="str">
        <f aca="true">IF(ISBLANK(OFFSET('Raw Data'!$A$3,MATCH('Data above threshold'!$A19,'Raw Data'!$B$4:$B$185,0),MATCH('Data above threshold'!AW$4,'Raw Data'!$3:$3,0)-1)),"", IFERROR($J19*OFFSET('Raw Data'!$A$3,MATCH('Data above threshold'!$A19,'Raw Data'!$B$4:$B$185,0),MATCH('Data above threshold'!AW$4,'Raw Data'!$3:$3,0)-1),"NA"))</f>
        <v/>
      </c>
      <c r="AV19" s="103" t="str">
        <f aca="true">IF(ISBLANK(OFFSET('Raw Data'!$A$3,MATCH('Data above threshold'!$A19,'Raw Data'!$B$4:$B$185,0),MATCH('Data above threshold'!AX$4,'Raw Data'!$3:$3,0)-1)),"", IFERROR($J19*OFFSET('Raw Data'!$A$3,MATCH('Data above threshold'!$A19,'Raw Data'!$B$4:$B$185,0),MATCH('Data above threshold'!AX$4,'Raw Data'!$3:$3,0)-1),"NA"))</f>
        <v/>
      </c>
      <c r="AW19" s="103" t="str">
        <f aca="true">IF(ISBLANK(OFFSET('Raw Data'!$A$3,MATCH('Data above threshold'!$A19,'Raw Data'!$B$4:$B$185,0),MATCH('Data above threshold'!AY$4,'Raw Data'!$3:$3,0)-1)),"", IFERROR($J19*OFFSET('Raw Data'!$A$3,MATCH('Data above threshold'!$A19,'Raw Data'!$B$4:$B$185,0),MATCH('Data above threshold'!AY$4,'Raw Data'!$3:$3,0)-1),"NA"))</f>
        <v/>
      </c>
      <c r="AX19" s="103" t="str">
        <f aca="true">IF(ISBLANK(OFFSET('Raw Data'!$A$3,MATCH('Data above threshold'!$A19,'Raw Data'!$B$4:$B$185,0),MATCH('Data above threshold'!AZ$4,'Raw Data'!$3:$3,0)-1)),"", IFERROR($J19*OFFSET('Raw Data'!$A$3,MATCH('Data above threshold'!$A19,'Raw Data'!$B$4:$B$185,0),MATCH('Data above threshold'!AZ$4,'Raw Data'!$3:$3,0)-1),"NA"))</f>
        <v/>
      </c>
      <c r="AY19" s="103" t="str">
        <f aca="true">IF(ISBLANK(OFFSET('Raw Data'!$A$3,MATCH('Data above threshold'!$A19,'Raw Data'!$B$4:$B$185,0),MATCH('Data above threshold'!BA$4,'Raw Data'!$3:$3,0)-1)),"", IFERROR($J19*OFFSET('Raw Data'!$A$3,MATCH('Data above threshold'!$A19,'Raw Data'!$B$4:$B$185,0),MATCH('Data above threshold'!BA$4,'Raw Data'!$3:$3,0)-1),"NA"))</f>
        <v/>
      </c>
      <c r="AZ19" s="103" t="str">
        <f aca="true">IF(ISBLANK(OFFSET('Raw Data'!$A$3,MATCH('Data above threshold'!$A19,'Raw Data'!$B$4:$B$185,0),MATCH('Data above threshold'!BB$4,'Raw Data'!$3:$3,0)-1)),"", IFERROR($J19*OFFSET('Raw Data'!$A$3,MATCH('Data above threshold'!$A19,'Raw Data'!$B$4:$B$185,0),MATCH('Data above threshold'!BB$4,'Raw Data'!$3:$3,0)-1),"NA"))</f>
        <v/>
      </c>
      <c r="BA19" s="103" t="str">
        <f aca="true">IF(ISBLANK(OFFSET('Raw Data'!$A$3,MATCH('Data above threshold'!$A19,'Raw Data'!$B$4:$B$185,0),MATCH('Data above threshold'!BC$4,'Raw Data'!$3:$3,0)-1)),"", IFERROR($J19*OFFSET('Raw Data'!$A$3,MATCH('Data above threshold'!$A19,'Raw Data'!$B$4:$B$185,0),MATCH('Data above threshold'!BC$4,'Raw Data'!$3:$3,0)-1),"NA"))</f>
        <v/>
      </c>
      <c r="BB19" s="103" t="str">
        <f aca="true">IF(ISBLANK(OFFSET('Raw Data'!$A$3,MATCH('Data above threshold'!$A19,'Raw Data'!$B$4:$B$185,0),MATCH('Data above threshold'!BD$4,'Raw Data'!$3:$3,0)-1)),"", IFERROR($J19*OFFSET('Raw Data'!$A$3,MATCH('Data above threshold'!$A19,'Raw Data'!$B$4:$B$185,0),MATCH('Data above threshold'!BD$4,'Raw Data'!$3:$3,0)-1),"NA"))</f>
        <v/>
      </c>
      <c r="BC19" s="103" t="str">
        <f aca="true">IF(ISBLANK(OFFSET('Raw Data'!$A$3,MATCH('Data above threshold'!$A19,'Raw Data'!$B$4:$B$185,0),MATCH('Data above threshold'!BE$4,'Raw Data'!$3:$3,0)-1)),"", IFERROR($J19*OFFSET('Raw Data'!$A$3,MATCH('Data above threshold'!$A19,'Raw Data'!$B$4:$B$185,0),MATCH('Data above threshold'!BE$4,'Raw Data'!$3:$3,0)-1),"NA"))</f>
        <v/>
      </c>
      <c r="BD19" s="103" t="str">
        <f aca="true">IF(ISBLANK(OFFSET('Raw Data'!$A$3,MATCH('Data above threshold'!$A19,'Raw Data'!$B$4:$B$185,0),MATCH('Data above threshold'!BF$4,'Raw Data'!$3:$3,0)-1)),"", IFERROR($J19*OFFSET('Raw Data'!$A$3,MATCH('Data above threshold'!$A19,'Raw Data'!$B$4:$B$185,0),MATCH('Data above threshold'!BF$4,'Raw Data'!$3:$3,0)-1),"NA"))</f>
        <v/>
      </c>
      <c r="BE19" s="103" t="str">
        <f aca="true">IF(ISBLANK(OFFSET('Raw Data'!$A$3,MATCH('Data above threshold'!$A19,'Raw Data'!$B$4:$B$185,0),MATCH('Data above threshold'!BG$4,'Raw Data'!$3:$3,0)-1)),"", IFERROR($J19*OFFSET('Raw Data'!$A$3,MATCH('Data above threshold'!$A19,'Raw Data'!$B$4:$B$185,0),MATCH('Data above threshold'!BG$4,'Raw Data'!$3:$3,0)-1),"NA"))</f>
        <v/>
      </c>
      <c r="BF19" s="103" t="str">
        <f aca="true">IF(ISBLANK(OFFSET('Raw Data'!$A$3,MATCH('Data above threshold'!$A19,'Raw Data'!$B$4:$B$185,0),MATCH('Data above threshold'!BH$4,'Raw Data'!$3:$3,0)-1)),"", IFERROR($J19*OFFSET('Raw Data'!$A$3,MATCH('Data above threshold'!$A19,'Raw Data'!$B$4:$B$185,0),MATCH('Data above threshold'!BH$4,'Raw Data'!$3:$3,0)-1),"NA"))</f>
        <v/>
      </c>
      <c r="BG19" s="103" t="str">
        <f aca="true">IF(ISBLANK(OFFSET('Raw Data'!$A$3,MATCH('Data above threshold'!$A19,'Raw Data'!$B$4:$B$185,0),MATCH('Data above threshold'!BI$4,'Raw Data'!$3:$3,0)-1)),"", IFERROR($J19*OFFSET('Raw Data'!$A$3,MATCH('Data above threshold'!$A19,'Raw Data'!$B$4:$B$185,0),MATCH('Data above threshold'!BI$4,'Raw Data'!$3:$3,0)-1),"NA"))</f>
        <v/>
      </c>
      <c r="BH19" s="103" t="str">
        <f aca="true">IF(ISBLANK(OFFSET('Raw Data'!$A$3,MATCH('Data above threshold'!$A19,'Raw Data'!$B$4:$B$185,0),MATCH('Data above threshold'!BJ$4,'Raw Data'!$3:$3,0)-1)),"", IFERROR($J19*OFFSET('Raw Data'!$A$3,MATCH('Data above threshold'!$A19,'Raw Data'!$B$4:$B$185,0),MATCH('Data above threshold'!BJ$4,'Raw Data'!$3:$3,0)-1),"NA"))</f>
        <v/>
      </c>
      <c r="BI19" s="103" t="str">
        <f aca="true">IF(ISBLANK(OFFSET('Raw Data'!$A$3,MATCH('Data above threshold'!$A19,'Raw Data'!$B$4:$B$185,0),MATCH('Data above threshold'!BK$4,'Raw Data'!$3:$3,0)-1)),"", IFERROR($J19*OFFSET('Raw Data'!$A$3,MATCH('Data above threshold'!$A19,'Raw Data'!$B$4:$B$185,0),MATCH('Data above threshold'!BK$4,'Raw Data'!$3:$3,0)-1),"NA"))</f>
        <v/>
      </c>
      <c r="BJ19" s="103" t="str">
        <f aca="true">IF(ISBLANK(OFFSET('Raw Data'!$A$3,MATCH('Data above threshold'!$A19,'Raw Data'!$B$4:$B$185,0),MATCH('Data above threshold'!BL$4,'Raw Data'!$3:$3,0)-1)),"", IFERROR($J19*OFFSET('Raw Data'!$A$3,MATCH('Data above threshold'!$A19,'Raw Data'!$B$4:$B$185,0),MATCH('Data above threshold'!BL$4,'Raw Data'!$3:$3,0)-1),"NA"))</f>
        <v/>
      </c>
      <c r="BK19" s="103" t="str">
        <f aca="true">IF(ISBLANK(OFFSET('Raw Data'!$A$3,MATCH('Data above threshold'!$A19,'Raw Data'!$B$4:$B$185,0),MATCH('Data above threshold'!BM$4,'Raw Data'!$3:$3,0)-1)),"", IFERROR($J19*OFFSET('Raw Data'!$A$3,MATCH('Data above threshold'!$A19,'Raw Data'!$B$4:$B$185,0),MATCH('Data above threshold'!BM$4,'Raw Data'!$3:$3,0)-1),"NA"))</f>
        <v/>
      </c>
      <c r="BL19" s="103" t="str">
        <f aca="true">IF(ISBLANK(OFFSET('Raw Data'!$A$3,MATCH('Data above threshold'!$A19,'Raw Data'!$B$4:$B$185,0),MATCH('Data above threshold'!BN$4,'Raw Data'!$3:$3,0)-1)),"", IFERROR($J19*OFFSET('Raw Data'!$A$3,MATCH('Data above threshold'!$A19,'Raw Data'!$B$4:$B$185,0),MATCH('Data above threshold'!BN$4,'Raw Data'!$3:$3,0)-1),"NA"))</f>
        <v/>
      </c>
      <c r="BM19" s="103" t="str">
        <f aca="true">IF(ISBLANK(OFFSET('Raw Data'!$A$3,MATCH('Data above threshold'!$A19,'Raw Data'!$B$4:$B$185,0),MATCH('Data above threshold'!BO$4,'Raw Data'!$3:$3,0)-1)),"", IFERROR($J19*OFFSET('Raw Data'!$A$3,MATCH('Data above threshold'!$A19,'Raw Data'!$B$4:$B$185,0),MATCH('Data above threshold'!BO$4,'Raw Data'!$3:$3,0)-1),"NA"))</f>
        <v/>
      </c>
      <c r="BN19" s="103" t="str">
        <f aca="true">IF(ISBLANK(OFFSET('Raw Data'!$A$3,MATCH('Data above threshold'!$A19,'Raw Data'!$B$4:$B$185,0),MATCH('Data above threshold'!BP$4,'Raw Data'!$3:$3,0)-1)),"", IFERROR($J19*OFFSET('Raw Data'!$A$3,MATCH('Data above threshold'!$A19,'Raw Data'!$B$4:$B$185,0),MATCH('Data above threshold'!BP$4,'Raw Data'!$3:$3,0)-1),"NA"))</f>
        <v/>
      </c>
      <c r="BO19" s="103" t="str">
        <f aca="true">IF(ISBLANK(OFFSET('Raw Data'!$A$3,MATCH('Data above threshold'!$A19,'Raw Data'!$B$4:$B$185,0),MATCH('Data above threshold'!BQ$4,'Raw Data'!$3:$3,0)-1)),"", IFERROR($J19*OFFSET('Raw Data'!$A$3,MATCH('Data above threshold'!$A19,'Raw Data'!$B$4:$B$185,0),MATCH('Data above threshold'!BQ$4,'Raw Data'!$3:$3,0)-1),"NA"))</f>
        <v/>
      </c>
      <c r="BP19" s="103" t="str">
        <f aca="true">IF(ISBLANK(OFFSET('Raw Data'!$A$3,MATCH('Data above threshold'!$A19,'Raw Data'!$B$4:$B$185,0),MATCH('Data above threshold'!BR$4,'Raw Data'!$3:$3,0)-1)),"", IFERROR($J19*OFFSET('Raw Data'!$A$3,MATCH('Data above threshold'!$A19,'Raw Data'!$B$4:$B$185,0),MATCH('Data above threshold'!BR$4,'Raw Data'!$3:$3,0)-1),"NA"))</f>
        <v/>
      </c>
      <c r="BQ19" s="103" t="str">
        <f aca="true">IF(ISBLANK(OFFSET('Raw Data'!$A$3,MATCH('Data above threshold'!$A19,'Raw Data'!$B$4:$B$185,0),MATCH('Data above threshold'!BS$4,'Raw Data'!$3:$3,0)-1)),"", IFERROR($J19*OFFSET('Raw Data'!$A$3,MATCH('Data above threshold'!$A19,'Raw Data'!$B$4:$B$185,0),MATCH('Data above threshold'!BS$4,'Raw Data'!$3:$3,0)-1),"NA"))</f>
        <v/>
      </c>
      <c r="BR19" s="103" t="str">
        <f aca="true">IF(ISBLANK(OFFSET('Raw Data'!$A$3,MATCH('Data above threshold'!$A19,'Raw Data'!$B$4:$B$185,0),MATCH('Data above threshold'!BT$4,'Raw Data'!$3:$3,0)-1)),"", IFERROR($J19*OFFSET('Raw Data'!$A$3,MATCH('Data above threshold'!$A19,'Raw Data'!$B$4:$B$185,0),MATCH('Data above threshold'!BT$4,'Raw Data'!$3:$3,0)-1),"NA"))</f>
        <v/>
      </c>
      <c r="BS19" s="103" t="str">
        <f aca="true">IF(ISBLANK(OFFSET('Raw Data'!$A$3,MATCH('Data above threshold'!$A19,'Raw Data'!$B$4:$B$185,0),MATCH('Data above threshold'!BU$4,'Raw Data'!$3:$3,0)-1)),"", IFERROR($J19*OFFSET('Raw Data'!$A$3,MATCH('Data above threshold'!$A19,'Raw Data'!$B$4:$B$185,0),MATCH('Data above threshold'!BU$4,'Raw Data'!$3:$3,0)-1),"NA"))</f>
        <v/>
      </c>
      <c r="BT19" s="103" t="str">
        <f aca="true">IF(ISBLANK(OFFSET('Raw Data'!$A$3,MATCH('Data above threshold'!$A19,'Raw Data'!$B$4:$B$185,0),MATCH('Data above threshold'!BV$4,'Raw Data'!$3:$3,0)-1)),"", IFERROR($J19*OFFSET('Raw Data'!$A$3,MATCH('Data above threshold'!$A19,'Raw Data'!$B$4:$B$185,0),MATCH('Data above threshold'!BV$4,'Raw Data'!$3:$3,0)-1),"NA"))</f>
        <v/>
      </c>
      <c r="BU19" s="103" t="str">
        <f aca="true">IF(ISBLANK(OFFSET('Raw Data'!$A$3,MATCH('Data above threshold'!$A19,'Raw Data'!$B$4:$B$185,0),MATCH('Data above threshold'!BW$4,'Raw Data'!$3:$3,0)-1)),"", IFERROR($J19*OFFSET('Raw Data'!$A$3,MATCH('Data above threshold'!$A19,'Raw Data'!$B$4:$B$185,0),MATCH('Data above threshold'!BW$4,'Raw Data'!$3:$3,0)-1),"NA"))</f>
        <v/>
      </c>
      <c r="BV19" s="103" t="str">
        <f aca="true">IF(ISBLANK(OFFSET('Raw Data'!$A$3,MATCH('Data above threshold'!$A19,'Raw Data'!$B$4:$B$185,0),MATCH('Data above threshold'!BX$4,'Raw Data'!$3:$3,0)-1)),"", IFERROR($J19*OFFSET('Raw Data'!$A$3,MATCH('Data above threshold'!$A19,'Raw Data'!$B$4:$B$185,0),MATCH('Data above threshold'!BX$4,'Raw Data'!$3:$3,0)-1),"NA"))</f>
        <v/>
      </c>
      <c r="BW19" s="103" t="str">
        <f aca="true">IF(ISBLANK(OFFSET('Raw Data'!$A$3,MATCH('Data above threshold'!$A19,'Raw Data'!$B$4:$B$185,0),MATCH('Data above threshold'!BY$4,'Raw Data'!$3:$3,0)-1)),"", IFERROR($J19*OFFSET('Raw Data'!$A$3,MATCH('Data above threshold'!$A19,'Raw Data'!$B$4:$B$185,0),MATCH('Data above threshold'!BY$4,'Raw Data'!$3:$3,0)-1),"NA"))</f>
        <v/>
      </c>
      <c r="BX19" s="103" t="str">
        <f aca="true">IF(ISBLANK(OFFSET('Raw Data'!$A$3,MATCH('Data above threshold'!$A19,'Raw Data'!$B$4:$B$185,0),MATCH('Data above threshold'!BZ$4,'Raw Data'!$3:$3,0)-1)),"", IFERROR($J19*OFFSET('Raw Data'!$A$3,MATCH('Data above threshold'!$A19,'Raw Data'!$B$4:$B$185,0),MATCH('Data above threshold'!BZ$4,'Raw Data'!$3:$3,0)-1),"NA"))</f>
        <v/>
      </c>
      <c r="BY19" s="103" t="str">
        <f aca="true">IF(ISBLANK(OFFSET('Raw Data'!$A$3,MATCH('Data above threshold'!$A19,'Raw Data'!$B$4:$B$185,0),MATCH('Data above threshold'!CA$4,'Raw Data'!$3:$3,0)-1)),"", IFERROR($J19*OFFSET('Raw Data'!$A$3,MATCH('Data above threshold'!$A19,'Raw Data'!$B$4:$B$185,0),MATCH('Data above threshold'!CA$4,'Raw Data'!$3:$3,0)-1),"NA"))</f>
        <v/>
      </c>
      <c r="BZ19" s="103" t="str">
        <f aca="true">IF(ISBLANK(OFFSET('Raw Data'!$A$3,MATCH('Data above threshold'!$A19,'Raw Data'!$B$4:$B$185,0),MATCH('Data above threshold'!CB$4,'Raw Data'!$3:$3,0)-1)),"", IFERROR($J19*OFFSET('Raw Data'!$A$3,MATCH('Data above threshold'!$A19,'Raw Data'!$B$4:$B$185,0),MATCH('Data above threshold'!CB$4,'Raw Data'!$3:$3,0)-1),"NA"))</f>
        <v/>
      </c>
      <c r="CA19" s="103" t="str">
        <f aca="true">IF(ISBLANK(OFFSET('Raw Data'!$A$3,MATCH('Data above threshold'!$A19,'Raw Data'!$B$4:$B$185,0),MATCH('Data above threshold'!CC$4,'Raw Data'!$3:$3,0)-1)),"", IFERROR($J19*OFFSET('Raw Data'!$A$3,MATCH('Data above threshold'!$A19,'Raw Data'!$B$4:$B$185,0),MATCH('Data above threshold'!CC$4,'Raw Data'!$3:$3,0)-1),"NA"))</f>
        <v/>
      </c>
      <c r="CB19" s="103" t="str">
        <f aca="true">IF(ISBLANK(OFFSET('Raw Data'!$A$3,MATCH('Data above threshold'!$A19,'Raw Data'!$B$4:$B$185,0),MATCH('Data above threshold'!CD$4,'Raw Data'!$3:$3,0)-1)),"", IFERROR($J19*OFFSET('Raw Data'!$A$3,MATCH('Data above threshold'!$A19,'Raw Data'!$B$4:$B$185,0),MATCH('Data above threshold'!CD$4,'Raw Data'!$3:$3,0)-1),"NA"))</f>
        <v/>
      </c>
      <c r="CC19" s="103" t="str">
        <f aca="true">IF(ISBLANK(OFFSET('Raw Data'!$A$3,MATCH('Data above threshold'!$A19,'Raw Data'!$B$4:$B$185,0),MATCH('Data above threshold'!CE$4,'Raw Data'!$3:$3,0)-1)),"", IFERROR($J19*OFFSET('Raw Data'!$A$3,MATCH('Data above threshold'!$A19,'Raw Data'!$B$4:$B$185,0),MATCH('Data above threshold'!CE$4,'Raw Data'!$3:$3,0)-1),"NA"))</f>
        <v/>
      </c>
      <c r="CD19" s="103" t="str">
        <f aca="true">IF(ISBLANK(OFFSET('Raw Data'!$A$3,MATCH('Data above threshold'!$A19,'Raw Data'!$B$4:$B$185,0),MATCH('Data above threshold'!CF$4,'Raw Data'!$3:$3,0)-1)),"", IFERROR($J19*OFFSET('Raw Data'!$A$3,MATCH('Data above threshold'!$A19,'Raw Data'!$B$4:$B$185,0),MATCH('Data above threshold'!CF$4,'Raw Data'!$3:$3,0)-1),"NA"))</f>
        <v/>
      </c>
      <c r="CE19" s="103" t="str">
        <f aca="true">IF(ISBLANK(OFFSET('Raw Data'!$A$3,MATCH('Data above threshold'!$A19,'Raw Data'!$B$4:$B$185,0),MATCH('Data above threshold'!CG$4,'Raw Data'!$3:$3,0)-1)),"", IFERROR($J19*OFFSET('Raw Data'!$A$3,MATCH('Data above threshold'!$A19,'Raw Data'!$B$4:$B$185,0),MATCH('Data above threshold'!CG$4,'Raw Data'!$3:$3,0)-1),"NA"))</f>
        <v/>
      </c>
      <c r="CF19" s="103" t="str">
        <f aca="true">IF(ISBLANK(OFFSET('Raw Data'!$A$3,MATCH('Data above threshold'!$A19,'Raw Data'!$B$4:$B$185,0),MATCH('Data above threshold'!CH$4,'Raw Data'!$3:$3,0)-1)),"", IFERROR($J19*OFFSET('Raw Data'!$A$3,MATCH('Data above threshold'!$A19,'Raw Data'!$B$4:$B$185,0),MATCH('Data above threshold'!CH$4,'Raw Data'!$3:$3,0)-1),"NA"))</f>
        <v/>
      </c>
      <c r="CG19" s="103" t="str">
        <f aca="true">IF(ISBLANK(OFFSET('Raw Data'!$A$3,MATCH('Data above threshold'!$A19,'Raw Data'!$B$4:$B$185,0),MATCH('Data above threshold'!CI$4,'Raw Data'!$3:$3,0)-1)),"", IFERROR($J19*OFFSET('Raw Data'!$A$3,MATCH('Data above threshold'!$A19,'Raw Data'!$B$4:$B$185,0),MATCH('Data above threshold'!CI$4,'Raw Data'!$3:$3,0)-1),"NA"))</f>
        <v/>
      </c>
      <c r="CH19" s="103" t="str">
        <f aca="true">IF(ISBLANK(OFFSET('Raw Data'!$A$3,MATCH('Data above threshold'!$A19,'Raw Data'!$B$4:$B$185,0),MATCH('Data above threshold'!CJ$4,'Raw Data'!$3:$3,0)-1)),"", IFERROR($J19*OFFSET('Raw Data'!$A$3,MATCH('Data above threshold'!$A19,'Raw Data'!$B$4:$B$185,0),MATCH('Data above threshold'!CJ$4,'Raw Data'!$3:$3,0)-1),"NA"))</f>
        <v/>
      </c>
      <c r="CI19" s="103" t="str">
        <f aca="true">IF(ISBLANK(OFFSET('Raw Data'!$A$3,MATCH('Data above threshold'!$A19,'Raw Data'!$B$4:$B$185,0),MATCH('Data above threshold'!CK$4,'Raw Data'!$3:$3,0)-1)),"", IFERROR($J19*OFFSET('Raw Data'!$A$3,MATCH('Data above threshold'!$A19,'Raw Data'!$B$4:$B$185,0),MATCH('Data above threshold'!CK$4,'Raw Data'!$3:$3,0)-1),"NA"))</f>
        <v/>
      </c>
      <c r="CJ19" s="103" t="str">
        <f aca="true">IF(ISBLANK(OFFSET('Raw Data'!$A$3,MATCH('Data above threshold'!$A19,'Raw Data'!$B$4:$B$185,0),MATCH('Data above threshold'!CL$4,'Raw Data'!$3:$3,0)-1)),"", IFERROR($J19*OFFSET('Raw Data'!$A$3,MATCH('Data above threshold'!$A19,'Raw Data'!$B$4:$B$185,0),MATCH('Data above threshold'!CL$4,'Raw Data'!$3:$3,0)-1),"NA"))</f>
        <v/>
      </c>
      <c r="CK19" s="103" t="str">
        <f aca="true">IF(ISBLANK(OFFSET('Raw Data'!$A$3,MATCH('Data above threshold'!$A19,'Raw Data'!$B$4:$B$185,0),MATCH('Data above threshold'!CM$4,'Raw Data'!$3:$3,0)-1)),"", IFERROR($J19*OFFSET('Raw Data'!$A$3,MATCH('Data above threshold'!$A19,'Raw Data'!$B$4:$B$185,0),MATCH('Data above threshold'!CM$4,'Raw Data'!$3:$3,0)-1),"NA"))</f>
        <v/>
      </c>
      <c r="CL19" s="103" t="str">
        <f aca="true">IF(ISBLANK(OFFSET('Raw Data'!$A$3,MATCH('Data above threshold'!$A19,'Raw Data'!$B$4:$B$185,0),MATCH('Data above threshold'!CN$4,'Raw Data'!$3:$3,0)-1)),"", IFERROR($J19*OFFSET('Raw Data'!$A$3,MATCH('Data above threshold'!$A19,'Raw Data'!$B$4:$B$185,0),MATCH('Data above threshold'!CN$4,'Raw Data'!$3:$3,0)-1),"NA"))</f>
        <v/>
      </c>
      <c r="CM19" s="103" t="str">
        <f aca="true">IF(ISBLANK(OFFSET('Raw Data'!$A$3,MATCH('Data above threshold'!$A19,'Raw Data'!$B$4:$B$185,0),MATCH('Data above threshold'!CO$4,'Raw Data'!$3:$3,0)-1)),"", IFERROR($J19*OFFSET('Raw Data'!$A$3,MATCH('Data above threshold'!$A19,'Raw Data'!$B$4:$B$185,0),MATCH('Data above threshold'!CO$4,'Raw Data'!$3:$3,0)-1),"NA"))</f>
        <v/>
      </c>
      <c r="CN19" s="103" t="str">
        <f aca="true">IF(ISBLANK(OFFSET('Raw Data'!$A$3,MATCH('Data above threshold'!$A19,'Raw Data'!$B$4:$B$185,0),MATCH('Data above threshold'!CP$4,'Raw Data'!$3:$3,0)-1)),"", IFERROR($J19*OFFSET('Raw Data'!$A$3,MATCH('Data above threshold'!$A19,'Raw Data'!$B$4:$B$185,0),MATCH('Data above threshold'!CP$4,'Raw Data'!$3:$3,0)-1),"NA"))</f>
        <v/>
      </c>
      <c r="CO19" s="103" t="str">
        <f aca="true">IF(ISBLANK(OFFSET('Raw Data'!$A$3,MATCH('Data above threshold'!$A19,'Raw Data'!$B$4:$B$185,0),MATCH('Data above threshold'!CQ$4,'Raw Data'!$3:$3,0)-1)),"", IFERROR($J19*OFFSET('Raw Data'!$A$3,MATCH('Data above threshold'!$A19,'Raw Data'!$B$4:$B$185,0),MATCH('Data above threshold'!CQ$4,'Raw Data'!$3:$3,0)-1),"NA"))</f>
        <v/>
      </c>
      <c r="CP19" s="103" t="str">
        <f aca="true">IF(ISBLANK(OFFSET('Raw Data'!$A$3,MATCH('Data above threshold'!$A19,'Raw Data'!$B$4:$B$185,0),MATCH('Data above threshold'!CR$4,'Raw Data'!$3:$3,0)-1)),"", IFERROR($J19*OFFSET('Raw Data'!$A$3,MATCH('Data above threshold'!$A19,'Raw Data'!$B$4:$B$185,0),MATCH('Data above threshold'!CR$4,'Raw Data'!$3:$3,0)-1),"NA"))</f>
        <v/>
      </c>
    </row>
    <row r="20" s="103" customFormat="true" ht="15.5" hidden="false" customHeight="false" outlineLevel="0" collapsed="false">
      <c r="A20" s="107" t="n">
        <v>1211</v>
      </c>
      <c r="B20" s="107" t="n">
        <v>4</v>
      </c>
      <c r="C20" s="103" t="str">
        <f aca="true">IF(ISBLANK(OFFSET('Raw Data'!$A$3,MATCH($A20,'Raw Data'!$B$4:$B$185,0),MATCH(C$4,'Raw Data'!$3:$3,0)-1)),"",OFFSET('Raw Data'!$A$3,MATCH($A20,'Raw Data'!$B$4:$B$185,0),MATCH(C$4,'Raw Data'!$3:$3,0)-1))</f>
        <v/>
      </c>
      <c r="D20" s="103" t="str">
        <f aca="true">IF(ISBLANK(OFFSET('Raw Data'!$A$3,MATCH($A20,'Raw Data'!$B$4:$B$185,0),MATCH(D$4,'Raw Data'!$3:$3,0)-1)),"",OFFSET('Raw Data'!$A$3,MATCH($A20,'Raw Data'!$B$4:$B$185,0),MATCH(D$4,'Raw Data'!$3:$3,0)-1))</f>
        <v>Individuals using the Internet</v>
      </c>
      <c r="E20" s="103" t="str">
        <f aca="true">IF(ISBLANK(OFFSET('Raw Data'!$A$3,MATCH($A20,'Raw Data'!$B$4:$B$185,0),MATCH(E$4,'Raw Data'!$3:$3,0)-1)),"",OFFSET('Raw Data'!$A$3,MATCH($A20,'Raw Data'!$B$4:$B$185,0),MATCH(E$4,'Raw Data'!$3:$3,0)-1))</f>
        <v>Percentage of individuals using the internet</v>
      </c>
      <c r="F20" s="103" t="str">
        <f aca="true">IF(ISBLANK(OFFSET('Raw Data'!$A$3,MATCH($A20,'Raw Data'!$B$4:$B$185,0),MATCH(F$4,'Raw Data'!$3:$3,0)-1)),"",OFFSET('Raw Data'!$A$3,MATCH($A20,'Raw Data'!$B$4:$B$185,0),MATCH(F$4,'Raw Data'!$3:$3,0)-1))</f>
        <v/>
      </c>
      <c r="G20" s="103" t="s">
        <v>217</v>
      </c>
      <c r="H20" s="103" t="str">
        <f aca="true">IF(ISBLANK(OFFSET('Raw Data'!$A$3,MATCH($A20,'Raw Data'!$B$4:$B$185,0),MATCH(H$4,'Raw Data'!$3:$3,0)-1)),"",OFFSET('Raw Data'!$A$3,MATCH($A20,'Raw Data'!$B$4:$B$185,0),MATCH(H$4,'Raw Data'!$3:$3,0)-1))</f>
        <v>Internet users (%)</v>
      </c>
      <c r="I20" s="103" t="str">
        <f aca="true">IF(ISBLANK(OFFSET('Raw Data'!$A$3,MATCH($A20,'Raw Data'!$B$4:$B$185,0),MATCH(I$4,'Raw Data'!$3:$3,0)-1)),"",OFFSET('Raw Data'!$A$3,MATCH($A20,'Raw Data'!$B$4:$B$185,0),MATCH(I$4,'Raw Data'!$3:$3,0)-1))</f>
        <v>Plus</v>
      </c>
      <c r="J20" s="103" t="n">
        <f aca="false">IF(I20="","",IF(I20="Minus",-1,1))</f>
        <v>1</v>
      </c>
      <c r="K20" s="105" t="n">
        <f aca="false" t="array" ref="K20:K20">IFERROR(SKEW(IF(ISNUMBER(O20:CP20),O20:CP20,"")),"")</f>
        <v>-0.455861556527191</v>
      </c>
      <c r="L20" s="103" t="n">
        <f aca="true">IF(ISBLANK(OFFSET('Data above threshold'!$A$4,MATCH('Data above threshold'!$A20,'Data above threshold'!$A$5:$A$185,0),MATCH('Data above threshold'!N$4,'Data above threshold'!$4:$4,0)-1)),1,OFFSET('Data above threshold'!$A$4,MATCH('Data above threshold'!$A20,'Data above threshold'!$A$5:$A$185,0),MATCH('Data above threshold'!N$4,'Data above threshold'!$4:$4,0)-1))</f>
        <v>0</v>
      </c>
      <c r="M20" s="103" t="str">
        <f aca="true">IF(ISBLANK(OFFSET('Data above threshold'!$A$4,MATCH('Data above threshold'!$A20,'Data above threshold'!$A$5:$A$185,0),MATCH('Data above threshold'!O$4,'Data above threshold'!$4:$4,0)-1)),"",OFFSET('Data above threshold'!$A$4,MATCH('Data above threshold'!$A20,'Data above threshold'!$A$5:$A$185,0),MATCH('Data above threshold'!O$4,'Data above threshold'!$4:$4,0)-1))</f>
        <v/>
      </c>
      <c r="N20" s="106" t="n">
        <f aca="false" t="array" ref="N20:N20">IF(B20&lt;4,"",1-IFERROR(SUM(ISNUMBER(O20:CP20)*(1-$O$3:$CP$3))/COUNTIF($O$3:$CP$3,0),0))</f>
        <v>0</v>
      </c>
      <c r="O20" s="103" t="n">
        <f aca="true">IF(ISBLANK(OFFSET('Raw Data'!$A$3,MATCH('Data above threshold'!$A20,'Raw Data'!$B$4:$B$185,0),MATCH('Data above threshold'!Q$4,'Raw Data'!$3:$3,0)-1)),"", IFERROR($J20*OFFSET('Raw Data'!$A$3,MATCH('Data above threshold'!$A20,'Raw Data'!$B$4:$B$185,0),MATCH('Data above threshold'!Q$4,'Raw Data'!$3:$3,0)-1),"NA"))</f>
        <v>74.29</v>
      </c>
      <c r="P20" s="103" t="n">
        <f aca="true">IF(ISBLANK(OFFSET('Raw Data'!$A$3,MATCH('Data above threshold'!$A20,'Raw Data'!$B$4:$B$185,0),MATCH('Data above threshold'!R$4,'Raw Data'!$3:$3,0)-1)),"", IFERROR($J20*OFFSET('Raw Data'!$A$3,MATCH('Data above threshold'!$A20,'Raw Data'!$B$4:$B$185,0),MATCH('Data above threshold'!R$4,'Raw Data'!$3:$3,0)-1),"NA"))</f>
        <v>86.55</v>
      </c>
      <c r="Q20" s="103" t="n">
        <f aca="true">IF(ISBLANK(OFFSET('Raw Data'!$A$3,MATCH('Data above threshold'!$A20,'Raw Data'!$B$4:$B$185,0),MATCH('Data above threshold'!S$4,'Raw Data'!$3:$3,0)-1)),"", IFERROR($J20*OFFSET('Raw Data'!$A$3,MATCH('Data above threshold'!$A20,'Raw Data'!$B$4:$B$185,0),MATCH('Data above threshold'!S$4,'Raw Data'!$3:$3,0)-1),"NA"))</f>
        <v>87.75</v>
      </c>
      <c r="R20" s="103" t="n">
        <f aca="true">IF(ISBLANK(OFFSET('Raw Data'!$A$3,MATCH('Data above threshold'!$A20,'Raw Data'!$B$4:$B$185,0),MATCH('Data above threshold'!T$4,'Raw Data'!$3:$3,0)-1)),"", IFERROR($J20*OFFSET('Raw Data'!$A$3,MATCH('Data above threshold'!$A20,'Raw Data'!$B$4:$B$185,0),MATCH('Data above threshold'!T$4,'Raw Data'!$3:$3,0)-1),"NA"))</f>
        <v>90.37</v>
      </c>
      <c r="S20" s="103" t="n">
        <f aca="true">IF(ISBLANK(OFFSET('Raw Data'!$A$3,MATCH('Data above threshold'!$A20,'Raw Data'!$B$4:$B$185,0),MATCH('Data above threshold'!U$4,'Raw Data'!$3:$3,0)-1)),"", IFERROR($J20*OFFSET('Raw Data'!$A$3,MATCH('Data above threshold'!$A20,'Raw Data'!$B$4:$B$185,0),MATCH('Data above threshold'!U$4,'Raw Data'!$3:$3,0)-1),"NA"))</f>
        <v>12.9</v>
      </c>
      <c r="T20" s="103" t="n">
        <f aca="true">IF(ISBLANK(OFFSET('Raw Data'!$A$3,MATCH('Data above threshold'!$A20,'Raw Data'!$B$4:$B$185,0),MATCH('Data above threshold'!V$4,'Raw Data'!$3:$3,0)-1)),"", IFERROR($J20*OFFSET('Raw Data'!$A$3,MATCH('Data above threshold'!$A20,'Raw Data'!$B$4:$B$185,0),MATCH('Data above threshold'!V$4,'Raw Data'!$3:$3,0)-1),"NA"))</f>
        <v>41.77</v>
      </c>
      <c r="U20" s="103" t="n">
        <f aca="true">IF(ISBLANK(OFFSET('Raw Data'!$A$3,MATCH('Data above threshold'!$A20,'Raw Data'!$B$4:$B$185,0),MATCH('Data above threshold'!W$4,'Raw Data'!$3:$3,0)-1)),"", IFERROR($J20*OFFSET('Raw Data'!$A$3,MATCH('Data above threshold'!$A20,'Raw Data'!$B$4:$B$185,0),MATCH('Data above threshold'!W$4,'Raw Data'!$3:$3,0)-1),"NA"))</f>
        <v>70.43</v>
      </c>
      <c r="V20" s="103" t="n">
        <f aca="true">IF(ISBLANK(OFFSET('Raw Data'!$A$3,MATCH('Data above threshold'!$A20,'Raw Data'!$B$4:$B$185,0),MATCH('Data above threshold'!X$4,'Raw Data'!$3:$3,0)-1)),"", IFERROR($J20*OFFSET('Raw Data'!$A$3,MATCH('Data above threshold'!$A20,'Raw Data'!$B$4:$B$185,0),MATCH('Data above threshold'!X$4,'Raw Data'!$3:$3,0)-1),"NA"))</f>
        <v>92.7</v>
      </c>
      <c r="W20" s="103" t="n">
        <f aca="true">IF(ISBLANK(OFFSET('Raw Data'!$A$3,MATCH('Data above threshold'!$A20,'Raw Data'!$B$4:$B$185,0),MATCH('Data above threshold'!Y$4,'Raw Data'!$3:$3,0)-1)),"", IFERROR($J20*OFFSET('Raw Data'!$A$3,MATCH('Data above threshold'!$A20,'Raw Data'!$B$4:$B$185,0),MATCH('Data above threshold'!Y$4,'Raw Data'!$3:$3,0)-1),"NA"))</f>
        <v>93.15</v>
      </c>
      <c r="X20" s="103" t="n">
        <f aca="true">IF(ISBLANK(OFFSET('Raw Data'!$A$3,MATCH('Data above threshold'!$A20,'Raw Data'!$B$4:$B$185,0),MATCH('Data above threshold'!Z$4,'Raw Data'!$3:$3,0)-1)),"", IFERROR($J20*OFFSET('Raw Data'!$A$3,MATCH('Data above threshold'!$A20,'Raw Data'!$B$4:$B$185,0),MATCH('Data above threshold'!Z$4,'Raw Data'!$3:$3,0)-1),"NA"))</f>
        <v>82.33</v>
      </c>
      <c r="Y20" s="103" t="n">
        <f aca="true">IF(ISBLANK(OFFSET('Raw Data'!$A$3,MATCH('Data above threshold'!$A20,'Raw Data'!$B$4:$B$185,0),MATCH('Data above threshold'!AA$4,'Raw Data'!$3:$3,0)-1)),"", IFERROR($J20*OFFSET('Raw Data'!$A$3,MATCH('Data above threshold'!$A20,'Raw Data'!$B$4:$B$185,0),MATCH('Data above threshold'!AA$4,'Raw Data'!$3:$3,0)-1),"NA"))</f>
        <v>54.3</v>
      </c>
      <c r="Z20" s="103" t="n">
        <f aca="true">IF(ISBLANK(OFFSET('Raw Data'!$A$3,MATCH('Data above threshold'!$A20,'Raw Data'!$B$4:$B$185,0),MATCH('Data above threshold'!AB$4,'Raw Data'!$3:$3,0)-1)),"", IFERROR($J20*OFFSET('Raw Data'!$A$3,MATCH('Data above threshold'!$A20,'Raw Data'!$B$4:$B$185,0),MATCH('Data above threshold'!AB$4,'Raw Data'!$3:$3,0)-1),"NA"))</f>
        <v>8.62</v>
      </c>
      <c r="AA20" s="103" t="n">
        <f aca="true">IF(ISBLANK(OFFSET('Raw Data'!$A$3,MATCH('Data above threshold'!$A20,'Raw Data'!$B$4:$B$185,0),MATCH('Data above threshold'!AC$4,'Raw Data'!$3:$3,0)-1)),"", IFERROR($J20*OFFSET('Raw Data'!$A$3,MATCH('Data above threshold'!$A20,'Raw Data'!$B$4:$B$185,0),MATCH('Data above threshold'!AC$4,'Raw Data'!$3:$3,0)-1),"NA"))</f>
        <v>65.01</v>
      </c>
      <c r="AB20" s="103" t="n">
        <f aca="true">IF(ISBLANK(OFFSET('Raw Data'!$A$3,MATCH('Data above threshold'!$A20,'Raw Data'!$B$4:$B$185,0),MATCH('Data above threshold'!AD$4,'Raw Data'!$3:$3,0)-1)),"", IFERROR($J20*OFFSET('Raw Data'!$A$3,MATCH('Data above threshold'!$A20,'Raw Data'!$B$4:$B$185,0),MATCH('Data above threshold'!AD$4,'Raw Data'!$3:$3,0)-1),"NA"))</f>
        <v>57.16</v>
      </c>
      <c r="AC20" s="103" t="n">
        <f aca="true">IF(ISBLANK(OFFSET('Raw Data'!$A$3,MATCH('Data above threshold'!$A20,'Raw Data'!$B$4:$B$185,0),MATCH('Data above threshold'!AE$4,'Raw Data'!$3:$3,0)-1)),"", IFERROR($J20*OFFSET('Raw Data'!$A$3,MATCH('Data above threshold'!$A20,'Raw Data'!$B$4:$B$185,0),MATCH('Data above threshold'!AE$4,'Raw Data'!$3:$3,0)-1),"NA"))</f>
        <v>81.2</v>
      </c>
      <c r="AD20" s="103" t="n">
        <f aca="true">IF(ISBLANK(OFFSET('Raw Data'!$A$3,MATCH('Data above threshold'!$A20,'Raw Data'!$B$4:$B$185,0),MATCH('Data above threshold'!AF$4,'Raw Data'!$3:$3,0)-1)),"", IFERROR($J20*OFFSET('Raw Data'!$A$3,MATCH('Data above threshold'!$A20,'Raw Data'!$B$4:$B$185,0),MATCH('Data above threshold'!AF$4,'Raw Data'!$3:$3,0)-1),"NA"))</f>
        <v>86.06</v>
      </c>
      <c r="AE20" s="103" t="n">
        <f aca="true">IF(ISBLANK(OFFSET('Raw Data'!$A$3,MATCH('Data above threshold'!$A20,'Raw Data'!$B$4:$B$185,0),MATCH('Data above threshold'!AG$4,'Raw Data'!$3:$3,0)-1)),"", IFERROR($J20*OFFSET('Raw Data'!$A$3,MATCH('Data above threshold'!$A20,'Raw Data'!$B$4:$B$185,0),MATCH('Data above threshold'!AG$4,'Raw Data'!$3:$3,0)-1),"NA"))</f>
        <v>88.13</v>
      </c>
      <c r="AF20" s="103" t="n">
        <f aca="true">IF(ISBLANK(OFFSET('Raw Data'!$A$3,MATCH('Data above threshold'!$A20,'Raw Data'!$B$4:$B$185,0),MATCH('Data above threshold'!AH$4,'Raw Data'!$3:$3,0)-1)),"", IFERROR($J20*OFFSET('Raw Data'!$A$3,MATCH('Data above threshold'!$A20,'Raw Data'!$B$4:$B$185,0),MATCH('Data above threshold'!AH$4,'Raw Data'!$3:$3,0)-1),"NA"))</f>
        <v>98.05</v>
      </c>
      <c r="AG20" s="103" t="n">
        <f aca="true">IF(ISBLANK(OFFSET('Raw Data'!$A$3,MATCH('Data above threshold'!$A20,'Raw Data'!$B$4:$B$185,0),MATCH('Data above threshold'!AI$4,'Raw Data'!$3:$3,0)-1)),"", IFERROR($J20*OFFSET('Raw Data'!$A$3,MATCH('Data above threshold'!$A20,'Raw Data'!$B$4:$B$185,0),MATCH('Data above threshold'!AI$4,'Raw Data'!$3:$3,0)-1),"NA"))</f>
        <v>69.62</v>
      </c>
      <c r="AH20" s="103" t="n">
        <f aca="true">IF(ISBLANK(OFFSET('Raw Data'!$A$3,MATCH('Data above threshold'!$A20,'Raw Data'!$B$4:$B$185,0),MATCH('Data above threshold'!AJ$4,'Raw Data'!$3:$3,0)-1)),"", IFERROR($J20*OFFSET('Raw Data'!$A$3,MATCH('Data above threshold'!$A20,'Raw Data'!$B$4:$B$185,0),MATCH('Data above threshold'!AJ$4,'Raw Data'!$3:$3,0)-1),"NA"))</f>
        <v>49.04</v>
      </c>
      <c r="AI20" s="103" t="n">
        <f aca="true">IF(ISBLANK(OFFSET('Raw Data'!$A$3,MATCH('Data above threshold'!$A20,'Raw Data'!$B$4:$B$185,0),MATCH('Data above threshold'!AK$4,'Raw Data'!$3:$3,0)-1)),"", IFERROR($J20*OFFSET('Raw Data'!$A$3,MATCH('Data above threshold'!$A20,'Raw Data'!$B$4:$B$185,0),MATCH('Data above threshold'!AK$4,'Raw Data'!$3:$3,0)-1),"NA"))</f>
        <v>54.06</v>
      </c>
      <c r="AJ20" s="103" t="n">
        <f aca="true">IF(ISBLANK(OFFSET('Raw Data'!$A$3,MATCH('Data above threshold'!$A20,'Raw Data'!$B$4:$B$185,0),MATCH('Data above threshold'!AL$4,'Raw Data'!$3:$3,0)-1)),"", IFERROR($J20*OFFSET('Raw Data'!$A$3,MATCH('Data above threshold'!$A20,'Raw Data'!$B$4:$B$185,0),MATCH('Data above threshold'!AL$4,'Raw Data'!$3:$3,0)-1),"NA"))</f>
        <v>90.72</v>
      </c>
      <c r="AK20" s="103" t="n">
        <f aca="true">IF(ISBLANK(OFFSET('Raw Data'!$A$3,MATCH('Data above threshold'!$A20,'Raw Data'!$B$4:$B$185,0),MATCH('Data above threshold'!AM$4,'Raw Data'!$3:$3,0)-1)),"", IFERROR($J20*OFFSET('Raw Data'!$A$3,MATCH('Data above threshold'!$A20,'Raw Data'!$B$4:$B$185,0),MATCH('Data above threshold'!AM$4,'Raw Data'!$3:$3,0)-1),"NA"))</f>
        <v>89.61</v>
      </c>
      <c r="AL20" s="103" t="n">
        <f aca="true">IF(ISBLANK(OFFSET('Raw Data'!$A$3,MATCH('Data above threshold'!$A20,'Raw Data'!$B$4:$B$185,0),MATCH('Data above threshold'!AN$4,'Raw Data'!$3:$3,0)-1)),"", IFERROR($J20*OFFSET('Raw Data'!$A$3,MATCH('Data above threshold'!$A20,'Raw Data'!$B$4:$B$185,0),MATCH('Data above threshold'!AN$4,'Raw Data'!$3:$3,0)-1),"NA"))</f>
        <v>49.97</v>
      </c>
      <c r="AM20" s="103" t="n">
        <f aca="true">IF(ISBLANK(OFFSET('Raw Data'!$A$3,MATCH('Data above threshold'!$A20,'Raw Data'!$B$4:$B$185,0),MATCH('Data above threshold'!AO$4,'Raw Data'!$3:$3,0)-1)),"", IFERROR($J20*OFFSET('Raw Data'!$A$3,MATCH('Data above threshold'!$A20,'Raw Data'!$B$4:$B$185,0),MATCH('Data above threshold'!AO$4,'Raw Data'!$3:$3,0)-1),"NA"))</f>
        <v>83.34</v>
      </c>
      <c r="AN20" s="103" t="n">
        <f aca="true">IF(ISBLANK(OFFSET('Raw Data'!$A$3,MATCH('Data above threshold'!$A20,'Raw Data'!$B$4:$B$185,0),MATCH('Data above threshold'!AP$4,'Raw Data'!$3:$3,0)-1)),"", IFERROR($J20*OFFSET('Raw Data'!$A$3,MATCH('Data above threshold'!$A20,'Raw Data'!$B$4:$B$185,0),MATCH('Data above threshold'!AP$4,'Raw Data'!$3:$3,0)-1),"NA"))</f>
        <v>92.52</v>
      </c>
      <c r="AO20" s="103" t="n">
        <f aca="true">IF(ISBLANK(OFFSET('Raw Data'!$A$3,MATCH('Data above threshold'!$A20,'Raw Data'!$B$4:$B$185,0),MATCH('Data above threshold'!AQ$4,'Raw Data'!$3:$3,0)-1)),"", IFERROR($J20*OFFSET('Raw Data'!$A$3,MATCH('Data above threshold'!$A20,'Raw Data'!$B$4:$B$185,0),MATCH('Data above threshold'!AQ$4,'Raw Data'!$3:$3,0)-1),"NA"))</f>
        <v>37.88</v>
      </c>
      <c r="AP20" s="103" t="n">
        <f aca="true">IF(ISBLANK(OFFSET('Raw Data'!$A$3,MATCH('Data above threshold'!$A20,'Raw Data'!$B$4:$B$185,0),MATCH('Data above threshold'!AR$4,'Raw Data'!$3:$3,0)-1)),"", IFERROR($J20*OFFSET('Raw Data'!$A$3,MATCH('Data above threshold'!$A20,'Raw Data'!$B$4:$B$185,0),MATCH('Data above threshold'!AR$4,'Raw Data'!$3:$3,0)-1),"NA"))</f>
        <v>21.83</v>
      </c>
      <c r="AQ20" s="103" t="n">
        <f aca="true">IF(ISBLANK(OFFSET('Raw Data'!$A$3,MATCH('Data above threshold'!$A20,'Raw Data'!$B$4:$B$185,0),MATCH('Data above threshold'!AS$4,'Raw Data'!$3:$3,0)-1)),"", IFERROR($J20*OFFSET('Raw Data'!$A$3,MATCH('Data above threshold'!$A20,'Raw Data'!$B$4:$B$185,0),MATCH('Data above threshold'!AS$4,'Raw Data'!$3:$3,0)-1),"NA"))</f>
        <v>75.67</v>
      </c>
      <c r="AR20" s="103" t="n">
        <f aca="true">IF(ISBLANK(OFFSET('Raw Data'!$A$3,MATCH('Data above threshold'!$A20,'Raw Data'!$B$4:$B$185,0),MATCH('Data above threshold'!AT$4,'Raw Data'!$3:$3,0)-1)),"", IFERROR($J20*OFFSET('Raw Data'!$A$3,MATCH('Data above threshold'!$A20,'Raw Data'!$B$4:$B$185,0),MATCH('Data above threshold'!AT$4,'Raw Data'!$3:$3,0)-1),"NA"))</f>
        <v>37.33</v>
      </c>
      <c r="AS20" s="103" t="n">
        <f aca="true">IF(ISBLANK(OFFSET('Raw Data'!$A$3,MATCH('Data above threshold'!$A20,'Raw Data'!$B$4:$B$185,0),MATCH('Data above threshold'!AU$4,'Raw Data'!$3:$3,0)-1)),"", IFERROR($J20*OFFSET('Raw Data'!$A$3,MATCH('Data above threshold'!$A20,'Raw Data'!$B$4:$B$185,0),MATCH('Data above threshold'!AU$4,'Raw Data'!$3:$3,0)-1),"NA"))</f>
        <v>79.08</v>
      </c>
      <c r="AT20" s="103" t="n">
        <f aca="true">IF(ISBLANK(OFFSET('Raw Data'!$A$3,MATCH('Data above threshold'!$A20,'Raw Data'!$B$4:$B$185,0),MATCH('Data above threshold'!AV$4,'Raw Data'!$3:$3,0)-1)),"", IFERROR($J20*OFFSET('Raw Data'!$A$3,MATCH('Data above threshold'!$A20,'Raw Data'!$B$4:$B$185,0),MATCH('Data above threshold'!AV$4,'Raw Data'!$3:$3,0)-1),"NA"))</f>
        <v>47.69</v>
      </c>
      <c r="AU20" s="103" t="n">
        <f aca="true">IF(ISBLANK(OFFSET('Raw Data'!$A$3,MATCH('Data above threshold'!$A20,'Raw Data'!$B$4:$B$185,0),MATCH('Data above threshold'!AW$4,'Raw Data'!$3:$3,0)-1)),"", IFERROR($J20*OFFSET('Raw Data'!$A$3,MATCH('Data above threshold'!$A20,'Raw Data'!$B$4:$B$185,0),MATCH('Data above threshold'!AW$4,'Raw Data'!$3:$3,0)-1),"NA"))</f>
        <v>20.08</v>
      </c>
      <c r="AV20" s="103" t="n">
        <f aca="true">IF(ISBLANK(OFFSET('Raw Data'!$A$3,MATCH('Data above threshold'!$A20,'Raw Data'!$B$4:$B$185,0),MATCH('Data above threshold'!AX$4,'Raw Data'!$3:$3,0)-1)),"", IFERROR($J20*OFFSET('Raw Data'!$A$3,MATCH('Data above threshold'!$A20,'Raw Data'!$B$4:$B$185,0),MATCH('Data above threshold'!AX$4,'Raw Data'!$3:$3,0)-1),"NA"))</f>
        <v>99.01</v>
      </c>
      <c r="AW20" s="103" t="n">
        <f aca="true">IF(ISBLANK(OFFSET('Raw Data'!$A$3,MATCH('Data above threshold'!$A20,'Raw Data'!$B$4:$B$185,0),MATCH('Data above threshold'!AY$4,'Raw Data'!$3:$3,0)-1)),"", IFERROR($J20*OFFSET('Raw Data'!$A$3,MATCH('Data above threshold'!$A20,'Raw Data'!$B$4:$B$185,0),MATCH('Data above threshold'!AY$4,'Raw Data'!$3:$3,0)-1),"NA"))</f>
        <v>74.39</v>
      </c>
      <c r="AX20" s="103" t="n">
        <f aca="true">IF(ISBLANK(OFFSET('Raw Data'!$A$3,MATCH('Data above threshold'!$A20,'Raw Data'!$B$4:$B$185,0),MATCH('Data above threshold'!AZ$4,'Raw Data'!$3:$3,0)-1)),"", IFERROR($J20*OFFSET('Raw Data'!$A$3,MATCH('Data above threshold'!$A20,'Raw Data'!$B$4:$B$185,0),MATCH('Data above threshold'!AZ$4,'Raw Data'!$3:$3,0)-1),"NA"))</f>
        <v>55.07</v>
      </c>
      <c r="AY20" s="103" t="n">
        <f aca="true">IF(ISBLANK(OFFSET('Raw Data'!$A$3,MATCH('Data above threshold'!$A20,'Raw Data'!$B$4:$B$185,0),MATCH('Data above threshold'!BA$4,'Raw Data'!$3:$3,0)-1)),"", IFERROR($J20*OFFSET('Raw Data'!$A$3,MATCH('Data above threshold'!$A20,'Raw Data'!$B$4:$B$185,0),MATCH('Data above threshold'!BA$4,'Raw Data'!$3:$3,0)-1),"NA"))</f>
        <v>91.28</v>
      </c>
      <c r="AZ20" s="103" t="n">
        <f aca="true">IF(ISBLANK(OFFSET('Raw Data'!$A$3,MATCH('Data above threshold'!$A20,'Raw Data'!$B$4:$B$185,0),MATCH('Data above threshold'!BB$4,'Raw Data'!$3:$3,0)-1)),"", IFERROR($J20*OFFSET('Raw Data'!$A$3,MATCH('Data above threshold'!$A20,'Raw Data'!$B$4:$B$185,0),MATCH('Data above threshold'!BB$4,'Raw Data'!$3:$3,0)-1),"NA"))</f>
        <v>22.57</v>
      </c>
      <c r="BA20" s="103" t="n">
        <f aca="true">IF(ISBLANK(OFFSET('Raw Data'!$A$3,MATCH('Data above threshold'!$A20,'Raw Data'!$B$4:$B$185,0),MATCH('Data above threshold'!BC$4,'Raw Data'!$3:$3,0)-1)),"", IFERROR($J20*OFFSET('Raw Data'!$A$3,MATCH('Data above threshold'!$A20,'Raw Data'!$B$4:$B$185,0),MATCH('Data above threshold'!BC$4,'Raw Data'!$3:$3,0)-1),"NA"))</f>
        <v>96.16</v>
      </c>
      <c r="BB20" s="103" t="n">
        <f aca="true">IF(ISBLANK(OFFSET('Raw Data'!$A$3,MATCH('Data above threshold'!$A20,'Raw Data'!$B$4:$B$185,0),MATCH('Data above threshold'!BD$4,'Raw Data'!$3:$3,0)-1)),"", IFERROR($J20*OFFSET('Raw Data'!$A$3,MATCH('Data above threshold'!$A20,'Raw Data'!$B$4:$B$185,0),MATCH('Data above threshold'!BD$4,'Raw Data'!$3:$3,0)-1),"NA"))</f>
        <v>78.18</v>
      </c>
      <c r="BC20" s="103" t="n">
        <f aca="true">IF(ISBLANK(OFFSET('Raw Data'!$A$3,MATCH('Data above threshold'!$A20,'Raw Data'!$B$4:$B$185,0),MATCH('Data above threshold'!BE$4,'Raw Data'!$3:$3,0)-1)),"", IFERROR($J20*OFFSET('Raw Data'!$A$3,MATCH('Data above threshold'!$A20,'Raw Data'!$B$4:$B$185,0),MATCH('Data above threshold'!BE$4,'Raw Data'!$3:$3,0)-1),"NA"))</f>
        <v>70.07</v>
      </c>
      <c r="BD20" s="103" t="n">
        <f aca="true">IF(ISBLANK(OFFSET('Raw Data'!$A$3,MATCH('Data above threshold'!$A20,'Raw Data'!$B$4:$B$185,0),MATCH('Data above threshold'!BF$4,'Raw Data'!$3:$3,0)-1)),"", IFERROR($J20*OFFSET('Raw Data'!$A$3,MATCH('Data above threshold'!$A20,'Raw Data'!$B$4:$B$185,0),MATCH('Data above threshold'!BF$4,'Raw Data'!$3:$3,0)-1),"NA"))</f>
        <v>12.72</v>
      </c>
      <c r="BE20" s="103" t="n">
        <f aca="true">IF(ISBLANK(OFFSET('Raw Data'!$A$3,MATCH('Data above threshold'!$A20,'Raw Data'!$B$4:$B$185,0),MATCH('Data above threshold'!BG$4,'Raw Data'!$3:$3,0)-1)),"", IFERROR($J20*OFFSET('Raw Data'!$A$3,MATCH('Data above threshold'!$A20,'Raw Data'!$B$4:$B$185,0),MATCH('Data above threshold'!BG$4,'Raw Data'!$3:$3,0)-1),"NA"))</f>
        <v>85.78</v>
      </c>
      <c r="BF20" s="103" t="n">
        <f aca="true">IF(ISBLANK(OFFSET('Raw Data'!$A$3,MATCH('Data above threshold'!$A20,'Raw Data'!$B$4:$B$185,0),MATCH('Data above threshold'!BH$4,'Raw Data'!$3:$3,0)-1)),"", IFERROR($J20*OFFSET('Raw Data'!$A$3,MATCH('Data above threshold'!$A20,'Raw Data'!$B$4:$B$185,0),MATCH('Data above threshold'!BH$4,'Raw Data'!$3:$3,0)-1),"NA"))</f>
        <v>23.62</v>
      </c>
      <c r="BG20" s="103" t="n">
        <f aca="true">IF(ISBLANK(OFFSET('Raw Data'!$A$3,MATCH('Data above threshold'!$A20,'Raw Data'!$B$4:$B$185,0),MATCH('Data above threshold'!BI$4,'Raw Data'!$3:$3,0)-1)),"", IFERROR($J20*OFFSET('Raw Data'!$A$3,MATCH('Data above threshold'!$A20,'Raw Data'!$B$4:$B$185,0),MATCH('Data above threshold'!BI$4,'Raw Data'!$3:$3,0)-1),"NA"))</f>
        <v>20.77</v>
      </c>
      <c r="BH20" s="103" t="n">
        <f aca="true">IF(ISBLANK(OFFSET('Raw Data'!$A$3,MATCH('Data above threshold'!$A20,'Raw Data'!$B$4:$B$185,0),MATCH('Data above threshold'!BJ$4,'Raw Data'!$3:$3,0)-1)),"", IFERROR($J20*OFFSET('Raw Data'!$A$3,MATCH('Data above threshold'!$A20,'Raw Data'!$B$4:$B$185,0),MATCH('Data above threshold'!BJ$4,'Raw Data'!$3:$3,0)-1),"NA"))</f>
        <v>64</v>
      </c>
      <c r="BI20" s="103" t="n">
        <f aca="true">IF(ISBLANK(OFFSET('Raw Data'!$A$3,MATCH('Data above threshold'!$A20,'Raw Data'!$B$4:$B$185,0),MATCH('Data above threshold'!BK$4,'Raw Data'!$3:$3,0)-1)),"", IFERROR($J20*OFFSET('Raw Data'!$A$3,MATCH('Data above threshold'!$A20,'Raw Data'!$B$4:$B$185,0),MATCH('Data above threshold'!BK$4,'Raw Data'!$3:$3,0)-1),"NA"))</f>
        <v>84.21</v>
      </c>
      <c r="BJ20" s="103" t="n">
        <f aca="true">IF(ISBLANK(OFFSET('Raw Data'!$A$3,MATCH('Data above threshold'!$A20,'Raw Data'!$B$4:$B$185,0),MATCH('Data above threshold'!BL$4,'Raw Data'!$3:$3,0)-1)),"", IFERROR($J20*OFFSET('Raw Data'!$A$3,MATCH('Data above threshold'!$A20,'Raw Data'!$B$4:$B$185,0),MATCH('Data above threshold'!BL$4,'Raw Data'!$3:$3,0)-1),"NA"))</f>
        <v>36.84</v>
      </c>
      <c r="BK20" s="103" t="n">
        <f aca="true">IF(ISBLANK(OFFSET('Raw Data'!$A$3,MATCH('Data above threshold'!$A20,'Raw Data'!$B$4:$B$185,0),MATCH('Data above threshold'!BM$4,'Raw Data'!$3:$3,0)-1)),"", IFERROR($J20*OFFSET('Raw Data'!$A$3,MATCH('Data above threshold'!$A20,'Raw Data'!$B$4:$B$185,0),MATCH('Data above threshold'!BM$4,'Raw Data'!$3:$3,0)-1),"NA"))</f>
        <v>5.25</v>
      </c>
      <c r="BL20" s="103" t="n">
        <f aca="true">IF(ISBLANK(OFFSET('Raw Data'!$A$3,MATCH('Data above threshold'!$A20,'Raw Data'!$B$4:$B$185,0),MATCH('Data above threshold'!BN$4,'Raw Data'!$3:$3,0)-1)),"", IFERROR($J20*OFFSET('Raw Data'!$A$3,MATCH('Data above threshold'!$A20,'Raw Data'!$B$4:$B$185,0),MATCH('Data above threshold'!BN$4,'Raw Data'!$3:$3,0)-1),"NA"))</f>
        <v>7.47</v>
      </c>
      <c r="BM20" s="103" t="n">
        <f aca="true">IF(ISBLANK(OFFSET('Raw Data'!$A$3,MATCH('Data above threshold'!$A20,'Raw Data'!$B$4:$B$185,0),MATCH('Data above threshold'!BO$4,'Raw Data'!$3:$3,0)-1)),"", IFERROR($J20*OFFSET('Raw Data'!$A$3,MATCH('Data above threshold'!$A20,'Raw Data'!$B$4:$B$185,0),MATCH('Data above threshold'!BO$4,'Raw Data'!$3:$3,0)-1),"NA"))</f>
        <v>93.29</v>
      </c>
      <c r="BN20" s="103" t="n">
        <f aca="true">IF(ISBLANK(OFFSET('Raw Data'!$A$3,MATCH('Data above threshold'!$A20,'Raw Data'!$B$4:$B$185,0),MATCH('Data above threshold'!BP$4,'Raw Data'!$3:$3,0)-1)),"", IFERROR($J20*OFFSET('Raw Data'!$A$3,MATCH('Data above threshold'!$A20,'Raw Data'!$B$4:$B$185,0),MATCH('Data above threshold'!BP$4,'Raw Data'!$3:$3,0)-1),"NA"))</f>
        <v>98</v>
      </c>
      <c r="BO20" s="103" t="n">
        <f aca="true">IF(ISBLANK(OFFSET('Raw Data'!$A$3,MATCH('Data above threshold'!$A20,'Raw Data'!$B$4:$B$185,0),MATCH('Data above threshold'!BQ$4,'Raw Data'!$3:$3,0)-1)),"", IFERROR($J20*OFFSET('Raw Data'!$A$3,MATCH('Data above threshold'!$A20,'Raw Data'!$B$4:$B$185,0),MATCH('Data above threshold'!BQ$4,'Raw Data'!$3:$3,0)-1),"NA"))</f>
        <v>90.81</v>
      </c>
      <c r="BP20" s="103" t="n">
        <f aca="true">IF(ISBLANK(OFFSET('Raw Data'!$A$3,MATCH('Data above threshold'!$A20,'Raw Data'!$B$4:$B$185,0),MATCH('Data above threshold'!BR$4,'Raw Data'!$3:$3,0)-1)),"", IFERROR($J20*OFFSET('Raw Data'!$A$3,MATCH('Data above threshold'!$A20,'Raw Data'!$B$4:$B$185,0),MATCH('Data above threshold'!BR$4,'Raw Data'!$3:$3,0)-1),"NA"))</f>
        <v>17.07</v>
      </c>
      <c r="BQ20" s="103" t="n">
        <f aca="true">IF(ISBLANK(OFFSET('Raw Data'!$A$3,MATCH('Data above threshold'!$A20,'Raw Data'!$B$4:$B$185,0),MATCH('Data above threshold'!BS$4,'Raw Data'!$3:$3,0)-1)),"", IFERROR($J20*OFFSET('Raw Data'!$A$3,MATCH('Data above threshold'!$A20,'Raw Data'!$B$4:$B$185,0),MATCH('Data above threshold'!BS$4,'Raw Data'!$3:$3,0)-1),"NA"))</f>
        <v>63.63</v>
      </c>
      <c r="BR20" s="103" t="n">
        <f aca="true">IF(ISBLANK(OFFSET('Raw Data'!$A$3,MATCH('Data above threshold'!$A20,'Raw Data'!$B$4:$B$185,0),MATCH('Data above threshold'!BT$4,'Raw Data'!$3:$3,0)-1)),"", IFERROR($J20*OFFSET('Raw Data'!$A$3,MATCH('Data above threshold'!$A20,'Raw Data'!$B$4:$B$185,0),MATCH('Data above threshold'!BT$4,'Raw Data'!$3:$3,0)-1),"NA"))</f>
        <v>59.95</v>
      </c>
      <c r="BS20" s="103" t="n">
        <f aca="true">IF(ISBLANK(OFFSET('Raw Data'!$A$3,MATCH('Data above threshold'!$A20,'Raw Data'!$B$4:$B$185,0),MATCH('Data above threshold'!BU$4,'Raw Data'!$3:$3,0)-1)),"", IFERROR($J20*OFFSET('Raw Data'!$A$3,MATCH('Data above threshold'!$A20,'Raw Data'!$B$4:$B$185,0),MATCH('Data above threshold'!BU$4,'Raw Data'!$3:$3,0)-1),"NA"))</f>
        <v>43.03</v>
      </c>
      <c r="BT20" s="103" t="n">
        <f aca="true">IF(ISBLANK(OFFSET('Raw Data'!$A$3,MATCH('Data above threshold'!$A20,'Raw Data'!$B$4:$B$185,0),MATCH('Data above threshold'!BV$4,'Raw Data'!$3:$3,0)-1)),"", IFERROR($J20*OFFSET('Raw Data'!$A$3,MATCH('Data above threshold'!$A20,'Raw Data'!$B$4:$B$185,0),MATCH('Data above threshold'!BV$4,'Raw Data'!$3:$3,0)-1),"NA"))</f>
        <v>11.21</v>
      </c>
      <c r="BU20" s="103" t="n">
        <f aca="true">IF(ISBLANK(OFFSET('Raw Data'!$A$3,MATCH('Data above threshold'!$A20,'Raw Data'!$B$4:$B$185,0),MATCH('Data above threshold'!BW$4,'Raw Data'!$3:$3,0)-1)),"", IFERROR($J20*OFFSET('Raw Data'!$A$3,MATCH('Data above threshold'!$A20,'Raw Data'!$B$4:$B$185,0),MATCH('Data above threshold'!BW$4,'Raw Data'!$3:$3,0)-1),"NA"))</f>
        <v>84.52</v>
      </c>
      <c r="BV20" s="103" t="n">
        <f aca="true">IF(ISBLANK(OFFSET('Raw Data'!$A$3,MATCH('Data above threshold'!$A20,'Raw Data'!$B$4:$B$185,0),MATCH('Data above threshold'!BX$4,'Raw Data'!$3:$3,0)-1)),"", IFERROR($J20*OFFSET('Raw Data'!$A$3,MATCH('Data above threshold'!$A20,'Raw Data'!$B$4:$B$185,0),MATCH('Data above threshold'!BX$4,'Raw Data'!$3:$3,0)-1),"NA"))</f>
        <v>75.35</v>
      </c>
      <c r="BW20" s="103" t="n">
        <f aca="true">IF(ISBLANK(OFFSET('Raw Data'!$A$3,MATCH('Data above threshold'!$A20,'Raw Data'!$B$4:$B$185,0),MATCH('Data above threshold'!BY$4,'Raw Data'!$3:$3,0)-1)),"", IFERROR($J20*OFFSET('Raw Data'!$A$3,MATCH('Data above threshold'!$A20,'Raw Data'!$B$4:$B$185,0),MATCH('Data above threshold'!BY$4,'Raw Data'!$3:$3,0)-1),"NA"))</f>
        <v>73.66</v>
      </c>
      <c r="BX20" s="103" t="n">
        <f aca="true">IF(ISBLANK(OFFSET('Raw Data'!$A$3,MATCH('Data above threshold'!$A20,'Raw Data'!$B$4:$B$185,0),MATCH('Data above threshold'!BZ$4,'Raw Data'!$3:$3,0)-1)),"", IFERROR($J20*OFFSET('Raw Data'!$A$3,MATCH('Data above threshold'!$A20,'Raw Data'!$B$4:$B$185,0),MATCH('Data above threshold'!BZ$4,'Raw Data'!$3:$3,0)-1),"NA"))</f>
        <v>82.64</v>
      </c>
      <c r="BY20" s="103" t="n">
        <f aca="true">IF(ISBLANK(OFFSET('Raw Data'!$A$3,MATCH('Data above threshold'!$A20,'Raw Data'!$B$4:$B$185,0),MATCH('Data above threshold'!CA$4,'Raw Data'!$3:$3,0)-1)),"", IFERROR($J20*OFFSET('Raw Data'!$A$3,MATCH('Data above threshold'!$A20,'Raw Data'!$B$4:$B$185,0),MATCH('Data above threshold'!CA$4,'Raw Data'!$3:$3,0)-1),"NA"))</f>
        <v>21.77</v>
      </c>
      <c r="BZ20" s="103" t="n">
        <f aca="true">IF(ISBLANK(OFFSET('Raw Data'!$A$3,MATCH('Data above threshold'!$A20,'Raw Data'!$B$4:$B$185,0),MATCH('Data above threshold'!CB$4,'Raw Data'!$3:$3,0)-1)),"", IFERROR($J20*OFFSET('Raw Data'!$A$3,MATCH('Data above threshold'!$A20,'Raw Data'!$B$4:$B$185,0),MATCH('Data above threshold'!CB$4,'Raw Data'!$3:$3,0)-1),"NA"))</f>
        <v>30.87</v>
      </c>
      <c r="CA20" s="103" t="n">
        <f aca="true">IF(ISBLANK(OFFSET('Raw Data'!$A$3,MATCH('Data above threshold'!$A20,'Raw Data'!$B$4:$B$185,0),MATCH('Data above threshold'!CC$4,'Raw Data'!$3:$3,0)-1)),"", IFERROR($J20*OFFSET('Raw Data'!$A$3,MATCH('Data above threshold'!$A20,'Raw Data'!$B$4:$B$185,0),MATCH('Data above threshold'!CC$4,'Raw Data'!$3:$3,0)-1),"NA"))</f>
        <v>29.64</v>
      </c>
      <c r="CB20" s="103" t="n">
        <f aca="true">IF(ISBLANK(OFFSET('Raw Data'!$A$3,MATCH('Data above threshold'!$A20,'Raw Data'!$B$4:$B$185,0),MATCH('Data above threshold'!CD$4,'Raw Data'!$3:$3,0)-1)),"", IFERROR($J20*OFFSET('Raw Data'!$A$3,MATCH('Data above threshold'!$A20,'Raw Data'!$B$4:$B$185,0),MATCH('Data above threshold'!CD$4,'Raw Data'!$3:$3,0)-1),"NA"))</f>
        <v>88.95</v>
      </c>
      <c r="CC20" s="103" t="n">
        <f aca="true">IF(ISBLANK(OFFSET('Raw Data'!$A$3,MATCH('Data above threshold'!$A20,'Raw Data'!$B$4:$B$185,0),MATCH('Data above threshold'!CE$4,'Raw Data'!$3:$3,0)-1)),"", IFERROR($J20*OFFSET('Raw Data'!$A$3,MATCH('Data above threshold'!$A20,'Raw Data'!$B$4:$B$185,0),MATCH('Data above threshold'!CE$4,'Raw Data'!$3:$3,0)-1),"NA"))</f>
        <v>77.42</v>
      </c>
      <c r="CD20" s="103" t="n">
        <f aca="true">IF(ISBLANK(OFFSET('Raw Data'!$A$3,MATCH('Data above threshold'!$A20,'Raw Data'!$B$4:$B$185,0),MATCH('Data above threshold'!CF$4,'Raw Data'!$3:$3,0)-1)),"", IFERROR($J20*OFFSET('Raw Data'!$A$3,MATCH('Data above threshold'!$A20,'Raw Data'!$B$4:$B$185,0),MATCH('Data above threshold'!CF$4,'Raw Data'!$3:$3,0)-1),"NA"))</f>
        <v>48.95</v>
      </c>
      <c r="CE20" s="103" t="n">
        <f aca="true">IF(ISBLANK(OFFSET('Raw Data'!$A$3,MATCH('Data above threshold'!$A20,'Raw Data'!$B$4:$B$185,0),MATCH('Data above threshold'!CG$4,'Raw Data'!$3:$3,0)-1)),"", IFERROR($J20*OFFSET('Raw Data'!$A$3,MATCH('Data above threshold'!$A20,'Raw Data'!$B$4:$B$185,0),MATCH('Data above threshold'!CG$4,'Raw Data'!$3:$3,0)-1),"NA"))</f>
        <v>83.11</v>
      </c>
      <c r="CF20" s="103" t="n">
        <f aca="true">IF(ISBLANK(OFFSET('Raw Data'!$A$3,MATCH('Data above threshold'!$A20,'Raw Data'!$B$4:$B$185,0),MATCH('Data above threshold'!CH$4,'Raw Data'!$3:$3,0)-1)),"", IFERROR($J20*OFFSET('Raw Data'!$A$3,MATCH('Data above threshold'!$A20,'Raw Data'!$B$4:$B$185,0),MATCH('Data above threshold'!CH$4,'Raw Data'!$3:$3,0)-1),"NA"))</f>
        <v>94.49</v>
      </c>
      <c r="CG20" s="103" t="n">
        <f aca="true">IF(ISBLANK(OFFSET('Raw Data'!$A$3,MATCH('Data above threshold'!$A20,'Raw Data'!$B$4:$B$185,0),MATCH('Data above threshold'!CI$4,'Raw Data'!$3:$3,0)-1)),"", IFERROR($J20*OFFSET('Raw Data'!$A$3,MATCH('Data above threshold'!$A20,'Raw Data'!$B$4:$B$185,0),MATCH('Data above threshold'!CI$4,'Raw Data'!$3:$3,0)-1),"NA"))</f>
        <v>6.5</v>
      </c>
      <c r="CH20" s="103" t="n">
        <f aca="true">IF(ISBLANK(OFFSET('Raw Data'!$A$3,MATCH('Data above threshold'!$A20,'Raw Data'!$B$4:$B$185,0),MATCH('Data above threshold'!CJ$4,'Raw Data'!$3:$3,0)-1)),"", IFERROR($J20*OFFSET('Raw Data'!$A$3,MATCH('Data above threshold'!$A20,'Raw Data'!$B$4:$B$185,0),MATCH('Data above threshold'!CJ$4,'Raw Data'!$3:$3,0)-1),"NA"))</f>
        <v>12.36</v>
      </c>
      <c r="CI20" s="103" t="n">
        <f aca="true">IF(ISBLANK(OFFSET('Raw Data'!$A$3,MATCH('Data above threshold'!$A20,'Raw Data'!$B$4:$B$185,0),MATCH('Data above threshold'!CK$4,'Raw Data'!$3:$3,0)-1)),"", IFERROR($J20*OFFSET('Raw Data'!$A$3,MATCH('Data above threshold'!$A20,'Raw Data'!$B$4:$B$185,0),MATCH('Data above threshold'!CK$4,'Raw Data'!$3:$3,0)-1),"NA"))</f>
        <v>21.96</v>
      </c>
      <c r="CJ20" s="103" t="n">
        <f aca="true">IF(ISBLANK(OFFSET('Raw Data'!$A$3,MATCH('Data above threshold'!$A20,'Raw Data'!$B$4:$B$185,0),MATCH('Data above threshold'!CL$4,'Raw Data'!$3:$3,0)-1)),"", IFERROR($J20*OFFSET('Raw Data'!$A$3,MATCH('Data above threshold'!$A20,'Raw Data'!$B$4:$B$185,0),MATCH('Data above threshold'!CL$4,'Raw Data'!$3:$3,0)-1),"NA"))</f>
        <v>73.98</v>
      </c>
      <c r="CK20" s="103" t="n">
        <f aca="true">IF(ISBLANK(OFFSET('Raw Data'!$A$3,MATCH('Data above threshold'!$A20,'Raw Data'!$B$4:$B$185,0),MATCH('Data above threshold'!CM$4,'Raw Data'!$3:$3,0)-1)),"", IFERROR($J20*OFFSET('Raw Data'!$A$3,MATCH('Data above threshold'!$A20,'Raw Data'!$B$4:$B$185,0),MATCH('Data above threshold'!CM$4,'Raw Data'!$3:$3,0)-1),"NA"))</f>
        <v>76.95</v>
      </c>
      <c r="CL20" s="103" t="n">
        <f aca="true">IF(ISBLANK(OFFSET('Raw Data'!$A$3,MATCH('Data above threshold'!$A20,'Raw Data'!$B$4:$B$185,0),MATCH('Data above threshold'!CN$4,'Raw Data'!$3:$3,0)-1)),"", IFERROR($J20*OFFSET('Raw Data'!$A$3,MATCH('Data above threshold'!$A20,'Raw Data'!$B$4:$B$185,0),MATCH('Data above threshold'!CN$4,'Raw Data'!$3:$3,0)-1),"NA"))</f>
        <v>88.5</v>
      </c>
      <c r="CM20" s="103" t="n">
        <f aca="true">IF(ISBLANK(OFFSET('Raw Data'!$A$3,MATCH('Data above threshold'!$A20,'Raw Data'!$B$4:$B$185,0),MATCH('Data above threshold'!CO$4,'Raw Data'!$3:$3,0)-1)),"", IFERROR($J20*OFFSET('Raw Data'!$A$3,MATCH('Data above threshold'!$A20,'Raw Data'!$B$4:$B$185,0),MATCH('Data above threshold'!CO$4,'Raw Data'!$3:$3,0)-1),"NA"))</f>
        <v>68.7</v>
      </c>
      <c r="CN20" s="103" t="n">
        <f aca="true">IF(ISBLANK(OFFSET('Raw Data'!$A$3,MATCH('Data above threshold'!$A20,'Raw Data'!$B$4:$B$185,0),MATCH('Data above threshold'!CP$4,'Raw Data'!$3:$3,0)-1)),"", IFERROR($J20*OFFSET('Raw Data'!$A$3,MATCH('Data above threshold'!$A20,'Raw Data'!$B$4:$B$185,0),MATCH('Data above threshold'!CP$4,'Raw Data'!$3:$3,0)-1),"NA"))</f>
        <v>26.72</v>
      </c>
      <c r="CO20" s="103" t="n">
        <f aca="true">IF(ISBLANK(OFFSET('Raw Data'!$A$3,MATCH('Data above threshold'!$A20,'Raw Data'!$B$4:$B$185,0),MATCH('Data above threshold'!CQ$4,'Raw Data'!$3:$3,0)-1)),"", IFERROR($J20*OFFSET('Raw Data'!$A$3,MATCH('Data above threshold'!$A20,'Raw Data'!$B$4:$B$185,0),MATCH('Data above threshold'!CQ$4,'Raw Data'!$3:$3,0)-1),"NA"))</f>
        <v>14.3</v>
      </c>
      <c r="CP20" s="103" t="n">
        <f aca="true">IF(ISBLANK(OFFSET('Raw Data'!$A$3,MATCH('Data above threshold'!$A20,'Raw Data'!$B$4:$B$185,0),MATCH('Data above threshold'!CR$4,'Raw Data'!$3:$3,0)-1)),"", IFERROR($J20*OFFSET('Raw Data'!$A$3,MATCH('Data above threshold'!$A20,'Raw Data'!$B$4:$B$185,0),MATCH('Data above threshold'!CR$4,'Raw Data'!$3:$3,0)-1),"NA"))</f>
        <v>27.06</v>
      </c>
    </row>
    <row r="21" s="103" customFormat="true" ht="15.5" hidden="false" customHeight="false" outlineLevel="0" collapsed="false">
      <c r="A21" s="107" t="n">
        <v>1220</v>
      </c>
      <c r="B21" s="107" t="n">
        <v>3</v>
      </c>
      <c r="C21" s="103" t="str">
        <f aca="true">IF(ISBLANK(OFFSET('Raw Data'!$A$3,MATCH($A21,'Raw Data'!$B$4:$B$185,0),MATCH(C$4,'Raw Data'!$3:$3,0)-1)),"",OFFSET('Raw Data'!$A$3,MATCH($A21,'Raw Data'!$B$4:$B$185,0),MATCH(C$4,'Raw Data'!$3:$3,0)-1))</f>
        <v>Access to finance</v>
      </c>
      <c r="D21" s="103" t="str">
        <f aca="true">IF(ISBLANK(OFFSET('Raw Data'!$A$3,MATCH($A21,'Raw Data'!$B$4:$B$185,0),MATCH(D$4,'Raw Data'!$3:$3,0)-1)),"",OFFSET('Raw Data'!$A$3,MATCH($A21,'Raw Data'!$B$4:$B$185,0),MATCH(D$4,'Raw Data'!$3:$3,0)-1))</f>
        <v/>
      </c>
      <c r="E21" s="103" t="str">
        <f aca="true">IF(ISBLANK(OFFSET('Raw Data'!$A$3,MATCH($A21,'Raw Data'!$B$4:$B$185,0),MATCH(E$4,'Raw Data'!$3:$3,0)-1)),"",OFFSET('Raw Data'!$A$3,MATCH($A21,'Raw Data'!$B$4:$B$185,0),MATCH(E$4,'Raw Data'!$3:$3,0)-1))</f>
        <v/>
      </c>
      <c r="F21" s="103" t="str">
        <f aca="true">IF(ISBLANK(OFFSET('Raw Data'!$A$3,MATCH($A21,'Raw Data'!$B$4:$B$185,0),MATCH(F$4,'Raw Data'!$3:$3,0)-1)),"",OFFSET('Raw Data'!$A$3,MATCH($A21,'Raw Data'!$B$4:$B$185,0),MATCH(F$4,'Raw Data'!$3:$3,0)-1))</f>
        <v/>
      </c>
      <c r="G21" s="103" t="s">
        <v>217</v>
      </c>
      <c r="H21" s="103" t="str">
        <f aca="true">IF(ISBLANK(OFFSET('Raw Data'!$A$3,MATCH($A21,'Raw Data'!$B$4:$B$185,0),MATCH(H$4,'Raw Data'!$3:$3,0)-1)),"",OFFSET('Raw Data'!$A$3,MATCH($A21,'Raw Data'!$B$4:$B$185,0),MATCH(H$4,'Raw Data'!$3:$3,0)-1))</f>
        <v/>
      </c>
      <c r="I21" s="103" t="str">
        <f aca="true">IF(ISBLANK(OFFSET('Raw Data'!$A$3,MATCH($A21,'Raw Data'!$B$4:$B$185,0),MATCH(I$4,'Raw Data'!$3:$3,0)-1)),"",OFFSET('Raw Data'!$A$3,MATCH($A21,'Raw Data'!$B$4:$B$185,0),MATCH(I$4,'Raw Data'!$3:$3,0)-1))</f>
        <v/>
      </c>
      <c r="J21" s="103" t="str">
        <f aca="false">IF(I21="","",IF(I21="Minus",-1,1))</f>
        <v/>
      </c>
      <c r="K21" s="105" t="str">
        <f aca="false" t="array" ref="K21:K21">IFERROR(SKEW(IF(ISNUMBER(O21:CP21),O21:CP21,"")),"")</f>
        <v/>
      </c>
      <c r="L21" s="103" t="n">
        <f aca="true">IF(ISBLANK(OFFSET('Data above threshold'!$A$4,MATCH('Data above threshold'!$A21,'Data above threshold'!$A$5:$A$185,0),MATCH('Data above threshold'!N$4,'Data above threshold'!$4:$4,0)-1)),1,OFFSET('Data above threshold'!$A$4,MATCH('Data above threshold'!$A21,'Data above threshold'!$A$5:$A$185,0),MATCH('Data above threshold'!N$4,'Data above threshold'!$4:$4,0)-1))</f>
        <v>1</v>
      </c>
      <c r="M21" s="103" t="str">
        <f aca="true">IF(ISBLANK(OFFSET('Data above threshold'!$A$4,MATCH('Data above threshold'!$A21,'Data above threshold'!$A$5:$A$185,0),MATCH('Data above threshold'!O$4,'Data above threshold'!$4:$4,0)-1)),"",OFFSET('Data above threshold'!$A$4,MATCH('Data above threshold'!$A21,'Data above threshold'!$A$5:$A$185,0),MATCH('Data above threshold'!O$4,'Data above threshold'!$4:$4,0)-1))</f>
        <v/>
      </c>
      <c r="N21" s="106" t="str">
        <f aca="false" t="array" ref="N21:N21">IF(B21&lt;4,"",1-IFERROR(SUM(ISNUMBER(O21:CP21)*(1-$O$3:$CP$3))/COUNTIF($O$3:$CP$3,0),0))</f>
        <v/>
      </c>
      <c r="O21" s="103" t="str">
        <f aca="true">IF(ISBLANK(OFFSET('Raw Data'!$A$3,MATCH('Data above threshold'!$A21,'Raw Data'!$B$4:$B$185,0),MATCH('Data above threshold'!Q$4,'Raw Data'!$3:$3,0)-1)),"", IFERROR($J21*OFFSET('Raw Data'!$A$3,MATCH('Data above threshold'!$A21,'Raw Data'!$B$4:$B$185,0),MATCH('Data above threshold'!Q$4,'Raw Data'!$3:$3,0)-1),"NA"))</f>
        <v/>
      </c>
      <c r="P21" s="103" t="str">
        <f aca="true">IF(ISBLANK(OFFSET('Raw Data'!$A$3,MATCH('Data above threshold'!$A21,'Raw Data'!$B$4:$B$185,0),MATCH('Data above threshold'!R$4,'Raw Data'!$3:$3,0)-1)),"", IFERROR($J21*OFFSET('Raw Data'!$A$3,MATCH('Data above threshold'!$A21,'Raw Data'!$B$4:$B$185,0),MATCH('Data above threshold'!R$4,'Raw Data'!$3:$3,0)-1),"NA"))</f>
        <v/>
      </c>
      <c r="Q21" s="103" t="str">
        <f aca="true">IF(ISBLANK(OFFSET('Raw Data'!$A$3,MATCH('Data above threshold'!$A21,'Raw Data'!$B$4:$B$185,0),MATCH('Data above threshold'!S$4,'Raw Data'!$3:$3,0)-1)),"", IFERROR($J21*OFFSET('Raw Data'!$A$3,MATCH('Data above threshold'!$A21,'Raw Data'!$B$4:$B$185,0),MATCH('Data above threshold'!S$4,'Raw Data'!$3:$3,0)-1),"NA"))</f>
        <v/>
      </c>
      <c r="R21" s="103" t="str">
        <f aca="true">IF(ISBLANK(OFFSET('Raw Data'!$A$3,MATCH('Data above threshold'!$A21,'Raw Data'!$B$4:$B$185,0),MATCH('Data above threshold'!T$4,'Raw Data'!$3:$3,0)-1)),"", IFERROR($J21*OFFSET('Raw Data'!$A$3,MATCH('Data above threshold'!$A21,'Raw Data'!$B$4:$B$185,0),MATCH('Data above threshold'!T$4,'Raw Data'!$3:$3,0)-1),"NA"))</f>
        <v/>
      </c>
      <c r="S21" s="103" t="str">
        <f aca="true">IF(ISBLANK(OFFSET('Raw Data'!$A$3,MATCH('Data above threshold'!$A21,'Raw Data'!$B$4:$B$185,0),MATCH('Data above threshold'!U$4,'Raw Data'!$3:$3,0)-1)),"", IFERROR($J21*OFFSET('Raw Data'!$A$3,MATCH('Data above threshold'!$A21,'Raw Data'!$B$4:$B$185,0),MATCH('Data above threshold'!U$4,'Raw Data'!$3:$3,0)-1),"NA"))</f>
        <v/>
      </c>
      <c r="T21" s="103" t="str">
        <f aca="true">IF(ISBLANK(OFFSET('Raw Data'!$A$3,MATCH('Data above threshold'!$A21,'Raw Data'!$B$4:$B$185,0),MATCH('Data above threshold'!V$4,'Raw Data'!$3:$3,0)-1)),"", IFERROR($J21*OFFSET('Raw Data'!$A$3,MATCH('Data above threshold'!$A21,'Raw Data'!$B$4:$B$185,0),MATCH('Data above threshold'!V$4,'Raw Data'!$3:$3,0)-1),"NA"))</f>
        <v/>
      </c>
      <c r="U21" s="103" t="str">
        <f aca="true">IF(ISBLANK(OFFSET('Raw Data'!$A$3,MATCH('Data above threshold'!$A21,'Raw Data'!$B$4:$B$185,0),MATCH('Data above threshold'!W$4,'Raw Data'!$3:$3,0)-1)),"", IFERROR($J21*OFFSET('Raw Data'!$A$3,MATCH('Data above threshold'!$A21,'Raw Data'!$B$4:$B$185,0),MATCH('Data above threshold'!W$4,'Raw Data'!$3:$3,0)-1),"NA"))</f>
        <v/>
      </c>
      <c r="V21" s="103" t="str">
        <f aca="true">IF(ISBLANK(OFFSET('Raw Data'!$A$3,MATCH('Data above threshold'!$A21,'Raw Data'!$B$4:$B$185,0),MATCH('Data above threshold'!X$4,'Raw Data'!$3:$3,0)-1)),"", IFERROR($J21*OFFSET('Raw Data'!$A$3,MATCH('Data above threshold'!$A21,'Raw Data'!$B$4:$B$185,0),MATCH('Data above threshold'!X$4,'Raw Data'!$3:$3,0)-1),"NA"))</f>
        <v/>
      </c>
      <c r="W21" s="103" t="str">
        <f aca="true">IF(ISBLANK(OFFSET('Raw Data'!$A$3,MATCH('Data above threshold'!$A21,'Raw Data'!$B$4:$B$185,0),MATCH('Data above threshold'!Y$4,'Raw Data'!$3:$3,0)-1)),"", IFERROR($J21*OFFSET('Raw Data'!$A$3,MATCH('Data above threshold'!$A21,'Raw Data'!$B$4:$B$185,0),MATCH('Data above threshold'!Y$4,'Raw Data'!$3:$3,0)-1),"NA"))</f>
        <v/>
      </c>
      <c r="X21" s="103" t="str">
        <f aca="true">IF(ISBLANK(OFFSET('Raw Data'!$A$3,MATCH('Data above threshold'!$A21,'Raw Data'!$B$4:$B$185,0),MATCH('Data above threshold'!Z$4,'Raw Data'!$3:$3,0)-1)),"", IFERROR($J21*OFFSET('Raw Data'!$A$3,MATCH('Data above threshold'!$A21,'Raw Data'!$B$4:$B$185,0),MATCH('Data above threshold'!Z$4,'Raw Data'!$3:$3,0)-1),"NA"))</f>
        <v/>
      </c>
      <c r="Y21" s="103" t="str">
        <f aca="true">IF(ISBLANK(OFFSET('Raw Data'!$A$3,MATCH('Data above threshold'!$A21,'Raw Data'!$B$4:$B$185,0),MATCH('Data above threshold'!AA$4,'Raw Data'!$3:$3,0)-1)),"", IFERROR($J21*OFFSET('Raw Data'!$A$3,MATCH('Data above threshold'!$A21,'Raw Data'!$B$4:$B$185,0),MATCH('Data above threshold'!AA$4,'Raw Data'!$3:$3,0)-1),"NA"))</f>
        <v/>
      </c>
      <c r="Z21" s="103" t="str">
        <f aca="true">IF(ISBLANK(OFFSET('Raw Data'!$A$3,MATCH('Data above threshold'!$A21,'Raw Data'!$B$4:$B$185,0),MATCH('Data above threshold'!AB$4,'Raw Data'!$3:$3,0)-1)),"", IFERROR($J21*OFFSET('Raw Data'!$A$3,MATCH('Data above threshold'!$A21,'Raw Data'!$B$4:$B$185,0),MATCH('Data above threshold'!AB$4,'Raw Data'!$3:$3,0)-1),"NA"))</f>
        <v/>
      </c>
      <c r="AA21" s="103" t="str">
        <f aca="true">IF(ISBLANK(OFFSET('Raw Data'!$A$3,MATCH('Data above threshold'!$A21,'Raw Data'!$B$4:$B$185,0),MATCH('Data above threshold'!AC$4,'Raw Data'!$3:$3,0)-1)),"", IFERROR($J21*OFFSET('Raw Data'!$A$3,MATCH('Data above threshold'!$A21,'Raw Data'!$B$4:$B$185,0),MATCH('Data above threshold'!AC$4,'Raw Data'!$3:$3,0)-1),"NA"))</f>
        <v/>
      </c>
      <c r="AB21" s="103" t="str">
        <f aca="true">IF(ISBLANK(OFFSET('Raw Data'!$A$3,MATCH('Data above threshold'!$A21,'Raw Data'!$B$4:$B$185,0),MATCH('Data above threshold'!AD$4,'Raw Data'!$3:$3,0)-1)),"", IFERROR($J21*OFFSET('Raw Data'!$A$3,MATCH('Data above threshold'!$A21,'Raw Data'!$B$4:$B$185,0),MATCH('Data above threshold'!AD$4,'Raw Data'!$3:$3,0)-1),"NA"))</f>
        <v/>
      </c>
      <c r="AC21" s="103" t="str">
        <f aca="true">IF(ISBLANK(OFFSET('Raw Data'!$A$3,MATCH('Data above threshold'!$A21,'Raw Data'!$B$4:$B$185,0),MATCH('Data above threshold'!AE$4,'Raw Data'!$3:$3,0)-1)),"", IFERROR($J21*OFFSET('Raw Data'!$A$3,MATCH('Data above threshold'!$A21,'Raw Data'!$B$4:$B$185,0),MATCH('Data above threshold'!AE$4,'Raw Data'!$3:$3,0)-1),"NA"))</f>
        <v/>
      </c>
      <c r="AD21" s="103" t="str">
        <f aca="true">IF(ISBLANK(OFFSET('Raw Data'!$A$3,MATCH('Data above threshold'!$A21,'Raw Data'!$B$4:$B$185,0),MATCH('Data above threshold'!AF$4,'Raw Data'!$3:$3,0)-1)),"", IFERROR($J21*OFFSET('Raw Data'!$A$3,MATCH('Data above threshold'!$A21,'Raw Data'!$B$4:$B$185,0),MATCH('Data above threshold'!AF$4,'Raw Data'!$3:$3,0)-1),"NA"))</f>
        <v/>
      </c>
      <c r="AE21" s="103" t="str">
        <f aca="true">IF(ISBLANK(OFFSET('Raw Data'!$A$3,MATCH('Data above threshold'!$A21,'Raw Data'!$B$4:$B$185,0),MATCH('Data above threshold'!AG$4,'Raw Data'!$3:$3,0)-1)),"", IFERROR($J21*OFFSET('Raw Data'!$A$3,MATCH('Data above threshold'!$A21,'Raw Data'!$B$4:$B$185,0),MATCH('Data above threshold'!AG$4,'Raw Data'!$3:$3,0)-1),"NA"))</f>
        <v/>
      </c>
      <c r="AF21" s="103" t="str">
        <f aca="true">IF(ISBLANK(OFFSET('Raw Data'!$A$3,MATCH('Data above threshold'!$A21,'Raw Data'!$B$4:$B$185,0),MATCH('Data above threshold'!AH$4,'Raw Data'!$3:$3,0)-1)),"", IFERROR($J21*OFFSET('Raw Data'!$A$3,MATCH('Data above threshold'!$A21,'Raw Data'!$B$4:$B$185,0),MATCH('Data above threshold'!AH$4,'Raw Data'!$3:$3,0)-1),"NA"))</f>
        <v/>
      </c>
      <c r="AG21" s="103" t="str">
        <f aca="true">IF(ISBLANK(OFFSET('Raw Data'!$A$3,MATCH('Data above threshold'!$A21,'Raw Data'!$B$4:$B$185,0),MATCH('Data above threshold'!AI$4,'Raw Data'!$3:$3,0)-1)),"", IFERROR($J21*OFFSET('Raw Data'!$A$3,MATCH('Data above threshold'!$A21,'Raw Data'!$B$4:$B$185,0),MATCH('Data above threshold'!AI$4,'Raw Data'!$3:$3,0)-1),"NA"))</f>
        <v/>
      </c>
      <c r="AH21" s="103" t="str">
        <f aca="true">IF(ISBLANK(OFFSET('Raw Data'!$A$3,MATCH('Data above threshold'!$A21,'Raw Data'!$B$4:$B$185,0),MATCH('Data above threshold'!AJ$4,'Raw Data'!$3:$3,0)-1)),"", IFERROR($J21*OFFSET('Raw Data'!$A$3,MATCH('Data above threshold'!$A21,'Raw Data'!$B$4:$B$185,0),MATCH('Data above threshold'!AJ$4,'Raw Data'!$3:$3,0)-1),"NA"))</f>
        <v/>
      </c>
      <c r="AI21" s="103" t="str">
        <f aca="true">IF(ISBLANK(OFFSET('Raw Data'!$A$3,MATCH('Data above threshold'!$A21,'Raw Data'!$B$4:$B$185,0),MATCH('Data above threshold'!AK$4,'Raw Data'!$3:$3,0)-1)),"", IFERROR($J21*OFFSET('Raw Data'!$A$3,MATCH('Data above threshold'!$A21,'Raw Data'!$B$4:$B$185,0),MATCH('Data above threshold'!AK$4,'Raw Data'!$3:$3,0)-1),"NA"))</f>
        <v/>
      </c>
      <c r="AJ21" s="103" t="str">
        <f aca="true">IF(ISBLANK(OFFSET('Raw Data'!$A$3,MATCH('Data above threshold'!$A21,'Raw Data'!$B$4:$B$185,0),MATCH('Data above threshold'!AL$4,'Raw Data'!$3:$3,0)-1)),"", IFERROR($J21*OFFSET('Raw Data'!$A$3,MATCH('Data above threshold'!$A21,'Raw Data'!$B$4:$B$185,0),MATCH('Data above threshold'!AL$4,'Raw Data'!$3:$3,0)-1),"NA"))</f>
        <v/>
      </c>
      <c r="AK21" s="103" t="str">
        <f aca="true">IF(ISBLANK(OFFSET('Raw Data'!$A$3,MATCH('Data above threshold'!$A21,'Raw Data'!$B$4:$B$185,0),MATCH('Data above threshold'!AM$4,'Raw Data'!$3:$3,0)-1)),"", IFERROR($J21*OFFSET('Raw Data'!$A$3,MATCH('Data above threshold'!$A21,'Raw Data'!$B$4:$B$185,0),MATCH('Data above threshold'!AM$4,'Raw Data'!$3:$3,0)-1),"NA"))</f>
        <v/>
      </c>
      <c r="AL21" s="103" t="str">
        <f aca="true">IF(ISBLANK(OFFSET('Raw Data'!$A$3,MATCH('Data above threshold'!$A21,'Raw Data'!$B$4:$B$185,0),MATCH('Data above threshold'!AN$4,'Raw Data'!$3:$3,0)-1)),"", IFERROR($J21*OFFSET('Raw Data'!$A$3,MATCH('Data above threshold'!$A21,'Raw Data'!$B$4:$B$185,0),MATCH('Data above threshold'!AN$4,'Raw Data'!$3:$3,0)-1),"NA"))</f>
        <v/>
      </c>
      <c r="AM21" s="103" t="str">
        <f aca="true">IF(ISBLANK(OFFSET('Raw Data'!$A$3,MATCH('Data above threshold'!$A21,'Raw Data'!$B$4:$B$185,0),MATCH('Data above threshold'!AO$4,'Raw Data'!$3:$3,0)-1)),"", IFERROR($J21*OFFSET('Raw Data'!$A$3,MATCH('Data above threshold'!$A21,'Raw Data'!$B$4:$B$185,0),MATCH('Data above threshold'!AO$4,'Raw Data'!$3:$3,0)-1),"NA"))</f>
        <v/>
      </c>
      <c r="AN21" s="103" t="str">
        <f aca="true">IF(ISBLANK(OFFSET('Raw Data'!$A$3,MATCH('Data above threshold'!$A21,'Raw Data'!$B$4:$B$185,0),MATCH('Data above threshold'!AP$4,'Raw Data'!$3:$3,0)-1)),"", IFERROR($J21*OFFSET('Raw Data'!$A$3,MATCH('Data above threshold'!$A21,'Raw Data'!$B$4:$B$185,0),MATCH('Data above threshold'!AP$4,'Raw Data'!$3:$3,0)-1),"NA"))</f>
        <v/>
      </c>
      <c r="AO21" s="103" t="str">
        <f aca="true">IF(ISBLANK(OFFSET('Raw Data'!$A$3,MATCH('Data above threshold'!$A21,'Raw Data'!$B$4:$B$185,0),MATCH('Data above threshold'!AQ$4,'Raw Data'!$3:$3,0)-1)),"", IFERROR($J21*OFFSET('Raw Data'!$A$3,MATCH('Data above threshold'!$A21,'Raw Data'!$B$4:$B$185,0),MATCH('Data above threshold'!AQ$4,'Raw Data'!$3:$3,0)-1),"NA"))</f>
        <v/>
      </c>
      <c r="AP21" s="103" t="str">
        <f aca="true">IF(ISBLANK(OFFSET('Raw Data'!$A$3,MATCH('Data above threshold'!$A21,'Raw Data'!$B$4:$B$185,0),MATCH('Data above threshold'!AR$4,'Raw Data'!$3:$3,0)-1)),"", IFERROR($J21*OFFSET('Raw Data'!$A$3,MATCH('Data above threshold'!$A21,'Raw Data'!$B$4:$B$185,0),MATCH('Data above threshold'!AR$4,'Raw Data'!$3:$3,0)-1),"NA"))</f>
        <v/>
      </c>
      <c r="AQ21" s="103" t="str">
        <f aca="true">IF(ISBLANK(OFFSET('Raw Data'!$A$3,MATCH('Data above threshold'!$A21,'Raw Data'!$B$4:$B$185,0),MATCH('Data above threshold'!AS$4,'Raw Data'!$3:$3,0)-1)),"", IFERROR($J21*OFFSET('Raw Data'!$A$3,MATCH('Data above threshold'!$A21,'Raw Data'!$B$4:$B$185,0),MATCH('Data above threshold'!AS$4,'Raw Data'!$3:$3,0)-1),"NA"))</f>
        <v/>
      </c>
      <c r="AR21" s="103" t="str">
        <f aca="true">IF(ISBLANK(OFFSET('Raw Data'!$A$3,MATCH('Data above threshold'!$A21,'Raw Data'!$B$4:$B$185,0),MATCH('Data above threshold'!AT$4,'Raw Data'!$3:$3,0)-1)),"", IFERROR($J21*OFFSET('Raw Data'!$A$3,MATCH('Data above threshold'!$A21,'Raw Data'!$B$4:$B$185,0),MATCH('Data above threshold'!AT$4,'Raw Data'!$3:$3,0)-1),"NA"))</f>
        <v/>
      </c>
      <c r="AS21" s="103" t="str">
        <f aca="true">IF(ISBLANK(OFFSET('Raw Data'!$A$3,MATCH('Data above threshold'!$A21,'Raw Data'!$B$4:$B$185,0),MATCH('Data above threshold'!AU$4,'Raw Data'!$3:$3,0)-1)),"", IFERROR($J21*OFFSET('Raw Data'!$A$3,MATCH('Data above threshold'!$A21,'Raw Data'!$B$4:$B$185,0),MATCH('Data above threshold'!AU$4,'Raw Data'!$3:$3,0)-1),"NA"))</f>
        <v/>
      </c>
      <c r="AT21" s="103" t="str">
        <f aca="true">IF(ISBLANK(OFFSET('Raw Data'!$A$3,MATCH('Data above threshold'!$A21,'Raw Data'!$B$4:$B$185,0),MATCH('Data above threshold'!AV$4,'Raw Data'!$3:$3,0)-1)),"", IFERROR($J21*OFFSET('Raw Data'!$A$3,MATCH('Data above threshold'!$A21,'Raw Data'!$B$4:$B$185,0),MATCH('Data above threshold'!AV$4,'Raw Data'!$3:$3,0)-1),"NA"))</f>
        <v/>
      </c>
      <c r="AU21" s="103" t="str">
        <f aca="true">IF(ISBLANK(OFFSET('Raw Data'!$A$3,MATCH('Data above threshold'!$A21,'Raw Data'!$B$4:$B$185,0),MATCH('Data above threshold'!AW$4,'Raw Data'!$3:$3,0)-1)),"", IFERROR($J21*OFFSET('Raw Data'!$A$3,MATCH('Data above threshold'!$A21,'Raw Data'!$B$4:$B$185,0),MATCH('Data above threshold'!AW$4,'Raw Data'!$3:$3,0)-1),"NA"))</f>
        <v/>
      </c>
      <c r="AV21" s="103" t="str">
        <f aca="true">IF(ISBLANK(OFFSET('Raw Data'!$A$3,MATCH('Data above threshold'!$A21,'Raw Data'!$B$4:$B$185,0),MATCH('Data above threshold'!AX$4,'Raw Data'!$3:$3,0)-1)),"", IFERROR($J21*OFFSET('Raw Data'!$A$3,MATCH('Data above threshold'!$A21,'Raw Data'!$B$4:$B$185,0),MATCH('Data above threshold'!AX$4,'Raw Data'!$3:$3,0)-1),"NA"))</f>
        <v/>
      </c>
      <c r="AW21" s="103" t="str">
        <f aca="true">IF(ISBLANK(OFFSET('Raw Data'!$A$3,MATCH('Data above threshold'!$A21,'Raw Data'!$B$4:$B$185,0),MATCH('Data above threshold'!AY$4,'Raw Data'!$3:$3,0)-1)),"", IFERROR($J21*OFFSET('Raw Data'!$A$3,MATCH('Data above threshold'!$A21,'Raw Data'!$B$4:$B$185,0),MATCH('Data above threshold'!AY$4,'Raw Data'!$3:$3,0)-1),"NA"))</f>
        <v/>
      </c>
      <c r="AX21" s="103" t="str">
        <f aca="true">IF(ISBLANK(OFFSET('Raw Data'!$A$3,MATCH('Data above threshold'!$A21,'Raw Data'!$B$4:$B$185,0),MATCH('Data above threshold'!AZ$4,'Raw Data'!$3:$3,0)-1)),"", IFERROR($J21*OFFSET('Raw Data'!$A$3,MATCH('Data above threshold'!$A21,'Raw Data'!$B$4:$B$185,0),MATCH('Data above threshold'!AZ$4,'Raw Data'!$3:$3,0)-1),"NA"))</f>
        <v/>
      </c>
      <c r="AY21" s="103" t="str">
        <f aca="true">IF(ISBLANK(OFFSET('Raw Data'!$A$3,MATCH('Data above threshold'!$A21,'Raw Data'!$B$4:$B$185,0),MATCH('Data above threshold'!BA$4,'Raw Data'!$3:$3,0)-1)),"", IFERROR($J21*OFFSET('Raw Data'!$A$3,MATCH('Data above threshold'!$A21,'Raw Data'!$B$4:$B$185,0),MATCH('Data above threshold'!BA$4,'Raw Data'!$3:$3,0)-1),"NA"))</f>
        <v/>
      </c>
      <c r="AZ21" s="103" t="str">
        <f aca="true">IF(ISBLANK(OFFSET('Raw Data'!$A$3,MATCH('Data above threshold'!$A21,'Raw Data'!$B$4:$B$185,0),MATCH('Data above threshold'!BB$4,'Raw Data'!$3:$3,0)-1)),"", IFERROR($J21*OFFSET('Raw Data'!$A$3,MATCH('Data above threshold'!$A21,'Raw Data'!$B$4:$B$185,0),MATCH('Data above threshold'!BB$4,'Raw Data'!$3:$3,0)-1),"NA"))</f>
        <v/>
      </c>
      <c r="BA21" s="103" t="str">
        <f aca="true">IF(ISBLANK(OFFSET('Raw Data'!$A$3,MATCH('Data above threshold'!$A21,'Raw Data'!$B$4:$B$185,0),MATCH('Data above threshold'!BC$4,'Raw Data'!$3:$3,0)-1)),"", IFERROR($J21*OFFSET('Raw Data'!$A$3,MATCH('Data above threshold'!$A21,'Raw Data'!$B$4:$B$185,0),MATCH('Data above threshold'!BC$4,'Raw Data'!$3:$3,0)-1),"NA"))</f>
        <v/>
      </c>
      <c r="BB21" s="103" t="str">
        <f aca="true">IF(ISBLANK(OFFSET('Raw Data'!$A$3,MATCH('Data above threshold'!$A21,'Raw Data'!$B$4:$B$185,0),MATCH('Data above threshold'!BD$4,'Raw Data'!$3:$3,0)-1)),"", IFERROR($J21*OFFSET('Raw Data'!$A$3,MATCH('Data above threshold'!$A21,'Raw Data'!$B$4:$B$185,0),MATCH('Data above threshold'!BD$4,'Raw Data'!$3:$3,0)-1),"NA"))</f>
        <v/>
      </c>
      <c r="BC21" s="103" t="str">
        <f aca="true">IF(ISBLANK(OFFSET('Raw Data'!$A$3,MATCH('Data above threshold'!$A21,'Raw Data'!$B$4:$B$185,0),MATCH('Data above threshold'!BE$4,'Raw Data'!$3:$3,0)-1)),"", IFERROR($J21*OFFSET('Raw Data'!$A$3,MATCH('Data above threshold'!$A21,'Raw Data'!$B$4:$B$185,0),MATCH('Data above threshold'!BE$4,'Raw Data'!$3:$3,0)-1),"NA"))</f>
        <v/>
      </c>
      <c r="BD21" s="103" t="str">
        <f aca="true">IF(ISBLANK(OFFSET('Raw Data'!$A$3,MATCH('Data above threshold'!$A21,'Raw Data'!$B$4:$B$185,0),MATCH('Data above threshold'!BF$4,'Raw Data'!$3:$3,0)-1)),"", IFERROR($J21*OFFSET('Raw Data'!$A$3,MATCH('Data above threshold'!$A21,'Raw Data'!$B$4:$B$185,0),MATCH('Data above threshold'!BF$4,'Raw Data'!$3:$3,0)-1),"NA"))</f>
        <v/>
      </c>
      <c r="BE21" s="103" t="str">
        <f aca="true">IF(ISBLANK(OFFSET('Raw Data'!$A$3,MATCH('Data above threshold'!$A21,'Raw Data'!$B$4:$B$185,0),MATCH('Data above threshold'!BG$4,'Raw Data'!$3:$3,0)-1)),"", IFERROR($J21*OFFSET('Raw Data'!$A$3,MATCH('Data above threshold'!$A21,'Raw Data'!$B$4:$B$185,0),MATCH('Data above threshold'!BG$4,'Raw Data'!$3:$3,0)-1),"NA"))</f>
        <v/>
      </c>
      <c r="BF21" s="103" t="str">
        <f aca="true">IF(ISBLANK(OFFSET('Raw Data'!$A$3,MATCH('Data above threshold'!$A21,'Raw Data'!$B$4:$B$185,0),MATCH('Data above threshold'!BH$4,'Raw Data'!$3:$3,0)-1)),"", IFERROR($J21*OFFSET('Raw Data'!$A$3,MATCH('Data above threshold'!$A21,'Raw Data'!$B$4:$B$185,0),MATCH('Data above threshold'!BH$4,'Raw Data'!$3:$3,0)-1),"NA"))</f>
        <v/>
      </c>
      <c r="BG21" s="103" t="str">
        <f aca="true">IF(ISBLANK(OFFSET('Raw Data'!$A$3,MATCH('Data above threshold'!$A21,'Raw Data'!$B$4:$B$185,0),MATCH('Data above threshold'!BI$4,'Raw Data'!$3:$3,0)-1)),"", IFERROR($J21*OFFSET('Raw Data'!$A$3,MATCH('Data above threshold'!$A21,'Raw Data'!$B$4:$B$185,0),MATCH('Data above threshold'!BI$4,'Raw Data'!$3:$3,0)-1),"NA"))</f>
        <v/>
      </c>
      <c r="BH21" s="103" t="str">
        <f aca="true">IF(ISBLANK(OFFSET('Raw Data'!$A$3,MATCH('Data above threshold'!$A21,'Raw Data'!$B$4:$B$185,0),MATCH('Data above threshold'!BJ$4,'Raw Data'!$3:$3,0)-1)),"", IFERROR($J21*OFFSET('Raw Data'!$A$3,MATCH('Data above threshold'!$A21,'Raw Data'!$B$4:$B$185,0),MATCH('Data above threshold'!BJ$4,'Raw Data'!$3:$3,0)-1),"NA"))</f>
        <v/>
      </c>
      <c r="BI21" s="103" t="str">
        <f aca="true">IF(ISBLANK(OFFSET('Raw Data'!$A$3,MATCH('Data above threshold'!$A21,'Raw Data'!$B$4:$B$185,0),MATCH('Data above threshold'!BK$4,'Raw Data'!$3:$3,0)-1)),"", IFERROR($J21*OFFSET('Raw Data'!$A$3,MATCH('Data above threshold'!$A21,'Raw Data'!$B$4:$B$185,0),MATCH('Data above threshold'!BK$4,'Raw Data'!$3:$3,0)-1),"NA"))</f>
        <v/>
      </c>
      <c r="BJ21" s="103" t="str">
        <f aca="true">IF(ISBLANK(OFFSET('Raw Data'!$A$3,MATCH('Data above threshold'!$A21,'Raw Data'!$B$4:$B$185,0),MATCH('Data above threshold'!BL$4,'Raw Data'!$3:$3,0)-1)),"", IFERROR($J21*OFFSET('Raw Data'!$A$3,MATCH('Data above threshold'!$A21,'Raw Data'!$B$4:$B$185,0),MATCH('Data above threshold'!BL$4,'Raw Data'!$3:$3,0)-1),"NA"))</f>
        <v/>
      </c>
      <c r="BK21" s="103" t="str">
        <f aca="true">IF(ISBLANK(OFFSET('Raw Data'!$A$3,MATCH('Data above threshold'!$A21,'Raw Data'!$B$4:$B$185,0),MATCH('Data above threshold'!BM$4,'Raw Data'!$3:$3,0)-1)),"", IFERROR($J21*OFFSET('Raw Data'!$A$3,MATCH('Data above threshold'!$A21,'Raw Data'!$B$4:$B$185,0),MATCH('Data above threshold'!BM$4,'Raw Data'!$3:$3,0)-1),"NA"))</f>
        <v/>
      </c>
      <c r="BL21" s="103" t="str">
        <f aca="true">IF(ISBLANK(OFFSET('Raw Data'!$A$3,MATCH('Data above threshold'!$A21,'Raw Data'!$B$4:$B$185,0),MATCH('Data above threshold'!BN$4,'Raw Data'!$3:$3,0)-1)),"", IFERROR($J21*OFFSET('Raw Data'!$A$3,MATCH('Data above threshold'!$A21,'Raw Data'!$B$4:$B$185,0),MATCH('Data above threshold'!BN$4,'Raw Data'!$3:$3,0)-1),"NA"))</f>
        <v/>
      </c>
      <c r="BM21" s="103" t="str">
        <f aca="true">IF(ISBLANK(OFFSET('Raw Data'!$A$3,MATCH('Data above threshold'!$A21,'Raw Data'!$B$4:$B$185,0),MATCH('Data above threshold'!BO$4,'Raw Data'!$3:$3,0)-1)),"", IFERROR($J21*OFFSET('Raw Data'!$A$3,MATCH('Data above threshold'!$A21,'Raw Data'!$B$4:$B$185,0),MATCH('Data above threshold'!BO$4,'Raw Data'!$3:$3,0)-1),"NA"))</f>
        <v/>
      </c>
      <c r="BN21" s="103" t="str">
        <f aca="true">IF(ISBLANK(OFFSET('Raw Data'!$A$3,MATCH('Data above threshold'!$A21,'Raw Data'!$B$4:$B$185,0),MATCH('Data above threshold'!BP$4,'Raw Data'!$3:$3,0)-1)),"", IFERROR($J21*OFFSET('Raw Data'!$A$3,MATCH('Data above threshold'!$A21,'Raw Data'!$B$4:$B$185,0),MATCH('Data above threshold'!BP$4,'Raw Data'!$3:$3,0)-1),"NA"))</f>
        <v/>
      </c>
      <c r="BO21" s="103" t="str">
        <f aca="true">IF(ISBLANK(OFFSET('Raw Data'!$A$3,MATCH('Data above threshold'!$A21,'Raw Data'!$B$4:$B$185,0),MATCH('Data above threshold'!BQ$4,'Raw Data'!$3:$3,0)-1)),"", IFERROR($J21*OFFSET('Raw Data'!$A$3,MATCH('Data above threshold'!$A21,'Raw Data'!$B$4:$B$185,0),MATCH('Data above threshold'!BQ$4,'Raw Data'!$3:$3,0)-1),"NA"))</f>
        <v/>
      </c>
      <c r="BP21" s="103" t="str">
        <f aca="true">IF(ISBLANK(OFFSET('Raw Data'!$A$3,MATCH('Data above threshold'!$A21,'Raw Data'!$B$4:$B$185,0),MATCH('Data above threshold'!BR$4,'Raw Data'!$3:$3,0)-1)),"", IFERROR($J21*OFFSET('Raw Data'!$A$3,MATCH('Data above threshold'!$A21,'Raw Data'!$B$4:$B$185,0),MATCH('Data above threshold'!BR$4,'Raw Data'!$3:$3,0)-1),"NA"))</f>
        <v/>
      </c>
      <c r="BQ21" s="103" t="str">
        <f aca="true">IF(ISBLANK(OFFSET('Raw Data'!$A$3,MATCH('Data above threshold'!$A21,'Raw Data'!$B$4:$B$185,0),MATCH('Data above threshold'!BS$4,'Raw Data'!$3:$3,0)-1)),"", IFERROR($J21*OFFSET('Raw Data'!$A$3,MATCH('Data above threshold'!$A21,'Raw Data'!$B$4:$B$185,0),MATCH('Data above threshold'!BS$4,'Raw Data'!$3:$3,0)-1),"NA"))</f>
        <v/>
      </c>
      <c r="BR21" s="103" t="str">
        <f aca="true">IF(ISBLANK(OFFSET('Raw Data'!$A$3,MATCH('Data above threshold'!$A21,'Raw Data'!$B$4:$B$185,0),MATCH('Data above threshold'!BT$4,'Raw Data'!$3:$3,0)-1)),"", IFERROR($J21*OFFSET('Raw Data'!$A$3,MATCH('Data above threshold'!$A21,'Raw Data'!$B$4:$B$185,0),MATCH('Data above threshold'!BT$4,'Raw Data'!$3:$3,0)-1),"NA"))</f>
        <v/>
      </c>
      <c r="BS21" s="103" t="str">
        <f aca="true">IF(ISBLANK(OFFSET('Raw Data'!$A$3,MATCH('Data above threshold'!$A21,'Raw Data'!$B$4:$B$185,0),MATCH('Data above threshold'!BU$4,'Raw Data'!$3:$3,0)-1)),"", IFERROR($J21*OFFSET('Raw Data'!$A$3,MATCH('Data above threshold'!$A21,'Raw Data'!$B$4:$B$185,0),MATCH('Data above threshold'!BU$4,'Raw Data'!$3:$3,0)-1),"NA"))</f>
        <v/>
      </c>
      <c r="BT21" s="103" t="str">
        <f aca="true">IF(ISBLANK(OFFSET('Raw Data'!$A$3,MATCH('Data above threshold'!$A21,'Raw Data'!$B$4:$B$185,0),MATCH('Data above threshold'!BV$4,'Raw Data'!$3:$3,0)-1)),"", IFERROR($J21*OFFSET('Raw Data'!$A$3,MATCH('Data above threshold'!$A21,'Raw Data'!$B$4:$B$185,0),MATCH('Data above threshold'!BV$4,'Raw Data'!$3:$3,0)-1),"NA"))</f>
        <v/>
      </c>
      <c r="BU21" s="103" t="str">
        <f aca="true">IF(ISBLANK(OFFSET('Raw Data'!$A$3,MATCH('Data above threshold'!$A21,'Raw Data'!$B$4:$B$185,0),MATCH('Data above threshold'!BW$4,'Raw Data'!$3:$3,0)-1)),"", IFERROR($J21*OFFSET('Raw Data'!$A$3,MATCH('Data above threshold'!$A21,'Raw Data'!$B$4:$B$185,0),MATCH('Data above threshold'!BW$4,'Raw Data'!$3:$3,0)-1),"NA"))</f>
        <v/>
      </c>
      <c r="BV21" s="103" t="str">
        <f aca="true">IF(ISBLANK(OFFSET('Raw Data'!$A$3,MATCH('Data above threshold'!$A21,'Raw Data'!$B$4:$B$185,0),MATCH('Data above threshold'!BX$4,'Raw Data'!$3:$3,0)-1)),"", IFERROR($J21*OFFSET('Raw Data'!$A$3,MATCH('Data above threshold'!$A21,'Raw Data'!$B$4:$B$185,0),MATCH('Data above threshold'!BX$4,'Raw Data'!$3:$3,0)-1),"NA"))</f>
        <v/>
      </c>
      <c r="BW21" s="103" t="str">
        <f aca="true">IF(ISBLANK(OFFSET('Raw Data'!$A$3,MATCH('Data above threshold'!$A21,'Raw Data'!$B$4:$B$185,0),MATCH('Data above threshold'!BY$4,'Raw Data'!$3:$3,0)-1)),"", IFERROR($J21*OFFSET('Raw Data'!$A$3,MATCH('Data above threshold'!$A21,'Raw Data'!$B$4:$B$185,0),MATCH('Data above threshold'!BY$4,'Raw Data'!$3:$3,0)-1),"NA"))</f>
        <v/>
      </c>
      <c r="BX21" s="103" t="str">
        <f aca="true">IF(ISBLANK(OFFSET('Raw Data'!$A$3,MATCH('Data above threshold'!$A21,'Raw Data'!$B$4:$B$185,0),MATCH('Data above threshold'!BZ$4,'Raw Data'!$3:$3,0)-1)),"", IFERROR($J21*OFFSET('Raw Data'!$A$3,MATCH('Data above threshold'!$A21,'Raw Data'!$B$4:$B$185,0),MATCH('Data above threshold'!BZ$4,'Raw Data'!$3:$3,0)-1),"NA"))</f>
        <v/>
      </c>
      <c r="BY21" s="103" t="str">
        <f aca="true">IF(ISBLANK(OFFSET('Raw Data'!$A$3,MATCH('Data above threshold'!$A21,'Raw Data'!$B$4:$B$185,0),MATCH('Data above threshold'!CA$4,'Raw Data'!$3:$3,0)-1)),"", IFERROR($J21*OFFSET('Raw Data'!$A$3,MATCH('Data above threshold'!$A21,'Raw Data'!$B$4:$B$185,0),MATCH('Data above threshold'!CA$4,'Raw Data'!$3:$3,0)-1),"NA"))</f>
        <v/>
      </c>
      <c r="BZ21" s="103" t="str">
        <f aca="true">IF(ISBLANK(OFFSET('Raw Data'!$A$3,MATCH('Data above threshold'!$A21,'Raw Data'!$B$4:$B$185,0),MATCH('Data above threshold'!CB$4,'Raw Data'!$3:$3,0)-1)),"", IFERROR($J21*OFFSET('Raw Data'!$A$3,MATCH('Data above threshold'!$A21,'Raw Data'!$B$4:$B$185,0),MATCH('Data above threshold'!CB$4,'Raw Data'!$3:$3,0)-1),"NA"))</f>
        <v/>
      </c>
      <c r="CA21" s="103" t="str">
        <f aca="true">IF(ISBLANK(OFFSET('Raw Data'!$A$3,MATCH('Data above threshold'!$A21,'Raw Data'!$B$4:$B$185,0),MATCH('Data above threshold'!CC$4,'Raw Data'!$3:$3,0)-1)),"", IFERROR($J21*OFFSET('Raw Data'!$A$3,MATCH('Data above threshold'!$A21,'Raw Data'!$B$4:$B$185,0),MATCH('Data above threshold'!CC$4,'Raw Data'!$3:$3,0)-1),"NA"))</f>
        <v/>
      </c>
      <c r="CB21" s="103" t="str">
        <f aca="true">IF(ISBLANK(OFFSET('Raw Data'!$A$3,MATCH('Data above threshold'!$A21,'Raw Data'!$B$4:$B$185,0),MATCH('Data above threshold'!CD$4,'Raw Data'!$3:$3,0)-1)),"", IFERROR($J21*OFFSET('Raw Data'!$A$3,MATCH('Data above threshold'!$A21,'Raw Data'!$B$4:$B$185,0),MATCH('Data above threshold'!CD$4,'Raw Data'!$3:$3,0)-1),"NA"))</f>
        <v/>
      </c>
      <c r="CC21" s="103" t="str">
        <f aca="true">IF(ISBLANK(OFFSET('Raw Data'!$A$3,MATCH('Data above threshold'!$A21,'Raw Data'!$B$4:$B$185,0),MATCH('Data above threshold'!CE$4,'Raw Data'!$3:$3,0)-1)),"", IFERROR($J21*OFFSET('Raw Data'!$A$3,MATCH('Data above threshold'!$A21,'Raw Data'!$B$4:$B$185,0),MATCH('Data above threshold'!CE$4,'Raw Data'!$3:$3,0)-1),"NA"))</f>
        <v/>
      </c>
      <c r="CD21" s="103" t="str">
        <f aca="true">IF(ISBLANK(OFFSET('Raw Data'!$A$3,MATCH('Data above threshold'!$A21,'Raw Data'!$B$4:$B$185,0),MATCH('Data above threshold'!CF$4,'Raw Data'!$3:$3,0)-1)),"", IFERROR($J21*OFFSET('Raw Data'!$A$3,MATCH('Data above threshold'!$A21,'Raw Data'!$B$4:$B$185,0),MATCH('Data above threshold'!CF$4,'Raw Data'!$3:$3,0)-1),"NA"))</f>
        <v/>
      </c>
      <c r="CE21" s="103" t="str">
        <f aca="true">IF(ISBLANK(OFFSET('Raw Data'!$A$3,MATCH('Data above threshold'!$A21,'Raw Data'!$B$4:$B$185,0),MATCH('Data above threshold'!CG$4,'Raw Data'!$3:$3,0)-1)),"", IFERROR($J21*OFFSET('Raw Data'!$A$3,MATCH('Data above threshold'!$A21,'Raw Data'!$B$4:$B$185,0),MATCH('Data above threshold'!CG$4,'Raw Data'!$3:$3,0)-1),"NA"))</f>
        <v/>
      </c>
      <c r="CF21" s="103" t="str">
        <f aca="true">IF(ISBLANK(OFFSET('Raw Data'!$A$3,MATCH('Data above threshold'!$A21,'Raw Data'!$B$4:$B$185,0),MATCH('Data above threshold'!CH$4,'Raw Data'!$3:$3,0)-1)),"", IFERROR($J21*OFFSET('Raw Data'!$A$3,MATCH('Data above threshold'!$A21,'Raw Data'!$B$4:$B$185,0),MATCH('Data above threshold'!CH$4,'Raw Data'!$3:$3,0)-1),"NA"))</f>
        <v/>
      </c>
      <c r="CG21" s="103" t="str">
        <f aca="true">IF(ISBLANK(OFFSET('Raw Data'!$A$3,MATCH('Data above threshold'!$A21,'Raw Data'!$B$4:$B$185,0),MATCH('Data above threshold'!CI$4,'Raw Data'!$3:$3,0)-1)),"", IFERROR($J21*OFFSET('Raw Data'!$A$3,MATCH('Data above threshold'!$A21,'Raw Data'!$B$4:$B$185,0),MATCH('Data above threshold'!CI$4,'Raw Data'!$3:$3,0)-1),"NA"))</f>
        <v/>
      </c>
      <c r="CH21" s="103" t="str">
        <f aca="true">IF(ISBLANK(OFFSET('Raw Data'!$A$3,MATCH('Data above threshold'!$A21,'Raw Data'!$B$4:$B$185,0),MATCH('Data above threshold'!CJ$4,'Raw Data'!$3:$3,0)-1)),"", IFERROR($J21*OFFSET('Raw Data'!$A$3,MATCH('Data above threshold'!$A21,'Raw Data'!$B$4:$B$185,0),MATCH('Data above threshold'!CJ$4,'Raw Data'!$3:$3,0)-1),"NA"))</f>
        <v/>
      </c>
      <c r="CI21" s="103" t="str">
        <f aca="true">IF(ISBLANK(OFFSET('Raw Data'!$A$3,MATCH('Data above threshold'!$A21,'Raw Data'!$B$4:$B$185,0),MATCH('Data above threshold'!CK$4,'Raw Data'!$3:$3,0)-1)),"", IFERROR($J21*OFFSET('Raw Data'!$A$3,MATCH('Data above threshold'!$A21,'Raw Data'!$B$4:$B$185,0),MATCH('Data above threshold'!CK$4,'Raw Data'!$3:$3,0)-1),"NA"))</f>
        <v/>
      </c>
      <c r="CJ21" s="103" t="str">
        <f aca="true">IF(ISBLANK(OFFSET('Raw Data'!$A$3,MATCH('Data above threshold'!$A21,'Raw Data'!$B$4:$B$185,0),MATCH('Data above threshold'!CL$4,'Raw Data'!$3:$3,0)-1)),"", IFERROR($J21*OFFSET('Raw Data'!$A$3,MATCH('Data above threshold'!$A21,'Raw Data'!$B$4:$B$185,0),MATCH('Data above threshold'!CL$4,'Raw Data'!$3:$3,0)-1),"NA"))</f>
        <v/>
      </c>
      <c r="CK21" s="103" t="str">
        <f aca="true">IF(ISBLANK(OFFSET('Raw Data'!$A$3,MATCH('Data above threshold'!$A21,'Raw Data'!$B$4:$B$185,0),MATCH('Data above threshold'!CM$4,'Raw Data'!$3:$3,0)-1)),"", IFERROR($J21*OFFSET('Raw Data'!$A$3,MATCH('Data above threshold'!$A21,'Raw Data'!$B$4:$B$185,0),MATCH('Data above threshold'!CM$4,'Raw Data'!$3:$3,0)-1),"NA"))</f>
        <v/>
      </c>
      <c r="CL21" s="103" t="str">
        <f aca="true">IF(ISBLANK(OFFSET('Raw Data'!$A$3,MATCH('Data above threshold'!$A21,'Raw Data'!$B$4:$B$185,0),MATCH('Data above threshold'!CN$4,'Raw Data'!$3:$3,0)-1)),"", IFERROR($J21*OFFSET('Raw Data'!$A$3,MATCH('Data above threshold'!$A21,'Raw Data'!$B$4:$B$185,0),MATCH('Data above threshold'!CN$4,'Raw Data'!$3:$3,0)-1),"NA"))</f>
        <v/>
      </c>
      <c r="CM21" s="103" t="str">
        <f aca="true">IF(ISBLANK(OFFSET('Raw Data'!$A$3,MATCH('Data above threshold'!$A21,'Raw Data'!$B$4:$B$185,0),MATCH('Data above threshold'!CO$4,'Raw Data'!$3:$3,0)-1)),"", IFERROR($J21*OFFSET('Raw Data'!$A$3,MATCH('Data above threshold'!$A21,'Raw Data'!$B$4:$B$185,0),MATCH('Data above threshold'!CO$4,'Raw Data'!$3:$3,0)-1),"NA"))</f>
        <v/>
      </c>
      <c r="CN21" s="103" t="str">
        <f aca="true">IF(ISBLANK(OFFSET('Raw Data'!$A$3,MATCH('Data above threshold'!$A21,'Raw Data'!$B$4:$B$185,0),MATCH('Data above threshold'!CP$4,'Raw Data'!$3:$3,0)-1)),"", IFERROR($J21*OFFSET('Raw Data'!$A$3,MATCH('Data above threshold'!$A21,'Raw Data'!$B$4:$B$185,0),MATCH('Data above threshold'!CP$4,'Raw Data'!$3:$3,0)-1),"NA"))</f>
        <v/>
      </c>
      <c r="CO21" s="103" t="str">
        <f aca="true">IF(ISBLANK(OFFSET('Raw Data'!$A$3,MATCH('Data above threshold'!$A21,'Raw Data'!$B$4:$B$185,0),MATCH('Data above threshold'!CQ$4,'Raw Data'!$3:$3,0)-1)),"", IFERROR($J21*OFFSET('Raw Data'!$A$3,MATCH('Data above threshold'!$A21,'Raw Data'!$B$4:$B$185,0),MATCH('Data above threshold'!CQ$4,'Raw Data'!$3:$3,0)-1),"NA"))</f>
        <v/>
      </c>
      <c r="CP21" s="103" t="str">
        <f aca="true">IF(ISBLANK(OFFSET('Raw Data'!$A$3,MATCH('Data above threshold'!$A21,'Raw Data'!$B$4:$B$185,0),MATCH('Data above threshold'!CR$4,'Raw Data'!$3:$3,0)-1)),"", IFERROR($J21*OFFSET('Raw Data'!$A$3,MATCH('Data above threshold'!$A21,'Raw Data'!$B$4:$B$185,0),MATCH('Data above threshold'!CR$4,'Raw Data'!$3:$3,0)-1),"NA"))</f>
        <v/>
      </c>
    </row>
    <row r="22" s="103" customFormat="true" ht="15.5" hidden="false" customHeight="false" outlineLevel="0" collapsed="false">
      <c r="A22" s="107" t="n">
        <v>1221</v>
      </c>
      <c r="B22" s="107" t="n">
        <v>4</v>
      </c>
      <c r="C22" s="103" t="str">
        <f aca="true">IF(ISBLANK(OFFSET('Raw Data'!$A$3,MATCH($A22,'Raw Data'!$B$4:$B$185,0),MATCH(C$4,'Raw Data'!$3:$3,0)-1)),"",OFFSET('Raw Data'!$A$3,MATCH($A22,'Raw Data'!$B$4:$B$185,0),MATCH(C$4,'Raw Data'!$3:$3,0)-1))</f>
        <v/>
      </c>
      <c r="D22" s="103" t="str">
        <f aca="true">IF(ISBLANK(OFFSET('Raw Data'!$A$3,MATCH($A22,'Raw Data'!$B$4:$B$185,0),MATCH(D$4,'Raw Data'!$3:$3,0)-1)),"",OFFSET('Raw Data'!$A$3,MATCH($A22,'Raw Data'!$B$4:$B$185,0),MATCH(D$4,'Raw Data'!$3:$3,0)-1))</f>
        <v>Financial inclusion</v>
      </c>
      <c r="E22" s="103" t="str">
        <f aca="true">IF(ISBLANK(OFFSET('Raw Data'!$A$3,MATCH($A22,'Raw Data'!$B$4:$B$185,0),MATCH(E$4,'Raw Data'!$3:$3,0)-1)),"",OFFSET('Raw Data'!$A$3,MATCH($A22,'Raw Data'!$B$4:$B$185,0),MATCH(E$4,'Raw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2" s="103" t="str">
        <f aca="true">IF(ISBLANK(OFFSET('Raw Data'!$A$3,MATCH($A22,'Raw Data'!$B$4:$B$185,0),MATCH(F$4,'Raw Data'!$3:$3,0)-1)),"",OFFSET('Raw Data'!$A$3,MATCH($A22,'Raw Data'!$B$4:$B$185,0),MATCH(F$4,'Raw Data'!$3:$3,0)-1))</f>
        <v/>
      </c>
      <c r="H22" s="103" t="str">
        <f aca="true">IF(ISBLANK(OFFSET('Raw Data'!$A$3,MATCH($A22,'Raw Data'!$B$4:$B$185,0),MATCH(H$4,'Raw Data'!$3:$3,0)-1)),"",OFFSET('Raw Data'!$A$3,MATCH($A22,'Raw Data'!$B$4:$B$185,0),MATCH(H$4,'Raw Data'!$3:$3,0)-1))</f>
        <v>Account (% age 15+)</v>
      </c>
      <c r="I22" s="103" t="str">
        <f aca="true">IF(ISBLANK(OFFSET('Raw Data'!$A$3,MATCH($A22,'Raw Data'!$B$4:$B$185,0),MATCH(I$4,'Raw Data'!$3:$3,0)-1)),"",OFFSET('Raw Data'!$A$3,MATCH($A22,'Raw Data'!$B$4:$B$185,0),MATCH(I$4,'Raw Data'!$3:$3,0)-1))</f>
        <v>Plus</v>
      </c>
      <c r="J22" s="103" t="n">
        <f aca="false">IF(I22="","",IF(I22="Minus",-1,1))</f>
        <v>1</v>
      </c>
      <c r="K22" s="105" t="n">
        <f aca="false" t="array" ref="K22:K22">IFERROR(SKEW(IF(ISNUMBER(O22:CP22),O22:CP22,"")),"")</f>
        <v>-0.301981815805751</v>
      </c>
      <c r="L22" s="103" t="n">
        <f aca="true">IF(ISBLANK(OFFSET('Data above threshold'!$A$4,MATCH('Data above threshold'!$A22,'Data above threshold'!$A$5:$A$185,0),MATCH('Data above threshold'!N$4,'Data above threshold'!$4:$4,0)-1)),1,OFFSET('Data above threshold'!$A$4,MATCH('Data above threshold'!$A22,'Data above threshold'!$A$5:$A$185,0),MATCH('Data above threshold'!N$4,'Data above threshold'!$4:$4,0)-1))</f>
        <v>0</v>
      </c>
      <c r="M22" s="103" t="str">
        <f aca="true">IF(ISBLANK(OFFSET('Data above threshold'!$A$4,MATCH('Data above threshold'!$A22,'Data above threshold'!$A$5:$A$185,0),MATCH('Data above threshold'!O$4,'Data above threshold'!$4:$4,0)-1)),"",OFFSET('Data above threshold'!$A$4,MATCH('Data above threshold'!$A22,'Data above threshold'!$A$5:$A$185,0),MATCH('Data above threshold'!O$4,'Data above threshold'!$4:$4,0)-1))</f>
        <v/>
      </c>
      <c r="N22" s="106" t="n">
        <f aca="false" t="array" ref="N22:N22">IF(B22&lt;4,"",1-IFERROR(SUM(ISNUMBER(O22:CP22)*(1-$O$3:$CP$3))/COUNTIF($O$3:$CP$3,0),0))</f>
        <v>0.125</v>
      </c>
      <c r="O22" s="103" t="n">
        <f aca="true">IF(ISBLANK(OFFSET('Raw Data'!$A$3,MATCH('Data above threshold'!$A22,'Raw Data'!$B$4:$B$185,0),MATCH('Data above threshold'!Q$4,'Raw Data'!$3:$3,0)-1)),"", IFERROR($J22*OFFSET('Raw Data'!$A$3,MATCH('Data above threshold'!$A22,'Raw Data'!$B$4:$B$185,0),MATCH('Data above threshold'!Q$4,'Raw Data'!$3:$3,0)-1),"NA"))</f>
        <v>0.49</v>
      </c>
      <c r="P22" s="103" t="n">
        <f aca="true">IF(ISBLANK(OFFSET('Raw Data'!$A$3,MATCH('Data above threshold'!$A22,'Raw Data'!$B$4:$B$185,0),MATCH('Data above threshold'!R$4,'Raw Data'!$3:$3,0)-1)),"", IFERROR($J22*OFFSET('Raw Data'!$A$3,MATCH('Data above threshold'!$A22,'Raw Data'!$B$4:$B$185,0),MATCH('Data above threshold'!R$4,'Raw Data'!$3:$3,0)-1),"NA"))</f>
        <v>1</v>
      </c>
      <c r="Q22" s="103" t="n">
        <f aca="true">IF(ISBLANK(OFFSET('Raw Data'!$A$3,MATCH('Data above threshold'!$A22,'Raw Data'!$B$4:$B$185,0),MATCH('Data above threshold'!S$4,'Raw Data'!$3:$3,0)-1)),"", IFERROR($J22*OFFSET('Raw Data'!$A$3,MATCH('Data above threshold'!$A22,'Raw Data'!$B$4:$B$185,0),MATCH('Data above threshold'!S$4,'Raw Data'!$3:$3,0)-1),"NA"))</f>
        <v>0.98</v>
      </c>
      <c r="R22" s="103" t="n">
        <f aca="true">IF(ISBLANK(OFFSET('Raw Data'!$A$3,MATCH('Data above threshold'!$A22,'Raw Data'!$B$4:$B$185,0),MATCH('Data above threshold'!T$4,'Raw Data'!$3:$3,0)-1)),"", IFERROR($J22*OFFSET('Raw Data'!$A$3,MATCH('Data above threshold'!$A22,'Raw Data'!$B$4:$B$185,0),MATCH('Data above threshold'!T$4,'Raw Data'!$3:$3,0)-1),"NA"))</f>
        <v>0.99</v>
      </c>
      <c r="S22" s="103" t="n">
        <f aca="true">IF(ISBLANK(OFFSET('Raw Data'!$A$3,MATCH('Data above threshold'!$A22,'Raw Data'!$B$4:$B$185,0),MATCH('Data above threshold'!U$4,'Raw Data'!$3:$3,0)-1)),"", IFERROR($J22*OFFSET('Raw Data'!$A$3,MATCH('Data above threshold'!$A22,'Raw Data'!$B$4:$B$185,0),MATCH('Data above threshold'!U$4,'Raw Data'!$3:$3,0)-1),"NA"))</f>
        <v>0.5</v>
      </c>
      <c r="T22" s="103" t="str">
        <f aca="true">IF(ISBLANK(OFFSET('Raw Data'!$A$3,MATCH('Data above threshold'!$A22,'Raw Data'!$B$4:$B$185,0),MATCH('Data above threshold'!V$4,'Raw Data'!$3:$3,0)-1)),"", IFERROR($J22*OFFSET('Raw Data'!$A$3,MATCH('Data above threshold'!$A22,'Raw Data'!$B$4:$B$185,0),MATCH('Data above threshold'!V$4,'Raw Data'!$3:$3,0)-1),"NA"))</f>
        <v>NA</v>
      </c>
      <c r="U22" s="103" t="n">
        <f aca="true">IF(ISBLANK(OFFSET('Raw Data'!$A$3,MATCH('Data above threshold'!$A22,'Raw Data'!$B$4:$B$185,0),MATCH('Data above threshold'!W$4,'Raw Data'!$3:$3,0)-1)),"", IFERROR($J22*OFFSET('Raw Data'!$A$3,MATCH('Data above threshold'!$A22,'Raw Data'!$B$4:$B$185,0),MATCH('Data above threshold'!W$4,'Raw Data'!$3:$3,0)-1),"NA"))</f>
        <v>0.7</v>
      </c>
      <c r="V22" s="103" t="n">
        <f aca="true">IF(ISBLANK(OFFSET('Raw Data'!$A$3,MATCH('Data above threshold'!$A22,'Raw Data'!$B$4:$B$185,0),MATCH('Data above threshold'!X$4,'Raw Data'!$3:$3,0)-1)),"", IFERROR($J22*OFFSET('Raw Data'!$A$3,MATCH('Data above threshold'!$A22,'Raw Data'!$B$4:$B$185,0),MATCH('Data above threshold'!X$4,'Raw Data'!$3:$3,0)-1),"NA"))</f>
        <v>1</v>
      </c>
      <c r="W22" s="103" t="n">
        <f aca="true">IF(ISBLANK(OFFSET('Raw Data'!$A$3,MATCH('Data above threshold'!$A22,'Raw Data'!$B$4:$B$185,0),MATCH('Data above threshold'!Y$4,'Raw Data'!$3:$3,0)-1)),"", IFERROR($J22*OFFSET('Raw Data'!$A$3,MATCH('Data above threshold'!$A22,'Raw Data'!$B$4:$B$185,0),MATCH('Data above threshold'!Y$4,'Raw Data'!$3:$3,0)-1),"NA"))</f>
        <v>0.98</v>
      </c>
      <c r="X22" s="103" t="n">
        <f aca="true">IF(ISBLANK(OFFSET('Raw Data'!$A$3,MATCH('Data above threshold'!$A22,'Raw Data'!$B$4:$B$185,0),MATCH('Data above threshold'!Z$4,'Raw Data'!$3:$3,0)-1)),"", IFERROR($J22*OFFSET('Raw Data'!$A$3,MATCH('Data above threshold'!$A22,'Raw Data'!$B$4:$B$185,0),MATCH('Data above threshold'!Z$4,'Raw Data'!$3:$3,0)-1),"NA"))</f>
        <v>0.74</v>
      </c>
      <c r="Y22" s="103" t="n">
        <f aca="true">IF(ISBLANK(OFFSET('Raw Data'!$A$3,MATCH('Data above threshold'!$A22,'Raw Data'!$B$4:$B$185,0),MATCH('Data above threshold'!AA$4,'Raw Data'!$3:$3,0)-1)),"", IFERROR($J22*OFFSET('Raw Data'!$A$3,MATCH('Data above threshold'!$A22,'Raw Data'!$B$4:$B$185,0),MATCH('Data above threshold'!AA$4,'Raw Data'!$3:$3,0)-1),"NA"))</f>
        <v>0.8</v>
      </c>
      <c r="Z22" s="103" t="n">
        <f aca="true">IF(ISBLANK(OFFSET('Raw Data'!$A$3,MATCH('Data above threshold'!$A22,'Raw Data'!$B$4:$B$185,0),MATCH('Data above threshold'!AB$4,'Raw Data'!$3:$3,0)-1)),"", IFERROR($J22*OFFSET('Raw Data'!$A$3,MATCH('Data above threshold'!$A22,'Raw Data'!$B$4:$B$185,0),MATCH('Data above threshold'!AB$4,'Raw Data'!$3:$3,0)-1),"NA"))</f>
        <v>0.26</v>
      </c>
      <c r="AA22" s="103" t="n">
        <f aca="true">IF(ISBLANK(OFFSET('Raw Data'!$A$3,MATCH('Data above threshold'!$A22,'Raw Data'!$B$4:$B$185,0),MATCH('Data above threshold'!AC$4,'Raw Data'!$3:$3,0)-1)),"", IFERROR($J22*OFFSET('Raw Data'!$A$3,MATCH('Data above threshold'!$A22,'Raw Data'!$B$4:$B$185,0),MATCH('Data above threshold'!AC$4,'Raw Data'!$3:$3,0)-1),"NA"))</f>
        <v>0.46</v>
      </c>
      <c r="AB22" s="103" t="str">
        <f aca="true">IF(ISBLANK(OFFSET('Raw Data'!$A$3,MATCH('Data above threshold'!$A22,'Raw Data'!$B$4:$B$185,0),MATCH('Data above threshold'!AD$4,'Raw Data'!$3:$3,0)-1)),"", IFERROR($J22*OFFSET('Raw Data'!$A$3,MATCH('Data above threshold'!$A22,'Raw Data'!$B$4:$B$185,0),MATCH('Data above threshold'!AD$4,'Raw Data'!$3:$3,0)-1),"NA"))</f>
        <v>NA</v>
      </c>
      <c r="AC22" s="103" t="n">
        <f aca="true">IF(ISBLANK(OFFSET('Raw Data'!$A$3,MATCH('Data above threshold'!$A22,'Raw Data'!$B$4:$B$185,0),MATCH('Data above threshold'!AE$4,'Raw Data'!$3:$3,0)-1)),"", IFERROR($J22*OFFSET('Raw Data'!$A$3,MATCH('Data above threshold'!$A22,'Raw Data'!$B$4:$B$185,0),MATCH('Data above threshold'!AE$4,'Raw Data'!$3:$3,0)-1),"NA"))</f>
        <v>0.68</v>
      </c>
      <c r="AD22" s="103" t="n">
        <f aca="true">IF(ISBLANK(OFFSET('Raw Data'!$A$3,MATCH('Data above threshold'!$A22,'Raw Data'!$B$4:$B$185,0),MATCH('Data above threshold'!AF$4,'Raw Data'!$3:$3,0)-1)),"", IFERROR($J22*OFFSET('Raw Data'!$A$3,MATCH('Data above threshold'!$A22,'Raw Data'!$B$4:$B$185,0),MATCH('Data above threshold'!AF$4,'Raw Data'!$3:$3,0)-1),"NA"))</f>
        <v>0.89</v>
      </c>
      <c r="AE22" s="103" t="n">
        <f aca="true">IF(ISBLANK(OFFSET('Raw Data'!$A$3,MATCH('Data above threshold'!$A22,'Raw Data'!$B$4:$B$185,0),MATCH('Data above threshold'!AG$4,'Raw Data'!$3:$3,0)-1)),"", IFERROR($J22*OFFSET('Raw Data'!$A$3,MATCH('Data above threshold'!$A22,'Raw Data'!$B$4:$B$185,0),MATCH('Data above threshold'!AG$4,'Raw Data'!$3:$3,0)-1),"NA"))</f>
        <v>0.99</v>
      </c>
      <c r="AF22" s="103" t="n">
        <f aca="true">IF(ISBLANK(OFFSET('Raw Data'!$A$3,MATCH('Data above threshold'!$A22,'Raw Data'!$B$4:$B$185,0),MATCH('Data above threshold'!AH$4,'Raw Data'!$3:$3,0)-1)),"", IFERROR($J22*OFFSET('Raw Data'!$A$3,MATCH('Data above threshold'!$A22,'Raw Data'!$B$4:$B$185,0),MATCH('Data above threshold'!AH$4,'Raw Data'!$3:$3,0)-1),"NA"))</f>
        <v>1</v>
      </c>
      <c r="AG22" s="103" t="n">
        <f aca="true">IF(ISBLANK(OFFSET('Raw Data'!$A$3,MATCH('Data above threshold'!$A22,'Raw Data'!$B$4:$B$185,0),MATCH('Data above threshold'!AI$4,'Raw Data'!$3:$3,0)-1)),"", IFERROR($J22*OFFSET('Raw Data'!$A$3,MATCH('Data above threshold'!$A22,'Raw Data'!$B$4:$B$185,0),MATCH('Data above threshold'!AI$4,'Raw Data'!$3:$3,0)-1),"NA"))</f>
        <v>0.56</v>
      </c>
      <c r="AH22" s="103" t="n">
        <f aca="true">IF(ISBLANK(OFFSET('Raw Data'!$A$3,MATCH('Data above threshold'!$A22,'Raw Data'!$B$4:$B$185,0),MATCH('Data above threshold'!AJ$4,'Raw Data'!$3:$3,0)-1)),"", IFERROR($J22*OFFSET('Raw Data'!$A$3,MATCH('Data above threshold'!$A22,'Raw Data'!$B$4:$B$185,0),MATCH('Data above threshold'!AJ$4,'Raw Data'!$3:$3,0)-1),"NA"))</f>
        <v>0.43</v>
      </c>
      <c r="AI22" s="103" t="n">
        <f aca="true">IF(ISBLANK(OFFSET('Raw Data'!$A$3,MATCH('Data above threshold'!$A22,'Raw Data'!$B$4:$B$185,0),MATCH('Data above threshold'!AK$4,'Raw Data'!$3:$3,0)-1)),"", IFERROR($J22*OFFSET('Raw Data'!$A$3,MATCH('Data above threshold'!$A22,'Raw Data'!$B$4:$B$185,0),MATCH('Data above threshold'!AK$4,'Raw Data'!$3:$3,0)-1),"NA"))</f>
        <v>0.51</v>
      </c>
      <c r="AJ22" s="103" t="n">
        <f aca="true">IF(ISBLANK(OFFSET('Raw Data'!$A$3,MATCH('Data above threshold'!$A22,'Raw Data'!$B$4:$B$185,0),MATCH('Data above threshold'!AL$4,'Raw Data'!$3:$3,0)-1)),"", IFERROR($J22*OFFSET('Raw Data'!$A$3,MATCH('Data above threshold'!$A22,'Raw Data'!$B$4:$B$185,0),MATCH('Data above threshold'!AL$4,'Raw Data'!$3:$3,0)-1),"NA"))</f>
        <v>0.94</v>
      </c>
      <c r="AK22" s="103" t="n">
        <f aca="true">IF(ISBLANK(OFFSET('Raw Data'!$A$3,MATCH('Data above threshold'!$A22,'Raw Data'!$B$4:$B$185,0),MATCH('Data above threshold'!AM$4,'Raw Data'!$3:$3,0)-1)),"", IFERROR($J22*OFFSET('Raw Data'!$A$3,MATCH('Data above threshold'!$A22,'Raw Data'!$B$4:$B$185,0),MATCH('Data above threshold'!AM$4,'Raw Data'!$3:$3,0)-1),"NA"))</f>
        <v>1</v>
      </c>
      <c r="AL22" s="103" t="str">
        <f aca="true">IF(ISBLANK(OFFSET('Raw Data'!$A$3,MATCH('Data above threshold'!$A22,'Raw Data'!$B$4:$B$185,0),MATCH('Data above threshold'!AN$4,'Raw Data'!$3:$3,0)-1)),"", IFERROR($J22*OFFSET('Raw Data'!$A$3,MATCH('Data above threshold'!$A22,'Raw Data'!$B$4:$B$185,0),MATCH('Data above threshold'!AN$4,'Raw Data'!$3:$3,0)-1),"NA"))</f>
        <v>NA</v>
      </c>
      <c r="AM22" s="103" t="n">
        <f aca="true">IF(ISBLANK(OFFSET('Raw Data'!$A$3,MATCH('Data above threshold'!$A22,'Raw Data'!$B$4:$B$185,0),MATCH('Data above threshold'!AO$4,'Raw Data'!$3:$3,0)-1)),"", IFERROR($J22*OFFSET('Raw Data'!$A$3,MATCH('Data above threshold'!$A22,'Raw Data'!$B$4:$B$185,0),MATCH('Data above threshold'!AO$4,'Raw Data'!$3:$3,0)-1),"NA"))</f>
        <v>0.94</v>
      </c>
      <c r="AN22" s="103" t="n">
        <f aca="true">IF(ISBLANK(OFFSET('Raw Data'!$A$3,MATCH('Data above threshold'!$A22,'Raw Data'!$B$4:$B$185,0),MATCH('Data above threshold'!AP$4,'Raw Data'!$3:$3,0)-1)),"", IFERROR($J22*OFFSET('Raw Data'!$A$3,MATCH('Data above threshold'!$A22,'Raw Data'!$B$4:$B$185,0),MATCH('Data above threshold'!AP$4,'Raw Data'!$3:$3,0)-1),"NA"))</f>
        <v>0.96</v>
      </c>
      <c r="AO22" s="103" t="n">
        <f aca="true">IF(ISBLANK(OFFSET('Raw Data'!$A$3,MATCH('Data above threshold'!$A22,'Raw Data'!$B$4:$B$185,0),MATCH('Data above threshold'!AQ$4,'Raw Data'!$3:$3,0)-1)),"", IFERROR($J22*OFFSET('Raw Data'!$A$3,MATCH('Data above threshold'!$A22,'Raw Data'!$B$4:$B$185,0),MATCH('Data above threshold'!AQ$4,'Raw Data'!$3:$3,0)-1),"NA"))</f>
        <v>0.58</v>
      </c>
      <c r="AP22" s="103" t="n">
        <f aca="true">IF(ISBLANK(OFFSET('Raw Data'!$A$3,MATCH('Data above threshold'!$A22,'Raw Data'!$B$4:$B$185,0),MATCH('Data above threshold'!AR$4,'Raw Data'!$3:$3,0)-1)),"", IFERROR($J22*OFFSET('Raw Data'!$A$3,MATCH('Data above threshold'!$A22,'Raw Data'!$B$4:$B$185,0),MATCH('Data above threshold'!AR$4,'Raw Data'!$3:$3,0)-1),"NA"))</f>
        <v>0.23</v>
      </c>
      <c r="AQ22" s="103" t="n">
        <f aca="true">IF(ISBLANK(OFFSET('Raw Data'!$A$3,MATCH('Data above threshold'!$A22,'Raw Data'!$B$4:$B$185,0),MATCH('Data above threshold'!AS$4,'Raw Data'!$3:$3,0)-1)),"", IFERROR($J22*OFFSET('Raw Data'!$A$3,MATCH('Data above threshold'!$A22,'Raw Data'!$B$4:$B$185,0),MATCH('Data above threshold'!AS$4,'Raw Data'!$3:$3,0)-1),"NA"))</f>
        <v>0.85</v>
      </c>
      <c r="AR22" s="103" t="str">
        <f aca="true">IF(ISBLANK(OFFSET('Raw Data'!$A$3,MATCH('Data above threshold'!$A22,'Raw Data'!$B$4:$B$185,0),MATCH('Data above threshold'!AT$4,'Raw Data'!$3:$3,0)-1)),"", IFERROR($J22*OFFSET('Raw Data'!$A$3,MATCH('Data above threshold'!$A22,'Raw Data'!$B$4:$B$185,0),MATCH('Data above threshold'!AT$4,'Raw Data'!$3:$3,0)-1),"NA"))</f>
        <v>NA</v>
      </c>
      <c r="AS22" s="103" t="n">
        <f aca="true">IF(ISBLANK(OFFSET('Raw Data'!$A$3,MATCH('Data above threshold'!$A22,'Raw Data'!$B$4:$B$185,0),MATCH('Data above threshold'!AU$4,'Raw Data'!$3:$3,0)-1)),"", IFERROR($J22*OFFSET('Raw Data'!$A$3,MATCH('Data above threshold'!$A22,'Raw Data'!$B$4:$B$185,0),MATCH('Data above threshold'!AU$4,'Raw Data'!$3:$3,0)-1),"NA"))</f>
        <v>0.86</v>
      </c>
      <c r="AT22" s="103" t="n">
        <f aca="true">IF(ISBLANK(OFFSET('Raw Data'!$A$3,MATCH('Data above threshold'!$A22,'Raw Data'!$B$4:$B$185,0),MATCH('Data above threshold'!AV$4,'Raw Data'!$3:$3,0)-1)),"", IFERROR($J22*OFFSET('Raw Data'!$A$3,MATCH('Data above threshold'!$A22,'Raw Data'!$B$4:$B$185,0),MATCH('Data above threshold'!AV$4,'Raw Data'!$3:$3,0)-1),"NA"))</f>
        <v>0.49</v>
      </c>
      <c r="AU22" s="103" t="n">
        <f aca="true">IF(ISBLANK(OFFSET('Raw Data'!$A$3,MATCH('Data above threshold'!$A22,'Raw Data'!$B$4:$B$185,0),MATCH('Data above threshold'!AW$4,'Raw Data'!$3:$3,0)-1)),"", IFERROR($J22*OFFSET('Raw Data'!$A$3,MATCH('Data above threshold'!$A22,'Raw Data'!$B$4:$B$185,0),MATCH('Data above threshold'!AW$4,'Raw Data'!$3:$3,0)-1),"NA"))</f>
        <v>0.8</v>
      </c>
      <c r="AV22" s="103" t="str">
        <f aca="true">IF(ISBLANK(OFFSET('Raw Data'!$A$3,MATCH('Data above threshold'!$A22,'Raw Data'!$B$4:$B$185,0),MATCH('Data above threshold'!AX$4,'Raw Data'!$3:$3,0)-1)),"", IFERROR($J22*OFFSET('Raw Data'!$A$3,MATCH('Data above threshold'!$A22,'Raw Data'!$B$4:$B$185,0),MATCH('Data above threshold'!AX$4,'Raw Data'!$3:$3,0)-1),"NA"))</f>
        <v>NA</v>
      </c>
      <c r="AW22" s="103" t="n">
        <f aca="true">IF(ISBLANK(OFFSET('Raw Data'!$A$3,MATCH('Data above threshold'!$A22,'Raw Data'!$B$4:$B$185,0),MATCH('Data above threshold'!AY$4,'Raw Data'!$3:$3,0)-1)),"", IFERROR($J22*OFFSET('Raw Data'!$A$3,MATCH('Data above threshold'!$A22,'Raw Data'!$B$4:$B$185,0),MATCH('Data above threshold'!AY$4,'Raw Data'!$3:$3,0)-1),"NA"))</f>
        <v>0.94</v>
      </c>
      <c r="AX22" s="103" t="str">
        <f aca="true">IF(ISBLANK(OFFSET('Raw Data'!$A$3,MATCH('Data above threshold'!$A22,'Raw Data'!$B$4:$B$185,0),MATCH('Data above threshold'!AZ$4,'Raw Data'!$3:$3,0)-1)),"", IFERROR($J22*OFFSET('Raw Data'!$A$3,MATCH('Data above threshold'!$A22,'Raw Data'!$B$4:$B$185,0),MATCH('Data above threshold'!AZ$4,'Raw Data'!$3:$3,0)-1),"NA"))</f>
        <v>NA</v>
      </c>
      <c r="AY22" s="103" t="n">
        <f aca="true">IF(ISBLANK(OFFSET('Raw Data'!$A$3,MATCH('Data above threshold'!$A22,'Raw Data'!$B$4:$B$185,0),MATCH('Data above threshold'!BA$4,'Raw Data'!$3:$3,0)-1)),"", IFERROR($J22*OFFSET('Raw Data'!$A$3,MATCH('Data above threshold'!$A22,'Raw Data'!$B$4:$B$185,0),MATCH('Data above threshold'!BA$4,'Raw Data'!$3:$3,0)-1),"NA"))</f>
        <v>0.98</v>
      </c>
      <c r="AZ22" s="103" t="n">
        <f aca="true">IF(ISBLANK(OFFSET('Raw Data'!$A$3,MATCH('Data above threshold'!$A22,'Raw Data'!$B$4:$B$185,0),MATCH('Data above threshold'!BB$4,'Raw Data'!$3:$3,0)-1)),"", IFERROR($J22*OFFSET('Raw Data'!$A$3,MATCH('Data above threshold'!$A22,'Raw Data'!$B$4:$B$185,0),MATCH('Data above threshold'!BB$4,'Raw Data'!$3:$3,0)-1),"NA"))</f>
        <v>0.82</v>
      </c>
      <c r="BA22" s="103" t="n">
        <f aca="true">IF(ISBLANK(OFFSET('Raw Data'!$A$3,MATCH('Data above threshold'!$A22,'Raw Data'!$B$4:$B$185,0),MATCH('Data above threshold'!BC$4,'Raw Data'!$3:$3,0)-1)),"", IFERROR($J22*OFFSET('Raw Data'!$A$3,MATCH('Data above threshold'!$A22,'Raw Data'!$B$4:$B$185,0),MATCH('Data above threshold'!BC$4,'Raw Data'!$3:$3,0)-1),"NA"))</f>
        <v>0.95</v>
      </c>
      <c r="BB22" s="103" t="n">
        <f aca="true">IF(ISBLANK(OFFSET('Raw Data'!$A$3,MATCH('Data above threshold'!$A22,'Raw Data'!$B$4:$B$185,0),MATCH('Data above threshold'!BD$4,'Raw Data'!$3:$3,0)-1)),"", IFERROR($J22*OFFSET('Raw Data'!$A$3,MATCH('Data above threshold'!$A22,'Raw Data'!$B$4:$B$185,0),MATCH('Data above threshold'!BD$4,'Raw Data'!$3:$3,0)-1),"NA"))</f>
        <v>0.45</v>
      </c>
      <c r="BC22" s="103" t="n">
        <f aca="true">IF(ISBLANK(OFFSET('Raw Data'!$A$3,MATCH('Data above threshold'!$A22,'Raw Data'!$B$4:$B$185,0),MATCH('Data above threshold'!BE$4,'Raw Data'!$3:$3,0)-1)),"", IFERROR($J22*OFFSET('Raw Data'!$A$3,MATCH('Data above threshold'!$A22,'Raw Data'!$B$4:$B$185,0),MATCH('Data above threshold'!BE$4,'Raw Data'!$3:$3,0)-1),"NA"))</f>
        <v>0.37</v>
      </c>
      <c r="BD22" s="103" t="n">
        <f aca="true">IF(ISBLANK(OFFSET('Raw Data'!$A$3,MATCH('Data above threshold'!$A22,'Raw Data'!$B$4:$B$185,0),MATCH('Data above threshold'!BF$4,'Raw Data'!$3:$3,0)-1)),"", IFERROR($J22*OFFSET('Raw Data'!$A$3,MATCH('Data above threshold'!$A22,'Raw Data'!$B$4:$B$185,0),MATCH('Data above threshold'!BF$4,'Raw Data'!$3:$3,0)-1),"NA"))</f>
        <v>0.35</v>
      </c>
      <c r="BE22" s="103" t="n">
        <f aca="true">IF(ISBLANK(OFFSET('Raw Data'!$A$3,MATCH('Data above threshold'!$A22,'Raw Data'!$B$4:$B$185,0),MATCH('Data above threshold'!BG$4,'Raw Data'!$3:$3,0)-1)),"", IFERROR($J22*OFFSET('Raw Data'!$A$3,MATCH('Data above threshold'!$A22,'Raw Data'!$B$4:$B$185,0),MATCH('Data above threshold'!BG$4,'Raw Data'!$3:$3,0)-1),"NA"))</f>
        <v>0.97</v>
      </c>
      <c r="BF22" s="103" t="n">
        <f aca="true">IF(ISBLANK(OFFSET('Raw Data'!$A$3,MATCH('Data above threshold'!$A22,'Raw Data'!$B$4:$B$185,0),MATCH('Data above threshold'!BH$4,'Raw Data'!$3:$3,0)-1)),"", IFERROR($J22*OFFSET('Raw Data'!$A$3,MATCH('Data above threshold'!$A22,'Raw Data'!$B$4:$B$185,0),MATCH('Data above threshold'!BH$4,'Raw Data'!$3:$3,0)-1),"NA"))</f>
        <v>0.26</v>
      </c>
      <c r="BG22" s="103" t="n">
        <f aca="true">IF(ISBLANK(OFFSET('Raw Data'!$A$3,MATCH('Data above threshold'!$A22,'Raw Data'!$B$4:$B$185,0),MATCH('Data above threshold'!BI$4,'Raw Data'!$3:$3,0)-1)),"", IFERROR($J22*OFFSET('Raw Data'!$A$3,MATCH('Data above threshold'!$A22,'Raw Data'!$B$4:$B$185,0),MATCH('Data above threshold'!BI$4,'Raw Data'!$3:$3,0)-1),"NA"))</f>
        <v>0.42</v>
      </c>
      <c r="BH22" s="103" t="n">
        <f aca="true">IF(ISBLANK(OFFSET('Raw Data'!$A$3,MATCH('Data above threshold'!$A22,'Raw Data'!$B$4:$B$185,0),MATCH('Data above threshold'!BJ$4,'Raw Data'!$3:$3,0)-1)),"", IFERROR($J22*OFFSET('Raw Data'!$A$3,MATCH('Data above threshold'!$A22,'Raw Data'!$B$4:$B$185,0),MATCH('Data above threshold'!BJ$4,'Raw Data'!$3:$3,0)-1),"NA"))</f>
        <v>0.9</v>
      </c>
      <c r="BI22" s="103" t="n">
        <f aca="true">IF(ISBLANK(OFFSET('Raw Data'!$A$3,MATCH('Data above threshold'!$A22,'Raw Data'!$B$4:$B$185,0),MATCH('Data above threshold'!BK$4,'Raw Data'!$3:$3,0)-1)),"", IFERROR($J22*OFFSET('Raw Data'!$A$3,MATCH('Data above threshold'!$A22,'Raw Data'!$B$4:$B$185,0),MATCH('Data above threshold'!BK$4,'Raw Data'!$3:$3,0)-1),"NA"))</f>
        <v>0.85</v>
      </c>
      <c r="BJ22" s="103" t="n">
        <f aca="true">IF(ISBLANK(OFFSET('Raw Data'!$A$3,MATCH('Data above threshold'!$A22,'Raw Data'!$B$4:$B$185,0),MATCH('Data above threshold'!BL$4,'Raw Data'!$3:$3,0)-1)),"", IFERROR($J22*OFFSET('Raw Data'!$A$3,MATCH('Data above threshold'!$A22,'Raw Data'!$B$4:$B$185,0),MATCH('Data above threshold'!BL$4,'Raw Data'!$3:$3,0)-1),"NA"))</f>
        <v>0.81</v>
      </c>
      <c r="BK22" s="103" t="n">
        <f aca="true">IF(ISBLANK(OFFSET('Raw Data'!$A$3,MATCH('Data above threshold'!$A22,'Raw Data'!$B$4:$B$185,0),MATCH('Data above threshold'!BM$4,'Raw Data'!$3:$3,0)-1)),"", IFERROR($J22*OFFSET('Raw Data'!$A$3,MATCH('Data above threshold'!$A22,'Raw Data'!$B$4:$B$185,0),MATCH('Data above threshold'!BM$4,'Raw Data'!$3:$3,0)-1),"NA"))</f>
        <v>0.16</v>
      </c>
      <c r="BL22" s="103" t="n">
        <f aca="true">IF(ISBLANK(OFFSET('Raw Data'!$A$3,MATCH('Data above threshold'!$A22,'Raw Data'!$B$4:$B$185,0),MATCH('Data above threshold'!BN$4,'Raw Data'!$3:$3,0)-1)),"", IFERROR($J22*OFFSET('Raw Data'!$A$3,MATCH('Data above threshold'!$A22,'Raw Data'!$B$4:$B$185,0),MATCH('Data above threshold'!BN$4,'Raw Data'!$3:$3,0)-1),"NA"))</f>
        <v>0.4</v>
      </c>
      <c r="BM22" s="103" t="n">
        <f aca="true">IF(ISBLANK(OFFSET('Raw Data'!$A$3,MATCH('Data above threshold'!$A22,'Raw Data'!$B$4:$B$185,0),MATCH('Data above threshold'!BO$4,'Raw Data'!$3:$3,0)-1)),"", IFERROR($J22*OFFSET('Raw Data'!$A$3,MATCH('Data above threshold'!$A22,'Raw Data'!$B$4:$B$185,0),MATCH('Data above threshold'!BO$4,'Raw Data'!$3:$3,0)-1),"NA"))</f>
        <v>1</v>
      </c>
      <c r="BN22" s="103" t="n">
        <f aca="true">IF(ISBLANK(OFFSET('Raw Data'!$A$3,MATCH('Data above threshold'!$A22,'Raw Data'!$B$4:$B$185,0),MATCH('Data above threshold'!BP$4,'Raw Data'!$3:$3,0)-1)),"", IFERROR($J22*OFFSET('Raw Data'!$A$3,MATCH('Data above threshold'!$A22,'Raw Data'!$B$4:$B$185,0),MATCH('Data above threshold'!BP$4,'Raw Data'!$3:$3,0)-1),"NA"))</f>
        <v>1</v>
      </c>
      <c r="BO22" s="103" t="n">
        <f aca="true">IF(ISBLANK(OFFSET('Raw Data'!$A$3,MATCH('Data above threshold'!$A22,'Raw Data'!$B$4:$B$185,0),MATCH('Data above threshold'!BQ$4,'Raw Data'!$3:$3,0)-1)),"", IFERROR($J22*OFFSET('Raw Data'!$A$3,MATCH('Data above threshold'!$A22,'Raw Data'!$B$4:$B$185,0),MATCH('Data above threshold'!BQ$4,'Raw Data'!$3:$3,0)-1),"NA"))</f>
        <v>0.99</v>
      </c>
      <c r="BP22" s="103" t="n">
        <f aca="true">IF(ISBLANK(OFFSET('Raw Data'!$A$3,MATCH('Data above threshold'!$A22,'Raw Data'!$B$4:$B$185,0),MATCH('Data above threshold'!BR$4,'Raw Data'!$3:$3,0)-1)),"", IFERROR($J22*OFFSET('Raw Data'!$A$3,MATCH('Data above threshold'!$A22,'Raw Data'!$B$4:$B$185,0),MATCH('Data above threshold'!BR$4,'Raw Data'!$3:$3,0)-1),"NA"))</f>
        <v>0.21</v>
      </c>
      <c r="BQ22" s="103" t="n">
        <f aca="true">IF(ISBLANK(OFFSET('Raw Data'!$A$3,MATCH('Data above threshold'!$A22,'Raw Data'!$B$4:$B$185,0),MATCH('Data above threshold'!BS$4,'Raw Data'!$3:$3,0)-1)),"", IFERROR($J22*OFFSET('Raw Data'!$A$3,MATCH('Data above threshold'!$A22,'Raw Data'!$B$4:$B$185,0),MATCH('Data above threshold'!BS$4,'Raw Data'!$3:$3,0)-1),"NA"))</f>
        <v>0.46</v>
      </c>
      <c r="BR22" s="103" t="n">
        <f aca="true">IF(ISBLANK(OFFSET('Raw Data'!$A$3,MATCH('Data above threshold'!$A22,'Raw Data'!$B$4:$B$185,0),MATCH('Data above threshold'!BT$4,'Raw Data'!$3:$3,0)-1)),"", IFERROR($J22*OFFSET('Raw Data'!$A$3,MATCH('Data above threshold'!$A22,'Raw Data'!$B$4:$B$185,0),MATCH('Data above threshold'!BT$4,'Raw Data'!$3:$3,0)-1),"NA"))</f>
        <v>0.43</v>
      </c>
      <c r="BS22" s="103" t="n">
        <f aca="true">IF(ISBLANK(OFFSET('Raw Data'!$A$3,MATCH('Data above threshold'!$A22,'Raw Data'!$B$4:$B$185,0),MATCH('Data above threshold'!BU$4,'Raw Data'!$3:$3,0)-1)),"", IFERROR($J22*OFFSET('Raw Data'!$A$3,MATCH('Data above threshold'!$A22,'Raw Data'!$B$4:$B$185,0),MATCH('Data above threshold'!BU$4,'Raw Data'!$3:$3,0)-1),"NA"))</f>
        <v>0.34</v>
      </c>
      <c r="BT22" s="103" t="str">
        <f aca="true">IF(ISBLANK(OFFSET('Raw Data'!$A$3,MATCH('Data above threshold'!$A22,'Raw Data'!$B$4:$B$185,0),MATCH('Data above threshold'!BV$4,'Raw Data'!$3:$3,0)-1)),"", IFERROR($J22*OFFSET('Raw Data'!$A$3,MATCH('Data above threshold'!$A22,'Raw Data'!$B$4:$B$185,0),MATCH('Data above threshold'!BV$4,'Raw Data'!$3:$3,0)-1),"NA"))</f>
        <v>NA</v>
      </c>
      <c r="BU22" s="103" t="n">
        <f aca="true">IF(ISBLANK(OFFSET('Raw Data'!$A$3,MATCH('Data above threshold'!$A22,'Raw Data'!$B$4:$B$185,0),MATCH('Data above threshold'!BW$4,'Raw Data'!$3:$3,0)-1)),"", IFERROR($J22*OFFSET('Raw Data'!$A$3,MATCH('Data above threshold'!$A22,'Raw Data'!$B$4:$B$185,0),MATCH('Data above threshold'!BW$4,'Raw Data'!$3:$3,0)-1),"NA"))</f>
        <v>0.87</v>
      </c>
      <c r="BV22" s="103" t="n">
        <f aca="true">IF(ISBLANK(OFFSET('Raw Data'!$A$3,MATCH('Data above threshold'!$A22,'Raw Data'!$B$4:$B$185,0),MATCH('Data above threshold'!BX$4,'Raw Data'!$3:$3,0)-1)),"", IFERROR($J22*OFFSET('Raw Data'!$A$3,MATCH('Data above threshold'!$A22,'Raw Data'!$B$4:$B$185,0),MATCH('Data above threshold'!BX$4,'Raw Data'!$3:$3,0)-1),"NA"))</f>
        <v>0.92</v>
      </c>
      <c r="BW22" s="103" t="n">
        <f aca="true">IF(ISBLANK(OFFSET('Raw Data'!$A$3,MATCH('Data above threshold'!$A22,'Raw Data'!$B$4:$B$185,0),MATCH('Data above threshold'!BY$4,'Raw Data'!$3:$3,0)-1)),"", IFERROR($J22*OFFSET('Raw Data'!$A$3,MATCH('Data above threshold'!$A22,'Raw Data'!$B$4:$B$185,0),MATCH('Data above threshold'!BY$4,'Raw Data'!$3:$3,0)-1),"NA"))</f>
        <v>0.58</v>
      </c>
      <c r="BX22" s="103" t="n">
        <f aca="true">IF(ISBLANK(OFFSET('Raw Data'!$A$3,MATCH('Data above threshold'!$A22,'Raw Data'!$B$4:$B$185,0),MATCH('Data above threshold'!BZ$4,'Raw Data'!$3:$3,0)-1)),"", IFERROR($J22*OFFSET('Raw Data'!$A$3,MATCH('Data above threshold'!$A22,'Raw Data'!$B$4:$B$185,0),MATCH('Data above threshold'!BZ$4,'Raw Data'!$3:$3,0)-1),"NA"))</f>
        <v>0.76</v>
      </c>
      <c r="BY22" s="103" t="n">
        <f aca="true">IF(ISBLANK(OFFSET('Raw Data'!$A$3,MATCH('Data above threshold'!$A22,'Raw Data'!$B$4:$B$185,0),MATCH('Data above threshold'!CA$4,'Raw Data'!$3:$3,0)-1)),"", IFERROR($J22*OFFSET('Raw Data'!$A$3,MATCH('Data above threshold'!$A22,'Raw Data'!$B$4:$B$185,0),MATCH('Data above threshold'!CA$4,'Raw Data'!$3:$3,0)-1),"NA"))</f>
        <v>0.5</v>
      </c>
      <c r="BZ22" s="103" t="str">
        <f aca="true">IF(ISBLANK(OFFSET('Raw Data'!$A$3,MATCH('Data above threshold'!$A22,'Raw Data'!$B$4:$B$185,0),MATCH('Data above threshold'!CB$4,'Raw Data'!$3:$3,0)-1)),"", IFERROR($J22*OFFSET('Raw Data'!$A$3,MATCH('Data above threshold'!$A22,'Raw Data'!$B$4:$B$185,0),MATCH('Data above threshold'!CB$4,'Raw Data'!$3:$3,0)-1),"NA"))</f>
        <v>NA</v>
      </c>
      <c r="CA22" s="103" t="n">
        <f aca="true">IF(ISBLANK(OFFSET('Raw Data'!$A$3,MATCH('Data above threshold'!$A22,'Raw Data'!$B$4:$B$185,0),MATCH('Data above threshold'!CC$4,'Raw Data'!$3:$3,0)-1)),"", IFERROR($J22*OFFSET('Raw Data'!$A$3,MATCH('Data above threshold'!$A22,'Raw Data'!$B$4:$B$185,0),MATCH('Data above threshold'!CC$4,'Raw Data'!$3:$3,0)-1),"NA"))</f>
        <v>0.42</v>
      </c>
      <c r="CB22" s="103" t="n">
        <f aca="true">IF(ISBLANK(OFFSET('Raw Data'!$A$3,MATCH('Data above threshold'!$A22,'Raw Data'!$B$4:$B$185,0),MATCH('Data above threshold'!CD$4,'Raw Data'!$3:$3,0)-1)),"", IFERROR($J22*OFFSET('Raw Data'!$A$3,MATCH('Data above threshold'!$A22,'Raw Data'!$B$4:$B$185,0),MATCH('Data above threshold'!CD$4,'Raw Data'!$3:$3,0)-1),"NA"))</f>
        <v>0.98</v>
      </c>
      <c r="CC22" s="103" t="n">
        <f aca="true">IF(ISBLANK(OFFSET('Raw Data'!$A$3,MATCH('Data above threshold'!$A22,'Raw Data'!$B$4:$B$185,0),MATCH('Data above threshold'!CE$4,'Raw Data'!$3:$3,0)-1)),"", IFERROR($J22*OFFSET('Raw Data'!$A$3,MATCH('Data above threshold'!$A22,'Raw Data'!$B$4:$B$185,0),MATCH('Data above threshold'!CE$4,'Raw Data'!$3:$3,0)-1),"NA"))</f>
        <v>0.71</v>
      </c>
      <c r="CD22" s="103" t="str">
        <f aca="true">IF(ISBLANK(OFFSET('Raw Data'!$A$3,MATCH('Data above threshold'!$A22,'Raw Data'!$B$4:$B$185,0),MATCH('Data above threshold'!CF$4,'Raw Data'!$3:$3,0)-1)),"", IFERROR($J22*OFFSET('Raw Data'!$A$3,MATCH('Data above threshold'!$A22,'Raw Data'!$B$4:$B$185,0),MATCH('Data above threshold'!CF$4,'Raw Data'!$3:$3,0)-1),"NA"))</f>
        <v>NA</v>
      </c>
      <c r="CE22" s="103" t="n">
        <f aca="true">IF(ISBLANK(OFFSET('Raw Data'!$A$3,MATCH('Data above threshold'!$A22,'Raw Data'!$B$4:$B$185,0),MATCH('Data above threshold'!CG$4,'Raw Data'!$3:$3,0)-1)),"", IFERROR($J22*OFFSET('Raw Data'!$A$3,MATCH('Data above threshold'!$A22,'Raw Data'!$B$4:$B$185,0),MATCH('Data above threshold'!CG$4,'Raw Data'!$3:$3,0)-1),"NA"))</f>
        <v>0.98</v>
      </c>
      <c r="CF22" s="103" t="n">
        <f aca="true">IF(ISBLANK(OFFSET('Raw Data'!$A$3,MATCH('Data above threshold'!$A22,'Raw Data'!$B$4:$B$185,0),MATCH('Data above threshold'!CH$4,'Raw Data'!$3:$3,0)-1)),"", IFERROR($J22*OFFSET('Raw Data'!$A$3,MATCH('Data above threshold'!$A22,'Raw Data'!$B$4:$B$185,0),MATCH('Data above threshold'!CH$4,'Raw Data'!$3:$3,0)-1),"NA"))</f>
        <v>1</v>
      </c>
      <c r="CG22" s="103" t="n">
        <f aca="true">IF(ISBLANK(OFFSET('Raw Data'!$A$3,MATCH('Data above threshold'!$A22,'Raw Data'!$B$4:$B$185,0),MATCH('Data above threshold'!CI$4,'Raw Data'!$3:$3,0)-1)),"", IFERROR($J22*OFFSET('Raw Data'!$A$3,MATCH('Data above threshold'!$A22,'Raw Data'!$B$4:$B$185,0),MATCH('Data above threshold'!CI$4,'Raw Data'!$3:$3,0)-1),"NA"))</f>
        <v>0.22</v>
      </c>
      <c r="CH22" s="103" t="n">
        <f aca="true">IF(ISBLANK(OFFSET('Raw Data'!$A$3,MATCH('Data above threshold'!$A22,'Raw Data'!$B$4:$B$185,0),MATCH('Data above threshold'!CJ$4,'Raw Data'!$3:$3,0)-1)),"", IFERROR($J22*OFFSET('Raw Data'!$A$3,MATCH('Data above threshold'!$A22,'Raw Data'!$B$4:$B$185,0),MATCH('Data above threshold'!CJ$4,'Raw Data'!$3:$3,0)-1),"NA"))</f>
        <v>0.45</v>
      </c>
      <c r="CI22" s="103" t="n">
        <f aca="true">IF(ISBLANK(OFFSET('Raw Data'!$A$3,MATCH('Data above threshold'!$A22,'Raw Data'!$B$4:$B$185,0),MATCH('Data above threshold'!CK$4,'Raw Data'!$3:$3,0)-1)),"", IFERROR($J22*OFFSET('Raw Data'!$A$3,MATCH('Data above threshold'!$A22,'Raw Data'!$B$4:$B$185,0),MATCH('Data above threshold'!CK$4,'Raw Data'!$3:$3,0)-1),"NA"))</f>
        <v>0.47</v>
      </c>
      <c r="CJ22" s="103" t="n">
        <f aca="true">IF(ISBLANK(OFFSET('Raw Data'!$A$3,MATCH('Data above threshold'!$A22,'Raw Data'!$B$4:$B$185,0),MATCH('Data above threshold'!CL$4,'Raw Data'!$3:$3,0)-1)),"", IFERROR($J22*OFFSET('Raw Data'!$A$3,MATCH('Data above threshold'!$A22,'Raw Data'!$B$4:$B$185,0),MATCH('Data above threshold'!CL$4,'Raw Data'!$3:$3,0)-1),"NA"))</f>
        <v>0.69</v>
      </c>
      <c r="CK22" s="103" t="n">
        <f aca="true">IF(ISBLANK(OFFSET('Raw Data'!$A$3,MATCH('Data above threshold'!$A22,'Raw Data'!$B$4:$B$185,0),MATCH('Data above threshold'!CM$4,'Raw Data'!$3:$3,0)-1)),"", IFERROR($J22*OFFSET('Raw Data'!$A$3,MATCH('Data above threshold'!$A22,'Raw Data'!$B$4:$B$185,0),MATCH('Data above threshold'!CM$4,'Raw Data'!$3:$3,0)-1),"NA"))</f>
        <v>0.64</v>
      </c>
      <c r="CL22" s="103" t="n">
        <f aca="true">IF(ISBLANK(OFFSET('Raw Data'!$A$3,MATCH('Data above threshold'!$A22,'Raw Data'!$B$4:$B$185,0),MATCH('Data above threshold'!CN$4,'Raw Data'!$3:$3,0)-1)),"", IFERROR($J22*OFFSET('Raw Data'!$A$3,MATCH('Data above threshold'!$A22,'Raw Data'!$B$4:$B$185,0),MATCH('Data above threshold'!CN$4,'Raw Data'!$3:$3,0)-1),"NA"))</f>
        <v>0.93</v>
      </c>
      <c r="CM22" s="103" t="n">
        <f aca="true">IF(ISBLANK(OFFSET('Raw Data'!$A$3,MATCH('Data above threshold'!$A22,'Raw Data'!$B$4:$B$185,0),MATCH('Data above threshold'!CO$4,'Raw Data'!$3:$3,0)-1)),"", IFERROR($J22*OFFSET('Raw Data'!$A$3,MATCH('Data above threshold'!$A22,'Raw Data'!$B$4:$B$185,0),MATCH('Data above threshold'!CO$4,'Raw Data'!$3:$3,0)-1),"NA"))</f>
        <v>0.31</v>
      </c>
      <c r="CN22" s="103" t="str">
        <f aca="true">IF(ISBLANK(OFFSET('Raw Data'!$A$3,MATCH('Data above threshold'!$A22,'Raw Data'!$B$4:$B$185,0),MATCH('Data above threshold'!CP$4,'Raw Data'!$3:$3,0)-1)),"", IFERROR($J22*OFFSET('Raw Data'!$A$3,MATCH('Data above threshold'!$A22,'Raw Data'!$B$4:$B$185,0),MATCH('Data above threshold'!CP$4,'Raw Data'!$3:$3,0)-1),"NA"))</f>
        <v>NA</v>
      </c>
      <c r="CO22" s="103" t="n">
        <f aca="true">IF(ISBLANK(OFFSET('Raw Data'!$A$3,MATCH('Data above threshold'!$A22,'Raw Data'!$B$4:$B$185,0),MATCH('Data above threshold'!CQ$4,'Raw Data'!$3:$3,0)-1)),"", IFERROR($J22*OFFSET('Raw Data'!$A$3,MATCH('Data above threshold'!$A22,'Raw Data'!$B$4:$B$185,0),MATCH('Data above threshold'!CQ$4,'Raw Data'!$3:$3,0)-1),"NA"))</f>
        <v>0.46</v>
      </c>
      <c r="CP22" s="103" t="n">
        <f aca="true">IF(ISBLANK(OFFSET('Raw Data'!$A$3,MATCH('Data above threshold'!$A22,'Raw Data'!$B$4:$B$185,0),MATCH('Data above threshold'!CR$4,'Raw Data'!$3:$3,0)-1)),"", IFERROR($J22*OFFSET('Raw Data'!$A$3,MATCH('Data above threshold'!$A22,'Raw Data'!$B$4:$B$185,0),MATCH('Data above threshold'!CR$4,'Raw Data'!$3:$3,0)-1),"NA"))</f>
        <v>0.55</v>
      </c>
    </row>
    <row r="23" s="103" customFormat="true" ht="15.5" hidden="false" customHeight="false" outlineLevel="0" collapsed="false">
      <c r="A23" s="107" t="n">
        <v>1230</v>
      </c>
      <c r="B23" s="107" t="n">
        <v>3</v>
      </c>
      <c r="C23" s="103" t="str">
        <f aca="true">IF(ISBLANK(OFFSET('Raw Data'!$A$3,MATCH($A23,'Raw Data'!$B$4:$B$185,0),MATCH(C$4,'Raw Data'!$3:$3,0)-1)),"",OFFSET('Raw Data'!$A$3,MATCH($A23,'Raw Data'!$B$4:$B$185,0),MATCH(C$4,'Raw Data'!$3:$3,0)-1))</f>
        <v>Access to healthcare</v>
      </c>
      <c r="D23" s="103" t="str">
        <f aca="true">IF(ISBLANK(OFFSET('Raw Data'!$A$3,MATCH($A23,'Raw Data'!$B$4:$B$185,0),MATCH(D$4,'Raw Data'!$3:$3,0)-1)),"",OFFSET('Raw Data'!$A$3,MATCH($A23,'Raw Data'!$B$4:$B$185,0),MATCH(D$4,'Raw Data'!$3:$3,0)-1))</f>
        <v/>
      </c>
      <c r="E23" s="103" t="str">
        <f aca="true">IF(ISBLANK(OFFSET('Raw Data'!$A$3,MATCH($A23,'Raw Data'!$B$4:$B$185,0),MATCH(E$4,'Raw Data'!$3:$3,0)-1)),"",OFFSET('Raw Data'!$A$3,MATCH($A23,'Raw Data'!$B$4:$B$185,0),MATCH(E$4,'Raw Data'!$3:$3,0)-1))</f>
        <v/>
      </c>
      <c r="F23" s="103" t="str">
        <f aca="true">IF(ISBLANK(OFFSET('Raw Data'!$A$3,MATCH($A23,'Raw Data'!$B$4:$B$185,0),MATCH(F$4,'Raw Data'!$3:$3,0)-1)),"",OFFSET('Raw Data'!$A$3,MATCH($A23,'Raw Data'!$B$4:$B$185,0),MATCH(F$4,'Raw Data'!$3:$3,0)-1))</f>
        <v/>
      </c>
      <c r="G23" s="103" t="s">
        <v>217</v>
      </c>
      <c r="H23" s="103" t="str">
        <f aca="true">IF(ISBLANK(OFFSET('Raw Data'!$A$3,MATCH($A23,'Raw Data'!$B$4:$B$185,0),MATCH(H$4,'Raw Data'!$3:$3,0)-1)),"",OFFSET('Raw Data'!$A$3,MATCH($A23,'Raw Data'!$B$4:$B$185,0),MATCH(H$4,'Raw Data'!$3:$3,0)-1))</f>
        <v/>
      </c>
      <c r="I23" s="103" t="str">
        <f aca="true">IF(ISBLANK(OFFSET('Raw Data'!$A$3,MATCH($A23,'Raw Data'!$B$4:$B$185,0),MATCH(I$4,'Raw Data'!$3:$3,0)-1)),"",OFFSET('Raw Data'!$A$3,MATCH($A23,'Raw Data'!$B$4:$B$185,0),MATCH(I$4,'Raw Data'!$3:$3,0)-1))</f>
        <v/>
      </c>
      <c r="J23" s="103" t="str">
        <f aca="false">IF(I23="","",IF(I23="Minus",-1,1))</f>
        <v/>
      </c>
      <c r="K23" s="105" t="str">
        <f aca="false" t="array" ref="K23:K23">IFERROR(SKEW(IF(ISNUMBER(O23:CP23),O23:CP23,"")),"")</f>
        <v/>
      </c>
      <c r="L23" s="103" t="n">
        <f aca="true">IF(ISBLANK(OFFSET('Data above threshold'!$A$4,MATCH('Data above threshold'!$A23,'Data above threshold'!$A$5:$A$185,0),MATCH('Data above threshold'!N$4,'Data above threshold'!$4:$4,0)-1)),1,OFFSET('Data above threshold'!$A$4,MATCH('Data above threshold'!$A23,'Data above threshold'!$A$5:$A$185,0),MATCH('Data above threshold'!N$4,'Data above threshold'!$4:$4,0)-1))</f>
        <v>1</v>
      </c>
      <c r="M23" s="103" t="str">
        <f aca="true">IF(ISBLANK(OFFSET('Data above threshold'!$A$4,MATCH('Data above threshold'!$A23,'Data above threshold'!$A$5:$A$185,0),MATCH('Data above threshold'!O$4,'Data above threshold'!$4:$4,0)-1)),"",OFFSET('Data above threshold'!$A$4,MATCH('Data above threshold'!$A23,'Data above threshold'!$A$5:$A$185,0),MATCH('Data above threshold'!O$4,'Data above threshold'!$4:$4,0)-1))</f>
        <v/>
      </c>
      <c r="N23" s="106" t="str">
        <f aca="false" t="array" ref="N23:N23">IF(B23&lt;4,"",1-IFERROR(SUM(ISNUMBER(O23:CP23)*(1-$O$3:$CP$3))/COUNTIF($O$3:$CP$3,0),0))</f>
        <v/>
      </c>
      <c r="O23" s="103" t="str">
        <f aca="true">IF(ISBLANK(OFFSET('Raw Data'!$A$3,MATCH('Data above threshold'!$A23,'Raw Data'!$B$4:$B$185,0),MATCH('Data above threshold'!Q$4,'Raw Data'!$3:$3,0)-1)),"", IFERROR($J23*OFFSET('Raw Data'!$A$3,MATCH('Data above threshold'!$A23,'Raw Data'!$B$4:$B$185,0),MATCH('Data above threshold'!Q$4,'Raw Data'!$3:$3,0)-1),"NA"))</f>
        <v/>
      </c>
      <c r="P23" s="103" t="str">
        <f aca="true">IF(ISBLANK(OFFSET('Raw Data'!$A$3,MATCH('Data above threshold'!$A23,'Raw Data'!$B$4:$B$185,0),MATCH('Data above threshold'!R$4,'Raw Data'!$3:$3,0)-1)),"", IFERROR($J23*OFFSET('Raw Data'!$A$3,MATCH('Data above threshold'!$A23,'Raw Data'!$B$4:$B$185,0),MATCH('Data above threshold'!R$4,'Raw Data'!$3:$3,0)-1),"NA"))</f>
        <v/>
      </c>
      <c r="Q23" s="103" t="str">
        <f aca="true">IF(ISBLANK(OFFSET('Raw Data'!$A$3,MATCH('Data above threshold'!$A23,'Raw Data'!$B$4:$B$185,0),MATCH('Data above threshold'!S$4,'Raw Data'!$3:$3,0)-1)),"", IFERROR($J23*OFFSET('Raw Data'!$A$3,MATCH('Data above threshold'!$A23,'Raw Data'!$B$4:$B$185,0),MATCH('Data above threshold'!S$4,'Raw Data'!$3:$3,0)-1),"NA"))</f>
        <v/>
      </c>
      <c r="R23" s="103" t="str">
        <f aca="true">IF(ISBLANK(OFFSET('Raw Data'!$A$3,MATCH('Data above threshold'!$A23,'Raw Data'!$B$4:$B$185,0),MATCH('Data above threshold'!T$4,'Raw Data'!$3:$3,0)-1)),"", IFERROR($J23*OFFSET('Raw Data'!$A$3,MATCH('Data above threshold'!$A23,'Raw Data'!$B$4:$B$185,0),MATCH('Data above threshold'!T$4,'Raw Data'!$3:$3,0)-1),"NA"))</f>
        <v/>
      </c>
      <c r="S23" s="103" t="str">
        <f aca="true">IF(ISBLANK(OFFSET('Raw Data'!$A$3,MATCH('Data above threshold'!$A23,'Raw Data'!$B$4:$B$185,0),MATCH('Data above threshold'!U$4,'Raw Data'!$3:$3,0)-1)),"", IFERROR($J23*OFFSET('Raw Data'!$A$3,MATCH('Data above threshold'!$A23,'Raw Data'!$B$4:$B$185,0),MATCH('Data above threshold'!U$4,'Raw Data'!$3:$3,0)-1),"NA"))</f>
        <v/>
      </c>
      <c r="T23" s="103" t="str">
        <f aca="true">IF(ISBLANK(OFFSET('Raw Data'!$A$3,MATCH('Data above threshold'!$A23,'Raw Data'!$B$4:$B$185,0),MATCH('Data above threshold'!V$4,'Raw Data'!$3:$3,0)-1)),"", IFERROR($J23*OFFSET('Raw Data'!$A$3,MATCH('Data above threshold'!$A23,'Raw Data'!$B$4:$B$185,0),MATCH('Data above threshold'!V$4,'Raw Data'!$3:$3,0)-1),"NA"))</f>
        <v/>
      </c>
      <c r="U23" s="103" t="str">
        <f aca="true">IF(ISBLANK(OFFSET('Raw Data'!$A$3,MATCH('Data above threshold'!$A23,'Raw Data'!$B$4:$B$185,0),MATCH('Data above threshold'!W$4,'Raw Data'!$3:$3,0)-1)),"", IFERROR($J23*OFFSET('Raw Data'!$A$3,MATCH('Data above threshold'!$A23,'Raw Data'!$B$4:$B$185,0),MATCH('Data above threshold'!W$4,'Raw Data'!$3:$3,0)-1),"NA"))</f>
        <v/>
      </c>
      <c r="V23" s="103" t="str">
        <f aca="true">IF(ISBLANK(OFFSET('Raw Data'!$A$3,MATCH('Data above threshold'!$A23,'Raw Data'!$B$4:$B$185,0),MATCH('Data above threshold'!X$4,'Raw Data'!$3:$3,0)-1)),"", IFERROR($J23*OFFSET('Raw Data'!$A$3,MATCH('Data above threshold'!$A23,'Raw Data'!$B$4:$B$185,0),MATCH('Data above threshold'!X$4,'Raw Data'!$3:$3,0)-1),"NA"))</f>
        <v/>
      </c>
      <c r="W23" s="103" t="str">
        <f aca="true">IF(ISBLANK(OFFSET('Raw Data'!$A$3,MATCH('Data above threshold'!$A23,'Raw Data'!$B$4:$B$185,0),MATCH('Data above threshold'!Y$4,'Raw Data'!$3:$3,0)-1)),"", IFERROR($J23*OFFSET('Raw Data'!$A$3,MATCH('Data above threshold'!$A23,'Raw Data'!$B$4:$B$185,0),MATCH('Data above threshold'!Y$4,'Raw Data'!$3:$3,0)-1),"NA"))</f>
        <v/>
      </c>
      <c r="X23" s="103" t="str">
        <f aca="true">IF(ISBLANK(OFFSET('Raw Data'!$A$3,MATCH('Data above threshold'!$A23,'Raw Data'!$B$4:$B$185,0),MATCH('Data above threshold'!Z$4,'Raw Data'!$3:$3,0)-1)),"", IFERROR($J23*OFFSET('Raw Data'!$A$3,MATCH('Data above threshold'!$A23,'Raw Data'!$B$4:$B$185,0),MATCH('Data above threshold'!Z$4,'Raw Data'!$3:$3,0)-1),"NA"))</f>
        <v/>
      </c>
      <c r="Y23" s="103" t="str">
        <f aca="true">IF(ISBLANK(OFFSET('Raw Data'!$A$3,MATCH('Data above threshold'!$A23,'Raw Data'!$B$4:$B$185,0),MATCH('Data above threshold'!AA$4,'Raw Data'!$3:$3,0)-1)),"", IFERROR($J23*OFFSET('Raw Data'!$A$3,MATCH('Data above threshold'!$A23,'Raw Data'!$B$4:$B$185,0),MATCH('Data above threshold'!AA$4,'Raw Data'!$3:$3,0)-1),"NA"))</f>
        <v/>
      </c>
      <c r="Z23" s="103" t="str">
        <f aca="true">IF(ISBLANK(OFFSET('Raw Data'!$A$3,MATCH('Data above threshold'!$A23,'Raw Data'!$B$4:$B$185,0),MATCH('Data above threshold'!AB$4,'Raw Data'!$3:$3,0)-1)),"", IFERROR($J23*OFFSET('Raw Data'!$A$3,MATCH('Data above threshold'!$A23,'Raw Data'!$B$4:$B$185,0),MATCH('Data above threshold'!AB$4,'Raw Data'!$3:$3,0)-1),"NA"))</f>
        <v/>
      </c>
      <c r="AA23" s="103" t="str">
        <f aca="true">IF(ISBLANK(OFFSET('Raw Data'!$A$3,MATCH('Data above threshold'!$A23,'Raw Data'!$B$4:$B$185,0),MATCH('Data above threshold'!AC$4,'Raw Data'!$3:$3,0)-1)),"", IFERROR($J23*OFFSET('Raw Data'!$A$3,MATCH('Data above threshold'!$A23,'Raw Data'!$B$4:$B$185,0),MATCH('Data above threshold'!AC$4,'Raw Data'!$3:$3,0)-1),"NA"))</f>
        <v/>
      </c>
      <c r="AB23" s="103" t="str">
        <f aca="true">IF(ISBLANK(OFFSET('Raw Data'!$A$3,MATCH('Data above threshold'!$A23,'Raw Data'!$B$4:$B$185,0),MATCH('Data above threshold'!AD$4,'Raw Data'!$3:$3,0)-1)),"", IFERROR($J23*OFFSET('Raw Data'!$A$3,MATCH('Data above threshold'!$A23,'Raw Data'!$B$4:$B$185,0),MATCH('Data above threshold'!AD$4,'Raw Data'!$3:$3,0)-1),"NA"))</f>
        <v/>
      </c>
      <c r="AC23" s="103" t="str">
        <f aca="true">IF(ISBLANK(OFFSET('Raw Data'!$A$3,MATCH('Data above threshold'!$A23,'Raw Data'!$B$4:$B$185,0),MATCH('Data above threshold'!AE$4,'Raw Data'!$3:$3,0)-1)),"", IFERROR($J23*OFFSET('Raw Data'!$A$3,MATCH('Data above threshold'!$A23,'Raw Data'!$B$4:$B$185,0),MATCH('Data above threshold'!AE$4,'Raw Data'!$3:$3,0)-1),"NA"))</f>
        <v/>
      </c>
      <c r="AD23" s="103" t="str">
        <f aca="true">IF(ISBLANK(OFFSET('Raw Data'!$A$3,MATCH('Data above threshold'!$A23,'Raw Data'!$B$4:$B$185,0),MATCH('Data above threshold'!AF$4,'Raw Data'!$3:$3,0)-1)),"", IFERROR($J23*OFFSET('Raw Data'!$A$3,MATCH('Data above threshold'!$A23,'Raw Data'!$B$4:$B$185,0),MATCH('Data above threshold'!AF$4,'Raw Data'!$3:$3,0)-1),"NA"))</f>
        <v/>
      </c>
      <c r="AE23" s="103" t="str">
        <f aca="true">IF(ISBLANK(OFFSET('Raw Data'!$A$3,MATCH('Data above threshold'!$A23,'Raw Data'!$B$4:$B$185,0),MATCH('Data above threshold'!AG$4,'Raw Data'!$3:$3,0)-1)),"", IFERROR($J23*OFFSET('Raw Data'!$A$3,MATCH('Data above threshold'!$A23,'Raw Data'!$B$4:$B$185,0),MATCH('Data above threshold'!AG$4,'Raw Data'!$3:$3,0)-1),"NA"))</f>
        <v/>
      </c>
      <c r="AF23" s="103" t="str">
        <f aca="true">IF(ISBLANK(OFFSET('Raw Data'!$A$3,MATCH('Data above threshold'!$A23,'Raw Data'!$B$4:$B$185,0),MATCH('Data above threshold'!AH$4,'Raw Data'!$3:$3,0)-1)),"", IFERROR($J23*OFFSET('Raw Data'!$A$3,MATCH('Data above threshold'!$A23,'Raw Data'!$B$4:$B$185,0),MATCH('Data above threshold'!AH$4,'Raw Data'!$3:$3,0)-1),"NA"))</f>
        <v/>
      </c>
      <c r="AG23" s="103" t="str">
        <f aca="true">IF(ISBLANK(OFFSET('Raw Data'!$A$3,MATCH('Data above threshold'!$A23,'Raw Data'!$B$4:$B$185,0),MATCH('Data above threshold'!AI$4,'Raw Data'!$3:$3,0)-1)),"", IFERROR($J23*OFFSET('Raw Data'!$A$3,MATCH('Data above threshold'!$A23,'Raw Data'!$B$4:$B$185,0),MATCH('Data above threshold'!AI$4,'Raw Data'!$3:$3,0)-1),"NA"))</f>
        <v/>
      </c>
      <c r="AH23" s="103" t="str">
        <f aca="true">IF(ISBLANK(OFFSET('Raw Data'!$A$3,MATCH('Data above threshold'!$A23,'Raw Data'!$B$4:$B$185,0),MATCH('Data above threshold'!AJ$4,'Raw Data'!$3:$3,0)-1)),"", IFERROR($J23*OFFSET('Raw Data'!$A$3,MATCH('Data above threshold'!$A23,'Raw Data'!$B$4:$B$185,0),MATCH('Data above threshold'!AJ$4,'Raw Data'!$3:$3,0)-1),"NA"))</f>
        <v/>
      </c>
      <c r="AI23" s="103" t="str">
        <f aca="true">IF(ISBLANK(OFFSET('Raw Data'!$A$3,MATCH('Data above threshold'!$A23,'Raw Data'!$B$4:$B$185,0),MATCH('Data above threshold'!AK$4,'Raw Data'!$3:$3,0)-1)),"", IFERROR($J23*OFFSET('Raw Data'!$A$3,MATCH('Data above threshold'!$A23,'Raw Data'!$B$4:$B$185,0),MATCH('Data above threshold'!AK$4,'Raw Data'!$3:$3,0)-1),"NA"))</f>
        <v/>
      </c>
      <c r="AJ23" s="103" t="str">
        <f aca="true">IF(ISBLANK(OFFSET('Raw Data'!$A$3,MATCH('Data above threshold'!$A23,'Raw Data'!$B$4:$B$185,0),MATCH('Data above threshold'!AL$4,'Raw Data'!$3:$3,0)-1)),"", IFERROR($J23*OFFSET('Raw Data'!$A$3,MATCH('Data above threshold'!$A23,'Raw Data'!$B$4:$B$185,0),MATCH('Data above threshold'!AL$4,'Raw Data'!$3:$3,0)-1),"NA"))</f>
        <v/>
      </c>
      <c r="AK23" s="103" t="str">
        <f aca="true">IF(ISBLANK(OFFSET('Raw Data'!$A$3,MATCH('Data above threshold'!$A23,'Raw Data'!$B$4:$B$185,0),MATCH('Data above threshold'!AM$4,'Raw Data'!$3:$3,0)-1)),"", IFERROR($J23*OFFSET('Raw Data'!$A$3,MATCH('Data above threshold'!$A23,'Raw Data'!$B$4:$B$185,0),MATCH('Data above threshold'!AM$4,'Raw Data'!$3:$3,0)-1),"NA"))</f>
        <v/>
      </c>
      <c r="AL23" s="103" t="str">
        <f aca="true">IF(ISBLANK(OFFSET('Raw Data'!$A$3,MATCH('Data above threshold'!$A23,'Raw Data'!$B$4:$B$185,0),MATCH('Data above threshold'!AN$4,'Raw Data'!$3:$3,0)-1)),"", IFERROR($J23*OFFSET('Raw Data'!$A$3,MATCH('Data above threshold'!$A23,'Raw Data'!$B$4:$B$185,0),MATCH('Data above threshold'!AN$4,'Raw Data'!$3:$3,0)-1),"NA"))</f>
        <v/>
      </c>
      <c r="AM23" s="103" t="str">
        <f aca="true">IF(ISBLANK(OFFSET('Raw Data'!$A$3,MATCH('Data above threshold'!$A23,'Raw Data'!$B$4:$B$185,0),MATCH('Data above threshold'!AO$4,'Raw Data'!$3:$3,0)-1)),"", IFERROR($J23*OFFSET('Raw Data'!$A$3,MATCH('Data above threshold'!$A23,'Raw Data'!$B$4:$B$185,0),MATCH('Data above threshold'!AO$4,'Raw Data'!$3:$3,0)-1),"NA"))</f>
        <v/>
      </c>
      <c r="AN23" s="103" t="str">
        <f aca="true">IF(ISBLANK(OFFSET('Raw Data'!$A$3,MATCH('Data above threshold'!$A23,'Raw Data'!$B$4:$B$185,0),MATCH('Data above threshold'!AP$4,'Raw Data'!$3:$3,0)-1)),"", IFERROR($J23*OFFSET('Raw Data'!$A$3,MATCH('Data above threshold'!$A23,'Raw Data'!$B$4:$B$185,0),MATCH('Data above threshold'!AP$4,'Raw Data'!$3:$3,0)-1),"NA"))</f>
        <v/>
      </c>
      <c r="AO23" s="103" t="str">
        <f aca="true">IF(ISBLANK(OFFSET('Raw Data'!$A$3,MATCH('Data above threshold'!$A23,'Raw Data'!$B$4:$B$185,0),MATCH('Data above threshold'!AQ$4,'Raw Data'!$3:$3,0)-1)),"", IFERROR($J23*OFFSET('Raw Data'!$A$3,MATCH('Data above threshold'!$A23,'Raw Data'!$B$4:$B$185,0),MATCH('Data above threshold'!AQ$4,'Raw Data'!$3:$3,0)-1),"NA"))</f>
        <v/>
      </c>
      <c r="AP23" s="103" t="str">
        <f aca="true">IF(ISBLANK(OFFSET('Raw Data'!$A$3,MATCH('Data above threshold'!$A23,'Raw Data'!$B$4:$B$185,0),MATCH('Data above threshold'!AR$4,'Raw Data'!$3:$3,0)-1)),"", IFERROR($J23*OFFSET('Raw Data'!$A$3,MATCH('Data above threshold'!$A23,'Raw Data'!$B$4:$B$185,0),MATCH('Data above threshold'!AR$4,'Raw Data'!$3:$3,0)-1),"NA"))</f>
        <v/>
      </c>
      <c r="AQ23" s="103" t="str">
        <f aca="true">IF(ISBLANK(OFFSET('Raw Data'!$A$3,MATCH('Data above threshold'!$A23,'Raw Data'!$B$4:$B$185,0),MATCH('Data above threshold'!AS$4,'Raw Data'!$3:$3,0)-1)),"", IFERROR($J23*OFFSET('Raw Data'!$A$3,MATCH('Data above threshold'!$A23,'Raw Data'!$B$4:$B$185,0),MATCH('Data above threshold'!AS$4,'Raw Data'!$3:$3,0)-1),"NA"))</f>
        <v/>
      </c>
      <c r="AR23" s="103" t="str">
        <f aca="true">IF(ISBLANK(OFFSET('Raw Data'!$A$3,MATCH('Data above threshold'!$A23,'Raw Data'!$B$4:$B$185,0),MATCH('Data above threshold'!AT$4,'Raw Data'!$3:$3,0)-1)),"", IFERROR($J23*OFFSET('Raw Data'!$A$3,MATCH('Data above threshold'!$A23,'Raw Data'!$B$4:$B$185,0),MATCH('Data above threshold'!AT$4,'Raw Data'!$3:$3,0)-1),"NA"))</f>
        <v/>
      </c>
      <c r="AS23" s="103" t="str">
        <f aca="true">IF(ISBLANK(OFFSET('Raw Data'!$A$3,MATCH('Data above threshold'!$A23,'Raw Data'!$B$4:$B$185,0),MATCH('Data above threshold'!AU$4,'Raw Data'!$3:$3,0)-1)),"", IFERROR($J23*OFFSET('Raw Data'!$A$3,MATCH('Data above threshold'!$A23,'Raw Data'!$B$4:$B$185,0),MATCH('Data above threshold'!AU$4,'Raw Data'!$3:$3,0)-1),"NA"))</f>
        <v/>
      </c>
      <c r="AT23" s="103" t="str">
        <f aca="true">IF(ISBLANK(OFFSET('Raw Data'!$A$3,MATCH('Data above threshold'!$A23,'Raw Data'!$B$4:$B$185,0),MATCH('Data above threshold'!AV$4,'Raw Data'!$3:$3,0)-1)),"", IFERROR($J23*OFFSET('Raw Data'!$A$3,MATCH('Data above threshold'!$A23,'Raw Data'!$B$4:$B$185,0),MATCH('Data above threshold'!AV$4,'Raw Data'!$3:$3,0)-1),"NA"))</f>
        <v/>
      </c>
      <c r="AU23" s="103" t="str">
        <f aca="true">IF(ISBLANK(OFFSET('Raw Data'!$A$3,MATCH('Data above threshold'!$A23,'Raw Data'!$B$4:$B$185,0),MATCH('Data above threshold'!AW$4,'Raw Data'!$3:$3,0)-1)),"", IFERROR($J23*OFFSET('Raw Data'!$A$3,MATCH('Data above threshold'!$A23,'Raw Data'!$B$4:$B$185,0),MATCH('Data above threshold'!AW$4,'Raw Data'!$3:$3,0)-1),"NA"))</f>
        <v/>
      </c>
      <c r="AV23" s="103" t="str">
        <f aca="true">IF(ISBLANK(OFFSET('Raw Data'!$A$3,MATCH('Data above threshold'!$A23,'Raw Data'!$B$4:$B$185,0),MATCH('Data above threshold'!AX$4,'Raw Data'!$3:$3,0)-1)),"", IFERROR($J23*OFFSET('Raw Data'!$A$3,MATCH('Data above threshold'!$A23,'Raw Data'!$B$4:$B$185,0),MATCH('Data above threshold'!AX$4,'Raw Data'!$3:$3,0)-1),"NA"))</f>
        <v/>
      </c>
      <c r="AW23" s="103" t="str">
        <f aca="true">IF(ISBLANK(OFFSET('Raw Data'!$A$3,MATCH('Data above threshold'!$A23,'Raw Data'!$B$4:$B$185,0),MATCH('Data above threshold'!AY$4,'Raw Data'!$3:$3,0)-1)),"", IFERROR($J23*OFFSET('Raw Data'!$A$3,MATCH('Data above threshold'!$A23,'Raw Data'!$B$4:$B$185,0),MATCH('Data above threshold'!AY$4,'Raw Data'!$3:$3,0)-1),"NA"))</f>
        <v/>
      </c>
      <c r="AX23" s="103" t="str">
        <f aca="true">IF(ISBLANK(OFFSET('Raw Data'!$A$3,MATCH('Data above threshold'!$A23,'Raw Data'!$B$4:$B$185,0),MATCH('Data above threshold'!AZ$4,'Raw Data'!$3:$3,0)-1)),"", IFERROR($J23*OFFSET('Raw Data'!$A$3,MATCH('Data above threshold'!$A23,'Raw Data'!$B$4:$B$185,0),MATCH('Data above threshold'!AZ$4,'Raw Data'!$3:$3,0)-1),"NA"))</f>
        <v/>
      </c>
      <c r="AY23" s="103" t="str">
        <f aca="true">IF(ISBLANK(OFFSET('Raw Data'!$A$3,MATCH('Data above threshold'!$A23,'Raw Data'!$B$4:$B$185,0),MATCH('Data above threshold'!BA$4,'Raw Data'!$3:$3,0)-1)),"", IFERROR($J23*OFFSET('Raw Data'!$A$3,MATCH('Data above threshold'!$A23,'Raw Data'!$B$4:$B$185,0),MATCH('Data above threshold'!BA$4,'Raw Data'!$3:$3,0)-1),"NA"))</f>
        <v/>
      </c>
      <c r="AZ23" s="103" t="str">
        <f aca="true">IF(ISBLANK(OFFSET('Raw Data'!$A$3,MATCH('Data above threshold'!$A23,'Raw Data'!$B$4:$B$185,0),MATCH('Data above threshold'!BB$4,'Raw Data'!$3:$3,0)-1)),"", IFERROR($J23*OFFSET('Raw Data'!$A$3,MATCH('Data above threshold'!$A23,'Raw Data'!$B$4:$B$185,0),MATCH('Data above threshold'!BB$4,'Raw Data'!$3:$3,0)-1),"NA"))</f>
        <v/>
      </c>
      <c r="BA23" s="103" t="str">
        <f aca="true">IF(ISBLANK(OFFSET('Raw Data'!$A$3,MATCH('Data above threshold'!$A23,'Raw Data'!$B$4:$B$185,0),MATCH('Data above threshold'!BC$4,'Raw Data'!$3:$3,0)-1)),"", IFERROR($J23*OFFSET('Raw Data'!$A$3,MATCH('Data above threshold'!$A23,'Raw Data'!$B$4:$B$185,0),MATCH('Data above threshold'!BC$4,'Raw Data'!$3:$3,0)-1),"NA"))</f>
        <v/>
      </c>
      <c r="BB23" s="103" t="str">
        <f aca="true">IF(ISBLANK(OFFSET('Raw Data'!$A$3,MATCH('Data above threshold'!$A23,'Raw Data'!$B$4:$B$185,0),MATCH('Data above threshold'!BD$4,'Raw Data'!$3:$3,0)-1)),"", IFERROR($J23*OFFSET('Raw Data'!$A$3,MATCH('Data above threshold'!$A23,'Raw Data'!$B$4:$B$185,0),MATCH('Data above threshold'!BD$4,'Raw Data'!$3:$3,0)-1),"NA"))</f>
        <v/>
      </c>
      <c r="BC23" s="103" t="str">
        <f aca="true">IF(ISBLANK(OFFSET('Raw Data'!$A$3,MATCH('Data above threshold'!$A23,'Raw Data'!$B$4:$B$185,0),MATCH('Data above threshold'!BE$4,'Raw Data'!$3:$3,0)-1)),"", IFERROR($J23*OFFSET('Raw Data'!$A$3,MATCH('Data above threshold'!$A23,'Raw Data'!$B$4:$B$185,0),MATCH('Data above threshold'!BE$4,'Raw Data'!$3:$3,0)-1),"NA"))</f>
        <v/>
      </c>
      <c r="BD23" s="103" t="str">
        <f aca="true">IF(ISBLANK(OFFSET('Raw Data'!$A$3,MATCH('Data above threshold'!$A23,'Raw Data'!$B$4:$B$185,0),MATCH('Data above threshold'!BF$4,'Raw Data'!$3:$3,0)-1)),"", IFERROR($J23*OFFSET('Raw Data'!$A$3,MATCH('Data above threshold'!$A23,'Raw Data'!$B$4:$B$185,0),MATCH('Data above threshold'!BF$4,'Raw Data'!$3:$3,0)-1),"NA"))</f>
        <v/>
      </c>
      <c r="BE23" s="103" t="str">
        <f aca="true">IF(ISBLANK(OFFSET('Raw Data'!$A$3,MATCH('Data above threshold'!$A23,'Raw Data'!$B$4:$B$185,0),MATCH('Data above threshold'!BG$4,'Raw Data'!$3:$3,0)-1)),"", IFERROR($J23*OFFSET('Raw Data'!$A$3,MATCH('Data above threshold'!$A23,'Raw Data'!$B$4:$B$185,0),MATCH('Data above threshold'!BG$4,'Raw Data'!$3:$3,0)-1),"NA"))</f>
        <v/>
      </c>
      <c r="BF23" s="103" t="str">
        <f aca="true">IF(ISBLANK(OFFSET('Raw Data'!$A$3,MATCH('Data above threshold'!$A23,'Raw Data'!$B$4:$B$185,0),MATCH('Data above threshold'!BH$4,'Raw Data'!$3:$3,0)-1)),"", IFERROR($J23*OFFSET('Raw Data'!$A$3,MATCH('Data above threshold'!$A23,'Raw Data'!$B$4:$B$185,0),MATCH('Data above threshold'!BH$4,'Raw Data'!$3:$3,0)-1),"NA"))</f>
        <v/>
      </c>
      <c r="BG23" s="103" t="str">
        <f aca="true">IF(ISBLANK(OFFSET('Raw Data'!$A$3,MATCH('Data above threshold'!$A23,'Raw Data'!$B$4:$B$185,0),MATCH('Data above threshold'!BI$4,'Raw Data'!$3:$3,0)-1)),"", IFERROR($J23*OFFSET('Raw Data'!$A$3,MATCH('Data above threshold'!$A23,'Raw Data'!$B$4:$B$185,0),MATCH('Data above threshold'!BI$4,'Raw Data'!$3:$3,0)-1),"NA"))</f>
        <v/>
      </c>
      <c r="BH23" s="103" t="str">
        <f aca="true">IF(ISBLANK(OFFSET('Raw Data'!$A$3,MATCH('Data above threshold'!$A23,'Raw Data'!$B$4:$B$185,0),MATCH('Data above threshold'!BJ$4,'Raw Data'!$3:$3,0)-1)),"", IFERROR($J23*OFFSET('Raw Data'!$A$3,MATCH('Data above threshold'!$A23,'Raw Data'!$B$4:$B$185,0),MATCH('Data above threshold'!BJ$4,'Raw Data'!$3:$3,0)-1),"NA"))</f>
        <v/>
      </c>
      <c r="BI23" s="103" t="str">
        <f aca="true">IF(ISBLANK(OFFSET('Raw Data'!$A$3,MATCH('Data above threshold'!$A23,'Raw Data'!$B$4:$B$185,0),MATCH('Data above threshold'!BK$4,'Raw Data'!$3:$3,0)-1)),"", IFERROR($J23*OFFSET('Raw Data'!$A$3,MATCH('Data above threshold'!$A23,'Raw Data'!$B$4:$B$185,0),MATCH('Data above threshold'!BK$4,'Raw Data'!$3:$3,0)-1),"NA"))</f>
        <v/>
      </c>
      <c r="BJ23" s="103" t="str">
        <f aca="true">IF(ISBLANK(OFFSET('Raw Data'!$A$3,MATCH('Data above threshold'!$A23,'Raw Data'!$B$4:$B$185,0),MATCH('Data above threshold'!BL$4,'Raw Data'!$3:$3,0)-1)),"", IFERROR($J23*OFFSET('Raw Data'!$A$3,MATCH('Data above threshold'!$A23,'Raw Data'!$B$4:$B$185,0),MATCH('Data above threshold'!BL$4,'Raw Data'!$3:$3,0)-1),"NA"))</f>
        <v/>
      </c>
      <c r="BK23" s="103" t="str">
        <f aca="true">IF(ISBLANK(OFFSET('Raw Data'!$A$3,MATCH('Data above threshold'!$A23,'Raw Data'!$B$4:$B$185,0),MATCH('Data above threshold'!BM$4,'Raw Data'!$3:$3,0)-1)),"", IFERROR($J23*OFFSET('Raw Data'!$A$3,MATCH('Data above threshold'!$A23,'Raw Data'!$B$4:$B$185,0),MATCH('Data above threshold'!BM$4,'Raw Data'!$3:$3,0)-1),"NA"))</f>
        <v/>
      </c>
      <c r="BL23" s="103" t="str">
        <f aca="true">IF(ISBLANK(OFFSET('Raw Data'!$A$3,MATCH('Data above threshold'!$A23,'Raw Data'!$B$4:$B$185,0),MATCH('Data above threshold'!BN$4,'Raw Data'!$3:$3,0)-1)),"", IFERROR($J23*OFFSET('Raw Data'!$A$3,MATCH('Data above threshold'!$A23,'Raw Data'!$B$4:$B$185,0),MATCH('Data above threshold'!BN$4,'Raw Data'!$3:$3,0)-1),"NA"))</f>
        <v/>
      </c>
      <c r="BM23" s="103" t="str">
        <f aca="true">IF(ISBLANK(OFFSET('Raw Data'!$A$3,MATCH('Data above threshold'!$A23,'Raw Data'!$B$4:$B$185,0),MATCH('Data above threshold'!BO$4,'Raw Data'!$3:$3,0)-1)),"", IFERROR($J23*OFFSET('Raw Data'!$A$3,MATCH('Data above threshold'!$A23,'Raw Data'!$B$4:$B$185,0),MATCH('Data above threshold'!BO$4,'Raw Data'!$3:$3,0)-1),"NA"))</f>
        <v/>
      </c>
      <c r="BN23" s="103" t="str">
        <f aca="true">IF(ISBLANK(OFFSET('Raw Data'!$A$3,MATCH('Data above threshold'!$A23,'Raw Data'!$B$4:$B$185,0),MATCH('Data above threshold'!BP$4,'Raw Data'!$3:$3,0)-1)),"", IFERROR($J23*OFFSET('Raw Data'!$A$3,MATCH('Data above threshold'!$A23,'Raw Data'!$B$4:$B$185,0),MATCH('Data above threshold'!BP$4,'Raw Data'!$3:$3,0)-1),"NA"))</f>
        <v/>
      </c>
      <c r="BO23" s="103" t="str">
        <f aca="true">IF(ISBLANK(OFFSET('Raw Data'!$A$3,MATCH('Data above threshold'!$A23,'Raw Data'!$B$4:$B$185,0),MATCH('Data above threshold'!BQ$4,'Raw Data'!$3:$3,0)-1)),"", IFERROR($J23*OFFSET('Raw Data'!$A$3,MATCH('Data above threshold'!$A23,'Raw Data'!$B$4:$B$185,0),MATCH('Data above threshold'!BQ$4,'Raw Data'!$3:$3,0)-1),"NA"))</f>
        <v/>
      </c>
      <c r="BP23" s="103" t="str">
        <f aca="true">IF(ISBLANK(OFFSET('Raw Data'!$A$3,MATCH('Data above threshold'!$A23,'Raw Data'!$B$4:$B$185,0),MATCH('Data above threshold'!BR$4,'Raw Data'!$3:$3,0)-1)),"", IFERROR($J23*OFFSET('Raw Data'!$A$3,MATCH('Data above threshold'!$A23,'Raw Data'!$B$4:$B$185,0),MATCH('Data above threshold'!BR$4,'Raw Data'!$3:$3,0)-1),"NA"))</f>
        <v/>
      </c>
      <c r="BQ23" s="103" t="str">
        <f aca="true">IF(ISBLANK(OFFSET('Raw Data'!$A$3,MATCH('Data above threshold'!$A23,'Raw Data'!$B$4:$B$185,0),MATCH('Data above threshold'!BS$4,'Raw Data'!$3:$3,0)-1)),"", IFERROR($J23*OFFSET('Raw Data'!$A$3,MATCH('Data above threshold'!$A23,'Raw Data'!$B$4:$B$185,0),MATCH('Data above threshold'!BS$4,'Raw Data'!$3:$3,0)-1),"NA"))</f>
        <v/>
      </c>
      <c r="BR23" s="103" t="str">
        <f aca="true">IF(ISBLANK(OFFSET('Raw Data'!$A$3,MATCH('Data above threshold'!$A23,'Raw Data'!$B$4:$B$185,0),MATCH('Data above threshold'!BT$4,'Raw Data'!$3:$3,0)-1)),"", IFERROR($J23*OFFSET('Raw Data'!$A$3,MATCH('Data above threshold'!$A23,'Raw Data'!$B$4:$B$185,0),MATCH('Data above threshold'!BT$4,'Raw Data'!$3:$3,0)-1),"NA"))</f>
        <v/>
      </c>
      <c r="BS23" s="103" t="str">
        <f aca="true">IF(ISBLANK(OFFSET('Raw Data'!$A$3,MATCH('Data above threshold'!$A23,'Raw Data'!$B$4:$B$185,0),MATCH('Data above threshold'!BU$4,'Raw Data'!$3:$3,0)-1)),"", IFERROR($J23*OFFSET('Raw Data'!$A$3,MATCH('Data above threshold'!$A23,'Raw Data'!$B$4:$B$185,0),MATCH('Data above threshold'!BU$4,'Raw Data'!$3:$3,0)-1),"NA"))</f>
        <v/>
      </c>
      <c r="BT23" s="103" t="str">
        <f aca="true">IF(ISBLANK(OFFSET('Raw Data'!$A$3,MATCH('Data above threshold'!$A23,'Raw Data'!$B$4:$B$185,0),MATCH('Data above threshold'!BV$4,'Raw Data'!$3:$3,0)-1)),"", IFERROR($J23*OFFSET('Raw Data'!$A$3,MATCH('Data above threshold'!$A23,'Raw Data'!$B$4:$B$185,0),MATCH('Data above threshold'!BV$4,'Raw Data'!$3:$3,0)-1),"NA"))</f>
        <v/>
      </c>
      <c r="BU23" s="103" t="str">
        <f aca="true">IF(ISBLANK(OFFSET('Raw Data'!$A$3,MATCH('Data above threshold'!$A23,'Raw Data'!$B$4:$B$185,0),MATCH('Data above threshold'!BW$4,'Raw Data'!$3:$3,0)-1)),"", IFERROR($J23*OFFSET('Raw Data'!$A$3,MATCH('Data above threshold'!$A23,'Raw Data'!$B$4:$B$185,0),MATCH('Data above threshold'!BW$4,'Raw Data'!$3:$3,0)-1),"NA"))</f>
        <v/>
      </c>
      <c r="BV23" s="103" t="str">
        <f aca="true">IF(ISBLANK(OFFSET('Raw Data'!$A$3,MATCH('Data above threshold'!$A23,'Raw Data'!$B$4:$B$185,0),MATCH('Data above threshold'!BX$4,'Raw Data'!$3:$3,0)-1)),"", IFERROR($J23*OFFSET('Raw Data'!$A$3,MATCH('Data above threshold'!$A23,'Raw Data'!$B$4:$B$185,0),MATCH('Data above threshold'!BX$4,'Raw Data'!$3:$3,0)-1),"NA"))</f>
        <v/>
      </c>
      <c r="BW23" s="103" t="str">
        <f aca="true">IF(ISBLANK(OFFSET('Raw Data'!$A$3,MATCH('Data above threshold'!$A23,'Raw Data'!$B$4:$B$185,0),MATCH('Data above threshold'!BY$4,'Raw Data'!$3:$3,0)-1)),"", IFERROR($J23*OFFSET('Raw Data'!$A$3,MATCH('Data above threshold'!$A23,'Raw Data'!$B$4:$B$185,0),MATCH('Data above threshold'!BY$4,'Raw Data'!$3:$3,0)-1),"NA"))</f>
        <v/>
      </c>
      <c r="BX23" s="103" t="str">
        <f aca="true">IF(ISBLANK(OFFSET('Raw Data'!$A$3,MATCH('Data above threshold'!$A23,'Raw Data'!$B$4:$B$185,0),MATCH('Data above threshold'!BZ$4,'Raw Data'!$3:$3,0)-1)),"", IFERROR($J23*OFFSET('Raw Data'!$A$3,MATCH('Data above threshold'!$A23,'Raw Data'!$B$4:$B$185,0),MATCH('Data above threshold'!BZ$4,'Raw Data'!$3:$3,0)-1),"NA"))</f>
        <v/>
      </c>
      <c r="BY23" s="103" t="str">
        <f aca="true">IF(ISBLANK(OFFSET('Raw Data'!$A$3,MATCH('Data above threshold'!$A23,'Raw Data'!$B$4:$B$185,0),MATCH('Data above threshold'!CA$4,'Raw Data'!$3:$3,0)-1)),"", IFERROR($J23*OFFSET('Raw Data'!$A$3,MATCH('Data above threshold'!$A23,'Raw Data'!$B$4:$B$185,0),MATCH('Data above threshold'!CA$4,'Raw Data'!$3:$3,0)-1),"NA"))</f>
        <v/>
      </c>
      <c r="BZ23" s="103" t="str">
        <f aca="true">IF(ISBLANK(OFFSET('Raw Data'!$A$3,MATCH('Data above threshold'!$A23,'Raw Data'!$B$4:$B$185,0),MATCH('Data above threshold'!CB$4,'Raw Data'!$3:$3,0)-1)),"", IFERROR($J23*OFFSET('Raw Data'!$A$3,MATCH('Data above threshold'!$A23,'Raw Data'!$B$4:$B$185,0),MATCH('Data above threshold'!CB$4,'Raw Data'!$3:$3,0)-1),"NA"))</f>
        <v/>
      </c>
      <c r="CA23" s="103" t="str">
        <f aca="true">IF(ISBLANK(OFFSET('Raw Data'!$A$3,MATCH('Data above threshold'!$A23,'Raw Data'!$B$4:$B$185,0),MATCH('Data above threshold'!CC$4,'Raw Data'!$3:$3,0)-1)),"", IFERROR($J23*OFFSET('Raw Data'!$A$3,MATCH('Data above threshold'!$A23,'Raw Data'!$B$4:$B$185,0),MATCH('Data above threshold'!CC$4,'Raw Data'!$3:$3,0)-1),"NA"))</f>
        <v/>
      </c>
      <c r="CB23" s="103" t="str">
        <f aca="true">IF(ISBLANK(OFFSET('Raw Data'!$A$3,MATCH('Data above threshold'!$A23,'Raw Data'!$B$4:$B$185,0),MATCH('Data above threshold'!CD$4,'Raw Data'!$3:$3,0)-1)),"", IFERROR($J23*OFFSET('Raw Data'!$A$3,MATCH('Data above threshold'!$A23,'Raw Data'!$B$4:$B$185,0),MATCH('Data above threshold'!CD$4,'Raw Data'!$3:$3,0)-1),"NA"))</f>
        <v/>
      </c>
      <c r="CC23" s="103" t="str">
        <f aca="true">IF(ISBLANK(OFFSET('Raw Data'!$A$3,MATCH('Data above threshold'!$A23,'Raw Data'!$B$4:$B$185,0),MATCH('Data above threshold'!CE$4,'Raw Data'!$3:$3,0)-1)),"", IFERROR($J23*OFFSET('Raw Data'!$A$3,MATCH('Data above threshold'!$A23,'Raw Data'!$B$4:$B$185,0),MATCH('Data above threshold'!CE$4,'Raw Data'!$3:$3,0)-1),"NA"))</f>
        <v/>
      </c>
      <c r="CD23" s="103" t="str">
        <f aca="true">IF(ISBLANK(OFFSET('Raw Data'!$A$3,MATCH('Data above threshold'!$A23,'Raw Data'!$B$4:$B$185,0),MATCH('Data above threshold'!CF$4,'Raw Data'!$3:$3,0)-1)),"", IFERROR($J23*OFFSET('Raw Data'!$A$3,MATCH('Data above threshold'!$A23,'Raw Data'!$B$4:$B$185,0),MATCH('Data above threshold'!CF$4,'Raw Data'!$3:$3,0)-1),"NA"))</f>
        <v/>
      </c>
      <c r="CE23" s="103" t="str">
        <f aca="true">IF(ISBLANK(OFFSET('Raw Data'!$A$3,MATCH('Data above threshold'!$A23,'Raw Data'!$B$4:$B$185,0),MATCH('Data above threshold'!CG$4,'Raw Data'!$3:$3,0)-1)),"", IFERROR($J23*OFFSET('Raw Data'!$A$3,MATCH('Data above threshold'!$A23,'Raw Data'!$B$4:$B$185,0),MATCH('Data above threshold'!CG$4,'Raw Data'!$3:$3,0)-1),"NA"))</f>
        <v/>
      </c>
      <c r="CF23" s="103" t="str">
        <f aca="true">IF(ISBLANK(OFFSET('Raw Data'!$A$3,MATCH('Data above threshold'!$A23,'Raw Data'!$B$4:$B$185,0),MATCH('Data above threshold'!CH$4,'Raw Data'!$3:$3,0)-1)),"", IFERROR($J23*OFFSET('Raw Data'!$A$3,MATCH('Data above threshold'!$A23,'Raw Data'!$B$4:$B$185,0),MATCH('Data above threshold'!CH$4,'Raw Data'!$3:$3,0)-1),"NA"))</f>
        <v/>
      </c>
      <c r="CG23" s="103" t="str">
        <f aca="true">IF(ISBLANK(OFFSET('Raw Data'!$A$3,MATCH('Data above threshold'!$A23,'Raw Data'!$B$4:$B$185,0),MATCH('Data above threshold'!CI$4,'Raw Data'!$3:$3,0)-1)),"", IFERROR($J23*OFFSET('Raw Data'!$A$3,MATCH('Data above threshold'!$A23,'Raw Data'!$B$4:$B$185,0),MATCH('Data above threshold'!CI$4,'Raw Data'!$3:$3,0)-1),"NA"))</f>
        <v/>
      </c>
      <c r="CH23" s="103" t="str">
        <f aca="true">IF(ISBLANK(OFFSET('Raw Data'!$A$3,MATCH('Data above threshold'!$A23,'Raw Data'!$B$4:$B$185,0),MATCH('Data above threshold'!CJ$4,'Raw Data'!$3:$3,0)-1)),"", IFERROR($J23*OFFSET('Raw Data'!$A$3,MATCH('Data above threshold'!$A23,'Raw Data'!$B$4:$B$185,0),MATCH('Data above threshold'!CJ$4,'Raw Data'!$3:$3,0)-1),"NA"))</f>
        <v/>
      </c>
      <c r="CI23" s="103" t="str">
        <f aca="true">IF(ISBLANK(OFFSET('Raw Data'!$A$3,MATCH('Data above threshold'!$A23,'Raw Data'!$B$4:$B$185,0),MATCH('Data above threshold'!CK$4,'Raw Data'!$3:$3,0)-1)),"", IFERROR($J23*OFFSET('Raw Data'!$A$3,MATCH('Data above threshold'!$A23,'Raw Data'!$B$4:$B$185,0),MATCH('Data above threshold'!CK$4,'Raw Data'!$3:$3,0)-1),"NA"))</f>
        <v/>
      </c>
      <c r="CJ23" s="103" t="str">
        <f aca="true">IF(ISBLANK(OFFSET('Raw Data'!$A$3,MATCH('Data above threshold'!$A23,'Raw Data'!$B$4:$B$185,0),MATCH('Data above threshold'!CL$4,'Raw Data'!$3:$3,0)-1)),"", IFERROR($J23*OFFSET('Raw Data'!$A$3,MATCH('Data above threshold'!$A23,'Raw Data'!$B$4:$B$185,0),MATCH('Data above threshold'!CL$4,'Raw Data'!$3:$3,0)-1),"NA"))</f>
        <v/>
      </c>
      <c r="CK23" s="103" t="str">
        <f aca="true">IF(ISBLANK(OFFSET('Raw Data'!$A$3,MATCH('Data above threshold'!$A23,'Raw Data'!$B$4:$B$185,0),MATCH('Data above threshold'!CM$4,'Raw Data'!$3:$3,0)-1)),"", IFERROR($J23*OFFSET('Raw Data'!$A$3,MATCH('Data above threshold'!$A23,'Raw Data'!$B$4:$B$185,0),MATCH('Data above threshold'!CM$4,'Raw Data'!$3:$3,0)-1),"NA"))</f>
        <v/>
      </c>
      <c r="CL23" s="103" t="str">
        <f aca="true">IF(ISBLANK(OFFSET('Raw Data'!$A$3,MATCH('Data above threshold'!$A23,'Raw Data'!$B$4:$B$185,0),MATCH('Data above threshold'!CN$4,'Raw Data'!$3:$3,0)-1)),"", IFERROR($J23*OFFSET('Raw Data'!$A$3,MATCH('Data above threshold'!$A23,'Raw Data'!$B$4:$B$185,0),MATCH('Data above threshold'!CN$4,'Raw Data'!$3:$3,0)-1),"NA"))</f>
        <v/>
      </c>
      <c r="CM23" s="103" t="str">
        <f aca="true">IF(ISBLANK(OFFSET('Raw Data'!$A$3,MATCH('Data above threshold'!$A23,'Raw Data'!$B$4:$B$185,0),MATCH('Data above threshold'!CO$4,'Raw Data'!$3:$3,0)-1)),"", IFERROR($J23*OFFSET('Raw Data'!$A$3,MATCH('Data above threshold'!$A23,'Raw Data'!$B$4:$B$185,0),MATCH('Data above threshold'!CO$4,'Raw Data'!$3:$3,0)-1),"NA"))</f>
        <v/>
      </c>
      <c r="CN23" s="103" t="str">
        <f aca="true">IF(ISBLANK(OFFSET('Raw Data'!$A$3,MATCH('Data above threshold'!$A23,'Raw Data'!$B$4:$B$185,0),MATCH('Data above threshold'!CP$4,'Raw Data'!$3:$3,0)-1)),"", IFERROR($J23*OFFSET('Raw Data'!$A$3,MATCH('Data above threshold'!$A23,'Raw Data'!$B$4:$B$185,0),MATCH('Data above threshold'!CP$4,'Raw Data'!$3:$3,0)-1),"NA"))</f>
        <v/>
      </c>
      <c r="CO23" s="103" t="str">
        <f aca="true">IF(ISBLANK(OFFSET('Raw Data'!$A$3,MATCH('Data above threshold'!$A23,'Raw Data'!$B$4:$B$185,0),MATCH('Data above threshold'!CQ$4,'Raw Data'!$3:$3,0)-1)),"", IFERROR($J23*OFFSET('Raw Data'!$A$3,MATCH('Data above threshold'!$A23,'Raw Data'!$B$4:$B$185,0),MATCH('Data above threshold'!CQ$4,'Raw Data'!$3:$3,0)-1),"NA"))</f>
        <v/>
      </c>
      <c r="CP23" s="103" t="str">
        <f aca="true">IF(ISBLANK(OFFSET('Raw Data'!$A$3,MATCH('Data above threshold'!$A23,'Raw Data'!$B$4:$B$185,0),MATCH('Data above threshold'!CR$4,'Raw Data'!$3:$3,0)-1)),"", IFERROR($J23*OFFSET('Raw Data'!$A$3,MATCH('Data above threshold'!$A23,'Raw Data'!$B$4:$B$185,0),MATCH('Data above threshold'!CR$4,'Raw Data'!$3:$3,0)-1),"NA"))</f>
        <v/>
      </c>
    </row>
    <row r="24" s="103" customFormat="true" ht="15.5" hidden="false" customHeight="false" outlineLevel="0" collapsed="false">
      <c r="A24" s="107" t="n">
        <v>1231</v>
      </c>
      <c r="B24" s="107" t="n">
        <v>4</v>
      </c>
      <c r="C24" s="103" t="str">
        <f aca="true">IF(ISBLANK(OFFSET('Raw Data'!$A$3,MATCH($A24,'Raw Data'!$B$4:$B$185,0),MATCH(C$4,'Raw Data'!$3:$3,0)-1)),"",OFFSET('Raw Data'!$A$3,MATCH($A24,'Raw Data'!$B$4:$B$185,0),MATCH(C$4,'Raw Data'!$3:$3,0)-1))</f>
        <v/>
      </c>
      <c r="D24" s="103" t="str">
        <f aca="true">IF(ISBLANK(OFFSET('Raw Data'!$A$3,MATCH($A24,'Raw Data'!$B$4:$B$185,0),MATCH(D$4,'Raw Data'!$3:$3,0)-1)),"",OFFSET('Raw Data'!$A$3,MATCH($A24,'Raw Data'!$B$4:$B$185,0),MATCH(D$4,'Raw Data'!$3:$3,0)-1))</f>
        <v>SDG indicator 1.3.1</v>
      </c>
      <c r="E24" s="103" t="str">
        <f aca="true">IF(ISBLANK(OFFSET('Raw Data'!$A$3,MATCH($A24,'Raw Data'!$B$4:$B$185,0),MATCH(E$4,'Raw Data'!$3:$3,0)-1)),"",OFFSET('Raw Data'!$A$3,MATCH($A24,'Raw Data'!$B$4:$B$185,0),MATCH(E$4,'Raw Data'!$3:$3,0)-1))</f>
        <v> Proportion of population covered by social protection floors/systems (%)</v>
      </c>
      <c r="F24" s="103" t="str">
        <f aca="true">IF(ISBLANK(OFFSET('Raw Data'!$A$3,MATCH($A24,'Raw Data'!$B$4:$B$185,0),MATCH(F$4,'Raw Data'!$3:$3,0)-1)),"",OFFSET('Raw Data'!$A$3,MATCH($A24,'Raw Data'!$B$4:$B$185,0),MATCH(F$4,'Raw Data'!$3:$3,0)-1))</f>
        <v/>
      </c>
      <c r="H24" s="103" t="str">
        <f aca="true">IF(ISBLANK(OFFSET('Raw Data'!$A$3,MATCH($A24,'Raw Data'!$B$4:$B$185,0),MATCH(H$4,'Raw Data'!$3:$3,0)-1)),"",OFFSET('Raw Data'!$A$3,MATCH($A24,'Raw Data'!$B$4:$B$185,0),MATCH(H$4,'Raw Data'!$3:$3,0)-1))</f>
        <v>%</v>
      </c>
      <c r="I24" s="103" t="str">
        <f aca="true">IF(ISBLANK(OFFSET('Raw Data'!$A$3,MATCH($A24,'Raw Data'!$B$4:$B$185,0),MATCH(I$4,'Raw Data'!$3:$3,0)-1)),"",OFFSET('Raw Data'!$A$3,MATCH($A24,'Raw Data'!$B$4:$B$185,0),MATCH(I$4,'Raw Data'!$3:$3,0)-1))</f>
        <v>Plus</v>
      </c>
      <c r="J24" s="103" t="n">
        <f aca="false">IF(I24="","",IF(I24="Minus",-1,1))</f>
        <v>1</v>
      </c>
      <c r="K24" s="105" t="n">
        <f aca="false" t="array" ref="K24:K24">IFERROR(SKEW(IF(ISNUMBER(O24:CP24),O24:CP24,"")),"")</f>
        <v>-0.0252733765286662</v>
      </c>
      <c r="L24" s="103" t="n">
        <f aca="true">IF(ISBLANK(OFFSET('Data above threshold'!$A$4,MATCH('Data above threshold'!$A24,'Data above threshold'!$A$5:$A$185,0),MATCH('Data above threshold'!N$4,'Data above threshold'!$4:$4,0)-1)),1,OFFSET('Data above threshold'!$A$4,MATCH('Data above threshold'!$A24,'Data above threshold'!$A$5:$A$185,0),MATCH('Data above threshold'!N$4,'Data above threshold'!$4:$4,0)-1))</f>
        <v>0</v>
      </c>
      <c r="M24" s="103" t="str">
        <f aca="true">IF(ISBLANK(OFFSET('Data above threshold'!$A$4,MATCH('Data above threshold'!$A24,'Data above threshold'!$A$5:$A$185,0),MATCH('Data above threshold'!O$4,'Data above threshold'!$4:$4,0)-1)),"",OFFSET('Data above threshold'!$A$4,MATCH('Data above threshold'!$A24,'Data above threshold'!$A$5:$A$185,0),MATCH('Data above threshold'!O$4,'Data above threshold'!$4:$4,0)-1))</f>
        <v>sickness working age population legal coverage</v>
      </c>
      <c r="N24" s="106" t="n">
        <f aca="false" t="array" ref="N24:N24">IF(B24&lt;4,"",1-IFERROR(SUM(ISNUMBER(O24:CP24)*(1-$O$3:$CP$3))/COUNTIF($O$3:$CP$3,0),0))</f>
        <v>0.075</v>
      </c>
      <c r="O24" s="103" t="n">
        <f aca="true">IF(ISBLANK(OFFSET('Raw Data'!$A$3,MATCH('Data above threshold'!$A24,'Raw Data'!$B$4:$B$185,0),MATCH('Data above threshold'!Q$4,'Raw Data'!$3:$3,0)-1)),"", IFERROR($J24*OFFSET('Raw Data'!$A$3,MATCH('Data above threshold'!$A24,'Raw Data'!$B$4:$B$185,0),MATCH('Data above threshold'!Q$4,'Raw Data'!$3:$3,0)-1),"NA"))</f>
        <v>63.8</v>
      </c>
      <c r="P24" s="103" t="n">
        <f aca="true">IF(ISBLANK(OFFSET('Raw Data'!$A$3,MATCH('Data above threshold'!$A24,'Raw Data'!$B$4:$B$185,0),MATCH('Data above threshold'!R$4,'Raw Data'!$3:$3,0)-1)),"", IFERROR($J24*OFFSET('Raw Data'!$A$3,MATCH('Data above threshold'!$A24,'Raw Data'!$B$4:$B$185,0),MATCH('Data above threshold'!R$4,'Raw Data'!$3:$3,0)-1),"NA"))</f>
        <v>100</v>
      </c>
      <c r="Q24" s="103" t="n">
        <f aca="true">IF(ISBLANK(OFFSET('Raw Data'!$A$3,MATCH('Data above threshold'!$A24,'Raw Data'!$B$4:$B$185,0),MATCH('Data above threshold'!S$4,'Raw Data'!$3:$3,0)-1)),"", IFERROR($J24*OFFSET('Raw Data'!$A$3,MATCH('Data above threshold'!$A24,'Raw Data'!$B$4:$B$185,0),MATCH('Data above threshold'!S$4,'Raw Data'!$3:$3,0)-1),"NA"))</f>
        <v>98.6</v>
      </c>
      <c r="R24" s="103" t="n">
        <f aca="true">IF(ISBLANK(OFFSET('Raw Data'!$A$3,MATCH('Data above threshold'!$A24,'Raw Data'!$B$4:$B$185,0),MATCH('Data above threshold'!T$4,'Raw Data'!$3:$3,0)-1)),"", IFERROR($J24*OFFSET('Raw Data'!$A$3,MATCH('Data above threshold'!$A24,'Raw Data'!$B$4:$B$185,0),MATCH('Data above threshold'!T$4,'Raw Data'!$3:$3,0)-1),"NA"))</f>
        <v>100</v>
      </c>
      <c r="S24" s="103" t="n">
        <f aca="true">IF(ISBLANK(OFFSET('Raw Data'!$A$3,MATCH('Data above threshold'!$A24,'Raw Data'!$B$4:$B$185,0),MATCH('Data above threshold'!U$4,'Raw Data'!$3:$3,0)-1)),"", IFERROR($J24*OFFSET('Raw Data'!$A$3,MATCH('Data above threshold'!$A24,'Raw Data'!$B$4:$B$185,0),MATCH('Data above threshold'!U$4,'Raw Data'!$3:$3,0)-1),"NA"))</f>
        <v>28.4</v>
      </c>
      <c r="T24" s="103" t="n">
        <f aca="true">IF(ISBLANK(OFFSET('Raw Data'!$A$3,MATCH('Data above threshold'!$A24,'Raw Data'!$B$4:$B$185,0),MATCH('Data above threshold'!V$4,'Raw Data'!$3:$3,0)-1)),"", IFERROR($J24*OFFSET('Raw Data'!$A$3,MATCH('Data above threshold'!$A24,'Raw Data'!$B$4:$B$185,0),MATCH('Data above threshold'!V$4,'Raw Data'!$3:$3,0)-1),"NA"))</f>
        <v>8.8</v>
      </c>
      <c r="U24" s="103" t="n">
        <f aca="true">IF(ISBLANK(OFFSET('Raw Data'!$A$3,MATCH('Data above threshold'!$A24,'Raw Data'!$B$4:$B$185,0),MATCH('Data above threshold'!W$4,'Raw Data'!$3:$3,0)-1)),"", IFERROR($J24*OFFSET('Raw Data'!$A$3,MATCH('Data above threshold'!$A24,'Raw Data'!$B$4:$B$185,0),MATCH('Data above threshold'!W$4,'Raw Data'!$3:$3,0)-1),"NA"))</f>
        <v>69.9</v>
      </c>
      <c r="V24" s="103" t="n">
        <f aca="true">IF(ISBLANK(OFFSET('Raw Data'!$A$3,MATCH('Data above threshold'!$A24,'Raw Data'!$B$4:$B$185,0),MATCH('Data above threshold'!X$4,'Raw Data'!$3:$3,0)-1)),"", IFERROR($J24*OFFSET('Raw Data'!$A$3,MATCH('Data above threshold'!$A24,'Raw Data'!$B$4:$B$185,0),MATCH('Data above threshold'!X$4,'Raw Data'!$3:$3,0)-1),"NA"))</f>
        <v>99.8</v>
      </c>
      <c r="W24" s="103" t="n">
        <f aca="true">IF(ISBLANK(OFFSET('Raw Data'!$A$3,MATCH('Data above threshold'!$A24,'Raw Data'!$B$4:$B$185,0),MATCH('Data above threshold'!Y$4,'Raw Data'!$3:$3,0)-1)),"", IFERROR($J24*OFFSET('Raw Data'!$A$3,MATCH('Data above threshold'!$A24,'Raw Data'!$B$4:$B$185,0),MATCH('Data above threshold'!Y$4,'Raw Data'!$3:$3,0)-1),"NA"))</f>
        <v>92.7</v>
      </c>
      <c r="X24" s="103" t="n">
        <f aca="true">IF(ISBLANK(OFFSET('Raw Data'!$A$3,MATCH('Data above threshold'!$A24,'Raw Data'!$B$4:$B$185,0),MATCH('Data above threshold'!Z$4,'Raw Data'!$3:$3,0)-1)),"", IFERROR($J24*OFFSET('Raw Data'!$A$3,MATCH('Data above threshold'!$A24,'Raw Data'!$B$4:$B$185,0),MATCH('Data above threshold'!Z$4,'Raw Data'!$3:$3,0)-1),"NA"))</f>
        <v>70.2</v>
      </c>
      <c r="Y24" s="103" t="n">
        <f aca="true">IF(ISBLANK(OFFSET('Raw Data'!$A$3,MATCH('Data above threshold'!$A24,'Raw Data'!$B$4:$B$185,0),MATCH('Data above threshold'!AA$4,'Raw Data'!$3:$3,0)-1)),"", IFERROR($J24*OFFSET('Raw Data'!$A$3,MATCH('Data above threshold'!$A24,'Raw Data'!$B$4:$B$185,0),MATCH('Data above threshold'!AA$4,'Raw Data'!$3:$3,0)-1),"NA"))</f>
        <v>70.8</v>
      </c>
      <c r="Z24" s="103" t="n">
        <f aca="true">IF(ISBLANK(OFFSET('Raw Data'!$A$3,MATCH('Data above threshold'!$A24,'Raw Data'!$B$4:$B$185,0),MATCH('Data above threshold'!AB$4,'Raw Data'!$3:$3,0)-1)),"", IFERROR($J24*OFFSET('Raw Data'!$A$3,MATCH('Data above threshold'!$A24,'Raw Data'!$B$4:$B$185,0),MATCH('Data above threshold'!AB$4,'Raw Data'!$3:$3,0)-1),"NA"))</f>
        <v>14.1</v>
      </c>
      <c r="AA24" s="103" t="n">
        <f aca="true">IF(ISBLANK(OFFSET('Raw Data'!$A$3,MATCH('Data above threshold'!$A24,'Raw Data'!$B$4:$B$185,0),MATCH('Data above threshold'!AC$4,'Raw Data'!$3:$3,0)-1)),"", IFERROR($J24*OFFSET('Raw Data'!$A$3,MATCH('Data above threshold'!$A24,'Raw Data'!$B$4:$B$185,0),MATCH('Data above threshold'!AC$4,'Raw Data'!$3:$3,0)-1),"NA"))</f>
        <v>52.5</v>
      </c>
      <c r="AB24" s="103" t="n">
        <f aca="true">IF(ISBLANK(OFFSET('Raw Data'!$A$3,MATCH('Data above threshold'!$A24,'Raw Data'!$B$4:$B$185,0),MATCH('Data above threshold'!AD$4,'Raw Data'!$3:$3,0)-1)),"", IFERROR($J24*OFFSET('Raw Data'!$A$3,MATCH('Data above threshold'!$A24,'Raw Data'!$B$4:$B$185,0),MATCH('Data above threshold'!AD$4,'Raw Data'!$3:$3,0)-1),"NA"))</f>
        <v>39.2</v>
      </c>
      <c r="AC24" s="103" t="n">
        <f aca="true">IF(ISBLANK(OFFSET('Raw Data'!$A$3,MATCH('Data above threshold'!$A24,'Raw Data'!$B$4:$B$185,0),MATCH('Data above threshold'!AE$4,'Raw Data'!$3:$3,0)-1)),"", IFERROR($J24*OFFSET('Raw Data'!$A$3,MATCH('Data above threshold'!$A24,'Raw Data'!$B$4:$B$185,0),MATCH('Data above threshold'!AE$4,'Raw Data'!$3:$3,0)-1),"NA"))</f>
        <v>58</v>
      </c>
      <c r="AD24" s="103" t="n">
        <f aca="true">IF(ISBLANK(OFFSET('Raw Data'!$A$3,MATCH('Data above threshold'!$A24,'Raw Data'!$B$4:$B$185,0),MATCH('Data above threshold'!AF$4,'Raw Data'!$3:$3,0)-1)),"", IFERROR($J24*OFFSET('Raw Data'!$A$3,MATCH('Data above threshold'!$A24,'Raw Data'!$B$4:$B$185,0),MATCH('Data above threshold'!AF$4,'Raw Data'!$3:$3,0)-1),"NA"))</f>
        <v>61.2</v>
      </c>
      <c r="AE24" s="103" t="n">
        <f aca="true">IF(ISBLANK(OFFSET('Raw Data'!$A$3,MATCH('Data above threshold'!$A24,'Raw Data'!$B$4:$B$185,0),MATCH('Data above threshold'!AG$4,'Raw Data'!$3:$3,0)-1)),"", IFERROR($J24*OFFSET('Raw Data'!$A$3,MATCH('Data above threshold'!$A24,'Raw Data'!$B$4:$B$185,0),MATCH('Data above threshold'!AG$4,'Raw Data'!$3:$3,0)-1),"NA"))</f>
        <v>99.5</v>
      </c>
      <c r="AF24" s="103" t="n">
        <f aca="true">IF(ISBLANK(OFFSET('Raw Data'!$A$3,MATCH('Data above threshold'!$A24,'Raw Data'!$B$4:$B$185,0),MATCH('Data above threshold'!AH$4,'Raw Data'!$3:$3,0)-1)),"", IFERROR($J24*OFFSET('Raw Data'!$A$3,MATCH('Data above threshold'!$A24,'Raw Data'!$B$4:$B$185,0),MATCH('Data above threshold'!AH$4,'Raw Data'!$3:$3,0)-1),"NA"))</f>
        <v>89.5</v>
      </c>
      <c r="AG24" s="103" t="str">
        <f aca="true">IF(ISBLANK(OFFSET('Raw Data'!$A$3,MATCH('Data above threshold'!$A24,'Raw Data'!$B$4:$B$185,0),MATCH('Data above threshold'!AI$4,'Raw Data'!$3:$3,0)-1)),"", IFERROR($J24*OFFSET('Raw Data'!$A$3,MATCH('Data above threshold'!$A24,'Raw Data'!$B$4:$B$185,0),MATCH('Data above threshold'!AI$4,'Raw Data'!$3:$3,0)-1),"NA"))</f>
        <v>NA</v>
      </c>
      <c r="AH24" s="103" t="str">
        <f aca="true">IF(ISBLANK(OFFSET('Raw Data'!$A$3,MATCH('Data above threshold'!$A24,'Raw Data'!$B$4:$B$185,0),MATCH('Data above threshold'!AJ$4,'Raw Data'!$3:$3,0)-1)),"", IFERROR($J24*OFFSET('Raw Data'!$A$3,MATCH('Data above threshold'!$A24,'Raw Data'!$B$4:$B$185,0),MATCH('Data above threshold'!AJ$4,'Raw Data'!$3:$3,0)-1),"NA"))</f>
        <v/>
      </c>
      <c r="AI24" s="103" t="n">
        <f aca="true">IF(ISBLANK(OFFSET('Raw Data'!$A$3,MATCH('Data above threshold'!$A24,'Raw Data'!$B$4:$B$185,0),MATCH('Data above threshold'!AK$4,'Raw Data'!$3:$3,0)-1)),"", IFERROR($J24*OFFSET('Raw Data'!$A$3,MATCH('Data above threshold'!$A24,'Raw Data'!$B$4:$B$185,0),MATCH('Data above threshold'!AK$4,'Raw Data'!$3:$3,0)-1),"NA"))</f>
        <v>31.7</v>
      </c>
      <c r="AJ24" s="103" t="n">
        <f aca="true">IF(ISBLANK(OFFSET('Raw Data'!$A$3,MATCH('Data above threshold'!$A24,'Raw Data'!$B$4:$B$185,0),MATCH('Data above threshold'!AL$4,'Raw Data'!$3:$3,0)-1)),"", IFERROR($J24*OFFSET('Raw Data'!$A$3,MATCH('Data above threshold'!$A24,'Raw Data'!$B$4:$B$185,0),MATCH('Data above threshold'!AL$4,'Raw Data'!$3:$3,0)-1),"NA"))</f>
        <v>80.9</v>
      </c>
      <c r="AK24" s="103" t="n">
        <f aca="true">IF(ISBLANK(OFFSET('Raw Data'!$A$3,MATCH('Data above threshold'!$A24,'Raw Data'!$B$4:$B$185,0),MATCH('Data above threshold'!AM$4,'Raw Data'!$3:$3,0)-1)),"", IFERROR($J24*OFFSET('Raw Data'!$A$3,MATCH('Data above threshold'!$A24,'Raw Data'!$B$4:$B$185,0),MATCH('Data above threshold'!AM$4,'Raw Data'!$3:$3,0)-1),"NA"))</f>
        <v>100</v>
      </c>
      <c r="AL24" s="103" t="n">
        <f aca="true">IF(ISBLANK(OFFSET('Raw Data'!$A$3,MATCH('Data above threshold'!$A24,'Raw Data'!$B$4:$B$185,0),MATCH('Data above threshold'!AN$4,'Raw Data'!$3:$3,0)-1)),"", IFERROR($J24*OFFSET('Raw Data'!$A$3,MATCH('Data above threshold'!$A24,'Raw Data'!$B$4:$B$185,0),MATCH('Data above threshold'!AN$4,'Raw Data'!$3:$3,0)-1),"NA"))</f>
        <v>58.9</v>
      </c>
      <c r="AM24" s="103" t="n">
        <f aca="true">IF(ISBLANK(OFFSET('Raw Data'!$A$3,MATCH('Data above threshold'!$A24,'Raw Data'!$B$4:$B$185,0),MATCH('Data above threshold'!AO$4,'Raw Data'!$3:$3,0)-1)),"", IFERROR($J24*OFFSET('Raw Data'!$A$3,MATCH('Data above threshold'!$A24,'Raw Data'!$B$4:$B$185,0),MATCH('Data above threshold'!AO$4,'Raw Data'!$3:$3,0)-1),"NA"))</f>
        <v>100</v>
      </c>
      <c r="AN24" s="103" t="n">
        <f aca="true">IF(ISBLANK(OFFSET('Raw Data'!$A$3,MATCH('Data above threshold'!$A24,'Raw Data'!$B$4:$B$185,0),MATCH('Data above threshold'!AP$4,'Raw Data'!$3:$3,0)-1)),"", IFERROR($J24*OFFSET('Raw Data'!$A$3,MATCH('Data above threshold'!$A24,'Raw Data'!$B$4:$B$185,0),MATCH('Data above threshold'!AP$4,'Raw Data'!$3:$3,0)-1),"NA"))</f>
        <v>93.5</v>
      </c>
      <c r="AO24" s="103" t="n">
        <f aca="true">IF(ISBLANK(OFFSET('Raw Data'!$A$3,MATCH('Data above threshold'!$A24,'Raw Data'!$B$4:$B$185,0),MATCH('Data above threshold'!AQ$4,'Raw Data'!$3:$3,0)-1)),"", IFERROR($J24*OFFSET('Raw Data'!$A$3,MATCH('Data above threshold'!$A24,'Raw Data'!$B$4:$B$185,0),MATCH('Data above threshold'!AQ$4,'Raw Data'!$3:$3,0)-1),"NA"))</f>
        <v>25.3</v>
      </c>
      <c r="AP24" s="103" t="str">
        <f aca="true">IF(ISBLANK(OFFSET('Raw Data'!$A$3,MATCH('Data above threshold'!$A24,'Raw Data'!$B$4:$B$185,0),MATCH('Data above threshold'!AR$4,'Raw Data'!$3:$3,0)-1)),"", IFERROR($J24*OFFSET('Raw Data'!$A$3,MATCH('Data above threshold'!$A24,'Raw Data'!$B$4:$B$185,0),MATCH('Data above threshold'!AR$4,'Raw Data'!$3:$3,0)-1),"NA"))</f>
        <v/>
      </c>
      <c r="AQ24" s="103" t="n">
        <f aca="true">IF(ISBLANK(OFFSET('Raw Data'!$A$3,MATCH('Data above threshold'!$A24,'Raw Data'!$B$4:$B$185,0),MATCH('Data above threshold'!AS$4,'Raw Data'!$3:$3,0)-1)),"", IFERROR($J24*OFFSET('Raw Data'!$A$3,MATCH('Data above threshold'!$A24,'Raw Data'!$B$4:$B$185,0),MATCH('Data above threshold'!AS$4,'Raw Data'!$3:$3,0)-1),"NA"))</f>
        <v>64</v>
      </c>
      <c r="AR24" s="103" t="n">
        <f aca="true">IF(ISBLANK(OFFSET('Raw Data'!$A$3,MATCH('Data above threshold'!$A24,'Raw Data'!$B$4:$B$185,0),MATCH('Data above threshold'!AT$4,'Raw Data'!$3:$3,0)-1)),"", IFERROR($J24*OFFSET('Raw Data'!$A$3,MATCH('Data above threshold'!$A24,'Raw Data'!$B$4:$B$185,0),MATCH('Data above threshold'!AT$4,'Raw Data'!$3:$3,0)-1),"NA"))</f>
        <v>100</v>
      </c>
      <c r="AS24" s="103" t="n">
        <f aca="true">IF(ISBLANK(OFFSET('Raw Data'!$A$3,MATCH('Data above threshold'!$A24,'Raw Data'!$B$4:$B$185,0),MATCH('Data above threshold'!AU$4,'Raw Data'!$3:$3,0)-1)),"", IFERROR($J24*OFFSET('Raw Data'!$A$3,MATCH('Data above threshold'!$A24,'Raw Data'!$B$4:$B$185,0),MATCH('Data above threshold'!AU$4,'Raw Data'!$3:$3,0)-1),"NA"))</f>
        <v>56</v>
      </c>
      <c r="AT24" s="103" t="n">
        <f aca="true">IF(ISBLANK(OFFSET('Raw Data'!$A$3,MATCH('Data above threshold'!$A24,'Raw Data'!$B$4:$B$185,0),MATCH('Data above threshold'!AV$4,'Raw Data'!$3:$3,0)-1)),"", IFERROR($J24*OFFSET('Raw Data'!$A$3,MATCH('Data above threshold'!$A24,'Raw Data'!$B$4:$B$185,0),MATCH('Data above threshold'!AV$4,'Raw Data'!$3:$3,0)-1),"NA"))</f>
        <v>27.8</v>
      </c>
      <c r="AU24" s="103" t="n">
        <f aca="true">IF(ISBLANK(OFFSET('Raw Data'!$A$3,MATCH('Data above threshold'!$A24,'Raw Data'!$B$4:$B$185,0),MATCH('Data above threshold'!AW$4,'Raw Data'!$3:$3,0)-1)),"", IFERROR($J24*OFFSET('Raw Data'!$A$3,MATCH('Data above threshold'!$A24,'Raw Data'!$B$4:$B$185,0),MATCH('Data above threshold'!AW$4,'Raw Data'!$3:$3,0)-1),"NA"))</f>
        <v>24.4</v>
      </c>
      <c r="AV24" s="103" t="n">
        <f aca="true">IF(ISBLANK(OFFSET('Raw Data'!$A$3,MATCH('Data above threshold'!$A24,'Raw Data'!$B$4:$B$185,0),MATCH('Data above threshold'!AX$4,'Raw Data'!$3:$3,0)-1)),"", IFERROR($J24*OFFSET('Raw Data'!$A$3,MATCH('Data above threshold'!$A24,'Raw Data'!$B$4:$B$185,0),MATCH('Data above threshold'!AX$4,'Raw Data'!$3:$3,0)-1),"NA"))</f>
        <v>81</v>
      </c>
      <c r="AW24" s="103" t="n">
        <f aca="true">IF(ISBLANK(OFFSET('Raw Data'!$A$3,MATCH('Data above threshold'!$A24,'Raw Data'!$B$4:$B$185,0),MATCH('Data above threshold'!AY$4,'Raw Data'!$3:$3,0)-1)),"", IFERROR($J24*OFFSET('Raw Data'!$A$3,MATCH('Data above threshold'!$A24,'Raw Data'!$B$4:$B$185,0),MATCH('Data above threshold'!AY$4,'Raw Data'!$3:$3,0)-1),"NA"))</f>
        <v>82</v>
      </c>
      <c r="AX24" s="103" t="n">
        <f aca="true">IF(ISBLANK(OFFSET('Raw Data'!$A$3,MATCH('Data above threshold'!$A24,'Raw Data'!$B$4:$B$185,0),MATCH('Data above threshold'!AZ$4,'Raw Data'!$3:$3,0)-1)),"", IFERROR($J24*OFFSET('Raw Data'!$A$3,MATCH('Data above threshold'!$A24,'Raw Data'!$B$4:$B$185,0),MATCH('Data above threshold'!AZ$4,'Raw Data'!$3:$3,0)-1),"NA"))</f>
        <v>30.8</v>
      </c>
      <c r="AY24" s="103" t="n">
        <f aca="true">IF(ISBLANK(OFFSET('Raw Data'!$A$3,MATCH('Data above threshold'!$A24,'Raw Data'!$B$4:$B$185,0),MATCH('Data above threshold'!BA$4,'Raw Data'!$3:$3,0)-1)),"", IFERROR($J24*OFFSET('Raw Data'!$A$3,MATCH('Data above threshold'!$A24,'Raw Data'!$B$4:$B$185,0),MATCH('Data above threshold'!BA$4,'Raw Data'!$3:$3,0)-1),"NA"))</f>
        <v>98</v>
      </c>
      <c r="AZ24" s="103" t="n">
        <f aca="true">IF(ISBLANK(OFFSET('Raw Data'!$A$3,MATCH('Data above threshold'!$A24,'Raw Data'!$B$4:$B$185,0),MATCH('Data above threshold'!BB$4,'Raw Data'!$3:$3,0)-1)),"", IFERROR($J24*OFFSET('Raw Data'!$A$3,MATCH('Data above threshold'!$A24,'Raw Data'!$B$4:$B$185,0),MATCH('Data above threshold'!BB$4,'Raw Data'!$3:$3,0)-1),"NA"))</f>
        <v>10.1</v>
      </c>
      <c r="BA24" s="103" t="n">
        <f aca="true">IF(ISBLANK(OFFSET('Raw Data'!$A$3,MATCH('Data above threshold'!$A24,'Raw Data'!$B$4:$B$185,0),MATCH('Data above threshold'!BC$4,'Raw Data'!$3:$3,0)-1)),"", IFERROR($J24*OFFSET('Raw Data'!$A$3,MATCH('Data above threshold'!$A24,'Raw Data'!$B$4:$B$185,0),MATCH('Data above threshold'!BC$4,'Raw Data'!$3:$3,0)-1),"NA"))</f>
        <v>77.3</v>
      </c>
      <c r="BB24" s="103" t="n">
        <f aca="true">IF(ISBLANK(OFFSET('Raw Data'!$A$3,MATCH('Data above threshold'!$A24,'Raw Data'!$B$4:$B$185,0),MATCH('Data above threshold'!BD$4,'Raw Data'!$3:$3,0)-1)),"", IFERROR($J24*OFFSET('Raw Data'!$A$3,MATCH('Data above threshold'!$A24,'Raw Data'!$B$4:$B$185,0),MATCH('Data above threshold'!BD$4,'Raw Data'!$3:$3,0)-1),"NA"))</f>
        <v>41.3</v>
      </c>
      <c r="BC24" s="103" t="n">
        <f aca="true">IF(ISBLANK(OFFSET('Raw Data'!$A$3,MATCH('Data above threshold'!$A24,'Raw Data'!$B$4:$B$185,0),MATCH('Data above threshold'!BE$4,'Raw Data'!$3:$3,0)-1)),"", IFERROR($J24*OFFSET('Raw Data'!$A$3,MATCH('Data above threshold'!$A24,'Raw Data'!$B$4:$B$185,0),MATCH('Data above threshold'!BE$4,'Raw Data'!$3:$3,0)-1),"NA"))</f>
        <v>62.4</v>
      </c>
      <c r="BD24" s="103" t="n">
        <f aca="true">IF(ISBLANK(OFFSET('Raw Data'!$A$3,MATCH('Data above threshold'!$A24,'Raw Data'!$B$4:$B$185,0),MATCH('Data above threshold'!BF$4,'Raw Data'!$3:$3,0)-1)),"", IFERROR($J24*OFFSET('Raw Data'!$A$3,MATCH('Data above threshold'!$A24,'Raw Data'!$B$4:$B$185,0),MATCH('Data above threshold'!BF$4,'Raw Data'!$3:$3,0)-1),"NA"))</f>
        <v>9.3</v>
      </c>
      <c r="BE24" s="103" t="str">
        <f aca="true">IF(ISBLANK(OFFSET('Raw Data'!$A$3,MATCH('Data above threshold'!$A24,'Raw Data'!$B$4:$B$185,0),MATCH('Data above threshold'!BG$4,'Raw Data'!$3:$3,0)-1)),"", IFERROR($J24*OFFSET('Raw Data'!$A$3,MATCH('Data above threshold'!$A24,'Raw Data'!$B$4:$B$185,0),MATCH('Data above threshold'!BG$4,'Raw Data'!$3:$3,0)-1),"NA"))</f>
        <v/>
      </c>
      <c r="BF24" s="103" t="n">
        <f aca="true">IF(ISBLANK(OFFSET('Raw Data'!$A$3,MATCH('Data above threshold'!$A24,'Raw Data'!$B$4:$B$185,0),MATCH('Data above threshold'!BH$4,'Raw Data'!$3:$3,0)-1)),"", IFERROR($J24*OFFSET('Raw Data'!$A$3,MATCH('Data above threshold'!$A24,'Raw Data'!$B$4:$B$185,0),MATCH('Data above threshold'!BH$4,'Raw Data'!$3:$3,0)-1),"NA"))</f>
        <v>6.3</v>
      </c>
      <c r="BG24" s="103" t="n">
        <f aca="true">IF(ISBLANK(OFFSET('Raw Data'!$A$3,MATCH('Data above threshold'!$A24,'Raw Data'!$B$4:$B$185,0),MATCH('Data above threshold'!BI$4,'Raw Data'!$3:$3,0)-1)),"", IFERROR($J24*OFFSET('Raw Data'!$A$3,MATCH('Data above threshold'!$A24,'Raw Data'!$B$4:$B$185,0),MATCH('Data above threshold'!BI$4,'Raw Data'!$3:$3,0)-1),"NA"))</f>
        <v>13.4</v>
      </c>
      <c r="BH24" s="103" t="str">
        <f aca="true">IF(ISBLANK(OFFSET('Raw Data'!$A$3,MATCH('Data above threshold'!$A24,'Raw Data'!$B$4:$B$185,0),MATCH('Data above threshold'!BJ$4,'Raw Data'!$3:$3,0)-1)),"", IFERROR($J24*OFFSET('Raw Data'!$A$3,MATCH('Data above threshold'!$A24,'Raw Data'!$B$4:$B$185,0),MATCH('Data above threshold'!BJ$4,'Raw Data'!$3:$3,0)-1),"NA"))</f>
        <v/>
      </c>
      <c r="BI24" s="103" t="n">
        <f aca="true">IF(ISBLANK(OFFSET('Raw Data'!$A$3,MATCH('Data above threshold'!$A24,'Raw Data'!$B$4:$B$185,0),MATCH('Data above threshold'!BK$4,'Raw Data'!$3:$3,0)-1)),"", IFERROR($J24*OFFSET('Raw Data'!$A$3,MATCH('Data above threshold'!$A24,'Raw Data'!$B$4:$B$185,0),MATCH('Data above threshold'!BK$4,'Raw Data'!$3:$3,0)-1),"NA"))</f>
        <v>27.3</v>
      </c>
      <c r="BJ24" s="103" t="n">
        <f aca="true">IF(ISBLANK(OFFSET('Raw Data'!$A$3,MATCH('Data above threshold'!$A24,'Raw Data'!$B$4:$B$185,0),MATCH('Data above threshold'!BL$4,'Raw Data'!$3:$3,0)-1)),"", IFERROR($J24*OFFSET('Raw Data'!$A$3,MATCH('Data above threshold'!$A24,'Raw Data'!$B$4:$B$185,0),MATCH('Data above threshold'!BL$4,'Raw Data'!$3:$3,0)-1),"NA"))</f>
        <v>24.2</v>
      </c>
      <c r="BK24" s="103" t="n">
        <f aca="true">IF(ISBLANK(OFFSET('Raw Data'!$A$3,MATCH('Data above threshold'!$A24,'Raw Data'!$B$4:$B$185,0),MATCH('Data above threshold'!BM$4,'Raw Data'!$3:$3,0)-1)),"", IFERROR($J24*OFFSET('Raw Data'!$A$3,MATCH('Data above threshold'!$A24,'Raw Data'!$B$4:$B$185,0),MATCH('Data above threshold'!BM$4,'Raw Data'!$3:$3,0)-1),"NA"))</f>
        <v>20.6</v>
      </c>
      <c r="BL24" s="103" t="n">
        <f aca="true">IF(ISBLANK(OFFSET('Raw Data'!$A$3,MATCH('Data above threshold'!$A24,'Raw Data'!$B$4:$B$185,0),MATCH('Data above threshold'!BN$4,'Raw Data'!$3:$3,0)-1)),"", IFERROR($J24*OFFSET('Raw Data'!$A$3,MATCH('Data above threshold'!$A24,'Raw Data'!$B$4:$B$185,0),MATCH('Data above threshold'!BN$4,'Raw Data'!$3:$3,0)-1),"NA"))</f>
        <v>11</v>
      </c>
      <c r="BM24" s="103" t="n">
        <f aca="true">IF(ISBLANK(OFFSET('Raw Data'!$A$3,MATCH('Data above threshold'!$A24,'Raw Data'!$B$4:$B$185,0),MATCH('Data above threshold'!BO$4,'Raw Data'!$3:$3,0)-1)),"", IFERROR($J24*OFFSET('Raw Data'!$A$3,MATCH('Data above threshold'!$A24,'Raw Data'!$B$4:$B$185,0),MATCH('Data above threshold'!BO$4,'Raw Data'!$3:$3,0)-1),"NA"))</f>
        <v>97.5</v>
      </c>
      <c r="BN24" s="103" t="n">
        <f aca="true">IF(ISBLANK(OFFSET('Raw Data'!$A$3,MATCH('Data above threshold'!$A24,'Raw Data'!$B$4:$B$185,0),MATCH('Data above threshold'!BP$4,'Raw Data'!$3:$3,0)-1)),"", IFERROR($J24*OFFSET('Raw Data'!$A$3,MATCH('Data above threshold'!$A24,'Raw Data'!$B$4:$B$185,0),MATCH('Data above threshold'!BP$4,'Raw Data'!$3:$3,0)-1),"NA"))</f>
        <v>95.8</v>
      </c>
      <c r="BO24" s="103" t="n">
        <f aca="true">IF(ISBLANK(OFFSET('Raw Data'!$A$3,MATCH('Data above threshold'!$A24,'Raw Data'!$B$4:$B$185,0),MATCH('Data above threshold'!BQ$4,'Raw Data'!$3:$3,0)-1)),"", IFERROR($J24*OFFSET('Raw Data'!$A$3,MATCH('Data above threshold'!$A24,'Raw Data'!$B$4:$B$185,0),MATCH('Data above threshold'!BQ$4,'Raw Data'!$3:$3,0)-1),"NA"))</f>
        <v>100</v>
      </c>
      <c r="BP24" s="103" t="n">
        <f aca="true">IF(ISBLANK(OFFSET('Raw Data'!$A$3,MATCH('Data above threshold'!$A24,'Raw Data'!$B$4:$B$185,0),MATCH('Data above threshold'!BR$4,'Raw Data'!$3:$3,0)-1)),"", IFERROR($J24*OFFSET('Raw Data'!$A$3,MATCH('Data above threshold'!$A24,'Raw Data'!$B$4:$B$185,0),MATCH('Data above threshold'!BR$4,'Raw Data'!$3:$3,0)-1),"NA"))</f>
        <v>9.2</v>
      </c>
      <c r="BQ24" s="103" t="n">
        <f aca="true">IF(ISBLANK(OFFSET('Raw Data'!$A$3,MATCH('Data above threshold'!$A24,'Raw Data'!$B$4:$B$185,0),MATCH('Data above threshold'!BS$4,'Raw Data'!$3:$3,0)-1)),"", IFERROR($J24*OFFSET('Raw Data'!$A$3,MATCH('Data above threshold'!$A24,'Raw Data'!$B$4:$B$185,0),MATCH('Data above threshold'!BS$4,'Raw Data'!$3:$3,0)-1),"NA"))</f>
        <v>49.7</v>
      </c>
      <c r="BR24" s="103" t="n">
        <f aca="true">IF(ISBLANK(OFFSET('Raw Data'!$A$3,MATCH('Data above threshold'!$A24,'Raw Data'!$B$4:$B$185,0),MATCH('Data above threshold'!BT$4,'Raw Data'!$3:$3,0)-1)),"", IFERROR($J24*OFFSET('Raw Data'!$A$3,MATCH('Data above threshold'!$A24,'Raw Data'!$B$4:$B$185,0),MATCH('Data above threshold'!BT$4,'Raw Data'!$3:$3,0)-1),"NA"))</f>
        <v>29.3</v>
      </c>
      <c r="BS24" s="103" t="n">
        <f aca="true">IF(ISBLANK(OFFSET('Raw Data'!$A$3,MATCH('Data above threshold'!$A24,'Raw Data'!$B$4:$B$185,0),MATCH('Data above threshold'!BU$4,'Raw Data'!$3:$3,0)-1)),"", IFERROR($J24*OFFSET('Raw Data'!$A$3,MATCH('Data above threshold'!$A24,'Raw Data'!$B$4:$B$185,0),MATCH('Data above threshold'!BU$4,'Raw Data'!$3:$3,0)-1),"NA"))</f>
        <v>36.7</v>
      </c>
      <c r="BT24" s="103" t="n">
        <f aca="true">IF(ISBLANK(OFFSET('Raw Data'!$A$3,MATCH('Data above threshold'!$A24,'Raw Data'!$B$4:$B$185,0),MATCH('Data above threshold'!BV$4,'Raw Data'!$3:$3,0)-1)),"", IFERROR($J24*OFFSET('Raw Data'!$A$3,MATCH('Data above threshold'!$A24,'Raw Data'!$B$4:$B$185,0),MATCH('Data above threshold'!BV$4,'Raw Data'!$3:$3,0)-1),"NA"))</f>
        <v>9.6</v>
      </c>
      <c r="BU24" s="103" t="n">
        <f aca="true">IF(ISBLANK(OFFSET('Raw Data'!$A$3,MATCH('Data above threshold'!$A24,'Raw Data'!$B$4:$B$185,0),MATCH('Data above threshold'!BW$4,'Raw Data'!$3:$3,0)-1)),"", IFERROR($J24*OFFSET('Raw Data'!$A$3,MATCH('Data above threshold'!$A24,'Raw Data'!$B$4:$B$185,0),MATCH('Data above threshold'!BW$4,'Raw Data'!$3:$3,0)-1),"NA"))</f>
        <v>84.9</v>
      </c>
      <c r="BV24" s="103" t="n">
        <f aca="true">IF(ISBLANK(OFFSET('Raw Data'!$A$3,MATCH('Data above threshold'!$A24,'Raw Data'!$B$4:$B$185,0),MATCH('Data above threshold'!BX$4,'Raw Data'!$3:$3,0)-1)),"", IFERROR($J24*OFFSET('Raw Data'!$A$3,MATCH('Data above threshold'!$A24,'Raw Data'!$B$4:$B$185,0),MATCH('Data above threshold'!BX$4,'Raw Data'!$3:$3,0)-1),"NA"))</f>
        <v>90.2</v>
      </c>
      <c r="BW24" s="103" t="n">
        <f aca="true">IF(ISBLANK(OFFSET('Raw Data'!$A$3,MATCH('Data above threshold'!$A24,'Raw Data'!$B$4:$B$185,0),MATCH('Data above threshold'!BY$4,'Raw Data'!$3:$3,0)-1)),"", IFERROR($J24*OFFSET('Raw Data'!$A$3,MATCH('Data above threshold'!$A24,'Raw Data'!$B$4:$B$185,0),MATCH('Data above threshold'!BY$4,'Raw Data'!$3:$3,0)-1),"NA"))</f>
        <v>95</v>
      </c>
      <c r="BX24" s="103" t="n">
        <f aca="true">IF(ISBLANK(OFFSET('Raw Data'!$A$3,MATCH('Data above threshold'!$A24,'Raw Data'!$B$4:$B$185,0),MATCH('Data above threshold'!BZ$4,'Raw Data'!$3:$3,0)-1)),"", IFERROR($J24*OFFSET('Raw Data'!$A$3,MATCH('Data above threshold'!$A24,'Raw Data'!$B$4:$B$185,0),MATCH('Data above threshold'!BZ$4,'Raw Data'!$3:$3,0)-1),"NA"))</f>
        <v>90.1</v>
      </c>
      <c r="BY24" s="103" t="n">
        <f aca="true">IF(ISBLANK(OFFSET('Raw Data'!$A$3,MATCH('Data above threshold'!$A24,'Raw Data'!$B$4:$B$185,0),MATCH('Data above threshold'!CA$4,'Raw Data'!$3:$3,0)-1)),"", IFERROR($J24*OFFSET('Raw Data'!$A$3,MATCH('Data above threshold'!$A24,'Raw Data'!$B$4:$B$185,0),MATCH('Data above threshold'!CA$4,'Raw Data'!$3:$3,0)-1),"NA"))</f>
        <v>8.9</v>
      </c>
      <c r="BZ24" s="103" t="n">
        <f aca="true">IF(ISBLANK(OFFSET('Raw Data'!$A$3,MATCH('Data above threshold'!$A24,'Raw Data'!$B$4:$B$185,0),MATCH('Data above threshold'!CB$4,'Raw Data'!$3:$3,0)-1)),"", IFERROR($J24*OFFSET('Raw Data'!$A$3,MATCH('Data above threshold'!$A24,'Raw Data'!$B$4:$B$185,0),MATCH('Data above threshold'!CB$4,'Raw Data'!$3:$3,0)-1),"NA"))</f>
        <v>9.3</v>
      </c>
      <c r="CA24" s="103" t="n">
        <f aca="true">IF(ISBLANK(OFFSET('Raw Data'!$A$3,MATCH('Data above threshold'!$A24,'Raw Data'!$B$4:$B$185,0),MATCH('Data above threshold'!CC$4,'Raw Data'!$3:$3,0)-1)),"", IFERROR($J24*OFFSET('Raw Data'!$A$3,MATCH('Data above threshold'!$A24,'Raw Data'!$B$4:$B$185,0),MATCH('Data above threshold'!CC$4,'Raw Data'!$3:$3,0)-1),"NA"))</f>
        <v>20</v>
      </c>
      <c r="CB24" s="103" t="n">
        <f aca="true">IF(ISBLANK(OFFSET('Raw Data'!$A$3,MATCH('Data above threshold'!$A24,'Raw Data'!$B$4:$B$185,0),MATCH('Data above threshold'!CD$4,'Raw Data'!$3:$3,0)-1)),"", IFERROR($J24*OFFSET('Raw Data'!$A$3,MATCH('Data above threshold'!$A24,'Raw Data'!$B$4:$B$185,0),MATCH('Data above threshold'!CD$4,'Raw Data'!$3:$3,0)-1),"NA"))</f>
        <v>100</v>
      </c>
      <c r="CC24" s="103" t="n">
        <f aca="true">IF(ISBLANK(OFFSET('Raw Data'!$A$3,MATCH('Data above threshold'!$A24,'Raw Data'!$B$4:$B$185,0),MATCH('Data above threshold'!CE$4,'Raw Data'!$3:$3,0)-1)),"", IFERROR($J24*OFFSET('Raw Data'!$A$3,MATCH('Data above threshold'!$A24,'Raw Data'!$B$4:$B$185,0),MATCH('Data above threshold'!CE$4,'Raw Data'!$3:$3,0)-1),"NA"))</f>
        <v>39</v>
      </c>
      <c r="CD24" s="103" t="n">
        <f aca="true">IF(ISBLANK(OFFSET('Raw Data'!$A$3,MATCH('Data above threshold'!$A24,'Raw Data'!$B$4:$B$185,0),MATCH('Data above threshold'!CF$4,'Raw Data'!$3:$3,0)-1)),"", IFERROR($J24*OFFSET('Raw Data'!$A$3,MATCH('Data above threshold'!$A24,'Raw Data'!$B$4:$B$185,0),MATCH('Data above threshold'!CF$4,'Raw Data'!$3:$3,0)-1),"NA"))</f>
        <v>33.5</v>
      </c>
      <c r="CE24" s="103" t="n">
        <f aca="true">IF(ISBLANK(OFFSET('Raw Data'!$A$3,MATCH('Data above threshold'!$A24,'Raw Data'!$B$4:$B$185,0),MATCH('Data above threshold'!CG$4,'Raw Data'!$3:$3,0)-1)),"", IFERROR($J24*OFFSET('Raw Data'!$A$3,MATCH('Data above threshold'!$A24,'Raw Data'!$B$4:$B$185,0),MATCH('Data above threshold'!CG$4,'Raw Data'!$3:$3,0)-1),"NA"))</f>
        <v>100</v>
      </c>
      <c r="CF24" s="103" t="n">
        <f aca="true">IF(ISBLANK(OFFSET('Raw Data'!$A$3,MATCH('Data above threshold'!$A24,'Raw Data'!$B$4:$B$185,0),MATCH('Data above threshold'!CH$4,'Raw Data'!$3:$3,0)-1)),"", IFERROR($J24*OFFSET('Raw Data'!$A$3,MATCH('Data above threshold'!$A24,'Raw Data'!$B$4:$B$185,0),MATCH('Data above threshold'!CH$4,'Raw Data'!$3:$3,0)-1),"NA"))</f>
        <v>100</v>
      </c>
      <c r="CG24" s="103" t="str">
        <f aca="true">IF(ISBLANK(OFFSET('Raw Data'!$A$3,MATCH('Data above threshold'!$A24,'Raw Data'!$B$4:$B$185,0),MATCH('Data above threshold'!CI$4,'Raw Data'!$3:$3,0)-1)),"", IFERROR($J24*OFFSET('Raw Data'!$A$3,MATCH('Data above threshold'!$A24,'Raw Data'!$B$4:$B$185,0),MATCH('Data above threshold'!CI$4,'Raw Data'!$3:$3,0)-1),"NA"))</f>
        <v/>
      </c>
      <c r="CH24" s="103" t="n">
        <f aca="true">IF(ISBLANK(OFFSET('Raw Data'!$A$3,MATCH('Data above threshold'!$A24,'Raw Data'!$B$4:$B$185,0),MATCH('Data above threshold'!CJ$4,'Raw Data'!$3:$3,0)-1)),"", IFERROR($J24*OFFSET('Raw Data'!$A$3,MATCH('Data above threshold'!$A24,'Raw Data'!$B$4:$B$185,0),MATCH('Data above threshold'!CJ$4,'Raw Data'!$3:$3,0)-1),"NA"))</f>
        <v>23.2</v>
      </c>
      <c r="CI24" s="103" t="n">
        <f aca="true">IF(ISBLANK(OFFSET('Raw Data'!$A$3,MATCH('Data above threshold'!$A24,'Raw Data'!$B$4:$B$185,0),MATCH('Data above threshold'!CK$4,'Raw Data'!$3:$3,0)-1)),"", IFERROR($J24*OFFSET('Raw Data'!$A$3,MATCH('Data above threshold'!$A24,'Raw Data'!$B$4:$B$185,0),MATCH('Data above threshold'!CK$4,'Raw Data'!$3:$3,0)-1),"NA"))</f>
        <v>26.6</v>
      </c>
      <c r="CJ24" s="103" t="n">
        <f aca="true">IF(ISBLANK(OFFSET('Raw Data'!$A$3,MATCH('Data above threshold'!$A24,'Raw Data'!$B$4:$B$185,0),MATCH('Data above threshold'!CL$4,'Raw Data'!$3:$3,0)-1)),"", IFERROR($J24*OFFSET('Raw Data'!$A$3,MATCH('Data above threshold'!$A24,'Raw Data'!$B$4:$B$185,0),MATCH('Data above threshold'!CL$4,'Raw Data'!$3:$3,0)-1),"NA"))</f>
        <v>79.8</v>
      </c>
      <c r="CK24" s="103" t="n">
        <f aca="true">IF(ISBLANK(OFFSET('Raw Data'!$A$3,MATCH('Data above threshold'!$A24,'Raw Data'!$B$4:$B$185,0),MATCH('Data above threshold'!CM$4,'Raw Data'!$3:$3,0)-1)),"", IFERROR($J24*OFFSET('Raw Data'!$A$3,MATCH('Data above threshold'!$A24,'Raw Data'!$B$4:$B$185,0),MATCH('Data above threshold'!CM$4,'Raw Data'!$3:$3,0)-1),"NA"))</f>
        <v>93.8</v>
      </c>
      <c r="CL24" s="103" t="n">
        <f aca="true">IF(ISBLANK(OFFSET('Raw Data'!$A$3,MATCH('Data above threshold'!$A24,'Raw Data'!$B$4:$B$185,0),MATCH('Data above threshold'!CN$4,'Raw Data'!$3:$3,0)-1)),"", IFERROR($J24*OFFSET('Raw Data'!$A$3,MATCH('Data above threshold'!$A24,'Raw Data'!$B$4:$B$185,0),MATCH('Data above threshold'!CN$4,'Raw Data'!$3:$3,0)-1),"NA"))</f>
        <v>76.1</v>
      </c>
      <c r="CM24" s="103" t="n">
        <f aca="true">IF(ISBLANK(OFFSET('Raw Data'!$A$3,MATCH('Data above threshold'!$A24,'Raw Data'!$B$4:$B$185,0),MATCH('Data above threshold'!CO$4,'Raw Data'!$3:$3,0)-1)),"", IFERROR($J24*OFFSET('Raw Data'!$A$3,MATCH('Data above threshold'!$A24,'Raw Data'!$B$4:$B$185,0),MATCH('Data above threshold'!CO$4,'Raw Data'!$3:$3,0)-1),"NA"))</f>
        <v>38.8</v>
      </c>
      <c r="CN24" s="103" t="n">
        <f aca="true">IF(ISBLANK(OFFSET('Raw Data'!$A$3,MATCH('Data above threshold'!$A24,'Raw Data'!$B$4:$B$185,0),MATCH('Data above threshold'!CP$4,'Raw Data'!$3:$3,0)-1)),"", IFERROR($J24*OFFSET('Raw Data'!$A$3,MATCH('Data above threshold'!$A24,'Raw Data'!$B$4:$B$185,0),MATCH('Data above threshold'!CP$4,'Raw Data'!$3:$3,0)-1),"NA"))</f>
        <v>40</v>
      </c>
      <c r="CO24" s="103" t="n">
        <f aca="true">IF(ISBLANK(OFFSET('Raw Data'!$A$3,MATCH('Data above threshold'!$A24,'Raw Data'!$B$4:$B$185,0),MATCH('Data above threshold'!CQ$4,'Raw Data'!$3:$3,0)-1)),"", IFERROR($J24*OFFSET('Raw Data'!$A$3,MATCH('Data above threshold'!$A24,'Raw Data'!$B$4:$B$185,0),MATCH('Data above threshold'!CQ$4,'Raw Data'!$3:$3,0)-1),"NA"))</f>
        <v>24.6</v>
      </c>
      <c r="CP24" s="103" t="n">
        <f aca="true">IF(ISBLANK(OFFSET('Raw Data'!$A$3,MATCH('Data above threshold'!$A24,'Raw Data'!$B$4:$B$185,0),MATCH('Data above threshold'!CR$4,'Raw Data'!$3:$3,0)-1)),"", IFERROR($J24*OFFSET('Raw Data'!$A$3,MATCH('Data above threshold'!$A24,'Raw Data'!$B$4:$B$185,0),MATCH('Data above threshold'!CR$4,'Raw Data'!$3:$3,0)-1),"NA"))</f>
        <v>16.3</v>
      </c>
    </row>
    <row r="25" s="103" customFormat="true" ht="15.5" hidden="false" customHeight="false" outlineLevel="0" collapsed="false">
      <c r="A25" s="107" t="n">
        <v>1240</v>
      </c>
      <c r="B25" s="107" t="n">
        <v>3</v>
      </c>
      <c r="C25" s="103" t="str">
        <f aca="true">IF(ISBLANK(OFFSET('Raw Data'!$A$3,MATCH($A25,'Raw Data'!$B$4:$B$185,0),MATCH(C$4,'Raw Data'!$3:$3,0)-1)),"",OFFSET('Raw Data'!$A$3,MATCH($A25,'Raw Data'!$B$4:$B$185,0),MATCH(C$4,'Raw Data'!$3:$3,0)-1))</f>
        <v>Public utility access</v>
      </c>
      <c r="D25" s="103" t="str">
        <f aca="true">IF(ISBLANK(OFFSET('Raw Data'!$A$3,MATCH($A25,'Raw Data'!$B$4:$B$185,0),MATCH(D$4,'Raw Data'!$3:$3,0)-1)),"",OFFSET('Raw Data'!$A$3,MATCH($A25,'Raw Data'!$B$4:$B$185,0),MATCH(D$4,'Raw Data'!$3:$3,0)-1))</f>
        <v/>
      </c>
      <c r="E25" s="103" t="str">
        <f aca="true">IF(ISBLANK(OFFSET('Raw Data'!$A$3,MATCH($A25,'Raw Data'!$B$4:$B$185,0),MATCH(E$4,'Raw Data'!$3:$3,0)-1)),"",OFFSET('Raw Data'!$A$3,MATCH($A25,'Raw Data'!$B$4:$B$185,0),MATCH(E$4,'Raw Data'!$3:$3,0)-1))</f>
        <v/>
      </c>
      <c r="F25" s="103" t="str">
        <f aca="true">IF(ISBLANK(OFFSET('Raw Data'!$A$3,MATCH($A25,'Raw Data'!$B$4:$B$185,0),MATCH(F$4,'Raw Data'!$3:$3,0)-1)),"",OFFSET('Raw Data'!$A$3,MATCH($A25,'Raw Data'!$B$4:$B$185,0),MATCH(F$4,'Raw Data'!$3:$3,0)-1))</f>
        <v/>
      </c>
      <c r="G25" s="103" t="s">
        <v>225</v>
      </c>
      <c r="H25" s="103" t="str">
        <f aca="true">IF(ISBLANK(OFFSET('Raw Data'!$A$3,MATCH($A25,'Raw Data'!$B$4:$B$185,0),MATCH(H$4,'Raw Data'!$3:$3,0)-1)),"",OFFSET('Raw Data'!$A$3,MATCH($A25,'Raw Data'!$B$4:$B$185,0),MATCH(H$4,'Raw Data'!$3:$3,0)-1))</f>
        <v/>
      </c>
      <c r="I25" s="103" t="str">
        <f aca="true">IF(ISBLANK(OFFSET('Raw Data'!$A$3,MATCH($A25,'Raw Data'!$B$4:$B$185,0),MATCH(I$4,'Raw Data'!$3:$3,0)-1)),"",OFFSET('Raw Data'!$A$3,MATCH($A25,'Raw Data'!$B$4:$B$185,0),MATCH(I$4,'Raw Data'!$3:$3,0)-1))</f>
        <v/>
      </c>
      <c r="J25" s="103" t="str">
        <f aca="false">IF(I25="","",IF(I25="Minus",-1,1))</f>
        <v/>
      </c>
      <c r="K25" s="105" t="str">
        <f aca="false" t="array" ref="K25:K25">IFERROR(SKEW(IF(ISNUMBER(O25:CP25),O25:CP25,"")),"")</f>
        <v/>
      </c>
      <c r="L25" s="103" t="n">
        <f aca="true">IF(ISBLANK(OFFSET('Data above threshold'!$A$4,MATCH('Data above threshold'!$A25,'Data above threshold'!$A$5:$A$185,0),MATCH('Data above threshold'!N$4,'Data above threshold'!$4:$4,0)-1)),1,OFFSET('Data above threshold'!$A$4,MATCH('Data above threshold'!$A25,'Data above threshold'!$A$5:$A$185,0),MATCH('Data above threshold'!N$4,'Data above threshold'!$4:$4,0)-1))</f>
        <v>1</v>
      </c>
      <c r="M25" s="103" t="str">
        <f aca="true">IF(ISBLANK(OFFSET('Data above threshold'!$A$4,MATCH('Data above threshold'!$A25,'Data above threshold'!$A$5:$A$185,0),MATCH('Data above threshold'!O$4,'Data above threshold'!$4:$4,0)-1)),"",OFFSET('Data above threshold'!$A$4,MATCH('Data above threshold'!$A25,'Data above threshold'!$A$5:$A$185,0),MATCH('Data above threshold'!O$4,'Data above threshold'!$4:$4,0)-1))</f>
        <v/>
      </c>
      <c r="N25" s="106" t="str">
        <f aca="false" t="array" ref="N25:N25">IF(B25&lt;4,"",1-IFERROR(SUM(ISNUMBER(O25:CP25)*(1-$O$3:$CP$3))/COUNTIF($O$3:$CP$3,0),0))</f>
        <v/>
      </c>
      <c r="O25" s="103" t="str">
        <f aca="true">IF(ISBLANK(OFFSET('Raw Data'!$A$3,MATCH('Data above threshold'!$A25,'Raw Data'!$B$4:$B$185,0),MATCH('Data above threshold'!Q$4,'Raw Data'!$3:$3,0)-1)),"", IFERROR($J25*OFFSET('Raw Data'!$A$3,MATCH('Data above threshold'!$A25,'Raw Data'!$B$4:$B$185,0),MATCH('Data above threshold'!Q$4,'Raw Data'!$3:$3,0)-1),"NA"))</f>
        <v/>
      </c>
      <c r="P25" s="103" t="str">
        <f aca="true">IF(ISBLANK(OFFSET('Raw Data'!$A$3,MATCH('Data above threshold'!$A25,'Raw Data'!$B$4:$B$185,0),MATCH('Data above threshold'!R$4,'Raw Data'!$3:$3,0)-1)),"", IFERROR($J25*OFFSET('Raw Data'!$A$3,MATCH('Data above threshold'!$A25,'Raw Data'!$B$4:$B$185,0),MATCH('Data above threshold'!R$4,'Raw Data'!$3:$3,0)-1),"NA"))</f>
        <v/>
      </c>
      <c r="Q25" s="103" t="str">
        <f aca="true">IF(ISBLANK(OFFSET('Raw Data'!$A$3,MATCH('Data above threshold'!$A25,'Raw Data'!$B$4:$B$185,0),MATCH('Data above threshold'!S$4,'Raw Data'!$3:$3,0)-1)),"", IFERROR($J25*OFFSET('Raw Data'!$A$3,MATCH('Data above threshold'!$A25,'Raw Data'!$B$4:$B$185,0),MATCH('Data above threshold'!S$4,'Raw Data'!$3:$3,0)-1),"NA"))</f>
        <v/>
      </c>
      <c r="R25" s="103" t="str">
        <f aca="true">IF(ISBLANK(OFFSET('Raw Data'!$A$3,MATCH('Data above threshold'!$A25,'Raw Data'!$B$4:$B$185,0),MATCH('Data above threshold'!T$4,'Raw Data'!$3:$3,0)-1)),"", IFERROR($J25*OFFSET('Raw Data'!$A$3,MATCH('Data above threshold'!$A25,'Raw Data'!$B$4:$B$185,0),MATCH('Data above threshold'!T$4,'Raw Data'!$3:$3,0)-1),"NA"))</f>
        <v/>
      </c>
      <c r="S25" s="103" t="str">
        <f aca="true">IF(ISBLANK(OFFSET('Raw Data'!$A$3,MATCH('Data above threshold'!$A25,'Raw Data'!$B$4:$B$185,0),MATCH('Data above threshold'!U$4,'Raw Data'!$3:$3,0)-1)),"", IFERROR($J25*OFFSET('Raw Data'!$A$3,MATCH('Data above threshold'!$A25,'Raw Data'!$B$4:$B$185,0),MATCH('Data above threshold'!U$4,'Raw Data'!$3:$3,0)-1),"NA"))</f>
        <v/>
      </c>
      <c r="T25" s="103" t="str">
        <f aca="true">IF(ISBLANK(OFFSET('Raw Data'!$A$3,MATCH('Data above threshold'!$A25,'Raw Data'!$B$4:$B$185,0),MATCH('Data above threshold'!V$4,'Raw Data'!$3:$3,0)-1)),"", IFERROR($J25*OFFSET('Raw Data'!$A$3,MATCH('Data above threshold'!$A25,'Raw Data'!$B$4:$B$185,0),MATCH('Data above threshold'!V$4,'Raw Data'!$3:$3,0)-1),"NA"))</f>
        <v/>
      </c>
      <c r="U25" s="103" t="str">
        <f aca="true">IF(ISBLANK(OFFSET('Raw Data'!$A$3,MATCH('Data above threshold'!$A25,'Raw Data'!$B$4:$B$185,0),MATCH('Data above threshold'!W$4,'Raw Data'!$3:$3,0)-1)),"", IFERROR($J25*OFFSET('Raw Data'!$A$3,MATCH('Data above threshold'!$A25,'Raw Data'!$B$4:$B$185,0),MATCH('Data above threshold'!W$4,'Raw Data'!$3:$3,0)-1),"NA"))</f>
        <v/>
      </c>
      <c r="V25" s="103" t="str">
        <f aca="true">IF(ISBLANK(OFFSET('Raw Data'!$A$3,MATCH('Data above threshold'!$A25,'Raw Data'!$B$4:$B$185,0),MATCH('Data above threshold'!X$4,'Raw Data'!$3:$3,0)-1)),"", IFERROR($J25*OFFSET('Raw Data'!$A$3,MATCH('Data above threshold'!$A25,'Raw Data'!$B$4:$B$185,0),MATCH('Data above threshold'!X$4,'Raw Data'!$3:$3,0)-1),"NA"))</f>
        <v/>
      </c>
      <c r="W25" s="103" t="str">
        <f aca="true">IF(ISBLANK(OFFSET('Raw Data'!$A$3,MATCH('Data above threshold'!$A25,'Raw Data'!$B$4:$B$185,0),MATCH('Data above threshold'!Y$4,'Raw Data'!$3:$3,0)-1)),"", IFERROR($J25*OFFSET('Raw Data'!$A$3,MATCH('Data above threshold'!$A25,'Raw Data'!$B$4:$B$185,0),MATCH('Data above threshold'!Y$4,'Raw Data'!$3:$3,0)-1),"NA"))</f>
        <v/>
      </c>
      <c r="X25" s="103" t="str">
        <f aca="true">IF(ISBLANK(OFFSET('Raw Data'!$A$3,MATCH('Data above threshold'!$A25,'Raw Data'!$B$4:$B$185,0),MATCH('Data above threshold'!Z$4,'Raw Data'!$3:$3,0)-1)),"", IFERROR($J25*OFFSET('Raw Data'!$A$3,MATCH('Data above threshold'!$A25,'Raw Data'!$B$4:$B$185,0),MATCH('Data above threshold'!Z$4,'Raw Data'!$3:$3,0)-1),"NA"))</f>
        <v/>
      </c>
      <c r="Y25" s="103" t="str">
        <f aca="true">IF(ISBLANK(OFFSET('Raw Data'!$A$3,MATCH('Data above threshold'!$A25,'Raw Data'!$B$4:$B$185,0),MATCH('Data above threshold'!AA$4,'Raw Data'!$3:$3,0)-1)),"", IFERROR($J25*OFFSET('Raw Data'!$A$3,MATCH('Data above threshold'!$A25,'Raw Data'!$B$4:$B$185,0),MATCH('Data above threshold'!AA$4,'Raw Data'!$3:$3,0)-1),"NA"))</f>
        <v/>
      </c>
      <c r="Z25" s="103" t="str">
        <f aca="true">IF(ISBLANK(OFFSET('Raw Data'!$A$3,MATCH('Data above threshold'!$A25,'Raw Data'!$B$4:$B$185,0),MATCH('Data above threshold'!AB$4,'Raw Data'!$3:$3,0)-1)),"", IFERROR($J25*OFFSET('Raw Data'!$A$3,MATCH('Data above threshold'!$A25,'Raw Data'!$B$4:$B$185,0),MATCH('Data above threshold'!AB$4,'Raw Data'!$3:$3,0)-1),"NA"))</f>
        <v/>
      </c>
      <c r="AA25" s="103" t="str">
        <f aca="true">IF(ISBLANK(OFFSET('Raw Data'!$A$3,MATCH('Data above threshold'!$A25,'Raw Data'!$B$4:$B$185,0),MATCH('Data above threshold'!AC$4,'Raw Data'!$3:$3,0)-1)),"", IFERROR($J25*OFFSET('Raw Data'!$A$3,MATCH('Data above threshold'!$A25,'Raw Data'!$B$4:$B$185,0),MATCH('Data above threshold'!AC$4,'Raw Data'!$3:$3,0)-1),"NA"))</f>
        <v/>
      </c>
      <c r="AB25" s="103" t="str">
        <f aca="true">IF(ISBLANK(OFFSET('Raw Data'!$A$3,MATCH('Data above threshold'!$A25,'Raw Data'!$B$4:$B$185,0),MATCH('Data above threshold'!AD$4,'Raw Data'!$3:$3,0)-1)),"", IFERROR($J25*OFFSET('Raw Data'!$A$3,MATCH('Data above threshold'!$A25,'Raw Data'!$B$4:$B$185,0),MATCH('Data above threshold'!AD$4,'Raw Data'!$3:$3,0)-1),"NA"))</f>
        <v/>
      </c>
      <c r="AC25" s="103" t="str">
        <f aca="true">IF(ISBLANK(OFFSET('Raw Data'!$A$3,MATCH('Data above threshold'!$A25,'Raw Data'!$B$4:$B$185,0),MATCH('Data above threshold'!AE$4,'Raw Data'!$3:$3,0)-1)),"", IFERROR($J25*OFFSET('Raw Data'!$A$3,MATCH('Data above threshold'!$A25,'Raw Data'!$B$4:$B$185,0),MATCH('Data above threshold'!AE$4,'Raw Data'!$3:$3,0)-1),"NA"))</f>
        <v/>
      </c>
      <c r="AD25" s="103" t="str">
        <f aca="true">IF(ISBLANK(OFFSET('Raw Data'!$A$3,MATCH('Data above threshold'!$A25,'Raw Data'!$B$4:$B$185,0),MATCH('Data above threshold'!AF$4,'Raw Data'!$3:$3,0)-1)),"", IFERROR($J25*OFFSET('Raw Data'!$A$3,MATCH('Data above threshold'!$A25,'Raw Data'!$B$4:$B$185,0),MATCH('Data above threshold'!AF$4,'Raw Data'!$3:$3,0)-1),"NA"))</f>
        <v/>
      </c>
      <c r="AE25" s="103" t="str">
        <f aca="true">IF(ISBLANK(OFFSET('Raw Data'!$A$3,MATCH('Data above threshold'!$A25,'Raw Data'!$B$4:$B$185,0),MATCH('Data above threshold'!AG$4,'Raw Data'!$3:$3,0)-1)),"", IFERROR($J25*OFFSET('Raw Data'!$A$3,MATCH('Data above threshold'!$A25,'Raw Data'!$B$4:$B$185,0),MATCH('Data above threshold'!AG$4,'Raw Data'!$3:$3,0)-1),"NA"))</f>
        <v/>
      </c>
      <c r="AF25" s="103" t="str">
        <f aca="true">IF(ISBLANK(OFFSET('Raw Data'!$A$3,MATCH('Data above threshold'!$A25,'Raw Data'!$B$4:$B$185,0),MATCH('Data above threshold'!AH$4,'Raw Data'!$3:$3,0)-1)),"", IFERROR($J25*OFFSET('Raw Data'!$A$3,MATCH('Data above threshold'!$A25,'Raw Data'!$B$4:$B$185,0),MATCH('Data above threshold'!AH$4,'Raw Data'!$3:$3,0)-1),"NA"))</f>
        <v/>
      </c>
      <c r="AG25" s="103" t="str">
        <f aca="true">IF(ISBLANK(OFFSET('Raw Data'!$A$3,MATCH('Data above threshold'!$A25,'Raw Data'!$B$4:$B$185,0),MATCH('Data above threshold'!AI$4,'Raw Data'!$3:$3,0)-1)),"", IFERROR($J25*OFFSET('Raw Data'!$A$3,MATCH('Data above threshold'!$A25,'Raw Data'!$B$4:$B$185,0),MATCH('Data above threshold'!AI$4,'Raw Data'!$3:$3,0)-1),"NA"))</f>
        <v/>
      </c>
      <c r="AH25" s="103" t="str">
        <f aca="true">IF(ISBLANK(OFFSET('Raw Data'!$A$3,MATCH('Data above threshold'!$A25,'Raw Data'!$B$4:$B$185,0),MATCH('Data above threshold'!AJ$4,'Raw Data'!$3:$3,0)-1)),"", IFERROR($J25*OFFSET('Raw Data'!$A$3,MATCH('Data above threshold'!$A25,'Raw Data'!$B$4:$B$185,0),MATCH('Data above threshold'!AJ$4,'Raw Data'!$3:$3,0)-1),"NA"))</f>
        <v/>
      </c>
      <c r="AI25" s="103" t="str">
        <f aca="true">IF(ISBLANK(OFFSET('Raw Data'!$A$3,MATCH('Data above threshold'!$A25,'Raw Data'!$B$4:$B$185,0),MATCH('Data above threshold'!AK$4,'Raw Data'!$3:$3,0)-1)),"", IFERROR($J25*OFFSET('Raw Data'!$A$3,MATCH('Data above threshold'!$A25,'Raw Data'!$B$4:$B$185,0),MATCH('Data above threshold'!AK$4,'Raw Data'!$3:$3,0)-1),"NA"))</f>
        <v/>
      </c>
      <c r="AJ25" s="103" t="str">
        <f aca="true">IF(ISBLANK(OFFSET('Raw Data'!$A$3,MATCH('Data above threshold'!$A25,'Raw Data'!$B$4:$B$185,0),MATCH('Data above threshold'!AL$4,'Raw Data'!$3:$3,0)-1)),"", IFERROR($J25*OFFSET('Raw Data'!$A$3,MATCH('Data above threshold'!$A25,'Raw Data'!$B$4:$B$185,0),MATCH('Data above threshold'!AL$4,'Raw Data'!$3:$3,0)-1),"NA"))</f>
        <v/>
      </c>
      <c r="AK25" s="103" t="str">
        <f aca="true">IF(ISBLANK(OFFSET('Raw Data'!$A$3,MATCH('Data above threshold'!$A25,'Raw Data'!$B$4:$B$185,0),MATCH('Data above threshold'!AM$4,'Raw Data'!$3:$3,0)-1)),"", IFERROR($J25*OFFSET('Raw Data'!$A$3,MATCH('Data above threshold'!$A25,'Raw Data'!$B$4:$B$185,0),MATCH('Data above threshold'!AM$4,'Raw Data'!$3:$3,0)-1),"NA"))</f>
        <v/>
      </c>
      <c r="AL25" s="103" t="str">
        <f aca="true">IF(ISBLANK(OFFSET('Raw Data'!$A$3,MATCH('Data above threshold'!$A25,'Raw Data'!$B$4:$B$185,0),MATCH('Data above threshold'!AN$4,'Raw Data'!$3:$3,0)-1)),"", IFERROR($J25*OFFSET('Raw Data'!$A$3,MATCH('Data above threshold'!$A25,'Raw Data'!$B$4:$B$185,0),MATCH('Data above threshold'!AN$4,'Raw Data'!$3:$3,0)-1),"NA"))</f>
        <v/>
      </c>
      <c r="AM25" s="103" t="str">
        <f aca="true">IF(ISBLANK(OFFSET('Raw Data'!$A$3,MATCH('Data above threshold'!$A25,'Raw Data'!$B$4:$B$185,0),MATCH('Data above threshold'!AO$4,'Raw Data'!$3:$3,0)-1)),"", IFERROR($J25*OFFSET('Raw Data'!$A$3,MATCH('Data above threshold'!$A25,'Raw Data'!$B$4:$B$185,0),MATCH('Data above threshold'!AO$4,'Raw Data'!$3:$3,0)-1),"NA"))</f>
        <v/>
      </c>
      <c r="AN25" s="103" t="str">
        <f aca="true">IF(ISBLANK(OFFSET('Raw Data'!$A$3,MATCH('Data above threshold'!$A25,'Raw Data'!$B$4:$B$185,0),MATCH('Data above threshold'!AP$4,'Raw Data'!$3:$3,0)-1)),"", IFERROR($J25*OFFSET('Raw Data'!$A$3,MATCH('Data above threshold'!$A25,'Raw Data'!$B$4:$B$185,0),MATCH('Data above threshold'!AP$4,'Raw Data'!$3:$3,0)-1),"NA"))</f>
        <v/>
      </c>
      <c r="AO25" s="103" t="str">
        <f aca="true">IF(ISBLANK(OFFSET('Raw Data'!$A$3,MATCH('Data above threshold'!$A25,'Raw Data'!$B$4:$B$185,0),MATCH('Data above threshold'!AQ$4,'Raw Data'!$3:$3,0)-1)),"", IFERROR($J25*OFFSET('Raw Data'!$A$3,MATCH('Data above threshold'!$A25,'Raw Data'!$B$4:$B$185,0),MATCH('Data above threshold'!AQ$4,'Raw Data'!$3:$3,0)-1),"NA"))</f>
        <v/>
      </c>
      <c r="AP25" s="103" t="str">
        <f aca="true">IF(ISBLANK(OFFSET('Raw Data'!$A$3,MATCH('Data above threshold'!$A25,'Raw Data'!$B$4:$B$185,0),MATCH('Data above threshold'!AR$4,'Raw Data'!$3:$3,0)-1)),"", IFERROR($J25*OFFSET('Raw Data'!$A$3,MATCH('Data above threshold'!$A25,'Raw Data'!$B$4:$B$185,0),MATCH('Data above threshold'!AR$4,'Raw Data'!$3:$3,0)-1),"NA"))</f>
        <v/>
      </c>
      <c r="AQ25" s="103" t="str">
        <f aca="true">IF(ISBLANK(OFFSET('Raw Data'!$A$3,MATCH('Data above threshold'!$A25,'Raw Data'!$B$4:$B$185,0),MATCH('Data above threshold'!AS$4,'Raw Data'!$3:$3,0)-1)),"", IFERROR($J25*OFFSET('Raw Data'!$A$3,MATCH('Data above threshold'!$A25,'Raw Data'!$B$4:$B$185,0),MATCH('Data above threshold'!AS$4,'Raw Data'!$3:$3,0)-1),"NA"))</f>
        <v/>
      </c>
      <c r="AR25" s="103" t="str">
        <f aca="true">IF(ISBLANK(OFFSET('Raw Data'!$A$3,MATCH('Data above threshold'!$A25,'Raw Data'!$B$4:$B$185,0),MATCH('Data above threshold'!AT$4,'Raw Data'!$3:$3,0)-1)),"", IFERROR($J25*OFFSET('Raw Data'!$A$3,MATCH('Data above threshold'!$A25,'Raw Data'!$B$4:$B$185,0),MATCH('Data above threshold'!AT$4,'Raw Data'!$3:$3,0)-1),"NA"))</f>
        <v/>
      </c>
      <c r="AS25" s="103" t="str">
        <f aca="true">IF(ISBLANK(OFFSET('Raw Data'!$A$3,MATCH('Data above threshold'!$A25,'Raw Data'!$B$4:$B$185,0),MATCH('Data above threshold'!AU$4,'Raw Data'!$3:$3,0)-1)),"", IFERROR($J25*OFFSET('Raw Data'!$A$3,MATCH('Data above threshold'!$A25,'Raw Data'!$B$4:$B$185,0),MATCH('Data above threshold'!AU$4,'Raw Data'!$3:$3,0)-1),"NA"))</f>
        <v/>
      </c>
      <c r="AT25" s="103" t="str">
        <f aca="true">IF(ISBLANK(OFFSET('Raw Data'!$A$3,MATCH('Data above threshold'!$A25,'Raw Data'!$B$4:$B$185,0),MATCH('Data above threshold'!AV$4,'Raw Data'!$3:$3,0)-1)),"", IFERROR($J25*OFFSET('Raw Data'!$A$3,MATCH('Data above threshold'!$A25,'Raw Data'!$B$4:$B$185,0),MATCH('Data above threshold'!AV$4,'Raw Data'!$3:$3,0)-1),"NA"))</f>
        <v/>
      </c>
      <c r="AU25" s="103" t="str">
        <f aca="true">IF(ISBLANK(OFFSET('Raw Data'!$A$3,MATCH('Data above threshold'!$A25,'Raw Data'!$B$4:$B$185,0),MATCH('Data above threshold'!AW$4,'Raw Data'!$3:$3,0)-1)),"", IFERROR($J25*OFFSET('Raw Data'!$A$3,MATCH('Data above threshold'!$A25,'Raw Data'!$B$4:$B$185,0),MATCH('Data above threshold'!AW$4,'Raw Data'!$3:$3,0)-1),"NA"))</f>
        <v/>
      </c>
      <c r="AV25" s="103" t="str">
        <f aca="true">IF(ISBLANK(OFFSET('Raw Data'!$A$3,MATCH('Data above threshold'!$A25,'Raw Data'!$B$4:$B$185,0),MATCH('Data above threshold'!AX$4,'Raw Data'!$3:$3,0)-1)),"", IFERROR($J25*OFFSET('Raw Data'!$A$3,MATCH('Data above threshold'!$A25,'Raw Data'!$B$4:$B$185,0),MATCH('Data above threshold'!AX$4,'Raw Data'!$3:$3,0)-1),"NA"))</f>
        <v/>
      </c>
      <c r="AW25" s="103" t="str">
        <f aca="true">IF(ISBLANK(OFFSET('Raw Data'!$A$3,MATCH('Data above threshold'!$A25,'Raw Data'!$B$4:$B$185,0),MATCH('Data above threshold'!AY$4,'Raw Data'!$3:$3,0)-1)),"", IFERROR($J25*OFFSET('Raw Data'!$A$3,MATCH('Data above threshold'!$A25,'Raw Data'!$B$4:$B$185,0),MATCH('Data above threshold'!AY$4,'Raw Data'!$3:$3,0)-1),"NA"))</f>
        <v/>
      </c>
      <c r="AX25" s="103" t="str">
        <f aca="true">IF(ISBLANK(OFFSET('Raw Data'!$A$3,MATCH('Data above threshold'!$A25,'Raw Data'!$B$4:$B$185,0),MATCH('Data above threshold'!AZ$4,'Raw Data'!$3:$3,0)-1)),"", IFERROR($J25*OFFSET('Raw Data'!$A$3,MATCH('Data above threshold'!$A25,'Raw Data'!$B$4:$B$185,0),MATCH('Data above threshold'!AZ$4,'Raw Data'!$3:$3,0)-1),"NA"))</f>
        <v/>
      </c>
      <c r="AY25" s="103" t="str">
        <f aca="true">IF(ISBLANK(OFFSET('Raw Data'!$A$3,MATCH('Data above threshold'!$A25,'Raw Data'!$B$4:$B$185,0),MATCH('Data above threshold'!BA$4,'Raw Data'!$3:$3,0)-1)),"", IFERROR($J25*OFFSET('Raw Data'!$A$3,MATCH('Data above threshold'!$A25,'Raw Data'!$B$4:$B$185,0),MATCH('Data above threshold'!BA$4,'Raw Data'!$3:$3,0)-1),"NA"))</f>
        <v/>
      </c>
      <c r="AZ25" s="103" t="str">
        <f aca="true">IF(ISBLANK(OFFSET('Raw Data'!$A$3,MATCH('Data above threshold'!$A25,'Raw Data'!$B$4:$B$185,0),MATCH('Data above threshold'!BB$4,'Raw Data'!$3:$3,0)-1)),"", IFERROR($J25*OFFSET('Raw Data'!$A$3,MATCH('Data above threshold'!$A25,'Raw Data'!$B$4:$B$185,0),MATCH('Data above threshold'!BB$4,'Raw Data'!$3:$3,0)-1),"NA"))</f>
        <v/>
      </c>
      <c r="BA25" s="103" t="str">
        <f aca="true">IF(ISBLANK(OFFSET('Raw Data'!$A$3,MATCH('Data above threshold'!$A25,'Raw Data'!$B$4:$B$185,0),MATCH('Data above threshold'!BC$4,'Raw Data'!$3:$3,0)-1)),"", IFERROR($J25*OFFSET('Raw Data'!$A$3,MATCH('Data above threshold'!$A25,'Raw Data'!$B$4:$B$185,0),MATCH('Data above threshold'!BC$4,'Raw Data'!$3:$3,0)-1),"NA"))</f>
        <v/>
      </c>
      <c r="BB25" s="103" t="str">
        <f aca="true">IF(ISBLANK(OFFSET('Raw Data'!$A$3,MATCH('Data above threshold'!$A25,'Raw Data'!$B$4:$B$185,0),MATCH('Data above threshold'!BD$4,'Raw Data'!$3:$3,0)-1)),"", IFERROR($J25*OFFSET('Raw Data'!$A$3,MATCH('Data above threshold'!$A25,'Raw Data'!$B$4:$B$185,0),MATCH('Data above threshold'!BD$4,'Raw Data'!$3:$3,0)-1),"NA"))</f>
        <v/>
      </c>
      <c r="BC25" s="103" t="str">
        <f aca="true">IF(ISBLANK(OFFSET('Raw Data'!$A$3,MATCH('Data above threshold'!$A25,'Raw Data'!$B$4:$B$185,0),MATCH('Data above threshold'!BE$4,'Raw Data'!$3:$3,0)-1)),"", IFERROR($J25*OFFSET('Raw Data'!$A$3,MATCH('Data above threshold'!$A25,'Raw Data'!$B$4:$B$185,0),MATCH('Data above threshold'!BE$4,'Raw Data'!$3:$3,0)-1),"NA"))</f>
        <v/>
      </c>
      <c r="BD25" s="103" t="str">
        <f aca="true">IF(ISBLANK(OFFSET('Raw Data'!$A$3,MATCH('Data above threshold'!$A25,'Raw Data'!$B$4:$B$185,0),MATCH('Data above threshold'!BF$4,'Raw Data'!$3:$3,0)-1)),"", IFERROR($J25*OFFSET('Raw Data'!$A$3,MATCH('Data above threshold'!$A25,'Raw Data'!$B$4:$B$185,0),MATCH('Data above threshold'!BF$4,'Raw Data'!$3:$3,0)-1),"NA"))</f>
        <v/>
      </c>
      <c r="BE25" s="103" t="str">
        <f aca="true">IF(ISBLANK(OFFSET('Raw Data'!$A$3,MATCH('Data above threshold'!$A25,'Raw Data'!$B$4:$B$185,0),MATCH('Data above threshold'!BG$4,'Raw Data'!$3:$3,0)-1)),"", IFERROR($J25*OFFSET('Raw Data'!$A$3,MATCH('Data above threshold'!$A25,'Raw Data'!$B$4:$B$185,0),MATCH('Data above threshold'!BG$4,'Raw Data'!$3:$3,0)-1),"NA"))</f>
        <v/>
      </c>
      <c r="BF25" s="103" t="str">
        <f aca="true">IF(ISBLANK(OFFSET('Raw Data'!$A$3,MATCH('Data above threshold'!$A25,'Raw Data'!$B$4:$B$185,0),MATCH('Data above threshold'!BH$4,'Raw Data'!$3:$3,0)-1)),"", IFERROR($J25*OFFSET('Raw Data'!$A$3,MATCH('Data above threshold'!$A25,'Raw Data'!$B$4:$B$185,0),MATCH('Data above threshold'!BH$4,'Raw Data'!$3:$3,0)-1),"NA"))</f>
        <v/>
      </c>
      <c r="BG25" s="103" t="str">
        <f aca="true">IF(ISBLANK(OFFSET('Raw Data'!$A$3,MATCH('Data above threshold'!$A25,'Raw Data'!$B$4:$B$185,0),MATCH('Data above threshold'!BI$4,'Raw Data'!$3:$3,0)-1)),"", IFERROR($J25*OFFSET('Raw Data'!$A$3,MATCH('Data above threshold'!$A25,'Raw Data'!$B$4:$B$185,0),MATCH('Data above threshold'!BI$4,'Raw Data'!$3:$3,0)-1),"NA"))</f>
        <v/>
      </c>
      <c r="BH25" s="103" t="str">
        <f aca="true">IF(ISBLANK(OFFSET('Raw Data'!$A$3,MATCH('Data above threshold'!$A25,'Raw Data'!$B$4:$B$185,0),MATCH('Data above threshold'!BJ$4,'Raw Data'!$3:$3,0)-1)),"", IFERROR($J25*OFFSET('Raw Data'!$A$3,MATCH('Data above threshold'!$A25,'Raw Data'!$B$4:$B$185,0),MATCH('Data above threshold'!BJ$4,'Raw Data'!$3:$3,0)-1),"NA"))</f>
        <v/>
      </c>
      <c r="BI25" s="103" t="str">
        <f aca="true">IF(ISBLANK(OFFSET('Raw Data'!$A$3,MATCH('Data above threshold'!$A25,'Raw Data'!$B$4:$B$185,0),MATCH('Data above threshold'!BK$4,'Raw Data'!$3:$3,0)-1)),"", IFERROR($J25*OFFSET('Raw Data'!$A$3,MATCH('Data above threshold'!$A25,'Raw Data'!$B$4:$B$185,0),MATCH('Data above threshold'!BK$4,'Raw Data'!$3:$3,0)-1),"NA"))</f>
        <v/>
      </c>
      <c r="BJ25" s="103" t="str">
        <f aca="true">IF(ISBLANK(OFFSET('Raw Data'!$A$3,MATCH('Data above threshold'!$A25,'Raw Data'!$B$4:$B$185,0),MATCH('Data above threshold'!BL$4,'Raw Data'!$3:$3,0)-1)),"", IFERROR($J25*OFFSET('Raw Data'!$A$3,MATCH('Data above threshold'!$A25,'Raw Data'!$B$4:$B$185,0),MATCH('Data above threshold'!BL$4,'Raw Data'!$3:$3,0)-1),"NA"))</f>
        <v/>
      </c>
      <c r="BK25" s="103" t="str">
        <f aca="true">IF(ISBLANK(OFFSET('Raw Data'!$A$3,MATCH('Data above threshold'!$A25,'Raw Data'!$B$4:$B$185,0),MATCH('Data above threshold'!BM$4,'Raw Data'!$3:$3,0)-1)),"", IFERROR($J25*OFFSET('Raw Data'!$A$3,MATCH('Data above threshold'!$A25,'Raw Data'!$B$4:$B$185,0),MATCH('Data above threshold'!BM$4,'Raw Data'!$3:$3,0)-1),"NA"))</f>
        <v/>
      </c>
      <c r="BL25" s="103" t="str">
        <f aca="true">IF(ISBLANK(OFFSET('Raw Data'!$A$3,MATCH('Data above threshold'!$A25,'Raw Data'!$B$4:$B$185,0),MATCH('Data above threshold'!BN$4,'Raw Data'!$3:$3,0)-1)),"", IFERROR($J25*OFFSET('Raw Data'!$A$3,MATCH('Data above threshold'!$A25,'Raw Data'!$B$4:$B$185,0),MATCH('Data above threshold'!BN$4,'Raw Data'!$3:$3,0)-1),"NA"))</f>
        <v/>
      </c>
      <c r="BM25" s="103" t="str">
        <f aca="true">IF(ISBLANK(OFFSET('Raw Data'!$A$3,MATCH('Data above threshold'!$A25,'Raw Data'!$B$4:$B$185,0),MATCH('Data above threshold'!BO$4,'Raw Data'!$3:$3,0)-1)),"", IFERROR($J25*OFFSET('Raw Data'!$A$3,MATCH('Data above threshold'!$A25,'Raw Data'!$B$4:$B$185,0),MATCH('Data above threshold'!BO$4,'Raw Data'!$3:$3,0)-1),"NA"))</f>
        <v/>
      </c>
      <c r="BN25" s="103" t="str">
        <f aca="true">IF(ISBLANK(OFFSET('Raw Data'!$A$3,MATCH('Data above threshold'!$A25,'Raw Data'!$B$4:$B$185,0),MATCH('Data above threshold'!BP$4,'Raw Data'!$3:$3,0)-1)),"", IFERROR($J25*OFFSET('Raw Data'!$A$3,MATCH('Data above threshold'!$A25,'Raw Data'!$B$4:$B$185,0),MATCH('Data above threshold'!BP$4,'Raw Data'!$3:$3,0)-1),"NA"))</f>
        <v/>
      </c>
      <c r="BO25" s="103" t="str">
        <f aca="true">IF(ISBLANK(OFFSET('Raw Data'!$A$3,MATCH('Data above threshold'!$A25,'Raw Data'!$B$4:$B$185,0),MATCH('Data above threshold'!BQ$4,'Raw Data'!$3:$3,0)-1)),"", IFERROR($J25*OFFSET('Raw Data'!$A$3,MATCH('Data above threshold'!$A25,'Raw Data'!$B$4:$B$185,0),MATCH('Data above threshold'!BQ$4,'Raw Data'!$3:$3,0)-1),"NA"))</f>
        <v/>
      </c>
      <c r="BP25" s="103" t="str">
        <f aca="true">IF(ISBLANK(OFFSET('Raw Data'!$A$3,MATCH('Data above threshold'!$A25,'Raw Data'!$B$4:$B$185,0),MATCH('Data above threshold'!BR$4,'Raw Data'!$3:$3,0)-1)),"", IFERROR($J25*OFFSET('Raw Data'!$A$3,MATCH('Data above threshold'!$A25,'Raw Data'!$B$4:$B$185,0),MATCH('Data above threshold'!BR$4,'Raw Data'!$3:$3,0)-1),"NA"))</f>
        <v/>
      </c>
      <c r="BQ25" s="103" t="str">
        <f aca="true">IF(ISBLANK(OFFSET('Raw Data'!$A$3,MATCH('Data above threshold'!$A25,'Raw Data'!$B$4:$B$185,0),MATCH('Data above threshold'!BS$4,'Raw Data'!$3:$3,0)-1)),"", IFERROR($J25*OFFSET('Raw Data'!$A$3,MATCH('Data above threshold'!$A25,'Raw Data'!$B$4:$B$185,0),MATCH('Data above threshold'!BS$4,'Raw Data'!$3:$3,0)-1),"NA"))</f>
        <v/>
      </c>
      <c r="BR25" s="103" t="str">
        <f aca="true">IF(ISBLANK(OFFSET('Raw Data'!$A$3,MATCH('Data above threshold'!$A25,'Raw Data'!$B$4:$B$185,0),MATCH('Data above threshold'!BT$4,'Raw Data'!$3:$3,0)-1)),"", IFERROR($J25*OFFSET('Raw Data'!$A$3,MATCH('Data above threshold'!$A25,'Raw Data'!$B$4:$B$185,0),MATCH('Data above threshold'!BT$4,'Raw Data'!$3:$3,0)-1),"NA"))</f>
        <v/>
      </c>
      <c r="BS25" s="103" t="str">
        <f aca="true">IF(ISBLANK(OFFSET('Raw Data'!$A$3,MATCH('Data above threshold'!$A25,'Raw Data'!$B$4:$B$185,0),MATCH('Data above threshold'!BU$4,'Raw Data'!$3:$3,0)-1)),"", IFERROR($J25*OFFSET('Raw Data'!$A$3,MATCH('Data above threshold'!$A25,'Raw Data'!$B$4:$B$185,0),MATCH('Data above threshold'!BU$4,'Raw Data'!$3:$3,0)-1),"NA"))</f>
        <v/>
      </c>
      <c r="BT25" s="103" t="str">
        <f aca="true">IF(ISBLANK(OFFSET('Raw Data'!$A$3,MATCH('Data above threshold'!$A25,'Raw Data'!$B$4:$B$185,0),MATCH('Data above threshold'!BV$4,'Raw Data'!$3:$3,0)-1)),"", IFERROR($J25*OFFSET('Raw Data'!$A$3,MATCH('Data above threshold'!$A25,'Raw Data'!$B$4:$B$185,0),MATCH('Data above threshold'!BV$4,'Raw Data'!$3:$3,0)-1),"NA"))</f>
        <v/>
      </c>
      <c r="BU25" s="103" t="str">
        <f aca="true">IF(ISBLANK(OFFSET('Raw Data'!$A$3,MATCH('Data above threshold'!$A25,'Raw Data'!$B$4:$B$185,0),MATCH('Data above threshold'!BW$4,'Raw Data'!$3:$3,0)-1)),"", IFERROR($J25*OFFSET('Raw Data'!$A$3,MATCH('Data above threshold'!$A25,'Raw Data'!$B$4:$B$185,0),MATCH('Data above threshold'!BW$4,'Raw Data'!$3:$3,0)-1),"NA"))</f>
        <v/>
      </c>
      <c r="BV25" s="103" t="str">
        <f aca="true">IF(ISBLANK(OFFSET('Raw Data'!$A$3,MATCH('Data above threshold'!$A25,'Raw Data'!$B$4:$B$185,0),MATCH('Data above threshold'!BX$4,'Raw Data'!$3:$3,0)-1)),"", IFERROR($J25*OFFSET('Raw Data'!$A$3,MATCH('Data above threshold'!$A25,'Raw Data'!$B$4:$B$185,0),MATCH('Data above threshold'!BX$4,'Raw Data'!$3:$3,0)-1),"NA"))</f>
        <v/>
      </c>
      <c r="BW25" s="103" t="str">
        <f aca="true">IF(ISBLANK(OFFSET('Raw Data'!$A$3,MATCH('Data above threshold'!$A25,'Raw Data'!$B$4:$B$185,0),MATCH('Data above threshold'!BY$4,'Raw Data'!$3:$3,0)-1)),"", IFERROR($J25*OFFSET('Raw Data'!$A$3,MATCH('Data above threshold'!$A25,'Raw Data'!$B$4:$B$185,0),MATCH('Data above threshold'!BY$4,'Raw Data'!$3:$3,0)-1),"NA"))</f>
        <v/>
      </c>
      <c r="BX25" s="103" t="str">
        <f aca="true">IF(ISBLANK(OFFSET('Raw Data'!$A$3,MATCH('Data above threshold'!$A25,'Raw Data'!$B$4:$B$185,0),MATCH('Data above threshold'!BZ$4,'Raw Data'!$3:$3,0)-1)),"", IFERROR($J25*OFFSET('Raw Data'!$A$3,MATCH('Data above threshold'!$A25,'Raw Data'!$B$4:$B$185,0),MATCH('Data above threshold'!BZ$4,'Raw Data'!$3:$3,0)-1),"NA"))</f>
        <v/>
      </c>
      <c r="BY25" s="103" t="str">
        <f aca="true">IF(ISBLANK(OFFSET('Raw Data'!$A$3,MATCH('Data above threshold'!$A25,'Raw Data'!$B$4:$B$185,0),MATCH('Data above threshold'!CA$4,'Raw Data'!$3:$3,0)-1)),"", IFERROR($J25*OFFSET('Raw Data'!$A$3,MATCH('Data above threshold'!$A25,'Raw Data'!$B$4:$B$185,0),MATCH('Data above threshold'!CA$4,'Raw Data'!$3:$3,0)-1),"NA"))</f>
        <v/>
      </c>
      <c r="BZ25" s="103" t="str">
        <f aca="true">IF(ISBLANK(OFFSET('Raw Data'!$A$3,MATCH('Data above threshold'!$A25,'Raw Data'!$B$4:$B$185,0),MATCH('Data above threshold'!CB$4,'Raw Data'!$3:$3,0)-1)),"", IFERROR($J25*OFFSET('Raw Data'!$A$3,MATCH('Data above threshold'!$A25,'Raw Data'!$B$4:$B$185,0),MATCH('Data above threshold'!CB$4,'Raw Data'!$3:$3,0)-1),"NA"))</f>
        <v/>
      </c>
      <c r="CA25" s="103" t="str">
        <f aca="true">IF(ISBLANK(OFFSET('Raw Data'!$A$3,MATCH('Data above threshold'!$A25,'Raw Data'!$B$4:$B$185,0),MATCH('Data above threshold'!CC$4,'Raw Data'!$3:$3,0)-1)),"", IFERROR($J25*OFFSET('Raw Data'!$A$3,MATCH('Data above threshold'!$A25,'Raw Data'!$B$4:$B$185,0),MATCH('Data above threshold'!CC$4,'Raw Data'!$3:$3,0)-1),"NA"))</f>
        <v/>
      </c>
      <c r="CB25" s="103" t="str">
        <f aca="true">IF(ISBLANK(OFFSET('Raw Data'!$A$3,MATCH('Data above threshold'!$A25,'Raw Data'!$B$4:$B$185,0),MATCH('Data above threshold'!CD$4,'Raw Data'!$3:$3,0)-1)),"", IFERROR($J25*OFFSET('Raw Data'!$A$3,MATCH('Data above threshold'!$A25,'Raw Data'!$B$4:$B$185,0),MATCH('Data above threshold'!CD$4,'Raw Data'!$3:$3,0)-1),"NA"))</f>
        <v/>
      </c>
      <c r="CC25" s="103" t="str">
        <f aca="true">IF(ISBLANK(OFFSET('Raw Data'!$A$3,MATCH('Data above threshold'!$A25,'Raw Data'!$B$4:$B$185,0),MATCH('Data above threshold'!CE$4,'Raw Data'!$3:$3,0)-1)),"", IFERROR($J25*OFFSET('Raw Data'!$A$3,MATCH('Data above threshold'!$A25,'Raw Data'!$B$4:$B$185,0),MATCH('Data above threshold'!CE$4,'Raw Data'!$3:$3,0)-1),"NA"))</f>
        <v/>
      </c>
      <c r="CD25" s="103" t="str">
        <f aca="true">IF(ISBLANK(OFFSET('Raw Data'!$A$3,MATCH('Data above threshold'!$A25,'Raw Data'!$B$4:$B$185,0),MATCH('Data above threshold'!CF$4,'Raw Data'!$3:$3,0)-1)),"", IFERROR($J25*OFFSET('Raw Data'!$A$3,MATCH('Data above threshold'!$A25,'Raw Data'!$B$4:$B$185,0),MATCH('Data above threshold'!CF$4,'Raw Data'!$3:$3,0)-1),"NA"))</f>
        <v/>
      </c>
      <c r="CE25" s="103" t="str">
        <f aca="true">IF(ISBLANK(OFFSET('Raw Data'!$A$3,MATCH('Data above threshold'!$A25,'Raw Data'!$B$4:$B$185,0),MATCH('Data above threshold'!CG$4,'Raw Data'!$3:$3,0)-1)),"", IFERROR($J25*OFFSET('Raw Data'!$A$3,MATCH('Data above threshold'!$A25,'Raw Data'!$B$4:$B$185,0),MATCH('Data above threshold'!CG$4,'Raw Data'!$3:$3,0)-1),"NA"))</f>
        <v/>
      </c>
      <c r="CF25" s="103" t="str">
        <f aca="true">IF(ISBLANK(OFFSET('Raw Data'!$A$3,MATCH('Data above threshold'!$A25,'Raw Data'!$B$4:$B$185,0),MATCH('Data above threshold'!CH$4,'Raw Data'!$3:$3,0)-1)),"", IFERROR($J25*OFFSET('Raw Data'!$A$3,MATCH('Data above threshold'!$A25,'Raw Data'!$B$4:$B$185,0),MATCH('Data above threshold'!CH$4,'Raw Data'!$3:$3,0)-1),"NA"))</f>
        <v/>
      </c>
      <c r="CG25" s="103" t="str">
        <f aca="true">IF(ISBLANK(OFFSET('Raw Data'!$A$3,MATCH('Data above threshold'!$A25,'Raw Data'!$B$4:$B$185,0),MATCH('Data above threshold'!CI$4,'Raw Data'!$3:$3,0)-1)),"", IFERROR($J25*OFFSET('Raw Data'!$A$3,MATCH('Data above threshold'!$A25,'Raw Data'!$B$4:$B$185,0),MATCH('Data above threshold'!CI$4,'Raw Data'!$3:$3,0)-1),"NA"))</f>
        <v/>
      </c>
      <c r="CH25" s="103" t="str">
        <f aca="true">IF(ISBLANK(OFFSET('Raw Data'!$A$3,MATCH('Data above threshold'!$A25,'Raw Data'!$B$4:$B$185,0),MATCH('Data above threshold'!CJ$4,'Raw Data'!$3:$3,0)-1)),"", IFERROR($J25*OFFSET('Raw Data'!$A$3,MATCH('Data above threshold'!$A25,'Raw Data'!$B$4:$B$185,0),MATCH('Data above threshold'!CJ$4,'Raw Data'!$3:$3,0)-1),"NA"))</f>
        <v/>
      </c>
      <c r="CI25" s="103" t="str">
        <f aca="true">IF(ISBLANK(OFFSET('Raw Data'!$A$3,MATCH('Data above threshold'!$A25,'Raw Data'!$B$4:$B$185,0),MATCH('Data above threshold'!CK$4,'Raw Data'!$3:$3,0)-1)),"", IFERROR($J25*OFFSET('Raw Data'!$A$3,MATCH('Data above threshold'!$A25,'Raw Data'!$B$4:$B$185,0),MATCH('Data above threshold'!CK$4,'Raw Data'!$3:$3,0)-1),"NA"))</f>
        <v/>
      </c>
      <c r="CJ25" s="103" t="str">
        <f aca="true">IF(ISBLANK(OFFSET('Raw Data'!$A$3,MATCH('Data above threshold'!$A25,'Raw Data'!$B$4:$B$185,0),MATCH('Data above threshold'!CL$4,'Raw Data'!$3:$3,0)-1)),"", IFERROR($J25*OFFSET('Raw Data'!$A$3,MATCH('Data above threshold'!$A25,'Raw Data'!$B$4:$B$185,0),MATCH('Data above threshold'!CL$4,'Raw Data'!$3:$3,0)-1),"NA"))</f>
        <v/>
      </c>
      <c r="CK25" s="103" t="str">
        <f aca="true">IF(ISBLANK(OFFSET('Raw Data'!$A$3,MATCH('Data above threshold'!$A25,'Raw Data'!$B$4:$B$185,0),MATCH('Data above threshold'!CM$4,'Raw Data'!$3:$3,0)-1)),"", IFERROR($J25*OFFSET('Raw Data'!$A$3,MATCH('Data above threshold'!$A25,'Raw Data'!$B$4:$B$185,0),MATCH('Data above threshold'!CM$4,'Raw Data'!$3:$3,0)-1),"NA"))</f>
        <v/>
      </c>
      <c r="CL25" s="103" t="str">
        <f aca="true">IF(ISBLANK(OFFSET('Raw Data'!$A$3,MATCH('Data above threshold'!$A25,'Raw Data'!$B$4:$B$185,0),MATCH('Data above threshold'!CN$4,'Raw Data'!$3:$3,0)-1)),"", IFERROR($J25*OFFSET('Raw Data'!$A$3,MATCH('Data above threshold'!$A25,'Raw Data'!$B$4:$B$185,0),MATCH('Data above threshold'!CN$4,'Raw Data'!$3:$3,0)-1),"NA"))</f>
        <v/>
      </c>
      <c r="CM25" s="103" t="str">
        <f aca="true">IF(ISBLANK(OFFSET('Raw Data'!$A$3,MATCH('Data above threshold'!$A25,'Raw Data'!$B$4:$B$185,0),MATCH('Data above threshold'!CO$4,'Raw Data'!$3:$3,0)-1)),"", IFERROR($J25*OFFSET('Raw Data'!$A$3,MATCH('Data above threshold'!$A25,'Raw Data'!$B$4:$B$185,0),MATCH('Data above threshold'!CO$4,'Raw Data'!$3:$3,0)-1),"NA"))</f>
        <v/>
      </c>
      <c r="CN25" s="103" t="str">
        <f aca="true">IF(ISBLANK(OFFSET('Raw Data'!$A$3,MATCH('Data above threshold'!$A25,'Raw Data'!$B$4:$B$185,0),MATCH('Data above threshold'!CP$4,'Raw Data'!$3:$3,0)-1)),"", IFERROR($J25*OFFSET('Raw Data'!$A$3,MATCH('Data above threshold'!$A25,'Raw Data'!$B$4:$B$185,0),MATCH('Data above threshold'!CP$4,'Raw Data'!$3:$3,0)-1),"NA"))</f>
        <v/>
      </c>
      <c r="CO25" s="103" t="str">
        <f aca="true">IF(ISBLANK(OFFSET('Raw Data'!$A$3,MATCH('Data above threshold'!$A25,'Raw Data'!$B$4:$B$185,0),MATCH('Data above threshold'!CQ$4,'Raw Data'!$3:$3,0)-1)),"", IFERROR($J25*OFFSET('Raw Data'!$A$3,MATCH('Data above threshold'!$A25,'Raw Data'!$B$4:$B$185,0),MATCH('Data above threshold'!CQ$4,'Raw Data'!$3:$3,0)-1),"NA"))</f>
        <v/>
      </c>
      <c r="CP25" s="103" t="str">
        <f aca="true">IF(ISBLANK(OFFSET('Raw Data'!$A$3,MATCH('Data above threshold'!$A25,'Raw Data'!$B$4:$B$185,0),MATCH('Data above threshold'!CR$4,'Raw Data'!$3:$3,0)-1)),"", IFERROR($J25*OFFSET('Raw Data'!$A$3,MATCH('Data above threshold'!$A25,'Raw Data'!$B$4:$B$185,0),MATCH('Data above threshold'!CR$4,'Raw Data'!$3:$3,0)-1),"NA"))</f>
        <v/>
      </c>
    </row>
    <row r="26" s="103" customFormat="true" ht="15.5" hidden="false" customHeight="false" outlineLevel="0" collapsed="false">
      <c r="A26" s="107" t="n">
        <v>1241</v>
      </c>
      <c r="B26" s="107" t="n">
        <v>4</v>
      </c>
      <c r="C26" s="103" t="str">
        <f aca="true">IF(ISBLANK(OFFSET('Raw Data'!$A$3,MATCH($A26,'Raw Data'!$B$4:$B$185,0),MATCH(C$4,'Raw Data'!$3:$3,0)-1)),"",OFFSET('Raw Data'!$A$3,MATCH($A26,'Raw Data'!$B$4:$B$185,0),MATCH(C$4,'Raw Data'!$3:$3,0)-1))</f>
        <v/>
      </c>
      <c r="D26" s="103" t="str">
        <f aca="true">IF(ISBLANK(OFFSET('Raw Data'!$A$3,MATCH($A26,'Raw Data'!$B$4:$B$185,0),MATCH(D$4,'Raw Data'!$3:$3,0)-1)),"",OFFSET('Raw Data'!$A$3,MATCH($A26,'Raw Data'!$B$4:$B$185,0),MATCH(D$4,'Raw Data'!$3:$3,0)-1))</f>
        <v>Access to public services distributed by social group</v>
      </c>
      <c r="E26" s="103" t="str">
        <f aca="true">IF(ISBLANK(OFFSET('Raw Data'!$A$3,MATCH($A26,'Raw Data'!$B$4:$B$185,0),MATCH(E$4,'Raw Data'!$3:$3,0)-1)),"",OFFSET('Raw Data'!$A$3,MATCH($A26,'Raw Data'!$B$4:$B$185,0),MATCH(E$4,'Raw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6" s="103" t="str">
        <f aca="true">IF(ISBLANK(OFFSET('Raw Data'!$A$3,MATCH($A26,'Raw Data'!$B$4:$B$185,0),MATCH(F$4,'Raw Data'!$3:$3,0)-1)),"",OFFSET('Raw Data'!$A$3,MATCH($A26,'Raw Data'!$B$4:$B$185,0),MATCH(F$4,'Raw Data'!$3:$3,0)-1))</f>
        <v/>
      </c>
      <c r="H26" s="103" t="str">
        <f aca="true">IF(ISBLANK(OFFSET('Raw Data'!$A$3,MATCH($A26,'Raw Data'!$B$4:$B$185,0),MATCH(H$4,'Raw Data'!$3:$3,0)-1)),"",OFFSET('Raw Data'!$A$3,MATCH($A26,'Raw Data'!$B$4:$B$185,0),MATCH(H$4,'Raw Data'!$3:$3,0)-1))</f>
        <v>Score 0-4</v>
      </c>
      <c r="I26" s="103" t="str">
        <f aca="true">IF(ISBLANK(OFFSET('Raw Data'!$A$3,MATCH($A26,'Raw Data'!$B$4:$B$185,0),MATCH(I$4,'Raw Data'!$3:$3,0)-1)),"",OFFSET('Raw Data'!$A$3,MATCH($A26,'Raw Data'!$B$4:$B$185,0),MATCH(I$4,'Raw Data'!$3:$3,0)-1))</f>
        <v>Plus</v>
      </c>
      <c r="J26" s="103" t="n">
        <f aca="false">IF(I26="","",IF(I26="Minus",-1,1))</f>
        <v>1</v>
      </c>
      <c r="K26" s="105" t="n">
        <f aca="false" t="array" ref="K26:K26">IFERROR(SKEW(IF(ISNUMBER(O26:CP26),O26:CP26,"")),"")</f>
        <v>0.252163789054875</v>
      </c>
      <c r="L26" s="103" t="n">
        <f aca="true">IF(ISBLANK(OFFSET('Data above threshold'!$A$4,MATCH('Data above threshold'!$A26,'Data above threshold'!$A$5:$A$185,0),MATCH('Data above threshold'!N$4,'Data above threshold'!$4:$4,0)-1)),1,OFFSET('Data above threshold'!$A$4,MATCH('Data above threshold'!$A26,'Data above threshold'!$A$5:$A$185,0),MATCH('Data above threshold'!N$4,'Data above threshold'!$4:$4,0)-1))</f>
        <v>0</v>
      </c>
      <c r="M26" s="103" t="str">
        <f aca="true">IF(ISBLANK(OFFSET('Data above threshold'!$A$4,MATCH('Data above threshold'!$A26,'Data above threshold'!$A$5:$A$185,0),MATCH('Data above threshold'!O$4,'Data above threshold'!$4:$4,0)-1)),"",OFFSET('Data above threshold'!$A$4,MATCH('Data above threshold'!$A26,'Data above threshold'!$A$5:$A$185,0),MATCH('Data above threshold'!O$4,'Data above threshold'!$4:$4,0)-1))</f>
        <v/>
      </c>
      <c r="N26" s="106" t="n">
        <f aca="false" t="array" ref="N26:N26">IF(B26&lt;4,"",1-IFERROR(SUM(ISNUMBER(O26:CP26)*(1-$O$3:$CP$3))/COUNTIF($O$3:$CP$3,0),0))</f>
        <v>0</v>
      </c>
      <c r="O26" s="103" t="n">
        <f aca="true">IF(ISBLANK(OFFSET('Raw Data'!$A$3,MATCH('Data above threshold'!$A26,'Raw Data'!$B$4:$B$185,0),MATCH('Data above threshold'!Q$4,'Raw Data'!$3:$3,0)-1)),"", IFERROR($J26*OFFSET('Raw Data'!$A$3,MATCH('Data above threshold'!$A26,'Raw Data'!$B$4:$B$185,0),MATCH('Data above threshold'!Q$4,'Raw Data'!$3:$3,0)-1),"NA"))</f>
        <v>1.797</v>
      </c>
      <c r="P26" s="103" t="n">
        <f aca="true">IF(ISBLANK(OFFSET('Raw Data'!$A$3,MATCH('Data above threshold'!$A26,'Raw Data'!$B$4:$B$185,0),MATCH('Data above threshold'!R$4,'Raw Data'!$3:$3,0)-1)),"", IFERROR($J26*OFFSET('Raw Data'!$A$3,MATCH('Data above threshold'!$A26,'Raw Data'!$B$4:$B$185,0),MATCH('Data above threshold'!R$4,'Raw Data'!$3:$3,0)-1),"NA"))</f>
        <v>0</v>
      </c>
      <c r="Q26" s="103" t="n">
        <f aca="true">IF(ISBLANK(OFFSET('Raw Data'!$A$3,MATCH('Data above threshold'!$A26,'Raw Data'!$B$4:$B$185,0),MATCH('Data above threshold'!S$4,'Raw Data'!$3:$3,0)-1)),"", IFERROR($J26*OFFSET('Raw Data'!$A$3,MATCH('Data above threshold'!$A26,'Raw Data'!$B$4:$B$185,0),MATCH('Data above threshold'!S$4,'Raw Data'!$3:$3,0)-1),"NA"))</f>
        <v>0</v>
      </c>
      <c r="R26" s="103" t="n">
        <f aca="true">IF(ISBLANK(OFFSET('Raw Data'!$A$3,MATCH('Data above threshold'!$A26,'Raw Data'!$B$4:$B$185,0),MATCH('Data above threshold'!T$4,'Raw Data'!$3:$3,0)-1)),"", IFERROR($J26*OFFSET('Raw Data'!$A$3,MATCH('Data above threshold'!$A26,'Raw Data'!$B$4:$B$185,0),MATCH('Data above threshold'!T$4,'Raw Data'!$3:$3,0)-1),"NA"))</f>
        <v>2.324</v>
      </c>
      <c r="S26" s="103" t="n">
        <f aca="true">IF(ISBLANK(OFFSET('Raw Data'!$A$3,MATCH('Data above threshold'!$A26,'Raw Data'!$B$4:$B$185,0),MATCH('Data above threshold'!U$4,'Raw Data'!$3:$3,0)-1)),"", IFERROR($J26*OFFSET('Raw Data'!$A$3,MATCH('Data above threshold'!$A26,'Raw Data'!$B$4:$B$185,0),MATCH('Data above threshold'!U$4,'Raw Data'!$3:$3,0)-1),"NA"))</f>
        <v>-1.34</v>
      </c>
      <c r="T26" s="103" t="n">
        <f aca="true">IF(ISBLANK(OFFSET('Raw Data'!$A$3,MATCH('Data above threshold'!$A26,'Raw Data'!$B$4:$B$185,0),MATCH('Data above threshold'!V$4,'Raw Data'!$3:$3,0)-1)),"", IFERROR($J26*OFFSET('Raw Data'!$A$3,MATCH('Data above threshold'!$A26,'Raw Data'!$B$4:$B$185,0),MATCH('Data above threshold'!V$4,'Raw Data'!$3:$3,0)-1),"NA"))</f>
        <v>1.899</v>
      </c>
      <c r="U26" s="103" t="n">
        <f aca="true">IF(ISBLANK(OFFSET('Raw Data'!$A$3,MATCH('Data above threshold'!$A26,'Raw Data'!$B$4:$B$185,0),MATCH('Data above threshold'!W$4,'Raw Data'!$3:$3,0)-1)),"", IFERROR($J26*OFFSET('Raw Data'!$A$3,MATCH('Data above threshold'!$A26,'Raw Data'!$B$4:$B$185,0),MATCH('Data above threshold'!W$4,'Raw Data'!$3:$3,0)-1),"NA"))</f>
        <v>-0.524</v>
      </c>
      <c r="V26" s="103" t="n">
        <f aca="true">IF(ISBLANK(OFFSET('Raw Data'!$A$3,MATCH('Data above threshold'!$A26,'Raw Data'!$B$4:$B$185,0),MATCH('Data above threshold'!X$4,'Raw Data'!$3:$3,0)-1)),"", IFERROR($J26*OFFSET('Raw Data'!$A$3,MATCH('Data above threshold'!$A26,'Raw Data'!$B$4:$B$185,0),MATCH('Data above threshold'!X$4,'Raw Data'!$3:$3,0)-1),"NA"))</f>
        <v>2.913</v>
      </c>
      <c r="W26" s="103" t="n">
        <f aca="true">IF(ISBLANK(OFFSET('Raw Data'!$A$3,MATCH('Data above threshold'!$A26,'Raw Data'!$B$4:$B$185,0),MATCH('Data above threshold'!Y$4,'Raw Data'!$3:$3,0)-1)),"", IFERROR($J26*OFFSET('Raw Data'!$A$3,MATCH('Data above threshold'!$A26,'Raw Data'!$B$4:$B$185,0),MATCH('Data above threshold'!Y$4,'Raw Data'!$3:$3,0)-1),"NA"))</f>
        <v>2.121</v>
      </c>
      <c r="X26" s="103" t="n">
        <f aca="true">IF(ISBLANK(OFFSET('Raw Data'!$A$3,MATCH('Data above threshold'!$A26,'Raw Data'!$B$4:$B$185,0),MATCH('Data above threshold'!Z$4,'Raw Data'!$3:$3,0)-1)),"", IFERROR($J26*OFFSET('Raw Data'!$A$3,MATCH('Data above threshold'!$A26,'Raw Data'!$B$4:$B$185,0),MATCH('Data above threshold'!Z$4,'Raw Data'!$3:$3,0)-1),"NA"))</f>
        <v>1.184</v>
      </c>
      <c r="Y26" s="103" t="n">
        <f aca="true">IF(ISBLANK(OFFSET('Raw Data'!$A$3,MATCH('Data above threshold'!$A26,'Raw Data'!$B$4:$B$185,0),MATCH('Data above threshold'!AA$4,'Raw Data'!$3:$3,0)-1)),"", IFERROR($J26*OFFSET('Raw Data'!$A$3,MATCH('Data above threshold'!$A26,'Raw Data'!$B$4:$B$185,0),MATCH('Data above threshold'!AA$4,'Raw Data'!$3:$3,0)-1),"NA"))</f>
        <v>1.248</v>
      </c>
      <c r="Z26" s="103" t="n">
        <f aca="true">IF(ISBLANK(OFFSET('Raw Data'!$A$3,MATCH('Data above threshold'!$A26,'Raw Data'!$B$4:$B$185,0),MATCH('Data above threshold'!AB$4,'Raw Data'!$3:$3,0)-1)),"", IFERROR($J26*OFFSET('Raw Data'!$A$3,MATCH('Data above threshold'!$A26,'Raw Data'!$B$4:$B$185,0),MATCH('Data above threshold'!AB$4,'Raw Data'!$3:$3,0)-1),"NA"))</f>
        <v>-0.94</v>
      </c>
      <c r="AA26" s="103" t="n">
        <f aca="true">IF(ISBLANK(OFFSET('Raw Data'!$A$3,MATCH('Data above threshold'!$A26,'Raw Data'!$B$4:$B$185,0),MATCH('Data above threshold'!AC$4,'Raw Data'!$3:$3,0)-1)),"", IFERROR($J26*OFFSET('Raw Data'!$A$3,MATCH('Data above threshold'!$A26,'Raw Data'!$B$4:$B$185,0),MATCH('Data above threshold'!AC$4,'Raw Data'!$3:$3,0)-1),"NA"))</f>
        <v>0</v>
      </c>
      <c r="AB26" s="103" t="n">
        <f aca="true">IF(ISBLANK(OFFSET('Raw Data'!$A$3,MATCH('Data above threshold'!$A26,'Raw Data'!$B$4:$B$185,0),MATCH('Data above threshold'!AD$4,'Raw Data'!$3:$3,0)-1)),"", IFERROR($J26*OFFSET('Raw Data'!$A$3,MATCH('Data above threshold'!$A26,'Raw Data'!$B$4:$B$185,0),MATCH('Data above threshold'!AD$4,'Raw Data'!$3:$3,0)-1),"NA"))</f>
        <v>-0.059</v>
      </c>
      <c r="AC26" s="103" t="n">
        <f aca="true">IF(ISBLANK(OFFSET('Raw Data'!$A$3,MATCH('Data above threshold'!$A26,'Raw Data'!$B$4:$B$185,0),MATCH('Data above threshold'!AE$4,'Raw Data'!$3:$3,0)-1)),"", IFERROR($J26*OFFSET('Raw Data'!$A$3,MATCH('Data above threshold'!$A26,'Raw Data'!$B$4:$B$185,0),MATCH('Data above threshold'!AE$4,'Raw Data'!$3:$3,0)-1),"NA"))</f>
        <v>1.113</v>
      </c>
      <c r="AD26" s="103" t="n">
        <f aca="true">IF(ISBLANK(OFFSET('Raw Data'!$A$3,MATCH('Data above threshold'!$A26,'Raw Data'!$B$4:$B$185,0),MATCH('Data above threshold'!AF$4,'Raw Data'!$3:$3,0)-1)),"", IFERROR($J26*OFFSET('Raw Data'!$A$3,MATCH('Data above threshold'!$A26,'Raw Data'!$B$4:$B$185,0),MATCH('Data above threshold'!AF$4,'Raw Data'!$3:$3,0)-1),"NA"))</f>
        <v>2.012</v>
      </c>
      <c r="AE26" s="103" t="n">
        <f aca="true">IF(ISBLANK(OFFSET('Raw Data'!$A$3,MATCH('Data above threshold'!$A26,'Raw Data'!$B$4:$B$185,0),MATCH('Data above threshold'!AG$4,'Raw Data'!$3:$3,0)-1)),"", IFERROR($J26*OFFSET('Raw Data'!$A$3,MATCH('Data above threshold'!$A26,'Raw Data'!$B$4:$B$185,0),MATCH('Data above threshold'!AG$4,'Raw Data'!$3:$3,0)-1),"NA"))</f>
        <v>3.07</v>
      </c>
      <c r="AF26" s="103" t="n">
        <f aca="true">IF(ISBLANK(OFFSET('Raw Data'!$A$3,MATCH('Data above threshold'!$A26,'Raw Data'!$B$4:$B$185,0),MATCH('Data above threshold'!AH$4,'Raw Data'!$3:$3,0)-1)),"", IFERROR($J26*OFFSET('Raw Data'!$A$3,MATCH('Data above threshold'!$A26,'Raw Data'!$B$4:$B$185,0),MATCH('Data above threshold'!AH$4,'Raw Data'!$3:$3,0)-1),"NA"))</f>
        <v>3.187</v>
      </c>
      <c r="AG26" s="103" t="n">
        <f aca="true">IF(ISBLANK(OFFSET('Raw Data'!$A$3,MATCH('Data above threshold'!$A26,'Raw Data'!$B$4:$B$185,0),MATCH('Data above threshold'!AI$4,'Raw Data'!$3:$3,0)-1)),"", IFERROR($J26*OFFSET('Raw Data'!$A$3,MATCH('Data above threshold'!$A26,'Raw Data'!$B$4:$B$185,0),MATCH('Data above threshold'!AI$4,'Raw Data'!$3:$3,0)-1),"NA"))</f>
        <v>-0.217</v>
      </c>
      <c r="AH26" s="103" t="n">
        <f aca="true">IF(ISBLANK(OFFSET('Raw Data'!$A$3,MATCH('Data above threshold'!$A26,'Raw Data'!$B$4:$B$185,0),MATCH('Data above threshold'!AJ$4,'Raw Data'!$3:$3,0)-1)),"", IFERROR($J26*OFFSET('Raw Data'!$A$3,MATCH('Data above threshold'!$A26,'Raw Data'!$B$4:$B$185,0),MATCH('Data above threshold'!AJ$4,'Raw Data'!$3:$3,0)-1),"NA"))</f>
        <v>0.972</v>
      </c>
      <c r="AI26" s="103" t="n">
        <f aca="true">IF(ISBLANK(OFFSET('Raw Data'!$A$3,MATCH('Data above threshold'!$A26,'Raw Data'!$B$4:$B$185,0),MATCH('Data above threshold'!AK$4,'Raw Data'!$3:$3,0)-1)),"", IFERROR($J26*OFFSET('Raw Data'!$A$3,MATCH('Data above threshold'!$A26,'Raw Data'!$B$4:$B$185,0),MATCH('Data above threshold'!AK$4,'Raw Data'!$3:$3,0)-1),"NA"))</f>
        <v>0.094</v>
      </c>
      <c r="AJ26" s="103" t="n">
        <f aca="true">IF(ISBLANK(OFFSET('Raw Data'!$A$3,MATCH('Data above threshold'!$A26,'Raw Data'!$B$4:$B$185,0),MATCH('Data above threshold'!AL$4,'Raw Data'!$3:$3,0)-1)),"", IFERROR($J26*OFFSET('Raw Data'!$A$3,MATCH('Data above threshold'!$A26,'Raw Data'!$B$4:$B$185,0),MATCH('Data above threshold'!AL$4,'Raw Data'!$3:$3,0)-1),"NA"))</f>
        <v>1.416</v>
      </c>
      <c r="AK26" s="103" t="n">
        <f aca="true">IF(ISBLANK(OFFSET('Raw Data'!$A$3,MATCH('Data above threshold'!$A26,'Raw Data'!$B$4:$B$185,0),MATCH('Data above threshold'!AM$4,'Raw Data'!$3:$3,0)-1)),"", IFERROR($J26*OFFSET('Raw Data'!$A$3,MATCH('Data above threshold'!$A26,'Raw Data'!$B$4:$B$185,0),MATCH('Data above threshold'!AM$4,'Raw Data'!$3:$3,0)-1),"NA"))</f>
        <v>2.905</v>
      </c>
      <c r="AL26" s="103" t="n">
        <f aca="true">IF(ISBLANK(OFFSET('Raw Data'!$A$3,MATCH('Data above threshold'!$A26,'Raw Data'!$B$4:$B$185,0),MATCH('Data above threshold'!AN$4,'Raw Data'!$3:$3,0)-1)),"", IFERROR($J26*OFFSET('Raw Data'!$A$3,MATCH('Data above threshold'!$A26,'Raw Data'!$B$4:$B$185,0),MATCH('Data above threshold'!AN$4,'Raw Data'!$3:$3,0)-1),"NA"))</f>
        <v>0.124</v>
      </c>
      <c r="AM26" s="103" t="n">
        <f aca="true">IF(ISBLANK(OFFSET('Raw Data'!$A$3,MATCH('Data above threshold'!$A26,'Raw Data'!$B$4:$B$185,0),MATCH('Data above threshold'!AO$4,'Raw Data'!$3:$3,0)-1)),"", IFERROR($J26*OFFSET('Raw Data'!$A$3,MATCH('Data above threshold'!$A26,'Raw Data'!$B$4:$B$185,0),MATCH('Data above threshold'!AO$4,'Raw Data'!$3:$3,0)-1),"NA"))</f>
        <v>2.408</v>
      </c>
      <c r="AN26" s="103" t="n">
        <f aca="true">IF(ISBLANK(OFFSET('Raw Data'!$A$3,MATCH('Data above threshold'!$A26,'Raw Data'!$B$4:$B$185,0),MATCH('Data above threshold'!AP$4,'Raw Data'!$3:$3,0)-1)),"", IFERROR($J26*OFFSET('Raw Data'!$A$3,MATCH('Data above threshold'!$A26,'Raw Data'!$B$4:$B$185,0),MATCH('Data above threshold'!AP$4,'Raw Data'!$3:$3,0)-1),"NA"))</f>
        <v>1.014</v>
      </c>
      <c r="AO26" s="103" t="n">
        <f aca="true">IF(ISBLANK(OFFSET('Raw Data'!$A$3,MATCH('Data above threshold'!$A26,'Raw Data'!$B$4:$B$185,0),MATCH('Data above threshold'!AQ$4,'Raw Data'!$3:$3,0)-1)),"", IFERROR($J26*OFFSET('Raw Data'!$A$3,MATCH('Data above threshold'!$A26,'Raw Data'!$B$4:$B$185,0),MATCH('Data above threshold'!AQ$4,'Raw Data'!$3:$3,0)-1),"NA"))</f>
        <v>0.609</v>
      </c>
      <c r="AP26" s="103" t="n">
        <f aca="true">IF(ISBLANK(OFFSET('Raw Data'!$A$3,MATCH('Data above threshold'!$A26,'Raw Data'!$B$4:$B$185,0),MATCH('Data above threshold'!AR$4,'Raw Data'!$3:$3,0)-1)),"", IFERROR($J26*OFFSET('Raw Data'!$A$3,MATCH('Data above threshold'!$A26,'Raw Data'!$B$4:$B$185,0),MATCH('Data above threshold'!AR$4,'Raw Data'!$3:$3,0)-1),"NA"))</f>
        <v>0.881</v>
      </c>
      <c r="AQ26" s="103" t="n">
        <f aca="true">IF(ISBLANK(OFFSET('Raw Data'!$A$3,MATCH('Data above threshold'!$A26,'Raw Data'!$B$4:$B$185,0),MATCH('Data above threshold'!AS$4,'Raw Data'!$3:$3,0)-1)),"", IFERROR($J26*OFFSET('Raw Data'!$A$3,MATCH('Data above threshold'!$A26,'Raw Data'!$B$4:$B$185,0),MATCH('Data above threshold'!AS$4,'Raw Data'!$3:$3,0)-1),"NA"))</f>
        <v>2.536</v>
      </c>
      <c r="AR26" s="103" t="n">
        <f aca="true">IF(ISBLANK(OFFSET('Raw Data'!$A$3,MATCH('Data above threshold'!$A26,'Raw Data'!$B$4:$B$185,0),MATCH('Data above threshold'!AT$4,'Raw Data'!$3:$3,0)-1)),"", IFERROR($J26*OFFSET('Raw Data'!$A$3,MATCH('Data above threshold'!$A26,'Raw Data'!$B$4:$B$185,0),MATCH('Data above threshold'!AT$4,'Raw Data'!$3:$3,0)-1),"NA"))</f>
        <v>0</v>
      </c>
      <c r="AS26" s="103" t="n">
        <f aca="true">IF(ISBLANK(OFFSET('Raw Data'!$A$3,MATCH('Data above threshold'!$A26,'Raw Data'!$B$4:$B$185,0),MATCH('Data above threshold'!AU$4,'Raw Data'!$3:$3,0)-1)),"", IFERROR($J26*OFFSET('Raw Data'!$A$3,MATCH('Data above threshold'!$A26,'Raw Data'!$B$4:$B$185,0),MATCH('Data above threshold'!AU$4,'Raw Data'!$3:$3,0)-1),"NA"))</f>
        <v>2.276</v>
      </c>
      <c r="AT26" s="103" t="n">
        <f aca="true">IF(ISBLANK(OFFSET('Raw Data'!$A$3,MATCH('Data above threshold'!$A26,'Raw Data'!$B$4:$B$185,0),MATCH('Data above threshold'!AV$4,'Raw Data'!$3:$3,0)-1)),"", IFERROR($J26*OFFSET('Raw Data'!$A$3,MATCH('Data above threshold'!$A26,'Raw Data'!$B$4:$B$185,0),MATCH('Data above threshold'!AV$4,'Raw Data'!$3:$3,0)-1),"NA"))</f>
        <v>0</v>
      </c>
      <c r="AU26" s="103" t="n">
        <f aca="true">IF(ISBLANK(OFFSET('Raw Data'!$A$3,MATCH('Data above threshold'!$A26,'Raw Data'!$B$4:$B$185,0),MATCH('Data above threshold'!AW$4,'Raw Data'!$3:$3,0)-1)),"", IFERROR($J26*OFFSET('Raw Data'!$A$3,MATCH('Data above threshold'!$A26,'Raw Data'!$B$4:$B$185,0),MATCH('Data above threshold'!AW$4,'Raw Data'!$3:$3,0)-1),"NA"))</f>
        <v>-0.182</v>
      </c>
      <c r="AV26" s="103" t="n">
        <f aca="true">IF(ISBLANK(OFFSET('Raw Data'!$A$3,MATCH('Data above threshold'!$A26,'Raw Data'!$B$4:$B$185,0),MATCH('Data above threshold'!AX$4,'Raw Data'!$3:$3,0)-1)),"", IFERROR($J26*OFFSET('Raw Data'!$A$3,MATCH('Data above threshold'!$A26,'Raw Data'!$B$4:$B$185,0),MATCH('Data above threshold'!AX$4,'Raw Data'!$3:$3,0)-1),"NA"))</f>
        <v>0</v>
      </c>
      <c r="AW26" s="103" t="n">
        <f aca="true">IF(ISBLANK(OFFSET('Raw Data'!$A$3,MATCH('Data above threshold'!$A26,'Raw Data'!$B$4:$B$185,0),MATCH('Data above threshold'!AY$4,'Raw Data'!$3:$3,0)-1)),"", IFERROR($J26*OFFSET('Raw Data'!$A$3,MATCH('Data above threshold'!$A26,'Raw Data'!$B$4:$B$185,0),MATCH('Data above threshold'!AY$4,'Raw Data'!$3:$3,0)-1),"NA"))</f>
        <v>2.614</v>
      </c>
      <c r="AX26" s="103" t="n">
        <f aca="true">IF(ISBLANK(OFFSET('Raw Data'!$A$3,MATCH('Data above threshold'!$A26,'Raw Data'!$B$4:$B$185,0),MATCH('Data above threshold'!AZ$4,'Raw Data'!$3:$3,0)-1)),"", IFERROR($J26*OFFSET('Raw Data'!$A$3,MATCH('Data above threshold'!$A26,'Raw Data'!$B$4:$B$185,0),MATCH('Data above threshold'!AZ$4,'Raw Data'!$3:$3,0)-1),"NA"))</f>
        <v>1.155</v>
      </c>
      <c r="AY26" s="103" t="n">
        <f aca="true">IF(ISBLANK(OFFSET('Raw Data'!$A$3,MATCH('Data above threshold'!$A26,'Raw Data'!$B$4:$B$185,0),MATCH('Data above threshold'!BA$4,'Raw Data'!$3:$3,0)-1)),"", IFERROR($J26*OFFSET('Raw Data'!$A$3,MATCH('Data above threshold'!$A26,'Raw Data'!$B$4:$B$185,0),MATCH('Data above threshold'!BA$4,'Raw Data'!$3:$3,0)-1),"NA"))</f>
        <v>2.541</v>
      </c>
      <c r="AZ26" s="103" t="n">
        <f aca="true">IF(ISBLANK(OFFSET('Raw Data'!$A$3,MATCH('Data above threshold'!$A26,'Raw Data'!$B$4:$B$185,0),MATCH('Data above threshold'!BB$4,'Raw Data'!$3:$3,0)-1)),"", IFERROR($J26*OFFSET('Raw Data'!$A$3,MATCH('Data above threshold'!$A26,'Raw Data'!$B$4:$B$185,0),MATCH('Data above threshold'!BB$4,'Raw Data'!$3:$3,0)-1),"NA"))</f>
        <v>-0.784</v>
      </c>
      <c r="BA26" s="103" t="n">
        <f aca="true">IF(ISBLANK(OFFSET('Raw Data'!$A$3,MATCH('Data above threshold'!$A26,'Raw Data'!$B$4:$B$185,0),MATCH('Data above threshold'!BC$4,'Raw Data'!$3:$3,0)-1)),"", IFERROR($J26*OFFSET('Raw Data'!$A$3,MATCH('Data above threshold'!$A26,'Raw Data'!$B$4:$B$185,0),MATCH('Data above threshold'!BC$4,'Raw Data'!$3:$3,0)-1),"NA"))</f>
        <v>2.715</v>
      </c>
      <c r="BB26" s="103" t="n">
        <f aca="true">IF(ISBLANK(OFFSET('Raw Data'!$A$3,MATCH('Data above threshold'!$A26,'Raw Data'!$B$4:$B$185,0),MATCH('Data above threshold'!BD$4,'Raw Data'!$3:$3,0)-1)),"", IFERROR($J26*OFFSET('Raw Data'!$A$3,MATCH('Data above threshold'!$A26,'Raw Data'!$B$4:$B$185,0),MATCH('Data above threshold'!BD$4,'Raw Data'!$3:$3,0)-1),"NA"))</f>
        <v>0.622</v>
      </c>
      <c r="BC26" s="103" t="n">
        <f aca="true">IF(ISBLANK(OFFSET('Raw Data'!$A$3,MATCH('Data above threshold'!$A26,'Raw Data'!$B$4:$B$185,0),MATCH('Data above threshold'!BE$4,'Raw Data'!$3:$3,0)-1)),"", IFERROR($J26*OFFSET('Raw Data'!$A$3,MATCH('Data above threshold'!$A26,'Raw Data'!$B$4:$B$185,0),MATCH('Data above threshold'!BE$4,'Raw Data'!$3:$3,0)-1),"NA"))</f>
        <v>0.061</v>
      </c>
      <c r="BD26" s="103" t="n">
        <f aca="true">IF(ISBLANK(OFFSET('Raw Data'!$A$3,MATCH('Data above threshold'!$A26,'Raw Data'!$B$4:$B$185,0),MATCH('Data above threshold'!BF$4,'Raw Data'!$3:$3,0)-1)),"", IFERROR($J26*OFFSET('Raw Data'!$A$3,MATCH('Data above threshold'!$A26,'Raw Data'!$B$4:$B$185,0),MATCH('Data above threshold'!BF$4,'Raw Data'!$3:$3,0)-1),"NA"))</f>
        <v>0</v>
      </c>
      <c r="BE26" s="103" t="n">
        <f aca="true">IF(ISBLANK(OFFSET('Raw Data'!$A$3,MATCH('Data above threshold'!$A26,'Raw Data'!$B$4:$B$185,0),MATCH('Data above threshold'!BG$4,'Raw Data'!$3:$3,0)-1)),"", IFERROR($J26*OFFSET('Raw Data'!$A$3,MATCH('Data above threshold'!$A26,'Raw Data'!$B$4:$B$185,0),MATCH('Data above threshold'!BG$4,'Raw Data'!$3:$3,0)-1),"NA"))</f>
        <v>2.492</v>
      </c>
      <c r="BF26" s="103" t="n">
        <f aca="true">IF(ISBLANK(OFFSET('Raw Data'!$A$3,MATCH('Data above threshold'!$A26,'Raw Data'!$B$4:$B$185,0),MATCH('Data above threshold'!BH$4,'Raw Data'!$3:$3,0)-1)),"", IFERROR($J26*OFFSET('Raw Data'!$A$3,MATCH('Data above threshold'!$A26,'Raw Data'!$B$4:$B$185,0),MATCH('Data above threshold'!BH$4,'Raw Data'!$3:$3,0)-1),"NA"))</f>
        <v>-1.012</v>
      </c>
      <c r="BG26" s="103" t="n">
        <f aca="true">IF(ISBLANK(OFFSET('Raw Data'!$A$3,MATCH('Data above threshold'!$A26,'Raw Data'!$B$4:$B$185,0),MATCH('Data above threshold'!BI$4,'Raw Data'!$3:$3,0)-1)),"", IFERROR($J26*OFFSET('Raw Data'!$A$3,MATCH('Data above threshold'!$A26,'Raw Data'!$B$4:$B$185,0),MATCH('Data above threshold'!BI$4,'Raw Data'!$3:$3,0)-1),"NA"))</f>
        <v>0.158</v>
      </c>
      <c r="BH26" s="103" t="n">
        <f aca="true">IF(ISBLANK(OFFSET('Raw Data'!$A$3,MATCH('Data above threshold'!$A26,'Raw Data'!$B$4:$B$185,0),MATCH('Data above threshold'!BJ$4,'Raw Data'!$3:$3,0)-1)),"", IFERROR($J26*OFFSET('Raw Data'!$A$3,MATCH('Data above threshold'!$A26,'Raw Data'!$B$4:$B$185,0),MATCH('Data above threshold'!BJ$4,'Raw Data'!$3:$3,0)-1),"NA"))</f>
        <v>2.299</v>
      </c>
      <c r="BI26" s="103" t="n">
        <f aca="true">IF(ISBLANK(OFFSET('Raw Data'!$A$3,MATCH('Data above threshold'!$A26,'Raw Data'!$B$4:$B$185,0),MATCH('Data above threshold'!BK$4,'Raw Data'!$3:$3,0)-1)),"", IFERROR($J26*OFFSET('Raw Data'!$A$3,MATCH('Data above threshold'!$A26,'Raw Data'!$B$4:$B$185,0),MATCH('Data above threshold'!BK$4,'Raw Data'!$3:$3,0)-1),"NA"))</f>
        <v>0</v>
      </c>
      <c r="BJ26" s="103" t="n">
        <f aca="true">IF(ISBLANK(OFFSET('Raw Data'!$A$3,MATCH('Data above threshold'!$A26,'Raw Data'!$B$4:$B$185,0),MATCH('Data above threshold'!BL$4,'Raw Data'!$3:$3,0)-1)),"", IFERROR($J26*OFFSET('Raw Data'!$A$3,MATCH('Data above threshold'!$A26,'Raw Data'!$B$4:$B$185,0),MATCH('Data above threshold'!BL$4,'Raw Data'!$3:$3,0)-1),"NA"))</f>
        <v>0.907</v>
      </c>
      <c r="BK26" s="103" t="n">
        <f aca="true">IF(ISBLANK(OFFSET('Raw Data'!$A$3,MATCH('Data above threshold'!$A26,'Raw Data'!$B$4:$B$185,0),MATCH('Data above threshold'!BM$4,'Raw Data'!$3:$3,0)-1)),"", IFERROR($J26*OFFSET('Raw Data'!$A$3,MATCH('Data above threshold'!$A26,'Raw Data'!$B$4:$B$185,0),MATCH('Data above threshold'!BM$4,'Raw Data'!$3:$3,0)-1),"NA"))</f>
        <v>0</v>
      </c>
      <c r="BL26" s="103" t="n">
        <f aca="true">IF(ISBLANK(OFFSET('Raw Data'!$A$3,MATCH('Data above threshold'!$A26,'Raw Data'!$B$4:$B$185,0),MATCH('Data above threshold'!BN$4,'Raw Data'!$3:$3,0)-1)),"", IFERROR($J26*OFFSET('Raw Data'!$A$3,MATCH('Data above threshold'!$A26,'Raw Data'!$B$4:$B$185,0),MATCH('Data above threshold'!BN$4,'Raw Data'!$3:$3,0)-1),"NA"))</f>
        <v>0</v>
      </c>
      <c r="BM26" s="103" t="n">
        <f aca="true">IF(ISBLANK(OFFSET('Raw Data'!$A$3,MATCH('Data above threshold'!$A26,'Raw Data'!$B$4:$B$185,0),MATCH('Data above threshold'!BO$4,'Raw Data'!$3:$3,0)-1)),"", IFERROR($J26*OFFSET('Raw Data'!$A$3,MATCH('Data above threshold'!$A26,'Raw Data'!$B$4:$B$185,0),MATCH('Data above threshold'!BO$4,'Raw Data'!$3:$3,0)-1),"NA"))</f>
        <v>3.014</v>
      </c>
      <c r="BN26" s="103" t="n">
        <f aca="true">IF(ISBLANK(OFFSET('Raw Data'!$A$3,MATCH('Data above threshold'!$A26,'Raw Data'!$B$4:$B$185,0),MATCH('Data above threshold'!BP$4,'Raw Data'!$3:$3,0)-1)),"", IFERROR($J26*OFFSET('Raw Data'!$A$3,MATCH('Data above threshold'!$A26,'Raw Data'!$B$4:$B$185,0),MATCH('Data above threshold'!BP$4,'Raw Data'!$3:$3,0)-1),"NA"))</f>
        <v>3.451</v>
      </c>
      <c r="BO26" s="103" t="n">
        <f aca="true">IF(ISBLANK(OFFSET('Raw Data'!$A$3,MATCH('Data above threshold'!$A26,'Raw Data'!$B$4:$B$185,0),MATCH('Data above threshold'!BQ$4,'Raw Data'!$3:$3,0)-1)),"", IFERROR($J26*OFFSET('Raw Data'!$A$3,MATCH('Data above threshold'!$A26,'Raw Data'!$B$4:$B$185,0),MATCH('Data above threshold'!BQ$4,'Raw Data'!$3:$3,0)-1),"NA"))</f>
        <v>0</v>
      </c>
      <c r="BP26" s="103" t="n">
        <f aca="true">IF(ISBLANK(OFFSET('Raw Data'!$A$3,MATCH('Data above threshold'!$A26,'Raw Data'!$B$4:$B$185,0),MATCH('Data above threshold'!BR$4,'Raw Data'!$3:$3,0)-1)),"", IFERROR($J26*OFFSET('Raw Data'!$A$3,MATCH('Data above threshold'!$A26,'Raw Data'!$B$4:$B$185,0),MATCH('Data above threshold'!BR$4,'Raw Data'!$3:$3,0)-1),"NA"))</f>
        <v>0.495</v>
      </c>
      <c r="BQ26" s="103" t="n">
        <f aca="true">IF(ISBLANK(OFFSET('Raw Data'!$A$3,MATCH('Data above threshold'!$A26,'Raw Data'!$B$4:$B$185,0),MATCH('Data above threshold'!BS$4,'Raw Data'!$3:$3,0)-1)),"", IFERROR($J26*OFFSET('Raw Data'!$A$3,MATCH('Data above threshold'!$A26,'Raw Data'!$B$4:$B$185,0),MATCH('Data above threshold'!BS$4,'Raw Data'!$3:$3,0)-1),"NA"))</f>
        <v>0.517</v>
      </c>
      <c r="BR26" s="103" t="n">
        <f aca="true">IF(ISBLANK(OFFSET('Raw Data'!$A$3,MATCH('Data above threshold'!$A26,'Raw Data'!$B$4:$B$185,0),MATCH('Data above threshold'!BT$4,'Raw Data'!$3:$3,0)-1)),"", IFERROR($J26*OFFSET('Raw Data'!$A$3,MATCH('Data above threshold'!$A26,'Raw Data'!$B$4:$B$185,0),MATCH('Data above threshold'!BT$4,'Raw Data'!$3:$3,0)-1),"NA"))</f>
        <v>-0.509</v>
      </c>
      <c r="BS26" s="103" t="n">
        <f aca="true">IF(ISBLANK(OFFSET('Raw Data'!$A$3,MATCH('Data above threshold'!$A26,'Raw Data'!$B$4:$B$185,0),MATCH('Data above threshold'!BU$4,'Raw Data'!$3:$3,0)-1)),"", IFERROR($J26*OFFSET('Raw Data'!$A$3,MATCH('Data above threshold'!$A26,'Raw Data'!$B$4:$B$185,0),MATCH('Data above threshold'!BU$4,'Raw Data'!$3:$3,0)-1),"NA"))</f>
        <v>0</v>
      </c>
      <c r="BT26" s="103" t="n">
        <f aca="true">IF(ISBLANK(OFFSET('Raw Data'!$A$3,MATCH('Data above threshold'!$A26,'Raw Data'!$B$4:$B$185,0),MATCH('Data above threshold'!BV$4,'Raw Data'!$3:$3,0)-1)),"", IFERROR($J26*OFFSET('Raw Data'!$A$3,MATCH('Data above threshold'!$A26,'Raw Data'!$B$4:$B$185,0),MATCH('Data above threshold'!BV$4,'Raw Data'!$3:$3,0)-1),"NA"))</f>
        <v>-0.923</v>
      </c>
      <c r="BU26" s="103" t="n">
        <f aca="true">IF(ISBLANK(OFFSET('Raw Data'!$A$3,MATCH('Data above threshold'!$A26,'Raw Data'!$B$4:$B$185,0),MATCH('Data above threshold'!BW$4,'Raw Data'!$3:$3,0)-1)),"", IFERROR($J26*OFFSET('Raw Data'!$A$3,MATCH('Data above threshold'!$A26,'Raw Data'!$B$4:$B$185,0),MATCH('Data above threshold'!BW$4,'Raw Data'!$3:$3,0)-1),"NA"))</f>
        <v>0</v>
      </c>
      <c r="BV26" s="103" t="n">
        <f aca="true">IF(ISBLANK(OFFSET('Raw Data'!$A$3,MATCH('Data above threshold'!$A26,'Raw Data'!$B$4:$B$185,0),MATCH('Data above threshold'!BX$4,'Raw Data'!$3:$3,0)-1)),"", IFERROR($J26*OFFSET('Raw Data'!$A$3,MATCH('Data above threshold'!$A26,'Raw Data'!$B$4:$B$185,0),MATCH('Data above threshold'!BX$4,'Raw Data'!$3:$3,0)-1),"NA"))</f>
        <v>2.189</v>
      </c>
      <c r="BW26" s="103" t="n">
        <f aca="true">IF(ISBLANK(OFFSET('Raw Data'!$A$3,MATCH('Data above threshold'!$A26,'Raw Data'!$B$4:$B$185,0),MATCH('Data above threshold'!BY$4,'Raw Data'!$3:$3,0)-1)),"", IFERROR($J26*OFFSET('Raw Data'!$A$3,MATCH('Data above threshold'!$A26,'Raw Data'!$B$4:$B$185,0),MATCH('Data above threshold'!BY$4,'Raw Data'!$3:$3,0)-1),"NA"))</f>
        <v>0.773</v>
      </c>
      <c r="BX26" s="103" t="n">
        <f aca="true">IF(ISBLANK(OFFSET('Raw Data'!$A$3,MATCH('Data above threshold'!$A26,'Raw Data'!$B$4:$B$185,0),MATCH('Data above threshold'!BZ$4,'Raw Data'!$3:$3,0)-1)),"", IFERROR($J26*OFFSET('Raw Data'!$A$3,MATCH('Data above threshold'!$A26,'Raw Data'!$B$4:$B$185,0),MATCH('Data above threshold'!BZ$4,'Raw Data'!$3:$3,0)-1),"NA"))</f>
        <v>1.307</v>
      </c>
      <c r="BY26" s="103" t="n">
        <f aca="true">IF(ISBLANK(OFFSET('Raw Data'!$A$3,MATCH('Data above threshold'!$A26,'Raw Data'!$B$4:$B$185,0),MATCH('Data above threshold'!CA$4,'Raw Data'!$3:$3,0)-1)),"", IFERROR($J26*OFFSET('Raw Data'!$A$3,MATCH('Data above threshold'!$A26,'Raw Data'!$B$4:$B$185,0),MATCH('Data above threshold'!CA$4,'Raw Data'!$3:$3,0)-1),"NA"))</f>
        <v>0.363</v>
      </c>
      <c r="BZ26" s="103" t="n">
        <f aca="true">IF(ISBLANK(OFFSET('Raw Data'!$A$3,MATCH('Data above threshold'!$A26,'Raw Data'!$B$4:$B$185,0),MATCH('Data above threshold'!CB$4,'Raw Data'!$3:$3,0)-1)),"", IFERROR($J26*OFFSET('Raw Data'!$A$3,MATCH('Data above threshold'!$A26,'Raw Data'!$B$4:$B$185,0),MATCH('Data above threshold'!CB$4,'Raw Data'!$3:$3,0)-1),"NA"))</f>
        <v>0</v>
      </c>
      <c r="CA26" s="103" t="n">
        <f aca="true">IF(ISBLANK(OFFSET('Raw Data'!$A$3,MATCH('Data above threshold'!$A26,'Raw Data'!$B$4:$B$185,0),MATCH('Data above threshold'!CC$4,'Raw Data'!$3:$3,0)-1)),"", IFERROR($J26*OFFSET('Raw Data'!$A$3,MATCH('Data above threshold'!$A26,'Raw Data'!$B$4:$B$185,0),MATCH('Data above threshold'!CC$4,'Raw Data'!$3:$3,0)-1),"NA"))</f>
        <v>0</v>
      </c>
      <c r="CB26" s="103" t="n">
        <f aca="true">IF(ISBLANK(OFFSET('Raw Data'!$A$3,MATCH('Data above threshold'!$A26,'Raw Data'!$B$4:$B$185,0),MATCH('Data above threshold'!CD$4,'Raw Data'!$3:$3,0)-1)),"", IFERROR($J26*OFFSET('Raw Data'!$A$3,MATCH('Data above threshold'!$A26,'Raw Data'!$B$4:$B$185,0),MATCH('Data above threshold'!CD$4,'Raw Data'!$3:$3,0)-1),"NA"))</f>
        <v>2.864</v>
      </c>
      <c r="CC26" s="103" t="n">
        <f aca="true">IF(ISBLANK(OFFSET('Raw Data'!$A$3,MATCH('Data above threshold'!$A26,'Raw Data'!$B$4:$B$185,0),MATCH('Data above threshold'!CE$4,'Raw Data'!$3:$3,0)-1)),"", IFERROR($J26*OFFSET('Raw Data'!$A$3,MATCH('Data above threshold'!$A26,'Raw Data'!$B$4:$B$185,0),MATCH('Data above threshold'!CE$4,'Raw Data'!$3:$3,0)-1),"NA"))</f>
        <v>1.655</v>
      </c>
      <c r="CD26" s="103" t="n">
        <f aca="true">IF(ISBLANK(OFFSET('Raw Data'!$A$3,MATCH('Data above threshold'!$A26,'Raw Data'!$B$4:$B$185,0),MATCH('Data above threshold'!CF$4,'Raw Data'!$3:$3,0)-1)),"", IFERROR($J26*OFFSET('Raw Data'!$A$3,MATCH('Data above threshold'!$A26,'Raw Data'!$B$4:$B$185,0),MATCH('Data above threshold'!CF$4,'Raw Data'!$3:$3,0)-1),"NA"))</f>
        <v>0</v>
      </c>
      <c r="CE26" s="103" t="n">
        <f aca="true">IF(ISBLANK(OFFSET('Raw Data'!$A$3,MATCH('Data above threshold'!$A26,'Raw Data'!$B$4:$B$185,0),MATCH('Data above threshold'!CG$4,'Raw Data'!$3:$3,0)-1)),"", IFERROR($J26*OFFSET('Raw Data'!$A$3,MATCH('Data above threshold'!$A26,'Raw Data'!$B$4:$B$185,0),MATCH('Data above threshold'!CG$4,'Raw Data'!$3:$3,0)-1),"NA"))</f>
        <v>2.664</v>
      </c>
      <c r="CF26" s="103" t="n">
        <f aca="true">IF(ISBLANK(OFFSET('Raw Data'!$A$3,MATCH('Data above threshold'!$A26,'Raw Data'!$B$4:$B$185,0),MATCH('Data above threshold'!CH$4,'Raw Data'!$3:$3,0)-1)),"", IFERROR($J26*OFFSET('Raw Data'!$A$3,MATCH('Data above threshold'!$A26,'Raw Data'!$B$4:$B$185,0),MATCH('Data above threshold'!CH$4,'Raw Data'!$3:$3,0)-1),"NA"))</f>
        <v>0</v>
      </c>
      <c r="CG26" s="103" t="n">
        <f aca="true">IF(ISBLANK(OFFSET('Raw Data'!$A$3,MATCH('Data above threshold'!$A26,'Raw Data'!$B$4:$B$185,0),MATCH('Data above threshold'!CI$4,'Raw Data'!$3:$3,0)-1)),"", IFERROR($J26*OFFSET('Raw Data'!$A$3,MATCH('Data above threshold'!$A26,'Raw Data'!$B$4:$B$185,0),MATCH('Data above threshold'!CI$4,'Raw Data'!$3:$3,0)-1),"NA"))</f>
        <v>0</v>
      </c>
      <c r="CH26" s="103" t="n">
        <f aca="true">IF(ISBLANK(OFFSET('Raw Data'!$A$3,MATCH('Data above threshold'!$A26,'Raw Data'!$B$4:$B$185,0),MATCH('Data above threshold'!CJ$4,'Raw Data'!$3:$3,0)-1)),"", IFERROR($J26*OFFSET('Raw Data'!$A$3,MATCH('Data above threshold'!$A26,'Raw Data'!$B$4:$B$185,0),MATCH('Data above threshold'!CJ$4,'Raw Data'!$3:$3,0)-1),"NA"))</f>
        <v>1.037</v>
      </c>
      <c r="CI26" s="103" t="n">
        <f aca="true">IF(ISBLANK(OFFSET('Raw Data'!$A$3,MATCH('Data above threshold'!$A26,'Raw Data'!$B$4:$B$185,0),MATCH('Data above threshold'!CK$4,'Raw Data'!$3:$3,0)-1)),"", IFERROR($J26*OFFSET('Raw Data'!$A$3,MATCH('Data above threshold'!$A26,'Raw Data'!$B$4:$B$185,0),MATCH('Data above threshold'!CK$4,'Raw Data'!$3:$3,0)-1),"NA"))</f>
        <v>-0.282</v>
      </c>
      <c r="CJ26" s="103" t="n">
        <f aca="true">IF(ISBLANK(OFFSET('Raw Data'!$A$3,MATCH('Data above threshold'!$A26,'Raw Data'!$B$4:$B$185,0),MATCH('Data above threshold'!CL$4,'Raw Data'!$3:$3,0)-1)),"", IFERROR($J26*OFFSET('Raw Data'!$A$3,MATCH('Data above threshold'!$A26,'Raw Data'!$B$4:$B$185,0),MATCH('Data above threshold'!CL$4,'Raw Data'!$3:$3,0)-1),"NA"))</f>
        <v>0.676</v>
      </c>
      <c r="CK26" s="103" t="n">
        <f aca="true">IF(ISBLANK(OFFSET('Raw Data'!$A$3,MATCH('Data above threshold'!$A26,'Raw Data'!$B$4:$B$185,0),MATCH('Data above threshold'!CM$4,'Raw Data'!$3:$3,0)-1)),"", IFERROR($J26*OFFSET('Raw Data'!$A$3,MATCH('Data above threshold'!$A26,'Raw Data'!$B$4:$B$185,0),MATCH('Data above threshold'!CM$4,'Raw Data'!$3:$3,0)-1),"NA"))</f>
        <v>2.661</v>
      </c>
      <c r="CL26" s="103" t="n">
        <f aca="true">IF(ISBLANK(OFFSET('Raw Data'!$A$3,MATCH('Data above threshold'!$A26,'Raw Data'!$B$4:$B$185,0),MATCH('Data above threshold'!CN$4,'Raw Data'!$3:$3,0)-1)),"", IFERROR($J26*OFFSET('Raw Data'!$A$3,MATCH('Data above threshold'!$A26,'Raw Data'!$B$4:$B$185,0),MATCH('Data above threshold'!CN$4,'Raw Data'!$3:$3,0)-1),"NA"))</f>
        <v>1.625</v>
      </c>
      <c r="CM26" s="103" t="n">
        <f aca="true">IF(ISBLANK(OFFSET('Raw Data'!$A$3,MATCH('Data above threshold'!$A26,'Raw Data'!$B$4:$B$185,0),MATCH('Data above threshold'!CO$4,'Raw Data'!$3:$3,0)-1)),"", IFERROR($J26*OFFSET('Raw Data'!$A$3,MATCH('Data above threshold'!$A26,'Raw Data'!$B$4:$B$185,0),MATCH('Data above threshold'!CO$4,'Raw Data'!$3:$3,0)-1),"NA"))</f>
        <v>0.837</v>
      </c>
      <c r="CN26" s="103" t="n">
        <f aca="true">IF(ISBLANK(OFFSET('Raw Data'!$A$3,MATCH('Data above threshold'!$A26,'Raw Data'!$B$4:$B$185,0),MATCH('Data above threshold'!CP$4,'Raw Data'!$3:$3,0)-1)),"", IFERROR($J26*OFFSET('Raw Data'!$A$3,MATCH('Data above threshold'!$A26,'Raw Data'!$B$4:$B$185,0),MATCH('Data above threshold'!CP$4,'Raw Data'!$3:$3,0)-1),"NA"))</f>
        <v>-2.066</v>
      </c>
      <c r="CO26" s="103" t="n">
        <f aca="true">IF(ISBLANK(OFFSET('Raw Data'!$A$3,MATCH('Data above threshold'!$A26,'Raw Data'!$B$4:$B$185,0),MATCH('Data above threshold'!CQ$4,'Raw Data'!$3:$3,0)-1)),"", IFERROR($J26*OFFSET('Raw Data'!$A$3,MATCH('Data above threshold'!$A26,'Raw Data'!$B$4:$B$185,0),MATCH('Data above threshold'!CQ$4,'Raw Data'!$3:$3,0)-1),"NA"))</f>
        <v>1.028</v>
      </c>
      <c r="CP26" s="103" t="n">
        <f aca="true">IF(ISBLANK(OFFSET('Raw Data'!$A$3,MATCH('Data above threshold'!$A26,'Raw Data'!$B$4:$B$185,0),MATCH('Data above threshold'!CR$4,'Raw Data'!$3:$3,0)-1)),"", IFERROR($J26*OFFSET('Raw Data'!$A$3,MATCH('Data above threshold'!$A26,'Raw Data'!$B$4:$B$185,0),MATCH('Data above threshold'!CR$4,'Raw Data'!$3:$3,0)-1),"NA"))</f>
        <v>0.073</v>
      </c>
    </row>
    <row r="27" s="103" customFormat="true" ht="15.5" hidden="false" customHeight="false" outlineLevel="0" collapsed="false">
      <c r="A27" s="107" t="n">
        <v>1300</v>
      </c>
      <c r="B27" s="107" t="n">
        <v>2</v>
      </c>
      <c r="C27" s="103" t="str">
        <f aca="true">IF(ISBLANK(OFFSET('Raw Data'!$A$3,MATCH($A27,'Raw Data'!$B$4:$B$185,0),MATCH(C$4,'Raw Data'!$3:$3,0)-1)),"",OFFSET('Raw Data'!$A$3,MATCH($A27,'Raw Data'!$B$4:$B$185,0),MATCH(C$4,'Raw Data'!$3:$3,0)-1))</f>
        <v/>
      </c>
      <c r="D27" s="103" t="str">
        <f aca="true">IF(ISBLANK(OFFSET('Raw Data'!$A$3,MATCH($A27,'Raw Data'!$B$4:$B$185,0),MATCH(D$4,'Raw Data'!$3:$3,0)-1)),"",OFFSET('Raw Data'!$A$3,MATCH($A27,'Raw Data'!$B$4:$B$185,0),MATCH(D$4,'Raw Data'!$3:$3,0)-1))</f>
        <v>Choice and affordability in the marketplace</v>
      </c>
      <c r="E27" s="103" t="str">
        <f aca="true">IF(ISBLANK(OFFSET('Raw Data'!$A$3,MATCH($A27,'Raw Data'!$B$4:$B$185,0),MATCH(E$4,'Raw Data'!$3:$3,0)-1)),"",OFFSET('Raw Data'!$A$3,MATCH($A27,'Raw Data'!$B$4:$B$185,0),MATCH(E$4,'Raw Data'!$3:$3,0)-1))</f>
        <v>Consumers have genuine choice in the marketplace. This indicator tests key market functions such as logitical perfromance, market environment, measures to encourage competition and consumers ability to make choices in the marketplace</v>
      </c>
      <c r="F27" s="103" t="str">
        <f aca="true">IF(ISBLANK(OFFSET('Raw Data'!$A$3,MATCH($A27,'Raw Data'!$B$4:$B$185,0),MATCH(F$4,'Raw Data'!$3:$3,0)-1)),"",OFFSET('Raw Data'!$A$3,MATCH($A27,'Raw Data'!$B$4:$B$185,0),MATCH(F$4,'Raw Data'!$3:$3,0)-1))</f>
        <v/>
      </c>
      <c r="H27" s="103" t="str">
        <f aca="true">IF(ISBLANK(OFFSET('Raw Data'!$A$3,MATCH($A27,'Raw Data'!$B$4:$B$185,0),MATCH(H$4,'Raw Data'!$3:$3,0)-1)),"",OFFSET('Raw Data'!$A$3,MATCH($A27,'Raw Data'!$B$4:$B$185,0),MATCH(H$4,'Raw Data'!$3:$3,0)-1))</f>
        <v/>
      </c>
      <c r="I27" s="103" t="str">
        <f aca="true">IF(ISBLANK(OFFSET('Raw Data'!$A$3,MATCH($A27,'Raw Data'!$B$4:$B$185,0),MATCH(I$4,'Raw Data'!$3:$3,0)-1)),"",OFFSET('Raw Data'!$A$3,MATCH($A27,'Raw Data'!$B$4:$B$185,0),MATCH(I$4,'Raw Data'!$3:$3,0)-1))</f>
        <v/>
      </c>
      <c r="J27" s="103" t="str">
        <f aca="false">IF(I27="","",IF(I27="Minus",-1,1))</f>
        <v/>
      </c>
      <c r="K27" s="105" t="str">
        <f aca="false" t="array" ref="K27:K27">IFERROR(SKEW(IF(ISNUMBER(O27:CP27),O27:CP27,"")),"")</f>
        <v/>
      </c>
      <c r="L27" s="103" t="n">
        <f aca="true">IF(ISBLANK(OFFSET('Data above threshold'!$A$4,MATCH('Data above threshold'!$A27,'Data above threshold'!$A$5:$A$185,0),MATCH('Data above threshold'!N$4,'Data above threshold'!$4:$4,0)-1)),1,OFFSET('Data above threshold'!$A$4,MATCH('Data above threshold'!$A27,'Data above threshold'!$A$5:$A$185,0),MATCH('Data above threshold'!N$4,'Data above threshold'!$4:$4,0)-1))</f>
        <v>1</v>
      </c>
      <c r="M27" s="103" t="str">
        <f aca="true">IF(ISBLANK(OFFSET('Data above threshold'!$A$4,MATCH('Data above threshold'!$A27,'Data above threshold'!$A$5:$A$185,0),MATCH('Data above threshold'!O$4,'Data above threshold'!$4:$4,0)-1)),"",OFFSET('Data above threshold'!$A$4,MATCH('Data above threshold'!$A27,'Data above threshold'!$A$5:$A$185,0),MATCH('Data above threshold'!O$4,'Data above threshold'!$4:$4,0)-1))</f>
        <v/>
      </c>
      <c r="N27" s="106" t="str">
        <f aca="false" t="array" ref="N27:N27">IF(B27&lt;4,"",1-IFERROR(SUM(ISNUMBER(O27:CP27)*(1-$O$3:$CP$3))/COUNTIF($O$3:$CP$3,0),0))</f>
        <v/>
      </c>
      <c r="O27" s="103" t="str">
        <f aca="true">IF(ISBLANK(OFFSET('Raw Data'!$A$3,MATCH('Data above threshold'!$A27,'Raw Data'!$B$4:$B$185,0),MATCH('Data above threshold'!Q$4,'Raw Data'!$3:$3,0)-1)),"", IFERROR($J27*OFFSET('Raw Data'!$A$3,MATCH('Data above threshold'!$A27,'Raw Data'!$B$4:$B$185,0),MATCH('Data above threshold'!Q$4,'Raw Data'!$3:$3,0)-1),"NA"))</f>
        <v/>
      </c>
      <c r="P27" s="103" t="str">
        <f aca="true">IF(ISBLANK(OFFSET('Raw Data'!$A$3,MATCH('Data above threshold'!$A27,'Raw Data'!$B$4:$B$185,0),MATCH('Data above threshold'!R$4,'Raw Data'!$3:$3,0)-1)),"", IFERROR($J27*OFFSET('Raw Data'!$A$3,MATCH('Data above threshold'!$A27,'Raw Data'!$B$4:$B$185,0),MATCH('Data above threshold'!R$4,'Raw Data'!$3:$3,0)-1),"NA"))</f>
        <v/>
      </c>
      <c r="Q27" s="103" t="str">
        <f aca="true">IF(ISBLANK(OFFSET('Raw Data'!$A$3,MATCH('Data above threshold'!$A27,'Raw Data'!$B$4:$B$185,0),MATCH('Data above threshold'!S$4,'Raw Data'!$3:$3,0)-1)),"", IFERROR($J27*OFFSET('Raw Data'!$A$3,MATCH('Data above threshold'!$A27,'Raw Data'!$B$4:$B$185,0),MATCH('Data above threshold'!S$4,'Raw Data'!$3:$3,0)-1),"NA"))</f>
        <v/>
      </c>
      <c r="R27" s="103" t="str">
        <f aca="true">IF(ISBLANK(OFFSET('Raw Data'!$A$3,MATCH('Data above threshold'!$A27,'Raw Data'!$B$4:$B$185,0),MATCH('Data above threshold'!T$4,'Raw Data'!$3:$3,0)-1)),"", IFERROR($J27*OFFSET('Raw Data'!$A$3,MATCH('Data above threshold'!$A27,'Raw Data'!$B$4:$B$185,0),MATCH('Data above threshold'!T$4,'Raw Data'!$3:$3,0)-1),"NA"))</f>
        <v/>
      </c>
      <c r="S27" s="103" t="str">
        <f aca="true">IF(ISBLANK(OFFSET('Raw Data'!$A$3,MATCH('Data above threshold'!$A27,'Raw Data'!$B$4:$B$185,0),MATCH('Data above threshold'!U$4,'Raw Data'!$3:$3,0)-1)),"", IFERROR($J27*OFFSET('Raw Data'!$A$3,MATCH('Data above threshold'!$A27,'Raw Data'!$B$4:$B$185,0),MATCH('Data above threshold'!U$4,'Raw Data'!$3:$3,0)-1),"NA"))</f>
        <v/>
      </c>
      <c r="T27" s="103" t="str">
        <f aca="true">IF(ISBLANK(OFFSET('Raw Data'!$A$3,MATCH('Data above threshold'!$A27,'Raw Data'!$B$4:$B$185,0),MATCH('Data above threshold'!V$4,'Raw Data'!$3:$3,0)-1)),"", IFERROR($J27*OFFSET('Raw Data'!$A$3,MATCH('Data above threshold'!$A27,'Raw Data'!$B$4:$B$185,0),MATCH('Data above threshold'!V$4,'Raw Data'!$3:$3,0)-1),"NA"))</f>
        <v/>
      </c>
      <c r="U27" s="103" t="str">
        <f aca="true">IF(ISBLANK(OFFSET('Raw Data'!$A$3,MATCH('Data above threshold'!$A27,'Raw Data'!$B$4:$B$185,0),MATCH('Data above threshold'!W$4,'Raw Data'!$3:$3,0)-1)),"", IFERROR($J27*OFFSET('Raw Data'!$A$3,MATCH('Data above threshold'!$A27,'Raw Data'!$B$4:$B$185,0),MATCH('Data above threshold'!W$4,'Raw Data'!$3:$3,0)-1),"NA"))</f>
        <v/>
      </c>
      <c r="V27" s="103" t="str">
        <f aca="true">IF(ISBLANK(OFFSET('Raw Data'!$A$3,MATCH('Data above threshold'!$A27,'Raw Data'!$B$4:$B$185,0),MATCH('Data above threshold'!X$4,'Raw Data'!$3:$3,0)-1)),"", IFERROR($J27*OFFSET('Raw Data'!$A$3,MATCH('Data above threshold'!$A27,'Raw Data'!$B$4:$B$185,0),MATCH('Data above threshold'!X$4,'Raw Data'!$3:$3,0)-1),"NA"))</f>
        <v/>
      </c>
      <c r="W27" s="103" t="str">
        <f aca="true">IF(ISBLANK(OFFSET('Raw Data'!$A$3,MATCH('Data above threshold'!$A27,'Raw Data'!$B$4:$B$185,0),MATCH('Data above threshold'!Y$4,'Raw Data'!$3:$3,0)-1)),"", IFERROR($J27*OFFSET('Raw Data'!$A$3,MATCH('Data above threshold'!$A27,'Raw Data'!$B$4:$B$185,0),MATCH('Data above threshold'!Y$4,'Raw Data'!$3:$3,0)-1),"NA"))</f>
        <v/>
      </c>
      <c r="X27" s="103" t="str">
        <f aca="true">IF(ISBLANK(OFFSET('Raw Data'!$A$3,MATCH('Data above threshold'!$A27,'Raw Data'!$B$4:$B$185,0),MATCH('Data above threshold'!Z$4,'Raw Data'!$3:$3,0)-1)),"", IFERROR($J27*OFFSET('Raw Data'!$A$3,MATCH('Data above threshold'!$A27,'Raw Data'!$B$4:$B$185,0),MATCH('Data above threshold'!Z$4,'Raw Data'!$3:$3,0)-1),"NA"))</f>
        <v/>
      </c>
      <c r="Y27" s="103" t="str">
        <f aca="true">IF(ISBLANK(OFFSET('Raw Data'!$A$3,MATCH('Data above threshold'!$A27,'Raw Data'!$B$4:$B$185,0),MATCH('Data above threshold'!AA$4,'Raw Data'!$3:$3,0)-1)),"", IFERROR($J27*OFFSET('Raw Data'!$A$3,MATCH('Data above threshold'!$A27,'Raw Data'!$B$4:$B$185,0),MATCH('Data above threshold'!AA$4,'Raw Data'!$3:$3,0)-1),"NA"))</f>
        <v/>
      </c>
      <c r="Z27" s="103" t="str">
        <f aca="true">IF(ISBLANK(OFFSET('Raw Data'!$A$3,MATCH('Data above threshold'!$A27,'Raw Data'!$B$4:$B$185,0),MATCH('Data above threshold'!AB$4,'Raw Data'!$3:$3,0)-1)),"", IFERROR($J27*OFFSET('Raw Data'!$A$3,MATCH('Data above threshold'!$A27,'Raw Data'!$B$4:$B$185,0),MATCH('Data above threshold'!AB$4,'Raw Data'!$3:$3,0)-1),"NA"))</f>
        <v/>
      </c>
      <c r="AA27" s="103" t="str">
        <f aca="true">IF(ISBLANK(OFFSET('Raw Data'!$A$3,MATCH('Data above threshold'!$A27,'Raw Data'!$B$4:$B$185,0),MATCH('Data above threshold'!AC$4,'Raw Data'!$3:$3,0)-1)),"", IFERROR($J27*OFFSET('Raw Data'!$A$3,MATCH('Data above threshold'!$A27,'Raw Data'!$B$4:$B$185,0),MATCH('Data above threshold'!AC$4,'Raw Data'!$3:$3,0)-1),"NA"))</f>
        <v/>
      </c>
      <c r="AB27" s="103" t="str">
        <f aca="true">IF(ISBLANK(OFFSET('Raw Data'!$A$3,MATCH('Data above threshold'!$A27,'Raw Data'!$B$4:$B$185,0),MATCH('Data above threshold'!AD$4,'Raw Data'!$3:$3,0)-1)),"", IFERROR($J27*OFFSET('Raw Data'!$A$3,MATCH('Data above threshold'!$A27,'Raw Data'!$B$4:$B$185,0),MATCH('Data above threshold'!AD$4,'Raw Data'!$3:$3,0)-1),"NA"))</f>
        <v/>
      </c>
      <c r="AC27" s="103" t="str">
        <f aca="true">IF(ISBLANK(OFFSET('Raw Data'!$A$3,MATCH('Data above threshold'!$A27,'Raw Data'!$B$4:$B$185,0),MATCH('Data above threshold'!AE$4,'Raw Data'!$3:$3,0)-1)),"", IFERROR($J27*OFFSET('Raw Data'!$A$3,MATCH('Data above threshold'!$A27,'Raw Data'!$B$4:$B$185,0),MATCH('Data above threshold'!AE$4,'Raw Data'!$3:$3,0)-1),"NA"))</f>
        <v/>
      </c>
      <c r="AD27" s="103" t="str">
        <f aca="true">IF(ISBLANK(OFFSET('Raw Data'!$A$3,MATCH('Data above threshold'!$A27,'Raw Data'!$B$4:$B$185,0),MATCH('Data above threshold'!AF$4,'Raw Data'!$3:$3,0)-1)),"", IFERROR($J27*OFFSET('Raw Data'!$A$3,MATCH('Data above threshold'!$A27,'Raw Data'!$B$4:$B$185,0),MATCH('Data above threshold'!AF$4,'Raw Data'!$3:$3,0)-1),"NA"))</f>
        <v/>
      </c>
      <c r="AE27" s="103" t="str">
        <f aca="true">IF(ISBLANK(OFFSET('Raw Data'!$A$3,MATCH('Data above threshold'!$A27,'Raw Data'!$B$4:$B$185,0),MATCH('Data above threshold'!AG$4,'Raw Data'!$3:$3,0)-1)),"", IFERROR($J27*OFFSET('Raw Data'!$A$3,MATCH('Data above threshold'!$A27,'Raw Data'!$B$4:$B$185,0),MATCH('Data above threshold'!AG$4,'Raw Data'!$3:$3,0)-1),"NA"))</f>
        <v/>
      </c>
      <c r="AF27" s="103" t="str">
        <f aca="true">IF(ISBLANK(OFFSET('Raw Data'!$A$3,MATCH('Data above threshold'!$A27,'Raw Data'!$B$4:$B$185,0),MATCH('Data above threshold'!AH$4,'Raw Data'!$3:$3,0)-1)),"", IFERROR($J27*OFFSET('Raw Data'!$A$3,MATCH('Data above threshold'!$A27,'Raw Data'!$B$4:$B$185,0),MATCH('Data above threshold'!AH$4,'Raw Data'!$3:$3,0)-1),"NA"))</f>
        <v/>
      </c>
      <c r="AG27" s="103" t="str">
        <f aca="true">IF(ISBLANK(OFFSET('Raw Data'!$A$3,MATCH('Data above threshold'!$A27,'Raw Data'!$B$4:$B$185,0),MATCH('Data above threshold'!AI$4,'Raw Data'!$3:$3,0)-1)),"", IFERROR($J27*OFFSET('Raw Data'!$A$3,MATCH('Data above threshold'!$A27,'Raw Data'!$B$4:$B$185,0),MATCH('Data above threshold'!AI$4,'Raw Data'!$3:$3,0)-1),"NA"))</f>
        <v/>
      </c>
      <c r="AH27" s="103" t="str">
        <f aca="true">IF(ISBLANK(OFFSET('Raw Data'!$A$3,MATCH('Data above threshold'!$A27,'Raw Data'!$B$4:$B$185,0),MATCH('Data above threshold'!AJ$4,'Raw Data'!$3:$3,0)-1)),"", IFERROR($J27*OFFSET('Raw Data'!$A$3,MATCH('Data above threshold'!$A27,'Raw Data'!$B$4:$B$185,0),MATCH('Data above threshold'!AJ$4,'Raw Data'!$3:$3,0)-1),"NA"))</f>
        <v/>
      </c>
      <c r="AI27" s="103" t="str">
        <f aca="true">IF(ISBLANK(OFFSET('Raw Data'!$A$3,MATCH('Data above threshold'!$A27,'Raw Data'!$B$4:$B$185,0),MATCH('Data above threshold'!AK$4,'Raw Data'!$3:$3,0)-1)),"", IFERROR($J27*OFFSET('Raw Data'!$A$3,MATCH('Data above threshold'!$A27,'Raw Data'!$B$4:$B$185,0),MATCH('Data above threshold'!AK$4,'Raw Data'!$3:$3,0)-1),"NA"))</f>
        <v/>
      </c>
      <c r="AJ27" s="103" t="str">
        <f aca="true">IF(ISBLANK(OFFSET('Raw Data'!$A$3,MATCH('Data above threshold'!$A27,'Raw Data'!$B$4:$B$185,0),MATCH('Data above threshold'!AL$4,'Raw Data'!$3:$3,0)-1)),"", IFERROR($J27*OFFSET('Raw Data'!$A$3,MATCH('Data above threshold'!$A27,'Raw Data'!$B$4:$B$185,0),MATCH('Data above threshold'!AL$4,'Raw Data'!$3:$3,0)-1),"NA"))</f>
        <v/>
      </c>
      <c r="AK27" s="103" t="str">
        <f aca="true">IF(ISBLANK(OFFSET('Raw Data'!$A$3,MATCH('Data above threshold'!$A27,'Raw Data'!$B$4:$B$185,0),MATCH('Data above threshold'!AM$4,'Raw Data'!$3:$3,0)-1)),"", IFERROR($J27*OFFSET('Raw Data'!$A$3,MATCH('Data above threshold'!$A27,'Raw Data'!$B$4:$B$185,0),MATCH('Data above threshold'!AM$4,'Raw Data'!$3:$3,0)-1),"NA"))</f>
        <v/>
      </c>
      <c r="AL27" s="103" t="str">
        <f aca="true">IF(ISBLANK(OFFSET('Raw Data'!$A$3,MATCH('Data above threshold'!$A27,'Raw Data'!$B$4:$B$185,0),MATCH('Data above threshold'!AN$4,'Raw Data'!$3:$3,0)-1)),"", IFERROR($J27*OFFSET('Raw Data'!$A$3,MATCH('Data above threshold'!$A27,'Raw Data'!$B$4:$B$185,0),MATCH('Data above threshold'!AN$4,'Raw Data'!$3:$3,0)-1),"NA"))</f>
        <v/>
      </c>
      <c r="AM27" s="103" t="str">
        <f aca="true">IF(ISBLANK(OFFSET('Raw Data'!$A$3,MATCH('Data above threshold'!$A27,'Raw Data'!$B$4:$B$185,0),MATCH('Data above threshold'!AO$4,'Raw Data'!$3:$3,0)-1)),"", IFERROR($J27*OFFSET('Raw Data'!$A$3,MATCH('Data above threshold'!$A27,'Raw Data'!$B$4:$B$185,0),MATCH('Data above threshold'!AO$4,'Raw Data'!$3:$3,0)-1),"NA"))</f>
        <v/>
      </c>
      <c r="AN27" s="103" t="str">
        <f aca="true">IF(ISBLANK(OFFSET('Raw Data'!$A$3,MATCH('Data above threshold'!$A27,'Raw Data'!$B$4:$B$185,0),MATCH('Data above threshold'!AP$4,'Raw Data'!$3:$3,0)-1)),"", IFERROR($J27*OFFSET('Raw Data'!$A$3,MATCH('Data above threshold'!$A27,'Raw Data'!$B$4:$B$185,0),MATCH('Data above threshold'!AP$4,'Raw Data'!$3:$3,0)-1),"NA"))</f>
        <v/>
      </c>
      <c r="AO27" s="103" t="str">
        <f aca="true">IF(ISBLANK(OFFSET('Raw Data'!$A$3,MATCH('Data above threshold'!$A27,'Raw Data'!$B$4:$B$185,0),MATCH('Data above threshold'!AQ$4,'Raw Data'!$3:$3,0)-1)),"", IFERROR($J27*OFFSET('Raw Data'!$A$3,MATCH('Data above threshold'!$A27,'Raw Data'!$B$4:$B$185,0),MATCH('Data above threshold'!AQ$4,'Raw Data'!$3:$3,0)-1),"NA"))</f>
        <v/>
      </c>
      <c r="AP27" s="103" t="str">
        <f aca="true">IF(ISBLANK(OFFSET('Raw Data'!$A$3,MATCH('Data above threshold'!$A27,'Raw Data'!$B$4:$B$185,0),MATCH('Data above threshold'!AR$4,'Raw Data'!$3:$3,0)-1)),"", IFERROR($J27*OFFSET('Raw Data'!$A$3,MATCH('Data above threshold'!$A27,'Raw Data'!$B$4:$B$185,0),MATCH('Data above threshold'!AR$4,'Raw Data'!$3:$3,0)-1),"NA"))</f>
        <v/>
      </c>
      <c r="AQ27" s="103" t="str">
        <f aca="true">IF(ISBLANK(OFFSET('Raw Data'!$A$3,MATCH('Data above threshold'!$A27,'Raw Data'!$B$4:$B$185,0),MATCH('Data above threshold'!AS$4,'Raw Data'!$3:$3,0)-1)),"", IFERROR($J27*OFFSET('Raw Data'!$A$3,MATCH('Data above threshold'!$A27,'Raw Data'!$B$4:$B$185,0),MATCH('Data above threshold'!AS$4,'Raw Data'!$3:$3,0)-1),"NA"))</f>
        <v/>
      </c>
      <c r="AR27" s="103" t="str">
        <f aca="true">IF(ISBLANK(OFFSET('Raw Data'!$A$3,MATCH('Data above threshold'!$A27,'Raw Data'!$B$4:$B$185,0),MATCH('Data above threshold'!AT$4,'Raw Data'!$3:$3,0)-1)),"", IFERROR($J27*OFFSET('Raw Data'!$A$3,MATCH('Data above threshold'!$A27,'Raw Data'!$B$4:$B$185,0),MATCH('Data above threshold'!AT$4,'Raw Data'!$3:$3,0)-1),"NA"))</f>
        <v/>
      </c>
      <c r="AS27" s="103" t="str">
        <f aca="true">IF(ISBLANK(OFFSET('Raw Data'!$A$3,MATCH('Data above threshold'!$A27,'Raw Data'!$B$4:$B$185,0),MATCH('Data above threshold'!AU$4,'Raw Data'!$3:$3,0)-1)),"", IFERROR($J27*OFFSET('Raw Data'!$A$3,MATCH('Data above threshold'!$A27,'Raw Data'!$B$4:$B$185,0),MATCH('Data above threshold'!AU$4,'Raw Data'!$3:$3,0)-1),"NA"))</f>
        <v/>
      </c>
      <c r="AT27" s="103" t="str">
        <f aca="true">IF(ISBLANK(OFFSET('Raw Data'!$A$3,MATCH('Data above threshold'!$A27,'Raw Data'!$B$4:$B$185,0),MATCH('Data above threshold'!AV$4,'Raw Data'!$3:$3,0)-1)),"", IFERROR($J27*OFFSET('Raw Data'!$A$3,MATCH('Data above threshold'!$A27,'Raw Data'!$B$4:$B$185,0),MATCH('Data above threshold'!AV$4,'Raw Data'!$3:$3,0)-1),"NA"))</f>
        <v/>
      </c>
      <c r="AU27" s="103" t="str">
        <f aca="true">IF(ISBLANK(OFFSET('Raw Data'!$A$3,MATCH('Data above threshold'!$A27,'Raw Data'!$B$4:$B$185,0),MATCH('Data above threshold'!AW$4,'Raw Data'!$3:$3,0)-1)),"", IFERROR($J27*OFFSET('Raw Data'!$A$3,MATCH('Data above threshold'!$A27,'Raw Data'!$B$4:$B$185,0),MATCH('Data above threshold'!AW$4,'Raw Data'!$3:$3,0)-1),"NA"))</f>
        <v/>
      </c>
      <c r="AV27" s="103" t="str">
        <f aca="true">IF(ISBLANK(OFFSET('Raw Data'!$A$3,MATCH('Data above threshold'!$A27,'Raw Data'!$B$4:$B$185,0),MATCH('Data above threshold'!AX$4,'Raw Data'!$3:$3,0)-1)),"", IFERROR($J27*OFFSET('Raw Data'!$A$3,MATCH('Data above threshold'!$A27,'Raw Data'!$B$4:$B$185,0),MATCH('Data above threshold'!AX$4,'Raw Data'!$3:$3,0)-1),"NA"))</f>
        <v/>
      </c>
      <c r="AW27" s="103" t="str">
        <f aca="true">IF(ISBLANK(OFFSET('Raw Data'!$A$3,MATCH('Data above threshold'!$A27,'Raw Data'!$B$4:$B$185,0),MATCH('Data above threshold'!AY$4,'Raw Data'!$3:$3,0)-1)),"", IFERROR($J27*OFFSET('Raw Data'!$A$3,MATCH('Data above threshold'!$A27,'Raw Data'!$B$4:$B$185,0),MATCH('Data above threshold'!AY$4,'Raw Data'!$3:$3,0)-1),"NA"))</f>
        <v/>
      </c>
      <c r="AX27" s="103" t="str">
        <f aca="true">IF(ISBLANK(OFFSET('Raw Data'!$A$3,MATCH('Data above threshold'!$A27,'Raw Data'!$B$4:$B$185,0),MATCH('Data above threshold'!AZ$4,'Raw Data'!$3:$3,0)-1)),"", IFERROR($J27*OFFSET('Raw Data'!$A$3,MATCH('Data above threshold'!$A27,'Raw Data'!$B$4:$B$185,0),MATCH('Data above threshold'!AZ$4,'Raw Data'!$3:$3,0)-1),"NA"))</f>
        <v/>
      </c>
      <c r="AY27" s="103" t="str">
        <f aca="true">IF(ISBLANK(OFFSET('Raw Data'!$A$3,MATCH('Data above threshold'!$A27,'Raw Data'!$B$4:$B$185,0),MATCH('Data above threshold'!BA$4,'Raw Data'!$3:$3,0)-1)),"", IFERROR($J27*OFFSET('Raw Data'!$A$3,MATCH('Data above threshold'!$A27,'Raw Data'!$B$4:$B$185,0),MATCH('Data above threshold'!BA$4,'Raw Data'!$3:$3,0)-1),"NA"))</f>
        <v/>
      </c>
      <c r="AZ27" s="103" t="str">
        <f aca="true">IF(ISBLANK(OFFSET('Raw Data'!$A$3,MATCH('Data above threshold'!$A27,'Raw Data'!$B$4:$B$185,0),MATCH('Data above threshold'!BB$4,'Raw Data'!$3:$3,0)-1)),"", IFERROR($J27*OFFSET('Raw Data'!$A$3,MATCH('Data above threshold'!$A27,'Raw Data'!$B$4:$B$185,0),MATCH('Data above threshold'!BB$4,'Raw Data'!$3:$3,0)-1),"NA"))</f>
        <v/>
      </c>
      <c r="BA27" s="103" t="str">
        <f aca="true">IF(ISBLANK(OFFSET('Raw Data'!$A$3,MATCH('Data above threshold'!$A27,'Raw Data'!$B$4:$B$185,0),MATCH('Data above threshold'!BC$4,'Raw Data'!$3:$3,0)-1)),"", IFERROR($J27*OFFSET('Raw Data'!$A$3,MATCH('Data above threshold'!$A27,'Raw Data'!$B$4:$B$185,0),MATCH('Data above threshold'!BC$4,'Raw Data'!$3:$3,0)-1),"NA"))</f>
        <v/>
      </c>
      <c r="BB27" s="103" t="str">
        <f aca="true">IF(ISBLANK(OFFSET('Raw Data'!$A$3,MATCH('Data above threshold'!$A27,'Raw Data'!$B$4:$B$185,0),MATCH('Data above threshold'!BD$4,'Raw Data'!$3:$3,0)-1)),"", IFERROR($J27*OFFSET('Raw Data'!$A$3,MATCH('Data above threshold'!$A27,'Raw Data'!$B$4:$B$185,0),MATCH('Data above threshold'!BD$4,'Raw Data'!$3:$3,0)-1),"NA"))</f>
        <v/>
      </c>
      <c r="BC27" s="103" t="str">
        <f aca="true">IF(ISBLANK(OFFSET('Raw Data'!$A$3,MATCH('Data above threshold'!$A27,'Raw Data'!$B$4:$B$185,0),MATCH('Data above threshold'!BE$4,'Raw Data'!$3:$3,0)-1)),"", IFERROR($J27*OFFSET('Raw Data'!$A$3,MATCH('Data above threshold'!$A27,'Raw Data'!$B$4:$B$185,0),MATCH('Data above threshold'!BE$4,'Raw Data'!$3:$3,0)-1),"NA"))</f>
        <v/>
      </c>
      <c r="BD27" s="103" t="str">
        <f aca="true">IF(ISBLANK(OFFSET('Raw Data'!$A$3,MATCH('Data above threshold'!$A27,'Raw Data'!$B$4:$B$185,0),MATCH('Data above threshold'!BF$4,'Raw Data'!$3:$3,0)-1)),"", IFERROR($J27*OFFSET('Raw Data'!$A$3,MATCH('Data above threshold'!$A27,'Raw Data'!$B$4:$B$185,0),MATCH('Data above threshold'!BF$4,'Raw Data'!$3:$3,0)-1),"NA"))</f>
        <v/>
      </c>
      <c r="BE27" s="103" t="str">
        <f aca="true">IF(ISBLANK(OFFSET('Raw Data'!$A$3,MATCH('Data above threshold'!$A27,'Raw Data'!$B$4:$B$185,0),MATCH('Data above threshold'!BG$4,'Raw Data'!$3:$3,0)-1)),"", IFERROR($J27*OFFSET('Raw Data'!$A$3,MATCH('Data above threshold'!$A27,'Raw Data'!$B$4:$B$185,0),MATCH('Data above threshold'!BG$4,'Raw Data'!$3:$3,0)-1),"NA"))</f>
        <v/>
      </c>
      <c r="BF27" s="103" t="str">
        <f aca="true">IF(ISBLANK(OFFSET('Raw Data'!$A$3,MATCH('Data above threshold'!$A27,'Raw Data'!$B$4:$B$185,0),MATCH('Data above threshold'!BH$4,'Raw Data'!$3:$3,0)-1)),"", IFERROR($J27*OFFSET('Raw Data'!$A$3,MATCH('Data above threshold'!$A27,'Raw Data'!$B$4:$B$185,0),MATCH('Data above threshold'!BH$4,'Raw Data'!$3:$3,0)-1),"NA"))</f>
        <v/>
      </c>
      <c r="BG27" s="103" t="str">
        <f aca="true">IF(ISBLANK(OFFSET('Raw Data'!$A$3,MATCH('Data above threshold'!$A27,'Raw Data'!$B$4:$B$185,0),MATCH('Data above threshold'!BI$4,'Raw Data'!$3:$3,0)-1)),"", IFERROR($J27*OFFSET('Raw Data'!$A$3,MATCH('Data above threshold'!$A27,'Raw Data'!$B$4:$B$185,0),MATCH('Data above threshold'!BI$4,'Raw Data'!$3:$3,0)-1),"NA"))</f>
        <v/>
      </c>
      <c r="BH27" s="103" t="str">
        <f aca="true">IF(ISBLANK(OFFSET('Raw Data'!$A$3,MATCH('Data above threshold'!$A27,'Raw Data'!$B$4:$B$185,0),MATCH('Data above threshold'!BJ$4,'Raw Data'!$3:$3,0)-1)),"", IFERROR($J27*OFFSET('Raw Data'!$A$3,MATCH('Data above threshold'!$A27,'Raw Data'!$B$4:$B$185,0),MATCH('Data above threshold'!BJ$4,'Raw Data'!$3:$3,0)-1),"NA"))</f>
        <v/>
      </c>
      <c r="BI27" s="103" t="str">
        <f aca="true">IF(ISBLANK(OFFSET('Raw Data'!$A$3,MATCH('Data above threshold'!$A27,'Raw Data'!$B$4:$B$185,0),MATCH('Data above threshold'!BK$4,'Raw Data'!$3:$3,0)-1)),"", IFERROR($J27*OFFSET('Raw Data'!$A$3,MATCH('Data above threshold'!$A27,'Raw Data'!$B$4:$B$185,0),MATCH('Data above threshold'!BK$4,'Raw Data'!$3:$3,0)-1),"NA"))</f>
        <v/>
      </c>
      <c r="BJ27" s="103" t="str">
        <f aca="true">IF(ISBLANK(OFFSET('Raw Data'!$A$3,MATCH('Data above threshold'!$A27,'Raw Data'!$B$4:$B$185,0),MATCH('Data above threshold'!BL$4,'Raw Data'!$3:$3,0)-1)),"", IFERROR($J27*OFFSET('Raw Data'!$A$3,MATCH('Data above threshold'!$A27,'Raw Data'!$B$4:$B$185,0),MATCH('Data above threshold'!BL$4,'Raw Data'!$3:$3,0)-1),"NA"))</f>
        <v/>
      </c>
      <c r="BK27" s="103" t="str">
        <f aca="true">IF(ISBLANK(OFFSET('Raw Data'!$A$3,MATCH('Data above threshold'!$A27,'Raw Data'!$B$4:$B$185,0),MATCH('Data above threshold'!BM$4,'Raw Data'!$3:$3,0)-1)),"", IFERROR($J27*OFFSET('Raw Data'!$A$3,MATCH('Data above threshold'!$A27,'Raw Data'!$B$4:$B$185,0),MATCH('Data above threshold'!BM$4,'Raw Data'!$3:$3,0)-1),"NA"))</f>
        <v/>
      </c>
      <c r="BL27" s="103" t="str">
        <f aca="true">IF(ISBLANK(OFFSET('Raw Data'!$A$3,MATCH('Data above threshold'!$A27,'Raw Data'!$B$4:$B$185,0),MATCH('Data above threshold'!BN$4,'Raw Data'!$3:$3,0)-1)),"", IFERROR($J27*OFFSET('Raw Data'!$A$3,MATCH('Data above threshold'!$A27,'Raw Data'!$B$4:$B$185,0),MATCH('Data above threshold'!BN$4,'Raw Data'!$3:$3,0)-1),"NA"))</f>
        <v/>
      </c>
      <c r="BM27" s="103" t="str">
        <f aca="true">IF(ISBLANK(OFFSET('Raw Data'!$A$3,MATCH('Data above threshold'!$A27,'Raw Data'!$B$4:$B$185,0),MATCH('Data above threshold'!BO$4,'Raw Data'!$3:$3,0)-1)),"", IFERROR($J27*OFFSET('Raw Data'!$A$3,MATCH('Data above threshold'!$A27,'Raw Data'!$B$4:$B$185,0),MATCH('Data above threshold'!BO$4,'Raw Data'!$3:$3,0)-1),"NA"))</f>
        <v/>
      </c>
      <c r="BN27" s="103" t="str">
        <f aca="true">IF(ISBLANK(OFFSET('Raw Data'!$A$3,MATCH('Data above threshold'!$A27,'Raw Data'!$B$4:$B$185,0),MATCH('Data above threshold'!BP$4,'Raw Data'!$3:$3,0)-1)),"", IFERROR($J27*OFFSET('Raw Data'!$A$3,MATCH('Data above threshold'!$A27,'Raw Data'!$B$4:$B$185,0),MATCH('Data above threshold'!BP$4,'Raw Data'!$3:$3,0)-1),"NA"))</f>
        <v/>
      </c>
      <c r="BO27" s="103" t="str">
        <f aca="true">IF(ISBLANK(OFFSET('Raw Data'!$A$3,MATCH('Data above threshold'!$A27,'Raw Data'!$B$4:$B$185,0),MATCH('Data above threshold'!BQ$4,'Raw Data'!$3:$3,0)-1)),"", IFERROR($J27*OFFSET('Raw Data'!$A$3,MATCH('Data above threshold'!$A27,'Raw Data'!$B$4:$B$185,0),MATCH('Data above threshold'!BQ$4,'Raw Data'!$3:$3,0)-1),"NA"))</f>
        <v/>
      </c>
      <c r="BP27" s="103" t="str">
        <f aca="true">IF(ISBLANK(OFFSET('Raw Data'!$A$3,MATCH('Data above threshold'!$A27,'Raw Data'!$B$4:$B$185,0),MATCH('Data above threshold'!BR$4,'Raw Data'!$3:$3,0)-1)),"", IFERROR($J27*OFFSET('Raw Data'!$A$3,MATCH('Data above threshold'!$A27,'Raw Data'!$B$4:$B$185,0),MATCH('Data above threshold'!BR$4,'Raw Data'!$3:$3,0)-1),"NA"))</f>
        <v/>
      </c>
      <c r="BQ27" s="103" t="str">
        <f aca="true">IF(ISBLANK(OFFSET('Raw Data'!$A$3,MATCH('Data above threshold'!$A27,'Raw Data'!$B$4:$B$185,0),MATCH('Data above threshold'!BS$4,'Raw Data'!$3:$3,0)-1)),"", IFERROR($J27*OFFSET('Raw Data'!$A$3,MATCH('Data above threshold'!$A27,'Raw Data'!$B$4:$B$185,0),MATCH('Data above threshold'!BS$4,'Raw Data'!$3:$3,0)-1),"NA"))</f>
        <v/>
      </c>
      <c r="BR27" s="103" t="str">
        <f aca="true">IF(ISBLANK(OFFSET('Raw Data'!$A$3,MATCH('Data above threshold'!$A27,'Raw Data'!$B$4:$B$185,0),MATCH('Data above threshold'!BT$4,'Raw Data'!$3:$3,0)-1)),"", IFERROR($J27*OFFSET('Raw Data'!$A$3,MATCH('Data above threshold'!$A27,'Raw Data'!$B$4:$B$185,0),MATCH('Data above threshold'!BT$4,'Raw Data'!$3:$3,0)-1),"NA"))</f>
        <v/>
      </c>
      <c r="BS27" s="103" t="str">
        <f aca="true">IF(ISBLANK(OFFSET('Raw Data'!$A$3,MATCH('Data above threshold'!$A27,'Raw Data'!$B$4:$B$185,0),MATCH('Data above threshold'!BU$4,'Raw Data'!$3:$3,0)-1)),"", IFERROR($J27*OFFSET('Raw Data'!$A$3,MATCH('Data above threshold'!$A27,'Raw Data'!$B$4:$B$185,0),MATCH('Data above threshold'!BU$4,'Raw Data'!$3:$3,0)-1),"NA"))</f>
        <v/>
      </c>
      <c r="BT27" s="103" t="str">
        <f aca="true">IF(ISBLANK(OFFSET('Raw Data'!$A$3,MATCH('Data above threshold'!$A27,'Raw Data'!$B$4:$B$185,0),MATCH('Data above threshold'!BV$4,'Raw Data'!$3:$3,0)-1)),"", IFERROR($J27*OFFSET('Raw Data'!$A$3,MATCH('Data above threshold'!$A27,'Raw Data'!$B$4:$B$185,0),MATCH('Data above threshold'!BV$4,'Raw Data'!$3:$3,0)-1),"NA"))</f>
        <v/>
      </c>
      <c r="BU27" s="103" t="str">
        <f aca="true">IF(ISBLANK(OFFSET('Raw Data'!$A$3,MATCH('Data above threshold'!$A27,'Raw Data'!$B$4:$B$185,0),MATCH('Data above threshold'!BW$4,'Raw Data'!$3:$3,0)-1)),"", IFERROR($J27*OFFSET('Raw Data'!$A$3,MATCH('Data above threshold'!$A27,'Raw Data'!$B$4:$B$185,0),MATCH('Data above threshold'!BW$4,'Raw Data'!$3:$3,0)-1),"NA"))</f>
        <v/>
      </c>
      <c r="BV27" s="103" t="str">
        <f aca="true">IF(ISBLANK(OFFSET('Raw Data'!$A$3,MATCH('Data above threshold'!$A27,'Raw Data'!$B$4:$B$185,0),MATCH('Data above threshold'!BX$4,'Raw Data'!$3:$3,0)-1)),"", IFERROR($J27*OFFSET('Raw Data'!$A$3,MATCH('Data above threshold'!$A27,'Raw Data'!$B$4:$B$185,0),MATCH('Data above threshold'!BX$4,'Raw Data'!$3:$3,0)-1),"NA"))</f>
        <v/>
      </c>
      <c r="BW27" s="103" t="str">
        <f aca="true">IF(ISBLANK(OFFSET('Raw Data'!$A$3,MATCH('Data above threshold'!$A27,'Raw Data'!$B$4:$B$185,0),MATCH('Data above threshold'!BY$4,'Raw Data'!$3:$3,0)-1)),"", IFERROR($J27*OFFSET('Raw Data'!$A$3,MATCH('Data above threshold'!$A27,'Raw Data'!$B$4:$B$185,0),MATCH('Data above threshold'!BY$4,'Raw Data'!$3:$3,0)-1),"NA"))</f>
        <v/>
      </c>
      <c r="BX27" s="103" t="str">
        <f aca="true">IF(ISBLANK(OFFSET('Raw Data'!$A$3,MATCH('Data above threshold'!$A27,'Raw Data'!$B$4:$B$185,0),MATCH('Data above threshold'!BZ$4,'Raw Data'!$3:$3,0)-1)),"", IFERROR($J27*OFFSET('Raw Data'!$A$3,MATCH('Data above threshold'!$A27,'Raw Data'!$B$4:$B$185,0),MATCH('Data above threshold'!BZ$4,'Raw Data'!$3:$3,0)-1),"NA"))</f>
        <v/>
      </c>
      <c r="BY27" s="103" t="str">
        <f aca="true">IF(ISBLANK(OFFSET('Raw Data'!$A$3,MATCH('Data above threshold'!$A27,'Raw Data'!$B$4:$B$185,0),MATCH('Data above threshold'!CA$4,'Raw Data'!$3:$3,0)-1)),"", IFERROR($J27*OFFSET('Raw Data'!$A$3,MATCH('Data above threshold'!$A27,'Raw Data'!$B$4:$B$185,0),MATCH('Data above threshold'!CA$4,'Raw Data'!$3:$3,0)-1),"NA"))</f>
        <v/>
      </c>
      <c r="BZ27" s="103" t="str">
        <f aca="true">IF(ISBLANK(OFFSET('Raw Data'!$A$3,MATCH('Data above threshold'!$A27,'Raw Data'!$B$4:$B$185,0),MATCH('Data above threshold'!CB$4,'Raw Data'!$3:$3,0)-1)),"", IFERROR($J27*OFFSET('Raw Data'!$A$3,MATCH('Data above threshold'!$A27,'Raw Data'!$B$4:$B$185,0),MATCH('Data above threshold'!CB$4,'Raw Data'!$3:$3,0)-1),"NA"))</f>
        <v/>
      </c>
      <c r="CA27" s="103" t="str">
        <f aca="true">IF(ISBLANK(OFFSET('Raw Data'!$A$3,MATCH('Data above threshold'!$A27,'Raw Data'!$B$4:$B$185,0),MATCH('Data above threshold'!CC$4,'Raw Data'!$3:$3,0)-1)),"", IFERROR($J27*OFFSET('Raw Data'!$A$3,MATCH('Data above threshold'!$A27,'Raw Data'!$B$4:$B$185,0),MATCH('Data above threshold'!CC$4,'Raw Data'!$3:$3,0)-1),"NA"))</f>
        <v/>
      </c>
      <c r="CB27" s="103" t="str">
        <f aca="true">IF(ISBLANK(OFFSET('Raw Data'!$A$3,MATCH('Data above threshold'!$A27,'Raw Data'!$B$4:$B$185,0),MATCH('Data above threshold'!CD$4,'Raw Data'!$3:$3,0)-1)),"", IFERROR($J27*OFFSET('Raw Data'!$A$3,MATCH('Data above threshold'!$A27,'Raw Data'!$B$4:$B$185,0),MATCH('Data above threshold'!CD$4,'Raw Data'!$3:$3,0)-1),"NA"))</f>
        <v/>
      </c>
      <c r="CC27" s="103" t="str">
        <f aca="true">IF(ISBLANK(OFFSET('Raw Data'!$A$3,MATCH('Data above threshold'!$A27,'Raw Data'!$B$4:$B$185,0),MATCH('Data above threshold'!CE$4,'Raw Data'!$3:$3,0)-1)),"", IFERROR($J27*OFFSET('Raw Data'!$A$3,MATCH('Data above threshold'!$A27,'Raw Data'!$B$4:$B$185,0),MATCH('Data above threshold'!CE$4,'Raw Data'!$3:$3,0)-1),"NA"))</f>
        <v/>
      </c>
      <c r="CD27" s="103" t="str">
        <f aca="true">IF(ISBLANK(OFFSET('Raw Data'!$A$3,MATCH('Data above threshold'!$A27,'Raw Data'!$B$4:$B$185,0),MATCH('Data above threshold'!CF$4,'Raw Data'!$3:$3,0)-1)),"", IFERROR($J27*OFFSET('Raw Data'!$A$3,MATCH('Data above threshold'!$A27,'Raw Data'!$B$4:$B$185,0),MATCH('Data above threshold'!CF$4,'Raw Data'!$3:$3,0)-1),"NA"))</f>
        <v/>
      </c>
      <c r="CE27" s="103" t="str">
        <f aca="true">IF(ISBLANK(OFFSET('Raw Data'!$A$3,MATCH('Data above threshold'!$A27,'Raw Data'!$B$4:$B$185,0),MATCH('Data above threshold'!CG$4,'Raw Data'!$3:$3,0)-1)),"", IFERROR($J27*OFFSET('Raw Data'!$A$3,MATCH('Data above threshold'!$A27,'Raw Data'!$B$4:$B$185,0),MATCH('Data above threshold'!CG$4,'Raw Data'!$3:$3,0)-1),"NA"))</f>
        <v/>
      </c>
      <c r="CF27" s="103" t="str">
        <f aca="true">IF(ISBLANK(OFFSET('Raw Data'!$A$3,MATCH('Data above threshold'!$A27,'Raw Data'!$B$4:$B$185,0),MATCH('Data above threshold'!CH$4,'Raw Data'!$3:$3,0)-1)),"", IFERROR($J27*OFFSET('Raw Data'!$A$3,MATCH('Data above threshold'!$A27,'Raw Data'!$B$4:$B$185,0),MATCH('Data above threshold'!CH$4,'Raw Data'!$3:$3,0)-1),"NA"))</f>
        <v/>
      </c>
      <c r="CG27" s="103" t="str">
        <f aca="true">IF(ISBLANK(OFFSET('Raw Data'!$A$3,MATCH('Data above threshold'!$A27,'Raw Data'!$B$4:$B$185,0),MATCH('Data above threshold'!CI$4,'Raw Data'!$3:$3,0)-1)),"", IFERROR($J27*OFFSET('Raw Data'!$A$3,MATCH('Data above threshold'!$A27,'Raw Data'!$B$4:$B$185,0),MATCH('Data above threshold'!CI$4,'Raw Data'!$3:$3,0)-1),"NA"))</f>
        <v/>
      </c>
      <c r="CH27" s="103" t="str">
        <f aca="true">IF(ISBLANK(OFFSET('Raw Data'!$A$3,MATCH('Data above threshold'!$A27,'Raw Data'!$B$4:$B$185,0),MATCH('Data above threshold'!CJ$4,'Raw Data'!$3:$3,0)-1)),"", IFERROR($J27*OFFSET('Raw Data'!$A$3,MATCH('Data above threshold'!$A27,'Raw Data'!$B$4:$B$185,0),MATCH('Data above threshold'!CJ$4,'Raw Data'!$3:$3,0)-1),"NA"))</f>
        <v/>
      </c>
      <c r="CI27" s="103" t="str">
        <f aca="true">IF(ISBLANK(OFFSET('Raw Data'!$A$3,MATCH('Data above threshold'!$A27,'Raw Data'!$B$4:$B$185,0),MATCH('Data above threshold'!CK$4,'Raw Data'!$3:$3,0)-1)),"", IFERROR($J27*OFFSET('Raw Data'!$A$3,MATCH('Data above threshold'!$A27,'Raw Data'!$B$4:$B$185,0),MATCH('Data above threshold'!CK$4,'Raw Data'!$3:$3,0)-1),"NA"))</f>
        <v/>
      </c>
      <c r="CJ27" s="103" t="str">
        <f aca="true">IF(ISBLANK(OFFSET('Raw Data'!$A$3,MATCH('Data above threshold'!$A27,'Raw Data'!$B$4:$B$185,0),MATCH('Data above threshold'!CL$4,'Raw Data'!$3:$3,0)-1)),"", IFERROR($J27*OFFSET('Raw Data'!$A$3,MATCH('Data above threshold'!$A27,'Raw Data'!$B$4:$B$185,0),MATCH('Data above threshold'!CL$4,'Raw Data'!$3:$3,0)-1),"NA"))</f>
        <v/>
      </c>
      <c r="CK27" s="103" t="str">
        <f aca="true">IF(ISBLANK(OFFSET('Raw Data'!$A$3,MATCH('Data above threshold'!$A27,'Raw Data'!$B$4:$B$185,0),MATCH('Data above threshold'!CM$4,'Raw Data'!$3:$3,0)-1)),"", IFERROR($J27*OFFSET('Raw Data'!$A$3,MATCH('Data above threshold'!$A27,'Raw Data'!$B$4:$B$185,0),MATCH('Data above threshold'!CM$4,'Raw Data'!$3:$3,0)-1),"NA"))</f>
        <v/>
      </c>
      <c r="CL27" s="103" t="str">
        <f aca="true">IF(ISBLANK(OFFSET('Raw Data'!$A$3,MATCH('Data above threshold'!$A27,'Raw Data'!$B$4:$B$185,0),MATCH('Data above threshold'!CN$4,'Raw Data'!$3:$3,0)-1)),"", IFERROR($J27*OFFSET('Raw Data'!$A$3,MATCH('Data above threshold'!$A27,'Raw Data'!$B$4:$B$185,0),MATCH('Data above threshold'!CN$4,'Raw Data'!$3:$3,0)-1),"NA"))</f>
        <v/>
      </c>
      <c r="CM27" s="103" t="str">
        <f aca="true">IF(ISBLANK(OFFSET('Raw Data'!$A$3,MATCH('Data above threshold'!$A27,'Raw Data'!$B$4:$B$185,0),MATCH('Data above threshold'!CO$4,'Raw Data'!$3:$3,0)-1)),"", IFERROR($J27*OFFSET('Raw Data'!$A$3,MATCH('Data above threshold'!$A27,'Raw Data'!$B$4:$B$185,0),MATCH('Data above threshold'!CO$4,'Raw Data'!$3:$3,0)-1),"NA"))</f>
        <v/>
      </c>
      <c r="CN27" s="103" t="str">
        <f aca="true">IF(ISBLANK(OFFSET('Raw Data'!$A$3,MATCH('Data above threshold'!$A27,'Raw Data'!$B$4:$B$185,0),MATCH('Data above threshold'!CP$4,'Raw Data'!$3:$3,0)-1)),"", IFERROR($J27*OFFSET('Raw Data'!$A$3,MATCH('Data above threshold'!$A27,'Raw Data'!$B$4:$B$185,0),MATCH('Data above threshold'!CP$4,'Raw Data'!$3:$3,0)-1),"NA"))</f>
        <v/>
      </c>
      <c r="CO27" s="103" t="str">
        <f aca="true">IF(ISBLANK(OFFSET('Raw Data'!$A$3,MATCH('Data above threshold'!$A27,'Raw Data'!$B$4:$B$185,0),MATCH('Data above threshold'!CQ$4,'Raw Data'!$3:$3,0)-1)),"", IFERROR($J27*OFFSET('Raw Data'!$A$3,MATCH('Data above threshold'!$A27,'Raw Data'!$B$4:$B$185,0),MATCH('Data above threshold'!CQ$4,'Raw Data'!$3:$3,0)-1),"NA"))</f>
        <v/>
      </c>
      <c r="CP27" s="103" t="str">
        <f aca="true">IF(ISBLANK(OFFSET('Raw Data'!$A$3,MATCH('Data above threshold'!$A27,'Raw Data'!$B$4:$B$185,0),MATCH('Data above threshold'!CR$4,'Raw Data'!$3:$3,0)-1)),"", IFERROR($J27*OFFSET('Raw Data'!$A$3,MATCH('Data above threshold'!$A27,'Raw Data'!$B$4:$B$185,0),MATCH('Data above threshold'!CR$4,'Raw Data'!$3:$3,0)-1),"NA"))</f>
        <v/>
      </c>
    </row>
    <row r="28" s="103" customFormat="true" ht="15.5" hidden="false" customHeight="false" outlineLevel="0" collapsed="false">
      <c r="A28" s="107" t="n">
        <v>1310</v>
      </c>
      <c r="B28" s="107" t="n">
        <v>3</v>
      </c>
      <c r="C28" s="103" t="str">
        <f aca="true">IF(ISBLANK(OFFSET('Raw Data'!$A$3,MATCH($A28,'Raw Data'!$B$4:$B$185,0),MATCH(C$4,'Raw Data'!$3:$3,0)-1)),"",OFFSET('Raw Data'!$A$3,MATCH($A28,'Raw Data'!$B$4:$B$185,0),MATCH(C$4,'Raw Data'!$3:$3,0)-1))</f>
        <v>Logistical sophistication</v>
      </c>
      <c r="D28" s="103" t="str">
        <f aca="true">IF(ISBLANK(OFFSET('Raw Data'!$A$3,MATCH($A28,'Raw Data'!$B$4:$B$185,0),MATCH(D$4,'Raw Data'!$3:$3,0)-1)),"",OFFSET('Raw Data'!$A$3,MATCH($A28,'Raw Data'!$B$4:$B$185,0),MATCH(D$4,'Raw Data'!$3:$3,0)-1))</f>
        <v/>
      </c>
      <c r="E28" s="103" t="str">
        <f aca="true">IF(ISBLANK(OFFSET('Raw Data'!$A$3,MATCH($A28,'Raw Data'!$B$4:$B$185,0),MATCH(E$4,'Raw Data'!$3:$3,0)-1)),"",OFFSET('Raw Data'!$A$3,MATCH($A28,'Raw Data'!$B$4:$B$185,0),MATCH(E$4,'Raw Data'!$3:$3,0)-1))</f>
        <v/>
      </c>
      <c r="F28" s="103" t="str">
        <f aca="true">IF(ISBLANK(OFFSET('Raw Data'!$A$3,MATCH($A28,'Raw Data'!$B$4:$B$185,0),MATCH(F$4,'Raw Data'!$3:$3,0)-1)),"",OFFSET('Raw Data'!$A$3,MATCH($A28,'Raw Data'!$B$4:$B$185,0),MATCH(F$4,'Raw Data'!$3:$3,0)-1))</f>
        <v/>
      </c>
      <c r="G28" s="103" t="s">
        <v>217</v>
      </c>
      <c r="H28" s="103" t="str">
        <f aca="true">IF(ISBLANK(OFFSET('Raw Data'!$A$3,MATCH($A28,'Raw Data'!$B$4:$B$185,0),MATCH(H$4,'Raw Data'!$3:$3,0)-1)),"",OFFSET('Raw Data'!$A$3,MATCH($A28,'Raw Data'!$B$4:$B$185,0),MATCH(H$4,'Raw Data'!$3:$3,0)-1))</f>
        <v/>
      </c>
      <c r="I28" s="103" t="str">
        <f aca="true">IF(ISBLANK(OFFSET('Raw Data'!$A$3,MATCH($A28,'Raw Data'!$B$4:$B$185,0),MATCH(I$4,'Raw Data'!$3:$3,0)-1)),"",OFFSET('Raw Data'!$A$3,MATCH($A28,'Raw Data'!$B$4:$B$185,0),MATCH(I$4,'Raw Data'!$3:$3,0)-1))</f>
        <v/>
      </c>
      <c r="J28" s="103" t="str">
        <f aca="false">IF(I28="","",IF(I28="Minus",-1,1))</f>
        <v/>
      </c>
      <c r="K28" s="105" t="str">
        <f aca="false" t="array" ref="K28:K28">IFERROR(SKEW(IF(ISNUMBER(O28:CP28),O28:CP28,"")),"")</f>
        <v/>
      </c>
      <c r="L28" s="103" t="n">
        <f aca="true">IF(ISBLANK(OFFSET('Data above threshold'!$A$4,MATCH('Data above threshold'!$A28,'Data above threshold'!$A$5:$A$185,0),MATCH('Data above threshold'!N$4,'Data above threshold'!$4:$4,0)-1)),1,OFFSET('Data above threshold'!$A$4,MATCH('Data above threshold'!$A28,'Data above threshold'!$A$5:$A$185,0),MATCH('Data above threshold'!N$4,'Data above threshold'!$4:$4,0)-1))</f>
        <v>1</v>
      </c>
      <c r="M28" s="103" t="str">
        <f aca="true">IF(ISBLANK(OFFSET('Data above threshold'!$A$4,MATCH('Data above threshold'!$A28,'Data above threshold'!$A$5:$A$185,0),MATCH('Data above threshold'!O$4,'Data above threshold'!$4:$4,0)-1)),"",OFFSET('Data above threshold'!$A$4,MATCH('Data above threshold'!$A28,'Data above threshold'!$A$5:$A$185,0),MATCH('Data above threshold'!O$4,'Data above threshold'!$4:$4,0)-1))</f>
        <v/>
      </c>
      <c r="N28" s="106" t="str">
        <f aca="false" t="array" ref="N28:N28">IF(B28&lt;4,"",1-IFERROR(SUM(ISNUMBER(O28:CP28)*(1-$O$3:$CP$3))/COUNTIF($O$3:$CP$3,0),0))</f>
        <v/>
      </c>
      <c r="O28" s="103" t="str">
        <f aca="true">IF(ISBLANK(OFFSET('Raw Data'!$A$3,MATCH('Data above threshold'!$A28,'Raw Data'!$B$4:$B$185,0),MATCH('Data above threshold'!Q$4,'Raw Data'!$3:$3,0)-1)),"", IFERROR($J28*OFFSET('Raw Data'!$A$3,MATCH('Data above threshold'!$A28,'Raw Data'!$B$4:$B$185,0),MATCH('Data above threshold'!Q$4,'Raw Data'!$3:$3,0)-1),"NA"))</f>
        <v/>
      </c>
      <c r="P28" s="103" t="str">
        <f aca="true">IF(ISBLANK(OFFSET('Raw Data'!$A$3,MATCH('Data above threshold'!$A28,'Raw Data'!$B$4:$B$185,0),MATCH('Data above threshold'!R$4,'Raw Data'!$3:$3,0)-1)),"", IFERROR($J28*OFFSET('Raw Data'!$A$3,MATCH('Data above threshold'!$A28,'Raw Data'!$B$4:$B$185,0),MATCH('Data above threshold'!R$4,'Raw Data'!$3:$3,0)-1),"NA"))</f>
        <v/>
      </c>
      <c r="Q28" s="103" t="str">
        <f aca="true">IF(ISBLANK(OFFSET('Raw Data'!$A$3,MATCH('Data above threshold'!$A28,'Raw Data'!$B$4:$B$185,0),MATCH('Data above threshold'!S$4,'Raw Data'!$3:$3,0)-1)),"", IFERROR($J28*OFFSET('Raw Data'!$A$3,MATCH('Data above threshold'!$A28,'Raw Data'!$B$4:$B$185,0),MATCH('Data above threshold'!S$4,'Raw Data'!$3:$3,0)-1),"NA"))</f>
        <v/>
      </c>
      <c r="R28" s="103" t="str">
        <f aca="true">IF(ISBLANK(OFFSET('Raw Data'!$A$3,MATCH('Data above threshold'!$A28,'Raw Data'!$B$4:$B$185,0),MATCH('Data above threshold'!T$4,'Raw Data'!$3:$3,0)-1)),"", IFERROR($J28*OFFSET('Raw Data'!$A$3,MATCH('Data above threshold'!$A28,'Raw Data'!$B$4:$B$185,0),MATCH('Data above threshold'!T$4,'Raw Data'!$3:$3,0)-1),"NA"))</f>
        <v/>
      </c>
      <c r="S28" s="103" t="str">
        <f aca="true">IF(ISBLANK(OFFSET('Raw Data'!$A$3,MATCH('Data above threshold'!$A28,'Raw Data'!$B$4:$B$185,0),MATCH('Data above threshold'!U$4,'Raw Data'!$3:$3,0)-1)),"", IFERROR($J28*OFFSET('Raw Data'!$A$3,MATCH('Data above threshold'!$A28,'Raw Data'!$B$4:$B$185,0),MATCH('Data above threshold'!U$4,'Raw Data'!$3:$3,0)-1),"NA"))</f>
        <v/>
      </c>
      <c r="T28" s="103" t="str">
        <f aca="true">IF(ISBLANK(OFFSET('Raw Data'!$A$3,MATCH('Data above threshold'!$A28,'Raw Data'!$B$4:$B$185,0),MATCH('Data above threshold'!V$4,'Raw Data'!$3:$3,0)-1)),"", IFERROR($J28*OFFSET('Raw Data'!$A$3,MATCH('Data above threshold'!$A28,'Raw Data'!$B$4:$B$185,0),MATCH('Data above threshold'!V$4,'Raw Data'!$3:$3,0)-1),"NA"))</f>
        <v/>
      </c>
      <c r="U28" s="103" t="str">
        <f aca="true">IF(ISBLANK(OFFSET('Raw Data'!$A$3,MATCH('Data above threshold'!$A28,'Raw Data'!$B$4:$B$185,0),MATCH('Data above threshold'!W$4,'Raw Data'!$3:$3,0)-1)),"", IFERROR($J28*OFFSET('Raw Data'!$A$3,MATCH('Data above threshold'!$A28,'Raw Data'!$B$4:$B$185,0),MATCH('Data above threshold'!W$4,'Raw Data'!$3:$3,0)-1),"NA"))</f>
        <v/>
      </c>
      <c r="V28" s="103" t="str">
        <f aca="true">IF(ISBLANK(OFFSET('Raw Data'!$A$3,MATCH('Data above threshold'!$A28,'Raw Data'!$B$4:$B$185,0),MATCH('Data above threshold'!X$4,'Raw Data'!$3:$3,0)-1)),"", IFERROR($J28*OFFSET('Raw Data'!$A$3,MATCH('Data above threshold'!$A28,'Raw Data'!$B$4:$B$185,0),MATCH('Data above threshold'!X$4,'Raw Data'!$3:$3,0)-1),"NA"))</f>
        <v/>
      </c>
      <c r="W28" s="103" t="str">
        <f aca="true">IF(ISBLANK(OFFSET('Raw Data'!$A$3,MATCH('Data above threshold'!$A28,'Raw Data'!$B$4:$B$185,0),MATCH('Data above threshold'!Y$4,'Raw Data'!$3:$3,0)-1)),"", IFERROR($J28*OFFSET('Raw Data'!$A$3,MATCH('Data above threshold'!$A28,'Raw Data'!$B$4:$B$185,0),MATCH('Data above threshold'!Y$4,'Raw Data'!$3:$3,0)-1),"NA"))</f>
        <v/>
      </c>
      <c r="X28" s="103" t="str">
        <f aca="true">IF(ISBLANK(OFFSET('Raw Data'!$A$3,MATCH('Data above threshold'!$A28,'Raw Data'!$B$4:$B$185,0),MATCH('Data above threshold'!Z$4,'Raw Data'!$3:$3,0)-1)),"", IFERROR($J28*OFFSET('Raw Data'!$A$3,MATCH('Data above threshold'!$A28,'Raw Data'!$B$4:$B$185,0),MATCH('Data above threshold'!Z$4,'Raw Data'!$3:$3,0)-1),"NA"))</f>
        <v/>
      </c>
      <c r="Y28" s="103" t="str">
        <f aca="true">IF(ISBLANK(OFFSET('Raw Data'!$A$3,MATCH('Data above threshold'!$A28,'Raw Data'!$B$4:$B$185,0),MATCH('Data above threshold'!AA$4,'Raw Data'!$3:$3,0)-1)),"", IFERROR($J28*OFFSET('Raw Data'!$A$3,MATCH('Data above threshold'!$A28,'Raw Data'!$B$4:$B$185,0),MATCH('Data above threshold'!AA$4,'Raw Data'!$3:$3,0)-1),"NA"))</f>
        <v/>
      </c>
      <c r="Z28" s="103" t="str">
        <f aca="true">IF(ISBLANK(OFFSET('Raw Data'!$A$3,MATCH('Data above threshold'!$A28,'Raw Data'!$B$4:$B$185,0),MATCH('Data above threshold'!AB$4,'Raw Data'!$3:$3,0)-1)),"", IFERROR($J28*OFFSET('Raw Data'!$A$3,MATCH('Data above threshold'!$A28,'Raw Data'!$B$4:$B$185,0),MATCH('Data above threshold'!AB$4,'Raw Data'!$3:$3,0)-1),"NA"))</f>
        <v/>
      </c>
      <c r="AA28" s="103" t="str">
        <f aca="true">IF(ISBLANK(OFFSET('Raw Data'!$A$3,MATCH('Data above threshold'!$A28,'Raw Data'!$B$4:$B$185,0),MATCH('Data above threshold'!AC$4,'Raw Data'!$3:$3,0)-1)),"", IFERROR($J28*OFFSET('Raw Data'!$A$3,MATCH('Data above threshold'!$A28,'Raw Data'!$B$4:$B$185,0),MATCH('Data above threshold'!AC$4,'Raw Data'!$3:$3,0)-1),"NA"))</f>
        <v/>
      </c>
      <c r="AB28" s="103" t="str">
        <f aca="true">IF(ISBLANK(OFFSET('Raw Data'!$A$3,MATCH('Data above threshold'!$A28,'Raw Data'!$B$4:$B$185,0),MATCH('Data above threshold'!AD$4,'Raw Data'!$3:$3,0)-1)),"", IFERROR($J28*OFFSET('Raw Data'!$A$3,MATCH('Data above threshold'!$A28,'Raw Data'!$B$4:$B$185,0),MATCH('Data above threshold'!AD$4,'Raw Data'!$3:$3,0)-1),"NA"))</f>
        <v/>
      </c>
      <c r="AC28" s="103" t="str">
        <f aca="true">IF(ISBLANK(OFFSET('Raw Data'!$A$3,MATCH('Data above threshold'!$A28,'Raw Data'!$B$4:$B$185,0),MATCH('Data above threshold'!AE$4,'Raw Data'!$3:$3,0)-1)),"", IFERROR($J28*OFFSET('Raw Data'!$A$3,MATCH('Data above threshold'!$A28,'Raw Data'!$B$4:$B$185,0),MATCH('Data above threshold'!AE$4,'Raw Data'!$3:$3,0)-1),"NA"))</f>
        <v/>
      </c>
      <c r="AD28" s="103" t="str">
        <f aca="true">IF(ISBLANK(OFFSET('Raw Data'!$A$3,MATCH('Data above threshold'!$A28,'Raw Data'!$B$4:$B$185,0),MATCH('Data above threshold'!AF$4,'Raw Data'!$3:$3,0)-1)),"", IFERROR($J28*OFFSET('Raw Data'!$A$3,MATCH('Data above threshold'!$A28,'Raw Data'!$B$4:$B$185,0),MATCH('Data above threshold'!AF$4,'Raw Data'!$3:$3,0)-1),"NA"))</f>
        <v/>
      </c>
      <c r="AE28" s="103" t="str">
        <f aca="true">IF(ISBLANK(OFFSET('Raw Data'!$A$3,MATCH('Data above threshold'!$A28,'Raw Data'!$B$4:$B$185,0),MATCH('Data above threshold'!AG$4,'Raw Data'!$3:$3,0)-1)),"", IFERROR($J28*OFFSET('Raw Data'!$A$3,MATCH('Data above threshold'!$A28,'Raw Data'!$B$4:$B$185,0),MATCH('Data above threshold'!AG$4,'Raw Data'!$3:$3,0)-1),"NA"))</f>
        <v/>
      </c>
      <c r="AF28" s="103" t="str">
        <f aca="true">IF(ISBLANK(OFFSET('Raw Data'!$A$3,MATCH('Data above threshold'!$A28,'Raw Data'!$B$4:$B$185,0),MATCH('Data above threshold'!AH$4,'Raw Data'!$3:$3,0)-1)),"", IFERROR($J28*OFFSET('Raw Data'!$A$3,MATCH('Data above threshold'!$A28,'Raw Data'!$B$4:$B$185,0),MATCH('Data above threshold'!AH$4,'Raw Data'!$3:$3,0)-1),"NA"))</f>
        <v/>
      </c>
      <c r="AG28" s="103" t="str">
        <f aca="true">IF(ISBLANK(OFFSET('Raw Data'!$A$3,MATCH('Data above threshold'!$A28,'Raw Data'!$B$4:$B$185,0),MATCH('Data above threshold'!AI$4,'Raw Data'!$3:$3,0)-1)),"", IFERROR($J28*OFFSET('Raw Data'!$A$3,MATCH('Data above threshold'!$A28,'Raw Data'!$B$4:$B$185,0),MATCH('Data above threshold'!AI$4,'Raw Data'!$3:$3,0)-1),"NA"))</f>
        <v/>
      </c>
      <c r="AH28" s="103" t="str">
        <f aca="true">IF(ISBLANK(OFFSET('Raw Data'!$A$3,MATCH('Data above threshold'!$A28,'Raw Data'!$B$4:$B$185,0),MATCH('Data above threshold'!AJ$4,'Raw Data'!$3:$3,0)-1)),"", IFERROR($J28*OFFSET('Raw Data'!$A$3,MATCH('Data above threshold'!$A28,'Raw Data'!$B$4:$B$185,0),MATCH('Data above threshold'!AJ$4,'Raw Data'!$3:$3,0)-1),"NA"))</f>
        <v/>
      </c>
      <c r="AI28" s="103" t="str">
        <f aca="true">IF(ISBLANK(OFFSET('Raw Data'!$A$3,MATCH('Data above threshold'!$A28,'Raw Data'!$B$4:$B$185,0),MATCH('Data above threshold'!AK$4,'Raw Data'!$3:$3,0)-1)),"", IFERROR($J28*OFFSET('Raw Data'!$A$3,MATCH('Data above threshold'!$A28,'Raw Data'!$B$4:$B$185,0),MATCH('Data above threshold'!AK$4,'Raw Data'!$3:$3,0)-1),"NA"))</f>
        <v/>
      </c>
      <c r="AJ28" s="103" t="str">
        <f aca="true">IF(ISBLANK(OFFSET('Raw Data'!$A$3,MATCH('Data above threshold'!$A28,'Raw Data'!$B$4:$B$185,0),MATCH('Data above threshold'!AL$4,'Raw Data'!$3:$3,0)-1)),"", IFERROR($J28*OFFSET('Raw Data'!$A$3,MATCH('Data above threshold'!$A28,'Raw Data'!$B$4:$B$185,0),MATCH('Data above threshold'!AL$4,'Raw Data'!$3:$3,0)-1),"NA"))</f>
        <v/>
      </c>
      <c r="AK28" s="103" t="str">
        <f aca="true">IF(ISBLANK(OFFSET('Raw Data'!$A$3,MATCH('Data above threshold'!$A28,'Raw Data'!$B$4:$B$185,0),MATCH('Data above threshold'!AM$4,'Raw Data'!$3:$3,0)-1)),"", IFERROR($J28*OFFSET('Raw Data'!$A$3,MATCH('Data above threshold'!$A28,'Raw Data'!$B$4:$B$185,0),MATCH('Data above threshold'!AM$4,'Raw Data'!$3:$3,0)-1),"NA"))</f>
        <v/>
      </c>
      <c r="AL28" s="103" t="str">
        <f aca="true">IF(ISBLANK(OFFSET('Raw Data'!$A$3,MATCH('Data above threshold'!$A28,'Raw Data'!$B$4:$B$185,0),MATCH('Data above threshold'!AN$4,'Raw Data'!$3:$3,0)-1)),"", IFERROR($J28*OFFSET('Raw Data'!$A$3,MATCH('Data above threshold'!$A28,'Raw Data'!$B$4:$B$185,0),MATCH('Data above threshold'!AN$4,'Raw Data'!$3:$3,0)-1),"NA"))</f>
        <v/>
      </c>
      <c r="AM28" s="103" t="str">
        <f aca="true">IF(ISBLANK(OFFSET('Raw Data'!$A$3,MATCH('Data above threshold'!$A28,'Raw Data'!$B$4:$B$185,0),MATCH('Data above threshold'!AO$4,'Raw Data'!$3:$3,0)-1)),"", IFERROR($J28*OFFSET('Raw Data'!$A$3,MATCH('Data above threshold'!$A28,'Raw Data'!$B$4:$B$185,0),MATCH('Data above threshold'!AO$4,'Raw Data'!$3:$3,0)-1),"NA"))</f>
        <v/>
      </c>
      <c r="AN28" s="103" t="str">
        <f aca="true">IF(ISBLANK(OFFSET('Raw Data'!$A$3,MATCH('Data above threshold'!$A28,'Raw Data'!$B$4:$B$185,0),MATCH('Data above threshold'!AP$4,'Raw Data'!$3:$3,0)-1)),"", IFERROR($J28*OFFSET('Raw Data'!$A$3,MATCH('Data above threshold'!$A28,'Raw Data'!$B$4:$B$185,0),MATCH('Data above threshold'!AP$4,'Raw Data'!$3:$3,0)-1),"NA"))</f>
        <v/>
      </c>
      <c r="AO28" s="103" t="str">
        <f aca="true">IF(ISBLANK(OFFSET('Raw Data'!$A$3,MATCH('Data above threshold'!$A28,'Raw Data'!$B$4:$B$185,0),MATCH('Data above threshold'!AQ$4,'Raw Data'!$3:$3,0)-1)),"", IFERROR($J28*OFFSET('Raw Data'!$A$3,MATCH('Data above threshold'!$A28,'Raw Data'!$B$4:$B$185,0),MATCH('Data above threshold'!AQ$4,'Raw Data'!$3:$3,0)-1),"NA"))</f>
        <v/>
      </c>
      <c r="AP28" s="103" t="str">
        <f aca="true">IF(ISBLANK(OFFSET('Raw Data'!$A$3,MATCH('Data above threshold'!$A28,'Raw Data'!$B$4:$B$185,0),MATCH('Data above threshold'!AR$4,'Raw Data'!$3:$3,0)-1)),"", IFERROR($J28*OFFSET('Raw Data'!$A$3,MATCH('Data above threshold'!$A28,'Raw Data'!$B$4:$B$185,0),MATCH('Data above threshold'!AR$4,'Raw Data'!$3:$3,0)-1),"NA"))</f>
        <v/>
      </c>
      <c r="AQ28" s="103" t="str">
        <f aca="true">IF(ISBLANK(OFFSET('Raw Data'!$A$3,MATCH('Data above threshold'!$A28,'Raw Data'!$B$4:$B$185,0),MATCH('Data above threshold'!AS$4,'Raw Data'!$3:$3,0)-1)),"", IFERROR($J28*OFFSET('Raw Data'!$A$3,MATCH('Data above threshold'!$A28,'Raw Data'!$B$4:$B$185,0),MATCH('Data above threshold'!AS$4,'Raw Data'!$3:$3,0)-1),"NA"))</f>
        <v/>
      </c>
      <c r="AR28" s="103" t="str">
        <f aca="true">IF(ISBLANK(OFFSET('Raw Data'!$A$3,MATCH('Data above threshold'!$A28,'Raw Data'!$B$4:$B$185,0),MATCH('Data above threshold'!AT$4,'Raw Data'!$3:$3,0)-1)),"", IFERROR($J28*OFFSET('Raw Data'!$A$3,MATCH('Data above threshold'!$A28,'Raw Data'!$B$4:$B$185,0),MATCH('Data above threshold'!AT$4,'Raw Data'!$3:$3,0)-1),"NA"))</f>
        <v/>
      </c>
      <c r="AS28" s="103" t="str">
        <f aca="true">IF(ISBLANK(OFFSET('Raw Data'!$A$3,MATCH('Data above threshold'!$A28,'Raw Data'!$B$4:$B$185,0),MATCH('Data above threshold'!AU$4,'Raw Data'!$3:$3,0)-1)),"", IFERROR($J28*OFFSET('Raw Data'!$A$3,MATCH('Data above threshold'!$A28,'Raw Data'!$B$4:$B$185,0),MATCH('Data above threshold'!AU$4,'Raw Data'!$3:$3,0)-1),"NA"))</f>
        <v/>
      </c>
      <c r="AT28" s="103" t="str">
        <f aca="true">IF(ISBLANK(OFFSET('Raw Data'!$A$3,MATCH('Data above threshold'!$A28,'Raw Data'!$B$4:$B$185,0),MATCH('Data above threshold'!AV$4,'Raw Data'!$3:$3,0)-1)),"", IFERROR($J28*OFFSET('Raw Data'!$A$3,MATCH('Data above threshold'!$A28,'Raw Data'!$B$4:$B$185,0),MATCH('Data above threshold'!AV$4,'Raw Data'!$3:$3,0)-1),"NA"))</f>
        <v/>
      </c>
      <c r="AU28" s="103" t="str">
        <f aca="true">IF(ISBLANK(OFFSET('Raw Data'!$A$3,MATCH('Data above threshold'!$A28,'Raw Data'!$B$4:$B$185,0),MATCH('Data above threshold'!AW$4,'Raw Data'!$3:$3,0)-1)),"", IFERROR($J28*OFFSET('Raw Data'!$A$3,MATCH('Data above threshold'!$A28,'Raw Data'!$B$4:$B$185,0),MATCH('Data above threshold'!AW$4,'Raw Data'!$3:$3,0)-1),"NA"))</f>
        <v/>
      </c>
      <c r="AV28" s="103" t="str">
        <f aca="true">IF(ISBLANK(OFFSET('Raw Data'!$A$3,MATCH('Data above threshold'!$A28,'Raw Data'!$B$4:$B$185,0),MATCH('Data above threshold'!AX$4,'Raw Data'!$3:$3,0)-1)),"", IFERROR($J28*OFFSET('Raw Data'!$A$3,MATCH('Data above threshold'!$A28,'Raw Data'!$B$4:$B$185,0),MATCH('Data above threshold'!AX$4,'Raw Data'!$3:$3,0)-1),"NA"))</f>
        <v/>
      </c>
      <c r="AW28" s="103" t="str">
        <f aca="true">IF(ISBLANK(OFFSET('Raw Data'!$A$3,MATCH('Data above threshold'!$A28,'Raw Data'!$B$4:$B$185,0),MATCH('Data above threshold'!AY$4,'Raw Data'!$3:$3,0)-1)),"", IFERROR($J28*OFFSET('Raw Data'!$A$3,MATCH('Data above threshold'!$A28,'Raw Data'!$B$4:$B$185,0),MATCH('Data above threshold'!AY$4,'Raw Data'!$3:$3,0)-1),"NA"))</f>
        <v/>
      </c>
      <c r="AX28" s="103" t="str">
        <f aca="true">IF(ISBLANK(OFFSET('Raw Data'!$A$3,MATCH('Data above threshold'!$A28,'Raw Data'!$B$4:$B$185,0),MATCH('Data above threshold'!AZ$4,'Raw Data'!$3:$3,0)-1)),"", IFERROR($J28*OFFSET('Raw Data'!$A$3,MATCH('Data above threshold'!$A28,'Raw Data'!$B$4:$B$185,0),MATCH('Data above threshold'!AZ$4,'Raw Data'!$3:$3,0)-1),"NA"))</f>
        <v/>
      </c>
      <c r="AY28" s="103" t="str">
        <f aca="true">IF(ISBLANK(OFFSET('Raw Data'!$A$3,MATCH('Data above threshold'!$A28,'Raw Data'!$B$4:$B$185,0),MATCH('Data above threshold'!BA$4,'Raw Data'!$3:$3,0)-1)),"", IFERROR($J28*OFFSET('Raw Data'!$A$3,MATCH('Data above threshold'!$A28,'Raw Data'!$B$4:$B$185,0),MATCH('Data above threshold'!BA$4,'Raw Data'!$3:$3,0)-1),"NA"))</f>
        <v/>
      </c>
      <c r="AZ28" s="103" t="str">
        <f aca="true">IF(ISBLANK(OFFSET('Raw Data'!$A$3,MATCH('Data above threshold'!$A28,'Raw Data'!$B$4:$B$185,0),MATCH('Data above threshold'!BB$4,'Raw Data'!$3:$3,0)-1)),"", IFERROR($J28*OFFSET('Raw Data'!$A$3,MATCH('Data above threshold'!$A28,'Raw Data'!$B$4:$B$185,0),MATCH('Data above threshold'!BB$4,'Raw Data'!$3:$3,0)-1),"NA"))</f>
        <v/>
      </c>
      <c r="BA28" s="103" t="str">
        <f aca="true">IF(ISBLANK(OFFSET('Raw Data'!$A$3,MATCH('Data above threshold'!$A28,'Raw Data'!$B$4:$B$185,0),MATCH('Data above threshold'!BC$4,'Raw Data'!$3:$3,0)-1)),"", IFERROR($J28*OFFSET('Raw Data'!$A$3,MATCH('Data above threshold'!$A28,'Raw Data'!$B$4:$B$185,0),MATCH('Data above threshold'!BC$4,'Raw Data'!$3:$3,0)-1),"NA"))</f>
        <v/>
      </c>
      <c r="BB28" s="103" t="str">
        <f aca="true">IF(ISBLANK(OFFSET('Raw Data'!$A$3,MATCH('Data above threshold'!$A28,'Raw Data'!$B$4:$B$185,0),MATCH('Data above threshold'!BD$4,'Raw Data'!$3:$3,0)-1)),"", IFERROR($J28*OFFSET('Raw Data'!$A$3,MATCH('Data above threshold'!$A28,'Raw Data'!$B$4:$B$185,0),MATCH('Data above threshold'!BD$4,'Raw Data'!$3:$3,0)-1),"NA"))</f>
        <v/>
      </c>
      <c r="BC28" s="103" t="str">
        <f aca="true">IF(ISBLANK(OFFSET('Raw Data'!$A$3,MATCH('Data above threshold'!$A28,'Raw Data'!$B$4:$B$185,0),MATCH('Data above threshold'!BE$4,'Raw Data'!$3:$3,0)-1)),"", IFERROR($J28*OFFSET('Raw Data'!$A$3,MATCH('Data above threshold'!$A28,'Raw Data'!$B$4:$B$185,0),MATCH('Data above threshold'!BE$4,'Raw Data'!$3:$3,0)-1),"NA"))</f>
        <v/>
      </c>
      <c r="BD28" s="103" t="str">
        <f aca="true">IF(ISBLANK(OFFSET('Raw Data'!$A$3,MATCH('Data above threshold'!$A28,'Raw Data'!$B$4:$B$185,0),MATCH('Data above threshold'!BF$4,'Raw Data'!$3:$3,0)-1)),"", IFERROR($J28*OFFSET('Raw Data'!$A$3,MATCH('Data above threshold'!$A28,'Raw Data'!$B$4:$B$185,0),MATCH('Data above threshold'!BF$4,'Raw Data'!$3:$3,0)-1),"NA"))</f>
        <v/>
      </c>
      <c r="BE28" s="103" t="str">
        <f aca="true">IF(ISBLANK(OFFSET('Raw Data'!$A$3,MATCH('Data above threshold'!$A28,'Raw Data'!$B$4:$B$185,0),MATCH('Data above threshold'!BG$4,'Raw Data'!$3:$3,0)-1)),"", IFERROR($J28*OFFSET('Raw Data'!$A$3,MATCH('Data above threshold'!$A28,'Raw Data'!$B$4:$B$185,0),MATCH('Data above threshold'!BG$4,'Raw Data'!$3:$3,0)-1),"NA"))</f>
        <v/>
      </c>
      <c r="BF28" s="103" t="str">
        <f aca="true">IF(ISBLANK(OFFSET('Raw Data'!$A$3,MATCH('Data above threshold'!$A28,'Raw Data'!$B$4:$B$185,0),MATCH('Data above threshold'!BH$4,'Raw Data'!$3:$3,0)-1)),"", IFERROR($J28*OFFSET('Raw Data'!$A$3,MATCH('Data above threshold'!$A28,'Raw Data'!$B$4:$B$185,0),MATCH('Data above threshold'!BH$4,'Raw Data'!$3:$3,0)-1),"NA"))</f>
        <v/>
      </c>
      <c r="BG28" s="103" t="str">
        <f aca="true">IF(ISBLANK(OFFSET('Raw Data'!$A$3,MATCH('Data above threshold'!$A28,'Raw Data'!$B$4:$B$185,0),MATCH('Data above threshold'!BI$4,'Raw Data'!$3:$3,0)-1)),"", IFERROR($J28*OFFSET('Raw Data'!$A$3,MATCH('Data above threshold'!$A28,'Raw Data'!$B$4:$B$185,0),MATCH('Data above threshold'!BI$4,'Raw Data'!$3:$3,0)-1),"NA"))</f>
        <v/>
      </c>
      <c r="BH28" s="103" t="str">
        <f aca="true">IF(ISBLANK(OFFSET('Raw Data'!$A$3,MATCH('Data above threshold'!$A28,'Raw Data'!$B$4:$B$185,0),MATCH('Data above threshold'!BJ$4,'Raw Data'!$3:$3,0)-1)),"", IFERROR($J28*OFFSET('Raw Data'!$A$3,MATCH('Data above threshold'!$A28,'Raw Data'!$B$4:$B$185,0),MATCH('Data above threshold'!BJ$4,'Raw Data'!$3:$3,0)-1),"NA"))</f>
        <v/>
      </c>
      <c r="BI28" s="103" t="str">
        <f aca="true">IF(ISBLANK(OFFSET('Raw Data'!$A$3,MATCH('Data above threshold'!$A28,'Raw Data'!$B$4:$B$185,0),MATCH('Data above threshold'!BK$4,'Raw Data'!$3:$3,0)-1)),"", IFERROR($J28*OFFSET('Raw Data'!$A$3,MATCH('Data above threshold'!$A28,'Raw Data'!$B$4:$B$185,0),MATCH('Data above threshold'!BK$4,'Raw Data'!$3:$3,0)-1),"NA"))</f>
        <v/>
      </c>
      <c r="BJ28" s="103" t="str">
        <f aca="true">IF(ISBLANK(OFFSET('Raw Data'!$A$3,MATCH('Data above threshold'!$A28,'Raw Data'!$B$4:$B$185,0),MATCH('Data above threshold'!BL$4,'Raw Data'!$3:$3,0)-1)),"", IFERROR($J28*OFFSET('Raw Data'!$A$3,MATCH('Data above threshold'!$A28,'Raw Data'!$B$4:$B$185,0),MATCH('Data above threshold'!BL$4,'Raw Data'!$3:$3,0)-1),"NA"))</f>
        <v/>
      </c>
      <c r="BK28" s="103" t="str">
        <f aca="true">IF(ISBLANK(OFFSET('Raw Data'!$A$3,MATCH('Data above threshold'!$A28,'Raw Data'!$B$4:$B$185,0),MATCH('Data above threshold'!BM$4,'Raw Data'!$3:$3,0)-1)),"", IFERROR($J28*OFFSET('Raw Data'!$A$3,MATCH('Data above threshold'!$A28,'Raw Data'!$B$4:$B$185,0),MATCH('Data above threshold'!BM$4,'Raw Data'!$3:$3,0)-1),"NA"))</f>
        <v/>
      </c>
      <c r="BL28" s="103" t="str">
        <f aca="true">IF(ISBLANK(OFFSET('Raw Data'!$A$3,MATCH('Data above threshold'!$A28,'Raw Data'!$B$4:$B$185,0),MATCH('Data above threshold'!BN$4,'Raw Data'!$3:$3,0)-1)),"", IFERROR($J28*OFFSET('Raw Data'!$A$3,MATCH('Data above threshold'!$A28,'Raw Data'!$B$4:$B$185,0),MATCH('Data above threshold'!BN$4,'Raw Data'!$3:$3,0)-1),"NA"))</f>
        <v/>
      </c>
      <c r="BM28" s="103" t="str">
        <f aca="true">IF(ISBLANK(OFFSET('Raw Data'!$A$3,MATCH('Data above threshold'!$A28,'Raw Data'!$B$4:$B$185,0),MATCH('Data above threshold'!BO$4,'Raw Data'!$3:$3,0)-1)),"", IFERROR($J28*OFFSET('Raw Data'!$A$3,MATCH('Data above threshold'!$A28,'Raw Data'!$B$4:$B$185,0),MATCH('Data above threshold'!BO$4,'Raw Data'!$3:$3,0)-1),"NA"))</f>
        <v/>
      </c>
      <c r="BN28" s="103" t="str">
        <f aca="true">IF(ISBLANK(OFFSET('Raw Data'!$A$3,MATCH('Data above threshold'!$A28,'Raw Data'!$B$4:$B$185,0),MATCH('Data above threshold'!BP$4,'Raw Data'!$3:$3,0)-1)),"", IFERROR($J28*OFFSET('Raw Data'!$A$3,MATCH('Data above threshold'!$A28,'Raw Data'!$B$4:$B$185,0),MATCH('Data above threshold'!BP$4,'Raw Data'!$3:$3,0)-1),"NA"))</f>
        <v/>
      </c>
      <c r="BO28" s="103" t="str">
        <f aca="true">IF(ISBLANK(OFFSET('Raw Data'!$A$3,MATCH('Data above threshold'!$A28,'Raw Data'!$B$4:$B$185,0),MATCH('Data above threshold'!BQ$4,'Raw Data'!$3:$3,0)-1)),"", IFERROR($J28*OFFSET('Raw Data'!$A$3,MATCH('Data above threshold'!$A28,'Raw Data'!$B$4:$B$185,0),MATCH('Data above threshold'!BQ$4,'Raw Data'!$3:$3,0)-1),"NA"))</f>
        <v/>
      </c>
      <c r="BP28" s="103" t="str">
        <f aca="true">IF(ISBLANK(OFFSET('Raw Data'!$A$3,MATCH('Data above threshold'!$A28,'Raw Data'!$B$4:$B$185,0),MATCH('Data above threshold'!BR$4,'Raw Data'!$3:$3,0)-1)),"", IFERROR($J28*OFFSET('Raw Data'!$A$3,MATCH('Data above threshold'!$A28,'Raw Data'!$B$4:$B$185,0),MATCH('Data above threshold'!BR$4,'Raw Data'!$3:$3,0)-1),"NA"))</f>
        <v/>
      </c>
      <c r="BQ28" s="103" t="str">
        <f aca="true">IF(ISBLANK(OFFSET('Raw Data'!$A$3,MATCH('Data above threshold'!$A28,'Raw Data'!$B$4:$B$185,0),MATCH('Data above threshold'!BS$4,'Raw Data'!$3:$3,0)-1)),"", IFERROR($J28*OFFSET('Raw Data'!$A$3,MATCH('Data above threshold'!$A28,'Raw Data'!$B$4:$B$185,0),MATCH('Data above threshold'!BS$4,'Raw Data'!$3:$3,0)-1),"NA"))</f>
        <v/>
      </c>
      <c r="BR28" s="103" t="str">
        <f aca="true">IF(ISBLANK(OFFSET('Raw Data'!$A$3,MATCH('Data above threshold'!$A28,'Raw Data'!$B$4:$B$185,0),MATCH('Data above threshold'!BT$4,'Raw Data'!$3:$3,0)-1)),"", IFERROR($J28*OFFSET('Raw Data'!$A$3,MATCH('Data above threshold'!$A28,'Raw Data'!$B$4:$B$185,0),MATCH('Data above threshold'!BT$4,'Raw Data'!$3:$3,0)-1),"NA"))</f>
        <v/>
      </c>
      <c r="BS28" s="103" t="str">
        <f aca="true">IF(ISBLANK(OFFSET('Raw Data'!$A$3,MATCH('Data above threshold'!$A28,'Raw Data'!$B$4:$B$185,0),MATCH('Data above threshold'!BU$4,'Raw Data'!$3:$3,0)-1)),"", IFERROR($J28*OFFSET('Raw Data'!$A$3,MATCH('Data above threshold'!$A28,'Raw Data'!$B$4:$B$185,0),MATCH('Data above threshold'!BU$4,'Raw Data'!$3:$3,0)-1),"NA"))</f>
        <v/>
      </c>
      <c r="BT28" s="103" t="str">
        <f aca="true">IF(ISBLANK(OFFSET('Raw Data'!$A$3,MATCH('Data above threshold'!$A28,'Raw Data'!$B$4:$B$185,0),MATCH('Data above threshold'!BV$4,'Raw Data'!$3:$3,0)-1)),"", IFERROR($J28*OFFSET('Raw Data'!$A$3,MATCH('Data above threshold'!$A28,'Raw Data'!$B$4:$B$185,0),MATCH('Data above threshold'!BV$4,'Raw Data'!$3:$3,0)-1),"NA"))</f>
        <v/>
      </c>
      <c r="BU28" s="103" t="str">
        <f aca="true">IF(ISBLANK(OFFSET('Raw Data'!$A$3,MATCH('Data above threshold'!$A28,'Raw Data'!$B$4:$B$185,0),MATCH('Data above threshold'!BW$4,'Raw Data'!$3:$3,0)-1)),"", IFERROR($J28*OFFSET('Raw Data'!$A$3,MATCH('Data above threshold'!$A28,'Raw Data'!$B$4:$B$185,0),MATCH('Data above threshold'!BW$4,'Raw Data'!$3:$3,0)-1),"NA"))</f>
        <v/>
      </c>
      <c r="BV28" s="103" t="str">
        <f aca="true">IF(ISBLANK(OFFSET('Raw Data'!$A$3,MATCH('Data above threshold'!$A28,'Raw Data'!$B$4:$B$185,0),MATCH('Data above threshold'!BX$4,'Raw Data'!$3:$3,0)-1)),"", IFERROR($J28*OFFSET('Raw Data'!$A$3,MATCH('Data above threshold'!$A28,'Raw Data'!$B$4:$B$185,0),MATCH('Data above threshold'!BX$4,'Raw Data'!$3:$3,0)-1),"NA"))</f>
        <v/>
      </c>
      <c r="BW28" s="103" t="str">
        <f aca="true">IF(ISBLANK(OFFSET('Raw Data'!$A$3,MATCH('Data above threshold'!$A28,'Raw Data'!$B$4:$B$185,0),MATCH('Data above threshold'!BY$4,'Raw Data'!$3:$3,0)-1)),"", IFERROR($J28*OFFSET('Raw Data'!$A$3,MATCH('Data above threshold'!$A28,'Raw Data'!$B$4:$B$185,0),MATCH('Data above threshold'!BY$4,'Raw Data'!$3:$3,0)-1),"NA"))</f>
        <v/>
      </c>
      <c r="BX28" s="103" t="str">
        <f aca="true">IF(ISBLANK(OFFSET('Raw Data'!$A$3,MATCH('Data above threshold'!$A28,'Raw Data'!$B$4:$B$185,0),MATCH('Data above threshold'!BZ$4,'Raw Data'!$3:$3,0)-1)),"", IFERROR($J28*OFFSET('Raw Data'!$A$3,MATCH('Data above threshold'!$A28,'Raw Data'!$B$4:$B$185,0),MATCH('Data above threshold'!BZ$4,'Raw Data'!$3:$3,0)-1),"NA"))</f>
        <v/>
      </c>
      <c r="BY28" s="103" t="str">
        <f aca="true">IF(ISBLANK(OFFSET('Raw Data'!$A$3,MATCH('Data above threshold'!$A28,'Raw Data'!$B$4:$B$185,0),MATCH('Data above threshold'!CA$4,'Raw Data'!$3:$3,0)-1)),"", IFERROR($J28*OFFSET('Raw Data'!$A$3,MATCH('Data above threshold'!$A28,'Raw Data'!$B$4:$B$185,0),MATCH('Data above threshold'!CA$4,'Raw Data'!$3:$3,0)-1),"NA"))</f>
        <v/>
      </c>
      <c r="BZ28" s="103" t="str">
        <f aca="true">IF(ISBLANK(OFFSET('Raw Data'!$A$3,MATCH('Data above threshold'!$A28,'Raw Data'!$B$4:$B$185,0),MATCH('Data above threshold'!CB$4,'Raw Data'!$3:$3,0)-1)),"", IFERROR($J28*OFFSET('Raw Data'!$A$3,MATCH('Data above threshold'!$A28,'Raw Data'!$B$4:$B$185,0),MATCH('Data above threshold'!CB$4,'Raw Data'!$3:$3,0)-1),"NA"))</f>
        <v/>
      </c>
      <c r="CA28" s="103" t="str">
        <f aca="true">IF(ISBLANK(OFFSET('Raw Data'!$A$3,MATCH('Data above threshold'!$A28,'Raw Data'!$B$4:$B$185,0),MATCH('Data above threshold'!CC$4,'Raw Data'!$3:$3,0)-1)),"", IFERROR($J28*OFFSET('Raw Data'!$A$3,MATCH('Data above threshold'!$A28,'Raw Data'!$B$4:$B$185,0),MATCH('Data above threshold'!CC$4,'Raw Data'!$3:$3,0)-1),"NA"))</f>
        <v/>
      </c>
      <c r="CB28" s="103" t="str">
        <f aca="true">IF(ISBLANK(OFFSET('Raw Data'!$A$3,MATCH('Data above threshold'!$A28,'Raw Data'!$B$4:$B$185,0),MATCH('Data above threshold'!CD$4,'Raw Data'!$3:$3,0)-1)),"", IFERROR($J28*OFFSET('Raw Data'!$A$3,MATCH('Data above threshold'!$A28,'Raw Data'!$B$4:$B$185,0),MATCH('Data above threshold'!CD$4,'Raw Data'!$3:$3,0)-1),"NA"))</f>
        <v/>
      </c>
      <c r="CC28" s="103" t="str">
        <f aca="true">IF(ISBLANK(OFFSET('Raw Data'!$A$3,MATCH('Data above threshold'!$A28,'Raw Data'!$B$4:$B$185,0),MATCH('Data above threshold'!CE$4,'Raw Data'!$3:$3,0)-1)),"", IFERROR($J28*OFFSET('Raw Data'!$A$3,MATCH('Data above threshold'!$A28,'Raw Data'!$B$4:$B$185,0),MATCH('Data above threshold'!CE$4,'Raw Data'!$3:$3,0)-1),"NA"))</f>
        <v/>
      </c>
      <c r="CD28" s="103" t="str">
        <f aca="true">IF(ISBLANK(OFFSET('Raw Data'!$A$3,MATCH('Data above threshold'!$A28,'Raw Data'!$B$4:$B$185,0),MATCH('Data above threshold'!CF$4,'Raw Data'!$3:$3,0)-1)),"", IFERROR($J28*OFFSET('Raw Data'!$A$3,MATCH('Data above threshold'!$A28,'Raw Data'!$B$4:$B$185,0),MATCH('Data above threshold'!CF$4,'Raw Data'!$3:$3,0)-1),"NA"))</f>
        <v/>
      </c>
      <c r="CE28" s="103" t="str">
        <f aca="true">IF(ISBLANK(OFFSET('Raw Data'!$A$3,MATCH('Data above threshold'!$A28,'Raw Data'!$B$4:$B$185,0),MATCH('Data above threshold'!CG$4,'Raw Data'!$3:$3,0)-1)),"", IFERROR($J28*OFFSET('Raw Data'!$A$3,MATCH('Data above threshold'!$A28,'Raw Data'!$B$4:$B$185,0),MATCH('Data above threshold'!CG$4,'Raw Data'!$3:$3,0)-1),"NA"))</f>
        <v/>
      </c>
      <c r="CF28" s="103" t="str">
        <f aca="true">IF(ISBLANK(OFFSET('Raw Data'!$A$3,MATCH('Data above threshold'!$A28,'Raw Data'!$B$4:$B$185,0),MATCH('Data above threshold'!CH$4,'Raw Data'!$3:$3,0)-1)),"", IFERROR($J28*OFFSET('Raw Data'!$A$3,MATCH('Data above threshold'!$A28,'Raw Data'!$B$4:$B$185,0),MATCH('Data above threshold'!CH$4,'Raw Data'!$3:$3,0)-1),"NA"))</f>
        <v/>
      </c>
      <c r="CG28" s="103" t="str">
        <f aca="true">IF(ISBLANK(OFFSET('Raw Data'!$A$3,MATCH('Data above threshold'!$A28,'Raw Data'!$B$4:$B$185,0),MATCH('Data above threshold'!CI$4,'Raw Data'!$3:$3,0)-1)),"", IFERROR($J28*OFFSET('Raw Data'!$A$3,MATCH('Data above threshold'!$A28,'Raw Data'!$B$4:$B$185,0),MATCH('Data above threshold'!CI$4,'Raw Data'!$3:$3,0)-1),"NA"))</f>
        <v/>
      </c>
      <c r="CH28" s="103" t="str">
        <f aca="true">IF(ISBLANK(OFFSET('Raw Data'!$A$3,MATCH('Data above threshold'!$A28,'Raw Data'!$B$4:$B$185,0),MATCH('Data above threshold'!CJ$4,'Raw Data'!$3:$3,0)-1)),"", IFERROR($J28*OFFSET('Raw Data'!$A$3,MATCH('Data above threshold'!$A28,'Raw Data'!$B$4:$B$185,0),MATCH('Data above threshold'!CJ$4,'Raw Data'!$3:$3,0)-1),"NA"))</f>
        <v/>
      </c>
      <c r="CI28" s="103" t="str">
        <f aca="true">IF(ISBLANK(OFFSET('Raw Data'!$A$3,MATCH('Data above threshold'!$A28,'Raw Data'!$B$4:$B$185,0),MATCH('Data above threshold'!CK$4,'Raw Data'!$3:$3,0)-1)),"", IFERROR($J28*OFFSET('Raw Data'!$A$3,MATCH('Data above threshold'!$A28,'Raw Data'!$B$4:$B$185,0),MATCH('Data above threshold'!CK$4,'Raw Data'!$3:$3,0)-1),"NA"))</f>
        <v/>
      </c>
      <c r="CJ28" s="103" t="str">
        <f aca="true">IF(ISBLANK(OFFSET('Raw Data'!$A$3,MATCH('Data above threshold'!$A28,'Raw Data'!$B$4:$B$185,0),MATCH('Data above threshold'!CL$4,'Raw Data'!$3:$3,0)-1)),"", IFERROR($J28*OFFSET('Raw Data'!$A$3,MATCH('Data above threshold'!$A28,'Raw Data'!$B$4:$B$185,0),MATCH('Data above threshold'!CL$4,'Raw Data'!$3:$3,0)-1),"NA"))</f>
        <v/>
      </c>
      <c r="CK28" s="103" t="str">
        <f aca="true">IF(ISBLANK(OFFSET('Raw Data'!$A$3,MATCH('Data above threshold'!$A28,'Raw Data'!$B$4:$B$185,0),MATCH('Data above threshold'!CM$4,'Raw Data'!$3:$3,0)-1)),"", IFERROR($J28*OFFSET('Raw Data'!$A$3,MATCH('Data above threshold'!$A28,'Raw Data'!$B$4:$B$185,0),MATCH('Data above threshold'!CM$4,'Raw Data'!$3:$3,0)-1),"NA"))</f>
        <v/>
      </c>
      <c r="CL28" s="103" t="str">
        <f aca="true">IF(ISBLANK(OFFSET('Raw Data'!$A$3,MATCH('Data above threshold'!$A28,'Raw Data'!$B$4:$B$185,0),MATCH('Data above threshold'!CN$4,'Raw Data'!$3:$3,0)-1)),"", IFERROR($J28*OFFSET('Raw Data'!$A$3,MATCH('Data above threshold'!$A28,'Raw Data'!$B$4:$B$185,0),MATCH('Data above threshold'!CN$4,'Raw Data'!$3:$3,0)-1),"NA"))</f>
        <v/>
      </c>
      <c r="CM28" s="103" t="str">
        <f aca="true">IF(ISBLANK(OFFSET('Raw Data'!$A$3,MATCH('Data above threshold'!$A28,'Raw Data'!$B$4:$B$185,0),MATCH('Data above threshold'!CO$4,'Raw Data'!$3:$3,0)-1)),"", IFERROR($J28*OFFSET('Raw Data'!$A$3,MATCH('Data above threshold'!$A28,'Raw Data'!$B$4:$B$185,0),MATCH('Data above threshold'!CO$4,'Raw Data'!$3:$3,0)-1),"NA"))</f>
        <v/>
      </c>
      <c r="CN28" s="103" t="str">
        <f aca="true">IF(ISBLANK(OFFSET('Raw Data'!$A$3,MATCH('Data above threshold'!$A28,'Raw Data'!$B$4:$B$185,0),MATCH('Data above threshold'!CP$4,'Raw Data'!$3:$3,0)-1)),"", IFERROR($J28*OFFSET('Raw Data'!$A$3,MATCH('Data above threshold'!$A28,'Raw Data'!$B$4:$B$185,0),MATCH('Data above threshold'!CP$4,'Raw Data'!$3:$3,0)-1),"NA"))</f>
        <v/>
      </c>
      <c r="CO28" s="103" t="str">
        <f aca="true">IF(ISBLANK(OFFSET('Raw Data'!$A$3,MATCH('Data above threshold'!$A28,'Raw Data'!$B$4:$B$185,0),MATCH('Data above threshold'!CQ$4,'Raw Data'!$3:$3,0)-1)),"", IFERROR($J28*OFFSET('Raw Data'!$A$3,MATCH('Data above threshold'!$A28,'Raw Data'!$B$4:$B$185,0),MATCH('Data above threshold'!CQ$4,'Raw Data'!$3:$3,0)-1),"NA"))</f>
        <v/>
      </c>
      <c r="CP28" s="103" t="str">
        <f aca="true">IF(ISBLANK(OFFSET('Raw Data'!$A$3,MATCH('Data above threshold'!$A28,'Raw Data'!$B$4:$B$185,0),MATCH('Data above threshold'!CR$4,'Raw Data'!$3:$3,0)-1)),"", IFERROR($J28*OFFSET('Raw Data'!$A$3,MATCH('Data above threshold'!$A28,'Raw Data'!$B$4:$B$185,0),MATCH('Data above threshold'!CR$4,'Raw Data'!$3:$3,0)-1),"NA"))</f>
        <v/>
      </c>
    </row>
    <row r="29" s="103" customFormat="true" ht="15.5" hidden="false" customHeight="false" outlineLevel="0" collapsed="false">
      <c r="A29" s="107" t="n">
        <v>1311</v>
      </c>
      <c r="B29" s="107" t="n">
        <v>4</v>
      </c>
      <c r="C29" s="103" t="str">
        <f aca="true">IF(ISBLANK(OFFSET('Raw Data'!$A$3,MATCH($A29,'Raw Data'!$B$4:$B$185,0),MATCH(C$4,'Raw Data'!$3:$3,0)-1)),"",OFFSET('Raw Data'!$A$3,MATCH($A29,'Raw Data'!$B$4:$B$185,0),MATCH(C$4,'Raw Data'!$3:$3,0)-1))</f>
        <v/>
      </c>
      <c r="D29" s="103" t="str">
        <f aca="true">IF(ISBLANK(OFFSET('Raw Data'!$A$3,MATCH($A29,'Raw Data'!$B$4:$B$185,0),MATCH(D$4,'Raw Data'!$3:$3,0)-1)),"",OFFSET('Raw Data'!$A$3,MATCH($A29,'Raw Data'!$B$4:$B$185,0),MATCH(D$4,'Raw Data'!$3:$3,0)-1))</f>
        <v>Logistics performance index: Overall (1=low to 5=high)</v>
      </c>
      <c r="E29" s="103" t="str">
        <f aca="true">IF(ISBLANK(OFFSET('Raw Data'!$A$3,MATCH($A29,'Raw Data'!$B$4:$B$185,0),MATCH(E$4,'Raw Data'!$3:$3,0)-1)),"",OFFSET('Raw Data'!$A$3,MATCH($A29,'Raw Data'!$B$4:$B$185,0),MATCH(E$4,'Raw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29" s="103" t="str">
        <f aca="true">IF(ISBLANK(OFFSET('Raw Data'!$A$3,MATCH($A29,'Raw Data'!$B$4:$B$185,0),MATCH(F$4,'Raw Data'!$3:$3,0)-1)),"",OFFSET('Raw Data'!$A$3,MATCH($A29,'Raw Data'!$B$4:$B$185,0),MATCH(F$4,'Raw Data'!$3:$3,0)-1))</f>
        <v/>
      </c>
      <c r="G29" s="103" t="s">
        <v>217</v>
      </c>
      <c r="H29" s="103" t="str">
        <f aca="true">IF(ISBLANK(OFFSET('Raw Data'!$A$3,MATCH($A29,'Raw Data'!$B$4:$B$185,0),MATCH(H$4,'Raw Data'!$3:$3,0)-1)),"",OFFSET('Raw Data'!$A$3,MATCH($A29,'Raw Data'!$B$4:$B$185,0),MATCH(H$4,'Raw Data'!$3:$3,0)-1))</f>
        <v>Scale (1=low to 5=high)</v>
      </c>
      <c r="I29" s="103" t="str">
        <f aca="true">IF(ISBLANK(OFFSET('Raw Data'!$A$3,MATCH($A29,'Raw Data'!$B$4:$B$185,0),MATCH(I$4,'Raw Data'!$3:$3,0)-1)),"",OFFSET('Raw Data'!$A$3,MATCH($A29,'Raw Data'!$B$4:$B$185,0),MATCH(I$4,'Raw Data'!$3:$3,0)-1))</f>
        <v>Plus</v>
      </c>
      <c r="J29" s="103" t="n">
        <f aca="false">IF(I29="","",IF(I29="Minus",-1,1))</f>
        <v>1</v>
      </c>
      <c r="K29" s="105" t="n">
        <f aca="false" t="array" ref="K29:K29">IFERROR(SKEW(IF(ISNUMBER(O29:CP29),O29:CP29,"")),"")</f>
        <v>0.274339249026744</v>
      </c>
      <c r="L29" s="103" t="n">
        <f aca="true">IF(ISBLANK(OFFSET('Data above threshold'!$A$4,MATCH('Data above threshold'!$A29,'Data above threshold'!$A$5:$A$185,0),MATCH('Data above threshold'!N$4,'Data above threshold'!$4:$4,0)-1)),1,OFFSET('Data above threshold'!$A$4,MATCH('Data above threshold'!$A29,'Data above threshold'!$A$5:$A$185,0),MATCH('Data above threshold'!N$4,'Data above threshold'!$4:$4,0)-1))</f>
        <v>0</v>
      </c>
      <c r="M29" s="103" t="str">
        <f aca="true">IF(ISBLANK(OFFSET('Data above threshold'!$A$4,MATCH('Data above threshold'!$A29,'Data above threshold'!$A$5:$A$185,0),MATCH('Data above threshold'!O$4,'Data above threshold'!$4:$4,0)-1)),"",OFFSET('Data above threshold'!$A$4,MATCH('Data above threshold'!$A29,'Data above threshold'!$A$5:$A$185,0),MATCH('Data above threshold'!O$4,'Data above threshold'!$4:$4,0)-1))</f>
        <v/>
      </c>
      <c r="N29" s="106" t="n">
        <f aca="false" t="array" ref="N29:N29">IF(B29&lt;4,"",1-IFERROR(SUM(ISNUMBER(O29:CP29)*(1-$O$3:$CP$3))/COUNTIF($O$3:$CP$3,0),0))</f>
        <v>0.025</v>
      </c>
      <c r="O29" s="103" t="n">
        <f aca="true">IF(ISBLANK(OFFSET('Raw Data'!$A$3,MATCH('Data above threshold'!$A29,'Raw Data'!$B$4:$B$185,0),MATCH('Data above threshold'!Q$4,'Raw Data'!$3:$3,0)-1)),"", IFERROR($J29*OFFSET('Raw Data'!$A$3,MATCH('Data above threshold'!$A29,'Raw Data'!$B$4:$B$185,0),MATCH('Data above threshold'!Q$4,'Raw Data'!$3:$3,0)-1),"NA"))</f>
        <v>2.89</v>
      </c>
      <c r="P29" s="103" t="n">
        <f aca="true">IF(ISBLANK(OFFSET('Raw Data'!$A$3,MATCH('Data above threshold'!$A29,'Raw Data'!$B$4:$B$185,0),MATCH('Data above threshold'!R$4,'Raw Data'!$3:$3,0)-1)),"", IFERROR($J29*OFFSET('Raw Data'!$A$3,MATCH('Data above threshold'!$A29,'Raw Data'!$B$4:$B$185,0),MATCH('Data above threshold'!R$4,'Raw Data'!$3:$3,0)-1),"NA"))</f>
        <v>3.75</v>
      </c>
      <c r="Q29" s="103" t="n">
        <f aca="true">IF(ISBLANK(OFFSET('Raw Data'!$A$3,MATCH('Data above threshold'!$A29,'Raw Data'!$B$4:$B$185,0),MATCH('Data above threshold'!S$4,'Raw Data'!$3:$3,0)-1)),"", IFERROR($J29*OFFSET('Raw Data'!$A$3,MATCH('Data above threshold'!$A29,'Raw Data'!$B$4:$B$185,0),MATCH('Data above threshold'!S$4,'Raw Data'!$3:$3,0)-1),"NA"))</f>
        <v>4.03</v>
      </c>
      <c r="R29" s="103" t="n">
        <f aca="true">IF(ISBLANK(OFFSET('Raw Data'!$A$3,MATCH('Data above threshold'!$A29,'Raw Data'!$B$4:$B$185,0),MATCH('Data above threshold'!T$4,'Raw Data'!$3:$3,0)-1)),"", IFERROR($J29*OFFSET('Raw Data'!$A$3,MATCH('Data above threshold'!$A29,'Raw Data'!$B$4:$B$185,0),MATCH('Data above threshold'!T$4,'Raw Data'!$3:$3,0)-1),"NA"))</f>
        <v>4.04</v>
      </c>
      <c r="S29" s="103" t="n">
        <f aca="true">IF(ISBLANK(OFFSET('Raw Data'!$A$3,MATCH('Data above threshold'!$A29,'Raw Data'!$B$4:$B$185,0),MATCH('Data above threshold'!U$4,'Raw Data'!$3:$3,0)-1)),"", IFERROR($J29*OFFSET('Raw Data'!$A$3,MATCH('Data above threshold'!$A29,'Raw Data'!$B$4:$B$185,0),MATCH('Data above threshold'!U$4,'Raw Data'!$3:$3,0)-1),"NA"))</f>
        <v>2.58</v>
      </c>
      <c r="T29" s="103" t="n">
        <f aca="true">IF(ISBLANK(OFFSET('Raw Data'!$A$3,MATCH('Data above threshold'!$A29,'Raw Data'!$B$4:$B$185,0),MATCH('Data above threshold'!V$4,'Raw Data'!$3:$3,0)-1)),"", IFERROR($J29*OFFSET('Raw Data'!$A$3,MATCH('Data above threshold'!$A29,'Raw Data'!$B$4:$B$185,0),MATCH('Data above threshold'!V$4,'Raw Data'!$3:$3,0)-1),"NA"))</f>
        <v>2.17</v>
      </c>
      <c r="U29" s="103" t="n">
        <f aca="true">IF(ISBLANK(OFFSET('Raw Data'!$A$3,MATCH('Data above threshold'!$A29,'Raw Data'!$B$4:$B$185,0),MATCH('Data above threshold'!W$4,'Raw Data'!$3:$3,0)-1)),"", IFERROR($J29*OFFSET('Raw Data'!$A$3,MATCH('Data above threshold'!$A29,'Raw Data'!$B$4:$B$185,0),MATCH('Data above threshold'!W$4,'Raw Data'!$3:$3,0)-1),"NA"))</f>
        <v>2.99</v>
      </c>
      <c r="V29" s="103" t="n">
        <f aca="true">IF(ISBLANK(OFFSET('Raw Data'!$A$3,MATCH('Data above threshold'!$A29,'Raw Data'!$B$4:$B$185,0),MATCH('Data above threshold'!X$4,'Raw Data'!$3:$3,0)-1)),"", IFERROR($J29*OFFSET('Raw Data'!$A$3,MATCH('Data above threshold'!$A29,'Raw Data'!$B$4:$B$185,0),MATCH('Data above threshold'!X$4,'Raw Data'!$3:$3,0)-1),"NA"))</f>
        <v>3.73</v>
      </c>
      <c r="W29" s="103" t="n">
        <f aca="true">IF(ISBLANK(OFFSET('Raw Data'!$A$3,MATCH('Data above threshold'!$A29,'Raw Data'!$B$4:$B$185,0),MATCH('Data above threshold'!Y$4,'Raw Data'!$3:$3,0)-1)),"", IFERROR($J29*OFFSET('Raw Data'!$A$3,MATCH('Data above threshold'!$A29,'Raw Data'!$B$4:$B$185,0),MATCH('Data above threshold'!Y$4,'Raw Data'!$3:$3,0)-1),"NA"))</f>
        <v>3.9</v>
      </c>
      <c r="X29" s="103" t="n">
        <f aca="true">IF(ISBLANK(OFFSET('Raw Data'!$A$3,MATCH('Data above threshold'!$A29,'Raw Data'!$B$4:$B$185,0),MATCH('Data above threshold'!Z$4,'Raw Data'!$3:$3,0)-1)),"", IFERROR($J29*OFFSET('Raw Data'!$A$3,MATCH('Data above threshold'!$A29,'Raw Data'!$B$4:$B$185,0),MATCH('Data above threshold'!Z$4,'Raw Data'!$3:$3,0)-1),"NA"))</f>
        <v>3.32</v>
      </c>
      <c r="Y29" s="103" t="n">
        <f aca="true">IF(ISBLANK(OFFSET('Raw Data'!$A$3,MATCH('Data above threshold'!$A29,'Raw Data'!$B$4:$B$185,0),MATCH('Data above threshold'!AA$4,'Raw Data'!$3:$3,0)-1)),"", IFERROR($J29*OFFSET('Raw Data'!$A$3,MATCH('Data above threshold'!$A29,'Raw Data'!$B$4:$B$185,0),MATCH('Data above threshold'!AA$4,'Raw Data'!$3:$3,0)-1),"NA"))</f>
        <v>3.61</v>
      </c>
      <c r="Z29" s="103" t="n">
        <f aca="true">IF(ISBLANK(OFFSET('Raw Data'!$A$3,MATCH('Data above threshold'!$A29,'Raw Data'!$B$4:$B$185,0),MATCH('Data above threshold'!AB$4,'Raw Data'!$3:$3,0)-1)),"", IFERROR($J29*OFFSET('Raw Data'!$A$3,MATCH('Data above threshold'!$A29,'Raw Data'!$B$4:$B$185,0),MATCH('Data above threshold'!AB$4,'Raw Data'!$3:$3,0)-1),"NA"))</f>
        <v>2.43</v>
      </c>
      <c r="AA29" s="103" t="n">
        <f aca="true">IF(ISBLANK(OFFSET('Raw Data'!$A$3,MATCH('Data above threshold'!$A29,'Raw Data'!$B$4:$B$185,0),MATCH('Data above threshold'!AC$4,'Raw Data'!$3:$3,0)-1)),"", IFERROR($J29*OFFSET('Raw Data'!$A$3,MATCH('Data above threshold'!$A29,'Raw Data'!$B$4:$B$185,0),MATCH('Data above threshold'!AC$4,'Raw Data'!$3:$3,0)-1),"NA"))</f>
        <v>2.94</v>
      </c>
      <c r="AB29" s="103" t="str">
        <f aca="true">IF(ISBLANK(OFFSET('Raw Data'!$A$3,MATCH('Data above threshold'!$A29,'Raw Data'!$B$4:$B$185,0),MATCH('Data above threshold'!AD$4,'Raw Data'!$3:$3,0)-1)),"", IFERROR($J29*OFFSET('Raw Data'!$A$3,MATCH('Data above threshold'!$A29,'Raw Data'!$B$4:$B$185,0),MATCH('Data above threshold'!AD$4,'Raw Data'!$3:$3,0)-1),"NA"))</f>
        <v>NA</v>
      </c>
      <c r="AC29" s="103" t="n">
        <f aca="true">IF(ISBLANK(OFFSET('Raw Data'!$A$3,MATCH('Data above threshold'!$A29,'Raw Data'!$B$4:$B$185,0),MATCH('Data above threshold'!AE$4,'Raw Data'!$3:$3,0)-1)),"", IFERROR($J29*OFFSET('Raw Data'!$A$3,MATCH('Data above threshold'!$A29,'Raw Data'!$B$4:$B$185,0),MATCH('Data above threshold'!AE$4,'Raw Data'!$3:$3,0)-1),"NA"))</f>
        <v>2.79</v>
      </c>
      <c r="AD29" s="103" t="n">
        <f aca="true">IF(ISBLANK(OFFSET('Raw Data'!$A$3,MATCH('Data above threshold'!$A29,'Raw Data'!$B$4:$B$185,0),MATCH('Data above threshold'!AF$4,'Raw Data'!$3:$3,0)-1)),"", IFERROR($J29*OFFSET('Raw Data'!$A$3,MATCH('Data above threshold'!$A29,'Raw Data'!$B$4:$B$185,0),MATCH('Data above threshold'!AF$4,'Raw Data'!$3:$3,0)-1),"NA"))</f>
        <v>3.15</v>
      </c>
      <c r="AE29" s="103" t="n">
        <f aca="true">IF(ISBLANK(OFFSET('Raw Data'!$A$3,MATCH('Data above threshold'!$A29,'Raw Data'!$B$4:$B$185,0),MATCH('Data above threshold'!AG$4,'Raw Data'!$3:$3,0)-1)),"", IFERROR($J29*OFFSET('Raw Data'!$A$3,MATCH('Data above threshold'!$A29,'Raw Data'!$B$4:$B$185,0),MATCH('Data above threshold'!AG$4,'Raw Data'!$3:$3,0)-1),"NA"))</f>
        <v>4.2</v>
      </c>
      <c r="AF29" s="103" t="n">
        <f aca="true">IF(ISBLANK(OFFSET('Raw Data'!$A$3,MATCH('Data above threshold'!$A29,'Raw Data'!$B$4:$B$185,0),MATCH('Data above threshold'!AH$4,'Raw Data'!$3:$3,0)-1)),"", IFERROR($J29*OFFSET('Raw Data'!$A$3,MATCH('Data above threshold'!$A29,'Raw Data'!$B$4:$B$185,0),MATCH('Data above threshold'!AH$4,'Raw Data'!$3:$3,0)-1),"NA"))</f>
        <v>3.99</v>
      </c>
      <c r="AG29" s="103" t="n">
        <f aca="true">IF(ISBLANK(OFFSET('Raw Data'!$A$3,MATCH('Data above threshold'!$A29,'Raw Data'!$B$4:$B$185,0),MATCH('Data above threshold'!AI$4,'Raw Data'!$3:$3,0)-1)),"", IFERROR($J29*OFFSET('Raw Data'!$A$3,MATCH('Data above threshold'!$A29,'Raw Data'!$B$4:$B$185,0),MATCH('Data above threshold'!AI$4,'Raw Data'!$3:$3,0)-1),"NA"))</f>
        <v>2.66</v>
      </c>
      <c r="AH29" s="103" t="n">
        <f aca="true">IF(ISBLANK(OFFSET('Raw Data'!$A$3,MATCH('Data above threshold'!$A29,'Raw Data'!$B$4:$B$185,0),MATCH('Data above threshold'!AJ$4,'Raw Data'!$3:$3,0)-1)),"", IFERROR($J29*OFFSET('Raw Data'!$A$3,MATCH('Data above threshold'!$A29,'Raw Data'!$B$4:$B$185,0),MATCH('Data above threshold'!AJ$4,'Raw Data'!$3:$3,0)-1),"NA"))</f>
        <v>2.45</v>
      </c>
      <c r="AI29" s="103" t="n">
        <f aca="true">IF(ISBLANK(OFFSET('Raw Data'!$A$3,MATCH('Data above threshold'!$A29,'Raw Data'!$B$4:$B$185,0),MATCH('Data above threshold'!AK$4,'Raw Data'!$3:$3,0)-1)),"", IFERROR($J29*OFFSET('Raw Data'!$A$3,MATCH('Data above threshold'!$A29,'Raw Data'!$B$4:$B$185,0),MATCH('Data above threshold'!AK$4,'Raw Data'!$3:$3,0)-1),"NA"))</f>
        <v>2.88</v>
      </c>
      <c r="AJ29" s="103" t="n">
        <f aca="true">IF(ISBLANK(OFFSET('Raw Data'!$A$3,MATCH('Data above threshold'!$A29,'Raw Data'!$B$4:$B$185,0),MATCH('Data above threshold'!AL$4,'Raw Data'!$3:$3,0)-1)),"", IFERROR($J29*OFFSET('Raw Data'!$A$3,MATCH('Data above threshold'!$A29,'Raw Data'!$B$4:$B$185,0),MATCH('Data above threshold'!AL$4,'Raw Data'!$3:$3,0)-1),"NA"))</f>
        <v>3.83</v>
      </c>
      <c r="AK29" s="103" t="n">
        <f aca="true">IF(ISBLANK(OFFSET('Raw Data'!$A$3,MATCH('Data above threshold'!$A29,'Raw Data'!$B$4:$B$185,0),MATCH('Data above threshold'!AM$4,'Raw Data'!$3:$3,0)-1)),"", IFERROR($J29*OFFSET('Raw Data'!$A$3,MATCH('Data above threshold'!$A29,'Raw Data'!$B$4:$B$185,0),MATCH('Data above threshold'!AM$4,'Raw Data'!$3:$3,0)-1),"NA"))</f>
        <v>3.97</v>
      </c>
      <c r="AL29" s="103" t="n">
        <f aca="true">IF(ISBLANK(OFFSET('Raw Data'!$A$3,MATCH('Data above threshold'!$A29,'Raw Data'!$B$4:$B$185,0),MATCH('Data above threshold'!AN$4,'Raw Data'!$3:$3,0)-1)),"", IFERROR($J29*OFFSET('Raw Data'!$A$3,MATCH('Data above threshold'!$A29,'Raw Data'!$B$4:$B$185,0),MATCH('Data above threshold'!AN$4,'Raw Data'!$3:$3,0)-1),"NA"))</f>
        <v>2.35</v>
      </c>
      <c r="AM29" s="103" t="n">
        <f aca="true">IF(ISBLANK(OFFSET('Raw Data'!$A$3,MATCH('Data above threshold'!$A29,'Raw Data'!$B$4:$B$185,0),MATCH('Data above threshold'!AO$4,'Raw Data'!$3:$3,0)-1)),"", IFERROR($J29*OFFSET('Raw Data'!$A$3,MATCH('Data above threshold'!$A29,'Raw Data'!$B$4:$B$185,0),MATCH('Data above threshold'!AO$4,'Raw Data'!$3:$3,0)-1),"NA"))</f>
        <v>3.84</v>
      </c>
      <c r="AN29" s="103" t="n">
        <f aca="true">IF(ISBLANK(OFFSET('Raw Data'!$A$3,MATCH('Data above threshold'!$A29,'Raw Data'!$B$4:$B$185,0),MATCH('Data above threshold'!AP$4,'Raw Data'!$3:$3,0)-1)),"", IFERROR($J29*OFFSET('Raw Data'!$A$3,MATCH('Data above threshold'!$A29,'Raw Data'!$B$4:$B$185,0),MATCH('Data above threshold'!AP$4,'Raw Data'!$3:$3,0)-1),"NA"))</f>
        <v>3.99</v>
      </c>
      <c r="AO29" s="103" t="n">
        <f aca="true">IF(ISBLANK(OFFSET('Raw Data'!$A$3,MATCH('Data above threshold'!$A29,'Raw Data'!$B$4:$B$185,0),MATCH('Data above threshold'!AQ$4,'Raw Data'!$3:$3,0)-1)),"", IFERROR($J29*OFFSET('Raw Data'!$A$3,MATCH('Data above threshold'!$A29,'Raw Data'!$B$4:$B$185,0),MATCH('Data above threshold'!AQ$4,'Raw Data'!$3:$3,0)-1),"NA"))</f>
        <v>2.57</v>
      </c>
      <c r="AP29" s="103" t="n">
        <f aca="true">IF(ISBLANK(OFFSET('Raw Data'!$A$3,MATCH('Data above threshold'!$A29,'Raw Data'!$B$4:$B$185,0),MATCH('Data above threshold'!AR$4,'Raw Data'!$3:$3,0)-1)),"", IFERROR($J29*OFFSET('Raw Data'!$A$3,MATCH('Data above threshold'!$A29,'Raw Data'!$B$4:$B$185,0),MATCH('Data above threshold'!AR$4,'Raw Data'!$3:$3,0)-1),"NA"))</f>
        <v>2.2</v>
      </c>
      <c r="AQ29" s="103" t="n">
        <f aca="true">IF(ISBLANK(OFFSET('Raw Data'!$A$3,MATCH('Data above threshold'!$A29,'Raw Data'!$B$4:$B$185,0),MATCH('Data above threshold'!AS$4,'Raw Data'!$3:$3,0)-1)),"", IFERROR($J29*OFFSET('Raw Data'!$A$3,MATCH('Data above threshold'!$A29,'Raw Data'!$B$4:$B$185,0),MATCH('Data above threshold'!AS$4,'Raw Data'!$3:$3,0)-1),"NA"))</f>
        <v>3.2</v>
      </c>
      <c r="AR29" s="103" t="n">
        <f aca="true">IF(ISBLANK(OFFSET('Raw Data'!$A$3,MATCH('Data above threshold'!$A29,'Raw Data'!$B$4:$B$185,0),MATCH('Data above threshold'!AT$4,'Raw Data'!$3:$3,0)-1)),"", IFERROR($J29*OFFSET('Raw Data'!$A$3,MATCH('Data above threshold'!$A29,'Raw Data'!$B$4:$B$185,0),MATCH('Data above threshold'!AT$4,'Raw Data'!$3:$3,0)-1),"NA"))</f>
        <v>2.36</v>
      </c>
      <c r="AS29" s="103" t="n">
        <f aca="true">IF(ISBLANK(OFFSET('Raw Data'!$A$3,MATCH('Data above threshold'!$A29,'Raw Data'!$B$4:$B$185,0),MATCH('Data above threshold'!AU$4,'Raw Data'!$3:$3,0)-1)),"", IFERROR($J29*OFFSET('Raw Data'!$A$3,MATCH('Data above threshold'!$A29,'Raw Data'!$B$4:$B$185,0),MATCH('Data above threshold'!AU$4,'Raw Data'!$3:$3,0)-1),"NA"))</f>
        <v>3.1</v>
      </c>
      <c r="AT29" s="103" t="n">
        <f aca="true">IF(ISBLANK(OFFSET('Raw Data'!$A$3,MATCH('Data above threshold'!$A29,'Raw Data'!$B$4:$B$185,0),MATCH('Data above threshold'!AV$4,'Raw Data'!$3:$3,0)-1)),"", IFERROR($J29*OFFSET('Raw Data'!$A$3,MATCH('Data above threshold'!$A29,'Raw Data'!$B$4:$B$185,0),MATCH('Data above threshold'!AV$4,'Raw Data'!$3:$3,0)-1),"NA"))</f>
        <v>3.15</v>
      </c>
      <c r="AU29" s="103" t="n">
        <f aca="true">IF(ISBLANK(OFFSET('Raw Data'!$A$3,MATCH('Data above threshold'!$A29,'Raw Data'!$B$4:$B$185,0),MATCH('Data above threshold'!AW$4,'Raw Data'!$3:$3,0)-1)),"", IFERROR($J29*OFFSET('Raw Data'!$A$3,MATCH('Data above threshold'!$A29,'Raw Data'!$B$4:$B$185,0),MATCH('Data above threshold'!AW$4,'Raw Data'!$3:$3,0)-1),"NA"))</f>
        <v>3.18</v>
      </c>
      <c r="AV29" s="103" t="n">
        <f aca="true">IF(ISBLANK(OFFSET('Raw Data'!$A$3,MATCH('Data above threshold'!$A29,'Raw Data'!$B$4:$B$185,0),MATCH('Data above threshold'!AX$4,'Raw Data'!$3:$3,0)-1)),"", IFERROR($J29*OFFSET('Raw Data'!$A$3,MATCH('Data above threshold'!$A29,'Raw Data'!$B$4:$B$185,0),MATCH('Data above threshold'!AX$4,'Raw Data'!$3:$3,0)-1),"NA"))</f>
        <v>3.23</v>
      </c>
      <c r="AW29" s="103" t="n">
        <f aca="true">IF(ISBLANK(OFFSET('Raw Data'!$A$3,MATCH('Data above threshold'!$A29,'Raw Data'!$B$4:$B$185,0),MATCH('Data above threshold'!AY$4,'Raw Data'!$3:$3,0)-1)),"", IFERROR($J29*OFFSET('Raw Data'!$A$3,MATCH('Data above threshold'!$A29,'Raw Data'!$B$4:$B$185,0),MATCH('Data above threshold'!AY$4,'Raw Data'!$3:$3,0)-1),"NA"))</f>
        <v>3.74</v>
      </c>
      <c r="AX29" s="103" t="n">
        <f aca="true">IF(ISBLANK(OFFSET('Raw Data'!$A$3,MATCH('Data above threshold'!$A29,'Raw Data'!$B$4:$B$185,0),MATCH('Data above threshold'!AZ$4,'Raw Data'!$3:$3,0)-1)),"", IFERROR($J29*OFFSET('Raw Data'!$A$3,MATCH('Data above threshold'!$A29,'Raw Data'!$B$4:$B$185,0),MATCH('Data above threshold'!AZ$4,'Raw Data'!$3:$3,0)-1),"NA"))</f>
        <v>2.52</v>
      </c>
      <c r="AY29" s="103" t="n">
        <f aca="true">IF(ISBLANK(OFFSET('Raw Data'!$A$3,MATCH('Data above threshold'!$A29,'Raw Data'!$B$4:$B$185,0),MATCH('Data above threshold'!BA$4,'Raw Data'!$3:$3,0)-1)),"", IFERROR($J29*OFFSET('Raw Data'!$A$3,MATCH('Data above threshold'!$A29,'Raw Data'!$B$4:$B$185,0),MATCH('Data above threshold'!BA$4,'Raw Data'!$3:$3,0)-1),"NA"))</f>
        <v>4.03</v>
      </c>
      <c r="AZ29" s="103" t="n">
        <f aca="true">IF(ISBLANK(OFFSET('Raw Data'!$A$3,MATCH('Data above threshold'!$A29,'Raw Data'!$B$4:$B$185,0),MATCH('Data above threshold'!BB$4,'Raw Data'!$3:$3,0)-1)),"", IFERROR($J29*OFFSET('Raw Data'!$A$3,MATCH('Data above threshold'!$A29,'Raw Data'!$B$4:$B$185,0),MATCH('Data above threshold'!BB$4,'Raw Data'!$3:$3,0)-1),"NA"))</f>
        <v>2.81</v>
      </c>
      <c r="BA29" s="103" t="n">
        <f aca="true">IF(ISBLANK(OFFSET('Raw Data'!$A$3,MATCH('Data above threshold'!$A29,'Raw Data'!$B$4:$B$185,0),MATCH('Data above threshold'!BC$4,'Raw Data'!$3:$3,0)-1)),"", IFERROR($J29*OFFSET('Raw Data'!$A$3,MATCH('Data above threshold'!$A29,'Raw Data'!$B$4:$B$185,0),MATCH('Data above threshold'!BC$4,'Raw Data'!$3:$3,0)-1),"NA"))</f>
        <v>3.61</v>
      </c>
      <c r="BB29" s="103" t="n">
        <f aca="true">IF(ISBLANK(OFFSET('Raw Data'!$A$3,MATCH('Data above threshold'!$A29,'Raw Data'!$B$4:$B$185,0),MATCH('Data above threshold'!BD$4,'Raw Data'!$3:$3,0)-1)),"", IFERROR($J29*OFFSET('Raw Data'!$A$3,MATCH('Data above threshold'!$A29,'Raw Data'!$B$4:$B$185,0),MATCH('Data above threshold'!BD$4,'Raw Data'!$3:$3,0)-1),"NA"))</f>
        <v>2.72</v>
      </c>
      <c r="BC29" s="103" t="n">
        <f aca="true">IF(ISBLANK(OFFSET('Raw Data'!$A$3,MATCH('Data above threshold'!$A29,'Raw Data'!$B$4:$B$185,0),MATCH('Data above threshold'!BE$4,'Raw Data'!$3:$3,0)-1)),"", IFERROR($J29*OFFSET('Raw Data'!$A$3,MATCH('Data above threshold'!$A29,'Raw Data'!$B$4:$B$185,0),MATCH('Data above threshold'!BE$4,'Raw Data'!$3:$3,0)-1),"NA"))</f>
        <v>3.05</v>
      </c>
      <c r="BD29" s="103" t="n">
        <f aca="true">IF(ISBLANK(OFFSET('Raw Data'!$A$3,MATCH('Data above threshold'!$A29,'Raw Data'!$B$4:$B$185,0),MATCH('Data above threshold'!BF$4,'Raw Data'!$3:$3,0)-1)),"", IFERROR($J29*OFFSET('Raw Data'!$A$3,MATCH('Data above threshold'!$A29,'Raw Data'!$B$4:$B$185,0),MATCH('Data above threshold'!BF$4,'Raw Data'!$3:$3,0)-1),"NA"))</f>
        <v>2.59</v>
      </c>
      <c r="BE29" s="103" t="n">
        <f aca="true">IF(ISBLANK(OFFSET('Raw Data'!$A$3,MATCH('Data above threshold'!$A29,'Raw Data'!$B$4:$B$185,0),MATCH('Data above threshold'!BG$4,'Raw Data'!$3:$3,0)-1)),"", IFERROR($J29*OFFSET('Raw Data'!$A$3,MATCH('Data above threshold'!$A29,'Raw Data'!$B$4:$B$185,0),MATCH('Data above threshold'!BG$4,'Raw Data'!$3:$3,0)-1),"NA"))</f>
        <v>2.81</v>
      </c>
      <c r="BF29" s="103" t="n">
        <f aca="true">IF(ISBLANK(OFFSET('Raw Data'!$A$3,MATCH('Data above threshold'!$A29,'Raw Data'!$B$4:$B$185,0),MATCH('Data above threshold'!BH$4,'Raw Data'!$3:$3,0)-1)),"", IFERROR($J29*OFFSET('Raw Data'!$A$3,MATCH('Data above threshold'!$A29,'Raw Data'!$B$4:$B$185,0),MATCH('Data above threshold'!BH$4,'Raw Data'!$3:$3,0)-1),"NA"))</f>
        <v>2.3</v>
      </c>
      <c r="BG29" s="103" t="n">
        <f aca="true">IF(ISBLANK(OFFSET('Raw Data'!$A$3,MATCH('Data above threshold'!$A29,'Raw Data'!$B$4:$B$185,0),MATCH('Data above threshold'!BI$4,'Raw Data'!$3:$3,0)-1)),"", IFERROR($J29*OFFSET('Raw Data'!$A$3,MATCH('Data above threshold'!$A29,'Raw Data'!$B$4:$B$185,0),MATCH('Data above threshold'!BI$4,'Raw Data'!$3:$3,0)-1),"NA"))</f>
        <v>2.68</v>
      </c>
      <c r="BH29" s="103" t="n">
        <f aca="true">IF(ISBLANK(OFFSET('Raw Data'!$A$3,MATCH('Data above threshold'!$A29,'Raw Data'!$B$4:$B$185,0),MATCH('Data above threshold'!BJ$4,'Raw Data'!$3:$3,0)-1)),"", IFERROR($J29*OFFSET('Raw Data'!$A$3,MATCH('Data above threshold'!$A29,'Raw Data'!$B$4:$B$185,0),MATCH('Data above threshold'!BJ$4,'Raw Data'!$3:$3,0)-1),"NA"))</f>
        <v>2.73</v>
      </c>
      <c r="BI29" s="103" t="n">
        <f aca="true">IF(ISBLANK(OFFSET('Raw Data'!$A$3,MATCH('Data above threshold'!$A29,'Raw Data'!$B$4:$B$185,0),MATCH('Data above threshold'!BK$4,'Raw Data'!$3:$3,0)-1)),"", IFERROR($J29*OFFSET('Raw Data'!$A$3,MATCH('Data above threshold'!$A29,'Raw Data'!$B$4:$B$185,0),MATCH('Data above threshold'!BK$4,'Raw Data'!$3:$3,0)-1),"NA"))</f>
        <v>3.22</v>
      </c>
      <c r="BJ29" s="103" t="n">
        <f aca="true">IF(ISBLANK(OFFSET('Raw Data'!$A$3,MATCH('Data above threshold'!$A29,'Raw Data'!$B$4:$B$185,0),MATCH('Data above threshold'!BL$4,'Raw Data'!$3:$3,0)-1)),"", IFERROR($J29*OFFSET('Raw Data'!$A$3,MATCH('Data above threshold'!$A29,'Raw Data'!$B$4:$B$185,0),MATCH('Data above threshold'!BL$4,'Raw Data'!$3:$3,0)-1),"NA"))</f>
        <v>2.74</v>
      </c>
      <c r="BK29" s="103" t="n">
        <f aca="true">IF(ISBLANK(OFFSET('Raw Data'!$A$3,MATCH('Data above threshold'!$A29,'Raw Data'!$B$4:$B$185,0),MATCH('Data above threshold'!BM$4,'Raw Data'!$3:$3,0)-1)),"", IFERROR($J29*OFFSET('Raw Data'!$A$3,MATCH('Data above threshold'!$A29,'Raw Data'!$B$4:$B$185,0),MATCH('Data above threshold'!BM$4,'Raw Data'!$3:$3,0)-1),"NA"))</f>
        <v>2.07</v>
      </c>
      <c r="BL29" s="103" t="n">
        <f aca="true">IF(ISBLANK(OFFSET('Raw Data'!$A$3,MATCH('Data above threshold'!$A29,'Raw Data'!$B$4:$B$185,0),MATCH('Data above threshold'!BN$4,'Raw Data'!$3:$3,0)-1)),"", IFERROR($J29*OFFSET('Raw Data'!$A$3,MATCH('Data above threshold'!$A29,'Raw Data'!$B$4:$B$185,0),MATCH('Data above threshold'!BN$4,'Raw Data'!$3:$3,0)-1),"NA"))</f>
        <v>2.53</v>
      </c>
      <c r="BM29" s="103" t="n">
        <f aca="true">IF(ISBLANK(OFFSET('Raw Data'!$A$3,MATCH('Data above threshold'!$A29,'Raw Data'!$B$4:$B$185,0),MATCH('Data above threshold'!BO$4,'Raw Data'!$3:$3,0)-1)),"", IFERROR($J29*OFFSET('Raw Data'!$A$3,MATCH('Data above threshold'!$A29,'Raw Data'!$B$4:$B$185,0),MATCH('Data above threshold'!BO$4,'Raw Data'!$3:$3,0)-1),"NA"))</f>
        <v>4.02</v>
      </c>
      <c r="BN29" s="103" t="n">
        <f aca="true">IF(ISBLANK(OFFSET('Raw Data'!$A$3,MATCH('Data above threshold'!$A29,'Raw Data'!$B$4:$B$185,0),MATCH('Data above threshold'!BP$4,'Raw Data'!$3:$3,0)-1)),"", IFERROR($J29*OFFSET('Raw Data'!$A$3,MATCH('Data above threshold'!$A29,'Raw Data'!$B$4:$B$185,0),MATCH('Data above threshold'!BP$4,'Raw Data'!$3:$3,0)-1),"NA"))</f>
        <v>3.7</v>
      </c>
      <c r="BO29" s="103" t="n">
        <f aca="true">IF(ISBLANK(OFFSET('Raw Data'!$A$3,MATCH('Data above threshold'!$A29,'Raw Data'!$B$4:$B$185,0),MATCH('Data above threshold'!BQ$4,'Raw Data'!$3:$3,0)-1)),"", IFERROR($J29*OFFSET('Raw Data'!$A$3,MATCH('Data above threshold'!$A29,'Raw Data'!$B$4:$B$185,0),MATCH('Data above threshold'!BQ$4,'Raw Data'!$3:$3,0)-1),"NA"))</f>
        <v>3.88</v>
      </c>
      <c r="BP29" s="103" t="n">
        <f aca="true">IF(ISBLANK(OFFSET('Raw Data'!$A$3,MATCH('Data above threshold'!$A29,'Raw Data'!$B$4:$B$185,0),MATCH('Data above threshold'!BR$4,'Raw Data'!$3:$3,0)-1)),"", IFERROR($J29*OFFSET('Raw Data'!$A$3,MATCH('Data above threshold'!$A29,'Raw Data'!$B$4:$B$185,0),MATCH('Data above threshold'!BR$4,'Raw Data'!$3:$3,0)-1),"NA"))</f>
        <v>2.42</v>
      </c>
      <c r="BQ29" s="103" t="n">
        <f aca="true">IF(ISBLANK(OFFSET('Raw Data'!$A$3,MATCH('Data above threshold'!$A29,'Raw Data'!$B$4:$B$185,0),MATCH('Data above threshold'!BS$4,'Raw Data'!$3:$3,0)-1)),"", IFERROR($J29*OFFSET('Raw Data'!$A$3,MATCH('Data above threshold'!$A29,'Raw Data'!$B$4:$B$185,0),MATCH('Data above threshold'!BS$4,'Raw Data'!$3:$3,0)-1),"NA"))</f>
        <v>3.28</v>
      </c>
      <c r="BR29" s="103" t="n">
        <f aca="true">IF(ISBLANK(OFFSET('Raw Data'!$A$3,MATCH('Data above threshold'!$A29,'Raw Data'!$B$4:$B$185,0),MATCH('Data above threshold'!BT$4,'Raw Data'!$3:$3,0)-1)),"", IFERROR($J29*OFFSET('Raw Data'!$A$3,MATCH('Data above threshold'!$A29,'Raw Data'!$B$4:$B$185,0),MATCH('Data above threshold'!BT$4,'Raw Data'!$3:$3,0)-1),"NA"))</f>
        <v>2.69</v>
      </c>
      <c r="BS29" s="103" t="n">
        <f aca="true">IF(ISBLANK(OFFSET('Raw Data'!$A$3,MATCH('Data above threshold'!$A29,'Raw Data'!$B$4:$B$185,0),MATCH('Data above threshold'!BU$4,'Raw Data'!$3:$3,0)-1)),"", IFERROR($J29*OFFSET('Raw Data'!$A$3,MATCH('Data above threshold'!$A29,'Raw Data'!$B$4:$B$185,0),MATCH('Data above threshold'!BU$4,'Raw Data'!$3:$3,0)-1),"NA"))</f>
        <v>2.9</v>
      </c>
      <c r="BT29" s="103" t="n">
        <f aca="true">IF(ISBLANK(OFFSET('Raw Data'!$A$3,MATCH('Data above threshold'!$A29,'Raw Data'!$B$4:$B$185,0),MATCH('Data above threshold'!BV$4,'Raw Data'!$3:$3,0)-1)),"", IFERROR($J29*OFFSET('Raw Data'!$A$3,MATCH('Data above threshold'!$A29,'Raw Data'!$B$4:$B$185,0),MATCH('Data above threshold'!BV$4,'Raw Data'!$3:$3,0)-1),"NA"))</f>
        <v>2.17</v>
      </c>
      <c r="BU29" s="103" t="n">
        <f aca="true">IF(ISBLANK(OFFSET('Raw Data'!$A$3,MATCH('Data above threshold'!$A29,'Raw Data'!$B$4:$B$185,0),MATCH('Data above threshold'!BW$4,'Raw Data'!$3:$3,0)-1)),"", IFERROR($J29*OFFSET('Raw Data'!$A$3,MATCH('Data above threshold'!$A29,'Raw Data'!$B$4:$B$185,0),MATCH('Data above threshold'!BW$4,'Raw Data'!$3:$3,0)-1),"NA"))</f>
        <v>3.54</v>
      </c>
      <c r="BV29" s="103" t="n">
        <f aca="true">IF(ISBLANK(OFFSET('Raw Data'!$A$3,MATCH('Data above threshold'!$A29,'Raw Data'!$B$4:$B$185,0),MATCH('Data above threshold'!BX$4,'Raw Data'!$3:$3,0)-1)),"", IFERROR($J29*OFFSET('Raw Data'!$A$3,MATCH('Data above threshold'!$A29,'Raw Data'!$B$4:$B$185,0),MATCH('Data above threshold'!BX$4,'Raw Data'!$3:$3,0)-1),"NA"))</f>
        <v>3.64</v>
      </c>
      <c r="BW29" s="103" t="n">
        <f aca="true">IF(ISBLANK(OFFSET('Raw Data'!$A$3,MATCH('Data above threshold'!$A29,'Raw Data'!$B$4:$B$185,0),MATCH('Data above threshold'!BY$4,'Raw Data'!$3:$3,0)-1)),"", IFERROR($J29*OFFSET('Raw Data'!$A$3,MATCH('Data above threshold'!$A29,'Raw Data'!$B$4:$B$185,0),MATCH('Data above threshold'!BY$4,'Raw Data'!$3:$3,0)-1),"NA"))</f>
        <v>3.12</v>
      </c>
      <c r="BX29" s="103" t="n">
        <f aca="true">IF(ISBLANK(OFFSET('Raw Data'!$A$3,MATCH('Data above threshold'!$A29,'Raw Data'!$B$4:$B$185,0),MATCH('Data above threshold'!BZ$4,'Raw Data'!$3:$3,0)-1)),"", IFERROR($J29*OFFSET('Raw Data'!$A$3,MATCH('Data above threshold'!$A29,'Raw Data'!$B$4:$B$185,0),MATCH('Data above threshold'!BZ$4,'Raw Data'!$3:$3,0)-1),"NA"))</f>
        <v>2.76</v>
      </c>
      <c r="BY29" s="103" t="n">
        <f aca="true">IF(ISBLANK(OFFSET('Raw Data'!$A$3,MATCH('Data above threshold'!$A29,'Raw Data'!$B$4:$B$185,0),MATCH('Data above threshold'!CA$4,'Raw Data'!$3:$3,0)-1)),"", IFERROR($J29*OFFSET('Raw Data'!$A$3,MATCH('Data above threshold'!$A29,'Raw Data'!$B$4:$B$185,0),MATCH('Data above threshold'!CA$4,'Raw Data'!$3:$3,0)-1),"NA"))</f>
        <v>2.97</v>
      </c>
      <c r="BZ29" s="103" t="n">
        <f aca="true">IF(ISBLANK(OFFSET('Raw Data'!$A$3,MATCH('Data above threshold'!$A29,'Raw Data'!$B$4:$B$185,0),MATCH('Data above threshold'!CB$4,'Raw Data'!$3:$3,0)-1)),"", IFERROR($J29*OFFSET('Raw Data'!$A$3,MATCH('Data above threshold'!$A29,'Raw Data'!$B$4:$B$185,0),MATCH('Data above threshold'!CB$4,'Raw Data'!$3:$3,0)-1),"NA"))</f>
        <v>2.43</v>
      </c>
      <c r="CA29" s="103" t="n">
        <f aca="true">IF(ISBLANK(OFFSET('Raw Data'!$A$3,MATCH('Data above threshold'!$A29,'Raw Data'!$B$4:$B$185,0),MATCH('Data above threshold'!CC$4,'Raw Data'!$3:$3,0)-1)),"", IFERROR($J29*OFFSET('Raw Data'!$A$3,MATCH('Data above threshold'!$A29,'Raw Data'!$B$4:$B$185,0),MATCH('Data above threshold'!CC$4,'Raw Data'!$3:$3,0)-1),"NA"))</f>
        <v>2.25</v>
      </c>
      <c r="CB29" s="103" t="n">
        <f aca="true">IF(ISBLANK(OFFSET('Raw Data'!$A$3,MATCH('Data above threshold'!$A29,'Raw Data'!$B$4:$B$185,0),MATCH('Data above threshold'!CD$4,'Raw Data'!$3:$3,0)-1)),"", IFERROR($J29*OFFSET('Raw Data'!$A$3,MATCH('Data above threshold'!$A29,'Raw Data'!$B$4:$B$185,0),MATCH('Data above threshold'!CD$4,'Raw Data'!$3:$3,0)-1),"NA"))</f>
        <v>4</v>
      </c>
      <c r="CC29" s="103" t="n">
        <f aca="true">IF(ISBLANK(OFFSET('Raw Data'!$A$3,MATCH('Data above threshold'!$A29,'Raw Data'!$B$4:$B$185,0),MATCH('Data above threshold'!CE$4,'Raw Data'!$3:$3,0)-1)),"", IFERROR($J29*OFFSET('Raw Data'!$A$3,MATCH('Data above threshold'!$A29,'Raw Data'!$B$4:$B$185,0),MATCH('Data above threshold'!CE$4,'Raw Data'!$3:$3,0)-1),"NA"))</f>
        <v>2.84</v>
      </c>
      <c r="CD29" s="103" t="str">
        <f aca="true">IF(ISBLANK(OFFSET('Raw Data'!$A$3,MATCH('Data above threshold'!$A29,'Raw Data'!$B$4:$B$185,0),MATCH('Data above threshold'!CF$4,'Raw Data'!$3:$3,0)-1)),"", IFERROR($J29*OFFSET('Raw Data'!$A$3,MATCH('Data above threshold'!$A29,'Raw Data'!$B$4:$B$185,0),MATCH('Data above threshold'!CF$4,'Raw Data'!$3:$3,0)-1),"NA"))</f>
        <v>NA</v>
      </c>
      <c r="CE29" s="103" t="n">
        <f aca="true">IF(ISBLANK(OFFSET('Raw Data'!$A$3,MATCH('Data above threshold'!$A29,'Raw Data'!$B$4:$B$185,0),MATCH('Data above threshold'!CG$4,'Raw Data'!$3:$3,0)-1)),"", IFERROR($J29*OFFSET('Raw Data'!$A$3,MATCH('Data above threshold'!$A29,'Raw Data'!$B$4:$B$185,0),MATCH('Data above threshold'!CG$4,'Raw Data'!$3:$3,0)-1),"NA"))</f>
        <v>3.31</v>
      </c>
      <c r="CF29" s="103" t="n">
        <f aca="true">IF(ISBLANK(OFFSET('Raw Data'!$A$3,MATCH('Data above threshold'!$A29,'Raw Data'!$B$4:$B$185,0),MATCH('Data above threshold'!CH$4,'Raw Data'!$3:$3,0)-1)),"", IFERROR($J29*OFFSET('Raw Data'!$A$3,MATCH('Data above threshold'!$A29,'Raw Data'!$B$4:$B$185,0),MATCH('Data above threshold'!CH$4,'Raw Data'!$3:$3,0)-1),"NA"))</f>
        <v>4.05</v>
      </c>
      <c r="CG29" s="103" t="n">
        <f aca="true">IF(ISBLANK(OFFSET('Raw Data'!$A$3,MATCH('Data above threshold'!$A29,'Raw Data'!$B$4:$B$185,0),MATCH('Data above threshold'!CI$4,'Raw Data'!$3:$3,0)-1)),"", IFERROR($J29*OFFSET('Raw Data'!$A$3,MATCH('Data above threshold'!$A29,'Raw Data'!$B$4:$B$185,0),MATCH('Data above threshold'!CI$4,'Raw Data'!$3:$3,0)-1),"NA"))</f>
        <v>2.42</v>
      </c>
      <c r="CH29" s="103" t="n">
        <f aca="true">IF(ISBLANK(OFFSET('Raw Data'!$A$3,MATCH('Data above threshold'!$A29,'Raw Data'!$B$4:$B$185,0),MATCH('Data above threshold'!CJ$4,'Raw Data'!$3:$3,0)-1)),"", IFERROR($J29*OFFSET('Raw Data'!$A$3,MATCH('Data above threshold'!$A29,'Raw Data'!$B$4:$B$185,0),MATCH('Data above threshold'!CJ$4,'Raw Data'!$3:$3,0)-1),"NA"))</f>
        <v>2.45</v>
      </c>
      <c r="CI29" s="103" t="n">
        <f aca="true">IF(ISBLANK(OFFSET('Raw Data'!$A$3,MATCH('Data above threshold'!$A29,'Raw Data'!$B$4:$B$185,0),MATCH('Data above threshold'!CK$4,'Raw Data'!$3:$3,0)-1)),"", IFERROR($J29*OFFSET('Raw Data'!$A$3,MATCH('Data above threshold'!$A29,'Raw Data'!$B$4:$B$185,0),MATCH('Data above threshold'!CK$4,'Raw Data'!$3:$3,0)-1),"NA"))</f>
        <v>2.34</v>
      </c>
      <c r="CJ29" s="103" t="n">
        <f aca="true">IF(ISBLANK(OFFSET('Raw Data'!$A$3,MATCH('Data above threshold'!$A29,'Raw Data'!$B$4:$B$185,0),MATCH('Data above threshold'!CL$4,'Raw Data'!$3:$3,0)-1)),"", IFERROR($J29*OFFSET('Raw Data'!$A$3,MATCH('Data above threshold'!$A29,'Raw Data'!$B$4:$B$185,0),MATCH('Data above threshold'!CL$4,'Raw Data'!$3:$3,0)-1),"NA"))</f>
        <v>3.15</v>
      </c>
      <c r="CK29" s="103" t="n">
        <f aca="true">IF(ISBLANK(OFFSET('Raw Data'!$A$3,MATCH('Data above threshold'!$A29,'Raw Data'!$B$4:$B$185,0),MATCH('Data above threshold'!CM$4,'Raw Data'!$3:$3,0)-1)),"", IFERROR($J29*OFFSET('Raw Data'!$A$3,MATCH('Data above threshold'!$A29,'Raw Data'!$B$4:$B$185,0),MATCH('Data above threshold'!CM$4,'Raw Data'!$3:$3,0)-1),"NA"))</f>
        <v>2.69</v>
      </c>
      <c r="CL29" s="103" t="n">
        <f aca="true">IF(ISBLANK(OFFSET('Raw Data'!$A$3,MATCH('Data above threshold'!$A29,'Raw Data'!$B$4:$B$185,0),MATCH('Data above threshold'!CN$4,'Raw Data'!$3:$3,0)-1)),"", IFERROR($J29*OFFSET('Raw Data'!$A$3,MATCH('Data above threshold'!$A29,'Raw Data'!$B$4:$B$185,0),MATCH('Data above threshold'!CN$4,'Raw Data'!$3:$3,0)-1),"NA"))</f>
        <v>3.89</v>
      </c>
      <c r="CM29" s="103" t="n">
        <f aca="true">IF(ISBLANK(OFFSET('Raw Data'!$A$3,MATCH('Data above threshold'!$A29,'Raw Data'!$B$4:$B$185,0),MATCH('Data above threshold'!CO$4,'Raw Data'!$3:$3,0)-1)),"", IFERROR($J29*OFFSET('Raw Data'!$A$3,MATCH('Data above threshold'!$A29,'Raw Data'!$B$4:$B$185,0),MATCH('Data above threshold'!CO$4,'Raw Data'!$3:$3,0)-1),"NA"))</f>
        <v>3.27</v>
      </c>
      <c r="CN29" s="103" t="n">
        <f aca="true">IF(ISBLANK(OFFSET('Raw Data'!$A$3,MATCH('Data above threshold'!$A29,'Raw Data'!$B$4:$B$185,0),MATCH('Data above threshold'!CP$4,'Raw Data'!$3:$3,0)-1)),"", IFERROR($J29*OFFSET('Raw Data'!$A$3,MATCH('Data above threshold'!$A29,'Raw Data'!$B$4:$B$185,0),MATCH('Data above threshold'!CP$4,'Raw Data'!$3:$3,0)-1),"NA"))</f>
        <v>2.27</v>
      </c>
      <c r="CO29" s="103" t="n">
        <f aca="true">IF(ISBLANK(OFFSET('Raw Data'!$A$3,MATCH('Data above threshold'!$A29,'Raw Data'!$B$4:$B$185,0),MATCH('Data above threshold'!CQ$4,'Raw Data'!$3:$3,0)-1)),"", IFERROR($J29*OFFSET('Raw Data'!$A$3,MATCH('Data above threshold'!$A29,'Raw Data'!$B$4:$B$185,0),MATCH('Data above threshold'!CQ$4,'Raw Data'!$3:$3,0)-1),"NA"))</f>
        <v>2.53</v>
      </c>
      <c r="CP29" s="103" t="n">
        <f aca="true">IF(ISBLANK(OFFSET('Raw Data'!$A$3,MATCH('Data above threshold'!$A29,'Raw Data'!$B$4:$B$185,0),MATCH('Data above threshold'!CR$4,'Raw Data'!$3:$3,0)-1)),"", IFERROR($J29*OFFSET('Raw Data'!$A$3,MATCH('Data above threshold'!$A29,'Raw Data'!$B$4:$B$185,0),MATCH('Data above threshold'!CR$4,'Raw Data'!$3:$3,0)-1),"NA"))</f>
        <v>2.12</v>
      </c>
    </row>
    <row r="30" s="103" customFormat="true" ht="15.5" hidden="false" customHeight="false" outlineLevel="0" collapsed="false">
      <c r="A30" s="107" t="n">
        <v>1320</v>
      </c>
      <c r="B30" s="107" t="n">
        <v>3</v>
      </c>
      <c r="C30" s="103" t="str">
        <f aca="true">IF(ISBLANK(OFFSET('Raw Data'!$A$3,MATCH($A30,'Raw Data'!$B$4:$B$185,0),MATCH(C$4,'Raw Data'!$3:$3,0)-1)),"",OFFSET('Raw Data'!$A$3,MATCH($A30,'Raw Data'!$B$4:$B$185,0),MATCH(C$4,'Raw Data'!$3:$3,0)-1))</f>
        <v>Market environment</v>
      </c>
      <c r="D30" s="103" t="str">
        <f aca="true">IF(ISBLANK(OFFSET('Raw Data'!$A$3,MATCH($A30,'Raw Data'!$B$4:$B$185,0),MATCH(D$4,'Raw Data'!$3:$3,0)-1)),"",OFFSET('Raw Data'!$A$3,MATCH($A30,'Raw Data'!$B$4:$B$185,0),MATCH(D$4,'Raw Data'!$3:$3,0)-1))</f>
        <v/>
      </c>
      <c r="E30" s="103" t="str">
        <f aca="true">IF(ISBLANK(OFFSET('Raw Data'!$A$3,MATCH($A30,'Raw Data'!$B$4:$B$185,0),MATCH(E$4,'Raw Data'!$3:$3,0)-1)),"",OFFSET('Raw Data'!$A$3,MATCH($A30,'Raw Data'!$B$4:$B$185,0),MATCH(E$4,'Raw Data'!$3:$3,0)-1))</f>
        <v/>
      </c>
      <c r="F30" s="103" t="str">
        <f aca="true">IF(ISBLANK(OFFSET('Raw Data'!$A$3,MATCH($A30,'Raw Data'!$B$4:$B$185,0),MATCH(F$4,'Raw Data'!$3:$3,0)-1)),"",OFFSET('Raw Data'!$A$3,MATCH($A30,'Raw Data'!$B$4:$B$185,0),MATCH(F$4,'Raw Data'!$3:$3,0)-1))</f>
        <v/>
      </c>
      <c r="H30" s="103" t="str">
        <f aca="true">IF(ISBLANK(OFFSET('Raw Data'!$A$3,MATCH($A30,'Raw Data'!$B$4:$B$185,0),MATCH(H$4,'Raw Data'!$3:$3,0)-1)),"",OFFSET('Raw Data'!$A$3,MATCH($A30,'Raw Data'!$B$4:$B$185,0),MATCH(H$4,'Raw Data'!$3:$3,0)-1))</f>
        <v/>
      </c>
      <c r="I30" s="103" t="str">
        <f aca="true">IF(ISBLANK(OFFSET('Raw Data'!$A$3,MATCH($A30,'Raw Data'!$B$4:$B$185,0),MATCH(I$4,'Raw Data'!$3:$3,0)-1)),"",OFFSET('Raw Data'!$A$3,MATCH($A30,'Raw Data'!$B$4:$B$185,0),MATCH(I$4,'Raw Data'!$3:$3,0)-1))</f>
        <v/>
      </c>
      <c r="J30" s="103" t="str">
        <f aca="false">IF(I30="","",IF(I30="Minus",-1,1))</f>
        <v/>
      </c>
      <c r="K30" s="105" t="str">
        <f aca="false" t="array" ref="K30:K30">IFERROR(SKEW(IF(ISNUMBER(O30:CP30),O30:CP30,"")),"")</f>
        <v/>
      </c>
      <c r="L30" s="103" t="n">
        <f aca="true">IF(ISBLANK(OFFSET('Data above threshold'!$A$4,MATCH('Data above threshold'!$A30,'Data above threshold'!$A$5:$A$185,0),MATCH('Data above threshold'!N$4,'Data above threshold'!$4:$4,0)-1)),1,OFFSET('Data above threshold'!$A$4,MATCH('Data above threshold'!$A30,'Data above threshold'!$A$5:$A$185,0),MATCH('Data above threshold'!N$4,'Data above threshold'!$4:$4,0)-1))</f>
        <v>1</v>
      </c>
      <c r="M30" s="103" t="str">
        <f aca="true">IF(ISBLANK(OFFSET('Data above threshold'!$A$4,MATCH('Data above threshold'!$A30,'Data above threshold'!$A$5:$A$185,0),MATCH('Data above threshold'!O$4,'Data above threshold'!$4:$4,0)-1)),"",OFFSET('Data above threshold'!$A$4,MATCH('Data above threshold'!$A30,'Data above threshold'!$A$5:$A$185,0),MATCH('Data above threshold'!O$4,'Data above threshold'!$4:$4,0)-1))</f>
        <v/>
      </c>
      <c r="N30" s="106" t="str">
        <f aca="false" t="array" ref="N30:N30">IF(B30&lt;4,"",1-IFERROR(SUM(ISNUMBER(O30:CP30)*(1-$O$3:$CP$3))/COUNTIF($O$3:$CP$3,0),0))</f>
        <v/>
      </c>
      <c r="O30" s="103" t="str">
        <f aca="true">IF(ISBLANK(OFFSET('Raw Data'!$A$3,MATCH('Data above threshold'!$A30,'Raw Data'!$B$4:$B$185,0),MATCH('Data above threshold'!Q$4,'Raw Data'!$3:$3,0)-1)),"", IFERROR($J30*OFFSET('Raw Data'!$A$3,MATCH('Data above threshold'!$A30,'Raw Data'!$B$4:$B$185,0),MATCH('Data above threshold'!Q$4,'Raw Data'!$3:$3,0)-1),"NA"))</f>
        <v/>
      </c>
      <c r="P30" s="103" t="str">
        <f aca="true">IF(ISBLANK(OFFSET('Raw Data'!$A$3,MATCH('Data above threshold'!$A30,'Raw Data'!$B$4:$B$185,0),MATCH('Data above threshold'!R$4,'Raw Data'!$3:$3,0)-1)),"", IFERROR($J30*OFFSET('Raw Data'!$A$3,MATCH('Data above threshold'!$A30,'Raw Data'!$B$4:$B$185,0),MATCH('Data above threshold'!R$4,'Raw Data'!$3:$3,0)-1),"NA"))</f>
        <v/>
      </c>
      <c r="Q30" s="103" t="str">
        <f aca="true">IF(ISBLANK(OFFSET('Raw Data'!$A$3,MATCH('Data above threshold'!$A30,'Raw Data'!$B$4:$B$185,0),MATCH('Data above threshold'!S$4,'Raw Data'!$3:$3,0)-1)),"", IFERROR($J30*OFFSET('Raw Data'!$A$3,MATCH('Data above threshold'!$A30,'Raw Data'!$B$4:$B$185,0),MATCH('Data above threshold'!S$4,'Raw Data'!$3:$3,0)-1),"NA"))</f>
        <v/>
      </c>
      <c r="R30" s="103" t="str">
        <f aca="true">IF(ISBLANK(OFFSET('Raw Data'!$A$3,MATCH('Data above threshold'!$A30,'Raw Data'!$B$4:$B$185,0),MATCH('Data above threshold'!T$4,'Raw Data'!$3:$3,0)-1)),"", IFERROR($J30*OFFSET('Raw Data'!$A$3,MATCH('Data above threshold'!$A30,'Raw Data'!$B$4:$B$185,0),MATCH('Data above threshold'!T$4,'Raw Data'!$3:$3,0)-1),"NA"))</f>
        <v/>
      </c>
      <c r="S30" s="103" t="str">
        <f aca="true">IF(ISBLANK(OFFSET('Raw Data'!$A$3,MATCH('Data above threshold'!$A30,'Raw Data'!$B$4:$B$185,0),MATCH('Data above threshold'!U$4,'Raw Data'!$3:$3,0)-1)),"", IFERROR($J30*OFFSET('Raw Data'!$A$3,MATCH('Data above threshold'!$A30,'Raw Data'!$B$4:$B$185,0),MATCH('Data above threshold'!U$4,'Raw Data'!$3:$3,0)-1),"NA"))</f>
        <v/>
      </c>
      <c r="T30" s="103" t="str">
        <f aca="true">IF(ISBLANK(OFFSET('Raw Data'!$A$3,MATCH('Data above threshold'!$A30,'Raw Data'!$B$4:$B$185,0),MATCH('Data above threshold'!V$4,'Raw Data'!$3:$3,0)-1)),"", IFERROR($J30*OFFSET('Raw Data'!$A$3,MATCH('Data above threshold'!$A30,'Raw Data'!$B$4:$B$185,0),MATCH('Data above threshold'!V$4,'Raw Data'!$3:$3,0)-1),"NA"))</f>
        <v/>
      </c>
      <c r="U30" s="103" t="str">
        <f aca="true">IF(ISBLANK(OFFSET('Raw Data'!$A$3,MATCH('Data above threshold'!$A30,'Raw Data'!$B$4:$B$185,0),MATCH('Data above threshold'!W$4,'Raw Data'!$3:$3,0)-1)),"", IFERROR($J30*OFFSET('Raw Data'!$A$3,MATCH('Data above threshold'!$A30,'Raw Data'!$B$4:$B$185,0),MATCH('Data above threshold'!W$4,'Raw Data'!$3:$3,0)-1),"NA"))</f>
        <v/>
      </c>
      <c r="V30" s="103" t="str">
        <f aca="true">IF(ISBLANK(OFFSET('Raw Data'!$A$3,MATCH('Data above threshold'!$A30,'Raw Data'!$B$4:$B$185,0),MATCH('Data above threshold'!X$4,'Raw Data'!$3:$3,0)-1)),"", IFERROR($J30*OFFSET('Raw Data'!$A$3,MATCH('Data above threshold'!$A30,'Raw Data'!$B$4:$B$185,0),MATCH('Data above threshold'!X$4,'Raw Data'!$3:$3,0)-1),"NA"))</f>
        <v/>
      </c>
      <c r="W30" s="103" t="str">
        <f aca="true">IF(ISBLANK(OFFSET('Raw Data'!$A$3,MATCH('Data above threshold'!$A30,'Raw Data'!$B$4:$B$185,0),MATCH('Data above threshold'!Y$4,'Raw Data'!$3:$3,0)-1)),"", IFERROR($J30*OFFSET('Raw Data'!$A$3,MATCH('Data above threshold'!$A30,'Raw Data'!$B$4:$B$185,0),MATCH('Data above threshold'!Y$4,'Raw Data'!$3:$3,0)-1),"NA"))</f>
        <v/>
      </c>
      <c r="X30" s="103" t="str">
        <f aca="true">IF(ISBLANK(OFFSET('Raw Data'!$A$3,MATCH('Data above threshold'!$A30,'Raw Data'!$B$4:$B$185,0),MATCH('Data above threshold'!Z$4,'Raw Data'!$3:$3,0)-1)),"", IFERROR($J30*OFFSET('Raw Data'!$A$3,MATCH('Data above threshold'!$A30,'Raw Data'!$B$4:$B$185,0),MATCH('Data above threshold'!Z$4,'Raw Data'!$3:$3,0)-1),"NA"))</f>
        <v/>
      </c>
      <c r="Y30" s="103" t="str">
        <f aca="true">IF(ISBLANK(OFFSET('Raw Data'!$A$3,MATCH('Data above threshold'!$A30,'Raw Data'!$B$4:$B$185,0),MATCH('Data above threshold'!AA$4,'Raw Data'!$3:$3,0)-1)),"", IFERROR($J30*OFFSET('Raw Data'!$A$3,MATCH('Data above threshold'!$A30,'Raw Data'!$B$4:$B$185,0),MATCH('Data above threshold'!AA$4,'Raw Data'!$3:$3,0)-1),"NA"))</f>
        <v/>
      </c>
      <c r="Z30" s="103" t="str">
        <f aca="true">IF(ISBLANK(OFFSET('Raw Data'!$A$3,MATCH('Data above threshold'!$A30,'Raw Data'!$B$4:$B$185,0),MATCH('Data above threshold'!AB$4,'Raw Data'!$3:$3,0)-1)),"", IFERROR($J30*OFFSET('Raw Data'!$A$3,MATCH('Data above threshold'!$A30,'Raw Data'!$B$4:$B$185,0),MATCH('Data above threshold'!AB$4,'Raw Data'!$3:$3,0)-1),"NA"))</f>
        <v/>
      </c>
      <c r="AA30" s="103" t="str">
        <f aca="true">IF(ISBLANK(OFFSET('Raw Data'!$A$3,MATCH('Data above threshold'!$A30,'Raw Data'!$B$4:$B$185,0),MATCH('Data above threshold'!AC$4,'Raw Data'!$3:$3,0)-1)),"", IFERROR($J30*OFFSET('Raw Data'!$A$3,MATCH('Data above threshold'!$A30,'Raw Data'!$B$4:$B$185,0),MATCH('Data above threshold'!AC$4,'Raw Data'!$3:$3,0)-1),"NA"))</f>
        <v/>
      </c>
      <c r="AB30" s="103" t="str">
        <f aca="true">IF(ISBLANK(OFFSET('Raw Data'!$A$3,MATCH('Data above threshold'!$A30,'Raw Data'!$B$4:$B$185,0),MATCH('Data above threshold'!AD$4,'Raw Data'!$3:$3,0)-1)),"", IFERROR($J30*OFFSET('Raw Data'!$A$3,MATCH('Data above threshold'!$A30,'Raw Data'!$B$4:$B$185,0),MATCH('Data above threshold'!AD$4,'Raw Data'!$3:$3,0)-1),"NA"))</f>
        <v/>
      </c>
      <c r="AC30" s="103" t="str">
        <f aca="true">IF(ISBLANK(OFFSET('Raw Data'!$A$3,MATCH('Data above threshold'!$A30,'Raw Data'!$B$4:$B$185,0),MATCH('Data above threshold'!AE$4,'Raw Data'!$3:$3,0)-1)),"", IFERROR($J30*OFFSET('Raw Data'!$A$3,MATCH('Data above threshold'!$A30,'Raw Data'!$B$4:$B$185,0),MATCH('Data above threshold'!AE$4,'Raw Data'!$3:$3,0)-1),"NA"))</f>
        <v/>
      </c>
      <c r="AD30" s="103" t="str">
        <f aca="true">IF(ISBLANK(OFFSET('Raw Data'!$A$3,MATCH('Data above threshold'!$A30,'Raw Data'!$B$4:$B$185,0),MATCH('Data above threshold'!AF$4,'Raw Data'!$3:$3,0)-1)),"", IFERROR($J30*OFFSET('Raw Data'!$A$3,MATCH('Data above threshold'!$A30,'Raw Data'!$B$4:$B$185,0),MATCH('Data above threshold'!AF$4,'Raw Data'!$3:$3,0)-1),"NA"))</f>
        <v/>
      </c>
      <c r="AE30" s="103" t="str">
        <f aca="true">IF(ISBLANK(OFFSET('Raw Data'!$A$3,MATCH('Data above threshold'!$A30,'Raw Data'!$B$4:$B$185,0),MATCH('Data above threshold'!AG$4,'Raw Data'!$3:$3,0)-1)),"", IFERROR($J30*OFFSET('Raw Data'!$A$3,MATCH('Data above threshold'!$A30,'Raw Data'!$B$4:$B$185,0),MATCH('Data above threshold'!AG$4,'Raw Data'!$3:$3,0)-1),"NA"))</f>
        <v/>
      </c>
      <c r="AF30" s="103" t="str">
        <f aca="true">IF(ISBLANK(OFFSET('Raw Data'!$A$3,MATCH('Data above threshold'!$A30,'Raw Data'!$B$4:$B$185,0),MATCH('Data above threshold'!AH$4,'Raw Data'!$3:$3,0)-1)),"", IFERROR($J30*OFFSET('Raw Data'!$A$3,MATCH('Data above threshold'!$A30,'Raw Data'!$B$4:$B$185,0),MATCH('Data above threshold'!AH$4,'Raw Data'!$3:$3,0)-1),"NA"))</f>
        <v/>
      </c>
      <c r="AG30" s="103" t="str">
        <f aca="true">IF(ISBLANK(OFFSET('Raw Data'!$A$3,MATCH('Data above threshold'!$A30,'Raw Data'!$B$4:$B$185,0),MATCH('Data above threshold'!AI$4,'Raw Data'!$3:$3,0)-1)),"", IFERROR($J30*OFFSET('Raw Data'!$A$3,MATCH('Data above threshold'!$A30,'Raw Data'!$B$4:$B$185,0),MATCH('Data above threshold'!AI$4,'Raw Data'!$3:$3,0)-1),"NA"))</f>
        <v/>
      </c>
      <c r="AH30" s="103" t="str">
        <f aca="true">IF(ISBLANK(OFFSET('Raw Data'!$A$3,MATCH('Data above threshold'!$A30,'Raw Data'!$B$4:$B$185,0),MATCH('Data above threshold'!AJ$4,'Raw Data'!$3:$3,0)-1)),"", IFERROR($J30*OFFSET('Raw Data'!$A$3,MATCH('Data above threshold'!$A30,'Raw Data'!$B$4:$B$185,0),MATCH('Data above threshold'!AJ$4,'Raw Data'!$3:$3,0)-1),"NA"))</f>
        <v/>
      </c>
      <c r="AI30" s="103" t="str">
        <f aca="true">IF(ISBLANK(OFFSET('Raw Data'!$A$3,MATCH('Data above threshold'!$A30,'Raw Data'!$B$4:$B$185,0),MATCH('Data above threshold'!AK$4,'Raw Data'!$3:$3,0)-1)),"", IFERROR($J30*OFFSET('Raw Data'!$A$3,MATCH('Data above threshold'!$A30,'Raw Data'!$B$4:$B$185,0),MATCH('Data above threshold'!AK$4,'Raw Data'!$3:$3,0)-1),"NA"))</f>
        <v/>
      </c>
      <c r="AJ30" s="103" t="str">
        <f aca="true">IF(ISBLANK(OFFSET('Raw Data'!$A$3,MATCH('Data above threshold'!$A30,'Raw Data'!$B$4:$B$185,0),MATCH('Data above threshold'!AL$4,'Raw Data'!$3:$3,0)-1)),"", IFERROR($J30*OFFSET('Raw Data'!$A$3,MATCH('Data above threshold'!$A30,'Raw Data'!$B$4:$B$185,0),MATCH('Data above threshold'!AL$4,'Raw Data'!$3:$3,0)-1),"NA"))</f>
        <v/>
      </c>
      <c r="AK30" s="103" t="str">
        <f aca="true">IF(ISBLANK(OFFSET('Raw Data'!$A$3,MATCH('Data above threshold'!$A30,'Raw Data'!$B$4:$B$185,0),MATCH('Data above threshold'!AM$4,'Raw Data'!$3:$3,0)-1)),"", IFERROR($J30*OFFSET('Raw Data'!$A$3,MATCH('Data above threshold'!$A30,'Raw Data'!$B$4:$B$185,0),MATCH('Data above threshold'!AM$4,'Raw Data'!$3:$3,0)-1),"NA"))</f>
        <v/>
      </c>
      <c r="AL30" s="103" t="str">
        <f aca="true">IF(ISBLANK(OFFSET('Raw Data'!$A$3,MATCH('Data above threshold'!$A30,'Raw Data'!$B$4:$B$185,0),MATCH('Data above threshold'!AN$4,'Raw Data'!$3:$3,0)-1)),"", IFERROR($J30*OFFSET('Raw Data'!$A$3,MATCH('Data above threshold'!$A30,'Raw Data'!$B$4:$B$185,0),MATCH('Data above threshold'!AN$4,'Raw Data'!$3:$3,0)-1),"NA"))</f>
        <v/>
      </c>
      <c r="AM30" s="103" t="str">
        <f aca="true">IF(ISBLANK(OFFSET('Raw Data'!$A$3,MATCH('Data above threshold'!$A30,'Raw Data'!$B$4:$B$185,0),MATCH('Data above threshold'!AO$4,'Raw Data'!$3:$3,0)-1)),"", IFERROR($J30*OFFSET('Raw Data'!$A$3,MATCH('Data above threshold'!$A30,'Raw Data'!$B$4:$B$185,0),MATCH('Data above threshold'!AO$4,'Raw Data'!$3:$3,0)-1),"NA"))</f>
        <v/>
      </c>
      <c r="AN30" s="103" t="str">
        <f aca="true">IF(ISBLANK(OFFSET('Raw Data'!$A$3,MATCH('Data above threshold'!$A30,'Raw Data'!$B$4:$B$185,0),MATCH('Data above threshold'!AP$4,'Raw Data'!$3:$3,0)-1)),"", IFERROR($J30*OFFSET('Raw Data'!$A$3,MATCH('Data above threshold'!$A30,'Raw Data'!$B$4:$B$185,0),MATCH('Data above threshold'!AP$4,'Raw Data'!$3:$3,0)-1),"NA"))</f>
        <v/>
      </c>
      <c r="AO30" s="103" t="str">
        <f aca="true">IF(ISBLANK(OFFSET('Raw Data'!$A$3,MATCH('Data above threshold'!$A30,'Raw Data'!$B$4:$B$185,0),MATCH('Data above threshold'!AQ$4,'Raw Data'!$3:$3,0)-1)),"", IFERROR($J30*OFFSET('Raw Data'!$A$3,MATCH('Data above threshold'!$A30,'Raw Data'!$B$4:$B$185,0),MATCH('Data above threshold'!AQ$4,'Raw Data'!$3:$3,0)-1),"NA"))</f>
        <v/>
      </c>
      <c r="AP30" s="103" t="str">
        <f aca="true">IF(ISBLANK(OFFSET('Raw Data'!$A$3,MATCH('Data above threshold'!$A30,'Raw Data'!$B$4:$B$185,0),MATCH('Data above threshold'!AR$4,'Raw Data'!$3:$3,0)-1)),"", IFERROR($J30*OFFSET('Raw Data'!$A$3,MATCH('Data above threshold'!$A30,'Raw Data'!$B$4:$B$185,0),MATCH('Data above threshold'!AR$4,'Raw Data'!$3:$3,0)-1),"NA"))</f>
        <v/>
      </c>
      <c r="AQ30" s="103" t="str">
        <f aca="true">IF(ISBLANK(OFFSET('Raw Data'!$A$3,MATCH('Data above threshold'!$A30,'Raw Data'!$B$4:$B$185,0),MATCH('Data above threshold'!AS$4,'Raw Data'!$3:$3,0)-1)),"", IFERROR($J30*OFFSET('Raw Data'!$A$3,MATCH('Data above threshold'!$A30,'Raw Data'!$B$4:$B$185,0),MATCH('Data above threshold'!AS$4,'Raw Data'!$3:$3,0)-1),"NA"))</f>
        <v/>
      </c>
      <c r="AR30" s="103" t="str">
        <f aca="true">IF(ISBLANK(OFFSET('Raw Data'!$A$3,MATCH('Data above threshold'!$A30,'Raw Data'!$B$4:$B$185,0),MATCH('Data above threshold'!AT$4,'Raw Data'!$3:$3,0)-1)),"", IFERROR($J30*OFFSET('Raw Data'!$A$3,MATCH('Data above threshold'!$A30,'Raw Data'!$B$4:$B$185,0),MATCH('Data above threshold'!AT$4,'Raw Data'!$3:$3,0)-1),"NA"))</f>
        <v/>
      </c>
      <c r="AS30" s="103" t="str">
        <f aca="true">IF(ISBLANK(OFFSET('Raw Data'!$A$3,MATCH('Data above threshold'!$A30,'Raw Data'!$B$4:$B$185,0),MATCH('Data above threshold'!AU$4,'Raw Data'!$3:$3,0)-1)),"", IFERROR($J30*OFFSET('Raw Data'!$A$3,MATCH('Data above threshold'!$A30,'Raw Data'!$B$4:$B$185,0),MATCH('Data above threshold'!AU$4,'Raw Data'!$3:$3,0)-1),"NA"))</f>
        <v/>
      </c>
      <c r="AT30" s="103" t="str">
        <f aca="true">IF(ISBLANK(OFFSET('Raw Data'!$A$3,MATCH('Data above threshold'!$A30,'Raw Data'!$B$4:$B$185,0),MATCH('Data above threshold'!AV$4,'Raw Data'!$3:$3,0)-1)),"", IFERROR($J30*OFFSET('Raw Data'!$A$3,MATCH('Data above threshold'!$A30,'Raw Data'!$B$4:$B$185,0),MATCH('Data above threshold'!AV$4,'Raw Data'!$3:$3,0)-1),"NA"))</f>
        <v/>
      </c>
      <c r="AU30" s="103" t="str">
        <f aca="true">IF(ISBLANK(OFFSET('Raw Data'!$A$3,MATCH('Data above threshold'!$A30,'Raw Data'!$B$4:$B$185,0),MATCH('Data above threshold'!AW$4,'Raw Data'!$3:$3,0)-1)),"", IFERROR($J30*OFFSET('Raw Data'!$A$3,MATCH('Data above threshold'!$A30,'Raw Data'!$B$4:$B$185,0),MATCH('Data above threshold'!AW$4,'Raw Data'!$3:$3,0)-1),"NA"))</f>
        <v/>
      </c>
      <c r="AV30" s="103" t="str">
        <f aca="true">IF(ISBLANK(OFFSET('Raw Data'!$A$3,MATCH('Data above threshold'!$A30,'Raw Data'!$B$4:$B$185,0),MATCH('Data above threshold'!AX$4,'Raw Data'!$3:$3,0)-1)),"", IFERROR($J30*OFFSET('Raw Data'!$A$3,MATCH('Data above threshold'!$A30,'Raw Data'!$B$4:$B$185,0),MATCH('Data above threshold'!AX$4,'Raw Data'!$3:$3,0)-1),"NA"))</f>
        <v/>
      </c>
      <c r="AW30" s="103" t="str">
        <f aca="true">IF(ISBLANK(OFFSET('Raw Data'!$A$3,MATCH('Data above threshold'!$A30,'Raw Data'!$B$4:$B$185,0),MATCH('Data above threshold'!AY$4,'Raw Data'!$3:$3,0)-1)),"", IFERROR($J30*OFFSET('Raw Data'!$A$3,MATCH('Data above threshold'!$A30,'Raw Data'!$B$4:$B$185,0),MATCH('Data above threshold'!AY$4,'Raw Data'!$3:$3,0)-1),"NA"))</f>
        <v/>
      </c>
      <c r="AX30" s="103" t="str">
        <f aca="true">IF(ISBLANK(OFFSET('Raw Data'!$A$3,MATCH('Data above threshold'!$A30,'Raw Data'!$B$4:$B$185,0),MATCH('Data above threshold'!AZ$4,'Raw Data'!$3:$3,0)-1)),"", IFERROR($J30*OFFSET('Raw Data'!$A$3,MATCH('Data above threshold'!$A30,'Raw Data'!$B$4:$B$185,0),MATCH('Data above threshold'!AZ$4,'Raw Data'!$3:$3,0)-1),"NA"))</f>
        <v/>
      </c>
      <c r="AY30" s="103" t="str">
        <f aca="true">IF(ISBLANK(OFFSET('Raw Data'!$A$3,MATCH('Data above threshold'!$A30,'Raw Data'!$B$4:$B$185,0),MATCH('Data above threshold'!BA$4,'Raw Data'!$3:$3,0)-1)),"", IFERROR($J30*OFFSET('Raw Data'!$A$3,MATCH('Data above threshold'!$A30,'Raw Data'!$B$4:$B$185,0),MATCH('Data above threshold'!BA$4,'Raw Data'!$3:$3,0)-1),"NA"))</f>
        <v/>
      </c>
      <c r="AZ30" s="103" t="str">
        <f aca="true">IF(ISBLANK(OFFSET('Raw Data'!$A$3,MATCH('Data above threshold'!$A30,'Raw Data'!$B$4:$B$185,0),MATCH('Data above threshold'!BB$4,'Raw Data'!$3:$3,0)-1)),"", IFERROR($J30*OFFSET('Raw Data'!$A$3,MATCH('Data above threshold'!$A30,'Raw Data'!$B$4:$B$185,0),MATCH('Data above threshold'!BB$4,'Raw Data'!$3:$3,0)-1),"NA"))</f>
        <v/>
      </c>
      <c r="BA30" s="103" t="str">
        <f aca="true">IF(ISBLANK(OFFSET('Raw Data'!$A$3,MATCH('Data above threshold'!$A30,'Raw Data'!$B$4:$B$185,0),MATCH('Data above threshold'!BC$4,'Raw Data'!$3:$3,0)-1)),"", IFERROR($J30*OFFSET('Raw Data'!$A$3,MATCH('Data above threshold'!$A30,'Raw Data'!$B$4:$B$185,0),MATCH('Data above threshold'!BC$4,'Raw Data'!$3:$3,0)-1),"NA"))</f>
        <v/>
      </c>
      <c r="BB30" s="103" t="str">
        <f aca="true">IF(ISBLANK(OFFSET('Raw Data'!$A$3,MATCH('Data above threshold'!$A30,'Raw Data'!$B$4:$B$185,0),MATCH('Data above threshold'!BD$4,'Raw Data'!$3:$3,0)-1)),"", IFERROR($J30*OFFSET('Raw Data'!$A$3,MATCH('Data above threshold'!$A30,'Raw Data'!$B$4:$B$185,0),MATCH('Data above threshold'!BD$4,'Raw Data'!$3:$3,0)-1),"NA"))</f>
        <v/>
      </c>
      <c r="BC30" s="103" t="str">
        <f aca="true">IF(ISBLANK(OFFSET('Raw Data'!$A$3,MATCH('Data above threshold'!$A30,'Raw Data'!$B$4:$B$185,0),MATCH('Data above threshold'!BE$4,'Raw Data'!$3:$3,0)-1)),"", IFERROR($J30*OFFSET('Raw Data'!$A$3,MATCH('Data above threshold'!$A30,'Raw Data'!$B$4:$B$185,0),MATCH('Data above threshold'!BE$4,'Raw Data'!$3:$3,0)-1),"NA"))</f>
        <v/>
      </c>
      <c r="BD30" s="103" t="str">
        <f aca="true">IF(ISBLANK(OFFSET('Raw Data'!$A$3,MATCH('Data above threshold'!$A30,'Raw Data'!$B$4:$B$185,0),MATCH('Data above threshold'!BF$4,'Raw Data'!$3:$3,0)-1)),"", IFERROR($J30*OFFSET('Raw Data'!$A$3,MATCH('Data above threshold'!$A30,'Raw Data'!$B$4:$B$185,0),MATCH('Data above threshold'!BF$4,'Raw Data'!$3:$3,0)-1),"NA"))</f>
        <v/>
      </c>
      <c r="BE30" s="103" t="str">
        <f aca="true">IF(ISBLANK(OFFSET('Raw Data'!$A$3,MATCH('Data above threshold'!$A30,'Raw Data'!$B$4:$B$185,0),MATCH('Data above threshold'!BG$4,'Raw Data'!$3:$3,0)-1)),"", IFERROR($J30*OFFSET('Raw Data'!$A$3,MATCH('Data above threshold'!$A30,'Raw Data'!$B$4:$B$185,0),MATCH('Data above threshold'!BG$4,'Raw Data'!$3:$3,0)-1),"NA"))</f>
        <v/>
      </c>
      <c r="BF30" s="103" t="str">
        <f aca="true">IF(ISBLANK(OFFSET('Raw Data'!$A$3,MATCH('Data above threshold'!$A30,'Raw Data'!$B$4:$B$185,0),MATCH('Data above threshold'!BH$4,'Raw Data'!$3:$3,0)-1)),"", IFERROR($J30*OFFSET('Raw Data'!$A$3,MATCH('Data above threshold'!$A30,'Raw Data'!$B$4:$B$185,0),MATCH('Data above threshold'!BH$4,'Raw Data'!$3:$3,0)-1),"NA"))</f>
        <v/>
      </c>
      <c r="BG30" s="103" t="str">
        <f aca="true">IF(ISBLANK(OFFSET('Raw Data'!$A$3,MATCH('Data above threshold'!$A30,'Raw Data'!$B$4:$B$185,0),MATCH('Data above threshold'!BI$4,'Raw Data'!$3:$3,0)-1)),"", IFERROR($J30*OFFSET('Raw Data'!$A$3,MATCH('Data above threshold'!$A30,'Raw Data'!$B$4:$B$185,0),MATCH('Data above threshold'!BI$4,'Raw Data'!$3:$3,0)-1),"NA"))</f>
        <v/>
      </c>
      <c r="BH30" s="103" t="str">
        <f aca="true">IF(ISBLANK(OFFSET('Raw Data'!$A$3,MATCH('Data above threshold'!$A30,'Raw Data'!$B$4:$B$185,0),MATCH('Data above threshold'!BJ$4,'Raw Data'!$3:$3,0)-1)),"", IFERROR($J30*OFFSET('Raw Data'!$A$3,MATCH('Data above threshold'!$A30,'Raw Data'!$B$4:$B$185,0),MATCH('Data above threshold'!BJ$4,'Raw Data'!$3:$3,0)-1),"NA"))</f>
        <v/>
      </c>
      <c r="BI30" s="103" t="str">
        <f aca="true">IF(ISBLANK(OFFSET('Raw Data'!$A$3,MATCH('Data above threshold'!$A30,'Raw Data'!$B$4:$B$185,0),MATCH('Data above threshold'!BK$4,'Raw Data'!$3:$3,0)-1)),"", IFERROR($J30*OFFSET('Raw Data'!$A$3,MATCH('Data above threshold'!$A30,'Raw Data'!$B$4:$B$185,0),MATCH('Data above threshold'!BK$4,'Raw Data'!$3:$3,0)-1),"NA"))</f>
        <v/>
      </c>
      <c r="BJ30" s="103" t="str">
        <f aca="true">IF(ISBLANK(OFFSET('Raw Data'!$A$3,MATCH('Data above threshold'!$A30,'Raw Data'!$B$4:$B$185,0),MATCH('Data above threshold'!BL$4,'Raw Data'!$3:$3,0)-1)),"", IFERROR($J30*OFFSET('Raw Data'!$A$3,MATCH('Data above threshold'!$A30,'Raw Data'!$B$4:$B$185,0),MATCH('Data above threshold'!BL$4,'Raw Data'!$3:$3,0)-1),"NA"))</f>
        <v/>
      </c>
      <c r="BK30" s="103" t="str">
        <f aca="true">IF(ISBLANK(OFFSET('Raw Data'!$A$3,MATCH('Data above threshold'!$A30,'Raw Data'!$B$4:$B$185,0),MATCH('Data above threshold'!BM$4,'Raw Data'!$3:$3,0)-1)),"", IFERROR($J30*OFFSET('Raw Data'!$A$3,MATCH('Data above threshold'!$A30,'Raw Data'!$B$4:$B$185,0),MATCH('Data above threshold'!BM$4,'Raw Data'!$3:$3,0)-1),"NA"))</f>
        <v/>
      </c>
      <c r="BL30" s="103" t="str">
        <f aca="true">IF(ISBLANK(OFFSET('Raw Data'!$A$3,MATCH('Data above threshold'!$A30,'Raw Data'!$B$4:$B$185,0),MATCH('Data above threshold'!BN$4,'Raw Data'!$3:$3,0)-1)),"", IFERROR($J30*OFFSET('Raw Data'!$A$3,MATCH('Data above threshold'!$A30,'Raw Data'!$B$4:$B$185,0),MATCH('Data above threshold'!BN$4,'Raw Data'!$3:$3,0)-1),"NA"))</f>
        <v/>
      </c>
      <c r="BM30" s="103" t="str">
        <f aca="true">IF(ISBLANK(OFFSET('Raw Data'!$A$3,MATCH('Data above threshold'!$A30,'Raw Data'!$B$4:$B$185,0),MATCH('Data above threshold'!BO$4,'Raw Data'!$3:$3,0)-1)),"", IFERROR($J30*OFFSET('Raw Data'!$A$3,MATCH('Data above threshold'!$A30,'Raw Data'!$B$4:$B$185,0),MATCH('Data above threshold'!BO$4,'Raw Data'!$3:$3,0)-1),"NA"))</f>
        <v/>
      </c>
      <c r="BN30" s="103" t="str">
        <f aca="true">IF(ISBLANK(OFFSET('Raw Data'!$A$3,MATCH('Data above threshold'!$A30,'Raw Data'!$B$4:$B$185,0),MATCH('Data above threshold'!BP$4,'Raw Data'!$3:$3,0)-1)),"", IFERROR($J30*OFFSET('Raw Data'!$A$3,MATCH('Data above threshold'!$A30,'Raw Data'!$B$4:$B$185,0),MATCH('Data above threshold'!BP$4,'Raw Data'!$3:$3,0)-1),"NA"))</f>
        <v/>
      </c>
      <c r="BO30" s="103" t="str">
        <f aca="true">IF(ISBLANK(OFFSET('Raw Data'!$A$3,MATCH('Data above threshold'!$A30,'Raw Data'!$B$4:$B$185,0),MATCH('Data above threshold'!BQ$4,'Raw Data'!$3:$3,0)-1)),"", IFERROR($J30*OFFSET('Raw Data'!$A$3,MATCH('Data above threshold'!$A30,'Raw Data'!$B$4:$B$185,0),MATCH('Data above threshold'!BQ$4,'Raw Data'!$3:$3,0)-1),"NA"))</f>
        <v/>
      </c>
      <c r="BP30" s="103" t="str">
        <f aca="true">IF(ISBLANK(OFFSET('Raw Data'!$A$3,MATCH('Data above threshold'!$A30,'Raw Data'!$B$4:$B$185,0),MATCH('Data above threshold'!BR$4,'Raw Data'!$3:$3,0)-1)),"", IFERROR($J30*OFFSET('Raw Data'!$A$3,MATCH('Data above threshold'!$A30,'Raw Data'!$B$4:$B$185,0),MATCH('Data above threshold'!BR$4,'Raw Data'!$3:$3,0)-1),"NA"))</f>
        <v/>
      </c>
      <c r="BQ30" s="103" t="str">
        <f aca="true">IF(ISBLANK(OFFSET('Raw Data'!$A$3,MATCH('Data above threshold'!$A30,'Raw Data'!$B$4:$B$185,0),MATCH('Data above threshold'!BS$4,'Raw Data'!$3:$3,0)-1)),"", IFERROR($J30*OFFSET('Raw Data'!$A$3,MATCH('Data above threshold'!$A30,'Raw Data'!$B$4:$B$185,0),MATCH('Data above threshold'!BS$4,'Raw Data'!$3:$3,0)-1),"NA"))</f>
        <v/>
      </c>
      <c r="BR30" s="103" t="str">
        <f aca="true">IF(ISBLANK(OFFSET('Raw Data'!$A$3,MATCH('Data above threshold'!$A30,'Raw Data'!$B$4:$B$185,0),MATCH('Data above threshold'!BT$4,'Raw Data'!$3:$3,0)-1)),"", IFERROR($J30*OFFSET('Raw Data'!$A$3,MATCH('Data above threshold'!$A30,'Raw Data'!$B$4:$B$185,0),MATCH('Data above threshold'!BT$4,'Raw Data'!$3:$3,0)-1),"NA"))</f>
        <v/>
      </c>
      <c r="BS30" s="103" t="str">
        <f aca="true">IF(ISBLANK(OFFSET('Raw Data'!$A$3,MATCH('Data above threshold'!$A30,'Raw Data'!$B$4:$B$185,0),MATCH('Data above threshold'!BU$4,'Raw Data'!$3:$3,0)-1)),"", IFERROR($J30*OFFSET('Raw Data'!$A$3,MATCH('Data above threshold'!$A30,'Raw Data'!$B$4:$B$185,0),MATCH('Data above threshold'!BU$4,'Raw Data'!$3:$3,0)-1),"NA"))</f>
        <v/>
      </c>
      <c r="BT30" s="103" t="str">
        <f aca="true">IF(ISBLANK(OFFSET('Raw Data'!$A$3,MATCH('Data above threshold'!$A30,'Raw Data'!$B$4:$B$185,0),MATCH('Data above threshold'!BV$4,'Raw Data'!$3:$3,0)-1)),"", IFERROR($J30*OFFSET('Raw Data'!$A$3,MATCH('Data above threshold'!$A30,'Raw Data'!$B$4:$B$185,0),MATCH('Data above threshold'!BV$4,'Raw Data'!$3:$3,0)-1),"NA"))</f>
        <v/>
      </c>
      <c r="BU30" s="103" t="str">
        <f aca="true">IF(ISBLANK(OFFSET('Raw Data'!$A$3,MATCH('Data above threshold'!$A30,'Raw Data'!$B$4:$B$185,0),MATCH('Data above threshold'!BW$4,'Raw Data'!$3:$3,0)-1)),"", IFERROR($J30*OFFSET('Raw Data'!$A$3,MATCH('Data above threshold'!$A30,'Raw Data'!$B$4:$B$185,0),MATCH('Data above threshold'!BW$4,'Raw Data'!$3:$3,0)-1),"NA"))</f>
        <v/>
      </c>
      <c r="BV30" s="103" t="str">
        <f aca="true">IF(ISBLANK(OFFSET('Raw Data'!$A$3,MATCH('Data above threshold'!$A30,'Raw Data'!$B$4:$B$185,0),MATCH('Data above threshold'!BX$4,'Raw Data'!$3:$3,0)-1)),"", IFERROR($J30*OFFSET('Raw Data'!$A$3,MATCH('Data above threshold'!$A30,'Raw Data'!$B$4:$B$185,0),MATCH('Data above threshold'!BX$4,'Raw Data'!$3:$3,0)-1),"NA"))</f>
        <v/>
      </c>
      <c r="BW30" s="103" t="str">
        <f aca="true">IF(ISBLANK(OFFSET('Raw Data'!$A$3,MATCH('Data above threshold'!$A30,'Raw Data'!$B$4:$B$185,0),MATCH('Data above threshold'!BY$4,'Raw Data'!$3:$3,0)-1)),"", IFERROR($J30*OFFSET('Raw Data'!$A$3,MATCH('Data above threshold'!$A30,'Raw Data'!$B$4:$B$185,0),MATCH('Data above threshold'!BY$4,'Raw Data'!$3:$3,0)-1),"NA"))</f>
        <v/>
      </c>
      <c r="BX30" s="103" t="str">
        <f aca="true">IF(ISBLANK(OFFSET('Raw Data'!$A$3,MATCH('Data above threshold'!$A30,'Raw Data'!$B$4:$B$185,0),MATCH('Data above threshold'!BZ$4,'Raw Data'!$3:$3,0)-1)),"", IFERROR($J30*OFFSET('Raw Data'!$A$3,MATCH('Data above threshold'!$A30,'Raw Data'!$B$4:$B$185,0),MATCH('Data above threshold'!BZ$4,'Raw Data'!$3:$3,0)-1),"NA"))</f>
        <v/>
      </c>
      <c r="BY30" s="103" t="str">
        <f aca="true">IF(ISBLANK(OFFSET('Raw Data'!$A$3,MATCH('Data above threshold'!$A30,'Raw Data'!$B$4:$B$185,0),MATCH('Data above threshold'!CA$4,'Raw Data'!$3:$3,0)-1)),"", IFERROR($J30*OFFSET('Raw Data'!$A$3,MATCH('Data above threshold'!$A30,'Raw Data'!$B$4:$B$185,0),MATCH('Data above threshold'!CA$4,'Raw Data'!$3:$3,0)-1),"NA"))</f>
        <v/>
      </c>
      <c r="BZ30" s="103" t="str">
        <f aca="true">IF(ISBLANK(OFFSET('Raw Data'!$A$3,MATCH('Data above threshold'!$A30,'Raw Data'!$B$4:$B$185,0),MATCH('Data above threshold'!CB$4,'Raw Data'!$3:$3,0)-1)),"", IFERROR($J30*OFFSET('Raw Data'!$A$3,MATCH('Data above threshold'!$A30,'Raw Data'!$B$4:$B$185,0),MATCH('Data above threshold'!CB$4,'Raw Data'!$3:$3,0)-1),"NA"))</f>
        <v/>
      </c>
      <c r="CA30" s="103" t="str">
        <f aca="true">IF(ISBLANK(OFFSET('Raw Data'!$A$3,MATCH('Data above threshold'!$A30,'Raw Data'!$B$4:$B$185,0),MATCH('Data above threshold'!CC$4,'Raw Data'!$3:$3,0)-1)),"", IFERROR($J30*OFFSET('Raw Data'!$A$3,MATCH('Data above threshold'!$A30,'Raw Data'!$B$4:$B$185,0),MATCH('Data above threshold'!CC$4,'Raw Data'!$3:$3,0)-1),"NA"))</f>
        <v/>
      </c>
      <c r="CB30" s="103" t="str">
        <f aca="true">IF(ISBLANK(OFFSET('Raw Data'!$A$3,MATCH('Data above threshold'!$A30,'Raw Data'!$B$4:$B$185,0),MATCH('Data above threshold'!CD$4,'Raw Data'!$3:$3,0)-1)),"", IFERROR($J30*OFFSET('Raw Data'!$A$3,MATCH('Data above threshold'!$A30,'Raw Data'!$B$4:$B$185,0),MATCH('Data above threshold'!CD$4,'Raw Data'!$3:$3,0)-1),"NA"))</f>
        <v/>
      </c>
      <c r="CC30" s="103" t="str">
        <f aca="true">IF(ISBLANK(OFFSET('Raw Data'!$A$3,MATCH('Data above threshold'!$A30,'Raw Data'!$B$4:$B$185,0),MATCH('Data above threshold'!CE$4,'Raw Data'!$3:$3,0)-1)),"", IFERROR($J30*OFFSET('Raw Data'!$A$3,MATCH('Data above threshold'!$A30,'Raw Data'!$B$4:$B$185,0),MATCH('Data above threshold'!CE$4,'Raw Data'!$3:$3,0)-1),"NA"))</f>
        <v/>
      </c>
      <c r="CD30" s="103" t="str">
        <f aca="true">IF(ISBLANK(OFFSET('Raw Data'!$A$3,MATCH('Data above threshold'!$A30,'Raw Data'!$B$4:$B$185,0),MATCH('Data above threshold'!CF$4,'Raw Data'!$3:$3,0)-1)),"", IFERROR($J30*OFFSET('Raw Data'!$A$3,MATCH('Data above threshold'!$A30,'Raw Data'!$B$4:$B$185,0),MATCH('Data above threshold'!CF$4,'Raw Data'!$3:$3,0)-1),"NA"))</f>
        <v/>
      </c>
      <c r="CE30" s="103" t="str">
        <f aca="true">IF(ISBLANK(OFFSET('Raw Data'!$A$3,MATCH('Data above threshold'!$A30,'Raw Data'!$B$4:$B$185,0),MATCH('Data above threshold'!CG$4,'Raw Data'!$3:$3,0)-1)),"", IFERROR($J30*OFFSET('Raw Data'!$A$3,MATCH('Data above threshold'!$A30,'Raw Data'!$B$4:$B$185,0),MATCH('Data above threshold'!CG$4,'Raw Data'!$3:$3,0)-1),"NA"))</f>
        <v/>
      </c>
      <c r="CF30" s="103" t="str">
        <f aca="true">IF(ISBLANK(OFFSET('Raw Data'!$A$3,MATCH('Data above threshold'!$A30,'Raw Data'!$B$4:$B$185,0),MATCH('Data above threshold'!CH$4,'Raw Data'!$3:$3,0)-1)),"", IFERROR($J30*OFFSET('Raw Data'!$A$3,MATCH('Data above threshold'!$A30,'Raw Data'!$B$4:$B$185,0),MATCH('Data above threshold'!CH$4,'Raw Data'!$3:$3,0)-1),"NA"))</f>
        <v/>
      </c>
      <c r="CG30" s="103" t="str">
        <f aca="true">IF(ISBLANK(OFFSET('Raw Data'!$A$3,MATCH('Data above threshold'!$A30,'Raw Data'!$B$4:$B$185,0),MATCH('Data above threshold'!CI$4,'Raw Data'!$3:$3,0)-1)),"", IFERROR($J30*OFFSET('Raw Data'!$A$3,MATCH('Data above threshold'!$A30,'Raw Data'!$B$4:$B$185,0),MATCH('Data above threshold'!CI$4,'Raw Data'!$3:$3,0)-1),"NA"))</f>
        <v/>
      </c>
      <c r="CH30" s="103" t="str">
        <f aca="true">IF(ISBLANK(OFFSET('Raw Data'!$A$3,MATCH('Data above threshold'!$A30,'Raw Data'!$B$4:$B$185,0),MATCH('Data above threshold'!CJ$4,'Raw Data'!$3:$3,0)-1)),"", IFERROR($J30*OFFSET('Raw Data'!$A$3,MATCH('Data above threshold'!$A30,'Raw Data'!$B$4:$B$185,0),MATCH('Data above threshold'!CJ$4,'Raw Data'!$3:$3,0)-1),"NA"))</f>
        <v/>
      </c>
      <c r="CI30" s="103" t="str">
        <f aca="true">IF(ISBLANK(OFFSET('Raw Data'!$A$3,MATCH('Data above threshold'!$A30,'Raw Data'!$B$4:$B$185,0),MATCH('Data above threshold'!CK$4,'Raw Data'!$3:$3,0)-1)),"", IFERROR($J30*OFFSET('Raw Data'!$A$3,MATCH('Data above threshold'!$A30,'Raw Data'!$B$4:$B$185,0),MATCH('Data above threshold'!CK$4,'Raw Data'!$3:$3,0)-1),"NA"))</f>
        <v/>
      </c>
      <c r="CJ30" s="103" t="str">
        <f aca="true">IF(ISBLANK(OFFSET('Raw Data'!$A$3,MATCH('Data above threshold'!$A30,'Raw Data'!$B$4:$B$185,0),MATCH('Data above threshold'!CL$4,'Raw Data'!$3:$3,0)-1)),"", IFERROR($J30*OFFSET('Raw Data'!$A$3,MATCH('Data above threshold'!$A30,'Raw Data'!$B$4:$B$185,0),MATCH('Data above threshold'!CL$4,'Raw Data'!$3:$3,0)-1),"NA"))</f>
        <v/>
      </c>
      <c r="CK30" s="103" t="str">
        <f aca="true">IF(ISBLANK(OFFSET('Raw Data'!$A$3,MATCH('Data above threshold'!$A30,'Raw Data'!$B$4:$B$185,0),MATCH('Data above threshold'!CM$4,'Raw Data'!$3:$3,0)-1)),"", IFERROR($J30*OFFSET('Raw Data'!$A$3,MATCH('Data above threshold'!$A30,'Raw Data'!$B$4:$B$185,0),MATCH('Data above threshold'!CM$4,'Raw Data'!$3:$3,0)-1),"NA"))</f>
        <v/>
      </c>
      <c r="CL30" s="103" t="str">
        <f aca="true">IF(ISBLANK(OFFSET('Raw Data'!$A$3,MATCH('Data above threshold'!$A30,'Raw Data'!$B$4:$B$185,0),MATCH('Data above threshold'!CN$4,'Raw Data'!$3:$3,0)-1)),"", IFERROR($J30*OFFSET('Raw Data'!$A$3,MATCH('Data above threshold'!$A30,'Raw Data'!$B$4:$B$185,0),MATCH('Data above threshold'!CN$4,'Raw Data'!$3:$3,0)-1),"NA"))</f>
        <v/>
      </c>
      <c r="CM30" s="103" t="str">
        <f aca="true">IF(ISBLANK(OFFSET('Raw Data'!$A$3,MATCH('Data above threshold'!$A30,'Raw Data'!$B$4:$B$185,0),MATCH('Data above threshold'!CO$4,'Raw Data'!$3:$3,0)-1)),"", IFERROR($J30*OFFSET('Raw Data'!$A$3,MATCH('Data above threshold'!$A30,'Raw Data'!$B$4:$B$185,0),MATCH('Data above threshold'!CO$4,'Raw Data'!$3:$3,0)-1),"NA"))</f>
        <v/>
      </c>
      <c r="CN30" s="103" t="str">
        <f aca="true">IF(ISBLANK(OFFSET('Raw Data'!$A$3,MATCH('Data above threshold'!$A30,'Raw Data'!$B$4:$B$185,0),MATCH('Data above threshold'!CP$4,'Raw Data'!$3:$3,0)-1)),"", IFERROR($J30*OFFSET('Raw Data'!$A$3,MATCH('Data above threshold'!$A30,'Raw Data'!$B$4:$B$185,0),MATCH('Data above threshold'!CP$4,'Raw Data'!$3:$3,0)-1),"NA"))</f>
        <v/>
      </c>
      <c r="CO30" s="103" t="str">
        <f aca="true">IF(ISBLANK(OFFSET('Raw Data'!$A$3,MATCH('Data above threshold'!$A30,'Raw Data'!$B$4:$B$185,0),MATCH('Data above threshold'!CQ$4,'Raw Data'!$3:$3,0)-1)),"", IFERROR($J30*OFFSET('Raw Data'!$A$3,MATCH('Data above threshold'!$A30,'Raw Data'!$B$4:$B$185,0),MATCH('Data above threshold'!CQ$4,'Raw Data'!$3:$3,0)-1),"NA"))</f>
        <v/>
      </c>
      <c r="CP30" s="103" t="str">
        <f aca="true">IF(ISBLANK(OFFSET('Raw Data'!$A$3,MATCH('Data above threshold'!$A30,'Raw Data'!$B$4:$B$185,0),MATCH('Data above threshold'!CR$4,'Raw Data'!$3:$3,0)-1)),"", IFERROR($J30*OFFSET('Raw Data'!$A$3,MATCH('Data above threshold'!$A30,'Raw Data'!$B$4:$B$185,0),MATCH('Data above threshold'!CR$4,'Raw Data'!$3:$3,0)-1),"NA"))</f>
        <v/>
      </c>
    </row>
    <row r="31" s="103" customFormat="true" ht="15.5" hidden="false" customHeight="false" outlineLevel="0" collapsed="false">
      <c r="A31" s="107" t="n">
        <v>1321</v>
      </c>
      <c r="B31" s="107" t="n">
        <v>4</v>
      </c>
      <c r="C31" s="103" t="str">
        <f aca="true">IF(ISBLANK(OFFSET('Raw Data'!$A$3,MATCH($A31,'Raw Data'!$B$4:$B$185,0),MATCH(C$4,'Raw Data'!$3:$3,0)-1)),"",OFFSET('Raw Data'!$A$3,MATCH($A31,'Raw Data'!$B$4:$B$185,0),MATCH(C$4,'Raw Data'!$3:$3,0)-1))</f>
        <v/>
      </c>
      <c r="D31" s="103" t="str">
        <f aca="true">IF(ISBLANK(OFFSET('Raw Data'!$A$3,MATCH($A31,'Raw Data'!$B$4:$B$185,0),MATCH(D$4,'Raw Data'!$3:$3,0)-1)),"",OFFSET('Raw Data'!$A$3,MATCH($A31,'Raw Data'!$B$4:$B$185,0),MATCH(D$4,'Raw Data'!$3:$3,0)-1))</f>
        <v>Global Enabling Trade Report </v>
      </c>
      <c r="E31" s="103" t="str">
        <f aca="true">IF(ISBLANK(OFFSET('Raw Data'!$A$3,MATCH($A31,'Raw Data'!$B$4:$B$185,0),MATCH(E$4,'Raw Data'!$3:$3,0)-1)),"",OFFSET('Raw Data'!$A$3,MATCH($A31,'Raw Data'!$B$4:$B$185,0),MATCH(E$4,'Raw Data'!$3:$3,0)-1))</f>
        <v/>
      </c>
      <c r="F31" s="103" t="str">
        <f aca="true">IF(ISBLANK(OFFSET('Raw Data'!$A$3,MATCH($A31,'Raw Data'!$B$4:$B$185,0),MATCH(F$4,'Raw Data'!$3:$3,0)-1)),"",OFFSET('Raw Data'!$A$3,MATCH($A31,'Raw Data'!$B$4:$B$185,0),MATCH(F$4,'Raw Data'!$3:$3,0)-1))</f>
        <v/>
      </c>
      <c r="G31" s="103" t="s">
        <v>217</v>
      </c>
      <c r="H31" s="103" t="str">
        <f aca="true">IF(ISBLANK(OFFSET('Raw Data'!$A$3,MATCH($A31,'Raw Data'!$B$4:$B$185,0),MATCH(H$4,'Raw Data'!$3:$3,0)-1)),"",OFFSET('Raw Data'!$A$3,MATCH($A31,'Raw Data'!$B$4:$B$185,0),MATCH(H$4,'Raw Data'!$3:$3,0)-1))</f>
        <v>Score 1-7</v>
      </c>
      <c r="I31" s="103" t="str">
        <f aca="true">IF(ISBLANK(OFFSET('Raw Data'!$A$3,MATCH($A31,'Raw Data'!$B$4:$B$185,0),MATCH(I$4,'Raw Data'!$3:$3,0)-1)),"",OFFSET('Raw Data'!$A$3,MATCH($A31,'Raw Data'!$B$4:$B$185,0),MATCH(I$4,'Raw Data'!$3:$3,0)-1))</f>
        <v>Plus</v>
      </c>
      <c r="J31" s="103" t="n">
        <f aca="false">IF(I31="","",IF(I31="Minus",-1,1))</f>
        <v>1</v>
      </c>
      <c r="K31" s="105" t="n">
        <f aca="false" t="array" ref="K31:K31">IFERROR(SKEW(IF(ISNUMBER(O31:CP31),O31:CP31,"")),"")</f>
        <v>-0.211200111078699</v>
      </c>
      <c r="L31" s="103" t="n">
        <f aca="true">IF(ISBLANK(OFFSET('Data above threshold'!$A$4,MATCH('Data above threshold'!$A31,'Data above threshold'!$A$5:$A$185,0),MATCH('Data above threshold'!N$4,'Data above threshold'!$4:$4,0)-1)),1,OFFSET('Data above threshold'!$A$4,MATCH('Data above threshold'!$A31,'Data above threshold'!$A$5:$A$185,0),MATCH('Data above threshold'!N$4,'Data above threshold'!$4:$4,0)-1))</f>
        <v>0</v>
      </c>
      <c r="M31" s="103" t="str">
        <f aca="true">IF(ISBLANK(OFFSET('Data above threshold'!$A$4,MATCH('Data above threshold'!$A31,'Data above threshold'!$A$5:$A$185,0),MATCH('Data above threshold'!O$4,'Data above threshold'!$4:$4,0)-1)),"",OFFSET('Data above threshold'!$A$4,MATCH('Data above threshold'!$A31,'Data above threshold'!$A$5:$A$185,0),MATCH('Data above threshold'!O$4,'Data above threshold'!$4:$4,0)-1))</f>
        <v/>
      </c>
      <c r="N31" s="106" t="n">
        <f aca="false" t="array" ref="N31:N31">IF(B31&lt;4,"",1-IFERROR(SUM(ISNUMBER(O31:CP31)*(1-$O$3:$CP$3))/COUNTIF($O$3:$CP$3,0),0))</f>
        <v>0.125</v>
      </c>
      <c r="O31" s="103" t="n">
        <f aca="true">IF(ISBLANK(OFFSET('Raw Data'!$A$3,MATCH('Data above threshold'!$A31,'Raw Data'!$B$4:$B$185,0),MATCH('Data above threshold'!Q$4,'Raw Data'!$3:$3,0)-1)),"", IFERROR($J31*OFFSET('Raw Data'!$A$3,MATCH('Data above threshold'!$A31,'Raw Data'!$B$4:$B$185,0),MATCH('Data above threshold'!Q$4,'Raw Data'!$3:$3,0)-1),"NA"))</f>
        <v>3.98</v>
      </c>
      <c r="P31" s="103" t="n">
        <f aca="true">IF(ISBLANK(OFFSET('Raw Data'!$A$3,MATCH('Data above threshold'!$A31,'Raw Data'!$B$4:$B$185,0),MATCH('Data above threshold'!R$4,'Raw Data'!$3:$3,0)-1)),"", IFERROR($J31*OFFSET('Raw Data'!$A$3,MATCH('Data above threshold'!$A31,'Raw Data'!$B$4:$B$185,0),MATCH('Data above threshold'!R$4,'Raw Data'!$3:$3,0)-1),"NA"))</f>
        <v>5.1</v>
      </c>
      <c r="Q31" s="103" t="n">
        <f aca="true">IF(ISBLANK(OFFSET('Raw Data'!$A$3,MATCH('Data above threshold'!$A31,'Raw Data'!$B$4:$B$185,0),MATCH('Data above threshold'!S$4,'Raw Data'!$3:$3,0)-1)),"", IFERROR($J31*OFFSET('Raw Data'!$A$3,MATCH('Data above threshold'!$A31,'Raw Data'!$B$4:$B$185,0),MATCH('Data above threshold'!S$4,'Raw Data'!$3:$3,0)-1),"NA"))</f>
        <v>5.52</v>
      </c>
      <c r="R31" s="103" t="n">
        <f aca="true">IF(ISBLANK(OFFSET('Raw Data'!$A$3,MATCH('Data above threshold'!$A31,'Raw Data'!$B$4:$B$185,0),MATCH('Data above threshold'!T$4,'Raw Data'!$3:$3,0)-1)),"", IFERROR($J31*OFFSET('Raw Data'!$A$3,MATCH('Data above threshold'!$A31,'Raw Data'!$B$4:$B$185,0),MATCH('Data above threshold'!T$4,'Raw Data'!$3:$3,0)-1),"NA"))</f>
        <v>5.45</v>
      </c>
      <c r="S31" s="103" t="n">
        <f aca="true">IF(ISBLANK(OFFSET('Raw Data'!$A$3,MATCH('Data above threshold'!$A31,'Raw Data'!$B$4:$B$185,0),MATCH('Data above threshold'!U$4,'Raw Data'!$3:$3,0)-1)),"", IFERROR($J31*OFFSET('Raw Data'!$A$3,MATCH('Data above threshold'!$A31,'Raw Data'!$B$4:$B$185,0),MATCH('Data above threshold'!U$4,'Raw Data'!$3:$3,0)-1),"NA"))</f>
        <v>3.48</v>
      </c>
      <c r="T31" s="103" t="n">
        <f aca="true">IF(ISBLANK(OFFSET('Raw Data'!$A$3,MATCH('Data above threshold'!$A31,'Raw Data'!$B$4:$B$185,0),MATCH('Data above threshold'!V$4,'Raw Data'!$3:$3,0)-1)),"", IFERROR($J31*OFFSET('Raw Data'!$A$3,MATCH('Data above threshold'!$A31,'Raw Data'!$B$4:$B$185,0),MATCH('Data above threshold'!V$4,'Raw Data'!$3:$3,0)-1),"NA"))</f>
        <v>3.98</v>
      </c>
      <c r="U31" s="103" t="n">
        <f aca="true">IF(ISBLANK(OFFSET('Raw Data'!$A$3,MATCH('Data above threshold'!$A31,'Raw Data'!$B$4:$B$185,0),MATCH('Data above threshold'!W$4,'Raw Data'!$3:$3,0)-1)),"", IFERROR($J31*OFFSET('Raw Data'!$A$3,MATCH('Data above threshold'!$A31,'Raw Data'!$B$4:$B$185,0),MATCH('Data above threshold'!W$4,'Raw Data'!$3:$3,0)-1),"NA"))</f>
        <v>3.8</v>
      </c>
      <c r="V31" s="103" t="n">
        <f aca="true">IF(ISBLANK(OFFSET('Raw Data'!$A$3,MATCH('Data above threshold'!$A31,'Raw Data'!$B$4:$B$185,0),MATCH('Data above threshold'!X$4,'Raw Data'!$3:$3,0)-1)),"", IFERROR($J31*OFFSET('Raw Data'!$A$3,MATCH('Data above threshold'!$A31,'Raw Data'!$B$4:$B$185,0),MATCH('Data above threshold'!X$4,'Raw Data'!$3:$3,0)-1),"NA"))</f>
        <v>5.15</v>
      </c>
      <c r="W31" s="103" t="n">
        <f aca="true">IF(ISBLANK(OFFSET('Raw Data'!$A$3,MATCH('Data above threshold'!$A31,'Raw Data'!$B$4:$B$185,0),MATCH('Data above threshold'!Y$4,'Raw Data'!$3:$3,0)-1)),"", IFERROR($J31*OFFSET('Raw Data'!$A$3,MATCH('Data above threshold'!$A31,'Raw Data'!$B$4:$B$185,0),MATCH('Data above threshold'!Y$4,'Raw Data'!$3:$3,0)-1),"NA"))</f>
        <v>5.45</v>
      </c>
      <c r="X31" s="103" t="n">
        <f aca="true">IF(ISBLANK(OFFSET('Raw Data'!$A$3,MATCH('Data above threshold'!$A31,'Raw Data'!$B$4:$B$185,0),MATCH('Data above threshold'!Z$4,'Raw Data'!$3:$3,0)-1)),"", IFERROR($J31*OFFSET('Raw Data'!$A$3,MATCH('Data above threshold'!$A31,'Raw Data'!$B$4:$B$185,0),MATCH('Data above threshold'!Z$4,'Raw Data'!$3:$3,0)-1),"NA"))</f>
        <v>5.26</v>
      </c>
      <c r="Y31" s="103" t="n">
        <f aca="true">IF(ISBLANK(OFFSET('Raw Data'!$A$3,MATCH('Data above threshold'!$A31,'Raw Data'!$B$4:$B$185,0),MATCH('Data above threshold'!AA$4,'Raw Data'!$3:$3,0)-1)),"", IFERROR($J31*OFFSET('Raw Data'!$A$3,MATCH('Data above threshold'!$A31,'Raw Data'!$B$4:$B$185,0),MATCH('Data above threshold'!AA$4,'Raw Data'!$3:$3,0)-1),"NA"))</f>
        <v>4.49</v>
      </c>
      <c r="Z31" s="103" t="n">
        <f aca="true">IF(ISBLANK(OFFSET('Raw Data'!$A$3,MATCH('Data above threshold'!$A31,'Raw Data'!$B$4:$B$185,0),MATCH('Data above threshold'!AB$4,'Raw Data'!$3:$3,0)-1)),"", IFERROR($J31*OFFSET('Raw Data'!$A$3,MATCH('Data above threshold'!$A31,'Raw Data'!$B$4:$B$185,0),MATCH('Data above threshold'!AB$4,'Raw Data'!$3:$3,0)-1),"NA"))</f>
        <v>3.03</v>
      </c>
      <c r="AA31" s="103" t="n">
        <f aca="true">IF(ISBLANK(OFFSET('Raw Data'!$A$3,MATCH('Data above threshold'!$A31,'Raw Data'!$B$4:$B$185,0),MATCH('Data above threshold'!AC$4,'Raw Data'!$3:$3,0)-1)),"", IFERROR($J31*OFFSET('Raw Data'!$A$3,MATCH('Data above threshold'!$A31,'Raw Data'!$B$4:$B$185,0),MATCH('Data above threshold'!AC$4,'Raw Data'!$3:$3,0)-1),"NA"))</f>
        <v>4.1</v>
      </c>
      <c r="AB31" s="103" t="str">
        <f aca="true">IF(ISBLANK(OFFSET('Raw Data'!$A$3,MATCH('Data above threshold'!$A31,'Raw Data'!$B$4:$B$185,0),MATCH('Data above threshold'!AD$4,'Raw Data'!$3:$3,0)-1)),"", IFERROR($J31*OFFSET('Raw Data'!$A$3,MATCH('Data above threshold'!$A31,'Raw Data'!$B$4:$B$185,0),MATCH('Data above threshold'!AD$4,'Raw Data'!$3:$3,0)-1),"NA"))</f>
        <v>NA</v>
      </c>
      <c r="AC31" s="103" t="n">
        <f aca="true">IF(ISBLANK(OFFSET('Raw Data'!$A$3,MATCH('Data above threshold'!$A31,'Raw Data'!$B$4:$B$185,0),MATCH('Data above threshold'!AE$4,'Raw Data'!$3:$3,0)-1)),"", IFERROR($J31*OFFSET('Raw Data'!$A$3,MATCH('Data above threshold'!$A31,'Raw Data'!$B$4:$B$185,0),MATCH('Data above threshold'!AE$4,'Raw Data'!$3:$3,0)-1),"NA"))</f>
        <v>4.52</v>
      </c>
      <c r="AD31" s="103" t="n">
        <f aca="true">IF(ISBLANK(OFFSET('Raw Data'!$A$3,MATCH('Data above threshold'!$A31,'Raw Data'!$B$4:$B$185,0),MATCH('Data above threshold'!AF$4,'Raw Data'!$3:$3,0)-1)),"", IFERROR($J31*OFFSET('Raw Data'!$A$3,MATCH('Data above threshold'!$A31,'Raw Data'!$B$4:$B$185,0),MATCH('Data above threshold'!AF$4,'Raw Data'!$3:$3,0)-1),"NA"))</f>
        <v>4.61</v>
      </c>
      <c r="AE31" s="103" t="n">
        <f aca="true">IF(ISBLANK(OFFSET('Raw Data'!$A$3,MATCH('Data above threshold'!$A31,'Raw Data'!$B$4:$B$185,0),MATCH('Data above threshold'!AG$4,'Raw Data'!$3:$3,0)-1)),"", IFERROR($J31*OFFSET('Raw Data'!$A$3,MATCH('Data above threshold'!$A31,'Raw Data'!$B$4:$B$185,0),MATCH('Data above threshold'!AG$4,'Raw Data'!$3:$3,0)-1),"NA"))</f>
        <v>5.49</v>
      </c>
      <c r="AF31" s="103" t="n">
        <f aca="true">IF(ISBLANK(OFFSET('Raw Data'!$A$3,MATCH('Data above threshold'!$A31,'Raw Data'!$B$4:$B$185,0),MATCH('Data above threshold'!AH$4,'Raw Data'!$3:$3,0)-1)),"", IFERROR($J31*OFFSET('Raw Data'!$A$3,MATCH('Data above threshold'!$A31,'Raw Data'!$B$4:$B$185,0),MATCH('Data above threshold'!AH$4,'Raw Data'!$3:$3,0)-1),"NA"))</f>
        <v>5.42</v>
      </c>
      <c r="AG31" s="103" t="n">
        <f aca="true">IF(ISBLANK(OFFSET('Raw Data'!$A$3,MATCH('Data above threshold'!$A31,'Raw Data'!$B$4:$B$185,0),MATCH('Data above threshold'!AI$4,'Raw Data'!$3:$3,0)-1)),"", IFERROR($J31*OFFSET('Raw Data'!$A$3,MATCH('Data above threshold'!$A31,'Raw Data'!$B$4:$B$185,0),MATCH('Data above threshold'!AI$4,'Raw Data'!$3:$3,0)-1),"NA"))</f>
        <v>4.2</v>
      </c>
      <c r="AH31" s="103" t="n">
        <f aca="true">IF(ISBLANK(OFFSET('Raw Data'!$A$3,MATCH('Data above threshold'!$A31,'Raw Data'!$B$4:$B$185,0),MATCH('Data above threshold'!AJ$4,'Raw Data'!$3:$3,0)-1)),"", IFERROR($J31*OFFSET('Raw Data'!$A$3,MATCH('Data above threshold'!$A31,'Raw Data'!$B$4:$B$185,0),MATCH('Data above threshold'!AJ$4,'Raw Data'!$3:$3,0)-1),"NA"))</f>
        <v>3.51</v>
      </c>
      <c r="AI31" s="103" t="n">
        <f aca="true">IF(ISBLANK(OFFSET('Raw Data'!$A$3,MATCH('Data above threshold'!$A31,'Raw Data'!$B$4:$B$185,0),MATCH('Data above threshold'!AK$4,'Raw Data'!$3:$3,0)-1)),"", IFERROR($J31*OFFSET('Raw Data'!$A$3,MATCH('Data above threshold'!$A31,'Raw Data'!$B$4:$B$185,0),MATCH('Data above threshold'!AK$4,'Raw Data'!$3:$3,0)-1),"NA"))</f>
        <v>4.14</v>
      </c>
      <c r="AJ31" s="103" t="n">
        <f aca="true">IF(ISBLANK(OFFSET('Raw Data'!$A$3,MATCH('Data above threshold'!$A31,'Raw Data'!$B$4:$B$185,0),MATCH('Data above threshold'!AL$4,'Raw Data'!$3:$3,0)-1)),"", IFERROR($J31*OFFSET('Raw Data'!$A$3,MATCH('Data above threshold'!$A31,'Raw Data'!$B$4:$B$185,0),MATCH('Data above threshold'!AL$4,'Raw Data'!$3:$3,0)-1),"NA"))</f>
        <v>5.28</v>
      </c>
      <c r="AK31" s="103" t="n">
        <f aca="true">IF(ISBLANK(OFFSET('Raw Data'!$A$3,MATCH('Data above threshold'!$A31,'Raw Data'!$B$4:$B$185,0),MATCH('Data above threshold'!AM$4,'Raw Data'!$3:$3,0)-1)),"", IFERROR($J31*OFFSET('Raw Data'!$A$3,MATCH('Data above threshold'!$A31,'Raw Data'!$B$4:$B$185,0),MATCH('Data above threshold'!AM$4,'Raw Data'!$3:$3,0)-1),"NA"))</f>
        <v>5.6</v>
      </c>
      <c r="AL31" s="103" t="str">
        <f aca="true">IF(ISBLANK(OFFSET('Raw Data'!$A$3,MATCH('Data above threshold'!$A31,'Raw Data'!$B$4:$B$185,0),MATCH('Data above threshold'!AN$4,'Raw Data'!$3:$3,0)-1)),"", IFERROR($J31*OFFSET('Raw Data'!$A$3,MATCH('Data above threshold'!$A31,'Raw Data'!$B$4:$B$185,0),MATCH('Data above threshold'!AN$4,'Raw Data'!$3:$3,0)-1),"NA"))</f>
        <v>NA</v>
      </c>
      <c r="AM31" s="103" t="n">
        <f aca="true">IF(ISBLANK(OFFSET('Raw Data'!$A$3,MATCH('Data above threshold'!$A31,'Raw Data'!$B$4:$B$185,0),MATCH('Data above threshold'!AO$4,'Raw Data'!$3:$3,0)-1)),"", IFERROR($J31*OFFSET('Raw Data'!$A$3,MATCH('Data above threshold'!$A31,'Raw Data'!$B$4:$B$185,0),MATCH('Data above threshold'!AO$4,'Raw Data'!$3:$3,0)-1),"NA"))</f>
        <v>5.37</v>
      </c>
      <c r="AN31" s="103" t="n">
        <f aca="true">IF(ISBLANK(OFFSET('Raw Data'!$A$3,MATCH('Data above threshold'!$A31,'Raw Data'!$B$4:$B$185,0),MATCH('Data above threshold'!AP$4,'Raw Data'!$3:$3,0)-1)),"", IFERROR($J31*OFFSET('Raw Data'!$A$3,MATCH('Data above threshold'!$A31,'Raw Data'!$B$4:$B$185,0),MATCH('Data above threshold'!AP$4,'Raw Data'!$3:$3,0)-1),"NA"))</f>
        <v>5.52</v>
      </c>
      <c r="AO31" s="103" t="n">
        <f aca="true">IF(ISBLANK(OFFSET('Raw Data'!$A$3,MATCH('Data above threshold'!$A31,'Raw Data'!$B$4:$B$185,0),MATCH('Data above threshold'!AQ$4,'Raw Data'!$3:$3,0)-1)),"", IFERROR($J31*OFFSET('Raw Data'!$A$3,MATCH('Data above threshold'!$A31,'Raw Data'!$B$4:$B$185,0),MATCH('Data above threshold'!AQ$4,'Raw Data'!$3:$3,0)-1),"NA"))</f>
        <v>3.93</v>
      </c>
      <c r="AP31" s="103" t="str">
        <f aca="true">IF(ISBLANK(OFFSET('Raw Data'!$A$3,MATCH('Data above threshold'!$A31,'Raw Data'!$B$4:$B$185,0),MATCH('Data above threshold'!AR$4,'Raw Data'!$3:$3,0)-1)),"", IFERROR($J31*OFFSET('Raw Data'!$A$3,MATCH('Data above threshold'!$A31,'Raw Data'!$B$4:$B$185,0),MATCH('Data above threshold'!AR$4,'Raw Data'!$3:$3,0)-1),"NA"))</f>
        <v>NA</v>
      </c>
      <c r="AQ31" s="103" t="n">
        <f aca="true">IF(ISBLANK(OFFSET('Raw Data'!$A$3,MATCH('Data above threshold'!$A31,'Raw Data'!$B$4:$B$185,0),MATCH('Data above threshold'!AS$4,'Raw Data'!$3:$3,0)-1)),"", IFERROR($J31*OFFSET('Raw Data'!$A$3,MATCH('Data above threshold'!$A31,'Raw Data'!$B$4:$B$185,0),MATCH('Data above threshold'!AS$4,'Raw Data'!$3:$3,0)-1),"NA"))</f>
        <v>4.55</v>
      </c>
      <c r="AR31" s="103" t="str">
        <f aca="true">IF(ISBLANK(OFFSET('Raw Data'!$A$3,MATCH('Data above threshold'!$A31,'Raw Data'!$B$4:$B$185,0),MATCH('Data above threshold'!AT$4,'Raw Data'!$3:$3,0)-1)),"", IFERROR($J31*OFFSET('Raw Data'!$A$3,MATCH('Data above threshold'!$A31,'Raw Data'!$B$4:$B$185,0),MATCH('Data above threshold'!AT$4,'Raw Data'!$3:$3,0)-1),"NA"))</f>
        <v>NA</v>
      </c>
      <c r="AS31" s="103" t="n">
        <f aca="true">IF(ISBLANK(OFFSET('Raw Data'!$A$3,MATCH('Data above threshold'!$A31,'Raw Data'!$B$4:$B$185,0),MATCH('Data above threshold'!AU$4,'Raw Data'!$3:$3,0)-1)),"", IFERROR($J31*OFFSET('Raw Data'!$A$3,MATCH('Data above threshold'!$A31,'Raw Data'!$B$4:$B$185,0),MATCH('Data above threshold'!AU$4,'Raw Data'!$3:$3,0)-1),"NA"))</f>
        <v>4.76</v>
      </c>
      <c r="AT31" s="103" t="n">
        <f aca="true">IF(ISBLANK(OFFSET('Raw Data'!$A$3,MATCH('Data above threshold'!$A31,'Raw Data'!$B$4:$B$185,0),MATCH('Data above threshold'!AV$4,'Raw Data'!$3:$3,0)-1)),"", IFERROR($J31*OFFSET('Raw Data'!$A$3,MATCH('Data above threshold'!$A31,'Raw Data'!$B$4:$B$185,0),MATCH('Data above threshold'!AV$4,'Raw Data'!$3:$3,0)-1),"NA"))</f>
        <v>4.3</v>
      </c>
      <c r="AU31" s="103" t="n">
        <f aca="true">IF(ISBLANK(OFFSET('Raw Data'!$A$3,MATCH('Data above threshold'!$A31,'Raw Data'!$B$4:$B$185,0),MATCH('Data above threshold'!AW$4,'Raw Data'!$3:$3,0)-1)),"", IFERROR($J31*OFFSET('Raw Data'!$A$3,MATCH('Data above threshold'!$A31,'Raw Data'!$B$4:$B$185,0),MATCH('Data above threshold'!AW$4,'Raw Data'!$3:$3,0)-1),"NA"))</f>
        <v>3.91</v>
      </c>
      <c r="AV31" s="103" t="n">
        <f aca="true">IF(ISBLANK(OFFSET('Raw Data'!$A$3,MATCH('Data above threshold'!$A31,'Raw Data'!$B$4:$B$185,0),MATCH('Data above threshold'!AX$4,'Raw Data'!$3:$3,0)-1)),"", IFERROR($J31*OFFSET('Raw Data'!$A$3,MATCH('Data above threshold'!$A31,'Raw Data'!$B$4:$B$185,0),MATCH('Data above threshold'!AX$4,'Raw Data'!$3:$3,0)-1),"NA"))</f>
        <v>5.27</v>
      </c>
      <c r="AW31" s="103" t="n">
        <f aca="true">IF(ISBLANK(OFFSET('Raw Data'!$A$3,MATCH('Data above threshold'!$A31,'Raw Data'!$B$4:$B$185,0),MATCH('Data above threshold'!AY$4,'Raw Data'!$3:$3,0)-1)),"", IFERROR($J31*OFFSET('Raw Data'!$A$3,MATCH('Data above threshold'!$A31,'Raw Data'!$B$4:$B$185,0),MATCH('Data above threshold'!AY$4,'Raw Data'!$3:$3,0)-1),"NA"))</f>
        <v>4.91</v>
      </c>
      <c r="AX31" s="103" t="n">
        <f aca="true">IF(ISBLANK(OFFSET('Raw Data'!$A$3,MATCH('Data above threshold'!$A31,'Raw Data'!$B$4:$B$185,0),MATCH('Data above threshold'!AZ$4,'Raw Data'!$3:$3,0)-1)),"", IFERROR($J31*OFFSET('Raw Data'!$A$3,MATCH('Data above threshold'!$A31,'Raw Data'!$B$4:$B$185,0),MATCH('Data above threshold'!AZ$4,'Raw Data'!$3:$3,0)-1),"NA"))</f>
        <v>4.03</v>
      </c>
      <c r="AY31" s="103" t="n">
        <f aca="true">IF(ISBLANK(OFFSET('Raw Data'!$A$3,MATCH('Data above threshold'!$A31,'Raw Data'!$B$4:$B$185,0),MATCH('Data above threshold'!BA$4,'Raw Data'!$3:$3,0)-1)),"", IFERROR($J31*OFFSET('Raw Data'!$A$3,MATCH('Data above threshold'!$A31,'Raw Data'!$B$4:$B$185,0),MATCH('Data above threshold'!BA$4,'Raw Data'!$3:$3,0)-1),"NA"))</f>
        <v>5.28</v>
      </c>
      <c r="AZ31" s="103" t="n">
        <f aca="true">IF(ISBLANK(OFFSET('Raw Data'!$A$3,MATCH('Data above threshold'!$A31,'Raw Data'!$B$4:$B$185,0),MATCH('Data above threshold'!BB$4,'Raw Data'!$3:$3,0)-1)),"", IFERROR($J31*OFFSET('Raw Data'!$A$3,MATCH('Data above threshold'!$A31,'Raw Data'!$B$4:$B$185,0),MATCH('Data above threshold'!BB$4,'Raw Data'!$3:$3,0)-1),"NA"))</f>
        <v>4.2</v>
      </c>
      <c r="BA31" s="103" t="n">
        <f aca="true">IF(ISBLANK(OFFSET('Raw Data'!$A$3,MATCH('Data above threshold'!$A31,'Raw Data'!$B$4:$B$185,0),MATCH('Data above threshold'!BC$4,'Raw Data'!$3:$3,0)-1)),"", IFERROR($J31*OFFSET('Raw Data'!$A$3,MATCH('Data above threshold'!$A31,'Raw Data'!$B$4:$B$185,0),MATCH('Data above threshold'!BC$4,'Raw Data'!$3:$3,0)-1),"NA"))</f>
        <v>5.04</v>
      </c>
      <c r="BB31" s="103" t="n">
        <f aca="true">IF(ISBLANK(OFFSET('Raw Data'!$A$3,MATCH('Data above threshold'!$A31,'Raw Data'!$B$4:$B$185,0),MATCH('Data above threshold'!BD$4,'Raw Data'!$3:$3,0)-1)),"", IFERROR($J31*OFFSET('Raw Data'!$A$3,MATCH('Data above threshold'!$A31,'Raw Data'!$B$4:$B$185,0),MATCH('Data above threshold'!BD$4,'Raw Data'!$3:$3,0)-1),"NA"))</f>
        <v>4.03</v>
      </c>
      <c r="BC31" s="103" t="n">
        <f aca="true">IF(ISBLANK(OFFSET('Raw Data'!$A$3,MATCH('Data above threshold'!$A31,'Raw Data'!$B$4:$B$185,0),MATCH('Data above threshold'!BE$4,'Raw Data'!$3:$3,0)-1)),"", IFERROR($J31*OFFSET('Raw Data'!$A$3,MATCH('Data above threshold'!$A31,'Raw Data'!$B$4:$B$185,0),MATCH('Data above threshold'!BE$4,'Raw Data'!$3:$3,0)-1),"NA"))</f>
        <v>4.55</v>
      </c>
      <c r="BD31" s="103" t="n">
        <f aca="true">IF(ISBLANK(OFFSET('Raw Data'!$A$3,MATCH('Data above threshold'!$A31,'Raw Data'!$B$4:$B$185,0),MATCH('Data above threshold'!BF$4,'Raw Data'!$3:$3,0)-1)),"", IFERROR($J31*OFFSET('Raw Data'!$A$3,MATCH('Data above threshold'!$A31,'Raw Data'!$B$4:$B$185,0),MATCH('Data above threshold'!BF$4,'Raw Data'!$3:$3,0)-1),"NA"))</f>
        <v>3.71</v>
      </c>
      <c r="BE31" s="103" t="n">
        <f aca="true">IF(ISBLANK(OFFSET('Raw Data'!$A$3,MATCH('Data above threshold'!$A31,'Raw Data'!$B$4:$B$185,0),MATCH('Data above threshold'!BG$4,'Raw Data'!$3:$3,0)-1)),"", IFERROR($J31*OFFSET('Raw Data'!$A$3,MATCH('Data above threshold'!$A31,'Raw Data'!$B$4:$B$185,0),MATCH('Data above threshold'!BG$4,'Raw Data'!$3:$3,0)-1),"NA"))</f>
        <v>4.95</v>
      </c>
      <c r="BF31" s="103" t="str">
        <f aca="true">IF(ISBLANK(OFFSET('Raw Data'!$A$3,MATCH('Data above threshold'!$A31,'Raw Data'!$B$4:$B$185,0),MATCH('Data above threshold'!BH$4,'Raw Data'!$3:$3,0)-1)),"", IFERROR($J31*OFFSET('Raw Data'!$A$3,MATCH('Data above threshold'!$A31,'Raw Data'!$B$4:$B$185,0),MATCH('Data above threshold'!BH$4,'Raw Data'!$3:$3,0)-1),"NA"))</f>
        <v>NA</v>
      </c>
      <c r="BG31" s="103" t="n">
        <f aca="true">IF(ISBLANK(OFFSET('Raw Data'!$A$3,MATCH('Data above threshold'!$A31,'Raw Data'!$B$4:$B$185,0),MATCH('Data above threshold'!BI$4,'Raw Data'!$3:$3,0)-1)),"", IFERROR($J31*OFFSET('Raw Data'!$A$3,MATCH('Data above threshold'!$A31,'Raw Data'!$B$4:$B$185,0),MATCH('Data above threshold'!BI$4,'Raw Data'!$3:$3,0)-1),"NA"))</f>
        <v>3.88</v>
      </c>
      <c r="BH31" s="103" t="n">
        <f aca="true">IF(ISBLANK(OFFSET('Raw Data'!$A$3,MATCH('Data above threshold'!$A31,'Raw Data'!$B$4:$B$185,0),MATCH('Data above threshold'!BJ$4,'Raw Data'!$3:$3,0)-1)),"", IFERROR($J31*OFFSET('Raw Data'!$A$3,MATCH('Data above threshold'!$A31,'Raw Data'!$B$4:$B$185,0),MATCH('Data above threshold'!BJ$4,'Raw Data'!$3:$3,0)-1),"NA"))</f>
        <v>4.89</v>
      </c>
      <c r="BI31" s="103" t="n">
        <f aca="true">IF(ISBLANK(OFFSET('Raw Data'!$A$3,MATCH('Data above threshold'!$A31,'Raw Data'!$B$4:$B$185,0),MATCH('Data above threshold'!BK$4,'Raw Data'!$3:$3,0)-1)),"", IFERROR($J31*OFFSET('Raw Data'!$A$3,MATCH('Data above threshold'!$A31,'Raw Data'!$B$4:$B$185,0),MATCH('Data above threshold'!BK$4,'Raw Data'!$3:$3,0)-1),"NA"))</f>
        <v>4.9</v>
      </c>
      <c r="BJ31" s="103" t="n">
        <f aca="true">IF(ISBLANK(OFFSET('Raw Data'!$A$3,MATCH('Data above threshold'!$A31,'Raw Data'!$B$4:$B$185,0),MATCH('Data above threshold'!BL$4,'Raw Data'!$3:$3,0)-1)),"", IFERROR($J31*OFFSET('Raw Data'!$A$3,MATCH('Data above threshold'!$A31,'Raw Data'!$B$4:$B$185,0),MATCH('Data above threshold'!BL$4,'Raw Data'!$3:$3,0)-1),"NA"))</f>
        <v>4.25</v>
      </c>
      <c r="BK31" s="103" t="str">
        <f aca="true">IF(ISBLANK(OFFSET('Raw Data'!$A$3,MATCH('Data above threshold'!$A31,'Raw Data'!$B$4:$B$185,0),MATCH('Data above threshold'!BM$4,'Raw Data'!$3:$3,0)-1)),"", IFERROR($J31*OFFSET('Raw Data'!$A$3,MATCH('Data above threshold'!$A31,'Raw Data'!$B$4:$B$185,0),MATCH('Data above threshold'!BM$4,'Raw Data'!$3:$3,0)-1),"NA"))</f>
        <v>NA</v>
      </c>
      <c r="BL31" s="103" t="n">
        <f aca="true">IF(ISBLANK(OFFSET('Raw Data'!$A$3,MATCH('Data above threshold'!$A31,'Raw Data'!$B$4:$B$185,0),MATCH('Data above threshold'!BN$4,'Raw Data'!$3:$3,0)-1)),"", IFERROR($J31*OFFSET('Raw Data'!$A$3,MATCH('Data above threshold'!$A31,'Raw Data'!$B$4:$B$185,0),MATCH('Data above threshold'!BN$4,'Raw Data'!$3:$3,0)-1),"NA"))</f>
        <v>3.25</v>
      </c>
      <c r="BM31" s="103" t="n">
        <f aca="true">IF(ISBLANK(OFFSET('Raw Data'!$A$3,MATCH('Data above threshold'!$A31,'Raw Data'!$B$4:$B$185,0),MATCH('Data above threshold'!BO$4,'Raw Data'!$3:$3,0)-1)),"", IFERROR($J31*OFFSET('Raw Data'!$A$3,MATCH('Data above threshold'!$A31,'Raw Data'!$B$4:$B$185,0),MATCH('Data above threshold'!BO$4,'Raw Data'!$3:$3,0)-1),"NA"))</f>
        <v>5.7</v>
      </c>
      <c r="BN31" s="103" t="n">
        <f aca="true">IF(ISBLANK(OFFSET('Raw Data'!$A$3,MATCH('Data above threshold'!$A31,'Raw Data'!$B$4:$B$185,0),MATCH('Data above threshold'!BP$4,'Raw Data'!$3:$3,0)-1)),"", IFERROR($J31*OFFSET('Raw Data'!$A$3,MATCH('Data above threshold'!$A31,'Raw Data'!$B$4:$B$185,0),MATCH('Data above threshold'!BP$4,'Raw Data'!$3:$3,0)-1),"NA"))</f>
        <v>5.27</v>
      </c>
      <c r="BO31" s="103" t="n">
        <f aca="true">IF(ISBLANK(OFFSET('Raw Data'!$A$3,MATCH('Data above threshold'!$A31,'Raw Data'!$B$4:$B$185,0),MATCH('Data above threshold'!BQ$4,'Raw Data'!$3:$3,0)-1)),"", IFERROR($J31*OFFSET('Raw Data'!$A$3,MATCH('Data above threshold'!$A31,'Raw Data'!$B$4:$B$185,0),MATCH('Data above threshold'!BQ$4,'Raw Data'!$3:$3,0)-1),"NA"))</f>
        <v>5.27</v>
      </c>
      <c r="BP31" s="103" t="n">
        <f aca="true">IF(ISBLANK(OFFSET('Raw Data'!$A$3,MATCH('Data above threshold'!$A31,'Raw Data'!$B$4:$B$185,0),MATCH('Data above threshold'!BR$4,'Raw Data'!$3:$3,0)-1)),"", IFERROR($J31*OFFSET('Raw Data'!$A$3,MATCH('Data above threshold'!$A31,'Raw Data'!$B$4:$B$185,0),MATCH('Data above threshold'!BR$4,'Raw Data'!$3:$3,0)-1),"NA"))</f>
        <v>3.51</v>
      </c>
      <c r="BQ31" s="103" t="n">
        <f aca="true">IF(ISBLANK(OFFSET('Raw Data'!$A$3,MATCH('Data above threshold'!$A31,'Raw Data'!$B$4:$B$185,0),MATCH('Data above threshold'!BS$4,'Raw Data'!$3:$3,0)-1)),"", IFERROR($J31*OFFSET('Raw Data'!$A$3,MATCH('Data above threshold'!$A31,'Raw Data'!$B$4:$B$185,0),MATCH('Data above threshold'!BS$4,'Raw Data'!$3:$3,0)-1),"NA"))</f>
        <v>4.52</v>
      </c>
      <c r="BR31" s="103" t="n">
        <f aca="true">IF(ISBLANK(OFFSET('Raw Data'!$A$3,MATCH('Data above threshold'!$A31,'Raw Data'!$B$4:$B$185,0),MATCH('Data above threshold'!BT$4,'Raw Data'!$3:$3,0)-1)),"", IFERROR($J31*OFFSET('Raw Data'!$A$3,MATCH('Data above threshold'!$A31,'Raw Data'!$B$4:$B$185,0),MATCH('Data above threshold'!BT$4,'Raw Data'!$3:$3,0)-1),"NA"))</f>
        <v>4.54</v>
      </c>
      <c r="BS31" s="103" t="n">
        <f aca="true">IF(ISBLANK(OFFSET('Raw Data'!$A$3,MATCH('Data above threshold'!$A31,'Raw Data'!$B$4:$B$185,0),MATCH('Data above threshold'!BU$4,'Raw Data'!$3:$3,0)-1)),"", IFERROR($J31*OFFSET('Raw Data'!$A$3,MATCH('Data above threshold'!$A31,'Raw Data'!$B$4:$B$185,0),MATCH('Data above threshold'!BU$4,'Raw Data'!$3:$3,0)-1),"NA"))</f>
        <v>4.13</v>
      </c>
      <c r="BT31" s="103" t="str">
        <f aca="true">IF(ISBLANK(OFFSET('Raw Data'!$A$3,MATCH('Data above threshold'!$A31,'Raw Data'!$B$4:$B$185,0),MATCH('Data above threshold'!BV$4,'Raw Data'!$3:$3,0)-1)),"", IFERROR($J31*OFFSET('Raw Data'!$A$3,MATCH('Data above threshold'!$A31,'Raw Data'!$B$4:$B$185,0),MATCH('Data above threshold'!BV$4,'Raw Data'!$3:$3,0)-1),"NA"))</f>
        <v>NA</v>
      </c>
      <c r="BU31" s="103" t="n">
        <f aca="true">IF(ISBLANK(OFFSET('Raw Data'!$A$3,MATCH('Data above threshold'!$A31,'Raw Data'!$B$4:$B$185,0),MATCH('Data above threshold'!BW$4,'Raw Data'!$3:$3,0)-1)),"", IFERROR($J31*OFFSET('Raw Data'!$A$3,MATCH('Data above threshold'!$A31,'Raw Data'!$B$4:$B$185,0),MATCH('Data above threshold'!BW$4,'Raw Data'!$3:$3,0)-1),"NA"))</f>
        <v>4.96</v>
      </c>
      <c r="BV31" s="103" t="n">
        <f aca="true">IF(ISBLANK(OFFSET('Raw Data'!$A$3,MATCH('Data above threshold'!$A31,'Raw Data'!$B$4:$B$185,0),MATCH('Data above threshold'!BX$4,'Raw Data'!$3:$3,0)-1)),"", IFERROR($J31*OFFSET('Raw Data'!$A$3,MATCH('Data above threshold'!$A31,'Raw Data'!$B$4:$B$185,0),MATCH('Data above threshold'!BX$4,'Raw Data'!$3:$3,0)-1),"NA"))</f>
        <v>5.01</v>
      </c>
      <c r="BW31" s="103" t="n">
        <f aca="true">IF(ISBLANK(OFFSET('Raw Data'!$A$3,MATCH('Data above threshold'!$A31,'Raw Data'!$B$4:$B$185,0),MATCH('Data above threshold'!BY$4,'Raw Data'!$3:$3,0)-1)),"", IFERROR($J31*OFFSET('Raw Data'!$A$3,MATCH('Data above threshold'!$A31,'Raw Data'!$B$4:$B$185,0),MATCH('Data above threshold'!BY$4,'Raw Data'!$3:$3,0)-1),"NA"))</f>
        <v>4.61</v>
      </c>
      <c r="BX31" s="103" t="n">
        <f aca="true">IF(ISBLANK(OFFSET('Raw Data'!$A$3,MATCH('Data above threshold'!$A31,'Raw Data'!$B$4:$B$185,0),MATCH('Data above threshold'!BZ$4,'Raw Data'!$3:$3,0)-1)),"", IFERROR($J31*OFFSET('Raw Data'!$A$3,MATCH('Data above threshold'!$A31,'Raw Data'!$B$4:$B$185,0),MATCH('Data above threshold'!BZ$4,'Raw Data'!$3:$3,0)-1),"NA"))</f>
        <v>3.79</v>
      </c>
      <c r="BY31" s="103" t="n">
        <f aca="true">IF(ISBLANK(OFFSET('Raw Data'!$A$3,MATCH('Data above threshold'!$A31,'Raw Data'!$B$4:$B$185,0),MATCH('Data above threshold'!CA$4,'Raw Data'!$3:$3,0)-1)),"", IFERROR($J31*OFFSET('Raw Data'!$A$3,MATCH('Data above threshold'!$A31,'Raw Data'!$B$4:$B$185,0),MATCH('Data above threshold'!CA$4,'Raw Data'!$3:$3,0)-1),"NA"))</f>
        <v>4.59</v>
      </c>
      <c r="BZ31" s="103" t="str">
        <f aca="true">IF(ISBLANK(OFFSET('Raw Data'!$A$3,MATCH('Data above threshold'!$A31,'Raw Data'!$B$4:$B$185,0),MATCH('Data above threshold'!CB$4,'Raw Data'!$3:$3,0)-1)),"", IFERROR($J31*OFFSET('Raw Data'!$A$3,MATCH('Data above threshold'!$A31,'Raw Data'!$B$4:$B$185,0),MATCH('Data above threshold'!CB$4,'Raw Data'!$3:$3,0)-1),"NA"))</f>
        <v>NA</v>
      </c>
      <c r="CA31" s="103" t="n">
        <f aca="true">IF(ISBLANK(OFFSET('Raw Data'!$A$3,MATCH('Data above threshold'!$A31,'Raw Data'!$B$4:$B$185,0),MATCH('Data above threshold'!CC$4,'Raw Data'!$3:$3,0)-1)),"", IFERROR($J31*OFFSET('Raw Data'!$A$3,MATCH('Data above threshold'!$A31,'Raw Data'!$B$4:$B$185,0),MATCH('Data above threshold'!CC$4,'Raw Data'!$3:$3,0)-1),"NA"))</f>
        <v>3.97</v>
      </c>
      <c r="CB31" s="103" t="n">
        <f aca="true">IF(ISBLANK(OFFSET('Raw Data'!$A$3,MATCH('Data above threshold'!$A31,'Raw Data'!$B$4:$B$185,0),MATCH('Data above threshold'!CD$4,'Raw Data'!$3:$3,0)-1)),"", IFERROR($J31*OFFSET('Raw Data'!$A$3,MATCH('Data above threshold'!$A31,'Raw Data'!$B$4:$B$185,0),MATCH('Data above threshold'!CD$4,'Raw Data'!$3:$3,0)-1),"NA"))</f>
        <v>5.97</v>
      </c>
      <c r="CC31" s="103" t="n">
        <f aca="true">IF(ISBLANK(OFFSET('Raw Data'!$A$3,MATCH('Data above threshold'!$A31,'Raw Data'!$B$4:$B$185,0),MATCH('Data above threshold'!CE$4,'Raw Data'!$3:$3,0)-1)),"", IFERROR($J31*OFFSET('Raw Data'!$A$3,MATCH('Data above threshold'!$A31,'Raw Data'!$B$4:$B$185,0),MATCH('Data above threshold'!CE$4,'Raw Data'!$3:$3,0)-1),"NA"))</f>
        <v>4.41</v>
      </c>
      <c r="CD31" s="103" t="str">
        <f aca="true">IF(ISBLANK(OFFSET('Raw Data'!$A$3,MATCH('Data above threshold'!$A31,'Raw Data'!$B$4:$B$185,0),MATCH('Data above threshold'!CF$4,'Raw Data'!$3:$3,0)-1)),"", IFERROR($J31*OFFSET('Raw Data'!$A$3,MATCH('Data above threshold'!$A31,'Raw Data'!$B$4:$B$185,0),MATCH('Data above threshold'!CF$4,'Raw Data'!$3:$3,0)-1),"NA"))</f>
        <v>NA</v>
      </c>
      <c r="CE31" s="103" t="n">
        <f aca="true">IF(ISBLANK(OFFSET('Raw Data'!$A$3,MATCH('Data above threshold'!$A31,'Raw Data'!$B$4:$B$185,0),MATCH('Data above threshold'!CG$4,'Raw Data'!$3:$3,0)-1)),"", IFERROR($J31*OFFSET('Raw Data'!$A$3,MATCH('Data above threshold'!$A31,'Raw Data'!$B$4:$B$185,0),MATCH('Data above threshold'!CG$4,'Raw Data'!$3:$3,0)-1),"NA"))</f>
        <v>4.96</v>
      </c>
      <c r="CF31" s="103" t="n">
        <f aca="true">IF(ISBLANK(OFFSET('Raw Data'!$A$3,MATCH('Data above threshold'!$A31,'Raw Data'!$B$4:$B$185,0),MATCH('Data above threshold'!CH$4,'Raw Data'!$3:$3,0)-1)),"", IFERROR($J31*OFFSET('Raw Data'!$A$3,MATCH('Data above threshold'!$A31,'Raw Data'!$B$4:$B$185,0),MATCH('Data above threshold'!CH$4,'Raw Data'!$3:$3,0)-1),"NA"))</f>
        <v>5.61</v>
      </c>
      <c r="CG31" s="103" t="n">
        <f aca="true">IF(ISBLANK(OFFSET('Raw Data'!$A$3,MATCH('Data above threshold'!$A31,'Raw Data'!$B$4:$B$185,0),MATCH('Data above threshold'!CI$4,'Raw Data'!$3:$3,0)-1)),"", IFERROR($J31*OFFSET('Raw Data'!$A$3,MATCH('Data above threshold'!$A31,'Raw Data'!$B$4:$B$185,0),MATCH('Data above threshold'!CI$4,'Raw Data'!$3:$3,0)-1),"NA"))</f>
        <v>2.93</v>
      </c>
      <c r="CH31" s="103" t="str">
        <f aca="true">IF(ISBLANK(OFFSET('Raw Data'!$A$3,MATCH('Data above threshold'!$A31,'Raw Data'!$B$4:$B$185,0),MATCH('Data above threshold'!CJ$4,'Raw Data'!$3:$3,0)-1)),"", IFERROR($J31*OFFSET('Raw Data'!$A$3,MATCH('Data above threshold'!$A31,'Raw Data'!$B$4:$B$185,0),MATCH('Data above threshold'!CJ$4,'Raw Data'!$3:$3,0)-1),"NA"))</f>
        <v>NA</v>
      </c>
      <c r="CI31" s="103" t="n">
        <f aca="true">IF(ISBLANK(OFFSET('Raw Data'!$A$3,MATCH('Data above threshold'!$A31,'Raw Data'!$B$4:$B$185,0),MATCH('Data above threshold'!CK$4,'Raw Data'!$3:$3,0)-1)),"", IFERROR($J31*OFFSET('Raw Data'!$A$3,MATCH('Data above threshold'!$A31,'Raw Data'!$B$4:$B$185,0),MATCH('Data above threshold'!CK$4,'Raw Data'!$3:$3,0)-1),"NA"))</f>
        <v>3.74</v>
      </c>
      <c r="CJ31" s="103" t="n">
        <f aca="true">IF(ISBLANK(OFFSET('Raw Data'!$A$3,MATCH('Data above threshold'!$A31,'Raw Data'!$B$4:$B$185,0),MATCH('Data above threshold'!CL$4,'Raw Data'!$3:$3,0)-1)),"", IFERROR($J31*OFFSET('Raw Data'!$A$3,MATCH('Data above threshold'!$A31,'Raw Data'!$B$4:$B$185,0),MATCH('Data above threshold'!CL$4,'Raw Data'!$3:$3,0)-1),"NA"))</f>
        <v>4.52</v>
      </c>
      <c r="CK31" s="103" t="n">
        <f aca="true">IF(ISBLANK(OFFSET('Raw Data'!$A$3,MATCH('Data above threshold'!$A31,'Raw Data'!$B$4:$B$185,0),MATCH('Data above threshold'!CM$4,'Raw Data'!$3:$3,0)-1)),"", IFERROR($J31*OFFSET('Raw Data'!$A$3,MATCH('Data above threshold'!$A31,'Raw Data'!$B$4:$B$185,0),MATCH('Data above threshold'!CM$4,'Raw Data'!$3:$3,0)-1),"NA"))</f>
        <v>4.37</v>
      </c>
      <c r="CL31" s="103" t="n">
        <f aca="true">IF(ISBLANK(OFFSET('Raw Data'!$A$3,MATCH('Data above threshold'!$A31,'Raw Data'!$B$4:$B$185,0),MATCH('Data above threshold'!CN$4,'Raw Data'!$3:$3,0)-1)),"", IFERROR($J31*OFFSET('Raw Data'!$A$3,MATCH('Data above threshold'!$A31,'Raw Data'!$B$4:$B$185,0),MATCH('Data above threshold'!CN$4,'Raw Data'!$3:$3,0)-1),"NA"))</f>
        <v>5.24</v>
      </c>
      <c r="CM31" s="103" t="n">
        <f aca="true">IF(ISBLANK(OFFSET('Raw Data'!$A$3,MATCH('Data above threshold'!$A31,'Raw Data'!$B$4:$B$185,0),MATCH('Data above threshold'!CO$4,'Raw Data'!$3:$3,0)-1)),"", IFERROR($J31*OFFSET('Raw Data'!$A$3,MATCH('Data above threshold'!$A31,'Raw Data'!$B$4:$B$185,0),MATCH('Data above threshold'!CO$4,'Raw Data'!$3:$3,0)-1),"NA"))</f>
        <v>4.26</v>
      </c>
      <c r="CN31" s="103" t="n">
        <f aca="true">IF(ISBLANK(OFFSET('Raw Data'!$A$3,MATCH('Data above threshold'!$A31,'Raw Data'!$B$4:$B$185,0),MATCH('Data above threshold'!CP$4,'Raw Data'!$3:$3,0)-1)),"", IFERROR($J31*OFFSET('Raw Data'!$A$3,MATCH('Data above threshold'!$A31,'Raw Data'!$B$4:$B$185,0),MATCH('Data above threshold'!CP$4,'Raw Data'!$3:$3,0)-1),"NA"))</f>
        <v>2.95</v>
      </c>
      <c r="CO31" s="103" t="n">
        <f aca="true">IF(ISBLANK(OFFSET('Raw Data'!$A$3,MATCH('Data above threshold'!$A31,'Raw Data'!$B$4:$B$185,0),MATCH('Data above threshold'!CQ$4,'Raw Data'!$3:$3,0)-1)),"", IFERROR($J31*OFFSET('Raw Data'!$A$3,MATCH('Data above threshold'!$A31,'Raw Data'!$B$4:$B$185,0),MATCH('Data above threshold'!CQ$4,'Raw Data'!$3:$3,0)-1),"NA"))</f>
        <v>3.97</v>
      </c>
      <c r="CP31" s="103" t="n">
        <f aca="true">IF(ISBLANK(OFFSET('Raw Data'!$A$3,MATCH('Data above threshold'!$A31,'Raw Data'!$B$4:$B$185,0),MATCH('Data above threshold'!CR$4,'Raw Data'!$3:$3,0)-1)),"", IFERROR($J31*OFFSET('Raw Data'!$A$3,MATCH('Data above threshold'!$A31,'Raw Data'!$B$4:$B$185,0),MATCH('Data above threshold'!CR$4,'Raw Data'!$3:$3,0)-1),"NA"))</f>
        <v>3.4</v>
      </c>
    </row>
    <row r="32" s="103" customFormat="true" ht="15.5" hidden="false" customHeight="false" outlineLevel="0" collapsed="false">
      <c r="A32" s="107" t="n">
        <v>1330</v>
      </c>
      <c r="B32" s="107" t="n">
        <v>3</v>
      </c>
      <c r="C32" s="103" t="str">
        <f aca="true">IF(ISBLANK(OFFSET('Raw Data'!$A$3,MATCH($A32,'Raw Data'!$B$4:$B$185,0),MATCH(C$4,'Raw Data'!$3:$3,0)-1)),"",OFFSET('Raw Data'!$A$3,MATCH($A32,'Raw Data'!$B$4:$B$185,0),MATCH(C$4,'Raw Data'!$3:$3,0)-1))</f>
        <v>Measures to encourage competition</v>
      </c>
      <c r="D32" s="103" t="str">
        <f aca="true">IF(ISBLANK(OFFSET('Raw Data'!$A$3,MATCH($A32,'Raw Data'!$B$4:$B$185,0),MATCH(D$4,'Raw Data'!$3:$3,0)-1)),"",OFFSET('Raw Data'!$A$3,MATCH($A32,'Raw Data'!$B$4:$B$185,0),MATCH(D$4,'Raw Data'!$3:$3,0)-1))</f>
        <v/>
      </c>
      <c r="E32" s="103" t="str">
        <f aca="true">IF(ISBLANK(OFFSET('Raw Data'!$A$3,MATCH($A32,'Raw Data'!$B$4:$B$185,0),MATCH(E$4,'Raw Data'!$3:$3,0)-1)),"",OFFSET('Raw Data'!$A$3,MATCH($A32,'Raw Data'!$B$4:$B$185,0),MATCH(E$4,'Raw Data'!$3:$3,0)-1))</f>
        <v/>
      </c>
      <c r="F32" s="103" t="str">
        <f aca="true">IF(ISBLANK(OFFSET('Raw Data'!$A$3,MATCH($A32,'Raw Data'!$B$4:$B$185,0),MATCH(F$4,'Raw Data'!$3:$3,0)-1)),"",OFFSET('Raw Data'!$A$3,MATCH($A32,'Raw Data'!$B$4:$B$185,0),MATCH(F$4,'Raw Data'!$3:$3,0)-1))</f>
        <v/>
      </c>
      <c r="H32" s="103" t="str">
        <f aca="true">IF(ISBLANK(OFFSET('Raw Data'!$A$3,MATCH($A32,'Raw Data'!$B$4:$B$185,0),MATCH(H$4,'Raw Data'!$3:$3,0)-1)),"",OFFSET('Raw Data'!$A$3,MATCH($A32,'Raw Data'!$B$4:$B$185,0),MATCH(H$4,'Raw Data'!$3:$3,0)-1))</f>
        <v/>
      </c>
      <c r="I32" s="103" t="str">
        <f aca="true">IF(ISBLANK(OFFSET('Raw Data'!$A$3,MATCH($A32,'Raw Data'!$B$4:$B$185,0),MATCH(I$4,'Raw Data'!$3:$3,0)-1)),"",OFFSET('Raw Data'!$A$3,MATCH($A32,'Raw Data'!$B$4:$B$185,0),MATCH(I$4,'Raw Data'!$3:$3,0)-1))</f>
        <v/>
      </c>
      <c r="J32" s="103" t="str">
        <f aca="false">IF(I32="","",IF(I32="Minus",-1,1))</f>
        <v/>
      </c>
      <c r="K32" s="105" t="str">
        <f aca="false" t="array" ref="K32:K32">IFERROR(SKEW(IF(ISNUMBER(O32:CP32),O32:CP32,"")),"")</f>
        <v/>
      </c>
      <c r="L32" s="103" t="n">
        <f aca="true">IF(ISBLANK(OFFSET('Data above threshold'!$A$4,MATCH('Data above threshold'!$A32,'Data above threshold'!$A$5:$A$185,0),MATCH('Data above threshold'!N$4,'Data above threshold'!$4:$4,0)-1)),1,OFFSET('Data above threshold'!$A$4,MATCH('Data above threshold'!$A32,'Data above threshold'!$A$5:$A$185,0),MATCH('Data above threshold'!N$4,'Data above threshold'!$4:$4,0)-1))</f>
        <v>1</v>
      </c>
      <c r="M32" s="103" t="str">
        <f aca="true">IF(ISBLANK(OFFSET('Data above threshold'!$A$4,MATCH('Data above threshold'!$A32,'Data above threshold'!$A$5:$A$185,0),MATCH('Data above threshold'!O$4,'Data above threshold'!$4:$4,0)-1)),"",OFFSET('Data above threshold'!$A$4,MATCH('Data above threshold'!$A32,'Data above threshold'!$A$5:$A$185,0),MATCH('Data above threshold'!O$4,'Data above threshold'!$4:$4,0)-1))</f>
        <v/>
      </c>
      <c r="N32" s="106" t="str">
        <f aca="false" t="array" ref="N32:N32">IF(B32&lt;4,"",1-IFERROR(SUM(ISNUMBER(O32:CP32)*(1-$O$3:$CP$3))/COUNTIF($O$3:$CP$3,0),0))</f>
        <v/>
      </c>
      <c r="O32" s="103" t="str">
        <f aca="true">IF(ISBLANK(OFFSET('Raw Data'!$A$3,MATCH('Data above threshold'!$A32,'Raw Data'!$B$4:$B$185,0),MATCH('Data above threshold'!Q$4,'Raw Data'!$3:$3,0)-1)),"", IFERROR($J32*OFFSET('Raw Data'!$A$3,MATCH('Data above threshold'!$A32,'Raw Data'!$B$4:$B$185,0),MATCH('Data above threshold'!Q$4,'Raw Data'!$3:$3,0)-1),"NA"))</f>
        <v/>
      </c>
      <c r="P32" s="103" t="str">
        <f aca="true">IF(ISBLANK(OFFSET('Raw Data'!$A$3,MATCH('Data above threshold'!$A32,'Raw Data'!$B$4:$B$185,0),MATCH('Data above threshold'!R$4,'Raw Data'!$3:$3,0)-1)),"", IFERROR($J32*OFFSET('Raw Data'!$A$3,MATCH('Data above threshold'!$A32,'Raw Data'!$B$4:$B$185,0),MATCH('Data above threshold'!R$4,'Raw Data'!$3:$3,0)-1),"NA"))</f>
        <v/>
      </c>
      <c r="Q32" s="103" t="str">
        <f aca="true">IF(ISBLANK(OFFSET('Raw Data'!$A$3,MATCH('Data above threshold'!$A32,'Raw Data'!$B$4:$B$185,0),MATCH('Data above threshold'!S$4,'Raw Data'!$3:$3,0)-1)),"", IFERROR($J32*OFFSET('Raw Data'!$A$3,MATCH('Data above threshold'!$A32,'Raw Data'!$B$4:$B$185,0),MATCH('Data above threshold'!S$4,'Raw Data'!$3:$3,0)-1),"NA"))</f>
        <v/>
      </c>
      <c r="R32" s="103" t="str">
        <f aca="true">IF(ISBLANK(OFFSET('Raw Data'!$A$3,MATCH('Data above threshold'!$A32,'Raw Data'!$B$4:$B$185,0),MATCH('Data above threshold'!T$4,'Raw Data'!$3:$3,0)-1)),"", IFERROR($J32*OFFSET('Raw Data'!$A$3,MATCH('Data above threshold'!$A32,'Raw Data'!$B$4:$B$185,0),MATCH('Data above threshold'!T$4,'Raw Data'!$3:$3,0)-1),"NA"))</f>
        <v/>
      </c>
      <c r="S32" s="103" t="str">
        <f aca="true">IF(ISBLANK(OFFSET('Raw Data'!$A$3,MATCH('Data above threshold'!$A32,'Raw Data'!$B$4:$B$185,0),MATCH('Data above threshold'!U$4,'Raw Data'!$3:$3,0)-1)),"", IFERROR($J32*OFFSET('Raw Data'!$A$3,MATCH('Data above threshold'!$A32,'Raw Data'!$B$4:$B$185,0),MATCH('Data above threshold'!U$4,'Raw Data'!$3:$3,0)-1),"NA"))</f>
        <v/>
      </c>
      <c r="T32" s="103" t="str">
        <f aca="true">IF(ISBLANK(OFFSET('Raw Data'!$A$3,MATCH('Data above threshold'!$A32,'Raw Data'!$B$4:$B$185,0),MATCH('Data above threshold'!V$4,'Raw Data'!$3:$3,0)-1)),"", IFERROR($J32*OFFSET('Raw Data'!$A$3,MATCH('Data above threshold'!$A32,'Raw Data'!$B$4:$B$185,0),MATCH('Data above threshold'!V$4,'Raw Data'!$3:$3,0)-1),"NA"))</f>
        <v/>
      </c>
      <c r="U32" s="103" t="str">
        <f aca="true">IF(ISBLANK(OFFSET('Raw Data'!$A$3,MATCH('Data above threshold'!$A32,'Raw Data'!$B$4:$B$185,0),MATCH('Data above threshold'!W$4,'Raw Data'!$3:$3,0)-1)),"", IFERROR($J32*OFFSET('Raw Data'!$A$3,MATCH('Data above threshold'!$A32,'Raw Data'!$B$4:$B$185,0),MATCH('Data above threshold'!W$4,'Raw Data'!$3:$3,0)-1),"NA"))</f>
        <v/>
      </c>
      <c r="V32" s="103" t="str">
        <f aca="true">IF(ISBLANK(OFFSET('Raw Data'!$A$3,MATCH('Data above threshold'!$A32,'Raw Data'!$B$4:$B$185,0),MATCH('Data above threshold'!X$4,'Raw Data'!$3:$3,0)-1)),"", IFERROR($J32*OFFSET('Raw Data'!$A$3,MATCH('Data above threshold'!$A32,'Raw Data'!$B$4:$B$185,0),MATCH('Data above threshold'!X$4,'Raw Data'!$3:$3,0)-1),"NA"))</f>
        <v/>
      </c>
      <c r="W32" s="103" t="str">
        <f aca="true">IF(ISBLANK(OFFSET('Raw Data'!$A$3,MATCH('Data above threshold'!$A32,'Raw Data'!$B$4:$B$185,0),MATCH('Data above threshold'!Y$4,'Raw Data'!$3:$3,0)-1)),"", IFERROR($J32*OFFSET('Raw Data'!$A$3,MATCH('Data above threshold'!$A32,'Raw Data'!$B$4:$B$185,0),MATCH('Data above threshold'!Y$4,'Raw Data'!$3:$3,0)-1),"NA"))</f>
        <v/>
      </c>
      <c r="X32" s="103" t="str">
        <f aca="true">IF(ISBLANK(OFFSET('Raw Data'!$A$3,MATCH('Data above threshold'!$A32,'Raw Data'!$B$4:$B$185,0),MATCH('Data above threshold'!Z$4,'Raw Data'!$3:$3,0)-1)),"", IFERROR($J32*OFFSET('Raw Data'!$A$3,MATCH('Data above threshold'!$A32,'Raw Data'!$B$4:$B$185,0),MATCH('Data above threshold'!Z$4,'Raw Data'!$3:$3,0)-1),"NA"))</f>
        <v/>
      </c>
      <c r="Y32" s="103" t="str">
        <f aca="true">IF(ISBLANK(OFFSET('Raw Data'!$A$3,MATCH('Data above threshold'!$A32,'Raw Data'!$B$4:$B$185,0),MATCH('Data above threshold'!AA$4,'Raw Data'!$3:$3,0)-1)),"", IFERROR($J32*OFFSET('Raw Data'!$A$3,MATCH('Data above threshold'!$A32,'Raw Data'!$B$4:$B$185,0),MATCH('Data above threshold'!AA$4,'Raw Data'!$3:$3,0)-1),"NA"))</f>
        <v/>
      </c>
      <c r="Z32" s="103" t="str">
        <f aca="true">IF(ISBLANK(OFFSET('Raw Data'!$A$3,MATCH('Data above threshold'!$A32,'Raw Data'!$B$4:$B$185,0),MATCH('Data above threshold'!AB$4,'Raw Data'!$3:$3,0)-1)),"", IFERROR($J32*OFFSET('Raw Data'!$A$3,MATCH('Data above threshold'!$A32,'Raw Data'!$B$4:$B$185,0),MATCH('Data above threshold'!AB$4,'Raw Data'!$3:$3,0)-1),"NA"))</f>
        <v/>
      </c>
      <c r="AA32" s="103" t="str">
        <f aca="true">IF(ISBLANK(OFFSET('Raw Data'!$A$3,MATCH('Data above threshold'!$A32,'Raw Data'!$B$4:$B$185,0),MATCH('Data above threshold'!AC$4,'Raw Data'!$3:$3,0)-1)),"", IFERROR($J32*OFFSET('Raw Data'!$A$3,MATCH('Data above threshold'!$A32,'Raw Data'!$B$4:$B$185,0),MATCH('Data above threshold'!AC$4,'Raw Data'!$3:$3,0)-1),"NA"))</f>
        <v/>
      </c>
      <c r="AB32" s="103" t="str">
        <f aca="true">IF(ISBLANK(OFFSET('Raw Data'!$A$3,MATCH('Data above threshold'!$A32,'Raw Data'!$B$4:$B$185,0),MATCH('Data above threshold'!AD$4,'Raw Data'!$3:$3,0)-1)),"", IFERROR($J32*OFFSET('Raw Data'!$A$3,MATCH('Data above threshold'!$A32,'Raw Data'!$B$4:$B$185,0),MATCH('Data above threshold'!AD$4,'Raw Data'!$3:$3,0)-1),"NA"))</f>
        <v/>
      </c>
      <c r="AC32" s="103" t="str">
        <f aca="true">IF(ISBLANK(OFFSET('Raw Data'!$A$3,MATCH('Data above threshold'!$A32,'Raw Data'!$B$4:$B$185,0),MATCH('Data above threshold'!AE$4,'Raw Data'!$3:$3,0)-1)),"", IFERROR($J32*OFFSET('Raw Data'!$A$3,MATCH('Data above threshold'!$A32,'Raw Data'!$B$4:$B$185,0),MATCH('Data above threshold'!AE$4,'Raw Data'!$3:$3,0)-1),"NA"))</f>
        <v/>
      </c>
      <c r="AD32" s="103" t="str">
        <f aca="true">IF(ISBLANK(OFFSET('Raw Data'!$A$3,MATCH('Data above threshold'!$A32,'Raw Data'!$B$4:$B$185,0),MATCH('Data above threshold'!AF$4,'Raw Data'!$3:$3,0)-1)),"", IFERROR($J32*OFFSET('Raw Data'!$A$3,MATCH('Data above threshold'!$A32,'Raw Data'!$B$4:$B$185,0),MATCH('Data above threshold'!AF$4,'Raw Data'!$3:$3,0)-1),"NA"))</f>
        <v/>
      </c>
      <c r="AE32" s="103" t="str">
        <f aca="true">IF(ISBLANK(OFFSET('Raw Data'!$A$3,MATCH('Data above threshold'!$A32,'Raw Data'!$B$4:$B$185,0),MATCH('Data above threshold'!AG$4,'Raw Data'!$3:$3,0)-1)),"", IFERROR($J32*OFFSET('Raw Data'!$A$3,MATCH('Data above threshold'!$A32,'Raw Data'!$B$4:$B$185,0),MATCH('Data above threshold'!AG$4,'Raw Data'!$3:$3,0)-1),"NA"))</f>
        <v/>
      </c>
      <c r="AF32" s="103" t="str">
        <f aca="true">IF(ISBLANK(OFFSET('Raw Data'!$A$3,MATCH('Data above threshold'!$A32,'Raw Data'!$B$4:$B$185,0),MATCH('Data above threshold'!AH$4,'Raw Data'!$3:$3,0)-1)),"", IFERROR($J32*OFFSET('Raw Data'!$A$3,MATCH('Data above threshold'!$A32,'Raw Data'!$B$4:$B$185,0),MATCH('Data above threshold'!AH$4,'Raw Data'!$3:$3,0)-1),"NA"))</f>
        <v/>
      </c>
      <c r="AG32" s="103" t="str">
        <f aca="true">IF(ISBLANK(OFFSET('Raw Data'!$A$3,MATCH('Data above threshold'!$A32,'Raw Data'!$B$4:$B$185,0),MATCH('Data above threshold'!AI$4,'Raw Data'!$3:$3,0)-1)),"", IFERROR($J32*OFFSET('Raw Data'!$A$3,MATCH('Data above threshold'!$A32,'Raw Data'!$B$4:$B$185,0),MATCH('Data above threshold'!AI$4,'Raw Data'!$3:$3,0)-1),"NA"))</f>
        <v/>
      </c>
      <c r="AH32" s="103" t="str">
        <f aca="true">IF(ISBLANK(OFFSET('Raw Data'!$A$3,MATCH('Data above threshold'!$A32,'Raw Data'!$B$4:$B$185,0),MATCH('Data above threshold'!AJ$4,'Raw Data'!$3:$3,0)-1)),"", IFERROR($J32*OFFSET('Raw Data'!$A$3,MATCH('Data above threshold'!$A32,'Raw Data'!$B$4:$B$185,0),MATCH('Data above threshold'!AJ$4,'Raw Data'!$3:$3,0)-1),"NA"))</f>
        <v/>
      </c>
      <c r="AI32" s="103" t="str">
        <f aca="true">IF(ISBLANK(OFFSET('Raw Data'!$A$3,MATCH('Data above threshold'!$A32,'Raw Data'!$B$4:$B$185,0),MATCH('Data above threshold'!AK$4,'Raw Data'!$3:$3,0)-1)),"", IFERROR($J32*OFFSET('Raw Data'!$A$3,MATCH('Data above threshold'!$A32,'Raw Data'!$B$4:$B$185,0),MATCH('Data above threshold'!AK$4,'Raw Data'!$3:$3,0)-1),"NA"))</f>
        <v/>
      </c>
      <c r="AJ32" s="103" t="str">
        <f aca="true">IF(ISBLANK(OFFSET('Raw Data'!$A$3,MATCH('Data above threshold'!$A32,'Raw Data'!$B$4:$B$185,0),MATCH('Data above threshold'!AL$4,'Raw Data'!$3:$3,0)-1)),"", IFERROR($J32*OFFSET('Raw Data'!$A$3,MATCH('Data above threshold'!$A32,'Raw Data'!$B$4:$B$185,0),MATCH('Data above threshold'!AL$4,'Raw Data'!$3:$3,0)-1),"NA"))</f>
        <v/>
      </c>
      <c r="AK32" s="103" t="str">
        <f aca="true">IF(ISBLANK(OFFSET('Raw Data'!$A$3,MATCH('Data above threshold'!$A32,'Raw Data'!$B$4:$B$185,0),MATCH('Data above threshold'!AM$4,'Raw Data'!$3:$3,0)-1)),"", IFERROR($J32*OFFSET('Raw Data'!$A$3,MATCH('Data above threshold'!$A32,'Raw Data'!$B$4:$B$185,0),MATCH('Data above threshold'!AM$4,'Raw Data'!$3:$3,0)-1),"NA"))</f>
        <v/>
      </c>
      <c r="AL32" s="103" t="str">
        <f aca="true">IF(ISBLANK(OFFSET('Raw Data'!$A$3,MATCH('Data above threshold'!$A32,'Raw Data'!$B$4:$B$185,0),MATCH('Data above threshold'!AN$4,'Raw Data'!$3:$3,0)-1)),"", IFERROR($J32*OFFSET('Raw Data'!$A$3,MATCH('Data above threshold'!$A32,'Raw Data'!$B$4:$B$185,0),MATCH('Data above threshold'!AN$4,'Raw Data'!$3:$3,0)-1),"NA"))</f>
        <v/>
      </c>
      <c r="AM32" s="103" t="str">
        <f aca="true">IF(ISBLANK(OFFSET('Raw Data'!$A$3,MATCH('Data above threshold'!$A32,'Raw Data'!$B$4:$B$185,0),MATCH('Data above threshold'!AO$4,'Raw Data'!$3:$3,0)-1)),"", IFERROR($J32*OFFSET('Raw Data'!$A$3,MATCH('Data above threshold'!$A32,'Raw Data'!$B$4:$B$185,0),MATCH('Data above threshold'!AO$4,'Raw Data'!$3:$3,0)-1),"NA"))</f>
        <v/>
      </c>
      <c r="AN32" s="103" t="str">
        <f aca="true">IF(ISBLANK(OFFSET('Raw Data'!$A$3,MATCH('Data above threshold'!$A32,'Raw Data'!$B$4:$B$185,0),MATCH('Data above threshold'!AP$4,'Raw Data'!$3:$3,0)-1)),"", IFERROR($J32*OFFSET('Raw Data'!$A$3,MATCH('Data above threshold'!$A32,'Raw Data'!$B$4:$B$185,0),MATCH('Data above threshold'!AP$4,'Raw Data'!$3:$3,0)-1),"NA"))</f>
        <v/>
      </c>
      <c r="AO32" s="103" t="str">
        <f aca="true">IF(ISBLANK(OFFSET('Raw Data'!$A$3,MATCH('Data above threshold'!$A32,'Raw Data'!$B$4:$B$185,0),MATCH('Data above threshold'!AQ$4,'Raw Data'!$3:$3,0)-1)),"", IFERROR($J32*OFFSET('Raw Data'!$A$3,MATCH('Data above threshold'!$A32,'Raw Data'!$B$4:$B$185,0),MATCH('Data above threshold'!AQ$4,'Raw Data'!$3:$3,0)-1),"NA"))</f>
        <v/>
      </c>
      <c r="AP32" s="103" t="str">
        <f aca="true">IF(ISBLANK(OFFSET('Raw Data'!$A$3,MATCH('Data above threshold'!$A32,'Raw Data'!$B$4:$B$185,0),MATCH('Data above threshold'!AR$4,'Raw Data'!$3:$3,0)-1)),"", IFERROR($J32*OFFSET('Raw Data'!$A$3,MATCH('Data above threshold'!$A32,'Raw Data'!$B$4:$B$185,0),MATCH('Data above threshold'!AR$4,'Raw Data'!$3:$3,0)-1),"NA"))</f>
        <v/>
      </c>
      <c r="AQ32" s="103" t="str">
        <f aca="true">IF(ISBLANK(OFFSET('Raw Data'!$A$3,MATCH('Data above threshold'!$A32,'Raw Data'!$B$4:$B$185,0),MATCH('Data above threshold'!AS$4,'Raw Data'!$3:$3,0)-1)),"", IFERROR($J32*OFFSET('Raw Data'!$A$3,MATCH('Data above threshold'!$A32,'Raw Data'!$B$4:$B$185,0),MATCH('Data above threshold'!AS$4,'Raw Data'!$3:$3,0)-1),"NA"))</f>
        <v/>
      </c>
      <c r="AR32" s="103" t="str">
        <f aca="true">IF(ISBLANK(OFFSET('Raw Data'!$A$3,MATCH('Data above threshold'!$A32,'Raw Data'!$B$4:$B$185,0),MATCH('Data above threshold'!AT$4,'Raw Data'!$3:$3,0)-1)),"", IFERROR($J32*OFFSET('Raw Data'!$A$3,MATCH('Data above threshold'!$A32,'Raw Data'!$B$4:$B$185,0),MATCH('Data above threshold'!AT$4,'Raw Data'!$3:$3,0)-1),"NA"))</f>
        <v/>
      </c>
      <c r="AS32" s="103" t="str">
        <f aca="true">IF(ISBLANK(OFFSET('Raw Data'!$A$3,MATCH('Data above threshold'!$A32,'Raw Data'!$B$4:$B$185,0),MATCH('Data above threshold'!AU$4,'Raw Data'!$3:$3,0)-1)),"", IFERROR($J32*OFFSET('Raw Data'!$A$3,MATCH('Data above threshold'!$A32,'Raw Data'!$B$4:$B$185,0),MATCH('Data above threshold'!AU$4,'Raw Data'!$3:$3,0)-1),"NA"))</f>
        <v/>
      </c>
      <c r="AT32" s="103" t="str">
        <f aca="true">IF(ISBLANK(OFFSET('Raw Data'!$A$3,MATCH('Data above threshold'!$A32,'Raw Data'!$B$4:$B$185,0),MATCH('Data above threshold'!AV$4,'Raw Data'!$3:$3,0)-1)),"", IFERROR($J32*OFFSET('Raw Data'!$A$3,MATCH('Data above threshold'!$A32,'Raw Data'!$B$4:$B$185,0),MATCH('Data above threshold'!AV$4,'Raw Data'!$3:$3,0)-1),"NA"))</f>
        <v/>
      </c>
      <c r="AU32" s="103" t="str">
        <f aca="true">IF(ISBLANK(OFFSET('Raw Data'!$A$3,MATCH('Data above threshold'!$A32,'Raw Data'!$B$4:$B$185,0),MATCH('Data above threshold'!AW$4,'Raw Data'!$3:$3,0)-1)),"", IFERROR($J32*OFFSET('Raw Data'!$A$3,MATCH('Data above threshold'!$A32,'Raw Data'!$B$4:$B$185,0),MATCH('Data above threshold'!AW$4,'Raw Data'!$3:$3,0)-1),"NA"))</f>
        <v/>
      </c>
      <c r="AV32" s="103" t="str">
        <f aca="true">IF(ISBLANK(OFFSET('Raw Data'!$A$3,MATCH('Data above threshold'!$A32,'Raw Data'!$B$4:$B$185,0),MATCH('Data above threshold'!AX$4,'Raw Data'!$3:$3,0)-1)),"", IFERROR($J32*OFFSET('Raw Data'!$A$3,MATCH('Data above threshold'!$A32,'Raw Data'!$B$4:$B$185,0),MATCH('Data above threshold'!AX$4,'Raw Data'!$3:$3,0)-1),"NA"))</f>
        <v/>
      </c>
      <c r="AW32" s="103" t="str">
        <f aca="true">IF(ISBLANK(OFFSET('Raw Data'!$A$3,MATCH('Data above threshold'!$A32,'Raw Data'!$B$4:$B$185,0),MATCH('Data above threshold'!AY$4,'Raw Data'!$3:$3,0)-1)),"", IFERROR($J32*OFFSET('Raw Data'!$A$3,MATCH('Data above threshold'!$A32,'Raw Data'!$B$4:$B$185,0),MATCH('Data above threshold'!AY$4,'Raw Data'!$3:$3,0)-1),"NA"))</f>
        <v/>
      </c>
      <c r="AX32" s="103" t="str">
        <f aca="true">IF(ISBLANK(OFFSET('Raw Data'!$A$3,MATCH('Data above threshold'!$A32,'Raw Data'!$B$4:$B$185,0),MATCH('Data above threshold'!AZ$4,'Raw Data'!$3:$3,0)-1)),"", IFERROR($J32*OFFSET('Raw Data'!$A$3,MATCH('Data above threshold'!$A32,'Raw Data'!$B$4:$B$185,0),MATCH('Data above threshold'!AZ$4,'Raw Data'!$3:$3,0)-1),"NA"))</f>
        <v/>
      </c>
      <c r="AY32" s="103" t="str">
        <f aca="true">IF(ISBLANK(OFFSET('Raw Data'!$A$3,MATCH('Data above threshold'!$A32,'Raw Data'!$B$4:$B$185,0),MATCH('Data above threshold'!BA$4,'Raw Data'!$3:$3,0)-1)),"", IFERROR($J32*OFFSET('Raw Data'!$A$3,MATCH('Data above threshold'!$A32,'Raw Data'!$B$4:$B$185,0),MATCH('Data above threshold'!BA$4,'Raw Data'!$3:$3,0)-1),"NA"))</f>
        <v/>
      </c>
      <c r="AZ32" s="103" t="str">
        <f aca="true">IF(ISBLANK(OFFSET('Raw Data'!$A$3,MATCH('Data above threshold'!$A32,'Raw Data'!$B$4:$B$185,0),MATCH('Data above threshold'!BB$4,'Raw Data'!$3:$3,0)-1)),"", IFERROR($J32*OFFSET('Raw Data'!$A$3,MATCH('Data above threshold'!$A32,'Raw Data'!$B$4:$B$185,0),MATCH('Data above threshold'!BB$4,'Raw Data'!$3:$3,0)-1),"NA"))</f>
        <v/>
      </c>
      <c r="BA32" s="103" t="str">
        <f aca="true">IF(ISBLANK(OFFSET('Raw Data'!$A$3,MATCH('Data above threshold'!$A32,'Raw Data'!$B$4:$B$185,0),MATCH('Data above threshold'!BC$4,'Raw Data'!$3:$3,0)-1)),"", IFERROR($J32*OFFSET('Raw Data'!$A$3,MATCH('Data above threshold'!$A32,'Raw Data'!$B$4:$B$185,0),MATCH('Data above threshold'!BC$4,'Raw Data'!$3:$3,0)-1),"NA"))</f>
        <v/>
      </c>
      <c r="BB32" s="103" t="str">
        <f aca="true">IF(ISBLANK(OFFSET('Raw Data'!$A$3,MATCH('Data above threshold'!$A32,'Raw Data'!$B$4:$B$185,0),MATCH('Data above threshold'!BD$4,'Raw Data'!$3:$3,0)-1)),"", IFERROR($J32*OFFSET('Raw Data'!$A$3,MATCH('Data above threshold'!$A32,'Raw Data'!$B$4:$B$185,0),MATCH('Data above threshold'!BD$4,'Raw Data'!$3:$3,0)-1),"NA"))</f>
        <v/>
      </c>
      <c r="BC32" s="103" t="str">
        <f aca="true">IF(ISBLANK(OFFSET('Raw Data'!$A$3,MATCH('Data above threshold'!$A32,'Raw Data'!$B$4:$B$185,0),MATCH('Data above threshold'!BE$4,'Raw Data'!$3:$3,0)-1)),"", IFERROR($J32*OFFSET('Raw Data'!$A$3,MATCH('Data above threshold'!$A32,'Raw Data'!$B$4:$B$185,0),MATCH('Data above threshold'!BE$4,'Raw Data'!$3:$3,0)-1),"NA"))</f>
        <v/>
      </c>
      <c r="BD32" s="103" t="str">
        <f aca="true">IF(ISBLANK(OFFSET('Raw Data'!$A$3,MATCH('Data above threshold'!$A32,'Raw Data'!$B$4:$B$185,0),MATCH('Data above threshold'!BF$4,'Raw Data'!$3:$3,0)-1)),"", IFERROR($J32*OFFSET('Raw Data'!$A$3,MATCH('Data above threshold'!$A32,'Raw Data'!$B$4:$B$185,0),MATCH('Data above threshold'!BF$4,'Raw Data'!$3:$3,0)-1),"NA"))</f>
        <v/>
      </c>
      <c r="BE32" s="103" t="str">
        <f aca="true">IF(ISBLANK(OFFSET('Raw Data'!$A$3,MATCH('Data above threshold'!$A32,'Raw Data'!$B$4:$B$185,0),MATCH('Data above threshold'!BG$4,'Raw Data'!$3:$3,0)-1)),"", IFERROR($J32*OFFSET('Raw Data'!$A$3,MATCH('Data above threshold'!$A32,'Raw Data'!$B$4:$B$185,0),MATCH('Data above threshold'!BG$4,'Raw Data'!$3:$3,0)-1),"NA"))</f>
        <v/>
      </c>
      <c r="BF32" s="103" t="str">
        <f aca="true">IF(ISBLANK(OFFSET('Raw Data'!$A$3,MATCH('Data above threshold'!$A32,'Raw Data'!$B$4:$B$185,0),MATCH('Data above threshold'!BH$4,'Raw Data'!$3:$3,0)-1)),"", IFERROR($J32*OFFSET('Raw Data'!$A$3,MATCH('Data above threshold'!$A32,'Raw Data'!$B$4:$B$185,0),MATCH('Data above threshold'!BH$4,'Raw Data'!$3:$3,0)-1),"NA"))</f>
        <v/>
      </c>
      <c r="BG32" s="103" t="str">
        <f aca="true">IF(ISBLANK(OFFSET('Raw Data'!$A$3,MATCH('Data above threshold'!$A32,'Raw Data'!$B$4:$B$185,0),MATCH('Data above threshold'!BI$4,'Raw Data'!$3:$3,0)-1)),"", IFERROR($J32*OFFSET('Raw Data'!$A$3,MATCH('Data above threshold'!$A32,'Raw Data'!$B$4:$B$185,0),MATCH('Data above threshold'!BI$4,'Raw Data'!$3:$3,0)-1),"NA"))</f>
        <v/>
      </c>
      <c r="BH32" s="103" t="str">
        <f aca="true">IF(ISBLANK(OFFSET('Raw Data'!$A$3,MATCH('Data above threshold'!$A32,'Raw Data'!$B$4:$B$185,0),MATCH('Data above threshold'!BJ$4,'Raw Data'!$3:$3,0)-1)),"", IFERROR($J32*OFFSET('Raw Data'!$A$3,MATCH('Data above threshold'!$A32,'Raw Data'!$B$4:$B$185,0),MATCH('Data above threshold'!BJ$4,'Raw Data'!$3:$3,0)-1),"NA"))</f>
        <v/>
      </c>
      <c r="BI32" s="103" t="str">
        <f aca="true">IF(ISBLANK(OFFSET('Raw Data'!$A$3,MATCH('Data above threshold'!$A32,'Raw Data'!$B$4:$B$185,0),MATCH('Data above threshold'!BK$4,'Raw Data'!$3:$3,0)-1)),"", IFERROR($J32*OFFSET('Raw Data'!$A$3,MATCH('Data above threshold'!$A32,'Raw Data'!$B$4:$B$185,0),MATCH('Data above threshold'!BK$4,'Raw Data'!$3:$3,0)-1),"NA"))</f>
        <v/>
      </c>
      <c r="BJ32" s="103" t="str">
        <f aca="true">IF(ISBLANK(OFFSET('Raw Data'!$A$3,MATCH('Data above threshold'!$A32,'Raw Data'!$B$4:$B$185,0),MATCH('Data above threshold'!BL$4,'Raw Data'!$3:$3,0)-1)),"", IFERROR($J32*OFFSET('Raw Data'!$A$3,MATCH('Data above threshold'!$A32,'Raw Data'!$B$4:$B$185,0),MATCH('Data above threshold'!BL$4,'Raw Data'!$3:$3,0)-1),"NA"))</f>
        <v/>
      </c>
      <c r="BK32" s="103" t="str">
        <f aca="true">IF(ISBLANK(OFFSET('Raw Data'!$A$3,MATCH('Data above threshold'!$A32,'Raw Data'!$B$4:$B$185,0),MATCH('Data above threshold'!BM$4,'Raw Data'!$3:$3,0)-1)),"", IFERROR($J32*OFFSET('Raw Data'!$A$3,MATCH('Data above threshold'!$A32,'Raw Data'!$B$4:$B$185,0),MATCH('Data above threshold'!BM$4,'Raw Data'!$3:$3,0)-1),"NA"))</f>
        <v/>
      </c>
      <c r="BL32" s="103" t="str">
        <f aca="true">IF(ISBLANK(OFFSET('Raw Data'!$A$3,MATCH('Data above threshold'!$A32,'Raw Data'!$B$4:$B$185,0),MATCH('Data above threshold'!BN$4,'Raw Data'!$3:$3,0)-1)),"", IFERROR($J32*OFFSET('Raw Data'!$A$3,MATCH('Data above threshold'!$A32,'Raw Data'!$B$4:$B$185,0),MATCH('Data above threshold'!BN$4,'Raw Data'!$3:$3,0)-1),"NA"))</f>
        <v/>
      </c>
      <c r="BM32" s="103" t="str">
        <f aca="true">IF(ISBLANK(OFFSET('Raw Data'!$A$3,MATCH('Data above threshold'!$A32,'Raw Data'!$B$4:$B$185,0),MATCH('Data above threshold'!BO$4,'Raw Data'!$3:$3,0)-1)),"", IFERROR($J32*OFFSET('Raw Data'!$A$3,MATCH('Data above threshold'!$A32,'Raw Data'!$B$4:$B$185,0),MATCH('Data above threshold'!BO$4,'Raw Data'!$3:$3,0)-1),"NA"))</f>
        <v/>
      </c>
      <c r="BN32" s="103" t="str">
        <f aca="true">IF(ISBLANK(OFFSET('Raw Data'!$A$3,MATCH('Data above threshold'!$A32,'Raw Data'!$B$4:$B$185,0),MATCH('Data above threshold'!BP$4,'Raw Data'!$3:$3,0)-1)),"", IFERROR($J32*OFFSET('Raw Data'!$A$3,MATCH('Data above threshold'!$A32,'Raw Data'!$B$4:$B$185,0),MATCH('Data above threshold'!BP$4,'Raw Data'!$3:$3,0)-1),"NA"))</f>
        <v/>
      </c>
      <c r="BO32" s="103" t="str">
        <f aca="true">IF(ISBLANK(OFFSET('Raw Data'!$A$3,MATCH('Data above threshold'!$A32,'Raw Data'!$B$4:$B$185,0),MATCH('Data above threshold'!BQ$4,'Raw Data'!$3:$3,0)-1)),"", IFERROR($J32*OFFSET('Raw Data'!$A$3,MATCH('Data above threshold'!$A32,'Raw Data'!$B$4:$B$185,0),MATCH('Data above threshold'!BQ$4,'Raw Data'!$3:$3,0)-1),"NA"))</f>
        <v/>
      </c>
      <c r="BP32" s="103" t="str">
        <f aca="true">IF(ISBLANK(OFFSET('Raw Data'!$A$3,MATCH('Data above threshold'!$A32,'Raw Data'!$B$4:$B$185,0),MATCH('Data above threshold'!BR$4,'Raw Data'!$3:$3,0)-1)),"", IFERROR($J32*OFFSET('Raw Data'!$A$3,MATCH('Data above threshold'!$A32,'Raw Data'!$B$4:$B$185,0),MATCH('Data above threshold'!BR$4,'Raw Data'!$3:$3,0)-1),"NA"))</f>
        <v/>
      </c>
      <c r="BQ32" s="103" t="str">
        <f aca="true">IF(ISBLANK(OFFSET('Raw Data'!$A$3,MATCH('Data above threshold'!$A32,'Raw Data'!$B$4:$B$185,0),MATCH('Data above threshold'!BS$4,'Raw Data'!$3:$3,0)-1)),"", IFERROR($J32*OFFSET('Raw Data'!$A$3,MATCH('Data above threshold'!$A32,'Raw Data'!$B$4:$B$185,0),MATCH('Data above threshold'!BS$4,'Raw Data'!$3:$3,0)-1),"NA"))</f>
        <v/>
      </c>
      <c r="BR32" s="103" t="str">
        <f aca="true">IF(ISBLANK(OFFSET('Raw Data'!$A$3,MATCH('Data above threshold'!$A32,'Raw Data'!$B$4:$B$185,0),MATCH('Data above threshold'!BT$4,'Raw Data'!$3:$3,0)-1)),"", IFERROR($J32*OFFSET('Raw Data'!$A$3,MATCH('Data above threshold'!$A32,'Raw Data'!$B$4:$B$185,0),MATCH('Data above threshold'!BT$4,'Raw Data'!$3:$3,0)-1),"NA"))</f>
        <v/>
      </c>
      <c r="BS32" s="103" t="str">
        <f aca="true">IF(ISBLANK(OFFSET('Raw Data'!$A$3,MATCH('Data above threshold'!$A32,'Raw Data'!$B$4:$B$185,0),MATCH('Data above threshold'!BU$4,'Raw Data'!$3:$3,0)-1)),"", IFERROR($J32*OFFSET('Raw Data'!$A$3,MATCH('Data above threshold'!$A32,'Raw Data'!$B$4:$B$185,0),MATCH('Data above threshold'!BU$4,'Raw Data'!$3:$3,0)-1),"NA"))</f>
        <v/>
      </c>
      <c r="BT32" s="103" t="str">
        <f aca="true">IF(ISBLANK(OFFSET('Raw Data'!$A$3,MATCH('Data above threshold'!$A32,'Raw Data'!$B$4:$B$185,0),MATCH('Data above threshold'!BV$4,'Raw Data'!$3:$3,0)-1)),"", IFERROR($J32*OFFSET('Raw Data'!$A$3,MATCH('Data above threshold'!$A32,'Raw Data'!$B$4:$B$185,0),MATCH('Data above threshold'!BV$4,'Raw Data'!$3:$3,0)-1),"NA"))</f>
        <v/>
      </c>
      <c r="BU32" s="103" t="str">
        <f aca="true">IF(ISBLANK(OFFSET('Raw Data'!$A$3,MATCH('Data above threshold'!$A32,'Raw Data'!$B$4:$B$185,0),MATCH('Data above threshold'!BW$4,'Raw Data'!$3:$3,0)-1)),"", IFERROR($J32*OFFSET('Raw Data'!$A$3,MATCH('Data above threshold'!$A32,'Raw Data'!$B$4:$B$185,0),MATCH('Data above threshold'!BW$4,'Raw Data'!$3:$3,0)-1),"NA"))</f>
        <v/>
      </c>
      <c r="BV32" s="103" t="str">
        <f aca="true">IF(ISBLANK(OFFSET('Raw Data'!$A$3,MATCH('Data above threshold'!$A32,'Raw Data'!$B$4:$B$185,0),MATCH('Data above threshold'!BX$4,'Raw Data'!$3:$3,0)-1)),"", IFERROR($J32*OFFSET('Raw Data'!$A$3,MATCH('Data above threshold'!$A32,'Raw Data'!$B$4:$B$185,0),MATCH('Data above threshold'!BX$4,'Raw Data'!$3:$3,0)-1),"NA"))</f>
        <v/>
      </c>
      <c r="BW32" s="103" t="str">
        <f aca="true">IF(ISBLANK(OFFSET('Raw Data'!$A$3,MATCH('Data above threshold'!$A32,'Raw Data'!$B$4:$B$185,0),MATCH('Data above threshold'!BY$4,'Raw Data'!$3:$3,0)-1)),"", IFERROR($J32*OFFSET('Raw Data'!$A$3,MATCH('Data above threshold'!$A32,'Raw Data'!$B$4:$B$185,0),MATCH('Data above threshold'!BY$4,'Raw Data'!$3:$3,0)-1),"NA"))</f>
        <v/>
      </c>
      <c r="BX32" s="103" t="str">
        <f aca="true">IF(ISBLANK(OFFSET('Raw Data'!$A$3,MATCH('Data above threshold'!$A32,'Raw Data'!$B$4:$B$185,0),MATCH('Data above threshold'!BZ$4,'Raw Data'!$3:$3,0)-1)),"", IFERROR($J32*OFFSET('Raw Data'!$A$3,MATCH('Data above threshold'!$A32,'Raw Data'!$B$4:$B$185,0),MATCH('Data above threshold'!BZ$4,'Raw Data'!$3:$3,0)-1),"NA"))</f>
        <v/>
      </c>
      <c r="BY32" s="103" t="str">
        <f aca="true">IF(ISBLANK(OFFSET('Raw Data'!$A$3,MATCH('Data above threshold'!$A32,'Raw Data'!$B$4:$B$185,0),MATCH('Data above threshold'!CA$4,'Raw Data'!$3:$3,0)-1)),"", IFERROR($J32*OFFSET('Raw Data'!$A$3,MATCH('Data above threshold'!$A32,'Raw Data'!$B$4:$B$185,0),MATCH('Data above threshold'!CA$4,'Raw Data'!$3:$3,0)-1),"NA"))</f>
        <v/>
      </c>
      <c r="BZ32" s="103" t="str">
        <f aca="true">IF(ISBLANK(OFFSET('Raw Data'!$A$3,MATCH('Data above threshold'!$A32,'Raw Data'!$B$4:$B$185,0),MATCH('Data above threshold'!CB$4,'Raw Data'!$3:$3,0)-1)),"", IFERROR($J32*OFFSET('Raw Data'!$A$3,MATCH('Data above threshold'!$A32,'Raw Data'!$B$4:$B$185,0),MATCH('Data above threshold'!CB$4,'Raw Data'!$3:$3,0)-1),"NA"))</f>
        <v/>
      </c>
      <c r="CA32" s="103" t="str">
        <f aca="true">IF(ISBLANK(OFFSET('Raw Data'!$A$3,MATCH('Data above threshold'!$A32,'Raw Data'!$B$4:$B$185,0),MATCH('Data above threshold'!CC$4,'Raw Data'!$3:$3,0)-1)),"", IFERROR($J32*OFFSET('Raw Data'!$A$3,MATCH('Data above threshold'!$A32,'Raw Data'!$B$4:$B$185,0),MATCH('Data above threshold'!CC$4,'Raw Data'!$3:$3,0)-1),"NA"))</f>
        <v/>
      </c>
      <c r="CB32" s="103" t="str">
        <f aca="true">IF(ISBLANK(OFFSET('Raw Data'!$A$3,MATCH('Data above threshold'!$A32,'Raw Data'!$B$4:$B$185,0),MATCH('Data above threshold'!CD$4,'Raw Data'!$3:$3,0)-1)),"", IFERROR($J32*OFFSET('Raw Data'!$A$3,MATCH('Data above threshold'!$A32,'Raw Data'!$B$4:$B$185,0),MATCH('Data above threshold'!CD$4,'Raw Data'!$3:$3,0)-1),"NA"))</f>
        <v/>
      </c>
      <c r="CC32" s="103" t="str">
        <f aca="true">IF(ISBLANK(OFFSET('Raw Data'!$A$3,MATCH('Data above threshold'!$A32,'Raw Data'!$B$4:$B$185,0),MATCH('Data above threshold'!CE$4,'Raw Data'!$3:$3,0)-1)),"", IFERROR($J32*OFFSET('Raw Data'!$A$3,MATCH('Data above threshold'!$A32,'Raw Data'!$B$4:$B$185,0),MATCH('Data above threshold'!CE$4,'Raw Data'!$3:$3,0)-1),"NA"))</f>
        <v/>
      </c>
      <c r="CD32" s="103" t="str">
        <f aca="true">IF(ISBLANK(OFFSET('Raw Data'!$A$3,MATCH('Data above threshold'!$A32,'Raw Data'!$B$4:$B$185,0),MATCH('Data above threshold'!CF$4,'Raw Data'!$3:$3,0)-1)),"", IFERROR($J32*OFFSET('Raw Data'!$A$3,MATCH('Data above threshold'!$A32,'Raw Data'!$B$4:$B$185,0),MATCH('Data above threshold'!CF$4,'Raw Data'!$3:$3,0)-1),"NA"))</f>
        <v/>
      </c>
      <c r="CE32" s="103" t="str">
        <f aca="true">IF(ISBLANK(OFFSET('Raw Data'!$A$3,MATCH('Data above threshold'!$A32,'Raw Data'!$B$4:$B$185,0),MATCH('Data above threshold'!CG$4,'Raw Data'!$3:$3,0)-1)),"", IFERROR($J32*OFFSET('Raw Data'!$A$3,MATCH('Data above threshold'!$A32,'Raw Data'!$B$4:$B$185,0),MATCH('Data above threshold'!CG$4,'Raw Data'!$3:$3,0)-1),"NA"))</f>
        <v/>
      </c>
      <c r="CF32" s="103" t="str">
        <f aca="true">IF(ISBLANK(OFFSET('Raw Data'!$A$3,MATCH('Data above threshold'!$A32,'Raw Data'!$B$4:$B$185,0),MATCH('Data above threshold'!CH$4,'Raw Data'!$3:$3,0)-1)),"", IFERROR($J32*OFFSET('Raw Data'!$A$3,MATCH('Data above threshold'!$A32,'Raw Data'!$B$4:$B$185,0),MATCH('Data above threshold'!CH$4,'Raw Data'!$3:$3,0)-1),"NA"))</f>
        <v/>
      </c>
      <c r="CG32" s="103" t="str">
        <f aca="true">IF(ISBLANK(OFFSET('Raw Data'!$A$3,MATCH('Data above threshold'!$A32,'Raw Data'!$B$4:$B$185,0),MATCH('Data above threshold'!CI$4,'Raw Data'!$3:$3,0)-1)),"", IFERROR($J32*OFFSET('Raw Data'!$A$3,MATCH('Data above threshold'!$A32,'Raw Data'!$B$4:$B$185,0),MATCH('Data above threshold'!CI$4,'Raw Data'!$3:$3,0)-1),"NA"))</f>
        <v/>
      </c>
      <c r="CH32" s="103" t="str">
        <f aca="true">IF(ISBLANK(OFFSET('Raw Data'!$A$3,MATCH('Data above threshold'!$A32,'Raw Data'!$B$4:$B$185,0),MATCH('Data above threshold'!CJ$4,'Raw Data'!$3:$3,0)-1)),"", IFERROR($J32*OFFSET('Raw Data'!$A$3,MATCH('Data above threshold'!$A32,'Raw Data'!$B$4:$B$185,0),MATCH('Data above threshold'!CJ$4,'Raw Data'!$3:$3,0)-1),"NA"))</f>
        <v/>
      </c>
      <c r="CI32" s="103" t="str">
        <f aca="true">IF(ISBLANK(OFFSET('Raw Data'!$A$3,MATCH('Data above threshold'!$A32,'Raw Data'!$B$4:$B$185,0),MATCH('Data above threshold'!CK$4,'Raw Data'!$3:$3,0)-1)),"", IFERROR($J32*OFFSET('Raw Data'!$A$3,MATCH('Data above threshold'!$A32,'Raw Data'!$B$4:$B$185,0),MATCH('Data above threshold'!CK$4,'Raw Data'!$3:$3,0)-1),"NA"))</f>
        <v/>
      </c>
      <c r="CJ32" s="103" t="str">
        <f aca="true">IF(ISBLANK(OFFSET('Raw Data'!$A$3,MATCH('Data above threshold'!$A32,'Raw Data'!$B$4:$B$185,0),MATCH('Data above threshold'!CL$4,'Raw Data'!$3:$3,0)-1)),"", IFERROR($J32*OFFSET('Raw Data'!$A$3,MATCH('Data above threshold'!$A32,'Raw Data'!$B$4:$B$185,0),MATCH('Data above threshold'!CL$4,'Raw Data'!$3:$3,0)-1),"NA"))</f>
        <v/>
      </c>
      <c r="CK32" s="103" t="str">
        <f aca="true">IF(ISBLANK(OFFSET('Raw Data'!$A$3,MATCH('Data above threshold'!$A32,'Raw Data'!$B$4:$B$185,0),MATCH('Data above threshold'!CM$4,'Raw Data'!$3:$3,0)-1)),"", IFERROR($J32*OFFSET('Raw Data'!$A$3,MATCH('Data above threshold'!$A32,'Raw Data'!$B$4:$B$185,0),MATCH('Data above threshold'!CM$4,'Raw Data'!$3:$3,0)-1),"NA"))</f>
        <v/>
      </c>
      <c r="CL32" s="103" t="str">
        <f aca="true">IF(ISBLANK(OFFSET('Raw Data'!$A$3,MATCH('Data above threshold'!$A32,'Raw Data'!$B$4:$B$185,0),MATCH('Data above threshold'!CN$4,'Raw Data'!$3:$3,0)-1)),"", IFERROR($J32*OFFSET('Raw Data'!$A$3,MATCH('Data above threshold'!$A32,'Raw Data'!$B$4:$B$185,0),MATCH('Data above threshold'!CN$4,'Raw Data'!$3:$3,0)-1),"NA"))</f>
        <v/>
      </c>
      <c r="CM32" s="103" t="str">
        <f aca="true">IF(ISBLANK(OFFSET('Raw Data'!$A$3,MATCH('Data above threshold'!$A32,'Raw Data'!$B$4:$B$185,0),MATCH('Data above threshold'!CO$4,'Raw Data'!$3:$3,0)-1)),"", IFERROR($J32*OFFSET('Raw Data'!$A$3,MATCH('Data above threshold'!$A32,'Raw Data'!$B$4:$B$185,0),MATCH('Data above threshold'!CO$4,'Raw Data'!$3:$3,0)-1),"NA"))</f>
        <v/>
      </c>
      <c r="CN32" s="103" t="str">
        <f aca="true">IF(ISBLANK(OFFSET('Raw Data'!$A$3,MATCH('Data above threshold'!$A32,'Raw Data'!$B$4:$B$185,0),MATCH('Data above threshold'!CP$4,'Raw Data'!$3:$3,0)-1)),"", IFERROR($J32*OFFSET('Raw Data'!$A$3,MATCH('Data above threshold'!$A32,'Raw Data'!$B$4:$B$185,0),MATCH('Data above threshold'!CP$4,'Raw Data'!$3:$3,0)-1),"NA"))</f>
        <v/>
      </c>
      <c r="CO32" s="103" t="str">
        <f aca="true">IF(ISBLANK(OFFSET('Raw Data'!$A$3,MATCH('Data above threshold'!$A32,'Raw Data'!$B$4:$B$185,0),MATCH('Data above threshold'!CQ$4,'Raw Data'!$3:$3,0)-1)),"", IFERROR($J32*OFFSET('Raw Data'!$A$3,MATCH('Data above threshold'!$A32,'Raw Data'!$B$4:$B$185,0),MATCH('Data above threshold'!CQ$4,'Raw Data'!$3:$3,0)-1),"NA"))</f>
        <v/>
      </c>
      <c r="CP32" s="103" t="str">
        <f aca="true">IF(ISBLANK(OFFSET('Raw Data'!$A$3,MATCH('Data above threshold'!$A32,'Raw Data'!$B$4:$B$185,0),MATCH('Data above threshold'!CR$4,'Raw Data'!$3:$3,0)-1)),"", IFERROR($J32*OFFSET('Raw Data'!$A$3,MATCH('Data above threshold'!$A32,'Raw Data'!$B$4:$B$185,0),MATCH('Data above threshold'!CR$4,'Raw Data'!$3:$3,0)-1),"NA"))</f>
        <v/>
      </c>
    </row>
    <row r="33" s="103" customFormat="true" ht="15.5" hidden="false" customHeight="false" outlineLevel="0" collapsed="false">
      <c r="A33" s="107" t="n">
        <v>1331</v>
      </c>
      <c r="B33" s="107" t="n">
        <v>4</v>
      </c>
      <c r="C33" s="103" t="str">
        <f aca="true">IF(ISBLANK(OFFSET('Raw Data'!$A$3,MATCH($A33,'Raw Data'!$B$4:$B$185,0),MATCH(C$4,'Raw Data'!$3:$3,0)-1)),"",OFFSET('Raw Data'!$A$3,MATCH($A33,'Raw Data'!$B$4:$B$185,0),MATCH(C$4,'Raw Data'!$3:$3,0)-1))</f>
        <v/>
      </c>
      <c r="D33" s="103" t="str">
        <f aca="true">IF(ISBLANK(OFFSET('Raw Data'!$A$3,MATCH($A33,'Raw Data'!$B$4:$B$185,0),MATCH(D$4,'Raw Data'!$3:$3,0)-1)),"",OFFSET('Raw Data'!$A$3,MATCH($A33,'Raw Data'!$B$4:$B$185,0),MATCH(D$4,'Raw Data'!$3:$3,0)-1))</f>
        <v>Expert assessment data - E.2.3</v>
      </c>
      <c r="E33" s="103" t="str">
        <f aca="true">IF(ISBLANK(OFFSET('Raw Data'!$A$3,MATCH($A33,'Raw Data'!$B$4:$B$185,0),MATCH(E$4,'Raw Data'!$3:$3,0)-1)),"",OFFSET('Raw Data'!$A$3,MATCH($A33,'Raw Data'!$B$4:$B$185,0),MATCH(E$4,'Raw Data'!$3:$3,0)-1))</f>
        <v> Measures that restrict anti-competitive behaviour and exploitation by monopolistic companies</v>
      </c>
      <c r="F33" s="103" t="str">
        <f aca="true">IF(ISBLANK(OFFSET('Raw Data'!$A$3,MATCH($A33,'Raw Data'!$B$4:$B$185,0),MATCH(F$4,'Raw Data'!$3:$3,0)-1)),"",OFFSET('Raw Data'!$A$3,MATCH($A33,'Raw Data'!$B$4:$B$185,0),MATCH(F$4,'Raw Data'!$3:$3,0)-1))</f>
        <v/>
      </c>
      <c r="G33" s="103" t="s">
        <v>217</v>
      </c>
      <c r="H33" s="103" t="str">
        <f aca="true">IF(ISBLANK(OFFSET('Raw Data'!$A$3,MATCH($A33,'Raw Data'!$B$4:$B$185,0),MATCH(H$4,'Raw Data'!$3:$3,0)-1)),"",OFFSET('Raw Data'!$A$3,MATCH($A33,'Raw Data'!$B$4:$B$185,0),MATCH(H$4,'Raw Data'!$3:$3,0)-1))</f>
        <v/>
      </c>
      <c r="I33" s="103" t="str">
        <f aca="true">IF(ISBLANK(OFFSET('Raw Data'!$A$3,MATCH($A33,'Raw Data'!$B$4:$B$185,0),MATCH(I$4,'Raw Data'!$3:$3,0)-1)),"",OFFSET('Raw Data'!$A$3,MATCH($A33,'Raw Data'!$B$4:$B$185,0),MATCH(I$4,'Raw Data'!$3:$3,0)-1))</f>
        <v>Plus</v>
      </c>
      <c r="J33" s="103" t="n">
        <f aca="false">IF(I33="","",IF(I33="Minus",-1,1))</f>
        <v>1</v>
      </c>
      <c r="K33" s="105" t="n">
        <f aca="false" t="array" ref="K33:K33">IFERROR(SKEW(IF(ISNUMBER(O33:CP33),O33:CP33,"")),"")</f>
        <v>-1.26741685804903</v>
      </c>
      <c r="L33" s="103" t="n">
        <f aca="true">IF(ISBLANK(OFFSET('Data above threshold'!$A$4,MATCH('Data above threshold'!$A33,'Data above threshold'!$A$5:$A$185,0),MATCH('Data above threshold'!N$4,'Data above threshold'!$4:$4,0)-1)),1,OFFSET('Data above threshold'!$A$4,MATCH('Data above threshold'!$A33,'Data above threshold'!$A$5:$A$185,0),MATCH('Data above threshold'!N$4,'Data above threshold'!$4:$4,0)-1))</f>
        <v>0</v>
      </c>
      <c r="M33" s="103" t="str">
        <f aca="true">IF(ISBLANK(OFFSET('Data above threshold'!$A$4,MATCH('Data above threshold'!$A33,'Data above threshold'!$A$5:$A$185,0),MATCH('Data above threshold'!O$4,'Data above threshold'!$4:$4,0)-1)),"",OFFSET('Data above threshold'!$A$4,MATCH('Data above threshold'!$A33,'Data above threshold'!$A$5:$A$185,0),MATCH('Data above threshold'!O$4,'Data above threshold'!$4:$4,0)-1))</f>
        <v/>
      </c>
      <c r="N33" s="106" t="n">
        <f aca="false" t="array" ref="N33:N33">IF(B33&lt;4,"",1-IFERROR(SUM(ISNUMBER(O33:CP33)*(1-$O$3:$CP$3))/COUNTIF($O$3:$CP$3,0),0))</f>
        <v>0.025</v>
      </c>
      <c r="O33" s="103" t="n">
        <f aca="true">IF(ISBLANK(OFFSET('Raw Data'!$A$3,MATCH('Data above threshold'!$A33,'Raw Data'!$B$4:$B$185,0),MATCH('Data above threshold'!Q$4,'Raw Data'!$3:$3,0)-1)),"", IFERROR($J33*OFFSET('Raw Data'!$A$3,MATCH('Data above threshold'!$A33,'Raw Data'!$B$4:$B$185,0),MATCH('Data above threshold'!Q$4,'Raw Data'!$3:$3,0)-1),"NA"))</f>
        <v>2</v>
      </c>
      <c r="P33" s="103" t="n">
        <f aca="true">IF(ISBLANK(OFFSET('Raw Data'!$A$3,MATCH('Data above threshold'!$A33,'Raw Data'!$B$4:$B$185,0),MATCH('Data above threshold'!R$4,'Raw Data'!$3:$3,0)-1)),"", IFERROR($J33*OFFSET('Raw Data'!$A$3,MATCH('Data above threshold'!$A33,'Raw Data'!$B$4:$B$185,0),MATCH('Data above threshold'!R$4,'Raw Data'!$3:$3,0)-1),"NA"))</f>
        <v>2</v>
      </c>
      <c r="Q33" s="103" t="n">
        <f aca="true">IF(ISBLANK(OFFSET('Raw Data'!$A$3,MATCH('Data above threshold'!$A33,'Raw Data'!$B$4:$B$185,0),MATCH('Data above threshold'!S$4,'Raw Data'!$3:$3,0)-1)),"", IFERROR($J33*OFFSET('Raw Data'!$A$3,MATCH('Data above threshold'!$A33,'Raw Data'!$B$4:$B$185,0),MATCH('Data above threshold'!S$4,'Raw Data'!$3:$3,0)-1),"NA"))</f>
        <v>2</v>
      </c>
      <c r="R33" s="103" t="n">
        <f aca="true">IF(ISBLANK(OFFSET('Raw Data'!$A$3,MATCH('Data above threshold'!$A33,'Raw Data'!$B$4:$B$185,0),MATCH('Data above threshold'!T$4,'Raw Data'!$3:$3,0)-1)),"", IFERROR($J33*OFFSET('Raw Data'!$A$3,MATCH('Data above threshold'!$A33,'Raw Data'!$B$4:$B$185,0),MATCH('Data above threshold'!T$4,'Raw Data'!$3:$3,0)-1),"NA"))</f>
        <v>2</v>
      </c>
      <c r="S33" s="103" t="n">
        <f aca="true">IF(ISBLANK(OFFSET('Raw Data'!$A$3,MATCH('Data above threshold'!$A33,'Raw Data'!$B$4:$B$185,0),MATCH('Data above threshold'!U$4,'Raw Data'!$3:$3,0)-1)),"", IFERROR($J33*OFFSET('Raw Data'!$A$3,MATCH('Data above threshold'!$A33,'Raw Data'!$B$4:$B$185,0),MATCH('Data above threshold'!U$4,'Raw Data'!$3:$3,0)-1),"NA"))</f>
        <v>2</v>
      </c>
      <c r="T33" s="103" t="n">
        <f aca="true">IF(ISBLANK(OFFSET('Raw Data'!$A$3,MATCH('Data above threshold'!$A33,'Raw Data'!$B$4:$B$185,0),MATCH('Data above threshold'!V$4,'Raw Data'!$3:$3,0)-1)),"", IFERROR($J33*OFFSET('Raw Data'!$A$3,MATCH('Data above threshold'!$A33,'Raw Data'!$B$4:$B$185,0),MATCH('Data above threshold'!V$4,'Raw Data'!$3:$3,0)-1),"NA"))</f>
        <v>1</v>
      </c>
      <c r="U33" s="103" t="n">
        <f aca="true">IF(ISBLANK(OFFSET('Raw Data'!$A$3,MATCH('Data above threshold'!$A33,'Raw Data'!$B$4:$B$185,0),MATCH('Data above threshold'!W$4,'Raw Data'!$3:$3,0)-1)),"", IFERROR($J33*OFFSET('Raw Data'!$A$3,MATCH('Data above threshold'!$A33,'Raw Data'!$B$4:$B$185,0),MATCH('Data above threshold'!W$4,'Raw Data'!$3:$3,0)-1),"NA"))</f>
        <v>1</v>
      </c>
      <c r="V33" s="103" t="n">
        <f aca="true">IF(ISBLANK(OFFSET('Raw Data'!$A$3,MATCH('Data above threshold'!$A33,'Raw Data'!$B$4:$B$185,0),MATCH('Data above threshold'!X$4,'Raw Data'!$3:$3,0)-1)),"", IFERROR($J33*OFFSET('Raw Data'!$A$3,MATCH('Data above threshold'!$A33,'Raw Data'!$B$4:$B$185,0),MATCH('Data above threshold'!X$4,'Raw Data'!$3:$3,0)-1),"NA"))</f>
        <v>2</v>
      </c>
      <c r="W33" s="103" t="n">
        <f aca="true">IF(ISBLANK(OFFSET('Raw Data'!$A$3,MATCH('Data above threshold'!$A33,'Raw Data'!$B$4:$B$185,0),MATCH('Data above threshold'!Y$4,'Raw Data'!$3:$3,0)-1)),"", IFERROR($J33*OFFSET('Raw Data'!$A$3,MATCH('Data above threshold'!$A33,'Raw Data'!$B$4:$B$185,0),MATCH('Data above threshold'!Y$4,'Raw Data'!$3:$3,0)-1),"NA"))</f>
        <v>2</v>
      </c>
      <c r="X33" s="103" t="n">
        <f aca="true">IF(ISBLANK(OFFSET('Raw Data'!$A$3,MATCH('Data above threshold'!$A33,'Raw Data'!$B$4:$B$185,0),MATCH('Data above threshold'!Z$4,'Raw Data'!$3:$3,0)-1)),"", IFERROR($J33*OFFSET('Raw Data'!$A$3,MATCH('Data above threshold'!$A33,'Raw Data'!$B$4:$B$185,0),MATCH('Data above threshold'!Z$4,'Raw Data'!$3:$3,0)-1),"NA"))</f>
        <v>2</v>
      </c>
      <c r="Y33" s="103" t="n">
        <f aca="true">IF(ISBLANK(OFFSET('Raw Data'!$A$3,MATCH('Data above threshold'!$A33,'Raw Data'!$B$4:$B$185,0),MATCH('Data above threshold'!AA$4,'Raw Data'!$3:$3,0)-1)),"", IFERROR($J33*OFFSET('Raw Data'!$A$3,MATCH('Data above threshold'!$A33,'Raw Data'!$B$4:$B$185,0),MATCH('Data above threshold'!AA$4,'Raw Data'!$3:$3,0)-1),"NA"))</f>
        <v>2</v>
      </c>
      <c r="Z33" s="103" t="n">
        <f aca="true">IF(ISBLANK(OFFSET('Raw Data'!$A$3,MATCH('Data above threshold'!$A33,'Raw Data'!$B$4:$B$185,0),MATCH('Data above threshold'!AB$4,'Raw Data'!$3:$3,0)-1)),"", IFERROR($J33*OFFSET('Raw Data'!$A$3,MATCH('Data above threshold'!$A33,'Raw Data'!$B$4:$B$185,0),MATCH('Data above threshold'!AB$4,'Raw Data'!$3:$3,0)-1),"NA"))</f>
        <v>1</v>
      </c>
      <c r="AA33" s="103" t="str">
        <f aca="true">IF(ISBLANK(OFFSET('Raw Data'!$A$3,MATCH('Data above threshold'!$A33,'Raw Data'!$B$4:$B$185,0),MATCH('Data above threshold'!AC$4,'Raw Data'!$3:$3,0)-1)),"", IFERROR($J33*OFFSET('Raw Data'!$A$3,MATCH('Data above threshold'!$A33,'Raw Data'!$B$4:$B$185,0),MATCH('Data above threshold'!AC$4,'Raw Data'!$3:$3,0)-1),"NA"))</f>
        <v/>
      </c>
      <c r="AB33" s="103" t="n">
        <f aca="true">IF(ISBLANK(OFFSET('Raw Data'!$A$3,MATCH('Data above threshold'!$A33,'Raw Data'!$B$4:$B$185,0),MATCH('Data above threshold'!AD$4,'Raw Data'!$3:$3,0)-1)),"", IFERROR($J33*OFFSET('Raw Data'!$A$3,MATCH('Data above threshold'!$A33,'Raw Data'!$B$4:$B$185,0),MATCH('Data above threshold'!AD$4,'Raw Data'!$3:$3,0)-1),"NA"))</f>
        <v>2</v>
      </c>
      <c r="AC33" s="103" t="n">
        <f aca="true">IF(ISBLANK(OFFSET('Raw Data'!$A$3,MATCH('Data above threshold'!$A33,'Raw Data'!$B$4:$B$185,0),MATCH('Data above threshold'!AE$4,'Raw Data'!$3:$3,0)-1)),"", IFERROR($J33*OFFSET('Raw Data'!$A$3,MATCH('Data above threshold'!$A33,'Raw Data'!$B$4:$B$185,0),MATCH('Data above threshold'!AE$4,'Raw Data'!$3:$3,0)-1),"NA"))</f>
        <v>2</v>
      </c>
      <c r="AD33" s="103" t="n">
        <f aca="true">IF(ISBLANK(OFFSET('Raw Data'!$A$3,MATCH('Data above threshold'!$A33,'Raw Data'!$B$4:$B$185,0),MATCH('Data above threshold'!AF$4,'Raw Data'!$3:$3,0)-1)),"", IFERROR($J33*OFFSET('Raw Data'!$A$3,MATCH('Data above threshold'!$A33,'Raw Data'!$B$4:$B$185,0),MATCH('Data above threshold'!AF$4,'Raw Data'!$3:$3,0)-1),"NA"))</f>
        <v>2</v>
      </c>
      <c r="AE33" s="103" t="n">
        <f aca="true">IF(ISBLANK(OFFSET('Raw Data'!$A$3,MATCH('Data above threshold'!$A33,'Raw Data'!$B$4:$B$185,0),MATCH('Data above threshold'!AG$4,'Raw Data'!$3:$3,0)-1)),"", IFERROR($J33*OFFSET('Raw Data'!$A$3,MATCH('Data above threshold'!$A33,'Raw Data'!$B$4:$B$185,0),MATCH('Data above threshold'!AG$4,'Raw Data'!$3:$3,0)-1),"NA"))</f>
        <v>2</v>
      </c>
      <c r="AF33" s="103" t="n">
        <f aca="true">IF(ISBLANK(OFFSET('Raw Data'!$A$3,MATCH('Data above threshold'!$A33,'Raw Data'!$B$4:$B$185,0),MATCH('Data above threshold'!AH$4,'Raw Data'!$3:$3,0)-1)),"", IFERROR($J33*OFFSET('Raw Data'!$A$3,MATCH('Data above threshold'!$A33,'Raw Data'!$B$4:$B$185,0),MATCH('Data above threshold'!AH$4,'Raw Data'!$3:$3,0)-1),"NA"))</f>
        <v>2</v>
      </c>
      <c r="AG33" s="103" t="n">
        <f aca="true">IF(ISBLANK(OFFSET('Raw Data'!$A$3,MATCH('Data above threshold'!$A33,'Raw Data'!$B$4:$B$185,0),MATCH('Data above threshold'!AI$4,'Raw Data'!$3:$3,0)-1)),"", IFERROR($J33*OFFSET('Raw Data'!$A$3,MATCH('Data above threshold'!$A33,'Raw Data'!$B$4:$B$185,0),MATCH('Data above threshold'!AI$4,'Raw Data'!$3:$3,0)-1),"NA"))</f>
        <v>2</v>
      </c>
      <c r="AH33" s="103" t="n">
        <f aca="true">IF(ISBLANK(OFFSET('Raw Data'!$A$3,MATCH('Data above threshold'!$A33,'Raw Data'!$B$4:$B$185,0),MATCH('Data above threshold'!AJ$4,'Raw Data'!$3:$3,0)-1)),"", IFERROR($J33*OFFSET('Raw Data'!$A$3,MATCH('Data above threshold'!$A33,'Raw Data'!$B$4:$B$185,0),MATCH('Data above threshold'!AJ$4,'Raw Data'!$3:$3,0)-1),"NA"))</f>
        <v>2</v>
      </c>
      <c r="AI33" s="103" t="n">
        <f aca="true">IF(ISBLANK(OFFSET('Raw Data'!$A$3,MATCH('Data above threshold'!$A33,'Raw Data'!$B$4:$B$185,0),MATCH('Data above threshold'!AK$4,'Raw Data'!$3:$3,0)-1)),"", IFERROR($J33*OFFSET('Raw Data'!$A$3,MATCH('Data above threshold'!$A33,'Raw Data'!$B$4:$B$185,0),MATCH('Data above threshold'!AK$4,'Raw Data'!$3:$3,0)-1),"NA"))</f>
        <v>1</v>
      </c>
      <c r="AJ33" s="103" t="n">
        <f aca="true">IF(ISBLANK(OFFSET('Raw Data'!$A$3,MATCH('Data above threshold'!$A33,'Raw Data'!$B$4:$B$185,0),MATCH('Data above threshold'!AL$4,'Raw Data'!$3:$3,0)-1)),"", IFERROR($J33*OFFSET('Raw Data'!$A$3,MATCH('Data above threshold'!$A33,'Raw Data'!$B$4:$B$185,0),MATCH('Data above threshold'!AL$4,'Raw Data'!$3:$3,0)-1),"NA"))</f>
        <v>2</v>
      </c>
      <c r="AK33" s="103" t="n">
        <f aca="true">IF(ISBLANK(OFFSET('Raw Data'!$A$3,MATCH('Data above threshold'!$A33,'Raw Data'!$B$4:$B$185,0),MATCH('Data above threshold'!AM$4,'Raw Data'!$3:$3,0)-1)),"", IFERROR($J33*OFFSET('Raw Data'!$A$3,MATCH('Data above threshold'!$A33,'Raw Data'!$B$4:$B$185,0),MATCH('Data above threshold'!AM$4,'Raw Data'!$3:$3,0)-1),"NA"))</f>
        <v>2</v>
      </c>
      <c r="AL33" s="103" t="n">
        <f aca="true">IF(ISBLANK(OFFSET('Raw Data'!$A$3,MATCH('Data above threshold'!$A33,'Raw Data'!$B$4:$B$185,0),MATCH('Data above threshold'!AN$4,'Raw Data'!$3:$3,0)-1)),"", IFERROR($J33*OFFSET('Raw Data'!$A$3,MATCH('Data above threshold'!$A33,'Raw Data'!$B$4:$B$185,0),MATCH('Data above threshold'!AN$4,'Raw Data'!$3:$3,0)-1),"NA"))</f>
        <v>2</v>
      </c>
      <c r="AM33" s="103" t="n">
        <f aca="true">IF(ISBLANK(OFFSET('Raw Data'!$A$3,MATCH('Data above threshold'!$A33,'Raw Data'!$B$4:$B$185,0),MATCH('Data above threshold'!AO$4,'Raw Data'!$3:$3,0)-1)),"", IFERROR($J33*OFFSET('Raw Data'!$A$3,MATCH('Data above threshold'!$A33,'Raw Data'!$B$4:$B$185,0),MATCH('Data above threshold'!AO$4,'Raw Data'!$3:$3,0)-1),"NA"))</f>
        <v>2</v>
      </c>
      <c r="AN33" s="103" t="n">
        <f aca="true">IF(ISBLANK(OFFSET('Raw Data'!$A$3,MATCH('Data above threshold'!$A33,'Raw Data'!$B$4:$B$185,0),MATCH('Data above threshold'!AP$4,'Raw Data'!$3:$3,0)-1)),"", IFERROR($J33*OFFSET('Raw Data'!$A$3,MATCH('Data above threshold'!$A33,'Raw Data'!$B$4:$B$185,0),MATCH('Data above threshold'!AP$4,'Raw Data'!$3:$3,0)-1),"NA"))</f>
        <v>2</v>
      </c>
      <c r="AO33" s="103" t="n">
        <f aca="true">IF(ISBLANK(OFFSET('Raw Data'!$A$3,MATCH('Data above threshold'!$A33,'Raw Data'!$B$4:$B$185,0),MATCH('Data above threshold'!AQ$4,'Raw Data'!$3:$3,0)-1)),"", IFERROR($J33*OFFSET('Raw Data'!$A$3,MATCH('Data above threshold'!$A33,'Raw Data'!$B$4:$B$185,0),MATCH('Data above threshold'!AQ$4,'Raw Data'!$3:$3,0)-1),"NA"))</f>
        <v>2</v>
      </c>
      <c r="AP33" s="103" t="n">
        <f aca="true">IF(ISBLANK(OFFSET('Raw Data'!$A$3,MATCH('Data above threshold'!$A33,'Raw Data'!$B$4:$B$185,0),MATCH('Data above threshold'!AR$4,'Raw Data'!$3:$3,0)-1)),"", IFERROR($J33*OFFSET('Raw Data'!$A$3,MATCH('Data above threshold'!$A33,'Raw Data'!$B$4:$B$185,0),MATCH('Data above threshold'!AR$4,'Raw Data'!$3:$3,0)-1),"NA"))</f>
        <v>1</v>
      </c>
      <c r="AQ33" s="103" t="n">
        <f aca="true">IF(ISBLANK(OFFSET('Raw Data'!$A$3,MATCH('Data above threshold'!$A33,'Raw Data'!$B$4:$B$185,0),MATCH('Data above threshold'!AS$4,'Raw Data'!$3:$3,0)-1)),"", IFERROR($J33*OFFSET('Raw Data'!$A$3,MATCH('Data above threshold'!$A33,'Raw Data'!$B$4:$B$185,0),MATCH('Data above threshold'!AS$4,'Raw Data'!$3:$3,0)-1),"NA"))</f>
        <v>1</v>
      </c>
      <c r="AR33" s="103" t="n">
        <f aca="true">IF(ISBLANK(OFFSET('Raw Data'!$A$3,MATCH('Data above threshold'!$A33,'Raw Data'!$B$4:$B$185,0),MATCH('Data above threshold'!AT$4,'Raw Data'!$3:$3,0)-1)),"", IFERROR($J33*OFFSET('Raw Data'!$A$3,MATCH('Data above threshold'!$A33,'Raw Data'!$B$4:$B$185,0),MATCH('Data above threshold'!AT$4,'Raw Data'!$3:$3,0)-1),"NA"))</f>
        <v>2</v>
      </c>
      <c r="AS33" s="103" t="n">
        <f aca="true">IF(ISBLANK(OFFSET('Raw Data'!$A$3,MATCH('Data above threshold'!$A33,'Raw Data'!$B$4:$B$185,0),MATCH('Data above threshold'!AU$4,'Raw Data'!$3:$3,0)-1)),"", IFERROR($J33*OFFSET('Raw Data'!$A$3,MATCH('Data above threshold'!$A33,'Raw Data'!$B$4:$B$185,0),MATCH('Data above threshold'!AU$4,'Raw Data'!$3:$3,0)-1),"NA"))</f>
        <v>1</v>
      </c>
      <c r="AT33" s="103" t="n">
        <f aca="true">IF(ISBLANK(OFFSET('Raw Data'!$A$3,MATCH('Data above threshold'!$A33,'Raw Data'!$B$4:$B$185,0),MATCH('Data above threshold'!AV$4,'Raw Data'!$3:$3,0)-1)),"", IFERROR($J33*OFFSET('Raw Data'!$A$3,MATCH('Data above threshold'!$A33,'Raw Data'!$B$4:$B$185,0),MATCH('Data above threshold'!AV$4,'Raw Data'!$3:$3,0)-1),"NA"))</f>
        <v>2</v>
      </c>
      <c r="AU33" s="103" t="n">
        <f aca="true">IF(ISBLANK(OFFSET('Raw Data'!$A$3,MATCH('Data above threshold'!$A33,'Raw Data'!$B$4:$B$185,0),MATCH('Data above threshold'!AW$4,'Raw Data'!$3:$3,0)-1)),"", IFERROR($J33*OFFSET('Raw Data'!$A$3,MATCH('Data above threshold'!$A33,'Raw Data'!$B$4:$B$185,0),MATCH('Data above threshold'!AW$4,'Raw Data'!$3:$3,0)-1),"NA"))</f>
        <v>1.78</v>
      </c>
      <c r="AV33" s="103" t="n">
        <f aca="true">IF(ISBLANK(OFFSET('Raw Data'!$A$3,MATCH('Data above threshold'!$A33,'Raw Data'!$B$4:$B$185,0),MATCH('Data above threshold'!AX$4,'Raw Data'!$3:$3,0)-1)),"", IFERROR($J33*OFFSET('Raw Data'!$A$3,MATCH('Data above threshold'!$A33,'Raw Data'!$B$4:$B$185,0),MATCH('Data above threshold'!AX$4,'Raw Data'!$3:$3,0)-1),"NA"))</f>
        <v>2</v>
      </c>
      <c r="AW33" s="103" t="n">
        <f aca="true">IF(ISBLANK(OFFSET('Raw Data'!$A$3,MATCH('Data above threshold'!$A33,'Raw Data'!$B$4:$B$185,0),MATCH('Data above threshold'!AY$4,'Raw Data'!$3:$3,0)-1)),"", IFERROR($J33*OFFSET('Raw Data'!$A$3,MATCH('Data above threshold'!$A33,'Raw Data'!$B$4:$B$185,0),MATCH('Data above threshold'!AY$4,'Raw Data'!$3:$3,0)-1),"NA"))</f>
        <v>2</v>
      </c>
      <c r="AX33" s="103" t="n">
        <f aca="true">IF(ISBLANK(OFFSET('Raw Data'!$A$3,MATCH('Data above threshold'!$A33,'Raw Data'!$B$4:$B$185,0),MATCH('Data above threshold'!AZ$4,'Raw Data'!$3:$3,0)-1)),"", IFERROR($J33*OFFSET('Raw Data'!$A$3,MATCH('Data above threshold'!$A33,'Raw Data'!$B$4:$B$185,0),MATCH('Data above threshold'!AZ$4,'Raw Data'!$3:$3,0)-1),"NA"))</f>
        <v>2</v>
      </c>
      <c r="AY33" s="103" t="n">
        <f aca="true">IF(ISBLANK(OFFSET('Raw Data'!$A$3,MATCH('Data above threshold'!$A33,'Raw Data'!$B$4:$B$185,0),MATCH('Data above threshold'!BA$4,'Raw Data'!$3:$3,0)-1)),"", IFERROR($J33*OFFSET('Raw Data'!$A$3,MATCH('Data above threshold'!$A33,'Raw Data'!$B$4:$B$185,0),MATCH('Data above threshold'!BA$4,'Raw Data'!$3:$3,0)-1),"NA"))</f>
        <v>2</v>
      </c>
      <c r="AZ33" s="103" t="n">
        <f aca="true">IF(ISBLANK(OFFSET('Raw Data'!$A$3,MATCH('Data above threshold'!$A33,'Raw Data'!$B$4:$B$185,0),MATCH('Data above threshold'!BB$4,'Raw Data'!$3:$3,0)-1)),"", IFERROR($J33*OFFSET('Raw Data'!$A$3,MATCH('Data above threshold'!$A33,'Raw Data'!$B$4:$B$185,0),MATCH('Data above threshold'!BB$4,'Raw Data'!$3:$3,0)-1),"NA"))</f>
        <v>2</v>
      </c>
      <c r="BA33" s="103" t="n">
        <f aca="true">IF(ISBLANK(OFFSET('Raw Data'!$A$3,MATCH('Data above threshold'!$A33,'Raw Data'!$B$4:$B$185,0),MATCH('Data above threshold'!BC$4,'Raw Data'!$3:$3,0)-1)),"", IFERROR($J33*OFFSET('Raw Data'!$A$3,MATCH('Data above threshold'!$A33,'Raw Data'!$B$4:$B$185,0),MATCH('Data above threshold'!BC$4,'Raw Data'!$3:$3,0)-1),"NA"))</f>
        <v>2</v>
      </c>
      <c r="BB33" s="103" t="n">
        <f aca="true">IF(ISBLANK(OFFSET('Raw Data'!$A$3,MATCH('Data above threshold'!$A33,'Raw Data'!$B$4:$B$185,0),MATCH('Data above threshold'!BD$4,'Raw Data'!$3:$3,0)-1)),"", IFERROR($J33*OFFSET('Raw Data'!$A$3,MATCH('Data above threshold'!$A33,'Raw Data'!$B$4:$B$185,0),MATCH('Data above threshold'!BD$4,'Raw Data'!$3:$3,0)-1),"NA"))</f>
        <v>1</v>
      </c>
      <c r="BC33" s="103" t="n">
        <f aca="true">IF(ISBLANK(OFFSET('Raw Data'!$A$3,MATCH('Data above threshold'!$A33,'Raw Data'!$B$4:$B$185,0),MATCH('Data above threshold'!BE$4,'Raw Data'!$3:$3,0)-1)),"", IFERROR($J33*OFFSET('Raw Data'!$A$3,MATCH('Data above threshold'!$A33,'Raw Data'!$B$4:$B$185,0),MATCH('Data above threshold'!BE$4,'Raw Data'!$3:$3,0)-1),"NA"))</f>
        <v>1.5</v>
      </c>
      <c r="BD33" s="103" t="n">
        <f aca="true">IF(ISBLANK(OFFSET('Raw Data'!$A$3,MATCH('Data above threshold'!$A33,'Raw Data'!$B$4:$B$185,0),MATCH('Data above threshold'!BF$4,'Raw Data'!$3:$3,0)-1)),"", IFERROR($J33*OFFSET('Raw Data'!$A$3,MATCH('Data above threshold'!$A33,'Raw Data'!$B$4:$B$185,0),MATCH('Data above threshold'!BF$4,'Raw Data'!$3:$3,0)-1),"NA"))</f>
        <v>1.5</v>
      </c>
      <c r="BE33" s="103" t="n">
        <f aca="true">IF(ISBLANK(OFFSET('Raw Data'!$A$3,MATCH('Data above threshold'!$A33,'Raw Data'!$B$4:$B$185,0),MATCH('Data above threshold'!BG$4,'Raw Data'!$3:$3,0)-1)),"", IFERROR($J33*OFFSET('Raw Data'!$A$3,MATCH('Data above threshold'!$A33,'Raw Data'!$B$4:$B$185,0),MATCH('Data above threshold'!BG$4,'Raw Data'!$3:$3,0)-1),"NA"))</f>
        <v>2</v>
      </c>
      <c r="BF33" s="103" t="n">
        <f aca="true">IF(ISBLANK(OFFSET('Raw Data'!$A$3,MATCH('Data above threshold'!$A33,'Raw Data'!$B$4:$B$185,0),MATCH('Data above threshold'!BH$4,'Raw Data'!$3:$3,0)-1)),"", IFERROR($J33*OFFSET('Raw Data'!$A$3,MATCH('Data above threshold'!$A33,'Raw Data'!$B$4:$B$185,0),MATCH('Data above threshold'!BH$4,'Raw Data'!$3:$3,0)-1),"NA"))</f>
        <v>2</v>
      </c>
      <c r="BG33" s="103" t="n">
        <f aca="true">IF(ISBLANK(OFFSET('Raw Data'!$A$3,MATCH('Data above threshold'!$A33,'Raw Data'!$B$4:$B$185,0),MATCH('Data above threshold'!BI$4,'Raw Data'!$3:$3,0)-1)),"", IFERROR($J33*OFFSET('Raw Data'!$A$3,MATCH('Data above threshold'!$A33,'Raw Data'!$B$4:$B$185,0),MATCH('Data above threshold'!BI$4,'Raw Data'!$3:$3,0)-1),"NA"))</f>
        <v>2</v>
      </c>
      <c r="BH33" s="103" t="n">
        <f aca="true">IF(ISBLANK(OFFSET('Raw Data'!$A$3,MATCH('Data above threshold'!$A33,'Raw Data'!$B$4:$B$185,0),MATCH('Data above threshold'!BJ$4,'Raw Data'!$3:$3,0)-1)),"", IFERROR($J33*OFFSET('Raw Data'!$A$3,MATCH('Data above threshold'!$A33,'Raw Data'!$B$4:$B$185,0),MATCH('Data above threshold'!BJ$4,'Raw Data'!$3:$3,0)-1),"NA"))</f>
        <v>2</v>
      </c>
      <c r="BI33" s="103" t="n">
        <f aca="true">IF(ISBLANK(OFFSET('Raw Data'!$A$3,MATCH('Data above threshold'!$A33,'Raw Data'!$B$4:$B$185,0),MATCH('Data above threshold'!BK$4,'Raw Data'!$3:$3,0)-1)),"", IFERROR($J33*OFFSET('Raw Data'!$A$3,MATCH('Data above threshold'!$A33,'Raw Data'!$B$4:$B$185,0),MATCH('Data above threshold'!BK$4,'Raw Data'!$3:$3,0)-1),"NA"))</f>
        <v>2</v>
      </c>
      <c r="BJ33" s="103" t="n">
        <f aca="true">IF(ISBLANK(OFFSET('Raw Data'!$A$3,MATCH('Data above threshold'!$A33,'Raw Data'!$B$4:$B$185,0),MATCH('Data above threshold'!BL$4,'Raw Data'!$3:$3,0)-1)),"", IFERROR($J33*OFFSET('Raw Data'!$A$3,MATCH('Data above threshold'!$A33,'Raw Data'!$B$4:$B$185,0),MATCH('Data above threshold'!BL$4,'Raw Data'!$3:$3,0)-1),"NA"))</f>
        <v>1</v>
      </c>
      <c r="BK33" s="103" t="n">
        <f aca="true">IF(ISBLANK(OFFSET('Raw Data'!$A$3,MATCH('Data above threshold'!$A33,'Raw Data'!$B$4:$B$185,0),MATCH('Data above threshold'!BM$4,'Raw Data'!$3:$3,0)-1)),"", IFERROR($J33*OFFSET('Raw Data'!$A$3,MATCH('Data above threshold'!$A33,'Raw Data'!$B$4:$B$185,0),MATCH('Data above threshold'!BM$4,'Raw Data'!$3:$3,0)-1),"NA"))</f>
        <v>1</v>
      </c>
      <c r="BL33" s="103" t="n">
        <f aca="true">IF(ISBLANK(OFFSET('Raw Data'!$A$3,MATCH('Data above threshold'!$A33,'Raw Data'!$B$4:$B$185,0),MATCH('Data above threshold'!BN$4,'Raw Data'!$3:$3,0)-1)),"", IFERROR($J33*OFFSET('Raw Data'!$A$3,MATCH('Data above threshold'!$A33,'Raw Data'!$B$4:$B$185,0),MATCH('Data above threshold'!BN$4,'Raw Data'!$3:$3,0)-1),"NA"))</f>
        <v>2</v>
      </c>
      <c r="BM33" s="103" t="n">
        <f aca="true">IF(ISBLANK(OFFSET('Raw Data'!$A$3,MATCH('Data above threshold'!$A33,'Raw Data'!$B$4:$B$185,0),MATCH('Data above threshold'!BO$4,'Raw Data'!$3:$3,0)-1)),"", IFERROR($J33*OFFSET('Raw Data'!$A$3,MATCH('Data above threshold'!$A33,'Raw Data'!$B$4:$B$185,0),MATCH('Data above threshold'!BO$4,'Raw Data'!$3:$3,0)-1),"NA"))</f>
        <v>2</v>
      </c>
      <c r="BN33" s="103" t="n">
        <f aca="true">IF(ISBLANK(OFFSET('Raw Data'!$A$3,MATCH('Data above threshold'!$A33,'Raw Data'!$B$4:$B$185,0),MATCH('Data above threshold'!BP$4,'Raw Data'!$3:$3,0)-1)),"", IFERROR($J33*OFFSET('Raw Data'!$A$3,MATCH('Data above threshold'!$A33,'Raw Data'!$B$4:$B$185,0),MATCH('Data above threshold'!BP$4,'Raw Data'!$3:$3,0)-1),"NA"))</f>
        <v>2</v>
      </c>
      <c r="BO33" s="103" t="n">
        <f aca="true">IF(ISBLANK(OFFSET('Raw Data'!$A$3,MATCH('Data above threshold'!$A33,'Raw Data'!$B$4:$B$185,0),MATCH('Data above threshold'!BQ$4,'Raw Data'!$3:$3,0)-1)),"", IFERROR($J33*OFFSET('Raw Data'!$A$3,MATCH('Data above threshold'!$A33,'Raw Data'!$B$4:$B$185,0),MATCH('Data above threshold'!BQ$4,'Raw Data'!$3:$3,0)-1),"NA"))</f>
        <v>2</v>
      </c>
      <c r="BP33" s="103" t="n">
        <f aca="true">IF(ISBLANK(OFFSET('Raw Data'!$A$3,MATCH('Data above threshold'!$A33,'Raw Data'!$B$4:$B$185,0),MATCH('Data above threshold'!BR$4,'Raw Data'!$3:$3,0)-1)),"", IFERROR($J33*OFFSET('Raw Data'!$A$3,MATCH('Data above threshold'!$A33,'Raw Data'!$B$4:$B$185,0),MATCH('Data above threshold'!BR$4,'Raw Data'!$3:$3,0)-1),"NA"))</f>
        <v>2</v>
      </c>
      <c r="BQ33" s="103" t="n">
        <f aca="true">IF(ISBLANK(OFFSET('Raw Data'!$A$3,MATCH('Data above threshold'!$A33,'Raw Data'!$B$4:$B$185,0),MATCH('Data above threshold'!BS$4,'Raw Data'!$3:$3,0)-1)),"", IFERROR($J33*OFFSET('Raw Data'!$A$3,MATCH('Data above threshold'!$A33,'Raw Data'!$B$4:$B$185,0),MATCH('Data above threshold'!BS$4,'Raw Data'!$3:$3,0)-1),"NA"))</f>
        <v>2</v>
      </c>
      <c r="BR33" s="103" t="n">
        <f aca="true">IF(ISBLANK(OFFSET('Raw Data'!$A$3,MATCH('Data above threshold'!$A33,'Raw Data'!$B$4:$B$185,0),MATCH('Data above threshold'!BT$4,'Raw Data'!$3:$3,0)-1)),"", IFERROR($J33*OFFSET('Raw Data'!$A$3,MATCH('Data above threshold'!$A33,'Raw Data'!$B$4:$B$185,0),MATCH('Data above threshold'!BT$4,'Raw Data'!$3:$3,0)-1),"NA"))</f>
        <v>2</v>
      </c>
      <c r="BS33" s="103" t="n">
        <f aca="true">IF(ISBLANK(OFFSET('Raw Data'!$A$3,MATCH('Data above threshold'!$A33,'Raw Data'!$B$4:$B$185,0),MATCH('Data above threshold'!BU$4,'Raw Data'!$3:$3,0)-1)),"", IFERROR($J33*OFFSET('Raw Data'!$A$3,MATCH('Data above threshold'!$A33,'Raw Data'!$B$4:$B$185,0),MATCH('Data above threshold'!BU$4,'Raw Data'!$3:$3,0)-1),"NA"))</f>
        <v>1.67</v>
      </c>
      <c r="BT33" s="103" t="n">
        <f aca="true">IF(ISBLANK(OFFSET('Raw Data'!$A$3,MATCH('Data above threshold'!$A33,'Raw Data'!$B$4:$B$185,0),MATCH('Data above threshold'!BV$4,'Raw Data'!$3:$3,0)-1)),"", IFERROR($J33*OFFSET('Raw Data'!$A$3,MATCH('Data above threshold'!$A33,'Raw Data'!$B$4:$B$185,0),MATCH('Data above threshold'!BV$4,'Raw Data'!$3:$3,0)-1),"NA"))</f>
        <v>2</v>
      </c>
      <c r="BU33" s="103" t="n">
        <f aca="true">IF(ISBLANK(OFFSET('Raw Data'!$A$3,MATCH('Data above threshold'!$A33,'Raw Data'!$B$4:$B$185,0),MATCH('Data above threshold'!BW$4,'Raw Data'!$3:$3,0)-1)),"", IFERROR($J33*OFFSET('Raw Data'!$A$3,MATCH('Data above threshold'!$A33,'Raw Data'!$B$4:$B$185,0),MATCH('Data above threshold'!BW$4,'Raw Data'!$3:$3,0)-1),"NA"))</f>
        <v>2</v>
      </c>
      <c r="BV33" s="103" t="n">
        <f aca="true">IF(ISBLANK(OFFSET('Raw Data'!$A$3,MATCH('Data above threshold'!$A33,'Raw Data'!$B$4:$B$185,0),MATCH('Data above threshold'!BX$4,'Raw Data'!$3:$3,0)-1)),"", IFERROR($J33*OFFSET('Raw Data'!$A$3,MATCH('Data above threshold'!$A33,'Raw Data'!$B$4:$B$185,0),MATCH('Data above threshold'!BX$4,'Raw Data'!$3:$3,0)-1),"NA"))</f>
        <v>2</v>
      </c>
      <c r="BW33" s="103" t="n">
        <f aca="true">IF(ISBLANK(OFFSET('Raw Data'!$A$3,MATCH('Data above threshold'!$A33,'Raw Data'!$B$4:$B$185,0),MATCH('Data above threshold'!BY$4,'Raw Data'!$3:$3,0)-1)),"", IFERROR($J33*OFFSET('Raw Data'!$A$3,MATCH('Data above threshold'!$A33,'Raw Data'!$B$4:$B$185,0),MATCH('Data above threshold'!BY$4,'Raw Data'!$3:$3,0)-1),"NA"))</f>
        <v>2</v>
      </c>
      <c r="BX33" s="103" t="n">
        <f aca="true">IF(ISBLANK(OFFSET('Raw Data'!$A$3,MATCH('Data above threshold'!$A33,'Raw Data'!$B$4:$B$185,0),MATCH('Data above threshold'!BZ$4,'Raw Data'!$3:$3,0)-1)),"", IFERROR($J33*OFFSET('Raw Data'!$A$3,MATCH('Data above threshold'!$A33,'Raw Data'!$B$4:$B$185,0),MATCH('Data above threshold'!BZ$4,'Raw Data'!$3:$3,0)-1),"NA"))</f>
        <v>2</v>
      </c>
      <c r="BY33" s="103" t="str">
        <f aca="true">IF(ISBLANK(OFFSET('Raw Data'!$A$3,MATCH('Data above threshold'!$A33,'Raw Data'!$B$4:$B$185,0),MATCH('Data above threshold'!CA$4,'Raw Data'!$3:$3,0)-1)),"", IFERROR($J33*OFFSET('Raw Data'!$A$3,MATCH('Data above threshold'!$A33,'Raw Data'!$B$4:$B$185,0),MATCH('Data above threshold'!CA$4,'Raw Data'!$3:$3,0)-1),"NA"))</f>
        <v/>
      </c>
      <c r="BZ33" s="103" t="n">
        <f aca="true">IF(ISBLANK(OFFSET('Raw Data'!$A$3,MATCH('Data above threshold'!$A33,'Raw Data'!$B$4:$B$185,0),MATCH('Data above threshold'!CB$4,'Raw Data'!$3:$3,0)-1)),"", IFERROR($J33*OFFSET('Raw Data'!$A$3,MATCH('Data above threshold'!$A33,'Raw Data'!$B$4:$B$185,0),MATCH('Data above threshold'!CB$4,'Raw Data'!$3:$3,0)-1),"NA"))</f>
        <v>1</v>
      </c>
      <c r="CA33" s="103" t="n">
        <f aca="true">IF(ISBLANK(OFFSET('Raw Data'!$A$3,MATCH('Data above threshold'!$A33,'Raw Data'!$B$4:$B$185,0),MATCH('Data above threshold'!CC$4,'Raw Data'!$3:$3,0)-1)),"", IFERROR($J33*OFFSET('Raw Data'!$A$3,MATCH('Data above threshold'!$A33,'Raw Data'!$B$4:$B$185,0),MATCH('Data above threshold'!CC$4,'Raw Data'!$3:$3,0)-1),"NA"))</f>
        <v>1</v>
      </c>
      <c r="CB33" s="103" t="n">
        <f aca="true">IF(ISBLANK(OFFSET('Raw Data'!$A$3,MATCH('Data above threshold'!$A33,'Raw Data'!$B$4:$B$185,0),MATCH('Data above threshold'!CD$4,'Raw Data'!$3:$3,0)-1)),"", IFERROR($J33*OFFSET('Raw Data'!$A$3,MATCH('Data above threshold'!$A33,'Raw Data'!$B$4:$B$185,0),MATCH('Data above threshold'!CD$4,'Raw Data'!$3:$3,0)-1),"NA"))</f>
        <v>2</v>
      </c>
      <c r="CC33" s="103" t="n">
        <f aca="true">IF(ISBLANK(OFFSET('Raw Data'!$A$3,MATCH('Data above threshold'!$A33,'Raw Data'!$B$4:$B$185,0),MATCH('Data above threshold'!CE$4,'Raw Data'!$3:$3,0)-1)),"", IFERROR($J33*OFFSET('Raw Data'!$A$3,MATCH('Data above threshold'!$A33,'Raw Data'!$B$4:$B$185,0),MATCH('Data above threshold'!CE$4,'Raw Data'!$3:$3,0)-1),"NA"))</f>
        <v>1.5</v>
      </c>
      <c r="CD33" s="103" t="n">
        <f aca="true">IF(ISBLANK(OFFSET('Raw Data'!$A$3,MATCH('Data above threshold'!$A33,'Raw Data'!$B$4:$B$185,0),MATCH('Data above threshold'!CF$4,'Raw Data'!$3:$3,0)-1)),"", IFERROR($J33*OFFSET('Raw Data'!$A$3,MATCH('Data above threshold'!$A33,'Raw Data'!$B$4:$B$185,0),MATCH('Data above threshold'!CF$4,'Raw Data'!$3:$3,0)-1),"NA"))</f>
        <v>1</v>
      </c>
      <c r="CE33" s="103" t="n">
        <f aca="true">IF(ISBLANK(OFFSET('Raw Data'!$A$3,MATCH('Data above threshold'!$A33,'Raw Data'!$B$4:$B$185,0),MATCH('Data above threshold'!CG$4,'Raw Data'!$3:$3,0)-1)),"", IFERROR($J33*OFFSET('Raw Data'!$A$3,MATCH('Data above threshold'!$A33,'Raw Data'!$B$4:$B$185,0),MATCH('Data above threshold'!CG$4,'Raw Data'!$3:$3,0)-1),"NA"))</f>
        <v>2</v>
      </c>
      <c r="CF33" s="103" t="n">
        <f aca="true">IF(ISBLANK(OFFSET('Raw Data'!$A$3,MATCH('Data above threshold'!$A33,'Raw Data'!$B$4:$B$185,0),MATCH('Data above threshold'!CH$4,'Raw Data'!$3:$3,0)-1)),"", IFERROR($J33*OFFSET('Raw Data'!$A$3,MATCH('Data above threshold'!$A33,'Raw Data'!$B$4:$B$185,0),MATCH('Data above threshold'!CH$4,'Raw Data'!$3:$3,0)-1),"NA"))</f>
        <v>2</v>
      </c>
      <c r="CG33" s="103" t="n">
        <f aca="true">IF(ISBLANK(OFFSET('Raw Data'!$A$3,MATCH('Data above threshold'!$A33,'Raw Data'!$B$4:$B$185,0),MATCH('Data above threshold'!CI$4,'Raw Data'!$3:$3,0)-1)),"", IFERROR($J33*OFFSET('Raw Data'!$A$3,MATCH('Data above threshold'!$A33,'Raw Data'!$B$4:$B$185,0),MATCH('Data above threshold'!CI$4,'Raw Data'!$3:$3,0)-1),"NA"))</f>
        <v>2</v>
      </c>
      <c r="CH33" s="103" t="n">
        <f aca="true">IF(ISBLANK(OFFSET('Raw Data'!$A$3,MATCH('Data above threshold'!$A33,'Raw Data'!$B$4:$B$185,0),MATCH('Data above threshold'!CJ$4,'Raw Data'!$3:$3,0)-1)),"", IFERROR($J33*OFFSET('Raw Data'!$A$3,MATCH('Data above threshold'!$A33,'Raw Data'!$B$4:$B$185,0),MATCH('Data above threshold'!CJ$4,'Raw Data'!$3:$3,0)-1),"NA"))</f>
        <v>2</v>
      </c>
      <c r="CI33" s="103" t="n">
        <f aca="true">IF(ISBLANK(OFFSET('Raw Data'!$A$3,MATCH('Data above threshold'!$A33,'Raw Data'!$B$4:$B$185,0),MATCH('Data above threshold'!CK$4,'Raw Data'!$3:$3,0)-1)),"", IFERROR($J33*OFFSET('Raw Data'!$A$3,MATCH('Data above threshold'!$A33,'Raw Data'!$B$4:$B$185,0),MATCH('Data above threshold'!CK$4,'Raw Data'!$3:$3,0)-1),"NA"))</f>
        <v>2</v>
      </c>
      <c r="CJ33" s="103" t="n">
        <f aca="true">IF(ISBLANK(OFFSET('Raw Data'!$A$3,MATCH('Data above threshold'!$A33,'Raw Data'!$B$4:$B$185,0),MATCH('Data above threshold'!CL$4,'Raw Data'!$3:$3,0)-1)),"", IFERROR($J33*OFFSET('Raw Data'!$A$3,MATCH('Data above threshold'!$A33,'Raw Data'!$B$4:$B$185,0),MATCH('Data above threshold'!CL$4,'Raw Data'!$3:$3,0)-1),"NA"))</f>
        <v>1</v>
      </c>
      <c r="CK33" s="103" t="n">
        <f aca="true">IF(ISBLANK(OFFSET('Raw Data'!$A$3,MATCH('Data above threshold'!$A33,'Raw Data'!$B$4:$B$185,0),MATCH('Data above threshold'!CM$4,'Raw Data'!$3:$3,0)-1)),"", IFERROR($J33*OFFSET('Raw Data'!$A$3,MATCH('Data above threshold'!$A33,'Raw Data'!$B$4:$B$185,0),MATCH('Data above threshold'!CM$4,'Raw Data'!$3:$3,0)-1),"NA"))</f>
        <v>1.5</v>
      </c>
      <c r="CL33" s="103" t="n">
        <f aca="true">IF(ISBLANK(OFFSET('Raw Data'!$A$3,MATCH('Data above threshold'!$A33,'Raw Data'!$B$4:$B$185,0),MATCH('Data above threshold'!CN$4,'Raw Data'!$3:$3,0)-1)),"", IFERROR($J33*OFFSET('Raw Data'!$A$3,MATCH('Data above threshold'!$A33,'Raw Data'!$B$4:$B$185,0),MATCH('Data above threshold'!CN$4,'Raw Data'!$3:$3,0)-1),"NA"))</f>
        <v>2</v>
      </c>
      <c r="CM33" s="103" t="n">
        <f aca="true">IF(ISBLANK(OFFSET('Raw Data'!$A$3,MATCH('Data above threshold'!$A33,'Raw Data'!$B$4:$B$185,0),MATCH('Data above threshold'!CO$4,'Raw Data'!$3:$3,0)-1)),"", IFERROR($J33*OFFSET('Raw Data'!$A$3,MATCH('Data above threshold'!$A33,'Raw Data'!$B$4:$B$185,0),MATCH('Data above threshold'!CO$4,'Raw Data'!$3:$3,0)-1),"NA"))</f>
        <v>2</v>
      </c>
      <c r="CN33" s="103" t="n">
        <f aca="true">IF(ISBLANK(OFFSET('Raw Data'!$A$3,MATCH('Data above threshold'!$A33,'Raw Data'!$B$4:$B$185,0),MATCH('Data above threshold'!CP$4,'Raw Data'!$3:$3,0)-1)),"", IFERROR($J33*OFFSET('Raw Data'!$A$3,MATCH('Data above threshold'!$A33,'Raw Data'!$B$4:$B$185,0),MATCH('Data above threshold'!CP$4,'Raw Data'!$3:$3,0)-1),"NA"))</f>
        <v>1</v>
      </c>
      <c r="CO33" s="103" t="n">
        <f aca="true">IF(ISBLANK(OFFSET('Raw Data'!$A$3,MATCH('Data above threshold'!$A33,'Raw Data'!$B$4:$B$185,0),MATCH('Data above threshold'!CQ$4,'Raw Data'!$3:$3,0)-1)),"", IFERROR($J33*OFFSET('Raw Data'!$A$3,MATCH('Data above threshold'!$A33,'Raw Data'!$B$4:$B$185,0),MATCH('Data above threshold'!CQ$4,'Raw Data'!$3:$3,0)-1),"NA"))</f>
        <v>1</v>
      </c>
      <c r="CP33" s="103" t="n">
        <f aca="true">IF(ISBLANK(OFFSET('Raw Data'!$A$3,MATCH('Data above threshold'!$A33,'Raw Data'!$B$4:$B$185,0),MATCH('Data above threshold'!CR$4,'Raw Data'!$3:$3,0)-1)),"", IFERROR($J33*OFFSET('Raw Data'!$A$3,MATCH('Data above threshold'!$A33,'Raw Data'!$B$4:$B$185,0),MATCH('Data above threshold'!CR$4,'Raw Data'!$3:$3,0)-1),"NA"))</f>
        <v>2</v>
      </c>
    </row>
    <row r="34" s="103" customFormat="true" ht="15.5" hidden="false" customHeight="false" outlineLevel="0" collapsed="false">
      <c r="A34" s="107" t="n">
        <v>1340</v>
      </c>
      <c r="B34" s="107" t="n">
        <v>3</v>
      </c>
      <c r="C34" s="103" t="str">
        <f aca="true">IF(ISBLANK(OFFSET('Raw Data'!$A$3,MATCH($A34,'Raw Data'!$B$4:$B$185,0),MATCH(C$4,'Raw Data'!$3:$3,0)-1)),"",OFFSET('Raw Data'!$A$3,MATCH($A34,'Raw Data'!$B$4:$B$185,0),MATCH(C$4,'Raw Data'!$3:$3,0)-1))</f>
        <v>Ability of consumers to make choices</v>
      </c>
      <c r="D34" s="103" t="str">
        <f aca="true">IF(ISBLANK(OFFSET('Raw Data'!$A$3,MATCH($A34,'Raw Data'!$B$4:$B$185,0),MATCH(D$4,'Raw Data'!$3:$3,0)-1)),"",OFFSET('Raw Data'!$A$3,MATCH($A34,'Raw Data'!$B$4:$B$185,0),MATCH(D$4,'Raw Data'!$3:$3,0)-1))</f>
        <v/>
      </c>
      <c r="E34" s="103" t="str">
        <f aca="true">IF(ISBLANK(OFFSET('Raw Data'!$A$3,MATCH($A34,'Raw Data'!$B$4:$B$185,0),MATCH(E$4,'Raw Data'!$3:$3,0)-1)),"",OFFSET('Raw Data'!$A$3,MATCH($A34,'Raw Data'!$B$4:$B$185,0),MATCH(E$4,'Raw Data'!$3:$3,0)-1))</f>
        <v/>
      </c>
      <c r="F34" s="103" t="str">
        <f aca="true">IF(ISBLANK(OFFSET('Raw Data'!$A$3,MATCH($A34,'Raw Data'!$B$4:$B$185,0),MATCH(F$4,'Raw Data'!$3:$3,0)-1)),"",OFFSET('Raw Data'!$A$3,MATCH($A34,'Raw Data'!$B$4:$B$185,0),MATCH(F$4,'Raw Data'!$3:$3,0)-1))</f>
        <v/>
      </c>
      <c r="G34" s="103" t="s">
        <v>217</v>
      </c>
      <c r="H34" s="103" t="str">
        <f aca="true">IF(ISBLANK(OFFSET('Raw Data'!$A$3,MATCH($A34,'Raw Data'!$B$4:$B$185,0),MATCH(H$4,'Raw Data'!$3:$3,0)-1)),"",OFFSET('Raw Data'!$A$3,MATCH($A34,'Raw Data'!$B$4:$B$185,0),MATCH(H$4,'Raw Data'!$3:$3,0)-1))</f>
        <v/>
      </c>
      <c r="I34" s="103" t="str">
        <f aca="true">IF(ISBLANK(OFFSET('Raw Data'!$A$3,MATCH($A34,'Raw Data'!$B$4:$B$185,0),MATCH(I$4,'Raw Data'!$3:$3,0)-1)),"",OFFSET('Raw Data'!$A$3,MATCH($A34,'Raw Data'!$B$4:$B$185,0),MATCH(I$4,'Raw Data'!$3:$3,0)-1))</f>
        <v/>
      </c>
      <c r="J34" s="103" t="str">
        <f aca="false">IF(I34="","",IF(I34="Minus",-1,1))</f>
        <v/>
      </c>
      <c r="K34" s="105" t="str">
        <f aca="false" t="array" ref="K34:K34">IFERROR(SKEW(IF(ISNUMBER(O34:CP34),O34:CP34,"")),"")</f>
        <v/>
      </c>
      <c r="L34" s="103" t="n">
        <f aca="true">IF(ISBLANK(OFFSET('Data above threshold'!$A$4,MATCH('Data above threshold'!$A34,'Data above threshold'!$A$5:$A$185,0),MATCH('Data above threshold'!N$4,'Data above threshold'!$4:$4,0)-1)),1,OFFSET('Data above threshold'!$A$4,MATCH('Data above threshold'!$A34,'Data above threshold'!$A$5:$A$185,0),MATCH('Data above threshold'!N$4,'Data above threshold'!$4:$4,0)-1))</f>
        <v>1</v>
      </c>
      <c r="M34" s="103" t="str">
        <f aca="true">IF(ISBLANK(OFFSET('Data above threshold'!$A$4,MATCH('Data above threshold'!$A34,'Data above threshold'!$A$5:$A$185,0),MATCH('Data above threshold'!O$4,'Data above threshold'!$4:$4,0)-1)),"",OFFSET('Data above threshold'!$A$4,MATCH('Data above threshold'!$A34,'Data above threshold'!$A$5:$A$185,0),MATCH('Data above threshold'!O$4,'Data above threshold'!$4:$4,0)-1))</f>
        <v/>
      </c>
      <c r="N34" s="106" t="str">
        <f aca="false" t="array" ref="N34:N34">IF(B34&lt;4,"",1-IFERROR(SUM(ISNUMBER(O34:CP34)*(1-$O$3:$CP$3))/COUNTIF($O$3:$CP$3,0),0))</f>
        <v/>
      </c>
      <c r="O34" s="103" t="str">
        <f aca="true">IF(ISBLANK(OFFSET('Raw Data'!$A$3,MATCH('Data above threshold'!$A34,'Raw Data'!$B$4:$B$185,0),MATCH('Data above threshold'!Q$4,'Raw Data'!$3:$3,0)-1)),"", IFERROR($J34*OFFSET('Raw Data'!$A$3,MATCH('Data above threshold'!$A34,'Raw Data'!$B$4:$B$185,0),MATCH('Data above threshold'!Q$4,'Raw Data'!$3:$3,0)-1),"NA"))</f>
        <v/>
      </c>
      <c r="P34" s="103" t="str">
        <f aca="true">IF(ISBLANK(OFFSET('Raw Data'!$A$3,MATCH('Data above threshold'!$A34,'Raw Data'!$B$4:$B$185,0),MATCH('Data above threshold'!R$4,'Raw Data'!$3:$3,0)-1)),"", IFERROR($J34*OFFSET('Raw Data'!$A$3,MATCH('Data above threshold'!$A34,'Raw Data'!$B$4:$B$185,0),MATCH('Data above threshold'!R$4,'Raw Data'!$3:$3,0)-1),"NA"))</f>
        <v/>
      </c>
      <c r="Q34" s="103" t="str">
        <f aca="true">IF(ISBLANK(OFFSET('Raw Data'!$A$3,MATCH('Data above threshold'!$A34,'Raw Data'!$B$4:$B$185,0),MATCH('Data above threshold'!S$4,'Raw Data'!$3:$3,0)-1)),"", IFERROR($J34*OFFSET('Raw Data'!$A$3,MATCH('Data above threshold'!$A34,'Raw Data'!$B$4:$B$185,0),MATCH('Data above threshold'!S$4,'Raw Data'!$3:$3,0)-1),"NA"))</f>
        <v/>
      </c>
      <c r="R34" s="103" t="str">
        <f aca="true">IF(ISBLANK(OFFSET('Raw Data'!$A$3,MATCH('Data above threshold'!$A34,'Raw Data'!$B$4:$B$185,0),MATCH('Data above threshold'!T$4,'Raw Data'!$3:$3,0)-1)),"", IFERROR($J34*OFFSET('Raw Data'!$A$3,MATCH('Data above threshold'!$A34,'Raw Data'!$B$4:$B$185,0),MATCH('Data above threshold'!T$4,'Raw Data'!$3:$3,0)-1),"NA"))</f>
        <v/>
      </c>
      <c r="S34" s="103" t="str">
        <f aca="true">IF(ISBLANK(OFFSET('Raw Data'!$A$3,MATCH('Data above threshold'!$A34,'Raw Data'!$B$4:$B$185,0),MATCH('Data above threshold'!U$4,'Raw Data'!$3:$3,0)-1)),"", IFERROR($J34*OFFSET('Raw Data'!$A$3,MATCH('Data above threshold'!$A34,'Raw Data'!$B$4:$B$185,0),MATCH('Data above threshold'!U$4,'Raw Data'!$3:$3,0)-1),"NA"))</f>
        <v/>
      </c>
      <c r="T34" s="103" t="str">
        <f aca="true">IF(ISBLANK(OFFSET('Raw Data'!$A$3,MATCH('Data above threshold'!$A34,'Raw Data'!$B$4:$B$185,0),MATCH('Data above threshold'!V$4,'Raw Data'!$3:$3,0)-1)),"", IFERROR($J34*OFFSET('Raw Data'!$A$3,MATCH('Data above threshold'!$A34,'Raw Data'!$B$4:$B$185,0),MATCH('Data above threshold'!V$4,'Raw Data'!$3:$3,0)-1),"NA"))</f>
        <v/>
      </c>
      <c r="U34" s="103" t="str">
        <f aca="true">IF(ISBLANK(OFFSET('Raw Data'!$A$3,MATCH('Data above threshold'!$A34,'Raw Data'!$B$4:$B$185,0),MATCH('Data above threshold'!W$4,'Raw Data'!$3:$3,0)-1)),"", IFERROR($J34*OFFSET('Raw Data'!$A$3,MATCH('Data above threshold'!$A34,'Raw Data'!$B$4:$B$185,0),MATCH('Data above threshold'!W$4,'Raw Data'!$3:$3,0)-1),"NA"))</f>
        <v/>
      </c>
      <c r="V34" s="103" t="str">
        <f aca="true">IF(ISBLANK(OFFSET('Raw Data'!$A$3,MATCH('Data above threshold'!$A34,'Raw Data'!$B$4:$B$185,0),MATCH('Data above threshold'!X$4,'Raw Data'!$3:$3,0)-1)),"", IFERROR($J34*OFFSET('Raw Data'!$A$3,MATCH('Data above threshold'!$A34,'Raw Data'!$B$4:$B$185,0),MATCH('Data above threshold'!X$4,'Raw Data'!$3:$3,0)-1),"NA"))</f>
        <v/>
      </c>
      <c r="W34" s="103" t="str">
        <f aca="true">IF(ISBLANK(OFFSET('Raw Data'!$A$3,MATCH('Data above threshold'!$A34,'Raw Data'!$B$4:$B$185,0),MATCH('Data above threshold'!Y$4,'Raw Data'!$3:$3,0)-1)),"", IFERROR($J34*OFFSET('Raw Data'!$A$3,MATCH('Data above threshold'!$A34,'Raw Data'!$B$4:$B$185,0),MATCH('Data above threshold'!Y$4,'Raw Data'!$3:$3,0)-1),"NA"))</f>
        <v/>
      </c>
      <c r="X34" s="103" t="str">
        <f aca="true">IF(ISBLANK(OFFSET('Raw Data'!$A$3,MATCH('Data above threshold'!$A34,'Raw Data'!$B$4:$B$185,0),MATCH('Data above threshold'!Z$4,'Raw Data'!$3:$3,0)-1)),"", IFERROR($J34*OFFSET('Raw Data'!$A$3,MATCH('Data above threshold'!$A34,'Raw Data'!$B$4:$B$185,0),MATCH('Data above threshold'!Z$4,'Raw Data'!$3:$3,0)-1),"NA"))</f>
        <v/>
      </c>
      <c r="Y34" s="103" t="str">
        <f aca="true">IF(ISBLANK(OFFSET('Raw Data'!$A$3,MATCH('Data above threshold'!$A34,'Raw Data'!$B$4:$B$185,0),MATCH('Data above threshold'!AA$4,'Raw Data'!$3:$3,0)-1)),"", IFERROR($J34*OFFSET('Raw Data'!$A$3,MATCH('Data above threshold'!$A34,'Raw Data'!$B$4:$B$185,0),MATCH('Data above threshold'!AA$4,'Raw Data'!$3:$3,0)-1),"NA"))</f>
        <v/>
      </c>
      <c r="Z34" s="103" t="str">
        <f aca="true">IF(ISBLANK(OFFSET('Raw Data'!$A$3,MATCH('Data above threshold'!$A34,'Raw Data'!$B$4:$B$185,0),MATCH('Data above threshold'!AB$4,'Raw Data'!$3:$3,0)-1)),"", IFERROR($J34*OFFSET('Raw Data'!$A$3,MATCH('Data above threshold'!$A34,'Raw Data'!$B$4:$B$185,0),MATCH('Data above threshold'!AB$4,'Raw Data'!$3:$3,0)-1),"NA"))</f>
        <v/>
      </c>
      <c r="AA34" s="103" t="str">
        <f aca="true">IF(ISBLANK(OFFSET('Raw Data'!$A$3,MATCH('Data above threshold'!$A34,'Raw Data'!$B$4:$B$185,0),MATCH('Data above threshold'!AC$4,'Raw Data'!$3:$3,0)-1)),"", IFERROR($J34*OFFSET('Raw Data'!$A$3,MATCH('Data above threshold'!$A34,'Raw Data'!$B$4:$B$185,0),MATCH('Data above threshold'!AC$4,'Raw Data'!$3:$3,0)-1),"NA"))</f>
        <v/>
      </c>
      <c r="AB34" s="103" t="str">
        <f aca="true">IF(ISBLANK(OFFSET('Raw Data'!$A$3,MATCH('Data above threshold'!$A34,'Raw Data'!$B$4:$B$185,0),MATCH('Data above threshold'!AD$4,'Raw Data'!$3:$3,0)-1)),"", IFERROR($J34*OFFSET('Raw Data'!$A$3,MATCH('Data above threshold'!$A34,'Raw Data'!$B$4:$B$185,0),MATCH('Data above threshold'!AD$4,'Raw Data'!$3:$3,0)-1),"NA"))</f>
        <v/>
      </c>
      <c r="AC34" s="103" t="str">
        <f aca="true">IF(ISBLANK(OFFSET('Raw Data'!$A$3,MATCH('Data above threshold'!$A34,'Raw Data'!$B$4:$B$185,0),MATCH('Data above threshold'!AE$4,'Raw Data'!$3:$3,0)-1)),"", IFERROR($J34*OFFSET('Raw Data'!$A$3,MATCH('Data above threshold'!$A34,'Raw Data'!$B$4:$B$185,0),MATCH('Data above threshold'!AE$4,'Raw Data'!$3:$3,0)-1),"NA"))</f>
        <v/>
      </c>
      <c r="AD34" s="103" t="str">
        <f aca="true">IF(ISBLANK(OFFSET('Raw Data'!$A$3,MATCH('Data above threshold'!$A34,'Raw Data'!$B$4:$B$185,0),MATCH('Data above threshold'!AF$4,'Raw Data'!$3:$3,0)-1)),"", IFERROR($J34*OFFSET('Raw Data'!$A$3,MATCH('Data above threshold'!$A34,'Raw Data'!$B$4:$B$185,0),MATCH('Data above threshold'!AF$4,'Raw Data'!$3:$3,0)-1),"NA"))</f>
        <v/>
      </c>
      <c r="AE34" s="103" t="str">
        <f aca="true">IF(ISBLANK(OFFSET('Raw Data'!$A$3,MATCH('Data above threshold'!$A34,'Raw Data'!$B$4:$B$185,0),MATCH('Data above threshold'!AG$4,'Raw Data'!$3:$3,0)-1)),"", IFERROR($J34*OFFSET('Raw Data'!$A$3,MATCH('Data above threshold'!$A34,'Raw Data'!$B$4:$B$185,0),MATCH('Data above threshold'!AG$4,'Raw Data'!$3:$3,0)-1),"NA"))</f>
        <v/>
      </c>
      <c r="AF34" s="103" t="str">
        <f aca="true">IF(ISBLANK(OFFSET('Raw Data'!$A$3,MATCH('Data above threshold'!$A34,'Raw Data'!$B$4:$B$185,0),MATCH('Data above threshold'!AH$4,'Raw Data'!$3:$3,0)-1)),"", IFERROR($J34*OFFSET('Raw Data'!$A$3,MATCH('Data above threshold'!$A34,'Raw Data'!$B$4:$B$185,0),MATCH('Data above threshold'!AH$4,'Raw Data'!$3:$3,0)-1),"NA"))</f>
        <v/>
      </c>
      <c r="AG34" s="103" t="str">
        <f aca="true">IF(ISBLANK(OFFSET('Raw Data'!$A$3,MATCH('Data above threshold'!$A34,'Raw Data'!$B$4:$B$185,0),MATCH('Data above threshold'!AI$4,'Raw Data'!$3:$3,0)-1)),"", IFERROR($J34*OFFSET('Raw Data'!$A$3,MATCH('Data above threshold'!$A34,'Raw Data'!$B$4:$B$185,0),MATCH('Data above threshold'!AI$4,'Raw Data'!$3:$3,0)-1),"NA"))</f>
        <v/>
      </c>
      <c r="AH34" s="103" t="str">
        <f aca="true">IF(ISBLANK(OFFSET('Raw Data'!$A$3,MATCH('Data above threshold'!$A34,'Raw Data'!$B$4:$B$185,0),MATCH('Data above threshold'!AJ$4,'Raw Data'!$3:$3,0)-1)),"", IFERROR($J34*OFFSET('Raw Data'!$A$3,MATCH('Data above threshold'!$A34,'Raw Data'!$B$4:$B$185,0),MATCH('Data above threshold'!AJ$4,'Raw Data'!$3:$3,0)-1),"NA"))</f>
        <v/>
      </c>
      <c r="AI34" s="103" t="str">
        <f aca="true">IF(ISBLANK(OFFSET('Raw Data'!$A$3,MATCH('Data above threshold'!$A34,'Raw Data'!$B$4:$B$185,0),MATCH('Data above threshold'!AK$4,'Raw Data'!$3:$3,0)-1)),"", IFERROR($J34*OFFSET('Raw Data'!$A$3,MATCH('Data above threshold'!$A34,'Raw Data'!$B$4:$B$185,0),MATCH('Data above threshold'!AK$4,'Raw Data'!$3:$3,0)-1),"NA"))</f>
        <v/>
      </c>
      <c r="AJ34" s="103" t="str">
        <f aca="true">IF(ISBLANK(OFFSET('Raw Data'!$A$3,MATCH('Data above threshold'!$A34,'Raw Data'!$B$4:$B$185,0),MATCH('Data above threshold'!AL$4,'Raw Data'!$3:$3,0)-1)),"", IFERROR($J34*OFFSET('Raw Data'!$A$3,MATCH('Data above threshold'!$A34,'Raw Data'!$B$4:$B$185,0),MATCH('Data above threshold'!AL$4,'Raw Data'!$3:$3,0)-1),"NA"))</f>
        <v/>
      </c>
      <c r="AK34" s="103" t="str">
        <f aca="true">IF(ISBLANK(OFFSET('Raw Data'!$A$3,MATCH('Data above threshold'!$A34,'Raw Data'!$B$4:$B$185,0),MATCH('Data above threshold'!AM$4,'Raw Data'!$3:$3,0)-1)),"", IFERROR($J34*OFFSET('Raw Data'!$A$3,MATCH('Data above threshold'!$A34,'Raw Data'!$B$4:$B$185,0),MATCH('Data above threshold'!AM$4,'Raw Data'!$3:$3,0)-1),"NA"))</f>
        <v/>
      </c>
      <c r="AL34" s="103" t="str">
        <f aca="true">IF(ISBLANK(OFFSET('Raw Data'!$A$3,MATCH('Data above threshold'!$A34,'Raw Data'!$B$4:$B$185,0),MATCH('Data above threshold'!AN$4,'Raw Data'!$3:$3,0)-1)),"", IFERROR($J34*OFFSET('Raw Data'!$A$3,MATCH('Data above threshold'!$A34,'Raw Data'!$B$4:$B$185,0),MATCH('Data above threshold'!AN$4,'Raw Data'!$3:$3,0)-1),"NA"))</f>
        <v/>
      </c>
      <c r="AM34" s="103" t="str">
        <f aca="true">IF(ISBLANK(OFFSET('Raw Data'!$A$3,MATCH('Data above threshold'!$A34,'Raw Data'!$B$4:$B$185,0),MATCH('Data above threshold'!AO$4,'Raw Data'!$3:$3,0)-1)),"", IFERROR($J34*OFFSET('Raw Data'!$A$3,MATCH('Data above threshold'!$A34,'Raw Data'!$B$4:$B$185,0),MATCH('Data above threshold'!AO$4,'Raw Data'!$3:$3,0)-1),"NA"))</f>
        <v/>
      </c>
      <c r="AN34" s="103" t="str">
        <f aca="true">IF(ISBLANK(OFFSET('Raw Data'!$A$3,MATCH('Data above threshold'!$A34,'Raw Data'!$B$4:$B$185,0),MATCH('Data above threshold'!AP$4,'Raw Data'!$3:$3,0)-1)),"", IFERROR($J34*OFFSET('Raw Data'!$A$3,MATCH('Data above threshold'!$A34,'Raw Data'!$B$4:$B$185,0),MATCH('Data above threshold'!AP$4,'Raw Data'!$3:$3,0)-1),"NA"))</f>
        <v/>
      </c>
      <c r="AO34" s="103" t="str">
        <f aca="true">IF(ISBLANK(OFFSET('Raw Data'!$A$3,MATCH('Data above threshold'!$A34,'Raw Data'!$B$4:$B$185,0),MATCH('Data above threshold'!AQ$4,'Raw Data'!$3:$3,0)-1)),"", IFERROR($J34*OFFSET('Raw Data'!$A$3,MATCH('Data above threshold'!$A34,'Raw Data'!$B$4:$B$185,0),MATCH('Data above threshold'!AQ$4,'Raw Data'!$3:$3,0)-1),"NA"))</f>
        <v/>
      </c>
      <c r="AP34" s="103" t="str">
        <f aca="true">IF(ISBLANK(OFFSET('Raw Data'!$A$3,MATCH('Data above threshold'!$A34,'Raw Data'!$B$4:$B$185,0),MATCH('Data above threshold'!AR$4,'Raw Data'!$3:$3,0)-1)),"", IFERROR($J34*OFFSET('Raw Data'!$A$3,MATCH('Data above threshold'!$A34,'Raw Data'!$B$4:$B$185,0),MATCH('Data above threshold'!AR$4,'Raw Data'!$3:$3,0)-1),"NA"))</f>
        <v/>
      </c>
      <c r="AQ34" s="103" t="str">
        <f aca="true">IF(ISBLANK(OFFSET('Raw Data'!$A$3,MATCH('Data above threshold'!$A34,'Raw Data'!$B$4:$B$185,0),MATCH('Data above threshold'!AS$4,'Raw Data'!$3:$3,0)-1)),"", IFERROR($J34*OFFSET('Raw Data'!$A$3,MATCH('Data above threshold'!$A34,'Raw Data'!$B$4:$B$185,0),MATCH('Data above threshold'!AS$4,'Raw Data'!$3:$3,0)-1),"NA"))</f>
        <v/>
      </c>
      <c r="AR34" s="103" t="str">
        <f aca="true">IF(ISBLANK(OFFSET('Raw Data'!$A$3,MATCH('Data above threshold'!$A34,'Raw Data'!$B$4:$B$185,0),MATCH('Data above threshold'!AT$4,'Raw Data'!$3:$3,0)-1)),"", IFERROR($J34*OFFSET('Raw Data'!$A$3,MATCH('Data above threshold'!$A34,'Raw Data'!$B$4:$B$185,0),MATCH('Data above threshold'!AT$4,'Raw Data'!$3:$3,0)-1),"NA"))</f>
        <v/>
      </c>
      <c r="AS34" s="103" t="str">
        <f aca="true">IF(ISBLANK(OFFSET('Raw Data'!$A$3,MATCH('Data above threshold'!$A34,'Raw Data'!$B$4:$B$185,0),MATCH('Data above threshold'!AU$4,'Raw Data'!$3:$3,0)-1)),"", IFERROR($J34*OFFSET('Raw Data'!$A$3,MATCH('Data above threshold'!$A34,'Raw Data'!$B$4:$B$185,0),MATCH('Data above threshold'!AU$4,'Raw Data'!$3:$3,0)-1),"NA"))</f>
        <v/>
      </c>
      <c r="AT34" s="103" t="str">
        <f aca="true">IF(ISBLANK(OFFSET('Raw Data'!$A$3,MATCH('Data above threshold'!$A34,'Raw Data'!$B$4:$B$185,0),MATCH('Data above threshold'!AV$4,'Raw Data'!$3:$3,0)-1)),"", IFERROR($J34*OFFSET('Raw Data'!$A$3,MATCH('Data above threshold'!$A34,'Raw Data'!$B$4:$B$185,0),MATCH('Data above threshold'!AV$4,'Raw Data'!$3:$3,0)-1),"NA"))</f>
        <v/>
      </c>
      <c r="AU34" s="103" t="str">
        <f aca="true">IF(ISBLANK(OFFSET('Raw Data'!$A$3,MATCH('Data above threshold'!$A34,'Raw Data'!$B$4:$B$185,0),MATCH('Data above threshold'!AW$4,'Raw Data'!$3:$3,0)-1)),"", IFERROR($J34*OFFSET('Raw Data'!$A$3,MATCH('Data above threshold'!$A34,'Raw Data'!$B$4:$B$185,0),MATCH('Data above threshold'!AW$4,'Raw Data'!$3:$3,0)-1),"NA"))</f>
        <v/>
      </c>
      <c r="AV34" s="103" t="str">
        <f aca="true">IF(ISBLANK(OFFSET('Raw Data'!$A$3,MATCH('Data above threshold'!$A34,'Raw Data'!$B$4:$B$185,0),MATCH('Data above threshold'!AX$4,'Raw Data'!$3:$3,0)-1)),"", IFERROR($J34*OFFSET('Raw Data'!$A$3,MATCH('Data above threshold'!$A34,'Raw Data'!$B$4:$B$185,0),MATCH('Data above threshold'!AX$4,'Raw Data'!$3:$3,0)-1),"NA"))</f>
        <v/>
      </c>
      <c r="AW34" s="103" t="str">
        <f aca="true">IF(ISBLANK(OFFSET('Raw Data'!$A$3,MATCH('Data above threshold'!$A34,'Raw Data'!$B$4:$B$185,0),MATCH('Data above threshold'!AY$4,'Raw Data'!$3:$3,0)-1)),"", IFERROR($J34*OFFSET('Raw Data'!$A$3,MATCH('Data above threshold'!$A34,'Raw Data'!$B$4:$B$185,0),MATCH('Data above threshold'!AY$4,'Raw Data'!$3:$3,0)-1),"NA"))</f>
        <v/>
      </c>
      <c r="AX34" s="103" t="str">
        <f aca="true">IF(ISBLANK(OFFSET('Raw Data'!$A$3,MATCH('Data above threshold'!$A34,'Raw Data'!$B$4:$B$185,0),MATCH('Data above threshold'!AZ$4,'Raw Data'!$3:$3,0)-1)),"", IFERROR($J34*OFFSET('Raw Data'!$A$3,MATCH('Data above threshold'!$A34,'Raw Data'!$B$4:$B$185,0),MATCH('Data above threshold'!AZ$4,'Raw Data'!$3:$3,0)-1),"NA"))</f>
        <v/>
      </c>
      <c r="AY34" s="103" t="str">
        <f aca="true">IF(ISBLANK(OFFSET('Raw Data'!$A$3,MATCH('Data above threshold'!$A34,'Raw Data'!$B$4:$B$185,0),MATCH('Data above threshold'!BA$4,'Raw Data'!$3:$3,0)-1)),"", IFERROR($J34*OFFSET('Raw Data'!$A$3,MATCH('Data above threshold'!$A34,'Raw Data'!$B$4:$B$185,0),MATCH('Data above threshold'!BA$4,'Raw Data'!$3:$3,0)-1),"NA"))</f>
        <v/>
      </c>
      <c r="AZ34" s="103" t="str">
        <f aca="true">IF(ISBLANK(OFFSET('Raw Data'!$A$3,MATCH('Data above threshold'!$A34,'Raw Data'!$B$4:$B$185,0),MATCH('Data above threshold'!BB$4,'Raw Data'!$3:$3,0)-1)),"", IFERROR($J34*OFFSET('Raw Data'!$A$3,MATCH('Data above threshold'!$A34,'Raw Data'!$B$4:$B$185,0),MATCH('Data above threshold'!BB$4,'Raw Data'!$3:$3,0)-1),"NA"))</f>
        <v/>
      </c>
      <c r="BA34" s="103" t="str">
        <f aca="true">IF(ISBLANK(OFFSET('Raw Data'!$A$3,MATCH('Data above threshold'!$A34,'Raw Data'!$B$4:$B$185,0),MATCH('Data above threshold'!BC$4,'Raw Data'!$3:$3,0)-1)),"", IFERROR($J34*OFFSET('Raw Data'!$A$3,MATCH('Data above threshold'!$A34,'Raw Data'!$B$4:$B$185,0),MATCH('Data above threshold'!BC$4,'Raw Data'!$3:$3,0)-1),"NA"))</f>
        <v/>
      </c>
      <c r="BB34" s="103" t="str">
        <f aca="true">IF(ISBLANK(OFFSET('Raw Data'!$A$3,MATCH('Data above threshold'!$A34,'Raw Data'!$B$4:$B$185,0),MATCH('Data above threshold'!BD$4,'Raw Data'!$3:$3,0)-1)),"", IFERROR($J34*OFFSET('Raw Data'!$A$3,MATCH('Data above threshold'!$A34,'Raw Data'!$B$4:$B$185,0),MATCH('Data above threshold'!BD$4,'Raw Data'!$3:$3,0)-1),"NA"))</f>
        <v/>
      </c>
      <c r="BC34" s="103" t="str">
        <f aca="true">IF(ISBLANK(OFFSET('Raw Data'!$A$3,MATCH('Data above threshold'!$A34,'Raw Data'!$B$4:$B$185,0),MATCH('Data above threshold'!BE$4,'Raw Data'!$3:$3,0)-1)),"", IFERROR($J34*OFFSET('Raw Data'!$A$3,MATCH('Data above threshold'!$A34,'Raw Data'!$B$4:$B$185,0),MATCH('Data above threshold'!BE$4,'Raw Data'!$3:$3,0)-1),"NA"))</f>
        <v/>
      </c>
      <c r="BD34" s="103" t="str">
        <f aca="true">IF(ISBLANK(OFFSET('Raw Data'!$A$3,MATCH('Data above threshold'!$A34,'Raw Data'!$B$4:$B$185,0),MATCH('Data above threshold'!BF$4,'Raw Data'!$3:$3,0)-1)),"", IFERROR($J34*OFFSET('Raw Data'!$A$3,MATCH('Data above threshold'!$A34,'Raw Data'!$B$4:$B$185,0),MATCH('Data above threshold'!BF$4,'Raw Data'!$3:$3,0)-1),"NA"))</f>
        <v/>
      </c>
      <c r="BE34" s="103" t="str">
        <f aca="true">IF(ISBLANK(OFFSET('Raw Data'!$A$3,MATCH('Data above threshold'!$A34,'Raw Data'!$B$4:$B$185,0),MATCH('Data above threshold'!BG$4,'Raw Data'!$3:$3,0)-1)),"", IFERROR($J34*OFFSET('Raw Data'!$A$3,MATCH('Data above threshold'!$A34,'Raw Data'!$B$4:$B$185,0),MATCH('Data above threshold'!BG$4,'Raw Data'!$3:$3,0)-1),"NA"))</f>
        <v/>
      </c>
      <c r="BF34" s="103" t="str">
        <f aca="true">IF(ISBLANK(OFFSET('Raw Data'!$A$3,MATCH('Data above threshold'!$A34,'Raw Data'!$B$4:$B$185,0),MATCH('Data above threshold'!BH$4,'Raw Data'!$3:$3,0)-1)),"", IFERROR($J34*OFFSET('Raw Data'!$A$3,MATCH('Data above threshold'!$A34,'Raw Data'!$B$4:$B$185,0),MATCH('Data above threshold'!BH$4,'Raw Data'!$3:$3,0)-1),"NA"))</f>
        <v/>
      </c>
      <c r="BG34" s="103" t="str">
        <f aca="true">IF(ISBLANK(OFFSET('Raw Data'!$A$3,MATCH('Data above threshold'!$A34,'Raw Data'!$B$4:$B$185,0),MATCH('Data above threshold'!BI$4,'Raw Data'!$3:$3,0)-1)),"", IFERROR($J34*OFFSET('Raw Data'!$A$3,MATCH('Data above threshold'!$A34,'Raw Data'!$B$4:$B$185,0),MATCH('Data above threshold'!BI$4,'Raw Data'!$3:$3,0)-1),"NA"))</f>
        <v/>
      </c>
      <c r="BH34" s="103" t="str">
        <f aca="true">IF(ISBLANK(OFFSET('Raw Data'!$A$3,MATCH('Data above threshold'!$A34,'Raw Data'!$B$4:$B$185,0),MATCH('Data above threshold'!BJ$4,'Raw Data'!$3:$3,0)-1)),"", IFERROR($J34*OFFSET('Raw Data'!$A$3,MATCH('Data above threshold'!$A34,'Raw Data'!$B$4:$B$185,0),MATCH('Data above threshold'!BJ$4,'Raw Data'!$3:$3,0)-1),"NA"))</f>
        <v/>
      </c>
      <c r="BI34" s="103" t="str">
        <f aca="true">IF(ISBLANK(OFFSET('Raw Data'!$A$3,MATCH('Data above threshold'!$A34,'Raw Data'!$B$4:$B$185,0),MATCH('Data above threshold'!BK$4,'Raw Data'!$3:$3,0)-1)),"", IFERROR($J34*OFFSET('Raw Data'!$A$3,MATCH('Data above threshold'!$A34,'Raw Data'!$B$4:$B$185,0),MATCH('Data above threshold'!BK$4,'Raw Data'!$3:$3,0)-1),"NA"))</f>
        <v/>
      </c>
      <c r="BJ34" s="103" t="str">
        <f aca="true">IF(ISBLANK(OFFSET('Raw Data'!$A$3,MATCH('Data above threshold'!$A34,'Raw Data'!$B$4:$B$185,0),MATCH('Data above threshold'!BL$4,'Raw Data'!$3:$3,0)-1)),"", IFERROR($J34*OFFSET('Raw Data'!$A$3,MATCH('Data above threshold'!$A34,'Raw Data'!$B$4:$B$185,0),MATCH('Data above threshold'!BL$4,'Raw Data'!$3:$3,0)-1),"NA"))</f>
        <v/>
      </c>
      <c r="BK34" s="103" t="str">
        <f aca="true">IF(ISBLANK(OFFSET('Raw Data'!$A$3,MATCH('Data above threshold'!$A34,'Raw Data'!$B$4:$B$185,0),MATCH('Data above threshold'!BM$4,'Raw Data'!$3:$3,0)-1)),"", IFERROR($J34*OFFSET('Raw Data'!$A$3,MATCH('Data above threshold'!$A34,'Raw Data'!$B$4:$B$185,0),MATCH('Data above threshold'!BM$4,'Raw Data'!$3:$3,0)-1),"NA"))</f>
        <v/>
      </c>
      <c r="BL34" s="103" t="str">
        <f aca="true">IF(ISBLANK(OFFSET('Raw Data'!$A$3,MATCH('Data above threshold'!$A34,'Raw Data'!$B$4:$B$185,0),MATCH('Data above threshold'!BN$4,'Raw Data'!$3:$3,0)-1)),"", IFERROR($J34*OFFSET('Raw Data'!$A$3,MATCH('Data above threshold'!$A34,'Raw Data'!$B$4:$B$185,0),MATCH('Data above threshold'!BN$4,'Raw Data'!$3:$3,0)-1),"NA"))</f>
        <v/>
      </c>
      <c r="BM34" s="103" t="str">
        <f aca="true">IF(ISBLANK(OFFSET('Raw Data'!$A$3,MATCH('Data above threshold'!$A34,'Raw Data'!$B$4:$B$185,0),MATCH('Data above threshold'!BO$4,'Raw Data'!$3:$3,0)-1)),"", IFERROR($J34*OFFSET('Raw Data'!$A$3,MATCH('Data above threshold'!$A34,'Raw Data'!$B$4:$B$185,0),MATCH('Data above threshold'!BO$4,'Raw Data'!$3:$3,0)-1),"NA"))</f>
        <v/>
      </c>
      <c r="BN34" s="103" t="str">
        <f aca="true">IF(ISBLANK(OFFSET('Raw Data'!$A$3,MATCH('Data above threshold'!$A34,'Raw Data'!$B$4:$B$185,0),MATCH('Data above threshold'!BP$4,'Raw Data'!$3:$3,0)-1)),"", IFERROR($J34*OFFSET('Raw Data'!$A$3,MATCH('Data above threshold'!$A34,'Raw Data'!$B$4:$B$185,0),MATCH('Data above threshold'!BP$4,'Raw Data'!$3:$3,0)-1),"NA"))</f>
        <v/>
      </c>
      <c r="BO34" s="103" t="str">
        <f aca="true">IF(ISBLANK(OFFSET('Raw Data'!$A$3,MATCH('Data above threshold'!$A34,'Raw Data'!$B$4:$B$185,0),MATCH('Data above threshold'!BQ$4,'Raw Data'!$3:$3,0)-1)),"", IFERROR($J34*OFFSET('Raw Data'!$A$3,MATCH('Data above threshold'!$A34,'Raw Data'!$B$4:$B$185,0),MATCH('Data above threshold'!BQ$4,'Raw Data'!$3:$3,0)-1),"NA"))</f>
        <v/>
      </c>
      <c r="BP34" s="103" t="str">
        <f aca="true">IF(ISBLANK(OFFSET('Raw Data'!$A$3,MATCH('Data above threshold'!$A34,'Raw Data'!$B$4:$B$185,0),MATCH('Data above threshold'!BR$4,'Raw Data'!$3:$3,0)-1)),"", IFERROR($J34*OFFSET('Raw Data'!$A$3,MATCH('Data above threshold'!$A34,'Raw Data'!$B$4:$B$185,0),MATCH('Data above threshold'!BR$4,'Raw Data'!$3:$3,0)-1),"NA"))</f>
        <v/>
      </c>
      <c r="BQ34" s="103" t="str">
        <f aca="true">IF(ISBLANK(OFFSET('Raw Data'!$A$3,MATCH('Data above threshold'!$A34,'Raw Data'!$B$4:$B$185,0),MATCH('Data above threshold'!BS$4,'Raw Data'!$3:$3,0)-1)),"", IFERROR($J34*OFFSET('Raw Data'!$A$3,MATCH('Data above threshold'!$A34,'Raw Data'!$B$4:$B$185,0),MATCH('Data above threshold'!BS$4,'Raw Data'!$3:$3,0)-1),"NA"))</f>
        <v/>
      </c>
      <c r="BR34" s="103" t="str">
        <f aca="true">IF(ISBLANK(OFFSET('Raw Data'!$A$3,MATCH('Data above threshold'!$A34,'Raw Data'!$B$4:$B$185,0),MATCH('Data above threshold'!BT$4,'Raw Data'!$3:$3,0)-1)),"", IFERROR($J34*OFFSET('Raw Data'!$A$3,MATCH('Data above threshold'!$A34,'Raw Data'!$B$4:$B$185,0),MATCH('Data above threshold'!BT$4,'Raw Data'!$3:$3,0)-1),"NA"))</f>
        <v/>
      </c>
      <c r="BS34" s="103" t="str">
        <f aca="true">IF(ISBLANK(OFFSET('Raw Data'!$A$3,MATCH('Data above threshold'!$A34,'Raw Data'!$B$4:$B$185,0),MATCH('Data above threshold'!BU$4,'Raw Data'!$3:$3,0)-1)),"", IFERROR($J34*OFFSET('Raw Data'!$A$3,MATCH('Data above threshold'!$A34,'Raw Data'!$B$4:$B$185,0),MATCH('Data above threshold'!BU$4,'Raw Data'!$3:$3,0)-1),"NA"))</f>
        <v/>
      </c>
      <c r="BT34" s="103" t="str">
        <f aca="true">IF(ISBLANK(OFFSET('Raw Data'!$A$3,MATCH('Data above threshold'!$A34,'Raw Data'!$B$4:$B$185,0),MATCH('Data above threshold'!BV$4,'Raw Data'!$3:$3,0)-1)),"", IFERROR($J34*OFFSET('Raw Data'!$A$3,MATCH('Data above threshold'!$A34,'Raw Data'!$B$4:$B$185,0),MATCH('Data above threshold'!BV$4,'Raw Data'!$3:$3,0)-1),"NA"))</f>
        <v/>
      </c>
      <c r="BU34" s="103" t="str">
        <f aca="true">IF(ISBLANK(OFFSET('Raw Data'!$A$3,MATCH('Data above threshold'!$A34,'Raw Data'!$B$4:$B$185,0),MATCH('Data above threshold'!BW$4,'Raw Data'!$3:$3,0)-1)),"", IFERROR($J34*OFFSET('Raw Data'!$A$3,MATCH('Data above threshold'!$A34,'Raw Data'!$B$4:$B$185,0),MATCH('Data above threshold'!BW$4,'Raw Data'!$3:$3,0)-1),"NA"))</f>
        <v/>
      </c>
      <c r="BV34" s="103" t="str">
        <f aca="true">IF(ISBLANK(OFFSET('Raw Data'!$A$3,MATCH('Data above threshold'!$A34,'Raw Data'!$B$4:$B$185,0),MATCH('Data above threshold'!BX$4,'Raw Data'!$3:$3,0)-1)),"", IFERROR($J34*OFFSET('Raw Data'!$A$3,MATCH('Data above threshold'!$A34,'Raw Data'!$B$4:$B$185,0),MATCH('Data above threshold'!BX$4,'Raw Data'!$3:$3,0)-1),"NA"))</f>
        <v/>
      </c>
      <c r="BW34" s="103" t="str">
        <f aca="true">IF(ISBLANK(OFFSET('Raw Data'!$A$3,MATCH('Data above threshold'!$A34,'Raw Data'!$B$4:$B$185,0),MATCH('Data above threshold'!BY$4,'Raw Data'!$3:$3,0)-1)),"", IFERROR($J34*OFFSET('Raw Data'!$A$3,MATCH('Data above threshold'!$A34,'Raw Data'!$B$4:$B$185,0),MATCH('Data above threshold'!BY$4,'Raw Data'!$3:$3,0)-1),"NA"))</f>
        <v/>
      </c>
      <c r="BX34" s="103" t="str">
        <f aca="true">IF(ISBLANK(OFFSET('Raw Data'!$A$3,MATCH('Data above threshold'!$A34,'Raw Data'!$B$4:$B$185,0),MATCH('Data above threshold'!BZ$4,'Raw Data'!$3:$3,0)-1)),"", IFERROR($J34*OFFSET('Raw Data'!$A$3,MATCH('Data above threshold'!$A34,'Raw Data'!$B$4:$B$185,0),MATCH('Data above threshold'!BZ$4,'Raw Data'!$3:$3,0)-1),"NA"))</f>
        <v/>
      </c>
      <c r="BY34" s="103" t="str">
        <f aca="true">IF(ISBLANK(OFFSET('Raw Data'!$A$3,MATCH('Data above threshold'!$A34,'Raw Data'!$B$4:$B$185,0),MATCH('Data above threshold'!CA$4,'Raw Data'!$3:$3,0)-1)),"", IFERROR($J34*OFFSET('Raw Data'!$A$3,MATCH('Data above threshold'!$A34,'Raw Data'!$B$4:$B$185,0),MATCH('Data above threshold'!CA$4,'Raw Data'!$3:$3,0)-1),"NA"))</f>
        <v/>
      </c>
      <c r="BZ34" s="103" t="str">
        <f aca="true">IF(ISBLANK(OFFSET('Raw Data'!$A$3,MATCH('Data above threshold'!$A34,'Raw Data'!$B$4:$B$185,0),MATCH('Data above threshold'!CB$4,'Raw Data'!$3:$3,0)-1)),"", IFERROR($J34*OFFSET('Raw Data'!$A$3,MATCH('Data above threshold'!$A34,'Raw Data'!$B$4:$B$185,0),MATCH('Data above threshold'!CB$4,'Raw Data'!$3:$3,0)-1),"NA"))</f>
        <v/>
      </c>
      <c r="CA34" s="103" t="str">
        <f aca="true">IF(ISBLANK(OFFSET('Raw Data'!$A$3,MATCH('Data above threshold'!$A34,'Raw Data'!$B$4:$B$185,0),MATCH('Data above threshold'!CC$4,'Raw Data'!$3:$3,0)-1)),"", IFERROR($J34*OFFSET('Raw Data'!$A$3,MATCH('Data above threshold'!$A34,'Raw Data'!$B$4:$B$185,0),MATCH('Data above threshold'!CC$4,'Raw Data'!$3:$3,0)-1),"NA"))</f>
        <v/>
      </c>
      <c r="CB34" s="103" t="str">
        <f aca="true">IF(ISBLANK(OFFSET('Raw Data'!$A$3,MATCH('Data above threshold'!$A34,'Raw Data'!$B$4:$B$185,0),MATCH('Data above threshold'!CD$4,'Raw Data'!$3:$3,0)-1)),"", IFERROR($J34*OFFSET('Raw Data'!$A$3,MATCH('Data above threshold'!$A34,'Raw Data'!$B$4:$B$185,0),MATCH('Data above threshold'!CD$4,'Raw Data'!$3:$3,0)-1),"NA"))</f>
        <v/>
      </c>
      <c r="CC34" s="103" t="str">
        <f aca="true">IF(ISBLANK(OFFSET('Raw Data'!$A$3,MATCH('Data above threshold'!$A34,'Raw Data'!$B$4:$B$185,0),MATCH('Data above threshold'!CE$4,'Raw Data'!$3:$3,0)-1)),"", IFERROR($J34*OFFSET('Raw Data'!$A$3,MATCH('Data above threshold'!$A34,'Raw Data'!$B$4:$B$185,0),MATCH('Data above threshold'!CE$4,'Raw Data'!$3:$3,0)-1),"NA"))</f>
        <v/>
      </c>
      <c r="CD34" s="103" t="str">
        <f aca="true">IF(ISBLANK(OFFSET('Raw Data'!$A$3,MATCH('Data above threshold'!$A34,'Raw Data'!$B$4:$B$185,0),MATCH('Data above threshold'!CF$4,'Raw Data'!$3:$3,0)-1)),"", IFERROR($J34*OFFSET('Raw Data'!$A$3,MATCH('Data above threshold'!$A34,'Raw Data'!$B$4:$B$185,0),MATCH('Data above threshold'!CF$4,'Raw Data'!$3:$3,0)-1),"NA"))</f>
        <v/>
      </c>
      <c r="CE34" s="103" t="str">
        <f aca="true">IF(ISBLANK(OFFSET('Raw Data'!$A$3,MATCH('Data above threshold'!$A34,'Raw Data'!$B$4:$B$185,0),MATCH('Data above threshold'!CG$4,'Raw Data'!$3:$3,0)-1)),"", IFERROR($J34*OFFSET('Raw Data'!$A$3,MATCH('Data above threshold'!$A34,'Raw Data'!$B$4:$B$185,0),MATCH('Data above threshold'!CG$4,'Raw Data'!$3:$3,0)-1),"NA"))</f>
        <v/>
      </c>
      <c r="CF34" s="103" t="str">
        <f aca="true">IF(ISBLANK(OFFSET('Raw Data'!$A$3,MATCH('Data above threshold'!$A34,'Raw Data'!$B$4:$B$185,0),MATCH('Data above threshold'!CH$4,'Raw Data'!$3:$3,0)-1)),"", IFERROR($J34*OFFSET('Raw Data'!$A$3,MATCH('Data above threshold'!$A34,'Raw Data'!$B$4:$B$185,0),MATCH('Data above threshold'!CH$4,'Raw Data'!$3:$3,0)-1),"NA"))</f>
        <v/>
      </c>
      <c r="CG34" s="103" t="str">
        <f aca="true">IF(ISBLANK(OFFSET('Raw Data'!$A$3,MATCH('Data above threshold'!$A34,'Raw Data'!$B$4:$B$185,0),MATCH('Data above threshold'!CI$4,'Raw Data'!$3:$3,0)-1)),"", IFERROR($J34*OFFSET('Raw Data'!$A$3,MATCH('Data above threshold'!$A34,'Raw Data'!$B$4:$B$185,0),MATCH('Data above threshold'!CI$4,'Raw Data'!$3:$3,0)-1),"NA"))</f>
        <v/>
      </c>
      <c r="CH34" s="103" t="str">
        <f aca="true">IF(ISBLANK(OFFSET('Raw Data'!$A$3,MATCH('Data above threshold'!$A34,'Raw Data'!$B$4:$B$185,0),MATCH('Data above threshold'!CJ$4,'Raw Data'!$3:$3,0)-1)),"", IFERROR($J34*OFFSET('Raw Data'!$A$3,MATCH('Data above threshold'!$A34,'Raw Data'!$B$4:$B$185,0),MATCH('Data above threshold'!CJ$4,'Raw Data'!$3:$3,0)-1),"NA"))</f>
        <v/>
      </c>
      <c r="CI34" s="103" t="str">
        <f aca="true">IF(ISBLANK(OFFSET('Raw Data'!$A$3,MATCH('Data above threshold'!$A34,'Raw Data'!$B$4:$B$185,0),MATCH('Data above threshold'!CK$4,'Raw Data'!$3:$3,0)-1)),"", IFERROR($J34*OFFSET('Raw Data'!$A$3,MATCH('Data above threshold'!$A34,'Raw Data'!$B$4:$B$185,0),MATCH('Data above threshold'!CK$4,'Raw Data'!$3:$3,0)-1),"NA"))</f>
        <v/>
      </c>
      <c r="CJ34" s="103" t="str">
        <f aca="true">IF(ISBLANK(OFFSET('Raw Data'!$A$3,MATCH('Data above threshold'!$A34,'Raw Data'!$B$4:$B$185,0),MATCH('Data above threshold'!CL$4,'Raw Data'!$3:$3,0)-1)),"", IFERROR($J34*OFFSET('Raw Data'!$A$3,MATCH('Data above threshold'!$A34,'Raw Data'!$B$4:$B$185,0),MATCH('Data above threshold'!CL$4,'Raw Data'!$3:$3,0)-1),"NA"))</f>
        <v/>
      </c>
      <c r="CK34" s="103" t="str">
        <f aca="true">IF(ISBLANK(OFFSET('Raw Data'!$A$3,MATCH('Data above threshold'!$A34,'Raw Data'!$B$4:$B$185,0),MATCH('Data above threshold'!CM$4,'Raw Data'!$3:$3,0)-1)),"", IFERROR($J34*OFFSET('Raw Data'!$A$3,MATCH('Data above threshold'!$A34,'Raw Data'!$B$4:$B$185,0),MATCH('Data above threshold'!CM$4,'Raw Data'!$3:$3,0)-1),"NA"))</f>
        <v/>
      </c>
      <c r="CL34" s="103" t="str">
        <f aca="true">IF(ISBLANK(OFFSET('Raw Data'!$A$3,MATCH('Data above threshold'!$A34,'Raw Data'!$B$4:$B$185,0),MATCH('Data above threshold'!CN$4,'Raw Data'!$3:$3,0)-1)),"", IFERROR($J34*OFFSET('Raw Data'!$A$3,MATCH('Data above threshold'!$A34,'Raw Data'!$B$4:$B$185,0),MATCH('Data above threshold'!CN$4,'Raw Data'!$3:$3,0)-1),"NA"))</f>
        <v/>
      </c>
      <c r="CM34" s="103" t="str">
        <f aca="true">IF(ISBLANK(OFFSET('Raw Data'!$A$3,MATCH('Data above threshold'!$A34,'Raw Data'!$B$4:$B$185,0),MATCH('Data above threshold'!CO$4,'Raw Data'!$3:$3,0)-1)),"", IFERROR($J34*OFFSET('Raw Data'!$A$3,MATCH('Data above threshold'!$A34,'Raw Data'!$B$4:$B$185,0),MATCH('Data above threshold'!CO$4,'Raw Data'!$3:$3,0)-1),"NA"))</f>
        <v/>
      </c>
      <c r="CN34" s="103" t="str">
        <f aca="true">IF(ISBLANK(OFFSET('Raw Data'!$A$3,MATCH('Data above threshold'!$A34,'Raw Data'!$B$4:$B$185,0),MATCH('Data above threshold'!CP$4,'Raw Data'!$3:$3,0)-1)),"", IFERROR($J34*OFFSET('Raw Data'!$A$3,MATCH('Data above threshold'!$A34,'Raw Data'!$B$4:$B$185,0),MATCH('Data above threshold'!CP$4,'Raw Data'!$3:$3,0)-1),"NA"))</f>
        <v/>
      </c>
      <c r="CO34" s="103" t="str">
        <f aca="true">IF(ISBLANK(OFFSET('Raw Data'!$A$3,MATCH('Data above threshold'!$A34,'Raw Data'!$B$4:$B$185,0),MATCH('Data above threshold'!CQ$4,'Raw Data'!$3:$3,0)-1)),"", IFERROR($J34*OFFSET('Raw Data'!$A$3,MATCH('Data above threshold'!$A34,'Raw Data'!$B$4:$B$185,0),MATCH('Data above threshold'!CQ$4,'Raw Data'!$3:$3,0)-1),"NA"))</f>
        <v/>
      </c>
      <c r="CP34" s="103" t="str">
        <f aca="true">IF(ISBLANK(OFFSET('Raw Data'!$A$3,MATCH('Data above threshold'!$A34,'Raw Data'!$B$4:$B$185,0),MATCH('Data above threshold'!CR$4,'Raw Data'!$3:$3,0)-1)),"", IFERROR($J34*OFFSET('Raw Data'!$A$3,MATCH('Data above threshold'!$A34,'Raw Data'!$B$4:$B$185,0),MATCH('Data above threshold'!CR$4,'Raw Data'!$3:$3,0)-1),"NA"))</f>
        <v/>
      </c>
    </row>
    <row r="35" s="103" customFormat="true" ht="15.5" hidden="false" customHeight="false" outlineLevel="0" collapsed="false">
      <c r="A35" s="107" t="n">
        <v>1341</v>
      </c>
      <c r="B35" s="107" t="n">
        <v>4</v>
      </c>
      <c r="C35" s="103" t="str">
        <f aca="true">IF(ISBLANK(OFFSET('Raw Data'!$A$3,MATCH($A35,'Raw Data'!$B$4:$B$185,0),MATCH(C$4,'Raw Data'!$3:$3,0)-1)),"",OFFSET('Raw Data'!$A$3,MATCH($A35,'Raw Data'!$B$4:$B$185,0),MATCH(C$4,'Raw Data'!$3:$3,0)-1))</f>
        <v/>
      </c>
      <c r="D35" s="103" t="str">
        <f aca="true">IF(ISBLANK(OFFSET('Raw Data'!$A$3,MATCH($A35,'Raw Data'!$B$4:$B$185,0),MATCH(D$4,'Raw Data'!$3:$3,0)-1)),"",OFFSET('Raw Data'!$A$3,MATCH($A35,'Raw Data'!$B$4:$B$185,0),MATCH(D$4,'Raw Data'!$3:$3,0)-1))</f>
        <v>Expert assessment data - E.7</v>
      </c>
      <c r="E35" s="103" t="str">
        <f aca="true">IF(ISBLANK(OFFSET('Raw Data'!$A$3,MATCH($A35,'Raw Data'!$B$4:$B$185,0),MATCH(E$4,'Raw Data'!$3:$3,0)-1)),"",OFFSET('Raw Data'!$A$3,MATCH($A35,'Raw Data'!$B$4:$B$185,0),MATCH(E$4,'Raw Data'!$3:$3,0)-1))</f>
        <v>Consumer Rights: To what extent do consumers in your country in 2020:</v>
      </c>
      <c r="F35" s="103" t="str">
        <f aca="true">IF(ISBLANK(OFFSET('Raw Data'!$A$3,MATCH($A35,'Raw Data'!$B$4:$B$185,0),MATCH(F$4,'Raw Data'!$3:$3,0)-1)),"",OFFSET('Raw Data'!$A$3,MATCH($A35,'Raw Data'!$B$4:$B$185,0),MATCH(F$4,'Raw Data'!$3:$3,0)-1))</f>
        <v/>
      </c>
      <c r="H35" s="103" t="str">
        <f aca="true">IF(ISBLANK(OFFSET('Raw Data'!$A$3,MATCH($A35,'Raw Data'!$B$4:$B$185,0),MATCH(H$4,'Raw Data'!$3:$3,0)-1)),"",OFFSET('Raw Data'!$A$3,MATCH($A35,'Raw Data'!$B$4:$B$185,0),MATCH(H$4,'Raw Data'!$3:$3,0)-1))</f>
        <v/>
      </c>
      <c r="I35" s="103" t="str">
        <f aca="true">IF(ISBLANK(OFFSET('Raw Data'!$A$3,MATCH($A35,'Raw Data'!$B$4:$B$185,0),MATCH(I$4,'Raw Data'!$3:$3,0)-1)),"",OFFSET('Raw Data'!$A$3,MATCH($A35,'Raw Data'!$B$4:$B$185,0),MATCH(I$4,'Raw Data'!$3:$3,0)-1))</f>
        <v>Plus</v>
      </c>
      <c r="J35" s="103" t="n">
        <f aca="false">IF(I35="","",IF(I35="Minus",-1,1))</f>
        <v>1</v>
      </c>
      <c r="K35" s="105" t="n">
        <f aca="false" t="array" ref="K35:K35">IFERROR(SKEW(IF(ISNUMBER(O35:CP35),O35:CP35,"")),"")</f>
        <v>0.140890112247187</v>
      </c>
      <c r="L35" s="103" t="n">
        <f aca="true">IF(ISBLANK(OFFSET('Data above threshold'!$A$4,MATCH('Data above threshold'!$A35,'Data above threshold'!$A$5:$A$185,0),MATCH('Data above threshold'!N$4,'Data above threshold'!$4:$4,0)-1)),1,OFFSET('Data above threshold'!$A$4,MATCH('Data above threshold'!$A35,'Data above threshold'!$A$5:$A$185,0),MATCH('Data above threshold'!N$4,'Data above threshold'!$4:$4,0)-1))</f>
        <v>0</v>
      </c>
      <c r="M35" s="103" t="str">
        <f aca="true">IF(ISBLANK(OFFSET('Data above threshold'!$A$4,MATCH('Data above threshold'!$A35,'Data above threshold'!$A$5:$A$185,0),MATCH('Data above threshold'!O$4,'Data above threshold'!$4:$4,0)-1)),"",OFFSET('Data above threshold'!$A$4,MATCH('Data above threshold'!$A35,'Data above threshold'!$A$5:$A$185,0),MATCH('Data above threshold'!O$4,'Data above threshold'!$4:$4,0)-1))</f>
        <v/>
      </c>
      <c r="N35" s="106" t="n">
        <f aca="false" t="array" ref="N35:N35">IF(B35&lt;4,"",1-IFERROR(SUM(ISNUMBER(O35:CP35)*(1-$O$3:$CP$3))/COUNTIF($O$3:$CP$3,0),0))</f>
        <v>0.025</v>
      </c>
      <c r="O35" s="103" t="n">
        <f aca="true">IF(ISBLANK(OFFSET('Raw Data'!$A$3,MATCH('Data above threshold'!$A35,'Raw Data'!$B$4:$B$185,0),MATCH('Data above threshold'!Q$4,'Raw Data'!$3:$3,0)-1)),"", IFERROR($J35*OFFSET('Raw Data'!$A$3,MATCH('Data above threshold'!$A35,'Raw Data'!$B$4:$B$185,0),MATCH('Data above threshold'!Q$4,'Raw Data'!$3:$3,0)-1),"NA"))</f>
        <v>2.25</v>
      </c>
      <c r="P35" s="103" t="n">
        <f aca="true">IF(ISBLANK(OFFSET('Raw Data'!$A$3,MATCH('Data above threshold'!$A35,'Raw Data'!$B$4:$B$185,0),MATCH('Data above threshold'!R$4,'Raw Data'!$3:$3,0)-1)),"", IFERROR($J35*OFFSET('Raw Data'!$A$3,MATCH('Data above threshold'!$A35,'Raw Data'!$B$4:$B$185,0),MATCH('Data above threshold'!R$4,'Raw Data'!$3:$3,0)-1),"NA"))</f>
        <v>2.71</v>
      </c>
      <c r="Q35" s="103" t="n">
        <f aca="true">IF(ISBLANK(OFFSET('Raw Data'!$A$3,MATCH('Data above threshold'!$A35,'Raw Data'!$B$4:$B$185,0),MATCH('Data above threshold'!S$4,'Raw Data'!$3:$3,0)-1)),"", IFERROR($J35*OFFSET('Raw Data'!$A$3,MATCH('Data above threshold'!$A35,'Raw Data'!$B$4:$B$185,0),MATCH('Data above threshold'!S$4,'Raw Data'!$3:$3,0)-1),"NA"))</f>
        <v>3</v>
      </c>
      <c r="R35" s="103" t="str">
        <f aca="true">IF(ISBLANK(OFFSET('Raw Data'!$A$3,MATCH('Data above threshold'!$A35,'Raw Data'!$B$4:$B$185,0),MATCH('Data above threshold'!T$4,'Raw Data'!$3:$3,0)-1)),"", IFERROR($J35*OFFSET('Raw Data'!$A$3,MATCH('Data above threshold'!$A35,'Raw Data'!$B$4:$B$185,0),MATCH('Data above threshold'!T$4,'Raw Data'!$3:$3,0)-1),"NA"))</f>
        <v/>
      </c>
      <c r="S35" s="103" t="n">
        <f aca="true">IF(ISBLANK(OFFSET('Raw Data'!$A$3,MATCH('Data above threshold'!$A35,'Raw Data'!$B$4:$B$185,0),MATCH('Data above threshold'!U$4,'Raw Data'!$3:$3,0)-1)),"", IFERROR($J35*OFFSET('Raw Data'!$A$3,MATCH('Data above threshold'!$A35,'Raw Data'!$B$4:$B$185,0),MATCH('Data above threshold'!U$4,'Raw Data'!$3:$3,0)-1),"NA"))</f>
        <v>2</v>
      </c>
      <c r="T35" s="103" t="n">
        <f aca="true">IF(ISBLANK(OFFSET('Raw Data'!$A$3,MATCH('Data above threshold'!$A35,'Raw Data'!$B$4:$B$185,0),MATCH('Data above threshold'!V$4,'Raw Data'!$3:$3,0)-1)),"", IFERROR($J35*OFFSET('Raw Data'!$A$3,MATCH('Data above threshold'!$A35,'Raw Data'!$B$4:$B$185,0),MATCH('Data above threshold'!V$4,'Raw Data'!$3:$3,0)-1),"NA"))</f>
        <v>2.25</v>
      </c>
      <c r="U35" s="103" t="n">
        <f aca="true">IF(ISBLANK(OFFSET('Raw Data'!$A$3,MATCH('Data above threshold'!$A35,'Raw Data'!$B$4:$B$185,0),MATCH('Data above threshold'!W$4,'Raw Data'!$3:$3,0)-1)),"", IFERROR($J35*OFFSET('Raw Data'!$A$3,MATCH('Data above threshold'!$A35,'Raw Data'!$B$4:$B$185,0),MATCH('Data above threshold'!W$4,'Raw Data'!$3:$3,0)-1),"NA"))</f>
        <v>2.5</v>
      </c>
      <c r="V35" s="103" t="n">
        <f aca="true">IF(ISBLANK(OFFSET('Raw Data'!$A$3,MATCH('Data above threshold'!$A35,'Raw Data'!$B$4:$B$185,0),MATCH('Data above threshold'!X$4,'Raw Data'!$3:$3,0)-1)),"", IFERROR($J35*OFFSET('Raw Data'!$A$3,MATCH('Data above threshold'!$A35,'Raw Data'!$B$4:$B$185,0),MATCH('Data above threshold'!X$4,'Raw Data'!$3:$3,0)-1),"NA"))</f>
        <v>1.75</v>
      </c>
      <c r="W35" s="103" t="n">
        <f aca="true">IF(ISBLANK(OFFSET('Raw Data'!$A$3,MATCH('Data above threshold'!$A35,'Raw Data'!$B$4:$B$185,0),MATCH('Data above threshold'!Y$4,'Raw Data'!$3:$3,0)-1)),"", IFERROR($J35*OFFSET('Raw Data'!$A$3,MATCH('Data above threshold'!$A35,'Raw Data'!$B$4:$B$185,0),MATCH('Data above threshold'!Y$4,'Raw Data'!$3:$3,0)-1),"NA"))</f>
        <v>2</v>
      </c>
      <c r="X35" s="103" t="n">
        <f aca="true">IF(ISBLANK(OFFSET('Raw Data'!$A$3,MATCH('Data above threshold'!$A35,'Raw Data'!$B$4:$B$185,0),MATCH('Data above threshold'!Z$4,'Raw Data'!$3:$3,0)-1)),"", IFERROR($J35*OFFSET('Raw Data'!$A$3,MATCH('Data above threshold'!$A35,'Raw Data'!$B$4:$B$185,0),MATCH('Data above threshold'!Z$4,'Raw Data'!$3:$3,0)-1),"NA"))</f>
        <v>3.5</v>
      </c>
      <c r="Y35" s="103" t="n">
        <f aca="true">IF(ISBLANK(OFFSET('Raw Data'!$A$3,MATCH('Data above threshold'!$A35,'Raw Data'!$B$4:$B$185,0),MATCH('Data above threshold'!AA$4,'Raw Data'!$3:$3,0)-1)),"", IFERROR($J35*OFFSET('Raw Data'!$A$3,MATCH('Data above threshold'!$A35,'Raw Data'!$B$4:$B$185,0),MATCH('Data above threshold'!AA$4,'Raw Data'!$3:$3,0)-1),"NA"))</f>
        <v>3.25</v>
      </c>
      <c r="Z35" s="103" t="n">
        <f aca="true">IF(ISBLANK(OFFSET('Raw Data'!$A$3,MATCH('Data above threshold'!$A35,'Raw Data'!$B$4:$B$185,0),MATCH('Data above threshold'!AB$4,'Raw Data'!$3:$3,0)-1)),"", IFERROR($J35*OFFSET('Raw Data'!$A$3,MATCH('Data above threshold'!$A35,'Raw Data'!$B$4:$B$185,0),MATCH('Data above threshold'!AB$4,'Raw Data'!$3:$3,0)-1),"NA"))</f>
        <v>2</v>
      </c>
      <c r="AA35" s="103" t="n">
        <f aca="true">IF(ISBLANK(OFFSET('Raw Data'!$A$3,MATCH('Data above threshold'!$A35,'Raw Data'!$B$4:$B$185,0),MATCH('Data above threshold'!AC$4,'Raw Data'!$3:$3,0)-1)),"", IFERROR($J35*OFFSET('Raw Data'!$A$3,MATCH('Data above threshold'!$A35,'Raw Data'!$B$4:$B$185,0),MATCH('Data above threshold'!AC$4,'Raw Data'!$3:$3,0)-1),"NA"))</f>
        <v>2.5</v>
      </c>
      <c r="AB35" s="103" t="n">
        <f aca="true">IF(ISBLANK(OFFSET('Raw Data'!$A$3,MATCH('Data above threshold'!$A35,'Raw Data'!$B$4:$B$185,0),MATCH('Data above threshold'!AD$4,'Raw Data'!$3:$3,0)-1)),"", IFERROR($J35*OFFSET('Raw Data'!$A$3,MATCH('Data above threshold'!$A35,'Raw Data'!$B$4:$B$185,0),MATCH('Data above threshold'!AD$4,'Raw Data'!$3:$3,0)-1),"NA"))</f>
        <v>2.25</v>
      </c>
      <c r="AC35" s="103" t="n">
        <f aca="true">IF(ISBLANK(OFFSET('Raw Data'!$A$3,MATCH('Data above threshold'!$A35,'Raw Data'!$B$4:$B$185,0),MATCH('Data above threshold'!AE$4,'Raw Data'!$3:$3,0)-1)),"", IFERROR($J35*OFFSET('Raw Data'!$A$3,MATCH('Data above threshold'!$A35,'Raw Data'!$B$4:$B$185,0),MATCH('Data above threshold'!AE$4,'Raw Data'!$3:$3,0)-1),"NA"))</f>
        <v>2.67</v>
      </c>
      <c r="AD35" s="103" t="n">
        <f aca="true">IF(ISBLANK(OFFSET('Raw Data'!$A$3,MATCH('Data above threshold'!$A35,'Raw Data'!$B$4:$B$185,0),MATCH('Data above threshold'!AF$4,'Raw Data'!$3:$3,0)-1)),"", IFERROR($J35*OFFSET('Raw Data'!$A$3,MATCH('Data above threshold'!$A35,'Raw Data'!$B$4:$B$185,0),MATCH('Data above threshold'!AF$4,'Raw Data'!$3:$3,0)-1),"NA"))</f>
        <v>4</v>
      </c>
      <c r="AE35" s="103" t="n">
        <f aca="true">IF(ISBLANK(OFFSET('Raw Data'!$A$3,MATCH('Data above threshold'!$A35,'Raw Data'!$B$4:$B$185,0),MATCH('Data above threshold'!AG$4,'Raw Data'!$3:$3,0)-1)),"", IFERROR($J35*OFFSET('Raw Data'!$A$3,MATCH('Data above threshold'!$A35,'Raw Data'!$B$4:$B$185,0),MATCH('Data above threshold'!AG$4,'Raw Data'!$3:$3,0)-1),"NA"))</f>
        <v>3</v>
      </c>
      <c r="AF35" s="103" t="n">
        <f aca="true">IF(ISBLANK(OFFSET('Raw Data'!$A$3,MATCH('Data above threshold'!$A35,'Raw Data'!$B$4:$B$185,0),MATCH('Data above threshold'!AH$4,'Raw Data'!$3:$3,0)-1)),"", IFERROR($J35*OFFSET('Raw Data'!$A$3,MATCH('Data above threshold'!$A35,'Raw Data'!$B$4:$B$185,0),MATCH('Data above threshold'!AH$4,'Raw Data'!$3:$3,0)-1),"NA"))</f>
        <v>3.25</v>
      </c>
      <c r="AG35" s="103" t="n">
        <f aca="true">IF(ISBLANK(OFFSET('Raw Data'!$A$3,MATCH('Data above threshold'!$A35,'Raw Data'!$B$4:$B$185,0),MATCH('Data above threshold'!AI$4,'Raw Data'!$3:$3,0)-1)),"", IFERROR($J35*OFFSET('Raw Data'!$A$3,MATCH('Data above threshold'!$A35,'Raw Data'!$B$4:$B$185,0),MATCH('Data above threshold'!AI$4,'Raw Data'!$3:$3,0)-1),"NA"))</f>
        <v>2.5</v>
      </c>
      <c r="AH35" s="103" t="n">
        <f aca="true">IF(ISBLANK(OFFSET('Raw Data'!$A$3,MATCH('Data above threshold'!$A35,'Raw Data'!$B$4:$B$185,0),MATCH('Data above threshold'!AJ$4,'Raw Data'!$3:$3,0)-1)),"", IFERROR($J35*OFFSET('Raw Data'!$A$3,MATCH('Data above threshold'!$A35,'Raw Data'!$B$4:$B$185,0),MATCH('Data above threshold'!AJ$4,'Raw Data'!$3:$3,0)-1),"NA"))</f>
        <v>2.25</v>
      </c>
      <c r="AI35" s="103" t="n">
        <f aca="true">IF(ISBLANK(OFFSET('Raw Data'!$A$3,MATCH('Data above threshold'!$A35,'Raw Data'!$B$4:$B$185,0),MATCH('Data above threshold'!AK$4,'Raw Data'!$3:$3,0)-1)),"", IFERROR($J35*OFFSET('Raw Data'!$A$3,MATCH('Data above threshold'!$A35,'Raw Data'!$B$4:$B$185,0),MATCH('Data above threshold'!AK$4,'Raw Data'!$3:$3,0)-1),"NA"))</f>
        <v>2.25</v>
      </c>
      <c r="AJ35" s="103" t="n">
        <f aca="true">IF(ISBLANK(OFFSET('Raw Data'!$A$3,MATCH('Data above threshold'!$A35,'Raw Data'!$B$4:$B$185,0),MATCH('Data above threshold'!AL$4,'Raw Data'!$3:$3,0)-1)),"", IFERROR($J35*OFFSET('Raw Data'!$A$3,MATCH('Data above threshold'!$A35,'Raw Data'!$B$4:$B$185,0),MATCH('Data above threshold'!AL$4,'Raw Data'!$3:$3,0)-1),"NA"))</f>
        <v>2.92</v>
      </c>
      <c r="AK35" s="103" t="n">
        <f aca="true">IF(ISBLANK(OFFSET('Raw Data'!$A$3,MATCH('Data above threshold'!$A35,'Raw Data'!$B$4:$B$185,0),MATCH('Data above threshold'!AM$4,'Raw Data'!$3:$3,0)-1)),"", IFERROR($J35*OFFSET('Raw Data'!$A$3,MATCH('Data above threshold'!$A35,'Raw Data'!$B$4:$B$185,0),MATCH('Data above threshold'!AM$4,'Raw Data'!$3:$3,0)-1),"NA"))</f>
        <v>3</v>
      </c>
      <c r="AL35" s="103" t="n">
        <f aca="true">IF(ISBLANK(OFFSET('Raw Data'!$A$3,MATCH('Data above threshold'!$A35,'Raw Data'!$B$4:$B$185,0),MATCH('Data above threshold'!AN$4,'Raw Data'!$3:$3,0)-1)),"", IFERROR($J35*OFFSET('Raw Data'!$A$3,MATCH('Data above threshold'!$A35,'Raw Data'!$B$4:$B$185,0),MATCH('Data above threshold'!AN$4,'Raw Data'!$3:$3,0)-1),"NA"))</f>
        <v>3.5</v>
      </c>
      <c r="AM35" s="103" t="n">
        <f aca="true">IF(ISBLANK(OFFSET('Raw Data'!$A$3,MATCH('Data above threshold'!$A35,'Raw Data'!$B$4:$B$185,0),MATCH('Data above threshold'!AO$4,'Raw Data'!$3:$3,0)-1)),"", IFERROR($J35*OFFSET('Raw Data'!$A$3,MATCH('Data above threshold'!$A35,'Raw Data'!$B$4:$B$185,0),MATCH('Data above threshold'!AO$4,'Raw Data'!$3:$3,0)-1),"NA"))</f>
        <v>2.75</v>
      </c>
      <c r="AN35" s="103" t="n">
        <f aca="true">IF(ISBLANK(OFFSET('Raw Data'!$A$3,MATCH('Data above threshold'!$A35,'Raw Data'!$B$4:$B$185,0),MATCH('Data above threshold'!AP$4,'Raw Data'!$3:$3,0)-1)),"", IFERROR($J35*OFFSET('Raw Data'!$A$3,MATCH('Data above threshold'!$A35,'Raw Data'!$B$4:$B$185,0),MATCH('Data above threshold'!AP$4,'Raw Data'!$3:$3,0)-1),"NA"))</f>
        <v>2.5</v>
      </c>
      <c r="AO35" s="103" t="n">
        <f aca="true">IF(ISBLANK(OFFSET('Raw Data'!$A$3,MATCH('Data above threshold'!$A35,'Raw Data'!$B$4:$B$185,0),MATCH('Data above threshold'!AQ$4,'Raw Data'!$3:$3,0)-1)),"", IFERROR($J35*OFFSET('Raw Data'!$A$3,MATCH('Data above threshold'!$A35,'Raw Data'!$B$4:$B$185,0),MATCH('Data above threshold'!AQ$4,'Raw Data'!$3:$3,0)-1),"NA"))</f>
        <v>3</v>
      </c>
      <c r="AP35" s="103" t="n">
        <f aca="true">IF(ISBLANK(OFFSET('Raw Data'!$A$3,MATCH('Data above threshold'!$A35,'Raw Data'!$B$4:$B$185,0),MATCH('Data above threshold'!AR$4,'Raw Data'!$3:$3,0)-1)),"", IFERROR($J35*OFFSET('Raw Data'!$A$3,MATCH('Data above threshold'!$A35,'Raw Data'!$B$4:$B$185,0),MATCH('Data above threshold'!AR$4,'Raw Data'!$3:$3,0)-1),"NA"))</f>
        <v>2.5</v>
      </c>
      <c r="AQ35" s="103" t="n">
        <f aca="true">IF(ISBLANK(OFFSET('Raw Data'!$A$3,MATCH('Data above threshold'!$A35,'Raw Data'!$B$4:$B$185,0),MATCH('Data above threshold'!AS$4,'Raw Data'!$3:$3,0)-1)),"", IFERROR($J35*OFFSET('Raw Data'!$A$3,MATCH('Data above threshold'!$A35,'Raw Data'!$B$4:$B$185,0),MATCH('Data above threshold'!AS$4,'Raw Data'!$3:$3,0)-1),"NA"))</f>
        <v>2.5</v>
      </c>
      <c r="AR35" s="103" t="n">
        <f aca="true">IF(ISBLANK(OFFSET('Raw Data'!$A$3,MATCH('Data above threshold'!$A35,'Raw Data'!$B$4:$B$185,0),MATCH('Data above threshold'!AT$4,'Raw Data'!$3:$3,0)-1)),"", IFERROR($J35*OFFSET('Raw Data'!$A$3,MATCH('Data above threshold'!$A35,'Raw Data'!$B$4:$B$185,0),MATCH('Data above threshold'!AT$4,'Raw Data'!$3:$3,0)-1),"NA"))</f>
        <v>3</v>
      </c>
      <c r="AS35" s="103" t="n">
        <f aca="true">IF(ISBLANK(OFFSET('Raw Data'!$A$3,MATCH('Data above threshold'!$A35,'Raw Data'!$B$4:$B$185,0),MATCH('Data above threshold'!AU$4,'Raw Data'!$3:$3,0)-1)),"", IFERROR($J35*OFFSET('Raw Data'!$A$3,MATCH('Data above threshold'!$A35,'Raw Data'!$B$4:$B$185,0),MATCH('Data above threshold'!AU$4,'Raw Data'!$3:$3,0)-1),"NA"))</f>
        <v>2.25</v>
      </c>
      <c r="AT35" s="103" t="n">
        <f aca="true">IF(ISBLANK(OFFSET('Raw Data'!$A$3,MATCH('Data above threshold'!$A35,'Raw Data'!$B$4:$B$185,0),MATCH('Data above threshold'!AV$4,'Raw Data'!$3:$3,0)-1)),"", IFERROR($J35*OFFSET('Raw Data'!$A$3,MATCH('Data above threshold'!$A35,'Raw Data'!$B$4:$B$185,0),MATCH('Data above threshold'!AV$4,'Raw Data'!$3:$3,0)-1),"NA"))</f>
        <v>2.75</v>
      </c>
      <c r="AU35" s="103" t="n">
        <f aca="true">IF(ISBLANK(OFFSET('Raw Data'!$A$3,MATCH('Data above threshold'!$A35,'Raw Data'!$B$4:$B$185,0),MATCH('Data above threshold'!AW$4,'Raw Data'!$3:$3,0)-1)),"", IFERROR($J35*OFFSET('Raw Data'!$A$3,MATCH('Data above threshold'!$A35,'Raw Data'!$B$4:$B$185,0),MATCH('Data above threshold'!AW$4,'Raw Data'!$3:$3,0)-1),"NA"))</f>
        <v>2.94</v>
      </c>
      <c r="AV35" s="103" t="n">
        <f aca="true">IF(ISBLANK(OFFSET('Raw Data'!$A$3,MATCH('Data above threshold'!$A35,'Raw Data'!$B$4:$B$185,0),MATCH('Data above threshold'!AX$4,'Raw Data'!$3:$3,0)-1)),"", IFERROR($J35*OFFSET('Raw Data'!$A$3,MATCH('Data above threshold'!$A35,'Raw Data'!$B$4:$B$185,0),MATCH('Data above threshold'!AX$4,'Raw Data'!$3:$3,0)-1),"NA"))</f>
        <v>3.5</v>
      </c>
      <c r="AW35" s="103" t="n">
        <f aca="true">IF(ISBLANK(OFFSET('Raw Data'!$A$3,MATCH('Data above threshold'!$A35,'Raw Data'!$B$4:$B$185,0),MATCH('Data above threshold'!AY$4,'Raw Data'!$3:$3,0)-1)),"", IFERROR($J35*OFFSET('Raw Data'!$A$3,MATCH('Data above threshold'!$A35,'Raw Data'!$B$4:$B$185,0),MATCH('Data above threshold'!AY$4,'Raw Data'!$3:$3,0)-1),"NA"))</f>
        <v>3</v>
      </c>
      <c r="AX35" s="103" t="n">
        <f aca="true">IF(ISBLANK(OFFSET('Raw Data'!$A$3,MATCH('Data above threshold'!$A35,'Raw Data'!$B$4:$B$185,0),MATCH('Data above threshold'!AZ$4,'Raw Data'!$3:$3,0)-1)),"", IFERROR($J35*OFFSET('Raw Data'!$A$3,MATCH('Data above threshold'!$A35,'Raw Data'!$B$4:$B$185,0),MATCH('Data above threshold'!AZ$4,'Raw Data'!$3:$3,0)-1),"NA"))</f>
        <v>3.5</v>
      </c>
      <c r="AY35" s="103" t="n">
        <f aca="true">IF(ISBLANK(OFFSET('Raw Data'!$A$3,MATCH('Data above threshold'!$A35,'Raw Data'!$B$4:$B$185,0),MATCH('Data above threshold'!BA$4,'Raw Data'!$3:$3,0)-1)),"", IFERROR($J35*OFFSET('Raw Data'!$A$3,MATCH('Data above threshold'!$A35,'Raw Data'!$B$4:$B$185,0),MATCH('Data above threshold'!BA$4,'Raw Data'!$3:$3,0)-1),"NA"))</f>
        <v>2.75</v>
      </c>
      <c r="AZ35" s="103" t="n">
        <f aca="true">IF(ISBLANK(OFFSET('Raw Data'!$A$3,MATCH('Data above threshold'!$A35,'Raw Data'!$B$4:$B$185,0),MATCH('Data above threshold'!BB$4,'Raw Data'!$3:$3,0)-1)),"", IFERROR($J35*OFFSET('Raw Data'!$A$3,MATCH('Data above threshold'!$A35,'Raw Data'!$B$4:$B$185,0),MATCH('Data above threshold'!BB$4,'Raw Data'!$3:$3,0)-1),"NA"))</f>
        <v>3.5</v>
      </c>
      <c r="BA35" s="103" t="n">
        <f aca="true">IF(ISBLANK(OFFSET('Raw Data'!$A$3,MATCH('Data above threshold'!$A35,'Raw Data'!$B$4:$B$185,0),MATCH('Data above threshold'!BC$4,'Raw Data'!$3:$3,0)-1)),"", IFERROR($J35*OFFSET('Raw Data'!$A$3,MATCH('Data above threshold'!$A35,'Raw Data'!$B$4:$B$185,0),MATCH('Data above threshold'!BC$4,'Raw Data'!$3:$3,0)-1),"NA"))</f>
        <v>2.25</v>
      </c>
      <c r="BB35" s="103" t="n">
        <f aca="true">IF(ISBLANK(OFFSET('Raw Data'!$A$3,MATCH('Data above threshold'!$A35,'Raw Data'!$B$4:$B$185,0),MATCH('Data above threshold'!BD$4,'Raw Data'!$3:$3,0)-1)),"", IFERROR($J35*OFFSET('Raw Data'!$A$3,MATCH('Data above threshold'!$A35,'Raw Data'!$B$4:$B$185,0),MATCH('Data above threshold'!BD$4,'Raw Data'!$3:$3,0)-1),"NA"))</f>
        <v>1.75</v>
      </c>
      <c r="BC35" s="103" t="n">
        <f aca="true">IF(ISBLANK(OFFSET('Raw Data'!$A$3,MATCH('Data above threshold'!$A35,'Raw Data'!$B$4:$B$185,0),MATCH('Data above threshold'!BE$4,'Raw Data'!$3:$3,0)-1)),"", IFERROR($J35*OFFSET('Raw Data'!$A$3,MATCH('Data above threshold'!$A35,'Raw Data'!$B$4:$B$185,0),MATCH('Data above threshold'!BE$4,'Raw Data'!$3:$3,0)-1),"NA"))</f>
        <v>2.67</v>
      </c>
      <c r="BD35" s="103" t="n">
        <f aca="true">IF(ISBLANK(OFFSET('Raw Data'!$A$3,MATCH('Data above threshold'!$A35,'Raw Data'!$B$4:$B$185,0),MATCH('Data above threshold'!BF$4,'Raw Data'!$3:$3,0)-1)),"", IFERROR($J35*OFFSET('Raw Data'!$A$3,MATCH('Data above threshold'!$A35,'Raw Data'!$B$4:$B$185,0),MATCH('Data above threshold'!BF$4,'Raw Data'!$3:$3,0)-1),"NA"))</f>
        <v>2.38</v>
      </c>
      <c r="BE35" s="103" t="n">
        <f aca="true">IF(ISBLANK(OFFSET('Raw Data'!$A$3,MATCH('Data above threshold'!$A35,'Raw Data'!$B$4:$B$185,0),MATCH('Data above threshold'!BG$4,'Raw Data'!$3:$3,0)-1)),"", IFERROR($J35*OFFSET('Raw Data'!$A$3,MATCH('Data above threshold'!$A35,'Raw Data'!$B$4:$B$185,0),MATCH('Data above threshold'!BG$4,'Raw Data'!$3:$3,0)-1),"NA"))</f>
        <v>2.5</v>
      </c>
      <c r="BF35" s="103" t="n">
        <f aca="true">IF(ISBLANK(OFFSET('Raw Data'!$A$3,MATCH('Data above threshold'!$A35,'Raw Data'!$B$4:$B$185,0),MATCH('Data above threshold'!BH$4,'Raw Data'!$3:$3,0)-1)),"", IFERROR($J35*OFFSET('Raw Data'!$A$3,MATCH('Data above threshold'!$A35,'Raw Data'!$B$4:$B$185,0),MATCH('Data above threshold'!BH$4,'Raw Data'!$3:$3,0)-1),"NA"))</f>
        <v>2.75</v>
      </c>
      <c r="BG35" s="103" t="n">
        <f aca="true">IF(ISBLANK(OFFSET('Raw Data'!$A$3,MATCH('Data above threshold'!$A35,'Raw Data'!$B$4:$B$185,0),MATCH('Data above threshold'!BI$4,'Raw Data'!$3:$3,0)-1)),"", IFERROR($J35*OFFSET('Raw Data'!$A$3,MATCH('Data above threshold'!$A35,'Raw Data'!$B$4:$B$185,0),MATCH('Data above threshold'!BI$4,'Raw Data'!$3:$3,0)-1),"NA"))</f>
        <v>2</v>
      </c>
      <c r="BH35" s="103" t="n">
        <f aca="true">IF(ISBLANK(OFFSET('Raw Data'!$A$3,MATCH('Data above threshold'!$A35,'Raw Data'!$B$4:$B$185,0),MATCH('Data above threshold'!BJ$4,'Raw Data'!$3:$3,0)-1)),"", IFERROR($J35*OFFSET('Raw Data'!$A$3,MATCH('Data above threshold'!$A35,'Raw Data'!$B$4:$B$185,0),MATCH('Data above threshold'!BJ$4,'Raw Data'!$3:$3,0)-1),"NA"))</f>
        <v>2</v>
      </c>
      <c r="BI35" s="103" t="n">
        <f aca="true">IF(ISBLANK(OFFSET('Raw Data'!$A$3,MATCH('Data above threshold'!$A35,'Raw Data'!$B$4:$B$185,0),MATCH('Data above threshold'!BK$4,'Raw Data'!$3:$3,0)-1)),"", IFERROR($J35*OFFSET('Raw Data'!$A$3,MATCH('Data above threshold'!$A35,'Raw Data'!$B$4:$B$185,0),MATCH('Data above threshold'!BK$4,'Raw Data'!$3:$3,0)-1),"NA"))</f>
        <v>2.13</v>
      </c>
      <c r="BJ35" s="103" t="n">
        <f aca="true">IF(ISBLANK(OFFSET('Raw Data'!$A$3,MATCH('Data above threshold'!$A35,'Raw Data'!$B$4:$B$185,0),MATCH('Data above threshold'!BL$4,'Raw Data'!$3:$3,0)-1)),"", IFERROR($J35*OFFSET('Raw Data'!$A$3,MATCH('Data above threshold'!$A35,'Raw Data'!$B$4:$B$185,0),MATCH('Data above threshold'!BL$4,'Raw Data'!$3:$3,0)-1),"NA"))</f>
        <v>1.25</v>
      </c>
      <c r="BK35" s="103" t="n">
        <f aca="true">IF(ISBLANK(OFFSET('Raw Data'!$A$3,MATCH('Data above threshold'!$A35,'Raw Data'!$B$4:$B$185,0),MATCH('Data above threshold'!BM$4,'Raw Data'!$3:$3,0)-1)),"", IFERROR($J35*OFFSET('Raw Data'!$A$3,MATCH('Data above threshold'!$A35,'Raw Data'!$B$4:$B$185,0),MATCH('Data above threshold'!BM$4,'Raw Data'!$3:$3,0)-1),"NA"))</f>
        <v>2.25</v>
      </c>
      <c r="BL35" s="103" t="n">
        <f aca="true">IF(ISBLANK(OFFSET('Raw Data'!$A$3,MATCH('Data above threshold'!$A35,'Raw Data'!$B$4:$B$185,0),MATCH('Data above threshold'!BN$4,'Raw Data'!$3:$3,0)-1)),"", IFERROR($J35*OFFSET('Raw Data'!$A$3,MATCH('Data above threshold'!$A35,'Raw Data'!$B$4:$B$185,0),MATCH('Data above threshold'!BN$4,'Raw Data'!$3:$3,0)-1),"NA"))</f>
        <v>2.75</v>
      </c>
      <c r="BM35" s="103" t="n">
        <f aca="true">IF(ISBLANK(OFFSET('Raw Data'!$A$3,MATCH('Data above threshold'!$A35,'Raw Data'!$B$4:$B$185,0),MATCH('Data above threshold'!BO$4,'Raw Data'!$3:$3,0)-1)),"", IFERROR($J35*OFFSET('Raw Data'!$A$3,MATCH('Data above threshold'!$A35,'Raw Data'!$B$4:$B$185,0),MATCH('Data above threshold'!BO$4,'Raw Data'!$3:$3,0)-1),"NA"))</f>
        <v>3.25</v>
      </c>
      <c r="BN35" s="103" t="n">
        <f aca="true">IF(ISBLANK(OFFSET('Raw Data'!$A$3,MATCH('Data above threshold'!$A35,'Raw Data'!$B$4:$B$185,0),MATCH('Data above threshold'!BP$4,'Raw Data'!$3:$3,0)-1)),"", IFERROR($J35*OFFSET('Raw Data'!$A$3,MATCH('Data above threshold'!$A35,'Raw Data'!$B$4:$B$185,0),MATCH('Data above threshold'!BP$4,'Raw Data'!$3:$3,0)-1),"NA"))</f>
        <v>3.25</v>
      </c>
      <c r="BO35" s="103" t="n">
        <f aca="true">IF(ISBLANK(OFFSET('Raw Data'!$A$3,MATCH('Data above threshold'!$A35,'Raw Data'!$B$4:$B$185,0),MATCH('Data above threshold'!BQ$4,'Raw Data'!$3:$3,0)-1)),"", IFERROR($J35*OFFSET('Raw Data'!$A$3,MATCH('Data above threshold'!$A35,'Raw Data'!$B$4:$B$185,0),MATCH('Data above threshold'!BQ$4,'Raw Data'!$3:$3,0)-1),"NA"))</f>
        <v>2.25</v>
      </c>
      <c r="BP35" s="103" t="n">
        <f aca="true">IF(ISBLANK(OFFSET('Raw Data'!$A$3,MATCH('Data above threshold'!$A35,'Raw Data'!$B$4:$B$185,0),MATCH('Data above threshold'!BR$4,'Raw Data'!$3:$3,0)-1)),"", IFERROR($J35*OFFSET('Raw Data'!$A$3,MATCH('Data above threshold'!$A35,'Raw Data'!$B$4:$B$185,0),MATCH('Data above threshold'!BR$4,'Raw Data'!$3:$3,0)-1),"NA"))</f>
        <v>1.67</v>
      </c>
      <c r="BQ35" s="103" t="n">
        <f aca="true">IF(ISBLANK(OFFSET('Raw Data'!$A$3,MATCH('Data above threshold'!$A35,'Raw Data'!$B$4:$B$185,0),MATCH('Data above threshold'!BS$4,'Raw Data'!$3:$3,0)-1)),"", IFERROR($J35*OFFSET('Raw Data'!$A$3,MATCH('Data above threshold'!$A35,'Raw Data'!$B$4:$B$185,0),MATCH('Data above threshold'!BS$4,'Raw Data'!$3:$3,0)-1),"NA"))</f>
        <v>3</v>
      </c>
      <c r="BR35" s="103" t="n">
        <f aca="true">IF(ISBLANK(OFFSET('Raw Data'!$A$3,MATCH('Data above threshold'!$A35,'Raw Data'!$B$4:$B$185,0),MATCH('Data above threshold'!BT$4,'Raw Data'!$3:$3,0)-1)),"", IFERROR($J35*OFFSET('Raw Data'!$A$3,MATCH('Data above threshold'!$A35,'Raw Data'!$B$4:$B$185,0),MATCH('Data above threshold'!BT$4,'Raw Data'!$3:$3,0)-1),"NA"))</f>
        <v>2.25</v>
      </c>
      <c r="BS35" s="103" t="n">
        <f aca="true">IF(ISBLANK(OFFSET('Raw Data'!$A$3,MATCH('Data above threshold'!$A35,'Raw Data'!$B$4:$B$185,0),MATCH('Data above threshold'!BU$4,'Raw Data'!$3:$3,0)-1)),"", IFERROR($J35*OFFSET('Raw Data'!$A$3,MATCH('Data above threshold'!$A35,'Raw Data'!$B$4:$B$185,0),MATCH('Data above threshold'!BU$4,'Raw Data'!$3:$3,0)-1),"NA"))</f>
        <v>2.58</v>
      </c>
      <c r="BT35" s="103" t="n">
        <f aca="true">IF(ISBLANK(OFFSET('Raw Data'!$A$3,MATCH('Data above threshold'!$A35,'Raw Data'!$B$4:$B$185,0),MATCH('Data above threshold'!BV$4,'Raw Data'!$3:$3,0)-1)),"", IFERROR($J35*OFFSET('Raw Data'!$A$3,MATCH('Data above threshold'!$A35,'Raw Data'!$B$4:$B$185,0),MATCH('Data above threshold'!BV$4,'Raw Data'!$3:$3,0)-1),"NA"))</f>
        <v>2</v>
      </c>
      <c r="BU35" s="103" t="n">
        <f aca="true">IF(ISBLANK(OFFSET('Raw Data'!$A$3,MATCH('Data above threshold'!$A35,'Raw Data'!$B$4:$B$185,0),MATCH('Data above threshold'!BW$4,'Raw Data'!$3:$3,0)-1)),"", IFERROR($J35*OFFSET('Raw Data'!$A$3,MATCH('Data above threshold'!$A35,'Raw Data'!$B$4:$B$185,0),MATCH('Data above threshold'!BW$4,'Raw Data'!$3:$3,0)-1),"NA"))</f>
        <v>3.25</v>
      </c>
      <c r="BV35" s="103" t="n">
        <f aca="true">IF(ISBLANK(OFFSET('Raw Data'!$A$3,MATCH('Data above threshold'!$A35,'Raw Data'!$B$4:$B$185,0),MATCH('Data above threshold'!BX$4,'Raw Data'!$3:$3,0)-1)),"", IFERROR($J35*OFFSET('Raw Data'!$A$3,MATCH('Data above threshold'!$A35,'Raw Data'!$B$4:$B$185,0),MATCH('Data above threshold'!BX$4,'Raw Data'!$3:$3,0)-1),"NA"))</f>
        <v>3.5</v>
      </c>
      <c r="BW35" s="103" t="n">
        <f aca="true">IF(ISBLANK(OFFSET('Raw Data'!$A$3,MATCH('Data above threshold'!$A35,'Raw Data'!$B$4:$B$185,0),MATCH('Data above threshold'!BY$4,'Raw Data'!$3:$3,0)-1)),"", IFERROR($J35*OFFSET('Raw Data'!$A$3,MATCH('Data above threshold'!$A35,'Raw Data'!$B$4:$B$185,0),MATCH('Data above threshold'!BY$4,'Raw Data'!$3:$3,0)-1),"NA"))</f>
        <v>2.25</v>
      </c>
      <c r="BX35" s="103" t="n">
        <f aca="true">IF(ISBLANK(OFFSET('Raw Data'!$A$3,MATCH('Data above threshold'!$A35,'Raw Data'!$B$4:$B$185,0),MATCH('Data above threshold'!BZ$4,'Raw Data'!$3:$3,0)-1)),"", IFERROR($J35*OFFSET('Raw Data'!$A$3,MATCH('Data above threshold'!$A35,'Raw Data'!$B$4:$B$185,0),MATCH('Data above threshold'!BZ$4,'Raw Data'!$3:$3,0)-1),"NA"))</f>
        <v>2.5</v>
      </c>
      <c r="BY35" s="103" t="str">
        <f aca="true">IF(ISBLANK(OFFSET('Raw Data'!$A$3,MATCH('Data above threshold'!$A35,'Raw Data'!$B$4:$B$185,0),MATCH('Data above threshold'!CA$4,'Raw Data'!$3:$3,0)-1)),"", IFERROR($J35*OFFSET('Raw Data'!$A$3,MATCH('Data above threshold'!$A35,'Raw Data'!$B$4:$B$185,0),MATCH('Data above threshold'!CA$4,'Raw Data'!$3:$3,0)-1),"NA"))</f>
        <v/>
      </c>
      <c r="BZ35" s="103" t="n">
        <f aca="true">IF(ISBLANK(OFFSET('Raw Data'!$A$3,MATCH('Data above threshold'!$A35,'Raw Data'!$B$4:$B$185,0),MATCH('Data above threshold'!CB$4,'Raw Data'!$3:$3,0)-1)),"", IFERROR($J35*OFFSET('Raw Data'!$A$3,MATCH('Data above threshold'!$A35,'Raw Data'!$B$4:$B$185,0),MATCH('Data above threshold'!CB$4,'Raw Data'!$3:$3,0)-1),"NA"))</f>
        <v>2</v>
      </c>
      <c r="CA35" s="103" t="n">
        <f aca="true">IF(ISBLANK(OFFSET('Raw Data'!$A$3,MATCH('Data above threshold'!$A35,'Raw Data'!$B$4:$B$185,0),MATCH('Data above threshold'!CC$4,'Raw Data'!$3:$3,0)-1)),"", IFERROR($J35*OFFSET('Raw Data'!$A$3,MATCH('Data above threshold'!$A35,'Raw Data'!$B$4:$B$185,0),MATCH('Data above threshold'!CC$4,'Raw Data'!$3:$3,0)-1),"NA"))</f>
        <v>2</v>
      </c>
      <c r="CB35" s="103" t="n">
        <f aca="true">IF(ISBLANK(OFFSET('Raw Data'!$A$3,MATCH('Data above threshold'!$A35,'Raw Data'!$B$4:$B$185,0),MATCH('Data above threshold'!CD$4,'Raw Data'!$3:$3,0)-1)),"", IFERROR($J35*OFFSET('Raw Data'!$A$3,MATCH('Data above threshold'!$A35,'Raw Data'!$B$4:$B$185,0),MATCH('Data above threshold'!CD$4,'Raw Data'!$3:$3,0)-1),"NA"))</f>
        <v>3.25</v>
      </c>
      <c r="CC35" s="103" t="n">
        <f aca="true">IF(ISBLANK(OFFSET('Raw Data'!$A$3,MATCH('Data above threshold'!$A35,'Raw Data'!$B$4:$B$185,0),MATCH('Data above threshold'!CE$4,'Raw Data'!$3:$3,0)-1)),"", IFERROR($J35*OFFSET('Raw Data'!$A$3,MATCH('Data above threshold'!$A35,'Raw Data'!$B$4:$B$185,0),MATCH('Data above threshold'!CE$4,'Raw Data'!$3:$3,0)-1),"NA"))</f>
        <v>2.63</v>
      </c>
      <c r="CD35" s="103" t="n">
        <f aca="true">IF(ISBLANK(OFFSET('Raw Data'!$A$3,MATCH('Data above threshold'!$A35,'Raw Data'!$B$4:$B$185,0),MATCH('Data above threshold'!CF$4,'Raw Data'!$3:$3,0)-1)),"", IFERROR($J35*OFFSET('Raw Data'!$A$3,MATCH('Data above threshold'!$A35,'Raw Data'!$B$4:$B$185,0),MATCH('Data above threshold'!CF$4,'Raw Data'!$3:$3,0)-1),"NA"))</f>
        <v>2.75</v>
      </c>
      <c r="CE35" s="103" t="n">
        <f aca="true">IF(ISBLANK(OFFSET('Raw Data'!$A$3,MATCH('Data above threshold'!$A35,'Raw Data'!$B$4:$B$185,0),MATCH('Data above threshold'!CG$4,'Raw Data'!$3:$3,0)-1)),"", IFERROR($J35*OFFSET('Raw Data'!$A$3,MATCH('Data above threshold'!$A35,'Raw Data'!$B$4:$B$185,0),MATCH('Data above threshold'!CG$4,'Raw Data'!$3:$3,0)-1),"NA"))</f>
        <v>3.25</v>
      </c>
      <c r="CF35" s="103" t="n">
        <f aca="true">IF(ISBLANK(OFFSET('Raw Data'!$A$3,MATCH('Data above threshold'!$A35,'Raw Data'!$B$4:$B$185,0),MATCH('Data above threshold'!CH$4,'Raw Data'!$3:$3,0)-1)),"", IFERROR($J35*OFFSET('Raw Data'!$A$3,MATCH('Data above threshold'!$A35,'Raw Data'!$B$4:$B$185,0),MATCH('Data above threshold'!CH$4,'Raw Data'!$3:$3,0)-1),"NA"))</f>
        <v>3.25</v>
      </c>
      <c r="CG35" s="103" t="n">
        <f aca="true">IF(ISBLANK(OFFSET('Raw Data'!$A$3,MATCH('Data above threshold'!$A35,'Raw Data'!$B$4:$B$185,0),MATCH('Data above threshold'!CI$4,'Raw Data'!$3:$3,0)-1)),"", IFERROR($J35*OFFSET('Raw Data'!$A$3,MATCH('Data above threshold'!$A35,'Raw Data'!$B$4:$B$185,0),MATCH('Data above threshold'!CI$4,'Raw Data'!$3:$3,0)-1),"NA"))</f>
        <v>2</v>
      </c>
      <c r="CH35" s="103" t="n">
        <f aca="true">IF(ISBLANK(OFFSET('Raw Data'!$A$3,MATCH('Data above threshold'!$A35,'Raw Data'!$B$4:$B$185,0),MATCH('Data above threshold'!CJ$4,'Raw Data'!$3:$3,0)-1)),"", IFERROR($J35*OFFSET('Raw Data'!$A$3,MATCH('Data above threshold'!$A35,'Raw Data'!$B$4:$B$185,0),MATCH('Data above threshold'!CJ$4,'Raw Data'!$3:$3,0)-1),"NA"))</f>
        <v>2.25</v>
      </c>
      <c r="CI35" s="103" t="n">
        <f aca="true">IF(ISBLANK(OFFSET('Raw Data'!$A$3,MATCH('Data above threshold'!$A35,'Raw Data'!$B$4:$B$185,0),MATCH('Data above threshold'!CK$4,'Raw Data'!$3:$3,0)-1)),"", IFERROR($J35*OFFSET('Raw Data'!$A$3,MATCH('Data above threshold'!$A35,'Raw Data'!$B$4:$B$185,0),MATCH('Data above threshold'!CK$4,'Raw Data'!$3:$3,0)-1),"NA"))</f>
        <v>2.5</v>
      </c>
      <c r="CJ35" s="103" t="n">
        <f aca="true">IF(ISBLANK(OFFSET('Raw Data'!$A$3,MATCH('Data above threshold'!$A35,'Raw Data'!$B$4:$B$185,0),MATCH('Data above threshold'!CL$4,'Raw Data'!$3:$3,0)-1)),"", IFERROR($J35*OFFSET('Raw Data'!$A$3,MATCH('Data above threshold'!$A35,'Raw Data'!$B$4:$B$185,0),MATCH('Data above threshold'!CL$4,'Raw Data'!$3:$3,0)-1),"NA"))</f>
        <v>2.75</v>
      </c>
      <c r="CK35" s="103" t="n">
        <f aca="true">IF(ISBLANK(OFFSET('Raw Data'!$A$3,MATCH('Data above threshold'!$A35,'Raw Data'!$B$4:$B$185,0),MATCH('Data above threshold'!CM$4,'Raw Data'!$3:$3,0)-1)),"", IFERROR($J35*OFFSET('Raw Data'!$A$3,MATCH('Data above threshold'!$A35,'Raw Data'!$B$4:$B$185,0),MATCH('Data above threshold'!CM$4,'Raw Data'!$3:$3,0)-1),"NA"))</f>
        <v>3.38</v>
      </c>
      <c r="CL35" s="103" t="n">
        <f aca="true">IF(ISBLANK(OFFSET('Raw Data'!$A$3,MATCH('Data above threshold'!$A35,'Raw Data'!$B$4:$B$185,0),MATCH('Data above threshold'!CN$4,'Raw Data'!$3:$3,0)-1)),"", IFERROR($J35*OFFSET('Raw Data'!$A$3,MATCH('Data above threshold'!$A35,'Raw Data'!$B$4:$B$185,0),MATCH('Data above threshold'!CN$4,'Raw Data'!$3:$3,0)-1),"NA"))</f>
        <v>2.25</v>
      </c>
      <c r="CM35" s="103" t="n">
        <f aca="true">IF(ISBLANK(OFFSET('Raw Data'!$A$3,MATCH('Data above threshold'!$A35,'Raw Data'!$B$4:$B$185,0),MATCH('Data above threshold'!CO$4,'Raw Data'!$3:$3,0)-1)),"", IFERROR($J35*OFFSET('Raw Data'!$A$3,MATCH('Data above threshold'!$A35,'Raw Data'!$B$4:$B$185,0),MATCH('Data above threshold'!CO$4,'Raw Data'!$3:$3,0)-1),"NA"))</f>
        <v>2.75</v>
      </c>
      <c r="CN35" s="103" t="n">
        <f aca="true">IF(ISBLANK(OFFSET('Raw Data'!$A$3,MATCH('Data above threshold'!$A35,'Raw Data'!$B$4:$B$185,0),MATCH('Data above threshold'!CP$4,'Raw Data'!$3:$3,0)-1)),"", IFERROR($J35*OFFSET('Raw Data'!$A$3,MATCH('Data above threshold'!$A35,'Raw Data'!$B$4:$B$185,0),MATCH('Data above threshold'!CP$4,'Raw Data'!$3:$3,0)-1),"NA"))</f>
        <v>2.5</v>
      </c>
      <c r="CO35" s="103" t="n">
        <f aca="true">IF(ISBLANK(OFFSET('Raw Data'!$A$3,MATCH('Data above threshold'!$A35,'Raw Data'!$B$4:$B$185,0),MATCH('Data above threshold'!CQ$4,'Raw Data'!$3:$3,0)-1)),"", IFERROR($J35*OFFSET('Raw Data'!$A$3,MATCH('Data above threshold'!$A35,'Raw Data'!$B$4:$B$185,0),MATCH('Data above threshold'!CQ$4,'Raw Data'!$3:$3,0)-1),"NA"))</f>
        <v>1.67</v>
      </c>
      <c r="CP35" s="103" t="n">
        <f aca="true">IF(ISBLANK(OFFSET('Raw Data'!$A$3,MATCH('Data above threshold'!$A35,'Raw Data'!$B$4:$B$185,0),MATCH('Data above threshold'!CR$4,'Raw Data'!$3:$3,0)-1)),"", IFERROR($J35*OFFSET('Raw Data'!$A$3,MATCH('Data above threshold'!$A35,'Raw Data'!$B$4:$B$185,0),MATCH('Data above threshold'!CR$4,'Raw Data'!$3:$3,0)-1),"NA"))</f>
        <v>2</v>
      </c>
    </row>
    <row r="36" s="103" customFormat="true" ht="15.5" hidden="false" customHeight="false" outlineLevel="0" collapsed="false">
      <c r="A36" s="107" t="n">
        <v>2000</v>
      </c>
      <c r="B36" s="107" t="n">
        <v>1</v>
      </c>
      <c r="C36" s="103" t="str">
        <f aca="true">IF(ISBLANK(OFFSET('Raw Data'!$A$3,MATCH($A36,'Raw Data'!$B$4:$B$185,0),MATCH(C$4,'Raw Data'!$3:$3,0)-1)),"",OFFSET('Raw Data'!$A$3,MATCH($A36,'Raw Data'!$B$4:$B$185,0),MATCH(C$4,'Raw Data'!$3:$3,0)-1))</f>
        <v/>
      </c>
      <c r="D36" s="103" t="str">
        <f aca="true">IF(ISBLANK(OFFSET('Raw Data'!$A$3,MATCH($A36,'Raw Data'!$B$4:$B$185,0),MATCH(D$4,'Raw Data'!$3:$3,0)-1)),"",OFFSET('Raw Data'!$A$3,MATCH($A36,'Raw Data'!$B$4:$B$185,0),MATCH(D$4,'Raw Data'!$3:$3,0)-1))</f>
        <v>Mechanisms for Consumer Protection and Enforcement</v>
      </c>
      <c r="E36" s="103" t="str">
        <f aca="true">IF(ISBLANK(OFFSET('Raw Data'!$A$3,MATCH($A36,'Raw Data'!$B$4:$B$185,0),MATCH(E$4,'Raw Data'!$3:$3,0)-1)),"",OFFSET('Raw Data'!$A$3,MATCH($A36,'Raw Data'!$B$4:$B$185,0),MATCH(E$4,'Raw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6" s="103" t="str">
        <f aca="true">IF(ISBLANK(OFFSET('Raw Data'!$A$3,MATCH($A36,'Raw Data'!$B$4:$B$185,0),MATCH(F$4,'Raw Data'!$3:$3,0)-1)),"",OFFSET('Raw Data'!$A$3,MATCH($A36,'Raw Data'!$B$4:$B$185,0),MATCH(F$4,'Raw Data'!$3:$3,0)-1))</f>
        <v/>
      </c>
      <c r="G36" s="103" t="s">
        <v>217</v>
      </c>
      <c r="H36" s="103" t="str">
        <f aca="true">IF(ISBLANK(OFFSET('Raw Data'!$A$3,MATCH($A36,'Raw Data'!$B$4:$B$185,0),MATCH(H$4,'Raw Data'!$3:$3,0)-1)),"",OFFSET('Raw Data'!$A$3,MATCH($A36,'Raw Data'!$B$4:$B$185,0),MATCH(H$4,'Raw Data'!$3:$3,0)-1))</f>
        <v/>
      </c>
      <c r="I36" s="103" t="str">
        <f aca="true">IF(ISBLANK(OFFSET('Raw Data'!$A$3,MATCH($A36,'Raw Data'!$B$4:$B$185,0),MATCH(I$4,'Raw Data'!$3:$3,0)-1)),"",OFFSET('Raw Data'!$A$3,MATCH($A36,'Raw Data'!$B$4:$B$185,0),MATCH(I$4,'Raw Data'!$3:$3,0)-1))</f>
        <v/>
      </c>
      <c r="J36" s="103" t="str">
        <f aca="false">IF(I36="","",IF(I36="Minus",-1,1))</f>
        <v/>
      </c>
      <c r="K36" s="105" t="str">
        <f aca="false" t="array" ref="K36:K36">IFERROR(SKEW(IF(ISNUMBER(O36:CP36),O36:CP36,"")),"")</f>
        <v/>
      </c>
      <c r="L36" s="103" t="n">
        <f aca="true">IF(ISBLANK(OFFSET('Data above threshold'!$A$4,MATCH('Data above threshold'!$A36,'Data above threshold'!$A$5:$A$185,0),MATCH('Data above threshold'!N$4,'Data above threshold'!$4:$4,0)-1)),1,OFFSET('Data above threshold'!$A$4,MATCH('Data above threshold'!$A36,'Data above threshold'!$A$5:$A$185,0),MATCH('Data above threshold'!N$4,'Data above threshold'!$4:$4,0)-1))</f>
        <v>1</v>
      </c>
      <c r="M36" s="103" t="str">
        <f aca="true">IF(ISBLANK(OFFSET('Data above threshold'!$A$4,MATCH('Data above threshold'!$A36,'Data above threshold'!$A$5:$A$185,0),MATCH('Data above threshold'!O$4,'Data above threshold'!$4:$4,0)-1)),"",OFFSET('Data above threshold'!$A$4,MATCH('Data above threshold'!$A36,'Data above threshold'!$A$5:$A$185,0),MATCH('Data above threshold'!O$4,'Data above threshold'!$4:$4,0)-1))</f>
        <v/>
      </c>
      <c r="N36" s="106" t="str">
        <f aca="false" t="array" ref="N36:N36">IF(B36&lt;4,"",1-IFERROR(SUM(ISNUMBER(O36:CP36)*(1-$O$3:$CP$3))/COUNTIF($O$3:$CP$3,0),0))</f>
        <v/>
      </c>
      <c r="O36" s="103" t="str">
        <f aca="true">IF(ISBLANK(OFFSET('Raw Data'!$A$3,MATCH('Data above threshold'!$A36,'Raw Data'!$B$4:$B$185,0),MATCH('Data above threshold'!Q$4,'Raw Data'!$3:$3,0)-1)),"", IFERROR($J36*OFFSET('Raw Data'!$A$3,MATCH('Data above threshold'!$A36,'Raw Data'!$B$4:$B$185,0),MATCH('Data above threshold'!Q$4,'Raw Data'!$3:$3,0)-1),"NA"))</f>
        <v/>
      </c>
      <c r="P36" s="103" t="str">
        <f aca="true">IF(ISBLANK(OFFSET('Raw Data'!$A$3,MATCH('Data above threshold'!$A36,'Raw Data'!$B$4:$B$185,0),MATCH('Data above threshold'!R$4,'Raw Data'!$3:$3,0)-1)),"", IFERROR($J36*OFFSET('Raw Data'!$A$3,MATCH('Data above threshold'!$A36,'Raw Data'!$B$4:$B$185,0),MATCH('Data above threshold'!R$4,'Raw Data'!$3:$3,0)-1),"NA"))</f>
        <v/>
      </c>
      <c r="Q36" s="103" t="str">
        <f aca="true">IF(ISBLANK(OFFSET('Raw Data'!$A$3,MATCH('Data above threshold'!$A36,'Raw Data'!$B$4:$B$185,0),MATCH('Data above threshold'!S$4,'Raw Data'!$3:$3,0)-1)),"", IFERROR($J36*OFFSET('Raw Data'!$A$3,MATCH('Data above threshold'!$A36,'Raw Data'!$B$4:$B$185,0),MATCH('Data above threshold'!S$4,'Raw Data'!$3:$3,0)-1),"NA"))</f>
        <v/>
      </c>
      <c r="R36" s="103" t="str">
        <f aca="true">IF(ISBLANK(OFFSET('Raw Data'!$A$3,MATCH('Data above threshold'!$A36,'Raw Data'!$B$4:$B$185,0),MATCH('Data above threshold'!T$4,'Raw Data'!$3:$3,0)-1)),"", IFERROR($J36*OFFSET('Raw Data'!$A$3,MATCH('Data above threshold'!$A36,'Raw Data'!$B$4:$B$185,0),MATCH('Data above threshold'!T$4,'Raw Data'!$3:$3,0)-1),"NA"))</f>
        <v/>
      </c>
      <c r="S36" s="103" t="str">
        <f aca="true">IF(ISBLANK(OFFSET('Raw Data'!$A$3,MATCH('Data above threshold'!$A36,'Raw Data'!$B$4:$B$185,0),MATCH('Data above threshold'!U$4,'Raw Data'!$3:$3,0)-1)),"", IFERROR($J36*OFFSET('Raw Data'!$A$3,MATCH('Data above threshold'!$A36,'Raw Data'!$B$4:$B$185,0),MATCH('Data above threshold'!U$4,'Raw Data'!$3:$3,0)-1),"NA"))</f>
        <v/>
      </c>
      <c r="T36" s="103" t="str">
        <f aca="true">IF(ISBLANK(OFFSET('Raw Data'!$A$3,MATCH('Data above threshold'!$A36,'Raw Data'!$B$4:$B$185,0),MATCH('Data above threshold'!V$4,'Raw Data'!$3:$3,0)-1)),"", IFERROR($J36*OFFSET('Raw Data'!$A$3,MATCH('Data above threshold'!$A36,'Raw Data'!$B$4:$B$185,0),MATCH('Data above threshold'!V$4,'Raw Data'!$3:$3,0)-1),"NA"))</f>
        <v/>
      </c>
      <c r="U36" s="103" t="str">
        <f aca="true">IF(ISBLANK(OFFSET('Raw Data'!$A$3,MATCH('Data above threshold'!$A36,'Raw Data'!$B$4:$B$185,0),MATCH('Data above threshold'!W$4,'Raw Data'!$3:$3,0)-1)),"", IFERROR($J36*OFFSET('Raw Data'!$A$3,MATCH('Data above threshold'!$A36,'Raw Data'!$B$4:$B$185,0),MATCH('Data above threshold'!W$4,'Raw Data'!$3:$3,0)-1),"NA"))</f>
        <v/>
      </c>
      <c r="V36" s="103" t="str">
        <f aca="true">IF(ISBLANK(OFFSET('Raw Data'!$A$3,MATCH('Data above threshold'!$A36,'Raw Data'!$B$4:$B$185,0),MATCH('Data above threshold'!X$4,'Raw Data'!$3:$3,0)-1)),"", IFERROR($J36*OFFSET('Raw Data'!$A$3,MATCH('Data above threshold'!$A36,'Raw Data'!$B$4:$B$185,0),MATCH('Data above threshold'!X$4,'Raw Data'!$3:$3,0)-1),"NA"))</f>
        <v/>
      </c>
      <c r="W36" s="103" t="str">
        <f aca="true">IF(ISBLANK(OFFSET('Raw Data'!$A$3,MATCH('Data above threshold'!$A36,'Raw Data'!$B$4:$B$185,0),MATCH('Data above threshold'!Y$4,'Raw Data'!$3:$3,0)-1)),"", IFERROR($J36*OFFSET('Raw Data'!$A$3,MATCH('Data above threshold'!$A36,'Raw Data'!$B$4:$B$185,0),MATCH('Data above threshold'!Y$4,'Raw Data'!$3:$3,0)-1),"NA"))</f>
        <v/>
      </c>
      <c r="X36" s="103" t="str">
        <f aca="true">IF(ISBLANK(OFFSET('Raw Data'!$A$3,MATCH('Data above threshold'!$A36,'Raw Data'!$B$4:$B$185,0),MATCH('Data above threshold'!Z$4,'Raw Data'!$3:$3,0)-1)),"", IFERROR($J36*OFFSET('Raw Data'!$A$3,MATCH('Data above threshold'!$A36,'Raw Data'!$B$4:$B$185,0),MATCH('Data above threshold'!Z$4,'Raw Data'!$3:$3,0)-1),"NA"))</f>
        <v/>
      </c>
      <c r="Y36" s="103" t="str">
        <f aca="true">IF(ISBLANK(OFFSET('Raw Data'!$A$3,MATCH('Data above threshold'!$A36,'Raw Data'!$B$4:$B$185,0),MATCH('Data above threshold'!AA$4,'Raw Data'!$3:$3,0)-1)),"", IFERROR($J36*OFFSET('Raw Data'!$A$3,MATCH('Data above threshold'!$A36,'Raw Data'!$B$4:$B$185,0),MATCH('Data above threshold'!AA$4,'Raw Data'!$3:$3,0)-1),"NA"))</f>
        <v/>
      </c>
      <c r="Z36" s="103" t="str">
        <f aca="true">IF(ISBLANK(OFFSET('Raw Data'!$A$3,MATCH('Data above threshold'!$A36,'Raw Data'!$B$4:$B$185,0),MATCH('Data above threshold'!AB$4,'Raw Data'!$3:$3,0)-1)),"", IFERROR($J36*OFFSET('Raw Data'!$A$3,MATCH('Data above threshold'!$A36,'Raw Data'!$B$4:$B$185,0),MATCH('Data above threshold'!AB$4,'Raw Data'!$3:$3,0)-1),"NA"))</f>
        <v/>
      </c>
      <c r="AA36" s="103" t="str">
        <f aca="true">IF(ISBLANK(OFFSET('Raw Data'!$A$3,MATCH('Data above threshold'!$A36,'Raw Data'!$B$4:$B$185,0),MATCH('Data above threshold'!AC$4,'Raw Data'!$3:$3,0)-1)),"", IFERROR($J36*OFFSET('Raw Data'!$A$3,MATCH('Data above threshold'!$A36,'Raw Data'!$B$4:$B$185,0),MATCH('Data above threshold'!AC$4,'Raw Data'!$3:$3,0)-1),"NA"))</f>
        <v/>
      </c>
      <c r="AB36" s="103" t="str">
        <f aca="true">IF(ISBLANK(OFFSET('Raw Data'!$A$3,MATCH('Data above threshold'!$A36,'Raw Data'!$B$4:$B$185,0),MATCH('Data above threshold'!AD$4,'Raw Data'!$3:$3,0)-1)),"", IFERROR($J36*OFFSET('Raw Data'!$A$3,MATCH('Data above threshold'!$A36,'Raw Data'!$B$4:$B$185,0),MATCH('Data above threshold'!AD$4,'Raw Data'!$3:$3,0)-1),"NA"))</f>
        <v/>
      </c>
      <c r="AC36" s="103" t="str">
        <f aca="true">IF(ISBLANK(OFFSET('Raw Data'!$A$3,MATCH('Data above threshold'!$A36,'Raw Data'!$B$4:$B$185,0),MATCH('Data above threshold'!AE$4,'Raw Data'!$3:$3,0)-1)),"", IFERROR($J36*OFFSET('Raw Data'!$A$3,MATCH('Data above threshold'!$A36,'Raw Data'!$B$4:$B$185,0),MATCH('Data above threshold'!AE$4,'Raw Data'!$3:$3,0)-1),"NA"))</f>
        <v/>
      </c>
      <c r="AD36" s="103" t="str">
        <f aca="true">IF(ISBLANK(OFFSET('Raw Data'!$A$3,MATCH('Data above threshold'!$A36,'Raw Data'!$B$4:$B$185,0),MATCH('Data above threshold'!AF$4,'Raw Data'!$3:$3,0)-1)),"", IFERROR($J36*OFFSET('Raw Data'!$A$3,MATCH('Data above threshold'!$A36,'Raw Data'!$B$4:$B$185,0),MATCH('Data above threshold'!AF$4,'Raw Data'!$3:$3,0)-1),"NA"))</f>
        <v/>
      </c>
      <c r="AE36" s="103" t="str">
        <f aca="true">IF(ISBLANK(OFFSET('Raw Data'!$A$3,MATCH('Data above threshold'!$A36,'Raw Data'!$B$4:$B$185,0),MATCH('Data above threshold'!AG$4,'Raw Data'!$3:$3,0)-1)),"", IFERROR($J36*OFFSET('Raw Data'!$A$3,MATCH('Data above threshold'!$A36,'Raw Data'!$B$4:$B$185,0),MATCH('Data above threshold'!AG$4,'Raw Data'!$3:$3,0)-1),"NA"))</f>
        <v/>
      </c>
      <c r="AF36" s="103" t="str">
        <f aca="true">IF(ISBLANK(OFFSET('Raw Data'!$A$3,MATCH('Data above threshold'!$A36,'Raw Data'!$B$4:$B$185,0),MATCH('Data above threshold'!AH$4,'Raw Data'!$3:$3,0)-1)),"", IFERROR($J36*OFFSET('Raw Data'!$A$3,MATCH('Data above threshold'!$A36,'Raw Data'!$B$4:$B$185,0),MATCH('Data above threshold'!AH$4,'Raw Data'!$3:$3,0)-1),"NA"))</f>
        <v/>
      </c>
      <c r="AG36" s="103" t="str">
        <f aca="true">IF(ISBLANK(OFFSET('Raw Data'!$A$3,MATCH('Data above threshold'!$A36,'Raw Data'!$B$4:$B$185,0),MATCH('Data above threshold'!AI$4,'Raw Data'!$3:$3,0)-1)),"", IFERROR($J36*OFFSET('Raw Data'!$A$3,MATCH('Data above threshold'!$A36,'Raw Data'!$B$4:$B$185,0),MATCH('Data above threshold'!AI$4,'Raw Data'!$3:$3,0)-1),"NA"))</f>
        <v/>
      </c>
      <c r="AH36" s="103" t="str">
        <f aca="true">IF(ISBLANK(OFFSET('Raw Data'!$A$3,MATCH('Data above threshold'!$A36,'Raw Data'!$B$4:$B$185,0),MATCH('Data above threshold'!AJ$4,'Raw Data'!$3:$3,0)-1)),"", IFERROR($J36*OFFSET('Raw Data'!$A$3,MATCH('Data above threshold'!$A36,'Raw Data'!$B$4:$B$185,0),MATCH('Data above threshold'!AJ$4,'Raw Data'!$3:$3,0)-1),"NA"))</f>
        <v/>
      </c>
      <c r="AI36" s="103" t="str">
        <f aca="true">IF(ISBLANK(OFFSET('Raw Data'!$A$3,MATCH('Data above threshold'!$A36,'Raw Data'!$B$4:$B$185,0),MATCH('Data above threshold'!AK$4,'Raw Data'!$3:$3,0)-1)),"", IFERROR($J36*OFFSET('Raw Data'!$A$3,MATCH('Data above threshold'!$A36,'Raw Data'!$B$4:$B$185,0),MATCH('Data above threshold'!AK$4,'Raw Data'!$3:$3,0)-1),"NA"))</f>
        <v/>
      </c>
      <c r="AJ36" s="103" t="str">
        <f aca="true">IF(ISBLANK(OFFSET('Raw Data'!$A$3,MATCH('Data above threshold'!$A36,'Raw Data'!$B$4:$B$185,0),MATCH('Data above threshold'!AL$4,'Raw Data'!$3:$3,0)-1)),"", IFERROR($J36*OFFSET('Raw Data'!$A$3,MATCH('Data above threshold'!$A36,'Raw Data'!$B$4:$B$185,0),MATCH('Data above threshold'!AL$4,'Raw Data'!$3:$3,0)-1),"NA"))</f>
        <v/>
      </c>
      <c r="AK36" s="103" t="str">
        <f aca="true">IF(ISBLANK(OFFSET('Raw Data'!$A$3,MATCH('Data above threshold'!$A36,'Raw Data'!$B$4:$B$185,0),MATCH('Data above threshold'!AM$4,'Raw Data'!$3:$3,0)-1)),"", IFERROR($J36*OFFSET('Raw Data'!$A$3,MATCH('Data above threshold'!$A36,'Raw Data'!$B$4:$B$185,0),MATCH('Data above threshold'!AM$4,'Raw Data'!$3:$3,0)-1),"NA"))</f>
        <v/>
      </c>
      <c r="AL36" s="103" t="str">
        <f aca="true">IF(ISBLANK(OFFSET('Raw Data'!$A$3,MATCH('Data above threshold'!$A36,'Raw Data'!$B$4:$B$185,0),MATCH('Data above threshold'!AN$4,'Raw Data'!$3:$3,0)-1)),"", IFERROR($J36*OFFSET('Raw Data'!$A$3,MATCH('Data above threshold'!$A36,'Raw Data'!$B$4:$B$185,0),MATCH('Data above threshold'!AN$4,'Raw Data'!$3:$3,0)-1),"NA"))</f>
        <v/>
      </c>
      <c r="AM36" s="103" t="str">
        <f aca="true">IF(ISBLANK(OFFSET('Raw Data'!$A$3,MATCH('Data above threshold'!$A36,'Raw Data'!$B$4:$B$185,0),MATCH('Data above threshold'!AO$4,'Raw Data'!$3:$3,0)-1)),"", IFERROR($J36*OFFSET('Raw Data'!$A$3,MATCH('Data above threshold'!$A36,'Raw Data'!$B$4:$B$185,0),MATCH('Data above threshold'!AO$4,'Raw Data'!$3:$3,0)-1),"NA"))</f>
        <v/>
      </c>
      <c r="AN36" s="103" t="str">
        <f aca="true">IF(ISBLANK(OFFSET('Raw Data'!$A$3,MATCH('Data above threshold'!$A36,'Raw Data'!$B$4:$B$185,0),MATCH('Data above threshold'!AP$4,'Raw Data'!$3:$3,0)-1)),"", IFERROR($J36*OFFSET('Raw Data'!$A$3,MATCH('Data above threshold'!$A36,'Raw Data'!$B$4:$B$185,0),MATCH('Data above threshold'!AP$4,'Raw Data'!$3:$3,0)-1),"NA"))</f>
        <v/>
      </c>
      <c r="AO36" s="103" t="str">
        <f aca="true">IF(ISBLANK(OFFSET('Raw Data'!$A$3,MATCH('Data above threshold'!$A36,'Raw Data'!$B$4:$B$185,0),MATCH('Data above threshold'!AQ$4,'Raw Data'!$3:$3,0)-1)),"", IFERROR($J36*OFFSET('Raw Data'!$A$3,MATCH('Data above threshold'!$A36,'Raw Data'!$B$4:$B$185,0),MATCH('Data above threshold'!AQ$4,'Raw Data'!$3:$3,0)-1),"NA"))</f>
        <v/>
      </c>
      <c r="AP36" s="103" t="str">
        <f aca="true">IF(ISBLANK(OFFSET('Raw Data'!$A$3,MATCH('Data above threshold'!$A36,'Raw Data'!$B$4:$B$185,0),MATCH('Data above threshold'!AR$4,'Raw Data'!$3:$3,0)-1)),"", IFERROR($J36*OFFSET('Raw Data'!$A$3,MATCH('Data above threshold'!$A36,'Raw Data'!$B$4:$B$185,0),MATCH('Data above threshold'!AR$4,'Raw Data'!$3:$3,0)-1),"NA"))</f>
        <v/>
      </c>
      <c r="AQ36" s="103" t="str">
        <f aca="true">IF(ISBLANK(OFFSET('Raw Data'!$A$3,MATCH('Data above threshold'!$A36,'Raw Data'!$B$4:$B$185,0),MATCH('Data above threshold'!AS$4,'Raw Data'!$3:$3,0)-1)),"", IFERROR($J36*OFFSET('Raw Data'!$A$3,MATCH('Data above threshold'!$A36,'Raw Data'!$B$4:$B$185,0),MATCH('Data above threshold'!AS$4,'Raw Data'!$3:$3,0)-1),"NA"))</f>
        <v/>
      </c>
      <c r="AR36" s="103" t="str">
        <f aca="true">IF(ISBLANK(OFFSET('Raw Data'!$A$3,MATCH('Data above threshold'!$A36,'Raw Data'!$B$4:$B$185,0),MATCH('Data above threshold'!AT$4,'Raw Data'!$3:$3,0)-1)),"", IFERROR($J36*OFFSET('Raw Data'!$A$3,MATCH('Data above threshold'!$A36,'Raw Data'!$B$4:$B$185,0),MATCH('Data above threshold'!AT$4,'Raw Data'!$3:$3,0)-1),"NA"))</f>
        <v/>
      </c>
      <c r="AS36" s="103" t="str">
        <f aca="true">IF(ISBLANK(OFFSET('Raw Data'!$A$3,MATCH('Data above threshold'!$A36,'Raw Data'!$B$4:$B$185,0),MATCH('Data above threshold'!AU$4,'Raw Data'!$3:$3,0)-1)),"", IFERROR($J36*OFFSET('Raw Data'!$A$3,MATCH('Data above threshold'!$A36,'Raw Data'!$B$4:$B$185,0),MATCH('Data above threshold'!AU$4,'Raw Data'!$3:$3,0)-1),"NA"))</f>
        <v/>
      </c>
      <c r="AT36" s="103" t="str">
        <f aca="true">IF(ISBLANK(OFFSET('Raw Data'!$A$3,MATCH('Data above threshold'!$A36,'Raw Data'!$B$4:$B$185,0),MATCH('Data above threshold'!AV$4,'Raw Data'!$3:$3,0)-1)),"", IFERROR($J36*OFFSET('Raw Data'!$A$3,MATCH('Data above threshold'!$A36,'Raw Data'!$B$4:$B$185,0),MATCH('Data above threshold'!AV$4,'Raw Data'!$3:$3,0)-1),"NA"))</f>
        <v/>
      </c>
      <c r="AU36" s="103" t="str">
        <f aca="true">IF(ISBLANK(OFFSET('Raw Data'!$A$3,MATCH('Data above threshold'!$A36,'Raw Data'!$B$4:$B$185,0),MATCH('Data above threshold'!AW$4,'Raw Data'!$3:$3,0)-1)),"", IFERROR($J36*OFFSET('Raw Data'!$A$3,MATCH('Data above threshold'!$A36,'Raw Data'!$B$4:$B$185,0),MATCH('Data above threshold'!AW$4,'Raw Data'!$3:$3,0)-1),"NA"))</f>
        <v/>
      </c>
      <c r="AV36" s="103" t="str">
        <f aca="true">IF(ISBLANK(OFFSET('Raw Data'!$A$3,MATCH('Data above threshold'!$A36,'Raw Data'!$B$4:$B$185,0),MATCH('Data above threshold'!AX$4,'Raw Data'!$3:$3,0)-1)),"", IFERROR($J36*OFFSET('Raw Data'!$A$3,MATCH('Data above threshold'!$A36,'Raw Data'!$B$4:$B$185,0),MATCH('Data above threshold'!AX$4,'Raw Data'!$3:$3,0)-1),"NA"))</f>
        <v/>
      </c>
      <c r="AW36" s="103" t="str">
        <f aca="true">IF(ISBLANK(OFFSET('Raw Data'!$A$3,MATCH('Data above threshold'!$A36,'Raw Data'!$B$4:$B$185,0),MATCH('Data above threshold'!AY$4,'Raw Data'!$3:$3,0)-1)),"", IFERROR($J36*OFFSET('Raw Data'!$A$3,MATCH('Data above threshold'!$A36,'Raw Data'!$B$4:$B$185,0),MATCH('Data above threshold'!AY$4,'Raw Data'!$3:$3,0)-1),"NA"))</f>
        <v/>
      </c>
      <c r="AX36" s="103" t="str">
        <f aca="true">IF(ISBLANK(OFFSET('Raw Data'!$A$3,MATCH('Data above threshold'!$A36,'Raw Data'!$B$4:$B$185,0),MATCH('Data above threshold'!AZ$4,'Raw Data'!$3:$3,0)-1)),"", IFERROR($J36*OFFSET('Raw Data'!$A$3,MATCH('Data above threshold'!$A36,'Raw Data'!$B$4:$B$185,0),MATCH('Data above threshold'!AZ$4,'Raw Data'!$3:$3,0)-1),"NA"))</f>
        <v/>
      </c>
      <c r="AY36" s="103" t="str">
        <f aca="true">IF(ISBLANK(OFFSET('Raw Data'!$A$3,MATCH('Data above threshold'!$A36,'Raw Data'!$B$4:$B$185,0),MATCH('Data above threshold'!BA$4,'Raw Data'!$3:$3,0)-1)),"", IFERROR($J36*OFFSET('Raw Data'!$A$3,MATCH('Data above threshold'!$A36,'Raw Data'!$B$4:$B$185,0),MATCH('Data above threshold'!BA$4,'Raw Data'!$3:$3,0)-1),"NA"))</f>
        <v/>
      </c>
      <c r="AZ36" s="103" t="str">
        <f aca="true">IF(ISBLANK(OFFSET('Raw Data'!$A$3,MATCH('Data above threshold'!$A36,'Raw Data'!$B$4:$B$185,0),MATCH('Data above threshold'!BB$4,'Raw Data'!$3:$3,0)-1)),"", IFERROR($J36*OFFSET('Raw Data'!$A$3,MATCH('Data above threshold'!$A36,'Raw Data'!$B$4:$B$185,0),MATCH('Data above threshold'!BB$4,'Raw Data'!$3:$3,0)-1),"NA"))</f>
        <v/>
      </c>
      <c r="BA36" s="103" t="str">
        <f aca="true">IF(ISBLANK(OFFSET('Raw Data'!$A$3,MATCH('Data above threshold'!$A36,'Raw Data'!$B$4:$B$185,0),MATCH('Data above threshold'!BC$4,'Raw Data'!$3:$3,0)-1)),"", IFERROR($J36*OFFSET('Raw Data'!$A$3,MATCH('Data above threshold'!$A36,'Raw Data'!$B$4:$B$185,0),MATCH('Data above threshold'!BC$4,'Raw Data'!$3:$3,0)-1),"NA"))</f>
        <v/>
      </c>
      <c r="BB36" s="103" t="str">
        <f aca="true">IF(ISBLANK(OFFSET('Raw Data'!$A$3,MATCH('Data above threshold'!$A36,'Raw Data'!$B$4:$B$185,0),MATCH('Data above threshold'!BD$4,'Raw Data'!$3:$3,0)-1)),"", IFERROR($J36*OFFSET('Raw Data'!$A$3,MATCH('Data above threshold'!$A36,'Raw Data'!$B$4:$B$185,0),MATCH('Data above threshold'!BD$4,'Raw Data'!$3:$3,0)-1),"NA"))</f>
        <v/>
      </c>
      <c r="BC36" s="103" t="str">
        <f aca="true">IF(ISBLANK(OFFSET('Raw Data'!$A$3,MATCH('Data above threshold'!$A36,'Raw Data'!$B$4:$B$185,0),MATCH('Data above threshold'!BE$4,'Raw Data'!$3:$3,0)-1)),"", IFERROR($J36*OFFSET('Raw Data'!$A$3,MATCH('Data above threshold'!$A36,'Raw Data'!$B$4:$B$185,0),MATCH('Data above threshold'!BE$4,'Raw Data'!$3:$3,0)-1),"NA"))</f>
        <v/>
      </c>
      <c r="BD36" s="103" t="str">
        <f aca="true">IF(ISBLANK(OFFSET('Raw Data'!$A$3,MATCH('Data above threshold'!$A36,'Raw Data'!$B$4:$B$185,0),MATCH('Data above threshold'!BF$4,'Raw Data'!$3:$3,0)-1)),"", IFERROR($J36*OFFSET('Raw Data'!$A$3,MATCH('Data above threshold'!$A36,'Raw Data'!$B$4:$B$185,0),MATCH('Data above threshold'!BF$4,'Raw Data'!$3:$3,0)-1),"NA"))</f>
        <v/>
      </c>
      <c r="BE36" s="103" t="str">
        <f aca="true">IF(ISBLANK(OFFSET('Raw Data'!$A$3,MATCH('Data above threshold'!$A36,'Raw Data'!$B$4:$B$185,0),MATCH('Data above threshold'!BG$4,'Raw Data'!$3:$3,0)-1)),"", IFERROR($J36*OFFSET('Raw Data'!$A$3,MATCH('Data above threshold'!$A36,'Raw Data'!$B$4:$B$185,0),MATCH('Data above threshold'!BG$4,'Raw Data'!$3:$3,0)-1),"NA"))</f>
        <v/>
      </c>
      <c r="BF36" s="103" t="str">
        <f aca="true">IF(ISBLANK(OFFSET('Raw Data'!$A$3,MATCH('Data above threshold'!$A36,'Raw Data'!$B$4:$B$185,0),MATCH('Data above threshold'!BH$4,'Raw Data'!$3:$3,0)-1)),"", IFERROR($J36*OFFSET('Raw Data'!$A$3,MATCH('Data above threshold'!$A36,'Raw Data'!$B$4:$B$185,0),MATCH('Data above threshold'!BH$4,'Raw Data'!$3:$3,0)-1),"NA"))</f>
        <v/>
      </c>
      <c r="BG36" s="103" t="str">
        <f aca="true">IF(ISBLANK(OFFSET('Raw Data'!$A$3,MATCH('Data above threshold'!$A36,'Raw Data'!$B$4:$B$185,0),MATCH('Data above threshold'!BI$4,'Raw Data'!$3:$3,0)-1)),"", IFERROR($J36*OFFSET('Raw Data'!$A$3,MATCH('Data above threshold'!$A36,'Raw Data'!$B$4:$B$185,0),MATCH('Data above threshold'!BI$4,'Raw Data'!$3:$3,0)-1),"NA"))</f>
        <v/>
      </c>
      <c r="BH36" s="103" t="str">
        <f aca="true">IF(ISBLANK(OFFSET('Raw Data'!$A$3,MATCH('Data above threshold'!$A36,'Raw Data'!$B$4:$B$185,0),MATCH('Data above threshold'!BJ$4,'Raw Data'!$3:$3,0)-1)),"", IFERROR($J36*OFFSET('Raw Data'!$A$3,MATCH('Data above threshold'!$A36,'Raw Data'!$B$4:$B$185,0),MATCH('Data above threshold'!BJ$4,'Raw Data'!$3:$3,0)-1),"NA"))</f>
        <v/>
      </c>
      <c r="BI36" s="103" t="str">
        <f aca="true">IF(ISBLANK(OFFSET('Raw Data'!$A$3,MATCH('Data above threshold'!$A36,'Raw Data'!$B$4:$B$185,0),MATCH('Data above threshold'!BK$4,'Raw Data'!$3:$3,0)-1)),"", IFERROR($J36*OFFSET('Raw Data'!$A$3,MATCH('Data above threshold'!$A36,'Raw Data'!$B$4:$B$185,0),MATCH('Data above threshold'!BK$4,'Raw Data'!$3:$3,0)-1),"NA"))</f>
        <v/>
      </c>
      <c r="BJ36" s="103" t="str">
        <f aca="true">IF(ISBLANK(OFFSET('Raw Data'!$A$3,MATCH('Data above threshold'!$A36,'Raw Data'!$B$4:$B$185,0),MATCH('Data above threshold'!BL$4,'Raw Data'!$3:$3,0)-1)),"", IFERROR($J36*OFFSET('Raw Data'!$A$3,MATCH('Data above threshold'!$A36,'Raw Data'!$B$4:$B$185,0),MATCH('Data above threshold'!BL$4,'Raw Data'!$3:$3,0)-1),"NA"))</f>
        <v/>
      </c>
      <c r="BK36" s="103" t="str">
        <f aca="true">IF(ISBLANK(OFFSET('Raw Data'!$A$3,MATCH('Data above threshold'!$A36,'Raw Data'!$B$4:$B$185,0),MATCH('Data above threshold'!BM$4,'Raw Data'!$3:$3,0)-1)),"", IFERROR($J36*OFFSET('Raw Data'!$A$3,MATCH('Data above threshold'!$A36,'Raw Data'!$B$4:$B$185,0),MATCH('Data above threshold'!BM$4,'Raw Data'!$3:$3,0)-1),"NA"))</f>
        <v/>
      </c>
      <c r="BL36" s="103" t="str">
        <f aca="true">IF(ISBLANK(OFFSET('Raw Data'!$A$3,MATCH('Data above threshold'!$A36,'Raw Data'!$B$4:$B$185,0),MATCH('Data above threshold'!BN$4,'Raw Data'!$3:$3,0)-1)),"", IFERROR($J36*OFFSET('Raw Data'!$A$3,MATCH('Data above threshold'!$A36,'Raw Data'!$B$4:$B$185,0),MATCH('Data above threshold'!BN$4,'Raw Data'!$3:$3,0)-1),"NA"))</f>
        <v/>
      </c>
      <c r="BM36" s="103" t="str">
        <f aca="true">IF(ISBLANK(OFFSET('Raw Data'!$A$3,MATCH('Data above threshold'!$A36,'Raw Data'!$B$4:$B$185,0),MATCH('Data above threshold'!BO$4,'Raw Data'!$3:$3,0)-1)),"", IFERROR($J36*OFFSET('Raw Data'!$A$3,MATCH('Data above threshold'!$A36,'Raw Data'!$B$4:$B$185,0),MATCH('Data above threshold'!BO$4,'Raw Data'!$3:$3,0)-1),"NA"))</f>
        <v/>
      </c>
      <c r="BN36" s="103" t="str">
        <f aca="true">IF(ISBLANK(OFFSET('Raw Data'!$A$3,MATCH('Data above threshold'!$A36,'Raw Data'!$B$4:$B$185,0),MATCH('Data above threshold'!BP$4,'Raw Data'!$3:$3,0)-1)),"", IFERROR($J36*OFFSET('Raw Data'!$A$3,MATCH('Data above threshold'!$A36,'Raw Data'!$B$4:$B$185,0),MATCH('Data above threshold'!BP$4,'Raw Data'!$3:$3,0)-1),"NA"))</f>
        <v/>
      </c>
      <c r="BO36" s="103" t="str">
        <f aca="true">IF(ISBLANK(OFFSET('Raw Data'!$A$3,MATCH('Data above threshold'!$A36,'Raw Data'!$B$4:$B$185,0),MATCH('Data above threshold'!BQ$4,'Raw Data'!$3:$3,0)-1)),"", IFERROR($J36*OFFSET('Raw Data'!$A$3,MATCH('Data above threshold'!$A36,'Raw Data'!$B$4:$B$185,0),MATCH('Data above threshold'!BQ$4,'Raw Data'!$3:$3,0)-1),"NA"))</f>
        <v/>
      </c>
      <c r="BP36" s="103" t="str">
        <f aca="true">IF(ISBLANK(OFFSET('Raw Data'!$A$3,MATCH('Data above threshold'!$A36,'Raw Data'!$B$4:$B$185,0),MATCH('Data above threshold'!BR$4,'Raw Data'!$3:$3,0)-1)),"", IFERROR($J36*OFFSET('Raw Data'!$A$3,MATCH('Data above threshold'!$A36,'Raw Data'!$B$4:$B$185,0),MATCH('Data above threshold'!BR$4,'Raw Data'!$3:$3,0)-1),"NA"))</f>
        <v/>
      </c>
      <c r="BQ36" s="103" t="str">
        <f aca="true">IF(ISBLANK(OFFSET('Raw Data'!$A$3,MATCH('Data above threshold'!$A36,'Raw Data'!$B$4:$B$185,0),MATCH('Data above threshold'!BS$4,'Raw Data'!$3:$3,0)-1)),"", IFERROR($J36*OFFSET('Raw Data'!$A$3,MATCH('Data above threshold'!$A36,'Raw Data'!$B$4:$B$185,0),MATCH('Data above threshold'!BS$4,'Raw Data'!$3:$3,0)-1),"NA"))</f>
        <v/>
      </c>
      <c r="BR36" s="103" t="str">
        <f aca="true">IF(ISBLANK(OFFSET('Raw Data'!$A$3,MATCH('Data above threshold'!$A36,'Raw Data'!$B$4:$B$185,0),MATCH('Data above threshold'!BT$4,'Raw Data'!$3:$3,0)-1)),"", IFERROR($J36*OFFSET('Raw Data'!$A$3,MATCH('Data above threshold'!$A36,'Raw Data'!$B$4:$B$185,0),MATCH('Data above threshold'!BT$4,'Raw Data'!$3:$3,0)-1),"NA"))</f>
        <v/>
      </c>
      <c r="BS36" s="103" t="str">
        <f aca="true">IF(ISBLANK(OFFSET('Raw Data'!$A$3,MATCH('Data above threshold'!$A36,'Raw Data'!$B$4:$B$185,0),MATCH('Data above threshold'!BU$4,'Raw Data'!$3:$3,0)-1)),"", IFERROR($J36*OFFSET('Raw Data'!$A$3,MATCH('Data above threshold'!$A36,'Raw Data'!$B$4:$B$185,0),MATCH('Data above threshold'!BU$4,'Raw Data'!$3:$3,0)-1),"NA"))</f>
        <v/>
      </c>
      <c r="BT36" s="103" t="str">
        <f aca="true">IF(ISBLANK(OFFSET('Raw Data'!$A$3,MATCH('Data above threshold'!$A36,'Raw Data'!$B$4:$B$185,0),MATCH('Data above threshold'!BV$4,'Raw Data'!$3:$3,0)-1)),"", IFERROR($J36*OFFSET('Raw Data'!$A$3,MATCH('Data above threshold'!$A36,'Raw Data'!$B$4:$B$185,0),MATCH('Data above threshold'!BV$4,'Raw Data'!$3:$3,0)-1),"NA"))</f>
        <v/>
      </c>
      <c r="BU36" s="103" t="str">
        <f aca="true">IF(ISBLANK(OFFSET('Raw Data'!$A$3,MATCH('Data above threshold'!$A36,'Raw Data'!$B$4:$B$185,0),MATCH('Data above threshold'!BW$4,'Raw Data'!$3:$3,0)-1)),"", IFERROR($J36*OFFSET('Raw Data'!$A$3,MATCH('Data above threshold'!$A36,'Raw Data'!$B$4:$B$185,0),MATCH('Data above threshold'!BW$4,'Raw Data'!$3:$3,0)-1),"NA"))</f>
        <v/>
      </c>
      <c r="BV36" s="103" t="str">
        <f aca="true">IF(ISBLANK(OFFSET('Raw Data'!$A$3,MATCH('Data above threshold'!$A36,'Raw Data'!$B$4:$B$185,0),MATCH('Data above threshold'!BX$4,'Raw Data'!$3:$3,0)-1)),"", IFERROR($J36*OFFSET('Raw Data'!$A$3,MATCH('Data above threshold'!$A36,'Raw Data'!$B$4:$B$185,0),MATCH('Data above threshold'!BX$4,'Raw Data'!$3:$3,0)-1),"NA"))</f>
        <v/>
      </c>
      <c r="BW36" s="103" t="str">
        <f aca="true">IF(ISBLANK(OFFSET('Raw Data'!$A$3,MATCH('Data above threshold'!$A36,'Raw Data'!$B$4:$B$185,0),MATCH('Data above threshold'!BY$4,'Raw Data'!$3:$3,0)-1)),"", IFERROR($J36*OFFSET('Raw Data'!$A$3,MATCH('Data above threshold'!$A36,'Raw Data'!$B$4:$B$185,0),MATCH('Data above threshold'!BY$4,'Raw Data'!$3:$3,0)-1),"NA"))</f>
        <v/>
      </c>
      <c r="BX36" s="103" t="str">
        <f aca="true">IF(ISBLANK(OFFSET('Raw Data'!$A$3,MATCH('Data above threshold'!$A36,'Raw Data'!$B$4:$B$185,0),MATCH('Data above threshold'!BZ$4,'Raw Data'!$3:$3,0)-1)),"", IFERROR($J36*OFFSET('Raw Data'!$A$3,MATCH('Data above threshold'!$A36,'Raw Data'!$B$4:$B$185,0),MATCH('Data above threshold'!BZ$4,'Raw Data'!$3:$3,0)-1),"NA"))</f>
        <v/>
      </c>
      <c r="BY36" s="103" t="str">
        <f aca="true">IF(ISBLANK(OFFSET('Raw Data'!$A$3,MATCH('Data above threshold'!$A36,'Raw Data'!$B$4:$B$185,0),MATCH('Data above threshold'!CA$4,'Raw Data'!$3:$3,0)-1)),"", IFERROR($J36*OFFSET('Raw Data'!$A$3,MATCH('Data above threshold'!$A36,'Raw Data'!$B$4:$B$185,0),MATCH('Data above threshold'!CA$4,'Raw Data'!$3:$3,0)-1),"NA"))</f>
        <v/>
      </c>
      <c r="BZ36" s="103" t="str">
        <f aca="true">IF(ISBLANK(OFFSET('Raw Data'!$A$3,MATCH('Data above threshold'!$A36,'Raw Data'!$B$4:$B$185,0),MATCH('Data above threshold'!CB$4,'Raw Data'!$3:$3,0)-1)),"", IFERROR($J36*OFFSET('Raw Data'!$A$3,MATCH('Data above threshold'!$A36,'Raw Data'!$B$4:$B$185,0),MATCH('Data above threshold'!CB$4,'Raw Data'!$3:$3,0)-1),"NA"))</f>
        <v/>
      </c>
      <c r="CA36" s="103" t="str">
        <f aca="true">IF(ISBLANK(OFFSET('Raw Data'!$A$3,MATCH('Data above threshold'!$A36,'Raw Data'!$B$4:$B$185,0),MATCH('Data above threshold'!CC$4,'Raw Data'!$3:$3,0)-1)),"", IFERROR($J36*OFFSET('Raw Data'!$A$3,MATCH('Data above threshold'!$A36,'Raw Data'!$B$4:$B$185,0),MATCH('Data above threshold'!CC$4,'Raw Data'!$3:$3,0)-1),"NA"))</f>
        <v/>
      </c>
      <c r="CB36" s="103" t="str">
        <f aca="true">IF(ISBLANK(OFFSET('Raw Data'!$A$3,MATCH('Data above threshold'!$A36,'Raw Data'!$B$4:$B$185,0),MATCH('Data above threshold'!CD$4,'Raw Data'!$3:$3,0)-1)),"", IFERROR($J36*OFFSET('Raw Data'!$A$3,MATCH('Data above threshold'!$A36,'Raw Data'!$B$4:$B$185,0),MATCH('Data above threshold'!CD$4,'Raw Data'!$3:$3,0)-1),"NA"))</f>
        <v/>
      </c>
      <c r="CC36" s="103" t="str">
        <f aca="true">IF(ISBLANK(OFFSET('Raw Data'!$A$3,MATCH('Data above threshold'!$A36,'Raw Data'!$B$4:$B$185,0),MATCH('Data above threshold'!CE$4,'Raw Data'!$3:$3,0)-1)),"", IFERROR($J36*OFFSET('Raw Data'!$A$3,MATCH('Data above threshold'!$A36,'Raw Data'!$B$4:$B$185,0),MATCH('Data above threshold'!CE$4,'Raw Data'!$3:$3,0)-1),"NA"))</f>
        <v/>
      </c>
      <c r="CD36" s="103" t="str">
        <f aca="true">IF(ISBLANK(OFFSET('Raw Data'!$A$3,MATCH('Data above threshold'!$A36,'Raw Data'!$B$4:$B$185,0),MATCH('Data above threshold'!CF$4,'Raw Data'!$3:$3,0)-1)),"", IFERROR($J36*OFFSET('Raw Data'!$A$3,MATCH('Data above threshold'!$A36,'Raw Data'!$B$4:$B$185,0),MATCH('Data above threshold'!CF$4,'Raw Data'!$3:$3,0)-1),"NA"))</f>
        <v/>
      </c>
      <c r="CE36" s="103" t="str">
        <f aca="true">IF(ISBLANK(OFFSET('Raw Data'!$A$3,MATCH('Data above threshold'!$A36,'Raw Data'!$B$4:$B$185,0),MATCH('Data above threshold'!CG$4,'Raw Data'!$3:$3,0)-1)),"", IFERROR($J36*OFFSET('Raw Data'!$A$3,MATCH('Data above threshold'!$A36,'Raw Data'!$B$4:$B$185,0),MATCH('Data above threshold'!CG$4,'Raw Data'!$3:$3,0)-1),"NA"))</f>
        <v/>
      </c>
      <c r="CF36" s="103" t="str">
        <f aca="true">IF(ISBLANK(OFFSET('Raw Data'!$A$3,MATCH('Data above threshold'!$A36,'Raw Data'!$B$4:$B$185,0),MATCH('Data above threshold'!CH$4,'Raw Data'!$3:$3,0)-1)),"", IFERROR($J36*OFFSET('Raw Data'!$A$3,MATCH('Data above threshold'!$A36,'Raw Data'!$B$4:$B$185,0),MATCH('Data above threshold'!CH$4,'Raw Data'!$3:$3,0)-1),"NA"))</f>
        <v/>
      </c>
      <c r="CG36" s="103" t="str">
        <f aca="true">IF(ISBLANK(OFFSET('Raw Data'!$A$3,MATCH('Data above threshold'!$A36,'Raw Data'!$B$4:$B$185,0),MATCH('Data above threshold'!CI$4,'Raw Data'!$3:$3,0)-1)),"", IFERROR($J36*OFFSET('Raw Data'!$A$3,MATCH('Data above threshold'!$A36,'Raw Data'!$B$4:$B$185,0),MATCH('Data above threshold'!CI$4,'Raw Data'!$3:$3,0)-1),"NA"))</f>
        <v/>
      </c>
      <c r="CH36" s="103" t="str">
        <f aca="true">IF(ISBLANK(OFFSET('Raw Data'!$A$3,MATCH('Data above threshold'!$A36,'Raw Data'!$B$4:$B$185,0),MATCH('Data above threshold'!CJ$4,'Raw Data'!$3:$3,0)-1)),"", IFERROR($J36*OFFSET('Raw Data'!$A$3,MATCH('Data above threshold'!$A36,'Raw Data'!$B$4:$B$185,0),MATCH('Data above threshold'!CJ$4,'Raw Data'!$3:$3,0)-1),"NA"))</f>
        <v/>
      </c>
      <c r="CI36" s="103" t="str">
        <f aca="true">IF(ISBLANK(OFFSET('Raw Data'!$A$3,MATCH('Data above threshold'!$A36,'Raw Data'!$B$4:$B$185,0),MATCH('Data above threshold'!CK$4,'Raw Data'!$3:$3,0)-1)),"", IFERROR($J36*OFFSET('Raw Data'!$A$3,MATCH('Data above threshold'!$A36,'Raw Data'!$B$4:$B$185,0),MATCH('Data above threshold'!CK$4,'Raw Data'!$3:$3,0)-1),"NA"))</f>
        <v/>
      </c>
      <c r="CJ36" s="103" t="str">
        <f aca="true">IF(ISBLANK(OFFSET('Raw Data'!$A$3,MATCH('Data above threshold'!$A36,'Raw Data'!$B$4:$B$185,0),MATCH('Data above threshold'!CL$4,'Raw Data'!$3:$3,0)-1)),"", IFERROR($J36*OFFSET('Raw Data'!$A$3,MATCH('Data above threshold'!$A36,'Raw Data'!$B$4:$B$185,0),MATCH('Data above threshold'!CL$4,'Raw Data'!$3:$3,0)-1),"NA"))</f>
        <v/>
      </c>
      <c r="CK36" s="103" t="str">
        <f aca="true">IF(ISBLANK(OFFSET('Raw Data'!$A$3,MATCH('Data above threshold'!$A36,'Raw Data'!$B$4:$B$185,0),MATCH('Data above threshold'!CM$4,'Raw Data'!$3:$3,0)-1)),"", IFERROR($J36*OFFSET('Raw Data'!$A$3,MATCH('Data above threshold'!$A36,'Raw Data'!$B$4:$B$185,0),MATCH('Data above threshold'!CM$4,'Raw Data'!$3:$3,0)-1),"NA"))</f>
        <v/>
      </c>
      <c r="CL36" s="103" t="str">
        <f aca="true">IF(ISBLANK(OFFSET('Raw Data'!$A$3,MATCH('Data above threshold'!$A36,'Raw Data'!$B$4:$B$185,0),MATCH('Data above threshold'!CN$4,'Raw Data'!$3:$3,0)-1)),"", IFERROR($J36*OFFSET('Raw Data'!$A$3,MATCH('Data above threshold'!$A36,'Raw Data'!$B$4:$B$185,0),MATCH('Data above threshold'!CN$4,'Raw Data'!$3:$3,0)-1),"NA"))</f>
        <v/>
      </c>
      <c r="CM36" s="103" t="str">
        <f aca="true">IF(ISBLANK(OFFSET('Raw Data'!$A$3,MATCH('Data above threshold'!$A36,'Raw Data'!$B$4:$B$185,0),MATCH('Data above threshold'!CO$4,'Raw Data'!$3:$3,0)-1)),"", IFERROR($J36*OFFSET('Raw Data'!$A$3,MATCH('Data above threshold'!$A36,'Raw Data'!$B$4:$B$185,0),MATCH('Data above threshold'!CO$4,'Raw Data'!$3:$3,0)-1),"NA"))</f>
        <v/>
      </c>
      <c r="CN36" s="103" t="str">
        <f aca="true">IF(ISBLANK(OFFSET('Raw Data'!$A$3,MATCH('Data above threshold'!$A36,'Raw Data'!$B$4:$B$185,0),MATCH('Data above threshold'!CP$4,'Raw Data'!$3:$3,0)-1)),"", IFERROR($J36*OFFSET('Raw Data'!$A$3,MATCH('Data above threshold'!$A36,'Raw Data'!$B$4:$B$185,0),MATCH('Data above threshold'!CP$4,'Raw Data'!$3:$3,0)-1),"NA"))</f>
        <v/>
      </c>
      <c r="CO36" s="103" t="str">
        <f aca="true">IF(ISBLANK(OFFSET('Raw Data'!$A$3,MATCH('Data above threshold'!$A36,'Raw Data'!$B$4:$B$185,0),MATCH('Data above threshold'!CQ$4,'Raw Data'!$3:$3,0)-1)),"", IFERROR($J36*OFFSET('Raw Data'!$A$3,MATCH('Data above threshold'!$A36,'Raw Data'!$B$4:$B$185,0),MATCH('Data above threshold'!CQ$4,'Raw Data'!$3:$3,0)-1),"NA"))</f>
        <v/>
      </c>
      <c r="CP36" s="103" t="str">
        <f aca="true">IF(ISBLANK(OFFSET('Raw Data'!$A$3,MATCH('Data above threshold'!$A36,'Raw Data'!$B$4:$B$185,0),MATCH('Data above threshold'!CR$4,'Raw Data'!$3:$3,0)-1)),"", IFERROR($J36*OFFSET('Raw Data'!$A$3,MATCH('Data above threshold'!$A36,'Raw Data'!$B$4:$B$185,0),MATCH('Data above threshold'!CR$4,'Raw Data'!$3:$3,0)-1),"NA"))</f>
        <v/>
      </c>
    </row>
    <row r="37" s="103" customFormat="true" ht="15.5" hidden="false" customHeight="false" outlineLevel="0" collapsed="false">
      <c r="A37" s="107" t="n">
        <v>2100</v>
      </c>
      <c r="B37" s="107" t="n">
        <v>2</v>
      </c>
      <c r="C37" s="103" t="str">
        <f aca="true">IF(ISBLANK(OFFSET('Raw Data'!$A$3,MATCH($A37,'Raw Data'!$B$4:$B$185,0),MATCH(C$4,'Raw Data'!$3:$3,0)-1)),"",OFFSET('Raw Data'!$A$3,MATCH($A37,'Raw Data'!$B$4:$B$185,0),MATCH(C$4,'Raw Data'!$3:$3,0)-1))</f>
        <v/>
      </c>
      <c r="D37" s="103" t="str">
        <f aca="true">IF(ISBLANK(OFFSET('Raw Data'!$A$3,MATCH($A37,'Raw Data'!$B$4:$B$185,0),MATCH(D$4,'Raw Data'!$3:$3,0)-1)),"",OFFSET('Raw Data'!$A$3,MATCH($A37,'Raw Data'!$B$4:$B$185,0),MATCH(D$4,'Raw Data'!$3:$3,0)-1))</f>
        <v>Strength and quality of consumer protection mechanisms / measures</v>
      </c>
      <c r="E37" s="103" t="str">
        <f aca="true">IF(ISBLANK(OFFSET('Raw Data'!$A$3,MATCH($A37,'Raw Data'!$B$4:$B$185,0),MATCH(E$4,'Raw Data'!$3:$3,0)-1)),"",OFFSET('Raw Data'!$A$3,MATCH($A37,'Raw Data'!$B$4:$B$185,0),MATCH(E$4,'Raw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7" s="103" t="str">
        <f aca="true">IF(ISBLANK(OFFSET('Raw Data'!$A$3,MATCH($A37,'Raw Data'!$B$4:$B$185,0),MATCH(F$4,'Raw Data'!$3:$3,0)-1)),"",OFFSET('Raw Data'!$A$3,MATCH($A37,'Raw Data'!$B$4:$B$185,0),MATCH(F$4,'Raw Data'!$3:$3,0)-1))</f>
        <v/>
      </c>
      <c r="G37" s="103" t="s">
        <v>217</v>
      </c>
      <c r="H37" s="103" t="str">
        <f aca="true">IF(ISBLANK(OFFSET('Raw Data'!$A$3,MATCH($A37,'Raw Data'!$B$4:$B$185,0),MATCH(H$4,'Raw Data'!$3:$3,0)-1)),"",OFFSET('Raw Data'!$A$3,MATCH($A37,'Raw Data'!$B$4:$B$185,0),MATCH(H$4,'Raw Data'!$3:$3,0)-1))</f>
        <v/>
      </c>
      <c r="I37" s="103" t="str">
        <f aca="true">IF(ISBLANK(OFFSET('Raw Data'!$A$3,MATCH($A37,'Raw Data'!$B$4:$B$185,0),MATCH(I$4,'Raw Data'!$3:$3,0)-1)),"",OFFSET('Raw Data'!$A$3,MATCH($A37,'Raw Data'!$B$4:$B$185,0),MATCH(I$4,'Raw Data'!$3:$3,0)-1))</f>
        <v/>
      </c>
      <c r="J37" s="103" t="str">
        <f aca="false">IF(I37="","",IF(I37="Minus",-1,1))</f>
        <v/>
      </c>
      <c r="K37" s="105" t="str">
        <f aca="false" t="array" ref="K37:K37">IFERROR(SKEW(IF(ISNUMBER(O37:CP37),O37:CP37,"")),"")</f>
        <v/>
      </c>
      <c r="L37" s="103" t="n">
        <f aca="true">IF(ISBLANK(OFFSET('Data above threshold'!$A$4,MATCH('Data above threshold'!$A37,'Data above threshold'!$A$5:$A$185,0),MATCH('Data above threshold'!N$4,'Data above threshold'!$4:$4,0)-1)),1,OFFSET('Data above threshold'!$A$4,MATCH('Data above threshold'!$A37,'Data above threshold'!$A$5:$A$185,0),MATCH('Data above threshold'!N$4,'Data above threshold'!$4:$4,0)-1))</f>
        <v>1</v>
      </c>
      <c r="M37" s="103" t="str">
        <f aca="true">IF(ISBLANK(OFFSET('Data above threshold'!$A$4,MATCH('Data above threshold'!$A37,'Data above threshold'!$A$5:$A$185,0),MATCH('Data above threshold'!O$4,'Data above threshold'!$4:$4,0)-1)),"",OFFSET('Data above threshold'!$A$4,MATCH('Data above threshold'!$A37,'Data above threshold'!$A$5:$A$185,0),MATCH('Data above threshold'!O$4,'Data above threshold'!$4:$4,0)-1))</f>
        <v/>
      </c>
      <c r="N37" s="106" t="str">
        <f aca="false" t="array" ref="N37:N37">IF(B37&lt;4,"",1-IFERROR(SUM(ISNUMBER(O37:CP37)*(1-$O$3:$CP$3))/COUNTIF($O$3:$CP$3,0),0))</f>
        <v/>
      </c>
      <c r="O37" s="103" t="str">
        <f aca="true">IF(ISBLANK(OFFSET('Raw Data'!$A$3,MATCH('Data above threshold'!$A37,'Raw Data'!$B$4:$B$185,0),MATCH('Data above threshold'!Q$4,'Raw Data'!$3:$3,0)-1)),"", IFERROR($J37*OFFSET('Raw Data'!$A$3,MATCH('Data above threshold'!$A37,'Raw Data'!$B$4:$B$185,0),MATCH('Data above threshold'!Q$4,'Raw Data'!$3:$3,0)-1),"NA"))</f>
        <v/>
      </c>
      <c r="P37" s="103" t="str">
        <f aca="true">IF(ISBLANK(OFFSET('Raw Data'!$A$3,MATCH('Data above threshold'!$A37,'Raw Data'!$B$4:$B$185,0),MATCH('Data above threshold'!R$4,'Raw Data'!$3:$3,0)-1)),"", IFERROR($J37*OFFSET('Raw Data'!$A$3,MATCH('Data above threshold'!$A37,'Raw Data'!$B$4:$B$185,0),MATCH('Data above threshold'!R$4,'Raw Data'!$3:$3,0)-1),"NA"))</f>
        <v/>
      </c>
      <c r="Q37" s="103" t="str">
        <f aca="true">IF(ISBLANK(OFFSET('Raw Data'!$A$3,MATCH('Data above threshold'!$A37,'Raw Data'!$B$4:$B$185,0),MATCH('Data above threshold'!S$4,'Raw Data'!$3:$3,0)-1)),"", IFERROR($J37*OFFSET('Raw Data'!$A$3,MATCH('Data above threshold'!$A37,'Raw Data'!$B$4:$B$185,0),MATCH('Data above threshold'!S$4,'Raw Data'!$3:$3,0)-1),"NA"))</f>
        <v/>
      </c>
      <c r="R37" s="103" t="str">
        <f aca="true">IF(ISBLANK(OFFSET('Raw Data'!$A$3,MATCH('Data above threshold'!$A37,'Raw Data'!$B$4:$B$185,0),MATCH('Data above threshold'!T$4,'Raw Data'!$3:$3,0)-1)),"", IFERROR($J37*OFFSET('Raw Data'!$A$3,MATCH('Data above threshold'!$A37,'Raw Data'!$B$4:$B$185,0),MATCH('Data above threshold'!T$4,'Raw Data'!$3:$3,0)-1),"NA"))</f>
        <v/>
      </c>
      <c r="S37" s="103" t="str">
        <f aca="true">IF(ISBLANK(OFFSET('Raw Data'!$A$3,MATCH('Data above threshold'!$A37,'Raw Data'!$B$4:$B$185,0),MATCH('Data above threshold'!U$4,'Raw Data'!$3:$3,0)-1)),"", IFERROR($J37*OFFSET('Raw Data'!$A$3,MATCH('Data above threshold'!$A37,'Raw Data'!$B$4:$B$185,0),MATCH('Data above threshold'!U$4,'Raw Data'!$3:$3,0)-1),"NA"))</f>
        <v/>
      </c>
      <c r="T37" s="103" t="str">
        <f aca="true">IF(ISBLANK(OFFSET('Raw Data'!$A$3,MATCH('Data above threshold'!$A37,'Raw Data'!$B$4:$B$185,0),MATCH('Data above threshold'!V$4,'Raw Data'!$3:$3,0)-1)),"", IFERROR($J37*OFFSET('Raw Data'!$A$3,MATCH('Data above threshold'!$A37,'Raw Data'!$B$4:$B$185,0),MATCH('Data above threshold'!V$4,'Raw Data'!$3:$3,0)-1),"NA"))</f>
        <v/>
      </c>
      <c r="U37" s="103" t="str">
        <f aca="true">IF(ISBLANK(OFFSET('Raw Data'!$A$3,MATCH('Data above threshold'!$A37,'Raw Data'!$B$4:$B$185,0),MATCH('Data above threshold'!W$4,'Raw Data'!$3:$3,0)-1)),"", IFERROR($J37*OFFSET('Raw Data'!$A$3,MATCH('Data above threshold'!$A37,'Raw Data'!$B$4:$B$185,0),MATCH('Data above threshold'!W$4,'Raw Data'!$3:$3,0)-1),"NA"))</f>
        <v/>
      </c>
      <c r="V37" s="103" t="str">
        <f aca="true">IF(ISBLANK(OFFSET('Raw Data'!$A$3,MATCH('Data above threshold'!$A37,'Raw Data'!$B$4:$B$185,0),MATCH('Data above threshold'!X$4,'Raw Data'!$3:$3,0)-1)),"", IFERROR($J37*OFFSET('Raw Data'!$A$3,MATCH('Data above threshold'!$A37,'Raw Data'!$B$4:$B$185,0),MATCH('Data above threshold'!X$4,'Raw Data'!$3:$3,0)-1),"NA"))</f>
        <v/>
      </c>
      <c r="W37" s="103" t="str">
        <f aca="true">IF(ISBLANK(OFFSET('Raw Data'!$A$3,MATCH('Data above threshold'!$A37,'Raw Data'!$B$4:$B$185,0),MATCH('Data above threshold'!Y$4,'Raw Data'!$3:$3,0)-1)),"", IFERROR($J37*OFFSET('Raw Data'!$A$3,MATCH('Data above threshold'!$A37,'Raw Data'!$B$4:$B$185,0),MATCH('Data above threshold'!Y$4,'Raw Data'!$3:$3,0)-1),"NA"))</f>
        <v/>
      </c>
      <c r="X37" s="103" t="str">
        <f aca="true">IF(ISBLANK(OFFSET('Raw Data'!$A$3,MATCH('Data above threshold'!$A37,'Raw Data'!$B$4:$B$185,0),MATCH('Data above threshold'!Z$4,'Raw Data'!$3:$3,0)-1)),"", IFERROR($J37*OFFSET('Raw Data'!$A$3,MATCH('Data above threshold'!$A37,'Raw Data'!$B$4:$B$185,0),MATCH('Data above threshold'!Z$4,'Raw Data'!$3:$3,0)-1),"NA"))</f>
        <v/>
      </c>
      <c r="Y37" s="103" t="str">
        <f aca="true">IF(ISBLANK(OFFSET('Raw Data'!$A$3,MATCH('Data above threshold'!$A37,'Raw Data'!$B$4:$B$185,0),MATCH('Data above threshold'!AA$4,'Raw Data'!$3:$3,0)-1)),"", IFERROR($J37*OFFSET('Raw Data'!$A$3,MATCH('Data above threshold'!$A37,'Raw Data'!$B$4:$B$185,0),MATCH('Data above threshold'!AA$4,'Raw Data'!$3:$3,0)-1),"NA"))</f>
        <v/>
      </c>
      <c r="Z37" s="103" t="str">
        <f aca="true">IF(ISBLANK(OFFSET('Raw Data'!$A$3,MATCH('Data above threshold'!$A37,'Raw Data'!$B$4:$B$185,0),MATCH('Data above threshold'!AB$4,'Raw Data'!$3:$3,0)-1)),"", IFERROR($J37*OFFSET('Raw Data'!$A$3,MATCH('Data above threshold'!$A37,'Raw Data'!$B$4:$B$185,0),MATCH('Data above threshold'!AB$4,'Raw Data'!$3:$3,0)-1),"NA"))</f>
        <v/>
      </c>
      <c r="AA37" s="103" t="str">
        <f aca="true">IF(ISBLANK(OFFSET('Raw Data'!$A$3,MATCH('Data above threshold'!$A37,'Raw Data'!$B$4:$B$185,0),MATCH('Data above threshold'!AC$4,'Raw Data'!$3:$3,0)-1)),"", IFERROR($J37*OFFSET('Raw Data'!$A$3,MATCH('Data above threshold'!$A37,'Raw Data'!$B$4:$B$185,0),MATCH('Data above threshold'!AC$4,'Raw Data'!$3:$3,0)-1),"NA"))</f>
        <v/>
      </c>
      <c r="AB37" s="103" t="str">
        <f aca="true">IF(ISBLANK(OFFSET('Raw Data'!$A$3,MATCH('Data above threshold'!$A37,'Raw Data'!$B$4:$B$185,0),MATCH('Data above threshold'!AD$4,'Raw Data'!$3:$3,0)-1)),"", IFERROR($J37*OFFSET('Raw Data'!$A$3,MATCH('Data above threshold'!$A37,'Raw Data'!$B$4:$B$185,0),MATCH('Data above threshold'!AD$4,'Raw Data'!$3:$3,0)-1),"NA"))</f>
        <v/>
      </c>
      <c r="AC37" s="103" t="str">
        <f aca="true">IF(ISBLANK(OFFSET('Raw Data'!$A$3,MATCH('Data above threshold'!$A37,'Raw Data'!$B$4:$B$185,0),MATCH('Data above threshold'!AE$4,'Raw Data'!$3:$3,0)-1)),"", IFERROR($J37*OFFSET('Raw Data'!$A$3,MATCH('Data above threshold'!$A37,'Raw Data'!$B$4:$B$185,0),MATCH('Data above threshold'!AE$4,'Raw Data'!$3:$3,0)-1),"NA"))</f>
        <v/>
      </c>
      <c r="AD37" s="103" t="str">
        <f aca="true">IF(ISBLANK(OFFSET('Raw Data'!$A$3,MATCH('Data above threshold'!$A37,'Raw Data'!$B$4:$B$185,0),MATCH('Data above threshold'!AF$4,'Raw Data'!$3:$3,0)-1)),"", IFERROR($J37*OFFSET('Raw Data'!$A$3,MATCH('Data above threshold'!$A37,'Raw Data'!$B$4:$B$185,0),MATCH('Data above threshold'!AF$4,'Raw Data'!$3:$3,0)-1),"NA"))</f>
        <v/>
      </c>
      <c r="AE37" s="103" t="str">
        <f aca="true">IF(ISBLANK(OFFSET('Raw Data'!$A$3,MATCH('Data above threshold'!$A37,'Raw Data'!$B$4:$B$185,0),MATCH('Data above threshold'!AG$4,'Raw Data'!$3:$3,0)-1)),"", IFERROR($J37*OFFSET('Raw Data'!$A$3,MATCH('Data above threshold'!$A37,'Raw Data'!$B$4:$B$185,0),MATCH('Data above threshold'!AG$4,'Raw Data'!$3:$3,0)-1),"NA"))</f>
        <v/>
      </c>
      <c r="AF37" s="103" t="str">
        <f aca="true">IF(ISBLANK(OFFSET('Raw Data'!$A$3,MATCH('Data above threshold'!$A37,'Raw Data'!$B$4:$B$185,0),MATCH('Data above threshold'!AH$4,'Raw Data'!$3:$3,0)-1)),"", IFERROR($J37*OFFSET('Raw Data'!$A$3,MATCH('Data above threshold'!$A37,'Raw Data'!$B$4:$B$185,0),MATCH('Data above threshold'!AH$4,'Raw Data'!$3:$3,0)-1),"NA"))</f>
        <v/>
      </c>
      <c r="AG37" s="103" t="str">
        <f aca="true">IF(ISBLANK(OFFSET('Raw Data'!$A$3,MATCH('Data above threshold'!$A37,'Raw Data'!$B$4:$B$185,0),MATCH('Data above threshold'!AI$4,'Raw Data'!$3:$3,0)-1)),"", IFERROR($J37*OFFSET('Raw Data'!$A$3,MATCH('Data above threshold'!$A37,'Raw Data'!$B$4:$B$185,0),MATCH('Data above threshold'!AI$4,'Raw Data'!$3:$3,0)-1),"NA"))</f>
        <v/>
      </c>
      <c r="AH37" s="103" t="str">
        <f aca="true">IF(ISBLANK(OFFSET('Raw Data'!$A$3,MATCH('Data above threshold'!$A37,'Raw Data'!$B$4:$B$185,0),MATCH('Data above threshold'!AJ$4,'Raw Data'!$3:$3,0)-1)),"", IFERROR($J37*OFFSET('Raw Data'!$A$3,MATCH('Data above threshold'!$A37,'Raw Data'!$B$4:$B$185,0),MATCH('Data above threshold'!AJ$4,'Raw Data'!$3:$3,0)-1),"NA"))</f>
        <v/>
      </c>
      <c r="AI37" s="103" t="str">
        <f aca="true">IF(ISBLANK(OFFSET('Raw Data'!$A$3,MATCH('Data above threshold'!$A37,'Raw Data'!$B$4:$B$185,0),MATCH('Data above threshold'!AK$4,'Raw Data'!$3:$3,0)-1)),"", IFERROR($J37*OFFSET('Raw Data'!$A$3,MATCH('Data above threshold'!$A37,'Raw Data'!$B$4:$B$185,0),MATCH('Data above threshold'!AK$4,'Raw Data'!$3:$3,0)-1),"NA"))</f>
        <v/>
      </c>
      <c r="AJ37" s="103" t="str">
        <f aca="true">IF(ISBLANK(OFFSET('Raw Data'!$A$3,MATCH('Data above threshold'!$A37,'Raw Data'!$B$4:$B$185,0),MATCH('Data above threshold'!AL$4,'Raw Data'!$3:$3,0)-1)),"", IFERROR($J37*OFFSET('Raw Data'!$A$3,MATCH('Data above threshold'!$A37,'Raw Data'!$B$4:$B$185,0),MATCH('Data above threshold'!AL$4,'Raw Data'!$3:$3,0)-1),"NA"))</f>
        <v/>
      </c>
      <c r="AK37" s="103" t="str">
        <f aca="true">IF(ISBLANK(OFFSET('Raw Data'!$A$3,MATCH('Data above threshold'!$A37,'Raw Data'!$B$4:$B$185,0),MATCH('Data above threshold'!AM$4,'Raw Data'!$3:$3,0)-1)),"", IFERROR($J37*OFFSET('Raw Data'!$A$3,MATCH('Data above threshold'!$A37,'Raw Data'!$B$4:$B$185,0),MATCH('Data above threshold'!AM$4,'Raw Data'!$3:$3,0)-1),"NA"))</f>
        <v/>
      </c>
      <c r="AL37" s="103" t="str">
        <f aca="true">IF(ISBLANK(OFFSET('Raw Data'!$A$3,MATCH('Data above threshold'!$A37,'Raw Data'!$B$4:$B$185,0),MATCH('Data above threshold'!AN$4,'Raw Data'!$3:$3,0)-1)),"", IFERROR($J37*OFFSET('Raw Data'!$A$3,MATCH('Data above threshold'!$A37,'Raw Data'!$B$4:$B$185,0),MATCH('Data above threshold'!AN$4,'Raw Data'!$3:$3,0)-1),"NA"))</f>
        <v/>
      </c>
      <c r="AM37" s="103" t="str">
        <f aca="true">IF(ISBLANK(OFFSET('Raw Data'!$A$3,MATCH('Data above threshold'!$A37,'Raw Data'!$B$4:$B$185,0),MATCH('Data above threshold'!AO$4,'Raw Data'!$3:$3,0)-1)),"", IFERROR($J37*OFFSET('Raw Data'!$A$3,MATCH('Data above threshold'!$A37,'Raw Data'!$B$4:$B$185,0),MATCH('Data above threshold'!AO$4,'Raw Data'!$3:$3,0)-1),"NA"))</f>
        <v/>
      </c>
      <c r="AN37" s="103" t="str">
        <f aca="true">IF(ISBLANK(OFFSET('Raw Data'!$A$3,MATCH('Data above threshold'!$A37,'Raw Data'!$B$4:$B$185,0),MATCH('Data above threshold'!AP$4,'Raw Data'!$3:$3,0)-1)),"", IFERROR($J37*OFFSET('Raw Data'!$A$3,MATCH('Data above threshold'!$A37,'Raw Data'!$B$4:$B$185,0),MATCH('Data above threshold'!AP$4,'Raw Data'!$3:$3,0)-1),"NA"))</f>
        <v/>
      </c>
      <c r="AO37" s="103" t="str">
        <f aca="true">IF(ISBLANK(OFFSET('Raw Data'!$A$3,MATCH('Data above threshold'!$A37,'Raw Data'!$B$4:$B$185,0),MATCH('Data above threshold'!AQ$4,'Raw Data'!$3:$3,0)-1)),"", IFERROR($J37*OFFSET('Raw Data'!$A$3,MATCH('Data above threshold'!$A37,'Raw Data'!$B$4:$B$185,0),MATCH('Data above threshold'!AQ$4,'Raw Data'!$3:$3,0)-1),"NA"))</f>
        <v/>
      </c>
      <c r="AP37" s="103" t="str">
        <f aca="true">IF(ISBLANK(OFFSET('Raw Data'!$A$3,MATCH('Data above threshold'!$A37,'Raw Data'!$B$4:$B$185,0),MATCH('Data above threshold'!AR$4,'Raw Data'!$3:$3,0)-1)),"", IFERROR($J37*OFFSET('Raw Data'!$A$3,MATCH('Data above threshold'!$A37,'Raw Data'!$B$4:$B$185,0),MATCH('Data above threshold'!AR$4,'Raw Data'!$3:$3,0)-1),"NA"))</f>
        <v/>
      </c>
      <c r="AQ37" s="103" t="str">
        <f aca="true">IF(ISBLANK(OFFSET('Raw Data'!$A$3,MATCH('Data above threshold'!$A37,'Raw Data'!$B$4:$B$185,0),MATCH('Data above threshold'!AS$4,'Raw Data'!$3:$3,0)-1)),"", IFERROR($J37*OFFSET('Raw Data'!$A$3,MATCH('Data above threshold'!$A37,'Raw Data'!$B$4:$B$185,0),MATCH('Data above threshold'!AS$4,'Raw Data'!$3:$3,0)-1),"NA"))</f>
        <v/>
      </c>
      <c r="AR37" s="103" t="str">
        <f aca="true">IF(ISBLANK(OFFSET('Raw Data'!$A$3,MATCH('Data above threshold'!$A37,'Raw Data'!$B$4:$B$185,0),MATCH('Data above threshold'!AT$4,'Raw Data'!$3:$3,0)-1)),"", IFERROR($J37*OFFSET('Raw Data'!$A$3,MATCH('Data above threshold'!$A37,'Raw Data'!$B$4:$B$185,0),MATCH('Data above threshold'!AT$4,'Raw Data'!$3:$3,0)-1),"NA"))</f>
        <v/>
      </c>
      <c r="AS37" s="103" t="str">
        <f aca="true">IF(ISBLANK(OFFSET('Raw Data'!$A$3,MATCH('Data above threshold'!$A37,'Raw Data'!$B$4:$B$185,0),MATCH('Data above threshold'!AU$4,'Raw Data'!$3:$3,0)-1)),"", IFERROR($J37*OFFSET('Raw Data'!$A$3,MATCH('Data above threshold'!$A37,'Raw Data'!$B$4:$B$185,0),MATCH('Data above threshold'!AU$4,'Raw Data'!$3:$3,0)-1),"NA"))</f>
        <v/>
      </c>
      <c r="AT37" s="103" t="str">
        <f aca="true">IF(ISBLANK(OFFSET('Raw Data'!$A$3,MATCH('Data above threshold'!$A37,'Raw Data'!$B$4:$B$185,0),MATCH('Data above threshold'!AV$4,'Raw Data'!$3:$3,0)-1)),"", IFERROR($J37*OFFSET('Raw Data'!$A$3,MATCH('Data above threshold'!$A37,'Raw Data'!$B$4:$B$185,0),MATCH('Data above threshold'!AV$4,'Raw Data'!$3:$3,0)-1),"NA"))</f>
        <v/>
      </c>
      <c r="AU37" s="103" t="str">
        <f aca="true">IF(ISBLANK(OFFSET('Raw Data'!$A$3,MATCH('Data above threshold'!$A37,'Raw Data'!$B$4:$B$185,0),MATCH('Data above threshold'!AW$4,'Raw Data'!$3:$3,0)-1)),"", IFERROR($J37*OFFSET('Raw Data'!$A$3,MATCH('Data above threshold'!$A37,'Raw Data'!$B$4:$B$185,0),MATCH('Data above threshold'!AW$4,'Raw Data'!$3:$3,0)-1),"NA"))</f>
        <v/>
      </c>
      <c r="AV37" s="103" t="str">
        <f aca="true">IF(ISBLANK(OFFSET('Raw Data'!$A$3,MATCH('Data above threshold'!$A37,'Raw Data'!$B$4:$B$185,0),MATCH('Data above threshold'!AX$4,'Raw Data'!$3:$3,0)-1)),"", IFERROR($J37*OFFSET('Raw Data'!$A$3,MATCH('Data above threshold'!$A37,'Raw Data'!$B$4:$B$185,0),MATCH('Data above threshold'!AX$4,'Raw Data'!$3:$3,0)-1),"NA"))</f>
        <v/>
      </c>
      <c r="AW37" s="103" t="str">
        <f aca="true">IF(ISBLANK(OFFSET('Raw Data'!$A$3,MATCH('Data above threshold'!$A37,'Raw Data'!$B$4:$B$185,0),MATCH('Data above threshold'!AY$4,'Raw Data'!$3:$3,0)-1)),"", IFERROR($J37*OFFSET('Raw Data'!$A$3,MATCH('Data above threshold'!$A37,'Raw Data'!$B$4:$B$185,0),MATCH('Data above threshold'!AY$4,'Raw Data'!$3:$3,0)-1),"NA"))</f>
        <v/>
      </c>
      <c r="AX37" s="103" t="str">
        <f aca="true">IF(ISBLANK(OFFSET('Raw Data'!$A$3,MATCH('Data above threshold'!$A37,'Raw Data'!$B$4:$B$185,0),MATCH('Data above threshold'!AZ$4,'Raw Data'!$3:$3,0)-1)),"", IFERROR($J37*OFFSET('Raw Data'!$A$3,MATCH('Data above threshold'!$A37,'Raw Data'!$B$4:$B$185,0),MATCH('Data above threshold'!AZ$4,'Raw Data'!$3:$3,0)-1),"NA"))</f>
        <v/>
      </c>
      <c r="AY37" s="103" t="str">
        <f aca="true">IF(ISBLANK(OFFSET('Raw Data'!$A$3,MATCH('Data above threshold'!$A37,'Raw Data'!$B$4:$B$185,0),MATCH('Data above threshold'!BA$4,'Raw Data'!$3:$3,0)-1)),"", IFERROR($J37*OFFSET('Raw Data'!$A$3,MATCH('Data above threshold'!$A37,'Raw Data'!$B$4:$B$185,0),MATCH('Data above threshold'!BA$4,'Raw Data'!$3:$3,0)-1),"NA"))</f>
        <v/>
      </c>
      <c r="AZ37" s="103" t="str">
        <f aca="true">IF(ISBLANK(OFFSET('Raw Data'!$A$3,MATCH('Data above threshold'!$A37,'Raw Data'!$B$4:$B$185,0),MATCH('Data above threshold'!BB$4,'Raw Data'!$3:$3,0)-1)),"", IFERROR($J37*OFFSET('Raw Data'!$A$3,MATCH('Data above threshold'!$A37,'Raw Data'!$B$4:$B$185,0),MATCH('Data above threshold'!BB$4,'Raw Data'!$3:$3,0)-1),"NA"))</f>
        <v/>
      </c>
      <c r="BA37" s="103" t="str">
        <f aca="true">IF(ISBLANK(OFFSET('Raw Data'!$A$3,MATCH('Data above threshold'!$A37,'Raw Data'!$B$4:$B$185,0),MATCH('Data above threshold'!BC$4,'Raw Data'!$3:$3,0)-1)),"", IFERROR($J37*OFFSET('Raw Data'!$A$3,MATCH('Data above threshold'!$A37,'Raw Data'!$B$4:$B$185,0),MATCH('Data above threshold'!BC$4,'Raw Data'!$3:$3,0)-1),"NA"))</f>
        <v/>
      </c>
      <c r="BB37" s="103" t="str">
        <f aca="true">IF(ISBLANK(OFFSET('Raw Data'!$A$3,MATCH('Data above threshold'!$A37,'Raw Data'!$B$4:$B$185,0),MATCH('Data above threshold'!BD$4,'Raw Data'!$3:$3,0)-1)),"", IFERROR($J37*OFFSET('Raw Data'!$A$3,MATCH('Data above threshold'!$A37,'Raw Data'!$B$4:$B$185,0),MATCH('Data above threshold'!BD$4,'Raw Data'!$3:$3,0)-1),"NA"))</f>
        <v/>
      </c>
      <c r="BC37" s="103" t="str">
        <f aca="true">IF(ISBLANK(OFFSET('Raw Data'!$A$3,MATCH('Data above threshold'!$A37,'Raw Data'!$B$4:$B$185,0),MATCH('Data above threshold'!BE$4,'Raw Data'!$3:$3,0)-1)),"", IFERROR($J37*OFFSET('Raw Data'!$A$3,MATCH('Data above threshold'!$A37,'Raw Data'!$B$4:$B$185,0),MATCH('Data above threshold'!BE$4,'Raw Data'!$3:$3,0)-1),"NA"))</f>
        <v/>
      </c>
      <c r="BD37" s="103" t="str">
        <f aca="true">IF(ISBLANK(OFFSET('Raw Data'!$A$3,MATCH('Data above threshold'!$A37,'Raw Data'!$B$4:$B$185,0),MATCH('Data above threshold'!BF$4,'Raw Data'!$3:$3,0)-1)),"", IFERROR($J37*OFFSET('Raw Data'!$A$3,MATCH('Data above threshold'!$A37,'Raw Data'!$B$4:$B$185,0),MATCH('Data above threshold'!BF$4,'Raw Data'!$3:$3,0)-1),"NA"))</f>
        <v/>
      </c>
      <c r="BE37" s="103" t="str">
        <f aca="true">IF(ISBLANK(OFFSET('Raw Data'!$A$3,MATCH('Data above threshold'!$A37,'Raw Data'!$B$4:$B$185,0),MATCH('Data above threshold'!BG$4,'Raw Data'!$3:$3,0)-1)),"", IFERROR($J37*OFFSET('Raw Data'!$A$3,MATCH('Data above threshold'!$A37,'Raw Data'!$B$4:$B$185,0),MATCH('Data above threshold'!BG$4,'Raw Data'!$3:$3,0)-1),"NA"))</f>
        <v/>
      </c>
      <c r="BF37" s="103" t="str">
        <f aca="true">IF(ISBLANK(OFFSET('Raw Data'!$A$3,MATCH('Data above threshold'!$A37,'Raw Data'!$B$4:$B$185,0),MATCH('Data above threshold'!BH$4,'Raw Data'!$3:$3,0)-1)),"", IFERROR($J37*OFFSET('Raw Data'!$A$3,MATCH('Data above threshold'!$A37,'Raw Data'!$B$4:$B$185,0),MATCH('Data above threshold'!BH$4,'Raw Data'!$3:$3,0)-1),"NA"))</f>
        <v/>
      </c>
      <c r="BG37" s="103" t="str">
        <f aca="true">IF(ISBLANK(OFFSET('Raw Data'!$A$3,MATCH('Data above threshold'!$A37,'Raw Data'!$B$4:$B$185,0),MATCH('Data above threshold'!BI$4,'Raw Data'!$3:$3,0)-1)),"", IFERROR($J37*OFFSET('Raw Data'!$A$3,MATCH('Data above threshold'!$A37,'Raw Data'!$B$4:$B$185,0),MATCH('Data above threshold'!BI$4,'Raw Data'!$3:$3,0)-1),"NA"))</f>
        <v/>
      </c>
      <c r="BH37" s="103" t="str">
        <f aca="true">IF(ISBLANK(OFFSET('Raw Data'!$A$3,MATCH('Data above threshold'!$A37,'Raw Data'!$B$4:$B$185,0),MATCH('Data above threshold'!BJ$4,'Raw Data'!$3:$3,0)-1)),"", IFERROR($J37*OFFSET('Raw Data'!$A$3,MATCH('Data above threshold'!$A37,'Raw Data'!$B$4:$B$185,0),MATCH('Data above threshold'!BJ$4,'Raw Data'!$3:$3,0)-1),"NA"))</f>
        <v/>
      </c>
      <c r="BI37" s="103" t="str">
        <f aca="true">IF(ISBLANK(OFFSET('Raw Data'!$A$3,MATCH('Data above threshold'!$A37,'Raw Data'!$B$4:$B$185,0),MATCH('Data above threshold'!BK$4,'Raw Data'!$3:$3,0)-1)),"", IFERROR($J37*OFFSET('Raw Data'!$A$3,MATCH('Data above threshold'!$A37,'Raw Data'!$B$4:$B$185,0),MATCH('Data above threshold'!BK$4,'Raw Data'!$3:$3,0)-1),"NA"))</f>
        <v/>
      </c>
      <c r="BJ37" s="103" t="str">
        <f aca="true">IF(ISBLANK(OFFSET('Raw Data'!$A$3,MATCH('Data above threshold'!$A37,'Raw Data'!$B$4:$B$185,0),MATCH('Data above threshold'!BL$4,'Raw Data'!$3:$3,0)-1)),"", IFERROR($J37*OFFSET('Raw Data'!$A$3,MATCH('Data above threshold'!$A37,'Raw Data'!$B$4:$B$185,0),MATCH('Data above threshold'!BL$4,'Raw Data'!$3:$3,0)-1),"NA"))</f>
        <v/>
      </c>
      <c r="BK37" s="103" t="str">
        <f aca="true">IF(ISBLANK(OFFSET('Raw Data'!$A$3,MATCH('Data above threshold'!$A37,'Raw Data'!$B$4:$B$185,0),MATCH('Data above threshold'!BM$4,'Raw Data'!$3:$3,0)-1)),"", IFERROR($J37*OFFSET('Raw Data'!$A$3,MATCH('Data above threshold'!$A37,'Raw Data'!$B$4:$B$185,0),MATCH('Data above threshold'!BM$4,'Raw Data'!$3:$3,0)-1),"NA"))</f>
        <v/>
      </c>
      <c r="BL37" s="103" t="str">
        <f aca="true">IF(ISBLANK(OFFSET('Raw Data'!$A$3,MATCH('Data above threshold'!$A37,'Raw Data'!$B$4:$B$185,0),MATCH('Data above threshold'!BN$4,'Raw Data'!$3:$3,0)-1)),"", IFERROR($J37*OFFSET('Raw Data'!$A$3,MATCH('Data above threshold'!$A37,'Raw Data'!$B$4:$B$185,0),MATCH('Data above threshold'!BN$4,'Raw Data'!$3:$3,0)-1),"NA"))</f>
        <v/>
      </c>
      <c r="BM37" s="103" t="str">
        <f aca="true">IF(ISBLANK(OFFSET('Raw Data'!$A$3,MATCH('Data above threshold'!$A37,'Raw Data'!$B$4:$B$185,0),MATCH('Data above threshold'!BO$4,'Raw Data'!$3:$3,0)-1)),"", IFERROR($J37*OFFSET('Raw Data'!$A$3,MATCH('Data above threshold'!$A37,'Raw Data'!$B$4:$B$185,0),MATCH('Data above threshold'!BO$4,'Raw Data'!$3:$3,0)-1),"NA"))</f>
        <v/>
      </c>
      <c r="BN37" s="103" t="str">
        <f aca="true">IF(ISBLANK(OFFSET('Raw Data'!$A$3,MATCH('Data above threshold'!$A37,'Raw Data'!$B$4:$B$185,0),MATCH('Data above threshold'!BP$4,'Raw Data'!$3:$3,0)-1)),"", IFERROR($J37*OFFSET('Raw Data'!$A$3,MATCH('Data above threshold'!$A37,'Raw Data'!$B$4:$B$185,0),MATCH('Data above threshold'!BP$4,'Raw Data'!$3:$3,0)-1),"NA"))</f>
        <v/>
      </c>
      <c r="BO37" s="103" t="str">
        <f aca="true">IF(ISBLANK(OFFSET('Raw Data'!$A$3,MATCH('Data above threshold'!$A37,'Raw Data'!$B$4:$B$185,0),MATCH('Data above threshold'!BQ$4,'Raw Data'!$3:$3,0)-1)),"", IFERROR($J37*OFFSET('Raw Data'!$A$3,MATCH('Data above threshold'!$A37,'Raw Data'!$B$4:$B$185,0),MATCH('Data above threshold'!BQ$4,'Raw Data'!$3:$3,0)-1),"NA"))</f>
        <v/>
      </c>
      <c r="BP37" s="103" t="str">
        <f aca="true">IF(ISBLANK(OFFSET('Raw Data'!$A$3,MATCH('Data above threshold'!$A37,'Raw Data'!$B$4:$B$185,0),MATCH('Data above threshold'!BR$4,'Raw Data'!$3:$3,0)-1)),"", IFERROR($J37*OFFSET('Raw Data'!$A$3,MATCH('Data above threshold'!$A37,'Raw Data'!$B$4:$B$185,0),MATCH('Data above threshold'!BR$4,'Raw Data'!$3:$3,0)-1),"NA"))</f>
        <v/>
      </c>
      <c r="BQ37" s="103" t="str">
        <f aca="true">IF(ISBLANK(OFFSET('Raw Data'!$A$3,MATCH('Data above threshold'!$A37,'Raw Data'!$B$4:$B$185,0),MATCH('Data above threshold'!BS$4,'Raw Data'!$3:$3,0)-1)),"", IFERROR($J37*OFFSET('Raw Data'!$A$3,MATCH('Data above threshold'!$A37,'Raw Data'!$B$4:$B$185,0),MATCH('Data above threshold'!BS$4,'Raw Data'!$3:$3,0)-1),"NA"))</f>
        <v/>
      </c>
      <c r="BR37" s="103" t="str">
        <f aca="true">IF(ISBLANK(OFFSET('Raw Data'!$A$3,MATCH('Data above threshold'!$A37,'Raw Data'!$B$4:$B$185,0),MATCH('Data above threshold'!BT$4,'Raw Data'!$3:$3,0)-1)),"", IFERROR($J37*OFFSET('Raw Data'!$A$3,MATCH('Data above threshold'!$A37,'Raw Data'!$B$4:$B$185,0),MATCH('Data above threshold'!BT$4,'Raw Data'!$3:$3,0)-1),"NA"))</f>
        <v/>
      </c>
      <c r="BS37" s="103" t="str">
        <f aca="true">IF(ISBLANK(OFFSET('Raw Data'!$A$3,MATCH('Data above threshold'!$A37,'Raw Data'!$B$4:$B$185,0),MATCH('Data above threshold'!BU$4,'Raw Data'!$3:$3,0)-1)),"", IFERROR($J37*OFFSET('Raw Data'!$A$3,MATCH('Data above threshold'!$A37,'Raw Data'!$B$4:$B$185,0),MATCH('Data above threshold'!BU$4,'Raw Data'!$3:$3,0)-1),"NA"))</f>
        <v/>
      </c>
      <c r="BT37" s="103" t="str">
        <f aca="true">IF(ISBLANK(OFFSET('Raw Data'!$A$3,MATCH('Data above threshold'!$A37,'Raw Data'!$B$4:$B$185,0),MATCH('Data above threshold'!BV$4,'Raw Data'!$3:$3,0)-1)),"", IFERROR($J37*OFFSET('Raw Data'!$A$3,MATCH('Data above threshold'!$A37,'Raw Data'!$B$4:$B$185,0),MATCH('Data above threshold'!BV$4,'Raw Data'!$3:$3,0)-1),"NA"))</f>
        <v/>
      </c>
      <c r="BU37" s="103" t="str">
        <f aca="true">IF(ISBLANK(OFFSET('Raw Data'!$A$3,MATCH('Data above threshold'!$A37,'Raw Data'!$B$4:$B$185,0),MATCH('Data above threshold'!BW$4,'Raw Data'!$3:$3,0)-1)),"", IFERROR($J37*OFFSET('Raw Data'!$A$3,MATCH('Data above threshold'!$A37,'Raw Data'!$B$4:$B$185,0),MATCH('Data above threshold'!BW$4,'Raw Data'!$3:$3,0)-1),"NA"))</f>
        <v/>
      </c>
      <c r="BV37" s="103" t="str">
        <f aca="true">IF(ISBLANK(OFFSET('Raw Data'!$A$3,MATCH('Data above threshold'!$A37,'Raw Data'!$B$4:$B$185,0),MATCH('Data above threshold'!BX$4,'Raw Data'!$3:$3,0)-1)),"", IFERROR($J37*OFFSET('Raw Data'!$A$3,MATCH('Data above threshold'!$A37,'Raw Data'!$B$4:$B$185,0),MATCH('Data above threshold'!BX$4,'Raw Data'!$3:$3,0)-1),"NA"))</f>
        <v/>
      </c>
      <c r="BW37" s="103" t="str">
        <f aca="true">IF(ISBLANK(OFFSET('Raw Data'!$A$3,MATCH('Data above threshold'!$A37,'Raw Data'!$B$4:$B$185,0),MATCH('Data above threshold'!BY$4,'Raw Data'!$3:$3,0)-1)),"", IFERROR($J37*OFFSET('Raw Data'!$A$3,MATCH('Data above threshold'!$A37,'Raw Data'!$B$4:$B$185,0),MATCH('Data above threshold'!BY$4,'Raw Data'!$3:$3,0)-1),"NA"))</f>
        <v/>
      </c>
      <c r="BX37" s="103" t="str">
        <f aca="true">IF(ISBLANK(OFFSET('Raw Data'!$A$3,MATCH('Data above threshold'!$A37,'Raw Data'!$B$4:$B$185,0),MATCH('Data above threshold'!BZ$4,'Raw Data'!$3:$3,0)-1)),"", IFERROR($J37*OFFSET('Raw Data'!$A$3,MATCH('Data above threshold'!$A37,'Raw Data'!$B$4:$B$185,0),MATCH('Data above threshold'!BZ$4,'Raw Data'!$3:$3,0)-1),"NA"))</f>
        <v/>
      </c>
      <c r="BY37" s="103" t="str">
        <f aca="true">IF(ISBLANK(OFFSET('Raw Data'!$A$3,MATCH('Data above threshold'!$A37,'Raw Data'!$B$4:$B$185,0),MATCH('Data above threshold'!CA$4,'Raw Data'!$3:$3,0)-1)),"", IFERROR($J37*OFFSET('Raw Data'!$A$3,MATCH('Data above threshold'!$A37,'Raw Data'!$B$4:$B$185,0),MATCH('Data above threshold'!CA$4,'Raw Data'!$3:$3,0)-1),"NA"))</f>
        <v/>
      </c>
      <c r="BZ37" s="103" t="str">
        <f aca="true">IF(ISBLANK(OFFSET('Raw Data'!$A$3,MATCH('Data above threshold'!$A37,'Raw Data'!$B$4:$B$185,0),MATCH('Data above threshold'!CB$4,'Raw Data'!$3:$3,0)-1)),"", IFERROR($J37*OFFSET('Raw Data'!$A$3,MATCH('Data above threshold'!$A37,'Raw Data'!$B$4:$B$185,0),MATCH('Data above threshold'!CB$4,'Raw Data'!$3:$3,0)-1),"NA"))</f>
        <v/>
      </c>
      <c r="CA37" s="103" t="str">
        <f aca="true">IF(ISBLANK(OFFSET('Raw Data'!$A$3,MATCH('Data above threshold'!$A37,'Raw Data'!$B$4:$B$185,0),MATCH('Data above threshold'!CC$4,'Raw Data'!$3:$3,0)-1)),"", IFERROR($J37*OFFSET('Raw Data'!$A$3,MATCH('Data above threshold'!$A37,'Raw Data'!$B$4:$B$185,0),MATCH('Data above threshold'!CC$4,'Raw Data'!$3:$3,0)-1),"NA"))</f>
        <v/>
      </c>
      <c r="CB37" s="103" t="str">
        <f aca="true">IF(ISBLANK(OFFSET('Raw Data'!$A$3,MATCH('Data above threshold'!$A37,'Raw Data'!$B$4:$B$185,0),MATCH('Data above threshold'!CD$4,'Raw Data'!$3:$3,0)-1)),"", IFERROR($J37*OFFSET('Raw Data'!$A$3,MATCH('Data above threshold'!$A37,'Raw Data'!$B$4:$B$185,0),MATCH('Data above threshold'!CD$4,'Raw Data'!$3:$3,0)-1),"NA"))</f>
        <v/>
      </c>
      <c r="CC37" s="103" t="str">
        <f aca="true">IF(ISBLANK(OFFSET('Raw Data'!$A$3,MATCH('Data above threshold'!$A37,'Raw Data'!$B$4:$B$185,0),MATCH('Data above threshold'!CE$4,'Raw Data'!$3:$3,0)-1)),"", IFERROR($J37*OFFSET('Raw Data'!$A$3,MATCH('Data above threshold'!$A37,'Raw Data'!$B$4:$B$185,0),MATCH('Data above threshold'!CE$4,'Raw Data'!$3:$3,0)-1),"NA"))</f>
        <v/>
      </c>
      <c r="CD37" s="103" t="str">
        <f aca="true">IF(ISBLANK(OFFSET('Raw Data'!$A$3,MATCH('Data above threshold'!$A37,'Raw Data'!$B$4:$B$185,0),MATCH('Data above threshold'!CF$4,'Raw Data'!$3:$3,0)-1)),"", IFERROR($J37*OFFSET('Raw Data'!$A$3,MATCH('Data above threshold'!$A37,'Raw Data'!$B$4:$B$185,0),MATCH('Data above threshold'!CF$4,'Raw Data'!$3:$3,0)-1),"NA"))</f>
        <v/>
      </c>
      <c r="CE37" s="103" t="str">
        <f aca="true">IF(ISBLANK(OFFSET('Raw Data'!$A$3,MATCH('Data above threshold'!$A37,'Raw Data'!$B$4:$B$185,0),MATCH('Data above threshold'!CG$4,'Raw Data'!$3:$3,0)-1)),"", IFERROR($J37*OFFSET('Raw Data'!$A$3,MATCH('Data above threshold'!$A37,'Raw Data'!$B$4:$B$185,0),MATCH('Data above threshold'!CG$4,'Raw Data'!$3:$3,0)-1),"NA"))</f>
        <v/>
      </c>
      <c r="CF37" s="103" t="str">
        <f aca="true">IF(ISBLANK(OFFSET('Raw Data'!$A$3,MATCH('Data above threshold'!$A37,'Raw Data'!$B$4:$B$185,0),MATCH('Data above threshold'!CH$4,'Raw Data'!$3:$3,0)-1)),"", IFERROR($J37*OFFSET('Raw Data'!$A$3,MATCH('Data above threshold'!$A37,'Raw Data'!$B$4:$B$185,0),MATCH('Data above threshold'!CH$4,'Raw Data'!$3:$3,0)-1),"NA"))</f>
        <v/>
      </c>
      <c r="CG37" s="103" t="str">
        <f aca="true">IF(ISBLANK(OFFSET('Raw Data'!$A$3,MATCH('Data above threshold'!$A37,'Raw Data'!$B$4:$B$185,0),MATCH('Data above threshold'!CI$4,'Raw Data'!$3:$3,0)-1)),"", IFERROR($J37*OFFSET('Raw Data'!$A$3,MATCH('Data above threshold'!$A37,'Raw Data'!$B$4:$B$185,0),MATCH('Data above threshold'!CI$4,'Raw Data'!$3:$3,0)-1),"NA"))</f>
        <v/>
      </c>
      <c r="CH37" s="103" t="str">
        <f aca="true">IF(ISBLANK(OFFSET('Raw Data'!$A$3,MATCH('Data above threshold'!$A37,'Raw Data'!$B$4:$B$185,0),MATCH('Data above threshold'!CJ$4,'Raw Data'!$3:$3,0)-1)),"", IFERROR($J37*OFFSET('Raw Data'!$A$3,MATCH('Data above threshold'!$A37,'Raw Data'!$B$4:$B$185,0),MATCH('Data above threshold'!CJ$4,'Raw Data'!$3:$3,0)-1),"NA"))</f>
        <v/>
      </c>
      <c r="CI37" s="103" t="str">
        <f aca="true">IF(ISBLANK(OFFSET('Raw Data'!$A$3,MATCH('Data above threshold'!$A37,'Raw Data'!$B$4:$B$185,0),MATCH('Data above threshold'!CK$4,'Raw Data'!$3:$3,0)-1)),"", IFERROR($J37*OFFSET('Raw Data'!$A$3,MATCH('Data above threshold'!$A37,'Raw Data'!$B$4:$B$185,0),MATCH('Data above threshold'!CK$4,'Raw Data'!$3:$3,0)-1),"NA"))</f>
        <v/>
      </c>
      <c r="CJ37" s="103" t="str">
        <f aca="true">IF(ISBLANK(OFFSET('Raw Data'!$A$3,MATCH('Data above threshold'!$A37,'Raw Data'!$B$4:$B$185,0),MATCH('Data above threshold'!CL$4,'Raw Data'!$3:$3,0)-1)),"", IFERROR($J37*OFFSET('Raw Data'!$A$3,MATCH('Data above threshold'!$A37,'Raw Data'!$B$4:$B$185,0),MATCH('Data above threshold'!CL$4,'Raw Data'!$3:$3,0)-1),"NA"))</f>
        <v/>
      </c>
      <c r="CK37" s="103" t="str">
        <f aca="true">IF(ISBLANK(OFFSET('Raw Data'!$A$3,MATCH('Data above threshold'!$A37,'Raw Data'!$B$4:$B$185,0),MATCH('Data above threshold'!CM$4,'Raw Data'!$3:$3,0)-1)),"", IFERROR($J37*OFFSET('Raw Data'!$A$3,MATCH('Data above threshold'!$A37,'Raw Data'!$B$4:$B$185,0),MATCH('Data above threshold'!CM$4,'Raw Data'!$3:$3,0)-1),"NA"))</f>
        <v/>
      </c>
      <c r="CL37" s="103" t="str">
        <f aca="true">IF(ISBLANK(OFFSET('Raw Data'!$A$3,MATCH('Data above threshold'!$A37,'Raw Data'!$B$4:$B$185,0),MATCH('Data above threshold'!CN$4,'Raw Data'!$3:$3,0)-1)),"", IFERROR($J37*OFFSET('Raw Data'!$A$3,MATCH('Data above threshold'!$A37,'Raw Data'!$B$4:$B$185,0),MATCH('Data above threshold'!CN$4,'Raw Data'!$3:$3,0)-1),"NA"))</f>
        <v/>
      </c>
      <c r="CM37" s="103" t="str">
        <f aca="true">IF(ISBLANK(OFFSET('Raw Data'!$A$3,MATCH('Data above threshold'!$A37,'Raw Data'!$B$4:$B$185,0),MATCH('Data above threshold'!CO$4,'Raw Data'!$3:$3,0)-1)),"", IFERROR($J37*OFFSET('Raw Data'!$A$3,MATCH('Data above threshold'!$A37,'Raw Data'!$B$4:$B$185,0),MATCH('Data above threshold'!CO$4,'Raw Data'!$3:$3,0)-1),"NA"))</f>
        <v/>
      </c>
      <c r="CN37" s="103" t="str">
        <f aca="true">IF(ISBLANK(OFFSET('Raw Data'!$A$3,MATCH('Data above threshold'!$A37,'Raw Data'!$B$4:$B$185,0),MATCH('Data above threshold'!CP$4,'Raw Data'!$3:$3,0)-1)),"", IFERROR($J37*OFFSET('Raw Data'!$A$3,MATCH('Data above threshold'!$A37,'Raw Data'!$B$4:$B$185,0),MATCH('Data above threshold'!CP$4,'Raw Data'!$3:$3,0)-1),"NA"))</f>
        <v/>
      </c>
      <c r="CO37" s="103" t="str">
        <f aca="true">IF(ISBLANK(OFFSET('Raw Data'!$A$3,MATCH('Data above threshold'!$A37,'Raw Data'!$B$4:$B$185,0),MATCH('Data above threshold'!CQ$4,'Raw Data'!$3:$3,0)-1)),"", IFERROR($J37*OFFSET('Raw Data'!$A$3,MATCH('Data above threshold'!$A37,'Raw Data'!$B$4:$B$185,0),MATCH('Data above threshold'!CQ$4,'Raw Data'!$3:$3,0)-1),"NA"))</f>
        <v/>
      </c>
      <c r="CP37" s="103" t="str">
        <f aca="true">IF(ISBLANK(OFFSET('Raw Data'!$A$3,MATCH('Data above threshold'!$A37,'Raw Data'!$B$4:$B$185,0),MATCH('Data above threshold'!CR$4,'Raw Data'!$3:$3,0)-1)),"", IFERROR($J37*OFFSET('Raw Data'!$A$3,MATCH('Data above threshold'!$A37,'Raw Data'!$B$4:$B$185,0),MATCH('Data above threshold'!CR$4,'Raw Data'!$3:$3,0)-1),"NA"))</f>
        <v/>
      </c>
    </row>
    <row r="38" s="103" customFormat="true" ht="15.5" hidden="false" customHeight="false" outlineLevel="0" collapsed="false">
      <c r="A38" s="107" t="n">
        <v>2110</v>
      </c>
      <c r="B38" s="107" t="n">
        <v>3</v>
      </c>
      <c r="C38" s="103" t="str">
        <f aca="true">IF(ISBLANK(OFFSET('Raw Data'!$A$3,MATCH($A38,'Raw Data'!$B$4:$B$185,0),MATCH(C$4,'Raw Data'!$3:$3,0)-1)),"",OFFSET('Raw Data'!$A$3,MATCH($A38,'Raw Data'!$B$4:$B$185,0),MATCH(C$4,'Raw Data'!$3:$3,0)-1))</f>
        <v>Regulatory quality</v>
      </c>
      <c r="D38" s="103" t="str">
        <f aca="true">IF(ISBLANK(OFFSET('Raw Data'!$A$3,MATCH($A38,'Raw Data'!$B$4:$B$185,0),MATCH(D$4,'Raw Data'!$3:$3,0)-1)),"",OFFSET('Raw Data'!$A$3,MATCH($A38,'Raw Data'!$B$4:$B$185,0),MATCH(D$4,'Raw Data'!$3:$3,0)-1))</f>
        <v/>
      </c>
      <c r="E38" s="103" t="str">
        <f aca="true">IF(ISBLANK(OFFSET('Raw Data'!$A$3,MATCH($A38,'Raw Data'!$B$4:$B$185,0),MATCH(E$4,'Raw Data'!$3:$3,0)-1)),"",OFFSET('Raw Data'!$A$3,MATCH($A38,'Raw Data'!$B$4:$B$185,0),MATCH(E$4,'Raw Data'!$3:$3,0)-1))</f>
        <v/>
      </c>
      <c r="F38" s="103" t="str">
        <f aca="true">IF(ISBLANK(OFFSET('Raw Data'!$A$3,MATCH($A38,'Raw Data'!$B$4:$B$185,0),MATCH(F$4,'Raw Data'!$3:$3,0)-1)),"",OFFSET('Raw Data'!$A$3,MATCH($A38,'Raw Data'!$B$4:$B$185,0),MATCH(F$4,'Raw Data'!$3:$3,0)-1))</f>
        <v/>
      </c>
      <c r="G38" s="103" t="s">
        <v>217</v>
      </c>
      <c r="H38" s="103" t="str">
        <f aca="true">IF(ISBLANK(OFFSET('Raw Data'!$A$3,MATCH($A38,'Raw Data'!$B$4:$B$185,0),MATCH(H$4,'Raw Data'!$3:$3,0)-1)),"",OFFSET('Raw Data'!$A$3,MATCH($A38,'Raw Data'!$B$4:$B$185,0),MATCH(H$4,'Raw Data'!$3:$3,0)-1))</f>
        <v/>
      </c>
      <c r="I38" s="103" t="str">
        <f aca="true">IF(ISBLANK(OFFSET('Raw Data'!$A$3,MATCH($A38,'Raw Data'!$B$4:$B$185,0),MATCH(I$4,'Raw Data'!$3:$3,0)-1)),"",OFFSET('Raw Data'!$A$3,MATCH($A38,'Raw Data'!$B$4:$B$185,0),MATCH(I$4,'Raw Data'!$3:$3,0)-1))</f>
        <v/>
      </c>
      <c r="J38" s="103" t="str">
        <f aca="false">IF(I38="","",IF(I38="Minus",-1,1))</f>
        <v/>
      </c>
      <c r="K38" s="105" t="str">
        <f aca="false" t="array" ref="K38:K38">IFERROR(SKEW(IF(ISNUMBER(O38:CP38),O38:CP38,"")),"")</f>
        <v/>
      </c>
      <c r="L38" s="103" t="n">
        <f aca="true">IF(ISBLANK(OFFSET('Data above threshold'!$A$4,MATCH('Data above threshold'!$A38,'Data above threshold'!$A$5:$A$185,0),MATCH('Data above threshold'!N$4,'Data above threshold'!$4:$4,0)-1)),1,OFFSET('Data above threshold'!$A$4,MATCH('Data above threshold'!$A38,'Data above threshold'!$A$5:$A$185,0),MATCH('Data above threshold'!N$4,'Data above threshold'!$4:$4,0)-1))</f>
        <v>1</v>
      </c>
      <c r="M38" s="103" t="str">
        <f aca="true">IF(ISBLANK(OFFSET('Data above threshold'!$A$4,MATCH('Data above threshold'!$A38,'Data above threshold'!$A$5:$A$185,0),MATCH('Data above threshold'!O$4,'Data above threshold'!$4:$4,0)-1)),"",OFFSET('Data above threshold'!$A$4,MATCH('Data above threshold'!$A38,'Data above threshold'!$A$5:$A$185,0),MATCH('Data above threshold'!O$4,'Data above threshold'!$4:$4,0)-1))</f>
        <v/>
      </c>
      <c r="N38" s="106" t="str">
        <f aca="false" t="array" ref="N38:N38">IF(B38&lt;4,"",1-IFERROR(SUM(ISNUMBER(O38:CP38)*(1-$O$3:$CP$3))/COUNTIF($O$3:$CP$3,0),0))</f>
        <v/>
      </c>
      <c r="O38" s="103" t="str">
        <f aca="true">IF(ISBLANK(OFFSET('Raw Data'!$A$3,MATCH('Data above threshold'!$A38,'Raw Data'!$B$4:$B$185,0),MATCH('Data above threshold'!Q$4,'Raw Data'!$3:$3,0)-1)),"", IFERROR($J38*OFFSET('Raw Data'!$A$3,MATCH('Data above threshold'!$A38,'Raw Data'!$B$4:$B$185,0),MATCH('Data above threshold'!Q$4,'Raw Data'!$3:$3,0)-1),"NA"))</f>
        <v/>
      </c>
      <c r="P38" s="103" t="str">
        <f aca="true">IF(ISBLANK(OFFSET('Raw Data'!$A$3,MATCH('Data above threshold'!$A38,'Raw Data'!$B$4:$B$185,0),MATCH('Data above threshold'!R$4,'Raw Data'!$3:$3,0)-1)),"", IFERROR($J38*OFFSET('Raw Data'!$A$3,MATCH('Data above threshold'!$A38,'Raw Data'!$B$4:$B$185,0),MATCH('Data above threshold'!R$4,'Raw Data'!$3:$3,0)-1),"NA"))</f>
        <v/>
      </c>
      <c r="Q38" s="103" t="str">
        <f aca="true">IF(ISBLANK(OFFSET('Raw Data'!$A$3,MATCH('Data above threshold'!$A38,'Raw Data'!$B$4:$B$185,0),MATCH('Data above threshold'!S$4,'Raw Data'!$3:$3,0)-1)),"", IFERROR($J38*OFFSET('Raw Data'!$A$3,MATCH('Data above threshold'!$A38,'Raw Data'!$B$4:$B$185,0),MATCH('Data above threshold'!S$4,'Raw Data'!$3:$3,0)-1),"NA"))</f>
        <v/>
      </c>
      <c r="R38" s="103" t="str">
        <f aca="true">IF(ISBLANK(OFFSET('Raw Data'!$A$3,MATCH('Data above threshold'!$A38,'Raw Data'!$B$4:$B$185,0),MATCH('Data above threshold'!T$4,'Raw Data'!$3:$3,0)-1)),"", IFERROR($J38*OFFSET('Raw Data'!$A$3,MATCH('Data above threshold'!$A38,'Raw Data'!$B$4:$B$185,0),MATCH('Data above threshold'!T$4,'Raw Data'!$3:$3,0)-1),"NA"))</f>
        <v/>
      </c>
      <c r="S38" s="103" t="str">
        <f aca="true">IF(ISBLANK(OFFSET('Raw Data'!$A$3,MATCH('Data above threshold'!$A38,'Raw Data'!$B$4:$B$185,0),MATCH('Data above threshold'!U$4,'Raw Data'!$3:$3,0)-1)),"", IFERROR($J38*OFFSET('Raw Data'!$A$3,MATCH('Data above threshold'!$A38,'Raw Data'!$B$4:$B$185,0),MATCH('Data above threshold'!U$4,'Raw Data'!$3:$3,0)-1),"NA"))</f>
        <v/>
      </c>
      <c r="T38" s="103" t="str">
        <f aca="true">IF(ISBLANK(OFFSET('Raw Data'!$A$3,MATCH('Data above threshold'!$A38,'Raw Data'!$B$4:$B$185,0),MATCH('Data above threshold'!V$4,'Raw Data'!$3:$3,0)-1)),"", IFERROR($J38*OFFSET('Raw Data'!$A$3,MATCH('Data above threshold'!$A38,'Raw Data'!$B$4:$B$185,0),MATCH('Data above threshold'!V$4,'Raw Data'!$3:$3,0)-1),"NA"))</f>
        <v/>
      </c>
      <c r="U38" s="103" t="str">
        <f aca="true">IF(ISBLANK(OFFSET('Raw Data'!$A$3,MATCH('Data above threshold'!$A38,'Raw Data'!$B$4:$B$185,0),MATCH('Data above threshold'!W$4,'Raw Data'!$3:$3,0)-1)),"", IFERROR($J38*OFFSET('Raw Data'!$A$3,MATCH('Data above threshold'!$A38,'Raw Data'!$B$4:$B$185,0),MATCH('Data above threshold'!W$4,'Raw Data'!$3:$3,0)-1),"NA"))</f>
        <v/>
      </c>
      <c r="V38" s="103" t="str">
        <f aca="true">IF(ISBLANK(OFFSET('Raw Data'!$A$3,MATCH('Data above threshold'!$A38,'Raw Data'!$B$4:$B$185,0),MATCH('Data above threshold'!X$4,'Raw Data'!$3:$3,0)-1)),"", IFERROR($J38*OFFSET('Raw Data'!$A$3,MATCH('Data above threshold'!$A38,'Raw Data'!$B$4:$B$185,0),MATCH('Data above threshold'!X$4,'Raw Data'!$3:$3,0)-1),"NA"))</f>
        <v/>
      </c>
      <c r="W38" s="103" t="str">
        <f aca="true">IF(ISBLANK(OFFSET('Raw Data'!$A$3,MATCH('Data above threshold'!$A38,'Raw Data'!$B$4:$B$185,0),MATCH('Data above threshold'!Y$4,'Raw Data'!$3:$3,0)-1)),"", IFERROR($J38*OFFSET('Raw Data'!$A$3,MATCH('Data above threshold'!$A38,'Raw Data'!$B$4:$B$185,0),MATCH('Data above threshold'!Y$4,'Raw Data'!$3:$3,0)-1),"NA"))</f>
        <v/>
      </c>
      <c r="X38" s="103" t="str">
        <f aca="true">IF(ISBLANK(OFFSET('Raw Data'!$A$3,MATCH('Data above threshold'!$A38,'Raw Data'!$B$4:$B$185,0),MATCH('Data above threshold'!Z$4,'Raw Data'!$3:$3,0)-1)),"", IFERROR($J38*OFFSET('Raw Data'!$A$3,MATCH('Data above threshold'!$A38,'Raw Data'!$B$4:$B$185,0),MATCH('Data above threshold'!Z$4,'Raw Data'!$3:$3,0)-1),"NA"))</f>
        <v/>
      </c>
      <c r="Y38" s="103" t="str">
        <f aca="true">IF(ISBLANK(OFFSET('Raw Data'!$A$3,MATCH('Data above threshold'!$A38,'Raw Data'!$B$4:$B$185,0),MATCH('Data above threshold'!AA$4,'Raw Data'!$3:$3,0)-1)),"", IFERROR($J38*OFFSET('Raw Data'!$A$3,MATCH('Data above threshold'!$A38,'Raw Data'!$B$4:$B$185,0),MATCH('Data above threshold'!AA$4,'Raw Data'!$3:$3,0)-1),"NA"))</f>
        <v/>
      </c>
      <c r="Z38" s="103" t="str">
        <f aca="true">IF(ISBLANK(OFFSET('Raw Data'!$A$3,MATCH('Data above threshold'!$A38,'Raw Data'!$B$4:$B$185,0),MATCH('Data above threshold'!AB$4,'Raw Data'!$3:$3,0)-1)),"", IFERROR($J38*OFFSET('Raw Data'!$A$3,MATCH('Data above threshold'!$A38,'Raw Data'!$B$4:$B$185,0),MATCH('Data above threshold'!AB$4,'Raw Data'!$3:$3,0)-1),"NA"))</f>
        <v/>
      </c>
      <c r="AA38" s="103" t="str">
        <f aca="true">IF(ISBLANK(OFFSET('Raw Data'!$A$3,MATCH('Data above threshold'!$A38,'Raw Data'!$B$4:$B$185,0),MATCH('Data above threshold'!AC$4,'Raw Data'!$3:$3,0)-1)),"", IFERROR($J38*OFFSET('Raw Data'!$A$3,MATCH('Data above threshold'!$A38,'Raw Data'!$B$4:$B$185,0),MATCH('Data above threshold'!AC$4,'Raw Data'!$3:$3,0)-1),"NA"))</f>
        <v/>
      </c>
      <c r="AB38" s="103" t="str">
        <f aca="true">IF(ISBLANK(OFFSET('Raw Data'!$A$3,MATCH('Data above threshold'!$A38,'Raw Data'!$B$4:$B$185,0),MATCH('Data above threshold'!AD$4,'Raw Data'!$3:$3,0)-1)),"", IFERROR($J38*OFFSET('Raw Data'!$A$3,MATCH('Data above threshold'!$A38,'Raw Data'!$B$4:$B$185,0),MATCH('Data above threshold'!AD$4,'Raw Data'!$3:$3,0)-1),"NA"))</f>
        <v/>
      </c>
      <c r="AC38" s="103" t="str">
        <f aca="true">IF(ISBLANK(OFFSET('Raw Data'!$A$3,MATCH('Data above threshold'!$A38,'Raw Data'!$B$4:$B$185,0),MATCH('Data above threshold'!AE$4,'Raw Data'!$3:$3,0)-1)),"", IFERROR($J38*OFFSET('Raw Data'!$A$3,MATCH('Data above threshold'!$A38,'Raw Data'!$B$4:$B$185,0),MATCH('Data above threshold'!AE$4,'Raw Data'!$3:$3,0)-1),"NA"))</f>
        <v/>
      </c>
      <c r="AD38" s="103" t="str">
        <f aca="true">IF(ISBLANK(OFFSET('Raw Data'!$A$3,MATCH('Data above threshold'!$A38,'Raw Data'!$B$4:$B$185,0),MATCH('Data above threshold'!AF$4,'Raw Data'!$3:$3,0)-1)),"", IFERROR($J38*OFFSET('Raw Data'!$A$3,MATCH('Data above threshold'!$A38,'Raw Data'!$B$4:$B$185,0),MATCH('Data above threshold'!AF$4,'Raw Data'!$3:$3,0)-1),"NA"))</f>
        <v/>
      </c>
      <c r="AE38" s="103" t="str">
        <f aca="true">IF(ISBLANK(OFFSET('Raw Data'!$A$3,MATCH('Data above threshold'!$A38,'Raw Data'!$B$4:$B$185,0),MATCH('Data above threshold'!AG$4,'Raw Data'!$3:$3,0)-1)),"", IFERROR($J38*OFFSET('Raw Data'!$A$3,MATCH('Data above threshold'!$A38,'Raw Data'!$B$4:$B$185,0),MATCH('Data above threshold'!AG$4,'Raw Data'!$3:$3,0)-1),"NA"))</f>
        <v/>
      </c>
      <c r="AF38" s="103" t="str">
        <f aca="true">IF(ISBLANK(OFFSET('Raw Data'!$A$3,MATCH('Data above threshold'!$A38,'Raw Data'!$B$4:$B$185,0),MATCH('Data above threshold'!AH$4,'Raw Data'!$3:$3,0)-1)),"", IFERROR($J38*OFFSET('Raw Data'!$A$3,MATCH('Data above threshold'!$A38,'Raw Data'!$B$4:$B$185,0),MATCH('Data above threshold'!AH$4,'Raw Data'!$3:$3,0)-1),"NA"))</f>
        <v/>
      </c>
      <c r="AG38" s="103" t="str">
        <f aca="true">IF(ISBLANK(OFFSET('Raw Data'!$A$3,MATCH('Data above threshold'!$A38,'Raw Data'!$B$4:$B$185,0),MATCH('Data above threshold'!AI$4,'Raw Data'!$3:$3,0)-1)),"", IFERROR($J38*OFFSET('Raw Data'!$A$3,MATCH('Data above threshold'!$A38,'Raw Data'!$B$4:$B$185,0),MATCH('Data above threshold'!AI$4,'Raw Data'!$3:$3,0)-1),"NA"))</f>
        <v/>
      </c>
      <c r="AH38" s="103" t="str">
        <f aca="true">IF(ISBLANK(OFFSET('Raw Data'!$A$3,MATCH('Data above threshold'!$A38,'Raw Data'!$B$4:$B$185,0),MATCH('Data above threshold'!AJ$4,'Raw Data'!$3:$3,0)-1)),"", IFERROR($J38*OFFSET('Raw Data'!$A$3,MATCH('Data above threshold'!$A38,'Raw Data'!$B$4:$B$185,0),MATCH('Data above threshold'!AJ$4,'Raw Data'!$3:$3,0)-1),"NA"))</f>
        <v/>
      </c>
      <c r="AI38" s="103" t="str">
        <f aca="true">IF(ISBLANK(OFFSET('Raw Data'!$A$3,MATCH('Data above threshold'!$A38,'Raw Data'!$B$4:$B$185,0),MATCH('Data above threshold'!AK$4,'Raw Data'!$3:$3,0)-1)),"", IFERROR($J38*OFFSET('Raw Data'!$A$3,MATCH('Data above threshold'!$A38,'Raw Data'!$B$4:$B$185,0),MATCH('Data above threshold'!AK$4,'Raw Data'!$3:$3,0)-1),"NA"))</f>
        <v/>
      </c>
      <c r="AJ38" s="103" t="str">
        <f aca="true">IF(ISBLANK(OFFSET('Raw Data'!$A$3,MATCH('Data above threshold'!$A38,'Raw Data'!$B$4:$B$185,0),MATCH('Data above threshold'!AL$4,'Raw Data'!$3:$3,0)-1)),"", IFERROR($J38*OFFSET('Raw Data'!$A$3,MATCH('Data above threshold'!$A38,'Raw Data'!$B$4:$B$185,0),MATCH('Data above threshold'!AL$4,'Raw Data'!$3:$3,0)-1),"NA"))</f>
        <v/>
      </c>
      <c r="AK38" s="103" t="str">
        <f aca="true">IF(ISBLANK(OFFSET('Raw Data'!$A$3,MATCH('Data above threshold'!$A38,'Raw Data'!$B$4:$B$185,0),MATCH('Data above threshold'!AM$4,'Raw Data'!$3:$3,0)-1)),"", IFERROR($J38*OFFSET('Raw Data'!$A$3,MATCH('Data above threshold'!$A38,'Raw Data'!$B$4:$B$185,0),MATCH('Data above threshold'!AM$4,'Raw Data'!$3:$3,0)-1),"NA"))</f>
        <v/>
      </c>
      <c r="AL38" s="103" t="str">
        <f aca="true">IF(ISBLANK(OFFSET('Raw Data'!$A$3,MATCH('Data above threshold'!$A38,'Raw Data'!$B$4:$B$185,0),MATCH('Data above threshold'!AN$4,'Raw Data'!$3:$3,0)-1)),"", IFERROR($J38*OFFSET('Raw Data'!$A$3,MATCH('Data above threshold'!$A38,'Raw Data'!$B$4:$B$185,0),MATCH('Data above threshold'!AN$4,'Raw Data'!$3:$3,0)-1),"NA"))</f>
        <v/>
      </c>
      <c r="AM38" s="103" t="str">
        <f aca="true">IF(ISBLANK(OFFSET('Raw Data'!$A$3,MATCH('Data above threshold'!$A38,'Raw Data'!$B$4:$B$185,0),MATCH('Data above threshold'!AO$4,'Raw Data'!$3:$3,0)-1)),"", IFERROR($J38*OFFSET('Raw Data'!$A$3,MATCH('Data above threshold'!$A38,'Raw Data'!$B$4:$B$185,0),MATCH('Data above threshold'!AO$4,'Raw Data'!$3:$3,0)-1),"NA"))</f>
        <v/>
      </c>
      <c r="AN38" s="103" t="str">
        <f aca="true">IF(ISBLANK(OFFSET('Raw Data'!$A$3,MATCH('Data above threshold'!$A38,'Raw Data'!$B$4:$B$185,0),MATCH('Data above threshold'!AP$4,'Raw Data'!$3:$3,0)-1)),"", IFERROR($J38*OFFSET('Raw Data'!$A$3,MATCH('Data above threshold'!$A38,'Raw Data'!$B$4:$B$185,0),MATCH('Data above threshold'!AP$4,'Raw Data'!$3:$3,0)-1),"NA"))</f>
        <v/>
      </c>
      <c r="AO38" s="103" t="str">
        <f aca="true">IF(ISBLANK(OFFSET('Raw Data'!$A$3,MATCH('Data above threshold'!$A38,'Raw Data'!$B$4:$B$185,0),MATCH('Data above threshold'!AQ$4,'Raw Data'!$3:$3,0)-1)),"", IFERROR($J38*OFFSET('Raw Data'!$A$3,MATCH('Data above threshold'!$A38,'Raw Data'!$B$4:$B$185,0),MATCH('Data above threshold'!AQ$4,'Raw Data'!$3:$3,0)-1),"NA"))</f>
        <v/>
      </c>
      <c r="AP38" s="103" t="str">
        <f aca="true">IF(ISBLANK(OFFSET('Raw Data'!$A$3,MATCH('Data above threshold'!$A38,'Raw Data'!$B$4:$B$185,0),MATCH('Data above threshold'!AR$4,'Raw Data'!$3:$3,0)-1)),"", IFERROR($J38*OFFSET('Raw Data'!$A$3,MATCH('Data above threshold'!$A38,'Raw Data'!$B$4:$B$185,0),MATCH('Data above threshold'!AR$4,'Raw Data'!$3:$3,0)-1),"NA"))</f>
        <v/>
      </c>
      <c r="AQ38" s="103" t="str">
        <f aca="true">IF(ISBLANK(OFFSET('Raw Data'!$A$3,MATCH('Data above threshold'!$A38,'Raw Data'!$B$4:$B$185,0),MATCH('Data above threshold'!AS$4,'Raw Data'!$3:$3,0)-1)),"", IFERROR($J38*OFFSET('Raw Data'!$A$3,MATCH('Data above threshold'!$A38,'Raw Data'!$B$4:$B$185,0),MATCH('Data above threshold'!AS$4,'Raw Data'!$3:$3,0)-1),"NA"))</f>
        <v/>
      </c>
      <c r="AR38" s="103" t="str">
        <f aca="true">IF(ISBLANK(OFFSET('Raw Data'!$A$3,MATCH('Data above threshold'!$A38,'Raw Data'!$B$4:$B$185,0),MATCH('Data above threshold'!AT$4,'Raw Data'!$3:$3,0)-1)),"", IFERROR($J38*OFFSET('Raw Data'!$A$3,MATCH('Data above threshold'!$A38,'Raw Data'!$B$4:$B$185,0),MATCH('Data above threshold'!AT$4,'Raw Data'!$3:$3,0)-1),"NA"))</f>
        <v/>
      </c>
      <c r="AS38" s="103" t="str">
        <f aca="true">IF(ISBLANK(OFFSET('Raw Data'!$A$3,MATCH('Data above threshold'!$A38,'Raw Data'!$B$4:$B$185,0),MATCH('Data above threshold'!AU$4,'Raw Data'!$3:$3,0)-1)),"", IFERROR($J38*OFFSET('Raw Data'!$A$3,MATCH('Data above threshold'!$A38,'Raw Data'!$B$4:$B$185,0),MATCH('Data above threshold'!AU$4,'Raw Data'!$3:$3,0)-1),"NA"))</f>
        <v/>
      </c>
      <c r="AT38" s="103" t="str">
        <f aca="true">IF(ISBLANK(OFFSET('Raw Data'!$A$3,MATCH('Data above threshold'!$A38,'Raw Data'!$B$4:$B$185,0),MATCH('Data above threshold'!AV$4,'Raw Data'!$3:$3,0)-1)),"", IFERROR($J38*OFFSET('Raw Data'!$A$3,MATCH('Data above threshold'!$A38,'Raw Data'!$B$4:$B$185,0),MATCH('Data above threshold'!AV$4,'Raw Data'!$3:$3,0)-1),"NA"))</f>
        <v/>
      </c>
      <c r="AU38" s="103" t="str">
        <f aca="true">IF(ISBLANK(OFFSET('Raw Data'!$A$3,MATCH('Data above threshold'!$A38,'Raw Data'!$B$4:$B$185,0),MATCH('Data above threshold'!AW$4,'Raw Data'!$3:$3,0)-1)),"", IFERROR($J38*OFFSET('Raw Data'!$A$3,MATCH('Data above threshold'!$A38,'Raw Data'!$B$4:$B$185,0),MATCH('Data above threshold'!AW$4,'Raw Data'!$3:$3,0)-1),"NA"))</f>
        <v/>
      </c>
      <c r="AV38" s="103" t="str">
        <f aca="true">IF(ISBLANK(OFFSET('Raw Data'!$A$3,MATCH('Data above threshold'!$A38,'Raw Data'!$B$4:$B$185,0),MATCH('Data above threshold'!AX$4,'Raw Data'!$3:$3,0)-1)),"", IFERROR($J38*OFFSET('Raw Data'!$A$3,MATCH('Data above threshold'!$A38,'Raw Data'!$B$4:$B$185,0),MATCH('Data above threshold'!AX$4,'Raw Data'!$3:$3,0)-1),"NA"))</f>
        <v/>
      </c>
      <c r="AW38" s="103" t="str">
        <f aca="true">IF(ISBLANK(OFFSET('Raw Data'!$A$3,MATCH('Data above threshold'!$A38,'Raw Data'!$B$4:$B$185,0),MATCH('Data above threshold'!AY$4,'Raw Data'!$3:$3,0)-1)),"", IFERROR($J38*OFFSET('Raw Data'!$A$3,MATCH('Data above threshold'!$A38,'Raw Data'!$B$4:$B$185,0),MATCH('Data above threshold'!AY$4,'Raw Data'!$3:$3,0)-1),"NA"))</f>
        <v/>
      </c>
      <c r="AX38" s="103" t="str">
        <f aca="true">IF(ISBLANK(OFFSET('Raw Data'!$A$3,MATCH('Data above threshold'!$A38,'Raw Data'!$B$4:$B$185,0),MATCH('Data above threshold'!AZ$4,'Raw Data'!$3:$3,0)-1)),"", IFERROR($J38*OFFSET('Raw Data'!$A$3,MATCH('Data above threshold'!$A38,'Raw Data'!$B$4:$B$185,0),MATCH('Data above threshold'!AZ$4,'Raw Data'!$3:$3,0)-1),"NA"))</f>
        <v/>
      </c>
      <c r="AY38" s="103" t="str">
        <f aca="true">IF(ISBLANK(OFFSET('Raw Data'!$A$3,MATCH('Data above threshold'!$A38,'Raw Data'!$B$4:$B$185,0),MATCH('Data above threshold'!BA$4,'Raw Data'!$3:$3,0)-1)),"", IFERROR($J38*OFFSET('Raw Data'!$A$3,MATCH('Data above threshold'!$A38,'Raw Data'!$B$4:$B$185,0),MATCH('Data above threshold'!BA$4,'Raw Data'!$3:$3,0)-1),"NA"))</f>
        <v/>
      </c>
      <c r="AZ38" s="103" t="str">
        <f aca="true">IF(ISBLANK(OFFSET('Raw Data'!$A$3,MATCH('Data above threshold'!$A38,'Raw Data'!$B$4:$B$185,0),MATCH('Data above threshold'!BB$4,'Raw Data'!$3:$3,0)-1)),"", IFERROR($J38*OFFSET('Raw Data'!$A$3,MATCH('Data above threshold'!$A38,'Raw Data'!$B$4:$B$185,0),MATCH('Data above threshold'!BB$4,'Raw Data'!$3:$3,0)-1),"NA"))</f>
        <v/>
      </c>
      <c r="BA38" s="103" t="str">
        <f aca="true">IF(ISBLANK(OFFSET('Raw Data'!$A$3,MATCH('Data above threshold'!$A38,'Raw Data'!$B$4:$B$185,0),MATCH('Data above threshold'!BC$4,'Raw Data'!$3:$3,0)-1)),"", IFERROR($J38*OFFSET('Raw Data'!$A$3,MATCH('Data above threshold'!$A38,'Raw Data'!$B$4:$B$185,0),MATCH('Data above threshold'!BC$4,'Raw Data'!$3:$3,0)-1),"NA"))</f>
        <v/>
      </c>
      <c r="BB38" s="103" t="str">
        <f aca="true">IF(ISBLANK(OFFSET('Raw Data'!$A$3,MATCH('Data above threshold'!$A38,'Raw Data'!$B$4:$B$185,0),MATCH('Data above threshold'!BD$4,'Raw Data'!$3:$3,0)-1)),"", IFERROR($J38*OFFSET('Raw Data'!$A$3,MATCH('Data above threshold'!$A38,'Raw Data'!$B$4:$B$185,0),MATCH('Data above threshold'!BD$4,'Raw Data'!$3:$3,0)-1),"NA"))</f>
        <v/>
      </c>
      <c r="BC38" s="103" t="str">
        <f aca="true">IF(ISBLANK(OFFSET('Raw Data'!$A$3,MATCH('Data above threshold'!$A38,'Raw Data'!$B$4:$B$185,0),MATCH('Data above threshold'!BE$4,'Raw Data'!$3:$3,0)-1)),"", IFERROR($J38*OFFSET('Raw Data'!$A$3,MATCH('Data above threshold'!$A38,'Raw Data'!$B$4:$B$185,0),MATCH('Data above threshold'!BE$4,'Raw Data'!$3:$3,0)-1),"NA"))</f>
        <v/>
      </c>
      <c r="BD38" s="103" t="str">
        <f aca="true">IF(ISBLANK(OFFSET('Raw Data'!$A$3,MATCH('Data above threshold'!$A38,'Raw Data'!$B$4:$B$185,0),MATCH('Data above threshold'!BF$4,'Raw Data'!$3:$3,0)-1)),"", IFERROR($J38*OFFSET('Raw Data'!$A$3,MATCH('Data above threshold'!$A38,'Raw Data'!$B$4:$B$185,0),MATCH('Data above threshold'!BF$4,'Raw Data'!$3:$3,0)-1),"NA"))</f>
        <v/>
      </c>
      <c r="BE38" s="103" t="str">
        <f aca="true">IF(ISBLANK(OFFSET('Raw Data'!$A$3,MATCH('Data above threshold'!$A38,'Raw Data'!$B$4:$B$185,0),MATCH('Data above threshold'!BG$4,'Raw Data'!$3:$3,0)-1)),"", IFERROR($J38*OFFSET('Raw Data'!$A$3,MATCH('Data above threshold'!$A38,'Raw Data'!$B$4:$B$185,0),MATCH('Data above threshold'!BG$4,'Raw Data'!$3:$3,0)-1),"NA"))</f>
        <v/>
      </c>
      <c r="BF38" s="103" t="str">
        <f aca="true">IF(ISBLANK(OFFSET('Raw Data'!$A$3,MATCH('Data above threshold'!$A38,'Raw Data'!$B$4:$B$185,0),MATCH('Data above threshold'!BH$4,'Raw Data'!$3:$3,0)-1)),"", IFERROR($J38*OFFSET('Raw Data'!$A$3,MATCH('Data above threshold'!$A38,'Raw Data'!$B$4:$B$185,0),MATCH('Data above threshold'!BH$4,'Raw Data'!$3:$3,0)-1),"NA"))</f>
        <v/>
      </c>
      <c r="BG38" s="103" t="str">
        <f aca="true">IF(ISBLANK(OFFSET('Raw Data'!$A$3,MATCH('Data above threshold'!$A38,'Raw Data'!$B$4:$B$185,0),MATCH('Data above threshold'!BI$4,'Raw Data'!$3:$3,0)-1)),"", IFERROR($J38*OFFSET('Raw Data'!$A$3,MATCH('Data above threshold'!$A38,'Raw Data'!$B$4:$B$185,0),MATCH('Data above threshold'!BI$4,'Raw Data'!$3:$3,0)-1),"NA"))</f>
        <v/>
      </c>
      <c r="BH38" s="103" t="str">
        <f aca="true">IF(ISBLANK(OFFSET('Raw Data'!$A$3,MATCH('Data above threshold'!$A38,'Raw Data'!$B$4:$B$185,0),MATCH('Data above threshold'!BJ$4,'Raw Data'!$3:$3,0)-1)),"", IFERROR($J38*OFFSET('Raw Data'!$A$3,MATCH('Data above threshold'!$A38,'Raw Data'!$B$4:$B$185,0),MATCH('Data above threshold'!BJ$4,'Raw Data'!$3:$3,0)-1),"NA"))</f>
        <v/>
      </c>
      <c r="BI38" s="103" t="str">
        <f aca="true">IF(ISBLANK(OFFSET('Raw Data'!$A$3,MATCH('Data above threshold'!$A38,'Raw Data'!$B$4:$B$185,0),MATCH('Data above threshold'!BK$4,'Raw Data'!$3:$3,0)-1)),"", IFERROR($J38*OFFSET('Raw Data'!$A$3,MATCH('Data above threshold'!$A38,'Raw Data'!$B$4:$B$185,0),MATCH('Data above threshold'!BK$4,'Raw Data'!$3:$3,0)-1),"NA"))</f>
        <v/>
      </c>
      <c r="BJ38" s="103" t="str">
        <f aca="true">IF(ISBLANK(OFFSET('Raw Data'!$A$3,MATCH('Data above threshold'!$A38,'Raw Data'!$B$4:$B$185,0),MATCH('Data above threshold'!BL$4,'Raw Data'!$3:$3,0)-1)),"", IFERROR($J38*OFFSET('Raw Data'!$A$3,MATCH('Data above threshold'!$A38,'Raw Data'!$B$4:$B$185,0),MATCH('Data above threshold'!BL$4,'Raw Data'!$3:$3,0)-1),"NA"))</f>
        <v/>
      </c>
      <c r="BK38" s="103" t="str">
        <f aca="true">IF(ISBLANK(OFFSET('Raw Data'!$A$3,MATCH('Data above threshold'!$A38,'Raw Data'!$B$4:$B$185,0),MATCH('Data above threshold'!BM$4,'Raw Data'!$3:$3,0)-1)),"", IFERROR($J38*OFFSET('Raw Data'!$A$3,MATCH('Data above threshold'!$A38,'Raw Data'!$B$4:$B$185,0),MATCH('Data above threshold'!BM$4,'Raw Data'!$3:$3,0)-1),"NA"))</f>
        <v/>
      </c>
      <c r="BL38" s="103" t="str">
        <f aca="true">IF(ISBLANK(OFFSET('Raw Data'!$A$3,MATCH('Data above threshold'!$A38,'Raw Data'!$B$4:$B$185,0),MATCH('Data above threshold'!BN$4,'Raw Data'!$3:$3,0)-1)),"", IFERROR($J38*OFFSET('Raw Data'!$A$3,MATCH('Data above threshold'!$A38,'Raw Data'!$B$4:$B$185,0),MATCH('Data above threshold'!BN$4,'Raw Data'!$3:$3,0)-1),"NA"))</f>
        <v/>
      </c>
      <c r="BM38" s="103" t="str">
        <f aca="true">IF(ISBLANK(OFFSET('Raw Data'!$A$3,MATCH('Data above threshold'!$A38,'Raw Data'!$B$4:$B$185,0),MATCH('Data above threshold'!BO$4,'Raw Data'!$3:$3,0)-1)),"", IFERROR($J38*OFFSET('Raw Data'!$A$3,MATCH('Data above threshold'!$A38,'Raw Data'!$B$4:$B$185,0),MATCH('Data above threshold'!BO$4,'Raw Data'!$3:$3,0)-1),"NA"))</f>
        <v/>
      </c>
      <c r="BN38" s="103" t="str">
        <f aca="true">IF(ISBLANK(OFFSET('Raw Data'!$A$3,MATCH('Data above threshold'!$A38,'Raw Data'!$B$4:$B$185,0),MATCH('Data above threshold'!BP$4,'Raw Data'!$3:$3,0)-1)),"", IFERROR($J38*OFFSET('Raw Data'!$A$3,MATCH('Data above threshold'!$A38,'Raw Data'!$B$4:$B$185,0),MATCH('Data above threshold'!BP$4,'Raw Data'!$3:$3,0)-1),"NA"))</f>
        <v/>
      </c>
      <c r="BO38" s="103" t="str">
        <f aca="true">IF(ISBLANK(OFFSET('Raw Data'!$A$3,MATCH('Data above threshold'!$A38,'Raw Data'!$B$4:$B$185,0),MATCH('Data above threshold'!BQ$4,'Raw Data'!$3:$3,0)-1)),"", IFERROR($J38*OFFSET('Raw Data'!$A$3,MATCH('Data above threshold'!$A38,'Raw Data'!$B$4:$B$185,0),MATCH('Data above threshold'!BQ$4,'Raw Data'!$3:$3,0)-1),"NA"))</f>
        <v/>
      </c>
      <c r="BP38" s="103" t="str">
        <f aca="true">IF(ISBLANK(OFFSET('Raw Data'!$A$3,MATCH('Data above threshold'!$A38,'Raw Data'!$B$4:$B$185,0),MATCH('Data above threshold'!BR$4,'Raw Data'!$3:$3,0)-1)),"", IFERROR($J38*OFFSET('Raw Data'!$A$3,MATCH('Data above threshold'!$A38,'Raw Data'!$B$4:$B$185,0),MATCH('Data above threshold'!BR$4,'Raw Data'!$3:$3,0)-1),"NA"))</f>
        <v/>
      </c>
      <c r="BQ38" s="103" t="str">
        <f aca="true">IF(ISBLANK(OFFSET('Raw Data'!$A$3,MATCH('Data above threshold'!$A38,'Raw Data'!$B$4:$B$185,0),MATCH('Data above threshold'!BS$4,'Raw Data'!$3:$3,0)-1)),"", IFERROR($J38*OFFSET('Raw Data'!$A$3,MATCH('Data above threshold'!$A38,'Raw Data'!$B$4:$B$185,0),MATCH('Data above threshold'!BS$4,'Raw Data'!$3:$3,0)-1),"NA"))</f>
        <v/>
      </c>
      <c r="BR38" s="103" t="str">
        <f aca="true">IF(ISBLANK(OFFSET('Raw Data'!$A$3,MATCH('Data above threshold'!$A38,'Raw Data'!$B$4:$B$185,0),MATCH('Data above threshold'!BT$4,'Raw Data'!$3:$3,0)-1)),"", IFERROR($J38*OFFSET('Raw Data'!$A$3,MATCH('Data above threshold'!$A38,'Raw Data'!$B$4:$B$185,0),MATCH('Data above threshold'!BT$4,'Raw Data'!$3:$3,0)-1),"NA"))</f>
        <v/>
      </c>
      <c r="BS38" s="103" t="str">
        <f aca="true">IF(ISBLANK(OFFSET('Raw Data'!$A$3,MATCH('Data above threshold'!$A38,'Raw Data'!$B$4:$B$185,0),MATCH('Data above threshold'!BU$4,'Raw Data'!$3:$3,0)-1)),"", IFERROR($J38*OFFSET('Raw Data'!$A$3,MATCH('Data above threshold'!$A38,'Raw Data'!$B$4:$B$185,0),MATCH('Data above threshold'!BU$4,'Raw Data'!$3:$3,0)-1),"NA"))</f>
        <v/>
      </c>
      <c r="BT38" s="103" t="str">
        <f aca="true">IF(ISBLANK(OFFSET('Raw Data'!$A$3,MATCH('Data above threshold'!$A38,'Raw Data'!$B$4:$B$185,0),MATCH('Data above threshold'!BV$4,'Raw Data'!$3:$3,0)-1)),"", IFERROR($J38*OFFSET('Raw Data'!$A$3,MATCH('Data above threshold'!$A38,'Raw Data'!$B$4:$B$185,0),MATCH('Data above threshold'!BV$4,'Raw Data'!$3:$3,0)-1),"NA"))</f>
        <v/>
      </c>
      <c r="BU38" s="103" t="str">
        <f aca="true">IF(ISBLANK(OFFSET('Raw Data'!$A$3,MATCH('Data above threshold'!$A38,'Raw Data'!$B$4:$B$185,0),MATCH('Data above threshold'!BW$4,'Raw Data'!$3:$3,0)-1)),"", IFERROR($J38*OFFSET('Raw Data'!$A$3,MATCH('Data above threshold'!$A38,'Raw Data'!$B$4:$B$185,0),MATCH('Data above threshold'!BW$4,'Raw Data'!$3:$3,0)-1),"NA"))</f>
        <v/>
      </c>
      <c r="BV38" s="103" t="str">
        <f aca="true">IF(ISBLANK(OFFSET('Raw Data'!$A$3,MATCH('Data above threshold'!$A38,'Raw Data'!$B$4:$B$185,0),MATCH('Data above threshold'!BX$4,'Raw Data'!$3:$3,0)-1)),"", IFERROR($J38*OFFSET('Raw Data'!$A$3,MATCH('Data above threshold'!$A38,'Raw Data'!$B$4:$B$185,0),MATCH('Data above threshold'!BX$4,'Raw Data'!$3:$3,0)-1),"NA"))</f>
        <v/>
      </c>
      <c r="BW38" s="103" t="str">
        <f aca="true">IF(ISBLANK(OFFSET('Raw Data'!$A$3,MATCH('Data above threshold'!$A38,'Raw Data'!$B$4:$B$185,0),MATCH('Data above threshold'!BY$4,'Raw Data'!$3:$3,0)-1)),"", IFERROR($J38*OFFSET('Raw Data'!$A$3,MATCH('Data above threshold'!$A38,'Raw Data'!$B$4:$B$185,0),MATCH('Data above threshold'!BY$4,'Raw Data'!$3:$3,0)-1),"NA"))</f>
        <v/>
      </c>
      <c r="BX38" s="103" t="str">
        <f aca="true">IF(ISBLANK(OFFSET('Raw Data'!$A$3,MATCH('Data above threshold'!$A38,'Raw Data'!$B$4:$B$185,0),MATCH('Data above threshold'!BZ$4,'Raw Data'!$3:$3,0)-1)),"", IFERROR($J38*OFFSET('Raw Data'!$A$3,MATCH('Data above threshold'!$A38,'Raw Data'!$B$4:$B$185,0),MATCH('Data above threshold'!BZ$4,'Raw Data'!$3:$3,0)-1),"NA"))</f>
        <v/>
      </c>
      <c r="BY38" s="103" t="str">
        <f aca="true">IF(ISBLANK(OFFSET('Raw Data'!$A$3,MATCH('Data above threshold'!$A38,'Raw Data'!$B$4:$B$185,0),MATCH('Data above threshold'!CA$4,'Raw Data'!$3:$3,0)-1)),"", IFERROR($J38*OFFSET('Raw Data'!$A$3,MATCH('Data above threshold'!$A38,'Raw Data'!$B$4:$B$185,0),MATCH('Data above threshold'!CA$4,'Raw Data'!$3:$3,0)-1),"NA"))</f>
        <v/>
      </c>
      <c r="BZ38" s="103" t="str">
        <f aca="true">IF(ISBLANK(OFFSET('Raw Data'!$A$3,MATCH('Data above threshold'!$A38,'Raw Data'!$B$4:$B$185,0),MATCH('Data above threshold'!CB$4,'Raw Data'!$3:$3,0)-1)),"", IFERROR($J38*OFFSET('Raw Data'!$A$3,MATCH('Data above threshold'!$A38,'Raw Data'!$B$4:$B$185,0),MATCH('Data above threshold'!CB$4,'Raw Data'!$3:$3,0)-1),"NA"))</f>
        <v/>
      </c>
      <c r="CA38" s="103" t="str">
        <f aca="true">IF(ISBLANK(OFFSET('Raw Data'!$A$3,MATCH('Data above threshold'!$A38,'Raw Data'!$B$4:$B$185,0),MATCH('Data above threshold'!CC$4,'Raw Data'!$3:$3,0)-1)),"", IFERROR($J38*OFFSET('Raw Data'!$A$3,MATCH('Data above threshold'!$A38,'Raw Data'!$B$4:$B$185,0),MATCH('Data above threshold'!CC$4,'Raw Data'!$3:$3,0)-1),"NA"))</f>
        <v/>
      </c>
      <c r="CB38" s="103" t="str">
        <f aca="true">IF(ISBLANK(OFFSET('Raw Data'!$A$3,MATCH('Data above threshold'!$A38,'Raw Data'!$B$4:$B$185,0),MATCH('Data above threshold'!CD$4,'Raw Data'!$3:$3,0)-1)),"", IFERROR($J38*OFFSET('Raw Data'!$A$3,MATCH('Data above threshold'!$A38,'Raw Data'!$B$4:$B$185,0),MATCH('Data above threshold'!CD$4,'Raw Data'!$3:$3,0)-1),"NA"))</f>
        <v/>
      </c>
      <c r="CC38" s="103" t="str">
        <f aca="true">IF(ISBLANK(OFFSET('Raw Data'!$A$3,MATCH('Data above threshold'!$A38,'Raw Data'!$B$4:$B$185,0),MATCH('Data above threshold'!CE$4,'Raw Data'!$3:$3,0)-1)),"", IFERROR($J38*OFFSET('Raw Data'!$A$3,MATCH('Data above threshold'!$A38,'Raw Data'!$B$4:$B$185,0),MATCH('Data above threshold'!CE$4,'Raw Data'!$3:$3,0)-1),"NA"))</f>
        <v/>
      </c>
      <c r="CD38" s="103" t="str">
        <f aca="true">IF(ISBLANK(OFFSET('Raw Data'!$A$3,MATCH('Data above threshold'!$A38,'Raw Data'!$B$4:$B$185,0),MATCH('Data above threshold'!CF$4,'Raw Data'!$3:$3,0)-1)),"", IFERROR($J38*OFFSET('Raw Data'!$A$3,MATCH('Data above threshold'!$A38,'Raw Data'!$B$4:$B$185,0),MATCH('Data above threshold'!CF$4,'Raw Data'!$3:$3,0)-1),"NA"))</f>
        <v/>
      </c>
      <c r="CE38" s="103" t="str">
        <f aca="true">IF(ISBLANK(OFFSET('Raw Data'!$A$3,MATCH('Data above threshold'!$A38,'Raw Data'!$B$4:$B$185,0),MATCH('Data above threshold'!CG$4,'Raw Data'!$3:$3,0)-1)),"", IFERROR($J38*OFFSET('Raw Data'!$A$3,MATCH('Data above threshold'!$A38,'Raw Data'!$B$4:$B$185,0),MATCH('Data above threshold'!CG$4,'Raw Data'!$3:$3,0)-1),"NA"))</f>
        <v/>
      </c>
      <c r="CF38" s="103" t="str">
        <f aca="true">IF(ISBLANK(OFFSET('Raw Data'!$A$3,MATCH('Data above threshold'!$A38,'Raw Data'!$B$4:$B$185,0),MATCH('Data above threshold'!CH$4,'Raw Data'!$3:$3,0)-1)),"", IFERROR($J38*OFFSET('Raw Data'!$A$3,MATCH('Data above threshold'!$A38,'Raw Data'!$B$4:$B$185,0),MATCH('Data above threshold'!CH$4,'Raw Data'!$3:$3,0)-1),"NA"))</f>
        <v/>
      </c>
      <c r="CG38" s="103" t="str">
        <f aca="true">IF(ISBLANK(OFFSET('Raw Data'!$A$3,MATCH('Data above threshold'!$A38,'Raw Data'!$B$4:$B$185,0),MATCH('Data above threshold'!CI$4,'Raw Data'!$3:$3,0)-1)),"", IFERROR($J38*OFFSET('Raw Data'!$A$3,MATCH('Data above threshold'!$A38,'Raw Data'!$B$4:$B$185,0),MATCH('Data above threshold'!CI$4,'Raw Data'!$3:$3,0)-1),"NA"))</f>
        <v/>
      </c>
      <c r="CH38" s="103" t="str">
        <f aca="true">IF(ISBLANK(OFFSET('Raw Data'!$A$3,MATCH('Data above threshold'!$A38,'Raw Data'!$B$4:$B$185,0),MATCH('Data above threshold'!CJ$4,'Raw Data'!$3:$3,0)-1)),"", IFERROR($J38*OFFSET('Raw Data'!$A$3,MATCH('Data above threshold'!$A38,'Raw Data'!$B$4:$B$185,0),MATCH('Data above threshold'!CJ$4,'Raw Data'!$3:$3,0)-1),"NA"))</f>
        <v/>
      </c>
      <c r="CI38" s="103" t="str">
        <f aca="true">IF(ISBLANK(OFFSET('Raw Data'!$A$3,MATCH('Data above threshold'!$A38,'Raw Data'!$B$4:$B$185,0),MATCH('Data above threshold'!CK$4,'Raw Data'!$3:$3,0)-1)),"", IFERROR($J38*OFFSET('Raw Data'!$A$3,MATCH('Data above threshold'!$A38,'Raw Data'!$B$4:$B$185,0),MATCH('Data above threshold'!CK$4,'Raw Data'!$3:$3,0)-1),"NA"))</f>
        <v/>
      </c>
      <c r="CJ38" s="103" t="str">
        <f aca="true">IF(ISBLANK(OFFSET('Raw Data'!$A$3,MATCH('Data above threshold'!$A38,'Raw Data'!$B$4:$B$185,0),MATCH('Data above threshold'!CL$4,'Raw Data'!$3:$3,0)-1)),"", IFERROR($J38*OFFSET('Raw Data'!$A$3,MATCH('Data above threshold'!$A38,'Raw Data'!$B$4:$B$185,0),MATCH('Data above threshold'!CL$4,'Raw Data'!$3:$3,0)-1),"NA"))</f>
        <v/>
      </c>
      <c r="CK38" s="103" t="str">
        <f aca="true">IF(ISBLANK(OFFSET('Raw Data'!$A$3,MATCH('Data above threshold'!$A38,'Raw Data'!$B$4:$B$185,0),MATCH('Data above threshold'!CM$4,'Raw Data'!$3:$3,0)-1)),"", IFERROR($J38*OFFSET('Raw Data'!$A$3,MATCH('Data above threshold'!$A38,'Raw Data'!$B$4:$B$185,0),MATCH('Data above threshold'!CM$4,'Raw Data'!$3:$3,0)-1),"NA"))</f>
        <v/>
      </c>
      <c r="CL38" s="103" t="str">
        <f aca="true">IF(ISBLANK(OFFSET('Raw Data'!$A$3,MATCH('Data above threshold'!$A38,'Raw Data'!$B$4:$B$185,0),MATCH('Data above threshold'!CN$4,'Raw Data'!$3:$3,0)-1)),"", IFERROR($J38*OFFSET('Raw Data'!$A$3,MATCH('Data above threshold'!$A38,'Raw Data'!$B$4:$B$185,0),MATCH('Data above threshold'!CN$4,'Raw Data'!$3:$3,0)-1),"NA"))</f>
        <v/>
      </c>
      <c r="CM38" s="103" t="str">
        <f aca="true">IF(ISBLANK(OFFSET('Raw Data'!$A$3,MATCH('Data above threshold'!$A38,'Raw Data'!$B$4:$B$185,0),MATCH('Data above threshold'!CO$4,'Raw Data'!$3:$3,0)-1)),"", IFERROR($J38*OFFSET('Raw Data'!$A$3,MATCH('Data above threshold'!$A38,'Raw Data'!$B$4:$B$185,0),MATCH('Data above threshold'!CO$4,'Raw Data'!$3:$3,0)-1),"NA"))</f>
        <v/>
      </c>
      <c r="CN38" s="103" t="str">
        <f aca="true">IF(ISBLANK(OFFSET('Raw Data'!$A$3,MATCH('Data above threshold'!$A38,'Raw Data'!$B$4:$B$185,0),MATCH('Data above threshold'!CP$4,'Raw Data'!$3:$3,0)-1)),"", IFERROR($J38*OFFSET('Raw Data'!$A$3,MATCH('Data above threshold'!$A38,'Raw Data'!$B$4:$B$185,0),MATCH('Data above threshold'!CP$4,'Raw Data'!$3:$3,0)-1),"NA"))</f>
        <v/>
      </c>
      <c r="CO38" s="103" t="str">
        <f aca="true">IF(ISBLANK(OFFSET('Raw Data'!$A$3,MATCH('Data above threshold'!$A38,'Raw Data'!$B$4:$B$185,0),MATCH('Data above threshold'!CQ$4,'Raw Data'!$3:$3,0)-1)),"", IFERROR($J38*OFFSET('Raw Data'!$A$3,MATCH('Data above threshold'!$A38,'Raw Data'!$B$4:$B$185,0),MATCH('Data above threshold'!CQ$4,'Raw Data'!$3:$3,0)-1),"NA"))</f>
        <v/>
      </c>
      <c r="CP38" s="103" t="str">
        <f aca="true">IF(ISBLANK(OFFSET('Raw Data'!$A$3,MATCH('Data above threshold'!$A38,'Raw Data'!$B$4:$B$185,0),MATCH('Data above threshold'!CR$4,'Raw Data'!$3:$3,0)-1)),"", IFERROR($J38*OFFSET('Raw Data'!$A$3,MATCH('Data above threshold'!$A38,'Raw Data'!$B$4:$B$185,0),MATCH('Data above threshold'!CR$4,'Raw Data'!$3:$3,0)-1),"NA"))</f>
        <v/>
      </c>
    </row>
    <row r="39" s="103" customFormat="true" ht="15.5" hidden="false" customHeight="false" outlineLevel="0" collapsed="false">
      <c r="A39" s="107" t="n">
        <v>2111</v>
      </c>
      <c r="B39" s="107" t="n">
        <v>4</v>
      </c>
      <c r="C39" s="103" t="str">
        <f aca="true">IF(ISBLANK(OFFSET('Raw Data'!$A$3,MATCH($A39,'Raw Data'!$B$4:$B$185,0),MATCH(C$4,'Raw Data'!$3:$3,0)-1)),"",OFFSET('Raw Data'!$A$3,MATCH($A39,'Raw Data'!$B$4:$B$185,0),MATCH(C$4,'Raw Data'!$3:$3,0)-1))</f>
        <v/>
      </c>
      <c r="D39" s="103" t="str">
        <f aca="true">IF(ISBLANK(OFFSET('Raw Data'!$A$3,MATCH($A39,'Raw Data'!$B$4:$B$185,0),MATCH(D$4,'Raw Data'!$3:$3,0)-1)),"",OFFSET('Raw Data'!$A$3,MATCH($A39,'Raw Data'!$B$4:$B$185,0),MATCH(D$4,'Raw Data'!$3:$3,0)-1))</f>
        <v>Regulatory quality</v>
      </c>
      <c r="E39" s="103" t="str">
        <f aca="true">IF(ISBLANK(OFFSET('Raw Data'!$A$3,MATCH($A39,'Raw Data'!$B$4:$B$185,0),MATCH(E$4,'Raw Data'!$3:$3,0)-1)),"",OFFSET('Raw Data'!$A$3,MATCH($A39,'Raw Data'!$B$4:$B$185,0),MATCH(E$4,'Raw Data'!$3:$3,0)-1))</f>
        <v>Reflects perceptions of the ability of the government to formulate and implement sound policies and regulations that permit and promote private sector development.</v>
      </c>
      <c r="F39" s="103" t="str">
        <f aca="true">IF(ISBLANK(OFFSET('Raw Data'!$A$3,MATCH($A39,'Raw Data'!$B$4:$B$185,0),MATCH(F$4,'Raw Data'!$3:$3,0)-1)),"",OFFSET('Raw Data'!$A$3,MATCH($A39,'Raw Data'!$B$4:$B$185,0),MATCH(F$4,'Raw Data'!$3:$3,0)-1))</f>
        <v/>
      </c>
      <c r="H39" s="103" t="str">
        <f aca="true">IF(ISBLANK(OFFSET('Raw Data'!$A$3,MATCH($A39,'Raw Data'!$B$4:$B$185,0),MATCH(H$4,'Raw Data'!$3:$3,0)-1)),"",OFFSET('Raw Data'!$A$3,MATCH($A39,'Raw Data'!$B$4:$B$185,0),MATCH(H$4,'Raw Data'!$3:$3,0)-1))</f>
        <v>Estimate of governance (ranges from approximately -2.5 (weak) to 2.5 (strong) governance performance)</v>
      </c>
      <c r="I39" s="103" t="str">
        <f aca="true">IF(ISBLANK(OFFSET('Raw Data'!$A$3,MATCH($A39,'Raw Data'!$B$4:$B$185,0),MATCH(I$4,'Raw Data'!$3:$3,0)-1)),"",OFFSET('Raw Data'!$A$3,MATCH($A39,'Raw Data'!$B$4:$B$185,0),MATCH(I$4,'Raw Data'!$3:$3,0)-1))</f>
        <v>Plus</v>
      </c>
      <c r="J39" s="103" t="n">
        <f aca="false">IF(I39="","",IF(I39="Minus",-1,1))</f>
        <v>1</v>
      </c>
      <c r="K39" s="105" t="n">
        <f aca="false" t="array" ref="K39:K39">IFERROR(SKEW(IF(ISNUMBER(O39:CP39),O39:CP39,"")),"")</f>
        <v>0.0720391459916454</v>
      </c>
      <c r="L39" s="103" t="n">
        <f aca="true">IF(ISBLANK(OFFSET('Data above threshold'!$A$4,MATCH('Data above threshold'!$A39,'Data above threshold'!$A$5:$A$185,0),MATCH('Data above threshold'!N$4,'Data above threshold'!$4:$4,0)-1)),1,OFFSET('Data above threshold'!$A$4,MATCH('Data above threshold'!$A39,'Data above threshold'!$A$5:$A$185,0),MATCH('Data above threshold'!N$4,'Data above threshold'!$4:$4,0)-1))</f>
        <v>0</v>
      </c>
      <c r="M39" s="103" t="str">
        <f aca="true">IF(ISBLANK(OFFSET('Data above threshold'!$A$4,MATCH('Data above threshold'!$A39,'Data above threshold'!$A$5:$A$185,0),MATCH('Data above threshold'!O$4,'Data above threshold'!$4:$4,0)-1)),"",OFFSET('Data above threshold'!$A$4,MATCH('Data above threshold'!$A39,'Data above threshold'!$A$5:$A$185,0),MATCH('Data above threshold'!O$4,'Data above threshold'!$4:$4,0)-1))</f>
        <v/>
      </c>
      <c r="N39" s="106" t="n">
        <f aca="false" t="array" ref="N39:N39">IF(B39&lt;4,"",1-IFERROR(SUM(ISNUMBER(O39:CP39)*(1-$O$3:$CP$3))/COUNTIF($O$3:$CP$3,0),0))</f>
        <v>0</v>
      </c>
      <c r="O39" s="103" t="n">
        <f aca="true">IF(ISBLANK(OFFSET('Raw Data'!$A$3,MATCH('Data above threshold'!$A39,'Raw Data'!$B$4:$B$185,0),MATCH('Data above threshold'!Q$4,'Raw Data'!$3:$3,0)-1)),"", IFERROR($J39*OFFSET('Raw Data'!$A$3,MATCH('Data above threshold'!$A39,'Raw Data'!$B$4:$B$185,0),MATCH('Data above threshold'!Q$4,'Raw Data'!$3:$3,0)-1),"NA"))</f>
        <v>-0.49</v>
      </c>
      <c r="P39" s="103" t="n">
        <f aca="true">IF(ISBLANK(OFFSET('Raw Data'!$A$3,MATCH('Data above threshold'!$A39,'Raw Data'!$B$4:$B$185,0),MATCH('Data above threshold'!R$4,'Raw Data'!$3:$3,0)-1)),"", IFERROR($J39*OFFSET('Raw Data'!$A$3,MATCH('Data above threshold'!$A39,'Raw Data'!$B$4:$B$185,0),MATCH('Data above threshold'!R$4,'Raw Data'!$3:$3,0)-1),"NA"))</f>
        <v>1.87</v>
      </c>
      <c r="Q39" s="103" t="n">
        <f aca="true">IF(ISBLANK(OFFSET('Raw Data'!$A$3,MATCH('Data above threshold'!$A39,'Raw Data'!$B$4:$B$185,0),MATCH('Data above threshold'!S$4,'Raw Data'!$3:$3,0)-1)),"", IFERROR($J39*OFFSET('Raw Data'!$A$3,MATCH('Data above threshold'!$A39,'Raw Data'!$B$4:$B$185,0),MATCH('Data above threshold'!S$4,'Raw Data'!$3:$3,0)-1),"NA"))</f>
        <v>1.46</v>
      </c>
      <c r="R39" s="103" t="n">
        <f aca="true">IF(ISBLANK(OFFSET('Raw Data'!$A$3,MATCH('Data above threshold'!$A39,'Raw Data'!$B$4:$B$185,0),MATCH('Data above threshold'!T$4,'Raw Data'!$3:$3,0)-1)),"", IFERROR($J39*OFFSET('Raw Data'!$A$3,MATCH('Data above threshold'!$A39,'Raw Data'!$B$4:$B$185,0),MATCH('Data above threshold'!T$4,'Raw Data'!$3:$3,0)-1),"NA"))</f>
        <v>1.29</v>
      </c>
      <c r="S39" s="103" t="n">
        <f aca="true">IF(ISBLANK(OFFSET('Raw Data'!$A$3,MATCH('Data above threshold'!$A39,'Raw Data'!$B$4:$B$185,0),MATCH('Data above threshold'!U$4,'Raw Data'!$3:$3,0)-1)),"", IFERROR($J39*OFFSET('Raw Data'!$A$3,MATCH('Data above threshold'!$A39,'Raw Data'!$B$4:$B$185,0),MATCH('Data above threshold'!U$4,'Raw Data'!$3:$3,0)-1),"NA"))</f>
        <v>-0.93</v>
      </c>
      <c r="T39" s="103" t="n">
        <f aca="true">IF(ISBLANK(OFFSET('Raw Data'!$A$3,MATCH('Data above threshold'!$A39,'Raw Data'!$B$4:$B$185,0),MATCH('Data above threshold'!V$4,'Raw Data'!$3:$3,0)-1)),"", IFERROR($J39*OFFSET('Raw Data'!$A$3,MATCH('Data above threshold'!$A39,'Raw Data'!$B$4:$B$185,0),MATCH('Data above threshold'!V$4,'Raw Data'!$3:$3,0)-1),"NA"))</f>
        <v>-0.33</v>
      </c>
      <c r="U39" s="103" t="n">
        <f aca="true">IF(ISBLANK(OFFSET('Raw Data'!$A$3,MATCH('Data above threshold'!$A39,'Raw Data'!$B$4:$B$185,0),MATCH('Data above threshold'!W$4,'Raw Data'!$3:$3,0)-1)),"", IFERROR($J39*OFFSET('Raw Data'!$A$3,MATCH('Data above threshold'!$A39,'Raw Data'!$B$4:$B$185,0),MATCH('Data above threshold'!W$4,'Raw Data'!$3:$3,0)-1),"NA"))</f>
        <v>-0.18</v>
      </c>
      <c r="V39" s="103" t="n">
        <f aca="true">IF(ISBLANK(OFFSET('Raw Data'!$A$3,MATCH('Data above threshold'!$A39,'Raw Data'!$B$4:$B$185,0),MATCH('Data above threshold'!X$4,'Raw Data'!$3:$3,0)-1)),"", IFERROR($J39*OFFSET('Raw Data'!$A$3,MATCH('Data above threshold'!$A39,'Raw Data'!$B$4:$B$185,0),MATCH('Data above threshold'!X$4,'Raw Data'!$3:$3,0)-1),"NA"))</f>
        <v>1.72</v>
      </c>
      <c r="W39" s="103" t="n">
        <f aca="true">IF(ISBLANK(OFFSET('Raw Data'!$A$3,MATCH('Data above threshold'!$A39,'Raw Data'!$B$4:$B$185,0),MATCH('Data above threshold'!Y$4,'Raw Data'!$3:$3,0)-1)),"", IFERROR($J39*OFFSET('Raw Data'!$A$3,MATCH('Data above threshold'!$A39,'Raw Data'!$B$4:$B$185,0),MATCH('Data above threshold'!Y$4,'Raw Data'!$3:$3,0)-1),"NA"))</f>
        <v>1.66</v>
      </c>
      <c r="X39" s="103" t="n">
        <f aca="true">IF(ISBLANK(OFFSET('Raw Data'!$A$3,MATCH('Data above threshold'!$A39,'Raw Data'!$B$4:$B$185,0),MATCH('Data above threshold'!Z$4,'Raw Data'!$3:$3,0)-1)),"", IFERROR($J39*OFFSET('Raw Data'!$A$3,MATCH('Data above threshold'!$A39,'Raw Data'!$B$4:$B$185,0),MATCH('Data above threshold'!Z$4,'Raw Data'!$3:$3,0)-1),"NA"))</f>
        <v>1.22</v>
      </c>
      <c r="Y39" s="103" t="n">
        <f aca="true">IF(ISBLANK(OFFSET('Raw Data'!$A$3,MATCH('Data above threshold'!$A39,'Raw Data'!$B$4:$B$185,0),MATCH('Data above threshold'!AA$4,'Raw Data'!$3:$3,0)-1)),"", IFERROR($J39*OFFSET('Raw Data'!$A$3,MATCH('Data above threshold'!$A39,'Raw Data'!$B$4:$B$185,0),MATCH('Data above threshold'!AA$4,'Raw Data'!$3:$3,0)-1),"NA"))</f>
        <v>-0.24</v>
      </c>
      <c r="Z39" s="103" t="n">
        <f aca="true">IF(ISBLANK(OFFSET('Raw Data'!$A$3,MATCH('Data above threshold'!$A39,'Raw Data'!$B$4:$B$185,0),MATCH('Data above threshold'!AB$4,'Raw Data'!$3:$3,0)-1)),"", IFERROR($J39*OFFSET('Raw Data'!$A$3,MATCH('Data above threshold'!$A39,'Raw Data'!$B$4:$B$185,0),MATCH('Data above threshold'!AB$4,'Raw Data'!$3:$3,0)-1),"NA"))</f>
        <v>-1.51</v>
      </c>
      <c r="AA39" s="103" t="n">
        <f aca="true">IF(ISBLANK(OFFSET('Raw Data'!$A$3,MATCH('Data above threshold'!$A39,'Raw Data'!$B$4:$B$185,0),MATCH('Data above threshold'!AC$4,'Raw Data'!$3:$3,0)-1)),"", IFERROR($J39*OFFSET('Raw Data'!$A$3,MATCH('Data above threshold'!$A39,'Raw Data'!$B$4:$B$185,0),MATCH('Data above threshold'!AC$4,'Raw Data'!$3:$3,0)-1),"NA"))</f>
        <v>0.4</v>
      </c>
      <c r="AB39" s="103" t="n">
        <f aca="true">IF(ISBLANK(OFFSET('Raw Data'!$A$3,MATCH('Data above threshold'!$A39,'Raw Data'!$B$4:$B$185,0),MATCH('Data above threshold'!AD$4,'Raw Data'!$3:$3,0)-1)),"", IFERROR($J39*OFFSET('Raw Data'!$A$3,MATCH('Data above threshold'!$A39,'Raw Data'!$B$4:$B$185,0),MATCH('Data above threshold'!AD$4,'Raw Data'!$3:$3,0)-1),"NA"))</f>
        <v>-0.22</v>
      </c>
      <c r="AC39" s="103" t="n">
        <f aca="true">IF(ISBLANK(OFFSET('Raw Data'!$A$3,MATCH('Data above threshold'!$A39,'Raw Data'!$B$4:$B$185,0),MATCH('Data above threshold'!AE$4,'Raw Data'!$3:$3,0)-1)),"", IFERROR($J39*OFFSET('Raw Data'!$A$3,MATCH('Data above threshold'!$A39,'Raw Data'!$B$4:$B$185,0),MATCH('Data above threshold'!AE$4,'Raw Data'!$3:$3,0)-1),"NA"))</f>
        <v>0.5</v>
      </c>
      <c r="AD39" s="103" t="n">
        <f aca="true">IF(ISBLANK(OFFSET('Raw Data'!$A$3,MATCH('Data above threshold'!$A39,'Raw Data'!$B$4:$B$185,0),MATCH('Data above threshold'!AF$4,'Raw Data'!$3:$3,0)-1)),"", IFERROR($J39*OFFSET('Raw Data'!$A$3,MATCH('Data above threshold'!$A39,'Raw Data'!$B$4:$B$185,0),MATCH('Data above threshold'!AF$4,'Raw Data'!$3:$3,0)-1),"NA"))</f>
        <v>1.01</v>
      </c>
      <c r="AE39" s="103" t="n">
        <f aca="true">IF(ISBLANK(OFFSET('Raw Data'!$A$3,MATCH('Data above threshold'!$A39,'Raw Data'!$B$4:$B$185,0),MATCH('Data above threshold'!AG$4,'Raw Data'!$3:$3,0)-1)),"", IFERROR($J39*OFFSET('Raw Data'!$A$3,MATCH('Data above threshold'!$A39,'Raw Data'!$B$4:$B$185,0),MATCH('Data above threshold'!AG$4,'Raw Data'!$3:$3,0)-1),"NA"))</f>
        <v>1.72</v>
      </c>
      <c r="AF39" s="103" t="n">
        <f aca="true">IF(ISBLANK(OFFSET('Raw Data'!$A$3,MATCH('Data above threshold'!$A39,'Raw Data'!$B$4:$B$185,0),MATCH('Data above threshold'!AH$4,'Raw Data'!$3:$3,0)-1)),"", IFERROR($J39*OFFSET('Raw Data'!$A$3,MATCH('Data above threshold'!$A39,'Raw Data'!$B$4:$B$185,0),MATCH('Data above threshold'!AH$4,'Raw Data'!$3:$3,0)-1),"NA"))</f>
        <v>1.57</v>
      </c>
      <c r="AG39" s="103" t="n">
        <f aca="true">IF(ISBLANK(OFFSET('Raw Data'!$A$3,MATCH('Data above threshold'!$A39,'Raw Data'!$B$4:$B$185,0),MATCH('Data above threshold'!AI$4,'Raw Data'!$3:$3,0)-1)),"", IFERROR($J39*OFFSET('Raw Data'!$A$3,MATCH('Data above threshold'!$A39,'Raw Data'!$B$4:$B$185,0),MATCH('Data above threshold'!AI$4,'Raw Data'!$3:$3,0)-1),"NA"))</f>
        <v>0.1</v>
      </c>
      <c r="AH39" s="103" t="n">
        <f aca="true">IF(ISBLANK(OFFSET('Raw Data'!$A$3,MATCH('Data above threshold'!$A39,'Raw Data'!$B$4:$B$185,0),MATCH('Data above threshold'!AJ$4,'Raw Data'!$3:$3,0)-1)),"", IFERROR($J39*OFFSET('Raw Data'!$A$3,MATCH('Data above threshold'!$A39,'Raw Data'!$B$4:$B$185,0),MATCH('Data above threshold'!AJ$4,'Raw Data'!$3:$3,0)-1),"NA"))</f>
        <v>-1.3</v>
      </c>
      <c r="AI39" s="103" t="n">
        <f aca="true">IF(ISBLANK(OFFSET('Raw Data'!$A$3,MATCH('Data above threshold'!$A39,'Raw Data'!$B$4:$B$185,0),MATCH('Data above threshold'!AK$4,'Raw Data'!$3:$3,0)-1)),"", IFERROR($J39*OFFSET('Raw Data'!$A$3,MATCH('Data above threshold'!$A39,'Raw Data'!$B$4:$B$185,0),MATCH('Data above threshold'!AK$4,'Raw Data'!$3:$3,0)-1),"NA"))</f>
        <v>-0.82</v>
      </c>
      <c r="AJ39" s="103" t="n">
        <f aca="true">IF(ISBLANK(OFFSET('Raw Data'!$A$3,MATCH('Data above threshold'!$A39,'Raw Data'!$B$4:$B$185,0),MATCH('Data above threshold'!AL$4,'Raw Data'!$3:$3,0)-1)),"", IFERROR($J39*OFFSET('Raw Data'!$A$3,MATCH('Data above threshold'!$A39,'Raw Data'!$B$4:$B$185,0),MATCH('Data above threshold'!AL$4,'Raw Data'!$3:$3,0)-1),"NA"))</f>
        <v>1.05</v>
      </c>
      <c r="AK39" s="103" t="n">
        <f aca="true">IF(ISBLANK(OFFSET('Raw Data'!$A$3,MATCH('Data above threshold'!$A39,'Raw Data'!$B$4:$B$185,0),MATCH('Data above threshold'!AM$4,'Raw Data'!$3:$3,0)-1)),"", IFERROR($J39*OFFSET('Raw Data'!$A$3,MATCH('Data above threshold'!$A39,'Raw Data'!$B$4:$B$185,0),MATCH('Data above threshold'!AM$4,'Raw Data'!$3:$3,0)-1),"NA"))</f>
        <v>1.85</v>
      </c>
      <c r="AL39" s="103" t="n">
        <f aca="true">IF(ISBLANK(OFFSET('Raw Data'!$A$3,MATCH('Data above threshold'!$A39,'Raw Data'!$B$4:$B$185,0),MATCH('Data above threshold'!AN$4,'Raw Data'!$3:$3,0)-1)),"", IFERROR($J39*OFFSET('Raw Data'!$A$3,MATCH('Data above threshold'!$A39,'Raw Data'!$B$4:$B$185,0),MATCH('Data above threshold'!AN$4,'Raw Data'!$3:$3,0)-1),"NA"))</f>
        <v>-0.22</v>
      </c>
      <c r="AM39" s="103" t="n">
        <f aca="true">IF(ISBLANK(OFFSET('Raw Data'!$A$3,MATCH('Data above threshold'!$A39,'Raw Data'!$B$4:$B$185,0),MATCH('Data above threshold'!AO$4,'Raw Data'!$3:$3,0)-1)),"", IFERROR($J39*OFFSET('Raw Data'!$A$3,MATCH('Data above threshold'!$A39,'Raw Data'!$B$4:$B$185,0),MATCH('Data above threshold'!AO$4,'Raw Data'!$3:$3,0)-1),"NA"))</f>
        <v>1.44</v>
      </c>
      <c r="AN39" s="103" t="n">
        <f aca="true">IF(ISBLANK(OFFSET('Raw Data'!$A$3,MATCH('Data above threshold'!$A39,'Raw Data'!$B$4:$B$185,0),MATCH('Data above threshold'!AP$4,'Raw Data'!$3:$3,0)-1)),"", IFERROR($J39*OFFSET('Raw Data'!$A$3,MATCH('Data above threshold'!$A39,'Raw Data'!$B$4:$B$185,0),MATCH('Data above threshold'!AP$4,'Raw Data'!$3:$3,0)-1),"NA"))</f>
        <v>1.63</v>
      </c>
      <c r="AO39" s="103" t="n">
        <f aca="true">IF(ISBLANK(OFFSET('Raw Data'!$A$3,MATCH('Data above threshold'!$A39,'Raw Data'!$B$4:$B$185,0),MATCH('Data above threshold'!AQ$4,'Raw Data'!$3:$3,0)-1)),"", IFERROR($J39*OFFSET('Raw Data'!$A$3,MATCH('Data above threshold'!$A39,'Raw Data'!$B$4:$B$185,0),MATCH('Data above threshold'!AQ$4,'Raw Data'!$3:$3,0)-1),"NA"))</f>
        <v>-0.11</v>
      </c>
      <c r="AP39" s="103" t="n">
        <f aca="true">IF(ISBLANK(OFFSET('Raw Data'!$A$3,MATCH('Data above threshold'!$A39,'Raw Data'!$B$4:$B$185,0),MATCH('Data above threshold'!AR$4,'Raw Data'!$3:$3,0)-1)),"", IFERROR($J39*OFFSET('Raw Data'!$A$3,MATCH('Data above threshold'!$A39,'Raw Data'!$B$4:$B$185,0),MATCH('Data above threshold'!AR$4,'Raw Data'!$3:$3,0)-1),"NA"))</f>
        <v>-0.77</v>
      </c>
      <c r="AQ39" s="103" t="n">
        <f aca="true">IF(ISBLANK(OFFSET('Raw Data'!$A$3,MATCH('Data above threshold'!$A39,'Raw Data'!$B$4:$B$185,0),MATCH('Data above threshold'!AS$4,'Raw Data'!$3:$3,0)-1)),"", IFERROR($J39*OFFSET('Raw Data'!$A$3,MATCH('Data above threshold'!$A39,'Raw Data'!$B$4:$B$185,0),MATCH('Data above threshold'!AS$4,'Raw Data'!$3:$3,0)-1),"NA"))</f>
        <v>0.53</v>
      </c>
      <c r="AR39" s="103" t="n">
        <f aca="true">IF(ISBLANK(OFFSET('Raw Data'!$A$3,MATCH('Data above threshold'!$A39,'Raw Data'!$B$4:$B$185,0),MATCH('Data above threshold'!AT$4,'Raw Data'!$3:$3,0)-1)),"", IFERROR($J39*OFFSET('Raw Data'!$A$3,MATCH('Data above threshold'!$A39,'Raw Data'!$B$4:$B$185,0),MATCH('Data above threshold'!AT$4,'Raw Data'!$3:$3,0)-1),"NA"))</f>
        <v>-0.62</v>
      </c>
      <c r="AS39" s="103" t="n">
        <f aca="true">IF(ISBLANK(OFFSET('Raw Data'!$A$3,MATCH('Data above threshold'!$A39,'Raw Data'!$B$4:$B$185,0),MATCH('Data above threshold'!AU$4,'Raw Data'!$3:$3,0)-1)),"", IFERROR($J39*OFFSET('Raw Data'!$A$3,MATCH('Data above threshold'!$A39,'Raw Data'!$B$4:$B$185,0),MATCH('Data above threshold'!AU$4,'Raw Data'!$3:$3,0)-1),"NA"))</f>
        <v>0.59</v>
      </c>
      <c r="AT39" s="103" t="n">
        <f aca="true">IF(ISBLANK(OFFSET('Raw Data'!$A$3,MATCH('Data above threshold'!$A39,'Raw Data'!$B$4:$B$185,0),MATCH('Data above threshold'!AV$4,'Raw Data'!$3:$3,0)-1)),"", IFERROR($J39*OFFSET('Raw Data'!$A$3,MATCH('Data above threshold'!$A39,'Raw Data'!$B$4:$B$185,0),MATCH('Data above threshold'!AV$4,'Raw Data'!$3:$3,0)-1),"NA"))</f>
        <v>-0.09</v>
      </c>
      <c r="AU39" s="103" t="n">
        <f aca="true">IF(ISBLANK(OFFSET('Raw Data'!$A$3,MATCH('Data above threshold'!$A39,'Raw Data'!$B$4:$B$185,0),MATCH('Data above threshold'!AW$4,'Raw Data'!$3:$3,0)-1)),"", IFERROR($J39*OFFSET('Raw Data'!$A$3,MATCH('Data above threshold'!$A39,'Raw Data'!$B$4:$B$185,0),MATCH('Data above threshold'!AW$4,'Raw Data'!$3:$3,0)-1),"NA"))</f>
        <v>-0.16</v>
      </c>
      <c r="AV39" s="103" t="n">
        <f aca="true">IF(ISBLANK(OFFSET('Raw Data'!$A$3,MATCH('Data above threshold'!$A39,'Raw Data'!$B$4:$B$185,0),MATCH('Data above threshold'!AX$4,'Raw Data'!$3:$3,0)-1)),"", IFERROR($J39*OFFSET('Raw Data'!$A$3,MATCH('Data above threshold'!$A39,'Raw Data'!$B$4:$B$185,0),MATCH('Data above threshold'!AX$4,'Raw Data'!$3:$3,0)-1),"NA"))</f>
        <v>1.37</v>
      </c>
      <c r="AW39" s="103" t="n">
        <f aca="true">IF(ISBLANK(OFFSET('Raw Data'!$A$3,MATCH('Data above threshold'!$A39,'Raw Data'!$B$4:$B$185,0),MATCH('Data above threshold'!AY$4,'Raw Data'!$3:$3,0)-1)),"", IFERROR($J39*OFFSET('Raw Data'!$A$3,MATCH('Data above threshold'!$A39,'Raw Data'!$B$4:$B$185,0),MATCH('Data above threshold'!AY$4,'Raw Data'!$3:$3,0)-1),"NA"))</f>
        <v>0.95</v>
      </c>
      <c r="AX39" s="103" t="n">
        <f aca="true">IF(ISBLANK(OFFSET('Raw Data'!$A$3,MATCH('Data above threshold'!$A39,'Raw Data'!$B$4:$B$185,0),MATCH('Data above threshold'!AZ$4,'Raw Data'!$3:$3,0)-1)),"", IFERROR($J39*OFFSET('Raw Data'!$A$3,MATCH('Data above threshold'!$A39,'Raw Data'!$B$4:$B$185,0),MATCH('Data above threshold'!AZ$4,'Raw Data'!$3:$3,0)-1),"NA"))</f>
        <v>0.17</v>
      </c>
      <c r="AY39" s="103" t="n">
        <f aca="true">IF(ISBLANK(OFFSET('Raw Data'!$A$3,MATCH('Data above threshold'!$A39,'Raw Data'!$B$4:$B$185,0),MATCH('Data above threshold'!BA$4,'Raw Data'!$3:$3,0)-1)),"", IFERROR($J39*OFFSET('Raw Data'!$A$3,MATCH('Data above threshold'!$A39,'Raw Data'!$B$4:$B$185,0),MATCH('Data above threshold'!BA$4,'Raw Data'!$3:$3,0)-1),"NA"))</f>
        <v>1.33</v>
      </c>
      <c r="AZ39" s="103" t="n">
        <f aca="true">IF(ISBLANK(OFFSET('Raw Data'!$A$3,MATCH('Data above threshold'!$A39,'Raw Data'!$B$4:$B$185,0),MATCH('Data above threshold'!BB$4,'Raw Data'!$3:$3,0)-1)),"", IFERROR($J39*OFFSET('Raw Data'!$A$3,MATCH('Data above threshold'!$A39,'Raw Data'!$B$4:$B$185,0),MATCH('Data above threshold'!BB$4,'Raw Data'!$3:$3,0)-1),"NA"))</f>
        <v>-0.28</v>
      </c>
      <c r="BA39" s="103" t="n">
        <f aca="true">IF(ISBLANK(OFFSET('Raw Data'!$A$3,MATCH('Data above threshold'!$A39,'Raw Data'!$B$4:$B$185,0),MATCH('Data above threshold'!BC$4,'Raw Data'!$3:$3,0)-1)),"", IFERROR($J39*OFFSET('Raw Data'!$A$3,MATCH('Data above threshold'!$A39,'Raw Data'!$B$4:$B$185,0),MATCH('Data above threshold'!BC$4,'Raw Data'!$3:$3,0)-1),"NA"))</f>
        <v>1.07</v>
      </c>
      <c r="BB39" s="103" t="n">
        <f aca="true">IF(ISBLANK(OFFSET('Raw Data'!$A$3,MATCH('Data above threshold'!$A39,'Raw Data'!$B$4:$B$185,0),MATCH('Data above threshold'!BD$4,'Raw Data'!$3:$3,0)-1)),"", IFERROR($J39*OFFSET('Raw Data'!$A$3,MATCH('Data above threshold'!$A39,'Raw Data'!$B$4:$B$185,0),MATCH('Data above threshold'!BD$4,'Raw Data'!$3:$3,0)-1),"NA"))</f>
        <v>-0.43</v>
      </c>
      <c r="BC39" s="103" t="n">
        <f aca="true">IF(ISBLANK(OFFSET('Raw Data'!$A$3,MATCH('Data above threshold'!$A39,'Raw Data'!$B$4:$B$185,0),MATCH('Data above threshold'!BE$4,'Raw Data'!$3:$3,0)-1)),"", IFERROR($J39*OFFSET('Raw Data'!$A$3,MATCH('Data above threshold'!$A39,'Raw Data'!$B$4:$B$185,0),MATCH('Data above threshold'!BE$4,'Raw Data'!$3:$3,0)-1),"NA"))</f>
        <v>0.1</v>
      </c>
      <c r="BD39" s="103" t="n">
        <f aca="true">IF(ISBLANK(OFFSET('Raw Data'!$A$3,MATCH('Data above threshold'!$A39,'Raw Data'!$B$4:$B$185,0),MATCH('Data above threshold'!BF$4,'Raw Data'!$3:$3,0)-1)),"", IFERROR($J39*OFFSET('Raw Data'!$A$3,MATCH('Data above threshold'!$A39,'Raw Data'!$B$4:$B$185,0),MATCH('Data above threshold'!BF$4,'Raw Data'!$3:$3,0)-1),"NA"))</f>
        <v>-0.57</v>
      </c>
      <c r="BE39" s="103" t="n">
        <f aca="true">IF(ISBLANK(OFFSET('Raw Data'!$A$3,MATCH('Data above threshold'!$A39,'Raw Data'!$B$4:$B$185,0),MATCH('Data above threshold'!BG$4,'Raw Data'!$3:$3,0)-1)),"", IFERROR($J39*OFFSET('Raw Data'!$A$3,MATCH('Data above threshold'!$A39,'Raw Data'!$B$4:$B$185,0),MATCH('Data above threshold'!BG$4,'Raw Data'!$3:$3,0)-1),"NA"))</f>
        <v>0.96</v>
      </c>
      <c r="BF39" s="103" t="n">
        <f aca="true">IF(ISBLANK(OFFSET('Raw Data'!$A$3,MATCH('Data above threshold'!$A39,'Raw Data'!$B$4:$B$185,0),MATCH('Data above threshold'!BH$4,'Raw Data'!$3:$3,0)-1)),"", IFERROR($J39*OFFSET('Raw Data'!$A$3,MATCH('Data above threshold'!$A39,'Raw Data'!$B$4:$B$185,0),MATCH('Data above threshold'!BH$4,'Raw Data'!$3:$3,0)-1),"NA"))</f>
        <v>-0.76</v>
      </c>
      <c r="BG39" s="103" t="n">
        <f aca="true">IF(ISBLANK(OFFSET('Raw Data'!$A$3,MATCH('Data above threshold'!$A39,'Raw Data'!$B$4:$B$185,0),MATCH('Data above threshold'!BI$4,'Raw Data'!$3:$3,0)-1)),"", IFERROR($J39*OFFSET('Raw Data'!$A$3,MATCH('Data above threshold'!$A39,'Raw Data'!$B$4:$B$185,0),MATCH('Data above threshold'!BI$4,'Raw Data'!$3:$3,0)-1),"NA"))</f>
        <v>-0.72</v>
      </c>
      <c r="BH39" s="103" t="n">
        <f aca="true">IF(ISBLANK(OFFSET('Raw Data'!$A$3,MATCH('Data above threshold'!$A39,'Raw Data'!$B$4:$B$185,0),MATCH('Data above threshold'!BJ$4,'Raw Data'!$3:$3,0)-1)),"", IFERROR($J39*OFFSET('Raw Data'!$A$3,MATCH('Data above threshold'!$A39,'Raw Data'!$B$4:$B$185,0),MATCH('Data above threshold'!BJ$4,'Raw Data'!$3:$3,0)-1),"NA"))</f>
        <v>1</v>
      </c>
      <c r="BI39" s="103" t="n">
        <f aca="true">IF(ISBLANK(OFFSET('Raw Data'!$A$3,MATCH('Data above threshold'!$A39,'Raw Data'!$B$4:$B$185,0),MATCH('Data above threshold'!BK$4,'Raw Data'!$3:$3,0)-1)),"", IFERROR($J39*OFFSET('Raw Data'!$A$3,MATCH('Data above threshold'!$A39,'Raw Data'!$B$4:$B$185,0),MATCH('Data above threshold'!BK$4,'Raw Data'!$3:$3,0)-1),"NA"))</f>
        <v>0.67</v>
      </c>
      <c r="BJ39" s="103" t="n">
        <f aca="true">IF(ISBLANK(OFFSET('Raw Data'!$A$3,MATCH('Data above threshold'!$A39,'Raw Data'!$B$4:$B$185,0),MATCH('Data above threshold'!BL$4,'Raw Data'!$3:$3,0)-1)),"", IFERROR($J39*OFFSET('Raw Data'!$A$3,MATCH('Data above threshold'!$A39,'Raw Data'!$B$4:$B$185,0),MATCH('Data above threshold'!BL$4,'Raw Data'!$3:$3,0)-1),"NA"))</f>
        <v>-0.11</v>
      </c>
      <c r="BK39" s="103" t="n">
        <f aca="true">IF(ISBLANK(OFFSET('Raw Data'!$A$3,MATCH('Data above threshold'!$A39,'Raw Data'!$B$4:$B$185,0),MATCH('Data above threshold'!BM$4,'Raw Data'!$3:$3,0)-1)),"", IFERROR($J39*OFFSET('Raw Data'!$A$3,MATCH('Data above threshold'!$A39,'Raw Data'!$B$4:$B$185,0),MATCH('Data above threshold'!BM$4,'Raw Data'!$3:$3,0)-1),"NA"))</f>
        <v>-0.67</v>
      </c>
      <c r="BL39" s="103" t="n">
        <f aca="true">IF(ISBLANK(OFFSET('Raw Data'!$A$3,MATCH('Data above threshold'!$A39,'Raw Data'!$B$4:$B$185,0),MATCH('Data above threshold'!BN$4,'Raw Data'!$3:$3,0)-1)),"", IFERROR($J39*OFFSET('Raw Data'!$A$3,MATCH('Data above threshold'!$A39,'Raw Data'!$B$4:$B$185,0),MATCH('Data above threshold'!BN$4,'Raw Data'!$3:$3,0)-1),"NA"))</f>
        <v>-0.86</v>
      </c>
      <c r="BM39" s="103" t="n">
        <f aca="true">IF(ISBLANK(OFFSET('Raw Data'!$A$3,MATCH('Data above threshold'!$A39,'Raw Data'!$B$4:$B$185,0),MATCH('Data above threshold'!BO$4,'Raw Data'!$3:$3,0)-1)),"", IFERROR($J39*OFFSET('Raw Data'!$A$3,MATCH('Data above threshold'!$A39,'Raw Data'!$B$4:$B$185,0),MATCH('Data above threshold'!BO$4,'Raw Data'!$3:$3,0)-1),"NA"))</f>
        <v>1.86</v>
      </c>
      <c r="BN39" s="103" t="n">
        <f aca="true">IF(ISBLANK(OFFSET('Raw Data'!$A$3,MATCH('Data above threshold'!$A39,'Raw Data'!$B$4:$B$185,0),MATCH('Data above threshold'!BP$4,'Raw Data'!$3:$3,0)-1)),"", IFERROR($J39*OFFSET('Raw Data'!$A$3,MATCH('Data above threshold'!$A39,'Raw Data'!$B$4:$B$185,0),MATCH('Data above threshold'!BP$4,'Raw Data'!$3:$3,0)-1),"NA"))</f>
        <v>1.8</v>
      </c>
      <c r="BO39" s="103" t="n">
        <f aca="true">IF(ISBLANK(OFFSET('Raw Data'!$A$3,MATCH('Data above threshold'!$A39,'Raw Data'!$B$4:$B$185,0),MATCH('Data above threshold'!BQ$4,'Raw Data'!$3:$3,0)-1)),"", IFERROR($J39*OFFSET('Raw Data'!$A$3,MATCH('Data above threshold'!$A39,'Raw Data'!$B$4:$B$185,0),MATCH('Data above threshold'!BQ$4,'Raw Data'!$3:$3,0)-1),"NA"))</f>
        <v>1.88</v>
      </c>
      <c r="BP39" s="103" t="n">
        <f aca="true">IF(ISBLANK(OFFSET('Raw Data'!$A$3,MATCH('Data above threshold'!$A39,'Raw Data'!$B$4:$B$185,0),MATCH('Data above threshold'!BR$4,'Raw Data'!$3:$3,0)-1)),"", IFERROR($J39*OFFSET('Raw Data'!$A$3,MATCH('Data above threshold'!$A39,'Raw Data'!$B$4:$B$185,0),MATCH('Data above threshold'!BR$4,'Raw Data'!$3:$3,0)-1),"NA"))</f>
        <v>-0.64</v>
      </c>
      <c r="BQ39" s="103" t="n">
        <f aca="true">IF(ISBLANK(OFFSET('Raw Data'!$A$3,MATCH('Data above threshold'!$A39,'Raw Data'!$B$4:$B$185,0),MATCH('Data above threshold'!BS$4,'Raw Data'!$3:$3,0)-1)),"", IFERROR($J39*OFFSET('Raw Data'!$A$3,MATCH('Data above threshold'!$A39,'Raw Data'!$B$4:$B$185,0),MATCH('Data above threshold'!BS$4,'Raw Data'!$3:$3,0)-1),"NA"))</f>
        <v>0.36</v>
      </c>
      <c r="BR39" s="103" t="n">
        <f aca="true">IF(ISBLANK(OFFSET('Raw Data'!$A$3,MATCH('Data above threshold'!$A39,'Raw Data'!$B$4:$B$185,0),MATCH('Data above threshold'!BT$4,'Raw Data'!$3:$3,0)-1)),"", IFERROR($J39*OFFSET('Raw Data'!$A$3,MATCH('Data above threshold'!$A39,'Raw Data'!$B$4:$B$185,0),MATCH('Data above threshold'!BT$4,'Raw Data'!$3:$3,0)-1),"NA"))</f>
        <v>0.56</v>
      </c>
      <c r="BS39" s="103" t="n">
        <f aca="true">IF(ISBLANK(OFFSET('Raw Data'!$A$3,MATCH('Data above threshold'!$A39,'Raw Data'!$B$4:$B$185,0),MATCH('Data above threshold'!BU$4,'Raw Data'!$3:$3,0)-1)),"", IFERROR($J39*OFFSET('Raw Data'!$A$3,MATCH('Data above threshold'!$A39,'Raw Data'!$B$4:$B$185,0),MATCH('Data above threshold'!BU$4,'Raw Data'!$3:$3,0)-1),"NA"))</f>
        <v>0.01</v>
      </c>
      <c r="BT39" s="103" t="n">
        <f aca="true">IF(ISBLANK(OFFSET('Raw Data'!$A$3,MATCH('Data above threshold'!$A39,'Raw Data'!$B$4:$B$185,0),MATCH('Data above threshold'!BV$4,'Raw Data'!$3:$3,0)-1)),"", IFERROR($J39*OFFSET('Raw Data'!$A$3,MATCH('Data above threshold'!$A39,'Raw Data'!$B$4:$B$185,0),MATCH('Data above threshold'!BV$4,'Raw Data'!$3:$3,0)-1),"NA"))</f>
        <v>-0.54</v>
      </c>
      <c r="BU39" s="103" t="n">
        <f aca="true">IF(ISBLANK(OFFSET('Raw Data'!$A$3,MATCH('Data above threshold'!$A39,'Raw Data'!$B$4:$B$185,0),MATCH('Data above threshold'!BW$4,'Raw Data'!$3:$3,0)-1)),"", IFERROR($J39*OFFSET('Raw Data'!$A$3,MATCH('Data above threshold'!$A39,'Raw Data'!$B$4:$B$185,0),MATCH('Data above threshold'!BW$4,'Raw Data'!$3:$3,0)-1),"NA"))</f>
        <v>1.01</v>
      </c>
      <c r="BV39" s="103" t="n">
        <f aca="true">IF(ISBLANK(OFFSET('Raw Data'!$A$3,MATCH('Data above threshold'!$A39,'Raw Data'!$B$4:$B$185,0),MATCH('Data above threshold'!BX$4,'Raw Data'!$3:$3,0)-1)),"", IFERROR($J39*OFFSET('Raw Data'!$A$3,MATCH('Data above threshold'!$A39,'Raw Data'!$B$4:$B$185,0),MATCH('Data above threshold'!BX$4,'Raw Data'!$3:$3,0)-1),"NA"))</f>
        <v>0.97</v>
      </c>
      <c r="BW39" s="103" t="n">
        <f aca="true">IF(ISBLANK(OFFSET('Raw Data'!$A$3,MATCH('Data above threshold'!$A39,'Raw Data'!$B$4:$B$185,0),MATCH('Data above threshold'!BY$4,'Raw Data'!$3:$3,0)-1)),"", IFERROR($J39*OFFSET('Raw Data'!$A$3,MATCH('Data above threshold'!$A39,'Raw Data'!$B$4:$B$185,0),MATCH('Data above threshold'!BY$4,'Raw Data'!$3:$3,0)-1),"NA"))</f>
        <v>0.46</v>
      </c>
      <c r="BX39" s="103" t="n">
        <f aca="true">IF(ISBLANK(OFFSET('Raw Data'!$A$3,MATCH('Data above threshold'!$A39,'Raw Data'!$B$4:$B$185,0),MATCH('Data above threshold'!BZ$4,'Raw Data'!$3:$3,0)-1)),"", IFERROR($J39*OFFSET('Raw Data'!$A$3,MATCH('Data above threshold'!$A39,'Raw Data'!$B$4:$B$185,0),MATCH('Data above threshold'!BZ$4,'Raw Data'!$3:$3,0)-1),"NA"))</f>
        <v>-0.43</v>
      </c>
      <c r="BY39" s="103" t="n">
        <f aca="true">IF(ISBLANK(OFFSET('Raw Data'!$A$3,MATCH('Data above threshold'!$A39,'Raw Data'!$B$4:$B$185,0),MATCH('Data above threshold'!CA$4,'Raw Data'!$3:$3,0)-1)),"", IFERROR($J39*OFFSET('Raw Data'!$A$3,MATCH('Data above threshold'!$A39,'Raw Data'!$B$4:$B$185,0),MATCH('Data above threshold'!CA$4,'Raw Data'!$3:$3,0)-1),"NA"))</f>
        <v>0.08</v>
      </c>
      <c r="BZ39" s="103" t="n">
        <f aca="true">IF(ISBLANK(OFFSET('Raw Data'!$A$3,MATCH('Data above threshold'!$A39,'Raw Data'!$B$4:$B$185,0),MATCH('Data above threshold'!CB$4,'Raw Data'!$3:$3,0)-1)),"", IFERROR($J39*OFFSET('Raw Data'!$A$3,MATCH('Data above threshold'!$A39,'Raw Data'!$B$4:$B$185,0),MATCH('Data above threshold'!CB$4,'Raw Data'!$3:$3,0)-1),"NA"))</f>
        <v>-1.67</v>
      </c>
      <c r="CA39" s="103" t="n">
        <f aca="true">IF(ISBLANK(OFFSET('Raw Data'!$A$3,MATCH('Data above threshold'!$A39,'Raw Data'!$B$4:$B$185,0),MATCH('Data above threshold'!CC$4,'Raw Data'!$3:$3,0)-1)),"", IFERROR($J39*OFFSET('Raw Data'!$A$3,MATCH('Data above threshold'!$A39,'Raw Data'!$B$4:$B$185,0),MATCH('Data above threshold'!CC$4,'Raw Data'!$3:$3,0)-1),"NA"))</f>
        <v>-0.11</v>
      </c>
      <c r="CB39" s="103" t="n">
        <f aca="true">IF(ISBLANK(OFFSET('Raw Data'!$A$3,MATCH('Data above threshold'!$A39,'Raw Data'!$B$4:$B$185,0),MATCH('Data above threshold'!CD$4,'Raw Data'!$3:$3,0)-1)),"", IFERROR($J39*OFFSET('Raw Data'!$A$3,MATCH('Data above threshold'!$A39,'Raw Data'!$B$4:$B$185,0),MATCH('Data above threshold'!CD$4,'Raw Data'!$3:$3,0)-1),"NA"))</f>
        <v>2.16</v>
      </c>
      <c r="CC39" s="103" t="n">
        <f aca="true">IF(ISBLANK(OFFSET('Raw Data'!$A$3,MATCH('Data above threshold'!$A39,'Raw Data'!$B$4:$B$185,0),MATCH('Data above threshold'!CE$4,'Raw Data'!$3:$3,0)-1)),"", IFERROR($J39*OFFSET('Raw Data'!$A$3,MATCH('Data above threshold'!$A39,'Raw Data'!$B$4:$B$185,0),MATCH('Data above threshold'!CE$4,'Raw Data'!$3:$3,0)-1),"NA"))</f>
        <v>0.11</v>
      </c>
      <c r="CD39" s="103" t="n">
        <f aca="true">IF(ISBLANK(OFFSET('Raw Data'!$A$3,MATCH('Data above threshold'!$A39,'Raw Data'!$B$4:$B$185,0),MATCH('Data above threshold'!CF$4,'Raw Data'!$3:$3,0)-1)),"", IFERROR($J39*OFFSET('Raw Data'!$A$3,MATCH('Data above threshold'!$A39,'Raw Data'!$B$4:$B$185,0),MATCH('Data above threshold'!CF$4,'Raw Data'!$3:$3,0)-1),"NA"))</f>
        <v>-0.68</v>
      </c>
      <c r="CE39" s="103" t="n">
        <f aca="true">IF(ISBLANK(OFFSET('Raw Data'!$A$3,MATCH('Data above threshold'!$A39,'Raw Data'!$B$4:$B$185,0),MATCH('Data above threshold'!CG$4,'Raw Data'!$3:$3,0)-1)),"", IFERROR($J39*OFFSET('Raw Data'!$A$3,MATCH('Data above threshold'!$A39,'Raw Data'!$B$4:$B$185,0),MATCH('Data above threshold'!CG$4,'Raw Data'!$3:$3,0)-1),"NA"))</f>
        <v>1.01</v>
      </c>
      <c r="CF39" s="103" t="n">
        <f aca="true">IF(ISBLANK(OFFSET('Raw Data'!$A$3,MATCH('Data above threshold'!$A39,'Raw Data'!$B$4:$B$185,0),MATCH('Data above threshold'!CH$4,'Raw Data'!$3:$3,0)-1)),"", IFERROR($J39*OFFSET('Raw Data'!$A$3,MATCH('Data above threshold'!$A39,'Raw Data'!$B$4:$B$185,0),MATCH('Data above threshold'!CH$4,'Raw Data'!$3:$3,0)-1),"NA"))</f>
        <v>1.8</v>
      </c>
      <c r="CG39" s="103" t="n">
        <f aca="true">IF(ISBLANK(OFFSET('Raw Data'!$A$3,MATCH('Data above threshold'!$A39,'Raw Data'!$B$4:$B$185,0),MATCH('Data above threshold'!CI$4,'Raw Data'!$3:$3,0)-1)),"", IFERROR($J39*OFFSET('Raw Data'!$A$3,MATCH('Data above threshold'!$A39,'Raw Data'!$B$4:$B$185,0),MATCH('Data above threshold'!CI$4,'Raw Data'!$3:$3,0)-1),"NA"))</f>
        <v>-1.12</v>
      </c>
      <c r="CH39" s="103" t="n">
        <f aca="true">IF(ISBLANK(OFFSET('Raw Data'!$A$3,MATCH('Data above threshold'!$A39,'Raw Data'!$B$4:$B$185,0),MATCH('Data above threshold'!CJ$4,'Raw Data'!$3:$3,0)-1)),"", IFERROR($J39*OFFSET('Raw Data'!$A$3,MATCH('Data above threshold'!$A39,'Raw Data'!$B$4:$B$185,0),MATCH('Data above threshold'!CJ$4,'Raw Data'!$3:$3,0)-1),"NA"))</f>
        <v>-0.68</v>
      </c>
      <c r="CI39" s="103" t="n">
        <f aca="true">IF(ISBLANK(OFFSET('Raw Data'!$A$3,MATCH('Data above threshold'!$A39,'Raw Data'!$B$4:$B$185,0),MATCH('Data above threshold'!CK$4,'Raw Data'!$3:$3,0)-1)),"", IFERROR($J39*OFFSET('Raw Data'!$A$3,MATCH('Data above threshold'!$A39,'Raw Data'!$B$4:$B$185,0),MATCH('Data above threshold'!CK$4,'Raw Data'!$3:$3,0)-1),"NA"))</f>
        <v>-1.01</v>
      </c>
      <c r="CJ39" s="103" t="n">
        <f aca="true">IF(ISBLANK(OFFSET('Raw Data'!$A$3,MATCH('Data above threshold'!$A39,'Raw Data'!$B$4:$B$185,0),MATCH('Data above threshold'!CL$4,'Raw Data'!$3:$3,0)-1)),"", IFERROR($J39*OFFSET('Raw Data'!$A$3,MATCH('Data above threshold'!$A39,'Raw Data'!$B$4:$B$185,0),MATCH('Data above threshold'!CL$4,'Raw Data'!$3:$3,0)-1),"NA"))</f>
        <v>-0.01</v>
      </c>
      <c r="CK39" s="103" t="n">
        <f aca="true">IF(ISBLANK(OFFSET('Raw Data'!$A$3,MATCH('Data above threshold'!$A39,'Raw Data'!$B$4:$B$185,0),MATCH('Data above threshold'!CM$4,'Raw Data'!$3:$3,0)-1)),"", IFERROR($J39*OFFSET('Raw Data'!$A$3,MATCH('Data above threshold'!$A39,'Raw Data'!$B$4:$B$185,0),MATCH('Data above threshold'!CM$4,'Raw Data'!$3:$3,0)-1),"NA"))</f>
        <v>0.51</v>
      </c>
      <c r="CL39" s="103" t="n">
        <f aca="true">IF(ISBLANK(OFFSET('Raw Data'!$A$3,MATCH('Data above threshold'!$A39,'Raw Data'!$B$4:$B$185,0),MATCH('Data above threshold'!CN$4,'Raw Data'!$3:$3,0)-1)),"", IFERROR($J39*OFFSET('Raw Data'!$A$3,MATCH('Data above threshold'!$A39,'Raw Data'!$B$4:$B$185,0),MATCH('Data above threshold'!CN$4,'Raw Data'!$3:$3,0)-1),"NA"))</f>
        <v>1.35</v>
      </c>
      <c r="CM39" s="103" t="n">
        <f aca="true">IF(ISBLANK(OFFSET('Raw Data'!$A$3,MATCH('Data above threshold'!$A39,'Raw Data'!$B$4:$B$185,0),MATCH('Data above threshold'!CO$4,'Raw Data'!$3:$3,0)-1)),"", IFERROR($J39*OFFSET('Raw Data'!$A$3,MATCH('Data above threshold'!$A39,'Raw Data'!$B$4:$B$185,0),MATCH('Data above threshold'!CO$4,'Raw Data'!$3:$3,0)-1),"NA"))</f>
        <v>-0.26</v>
      </c>
      <c r="CN39" s="103" t="n">
        <f aca="true">IF(ISBLANK(OFFSET('Raw Data'!$A$3,MATCH('Data above threshold'!$A39,'Raw Data'!$B$4:$B$185,0),MATCH('Data above threshold'!CP$4,'Raw Data'!$3:$3,0)-1)),"", IFERROR($J39*OFFSET('Raw Data'!$A$3,MATCH('Data above threshold'!$A39,'Raw Data'!$B$4:$B$185,0),MATCH('Data above threshold'!CP$4,'Raw Data'!$3:$3,0)-1),"NA"))</f>
        <v>-1.66</v>
      </c>
      <c r="CO39" s="103" t="n">
        <f aca="true">IF(ISBLANK(OFFSET('Raw Data'!$A$3,MATCH('Data above threshold'!$A39,'Raw Data'!$B$4:$B$185,0),MATCH('Data above threshold'!CQ$4,'Raw Data'!$3:$3,0)-1)),"", IFERROR($J39*OFFSET('Raw Data'!$A$3,MATCH('Data above threshold'!$A39,'Raw Data'!$B$4:$B$185,0),MATCH('Data above threshold'!CQ$4,'Raw Data'!$3:$3,0)-1),"NA"))</f>
        <v>-0.55</v>
      </c>
      <c r="CP39" s="103" t="n">
        <f aca="true">IF(ISBLANK(OFFSET('Raw Data'!$A$3,MATCH('Data above threshold'!$A39,'Raw Data'!$B$4:$B$185,0),MATCH('Data above threshold'!CR$4,'Raw Data'!$3:$3,0)-1)),"", IFERROR($J39*OFFSET('Raw Data'!$A$3,MATCH('Data above threshold'!$A39,'Raw Data'!$B$4:$B$185,0),MATCH('Data above threshold'!CR$4,'Raw Data'!$3:$3,0)-1),"NA"))</f>
        <v>-1.46</v>
      </c>
    </row>
    <row r="40" s="103" customFormat="true" ht="15.5" hidden="false" customHeight="false" outlineLevel="0" collapsed="false">
      <c r="A40" s="107" t="n">
        <v>2120</v>
      </c>
      <c r="B40" s="107" t="n">
        <v>3</v>
      </c>
      <c r="C40" s="103" t="str">
        <f aca="true">IF(ISBLANK(OFFSET('Raw Data'!$A$3,MATCH($A40,'Raw Data'!$B$4:$B$185,0),MATCH(C$4,'Raw Data'!$3:$3,0)-1)),"",OFFSET('Raw Data'!$A$3,MATCH($A40,'Raw Data'!$B$4:$B$185,0),MATCH(C$4,'Raw Data'!$3:$3,0)-1))</f>
        <v>Mechanisms/measures to ensure consumer protection</v>
      </c>
      <c r="D40" s="103" t="str">
        <f aca="true">IF(ISBLANK(OFFSET('Raw Data'!$A$3,MATCH($A40,'Raw Data'!$B$4:$B$185,0),MATCH(D$4,'Raw Data'!$3:$3,0)-1)),"",OFFSET('Raw Data'!$A$3,MATCH($A40,'Raw Data'!$B$4:$B$185,0),MATCH(D$4,'Raw Data'!$3:$3,0)-1))</f>
        <v/>
      </c>
      <c r="E40" s="103" t="str">
        <f aca="true">IF(ISBLANK(OFFSET('Raw Data'!$A$3,MATCH($A40,'Raw Data'!$B$4:$B$185,0),MATCH(E$4,'Raw Data'!$3:$3,0)-1)),"",OFFSET('Raw Data'!$A$3,MATCH($A40,'Raw Data'!$B$4:$B$185,0),MATCH(E$4,'Raw Data'!$3:$3,0)-1))</f>
        <v/>
      </c>
      <c r="F40" s="103" t="str">
        <f aca="true">IF(ISBLANK(OFFSET('Raw Data'!$A$3,MATCH($A40,'Raw Data'!$B$4:$B$185,0),MATCH(F$4,'Raw Data'!$3:$3,0)-1)),"",OFFSET('Raw Data'!$A$3,MATCH($A40,'Raw Data'!$B$4:$B$185,0),MATCH(F$4,'Raw Data'!$3:$3,0)-1))</f>
        <v/>
      </c>
      <c r="G40" s="103" t="s">
        <v>217</v>
      </c>
      <c r="H40" s="103" t="str">
        <f aca="true">IF(ISBLANK(OFFSET('Raw Data'!$A$3,MATCH($A40,'Raw Data'!$B$4:$B$185,0),MATCH(H$4,'Raw Data'!$3:$3,0)-1)),"",OFFSET('Raw Data'!$A$3,MATCH($A40,'Raw Data'!$B$4:$B$185,0),MATCH(H$4,'Raw Data'!$3:$3,0)-1))</f>
        <v/>
      </c>
      <c r="I40" s="103" t="str">
        <f aca="true">IF(ISBLANK(OFFSET('Raw Data'!$A$3,MATCH($A40,'Raw Data'!$B$4:$B$185,0),MATCH(I$4,'Raw Data'!$3:$3,0)-1)),"",OFFSET('Raw Data'!$A$3,MATCH($A40,'Raw Data'!$B$4:$B$185,0),MATCH(I$4,'Raw Data'!$3:$3,0)-1))</f>
        <v/>
      </c>
      <c r="J40" s="103" t="str">
        <f aca="false">IF(I40="","",IF(I40="Minus",-1,1))</f>
        <v/>
      </c>
      <c r="K40" s="105" t="str">
        <f aca="false" t="array" ref="K40:K40">IFERROR(SKEW(IF(ISNUMBER(O40:CP40),O40:CP40,"")),"")</f>
        <v/>
      </c>
      <c r="L40" s="103" t="n">
        <f aca="true">IF(ISBLANK(OFFSET('Data above threshold'!$A$4,MATCH('Data above threshold'!$A40,'Data above threshold'!$A$5:$A$185,0),MATCH('Data above threshold'!N$4,'Data above threshold'!$4:$4,0)-1)),1,OFFSET('Data above threshold'!$A$4,MATCH('Data above threshold'!$A40,'Data above threshold'!$A$5:$A$185,0),MATCH('Data above threshold'!N$4,'Data above threshold'!$4:$4,0)-1))</f>
        <v>1</v>
      </c>
      <c r="M40" s="103" t="str">
        <f aca="true">IF(ISBLANK(OFFSET('Data above threshold'!$A$4,MATCH('Data above threshold'!$A40,'Data above threshold'!$A$5:$A$185,0),MATCH('Data above threshold'!O$4,'Data above threshold'!$4:$4,0)-1)),"",OFFSET('Data above threshold'!$A$4,MATCH('Data above threshold'!$A40,'Data above threshold'!$A$5:$A$185,0),MATCH('Data above threshold'!O$4,'Data above threshold'!$4:$4,0)-1))</f>
        <v/>
      </c>
      <c r="N40" s="106" t="str">
        <f aca="false" t="array" ref="N40:N40">IF(B40&lt;4,"",1-IFERROR(SUM(ISNUMBER(O40:CP40)*(1-$O$3:$CP$3))/COUNTIF($O$3:$CP$3,0),0))</f>
        <v/>
      </c>
      <c r="O40" s="103" t="str">
        <f aca="true">IF(ISBLANK(OFFSET('Raw Data'!$A$3,MATCH('Data above threshold'!$A40,'Raw Data'!$B$4:$B$185,0),MATCH('Data above threshold'!Q$4,'Raw Data'!$3:$3,0)-1)),"", IFERROR($J40*OFFSET('Raw Data'!$A$3,MATCH('Data above threshold'!$A40,'Raw Data'!$B$4:$B$185,0),MATCH('Data above threshold'!Q$4,'Raw Data'!$3:$3,0)-1),"NA"))</f>
        <v/>
      </c>
      <c r="P40" s="103" t="str">
        <f aca="true">IF(ISBLANK(OFFSET('Raw Data'!$A$3,MATCH('Data above threshold'!$A40,'Raw Data'!$B$4:$B$185,0),MATCH('Data above threshold'!R$4,'Raw Data'!$3:$3,0)-1)),"", IFERROR($J40*OFFSET('Raw Data'!$A$3,MATCH('Data above threshold'!$A40,'Raw Data'!$B$4:$B$185,0),MATCH('Data above threshold'!R$4,'Raw Data'!$3:$3,0)-1),"NA"))</f>
        <v/>
      </c>
      <c r="Q40" s="103" t="str">
        <f aca="true">IF(ISBLANK(OFFSET('Raw Data'!$A$3,MATCH('Data above threshold'!$A40,'Raw Data'!$B$4:$B$185,0),MATCH('Data above threshold'!S$4,'Raw Data'!$3:$3,0)-1)),"", IFERROR($J40*OFFSET('Raw Data'!$A$3,MATCH('Data above threshold'!$A40,'Raw Data'!$B$4:$B$185,0),MATCH('Data above threshold'!S$4,'Raw Data'!$3:$3,0)-1),"NA"))</f>
        <v/>
      </c>
      <c r="R40" s="103" t="str">
        <f aca="true">IF(ISBLANK(OFFSET('Raw Data'!$A$3,MATCH('Data above threshold'!$A40,'Raw Data'!$B$4:$B$185,0),MATCH('Data above threshold'!T$4,'Raw Data'!$3:$3,0)-1)),"", IFERROR($J40*OFFSET('Raw Data'!$A$3,MATCH('Data above threshold'!$A40,'Raw Data'!$B$4:$B$185,0),MATCH('Data above threshold'!T$4,'Raw Data'!$3:$3,0)-1),"NA"))</f>
        <v/>
      </c>
      <c r="S40" s="103" t="str">
        <f aca="true">IF(ISBLANK(OFFSET('Raw Data'!$A$3,MATCH('Data above threshold'!$A40,'Raw Data'!$B$4:$B$185,0),MATCH('Data above threshold'!U$4,'Raw Data'!$3:$3,0)-1)),"", IFERROR($J40*OFFSET('Raw Data'!$A$3,MATCH('Data above threshold'!$A40,'Raw Data'!$B$4:$B$185,0),MATCH('Data above threshold'!U$4,'Raw Data'!$3:$3,0)-1),"NA"))</f>
        <v/>
      </c>
      <c r="T40" s="103" t="str">
        <f aca="true">IF(ISBLANK(OFFSET('Raw Data'!$A$3,MATCH('Data above threshold'!$A40,'Raw Data'!$B$4:$B$185,0),MATCH('Data above threshold'!V$4,'Raw Data'!$3:$3,0)-1)),"", IFERROR($J40*OFFSET('Raw Data'!$A$3,MATCH('Data above threshold'!$A40,'Raw Data'!$B$4:$B$185,0),MATCH('Data above threshold'!V$4,'Raw Data'!$3:$3,0)-1),"NA"))</f>
        <v/>
      </c>
      <c r="U40" s="103" t="str">
        <f aca="true">IF(ISBLANK(OFFSET('Raw Data'!$A$3,MATCH('Data above threshold'!$A40,'Raw Data'!$B$4:$B$185,0),MATCH('Data above threshold'!W$4,'Raw Data'!$3:$3,0)-1)),"", IFERROR($J40*OFFSET('Raw Data'!$A$3,MATCH('Data above threshold'!$A40,'Raw Data'!$B$4:$B$185,0),MATCH('Data above threshold'!W$4,'Raw Data'!$3:$3,0)-1),"NA"))</f>
        <v/>
      </c>
      <c r="V40" s="103" t="str">
        <f aca="true">IF(ISBLANK(OFFSET('Raw Data'!$A$3,MATCH('Data above threshold'!$A40,'Raw Data'!$B$4:$B$185,0),MATCH('Data above threshold'!X$4,'Raw Data'!$3:$3,0)-1)),"", IFERROR($J40*OFFSET('Raw Data'!$A$3,MATCH('Data above threshold'!$A40,'Raw Data'!$B$4:$B$185,0),MATCH('Data above threshold'!X$4,'Raw Data'!$3:$3,0)-1),"NA"))</f>
        <v/>
      </c>
      <c r="W40" s="103" t="str">
        <f aca="true">IF(ISBLANK(OFFSET('Raw Data'!$A$3,MATCH('Data above threshold'!$A40,'Raw Data'!$B$4:$B$185,0),MATCH('Data above threshold'!Y$4,'Raw Data'!$3:$3,0)-1)),"", IFERROR($J40*OFFSET('Raw Data'!$A$3,MATCH('Data above threshold'!$A40,'Raw Data'!$B$4:$B$185,0),MATCH('Data above threshold'!Y$4,'Raw Data'!$3:$3,0)-1),"NA"))</f>
        <v/>
      </c>
      <c r="X40" s="103" t="str">
        <f aca="true">IF(ISBLANK(OFFSET('Raw Data'!$A$3,MATCH('Data above threshold'!$A40,'Raw Data'!$B$4:$B$185,0),MATCH('Data above threshold'!Z$4,'Raw Data'!$3:$3,0)-1)),"", IFERROR($J40*OFFSET('Raw Data'!$A$3,MATCH('Data above threshold'!$A40,'Raw Data'!$B$4:$B$185,0),MATCH('Data above threshold'!Z$4,'Raw Data'!$3:$3,0)-1),"NA"))</f>
        <v/>
      </c>
      <c r="Y40" s="103" t="str">
        <f aca="true">IF(ISBLANK(OFFSET('Raw Data'!$A$3,MATCH('Data above threshold'!$A40,'Raw Data'!$B$4:$B$185,0),MATCH('Data above threshold'!AA$4,'Raw Data'!$3:$3,0)-1)),"", IFERROR($J40*OFFSET('Raw Data'!$A$3,MATCH('Data above threshold'!$A40,'Raw Data'!$B$4:$B$185,0),MATCH('Data above threshold'!AA$4,'Raw Data'!$3:$3,0)-1),"NA"))</f>
        <v/>
      </c>
      <c r="Z40" s="103" t="str">
        <f aca="true">IF(ISBLANK(OFFSET('Raw Data'!$A$3,MATCH('Data above threshold'!$A40,'Raw Data'!$B$4:$B$185,0),MATCH('Data above threshold'!AB$4,'Raw Data'!$3:$3,0)-1)),"", IFERROR($J40*OFFSET('Raw Data'!$A$3,MATCH('Data above threshold'!$A40,'Raw Data'!$B$4:$B$185,0),MATCH('Data above threshold'!AB$4,'Raw Data'!$3:$3,0)-1),"NA"))</f>
        <v/>
      </c>
      <c r="AA40" s="103" t="str">
        <f aca="true">IF(ISBLANK(OFFSET('Raw Data'!$A$3,MATCH('Data above threshold'!$A40,'Raw Data'!$B$4:$B$185,0),MATCH('Data above threshold'!AC$4,'Raw Data'!$3:$3,0)-1)),"", IFERROR($J40*OFFSET('Raw Data'!$A$3,MATCH('Data above threshold'!$A40,'Raw Data'!$B$4:$B$185,0),MATCH('Data above threshold'!AC$4,'Raw Data'!$3:$3,0)-1),"NA"))</f>
        <v/>
      </c>
      <c r="AB40" s="103" t="str">
        <f aca="true">IF(ISBLANK(OFFSET('Raw Data'!$A$3,MATCH('Data above threshold'!$A40,'Raw Data'!$B$4:$B$185,0),MATCH('Data above threshold'!AD$4,'Raw Data'!$3:$3,0)-1)),"", IFERROR($J40*OFFSET('Raw Data'!$A$3,MATCH('Data above threshold'!$A40,'Raw Data'!$B$4:$B$185,0),MATCH('Data above threshold'!AD$4,'Raw Data'!$3:$3,0)-1),"NA"))</f>
        <v/>
      </c>
      <c r="AC40" s="103" t="str">
        <f aca="true">IF(ISBLANK(OFFSET('Raw Data'!$A$3,MATCH('Data above threshold'!$A40,'Raw Data'!$B$4:$B$185,0),MATCH('Data above threshold'!AE$4,'Raw Data'!$3:$3,0)-1)),"", IFERROR($J40*OFFSET('Raw Data'!$A$3,MATCH('Data above threshold'!$A40,'Raw Data'!$B$4:$B$185,0),MATCH('Data above threshold'!AE$4,'Raw Data'!$3:$3,0)-1),"NA"))</f>
        <v/>
      </c>
      <c r="AD40" s="103" t="str">
        <f aca="true">IF(ISBLANK(OFFSET('Raw Data'!$A$3,MATCH('Data above threshold'!$A40,'Raw Data'!$B$4:$B$185,0),MATCH('Data above threshold'!AF$4,'Raw Data'!$3:$3,0)-1)),"", IFERROR($J40*OFFSET('Raw Data'!$A$3,MATCH('Data above threshold'!$A40,'Raw Data'!$B$4:$B$185,0),MATCH('Data above threshold'!AF$4,'Raw Data'!$3:$3,0)-1),"NA"))</f>
        <v/>
      </c>
      <c r="AE40" s="103" t="str">
        <f aca="true">IF(ISBLANK(OFFSET('Raw Data'!$A$3,MATCH('Data above threshold'!$A40,'Raw Data'!$B$4:$B$185,0),MATCH('Data above threshold'!AG$4,'Raw Data'!$3:$3,0)-1)),"", IFERROR($J40*OFFSET('Raw Data'!$A$3,MATCH('Data above threshold'!$A40,'Raw Data'!$B$4:$B$185,0),MATCH('Data above threshold'!AG$4,'Raw Data'!$3:$3,0)-1),"NA"))</f>
        <v/>
      </c>
      <c r="AF40" s="103" t="str">
        <f aca="true">IF(ISBLANK(OFFSET('Raw Data'!$A$3,MATCH('Data above threshold'!$A40,'Raw Data'!$B$4:$B$185,0),MATCH('Data above threshold'!AH$4,'Raw Data'!$3:$3,0)-1)),"", IFERROR($J40*OFFSET('Raw Data'!$A$3,MATCH('Data above threshold'!$A40,'Raw Data'!$B$4:$B$185,0),MATCH('Data above threshold'!AH$4,'Raw Data'!$3:$3,0)-1),"NA"))</f>
        <v/>
      </c>
      <c r="AG40" s="103" t="str">
        <f aca="true">IF(ISBLANK(OFFSET('Raw Data'!$A$3,MATCH('Data above threshold'!$A40,'Raw Data'!$B$4:$B$185,0),MATCH('Data above threshold'!AI$4,'Raw Data'!$3:$3,0)-1)),"", IFERROR($J40*OFFSET('Raw Data'!$A$3,MATCH('Data above threshold'!$A40,'Raw Data'!$B$4:$B$185,0),MATCH('Data above threshold'!AI$4,'Raw Data'!$3:$3,0)-1),"NA"))</f>
        <v/>
      </c>
      <c r="AH40" s="103" t="str">
        <f aca="true">IF(ISBLANK(OFFSET('Raw Data'!$A$3,MATCH('Data above threshold'!$A40,'Raw Data'!$B$4:$B$185,0),MATCH('Data above threshold'!AJ$4,'Raw Data'!$3:$3,0)-1)),"", IFERROR($J40*OFFSET('Raw Data'!$A$3,MATCH('Data above threshold'!$A40,'Raw Data'!$B$4:$B$185,0),MATCH('Data above threshold'!AJ$4,'Raw Data'!$3:$3,0)-1),"NA"))</f>
        <v/>
      </c>
      <c r="AI40" s="103" t="str">
        <f aca="true">IF(ISBLANK(OFFSET('Raw Data'!$A$3,MATCH('Data above threshold'!$A40,'Raw Data'!$B$4:$B$185,0),MATCH('Data above threshold'!AK$4,'Raw Data'!$3:$3,0)-1)),"", IFERROR($J40*OFFSET('Raw Data'!$A$3,MATCH('Data above threshold'!$A40,'Raw Data'!$B$4:$B$185,0),MATCH('Data above threshold'!AK$4,'Raw Data'!$3:$3,0)-1),"NA"))</f>
        <v/>
      </c>
      <c r="AJ40" s="103" t="str">
        <f aca="true">IF(ISBLANK(OFFSET('Raw Data'!$A$3,MATCH('Data above threshold'!$A40,'Raw Data'!$B$4:$B$185,0),MATCH('Data above threshold'!AL$4,'Raw Data'!$3:$3,0)-1)),"", IFERROR($J40*OFFSET('Raw Data'!$A$3,MATCH('Data above threshold'!$A40,'Raw Data'!$B$4:$B$185,0),MATCH('Data above threshold'!AL$4,'Raw Data'!$3:$3,0)-1),"NA"))</f>
        <v/>
      </c>
      <c r="AK40" s="103" t="str">
        <f aca="true">IF(ISBLANK(OFFSET('Raw Data'!$A$3,MATCH('Data above threshold'!$A40,'Raw Data'!$B$4:$B$185,0),MATCH('Data above threshold'!AM$4,'Raw Data'!$3:$3,0)-1)),"", IFERROR($J40*OFFSET('Raw Data'!$A$3,MATCH('Data above threshold'!$A40,'Raw Data'!$B$4:$B$185,0),MATCH('Data above threshold'!AM$4,'Raw Data'!$3:$3,0)-1),"NA"))</f>
        <v/>
      </c>
      <c r="AL40" s="103" t="str">
        <f aca="true">IF(ISBLANK(OFFSET('Raw Data'!$A$3,MATCH('Data above threshold'!$A40,'Raw Data'!$B$4:$B$185,0),MATCH('Data above threshold'!AN$4,'Raw Data'!$3:$3,0)-1)),"", IFERROR($J40*OFFSET('Raw Data'!$A$3,MATCH('Data above threshold'!$A40,'Raw Data'!$B$4:$B$185,0),MATCH('Data above threshold'!AN$4,'Raw Data'!$3:$3,0)-1),"NA"))</f>
        <v/>
      </c>
      <c r="AM40" s="103" t="str">
        <f aca="true">IF(ISBLANK(OFFSET('Raw Data'!$A$3,MATCH('Data above threshold'!$A40,'Raw Data'!$B$4:$B$185,0),MATCH('Data above threshold'!AO$4,'Raw Data'!$3:$3,0)-1)),"", IFERROR($J40*OFFSET('Raw Data'!$A$3,MATCH('Data above threshold'!$A40,'Raw Data'!$B$4:$B$185,0),MATCH('Data above threshold'!AO$4,'Raw Data'!$3:$3,0)-1),"NA"))</f>
        <v/>
      </c>
      <c r="AN40" s="103" t="str">
        <f aca="true">IF(ISBLANK(OFFSET('Raw Data'!$A$3,MATCH('Data above threshold'!$A40,'Raw Data'!$B$4:$B$185,0),MATCH('Data above threshold'!AP$4,'Raw Data'!$3:$3,0)-1)),"", IFERROR($J40*OFFSET('Raw Data'!$A$3,MATCH('Data above threshold'!$A40,'Raw Data'!$B$4:$B$185,0),MATCH('Data above threshold'!AP$4,'Raw Data'!$3:$3,0)-1),"NA"))</f>
        <v/>
      </c>
      <c r="AO40" s="103" t="str">
        <f aca="true">IF(ISBLANK(OFFSET('Raw Data'!$A$3,MATCH('Data above threshold'!$A40,'Raw Data'!$B$4:$B$185,0),MATCH('Data above threshold'!AQ$4,'Raw Data'!$3:$3,0)-1)),"", IFERROR($J40*OFFSET('Raw Data'!$A$3,MATCH('Data above threshold'!$A40,'Raw Data'!$B$4:$B$185,0),MATCH('Data above threshold'!AQ$4,'Raw Data'!$3:$3,0)-1),"NA"))</f>
        <v/>
      </c>
      <c r="AP40" s="103" t="str">
        <f aca="true">IF(ISBLANK(OFFSET('Raw Data'!$A$3,MATCH('Data above threshold'!$A40,'Raw Data'!$B$4:$B$185,0),MATCH('Data above threshold'!AR$4,'Raw Data'!$3:$3,0)-1)),"", IFERROR($J40*OFFSET('Raw Data'!$A$3,MATCH('Data above threshold'!$A40,'Raw Data'!$B$4:$B$185,0),MATCH('Data above threshold'!AR$4,'Raw Data'!$3:$3,0)-1),"NA"))</f>
        <v/>
      </c>
      <c r="AQ40" s="103" t="str">
        <f aca="true">IF(ISBLANK(OFFSET('Raw Data'!$A$3,MATCH('Data above threshold'!$A40,'Raw Data'!$B$4:$B$185,0),MATCH('Data above threshold'!AS$4,'Raw Data'!$3:$3,0)-1)),"", IFERROR($J40*OFFSET('Raw Data'!$A$3,MATCH('Data above threshold'!$A40,'Raw Data'!$B$4:$B$185,0),MATCH('Data above threshold'!AS$4,'Raw Data'!$3:$3,0)-1),"NA"))</f>
        <v/>
      </c>
      <c r="AR40" s="103" t="str">
        <f aca="true">IF(ISBLANK(OFFSET('Raw Data'!$A$3,MATCH('Data above threshold'!$A40,'Raw Data'!$B$4:$B$185,0),MATCH('Data above threshold'!AT$4,'Raw Data'!$3:$3,0)-1)),"", IFERROR($J40*OFFSET('Raw Data'!$A$3,MATCH('Data above threshold'!$A40,'Raw Data'!$B$4:$B$185,0),MATCH('Data above threshold'!AT$4,'Raw Data'!$3:$3,0)-1),"NA"))</f>
        <v/>
      </c>
      <c r="AS40" s="103" t="str">
        <f aca="true">IF(ISBLANK(OFFSET('Raw Data'!$A$3,MATCH('Data above threshold'!$A40,'Raw Data'!$B$4:$B$185,0),MATCH('Data above threshold'!AU$4,'Raw Data'!$3:$3,0)-1)),"", IFERROR($J40*OFFSET('Raw Data'!$A$3,MATCH('Data above threshold'!$A40,'Raw Data'!$B$4:$B$185,0),MATCH('Data above threshold'!AU$4,'Raw Data'!$3:$3,0)-1),"NA"))</f>
        <v/>
      </c>
      <c r="AT40" s="103" t="str">
        <f aca="true">IF(ISBLANK(OFFSET('Raw Data'!$A$3,MATCH('Data above threshold'!$A40,'Raw Data'!$B$4:$B$185,0),MATCH('Data above threshold'!AV$4,'Raw Data'!$3:$3,0)-1)),"", IFERROR($J40*OFFSET('Raw Data'!$A$3,MATCH('Data above threshold'!$A40,'Raw Data'!$B$4:$B$185,0),MATCH('Data above threshold'!AV$4,'Raw Data'!$3:$3,0)-1),"NA"))</f>
        <v/>
      </c>
      <c r="AU40" s="103" t="str">
        <f aca="true">IF(ISBLANK(OFFSET('Raw Data'!$A$3,MATCH('Data above threshold'!$A40,'Raw Data'!$B$4:$B$185,0),MATCH('Data above threshold'!AW$4,'Raw Data'!$3:$3,0)-1)),"", IFERROR($J40*OFFSET('Raw Data'!$A$3,MATCH('Data above threshold'!$A40,'Raw Data'!$B$4:$B$185,0),MATCH('Data above threshold'!AW$4,'Raw Data'!$3:$3,0)-1),"NA"))</f>
        <v/>
      </c>
      <c r="AV40" s="103" t="str">
        <f aca="true">IF(ISBLANK(OFFSET('Raw Data'!$A$3,MATCH('Data above threshold'!$A40,'Raw Data'!$B$4:$B$185,0),MATCH('Data above threshold'!AX$4,'Raw Data'!$3:$3,0)-1)),"", IFERROR($J40*OFFSET('Raw Data'!$A$3,MATCH('Data above threshold'!$A40,'Raw Data'!$B$4:$B$185,0),MATCH('Data above threshold'!AX$4,'Raw Data'!$3:$3,0)-1),"NA"))</f>
        <v/>
      </c>
      <c r="AW40" s="103" t="str">
        <f aca="true">IF(ISBLANK(OFFSET('Raw Data'!$A$3,MATCH('Data above threshold'!$A40,'Raw Data'!$B$4:$B$185,0),MATCH('Data above threshold'!AY$4,'Raw Data'!$3:$3,0)-1)),"", IFERROR($J40*OFFSET('Raw Data'!$A$3,MATCH('Data above threshold'!$A40,'Raw Data'!$B$4:$B$185,0),MATCH('Data above threshold'!AY$4,'Raw Data'!$3:$3,0)-1),"NA"))</f>
        <v/>
      </c>
      <c r="AX40" s="103" t="str">
        <f aca="true">IF(ISBLANK(OFFSET('Raw Data'!$A$3,MATCH('Data above threshold'!$A40,'Raw Data'!$B$4:$B$185,0),MATCH('Data above threshold'!AZ$4,'Raw Data'!$3:$3,0)-1)),"", IFERROR($J40*OFFSET('Raw Data'!$A$3,MATCH('Data above threshold'!$A40,'Raw Data'!$B$4:$B$185,0),MATCH('Data above threshold'!AZ$4,'Raw Data'!$3:$3,0)-1),"NA"))</f>
        <v/>
      </c>
      <c r="AY40" s="103" t="str">
        <f aca="true">IF(ISBLANK(OFFSET('Raw Data'!$A$3,MATCH('Data above threshold'!$A40,'Raw Data'!$B$4:$B$185,0),MATCH('Data above threshold'!BA$4,'Raw Data'!$3:$3,0)-1)),"", IFERROR($J40*OFFSET('Raw Data'!$A$3,MATCH('Data above threshold'!$A40,'Raw Data'!$B$4:$B$185,0),MATCH('Data above threshold'!BA$4,'Raw Data'!$3:$3,0)-1),"NA"))</f>
        <v/>
      </c>
      <c r="AZ40" s="103" t="str">
        <f aca="true">IF(ISBLANK(OFFSET('Raw Data'!$A$3,MATCH('Data above threshold'!$A40,'Raw Data'!$B$4:$B$185,0),MATCH('Data above threshold'!BB$4,'Raw Data'!$3:$3,0)-1)),"", IFERROR($J40*OFFSET('Raw Data'!$A$3,MATCH('Data above threshold'!$A40,'Raw Data'!$B$4:$B$185,0),MATCH('Data above threshold'!BB$4,'Raw Data'!$3:$3,0)-1),"NA"))</f>
        <v/>
      </c>
      <c r="BA40" s="103" t="str">
        <f aca="true">IF(ISBLANK(OFFSET('Raw Data'!$A$3,MATCH('Data above threshold'!$A40,'Raw Data'!$B$4:$B$185,0),MATCH('Data above threshold'!BC$4,'Raw Data'!$3:$3,0)-1)),"", IFERROR($J40*OFFSET('Raw Data'!$A$3,MATCH('Data above threshold'!$A40,'Raw Data'!$B$4:$B$185,0),MATCH('Data above threshold'!BC$4,'Raw Data'!$3:$3,0)-1),"NA"))</f>
        <v/>
      </c>
      <c r="BB40" s="103" t="str">
        <f aca="true">IF(ISBLANK(OFFSET('Raw Data'!$A$3,MATCH('Data above threshold'!$A40,'Raw Data'!$B$4:$B$185,0),MATCH('Data above threshold'!BD$4,'Raw Data'!$3:$3,0)-1)),"", IFERROR($J40*OFFSET('Raw Data'!$A$3,MATCH('Data above threshold'!$A40,'Raw Data'!$B$4:$B$185,0),MATCH('Data above threshold'!BD$4,'Raw Data'!$3:$3,0)-1),"NA"))</f>
        <v/>
      </c>
      <c r="BC40" s="103" t="str">
        <f aca="true">IF(ISBLANK(OFFSET('Raw Data'!$A$3,MATCH('Data above threshold'!$A40,'Raw Data'!$B$4:$B$185,0),MATCH('Data above threshold'!BE$4,'Raw Data'!$3:$3,0)-1)),"", IFERROR($J40*OFFSET('Raw Data'!$A$3,MATCH('Data above threshold'!$A40,'Raw Data'!$B$4:$B$185,0),MATCH('Data above threshold'!BE$4,'Raw Data'!$3:$3,0)-1),"NA"))</f>
        <v/>
      </c>
      <c r="BD40" s="103" t="str">
        <f aca="true">IF(ISBLANK(OFFSET('Raw Data'!$A$3,MATCH('Data above threshold'!$A40,'Raw Data'!$B$4:$B$185,0),MATCH('Data above threshold'!BF$4,'Raw Data'!$3:$3,0)-1)),"", IFERROR($J40*OFFSET('Raw Data'!$A$3,MATCH('Data above threshold'!$A40,'Raw Data'!$B$4:$B$185,0),MATCH('Data above threshold'!BF$4,'Raw Data'!$3:$3,0)-1),"NA"))</f>
        <v/>
      </c>
      <c r="BE40" s="103" t="str">
        <f aca="true">IF(ISBLANK(OFFSET('Raw Data'!$A$3,MATCH('Data above threshold'!$A40,'Raw Data'!$B$4:$B$185,0),MATCH('Data above threshold'!BG$4,'Raw Data'!$3:$3,0)-1)),"", IFERROR($J40*OFFSET('Raw Data'!$A$3,MATCH('Data above threshold'!$A40,'Raw Data'!$B$4:$B$185,0),MATCH('Data above threshold'!BG$4,'Raw Data'!$3:$3,0)-1),"NA"))</f>
        <v/>
      </c>
      <c r="BF40" s="103" t="str">
        <f aca="true">IF(ISBLANK(OFFSET('Raw Data'!$A$3,MATCH('Data above threshold'!$A40,'Raw Data'!$B$4:$B$185,0),MATCH('Data above threshold'!BH$4,'Raw Data'!$3:$3,0)-1)),"", IFERROR($J40*OFFSET('Raw Data'!$A$3,MATCH('Data above threshold'!$A40,'Raw Data'!$B$4:$B$185,0),MATCH('Data above threshold'!BH$4,'Raw Data'!$3:$3,0)-1),"NA"))</f>
        <v/>
      </c>
      <c r="BG40" s="103" t="str">
        <f aca="true">IF(ISBLANK(OFFSET('Raw Data'!$A$3,MATCH('Data above threshold'!$A40,'Raw Data'!$B$4:$B$185,0),MATCH('Data above threshold'!BI$4,'Raw Data'!$3:$3,0)-1)),"", IFERROR($J40*OFFSET('Raw Data'!$A$3,MATCH('Data above threshold'!$A40,'Raw Data'!$B$4:$B$185,0),MATCH('Data above threshold'!BI$4,'Raw Data'!$3:$3,0)-1),"NA"))</f>
        <v/>
      </c>
      <c r="BH40" s="103" t="str">
        <f aca="true">IF(ISBLANK(OFFSET('Raw Data'!$A$3,MATCH('Data above threshold'!$A40,'Raw Data'!$B$4:$B$185,0),MATCH('Data above threshold'!BJ$4,'Raw Data'!$3:$3,0)-1)),"", IFERROR($J40*OFFSET('Raw Data'!$A$3,MATCH('Data above threshold'!$A40,'Raw Data'!$B$4:$B$185,0),MATCH('Data above threshold'!BJ$4,'Raw Data'!$3:$3,0)-1),"NA"))</f>
        <v/>
      </c>
      <c r="BI40" s="103" t="str">
        <f aca="true">IF(ISBLANK(OFFSET('Raw Data'!$A$3,MATCH('Data above threshold'!$A40,'Raw Data'!$B$4:$B$185,0),MATCH('Data above threshold'!BK$4,'Raw Data'!$3:$3,0)-1)),"", IFERROR($J40*OFFSET('Raw Data'!$A$3,MATCH('Data above threshold'!$A40,'Raw Data'!$B$4:$B$185,0),MATCH('Data above threshold'!BK$4,'Raw Data'!$3:$3,0)-1),"NA"))</f>
        <v/>
      </c>
      <c r="BJ40" s="103" t="str">
        <f aca="true">IF(ISBLANK(OFFSET('Raw Data'!$A$3,MATCH('Data above threshold'!$A40,'Raw Data'!$B$4:$B$185,0),MATCH('Data above threshold'!BL$4,'Raw Data'!$3:$3,0)-1)),"", IFERROR($J40*OFFSET('Raw Data'!$A$3,MATCH('Data above threshold'!$A40,'Raw Data'!$B$4:$B$185,0),MATCH('Data above threshold'!BL$4,'Raw Data'!$3:$3,0)-1),"NA"))</f>
        <v/>
      </c>
      <c r="BK40" s="103" t="str">
        <f aca="true">IF(ISBLANK(OFFSET('Raw Data'!$A$3,MATCH('Data above threshold'!$A40,'Raw Data'!$B$4:$B$185,0),MATCH('Data above threshold'!BM$4,'Raw Data'!$3:$3,0)-1)),"", IFERROR($J40*OFFSET('Raw Data'!$A$3,MATCH('Data above threshold'!$A40,'Raw Data'!$B$4:$B$185,0),MATCH('Data above threshold'!BM$4,'Raw Data'!$3:$3,0)-1),"NA"))</f>
        <v/>
      </c>
      <c r="BL40" s="103" t="str">
        <f aca="true">IF(ISBLANK(OFFSET('Raw Data'!$A$3,MATCH('Data above threshold'!$A40,'Raw Data'!$B$4:$B$185,0),MATCH('Data above threshold'!BN$4,'Raw Data'!$3:$3,0)-1)),"", IFERROR($J40*OFFSET('Raw Data'!$A$3,MATCH('Data above threshold'!$A40,'Raw Data'!$B$4:$B$185,0),MATCH('Data above threshold'!BN$4,'Raw Data'!$3:$3,0)-1),"NA"))</f>
        <v/>
      </c>
      <c r="BM40" s="103" t="str">
        <f aca="true">IF(ISBLANK(OFFSET('Raw Data'!$A$3,MATCH('Data above threshold'!$A40,'Raw Data'!$B$4:$B$185,0),MATCH('Data above threshold'!BO$4,'Raw Data'!$3:$3,0)-1)),"", IFERROR($J40*OFFSET('Raw Data'!$A$3,MATCH('Data above threshold'!$A40,'Raw Data'!$B$4:$B$185,0),MATCH('Data above threshold'!BO$4,'Raw Data'!$3:$3,0)-1),"NA"))</f>
        <v/>
      </c>
      <c r="BN40" s="103" t="str">
        <f aca="true">IF(ISBLANK(OFFSET('Raw Data'!$A$3,MATCH('Data above threshold'!$A40,'Raw Data'!$B$4:$B$185,0),MATCH('Data above threshold'!BP$4,'Raw Data'!$3:$3,0)-1)),"", IFERROR($J40*OFFSET('Raw Data'!$A$3,MATCH('Data above threshold'!$A40,'Raw Data'!$B$4:$B$185,0),MATCH('Data above threshold'!BP$4,'Raw Data'!$3:$3,0)-1),"NA"))</f>
        <v/>
      </c>
      <c r="BO40" s="103" t="str">
        <f aca="true">IF(ISBLANK(OFFSET('Raw Data'!$A$3,MATCH('Data above threshold'!$A40,'Raw Data'!$B$4:$B$185,0),MATCH('Data above threshold'!BQ$4,'Raw Data'!$3:$3,0)-1)),"", IFERROR($J40*OFFSET('Raw Data'!$A$3,MATCH('Data above threshold'!$A40,'Raw Data'!$B$4:$B$185,0),MATCH('Data above threshold'!BQ$4,'Raw Data'!$3:$3,0)-1),"NA"))</f>
        <v/>
      </c>
      <c r="BP40" s="103" t="str">
        <f aca="true">IF(ISBLANK(OFFSET('Raw Data'!$A$3,MATCH('Data above threshold'!$A40,'Raw Data'!$B$4:$B$185,0),MATCH('Data above threshold'!BR$4,'Raw Data'!$3:$3,0)-1)),"", IFERROR($J40*OFFSET('Raw Data'!$A$3,MATCH('Data above threshold'!$A40,'Raw Data'!$B$4:$B$185,0),MATCH('Data above threshold'!BR$4,'Raw Data'!$3:$3,0)-1),"NA"))</f>
        <v/>
      </c>
      <c r="BQ40" s="103" t="str">
        <f aca="true">IF(ISBLANK(OFFSET('Raw Data'!$A$3,MATCH('Data above threshold'!$A40,'Raw Data'!$B$4:$B$185,0),MATCH('Data above threshold'!BS$4,'Raw Data'!$3:$3,0)-1)),"", IFERROR($J40*OFFSET('Raw Data'!$A$3,MATCH('Data above threshold'!$A40,'Raw Data'!$B$4:$B$185,0),MATCH('Data above threshold'!BS$4,'Raw Data'!$3:$3,0)-1),"NA"))</f>
        <v/>
      </c>
      <c r="BR40" s="103" t="str">
        <f aca="true">IF(ISBLANK(OFFSET('Raw Data'!$A$3,MATCH('Data above threshold'!$A40,'Raw Data'!$B$4:$B$185,0),MATCH('Data above threshold'!BT$4,'Raw Data'!$3:$3,0)-1)),"", IFERROR($J40*OFFSET('Raw Data'!$A$3,MATCH('Data above threshold'!$A40,'Raw Data'!$B$4:$B$185,0),MATCH('Data above threshold'!BT$4,'Raw Data'!$3:$3,0)-1),"NA"))</f>
        <v/>
      </c>
      <c r="BS40" s="103" t="str">
        <f aca="true">IF(ISBLANK(OFFSET('Raw Data'!$A$3,MATCH('Data above threshold'!$A40,'Raw Data'!$B$4:$B$185,0),MATCH('Data above threshold'!BU$4,'Raw Data'!$3:$3,0)-1)),"", IFERROR($J40*OFFSET('Raw Data'!$A$3,MATCH('Data above threshold'!$A40,'Raw Data'!$B$4:$B$185,0),MATCH('Data above threshold'!BU$4,'Raw Data'!$3:$3,0)-1),"NA"))</f>
        <v/>
      </c>
      <c r="BT40" s="103" t="str">
        <f aca="true">IF(ISBLANK(OFFSET('Raw Data'!$A$3,MATCH('Data above threshold'!$A40,'Raw Data'!$B$4:$B$185,0),MATCH('Data above threshold'!BV$4,'Raw Data'!$3:$3,0)-1)),"", IFERROR($J40*OFFSET('Raw Data'!$A$3,MATCH('Data above threshold'!$A40,'Raw Data'!$B$4:$B$185,0),MATCH('Data above threshold'!BV$4,'Raw Data'!$3:$3,0)-1),"NA"))</f>
        <v/>
      </c>
      <c r="BU40" s="103" t="str">
        <f aca="true">IF(ISBLANK(OFFSET('Raw Data'!$A$3,MATCH('Data above threshold'!$A40,'Raw Data'!$B$4:$B$185,0),MATCH('Data above threshold'!BW$4,'Raw Data'!$3:$3,0)-1)),"", IFERROR($J40*OFFSET('Raw Data'!$A$3,MATCH('Data above threshold'!$A40,'Raw Data'!$B$4:$B$185,0),MATCH('Data above threshold'!BW$4,'Raw Data'!$3:$3,0)-1),"NA"))</f>
        <v/>
      </c>
      <c r="BV40" s="103" t="str">
        <f aca="true">IF(ISBLANK(OFFSET('Raw Data'!$A$3,MATCH('Data above threshold'!$A40,'Raw Data'!$B$4:$B$185,0),MATCH('Data above threshold'!BX$4,'Raw Data'!$3:$3,0)-1)),"", IFERROR($J40*OFFSET('Raw Data'!$A$3,MATCH('Data above threshold'!$A40,'Raw Data'!$B$4:$B$185,0),MATCH('Data above threshold'!BX$4,'Raw Data'!$3:$3,0)-1),"NA"))</f>
        <v/>
      </c>
      <c r="BW40" s="103" t="str">
        <f aca="true">IF(ISBLANK(OFFSET('Raw Data'!$A$3,MATCH('Data above threshold'!$A40,'Raw Data'!$B$4:$B$185,0),MATCH('Data above threshold'!BY$4,'Raw Data'!$3:$3,0)-1)),"", IFERROR($J40*OFFSET('Raw Data'!$A$3,MATCH('Data above threshold'!$A40,'Raw Data'!$B$4:$B$185,0),MATCH('Data above threshold'!BY$4,'Raw Data'!$3:$3,0)-1),"NA"))</f>
        <v/>
      </c>
      <c r="BX40" s="103" t="str">
        <f aca="true">IF(ISBLANK(OFFSET('Raw Data'!$A$3,MATCH('Data above threshold'!$A40,'Raw Data'!$B$4:$B$185,0),MATCH('Data above threshold'!BZ$4,'Raw Data'!$3:$3,0)-1)),"", IFERROR($J40*OFFSET('Raw Data'!$A$3,MATCH('Data above threshold'!$A40,'Raw Data'!$B$4:$B$185,0),MATCH('Data above threshold'!BZ$4,'Raw Data'!$3:$3,0)-1),"NA"))</f>
        <v/>
      </c>
      <c r="BY40" s="103" t="str">
        <f aca="true">IF(ISBLANK(OFFSET('Raw Data'!$A$3,MATCH('Data above threshold'!$A40,'Raw Data'!$B$4:$B$185,0),MATCH('Data above threshold'!CA$4,'Raw Data'!$3:$3,0)-1)),"", IFERROR($J40*OFFSET('Raw Data'!$A$3,MATCH('Data above threshold'!$A40,'Raw Data'!$B$4:$B$185,0),MATCH('Data above threshold'!CA$4,'Raw Data'!$3:$3,0)-1),"NA"))</f>
        <v/>
      </c>
      <c r="BZ40" s="103" t="str">
        <f aca="true">IF(ISBLANK(OFFSET('Raw Data'!$A$3,MATCH('Data above threshold'!$A40,'Raw Data'!$B$4:$B$185,0),MATCH('Data above threshold'!CB$4,'Raw Data'!$3:$3,0)-1)),"", IFERROR($J40*OFFSET('Raw Data'!$A$3,MATCH('Data above threshold'!$A40,'Raw Data'!$B$4:$B$185,0),MATCH('Data above threshold'!CB$4,'Raw Data'!$3:$3,0)-1),"NA"))</f>
        <v/>
      </c>
      <c r="CA40" s="103" t="str">
        <f aca="true">IF(ISBLANK(OFFSET('Raw Data'!$A$3,MATCH('Data above threshold'!$A40,'Raw Data'!$B$4:$B$185,0),MATCH('Data above threshold'!CC$4,'Raw Data'!$3:$3,0)-1)),"", IFERROR($J40*OFFSET('Raw Data'!$A$3,MATCH('Data above threshold'!$A40,'Raw Data'!$B$4:$B$185,0),MATCH('Data above threshold'!CC$4,'Raw Data'!$3:$3,0)-1),"NA"))</f>
        <v/>
      </c>
      <c r="CB40" s="103" t="str">
        <f aca="true">IF(ISBLANK(OFFSET('Raw Data'!$A$3,MATCH('Data above threshold'!$A40,'Raw Data'!$B$4:$B$185,0),MATCH('Data above threshold'!CD$4,'Raw Data'!$3:$3,0)-1)),"", IFERROR($J40*OFFSET('Raw Data'!$A$3,MATCH('Data above threshold'!$A40,'Raw Data'!$B$4:$B$185,0),MATCH('Data above threshold'!CD$4,'Raw Data'!$3:$3,0)-1),"NA"))</f>
        <v/>
      </c>
      <c r="CC40" s="103" t="str">
        <f aca="true">IF(ISBLANK(OFFSET('Raw Data'!$A$3,MATCH('Data above threshold'!$A40,'Raw Data'!$B$4:$B$185,0),MATCH('Data above threshold'!CE$4,'Raw Data'!$3:$3,0)-1)),"", IFERROR($J40*OFFSET('Raw Data'!$A$3,MATCH('Data above threshold'!$A40,'Raw Data'!$B$4:$B$185,0),MATCH('Data above threshold'!CE$4,'Raw Data'!$3:$3,0)-1),"NA"))</f>
        <v/>
      </c>
      <c r="CD40" s="103" t="str">
        <f aca="true">IF(ISBLANK(OFFSET('Raw Data'!$A$3,MATCH('Data above threshold'!$A40,'Raw Data'!$B$4:$B$185,0),MATCH('Data above threshold'!CF$4,'Raw Data'!$3:$3,0)-1)),"", IFERROR($J40*OFFSET('Raw Data'!$A$3,MATCH('Data above threshold'!$A40,'Raw Data'!$B$4:$B$185,0),MATCH('Data above threshold'!CF$4,'Raw Data'!$3:$3,0)-1),"NA"))</f>
        <v/>
      </c>
      <c r="CE40" s="103" t="str">
        <f aca="true">IF(ISBLANK(OFFSET('Raw Data'!$A$3,MATCH('Data above threshold'!$A40,'Raw Data'!$B$4:$B$185,0),MATCH('Data above threshold'!CG$4,'Raw Data'!$3:$3,0)-1)),"", IFERROR($J40*OFFSET('Raw Data'!$A$3,MATCH('Data above threshold'!$A40,'Raw Data'!$B$4:$B$185,0),MATCH('Data above threshold'!CG$4,'Raw Data'!$3:$3,0)-1),"NA"))</f>
        <v/>
      </c>
      <c r="CF40" s="103" t="str">
        <f aca="true">IF(ISBLANK(OFFSET('Raw Data'!$A$3,MATCH('Data above threshold'!$A40,'Raw Data'!$B$4:$B$185,0),MATCH('Data above threshold'!CH$4,'Raw Data'!$3:$3,0)-1)),"", IFERROR($J40*OFFSET('Raw Data'!$A$3,MATCH('Data above threshold'!$A40,'Raw Data'!$B$4:$B$185,0),MATCH('Data above threshold'!CH$4,'Raw Data'!$3:$3,0)-1),"NA"))</f>
        <v/>
      </c>
      <c r="CG40" s="103" t="str">
        <f aca="true">IF(ISBLANK(OFFSET('Raw Data'!$A$3,MATCH('Data above threshold'!$A40,'Raw Data'!$B$4:$B$185,0),MATCH('Data above threshold'!CI$4,'Raw Data'!$3:$3,0)-1)),"", IFERROR($J40*OFFSET('Raw Data'!$A$3,MATCH('Data above threshold'!$A40,'Raw Data'!$B$4:$B$185,0),MATCH('Data above threshold'!CI$4,'Raw Data'!$3:$3,0)-1),"NA"))</f>
        <v/>
      </c>
      <c r="CH40" s="103" t="str">
        <f aca="true">IF(ISBLANK(OFFSET('Raw Data'!$A$3,MATCH('Data above threshold'!$A40,'Raw Data'!$B$4:$B$185,0),MATCH('Data above threshold'!CJ$4,'Raw Data'!$3:$3,0)-1)),"", IFERROR($J40*OFFSET('Raw Data'!$A$3,MATCH('Data above threshold'!$A40,'Raw Data'!$B$4:$B$185,0),MATCH('Data above threshold'!CJ$4,'Raw Data'!$3:$3,0)-1),"NA"))</f>
        <v/>
      </c>
      <c r="CI40" s="103" t="str">
        <f aca="true">IF(ISBLANK(OFFSET('Raw Data'!$A$3,MATCH('Data above threshold'!$A40,'Raw Data'!$B$4:$B$185,0),MATCH('Data above threshold'!CK$4,'Raw Data'!$3:$3,0)-1)),"", IFERROR($J40*OFFSET('Raw Data'!$A$3,MATCH('Data above threshold'!$A40,'Raw Data'!$B$4:$B$185,0),MATCH('Data above threshold'!CK$4,'Raw Data'!$3:$3,0)-1),"NA"))</f>
        <v/>
      </c>
      <c r="CJ40" s="103" t="str">
        <f aca="true">IF(ISBLANK(OFFSET('Raw Data'!$A$3,MATCH('Data above threshold'!$A40,'Raw Data'!$B$4:$B$185,0),MATCH('Data above threshold'!CL$4,'Raw Data'!$3:$3,0)-1)),"", IFERROR($J40*OFFSET('Raw Data'!$A$3,MATCH('Data above threshold'!$A40,'Raw Data'!$B$4:$B$185,0),MATCH('Data above threshold'!CL$4,'Raw Data'!$3:$3,0)-1),"NA"))</f>
        <v/>
      </c>
      <c r="CK40" s="103" t="str">
        <f aca="true">IF(ISBLANK(OFFSET('Raw Data'!$A$3,MATCH('Data above threshold'!$A40,'Raw Data'!$B$4:$B$185,0),MATCH('Data above threshold'!CM$4,'Raw Data'!$3:$3,0)-1)),"", IFERROR($J40*OFFSET('Raw Data'!$A$3,MATCH('Data above threshold'!$A40,'Raw Data'!$B$4:$B$185,0),MATCH('Data above threshold'!CM$4,'Raw Data'!$3:$3,0)-1),"NA"))</f>
        <v/>
      </c>
      <c r="CL40" s="103" t="str">
        <f aca="true">IF(ISBLANK(OFFSET('Raw Data'!$A$3,MATCH('Data above threshold'!$A40,'Raw Data'!$B$4:$B$185,0),MATCH('Data above threshold'!CN$4,'Raw Data'!$3:$3,0)-1)),"", IFERROR($J40*OFFSET('Raw Data'!$A$3,MATCH('Data above threshold'!$A40,'Raw Data'!$B$4:$B$185,0),MATCH('Data above threshold'!CN$4,'Raw Data'!$3:$3,0)-1),"NA"))</f>
        <v/>
      </c>
      <c r="CM40" s="103" t="str">
        <f aca="true">IF(ISBLANK(OFFSET('Raw Data'!$A$3,MATCH('Data above threshold'!$A40,'Raw Data'!$B$4:$B$185,0),MATCH('Data above threshold'!CO$4,'Raw Data'!$3:$3,0)-1)),"", IFERROR($J40*OFFSET('Raw Data'!$A$3,MATCH('Data above threshold'!$A40,'Raw Data'!$B$4:$B$185,0),MATCH('Data above threshold'!CO$4,'Raw Data'!$3:$3,0)-1),"NA"))</f>
        <v/>
      </c>
      <c r="CN40" s="103" t="str">
        <f aca="true">IF(ISBLANK(OFFSET('Raw Data'!$A$3,MATCH('Data above threshold'!$A40,'Raw Data'!$B$4:$B$185,0),MATCH('Data above threshold'!CP$4,'Raw Data'!$3:$3,0)-1)),"", IFERROR($J40*OFFSET('Raw Data'!$A$3,MATCH('Data above threshold'!$A40,'Raw Data'!$B$4:$B$185,0),MATCH('Data above threshold'!CP$4,'Raw Data'!$3:$3,0)-1),"NA"))</f>
        <v/>
      </c>
      <c r="CO40" s="103" t="str">
        <f aca="true">IF(ISBLANK(OFFSET('Raw Data'!$A$3,MATCH('Data above threshold'!$A40,'Raw Data'!$B$4:$B$185,0),MATCH('Data above threshold'!CQ$4,'Raw Data'!$3:$3,0)-1)),"", IFERROR($J40*OFFSET('Raw Data'!$A$3,MATCH('Data above threshold'!$A40,'Raw Data'!$B$4:$B$185,0),MATCH('Data above threshold'!CQ$4,'Raw Data'!$3:$3,0)-1),"NA"))</f>
        <v/>
      </c>
      <c r="CP40" s="103" t="str">
        <f aca="true">IF(ISBLANK(OFFSET('Raw Data'!$A$3,MATCH('Data above threshold'!$A40,'Raw Data'!$B$4:$B$185,0),MATCH('Data above threshold'!CR$4,'Raw Data'!$3:$3,0)-1)),"", IFERROR($J40*OFFSET('Raw Data'!$A$3,MATCH('Data above threshold'!$A40,'Raw Data'!$B$4:$B$185,0),MATCH('Data above threshold'!CR$4,'Raw Data'!$3:$3,0)-1),"NA"))</f>
        <v/>
      </c>
    </row>
    <row r="41" s="103" customFormat="true" ht="15.5" hidden="false" customHeight="false" outlineLevel="0" collapsed="false">
      <c r="A41" s="107" t="n">
        <v>2121</v>
      </c>
      <c r="B41" s="107" t="n">
        <v>4</v>
      </c>
      <c r="C41" s="103" t="str">
        <f aca="true">IF(ISBLANK(OFFSET('Raw Data'!$A$3,MATCH($A41,'Raw Data'!$B$4:$B$185,0),MATCH(C$4,'Raw Data'!$3:$3,0)-1)),"",OFFSET('Raw Data'!$A$3,MATCH($A41,'Raw Data'!$B$4:$B$185,0),MATCH(C$4,'Raw Data'!$3:$3,0)-1))</f>
        <v/>
      </c>
      <c r="D41" s="103" t="str">
        <f aca="true">IF(ISBLANK(OFFSET('Raw Data'!$A$3,MATCH($A41,'Raw Data'!$B$4:$B$185,0),MATCH(D$4,'Raw Data'!$3:$3,0)-1)),"",OFFSET('Raw Data'!$A$3,MATCH($A41,'Raw Data'!$B$4:$B$185,0),MATCH(D$4,'Raw Data'!$3:$3,0)-1))</f>
        <v>Law on consumer protection </v>
      </c>
      <c r="E41" s="103" t="str">
        <f aca="true">IF(ISBLANK(OFFSET('Raw Data'!$A$3,MATCH($A41,'Raw Data'!$B$4:$B$185,0),MATCH(E$4,'Raw Data'!$3:$3,0)-1)),"",OFFSET('Raw Data'!$A$3,MATCH($A41,'Raw Data'!$B$4:$B$185,0),MATCH(E$4,'Raw Data'!$3:$3,0)-1))</f>
        <v/>
      </c>
      <c r="F41" s="103" t="str">
        <f aca="true">IF(ISBLANK(OFFSET('Raw Data'!$A$3,MATCH($A41,'Raw Data'!$B$4:$B$185,0),MATCH(F$4,'Raw Data'!$3:$3,0)-1)),"",OFFSET('Raw Data'!$A$3,MATCH($A41,'Raw Data'!$B$4:$B$185,0),MATCH(F$4,'Raw Data'!$3:$3,0)-1))</f>
        <v/>
      </c>
      <c r="G41" s="103" t="s">
        <v>217</v>
      </c>
      <c r="H41" s="103" t="str">
        <f aca="true">IF(ISBLANK(OFFSET('Raw Data'!$A$3,MATCH($A41,'Raw Data'!$B$4:$B$185,0),MATCH(H$4,'Raw Data'!$3:$3,0)-1)),"",OFFSET('Raw Data'!$A$3,MATCH($A41,'Raw Data'!$B$4:$B$185,0),MATCH(H$4,'Raw Data'!$3:$3,0)-1))</f>
        <v>1 = in draft; 2 = yes</v>
      </c>
      <c r="I41" s="103" t="str">
        <f aca="true">IF(ISBLANK(OFFSET('Raw Data'!$A$3,MATCH($A41,'Raw Data'!$B$4:$B$185,0),MATCH(I$4,'Raw Data'!$3:$3,0)-1)),"",OFFSET('Raw Data'!$A$3,MATCH($A41,'Raw Data'!$B$4:$B$185,0),MATCH(I$4,'Raw Data'!$3:$3,0)-1))</f>
        <v>Plus</v>
      </c>
      <c r="J41" s="103" t="n">
        <f aca="false">IF(I41="","",IF(I41="Minus",-1,1))</f>
        <v>1</v>
      </c>
      <c r="K41" s="105" t="n">
        <f aca="false" t="array" ref="K41:K41">IFERROR(SKEW(IF(ISNUMBER(O41:CP41),O41:CP41,"")),"")</f>
        <v>-1.17162455831058</v>
      </c>
      <c r="L41" s="103" t="n">
        <f aca="true">IF(ISBLANK(OFFSET('Data above threshold'!$A$4,MATCH('Data above threshold'!$A41,'Data above threshold'!$A$5:$A$185,0),MATCH('Data above threshold'!N$4,'Data above threshold'!$4:$4,0)-1)),1,OFFSET('Data above threshold'!$A$4,MATCH('Data above threshold'!$A41,'Data above threshold'!$A$5:$A$185,0),MATCH('Data above threshold'!N$4,'Data above threshold'!$4:$4,0)-1))</f>
        <v>0</v>
      </c>
      <c r="M41" s="103" t="str">
        <f aca="true">IF(ISBLANK(OFFSET('Data above threshold'!$A$4,MATCH('Data above threshold'!$A41,'Data above threshold'!$A$5:$A$185,0),MATCH('Data above threshold'!O$4,'Data above threshold'!$4:$4,0)-1)),"",OFFSET('Data above threshold'!$A$4,MATCH('Data above threshold'!$A41,'Data above threshold'!$A$5:$A$185,0),MATCH('Data above threshold'!O$4,'Data above threshold'!$4:$4,0)-1))</f>
        <v/>
      </c>
      <c r="N41" s="106" t="n">
        <f aca="false" t="array" ref="N41:N41">IF(B41&lt;4,"",1-IFERROR(SUM(ISNUMBER(O41:CP41)*(1-$O$3:$CP$3))/COUNTIF($O$3:$CP$3,0),0))</f>
        <v>0</v>
      </c>
      <c r="O41" s="103" t="n">
        <f aca="true">IF(ISBLANK(OFFSET('Raw Data'!$A$3,MATCH('Data above threshold'!$A41,'Raw Data'!$B$4:$B$185,0),MATCH('Data above threshold'!Q$4,'Raw Data'!$3:$3,0)-1)),"", IFERROR($J41*OFFSET('Raw Data'!$A$3,MATCH('Data above threshold'!$A41,'Raw Data'!$B$4:$B$185,0),MATCH('Data above threshold'!Q$4,'Raw Data'!$3:$3,0)-1),"NA"))</f>
        <v>2</v>
      </c>
      <c r="P41" s="103" t="n">
        <f aca="true">IF(ISBLANK(OFFSET('Raw Data'!$A$3,MATCH('Data above threshold'!$A41,'Raw Data'!$B$4:$B$185,0),MATCH('Data above threshold'!R$4,'Raw Data'!$3:$3,0)-1)),"", IFERROR($J41*OFFSET('Raw Data'!$A$3,MATCH('Data above threshold'!$A41,'Raw Data'!$B$4:$B$185,0),MATCH('Data above threshold'!R$4,'Raw Data'!$3:$3,0)-1),"NA"))</f>
        <v>2</v>
      </c>
      <c r="Q41" s="103" t="n">
        <f aca="true">IF(ISBLANK(OFFSET('Raw Data'!$A$3,MATCH('Data above threshold'!$A41,'Raw Data'!$B$4:$B$185,0),MATCH('Data above threshold'!S$4,'Raw Data'!$3:$3,0)-1)),"", IFERROR($J41*OFFSET('Raw Data'!$A$3,MATCH('Data above threshold'!$A41,'Raw Data'!$B$4:$B$185,0),MATCH('Data above threshold'!S$4,'Raw Data'!$3:$3,0)-1),"NA"))</f>
        <v>2</v>
      </c>
      <c r="R41" s="103" t="n">
        <f aca="true">IF(ISBLANK(OFFSET('Raw Data'!$A$3,MATCH('Data above threshold'!$A41,'Raw Data'!$B$4:$B$185,0),MATCH('Data above threshold'!T$4,'Raw Data'!$3:$3,0)-1)),"", IFERROR($J41*OFFSET('Raw Data'!$A$3,MATCH('Data above threshold'!$A41,'Raw Data'!$B$4:$B$185,0),MATCH('Data above threshold'!T$4,'Raw Data'!$3:$3,0)-1),"NA"))</f>
        <v>2</v>
      </c>
      <c r="S41" s="103" t="n">
        <f aca="true">IF(ISBLANK(OFFSET('Raw Data'!$A$3,MATCH('Data above threshold'!$A41,'Raw Data'!$B$4:$B$185,0),MATCH('Data above threshold'!U$4,'Raw Data'!$3:$3,0)-1)),"", IFERROR($J41*OFFSET('Raw Data'!$A$3,MATCH('Data above threshold'!$A41,'Raw Data'!$B$4:$B$185,0),MATCH('Data above threshold'!U$4,'Raw Data'!$3:$3,0)-1),"NA"))</f>
        <v>2</v>
      </c>
      <c r="T41" s="103" t="n">
        <f aca="true">IF(ISBLANK(OFFSET('Raw Data'!$A$3,MATCH('Data above threshold'!$A41,'Raw Data'!$B$4:$B$185,0),MATCH('Data above threshold'!V$4,'Raw Data'!$3:$3,0)-1)),"", IFERROR($J41*OFFSET('Raw Data'!$A$3,MATCH('Data above threshold'!$A41,'Raw Data'!$B$4:$B$185,0),MATCH('Data above threshold'!V$4,'Raw Data'!$3:$3,0)-1),"NA"))</f>
        <v>2</v>
      </c>
      <c r="U41" s="103" t="n">
        <f aca="true">IF(ISBLANK(OFFSET('Raw Data'!$A$3,MATCH('Data above threshold'!$A41,'Raw Data'!$B$4:$B$185,0),MATCH('Data above threshold'!W$4,'Raw Data'!$3:$3,0)-1)),"", IFERROR($J41*OFFSET('Raw Data'!$A$3,MATCH('Data above threshold'!$A41,'Raw Data'!$B$4:$B$185,0),MATCH('Data above threshold'!W$4,'Raw Data'!$3:$3,0)-1),"NA"))</f>
        <v>2</v>
      </c>
      <c r="V41" s="103" t="n">
        <f aca="true">IF(ISBLANK(OFFSET('Raw Data'!$A$3,MATCH('Data above threshold'!$A41,'Raw Data'!$B$4:$B$185,0),MATCH('Data above threshold'!X$4,'Raw Data'!$3:$3,0)-1)),"", IFERROR($J41*OFFSET('Raw Data'!$A$3,MATCH('Data above threshold'!$A41,'Raw Data'!$B$4:$B$185,0),MATCH('Data above threshold'!X$4,'Raw Data'!$3:$3,0)-1),"NA"))</f>
        <v>2</v>
      </c>
      <c r="W41" s="103" t="n">
        <f aca="true">IF(ISBLANK(OFFSET('Raw Data'!$A$3,MATCH('Data above threshold'!$A41,'Raw Data'!$B$4:$B$185,0),MATCH('Data above threshold'!Y$4,'Raw Data'!$3:$3,0)-1)),"", IFERROR($J41*OFFSET('Raw Data'!$A$3,MATCH('Data above threshold'!$A41,'Raw Data'!$B$4:$B$185,0),MATCH('Data above threshold'!Y$4,'Raw Data'!$3:$3,0)-1),"NA"))</f>
        <v>2</v>
      </c>
      <c r="X41" s="103" t="n">
        <f aca="true">IF(ISBLANK(OFFSET('Raw Data'!$A$3,MATCH('Data above threshold'!$A41,'Raw Data'!$B$4:$B$185,0),MATCH('Data above threshold'!Z$4,'Raw Data'!$3:$3,0)-1)),"", IFERROR($J41*OFFSET('Raw Data'!$A$3,MATCH('Data above threshold'!$A41,'Raw Data'!$B$4:$B$185,0),MATCH('Data above threshold'!Z$4,'Raw Data'!$3:$3,0)-1),"NA"))</f>
        <v>2</v>
      </c>
      <c r="Y41" s="103" t="n">
        <f aca="true">IF(ISBLANK(OFFSET('Raw Data'!$A$3,MATCH('Data above threshold'!$A41,'Raw Data'!$B$4:$B$185,0),MATCH('Data above threshold'!AA$4,'Raw Data'!$3:$3,0)-1)),"", IFERROR($J41*OFFSET('Raw Data'!$A$3,MATCH('Data above threshold'!$A41,'Raw Data'!$B$4:$B$185,0),MATCH('Data above threshold'!AA$4,'Raw Data'!$3:$3,0)-1),"NA"))</f>
        <v>2</v>
      </c>
      <c r="Z41" s="103" t="n">
        <f aca="true">IF(ISBLANK(OFFSET('Raw Data'!$A$3,MATCH('Data above threshold'!$A41,'Raw Data'!$B$4:$B$185,0),MATCH('Data above threshold'!AB$4,'Raw Data'!$3:$3,0)-1)),"", IFERROR($J41*OFFSET('Raw Data'!$A$3,MATCH('Data above threshold'!$A41,'Raw Data'!$B$4:$B$185,0),MATCH('Data above threshold'!AB$4,'Raw Data'!$3:$3,0)-1),"NA"))</f>
        <v>1</v>
      </c>
      <c r="AA41" s="103" t="n">
        <f aca="true">IF(ISBLANK(OFFSET('Raw Data'!$A$3,MATCH('Data above threshold'!$A41,'Raw Data'!$B$4:$B$185,0),MATCH('Data above threshold'!AC$4,'Raw Data'!$3:$3,0)-1)),"", IFERROR($J41*OFFSET('Raw Data'!$A$3,MATCH('Data above threshold'!$A41,'Raw Data'!$B$4:$B$185,0),MATCH('Data above threshold'!AC$4,'Raw Data'!$3:$3,0)-1),"NA"))</f>
        <v>2</v>
      </c>
      <c r="AB41" s="103" t="n">
        <f aca="true">IF(ISBLANK(OFFSET('Raw Data'!$A$3,MATCH('Data above threshold'!$A41,'Raw Data'!$B$4:$B$185,0),MATCH('Data above threshold'!AD$4,'Raw Data'!$3:$3,0)-1)),"", IFERROR($J41*OFFSET('Raw Data'!$A$3,MATCH('Data above threshold'!$A41,'Raw Data'!$B$4:$B$185,0),MATCH('Data above threshold'!AD$4,'Raw Data'!$3:$3,0)-1),"NA"))</f>
        <v>2</v>
      </c>
      <c r="AC41" s="103" t="n">
        <f aca="true">IF(ISBLANK(OFFSET('Raw Data'!$A$3,MATCH('Data above threshold'!$A41,'Raw Data'!$B$4:$B$185,0),MATCH('Data above threshold'!AE$4,'Raw Data'!$3:$3,0)-1)),"", IFERROR($J41*OFFSET('Raw Data'!$A$3,MATCH('Data above threshold'!$A41,'Raw Data'!$B$4:$B$185,0),MATCH('Data above threshold'!AE$4,'Raw Data'!$3:$3,0)-1),"NA"))</f>
        <v>2</v>
      </c>
      <c r="AD41" s="103" t="n">
        <f aca="true">IF(ISBLANK(OFFSET('Raw Data'!$A$3,MATCH('Data above threshold'!$A41,'Raw Data'!$B$4:$B$185,0),MATCH('Data above threshold'!AF$4,'Raw Data'!$3:$3,0)-1)),"", IFERROR($J41*OFFSET('Raw Data'!$A$3,MATCH('Data above threshold'!$A41,'Raw Data'!$B$4:$B$185,0),MATCH('Data above threshold'!AF$4,'Raw Data'!$3:$3,0)-1),"NA"))</f>
        <v>2</v>
      </c>
      <c r="AE41" s="103" t="n">
        <f aca="true">IF(ISBLANK(OFFSET('Raw Data'!$A$3,MATCH('Data above threshold'!$A41,'Raw Data'!$B$4:$B$185,0),MATCH('Data above threshold'!AG$4,'Raw Data'!$3:$3,0)-1)),"", IFERROR($J41*OFFSET('Raw Data'!$A$3,MATCH('Data above threshold'!$A41,'Raw Data'!$B$4:$B$185,0),MATCH('Data above threshold'!AG$4,'Raw Data'!$3:$3,0)-1),"NA"))</f>
        <v>2</v>
      </c>
      <c r="AF41" s="103" t="n">
        <f aca="true">IF(ISBLANK(OFFSET('Raw Data'!$A$3,MATCH('Data above threshold'!$A41,'Raw Data'!$B$4:$B$185,0),MATCH('Data above threshold'!AH$4,'Raw Data'!$3:$3,0)-1)),"", IFERROR($J41*OFFSET('Raw Data'!$A$3,MATCH('Data above threshold'!$A41,'Raw Data'!$B$4:$B$185,0),MATCH('Data above threshold'!AH$4,'Raw Data'!$3:$3,0)-1),"NA"))</f>
        <v>2</v>
      </c>
      <c r="AG41" s="103" t="n">
        <f aca="true">IF(ISBLANK(OFFSET('Raw Data'!$A$3,MATCH('Data above threshold'!$A41,'Raw Data'!$B$4:$B$185,0),MATCH('Data above threshold'!AI$4,'Raw Data'!$3:$3,0)-1)),"", IFERROR($J41*OFFSET('Raw Data'!$A$3,MATCH('Data above threshold'!$A41,'Raw Data'!$B$4:$B$185,0),MATCH('Data above threshold'!AI$4,'Raw Data'!$3:$3,0)-1),"NA"))</f>
        <v>2</v>
      </c>
      <c r="AH41" s="103" t="n">
        <f aca="true">IF(ISBLANK(OFFSET('Raw Data'!$A$3,MATCH('Data above threshold'!$A41,'Raw Data'!$B$4:$B$185,0),MATCH('Data above threshold'!AJ$4,'Raw Data'!$3:$3,0)-1)),"", IFERROR($J41*OFFSET('Raw Data'!$A$3,MATCH('Data above threshold'!$A41,'Raw Data'!$B$4:$B$185,0),MATCH('Data above threshold'!AJ$4,'Raw Data'!$3:$3,0)-1),"NA"))</f>
        <v>2</v>
      </c>
      <c r="AI41" s="103" t="n">
        <f aca="true">IF(ISBLANK(OFFSET('Raw Data'!$A$3,MATCH('Data above threshold'!$A41,'Raw Data'!$B$4:$B$185,0),MATCH('Data above threshold'!AK$4,'Raw Data'!$3:$3,0)-1)),"", IFERROR($J41*OFFSET('Raw Data'!$A$3,MATCH('Data above threshold'!$A41,'Raw Data'!$B$4:$B$185,0),MATCH('Data above threshold'!AK$4,'Raw Data'!$3:$3,0)-1),"NA"))</f>
        <v>2</v>
      </c>
      <c r="AJ41" s="103" t="n">
        <f aca="true">IF(ISBLANK(OFFSET('Raw Data'!$A$3,MATCH('Data above threshold'!$A41,'Raw Data'!$B$4:$B$185,0),MATCH('Data above threshold'!AL$4,'Raw Data'!$3:$3,0)-1)),"", IFERROR($J41*OFFSET('Raw Data'!$A$3,MATCH('Data above threshold'!$A41,'Raw Data'!$B$4:$B$185,0),MATCH('Data above threshold'!AL$4,'Raw Data'!$3:$3,0)-1),"NA"))</f>
        <v>2</v>
      </c>
      <c r="AK41" s="103" t="n">
        <f aca="true">IF(ISBLANK(OFFSET('Raw Data'!$A$3,MATCH('Data above threshold'!$A41,'Raw Data'!$B$4:$B$185,0),MATCH('Data above threshold'!AM$4,'Raw Data'!$3:$3,0)-1)),"", IFERROR($J41*OFFSET('Raw Data'!$A$3,MATCH('Data above threshold'!$A41,'Raw Data'!$B$4:$B$185,0),MATCH('Data above threshold'!AM$4,'Raw Data'!$3:$3,0)-1),"NA"))</f>
        <v>2</v>
      </c>
      <c r="AL41" s="103" t="n">
        <f aca="true">IF(ISBLANK(OFFSET('Raw Data'!$A$3,MATCH('Data above threshold'!$A41,'Raw Data'!$B$4:$B$185,0),MATCH('Data above threshold'!AN$4,'Raw Data'!$3:$3,0)-1)),"", IFERROR($J41*OFFSET('Raw Data'!$A$3,MATCH('Data above threshold'!$A41,'Raw Data'!$B$4:$B$185,0),MATCH('Data above threshold'!AN$4,'Raw Data'!$3:$3,0)-1),"NA"))</f>
        <v>0</v>
      </c>
      <c r="AM41" s="103" t="n">
        <f aca="true">IF(ISBLANK(OFFSET('Raw Data'!$A$3,MATCH('Data above threshold'!$A41,'Raw Data'!$B$4:$B$185,0),MATCH('Data above threshold'!AO$4,'Raw Data'!$3:$3,0)-1)),"", IFERROR($J41*OFFSET('Raw Data'!$A$3,MATCH('Data above threshold'!$A41,'Raw Data'!$B$4:$B$185,0),MATCH('Data above threshold'!AO$4,'Raw Data'!$3:$3,0)-1),"NA"))</f>
        <v>2</v>
      </c>
      <c r="AN41" s="103" t="n">
        <f aca="true">IF(ISBLANK(OFFSET('Raw Data'!$A$3,MATCH('Data above threshold'!$A41,'Raw Data'!$B$4:$B$185,0),MATCH('Data above threshold'!AP$4,'Raw Data'!$3:$3,0)-1)),"", IFERROR($J41*OFFSET('Raw Data'!$A$3,MATCH('Data above threshold'!$A41,'Raw Data'!$B$4:$B$185,0),MATCH('Data above threshold'!AP$4,'Raw Data'!$3:$3,0)-1),"NA"))</f>
        <v>2</v>
      </c>
      <c r="AO41" s="103" t="n">
        <f aca="true">IF(ISBLANK(OFFSET('Raw Data'!$A$3,MATCH('Data above threshold'!$A41,'Raw Data'!$B$4:$B$185,0),MATCH('Data above threshold'!AQ$4,'Raw Data'!$3:$3,0)-1)),"", IFERROR($J41*OFFSET('Raw Data'!$A$3,MATCH('Data above threshold'!$A41,'Raw Data'!$B$4:$B$185,0),MATCH('Data above threshold'!AQ$4,'Raw Data'!$3:$3,0)-1),"NA"))</f>
        <v>2</v>
      </c>
      <c r="AP41" s="103" t="n">
        <f aca="true">IF(ISBLANK(OFFSET('Raw Data'!$A$3,MATCH('Data above threshold'!$A41,'Raw Data'!$B$4:$B$185,0),MATCH('Data above threshold'!AR$4,'Raw Data'!$3:$3,0)-1)),"", IFERROR($J41*OFFSET('Raw Data'!$A$3,MATCH('Data above threshold'!$A41,'Raw Data'!$B$4:$B$185,0),MATCH('Data above threshold'!AR$4,'Raw Data'!$3:$3,0)-1),"NA"))</f>
        <v>0</v>
      </c>
      <c r="AQ41" s="103" t="n">
        <f aca="true">IF(ISBLANK(OFFSET('Raw Data'!$A$3,MATCH('Data above threshold'!$A41,'Raw Data'!$B$4:$B$185,0),MATCH('Data above threshold'!AS$4,'Raw Data'!$3:$3,0)-1)),"", IFERROR($J41*OFFSET('Raw Data'!$A$3,MATCH('Data above threshold'!$A41,'Raw Data'!$B$4:$B$185,0),MATCH('Data above threshold'!AS$4,'Raw Data'!$3:$3,0)-1),"NA"))</f>
        <v>2</v>
      </c>
      <c r="AR41" s="103" t="n">
        <f aca="true">IF(ISBLANK(OFFSET('Raw Data'!$A$3,MATCH('Data above threshold'!$A41,'Raw Data'!$B$4:$B$185,0),MATCH('Data above threshold'!AT$4,'Raw Data'!$3:$3,0)-1)),"", IFERROR($J41*OFFSET('Raw Data'!$A$3,MATCH('Data above threshold'!$A41,'Raw Data'!$B$4:$B$185,0),MATCH('Data above threshold'!AT$4,'Raw Data'!$3:$3,0)-1),"NA"))</f>
        <v>2</v>
      </c>
      <c r="AS41" s="103" t="n">
        <f aca="true">IF(ISBLANK(OFFSET('Raw Data'!$A$3,MATCH('Data above threshold'!$A41,'Raw Data'!$B$4:$B$185,0),MATCH('Data above threshold'!AU$4,'Raw Data'!$3:$3,0)-1)),"", IFERROR($J41*OFFSET('Raw Data'!$A$3,MATCH('Data above threshold'!$A41,'Raw Data'!$B$4:$B$185,0),MATCH('Data above threshold'!AU$4,'Raw Data'!$3:$3,0)-1),"NA"))</f>
        <v>2</v>
      </c>
      <c r="AT41" s="103" t="n">
        <f aca="true">IF(ISBLANK(OFFSET('Raw Data'!$A$3,MATCH('Data above threshold'!$A41,'Raw Data'!$B$4:$B$185,0),MATCH('Data above threshold'!AV$4,'Raw Data'!$3:$3,0)-1)),"", IFERROR($J41*OFFSET('Raw Data'!$A$3,MATCH('Data above threshold'!$A41,'Raw Data'!$B$4:$B$185,0),MATCH('Data above threshold'!AV$4,'Raw Data'!$3:$3,0)-1),"NA"))</f>
        <v>2</v>
      </c>
      <c r="AU41" s="103" t="n">
        <f aca="true">IF(ISBLANK(OFFSET('Raw Data'!$A$3,MATCH('Data above threshold'!$A41,'Raw Data'!$B$4:$B$185,0),MATCH('Data above threshold'!AW$4,'Raw Data'!$3:$3,0)-1)),"", IFERROR($J41*OFFSET('Raw Data'!$A$3,MATCH('Data above threshold'!$A41,'Raw Data'!$B$4:$B$185,0),MATCH('Data above threshold'!AW$4,'Raw Data'!$3:$3,0)-1),"NA"))</f>
        <v>0</v>
      </c>
      <c r="AV41" s="103" t="n">
        <f aca="true">IF(ISBLANK(OFFSET('Raw Data'!$A$3,MATCH('Data above threshold'!$A41,'Raw Data'!$B$4:$B$185,0),MATCH('Data above threshold'!AX$4,'Raw Data'!$3:$3,0)-1)),"", IFERROR($J41*OFFSET('Raw Data'!$A$3,MATCH('Data above threshold'!$A41,'Raw Data'!$B$4:$B$185,0),MATCH('Data above threshold'!AX$4,'Raw Data'!$3:$3,0)-1),"NA"))</f>
        <v>0</v>
      </c>
      <c r="AW41" s="103" t="n">
        <f aca="true">IF(ISBLANK(OFFSET('Raw Data'!$A$3,MATCH('Data above threshold'!$A41,'Raw Data'!$B$4:$B$185,0),MATCH('Data above threshold'!AY$4,'Raw Data'!$3:$3,0)-1)),"", IFERROR($J41*OFFSET('Raw Data'!$A$3,MATCH('Data above threshold'!$A41,'Raw Data'!$B$4:$B$185,0),MATCH('Data above threshold'!AY$4,'Raw Data'!$3:$3,0)-1),"NA"))</f>
        <v>2</v>
      </c>
      <c r="AX41" s="103" t="n">
        <f aca="true">IF(ISBLANK(OFFSET('Raw Data'!$A$3,MATCH('Data above threshold'!$A41,'Raw Data'!$B$4:$B$185,0),MATCH('Data above threshold'!AZ$4,'Raw Data'!$3:$3,0)-1)),"", IFERROR($J41*OFFSET('Raw Data'!$A$3,MATCH('Data above threshold'!$A41,'Raw Data'!$B$4:$B$185,0),MATCH('Data above threshold'!AZ$4,'Raw Data'!$3:$3,0)-1),"NA"))</f>
        <v>2</v>
      </c>
      <c r="AY41" s="103" t="n">
        <f aca="true">IF(ISBLANK(OFFSET('Raw Data'!$A$3,MATCH('Data above threshold'!$A41,'Raw Data'!$B$4:$B$185,0),MATCH('Data above threshold'!BA$4,'Raw Data'!$3:$3,0)-1)),"", IFERROR($J41*OFFSET('Raw Data'!$A$3,MATCH('Data above threshold'!$A41,'Raw Data'!$B$4:$B$185,0),MATCH('Data above threshold'!BA$4,'Raw Data'!$3:$3,0)-1),"NA"))</f>
        <v>2</v>
      </c>
      <c r="AZ41" s="103" t="n">
        <f aca="true">IF(ISBLANK(OFFSET('Raw Data'!$A$3,MATCH('Data above threshold'!$A41,'Raw Data'!$B$4:$B$185,0),MATCH('Data above threshold'!BB$4,'Raw Data'!$3:$3,0)-1)),"", IFERROR($J41*OFFSET('Raw Data'!$A$3,MATCH('Data above threshold'!$A41,'Raw Data'!$B$4:$B$185,0),MATCH('Data above threshold'!BB$4,'Raw Data'!$3:$3,0)-1),"NA"))</f>
        <v>2</v>
      </c>
      <c r="BA41" s="103" t="n">
        <f aca="true">IF(ISBLANK(OFFSET('Raw Data'!$A$3,MATCH('Data above threshold'!$A41,'Raw Data'!$B$4:$B$185,0),MATCH('Data above threshold'!BC$4,'Raw Data'!$3:$3,0)-1)),"", IFERROR($J41*OFFSET('Raw Data'!$A$3,MATCH('Data above threshold'!$A41,'Raw Data'!$B$4:$B$185,0),MATCH('Data above threshold'!BC$4,'Raw Data'!$3:$3,0)-1),"NA"))</f>
        <v>2</v>
      </c>
      <c r="BB41" s="103" t="n">
        <f aca="true">IF(ISBLANK(OFFSET('Raw Data'!$A$3,MATCH('Data above threshold'!$A41,'Raw Data'!$B$4:$B$185,0),MATCH('Data above threshold'!BD$4,'Raw Data'!$3:$3,0)-1)),"", IFERROR($J41*OFFSET('Raw Data'!$A$3,MATCH('Data above threshold'!$A41,'Raw Data'!$B$4:$B$185,0),MATCH('Data above threshold'!BD$4,'Raw Data'!$3:$3,0)-1),"NA"))</f>
        <v>1</v>
      </c>
      <c r="BC41" s="103" t="n">
        <f aca="true">IF(ISBLANK(OFFSET('Raw Data'!$A$3,MATCH('Data above threshold'!$A41,'Raw Data'!$B$4:$B$185,0),MATCH('Data above threshold'!BE$4,'Raw Data'!$3:$3,0)-1)),"", IFERROR($J41*OFFSET('Raw Data'!$A$3,MATCH('Data above threshold'!$A41,'Raw Data'!$B$4:$B$185,0),MATCH('Data above threshold'!BE$4,'Raw Data'!$3:$3,0)-1),"NA"))</f>
        <v>2</v>
      </c>
      <c r="BD41" s="103" t="n">
        <f aca="true">IF(ISBLANK(OFFSET('Raw Data'!$A$3,MATCH('Data above threshold'!$A41,'Raw Data'!$B$4:$B$185,0),MATCH('Data above threshold'!BF$4,'Raw Data'!$3:$3,0)-1)),"", IFERROR($J41*OFFSET('Raw Data'!$A$3,MATCH('Data above threshold'!$A41,'Raw Data'!$B$4:$B$185,0),MATCH('Data above threshold'!BF$4,'Raw Data'!$3:$3,0)-1),"NA"))</f>
        <v>0</v>
      </c>
      <c r="BE41" s="103" t="n">
        <f aca="true">IF(ISBLANK(OFFSET('Raw Data'!$A$3,MATCH('Data above threshold'!$A41,'Raw Data'!$B$4:$B$185,0),MATCH('Data above threshold'!BG$4,'Raw Data'!$3:$3,0)-1)),"", IFERROR($J41*OFFSET('Raw Data'!$A$3,MATCH('Data above threshold'!$A41,'Raw Data'!$B$4:$B$185,0),MATCH('Data above threshold'!BG$4,'Raw Data'!$3:$3,0)-1),"NA"))</f>
        <v>2</v>
      </c>
      <c r="BF41" s="103" t="n">
        <f aca="true">IF(ISBLANK(OFFSET('Raw Data'!$A$3,MATCH('Data above threshold'!$A41,'Raw Data'!$B$4:$B$185,0),MATCH('Data above threshold'!BH$4,'Raw Data'!$3:$3,0)-1)),"", IFERROR($J41*OFFSET('Raw Data'!$A$3,MATCH('Data above threshold'!$A41,'Raw Data'!$B$4:$B$185,0),MATCH('Data above threshold'!BH$4,'Raw Data'!$3:$3,0)-1),"NA"))</f>
        <v>2</v>
      </c>
      <c r="BG41" s="103" t="n">
        <f aca="true">IF(ISBLANK(OFFSET('Raw Data'!$A$3,MATCH('Data above threshold'!$A41,'Raw Data'!$B$4:$B$185,0),MATCH('Data above threshold'!BI$4,'Raw Data'!$3:$3,0)-1)),"", IFERROR($J41*OFFSET('Raw Data'!$A$3,MATCH('Data above threshold'!$A41,'Raw Data'!$B$4:$B$185,0),MATCH('Data above threshold'!BI$4,'Raw Data'!$3:$3,0)-1),"NA"))</f>
        <v>0</v>
      </c>
      <c r="BH41" s="103" t="n">
        <f aca="true">IF(ISBLANK(OFFSET('Raw Data'!$A$3,MATCH('Data above threshold'!$A41,'Raw Data'!$B$4:$B$185,0),MATCH('Data above threshold'!BJ$4,'Raw Data'!$3:$3,0)-1)),"", IFERROR($J41*OFFSET('Raw Data'!$A$3,MATCH('Data above threshold'!$A41,'Raw Data'!$B$4:$B$185,0),MATCH('Data above threshold'!BJ$4,'Raw Data'!$3:$3,0)-1),"NA"))</f>
        <v>0</v>
      </c>
      <c r="BI41" s="103" t="n">
        <f aca="true">IF(ISBLANK(OFFSET('Raw Data'!$A$3,MATCH('Data above threshold'!$A41,'Raw Data'!$B$4:$B$185,0),MATCH('Data above threshold'!BK$4,'Raw Data'!$3:$3,0)-1)),"", IFERROR($J41*OFFSET('Raw Data'!$A$3,MATCH('Data above threshold'!$A41,'Raw Data'!$B$4:$B$185,0),MATCH('Data above threshold'!BK$4,'Raw Data'!$3:$3,0)-1),"NA"))</f>
        <v>2</v>
      </c>
      <c r="BJ41" s="103" t="n">
        <f aca="true">IF(ISBLANK(OFFSET('Raw Data'!$A$3,MATCH('Data above threshold'!$A41,'Raw Data'!$B$4:$B$185,0),MATCH('Data above threshold'!BL$4,'Raw Data'!$3:$3,0)-1)),"", IFERROR($J41*OFFSET('Raw Data'!$A$3,MATCH('Data above threshold'!$A41,'Raw Data'!$B$4:$B$185,0),MATCH('Data above threshold'!BL$4,'Raw Data'!$3:$3,0)-1),"NA"))</f>
        <v>0</v>
      </c>
      <c r="BK41" s="103" t="n">
        <f aca="true">IF(ISBLANK(OFFSET('Raw Data'!$A$3,MATCH('Data above threshold'!$A41,'Raw Data'!$B$4:$B$185,0),MATCH('Data above threshold'!BM$4,'Raw Data'!$3:$3,0)-1)),"", IFERROR($J41*OFFSET('Raw Data'!$A$3,MATCH('Data above threshold'!$A41,'Raw Data'!$B$4:$B$185,0),MATCH('Data above threshold'!BM$4,'Raw Data'!$3:$3,0)-1),"NA"))</f>
        <v>2</v>
      </c>
      <c r="BL41" s="103" t="n">
        <f aca="true">IF(ISBLANK(OFFSET('Raw Data'!$A$3,MATCH('Data above threshold'!$A41,'Raw Data'!$B$4:$B$185,0),MATCH('Data above threshold'!BN$4,'Raw Data'!$3:$3,0)-1)),"", IFERROR($J41*OFFSET('Raw Data'!$A$3,MATCH('Data above threshold'!$A41,'Raw Data'!$B$4:$B$185,0),MATCH('Data above threshold'!BN$4,'Raw Data'!$3:$3,0)-1),"NA"))</f>
        <v>2</v>
      </c>
      <c r="BM41" s="103" t="n">
        <f aca="true">IF(ISBLANK(OFFSET('Raw Data'!$A$3,MATCH('Data above threshold'!$A41,'Raw Data'!$B$4:$B$185,0),MATCH('Data above threshold'!BO$4,'Raw Data'!$3:$3,0)-1)),"", IFERROR($J41*OFFSET('Raw Data'!$A$3,MATCH('Data above threshold'!$A41,'Raw Data'!$B$4:$B$185,0),MATCH('Data above threshold'!BO$4,'Raw Data'!$3:$3,0)-1),"NA"))</f>
        <v>2</v>
      </c>
      <c r="BN41" s="103" t="n">
        <f aca="true">IF(ISBLANK(OFFSET('Raw Data'!$A$3,MATCH('Data above threshold'!$A41,'Raw Data'!$B$4:$B$185,0),MATCH('Data above threshold'!BP$4,'Raw Data'!$3:$3,0)-1)),"", IFERROR($J41*OFFSET('Raw Data'!$A$3,MATCH('Data above threshold'!$A41,'Raw Data'!$B$4:$B$185,0),MATCH('Data above threshold'!BP$4,'Raw Data'!$3:$3,0)-1),"NA"))</f>
        <v>2</v>
      </c>
      <c r="BO41" s="103" t="n">
        <f aca="true">IF(ISBLANK(OFFSET('Raw Data'!$A$3,MATCH('Data above threshold'!$A41,'Raw Data'!$B$4:$B$185,0),MATCH('Data above threshold'!BQ$4,'Raw Data'!$3:$3,0)-1)),"", IFERROR($J41*OFFSET('Raw Data'!$A$3,MATCH('Data above threshold'!$A41,'Raw Data'!$B$4:$B$185,0),MATCH('Data above threshold'!BQ$4,'Raw Data'!$3:$3,0)-1),"NA"))</f>
        <v>2</v>
      </c>
      <c r="BP41" s="103" t="n">
        <f aca="true">IF(ISBLANK(OFFSET('Raw Data'!$A$3,MATCH('Data above threshold'!$A41,'Raw Data'!$B$4:$B$185,0),MATCH('Data above threshold'!BR$4,'Raw Data'!$3:$3,0)-1)),"", IFERROR($J41*OFFSET('Raw Data'!$A$3,MATCH('Data above threshold'!$A41,'Raw Data'!$B$4:$B$185,0),MATCH('Data above threshold'!BR$4,'Raw Data'!$3:$3,0)-1),"NA"))</f>
        <v>0</v>
      </c>
      <c r="BQ41" s="103" t="n">
        <f aca="true">IF(ISBLANK(OFFSET('Raw Data'!$A$3,MATCH('Data above threshold'!$A41,'Raw Data'!$B$4:$B$185,0),MATCH('Data above threshold'!BS$4,'Raw Data'!$3:$3,0)-1)),"", IFERROR($J41*OFFSET('Raw Data'!$A$3,MATCH('Data above threshold'!$A41,'Raw Data'!$B$4:$B$185,0),MATCH('Data above threshold'!BS$4,'Raw Data'!$3:$3,0)-1),"NA"))</f>
        <v>2</v>
      </c>
      <c r="BR41" s="103" t="n">
        <f aca="true">IF(ISBLANK(OFFSET('Raw Data'!$A$3,MATCH('Data above threshold'!$A41,'Raw Data'!$B$4:$B$185,0),MATCH('Data above threshold'!BT$4,'Raw Data'!$3:$3,0)-1)),"", IFERROR($J41*OFFSET('Raw Data'!$A$3,MATCH('Data above threshold'!$A41,'Raw Data'!$B$4:$B$185,0),MATCH('Data above threshold'!BT$4,'Raw Data'!$3:$3,0)-1),"NA"))</f>
        <v>2</v>
      </c>
      <c r="BS41" s="103" t="n">
        <f aca="true">IF(ISBLANK(OFFSET('Raw Data'!$A$3,MATCH('Data above threshold'!$A41,'Raw Data'!$B$4:$B$185,0),MATCH('Data above threshold'!BU$4,'Raw Data'!$3:$3,0)-1)),"", IFERROR($J41*OFFSET('Raw Data'!$A$3,MATCH('Data above threshold'!$A41,'Raw Data'!$B$4:$B$185,0),MATCH('Data above threshold'!BU$4,'Raw Data'!$3:$3,0)-1),"NA"))</f>
        <v>2</v>
      </c>
      <c r="BT41" s="103" t="n">
        <f aca="true">IF(ISBLANK(OFFSET('Raw Data'!$A$3,MATCH('Data above threshold'!$A41,'Raw Data'!$B$4:$B$185,0),MATCH('Data above threshold'!BV$4,'Raw Data'!$3:$3,0)-1)),"", IFERROR($J41*OFFSET('Raw Data'!$A$3,MATCH('Data above threshold'!$A41,'Raw Data'!$B$4:$B$185,0),MATCH('Data above threshold'!BV$4,'Raw Data'!$3:$3,0)-1),"NA"))</f>
        <v>0</v>
      </c>
      <c r="BU41" s="103" t="n">
        <f aca="true">IF(ISBLANK(OFFSET('Raw Data'!$A$3,MATCH('Data above threshold'!$A41,'Raw Data'!$B$4:$B$185,0),MATCH('Data above threshold'!BW$4,'Raw Data'!$3:$3,0)-1)),"", IFERROR($J41*OFFSET('Raw Data'!$A$3,MATCH('Data above threshold'!$A41,'Raw Data'!$B$4:$B$185,0),MATCH('Data above threshold'!BW$4,'Raw Data'!$3:$3,0)-1),"NA"))</f>
        <v>1</v>
      </c>
      <c r="BV41" s="103" t="n">
        <f aca="true">IF(ISBLANK(OFFSET('Raw Data'!$A$3,MATCH('Data above threshold'!$A41,'Raw Data'!$B$4:$B$185,0),MATCH('Data above threshold'!BX$4,'Raw Data'!$3:$3,0)-1)),"", IFERROR($J41*OFFSET('Raw Data'!$A$3,MATCH('Data above threshold'!$A41,'Raw Data'!$B$4:$B$185,0),MATCH('Data above threshold'!BX$4,'Raw Data'!$3:$3,0)-1),"NA"))</f>
        <v>2</v>
      </c>
      <c r="BW41" s="103" t="n">
        <f aca="true">IF(ISBLANK(OFFSET('Raw Data'!$A$3,MATCH('Data above threshold'!$A41,'Raw Data'!$B$4:$B$185,0),MATCH('Data above threshold'!BY$4,'Raw Data'!$3:$3,0)-1)),"", IFERROR($J41*OFFSET('Raw Data'!$A$3,MATCH('Data above threshold'!$A41,'Raw Data'!$B$4:$B$185,0),MATCH('Data above threshold'!BY$4,'Raw Data'!$3:$3,0)-1),"NA"))</f>
        <v>2</v>
      </c>
      <c r="BX41" s="103" t="n">
        <f aca="true">IF(ISBLANK(OFFSET('Raw Data'!$A$3,MATCH('Data above threshold'!$A41,'Raw Data'!$B$4:$B$185,0),MATCH('Data above threshold'!BZ$4,'Raw Data'!$3:$3,0)-1)),"", IFERROR($J41*OFFSET('Raw Data'!$A$3,MATCH('Data above threshold'!$A41,'Raw Data'!$B$4:$B$185,0),MATCH('Data above threshold'!BZ$4,'Raw Data'!$3:$3,0)-1),"NA"))</f>
        <v>1</v>
      </c>
      <c r="BY41" s="103" t="n">
        <f aca="true">IF(ISBLANK(OFFSET('Raw Data'!$A$3,MATCH('Data above threshold'!$A41,'Raw Data'!$B$4:$B$185,0),MATCH('Data above threshold'!CA$4,'Raw Data'!$3:$3,0)-1)),"", IFERROR($J41*OFFSET('Raw Data'!$A$3,MATCH('Data above threshold'!$A41,'Raw Data'!$B$4:$B$185,0),MATCH('Data above threshold'!CA$4,'Raw Data'!$3:$3,0)-1),"NA"))</f>
        <v>2</v>
      </c>
      <c r="BZ41" s="103" t="n">
        <f aca="true">IF(ISBLANK(OFFSET('Raw Data'!$A$3,MATCH('Data above threshold'!$A41,'Raw Data'!$B$4:$B$185,0),MATCH('Data above threshold'!CB$4,'Raw Data'!$3:$3,0)-1)),"", IFERROR($J41*OFFSET('Raw Data'!$A$3,MATCH('Data above threshold'!$A41,'Raw Data'!$B$4:$B$185,0),MATCH('Data above threshold'!CB$4,'Raw Data'!$3:$3,0)-1),"NA"))</f>
        <v>0</v>
      </c>
      <c r="CA41" s="103" t="n">
        <f aca="true">IF(ISBLANK(OFFSET('Raw Data'!$A$3,MATCH('Data above threshold'!$A41,'Raw Data'!$B$4:$B$185,0),MATCH('Data above threshold'!CC$4,'Raw Data'!$3:$3,0)-1)),"", IFERROR($J41*OFFSET('Raw Data'!$A$3,MATCH('Data above threshold'!$A41,'Raw Data'!$B$4:$B$185,0),MATCH('Data above threshold'!CC$4,'Raw Data'!$3:$3,0)-1),"NA"))</f>
        <v>2</v>
      </c>
      <c r="CB41" s="103" t="n">
        <f aca="true">IF(ISBLANK(OFFSET('Raw Data'!$A$3,MATCH('Data above threshold'!$A41,'Raw Data'!$B$4:$B$185,0),MATCH('Data above threshold'!CD$4,'Raw Data'!$3:$3,0)-1)),"", IFERROR($J41*OFFSET('Raw Data'!$A$3,MATCH('Data above threshold'!$A41,'Raw Data'!$B$4:$B$185,0),MATCH('Data above threshold'!CD$4,'Raw Data'!$3:$3,0)-1),"NA"))</f>
        <v>2</v>
      </c>
      <c r="CC41" s="103" t="n">
        <f aca="true">IF(ISBLANK(OFFSET('Raw Data'!$A$3,MATCH('Data above threshold'!$A41,'Raw Data'!$B$4:$B$185,0),MATCH('Data above threshold'!CE$4,'Raw Data'!$3:$3,0)-1)),"", IFERROR($J41*OFFSET('Raw Data'!$A$3,MATCH('Data above threshold'!$A41,'Raw Data'!$B$4:$B$185,0),MATCH('Data above threshold'!CE$4,'Raw Data'!$3:$3,0)-1),"NA"))</f>
        <v>0</v>
      </c>
      <c r="CD41" s="103" t="n">
        <f aca="true">IF(ISBLANK(OFFSET('Raw Data'!$A$3,MATCH('Data above threshold'!$A41,'Raw Data'!$B$4:$B$185,0),MATCH('Data above threshold'!CF$4,'Raw Data'!$3:$3,0)-1)),"", IFERROR($J41*OFFSET('Raw Data'!$A$3,MATCH('Data above threshold'!$A41,'Raw Data'!$B$4:$B$185,0),MATCH('Data above threshold'!CF$4,'Raw Data'!$3:$3,0)-1),"NA"))</f>
        <v>1</v>
      </c>
      <c r="CE41" s="103" t="n">
        <f aca="true">IF(ISBLANK(OFFSET('Raw Data'!$A$3,MATCH('Data above threshold'!$A41,'Raw Data'!$B$4:$B$185,0),MATCH('Data above threshold'!CG$4,'Raw Data'!$3:$3,0)-1)),"", IFERROR($J41*OFFSET('Raw Data'!$A$3,MATCH('Data above threshold'!$A41,'Raw Data'!$B$4:$B$185,0),MATCH('Data above threshold'!CG$4,'Raw Data'!$3:$3,0)-1),"NA"))</f>
        <v>0</v>
      </c>
      <c r="CF41" s="103" t="n">
        <f aca="true">IF(ISBLANK(OFFSET('Raw Data'!$A$3,MATCH('Data above threshold'!$A41,'Raw Data'!$B$4:$B$185,0),MATCH('Data above threshold'!CH$4,'Raw Data'!$3:$3,0)-1)),"", IFERROR($J41*OFFSET('Raw Data'!$A$3,MATCH('Data above threshold'!$A41,'Raw Data'!$B$4:$B$185,0),MATCH('Data above threshold'!CH$4,'Raw Data'!$3:$3,0)-1),"NA"))</f>
        <v>2</v>
      </c>
      <c r="CG41" s="103" t="n">
        <f aca="true">IF(ISBLANK(OFFSET('Raw Data'!$A$3,MATCH('Data above threshold'!$A41,'Raw Data'!$B$4:$B$185,0),MATCH('Data above threshold'!CI$4,'Raw Data'!$3:$3,0)-1)),"", IFERROR($J41*OFFSET('Raw Data'!$A$3,MATCH('Data above threshold'!$A41,'Raw Data'!$B$4:$B$185,0),MATCH('Data above threshold'!CI$4,'Raw Data'!$3:$3,0)-1),"NA"))</f>
        <v>0</v>
      </c>
      <c r="CH41" s="103" t="n">
        <f aca="true">IF(ISBLANK(OFFSET('Raw Data'!$A$3,MATCH('Data above threshold'!$A41,'Raw Data'!$B$4:$B$185,0),MATCH('Data above threshold'!CJ$4,'Raw Data'!$3:$3,0)-1)),"", IFERROR($J41*OFFSET('Raw Data'!$A$3,MATCH('Data above threshold'!$A41,'Raw Data'!$B$4:$B$185,0),MATCH('Data above threshold'!CJ$4,'Raw Data'!$3:$3,0)-1),"NA"))</f>
        <v>1</v>
      </c>
      <c r="CI41" s="103" t="n">
        <f aca="true">IF(ISBLANK(OFFSET('Raw Data'!$A$3,MATCH('Data above threshold'!$A41,'Raw Data'!$B$4:$B$185,0),MATCH('Data above threshold'!CK$4,'Raw Data'!$3:$3,0)-1)),"", IFERROR($J41*OFFSET('Raw Data'!$A$3,MATCH('Data above threshold'!$A41,'Raw Data'!$B$4:$B$185,0),MATCH('Data above threshold'!CK$4,'Raw Data'!$3:$3,0)-1),"NA"))</f>
        <v>0</v>
      </c>
      <c r="CJ41" s="103" t="n">
        <f aca="true">IF(ISBLANK(OFFSET('Raw Data'!$A$3,MATCH('Data above threshold'!$A41,'Raw Data'!$B$4:$B$185,0),MATCH('Data above threshold'!CL$4,'Raw Data'!$3:$3,0)-1)),"", IFERROR($J41*OFFSET('Raw Data'!$A$3,MATCH('Data above threshold'!$A41,'Raw Data'!$B$4:$B$185,0),MATCH('Data above threshold'!CL$4,'Raw Data'!$3:$3,0)-1),"NA"))</f>
        <v>2</v>
      </c>
      <c r="CK41" s="103" t="n">
        <f aca="true">IF(ISBLANK(OFFSET('Raw Data'!$A$3,MATCH('Data above threshold'!$A41,'Raw Data'!$B$4:$B$185,0),MATCH('Data above threshold'!CM$4,'Raw Data'!$3:$3,0)-1)),"", IFERROR($J41*OFFSET('Raw Data'!$A$3,MATCH('Data above threshold'!$A41,'Raw Data'!$B$4:$B$185,0),MATCH('Data above threshold'!CM$4,'Raw Data'!$3:$3,0)-1),"NA"))</f>
        <v>2</v>
      </c>
      <c r="CL41" s="103" t="n">
        <f aca="true">IF(ISBLANK(OFFSET('Raw Data'!$A$3,MATCH('Data above threshold'!$A41,'Raw Data'!$B$4:$B$185,0),MATCH('Data above threshold'!CN$4,'Raw Data'!$3:$3,0)-1)),"", IFERROR($J41*OFFSET('Raw Data'!$A$3,MATCH('Data above threshold'!$A41,'Raw Data'!$B$4:$B$185,0),MATCH('Data above threshold'!CN$4,'Raw Data'!$3:$3,0)-1),"NA"))</f>
        <v>2</v>
      </c>
      <c r="CM41" s="103" t="n">
        <f aca="true">IF(ISBLANK(OFFSET('Raw Data'!$A$3,MATCH('Data above threshold'!$A41,'Raw Data'!$B$4:$B$185,0),MATCH('Data above threshold'!CO$4,'Raw Data'!$3:$3,0)-1)),"", IFERROR($J41*OFFSET('Raw Data'!$A$3,MATCH('Data above threshold'!$A41,'Raw Data'!$B$4:$B$185,0),MATCH('Data above threshold'!CO$4,'Raw Data'!$3:$3,0)-1),"NA"))</f>
        <v>2</v>
      </c>
      <c r="CN41" s="103" t="n">
        <f aca="true">IF(ISBLANK(OFFSET('Raw Data'!$A$3,MATCH('Data above threshold'!$A41,'Raw Data'!$B$4:$B$185,0),MATCH('Data above threshold'!CP$4,'Raw Data'!$3:$3,0)-1)),"", IFERROR($J41*OFFSET('Raw Data'!$A$3,MATCH('Data above threshold'!$A41,'Raw Data'!$B$4:$B$185,0),MATCH('Data above threshold'!CP$4,'Raw Data'!$3:$3,0)-1),"NA"))</f>
        <v>0</v>
      </c>
      <c r="CO41" s="103" t="n">
        <f aca="true">IF(ISBLANK(OFFSET('Raw Data'!$A$3,MATCH('Data above threshold'!$A41,'Raw Data'!$B$4:$B$185,0),MATCH('Data above threshold'!CQ$4,'Raw Data'!$3:$3,0)-1)),"", IFERROR($J41*OFFSET('Raw Data'!$A$3,MATCH('Data above threshold'!$A41,'Raw Data'!$B$4:$B$185,0),MATCH('Data above threshold'!CQ$4,'Raw Data'!$3:$3,0)-1),"NA"))</f>
        <v>2</v>
      </c>
      <c r="CP41" s="103" t="n">
        <f aca="true">IF(ISBLANK(OFFSET('Raw Data'!$A$3,MATCH('Data above threshold'!$A41,'Raw Data'!$B$4:$B$185,0),MATCH('Data above threshold'!CR$4,'Raw Data'!$3:$3,0)-1)),"", IFERROR($J41*OFFSET('Raw Data'!$A$3,MATCH('Data above threshold'!$A41,'Raw Data'!$B$4:$B$185,0),MATCH('Data above threshold'!CR$4,'Raw Data'!$3:$3,0)-1),"NA"))</f>
        <v>0</v>
      </c>
    </row>
    <row r="42" s="103" customFormat="true" ht="15.5" hidden="false" customHeight="false" outlineLevel="0" collapsed="false">
      <c r="A42" s="107" t="n">
        <v>2122</v>
      </c>
      <c r="B42" s="107" t="n">
        <v>4</v>
      </c>
      <c r="C42" s="103" t="str">
        <f aca="true">IF(ISBLANK(OFFSET('Raw Data'!$A$3,MATCH($A42,'Raw Data'!$B$4:$B$185,0),MATCH(C$4,'Raw Data'!$3:$3,0)-1)),"",OFFSET('Raw Data'!$A$3,MATCH($A42,'Raw Data'!$B$4:$B$185,0),MATCH(C$4,'Raw Data'!$3:$3,0)-1))</f>
        <v/>
      </c>
      <c r="D42" s="103" t="str">
        <f aca="true">IF(ISBLANK(OFFSET('Raw Data'!$A$3,MATCH($A42,'Raw Data'!$B$4:$B$185,0),MATCH(D$4,'Raw Data'!$3:$3,0)-1)),"",OFFSET('Raw Data'!$A$3,MATCH($A42,'Raw Data'!$B$4:$B$185,0),MATCH(D$4,'Raw Data'!$3:$3,0)-1))</f>
        <v>Expert assessment data - C.1</v>
      </c>
      <c r="E42" s="103" t="str">
        <f aca="true">IF(ISBLANK(OFFSET('Raw Data'!$A$3,MATCH($A42,'Raw Data'!$B$4:$B$185,0),MATCH(E$4,'Raw Data'!$3:$3,0)-1)),"",OFFSET('Raw Data'!$A$3,MATCH($A42,'Raw Data'!$B$4:$B$185,0),MATCH(E$4,'Raw Data'!$3:$3,0)-1))</f>
        <v>Which of the following consumer protection governance or legislative measures are in place, or being developed in your country in 2020?</v>
      </c>
      <c r="F42" s="103" t="str">
        <f aca="true">IF(ISBLANK(OFFSET('Raw Data'!$A$3,MATCH($A42,'Raw Data'!$B$4:$B$185,0),MATCH(F$4,'Raw Data'!$3:$3,0)-1)),"",OFFSET('Raw Data'!$A$3,MATCH($A42,'Raw Data'!$B$4:$B$185,0),MATCH(F$4,'Raw Data'!$3:$3,0)-1))</f>
        <v/>
      </c>
      <c r="H42" s="103" t="str">
        <f aca="true">IF(ISBLANK(OFFSET('Raw Data'!$A$3,MATCH($A42,'Raw Data'!$B$4:$B$185,0),MATCH(H$4,'Raw Data'!$3:$3,0)-1)),"",OFFSET('Raw Data'!$A$3,MATCH($A42,'Raw Data'!$B$4:$B$185,0),MATCH(H$4,'Raw Data'!$3:$3,0)-1))</f>
        <v/>
      </c>
      <c r="I42" s="103" t="str">
        <f aca="true">IF(ISBLANK(OFFSET('Raw Data'!$A$3,MATCH($A42,'Raw Data'!$B$4:$B$185,0),MATCH(I$4,'Raw Data'!$3:$3,0)-1)),"",OFFSET('Raw Data'!$A$3,MATCH($A42,'Raw Data'!$B$4:$B$185,0),MATCH(I$4,'Raw Data'!$3:$3,0)-1))</f>
        <v>Plus</v>
      </c>
      <c r="J42" s="103" t="n">
        <f aca="false">IF(I42="","",IF(I42="Minus",-1,1))</f>
        <v>1</v>
      </c>
      <c r="K42" s="105" t="n">
        <f aca="false" t="array" ref="K42:K42">IFERROR(SKEW(IF(ISNUMBER(O42:CP42),O42:CP42,"")),"")</f>
        <v>-0.297939738234699</v>
      </c>
      <c r="L42" s="103" t="n">
        <f aca="true">IF(ISBLANK(OFFSET('Data above threshold'!$A$4,MATCH('Data above threshold'!$A42,'Data above threshold'!$A$5:$A$185,0),MATCH('Data above threshold'!N$4,'Data above threshold'!$4:$4,0)-1)),1,OFFSET('Data above threshold'!$A$4,MATCH('Data above threshold'!$A42,'Data above threshold'!$A$5:$A$185,0),MATCH('Data above threshold'!N$4,'Data above threshold'!$4:$4,0)-1))</f>
        <v>0</v>
      </c>
      <c r="M42" s="103" t="str">
        <f aca="true">IF(ISBLANK(OFFSET('Data above threshold'!$A$4,MATCH('Data above threshold'!$A42,'Data above threshold'!$A$5:$A$185,0),MATCH('Data above threshold'!O$4,'Data above threshold'!$4:$4,0)-1)),"",OFFSET('Data above threshold'!$A$4,MATCH('Data above threshold'!$A42,'Data above threshold'!$A$5:$A$185,0),MATCH('Data above threshold'!O$4,'Data above threshold'!$4:$4,0)-1))</f>
        <v/>
      </c>
      <c r="N42" s="106" t="n">
        <f aca="false" t="array" ref="N42:N42">IF(B42&lt;4,"",1-IFERROR(SUM(ISNUMBER(O42:CP42)*(1-$O$3:$CP$3))/COUNTIF($O$3:$CP$3,0),0))</f>
        <v>0.025</v>
      </c>
      <c r="O42" s="103" t="n">
        <f aca="true">IF(ISBLANK(OFFSET('Raw Data'!$A$3,MATCH('Data above threshold'!$A42,'Raw Data'!$B$4:$B$185,0),MATCH('Data above threshold'!Q$4,'Raw Data'!$3:$3,0)-1)),"", IFERROR($J42*OFFSET('Raw Data'!$A$3,MATCH('Data above threshold'!$A42,'Raw Data'!$B$4:$B$185,0),MATCH('Data above threshold'!Q$4,'Raw Data'!$3:$3,0)-1),"NA"))</f>
        <v>2.5</v>
      </c>
      <c r="P42" s="103" t="n">
        <f aca="true">IF(ISBLANK(OFFSET('Raw Data'!$A$3,MATCH('Data above threshold'!$A42,'Raw Data'!$B$4:$B$185,0),MATCH('Data above threshold'!R$4,'Raw Data'!$3:$3,0)-1)),"", IFERROR($J42*OFFSET('Raw Data'!$A$3,MATCH('Data above threshold'!$A42,'Raw Data'!$B$4:$B$185,0),MATCH('Data above threshold'!R$4,'Raw Data'!$3:$3,0)-1),"NA"))</f>
        <v>2.28</v>
      </c>
      <c r="Q42" s="103" t="n">
        <f aca="true">IF(ISBLANK(OFFSET('Raw Data'!$A$3,MATCH('Data above threshold'!$A42,'Raw Data'!$B$4:$B$185,0),MATCH('Data above threshold'!S$4,'Raw Data'!$3:$3,0)-1)),"", IFERROR($J42*OFFSET('Raw Data'!$A$3,MATCH('Data above threshold'!$A42,'Raw Data'!$B$4:$B$185,0),MATCH('Data above threshold'!S$4,'Raw Data'!$3:$3,0)-1),"NA"))</f>
        <v>3</v>
      </c>
      <c r="R42" s="103" t="n">
        <f aca="true">IF(ISBLANK(OFFSET('Raw Data'!$A$3,MATCH('Data above threshold'!$A42,'Raw Data'!$B$4:$B$185,0),MATCH('Data above threshold'!T$4,'Raw Data'!$3:$3,0)-1)),"", IFERROR($J42*OFFSET('Raw Data'!$A$3,MATCH('Data above threshold'!$A42,'Raw Data'!$B$4:$B$185,0),MATCH('Data above threshold'!T$4,'Raw Data'!$3:$3,0)-1),"NA"))</f>
        <v>2.8</v>
      </c>
      <c r="S42" s="103" t="n">
        <f aca="true">IF(ISBLANK(OFFSET('Raw Data'!$A$3,MATCH('Data above threshold'!$A42,'Raw Data'!$B$4:$B$185,0),MATCH('Data above threshold'!U$4,'Raw Data'!$3:$3,0)-1)),"", IFERROR($J42*OFFSET('Raw Data'!$A$3,MATCH('Data above threshold'!$A42,'Raw Data'!$B$4:$B$185,0),MATCH('Data above threshold'!U$4,'Raw Data'!$3:$3,0)-1),"NA"))</f>
        <v>2.25</v>
      </c>
      <c r="T42" s="103" t="n">
        <f aca="true">IF(ISBLANK(OFFSET('Raw Data'!$A$3,MATCH('Data above threshold'!$A42,'Raw Data'!$B$4:$B$185,0),MATCH('Data above threshold'!V$4,'Raw Data'!$3:$3,0)-1)),"", IFERROR($J42*OFFSET('Raw Data'!$A$3,MATCH('Data above threshold'!$A42,'Raw Data'!$B$4:$B$185,0),MATCH('Data above threshold'!V$4,'Raw Data'!$3:$3,0)-1),"NA"))</f>
        <v>2</v>
      </c>
      <c r="U42" s="103" t="n">
        <f aca="true">IF(ISBLANK(OFFSET('Raw Data'!$A$3,MATCH('Data above threshold'!$A42,'Raw Data'!$B$4:$B$185,0),MATCH('Data above threshold'!W$4,'Raw Data'!$3:$3,0)-1)),"", IFERROR($J42*OFFSET('Raw Data'!$A$3,MATCH('Data above threshold'!$A42,'Raw Data'!$B$4:$B$185,0),MATCH('Data above threshold'!W$4,'Raw Data'!$3:$3,0)-1),"NA"))</f>
        <v>2.6</v>
      </c>
      <c r="V42" s="103" t="n">
        <f aca="true">IF(ISBLANK(OFFSET('Raw Data'!$A$3,MATCH('Data above threshold'!$A42,'Raw Data'!$B$4:$B$185,0),MATCH('Data above threshold'!X$4,'Raw Data'!$3:$3,0)-1)),"", IFERROR($J42*OFFSET('Raw Data'!$A$3,MATCH('Data above threshold'!$A42,'Raw Data'!$B$4:$B$185,0),MATCH('Data above threshold'!X$4,'Raw Data'!$3:$3,0)-1),"NA"))</f>
        <v>2.33</v>
      </c>
      <c r="W42" s="103" t="n">
        <f aca="true">IF(ISBLANK(OFFSET('Raw Data'!$A$3,MATCH('Data above threshold'!$A42,'Raw Data'!$B$4:$B$185,0),MATCH('Data above threshold'!Y$4,'Raw Data'!$3:$3,0)-1)),"", IFERROR($J42*OFFSET('Raw Data'!$A$3,MATCH('Data above threshold'!$A42,'Raw Data'!$B$4:$B$185,0),MATCH('Data above threshold'!Y$4,'Raw Data'!$3:$3,0)-1),"NA"))</f>
        <v>2</v>
      </c>
      <c r="X42" s="103" t="n">
        <f aca="true">IF(ISBLANK(OFFSET('Raw Data'!$A$3,MATCH('Data above threshold'!$A42,'Raw Data'!$B$4:$B$185,0),MATCH('Data above threshold'!Z$4,'Raw Data'!$3:$3,0)-1)),"", IFERROR($J42*OFFSET('Raw Data'!$A$3,MATCH('Data above threshold'!$A42,'Raw Data'!$B$4:$B$185,0),MATCH('Data above threshold'!Z$4,'Raw Data'!$3:$3,0)-1),"NA"))</f>
        <v>2.8</v>
      </c>
      <c r="Y42" s="103" t="n">
        <f aca="true">IF(ISBLANK(OFFSET('Raw Data'!$A$3,MATCH('Data above threshold'!$A42,'Raw Data'!$B$4:$B$185,0),MATCH('Data above threshold'!AA$4,'Raw Data'!$3:$3,0)-1)),"", IFERROR($J42*OFFSET('Raw Data'!$A$3,MATCH('Data above threshold'!$A42,'Raw Data'!$B$4:$B$185,0),MATCH('Data above threshold'!AA$4,'Raw Data'!$3:$3,0)-1),"NA"))</f>
        <v>2.17</v>
      </c>
      <c r="Z42" s="103" t="n">
        <f aca="true">IF(ISBLANK(OFFSET('Raw Data'!$A$3,MATCH('Data above threshold'!$A42,'Raw Data'!$B$4:$B$185,0),MATCH('Data above threshold'!AB$4,'Raw Data'!$3:$3,0)-1)),"", IFERROR($J42*OFFSET('Raw Data'!$A$3,MATCH('Data above threshold'!$A42,'Raw Data'!$B$4:$B$185,0),MATCH('Data above threshold'!AB$4,'Raw Data'!$3:$3,0)-1),"NA"))</f>
        <v>1.83</v>
      </c>
      <c r="AA42" s="103" t="n">
        <f aca="true">IF(ISBLANK(OFFSET('Raw Data'!$A$3,MATCH('Data above threshold'!$A42,'Raw Data'!$B$4:$B$185,0),MATCH('Data above threshold'!AC$4,'Raw Data'!$3:$3,0)-1)),"", IFERROR($J42*OFFSET('Raw Data'!$A$3,MATCH('Data above threshold'!$A42,'Raw Data'!$B$4:$B$185,0),MATCH('Data above threshold'!AC$4,'Raw Data'!$3:$3,0)-1),"NA"))</f>
        <v>1.5</v>
      </c>
      <c r="AB42" s="103" t="str">
        <f aca="true">IF(ISBLANK(OFFSET('Raw Data'!$A$3,MATCH('Data above threshold'!$A42,'Raw Data'!$B$4:$B$185,0),MATCH('Data above threshold'!AD$4,'Raw Data'!$3:$3,0)-1)),"", IFERROR($J42*OFFSET('Raw Data'!$A$3,MATCH('Data above threshold'!$A42,'Raw Data'!$B$4:$B$185,0),MATCH('Data above threshold'!AD$4,'Raw Data'!$3:$3,0)-1),"NA"))</f>
        <v/>
      </c>
      <c r="AC42" s="103" t="n">
        <f aca="true">IF(ISBLANK(OFFSET('Raw Data'!$A$3,MATCH('Data above threshold'!$A42,'Raw Data'!$B$4:$B$185,0),MATCH('Data above threshold'!AE$4,'Raw Data'!$3:$3,0)-1)),"", IFERROR($J42*OFFSET('Raw Data'!$A$3,MATCH('Data above threshold'!$A42,'Raw Data'!$B$4:$B$185,0),MATCH('Data above threshold'!AE$4,'Raw Data'!$3:$3,0)-1),"NA"))</f>
        <v>2</v>
      </c>
      <c r="AD42" s="103" t="n">
        <f aca="true">IF(ISBLANK(OFFSET('Raw Data'!$A$3,MATCH('Data above threshold'!$A42,'Raw Data'!$B$4:$B$185,0),MATCH('Data above threshold'!AF$4,'Raw Data'!$3:$3,0)-1)),"", IFERROR($J42*OFFSET('Raw Data'!$A$3,MATCH('Data above threshold'!$A42,'Raw Data'!$B$4:$B$185,0),MATCH('Data above threshold'!AF$4,'Raw Data'!$3:$3,0)-1),"NA"))</f>
        <v>1.67</v>
      </c>
      <c r="AE42" s="103" t="n">
        <f aca="true">IF(ISBLANK(OFFSET('Raw Data'!$A$3,MATCH('Data above threshold'!$A42,'Raw Data'!$B$4:$B$185,0),MATCH('Data above threshold'!AG$4,'Raw Data'!$3:$3,0)-1)),"", IFERROR($J42*OFFSET('Raw Data'!$A$3,MATCH('Data above threshold'!$A42,'Raw Data'!$B$4:$B$185,0),MATCH('Data above threshold'!AG$4,'Raw Data'!$3:$3,0)-1),"NA"))</f>
        <v>2.2</v>
      </c>
      <c r="AF42" s="103" t="n">
        <f aca="true">IF(ISBLANK(OFFSET('Raw Data'!$A$3,MATCH('Data above threshold'!$A42,'Raw Data'!$B$4:$B$185,0),MATCH('Data above threshold'!AH$4,'Raw Data'!$3:$3,0)-1)),"", IFERROR($J42*OFFSET('Raw Data'!$A$3,MATCH('Data above threshold'!$A42,'Raw Data'!$B$4:$B$185,0),MATCH('Data above threshold'!AH$4,'Raw Data'!$3:$3,0)-1),"NA"))</f>
        <v>2.4</v>
      </c>
      <c r="AG42" s="103" t="n">
        <f aca="true">IF(ISBLANK(OFFSET('Raw Data'!$A$3,MATCH('Data above threshold'!$A42,'Raw Data'!$B$4:$B$185,0),MATCH('Data above threshold'!AI$4,'Raw Data'!$3:$3,0)-1)),"", IFERROR($J42*OFFSET('Raw Data'!$A$3,MATCH('Data above threshold'!$A42,'Raw Data'!$B$4:$B$185,0),MATCH('Data above threshold'!AI$4,'Raw Data'!$3:$3,0)-1),"NA"))</f>
        <v>3</v>
      </c>
      <c r="AH42" s="103" t="n">
        <f aca="true">IF(ISBLANK(OFFSET('Raw Data'!$A$3,MATCH('Data above threshold'!$A42,'Raw Data'!$B$4:$B$185,0),MATCH('Data above threshold'!AJ$4,'Raw Data'!$3:$3,0)-1)),"", IFERROR($J42*OFFSET('Raw Data'!$A$3,MATCH('Data above threshold'!$A42,'Raw Data'!$B$4:$B$185,0),MATCH('Data above threshold'!AJ$4,'Raw Data'!$3:$3,0)-1),"NA"))</f>
        <v>3</v>
      </c>
      <c r="AI42" s="103" t="n">
        <f aca="true">IF(ISBLANK(OFFSET('Raw Data'!$A$3,MATCH('Data above threshold'!$A42,'Raw Data'!$B$4:$B$185,0),MATCH('Data above threshold'!AK$4,'Raw Data'!$3:$3,0)-1)),"", IFERROR($J42*OFFSET('Raw Data'!$A$3,MATCH('Data above threshold'!$A42,'Raw Data'!$B$4:$B$185,0),MATCH('Data above threshold'!AK$4,'Raw Data'!$3:$3,0)-1),"NA"))</f>
        <v>2</v>
      </c>
      <c r="AJ42" s="103" t="n">
        <f aca="true">IF(ISBLANK(OFFSET('Raw Data'!$A$3,MATCH('Data above threshold'!$A42,'Raw Data'!$B$4:$B$185,0),MATCH('Data above threshold'!AL$4,'Raw Data'!$3:$3,0)-1)),"", IFERROR($J42*OFFSET('Raw Data'!$A$3,MATCH('Data above threshold'!$A42,'Raw Data'!$B$4:$B$185,0),MATCH('Data above threshold'!AL$4,'Raw Data'!$3:$3,0)-1),"NA"))</f>
        <v>2.2</v>
      </c>
      <c r="AK42" s="103" t="n">
        <f aca="true">IF(ISBLANK(OFFSET('Raw Data'!$A$3,MATCH('Data above threshold'!$A42,'Raw Data'!$B$4:$B$185,0),MATCH('Data above threshold'!AM$4,'Raw Data'!$3:$3,0)-1)),"", IFERROR($J42*OFFSET('Raw Data'!$A$3,MATCH('Data above threshold'!$A42,'Raw Data'!$B$4:$B$185,0),MATCH('Data above threshold'!AM$4,'Raw Data'!$3:$3,0)-1),"NA"))</f>
        <v>3</v>
      </c>
      <c r="AL42" s="103" t="n">
        <f aca="true">IF(ISBLANK(OFFSET('Raw Data'!$A$3,MATCH('Data above threshold'!$A42,'Raw Data'!$B$4:$B$185,0),MATCH('Data above threshold'!AN$4,'Raw Data'!$3:$3,0)-1)),"", IFERROR($J42*OFFSET('Raw Data'!$A$3,MATCH('Data above threshold'!$A42,'Raw Data'!$B$4:$B$185,0),MATCH('Data above threshold'!AN$4,'Raw Data'!$3:$3,0)-1),"NA"))</f>
        <v>2.5</v>
      </c>
      <c r="AM42" s="103" t="n">
        <f aca="true">IF(ISBLANK(OFFSET('Raw Data'!$A$3,MATCH('Data above threshold'!$A42,'Raw Data'!$B$4:$B$185,0),MATCH('Data above threshold'!AO$4,'Raw Data'!$3:$3,0)-1)),"", IFERROR($J42*OFFSET('Raw Data'!$A$3,MATCH('Data above threshold'!$A42,'Raw Data'!$B$4:$B$185,0),MATCH('Data above threshold'!AO$4,'Raw Data'!$3:$3,0)-1),"NA"))</f>
        <v>3</v>
      </c>
      <c r="AN42" s="103" t="n">
        <f aca="true">IF(ISBLANK(OFFSET('Raw Data'!$A$3,MATCH('Data above threshold'!$A42,'Raw Data'!$B$4:$B$185,0),MATCH('Data above threshold'!AP$4,'Raw Data'!$3:$3,0)-1)),"", IFERROR($J42*OFFSET('Raw Data'!$A$3,MATCH('Data above threshold'!$A42,'Raw Data'!$B$4:$B$185,0),MATCH('Data above threshold'!AP$4,'Raw Data'!$3:$3,0)-1),"NA"))</f>
        <v>2.2</v>
      </c>
      <c r="AO42" s="103" t="n">
        <f aca="true">IF(ISBLANK(OFFSET('Raw Data'!$A$3,MATCH('Data above threshold'!$A42,'Raw Data'!$B$4:$B$185,0),MATCH('Data above threshold'!AQ$4,'Raw Data'!$3:$3,0)-1)),"", IFERROR($J42*OFFSET('Raw Data'!$A$3,MATCH('Data above threshold'!$A42,'Raw Data'!$B$4:$B$185,0),MATCH('Data above threshold'!AQ$4,'Raw Data'!$3:$3,0)-1),"NA"))</f>
        <v>3</v>
      </c>
      <c r="AP42" s="103" t="n">
        <f aca="true">IF(ISBLANK(OFFSET('Raw Data'!$A$3,MATCH('Data above threshold'!$A42,'Raw Data'!$B$4:$B$185,0),MATCH('Data above threshold'!AR$4,'Raw Data'!$3:$3,0)-1)),"", IFERROR($J42*OFFSET('Raw Data'!$A$3,MATCH('Data above threshold'!$A42,'Raw Data'!$B$4:$B$185,0),MATCH('Data above threshold'!AR$4,'Raw Data'!$3:$3,0)-1),"NA"))</f>
        <v>1</v>
      </c>
      <c r="AQ42" s="103" t="n">
        <f aca="true">IF(ISBLANK(OFFSET('Raw Data'!$A$3,MATCH('Data above threshold'!$A42,'Raw Data'!$B$4:$B$185,0),MATCH('Data above threshold'!AS$4,'Raw Data'!$3:$3,0)-1)),"", IFERROR($J42*OFFSET('Raw Data'!$A$3,MATCH('Data above threshold'!$A42,'Raw Data'!$B$4:$B$185,0),MATCH('Data above threshold'!AS$4,'Raw Data'!$3:$3,0)-1),"NA"))</f>
        <v>2.1</v>
      </c>
      <c r="AR42" s="103" t="n">
        <f aca="true">IF(ISBLANK(OFFSET('Raw Data'!$A$3,MATCH('Data above threshold'!$A42,'Raw Data'!$B$4:$B$185,0),MATCH('Data above threshold'!AT$4,'Raw Data'!$3:$3,0)-1)),"", IFERROR($J42*OFFSET('Raw Data'!$A$3,MATCH('Data above threshold'!$A42,'Raw Data'!$B$4:$B$185,0),MATCH('Data above threshold'!AT$4,'Raw Data'!$3:$3,0)-1),"NA"))</f>
        <v>2</v>
      </c>
      <c r="AS42" s="103" t="n">
        <f aca="true">IF(ISBLANK(OFFSET('Raw Data'!$A$3,MATCH('Data above threshold'!$A42,'Raw Data'!$B$4:$B$185,0),MATCH('Data above threshold'!AU$4,'Raw Data'!$3:$3,0)-1)),"", IFERROR($J42*OFFSET('Raw Data'!$A$3,MATCH('Data above threshold'!$A42,'Raw Data'!$B$4:$B$185,0),MATCH('Data above threshold'!AU$4,'Raw Data'!$3:$3,0)-1),"NA"))</f>
        <v>3</v>
      </c>
      <c r="AT42" s="103" t="n">
        <f aca="true">IF(ISBLANK(OFFSET('Raw Data'!$A$3,MATCH('Data above threshold'!$A42,'Raw Data'!$B$4:$B$185,0),MATCH('Data above threshold'!AV$4,'Raw Data'!$3:$3,0)-1)),"", IFERROR($J42*OFFSET('Raw Data'!$A$3,MATCH('Data above threshold'!$A42,'Raw Data'!$B$4:$B$185,0),MATCH('Data above threshold'!AV$4,'Raw Data'!$3:$3,0)-1),"NA"))</f>
        <v>2.67</v>
      </c>
      <c r="AU42" s="103" t="n">
        <f aca="true">IF(ISBLANK(OFFSET('Raw Data'!$A$3,MATCH('Data above threshold'!$A42,'Raw Data'!$B$4:$B$185,0),MATCH('Data above threshold'!AW$4,'Raw Data'!$3:$3,0)-1)),"", IFERROR($J42*OFFSET('Raw Data'!$A$3,MATCH('Data above threshold'!$A42,'Raw Data'!$B$4:$B$185,0),MATCH('Data above threshold'!AW$4,'Raw Data'!$3:$3,0)-1),"NA"))</f>
        <v>2.45</v>
      </c>
      <c r="AV42" s="103" t="n">
        <f aca="true">IF(ISBLANK(OFFSET('Raw Data'!$A$3,MATCH('Data above threshold'!$A42,'Raw Data'!$B$4:$B$185,0),MATCH('Data above threshold'!AX$4,'Raw Data'!$3:$3,0)-1)),"", IFERROR($J42*OFFSET('Raw Data'!$A$3,MATCH('Data above threshold'!$A42,'Raw Data'!$B$4:$B$185,0),MATCH('Data above threshold'!AX$4,'Raw Data'!$3:$3,0)-1),"NA"))</f>
        <v>3</v>
      </c>
      <c r="AW42" s="103" t="n">
        <f aca="true">IF(ISBLANK(OFFSET('Raw Data'!$A$3,MATCH('Data above threshold'!$A42,'Raw Data'!$B$4:$B$185,0),MATCH('Data above threshold'!AY$4,'Raw Data'!$3:$3,0)-1)),"", IFERROR($J42*OFFSET('Raw Data'!$A$3,MATCH('Data above threshold'!$A42,'Raw Data'!$B$4:$B$185,0),MATCH('Data above threshold'!AY$4,'Raw Data'!$3:$3,0)-1),"NA"))</f>
        <v>2</v>
      </c>
      <c r="AX42" s="103" t="n">
        <f aca="true">IF(ISBLANK(OFFSET('Raw Data'!$A$3,MATCH('Data above threshold'!$A42,'Raw Data'!$B$4:$B$185,0),MATCH('Data above threshold'!AZ$4,'Raw Data'!$3:$3,0)-1)),"", IFERROR($J42*OFFSET('Raw Data'!$A$3,MATCH('Data above threshold'!$A42,'Raw Data'!$B$4:$B$185,0),MATCH('Data above threshold'!AZ$4,'Raw Data'!$3:$3,0)-1),"NA"))</f>
        <v>2</v>
      </c>
      <c r="AY42" s="103" t="n">
        <f aca="true">IF(ISBLANK(OFFSET('Raw Data'!$A$3,MATCH('Data above threshold'!$A42,'Raw Data'!$B$4:$B$185,0),MATCH('Data above threshold'!BA$4,'Raw Data'!$3:$3,0)-1)),"", IFERROR($J42*OFFSET('Raw Data'!$A$3,MATCH('Data above threshold'!$A42,'Raw Data'!$B$4:$B$185,0),MATCH('Data above threshold'!BA$4,'Raw Data'!$3:$3,0)-1),"NA"))</f>
        <v>2.11</v>
      </c>
      <c r="AZ42" s="103" t="n">
        <f aca="true">IF(ISBLANK(OFFSET('Raw Data'!$A$3,MATCH('Data above threshold'!$A42,'Raw Data'!$B$4:$B$185,0),MATCH('Data above threshold'!BB$4,'Raw Data'!$3:$3,0)-1)),"", IFERROR($J42*OFFSET('Raw Data'!$A$3,MATCH('Data above threshold'!$A42,'Raw Data'!$B$4:$B$185,0),MATCH('Data above threshold'!BB$4,'Raw Data'!$3:$3,0)-1),"NA"))</f>
        <v>2.83</v>
      </c>
      <c r="BA42" s="103" t="n">
        <f aca="true">IF(ISBLANK(OFFSET('Raw Data'!$A$3,MATCH('Data above threshold'!$A42,'Raw Data'!$B$4:$B$185,0),MATCH('Data above threshold'!BC$4,'Raw Data'!$3:$3,0)-1)),"", IFERROR($J42*OFFSET('Raw Data'!$A$3,MATCH('Data above threshold'!$A42,'Raw Data'!$B$4:$B$185,0),MATCH('Data above threshold'!BC$4,'Raw Data'!$3:$3,0)-1),"NA"))</f>
        <v>3</v>
      </c>
      <c r="BB42" s="103" t="n">
        <f aca="true">IF(ISBLANK(OFFSET('Raw Data'!$A$3,MATCH('Data above threshold'!$A42,'Raw Data'!$B$4:$B$185,0),MATCH('Data above threshold'!BD$4,'Raw Data'!$3:$3,0)-1)),"", IFERROR($J42*OFFSET('Raw Data'!$A$3,MATCH('Data above threshold'!$A42,'Raw Data'!$B$4:$B$185,0),MATCH('Data above threshold'!BD$4,'Raw Data'!$3:$3,0)-1),"NA"))</f>
        <v>1.5</v>
      </c>
      <c r="BC42" s="103" t="n">
        <f aca="true">IF(ISBLANK(OFFSET('Raw Data'!$A$3,MATCH('Data above threshold'!$A42,'Raw Data'!$B$4:$B$185,0),MATCH('Data above threshold'!BE$4,'Raw Data'!$3:$3,0)-1)),"", IFERROR($J42*OFFSET('Raw Data'!$A$3,MATCH('Data above threshold'!$A42,'Raw Data'!$B$4:$B$185,0),MATCH('Data above threshold'!BE$4,'Raw Data'!$3:$3,0)-1),"NA"))</f>
        <v>2.27</v>
      </c>
      <c r="BD42" s="103" t="n">
        <f aca="true">IF(ISBLANK(OFFSET('Raw Data'!$A$3,MATCH('Data above threshold'!$A42,'Raw Data'!$B$4:$B$185,0),MATCH('Data above threshold'!BF$4,'Raw Data'!$3:$3,0)-1)),"", IFERROR($J42*OFFSET('Raw Data'!$A$3,MATCH('Data above threshold'!$A42,'Raw Data'!$B$4:$B$185,0),MATCH('Data above threshold'!BF$4,'Raw Data'!$3:$3,0)-1),"NA"))</f>
        <v>2.67</v>
      </c>
      <c r="BE42" s="103" t="n">
        <f aca="true">IF(ISBLANK(OFFSET('Raw Data'!$A$3,MATCH('Data above threshold'!$A42,'Raw Data'!$B$4:$B$185,0),MATCH('Data above threshold'!BG$4,'Raw Data'!$3:$3,0)-1)),"", IFERROR($J42*OFFSET('Raw Data'!$A$3,MATCH('Data above threshold'!$A42,'Raw Data'!$B$4:$B$185,0),MATCH('Data above threshold'!BG$4,'Raw Data'!$3:$3,0)-1),"NA"))</f>
        <v>3</v>
      </c>
      <c r="BF42" s="103" t="n">
        <f aca="true">IF(ISBLANK(OFFSET('Raw Data'!$A$3,MATCH('Data above threshold'!$A42,'Raw Data'!$B$4:$B$185,0),MATCH('Data above threshold'!BH$4,'Raw Data'!$3:$3,0)-1)),"", IFERROR($J42*OFFSET('Raw Data'!$A$3,MATCH('Data above threshold'!$A42,'Raw Data'!$B$4:$B$185,0),MATCH('Data above threshold'!BH$4,'Raw Data'!$3:$3,0)-1),"NA"))</f>
        <v>2.67</v>
      </c>
      <c r="BG42" s="103" t="n">
        <f aca="true">IF(ISBLANK(OFFSET('Raw Data'!$A$3,MATCH('Data above threshold'!$A42,'Raw Data'!$B$4:$B$185,0),MATCH('Data above threshold'!BI$4,'Raw Data'!$3:$3,0)-1)),"", IFERROR($J42*OFFSET('Raw Data'!$A$3,MATCH('Data above threshold'!$A42,'Raw Data'!$B$4:$B$185,0),MATCH('Data above threshold'!BI$4,'Raw Data'!$3:$3,0)-1),"NA"))</f>
        <v>2</v>
      </c>
      <c r="BH42" s="103" t="n">
        <f aca="true">IF(ISBLANK(OFFSET('Raw Data'!$A$3,MATCH('Data above threshold'!$A42,'Raw Data'!$B$4:$B$185,0),MATCH('Data above threshold'!BJ$4,'Raw Data'!$3:$3,0)-1)),"", IFERROR($J42*OFFSET('Raw Data'!$A$3,MATCH('Data above threshold'!$A42,'Raw Data'!$B$4:$B$185,0),MATCH('Data above threshold'!BJ$4,'Raw Data'!$3:$3,0)-1),"NA"))</f>
        <v>1.8</v>
      </c>
      <c r="BI42" s="103" t="n">
        <f aca="true">IF(ISBLANK(OFFSET('Raw Data'!$A$3,MATCH('Data above threshold'!$A42,'Raw Data'!$B$4:$B$185,0),MATCH('Data above threshold'!BK$4,'Raw Data'!$3:$3,0)-1)),"", IFERROR($J42*OFFSET('Raw Data'!$A$3,MATCH('Data above threshold'!$A42,'Raw Data'!$B$4:$B$185,0),MATCH('Data above threshold'!BK$4,'Raw Data'!$3:$3,0)-1),"NA"))</f>
        <v>1.75</v>
      </c>
      <c r="BJ42" s="103" t="n">
        <f aca="true">IF(ISBLANK(OFFSET('Raw Data'!$A$3,MATCH('Data above threshold'!$A42,'Raw Data'!$B$4:$B$185,0),MATCH('Data above threshold'!BL$4,'Raw Data'!$3:$3,0)-1)),"", IFERROR($J42*OFFSET('Raw Data'!$A$3,MATCH('Data above threshold'!$A42,'Raw Data'!$B$4:$B$185,0),MATCH('Data above threshold'!BL$4,'Raw Data'!$3:$3,0)-1),"NA"))</f>
        <v>2</v>
      </c>
      <c r="BK42" s="103" t="n">
        <f aca="true">IF(ISBLANK(OFFSET('Raw Data'!$A$3,MATCH('Data above threshold'!$A42,'Raw Data'!$B$4:$B$185,0),MATCH('Data above threshold'!BM$4,'Raw Data'!$3:$3,0)-1)),"", IFERROR($J42*OFFSET('Raw Data'!$A$3,MATCH('Data above threshold'!$A42,'Raw Data'!$B$4:$B$185,0),MATCH('Data above threshold'!BM$4,'Raw Data'!$3:$3,0)-1),"NA"))</f>
        <v>2.6</v>
      </c>
      <c r="BL42" s="103" t="n">
        <f aca="true">IF(ISBLANK(OFFSET('Raw Data'!$A$3,MATCH('Data above threshold'!$A42,'Raw Data'!$B$4:$B$185,0),MATCH('Data above threshold'!BN$4,'Raw Data'!$3:$3,0)-1)),"", IFERROR($J42*OFFSET('Raw Data'!$A$3,MATCH('Data above threshold'!$A42,'Raw Data'!$B$4:$B$185,0),MATCH('Data above threshold'!BN$4,'Raw Data'!$3:$3,0)-1),"NA"))</f>
        <v>2.5</v>
      </c>
      <c r="BM42" s="103" t="n">
        <f aca="true">IF(ISBLANK(OFFSET('Raw Data'!$A$3,MATCH('Data above threshold'!$A42,'Raw Data'!$B$4:$B$185,0),MATCH('Data above threshold'!BO$4,'Raw Data'!$3:$3,0)-1)),"", IFERROR($J42*OFFSET('Raw Data'!$A$3,MATCH('Data above threshold'!$A42,'Raw Data'!$B$4:$B$185,0),MATCH('Data above threshold'!BO$4,'Raw Data'!$3:$3,0)-1),"NA"))</f>
        <v>2.67</v>
      </c>
      <c r="BN42" s="103" t="n">
        <f aca="true">IF(ISBLANK(OFFSET('Raw Data'!$A$3,MATCH('Data above threshold'!$A42,'Raw Data'!$B$4:$B$185,0),MATCH('Data above threshold'!BP$4,'Raw Data'!$3:$3,0)-1)),"", IFERROR($J42*OFFSET('Raw Data'!$A$3,MATCH('Data above threshold'!$A42,'Raw Data'!$B$4:$B$185,0),MATCH('Data above threshold'!BP$4,'Raw Data'!$3:$3,0)-1),"NA"))</f>
        <v>2.25</v>
      </c>
      <c r="BO42" s="103" t="n">
        <f aca="true">IF(ISBLANK(OFFSET('Raw Data'!$A$3,MATCH('Data above threshold'!$A42,'Raw Data'!$B$4:$B$185,0),MATCH('Data above threshold'!BQ$4,'Raw Data'!$3:$3,0)-1)),"", IFERROR($J42*OFFSET('Raw Data'!$A$3,MATCH('Data above threshold'!$A42,'Raw Data'!$B$4:$B$185,0),MATCH('Data above threshold'!BQ$4,'Raw Data'!$3:$3,0)-1),"NA"))</f>
        <v>3</v>
      </c>
      <c r="BP42" s="103" t="n">
        <f aca="true">IF(ISBLANK(OFFSET('Raw Data'!$A$3,MATCH('Data above threshold'!$A42,'Raw Data'!$B$4:$B$185,0),MATCH('Data above threshold'!BR$4,'Raw Data'!$3:$3,0)-1)),"", IFERROR($J42*OFFSET('Raw Data'!$A$3,MATCH('Data above threshold'!$A42,'Raw Data'!$B$4:$B$185,0),MATCH('Data above threshold'!BR$4,'Raw Data'!$3:$3,0)-1),"NA"))</f>
        <v>2</v>
      </c>
      <c r="BQ42" s="103" t="n">
        <f aca="true">IF(ISBLANK(OFFSET('Raw Data'!$A$3,MATCH('Data above threshold'!$A42,'Raw Data'!$B$4:$B$185,0),MATCH('Data above threshold'!BS$4,'Raw Data'!$3:$3,0)-1)),"", IFERROR($J42*OFFSET('Raw Data'!$A$3,MATCH('Data above threshold'!$A42,'Raw Data'!$B$4:$B$185,0),MATCH('Data above threshold'!BS$4,'Raw Data'!$3:$3,0)-1),"NA"))</f>
        <v>2.25</v>
      </c>
      <c r="BR42" s="103" t="n">
        <f aca="true">IF(ISBLANK(OFFSET('Raw Data'!$A$3,MATCH('Data above threshold'!$A42,'Raw Data'!$B$4:$B$185,0),MATCH('Data above threshold'!BT$4,'Raw Data'!$3:$3,0)-1)),"", IFERROR($J42*OFFSET('Raw Data'!$A$3,MATCH('Data above threshold'!$A42,'Raw Data'!$B$4:$B$185,0),MATCH('Data above threshold'!BT$4,'Raw Data'!$3:$3,0)-1),"NA"))</f>
        <v>1.33</v>
      </c>
      <c r="BS42" s="103" t="n">
        <f aca="true">IF(ISBLANK(OFFSET('Raw Data'!$A$3,MATCH('Data above threshold'!$A42,'Raw Data'!$B$4:$B$185,0),MATCH('Data above threshold'!BU$4,'Raw Data'!$3:$3,0)-1)),"", IFERROR($J42*OFFSET('Raw Data'!$A$3,MATCH('Data above threshold'!$A42,'Raw Data'!$B$4:$B$185,0),MATCH('Data above threshold'!BU$4,'Raw Data'!$3:$3,0)-1),"NA"))</f>
        <v>2</v>
      </c>
      <c r="BT42" s="103" t="n">
        <f aca="true">IF(ISBLANK(OFFSET('Raw Data'!$A$3,MATCH('Data above threshold'!$A42,'Raw Data'!$B$4:$B$185,0),MATCH('Data above threshold'!BV$4,'Raw Data'!$3:$3,0)-1)),"", IFERROR($J42*OFFSET('Raw Data'!$A$3,MATCH('Data above threshold'!$A42,'Raw Data'!$B$4:$B$185,0),MATCH('Data above threshold'!BV$4,'Raw Data'!$3:$3,0)-1),"NA"))</f>
        <v>2</v>
      </c>
      <c r="BU42" s="103" t="n">
        <f aca="true">IF(ISBLANK(OFFSET('Raw Data'!$A$3,MATCH('Data above threshold'!$A42,'Raw Data'!$B$4:$B$185,0),MATCH('Data above threshold'!BW$4,'Raw Data'!$3:$3,0)-1)),"", IFERROR($J42*OFFSET('Raw Data'!$A$3,MATCH('Data above threshold'!$A42,'Raw Data'!$B$4:$B$185,0),MATCH('Data above threshold'!BW$4,'Raw Data'!$3:$3,0)-1),"NA"))</f>
        <v>2</v>
      </c>
      <c r="BV42" s="103" t="n">
        <f aca="true">IF(ISBLANK(OFFSET('Raw Data'!$A$3,MATCH('Data above threshold'!$A42,'Raw Data'!$B$4:$B$185,0),MATCH('Data above threshold'!BX$4,'Raw Data'!$3:$3,0)-1)),"", IFERROR($J42*OFFSET('Raw Data'!$A$3,MATCH('Data above threshold'!$A42,'Raw Data'!$B$4:$B$185,0),MATCH('Data above threshold'!BX$4,'Raw Data'!$3:$3,0)-1),"NA"))</f>
        <v>1</v>
      </c>
      <c r="BW42" s="103" t="n">
        <f aca="true">IF(ISBLANK(OFFSET('Raw Data'!$A$3,MATCH('Data above threshold'!$A42,'Raw Data'!$B$4:$B$185,0),MATCH('Data above threshold'!BY$4,'Raw Data'!$3:$3,0)-1)),"", IFERROR($J42*OFFSET('Raw Data'!$A$3,MATCH('Data above threshold'!$A42,'Raw Data'!$B$4:$B$185,0),MATCH('Data above threshold'!BY$4,'Raw Data'!$3:$3,0)-1),"NA"))</f>
        <v>1.2</v>
      </c>
      <c r="BX42" s="103" t="n">
        <f aca="true">IF(ISBLANK(OFFSET('Raw Data'!$A$3,MATCH('Data above threshold'!$A42,'Raw Data'!$B$4:$B$185,0),MATCH('Data above threshold'!BZ$4,'Raw Data'!$3:$3,0)-1)),"", IFERROR($J42*OFFSET('Raw Data'!$A$3,MATCH('Data above threshold'!$A42,'Raw Data'!$B$4:$B$185,0),MATCH('Data above threshold'!BZ$4,'Raw Data'!$3:$3,0)-1),"NA"))</f>
        <v>2.4</v>
      </c>
      <c r="BY42" s="103" t="n">
        <f aca="true">IF(ISBLANK(OFFSET('Raw Data'!$A$3,MATCH('Data above threshold'!$A42,'Raw Data'!$B$4:$B$185,0),MATCH('Data above threshold'!CA$4,'Raw Data'!$3:$3,0)-1)),"", IFERROR($J42*OFFSET('Raw Data'!$A$3,MATCH('Data above threshold'!$A42,'Raw Data'!$B$4:$B$185,0),MATCH('Data above threshold'!CA$4,'Raw Data'!$3:$3,0)-1),"NA"))</f>
        <v>1.5</v>
      </c>
      <c r="BZ42" s="103" t="n">
        <f aca="true">IF(ISBLANK(OFFSET('Raw Data'!$A$3,MATCH('Data above threshold'!$A42,'Raw Data'!$B$4:$B$185,0),MATCH('Data above threshold'!CB$4,'Raw Data'!$3:$3,0)-1)),"", IFERROR($J42*OFFSET('Raw Data'!$A$3,MATCH('Data above threshold'!$A42,'Raw Data'!$B$4:$B$185,0),MATCH('Data above threshold'!CB$4,'Raw Data'!$3:$3,0)-1),"NA"))</f>
        <v>1.83</v>
      </c>
      <c r="CA42" s="103" t="n">
        <f aca="true">IF(ISBLANK(OFFSET('Raw Data'!$A$3,MATCH('Data above threshold'!$A42,'Raw Data'!$B$4:$B$185,0),MATCH('Data above threshold'!CC$4,'Raw Data'!$3:$3,0)-1)),"", IFERROR($J42*OFFSET('Raw Data'!$A$3,MATCH('Data above threshold'!$A42,'Raw Data'!$B$4:$B$185,0),MATCH('Data above threshold'!CC$4,'Raw Data'!$3:$3,0)-1),"NA"))</f>
        <v>2.17</v>
      </c>
      <c r="CB42" s="103" t="n">
        <f aca="true">IF(ISBLANK(OFFSET('Raw Data'!$A$3,MATCH('Data above threshold'!$A42,'Raw Data'!$B$4:$B$185,0),MATCH('Data above threshold'!CD$4,'Raw Data'!$3:$3,0)-1)),"", IFERROR($J42*OFFSET('Raw Data'!$A$3,MATCH('Data above threshold'!$A42,'Raw Data'!$B$4:$B$185,0),MATCH('Data above threshold'!CD$4,'Raw Data'!$3:$3,0)-1),"NA"))</f>
        <v>2</v>
      </c>
      <c r="CC42" s="103" t="n">
        <f aca="true">IF(ISBLANK(OFFSET('Raw Data'!$A$3,MATCH('Data above threshold'!$A42,'Raw Data'!$B$4:$B$185,0),MATCH('Data above threshold'!CE$4,'Raw Data'!$3:$3,0)-1)),"", IFERROR($J42*OFFSET('Raw Data'!$A$3,MATCH('Data above threshold'!$A42,'Raw Data'!$B$4:$B$185,0),MATCH('Data above threshold'!CE$4,'Raw Data'!$3:$3,0)-1),"NA"))</f>
        <v>1.92</v>
      </c>
      <c r="CD42" s="103" t="str">
        <f aca="true">IF(ISBLANK(OFFSET('Raw Data'!$A$3,MATCH('Data above threshold'!$A42,'Raw Data'!$B$4:$B$185,0),MATCH('Data above threshold'!CF$4,'Raw Data'!$3:$3,0)-1)),"", IFERROR($J42*OFFSET('Raw Data'!$A$3,MATCH('Data above threshold'!$A42,'Raw Data'!$B$4:$B$185,0),MATCH('Data above threshold'!CF$4,'Raw Data'!$3:$3,0)-1),"NA"))</f>
        <v/>
      </c>
      <c r="CE42" s="103" t="n">
        <f aca="true">IF(ISBLANK(OFFSET('Raw Data'!$A$3,MATCH('Data above threshold'!$A42,'Raw Data'!$B$4:$B$185,0),MATCH('Data above threshold'!CG$4,'Raw Data'!$3:$3,0)-1)),"", IFERROR($J42*OFFSET('Raw Data'!$A$3,MATCH('Data above threshold'!$A42,'Raw Data'!$B$4:$B$185,0),MATCH('Data above threshold'!CG$4,'Raw Data'!$3:$3,0)-1),"NA"))</f>
        <v>2.5</v>
      </c>
      <c r="CF42" s="103" t="n">
        <f aca="true">IF(ISBLANK(OFFSET('Raw Data'!$A$3,MATCH('Data above threshold'!$A42,'Raw Data'!$B$4:$B$185,0),MATCH('Data above threshold'!CH$4,'Raw Data'!$3:$3,0)-1)),"", IFERROR($J42*OFFSET('Raw Data'!$A$3,MATCH('Data above threshold'!$A42,'Raw Data'!$B$4:$B$185,0),MATCH('Data above threshold'!CH$4,'Raw Data'!$3:$3,0)-1),"NA"))</f>
        <v>2.83</v>
      </c>
      <c r="CG42" s="103" t="n">
        <f aca="true">IF(ISBLANK(OFFSET('Raw Data'!$A$3,MATCH('Data above threshold'!$A42,'Raw Data'!$B$4:$B$185,0),MATCH('Data above threshold'!CI$4,'Raw Data'!$3:$3,0)-1)),"", IFERROR($J42*OFFSET('Raw Data'!$A$3,MATCH('Data above threshold'!$A42,'Raw Data'!$B$4:$B$185,0),MATCH('Data above threshold'!CI$4,'Raw Data'!$3:$3,0)-1),"NA"))</f>
        <v>3</v>
      </c>
      <c r="CH42" s="103" t="n">
        <f aca="true">IF(ISBLANK(OFFSET('Raw Data'!$A$3,MATCH('Data above threshold'!$A42,'Raw Data'!$B$4:$B$185,0),MATCH('Data above threshold'!CJ$4,'Raw Data'!$3:$3,0)-1)),"", IFERROR($J42*OFFSET('Raw Data'!$A$3,MATCH('Data above threshold'!$A42,'Raw Data'!$B$4:$B$185,0),MATCH('Data above threshold'!CJ$4,'Raw Data'!$3:$3,0)-1),"NA"))</f>
        <v>1.5</v>
      </c>
      <c r="CI42" s="103" t="n">
        <f aca="true">IF(ISBLANK(OFFSET('Raw Data'!$A$3,MATCH('Data above threshold'!$A42,'Raw Data'!$B$4:$B$185,0),MATCH('Data above threshold'!CK$4,'Raw Data'!$3:$3,0)-1)),"", IFERROR($J42*OFFSET('Raw Data'!$A$3,MATCH('Data above threshold'!$A42,'Raw Data'!$B$4:$B$185,0),MATCH('Data above threshold'!CK$4,'Raw Data'!$3:$3,0)-1),"NA"))</f>
        <v>3</v>
      </c>
      <c r="CJ42" s="103" t="n">
        <f aca="true">IF(ISBLANK(OFFSET('Raw Data'!$A$3,MATCH('Data above threshold'!$A42,'Raw Data'!$B$4:$B$185,0),MATCH('Data above threshold'!CL$4,'Raw Data'!$3:$3,0)-1)),"", IFERROR($J42*OFFSET('Raw Data'!$A$3,MATCH('Data above threshold'!$A42,'Raw Data'!$B$4:$B$185,0),MATCH('Data above threshold'!CL$4,'Raw Data'!$3:$3,0)-1),"NA"))</f>
        <v>2</v>
      </c>
      <c r="CK42" s="103" t="n">
        <f aca="true">IF(ISBLANK(OFFSET('Raw Data'!$A$3,MATCH('Data above threshold'!$A42,'Raw Data'!$B$4:$B$185,0),MATCH('Data above threshold'!CM$4,'Raw Data'!$3:$3,0)-1)),"", IFERROR($J42*OFFSET('Raw Data'!$A$3,MATCH('Data above threshold'!$A42,'Raw Data'!$B$4:$B$185,0),MATCH('Data above threshold'!CM$4,'Raw Data'!$3:$3,0)-1),"NA"))</f>
        <v>2.33</v>
      </c>
      <c r="CL42" s="103" t="n">
        <f aca="true">IF(ISBLANK(OFFSET('Raw Data'!$A$3,MATCH('Data above threshold'!$A42,'Raw Data'!$B$4:$B$185,0),MATCH('Data above threshold'!CN$4,'Raw Data'!$3:$3,0)-1)),"", IFERROR($J42*OFFSET('Raw Data'!$A$3,MATCH('Data above threshold'!$A42,'Raw Data'!$B$4:$B$185,0),MATCH('Data above threshold'!CN$4,'Raw Data'!$3:$3,0)-1),"NA"))</f>
        <v>1.63</v>
      </c>
      <c r="CM42" s="103" t="n">
        <f aca="true">IF(ISBLANK(OFFSET('Raw Data'!$A$3,MATCH('Data above threshold'!$A42,'Raw Data'!$B$4:$B$185,0),MATCH('Data above threshold'!CO$4,'Raw Data'!$3:$3,0)-1)),"", IFERROR($J42*OFFSET('Raw Data'!$A$3,MATCH('Data above threshold'!$A42,'Raw Data'!$B$4:$B$185,0),MATCH('Data above threshold'!CO$4,'Raw Data'!$3:$3,0)-1),"NA"))</f>
        <v>2.83</v>
      </c>
      <c r="CN42" s="103" t="n">
        <f aca="true">IF(ISBLANK(OFFSET('Raw Data'!$A$3,MATCH('Data above threshold'!$A42,'Raw Data'!$B$4:$B$185,0),MATCH('Data above threshold'!CP$4,'Raw Data'!$3:$3,0)-1)),"", IFERROR($J42*OFFSET('Raw Data'!$A$3,MATCH('Data above threshold'!$A42,'Raw Data'!$B$4:$B$185,0),MATCH('Data above threshold'!CP$4,'Raw Data'!$3:$3,0)-1),"NA"))</f>
        <v>1.75</v>
      </c>
      <c r="CO42" s="103" t="n">
        <f aca="true">IF(ISBLANK(OFFSET('Raw Data'!$A$3,MATCH('Data above threshold'!$A42,'Raw Data'!$B$4:$B$185,0),MATCH('Data above threshold'!CQ$4,'Raw Data'!$3:$3,0)-1)),"", IFERROR($J42*OFFSET('Raw Data'!$A$3,MATCH('Data above threshold'!$A42,'Raw Data'!$B$4:$B$185,0),MATCH('Data above threshold'!CQ$4,'Raw Data'!$3:$3,0)-1),"NA"))</f>
        <v>1.17</v>
      </c>
      <c r="CP42" s="103" t="n">
        <f aca="true">IF(ISBLANK(OFFSET('Raw Data'!$A$3,MATCH('Data above threshold'!$A42,'Raw Data'!$B$4:$B$185,0),MATCH('Data above threshold'!CR$4,'Raw Data'!$3:$3,0)-1)),"", IFERROR($J42*OFFSET('Raw Data'!$A$3,MATCH('Data above threshold'!$A42,'Raw Data'!$B$4:$B$185,0),MATCH('Data above threshold'!CR$4,'Raw Data'!$3:$3,0)-1),"NA"))</f>
        <v>2.8</v>
      </c>
    </row>
    <row r="43" s="103" customFormat="true" ht="15.5" hidden="false" customHeight="false" outlineLevel="0" collapsed="false">
      <c r="A43" s="107" t="n">
        <v>2130</v>
      </c>
      <c r="B43" s="107" t="n">
        <v>3</v>
      </c>
      <c r="C43" s="103" t="str">
        <f aca="true">IF(ISBLANK(OFFSET('Raw Data'!$A$3,MATCH($A43,'Raw Data'!$B$4:$B$185,0),MATCH(C$4,'Raw Data'!$3:$3,0)-1)),"",OFFSET('Raw Data'!$A$3,MATCH($A43,'Raw Data'!$B$4:$B$185,0),MATCH(C$4,'Raw Data'!$3:$3,0)-1))</f>
        <v>Active consumer protection authorities/agencies</v>
      </c>
      <c r="D43" s="103" t="str">
        <f aca="true">IF(ISBLANK(OFFSET('Raw Data'!$A$3,MATCH($A43,'Raw Data'!$B$4:$B$185,0),MATCH(D$4,'Raw Data'!$3:$3,0)-1)),"",OFFSET('Raw Data'!$A$3,MATCH($A43,'Raw Data'!$B$4:$B$185,0),MATCH(D$4,'Raw Data'!$3:$3,0)-1))</f>
        <v/>
      </c>
      <c r="E43" s="103" t="str">
        <f aca="true">IF(ISBLANK(OFFSET('Raw Data'!$A$3,MATCH($A43,'Raw Data'!$B$4:$B$185,0),MATCH(E$4,'Raw Data'!$3:$3,0)-1)),"",OFFSET('Raw Data'!$A$3,MATCH($A43,'Raw Data'!$B$4:$B$185,0),MATCH(E$4,'Raw Data'!$3:$3,0)-1))</f>
        <v/>
      </c>
      <c r="F43" s="103" t="str">
        <f aca="true">IF(ISBLANK(OFFSET('Raw Data'!$A$3,MATCH($A43,'Raw Data'!$B$4:$B$185,0),MATCH(F$4,'Raw Data'!$3:$3,0)-1)),"",OFFSET('Raw Data'!$A$3,MATCH($A43,'Raw Data'!$B$4:$B$185,0),MATCH(F$4,'Raw Data'!$3:$3,0)-1))</f>
        <v/>
      </c>
      <c r="G43" s="103" t="s">
        <v>217</v>
      </c>
      <c r="H43" s="103" t="str">
        <f aca="true">IF(ISBLANK(OFFSET('Raw Data'!$A$3,MATCH($A43,'Raw Data'!$B$4:$B$185,0),MATCH(H$4,'Raw Data'!$3:$3,0)-1)),"",OFFSET('Raw Data'!$A$3,MATCH($A43,'Raw Data'!$B$4:$B$185,0),MATCH(H$4,'Raw Data'!$3:$3,0)-1))</f>
        <v/>
      </c>
      <c r="I43" s="103" t="str">
        <f aca="true">IF(ISBLANK(OFFSET('Raw Data'!$A$3,MATCH($A43,'Raw Data'!$B$4:$B$185,0),MATCH(I$4,'Raw Data'!$3:$3,0)-1)),"",OFFSET('Raw Data'!$A$3,MATCH($A43,'Raw Data'!$B$4:$B$185,0),MATCH(I$4,'Raw Data'!$3:$3,0)-1))</f>
        <v/>
      </c>
      <c r="J43" s="103" t="str">
        <f aca="false">IF(I43="","",IF(I43="Minus",-1,1))</f>
        <v/>
      </c>
      <c r="K43" s="105" t="str">
        <f aca="false" t="array" ref="K43:K43">IFERROR(SKEW(IF(ISNUMBER(O43:CP43),O43:CP43,"")),"")</f>
        <v/>
      </c>
      <c r="L43" s="103" t="n">
        <f aca="true">IF(ISBLANK(OFFSET('Data above threshold'!$A$4,MATCH('Data above threshold'!$A43,'Data above threshold'!$A$5:$A$185,0),MATCH('Data above threshold'!N$4,'Data above threshold'!$4:$4,0)-1)),1,OFFSET('Data above threshold'!$A$4,MATCH('Data above threshold'!$A43,'Data above threshold'!$A$5:$A$185,0),MATCH('Data above threshold'!N$4,'Data above threshold'!$4:$4,0)-1))</f>
        <v>1</v>
      </c>
      <c r="M43" s="103" t="str">
        <f aca="true">IF(ISBLANK(OFFSET('Data above threshold'!$A$4,MATCH('Data above threshold'!$A43,'Data above threshold'!$A$5:$A$185,0),MATCH('Data above threshold'!O$4,'Data above threshold'!$4:$4,0)-1)),"",OFFSET('Data above threshold'!$A$4,MATCH('Data above threshold'!$A43,'Data above threshold'!$A$5:$A$185,0),MATCH('Data above threshold'!O$4,'Data above threshold'!$4:$4,0)-1))</f>
        <v/>
      </c>
      <c r="N43" s="106" t="str">
        <f aca="false" t="array" ref="N43:N43">IF(B43&lt;4,"",1-IFERROR(SUM(ISNUMBER(O43:CP43)*(1-$O$3:$CP$3))/COUNTIF($O$3:$CP$3,0),0))</f>
        <v/>
      </c>
      <c r="O43" s="103" t="str">
        <f aca="true">IF(ISBLANK(OFFSET('Raw Data'!$A$3,MATCH('Data above threshold'!$A43,'Raw Data'!$B$4:$B$185,0),MATCH('Data above threshold'!Q$4,'Raw Data'!$3:$3,0)-1)),"", IFERROR($J43*OFFSET('Raw Data'!$A$3,MATCH('Data above threshold'!$A43,'Raw Data'!$B$4:$B$185,0),MATCH('Data above threshold'!Q$4,'Raw Data'!$3:$3,0)-1),"NA"))</f>
        <v/>
      </c>
      <c r="P43" s="103" t="str">
        <f aca="true">IF(ISBLANK(OFFSET('Raw Data'!$A$3,MATCH('Data above threshold'!$A43,'Raw Data'!$B$4:$B$185,0),MATCH('Data above threshold'!R$4,'Raw Data'!$3:$3,0)-1)),"", IFERROR($J43*OFFSET('Raw Data'!$A$3,MATCH('Data above threshold'!$A43,'Raw Data'!$B$4:$B$185,0),MATCH('Data above threshold'!R$4,'Raw Data'!$3:$3,0)-1),"NA"))</f>
        <v/>
      </c>
      <c r="Q43" s="103" t="str">
        <f aca="true">IF(ISBLANK(OFFSET('Raw Data'!$A$3,MATCH('Data above threshold'!$A43,'Raw Data'!$B$4:$B$185,0),MATCH('Data above threshold'!S$4,'Raw Data'!$3:$3,0)-1)),"", IFERROR($J43*OFFSET('Raw Data'!$A$3,MATCH('Data above threshold'!$A43,'Raw Data'!$B$4:$B$185,0),MATCH('Data above threshold'!S$4,'Raw Data'!$3:$3,0)-1),"NA"))</f>
        <v/>
      </c>
      <c r="R43" s="103" t="str">
        <f aca="true">IF(ISBLANK(OFFSET('Raw Data'!$A$3,MATCH('Data above threshold'!$A43,'Raw Data'!$B$4:$B$185,0),MATCH('Data above threshold'!T$4,'Raw Data'!$3:$3,0)-1)),"", IFERROR($J43*OFFSET('Raw Data'!$A$3,MATCH('Data above threshold'!$A43,'Raw Data'!$B$4:$B$185,0),MATCH('Data above threshold'!T$4,'Raw Data'!$3:$3,0)-1),"NA"))</f>
        <v/>
      </c>
      <c r="S43" s="103" t="str">
        <f aca="true">IF(ISBLANK(OFFSET('Raw Data'!$A$3,MATCH('Data above threshold'!$A43,'Raw Data'!$B$4:$B$185,0),MATCH('Data above threshold'!U$4,'Raw Data'!$3:$3,0)-1)),"", IFERROR($J43*OFFSET('Raw Data'!$A$3,MATCH('Data above threshold'!$A43,'Raw Data'!$B$4:$B$185,0),MATCH('Data above threshold'!U$4,'Raw Data'!$3:$3,0)-1),"NA"))</f>
        <v/>
      </c>
      <c r="T43" s="103" t="str">
        <f aca="true">IF(ISBLANK(OFFSET('Raw Data'!$A$3,MATCH('Data above threshold'!$A43,'Raw Data'!$B$4:$B$185,0),MATCH('Data above threshold'!V$4,'Raw Data'!$3:$3,0)-1)),"", IFERROR($J43*OFFSET('Raw Data'!$A$3,MATCH('Data above threshold'!$A43,'Raw Data'!$B$4:$B$185,0),MATCH('Data above threshold'!V$4,'Raw Data'!$3:$3,0)-1),"NA"))</f>
        <v/>
      </c>
      <c r="U43" s="103" t="str">
        <f aca="true">IF(ISBLANK(OFFSET('Raw Data'!$A$3,MATCH('Data above threshold'!$A43,'Raw Data'!$B$4:$B$185,0),MATCH('Data above threshold'!W$4,'Raw Data'!$3:$3,0)-1)),"", IFERROR($J43*OFFSET('Raw Data'!$A$3,MATCH('Data above threshold'!$A43,'Raw Data'!$B$4:$B$185,0),MATCH('Data above threshold'!W$4,'Raw Data'!$3:$3,0)-1),"NA"))</f>
        <v/>
      </c>
      <c r="V43" s="103" t="str">
        <f aca="true">IF(ISBLANK(OFFSET('Raw Data'!$A$3,MATCH('Data above threshold'!$A43,'Raw Data'!$B$4:$B$185,0),MATCH('Data above threshold'!X$4,'Raw Data'!$3:$3,0)-1)),"", IFERROR($J43*OFFSET('Raw Data'!$A$3,MATCH('Data above threshold'!$A43,'Raw Data'!$B$4:$B$185,0),MATCH('Data above threshold'!X$4,'Raw Data'!$3:$3,0)-1),"NA"))</f>
        <v/>
      </c>
      <c r="W43" s="103" t="str">
        <f aca="true">IF(ISBLANK(OFFSET('Raw Data'!$A$3,MATCH('Data above threshold'!$A43,'Raw Data'!$B$4:$B$185,0),MATCH('Data above threshold'!Y$4,'Raw Data'!$3:$3,0)-1)),"", IFERROR($J43*OFFSET('Raw Data'!$A$3,MATCH('Data above threshold'!$A43,'Raw Data'!$B$4:$B$185,0),MATCH('Data above threshold'!Y$4,'Raw Data'!$3:$3,0)-1),"NA"))</f>
        <v/>
      </c>
      <c r="X43" s="103" t="str">
        <f aca="true">IF(ISBLANK(OFFSET('Raw Data'!$A$3,MATCH('Data above threshold'!$A43,'Raw Data'!$B$4:$B$185,0),MATCH('Data above threshold'!Z$4,'Raw Data'!$3:$3,0)-1)),"", IFERROR($J43*OFFSET('Raw Data'!$A$3,MATCH('Data above threshold'!$A43,'Raw Data'!$B$4:$B$185,0),MATCH('Data above threshold'!Z$4,'Raw Data'!$3:$3,0)-1),"NA"))</f>
        <v/>
      </c>
      <c r="Y43" s="103" t="str">
        <f aca="true">IF(ISBLANK(OFFSET('Raw Data'!$A$3,MATCH('Data above threshold'!$A43,'Raw Data'!$B$4:$B$185,0),MATCH('Data above threshold'!AA$4,'Raw Data'!$3:$3,0)-1)),"", IFERROR($J43*OFFSET('Raw Data'!$A$3,MATCH('Data above threshold'!$A43,'Raw Data'!$B$4:$B$185,0),MATCH('Data above threshold'!AA$4,'Raw Data'!$3:$3,0)-1),"NA"))</f>
        <v/>
      </c>
      <c r="Z43" s="103" t="str">
        <f aca="true">IF(ISBLANK(OFFSET('Raw Data'!$A$3,MATCH('Data above threshold'!$A43,'Raw Data'!$B$4:$B$185,0),MATCH('Data above threshold'!AB$4,'Raw Data'!$3:$3,0)-1)),"", IFERROR($J43*OFFSET('Raw Data'!$A$3,MATCH('Data above threshold'!$A43,'Raw Data'!$B$4:$B$185,0),MATCH('Data above threshold'!AB$4,'Raw Data'!$3:$3,0)-1),"NA"))</f>
        <v/>
      </c>
      <c r="AA43" s="103" t="str">
        <f aca="true">IF(ISBLANK(OFFSET('Raw Data'!$A$3,MATCH('Data above threshold'!$A43,'Raw Data'!$B$4:$B$185,0),MATCH('Data above threshold'!AC$4,'Raw Data'!$3:$3,0)-1)),"", IFERROR($J43*OFFSET('Raw Data'!$A$3,MATCH('Data above threshold'!$A43,'Raw Data'!$B$4:$B$185,0),MATCH('Data above threshold'!AC$4,'Raw Data'!$3:$3,0)-1),"NA"))</f>
        <v/>
      </c>
      <c r="AB43" s="103" t="str">
        <f aca="true">IF(ISBLANK(OFFSET('Raw Data'!$A$3,MATCH('Data above threshold'!$A43,'Raw Data'!$B$4:$B$185,0),MATCH('Data above threshold'!AD$4,'Raw Data'!$3:$3,0)-1)),"", IFERROR($J43*OFFSET('Raw Data'!$A$3,MATCH('Data above threshold'!$A43,'Raw Data'!$B$4:$B$185,0),MATCH('Data above threshold'!AD$4,'Raw Data'!$3:$3,0)-1),"NA"))</f>
        <v/>
      </c>
      <c r="AC43" s="103" t="str">
        <f aca="true">IF(ISBLANK(OFFSET('Raw Data'!$A$3,MATCH('Data above threshold'!$A43,'Raw Data'!$B$4:$B$185,0),MATCH('Data above threshold'!AE$4,'Raw Data'!$3:$3,0)-1)),"", IFERROR($J43*OFFSET('Raw Data'!$A$3,MATCH('Data above threshold'!$A43,'Raw Data'!$B$4:$B$185,0),MATCH('Data above threshold'!AE$4,'Raw Data'!$3:$3,0)-1),"NA"))</f>
        <v/>
      </c>
      <c r="AD43" s="103" t="str">
        <f aca="true">IF(ISBLANK(OFFSET('Raw Data'!$A$3,MATCH('Data above threshold'!$A43,'Raw Data'!$B$4:$B$185,0),MATCH('Data above threshold'!AF$4,'Raw Data'!$3:$3,0)-1)),"", IFERROR($J43*OFFSET('Raw Data'!$A$3,MATCH('Data above threshold'!$A43,'Raw Data'!$B$4:$B$185,0),MATCH('Data above threshold'!AF$4,'Raw Data'!$3:$3,0)-1),"NA"))</f>
        <v/>
      </c>
      <c r="AE43" s="103" t="str">
        <f aca="true">IF(ISBLANK(OFFSET('Raw Data'!$A$3,MATCH('Data above threshold'!$A43,'Raw Data'!$B$4:$B$185,0),MATCH('Data above threshold'!AG$4,'Raw Data'!$3:$3,0)-1)),"", IFERROR($J43*OFFSET('Raw Data'!$A$3,MATCH('Data above threshold'!$A43,'Raw Data'!$B$4:$B$185,0),MATCH('Data above threshold'!AG$4,'Raw Data'!$3:$3,0)-1),"NA"))</f>
        <v/>
      </c>
      <c r="AF43" s="103" t="str">
        <f aca="true">IF(ISBLANK(OFFSET('Raw Data'!$A$3,MATCH('Data above threshold'!$A43,'Raw Data'!$B$4:$B$185,0),MATCH('Data above threshold'!AH$4,'Raw Data'!$3:$3,0)-1)),"", IFERROR($J43*OFFSET('Raw Data'!$A$3,MATCH('Data above threshold'!$A43,'Raw Data'!$B$4:$B$185,0),MATCH('Data above threshold'!AH$4,'Raw Data'!$3:$3,0)-1),"NA"))</f>
        <v/>
      </c>
      <c r="AG43" s="103" t="str">
        <f aca="true">IF(ISBLANK(OFFSET('Raw Data'!$A$3,MATCH('Data above threshold'!$A43,'Raw Data'!$B$4:$B$185,0),MATCH('Data above threshold'!AI$4,'Raw Data'!$3:$3,0)-1)),"", IFERROR($J43*OFFSET('Raw Data'!$A$3,MATCH('Data above threshold'!$A43,'Raw Data'!$B$4:$B$185,0),MATCH('Data above threshold'!AI$4,'Raw Data'!$3:$3,0)-1),"NA"))</f>
        <v/>
      </c>
      <c r="AH43" s="103" t="str">
        <f aca="true">IF(ISBLANK(OFFSET('Raw Data'!$A$3,MATCH('Data above threshold'!$A43,'Raw Data'!$B$4:$B$185,0),MATCH('Data above threshold'!AJ$4,'Raw Data'!$3:$3,0)-1)),"", IFERROR($J43*OFFSET('Raw Data'!$A$3,MATCH('Data above threshold'!$A43,'Raw Data'!$B$4:$B$185,0),MATCH('Data above threshold'!AJ$4,'Raw Data'!$3:$3,0)-1),"NA"))</f>
        <v/>
      </c>
      <c r="AI43" s="103" t="str">
        <f aca="true">IF(ISBLANK(OFFSET('Raw Data'!$A$3,MATCH('Data above threshold'!$A43,'Raw Data'!$B$4:$B$185,0),MATCH('Data above threshold'!AK$4,'Raw Data'!$3:$3,0)-1)),"", IFERROR($J43*OFFSET('Raw Data'!$A$3,MATCH('Data above threshold'!$A43,'Raw Data'!$B$4:$B$185,0),MATCH('Data above threshold'!AK$4,'Raw Data'!$3:$3,0)-1),"NA"))</f>
        <v/>
      </c>
      <c r="AJ43" s="103" t="str">
        <f aca="true">IF(ISBLANK(OFFSET('Raw Data'!$A$3,MATCH('Data above threshold'!$A43,'Raw Data'!$B$4:$B$185,0),MATCH('Data above threshold'!AL$4,'Raw Data'!$3:$3,0)-1)),"", IFERROR($J43*OFFSET('Raw Data'!$A$3,MATCH('Data above threshold'!$A43,'Raw Data'!$B$4:$B$185,0),MATCH('Data above threshold'!AL$4,'Raw Data'!$3:$3,0)-1),"NA"))</f>
        <v/>
      </c>
      <c r="AK43" s="103" t="str">
        <f aca="true">IF(ISBLANK(OFFSET('Raw Data'!$A$3,MATCH('Data above threshold'!$A43,'Raw Data'!$B$4:$B$185,0),MATCH('Data above threshold'!AM$4,'Raw Data'!$3:$3,0)-1)),"", IFERROR($J43*OFFSET('Raw Data'!$A$3,MATCH('Data above threshold'!$A43,'Raw Data'!$B$4:$B$185,0),MATCH('Data above threshold'!AM$4,'Raw Data'!$3:$3,0)-1),"NA"))</f>
        <v/>
      </c>
      <c r="AL43" s="103" t="str">
        <f aca="true">IF(ISBLANK(OFFSET('Raw Data'!$A$3,MATCH('Data above threshold'!$A43,'Raw Data'!$B$4:$B$185,0),MATCH('Data above threshold'!AN$4,'Raw Data'!$3:$3,0)-1)),"", IFERROR($J43*OFFSET('Raw Data'!$A$3,MATCH('Data above threshold'!$A43,'Raw Data'!$B$4:$B$185,0),MATCH('Data above threshold'!AN$4,'Raw Data'!$3:$3,0)-1),"NA"))</f>
        <v/>
      </c>
      <c r="AM43" s="103" t="str">
        <f aca="true">IF(ISBLANK(OFFSET('Raw Data'!$A$3,MATCH('Data above threshold'!$A43,'Raw Data'!$B$4:$B$185,0),MATCH('Data above threshold'!AO$4,'Raw Data'!$3:$3,0)-1)),"", IFERROR($J43*OFFSET('Raw Data'!$A$3,MATCH('Data above threshold'!$A43,'Raw Data'!$B$4:$B$185,0),MATCH('Data above threshold'!AO$4,'Raw Data'!$3:$3,0)-1),"NA"))</f>
        <v/>
      </c>
      <c r="AN43" s="103" t="str">
        <f aca="true">IF(ISBLANK(OFFSET('Raw Data'!$A$3,MATCH('Data above threshold'!$A43,'Raw Data'!$B$4:$B$185,0),MATCH('Data above threshold'!AP$4,'Raw Data'!$3:$3,0)-1)),"", IFERROR($J43*OFFSET('Raw Data'!$A$3,MATCH('Data above threshold'!$A43,'Raw Data'!$B$4:$B$185,0),MATCH('Data above threshold'!AP$4,'Raw Data'!$3:$3,0)-1),"NA"))</f>
        <v/>
      </c>
      <c r="AO43" s="103" t="str">
        <f aca="true">IF(ISBLANK(OFFSET('Raw Data'!$A$3,MATCH('Data above threshold'!$A43,'Raw Data'!$B$4:$B$185,0),MATCH('Data above threshold'!AQ$4,'Raw Data'!$3:$3,0)-1)),"", IFERROR($J43*OFFSET('Raw Data'!$A$3,MATCH('Data above threshold'!$A43,'Raw Data'!$B$4:$B$185,0),MATCH('Data above threshold'!AQ$4,'Raw Data'!$3:$3,0)-1),"NA"))</f>
        <v/>
      </c>
      <c r="AP43" s="103" t="str">
        <f aca="true">IF(ISBLANK(OFFSET('Raw Data'!$A$3,MATCH('Data above threshold'!$A43,'Raw Data'!$B$4:$B$185,0),MATCH('Data above threshold'!AR$4,'Raw Data'!$3:$3,0)-1)),"", IFERROR($J43*OFFSET('Raw Data'!$A$3,MATCH('Data above threshold'!$A43,'Raw Data'!$B$4:$B$185,0),MATCH('Data above threshold'!AR$4,'Raw Data'!$3:$3,0)-1),"NA"))</f>
        <v/>
      </c>
      <c r="AQ43" s="103" t="str">
        <f aca="true">IF(ISBLANK(OFFSET('Raw Data'!$A$3,MATCH('Data above threshold'!$A43,'Raw Data'!$B$4:$B$185,0),MATCH('Data above threshold'!AS$4,'Raw Data'!$3:$3,0)-1)),"", IFERROR($J43*OFFSET('Raw Data'!$A$3,MATCH('Data above threshold'!$A43,'Raw Data'!$B$4:$B$185,0),MATCH('Data above threshold'!AS$4,'Raw Data'!$3:$3,0)-1),"NA"))</f>
        <v/>
      </c>
      <c r="AR43" s="103" t="str">
        <f aca="true">IF(ISBLANK(OFFSET('Raw Data'!$A$3,MATCH('Data above threshold'!$A43,'Raw Data'!$B$4:$B$185,0),MATCH('Data above threshold'!AT$4,'Raw Data'!$3:$3,0)-1)),"", IFERROR($J43*OFFSET('Raw Data'!$A$3,MATCH('Data above threshold'!$A43,'Raw Data'!$B$4:$B$185,0),MATCH('Data above threshold'!AT$4,'Raw Data'!$3:$3,0)-1),"NA"))</f>
        <v/>
      </c>
      <c r="AS43" s="103" t="str">
        <f aca="true">IF(ISBLANK(OFFSET('Raw Data'!$A$3,MATCH('Data above threshold'!$A43,'Raw Data'!$B$4:$B$185,0),MATCH('Data above threshold'!AU$4,'Raw Data'!$3:$3,0)-1)),"", IFERROR($J43*OFFSET('Raw Data'!$A$3,MATCH('Data above threshold'!$A43,'Raw Data'!$B$4:$B$185,0),MATCH('Data above threshold'!AU$4,'Raw Data'!$3:$3,0)-1),"NA"))</f>
        <v/>
      </c>
      <c r="AT43" s="103" t="str">
        <f aca="true">IF(ISBLANK(OFFSET('Raw Data'!$A$3,MATCH('Data above threshold'!$A43,'Raw Data'!$B$4:$B$185,0),MATCH('Data above threshold'!AV$4,'Raw Data'!$3:$3,0)-1)),"", IFERROR($J43*OFFSET('Raw Data'!$A$3,MATCH('Data above threshold'!$A43,'Raw Data'!$B$4:$B$185,0),MATCH('Data above threshold'!AV$4,'Raw Data'!$3:$3,0)-1),"NA"))</f>
        <v/>
      </c>
      <c r="AU43" s="103" t="str">
        <f aca="true">IF(ISBLANK(OFFSET('Raw Data'!$A$3,MATCH('Data above threshold'!$A43,'Raw Data'!$B$4:$B$185,0),MATCH('Data above threshold'!AW$4,'Raw Data'!$3:$3,0)-1)),"", IFERROR($J43*OFFSET('Raw Data'!$A$3,MATCH('Data above threshold'!$A43,'Raw Data'!$B$4:$B$185,0),MATCH('Data above threshold'!AW$4,'Raw Data'!$3:$3,0)-1),"NA"))</f>
        <v/>
      </c>
      <c r="AV43" s="103" t="str">
        <f aca="true">IF(ISBLANK(OFFSET('Raw Data'!$A$3,MATCH('Data above threshold'!$A43,'Raw Data'!$B$4:$B$185,0),MATCH('Data above threshold'!AX$4,'Raw Data'!$3:$3,0)-1)),"", IFERROR($J43*OFFSET('Raw Data'!$A$3,MATCH('Data above threshold'!$A43,'Raw Data'!$B$4:$B$185,0),MATCH('Data above threshold'!AX$4,'Raw Data'!$3:$3,0)-1),"NA"))</f>
        <v/>
      </c>
      <c r="AW43" s="103" t="str">
        <f aca="true">IF(ISBLANK(OFFSET('Raw Data'!$A$3,MATCH('Data above threshold'!$A43,'Raw Data'!$B$4:$B$185,0),MATCH('Data above threshold'!AY$4,'Raw Data'!$3:$3,0)-1)),"", IFERROR($J43*OFFSET('Raw Data'!$A$3,MATCH('Data above threshold'!$A43,'Raw Data'!$B$4:$B$185,0),MATCH('Data above threshold'!AY$4,'Raw Data'!$3:$3,0)-1),"NA"))</f>
        <v/>
      </c>
      <c r="AX43" s="103" t="str">
        <f aca="true">IF(ISBLANK(OFFSET('Raw Data'!$A$3,MATCH('Data above threshold'!$A43,'Raw Data'!$B$4:$B$185,0),MATCH('Data above threshold'!AZ$4,'Raw Data'!$3:$3,0)-1)),"", IFERROR($J43*OFFSET('Raw Data'!$A$3,MATCH('Data above threshold'!$A43,'Raw Data'!$B$4:$B$185,0),MATCH('Data above threshold'!AZ$4,'Raw Data'!$3:$3,0)-1),"NA"))</f>
        <v/>
      </c>
      <c r="AY43" s="103" t="str">
        <f aca="true">IF(ISBLANK(OFFSET('Raw Data'!$A$3,MATCH('Data above threshold'!$A43,'Raw Data'!$B$4:$B$185,0),MATCH('Data above threshold'!BA$4,'Raw Data'!$3:$3,0)-1)),"", IFERROR($J43*OFFSET('Raw Data'!$A$3,MATCH('Data above threshold'!$A43,'Raw Data'!$B$4:$B$185,0),MATCH('Data above threshold'!BA$4,'Raw Data'!$3:$3,0)-1),"NA"))</f>
        <v/>
      </c>
      <c r="AZ43" s="103" t="str">
        <f aca="true">IF(ISBLANK(OFFSET('Raw Data'!$A$3,MATCH('Data above threshold'!$A43,'Raw Data'!$B$4:$B$185,0),MATCH('Data above threshold'!BB$4,'Raw Data'!$3:$3,0)-1)),"", IFERROR($J43*OFFSET('Raw Data'!$A$3,MATCH('Data above threshold'!$A43,'Raw Data'!$B$4:$B$185,0),MATCH('Data above threshold'!BB$4,'Raw Data'!$3:$3,0)-1),"NA"))</f>
        <v/>
      </c>
      <c r="BA43" s="103" t="str">
        <f aca="true">IF(ISBLANK(OFFSET('Raw Data'!$A$3,MATCH('Data above threshold'!$A43,'Raw Data'!$B$4:$B$185,0),MATCH('Data above threshold'!BC$4,'Raw Data'!$3:$3,0)-1)),"", IFERROR($J43*OFFSET('Raw Data'!$A$3,MATCH('Data above threshold'!$A43,'Raw Data'!$B$4:$B$185,0),MATCH('Data above threshold'!BC$4,'Raw Data'!$3:$3,0)-1),"NA"))</f>
        <v/>
      </c>
      <c r="BB43" s="103" t="str">
        <f aca="true">IF(ISBLANK(OFFSET('Raw Data'!$A$3,MATCH('Data above threshold'!$A43,'Raw Data'!$B$4:$B$185,0),MATCH('Data above threshold'!BD$4,'Raw Data'!$3:$3,0)-1)),"", IFERROR($J43*OFFSET('Raw Data'!$A$3,MATCH('Data above threshold'!$A43,'Raw Data'!$B$4:$B$185,0),MATCH('Data above threshold'!BD$4,'Raw Data'!$3:$3,0)-1),"NA"))</f>
        <v/>
      </c>
      <c r="BC43" s="103" t="str">
        <f aca="true">IF(ISBLANK(OFFSET('Raw Data'!$A$3,MATCH('Data above threshold'!$A43,'Raw Data'!$B$4:$B$185,0),MATCH('Data above threshold'!BE$4,'Raw Data'!$3:$3,0)-1)),"", IFERROR($J43*OFFSET('Raw Data'!$A$3,MATCH('Data above threshold'!$A43,'Raw Data'!$B$4:$B$185,0),MATCH('Data above threshold'!BE$4,'Raw Data'!$3:$3,0)-1),"NA"))</f>
        <v/>
      </c>
      <c r="BD43" s="103" t="str">
        <f aca="true">IF(ISBLANK(OFFSET('Raw Data'!$A$3,MATCH('Data above threshold'!$A43,'Raw Data'!$B$4:$B$185,0),MATCH('Data above threshold'!BF$4,'Raw Data'!$3:$3,0)-1)),"", IFERROR($J43*OFFSET('Raw Data'!$A$3,MATCH('Data above threshold'!$A43,'Raw Data'!$B$4:$B$185,0),MATCH('Data above threshold'!BF$4,'Raw Data'!$3:$3,0)-1),"NA"))</f>
        <v/>
      </c>
      <c r="BE43" s="103" t="str">
        <f aca="true">IF(ISBLANK(OFFSET('Raw Data'!$A$3,MATCH('Data above threshold'!$A43,'Raw Data'!$B$4:$B$185,0),MATCH('Data above threshold'!BG$4,'Raw Data'!$3:$3,0)-1)),"", IFERROR($J43*OFFSET('Raw Data'!$A$3,MATCH('Data above threshold'!$A43,'Raw Data'!$B$4:$B$185,0),MATCH('Data above threshold'!BG$4,'Raw Data'!$3:$3,0)-1),"NA"))</f>
        <v/>
      </c>
      <c r="BF43" s="103" t="str">
        <f aca="true">IF(ISBLANK(OFFSET('Raw Data'!$A$3,MATCH('Data above threshold'!$A43,'Raw Data'!$B$4:$B$185,0),MATCH('Data above threshold'!BH$4,'Raw Data'!$3:$3,0)-1)),"", IFERROR($J43*OFFSET('Raw Data'!$A$3,MATCH('Data above threshold'!$A43,'Raw Data'!$B$4:$B$185,0),MATCH('Data above threshold'!BH$4,'Raw Data'!$3:$3,0)-1),"NA"))</f>
        <v/>
      </c>
      <c r="BG43" s="103" t="str">
        <f aca="true">IF(ISBLANK(OFFSET('Raw Data'!$A$3,MATCH('Data above threshold'!$A43,'Raw Data'!$B$4:$B$185,0),MATCH('Data above threshold'!BI$4,'Raw Data'!$3:$3,0)-1)),"", IFERROR($J43*OFFSET('Raw Data'!$A$3,MATCH('Data above threshold'!$A43,'Raw Data'!$B$4:$B$185,0),MATCH('Data above threshold'!BI$4,'Raw Data'!$3:$3,0)-1),"NA"))</f>
        <v/>
      </c>
      <c r="BH43" s="103" t="str">
        <f aca="true">IF(ISBLANK(OFFSET('Raw Data'!$A$3,MATCH('Data above threshold'!$A43,'Raw Data'!$B$4:$B$185,0),MATCH('Data above threshold'!BJ$4,'Raw Data'!$3:$3,0)-1)),"", IFERROR($J43*OFFSET('Raw Data'!$A$3,MATCH('Data above threshold'!$A43,'Raw Data'!$B$4:$B$185,0),MATCH('Data above threshold'!BJ$4,'Raw Data'!$3:$3,0)-1),"NA"))</f>
        <v/>
      </c>
      <c r="BI43" s="103" t="str">
        <f aca="true">IF(ISBLANK(OFFSET('Raw Data'!$A$3,MATCH('Data above threshold'!$A43,'Raw Data'!$B$4:$B$185,0),MATCH('Data above threshold'!BK$4,'Raw Data'!$3:$3,0)-1)),"", IFERROR($J43*OFFSET('Raw Data'!$A$3,MATCH('Data above threshold'!$A43,'Raw Data'!$B$4:$B$185,0),MATCH('Data above threshold'!BK$4,'Raw Data'!$3:$3,0)-1),"NA"))</f>
        <v/>
      </c>
      <c r="BJ43" s="103" t="str">
        <f aca="true">IF(ISBLANK(OFFSET('Raw Data'!$A$3,MATCH('Data above threshold'!$A43,'Raw Data'!$B$4:$B$185,0),MATCH('Data above threshold'!BL$4,'Raw Data'!$3:$3,0)-1)),"", IFERROR($J43*OFFSET('Raw Data'!$A$3,MATCH('Data above threshold'!$A43,'Raw Data'!$B$4:$B$185,0),MATCH('Data above threshold'!BL$4,'Raw Data'!$3:$3,0)-1),"NA"))</f>
        <v/>
      </c>
      <c r="BK43" s="103" t="str">
        <f aca="true">IF(ISBLANK(OFFSET('Raw Data'!$A$3,MATCH('Data above threshold'!$A43,'Raw Data'!$B$4:$B$185,0),MATCH('Data above threshold'!BM$4,'Raw Data'!$3:$3,0)-1)),"", IFERROR($J43*OFFSET('Raw Data'!$A$3,MATCH('Data above threshold'!$A43,'Raw Data'!$B$4:$B$185,0),MATCH('Data above threshold'!BM$4,'Raw Data'!$3:$3,0)-1),"NA"))</f>
        <v/>
      </c>
      <c r="BL43" s="103" t="str">
        <f aca="true">IF(ISBLANK(OFFSET('Raw Data'!$A$3,MATCH('Data above threshold'!$A43,'Raw Data'!$B$4:$B$185,0),MATCH('Data above threshold'!BN$4,'Raw Data'!$3:$3,0)-1)),"", IFERROR($J43*OFFSET('Raw Data'!$A$3,MATCH('Data above threshold'!$A43,'Raw Data'!$B$4:$B$185,0),MATCH('Data above threshold'!BN$4,'Raw Data'!$3:$3,0)-1),"NA"))</f>
        <v/>
      </c>
      <c r="BM43" s="103" t="str">
        <f aca="true">IF(ISBLANK(OFFSET('Raw Data'!$A$3,MATCH('Data above threshold'!$A43,'Raw Data'!$B$4:$B$185,0),MATCH('Data above threshold'!BO$4,'Raw Data'!$3:$3,0)-1)),"", IFERROR($J43*OFFSET('Raw Data'!$A$3,MATCH('Data above threshold'!$A43,'Raw Data'!$B$4:$B$185,0),MATCH('Data above threshold'!BO$4,'Raw Data'!$3:$3,0)-1),"NA"))</f>
        <v/>
      </c>
      <c r="BN43" s="103" t="str">
        <f aca="true">IF(ISBLANK(OFFSET('Raw Data'!$A$3,MATCH('Data above threshold'!$A43,'Raw Data'!$B$4:$B$185,0),MATCH('Data above threshold'!BP$4,'Raw Data'!$3:$3,0)-1)),"", IFERROR($J43*OFFSET('Raw Data'!$A$3,MATCH('Data above threshold'!$A43,'Raw Data'!$B$4:$B$185,0),MATCH('Data above threshold'!BP$4,'Raw Data'!$3:$3,0)-1),"NA"))</f>
        <v/>
      </c>
      <c r="BO43" s="103" t="str">
        <f aca="true">IF(ISBLANK(OFFSET('Raw Data'!$A$3,MATCH('Data above threshold'!$A43,'Raw Data'!$B$4:$B$185,0),MATCH('Data above threshold'!BQ$4,'Raw Data'!$3:$3,0)-1)),"", IFERROR($J43*OFFSET('Raw Data'!$A$3,MATCH('Data above threshold'!$A43,'Raw Data'!$B$4:$B$185,0),MATCH('Data above threshold'!BQ$4,'Raw Data'!$3:$3,0)-1),"NA"))</f>
        <v/>
      </c>
      <c r="BP43" s="103" t="str">
        <f aca="true">IF(ISBLANK(OFFSET('Raw Data'!$A$3,MATCH('Data above threshold'!$A43,'Raw Data'!$B$4:$B$185,0),MATCH('Data above threshold'!BR$4,'Raw Data'!$3:$3,0)-1)),"", IFERROR($J43*OFFSET('Raw Data'!$A$3,MATCH('Data above threshold'!$A43,'Raw Data'!$B$4:$B$185,0),MATCH('Data above threshold'!BR$4,'Raw Data'!$3:$3,0)-1),"NA"))</f>
        <v/>
      </c>
      <c r="BQ43" s="103" t="str">
        <f aca="true">IF(ISBLANK(OFFSET('Raw Data'!$A$3,MATCH('Data above threshold'!$A43,'Raw Data'!$B$4:$B$185,0),MATCH('Data above threshold'!BS$4,'Raw Data'!$3:$3,0)-1)),"", IFERROR($J43*OFFSET('Raw Data'!$A$3,MATCH('Data above threshold'!$A43,'Raw Data'!$B$4:$B$185,0),MATCH('Data above threshold'!BS$4,'Raw Data'!$3:$3,0)-1),"NA"))</f>
        <v/>
      </c>
      <c r="BR43" s="103" t="str">
        <f aca="true">IF(ISBLANK(OFFSET('Raw Data'!$A$3,MATCH('Data above threshold'!$A43,'Raw Data'!$B$4:$B$185,0),MATCH('Data above threshold'!BT$4,'Raw Data'!$3:$3,0)-1)),"", IFERROR($J43*OFFSET('Raw Data'!$A$3,MATCH('Data above threshold'!$A43,'Raw Data'!$B$4:$B$185,0),MATCH('Data above threshold'!BT$4,'Raw Data'!$3:$3,0)-1),"NA"))</f>
        <v/>
      </c>
      <c r="BS43" s="103" t="str">
        <f aca="true">IF(ISBLANK(OFFSET('Raw Data'!$A$3,MATCH('Data above threshold'!$A43,'Raw Data'!$B$4:$B$185,0),MATCH('Data above threshold'!BU$4,'Raw Data'!$3:$3,0)-1)),"", IFERROR($J43*OFFSET('Raw Data'!$A$3,MATCH('Data above threshold'!$A43,'Raw Data'!$B$4:$B$185,0),MATCH('Data above threshold'!BU$4,'Raw Data'!$3:$3,0)-1),"NA"))</f>
        <v/>
      </c>
      <c r="BT43" s="103" t="str">
        <f aca="true">IF(ISBLANK(OFFSET('Raw Data'!$A$3,MATCH('Data above threshold'!$A43,'Raw Data'!$B$4:$B$185,0),MATCH('Data above threshold'!BV$4,'Raw Data'!$3:$3,0)-1)),"", IFERROR($J43*OFFSET('Raw Data'!$A$3,MATCH('Data above threshold'!$A43,'Raw Data'!$B$4:$B$185,0),MATCH('Data above threshold'!BV$4,'Raw Data'!$3:$3,0)-1),"NA"))</f>
        <v/>
      </c>
      <c r="BU43" s="103" t="str">
        <f aca="true">IF(ISBLANK(OFFSET('Raw Data'!$A$3,MATCH('Data above threshold'!$A43,'Raw Data'!$B$4:$B$185,0),MATCH('Data above threshold'!BW$4,'Raw Data'!$3:$3,0)-1)),"", IFERROR($J43*OFFSET('Raw Data'!$A$3,MATCH('Data above threshold'!$A43,'Raw Data'!$B$4:$B$185,0),MATCH('Data above threshold'!BW$4,'Raw Data'!$3:$3,0)-1),"NA"))</f>
        <v/>
      </c>
      <c r="BV43" s="103" t="str">
        <f aca="true">IF(ISBLANK(OFFSET('Raw Data'!$A$3,MATCH('Data above threshold'!$A43,'Raw Data'!$B$4:$B$185,0),MATCH('Data above threshold'!BX$4,'Raw Data'!$3:$3,0)-1)),"", IFERROR($J43*OFFSET('Raw Data'!$A$3,MATCH('Data above threshold'!$A43,'Raw Data'!$B$4:$B$185,0),MATCH('Data above threshold'!BX$4,'Raw Data'!$3:$3,0)-1),"NA"))</f>
        <v/>
      </c>
      <c r="BW43" s="103" t="str">
        <f aca="true">IF(ISBLANK(OFFSET('Raw Data'!$A$3,MATCH('Data above threshold'!$A43,'Raw Data'!$B$4:$B$185,0),MATCH('Data above threshold'!BY$4,'Raw Data'!$3:$3,0)-1)),"", IFERROR($J43*OFFSET('Raw Data'!$A$3,MATCH('Data above threshold'!$A43,'Raw Data'!$B$4:$B$185,0),MATCH('Data above threshold'!BY$4,'Raw Data'!$3:$3,0)-1),"NA"))</f>
        <v/>
      </c>
      <c r="BX43" s="103" t="str">
        <f aca="true">IF(ISBLANK(OFFSET('Raw Data'!$A$3,MATCH('Data above threshold'!$A43,'Raw Data'!$B$4:$B$185,0),MATCH('Data above threshold'!BZ$4,'Raw Data'!$3:$3,0)-1)),"", IFERROR($J43*OFFSET('Raw Data'!$A$3,MATCH('Data above threshold'!$A43,'Raw Data'!$B$4:$B$185,0),MATCH('Data above threshold'!BZ$4,'Raw Data'!$3:$3,0)-1),"NA"))</f>
        <v/>
      </c>
      <c r="BY43" s="103" t="str">
        <f aca="true">IF(ISBLANK(OFFSET('Raw Data'!$A$3,MATCH('Data above threshold'!$A43,'Raw Data'!$B$4:$B$185,0),MATCH('Data above threshold'!CA$4,'Raw Data'!$3:$3,0)-1)),"", IFERROR($J43*OFFSET('Raw Data'!$A$3,MATCH('Data above threshold'!$A43,'Raw Data'!$B$4:$B$185,0),MATCH('Data above threshold'!CA$4,'Raw Data'!$3:$3,0)-1),"NA"))</f>
        <v/>
      </c>
      <c r="BZ43" s="103" t="str">
        <f aca="true">IF(ISBLANK(OFFSET('Raw Data'!$A$3,MATCH('Data above threshold'!$A43,'Raw Data'!$B$4:$B$185,0),MATCH('Data above threshold'!CB$4,'Raw Data'!$3:$3,0)-1)),"", IFERROR($J43*OFFSET('Raw Data'!$A$3,MATCH('Data above threshold'!$A43,'Raw Data'!$B$4:$B$185,0),MATCH('Data above threshold'!CB$4,'Raw Data'!$3:$3,0)-1),"NA"))</f>
        <v/>
      </c>
      <c r="CA43" s="103" t="str">
        <f aca="true">IF(ISBLANK(OFFSET('Raw Data'!$A$3,MATCH('Data above threshold'!$A43,'Raw Data'!$B$4:$B$185,0),MATCH('Data above threshold'!CC$4,'Raw Data'!$3:$3,0)-1)),"", IFERROR($J43*OFFSET('Raw Data'!$A$3,MATCH('Data above threshold'!$A43,'Raw Data'!$B$4:$B$185,0),MATCH('Data above threshold'!CC$4,'Raw Data'!$3:$3,0)-1),"NA"))</f>
        <v/>
      </c>
      <c r="CB43" s="103" t="str">
        <f aca="true">IF(ISBLANK(OFFSET('Raw Data'!$A$3,MATCH('Data above threshold'!$A43,'Raw Data'!$B$4:$B$185,0),MATCH('Data above threshold'!CD$4,'Raw Data'!$3:$3,0)-1)),"", IFERROR($J43*OFFSET('Raw Data'!$A$3,MATCH('Data above threshold'!$A43,'Raw Data'!$B$4:$B$185,0),MATCH('Data above threshold'!CD$4,'Raw Data'!$3:$3,0)-1),"NA"))</f>
        <v/>
      </c>
      <c r="CC43" s="103" t="str">
        <f aca="true">IF(ISBLANK(OFFSET('Raw Data'!$A$3,MATCH('Data above threshold'!$A43,'Raw Data'!$B$4:$B$185,0),MATCH('Data above threshold'!CE$4,'Raw Data'!$3:$3,0)-1)),"", IFERROR($J43*OFFSET('Raw Data'!$A$3,MATCH('Data above threshold'!$A43,'Raw Data'!$B$4:$B$185,0),MATCH('Data above threshold'!CE$4,'Raw Data'!$3:$3,0)-1),"NA"))</f>
        <v/>
      </c>
      <c r="CD43" s="103" t="str">
        <f aca="true">IF(ISBLANK(OFFSET('Raw Data'!$A$3,MATCH('Data above threshold'!$A43,'Raw Data'!$B$4:$B$185,0),MATCH('Data above threshold'!CF$4,'Raw Data'!$3:$3,0)-1)),"", IFERROR($J43*OFFSET('Raw Data'!$A$3,MATCH('Data above threshold'!$A43,'Raw Data'!$B$4:$B$185,0),MATCH('Data above threshold'!CF$4,'Raw Data'!$3:$3,0)-1),"NA"))</f>
        <v/>
      </c>
      <c r="CE43" s="103" t="str">
        <f aca="true">IF(ISBLANK(OFFSET('Raw Data'!$A$3,MATCH('Data above threshold'!$A43,'Raw Data'!$B$4:$B$185,0),MATCH('Data above threshold'!CG$4,'Raw Data'!$3:$3,0)-1)),"", IFERROR($J43*OFFSET('Raw Data'!$A$3,MATCH('Data above threshold'!$A43,'Raw Data'!$B$4:$B$185,0),MATCH('Data above threshold'!CG$4,'Raw Data'!$3:$3,0)-1),"NA"))</f>
        <v/>
      </c>
      <c r="CF43" s="103" t="str">
        <f aca="true">IF(ISBLANK(OFFSET('Raw Data'!$A$3,MATCH('Data above threshold'!$A43,'Raw Data'!$B$4:$B$185,0),MATCH('Data above threshold'!CH$4,'Raw Data'!$3:$3,0)-1)),"", IFERROR($J43*OFFSET('Raw Data'!$A$3,MATCH('Data above threshold'!$A43,'Raw Data'!$B$4:$B$185,0),MATCH('Data above threshold'!CH$4,'Raw Data'!$3:$3,0)-1),"NA"))</f>
        <v/>
      </c>
      <c r="CG43" s="103" t="str">
        <f aca="true">IF(ISBLANK(OFFSET('Raw Data'!$A$3,MATCH('Data above threshold'!$A43,'Raw Data'!$B$4:$B$185,0),MATCH('Data above threshold'!CI$4,'Raw Data'!$3:$3,0)-1)),"", IFERROR($J43*OFFSET('Raw Data'!$A$3,MATCH('Data above threshold'!$A43,'Raw Data'!$B$4:$B$185,0),MATCH('Data above threshold'!CI$4,'Raw Data'!$3:$3,0)-1),"NA"))</f>
        <v/>
      </c>
      <c r="CH43" s="103" t="str">
        <f aca="true">IF(ISBLANK(OFFSET('Raw Data'!$A$3,MATCH('Data above threshold'!$A43,'Raw Data'!$B$4:$B$185,0),MATCH('Data above threshold'!CJ$4,'Raw Data'!$3:$3,0)-1)),"", IFERROR($J43*OFFSET('Raw Data'!$A$3,MATCH('Data above threshold'!$A43,'Raw Data'!$B$4:$B$185,0),MATCH('Data above threshold'!CJ$4,'Raw Data'!$3:$3,0)-1),"NA"))</f>
        <v/>
      </c>
      <c r="CI43" s="103" t="str">
        <f aca="true">IF(ISBLANK(OFFSET('Raw Data'!$A$3,MATCH('Data above threshold'!$A43,'Raw Data'!$B$4:$B$185,0),MATCH('Data above threshold'!CK$4,'Raw Data'!$3:$3,0)-1)),"", IFERROR($J43*OFFSET('Raw Data'!$A$3,MATCH('Data above threshold'!$A43,'Raw Data'!$B$4:$B$185,0),MATCH('Data above threshold'!CK$4,'Raw Data'!$3:$3,0)-1),"NA"))</f>
        <v/>
      </c>
      <c r="CJ43" s="103" t="str">
        <f aca="true">IF(ISBLANK(OFFSET('Raw Data'!$A$3,MATCH('Data above threshold'!$A43,'Raw Data'!$B$4:$B$185,0),MATCH('Data above threshold'!CL$4,'Raw Data'!$3:$3,0)-1)),"", IFERROR($J43*OFFSET('Raw Data'!$A$3,MATCH('Data above threshold'!$A43,'Raw Data'!$B$4:$B$185,0),MATCH('Data above threshold'!CL$4,'Raw Data'!$3:$3,0)-1),"NA"))</f>
        <v/>
      </c>
      <c r="CK43" s="103" t="str">
        <f aca="true">IF(ISBLANK(OFFSET('Raw Data'!$A$3,MATCH('Data above threshold'!$A43,'Raw Data'!$B$4:$B$185,0),MATCH('Data above threshold'!CM$4,'Raw Data'!$3:$3,0)-1)),"", IFERROR($J43*OFFSET('Raw Data'!$A$3,MATCH('Data above threshold'!$A43,'Raw Data'!$B$4:$B$185,0),MATCH('Data above threshold'!CM$4,'Raw Data'!$3:$3,0)-1),"NA"))</f>
        <v/>
      </c>
      <c r="CL43" s="103" t="str">
        <f aca="true">IF(ISBLANK(OFFSET('Raw Data'!$A$3,MATCH('Data above threshold'!$A43,'Raw Data'!$B$4:$B$185,0),MATCH('Data above threshold'!CN$4,'Raw Data'!$3:$3,0)-1)),"", IFERROR($J43*OFFSET('Raw Data'!$A$3,MATCH('Data above threshold'!$A43,'Raw Data'!$B$4:$B$185,0),MATCH('Data above threshold'!CN$4,'Raw Data'!$3:$3,0)-1),"NA"))</f>
        <v/>
      </c>
      <c r="CM43" s="103" t="str">
        <f aca="true">IF(ISBLANK(OFFSET('Raw Data'!$A$3,MATCH('Data above threshold'!$A43,'Raw Data'!$B$4:$B$185,0),MATCH('Data above threshold'!CO$4,'Raw Data'!$3:$3,0)-1)),"", IFERROR($J43*OFFSET('Raw Data'!$A$3,MATCH('Data above threshold'!$A43,'Raw Data'!$B$4:$B$185,0),MATCH('Data above threshold'!CO$4,'Raw Data'!$3:$3,0)-1),"NA"))</f>
        <v/>
      </c>
      <c r="CN43" s="103" t="str">
        <f aca="true">IF(ISBLANK(OFFSET('Raw Data'!$A$3,MATCH('Data above threshold'!$A43,'Raw Data'!$B$4:$B$185,0),MATCH('Data above threshold'!CP$4,'Raw Data'!$3:$3,0)-1)),"", IFERROR($J43*OFFSET('Raw Data'!$A$3,MATCH('Data above threshold'!$A43,'Raw Data'!$B$4:$B$185,0),MATCH('Data above threshold'!CP$4,'Raw Data'!$3:$3,0)-1),"NA"))</f>
        <v/>
      </c>
      <c r="CO43" s="103" t="str">
        <f aca="true">IF(ISBLANK(OFFSET('Raw Data'!$A$3,MATCH('Data above threshold'!$A43,'Raw Data'!$B$4:$B$185,0),MATCH('Data above threshold'!CQ$4,'Raw Data'!$3:$3,0)-1)),"", IFERROR($J43*OFFSET('Raw Data'!$A$3,MATCH('Data above threshold'!$A43,'Raw Data'!$B$4:$B$185,0),MATCH('Data above threshold'!CQ$4,'Raw Data'!$3:$3,0)-1),"NA"))</f>
        <v/>
      </c>
      <c r="CP43" s="103" t="str">
        <f aca="true">IF(ISBLANK(OFFSET('Raw Data'!$A$3,MATCH('Data above threshold'!$A43,'Raw Data'!$B$4:$B$185,0),MATCH('Data above threshold'!CR$4,'Raw Data'!$3:$3,0)-1)),"", IFERROR($J43*OFFSET('Raw Data'!$A$3,MATCH('Data above threshold'!$A43,'Raw Data'!$B$4:$B$185,0),MATCH('Data above threshold'!CR$4,'Raw Data'!$3:$3,0)-1),"NA"))</f>
        <v/>
      </c>
    </row>
    <row r="44" s="103" customFormat="true" ht="15.5" hidden="false" customHeight="false" outlineLevel="0" collapsed="false">
      <c r="A44" s="107" t="n">
        <v>2131</v>
      </c>
      <c r="B44" s="107" t="n">
        <v>4</v>
      </c>
      <c r="C44" s="103" t="str">
        <f aca="true">IF(ISBLANK(OFFSET('Raw Data'!$A$3,MATCH($A44,'Raw Data'!$B$4:$B$185,0),MATCH(C$4,'Raw Data'!$3:$3,0)-1)),"",OFFSET('Raw Data'!$A$3,MATCH($A44,'Raw Data'!$B$4:$B$185,0),MATCH(C$4,'Raw Data'!$3:$3,0)-1))</f>
        <v/>
      </c>
      <c r="D44" s="103" t="str">
        <f aca="true">IF(ISBLANK(OFFSET('Raw Data'!$A$3,MATCH($A44,'Raw Data'!$B$4:$B$185,0),MATCH(D$4,'Raw Data'!$3:$3,0)-1)),"",OFFSET('Raw Data'!$A$3,MATCH($A44,'Raw Data'!$B$4:$B$185,0),MATCH(D$4,'Raw Data'!$3:$3,0)-1))</f>
        <v>Particpation in ICPEN</v>
      </c>
      <c r="E44" s="103" t="str">
        <f aca="true">IF(ISBLANK(OFFSET('Raw Data'!$A$3,MATCH($A44,'Raw Data'!$B$4:$B$185,0),MATCH(E$4,'Raw Data'!$3:$3,0)-1)),"",OFFSET('Raw Data'!$A$3,MATCH($A44,'Raw Data'!$B$4:$B$185,0),MATCH(E$4,'Raw Data'!$3:$3,0)-1))</f>
        <v/>
      </c>
      <c r="F44" s="103" t="str">
        <f aca="true">IF(ISBLANK(OFFSET('Raw Data'!$A$3,MATCH($A44,'Raw Data'!$B$4:$B$185,0),MATCH(F$4,'Raw Data'!$3:$3,0)-1)),"",OFFSET('Raw Data'!$A$3,MATCH($A44,'Raw Data'!$B$4:$B$185,0),MATCH(F$4,'Raw Data'!$3:$3,0)-1))</f>
        <v/>
      </c>
      <c r="H44" s="103" t="str">
        <f aca="true">IF(ISBLANK(OFFSET('Raw Data'!$A$3,MATCH($A44,'Raw Data'!$B$4:$B$185,0),MATCH(H$4,'Raw Data'!$3:$3,0)-1)),"",OFFSET('Raw Data'!$A$3,MATCH($A44,'Raw Data'!$B$4:$B$185,0),MATCH(H$4,'Raw Data'!$3:$3,0)-1))</f>
        <v>ICPEN Membership [1 = member; 0 = non-member]</v>
      </c>
      <c r="I44" s="103" t="str">
        <f aca="true">IF(ISBLANK(OFFSET('Raw Data'!$A$3,MATCH($A44,'Raw Data'!$B$4:$B$185,0),MATCH(I$4,'Raw Data'!$3:$3,0)-1)),"",OFFSET('Raw Data'!$A$3,MATCH($A44,'Raw Data'!$B$4:$B$185,0),MATCH(I$4,'Raw Data'!$3:$3,0)-1))</f>
        <v>Plus</v>
      </c>
      <c r="J44" s="103" t="n">
        <f aca="false">IF(I44="","",IF(I44="Minus",-1,1))</f>
        <v>1</v>
      </c>
      <c r="K44" s="105" t="n">
        <f aca="false" t="array" ref="K44:K44">IFERROR(SKEW(IF(ISNUMBER(O44:CP44),O44:CP44,"")),"")</f>
        <v>-0.050976463184228</v>
      </c>
      <c r="L44" s="103" t="n">
        <f aca="true">IF(ISBLANK(OFFSET('Data above threshold'!$A$4,MATCH('Data above threshold'!$A44,'Data above threshold'!$A$5:$A$185,0),MATCH('Data above threshold'!N$4,'Data above threshold'!$4:$4,0)-1)),1,OFFSET('Data above threshold'!$A$4,MATCH('Data above threshold'!$A44,'Data above threshold'!$A$5:$A$185,0),MATCH('Data above threshold'!N$4,'Data above threshold'!$4:$4,0)-1))</f>
        <v>0</v>
      </c>
      <c r="M44" s="103" t="str">
        <f aca="true">IF(ISBLANK(OFFSET('Data above threshold'!$A$4,MATCH('Data above threshold'!$A44,'Data above threshold'!$A$5:$A$185,0),MATCH('Data above threshold'!O$4,'Data above threshold'!$4:$4,0)-1)),"",OFFSET('Data above threshold'!$A$4,MATCH('Data above threshold'!$A44,'Data above threshold'!$A$5:$A$185,0),MATCH('Data above threshold'!O$4,'Data above threshold'!$4:$4,0)-1))</f>
        <v/>
      </c>
      <c r="N44" s="106" t="n">
        <f aca="false" t="array" ref="N44:N44">IF(B44&lt;4,"",1-IFERROR(SUM(ISNUMBER(O44:CP44)*(1-$O$3:$CP$3))/COUNTIF($O$3:$CP$3,0),0))</f>
        <v>0</v>
      </c>
      <c r="O44" s="103" t="n">
        <f aca="true">IF(ISBLANK(OFFSET('Raw Data'!$A$3,MATCH('Data above threshold'!$A44,'Raw Data'!$B$4:$B$185,0),MATCH('Data above threshold'!Q$4,'Raw Data'!$3:$3,0)-1)),"", IFERROR($J44*OFFSET('Raw Data'!$A$3,MATCH('Data above threshold'!$A44,'Raw Data'!$B$4:$B$185,0),MATCH('Data above threshold'!Q$4,'Raw Data'!$3:$3,0)-1),"NA"))</f>
        <v>0</v>
      </c>
      <c r="P44" s="103" t="n">
        <f aca="true">IF(ISBLANK(OFFSET('Raw Data'!$A$3,MATCH('Data above threshold'!$A44,'Raw Data'!$B$4:$B$185,0),MATCH('Data above threshold'!R$4,'Raw Data'!$3:$3,0)-1)),"", IFERROR($J44*OFFSET('Raw Data'!$A$3,MATCH('Data above threshold'!$A44,'Raw Data'!$B$4:$B$185,0),MATCH('Data above threshold'!R$4,'Raw Data'!$3:$3,0)-1),"NA"))</f>
        <v>1</v>
      </c>
      <c r="Q44" s="103" t="n">
        <f aca="true">IF(ISBLANK(OFFSET('Raw Data'!$A$3,MATCH('Data above threshold'!$A44,'Raw Data'!$B$4:$B$185,0),MATCH('Data above threshold'!S$4,'Raw Data'!$3:$3,0)-1)),"", IFERROR($J44*OFFSET('Raw Data'!$A$3,MATCH('Data above threshold'!$A44,'Raw Data'!$B$4:$B$185,0),MATCH('Data above threshold'!S$4,'Raw Data'!$3:$3,0)-1),"NA"))</f>
        <v>1</v>
      </c>
      <c r="R44" s="103" t="n">
        <f aca="true">IF(ISBLANK(OFFSET('Raw Data'!$A$3,MATCH('Data above threshold'!$A44,'Raw Data'!$B$4:$B$185,0),MATCH('Data above threshold'!T$4,'Raw Data'!$3:$3,0)-1)),"", IFERROR($J44*OFFSET('Raw Data'!$A$3,MATCH('Data above threshold'!$A44,'Raw Data'!$B$4:$B$185,0),MATCH('Data above threshold'!T$4,'Raw Data'!$3:$3,0)-1),"NA"))</f>
        <v>1</v>
      </c>
      <c r="S44" s="103" t="n">
        <f aca="true">IF(ISBLANK(OFFSET('Raw Data'!$A$3,MATCH('Data above threshold'!$A44,'Raw Data'!$B$4:$B$185,0),MATCH('Data above threshold'!U$4,'Raw Data'!$3:$3,0)-1)),"", IFERROR($J44*OFFSET('Raw Data'!$A$3,MATCH('Data above threshold'!$A44,'Raw Data'!$B$4:$B$185,0),MATCH('Data above threshold'!U$4,'Raw Data'!$3:$3,0)-1),"NA"))</f>
        <v>0</v>
      </c>
      <c r="T44" s="103" t="n">
        <f aca="true">IF(ISBLANK(OFFSET('Raw Data'!$A$3,MATCH('Data above threshold'!$A44,'Raw Data'!$B$4:$B$185,0),MATCH('Data above threshold'!V$4,'Raw Data'!$3:$3,0)-1)),"", IFERROR($J44*OFFSET('Raw Data'!$A$3,MATCH('Data above threshold'!$A44,'Raw Data'!$B$4:$B$185,0),MATCH('Data above threshold'!V$4,'Raw Data'!$3:$3,0)-1),"NA"))</f>
        <v>0</v>
      </c>
      <c r="U44" s="103" t="n">
        <f aca="true">IF(ISBLANK(OFFSET('Raw Data'!$A$3,MATCH('Data above threshold'!$A44,'Raw Data'!$B$4:$B$185,0),MATCH('Data above threshold'!W$4,'Raw Data'!$3:$3,0)-1)),"", IFERROR($J44*OFFSET('Raw Data'!$A$3,MATCH('Data above threshold'!$A44,'Raw Data'!$B$4:$B$185,0),MATCH('Data above threshold'!W$4,'Raw Data'!$3:$3,0)-1),"NA"))</f>
        <v>0</v>
      </c>
      <c r="V44" s="103" t="n">
        <f aca="true">IF(ISBLANK(OFFSET('Raw Data'!$A$3,MATCH('Data above threshold'!$A44,'Raw Data'!$B$4:$B$185,0),MATCH('Data above threshold'!X$4,'Raw Data'!$3:$3,0)-1)),"", IFERROR($J44*OFFSET('Raw Data'!$A$3,MATCH('Data above threshold'!$A44,'Raw Data'!$B$4:$B$185,0),MATCH('Data above threshold'!X$4,'Raw Data'!$3:$3,0)-1),"NA"))</f>
        <v>1</v>
      </c>
      <c r="W44" s="103" t="n">
        <f aca="true">IF(ISBLANK(OFFSET('Raw Data'!$A$3,MATCH('Data above threshold'!$A44,'Raw Data'!$B$4:$B$185,0),MATCH('Data above threshold'!Y$4,'Raw Data'!$3:$3,0)-1)),"", IFERROR($J44*OFFSET('Raw Data'!$A$3,MATCH('Data above threshold'!$A44,'Raw Data'!$B$4:$B$185,0),MATCH('Data above threshold'!Y$4,'Raw Data'!$3:$3,0)-1),"NA"))</f>
        <v>1</v>
      </c>
      <c r="X44" s="103" t="n">
        <f aca="true">IF(ISBLANK(OFFSET('Raw Data'!$A$3,MATCH('Data above threshold'!$A44,'Raw Data'!$B$4:$B$185,0),MATCH('Data above threshold'!Z$4,'Raw Data'!$3:$3,0)-1)),"", IFERROR($J44*OFFSET('Raw Data'!$A$3,MATCH('Data above threshold'!$A44,'Raw Data'!$B$4:$B$185,0),MATCH('Data above threshold'!Z$4,'Raw Data'!$3:$3,0)-1),"NA"))</f>
        <v>1</v>
      </c>
      <c r="Y44" s="103" t="n">
        <f aca="true">IF(ISBLANK(OFFSET('Raw Data'!$A$3,MATCH('Data above threshold'!$A44,'Raw Data'!$B$4:$B$185,0),MATCH('Data above threshold'!AA$4,'Raw Data'!$3:$3,0)-1)),"", IFERROR($J44*OFFSET('Raw Data'!$A$3,MATCH('Data above threshold'!$A44,'Raw Data'!$B$4:$B$185,0),MATCH('Data above threshold'!AA$4,'Raw Data'!$3:$3,0)-1),"NA"))</f>
        <v>1</v>
      </c>
      <c r="Z44" s="103" t="n">
        <f aca="true">IF(ISBLANK(OFFSET('Raw Data'!$A$3,MATCH('Data above threshold'!$A44,'Raw Data'!$B$4:$B$185,0),MATCH('Data above threshold'!AB$4,'Raw Data'!$3:$3,0)-1)),"", IFERROR($J44*OFFSET('Raw Data'!$A$3,MATCH('Data above threshold'!$A44,'Raw Data'!$B$4:$B$185,0),MATCH('Data above threshold'!AB$4,'Raw Data'!$3:$3,0)-1),"NA"))</f>
        <v>0</v>
      </c>
      <c r="AA44" s="103" t="n">
        <f aca="true">IF(ISBLANK(OFFSET('Raw Data'!$A$3,MATCH('Data above threshold'!$A44,'Raw Data'!$B$4:$B$185,0),MATCH('Data above threshold'!AC$4,'Raw Data'!$3:$3,0)-1)),"", IFERROR($J44*OFFSET('Raw Data'!$A$3,MATCH('Data above threshold'!$A44,'Raw Data'!$B$4:$B$185,0),MATCH('Data above threshold'!AC$4,'Raw Data'!$3:$3,0)-1),"NA"))</f>
        <v>1</v>
      </c>
      <c r="AB44" s="103" t="n">
        <f aca="true">IF(ISBLANK(OFFSET('Raw Data'!$A$3,MATCH('Data above threshold'!$A44,'Raw Data'!$B$4:$B$185,0),MATCH('Data above threshold'!AD$4,'Raw Data'!$3:$3,0)-1)),"", IFERROR($J44*OFFSET('Raw Data'!$A$3,MATCH('Data above threshold'!$A44,'Raw Data'!$B$4:$B$185,0),MATCH('Data above threshold'!AD$4,'Raw Data'!$3:$3,0)-1),"NA"))</f>
        <v>0</v>
      </c>
      <c r="AC44" s="103" t="n">
        <f aca="true">IF(ISBLANK(OFFSET('Raw Data'!$A$3,MATCH('Data above threshold'!$A44,'Raw Data'!$B$4:$B$185,0),MATCH('Data above threshold'!AE$4,'Raw Data'!$3:$3,0)-1)),"", IFERROR($J44*OFFSET('Raw Data'!$A$3,MATCH('Data above threshold'!$A44,'Raw Data'!$B$4:$B$185,0),MATCH('Data above threshold'!AE$4,'Raw Data'!$3:$3,0)-1),"NA"))</f>
        <v>1</v>
      </c>
      <c r="AD44" s="103" t="n">
        <f aca="true">IF(ISBLANK(OFFSET('Raw Data'!$A$3,MATCH('Data above threshold'!$A44,'Raw Data'!$B$4:$B$185,0),MATCH('Data above threshold'!AF$4,'Raw Data'!$3:$3,0)-1)),"", IFERROR($J44*OFFSET('Raw Data'!$A$3,MATCH('Data above threshold'!$A44,'Raw Data'!$B$4:$B$185,0),MATCH('Data above threshold'!AF$4,'Raw Data'!$3:$3,0)-1),"NA"))</f>
        <v>1</v>
      </c>
      <c r="AE44" s="103" t="n">
        <f aca="true">IF(ISBLANK(OFFSET('Raw Data'!$A$3,MATCH('Data above threshold'!$A44,'Raw Data'!$B$4:$B$185,0),MATCH('Data above threshold'!AG$4,'Raw Data'!$3:$3,0)-1)),"", IFERROR($J44*OFFSET('Raw Data'!$A$3,MATCH('Data above threshold'!$A44,'Raw Data'!$B$4:$B$185,0),MATCH('Data above threshold'!AG$4,'Raw Data'!$3:$3,0)-1),"NA"))</f>
        <v>1</v>
      </c>
      <c r="AF44" s="103" t="n">
        <f aca="true">IF(ISBLANK(OFFSET('Raw Data'!$A$3,MATCH('Data above threshold'!$A44,'Raw Data'!$B$4:$B$185,0),MATCH('Data above threshold'!AH$4,'Raw Data'!$3:$3,0)-1)),"", IFERROR($J44*OFFSET('Raw Data'!$A$3,MATCH('Data above threshold'!$A44,'Raw Data'!$B$4:$B$185,0),MATCH('Data above threshold'!AH$4,'Raw Data'!$3:$3,0)-1),"NA"))</f>
        <v>1</v>
      </c>
      <c r="AG44" s="103" t="n">
        <f aca="true">IF(ISBLANK(OFFSET('Raw Data'!$A$3,MATCH('Data above threshold'!$A44,'Raw Data'!$B$4:$B$185,0),MATCH('Data above threshold'!AI$4,'Raw Data'!$3:$3,0)-1)),"", IFERROR($J44*OFFSET('Raw Data'!$A$3,MATCH('Data above threshold'!$A44,'Raw Data'!$B$4:$B$185,0),MATCH('Data above threshold'!AI$4,'Raw Data'!$3:$3,0)-1),"NA"))</f>
        <v>1</v>
      </c>
      <c r="AH44" s="103" t="n">
        <f aca="true">IF(ISBLANK(OFFSET('Raw Data'!$A$3,MATCH('Data above threshold'!$A44,'Raw Data'!$B$4:$B$185,0),MATCH('Data above threshold'!AJ$4,'Raw Data'!$3:$3,0)-1)),"", IFERROR($J44*OFFSET('Raw Data'!$A$3,MATCH('Data above threshold'!$A44,'Raw Data'!$B$4:$B$185,0),MATCH('Data above threshold'!AJ$4,'Raw Data'!$3:$3,0)-1),"NA"))</f>
        <v>0</v>
      </c>
      <c r="AI44" s="103" t="n">
        <f aca="true">IF(ISBLANK(OFFSET('Raw Data'!$A$3,MATCH('Data above threshold'!$A44,'Raw Data'!$B$4:$B$185,0),MATCH('Data above threshold'!AK$4,'Raw Data'!$3:$3,0)-1)),"", IFERROR($J44*OFFSET('Raw Data'!$A$3,MATCH('Data above threshold'!$A44,'Raw Data'!$B$4:$B$185,0),MATCH('Data above threshold'!AK$4,'Raw Data'!$3:$3,0)-1),"NA"))</f>
        <v>0</v>
      </c>
      <c r="AJ44" s="103" t="n">
        <f aca="true">IF(ISBLANK(OFFSET('Raw Data'!$A$3,MATCH('Data above threshold'!$A44,'Raw Data'!$B$4:$B$185,0),MATCH('Data above threshold'!AL$4,'Raw Data'!$3:$3,0)-1)),"", IFERROR($J44*OFFSET('Raw Data'!$A$3,MATCH('Data above threshold'!$A44,'Raw Data'!$B$4:$B$185,0),MATCH('Data above threshold'!AL$4,'Raw Data'!$3:$3,0)-1),"NA"))</f>
        <v>1</v>
      </c>
      <c r="AK44" s="103" t="n">
        <f aca="true">IF(ISBLANK(OFFSET('Raw Data'!$A$3,MATCH('Data above threshold'!$A44,'Raw Data'!$B$4:$B$185,0),MATCH('Data above threshold'!AM$4,'Raw Data'!$3:$3,0)-1)),"", IFERROR($J44*OFFSET('Raw Data'!$A$3,MATCH('Data above threshold'!$A44,'Raw Data'!$B$4:$B$185,0),MATCH('Data above threshold'!AM$4,'Raw Data'!$3:$3,0)-1),"NA"))</f>
        <v>1</v>
      </c>
      <c r="AL44" s="103" t="n">
        <f aca="true">IF(ISBLANK(OFFSET('Raw Data'!$A$3,MATCH('Data above threshold'!$A44,'Raw Data'!$B$4:$B$185,0),MATCH('Data above threshold'!AN$4,'Raw Data'!$3:$3,0)-1)),"", IFERROR($J44*OFFSET('Raw Data'!$A$3,MATCH('Data above threshold'!$A44,'Raw Data'!$B$4:$B$185,0),MATCH('Data above threshold'!AN$4,'Raw Data'!$3:$3,0)-1),"NA"))</f>
        <v>0</v>
      </c>
      <c r="AM44" s="103" t="n">
        <f aca="true">IF(ISBLANK(OFFSET('Raw Data'!$A$3,MATCH('Data above threshold'!$A44,'Raw Data'!$B$4:$B$185,0),MATCH('Data above threshold'!AO$4,'Raw Data'!$3:$3,0)-1)),"", IFERROR($J44*OFFSET('Raw Data'!$A$3,MATCH('Data above threshold'!$A44,'Raw Data'!$B$4:$B$185,0),MATCH('Data above threshold'!AO$4,'Raw Data'!$3:$3,0)-1),"NA"))</f>
        <v>1</v>
      </c>
      <c r="AN44" s="103" t="n">
        <f aca="true">IF(ISBLANK(OFFSET('Raw Data'!$A$3,MATCH('Data above threshold'!$A44,'Raw Data'!$B$4:$B$185,0),MATCH('Data above threshold'!AP$4,'Raw Data'!$3:$3,0)-1)),"", IFERROR($J44*OFFSET('Raw Data'!$A$3,MATCH('Data above threshold'!$A44,'Raw Data'!$B$4:$B$185,0),MATCH('Data above threshold'!AP$4,'Raw Data'!$3:$3,0)-1),"NA"))</f>
        <v>1</v>
      </c>
      <c r="AO44" s="103" t="n">
        <f aca="true">IF(ISBLANK(OFFSET('Raw Data'!$A$3,MATCH('Data above threshold'!$A44,'Raw Data'!$B$4:$B$185,0),MATCH('Data above threshold'!AQ$4,'Raw Data'!$3:$3,0)-1)),"", IFERROR($J44*OFFSET('Raw Data'!$A$3,MATCH('Data above threshold'!$A44,'Raw Data'!$B$4:$B$185,0),MATCH('Data above threshold'!AQ$4,'Raw Data'!$3:$3,0)-1),"NA"))</f>
        <v>0</v>
      </c>
      <c r="AP44" s="103" t="n">
        <f aca="true">IF(ISBLANK(OFFSET('Raw Data'!$A$3,MATCH('Data above threshold'!$A44,'Raw Data'!$B$4:$B$185,0),MATCH('Data above threshold'!AR$4,'Raw Data'!$3:$3,0)-1)),"", IFERROR($J44*OFFSET('Raw Data'!$A$3,MATCH('Data above threshold'!$A44,'Raw Data'!$B$4:$B$185,0),MATCH('Data above threshold'!AR$4,'Raw Data'!$3:$3,0)-1),"NA"))</f>
        <v>0</v>
      </c>
      <c r="AQ44" s="103" t="n">
        <f aca="true">IF(ISBLANK(OFFSET('Raw Data'!$A$3,MATCH('Data above threshold'!$A44,'Raw Data'!$B$4:$B$185,0),MATCH('Data above threshold'!AS$4,'Raw Data'!$3:$3,0)-1)),"", IFERROR($J44*OFFSET('Raw Data'!$A$3,MATCH('Data above threshold'!$A44,'Raw Data'!$B$4:$B$185,0),MATCH('Data above threshold'!AS$4,'Raw Data'!$3:$3,0)-1),"NA"))</f>
        <v>1</v>
      </c>
      <c r="AR44" s="103" t="n">
        <f aca="true">IF(ISBLANK(OFFSET('Raw Data'!$A$3,MATCH('Data above threshold'!$A44,'Raw Data'!$B$4:$B$185,0),MATCH('Data above threshold'!AT$4,'Raw Data'!$3:$3,0)-1)),"", IFERROR($J44*OFFSET('Raw Data'!$A$3,MATCH('Data above threshold'!$A44,'Raw Data'!$B$4:$B$185,0),MATCH('Data above threshold'!AT$4,'Raw Data'!$3:$3,0)-1),"NA"))</f>
        <v>0</v>
      </c>
      <c r="AS44" s="103" t="n">
        <f aca="true">IF(ISBLANK(OFFSET('Raw Data'!$A$3,MATCH('Data above threshold'!$A44,'Raw Data'!$B$4:$B$185,0),MATCH('Data above threshold'!AU$4,'Raw Data'!$3:$3,0)-1)),"", IFERROR($J44*OFFSET('Raw Data'!$A$3,MATCH('Data above threshold'!$A44,'Raw Data'!$B$4:$B$185,0),MATCH('Data above threshold'!AU$4,'Raw Data'!$3:$3,0)-1),"NA"))</f>
        <v>0</v>
      </c>
      <c r="AT44" s="103" t="n">
        <f aca="true">IF(ISBLANK(OFFSET('Raw Data'!$A$3,MATCH('Data above threshold'!$A44,'Raw Data'!$B$4:$B$185,0),MATCH('Data above threshold'!AV$4,'Raw Data'!$3:$3,0)-1)),"", IFERROR($J44*OFFSET('Raw Data'!$A$3,MATCH('Data above threshold'!$A44,'Raw Data'!$B$4:$B$185,0),MATCH('Data above threshold'!AV$4,'Raw Data'!$3:$3,0)-1),"NA"))</f>
        <v>0</v>
      </c>
      <c r="AU44" s="103" t="n">
        <f aca="true">IF(ISBLANK(OFFSET('Raw Data'!$A$3,MATCH('Data above threshold'!$A44,'Raw Data'!$B$4:$B$185,0),MATCH('Data above threshold'!AW$4,'Raw Data'!$3:$3,0)-1)),"", IFERROR($J44*OFFSET('Raw Data'!$A$3,MATCH('Data above threshold'!$A44,'Raw Data'!$B$4:$B$185,0),MATCH('Data above threshold'!AW$4,'Raw Data'!$3:$3,0)-1),"NA"))</f>
        <v>1</v>
      </c>
      <c r="AV44" s="103" t="n">
        <f aca="true">IF(ISBLANK(OFFSET('Raw Data'!$A$3,MATCH('Data above threshold'!$A44,'Raw Data'!$B$4:$B$185,0),MATCH('Data above threshold'!AX$4,'Raw Data'!$3:$3,0)-1)),"", IFERROR($J44*OFFSET('Raw Data'!$A$3,MATCH('Data above threshold'!$A44,'Raw Data'!$B$4:$B$185,0),MATCH('Data above threshold'!AX$4,'Raw Data'!$3:$3,0)-1),"NA"))</f>
        <v>0</v>
      </c>
      <c r="AW44" s="103" t="n">
        <f aca="true">IF(ISBLANK(OFFSET('Raw Data'!$A$3,MATCH('Data above threshold'!$A44,'Raw Data'!$B$4:$B$185,0),MATCH('Data above threshold'!AY$4,'Raw Data'!$3:$3,0)-1)),"", IFERROR($J44*OFFSET('Raw Data'!$A$3,MATCH('Data above threshold'!$A44,'Raw Data'!$B$4:$B$185,0),MATCH('Data above threshold'!AY$4,'Raw Data'!$3:$3,0)-1),"NA"))</f>
        <v>1</v>
      </c>
      <c r="AX44" s="103" t="n">
        <f aca="true">IF(ISBLANK(OFFSET('Raw Data'!$A$3,MATCH('Data above threshold'!$A44,'Raw Data'!$B$4:$B$185,0),MATCH('Data above threshold'!AZ$4,'Raw Data'!$3:$3,0)-1)),"", IFERROR($J44*OFFSET('Raw Data'!$A$3,MATCH('Data above threshold'!$A44,'Raw Data'!$B$4:$B$185,0),MATCH('Data above threshold'!AZ$4,'Raw Data'!$3:$3,0)-1),"NA"))</f>
        <v>0</v>
      </c>
      <c r="AY44" s="103" t="n">
        <f aca="true">IF(ISBLANK(OFFSET('Raw Data'!$A$3,MATCH('Data above threshold'!$A44,'Raw Data'!$B$4:$B$185,0),MATCH('Data above threshold'!BA$4,'Raw Data'!$3:$3,0)-1)),"", IFERROR($J44*OFFSET('Raw Data'!$A$3,MATCH('Data above threshold'!$A44,'Raw Data'!$B$4:$B$185,0),MATCH('Data above threshold'!BA$4,'Raw Data'!$3:$3,0)-1),"NA"))</f>
        <v>1</v>
      </c>
      <c r="AZ44" s="103" t="n">
        <f aca="true">IF(ISBLANK(OFFSET('Raw Data'!$A$3,MATCH('Data above threshold'!$A44,'Raw Data'!$B$4:$B$185,0),MATCH('Data above threshold'!BB$4,'Raw Data'!$3:$3,0)-1)),"", IFERROR($J44*OFFSET('Raw Data'!$A$3,MATCH('Data above threshold'!$A44,'Raw Data'!$B$4:$B$185,0),MATCH('Data above threshold'!BB$4,'Raw Data'!$3:$3,0)-1),"NA"))</f>
        <v>1</v>
      </c>
      <c r="BA44" s="103" t="n">
        <f aca="true">IF(ISBLANK(OFFSET('Raw Data'!$A$3,MATCH('Data above threshold'!$A44,'Raw Data'!$B$4:$B$185,0),MATCH('Data above threshold'!BC$4,'Raw Data'!$3:$3,0)-1)),"", IFERROR($J44*OFFSET('Raw Data'!$A$3,MATCH('Data above threshold'!$A44,'Raw Data'!$B$4:$B$185,0),MATCH('Data above threshold'!BC$4,'Raw Data'!$3:$3,0)-1),"NA"))</f>
        <v>1</v>
      </c>
      <c r="BB44" s="103" t="n">
        <f aca="true">IF(ISBLANK(OFFSET('Raw Data'!$A$3,MATCH('Data above threshold'!$A44,'Raw Data'!$B$4:$B$185,0),MATCH('Data above threshold'!BD$4,'Raw Data'!$3:$3,0)-1)),"", IFERROR($J44*OFFSET('Raw Data'!$A$3,MATCH('Data above threshold'!$A44,'Raw Data'!$B$4:$B$185,0),MATCH('Data above threshold'!BD$4,'Raw Data'!$3:$3,0)-1),"NA"))</f>
        <v>0</v>
      </c>
      <c r="BC44" s="103" t="n">
        <f aca="true">IF(ISBLANK(OFFSET('Raw Data'!$A$3,MATCH('Data above threshold'!$A44,'Raw Data'!$B$4:$B$185,0),MATCH('Data above threshold'!BE$4,'Raw Data'!$3:$3,0)-1)),"", IFERROR($J44*OFFSET('Raw Data'!$A$3,MATCH('Data above threshold'!$A44,'Raw Data'!$B$4:$B$185,0),MATCH('Data above threshold'!BE$4,'Raw Data'!$3:$3,0)-1),"NA"))</f>
        <v>1</v>
      </c>
      <c r="BD44" s="103" t="n">
        <f aca="true">IF(ISBLANK(OFFSET('Raw Data'!$A$3,MATCH('Data above threshold'!$A44,'Raw Data'!$B$4:$B$185,0),MATCH('Data above threshold'!BF$4,'Raw Data'!$3:$3,0)-1)),"", IFERROR($J44*OFFSET('Raw Data'!$A$3,MATCH('Data above threshold'!$A44,'Raw Data'!$B$4:$B$185,0),MATCH('Data above threshold'!BF$4,'Raw Data'!$3:$3,0)-1),"NA"))</f>
        <v>0</v>
      </c>
      <c r="BE44" s="103" t="n">
        <f aca="true">IF(ISBLANK(OFFSET('Raw Data'!$A$3,MATCH('Data above threshold'!$A44,'Raw Data'!$B$4:$B$185,0),MATCH('Data above threshold'!BG$4,'Raw Data'!$3:$3,0)-1)),"", IFERROR($J44*OFFSET('Raw Data'!$A$3,MATCH('Data above threshold'!$A44,'Raw Data'!$B$4:$B$185,0),MATCH('Data above threshold'!BG$4,'Raw Data'!$3:$3,0)-1),"NA"))</f>
        <v>1</v>
      </c>
      <c r="BF44" s="103" t="n">
        <f aca="true">IF(ISBLANK(OFFSET('Raw Data'!$A$3,MATCH('Data above threshold'!$A44,'Raw Data'!$B$4:$B$185,0),MATCH('Data above threshold'!BH$4,'Raw Data'!$3:$3,0)-1)),"", IFERROR($J44*OFFSET('Raw Data'!$A$3,MATCH('Data above threshold'!$A44,'Raw Data'!$B$4:$B$185,0),MATCH('Data above threshold'!BH$4,'Raw Data'!$3:$3,0)-1),"NA"))</f>
        <v>0</v>
      </c>
      <c r="BG44" s="103" t="n">
        <f aca="true">IF(ISBLANK(OFFSET('Raw Data'!$A$3,MATCH('Data above threshold'!$A44,'Raw Data'!$B$4:$B$185,0),MATCH('Data above threshold'!BI$4,'Raw Data'!$3:$3,0)-1)),"", IFERROR($J44*OFFSET('Raw Data'!$A$3,MATCH('Data above threshold'!$A44,'Raw Data'!$B$4:$B$185,0),MATCH('Data above threshold'!BI$4,'Raw Data'!$3:$3,0)-1),"NA"))</f>
        <v>0</v>
      </c>
      <c r="BH44" s="103" t="n">
        <f aca="true">IF(ISBLANK(OFFSET('Raw Data'!$A$3,MATCH('Data above threshold'!$A44,'Raw Data'!$B$4:$B$185,0),MATCH('Data above threshold'!BJ$4,'Raw Data'!$3:$3,0)-1)),"", IFERROR($J44*OFFSET('Raw Data'!$A$3,MATCH('Data above threshold'!$A44,'Raw Data'!$B$4:$B$185,0),MATCH('Data above threshold'!BJ$4,'Raw Data'!$3:$3,0)-1),"NA"))</f>
        <v>0</v>
      </c>
      <c r="BI44" s="103" t="n">
        <f aca="true">IF(ISBLANK(OFFSET('Raw Data'!$A$3,MATCH('Data above threshold'!$A44,'Raw Data'!$B$4:$B$185,0),MATCH('Data above threshold'!BK$4,'Raw Data'!$3:$3,0)-1)),"", IFERROR($J44*OFFSET('Raw Data'!$A$3,MATCH('Data above threshold'!$A44,'Raw Data'!$B$4:$B$185,0),MATCH('Data above threshold'!BK$4,'Raw Data'!$3:$3,0)-1),"NA"))</f>
        <v>0</v>
      </c>
      <c r="BJ44" s="103" t="n">
        <f aca="true">IF(ISBLANK(OFFSET('Raw Data'!$A$3,MATCH('Data above threshold'!$A44,'Raw Data'!$B$4:$B$185,0),MATCH('Data above threshold'!BL$4,'Raw Data'!$3:$3,0)-1)),"", IFERROR($J44*OFFSET('Raw Data'!$A$3,MATCH('Data above threshold'!$A44,'Raw Data'!$B$4:$B$185,0),MATCH('Data above threshold'!BL$4,'Raw Data'!$3:$3,0)-1),"NA"))</f>
        <v>0</v>
      </c>
      <c r="BK44" s="103" t="n">
        <f aca="true">IF(ISBLANK(OFFSET('Raw Data'!$A$3,MATCH('Data above threshold'!$A44,'Raw Data'!$B$4:$B$185,0),MATCH('Data above threshold'!BM$4,'Raw Data'!$3:$3,0)-1)),"", IFERROR($J44*OFFSET('Raw Data'!$A$3,MATCH('Data above threshold'!$A44,'Raw Data'!$B$4:$B$185,0),MATCH('Data above threshold'!BM$4,'Raw Data'!$3:$3,0)-1),"NA"))</f>
        <v>0</v>
      </c>
      <c r="BL44" s="103" t="n">
        <f aca="true">IF(ISBLANK(OFFSET('Raw Data'!$A$3,MATCH('Data above threshold'!$A44,'Raw Data'!$B$4:$B$185,0),MATCH('Data above threshold'!BN$4,'Raw Data'!$3:$3,0)-1)),"", IFERROR($J44*OFFSET('Raw Data'!$A$3,MATCH('Data above threshold'!$A44,'Raw Data'!$B$4:$B$185,0),MATCH('Data above threshold'!BN$4,'Raw Data'!$3:$3,0)-1),"NA"))</f>
        <v>1</v>
      </c>
      <c r="BM44" s="103" t="n">
        <f aca="true">IF(ISBLANK(OFFSET('Raw Data'!$A$3,MATCH('Data above threshold'!$A44,'Raw Data'!$B$4:$B$185,0),MATCH('Data above threshold'!BO$4,'Raw Data'!$3:$3,0)-1)),"", IFERROR($J44*OFFSET('Raw Data'!$A$3,MATCH('Data above threshold'!$A44,'Raw Data'!$B$4:$B$185,0),MATCH('Data above threshold'!BO$4,'Raw Data'!$3:$3,0)-1),"NA"))</f>
        <v>1</v>
      </c>
      <c r="BN44" s="103" t="n">
        <f aca="true">IF(ISBLANK(OFFSET('Raw Data'!$A$3,MATCH('Data above threshold'!$A44,'Raw Data'!$B$4:$B$185,0),MATCH('Data above threshold'!BP$4,'Raw Data'!$3:$3,0)-1)),"", IFERROR($J44*OFFSET('Raw Data'!$A$3,MATCH('Data above threshold'!$A44,'Raw Data'!$B$4:$B$185,0),MATCH('Data above threshold'!BP$4,'Raw Data'!$3:$3,0)-1),"NA"))</f>
        <v>1</v>
      </c>
      <c r="BO44" s="103" t="n">
        <f aca="true">IF(ISBLANK(OFFSET('Raw Data'!$A$3,MATCH('Data above threshold'!$A44,'Raw Data'!$B$4:$B$185,0),MATCH('Data above threshold'!BQ$4,'Raw Data'!$3:$3,0)-1)),"", IFERROR($J44*OFFSET('Raw Data'!$A$3,MATCH('Data above threshold'!$A44,'Raw Data'!$B$4:$B$185,0),MATCH('Data above threshold'!BQ$4,'Raw Data'!$3:$3,0)-1),"NA"))</f>
        <v>1</v>
      </c>
      <c r="BP44" s="103" t="n">
        <f aca="true">IF(ISBLANK(OFFSET('Raw Data'!$A$3,MATCH('Data above threshold'!$A44,'Raw Data'!$B$4:$B$185,0),MATCH('Data above threshold'!BR$4,'Raw Data'!$3:$3,0)-1)),"", IFERROR($J44*OFFSET('Raw Data'!$A$3,MATCH('Data above threshold'!$A44,'Raw Data'!$B$4:$B$185,0),MATCH('Data above threshold'!BR$4,'Raw Data'!$3:$3,0)-1),"NA"))</f>
        <v>0</v>
      </c>
      <c r="BQ44" s="103" t="n">
        <f aca="true">IF(ISBLANK(OFFSET('Raw Data'!$A$3,MATCH('Data above threshold'!$A44,'Raw Data'!$B$4:$B$185,0),MATCH('Data above threshold'!BS$4,'Raw Data'!$3:$3,0)-1)),"", IFERROR($J44*OFFSET('Raw Data'!$A$3,MATCH('Data above threshold'!$A44,'Raw Data'!$B$4:$B$185,0),MATCH('Data above threshold'!BS$4,'Raw Data'!$3:$3,0)-1),"NA"))</f>
        <v>1</v>
      </c>
      <c r="BR44" s="103" t="n">
        <f aca="true">IF(ISBLANK(OFFSET('Raw Data'!$A$3,MATCH('Data above threshold'!$A44,'Raw Data'!$B$4:$B$185,0),MATCH('Data above threshold'!BT$4,'Raw Data'!$3:$3,0)-1)),"", IFERROR($J44*OFFSET('Raw Data'!$A$3,MATCH('Data above threshold'!$A44,'Raw Data'!$B$4:$B$185,0),MATCH('Data above threshold'!BT$4,'Raw Data'!$3:$3,0)-1),"NA"))</f>
        <v>1</v>
      </c>
      <c r="BS44" s="103" t="n">
        <f aca="true">IF(ISBLANK(OFFSET('Raw Data'!$A$3,MATCH('Data above threshold'!$A44,'Raw Data'!$B$4:$B$185,0),MATCH('Data above threshold'!BU$4,'Raw Data'!$3:$3,0)-1)),"", IFERROR($J44*OFFSET('Raw Data'!$A$3,MATCH('Data above threshold'!$A44,'Raw Data'!$B$4:$B$185,0),MATCH('Data above threshold'!BU$4,'Raw Data'!$3:$3,0)-1),"NA"))</f>
        <v>1</v>
      </c>
      <c r="BT44" s="103" t="n">
        <f aca="true">IF(ISBLANK(OFFSET('Raw Data'!$A$3,MATCH('Data above threshold'!$A44,'Raw Data'!$B$4:$B$185,0),MATCH('Data above threshold'!BV$4,'Raw Data'!$3:$3,0)-1)),"", IFERROR($J44*OFFSET('Raw Data'!$A$3,MATCH('Data above threshold'!$A44,'Raw Data'!$B$4:$B$185,0),MATCH('Data above threshold'!BV$4,'Raw Data'!$3:$3,0)-1),"NA"))</f>
        <v>1</v>
      </c>
      <c r="BU44" s="103" t="n">
        <f aca="true">IF(ISBLANK(OFFSET('Raw Data'!$A$3,MATCH('Data above threshold'!$A44,'Raw Data'!$B$4:$B$185,0),MATCH('Data above threshold'!BW$4,'Raw Data'!$3:$3,0)-1)),"", IFERROR($J44*OFFSET('Raw Data'!$A$3,MATCH('Data above threshold'!$A44,'Raw Data'!$B$4:$B$185,0),MATCH('Data above threshold'!BW$4,'Raw Data'!$3:$3,0)-1),"NA"))</f>
        <v>1</v>
      </c>
      <c r="BV44" s="103" t="n">
        <f aca="true">IF(ISBLANK(OFFSET('Raw Data'!$A$3,MATCH('Data above threshold'!$A44,'Raw Data'!$B$4:$B$185,0),MATCH('Data above threshold'!BX$4,'Raw Data'!$3:$3,0)-1)),"", IFERROR($J44*OFFSET('Raw Data'!$A$3,MATCH('Data above threshold'!$A44,'Raw Data'!$B$4:$B$185,0),MATCH('Data above threshold'!BX$4,'Raw Data'!$3:$3,0)-1),"NA"))</f>
        <v>1</v>
      </c>
      <c r="BW44" s="103" t="n">
        <f aca="true">IF(ISBLANK(OFFSET('Raw Data'!$A$3,MATCH('Data above threshold'!$A44,'Raw Data'!$B$4:$B$185,0),MATCH('Data above threshold'!BY$4,'Raw Data'!$3:$3,0)-1)),"", IFERROR($J44*OFFSET('Raw Data'!$A$3,MATCH('Data above threshold'!$A44,'Raw Data'!$B$4:$B$185,0),MATCH('Data above threshold'!BY$4,'Raw Data'!$3:$3,0)-1),"NA"))</f>
        <v>0</v>
      </c>
      <c r="BX44" s="103" t="n">
        <f aca="true">IF(ISBLANK(OFFSET('Raw Data'!$A$3,MATCH('Data above threshold'!$A44,'Raw Data'!$B$4:$B$185,0),MATCH('Data above threshold'!BZ$4,'Raw Data'!$3:$3,0)-1)),"", IFERROR($J44*OFFSET('Raw Data'!$A$3,MATCH('Data above threshold'!$A44,'Raw Data'!$B$4:$B$185,0),MATCH('Data above threshold'!BZ$4,'Raw Data'!$3:$3,0)-1),"NA"))</f>
        <v>0</v>
      </c>
      <c r="BY44" s="103" t="n">
        <f aca="true">IF(ISBLANK(OFFSET('Raw Data'!$A$3,MATCH('Data above threshold'!$A44,'Raw Data'!$B$4:$B$185,0),MATCH('Data above threshold'!CA$4,'Raw Data'!$3:$3,0)-1)),"", IFERROR($J44*OFFSET('Raw Data'!$A$3,MATCH('Data above threshold'!$A44,'Raw Data'!$B$4:$B$185,0),MATCH('Data above threshold'!CA$4,'Raw Data'!$3:$3,0)-1),"NA"))</f>
        <v>0</v>
      </c>
      <c r="BZ44" s="103" t="n">
        <f aca="true">IF(ISBLANK(OFFSET('Raw Data'!$A$3,MATCH('Data above threshold'!$A44,'Raw Data'!$B$4:$B$185,0),MATCH('Data above threshold'!CB$4,'Raw Data'!$3:$3,0)-1)),"", IFERROR($J44*OFFSET('Raw Data'!$A$3,MATCH('Data above threshold'!$A44,'Raw Data'!$B$4:$B$185,0),MATCH('Data above threshold'!CB$4,'Raw Data'!$3:$3,0)-1),"NA"))</f>
        <v>0</v>
      </c>
      <c r="CA44" s="103" t="n">
        <f aca="true">IF(ISBLANK(OFFSET('Raw Data'!$A$3,MATCH('Data above threshold'!$A44,'Raw Data'!$B$4:$B$185,0),MATCH('Data above threshold'!CC$4,'Raw Data'!$3:$3,0)-1)),"", IFERROR($J44*OFFSET('Raw Data'!$A$3,MATCH('Data above threshold'!$A44,'Raw Data'!$B$4:$B$185,0),MATCH('Data above threshold'!CC$4,'Raw Data'!$3:$3,0)-1),"NA"))</f>
        <v>0</v>
      </c>
      <c r="CB44" s="103" t="n">
        <f aca="true">IF(ISBLANK(OFFSET('Raw Data'!$A$3,MATCH('Data above threshold'!$A44,'Raw Data'!$B$4:$B$185,0),MATCH('Data above threshold'!CD$4,'Raw Data'!$3:$3,0)-1)),"", IFERROR($J44*OFFSET('Raw Data'!$A$3,MATCH('Data above threshold'!$A44,'Raw Data'!$B$4:$B$185,0),MATCH('Data above threshold'!CD$4,'Raw Data'!$3:$3,0)-1),"NA"))</f>
        <v>0</v>
      </c>
      <c r="CC44" s="103" t="n">
        <f aca="true">IF(ISBLANK(OFFSET('Raw Data'!$A$3,MATCH('Data above threshold'!$A44,'Raw Data'!$B$4:$B$185,0),MATCH('Data above threshold'!CE$4,'Raw Data'!$3:$3,0)-1)),"", IFERROR($J44*OFFSET('Raw Data'!$A$3,MATCH('Data above threshold'!$A44,'Raw Data'!$B$4:$B$185,0),MATCH('Data above threshold'!CE$4,'Raw Data'!$3:$3,0)-1),"NA"))</f>
        <v>0</v>
      </c>
      <c r="CD44" s="103" t="n">
        <f aca="true">IF(ISBLANK(OFFSET('Raw Data'!$A$3,MATCH('Data above threshold'!$A44,'Raw Data'!$B$4:$B$185,0),MATCH('Data above threshold'!CF$4,'Raw Data'!$3:$3,0)-1)),"", IFERROR($J44*OFFSET('Raw Data'!$A$3,MATCH('Data above threshold'!$A44,'Raw Data'!$B$4:$B$185,0),MATCH('Data above threshold'!CF$4,'Raw Data'!$3:$3,0)-1),"NA"))</f>
        <v>1</v>
      </c>
      <c r="CE44" s="103" t="n">
        <f aca="true">IF(ISBLANK(OFFSET('Raw Data'!$A$3,MATCH('Data above threshold'!$A44,'Raw Data'!$B$4:$B$185,0),MATCH('Data above threshold'!CG$4,'Raw Data'!$3:$3,0)-1)),"", IFERROR($J44*OFFSET('Raw Data'!$A$3,MATCH('Data above threshold'!$A44,'Raw Data'!$B$4:$B$185,0),MATCH('Data above threshold'!CG$4,'Raw Data'!$3:$3,0)-1),"NA"))</f>
        <v>0</v>
      </c>
      <c r="CF44" s="103" t="n">
        <f aca="true">IF(ISBLANK(OFFSET('Raw Data'!$A$3,MATCH('Data above threshold'!$A44,'Raw Data'!$B$4:$B$185,0),MATCH('Data above threshold'!CH$4,'Raw Data'!$3:$3,0)-1)),"", IFERROR($J44*OFFSET('Raw Data'!$A$3,MATCH('Data above threshold'!$A44,'Raw Data'!$B$4:$B$185,0),MATCH('Data above threshold'!CH$4,'Raw Data'!$3:$3,0)-1),"NA"))</f>
        <v>1</v>
      </c>
      <c r="CG44" s="103" t="n">
        <f aca="true">IF(ISBLANK(OFFSET('Raw Data'!$A$3,MATCH('Data above threshold'!$A44,'Raw Data'!$B$4:$B$185,0),MATCH('Data above threshold'!CI$4,'Raw Data'!$3:$3,0)-1)),"", IFERROR($J44*OFFSET('Raw Data'!$A$3,MATCH('Data above threshold'!$A44,'Raw Data'!$B$4:$B$185,0),MATCH('Data above threshold'!CI$4,'Raw Data'!$3:$3,0)-1),"NA"))</f>
        <v>0</v>
      </c>
      <c r="CH44" s="103" t="n">
        <f aca="true">IF(ISBLANK(OFFSET('Raw Data'!$A$3,MATCH('Data above threshold'!$A44,'Raw Data'!$B$4:$B$185,0),MATCH('Data above threshold'!CJ$4,'Raw Data'!$3:$3,0)-1)),"", IFERROR($J44*OFFSET('Raw Data'!$A$3,MATCH('Data above threshold'!$A44,'Raw Data'!$B$4:$B$185,0),MATCH('Data above threshold'!CJ$4,'Raw Data'!$3:$3,0)-1),"NA"))</f>
        <v>0</v>
      </c>
      <c r="CI44" s="103" t="n">
        <f aca="true">IF(ISBLANK(OFFSET('Raw Data'!$A$3,MATCH('Data above threshold'!$A44,'Raw Data'!$B$4:$B$185,0),MATCH('Data above threshold'!CK$4,'Raw Data'!$3:$3,0)-1)),"", IFERROR($J44*OFFSET('Raw Data'!$A$3,MATCH('Data above threshold'!$A44,'Raw Data'!$B$4:$B$185,0),MATCH('Data above threshold'!CK$4,'Raw Data'!$3:$3,0)-1),"NA"))</f>
        <v>0</v>
      </c>
      <c r="CJ44" s="103" t="n">
        <f aca="true">IF(ISBLANK(OFFSET('Raw Data'!$A$3,MATCH('Data above threshold'!$A44,'Raw Data'!$B$4:$B$185,0),MATCH('Data above threshold'!CL$4,'Raw Data'!$3:$3,0)-1)),"", IFERROR($J44*OFFSET('Raw Data'!$A$3,MATCH('Data above threshold'!$A44,'Raw Data'!$B$4:$B$185,0),MATCH('Data above threshold'!CL$4,'Raw Data'!$3:$3,0)-1),"NA"))</f>
        <v>1</v>
      </c>
      <c r="CK44" s="103" t="n">
        <f aca="true">IF(ISBLANK(OFFSET('Raw Data'!$A$3,MATCH('Data above threshold'!$A44,'Raw Data'!$B$4:$B$185,0),MATCH('Data above threshold'!CM$4,'Raw Data'!$3:$3,0)-1)),"", IFERROR($J44*OFFSET('Raw Data'!$A$3,MATCH('Data above threshold'!$A44,'Raw Data'!$B$4:$B$185,0),MATCH('Data above threshold'!CM$4,'Raw Data'!$3:$3,0)-1),"NA"))</f>
        <v>0</v>
      </c>
      <c r="CL44" s="103" t="n">
        <f aca="true">IF(ISBLANK(OFFSET('Raw Data'!$A$3,MATCH('Data above threshold'!$A44,'Raw Data'!$B$4:$B$185,0),MATCH('Data above threshold'!CN$4,'Raw Data'!$3:$3,0)-1)),"", IFERROR($J44*OFFSET('Raw Data'!$A$3,MATCH('Data above threshold'!$A44,'Raw Data'!$B$4:$B$185,0),MATCH('Data above threshold'!CN$4,'Raw Data'!$3:$3,0)-1),"NA"))</f>
        <v>1</v>
      </c>
      <c r="CM44" s="103" t="n">
        <f aca="true">IF(ISBLANK(OFFSET('Raw Data'!$A$3,MATCH('Data above threshold'!$A44,'Raw Data'!$B$4:$B$185,0),MATCH('Data above threshold'!CO$4,'Raw Data'!$3:$3,0)-1)),"", IFERROR($J44*OFFSET('Raw Data'!$A$3,MATCH('Data above threshold'!$A44,'Raw Data'!$B$4:$B$185,0),MATCH('Data above threshold'!CO$4,'Raw Data'!$3:$3,0)-1),"NA"))</f>
        <v>1</v>
      </c>
      <c r="CN44" s="103" t="n">
        <f aca="true">IF(ISBLANK(OFFSET('Raw Data'!$A$3,MATCH('Data above threshold'!$A44,'Raw Data'!$B$4:$B$185,0),MATCH('Data above threshold'!CP$4,'Raw Data'!$3:$3,0)-1)),"", IFERROR($J44*OFFSET('Raw Data'!$A$3,MATCH('Data above threshold'!$A44,'Raw Data'!$B$4:$B$185,0),MATCH('Data above threshold'!CP$4,'Raw Data'!$3:$3,0)-1),"NA"))</f>
        <v>0</v>
      </c>
      <c r="CO44" s="103" t="n">
        <f aca="true">IF(ISBLANK(OFFSET('Raw Data'!$A$3,MATCH('Data above threshold'!$A44,'Raw Data'!$B$4:$B$185,0),MATCH('Data above threshold'!CQ$4,'Raw Data'!$3:$3,0)-1)),"", IFERROR($J44*OFFSET('Raw Data'!$A$3,MATCH('Data above threshold'!$A44,'Raw Data'!$B$4:$B$185,0),MATCH('Data above threshold'!CQ$4,'Raw Data'!$3:$3,0)-1),"NA"))</f>
        <v>1</v>
      </c>
      <c r="CP44" s="103" t="n">
        <f aca="true">IF(ISBLANK(OFFSET('Raw Data'!$A$3,MATCH('Data above threshold'!$A44,'Raw Data'!$B$4:$B$185,0),MATCH('Data above threshold'!CR$4,'Raw Data'!$3:$3,0)-1)),"", IFERROR($J44*OFFSET('Raw Data'!$A$3,MATCH('Data above threshold'!$A44,'Raw Data'!$B$4:$B$185,0),MATCH('Data above threshold'!CR$4,'Raw Data'!$3:$3,0)-1),"NA"))</f>
        <v>0</v>
      </c>
    </row>
    <row r="45" s="103" customFormat="true" ht="15.5" hidden="false" customHeight="false" outlineLevel="0" collapsed="false">
      <c r="A45" s="107" t="n">
        <v>2132</v>
      </c>
      <c r="B45" s="107" t="n">
        <v>4</v>
      </c>
      <c r="C45" s="103" t="str">
        <f aca="true">IF(ISBLANK(OFFSET('Raw Data'!$A$3,MATCH($A45,'Raw Data'!$B$4:$B$185,0),MATCH(C$4,'Raw Data'!$3:$3,0)-1)),"",OFFSET('Raw Data'!$A$3,MATCH($A45,'Raw Data'!$B$4:$B$185,0),MATCH(C$4,'Raw Data'!$3:$3,0)-1))</f>
        <v/>
      </c>
      <c r="D45" s="103" t="str">
        <f aca="true">IF(ISBLANK(OFFSET('Raw Data'!$A$3,MATCH($A45,'Raw Data'!$B$4:$B$185,0),MATCH(D$4,'Raw Data'!$3:$3,0)-1)),"",OFFSET('Raw Data'!$A$3,MATCH($A45,'Raw Data'!$B$4:$B$185,0),MATCH(D$4,'Raw Data'!$3:$3,0)-1))</f>
        <v>Countries that have a designated consumer protection contact point</v>
      </c>
      <c r="E45" s="103" t="str">
        <f aca="true">IF(ISBLANK(OFFSET('Raw Data'!$A$3,MATCH($A45,'Raw Data'!$B$4:$B$185,0),MATCH(E$4,'Raw Data'!$3:$3,0)-1)),"",OFFSET('Raw Data'!$A$3,MATCH($A45,'Raw Data'!$B$4:$B$185,0),MATCH(E$4,'Raw Data'!$3:$3,0)-1))</f>
        <v/>
      </c>
      <c r="F45" s="103" t="str">
        <f aca="true">IF(ISBLANK(OFFSET('Raw Data'!$A$3,MATCH($A45,'Raw Data'!$B$4:$B$185,0),MATCH(F$4,'Raw Data'!$3:$3,0)-1)),"",OFFSET('Raw Data'!$A$3,MATCH($A45,'Raw Data'!$B$4:$B$185,0),MATCH(F$4,'Raw Data'!$3:$3,0)-1))</f>
        <v/>
      </c>
      <c r="H45" s="103" t="str">
        <f aca="true">IF(ISBLANK(OFFSET('Raw Data'!$A$3,MATCH($A45,'Raw Data'!$B$4:$B$185,0),MATCH(H$4,'Raw Data'!$3:$3,0)-1)),"",OFFSET('Raw Data'!$A$3,MATCH($A45,'Raw Data'!$B$4:$B$185,0),MATCH(H$4,'Raw Data'!$3:$3,0)-1))</f>
        <v>2 = Yes; 1 = No; 0 = No Answer</v>
      </c>
      <c r="I45" s="103" t="str">
        <f aca="true">IF(ISBLANK(OFFSET('Raw Data'!$A$3,MATCH($A45,'Raw Data'!$B$4:$B$185,0),MATCH(I$4,'Raw Data'!$3:$3,0)-1)),"",OFFSET('Raw Data'!$A$3,MATCH($A45,'Raw Data'!$B$4:$B$185,0),MATCH(I$4,'Raw Data'!$3:$3,0)-1))</f>
        <v>Plus</v>
      </c>
      <c r="J45" s="103" t="n">
        <f aca="false">IF(I45="","",IF(I45="Minus",-1,1))</f>
        <v>1</v>
      </c>
      <c r="K45" s="105" t="n">
        <f aca="false" t="array" ref="K45:K45">IFERROR(SKEW(IF(ISNUMBER(O45:CP45),O45:CP45,"")),"")</f>
        <v>-0.41989459569648</v>
      </c>
      <c r="L45" s="103" t="n">
        <f aca="true">IF(ISBLANK(OFFSET('Data above threshold'!$A$4,MATCH('Data above threshold'!$A45,'Data above threshold'!$A$5:$A$185,0),MATCH('Data above threshold'!N$4,'Data above threshold'!$4:$4,0)-1)),1,OFFSET('Data above threshold'!$A$4,MATCH('Data above threshold'!$A45,'Data above threshold'!$A$5:$A$185,0),MATCH('Data above threshold'!N$4,'Data above threshold'!$4:$4,0)-1))</f>
        <v>0</v>
      </c>
      <c r="M45" s="103" t="str">
        <f aca="true">IF(ISBLANK(OFFSET('Data above threshold'!$A$4,MATCH('Data above threshold'!$A45,'Data above threshold'!$A$5:$A$185,0),MATCH('Data above threshold'!O$4,'Data above threshold'!$4:$4,0)-1)),"",OFFSET('Data above threshold'!$A$4,MATCH('Data above threshold'!$A45,'Data above threshold'!$A$5:$A$185,0),MATCH('Data above threshold'!O$4,'Data above threshold'!$4:$4,0)-1))</f>
        <v/>
      </c>
      <c r="N45" s="106" t="n">
        <f aca="false" t="array" ref="N45:N45">IF(B45&lt;4,"",1-IFERROR(SUM(ISNUMBER(O45:CP45)*(1-$O$3:$CP$3))/COUNTIF($O$3:$CP$3,0),0))</f>
        <v>0</v>
      </c>
      <c r="O45" s="103" t="n">
        <f aca="true">IF(ISBLANK(OFFSET('Raw Data'!$A$3,MATCH('Data above threshold'!$A45,'Raw Data'!$B$4:$B$185,0),MATCH('Data above threshold'!Q$4,'Raw Data'!$3:$3,0)-1)),"", IFERROR($J45*OFFSET('Raw Data'!$A$3,MATCH('Data above threshold'!$A45,'Raw Data'!$B$4:$B$185,0),MATCH('Data above threshold'!Q$4,'Raw Data'!$3:$3,0)-1),"NA"))</f>
        <v>1</v>
      </c>
      <c r="P45" s="103" t="n">
        <f aca="true">IF(ISBLANK(OFFSET('Raw Data'!$A$3,MATCH('Data above threshold'!$A45,'Raw Data'!$B$4:$B$185,0),MATCH('Data above threshold'!R$4,'Raw Data'!$3:$3,0)-1)),"", IFERROR($J45*OFFSET('Raw Data'!$A$3,MATCH('Data above threshold'!$A45,'Raw Data'!$B$4:$B$185,0),MATCH('Data above threshold'!R$4,'Raw Data'!$3:$3,0)-1),"NA"))</f>
        <v>1</v>
      </c>
      <c r="Q45" s="103" t="n">
        <f aca="true">IF(ISBLANK(OFFSET('Raw Data'!$A$3,MATCH('Data above threshold'!$A45,'Raw Data'!$B$4:$B$185,0),MATCH('Data above threshold'!S$4,'Raw Data'!$3:$3,0)-1)),"", IFERROR($J45*OFFSET('Raw Data'!$A$3,MATCH('Data above threshold'!$A45,'Raw Data'!$B$4:$B$185,0),MATCH('Data above threshold'!S$4,'Raw Data'!$3:$3,0)-1),"NA"))</f>
        <v>1</v>
      </c>
      <c r="R45" s="103" t="n">
        <f aca="true">IF(ISBLANK(OFFSET('Raw Data'!$A$3,MATCH('Data above threshold'!$A45,'Raw Data'!$B$4:$B$185,0),MATCH('Data above threshold'!T$4,'Raw Data'!$3:$3,0)-1)),"", IFERROR($J45*OFFSET('Raw Data'!$A$3,MATCH('Data above threshold'!$A45,'Raw Data'!$B$4:$B$185,0),MATCH('Data above threshold'!T$4,'Raw Data'!$3:$3,0)-1),"NA"))</f>
        <v>1</v>
      </c>
      <c r="S45" s="103" t="n">
        <f aca="true">IF(ISBLANK(OFFSET('Raw Data'!$A$3,MATCH('Data above threshold'!$A45,'Raw Data'!$B$4:$B$185,0),MATCH('Data above threshold'!U$4,'Raw Data'!$3:$3,0)-1)),"", IFERROR($J45*OFFSET('Raw Data'!$A$3,MATCH('Data above threshold'!$A45,'Raw Data'!$B$4:$B$185,0),MATCH('Data above threshold'!U$4,'Raw Data'!$3:$3,0)-1),"NA"))</f>
        <v>1</v>
      </c>
      <c r="T45" s="103" t="n">
        <f aca="true">IF(ISBLANK(OFFSET('Raw Data'!$A$3,MATCH('Data above threshold'!$A45,'Raw Data'!$B$4:$B$185,0),MATCH('Data above threshold'!V$4,'Raw Data'!$3:$3,0)-1)),"", IFERROR($J45*OFFSET('Raw Data'!$A$3,MATCH('Data above threshold'!$A45,'Raw Data'!$B$4:$B$185,0),MATCH('Data above threshold'!V$4,'Raw Data'!$3:$3,0)-1),"NA"))</f>
        <v>1</v>
      </c>
      <c r="U45" s="103" t="n">
        <f aca="true">IF(ISBLANK(OFFSET('Raw Data'!$A$3,MATCH('Data above threshold'!$A45,'Raw Data'!$B$4:$B$185,0),MATCH('Data above threshold'!W$4,'Raw Data'!$3:$3,0)-1)),"", IFERROR($J45*OFFSET('Raw Data'!$A$3,MATCH('Data above threshold'!$A45,'Raw Data'!$B$4:$B$185,0),MATCH('Data above threshold'!W$4,'Raw Data'!$3:$3,0)-1),"NA"))</f>
        <v>1</v>
      </c>
      <c r="V45" s="103" t="n">
        <f aca="true">IF(ISBLANK(OFFSET('Raw Data'!$A$3,MATCH('Data above threshold'!$A45,'Raw Data'!$B$4:$B$185,0),MATCH('Data above threshold'!X$4,'Raw Data'!$3:$3,0)-1)),"", IFERROR($J45*OFFSET('Raw Data'!$A$3,MATCH('Data above threshold'!$A45,'Raw Data'!$B$4:$B$185,0),MATCH('Data above threshold'!X$4,'Raw Data'!$3:$3,0)-1),"NA"))</f>
        <v>1</v>
      </c>
      <c r="W45" s="103" t="n">
        <f aca="true">IF(ISBLANK(OFFSET('Raw Data'!$A$3,MATCH('Data above threshold'!$A45,'Raw Data'!$B$4:$B$185,0),MATCH('Data above threshold'!Y$4,'Raw Data'!$3:$3,0)-1)),"", IFERROR($J45*OFFSET('Raw Data'!$A$3,MATCH('Data above threshold'!$A45,'Raw Data'!$B$4:$B$185,0),MATCH('Data above threshold'!Y$4,'Raw Data'!$3:$3,0)-1),"NA"))</f>
        <v>2</v>
      </c>
      <c r="X45" s="103" t="n">
        <f aca="true">IF(ISBLANK(OFFSET('Raw Data'!$A$3,MATCH('Data above threshold'!$A45,'Raw Data'!$B$4:$B$185,0),MATCH('Data above threshold'!Z$4,'Raw Data'!$3:$3,0)-1)),"", IFERROR($J45*OFFSET('Raw Data'!$A$3,MATCH('Data above threshold'!$A45,'Raw Data'!$B$4:$B$185,0),MATCH('Data above threshold'!Z$4,'Raw Data'!$3:$3,0)-1),"NA"))</f>
        <v>1</v>
      </c>
      <c r="Y45" s="103" t="n">
        <f aca="true">IF(ISBLANK(OFFSET('Raw Data'!$A$3,MATCH('Data above threshold'!$A45,'Raw Data'!$B$4:$B$185,0),MATCH('Data above threshold'!AA$4,'Raw Data'!$3:$3,0)-1)),"", IFERROR($J45*OFFSET('Raw Data'!$A$3,MATCH('Data above threshold'!$A45,'Raw Data'!$B$4:$B$185,0),MATCH('Data above threshold'!AA$4,'Raw Data'!$3:$3,0)-1),"NA"))</f>
        <v>1</v>
      </c>
      <c r="Z45" s="103" t="n">
        <f aca="true">IF(ISBLANK(OFFSET('Raw Data'!$A$3,MATCH('Data above threshold'!$A45,'Raw Data'!$B$4:$B$185,0),MATCH('Data above threshold'!AB$4,'Raw Data'!$3:$3,0)-1)),"", IFERROR($J45*OFFSET('Raw Data'!$A$3,MATCH('Data above threshold'!$A45,'Raw Data'!$B$4:$B$185,0),MATCH('Data above threshold'!AB$4,'Raw Data'!$3:$3,0)-1),"NA"))</f>
        <v>1</v>
      </c>
      <c r="AA45" s="103" t="n">
        <f aca="true">IF(ISBLANK(OFFSET('Raw Data'!$A$3,MATCH('Data above threshold'!$A45,'Raw Data'!$B$4:$B$185,0),MATCH('Data above threshold'!AC$4,'Raw Data'!$3:$3,0)-1)),"", IFERROR($J45*OFFSET('Raw Data'!$A$3,MATCH('Data above threshold'!$A45,'Raw Data'!$B$4:$B$185,0),MATCH('Data above threshold'!AC$4,'Raw Data'!$3:$3,0)-1),"NA"))</f>
        <v>1</v>
      </c>
      <c r="AB45" s="103" t="n">
        <f aca="true">IF(ISBLANK(OFFSET('Raw Data'!$A$3,MATCH('Data above threshold'!$A45,'Raw Data'!$B$4:$B$185,0),MATCH('Data above threshold'!AD$4,'Raw Data'!$3:$3,0)-1)),"", IFERROR($J45*OFFSET('Raw Data'!$A$3,MATCH('Data above threshold'!$A45,'Raw Data'!$B$4:$B$185,0),MATCH('Data above threshold'!AD$4,'Raw Data'!$3:$3,0)-1),"NA"))</f>
        <v>0</v>
      </c>
      <c r="AC45" s="103" t="n">
        <f aca="true">IF(ISBLANK(OFFSET('Raw Data'!$A$3,MATCH('Data above threshold'!$A45,'Raw Data'!$B$4:$B$185,0),MATCH('Data above threshold'!AE$4,'Raw Data'!$3:$3,0)-1)),"", IFERROR($J45*OFFSET('Raw Data'!$A$3,MATCH('Data above threshold'!$A45,'Raw Data'!$B$4:$B$185,0),MATCH('Data above threshold'!AE$4,'Raw Data'!$3:$3,0)-1),"NA"))</f>
        <v>1</v>
      </c>
      <c r="AD45" s="103" t="n">
        <f aca="true">IF(ISBLANK(OFFSET('Raw Data'!$A$3,MATCH('Data above threshold'!$A45,'Raw Data'!$B$4:$B$185,0),MATCH('Data above threshold'!AF$4,'Raw Data'!$3:$3,0)-1)),"", IFERROR($J45*OFFSET('Raw Data'!$A$3,MATCH('Data above threshold'!$A45,'Raw Data'!$B$4:$B$185,0),MATCH('Data above threshold'!AF$4,'Raw Data'!$3:$3,0)-1),"NA"))</f>
        <v>1</v>
      </c>
      <c r="AE45" s="103" t="n">
        <f aca="true">IF(ISBLANK(OFFSET('Raw Data'!$A$3,MATCH('Data above threshold'!$A45,'Raw Data'!$B$4:$B$185,0),MATCH('Data above threshold'!AG$4,'Raw Data'!$3:$3,0)-1)),"", IFERROR($J45*OFFSET('Raw Data'!$A$3,MATCH('Data above threshold'!$A45,'Raw Data'!$B$4:$B$185,0),MATCH('Data above threshold'!AG$4,'Raw Data'!$3:$3,0)-1),"NA"))</f>
        <v>1</v>
      </c>
      <c r="AF45" s="103" t="n">
        <f aca="true">IF(ISBLANK(OFFSET('Raw Data'!$A$3,MATCH('Data above threshold'!$A45,'Raw Data'!$B$4:$B$185,0),MATCH('Data above threshold'!AH$4,'Raw Data'!$3:$3,0)-1)),"", IFERROR($J45*OFFSET('Raw Data'!$A$3,MATCH('Data above threshold'!$A45,'Raw Data'!$B$4:$B$185,0),MATCH('Data above threshold'!AH$4,'Raw Data'!$3:$3,0)-1),"NA"))</f>
        <v>1</v>
      </c>
      <c r="AG45" s="103" t="n">
        <f aca="true">IF(ISBLANK(OFFSET('Raw Data'!$A$3,MATCH('Data above threshold'!$A45,'Raw Data'!$B$4:$B$185,0),MATCH('Data above threshold'!AI$4,'Raw Data'!$3:$3,0)-1)),"", IFERROR($J45*OFFSET('Raw Data'!$A$3,MATCH('Data above threshold'!$A45,'Raw Data'!$B$4:$B$185,0),MATCH('Data above threshold'!AI$4,'Raw Data'!$3:$3,0)-1),"NA"))</f>
        <v>1</v>
      </c>
      <c r="AH45" s="103" t="n">
        <f aca="true">IF(ISBLANK(OFFSET('Raw Data'!$A$3,MATCH('Data above threshold'!$A45,'Raw Data'!$B$4:$B$185,0),MATCH('Data above threshold'!AJ$4,'Raw Data'!$3:$3,0)-1)),"", IFERROR($J45*OFFSET('Raw Data'!$A$3,MATCH('Data above threshold'!$A45,'Raw Data'!$B$4:$B$185,0),MATCH('Data above threshold'!AJ$4,'Raw Data'!$3:$3,0)-1),"NA"))</f>
        <v>1</v>
      </c>
      <c r="AI45" s="103" t="n">
        <f aca="true">IF(ISBLANK(OFFSET('Raw Data'!$A$3,MATCH('Data above threshold'!$A45,'Raw Data'!$B$4:$B$185,0),MATCH('Data above threshold'!AK$4,'Raw Data'!$3:$3,0)-1)),"", IFERROR($J45*OFFSET('Raw Data'!$A$3,MATCH('Data above threshold'!$A45,'Raw Data'!$B$4:$B$185,0),MATCH('Data above threshold'!AK$4,'Raw Data'!$3:$3,0)-1),"NA"))</f>
        <v>1</v>
      </c>
      <c r="AJ45" s="103" t="n">
        <f aca="true">IF(ISBLANK(OFFSET('Raw Data'!$A$3,MATCH('Data above threshold'!$A45,'Raw Data'!$B$4:$B$185,0),MATCH('Data above threshold'!AL$4,'Raw Data'!$3:$3,0)-1)),"", IFERROR($J45*OFFSET('Raw Data'!$A$3,MATCH('Data above threshold'!$A45,'Raw Data'!$B$4:$B$185,0),MATCH('Data above threshold'!AL$4,'Raw Data'!$3:$3,0)-1),"NA"))</f>
        <v>1</v>
      </c>
      <c r="AK45" s="103" t="n">
        <f aca="true">IF(ISBLANK(OFFSET('Raw Data'!$A$3,MATCH('Data above threshold'!$A45,'Raw Data'!$B$4:$B$185,0),MATCH('Data above threshold'!AM$4,'Raw Data'!$3:$3,0)-1)),"", IFERROR($J45*OFFSET('Raw Data'!$A$3,MATCH('Data above threshold'!$A45,'Raw Data'!$B$4:$B$185,0),MATCH('Data above threshold'!AM$4,'Raw Data'!$3:$3,0)-1),"NA"))</f>
        <v>2</v>
      </c>
      <c r="AL45" s="103" t="n">
        <f aca="true">IF(ISBLANK(OFFSET('Raw Data'!$A$3,MATCH('Data above threshold'!$A45,'Raw Data'!$B$4:$B$185,0),MATCH('Data above threshold'!AN$4,'Raw Data'!$3:$3,0)-1)),"", IFERROR($J45*OFFSET('Raw Data'!$A$3,MATCH('Data above threshold'!$A45,'Raw Data'!$B$4:$B$185,0),MATCH('Data above threshold'!AN$4,'Raw Data'!$3:$3,0)-1),"NA"))</f>
        <v>1</v>
      </c>
      <c r="AM45" s="103" t="n">
        <f aca="true">IF(ISBLANK(OFFSET('Raw Data'!$A$3,MATCH('Data above threshold'!$A45,'Raw Data'!$B$4:$B$185,0),MATCH('Data above threshold'!AO$4,'Raw Data'!$3:$3,0)-1)),"", IFERROR($J45*OFFSET('Raw Data'!$A$3,MATCH('Data above threshold'!$A45,'Raw Data'!$B$4:$B$185,0),MATCH('Data above threshold'!AO$4,'Raw Data'!$3:$3,0)-1),"NA"))</f>
        <v>2</v>
      </c>
      <c r="AN45" s="103" t="n">
        <f aca="true">IF(ISBLANK(OFFSET('Raw Data'!$A$3,MATCH('Data above threshold'!$A45,'Raw Data'!$B$4:$B$185,0),MATCH('Data above threshold'!AP$4,'Raw Data'!$3:$3,0)-1)),"", IFERROR($J45*OFFSET('Raw Data'!$A$3,MATCH('Data above threshold'!$A45,'Raw Data'!$B$4:$B$185,0),MATCH('Data above threshold'!AP$4,'Raw Data'!$3:$3,0)-1),"NA"))</f>
        <v>2</v>
      </c>
      <c r="AO45" s="103" t="n">
        <f aca="true">IF(ISBLANK(OFFSET('Raw Data'!$A$3,MATCH('Data above threshold'!$A45,'Raw Data'!$B$4:$B$185,0),MATCH('Data above threshold'!AQ$4,'Raw Data'!$3:$3,0)-1)),"", IFERROR($J45*OFFSET('Raw Data'!$A$3,MATCH('Data above threshold'!$A45,'Raw Data'!$B$4:$B$185,0),MATCH('Data above threshold'!AQ$4,'Raw Data'!$3:$3,0)-1),"NA"))</f>
        <v>1</v>
      </c>
      <c r="AP45" s="103" t="n">
        <f aca="true">IF(ISBLANK(OFFSET('Raw Data'!$A$3,MATCH('Data above threshold'!$A45,'Raw Data'!$B$4:$B$185,0),MATCH('Data above threshold'!AR$4,'Raw Data'!$3:$3,0)-1)),"", IFERROR($J45*OFFSET('Raw Data'!$A$3,MATCH('Data above threshold'!$A45,'Raw Data'!$B$4:$B$185,0),MATCH('Data above threshold'!AR$4,'Raw Data'!$3:$3,0)-1),"NA"))</f>
        <v>1</v>
      </c>
      <c r="AQ45" s="103" t="n">
        <f aca="true">IF(ISBLANK(OFFSET('Raw Data'!$A$3,MATCH('Data above threshold'!$A45,'Raw Data'!$B$4:$B$185,0),MATCH('Data above threshold'!AS$4,'Raw Data'!$3:$3,0)-1)),"", IFERROR($J45*OFFSET('Raw Data'!$A$3,MATCH('Data above threshold'!$A45,'Raw Data'!$B$4:$B$185,0),MATCH('Data above threshold'!AS$4,'Raw Data'!$3:$3,0)-1),"NA"))</f>
        <v>2</v>
      </c>
      <c r="AR45" s="103" t="n">
        <f aca="true">IF(ISBLANK(OFFSET('Raw Data'!$A$3,MATCH('Data above threshold'!$A45,'Raw Data'!$B$4:$B$185,0),MATCH('Data above threshold'!AT$4,'Raw Data'!$3:$3,0)-1)),"", IFERROR($J45*OFFSET('Raw Data'!$A$3,MATCH('Data above threshold'!$A45,'Raw Data'!$B$4:$B$185,0),MATCH('Data above threshold'!AT$4,'Raw Data'!$3:$3,0)-1),"NA"))</f>
        <v>2</v>
      </c>
      <c r="AS45" s="103" t="n">
        <f aca="true">IF(ISBLANK(OFFSET('Raw Data'!$A$3,MATCH('Data above threshold'!$A45,'Raw Data'!$B$4:$B$185,0),MATCH('Data above threshold'!AU$4,'Raw Data'!$3:$3,0)-1)),"", IFERROR($J45*OFFSET('Raw Data'!$A$3,MATCH('Data above threshold'!$A45,'Raw Data'!$B$4:$B$185,0),MATCH('Data above threshold'!AU$4,'Raw Data'!$3:$3,0)-1),"NA"))</f>
        <v>2</v>
      </c>
      <c r="AT45" s="103" t="n">
        <f aca="true">IF(ISBLANK(OFFSET('Raw Data'!$A$3,MATCH('Data above threshold'!$A45,'Raw Data'!$B$4:$B$185,0),MATCH('Data above threshold'!AV$4,'Raw Data'!$3:$3,0)-1)),"", IFERROR($J45*OFFSET('Raw Data'!$A$3,MATCH('Data above threshold'!$A45,'Raw Data'!$B$4:$B$185,0),MATCH('Data above threshold'!AV$4,'Raw Data'!$3:$3,0)-1),"NA"))</f>
        <v>2</v>
      </c>
      <c r="AU45" s="103" t="n">
        <f aca="true">IF(ISBLANK(OFFSET('Raw Data'!$A$3,MATCH('Data above threshold'!$A45,'Raw Data'!$B$4:$B$185,0),MATCH('Data above threshold'!AW$4,'Raw Data'!$3:$3,0)-1)),"", IFERROR($J45*OFFSET('Raw Data'!$A$3,MATCH('Data above threshold'!$A45,'Raw Data'!$B$4:$B$185,0),MATCH('Data above threshold'!AW$4,'Raw Data'!$3:$3,0)-1),"NA"))</f>
        <v>2</v>
      </c>
      <c r="AV45" s="103" t="n">
        <f aca="true">IF(ISBLANK(OFFSET('Raw Data'!$A$3,MATCH('Data above threshold'!$A45,'Raw Data'!$B$4:$B$185,0),MATCH('Data above threshold'!AX$4,'Raw Data'!$3:$3,0)-1)),"", IFERROR($J45*OFFSET('Raw Data'!$A$3,MATCH('Data above threshold'!$A45,'Raw Data'!$B$4:$B$185,0),MATCH('Data above threshold'!AX$4,'Raw Data'!$3:$3,0)-1),"NA"))</f>
        <v>2</v>
      </c>
      <c r="AW45" s="103" t="n">
        <f aca="true">IF(ISBLANK(OFFSET('Raw Data'!$A$3,MATCH('Data above threshold'!$A45,'Raw Data'!$B$4:$B$185,0),MATCH('Data above threshold'!AY$4,'Raw Data'!$3:$3,0)-1)),"", IFERROR($J45*OFFSET('Raw Data'!$A$3,MATCH('Data above threshold'!$A45,'Raw Data'!$B$4:$B$185,0),MATCH('Data above threshold'!AY$4,'Raw Data'!$3:$3,0)-1),"NA"))</f>
        <v>2</v>
      </c>
      <c r="AX45" s="103" t="n">
        <f aca="true">IF(ISBLANK(OFFSET('Raw Data'!$A$3,MATCH('Data above threshold'!$A45,'Raw Data'!$B$4:$B$185,0),MATCH('Data above threshold'!AZ$4,'Raw Data'!$3:$3,0)-1)),"", IFERROR($J45*OFFSET('Raw Data'!$A$3,MATCH('Data above threshold'!$A45,'Raw Data'!$B$4:$B$185,0),MATCH('Data above threshold'!AZ$4,'Raw Data'!$3:$3,0)-1),"NA"))</f>
        <v>1</v>
      </c>
      <c r="AY45" s="103" t="n">
        <f aca="true">IF(ISBLANK(OFFSET('Raw Data'!$A$3,MATCH('Data above threshold'!$A45,'Raw Data'!$B$4:$B$185,0),MATCH('Data above threshold'!BA$4,'Raw Data'!$3:$3,0)-1)),"", IFERROR($J45*OFFSET('Raw Data'!$A$3,MATCH('Data above threshold'!$A45,'Raw Data'!$B$4:$B$185,0),MATCH('Data above threshold'!BA$4,'Raw Data'!$3:$3,0)-1),"NA"))</f>
        <v>2</v>
      </c>
      <c r="AZ45" s="103" t="n">
        <f aca="true">IF(ISBLANK(OFFSET('Raw Data'!$A$3,MATCH('Data above threshold'!$A45,'Raw Data'!$B$4:$B$185,0),MATCH('Data above threshold'!BB$4,'Raw Data'!$3:$3,0)-1)),"", IFERROR($J45*OFFSET('Raw Data'!$A$3,MATCH('Data above threshold'!$A45,'Raw Data'!$B$4:$B$185,0),MATCH('Data above threshold'!BB$4,'Raw Data'!$3:$3,0)-1),"NA"))</f>
        <v>2</v>
      </c>
      <c r="BA45" s="103" t="n">
        <f aca="true">IF(ISBLANK(OFFSET('Raw Data'!$A$3,MATCH('Data above threshold'!$A45,'Raw Data'!$B$4:$B$185,0),MATCH('Data above threshold'!BC$4,'Raw Data'!$3:$3,0)-1)),"", IFERROR($J45*OFFSET('Raw Data'!$A$3,MATCH('Data above threshold'!$A45,'Raw Data'!$B$4:$B$185,0),MATCH('Data above threshold'!BC$4,'Raw Data'!$3:$3,0)-1),"NA"))</f>
        <v>2</v>
      </c>
      <c r="BB45" s="103" t="n">
        <f aca="true">IF(ISBLANK(OFFSET('Raw Data'!$A$3,MATCH('Data above threshold'!$A45,'Raw Data'!$B$4:$B$185,0),MATCH('Data above threshold'!BD$4,'Raw Data'!$3:$3,0)-1)),"", IFERROR($J45*OFFSET('Raw Data'!$A$3,MATCH('Data above threshold'!$A45,'Raw Data'!$B$4:$B$185,0),MATCH('Data above threshold'!BD$4,'Raw Data'!$3:$3,0)-1),"NA"))</f>
        <v>2</v>
      </c>
      <c r="BC45" s="103" t="n">
        <f aca="true">IF(ISBLANK(OFFSET('Raw Data'!$A$3,MATCH('Data above threshold'!$A45,'Raw Data'!$B$4:$B$185,0),MATCH('Data above threshold'!BE$4,'Raw Data'!$3:$3,0)-1)),"", IFERROR($J45*OFFSET('Raw Data'!$A$3,MATCH('Data above threshold'!$A45,'Raw Data'!$B$4:$B$185,0),MATCH('Data above threshold'!BE$4,'Raw Data'!$3:$3,0)-1),"NA"))</f>
        <v>2</v>
      </c>
      <c r="BD45" s="103" t="n">
        <f aca="true">IF(ISBLANK(OFFSET('Raw Data'!$A$3,MATCH('Data above threshold'!$A45,'Raw Data'!$B$4:$B$185,0),MATCH('Data above threshold'!BF$4,'Raw Data'!$3:$3,0)-1)),"", IFERROR($J45*OFFSET('Raw Data'!$A$3,MATCH('Data above threshold'!$A45,'Raw Data'!$B$4:$B$185,0),MATCH('Data above threshold'!BF$4,'Raw Data'!$3:$3,0)-1),"NA"))</f>
        <v>1</v>
      </c>
      <c r="BE45" s="103" t="n">
        <f aca="true">IF(ISBLANK(OFFSET('Raw Data'!$A$3,MATCH('Data above threshold'!$A45,'Raw Data'!$B$4:$B$185,0),MATCH('Data above threshold'!BG$4,'Raw Data'!$3:$3,0)-1)),"", IFERROR($J45*OFFSET('Raw Data'!$A$3,MATCH('Data above threshold'!$A45,'Raw Data'!$B$4:$B$185,0),MATCH('Data above threshold'!BG$4,'Raw Data'!$3:$3,0)-1),"NA"))</f>
        <v>2</v>
      </c>
      <c r="BF45" s="103" t="n">
        <f aca="true">IF(ISBLANK(OFFSET('Raw Data'!$A$3,MATCH('Data above threshold'!$A45,'Raw Data'!$B$4:$B$185,0),MATCH('Data above threshold'!BH$4,'Raw Data'!$3:$3,0)-1)),"", IFERROR($J45*OFFSET('Raw Data'!$A$3,MATCH('Data above threshold'!$A45,'Raw Data'!$B$4:$B$185,0),MATCH('Data above threshold'!BH$4,'Raw Data'!$3:$3,0)-1),"NA"))</f>
        <v>2</v>
      </c>
      <c r="BG45" s="103" t="n">
        <f aca="true">IF(ISBLANK(OFFSET('Raw Data'!$A$3,MATCH('Data above threshold'!$A45,'Raw Data'!$B$4:$B$185,0),MATCH('Data above threshold'!BI$4,'Raw Data'!$3:$3,0)-1)),"", IFERROR($J45*OFFSET('Raw Data'!$A$3,MATCH('Data above threshold'!$A45,'Raw Data'!$B$4:$B$185,0),MATCH('Data above threshold'!BI$4,'Raw Data'!$3:$3,0)-1),"NA"))</f>
        <v>2</v>
      </c>
      <c r="BH45" s="103" t="n">
        <f aca="true">IF(ISBLANK(OFFSET('Raw Data'!$A$3,MATCH('Data above threshold'!$A45,'Raw Data'!$B$4:$B$185,0),MATCH('Data above threshold'!BJ$4,'Raw Data'!$3:$3,0)-1)),"", IFERROR($J45*OFFSET('Raw Data'!$A$3,MATCH('Data above threshold'!$A45,'Raw Data'!$B$4:$B$185,0),MATCH('Data above threshold'!BJ$4,'Raw Data'!$3:$3,0)-1),"NA"))</f>
        <v>2</v>
      </c>
      <c r="BI45" s="103" t="n">
        <f aca="true">IF(ISBLANK(OFFSET('Raw Data'!$A$3,MATCH('Data above threshold'!$A45,'Raw Data'!$B$4:$B$185,0),MATCH('Data above threshold'!BK$4,'Raw Data'!$3:$3,0)-1)),"", IFERROR($J45*OFFSET('Raw Data'!$A$3,MATCH('Data above threshold'!$A45,'Raw Data'!$B$4:$B$185,0),MATCH('Data above threshold'!BK$4,'Raw Data'!$3:$3,0)-1),"NA"))</f>
        <v>1</v>
      </c>
      <c r="BJ45" s="103" t="n">
        <f aca="true">IF(ISBLANK(OFFSET('Raw Data'!$A$3,MATCH('Data above threshold'!$A45,'Raw Data'!$B$4:$B$185,0),MATCH('Data above threshold'!BL$4,'Raw Data'!$3:$3,0)-1)),"", IFERROR($J45*OFFSET('Raw Data'!$A$3,MATCH('Data above threshold'!$A45,'Raw Data'!$B$4:$B$185,0),MATCH('Data above threshold'!BL$4,'Raw Data'!$3:$3,0)-1),"NA"))</f>
        <v>2</v>
      </c>
      <c r="BK45" s="103" t="n">
        <f aca="true">IF(ISBLANK(OFFSET('Raw Data'!$A$3,MATCH('Data above threshold'!$A45,'Raw Data'!$B$4:$B$185,0),MATCH('Data above threshold'!BM$4,'Raw Data'!$3:$3,0)-1)),"", IFERROR($J45*OFFSET('Raw Data'!$A$3,MATCH('Data above threshold'!$A45,'Raw Data'!$B$4:$B$185,0),MATCH('Data above threshold'!BM$4,'Raw Data'!$3:$3,0)-1),"NA"))</f>
        <v>2</v>
      </c>
      <c r="BL45" s="103" t="n">
        <f aca="true">IF(ISBLANK(OFFSET('Raw Data'!$A$3,MATCH('Data above threshold'!$A45,'Raw Data'!$B$4:$B$185,0),MATCH('Data above threshold'!BN$4,'Raw Data'!$3:$3,0)-1)),"", IFERROR($J45*OFFSET('Raw Data'!$A$3,MATCH('Data above threshold'!$A45,'Raw Data'!$B$4:$B$185,0),MATCH('Data above threshold'!BN$4,'Raw Data'!$3:$3,0)-1),"NA"))</f>
        <v>2</v>
      </c>
      <c r="BM45" s="103" t="n">
        <f aca="true">IF(ISBLANK(OFFSET('Raw Data'!$A$3,MATCH('Data above threshold'!$A45,'Raw Data'!$B$4:$B$185,0),MATCH('Data above threshold'!BO$4,'Raw Data'!$3:$3,0)-1)),"", IFERROR($J45*OFFSET('Raw Data'!$A$3,MATCH('Data above threshold'!$A45,'Raw Data'!$B$4:$B$185,0),MATCH('Data above threshold'!BO$4,'Raw Data'!$3:$3,0)-1),"NA"))</f>
        <v>2</v>
      </c>
      <c r="BN45" s="103" t="n">
        <f aca="true">IF(ISBLANK(OFFSET('Raw Data'!$A$3,MATCH('Data above threshold'!$A45,'Raw Data'!$B$4:$B$185,0),MATCH('Data above threshold'!BP$4,'Raw Data'!$3:$3,0)-1)),"", IFERROR($J45*OFFSET('Raw Data'!$A$3,MATCH('Data above threshold'!$A45,'Raw Data'!$B$4:$B$185,0),MATCH('Data above threshold'!BP$4,'Raw Data'!$3:$3,0)-1),"NA"))</f>
        <v>1</v>
      </c>
      <c r="BO45" s="103" t="n">
        <f aca="true">IF(ISBLANK(OFFSET('Raw Data'!$A$3,MATCH('Data above threshold'!$A45,'Raw Data'!$B$4:$B$185,0),MATCH('Data above threshold'!BQ$4,'Raw Data'!$3:$3,0)-1)),"", IFERROR($J45*OFFSET('Raw Data'!$A$3,MATCH('Data above threshold'!$A45,'Raw Data'!$B$4:$B$185,0),MATCH('Data above threshold'!BQ$4,'Raw Data'!$3:$3,0)-1),"NA"))</f>
        <v>2</v>
      </c>
      <c r="BP45" s="103" t="n">
        <f aca="true">IF(ISBLANK(OFFSET('Raw Data'!$A$3,MATCH('Data above threshold'!$A45,'Raw Data'!$B$4:$B$185,0),MATCH('Data above threshold'!BR$4,'Raw Data'!$3:$3,0)-1)),"", IFERROR($J45*OFFSET('Raw Data'!$A$3,MATCH('Data above threshold'!$A45,'Raw Data'!$B$4:$B$185,0),MATCH('Data above threshold'!BR$4,'Raw Data'!$3:$3,0)-1),"NA"))</f>
        <v>2</v>
      </c>
      <c r="BQ45" s="103" t="n">
        <f aca="true">IF(ISBLANK(OFFSET('Raw Data'!$A$3,MATCH('Data above threshold'!$A45,'Raw Data'!$B$4:$B$185,0),MATCH('Data above threshold'!BS$4,'Raw Data'!$3:$3,0)-1)),"", IFERROR($J45*OFFSET('Raw Data'!$A$3,MATCH('Data above threshold'!$A45,'Raw Data'!$B$4:$B$185,0),MATCH('Data above threshold'!BS$4,'Raw Data'!$3:$3,0)-1),"NA"))</f>
        <v>2</v>
      </c>
      <c r="BR45" s="103" t="n">
        <f aca="true">IF(ISBLANK(OFFSET('Raw Data'!$A$3,MATCH('Data above threshold'!$A45,'Raw Data'!$B$4:$B$185,0),MATCH('Data above threshold'!BT$4,'Raw Data'!$3:$3,0)-1)),"", IFERROR($J45*OFFSET('Raw Data'!$A$3,MATCH('Data above threshold'!$A45,'Raw Data'!$B$4:$B$185,0),MATCH('Data above threshold'!BT$4,'Raw Data'!$3:$3,0)-1),"NA"))</f>
        <v>2</v>
      </c>
      <c r="BS45" s="103" t="n">
        <f aca="true">IF(ISBLANK(OFFSET('Raw Data'!$A$3,MATCH('Data above threshold'!$A45,'Raw Data'!$B$4:$B$185,0),MATCH('Data above threshold'!BU$4,'Raw Data'!$3:$3,0)-1)),"", IFERROR($J45*OFFSET('Raw Data'!$A$3,MATCH('Data above threshold'!$A45,'Raw Data'!$B$4:$B$185,0),MATCH('Data above threshold'!BU$4,'Raw Data'!$3:$3,0)-1),"NA"))</f>
        <v>2</v>
      </c>
      <c r="BT45" s="103" t="n">
        <f aca="true">IF(ISBLANK(OFFSET('Raw Data'!$A$3,MATCH('Data above threshold'!$A45,'Raw Data'!$B$4:$B$185,0),MATCH('Data above threshold'!BV$4,'Raw Data'!$3:$3,0)-1)),"", IFERROR($J45*OFFSET('Raw Data'!$A$3,MATCH('Data above threshold'!$A45,'Raw Data'!$B$4:$B$185,0),MATCH('Data above threshold'!BV$4,'Raw Data'!$3:$3,0)-1),"NA"))</f>
        <v>1</v>
      </c>
      <c r="BU45" s="103" t="n">
        <f aca="true">IF(ISBLANK(OFFSET('Raw Data'!$A$3,MATCH('Data above threshold'!$A45,'Raw Data'!$B$4:$B$185,0),MATCH('Data above threshold'!BW$4,'Raw Data'!$3:$3,0)-1)),"", IFERROR($J45*OFFSET('Raw Data'!$A$3,MATCH('Data above threshold'!$A45,'Raw Data'!$B$4:$B$185,0),MATCH('Data above threshold'!BW$4,'Raw Data'!$3:$3,0)-1),"NA"))</f>
        <v>2</v>
      </c>
      <c r="BV45" s="103" t="n">
        <f aca="true">IF(ISBLANK(OFFSET('Raw Data'!$A$3,MATCH('Data above threshold'!$A45,'Raw Data'!$B$4:$B$185,0),MATCH('Data above threshold'!BX$4,'Raw Data'!$3:$3,0)-1)),"", IFERROR($J45*OFFSET('Raw Data'!$A$3,MATCH('Data above threshold'!$A45,'Raw Data'!$B$4:$B$185,0),MATCH('Data above threshold'!BX$4,'Raw Data'!$3:$3,0)-1),"NA"))</f>
        <v>2</v>
      </c>
      <c r="BW45" s="103" t="n">
        <f aca="true">IF(ISBLANK(OFFSET('Raw Data'!$A$3,MATCH('Data above threshold'!$A45,'Raw Data'!$B$4:$B$185,0),MATCH('Data above threshold'!BY$4,'Raw Data'!$3:$3,0)-1)),"", IFERROR($J45*OFFSET('Raw Data'!$A$3,MATCH('Data above threshold'!$A45,'Raw Data'!$B$4:$B$185,0),MATCH('Data above threshold'!BY$4,'Raw Data'!$3:$3,0)-1),"NA"))</f>
        <v>2</v>
      </c>
      <c r="BX45" s="103" t="n">
        <f aca="true">IF(ISBLANK(OFFSET('Raw Data'!$A$3,MATCH('Data above threshold'!$A45,'Raw Data'!$B$4:$B$185,0),MATCH('Data above threshold'!BZ$4,'Raw Data'!$3:$3,0)-1)),"", IFERROR($J45*OFFSET('Raw Data'!$A$3,MATCH('Data above threshold'!$A45,'Raw Data'!$B$4:$B$185,0),MATCH('Data above threshold'!BZ$4,'Raw Data'!$3:$3,0)-1),"NA"))</f>
        <v>2</v>
      </c>
      <c r="BY45" s="103" t="n">
        <f aca="true">IF(ISBLANK(OFFSET('Raw Data'!$A$3,MATCH('Data above threshold'!$A45,'Raw Data'!$B$4:$B$185,0),MATCH('Data above threshold'!CA$4,'Raw Data'!$3:$3,0)-1)),"", IFERROR($J45*OFFSET('Raw Data'!$A$3,MATCH('Data above threshold'!$A45,'Raw Data'!$B$4:$B$185,0),MATCH('Data above threshold'!CA$4,'Raw Data'!$3:$3,0)-1),"NA"))</f>
        <v>1</v>
      </c>
      <c r="BZ45" s="103" t="n">
        <f aca="true">IF(ISBLANK(OFFSET('Raw Data'!$A$3,MATCH('Data above threshold'!$A45,'Raw Data'!$B$4:$B$185,0),MATCH('Data above threshold'!CB$4,'Raw Data'!$3:$3,0)-1)),"", IFERROR($J45*OFFSET('Raw Data'!$A$3,MATCH('Data above threshold'!$A45,'Raw Data'!$B$4:$B$185,0),MATCH('Data above threshold'!CB$4,'Raw Data'!$3:$3,0)-1),"NA"))</f>
        <v>1</v>
      </c>
      <c r="CA45" s="103" t="n">
        <f aca="true">IF(ISBLANK(OFFSET('Raw Data'!$A$3,MATCH('Data above threshold'!$A45,'Raw Data'!$B$4:$B$185,0),MATCH('Data above threshold'!CC$4,'Raw Data'!$3:$3,0)-1)),"", IFERROR($J45*OFFSET('Raw Data'!$A$3,MATCH('Data above threshold'!$A45,'Raw Data'!$B$4:$B$185,0),MATCH('Data above threshold'!CC$4,'Raw Data'!$3:$3,0)-1),"NA"))</f>
        <v>2</v>
      </c>
      <c r="CB45" s="103" t="n">
        <f aca="true">IF(ISBLANK(OFFSET('Raw Data'!$A$3,MATCH('Data above threshold'!$A45,'Raw Data'!$B$4:$B$185,0),MATCH('Data above threshold'!CD$4,'Raw Data'!$3:$3,0)-1)),"", IFERROR($J45*OFFSET('Raw Data'!$A$3,MATCH('Data above threshold'!$A45,'Raw Data'!$B$4:$B$185,0),MATCH('Data above threshold'!CD$4,'Raw Data'!$3:$3,0)-1),"NA"))</f>
        <v>1</v>
      </c>
      <c r="CC45" s="103" t="n">
        <f aca="true">IF(ISBLANK(OFFSET('Raw Data'!$A$3,MATCH('Data above threshold'!$A45,'Raw Data'!$B$4:$B$185,0),MATCH('Data above threshold'!CE$4,'Raw Data'!$3:$3,0)-1)),"", IFERROR($J45*OFFSET('Raw Data'!$A$3,MATCH('Data above threshold'!$A45,'Raw Data'!$B$4:$B$185,0),MATCH('Data above threshold'!CE$4,'Raw Data'!$3:$3,0)-1),"NA"))</f>
        <v>2</v>
      </c>
      <c r="CD45" s="103" t="n">
        <f aca="true">IF(ISBLANK(OFFSET('Raw Data'!$A$3,MATCH('Data above threshold'!$A45,'Raw Data'!$B$4:$B$185,0),MATCH('Data above threshold'!CF$4,'Raw Data'!$3:$3,0)-1)),"", IFERROR($J45*OFFSET('Raw Data'!$A$3,MATCH('Data above threshold'!$A45,'Raw Data'!$B$4:$B$185,0),MATCH('Data above threshold'!CF$4,'Raw Data'!$3:$3,0)-1),"NA"))</f>
        <v>1</v>
      </c>
      <c r="CE45" s="103" t="n">
        <f aca="true">IF(ISBLANK(OFFSET('Raw Data'!$A$3,MATCH('Data above threshold'!$A45,'Raw Data'!$B$4:$B$185,0),MATCH('Data above threshold'!CG$4,'Raw Data'!$3:$3,0)-1)),"", IFERROR($J45*OFFSET('Raw Data'!$A$3,MATCH('Data above threshold'!$A45,'Raw Data'!$B$4:$B$185,0),MATCH('Data above threshold'!CG$4,'Raw Data'!$3:$3,0)-1),"NA"))</f>
        <v>1</v>
      </c>
      <c r="CF45" s="103" t="n">
        <f aca="true">IF(ISBLANK(OFFSET('Raw Data'!$A$3,MATCH('Data above threshold'!$A45,'Raw Data'!$B$4:$B$185,0),MATCH('Data above threshold'!CH$4,'Raw Data'!$3:$3,0)-1)),"", IFERROR($J45*OFFSET('Raw Data'!$A$3,MATCH('Data above threshold'!$A45,'Raw Data'!$B$4:$B$185,0),MATCH('Data above threshold'!CH$4,'Raw Data'!$3:$3,0)-1),"NA"))</f>
        <v>2</v>
      </c>
      <c r="CG45" s="103" t="n">
        <f aca="true">IF(ISBLANK(OFFSET('Raw Data'!$A$3,MATCH('Data above threshold'!$A45,'Raw Data'!$B$4:$B$185,0),MATCH('Data above threshold'!CI$4,'Raw Data'!$3:$3,0)-1)),"", IFERROR($J45*OFFSET('Raw Data'!$A$3,MATCH('Data above threshold'!$A45,'Raw Data'!$B$4:$B$185,0),MATCH('Data above threshold'!CI$4,'Raw Data'!$3:$3,0)-1),"NA"))</f>
        <v>2</v>
      </c>
      <c r="CH45" s="103" t="n">
        <f aca="true">IF(ISBLANK(OFFSET('Raw Data'!$A$3,MATCH('Data above threshold'!$A45,'Raw Data'!$B$4:$B$185,0),MATCH('Data above threshold'!CJ$4,'Raw Data'!$3:$3,0)-1)),"", IFERROR($J45*OFFSET('Raw Data'!$A$3,MATCH('Data above threshold'!$A45,'Raw Data'!$B$4:$B$185,0),MATCH('Data above threshold'!CJ$4,'Raw Data'!$3:$3,0)-1),"NA"))</f>
        <v>2</v>
      </c>
      <c r="CI45" s="103" t="n">
        <f aca="true">IF(ISBLANK(OFFSET('Raw Data'!$A$3,MATCH('Data above threshold'!$A45,'Raw Data'!$B$4:$B$185,0),MATCH('Data above threshold'!CK$4,'Raw Data'!$3:$3,0)-1)),"", IFERROR($J45*OFFSET('Raw Data'!$A$3,MATCH('Data above threshold'!$A45,'Raw Data'!$B$4:$B$185,0),MATCH('Data above threshold'!CK$4,'Raw Data'!$3:$3,0)-1),"NA"))</f>
        <v>1</v>
      </c>
      <c r="CJ45" s="103" t="n">
        <f aca="true">IF(ISBLANK(OFFSET('Raw Data'!$A$3,MATCH('Data above threshold'!$A45,'Raw Data'!$B$4:$B$185,0),MATCH('Data above threshold'!CL$4,'Raw Data'!$3:$3,0)-1)),"", IFERROR($J45*OFFSET('Raw Data'!$A$3,MATCH('Data above threshold'!$A45,'Raw Data'!$B$4:$B$185,0),MATCH('Data above threshold'!CL$4,'Raw Data'!$3:$3,0)-1),"NA"))</f>
        <v>2</v>
      </c>
      <c r="CK45" s="103" t="n">
        <f aca="true">IF(ISBLANK(OFFSET('Raw Data'!$A$3,MATCH('Data above threshold'!$A45,'Raw Data'!$B$4:$B$185,0),MATCH('Data above threshold'!CM$4,'Raw Data'!$3:$3,0)-1)),"", IFERROR($J45*OFFSET('Raw Data'!$A$3,MATCH('Data above threshold'!$A45,'Raw Data'!$B$4:$B$185,0),MATCH('Data above threshold'!CM$4,'Raw Data'!$3:$3,0)-1),"NA"))</f>
        <v>2</v>
      </c>
      <c r="CL45" s="103" t="n">
        <f aca="true">IF(ISBLANK(OFFSET('Raw Data'!$A$3,MATCH('Data above threshold'!$A45,'Raw Data'!$B$4:$B$185,0),MATCH('Data above threshold'!CN$4,'Raw Data'!$3:$3,0)-1)),"", IFERROR($J45*OFFSET('Raw Data'!$A$3,MATCH('Data above threshold'!$A45,'Raw Data'!$B$4:$B$185,0),MATCH('Data above threshold'!CN$4,'Raw Data'!$3:$3,0)-1),"NA"))</f>
        <v>2</v>
      </c>
      <c r="CM45" s="103" t="n">
        <f aca="true">IF(ISBLANK(OFFSET('Raw Data'!$A$3,MATCH('Data above threshold'!$A45,'Raw Data'!$B$4:$B$185,0),MATCH('Data above threshold'!CO$4,'Raw Data'!$3:$3,0)-1)),"", IFERROR($J45*OFFSET('Raw Data'!$A$3,MATCH('Data above threshold'!$A45,'Raw Data'!$B$4:$B$185,0),MATCH('Data above threshold'!CO$4,'Raw Data'!$3:$3,0)-1),"NA"))</f>
        <v>2</v>
      </c>
      <c r="CN45" s="103" t="n">
        <f aca="true">IF(ISBLANK(OFFSET('Raw Data'!$A$3,MATCH('Data above threshold'!$A45,'Raw Data'!$B$4:$B$185,0),MATCH('Data above threshold'!CP$4,'Raw Data'!$3:$3,0)-1)),"", IFERROR($J45*OFFSET('Raw Data'!$A$3,MATCH('Data above threshold'!$A45,'Raw Data'!$B$4:$B$185,0),MATCH('Data above threshold'!CP$4,'Raw Data'!$3:$3,0)-1),"NA"))</f>
        <v>2</v>
      </c>
      <c r="CO45" s="103" t="n">
        <f aca="true">IF(ISBLANK(OFFSET('Raw Data'!$A$3,MATCH('Data above threshold'!$A45,'Raw Data'!$B$4:$B$185,0),MATCH('Data above threshold'!CQ$4,'Raw Data'!$3:$3,0)-1)),"", IFERROR($J45*OFFSET('Raw Data'!$A$3,MATCH('Data above threshold'!$A45,'Raw Data'!$B$4:$B$185,0),MATCH('Data above threshold'!CQ$4,'Raw Data'!$3:$3,0)-1),"NA"))</f>
        <v>2</v>
      </c>
      <c r="CP45" s="103" t="n">
        <f aca="true">IF(ISBLANK(OFFSET('Raw Data'!$A$3,MATCH('Data above threshold'!$A45,'Raw Data'!$B$4:$B$185,0),MATCH('Data above threshold'!CR$4,'Raw Data'!$3:$3,0)-1)),"", IFERROR($J45*OFFSET('Raw Data'!$A$3,MATCH('Data above threshold'!$A45,'Raw Data'!$B$4:$B$185,0),MATCH('Data above threshold'!CR$4,'Raw Data'!$3:$3,0)-1),"NA"))</f>
        <v>1</v>
      </c>
    </row>
    <row r="46" s="103" customFormat="true" ht="15.5" hidden="false" customHeight="false" outlineLevel="0" collapsed="false">
      <c r="A46" s="107" t="n">
        <v>2133</v>
      </c>
      <c r="B46" s="107" t="n">
        <v>4</v>
      </c>
      <c r="C46" s="103" t="str">
        <f aca="true">IF(ISBLANK(OFFSET('Raw Data'!$A$3,MATCH($A46,'Raw Data'!$B$4:$B$185,0),MATCH(C$4,'Raw Data'!$3:$3,0)-1)),"",OFFSET('Raw Data'!$A$3,MATCH($A46,'Raw Data'!$B$4:$B$185,0),MATCH(C$4,'Raw Data'!$3:$3,0)-1))</f>
        <v/>
      </c>
      <c r="D46" s="103" t="str">
        <f aca="true">IF(ISBLANK(OFFSET('Raw Data'!$A$3,MATCH($A46,'Raw Data'!$B$4:$B$185,0),MATCH(D$4,'Raw Data'!$3:$3,0)-1)),"",OFFSET('Raw Data'!$A$3,MATCH($A46,'Raw Data'!$B$4:$B$185,0),MATCH(D$4,'Raw Data'!$3:$3,0)-1))</f>
        <v>Countries with a main consumer protection authority/agency</v>
      </c>
      <c r="E46" s="103" t="str">
        <f aca="true">IF(ISBLANK(OFFSET('Raw Data'!$A$3,MATCH($A46,'Raw Data'!$B$4:$B$185,0),MATCH(E$4,'Raw Data'!$3:$3,0)-1)),"",OFFSET('Raw Data'!$A$3,MATCH($A46,'Raw Data'!$B$4:$B$185,0),MATCH(E$4,'Raw Data'!$3:$3,0)-1))</f>
        <v/>
      </c>
      <c r="F46" s="103" t="str">
        <f aca="true">IF(ISBLANK(OFFSET('Raw Data'!$A$3,MATCH($A46,'Raw Data'!$B$4:$B$185,0),MATCH(F$4,'Raw Data'!$3:$3,0)-1)),"",OFFSET('Raw Data'!$A$3,MATCH($A46,'Raw Data'!$B$4:$B$185,0),MATCH(F$4,'Raw Data'!$3:$3,0)-1))</f>
        <v/>
      </c>
      <c r="G46" s="103" t="s">
        <v>217</v>
      </c>
      <c r="H46" s="103" t="str">
        <f aca="true">IF(ISBLANK(OFFSET('Raw Data'!$A$3,MATCH($A46,'Raw Data'!$B$4:$B$185,0),MATCH(H$4,'Raw Data'!$3:$3,0)-1)),"",OFFSET('Raw Data'!$A$3,MATCH($A46,'Raw Data'!$B$4:$B$185,0),MATCH(H$4,'Raw Data'!$3:$3,0)-1))</f>
        <v>2 = Yes; 1 = No; 0 = No Answer</v>
      </c>
      <c r="I46" s="103" t="str">
        <f aca="true">IF(ISBLANK(OFFSET('Raw Data'!$A$3,MATCH($A46,'Raw Data'!$B$4:$B$185,0),MATCH(I$4,'Raw Data'!$3:$3,0)-1)),"",OFFSET('Raw Data'!$A$3,MATCH($A46,'Raw Data'!$B$4:$B$185,0),MATCH(I$4,'Raw Data'!$3:$3,0)-1))</f>
        <v>Plus</v>
      </c>
      <c r="J46" s="103" t="n">
        <f aca="false">IF(I46="","",IF(I46="Minus",-1,1))</f>
        <v>1</v>
      </c>
      <c r="K46" s="105" t="n">
        <f aca="false" t="array" ref="K46:K46">IFERROR(SKEW(IF(ISNUMBER(O46:CP46),O46:CP46,"")),"")</f>
        <v>-0.669231835148778</v>
      </c>
      <c r="L46" s="103" t="n">
        <f aca="true">IF(ISBLANK(OFFSET('Data above threshold'!$A$4,MATCH('Data above threshold'!$A46,'Data above threshold'!$A$5:$A$185,0),MATCH('Data above threshold'!N$4,'Data above threshold'!$4:$4,0)-1)),1,OFFSET('Data above threshold'!$A$4,MATCH('Data above threshold'!$A46,'Data above threshold'!$A$5:$A$185,0),MATCH('Data above threshold'!N$4,'Data above threshold'!$4:$4,0)-1))</f>
        <v>0</v>
      </c>
      <c r="M46" s="103" t="str">
        <f aca="true">IF(ISBLANK(OFFSET('Data above threshold'!$A$4,MATCH('Data above threshold'!$A46,'Data above threshold'!$A$5:$A$185,0),MATCH('Data above threshold'!O$4,'Data above threshold'!$4:$4,0)-1)),"",OFFSET('Data above threshold'!$A$4,MATCH('Data above threshold'!$A46,'Data above threshold'!$A$5:$A$185,0),MATCH('Data above threshold'!O$4,'Data above threshold'!$4:$4,0)-1))</f>
        <v/>
      </c>
      <c r="N46" s="106" t="n">
        <f aca="false" t="array" ref="N46:N46">IF(B46&lt;4,"",1-IFERROR(SUM(ISNUMBER(O46:CP46)*(1-$O$3:$CP$3))/COUNTIF($O$3:$CP$3,0),0))</f>
        <v>0</v>
      </c>
      <c r="O46" s="103" t="n">
        <f aca="true">IF(ISBLANK(OFFSET('Raw Data'!$A$3,MATCH('Data above threshold'!$A46,'Raw Data'!$B$4:$B$185,0),MATCH('Data above threshold'!Q$4,'Raw Data'!$3:$3,0)-1)),"", IFERROR($J46*OFFSET('Raw Data'!$A$3,MATCH('Data above threshold'!$A46,'Raw Data'!$B$4:$B$185,0),MATCH('Data above threshold'!Q$4,'Raw Data'!$3:$3,0)-1),"NA"))</f>
        <v>2</v>
      </c>
      <c r="P46" s="103" t="n">
        <f aca="true">IF(ISBLANK(OFFSET('Raw Data'!$A$3,MATCH('Data above threshold'!$A46,'Raw Data'!$B$4:$B$185,0),MATCH('Data above threshold'!R$4,'Raw Data'!$3:$3,0)-1)),"", IFERROR($J46*OFFSET('Raw Data'!$A$3,MATCH('Data above threshold'!$A46,'Raw Data'!$B$4:$B$185,0),MATCH('Data above threshold'!R$4,'Raw Data'!$3:$3,0)-1),"NA"))</f>
        <v>2</v>
      </c>
      <c r="Q46" s="103" t="n">
        <f aca="true">IF(ISBLANK(OFFSET('Raw Data'!$A$3,MATCH('Data above threshold'!$A46,'Raw Data'!$B$4:$B$185,0),MATCH('Data above threshold'!S$4,'Raw Data'!$3:$3,0)-1)),"", IFERROR($J46*OFFSET('Raw Data'!$A$3,MATCH('Data above threshold'!$A46,'Raw Data'!$B$4:$B$185,0),MATCH('Data above threshold'!S$4,'Raw Data'!$3:$3,0)-1),"NA"))</f>
        <v>1</v>
      </c>
      <c r="R46" s="103" t="n">
        <f aca="true">IF(ISBLANK(OFFSET('Raw Data'!$A$3,MATCH('Data above threshold'!$A46,'Raw Data'!$B$4:$B$185,0),MATCH('Data above threshold'!T$4,'Raw Data'!$3:$3,0)-1)),"", IFERROR($J46*OFFSET('Raw Data'!$A$3,MATCH('Data above threshold'!$A46,'Raw Data'!$B$4:$B$185,0),MATCH('Data above threshold'!T$4,'Raw Data'!$3:$3,0)-1),"NA"))</f>
        <v>2</v>
      </c>
      <c r="S46" s="103" t="n">
        <f aca="true">IF(ISBLANK(OFFSET('Raw Data'!$A$3,MATCH('Data above threshold'!$A46,'Raw Data'!$B$4:$B$185,0),MATCH('Data above threshold'!U$4,'Raw Data'!$3:$3,0)-1)),"", IFERROR($J46*OFFSET('Raw Data'!$A$3,MATCH('Data above threshold'!$A46,'Raw Data'!$B$4:$B$185,0),MATCH('Data above threshold'!U$4,'Raw Data'!$3:$3,0)-1),"NA"))</f>
        <v>2</v>
      </c>
      <c r="T46" s="103" t="n">
        <f aca="true">IF(ISBLANK(OFFSET('Raw Data'!$A$3,MATCH('Data above threshold'!$A46,'Raw Data'!$B$4:$B$185,0),MATCH('Data above threshold'!V$4,'Raw Data'!$3:$3,0)-1)),"", IFERROR($J46*OFFSET('Raw Data'!$A$3,MATCH('Data above threshold'!$A46,'Raw Data'!$B$4:$B$185,0),MATCH('Data above threshold'!V$4,'Raw Data'!$3:$3,0)-1),"NA"))</f>
        <v>2</v>
      </c>
      <c r="U46" s="103" t="n">
        <f aca="true">IF(ISBLANK(OFFSET('Raw Data'!$A$3,MATCH('Data above threshold'!$A46,'Raw Data'!$B$4:$B$185,0),MATCH('Data above threshold'!W$4,'Raw Data'!$3:$3,0)-1)),"", IFERROR($J46*OFFSET('Raw Data'!$A$3,MATCH('Data above threshold'!$A46,'Raw Data'!$B$4:$B$185,0),MATCH('Data above threshold'!W$4,'Raw Data'!$3:$3,0)-1),"NA"))</f>
        <v>2</v>
      </c>
      <c r="V46" s="103" t="n">
        <f aca="true">IF(ISBLANK(OFFSET('Raw Data'!$A$3,MATCH('Data above threshold'!$A46,'Raw Data'!$B$4:$B$185,0),MATCH('Data above threshold'!X$4,'Raw Data'!$3:$3,0)-1)),"", IFERROR($J46*OFFSET('Raw Data'!$A$3,MATCH('Data above threshold'!$A46,'Raw Data'!$B$4:$B$185,0),MATCH('Data above threshold'!X$4,'Raw Data'!$3:$3,0)-1),"NA"))</f>
        <v>0</v>
      </c>
      <c r="W46" s="103" t="n">
        <f aca="true">IF(ISBLANK(OFFSET('Raw Data'!$A$3,MATCH('Data above threshold'!$A46,'Raw Data'!$B$4:$B$185,0),MATCH('Data above threshold'!Y$4,'Raw Data'!$3:$3,0)-1)),"", IFERROR($J46*OFFSET('Raw Data'!$A$3,MATCH('Data above threshold'!$A46,'Raw Data'!$B$4:$B$185,0),MATCH('Data above threshold'!Y$4,'Raw Data'!$3:$3,0)-1),"NA"))</f>
        <v>2</v>
      </c>
      <c r="X46" s="103" t="n">
        <f aca="true">IF(ISBLANK(OFFSET('Raw Data'!$A$3,MATCH('Data above threshold'!$A46,'Raw Data'!$B$4:$B$185,0),MATCH('Data above threshold'!Z$4,'Raw Data'!$3:$3,0)-1)),"", IFERROR($J46*OFFSET('Raw Data'!$A$3,MATCH('Data above threshold'!$A46,'Raw Data'!$B$4:$B$185,0),MATCH('Data above threshold'!Z$4,'Raw Data'!$3:$3,0)-1),"NA"))</f>
        <v>2</v>
      </c>
      <c r="Y46" s="103" t="n">
        <f aca="true">IF(ISBLANK(OFFSET('Raw Data'!$A$3,MATCH('Data above threshold'!$A46,'Raw Data'!$B$4:$B$185,0),MATCH('Data above threshold'!AA$4,'Raw Data'!$3:$3,0)-1)),"", IFERROR($J46*OFFSET('Raw Data'!$A$3,MATCH('Data above threshold'!$A46,'Raw Data'!$B$4:$B$185,0),MATCH('Data above threshold'!AA$4,'Raw Data'!$3:$3,0)-1),"NA"))</f>
        <v>0</v>
      </c>
      <c r="Z46" s="103" t="n">
        <f aca="true">IF(ISBLANK(OFFSET('Raw Data'!$A$3,MATCH('Data above threshold'!$A46,'Raw Data'!$B$4:$B$185,0),MATCH('Data above threshold'!AB$4,'Raw Data'!$3:$3,0)-1)),"", IFERROR($J46*OFFSET('Raw Data'!$A$3,MATCH('Data above threshold'!$A46,'Raw Data'!$B$4:$B$185,0),MATCH('Data above threshold'!AB$4,'Raw Data'!$3:$3,0)-1),"NA"))</f>
        <v>2</v>
      </c>
      <c r="AA46" s="103" t="n">
        <f aca="true">IF(ISBLANK(OFFSET('Raw Data'!$A$3,MATCH('Data above threshold'!$A46,'Raw Data'!$B$4:$B$185,0),MATCH('Data above threshold'!AC$4,'Raw Data'!$3:$3,0)-1)),"", IFERROR($J46*OFFSET('Raw Data'!$A$3,MATCH('Data above threshold'!$A46,'Raw Data'!$B$4:$B$185,0),MATCH('Data above threshold'!AC$4,'Raw Data'!$3:$3,0)-1),"NA"))</f>
        <v>2</v>
      </c>
      <c r="AB46" s="103" t="n">
        <f aca="true">IF(ISBLANK(OFFSET('Raw Data'!$A$3,MATCH('Data above threshold'!$A46,'Raw Data'!$B$4:$B$185,0),MATCH('Data above threshold'!AD$4,'Raw Data'!$3:$3,0)-1)),"", IFERROR($J46*OFFSET('Raw Data'!$A$3,MATCH('Data above threshold'!$A46,'Raw Data'!$B$4:$B$185,0),MATCH('Data above threshold'!AD$4,'Raw Data'!$3:$3,0)-1),"NA"))</f>
        <v>0</v>
      </c>
      <c r="AC46" s="103" t="n">
        <f aca="true">IF(ISBLANK(OFFSET('Raw Data'!$A$3,MATCH('Data above threshold'!$A46,'Raw Data'!$B$4:$B$185,0),MATCH('Data above threshold'!AE$4,'Raw Data'!$3:$3,0)-1)),"", IFERROR($J46*OFFSET('Raw Data'!$A$3,MATCH('Data above threshold'!$A46,'Raw Data'!$B$4:$B$185,0),MATCH('Data above threshold'!AE$4,'Raw Data'!$3:$3,0)-1),"NA"))</f>
        <v>2</v>
      </c>
      <c r="AD46" s="103" t="n">
        <f aca="true">IF(ISBLANK(OFFSET('Raw Data'!$A$3,MATCH('Data above threshold'!$A46,'Raw Data'!$B$4:$B$185,0),MATCH('Data above threshold'!AF$4,'Raw Data'!$3:$3,0)-1)),"", IFERROR($J46*OFFSET('Raw Data'!$A$3,MATCH('Data above threshold'!$A46,'Raw Data'!$B$4:$B$185,0),MATCH('Data above threshold'!AF$4,'Raw Data'!$3:$3,0)-1),"NA"))</f>
        <v>0</v>
      </c>
      <c r="AE46" s="103" t="n">
        <f aca="true">IF(ISBLANK(OFFSET('Raw Data'!$A$3,MATCH('Data above threshold'!$A46,'Raw Data'!$B$4:$B$185,0),MATCH('Data above threshold'!AG$4,'Raw Data'!$3:$3,0)-1)),"", IFERROR($J46*OFFSET('Raw Data'!$A$3,MATCH('Data above threshold'!$A46,'Raw Data'!$B$4:$B$185,0),MATCH('Data above threshold'!AG$4,'Raw Data'!$3:$3,0)-1),"NA"))</f>
        <v>1</v>
      </c>
      <c r="AF46" s="103" t="n">
        <f aca="true">IF(ISBLANK(OFFSET('Raw Data'!$A$3,MATCH('Data above threshold'!$A46,'Raw Data'!$B$4:$B$185,0),MATCH('Data above threshold'!AH$4,'Raw Data'!$3:$3,0)-1)),"", IFERROR($J46*OFFSET('Raw Data'!$A$3,MATCH('Data above threshold'!$A46,'Raw Data'!$B$4:$B$185,0),MATCH('Data above threshold'!AH$4,'Raw Data'!$3:$3,0)-1),"NA"))</f>
        <v>2</v>
      </c>
      <c r="AG46" s="103" t="n">
        <f aca="true">IF(ISBLANK(OFFSET('Raw Data'!$A$3,MATCH('Data above threshold'!$A46,'Raw Data'!$B$4:$B$185,0),MATCH('Data above threshold'!AI$4,'Raw Data'!$3:$3,0)-1)),"", IFERROR($J46*OFFSET('Raw Data'!$A$3,MATCH('Data above threshold'!$A46,'Raw Data'!$B$4:$B$185,0),MATCH('Data above threshold'!AI$4,'Raw Data'!$3:$3,0)-1),"NA"))</f>
        <v>2</v>
      </c>
      <c r="AH46" s="103" t="n">
        <f aca="true">IF(ISBLANK(OFFSET('Raw Data'!$A$3,MATCH('Data above threshold'!$A46,'Raw Data'!$B$4:$B$185,0),MATCH('Data above threshold'!AJ$4,'Raw Data'!$3:$3,0)-1)),"", IFERROR($J46*OFFSET('Raw Data'!$A$3,MATCH('Data above threshold'!$A46,'Raw Data'!$B$4:$B$185,0),MATCH('Data above threshold'!AJ$4,'Raw Data'!$3:$3,0)-1),"NA"))</f>
        <v>2</v>
      </c>
      <c r="AI46" s="103" t="n">
        <f aca="true">IF(ISBLANK(OFFSET('Raw Data'!$A$3,MATCH('Data above threshold'!$A46,'Raw Data'!$B$4:$B$185,0),MATCH('Data above threshold'!AK$4,'Raw Data'!$3:$3,0)-1)),"", IFERROR($J46*OFFSET('Raw Data'!$A$3,MATCH('Data above threshold'!$A46,'Raw Data'!$B$4:$B$185,0),MATCH('Data above threshold'!AK$4,'Raw Data'!$3:$3,0)-1),"NA"))</f>
        <v>0</v>
      </c>
      <c r="AJ46" s="103" t="n">
        <f aca="true">IF(ISBLANK(OFFSET('Raw Data'!$A$3,MATCH('Data above threshold'!$A46,'Raw Data'!$B$4:$B$185,0),MATCH('Data above threshold'!AL$4,'Raw Data'!$3:$3,0)-1)),"", IFERROR($J46*OFFSET('Raw Data'!$A$3,MATCH('Data above threshold'!$A46,'Raw Data'!$B$4:$B$185,0),MATCH('Data above threshold'!AL$4,'Raw Data'!$3:$3,0)-1),"NA"))</f>
        <v>2</v>
      </c>
      <c r="AK46" s="103" t="n">
        <f aca="true">IF(ISBLANK(OFFSET('Raw Data'!$A$3,MATCH('Data above threshold'!$A46,'Raw Data'!$B$4:$B$185,0),MATCH('Data above threshold'!AM$4,'Raw Data'!$3:$3,0)-1)),"", IFERROR($J46*OFFSET('Raw Data'!$A$3,MATCH('Data above threshold'!$A46,'Raw Data'!$B$4:$B$185,0),MATCH('Data above threshold'!AM$4,'Raw Data'!$3:$3,0)-1),"NA"))</f>
        <v>2</v>
      </c>
      <c r="AL46" s="103" t="n">
        <f aca="true">IF(ISBLANK(OFFSET('Raw Data'!$A$3,MATCH('Data above threshold'!$A46,'Raw Data'!$B$4:$B$185,0),MATCH('Data above threshold'!AN$4,'Raw Data'!$3:$3,0)-1)),"", IFERROR($J46*OFFSET('Raw Data'!$A$3,MATCH('Data above threshold'!$A46,'Raw Data'!$B$4:$B$185,0),MATCH('Data above threshold'!AN$4,'Raw Data'!$3:$3,0)-1),"NA"))</f>
        <v>0</v>
      </c>
      <c r="AM46" s="103" t="n">
        <f aca="true">IF(ISBLANK(OFFSET('Raw Data'!$A$3,MATCH('Data above threshold'!$A46,'Raw Data'!$B$4:$B$185,0),MATCH('Data above threshold'!AO$4,'Raw Data'!$3:$3,0)-1)),"", IFERROR($J46*OFFSET('Raw Data'!$A$3,MATCH('Data above threshold'!$A46,'Raw Data'!$B$4:$B$185,0),MATCH('Data above threshold'!AO$4,'Raw Data'!$3:$3,0)-1),"NA"))</f>
        <v>2</v>
      </c>
      <c r="AN46" s="103" t="n">
        <f aca="true">IF(ISBLANK(OFFSET('Raw Data'!$A$3,MATCH('Data above threshold'!$A46,'Raw Data'!$B$4:$B$185,0),MATCH('Data above threshold'!AP$4,'Raw Data'!$3:$3,0)-1)),"", IFERROR($J46*OFFSET('Raw Data'!$A$3,MATCH('Data above threshold'!$A46,'Raw Data'!$B$4:$B$185,0),MATCH('Data above threshold'!AP$4,'Raw Data'!$3:$3,0)-1),"NA"))</f>
        <v>2</v>
      </c>
      <c r="AO46" s="103" t="n">
        <f aca="true">IF(ISBLANK(OFFSET('Raw Data'!$A$3,MATCH('Data above threshold'!$A46,'Raw Data'!$B$4:$B$185,0),MATCH('Data above threshold'!AQ$4,'Raw Data'!$3:$3,0)-1)),"", IFERROR($J46*OFFSET('Raw Data'!$A$3,MATCH('Data above threshold'!$A46,'Raw Data'!$B$4:$B$185,0),MATCH('Data above threshold'!AQ$4,'Raw Data'!$3:$3,0)-1),"NA"))</f>
        <v>0</v>
      </c>
      <c r="AP46" s="103" t="n">
        <f aca="true">IF(ISBLANK(OFFSET('Raw Data'!$A$3,MATCH('Data above threshold'!$A46,'Raw Data'!$B$4:$B$185,0),MATCH('Data above threshold'!AR$4,'Raw Data'!$3:$3,0)-1)),"", IFERROR($J46*OFFSET('Raw Data'!$A$3,MATCH('Data above threshold'!$A46,'Raw Data'!$B$4:$B$185,0),MATCH('Data above threshold'!AR$4,'Raw Data'!$3:$3,0)-1),"NA"))</f>
        <v>0</v>
      </c>
      <c r="AQ46" s="103" t="n">
        <f aca="true">IF(ISBLANK(OFFSET('Raw Data'!$A$3,MATCH('Data above threshold'!$A46,'Raw Data'!$B$4:$B$185,0),MATCH('Data above threshold'!AS$4,'Raw Data'!$3:$3,0)-1)),"", IFERROR($J46*OFFSET('Raw Data'!$A$3,MATCH('Data above threshold'!$A46,'Raw Data'!$B$4:$B$185,0),MATCH('Data above threshold'!AS$4,'Raw Data'!$3:$3,0)-1),"NA"))</f>
        <v>2</v>
      </c>
      <c r="AR46" s="103" t="n">
        <f aca="true">IF(ISBLANK(OFFSET('Raw Data'!$A$3,MATCH('Data above threshold'!$A46,'Raw Data'!$B$4:$B$185,0),MATCH('Data above threshold'!AT$4,'Raw Data'!$3:$3,0)-1)),"", IFERROR($J46*OFFSET('Raw Data'!$A$3,MATCH('Data above threshold'!$A46,'Raw Data'!$B$4:$B$185,0),MATCH('Data above threshold'!AT$4,'Raw Data'!$3:$3,0)-1),"NA"))</f>
        <v>2</v>
      </c>
      <c r="AS46" s="103" t="n">
        <f aca="true">IF(ISBLANK(OFFSET('Raw Data'!$A$3,MATCH('Data above threshold'!$A46,'Raw Data'!$B$4:$B$185,0),MATCH('Data above threshold'!AU$4,'Raw Data'!$3:$3,0)-1)),"", IFERROR($J46*OFFSET('Raw Data'!$A$3,MATCH('Data above threshold'!$A46,'Raw Data'!$B$4:$B$185,0),MATCH('Data above threshold'!AU$4,'Raw Data'!$3:$3,0)-1),"NA"))</f>
        <v>2</v>
      </c>
      <c r="AT46" s="103" t="n">
        <f aca="true">IF(ISBLANK(OFFSET('Raw Data'!$A$3,MATCH('Data above threshold'!$A46,'Raw Data'!$B$4:$B$185,0),MATCH('Data above threshold'!AV$4,'Raw Data'!$3:$3,0)-1)),"", IFERROR($J46*OFFSET('Raw Data'!$A$3,MATCH('Data above threshold'!$A46,'Raw Data'!$B$4:$B$185,0),MATCH('Data above threshold'!AV$4,'Raw Data'!$3:$3,0)-1),"NA"))</f>
        <v>2</v>
      </c>
      <c r="AU46" s="103" t="n">
        <f aca="true">IF(ISBLANK(OFFSET('Raw Data'!$A$3,MATCH('Data above threshold'!$A46,'Raw Data'!$B$4:$B$185,0),MATCH('Data above threshold'!AW$4,'Raw Data'!$3:$3,0)-1)),"", IFERROR($J46*OFFSET('Raw Data'!$A$3,MATCH('Data above threshold'!$A46,'Raw Data'!$B$4:$B$185,0),MATCH('Data above threshold'!AW$4,'Raw Data'!$3:$3,0)-1),"NA"))</f>
        <v>2</v>
      </c>
      <c r="AV46" s="103" t="n">
        <f aca="true">IF(ISBLANK(OFFSET('Raw Data'!$A$3,MATCH('Data above threshold'!$A46,'Raw Data'!$B$4:$B$185,0),MATCH('Data above threshold'!AX$4,'Raw Data'!$3:$3,0)-1)),"", IFERROR($J46*OFFSET('Raw Data'!$A$3,MATCH('Data above threshold'!$A46,'Raw Data'!$B$4:$B$185,0),MATCH('Data above threshold'!AX$4,'Raw Data'!$3:$3,0)-1),"NA"))</f>
        <v>2</v>
      </c>
      <c r="AW46" s="103" t="n">
        <f aca="true">IF(ISBLANK(OFFSET('Raw Data'!$A$3,MATCH('Data above threshold'!$A46,'Raw Data'!$B$4:$B$185,0),MATCH('Data above threshold'!AY$4,'Raw Data'!$3:$3,0)-1)),"", IFERROR($J46*OFFSET('Raw Data'!$A$3,MATCH('Data above threshold'!$A46,'Raw Data'!$B$4:$B$185,0),MATCH('Data above threshold'!AY$4,'Raw Data'!$3:$3,0)-1),"NA"))</f>
        <v>2</v>
      </c>
      <c r="AX46" s="103" t="n">
        <f aca="true">IF(ISBLANK(OFFSET('Raw Data'!$A$3,MATCH('Data above threshold'!$A46,'Raw Data'!$B$4:$B$185,0),MATCH('Data above threshold'!AZ$4,'Raw Data'!$3:$3,0)-1)),"", IFERROR($J46*OFFSET('Raw Data'!$A$3,MATCH('Data above threshold'!$A46,'Raw Data'!$B$4:$B$185,0),MATCH('Data above threshold'!AZ$4,'Raw Data'!$3:$3,0)-1),"NA"))</f>
        <v>0</v>
      </c>
      <c r="AY46" s="103" t="n">
        <f aca="true">IF(ISBLANK(OFFSET('Raw Data'!$A$3,MATCH('Data above threshold'!$A46,'Raw Data'!$B$4:$B$185,0),MATCH('Data above threshold'!BA$4,'Raw Data'!$3:$3,0)-1)),"", IFERROR($J46*OFFSET('Raw Data'!$A$3,MATCH('Data above threshold'!$A46,'Raw Data'!$B$4:$B$185,0),MATCH('Data above threshold'!BA$4,'Raw Data'!$3:$3,0)-1),"NA"))</f>
        <v>2</v>
      </c>
      <c r="AZ46" s="103" t="n">
        <f aca="true">IF(ISBLANK(OFFSET('Raw Data'!$A$3,MATCH('Data above threshold'!$A46,'Raw Data'!$B$4:$B$185,0),MATCH('Data above threshold'!BB$4,'Raw Data'!$3:$3,0)-1)),"", IFERROR($J46*OFFSET('Raw Data'!$A$3,MATCH('Data above threshold'!$A46,'Raw Data'!$B$4:$B$185,0),MATCH('Data above threshold'!BB$4,'Raw Data'!$3:$3,0)-1),"NA"))</f>
        <v>2</v>
      </c>
      <c r="BA46" s="103" t="n">
        <f aca="true">IF(ISBLANK(OFFSET('Raw Data'!$A$3,MATCH('Data above threshold'!$A46,'Raw Data'!$B$4:$B$185,0),MATCH('Data above threshold'!BC$4,'Raw Data'!$3:$3,0)-1)),"", IFERROR($J46*OFFSET('Raw Data'!$A$3,MATCH('Data above threshold'!$A46,'Raw Data'!$B$4:$B$185,0),MATCH('Data above threshold'!BC$4,'Raw Data'!$3:$3,0)-1),"NA"))</f>
        <v>2</v>
      </c>
      <c r="BB46" s="103" t="n">
        <f aca="true">IF(ISBLANK(OFFSET('Raw Data'!$A$3,MATCH('Data above threshold'!$A46,'Raw Data'!$B$4:$B$185,0),MATCH('Data above threshold'!BD$4,'Raw Data'!$3:$3,0)-1)),"", IFERROR($J46*OFFSET('Raw Data'!$A$3,MATCH('Data above threshold'!$A46,'Raw Data'!$B$4:$B$185,0),MATCH('Data above threshold'!BD$4,'Raw Data'!$3:$3,0)-1),"NA"))</f>
        <v>2</v>
      </c>
      <c r="BC46" s="103" t="n">
        <f aca="true">IF(ISBLANK(OFFSET('Raw Data'!$A$3,MATCH('Data above threshold'!$A46,'Raw Data'!$B$4:$B$185,0),MATCH('Data above threshold'!BE$4,'Raw Data'!$3:$3,0)-1)),"", IFERROR($J46*OFFSET('Raw Data'!$A$3,MATCH('Data above threshold'!$A46,'Raw Data'!$B$4:$B$185,0),MATCH('Data above threshold'!BE$4,'Raw Data'!$3:$3,0)-1),"NA"))</f>
        <v>2</v>
      </c>
      <c r="BD46" s="103" t="n">
        <f aca="true">IF(ISBLANK(OFFSET('Raw Data'!$A$3,MATCH('Data above threshold'!$A46,'Raw Data'!$B$4:$B$185,0),MATCH('Data above threshold'!BF$4,'Raw Data'!$3:$3,0)-1)),"", IFERROR($J46*OFFSET('Raw Data'!$A$3,MATCH('Data above threshold'!$A46,'Raw Data'!$B$4:$B$185,0),MATCH('Data above threshold'!BF$4,'Raw Data'!$3:$3,0)-1),"NA"))</f>
        <v>0</v>
      </c>
      <c r="BE46" s="103" t="n">
        <f aca="true">IF(ISBLANK(OFFSET('Raw Data'!$A$3,MATCH('Data above threshold'!$A46,'Raw Data'!$B$4:$B$185,0),MATCH('Data above threshold'!BG$4,'Raw Data'!$3:$3,0)-1)),"", IFERROR($J46*OFFSET('Raw Data'!$A$3,MATCH('Data above threshold'!$A46,'Raw Data'!$B$4:$B$185,0),MATCH('Data above threshold'!BG$4,'Raw Data'!$3:$3,0)-1),"NA"))</f>
        <v>2</v>
      </c>
      <c r="BF46" s="103" t="n">
        <f aca="true">IF(ISBLANK(OFFSET('Raw Data'!$A$3,MATCH('Data above threshold'!$A46,'Raw Data'!$B$4:$B$185,0),MATCH('Data above threshold'!BH$4,'Raw Data'!$3:$3,0)-1)),"", IFERROR($J46*OFFSET('Raw Data'!$A$3,MATCH('Data above threshold'!$A46,'Raw Data'!$B$4:$B$185,0),MATCH('Data above threshold'!BH$4,'Raw Data'!$3:$3,0)-1),"NA"))</f>
        <v>0</v>
      </c>
      <c r="BG46" s="103" t="n">
        <f aca="true">IF(ISBLANK(OFFSET('Raw Data'!$A$3,MATCH('Data above threshold'!$A46,'Raw Data'!$B$4:$B$185,0),MATCH('Data above threshold'!BI$4,'Raw Data'!$3:$3,0)-1)),"", IFERROR($J46*OFFSET('Raw Data'!$A$3,MATCH('Data above threshold'!$A46,'Raw Data'!$B$4:$B$185,0),MATCH('Data above threshold'!BI$4,'Raw Data'!$3:$3,0)-1),"NA"))</f>
        <v>2</v>
      </c>
      <c r="BH46" s="103" t="n">
        <f aca="true">IF(ISBLANK(OFFSET('Raw Data'!$A$3,MATCH('Data above threshold'!$A46,'Raw Data'!$B$4:$B$185,0),MATCH('Data above threshold'!BJ$4,'Raw Data'!$3:$3,0)-1)),"", IFERROR($J46*OFFSET('Raw Data'!$A$3,MATCH('Data above threshold'!$A46,'Raw Data'!$B$4:$B$185,0),MATCH('Data above threshold'!BJ$4,'Raw Data'!$3:$3,0)-1),"NA"))</f>
        <v>2</v>
      </c>
      <c r="BI46" s="103" t="n">
        <f aca="true">IF(ISBLANK(OFFSET('Raw Data'!$A$3,MATCH('Data above threshold'!$A46,'Raw Data'!$B$4:$B$185,0),MATCH('Data above threshold'!BK$4,'Raw Data'!$3:$3,0)-1)),"", IFERROR($J46*OFFSET('Raw Data'!$A$3,MATCH('Data above threshold'!$A46,'Raw Data'!$B$4:$B$185,0),MATCH('Data above threshold'!BK$4,'Raw Data'!$3:$3,0)-1),"NA"))</f>
        <v>0</v>
      </c>
      <c r="BJ46" s="103" t="n">
        <f aca="true">IF(ISBLANK(OFFSET('Raw Data'!$A$3,MATCH('Data above threshold'!$A46,'Raw Data'!$B$4:$B$185,0),MATCH('Data above threshold'!BL$4,'Raw Data'!$3:$3,0)-1)),"", IFERROR($J46*OFFSET('Raw Data'!$A$3,MATCH('Data above threshold'!$A46,'Raw Data'!$B$4:$B$185,0),MATCH('Data above threshold'!BL$4,'Raw Data'!$3:$3,0)-1),"NA"))</f>
        <v>2</v>
      </c>
      <c r="BK46" s="103" t="n">
        <f aca="true">IF(ISBLANK(OFFSET('Raw Data'!$A$3,MATCH('Data above threshold'!$A46,'Raw Data'!$B$4:$B$185,0),MATCH('Data above threshold'!BM$4,'Raw Data'!$3:$3,0)-1)),"", IFERROR($J46*OFFSET('Raw Data'!$A$3,MATCH('Data above threshold'!$A46,'Raw Data'!$B$4:$B$185,0),MATCH('Data above threshold'!BM$4,'Raw Data'!$3:$3,0)-1),"NA"))</f>
        <v>0</v>
      </c>
      <c r="BL46" s="103" t="n">
        <f aca="true">IF(ISBLANK(OFFSET('Raw Data'!$A$3,MATCH('Data above threshold'!$A46,'Raw Data'!$B$4:$B$185,0),MATCH('Data above threshold'!BN$4,'Raw Data'!$3:$3,0)-1)),"", IFERROR($J46*OFFSET('Raw Data'!$A$3,MATCH('Data above threshold'!$A46,'Raw Data'!$B$4:$B$185,0),MATCH('Data above threshold'!BN$4,'Raw Data'!$3:$3,0)-1),"NA"))</f>
        <v>0</v>
      </c>
      <c r="BM46" s="103" t="n">
        <f aca="true">IF(ISBLANK(OFFSET('Raw Data'!$A$3,MATCH('Data above threshold'!$A46,'Raw Data'!$B$4:$B$185,0),MATCH('Data above threshold'!BO$4,'Raw Data'!$3:$3,0)-1)),"", IFERROR($J46*OFFSET('Raw Data'!$A$3,MATCH('Data above threshold'!$A46,'Raw Data'!$B$4:$B$185,0),MATCH('Data above threshold'!BO$4,'Raw Data'!$3:$3,0)-1),"NA"))</f>
        <v>2</v>
      </c>
      <c r="BN46" s="103" t="n">
        <f aca="true">IF(ISBLANK(OFFSET('Raw Data'!$A$3,MATCH('Data above threshold'!$A46,'Raw Data'!$B$4:$B$185,0),MATCH('Data above threshold'!BP$4,'Raw Data'!$3:$3,0)-1)),"", IFERROR($J46*OFFSET('Raw Data'!$A$3,MATCH('Data above threshold'!$A46,'Raw Data'!$B$4:$B$185,0),MATCH('Data above threshold'!BP$4,'Raw Data'!$3:$3,0)-1),"NA"))</f>
        <v>0</v>
      </c>
      <c r="BO46" s="103" t="n">
        <f aca="true">IF(ISBLANK(OFFSET('Raw Data'!$A$3,MATCH('Data above threshold'!$A46,'Raw Data'!$B$4:$B$185,0),MATCH('Data above threshold'!BQ$4,'Raw Data'!$3:$3,0)-1)),"", IFERROR($J46*OFFSET('Raw Data'!$A$3,MATCH('Data above threshold'!$A46,'Raw Data'!$B$4:$B$185,0),MATCH('Data above threshold'!BQ$4,'Raw Data'!$3:$3,0)-1),"NA"))</f>
        <v>2</v>
      </c>
      <c r="BP46" s="103" t="n">
        <f aca="true">IF(ISBLANK(OFFSET('Raw Data'!$A$3,MATCH('Data above threshold'!$A46,'Raw Data'!$B$4:$B$185,0),MATCH('Data above threshold'!BR$4,'Raw Data'!$3:$3,0)-1)),"", IFERROR($J46*OFFSET('Raw Data'!$A$3,MATCH('Data above threshold'!$A46,'Raw Data'!$B$4:$B$185,0),MATCH('Data above threshold'!BR$4,'Raw Data'!$3:$3,0)-1),"NA"))</f>
        <v>1</v>
      </c>
      <c r="BQ46" s="103" t="n">
        <f aca="true">IF(ISBLANK(OFFSET('Raw Data'!$A$3,MATCH('Data above threshold'!$A46,'Raw Data'!$B$4:$B$185,0),MATCH('Data above threshold'!BS$4,'Raw Data'!$3:$3,0)-1)),"", IFERROR($J46*OFFSET('Raw Data'!$A$3,MATCH('Data above threshold'!$A46,'Raw Data'!$B$4:$B$185,0),MATCH('Data above threshold'!BS$4,'Raw Data'!$3:$3,0)-1),"NA"))</f>
        <v>2</v>
      </c>
      <c r="BR46" s="103" t="n">
        <f aca="true">IF(ISBLANK(OFFSET('Raw Data'!$A$3,MATCH('Data above threshold'!$A46,'Raw Data'!$B$4:$B$185,0),MATCH('Data above threshold'!BT$4,'Raw Data'!$3:$3,0)-1)),"", IFERROR($J46*OFFSET('Raw Data'!$A$3,MATCH('Data above threshold'!$A46,'Raw Data'!$B$4:$B$185,0),MATCH('Data above threshold'!BT$4,'Raw Data'!$3:$3,0)-1),"NA"))</f>
        <v>2</v>
      </c>
      <c r="BS46" s="103" t="n">
        <f aca="true">IF(ISBLANK(OFFSET('Raw Data'!$A$3,MATCH('Data above threshold'!$A46,'Raw Data'!$B$4:$B$185,0),MATCH('Data above threshold'!BU$4,'Raw Data'!$3:$3,0)-1)),"", IFERROR($J46*OFFSET('Raw Data'!$A$3,MATCH('Data above threshold'!$A46,'Raw Data'!$B$4:$B$185,0),MATCH('Data above threshold'!BU$4,'Raw Data'!$3:$3,0)-1),"NA"))</f>
        <v>2</v>
      </c>
      <c r="BT46" s="103" t="n">
        <f aca="true">IF(ISBLANK(OFFSET('Raw Data'!$A$3,MATCH('Data above threshold'!$A46,'Raw Data'!$B$4:$B$185,0),MATCH('Data above threshold'!BV$4,'Raw Data'!$3:$3,0)-1)),"", IFERROR($J46*OFFSET('Raw Data'!$A$3,MATCH('Data above threshold'!$A46,'Raw Data'!$B$4:$B$185,0),MATCH('Data above threshold'!BV$4,'Raw Data'!$3:$3,0)-1),"NA"))</f>
        <v>0</v>
      </c>
      <c r="BU46" s="103" t="n">
        <f aca="true">IF(ISBLANK(OFFSET('Raw Data'!$A$3,MATCH('Data above threshold'!$A46,'Raw Data'!$B$4:$B$185,0),MATCH('Data above threshold'!BW$4,'Raw Data'!$3:$3,0)-1)),"", IFERROR($J46*OFFSET('Raw Data'!$A$3,MATCH('Data above threshold'!$A46,'Raw Data'!$B$4:$B$185,0),MATCH('Data above threshold'!BW$4,'Raw Data'!$3:$3,0)-1),"NA"))</f>
        <v>2</v>
      </c>
      <c r="BV46" s="103" t="n">
        <f aca="true">IF(ISBLANK(OFFSET('Raw Data'!$A$3,MATCH('Data above threshold'!$A46,'Raw Data'!$B$4:$B$185,0),MATCH('Data above threshold'!BX$4,'Raw Data'!$3:$3,0)-1)),"", IFERROR($J46*OFFSET('Raw Data'!$A$3,MATCH('Data above threshold'!$A46,'Raw Data'!$B$4:$B$185,0),MATCH('Data above threshold'!BX$4,'Raw Data'!$3:$3,0)-1),"NA"))</f>
        <v>2</v>
      </c>
      <c r="BW46" s="103" t="n">
        <f aca="true">IF(ISBLANK(OFFSET('Raw Data'!$A$3,MATCH('Data above threshold'!$A46,'Raw Data'!$B$4:$B$185,0),MATCH('Data above threshold'!BY$4,'Raw Data'!$3:$3,0)-1)),"", IFERROR($J46*OFFSET('Raw Data'!$A$3,MATCH('Data above threshold'!$A46,'Raw Data'!$B$4:$B$185,0),MATCH('Data above threshold'!BY$4,'Raw Data'!$3:$3,0)-1),"NA"))</f>
        <v>0</v>
      </c>
      <c r="BX46" s="103" t="n">
        <f aca="true">IF(ISBLANK(OFFSET('Raw Data'!$A$3,MATCH('Data above threshold'!$A46,'Raw Data'!$B$4:$B$185,0),MATCH('Data above threshold'!BZ$4,'Raw Data'!$3:$3,0)-1)),"", IFERROR($J46*OFFSET('Raw Data'!$A$3,MATCH('Data above threshold'!$A46,'Raw Data'!$B$4:$B$185,0),MATCH('Data above threshold'!BZ$4,'Raw Data'!$3:$3,0)-1),"NA"))</f>
        <v>2</v>
      </c>
      <c r="BY46" s="103" t="n">
        <f aca="true">IF(ISBLANK(OFFSET('Raw Data'!$A$3,MATCH('Data above threshold'!$A46,'Raw Data'!$B$4:$B$185,0),MATCH('Data above threshold'!CA$4,'Raw Data'!$3:$3,0)-1)),"", IFERROR($J46*OFFSET('Raw Data'!$A$3,MATCH('Data above threshold'!$A46,'Raw Data'!$B$4:$B$185,0),MATCH('Data above threshold'!CA$4,'Raw Data'!$3:$3,0)-1),"NA"))</f>
        <v>0</v>
      </c>
      <c r="BZ46" s="103" t="n">
        <f aca="true">IF(ISBLANK(OFFSET('Raw Data'!$A$3,MATCH('Data above threshold'!$A46,'Raw Data'!$B$4:$B$185,0),MATCH('Data above threshold'!CB$4,'Raw Data'!$3:$3,0)-1)),"", IFERROR($J46*OFFSET('Raw Data'!$A$3,MATCH('Data above threshold'!$A46,'Raw Data'!$B$4:$B$185,0),MATCH('Data above threshold'!CB$4,'Raw Data'!$3:$3,0)-1),"NA"))</f>
        <v>0</v>
      </c>
      <c r="CA46" s="103" t="n">
        <f aca="true">IF(ISBLANK(OFFSET('Raw Data'!$A$3,MATCH('Data above threshold'!$A46,'Raw Data'!$B$4:$B$185,0),MATCH('Data above threshold'!CC$4,'Raw Data'!$3:$3,0)-1)),"", IFERROR($J46*OFFSET('Raw Data'!$A$3,MATCH('Data above threshold'!$A46,'Raw Data'!$B$4:$B$185,0),MATCH('Data above threshold'!CC$4,'Raw Data'!$3:$3,0)-1),"NA"))</f>
        <v>1</v>
      </c>
      <c r="CB46" s="103" t="n">
        <f aca="true">IF(ISBLANK(OFFSET('Raw Data'!$A$3,MATCH('Data above threshold'!$A46,'Raw Data'!$B$4:$B$185,0),MATCH('Data above threshold'!CD$4,'Raw Data'!$3:$3,0)-1)),"", IFERROR($J46*OFFSET('Raw Data'!$A$3,MATCH('Data above threshold'!$A46,'Raw Data'!$B$4:$B$185,0),MATCH('Data above threshold'!CD$4,'Raw Data'!$3:$3,0)-1),"NA"))</f>
        <v>0</v>
      </c>
      <c r="CC46" s="103" t="n">
        <f aca="true">IF(ISBLANK(OFFSET('Raw Data'!$A$3,MATCH('Data above threshold'!$A46,'Raw Data'!$B$4:$B$185,0),MATCH('Data above threshold'!CE$4,'Raw Data'!$3:$3,0)-1)),"", IFERROR($J46*OFFSET('Raw Data'!$A$3,MATCH('Data above threshold'!$A46,'Raw Data'!$B$4:$B$185,0),MATCH('Data above threshold'!CE$4,'Raw Data'!$3:$3,0)-1),"NA"))</f>
        <v>2</v>
      </c>
      <c r="CD46" s="103" t="n">
        <f aca="true">IF(ISBLANK(OFFSET('Raw Data'!$A$3,MATCH('Data above threshold'!$A46,'Raw Data'!$B$4:$B$185,0),MATCH('Data above threshold'!CF$4,'Raw Data'!$3:$3,0)-1)),"", IFERROR($J46*OFFSET('Raw Data'!$A$3,MATCH('Data above threshold'!$A46,'Raw Data'!$B$4:$B$185,0),MATCH('Data above threshold'!CF$4,'Raw Data'!$3:$3,0)-1),"NA"))</f>
        <v>0</v>
      </c>
      <c r="CE46" s="103" t="n">
        <f aca="true">IF(ISBLANK(OFFSET('Raw Data'!$A$3,MATCH('Data above threshold'!$A46,'Raw Data'!$B$4:$B$185,0),MATCH('Data above threshold'!CG$4,'Raw Data'!$3:$3,0)-1)),"", IFERROR($J46*OFFSET('Raw Data'!$A$3,MATCH('Data above threshold'!$A46,'Raw Data'!$B$4:$B$185,0),MATCH('Data above threshold'!CG$4,'Raw Data'!$3:$3,0)-1),"NA"))</f>
        <v>0</v>
      </c>
      <c r="CF46" s="103" t="n">
        <f aca="true">IF(ISBLANK(OFFSET('Raw Data'!$A$3,MATCH('Data above threshold'!$A46,'Raw Data'!$B$4:$B$185,0),MATCH('Data above threshold'!CH$4,'Raw Data'!$3:$3,0)-1)),"", IFERROR($J46*OFFSET('Raw Data'!$A$3,MATCH('Data above threshold'!$A46,'Raw Data'!$B$4:$B$185,0),MATCH('Data above threshold'!CH$4,'Raw Data'!$3:$3,0)-1),"NA"))</f>
        <v>2</v>
      </c>
      <c r="CG46" s="103" t="n">
        <f aca="true">IF(ISBLANK(OFFSET('Raw Data'!$A$3,MATCH('Data above threshold'!$A46,'Raw Data'!$B$4:$B$185,0),MATCH('Data above threshold'!CI$4,'Raw Data'!$3:$3,0)-1)),"", IFERROR($J46*OFFSET('Raw Data'!$A$3,MATCH('Data above threshold'!$A46,'Raw Data'!$B$4:$B$185,0),MATCH('Data above threshold'!CI$4,'Raw Data'!$3:$3,0)-1),"NA"))</f>
        <v>1</v>
      </c>
      <c r="CH46" s="103" t="n">
        <f aca="true">IF(ISBLANK(OFFSET('Raw Data'!$A$3,MATCH('Data above threshold'!$A46,'Raw Data'!$B$4:$B$185,0),MATCH('Data above threshold'!CJ$4,'Raw Data'!$3:$3,0)-1)),"", IFERROR($J46*OFFSET('Raw Data'!$A$3,MATCH('Data above threshold'!$A46,'Raw Data'!$B$4:$B$185,0),MATCH('Data above threshold'!CJ$4,'Raw Data'!$3:$3,0)-1),"NA"))</f>
        <v>2</v>
      </c>
      <c r="CI46" s="103" t="n">
        <f aca="true">IF(ISBLANK(OFFSET('Raw Data'!$A$3,MATCH('Data above threshold'!$A46,'Raw Data'!$B$4:$B$185,0),MATCH('Data above threshold'!CK$4,'Raw Data'!$3:$3,0)-1)),"", IFERROR($J46*OFFSET('Raw Data'!$A$3,MATCH('Data above threshold'!$A46,'Raw Data'!$B$4:$B$185,0),MATCH('Data above threshold'!CK$4,'Raw Data'!$3:$3,0)-1),"NA"))</f>
        <v>0</v>
      </c>
      <c r="CJ46" s="103" t="n">
        <f aca="true">IF(ISBLANK(OFFSET('Raw Data'!$A$3,MATCH('Data above threshold'!$A46,'Raw Data'!$B$4:$B$185,0),MATCH('Data above threshold'!CL$4,'Raw Data'!$3:$3,0)-1)),"", IFERROR($J46*OFFSET('Raw Data'!$A$3,MATCH('Data above threshold'!$A46,'Raw Data'!$B$4:$B$185,0),MATCH('Data above threshold'!CL$4,'Raw Data'!$3:$3,0)-1),"NA"))</f>
        <v>2</v>
      </c>
      <c r="CK46" s="103" t="n">
        <f aca="true">IF(ISBLANK(OFFSET('Raw Data'!$A$3,MATCH('Data above threshold'!$A46,'Raw Data'!$B$4:$B$185,0),MATCH('Data above threshold'!CM$4,'Raw Data'!$3:$3,0)-1)),"", IFERROR($J46*OFFSET('Raw Data'!$A$3,MATCH('Data above threshold'!$A46,'Raw Data'!$B$4:$B$185,0),MATCH('Data above threshold'!CM$4,'Raw Data'!$3:$3,0)-1),"NA"))</f>
        <v>2</v>
      </c>
      <c r="CL46" s="103" t="n">
        <f aca="true">IF(ISBLANK(OFFSET('Raw Data'!$A$3,MATCH('Data above threshold'!$A46,'Raw Data'!$B$4:$B$185,0),MATCH('Data above threshold'!CN$4,'Raw Data'!$3:$3,0)-1)),"", IFERROR($J46*OFFSET('Raw Data'!$A$3,MATCH('Data above threshold'!$A46,'Raw Data'!$B$4:$B$185,0),MATCH('Data above threshold'!CN$4,'Raw Data'!$3:$3,0)-1),"NA"))</f>
        <v>2</v>
      </c>
      <c r="CM46" s="103" t="n">
        <f aca="true">IF(ISBLANK(OFFSET('Raw Data'!$A$3,MATCH('Data above threshold'!$A46,'Raw Data'!$B$4:$B$185,0),MATCH('Data above threshold'!CO$4,'Raw Data'!$3:$3,0)-1)),"", IFERROR($J46*OFFSET('Raw Data'!$A$3,MATCH('Data above threshold'!$A46,'Raw Data'!$B$4:$B$185,0),MATCH('Data above threshold'!CO$4,'Raw Data'!$3:$3,0)-1),"NA"))</f>
        <v>2</v>
      </c>
      <c r="CN46" s="103" t="n">
        <f aca="true">IF(ISBLANK(OFFSET('Raw Data'!$A$3,MATCH('Data above threshold'!$A46,'Raw Data'!$B$4:$B$185,0),MATCH('Data above threshold'!CP$4,'Raw Data'!$3:$3,0)-1)),"", IFERROR($J46*OFFSET('Raw Data'!$A$3,MATCH('Data above threshold'!$A46,'Raw Data'!$B$4:$B$185,0),MATCH('Data above threshold'!CP$4,'Raw Data'!$3:$3,0)-1),"NA"))</f>
        <v>0</v>
      </c>
      <c r="CO46" s="103" t="n">
        <f aca="true">IF(ISBLANK(OFFSET('Raw Data'!$A$3,MATCH('Data above threshold'!$A46,'Raw Data'!$B$4:$B$185,0),MATCH('Data above threshold'!CQ$4,'Raw Data'!$3:$3,0)-1)),"", IFERROR($J46*OFFSET('Raw Data'!$A$3,MATCH('Data above threshold'!$A46,'Raw Data'!$B$4:$B$185,0),MATCH('Data above threshold'!CQ$4,'Raw Data'!$3:$3,0)-1),"NA"))</f>
        <v>2</v>
      </c>
      <c r="CP46" s="103" t="n">
        <f aca="true">IF(ISBLANK(OFFSET('Raw Data'!$A$3,MATCH('Data above threshold'!$A46,'Raw Data'!$B$4:$B$185,0),MATCH('Data above threshold'!CR$4,'Raw Data'!$3:$3,0)-1)),"", IFERROR($J46*OFFSET('Raw Data'!$A$3,MATCH('Data above threshold'!$A46,'Raw Data'!$B$4:$B$185,0),MATCH('Data above threshold'!CR$4,'Raw Data'!$3:$3,0)-1),"NA"))</f>
        <v>0</v>
      </c>
    </row>
    <row r="47" s="103" customFormat="true" ht="15.5" hidden="false" customHeight="false" outlineLevel="0" collapsed="false">
      <c r="A47" s="107" t="n">
        <v>2140</v>
      </c>
      <c r="B47" s="107" t="n">
        <v>3</v>
      </c>
      <c r="C47" s="103" t="str">
        <f aca="true">IF(ISBLANK(OFFSET('Raw Data'!$A$3,MATCH($A47,'Raw Data'!$B$4:$B$185,0),MATCH(C$4,'Raw Data'!$3:$3,0)-1)),"",OFFSET('Raw Data'!$A$3,MATCH($A47,'Raw Data'!$B$4:$B$185,0),MATCH(C$4,'Raw Data'!$3:$3,0)-1))</f>
        <v>Satisfaction with consumer protection mechanisms</v>
      </c>
      <c r="D47" s="103" t="str">
        <f aca="true">IF(ISBLANK(OFFSET('Raw Data'!$A$3,MATCH($A47,'Raw Data'!$B$4:$B$185,0),MATCH(D$4,'Raw Data'!$3:$3,0)-1)),"",OFFSET('Raw Data'!$A$3,MATCH($A47,'Raw Data'!$B$4:$B$185,0),MATCH(D$4,'Raw Data'!$3:$3,0)-1))</f>
        <v/>
      </c>
      <c r="E47" s="103" t="str">
        <f aca="true">IF(ISBLANK(OFFSET('Raw Data'!$A$3,MATCH($A47,'Raw Data'!$B$4:$B$185,0),MATCH(E$4,'Raw Data'!$3:$3,0)-1)),"",OFFSET('Raw Data'!$A$3,MATCH($A47,'Raw Data'!$B$4:$B$185,0),MATCH(E$4,'Raw Data'!$3:$3,0)-1))</f>
        <v/>
      </c>
      <c r="F47" s="103" t="str">
        <f aca="true">IF(ISBLANK(OFFSET('Raw Data'!$A$3,MATCH($A47,'Raw Data'!$B$4:$B$185,0),MATCH(F$4,'Raw Data'!$3:$3,0)-1)),"",OFFSET('Raw Data'!$A$3,MATCH($A47,'Raw Data'!$B$4:$B$185,0),MATCH(F$4,'Raw Data'!$3:$3,0)-1))</f>
        <v/>
      </c>
      <c r="H47" s="103" t="str">
        <f aca="true">IF(ISBLANK(OFFSET('Raw Data'!$A$3,MATCH($A47,'Raw Data'!$B$4:$B$185,0),MATCH(H$4,'Raw Data'!$3:$3,0)-1)),"",OFFSET('Raw Data'!$A$3,MATCH($A47,'Raw Data'!$B$4:$B$185,0),MATCH(H$4,'Raw Data'!$3:$3,0)-1))</f>
        <v/>
      </c>
      <c r="I47" s="103" t="str">
        <f aca="true">IF(ISBLANK(OFFSET('Raw Data'!$A$3,MATCH($A47,'Raw Data'!$B$4:$B$185,0),MATCH(I$4,'Raw Data'!$3:$3,0)-1)),"",OFFSET('Raw Data'!$A$3,MATCH($A47,'Raw Data'!$B$4:$B$185,0),MATCH(I$4,'Raw Data'!$3:$3,0)-1))</f>
        <v/>
      </c>
      <c r="J47" s="103" t="str">
        <f aca="false">IF(I47="","",IF(I47="Minus",-1,1))</f>
        <v/>
      </c>
      <c r="K47" s="105" t="str">
        <f aca="false" t="array" ref="K47:K47">IFERROR(SKEW(IF(ISNUMBER(O47:CP47),O47:CP47,"")),"")</f>
        <v/>
      </c>
      <c r="L47" s="103" t="n">
        <f aca="true">IF(ISBLANK(OFFSET('Data above threshold'!$A$4,MATCH('Data above threshold'!$A47,'Data above threshold'!$A$5:$A$185,0),MATCH('Data above threshold'!N$4,'Data above threshold'!$4:$4,0)-1)),1,OFFSET('Data above threshold'!$A$4,MATCH('Data above threshold'!$A47,'Data above threshold'!$A$5:$A$185,0),MATCH('Data above threshold'!N$4,'Data above threshold'!$4:$4,0)-1))</f>
        <v>1</v>
      </c>
      <c r="M47" s="103" t="str">
        <f aca="true">IF(ISBLANK(OFFSET('Data above threshold'!$A$4,MATCH('Data above threshold'!$A47,'Data above threshold'!$A$5:$A$185,0),MATCH('Data above threshold'!O$4,'Data above threshold'!$4:$4,0)-1)),"",OFFSET('Data above threshold'!$A$4,MATCH('Data above threshold'!$A47,'Data above threshold'!$A$5:$A$185,0),MATCH('Data above threshold'!O$4,'Data above threshold'!$4:$4,0)-1))</f>
        <v/>
      </c>
      <c r="N47" s="106" t="str">
        <f aca="false" t="array" ref="N47:N47">IF(B47&lt;4,"",1-IFERROR(SUM(ISNUMBER(O47:CP47)*(1-$O$3:$CP$3))/COUNTIF($O$3:$CP$3,0),0))</f>
        <v/>
      </c>
      <c r="O47" s="103" t="str">
        <f aca="true">IF(ISBLANK(OFFSET('Raw Data'!$A$3,MATCH('Data above threshold'!$A47,'Raw Data'!$B$4:$B$185,0),MATCH('Data above threshold'!Q$4,'Raw Data'!$3:$3,0)-1)),"", IFERROR($J47*OFFSET('Raw Data'!$A$3,MATCH('Data above threshold'!$A47,'Raw Data'!$B$4:$B$185,0),MATCH('Data above threshold'!Q$4,'Raw Data'!$3:$3,0)-1),"NA"))</f>
        <v/>
      </c>
      <c r="P47" s="103" t="str">
        <f aca="true">IF(ISBLANK(OFFSET('Raw Data'!$A$3,MATCH('Data above threshold'!$A47,'Raw Data'!$B$4:$B$185,0),MATCH('Data above threshold'!R$4,'Raw Data'!$3:$3,0)-1)),"", IFERROR($J47*OFFSET('Raw Data'!$A$3,MATCH('Data above threshold'!$A47,'Raw Data'!$B$4:$B$185,0),MATCH('Data above threshold'!R$4,'Raw Data'!$3:$3,0)-1),"NA"))</f>
        <v/>
      </c>
      <c r="Q47" s="103" t="str">
        <f aca="true">IF(ISBLANK(OFFSET('Raw Data'!$A$3,MATCH('Data above threshold'!$A47,'Raw Data'!$B$4:$B$185,0),MATCH('Data above threshold'!S$4,'Raw Data'!$3:$3,0)-1)),"", IFERROR($J47*OFFSET('Raw Data'!$A$3,MATCH('Data above threshold'!$A47,'Raw Data'!$B$4:$B$185,0),MATCH('Data above threshold'!S$4,'Raw Data'!$3:$3,0)-1),"NA"))</f>
        <v/>
      </c>
      <c r="R47" s="103" t="str">
        <f aca="true">IF(ISBLANK(OFFSET('Raw Data'!$A$3,MATCH('Data above threshold'!$A47,'Raw Data'!$B$4:$B$185,0),MATCH('Data above threshold'!T$4,'Raw Data'!$3:$3,0)-1)),"", IFERROR($J47*OFFSET('Raw Data'!$A$3,MATCH('Data above threshold'!$A47,'Raw Data'!$B$4:$B$185,0),MATCH('Data above threshold'!T$4,'Raw Data'!$3:$3,0)-1),"NA"))</f>
        <v/>
      </c>
      <c r="S47" s="103" t="str">
        <f aca="true">IF(ISBLANK(OFFSET('Raw Data'!$A$3,MATCH('Data above threshold'!$A47,'Raw Data'!$B$4:$B$185,0),MATCH('Data above threshold'!U$4,'Raw Data'!$3:$3,0)-1)),"", IFERROR($J47*OFFSET('Raw Data'!$A$3,MATCH('Data above threshold'!$A47,'Raw Data'!$B$4:$B$185,0),MATCH('Data above threshold'!U$4,'Raw Data'!$3:$3,0)-1),"NA"))</f>
        <v/>
      </c>
      <c r="T47" s="103" t="str">
        <f aca="true">IF(ISBLANK(OFFSET('Raw Data'!$A$3,MATCH('Data above threshold'!$A47,'Raw Data'!$B$4:$B$185,0),MATCH('Data above threshold'!V$4,'Raw Data'!$3:$3,0)-1)),"", IFERROR($J47*OFFSET('Raw Data'!$A$3,MATCH('Data above threshold'!$A47,'Raw Data'!$B$4:$B$185,0),MATCH('Data above threshold'!V$4,'Raw Data'!$3:$3,0)-1),"NA"))</f>
        <v/>
      </c>
      <c r="U47" s="103" t="str">
        <f aca="true">IF(ISBLANK(OFFSET('Raw Data'!$A$3,MATCH('Data above threshold'!$A47,'Raw Data'!$B$4:$B$185,0),MATCH('Data above threshold'!W$4,'Raw Data'!$3:$3,0)-1)),"", IFERROR($J47*OFFSET('Raw Data'!$A$3,MATCH('Data above threshold'!$A47,'Raw Data'!$B$4:$B$185,0),MATCH('Data above threshold'!W$4,'Raw Data'!$3:$3,0)-1),"NA"))</f>
        <v/>
      </c>
      <c r="V47" s="103" t="str">
        <f aca="true">IF(ISBLANK(OFFSET('Raw Data'!$A$3,MATCH('Data above threshold'!$A47,'Raw Data'!$B$4:$B$185,0),MATCH('Data above threshold'!X$4,'Raw Data'!$3:$3,0)-1)),"", IFERROR($J47*OFFSET('Raw Data'!$A$3,MATCH('Data above threshold'!$A47,'Raw Data'!$B$4:$B$185,0),MATCH('Data above threshold'!X$4,'Raw Data'!$3:$3,0)-1),"NA"))</f>
        <v/>
      </c>
      <c r="W47" s="103" t="str">
        <f aca="true">IF(ISBLANK(OFFSET('Raw Data'!$A$3,MATCH('Data above threshold'!$A47,'Raw Data'!$B$4:$B$185,0),MATCH('Data above threshold'!Y$4,'Raw Data'!$3:$3,0)-1)),"", IFERROR($J47*OFFSET('Raw Data'!$A$3,MATCH('Data above threshold'!$A47,'Raw Data'!$B$4:$B$185,0),MATCH('Data above threshold'!Y$4,'Raw Data'!$3:$3,0)-1),"NA"))</f>
        <v/>
      </c>
      <c r="X47" s="103" t="str">
        <f aca="true">IF(ISBLANK(OFFSET('Raw Data'!$A$3,MATCH('Data above threshold'!$A47,'Raw Data'!$B$4:$B$185,0),MATCH('Data above threshold'!Z$4,'Raw Data'!$3:$3,0)-1)),"", IFERROR($J47*OFFSET('Raw Data'!$A$3,MATCH('Data above threshold'!$A47,'Raw Data'!$B$4:$B$185,0),MATCH('Data above threshold'!Z$4,'Raw Data'!$3:$3,0)-1),"NA"))</f>
        <v/>
      </c>
      <c r="Y47" s="103" t="str">
        <f aca="true">IF(ISBLANK(OFFSET('Raw Data'!$A$3,MATCH('Data above threshold'!$A47,'Raw Data'!$B$4:$B$185,0),MATCH('Data above threshold'!AA$4,'Raw Data'!$3:$3,0)-1)),"", IFERROR($J47*OFFSET('Raw Data'!$A$3,MATCH('Data above threshold'!$A47,'Raw Data'!$B$4:$B$185,0),MATCH('Data above threshold'!AA$4,'Raw Data'!$3:$3,0)-1),"NA"))</f>
        <v/>
      </c>
      <c r="Z47" s="103" t="str">
        <f aca="true">IF(ISBLANK(OFFSET('Raw Data'!$A$3,MATCH('Data above threshold'!$A47,'Raw Data'!$B$4:$B$185,0),MATCH('Data above threshold'!AB$4,'Raw Data'!$3:$3,0)-1)),"", IFERROR($J47*OFFSET('Raw Data'!$A$3,MATCH('Data above threshold'!$A47,'Raw Data'!$B$4:$B$185,0),MATCH('Data above threshold'!AB$4,'Raw Data'!$3:$3,0)-1),"NA"))</f>
        <v/>
      </c>
      <c r="AA47" s="103" t="str">
        <f aca="true">IF(ISBLANK(OFFSET('Raw Data'!$A$3,MATCH('Data above threshold'!$A47,'Raw Data'!$B$4:$B$185,0),MATCH('Data above threshold'!AC$4,'Raw Data'!$3:$3,0)-1)),"", IFERROR($J47*OFFSET('Raw Data'!$A$3,MATCH('Data above threshold'!$A47,'Raw Data'!$B$4:$B$185,0),MATCH('Data above threshold'!AC$4,'Raw Data'!$3:$3,0)-1),"NA"))</f>
        <v/>
      </c>
      <c r="AB47" s="103" t="str">
        <f aca="true">IF(ISBLANK(OFFSET('Raw Data'!$A$3,MATCH('Data above threshold'!$A47,'Raw Data'!$B$4:$B$185,0),MATCH('Data above threshold'!AD$4,'Raw Data'!$3:$3,0)-1)),"", IFERROR($J47*OFFSET('Raw Data'!$A$3,MATCH('Data above threshold'!$A47,'Raw Data'!$B$4:$B$185,0),MATCH('Data above threshold'!AD$4,'Raw Data'!$3:$3,0)-1),"NA"))</f>
        <v/>
      </c>
      <c r="AC47" s="103" t="str">
        <f aca="true">IF(ISBLANK(OFFSET('Raw Data'!$A$3,MATCH('Data above threshold'!$A47,'Raw Data'!$B$4:$B$185,0),MATCH('Data above threshold'!AE$4,'Raw Data'!$3:$3,0)-1)),"", IFERROR($J47*OFFSET('Raw Data'!$A$3,MATCH('Data above threshold'!$A47,'Raw Data'!$B$4:$B$185,0),MATCH('Data above threshold'!AE$4,'Raw Data'!$3:$3,0)-1),"NA"))</f>
        <v/>
      </c>
      <c r="AD47" s="103" t="str">
        <f aca="true">IF(ISBLANK(OFFSET('Raw Data'!$A$3,MATCH('Data above threshold'!$A47,'Raw Data'!$B$4:$B$185,0),MATCH('Data above threshold'!AF$4,'Raw Data'!$3:$3,0)-1)),"", IFERROR($J47*OFFSET('Raw Data'!$A$3,MATCH('Data above threshold'!$A47,'Raw Data'!$B$4:$B$185,0),MATCH('Data above threshold'!AF$4,'Raw Data'!$3:$3,0)-1),"NA"))</f>
        <v/>
      </c>
      <c r="AE47" s="103" t="str">
        <f aca="true">IF(ISBLANK(OFFSET('Raw Data'!$A$3,MATCH('Data above threshold'!$A47,'Raw Data'!$B$4:$B$185,0),MATCH('Data above threshold'!AG$4,'Raw Data'!$3:$3,0)-1)),"", IFERROR($J47*OFFSET('Raw Data'!$A$3,MATCH('Data above threshold'!$A47,'Raw Data'!$B$4:$B$185,0),MATCH('Data above threshold'!AG$4,'Raw Data'!$3:$3,0)-1),"NA"))</f>
        <v/>
      </c>
      <c r="AF47" s="103" t="str">
        <f aca="true">IF(ISBLANK(OFFSET('Raw Data'!$A$3,MATCH('Data above threshold'!$A47,'Raw Data'!$B$4:$B$185,0),MATCH('Data above threshold'!AH$4,'Raw Data'!$3:$3,0)-1)),"", IFERROR($J47*OFFSET('Raw Data'!$A$3,MATCH('Data above threshold'!$A47,'Raw Data'!$B$4:$B$185,0),MATCH('Data above threshold'!AH$4,'Raw Data'!$3:$3,0)-1),"NA"))</f>
        <v/>
      </c>
      <c r="AG47" s="103" t="str">
        <f aca="true">IF(ISBLANK(OFFSET('Raw Data'!$A$3,MATCH('Data above threshold'!$A47,'Raw Data'!$B$4:$B$185,0),MATCH('Data above threshold'!AI$4,'Raw Data'!$3:$3,0)-1)),"", IFERROR($J47*OFFSET('Raw Data'!$A$3,MATCH('Data above threshold'!$A47,'Raw Data'!$B$4:$B$185,0),MATCH('Data above threshold'!AI$4,'Raw Data'!$3:$3,0)-1),"NA"))</f>
        <v/>
      </c>
      <c r="AH47" s="103" t="str">
        <f aca="true">IF(ISBLANK(OFFSET('Raw Data'!$A$3,MATCH('Data above threshold'!$A47,'Raw Data'!$B$4:$B$185,0),MATCH('Data above threshold'!AJ$4,'Raw Data'!$3:$3,0)-1)),"", IFERROR($J47*OFFSET('Raw Data'!$A$3,MATCH('Data above threshold'!$A47,'Raw Data'!$B$4:$B$185,0),MATCH('Data above threshold'!AJ$4,'Raw Data'!$3:$3,0)-1),"NA"))</f>
        <v/>
      </c>
      <c r="AI47" s="103" t="str">
        <f aca="true">IF(ISBLANK(OFFSET('Raw Data'!$A$3,MATCH('Data above threshold'!$A47,'Raw Data'!$B$4:$B$185,0),MATCH('Data above threshold'!AK$4,'Raw Data'!$3:$3,0)-1)),"", IFERROR($J47*OFFSET('Raw Data'!$A$3,MATCH('Data above threshold'!$A47,'Raw Data'!$B$4:$B$185,0),MATCH('Data above threshold'!AK$4,'Raw Data'!$3:$3,0)-1),"NA"))</f>
        <v/>
      </c>
      <c r="AJ47" s="103" t="str">
        <f aca="true">IF(ISBLANK(OFFSET('Raw Data'!$A$3,MATCH('Data above threshold'!$A47,'Raw Data'!$B$4:$B$185,0),MATCH('Data above threshold'!AL$4,'Raw Data'!$3:$3,0)-1)),"", IFERROR($J47*OFFSET('Raw Data'!$A$3,MATCH('Data above threshold'!$A47,'Raw Data'!$B$4:$B$185,0),MATCH('Data above threshold'!AL$4,'Raw Data'!$3:$3,0)-1),"NA"))</f>
        <v/>
      </c>
      <c r="AK47" s="103" t="str">
        <f aca="true">IF(ISBLANK(OFFSET('Raw Data'!$A$3,MATCH('Data above threshold'!$A47,'Raw Data'!$B$4:$B$185,0),MATCH('Data above threshold'!AM$4,'Raw Data'!$3:$3,0)-1)),"", IFERROR($J47*OFFSET('Raw Data'!$A$3,MATCH('Data above threshold'!$A47,'Raw Data'!$B$4:$B$185,0),MATCH('Data above threshold'!AM$4,'Raw Data'!$3:$3,0)-1),"NA"))</f>
        <v/>
      </c>
      <c r="AL47" s="103" t="str">
        <f aca="true">IF(ISBLANK(OFFSET('Raw Data'!$A$3,MATCH('Data above threshold'!$A47,'Raw Data'!$B$4:$B$185,0),MATCH('Data above threshold'!AN$4,'Raw Data'!$3:$3,0)-1)),"", IFERROR($J47*OFFSET('Raw Data'!$A$3,MATCH('Data above threshold'!$A47,'Raw Data'!$B$4:$B$185,0),MATCH('Data above threshold'!AN$4,'Raw Data'!$3:$3,0)-1),"NA"))</f>
        <v/>
      </c>
      <c r="AM47" s="103" t="str">
        <f aca="true">IF(ISBLANK(OFFSET('Raw Data'!$A$3,MATCH('Data above threshold'!$A47,'Raw Data'!$B$4:$B$185,0),MATCH('Data above threshold'!AO$4,'Raw Data'!$3:$3,0)-1)),"", IFERROR($J47*OFFSET('Raw Data'!$A$3,MATCH('Data above threshold'!$A47,'Raw Data'!$B$4:$B$185,0),MATCH('Data above threshold'!AO$4,'Raw Data'!$3:$3,0)-1),"NA"))</f>
        <v/>
      </c>
      <c r="AN47" s="103" t="str">
        <f aca="true">IF(ISBLANK(OFFSET('Raw Data'!$A$3,MATCH('Data above threshold'!$A47,'Raw Data'!$B$4:$B$185,0),MATCH('Data above threshold'!AP$4,'Raw Data'!$3:$3,0)-1)),"", IFERROR($J47*OFFSET('Raw Data'!$A$3,MATCH('Data above threshold'!$A47,'Raw Data'!$B$4:$B$185,0),MATCH('Data above threshold'!AP$4,'Raw Data'!$3:$3,0)-1),"NA"))</f>
        <v/>
      </c>
      <c r="AO47" s="103" t="str">
        <f aca="true">IF(ISBLANK(OFFSET('Raw Data'!$A$3,MATCH('Data above threshold'!$A47,'Raw Data'!$B$4:$B$185,0),MATCH('Data above threshold'!AQ$4,'Raw Data'!$3:$3,0)-1)),"", IFERROR($J47*OFFSET('Raw Data'!$A$3,MATCH('Data above threshold'!$A47,'Raw Data'!$B$4:$B$185,0),MATCH('Data above threshold'!AQ$4,'Raw Data'!$3:$3,0)-1),"NA"))</f>
        <v/>
      </c>
      <c r="AP47" s="103" t="str">
        <f aca="true">IF(ISBLANK(OFFSET('Raw Data'!$A$3,MATCH('Data above threshold'!$A47,'Raw Data'!$B$4:$B$185,0),MATCH('Data above threshold'!AR$4,'Raw Data'!$3:$3,0)-1)),"", IFERROR($J47*OFFSET('Raw Data'!$A$3,MATCH('Data above threshold'!$A47,'Raw Data'!$B$4:$B$185,0),MATCH('Data above threshold'!AR$4,'Raw Data'!$3:$3,0)-1),"NA"))</f>
        <v/>
      </c>
      <c r="AQ47" s="103" t="str">
        <f aca="true">IF(ISBLANK(OFFSET('Raw Data'!$A$3,MATCH('Data above threshold'!$A47,'Raw Data'!$B$4:$B$185,0),MATCH('Data above threshold'!AS$4,'Raw Data'!$3:$3,0)-1)),"", IFERROR($J47*OFFSET('Raw Data'!$A$3,MATCH('Data above threshold'!$A47,'Raw Data'!$B$4:$B$185,0),MATCH('Data above threshold'!AS$4,'Raw Data'!$3:$3,0)-1),"NA"))</f>
        <v/>
      </c>
      <c r="AR47" s="103" t="str">
        <f aca="true">IF(ISBLANK(OFFSET('Raw Data'!$A$3,MATCH('Data above threshold'!$A47,'Raw Data'!$B$4:$B$185,0),MATCH('Data above threshold'!AT$4,'Raw Data'!$3:$3,0)-1)),"", IFERROR($J47*OFFSET('Raw Data'!$A$3,MATCH('Data above threshold'!$A47,'Raw Data'!$B$4:$B$185,0),MATCH('Data above threshold'!AT$4,'Raw Data'!$3:$3,0)-1),"NA"))</f>
        <v/>
      </c>
      <c r="AS47" s="103" t="str">
        <f aca="true">IF(ISBLANK(OFFSET('Raw Data'!$A$3,MATCH('Data above threshold'!$A47,'Raw Data'!$B$4:$B$185,0),MATCH('Data above threshold'!AU$4,'Raw Data'!$3:$3,0)-1)),"", IFERROR($J47*OFFSET('Raw Data'!$A$3,MATCH('Data above threshold'!$A47,'Raw Data'!$B$4:$B$185,0),MATCH('Data above threshold'!AU$4,'Raw Data'!$3:$3,0)-1),"NA"))</f>
        <v/>
      </c>
      <c r="AT47" s="103" t="str">
        <f aca="true">IF(ISBLANK(OFFSET('Raw Data'!$A$3,MATCH('Data above threshold'!$A47,'Raw Data'!$B$4:$B$185,0),MATCH('Data above threshold'!AV$4,'Raw Data'!$3:$3,0)-1)),"", IFERROR($J47*OFFSET('Raw Data'!$A$3,MATCH('Data above threshold'!$A47,'Raw Data'!$B$4:$B$185,0),MATCH('Data above threshold'!AV$4,'Raw Data'!$3:$3,0)-1),"NA"))</f>
        <v/>
      </c>
      <c r="AU47" s="103" t="str">
        <f aca="true">IF(ISBLANK(OFFSET('Raw Data'!$A$3,MATCH('Data above threshold'!$A47,'Raw Data'!$B$4:$B$185,0),MATCH('Data above threshold'!AW$4,'Raw Data'!$3:$3,0)-1)),"", IFERROR($J47*OFFSET('Raw Data'!$A$3,MATCH('Data above threshold'!$A47,'Raw Data'!$B$4:$B$185,0),MATCH('Data above threshold'!AW$4,'Raw Data'!$3:$3,0)-1),"NA"))</f>
        <v/>
      </c>
      <c r="AV47" s="103" t="str">
        <f aca="true">IF(ISBLANK(OFFSET('Raw Data'!$A$3,MATCH('Data above threshold'!$A47,'Raw Data'!$B$4:$B$185,0),MATCH('Data above threshold'!AX$4,'Raw Data'!$3:$3,0)-1)),"", IFERROR($J47*OFFSET('Raw Data'!$A$3,MATCH('Data above threshold'!$A47,'Raw Data'!$B$4:$B$185,0),MATCH('Data above threshold'!AX$4,'Raw Data'!$3:$3,0)-1),"NA"))</f>
        <v/>
      </c>
      <c r="AW47" s="103" t="str">
        <f aca="true">IF(ISBLANK(OFFSET('Raw Data'!$A$3,MATCH('Data above threshold'!$A47,'Raw Data'!$B$4:$B$185,0),MATCH('Data above threshold'!AY$4,'Raw Data'!$3:$3,0)-1)),"", IFERROR($J47*OFFSET('Raw Data'!$A$3,MATCH('Data above threshold'!$A47,'Raw Data'!$B$4:$B$185,0),MATCH('Data above threshold'!AY$4,'Raw Data'!$3:$3,0)-1),"NA"))</f>
        <v/>
      </c>
      <c r="AX47" s="103" t="str">
        <f aca="true">IF(ISBLANK(OFFSET('Raw Data'!$A$3,MATCH('Data above threshold'!$A47,'Raw Data'!$B$4:$B$185,0),MATCH('Data above threshold'!AZ$4,'Raw Data'!$3:$3,0)-1)),"", IFERROR($J47*OFFSET('Raw Data'!$A$3,MATCH('Data above threshold'!$A47,'Raw Data'!$B$4:$B$185,0),MATCH('Data above threshold'!AZ$4,'Raw Data'!$3:$3,0)-1),"NA"))</f>
        <v/>
      </c>
      <c r="AY47" s="103" t="str">
        <f aca="true">IF(ISBLANK(OFFSET('Raw Data'!$A$3,MATCH('Data above threshold'!$A47,'Raw Data'!$B$4:$B$185,0),MATCH('Data above threshold'!BA$4,'Raw Data'!$3:$3,0)-1)),"", IFERROR($J47*OFFSET('Raw Data'!$A$3,MATCH('Data above threshold'!$A47,'Raw Data'!$B$4:$B$185,0),MATCH('Data above threshold'!BA$4,'Raw Data'!$3:$3,0)-1),"NA"))</f>
        <v/>
      </c>
      <c r="AZ47" s="103" t="str">
        <f aca="true">IF(ISBLANK(OFFSET('Raw Data'!$A$3,MATCH('Data above threshold'!$A47,'Raw Data'!$B$4:$B$185,0),MATCH('Data above threshold'!BB$4,'Raw Data'!$3:$3,0)-1)),"", IFERROR($J47*OFFSET('Raw Data'!$A$3,MATCH('Data above threshold'!$A47,'Raw Data'!$B$4:$B$185,0),MATCH('Data above threshold'!BB$4,'Raw Data'!$3:$3,0)-1),"NA"))</f>
        <v/>
      </c>
      <c r="BA47" s="103" t="str">
        <f aca="true">IF(ISBLANK(OFFSET('Raw Data'!$A$3,MATCH('Data above threshold'!$A47,'Raw Data'!$B$4:$B$185,0),MATCH('Data above threshold'!BC$4,'Raw Data'!$3:$3,0)-1)),"", IFERROR($J47*OFFSET('Raw Data'!$A$3,MATCH('Data above threshold'!$A47,'Raw Data'!$B$4:$B$185,0),MATCH('Data above threshold'!BC$4,'Raw Data'!$3:$3,0)-1),"NA"))</f>
        <v/>
      </c>
      <c r="BB47" s="103" t="str">
        <f aca="true">IF(ISBLANK(OFFSET('Raw Data'!$A$3,MATCH('Data above threshold'!$A47,'Raw Data'!$B$4:$B$185,0),MATCH('Data above threshold'!BD$4,'Raw Data'!$3:$3,0)-1)),"", IFERROR($J47*OFFSET('Raw Data'!$A$3,MATCH('Data above threshold'!$A47,'Raw Data'!$B$4:$B$185,0),MATCH('Data above threshold'!BD$4,'Raw Data'!$3:$3,0)-1),"NA"))</f>
        <v/>
      </c>
      <c r="BC47" s="103" t="str">
        <f aca="true">IF(ISBLANK(OFFSET('Raw Data'!$A$3,MATCH('Data above threshold'!$A47,'Raw Data'!$B$4:$B$185,0),MATCH('Data above threshold'!BE$4,'Raw Data'!$3:$3,0)-1)),"", IFERROR($J47*OFFSET('Raw Data'!$A$3,MATCH('Data above threshold'!$A47,'Raw Data'!$B$4:$B$185,0),MATCH('Data above threshold'!BE$4,'Raw Data'!$3:$3,0)-1),"NA"))</f>
        <v/>
      </c>
      <c r="BD47" s="103" t="str">
        <f aca="true">IF(ISBLANK(OFFSET('Raw Data'!$A$3,MATCH('Data above threshold'!$A47,'Raw Data'!$B$4:$B$185,0),MATCH('Data above threshold'!BF$4,'Raw Data'!$3:$3,0)-1)),"", IFERROR($J47*OFFSET('Raw Data'!$A$3,MATCH('Data above threshold'!$A47,'Raw Data'!$B$4:$B$185,0),MATCH('Data above threshold'!BF$4,'Raw Data'!$3:$3,0)-1),"NA"))</f>
        <v/>
      </c>
      <c r="BE47" s="103" t="str">
        <f aca="true">IF(ISBLANK(OFFSET('Raw Data'!$A$3,MATCH('Data above threshold'!$A47,'Raw Data'!$B$4:$B$185,0),MATCH('Data above threshold'!BG$4,'Raw Data'!$3:$3,0)-1)),"", IFERROR($J47*OFFSET('Raw Data'!$A$3,MATCH('Data above threshold'!$A47,'Raw Data'!$B$4:$B$185,0),MATCH('Data above threshold'!BG$4,'Raw Data'!$3:$3,0)-1),"NA"))</f>
        <v/>
      </c>
      <c r="BF47" s="103" t="str">
        <f aca="true">IF(ISBLANK(OFFSET('Raw Data'!$A$3,MATCH('Data above threshold'!$A47,'Raw Data'!$B$4:$B$185,0),MATCH('Data above threshold'!BH$4,'Raw Data'!$3:$3,0)-1)),"", IFERROR($J47*OFFSET('Raw Data'!$A$3,MATCH('Data above threshold'!$A47,'Raw Data'!$B$4:$B$185,0),MATCH('Data above threshold'!BH$4,'Raw Data'!$3:$3,0)-1),"NA"))</f>
        <v/>
      </c>
      <c r="BG47" s="103" t="str">
        <f aca="true">IF(ISBLANK(OFFSET('Raw Data'!$A$3,MATCH('Data above threshold'!$A47,'Raw Data'!$B$4:$B$185,0),MATCH('Data above threshold'!BI$4,'Raw Data'!$3:$3,0)-1)),"", IFERROR($J47*OFFSET('Raw Data'!$A$3,MATCH('Data above threshold'!$A47,'Raw Data'!$B$4:$B$185,0),MATCH('Data above threshold'!BI$4,'Raw Data'!$3:$3,0)-1),"NA"))</f>
        <v/>
      </c>
      <c r="BH47" s="103" t="str">
        <f aca="true">IF(ISBLANK(OFFSET('Raw Data'!$A$3,MATCH('Data above threshold'!$A47,'Raw Data'!$B$4:$B$185,0),MATCH('Data above threshold'!BJ$4,'Raw Data'!$3:$3,0)-1)),"", IFERROR($J47*OFFSET('Raw Data'!$A$3,MATCH('Data above threshold'!$A47,'Raw Data'!$B$4:$B$185,0),MATCH('Data above threshold'!BJ$4,'Raw Data'!$3:$3,0)-1),"NA"))</f>
        <v/>
      </c>
      <c r="BI47" s="103" t="str">
        <f aca="true">IF(ISBLANK(OFFSET('Raw Data'!$A$3,MATCH('Data above threshold'!$A47,'Raw Data'!$B$4:$B$185,0),MATCH('Data above threshold'!BK$4,'Raw Data'!$3:$3,0)-1)),"", IFERROR($J47*OFFSET('Raw Data'!$A$3,MATCH('Data above threshold'!$A47,'Raw Data'!$B$4:$B$185,0),MATCH('Data above threshold'!BK$4,'Raw Data'!$3:$3,0)-1),"NA"))</f>
        <v/>
      </c>
      <c r="BJ47" s="103" t="str">
        <f aca="true">IF(ISBLANK(OFFSET('Raw Data'!$A$3,MATCH('Data above threshold'!$A47,'Raw Data'!$B$4:$B$185,0),MATCH('Data above threshold'!BL$4,'Raw Data'!$3:$3,0)-1)),"", IFERROR($J47*OFFSET('Raw Data'!$A$3,MATCH('Data above threshold'!$A47,'Raw Data'!$B$4:$B$185,0),MATCH('Data above threshold'!BL$4,'Raw Data'!$3:$3,0)-1),"NA"))</f>
        <v/>
      </c>
      <c r="BK47" s="103" t="str">
        <f aca="true">IF(ISBLANK(OFFSET('Raw Data'!$A$3,MATCH('Data above threshold'!$A47,'Raw Data'!$B$4:$B$185,0),MATCH('Data above threshold'!BM$4,'Raw Data'!$3:$3,0)-1)),"", IFERROR($J47*OFFSET('Raw Data'!$A$3,MATCH('Data above threshold'!$A47,'Raw Data'!$B$4:$B$185,0),MATCH('Data above threshold'!BM$4,'Raw Data'!$3:$3,0)-1),"NA"))</f>
        <v/>
      </c>
      <c r="BL47" s="103" t="str">
        <f aca="true">IF(ISBLANK(OFFSET('Raw Data'!$A$3,MATCH('Data above threshold'!$A47,'Raw Data'!$B$4:$B$185,0),MATCH('Data above threshold'!BN$4,'Raw Data'!$3:$3,0)-1)),"", IFERROR($J47*OFFSET('Raw Data'!$A$3,MATCH('Data above threshold'!$A47,'Raw Data'!$B$4:$B$185,0),MATCH('Data above threshold'!BN$4,'Raw Data'!$3:$3,0)-1),"NA"))</f>
        <v/>
      </c>
      <c r="BM47" s="103" t="str">
        <f aca="true">IF(ISBLANK(OFFSET('Raw Data'!$A$3,MATCH('Data above threshold'!$A47,'Raw Data'!$B$4:$B$185,0),MATCH('Data above threshold'!BO$4,'Raw Data'!$3:$3,0)-1)),"", IFERROR($J47*OFFSET('Raw Data'!$A$3,MATCH('Data above threshold'!$A47,'Raw Data'!$B$4:$B$185,0),MATCH('Data above threshold'!BO$4,'Raw Data'!$3:$3,0)-1),"NA"))</f>
        <v/>
      </c>
      <c r="BN47" s="103" t="str">
        <f aca="true">IF(ISBLANK(OFFSET('Raw Data'!$A$3,MATCH('Data above threshold'!$A47,'Raw Data'!$B$4:$B$185,0),MATCH('Data above threshold'!BP$4,'Raw Data'!$3:$3,0)-1)),"", IFERROR($J47*OFFSET('Raw Data'!$A$3,MATCH('Data above threshold'!$A47,'Raw Data'!$B$4:$B$185,0),MATCH('Data above threshold'!BP$4,'Raw Data'!$3:$3,0)-1),"NA"))</f>
        <v/>
      </c>
      <c r="BO47" s="103" t="str">
        <f aca="true">IF(ISBLANK(OFFSET('Raw Data'!$A$3,MATCH('Data above threshold'!$A47,'Raw Data'!$B$4:$B$185,0),MATCH('Data above threshold'!BQ$4,'Raw Data'!$3:$3,0)-1)),"", IFERROR($J47*OFFSET('Raw Data'!$A$3,MATCH('Data above threshold'!$A47,'Raw Data'!$B$4:$B$185,0),MATCH('Data above threshold'!BQ$4,'Raw Data'!$3:$3,0)-1),"NA"))</f>
        <v/>
      </c>
      <c r="BP47" s="103" t="str">
        <f aca="true">IF(ISBLANK(OFFSET('Raw Data'!$A$3,MATCH('Data above threshold'!$A47,'Raw Data'!$B$4:$B$185,0),MATCH('Data above threshold'!BR$4,'Raw Data'!$3:$3,0)-1)),"", IFERROR($J47*OFFSET('Raw Data'!$A$3,MATCH('Data above threshold'!$A47,'Raw Data'!$B$4:$B$185,0),MATCH('Data above threshold'!BR$4,'Raw Data'!$3:$3,0)-1),"NA"))</f>
        <v/>
      </c>
      <c r="BQ47" s="103" t="str">
        <f aca="true">IF(ISBLANK(OFFSET('Raw Data'!$A$3,MATCH('Data above threshold'!$A47,'Raw Data'!$B$4:$B$185,0),MATCH('Data above threshold'!BS$4,'Raw Data'!$3:$3,0)-1)),"", IFERROR($J47*OFFSET('Raw Data'!$A$3,MATCH('Data above threshold'!$A47,'Raw Data'!$B$4:$B$185,0),MATCH('Data above threshold'!BS$4,'Raw Data'!$3:$3,0)-1),"NA"))</f>
        <v/>
      </c>
      <c r="BR47" s="103" t="str">
        <f aca="true">IF(ISBLANK(OFFSET('Raw Data'!$A$3,MATCH('Data above threshold'!$A47,'Raw Data'!$B$4:$B$185,0),MATCH('Data above threshold'!BT$4,'Raw Data'!$3:$3,0)-1)),"", IFERROR($J47*OFFSET('Raw Data'!$A$3,MATCH('Data above threshold'!$A47,'Raw Data'!$B$4:$B$185,0),MATCH('Data above threshold'!BT$4,'Raw Data'!$3:$3,0)-1),"NA"))</f>
        <v/>
      </c>
      <c r="BS47" s="103" t="str">
        <f aca="true">IF(ISBLANK(OFFSET('Raw Data'!$A$3,MATCH('Data above threshold'!$A47,'Raw Data'!$B$4:$B$185,0),MATCH('Data above threshold'!BU$4,'Raw Data'!$3:$3,0)-1)),"", IFERROR($J47*OFFSET('Raw Data'!$A$3,MATCH('Data above threshold'!$A47,'Raw Data'!$B$4:$B$185,0),MATCH('Data above threshold'!BU$4,'Raw Data'!$3:$3,0)-1),"NA"))</f>
        <v/>
      </c>
      <c r="BT47" s="103" t="str">
        <f aca="true">IF(ISBLANK(OFFSET('Raw Data'!$A$3,MATCH('Data above threshold'!$A47,'Raw Data'!$B$4:$B$185,0),MATCH('Data above threshold'!BV$4,'Raw Data'!$3:$3,0)-1)),"", IFERROR($J47*OFFSET('Raw Data'!$A$3,MATCH('Data above threshold'!$A47,'Raw Data'!$B$4:$B$185,0),MATCH('Data above threshold'!BV$4,'Raw Data'!$3:$3,0)-1),"NA"))</f>
        <v/>
      </c>
      <c r="BU47" s="103" t="str">
        <f aca="true">IF(ISBLANK(OFFSET('Raw Data'!$A$3,MATCH('Data above threshold'!$A47,'Raw Data'!$B$4:$B$185,0),MATCH('Data above threshold'!BW$4,'Raw Data'!$3:$3,0)-1)),"", IFERROR($J47*OFFSET('Raw Data'!$A$3,MATCH('Data above threshold'!$A47,'Raw Data'!$B$4:$B$185,0),MATCH('Data above threshold'!BW$4,'Raw Data'!$3:$3,0)-1),"NA"))</f>
        <v/>
      </c>
      <c r="BV47" s="103" t="str">
        <f aca="true">IF(ISBLANK(OFFSET('Raw Data'!$A$3,MATCH('Data above threshold'!$A47,'Raw Data'!$B$4:$B$185,0),MATCH('Data above threshold'!BX$4,'Raw Data'!$3:$3,0)-1)),"", IFERROR($J47*OFFSET('Raw Data'!$A$3,MATCH('Data above threshold'!$A47,'Raw Data'!$B$4:$B$185,0),MATCH('Data above threshold'!BX$4,'Raw Data'!$3:$3,0)-1),"NA"))</f>
        <v/>
      </c>
      <c r="BW47" s="103" t="str">
        <f aca="true">IF(ISBLANK(OFFSET('Raw Data'!$A$3,MATCH('Data above threshold'!$A47,'Raw Data'!$B$4:$B$185,0),MATCH('Data above threshold'!BY$4,'Raw Data'!$3:$3,0)-1)),"", IFERROR($J47*OFFSET('Raw Data'!$A$3,MATCH('Data above threshold'!$A47,'Raw Data'!$B$4:$B$185,0),MATCH('Data above threshold'!BY$4,'Raw Data'!$3:$3,0)-1),"NA"))</f>
        <v/>
      </c>
      <c r="BX47" s="103" t="str">
        <f aca="true">IF(ISBLANK(OFFSET('Raw Data'!$A$3,MATCH('Data above threshold'!$A47,'Raw Data'!$B$4:$B$185,0),MATCH('Data above threshold'!BZ$4,'Raw Data'!$3:$3,0)-1)),"", IFERROR($J47*OFFSET('Raw Data'!$A$3,MATCH('Data above threshold'!$A47,'Raw Data'!$B$4:$B$185,0),MATCH('Data above threshold'!BZ$4,'Raw Data'!$3:$3,0)-1),"NA"))</f>
        <v/>
      </c>
      <c r="BY47" s="103" t="str">
        <f aca="true">IF(ISBLANK(OFFSET('Raw Data'!$A$3,MATCH('Data above threshold'!$A47,'Raw Data'!$B$4:$B$185,0),MATCH('Data above threshold'!CA$4,'Raw Data'!$3:$3,0)-1)),"", IFERROR($J47*OFFSET('Raw Data'!$A$3,MATCH('Data above threshold'!$A47,'Raw Data'!$B$4:$B$185,0),MATCH('Data above threshold'!CA$4,'Raw Data'!$3:$3,0)-1),"NA"))</f>
        <v/>
      </c>
      <c r="BZ47" s="103" t="str">
        <f aca="true">IF(ISBLANK(OFFSET('Raw Data'!$A$3,MATCH('Data above threshold'!$A47,'Raw Data'!$B$4:$B$185,0),MATCH('Data above threshold'!CB$4,'Raw Data'!$3:$3,0)-1)),"", IFERROR($J47*OFFSET('Raw Data'!$A$3,MATCH('Data above threshold'!$A47,'Raw Data'!$B$4:$B$185,0),MATCH('Data above threshold'!CB$4,'Raw Data'!$3:$3,0)-1),"NA"))</f>
        <v/>
      </c>
      <c r="CA47" s="103" t="str">
        <f aca="true">IF(ISBLANK(OFFSET('Raw Data'!$A$3,MATCH('Data above threshold'!$A47,'Raw Data'!$B$4:$B$185,0),MATCH('Data above threshold'!CC$4,'Raw Data'!$3:$3,0)-1)),"", IFERROR($J47*OFFSET('Raw Data'!$A$3,MATCH('Data above threshold'!$A47,'Raw Data'!$B$4:$B$185,0),MATCH('Data above threshold'!CC$4,'Raw Data'!$3:$3,0)-1),"NA"))</f>
        <v/>
      </c>
      <c r="CB47" s="103" t="str">
        <f aca="true">IF(ISBLANK(OFFSET('Raw Data'!$A$3,MATCH('Data above threshold'!$A47,'Raw Data'!$B$4:$B$185,0),MATCH('Data above threshold'!CD$4,'Raw Data'!$3:$3,0)-1)),"", IFERROR($J47*OFFSET('Raw Data'!$A$3,MATCH('Data above threshold'!$A47,'Raw Data'!$B$4:$B$185,0),MATCH('Data above threshold'!CD$4,'Raw Data'!$3:$3,0)-1),"NA"))</f>
        <v/>
      </c>
      <c r="CC47" s="103" t="str">
        <f aca="true">IF(ISBLANK(OFFSET('Raw Data'!$A$3,MATCH('Data above threshold'!$A47,'Raw Data'!$B$4:$B$185,0),MATCH('Data above threshold'!CE$4,'Raw Data'!$3:$3,0)-1)),"", IFERROR($J47*OFFSET('Raw Data'!$A$3,MATCH('Data above threshold'!$A47,'Raw Data'!$B$4:$B$185,0),MATCH('Data above threshold'!CE$4,'Raw Data'!$3:$3,0)-1),"NA"))</f>
        <v/>
      </c>
      <c r="CD47" s="103" t="str">
        <f aca="true">IF(ISBLANK(OFFSET('Raw Data'!$A$3,MATCH('Data above threshold'!$A47,'Raw Data'!$B$4:$B$185,0),MATCH('Data above threshold'!CF$4,'Raw Data'!$3:$3,0)-1)),"", IFERROR($J47*OFFSET('Raw Data'!$A$3,MATCH('Data above threshold'!$A47,'Raw Data'!$B$4:$B$185,0),MATCH('Data above threshold'!CF$4,'Raw Data'!$3:$3,0)-1),"NA"))</f>
        <v/>
      </c>
      <c r="CE47" s="103" t="str">
        <f aca="true">IF(ISBLANK(OFFSET('Raw Data'!$A$3,MATCH('Data above threshold'!$A47,'Raw Data'!$B$4:$B$185,0),MATCH('Data above threshold'!CG$4,'Raw Data'!$3:$3,0)-1)),"", IFERROR($J47*OFFSET('Raw Data'!$A$3,MATCH('Data above threshold'!$A47,'Raw Data'!$B$4:$B$185,0),MATCH('Data above threshold'!CG$4,'Raw Data'!$3:$3,0)-1),"NA"))</f>
        <v/>
      </c>
      <c r="CF47" s="103" t="str">
        <f aca="true">IF(ISBLANK(OFFSET('Raw Data'!$A$3,MATCH('Data above threshold'!$A47,'Raw Data'!$B$4:$B$185,0),MATCH('Data above threshold'!CH$4,'Raw Data'!$3:$3,0)-1)),"", IFERROR($J47*OFFSET('Raw Data'!$A$3,MATCH('Data above threshold'!$A47,'Raw Data'!$B$4:$B$185,0),MATCH('Data above threshold'!CH$4,'Raw Data'!$3:$3,0)-1),"NA"))</f>
        <v/>
      </c>
      <c r="CG47" s="103" t="str">
        <f aca="true">IF(ISBLANK(OFFSET('Raw Data'!$A$3,MATCH('Data above threshold'!$A47,'Raw Data'!$B$4:$B$185,0),MATCH('Data above threshold'!CI$4,'Raw Data'!$3:$3,0)-1)),"", IFERROR($J47*OFFSET('Raw Data'!$A$3,MATCH('Data above threshold'!$A47,'Raw Data'!$B$4:$B$185,0),MATCH('Data above threshold'!CI$4,'Raw Data'!$3:$3,0)-1),"NA"))</f>
        <v/>
      </c>
      <c r="CH47" s="103" t="str">
        <f aca="true">IF(ISBLANK(OFFSET('Raw Data'!$A$3,MATCH('Data above threshold'!$A47,'Raw Data'!$B$4:$B$185,0),MATCH('Data above threshold'!CJ$4,'Raw Data'!$3:$3,0)-1)),"", IFERROR($J47*OFFSET('Raw Data'!$A$3,MATCH('Data above threshold'!$A47,'Raw Data'!$B$4:$B$185,0),MATCH('Data above threshold'!CJ$4,'Raw Data'!$3:$3,0)-1),"NA"))</f>
        <v/>
      </c>
      <c r="CI47" s="103" t="str">
        <f aca="true">IF(ISBLANK(OFFSET('Raw Data'!$A$3,MATCH('Data above threshold'!$A47,'Raw Data'!$B$4:$B$185,0),MATCH('Data above threshold'!CK$4,'Raw Data'!$3:$3,0)-1)),"", IFERROR($J47*OFFSET('Raw Data'!$A$3,MATCH('Data above threshold'!$A47,'Raw Data'!$B$4:$B$185,0),MATCH('Data above threshold'!CK$4,'Raw Data'!$3:$3,0)-1),"NA"))</f>
        <v/>
      </c>
      <c r="CJ47" s="103" t="str">
        <f aca="true">IF(ISBLANK(OFFSET('Raw Data'!$A$3,MATCH('Data above threshold'!$A47,'Raw Data'!$B$4:$B$185,0),MATCH('Data above threshold'!CL$4,'Raw Data'!$3:$3,0)-1)),"", IFERROR($J47*OFFSET('Raw Data'!$A$3,MATCH('Data above threshold'!$A47,'Raw Data'!$B$4:$B$185,0),MATCH('Data above threshold'!CL$4,'Raw Data'!$3:$3,0)-1),"NA"))</f>
        <v/>
      </c>
      <c r="CK47" s="103" t="str">
        <f aca="true">IF(ISBLANK(OFFSET('Raw Data'!$A$3,MATCH('Data above threshold'!$A47,'Raw Data'!$B$4:$B$185,0),MATCH('Data above threshold'!CM$4,'Raw Data'!$3:$3,0)-1)),"", IFERROR($J47*OFFSET('Raw Data'!$A$3,MATCH('Data above threshold'!$A47,'Raw Data'!$B$4:$B$185,0),MATCH('Data above threshold'!CM$4,'Raw Data'!$3:$3,0)-1),"NA"))</f>
        <v/>
      </c>
      <c r="CL47" s="103" t="str">
        <f aca="true">IF(ISBLANK(OFFSET('Raw Data'!$A$3,MATCH('Data above threshold'!$A47,'Raw Data'!$B$4:$B$185,0),MATCH('Data above threshold'!CN$4,'Raw Data'!$3:$3,0)-1)),"", IFERROR($J47*OFFSET('Raw Data'!$A$3,MATCH('Data above threshold'!$A47,'Raw Data'!$B$4:$B$185,0),MATCH('Data above threshold'!CN$4,'Raw Data'!$3:$3,0)-1),"NA"))</f>
        <v/>
      </c>
      <c r="CM47" s="103" t="str">
        <f aca="true">IF(ISBLANK(OFFSET('Raw Data'!$A$3,MATCH('Data above threshold'!$A47,'Raw Data'!$B$4:$B$185,0),MATCH('Data above threshold'!CO$4,'Raw Data'!$3:$3,0)-1)),"", IFERROR($J47*OFFSET('Raw Data'!$A$3,MATCH('Data above threshold'!$A47,'Raw Data'!$B$4:$B$185,0),MATCH('Data above threshold'!CO$4,'Raw Data'!$3:$3,0)-1),"NA"))</f>
        <v/>
      </c>
      <c r="CN47" s="103" t="str">
        <f aca="true">IF(ISBLANK(OFFSET('Raw Data'!$A$3,MATCH('Data above threshold'!$A47,'Raw Data'!$B$4:$B$185,0),MATCH('Data above threshold'!CP$4,'Raw Data'!$3:$3,0)-1)),"", IFERROR($J47*OFFSET('Raw Data'!$A$3,MATCH('Data above threshold'!$A47,'Raw Data'!$B$4:$B$185,0),MATCH('Data above threshold'!CP$4,'Raw Data'!$3:$3,0)-1),"NA"))</f>
        <v/>
      </c>
      <c r="CO47" s="103" t="str">
        <f aca="true">IF(ISBLANK(OFFSET('Raw Data'!$A$3,MATCH('Data above threshold'!$A47,'Raw Data'!$B$4:$B$185,0),MATCH('Data above threshold'!CQ$4,'Raw Data'!$3:$3,0)-1)),"", IFERROR($J47*OFFSET('Raw Data'!$A$3,MATCH('Data above threshold'!$A47,'Raw Data'!$B$4:$B$185,0),MATCH('Data above threshold'!CQ$4,'Raw Data'!$3:$3,0)-1),"NA"))</f>
        <v/>
      </c>
      <c r="CP47" s="103" t="str">
        <f aca="true">IF(ISBLANK(OFFSET('Raw Data'!$A$3,MATCH('Data above threshold'!$A47,'Raw Data'!$B$4:$B$185,0),MATCH('Data above threshold'!CR$4,'Raw Data'!$3:$3,0)-1)),"", IFERROR($J47*OFFSET('Raw Data'!$A$3,MATCH('Data above threshold'!$A47,'Raw Data'!$B$4:$B$185,0),MATCH('Data above threshold'!CR$4,'Raw Data'!$3:$3,0)-1),"NA"))</f>
        <v/>
      </c>
    </row>
    <row r="48" s="103" customFormat="true" ht="15.5" hidden="false" customHeight="false" outlineLevel="0" collapsed="false">
      <c r="A48" s="107" t="n">
        <v>2141</v>
      </c>
      <c r="B48" s="107" t="n">
        <v>4</v>
      </c>
      <c r="C48" s="103" t="str">
        <f aca="true">IF(ISBLANK(OFFSET('Raw Data'!$A$3,MATCH($A48,'Raw Data'!$B$4:$B$185,0),MATCH(C$4,'Raw Data'!$3:$3,0)-1)),"",OFFSET('Raw Data'!$A$3,MATCH($A48,'Raw Data'!$B$4:$B$185,0),MATCH(C$4,'Raw Data'!$3:$3,0)-1))</f>
        <v/>
      </c>
      <c r="D48" s="103" t="str">
        <f aca="true">IF(ISBLANK(OFFSET('Raw Data'!$A$3,MATCH($A48,'Raw Data'!$B$4:$B$185,0),MATCH(D$4,'Raw Data'!$3:$3,0)-1)),"",OFFSET('Raw Data'!$A$3,MATCH($A48,'Raw Data'!$B$4:$B$185,0),MATCH(D$4,'Raw Data'!$3:$3,0)-1))</f>
        <v>Expert assessment data - C.3.2</v>
      </c>
      <c r="E48" s="103" t="str">
        <f aca="true">IF(ISBLANK(OFFSET('Raw Data'!$A$3,MATCH($A48,'Raw Data'!$B$4:$B$185,0),MATCH(E$4,'Raw Data'!$3:$3,0)-1)),"",OFFSET('Raw Data'!$A$3,MATCH($A48,'Raw Data'!$B$4:$B$185,0),MATCH(E$4,'Raw Data'!$3:$3,0)-1))</f>
        <v>Expert assessment data -  As a consumer expert, how satisfied are you with the following in your country in 2020? - Competition law enforcement </v>
      </c>
      <c r="F48" s="103" t="str">
        <f aca="true">IF(ISBLANK(OFFSET('Raw Data'!$A$3,MATCH($A48,'Raw Data'!$B$4:$B$185,0),MATCH(F$4,'Raw Data'!$3:$3,0)-1)),"",OFFSET('Raw Data'!$A$3,MATCH($A48,'Raw Data'!$B$4:$B$185,0),MATCH(F$4,'Raw Data'!$3:$3,0)-1))</f>
        <v/>
      </c>
      <c r="G48" s="103" t="s">
        <v>217</v>
      </c>
      <c r="H48" s="103" t="str">
        <f aca="true">IF(ISBLANK(OFFSET('Raw Data'!$A$3,MATCH($A48,'Raw Data'!$B$4:$B$185,0),MATCH(H$4,'Raw Data'!$3:$3,0)-1)),"",OFFSET('Raw Data'!$A$3,MATCH($A48,'Raw Data'!$B$4:$B$185,0),MATCH(H$4,'Raw Data'!$3:$3,0)-1))</f>
        <v/>
      </c>
      <c r="I48" s="103" t="str">
        <f aca="true">IF(ISBLANK(OFFSET('Raw Data'!$A$3,MATCH($A48,'Raw Data'!$B$4:$B$185,0),MATCH(I$4,'Raw Data'!$3:$3,0)-1)),"",OFFSET('Raw Data'!$A$3,MATCH($A48,'Raw Data'!$B$4:$B$185,0),MATCH(I$4,'Raw Data'!$3:$3,0)-1))</f>
        <v>Plus</v>
      </c>
      <c r="J48" s="103" t="n">
        <f aca="false">IF(I48="","",IF(I48="Minus",-1,1))</f>
        <v>1</v>
      </c>
      <c r="K48" s="105" t="n">
        <f aca="false" t="array" ref="K48:K48">IFERROR(SKEW(IF(ISNUMBER(O48:CP48),O48:CP48,"")),"")</f>
        <v>-0.239823802427708</v>
      </c>
      <c r="L48" s="103" t="n">
        <f aca="true">IF(ISBLANK(OFFSET('Data above threshold'!$A$4,MATCH('Data above threshold'!$A48,'Data above threshold'!$A$5:$A$185,0),MATCH('Data above threshold'!N$4,'Data above threshold'!$4:$4,0)-1)),1,OFFSET('Data above threshold'!$A$4,MATCH('Data above threshold'!$A48,'Data above threshold'!$A$5:$A$185,0),MATCH('Data above threshold'!N$4,'Data above threshold'!$4:$4,0)-1))</f>
        <v>0</v>
      </c>
      <c r="M48" s="103" t="str">
        <f aca="true">IF(ISBLANK(OFFSET('Data above threshold'!$A$4,MATCH('Data above threshold'!$A48,'Data above threshold'!$A$5:$A$185,0),MATCH('Data above threshold'!O$4,'Data above threshold'!$4:$4,0)-1)),"",OFFSET('Data above threshold'!$A$4,MATCH('Data above threshold'!$A48,'Data above threshold'!$A$5:$A$185,0),MATCH('Data above threshold'!O$4,'Data above threshold'!$4:$4,0)-1))</f>
        <v/>
      </c>
      <c r="N48" s="106" t="n">
        <f aca="false" t="array" ref="N48:N48">IF(B48&lt;4,"",1-IFERROR(SUM(ISNUMBER(O48:CP48)*(1-$O$3:$CP$3))/COUNTIF($O$3:$CP$3,0),0))</f>
        <v>0.0125</v>
      </c>
      <c r="O48" s="103" t="n">
        <f aca="true">IF(ISBLANK(OFFSET('Raw Data'!$A$3,MATCH('Data above threshold'!$A48,'Raw Data'!$B$4:$B$185,0),MATCH('Data above threshold'!Q$4,'Raw Data'!$3:$3,0)-1)),"", IFERROR($J48*OFFSET('Raw Data'!$A$3,MATCH('Data above threshold'!$A48,'Raw Data'!$B$4:$B$185,0),MATCH('Data above threshold'!Q$4,'Raw Data'!$3:$3,0)-1),"NA"))</f>
        <v>3.5</v>
      </c>
      <c r="P48" s="103" t="n">
        <f aca="true">IF(ISBLANK(OFFSET('Raw Data'!$A$3,MATCH('Data above threshold'!$A48,'Raw Data'!$B$4:$B$185,0),MATCH('Data above threshold'!R$4,'Raw Data'!$3:$3,0)-1)),"", IFERROR($J48*OFFSET('Raw Data'!$A$3,MATCH('Data above threshold'!$A48,'Raw Data'!$B$4:$B$185,0),MATCH('Data above threshold'!R$4,'Raw Data'!$3:$3,0)-1),"NA"))</f>
        <v>5</v>
      </c>
      <c r="Q48" s="103" t="n">
        <f aca="true">IF(ISBLANK(OFFSET('Raw Data'!$A$3,MATCH('Data above threshold'!$A48,'Raw Data'!$B$4:$B$185,0),MATCH('Data above threshold'!S$4,'Raw Data'!$3:$3,0)-1)),"", IFERROR($J48*OFFSET('Raw Data'!$A$3,MATCH('Data above threshold'!$A48,'Raw Data'!$B$4:$B$185,0),MATCH('Data above threshold'!S$4,'Raw Data'!$3:$3,0)-1),"NA"))</f>
        <v>3</v>
      </c>
      <c r="R48" s="103" t="n">
        <f aca="true">IF(ISBLANK(OFFSET('Raw Data'!$A$3,MATCH('Data above threshold'!$A48,'Raw Data'!$B$4:$B$185,0),MATCH('Data above threshold'!T$4,'Raw Data'!$3:$3,0)-1)),"", IFERROR($J48*OFFSET('Raw Data'!$A$3,MATCH('Data above threshold'!$A48,'Raw Data'!$B$4:$B$185,0),MATCH('Data above threshold'!T$4,'Raw Data'!$3:$3,0)-1),"NA"))</f>
        <v>2</v>
      </c>
      <c r="S48" s="103" t="n">
        <f aca="true">IF(ISBLANK(OFFSET('Raw Data'!$A$3,MATCH('Data above threshold'!$A48,'Raw Data'!$B$4:$B$185,0),MATCH('Data above threshold'!U$4,'Raw Data'!$3:$3,0)-1)),"", IFERROR($J48*OFFSET('Raw Data'!$A$3,MATCH('Data above threshold'!$A48,'Raw Data'!$B$4:$B$185,0),MATCH('Data above threshold'!U$4,'Raw Data'!$3:$3,0)-1),"NA"))</f>
        <v>2</v>
      </c>
      <c r="T48" s="103" t="n">
        <f aca="true">IF(ISBLANK(OFFSET('Raw Data'!$A$3,MATCH('Data above threshold'!$A48,'Raw Data'!$B$4:$B$185,0),MATCH('Data above threshold'!V$4,'Raw Data'!$3:$3,0)-1)),"", IFERROR($J48*OFFSET('Raw Data'!$A$3,MATCH('Data above threshold'!$A48,'Raw Data'!$B$4:$B$185,0),MATCH('Data above threshold'!V$4,'Raw Data'!$3:$3,0)-1),"NA"))</f>
        <v>1</v>
      </c>
      <c r="U48" s="103" t="n">
        <f aca="true">IF(ISBLANK(OFFSET('Raw Data'!$A$3,MATCH('Data above threshold'!$A48,'Raw Data'!$B$4:$B$185,0),MATCH('Data above threshold'!W$4,'Raw Data'!$3:$3,0)-1)),"", IFERROR($J48*OFFSET('Raw Data'!$A$3,MATCH('Data above threshold'!$A48,'Raw Data'!$B$4:$B$185,0),MATCH('Data above threshold'!W$4,'Raw Data'!$3:$3,0)-1),"NA"))</f>
        <v>3</v>
      </c>
      <c r="V48" s="103" t="n">
        <f aca="true">IF(ISBLANK(OFFSET('Raw Data'!$A$3,MATCH('Data above threshold'!$A48,'Raw Data'!$B$4:$B$185,0),MATCH('Data above threshold'!X$4,'Raw Data'!$3:$3,0)-1)),"", IFERROR($J48*OFFSET('Raw Data'!$A$3,MATCH('Data above threshold'!$A48,'Raw Data'!$B$4:$B$185,0),MATCH('Data above threshold'!X$4,'Raw Data'!$3:$3,0)-1),"NA"))</f>
        <v>4</v>
      </c>
      <c r="W48" s="103" t="n">
        <f aca="true">IF(ISBLANK(OFFSET('Raw Data'!$A$3,MATCH('Data above threshold'!$A48,'Raw Data'!$B$4:$B$185,0),MATCH('Data above threshold'!Y$4,'Raw Data'!$3:$3,0)-1)),"", IFERROR($J48*OFFSET('Raw Data'!$A$3,MATCH('Data above threshold'!$A48,'Raw Data'!$B$4:$B$185,0),MATCH('Data above threshold'!Y$4,'Raw Data'!$3:$3,0)-1),"NA"))</f>
        <v>3</v>
      </c>
      <c r="X48" s="103" t="n">
        <f aca="true">IF(ISBLANK(OFFSET('Raw Data'!$A$3,MATCH('Data above threshold'!$A48,'Raw Data'!$B$4:$B$185,0),MATCH('Data above threshold'!Z$4,'Raw Data'!$3:$3,0)-1)),"", IFERROR($J48*OFFSET('Raw Data'!$A$3,MATCH('Data above threshold'!$A48,'Raw Data'!$B$4:$B$185,0),MATCH('Data above threshold'!Z$4,'Raw Data'!$3:$3,0)-1),"NA"))</f>
        <v>5</v>
      </c>
      <c r="Y48" s="103" t="n">
        <f aca="true">IF(ISBLANK(OFFSET('Raw Data'!$A$3,MATCH('Data above threshold'!$A48,'Raw Data'!$B$4:$B$185,0),MATCH('Data above threshold'!AA$4,'Raw Data'!$3:$3,0)-1)),"", IFERROR($J48*OFFSET('Raw Data'!$A$3,MATCH('Data above threshold'!$A48,'Raw Data'!$B$4:$B$185,0),MATCH('Data above threshold'!AA$4,'Raw Data'!$3:$3,0)-1),"NA"))</f>
        <v>4</v>
      </c>
      <c r="Z48" s="103" t="n">
        <f aca="true">IF(ISBLANK(OFFSET('Raw Data'!$A$3,MATCH('Data above threshold'!$A48,'Raw Data'!$B$4:$B$185,0),MATCH('Data above threshold'!AB$4,'Raw Data'!$3:$3,0)-1)),"", IFERROR($J48*OFFSET('Raw Data'!$A$3,MATCH('Data above threshold'!$A48,'Raw Data'!$B$4:$B$185,0),MATCH('Data above threshold'!AB$4,'Raw Data'!$3:$3,0)-1),"NA"))</f>
        <v>2</v>
      </c>
      <c r="AA48" s="103" t="n">
        <f aca="true">IF(ISBLANK(OFFSET('Raw Data'!$A$3,MATCH('Data above threshold'!$A48,'Raw Data'!$B$4:$B$185,0),MATCH('Data above threshold'!AC$4,'Raw Data'!$3:$3,0)-1)),"", IFERROR($J48*OFFSET('Raw Data'!$A$3,MATCH('Data above threshold'!$A48,'Raw Data'!$B$4:$B$185,0),MATCH('Data above threshold'!AC$4,'Raw Data'!$3:$3,0)-1),"NA"))</f>
        <v>4</v>
      </c>
      <c r="AB48" s="103" t="n">
        <f aca="true">IF(ISBLANK(OFFSET('Raw Data'!$A$3,MATCH('Data above threshold'!$A48,'Raw Data'!$B$4:$B$185,0),MATCH('Data above threshold'!AD$4,'Raw Data'!$3:$3,0)-1)),"", IFERROR($J48*OFFSET('Raw Data'!$A$3,MATCH('Data above threshold'!$A48,'Raw Data'!$B$4:$B$185,0),MATCH('Data above threshold'!AD$4,'Raw Data'!$3:$3,0)-1),"NA"))</f>
        <v>3</v>
      </c>
      <c r="AC48" s="103" t="n">
        <f aca="true">IF(ISBLANK(OFFSET('Raw Data'!$A$3,MATCH('Data above threshold'!$A48,'Raw Data'!$B$4:$B$185,0),MATCH('Data above threshold'!AE$4,'Raw Data'!$3:$3,0)-1)),"", IFERROR($J48*OFFSET('Raw Data'!$A$3,MATCH('Data above threshold'!$A48,'Raw Data'!$B$4:$B$185,0),MATCH('Data above threshold'!AE$4,'Raw Data'!$3:$3,0)-1),"NA"))</f>
        <v>5</v>
      </c>
      <c r="AD48" s="103" t="n">
        <f aca="true">IF(ISBLANK(OFFSET('Raw Data'!$A$3,MATCH('Data above threshold'!$A48,'Raw Data'!$B$4:$B$185,0),MATCH('Data above threshold'!AF$4,'Raw Data'!$3:$3,0)-1)),"", IFERROR($J48*OFFSET('Raw Data'!$A$3,MATCH('Data above threshold'!$A48,'Raw Data'!$B$4:$B$185,0),MATCH('Data above threshold'!AF$4,'Raw Data'!$3:$3,0)-1),"NA"))</f>
        <v>4</v>
      </c>
      <c r="AE48" s="103" t="n">
        <f aca="true">IF(ISBLANK(OFFSET('Raw Data'!$A$3,MATCH('Data above threshold'!$A48,'Raw Data'!$B$4:$B$185,0),MATCH('Data above threshold'!AG$4,'Raw Data'!$3:$3,0)-1)),"", IFERROR($J48*OFFSET('Raw Data'!$A$3,MATCH('Data above threshold'!$A48,'Raw Data'!$B$4:$B$185,0),MATCH('Data above threshold'!AG$4,'Raw Data'!$3:$3,0)-1),"NA"))</f>
        <v>5</v>
      </c>
      <c r="AF48" s="103" t="n">
        <f aca="true">IF(ISBLANK(OFFSET('Raw Data'!$A$3,MATCH('Data above threshold'!$A48,'Raw Data'!$B$4:$B$185,0),MATCH('Data above threshold'!AH$4,'Raw Data'!$3:$3,0)-1)),"", IFERROR($J48*OFFSET('Raw Data'!$A$3,MATCH('Data above threshold'!$A48,'Raw Data'!$B$4:$B$185,0),MATCH('Data above threshold'!AH$4,'Raw Data'!$3:$3,0)-1),"NA"))</f>
        <v>4</v>
      </c>
      <c r="AG48" s="103" t="n">
        <f aca="true">IF(ISBLANK(OFFSET('Raw Data'!$A$3,MATCH('Data above threshold'!$A48,'Raw Data'!$B$4:$B$185,0),MATCH('Data above threshold'!AI$4,'Raw Data'!$3:$3,0)-1)),"", IFERROR($J48*OFFSET('Raw Data'!$A$3,MATCH('Data above threshold'!$A48,'Raw Data'!$B$4:$B$185,0),MATCH('Data above threshold'!AI$4,'Raw Data'!$3:$3,0)-1),"NA"))</f>
        <v>4</v>
      </c>
      <c r="AH48" s="103" t="n">
        <f aca="true">IF(ISBLANK(OFFSET('Raw Data'!$A$3,MATCH('Data above threshold'!$A48,'Raw Data'!$B$4:$B$185,0),MATCH('Data above threshold'!AJ$4,'Raw Data'!$3:$3,0)-1)),"", IFERROR($J48*OFFSET('Raw Data'!$A$3,MATCH('Data above threshold'!$A48,'Raw Data'!$B$4:$B$185,0),MATCH('Data above threshold'!AJ$4,'Raw Data'!$3:$3,0)-1),"NA"))</f>
        <v>5</v>
      </c>
      <c r="AI48" s="103" t="n">
        <f aca="true">IF(ISBLANK(OFFSET('Raw Data'!$A$3,MATCH('Data above threshold'!$A48,'Raw Data'!$B$4:$B$185,0),MATCH('Data above threshold'!AK$4,'Raw Data'!$3:$3,0)-1)),"", IFERROR($J48*OFFSET('Raw Data'!$A$3,MATCH('Data above threshold'!$A48,'Raw Data'!$B$4:$B$185,0),MATCH('Data above threshold'!AK$4,'Raw Data'!$3:$3,0)-1),"NA"))</f>
        <v>3</v>
      </c>
      <c r="AJ48" s="103" t="n">
        <f aca="true">IF(ISBLANK(OFFSET('Raw Data'!$A$3,MATCH('Data above threshold'!$A48,'Raw Data'!$B$4:$B$185,0),MATCH('Data above threshold'!AL$4,'Raw Data'!$3:$3,0)-1)),"", IFERROR($J48*OFFSET('Raw Data'!$A$3,MATCH('Data above threshold'!$A48,'Raw Data'!$B$4:$B$185,0),MATCH('Data above threshold'!AL$4,'Raw Data'!$3:$3,0)-1),"NA"))</f>
        <v>3.33</v>
      </c>
      <c r="AK48" s="103" t="n">
        <f aca="true">IF(ISBLANK(OFFSET('Raw Data'!$A$3,MATCH('Data above threshold'!$A48,'Raw Data'!$B$4:$B$185,0),MATCH('Data above threshold'!AM$4,'Raw Data'!$3:$3,0)-1)),"", IFERROR($J48*OFFSET('Raw Data'!$A$3,MATCH('Data above threshold'!$A48,'Raw Data'!$B$4:$B$185,0),MATCH('Data above threshold'!AM$4,'Raw Data'!$3:$3,0)-1),"NA"))</f>
        <v>5</v>
      </c>
      <c r="AL48" s="103" t="n">
        <f aca="true">IF(ISBLANK(OFFSET('Raw Data'!$A$3,MATCH('Data above threshold'!$A48,'Raw Data'!$B$4:$B$185,0),MATCH('Data above threshold'!AN$4,'Raw Data'!$3:$3,0)-1)),"", IFERROR($J48*OFFSET('Raw Data'!$A$3,MATCH('Data above threshold'!$A48,'Raw Data'!$B$4:$B$185,0),MATCH('Data above threshold'!AN$4,'Raw Data'!$3:$3,0)-1),"NA"))</f>
        <v>2</v>
      </c>
      <c r="AM48" s="103" t="n">
        <f aca="true">IF(ISBLANK(OFFSET('Raw Data'!$A$3,MATCH('Data above threshold'!$A48,'Raw Data'!$B$4:$B$185,0),MATCH('Data above threshold'!AO$4,'Raw Data'!$3:$3,0)-1)),"", IFERROR($J48*OFFSET('Raw Data'!$A$3,MATCH('Data above threshold'!$A48,'Raw Data'!$B$4:$B$185,0),MATCH('Data above threshold'!AO$4,'Raw Data'!$3:$3,0)-1),"NA"))</f>
        <v>5</v>
      </c>
      <c r="AN48" s="103" t="n">
        <f aca="true">IF(ISBLANK(OFFSET('Raw Data'!$A$3,MATCH('Data above threshold'!$A48,'Raw Data'!$B$4:$B$185,0),MATCH('Data above threshold'!AP$4,'Raw Data'!$3:$3,0)-1)),"", IFERROR($J48*OFFSET('Raw Data'!$A$3,MATCH('Data above threshold'!$A48,'Raw Data'!$B$4:$B$185,0),MATCH('Data above threshold'!AP$4,'Raw Data'!$3:$3,0)-1),"NA"))</f>
        <v>5</v>
      </c>
      <c r="AO48" s="103" t="n">
        <f aca="true">IF(ISBLANK(OFFSET('Raw Data'!$A$3,MATCH('Data above threshold'!$A48,'Raw Data'!$B$4:$B$185,0),MATCH('Data above threshold'!AQ$4,'Raw Data'!$3:$3,0)-1)),"", IFERROR($J48*OFFSET('Raw Data'!$A$3,MATCH('Data above threshold'!$A48,'Raw Data'!$B$4:$B$185,0),MATCH('Data above threshold'!AQ$4,'Raw Data'!$3:$3,0)-1),"NA"))</f>
        <v>4</v>
      </c>
      <c r="AP48" s="103" t="n">
        <f aca="true">IF(ISBLANK(OFFSET('Raw Data'!$A$3,MATCH('Data above threshold'!$A48,'Raw Data'!$B$4:$B$185,0),MATCH('Data above threshold'!AR$4,'Raw Data'!$3:$3,0)-1)),"", IFERROR($J48*OFFSET('Raw Data'!$A$3,MATCH('Data above threshold'!$A48,'Raw Data'!$B$4:$B$185,0),MATCH('Data above threshold'!AR$4,'Raw Data'!$3:$3,0)-1),"NA"))</f>
        <v>2</v>
      </c>
      <c r="AQ48" s="103" t="n">
        <f aca="true">IF(ISBLANK(OFFSET('Raw Data'!$A$3,MATCH('Data above threshold'!$A48,'Raw Data'!$B$4:$B$185,0),MATCH('Data above threshold'!AS$4,'Raw Data'!$3:$3,0)-1)),"", IFERROR($J48*OFFSET('Raw Data'!$A$3,MATCH('Data above threshold'!$A48,'Raw Data'!$B$4:$B$185,0),MATCH('Data above threshold'!AS$4,'Raw Data'!$3:$3,0)-1),"NA"))</f>
        <v>3.5</v>
      </c>
      <c r="AR48" s="103" t="n">
        <f aca="true">IF(ISBLANK(OFFSET('Raw Data'!$A$3,MATCH('Data above threshold'!$A48,'Raw Data'!$B$4:$B$185,0),MATCH('Data above threshold'!AT$4,'Raw Data'!$3:$3,0)-1)),"", IFERROR($J48*OFFSET('Raw Data'!$A$3,MATCH('Data above threshold'!$A48,'Raw Data'!$B$4:$B$185,0),MATCH('Data above threshold'!AT$4,'Raw Data'!$3:$3,0)-1),"NA"))</f>
        <v>2</v>
      </c>
      <c r="AS48" s="103" t="n">
        <f aca="true">IF(ISBLANK(OFFSET('Raw Data'!$A$3,MATCH('Data above threshold'!$A48,'Raw Data'!$B$4:$B$185,0),MATCH('Data above threshold'!AU$4,'Raw Data'!$3:$3,0)-1)),"", IFERROR($J48*OFFSET('Raw Data'!$A$3,MATCH('Data above threshold'!$A48,'Raw Data'!$B$4:$B$185,0),MATCH('Data above threshold'!AU$4,'Raw Data'!$3:$3,0)-1),"NA"))</f>
        <v>5</v>
      </c>
      <c r="AT48" s="103" t="n">
        <f aca="true">IF(ISBLANK(OFFSET('Raw Data'!$A$3,MATCH('Data above threshold'!$A48,'Raw Data'!$B$4:$B$185,0),MATCH('Data above threshold'!AV$4,'Raw Data'!$3:$3,0)-1)),"", IFERROR($J48*OFFSET('Raw Data'!$A$3,MATCH('Data above threshold'!$A48,'Raw Data'!$B$4:$B$185,0),MATCH('Data above threshold'!AV$4,'Raw Data'!$3:$3,0)-1),"NA"))</f>
        <v>5</v>
      </c>
      <c r="AU48" s="103" t="n">
        <f aca="true">IF(ISBLANK(OFFSET('Raw Data'!$A$3,MATCH('Data above threshold'!$A48,'Raw Data'!$B$4:$B$185,0),MATCH('Data above threshold'!AW$4,'Raw Data'!$3:$3,0)-1)),"", IFERROR($J48*OFFSET('Raw Data'!$A$3,MATCH('Data above threshold'!$A48,'Raw Data'!$B$4:$B$185,0),MATCH('Data above threshold'!AW$4,'Raw Data'!$3:$3,0)-1),"NA"))</f>
        <v>4</v>
      </c>
      <c r="AV48" s="103" t="n">
        <f aca="true">IF(ISBLANK(OFFSET('Raw Data'!$A$3,MATCH('Data above threshold'!$A48,'Raw Data'!$B$4:$B$185,0),MATCH('Data above threshold'!AX$4,'Raw Data'!$3:$3,0)-1)),"", IFERROR($J48*OFFSET('Raw Data'!$A$3,MATCH('Data above threshold'!$A48,'Raw Data'!$B$4:$B$185,0),MATCH('Data above threshold'!AX$4,'Raw Data'!$3:$3,0)-1),"NA"))</f>
        <v>5</v>
      </c>
      <c r="AW48" s="103" t="n">
        <f aca="true">IF(ISBLANK(OFFSET('Raw Data'!$A$3,MATCH('Data above threshold'!$A48,'Raw Data'!$B$4:$B$185,0),MATCH('Data above threshold'!AY$4,'Raw Data'!$3:$3,0)-1)),"", IFERROR($J48*OFFSET('Raw Data'!$A$3,MATCH('Data above threshold'!$A48,'Raw Data'!$B$4:$B$185,0),MATCH('Data above threshold'!AY$4,'Raw Data'!$3:$3,0)-1),"NA"))</f>
        <v>5</v>
      </c>
      <c r="AX48" s="103" t="n">
        <f aca="true">IF(ISBLANK(OFFSET('Raw Data'!$A$3,MATCH('Data above threshold'!$A48,'Raw Data'!$B$4:$B$185,0),MATCH('Data above threshold'!AZ$4,'Raw Data'!$3:$3,0)-1)),"", IFERROR($J48*OFFSET('Raw Data'!$A$3,MATCH('Data above threshold'!$A48,'Raw Data'!$B$4:$B$185,0),MATCH('Data above threshold'!AZ$4,'Raw Data'!$3:$3,0)-1),"NA"))</f>
        <v>5</v>
      </c>
      <c r="AY48" s="103" t="n">
        <f aca="true">IF(ISBLANK(OFFSET('Raw Data'!$A$3,MATCH('Data above threshold'!$A48,'Raw Data'!$B$4:$B$185,0),MATCH('Data above threshold'!BA$4,'Raw Data'!$3:$3,0)-1)),"", IFERROR($J48*OFFSET('Raw Data'!$A$3,MATCH('Data above threshold'!$A48,'Raw Data'!$B$4:$B$185,0),MATCH('Data above threshold'!BA$4,'Raw Data'!$3:$3,0)-1),"NA"))</f>
        <v>4.5</v>
      </c>
      <c r="AZ48" s="103" t="n">
        <f aca="true">IF(ISBLANK(OFFSET('Raw Data'!$A$3,MATCH('Data above threshold'!$A48,'Raw Data'!$B$4:$B$185,0),MATCH('Data above threshold'!BB$4,'Raw Data'!$3:$3,0)-1)),"", IFERROR($J48*OFFSET('Raw Data'!$A$3,MATCH('Data above threshold'!$A48,'Raw Data'!$B$4:$B$185,0),MATCH('Data above threshold'!BB$4,'Raw Data'!$3:$3,0)-1),"NA"))</f>
        <v>5</v>
      </c>
      <c r="BA48" s="103" t="n">
        <f aca="true">IF(ISBLANK(OFFSET('Raw Data'!$A$3,MATCH('Data above threshold'!$A48,'Raw Data'!$B$4:$B$185,0),MATCH('Data above threshold'!BC$4,'Raw Data'!$3:$3,0)-1)),"", IFERROR($J48*OFFSET('Raw Data'!$A$3,MATCH('Data above threshold'!$A48,'Raw Data'!$B$4:$B$185,0),MATCH('Data above threshold'!BC$4,'Raw Data'!$3:$3,0)-1),"NA"))</f>
        <v>3</v>
      </c>
      <c r="BB48" s="103" t="n">
        <f aca="true">IF(ISBLANK(OFFSET('Raw Data'!$A$3,MATCH('Data above threshold'!$A48,'Raw Data'!$B$4:$B$185,0),MATCH('Data above threshold'!BD$4,'Raw Data'!$3:$3,0)-1)),"", IFERROR($J48*OFFSET('Raw Data'!$A$3,MATCH('Data above threshold'!$A48,'Raw Data'!$B$4:$B$185,0),MATCH('Data above threshold'!BD$4,'Raw Data'!$3:$3,0)-1),"NA"))</f>
        <v>1</v>
      </c>
      <c r="BC48" s="103" t="n">
        <f aca="true">IF(ISBLANK(OFFSET('Raw Data'!$A$3,MATCH('Data above threshold'!$A48,'Raw Data'!$B$4:$B$185,0),MATCH('Data above threshold'!BE$4,'Raw Data'!$3:$3,0)-1)),"", IFERROR($J48*OFFSET('Raw Data'!$A$3,MATCH('Data above threshold'!$A48,'Raw Data'!$B$4:$B$185,0),MATCH('Data above threshold'!BE$4,'Raw Data'!$3:$3,0)-1),"NA"))</f>
        <v>4.5</v>
      </c>
      <c r="BD48" s="103" t="n">
        <f aca="true">IF(ISBLANK(OFFSET('Raw Data'!$A$3,MATCH('Data above threshold'!$A48,'Raw Data'!$B$4:$B$185,0),MATCH('Data above threshold'!BF$4,'Raw Data'!$3:$3,0)-1)),"", IFERROR($J48*OFFSET('Raw Data'!$A$3,MATCH('Data above threshold'!$A48,'Raw Data'!$B$4:$B$185,0),MATCH('Data above threshold'!BF$4,'Raw Data'!$3:$3,0)-1),"NA"))</f>
        <v>4</v>
      </c>
      <c r="BE48" s="103" t="n">
        <f aca="true">IF(ISBLANK(OFFSET('Raw Data'!$A$3,MATCH('Data above threshold'!$A48,'Raw Data'!$B$4:$B$185,0),MATCH('Data above threshold'!BG$4,'Raw Data'!$3:$3,0)-1)),"", IFERROR($J48*OFFSET('Raw Data'!$A$3,MATCH('Data above threshold'!$A48,'Raw Data'!$B$4:$B$185,0),MATCH('Data above threshold'!BG$4,'Raw Data'!$3:$3,0)-1),"NA"))</f>
        <v>2</v>
      </c>
      <c r="BF48" s="103" t="n">
        <f aca="true">IF(ISBLANK(OFFSET('Raw Data'!$A$3,MATCH('Data above threshold'!$A48,'Raw Data'!$B$4:$B$185,0),MATCH('Data above threshold'!BH$4,'Raw Data'!$3:$3,0)-1)),"", IFERROR($J48*OFFSET('Raw Data'!$A$3,MATCH('Data above threshold'!$A48,'Raw Data'!$B$4:$B$185,0),MATCH('Data above threshold'!BH$4,'Raw Data'!$3:$3,0)-1),"NA"))</f>
        <v>5</v>
      </c>
      <c r="BG48" s="103" t="n">
        <f aca="true">IF(ISBLANK(OFFSET('Raw Data'!$A$3,MATCH('Data above threshold'!$A48,'Raw Data'!$B$4:$B$185,0),MATCH('Data above threshold'!BI$4,'Raw Data'!$3:$3,0)-1)),"", IFERROR($J48*OFFSET('Raw Data'!$A$3,MATCH('Data above threshold'!$A48,'Raw Data'!$B$4:$B$185,0),MATCH('Data above threshold'!BI$4,'Raw Data'!$3:$3,0)-1),"NA"))</f>
        <v>2</v>
      </c>
      <c r="BH48" s="103" t="n">
        <f aca="true">IF(ISBLANK(OFFSET('Raw Data'!$A$3,MATCH('Data above threshold'!$A48,'Raw Data'!$B$4:$B$185,0),MATCH('Data above threshold'!BJ$4,'Raw Data'!$3:$3,0)-1)),"", IFERROR($J48*OFFSET('Raw Data'!$A$3,MATCH('Data above threshold'!$A48,'Raw Data'!$B$4:$B$185,0),MATCH('Data above threshold'!BJ$4,'Raw Data'!$3:$3,0)-1),"NA"))</f>
        <v>5</v>
      </c>
      <c r="BI48" s="103" t="n">
        <f aca="true">IF(ISBLANK(OFFSET('Raw Data'!$A$3,MATCH('Data above threshold'!$A48,'Raw Data'!$B$4:$B$185,0),MATCH('Data above threshold'!BK$4,'Raw Data'!$3:$3,0)-1)),"", IFERROR($J48*OFFSET('Raw Data'!$A$3,MATCH('Data above threshold'!$A48,'Raw Data'!$B$4:$B$185,0),MATCH('Data above threshold'!BK$4,'Raw Data'!$3:$3,0)-1),"NA"))</f>
        <v>3.5</v>
      </c>
      <c r="BJ48" s="103" t="n">
        <f aca="true">IF(ISBLANK(OFFSET('Raw Data'!$A$3,MATCH('Data above threshold'!$A48,'Raw Data'!$B$4:$B$185,0),MATCH('Data above threshold'!BL$4,'Raw Data'!$3:$3,0)-1)),"", IFERROR($J48*OFFSET('Raw Data'!$A$3,MATCH('Data above threshold'!$A48,'Raw Data'!$B$4:$B$185,0),MATCH('Data above threshold'!BL$4,'Raw Data'!$3:$3,0)-1),"NA"))</f>
        <v>2</v>
      </c>
      <c r="BK48" s="103" t="n">
        <f aca="true">IF(ISBLANK(OFFSET('Raw Data'!$A$3,MATCH('Data above threshold'!$A48,'Raw Data'!$B$4:$B$185,0),MATCH('Data above threshold'!BM$4,'Raw Data'!$3:$3,0)-1)),"", IFERROR($J48*OFFSET('Raw Data'!$A$3,MATCH('Data above threshold'!$A48,'Raw Data'!$B$4:$B$185,0),MATCH('Data above threshold'!BM$4,'Raw Data'!$3:$3,0)-1),"NA"))</f>
        <v>2</v>
      </c>
      <c r="BL48" s="103" t="n">
        <f aca="true">IF(ISBLANK(OFFSET('Raw Data'!$A$3,MATCH('Data above threshold'!$A48,'Raw Data'!$B$4:$B$185,0),MATCH('Data above threshold'!BN$4,'Raw Data'!$3:$3,0)-1)),"", IFERROR($J48*OFFSET('Raw Data'!$A$3,MATCH('Data above threshold'!$A48,'Raw Data'!$B$4:$B$185,0),MATCH('Data above threshold'!BN$4,'Raw Data'!$3:$3,0)-1),"NA"))</f>
        <v>5</v>
      </c>
      <c r="BM48" s="103" t="n">
        <f aca="true">IF(ISBLANK(OFFSET('Raw Data'!$A$3,MATCH('Data above threshold'!$A48,'Raw Data'!$B$4:$B$185,0),MATCH('Data above threshold'!BO$4,'Raw Data'!$3:$3,0)-1)),"", IFERROR($J48*OFFSET('Raw Data'!$A$3,MATCH('Data above threshold'!$A48,'Raw Data'!$B$4:$B$185,0),MATCH('Data above threshold'!BO$4,'Raw Data'!$3:$3,0)-1),"NA"))</f>
        <v>5</v>
      </c>
      <c r="BN48" s="103" t="n">
        <f aca="true">IF(ISBLANK(OFFSET('Raw Data'!$A$3,MATCH('Data above threshold'!$A48,'Raw Data'!$B$4:$B$185,0),MATCH('Data above threshold'!BP$4,'Raw Data'!$3:$3,0)-1)),"", IFERROR($J48*OFFSET('Raw Data'!$A$3,MATCH('Data above threshold'!$A48,'Raw Data'!$B$4:$B$185,0),MATCH('Data above threshold'!BP$4,'Raw Data'!$3:$3,0)-1),"NA"))</f>
        <v>4</v>
      </c>
      <c r="BO48" s="103" t="n">
        <f aca="true">IF(ISBLANK(OFFSET('Raw Data'!$A$3,MATCH('Data above threshold'!$A48,'Raw Data'!$B$4:$B$185,0),MATCH('Data above threshold'!BQ$4,'Raw Data'!$3:$3,0)-1)),"", IFERROR($J48*OFFSET('Raw Data'!$A$3,MATCH('Data above threshold'!$A48,'Raw Data'!$B$4:$B$185,0),MATCH('Data above threshold'!BQ$4,'Raw Data'!$3:$3,0)-1),"NA"))</f>
        <v>3</v>
      </c>
      <c r="BP48" s="103" t="n">
        <f aca="true">IF(ISBLANK(OFFSET('Raw Data'!$A$3,MATCH('Data above threshold'!$A48,'Raw Data'!$B$4:$B$185,0),MATCH('Data above threshold'!BR$4,'Raw Data'!$3:$3,0)-1)),"", IFERROR($J48*OFFSET('Raw Data'!$A$3,MATCH('Data above threshold'!$A48,'Raw Data'!$B$4:$B$185,0),MATCH('Data above threshold'!BR$4,'Raw Data'!$3:$3,0)-1),"NA"))</f>
        <v>4</v>
      </c>
      <c r="BQ48" s="103" t="n">
        <f aca="true">IF(ISBLANK(OFFSET('Raw Data'!$A$3,MATCH('Data above threshold'!$A48,'Raw Data'!$B$4:$B$185,0),MATCH('Data above threshold'!BS$4,'Raw Data'!$3:$3,0)-1)),"", IFERROR($J48*OFFSET('Raw Data'!$A$3,MATCH('Data above threshold'!$A48,'Raw Data'!$B$4:$B$185,0),MATCH('Data above threshold'!BS$4,'Raw Data'!$3:$3,0)-1),"NA"))</f>
        <v>3</v>
      </c>
      <c r="BR48" s="103" t="n">
        <f aca="true">IF(ISBLANK(OFFSET('Raw Data'!$A$3,MATCH('Data above threshold'!$A48,'Raw Data'!$B$4:$B$185,0),MATCH('Data above threshold'!BT$4,'Raw Data'!$3:$3,0)-1)),"", IFERROR($J48*OFFSET('Raw Data'!$A$3,MATCH('Data above threshold'!$A48,'Raw Data'!$B$4:$B$185,0),MATCH('Data above threshold'!BT$4,'Raw Data'!$3:$3,0)-1),"NA"))</f>
        <v>2</v>
      </c>
      <c r="BS48" s="103" t="n">
        <f aca="true">IF(ISBLANK(OFFSET('Raw Data'!$A$3,MATCH('Data above threshold'!$A48,'Raw Data'!$B$4:$B$185,0),MATCH('Data above threshold'!BU$4,'Raw Data'!$3:$3,0)-1)),"", IFERROR($J48*OFFSET('Raw Data'!$A$3,MATCH('Data above threshold'!$A48,'Raw Data'!$B$4:$B$185,0),MATCH('Data above threshold'!BU$4,'Raw Data'!$3:$3,0)-1),"NA"))</f>
        <v>4</v>
      </c>
      <c r="BT48" s="103" t="n">
        <f aca="true">IF(ISBLANK(OFFSET('Raw Data'!$A$3,MATCH('Data above threshold'!$A48,'Raw Data'!$B$4:$B$185,0),MATCH('Data above threshold'!BV$4,'Raw Data'!$3:$3,0)-1)),"", IFERROR($J48*OFFSET('Raw Data'!$A$3,MATCH('Data above threshold'!$A48,'Raw Data'!$B$4:$B$185,0),MATCH('Data above threshold'!BV$4,'Raw Data'!$3:$3,0)-1),"NA"))</f>
        <v>2</v>
      </c>
      <c r="BU48" s="103" t="n">
        <f aca="true">IF(ISBLANK(OFFSET('Raw Data'!$A$3,MATCH('Data above threshold'!$A48,'Raw Data'!$B$4:$B$185,0),MATCH('Data above threshold'!BW$4,'Raw Data'!$3:$3,0)-1)),"", IFERROR($J48*OFFSET('Raw Data'!$A$3,MATCH('Data above threshold'!$A48,'Raw Data'!$B$4:$B$185,0),MATCH('Data above threshold'!BW$4,'Raw Data'!$3:$3,0)-1),"NA"))</f>
        <v>6</v>
      </c>
      <c r="BV48" s="103" t="n">
        <f aca="true">IF(ISBLANK(OFFSET('Raw Data'!$A$3,MATCH('Data above threshold'!$A48,'Raw Data'!$B$4:$B$185,0),MATCH('Data above threshold'!BX$4,'Raw Data'!$3:$3,0)-1)),"", IFERROR($J48*OFFSET('Raw Data'!$A$3,MATCH('Data above threshold'!$A48,'Raw Data'!$B$4:$B$185,0),MATCH('Data above threshold'!BX$4,'Raw Data'!$3:$3,0)-1),"NA"))</f>
        <v>5</v>
      </c>
      <c r="BW48" s="103" t="n">
        <f aca="true">IF(ISBLANK(OFFSET('Raw Data'!$A$3,MATCH('Data above threshold'!$A48,'Raw Data'!$B$4:$B$185,0),MATCH('Data above threshold'!BY$4,'Raw Data'!$3:$3,0)-1)),"", IFERROR($J48*OFFSET('Raw Data'!$A$3,MATCH('Data above threshold'!$A48,'Raw Data'!$B$4:$B$185,0),MATCH('Data above threshold'!BY$4,'Raw Data'!$3:$3,0)-1),"NA"))</f>
        <v>3</v>
      </c>
      <c r="BX48" s="103" t="n">
        <f aca="true">IF(ISBLANK(OFFSET('Raw Data'!$A$3,MATCH('Data above threshold'!$A48,'Raw Data'!$B$4:$B$185,0),MATCH('Data above threshold'!BZ$4,'Raw Data'!$3:$3,0)-1)),"", IFERROR($J48*OFFSET('Raw Data'!$A$3,MATCH('Data above threshold'!$A48,'Raw Data'!$B$4:$B$185,0),MATCH('Data above threshold'!BZ$4,'Raw Data'!$3:$3,0)-1),"NA"))</f>
        <v>4.5</v>
      </c>
      <c r="BY48" s="103" t="n">
        <f aca="true">IF(ISBLANK(OFFSET('Raw Data'!$A$3,MATCH('Data above threshold'!$A48,'Raw Data'!$B$4:$B$185,0),MATCH('Data above threshold'!CA$4,'Raw Data'!$3:$3,0)-1)),"", IFERROR($J48*OFFSET('Raw Data'!$A$3,MATCH('Data above threshold'!$A48,'Raw Data'!$B$4:$B$185,0),MATCH('Data above threshold'!CA$4,'Raw Data'!$3:$3,0)-1),"NA"))</f>
        <v>5</v>
      </c>
      <c r="BZ48" s="103" t="n">
        <f aca="true">IF(ISBLANK(OFFSET('Raw Data'!$A$3,MATCH('Data above threshold'!$A48,'Raw Data'!$B$4:$B$185,0),MATCH('Data above threshold'!CB$4,'Raw Data'!$3:$3,0)-1)),"", IFERROR($J48*OFFSET('Raw Data'!$A$3,MATCH('Data above threshold'!$A48,'Raw Data'!$B$4:$B$185,0),MATCH('Data above threshold'!CB$4,'Raw Data'!$3:$3,0)-1),"NA"))</f>
        <v>4</v>
      </c>
      <c r="CA48" s="103" t="n">
        <f aca="true">IF(ISBLANK(OFFSET('Raw Data'!$A$3,MATCH('Data above threshold'!$A48,'Raw Data'!$B$4:$B$185,0),MATCH('Data above threshold'!CC$4,'Raw Data'!$3:$3,0)-1)),"", IFERROR($J48*OFFSET('Raw Data'!$A$3,MATCH('Data above threshold'!$A48,'Raw Data'!$B$4:$B$185,0),MATCH('Data above threshold'!CC$4,'Raw Data'!$3:$3,0)-1),"NA"))</f>
        <v>4</v>
      </c>
      <c r="CB48" s="103" t="n">
        <f aca="true">IF(ISBLANK(OFFSET('Raw Data'!$A$3,MATCH('Data above threshold'!$A48,'Raw Data'!$B$4:$B$185,0),MATCH('Data above threshold'!CD$4,'Raw Data'!$3:$3,0)-1)),"", IFERROR($J48*OFFSET('Raw Data'!$A$3,MATCH('Data above threshold'!$A48,'Raw Data'!$B$4:$B$185,0),MATCH('Data above threshold'!CD$4,'Raw Data'!$3:$3,0)-1),"NA"))</f>
        <v>5</v>
      </c>
      <c r="CC48" s="103" t="n">
        <f aca="true">IF(ISBLANK(OFFSET('Raw Data'!$A$3,MATCH('Data above threshold'!$A48,'Raw Data'!$B$4:$B$185,0),MATCH('Data above threshold'!CE$4,'Raw Data'!$3:$3,0)-1)),"", IFERROR($J48*OFFSET('Raw Data'!$A$3,MATCH('Data above threshold'!$A48,'Raw Data'!$B$4:$B$185,0),MATCH('Data above threshold'!CE$4,'Raw Data'!$3:$3,0)-1),"NA"))</f>
        <v>2.5</v>
      </c>
      <c r="CD48" s="103" t="n">
        <f aca="true">IF(ISBLANK(OFFSET('Raw Data'!$A$3,MATCH('Data above threshold'!$A48,'Raw Data'!$B$4:$B$185,0),MATCH('Data above threshold'!CF$4,'Raw Data'!$3:$3,0)-1)),"", IFERROR($J48*OFFSET('Raw Data'!$A$3,MATCH('Data above threshold'!$A48,'Raw Data'!$B$4:$B$185,0),MATCH('Data above threshold'!CF$4,'Raw Data'!$3:$3,0)-1),"NA"))</f>
        <v>3</v>
      </c>
      <c r="CE48" s="103" t="n">
        <f aca="true">IF(ISBLANK(OFFSET('Raw Data'!$A$3,MATCH('Data above threshold'!$A48,'Raw Data'!$B$4:$B$185,0),MATCH('Data above threshold'!CG$4,'Raw Data'!$3:$3,0)-1)),"", IFERROR($J48*OFFSET('Raw Data'!$A$3,MATCH('Data above threshold'!$A48,'Raw Data'!$B$4:$B$185,0),MATCH('Data above threshold'!CG$4,'Raw Data'!$3:$3,0)-1),"NA"))</f>
        <v>2</v>
      </c>
      <c r="CF48" s="103" t="n">
        <f aca="true">IF(ISBLANK(OFFSET('Raw Data'!$A$3,MATCH('Data above threshold'!$A48,'Raw Data'!$B$4:$B$185,0),MATCH('Data above threshold'!CH$4,'Raw Data'!$3:$3,0)-1)),"", IFERROR($J48*OFFSET('Raw Data'!$A$3,MATCH('Data above threshold'!$A48,'Raw Data'!$B$4:$B$185,0),MATCH('Data above threshold'!CH$4,'Raw Data'!$3:$3,0)-1),"NA"))</f>
        <v>5</v>
      </c>
      <c r="CG48" s="103" t="n">
        <f aca="true">IF(ISBLANK(OFFSET('Raw Data'!$A$3,MATCH('Data above threshold'!$A48,'Raw Data'!$B$4:$B$185,0),MATCH('Data above threshold'!CI$4,'Raw Data'!$3:$3,0)-1)),"", IFERROR($J48*OFFSET('Raw Data'!$A$3,MATCH('Data above threshold'!$A48,'Raw Data'!$B$4:$B$185,0),MATCH('Data above threshold'!CI$4,'Raw Data'!$3:$3,0)-1),"NA"))</f>
        <v>5</v>
      </c>
      <c r="CH48" s="103" t="n">
        <f aca="true">IF(ISBLANK(OFFSET('Raw Data'!$A$3,MATCH('Data above threshold'!$A48,'Raw Data'!$B$4:$B$185,0),MATCH('Data above threshold'!CJ$4,'Raw Data'!$3:$3,0)-1)),"", IFERROR($J48*OFFSET('Raw Data'!$A$3,MATCH('Data above threshold'!$A48,'Raw Data'!$B$4:$B$185,0),MATCH('Data above threshold'!CJ$4,'Raw Data'!$3:$3,0)-1),"NA"))</f>
        <v>3</v>
      </c>
      <c r="CI48" s="103" t="n">
        <f aca="true">IF(ISBLANK(OFFSET('Raw Data'!$A$3,MATCH('Data above threshold'!$A48,'Raw Data'!$B$4:$B$185,0),MATCH('Data above threshold'!CK$4,'Raw Data'!$3:$3,0)-1)),"", IFERROR($J48*OFFSET('Raw Data'!$A$3,MATCH('Data above threshold'!$A48,'Raw Data'!$B$4:$B$185,0),MATCH('Data above threshold'!CK$4,'Raw Data'!$3:$3,0)-1),"NA"))</f>
        <v>3</v>
      </c>
      <c r="CJ48" s="103" t="n">
        <f aca="true">IF(ISBLANK(OFFSET('Raw Data'!$A$3,MATCH('Data above threshold'!$A48,'Raw Data'!$B$4:$B$185,0),MATCH('Data above threshold'!CL$4,'Raw Data'!$3:$3,0)-1)),"", IFERROR($J48*OFFSET('Raw Data'!$A$3,MATCH('Data above threshold'!$A48,'Raw Data'!$B$4:$B$185,0),MATCH('Data above threshold'!CL$4,'Raw Data'!$3:$3,0)-1),"NA"))</f>
        <v>3</v>
      </c>
      <c r="CK48" s="103" t="n">
        <f aca="true">IF(ISBLANK(OFFSET('Raw Data'!$A$3,MATCH('Data above threshold'!$A48,'Raw Data'!$B$4:$B$185,0),MATCH('Data above threshold'!CM$4,'Raw Data'!$3:$3,0)-1)),"", IFERROR($J48*OFFSET('Raw Data'!$A$3,MATCH('Data above threshold'!$A48,'Raw Data'!$B$4:$B$185,0),MATCH('Data above threshold'!CM$4,'Raw Data'!$3:$3,0)-1),"NA"))</f>
        <v>5.5</v>
      </c>
      <c r="CL48" s="103" t="n">
        <f aca="true">IF(ISBLANK(OFFSET('Raw Data'!$A$3,MATCH('Data above threshold'!$A48,'Raw Data'!$B$4:$B$185,0),MATCH('Data above threshold'!CN$4,'Raw Data'!$3:$3,0)-1)),"", IFERROR($J48*OFFSET('Raw Data'!$A$3,MATCH('Data above threshold'!$A48,'Raw Data'!$B$4:$B$185,0),MATCH('Data above threshold'!CN$4,'Raw Data'!$3:$3,0)-1),"NA"))</f>
        <v>2.5</v>
      </c>
      <c r="CM48" s="103" t="n">
        <f aca="true">IF(ISBLANK(OFFSET('Raw Data'!$A$3,MATCH('Data above threshold'!$A48,'Raw Data'!$B$4:$B$185,0),MATCH('Data above threshold'!CO$4,'Raw Data'!$3:$3,0)-1)),"", IFERROR($J48*OFFSET('Raw Data'!$A$3,MATCH('Data above threshold'!$A48,'Raw Data'!$B$4:$B$185,0),MATCH('Data above threshold'!CO$4,'Raw Data'!$3:$3,0)-1),"NA"))</f>
        <v>6</v>
      </c>
      <c r="CN48" s="103" t="n">
        <f aca="true">IF(ISBLANK(OFFSET('Raw Data'!$A$3,MATCH('Data above threshold'!$A48,'Raw Data'!$B$4:$B$185,0),MATCH('Data above threshold'!CP$4,'Raw Data'!$3:$3,0)-1)),"", IFERROR($J48*OFFSET('Raw Data'!$A$3,MATCH('Data above threshold'!$A48,'Raw Data'!$B$4:$B$185,0),MATCH('Data above threshold'!CP$4,'Raw Data'!$3:$3,0)-1),"NA"))</f>
        <v>2</v>
      </c>
      <c r="CO48" s="103" t="str">
        <f aca="true">IF(ISBLANK(OFFSET('Raw Data'!$A$3,MATCH('Data above threshold'!$A48,'Raw Data'!$B$4:$B$185,0),MATCH('Data above threshold'!CQ$4,'Raw Data'!$3:$3,0)-1)),"", IFERROR($J48*OFFSET('Raw Data'!$A$3,MATCH('Data above threshold'!$A48,'Raw Data'!$B$4:$B$185,0),MATCH('Data above threshold'!CQ$4,'Raw Data'!$3:$3,0)-1),"NA"))</f>
        <v/>
      </c>
      <c r="CP48" s="103" t="n">
        <f aca="true">IF(ISBLANK(OFFSET('Raw Data'!$A$3,MATCH('Data above threshold'!$A48,'Raw Data'!$B$4:$B$185,0),MATCH('Data above threshold'!CR$4,'Raw Data'!$3:$3,0)-1)),"", IFERROR($J48*OFFSET('Raw Data'!$A$3,MATCH('Data above threshold'!$A48,'Raw Data'!$B$4:$B$185,0),MATCH('Data above threshold'!CR$4,'Raw Data'!$3:$3,0)-1),"NA"))</f>
        <v>2</v>
      </c>
    </row>
    <row r="49" s="103" customFormat="true" ht="15.5" hidden="false" customHeight="false" outlineLevel="0" collapsed="false">
      <c r="A49" s="107" t="n">
        <v>2142</v>
      </c>
      <c r="B49" s="107" t="n">
        <v>4</v>
      </c>
      <c r="C49" s="103" t="str">
        <f aca="true">IF(ISBLANK(OFFSET('Raw Data'!$A$3,MATCH($A49,'Raw Data'!$B$4:$B$185,0),MATCH(C$4,'Raw Data'!$3:$3,0)-1)),"",OFFSET('Raw Data'!$A$3,MATCH($A49,'Raw Data'!$B$4:$B$185,0),MATCH(C$4,'Raw Data'!$3:$3,0)-1))</f>
        <v/>
      </c>
      <c r="D49" s="103" t="str">
        <f aca="true">IF(ISBLANK(OFFSET('Raw Data'!$A$3,MATCH($A49,'Raw Data'!$B$4:$B$185,0),MATCH(D$4,'Raw Data'!$3:$3,0)-1)),"",OFFSET('Raw Data'!$A$3,MATCH($A49,'Raw Data'!$B$4:$B$185,0),MATCH(D$4,'Raw Data'!$3:$3,0)-1))</f>
        <v>Expert assessment data - C.3.5</v>
      </c>
      <c r="E49" s="103" t="str">
        <f aca="true">IF(ISBLANK(OFFSET('Raw Data'!$A$3,MATCH($A49,'Raw Data'!$B$4:$B$185,0),MATCH(E$4,'Raw Data'!$3:$3,0)-1)),"",OFFSET('Raw Data'!$A$3,MATCH($A49,'Raw Data'!$B$4:$B$185,0),MATCH(E$4,'Raw Data'!$3:$3,0)-1))</f>
        <v>Expert assessment data -  As a consumer expert, how satisfied are you with the following in your country in 2020? - Safety laws</v>
      </c>
      <c r="F49" s="103" t="str">
        <f aca="true">IF(ISBLANK(OFFSET('Raw Data'!$A$3,MATCH($A49,'Raw Data'!$B$4:$B$185,0),MATCH(F$4,'Raw Data'!$3:$3,0)-1)),"",OFFSET('Raw Data'!$A$3,MATCH($A49,'Raw Data'!$B$4:$B$185,0),MATCH(F$4,'Raw Data'!$3:$3,0)-1))</f>
        <v/>
      </c>
      <c r="H49" s="103" t="str">
        <f aca="true">IF(ISBLANK(OFFSET('Raw Data'!$A$3,MATCH($A49,'Raw Data'!$B$4:$B$185,0),MATCH(H$4,'Raw Data'!$3:$3,0)-1)),"",OFFSET('Raw Data'!$A$3,MATCH($A49,'Raw Data'!$B$4:$B$185,0),MATCH(H$4,'Raw Data'!$3:$3,0)-1))</f>
        <v/>
      </c>
      <c r="I49" s="103" t="str">
        <f aca="true">IF(ISBLANK(OFFSET('Raw Data'!$A$3,MATCH($A49,'Raw Data'!$B$4:$B$185,0),MATCH(I$4,'Raw Data'!$3:$3,0)-1)),"",OFFSET('Raw Data'!$A$3,MATCH($A49,'Raw Data'!$B$4:$B$185,0),MATCH(I$4,'Raw Data'!$3:$3,0)-1))</f>
        <v>Plus</v>
      </c>
      <c r="J49" s="103" t="n">
        <f aca="false">IF(I49="","",IF(I49="Minus",-1,1))</f>
        <v>1</v>
      </c>
      <c r="K49" s="105" t="n">
        <f aca="false" t="array" ref="K49:K49">IFERROR(SKEW(IF(ISNUMBER(O49:CP49),O49:CP49,"")),"")</f>
        <v>-0.245474750107266</v>
      </c>
      <c r="L49" s="103" t="n">
        <f aca="true">IF(ISBLANK(OFFSET('Data above threshold'!$A$4,MATCH('Data above threshold'!$A49,'Data above threshold'!$A$5:$A$185,0),MATCH('Data above threshold'!N$4,'Data above threshold'!$4:$4,0)-1)),1,OFFSET('Data above threshold'!$A$4,MATCH('Data above threshold'!$A49,'Data above threshold'!$A$5:$A$185,0),MATCH('Data above threshold'!N$4,'Data above threshold'!$4:$4,0)-1))</f>
        <v>0</v>
      </c>
      <c r="M49" s="103" t="str">
        <f aca="true">IF(ISBLANK(OFFSET('Data above threshold'!$A$4,MATCH('Data above threshold'!$A49,'Data above threshold'!$A$5:$A$185,0),MATCH('Data above threshold'!O$4,'Data above threshold'!$4:$4,0)-1)),"",OFFSET('Data above threshold'!$A$4,MATCH('Data above threshold'!$A49,'Data above threshold'!$A$5:$A$185,0),MATCH('Data above threshold'!O$4,'Data above threshold'!$4:$4,0)-1))</f>
        <v/>
      </c>
      <c r="N49" s="106" t="n">
        <f aca="false" t="array" ref="N49:N49">IF(B49&lt;4,"",1-IFERROR(SUM(ISNUMBER(O49:CP49)*(1-$O$3:$CP$3))/COUNTIF($O$3:$CP$3,0),0))</f>
        <v>0.0375</v>
      </c>
      <c r="O49" s="103" t="n">
        <f aca="true">IF(ISBLANK(OFFSET('Raw Data'!$A$3,MATCH('Data above threshold'!$A49,'Raw Data'!$B$4:$B$185,0),MATCH('Data above threshold'!Q$4,'Raw Data'!$3:$3,0)-1)),"", IFERROR($J49*OFFSET('Raw Data'!$A$3,MATCH('Data above threshold'!$A49,'Raw Data'!$B$4:$B$185,0),MATCH('Data above threshold'!Q$4,'Raw Data'!$3:$3,0)-1),"NA"))</f>
        <v>3.5</v>
      </c>
      <c r="P49" s="103" t="n">
        <f aca="true">IF(ISBLANK(OFFSET('Raw Data'!$A$3,MATCH('Data above threshold'!$A49,'Raw Data'!$B$4:$B$185,0),MATCH('Data above threshold'!R$4,'Raw Data'!$3:$3,0)-1)),"", IFERROR($J49*OFFSET('Raw Data'!$A$3,MATCH('Data above threshold'!$A49,'Raw Data'!$B$4:$B$185,0),MATCH('Data above threshold'!R$4,'Raw Data'!$3:$3,0)-1),"NA"))</f>
        <v>4</v>
      </c>
      <c r="Q49" s="103" t="n">
        <f aca="true">IF(ISBLANK(OFFSET('Raw Data'!$A$3,MATCH('Data above threshold'!$A49,'Raw Data'!$B$4:$B$185,0),MATCH('Data above threshold'!S$4,'Raw Data'!$3:$3,0)-1)),"", IFERROR($J49*OFFSET('Raw Data'!$A$3,MATCH('Data above threshold'!$A49,'Raw Data'!$B$4:$B$185,0),MATCH('Data above threshold'!S$4,'Raw Data'!$3:$3,0)-1),"NA"))</f>
        <v>6</v>
      </c>
      <c r="R49" s="103" t="n">
        <f aca="true">IF(ISBLANK(OFFSET('Raw Data'!$A$3,MATCH('Data above threshold'!$A49,'Raw Data'!$B$4:$B$185,0),MATCH('Data above threshold'!T$4,'Raw Data'!$3:$3,0)-1)),"", IFERROR($J49*OFFSET('Raw Data'!$A$3,MATCH('Data above threshold'!$A49,'Raw Data'!$B$4:$B$185,0),MATCH('Data above threshold'!T$4,'Raw Data'!$3:$3,0)-1),"NA"))</f>
        <v>3</v>
      </c>
      <c r="S49" s="103" t="n">
        <f aca="true">IF(ISBLANK(OFFSET('Raw Data'!$A$3,MATCH('Data above threshold'!$A49,'Raw Data'!$B$4:$B$185,0),MATCH('Data above threshold'!U$4,'Raw Data'!$3:$3,0)-1)),"", IFERROR($J49*OFFSET('Raw Data'!$A$3,MATCH('Data above threshold'!$A49,'Raw Data'!$B$4:$B$185,0),MATCH('Data above threshold'!U$4,'Raw Data'!$3:$3,0)-1),"NA"))</f>
        <v>5</v>
      </c>
      <c r="T49" s="103" t="n">
        <f aca="true">IF(ISBLANK(OFFSET('Raw Data'!$A$3,MATCH('Data above threshold'!$A49,'Raw Data'!$B$4:$B$185,0),MATCH('Data above threshold'!V$4,'Raw Data'!$3:$3,0)-1)),"", IFERROR($J49*OFFSET('Raw Data'!$A$3,MATCH('Data above threshold'!$A49,'Raw Data'!$B$4:$B$185,0),MATCH('Data above threshold'!V$4,'Raw Data'!$3:$3,0)-1),"NA"))</f>
        <v>3</v>
      </c>
      <c r="U49" s="103" t="n">
        <f aca="true">IF(ISBLANK(OFFSET('Raw Data'!$A$3,MATCH('Data above threshold'!$A49,'Raw Data'!$B$4:$B$185,0),MATCH('Data above threshold'!W$4,'Raw Data'!$3:$3,0)-1)),"", IFERROR($J49*OFFSET('Raw Data'!$A$3,MATCH('Data above threshold'!$A49,'Raw Data'!$B$4:$B$185,0),MATCH('Data above threshold'!W$4,'Raw Data'!$3:$3,0)-1),"NA"))</f>
        <v>4</v>
      </c>
      <c r="V49" s="103" t="n">
        <f aca="true">IF(ISBLANK(OFFSET('Raw Data'!$A$3,MATCH('Data above threshold'!$A49,'Raw Data'!$B$4:$B$185,0),MATCH('Data above threshold'!X$4,'Raw Data'!$3:$3,0)-1)),"", IFERROR($J49*OFFSET('Raw Data'!$A$3,MATCH('Data above threshold'!$A49,'Raw Data'!$B$4:$B$185,0),MATCH('Data above threshold'!X$4,'Raw Data'!$3:$3,0)-1),"NA"))</f>
        <v>3</v>
      </c>
      <c r="W49" s="103" t="str">
        <f aca="true">IF(ISBLANK(OFFSET('Raw Data'!$A$3,MATCH('Data above threshold'!$A49,'Raw Data'!$B$4:$B$185,0),MATCH('Data above threshold'!Y$4,'Raw Data'!$3:$3,0)-1)),"", IFERROR($J49*OFFSET('Raw Data'!$A$3,MATCH('Data above threshold'!$A49,'Raw Data'!$B$4:$B$185,0),MATCH('Data above threshold'!Y$4,'Raw Data'!$3:$3,0)-1),"NA"))</f>
        <v/>
      </c>
      <c r="X49" s="103" t="n">
        <f aca="true">IF(ISBLANK(OFFSET('Raw Data'!$A$3,MATCH('Data above threshold'!$A49,'Raw Data'!$B$4:$B$185,0),MATCH('Data above threshold'!Z$4,'Raw Data'!$3:$3,0)-1)),"", IFERROR($J49*OFFSET('Raw Data'!$A$3,MATCH('Data above threshold'!$A49,'Raw Data'!$B$4:$B$185,0),MATCH('Data above threshold'!Z$4,'Raw Data'!$3:$3,0)-1),"NA"))</f>
        <v>5</v>
      </c>
      <c r="Y49" s="103" t="n">
        <f aca="true">IF(ISBLANK(OFFSET('Raw Data'!$A$3,MATCH('Data above threshold'!$A49,'Raw Data'!$B$4:$B$185,0),MATCH('Data above threshold'!AA$4,'Raw Data'!$3:$3,0)-1)),"", IFERROR($J49*OFFSET('Raw Data'!$A$3,MATCH('Data above threshold'!$A49,'Raw Data'!$B$4:$B$185,0),MATCH('Data above threshold'!AA$4,'Raw Data'!$3:$3,0)-1),"NA"))</f>
        <v>5</v>
      </c>
      <c r="Z49" s="103" t="n">
        <f aca="true">IF(ISBLANK(OFFSET('Raw Data'!$A$3,MATCH('Data above threshold'!$A49,'Raw Data'!$B$4:$B$185,0),MATCH('Data above threshold'!AB$4,'Raw Data'!$3:$3,0)-1)),"", IFERROR($J49*OFFSET('Raw Data'!$A$3,MATCH('Data above threshold'!$A49,'Raw Data'!$B$4:$B$185,0),MATCH('Data above threshold'!AB$4,'Raw Data'!$3:$3,0)-1),"NA"))</f>
        <v>4</v>
      </c>
      <c r="AA49" s="103" t="n">
        <f aca="true">IF(ISBLANK(OFFSET('Raw Data'!$A$3,MATCH('Data above threshold'!$A49,'Raw Data'!$B$4:$B$185,0),MATCH('Data above threshold'!AC$4,'Raw Data'!$3:$3,0)-1)),"", IFERROR($J49*OFFSET('Raw Data'!$A$3,MATCH('Data above threshold'!$A49,'Raw Data'!$B$4:$B$185,0),MATCH('Data above threshold'!AC$4,'Raw Data'!$3:$3,0)-1),"NA"))</f>
        <v>3</v>
      </c>
      <c r="AB49" s="103" t="n">
        <f aca="true">IF(ISBLANK(OFFSET('Raw Data'!$A$3,MATCH('Data above threshold'!$A49,'Raw Data'!$B$4:$B$185,0),MATCH('Data above threshold'!AD$4,'Raw Data'!$3:$3,0)-1)),"", IFERROR($J49*OFFSET('Raw Data'!$A$3,MATCH('Data above threshold'!$A49,'Raw Data'!$B$4:$B$185,0),MATCH('Data above threshold'!AD$4,'Raw Data'!$3:$3,0)-1),"NA"))</f>
        <v>5</v>
      </c>
      <c r="AC49" s="103" t="n">
        <f aca="true">IF(ISBLANK(OFFSET('Raw Data'!$A$3,MATCH('Data above threshold'!$A49,'Raw Data'!$B$4:$B$185,0),MATCH('Data above threshold'!AE$4,'Raw Data'!$3:$3,0)-1)),"", IFERROR($J49*OFFSET('Raw Data'!$A$3,MATCH('Data above threshold'!$A49,'Raw Data'!$B$4:$B$185,0),MATCH('Data above threshold'!AE$4,'Raw Data'!$3:$3,0)-1),"NA"))</f>
        <v>4</v>
      </c>
      <c r="AD49" s="103" t="n">
        <f aca="true">IF(ISBLANK(OFFSET('Raw Data'!$A$3,MATCH('Data above threshold'!$A49,'Raw Data'!$B$4:$B$185,0),MATCH('Data above threshold'!AF$4,'Raw Data'!$3:$3,0)-1)),"", IFERROR($J49*OFFSET('Raw Data'!$A$3,MATCH('Data above threshold'!$A49,'Raw Data'!$B$4:$B$185,0),MATCH('Data above threshold'!AF$4,'Raw Data'!$3:$3,0)-1),"NA"))</f>
        <v>5</v>
      </c>
      <c r="AE49" s="103" t="n">
        <f aca="true">IF(ISBLANK(OFFSET('Raw Data'!$A$3,MATCH('Data above threshold'!$A49,'Raw Data'!$B$4:$B$185,0),MATCH('Data above threshold'!AG$4,'Raw Data'!$3:$3,0)-1)),"", IFERROR($J49*OFFSET('Raw Data'!$A$3,MATCH('Data above threshold'!$A49,'Raw Data'!$B$4:$B$185,0),MATCH('Data above threshold'!AG$4,'Raw Data'!$3:$3,0)-1),"NA"))</f>
        <v>5</v>
      </c>
      <c r="AF49" s="103" t="n">
        <f aca="true">IF(ISBLANK(OFFSET('Raw Data'!$A$3,MATCH('Data above threshold'!$A49,'Raw Data'!$B$4:$B$185,0),MATCH('Data above threshold'!AH$4,'Raw Data'!$3:$3,0)-1)),"", IFERROR($J49*OFFSET('Raw Data'!$A$3,MATCH('Data above threshold'!$A49,'Raw Data'!$B$4:$B$185,0),MATCH('Data above threshold'!AH$4,'Raw Data'!$3:$3,0)-1),"NA"))</f>
        <v>4</v>
      </c>
      <c r="AG49" s="103" t="n">
        <f aca="true">IF(ISBLANK(OFFSET('Raw Data'!$A$3,MATCH('Data above threshold'!$A49,'Raw Data'!$B$4:$B$185,0),MATCH('Data above threshold'!AI$4,'Raw Data'!$3:$3,0)-1)),"", IFERROR($J49*OFFSET('Raw Data'!$A$3,MATCH('Data above threshold'!$A49,'Raw Data'!$B$4:$B$185,0),MATCH('Data above threshold'!AI$4,'Raw Data'!$3:$3,0)-1),"NA"))</f>
        <v>4</v>
      </c>
      <c r="AH49" s="103" t="n">
        <f aca="true">IF(ISBLANK(OFFSET('Raw Data'!$A$3,MATCH('Data above threshold'!$A49,'Raw Data'!$B$4:$B$185,0),MATCH('Data above threshold'!AJ$4,'Raw Data'!$3:$3,0)-1)),"", IFERROR($J49*OFFSET('Raw Data'!$A$3,MATCH('Data above threshold'!$A49,'Raw Data'!$B$4:$B$185,0),MATCH('Data above threshold'!AJ$4,'Raw Data'!$3:$3,0)-1),"NA"))</f>
        <v>5</v>
      </c>
      <c r="AI49" s="103" t="n">
        <f aca="true">IF(ISBLANK(OFFSET('Raw Data'!$A$3,MATCH('Data above threshold'!$A49,'Raw Data'!$B$4:$B$185,0),MATCH('Data above threshold'!AK$4,'Raw Data'!$3:$3,0)-1)),"", IFERROR($J49*OFFSET('Raw Data'!$A$3,MATCH('Data above threshold'!$A49,'Raw Data'!$B$4:$B$185,0),MATCH('Data above threshold'!AK$4,'Raw Data'!$3:$3,0)-1),"NA"))</f>
        <v>5</v>
      </c>
      <c r="AJ49" s="103" t="n">
        <f aca="true">IF(ISBLANK(OFFSET('Raw Data'!$A$3,MATCH('Data above threshold'!$A49,'Raw Data'!$B$4:$B$185,0),MATCH('Data above threshold'!AL$4,'Raw Data'!$3:$3,0)-1)),"", IFERROR($J49*OFFSET('Raw Data'!$A$3,MATCH('Data above threshold'!$A49,'Raw Data'!$B$4:$B$185,0),MATCH('Data above threshold'!AL$4,'Raw Data'!$3:$3,0)-1),"NA"))</f>
        <v>5</v>
      </c>
      <c r="AK49" s="103" t="n">
        <f aca="true">IF(ISBLANK(OFFSET('Raw Data'!$A$3,MATCH('Data above threshold'!$A49,'Raw Data'!$B$4:$B$185,0),MATCH('Data above threshold'!AM$4,'Raw Data'!$3:$3,0)-1)),"", IFERROR($J49*OFFSET('Raw Data'!$A$3,MATCH('Data above threshold'!$A49,'Raw Data'!$B$4:$B$185,0),MATCH('Data above threshold'!AM$4,'Raw Data'!$3:$3,0)-1),"NA"))</f>
        <v>5</v>
      </c>
      <c r="AL49" s="103" t="n">
        <f aca="true">IF(ISBLANK(OFFSET('Raw Data'!$A$3,MATCH('Data above threshold'!$A49,'Raw Data'!$B$4:$B$185,0),MATCH('Data above threshold'!AN$4,'Raw Data'!$3:$3,0)-1)),"", IFERROR($J49*OFFSET('Raw Data'!$A$3,MATCH('Data above threshold'!$A49,'Raw Data'!$B$4:$B$185,0),MATCH('Data above threshold'!AN$4,'Raw Data'!$3:$3,0)-1),"NA"))</f>
        <v>2</v>
      </c>
      <c r="AM49" s="103" t="n">
        <f aca="true">IF(ISBLANK(OFFSET('Raw Data'!$A$3,MATCH('Data above threshold'!$A49,'Raw Data'!$B$4:$B$185,0),MATCH('Data above threshold'!AO$4,'Raw Data'!$3:$3,0)-1)),"", IFERROR($J49*OFFSET('Raw Data'!$A$3,MATCH('Data above threshold'!$A49,'Raw Data'!$B$4:$B$185,0),MATCH('Data above threshold'!AO$4,'Raw Data'!$3:$3,0)-1),"NA"))</f>
        <v>5</v>
      </c>
      <c r="AN49" s="103" t="n">
        <f aca="true">IF(ISBLANK(OFFSET('Raw Data'!$A$3,MATCH('Data above threshold'!$A49,'Raw Data'!$B$4:$B$185,0),MATCH('Data above threshold'!AP$4,'Raw Data'!$3:$3,0)-1)),"", IFERROR($J49*OFFSET('Raw Data'!$A$3,MATCH('Data above threshold'!$A49,'Raw Data'!$B$4:$B$185,0),MATCH('Data above threshold'!AP$4,'Raw Data'!$3:$3,0)-1),"NA"))</f>
        <v>3</v>
      </c>
      <c r="AO49" s="103" t="n">
        <f aca="true">IF(ISBLANK(OFFSET('Raw Data'!$A$3,MATCH('Data above threshold'!$A49,'Raw Data'!$B$4:$B$185,0),MATCH('Data above threshold'!AQ$4,'Raw Data'!$3:$3,0)-1)),"", IFERROR($J49*OFFSET('Raw Data'!$A$3,MATCH('Data above threshold'!$A49,'Raw Data'!$B$4:$B$185,0),MATCH('Data above threshold'!AQ$4,'Raw Data'!$3:$3,0)-1),"NA"))</f>
        <v>5</v>
      </c>
      <c r="AP49" s="103" t="n">
        <f aca="true">IF(ISBLANK(OFFSET('Raw Data'!$A$3,MATCH('Data above threshold'!$A49,'Raw Data'!$B$4:$B$185,0),MATCH('Data above threshold'!AR$4,'Raw Data'!$3:$3,0)-1)),"", IFERROR($J49*OFFSET('Raw Data'!$A$3,MATCH('Data above threshold'!$A49,'Raw Data'!$B$4:$B$185,0),MATCH('Data above threshold'!AR$4,'Raw Data'!$3:$3,0)-1),"NA"))</f>
        <v>2</v>
      </c>
      <c r="AQ49" s="103" t="n">
        <f aca="true">IF(ISBLANK(OFFSET('Raw Data'!$A$3,MATCH('Data above threshold'!$A49,'Raw Data'!$B$4:$B$185,0),MATCH('Data above threshold'!AS$4,'Raw Data'!$3:$3,0)-1)),"", IFERROR($J49*OFFSET('Raw Data'!$A$3,MATCH('Data above threshold'!$A49,'Raw Data'!$B$4:$B$185,0),MATCH('Data above threshold'!AS$4,'Raw Data'!$3:$3,0)-1),"NA"))</f>
        <v>4.5</v>
      </c>
      <c r="AR49" s="103" t="n">
        <f aca="true">IF(ISBLANK(OFFSET('Raw Data'!$A$3,MATCH('Data above threshold'!$A49,'Raw Data'!$B$4:$B$185,0),MATCH('Data above threshold'!AT$4,'Raw Data'!$3:$3,0)-1)),"", IFERROR($J49*OFFSET('Raw Data'!$A$3,MATCH('Data above threshold'!$A49,'Raw Data'!$B$4:$B$185,0),MATCH('Data above threshold'!AT$4,'Raw Data'!$3:$3,0)-1),"NA"))</f>
        <v>3</v>
      </c>
      <c r="AS49" s="103" t="n">
        <f aca="true">IF(ISBLANK(OFFSET('Raw Data'!$A$3,MATCH('Data above threshold'!$A49,'Raw Data'!$B$4:$B$185,0),MATCH('Data above threshold'!AU$4,'Raw Data'!$3:$3,0)-1)),"", IFERROR($J49*OFFSET('Raw Data'!$A$3,MATCH('Data above threshold'!$A49,'Raw Data'!$B$4:$B$185,0),MATCH('Data above threshold'!AU$4,'Raw Data'!$3:$3,0)-1),"NA"))</f>
        <v>5</v>
      </c>
      <c r="AT49" s="103" t="n">
        <f aca="true">IF(ISBLANK(OFFSET('Raw Data'!$A$3,MATCH('Data above threshold'!$A49,'Raw Data'!$B$4:$B$185,0),MATCH('Data above threshold'!AV$4,'Raw Data'!$3:$3,0)-1)),"", IFERROR($J49*OFFSET('Raw Data'!$A$3,MATCH('Data above threshold'!$A49,'Raw Data'!$B$4:$B$185,0),MATCH('Data above threshold'!AV$4,'Raw Data'!$3:$3,0)-1),"NA"))</f>
        <v>4</v>
      </c>
      <c r="AU49" s="103" t="n">
        <f aca="true">IF(ISBLANK(OFFSET('Raw Data'!$A$3,MATCH('Data above threshold'!$A49,'Raw Data'!$B$4:$B$185,0),MATCH('Data above threshold'!AW$4,'Raw Data'!$3:$3,0)-1)),"", IFERROR($J49*OFFSET('Raw Data'!$A$3,MATCH('Data above threshold'!$A49,'Raw Data'!$B$4:$B$185,0),MATCH('Data above threshold'!AW$4,'Raw Data'!$3:$3,0)-1),"NA"))</f>
        <v>4.42</v>
      </c>
      <c r="AV49" s="103" t="n">
        <f aca="true">IF(ISBLANK(OFFSET('Raw Data'!$A$3,MATCH('Data above threshold'!$A49,'Raw Data'!$B$4:$B$185,0),MATCH('Data above threshold'!AX$4,'Raw Data'!$3:$3,0)-1)),"", IFERROR($J49*OFFSET('Raw Data'!$A$3,MATCH('Data above threshold'!$A49,'Raw Data'!$B$4:$B$185,0),MATCH('Data above threshold'!AX$4,'Raw Data'!$3:$3,0)-1),"NA"))</f>
        <v>6</v>
      </c>
      <c r="AW49" s="103" t="n">
        <f aca="true">IF(ISBLANK(OFFSET('Raw Data'!$A$3,MATCH('Data above threshold'!$A49,'Raw Data'!$B$4:$B$185,0),MATCH('Data above threshold'!AY$4,'Raw Data'!$3:$3,0)-1)),"", IFERROR($J49*OFFSET('Raw Data'!$A$3,MATCH('Data above threshold'!$A49,'Raw Data'!$B$4:$B$185,0),MATCH('Data above threshold'!AY$4,'Raw Data'!$3:$3,0)-1),"NA"))</f>
        <v>3</v>
      </c>
      <c r="AX49" s="103" t="n">
        <f aca="true">IF(ISBLANK(OFFSET('Raw Data'!$A$3,MATCH('Data above threshold'!$A49,'Raw Data'!$B$4:$B$185,0),MATCH('Data above threshold'!AZ$4,'Raw Data'!$3:$3,0)-1)),"", IFERROR($J49*OFFSET('Raw Data'!$A$3,MATCH('Data above threshold'!$A49,'Raw Data'!$B$4:$B$185,0),MATCH('Data above threshold'!AZ$4,'Raw Data'!$3:$3,0)-1),"NA"))</f>
        <v>6</v>
      </c>
      <c r="AY49" s="103" t="n">
        <f aca="true">IF(ISBLANK(OFFSET('Raw Data'!$A$3,MATCH('Data above threshold'!$A49,'Raw Data'!$B$4:$B$185,0),MATCH('Data above threshold'!BA$4,'Raw Data'!$3:$3,0)-1)),"", IFERROR($J49*OFFSET('Raw Data'!$A$3,MATCH('Data above threshold'!$A49,'Raw Data'!$B$4:$B$185,0),MATCH('Data above threshold'!BA$4,'Raw Data'!$3:$3,0)-1),"NA"))</f>
        <v>4</v>
      </c>
      <c r="AZ49" s="103" t="n">
        <f aca="true">IF(ISBLANK(OFFSET('Raw Data'!$A$3,MATCH('Data above threshold'!$A49,'Raw Data'!$B$4:$B$185,0),MATCH('Data above threshold'!BB$4,'Raw Data'!$3:$3,0)-1)),"", IFERROR($J49*OFFSET('Raw Data'!$A$3,MATCH('Data above threshold'!$A49,'Raw Data'!$B$4:$B$185,0),MATCH('Data above threshold'!BB$4,'Raw Data'!$3:$3,0)-1),"NA"))</f>
        <v>5</v>
      </c>
      <c r="BA49" s="103" t="n">
        <f aca="true">IF(ISBLANK(OFFSET('Raw Data'!$A$3,MATCH('Data above threshold'!$A49,'Raw Data'!$B$4:$B$185,0),MATCH('Data above threshold'!BC$4,'Raw Data'!$3:$3,0)-1)),"", IFERROR($J49*OFFSET('Raw Data'!$A$3,MATCH('Data above threshold'!$A49,'Raw Data'!$B$4:$B$185,0),MATCH('Data above threshold'!BC$4,'Raw Data'!$3:$3,0)-1),"NA"))</f>
        <v>3</v>
      </c>
      <c r="BB49" s="103" t="n">
        <f aca="true">IF(ISBLANK(OFFSET('Raw Data'!$A$3,MATCH('Data above threshold'!$A49,'Raw Data'!$B$4:$B$185,0),MATCH('Data above threshold'!BD$4,'Raw Data'!$3:$3,0)-1)),"", IFERROR($J49*OFFSET('Raw Data'!$A$3,MATCH('Data above threshold'!$A49,'Raw Data'!$B$4:$B$185,0),MATCH('Data above threshold'!BD$4,'Raw Data'!$3:$3,0)-1),"NA"))</f>
        <v>2</v>
      </c>
      <c r="BC49" s="103" t="n">
        <f aca="true">IF(ISBLANK(OFFSET('Raw Data'!$A$3,MATCH('Data above threshold'!$A49,'Raw Data'!$B$4:$B$185,0),MATCH('Data above threshold'!BE$4,'Raw Data'!$3:$3,0)-1)),"", IFERROR($J49*OFFSET('Raw Data'!$A$3,MATCH('Data above threshold'!$A49,'Raw Data'!$B$4:$B$185,0),MATCH('Data above threshold'!BE$4,'Raw Data'!$3:$3,0)-1),"NA"))</f>
        <v>5</v>
      </c>
      <c r="BD49" s="103" t="n">
        <f aca="true">IF(ISBLANK(OFFSET('Raw Data'!$A$3,MATCH('Data above threshold'!$A49,'Raw Data'!$B$4:$B$185,0),MATCH('Data above threshold'!BF$4,'Raw Data'!$3:$3,0)-1)),"", IFERROR($J49*OFFSET('Raw Data'!$A$3,MATCH('Data above threshold'!$A49,'Raw Data'!$B$4:$B$185,0),MATCH('Data above threshold'!BF$4,'Raw Data'!$3:$3,0)-1),"NA"))</f>
        <v>3.5</v>
      </c>
      <c r="BE49" s="103" t="n">
        <f aca="true">IF(ISBLANK(OFFSET('Raw Data'!$A$3,MATCH('Data above threshold'!$A49,'Raw Data'!$B$4:$B$185,0),MATCH('Data above threshold'!BG$4,'Raw Data'!$3:$3,0)-1)),"", IFERROR($J49*OFFSET('Raw Data'!$A$3,MATCH('Data above threshold'!$A49,'Raw Data'!$B$4:$B$185,0),MATCH('Data above threshold'!BG$4,'Raw Data'!$3:$3,0)-1),"NA"))</f>
        <v>5</v>
      </c>
      <c r="BF49" s="103" t="n">
        <f aca="true">IF(ISBLANK(OFFSET('Raw Data'!$A$3,MATCH('Data above threshold'!$A49,'Raw Data'!$B$4:$B$185,0),MATCH('Data above threshold'!BH$4,'Raw Data'!$3:$3,0)-1)),"", IFERROR($J49*OFFSET('Raw Data'!$A$3,MATCH('Data above threshold'!$A49,'Raw Data'!$B$4:$B$185,0),MATCH('Data above threshold'!BH$4,'Raw Data'!$3:$3,0)-1),"NA"))</f>
        <v>5</v>
      </c>
      <c r="BG49" s="103" t="str">
        <f aca="true">IF(ISBLANK(OFFSET('Raw Data'!$A$3,MATCH('Data above threshold'!$A49,'Raw Data'!$B$4:$B$185,0),MATCH('Data above threshold'!BI$4,'Raw Data'!$3:$3,0)-1)),"", IFERROR($J49*OFFSET('Raw Data'!$A$3,MATCH('Data above threshold'!$A49,'Raw Data'!$B$4:$B$185,0),MATCH('Data above threshold'!BI$4,'Raw Data'!$3:$3,0)-1),"NA"))</f>
        <v/>
      </c>
      <c r="BH49" s="103" t="n">
        <f aca="true">IF(ISBLANK(OFFSET('Raw Data'!$A$3,MATCH('Data above threshold'!$A49,'Raw Data'!$B$4:$B$185,0),MATCH('Data above threshold'!BJ$4,'Raw Data'!$3:$3,0)-1)),"", IFERROR($J49*OFFSET('Raw Data'!$A$3,MATCH('Data above threshold'!$A49,'Raw Data'!$B$4:$B$185,0),MATCH('Data above threshold'!BJ$4,'Raw Data'!$3:$3,0)-1),"NA"))</f>
        <v>3</v>
      </c>
      <c r="BI49" s="103" t="n">
        <f aca="true">IF(ISBLANK(OFFSET('Raw Data'!$A$3,MATCH('Data above threshold'!$A49,'Raw Data'!$B$4:$B$185,0),MATCH('Data above threshold'!BK$4,'Raw Data'!$3:$3,0)-1)),"", IFERROR($J49*OFFSET('Raw Data'!$A$3,MATCH('Data above threshold'!$A49,'Raw Data'!$B$4:$B$185,0),MATCH('Data above threshold'!BK$4,'Raw Data'!$3:$3,0)-1),"NA"))</f>
        <v>2.5</v>
      </c>
      <c r="BJ49" s="103" t="n">
        <f aca="true">IF(ISBLANK(OFFSET('Raw Data'!$A$3,MATCH('Data above threshold'!$A49,'Raw Data'!$B$4:$B$185,0),MATCH('Data above threshold'!BL$4,'Raw Data'!$3:$3,0)-1)),"", IFERROR($J49*OFFSET('Raw Data'!$A$3,MATCH('Data above threshold'!$A49,'Raw Data'!$B$4:$B$185,0),MATCH('Data above threshold'!BL$4,'Raw Data'!$3:$3,0)-1),"NA"))</f>
        <v>3</v>
      </c>
      <c r="BK49" s="103" t="n">
        <f aca="true">IF(ISBLANK(OFFSET('Raw Data'!$A$3,MATCH('Data above threshold'!$A49,'Raw Data'!$B$4:$B$185,0),MATCH('Data above threshold'!BM$4,'Raw Data'!$3:$3,0)-1)),"", IFERROR($J49*OFFSET('Raw Data'!$A$3,MATCH('Data above threshold'!$A49,'Raw Data'!$B$4:$B$185,0),MATCH('Data above threshold'!BM$4,'Raw Data'!$3:$3,0)-1),"NA"))</f>
        <v>3</v>
      </c>
      <c r="BL49" s="103" t="n">
        <f aca="true">IF(ISBLANK(OFFSET('Raw Data'!$A$3,MATCH('Data above threshold'!$A49,'Raw Data'!$B$4:$B$185,0),MATCH('Data above threshold'!BN$4,'Raw Data'!$3:$3,0)-1)),"", IFERROR($J49*OFFSET('Raw Data'!$A$3,MATCH('Data above threshold'!$A49,'Raw Data'!$B$4:$B$185,0),MATCH('Data above threshold'!BN$4,'Raw Data'!$3:$3,0)-1),"NA"))</f>
        <v>6</v>
      </c>
      <c r="BM49" s="103" t="n">
        <f aca="true">IF(ISBLANK(OFFSET('Raw Data'!$A$3,MATCH('Data above threshold'!$A49,'Raw Data'!$B$4:$B$185,0),MATCH('Data above threshold'!BO$4,'Raw Data'!$3:$3,0)-1)),"", IFERROR($J49*OFFSET('Raw Data'!$A$3,MATCH('Data above threshold'!$A49,'Raw Data'!$B$4:$B$185,0),MATCH('Data above threshold'!BO$4,'Raw Data'!$3:$3,0)-1),"NA"))</f>
        <v>5</v>
      </c>
      <c r="BN49" s="103" t="n">
        <f aca="true">IF(ISBLANK(OFFSET('Raw Data'!$A$3,MATCH('Data above threshold'!$A49,'Raw Data'!$B$4:$B$185,0),MATCH('Data above threshold'!BP$4,'Raw Data'!$3:$3,0)-1)),"", IFERROR($J49*OFFSET('Raw Data'!$A$3,MATCH('Data above threshold'!$A49,'Raw Data'!$B$4:$B$185,0),MATCH('Data above threshold'!BP$4,'Raw Data'!$3:$3,0)-1),"NA"))</f>
        <v>4</v>
      </c>
      <c r="BO49" s="103" t="n">
        <f aca="true">IF(ISBLANK(OFFSET('Raw Data'!$A$3,MATCH('Data above threshold'!$A49,'Raw Data'!$B$4:$B$185,0),MATCH('Data above threshold'!BQ$4,'Raw Data'!$3:$3,0)-1)),"", IFERROR($J49*OFFSET('Raw Data'!$A$3,MATCH('Data above threshold'!$A49,'Raw Data'!$B$4:$B$185,0),MATCH('Data above threshold'!BQ$4,'Raw Data'!$3:$3,0)-1),"NA"))</f>
        <v>3</v>
      </c>
      <c r="BP49" s="103" t="n">
        <f aca="true">IF(ISBLANK(OFFSET('Raw Data'!$A$3,MATCH('Data above threshold'!$A49,'Raw Data'!$B$4:$B$185,0),MATCH('Data above threshold'!BR$4,'Raw Data'!$3:$3,0)-1)),"", IFERROR($J49*OFFSET('Raw Data'!$A$3,MATCH('Data above threshold'!$A49,'Raw Data'!$B$4:$B$185,0),MATCH('Data above threshold'!BR$4,'Raw Data'!$3:$3,0)-1),"NA"))</f>
        <v>4</v>
      </c>
      <c r="BQ49" s="103" t="n">
        <f aca="true">IF(ISBLANK(OFFSET('Raw Data'!$A$3,MATCH('Data above threshold'!$A49,'Raw Data'!$B$4:$B$185,0),MATCH('Data above threshold'!BS$4,'Raw Data'!$3:$3,0)-1)),"", IFERROR($J49*OFFSET('Raw Data'!$A$3,MATCH('Data above threshold'!$A49,'Raw Data'!$B$4:$B$185,0),MATCH('Data above threshold'!BS$4,'Raw Data'!$3:$3,0)-1),"NA"))</f>
        <v>3</v>
      </c>
      <c r="BR49" s="103" t="n">
        <f aca="true">IF(ISBLANK(OFFSET('Raw Data'!$A$3,MATCH('Data above threshold'!$A49,'Raw Data'!$B$4:$B$185,0),MATCH('Data above threshold'!BT$4,'Raw Data'!$3:$3,0)-1)),"", IFERROR($J49*OFFSET('Raw Data'!$A$3,MATCH('Data above threshold'!$A49,'Raw Data'!$B$4:$B$185,0),MATCH('Data above threshold'!BT$4,'Raw Data'!$3:$3,0)-1),"NA"))</f>
        <v>3</v>
      </c>
      <c r="BS49" s="103" t="n">
        <f aca="true">IF(ISBLANK(OFFSET('Raw Data'!$A$3,MATCH('Data above threshold'!$A49,'Raw Data'!$B$4:$B$185,0),MATCH('Data above threshold'!BU$4,'Raw Data'!$3:$3,0)-1)),"", IFERROR($J49*OFFSET('Raw Data'!$A$3,MATCH('Data above threshold'!$A49,'Raw Data'!$B$4:$B$185,0),MATCH('Data above threshold'!BU$4,'Raw Data'!$3:$3,0)-1),"NA"))</f>
        <v>4.33</v>
      </c>
      <c r="BT49" s="103" t="n">
        <f aca="true">IF(ISBLANK(OFFSET('Raw Data'!$A$3,MATCH('Data above threshold'!$A49,'Raw Data'!$B$4:$B$185,0),MATCH('Data above threshold'!BV$4,'Raw Data'!$3:$3,0)-1)),"", IFERROR($J49*OFFSET('Raw Data'!$A$3,MATCH('Data above threshold'!$A49,'Raw Data'!$B$4:$B$185,0),MATCH('Data above threshold'!BV$4,'Raw Data'!$3:$3,0)-1),"NA"))</f>
        <v>2</v>
      </c>
      <c r="BU49" s="103" t="n">
        <f aca="true">IF(ISBLANK(OFFSET('Raw Data'!$A$3,MATCH('Data above threshold'!$A49,'Raw Data'!$B$4:$B$185,0),MATCH('Data above threshold'!BW$4,'Raw Data'!$3:$3,0)-1)),"", IFERROR($J49*OFFSET('Raw Data'!$A$3,MATCH('Data above threshold'!$A49,'Raw Data'!$B$4:$B$185,0),MATCH('Data above threshold'!BW$4,'Raw Data'!$3:$3,0)-1),"NA"))</f>
        <v>6</v>
      </c>
      <c r="BV49" s="103" t="n">
        <f aca="true">IF(ISBLANK(OFFSET('Raw Data'!$A$3,MATCH('Data above threshold'!$A49,'Raw Data'!$B$4:$B$185,0),MATCH('Data above threshold'!BX$4,'Raw Data'!$3:$3,0)-1)),"", IFERROR($J49*OFFSET('Raw Data'!$A$3,MATCH('Data above threshold'!$A49,'Raw Data'!$B$4:$B$185,0),MATCH('Data above threshold'!BX$4,'Raw Data'!$3:$3,0)-1),"NA"))</f>
        <v>3</v>
      </c>
      <c r="BW49" s="103" t="n">
        <f aca="true">IF(ISBLANK(OFFSET('Raw Data'!$A$3,MATCH('Data above threshold'!$A49,'Raw Data'!$B$4:$B$185,0),MATCH('Data above threshold'!BY$4,'Raw Data'!$3:$3,0)-1)),"", IFERROR($J49*OFFSET('Raw Data'!$A$3,MATCH('Data above threshold'!$A49,'Raw Data'!$B$4:$B$185,0),MATCH('Data above threshold'!BY$4,'Raw Data'!$3:$3,0)-1),"NA"))</f>
        <v>2</v>
      </c>
      <c r="BX49" s="103" t="n">
        <f aca="true">IF(ISBLANK(OFFSET('Raw Data'!$A$3,MATCH('Data above threshold'!$A49,'Raw Data'!$B$4:$B$185,0),MATCH('Data above threshold'!BZ$4,'Raw Data'!$3:$3,0)-1)),"", IFERROR($J49*OFFSET('Raw Data'!$A$3,MATCH('Data above threshold'!$A49,'Raw Data'!$B$4:$B$185,0),MATCH('Data above threshold'!BZ$4,'Raw Data'!$3:$3,0)-1),"NA"))</f>
        <v>5.5</v>
      </c>
      <c r="BY49" s="103" t="n">
        <f aca="true">IF(ISBLANK(OFFSET('Raw Data'!$A$3,MATCH('Data above threshold'!$A49,'Raw Data'!$B$4:$B$185,0),MATCH('Data above threshold'!CA$4,'Raw Data'!$3:$3,0)-1)),"", IFERROR($J49*OFFSET('Raw Data'!$A$3,MATCH('Data above threshold'!$A49,'Raw Data'!$B$4:$B$185,0),MATCH('Data above threshold'!CA$4,'Raw Data'!$3:$3,0)-1),"NA"))</f>
        <v>4</v>
      </c>
      <c r="BZ49" s="103" t="n">
        <f aca="true">IF(ISBLANK(OFFSET('Raw Data'!$A$3,MATCH('Data above threshold'!$A49,'Raw Data'!$B$4:$B$185,0),MATCH('Data above threshold'!CB$4,'Raw Data'!$3:$3,0)-1)),"", IFERROR($J49*OFFSET('Raw Data'!$A$3,MATCH('Data above threshold'!$A49,'Raw Data'!$B$4:$B$185,0),MATCH('Data above threshold'!CB$4,'Raw Data'!$3:$3,0)-1),"NA"))</f>
        <v>4</v>
      </c>
      <c r="CA49" s="103" t="n">
        <f aca="true">IF(ISBLANK(OFFSET('Raw Data'!$A$3,MATCH('Data above threshold'!$A49,'Raw Data'!$B$4:$B$185,0),MATCH('Data above threshold'!CC$4,'Raw Data'!$3:$3,0)-1)),"", IFERROR($J49*OFFSET('Raw Data'!$A$3,MATCH('Data above threshold'!$A49,'Raw Data'!$B$4:$B$185,0),MATCH('Data above threshold'!CC$4,'Raw Data'!$3:$3,0)-1),"NA"))</f>
        <v>5</v>
      </c>
      <c r="CB49" s="103" t="n">
        <f aca="true">IF(ISBLANK(OFFSET('Raw Data'!$A$3,MATCH('Data above threshold'!$A49,'Raw Data'!$B$4:$B$185,0),MATCH('Data above threshold'!CD$4,'Raw Data'!$3:$3,0)-1)),"", IFERROR($J49*OFFSET('Raw Data'!$A$3,MATCH('Data above threshold'!$A49,'Raw Data'!$B$4:$B$185,0),MATCH('Data above threshold'!CD$4,'Raw Data'!$3:$3,0)-1),"NA"))</f>
        <v>4</v>
      </c>
      <c r="CC49" s="103" t="n">
        <f aca="true">IF(ISBLANK(OFFSET('Raw Data'!$A$3,MATCH('Data above threshold'!$A49,'Raw Data'!$B$4:$B$185,0),MATCH('Data above threshold'!CE$4,'Raw Data'!$3:$3,0)-1)),"", IFERROR($J49*OFFSET('Raw Data'!$A$3,MATCH('Data above threshold'!$A49,'Raw Data'!$B$4:$B$185,0),MATCH('Data above threshold'!CE$4,'Raw Data'!$3:$3,0)-1),"NA"))</f>
        <v>4.5</v>
      </c>
      <c r="CD49" s="103" t="n">
        <f aca="true">IF(ISBLANK(OFFSET('Raw Data'!$A$3,MATCH('Data above threshold'!$A49,'Raw Data'!$B$4:$B$185,0),MATCH('Data above threshold'!CF$4,'Raw Data'!$3:$3,0)-1)),"", IFERROR($J49*OFFSET('Raw Data'!$A$3,MATCH('Data above threshold'!$A49,'Raw Data'!$B$4:$B$185,0),MATCH('Data above threshold'!CF$4,'Raw Data'!$3:$3,0)-1),"NA"))</f>
        <v>3</v>
      </c>
      <c r="CE49" s="103" t="n">
        <f aca="true">IF(ISBLANK(OFFSET('Raw Data'!$A$3,MATCH('Data above threshold'!$A49,'Raw Data'!$B$4:$B$185,0),MATCH('Data above threshold'!CG$4,'Raw Data'!$3:$3,0)-1)),"", IFERROR($J49*OFFSET('Raw Data'!$A$3,MATCH('Data above threshold'!$A49,'Raw Data'!$B$4:$B$185,0),MATCH('Data above threshold'!CG$4,'Raw Data'!$3:$3,0)-1),"NA"))</f>
        <v>4</v>
      </c>
      <c r="CF49" s="103" t="n">
        <f aca="true">IF(ISBLANK(OFFSET('Raw Data'!$A$3,MATCH('Data above threshold'!$A49,'Raw Data'!$B$4:$B$185,0),MATCH('Data above threshold'!CH$4,'Raw Data'!$3:$3,0)-1)),"", IFERROR($J49*OFFSET('Raw Data'!$A$3,MATCH('Data above threshold'!$A49,'Raw Data'!$B$4:$B$185,0),MATCH('Data above threshold'!CH$4,'Raw Data'!$3:$3,0)-1),"NA"))</f>
        <v>5</v>
      </c>
      <c r="CG49" s="103" t="str">
        <f aca="true">IF(ISBLANK(OFFSET('Raw Data'!$A$3,MATCH('Data above threshold'!$A49,'Raw Data'!$B$4:$B$185,0),MATCH('Data above threshold'!CI$4,'Raw Data'!$3:$3,0)-1)),"", IFERROR($J49*OFFSET('Raw Data'!$A$3,MATCH('Data above threshold'!$A49,'Raw Data'!$B$4:$B$185,0),MATCH('Data above threshold'!CI$4,'Raw Data'!$3:$3,0)-1),"NA"))</f>
        <v/>
      </c>
      <c r="CH49" s="103" t="n">
        <f aca="true">IF(ISBLANK(OFFSET('Raw Data'!$A$3,MATCH('Data above threshold'!$A49,'Raw Data'!$B$4:$B$185,0),MATCH('Data above threshold'!CJ$4,'Raw Data'!$3:$3,0)-1)),"", IFERROR($J49*OFFSET('Raw Data'!$A$3,MATCH('Data above threshold'!$A49,'Raw Data'!$B$4:$B$185,0),MATCH('Data above threshold'!CJ$4,'Raw Data'!$3:$3,0)-1),"NA"))</f>
        <v>5</v>
      </c>
      <c r="CI49" s="103" t="n">
        <f aca="true">IF(ISBLANK(OFFSET('Raw Data'!$A$3,MATCH('Data above threshold'!$A49,'Raw Data'!$B$4:$B$185,0),MATCH('Data above threshold'!CK$4,'Raw Data'!$3:$3,0)-1)),"", IFERROR($J49*OFFSET('Raw Data'!$A$3,MATCH('Data above threshold'!$A49,'Raw Data'!$B$4:$B$185,0),MATCH('Data above threshold'!CK$4,'Raw Data'!$3:$3,0)-1),"NA"))</f>
        <v>5</v>
      </c>
      <c r="CJ49" s="103" t="n">
        <f aca="true">IF(ISBLANK(OFFSET('Raw Data'!$A$3,MATCH('Data above threshold'!$A49,'Raw Data'!$B$4:$B$185,0),MATCH('Data above threshold'!CL$4,'Raw Data'!$3:$3,0)-1)),"", IFERROR($J49*OFFSET('Raw Data'!$A$3,MATCH('Data above threshold'!$A49,'Raw Data'!$B$4:$B$185,0),MATCH('Data above threshold'!CL$4,'Raw Data'!$3:$3,0)-1),"NA"))</f>
        <v>3</v>
      </c>
      <c r="CK49" s="103" t="n">
        <f aca="true">IF(ISBLANK(OFFSET('Raw Data'!$A$3,MATCH('Data above threshold'!$A49,'Raw Data'!$B$4:$B$185,0),MATCH('Data above threshold'!CM$4,'Raw Data'!$3:$3,0)-1)),"", IFERROR($J49*OFFSET('Raw Data'!$A$3,MATCH('Data above threshold'!$A49,'Raw Data'!$B$4:$B$185,0),MATCH('Data above threshold'!CM$4,'Raw Data'!$3:$3,0)-1),"NA"))</f>
        <v>5</v>
      </c>
      <c r="CL49" s="103" t="n">
        <f aca="true">IF(ISBLANK(OFFSET('Raw Data'!$A$3,MATCH('Data above threshold'!$A49,'Raw Data'!$B$4:$B$185,0),MATCH('Data above threshold'!CN$4,'Raw Data'!$3:$3,0)-1)),"", IFERROR($J49*OFFSET('Raw Data'!$A$3,MATCH('Data above threshold'!$A49,'Raw Data'!$B$4:$B$185,0),MATCH('Data above threshold'!CN$4,'Raw Data'!$3:$3,0)-1),"NA"))</f>
        <v>3.5</v>
      </c>
      <c r="CM49" s="103" t="n">
        <f aca="true">IF(ISBLANK(OFFSET('Raw Data'!$A$3,MATCH('Data above threshold'!$A49,'Raw Data'!$B$4:$B$185,0),MATCH('Data above threshold'!CO$4,'Raw Data'!$3:$3,0)-1)),"", IFERROR($J49*OFFSET('Raw Data'!$A$3,MATCH('Data above threshold'!$A49,'Raw Data'!$B$4:$B$185,0),MATCH('Data above threshold'!CO$4,'Raw Data'!$3:$3,0)-1),"NA"))</f>
        <v>6</v>
      </c>
      <c r="CN49" s="103" t="n">
        <f aca="true">IF(ISBLANK(OFFSET('Raw Data'!$A$3,MATCH('Data above threshold'!$A49,'Raw Data'!$B$4:$B$185,0),MATCH('Data above threshold'!CP$4,'Raw Data'!$3:$3,0)-1)),"", IFERROR($J49*OFFSET('Raw Data'!$A$3,MATCH('Data above threshold'!$A49,'Raw Data'!$B$4:$B$185,0),MATCH('Data above threshold'!CP$4,'Raw Data'!$3:$3,0)-1),"NA"))</f>
        <v>1</v>
      </c>
      <c r="CO49" s="103" t="n">
        <f aca="true">IF(ISBLANK(OFFSET('Raw Data'!$A$3,MATCH('Data above threshold'!$A49,'Raw Data'!$B$4:$B$185,0),MATCH('Data above threshold'!CQ$4,'Raw Data'!$3:$3,0)-1)),"", IFERROR($J49*OFFSET('Raw Data'!$A$3,MATCH('Data above threshold'!$A49,'Raw Data'!$B$4:$B$185,0),MATCH('Data above threshold'!CQ$4,'Raw Data'!$3:$3,0)-1),"NA"))</f>
        <v>3</v>
      </c>
      <c r="CP49" s="103" t="n">
        <f aca="true">IF(ISBLANK(OFFSET('Raw Data'!$A$3,MATCH('Data above threshold'!$A49,'Raw Data'!$B$4:$B$185,0),MATCH('Data above threshold'!CR$4,'Raw Data'!$3:$3,0)-1)),"", IFERROR($J49*OFFSET('Raw Data'!$A$3,MATCH('Data above threshold'!$A49,'Raw Data'!$B$4:$B$185,0),MATCH('Data above threshold'!CR$4,'Raw Data'!$3:$3,0)-1),"NA"))</f>
        <v>3</v>
      </c>
    </row>
    <row r="50" s="103" customFormat="true" ht="15.5" hidden="false" customHeight="false" outlineLevel="0" collapsed="false">
      <c r="A50" s="107" t="n">
        <v>2143</v>
      </c>
      <c r="B50" s="107" t="n">
        <v>4</v>
      </c>
      <c r="C50" s="103" t="str">
        <f aca="true">IF(ISBLANK(OFFSET('Raw Data'!$A$3,MATCH($A50,'Raw Data'!$B$4:$B$185,0),MATCH(C$4,'Raw Data'!$3:$3,0)-1)),"",OFFSET('Raw Data'!$A$3,MATCH($A50,'Raw Data'!$B$4:$B$185,0),MATCH(C$4,'Raw Data'!$3:$3,0)-1))</f>
        <v/>
      </c>
      <c r="D50" s="103" t="str">
        <f aca="true">IF(ISBLANK(OFFSET('Raw Data'!$A$3,MATCH($A50,'Raw Data'!$B$4:$B$185,0),MATCH(D$4,'Raw Data'!$3:$3,0)-1)),"",OFFSET('Raw Data'!$A$3,MATCH($A50,'Raw Data'!$B$4:$B$185,0),MATCH(D$4,'Raw Data'!$3:$3,0)-1))</f>
        <v>Expert assessment data - C.3.7</v>
      </c>
      <c r="E50" s="103" t="str">
        <f aca="true">IF(ISBLANK(OFFSET('Raw Data'!$A$3,MATCH($A50,'Raw Data'!$B$4:$B$185,0),MATCH(E$4,'Raw Data'!$3:$3,0)-1)),"",OFFSET('Raw Data'!$A$3,MATCH($A50,'Raw Data'!$B$4:$B$185,0),MATCH(E$4,'Raw Data'!$3:$3,0)-1))</f>
        <v>Expert assessment data -  As a consumer expert, how satisfied are you with the following in your country in 2020? - Regulatory authorities for safety</v>
      </c>
      <c r="F50" s="103" t="str">
        <f aca="true">IF(ISBLANK(OFFSET('Raw Data'!$A$3,MATCH($A50,'Raw Data'!$B$4:$B$185,0),MATCH(F$4,'Raw Data'!$3:$3,0)-1)),"",OFFSET('Raw Data'!$A$3,MATCH($A50,'Raw Data'!$B$4:$B$185,0),MATCH(F$4,'Raw Data'!$3:$3,0)-1))</f>
        <v/>
      </c>
      <c r="H50" s="103" t="str">
        <f aca="true">IF(ISBLANK(OFFSET('Raw Data'!$A$3,MATCH($A50,'Raw Data'!$B$4:$B$185,0),MATCH(H$4,'Raw Data'!$3:$3,0)-1)),"",OFFSET('Raw Data'!$A$3,MATCH($A50,'Raw Data'!$B$4:$B$185,0),MATCH(H$4,'Raw Data'!$3:$3,0)-1))</f>
        <v/>
      </c>
      <c r="I50" s="103" t="str">
        <f aca="true">IF(ISBLANK(OFFSET('Raw Data'!$A$3,MATCH($A50,'Raw Data'!$B$4:$B$185,0),MATCH(I$4,'Raw Data'!$3:$3,0)-1)),"",OFFSET('Raw Data'!$A$3,MATCH($A50,'Raw Data'!$B$4:$B$185,0),MATCH(I$4,'Raw Data'!$3:$3,0)-1))</f>
        <v>Plus</v>
      </c>
      <c r="J50" s="103" t="n">
        <f aca="false">IF(I50="","",IF(I50="Minus",-1,1))</f>
        <v>1</v>
      </c>
      <c r="K50" s="105" t="n">
        <f aca="false" t="array" ref="K50:K50">IFERROR(SKEW(IF(ISNUMBER(O50:CP50),O50:CP50,"")),"")</f>
        <v>0.0618730650537527</v>
      </c>
      <c r="L50" s="103" t="n">
        <f aca="true">IF(ISBLANK(OFFSET('Data above threshold'!$A$4,MATCH('Data above threshold'!$A50,'Data above threshold'!$A$5:$A$185,0),MATCH('Data above threshold'!N$4,'Data above threshold'!$4:$4,0)-1)),1,OFFSET('Data above threshold'!$A$4,MATCH('Data above threshold'!$A50,'Data above threshold'!$A$5:$A$185,0),MATCH('Data above threshold'!N$4,'Data above threshold'!$4:$4,0)-1))</f>
        <v>0</v>
      </c>
      <c r="M50" s="103" t="str">
        <f aca="true">IF(ISBLANK(OFFSET('Data above threshold'!$A$4,MATCH('Data above threshold'!$A50,'Data above threshold'!$A$5:$A$185,0),MATCH('Data above threshold'!O$4,'Data above threshold'!$4:$4,0)-1)),"",OFFSET('Data above threshold'!$A$4,MATCH('Data above threshold'!$A50,'Data above threshold'!$A$5:$A$185,0),MATCH('Data above threshold'!O$4,'Data above threshold'!$4:$4,0)-1))</f>
        <v/>
      </c>
      <c r="N50" s="106" t="n">
        <f aca="false" t="array" ref="N50:N50">IF(B50&lt;4,"",1-IFERROR(SUM(ISNUMBER(O50:CP50)*(1-$O$3:$CP$3))/COUNTIF($O$3:$CP$3,0),0))</f>
        <v>0.05</v>
      </c>
      <c r="O50" s="103" t="n">
        <f aca="true">IF(ISBLANK(OFFSET('Raw Data'!$A$3,MATCH('Data above threshold'!$A50,'Raw Data'!$B$4:$B$185,0),MATCH('Data above threshold'!Q$4,'Raw Data'!$3:$3,0)-1)),"", IFERROR($J50*OFFSET('Raw Data'!$A$3,MATCH('Data above threshold'!$A50,'Raw Data'!$B$4:$B$185,0),MATCH('Data above threshold'!Q$4,'Raw Data'!$3:$3,0)-1),"NA"))</f>
        <v>4.5</v>
      </c>
      <c r="P50" s="103" t="n">
        <f aca="true">IF(ISBLANK(OFFSET('Raw Data'!$A$3,MATCH('Data above threshold'!$A50,'Raw Data'!$B$4:$B$185,0),MATCH('Data above threshold'!R$4,'Raw Data'!$3:$3,0)-1)),"", IFERROR($J50*OFFSET('Raw Data'!$A$3,MATCH('Data above threshold'!$A50,'Raw Data'!$B$4:$B$185,0),MATCH('Data above threshold'!R$4,'Raw Data'!$3:$3,0)-1),"NA"))</f>
        <v>4.33</v>
      </c>
      <c r="Q50" s="103" t="n">
        <f aca="true">IF(ISBLANK(OFFSET('Raw Data'!$A$3,MATCH('Data above threshold'!$A50,'Raw Data'!$B$4:$B$185,0),MATCH('Data above threshold'!S$4,'Raw Data'!$3:$3,0)-1)),"", IFERROR($J50*OFFSET('Raw Data'!$A$3,MATCH('Data above threshold'!$A50,'Raw Data'!$B$4:$B$185,0),MATCH('Data above threshold'!S$4,'Raw Data'!$3:$3,0)-1),"NA"))</f>
        <v>3</v>
      </c>
      <c r="R50" s="103" t="n">
        <f aca="true">IF(ISBLANK(OFFSET('Raw Data'!$A$3,MATCH('Data above threshold'!$A50,'Raw Data'!$B$4:$B$185,0),MATCH('Data above threshold'!T$4,'Raw Data'!$3:$3,0)-1)),"", IFERROR($J50*OFFSET('Raw Data'!$A$3,MATCH('Data above threshold'!$A50,'Raw Data'!$B$4:$B$185,0),MATCH('Data above threshold'!T$4,'Raw Data'!$3:$3,0)-1),"NA"))</f>
        <v>3</v>
      </c>
      <c r="S50" s="103" t="n">
        <f aca="true">IF(ISBLANK(OFFSET('Raw Data'!$A$3,MATCH('Data above threshold'!$A50,'Raw Data'!$B$4:$B$185,0),MATCH('Data above threshold'!U$4,'Raw Data'!$3:$3,0)-1)),"", IFERROR($J50*OFFSET('Raw Data'!$A$3,MATCH('Data above threshold'!$A50,'Raw Data'!$B$4:$B$185,0),MATCH('Data above threshold'!U$4,'Raw Data'!$3:$3,0)-1),"NA"))</f>
        <v>5</v>
      </c>
      <c r="T50" s="103" t="n">
        <f aca="true">IF(ISBLANK(OFFSET('Raw Data'!$A$3,MATCH('Data above threshold'!$A50,'Raw Data'!$B$4:$B$185,0),MATCH('Data above threshold'!V$4,'Raw Data'!$3:$3,0)-1)),"", IFERROR($J50*OFFSET('Raw Data'!$A$3,MATCH('Data above threshold'!$A50,'Raw Data'!$B$4:$B$185,0),MATCH('Data above threshold'!V$4,'Raw Data'!$3:$3,0)-1),"NA"))</f>
        <v>5</v>
      </c>
      <c r="U50" s="103" t="n">
        <f aca="true">IF(ISBLANK(OFFSET('Raw Data'!$A$3,MATCH('Data above threshold'!$A50,'Raw Data'!$B$4:$B$185,0),MATCH('Data above threshold'!W$4,'Raw Data'!$3:$3,0)-1)),"", IFERROR($J50*OFFSET('Raw Data'!$A$3,MATCH('Data above threshold'!$A50,'Raw Data'!$B$4:$B$185,0),MATCH('Data above threshold'!W$4,'Raw Data'!$3:$3,0)-1),"NA"))</f>
        <v>5</v>
      </c>
      <c r="V50" s="103" t="n">
        <f aca="true">IF(ISBLANK(OFFSET('Raw Data'!$A$3,MATCH('Data above threshold'!$A50,'Raw Data'!$B$4:$B$185,0),MATCH('Data above threshold'!X$4,'Raw Data'!$3:$3,0)-1)),"", IFERROR($J50*OFFSET('Raw Data'!$A$3,MATCH('Data above threshold'!$A50,'Raw Data'!$B$4:$B$185,0),MATCH('Data above threshold'!X$4,'Raw Data'!$3:$3,0)-1),"NA"))</f>
        <v>3</v>
      </c>
      <c r="W50" s="103" t="str">
        <f aca="true">IF(ISBLANK(OFFSET('Raw Data'!$A$3,MATCH('Data above threshold'!$A50,'Raw Data'!$B$4:$B$185,0),MATCH('Data above threshold'!Y$4,'Raw Data'!$3:$3,0)-1)),"", IFERROR($J50*OFFSET('Raw Data'!$A$3,MATCH('Data above threshold'!$A50,'Raw Data'!$B$4:$B$185,0),MATCH('Data above threshold'!Y$4,'Raw Data'!$3:$3,0)-1),"NA"))</f>
        <v/>
      </c>
      <c r="X50" s="103" t="n">
        <f aca="true">IF(ISBLANK(OFFSET('Raw Data'!$A$3,MATCH('Data above threshold'!$A50,'Raw Data'!$B$4:$B$185,0),MATCH('Data above threshold'!Z$4,'Raw Data'!$3:$3,0)-1)),"", IFERROR($J50*OFFSET('Raw Data'!$A$3,MATCH('Data above threshold'!$A50,'Raw Data'!$B$4:$B$185,0),MATCH('Data above threshold'!Z$4,'Raw Data'!$3:$3,0)-1),"NA"))</f>
        <v>5</v>
      </c>
      <c r="Y50" s="103" t="n">
        <f aca="true">IF(ISBLANK(OFFSET('Raw Data'!$A$3,MATCH('Data above threshold'!$A50,'Raw Data'!$B$4:$B$185,0),MATCH('Data above threshold'!AA$4,'Raw Data'!$3:$3,0)-1)),"", IFERROR($J50*OFFSET('Raw Data'!$A$3,MATCH('Data above threshold'!$A50,'Raw Data'!$B$4:$B$185,0),MATCH('Data above threshold'!AA$4,'Raw Data'!$3:$3,0)-1),"NA"))</f>
        <v>5</v>
      </c>
      <c r="Z50" s="103" t="n">
        <f aca="true">IF(ISBLANK(OFFSET('Raw Data'!$A$3,MATCH('Data above threshold'!$A50,'Raw Data'!$B$4:$B$185,0),MATCH('Data above threshold'!AB$4,'Raw Data'!$3:$3,0)-1)),"", IFERROR($J50*OFFSET('Raw Data'!$A$3,MATCH('Data above threshold'!$A50,'Raw Data'!$B$4:$B$185,0),MATCH('Data above threshold'!AB$4,'Raw Data'!$3:$3,0)-1),"NA"))</f>
        <v>2</v>
      </c>
      <c r="AA50" s="103" t="n">
        <f aca="true">IF(ISBLANK(OFFSET('Raw Data'!$A$3,MATCH('Data above threshold'!$A50,'Raw Data'!$B$4:$B$185,0),MATCH('Data above threshold'!AC$4,'Raw Data'!$3:$3,0)-1)),"", IFERROR($J50*OFFSET('Raw Data'!$A$3,MATCH('Data above threshold'!$A50,'Raw Data'!$B$4:$B$185,0),MATCH('Data above threshold'!AC$4,'Raw Data'!$3:$3,0)-1),"NA"))</f>
        <v>2</v>
      </c>
      <c r="AB50" s="103" t="n">
        <f aca="true">IF(ISBLANK(OFFSET('Raw Data'!$A$3,MATCH('Data above threshold'!$A50,'Raw Data'!$B$4:$B$185,0),MATCH('Data above threshold'!AD$4,'Raw Data'!$3:$3,0)-1)),"", IFERROR($J50*OFFSET('Raw Data'!$A$3,MATCH('Data above threshold'!$A50,'Raw Data'!$B$4:$B$185,0),MATCH('Data above threshold'!AD$4,'Raw Data'!$3:$3,0)-1),"NA"))</f>
        <v>3</v>
      </c>
      <c r="AC50" s="103" t="n">
        <f aca="true">IF(ISBLANK(OFFSET('Raw Data'!$A$3,MATCH('Data above threshold'!$A50,'Raw Data'!$B$4:$B$185,0),MATCH('Data above threshold'!AE$4,'Raw Data'!$3:$3,0)-1)),"", IFERROR($J50*OFFSET('Raw Data'!$A$3,MATCH('Data above threshold'!$A50,'Raw Data'!$B$4:$B$185,0),MATCH('Data above threshold'!AE$4,'Raw Data'!$3:$3,0)-1),"NA"))</f>
        <v>3</v>
      </c>
      <c r="AD50" s="103" t="n">
        <f aca="true">IF(ISBLANK(OFFSET('Raw Data'!$A$3,MATCH('Data above threshold'!$A50,'Raw Data'!$B$4:$B$185,0),MATCH('Data above threshold'!AF$4,'Raw Data'!$3:$3,0)-1)),"", IFERROR($J50*OFFSET('Raw Data'!$A$3,MATCH('Data above threshold'!$A50,'Raw Data'!$B$4:$B$185,0),MATCH('Data above threshold'!AF$4,'Raw Data'!$3:$3,0)-1),"NA"))</f>
        <v>5</v>
      </c>
      <c r="AE50" s="103" t="n">
        <f aca="true">IF(ISBLANK(OFFSET('Raw Data'!$A$3,MATCH('Data above threshold'!$A50,'Raw Data'!$B$4:$B$185,0),MATCH('Data above threshold'!AG$4,'Raw Data'!$3:$3,0)-1)),"", IFERROR($J50*OFFSET('Raw Data'!$A$3,MATCH('Data above threshold'!$A50,'Raw Data'!$B$4:$B$185,0),MATCH('Data above threshold'!AG$4,'Raw Data'!$3:$3,0)-1),"NA"))</f>
        <v>3</v>
      </c>
      <c r="AF50" s="103" t="n">
        <f aca="true">IF(ISBLANK(OFFSET('Raw Data'!$A$3,MATCH('Data above threshold'!$A50,'Raw Data'!$B$4:$B$185,0),MATCH('Data above threshold'!AH$4,'Raw Data'!$3:$3,0)-1)),"", IFERROR($J50*OFFSET('Raw Data'!$A$3,MATCH('Data above threshold'!$A50,'Raw Data'!$B$4:$B$185,0),MATCH('Data above threshold'!AH$4,'Raw Data'!$3:$3,0)-1),"NA"))</f>
        <v>5</v>
      </c>
      <c r="AG50" s="103" t="n">
        <f aca="true">IF(ISBLANK(OFFSET('Raw Data'!$A$3,MATCH('Data above threshold'!$A50,'Raw Data'!$B$4:$B$185,0),MATCH('Data above threshold'!AI$4,'Raw Data'!$3:$3,0)-1)),"", IFERROR($J50*OFFSET('Raw Data'!$A$3,MATCH('Data above threshold'!$A50,'Raw Data'!$B$4:$B$185,0),MATCH('Data above threshold'!AI$4,'Raw Data'!$3:$3,0)-1),"NA"))</f>
        <v>4</v>
      </c>
      <c r="AH50" s="103" t="str">
        <f aca="true">IF(ISBLANK(OFFSET('Raw Data'!$A$3,MATCH('Data above threshold'!$A50,'Raw Data'!$B$4:$B$185,0),MATCH('Data above threshold'!AJ$4,'Raw Data'!$3:$3,0)-1)),"", IFERROR($J50*OFFSET('Raw Data'!$A$3,MATCH('Data above threshold'!$A50,'Raw Data'!$B$4:$B$185,0),MATCH('Data above threshold'!AJ$4,'Raw Data'!$3:$3,0)-1),"NA"))</f>
        <v/>
      </c>
      <c r="AI50" s="103" t="n">
        <f aca="true">IF(ISBLANK(OFFSET('Raw Data'!$A$3,MATCH('Data above threshold'!$A50,'Raw Data'!$B$4:$B$185,0),MATCH('Data above threshold'!AK$4,'Raw Data'!$3:$3,0)-1)),"", IFERROR($J50*OFFSET('Raw Data'!$A$3,MATCH('Data above threshold'!$A50,'Raw Data'!$B$4:$B$185,0),MATCH('Data above threshold'!AK$4,'Raw Data'!$3:$3,0)-1),"NA"))</f>
        <v>5</v>
      </c>
      <c r="AJ50" s="103" t="n">
        <f aca="true">IF(ISBLANK(OFFSET('Raw Data'!$A$3,MATCH('Data above threshold'!$A50,'Raw Data'!$B$4:$B$185,0),MATCH('Data above threshold'!AL$4,'Raw Data'!$3:$3,0)-1)),"", IFERROR($J50*OFFSET('Raw Data'!$A$3,MATCH('Data above threshold'!$A50,'Raw Data'!$B$4:$B$185,0),MATCH('Data above threshold'!AL$4,'Raw Data'!$3:$3,0)-1),"NA"))</f>
        <v>3</v>
      </c>
      <c r="AK50" s="103" t="n">
        <f aca="true">IF(ISBLANK(OFFSET('Raw Data'!$A$3,MATCH('Data above threshold'!$A50,'Raw Data'!$B$4:$B$185,0),MATCH('Data above threshold'!AM$4,'Raw Data'!$3:$3,0)-1)),"", IFERROR($J50*OFFSET('Raw Data'!$A$3,MATCH('Data above threshold'!$A50,'Raw Data'!$B$4:$B$185,0),MATCH('Data above threshold'!AM$4,'Raw Data'!$3:$3,0)-1),"NA"))</f>
        <v>5</v>
      </c>
      <c r="AL50" s="103" t="str">
        <f aca="true">IF(ISBLANK(OFFSET('Raw Data'!$A$3,MATCH('Data above threshold'!$A50,'Raw Data'!$B$4:$B$185,0),MATCH('Data above threshold'!AN$4,'Raw Data'!$3:$3,0)-1)),"", IFERROR($J50*OFFSET('Raw Data'!$A$3,MATCH('Data above threshold'!$A50,'Raw Data'!$B$4:$B$185,0),MATCH('Data above threshold'!AN$4,'Raw Data'!$3:$3,0)-1),"NA"))</f>
        <v/>
      </c>
      <c r="AM50" s="103" t="n">
        <f aca="true">IF(ISBLANK(OFFSET('Raw Data'!$A$3,MATCH('Data above threshold'!$A50,'Raw Data'!$B$4:$B$185,0),MATCH('Data above threshold'!AO$4,'Raw Data'!$3:$3,0)-1)),"", IFERROR($J50*OFFSET('Raw Data'!$A$3,MATCH('Data above threshold'!$A50,'Raw Data'!$B$4:$B$185,0),MATCH('Data above threshold'!AO$4,'Raw Data'!$3:$3,0)-1),"NA"))</f>
        <v>3</v>
      </c>
      <c r="AN50" s="103" t="n">
        <f aca="true">IF(ISBLANK(OFFSET('Raw Data'!$A$3,MATCH('Data above threshold'!$A50,'Raw Data'!$B$4:$B$185,0),MATCH('Data above threshold'!AP$4,'Raw Data'!$3:$3,0)-1)),"", IFERROR($J50*OFFSET('Raw Data'!$A$3,MATCH('Data above threshold'!$A50,'Raw Data'!$B$4:$B$185,0),MATCH('Data above threshold'!AP$4,'Raw Data'!$3:$3,0)-1),"NA"))</f>
        <v>3</v>
      </c>
      <c r="AO50" s="103" t="n">
        <f aca="true">IF(ISBLANK(OFFSET('Raw Data'!$A$3,MATCH('Data above threshold'!$A50,'Raw Data'!$B$4:$B$185,0),MATCH('Data above threshold'!AQ$4,'Raw Data'!$3:$3,0)-1)),"", IFERROR($J50*OFFSET('Raw Data'!$A$3,MATCH('Data above threshold'!$A50,'Raw Data'!$B$4:$B$185,0),MATCH('Data above threshold'!AQ$4,'Raw Data'!$3:$3,0)-1),"NA"))</f>
        <v>5</v>
      </c>
      <c r="AP50" s="103" t="n">
        <f aca="true">IF(ISBLANK(OFFSET('Raw Data'!$A$3,MATCH('Data above threshold'!$A50,'Raw Data'!$B$4:$B$185,0),MATCH('Data above threshold'!AR$4,'Raw Data'!$3:$3,0)-1)),"", IFERROR($J50*OFFSET('Raw Data'!$A$3,MATCH('Data above threshold'!$A50,'Raw Data'!$B$4:$B$185,0),MATCH('Data above threshold'!AR$4,'Raw Data'!$3:$3,0)-1),"NA"))</f>
        <v>2</v>
      </c>
      <c r="AQ50" s="103" t="n">
        <f aca="true">IF(ISBLANK(OFFSET('Raw Data'!$A$3,MATCH('Data above threshold'!$A50,'Raw Data'!$B$4:$B$185,0),MATCH('Data above threshold'!AS$4,'Raw Data'!$3:$3,0)-1)),"", IFERROR($J50*OFFSET('Raw Data'!$A$3,MATCH('Data above threshold'!$A50,'Raw Data'!$B$4:$B$185,0),MATCH('Data above threshold'!AS$4,'Raw Data'!$3:$3,0)-1),"NA"))</f>
        <v>3</v>
      </c>
      <c r="AR50" s="103" t="n">
        <f aca="true">IF(ISBLANK(OFFSET('Raw Data'!$A$3,MATCH('Data above threshold'!$A50,'Raw Data'!$B$4:$B$185,0),MATCH('Data above threshold'!AT$4,'Raw Data'!$3:$3,0)-1)),"", IFERROR($J50*OFFSET('Raw Data'!$A$3,MATCH('Data above threshold'!$A50,'Raw Data'!$B$4:$B$185,0),MATCH('Data above threshold'!AT$4,'Raw Data'!$3:$3,0)-1),"NA"))</f>
        <v>3</v>
      </c>
      <c r="AS50" s="103" t="n">
        <f aca="true">IF(ISBLANK(OFFSET('Raw Data'!$A$3,MATCH('Data above threshold'!$A50,'Raw Data'!$B$4:$B$185,0),MATCH('Data above threshold'!AU$4,'Raw Data'!$3:$3,0)-1)),"", IFERROR($J50*OFFSET('Raw Data'!$A$3,MATCH('Data above threshold'!$A50,'Raw Data'!$B$4:$B$185,0),MATCH('Data above threshold'!AU$4,'Raw Data'!$3:$3,0)-1),"NA"))</f>
        <v>2</v>
      </c>
      <c r="AT50" s="103" t="n">
        <f aca="true">IF(ISBLANK(OFFSET('Raw Data'!$A$3,MATCH('Data above threshold'!$A50,'Raw Data'!$B$4:$B$185,0),MATCH('Data above threshold'!AV$4,'Raw Data'!$3:$3,0)-1)),"", IFERROR($J50*OFFSET('Raw Data'!$A$3,MATCH('Data above threshold'!$A50,'Raw Data'!$B$4:$B$185,0),MATCH('Data above threshold'!AV$4,'Raw Data'!$3:$3,0)-1),"NA"))</f>
        <v>3.5</v>
      </c>
      <c r="AU50" s="103" t="n">
        <f aca="true">IF(ISBLANK(OFFSET('Raw Data'!$A$3,MATCH('Data above threshold'!$A50,'Raw Data'!$B$4:$B$185,0),MATCH('Data above threshold'!AW$4,'Raw Data'!$3:$3,0)-1)),"", IFERROR($J50*OFFSET('Raw Data'!$A$3,MATCH('Data above threshold'!$A50,'Raw Data'!$B$4:$B$185,0),MATCH('Data above threshold'!AW$4,'Raw Data'!$3:$3,0)-1),"NA"))</f>
        <v>4.27</v>
      </c>
      <c r="AV50" s="103" t="n">
        <f aca="true">IF(ISBLANK(OFFSET('Raw Data'!$A$3,MATCH('Data above threshold'!$A50,'Raw Data'!$B$4:$B$185,0),MATCH('Data above threshold'!AX$4,'Raw Data'!$3:$3,0)-1)),"", IFERROR($J50*OFFSET('Raw Data'!$A$3,MATCH('Data above threshold'!$A50,'Raw Data'!$B$4:$B$185,0),MATCH('Data above threshold'!AX$4,'Raw Data'!$3:$3,0)-1),"NA"))</f>
        <v>5</v>
      </c>
      <c r="AW50" s="103" t="n">
        <f aca="true">IF(ISBLANK(OFFSET('Raw Data'!$A$3,MATCH('Data above threshold'!$A50,'Raw Data'!$B$4:$B$185,0),MATCH('Data above threshold'!AY$4,'Raw Data'!$3:$3,0)-1)),"", IFERROR($J50*OFFSET('Raw Data'!$A$3,MATCH('Data above threshold'!$A50,'Raw Data'!$B$4:$B$185,0),MATCH('Data above threshold'!AY$4,'Raw Data'!$3:$3,0)-1),"NA"))</f>
        <v>4</v>
      </c>
      <c r="AX50" s="103" t="n">
        <f aca="true">IF(ISBLANK(OFFSET('Raw Data'!$A$3,MATCH('Data above threshold'!$A50,'Raw Data'!$B$4:$B$185,0),MATCH('Data above threshold'!AZ$4,'Raw Data'!$3:$3,0)-1)),"", IFERROR($J50*OFFSET('Raw Data'!$A$3,MATCH('Data above threshold'!$A50,'Raw Data'!$B$4:$B$185,0),MATCH('Data above threshold'!AZ$4,'Raw Data'!$3:$3,0)-1),"NA"))</f>
        <v>4</v>
      </c>
      <c r="AY50" s="103" t="n">
        <f aca="true">IF(ISBLANK(OFFSET('Raw Data'!$A$3,MATCH('Data above threshold'!$A50,'Raw Data'!$B$4:$B$185,0),MATCH('Data above threshold'!BA$4,'Raw Data'!$3:$3,0)-1)),"", IFERROR($J50*OFFSET('Raw Data'!$A$3,MATCH('Data above threshold'!$A50,'Raw Data'!$B$4:$B$185,0),MATCH('Data above threshold'!BA$4,'Raw Data'!$3:$3,0)-1),"NA"))</f>
        <v>4.5</v>
      </c>
      <c r="AZ50" s="103" t="n">
        <f aca="true">IF(ISBLANK(OFFSET('Raw Data'!$A$3,MATCH('Data above threshold'!$A50,'Raw Data'!$B$4:$B$185,0),MATCH('Data above threshold'!BB$4,'Raw Data'!$3:$3,0)-1)),"", IFERROR($J50*OFFSET('Raw Data'!$A$3,MATCH('Data above threshold'!$A50,'Raw Data'!$B$4:$B$185,0),MATCH('Data above threshold'!BB$4,'Raw Data'!$3:$3,0)-1),"NA"))</f>
        <v>5</v>
      </c>
      <c r="BA50" s="103" t="n">
        <f aca="true">IF(ISBLANK(OFFSET('Raw Data'!$A$3,MATCH('Data above threshold'!$A50,'Raw Data'!$B$4:$B$185,0),MATCH('Data above threshold'!BC$4,'Raw Data'!$3:$3,0)-1)),"", IFERROR($J50*OFFSET('Raw Data'!$A$3,MATCH('Data above threshold'!$A50,'Raw Data'!$B$4:$B$185,0),MATCH('Data above threshold'!BC$4,'Raw Data'!$3:$3,0)-1),"NA"))</f>
        <v>4</v>
      </c>
      <c r="BB50" s="103" t="n">
        <f aca="true">IF(ISBLANK(OFFSET('Raw Data'!$A$3,MATCH('Data above threshold'!$A50,'Raw Data'!$B$4:$B$185,0),MATCH('Data above threshold'!BD$4,'Raw Data'!$3:$3,0)-1)),"", IFERROR($J50*OFFSET('Raw Data'!$A$3,MATCH('Data above threshold'!$A50,'Raw Data'!$B$4:$B$185,0),MATCH('Data above threshold'!BD$4,'Raw Data'!$3:$3,0)-1),"NA"))</f>
        <v>2</v>
      </c>
      <c r="BC50" s="103" t="n">
        <f aca="true">IF(ISBLANK(OFFSET('Raw Data'!$A$3,MATCH('Data above threshold'!$A50,'Raw Data'!$B$4:$B$185,0),MATCH('Data above threshold'!BE$4,'Raw Data'!$3:$3,0)-1)),"", IFERROR($J50*OFFSET('Raw Data'!$A$3,MATCH('Data above threshold'!$A50,'Raw Data'!$B$4:$B$185,0),MATCH('Data above threshold'!BE$4,'Raw Data'!$3:$3,0)-1),"NA"))</f>
        <v>4.33</v>
      </c>
      <c r="BD50" s="103" t="n">
        <f aca="true">IF(ISBLANK(OFFSET('Raw Data'!$A$3,MATCH('Data above threshold'!$A50,'Raw Data'!$B$4:$B$185,0),MATCH('Data above threshold'!BF$4,'Raw Data'!$3:$3,0)-1)),"", IFERROR($J50*OFFSET('Raw Data'!$A$3,MATCH('Data above threshold'!$A50,'Raw Data'!$B$4:$B$185,0),MATCH('Data above threshold'!BF$4,'Raw Data'!$3:$3,0)-1),"NA"))</f>
        <v>2</v>
      </c>
      <c r="BE50" s="103" t="n">
        <f aca="true">IF(ISBLANK(OFFSET('Raw Data'!$A$3,MATCH('Data above threshold'!$A50,'Raw Data'!$B$4:$B$185,0),MATCH('Data above threshold'!BG$4,'Raw Data'!$3:$3,0)-1)),"", IFERROR($J50*OFFSET('Raw Data'!$A$3,MATCH('Data above threshold'!$A50,'Raw Data'!$B$4:$B$185,0),MATCH('Data above threshold'!BG$4,'Raw Data'!$3:$3,0)-1),"NA"))</f>
        <v>3</v>
      </c>
      <c r="BF50" s="103" t="n">
        <f aca="true">IF(ISBLANK(OFFSET('Raw Data'!$A$3,MATCH('Data above threshold'!$A50,'Raw Data'!$B$4:$B$185,0),MATCH('Data above threshold'!BH$4,'Raw Data'!$3:$3,0)-1)),"", IFERROR($J50*OFFSET('Raw Data'!$A$3,MATCH('Data above threshold'!$A50,'Raw Data'!$B$4:$B$185,0),MATCH('Data above threshold'!BH$4,'Raw Data'!$3:$3,0)-1),"NA"))</f>
        <v>3</v>
      </c>
      <c r="BG50" s="103" t="str">
        <f aca="true">IF(ISBLANK(OFFSET('Raw Data'!$A$3,MATCH('Data above threshold'!$A50,'Raw Data'!$B$4:$B$185,0),MATCH('Data above threshold'!BI$4,'Raw Data'!$3:$3,0)-1)),"", IFERROR($J50*OFFSET('Raw Data'!$A$3,MATCH('Data above threshold'!$A50,'Raw Data'!$B$4:$B$185,0),MATCH('Data above threshold'!BI$4,'Raw Data'!$3:$3,0)-1),"NA"))</f>
        <v/>
      </c>
      <c r="BH50" s="103" t="n">
        <f aca="true">IF(ISBLANK(OFFSET('Raw Data'!$A$3,MATCH('Data above threshold'!$A50,'Raw Data'!$B$4:$B$185,0),MATCH('Data above threshold'!BJ$4,'Raw Data'!$3:$3,0)-1)),"", IFERROR($J50*OFFSET('Raw Data'!$A$3,MATCH('Data above threshold'!$A50,'Raw Data'!$B$4:$B$185,0),MATCH('Data above threshold'!BJ$4,'Raw Data'!$3:$3,0)-1),"NA"))</f>
        <v>1</v>
      </c>
      <c r="BI50" s="103" t="n">
        <f aca="true">IF(ISBLANK(OFFSET('Raw Data'!$A$3,MATCH('Data above threshold'!$A50,'Raw Data'!$B$4:$B$185,0),MATCH('Data above threshold'!BK$4,'Raw Data'!$3:$3,0)-1)),"", IFERROR($J50*OFFSET('Raw Data'!$A$3,MATCH('Data above threshold'!$A50,'Raw Data'!$B$4:$B$185,0),MATCH('Data above threshold'!BK$4,'Raw Data'!$3:$3,0)-1),"NA"))</f>
        <v>5</v>
      </c>
      <c r="BJ50" s="103" t="n">
        <f aca="true">IF(ISBLANK(OFFSET('Raw Data'!$A$3,MATCH('Data above threshold'!$A50,'Raw Data'!$B$4:$B$185,0),MATCH('Data above threshold'!BL$4,'Raw Data'!$3:$3,0)-1)),"", IFERROR($J50*OFFSET('Raw Data'!$A$3,MATCH('Data above threshold'!$A50,'Raw Data'!$B$4:$B$185,0),MATCH('Data above threshold'!BL$4,'Raw Data'!$3:$3,0)-1),"NA"))</f>
        <v>3</v>
      </c>
      <c r="BK50" s="103" t="n">
        <f aca="true">IF(ISBLANK(OFFSET('Raw Data'!$A$3,MATCH('Data above threshold'!$A50,'Raw Data'!$B$4:$B$185,0),MATCH('Data above threshold'!BM$4,'Raw Data'!$3:$3,0)-1)),"", IFERROR($J50*OFFSET('Raw Data'!$A$3,MATCH('Data above threshold'!$A50,'Raw Data'!$B$4:$B$185,0),MATCH('Data above threshold'!BM$4,'Raw Data'!$3:$3,0)-1),"NA"))</f>
        <v>3</v>
      </c>
      <c r="BL50" s="103" t="n">
        <f aca="true">IF(ISBLANK(OFFSET('Raw Data'!$A$3,MATCH('Data above threshold'!$A50,'Raw Data'!$B$4:$B$185,0),MATCH('Data above threshold'!BN$4,'Raw Data'!$3:$3,0)-1)),"", IFERROR($J50*OFFSET('Raw Data'!$A$3,MATCH('Data above threshold'!$A50,'Raw Data'!$B$4:$B$185,0),MATCH('Data above threshold'!BN$4,'Raw Data'!$3:$3,0)-1),"NA"))</f>
        <v>5.5</v>
      </c>
      <c r="BM50" s="103" t="n">
        <f aca="true">IF(ISBLANK(OFFSET('Raw Data'!$A$3,MATCH('Data above threshold'!$A50,'Raw Data'!$B$4:$B$185,0),MATCH('Data above threshold'!BO$4,'Raw Data'!$3:$3,0)-1)),"", IFERROR($J50*OFFSET('Raw Data'!$A$3,MATCH('Data above threshold'!$A50,'Raw Data'!$B$4:$B$185,0),MATCH('Data above threshold'!BO$4,'Raw Data'!$3:$3,0)-1),"NA"))</f>
        <v>5</v>
      </c>
      <c r="BN50" s="103" t="n">
        <f aca="true">IF(ISBLANK(OFFSET('Raw Data'!$A$3,MATCH('Data above threshold'!$A50,'Raw Data'!$B$4:$B$185,0),MATCH('Data above threshold'!BP$4,'Raw Data'!$3:$3,0)-1)),"", IFERROR($J50*OFFSET('Raw Data'!$A$3,MATCH('Data above threshold'!$A50,'Raw Data'!$B$4:$B$185,0),MATCH('Data above threshold'!BP$4,'Raw Data'!$3:$3,0)-1),"NA"))</f>
        <v>3</v>
      </c>
      <c r="BO50" s="103" t="n">
        <f aca="true">IF(ISBLANK(OFFSET('Raw Data'!$A$3,MATCH('Data above threshold'!$A50,'Raw Data'!$B$4:$B$185,0),MATCH('Data above threshold'!BQ$4,'Raw Data'!$3:$3,0)-1)),"", IFERROR($J50*OFFSET('Raw Data'!$A$3,MATCH('Data above threshold'!$A50,'Raw Data'!$B$4:$B$185,0),MATCH('Data above threshold'!BQ$4,'Raw Data'!$3:$3,0)-1),"NA"))</f>
        <v>3</v>
      </c>
      <c r="BP50" s="103" t="n">
        <f aca="true">IF(ISBLANK(OFFSET('Raw Data'!$A$3,MATCH('Data above threshold'!$A50,'Raw Data'!$B$4:$B$185,0),MATCH('Data above threshold'!BR$4,'Raw Data'!$3:$3,0)-1)),"", IFERROR($J50*OFFSET('Raw Data'!$A$3,MATCH('Data above threshold'!$A50,'Raw Data'!$B$4:$B$185,0),MATCH('Data above threshold'!BR$4,'Raw Data'!$3:$3,0)-1),"NA"))</f>
        <v>4</v>
      </c>
      <c r="BQ50" s="103" t="n">
        <f aca="true">IF(ISBLANK(OFFSET('Raw Data'!$A$3,MATCH('Data above threshold'!$A50,'Raw Data'!$B$4:$B$185,0),MATCH('Data above threshold'!BS$4,'Raw Data'!$3:$3,0)-1)),"", IFERROR($J50*OFFSET('Raw Data'!$A$3,MATCH('Data above threshold'!$A50,'Raw Data'!$B$4:$B$185,0),MATCH('Data above threshold'!BS$4,'Raw Data'!$3:$3,0)-1),"NA"))</f>
        <v>2</v>
      </c>
      <c r="BR50" s="103" t="n">
        <f aca="true">IF(ISBLANK(OFFSET('Raw Data'!$A$3,MATCH('Data above threshold'!$A50,'Raw Data'!$B$4:$B$185,0),MATCH('Data above threshold'!BT$4,'Raw Data'!$3:$3,0)-1)),"", IFERROR($J50*OFFSET('Raw Data'!$A$3,MATCH('Data above threshold'!$A50,'Raw Data'!$B$4:$B$185,0),MATCH('Data above threshold'!BT$4,'Raw Data'!$3:$3,0)-1),"NA"))</f>
        <v>3</v>
      </c>
      <c r="BS50" s="103" t="n">
        <f aca="true">IF(ISBLANK(OFFSET('Raw Data'!$A$3,MATCH('Data above threshold'!$A50,'Raw Data'!$B$4:$B$185,0),MATCH('Data above threshold'!BU$4,'Raw Data'!$3:$3,0)-1)),"", IFERROR($J50*OFFSET('Raw Data'!$A$3,MATCH('Data above threshold'!$A50,'Raw Data'!$B$4:$B$185,0),MATCH('Data above threshold'!BU$4,'Raw Data'!$3:$3,0)-1),"NA"))</f>
        <v>4</v>
      </c>
      <c r="BT50" s="103" t="n">
        <f aca="true">IF(ISBLANK(OFFSET('Raw Data'!$A$3,MATCH('Data above threshold'!$A50,'Raw Data'!$B$4:$B$185,0),MATCH('Data above threshold'!BV$4,'Raw Data'!$3:$3,0)-1)),"", IFERROR($J50*OFFSET('Raw Data'!$A$3,MATCH('Data above threshold'!$A50,'Raw Data'!$B$4:$B$185,0),MATCH('Data above threshold'!BV$4,'Raw Data'!$3:$3,0)-1),"NA"))</f>
        <v>2</v>
      </c>
      <c r="BU50" s="103" t="n">
        <f aca="true">IF(ISBLANK(OFFSET('Raw Data'!$A$3,MATCH('Data above threshold'!$A50,'Raw Data'!$B$4:$B$185,0),MATCH('Data above threshold'!BW$4,'Raw Data'!$3:$3,0)-1)),"", IFERROR($J50*OFFSET('Raw Data'!$A$3,MATCH('Data above threshold'!$A50,'Raw Data'!$B$4:$B$185,0),MATCH('Data above threshold'!BW$4,'Raw Data'!$3:$3,0)-1),"NA"))</f>
        <v>6</v>
      </c>
      <c r="BV50" s="103" t="n">
        <f aca="true">IF(ISBLANK(OFFSET('Raw Data'!$A$3,MATCH('Data above threshold'!$A50,'Raw Data'!$B$4:$B$185,0),MATCH('Data above threshold'!BX$4,'Raw Data'!$3:$3,0)-1)),"", IFERROR($J50*OFFSET('Raw Data'!$A$3,MATCH('Data above threshold'!$A50,'Raw Data'!$B$4:$B$185,0),MATCH('Data above threshold'!BX$4,'Raw Data'!$3:$3,0)-1),"NA"))</f>
        <v>3</v>
      </c>
      <c r="BW50" s="103" t="n">
        <f aca="true">IF(ISBLANK(OFFSET('Raw Data'!$A$3,MATCH('Data above threshold'!$A50,'Raw Data'!$B$4:$B$185,0),MATCH('Data above threshold'!BY$4,'Raw Data'!$3:$3,0)-1)),"", IFERROR($J50*OFFSET('Raw Data'!$A$3,MATCH('Data above threshold'!$A50,'Raw Data'!$B$4:$B$185,0),MATCH('Data above threshold'!BY$4,'Raw Data'!$3:$3,0)-1),"NA"))</f>
        <v>2</v>
      </c>
      <c r="BX50" s="103" t="n">
        <f aca="true">IF(ISBLANK(OFFSET('Raw Data'!$A$3,MATCH('Data above threshold'!$A50,'Raw Data'!$B$4:$B$185,0),MATCH('Data above threshold'!BZ$4,'Raw Data'!$3:$3,0)-1)),"", IFERROR($J50*OFFSET('Raw Data'!$A$3,MATCH('Data above threshold'!$A50,'Raw Data'!$B$4:$B$185,0),MATCH('Data above threshold'!BZ$4,'Raw Data'!$3:$3,0)-1),"NA"))</f>
        <v>5.5</v>
      </c>
      <c r="BY50" s="103" t="n">
        <f aca="true">IF(ISBLANK(OFFSET('Raw Data'!$A$3,MATCH('Data above threshold'!$A50,'Raw Data'!$B$4:$B$185,0),MATCH('Data above threshold'!CA$4,'Raw Data'!$3:$3,0)-1)),"", IFERROR($J50*OFFSET('Raw Data'!$A$3,MATCH('Data above threshold'!$A50,'Raw Data'!$B$4:$B$185,0),MATCH('Data above threshold'!CA$4,'Raw Data'!$3:$3,0)-1),"NA"))</f>
        <v>4</v>
      </c>
      <c r="BZ50" s="103" t="n">
        <f aca="true">IF(ISBLANK(OFFSET('Raw Data'!$A$3,MATCH('Data above threshold'!$A50,'Raw Data'!$B$4:$B$185,0),MATCH('Data above threshold'!CB$4,'Raw Data'!$3:$3,0)-1)),"", IFERROR($J50*OFFSET('Raw Data'!$A$3,MATCH('Data above threshold'!$A50,'Raw Data'!$B$4:$B$185,0),MATCH('Data above threshold'!CB$4,'Raw Data'!$3:$3,0)-1),"NA"))</f>
        <v>4</v>
      </c>
      <c r="CA50" s="103" t="n">
        <f aca="true">IF(ISBLANK(OFFSET('Raw Data'!$A$3,MATCH('Data above threshold'!$A50,'Raw Data'!$B$4:$B$185,0),MATCH('Data above threshold'!CC$4,'Raw Data'!$3:$3,0)-1)),"", IFERROR($J50*OFFSET('Raw Data'!$A$3,MATCH('Data above threshold'!$A50,'Raw Data'!$B$4:$B$185,0),MATCH('Data above threshold'!CC$4,'Raw Data'!$3:$3,0)-1),"NA"))</f>
        <v>4</v>
      </c>
      <c r="CB50" s="103" t="n">
        <f aca="true">IF(ISBLANK(OFFSET('Raw Data'!$A$3,MATCH('Data above threshold'!$A50,'Raw Data'!$B$4:$B$185,0),MATCH('Data above threshold'!CD$4,'Raw Data'!$3:$3,0)-1)),"", IFERROR($J50*OFFSET('Raw Data'!$A$3,MATCH('Data above threshold'!$A50,'Raw Data'!$B$4:$B$185,0),MATCH('Data above threshold'!CD$4,'Raw Data'!$3:$3,0)-1),"NA"))</f>
        <v>5</v>
      </c>
      <c r="CC50" s="103" t="n">
        <f aca="true">IF(ISBLANK(OFFSET('Raw Data'!$A$3,MATCH('Data above threshold'!$A50,'Raw Data'!$B$4:$B$185,0),MATCH('Data above threshold'!CE$4,'Raw Data'!$3:$3,0)-1)),"", IFERROR($J50*OFFSET('Raw Data'!$A$3,MATCH('Data above threshold'!$A50,'Raw Data'!$B$4:$B$185,0),MATCH('Data above threshold'!CE$4,'Raw Data'!$3:$3,0)-1),"NA"))</f>
        <v>3</v>
      </c>
      <c r="CD50" s="103" t="n">
        <f aca="true">IF(ISBLANK(OFFSET('Raw Data'!$A$3,MATCH('Data above threshold'!$A50,'Raw Data'!$B$4:$B$185,0),MATCH('Data above threshold'!CF$4,'Raw Data'!$3:$3,0)-1)),"", IFERROR($J50*OFFSET('Raw Data'!$A$3,MATCH('Data above threshold'!$A50,'Raw Data'!$B$4:$B$185,0),MATCH('Data above threshold'!CF$4,'Raw Data'!$3:$3,0)-1),"NA"))</f>
        <v>3</v>
      </c>
      <c r="CE50" s="103" t="n">
        <f aca="true">IF(ISBLANK(OFFSET('Raw Data'!$A$3,MATCH('Data above threshold'!$A50,'Raw Data'!$B$4:$B$185,0),MATCH('Data above threshold'!CG$4,'Raw Data'!$3:$3,0)-1)),"", IFERROR($J50*OFFSET('Raw Data'!$A$3,MATCH('Data above threshold'!$A50,'Raw Data'!$B$4:$B$185,0),MATCH('Data above threshold'!CG$4,'Raw Data'!$3:$3,0)-1),"NA"))</f>
        <v>3</v>
      </c>
      <c r="CF50" s="103" t="n">
        <f aca="true">IF(ISBLANK(OFFSET('Raw Data'!$A$3,MATCH('Data above threshold'!$A50,'Raw Data'!$B$4:$B$185,0),MATCH('Data above threshold'!CH$4,'Raw Data'!$3:$3,0)-1)),"", IFERROR($J50*OFFSET('Raw Data'!$A$3,MATCH('Data above threshold'!$A50,'Raw Data'!$B$4:$B$185,0),MATCH('Data above threshold'!CH$4,'Raw Data'!$3:$3,0)-1),"NA"))</f>
        <v>5</v>
      </c>
      <c r="CG50" s="103" t="n">
        <f aca="true">IF(ISBLANK(OFFSET('Raw Data'!$A$3,MATCH('Data above threshold'!$A50,'Raw Data'!$B$4:$B$185,0),MATCH('Data above threshold'!CI$4,'Raw Data'!$3:$3,0)-1)),"", IFERROR($J50*OFFSET('Raw Data'!$A$3,MATCH('Data above threshold'!$A50,'Raw Data'!$B$4:$B$185,0),MATCH('Data above threshold'!CI$4,'Raw Data'!$3:$3,0)-1),"NA"))</f>
        <v>3</v>
      </c>
      <c r="CH50" s="103" t="n">
        <f aca="true">IF(ISBLANK(OFFSET('Raw Data'!$A$3,MATCH('Data above threshold'!$A50,'Raw Data'!$B$4:$B$185,0),MATCH('Data above threshold'!CJ$4,'Raw Data'!$3:$3,0)-1)),"", IFERROR($J50*OFFSET('Raw Data'!$A$3,MATCH('Data above threshold'!$A50,'Raw Data'!$B$4:$B$185,0),MATCH('Data above threshold'!CJ$4,'Raw Data'!$3:$3,0)-1),"NA"))</f>
        <v>5</v>
      </c>
      <c r="CI50" s="103" t="n">
        <f aca="true">IF(ISBLANK(OFFSET('Raw Data'!$A$3,MATCH('Data above threshold'!$A50,'Raw Data'!$B$4:$B$185,0),MATCH('Data above threshold'!CK$4,'Raw Data'!$3:$3,0)-1)),"", IFERROR($J50*OFFSET('Raw Data'!$A$3,MATCH('Data above threshold'!$A50,'Raw Data'!$B$4:$B$185,0),MATCH('Data above threshold'!CK$4,'Raw Data'!$3:$3,0)-1),"NA"))</f>
        <v>3</v>
      </c>
      <c r="CJ50" s="103" t="n">
        <f aca="true">IF(ISBLANK(OFFSET('Raw Data'!$A$3,MATCH('Data above threshold'!$A50,'Raw Data'!$B$4:$B$185,0),MATCH('Data above threshold'!CL$4,'Raw Data'!$3:$3,0)-1)),"", IFERROR($J50*OFFSET('Raw Data'!$A$3,MATCH('Data above threshold'!$A50,'Raw Data'!$B$4:$B$185,0),MATCH('Data above threshold'!CL$4,'Raw Data'!$3:$3,0)-1),"NA"))</f>
        <v>2</v>
      </c>
      <c r="CK50" s="103" t="n">
        <f aca="true">IF(ISBLANK(OFFSET('Raw Data'!$A$3,MATCH('Data above threshold'!$A50,'Raw Data'!$B$4:$B$185,0),MATCH('Data above threshold'!CM$4,'Raw Data'!$3:$3,0)-1)),"", IFERROR($J50*OFFSET('Raw Data'!$A$3,MATCH('Data above threshold'!$A50,'Raw Data'!$B$4:$B$185,0),MATCH('Data above threshold'!CM$4,'Raw Data'!$3:$3,0)-1),"NA"))</f>
        <v>2.5</v>
      </c>
      <c r="CL50" s="103" t="n">
        <f aca="true">IF(ISBLANK(OFFSET('Raw Data'!$A$3,MATCH('Data above threshold'!$A50,'Raw Data'!$B$4:$B$185,0),MATCH('Data above threshold'!CN$4,'Raw Data'!$3:$3,0)-1)),"", IFERROR($J50*OFFSET('Raw Data'!$A$3,MATCH('Data above threshold'!$A50,'Raw Data'!$B$4:$B$185,0),MATCH('Data above threshold'!CN$4,'Raw Data'!$3:$3,0)-1),"NA"))</f>
        <v>3.5</v>
      </c>
      <c r="CM50" s="103" t="n">
        <f aca="true">IF(ISBLANK(OFFSET('Raw Data'!$A$3,MATCH('Data above threshold'!$A50,'Raw Data'!$B$4:$B$185,0),MATCH('Data above threshold'!CO$4,'Raw Data'!$3:$3,0)-1)),"", IFERROR($J50*OFFSET('Raw Data'!$A$3,MATCH('Data above threshold'!$A50,'Raw Data'!$B$4:$B$185,0),MATCH('Data above threshold'!CO$4,'Raw Data'!$3:$3,0)-1),"NA"))</f>
        <v>6</v>
      </c>
      <c r="CN50" s="103" t="n">
        <f aca="true">IF(ISBLANK(OFFSET('Raw Data'!$A$3,MATCH('Data above threshold'!$A50,'Raw Data'!$B$4:$B$185,0),MATCH('Data above threshold'!CP$4,'Raw Data'!$3:$3,0)-1)),"", IFERROR($J50*OFFSET('Raw Data'!$A$3,MATCH('Data above threshold'!$A50,'Raw Data'!$B$4:$B$185,0),MATCH('Data above threshold'!CP$4,'Raw Data'!$3:$3,0)-1),"NA"))</f>
        <v>3</v>
      </c>
      <c r="CO50" s="103" t="n">
        <f aca="true">IF(ISBLANK(OFFSET('Raw Data'!$A$3,MATCH('Data above threshold'!$A50,'Raw Data'!$B$4:$B$185,0),MATCH('Data above threshold'!CQ$4,'Raw Data'!$3:$3,0)-1)),"", IFERROR($J50*OFFSET('Raw Data'!$A$3,MATCH('Data above threshold'!$A50,'Raw Data'!$B$4:$B$185,0),MATCH('Data above threshold'!CQ$4,'Raw Data'!$3:$3,0)-1),"NA"))</f>
        <v>6</v>
      </c>
      <c r="CP50" s="103" t="n">
        <f aca="true">IF(ISBLANK(OFFSET('Raw Data'!$A$3,MATCH('Data above threshold'!$A50,'Raw Data'!$B$4:$B$185,0),MATCH('Data above threshold'!CR$4,'Raw Data'!$3:$3,0)-1)),"", IFERROR($J50*OFFSET('Raw Data'!$A$3,MATCH('Data above threshold'!$A50,'Raw Data'!$B$4:$B$185,0),MATCH('Data above threshold'!CR$4,'Raw Data'!$3:$3,0)-1),"NA"))</f>
        <v>4</v>
      </c>
    </row>
    <row r="51" s="103" customFormat="true" ht="15.5" hidden="false" customHeight="false" outlineLevel="0" collapsed="false">
      <c r="A51" s="107" t="n">
        <v>2200</v>
      </c>
      <c r="B51" s="107" t="n">
        <v>2</v>
      </c>
      <c r="C51" s="103" t="str">
        <f aca="true">IF(ISBLANK(OFFSET('Raw Data'!$A$3,MATCH($A51,'Raw Data'!$B$4:$B$185,0),MATCH(C$4,'Raw Data'!$3:$3,0)-1)),"",OFFSET('Raw Data'!$A$3,MATCH($A51,'Raw Data'!$B$4:$B$185,0),MATCH(C$4,'Raw Data'!$3:$3,0)-1))</f>
        <v/>
      </c>
      <c r="D51" s="103" t="str">
        <f aca="true">IF(ISBLANK(OFFSET('Raw Data'!$A$3,MATCH($A51,'Raw Data'!$B$4:$B$185,0),MATCH(D$4,'Raw Data'!$3:$3,0)-1)),"",OFFSET('Raw Data'!$A$3,MATCH($A51,'Raw Data'!$B$4:$B$185,0),MATCH(D$4,'Raw Data'!$3:$3,0)-1))</f>
        <v>National involvment in the development of international standards</v>
      </c>
      <c r="E51" s="103" t="str">
        <f aca="true">IF(ISBLANK(OFFSET('Raw Data'!$A$3,MATCH($A51,'Raw Data'!$B$4:$B$185,0),MATCH(E$4,'Raw Data'!$3:$3,0)-1)),"",OFFSET('Raw Data'!$A$3,MATCH($A51,'Raw Data'!$B$4:$B$185,0),MATCH(E$4,'Raw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1" s="103" t="str">
        <f aca="true">IF(ISBLANK(OFFSET('Raw Data'!$A$3,MATCH($A51,'Raw Data'!$B$4:$B$185,0),MATCH(F$4,'Raw Data'!$3:$3,0)-1)),"",OFFSET('Raw Data'!$A$3,MATCH($A51,'Raw Data'!$B$4:$B$185,0),MATCH(F$4,'Raw Data'!$3:$3,0)-1))</f>
        <v/>
      </c>
      <c r="H51" s="103" t="str">
        <f aca="true">IF(ISBLANK(OFFSET('Raw Data'!$A$3,MATCH($A51,'Raw Data'!$B$4:$B$185,0),MATCH(H$4,'Raw Data'!$3:$3,0)-1)),"",OFFSET('Raw Data'!$A$3,MATCH($A51,'Raw Data'!$B$4:$B$185,0),MATCH(H$4,'Raw Data'!$3:$3,0)-1))</f>
        <v/>
      </c>
      <c r="I51" s="103" t="str">
        <f aca="true">IF(ISBLANK(OFFSET('Raw Data'!$A$3,MATCH($A51,'Raw Data'!$B$4:$B$185,0),MATCH(I$4,'Raw Data'!$3:$3,0)-1)),"",OFFSET('Raw Data'!$A$3,MATCH($A51,'Raw Data'!$B$4:$B$185,0),MATCH(I$4,'Raw Data'!$3:$3,0)-1))</f>
        <v/>
      </c>
      <c r="J51" s="103" t="str">
        <f aca="false">IF(I51="","",IF(I51="Minus",-1,1))</f>
        <v/>
      </c>
      <c r="K51" s="105" t="str">
        <f aca="false" t="array" ref="K51:K51">IFERROR(SKEW(IF(ISNUMBER(O51:CP51),O51:CP51,"")),"")</f>
        <v/>
      </c>
      <c r="L51" s="103" t="n">
        <f aca="true">IF(ISBLANK(OFFSET('Data above threshold'!$A$4,MATCH('Data above threshold'!$A51,'Data above threshold'!$A$5:$A$185,0),MATCH('Data above threshold'!N$4,'Data above threshold'!$4:$4,0)-1)),1,OFFSET('Data above threshold'!$A$4,MATCH('Data above threshold'!$A51,'Data above threshold'!$A$5:$A$185,0),MATCH('Data above threshold'!N$4,'Data above threshold'!$4:$4,0)-1))</f>
        <v>1</v>
      </c>
      <c r="M51" s="103" t="str">
        <f aca="true">IF(ISBLANK(OFFSET('Data above threshold'!$A$4,MATCH('Data above threshold'!$A51,'Data above threshold'!$A$5:$A$185,0),MATCH('Data above threshold'!O$4,'Data above threshold'!$4:$4,0)-1)),"",OFFSET('Data above threshold'!$A$4,MATCH('Data above threshold'!$A51,'Data above threshold'!$A$5:$A$185,0),MATCH('Data above threshold'!O$4,'Data above threshold'!$4:$4,0)-1))</f>
        <v/>
      </c>
      <c r="N51" s="106" t="str">
        <f aca="false" t="array" ref="N51:N51">IF(B51&lt;4,"",1-IFERROR(SUM(ISNUMBER(O51:CP51)*(1-$O$3:$CP$3))/COUNTIF($O$3:$CP$3,0),0))</f>
        <v/>
      </c>
      <c r="O51" s="103" t="str">
        <f aca="true">IF(ISBLANK(OFFSET('Raw Data'!$A$3,MATCH('Data above threshold'!$A51,'Raw Data'!$B$4:$B$185,0),MATCH('Data above threshold'!Q$4,'Raw Data'!$3:$3,0)-1)),"", IFERROR($J51*OFFSET('Raw Data'!$A$3,MATCH('Data above threshold'!$A51,'Raw Data'!$B$4:$B$185,0),MATCH('Data above threshold'!Q$4,'Raw Data'!$3:$3,0)-1),"NA"))</f>
        <v/>
      </c>
      <c r="P51" s="103" t="str">
        <f aca="true">IF(ISBLANK(OFFSET('Raw Data'!$A$3,MATCH('Data above threshold'!$A51,'Raw Data'!$B$4:$B$185,0),MATCH('Data above threshold'!R$4,'Raw Data'!$3:$3,0)-1)),"", IFERROR($J51*OFFSET('Raw Data'!$A$3,MATCH('Data above threshold'!$A51,'Raw Data'!$B$4:$B$185,0),MATCH('Data above threshold'!R$4,'Raw Data'!$3:$3,0)-1),"NA"))</f>
        <v/>
      </c>
      <c r="Q51" s="103" t="str">
        <f aca="true">IF(ISBLANK(OFFSET('Raw Data'!$A$3,MATCH('Data above threshold'!$A51,'Raw Data'!$B$4:$B$185,0),MATCH('Data above threshold'!S$4,'Raw Data'!$3:$3,0)-1)),"", IFERROR($J51*OFFSET('Raw Data'!$A$3,MATCH('Data above threshold'!$A51,'Raw Data'!$B$4:$B$185,0),MATCH('Data above threshold'!S$4,'Raw Data'!$3:$3,0)-1),"NA"))</f>
        <v/>
      </c>
      <c r="R51" s="103" t="str">
        <f aca="true">IF(ISBLANK(OFFSET('Raw Data'!$A$3,MATCH('Data above threshold'!$A51,'Raw Data'!$B$4:$B$185,0),MATCH('Data above threshold'!T$4,'Raw Data'!$3:$3,0)-1)),"", IFERROR($J51*OFFSET('Raw Data'!$A$3,MATCH('Data above threshold'!$A51,'Raw Data'!$B$4:$B$185,0),MATCH('Data above threshold'!T$4,'Raw Data'!$3:$3,0)-1),"NA"))</f>
        <v/>
      </c>
      <c r="S51" s="103" t="str">
        <f aca="true">IF(ISBLANK(OFFSET('Raw Data'!$A$3,MATCH('Data above threshold'!$A51,'Raw Data'!$B$4:$B$185,0),MATCH('Data above threshold'!U$4,'Raw Data'!$3:$3,0)-1)),"", IFERROR($J51*OFFSET('Raw Data'!$A$3,MATCH('Data above threshold'!$A51,'Raw Data'!$B$4:$B$185,0),MATCH('Data above threshold'!U$4,'Raw Data'!$3:$3,0)-1),"NA"))</f>
        <v/>
      </c>
      <c r="T51" s="103" t="str">
        <f aca="true">IF(ISBLANK(OFFSET('Raw Data'!$A$3,MATCH('Data above threshold'!$A51,'Raw Data'!$B$4:$B$185,0),MATCH('Data above threshold'!V$4,'Raw Data'!$3:$3,0)-1)),"", IFERROR($J51*OFFSET('Raw Data'!$A$3,MATCH('Data above threshold'!$A51,'Raw Data'!$B$4:$B$185,0),MATCH('Data above threshold'!V$4,'Raw Data'!$3:$3,0)-1),"NA"))</f>
        <v/>
      </c>
      <c r="U51" s="103" t="str">
        <f aca="true">IF(ISBLANK(OFFSET('Raw Data'!$A$3,MATCH('Data above threshold'!$A51,'Raw Data'!$B$4:$B$185,0),MATCH('Data above threshold'!W$4,'Raw Data'!$3:$3,0)-1)),"", IFERROR($J51*OFFSET('Raw Data'!$A$3,MATCH('Data above threshold'!$A51,'Raw Data'!$B$4:$B$185,0),MATCH('Data above threshold'!W$4,'Raw Data'!$3:$3,0)-1),"NA"))</f>
        <v/>
      </c>
      <c r="V51" s="103" t="str">
        <f aca="true">IF(ISBLANK(OFFSET('Raw Data'!$A$3,MATCH('Data above threshold'!$A51,'Raw Data'!$B$4:$B$185,0),MATCH('Data above threshold'!X$4,'Raw Data'!$3:$3,0)-1)),"", IFERROR($J51*OFFSET('Raw Data'!$A$3,MATCH('Data above threshold'!$A51,'Raw Data'!$B$4:$B$185,0),MATCH('Data above threshold'!X$4,'Raw Data'!$3:$3,0)-1),"NA"))</f>
        <v/>
      </c>
      <c r="W51" s="103" t="str">
        <f aca="true">IF(ISBLANK(OFFSET('Raw Data'!$A$3,MATCH('Data above threshold'!$A51,'Raw Data'!$B$4:$B$185,0),MATCH('Data above threshold'!Y$4,'Raw Data'!$3:$3,0)-1)),"", IFERROR($J51*OFFSET('Raw Data'!$A$3,MATCH('Data above threshold'!$A51,'Raw Data'!$B$4:$B$185,0),MATCH('Data above threshold'!Y$4,'Raw Data'!$3:$3,0)-1),"NA"))</f>
        <v/>
      </c>
      <c r="X51" s="103" t="str">
        <f aca="true">IF(ISBLANK(OFFSET('Raw Data'!$A$3,MATCH('Data above threshold'!$A51,'Raw Data'!$B$4:$B$185,0),MATCH('Data above threshold'!Z$4,'Raw Data'!$3:$3,0)-1)),"", IFERROR($J51*OFFSET('Raw Data'!$A$3,MATCH('Data above threshold'!$A51,'Raw Data'!$B$4:$B$185,0),MATCH('Data above threshold'!Z$4,'Raw Data'!$3:$3,0)-1),"NA"))</f>
        <v/>
      </c>
      <c r="Y51" s="103" t="str">
        <f aca="true">IF(ISBLANK(OFFSET('Raw Data'!$A$3,MATCH('Data above threshold'!$A51,'Raw Data'!$B$4:$B$185,0),MATCH('Data above threshold'!AA$4,'Raw Data'!$3:$3,0)-1)),"", IFERROR($J51*OFFSET('Raw Data'!$A$3,MATCH('Data above threshold'!$A51,'Raw Data'!$B$4:$B$185,0),MATCH('Data above threshold'!AA$4,'Raw Data'!$3:$3,0)-1),"NA"))</f>
        <v/>
      </c>
      <c r="Z51" s="103" t="str">
        <f aca="true">IF(ISBLANK(OFFSET('Raw Data'!$A$3,MATCH('Data above threshold'!$A51,'Raw Data'!$B$4:$B$185,0),MATCH('Data above threshold'!AB$4,'Raw Data'!$3:$3,0)-1)),"", IFERROR($J51*OFFSET('Raw Data'!$A$3,MATCH('Data above threshold'!$A51,'Raw Data'!$B$4:$B$185,0),MATCH('Data above threshold'!AB$4,'Raw Data'!$3:$3,0)-1),"NA"))</f>
        <v/>
      </c>
      <c r="AA51" s="103" t="str">
        <f aca="true">IF(ISBLANK(OFFSET('Raw Data'!$A$3,MATCH('Data above threshold'!$A51,'Raw Data'!$B$4:$B$185,0),MATCH('Data above threshold'!AC$4,'Raw Data'!$3:$3,0)-1)),"", IFERROR($J51*OFFSET('Raw Data'!$A$3,MATCH('Data above threshold'!$A51,'Raw Data'!$B$4:$B$185,0),MATCH('Data above threshold'!AC$4,'Raw Data'!$3:$3,0)-1),"NA"))</f>
        <v/>
      </c>
      <c r="AB51" s="103" t="str">
        <f aca="true">IF(ISBLANK(OFFSET('Raw Data'!$A$3,MATCH('Data above threshold'!$A51,'Raw Data'!$B$4:$B$185,0),MATCH('Data above threshold'!AD$4,'Raw Data'!$3:$3,0)-1)),"", IFERROR($J51*OFFSET('Raw Data'!$A$3,MATCH('Data above threshold'!$A51,'Raw Data'!$B$4:$B$185,0),MATCH('Data above threshold'!AD$4,'Raw Data'!$3:$3,0)-1),"NA"))</f>
        <v/>
      </c>
      <c r="AC51" s="103" t="str">
        <f aca="true">IF(ISBLANK(OFFSET('Raw Data'!$A$3,MATCH('Data above threshold'!$A51,'Raw Data'!$B$4:$B$185,0),MATCH('Data above threshold'!AE$4,'Raw Data'!$3:$3,0)-1)),"", IFERROR($J51*OFFSET('Raw Data'!$A$3,MATCH('Data above threshold'!$A51,'Raw Data'!$B$4:$B$185,0),MATCH('Data above threshold'!AE$4,'Raw Data'!$3:$3,0)-1),"NA"))</f>
        <v/>
      </c>
      <c r="AD51" s="103" t="str">
        <f aca="true">IF(ISBLANK(OFFSET('Raw Data'!$A$3,MATCH('Data above threshold'!$A51,'Raw Data'!$B$4:$B$185,0),MATCH('Data above threshold'!AF$4,'Raw Data'!$3:$3,0)-1)),"", IFERROR($J51*OFFSET('Raw Data'!$A$3,MATCH('Data above threshold'!$A51,'Raw Data'!$B$4:$B$185,0),MATCH('Data above threshold'!AF$4,'Raw Data'!$3:$3,0)-1),"NA"))</f>
        <v/>
      </c>
      <c r="AE51" s="103" t="str">
        <f aca="true">IF(ISBLANK(OFFSET('Raw Data'!$A$3,MATCH('Data above threshold'!$A51,'Raw Data'!$B$4:$B$185,0),MATCH('Data above threshold'!AG$4,'Raw Data'!$3:$3,0)-1)),"", IFERROR($J51*OFFSET('Raw Data'!$A$3,MATCH('Data above threshold'!$A51,'Raw Data'!$B$4:$B$185,0),MATCH('Data above threshold'!AG$4,'Raw Data'!$3:$3,0)-1),"NA"))</f>
        <v/>
      </c>
      <c r="AF51" s="103" t="str">
        <f aca="true">IF(ISBLANK(OFFSET('Raw Data'!$A$3,MATCH('Data above threshold'!$A51,'Raw Data'!$B$4:$B$185,0),MATCH('Data above threshold'!AH$4,'Raw Data'!$3:$3,0)-1)),"", IFERROR($J51*OFFSET('Raw Data'!$A$3,MATCH('Data above threshold'!$A51,'Raw Data'!$B$4:$B$185,0),MATCH('Data above threshold'!AH$4,'Raw Data'!$3:$3,0)-1),"NA"))</f>
        <v/>
      </c>
      <c r="AG51" s="103" t="str">
        <f aca="true">IF(ISBLANK(OFFSET('Raw Data'!$A$3,MATCH('Data above threshold'!$A51,'Raw Data'!$B$4:$B$185,0),MATCH('Data above threshold'!AI$4,'Raw Data'!$3:$3,0)-1)),"", IFERROR($J51*OFFSET('Raw Data'!$A$3,MATCH('Data above threshold'!$A51,'Raw Data'!$B$4:$B$185,0),MATCH('Data above threshold'!AI$4,'Raw Data'!$3:$3,0)-1),"NA"))</f>
        <v/>
      </c>
      <c r="AH51" s="103" t="str">
        <f aca="true">IF(ISBLANK(OFFSET('Raw Data'!$A$3,MATCH('Data above threshold'!$A51,'Raw Data'!$B$4:$B$185,0),MATCH('Data above threshold'!AJ$4,'Raw Data'!$3:$3,0)-1)),"", IFERROR($J51*OFFSET('Raw Data'!$A$3,MATCH('Data above threshold'!$A51,'Raw Data'!$B$4:$B$185,0),MATCH('Data above threshold'!AJ$4,'Raw Data'!$3:$3,0)-1),"NA"))</f>
        <v/>
      </c>
      <c r="AI51" s="103" t="str">
        <f aca="true">IF(ISBLANK(OFFSET('Raw Data'!$A$3,MATCH('Data above threshold'!$A51,'Raw Data'!$B$4:$B$185,0),MATCH('Data above threshold'!AK$4,'Raw Data'!$3:$3,0)-1)),"", IFERROR($J51*OFFSET('Raw Data'!$A$3,MATCH('Data above threshold'!$A51,'Raw Data'!$B$4:$B$185,0),MATCH('Data above threshold'!AK$4,'Raw Data'!$3:$3,0)-1),"NA"))</f>
        <v/>
      </c>
      <c r="AJ51" s="103" t="str">
        <f aca="true">IF(ISBLANK(OFFSET('Raw Data'!$A$3,MATCH('Data above threshold'!$A51,'Raw Data'!$B$4:$B$185,0),MATCH('Data above threshold'!AL$4,'Raw Data'!$3:$3,0)-1)),"", IFERROR($J51*OFFSET('Raw Data'!$A$3,MATCH('Data above threshold'!$A51,'Raw Data'!$B$4:$B$185,0),MATCH('Data above threshold'!AL$4,'Raw Data'!$3:$3,0)-1),"NA"))</f>
        <v/>
      </c>
      <c r="AK51" s="103" t="str">
        <f aca="true">IF(ISBLANK(OFFSET('Raw Data'!$A$3,MATCH('Data above threshold'!$A51,'Raw Data'!$B$4:$B$185,0),MATCH('Data above threshold'!AM$4,'Raw Data'!$3:$3,0)-1)),"", IFERROR($J51*OFFSET('Raw Data'!$A$3,MATCH('Data above threshold'!$A51,'Raw Data'!$B$4:$B$185,0),MATCH('Data above threshold'!AM$4,'Raw Data'!$3:$3,0)-1),"NA"))</f>
        <v/>
      </c>
      <c r="AL51" s="103" t="str">
        <f aca="true">IF(ISBLANK(OFFSET('Raw Data'!$A$3,MATCH('Data above threshold'!$A51,'Raw Data'!$B$4:$B$185,0),MATCH('Data above threshold'!AN$4,'Raw Data'!$3:$3,0)-1)),"", IFERROR($J51*OFFSET('Raw Data'!$A$3,MATCH('Data above threshold'!$A51,'Raw Data'!$B$4:$B$185,0),MATCH('Data above threshold'!AN$4,'Raw Data'!$3:$3,0)-1),"NA"))</f>
        <v/>
      </c>
      <c r="AM51" s="103" t="str">
        <f aca="true">IF(ISBLANK(OFFSET('Raw Data'!$A$3,MATCH('Data above threshold'!$A51,'Raw Data'!$B$4:$B$185,0),MATCH('Data above threshold'!AO$4,'Raw Data'!$3:$3,0)-1)),"", IFERROR($J51*OFFSET('Raw Data'!$A$3,MATCH('Data above threshold'!$A51,'Raw Data'!$B$4:$B$185,0),MATCH('Data above threshold'!AO$4,'Raw Data'!$3:$3,0)-1),"NA"))</f>
        <v/>
      </c>
      <c r="AN51" s="103" t="str">
        <f aca="true">IF(ISBLANK(OFFSET('Raw Data'!$A$3,MATCH('Data above threshold'!$A51,'Raw Data'!$B$4:$B$185,0),MATCH('Data above threshold'!AP$4,'Raw Data'!$3:$3,0)-1)),"", IFERROR($J51*OFFSET('Raw Data'!$A$3,MATCH('Data above threshold'!$A51,'Raw Data'!$B$4:$B$185,0),MATCH('Data above threshold'!AP$4,'Raw Data'!$3:$3,0)-1),"NA"))</f>
        <v/>
      </c>
      <c r="AO51" s="103" t="str">
        <f aca="true">IF(ISBLANK(OFFSET('Raw Data'!$A$3,MATCH('Data above threshold'!$A51,'Raw Data'!$B$4:$B$185,0),MATCH('Data above threshold'!AQ$4,'Raw Data'!$3:$3,0)-1)),"", IFERROR($J51*OFFSET('Raw Data'!$A$3,MATCH('Data above threshold'!$A51,'Raw Data'!$B$4:$B$185,0),MATCH('Data above threshold'!AQ$4,'Raw Data'!$3:$3,0)-1),"NA"))</f>
        <v/>
      </c>
      <c r="AP51" s="103" t="str">
        <f aca="true">IF(ISBLANK(OFFSET('Raw Data'!$A$3,MATCH('Data above threshold'!$A51,'Raw Data'!$B$4:$B$185,0),MATCH('Data above threshold'!AR$4,'Raw Data'!$3:$3,0)-1)),"", IFERROR($J51*OFFSET('Raw Data'!$A$3,MATCH('Data above threshold'!$A51,'Raw Data'!$B$4:$B$185,0),MATCH('Data above threshold'!AR$4,'Raw Data'!$3:$3,0)-1),"NA"))</f>
        <v/>
      </c>
      <c r="AQ51" s="103" t="str">
        <f aca="true">IF(ISBLANK(OFFSET('Raw Data'!$A$3,MATCH('Data above threshold'!$A51,'Raw Data'!$B$4:$B$185,0),MATCH('Data above threshold'!AS$4,'Raw Data'!$3:$3,0)-1)),"", IFERROR($J51*OFFSET('Raw Data'!$A$3,MATCH('Data above threshold'!$A51,'Raw Data'!$B$4:$B$185,0),MATCH('Data above threshold'!AS$4,'Raw Data'!$3:$3,0)-1),"NA"))</f>
        <v/>
      </c>
      <c r="AR51" s="103" t="str">
        <f aca="true">IF(ISBLANK(OFFSET('Raw Data'!$A$3,MATCH('Data above threshold'!$A51,'Raw Data'!$B$4:$B$185,0),MATCH('Data above threshold'!AT$4,'Raw Data'!$3:$3,0)-1)),"", IFERROR($J51*OFFSET('Raw Data'!$A$3,MATCH('Data above threshold'!$A51,'Raw Data'!$B$4:$B$185,0),MATCH('Data above threshold'!AT$4,'Raw Data'!$3:$3,0)-1),"NA"))</f>
        <v/>
      </c>
      <c r="AS51" s="103" t="str">
        <f aca="true">IF(ISBLANK(OFFSET('Raw Data'!$A$3,MATCH('Data above threshold'!$A51,'Raw Data'!$B$4:$B$185,0),MATCH('Data above threshold'!AU$4,'Raw Data'!$3:$3,0)-1)),"", IFERROR($J51*OFFSET('Raw Data'!$A$3,MATCH('Data above threshold'!$A51,'Raw Data'!$B$4:$B$185,0),MATCH('Data above threshold'!AU$4,'Raw Data'!$3:$3,0)-1),"NA"))</f>
        <v/>
      </c>
      <c r="AT51" s="103" t="str">
        <f aca="true">IF(ISBLANK(OFFSET('Raw Data'!$A$3,MATCH('Data above threshold'!$A51,'Raw Data'!$B$4:$B$185,0),MATCH('Data above threshold'!AV$4,'Raw Data'!$3:$3,0)-1)),"", IFERROR($J51*OFFSET('Raw Data'!$A$3,MATCH('Data above threshold'!$A51,'Raw Data'!$B$4:$B$185,0),MATCH('Data above threshold'!AV$4,'Raw Data'!$3:$3,0)-1),"NA"))</f>
        <v/>
      </c>
      <c r="AU51" s="103" t="str">
        <f aca="true">IF(ISBLANK(OFFSET('Raw Data'!$A$3,MATCH('Data above threshold'!$A51,'Raw Data'!$B$4:$B$185,0),MATCH('Data above threshold'!AW$4,'Raw Data'!$3:$3,0)-1)),"", IFERROR($J51*OFFSET('Raw Data'!$A$3,MATCH('Data above threshold'!$A51,'Raw Data'!$B$4:$B$185,0),MATCH('Data above threshold'!AW$4,'Raw Data'!$3:$3,0)-1),"NA"))</f>
        <v/>
      </c>
      <c r="AV51" s="103" t="str">
        <f aca="true">IF(ISBLANK(OFFSET('Raw Data'!$A$3,MATCH('Data above threshold'!$A51,'Raw Data'!$B$4:$B$185,0),MATCH('Data above threshold'!AX$4,'Raw Data'!$3:$3,0)-1)),"", IFERROR($J51*OFFSET('Raw Data'!$A$3,MATCH('Data above threshold'!$A51,'Raw Data'!$B$4:$B$185,0),MATCH('Data above threshold'!AX$4,'Raw Data'!$3:$3,0)-1),"NA"))</f>
        <v/>
      </c>
      <c r="AW51" s="103" t="str">
        <f aca="true">IF(ISBLANK(OFFSET('Raw Data'!$A$3,MATCH('Data above threshold'!$A51,'Raw Data'!$B$4:$B$185,0),MATCH('Data above threshold'!AY$4,'Raw Data'!$3:$3,0)-1)),"", IFERROR($J51*OFFSET('Raw Data'!$A$3,MATCH('Data above threshold'!$A51,'Raw Data'!$B$4:$B$185,0),MATCH('Data above threshold'!AY$4,'Raw Data'!$3:$3,0)-1),"NA"))</f>
        <v/>
      </c>
      <c r="AX51" s="103" t="str">
        <f aca="true">IF(ISBLANK(OFFSET('Raw Data'!$A$3,MATCH('Data above threshold'!$A51,'Raw Data'!$B$4:$B$185,0),MATCH('Data above threshold'!AZ$4,'Raw Data'!$3:$3,0)-1)),"", IFERROR($J51*OFFSET('Raw Data'!$A$3,MATCH('Data above threshold'!$A51,'Raw Data'!$B$4:$B$185,0),MATCH('Data above threshold'!AZ$4,'Raw Data'!$3:$3,0)-1),"NA"))</f>
        <v/>
      </c>
      <c r="AY51" s="103" t="str">
        <f aca="true">IF(ISBLANK(OFFSET('Raw Data'!$A$3,MATCH('Data above threshold'!$A51,'Raw Data'!$B$4:$B$185,0),MATCH('Data above threshold'!BA$4,'Raw Data'!$3:$3,0)-1)),"", IFERROR($J51*OFFSET('Raw Data'!$A$3,MATCH('Data above threshold'!$A51,'Raw Data'!$B$4:$B$185,0),MATCH('Data above threshold'!BA$4,'Raw Data'!$3:$3,0)-1),"NA"))</f>
        <v/>
      </c>
      <c r="AZ51" s="103" t="str">
        <f aca="true">IF(ISBLANK(OFFSET('Raw Data'!$A$3,MATCH('Data above threshold'!$A51,'Raw Data'!$B$4:$B$185,0),MATCH('Data above threshold'!BB$4,'Raw Data'!$3:$3,0)-1)),"", IFERROR($J51*OFFSET('Raw Data'!$A$3,MATCH('Data above threshold'!$A51,'Raw Data'!$B$4:$B$185,0),MATCH('Data above threshold'!BB$4,'Raw Data'!$3:$3,0)-1),"NA"))</f>
        <v/>
      </c>
      <c r="BA51" s="103" t="str">
        <f aca="true">IF(ISBLANK(OFFSET('Raw Data'!$A$3,MATCH('Data above threshold'!$A51,'Raw Data'!$B$4:$B$185,0),MATCH('Data above threshold'!BC$4,'Raw Data'!$3:$3,0)-1)),"", IFERROR($J51*OFFSET('Raw Data'!$A$3,MATCH('Data above threshold'!$A51,'Raw Data'!$B$4:$B$185,0),MATCH('Data above threshold'!BC$4,'Raw Data'!$3:$3,0)-1),"NA"))</f>
        <v/>
      </c>
      <c r="BB51" s="103" t="str">
        <f aca="true">IF(ISBLANK(OFFSET('Raw Data'!$A$3,MATCH('Data above threshold'!$A51,'Raw Data'!$B$4:$B$185,0),MATCH('Data above threshold'!BD$4,'Raw Data'!$3:$3,0)-1)),"", IFERROR($J51*OFFSET('Raw Data'!$A$3,MATCH('Data above threshold'!$A51,'Raw Data'!$B$4:$B$185,0),MATCH('Data above threshold'!BD$4,'Raw Data'!$3:$3,0)-1),"NA"))</f>
        <v/>
      </c>
      <c r="BC51" s="103" t="str">
        <f aca="true">IF(ISBLANK(OFFSET('Raw Data'!$A$3,MATCH('Data above threshold'!$A51,'Raw Data'!$B$4:$B$185,0),MATCH('Data above threshold'!BE$4,'Raw Data'!$3:$3,0)-1)),"", IFERROR($J51*OFFSET('Raw Data'!$A$3,MATCH('Data above threshold'!$A51,'Raw Data'!$B$4:$B$185,0),MATCH('Data above threshold'!BE$4,'Raw Data'!$3:$3,0)-1),"NA"))</f>
        <v/>
      </c>
      <c r="BD51" s="103" t="str">
        <f aca="true">IF(ISBLANK(OFFSET('Raw Data'!$A$3,MATCH('Data above threshold'!$A51,'Raw Data'!$B$4:$B$185,0),MATCH('Data above threshold'!BF$4,'Raw Data'!$3:$3,0)-1)),"", IFERROR($J51*OFFSET('Raw Data'!$A$3,MATCH('Data above threshold'!$A51,'Raw Data'!$B$4:$B$185,0),MATCH('Data above threshold'!BF$4,'Raw Data'!$3:$3,0)-1),"NA"))</f>
        <v/>
      </c>
      <c r="BE51" s="103" t="str">
        <f aca="true">IF(ISBLANK(OFFSET('Raw Data'!$A$3,MATCH('Data above threshold'!$A51,'Raw Data'!$B$4:$B$185,0),MATCH('Data above threshold'!BG$4,'Raw Data'!$3:$3,0)-1)),"", IFERROR($J51*OFFSET('Raw Data'!$A$3,MATCH('Data above threshold'!$A51,'Raw Data'!$B$4:$B$185,0),MATCH('Data above threshold'!BG$4,'Raw Data'!$3:$3,0)-1),"NA"))</f>
        <v/>
      </c>
      <c r="BF51" s="103" t="str">
        <f aca="true">IF(ISBLANK(OFFSET('Raw Data'!$A$3,MATCH('Data above threshold'!$A51,'Raw Data'!$B$4:$B$185,0),MATCH('Data above threshold'!BH$4,'Raw Data'!$3:$3,0)-1)),"", IFERROR($J51*OFFSET('Raw Data'!$A$3,MATCH('Data above threshold'!$A51,'Raw Data'!$B$4:$B$185,0),MATCH('Data above threshold'!BH$4,'Raw Data'!$3:$3,0)-1),"NA"))</f>
        <v/>
      </c>
      <c r="BG51" s="103" t="str">
        <f aca="true">IF(ISBLANK(OFFSET('Raw Data'!$A$3,MATCH('Data above threshold'!$A51,'Raw Data'!$B$4:$B$185,0),MATCH('Data above threshold'!BI$4,'Raw Data'!$3:$3,0)-1)),"", IFERROR($J51*OFFSET('Raw Data'!$A$3,MATCH('Data above threshold'!$A51,'Raw Data'!$B$4:$B$185,0),MATCH('Data above threshold'!BI$4,'Raw Data'!$3:$3,0)-1),"NA"))</f>
        <v/>
      </c>
      <c r="BH51" s="103" t="str">
        <f aca="true">IF(ISBLANK(OFFSET('Raw Data'!$A$3,MATCH('Data above threshold'!$A51,'Raw Data'!$B$4:$B$185,0),MATCH('Data above threshold'!BJ$4,'Raw Data'!$3:$3,0)-1)),"", IFERROR($J51*OFFSET('Raw Data'!$A$3,MATCH('Data above threshold'!$A51,'Raw Data'!$B$4:$B$185,0),MATCH('Data above threshold'!BJ$4,'Raw Data'!$3:$3,0)-1),"NA"))</f>
        <v/>
      </c>
      <c r="BI51" s="103" t="str">
        <f aca="true">IF(ISBLANK(OFFSET('Raw Data'!$A$3,MATCH('Data above threshold'!$A51,'Raw Data'!$B$4:$B$185,0),MATCH('Data above threshold'!BK$4,'Raw Data'!$3:$3,0)-1)),"", IFERROR($J51*OFFSET('Raw Data'!$A$3,MATCH('Data above threshold'!$A51,'Raw Data'!$B$4:$B$185,0),MATCH('Data above threshold'!BK$4,'Raw Data'!$3:$3,0)-1),"NA"))</f>
        <v/>
      </c>
      <c r="BJ51" s="103" t="str">
        <f aca="true">IF(ISBLANK(OFFSET('Raw Data'!$A$3,MATCH('Data above threshold'!$A51,'Raw Data'!$B$4:$B$185,0),MATCH('Data above threshold'!BL$4,'Raw Data'!$3:$3,0)-1)),"", IFERROR($J51*OFFSET('Raw Data'!$A$3,MATCH('Data above threshold'!$A51,'Raw Data'!$B$4:$B$185,0),MATCH('Data above threshold'!BL$4,'Raw Data'!$3:$3,0)-1),"NA"))</f>
        <v/>
      </c>
      <c r="BK51" s="103" t="str">
        <f aca="true">IF(ISBLANK(OFFSET('Raw Data'!$A$3,MATCH('Data above threshold'!$A51,'Raw Data'!$B$4:$B$185,0),MATCH('Data above threshold'!BM$4,'Raw Data'!$3:$3,0)-1)),"", IFERROR($J51*OFFSET('Raw Data'!$A$3,MATCH('Data above threshold'!$A51,'Raw Data'!$B$4:$B$185,0),MATCH('Data above threshold'!BM$4,'Raw Data'!$3:$3,0)-1),"NA"))</f>
        <v/>
      </c>
      <c r="BL51" s="103" t="str">
        <f aca="true">IF(ISBLANK(OFFSET('Raw Data'!$A$3,MATCH('Data above threshold'!$A51,'Raw Data'!$B$4:$B$185,0),MATCH('Data above threshold'!BN$4,'Raw Data'!$3:$3,0)-1)),"", IFERROR($J51*OFFSET('Raw Data'!$A$3,MATCH('Data above threshold'!$A51,'Raw Data'!$B$4:$B$185,0),MATCH('Data above threshold'!BN$4,'Raw Data'!$3:$3,0)-1),"NA"))</f>
        <v/>
      </c>
      <c r="BM51" s="103" t="str">
        <f aca="true">IF(ISBLANK(OFFSET('Raw Data'!$A$3,MATCH('Data above threshold'!$A51,'Raw Data'!$B$4:$B$185,0),MATCH('Data above threshold'!BO$4,'Raw Data'!$3:$3,0)-1)),"", IFERROR($J51*OFFSET('Raw Data'!$A$3,MATCH('Data above threshold'!$A51,'Raw Data'!$B$4:$B$185,0),MATCH('Data above threshold'!BO$4,'Raw Data'!$3:$3,0)-1),"NA"))</f>
        <v/>
      </c>
      <c r="BN51" s="103" t="str">
        <f aca="true">IF(ISBLANK(OFFSET('Raw Data'!$A$3,MATCH('Data above threshold'!$A51,'Raw Data'!$B$4:$B$185,0),MATCH('Data above threshold'!BP$4,'Raw Data'!$3:$3,0)-1)),"", IFERROR($J51*OFFSET('Raw Data'!$A$3,MATCH('Data above threshold'!$A51,'Raw Data'!$B$4:$B$185,0),MATCH('Data above threshold'!BP$4,'Raw Data'!$3:$3,0)-1),"NA"))</f>
        <v/>
      </c>
      <c r="BO51" s="103" t="str">
        <f aca="true">IF(ISBLANK(OFFSET('Raw Data'!$A$3,MATCH('Data above threshold'!$A51,'Raw Data'!$B$4:$B$185,0),MATCH('Data above threshold'!BQ$4,'Raw Data'!$3:$3,0)-1)),"", IFERROR($J51*OFFSET('Raw Data'!$A$3,MATCH('Data above threshold'!$A51,'Raw Data'!$B$4:$B$185,0),MATCH('Data above threshold'!BQ$4,'Raw Data'!$3:$3,0)-1),"NA"))</f>
        <v/>
      </c>
      <c r="BP51" s="103" t="str">
        <f aca="true">IF(ISBLANK(OFFSET('Raw Data'!$A$3,MATCH('Data above threshold'!$A51,'Raw Data'!$B$4:$B$185,0),MATCH('Data above threshold'!BR$4,'Raw Data'!$3:$3,0)-1)),"", IFERROR($J51*OFFSET('Raw Data'!$A$3,MATCH('Data above threshold'!$A51,'Raw Data'!$B$4:$B$185,0),MATCH('Data above threshold'!BR$4,'Raw Data'!$3:$3,0)-1),"NA"))</f>
        <v/>
      </c>
      <c r="BQ51" s="103" t="str">
        <f aca="true">IF(ISBLANK(OFFSET('Raw Data'!$A$3,MATCH('Data above threshold'!$A51,'Raw Data'!$B$4:$B$185,0),MATCH('Data above threshold'!BS$4,'Raw Data'!$3:$3,0)-1)),"", IFERROR($J51*OFFSET('Raw Data'!$A$3,MATCH('Data above threshold'!$A51,'Raw Data'!$B$4:$B$185,0),MATCH('Data above threshold'!BS$4,'Raw Data'!$3:$3,0)-1),"NA"))</f>
        <v/>
      </c>
      <c r="BR51" s="103" t="str">
        <f aca="true">IF(ISBLANK(OFFSET('Raw Data'!$A$3,MATCH('Data above threshold'!$A51,'Raw Data'!$B$4:$B$185,0),MATCH('Data above threshold'!BT$4,'Raw Data'!$3:$3,0)-1)),"", IFERROR($J51*OFFSET('Raw Data'!$A$3,MATCH('Data above threshold'!$A51,'Raw Data'!$B$4:$B$185,0),MATCH('Data above threshold'!BT$4,'Raw Data'!$3:$3,0)-1),"NA"))</f>
        <v/>
      </c>
      <c r="BS51" s="103" t="str">
        <f aca="true">IF(ISBLANK(OFFSET('Raw Data'!$A$3,MATCH('Data above threshold'!$A51,'Raw Data'!$B$4:$B$185,0),MATCH('Data above threshold'!BU$4,'Raw Data'!$3:$3,0)-1)),"", IFERROR($J51*OFFSET('Raw Data'!$A$3,MATCH('Data above threshold'!$A51,'Raw Data'!$B$4:$B$185,0),MATCH('Data above threshold'!BU$4,'Raw Data'!$3:$3,0)-1),"NA"))</f>
        <v/>
      </c>
      <c r="BT51" s="103" t="str">
        <f aca="true">IF(ISBLANK(OFFSET('Raw Data'!$A$3,MATCH('Data above threshold'!$A51,'Raw Data'!$B$4:$B$185,0),MATCH('Data above threshold'!BV$4,'Raw Data'!$3:$3,0)-1)),"", IFERROR($J51*OFFSET('Raw Data'!$A$3,MATCH('Data above threshold'!$A51,'Raw Data'!$B$4:$B$185,0),MATCH('Data above threshold'!BV$4,'Raw Data'!$3:$3,0)-1),"NA"))</f>
        <v/>
      </c>
      <c r="BU51" s="103" t="str">
        <f aca="true">IF(ISBLANK(OFFSET('Raw Data'!$A$3,MATCH('Data above threshold'!$A51,'Raw Data'!$B$4:$B$185,0),MATCH('Data above threshold'!BW$4,'Raw Data'!$3:$3,0)-1)),"", IFERROR($J51*OFFSET('Raw Data'!$A$3,MATCH('Data above threshold'!$A51,'Raw Data'!$B$4:$B$185,0),MATCH('Data above threshold'!BW$4,'Raw Data'!$3:$3,0)-1),"NA"))</f>
        <v/>
      </c>
      <c r="BV51" s="103" t="str">
        <f aca="true">IF(ISBLANK(OFFSET('Raw Data'!$A$3,MATCH('Data above threshold'!$A51,'Raw Data'!$B$4:$B$185,0),MATCH('Data above threshold'!BX$4,'Raw Data'!$3:$3,0)-1)),"", IFERROR($J51*OFFSET('Raw Data'!$A$3,MATCH('Data above threshold'!$A51,'Raw Data'!$B$4:$B$185,0),MATCH('Data above threshold'!BX$4,'Raw Data'!$3:$3,0)-1),"NA"))</f>
        <v/>
      </c>
      <c r="BW51" s="103" t="str">
        <f aca="true">IF(ISBLANK(OFFSET('Raw Data'!$A$3,MATCH('Data above threshold'!$A51,'Raw Data'!$B$4:$B$185,0),MATCH('Data above threshold'!BY$4,'Raw Data'!$3:$3,0)-1)),"", IFERROR($J51*OFFSET('Raw Data'!$A$3,MATCH('Data above threshold'!$A51,'Raw Data'!$B$4:$B$185,0),MATCH('Data above threshold'!BY$4,'Raw Data'!$3:$3,0)-1),"NA"))</f>
        <v/>
      </c>
      <c r="BX51" s="103" t="str">
        <f aca="true">IF(ISBLANK(OFFSET('Raw Data'!$A$3,MATCH('Data above threshold'!$A51,'Raw Data'!$B$4:$B$185,0),MATCH('Data above threshold'!BZ$4,'Raw Data'!$3:$3,0)-1)),"", IFERROR($J51*OFFSET('Raw Data'!$A$3,MATCH('Data above threshold'!$A51,'Raw Data'!$B$4:$B$185,0),MATCH('Data above threshold'!BZ$4,'Raw Data'!$3:$3,0)-1),"NA"))</f>
        <v/>
      </c>
      <c r="BY51" s="103" t="str">
        <f aca="true">IF(ISBLANK(OFFSET('Raw Data'!$A$3,MATCH('Data above threshold'!$A51,'Raw Data'!$B$4:$B$185,0),MATCH('Data above threshold'!CA$4,'Raw Data'!$3:$3,0)-1)),"", IFERROR($J51*OFFSET('Raw Data'!$A$3,MATCH('Data above threshold'!$A51,'Raw Data'!$B$4:$B$185,0),MATCH('Data above threshold'!CA$4,'Raw Data'!$3:$3,0)-1),"NA"))</f>
        <v/>
      </c>
      <c r="BZ51" s="103" t="str">
        <f aca="true">IF(ISBLANK(OFFSET('Raw Data'!$A$3,MATCH('Data above threshold'!$A51,'Raw Data'!$B$4:$B$185,0),MATCH('Data above threshold'!CB$4,'Raw Data'!$3:$3,0)-1)),"", IFERROR($J51*OFFSET('Raw Data'!$A$3,MATCH('Data above threshold'!$A51,'Raw Data'!$B$4:$B$185,0),MATCH('Data above threshold'!CB$4,'Raw Data'!$3:$3,0)-1),"NA"))</f>
        <v/>
      </c>
      <c r="CA51" s="103" t="str">
        <f aca="true">IF(ISBLANK(OFFSET('Raw Data'!$A$3,MATCH('Data above threshold'!$A51,'Raw Data'!$B$4:$B$185,0),MATCH('Data above threshold'!CC$4,'Raw Data'!$3:$3,0)-1)),"", IFERROR($J51*OFFSET('Raw Data'!$A$3,MATCH('Data above threshold'!$A51,'Raw Data'!$B$4:$B$185,0),MATCH('Data above threshold'!CC$4,'Raw Data'!$3:$3,0)-1),"NA"))</f>
        <v/>
      </c>
      <c r="CB51" s="103" t="str">
        <f aca="true">IF(ISBLANK(OFFSET('Raw Data'!$A$3,MATCH('Data above threshold'!$A51,'Raw Data'!$B$4:$B$185,0),MATCH('Data above threshold'!CD$4,'Raw Data'!$3:$3,0)-1)),"", IFERROR($J51*OFFSET('Raw Data'!$A$3,MATCH('Data above threshold'!$A51,'Raw Data'!$B$4:$B$185,0),MATCH('Data above threshold'!CD$4,'Raw Data'!$3:$3,0)-1),"NA"))</f>
        <v/>
      </c>
      <c r="CC51" s="103" t="str">
        <f aca="true">IF(ISBLANK(OFFSET('Raw Data'!$A$3,MATCH('Data above threshold'!$A51,'Raw Data'!$B$4:$B$185,0),MATCH('Data above threshold'!CE$4,'Raw Data'!$3:$3,0)-1)),"", IFERROR($J51*OFFSET('Raw Data'!$A$3,MATCH('Data above threshold'!$A51,'Raw Data'!$B$4:$B$185,0),MATCH('Data above threshold'!CE$4,'Raw Data'!$3:$3,0)-1),"NA"))</f>
        <v/>
      </c>
      <c r="CD51" s="103" t="str">
        <f aca="true">IF(ISBLANK(OFFSET('Raw Data'!$A$3,MATCH('Data above threshold'!$A51,'Raw Data'!$B$4:$B$185,0),MATCH('Data above threshold'!CF$4,'Raw Data'!$3:$3,0)-1)),"", IFERROR($J51*OFFSET('Raw Data'!$A$3,MATCH('Data above threshold'!$A51,'Raw Data'!$B$4:$B$185,0),MATCH('Data above threshold'!CF$4,'Raw Data'!$3:$3,0)-1),"NA"))</f>
        <v/>
      </c>
      <c r="CE51" s="103" t="str">
        <f aca="true">IF(ISBLANK(OFFSET('Raw Data'!$A$3,MATCH('Data above threshold'!$A51,'Raw Data'!$B$4:$B$185,0),MATCH('Data above threshold'!CG$4,'Raw Data'!$3:$3,0)-1)),"", IFERROR($J51*OFFSET('Raw Data'!$A$3,MATCH('Data above threshold'!$A51,'Raw Data'!$B$4:$B$185,0),MATCH('Data above threshold'!CG$4,'Raw Data'!$3:$3,0)-1),"NA"))</f>
        <v/>
      </c>
      <c r="CF51" s="103" t="str">
        <f aca="true">IF(ISBLANK(OFFSET('Raw Data'!$A$3,MATCH('Data above threshold'!$A51,'Raw Data'!$B$4:$B$185,0),MATCH('Data above threshold'!CH$4,'Raw Data'!$3:$3,0)-1)),"", IFERROR($J51*OFFSET('Raw Data'!$A$3,MATCH('Data above threshold'!$A51,'Raw Data'!$B$4:$B$185,0),MATCH('Data above threshold'!CH$4,'Raw Data'!$3:$3,0)-1),"NA"))</f>
        <v/>
      </c>
      <c r="CG51" s="103" t="str">
        <f aca="true">IF(ISBLANK(OFFSET('Raw Data'!$A$3,MATCH('Data above threshold'!$A51,'Raw Data'!$B$4:$B$185,0),MATCH('Data above threshold'!CI$4,'Raw Data'!$3:$3,0)-1)),"", IFERROR($J51*OFFSET('Raw Data'!$A$3,MATCH('Data above threshold'!$A51,'Raw Data'!$B$4:$B$185,0),MATCH('Data above threshold'!CI$4,'Raw Data'!$3:$3,0)-1),"NA"))</f>
        <v/>
      </c>
      <c r="CH51" s="103" t="str">
        <f aca="true">IF(ISBLANK(OFFSET('Raw Data'!$A$3,MATCH('Data above threshold'!$A51,'Raw Data'!$B$4:$B$185,0),MATCH('Data above threshold'!CJ$4,'Raw Data'!$3:$3,0)-1)),"", IFERROR($J51*OFFSET('Raw Data'!$A$3,MATCH('Data above threshold'!$A51,'Raw Data'!$B$4:$B$185,0),MATCH('Data above threshold'!CJ$4,'Raw Data'!$3:$3,0)-1),"NA"))</f>
        <v/>
      </c>
      <c r="CI51" s="103" t="str">
        <f aca="true">IF(ISBLANK(OFFSET('Raw Data'!$A$3,MATCH('Data above threshold'!$A51,'Raw Data'!$B$4:$B$185,0),MATCH('Data above threshold'!CK$4,'Raw Data'!$3:$3,0)-1)),"", IFERROR($J51*OFFSET('Raw Data'!$A$3,MATCH('Data above threshold'!$A51,'Raw Data'!$B$4:$B$185,0),MATCH('Data above threshold'!CK$4,'Raw Data'!$3:$3,0)-1),"NA"))</f>
        <v/>
      </c>
      <c r="CJ51" s="103" t="str">
        <f aca="true">IF(ISBLANK(OFFSET('Raw Data'!$A$3,MATCH('Data above threshold'!$A51,'Raw Data'!$B$4:$B$185,0),MATCH('Data above threshold'!CL$4,'Raw Data'!$3:$3,0)-1)),"", IFERROR($J51*OFFSET('Raw Data'!$A$3,MATCH('Data above threshold'!$A51,'Raw Data'!$B$4:$B$185,0),MATCH('Data above threshold'!CL$4,'Raw Data'!$3:$3,0)-1),"NA"))</f>
        <v/>
      </c>
      <c r="CK51" s="103" t="str">
        <f aca="true">IF(ISBLANK(OFFSET('Raw Data'!$A$3,MATCH('Data above threshold'!$A51,'Raw Data'!$B$4:$B$185,0),MATCH('Data above threshold'!CM$4,'Raw Data'!$3:$3,0)-1)),"", IFERROR($J51*OFFSET('Raw Data'!$A$3,MATCH('Data above threshold'!$A51,'Raw Data'!$B$4:$B$185,0),MATCH('Data above threshold'!CM$4,'Raw Data'!$3:$3,0)-1),"NA"))</f>
        <v/>
      </c>
      <c r="CL51" s="103" t="str">
        <f aca="true">IF(ISBLANK(OFFSET('Raw Data'!$A$3,MATCH('Data above threshold'!$A51,'Raw Data'!$B$4:$B$185,0),MATCH('Data above threshold'!CN$4,'Raw Data'!$3:$3,0)-1)),"", IFERROR($J51*OFFSET('Raw Data'!$A$3,MATCH('Data above threshold'!$A51,'Raw Data'!$B$4:$B$185,0),MATCH('Data above threshold'!CN$4,'Raw Data'!$3:$3,0)-1),"NA"))</f>
        <v/>
      </c>
      <c r="CM51" s="103" t="str">
        <f aca="true">IF(ISBLANK(OFFSET('Raw Data'!$A$3,MATCH('Data above threshold'!$A51,'Raw Data'!$B$4:$B$185,0),MATCH('Data above threshold'!CO$4,'Raw Data'!$3:$3,0)-1)),"", IFERROR($J51*OFFSET('Raw Data'!$A$3,MATCH('Data above threshold'!$A51,'Raw Data'!$B$4:$B$185,0),MATCH('Data above threshold'!CO$4,'Raw Data'!$3:$3,0)-1),"NA"))</f>
        <v/>
      </c>
      <c r="CN51" s="103" t="str">
        <f aca="true">IF(ISBLANK(OFFSET('Raw Data'!$A$3,MATCH('Data above threshold'!$A51,'Raw Data'!$B$4:$B$185,0),MATCH('Data above threshold'!CP$4,'Raw Data'!$3:$3,0)-1)),"", IFERROR($J51*OFFSET('Raw Data'!$A$3,MATCH('Data above threshold'!$A51,'Raw Data'!$B$4:$B$185,0),MATCH('Data above threshold'!CP$4,'Raw Data'!$3:$3,0)-1),"NA"))</f>
        <v/>
      </c>
      <c r="CO51" s="103" t="str">
        <f aca="true">IF(ISBLANK(OFFSET('Raw Data'!$A$3,MATCH('Data above threshold'!$A51,'Raw Data'!$B$4:$B$185,0),MATCH('Data above threshold'!CQ$4,'Raw Data'!$3:$3,0)-1)),"", IFERROR($J51*OFFSET('Raw Data'!$A$3,MATCH('Data above threshold'!$A51,'Raw Data'!$B$4:$B$185,0),MATCH('Data above threshold'!CQ$4,'Raw Data'!$3:$3,0)-1),"NA"))</f>
        <v/>
      </c>
      <c r="CP51" s="103" t="str">
        <f aca="true">IF(ISBLANK(OFFSET('Raw Data'!$A$3,MATCH('Data above threshold'!$A51,'Raw Data'!$B$4:$B$185,0),MATCH('Data above threshold'!CR$4,'Raw Data'!$3:$3,0)-1)),"", IFERROR($J51*OFFSET('Raw Data'!$A$3,MATCH('Data above threshold'!$A51,'Raw Data'!$B$4:$B$185,0),MATCH('Data above threshold'!CR$4,'Raw Data'!$3:$3,0)-1),"NA"))</f>
        <v/>
      </c>
    </row>
    <row r="52" s="103" customFormat="true" ht="15.5" hidden="false" customHeight="false" outlineLevel="0" collapsed="false">
      <c r="A52" s="107" t="n">
        <v>2210</v>
      </c>
      <c r="B52" s="107" t="n">
        <v>3</v>
      </c>
      <c r="C52" s="103" t="str">
        <f aca="true">IF(ISBLANK(OFFSET('Raw Data'!$A$3,MATCH($A52,'Raw Data'!$B$4:$B$185,0),MATCH(C$4,'Raw Data'!$3:$3,0)-1)),"",OFFSET('Raw Data'!$A$3,MATCH($A52,'Raw Data'!$B$4:$B$185,0),MATCH(C$4,'Raw Data'!$3:$3,0)-1))</f>
        <v>Membership level with ISO</v>
      </c>
      <c r="D52" s="103" t="str">
        <f aca="true">IF(ISBLANK(OFFSET('Raw Data'!$A$3,MATCH($A52,'Raw Data'!$B$4:$B$185,0),MATCH(D$4,'Raw Data'!$3:$3,0)-1)),"",OFFSET('Raw Data'!$A$3,MATCH($A52,'Raw Data'!$B$4:$B$185,0),MATCH(D$4,'Raw Data'!$3:$3,0)-1))</f>
        <v/>
      </c>
      <c r="E52" s="103" t="str">
        <f aca="true">IF(ISBLANK(OFFSET('Raw Data'!$A$3,MATCH($A52,'Raw Data'!$B$4:$B$185,0),MATCH(E$4,'Raw Data'!$3:$3,0)-1)),"",OFFSET('Raw Data'!$A$3,MATCH($A52,'Raw Data'!$B$4:$B$185,0),MATCH(E$4,'Raw Data'!$3:$3,0)-1))</f>
        <v/>
      </c>
      <c r="F52" s="103" t="str">
        <f aca="true">IF(ISBLANK(OFFSET('Raw Data'!$A$3,MATCH($A52,'Raw Data'!$B$4:$B$185,0),MATCH(F$4,'Raw Data'!$3:$3,0)-1)),"",OFFSET('Raw Data'!$A$3,MATCH($A52,'Raw Data'!$B$4:$B$185,0),MATCH(F$4,'Raw Data'!$3:$3,0)-1))</f>
        <v/>
      </c>
      <c r="G52" s="103" t="s">
        <v>217</v>
      </c>
      <c r="H52" s="103" t="str">
        <f aca="true">IF(ISBLANK(OFFSET('Raw Data'!$A$3,MATCH($A52,'Raw Data'!$B$4:$B$185,0),MATCH(H$4,'Raw Data'!$3:$3,0)-1)),"",OFFSET('Raw Data'!$A$3,MATCH($A52,'Raw Data'!$B$4:$B$185,0),MATCH(H$4,'Raw Data'!$3:$3,0)-1))</f>
        <v/>
      </c>
      <c r="I52" s="103" t="str">
        <f aca="true">IF(ISBLANK(OFFSET('Raw Data'!$A$3,MATCH($A52,'Raw Data'!$B$4:$B$185,0),MATCH(I$4,'Raw Data'!$3:$3,0)-1)),"",OFFSET('Raw Data'!$A$3,MATCH($A52,'Raw Data'!$B$4:$B$185,0),MATCH(I$4,'Raw Data'!$3:$3,0)-1))</f>
        <v/>
      </c>
      <c r="J52" s="103" t="str">
        <f aca="false">IF(I52="","",IF(I52="Minus",-1,1))</f>
        <v/>
      </c>
      <c r="K52" s="105" t="str">
        <f aca="false" t="array" ref="K52:K52">IFERROR(SKEW(IF(ISNUMBER(O52:CP52),O52:CP52,"")),"")</f>
        <v/>
      </c>
      <c r="L52" s="103" t="n">
        <f aca="true">IF(ISBLANK(OFFSET('Data above threshold'!$A$4,MATCH('Data above threshold'!$A52,'Data above threshold'!$A$5:$A$185,0),MATCH('Data above threshold'!N$4,'Data above threshold'!$4:$4,0)-1)),1,OFFSET('Data above threshold'!$A$4,MATCH('Data above threshold'!$A52,'Data above threshold'!$A$5:$A$185,0),MATCH('Data above threshold'!N$4,'Data above threshold'!$4:$4,0)-1))</f>
        <v>1</v>
      </c>
      <c r="M52" s="103" t="str">
        <f aca="true">IF(ISBLANK(OFFSET('Data above threshold'!$A$4,MATCH('Data above threshold'!$A52,'Data above threshold'!$A$5:$A$185,0),MATCH('Data above threshold'!O$4,'Data above threshold'!$4:$4,0)-1)),"",OFFSET('Data above threshold'!$A$4,MATCH('Data above threshold'!$A52,'Data above threshold'!$A$5:$A$185,0),MATCH('Data above threshold'!O$4,'Data above threshold'!$4:$4,0)-1))</f>
        <v/>
      </c>
      <c r="N52" s="106" t="str">
        <f aca="false" t="array" ref="N52:N52">IF(B52&lt;4,"",1-IFERROR(SUM(ISNUMBER(O52:CP52)*(1-$O$3:$CP$3))/COUNTIF($O$3:$CP$3,0),0))</f>
        <v/>
      </c>
      <c r="O52" s="103" t="str">
        <f aca="true">IF(ISBLANK(OFFSET('Raw Data'!$A$3,MATCH('Data above threshold'!$A52,'Raw Data'!$B$4:$B$185,0),MATCH('Data above threshold'!Q$4,'Raw Data'!$3:$3,0)-1)),"", IFERROR($J52*OFFSET('Raw Data'!$A$3,MATCH('Data above threshold'!$A52,'Raw Data'!$B$4:$B$185,0),MATCH('Data above threshold'!Q$4,'Raw Data'!$3:$3,0)-1),"NA"))</f>
        <v/>
      </c>
      <c r="P52" s="103" t="str">
        <f aca="true">IF(ISBLANK(OFFSET('Raw Data'!$A$3,MATCH('Data above threshold'!$A52,'Raw Data'!$B$4:$B$185,0),MATCH('Data above threshold'!R$4,'Raw Data'!$3:$3,0)-1)),"", IFERROR($J52*OFFSET('Raw Data'!$A$3,MATCH('Data above threshold'!$A52,'Raw Data'!$B$4:$B$185,0),MATCH('Data above threshold'!R$4,'Raw Data'!$3:$3,0)-1),"NA"))</f>
        <v/>
      </c>
      <c r="Q52" s="103" t="str">
        <f aca="true">IF(ISBLANK(OFFSET('Raw Data'!$A$3,MATCH('Data above threshold'!$A52,'Raw Data'!$B$4:$B$185,0),MATCH('Data above threshold'!S$4,'Raw Data'!$3:$3,0)-1)),"", IFERROR($J52*OFFSET('Raw Data'!$A$3,MATCH('Data above threshold'!$A52,'Raw Data'!$B$4:$B$185,0),MATCH('Data above threshold'!S$4,'Raw Data'!$3:$3,0)-1),"NA"))</f>
        <v/>
      </c>
      <c r="R52" s="103" t="str">
        <f aca="true">IF(ISBLANK(OFFSET('Raw Data'!$A$3,MATCH('Data above threshold'!$A52,'Raw Data'!$B$4:$B$185,0),MATCH('Data above threshold'!T$4,'Raw Data'!$3:$3,0)-1)),"", IFERROR($J52*OFFSET('Raw Data'!$A$3,MATCH('Data above threshold'!$A52,'Raw Data'!$B$4:$B$185,0),MATCH('Data above threshold'!T$4,'Raw Data'!$3:$3,0)-1),"NA"))</f>
        <v/>
      </c>
      <c r="S52" s="103" t="str">
        <f aca="true">IF(ISBLANK(OFFSET('Raw Data'!$A$3,MATCH('Data above threshold'!$A52,'Raw Data'!$B$4:$B$185,0),MATCH('Data above threshold'!U$4,'Raw Data'!$3:$3,0)-1)),"", IFERROR($J52*OFFSET('Raw Data'!$A$3,MATCH('Data above threshold'!$A52,'Raw Data'!$B$4:$B$185,0),MATCH('Data above threshold'!U$4,'Raw Data'!$3:$3,0)-1),"NA"))</f>
        <v/>
      </c>
      <c r="T52" s="103" t="str">
        <f aca="true">IF(ISBLANK(OFFSET('Raw Data'!$A$3,MATCH('Data above threshold'!$A52,'Raw Data'!$B$4:$B$185,0),MATCH('Data above threshold'!V$4,'Raw Data'!$3:$3,0)-1)),"", IFERROR($J52*OFFSET('Raw Data'!$A$3,MATCH('Data above threshold'!$A52,'Raw Data'!$B$4:$B$185,0),MATCH('Data above threshold'!V$4,'Raw Data'!$3:$3,0)-1),"NA"))</f>
        <v/>
      </c>
      <c r="U52" s="103" t="str">
        <f aca="true">IF(ISBLANK(OFFSET('Raw Data'!$A$3,MATCH('Data above threshold'!$A52,'Raw Data'!$B$4:$B$185,0),MATCH('Data above threshold'!W$4,'Raw Data'!$3:$3,0)-1)),"", IFERROR($J52*OFFSET('Raw Data'!$A$3,MATCH('Data above threshold'!$A52,'Raw Data'!$B$4:$B$185,0),MATCH('Data above threshold'!W$4,'Raw Data'!$3:$3,0)-1),"NA"))</f>
        <v/>
      </c>
      <c r="V52" s="103" t="str">
        <f aca="true">IF(ISBLANK(OFFSET('Raw Data'!$A$3,MATCH('Data above threshold'!$A52,'Raw Data'!$B$4:$B$185,0),MATCH('Data above threshold'!X$4,'Raw Data'!$3:$3,0)-1)),"", IFERROR($J52*OFFSET('Raw Data'!$A$3,MATCH('Data above threshold'!$A52,'Raw Data'!$B$4:$B$185,0),MATCH('Data above threshold'!X$4,'Raw Data'!$3:$3,0)-1),"NA"))</f>
        <v/>
      </c>
      <c r="W52" s="103" t="str">
        <f aca="true">IF(ISBLANK(OFFSET('Raw Data'!$A$3,MATCH('Data above threshold'!$A52,'Raw Data'!$B$4:$B$185,0),MATCH('Data above threshold'!Y$4,'Raw Data'!$3:$3,0)-1)),"", IFERROR($J52*OFFSET('Raw Data'!$A$3,MATCH('Data above threshold'!$A52,'Raw Data'!$B$4:$B$185,0),MATCH('Data above threshold'!Y$4,'Raw Data'!$3:$3,0)-1),"NA"))</f>
        <v/>
      </c>
      <c r="X52" s="103" t="str">
        <f aca="true">IF(ISBLANK(OFFSET('Raw Data'!$A$3,MATCH('Data above threshold'!$A52,'Raw Data'!$B$4:$B$185,0),MATCH('Data above threshold'!Z$4,'Raw Data'!$3:$3,0)-1)),"", IFERROR($J52*OFFSET('Raw Data'!$A$3,MATCH('Data above threshold'!$A52,'Raw Data'!$B$4:$B$185,0),MATCH('Data above threshold'!Z$4,'Raw Data'!$3:$3,0)-1),"NA"))</f>
        <v/>
      </c>
      <c r="Y52" s="103" t="str">
        <f aca="true">IF(ISBLANK(OFFSET('Raw Data'!$A$3,MATCH('Data above threshold'!$A52,'Raw Data'!$B$4:$B$185,0),MATCH('Data above threshold'!AA$4,'Raw Data'!$3:$3,0)-1)),"", IFERROR($J52*OFFSET('Raw Data'!$A$3,MATCH('Data above threshold'!$A52,'Raw Data'!$B$4:$B$185,0),MATCH('Data above threshold'!AA$4,'Raw Data'!$3:$3,0)-1),"NA"))</f>
        <v/>
      </c>
      <c r="Z52" s="103" t="str">
        <f aca="true">IF(ISBLANK(OFFSET('Raw Data'!$A$3,MATCH('Data above threshold'!$A52,'Raw Data'!$B$4:$B$185,0),MATCH('Data above threshold'!AB$4,'Raw Data'!$3:$3,0)-1)),"", IFERROR($J52*OFFSET('Raw Data'!$A$3,MATCH('Data above threshold'!$A52,'Raw Data'!$B$4:$B$185,0),MATCH('Data above threshold'!AB$4,'Raw Data'!$3:$3,0)-1),"NA"))</f>
        <v/>
      </c>
      <c r="AA52" s="103" t="str">
        <f aca="true">IF(ISBLANK(OFFSET('Raw Data'!$A$3,MATCH('Data above threshold'!$A52,'Raw Data'!$B$4:$B$185,0),MATCH('Data above threshold'!AC$4,'Raw Data'!$3:$3,0)-1)),"", IFERROR($J52*OFFSET('Raw Data'!$A$3,MATCH('Data above threshold'!$A52,'Raw Data'!$B$4:$B$185,0),MATCH('Data above threshold'!AC$4,'Raw Data'!$3:$3,0)-1),"NA"))</f>
        <v/>
      </c>
      <c r="AB52" s="103" t="str">
        <f aca="true">IF(ISBLANK(OFFSET('Raw Data'!$A$3,MATCH('Data above threshold'!$A52,'Raw Data'!$B$4:$B$185,0),MATCH('Data above threshold'!AD$4,'Raw Data'!$3:$3,0)-1)),"", IFERROR($J52*OFFSET('Raw Data'!$A$3,MATCH('Data above threshold'!$A52,'Raw Data'!$B$4:$B$185,0),MATCH('Data above threshold'!AD$4,'Raw Data'!$3:$3,0)-1),"NA"))</f>
        <v/>
      </c>
      <c r="AC52" s="103" t="str">
        <f aca="true">IF(ISBLANK(OFFSET('Raw Data'!$A$3,MATCH('Data above threshold'!$A52,'Raw Data'!$B$4:$B$185,0),MATCH('Data above threshold'!AE$4,'Raw Data'!$3:$3,0)-1)),"", IFERROR($J52*OFFSET('Raw Data'!$A$3,MATCH('Data above threshold'!$A52,'Raw Data'!$B$4:$B$185,0),MATCH('Data above threshold'!AE$4,'Raw Data'!$3:$3,0)-1),"NA"))</f>
        <v/>
      </c>
      <c r="AD52" s="103" t="str">
        <f aca="true">IF(ISBLANK(OFFSET('Raw Data'!$A$3,MATCH('Data above threshold'!$A52,'Raw Data'!$B$4:$B$185,0),MATCH('Data above threshold'!AF$4,'Raw Data'!$3:$3,0)-1)),"", IFERROR($J52*OFFSET('Raw Data'!$A$3,MATCH('Data above threshold'!$A52,'Raw Data'!$B$4:$B$185,0),MATCH('Data above threshold'!AF$4,'Raw Data'!$3:$3,0)-1),"NA"))</f>
        <v/>
      </c>
      <c r="AE52" s="103" t="str">
        <f aca="true">IF(ISBLANK(OFFSET('Raw Data'!$A$3,MATCH('Data above threshold'!$A52,'Raw Data'!$B$4:$B$185,0),MATCH('Data above threshold'!AG$4,'Raw Data'!$3:$3,0)-1)),"", IFERROR($J52*OFFSET('Raw Data'!$A$3,MATCH('Data above threshold'!$A52,'Raw Data'!$B$4:$B$185,0),MATCH('Data above threshold'!AG$4,'Raw Data'!$3:$3,0)-1),"NA"))</f>
        <v/>
      </c>
      <c r="AF52" s="103" t="str">
        <f aca="true">IF(ISBLANK(OFFSET('Raw Data'!$A$3,MATCH('Data above threshold'!$A52,'Raw Data'!$B$4:$B$185,0),MATCH('Data above threshold'!AH$4,'Raw Data'!$3:$3,0)-1)),"", IFERROR($J52*OFFSET('Raw Data'!$A$3,MATCH('Data above threshold'!$A52,'Raw Data'!$B$4:$B$185,0),MATCH('Data above threshold'!AH$4,'Raw Data'!$3:$3,0)-1),"NA"))</f>
        <v/>
      </c>
      <c r="AG52" s="103" t="str">
        <f aca="true">IF(ISBLANK(OFFSET('Raw Data'!$A$3,MATCH('Data above threshold'!$A52,'Raw Data'!$B$4:$B$185,0),MATCH('Data above threshold'!AI$4,'Raw Data'!$3:$3,0)-1)),"", IFERROR($J52*OFFSET('Raw Data'!$A$3,MATCH('Data above threshold'!$A52,'Raw Data'!$B$4:$B$185,0),MATCH('Data above threshold'!AI$4,'Raw Data'!$3:$3,0)-1),"NA"))</f>
        <v/>
      </c>
      <c r="AH52" s="103" t="str">
        <f aca="true">IF(ISBLANK(OFFSET('Raw Data'!$A$3,MATCH('Data above threshold'!$A52,'Raw Data'!$B$4:$B$185,0),MATCH('Data above threshold'!AJ$4,'Raw Data'!$3:$3,0)-1)),"", IFERROR($J52*OFFSET('Raw Data'!$A$3,MATCH('Data above threshold'!$A52,'Raw Data'!$B$4:$B$185,0),MATCH('Data above threshold'!AJ$4,'Raw Data'!$3:$3,0)-1),"NA"))</f>
        <v/>
      </c>
      <c r="AI52" s="103" t="str">
        <f aca="true">IF(ISBLANK(OFFSET('Raw Data'!$A$3,MATCH('Data above threshold'!$A52,'Raw Data'!$B$4:$B$185,0),MATCH('Data above threshold'!AK$4,'Raw Data'!$3:$3,0)-1)),"", IFERROR($J52*OFFSET('Raw Data'!$A$3,MATCH('Data above threshold'!$A52,'Raw Data'!$B$4:$B$185,0),MATCH('Data above threshold'!AK$4,'Raw Data'!$3:$3,0)-1),"NA"))</f>
        <v/>
      </c>
      <c r="AJ52" s="103" t="str">
        <f aca="true">IF(ISBLANK(OFFSET('Raw Data'!$A$3,MATCH('Data above threshold'!$A52,'Raw Data'!$B$4:$B$185,0),MATCH('Data above threshold'!AL$4,'Raw Data'!$3:$3,0)-1)),"", IFERROR($J52*OFFSET('Raw Data'!$A$3,MATCH('Data above threshold'!$A52,'Raw Data'!$B$4:$B$185,0),MATCH('Data above threshold'!AL$4,'Raw Data'!$3:$3,0)-1),"NA"))</f>
        <v/>
      </c>
      <c r="AK52" s="103" t="str">
        <f aca="true">IF(ISBLANK(OFFSET('Raw Data'!$A$3,MATCH('Data above threshold'!$A52,'Raw Data'!$B$4:$B$185,0),MATCH('Data above threshold'!AM$4,'Raw Data'!$3:$3,0)-1)),"", IFERROR($J52*OFFSET('Raw Data'!$A$3,MATCH('Data above threshold'!$A52,'Raw Data'!$B$4:$B$185,0),MATCH('Data above threshold'!AM$4,'Raw Data'!$3:$3,0)-1),"NA"))</f>
        <v/>
      </c>
      <c r="AL52" s="103" t="str">
        <f aca="true">IF(ISBLANK(OFFSET('Raw Data'!$A$3,MATCH('Data above threshold'!$A52,'Raw Data'!$B$4:$B$185,0),MATCH('Data above threshold'!AN$4,'Raw Data'!$3:$3,0)-1)),"", IFERROR($J52*OFFSET('Raw Data'!$A$3,MATCH('Data above threshold'!$A52,'Raw Data'!$B$4:$B$185,0),MATCH('Data above threshold'!AN$4,'Raw Data'!$3:$3,0)-1),"NA"))</f>
        <v/>
      </c>
      <c r="AM52" s="103" t="str">
        <f aca="true">IF(ISBLANK(OFFSET('Raw Data'!$A$3,MATCH('Data above threshold'!$A52,'Raw Data'!$B$4:$B$185,0),MATCH('Data above threshold'!AO$4,'Raw Data'!$3:$3,0)-1)),"", IFERROR($J52*OFFSET('Raw Data'!$A$3,MATCH('Data above threshold'!$A52,'Raw Data'!$B$4:$B$185,0),MATCH('Data above threshold'!AO$4,'Raw Data'!$3:$3,0)-1),"NA"))</f>
        <v/>
      </c>
      <c r="AN52" s="103" t="str">
        <f aca="true">IF(ISBLANK(OFFSET('Raw Data'!$A$3,MATCH('Data above threshold'!$A52,'Raw Data'!$B$4:$B$185,0),MATCH('Data above threshold'!AP$4,'Raw Data'!$3:$3,0)-1)),"", IFERROR($J52*OFFSET('Raw Data'!$A$3,MATCH('Data above threshold'!$A52,'Raw Data'!$B$4:$B$185,0),MATCH('Data above threshold'!AP$4,'Raw Data'!$3:$3,0)-1),"NA"))</f>
        <v/>
      </c>
      <c r="AO52" s="103" t="str">
        <f aca="true">IF(ISBLANK(OFFSET('Raw Data'!$A$3,MATCH('Data above threshold'!$A52,'Raw Data'!$B$4:$B$185,0),MATCH('Data above threshold'!AQ$4,'Raw Data'!$3:$3,0)-1)),"", IFERROR($J52*OFFSET('Raw Data'!$A$3,MATCH('Data above threshold'!$A52,'Raw Data'!$B$4:$B$185,0),MATCH('Data above threshold'!AQ$4,'Raw Data'!$3:$3,0)-1),"NA"))</f>
        <v/>
      </c>
      <c r="AP52" s="103" t="str">
        <f aca="true">IF(ISBLANK(OFFSET('Raw Data'!$A$3,MATCH('Data above threshold'!$A52,'Raw Data'!$B$4:$B$185,0),MATCH('Data above threshold'!AR$4,'Raw Data'!$3:$3,0)-1)),"", IFERROR($J52*OFFSET('Raw Data'!$A$3,MATCH('Data above threshold'!$A52,'Raw Data'!$B$4:$B$185,0),MATCH('Data above threshold'!AR$4,'Raw Data'!$3:$3,0)-1),"NA"))</f>
        <v/>
      </c>
      <c r="AQ52" s="103" t="str">
        <f aca="true">IF(ISBLANK(OFFSET('Raw Data'!$A$3,MATCH('Data above threshold'!$A52,'Raw Data'!$B$4:$B$185,0),MATCH('Data above threshold'!AS$4,'Raw Data'!$3:$3,0)-1)),"", IFERROR($J52*OFFSET('Raw Data'!$A$3,MATCH('Data above threshold'!$A52,'Raw Data'!$B$4:$B$185,0),MATCH('Data above threshold'!AS$4,'Raw Data'!$3:$3,0)-1),"NA"))</f>
        <v/>
      </c>
      <c r="AR52" s="103" t="str">
        <f aca="true">IF(ISBLANK(OFFSET('Raw Data'!$A$3,MATCH('Data above threshold'!$A52,'Raw Data'!$B$4:$B$185,0),MATCH('Data above threshold'!AT$4,'Raw Data'!$3:$3,0)-1)),"", IFERROR($J52*OFFSET('Raw Data'!$A$3,MATCH('Data above threshold'!$A52,'Raw Data'!$B$4:$B$185,0),MATCH('Data above threshold'!AT$4,'Raw Data'!$3:$3,0)-1),"NA"))</f>
        <v/>
      </c>
      <c r="AS52" s="103" t="str">
        <f aca="true">IF(ISBLANK(OFFSET('Raw Data'!$A$3,MATCH('Data above threshold'!$A52,'Raw Data'!$B$4:$B$185,0),MATCH('Data above threshold'!AU$4,'Raw Data'!$3:$3,0)-1)),"", IFERROR($J52*OFFSET('Raw Data'!$A$3,MATCH('Data above threshold'!$A52,'Raw Data'!$B$4:$B$185,0),MATCH('Data above threshold'!AU$4,'Raw Data'!$3:$3,0)-1),"NA"))</f>
        <v/>
      </c>
      <c r="AT52" s="103" t="str">
        <f aca="true">IF(ISBLANK(OFFSET('Raw Data'!$A$3,MATCH('Data above threshold'!$A52,'Raw Data'!$B$4:$B$185,0),MATCH('Data above threshold'!AV$4,'Raw Data'!$3:$3,0)-1)),"", IFERROR($J52*OFFSET('Raw Data'!$A$3,MATCH('Data above threshold'!$A52,'Raw Data'!$B$4:$B$185,0),MATCH('Data above threshold'!AV$4,'Raw Data'!$3:$3,0)-1),"NA"))</f>
        <v/>
      </c>
      <c r="AU52" s="103" t="str">
        <f aca="true">IF(ISBLANK(OFFSET('Raw Data'!$A$3,MATCH('Data above threshold'!$A52,'Raw Data'!$B$4:$B$185,0),MATCH('Data above threshold'!AW$4,'Raw Data'!$3:$3,0)-1)),"", IFERROR($J52*OFFSET('Raw Data'!$A$3,MATCH('Data above threshold'!$A52,'Raw Data'!$B$4:$B$185,0),MATCH('Data above threshold'!AW$4,'Raw Data'!$3:$3,0)-1),"NA"))</f>
        <v/>
      </c>
      <c r="AV52" s="103" t="str">
        <f aca="true">IF(ISBLANK(OFFSET('Raw Data'!$A$3,MATCH('Data above threshold'!$A52,'Raw Data'!$B$4:$B$185,0),MATCH('Data above threshold'!AX$4,'Raw Data'!$3:$3,0)-1)),"", IFERROR($J52*OFFSET('Raw Data'!$A$3,MATCH('Data above threshold'!$A52,'Raw Data'!$B$4:$B$185,0),MATCH('Data above threshold'!AX$4,'Raw Data'!$3:$3,0)-1),"NA"))</f>
        <v/>
      </c>
      <c r="AW52" s="103" t="str">
        <f aca="true">IF(ISBLANK(OFFSET('Raw Data'!$A$3,MATCH('Data above threshold'!$A52,'Raw Data'!$B$4:$B$185,0),MATCH('Data above threshold'!AY$4,'Raw Data'!$3:$3,0)-1)),"", IFERROR($J52*OFFSET('Raw Data'!$A$3,MATCH('Data above threshold'!$A52,'Raw Data'!$B$4:$B$185,0),MATCH('Data above threshold'!AY$4,'Raw Data'!$3:$3,0)-1),"NA"))</f>
        <v/>
      </c>
      <c r="AX52" s="103" t="str">
        <f aca="true">IF(ISBLANK(OFFSET('Raw Data'!$A$3,MATCH('Data above threshold'!$A52,'Raw Data'!$B$4:$B$185,0),MATCH('Data above threshold'!AZ$4,'Raw Data'!$3:$3,0)-1)),"", IFERROR($J52*OFFSET('Raw Data'!$A$3,MATCH('Data above threshold'!$A52,'Raw Data'!$B$4:$B$185,0),MATCH('Data above threshold'!AZ$4,'Raw Data'!$3:$3,0)-1),"NA"))</f>
        <v/>
      </c>
      <c r="AY52" s="103" t="str">
        <f aca="true">IF(ISBLANK(OFFSET('Raw Data'!$A$3,MATCH('Data above threshold'!$A52,'Raw Data'!$B$4:$B$185,0),MATCH('Data above threshold'!BA$4,'Raw Data'!$3:$3,0)-1)),"", IFERROR($J52*OFFSET('Raw Data'!$A$3,MATCH('Data above threshold'!$A52,'Raw Data'!$B$4:$B$185,0),MATCH('Data above threshold'!BA$4,'Raw Data'!$3:$3,0)-1),"NA"))</f>
        <v/>
      </c>
      <c r="AZ52" s="103" t="str">
        <f aca="true">IF(ISBLANK(OFFSET('Raw Data'!$A$3,MATCH('Data above threshold'!$A52,'Raw Data'!$B$4:$B$185,0),MATCH('Data above threshold'!BB$4,'Raw Data'!$3:$3,0)-1)),"", IFERROR($J52*OFFSET('Raw Data'!$A$3,MATCH('Data above threshold'!$A52,'Raw Data'!$B$4:$B$185,0),MATCH('Data above threshold'!BB$4,'Raw Data'!$3:$3,0)-1),"NA"))</f>
        <v/>
      </c>
      <c r="BA52" s="103" t="str">
        <f aca="true">IF(ISBLANK(OFFSET('Raw Data'!$A$3,MATCH('Data above threshold'!$A52,'Raw Data'!$B$4:$B$185,0),MATCH('Data above threshold'!BC$4,'Raw Data'!$3:$3,0)-1)),"", IFERROR($J52*OFFSET('Raw Data'!$A$3,MATCH('Data above threshold'!$A52,'Raw Data'!$B$4:$B$185,0),MATCH('Data above threshold'!BC$4,'Raw Data'!$3:$3,0)-1),"NA"))</f>
        <v/>
      </c>
      <c r="BB52" s="103" t="str">
        <f aca="true">IF(ISBLANK(OFFSET('Raw Data'!$A$3,MATCH('Data above threshold'!$A52,'Raw Data'!$B$4:$B$185,0),MATCH('Data above threshold'!BD$4,'Raw Data'!$3:$3,0)-1)),"", IFERROR($J52*OFFSET('Raw Data'!$A$3,MATCH('Data above threshold'!$A52,'Raw Data'!$B$4:$B$185,0),MATCH('Data above threshold'!BD$4,'Raw Data'!$3:$3,0)-1),"NA"))</f>
        <v/>
      </c>
      <c r="BC52" s="103" t="str">
        <f aca="true">IF(ISBLANK(OFFSET('Raw Data'!$A$3,MATCH('Data above threshold'!$A52,'Raw Data'!$B$4:$B$185,0),MATCH('Data above threshold'!BE$4,'Raw Data'!$3:$3,0)-1)),"", IFERROR($J52*OFFSET('Raw Data'!$A$3,MATCH('Data above threshold'!$A52,'Raw Data'!$B$4:$B$185,0),MATCH('Data above threshold'!BE$4,'Raw Data'!$3:$3,0)-1),"NA"))</f>
        <v/>
      </c>
      <c r="BD52" s="103" t="str">
        <f aca="true">IF(ISBLANK(OFFSET('Raw Data'!$A$3,MATCH('Data above threshold'!$A52,'Raw Data'!$B$4:$B$185,0),MATCH('Data above threshold'!BF$4,'Raw Data'!$3:$3,0)-1)),"", IFERROR($J52*OFFSET('Raw Data'!$A$3,MATCH('Data above threshold'!$A52,'Raw Data'!$B$4:$B$185,0),MATCH('Data above threshold'!BF$4,'Raw Data'!$3:$3,0)-1),"NA"))</f>
        <v/>
      </c>
      <c r="BE52" s="103" t="str">
        <f aca="true">IF(ISBLANK(OFFSET('Raw Data'!$A$3,MATCH('Data above threshold'!$A52,'Raw Data'!$B$4:$B$185,0),MATCH('Data above threshold'!BG$4,'Raw Data'!$3:$3,0)-1)),"", IFERROR($J52*OFFSET('Raw Data'!$A$3,MATCH('Data above threshold'!$A52,'Raw Data'!$B$4:$B$185,0),MATCH('Data above threshold'!BG$4,'Raw Data'!$3:$3,0)-1),"NA"))</f>
        <v/>
      </c>
      <c r="BF52" s="103" t="str">
        <f aca="true">IF(ISBLANK(OFFSET('Raw Data'!$A$3,MATCH('Data above threshold'!$A52,'Raw Data'!$B$4:$B$185,0),MATCH('Data above threshold'!BH$4,'Raw Data'!$3:$3,0)-1)),"", IFERROR($J52*OFFSET('Raw Data'!$A$3,MATCH('Data above threshold'!$A52,'Raw Data'!$B$4:$B$185,0),MATCH('Data above threshold'!BH$4,'Raw Data'!$3:$3,0)-1),"NA"))</f>
        <v/>
      </c>
      <c r="BG52" s="103" t="str">
        <f aca="true">IF(ISBLANK(OFFSET('Raw Data'!$A$3,MATCH('Data above threshold'!$A52,'Raw Data'!$B$4:$B$185,0),MATCH('Data above threshold'!BI$4,'Raw Data'!$3:$3,0)-1)),"", IFERROR($J52*OFFSET('Raw Data'!$A$3,MATCH('Data above threshold'!$A52,'Raw Data'!$B$4:$B$185,0),MATCH('Data above threshold'!BI$4,'Raw Data'!$3:$3,0)-1),"NA"))</f>
        <v/>
      </c>
      <c r="BH52" s="103" t="str">
        <f aca="true">IF(ISBLANK(OFFSET('Raw Data'!$A$3,MATCH('Data above threshold'!$A52,'Raw Data'!$B$4:$B$185,0),MATCH('Data above threshold'!BJ$4,'Raw Data'!$3:$3,0)-1)),"", IFERROR($J52*OFFSET('Raw Data'!$A$3,MATCH('Data above threshold'!$A52,'Raw Data'!$B$4:$B$185,0),MATCH('Data above threshold'!BJ$4,'Raw Data'!$3:$3,0)-1),"NA"))</f>
        <v/>
      </c>
      <c r="BI52" s="103" t="str">
        <f aca="true">IF(ISBLANK(OFFSET('Raw Data'!$A$3,MATCH('Data above threshold'!$A52,'Raw Data'!$B$4:$B$185,0),MATCH('Data above threshold'!BK$4,'Raw Data'!$3:$3,0)-1)),"", IFERROR($J52*OFFSET('Raw Data'!$A$3,MATCH('Data above threshold'!$A52,'Raw Data'!$B$4:$B$185,0),MATCH('Data above threshold'!BK$4,'Raw Data'!$3:$3,0)-1),"NA"))</f>
        <v/>
      </c>
      <c r="BJ52" s="103" t="str">
        <f aca="true">IF(ISBLANK(OFFSET('Raw Data'!$A$3,MATCH('Data above threshold'!$A52,'Raw Data'!$B$4:$B$185,0),MATCH('Data above threshold'!BL$4,'Raw Data'!$3:$3,0)-1)),"", IFERROR($J52*OFFSET('Raw Data'!$A$3,MATCH('Data above threshold'!$A52,'Raw Data'!$B$4:$B$185,0),MATCH('Data above threshold'!BL$4,'Raw Data'!$3:$3,0)-1),"NA"))</f>
        <v/>
      </c>
      <c r="BK52" s="103" t="str">
        <f aca="true">IF(ISBLANK(OFFSET('Raw Data'!$A$3,MATCH('Data above threshold'!$A52,'Raw Data'!$B$4:$B$185,0),MATCH('Data above threshold'!BM$4,'Raw Data'!$3:$3,0)-1)),"", IFERROR($J52*OFFSET('Raw Data'!$A$3,MATCH('Data above threshold'!$A52,'Raw Data'!$B$4:$B$185,0),MATCH('Data above threshold'!BM$4,'Raw Data'!$3:$3,0)-1),"NA"))</f>
        <v/>
      </c>
      <c r="BL52" s="103" t="str">
        <f aca="true">IF(ISBLANK(OFFSET('Raw Data'!$A$3,MATCH('Data above threshold'!$A52,'Raw Data'!$B$4:$B$185,0),MATCH('Data above threshold'!BN$4,'Raw Data'!$3:$3,0)-1)),"", IFERROR($J52*OFFSET('Raw Data'!$A$3,MATCH('Data above threshold'!$A52,'Raw Data'!$B$4:$B$185,0),MATCH('Data above threshold'!BN$4,'Raw Data'!$3:$3,0)-1),"NA"))</f>
        <v/>
      </c>
      <c r="BM52" s="103" t="str">
        <f aca="true">IF(ISBLANK(OFFSET('Raw Data'!$A$3,MATCH('Data above threshold'!$A52,'Raw Data'!$B$4:$B$185,0),MATCH('Data above threshold'!BO$4,'Raw Data'!$3:$3,0)-1)),"", IFERROR($J52*OFFSET('Raw Data'!$A$3,MATCH('Data above threshold'!$A52,'Raw Data'!$B$4:$B$185,0),MATCH('Data above threshold'!BO$4,'Raw Data'!$3:$3,0)-1),"NA"))</f>
        <v/>
      </c>
      <c r="BN52" s="103" t="str">
        <f aca="true">IF(ISBLANK(OFFSET('Raw Data'!$A$3,MATCH('Data above threshold'!$A52,'Raw Data'!$B$4:$B$185,0),MATCH('Data above threshold'!BP$4,'Raw Data'!$3:$3,0)-1)),"", IFERROR($J52*OFFSET('Raw Data'!$A$3,MATCH('Data above threshold'!$A52,'Raw Data'!$B$4:$B$185,0),MATCH('Data above threshold'!BP$4,'Raw Data'!$3:$3,0)-1),"NA"))</f>
        <v/>
      </c>
      <c r="BO52" s="103" t="str">
        <f aca="true">IF(ISBLANK(OFFSET('Raw Data'!$A$3,MATCH('Data above threshold'!$A52,'Raw Data'!$B$4:$B$185,0),MATCH('Data above threshold'!BQ$4,'Raw Data'!$3:$3,0)-1)),"", IFERROR($J52*OFFSET('Raw Data'!$A$3,MATCH('Data above threshold'!$A52,'Raw Data'!$B$4:$B$185,0),MATCH('Data above threshold'!BQ$4,'Raw Data'!$3:$3,0)-1),"NA"))</f>
        <v/>
      </c>
      <c r="BP52" s="103" t="str">
        <f aca="true">IF(ISBLANK(OFFSET('Raw Data'!$A$3,MATCH('Data above threshold'!$A52,'Raw Data'!$B$4:$B$185,0),MATCH('Data above threshold'!BR$4,'Raw Data'!$3:$3,0)-1)),"", IFERROR($J52*OFFSET('Raw Data'!$A$3,MATCH('Data above threshold'!$A52,'Raw Data'!$B$4:$B$185,0),MATCH('Data above threshold'!BR$4,'Raw Data'!$3:$3,0)-1),"NA"))</f>
        <v/>
      </c>
      <c r="BQ52" s="103" t="str">
        <f aca="true">IF(ISBLANK(OFFSET('Raw Data'!$A$3,MATCH('Data above threshold'!$A52,'Raw Data'!$B$4:$B$185,0),MATCH('Data above threshold'!BS$4,'Raw Data'!$3:$3,0)-1)),"", IFERROR($J52*OFFSET('Raw Data'!$A$3,MATCH('Data above threshold'!$A52,'Raw Data'!$B$4:$B$185,0),MATCH('Data above threshold'!BS$4,'Raw Data'!$3:$3,0)-1),"NA"))</f>
        <v/>
      </c>
      <c r="BR52" s="103" t="str">
        <f aca="true">IF(ISBLANK(OFFSET('Raw Data'!$A$3,MATCH('Data above threshold'!$A52,'Raw Data'!$B$4:$B$185,0),MATCH('Data above threshold'!BT$4,'Raw Data'!$3:$3,0)-1)),"", IFERROR($J52*OFFSET('Raw Data'!$A$3,MATCH('Data above threshold'!$A52,'Raw Data'!$B$4:$B$185,0),MATCH('Data above threshold'!BT$4,'Raw Data'!$3:$3,0)-1),"NA"))</f>
        <v/>
      </c>
      <c r="BS52" s="103" t="str">
        <f aca="true">IF(ISBLANK(OFFSET('Raw Data'!$A$3,MATCH('Data above threshold'!$A52,'Raw Data'!$B$4:$B$185,0),MATCH('Data above threshold'!BU$4,'Raw Data'!$3:$3,0)-1)),"", IFERROR($J52*OFFSET('Raw Data'!$A$3,MATCH('Data above threshold'!$A52,'Raw Data'!$B$4:$B$185,0),MATCH('Data above threshold'!BU$4,'Raw Data'!$3:$3,0)-1),"NA"))</f>
        <v/>
      </c>
      <c r="BT52" s="103" t="str">
        <f aca="true">IF(ISBLANK(OFFSET('Raw Data'!$A$3,MATCH('Data above threshold'!$A52,'Raw Data'!$B$4:$B$185,0),MATCH('Data above threshold'!BV$4,'Raw Data'!$3:$3,0)-1)),"", IFERROR($J52*OFFSET('Raw Data'!$A$3,MATCH('Data above threshold'!$A52,'Raw Data'!$B$4:$B$185,0),MATCH('Data above threshold'!BV$4,'Raw Data'!$3:$3,0)-1),"NA"))</f>
        <v/>
      </c>
      <c r="BU52" s="103" t="str">
        <f aca="true">IF(ISBLANK(OFFSET('Raw Data'!$A$3,MATCH('Data above threshold'!$A52,'Raw Data'!$B$4:$B$185,0),MATCH('Data above threshold'!BW$4,'Raw Data'!$3:$3,0)-1)),"", IFERROR($J52*OFFSET('Raw Data'!$A$3,MATCH('Data above threshold'!$A52,'Raw Data'!$B$4:$B$185,0),MATCH('Data above threshold'!BW$4,'Raw Data'!$3:$3,0)-1),"NA"))</f>
        <v/>
      </c>
      <c r="BV52" s="103" t="str">
        <f aca="true">IF(ISBLANK(OFFSET('Raw Data'!$A$3,MATCH('Data above threshold'!$A52,'Raw Data'!$B$4:$B$185,0),MATCH('Data above threshold'!BX$4,'Raw Data'!$3:$3,0)-1)),"", IFERROR($J52*OFFSET('Raw Data'!$A$3,MATCH('Data above threshold'!$A52,'Raw Data'!$B$4:$B$185,0),MATCH('Data above threshold'!BX$4,'Raw Data'!$3:$3,0)-1),"NA"))</f>
        <v/>
      </c>
      <c r="BW52" s="103" t="str">
        <f aca="true">IF(ISBLANK(OFFSET('Raw Data'!$A$3,MATCH('Data above threshold'!$A52,'Raw Data'!$B$4:$B$185,0),MATCH('Data above threshold'!BY$4,'Raw Data'!$3:$3,0)-1)),"", IFERROR($J52*OFFSET('Raw Data'!$A$3,MATCH('Data above threshold'!$A52,'Raw Data'!$B$4:$B$185,0),MATCH('Data above threshold'!BY$4,'Raw Data'!$3:$3,0)-1),"NA"))</f>
        <v/>
      </c>
      <c r="BX52" s="103" t="str">
        <f aca="true">IF(ISBLANK(OFFSET('Raw Data'!$A$3,MATCH('Data above threshold'!$A52,'Raw Data'!$B$4:$B$185,0),MATCH('Data above threshold'!BZ$4,'Raw Data'!$3:$3,0)-1)),"", IFERROR($J52*OFFSET('Raw Data'!$A$3,MATCH('Data above threshold'!$A52,'Raw Data'!$B$4:$B$185,0),MATCH('Data above threshold'!BZ$4,'Raw Data'!$3:$3,0)-1),"NA"))</f>
        <v/>
      </c>
      <c r="BY52" s="103" t="str">
        <f aca="true">IF(ISBLANK(OFFSET('Raw Data'!$A$3,MATCH('Data above threshold'!$A52,'Raw Data'!$B$4:$B$185,0),MATCH('Data above threshold'!CA$4,'Raw Data'!$3:$3,0)-1)),"", IFERROR($J52*OFFSET('Raw Data'!$A$3,MATCH('Data above threshold'!$A52,'Raw Data'!$B$4:$B$185,0),MATCH('Data above threshold'!CA$4,'Raw Data'!$3:$3,0)-1),"NA"))</f>
        <v/>
      </c>
      <c r="BZ52" s="103" t="str">
        <f aca="true">IF(ISBLANK(OFFSET('Raw Data'!$A$3,MATCH('Data above threshold'!$A52,'Raw Data'!$B$4:$B$185,0),MATCH('Data above threshold'!CB$4,'Raw Data'!$3:$3,0)-1)),"", IFERROR($J52*OFFSET('Raw Data'!$A$3,MATCH('Data above threshold'!$A52,'Raw Data'!$B$4:$B$185,0),MATCH('Data above threshold'!CB$4,'Raw Data'!$3:$3,0)-1),"NA"))</f>
        <v/>
      </c>
      <c r="CA52" s="103" t="str">
        <f aca="true">IF(ISBLANK(OFFSET('Raw Data'!$A$3,MATCH('Data above threshold'!$A52,'Raw Data'!$B$4:$B$185,0),MATCH('Data above threshold'!CC$4,'Raw Data'!$3:$3,0)-1)),"", IFERROR($J52*OFFSET('Raw Data'!$A$3,MATCH('Data above threshold'!$A52,'Raw Data'!$B$4:$B$185,0),MATCH('Data above threshold'!CC$4,'Raw Data'!$3:$3,0)-1),"NA"))</f>
        <v/>
      </c>
      <c r="CB52" s="103" t="str">
        <f aca="true">IF(ISBLANK(OFFSET('Raw Data'!$A$3,MATCH('Data above threshold'!$A52,'Raw Data'!$B$4:$B$185,0),MATCH('Data above threshold'!CD$4,'Raw Data'!$3:$3,0)-1)),"", IFERROR($J52*OFFSET('Raw Data'!$A$3,MATCH('Data above threshold'!$A52,'Raw Data'!$B$4:$B$185,0),MATCH('Data above threshold'!CD$4,'Raw Data'!$3:$3,0)-1),"NA"))</f>
        <v/>
      </c>
      <c r="CC52" s="103" t="str">
        <f aca="true">IF(ISBLANK(OFFSET('Raw Data'!$A$3,MATCH('Data above threshold'!$A52,'Raw Data'!$B$4:$B$185,0),MATCH('Data above threshold'!CE$4,'Raw Data'!$3:$3,0)-1)),"", IFERROR($J52*OFFSET('Raw Data'!$A$3,MATCH('Data above threshold'!$A52,'Raw Data'!$B$4:$B$185,0),MATCH('Data above threshold'!CE$4,'Raw Data'!$3:$3,0)-1),"NA"))</f>
        <v/>
      </c>
      <c r="CD52" s="103" t="str">
        <f aca="true">IF(ISBLANK(OFFSET('Raw Data'!$A$3,MATCH('Data above threshold'!$A52,'Raw Data'!$B$4:$B$185,0),MATCH('Data above threshold'!CF$4,'Raw Data'!$3:$3,0)-1)),"", IFERROR($J52*OFFSET('Raw Data'!$A$3,MATCH('Data above threshold'!$A52,'Raw Data'!$B$4:$B$185,0),MATCH('Data above threshold'!CF$4,'Raw Data'!$3:$3,0)-1),"NA"))</f>
        <v/>
      </c>
      <c r="CE52" s="103" t="str">
        <f aca="true">IF(ISBLANK(OFFSET('Raw Data'!$A$3,MATCH('Data above threshold'!$A52,'Raw Data'!$B$4:$B$185,0),MATCH('Data above threshold'!CG$4,'Raw Data'!$3:$3,0)-1)),"", IFERROR($J52*OFFSET('Raw Data'!$A$3,MATCH('Data above threshold'!$A52,'Raw Data'!$B$4:$B$185,0),MATCH('Data above threshold'!CG$4,'Raw Data'!$3:$3,0)-1),"NA"))</f>
        <v/>
      </c>
      <c r="CF52" s="103" t="str">
        <f aca="true">IF(ISBLANK(OFFSET('Raw Data'!$A$3,MATCH('Data above threshold'!$A52,'Raw Data'!$B$4:$B$185,0),MATCH('Data above threshold'!CH$4,'Raw Data'!$3:$3,0)-1)),"", IFERROR($J52*OFFSET('Raw Data'!$A$3,MATCH('Data above threshold'!$A52,'Raw Data'!$B$4:$B$185,0),MATCH('Data above threshold'!CH$4,'Raw Data'!$3:$3,0)-1),"NA"))</f>
        <v/>
      </c>
      <c r="CG52" s="103" t="str">
        <f aca="true">IF(ISBLANK(OFFSET('Raw Data'!$A$3,MATCH('Data above threshold'!$A52,'Raw Data'!$B$4:$B$185,0),MATCH('Data above threshold'!CI$4,'Raw Data'!$3:$3,0)-1)),"", IFERROR($J52*OFFSET('Raw Data'!$A$3,MATCH('Data above threshold'!$A52,'Raw Data'!$B$4:$B$185,0),MATCH('Data above threshold'!CI$4,'Raw Data'!$3:$3,0)-1),"NA"))</f>
        <v/>
      </c>
      <c r="CH52" s="103" t="str">
        <f aca="true">IF(ISBLANK(OFFSET('Raw Data'!$A$3,MATCH('Data above threshold'!$A52,'Raw Data'!$B$4:$B$185,0),MATCH('Data above threshold'!CJ$4,'Raw Data'!$3:$3,0)-1)),"", IFERROR($J52*OFFSET('Raw Data'!$A$3,MATCH('Data above threshold'!$A52,'Raw Data'!$B$4:$B$185,0),MATCH('Data above threshold'!CJ$4,'Raw Data'!$3:$3,0)-1),"NA"))</f>
        <v/>
      </c>
      <c r="CI52" s="103" t="str">
        <f aca="true">IF(ISBLANK(OFFSET('Raw Data'!$A$3,MATCH('Data above threshold'!$A52,'Raw Data'!$B$4:$B$185,0),MATCH('Data above threshold'!CK$4,'Raw Data'!$3:$3,0)-1)),"", IFERROR($J52*OFFSET('Raw Data'!$A$3,MATCH('Data above threshold'!$A52,'Raw Data'!$B$4:$B$185,0),MATCH('Data above threshold'!CK$4,'Raw Data'!$3:$3,0)-1),"NA"))</f>
        <v/>
      </c>
      <c r="CJ52" s="103" t="str">
        <f aca="true">IF(ISBLANK(OFFSET('Raw Data'!$A$3,MATCH('Data above threshold'!$A52,'Raw Data'!$B$4:$B$185,0),MATCH('Data above threshold'!CL$4,'Raw Data'!$3:$3,0)-1)),"", IFERROR($J52*OFFSET('Raw Data'!$A$3,MATCH('Data above threshold'!$A52,'Raw Data'!$B$4:$B$185,0),MATCH('Data above threshold'!CL$4,'Raw Data'!$3:$3,0)-1),"NA"))</f>
        <v/>
      </c>
      <c r="CK52" s="103" t="str">
        <f aca="true">IF(ISBLANK(OFFSET('Raw Data'!$A$3,MATCH('Data above threshold'!$A52,'Raw Data'!$B$4:$B$185,0),MATCH('Data above threshold'!CM$4,'Raw Data'!$3:$3,0)-1)),"", IFERROR($J52*OFFSET('Raw Data'!$A$3,MATCH('Data above threshold'!$A52,'Raw Data'!$B$4:$B$185,0),MATCH('Data above threshold'!CM$4,'Raw Data'!$3:$3,0)-1),"NA"))</f>
        <v/>
      </c>
      <c r="CL52" s="103" t="str">
        <f aca="true">IF(ISBLANK(OFFSET('Raw Data'!$A$3,MATCH('Data above threshold'!$A52,'Raw Data'!$B$4:$B$185,0),MATCH('Data above threshold'!CN$4,'Raw Data'!$3:$3,0)-1)),"", IFERROR($J52*OFFSET('Raw Data'!$A$3,MATCH('Data above threshold'!$A52,'Raw Data'!$B$4:$B$185,0),MATCH('Data above threshold'!CN$4,'Raw Data'!$3:$3,0)-1),"NA"))</f>
        <v/>
      </c>
      <c r="CM52" s="103" t="str">
        <f aca="true">IF(ISBLANK(OFFSET('Raw Data'!$A$3,MATCH('Data above threshold'!$A52,'Raw Data'!$B$4:$B$185,0),MATCH('Data above threshold'!CO$4,'Raw Data'!$3:$3,0)-1)),"", IFERROR($J52*OFFSET('Raw Data'!$A$3,MATCH('Data above threshold'!$A52,'Raw Data'!$B$4:$B$185,0),MATCH('Data above threshold'!CO$4,'Raw Data'!$3:$3,0)-1),"NA"))</f>
        <v/>
      </c>
      <c r="CN52" s="103" t="str">
        <f aca="true">IF(ISBLANK(OFFSET('Raw Data'!$A$3,MATCH('Data above threshold'!$A52,'Raw Data'!$B$4:$B$185,0),MATCH('Data above threshold'!CP$4,'Raw Data'!$3:$3,0)-1)),"", IFERROR($J52*OFFSET('Raw Data'!$A$3,MATCH('Data above threshold'!$A52,'Raw Data'!$B$4:$B$185,0),MATCH('Data above threshold'!CP$4,'Raw Data'!$3:$3,0)-1),"NA"))</f>
        <v/>
      </c>
      <c r="CO52" s="103" t="str">
        <f aca="true">IF(ISBLANK(OFFSET('Raw Data'!$A$3,MATCH('Data above threshold'!$A52,'Raw Data'!$B$4:$B$185,0),MATCH('Data above threshold'!CQ$4,'Raw Data'!$3:$3,0)-1)),"", IFERROR($J52*OFFSET('Raw Data'!$A$3,MATCH('Data above threshold'!$A52,'Raw Data'!$B$4:$B$185,0),MATCH('Data above threshold'!CQ$4,'Raw Data'!$3:$3,0)-1),"NA"))</f>
        <v/>
      </c>
      <c r="CP52" s="103" t="str">
        <f aca="true">IF(ISBLANK(OFFSET('Raw Data'!$A$3,MATCH('Data above threshold'!$A52,'Raw Data'!$B$4:$B$185,0),MATCH('Data above threshold'!CR$4,'Raw Data'!$3:$3,0)-1)),"", IFERROR($J52*OFFSET('Raw Data'!$A$3,MATCH('Data above threshold'!$A52,'Raw Data'!$B$4:$B$185,0),MATCH('Data above threshold'!CR$4,'Raw Data'!$3:$3,0)-1),"NA"))</f>
        <v/>
      </c>
    </row>
    <row r="53" s="103" customFormat="true" ht="15.5" hidden="false" customHeight="false" outlineLevel="0" collapsed="false">
      <c r="A53" s="107" t="n">
        <v>2211</v>
      </c>
      <c r="B53" s="107" t="n">
        <v>4</v>
      </c>
      <c r="C53" s="103" t="str">
        <f aca="true">IF(ISBLANK(OFFSET('Raw Data'!$A$3,MATCH($A53,'Raw Data'!$B$4:$B$185,0),MATCH(C$4,'Raw Data'!$3:$3,0)-1)),"",OFFSET('Raw Data'!$A$3,MATCH($A53,'Raw Data'!$B$4:$B$185,0),MATCH(C$4,'Raw Data'!$3:$3,0)-1))</f>
        <v/>
      </c>
      <c r="D53" s="103" t="str">
        <f aca="true">IF(ISBLANK(OFFSET('Raw Data'!$A$3,MATCH($A53,'Raw Data'!$B$4:$B$185,0),MATCH(D$4,'Raw Data'!$3:$3,0)-1)),"",OFFSET('Raw Data'!$A$3,MATCH($A53,'Raw Data'!$B$4:$B$185,0),MATCH(D$4,'Raw Data'!$3:$3,0)-1))</f>
        <v>Type of ISO membership</v>
      </c>
      <c r="E53" s="103" t="str">
        <f aca="true">IF(ISBLANK(OFFSET('Raw Data'!$A$3,MATCH($A53,'Raw Data'!$B$4:$B$185,0),MATCH(E$4,'Raw Data'!$3:$3,0)-1)),"",OFFSET('Raw Data'!$A$3,MATCH($A53,'Raw Data'!$B$4:$B$185,0),MATCH(E$4,'Raw Data'!$3:$3,0)-1))</f>
        <v/>
      </c>
      <c r="F53" s="103" t="str">
        <f aca="true">IF(ISBLANK(OFFSET('Raw Data'!$A$3,MATCH($A53,'Raw Data'!$B$4:$B$185,0),MATCH(F$4,'Raw Data'!$3:$3,0)-1)),"",OFFSET('Raw Data'!$A$3,MATCH($A53,'Raw Data'!$B$4:$B$185,0),MATCH(F$4,'Raw Data'!$3:$3,0)-1))</f>
        <v/>
      </c>
      <c r="G53" s="103" t="s">
        <v>217</v>
      </c>
      <c r="H53" s="103" t="str">
        <f aca="true">IF(ISBLANK(OFFSET('Raw Data'!$A$3,MATCH($A53,'Raw Data'!$B$4:$B$185,0),MATCH(H$4,'Raw Data'!$3:$3,0)-1)),"",OFFSET('Raw Data'!$A$3,MATCH($A53,'Raw Data'!$B$4:$B$185,0),MATCH(H$4,'Raw Data'!$3:$3,0)-1))</f>
        <v>3 = Full membership; 2 = Correspondent; 1 = Subscriber; 0 = Non-Member</v>
      </c>
      <c r="I53" s="103" t="str">
        <f aca="true">IF(ISBLANK(OFFSET('Raw Data'!$A$3,MATCH($A53,'Raw Data'!$B$4:$B$185,0),MATCH(I$4,'Raw Data'!$3:$3,0)-1)),"",OFFSET('Raw Data'!$A$3,MATCH($A53,'Raw Data'!$B$4:$B$185,0),MATCH(I$4,'Raw Data'!$3:$3,0)-1))</f>
        <v>Plus</v>
      </c>
      <c r="J53" s="103" t="n">
        <f aca="false">IF(I53="","",IF(I53="Minus",-1,1))</f>
        <v>1</v>
      </c>
      <c r="K53" s="105" t="n">
        <f aca="false" t="array" ref="K53:K53">IFERROR(SKEW(IF(ISNUMBER(O53:CP53),O53:CP53,"")),"")</f>
        <v>-1.89564143893881</v>
      </c>
      <c r="L53" s="103" t="n">
        <f aca="true">IF(ISBLANK(OFFSET('Data above threshold'!$A$4,MATCH('Data above threshold'!$A53,'Data above threshold'!$A$5:$A$185,0),MATCH('Data above threshold'!N$4,'Data above threshold'!$4:$4,0)-1)),1,OFFSET('Data above threshold'!$A$4,MATCH('Data above threshold'!$A53,'Data above threshold'!$A$5:$A$185,0),MATCH('Data above threshold'!N$4,'Data above threshold'!$4:$4,0)-1))</f>
        <v>0</v>
      </c>
      <c r="M53" s="103" t="str">
        <f aca="true">IF(ISBLANK(OFFSET('Data above threshold'!$A$4,MATCH('Data above threshold'!$A53,'Data above threshold'!$A$5:$A$185,0),MATCH('Data above threshold'!O$4,'Data above threshold'!$4:$4,0)-1)),"",OFFSET('Data above threshold'!$A$4,MATCH('Data above threshold'!$A53,'Data above threshold'!$A$5:$A$185,0),MATCH('Data above threshold'!O$4,'Data above threshold'!$4:$4,0)-1))</f>
        <v/>
      </c>
      <c r="N53" s="106" t="n">
        <f aca="false" t="array" ref="N53:N53">IF(B53&lt;4,"",1-IFERROR(SUM(ISNUMBER(O53:CP53)*(1-$O$3:$CP$3))/COUNTIF($O$3:$CP$3,0),0))</f>
        <v>0</v>
      </c>
      <c r="O53" s="103" t="n">
        <f aca="true">IF(ISBLANK(OFFSET('Raw Data'!$A$3,MATCH('Data above threshold'!$A53,'Raw Data'!$B$4:$B$185,0),MATCH('Data above threshold'!Q$4,'Raw Data'!$3:$3,0)-1)),"", IFERROR($J53*OFFSET('Raw Data'!$A$3,MATCH('Data above threshold'!$A53,'Raw Data'!$B$4:$B$185,0),MATCH('Data above threshold'!Q$4,'Raw Data'!$3:$3,0)-1),"NA"))</f>
        <v>3</v>
      </c>
      <c r="P53" s="103" t="n">
        <f aca="true">IF(ISBLANK(OFFSET('Raw Data'!$A$3,MATCH('Data above threshold'!$A53,'Raw Data'!$B$4:$B$185,0),MATCH('Data above threshold'!R$4,'Raw Data'!$3:$3,0)-1)),"", IFERROR($J53*OFFSET('Raw Data'!$A$3,MATCH('Data above threshold'!$A53,'Raw Data'!$B$4:$B$185,0),MATCH('Data above threshold'!R$4,'Raw Data'!$3:$3,0)-1),"NA"))</f>
        <v>3</v>
      </c>
      <c r="Q53" s="103" t="n">
        <f aca="true">IF(ISBLANK(OFFSET('Raw Data'!$A$3,MATCH('Data above threshold'!$A53,'Raw Data'!$B$4:$B$185,0),MATCH('Data above threshold'!S$4,'Raw Data'!$3:$3,0)-1)),"", IFERROR($J53*OFFSET('Raw Data'!$A$3,MATCH('Data above threshold'!$A53,'Raw Data'!$B$4:$B$185,0),MATCH('Data above threshold'!S$4,'Raw Data'!$3:$3,0)-1),"NA"))</f>
        <v>3</v>
      </c>
      <c r="R53" s="103" t="n">
        <f aca="true">IF(ISBLANK(OFFSET('Raw Data'!$A$3,MATCH('Data above threshold'!$A53,'Raw Data'!$B$4:$B$185,0),MATCH('Data above threshold'!T$4,'Raw Data'!$3:$3,0)-1)),"", IFERROR($J53*OFFSET('Raw Data'!$A$3,MATCH('Data above threshold'!$A53,'Raw Data'!$B$4:$B$185,0),MATCH('Data above threshold'!T$4,'Raw Data'!$3:$3,0)-1),"NA"))</f>
        <v>3</v>
      </c>
      <c r="S53" s="103" t="n">
        <f aca="true">IF(ISBLANK(OFFSET('Raw Data'!$A$3,MATCH('Data above threshold'!$A53,'Raw Data'!$B$4:$B$185,0),MATCH('Data above threshold'!U$4,'Raw Data'!$3:$3,0)-1)),"", IFERROR($J53*OFFSET('Raw Data'!$A$3,MATCH('Data above threshold'!$A53,'Raw Data'!$B$4:$B$185,0),MATCH('Data above threshold'!U$4,'Raw Data'!$3:$3,0)-1),"NA"))</f>
        <v>3</v>
      </c>
      <c r="T53" s="103" t="n">
        <f aca="true">IF(ISBLANK(OFFSET('Raw Data'!$A$3,MATCH('Data above threshold'!$A53,'Raw Data'!$B$4:$B$185,0),MATCH('Data above threshold'!V$4,'Raw Data'!$3:$3,0)-1)),"", IFERROR($J53*OFFSET('Raw Data'!$A$3,MATCH('Data above threshold'!$A53,'Raw Data'!$B$4:$B$185,0),MATCH('Data above threshold'!V$4,'Raw Data'!$3:$3,0)-1),"NA"))</f>
        <v>2</v>
      </c>
      <c r="U53" s="103" t="n">
        <f aca="true">IF(ISBLANK(OFFSET('Raw Data'!$A$3,MATCH('Data above threshold'!$A53,'Raw Data'!$B$4:$B$185,0),MATCH('Data above threshold'!W$4,'Raw Data'!$3:$3,0)-1)),"", IFERROR($J53*OFFSET('Raw Data'!$A$3,MATCH('Data above threshold'!$A53,'Raw Data'!$B$4:$B$185,0),MATCH('Data above threshold'!W$4,'Raw Data'!$3:$3,0)-1),"NA"))</f>
        <v>3</v>
      </c>
      <c r="V53" s="103" t="n">
        <f aca="true">IF(ISBLANK(OFFSET('Raw Data'!$A$3,MATCH('Data above threshold'!$A53,'Raw Data'!$B$4:$B$185,0),MATCH('Data above threshold'!X$4,'Raw Data'!$3:$3,0)-1)),"", IFERROR($J53*OFFSET('Raw Data'!$A$3,MATCH('Data above threshold'!$A53,'Raw Data'!$B$4:$B$185,0),MATCH('Data above threshold'!X$4,'Raw Data'!$3:$3,0)-1),"NA"))</f>
        <v>3</v>
      </c>
      <c r="W53" s="103" t="n">
        <f aca="true">IF(ISBLANK(OFFSET('Raw Data'!$A$3,MATCH('Data above threshold'!$A53,'Raw Data'!$B$4:$B$185,0),MATCH('Data above threshold'!Y$4,'Raw Data'!$3:$3,0)-1)),"", IFERROR($J53*OFFSET('Raw Data'!$A$3,MATCH('Data above threshold'!$A53,'Raw Data'!$B$4:$B$185,0),MATCH('Data above threshold'!Y$4,'Raw Data'!$3:$3,0)-1),"NA"))</f>
        <v>3</v>
      </c>
      <c r="X53" s="103" t="n">
        <f aca="true">IF(ISBLANK(OFFSET('Raw Data'!$A$3,MATCH('Data above threshold'!$A53,'Raw Data'!$B$4:$B$185,0),MATCH('Data above threshold'!Z$4,'Raw Data'!$3:$3,0)-1)),"", IFERROR($J53*OFFSET('Raw Data'!$A$3,MATCH('Data above threshold'!$A53,'Raw Data'!$B$4:$B$185,0),MATCH('Data above threshold'!Z$4,'Raw Data'!$3:$3,0)-1),"NA"))</f>
        <v>3</v>
      </c>
      <c r="Y53" s="103" t="n">
        <f aca="true">IF(ISBLANK(OFFSET('Raw Data'!$A$3,MATCH('Data above threshold'!$A53,'Raw Data'!$B$4:$B$185,0),MATCH('Data above threshold'!AA$4,'Raw Data'!$3:$3,0)-1)),"", IFERROR($J53*OFFSET('Raw Data'!$A$3,MATCH('Data above threshold'!$A53,'Raw Data'!$B$4:$B$185,0),MATCH('Data above threshold'!AA$4,'Raw Data'!$3:$3,0)-1),"NA"))</f>
        <v>3</v>
      </c>
      <c r="Z53" s="103" t="n">
        <f aca="true">IF(ISBLANK(OFFSET('Raw Data'!$A$3,MATCH('Data above threshold'!$A53,'Raw Data'!$B$4:$B$185,0),MATCH('Data above threshold'!AB$4,'Raw Data'!$3:$3,0)-1)),"", IFERROR($J53*OFFSET('Raw Data'!$A$3,MATCH('Data above threshold'!$A53,'Raw Data'!$B$4:$B$185,0),MATCH('Data above threshold'!AB$4,'Raw Data'!$3:$3,0)-1),"NA"))</f>
        <v>3</v>
      </c>
      <c r="AA53" s="103" t="n">
        <f aca="true">IF(ISBLANK(OFFSET('Raw Data'!$A$3,MATCH('Data above threshold'!$A53,'Raw Data'!$B$4:$B$185,0),MATCH('Data above threshold'!AC$4,'Raw Data'!$3:$3,0)-1)),"", IFERROR($J53*OFFSET('Raw Data'!$A$3,MATCH('Data above threshold'!$A53,'Raw Data'!$B$4:$B$185,0),MATCH('Data above threshold'!AC$4,'Raw Data'!$3:$3,0)-1),"NA"))</f>
        <v>3</v>
      </c>
      <c r="AB53" s="103" t="n">
        <f aca="true">IF(ISBLANK(OFFSET('Raw Data'!$A$3,MATCH('Data above threshold'!$A53,'Raw Data'!$B$4:$B$185,0),MATCH('Data above threshold'!AD$4,'Raw Data'!$3:$3,0)-1)),"", IFERROR($J53*OFFSET('Raw Data'!$A$3,MATCH('Data above threshold'!$A53,'Raw Data'!$B$4:$B$185,0),MATCH('Data above threshold'!AD$4,'Raw Data'!$3:$3,0)-1),"NA"))</f>
        <v>0</v>
      </c>
      <c r="AC53" s="103" t="n">
        <f aca="true">IF(ISBLANK(OFFSET('Raw Data'!$A$3,MATCH('Data above threshold'!$A53,'Raw Data'!$B$4:$B$185,0),MATCH('Data above threshold'!AE$4,'Raw Data'!$3:$3,0)-1)),"", IFERROR($J53*OFFSET('Raw Data'!$A$3,MATCH('Data above threshold'!$A53,'Raw Data'!$B$4:$B$185,0),MATCH('Data above threshold'!AE$4,'Raw Data'!$3:$3,0)-1),"NA"))</f>
        <v>3</v>
      </c>
      <c r="AD53" s="103" t="n">
        <f aca="true">IF(ISBLANK(OFFSET('Raw Data'!$A$3,MATCH('Data above threshold'!$A53,'Raw Data'!$B$4:$B$185,0),MATCH('Data above threshold'!AF$4,'Raw Data'!$3:$3,0)-1)),"", IFERROR($J53*OFFSET('Raw Data'!$A$3,MATCH('Data above threshold'!$A53,'Raw Data'!$B$4:$B$185,0),MATCH('Data above threshold'!AF$4,'Raw Data'!$3:$3,0)-1),"NA"))</f>
        <v>3</v>
      </c>
      <c r="AE53" s="103" t="n">
        <f aca="true">IF(ISBLANK(OFFSET('Raw Data'!$A$3,MATCH('Data above threshold'!$A53,'Raw Data'!$B$4:$B$185,0),MATCH('Data above threshold'!AG$4,'Raw Data'!$3:$3,0)-1)),"", IFERROR($J53*OFFSET('Raw Data'!$A$3,MATCH('Data above threshold'!$A53,'Raw Data'!$B$4:$B$185,0),MATCH('Data above threshold'!AG$4,'Raw Data'!$3:$3,0)-1),"NA"))</f>
        <v>3</v>
      </c>
      <c r="AF53" s="103" t="n">
        <f aca="true">IF(ISBLANK(OFFSET('Raw Data'!$A$3,MATCH('Data above threshold'!$A53,'Raw Data'!$B$4:$B$185,0),MATCH('Data above threshold'!AH$4,'Raw Data'!$3:$3,0)-1)),"", IFERROR($J53*OFFSET('Raw Data'!$A$3,MATCH('Data above threshold'!$A53,'Raw Data'!$B$4:$B$185,0),MATCH('Data above threshold'!AH$4,'Raw Data'!$3:$3,0)-1),"NA"))</f>
        <v>3</v>
      </c>
      <c r="AG53" s="103" t="n">
        <f aca="true">IF(ISBLANK(OFFSET('Raw Data'!$A$3,MATCH('Data above threshold'!$A53,'Raw Data'!$B$4:$B$185,0),MATCH('Data above threshold'!AI$4,'Raw Data'!$3:$3,0)-1)),"", IFERROR($J53*OFFSET('Raw Data'!$A$3,MATCH('Data above threshold'!$A53,'Raw Data'!$B$4:$B$185,0),MATCH('Data above threshold'!AI$4,'Raw Data'!$3:$3,0)-1),"NA"))</f>
        <v>3</v>
      </c>
      <c r="AH53" s="103" t="n">
        <f aca="true">IF(ISBLANK(OFFSET('Raw Data'!$A$3,MATCH('Data above threshold'!$A53,'Raw Data'!$B$4:$B$185,0),MATCH('Data above threshold'!AJ$4,'Raw Data'!$3:$3,0)-1)),"", IFERROR($J53*OFFSET('Raw Data'!$A$3,MATCH('Data above threshold'!$A53,'Raw Data'!$B$4:$B$185,0),MATCH('Data above threshold'!AJ$4,'Raw Data'!$3:$3,0)-1),"NA"))</f>
        <v>3</v>
      </c>
      <c r="AI53" s="103" t="n">
        <f aca="true">IF(ISBLANK(OFFSET('Raw Data'!$A$3,MATCH('Data above threshold'!$A53,'Raw Data'!$B$4:$B$185,0),MATCH('Data above threshold'!AK$4,'Raw Data'!$3:$3,0)-1)),"", IFERROR($J53*OFFSET('Raw Data'!$A$3,MATCH('Data above threshold'!$A53,'Raw Data'!$B$4:$B$185,0),MATCH('Data above threshold'!AK$4,'Raw Data'!$3:$3,0)-1),"NA"))</f>
        <v>3</v>
      </c>
      <c r="AJ53" s="103" t="n">
        <f aca="true">IF(ISBLANK(OFFSET('Raw Data'!$A$3,MATCH('Data above threshold'!$A53,'Raw Data'!$B$4:$B$185,0),MATCH('Data above threshold'!AL$4,'Raw Data'!$3:$3,0)-1)),"", IFERROR($J53*OFFSET('Raw Data'!$A$3,MATCH('Data above threshold'!$A53,'Raw Data'!$B$4:$B$185,0),MATCH('Data above threshold'!AL$4,'Raw Data'!$3:$3,0)-1),"NA"))</f>
        <v>3</v>
      </c>
      <c r="AK53" s="103" t="n">
        <f aca="true">IF(ISBLANK(OFFSET('Raw Data'!$A$3,MATCH('Data above threshold'!$A53,'Raw Data'!$B$4:$B$185,0),MATCH('Data above threshold'!AM$4,'Raw Data'!$3:$3,0)-1)),"", IFERROR($J53*OFFSET('Raw Data'!$A$3,MATCH('Data above threshold'!$A53,'Raw Data'!$B$4:$B$185,0),MATCH('Data above threshold'!AM$4,'Raw Data'!$3:$3,0)-1),"NA"))</f>
        <v>3</v>
      </c>
      <c r="AL53" s="103" t="n">
        <f aca="true">IF(ISBLANK(OFFSET('Raw Data'!$A$3,MATCH('Data above threshold'!$A53,'Raw Data'!$B$4:$B$185,0),MATCH('Data above threshold'!AN$4,'Raw Data'!$3:$3,0)-1)),"", IFERROR($J53*OFFSET('Raw Data'!$A$3,MATCH('Data above threshold'!$A53,'Raw Data'!$B$4:$B$185,0),MATCH('Data above threshold'!AN$4,'Raw Data'!$3:$3,0)-1),"NA"))</f>
        <v>3</v>
      </c>
      <c r="AM53" s="103" t="n">
        <f aca="true">IF(ISBLANK(OFFSET('Raw Data'!$A$3,MATCH('Data above threshold'!$A53,'Raw Data'!$B$4:$B$185,0),MATCH('Data above threshold'!AO$4,'Raw Data'!$3:$3,0)-1)),"", IFERROR($J53*OFFSET('Raw Data'!$A$3,MATCH('Data above threshold'!$A53,'Raw Data'!$B$4:$B$185,0),MATCH('Data above threshold'!AO$4,'Raw Data'!$3:$3,0)-1),"NA"))</f>
        <v>3</v>
      </c>
      <c r="AN53" s="103" t="n">
        <f aca="true">IF(ISBLANK(OFFSET('Raw Data'!$A$3,MATCH('Data above threshold'!$A53,'Raw Data'!$B$4:$B$185,0),MATCH('Data above threshold'!AP$4,'Raw Data'!$3:$3,0)-1)),"", IFERROR($J53*OFFSET('Raw Data'!$A$3,MATCH('Data above threshold'!$A53,'Raw Data'!$B$4:$B$185,0),MATCH('Data above threshold'!AP$4,'Raw Data'!$3:$3,0)-1),"NA"))</f>
        <v>3</v>
      </c>
      <c r="AO53" s="103" t="n">
        <f aca="true">IF(ISBLANK(OFFSET('Raw Data'!$A$3,MATCH('Data above threshold'!$A53,'Raw Data'!$B$4:$B$185,0),MATCH('Data above threshold'!AQ$4,'Raw Data'!$3:$3,0)-1)),"", IFERROR($J53*OFFSET('Raw Data'!$A$3,MATCH('Data above threshold'!$A53,'Raw Data'!$B$4:$B$185,0),MATCH('Data above threshold'!AQ$4,'Raw Data'!$3:$3,0)-1),"NA"))</f>
        <v>3</v>
      </c>
      <c r="AP53" s="103" t="n">
        <f aca="true">IF(ISBLANK(OFFSET('Raw Data'!$A$3,MATCH('Data above threshold'!$A53,'Raw Data'!$B$4:$B$185,0),MATCH('Data above threshold'!AR$4,'Raw Data'!$3:$3,0)-1)),"", IFERROR($J53*OFFSET('Raw Data'!$A$3,MATCH('Data above threshold'!$A53,'Raw Data'!$B$4:$B$185,0),MATCH('Data above threshold'!AR$4,'Raw Data'!$3:$3,0)-1),"NA"))</f>
        <v>0</v>
      </c>
      <c r="AQ53" s="103" t="n">
        <f aca="true">IF(ISBLANK(OFFSET('Raw Data'!$A$3,MATCH('Data above threshold'!$A53,'Raw Data'!$B$4:$B$185,0),MATCH('Data above threshold'!AS$4,'Raw Data'!$3:$3,0)-1)),"", IFERROR($J53*OFFSET('Raw Data'!$A$3,MATCH('Data above threshold'!$A53,'Raw Data'!$B$4:$B$185,0),MATCH('Data above threshold'!AS$4,'Raw Data'!$3:$3,0)-1),"NA"))</f>
        <v>0</v>
      </c>
      <c r="AR53" s="103" t="n">
        <f aca="true">IF(ISBLANK(OFFSET('Raw Data'!$A$3,MATCH('Data above threshold'!$A53,'Raw Data'!$B$4:$B$185,0),MATCH('Data above threshold'!AT$4,'Raw Data'!$3:$3,0)-1)),"", IFERROR($J53*OFFSET('Raw Data'!$A$3,MATCH('Data above threshold'!$A53,'Raw Data'!$B$4:$B$185,0),MATCH('Data above threshold'!AT$4,'Raw Data'!$3:$3,0)-1),"NA"))</f>
        <v>1</v>
      </c>
      <c r="AS53" s="103" t="n">
        <f aca="true">IF(ISBLANK(OFFSET('Raw Data'!$A$3,MATCH('Data above threshold'!$A53,'Raw Data'!$B$4:$B$185,0),MATCH('Data above threshold'!AU$4,'Raw Data'!$3:$3,0)-1)),"", IFERROR($J53*OFFSET('Raw Data'!$A$3,MATCH('Data above threshold'!$A53,'Raw Data'!$B$4:$B$185,0),MATCH('Data above threshold'!AU$4,'Raw Data'!$3:$3,0)-1),"NA"))</f>
        <v>3</v>
      </c>
      <c r="AT53" s="103" t="n">
        <f aca="true">IF(ISBLANK(OFFSET('Raw Data'!$A$3,MATCH('Data above threshold'!$A53,'Raw Data'!$B$4:$B$185,0),MATCH('Data above threshold'!AV$4,'Raw Data'!$3:$3,0)-1)),"", IFERROR($J53*OFFSET('Raw Data'!$A$3,MATCH('Data above threshold'!$A53,'Raw Data'!$B$4:$B$185,0),MATCH('Data above threshold'!AV$4,'Raw Data'!$3:$3,0)-1),"NA"))</f>
        <v>3</v>
      </c>
      <c r="AU53" s="103" t="n">
        <f aca="true">IF(ISBLANK(OFFSET('Raw Data'!$A$3,MATCH('Data above threshold'!$A53,'Raw Data'!$B$4:$B$185,0),MATCH('Data above threshold'!AW$4,'Raw Data'!$3:$3,0)-1)),"", IFERROR($J53*OFFSET('Raw Data'!$A$3,MATCH('Data above threshold'!$A53,'Raw Data'!$B$4:$B$185,0),MATCH('Data above threshold'!AW$4,'Raw Data'!$3:$3,0)-1),"NA"))</f>
        <v>3</v>
      </c>
      <c r="AV53" s="103" t="n">
        <f aca="true">IF(ISBLANK(OFFSET('Raw Data'!$A$3,MATCH('Data above threshold'!$A53,'Raw Data'!$B$4:$B$185,0),MATCH('Data above threshold'!AX$4,'Raw Data'!$3:$3,0)-1)),"", IFERROR($J53*OFFSET('Raw Data'!$A$3,MATCH('Data above threshold'!$A53,'Raw Data'!$B$4:$B$185,0),MATCH('Data above threshold'!AX$4,'Raw Data'!$3:$3,0)-1),"NA"))</f>
        <v>3</v>
      </c>
      <c r="AW53" s="103" t="n">
        <f aca="true">IF(ISBLANK(OFFSET('Raw Data'!$A$3,MATCH('Data above threshold'!$A53,'Raw Data'!$B$4:$B$185,0),MATCH('Data above threshold'!AY$4,'Raw Data'!$3:$3,0)-1)),"", IFERROR($J53*OFFSET('Raw Data'!$A$3,MATCH('Data above threshold'!$A53,'Raw Data'!$B$4:$B$185,0),MATCH('Data above threshold'!AY$4,'Raw Data'!$3:$3,0)-1),"NA"))</f>
        <v>3</v>
      </c>
      <c r="AX53" s="103" t="n">
        <f aca="true">IF(ISBLANK(OFFSET('Raw Data'!$A$3,MATCH('Data above threshold'!$A53,'Raw Data'!$B$4:$B$185,0),MATCH('Data above threshold'!AZ$4,'Raw Data'!$3:$3,0)-1)),"", IFERROR($J53*OFFSET('Raw Data'!$A$3,MATCH('Data above threshold'!$A53,'Raw Data'!$B$4:$B$185,0),MATCH('Data above threshold'!AZ$4,'Raw Data'!$3:$3,0)-1),"NA"))</f>
        <v>3</v>
      </c>
      <c r="AY53" s="103" t="n">
        <f aca="true">IF(ISBLANK(OFFSET('Raw Data'!$A$3,MATCH('Data above threshold'!$A53,'Raw Data'!$B$4:$B$185,0),MATCH('Data above threshold'!BA$4,'Raw Data'!$3:$3,0)-1)),"", IFERROR($J53*OFFSET('Raw Data'!$A$3,MATCH('Data above threshold'!$A53,'Raw Data'!$B$4:$B$185,0),MATCH('Data above threshold'!BA$4,'Raw Data'!$3:$3,0)-1),"NA"))</f>
        <v>3</v>
      </c>
      <c r="AZ53" s="103" t="n">
        <f aca="true">IF(ISBLANK(OFFSET('Raw Data'!$A$3,MATCH('Data above threshold'!$A53,'Raw Data'!$B$4:$B$185,0),MATCH('Data above threshold'!BB$4,'Raw Data'!$3:$3,0)-1)),"", IFERROR($J53*OFFSET('Raw Data'!$A$3,MATCH('Data above threshold'!$A53,'Raw Data'!$B$4:$B$185,0),MATCH('Data above threshold'!BB$4,'Raw Data'!$3:$3,0)-1),"NA"))</f>
        <v>3</v>
      </c>
      <c r="BA53" s="103" t="n">
        <f aca="true">IF(ISBLANK(OFFSET('Raw Data'!$A$3,MATCH('Data above threshold'!$A53,'Raw Data'!$B$4:$B$185,0),MATCH('Data above threshold'!BC$4,'Raw Data'!$3:$3,0)-1)),"", IFERROR($J53*OFFSET('Raw Data'!$A$3,MATCH('Data above threshold'!$A53,'Raw Data'!$B$4:$B$185,0),MATCH('Data above threshold'!BC$4,'Raw Data'!$3:$3,0)-1),"NA"))</f>
        <v>3</v>
      </c>
      <c r="BB53" s="103" t="n">
        <f aca="true">IF(ISBLANK(OFFSET('Raw Data'!$A$3,MATCH('Data above threshold'!$A53,'Raw Data'!$B$4:$B$185,0),MATCH('Data above threshold'!BD$4,'Raw Data'!$3:$3,0)-1)),"", IFERROR($J53*OFFSET('Raw Data'!$A$3,MATCH('Data above threshold'!$A53,'Raw Data'!$B$4:$B$185,0),MATCH('Data above threshold'!BD$4,'Raw Data'!$3:$3,0)-1),"NA"))</f>
        <v>3</v>
      </c>
      <c r="BC53" s="103" t="n">
        <f aca="true">IF(ISBLANK(OFFSET('Raw Data'!$A$3,MATCH('Data above threshold'!$A53,'Raw Data'!$B$4:$B$185,0),MATCH('Data above threshold'!BE$4,'Raw Data'!$3:$3,0)-1)),"", IFERROR($J53*OFFSET('Raw Data'!$A$3,MATCH('Data above threshold'!$A53,'Raw Data'!$B$4:$B$185,0),MATCH('Data above threshold'!BE$4,'Raw Data'!$3:$3,0)-1),"NA"))</f>
        <v>3</v>
      </c>
      <c r="BD53" s="103" t="n">
        <f aca="true">IF(ISBLANK(OFFSET('Raw Data'!$A$3,MATCH('Data above threshold'!$A53,'Raw Data'!$B$4:$B$185,0),MATCH('Data above threshold'!BF$4,'Raw Data'!$3:$3,0)-1)),"", IFERROR($J53*OFFSET('Raw Data'!$A$3,MATCH('Data above threshold'!$A53,'Raw Data'!$B$4:$B$185,0),MATCH('Data above threshold'!BF$4,'Raw Data'!$3:$3,0)-1),"NA"))</f>
        <v>3</v>
      </c>
      <c r="BE53" s="103" t="n">
        <f aca="true">IF(ISBLANK(OFFSET('Raw Data'!$A$3,MATCH('Data above threshold'!$A53,'Raw Data'!$B$4:$B$185,0),MATCH('Data above threshold'!BG$4,'Raw Data'!$3:$3,0)-1)),"", IFERROR($J53*OFFSET('Raw Data'!$A$3,MATCH('Data above threshold'!$A53,'Raw Data'!$B$4:$B$185,0),MATCH('Data above threshold'!BG$4,'Raw Data'!$3:$3,0)-1),"NA"))</f>
        <v>3</v>
      </c>
      <c r="BF53" s="103" t="n">
        <f aca="true">IF(ISBLANK(OFFSET('Raw Data'!$A$3,MATCH('Data above threshold'!$A53,'Raw Data'!$B$4:$B$185,0),MATCH('Data above threshold'!BH$4,'Raw Data'!$3:$3,0)-1)),"", IFERROR($J53*OFFSET('Raw Data'!$A$3,MATCH('Data above threshold'!$A53,'Raw Data'!$B$4:$B$185,0),MATCH('Data above threshold'!BH$4,'Raw Data'!$3:$3,0)-1),"NA"))</f>
        <v>1</v>
      </c>
      <c r="BG53" s="103" t="n">
        <f aca="true">IF(ISBLANK(OFFSET('Raw Data'!$A$3,MATCH('Data above threshold'!$A53,'Raw Data'!$B$4:$B$185,0),MATCH('Data above threshold'!BI$4,'Raw Data'!$3:$3,0)-1)),"", IFERROR($J53*OFFSET('Raw Data'!$A$3,MATCH('Data above threshold'!$A53,'Raw Data'!$B$4:$B$185,0),MATCH('Data above threshold'!BI$4,'Raw Data'!$3:$3,0)-1),"NA"))</f>
        <v>1</v>
      </c>
      <c r="BH53" s="103" t="n">
        <f aca="true">IF(ISBLANK(OFFSET('Raw Data'!$A$3,MATCH('Data above threshold'!$A53,'Raw Data'!$B$4:$B$185,0),MATCH('Data above threshold'!BJ$4,'Raw Data'!$3:$3,0)-1)),"", IFERROR($J53*OFFSET('Raw Data'!$A$3,MATCH('Data above threshold'!$A53,'Raw Data'!$B$4:$B$185,0),MATCH('Data above threshold'!BJ$4,'Raw Data'!$3:$3,0)-1),"NA"))</f>
        <v>3</v>
      </c>
      <c r="BI53" s="103" t="n">
        <f aca="true">IF(ISBLANK(OFFSET('Raw Data'!$A$3,MATCH('Data above threshold'!$A53,'Raw Data'!$B$4:$B$185,0),MATCH('Data above threshold'!BK$4,'Raw Data'!$3:$3,0)-1)),"", IFERROR($J53*OFFSET('Raw Data'!$A$3,MATCH('Data above threshold'!$A53,'Raw Data'!$B$4:$B$185,0),MATCH('Data above threshold'!BK$4,'Raw Data'!$3:$3,0)-1),"NA"))</f>
        <v>3</v>
      </c>
      <c r="BJ53" s="103" t="n">
        <f aca="true">IF(ISBLANK(OFFSET('Raw Data'!$A$3,MATCH('Data above threshold'!$A53,'Raw Data'!$B$4:$B$185,0),MATCH('Data above threshold'!BL$4,'Raw Data'!$3:$3,0)-1)),"", IFERROR($J53*OFFSET('Raw Data'!$A$3,MATCH('Data above threshold'!$A53,'Raw Data'!$B$4:$B$185,0),MATCH('Data above threshold'!BL$4,'Raw Data'!$3:$3,0)-1),"NA"))</f>
        <v>3</v>
      </c>
      <c r="BK53" s="103" t="n">
        <f aca="true">IF(ISBLANK(OFFSET('Raw Data'!$A$3,MATCH('Data above threshold'!$A53,'Raw Data'!$B$4:$B$185,0),MATCH('Data above threshold'!BM$4,'Raw Data'!$3:$3,0)-1)),"", IFERROR($J53*OFFSET('Raw Data'!$A$3,MATCH('Data above threshold'!$A53,'Raw Data'!$B$4:$B$185,0),MATCH('Data above threshold'!BM$4,'Raw Data'!$3:$3,0)-1),"NA"))</f>
        <v>1</v>
      </c>
      <c r="BL53" s="103" t="n">
        <f aca="true">IF(ISBLANK(OFFSET('Raw Data'!$A$3,MATCH('Data above threshold'!$A53,'Raw Data'!$B$4:$B$185,0),MATCH('Data above threshold'!BN$4,'Raw Data'!$3:$3,0)-1)),"", IFERROR($J53*OFFSET('Raw Data'!$A$3,MATCH('Data above threshold'!$A53,'Raw Data'!$B$4:$B$185,0),MATCH('Data above threshold'!BN$4,'Raw Data'!$3:$3,0)-1),"NA"))</f>
        <v>3</v>
      </c>
      <c r="BM53" s="103" t="n">
        <f aca="true">IF(ISBLANK(OFFSET('Raw Data'!$A$3,MATCH('Data above threshold'!$A53,'Raw Data'!$B$4:$B$185,0),MATCH('Data above threshold'!BO$4,'Raw Data'!$3:$3,0)-1)),"", IFERROR($J53*OFFSET('Raw Data'!$A$3,MATCH('Data above threshold'!$A53,'Raw Data'!$B$4:$B$185,0),MATCH('Data above threshold'!BO$4,'Raw Data'!$3:$3,0)-1),"NA"))</f>
        <v>3</v>
      </c>
      <c r="BN53" s="103" t="n">
        <f aca="true">IF(ISBLANK(OFFSET('Raw Data'!$A$3,MATCH('Data above threshold'!$A53,'Raw Data'!$B$4:$B$185,0),MATCH('Data above threshold'!BP$4,'Raw Data'!$3:$3,0)-1)),"", IFERROR($J53*OFFSET('Raw Data'!$A$3,MATCH('Data above threshold'!$A53,'Raw Data'!$B$4:$B$185,0),MATCH('Data above threshold'!BP$4,'Raw Data'!$3:$3,0)-1),"NA"))</f>
        <v>3</v>
      </c>
      <c r="BO53" s="103" t="n">
        <f aca="true">IF(ISBLANK(OFFSET('Raw Data'!$A$3,MATCH('Data above threshold'!$A53,'Raw Data'!$B$4:$B$185,0),MATCH('Data above threshold'!BQ$4,'Raw Data'!$3:$3,0)-1)),"", IFERROR($J53*OFFSET('Raw Data'!$A$3,MATCH('Data above threshold'!$A53,'Raw Data'!$B$4:$B$185,0),MATCH('Data above threshold'!BQ$4,'Raw Data'!$3:$3,0)-1),"NA"))</f>
        <v>3</v>
      </c>
      <c r="BP53" s="103" t="n">
        <f aca="true">IF(ISBLANK(OFFSET('Raw Data'!$A$3,MATCH('Data above threshold'!$A53,'Raw Data'!$B$4:$B$185,0),MATCH('Data above threshold'!BR$4,'Raw Data'!$3:$3,0)-1)),"", IFERROR($J53*OFFSET('Raw Data'!$A$3,MATCH('Data above threshold'!$A53,'Raw Data'!$B$4:$B$185,0),MATCH('Data above threshold'!BR$4,'Raw Data'!$3:$3,0)-1),"NA"))</f>
        <v>3</v>
      </c>
      <c r="BQ53" s="103" t="n">
        <f aca="true">IF(ISBLANK(OFFSET('Raw Data'!$A$3,MATCH('Data above threshold'!$A53,'Raw Data'!$B$4:$B$185,0),MATCH('Data above threshold'!BS$4,'Raw Data'!$3:$3,0)-1)),"", IFERROR($J53*OFFSET('Raw Data'!$A$3,MATCH('Data above threshold'!$A53,'Raw Data'!$B$4:$B$185,0),MATCH('Data above threshold'!BS$4,'Raw Data'!$3:$3,0)-1),"NA"))</f>
        <v>3</v>
      </c>
      <c r="BR53" s="103" t="n">
        <f aca="true">IF(ISBLANK(OFFSET('Raw Data'!$A$3,MATCH('Data above threshold'!$A53,'Raw Data'!$B$4:$B$185,0),MATCH('Data above threshold'!BT$4,'Raw Data'!$3:$3,0)-1)),"", IFERROR($J53*OFFSET('Raw Data'!$A$3,MATCH('Data above threshold'!$A53,'Raw Data'!$B$4:$B$185,0),MATCH('Data above threshold'!BT$4,'Raw Data'!$3:$3,0)-1),"NA"))</f>
        <v>3</v>
      </c>
      <c r="BS53" s="103" t="n">
        <f aca="true">IF(ISBLANK(OFFSET('Raw Data'!$A$3,MATCH('Data above threshold'!$A53,'Raw Data'!$B$4:$B$185,0),MATCH('Data above threshold'!BU$4,'Raw Data'!$3:$3,0)-1)),"", IFERROR($J53*OFFSET('Raw Data'!$A$3,MATCH('Data above threshold'!$A53,'Raw Data'!$B$4:$B$185,0),MATCH('Data above threshold'!BU$4,'Raw Data'!$3:$3,0)-1),"NA"))</f>
        <v>3</v>
      </c>
      <c r="BT53" s="103" t="n">
        <f aca="true">IF(ISBLANK(OFFSET('Raw Data'!$A$3,MATCH('Data above threshold'!$A53,'Raw Data'!$B$4:$B$185,0),MATCH('Data above threshold'!BV$4,'Raw Data'!$3:$3,0)-1)),"", IFERROR($J53*OFFSET('Raw Data'!$A$3,MATCH('Data above threshold'!$A53,'Raw Data'!$B$4:$B$185,0),MATCH('Data above threshold'!BV$4,'Raw Data'!$3:$3,0)-1),"NA"))</f>
        <v>1</v>
      </c>
      <c r="BU53" s="103" t="n">
        <f aca="true">IF(ISBLANK(OFFSET('Raw Data'!$A$3,MATCH('Data above threshold'!$A53,'Raw Data'!$B$4:$B$185,0),MATCH('Data above threshold'!BW$4,'Raw Data'!$3:$3,0)-1)),"", IFERROR($J53*OFFSET('Raw Data'!$A$3,MATCH('Data above threshold'!$A53,'Raw Data'!$B$4:$B$185,0),MATCH('Data above threshold'!BW$4,'Raw Data'!$3:$3,0)-1),"NA"))</f>
        <v>3</v>
      </c>
      <c r="BV53" s="103" t="n">
        <f aca="true">IF(ISBLANK(OFFSET('Raw Data'!$A$3,MATCH('Data above threshold'!$A53,'Raw Data'!$B$4:$B$185,0),MATCH('Data above threshold'!BX$4,'Raw Data'!$3:$3,0)-1)),"", IFERROR($J53*OFFSET('Raw Data'!$A$3,MATCH('Data above threshold'!$A53,'Raw Data'!$B$4:$B$185,0),MATCH('Data above threshold'!BX$4,'Raw Data'!$3:$3,0)-1),"NA"))</f>
        <v>3</v>
      </c>
      <c r="BW53" s="103" t="n">
        <f aca="true">IF(ISBLANK(OFFSET('Raw Data'!$A$3,MATCH('Data above threshold'!$A53,'Raw Data'!$B$4:$B$185,0),MATCH('Data above threshold'!BY$4,'Raw Data'!$3:$3,0)-1)),"", IFERROR($J53*OFFSET('Raw Data'!$A$3,MATCH('Data above threshold'!$A53,'Raw Data'!$B$4:$B$185,0),MATCH('Data above threshold'!BY$4,'Raw Data'!$3:$3,0)-1),"NA"))</f>
        <v>3</v>
      </c>
      <c r="BX53" s="103" t="n">
        <f aca="true">IF(ISBLANK(OFFSET('Raw Data'!$A$3,MATCH('Data above threshold'!$A53,'Raw Data'!$B$4:$B$185,0),MATCH('Data above threshold'!BZ$4,'Raw Data'!$3:$3,0)-1)),"", IFERROR($J53*OFFSET('Raw Data'!$A$3,MATCH('Data above threshold'!$A53,'Raw Data'!$B$4:$B$185,0),MATCH('Data above threshold'!BZ$4,'Raw Data'!$3:$3,0)-1),"NA"))</f>
        <v>3</v>
      </c>
      <c r="BY53" s="103" t="n">
        <f aca="true">IF(ISBLANK(OFFSET('Raw Data'!$A$3,MATCH('Data above threshold'!$A53,'Raw Data'!$B$4:$B$185,0),MATCH('Data above threshold'!CA$4,'Raw Data'!$3:$3,0)-1)),"", IFERROR($J53*OFFSET('Raw Data'!$A$3,MATCH('Data above threshold'!$A53,'Raw Data'!$B$4:$B$185,0),MATCH('Data above threshold'!CA$4,'Raw Data'!$3:$3,0)-1),"NA"))</f>
        <v>3</v>
      </c>
      <c r="BZ53" s="103" t="n">
        <f aca="true">IF(ISBLANK(OFFSET('Raw Data'!$A$3,MATCH('Data above threshold'!$A53,'Raw Data'!$B$4:$B$185,0),MATCH('Data above threshold'!CB$4,'Raw Data'!$3:$3,0)-1)),"", IFERROR($J53*OFFSET('Raw Data'!$A$3,MATCH('Data above threshold'!$A53,'Raw Data'!$B$4:$B$185,0),MATCH('Data above threshold'!CB$4,'Raw Data'!$3:$3,0)-1),"NA"))</f>
        <v>3</v>
      </c>
      <c r="CA53" s="103" t="n">
        <f aca="true">IF(ISBLANK(OFFSET('Raw Data'!$A$3,MATCH('Data above threshold'!$A53,'Raw Data'!$B$4:$B$185,0),MATCH('Data above threshold'!CC$4,'Raw Data'!$3:$3,0)-1)),"", IFERROR($J53*OFFSET('Raw Data'!$A$3,MATCH('Data above threshold'!$A53,'Raw Data'!$B$4:$B$185,0),MATCH('Data above threshold'!CC$4,'Raw Data'!$3:$3,0)-1),"NA"))</f>
        <v>3</v>
      </c>
      <c r="CB53" s="103" t="n">
        <f aca="true">IF(ISBLANK(OFFSET('Raw Data'!$A$3,MATCH('Data above threshold'!$A53,'Raw Data'!$B$4:$B$185,0),MATCH('Data above threshold'!CD$4,'Raw Data'!$3:$3,0)-1)),"", IFERROR($J53*OFFSET('Raw Data'!$A$3,MATCH('Data above threshold'!$A53,'Raw Data'!$B$4:$B$185,0),MATCH('Data above threshold'!CD$4,'Raw Data'!$3:$3,0)-1),"NA"))</f>
        <v>3</v>
      </c>
      <c r="CC53" s="103" t="n">
        <f aca="true">IF(ISBLANK(OFFSET('Raw Data'!$A$3,MATCH('Data above threshold'!$A53,'Raw Data'!$B$4:$B$185,0),MATCH('Data above threshold'!CE$4,'Raw Data'!$3:$3,0)-1)),"", IFERROR($J53*OFFSET('Raw Data'!$A$3,MATCH('Data above threshold'!$A53,'Raw Data'!$B$4:$B$185,0),MATCH('Data above threshold'!CE$4,'Raw Data'!$3:$3,0)-1),"NA"))</f>
        <v>3</v>
      </c>
      <c r="CD53" s="103" t="n">
        <f aca="true">IF(ISBLANK(OFFSET('Raw Data'!$A$3,MATCH('Data above threshold'!$A53,'Raw Data'!$B$4:$B$185,0),MATCH('Data above threshold'!CF$4,'Raw Data'!$3:$3,0)-1)),"", IFERROR($J53*OFFSET('Raw Data'!$A$3,MATCH('Data above threshold'!$A53,'Raw Data'!$B$4:$B$185,0),MATCH('Data above threshold'!CF$4,'Raw Data'!$3:$3,0)-1),"NA"))</f>
        <v>1</v>
      </c>
      <c r="CE53" s="103" t="n">
        <f aca="true">IF(ISBLANK(OFFSET('Raw Data'!$A$3,MATCH('Data above threshold'!$A53,'Raw Data'!$B$4:$B$185,0),MATCH('Data above threshold'!CG$4,'Raw Data'!$3:$3,0)-1)),"", IFERROR($J53*OFFSET('Raw Data'!$A$3,MATCH('Data above threshold'!$A53,'Raw Data'!$B$4:$B$185,0),MATCH('Data above threshold'!CG$4,'Raw Data'!$3:$3,0)-1),"NA"))</f>
        <v>3</v>
      </c>
      <c r="CF53" s="103" t="n">
        <f aca="true">IF(ISBLANK(OFFSET('Raw Data'!$A$3,MATCH('Data above threshold'!$A53,'Raw Data'!$B$4:$B$185,0),MATCH('Data above threshold'!CH$4,'Raw Data'!$3:$3,0)-1)),"", IFERROR($J53*OFFSET('Raw Data'!$A$3,MATCH('Data above threshold'!$A53,'Raw Data'!$B$4:$B$185,0),MATCH('Data above threshold'!CH$4,'Raw Data'!$3:$3,0)-1),"NA"))</f>
        <v>3</v>
      </c>
      <c r="CG53" s="103" t="n">
        <f aca="true">IF(ISBLANK(OFFSET('Raw Data'!$A$3,MATCH('Data above threshold'!$A53,'Raw Data'!$B$4:$B$185,0),MATCH('Data above threshold'!CI$4,'Raw Data'!$3:$3,0)-1)),"", IFERROR($J53*OFFSET('Raw Data'!$A$3,MATCH('Data above threshold'!$A53,'Raw Data'!$B$4:$B$185,0),MATCH('Data above threshold'!CI$4,'Raw Data'!$3:$3,0)-1),"NA"))</f>
        <v>1</v>
      </c>
      <c r="CH53" s="103" t="n">
        <f aca="true">IF(ISBLANK(OFFSET('Raw Data'!$A$3,MATCH('Data above threshold'!$A53,'Raw Data'!$B$4:$B$185,0),MATCH('Data above threshold'!CJ$4,'Raw Data'!$3:$3,0)-1)),"", IFERROR($J53*OFFSET('Raw Data'!$A$3,MATCH('Data above threshold'!$A53,'Raw Data'!$B$4:$B$185,0),MATCH('Data above threshold'!CJ$4,'Raw Data'!$3:$3,0)-1),"NA"))</f>
        <v>1</v>
      </c>
      <c r="CI53" s="103" t="n">
        <f aca="true">IF(ISBLANK(OFFSET('Raw Data'!$A$3,MATCH('Data above threshold'!$A53,'Raw Data'!$B$4:$B$185,0),MATCH('Data above threshold'!CK$4,'Raw Data'!$3:$3,0)-1)),"", IFERROR($J53*OFFSET('Raw Data'!$A$3,MATCH('Data above threshold'!$A53,'Raw Data'!$B$4:$B$185,0),MATCH('Data above threshold'!CK$4,'Raw Data'!$3:$3,0)-1),"NA"))</f>
        <v>1</v>
      </c>
      <c r="CJ53" s="103" t="n">
        <f aca="true">IF(ISBLANK(OFFSET('Raw Data'!$A$3,MATCH('Data above threshold'!$A53,'Raw Data'!$B$4:$B$185,0),MATCH('Data above threshold'!CL$4,'Raw Data'!$3:$3,0)-1)),"", IFERROR($J53*OFFSET('Raw Data'!$A$3,MATCH('Data above threshold'!$A53,'Raw Data'!$B$4:$B$185,0),MATCH('Data above threshold'!CL$4,'Raw Data'!$3:$3,0)-1),"NA"))</f>
        <v>3</v>
      </c>
      <c r="CK53" s="103" t="n">
        <f aca="true">IF(ISBLANK(OFFSET('Raw Data'!$A$3,MATCH('Data above threshold'!$A53,'Raw Data'!$B$4:$B$185,0),MATCH('Data above threshold'!CM$4,'Raw Data'!$3:$3,0)-1)),"", IFERROR($J53*OFFSET('Raw Data'!$A$3,MATCH('Data above threshold'!$A53,'Raw Data'!$B$4:$B$185,0),MATCH('Data above threshold'!CM$4,'Raw Data'!$3:$3,0)-1),"NA"))</f>
        <v>3</v>
      </c>
      <c r="CL53" s="103" t="n">
        <f aca="true">IF(ISBLANK(OFFSET('Raw Data'!$A$3,MATCH('Data above threshold'!$A53,'Raw Data'!$B$4:$B$185,0),MATCH('Data above threshold'!CN$4,'Raw Data'!$3:$3,0)-1)),"", IFERROR($J53*OFFSET('Raw Data'!$A$3,MATCH('Data above threshold'!$A53,'Raw Data'!$B$4:$B$185,0),MATCH('Data above threshold'!CN$4,'Raw Data'!$3:$3,0)-1),"NA"))</f>
        <v>3</v>
      </c>
      <c r="CM53" s="103" t="n">
        <f aca="true">IF(ISBLANK(OFFSET('Raw Data'!$A$3,MATCH('Data above threshold'!$A53,'Raw Data'!$B$4:$B$185,0),MATCH('Data above threshold'!CO$4,'Raw Data'!$3:$3,0)-1)),"", IFERROR($J53*OFFSET('Raw Data'!$A$3,MATCH('Data above threshold'!$A53,'Raw Data'!$B$4:$B$185,0),MATCH('Data above threshold'!CO$4,'Raw Data'!$3:$3,0)-1),"NA"))</f>
        <v>3</v>
      </c>
      <c r="CN53" s="103" t="n">
        <f aca="true">IF(ISBLANK(OFFSET('Raw Data'!$A$3,MATCH('Data above threshold'!$A53,'Raw Data'!$B$4:$B$185,0),MATCH('Data above threshold'!CP$4,'Raw Data'!$3:$3,0)-1)),"", IFERROR($J53*OFFSET('Raw Data'!$A$3,MATCH('Data above threshold'!$A53,'Raw Data'!$B$4:$B$185,0),MATCH('Data above threshold'!CP$4,'Raw Data'!$3:$3,0)-1),"NA"))</f>
        <v>0</v>
      </c>
      <c r="CO53" s="103" t="n">
        <f aca="true">IF(ISBLANK(OFFSET('Raw Data'!$A$3,MATCH('Data above threshold'!$A53,'Raw Data'!$B$4:$B$185,0),MATCH('Data above threshold'!CQ$4,'Raw Data'!$3:$3,0)-1)),"", IFERROR($J53*OFFSET('Raw Data'!$A$3,MATCH('Data above threshold'!$A53,'Raw Data'!$B$4:$B$185,0),MATCH('Data above threshold'!CQ$4,'Raw Data'!$3:$3,0)-1),"NA"))</f>
        <v>1</v>
      </c>
      <c r="CP53" s="103" t="n">
        <f aca="true">IF(ISBLANK(OFFSET('Raw Data'!$A$3,MATCH('Data above threshold'!$A53,'Raw Data'!$B$4:$B$185,0),MATCH('Data above threshold'!CR$4,'Raw Data'!$3:$3,0)-1)),"", IFERROR($J53*OFFSET('Raw Data'!$A$3,MATCH('Data above threshold'!$A53,'Raw Data'!$B$4:$B$185,0),MATCH('Data above threshold'!CR$4,'Raw Data'!$3:$3,0)-1),"NA"))</f>
        <v>3</v>
      </c>
    </row>
    <row r="54" s="103" customFormat="true" ht="15.5" hidden="false" customHeight="false" outlineLevel="0" collapsed="false">
      <c r="A54" s="107" t="n">
        <v>2212</v>
      </c>
      <c r="B54" s="107" t="n">
        <v>4</v>
      </c>
      <c r="C54" s="103" t="str">
        <f aca="true">IF(ISBLANK(OFFSET('Raw Data'!$A$3,MATCH($A54,'Raw Data'!$B$4:$B$185,0),MATCH(C$4,'Raw Data'!$3:$3,0)-1)),"",OFFSET('Raw Data'!$A$3,MATCH($A54,'Raw Data'!$B$4:$B$185,0),MATCH(C$4,'Raw Data'!$3:$3,0)-1))</f>
        <v/>
      </c>
      <c r="D54" s="103" t="str">
        <f aca="true">IF(ISBLANK(OFFSET('Raw Data'!$A$3,MATCH($A54,'Raw Data'!$B$4:$B$185,0),MATCH(D$4,'Raw Data'!$3:$3,0)-1)),"",OFFSET('Raw Data'!$A$3,MATCH($A54,'Raw Data'!$B$4:$B$185,0),MATCH(D$4,'Raw Data'!$3:$3,0)-1))</f>
        <v>COPOLCO membership</v>
      </c>
      <c r="E54" s="103" t="str">
        <f aca="true">IF(ISBLANK(OFFSET('Raw Data'!$A$3,MATCH($A54,'Raw Data'!$B$4:$B$185,0),MATCH(E$4,'Raw Data'!$3:$3,0)-1)),"",OFFSET('Raw Data'!$A$3,MATCH($A54,'Raw Data'!$B$4:$B$185,0),MATCH(E$4,'Raw Data'!$3:$3,0)-1))</f>
        <v/>
      </c>
      <c r="F54" s="103" t="str">
        <f aca="true">IF(ISBLANK(OFFSET('Raw Data'!$A$3,MATCH($A54,'Raw Data'!$B$4:$B$185,0),MATCH(F$4,'Raw Data'!$3:$3,0)-1)),"",OFFSET('Raw Data'!$A$3,MATCH($A54,'Raw Data'!$B$4:$B$185,0),MATCH(F$4,'Raw Data'!$3:$3,0)-1))</f>
        <v/>
      </c>
      <c r="H54" s="103" t="str">
        <f aca="true">IF(ISBLANK(OFFSET('Raw Data'!$A$3,MATCH($A54,'Raw Data'!$B$4:$B$185,0),MATCH(H$4,'Raw Data'!$3:$3,0)-1)),"",OFFSET('Raw Data'!$A$3,MATCH($A54,'Raw Data'!$B$4:$B$185,0),MATCH(H$4,'Raw Data'!$3:$3,0)-1))</f>
        <v>2 = Participating members; 1 = observing members; 0 = non-member</v>
      </c>
      <c r="I54" s="103" t="str">
        <f aca="true">IF(ISBLANK(OFFSET('Raw Data'!$A$3,MATCH($A54,'Raw Data'!$B$4:$B$185,0),MATCH(I$4,'Raw Data'!$3:$3,0)-1)),"",OFFSET('Raw Data'!$A$3,MATCH($A54,'Raw Data'!$B$4:$B$185,0),MATCH(I$4,'Raw Data'!$3:$3,0)-1))</f>
        <v>Plus</v>
      </c>
      <c r="J54" s="103" t="n">
        <f aca="false">IF(I54="","",IF(I54="Minus",-1,1))</f>
        <v>1</v>
      </c>
      <c r="K54" s="105" t="n">
        <f aca="false" t="array" ref="K54:K54">IFERROR(SKEW(IF(ISNUMBER(O54:CP54),O54:CP54,"")),"")</f>
        <v>-1.19602445545246</v>
      </c>
      <c r="L54" s="103" t="n">
        <f aca="true">IF(ISBLANK(OFFSET('Data above threshold'!$A$4,MATCH('Data above threshold'!$A54,'Data above threshold'!$A$5:$A$185,0),MATCH('Data above threshold'!N$4,'Data above threshold'!$4:$4,0)-1)),1,OFFSET('Data above threshold'!$A$4,MATCH('Data above threshold'!$A54,'Data above threshold'!$A$5:$A$185,0),MATCH('Data above threshold'!N$4,'Data above threshold'!$4:$4,0)-1))</f>
        <v>0</v>
      </c>
      <c r="M54" s="103" t="str">
        <f aca="true">IF(ISBLANK(OFFSET('Data above threshold'!$A$4,MATCH('Data above threshold'!$A54,'Data above threshold'!$A$5:$A$185,0),MATCH('Data above threshold'!O$4,'Data above threshold'!$4:$4,0)-1)),"",OFFSET('Data above threshold'!$A$4,MATCH('Data above threshold'!$A54,'Data above threshold'!$A$5:$A$185,0),MATCH('Data above threshold'!O$4,'Data above threshold'!$4:$4,0)-1))</f>
        <v/>
      </c>
      <c r="N54" s="106" t="n">
        <f aca="false" t="array" ref="N54:N54">IF(B54&lt;4,"",1-IFERROR(SUM(ISNUMBER(O54:CP54)*(1-$O$3:$CP$3))/COUNTIF($O$3:$CP$3,0),0))</f>
        <v>0</v>
      </c>
      <c r="O54" s="103" t="n">
        <f aca="true">IF(ISBLANK(OFFSET('Raw Data'!$A$3,MATCH('Data above threshold'!$A54,'Raw Data'!$B$4:$B$185,0),MATCH('Data above threshold'!Q$4,'Raw Data'!$3:$3,0)-1)),"", IFERROR($J54*OFFSET('Raw Data'!$A$3,MATCH('Data above threshold'!$A54,'Raw Data'!$B$4:$B$185,0),MATCH('Data above threshold'!Q$4,'Raw Data'!$3:$3,0)-1),"NA"))</f>
        <v>2</v>
      </c>
      <c r="P54" s="103" t="n">
        <f aca="true">IF(ISBLANK(OFFSET('Raw Data'!$A$3,MATCH('Data above threshold'!$A54,'Raw Data'!$B$4:$B$185,0),MATCH('Data above threshold'!R$4,'Raw Data'!$3:$3,0)-1)),"", IFERROR($J54*OFFSET('Raw Data'!$A$3,MATCH('Data above threshold'!$A54,'Raw Data'!$B$4:$B$185,0),MATCH('Data above threshold'!R$4,'Raw Data'!$3:$3,0)-1),"NA"))</f>
        <v>2</v>
      </c>
      <c r="Q54" s="103" t="n">
        <f aca="true">IF(ISBLANK(OFFSET('Raw Data'!$A$3,MATCH('Data above threshold'!$A54,'Raw Data'!$B$4:$B$185,0),MATCH('Data above threshold'!S$4,'Raw Data'!$3:$3,0)-1)),"", IFERROR($J54*OFFSET('Raw Data'!$A$3,MATCH('Data above threshold'!$A54,'Raw Data'!$B$4:$B$185,0),MATCH('Data above threshold'!S$4,'Raw Data'!$3:$3,0)-1),"NA"))</f>
        <v>2</v>
      </c>
      <c r="R54" s="103" t="n">
        <f aca="true">IF(ISBLANK(OFFSET('Raw Data'!$A$3,MATCH('Data above threshold'!$A54,'Raw Data'!$B$4:$B$185,0),MATCH('Data above threshold'!T$4,'Raw Data'!$3:$3,0)-1)),"", IFERROR($J54*OFFSET('Raw Data'!$A$3,MATCH('Data above threshold'!$A54,'Raw Data'!$B$4:$B$185,0),MATCH('Data above threshold'!T$4,'Raw Data'!$3:$3,0)-1),"NA"))</f>
        <v>1</v>
      </c>
      <c r="S54" s="103" t="n">
        <f aca="true">IF(ISBLANK(OFFSET('Raw Data'!$A$3,MATCH('Data above threshold'!$A54,'Raw Data'!$B$4:$B$185,0),MATCH('Data above threshold'!U$4,'Raw Data'!$3:$3,0)-1)),"", IFERROR($J54*OFFSET('Raw Data'!$A$3,MATCH('Data above threshold'!$A54,'Raw Data'!$B$4:$B$185,0),MATCH('Data above threshold'!U$4,'Raw Data'!$3:$3,0)-1),"NA"))</f>
        <v>2</v>
      </c>
      <c r="T54" s="103" t="n">
        <f aca="true">IF(ISBLANK(OFFSET('Raw Data'!$A$3,MATCH('Data above threshold'!$A54,'Raw Data'!$B$4:$B$185,0),MATCH('Data above threshold'!V$4,'Raw Data'!$3:$3,0)-1)),"", IFERROR($J54*OFFSET('Raw Data'!$A$3,MATCH('Data above threshold'!$A54,'Raw Data'!$B$4:$B$185,0),MATCH('Data above threshold'!V$4,'Raw Data'!$3:$3,0)-1),"NA"))</f>
        <v>0</v>
      </c>
      <c r="U54" s="103" t="n">
        <f aca="true">IF(ISBLANK(OFFSET('Raw Data'!$A$3,MATCH('Data above threshold'!$A54,'Raw Data'!$B$4:$B$185,0),MATCH('Data above threshold'!W$4,'Raw Data'!$3:$3,0)-1)),"", IFERROR($J54*OFFSET('Raw Data'!$A$3,MATCH('Data above threshold'!$A54,'Raw Data'!$B$4:$B$185,0),MATCH('Data above threshold'!W$4,'Raw Data'!$3:$3,0)-1),"NA"))</f>
        <v>2</v>
      </c>
      <c r="V54" s="103" t="n">
        <f aca="true">IF(ISBLANK(OFFSET('Raw Data'!$A$3,MATCH('Data above threshold'!$A54,'Raw Data'!$B$4:$B$185,0),MATCH('Data above threshold'!X$4,'Raw Data'!$3:$3,0)-1)),"", IFERROR($J54*OFFSET('Raw Data'!$A$3,MATCH('Data above threshold'!$A54,'Raw Data'!$B$4:$B$185,0),MATCH('Data above threshold'!X$4,'Raw Data'!$3:$3,0)-1),"NA"))</f>
        <v>2</v>
      </c>
      <c r="W54" s="103" t="n">
        <f aca="true">IF(ISBLANK(OFFSET('Raw Data'!$A$3,MATCH('Data above threshold'!$A54,'Raw Data'!$B$4:$B$185,0),MATCH('Data above threshold'!Y$4,'Raw Data'!$3:$3,0)-1)),"", IFERROR($J54*OFFSET('Raw Data'!$A$3,MATCH('Data above threshold'!$A54,'Raw Data'!$B$4:$B$185,0),MATCH('Data above threshold'!Y$4,'Raw Data'!$3:$3,0)-1),"NA"))</f>
        <v>2</v>
      </c>
      <c r="X54" s="103" t="n">
        <f aca="true">IF(ISBLANK(OFFSET('Raw Data'!$A$3,MATCH('Data above threshold'!$A54,'Raw Data'!$B$4:$B$185,0),MATCH('Data above threshold'!Z$4,'Raw Data'!$3:$3,0)-1)),"", IFERROR($J54*OFFSET('Raw Data'!$A$3,MATCH('Data above threshold'!$A54,'Raw Data'!$B$4:$B$185,0),MATCH('Data above threshold'!Z$4,'Raw Data'!$3:$3,0)-1),"NA"))</f>
        <v>2</v>
      </c>
      <c r="Y54" s="103" t="n">
        <f aca="true">IF(ISBLANK(OFFSET('Raw Data'!$A$3,MATCH('Data above threshold'!$A54,'Raw Data'!$B$4:$B$185,0),MATCH('Data above threshold'!AA$4,'Raw Data'!$3:$3,0)-1)),"", IFERROR($J54*OFFSET('Raw Data'!$A$3,MATCH('Data above threshold'!$A54,'Raw Data'!$B$4:$B$185,0),MATCH('Data above threshold'!AA$4,'Raw Data'!$3:$3,0)-1),"NA"))</f>
        <v>2</v>
      </c>
      <c r="Z54" s="103" t="n">
        <f aca="true">IF(ISBLANK(OFFSET('Raw Data'!$A$3,MATCH('Data above threshold'!$A54,'Raw Data'!$B$4:$B$185,0),MATCH('Data above threshold'!AB$4,'Raw Data'!$3:$3,0)-1)),"", IFERROR($J54*OFFSET('Raw Data'!$A$3,MATCH('Data above threshold'!$A54,'Raw Data'!$B$4:$B$185,0),MATCH('Data above threshold'!AB$4,'Raw Data'!$3:$3,0)-1),"NA"))</f>
        <v>2</v>
      </c>
      <c r="AA54" s="103" t="n">
        <f aca="true">IF(ISBLANK(OFFSET('Raw Data'!$A$3,MATCH('Data above threshold'!$A54,'Raw Data'!$B$4:$B$185,0),MATCH('Data above threshold'!AC$4,'Raw Data'!$3:$3,0)-1)),"", IFERROR($J54*OFFSET('Raw Data'!$A$3,MATCH('Data above threshold'!$A54,'Raw Data'!$B$4:$B$185,0),MATCH('Data above threshold'!AC$4,'Raw Data'!$3:$3,0)-1),"NA"))</f>
        <v>2</v>
      </c>
      <c r="AB54" s="103" t="n">
        <f aca="true">IF(ISBLANK(OFFSET('Raw Data'!$A$3,MATCH('Data above threshold'!$A54,'Raw Data'!$B$4:$B$185,0),MATCH('Data above threshold'!AD$4,'Raw Data'!$3:$3,0)-1)),"", IFERROR($J54*OFFSET('Raw Data'!$A$3,MATCH('Data above threshold'!$A54,'Raw Data'!$B$4:$B$185,0),MATCH('Data above threshold'!AD$4,'Raw Data'!$3:$3,0)-1),"NA"))</f>
        <v>0</v>
      </c>
      <c r="AC54" s="103" t="n">
        <f aca="true">IF(ISBLANK(OFFSET('Raw Data'!$A$3,MATCH('Data above threshold'!$A54,'Raw Data'!$B$4:$B$185,0),MATCH('Data above threshold'!AE$4,'Raw Data'!$3:$3,0)-1)),"", IFERROR($J54*OFFSET('Raw Data'!$A$3,MATCH('Data above threshold'!$A54,'Raw Data'!$B$4:$B$185,0),MATCH('Data above threshold'!AE$4,'Raw Data'!$3:$3,0)-1),"NA"))</f>
        <v>2</v>
      </c>
      <c r="AD54" s="103" t="n">
        <f aca="true">IF(ISBLANK(OFFSET('Raw Data'!$A$3,MATCH('Data above threshold'!$A54,'Raw Data'!$B$4:$B$185,0),MATCH('Data above threshold'!AF$4,'Raw Data'!$3:$3,0)-1)),"", IFERROR($J54*OFFSET('Raw Data'!$A$3,MATCH('Data above threshold'!$A54,'Raw Data'!$B$4:$B$185,0),MATCH('Data above threshold'!AF$4,'Raw Data'!$3:$3,0)-1),"NA"))</f>
        <v>1</v>
      </c>
      <c r="AE54" s="103" t="n">
        <f aca="true">IF(ISBLANK(OFFSET('Raw Data'!$A$3,MATCH('Data above threshold'!$A54,'Raw Data'!$B$4:$B$185,0),MATCH('Data above threshold'!AG$4,'Raw Data'!$3:$3,0)-1)),"", IFERROR($J54*OFFSET('Raw Data'!$A$3,MATCH('Data above threshold'!$A54,'Raw Data'!$B$4:$B$185,0),MATCH('Data above threshold'!AG$4,'Raw Data'!$3:$3,0)-1),"NA"))</f>
        <v>2</v>
      </c>
      <c r="AF54" s="103" t="n">
        <f aca="true">IF(ISBLANK(OFFSET('Raw Data'!$A$3,MATCH('Data above threshold'!$A54,'Raw Data'!$B$4:$B$185,0),MATCH('Data above threshold'!AH$4,'Raw Data'!$3:$3,0)-1)),"", IFERROR($J54*OFFSET('Raw Data'!$A$3,MATCH('Data above threshold'!$A54,'Raw Data'!$B$4:$B$185,0),MATCH('Data above threshold'!AH$4,'Raw Data'!$3:$3,0)-1),"NA"))</f>
        <v>2</v>
      </c>
      <c r="AG54" s="103" t="n">
        <f aca="true">IF(ISBLANK(OFFSET('Raw Data'!$A$3,MATCH('Data above threshold'!$A54,'Raw Data'!$B$4:$B$185,0),MATCH('Data above threshold'!AI$4,'Raw Data'!$3:$3,0)-1)),"", IFERROR($J54*OFFSET('Raw Data'!$A$3,MATCH('Data above threshold'!$A54,'Raw Data'!$B$4:$B$185,0),MATCH('Data above threshold'!AI$4,'Raw Data'!$3:$3,0)-1),"NA"))</f>
        <v>1</v>
      </c>
      <c r="AH54" s="103" t="n">
        <f aca="true">IF(ISBLANK(OFFSET('Raw Data'!$A$3,MATCH('Data above threshold'!$A54,'Raw Data'!$B$4:$B$185,0),MATCH('Data above threshold'!AJ$4,'Raw Data'!$3:$3,0)-1)),"", IFERROR($J54*OFFSET('Raw Data'!$A$3,MATCH('Data above threshold'!$A54,'Raw Data'!$B$4:$B$185,0),MATCH('Data above threshold'!AJ$4,'Raw Data'!$3:$3,0)-1),"NA"))</f>
        <v>2</v>
      </c>
      <c r="AI54" s="103" t="n">
        <f aca="true">IF(ISBLANK(OFFSET('Raw Data'!$A$3,MATCH('Data above threshold'!$A54,'Raw Data'!$B$4:$B$185,0),MATCH('Data above threshold'!AK$4,'Raw Data'!$3:$3,0)-1)),"", IFERROR($J54*OFFSET('Raw Data'!$A$3,MATCH('Data above threshold'!$A54,'Raw Data'!$B$4:$B$185,0),MATCH('Data above threshold'!AK$4,'Raw Data'!$3:$3,0)-1),"NA"))</f>
        <v>2</v>
      </c>
      <c r="AJ54" s="103" t="n">
        <f aca="true">IF(ISBLANK(OFFSET('Raw Data'!$A$3,MATCH('Data above threshold'!$A54,'Raw Data'!$B$4:$B$185,0),MATCH('Data above threshold'!AL$4,'Raw Data'!$3:$3,0)-1)),"", IFERROR($J54*OFFSET('Raw Data'!$A$3,MATCH('Data above threshold'!$A54,'Raw Data'!$B$4:$B$185,0),MATCH('Data above threshold'!AL$4,'Raw Data'!$3:$3,0)-1),"NA"))</f>
        <v>2</v>
      </c>
      <c r="AK54" s="103" t="n">
        <f aca="true">IF(ISBLANK(OFFSET('Raw Data'!$A$3,MATCH('Data above threshold'!$A54,'Raw Data'!$B$4:$B$185,0),MATCH('Data above threshold'!AM$4,'Raw Data'!$3:$3,0)-1)),"", IFERROR($J54*OFFSET('Raw Data'!$A$3,MATCH('Data above threshold'!$A54,'Raw Data'!$B$4:$B$185,0),MATCH('Data above threshold'!AM$4,'Raw Data'!$3:$3,0)-1),"NA"))</f>
        <v>2</v>
      </c>
      <c r="AL54" s="103" t="n">
        <f aca="true">IF(ISBLANK(OFFSET('Raw Data'!$A$3,MATCH('Data above threshold'!$A54,'Raw Data'!$B$4:$B$185,0),MATCH('Data above threshold'!AN$4,'Raw Data'!$3:$3,0)-1)),"", IFERROR($J54*OFFSET('Raw Data'!$A$3,MATCH('Data above threshold'!$A54,'Raw Data'!$B$4:$B$185,0),MATCH('Data above threshold'!AN$4,'Raw Data'!$3:$3,0)-1),"NA"))</f>
        <v>2</v>
      </c>
      <c r="AM54" s="103" t="n">
        <f aca="true">IF(ISBLANK(OFFSET('Raw Data'!$A$3,MATCH('Data above threshold'!$A54,'Raw Data'!$B$4:$B$185,0),MATCH('Data above threshold'!AO$4,'Raw Data'!$3:$3,0)-1)),"", IFERROR($J54*OFFSET('Raw Data'!$A$3,MATCH('Data above threshold'!$A54,'Raw Data'!$B$4:$B$185,0),MATCH('Data above threshold'!AO$4,'Raw Data'!$3:$3,0)-1),"NA"))</f>
        <v>2</v>
      </c>
      <c r="AN54" s="103" t="n">
        <f aca="true">IF(ISBLANK(OFFSET('Raw Data'!$A$3,MATCH('Data above threshold'!$A54,'Raw Data'!$B$4:$B$185,0),MATCH('Data above threshold'!AP$4,'Raw Data'!$3:$3,0)-1)),"", IFERROR($J54*OFFSET('Raw Data'!$A$3,MATCH('Data above threshold'!$A54,'Raw Data'!$B$4:$B$185,0),MATCH('Data above threshold'!AP$4,'Raw Data'!$3:$3,0)-1),"NA"))</f>
        <v>2</v>
      </c>
      <c r="AO54" s="103" t="n">
        <f aca="true">IF(ISBLANK(OFFSET('Raw Data'!$A$3,MATCH('Data above threshold'!$A54,'Raw Data'!$B$4:$B$185,0),MATCH('Data above threshold'!AQ$4,'Raw Data'!$3:$3,0)-1)),"", IFERROR($J54*OFFSET('Raw Data'!$A$3,MATCH('Data above threshold'!$A54,'Raw Data'!$B$4:$B$185,0),MATCH('Data above threshold'!AQ$4,'Raw Data'!$3:$3,0)-1),"NA"))</f>
        <v>2</v>
      </c>
      <c r="AP54" s="103" t="n">
        <f aca="true">IF(ISBLANK(OFFSET('Raw Data'!$A$3,MATCH('Data above threshold'!$A54,'Raw Data'!$B$4:$B$185,0),MATCH('Data above threshold'!AR$4,'Raw Data'!$3:$3,0)-1)),"", IFERROR($J54*OFFSET('Raw Data'!$A$3,MATCH('Data above threshold'!$A54,'Raw Data'!$B$4:$B$185,0),MATCH('Data above threshold'!AR$4,'Raw Data'!$3:$3,0)-1),"NA"))</f>
        <v>0</v>
      </c>
      <c r="AQ54" s="103" t="n">
        <f aca="true">IF(ISBLANK(OFFSET('Raw Data'!$A$3,MATCH('Data above threshold'!$A54,'Raw Data'!$B$4:$B$185,0),MATCH('Data above threshold'!AS$4,'Raw Data'!$3:$3,0)-1)),"", IFERROR($J54*OFFSET('Raw Data'!$A$3,MATCH('Data above threshold'!$A54,'Raw Data'!$B$4:$B$185,0),MATCH('Data above threshold'!AS$4,'Raw Data'!$3:$3,0)-1),"NA"))</f>
        <v>1</v>
      </c>
      <c r="AR54" s="103" t="n">
        <f aca="true">IF(ISBLANK(OFFSET('Raw Data'!$A$3,MATCH('Data above threshold'!$A54,'Raw Data'!$B$4:$B$185,0),MATCH('Data above threshold'!AT$4,'Raw Data'!$3:$3,0)-1)),"", IFERROR($J54*OFFSET('Raw Data'!$A$3,MATCH('Data above threshold'!$A54,'Raw Data'!$B$4:$B$185,0),MATCH('Data above threshold'!AT$4,'Raw Data'!$3:$3,0)-1),"NA"))</f>
        <v>0</v>
      </c>
      <c r="AS54" s="103" t="n">
        <f aca="true">IF(ISBLANK(OFFSET('Raw Data'!$A$3,MATCH('Data above threshold'!$A54,'Raw Data'!$B$4:$B$185,0),MATCH('Data above threshold'!AU$4,'Raw Data'!$3:$3,0)-1)),"", IFERROR($J54*OFFSET('Raw Data'!$A$3,MATCH('Data above threshold'!$A54,'Raw Data'!$B$4:$B$185,0),MATCH('Data above threshold'!AU$4,'Raw Data'!$3:$3,0)-1),"NA"))</f>
        <v>1</v>
      </c>
      <c r="AT54" s="103" t="n">
        <f aca="true">IF(ISBLANK(OFFSET('Raw Data'!$A$3,MATCH('Data above threshold'!$A54,'Raw Data'!$B$4:$B$185,0),MATCH('Data above threshold'!AV$4,'Raw Data'!$3:$3,0)-1)),"", IFERROR($J54*OFFSET('Raw Data'!$A$3,MATCH('Data above threshold'!$A54,'Raw Data'!$B$4:$B$185,0),MATCH('Data above threshold'!AV$4,'Raw Data'!$3:$3,0)-1),"NA"))</f>
        <v>2</v>
      </c>
      <c r="AU54" s="103" t="n">
        <f aca="true">IF(ISBLANK(OFFSET('Raw Data'!$A$3,MATCH('Data above threshold'!$A54,'Raw Data'!$B$4:$B$185,0),MATCH('Data above threshold'!AW$4,'Raw Data'!$3:$3,0)-1)),"", IFERROR($J54*OFFSET('Raw Data'!$A$3,MATCH('Data above threshold'!$A54,'Raw Data'!$B$4:$B$185,0),MATCH('Data above threshold'!AW$4,'Raw Data'!$3:$3,0)-1),"NA"))</f>
        <v>2</v>
      </c>
      <c r="AV54" s="103" t="n">
        <f aca="true">IF(ISBLANK(OFFSET('Raw Data'!$A$3,MATCH('Data above threshold'!$A54,'Raw Data'!$B$4:$B$185,0),MATCH('Data above threshold'!AX$4,'Raw Data'!$3:$3,0)-1)),"", IFERROR($J54*OFFSET('Raw Data'!$A$3,MATCH('Data above threshold'!$A54,'Raw Data'!$B$4:$B$185,0),MATCH('Data above threshold'!AX$4,'Raw Data'!$3:$3,0)-1),"NA"))</f>
        <v>1</v>
      </c>
      <c r="AW54" s="103" t="n">
        <f aca="true">IF(ISBLANK(OFFSET('Raw Data'!$A$3,MATCH('Data above threshold'!$A54,'Raw Data'!$B$4:$B$185,0),MATCH('Data above threshold'!AY$4,'Raw Data'!$3:$3,0)-1)),"", IFERROR($J54*OFFSET('Raw Data'!$A$3,MATCH('Data above threshold'!$A54,'Raw Data'!$B$4:$B$185,0),MATCH('Data above threshold'!AY$4,'Raw Data'!$3:$3,0)-1),"NA"))</f>
        <v>2</v>
      </c>
      <c r="AX54" s="103" t="n">
        <f aca="true">IF(ISBLANK(OFFSET('Raw Data'!$A$3,MATCH('Data above threshold'!$A54,'Raw Data'!$B$4:$B$185,0),MATCH('Data above threshold'!AZ$4,'Raw Data'!$3:$3,0)-1)),"", IFERROR($J54*OFFSET('Raw Data'!$A$3,MATCH('Data above threshold'!$A54,'Raw Data'!$B$4:$B$185,0),MATCH('Data above threshold'!AZ$4,'Raw Data'!$3:$3,0)-1),"NA"))</f>
        <v>2</v>
      </c>
      <c r="AY54" s="103" t="n">
        <f aca="true">IF(ISBLANK(OFFSET('Raw Data'!$A$3,MATCH('Data above threshold'!$A54,'Raw Data'!$B$4:$B$185,0),MATCH('Data above threshold'!BA$4,'Raw Data'!$3:$3,0)-1)),"", IFERROR($J54*OFFSET('Raw Data'!$A$3,MATCH('Data above threshold'!$A54,'Raw Data'!$B$4:$B$185,0),MATCH('Data above threshold'!BA$4,'Raw Data'!$3:$3,0)-1),"NA"))</f>
        <v>2</v>
      </c>
      <c r="AZ54" s="103" t="n">
        <f aca="true">IF(ISBLANK(OFFSET('Raw Data'!$A$3,MATCH('Data above threshold'!$A54,'Raw Data'!$B$4:$B$185,0),MATCH('Data above threshold'!BB$4,'Raw Data'!$3:$3,0)-1)),"", IFERROR($J54*OFFSET('Raw Data'!$A$3,MATCH('Data above threshold'!$A54,'Raw Data'!$B$4:$B$185,0),MATCH('Data above threshold'!BB$4,'Raw Data'!$3:$3,0)-1),"NA"))</f>
        <v>2</v>
      </c>
      <c r="BA54" s="103" t="n">
        <f aca="true">IF(ISBLANK(OFFSET('Raw Data'!$A$3,MATCH('Data above threshold'!$A54,'Raw Data'!$B$4:$B$185,0),MATCH('Data above threshold'!BC$4,'Raw Data'!$3:$3,0)-1)),"", IFERROR($J54*OFFSET('Raw Data'!$A$3,MATCH('Data above threshold'!$A54,'Raw Data'!$B$4:$B$185,0),MATCH('Data above threshold'!BC$4,'Raw Data'!$3:$3,0)-1),"NA"))</f>
        <v>2</v>
      </c>
      <c r="BB54" s="103" t="n">
        <f aca="true">IF(ISBLANK(OFFSET('Raw Data'!$A$3,MATCH('Data above threshold'!$A54,'Raw Data'!$B$4:$B$185,0),MATCH('Data above threshold'!BD$4,'Raw Data'!$3:$3,0)-1)),"", IFERROR($J54*OFFSET('Raw Data'!$A$3,MATCH('Data above threshold'!$A54,'Raw Data'!$B$4:$B$185,0),MATCH('Data above threshold'!BD$4,'Raw Data'!$3:$3,0)-1),"NA"))</f>
        <v>1</v>
      </c>
      <c r="BC54" s="103" t="n">
        <f aca="true">IF(ISBLANK(OFFSET('Raw Data'!$A$3,MATCH('Data above threshold'!$A54,'Raw Data'!$B$4:$B$185,0),MATCH('Data above threshold'!BE$4,'Raw Data'!$3:$3,0)-1)),"", IFERROR($J54*OFFSET('Raw Data'!$A$3,MATCH('Data above threshold'!$A54,'Raw Data'!$B$4:$B$185,0),MATCH('Data above threshold'!BE$4,'Raw Data'!$3:$3,0)-1),"NA"))</f>
        <v>2</v>
      </c>
      <c r="BD54" s="103" t="n">
        <f aca="true">IF(ISBLANK(OFFSET('Raw Data'!$A$3,MATCH('Data above threshold'!$A54,'Raw Data'!$B$4:$B$185,0),MATCH('Data above threshold'!BF$4,'Raw Data'!$3:$3,0)-1)),"", IFERROR($J54*OFFSET('Raw Data'!$A$3,MATCH('Data above threshold'!$A54,'Raw Data'!$B$4:$B$185,0),MATCH('Data above threshold'!BF$4,'Raw Data'!$3:$3,0)-1),"NA"))</f>
        <v>2</v>
      </c>
      <c r="BE54" s="103" t="n">
        <f aca="true">IF(ISBLANK(OFFSET('Raw Data'!$A$3,MATCH('Data above threshold'!$A54,'Raw Data'!$B$4:$B$185,0),MATCH('Data above threshold'!BG$4,'Raw Data'!$3:$3,0)-1)),"", IFERROR($J54*OFFSET('Raw Data'!$A$3,MATCH('Data above threshold'!$A54,'Raw Data'!$B$4:$B$185,0),MATCH('Data above threshold'!BG$4,'Raw Data'!$3:$3,0)-1),"NA"))</f>
        <v>2</v>
      </c>
      <c r="BF54" s="103" t="n">
        <f aca="true">IF(ISBLANK(OFFSET('Raw Data'!$A$3,MATCH('Data above threshold'!$A54,'Raw Data'!$B$4:$B$185,0),MATCH('Data above threshold'!BH$4,'Raw Data'!$3:$3,0)-1)),"", IFERROR($J54*OFFSET('Raw Data'!$A$3,MATCH('Data above threshold'!$A54,'Raw Data'!$B$4:$B$185,0),MATCH('Data above threshold'!BH$4,'Raw Data'!$3:$3,0)-1),"NA"))</f>
        <v>1</v>
      </c>
      <c r="BG54" s="103" t="n">
        <f aca="true">IF(ISBLANK(OFFSET('Raw Data'!$A$3,MATCH('Data above threshold'!$A54,'Raw Data'!$B$4:$B$185,0),MATCH('Data above threshold'!BI$4,'Raw Data'!$3:$3,0)-1)),"", IFERROR($J54*OFFSET('Raw Data'!$A$3,MATCH('Data above threshold'!$A54,'Raw Data'!$B$4:$B$185,0),MATCH('Data above threshold'!BI$4,'Raw Data'!$3:$3,0)-1),"NA"))</f>
        <v>1</v>
      </c>
      <c r="BH54" s="103" t="n">
        <f aca="true">IF(ISBLANK(OFFSET('Raw Data'!$A$3,MATCH('Data above threshold'!$A54,'Raw Data'!$B$4:$B$185,0),MATCH('Data above threshold'!BJ$4,'Raw Data'!$3:$3,0)-1)),"", IFERROR($J54*OFFSET('Raw Data'!$A$3,MATCH('Data above threshold'!$A54,'Raw Data'!$B$4:$B$185,0),MATCH('Data above threshold'!BJ$4,'Raw Data'!$3:$3,0)-1),"NA"))</f>
        <v>2</v>
      </c>
      <c r="BI54" s="103" t="n">
        <f aca="true">IF(ISBLANK(OFFSET('Raw Data'!$A$3,MATCH('Data above threshold'!$A54,'Raw Data'!$B$4:$B$185,0),MATCH('Data above threshold'!BK$4,'Raw Data'!$3:$3,0)-1)),"", IFERROR($J54*OFFSET('Raw Data'!$A$3,MATCH('Data above threshold'!$A54,'Raw Data'!$B$4:$B$185,0),MATCH('Data above threshold'!BK$4,'Raw Data'!$3:$3,0)-1),"NA"))</f>
        <v>2</v>
      </c>
      <c r="BJ54" s="103" t="n">
        <f aca="true">IF(ISBLANK(OFFSET('Raw Data'!$A$3,MATCH('Data above threshold'!$A54,'Raw Data'!$B$4:$B$185,0),MATCH('Data above threshold'!BL$4,'Raw Data'!$3:$3,0)-1)),"", IFERROR($J54*OFFSET('Raw Data'!$A$3,MATCH('Data above threshold'!$A54,'Raw Data'!$B$4:$B$185,0),MATCH('Data above threshold'!BL$4,'Raw Data'!$3:$3,0)-1),"NA"))</f>
        <v>0</v>
      </c>
      <c r="BK54" s="103" t="n">
        <f aca="true">IF(ISBLANK(OFFSET('Raw Data'!$A$3,MATCH('Data above threshold'!$A54,'Raw Data'!$B$4:$B$185,0),MATCH('Data above threshold'!BM$4,'Raw Data'!$3:$3,0)-1)),"", IFERROR($J54*OFFSET('Raw Data'!$A$3,MATCH('Data above threshold'!$A54,'Raw Data'!$B$4:$B$185,0),MATCH('Data above threshold'!BM$4,'Raw Data'!$3:$3,0)-1),"NA"))</f>
        <v>0</v>
      </c>
      <c r="BL54" s="103" t="n">
        <f aca="true">IF(ISBLANK(OFFSET('Raw Data'!$A$3,MATCH('Data above threshold'!$A54,'Raw Data'!$B$4:$B$185,0),MATCH('Data above threshold'!BN$4,'Raw Data'!$3:$3,0)-1)),"", IFERROR($J54*OFFSET('Raw Data'!$A$3,MATCH('Data above threshold'!$A54,'Raw Data'!$B$4:$B$185,0),MATCH('Data above threshold'!BN$4,'Raw Data'!$3:$3,0)-1),"NA"))</f>
        <v>2</v>
      </c>
      <c r="BM54" s="103" t="n">
        <f aca="true">IF(ISBLANK(OFFSET('Raw Data'!$A$3,MATCH('Data above threshold'!$A54,'Raw Data'!$B$4:$B$185,0),MATCH('Data above threshold'!BO$4,'Raw Data'!$3:$3,0)-1)),"", IFERROR($J54*OFFSET('Raw Data'!$A$3,MATCH('Data above threshold'!$A54,'Raw Data'!$B$4:$B$185,0),MATCH('Data above threshold'!BO$4,'Raw Data'!$3:$3,0)-1),"NA"))</f>
        <v>2</v>
      </c>
      <c r="BN54" s="103" t="n">
        <f aca="true">IF(ISBLANK(OFFSET('Raw Data'!$A$3,MATCH('Data above threshold'!$A54,'Raw Data'!$B$4:$B$185,0),MATCH('Data above threshold'!BP$4,'Raw Data'!$3:$3,0)-1)),"", IFERROR($J54*OFFSET('Raw Data'!$A$3,MATCH('Data above threshold'!$A54,'Raw Data'!$B$4:$B$185,0),MATCH('Data above threshold'!BP$4,'Raw Data'!$3:$3,0)-1),"NA"))</f>
        <v>2</v>
      </c>
      <c r="BO54" s="103" t="n">
        <f aca="true">IF(ISBLANK(OFFSET('Raw Data'!$A$3,MATCH('Data above threshold'!$A54,'Raw Data'!$B$4:$B$185,0),MATCH('Data above threshold'!BQ$4,'Raw Data'!$3:$3,0)-1)),"", IFERROR($J54*OFFSET('Raw Data'!$A$3,MATCH('Data above threshold'!$A54,'Raw Data'!$B$4:$B$185,0),MATCH('Data above threshold'!BQ$4,'Raw Data'!$3:$3,0)-1),"NA"))</f>
        <v>1</v>
      </c>
      <c r="BP54" s="103" t="n">
        <f aca="true">IF(ISBLANK(OFFSET('Raw Data'!$A$3,MATCH('Data above threshold'!$A54,'Raw Data'!$B$4:$B$185,0),MATCH('Data above threshold'!BR$4,'Raw Data'!$3:$3,0)-1)),"", IFERROR($J54*OFFSET('Raw Data'!$A$3,MATCH('Data above threshold'!$A54,'Raw Data'!$B$4:$B$185,0),MATCH('Data above threshold'!BR$4,'Raw Data'!$3:$3,0)-1),"NA"))</f>
        <v>2</v>
      </c>
      <c r="BQ54" s="103" t="n">
        <f aca="true">IF(ISBLANK(OFFSET('Raw Data'!$A$3,MATCH('Data above threshold'!$A54,'Raw Data'!$B$4:$B$185,0),MATCH('Data above threshold'!BS$4,'Raw Data'!$3:$3,0)-1)),"", IFERROR($J54*OFFSET('Raw Data'!$A$3,MATCH('Data above threshold'!$A54,'Raw Data'!$B$4:$B$185,0),MATCH('Data above threshold'!BS$4,'Raw Data'!$3:$3,0)-1),"NA"))</f>
        <v>2</v>
      </c>
      <c r="BR54" s="103" t="n">
        <f aca="true">IF(ISBLANK(OFFSET('Raw Data'!$A$3,MATCH('Data above threshold'!$A54,'Raw Data'!$B$4:$B$185,0),MATCH('Data above threshold'!BT$4,'Raw Data'!$3:$3,0)-1)),"", IFERROR($J54*OFFSET('Raw Data'!$A$3,MATCH('Data above threshold'!$A54,'Raw Data'!$B$4:$B$185,0),MATCH('Data above threshold'!BT$4,'Raw Data'!$3:$3,0)-1),"NA"))</f>
        <v>2</v>
      </c>
      <c r="BS54" s="103" t="n">
        <f aca="true">IF(ISBLANK(OFFSET('Raw Data'!$A$3,MATCH('Data above threshold'!$A54,'Raw Data'!$B$4:$B$185,0),MATCH('Data above threshold'!BU$4,'Raw Data'!$3:$3,0)-1)),"", IFERROR($J54*OFFSET('Raw Data'!$A$3,MATCH('Data above threshold'!$A54,'Raw Data'!$B$4:$B$185,0),MATCH('Data above threshold'!BU$4,'Raw Data'!$3:$3,0)-1),"NA"))</f>
        <v>2</v>
      </c>
      <c r="BT54" s="103" t="n">
        <f aca="true">IF(ISBLANK(OFFSET('Raw Data'!$A$3,MATCH('Data above threshold'!$A54,'Raw Data'!$B$4:$B$185,0),MATCH('Data above threshold'!BV$4,'Raw Data'!$3:$3,0)-1)),"", IFERROR($J54*OFFSET('Raw Data'!$A$3,MATCH('Data above threshold'!$A54,'Raw Data'!$B$4:$B$185,0),MATCH('Data above threshold'!BV$4,'Raw Data'!$3:$3,0)-1),"NA"))</f>
        <v>0</v>
      </c>
      <c r="BU54" s="103" t="n">
        <f aca="true">IF(ISBLANK(OFFSET('Raw Data'!$A$3,MATCH('Data above threshold'!$A54,'Raw Data'!$B$4:$B$185,0),MATCH('Data above threshold'!BW$4,'Raw Data'!$3:$3,0)-1)),"", IFERROR($J54*OFFSET('Raw Data'!$A$3,MATCH('Data above threshold'!$A54,'Raw Data'!$B$4:$B$185,0),MATCH('Data above threshold'!BW$4,'Raw Data'!$3:$3,0)-1),"NA"))</f>
        <v>1</v>
      </c>
      <c r="BV54" s="103" t="n">
        <f aca="true">IF(ISBLANK(OFFSET('Raw Data'!$A$3,MATCH('Data above threshold'!$A54,'Raw Data'!$B$4:$B$185,0),MATCH('Data above threshold'!BX$4,'Raw Data'!$3:$3,0)-1)),"", IFERROR($J54*OFFSET('Raw Data'!$A$3,MATCH('Data above threshold'!$A54,'Raw Data'!$B$4:$B$185,0),MATCH('Data above threshold'!BX$4,'Raw Data'!$3:$3,0)-1),"NA"))</f>
        <v>2</v>
      </c>
      <c r="BW54" s="103" t="n">
        <f aca="true">IF(ISBLANK(OFFSET('Raw Data'!$A$3,MATCH('Data above threshold'!$A54,'Raw Data'!$B$4:$B$185,0),MATCH('Data above threshold'!BY$4,'Raw Data'!$3:$3,0)-1)),"", IFERROR($J54*OFFSET('Raw Data'!$A$3,MATCH('Data above threshold'!$A54,'Raw Data'!$B$4:$B$185,0),MATCH('Data above threshold'!BY$4,'Raw Data'!$3:$3,0)-1),"NA"))</f>
        <v>2</v>
      </c>
      <c r="BX54" s="103" t="n">
        <f aca="true">IF(ISBLANK(OFFSET('Raw Data'!$A$3,MATCH('Data above threshold'!$A54,'Raw Data'!$B$4:$B$185,0),MATCH('Data above threshold'!BZ$4,'Raw Data'!$3:$3,0)-1)),"", IFERROR($J54*OFFSET('Raw Data'!$A$3,MATCH('Data above threshold'!$A54,'Raw Data'!$B$4:$B$185,0),MATCH('Data above threshold'!BZ$4,'Raw Data'!$3:$3,0)-1),"NA"))</f>
        <v>2</v>
      </c>
      <c r="BY54" s="103" t="n">
        <f aca="true">IF(ISBLANK(OFFSET('Raw Data'!$A$3,MATCH('Data above threshold'!$A54,'Raw Data'!$B$4:$B$185,0),MATCH('Data above threshold'!CA$4,'Raw Data'!$3:$3,0)-1)),"", IFERROR($J54*OFFSET('Raw Data'!$A$3,MATCH('Data above threshold'!$A54,'Raw Data'!$B$4:$B$185,0),MATCH('Data above threshold'!CA$4,'Raw Data'!$3:$3,0)-1),"NA"))</f>
        <v>2</v>
      </c>
      <c r="BZ54" s="103" t="n">
        <f aca="true">IF(ISBLANK(OFFSET('Raw Data'!$A$3,MATCH('Data above threshold'!$A54,'Raw Data'!$B$4:$B$185,0),MATCH('Data above threshold'!CB$4,'Raw Data'!$3:$3,0)-1)),"", IFERROR($J54*OFFSET('Raw Data'!$A$3,MATCH('Data above threshold'!$A54,'Raw Data'!$B$4:$B$185,0),MATCH('Data above threshold'!CB$4,'Raw Data'!$3:$3,0)-1),"NA"))</f>
        <v>0</v>
      </c>
      <c r="CA54" s="103" t="n">
        <f aca="true">IF(ISBLANK(OFFSET('Raw Data'!$A$3,MATCH('Data above threshold'!$A54,'Raw Data'!$B$4:$B$185,0),MATCH('Data above threshold'!CC$4,'Raw Data'!$3:$3,0)-1)),"", IFERROR($J54*OFFSET('Raw Data'!$A$3,MATCH('Data above threshold'!$A54,'Raw Data'!$B$4:$B$185,0),MATCH('Data above threshold'!CC$4,'Raw Data'!$3:$3,0)-1),"NA"))</f>
        <v>1</v>
      </c>
      <c r="CB54" s="103" t="n">
        <f aca="true">IF(ISBLANK(OFFSET('Raw Data'!$A$3,MATCH('Data above threshold'!$A54,'Raw Data'!$B$4:$B$185,0),MATCH('Data above threshold'!CD$4,'Raw Data'!$3:$3,0)-1)),"", IFERROR($J54*OFFSET('Raw Data'!$A$3,MATCH('Data above threshold'!$A54,'Raw Data'!$B$4:$B$185,0),MATCH('Data above threshold'!CD$4,'Raw Data'!$3:$3,0)-1),"NA"))</f>
        <v>2</v>
      </c>
      <c r="CC54" s="103" t="n">
        <f aca="true">IF(ISBLANK(OFFSET('Raw Data'!$A$3,MATCH('Data above threshold'!$A54,'Raw Data'!$B$4:$B$185,0),MATCH('Data above threshold'!CE$4,'Raw Data'!$3:$3,0)-1)),"", IFERROR($J54*OFFSET('Raw Data'!$A$3,MATCH('Data above threshold'!$A54,'Raw Data'!$B$4:$B$185,0),MATCH('Data above threshold'!CE$4,'Raw Data'!$3:$3,0)-1),"NA"))</f>
        <v>2</v>
      </c>
      <c r="CD54" s="103" t="n">
        <f aca="true">IF(ISBLANK(OFFSET('Raw Data'!$A$3,MATCH('Data above threshold'!$A54,'Raw Data'!$B$4:$B$185,0),MATCH('Data above threshold'!CF$4,'Raw Data'!$3:$3,0)-1)),"", IFERROR($J54*OFFSET('Raw Data'!$A$3,MATCH('Data above threshold'!$A54,'Raw Data'!$B$4:$B$185,0),MATCH('Data above threshold'!CF$4,'Raw Data'!$3:$3,0)-1),"NA"))</f>
        <v>0</v>
      </c>
      <c r="CE54" s="103" t="n">
        <f aca="true">IF(ISBLANK(OFFSET('Raw Data'!$A$3,MATCH('Data above threshold'!$A54,'Raw Data'!$B$4:$B$185,0),MATCH('Data above threshold'!CG$4,'Raw Data'!$3:$3,0)-1)),"", IFERROR($J54*OFFSET('Raw Data'!$A$3,MATCH('Data above threshold'!$A54,'Raw Data'!$B$4:$B$185,0),MATCH('Data above threshold'!CG$4,'Raw Data'!$3:$3,0)-1),"NA"))</f>
        <v>2</v>
      </c>
      <c r="CF54" s="103" t="n">
        <f aca="true">IF(ISBLANK(OFFSET('Raw Data'!$A$3,MATCH('Data above threshold'!$A54,'Raw Data'!$B$4:$B$185,0),MATCH('Data above threshold'!CH$4,'Raw Data'!$3:$3,0)-1)),"", IFERROR($J54*OFFSET('Raw Data'!$A$3,MATCH('Data above threshold'!$A54,'Raw Data'!$B$4:$B$185,0),MATCH('Data above threshold'!CH$4,'Raw Data'!$3:$3,0)-1),"NA"))</f>
        <v>2</v>
      </c>
      <c r="CG54" s="103" t="n">
        <f aca="true">IF(ISBLANK(OFFSET('Raw Data'!$A$3,MATCH('Data above threshold'!$A54,'Raw Data'!$B$4:$B$185,0),MATCH('Data above threshold'!CI$4,'Raw Data'!$3:$3,0)-1)),"", IFERROR($J54*OFFSET('Raw Data'!$A$3,MATCH('Data above threshold'!$A54,'Raw Data'!$B$4:$B$185,0),MATCH('Data above threshold'!CI$4,'Raw Data'!$3:$3,0)-1),"NA"))</f>
        <v>1</v>
      </c>
      <c r="CH54" s="103" t="n">
        <f aca="true">IF(ISBLANK(OFFSET('Raw Data'!$A$3,MATCH('Data above threshold'!$A54,'Raw Data'!$B$4:$B$185,0),MATCH('Data above threshold'!CJ$4,'Raw Data'!$3:$3,0)-1)),"", IFERROR($J54*OFFSET('Raw Data'!$A$3,MATCH('Data above threshold'!$A54,'Raw Data'!$B$4:$B$185,0),MATCH('Data above threshold'!CJ$4,'Raw Data'!$3:$3,0)-1),"NA"))</f>
        <v>0</v>
      </c>
      <c r="CI54" s="103" t="n">
        <f aca="true">IF(ISBLANK(OFFSET('Raw Data'!$A$3,MATCH('Data above threshold'!$A54,'Raw Data'!$B$4:$B$185,0),MATCH('Data above threshold'!CK$4,'Raw Data'!$3:$3,0)-1)),"", IFERROR($J54*OFFSET('Raw Data'!$A$3,MATCH('Data above threshold'!$A54,'Raw Data'!$B$4:$B$185,0),MATCH('Data above threshold'!CK$4,'Raw Data'!$3:$3,0)-1),"NA"))</f>
        <v>1</v>
      </c>
      <c r="CJ54" s="103" t="n">
        <f aca="true">IF(ISBLANK(OFFSET('Raw Data'!$A$3,MATCH('Data above threshold'!$A54,'Raw Data'!$B$4:$B$185,0),MATCH('Data above threshold'!CL$4,'Raw Data'!$3:$3,0)-1)),"", IFERROR($J54*OFFSET('Raw Data'!$A$3,MATCH('Data above threshold'!$A54,'Raw Data'!$B$4:$B$185,0),MATCH('Data above threshold'!CL$4,'Raw Data'!$3:$3,0)-1),"NA"))</f>
        <v>2</v>
      </c>
      <c r="CK54" s="103" t="n">
        <f aca="true">IF(ISBLANK(OFFSET('Raw Data'!$A$3,MATCH('Data above threshold'!$A54,'Raw Data'!$B$4:$B$185,0),MATCH('Data above threshold'!CM$4,'Raw Data'!$3:$3,0)-1)),"", IFERROR($J54*OFFSET('Raw Data'!$A$3,MATCH('Data above threshold'!$A54,'Raw Data'!$B$4:$B$185,0),MATCH('Data above threshold'!CM$4,'Raw Data'!$3:$3,0)-1),"NA"))</f>
        <v>2</v>
      </c>
      <c r="CL54" s="103" t="n">
        <f aca="true">IF(ISBLANK(OFFSET('Raw Data'!$A$3,MATCH('Data above threshold'!$A54,'Raw Data'!$B$4:$B$185,0),MATCH('Data above threshold'!CN$4,'Raw Data'!$3:$3,0)-1)),"", IFERROR($J54*OFFSET('Raw Data'!$A$3,MATCH('Data above threshold'!$A54,'Raw Data'!$B$4:$B$185,0),MATCH('Data above threshold'!CN$4,'Raw Data'!$3:$3,0)-1),"NA"))</f>
        <v>2</v>
      </c>
      <c r="CM54" s="103" t="n">
        <f aca="true">IF(ISBLANK(OFFSET('Raw Data'!$A$3,MATCH('Data above threshold'!$A54,'Raw Data'!$B$4:$B$185,0),MATCH('Data above threshold'!CO$4,'Raw Data'!$3:$3,0)-1)),"", IFERROR($J54*OFFSET('Raw Data'!$A$3,MATCH('Data above threshold'!$A54,'Raw Data'!$B$4:$B$185,0),MATCH('Data above threshold'!CO$4,'Raw Data'!$3:$3,0)-1),"NA"))</f>
        <v>1</v>
      </c>
      <c r="CN54" s="103" t="n">
        <f aca="true">IF(ISBLANK(OFFSET('Raw Data'!$A$3,MATCH('Data above threshold'!$A54,'Raw Data'!$B$4:$B$185,0),MATCH('Data above threshold'!CP$4,'Raw Data'!$3:$3,0)-1)),"", IFERROR($J54*OFFSET('Raw Data'!$A$3,MATCH('Data above threshold'!$A54,'Raw Data'!$B$4:$B$185,0),MATCH('Data above threshold'!CP$4,'Raw Data'!$3:$3,0)-1),"NA"))</f>
        <v>0</v>
      </c>
      <c r="CO54" s="103" t="n">
        <f aca="true">IF(ISBLANK(OFFSET('Raw Data'!$A$3,MATCH('Data above threshold'!$A54,'Raw Data'!$B$4:$B$185,0),MATCH('Data above threshold'!CQ$4,'Raw Data'!$3:$3,0)-1)),"", IFERROR($J54*OFFSET('Raw Data'!$A$3,MATCH('Data above threshold'!$A54,'Raw Data'!$B$4:$B$185,0),MATCH('Data above threshold'!CQ$4,'Raw Data'!$3:$3,0)-1),"NA"))</f>
        <v>1</v>
      </c>
      <c r="CP54" s="103" t="n">
        <f aca="true">IF(ISBLANK(OFFSET('Raw Data'!$A$3,MATCH('Data above threshold'!$A54,'Raw Data'!$B$4:$B$185,0),MATCH('Data above threshold'!CR$4,'Raw Data'!$3:$3,0)-1)),"", IFERROR($J54*OFFSET('Raw Data'!$A$3,MATCH('Data above threshold'!$A54,'Raw Data'!$B$4:$B$185,0),MATCH('Data above threshold'!CR$4,'Raw Data'!$3:$3,0)-1),"NA"))</f>
        <v>2</v>
      </c>
    </row>
    <row r="55" s="103" customFormat="true" ht="15.5" hidden="false" customHeight="false" outlineLevel="0" collapsed="false">
      <c r="A55" s="107" t="n">
        <v>2220</v>
      </c>
      <c r="B55" s="107" t="n">
        <v>3</v>
      </c>
      <c r="C55" s="103" t="str">
        <f aca="true">IF(ISBLANK(OFFSET('Raw Data'!$A$3,MATCH($A55,'Raw Data'!$B$4:$B$185,0),MATCH(C$4,'Raw Data'!$3:$3,0)-1)),"",OFFSET('Raw Data'!$A$3,MATCH($A55,'Raw Data'!$B$4:$B$185,0),MATCH(C$4,'Raw Data'!$3:$3,0)-1))</f>
        <v>Development of standards on key consumer issues</v>
      </c>
      <c r="D55" s="103" t="str">
        <f aca="true">IF(ISBLANK(OFFSET('Raw Data'!$A$3,MATCH($A55,'Raw Data'!$B$4:$B$185,0),MATCH(D$4,'Raw Data'!$3:$3,0)-1)),"",OFFSET('Raw Data'!$A$3,MATCH($A55,'Raw Data'!$B$4:$B$185,0),MATCH(D$4,'Raw Data'!$3:$3,0)-1))</f>
        <v/>
      </c>
      <c r="E55" s="103" t="str">
        <f aca="true">IF(ISBLANK(OFFSET('Raw Data'!$A$3,MATCH($A55,'Raw Data'!$B$4:$B$185,0),MATCH(E$4,'Raw Data'!$3:$3,0)-1)),"",OFFSET('Raw Data'!$A$3,MATCH($A55,'Raw Data'!$B$4:$B$185,0),MATCH(E$4,'Raw Data'!$3:$3,0)-1))</f>
        <v/>
      </c>
      <c r="F55" s="103" t="str">
        <f aca="true">IF(ISBLANK(OFFSET('Raw Data'!$A$3,MATCH($A55,'Raw Data'!$B$4:$B$185,0),MATCH(F$4,'Raw Data'!$3:$3,0)-1)),"",OFFSET('Raw Data'!$A$3,MATCH($A55,'Raw Data'!$B$4:$B$185,0),MATCH(F$4,'Raw Data'!$3:$3,0)-1))</f>
        <v/>
      </c>
      <c r="G55" s="103" t="s">
        <v>217</v>
      </c>
      <c r="H55" s="103" t="str">
        <f aca="true">IF(ISBLANK(OFFSET('Raw Data'!$A$3,MATCH($A55,'Raw Data'!$B$4:$B$185,0),MATCH(H$4,'Raw Data'!$3:$3,0)-1)),"",OFFSET('Raw Data'!$A$3,MATCH($A55,'Raw Data'!$B$4:$B$185,0),MATCH(H$4,'Raw Data'!$3:$3,0)-1))</f>
        <v/>
      </c>
      <c r="I55" s="103" t="str">
        <f aca="true">IF(ISBLANK(OFFSET('Raw Data'!$A$3,MATCH($A55,'Raw Data'!$B$4:$B$185,0),MATCH(I$4,'Raw Data'!$3:$3,0)-1)),"",OFFSET('Raw Data'!$A$3,MATCH($A55,'Raw Data'!$B$4:$B$185,0),MATCH(I$4,'Raw Data'!$3:$3,0)-1))</f>
        <v/>
      </c>
      <c r="J55" s="103" t="str">
        <f aca="false">IF(I55="","",IF(I55="Minus",-1,1))</f>
        <v/>
      </c>
      <c r="K55" s="105" t="str">
        <f aca="false" t="array" ref="K55:K55">IFERROR(SKEW(IF(ISNUMBER(O55:CP55),O55:CP55,"")),"")</f>
        <v/>
      </c>
      <c r="L55" s="103" t="n">
        <f aca="true">IF(ISBLANK(OFFSET('Data above threshold'!$A$4,MATCH('Data above threshold'!$A55,'Data above threshold'!$A$5:$A$185,0),MATCH('Data above threshold'!N$4,'Data above threshold'!$4:$4,0)-1)),1,OFFSET('Data above threshold'!$A$4,MATCH('Data above threshold'!$A55,'Data above threshold'!$A$5:$A$185,0),MATCH('Data above threshold'!N$4,'Data above threshold'!$4:$4,0)-1))</f>
        <v>1</v>
      </c>
      <c r="M55" s="103" t="str">
        <f aca="true">IF(ISBLANK(OFFSET('Data above threshold'!$A$4,MATCH('Data above threshold'!$A55,'Data above threshold'!$A$5:$A$185,0),MATCH('Data above threshold'!O$4,'Data above threshold'!$4:$4,0)-1)),"",OFFSET('Data above threshold'!$A$4,MATCH('Data above threshold'!$A55,'Data above threshold'!$A$5:$A$185,0),MATCH('Data above threshold'!O$4,'Data above threshold'!$4:$4,0)-1))</f>
        <v/>
      </c>
      <c r="N55" s="106" t="str">
        <f aca="false" t="array" ref="N55:N55">IF(B55&lt;4,"",1-IFERROR(SUM(ISNUMBER(O55:CP55)*(1-$O$3:$CP$3))/COUNTIF($O$3:$CP$3,0),0))</f>
        <v/>
      </c>
      <c r="O55" s="103" t="str">
        <f aca="true">IF(ISBLANK(OFFSET('Raw Data'!$A$3,MATCH('Data above threshold'!$A55,'Raw Data'!$B$4:$B$185,0),MATCH('Data above threshold'!Q$4,'Raw Data'!$3:$3,0)-1)),"", IFERROR($J55*OFFSET('Raw Data'!$A$3,MATCH('Data above threshold'!$A55,'Raw Data'!$B$4:$B$185,0),MATCH('Data above threshold'!Q$4,'Raw Data'!$3:$3,0)-1),"NA"))</f>
        <v/>
      </c>
      <c r="P55" s="103" t="str">
        <f aca="true">IF(ISBLANK(OFFSET('Raw Data'!$A$3,MATCH('Data above threshold'!$A55,'Raw Data'!$B$4:$B$185,0),MATCH('Data above threshold'!R$4,'Raw Data'!$3:$3,0)-1)),"", IFERROR($J55*OFFSET('Raw Data'!$A$3,MATCH('Data above threshold'!$A55,'Raw Data'!$B$4:$B$185,0),MATCH('Data above threshold'!R$4,'Raw Data'!$3:$3,0)-1),"NA"))</f>
        <v/>
      </c>
      <c r="Q55" s="103" t="str">
        <f aca="true">IF(ISBLANK(OFFSET('Raw Data'!$A$3,MATCH('Data above threshold'!$A55,'Raw Data'!$B$4:$B$185,0),MATCH('Data above threshold'!S$4,'Raw Data'!$3:$3,0)-1)),"", IFERROR($J55*OFFSET('Raw Data'!$A$3,MATCH('Data above threshold'!$A55,'Raw Data'!$B$4:$B$185,0),MATCH('Data above threshold'!S$4,'Raw Data'!$3:$3,0)-1),"NA"))</f>
        <v/>
      </c>
      <c r="R55" s="103" t="str">
        <f aca="true">IF(ISBLANK(OFFSET('Raw Data'!$A$3,MATCH('Data above threshold'!$A55,'Raw Data'!$B$4:$B$185,0),MATCH('Data above threshold'!T$4,'Raw Data'!$3:$3,0)-1)),"", IFERROR($J55*OFFSET('Raw Data'!$A$3,MATCH('Data above threshold'!$A55,'Raw Data'!$B$4:$B$185,0),MATCH('Data above threshold'!T$4,'Raw Data'!$3:$3,0)-1),"NA"))</f>
        <v/>
      </c>
      <c r="S55" s="103" t="str">
        <f aca="true">IF(ISBLANK(OFFSET('Raw Data'!$A$3,MATCH('Data above threshold'!$A55,'Raw Data'!$B$4:$B$185,0),MATCH('Data above threshold'!U$4,'Raw Data'!$3:$3,0)-1)),"", IFERROR($J55*OFFSET('Raw Data'!$A$3,MATCH('Data above threshold'!$A55,'Raw Data'!$B$4:$B$185,0),MATCH('Data above threshold'!U$4,'Raw Data'!$3:$3,0)-1),"NA"))</f>
        <v/>
      </c>
      <c r="T55" s="103" t="str">
        <f aca="true">IF(ISBLANK(OFFSET('Raw Data'!$A$3,MATCH('Data above threshold'!$A55,'Raw Data'!$B$4:$B$185,0),MATCH('Data above threshold'!V$4,'Raw Data'!$3:$3,0)-1)),"", IFERROR($J55*OFFSET('Raw Data'!$A$3,MATCH('Data above threshold'!$A55,'Raw Data'!$B$4:$B$185,0),MATCH('Data above threshold'!V$4,'Raw Data'!$3:$3,0)-1),"NA"))</f>
        <v/>
      </c>
      <c r="U55" s="103" t="str">
        <f aca="true">IF(ISBLANK(OFFSET('Raw Data'!$A$3,MATCH('Data above threshold'!$A55,'Raw Data'!$B$4:$B$185,0),MATCH('Data above threshold'!W$4,'Raw Data'!$3:$3,0)-1)),"", IFERROR($J55*OFFSET('Raw Data'!$A$3,MATCH('Data above threshold'!$A55,'Raw Data'!$B$4:$B$185,0),MATCH('Data above threshold'!W$4,'Raw Data'!$3:$3,0)-1),"NA"))</f>
        <v/>
      </c>
      <c r="V55" s="103" t="str">
        <f aca="true">IF(ISBLANK(OFFSET('Raw Data'!$A$3,MATCH('Data above threshold'!$A55,'Raw Data'!$B$4:$B$185,0),MATCH('Data above threshold'!X$4,'Raw Data'!$3:$3,0)-1)),"", IFERROR($J55*OFFSET('Raw Data'!$A$3,MATCH('Data above threshold'!$A55,'Raw Data'!$B$4:$B$185,0),MATCH('Data above threshold'!X$4,'Raw Data'!$3:$3,0)-1),"NA"))</f>
        <v/>
      </c>
      <c r="W55" s="103" t="str">
        <f aca="true">IF(ISBLANK(OFFSET('Raw Data'!$A$3,MATCH('Data above threshold'!$A55,'Raw Data'!$B$4:$B$185,0),MATCH('Data above threshold'!Y$4,'Raw Data'!$3:$3,0)-1)),"", IFERROR($J55*OFFSET('Raw Data'!$A$3,MATCH('Data above threshold'!$A55,'Raw Data'!$B$4:$B$185,0),MATCH('Data above threshold'!Y$4,'Raw Data'!$3:$3,0)-1),"NA"))</f>
        <v/>
      </c>
      <c r="X55" s="103" t="str">
        <f aca="true">IF(ISBLANK(OFFSET('Raw Data'!$A$3,MATCH('Data above threshold'!$A55,'Raw Data'!$B$4:$B$185,0),MATCH('Data above threshold'!Z$4,'Raw Data'!$3:$3,0)-1)),"", IFERROR($J55*OFFSET('Raw Data'!$A$3,MATCH('Data above threshold'!$A55,'Raw Data'!$B$4:$B$185,0),MATCH('Data above threshold'!Z$4,'Raw Data'!$3:$3,0)-1),"NA"))</f>
        <v/>
      </c>
      <c r="Y55" s="103" t="str">
        <f aca="true">IF(ISBLANK(OFFSET('Raw Data'!$A$3,MATCH('Data above threshold'!$A55,'Raw Data'!$B$4:$B$185,0),MATCH('Data above threshold'!AA$4,'Raw Data'!$3:$3,0)-1)),"", IFERROR($J55*OFFSET('Raw Data'!$A$3,MATCH('Data above threshold'!$A55,'Raw Data'!$B$4:$B$185,0),MATCH('Data above threshold'!AA$4,'Raw Data'!$3:$3,0)-1),"NA"))</f>
        <v/>
      </c>
      <c r="Z55" s="103" t="str">
        <f aca="true">IF(ISBLANK(OFFSET('Raw Data'!$A$3,MATCH('Data above threshold'!$A55,'Raw Data'!$B$4:$B$185,0),MATCH('Data above threshold'!AB$4,'Raw Data'!$3:$3,0)-1)),"", IFERROR($J55*OFFSET('Raw Data'!$A$3,MATCH('Data above threshold'!$A55,'Raw Data'!$B$4:$B$185,0),MATCH('Data above threshold'!AB$4,'Raw Data'!$3:$3,0)-1),"NA"))</f>
        <v/>
      </c>
      <c r="AA55" s="103" t="str">
        <f aca="true">IF(ISBLANK(OFFSET('Raw Data'!$A$3,MATCH('Data above threshold'!$A55,'Raw Data'!$B$4:$B$185,0),MATCH('Data above threshold'!AC$4,'Raw Data'!$3:$3,0)-1)),"", IFERROR($J55*OFFSET('Raw Data'!$A$3,MATCH('Data above threshold'!$A55,'Raw Data'!$B$4:$B$185,0),MATCH('Data above threshold'!AC$4,'Raw Data'!$3:$3,0)-1),"NA"))</f>
        <v/>
      </c>
      <c r="AB55" s="103" t="str">
        <f aca="true">IF(ISBLANK(OFFSET('Raw Data'!$A$3,MATCH('Data above threshold'!$A55,'Raw Data'!$B$4:$B$185,0),MATCH('Data above threshold'!AD$4,'Raw Data'!$3:$3,0)-1)),"", IFERROR($J55*OFFSET('Raw Data'!$A$3,MATCH('Data above threshold'!$A55,'Raw Data'!$B$4:$B$185,0),MATCH('Data above threshold'!AD$4,'Raw Data'!$3:$3,0)-1),"NA"))</f>
        <v/>
      </c>
      <c r="AC55" s="103" t="str">
        <f aca="true">IF(ISBLANK(OFFSET('Raw Data'!$A$3,MATCH('Data above threshold'!$A55,'Raw Data'!$B$4:$B$185,0),MATCH('Data above threshold'!AE$4,'Raw Data'!$3:$3,0)-1)),"", IFERROR($J55*OFFSET('Raw Data'!$A$3,MATCH('Data above threshold'!$A55,'Raw Data'!$B$4:$B$185,0),MATCH('Data above threshold'!AE$4,'Raw Data'!$3:$3,0)-1),"NA"))</f>
        <v/>
      </c>
      <c r="AD55" s="103" t="str">
        <f aca="true">IF(ISBLANK(OFFSET('Raw Data'!$A$3,MATCH('Data above threshold'!$A55,'Raw Data'!$B$4:$B$185,0),MATCH('Data above threshold'!AF$4,'Raw Data'!$3:$3,0)-1)),"", IFERROR($J55*OFFSET('Raw Data'!$A$3,MATCH('Data above threshold'!$A55,'Raw Data'!$B$4:$B$185,0),MATCH('Data above threshold'!AF$4,'Raw Data'!$3:$3,0)-1),"NA"))</f>
        <v/>
      </c>
      <c r="AE55" s="103" t="str">
        <f aca="true">IF(ISBLANK(OFFSET('Raw Data'!$A$3,MATCH('Data above threshold'!$A55,'Raw Data'!$B$4:$B$185,0),MATCH('Data above threshold'!AG$4,'Raw Data'!$3:$3,0)-1)),"", IFERROR($J55*OFFSET('Raw Data'!$A$3,MATCH('Data above threshold'!$A55,'Raw Data'!$B$4:$B$185,0),MATCH('Data above threshold'!AG$4,'Raw Data'!$3:$3,0)-1),"NA"))</f>
        <v/>
      </c>
      <c r="AF55" s="103" t="str">
        <f aca="true">IF(ISBLANK(OFFSET('Raw Data'!$A$3,MATCH('Data above threshold'!$A55,'Raw Data'!$B$4:$B$185,0),MATCH('Data above threshold'!AH$4,'Raw Data'!$3:$3,0)-1)),"", IFERROR($J55*OFFSET('Raw Data'!$A$3,MATCH('Data above threshold'!$A55,'Raw Data'!$B$4:$B$185,0),MATCH('Data above threshold'!AH$4,'Raw Data'!$3:$3,0)-1),"NA"))</f>
        <v/>
      </c>
      <c r="AG55" s="103" t="str">
        <f aca="true">IF(ISBLANK(OFFSET('Raw Data'!$A$3,MATCH('Data above threshold'!$A55,'Raw Data'!$B$4:$B$185,0),MATCH('Data above threshold'!AI$4,'Raw Data'!$3:$3,0)-1)),"", IFERROR($J55*OFFSET('Raw Data'!$A$3,MATCH('Data above threshold'!$A55,'Raw Data'!$B$4:$B$185,0),MATCH('Data above threshold'!AI$4,'Raw Data'!$3:$3,0)-1),"NA"))</f>
        <v/>
      </c>
      <c r="AH55" s="103" t="str">
        <f aca="true">IF(ISBLANK(OFFSET('Raw Data'!$A$3,MATCH('Data above threshold'!$A55,'Raw Data'!$B$4:$B$185,0),MATCH('Data above threshold'!AJ$4,'Raw Data'!$3:$3,0)-1)),"", IFERROR($J55*OFFSET('Raw Data'!$A$3,MATCH('Data above threshold'!$A55,'Raw Data'!$B$4:$B$185,0),MATCH('Data above threshold'!AJ$4,'Raw Data'!$3:$3,0)-1),"NA"))</f>
        <v/>
      </c>
      <c r="AI55" s="103" t="str">
        <f aca="true">IF(ISBLANK(OFFSET('Raw Data'!$A$3,MATCH('Data above threshold'!$A55,'Raw Data'!$B$4:$B$185,0),MATCH('Data above threshold'!AK$4,'Raw Data'!$3:$3,0)-1)),"", IFERROR($J55*OFFSET('Raw Data'!$A$3,MATCH('Data above threshold'!$A55,'Raw Data'!$B$4:$B$185,0),MATCH('Data above threshold'!AK$4,'Raw Data'!$3:$3,0)-1),"NA"))</f>
        <v/>
      </c>
      <c r="AJ55" s="103" t="str">
        <f aca="true">IF(ISBLANK(OFFSET('Raw Data'!$A$3,MATCH('Data above threshold'!$A55,'Raw Data'!$B$4:$B$185,0),MATCH('Data above threshold'!AL$4,'Raw Data'!$3:$3,0)-1)),"", IFERROR($J55*OFFSET('Raw Data'!$A$3,MATCH('Data above threshold'!$A55,'Raw Data'!$B$4:$B$185,0),MATCH('Data above threshold'!AL$4,'Raw Data'!$3:$3,0)-1),"NA"))</f>
        <v/>
      </c>
      <c r="AK55" s="103" t="str">
        <f aca="true">IF(ISBLANK(OFFSET('Raw Data'!$A$3,MATCH('Data above threshold'!$A55,'Raw Data'!$B$4:$B$185,0),MATCH('Data above threshold'!AM$4,'Raw Data'!$3:$3,0)-1)),"", IFERROR($J55*OFFSET('Raw Data'!$A$3,MATCH('Data above threshold'!$A55,'Raw Data'!$B$4:$B$185,0),MATCH('Data above threshold'!AM$4,'Raw Data'!$3:$3,0)-1),"NA"))</f>
        <v/>
      </c>
      <c r="AL55" s="103" t="str">
        <f aca="true">IF(ISBLANK(OFFSET('Raw Data'!$A$3,MATCH('Data above threshold'!$A55,'Raw Data'!$B$4:$B$185,0),MATCH('Data above threshold'!AN$4,'Raw Data'!$3:$3,0)-1)),"", IFERROR($J55*OFFSET('Raw Data'!$A$3,MATCH('Data above threshold'!$A55,'Raw Data'!$B$4:$B$185,0),MATCH('Data above threshold'!AN$4,'Raw Data'!$3:$3,0)-1),"NA"))</f>
        <v/>
      </c>
      <c r="AM55" s="103" t="str">
        <f aca="true">IF(ISBLANK(OFFSET('Raw Data'!$A$3,MATCH('Data above threshold'!$A55,'Raw Data'!$B$4:$B$185,0),MATCH('Data above threshold'!AO$4,'Raw Data'!$3:$3,0)-1)),"", IFERROR($J55*OFFSET('Raw Data'!$A$3,MATCH('Data above threshold'!$A55,'Raw Data'!$B$4:$B$185,0),MATCH('Data above threshold'!AO$4,'Raw Data'!$3:$3,0)-1),"NA"))</f>
        <v/>
      </c>
      <c r="AN55" s="103" t="str">
        <f aca="true">IF(ISBLANK(OFFSET('Raw Data'!$A$3,MATCH('Data above threshold'!$A55,'Raw Data'!$B$4:$B$185,0),MATCH('Data above threshold'!AP$4,'Raw Data'!$3:$3,0)-1)),"", IFERROR($J55*OFFSET('Raw Data'!$A$3,MATCH('Data above threshold'!$A55,'Raw Data'!$B$4:$B$185,0),MATCH('Data above threshold'!AP$4,'Raw Data'!$3:$3,0)-1),"NA"))</f>
        <v/>
      </c>
      <c r="AO55" s="103" t="str">
        <f aca="true">IF(ISBLANK(OFFSET('Raw Data'!$A$3,MATCH('Data above threshold'!$A55,'Raw Data'!$B$4:$B$185,0),MATCH('Data above threshold'!AQ$4,'Raw Data'!$3:$3,0)-1)),"", IFERROR($J55*OFFSET('Raw Data'!$A$3,MATCH('Data above threshold'!$A55,'Raw Data'!$B$4:$B$185,0),MATCH('Data above threshold'!AQ$4,'Raw Data'!$3:$3,0)-1),"NA"))</f>
        <v/>
      </c>
      <c r="AP55" s="103" t="str">
        <f aca="true">IF(ISBLANK(OFFSET('Raw Data'!$A$3,MATCH('Data above threshold'!$A55,'Raw Data'!$B$4:$B$185,0),MATCH('Data above threshold'!AR$4,'Raw Data'!$3:$3,0)-1)),"", IFERROR($J55*OFFSET('Raw Data'!$A$3,MATCH('Data above threshold'!$A55,'Raw Data'!$B$4:$B$185,0),MATCH('Data above threshold'!AR$4,'Raw Data'!$3:$3,0)-1),"NA"))</f>
        <v/>
      </c>
      <c r="AQ55" s="103" t="str">
        <f aca="true">IF(ISBLANK(OFFSET('Raw Data'!$A$3,MATCH('Data above threshold'!$A55,'Raw Data'!$B$4:$B$185,0),MATCH('Data above threshold'!AS$4,'Raw Data'!$3:$3,0)-1)),"", IFERROR($J55*OFFSET('Raw Data'!$A$3,MATCH('Data above threshold'!$A55,'Raw Data'!$B$4:$B$185,0),MATCH('Data above threshold'!AS$4,'Raw Data'!$3:$3,0)-1),"NA"))</f>
        <v/>
      </c>
      <c r="AR55" s="103" t="str">
        <f aca="true">IF(ISBLANK(OFFSET('Raw Data'!$A$3,MATCH('Data above threshold'!$A55,'Raw Data'!$B$4:$B$185,0),MATCH('Data above threshold'!AT$4,'Raw Data'!$3:$3,0)-1)),"", IFERROR($J55*OFFSET('Raw Data'!$A$3,MATCH('Data above threshold'!$A55,'Raw Data'!$B$4:$B$185,0),MATCH('Data above threshold'!AT$4,'Raw Data'!$3:$3,0)-1),"NA"))</f>
        <v/>
      </c>
      <c r="AS55" s="103" t="str">
        <f aca="true">IF(ISBLANK(OFFSET('Raw Data'!$A$3,MATCH('Data above threshold'!$A55,'Raw Data'!$B$4:$B$185,0),MATCH('Data above threshold'!AU$4,'Raw Data'!$3:$3,0)-1)),"", IFERROR($J55*OFFSET('Raw Data'!$A$3,MATCH('Data above threshold'!$A55,'Raw Data'!$B$4:$B$185,0),MATCH('Data above threshold'!AU$4,'Raw Data'!$3:$3,0)-1),"NA"))</f>
        <v/>
      </c>
      <c r="AT55" s="103" t="str">
        <f aca="true">IF(ISBLANK(OFFSET('Raw Data'!$A$3,MATCH('Data above threshold'!$A55,'Raw Data'!$B$4:$B$185,0),MATCH('Data above threshold'!AV$4,'Raw Data'!$3:$3,0)-1)),"", IFERROR($J55*OFFSET('Raw Data'!$A$3,MATCH('Data above threshold'!$A55,'Raw Data'!$B$4:$B$185,0),MATCH('Data above threshold'!AV$4,'Raw Data'!$3:$3,0)-1),"NA"))</f>
        <v/>
      </c>
      <c r="AU55" s="103" t="str">
        <f aca="true">IF(ISBLANK(OFFSET('Raw Data'!$A$3,MATCH('Data above threshold'!$A55,'Raw Data'!$B$4:$B$185,0),MATCH('Data above threshold'!AW$4,'Raw Data'!$3:$3,0)-1)),"", IFERROR($J55*OFFSET('Raw Data'!$A$3,MATCH('Data above threshold'!$A55,'Raw Data'!$B$4:$B$185,0),MATCH('Data above threshold'!AW$4,'Raw Data'!$3:$3,0)-1),"NA"))</f>
        <v/>
      </c>
      <c r="AV55" s="103" t="str">
        <f aca="true">IF(ISBLANK(OFFSET('Raw Data'!$A$3,MATCH('Data above threshold'!$A55,'Raw Data'!$B$4:$B$185,0),MATCH('Data above threshold'!AX$4,'Raw Data'!$3:$3,0)-1)),"", IFERROR($J55*OFFSET('Raw Data'!$A$3,MATCH('Data above threshold'!$A55,'Raw Data'!$B$4:$B$185,0),MATCH('Data above threshold'!AX$4,'Raw Data'!$3:$3,0)-1),"NA"))</f>
        <v/>
      </c>
      <c r="AW55" s="103" t="str">
        <f aca="true">IF(ISBLANK(OFFSET('Raw Data'!$A$3,MATCH('Data above threshold'!$A55,'Raw Data'!$B$4:$B$185,0),MATCH('Data above threshold'!AY$4,'Raw Data'!$3:$3,0)-1)),"", IFERROR($J55*OFFSET('Raw Data'!$A$3,MATCH('Data above threshold'!$A55,'Raw Data'!$B$4:$B$185,0),MATCH('Data above threshold'!AY$4,'Raw Data'!$3:$3,0)-1),"NA"))</f>
        <v/>
      </c>
      <c r="AX55" s="103" t="str">
        <f aca="true">IF(ISBLANK(OFFSET('Raw Data'!$A$3,MATCH('Data above threshold'!$A55,'Raw Data'!$B$4:$B$185,0),MATCH('Data above threshold'!AZ$4,'Raw Data'!$3:$3,0)-1)),"", IFERROR($J55*OFFSET('Raw Data'!$A$3,MATCH('Data above threshold'!$A55,'Raw Data'!$B$4:$B$185,0),MATCH('Data above threshold'!AZ$4,'Raw Data'!$3:$3,0)-1),"NA"))</f>
        <v/>
      </c>
      <c r="AY55" s="103" t="str">
        <f aca="true">IF(ISBLANK(OFFSET('Raw Data'!$A$3,MATCH('Data above threshold'!$A55,'Raw Data'!$B$4:$B$185,0),MATCH('Data above threshold'!BA$4,'Raw Data'!$3:$3,0)-1)),"", IFERROR($J55*OFFSET('Raw Data'!$A$3,MATCH('Data above threshold'!$A55,'Raw Data'!$B$4:$B$185,0),MATCH('Data above threshold'!BA$4,'Raw Data'!$3:$3,0)-1),"NA"))</f>
        <v/>
      </c>
      <c r="AZ55" s="103" t="str">
        <f aca="true">IF(ISBLANK(OFFSET('Raw Data'!$A$3,MATCH('Data above threshold'!$A55,'Raw Data'!$B$4:$B$185,0),MATCH('Data above threshold'!BB$4,'Raw Data'!$3:$3,0)-1)),"", IFERROR($J55*OFFSET('Raw Data'!$A$3,MATCH('Data above threshold'!$A55,'Raw Data'!$B$4:$B$185,0),MATCH('Data above threshold'!BB$4,'Raw Data'!$3:$3,0)-1),"NA"))</f>
        <v/>
      </c>
      <c r="BA55" s="103" t="str">
        <f aca="true">IF(ISBLANK(OFFSET('Raw Data'!$A$3,MATCH('Data above threshold'!$A55,'Raw Data'!$B$4:$B$185,0),MATCH('Data above threshold'!BC$4,'Raw Data'!$3:$3,0)-1)),"", IFERROR($J55*OFFSET('Raw Data'!$A$3,MATCH('Data above threshold'!$A55,'Raw Data'!$B$4:$B$185,0),MATCH('Data above threshold'!BC$4,'Raw Data'!$3:$3,0)-1),"NA"))</f>
        <v/>
      </c>
      <c r="BB55" s="103" t="str">
        <f aca="true">IF(ISBLANK(OFFSET('Raw Data'!$A$3,MATCH('Data above threshold'!$A55,'Raw Data'!$B$4:$B$185,0),MATCH('Data above threshold'!BD$4,'Raw Data'!$3:$3,0)-1)),"", IFERROR($J55*OFFSET('Raw Data'!$A$3,MATCH('Data above threshold'!$A55,'Raw Data'!$B$4:$B$185,0),MATCH('Data above threshold'!BD$4,'Raw Data'!$3:$3,0)-1),"NA"))</f>
        <v/>
      </c>
      <c r="BC55" s="103" t="str">
        <f aca="true">IF(ISBLANK(OFFSET('Raw Data'!$A$3,MATCH('Data above threshold'!$A55,'Raw Data'!$B$4:$B$185,0),MATCH('Data above threshold'!BE$4,'Raw Data'!$3:$3,0)-1)),"", IFERROR($J55*OFFSET('Raw Data'!$A$3,MATCH('Data above threshold'!$A55,'Raw Data'!$B$4:$B$185,0),MATCH('Data above threshold'!BE$4,'Raw Data'!$3:$3,0)-1),"NA"))</f>
        <v/>
      </c>
      <c r="BD55" s="103" t="str">
        <f aca="true">IF(ISBLANK(OFFSET('Raw Data'!$A$3,MATCH('Data above threshold'!$A55,'Raw Data'!$B$4:$B$185,0),MATCH('Data above threshold'!BF$4,'Raw Data'!$3:$3,0)-1)),"", IFERROR($J55*OFFSET('Raw Data'!$A$3,MATCH('Data above threshold'!$A55,'Raw Data'!$B$4:$B$185,0),MATCH('Data above threshold'!BF$4,'Raw Data'!$3:$3,0)-1),"NA"))</f>
        <v/>
      </c>
      <c r="BE55" s="103" t="str">
        <f aca="true">IF(ISBLANK(OFFSET('Raw Data'!$A$3,MATCH('Data above threshold'!$A55,'Raw Data'!$B$4:$B$185,0),MATCH('Data above threshold'!BG$4,'Raw Data'!$3:$3,0)-1)),"", IFERROR($J55*OFFSET('Raw Data'!$A$3,MATCH('Data above threshold'!$A55,'Raw Data'!$B$4:$B$185,0),MATCH('Data above threshold'!BG$4,'Raw Data'!$3:$3,0)-1),"NA"))</f>
        <v/>
      </c>
      <c r="BF55" s="103" t="str">
        <f aca="true">IF(ISBLANK(OFFSET('Raw Data'!$A$3,MATCH('Data above threshold'!$A55,'Raw Data'!$B$4:$B$185,0),MATCH('Data above threshold'!BH$4,'Raw Data'!$3:$3,0)-1)),"", IFERROR($J55*OFFSET('Raw Data'!$A$3,MATCH('Data above threshold'!$A55,'Raw Data'!$B$4:$B$185,0),MATCH('Data above threshold'!BH$4,'Raw Data'!$3:$3,0)-1),"NA"))</f>
        <v/>
      </c>
      <c r="BG55" s="103" t="str">
        <f aca="true">IF(ISBLANK(OFFSET('Raw Data'!$A$3,MATCH('Data above threshold'!$A55,'Raw Data'!$B$4:$B$185,0),MATCH('Data above threshold'!BI$4,'Raw Data'!$3:$3,0)-1)),"", IFERROR($J55*OFFSET('Raw Data'!$A$3,MATCH('Data above threshold'!$A55,'Raw Data'!$B$4:$B$185,0),MATCH('Data above threshold'!BI$4,'Raw Data'!$3:$3,0)-1),"NA"))</f>
        <v/>
      </c>
      <c r="BH55" s="103" t="str">
        <f aca="true">IF(ISBLANK(OFFSET('Raw Data'!$A$3,MATCH('Data above threshold'!$A55,'Raw Data'!$B$4:$B$185,0),MATCH('Data above threshold'!BJ$4,'Raw Data'!$3:$3,0)-1)),"", IFERROR($J55*OFFSET('Raw Data'!$A$3,MATCH('Data above threshold'!$A55,'Raw Data'!$B$4:$B$185,0),MATCH('Data above threshold'!BJ$4,'Raw Data'!$3:$3,0)-1),"NA"))</f>
        <v/>
      </c>
      <c r="BI55" s="103" t="str">
        <f aca="true">IF(ISBLANK(OFFSET('Raw Data'!$A$3,MATCH('Data above threshold'!$A55,'Raw Data'!$B$4:$B$185,0),MATCH('Data above threshold'!BK$4,'Raw Data'!$3:$3,0)-1)),"", IFERROR($J55*OFFSET('Raw Data'!$A$3,MATCH('Data above threshold'!$A55,'Raw Data'!$B$4:$B$185,0),MATCH('Data above threshold'!BK$4,'Raw Data'!$3:$3,0)-1),"NA"))</f>
        <v/>
      </c>
      <c r="BJ55" s="103" t="str">
        <f aca="true">IF(ISBLANK(OFFSET('Raw Data'!$A$3,MATCH('Data above threshold'!$A55,'Raw Data'!$B$4:$B$185,0),MATCH('Data above threshold'!BL$4,'Raw Data'!$3:$3,0)-1)),"", IFERROR($J55*OFFSET('Raw Data'!$A$3,MATCH('Data above threshold'!$A55,'Raw Data'!$B$4:$B$185,0),MATCH('Data above threshold'!BL$4,'Raw Data'!$3:$3,0)-1),"NA"))</f>
        <v/>
      </c>
      <c r="BK55" s="103" t="str">
        <f aca="true">IF(ISBLANK(OFFSET('Raw Data'!$A$3,MATCH('Data above threshold'!$A55,'Raw Data'!$B$4:$B$185,0),MATCH('Data above threshold'!BM$4,'Raw Data'!$3:$3,0)-1)),"", IFERROR($J55*OFFSET('Raw Data'!$A$3,MATCH('Data above threshold'!$A55,'Raw Data'!$B$4:$B$185,0),MATCH('Data above threshold'!BM$4,'Raw Data'!$3:$3,0)-1),"NA"))</f>
        <v/>
      </c>
      <c r="BL55" s="103" t="str">
        <f aca="true">IF(ISBLANK(OFFSET('Raw Data'!$A$3,MATCH('Data above threshold'!$A55,'Raw Data'!$B$4:$B$185,0),MATCH('Data above threshold'!BN$4,'Raw Data'!$3:$3,0)-1)),"", IFERROR($J55*OFFSET('Raw Data'!$A$3,MATCH('Data above threshold'!$A55,'Raw Data'!$B$4:$B$185,0),MATCH('Data above threshold'!BN$4,'Raw Data'!$3:$3,0)-1),"NA"))</f>
        <v/>
      </c>
      <c r="BM55" s="103" t="str">
        <f aca="true">IF(ISBLANK(OFFSET('Raw Data'!$A$3,MATCH('Data above threshold'!$A55,'Raw Data'!$B$4:$B$185,0),MATCH('Data above threshold'!BO$4,'Raw Data'!$3:$3,0)-1)),"", IFERROR($J55*OFFSET('Raw Data'!$A$3,MATCH('Data above threshold'!$A55,'Raw Data'!$B$4:$B$185,0),MATCH('Data above threshold'!BO$4,'Raw Data'!$3:$3,0)-1),"NA"))</f>
        <v/>
      </c>
      <c r="BN55" s="103" t="str">
        <f aca="true">IF(ISBLANK(OFFSET('Raw Data'!$A$3,MATCH('Data above threshold'!$A55,'Raw Data'!$B$4:$B$185,0),MATCH('Data above threshold'!BP$4,'Raw Data'!$3:$3,0)-1)),"", IFERROR($J55*OFFSET('Raw Data'!$A$3,MATCH('Data above threshold'!$A55,'Raw Data'!$B$4:$B$185,0),MATCH('Data above threshold'!BP$4,'Raw Data'!$3:$3,0)-1),"NA"))</f>
        <v/>
      </c>
      <c r="BO55" s="103" t="str">
        <f aca="true">IF(ISBLANK(OFFSET('Raw Data'!$A$3,MATCH('Data above threshold'!$A55,'Raw Data'!$B$4:$B$185,0),MATCH('Data above threshold'!BQ$4,'Raw Data'!$3:$3,0)-1)),"", IFERROR($J55*OFFSET('Raw Data'!$A$3,MATCH('Data above threshold'!$A55,'Raw Data'!$B$4:$B$185,0),MATCH('Data above threshold'!BQ$4,'Raw Data'!$3:$3,0)-1),"NA"))</f>
        <v/>
      </c>
      <c r="BP55" s="103" t="str">
        <f aca="true">IF(ISBLANK(OFFSET('Raw Data'!$A$3,MATCH('Data above threshold'!$A55,'Raw Data'!$B$4:$B$185,0),MATCH('Data above threshold'!BR$4,'Raw Data'!$3:$3,0)-1)),"", IFERROR($J55*OFFSET('Raw Data'!$A$3,MATCH('Data above threshold'!$A55,'Raw Data'!$B$4:$B$185,0),MATCH('Data above threshold'!BR$4,'Raw Data'!$3:$3,0)-1),"NA"))</f>
        <v/>
      </c>
      <c r="BQ55" s="103" t="str">
        <f aca="true">IF(ISBLANK(OFFSET('Raw Data'!$A$3,MATCH('Data above threshold'!$A55,'Raw Data'!$B$4:$B$185,0),MATCH('Data above threshold'!BS$4,'Raw Data'!$3:$3,0)-1)),"", IFERROR($J55*OFFSET('Raw Data'!$A$3,MATCH('Data above threshold'!$A55,'Raw Data'!$B$4:$B$185,0),MATCH('Data above threshold'!BS$4,'Raw Data'!$3:$3,0)-1),"NA"))</f>
        <v/>
      </c>
      <c r="BR55" s="103" t="str">
        <f aca="true">IF(ISBLANK(OFFSET('Raw Data'!$A$3,MATCH('Data above threshold'!$A55,'Raw Data'!$B$4:$B$185,0),MATCH('Data above threshold'!BT$4,'Raw Data'!$3:$3,0)-1)),"", IFERROR($J55*OFFSET('Raw Data'!$A$3,MATCH('Data above threshold'!$A55,'Raw Data'!$B$4:$B$185,0),MATCH('Data above threshold'!BT$4,'Raw Data'!$3:$3,0)-1),"NA"))</f>
        <v/>
      </c>
      <c r="BS55" s="103" t="str">
        <f aca="true">IF(ISBLANK(OFFSET('Raw Data'!$A$3,MATCH('Data above threshold'!$A55,'Raw Data'!$B$4:$B$185,0),MATCH('Data above threshold'!BU$4,'Raw Data'!$3:$3,0)-1)),"", IFERROR($J55*OFFSET('Raw Data'!$A$3,MATCH('Data above threshold'!$A55,'Raw Data'!$B$4:$B$185,0),MATCH('Data above threshold'!BU$4,'Raw Data'!$3:$3,0)-1),"NA"))</f>
        <v/>
      </c>
      <c r="BT55" s="103" t="str">
        <f aca="true">IF(ISBLANK(OFFSET('Raw Data'!$A$3,MATCH('Data above threshold'!$A55,'Raw Data'!$B$4:$B$185,0),MATCH('Data above threshold'!BV$4,'Raw Data'!$3:$3,0)-1)),"", IFERROR($J55*OFFSET('Raw Data'!$A$3,MATCH('Data above threshold'!$A55,'Raw Data'!$B$4:$B$185,0),MATCH('Data above threshold'!BV$4,'Raw Data'!$3:$3,0)-1),"NA"))</f>
        <v/>
      </c>
      <c r="BU55" s="103" t="str">
        <f aca="true">IF(ISBLANK(OFFSET('Raw Data'!$A$3,MATCH('Data above threshold'!$A55,'Raw Data'!$B$4:$B$185,0),MATCH('Data above threshold'!BW$4,'Raw Data'!$3:$3,0)-1)),"", IFERROR($J55*OFFSET('Raw Data'!$A$3,MATCH('Data above threshold'!$A55,'Raw Data'!$B$4:$B$185,0),MATCH('Data above threshold'!BW$4,'Raw Data'!$3:$3,0)-1),"NA"))</f>
        <v/>
      </c>
      <c r="BV55" s="103" t="str">
        <f aca="true">IF(ISBLANK(OFFSET('Raw Data'!$A$3,MATCH('Data above threshold'!$A55,'Raw Data'!$B$4:$B$185,0),MATCH('Data above threshold'!BX$4,'Raw Data'!$3:$3,0)-1)),"", IFERROR($J55*OFFSET('Raw Data'!$A$3,MATCH('Data above threshold'!$A55,'Raw Data'!$B$4:$B$185,0),MATCH('Data above threshold'!BX$4,'Raw Data'!$3:$3,0)-1),"NA"))</f>
        <v/>
      </c>
      <c r="BW55" s="103" t="str">
        <f aca="true">IF(ISBLANK(OFFSET('Raw Data'!$A$3,MATCH('Data above threshold'!$A55,'Raw Data'!$B$4:$B$185,0),MATCH('Data above threshold'!BY$4,'Raw Data'!$3:$3,0)-1)),"", IFERROR($J55*OFFSET('Raw Data'!$A$3,MATCH('Data above threshold'!$A55,'Raw Data'!$B$4:$B$185,0),MATCH('Data above threshold'!BY$4,'Raw Data'!$3:$3,0)-1),"NA"))</f>
        <v/>
      </c>
      <c r="BX55" s="103" t="str">
        <f aca="true">IF(ISBLANK(OFFSET('Raw Data'!$A$3,MATCH('Data above threshold'!$A55,'Raw Data'!$B$4:$B$185,0),MATCH('Data above threshold'!BZ$4,'Raw Data'!$3:$3,0)-1)),"", IFERROR($J55*OFFSET('Raw Data'!$A$3,MATCH('Data above threshold'!$A55,'Raw Data'!$B$4:$B$185,0),MATCH('Data above threshold'!BZ$4,'Raw Data'!$3:$3,0)-1),"NA"))</f>
        <v/>
      </c>
      <c r="BY55" s="103" t="str">
        <f aca="true">IF(ISBLANK(OFFSET('Raw Data'!$A$3,MATCH('Data above threshold'!$A55,'Raw Data'!$B$4:$B$185,0),MATCH('Data above threshold'!CA$4,'Raw Data'!$3:$3,0)-1)),"", IFERROR($J55*OFFSET('Raw Data'!$A$3,MATCH('Data above threshold'!$A55,'Raw Data'!$B$4:$B$185,0),MATCH('Data above threshold'!CA$4,'Raw Data'!$3:$3,0)-1),"NA"))</f>
        <v/>
      </c>
      <c r="BZ55" s="103" t="str">
        <f aca="true">IF(ISBLANK(OFFSET('Raw Data'!$A$3,MATCH('Data above threshold'!$A55,'Raw Data'!$B$4:$B$185,0),MATCH('Data above threshold'!CB$4,'Raw Data'!$3:$3,0)-1)),"", IFERROR($J55*OFFSET('Raw Data'!$A$3,MATCH('Data above threshold'!$A55,'Raw Data'!$B$4:$B$185,0),MATCH('Data above threshold'!CB$4,'Raw Data'!$3:$3,0)-1),"NA"))</f>
        <v/>
      </c>
      <c r="CA55" s="103" t="str">
        <f aca="true">IF(ISBLANK(OFFSET('Raw Data'!$A$3,MATCH('Data above threshold'!$A55,'Raw Data'!$B$4:$B$185,0),MATCH('Data above threshold'!CC$4,'Raw Data'!$3:$3,0)-1)),"", IFERROR($J55*OFFSET('Raw Data'!$A$3,MATCH('Data above threshold'!$A55,'Raw Data'!$B$4:$B$185,0),MATCH('Data above threshold'!CC$4,'Raw Data'!$3:$3,0)-1),"NA"))</f>
        <v/>
      </c>
      <c r="CB55" s="103" t="str">
        <f aca="true">IF(ISBLANK(OFFSET('Raw Data'!$A$3,MATCH('Data above threshold'!$A55,'Raw Data'!$B$4:$B$185,0),MATCH('Data above threshold'!CD$4,'Raw Data'!$3:$3,0)-1)),"", IFERROR($J55*OFFSET('Raw Data'!$A$3,MATCH('Data above threshold'!$A55,'Raw Data'!$B$4:$B$185,0),MATCH('Data above threshold'!CD$4,'Raw Data'!$3:$3,0)-1),"NA"))</f>
        <v/>
      </c>
      <c r="CC55" s="103" t="str">
        <f aca="true">IF(ISBLANK(OFFSET('Raw Data'!$A$3,MATCH('Data above threshold'!$A55,'Raw Data'!$B$4:$B$185,0),MATCH('Data above threshold'!CE$4,'Raw Data'!$3:$3,0)-1)),"", IFERROR($J55*OFFSET('Raw Data'!$A$3,MATCH('Data above threshold'!$A55,'Raw Data'!$B$4:$B$185,0),MATCH('Data above threshold'!CE$4,'Raw Data'!$3:$3,0)-1),"NA"))</f>
        <v/>
      </c>
      <c r="CD55" s="103" t="str">
        <f aca="true">IF(ISBLANK(OFFSET('Raw Data'!$A$3,MATCH('Data above threshold'!$A55,'Raw Data'!$B$4:$B$185,0),MATCH('Data above threshold'!CF$4,'Raw Data'!$3:$3,0)-1)),"", IFERROR($J55*OFFSET('Raw Data'!$A$3,MATCH('Data above threshold'!$A55,'Raw Data'!$B$4:$B$185,0),MATCH('Data above threshold'!CF$4,'Raw Data'!$3:$3,0)-1),"NA"))</f>
        <v/>
      </c>
      <c r="CE55" s="103" t="str">
        <f aca="true">IF(ISBLANK(OFFSET('Raw Data'!$A$3,MATCH('Data above threshold'!$A55,'Raw Data'!$B$4:$B$185,0),MATCH('Data above threshold'!CG$4,'Raw Data'!$3:$3,0)-1)),"", IFERROR($J55*OFFSET('Raw Data'!$A$3,MATCH('Data above threshold'!$A55,'Raw Data'!$B$4:$B$185,0),MATCH('Data above threshold'!CG$4,'Raw Data'!$3:$3,0)-1),"NA"))</f>
        <v/>
      </c>
      <c r="CF55" s="103" t="str">
        <f aca="true">IF(ISBLANK(OFFSET('Raw Data'!$A$3,MATCH('Data above threshold'!$A55,'Raw Data'!$B$4:$B$185,0),MATCH('Data above threshold'!CH$4,'Raw Data'!$3:$3,0)-1)),"", IFERROR($J55*OFFSET('Raw Data'!$A$3,MATCH('Data above threshold'!$A55,'Raw Data'!$B$4:$B$185,0),MATCH('Data above threshold'!CH$4,'Raw Data'!$3:$3,0)-1),"NA"))</f>
        <v/>
      </c>
      <c r="CG55" s="103" t="str">
        <f aca="true">IF(ISBLANK(OFFSET('Raw Data'!$A$3,MATCH('Data above threshold'!$A55,'Raw Data'!$B$4:$B$185,0),MATCH('Data above threshold'!CI$4,'Raw Data'!$3:$3,0)-1)),"", IFERROR($J55*OFFSET('Raw Data'!$A$3,MATCH('Data above threshold'!$A55,'Raw Data'!$B$4:$B$185,0),MATCH('Data above threshold'!CI$4,'Raw Data'!$3:$3,0)-1),"NA"))</f>
        <v/>
      </c>
      <c r="CH55" s="103" t="str">
        <f aca="true">IF(ISBLANK(OFFSET('Raw Data'!$A$3,MATCH('Data above threshold'!$A55,'Raw Data'!$B$4:$B$185,0),MATCH('Data above threshold'!CJ$4,'Raw Data'!$3:$3,0)-1)),"", IFERROR($J55*OFFSET('Raw Data'!$A$3,MATCH('Data above threshold'!$A55,'Raw Data'!$B$4:$B$185,0),MATCH('Data above threshold'!CJ$4,'Raw Data'!$3:$3,0)-1),"NA"))</f>
        <v/>
      </c>
      <c r="CI55" s="103" t="str">
        <f aca="true">IF(ISBLANK(OFFSET('Raw Data'!$A$3,MATCH('Data above threshold'!$A55,'Raw Data'!$B$4:$B$185,0),MATCH('Data above threshold'!CK$4,'Raw Data'!$3:$3,0)-1)),"", IFERROR($J55*OFFSET('Raw Data'!$A$3,MATCH('Data above threshold'!$A55,'Raw Data'!$B$4:$B$185,0),MATCH('Data above threshold'!CK$4,'Raw Data'!$3:$3,0)-1),"NA"))</f>
        <v/>
      </c>
      <c r="CJ55" s="103" t="str">
        <f aca="true">IF(ISBLANK(OFFSET('Raw Data'!$A$3,MATCH('Data above threshold'!$A55,'Raw Data'!$B$4:$B$185,0),MATCH('Data above threshold'!CL$4,'Raw Data'!$3:$3,0)-1)),"", IFERROR($J55*OFFSET('Raw Data'!$A$3,MATCH('Data above threshold'!$A55,'Raw Data'!$B$4:$B$185,0),MATCH('Data above threshold'!CL$4,'Raw Data'!$3:$3,0)-1),"NA"))</f>
        <v/>
      </c>
      <c r="CK55" s="103" t="str">
        <f aca="true">IF(ISBLANK(OFFSET('Raw Data'!$A$3,MATCH('Data above threshold'!$A55,'Raw Data'!$B$4:$B$185,0),MATCH('Data above threshold'!CM$4,'Raw Data'!$3:$3,0)-1)),"", IFERROR($J55*OFFSET('Raw Data'!$A$3,MATCH('Data above threshold'!$A55,'Raw Data'!$B$4:$B$185,0),MATCH('Data above threshold'!CM$4,'Raw Data'!$3:$3,0)-1),"NA"))</f>
        <v/>
      </c>
      <c r="CL55" s="103" t="str">
        <f aca="true">IF(ISBLANK(OFFSET('Raw Data'!$A$3,MATCH('Data above threshold'!$A55,'Raw Data'!$B$4:$B$185,0),MATCH('Data above threshold'!CN$4,'Raw Data'!$3:$3,0)-1)),"", IFERROR($J55*OFFSET('Raw Data'!$A$3,MATCH('Data above threshold'!$A55,'Raw Data'!$B$4:$B$185,0),MATCH('Data above threshold'!CN$4,'Raw Data'!$3:$3,0)-1),"NA"))</f>
        <v/>
      </c>
      <c r="CM55" s="103" t="str">
        <f aca="true">IF(ISBLANK(OFFSET('Raw Data'!$A$3,MATCH('Data above threshold'!$A55,'Raw Data'!$B$4:$B$185,0),MATCH('Data above threshold'!CO$4,'Raw Data'!$3:$3,0)-1)),"", IFERROR($J55*OFFSET('Raw Data'!$A$3,MATCH('Data above threshold'!$A55,'Raw Data'!$B$4:$B$185,0),MATCH('Data above threshold'!CO$4,'Raw Data'!$3:$3,0)-1),"NA"))</f>
        <v/>
      </c>
      <c r="CN55" s="103" t="str">
        <f aca="true">IF(ISBLANK(OFFSET('Raw Data'!$A$3,MATCH('Data above threshold'!$A55,'Raw Data'!$B$4:$B$185,0),MATCH('Data above threshold'!CP$4,'Raw Data'!$3:$3,0)-1)),"", IFERROR($J55*OFFSET('Raw Data'!$A$3,MATCH('Data above threshold'!$A55,'Raw Data'!$B$4:$B$185,0),MATCH('Data above threshold'!CP$4,'Raw Data'!$3:$3,0)-1),"NA"))</f>
        <v/>
      </c>
      <c r="CO55" s="103" t="str">
        <f aca="true">IF(ISBLANK(OFFSET('Raw Data'!$A$3,MATCH('Data above threshold'!$A55,'Raw Data'!$B$4:$B$185,0),MATCH('Data above threshold'!CQ$4,'Raw Data'!$3:$3,0)-1)),"", IFERROR($J55*OFFSET('Raw Data'!$A$3,MATCH('Data above threshold'!$A55,'Raw Data'!$B$4:$B$185,0),MATCH('Data above threshold'!CQ$4,'Raw Data'!$3:$3,0)-1),"NA"))</f>
        <v/>
      </c>
      <c r="CP55" s="103" t="str">
        <f aca="true">IF(ISBLANK(OFFSET('Raw Data'!$A$3,MATCH('Data above threshold'!$A55,'Raw Data'!$B$4:$B$185,0),MATCH('Data above threshold'!CR$4,'Raw Data'!$3:$3,0)-1)),"", IFERROR($J55*OFFSET('Raw Data'!$A$3,MATCH('Data above threshold'!$A55,'Raw Data'!$B$4:$B$185,0),MATCH('Data above threshold'!CR$4,'Raw Data'!$3:$3,0)-1),"NA"))</f>
        <v/>
      </c>
    </row>
    <row r="56" s="103" customFormat="true" ht="15.5" hidden="false" customHeight="false" outlineLevel="0" collapsed="false">
      <c r="A56" s="107" t="n">
        <v>2221</v>
      </c>
      <c r="B56" s="107" t="n">
        <v>4</v>
      </c>
      <c r="C56" s="103" t="str">
        <f aca="true">IF(ISBLANK(OFFSET('Raw Data'!$A$3,MATCH($A56,'Raw Data'!$B$4:$B$185,0),MATCH(C$4,'Raw Data'!$3:$3,0)-1)),"",OFFSET('Raw Data'!$A$3,MATCH($A56,'Raw Data'!$B$4:$B$185,0),MATCH(C$4,'Raw Data'!$3:$3,0)-1))</f>
        <v/>
      </c>
      <c r="D56" s="103" t="str">
        <f aca="true">IF(ISBLANK(OFFSET('Raw Data'!$A$3,MATCH($A56,'Raw Data'!$B$4:$B$185,0),MATCH(D$4,'Raw Data'!$3:$3,0)-1)),"",OFFSET('Raw Data'!$A$3,MATCH($A56,'Raw Data'!$B$4:$B$185,0),MATCH(D$4,'Raw Data'!$3:$3,0)-1))</f>
        <v>Levels of participation in ISO's committee on financial services</v>
      </c>
      <c r="E56" s="103" t="str">
        <f aca="true">IF(ISBLANK(OFFSET('Raw Data'!$A$3,MATCH($A56,'Raw Data'!$B$4:$B$185,0),MATCH(E$4,'Raw Data'!$3:$3,0)-1)),"",OFFSET('Raw Data'!$A$3,MATCH($A56,'Raw Data'!$B$4:$B$185,0),MATCH(E$4,'Raw Data'!$3:$3,0)-1))</f>
        <v/>
      </c>
      <c r="F56" s="103" t="str">
        <f aca="true">IF(ISBLANK(OFFSET('Raw Data'!$A$3,MATCH($A56,'Raw Data'!$B$4:$B$185,0),MATCH(F$4,'Raw Data'!$3:$3,0)-1)),"",OFFSET('Raw Data'!$A$3,MATCH($A56,'Raw Data'!$B$4:$B$185,0),MATCH(F$4,'Raw Data'!$3:$3,0)-1))</f>
        <v/>
      </c>
      <c r="H56" s="103" t="str">
        <f aca="true">IF(ISBLANK(OFFSET('Raw Data'!$A$3,MATCH($A56,'Raw Data'!$B$4:$B$185,0),MATCH(H$4,'Raw Data'!$3:$3,0)-1)),"",OFFSET('Raw Data'!$A$3,MATCH($A56,'Raw Data'!$B$4:$B$185,0),MATCH(H$4,'Raw Data'!$3:$3,0)-1))</f>
        <v>2 = Participating members; 1 = observing members; 0 = non-member</v>
      </c>
      <c r="I56" s="103" t="str">
        <f aca="true">IF(ISBLANK(OFFSET('Raw Data'!$A$3,MATCH($A56,'Raw Data'!$B$4:$B$185,0),MATCH(I$4,'Raw Data'!$3:$3,0)-1)),"",OFFSET('Raw Data'!$A$3,MATCH($A56,'Raw Data'!$B$4:$B$185,0),MATCH(I$4,'Raw Data'!$3:$3,0)-1))</f>
        <v>Plus</v>
      </c>
      <c r="J56" s="103" t="n">
        <f aca="false">IF(I56="","",IF(I56="Minus",-1,1))</f>
        <v>1</v>
      </c>
      <c r="K56" s="105" t="n">
        <f aca="false" t="array" ref="K56:K56">IFERROR(SKEW(IF(ISNUMBER(O56:CP56),O56:CP56,"")),"")</f>
        <v>0.169121233137871</v>
      </c>
      <c r="L56" s="103" t="n">
        <f aca="true">IF(ISBLANK(OFFSET('Data above threshold'!$A$4,MATCH('Data above threshold'!$A56,'Data above threshold'!$A$5:$A$185,0),MATCH('Data above threshold'!N$4,'Data above threshold'!$4:$4,0)-1)),1,OFFSET('Data above threshold'!$A$4,MATCH('Data above threshold'!$A56,'Data above threshold'!$A$5:$A$185,0),MATCH('Data above threshold'!N$4,'Data above threshold'!$4:$4,0)-1))</f>
        <v>0</v>
      </c>
      <c r="M56" s="103" t="str">
        <f aca="true">IF(ISBLANK(OFFSET('Data above threshold'!$A$4,MATCH('Data above threshold'!$A56,'Data above threshold'!$A$5:$A$185,0),MATCH('Data above threshold'!O$4,'Data above threshold'!$4:$4,0)-1)),"",OFFSET('Data above threshold'!$A$4,MATCH('Data above threshold'!$A56,'Data above threshold'!$A$5:$A$185,0),MATCH('Data above threshold'!O$4,'Data above threshold'!$4:$4,0)-1))</f>
        <v/>
      </c>
      <c r="N56" s="106" t="n">
        <f aca="false" t="array" ref="N56:N56">IF(B56&lt;4,"",1-IFERROR(SUM(ISNUMBER(O56:CP56)*(1-$O$3:$CP$3))/COUNTIF($O$3:$CP$3,0),0))</f>
        <v>0</v>
      </c>
      <c r="O56" s="103" t="n">
        <f aca="true">IF(ISBLANK(OFFSET('Raw Data'!$A$3,MATCH('Data above threshold'!$A56,'Raw Data'!$B$4:$B$185,0),MATCH('Data above threshold'!Q$4,'Raw Data'!$3:$3,0)-1)),"", IFERROR($J56*OFFSET('Raw Data'!$A$3,MATCH('Data above threshold'!$A56,'Raw Data'!$B$4:$B$185,0),MATCH('Data above threshold'!Q$4,'Raw Data'!$3:$3,0)-1),"NA"))</f>
        <v>1</v>
      </c>
      <c r="P56" s="103" t="n">
        <f aca="true">IF(ISBLANK(OFFSET('Raw Data'!$A$3,MATCH('Data above threshold'!$A56,'Raw Data'!$B$4:$B$185,0),MATCH('Data above threshold'!R$4,'Raw Data'!$3:$3,0)-1)),"", IFERROR($J56*OFFSET('Raw Data'!$A$3,MATCH('Data above threshold'!$A56,'Raw Data'!$B$4:$B$185,0),MATCH('Data above threshold'!R$4,'Raw Data'!$3:$3,0)-1),"NA"))</f>
        <v>2</v>
      </c>
      <c r="Q56" s="103" t="n">
        <f aca="true">IF(ISBLANK(OFFSET('Raw Data'!$A$3,MATCH('Data above threshold'!$A56,'Raw Data'!$B$4:$B$185,0),MATCH('Data above threshold'!S$4,'Raw Data'!$3:$3,0)-1)),"", IFERROR($J56*OFFSET('Raw Data'!$A$3,MATCH('Data above threshold'!$A56,'Raw Data'!$B$4:$B$185,0),MATCH('Data above threshold'!S$4,'Raw Data'!$3:$3,0)-1),"NA"))</f>
        <v>1</v>
      </c>
      <c r="R56" s="103" t="n">
        <f aca="true">IF(ISBLANK(OFFSET('Raw Data'!$A$3,MATCH('Data above threshold'!$A56,'Raw Data'!$B$4:$B$185,0),MATCH('Data above threshold'!T$4,'Raw Data'!$3:$3,0)-1)),"", IFERROR($J56*OFFSET('Raw Data'!$A$3,MATCH('Data above threshold'!$A56,'Raw Data'!$B$4:$B$185,0),MATCH('Data above threshold'!T$4,'Raw Data'!$3:$3,0)-1),"NA"))</f>
        <v>2</v>
      </c>
      <c r="S56" s="103" t="n">
        <f aca="true">IF(ISBLANK(OFFSET('Raw Data'!$A$3,MATCH('Data above threshold'!$A56,'Raw Data'!$B$4:$B$185,0),MATCH('Data above threshold'!U$4,'Raw Data'!$3:$3,0)-1)),"", IFERROR($J56*OFFSET('Raw Data'!$A$3,MATCH('Data above threshold'!$A56,'Raw Data'!$B$4:$B$185,0),MATCH('Data above threshold'!U$4,'Raw Data'!$3:$3,0)-1),"NA"))</f>
        <v>0</v>
      </c>
      <c r="T56" s="103" t="n">
        <f aca="true">IF(ISBLANK(OFFSET('Raw Data'!$A$3,MATCH('Data above threshold'!$A56,'Raw Data'!$B$4:$B$185,0),MATCH('Data above threshold'!V$4,'Raw Data'!$3:$3,0)-1)),"", IFERROR($J56*OFFSET('Raw Data'!$A$3,MATCH('Data above threshold'!$A56,'Raw Data'!$B$4:$B$185,0),MATCH('Data above threshold'!V$4,'Raw Data'!$3:$3,0)-1),"NA"))</f>
        <v>0</v>
      </c>
      <c r="U56" s="103" t="n">
        <f aca="true">IF(ISBLANK(OFFSET('Raw Data'!$A$3,MATCH('Data above threshold'!$A56,'Raw Data'!$B$4:$B$185,0),MATCH('Data above threshold'!W$4,'Raw Data'!$3:$3,0)-1)),"", IFERROR($J56*OFFSET('Raw Data'!$A$3,MATCH('Data above threshold'!$A56,'Raw Data'!$B$4:$B$185,0),MATCH('Data above threshold'!W$4,'Raw Data'!$3:$3,0)-1),"NA"))</f>
        <v>2</v>
      </c>
      <c r="V56" s="103" t="n">
        <f aca="true">IF(ISBLANK(OFFSET('Raw Data'!$A$3,MATCH('Data above threshold'!$A56,'Raw Data'!$B$4:$B$185,0),MATCH('Data above threshold'!X$4,'Raw Data'!$3:$3,0)-1)),"", IFERROR($J56*OFFSET('Raw Data'!$A$3,MATCH('Data above threshold'!$A56,'Raw Data'!$B$4:$B$185,0),MATCH('Data above threshold'!X$4,'Raw Data'!$3:$3,0)-1),"NA"))</f>
        <v>2</v>
      </c>
      <c r="W56" s="103" t="n">
        <f aca="true">IF(ISBLANK(OFFSET('Raw Data'!$A$3,MATCH('Data above threshold'!$A56,'Raw Data'!$B$4:$B$185,0),MATCH('Data above threshold'!Y$4,'Raw Data'!$3:$3,0)-1)),"", IFERROR($J56*OFFSET('Raw Data'!$A$3,MATCH('Data above threshold'!$A56,'Raw Data'!$B$4:$B$185,0),MATCH('Data above threshold'!Y$4,'Raw Data'!$3:$3,0)-1),"NA"))</f>
        <v>2</v>
      </c>
      <c r="X56" s="103" t="n">
        <f aca="true">IF(ISBLANK(OFFSET('Raw Data'!$A$3,MATCH('Data above threshold'!$A56,'Raw Data'!$B$4:$B$185,0),MATCH('Data above threshold'!Z$4,'Raw Data'!$3:$3,0)-1)),"", IFERROR($J56*OFFSET('Raw Data'!$A$3,MATCH('Data above threshold'!$A56,'Raw Data'!$B$4:$B$185,0),MATCH('Data above threshold'!Z$4,'Raw Data'!$3:$3,0)-1),"NA"))</f>
        <v>1</v>
      </c>
      <c r="Y56" s="103" t="n">
        <f aca="true">IF(ISBLANK(OFFSET('Raw Data'!$A$3,MATCH('Data above threshold'!$A56,'Raw Data'!$B$4:$B$185,0),MATCH('Data above threshold'!AA$4,'Raw Data'!$3:$3,0)-1)),"", IFERROR($J56*OFFSET('Raw Data'!$A$3,MATCH('Data above threshold'!$A56,'Raw Data'!$B$4:$B$185,0),MATCH('Data above threshold'!AA$4,'Raw Data'!$3:$3,0)-1),"NA"))</f>
        <v>2</v>
      </c>
      <c r="Z56" s="103" t="n">
        <f aca="true">IF(ISBLANK(OFFSET('Raw Data'!$A$3,MATCH('Data above threshold'!$A56,'Raw Data'!$B$4:$B$185,0),MATCH('Data above threshold'!AB$4,'Raw Data'!$3:$3,0)-1)),"", IFERROR($J56*OFFSET('Raw Data'!$A$3,MATCH('Data above threshold'!$A56,'Raw Data'!$B$4:$B$185,0),MATCH('Data above threshold'!AB$4,'Raw Data'!$3:$3,0)-1),"NA"))</f>
        <v>2</v>
      </c>
      <c r="AA56" s="103" t="n">
        <f aca="true">IF(ISBLANK(OFFSET('Raw Data'!$A$3,MATCH('Data above threshold'!$A56,'Raw Data'!$B$4:$B$185,0),MATCH('Data above threshold'!AC$4,'Raw Data'!$3:$3,0)-1)),"", IFERROR($J56*OFFSET('Raw Data'!$A$3,MATCH('Data above threshold'!$A56,'Raw Data'!$B$4:$B$185,0),MATCH('Data above threshold'!AC$4,'Raw Data'!$3:$3,0)-1),"NA"))</f>
        <v>1</v>
      </c>
      <c r="AB56" s="103" t="n">
        <f aca="true">IF(ISBLANK(OFFSET('Raw Data'!$A$3,MATCH('Data above threshold'!$A56,'Raw Data'!$B$4:$B$185,0),MATCH('Data above threshold'!AD$4,'Raw Data'!$3:$3,0)-1)),"", IFERROR($J56*OFFSET('Raw Data'!$A$3,MATCH('Data above threshold'!$A56,'Raw Data'!$B$4:$B$185,0),MATCH('Data above threshold'!AD$4,'Raw Data'!$3:$3,0)-1),"NA"))</f>
        <v>0</v>
      </c>
      <c r="AC56" s="103" t="n">
        <f aca="true">IF(ISBLANK(OFFSET('Raw Data'!$A$3,MATCH('Data above threshold'!$A56,'Raw Data'!$B$4:$B$185,0),MATCH('Data above threshold'!AE$4,'Raw Data'!$3:$3,0)-1)),"", IFERROR($J56*OFFSET('Raw Data'!$A$3,MATCH('Data above threshold'!$A56,'Raw Data'!$B$4:$B$185,0),MATCH('Data above threshold'!AE$4,'Raw Data'!$3:$3,0)-1),"NA"))</f>
        <v>0</v>
      </c>
      <c r="AD56" s="103" t="n">
        <f aca="true">IF(ISBLANK(OFFSET('Raw Data'!$A$3,MATCH('Data above threshold'!$A56,'Raw Data'!$B$4:$B$185,0),MATCH('Data above threshold'!AF$4,'Raw Data'!$3:$3,0)-1)),"", IFERROR($J56*OFFSET('Raw Data'!$A$3,MATCH('Data above threshold'!$A56,'Raw Data'!$B$4:$B$185,0),MATCH('Data above threshold'!AF$4,'Raw Data'!$3:$3,0)-1),"NA"))</f>
        <v>1</v>
      </c>
      <c r="AE56" s="103" t="n">
        <f aca="true">IF(ISBLANK(OFFSET('Raw Data'!$A$3,MATCH('Data above threshold'!$A56,'Raw Data'!$B$4:$B$185,0),MATCH('Data above threshold'!AG$4,'Raw Data'!$3:$3,0)-1)),"", IFERROR($J56*OFFSET('Raw Data'!$A$3,MATCH('Data above threshold'!$A56,'Raw Data'!$B$4:$B$185,0),MATCH('Data above threshold'!AG$4,'Raw Data'!$3:$3,0)-1),"NA"))</f>
        <v>2</v>
      </c>
      <c r="AF56" s="103" t="n">
        <f aca="true">IF(ISBLANK(OFFSET('Raw Data'!$A$3,MATCH('Data above threshold'!$A56,'Raw Data'!$B$4:$B$185,0),MATCH('Data above threshold'!AH$4,'Raw Data'!$3:$3,0)-1)),"", IFERROR($J56*OFFSET('Raw Data'!$A$3,MATCH('Data above threshold'!$A56,'Raw Data'!$B$4:$B$185,0),MATCH('Data above threshold'!AH$4,'Raw Data'!$3:$3,0)-1),"NA"))</f>
        <v>2</v>
      </c>
      <c r="AG56" s="103" t="n">
        <f aca="true">IF(ISBLANK(OFFSET('Raw Data'!$A$3,MATCH('Data above threshold'!$A56,'Raw Data'!$B$4:$B$185,0),MATCH('Data above threshold'!AI$4,'Raw Data'!$3:$3,0)-1)),"", IFERROR($J56*OFFSET('Raw Data'!$A$3,MATCH('Data above threshold'!$A56,'Raw Data'!$B$4:$B$185,0),MATCH('Data above threshold'!AI$4,'Raw Data'!$3:$3,0)-1),"NA"))</f>
        <v>0</v>
      </c>
      <c r="AH56" s="103" t="n">
        <f aca="true">IF(ISBLANK(OFFSET('Raw Data'!$A$3,MATCH('Data above threshold'!$A56,'Raw Data'!$B$4:$B$185,0),MATCH('Data above threshold'!AJ$4,'Raw Data'!$3:$3,0)-1)),"", IFERROR($J56*OFFSET('Raw Data'!$A$3,MATCH('Data above threshold'!$A56,'Raw Data'!$B$4:$B$185,0),MATCH('Data above threshold'!AJ$4,'Raw Data'!$3:$3,0)-1),"NA"))</f>
        <v>1</v>
      </c>
      <c r="AI56" s="103" t="n">
        <f aca="true">IF(ISBLANK(OFFSET('Raw Data'!$A$3,MATCH('Data above threshold'!$A56,'Raw Data'!$B$4:$B$185,0),MATCH('Data above threshold'!AK$4,'Raw Data'!$3:$3,0)-1)),"", IFERROR($J56*OFFSET('Raw Data'!$A$3,MATCH('Data above threshold'!$A56,'Raw Data'!$B$4:$B$185,0),MATCH('Data above threshold'!AK$4,'Raw Data'!$3:$3,0)-1),"NA"))</f>
        <v>0</v>
      </c>
      <c r="AJ56" s="103" t="n">
        <f aca="true">IF(ISBLANK(OFFSET('Raw Data'!$A$3,MATCH('Data above threshold'!$A56,'Raw Data'!$B$4:$B$185,0),MATCH('Data above threshold'!AL$4,'Raw Data'!$3:$3,0)-1)),"", IFERROR($J56*OFFSET('Raw Data'!$A$3,MATCH('Data above threshold'!$A56,'Raw Data'!$B$4:$B$185,0),MATCH('Data above threshold'!AL$4,'Raw Data'!$3:$3,0)-1),"NA"))</f>
        <v>1</v>
      </c>
      <c r="AK56" s="103" t="n">
        <f aca="true">IF(ISBLANK(OFFSET('Raw Data'!$A$3,MATCH('Data above threshold'!$A56,'Raw Data'!$B$4:$B$185,0),MATCH('Data above threshold'!AM$4,'Raw Data'!$3:$3,0)-1)),"", IFERROR($J56*OFFSET('Raw Data'!$A$3,MATCH('Data above threshold'!$A56,'Raw Data'!$B$4:$B$185,0),MATCH('Data above threshold'!AM$4,'Raw Data'!$3:$3,0)-1),"NA"))</f>
        <v>1</v>
      </c>
      <c r="AL56" s="103" t="n">
        <f aca="true">IF(ISBLANK(OFFSET('Raw Data'!$A$3,MATCH('Data above threshold'!$A56,'Raw Data'!$B$4:$B$185,0),MATCH('Data above threshold'!AN$4,'Raw Data'!$3:$3,0)-1)),"", IFERROR($J56*OFFSET('Raw Data'!$A$3,MATCH('Data above threshold'!$A56,'Raw Data'!$B$4:$B$185,0),MATCH('Data above threshold'!AN$4,'Raw Data'!$3:$3,0)-1),"NA"))</f>
        <v>0</v>
      </c>
      <c r="AM56" s="103" t="n">
        <f aca="true">IF(ISBLANK(OFFSET('Raw Data'!$A$3,MATCH('Data above threshold'!$A56,'Raw Data'!$B$4:$B$185,0),MATCH('Data above threshold'!AO$4,'Raw Data'!$3:$3,0)-1)),"", IFERROR($J56*OFFSET('Raw Data'!$A$3,MATCH('Data above threshold'!$A56,'Raw Data'!$B$4:$B$185,0),MATCH('Data above threshold'!AO$4,'Raw Data'!$3:$3,0)-1),"NA"))</f>
        <v>2</v>
      </c>
      <c r="AN56" s="103" t="n">
        <f aca="true">IF(ISBLANK(OFFSET('Raw Data'!$A$3,MATCH('Data above threshold'!$A56,'Raw Data'!$B$4:$B$185,0),MATCH('Data above threshold'!AP$4,'Raw Data'!$3:$3,0)-1)),"", IFERROR($J56*OFFSET('Raw Data'!$A$3,MATCH('Data above threshold'!$A56,'Raw Data'!$B$4:$B$185,0),MATCH('Data above threshold'!AP$4,'Raw Data'!$3:$3,0)-1),"NA"))</f>
        <v>2</v>
      </c>
      <c r="AO56" s="103" t="n">
        <f aca="true">IF(ISBLANK(OFFSET('Raw Data'!$A$3,MATCH('Data above threshold'!$A56,'Raw Data'!$B$4:$B$185,0),MATCH('Data above threshold'!AQ$4,'Raw Data'!$3:$3,0)-1)),"", IFERROR($J56*OFFSET('Raw Data'!$A$3,MATCH('Data above threshold'!$A56,'Raw Data'!$B$4:$B$185,0),MATCH('Data above threshold'!AQ$4,'Raw Data'!$3:$3,0)-1),"NA"))</f>
        <v>0</v>
      </c>
      <c r="AP56" s="103" t="n">
        <f aca="true">IF(ISBLANK(OFFSET('Raw Data'!$A$3,MATCH('Data above threshold'!$A56,'Raw Data'!$B$4:$B$185,0),MATCH('Data above threshold'!AR$4,'Raw Data'!$3:$3,0)-1)),"", IFERROR($J56*OFFSET('Raw Data'!$A$3,MATCH('Data above threshold'!$A56,'Raw Data'!$B$4:$B$185,0),MATCH('Data above threshold'!AR$4,'Raw Data'!$3:$3,0)-1),"NA"))</f>
        <v>0</v>
      </c>
      <c r="AQ56" s="103" t="n">
        <f aca="true">IF(ISBLANK(OFFSET('Raw Data'!$A$3,MATCH('Data above threshold'!$A56,'Raw Data'!$B$4:$B$185,0),MATCH('Data above threshold'!AS$4,'Raw Data'!$3:$3,0)-1)),"", IFERROR($J56*OFFSET('Raw Data'!$A$3,MATCH('Data above threshold'!$A56,'Raw Data'!$B$4:$B$185,0),MATCH('Data above threshold'!AS$4,'Raw Data'!$3:$3,0)-1),"NA"))</f>
        <v>1</v>
      </c>
      <c r="AR56" s="103" t="n">
        <f aca="true">IF(ISBLANK(OFFSET('Raw Data'!$A$3,MATCH('Data above threshold'!$A56,'Raw Data'!$B$4:$B$185,0),MATCH('Data above threshold'!AT$4,'Raw Data'!$3:$3,0)-1)),"", IFERROR($J56*OFFSET('Raw Data'!$A$3,MATCH('Data above threshold'!$A56,'Raw Data'!$B$4:$B$185,0),MATCH('Data above threshold'!AT$4,'Raw Data'!$3:$3,0)-1),"NA"))</f>
        <v>0</v>
      </c>
      <c r="AS56" s="103" t="n">
        <f aca="true">IF(ISBLANK(OFFSET('Raw Data'!$A$3,MATCH('Data above threshold'!$A56,'Raw Data'!$B$4:$B$185,0),MATCH('Data above threshold'!AU$4,'Raw Data'!$3:$3,0)-1)),"", IFERROR($J56*OFFSET('Raw Data'!$A$3,MATCH('Data above threshold'!$A56,'Raw Data'!$B$4:$B$185,0),MATCH('Data above threshold'!AU$4,'Raw Data'!$3:$3,0)-1),"NA"))</f>
        <v>0</v>
      </c>
      <c r="AT56" s="103" t="n">
        <f aca="true">IF(ISBLANK(OFFSET('Raw Data'!$A$3,MATCH('Data above threshold'!$A56,'Raw Data'!$B$4:$B$185,0),MATCH('Data above threshold'!AV$4,'Raw Data'!$3:$3,0)-1)),"", IFERROR($J56*OFFSET('Raw Data'!$A$3,MATCH('Data above threshold'!$A56,'Raw Data'!$B$4:$B$185,0),MATCH('Data above threshold'!AV$4,'Raw Data'!$3:$3,0)-1),"NA"))</f>
        <v>0</v>
      </c>
      <c r="AU56" s="103" t="n">
        <f aca="true">IF(ISBLANK(OFFSET('Raw Data'!$A$3,MATCH('Data above threshold'!$A56,'Raw Data'!$B$4:$B$185,0),MATCH('Data above threshold'!AW$4,'Raw Data'!$3:$3,0)-1)),"", IFERROR($J56*OFFSET('Raw Data'!$A$3,MATCH('Data above threshold'!$A56,'Raw Data'!$B$4:$B$185,0),MATCH('Data above threshold'!AW$4,'Raw Data'!$3:$3,0)-1),"NA"))</f>
        <v>2</v>
      </c>
      <c r="AV56" s="103" t="n">
        <f aca="true">IF(ISBLANK(OFFSET('Raw Data'!$A$3,MATCH('Data above threshold'!$A56,'Raw Data'!$B$4:$B$185,0),MATCH('Data above threshold'!AX$4,'Raw Data'!$3:$3,0)-1)),"", IFERROR($J56*OFFSET('Raw Data'!$A$3,MATCH('Data above threshold'!$A56,'Raw Data'!$B$4:$B$185,0),MATCH('Data above threshold'!AX$4,'Raw Data'!$3:$3,0)-1),"NA"))</f>
        <v>1</v>
      </c>
      <c r="AW56" s="103" t="n">
        <f aca="true">IF(ISBLANK(OFFSET('Raw Data'!$A$3,MATCH('Data above threshold'!$A56,'Raw Data'!$B$4:$B$185,0),MATCH('Data above threshold'!AY$4,'Raw Data'!$3:$3,0)-1)),"", IFERROR($J56*OFFSET('Raw Data'!$A$3,MATCH('Data above threshold'!$A56,'Raw Data'!$B$4:$B$185,0),MATCH('Data above threshold'!AY$4,'Raw Data'!$3:$3,0)-1),"NA"))</f>
        <v>2</v>
      </c>
      <c r="AX56" s="103" t="n">
        <f aca="true">IF(ISBLANK(OFFSET('Raw Data'!$A$3,MATCH('Data above threshold'!$A56,'Raw Data'!$B$4:$B$185,0),MATCH('Data above threshold'!AZ$4,'Raw Data'!$3:$3,0)-1)),"", IFERROR($J56*OFFSET('Raw Data'!$A$3,MATCH('Data above threshold'!$A56,'Raw Data'!$B$4:$B$185,0),MATCH('Data above threshold'!AZ$4,'Raw Data'!$3:$3,0)-1),"NA"))</f>
        <v>0</v>
      </c>
      <c r="AY56" s="103" t="n">
        <f aca="true">IF(ISBLANK(OFFSET('Raw Data'!$A$3,MATCH('Data above threshold'!$A56,'Raw Data'!$B$4:$B$185,0),MATCH('Data above threshold'!BA$4,'Raw Data'!$3:$3,0)-1)),"", IFERROR($J56*OFFSET('Raw Data'!$A$3,MATCH('Data above threshold'!$A56,'Raw Data'!$B$4:$B$185,0),MATCH('Data above threshold'!BA$4,'Raw Data'!$3:$3,0)-1),"NA"))</f>
        <v>2</v>
      </c>
      <c r="AZ56" s="103" t="n">
        <f aca="true">IF(ISBLANK(OFFSET('Raw Data'!$A$3,MATCH('Data above threshold'!$A56,'Raw Data'!$B$4:$B$185,0),MATCH('Data above threshold'!BB$4,'Raw Data'!$3:$3,0)-1)),"", IFERROR($J56*OFFSET('Raw Data'!$A$3,MATCH('Data above threshold'!$A56,'Raw Data'!$B$4:$B$185,0),MATCH('Data above threshold'!BB$4,'Raw Data'!$3:$3,0)-1),"NA"))</f>
        <v>1</v>
      </c>
      <c r="BA56" s="103" t="n">
        <f aca="true">IF(ISBLANK(OFFSET('Raw Data'!$A$3,MATCH('Data above threshold'!$A56,'Raw Data'!$B$4:$B$185,0),MATCH('Data above threshold'!BC$4,'Raw Data'!$3:$3,0)-1)),"", IFERROR($J56*OFFSET('Raw Data'!$A$3,MATCH('Data above threshold'!$A56,'Raw Data'!$B$4:$B$185,0),MATCH('Data above threshold'!BC$4,'Raw Data'!$3:$3,0)-1),"NA"))</f>
        <v>2</v>
      </c>
      <c r="BB56" s="103" t="n">
        <f aca="true">IF(ISBLANK(OFFSET('Raw Data'!$A$3,MATCH('Data above threshold'!$A56,'Raw Data'!$B$4:$B$185,0),MATCH('Data above threshold'!BD$4,'Raw Data'!$3:$3,0)-1)),"", IFERROR($J56*OFFSET('Raw Data'!$A$3,MATCH('Data above threshold'!$A56,'Raw Data'!$B$4:$B$185,0),MATCH('Data above threshold'!BD$4,'Raw Data'!$3:$3,0)-1),"NA"))</f>
        <v>0</v>
      </c>
      <c r="BC56" s="103" t="n">
        <f aca="true">IF(ISBLANK(OFFSET('Raw Data'!$A$3,MATCH('Data above threshold'!$A56,'Raw Data'!$B$4:$B$185,0),MATCH('Data above threshold'!BE$4,'Raw Data'!$3:$3,0)-1)),"", IFERROR($J56*OFFSET('Raw Data'!$A$3,MATCH('Data above threshold'!$A56,'Raw Data'!$B$4:$B$185,0),MATCH('Data above threshold'!BE$4,'Raw Data'!$3:$3,0)-1),"NA"))</f>
        <v>0</v>
      </c>
      <c r="BD56" s="103" t="n">
        <f aca="true">IF(ISBLANK(OFFSET('Raw Data'!$A$3,MATCH('Data above threshold'!$A56,'Raw Data'!$B$4:$B$185,0),MATCH('Data above threshold'!BF$4,'Raw Data'!$3:$3,0)-1)),"", IFERROR($J56*OFFSET('Raw Data'!$A$3,MATCH('Data above threshold'!$A56,'Raw Data'!$B$4:$B$185,0),MATCH('Data above threshold'!BF$4,'Raw Data'!$3:$3,0)-1),"NA"))</f>
        <v>0</v>
      </c>
      <c r="BE56" s="103" t="n">
        <f aca="true">IF(ISBLANK(OFFSET('Raw Data'!$A$3,MATCH('Data above threshold'!$A56,'Raw Data'!$B$4:$B$185,0),MATCH('Data above threshold'!BG$4,'Raw Data'!$3:$3,0)-1)),"", IFERROR($J56*OFFSET('Raw Data'!$A$3,MATCH('Data above threshold'!$A56,'Raw Data'!$B$4:$B$185,0),MATCH('Data above threshold'!BG$4,'Raw Data'!$3:$3,0)-1),"NA"))</f>
        <v>1</v>
      </c>
      <c r="BF56" s="103" t="n">
        <f aca="true">IF(ISBLANK(OFFSET('Raw Data'!$A$3,MATCH('Data above threshold'!$A56,'Raw Data'!$B$4:$B$185,0),MATCH('Data above threshold'!BH$4,'Raw Data'!$3:$3,0)-1)),"", IFERROR($J56*OFFSET('Raw Data'!$A$3,MATCH('Data above threshold'!$A56,'Raw Data'!$B$4:$B$185,0),MATCH('Data above threshold'!BH$4,'Raw Data'!$3:$3,0)-1),"NA"))</f>
        <v>0</v>
      </c>
      <c r="BG56" s="103" t="n">
        <f aca="true">IF(ISBLANK(OFFSET('Raw Data'!$A$3,MATCH('Data above threshold'!$A56,'Raw Data'!$B$4:$B$185,0),MATCH('Data above threshold'!BI$4,'Raw Data'!$3:$3,0)-1)),"", IFERROR($J56*OFFSET('Raw Data'!$A$3,MATCH('Data above threshold'!$A56,'Raw Data'!$B$4:$B$185,0),MATCH('Data above threshold'!BI$4,'Raw Data'!$3:$3,0)-1),"NA"))</f>
        <v>1</v>
      </c>
      <c r="BH56" s="103" t="n">
        <f aca="true">IF(ISBLANK(OFFSET('Raw Data'!$A$3,MATCH('Data above threshold'!$A56,'Raw Data'!$B$4:$B$185,0),MATCH('Data above threshold'!BJ$4,'Raw Data'!$3:$3,0)-1)),"", IFERROR($J56*OFFSET('Raw Data'!$A$3,MATCH('Data above threshold'!$A56,'Raw Data'!$B$4:$B$185,0),MATCH('Data above threshold'!BJ$4,'Raw Data'!$3:$3,0)-1),"NA"))</f>
        <v>1</v>
      </c>
      <c r="BI56" s="103" t="n">
        <f aca="true">IF(ISBLANK(OFFSET('Raw Data'!$A$3,MATCH('Data above threshold'!$A56,'Raw Data'!$B$4:$B$185,0),MATCH('Data above threshold'!BK$4,'Raw Data'!$3:$3,0)-1)),"", IFERROR($J56*OFFSET('Raw Data'!$A$3,MATCH('Data above threshold'!$A56,'Raw Data'!$B$4:$B$185,0),MATCH('Data above threshold'!BK$4,'Raw Data'!$3:$3,0)-1),"NA"))</f>
        <v>0</v>
      </c>
      <c r="BJ56" s="103" t="n">
        <f aca="true">IF(ISBLANK(OFFSET('Raw Data'!$A$3,MATCH('Data above threshold'!$A56,'Raw Data'!$B$4:$B$185,0),MATCH('Data above threshold'!BL$4,'Raw Data'!$3:$3,0)-1)),"", IFERROR($J56*OFFSET('Raw Data'!$A$3,MATCH('Data above threshold'!$A56,'Raw Data'!$B$4:$B$185,0),MATCH('Data above threshold'!BL$4,'Raw Data'!$3:$3,0)-1),"NA"))</f>
        <v>1</v>
      </c>
      <c r="BK56" s="103" t="n">
        <f aca="true">IF(ISBLANK(OFFSET('Raw Data'!$A$3,MATCH('Data above threshold'!$A56,'Raw Data'!$B$4:$B$185,0),MATCH('Data above threshold'!BM$4,'Raw Data'!$3:$3,0)-1)),"", IFERROR($J56*OFFSET('Raw Data'!$A$3,MATCH('Data above threshold'!$A56,'Raw Data'!$B$4:$B$185,0),MATCH('Data above threshold'!BM$4,'Raw Data'!$3:$3,0)-1),"NA"))</f>
        <v>0</v>
      </c>
      <c r="BL56" s="103" t="n">
        <f aca="true">IF(ISBLANK(OFFSET('Raw Data'!$A$3,MATCH('Data above threshold'!$A56,'Raw Data'!$B$4:$B$185,0),MATCH('Data above threshold'!BN$4,'Raw Data'!$3:$3,0)-1)),"", IFERROR($J56*OFFSET('Raw Data'!$A$3,MATCH('Data above threshold'!$A56,'Raw Data'!$B$4:$B$185,0),MATCH('Data above threshold'!BN$4,'Raw Data'!$3:$3,0)-1),"NA"))</f>
        <v>2</v>
      </c>
      <c r="BM56" s="103" t="n">
        <f aca="true">IF(ISBLANK(OFFSET('Raw Data'!$A$3,MATCH('Data above threshold'!$A56,'Raw Data'!$B$4:$B$185,0),MATCH('Data above threshold'!BO$4,'Raw Data'!$3:$3,0)-1)),"", IFERROR($J56*OFFSET('Raw Data'!$A$3,MATCH('Data above threshold'!$A56,'Raw Data'!$B$4:$B$185,0),MATCH('Data above threshold'!BO$4,'Raw Data'!$3:$3,0)-1),"NA"))</f>
        <v>2</v>
      </c>
      <c r="BN56" s="103" t="n">
        <f aca="true">IF(ISBLANK(OFFSET('Raw Data'!$A$3,MATCH('Data above threshold'!$A56,'Raw Data'!$B$4:$B$185,0),MATCH('Data above threshold'!BP$4,'Raw Data'!$3:$3,0)-1)),"", IFERROR($J56*OFFSET('Raw Data'!$A$3,MATCH('Data above threshold'!$A56,'Raw Data'!$B$4:$B$185,0),MATCH('Data above threshold'!BP$4,'Raw Data'!$3:$3,0)-1),"NA"))</f>
        <v>2</v>
      </c>
      <c r="BO56" s="103" t="n">
        <f aca="true">IF(ISBLANK(OFFSET('Raw Data'!$A$3,MATCH('Data above threshold'!$A56,'Raw Data'!$B$4:$B$185,0),MATCH('Data above threshold'!BQ$4,'Raw Data'!$3:$3,0)-1)),"", IFERROR($J56*OFFSET('Raw Data'!$A$3,MATCH('Data above threshold'!$A56,'Raw Data'!$B$4:$B$185,0),MATCH('Data above threshold'!BQ$4,'Raw Data'!$3:$3,0)-1),"NA"))</f>
        <v>0</v>
      </c>
      <c r="BP56" s="103" t="n">
        <f aca="true">IF(ISBLANK(OFFSET('Raw Data'!$A$3,MATCH('Data above threshold'!$A56,'Raw Data'!$B$4:$B$185,0),MATCH('Data above threshold'!BR$4,'Raw Data'!$3:$3,0)-1)),"", IFERROR($J56*OFFSET('Raw Data'!$A$3,MATCH('Data above threshold'!$A56,'Raw Data'!$B$4:$B$185,0),MATCH('Data above threshold'!BR$4,'Raw Data'!$3:$3,0)-1),"NA"))</f>
        <v>1</v>
      </c>
      <c r="BQ56" s="103" t="n">
        <f aca="true">IF(ISBLANK(OFFSET('Raw Data'!$A$3,MATCH('Data above threshold'!$A56,'Raw Data'!$B$4:$B$185,0),MATCH('Data above threshold'!BS$4,'Raw Data'!$3:$3,0)-1)),"", IFERROR($J56*OFFSET('Raw Data'!$A$3,MATCH('Data above threshold'!$A56,'Raw Data'!$B$4:$B$185,0),MATCH('Data above threshold'!BS$4,'Raw Data'!$3:$3,0)-1),"NA"))</f>
        <v>0</v>
      </c>
      <c r="BR56" s="103" t="n">
        <f aca="true">IF(ISBLANK(OFFSET('Raw Data'!$A$3,MATCH('Data above threshold'!$A56,'Raw Data'!$B$4:$B$185,0),MATCH('Data above threshold'!BT$4,'Raw Data'!$3:$3,0)-1)),"", IFERROR($J56*OFFSET('Raw Data'!$A$3,MATCH('Data above threshold'!$A56,'Raw Data'!$B$4:$B$185,0),MATCH('Data above threshold'!BT$4,'Raw Data'!$3:$3,0)-1),"NA"))</f>
        <v>0</v>
      </c>
      <c r="BS56" s="103" t="n">
        <f aca="true">IF(ISBLANK(OFFSET('Raw Data'!$A$3,MATCH('Data above threshold'!$A56,'Raw Data'!$B$4:$B$185,0),MATCH('Data above threshold'!BU$4,'Raw Data'!$3:$3,0)-1)),"", IFERROR($J56*OFFSET('Raw Data'!$A$3,MATCH('Data above threshold'!$A56,'Raw Data'!$B$4:$B$185,0),MATCH('Data above threshold'!BU$4,'Raw Data'!$3:$3,0)-1),"NA"))</f>
        <v>1</v>
      </c>
      <c r="BT56" s="103" t="n">
        <f aca="true">IF(ISBLANK(OFFSET('Raw Data'!$A$3,MATCH('Data above threshold'!$A56,'Raw Data'!$B$4:$B$185,0),MATCH('Data above threshold'!BV$4,'Raw Data'!$3:$3,0)-1)),"", IFERROR($J56*OFFSET('Raw Data'!$A$3,MATCH('Data above threshold'!$A56,'Raw Data'!$B$4:$B$185,0),MATCH('Data above threshold'!BV$4,'Raw Data'!$3:$3,0)-1),"NA"))</f>
        <v>0</v>
      </c>
      <c r="BU56" s="103" t="n">
        <f aca="true">IF(ISBLANK(OFFSET('Raw Data'!$A$3,MATCH('Data above threshold'!$A56,'Raw Data'!$B$4:$B$185,0),MATCH('Data above threshold'!BW$4,'Raw Data'!$3:$3,0)-1)),"", IFERROR($J56*OFFSET('Raw Data'!$A$3,MATCH('Data above threshold'!$A56,'Raw Data'!$B$4:$B$185,0),MATCH('Data above threshold'!BW$4,'Raw Data'!$3:$3,0)-1),"NA"))</f>
        <v>2</v>
      </c>
      <c r="BV56" s="103" t="n">
        <f aca="true">IF(ISBLANK(OFFSET('Raw Data'!$A$3,MATCH('Data above threshold'!$A56,'Raw Data'!$B$4:$B$185,0),MATCH('Data above threshold'!BX$4,'Raw Data'!$3:$3,0)-1)),"", IFERROR($J56*OFFSET('Raw Data'!$A$3,MATCH('Data above threshold'!$A56,'Raw Data'!$B$4:$B$185,0),MATCH('Data above threshold'!BX$4,'Raw Data'!$3:$3,0)-1),"NA"))</f>
        <v>1</v>
      </c>
      <c r="BW56" s="103" t="n">
        <f aca="true">IF(ISBLANK(OFFSET('Raw Data'!$A$3,MATCH('Data above threshold'!$A56,'Raw Data'!$B$4:$B$185,0),MATCH('Data above threshold'!BY$4,'Raw Data'!$3:$3,0)-1)),"", IFERROR($J56*OFFSET('Raw Data'!$A$3,MATCH('Data above threshold'!$A56,'Raw Data'!$B$4:$B$185,0),MATCH('Data above threshold'!BY$4,'Raw Data'!$3:$3,0)-1),"NA"))</f>
        <v>1</v>
      </c>
      <c r="BX56" s="103" t="n">
        <f aca="true">IF(ISBLANK(OFFSET('Raw Data'!$A$3,MATCH('Data above threshold'!$A56,'Raw Data'!$B$4:$B$185,0),MATCH('Data above threshold'!BZ$4,'Raw Data'!$3:$3,0)-1)),"", IFERROR($J56*OFFSET('Raw Data'!$A$3,MATCH('Data above threshold'!$A56,'Raw Data'!$B$4:$B$185,0),MATCH('Data above threshold'!BZ$4,'Raw Data'!$3:$3,0)-1),"NA"))</f>
        <v>2</v>
      </c>
      <c r="BY56" s="103" t="n">
        <f aca="true">IF(ISBLANK(OFFSET('Raw Data'!$A$3,MATCH('Data above threshold'!$A56,'Raw Data'!$B$4:$B$185,0),MATCH('Data above threshold'!CA$4,'Raw Data'!$3:$3,0)-1)),"", IFERROR($J56*OFFSET('Raw Data'!$A$3,MATCH('Data above threshold'!$A56,'Raw Data'!$B$4:$B$185,0),MATCH('Data above threshold'!CA$4,'Raw Data'!$3:$3,0)-1),"NA"))</f>
        <v>0</v>
      </c>
      <c r="BZ56" s="103" t="n">
        <f aca="true">IF(ISBLANK(OFFSET('Raw Data'!$A$3,MATCH('Data above threshold'!$A56,'Raw Data'!$B$4:$B$185,0),MATCH('Data above threshold'!CB$4,'Raw Data'!$3:$3,0)-1)),"", IFERROR($J56*OFFSET('Raw Data'!$A$3,MATCH('Data above threshold'!$A56,'Raw Data'!$B$4:$B$185,0),MATCH('Data above threshold'!CB$4,'Raw Data'!$3:$3,0)-1),"NA"))</f>
        <v>1</v>
      </c>
      <c r="CA56" s="103" t="n">
        <f aca="true">IF(ISBLANK(OFFSET('Raw Data'!$A$3,MATCH('Data above threshold'!$A56,'Raw Data'!$B$4:$B$185,0),MATCH('Data above threshold'!CC$4,'Raw Data'!$3:$3,0)-1)),"", IFERROR($J56*OFFSET('Raw Data'!$A$3,MATCH('Data above threshold'!$A56,'Raw Data'!$B$4:$B$185,0),MATCH('Data above threshold'!CC$4,'Raw Data'!$3:$3,0)-1),"NA"))</f>
        <v>1</v>
      </c>
      <c r="CB56" s="103" t="n">
        <f aca="true">IF(ISBLANK(OFFSET('Raw Data'!$A$3,MATCH('Data above threshold'!$A56,'Raw Data'!$B$4:$B$185,0),MATCH('Data above threshold'!CD$4,'Raw Data'!$3:$3,0)-1)),"", IFERROR($J56*OFFSET('Raw Data'!$A$3,MATCH('Data above threshold'!$A56,'Raw Data'!$B$4:$B$185,0),MATCH('Data above threshold'!CD$4,'Raw Data'!$3:$3,0)-1),"NA"))</f>
        <v>2</v>
      </c>
      <c r="CC56" s="103" t="n">
        <f aca="true">IF(ISBLANK(OFFSET('Raw Data'!$A$3,MATCH('Data above threshold'!$A56,'Raw Data'!$B$4:$B$185,0),MATCH('Data above threshold'!CE$4,'Raw Data'!$3:$3,0)-1)),"", IFERROR($J56*OFFSET('Raw Data'!$A$3,MATCH('Data above threshold'!$A56,'Raw Data'!$B$4:$B$185,0),MATCH('Data above threshold'!CE$4,'Raw Data'!$3:$3,0)-1),"NA"))</f>
        <v>0</v>
      </c>
      <c r="CD56" s="103" t="n">
        <f aca="true">IF(ISBLANK(OFFSET('Raw Data'!$A$3,MATCH('Data above threshold'!$A56,'Raw Data'!$B$4:$B$185,0),MATCH('Data above threshold'!CF$4,'Raw Data'!$3:$3,0)-1)),"", IFERROR($J56*OFFSET('Raw Data'!$A$3,MATCH('Data above threshold'!$A56,'Raw Data'!$B$4:$B$185,0),MATCH('Data above threshold'!CF$4,'Raw Data'!$3:$3,0)-1),"NA"))</f>
        <v>0</v>
      </c>
      <c r="CE56" s="103" t="n">
        <f aca="true">IF(ISBLANK(OFFSET('Raw Data'!$A$3,MATCH('Data above threshold'!$A56,'Raw Data'!$B$4:$B$185,0),MATCH('Data above threshold'!CG$4,'Raw Data'!$3:$3,0)-1)),"", IFERROR($J56*OFFSET('Raw Data'!$A$3,MATCH('Data above threshold'!$A56,'Raw Data'!$B$4:$B$185,0),MATCH('Data above threshold'!CG$4,'Raw Data'!$3:$3,0)-1),"NA"))</f>
        <v>2</v>
      </c>
      <c r="CF56" s="103" t="n">
        <f aca="true">IF(ISBLANK(OFFSET('Raw Data'!$A$3,MATCH('Data above threshold'!$A56,'Raw Data'!$B$4:$B$185,0),MATCH('Data above threshold'!CH$4,'Raw Data'!$3:$3,0)-1)),"", IFERROR($J56*OFFSET('Raw Data'!$A$3,MATCH('Data above threshold'!$A56,'Raw Data'!$B$4:$B$185,0),MATCH('Data above threshold'!CH$4,'Raw Data'!$3:$3,0)-1),"NA"))</f>
        <v>2</v>
      </c>
      <c r="CG56" s="103" t="n">
        <f aca="true">IF(ISBLANK(OFFSET('Raw Data'!$A$3,MATCH('Data above threshold'!$A56,'Raw Data'!$B$4:$B$185,0),MATCH('Data above threshold'!CI$4,'Raw Data'!$3:$3,0)-1)),"", IFERROR($J56*OFFSET('Raw Data'!$A$3,MATCH('Data above threshold'!$A56,'Raw Data'!$B$4:$B$185,0),MATCH('Data above threshold'!CI$4,'Raw Data'!$3:$3,0)-1),"NA"))</f>
        <v>0</v>
      </c>
      <c r="CH56" s="103" t="n">
        <f aca="true">IF(ISBLANK(OFFSET('Raw Data'!$A$3,MATCH('Data above threshold'!$A56,'Raw Data'!$B$4:$B$185,0),MATCH('Data above threshold'!CJ$4,'Raw Data'!$3:$3,0)-1)),"", IFERROR($J56*OFFSET('Raw Data'!$A$3,MATCH('Data above threshold'!$A56,'Raw Data'!$B$4:$B$185,0),MATCH('Data above threshold'!CJ$4,'Raw Data'!$3:$3,0)-1),"NA"))</f>
        <v>0</v>
      </c>
      <c r="CI56" s="103" t="n">
        <f aca="true">IF(ISBLANK(OFFSET('Raw Data'!$A$3,MATCH('Data above threshold'!$A56,'Raw Data'!$B$4:$B$185,0),MATCH('Data above threshold'!CK$4,'Raw Data'!$3:$3,0)-1)),"", IFERROR($J56*OFFSET('Raw Data'!$A$3,MATCH('Data above threshold'!$A56,'Raw Data'!$B$4:$B$185,0),MATCH('Data above threshold'!CK$4,'Raw Data'!$3:$3,0)-1),"NA"))</f>
        <v>0</v>
      </c>
      <c r="CJ56" s="103" t="n">
        <f aca="true">IF(ISBLANK(OFFSET('Raw Data'!$A$3,MATCH('Data above threshold'!$A56,'Raw Data'!$B$4:$B$185,0),MATCH('Data above threshold'!CL$4,'Raw Data'!$3:$3,0)-1)),"", IFERROR($J56*OFFSET('Raw Data'!$A$3,MATCH('Data above threshold'!$A56,'Raw Data'!$B$4:$B$185,0),MATCH('Data above threshold'!CL$4,'Raw Data'!$3:$3,0)-1),"NA"))</f>
        <v>2</v>
      </c>
      <c r="CK56" s="103" t="n">
        <f aca="true">IF(ISBLANK(OFFSET('Raw Data'!$A$3,MATCH('Data above threshold'!$A56,'Raw Data'!$B$4:$B$185,0),MATCH('Data above threshold'!CM$4,'Raw Data'!$3:$3,0)-1)),"", IFERROR($J56*OFFSET('Raw Data'!$A$3,MATCH('Data above threshold'!$A56,'Raw Data'!$B$4:$B$185,0),MATCH('Data above threshold'!CM$4,'Raw Data'!$3:$3,0)-1),"NA"))</f>
        <v>0</v>
      </c>
      <c r="CL56" s="103" t="n">
        <f aca="true">IF(ISBLANK(OFFSET('Raw Data'!$A$3,MATCH('Data above threshold'!$A56,'Raw Data'!$B$4:$B$185,0),MATCH('Data above threshold'!CN$4,'Raw Data'!$3:$3,0)-1)),"", IFERROR($J56*OFFSET('Raw Data'!$A$3,MATCH('Data above threshold'!$A56,'Raw Data'!$B$4:$B$185,0),MATCH('Data above threshold'!CN$4,'Raw Data'!$3:$3,0)-1),"NA"))</f>
        <v>2</v>
      </c>
      <c r="CM56" s="103" t="n">
        <f aca="true">IF(ISBLANK(OFFSET('Raw Data'!$A$3,MATCH('Data above threshold'!$A56,'Raw Data'!$B$4:$B$185,0),MATCH('Data above threshold'!CO$4,'Raw Data'!$3:$3,0)-1)),"", IFERROR($J56*OFFSET('Raw Data'!$A$3,MATCH('Data above threshold'!$A56,'Raw Data'!$B$4:$B$185,0),MATCH('Data above threshold'!CO$4,'Raw Data'!$3:$3,0)-1),"NA"))</f>
        <v>0</v>
      </c>
      <c r="CN56" s="103" t="n">
        <f aca="true">IF(ISBLANK(OFFSET('Raw Data'!$A$3,MATCH('Data above threshold'!$A56,'Raw Data'!$B$4:$B$185,0),MATCH('Data above threshold'!CP$4,'Raw Data'!$3:$3,0)-1)),"", IFERROR($J56*OFFSET('Raw Data'!$A$3,MATCH('Data above threshold'!$A56,'Raw Data'!$B$4:$B$185,0),MATCH('Data above threshold'!CP$4,'Raw Data'!$3:$3,0)-1),"NA"))</f>
        <v>0</v>
      </c>
      <c r="CO56" s="103" t="n">
        <f aca="true">IF(ISBLANK(OFFSET('Raw Data'!$A$3,MATCH('Data above threshold'!$A56,'Raw Data'!$B$4:$B$185,0),MATCH('Data above threshold'!CQ$4,'Raw Data'!$3:$3,0)-1)),"", IFERROR($J56*OFFSET('Raw Data'!$A$3,MATCH('Data above threshold'!$A56,'Raw Data'!$B$4:$B$185,0),MATCH('Data above threshold'!CQ$4,'Raw Data'!$3:$3,0)-1),"NA"))</f>
        <v>1</v>
      </c>
      <c r="CP56" s="103" t="n">
        <f aca="true">IF(ISBLANK(OFFSET('Raw Data'!$A$3,MATCH('Data above threshold'!$A56,'Raw Data'!$B$4:$B$185,0),MATCH('Data above threshold'!CR$4,'Raw Data'!$3:$3,0)-1)),"", IFERROR($J56*OFFSET('Raw Data'!$A$3,MATCH('Data above threshold'!$A56,'Raw Data'!$B$4:$B$185,0),MATCH('Data above threshold'!CR$4,'Raw Data'!$3:$3,0)-1),"NA"))</f>
        <v>1</v>
      </c>
    </row>
    <row r="57" s="103" customFormat="true" ht="15.5" hidden="false" customHeight="false" outlineLevel="0" collapsed="false">
      <c r="A57" s="107" t="n">
        <v>2222</v>
      </c>
      <c r="B57" s="107" t="n">
        <v>4</v>
      </c>
      <c r="C57" s="103" t="str">
        <f aca="true">IF(ISBLANK(OFFSET('Raw Data'!$A$3,MATCH($A57,'Raw Data'!$B$4:$B$185,0),MATCH(C$4,'Raw Data'!$3:$3,0)-1)),"",OFFSET('Raw Data'!$A$3,MATCH($A57,'Raw Data'!$B$4:$B$185,0),MATCH(C$4,'Raw Data'!$3:$3,0)-1))</f>
        <v/>
      </c>
      <c r="D57" s="103" t="str">
        <f aca="true">IF(ISBLANK(OFFSET('Raw Data'!$A$3,MATCH($A57,'Raw Data'!$B$4:$B$185,0),MATCH(D$4,'Raw Data'!$3:$3,0)-1)),"",OFFSET('Raw Data'!$A$3,MATCH($A57,'Raw Data'!$B$4:$B$185,0),MATCH(D$4,'Raw Data'!$3:$3,0)-1))</f>
        <v>Levels of participation in ISO's committee on food products</v>
      </c>
      <c r="E57" s="103" t="str">
        <f aca="true">IF(ISBLANK(OFFSET('Raw Data'!$A$3,MATCH($A57,'Raw Data'!$B$4:$B$185,0),MATCH(E$4,'Raw Data'!$3:$3,0)-1)),"",OFFSET('Raw Data'!$A$3,MATCH($A57,'Raw Data'!$B$4:$B$185,0),MATCH(E$4,'Raw Data'!$3:$3,0)-1))</f>
        <v/>
      </c>
      <c r="F57" s="103" t="str">
        <f aca="true">IF(ISBLANK(OFFSET('Raw Data'!$A$3,MATCH($A57,'Raw Data'!$B$4:$B$185,0),MATCH(F$4,'Raw Data'!$3:$3,0)-1)),"",OFFSET('Raw Data'!$A$3,MATCH($A57,'Raw Data'!$B$4:$B$185,0),MATCH(F$4,'Raw Data'!$3:$3,0)-1))</f>
        <v/>
      </c>
      <c r="G57" s="103" t="s">
        <v>217</v>
      </c>
      <c r="H57" s="103" t="str">
        <f aca="true">IF(ISBLANK(OFFSET('Raw Data'!$A$3,MATCH($A57,'Raw Data'!$B$4:$B$185,0),MATCH(H$4,'Raw Data'!$3:$3,0)-1)),"",OFFSET('Raw Data'!$A$3,MATCH($A57,'Raw Data'!$B$4:$B$185,0),MATCH(H$4,'Raw Data'!$3:$3,0)-1))</f>
        <v>2 = Participating members; 1 = observing members; 0 = non-member</v>
      </c>
      <c r="I57" s="103" t="str">
        <f aca="true">IF(ISBLANK(OFFSET('Raw Data'!$A$3,MATCH($A57,'Raw Data'!$B$4:$B$185,0),MATCH(I$4,'Raw Data'!$3:$3,0)-1)),"",OFFSET('Raw Data'!$A$3,MATCH($A57,'Raw Data'!$B$4:$B$185,0),MATCH(I$4,'Raw Data'!$3:$3,0)-1))</f>
        <v>Plus</v>
      </c>
      <c r="J57" s="103" t="n">
        <f aca="false">IF(I57="","",IF(I57="Minus",-1,1))</f>
        <v>1</v>
      </c>
      <c r="K57" s="105" t="n">
        <f aca="false" t="array" ref="K57:K57">IFERROR(SKEW(IF(ISNUMBER(O57:CP57),O57:CP57,"")),"")</f>
        <v>-0.679158763387459</v>
      </c>
      <c r="L57" s="103" t="n">
        <f aca="true">IF(ISBLANK(OFFSET('Data above threshold'!$A$4,MATCH('Data above threshold'!$A57,'Data above threshold'!$A$5:$A$185,0),MATCH('Data above threshold'!N$4,'Data above threshold'!$4:$4,0)-1)),1,OFFSET('Data above threshold'!$A$4,MATCH('Data above threshold'!$A57,'Data above threshold'!$A$5:$A$185,0),MATCH('Data above threshold'!N$4,'Data above threshold'!$4:$4,0)-1))</f>
        <v>0</v>
      </c>
      <c r="M57" s="103" t="str">
        <f aca="true">IF(ISBLANK(OFFSET('Data above threshold'!$A$4,MATCH('Data above threshold'!$A57,'Data above threshold'!$A$5:$A$185,0),MATCH('Data above threshold'!O$4,'Data above threshold'!$4:$4,0)-1)),"",OFFSET('Data above threshold'!$A$4,MATCH('Data above threshold'!$A57,'Data above threshold'!$A$5:$A$185,0),MATCH('Data above threshold'!O$4,'Data above threshold'!$4:$4,0)-1))</f>
        <v/>
      </c>
      <c r="N57" s="106" t="n">
        <f aca="false" t="array" ref="N57:N57">IF(B57&lt;4,"",1-IFERROR(SUM(ISNUMBER(O57:CP57)*(1-$O$3:$CP$3))/COUNTIF($O$3:$CP$3,0),0))</f>
        <v>0</v>
      </c>
      <c r="O57" s="103" t="n">
        <f aca="true">IF(ISBLANK(OFFSET('Raw Data'!$A$3,MATCH('Data above threshold'!$A57,'Raw Data'!$B$4:$B$185,0),MATCH('Data above threshold'!Q$4,'Raw Data'!$3:$3,0)-1)),"", IFERROR($J57*OFFSET('Raw Data'!$A$3,MATCH('Data above threshold'!$A57,'Raw Data'!$B$4:$B$185,0),MATCH('Data above threshold'!Q$4,'Raw Data'!$3:$3,0)-1),"NA"))</f>
        <v>2</v>
      </c>
      <c r="P57" s="103" t="n">
        <f aca="true">IF(ISBLANK(OFFSET('Raw Data'!$A$3,MATCH('Data above threshold'!$A57,'Raw Data'!$B$4:$B$185,0),MATCH('Data above threshold'!R$4,'Raw Data'!$3:$3,0)-1)),"", IFERROR($J57*OFFSET('Raw Data'!$A$3,MATCH('Data above threshold'!$A57,'Raw Data'!$B$4:$B$185,0),MATCH('Data above threshold'!R$4,'Raw Data'!$3:$3,0)-1),"NA"))</f>
        <v>2</v>
      </c>
      <c r="Q57" s="103" t="n">
        <f aca="true">IF(ISBLANK(OFFSET('Raw Data'!$A$3,MATCH('Data above threshold'!$A57,'Raw Data'!$B$4:$B$185,0),MATCH('Data above threshold'!S$4,'Raw Data'!$3:$3,0)-1)),"", IFERROR($J57*OFFSET('Raw Data'!$A$3,MATCH('Data above threshold'!$A57,'Raw Data'!$B$4:$B$185,0),MATCH('Data above threshold'!S$4,'Raw Data'!$3:$3,0)-1),"NA"))</f>
        <v>1</v>
      </c>
      <c r="R57" s="103" t="n">
        <f aca="true">IF(ISBLANK(OFFSET('Raw Data'!$A$3,MATCH('Data above threshold'!$A57,'Raw Data'!$B$4:$B$185,0),MATCH('Data above threshold'!T$4,'Raw Data'!$3:$3,0)-1)),"", IFERROR($J57*OFFSET('Raw Data'!$A$3,MATCH('Data above threshold'!$A57,'Raw Data'!$B$4:$B$185,0),MATCH('Data above threshold'!T$4,'Raw Data'!$3:$3,0)-1),"NA"))</f>
        <v>2</v>
      </c>
      <c r="S57" s="103" t="n">
        <f aca="true">IF(ISBLANK(OFFSET('Raw Data'!$A$3,MATCH('Data above threshold'!$A57,'Raw Data'!$B$4:$B$185,0),MATCH('Data above threshold'!U$4,'Raw Data'!$3:$3,0)-1)),"", IFERROR($J57*OFFSET('Raw Data'!$A$3,MATCH('Data above threshold'!$A57,'Raw Data'!$B$4:$B$185,0),MATCH('Data above threshold'!U$4,'Raw Data'!$3:$3,0)-1),"NA"))</f>
        <v>1</v>
      </c>
      <c r="T57" s="103" t="n">
        <f aca="true">IF(ISBLANK(OFFSET('Raw Data'!$A$3,MATCH('Data above threshold'!$A57,'Raw Data'!$B$4:$B$185,0),MATCH('Data above threshold'!V$4,'Raw Data'!$3:$3,0)-1)),"", IFERROR($J57*OFFSET('Raw Data'!$A$3,MATCH('Data above threshold'!$A57,'Raw Data'!$B$4:$B$185,0),MATCH('Data above threshold'!V$4,'Raw Data'!$3:$3,0)-1),"NA"))</f>
        <v>1</v>
      </c>
      <c r="U57" s="103" t="n">
        <f aca="true">IF(ISBLANK(OFFSET('Raw Data'!$A$3,MATCH('Data above threshold'!$A57,'Raw Data'!$B$4:$B$185,0),MATCH('Data above threshold'!W$4,'Raw Data'!$3:$3,0)-1)),"", IFERROR($J57*OFFSET('Raw Data'!$A$3,MATCH('Data above threshold'!$A57,'Raw Data'!$B$4:$B$185,0),MATCH('Data above threshold'!W$4,'Raw Data'!$3:$3,0)-1),"NA"))</f>
        <v>2</v>
      </c>
      <c r="V57" s="103" t="n">
        <f aca="true">IF(ISBLANK(OFFSET('Raw Data'!$A$3,MATCH('Data above threshold'!$A57,'Raw Data'!$B$4:$B$185,0),MATCH('Data above threshold'!X$4,'Raw Data'!$3:$3,0)-1)),"", IFERROR($J57*OFFSET('Raw Data'!$A$3,MATCH('Data above threshold'!$A57,'Raw Data'!$B$4:$B$185,0),MATCH('Data above threshold'!X$4,'Raw Data'!$3:$3,0)-1),"NA"))</f>
        <v>2</v>
      </c>
      <c r="W57" s="103" t="n">
        <f aca="true">IF(ISBLANK(OFFSET('Raw Data'!$A$3,MATCH('Data above threshold'!$A57,'Raw Data'!$B$4:$B$185,0),MATCH('Data above threshold'!Y$4,'Raw Data'!$3:$3,0)-1)),"", IFERROR($J57*OFFSET('Raw Data'!$A$3,MATCH('Data above threshold'!$A57,'Raw Data'!$B$4:$B$185,0),MATCH('Data above threshold'!Y$4,'Raw Data'!$3:$3,0)-1),"NA"))</f>
        <v>2</v>
      </c>
      <c r="X57" s="103" t="n">
        <f aca="true">IF(ISBLANK(OFFSET('Raw Data'!$A$3,MATCH('Data above threshold'!$A57,'Raw Data'!$B$4:$B$185,0),MATCH('Data above threshold'!Z$4,'Raw Data'!$3:$3,0)-1)),"", IFERROR($J57*OFFSET('Raw Data'!$A$3,MATCH('Data above threshold'!$A57,'Raw Data'!$B$4:$B$185,0),MATCH('Data above threshold'!Z$4,'Raw Data'!$3:$3,0)-1),"NA"))</f>
        <v>2</v>
      </c>
      <c r="Y57" s="103" t="n">
        <f aca="true">IF(ISBLANK(OFFSET('Raw Data'!$A$3,MATCH('Data above threshold'!$A57,'Raw Data'!$B$4:$B$185,0),MATCH('Data above threshold'!AA$4,'Raw Data'!$3:$3,0)-1)),"", IFERROR($J57*OFFSET('Raw Data'!$A$3,MATCH('Data above threshold'!$A57,'Raw Data'!$B$4:$B$185,0),MATCH('Data above threshold'!AA$4,'Raw Data'!$3:$3,0)-1),"NA"))</f>
        <v>2</v>
      </c>
      <c r="Z57" s="103" t="n">
        <f aca="true">IF(ISBLANK(OFFSET('Raw Data'!$A$3,MATCH('Data above threshold'!$A57,'Raw Data'!$B$4:$B$185,0),MATCH('Data above threshold'!AB$4,'Raw Data'!$3:$3,0)-1)),"", IFERROR($J57*OFFSET('Raw Data'!$A$3,MATCH('Data above threshold'!$A57,'Raw Data'!$B$4:$B$185,0),MATCH('Data above threshold'!AB$4,'Raw Data'!$3:$3,0)-1),"NA"))</f>
        <v>2</v>
      </c>
      <c r="AA57" s="103" t="n">
        <f aca="true">IF(ISBLANK(OFFSET('Raw Data'!$A$3,MATCH('Data above threshold'!$A57,'Raw Data'!$B$4:$B$185,0),MATCH('Data above threshold'!AC$4,'Raw Data'!$3:$3,0)-1)),"", IFERROR($J57*OFFSET('Raw Data'!$A$3,MATCH('Data above threshold'!$A57,'Raw Data'!$B$4:$B$185,0),MATCH('Data above threshold'!AC$4,'Raw Data'!$3:$3,0)-1),"NA"))</f>
        <v>2</v>
      </c>
      <c r="AB57" s="103" t="n">
        <f aca="true">IF(ISBLANK(OFFSET('Raw Data'!$A$3,MATCH('Data above threshold'!$A57,'Raw Data'!$B$4:$B$185,0),MATCH('Data above threshold'!AD$4,'Raw Data'!$3:$3,0)-1)),"", IFERROR($J57*OFFSET('Raw Data'!$A$3,MATCH('Data above threshold'!$A57,'Raw Data'!$B$4:$B$185,0),MATCH('Data above threshold'!AD$4,'Raw Data'!$3:$3,0)-1),"NA"))</f>
        <v>0</v>
      </c>
      <c r="AC57" s="103" t="n">
        <f aca="true">IF(ISBLANK(OFFSET('Raw Data'!$A$3,MATCH('Data above threshold'!$A57,'Raw Data'!$B$4:$B$185,0),MATCH('Data above threshold'!AE$4,'Raw Data'!$3:$3,0)-1)),"", IFERROR($J57*OFFSET('Raw Data'!$A$3,MATCH('Data above threshold'!$A57,'Raw Data'!$B$4:$B$185,0),MATCH('Data above threshold'!AE$4,'Raw Data'!$3:$3,0)-1),"NA"))</f>
        <v>2</v>
      </c>
      <c r="AD57" s="103" t="n">
        <f aca="true">IF(ISBLANK(OFFSET('Raw Data'!$A$3,MATCH('Data above threshold'!$A57,'Raw Data'!$B$4:$B$185,0),MATCH('Data above threshold'!AF$4,'Raw Data'!$3:$3,0)-1)),"", IFERROR($J57*OFFSET('Raw Data'!$A$3,MATCH('Data above threshold'!$A57,'Raw Data'!$B$4:$B$185,0),MATCH('Data above threshold'!AF$4,'Raw Data'!$3:$3,0)-1),"NA"))</f>
        <v>1</v>
      </c>
      <c r="AE57" s="103" t="n">
        <f aca="true">IF(ISBLANK(OFFSET('Raw Data'!$A$3,MATCH('Data above threshold'!$A57,'Raw Data'!$B$4:$B$185,0),MATCH('Data above threshold'!AG$4,'Raw Data'!$3:$3,0)-1)),"", IFERROR($J57*OFFSET('Raw Data'!$A$3,MATCH('Data above threshold'!$A57,'Raw Data'!$B$4:$B$185,0),MATCH('Data above threshold'!AG$4,'Raw Data'!$3:$3,0)-1),"NA"))</f>
        <v>2</v>
      </c>
      <c r="AF57" s="103" t="n">
        <f aca="true">IF(ISBLANK(OFFSET('Raw Data'!$A$3,MATCH('Data above threshold'!$A57,'Raw Data'!$B$4:$B$185,0),MATCH('Data above threshold'!AH$4,'Raw Data'!$3:$3,0)-1)),"", IFERROR($J57*OFFSET('Raw Data'!$A$3,MATCH('Data above threshold'!$A57,'Raw Data'!$B$4:$B$185,0),MATCH('Data above threshold'!AH$4,'Raw Data'!$3:$3,0)-1),"NA"))</f>
        <v>2</v>
      </c>
      <c r="AG57" s="103" t="n">
        <f aca="true">IF(ISBLANK(OFFSET('Raw Data'!$A$3,MATCH('Data above threshold'!$A57,'Raw Data'!$B$4:$B$185,0),MATCH('Data above threshold'!AI$4,'Raw Data'!$3:$3,0)-1)),"", IFERROR($J57*OFFSET('Raw Data'!$A$3,MATCH('Data above threshold'!$A57,'Raw Data'!$B$4:$B$185,0),MATCH('Data above threshold'!AI$4,'Raw Data'!$3:$3,0)-1),"NA"))</f>
        <v>1</v>
      </c>
      <c r="AH57" s="103" t="n">
        <f aca="true">IF(ISBLANK(OFFSET('Raw Data'!$A$3,MATCH('Data above threshold'!$A57,'Raw Data'!$B$4:$B$185,0),MATCH('Data above threshold'!AJ$4,'Raw Data'!$3:$3,0)-1)),"", IFERROR($J57*OFFSET('Raw Data'!$A$3,MATCH('Data above threshold'!$A57,'Raw Data'!$B$4:$B$185,0),MATCH('Data above threshold'!AJ$4,'Raw Data'!$3:$3,0)-1),"NA"))</f>
        <v>1</v>
      </c>
      <c r="AI57" s="103" t="n">
        <f aca="true">IF(ISBLANK(OFFSET('Raw Data'!$A$3,MATCH('Data above threshold'!$A57,'Raw Data'!$B$4:$B$185,0),MATCH('Data above threshold'!AK$4,'Raw Data'!$3:$3,0)-1)),"", IFERROR($J57*OFFSET('Raw Data'!$A$3,MATCH('Data above threshold'!$A57,'Raw Data'!$B$4:$B$185,0),MATCH('Data above threshold'!AK$4,'Raw Data'!$3:$3,0)-1),"NA"))</f>
        <v>1</v>
      </c>
      <c r="AJ57" s="103" t="n">
        <f aca="true">IF(ISBLANK(OFFSET('Raw Data'!$A$3,MATCH('Data above threshold'!$A57,'Raw Data'!$B$4:$B$185,0),MATCH('Data above threshold'!AL$4,'Raw Data'!$3:$3,0)-1)),"", IFERROR($J57*OFFSET('Raw Data'!$A$3,MATCH('Data above threshold'!$A57,'Raw Data'!$B$4:$B$185,0),MATCH('Data above threshold'!AL$4,'Raw Data'!$3:$3,0)-1),"NA"))</f>
        <v>2</v>
      </c>
      <c r="AK57" s="103" t="n">
        <f aca="true">IF(ISBLANK(OFFSET('Raw Data'!$A$3,MATCH('Data above threshold'!$A57,'Raw Data'!$B$4:$B$185,0),MATCH('Data above threshold'!AM$4,'Raw Data'!$3:$3,0)-1)),"", IFERROR($J57*OFFSET('Raw Data'!$A$3,MATCH('Data above threshold'!$A57,'Raw Data'!$B$4:$B$185,0),MATCH('Data above threshold'!AM$4,'Raw Data'!$3:$3,0)-1),"NA"))</f>
        <v>1</v>
      </c>
      <c r="AL57" s="103" t="n">
        <f aca="true">IF(ISBLANK(OFFSET('Raw Data'!$A$3,MATCH('Data above threshold'!$A57,'Raw Data'!$B$4:$B$185,0),MATCH('Data above threshold'!AN$4,'Raw Data'!$3:$3,0)-1)),"", IFERROR($J57*OFFSET('Raw Data'!$A$3,MATCH('Data above threshold'!$A57,'Raw Data'!$B$4:$B$185,0),MATCH('Data above threshold'!AN$4,'Raw Data'!$3:$3,0)-1),"NA"))</f>
        <v>1</v>
      </c>
      <c r="AM57" s="103" t="n">
        <f aca="true">IF(ISBLANK(OFFSET('Raw Data'!$A$3,MATCH('Data above threshold'!$A57,'Raw Data'!$B$4:$B$185,0),MATCH('Data above threshold'!AO$4,'Raw Data'!$3:$3,0)-1)),"", IFERROR($J57*OFFSET('Raw Data'!$A$3,MATCH('Data above threshold'!$A57,'Raw Data'!$B$4:$B$185,0),MATCH('Data above threshold'!AO$4,'Raw Data'!$3:$3,0)-1),"NA"))</f>
        <v>2</v>
      </c>
      <c r="AN57" s="103" t="n">
        <f aca="true">IF(ISBLANK(OFFSET('Raw Data'!$A$3,MATCH('Data above threshold'!$A57,'Raw Data'!$B$4:$B$185,0),MATCH('Data above threshold'!AP$4,'Raw Data'!$3:$3,0)-1)),"", IFERROR($J57*OFFSET('Raw Data'!$A$3,MATCH('Data above threshold'!$A57,'Raw Data'!$B$4:$B$185,0),MATCH('Data above threshold'!AP$4,'Raw Data'!$3:$3,0)-1),"NA"))</f>
        <v>2</v>
      </c>
      <c r="AO57" s="103" t="n">
        <f aca="true">IF(ISBLANK(OFFSET('Raw Data'!$A$3,MATCH('Data above threshold'!$A57,'Raw Data'!$B$4:$B$185,0),MATCH('Data above threshold'!AQ$4,'Raw Data'!$3:$3,0)-1)),"", IFERROR($J57*OFFSET('Raw Data'!$A$3,MATCH('Data above threshold'!$A57,'Raw Data'!$B$4:$B$185,0),MATCH('Data above threshold'!AQ$4,'Raw Data'!$3:$3,0)-1),"NA"))</f>
        <v>2</v>
      </c>
      <c r="AP57" s="103" t="n">
        <f aca="true">IF(ISBLANK(OFFSET('Raw Data'!$A$3,MATCH('Data above threshold'!$A57,'Raw Data'!$B$4:$B$185,0),MATCH('Data above threshold'!AR$4,'Raw Data'!$3:$3,0)-1)),"", IFERROR($J57*OFFSET('Raw Data'!$A$3,MATCH('Data above threshold'!$A57,'Raw Data'!$B$4:$B$185,0),MATCH('Data above threshold'!AR$4,'Raw Data'!$3:$3,0)-1),"NA"))</f>
        <v>0</v>
      </c>
      <c r="AQ57" s="103" t="n">
        <f aca="true">IF(ISBLANK(OFFSET('Raw Data'!$A$3,MATCH('Data above threshold'!$A57,'Raw Data'!$B$4:$B$185,0),MATCH('Data above threshold'!AS$4,'Raw Data'!$3:$3,0)-1)),"", IFERROR($J57*OFFSET('Raw Data'!$A$3,MATCH('Data above threshold'!$A57,'Raw Data'!$B$4:$B$185,0),MATCH('Data above threshold'!AS$4,'Raw Data'!$3:$3,0)-1),"NA"))</f>
        <v>2</v>
      </c>
      <c r="AR57" s="103" t="n">
        <f aca="true">IF(ISBLANK(OFFSET('Raw Data'!$A$3,MATCH('Data above threshold'!$A57,'Raw Data'!$B$4:$B$185,0),MATCH('Data above threshold'!AT$4,'Raw Data'!$3:$3,0)-1)),"", IFERROR($J57*OFFSET('Raw Data'!$A$3,MATCH('Data above threshold'!$A57,'Raw Data'!$B$4:$B$185,0),MATCH('Data above threshold'!AT$4,'Raw Data'!$3:$3,0)-1),"NA"))</f>
        <v>0</v>
      </c>
      <c r="AS57" s="103" t="n">
        <f aca="true">IF(ISBLANK(OFFSET('Raw Data'!$A$3,MATCH('Data above threshold'!$A57,'Raw Data'!$B$4:$B$185,0),MATCH('Data above threshold'!AU$4,'Raw Data'!$3:$3,0)-1)),"", IFERROR($J57*OFFSET('Raw Data'!$A$3,MATCH('Data above threshold'!$A57,'Raw Data'!$B$4:$B$185,0),MATCH('Data above threshold'!AU$4,'Raw Data'!$3:$3,0)-1),"NA"))</f>
        <v>1</v>
      </c>
      <c r="AT57" s="103" t="n">
        <f aca="true">IF(ISBLANK(OFFSET('Raw Data'!$A$3,MATCH('Data above threshold'!$A57,'Raw Data'!$B$4:$B$185,0),MATCH('Data above threshold'!AV$4,'Raw Data'!$3:$3,0)-1)),"", IFERROR($J57*OFFSET('Raw Data'!$A$3,MATCH('Data above threshold'!$A57,'Raw Data'!$B$4:$B$185,0),MATCH('Data above threshold'!AV$4,'Raw Data'!$3:$3,0)-1),"NA"))</f>
        <v>2</v>
      </c>
      <c r="AU57" s="103" t="n">
        <f aca="true">IF(ISBLANK(OFFSET('Raw Data'!$A$3,MATCH('Data above threshold'!$A57,'Raw Data'!$B$4:$B$185,0),MATCH('Data above threshold'!AW$4,'Raw Data'!$3:$3,0)-1)),"", IFERROR($J57*OFFSET('Raw Data'!$A$3,MATCH('Data above threshold'!$A57,'Raw Data'!$B$4:$B$185,0),MATCH('Data above threshold'!AW$4,'Raw Data'!$3:$3,0)-1),"NA"))</f>
        <v>2</v>
      </c>
      <c r="AV57" s="103" t="n">
        <f aca="true">IF(ISBLANK(OFFSET('Raw Data'!$A$3,MATCH('Data above threshold'!$A57,'Raw Data'!$B$4:$B$185,0),MATCH('Data above threshold'!AX$4,'Raw Data'!$3:$3,0)-1)),"", IFERROR($J57*OFFSET('Raw Data'!$A$3,MATCH('Data above threshold'!$A57,'Raw Data'!$B$4:$B$185,0),MATCH('Data above threshold'!AX$4,'Raw Data'!$3:$3,0)-1),"NA"))</f>
        <v>0</v>
      </c>
      <c r="AW57" s="103" t="n">
        <f aca="true">IF(ISBLANK(OFFSET('Raw Data'!$A$3,MATCH('Data above threshold'!$A57,'Raw Data'!$B$4:$B$185,0),MATCH('Data above threshold'!AY$4,'Raw Data'!$3:$3,0)-1)),"", IFERROR($J57*OFFSET('Raw Data'!$A$3,MATCH('Data above threshold'!$A57,'Raw Data'!$B$4:$B$185,0),MATCH('Data above threshold'!AY$4,'Raw Data'!$3:$3,0)-1),"NA"))</f>
        <v>2</v>
      </c>
      <c r="AX57" s="103" t="n">
        <f aca="true">IF(ISBLANK(OFFSET('Raw Data'!$A$3,MATCH('Data above threshold'!$A57,'Raw Data'!$B$4:$B$185,0),MATCH('Data above threshold'!AZ$4,'Raw Data'!$3:$3,0)-1)),"", IFERROR($J57*OFFSET('Raw Data'!$A$3,MATCH('Data above threshold'!$A57,'Raw Data'!$B$4:$B$185,0),MATCH('Data above threshold'!AZ$4,'Raw Data'!$3:$3,0)-1),"NA"))</f>
        <v>2</v>
      </c>
      <c r="AY57" s="103" t="n">
        <f aca="true">IF(ISBLANK(OFFSET('Raw Data'!$A$3,MATCH('Data above threshold'!$A57,'Raw Data'!$B$4:$B$185,0),MATCH('Data above threshold'!BA$4,'Raw Data'!$3:$3,0)-1)),"", IFERROR($J57*OFFSET('Raw Data'!$A$3,MATCH('Data above threshold'!$A57,'Raw Data'!$B$4:$B$185,0),MATCH('Data above threshold'!BA$4,'Raw Data'!$3:$3,0)-1),"NA"))</f>
        <v>2</v>
      </c>
      <c r="AZ57" s="103" t="n">
        <f aca="true">IF(ISBLANK(OFFSET('Raw Data'!$A$3,MATCH('Data above threshold'!$A57,'Raw Data'!$B$4:$B$185,0),MATCH('Data above threshold'!BB$4,'Raw Data'!$3:$3,0)-1)),"", IFERROR($J57*OFFSET('Raw Data'!$A$3,MATCH('Data above threshold'!$A57,'Raw Data'!$B$4:$B$185,0),MATCH('Data above threshold'!BB$4,'Raw Data'!$3:$3,0)-1),"NA"))</f>
        <v>1</v>
      </c>
      <c r="BA57" s="103" t="n">
        <f aca="true">IF(ISBLANK(OFFSET('Raw Data'!$A$3,MATCH('Data above threshold'!$A57,'Raw Data'!$B$4:$B$185,0),MATCH('Data above threshold'!BC$4,'Raw Data'!$3:$3,0)-1)),"", IFERROR($J57*OFFSET('Raw Data'!$A$3,MATCH('Data above threshold'!$A57,'Raw Data'!$B$4:$B$185,0),MATCH('Data above threshold'!BC$4,'Raw Data'!$3:$3,0)-1),"NA"))</f>
        <v>2</v>
      </c>
      <c r="BB57" s="103" t="n">
        <f aca="true">IF(ISBLANK(OFFSET('Raw Data'!$A$3,MATCH('Data above threshold'!$A57,'Raw Data'!$B$4:$B$185,0),MATCH('Data above threshold'!BD$4,'Raw Data'!$3:$3,0)-1)),"", IFERROR($J57*OFFSET('Raw Data'!$A$3,MATCH('Data above threshold'!$A57,'Raw Data'!$B$4:$B$185,0),MATCH('Data above threshold'!BD$4,'Raw Data'!$3:$3,0)-1),"NA"))</f>
        <v>1</v>
      </c>
      <c r="BC57" s="103" t="n">
        <f aca="true">IF(ISBLANK(OFFSET('Raw Data'!$A$3,MATCH('Data above threshold'!$A57,'Raw Data'!$B$4:$B$185,0),MATCH('Data above threshold'!BE$4,'Raw Data'!$3:$3,0)-1)),"", IFERROR($J57*OFFSET('Raw Data'!$A$3,MATCH('Data above threshold'!$A57,'Raw Data'!$B$4:$B$185,0),MATCH('Data above threshold'!BE$4,'Raw Data'!$3:$3,0)-1),"NA"))</f>
        <v>1</v>
      </c>
      <c r="BD57" s="103" t="n">
        <f aca="true">IF(ISBLANK(OFFSET('Raw Data'!$A$3,MATCH('Data above threshold'!$A57,'Raw Data'!$B$4:$B$185,0),MATCH('Data above threshold'!BF$4,'Raw Data'!$3:$3,0)-1)),"", IFERROR($J57*OFFSET('Raw Data'!$A$3,MATCH('Data above threshold'!$A57,'Raw Data'!$B$4:$B$185,0),MATCH('Data above threshold'!BF$4,'Raw Data'!$3:$3,0)-1),"NA"))</f>
        <v>2</v>
      </c>
      <c r="BE57" s="103" t="n">
        <f aca="true">IF(ISBLANK(OFFSET('Raw Data'!$A$3,MATCH('Data above threshold'!$A57,'Raw Data'!$B$4:$B$185,0),MATCH('Data above threshold'!BG$4,'Raw Data'!$3:$3,0)-1)),"", IFERROR($J57*OFFSET('Raw Data'!$A$3,MATCH('Data above threshold'!$A57,'Raw Data'!$B$4:$B$185,0),MATCH('Data above threshold'!BG$4,'Raw Data'!$3:$3,0)-1),"NA"))</f>
        <v>1</v>
      </c>
      <c r="BF57" s="103" t="n">
        <f aca="true">IF(ISBLANK(OFFSET('Raw Data'!$A$3,MATCH('Data above threshold'!$A57,'Raw Data'!$B$4:$B$185,0),MATCH('Data above threshold'!BH$4,'Raw Data'!$3:$3,0)-1)),"", IFERROR($J57*OFFSET('Raw Data'!$A$3,MATCH('Data above threshold'!$A57,'Raw Data'!$B$4:$B$185,0),MATCH('Data above threshold'!BH$4,'Raw Data'!$3:$3,0)-1),"NA"))</f>
        <v>1</v>
      </c>
      <c r="BG57" s="103" t="n">
        <f aca="true">IF(ISBLANK(OFFSET('Raw Data'!$A$3,MATCH('Data above threshold'!$A57,'Raw Data'!$B$4:$B$185,0),MATCH('Data above threshold'!BI$4,'Raw Data'!$3:$3,0)-1)),"", IFERROR($J57*OFFSET('Raw Data'!$A$3,MATCH('Data above threshold'!$A57,'Raw Data'!$B$4:$B$185,0),MATCH('Data above threshold'!BI$4,'Raw Data'!$3:$3,0)-1),"NA"))</f>
        <v>1</v>
      </c>
      <c r="BH57" s="103" t="n">
        <f aca="true">IF(ISBLANK(OFFSET('Raw Data'!$A$3,MATCH('Data above threshold'!$A57,'Raw Data'!$B$4:$B$185,0),MATCH('Data above threshold'!BJ$4,'Raw Data'!$3:$3,0)-1)),"", IFERROR($J57*OFFSET('Raw Data'!$A$3,MATCH('Data above threshold'!$A57,'Raw Data'!$B$4:$B$185,0),MATCH('Data above threshold'!BJ$4,'Raw Data'!$3:$3,0)-1),"NA"))</f>
        <v>2</v>
      </c>
      <c r="BI57" s="103" t="n">
        <f aca="true">IF(ISBLANK(OFFSET('Raw Data'!$A$3,MATCH('Data above threshold'!$A57,'Raw Data'!$B$4:$B$185,0),MATCH('Data above threshold'!BK$4,'Raw Data'!$3:$3,0)-1)),"", IFERROR($J57*OFFSET('Raw Data'!$A$3,MATCH('Data above threshold'!$A57,'Raw Data'!$B$4:$B$185,0),MATCH('Data above threshold'!BK$4,'Raw Data'!$3:$3,0)-1),"NA"))</f>
        <v>2</v>
      </c>
      <c r="BJ57" s="103" t="n">
        <f aca="true">IF(ISBLANK(OFFSET('Raw Data'!$A$3,MATCH('Data above threshold'!$A57,'Raw Data'!$B$4:$B$185,0),MATCH('Data above threshold'!BL$4,'Raw Data'!$3:$3,0)-1)),"", IFERROR($J57*OFFSET('Raw Data'!$A$3,MATCH('Data above threshold'!$A57,'Raw Data'!$B$4:$B$185,0),MATCH('Data above threshold'!BL$4,'Raw Data'!$3:$3,0)-1),"NA"))</f>
        <v>1</v>
      </c>
      <c r="BK57" s="103" t="n">
        <f aca="true">IF(ISBLANK(OFFSET('Raw Data'!$A$3,MATCH('Data above threshold'!$A57,'Raw Data'!$B$4:$B$185,0),MATCH('Data above threshold'!BM$4,'Raw Data'!$3:$3,0)-1)),"", IFERROR($J57*OFFSET('Raw Data'!$A$3,MATCH('Data above threshold'!$A57,'Raw Data'!$B$4:$B$185,0),MATCH('Data above threshold'!BM$4,'Raw Data'!$3:$3,0)-1),"NA"))</f>
        <v>1</v>
      </c>
      <c r="BL57" s="103" t="n">
        <f aca="true">IF(ISBLANK(OFFSET('Raw Data'!$A$3,MATCH('Data above threshold'!$A57,'Raw Data'!$B$4:$B$185,0),MATCH('Data above threshold'!BN$4,'Raw Data'!$3:$3,0)-1)),"", IFERROR($J57*OFFSET('Raw Data'!$A$3,MATCH('Data above threshold'!$A57,'Raw Data'!$B$4:$B$185,0),MATCH('Data above threshold'!BN$4,'Raw Data'!$3:$3,0)-1),"NA"))</f>
        <v>1</v>
      </c>
      <c r="BM57" s="103" t="n">
        <f aca="true">IF(ISBLANK(OFFSET('Raw Data'!$A$3,MATCH('Data above threshold'!$A57,'Raw Data'!$B$4:$B$185,0),MATCH('Data above threshold'!BO$4,'Raw Data'!$3:$3,0)-1)),"", IFERROR($J57*OFFSET('Raw Data'!$A$3,MATCH('Data above threshold'!$A57,'Raw Data'!$B$4:$B$185,0),MATCH('Data above threshold'!BO$4,'Raw Data'!$3:$3,0)-1),"NA"))</f>
        <v>2</v>
      </c>
      <c r="BN57" s="103" t="n">
        <f aca="true">IF(ISBLANK(OFFSET('Raw Data'!$A$3,MATCH('Data above threshold'!$A57,'Raw Data'!$B$4:$B$185,0),MATCH('Data above threshold'!BP$4,'Raw Data'!$3:$3,0)-1)),"", IFERROR($J57*OFFSET('Raw Data'!$A$3,MATCH('Data above threshold'!$A57,'Raw Data'!$B$4:$B$185,0),MATCH('Data above threshold'!BP$4,'Raw Data'!$3:$3,0)-1),"NA"))</f>
        <v>2</v>
      </c>
      <c r="BO57" s="103" t="n">
        <f aca="true">IF(ISBLANK(OFFSET('Raw Data'!$A$3,MATCH('Data above threshold'!$A57,'Raw Data'!$B$4:$B$185,0),MATCH('Data above threshold'!BQ$4,'Raw Data'!$3:$3,0)-1)),"", IFERROR($J57*OFFSET('Raw Data'!$A$3,MATCH('Data above threshold'!$A57,'Raw Data'!$B$4:$B$185,0),MATCH('Data above threshold'!BQ$4,'Raw Data'!$3:$3,0)-1),"NA"))</f>
        <v>2</v>
      </c>
      <c r="BP57" s="103" t="n">
        <f aca="true">IF(ISBLANK(OFFSET('Raw Data'!$A$3,MATCH('Data above threshold'!$A57,'Raw Data'!$B$4:$B$185,0),MATCH('Data above threshold'!BR$4,'Raw Data'!$3:$3,0)-1)),"", IFERROR($J57*OFFSET('Raw Data'!$A$3,MATCH('Data above threshold'!$A57,'Raw Data'!$B$4:$B$185,0),MATCH('Data above threshold'!BR$4,'Raw Data'!$3:$3,0)-1),"NA"))</f>
        <v>1</v>
      </c>
      <c r="BQ57" s="103" t="n">
        <f aca="true">IF(ISBLANK(OFFSET('Raw Data'!$A$3,MATCH('Data above threshold'!$A57,'Raw Data'!$B$4:$B$185,0),MATCH('Data above threshold'!BS$4,'Raw Data'!$3:$3,0)-1)),"", IFERROR($J57*OFFSET('Raw Data'!$A$3,MATCH('Data above threshold'!$A57,'Raw Data'!$B$4:$B$185,0),MATCH('Data above threshold'!BS$4,'Raw Data'!$3:$3,0)-1),"NA"))</f>
        <v>2</v>
      </c>
      <c r="BR57" s="103" t="n">
        <f aca="true">IF(ISBLANK(OFFSET('Raw Data'!$A$3,MATCH('Data above threshold'!$A57,'Raw Data'!$B$4:$B$185,0),MATCH('Data above threshold'!BT$4,'Raw Data'!$3:$3,0)-1)),"", IFERROR($J57*OFFSET('Raw Data'!$A$3,MATCH('Data above threshold'!$A57,'Raw Data'!$B$4:$B$185,0),MATCH('Data above threshold'!BT$4,'Raw Data'!$3:$3,0)-1),"NA"))</f>
        <v>2</v>
      </c>
      <c r="BS57" s="103" t="n">
        <f aca="true">IF(ISBLANK(OFFSET('Raw Data'!$A$3,MATCH('Data above threshold'!$A57,'Raw Data'!$B$4:$B$185,0),MATCH('Data above threshold'!BU$4,'Raw Data'!$3:$3,0)-1)),"", IFERROR($J57*OFFSET('Raw Data'!$A$3,MATCH('Data above threshold'!$A57,'Raw Data'!$B$4:$B$185,0),MATCH('Data above threshold'!BU$4,'Raw Data'!$3:$3,0)-1),"NA"))</f>
        <v>2</v>
      </c>
      <c r="BT57" s="103" t="n">
        <f aca="true">IF(ISBLANK(OFFSET('Raw Data'!$A$3,MATCH('Data above threshold'!$A57,'Raw Data'!$B$4:$B$185,0),MATCH('Data above threshold'!BV$4,'Raw Data'!$3:$3,0)-1)),"", IFERROR($J57*OFFSET('Raw Data'!$A$3,MATCH('Data above threshold'!$A57,'Raw Data'!$B$4:$B$185,0),MATCH('Data above threshold'!BV$4,'Raw Data'!$3:$3,0)-1),"NA"))</f>
        <v>1</v>
      </c>
      <c r="BU57" s="103" t="n">
        <f aca="true">IF(ISBLANK(OFFSET('Raw Data'!$A$3,MATCH('Data above threshold'!$A57,'Raw Data'!$B$4:$B$185,0),MATCH('Data above threshold'!BW$4,'Raw Data'!$3:$3,0)-1)),"", IFERROR($J57*OFFSET('Raw Data'!$A$3,MATCH('Data above threshold'!$A57,'Raw Data'!$B$4:$B$185,0),MATCH('Data above threshold'!BW$4,'Raw Data'!$3:$3,0)-1),"NA"))</f>
        <v>1</v>
      </c>
      <c r="BV57" s="103" t="n">
        <f aca="true">IF(ISBLANK(OFFSET('Raw Data'!$A$3,MATCH('Data above threshold'!$A57,'Raw Data'!$B$4:$B$185,0),MATCH('Data above threshold'!BX$4,'Raw Data'!$3:$3,0)-1)),"", IFERROR($J57*OFFSET('Raw Data'!$A$3,MATCH('Data above threshold'!$A57,'Raw Data'!$B$4:$B$185,0),MATCH('Data above threshold'!BX$4,'Raw Data'!$3:$3,0)-1),"NA"))</f>
        <v>2</v>
      </c>
      <c r="BW57" s="103" t="n">
        <f aca="true">IF(ISBLANK(OFFSET('Raw Data'!$A$3,MATCH('Data above threshold'!$A57,'Raw Data'!$B$4:$B$185,0),MATCH('Data above threshold'!BY$4,'Raw Data'!$3:$3,0)-1)),"", IFERROR($J57*OFFSET('Raw Data'!$A$3,MATCH('Data above threshold'!$A57,'Raw Data'!$B$4:$B$185,0),MATCH('Data above threshold'!BY$4,'Raw Data'!$3:$3,0)-1),"NA"))</f>
        <v>1</v>
      </c>
      <c r="BX57" s="103" t="n">
        <f aca="true">IF(ISBLANK(OFFSET('Raw Data'!$A$3,MATCH('Data above threshold'!$A57,'Raw Data'!$B$4:$B$185,0),MATCH('Data above threshold'!BZ$4,'Raw Data'!$3:$3,0)-1)),"", IFERROR($J57*OFFSET('Raw Data'!$A$3,MATCH('Data above threshold'!$A57,'Raw Data'!$B$4:$B$185,0),MATCH('Data above threshold'!BZ$4,'Raw Data'!$3:$3,0)-1),"NA"))</f>
        <v>2</v>
      </c>
      <c r="BY57" s="103" t="n">
        <f aca="true">IF(ISBLANK(OFFSET('Raw Data'!$A$3,MATCH('Data above threshold'!$A57,'Raw Data'!$B$4:$B$185,0),MATCH('Data above threshold'!CA$4,'Raw Data'!$3:$3,0)-1)),"", IFERROR($J57*OFFSET('Raw Data'!$A$3,MATCH('Data above threshold'!$A57,'Raw Data'!$B$4:$B$185,0),MATCH('Data above threshold'!CA$4,'Raw Data'!$3:$3,0)-1),"NA"))</f>
        <v>1</v>
      </c>
      <c r="BZ57" s="103" t="n">
        <f aca="true">IF(ISBLANK(OFFSET('Raw Data'!$A$3,MATCH('Data above threshold'!$A57,'Raw Data'!$B$4:$B$185,0),MATCH('Data above threshold'!CB$4,'Raw Data'!$3:$3,0)-1)),"", IFERROR($J57*OFFSET('Raw Data'!$A$3,MATCH('Data above threshold'!$A57,'Raw Data'!$B$4:$B$185,0),MATCH('Data above threshold'!CB$4,'Raw Data'!$3:$3,0)-1),"NA"))</f>
        <v>1</v>
      </c>
      <c r="CA57" s="103" t="n">
        <f aca="true">IF(ISBLANK(OFFSET('Raw Data'!$A$3,MATCH('Data above threshold'!$A57,'Raw Data'!$B$4:$B$185,0),MATCH('Data above threshold'!CC$4,'Raw Data'!$3:$3,0)-1)),"", IFERROR($J57*OFFSET('Raw Data'!$A$3,MATCH('Data above threshold'!$A57,'Raw Data'!$B$4:$B$185,0),MATCH('Data above threshold'!CC$4,'Raw Data'!$3:$3,0)-1),"NA"))</f>
        <v>1</v>
      </c>
      <c r="CB57" s="103" t="n">
        <f aca="true">IF(ISBLANK(OFFSET('Raw Data'!$A$3,MATCH('Data above threshold'!$A57,'Raw Data'!$B$4:$B$185,0),MATCH('Data above threshold'!CD$4,'Raw Data'!$3:$3,0)-1)),"", IFERROR($J57*OFFSET('Raw Data'!$A$3,MATCH('Data above threshold'!$A57,'Raw Data'!$B$4:$B$185,0),MATCH('Data above threshold'!CD$4,'Raw Data'!$3:$3,0)-1),"NA"))</f>
        <v>2</v>
      </c>
      <c r="CC57" s="103" t="n">
        <f aca="true">IF(ISBLANK(OFFSET('Raw Data'!$A$3,MATCH('Data above threshold'!$A57,'Raw Data'!$B$4:$B$185,0),MATCH('Data above threshold'!CE$4,'Raw Data'!$3:$3,0)-1)),"", IFERROR($J57*OFFSET('Raw Data'!$A$3,MATCH('Data above threshold'!$A57,'Raw Data'!$B$4:$B$185,0),MATCH('Data above threshold'!CE$4,'Raw Data'!$3:$3,0)-1),"NA"))</f>
        <v>1</v>
      </c>
      <c r="CD57" s="103" t="n">
        <f aca="true">IF(ISBLANK(OFFSET('Raw Data'!$A$3,MATCH('Data above threshold'!$A57,'Raw Data'!$B$4:$B$185,0),MATCH('Data above threshold'!CF$4,'Raw Data'!$3:$3,0)-1)),"", IFERROR($J57*OFFSET('Raw Data'!$A$3,MATCH('Data above threshold'!$A57,'Raw Data'!$B$4:$B$185,0),MATCH('Data above threshold'!CF$4,'Raw Data'!$3:$3,0)-1),"NA"))</f>
        <v>1</v>
      </c>
      <c r="CE57" s="103" t="n">
        <f aca="true">IF(ISBLANK(OFFSET('Raw Data'!$A$3,MATCH('Data above threshold'!$A57,'Raw Data'!$B$4:$B$185,0),MATCH('Data above threshold'!CG$4,'Raw Data'!$3:$3,0)-1)),"", IFERROR($J57*OFFSET('Raw Data'!$A$3,MATCH('Data above threshold'!$A57,'Raw Data'!$B$4:$B$185,0),MATCH('Data above threshold'!CG$4,'Raw Data'!$3:$3,0)-1),"NA"))</f>
        <v>1</v>
      </c>
      <c r="CF57" s="103" t="n">
        <f aca="true">IF(ISBLANK(OFFSET('Raw Data'!$A$3,MATCH('Data above threshold'!$A57,'Raw Data'!$B$4:$B$185,0),MATCH('Data above threshold'!CH$4,'Raw Data'!$3:$3,0)-1)),"", IFERROR($J57*OFFSET('Raw Data'!$A$3,MATCH('Data above threshold'!$A57,'Raw Data'!$B$4:$B$185,0),MATCH('Data above threshold'!CH$4,'Raw Data'!$3:$3,0)-1),"NA"))</f>
        <v>2</v>
      </c>
      <c r="CG57" s="103" t="n">
        <f aca="true">IF(ISBLANK(OFFSET('Raw Data'!$A$3,MATCH('Data above threshold'!$A57,'Raw Data'!$B$4:$B$185,0),MATCH('Data above threshold'!CI$4,'Raw Data'!$3:$3,0)-1)),"", IFERROR($J57*OFFSET('Raw Data'!$A$3,MATCH('Data above threshold'!$A57,'Raw Data'!$B$4:$B$185,0),MATCH('Data above threshold'!CI$4,'Raw Data'!$3:$3,0)-1),"NA"))</f>
        <v>1</v>
      </c>
      <c r="CH57" s="103" t="n">
        <f aca="true">IF(ISBLANK(OFFSET('Raw Data'!$A$3,MATCH('Data above threshold'!$A57,'Raw Data'!$B$4:$B$185,0),MATCH('Data above threshold'!CJ$4,'Raw Data'!$3:$3,0)-1)),"", IFERROR($J57*OFFSET('Raw Data'!$A$3,MATCH('Data above threshold'!$A57,'Raw Data'!$B$4:$B$185,0),MATCH('Data above threshold'!CJ$4,'Raw Data'!$3:$3,0)-1),"NA"))</f>
        <v>0</v>
      </c>
      <c r="CI57" s="103" t="n">
        <f aca="true">IF(ISBLANK(OFFSET('Raw Data'!$A$3,MATCH('Data above threshold'!$A57,'Raw Data'!$B$4:$B$185,0),MATCH('Data above threshold'!CK$4,'Raw Data'!$3:$3,0)-1)),"", IFERROR($J57*OFFSET('Raw Data'!$A$3,MATCH('Data above threshold'!$A57,'Raw Data'!$B$4:$B$185,0),MATCH('Data above threshold'!CK$4,'Raw Data'!$3:$3,0)-1),"NA"))</f>
        <v>1</v>
      </c>
      <c r="CJ57" s="103" t="n">
        <f aca="true">IF(ISBLANK(OFFSET('Raw Data'!$A$3,MATCH('Data above threshold'!$A57,'Raw Data'!$B$4:$B$185,0),MATCH('Data above threshold'!CL$4,'Raw Data'!$3:$3,0)-1)),"", IFERROR($J57*OFFSET('Raw Data'!$A$3,MATCH('Data above threshold'!$A57,'Raw Data'!$B$4:$B$185,0),MATCH('Data above threshold'!CL$4,'Raw Data'!$3:$3,0)-1),"NA"))</f>
        <v>2</v>
      </c>
      <c r="CK57" s="103" t="n">
        <f aca="true">IF(ISBLANK(OFFSET('Raw Data'!$A$3,MATCH('Data above threshold'!$A57,'Raw Data'!$B$4:$B$185,0),MATCH('Data above threshold'!CM$4,'Raw Data'!$3:$3,0)-1)),"", IFERROR($J57*OFFSET('Raw Data'!$A$3,MATCH('Data above threshold'!$A57,'Raw Data'!$B$4:$B$185,0),MATCH('Data above threshold'!CM$4,'Raw Data'!$3:$3,0)-1),"NA"))</f>
        <v>2</v>
      </c>
      <c r="CL57" s="103" t="n">
        <f aca="true">IF(ISBLANK(OFFSET('Raw Data'!$A$3,MATCH('Data above threshold'!$A57,'Raw Data'!$B$4:$B$185,0),MATCH('Data above threshold'!CN$4,'Raw Data'!$3:$3,0)-1)),"", IFERROR($J57*OFFSET('Raw Data'!$A$3,MATCH('Data above threshold'!$A57,'Raw Data'!$B$4:$B$185,0),MATCH('Data above threshold'!CN$4,'Raw Data'!$3:$3,0)-1),"NA"))</f>
        <v>2</v>
      </c>
      <c r="CM57" s="103" t="n">
        <f aca="true">IF(ISBLANK(OFFSET('Raw Data'!$A$3,MATCH('Data above threshold'!$A57,'Raw Data'!$B$4:$B$185,0),MATCH('Data above threshold'!CO$4,'Raw Data'!$3:$3,0)-1)),"", IFERROR($J57*OFFSET('Raw Data'!$A$3,MATCH('Data above threshold'!$A57,'Raw Data'!$B$4:$B$185,0),MATCH('Data above threshold'!CO$4,'Raw Data'!$3:$3,0)-1),"NA"))</f>
        <v>1</v>
      </c>
      <c r="CN57" s="103" t="n">
        <f aca="true">IF(ISBLANK(OFFSET('Raw Data'!$A$3,MATCH('Data above threshold'!$A57,'Raw Data'!$B$4:$B$185,0),MATCH('Data above threshold'!CP$4,'Raw Data'!$3:$3,0)-1)),"", IFERROR($J57*OFFSET('Raw Data'!$A$3,MATCH('Data above threshold'!$A57,'Raw Data'!$B$4:$B$185,0),MATCH('Data above threshold'!CP$4,'Raw Data'!$3:$3,0)-1),"NA"))</f>
        <v>0</v>
      </c>
      <c r="CO57" s="103" t="n">
        <f aca="true">IF(ISBLANK(OFFSET('Raw Data'!$A$3,MATCH('Data above threshold'!$A57,'Raw Data'!$B$4:$B$185,0),MATCH('Data above threshold'!CQ$4,'Raw Data'!$3:$3,0)-1)),"", IFERROR($J57*OFFSET('Raw Data'!$A$3,MATCH('Data above threshold'!$A57,'Raw Data'!$B$4:$B$185,0),MATCH('Data above threshold'!CQ$4,'Raw Data'!$3:$3,0)-1),"NA"))</f>
        <v>1</v>
      </c>
      <c r="CP57" s="103" t="n">
        <f aca="true">IF(ISBLANK(OFFSET('Raw Data'!$A$3,MATCH('Data above threshold'!$A57,'Raw Data'!$B$4:$B$185,0),MATCH('Data above threshold'!CR$4,'Raw Data'!$3:$3,0)-1)),"", IFERROR($J57*OFFSET('Raw Data'!$A$3,MATCH('Data above threshold'!$A57,'Raw Data'!$B$4:$B$185,0),MATCH('Data above threshold'!CR$4,'Raw Data'!$3:$3,0)-1),"NA"))</f>
        <v>2</v>
      </c>
    </row>
    <row r="58" s="103" customFormat="true" ht="15.5" hidden="false" customHeight="false" outlineLevel="0" collapsed="false">
      <c r="A58" s="107" t="n">
        <v>2223</v>
      </c>
      <c r="B58" s="107" t="n">
        <v>4</v>
      </c>
      <c r="C58" s="103" t="str">
        <f aca="true">IF(ISBLANK(OFFSET('Raw Data'!$A$3,MATCH($A58,'Raw Data'!$B$4:$B$185,0),MATCH(C$4,'Raw Data'!$3:$3,0)-1)),"",OFFSET('Raw Data'!$A$3,MATCH($A58,'Raw Data'!$B$4:$B$185,0),MATCH(C$4,'Raw Data'!$3:$3,0)-1))</f>
        <v/>
      </c>
      <c r="D58" s="103" t="str">
        <f aca="true">IF(ISBLANK(OFFSET('Raw Data'!$A$3,MATCH($A58,'Raw Data'!$B$4:$B$185,0),MATCH(D$4,'Raw Data'!$3:$3,0)-1)),"",OFFSET('Raw Data'!$A$3,MATCH($A58,'Raw Data'!$B$4:$B$185,0),MATCH(D$4,'Raw Data'!$3:$3,0)-1))</f>
        <v>Levels of participation in ISO's committee on safety as toys (proxy for product safety) </v>
      </c>
      <c r="E58" s="103" t="str">
        <f aca="true">IF(ISBLANK(OFFSET('Raw Data'!$A$3,MATCH($A58,'Raw Data'!$B$4:$B$185,0),MATCH(E$4,'Raw Data'!$3:$3,0)-1)),"",OFFSET('Raw Data'!$A$3,MATCH($A58,'Raw Data'!$B$4:$B$185,0),MATCH(E$4,'Raw Data'!$3:$3,0)-1))</f>
        <v/>
      </c>
      <c r="F58" s="103" t="str">
        <f aca="true">IF(ISBLANK(OFFSET('Raw Data'!$A$3,MATCH($A58,'Raw Data'!$B$4:$B$185,0),MATCH(F$4,'Raw Data'!$3:$3,0)-1)),"",OFFSET('Raw Data'!$A$3,MATCH($A58,'Raw Data'!$B$4:$B$185,0),MATCH(F$4,'Raw Data'!$3:$3,0)-1))</f>
        <v/>
      </c>
      <c r="G58" s="103" t="s">
        <v>217</v>
      </c>
      <c r="H58" s="103" t="str">
        <f aca="true">IF(ISBLANK(OFFSET('Raw Data'!$A$3,MATCH($A58,'Raw Data'!$B$4:$B$185,0),MATCH(H$4,'Raw Data'!$3:$3,0)-1)),"",OFFSET('Raw Data'!$A$3,MATCH($A58,'Raw Data'!$B$4:$B$185,0),MATCH(H$4,'Raw Data'!$3:$3,0)-1))</f>
        <v>2 = Participating members; 1 = observing members; 0 = non-member</v>
      </c>
      <c r="I58" s="103" t="str">
        <f aca="true">IF(ISBLANK(OFFSET('Raw Data'!$A$3,MATCH($A58,'Raw Data'!$B$4:$B$185,0),MATCH(I$4,'Raw Data'!$3:$3,0)-1)),"",OFFSET('Raw Data'!$A$3,MATCH($A58,'Raw Data'!$B$4:$B$185,0),MATCH(I$4,'Raw Data'!$3:$3,0)-1))</f>
        <v>Plus</v>
      </c>
      <c r="J58" s="103" t="n">
        <f aca="false">IF(I58="","",IF(I58="Minus",-1,1))</f>
        <v>1</v>
      </c>
      <c r="K58" s="105" t="n">
        <f aca="false" t="array" ref="K58:K58">IFERROR(SKEW(IF(ISNUMBER(O58:CP58),O58:CP58,"")),"")</f>
        <v>0.597871800242218</v>
      </c>
      <c r="L58" s="103" t="n">
        <f aca="true">IF(ISBLANK(OFFSET('Data above threshold'!$A$4,MATCH('Data above threshold'!$A58,'Data above threshold'!$A$5:$A$185,0),MATCH('Data above threshold'!N$4,'Data above threshold'!$4:$4,0)-1)),1,OFFSET('Data above threshold'!$A$4,MATCH('Data above threshold'!$A58,'Data above threshold'!$A$5:$A$185,0),MATCH('Data above threshold'!N$4,'Data above threshold'!$4:$4,0)-1))</f>
        <v>0</v>
      </c>
      <c r="M58" s="103" t="str">
        <f aca="true">IF(ISBLANK(OFFSET('Data above threshold'!$A$4,MATCH('Data above threshold'!$A58,'Data above threshold'!$A$5:$A$185,0),MATCH('Data above threshold'!O$4,'Data above threshold'!$4:$4,0)-1)),"",OFFSET('Data above threshold'!$A$4,MATCH('Data above threshold'!$A58,'Data above threshold'!$A$5:$A$185,0),MATCH('Data above threshold'!O$4,'Data above threshold'!$4:$4,0)-1))</f>
        <v/>
      </c>
      <c r="N58" s="106" t="n">
        <f aca="false" t="array" ref="N58:N58">IF(B58&lt;4,"",1-IFERROR(SUM(ISNUMBER(O58:CP58)*(1-$O$3:$CP$3))/COUNTIF($O$3:$CP$3,0),0))</f>
        <v>0</v>
      </c>
      <c r="O58" s="103" t="n">
        <f aca="true">IF(ISBLANK(OFFSET('Raw Data'!$A$3,MATCH('Data above threshold'!$A58,'Raw Data'!$B$4:$B$185,0),MATCH('Data above threshold'!Q$4,'Raw Data'!$3:$3,0)-1)),"", IFERROR($J58*OFFSET('Raw Data'!$A$3,MATCH('Data above threshold'!$A58,'Raw Data'!$B$4:$B$185,0),MATCH('Data above threshold'!Q$4,'Raw Data'!$3:$3,0)-1),"NA"))</f>
        <v>1</v>
      </c>
      <c r="P58" s="103" t="n">
        <f aca="true">IF(ISBLANK(OFFSET('Raw Data'!$A$3,MATCH('Data above threshold'!$A58,'Raw Data'!$B$4:$B$185,0),MATCH('Data above threshold'!R$4,'Raw Data'!$3:$3,0)-1)),"", IFERROR($J58*OFFSET('Raw Data'!$A$3,MATCH('Data above threshold'!$A58,'Raw Data'!$B$4:$B$185,0),MATCH('Data above threshold'!R$4,'Raw Data'!$3:$3,0)-1),"NA"))</f>
        <v>2</v>
      </c>
      <c r="Q58" s="103" t="n">
        <f aca="true">IF(ISBLANK(OFFSET('Raw Data'!$A$3,MATCH('Data above threshold'!$A58,'Raw Data'!$B$4:$B$185,0),MATCH('Data above threshold'!S$4,'Raw Data'!$3:$3,0)-1)),"", IFERROR($J58*OFFSET('Raw Data'!$A$3,MATCH('Data above threshold'!$A58,'Raw Data'!$B$4:$B$185,0),MATCH('Data above threshold'!S$4,'Raw Data'!$3:$3,0)-1),"NA"))</f>
        <v>1</v>
      </c>
      <c r="R58" s="103" t="n">
        <f aca="true">IF(ISBLANK(OFFSET('Raw Data'!$A$3,MATCH('Data above threshold'!$A58,'Raw Data'!$B$4:$B$185,0),MATCH('Data above threshold'!T$4,'Raw Data'!$3:$3,0)-1)),"", IFERROR($J58*OFFSET('Raw Data'!$A$3,MATCH('Data above threshold'!$A58,'Raw Data'!$B$4:$B$185,0),MATCH('Data above threshold'!T$4,'Raw Data'!$3:$3,0)-1),"NA"))</f>
        <v>2</v>
      </c>
      <c r="S58" s="103" t="n">
        <f aca="true">IF(ISBLANK(OFFSET('Raw Data'!$A$3,MATCH('Data above threshold'!$A58,'Raw Data'!$B$4:$B$185,0),MATCH('Data above threshold'!U$4,'Raw Data'!$3:$3,0)-1)),"", IFERROR($J58*OFFSET('Raw Data'!$A$3,MATCH('Data above threshold'!$A58,'Raw Data'!$B$4:$B$185,0),MATCH('Data above threshold'!U$4,'Raw Data'!$3:$3,0)-1),"NA"))</f>
        <v>0</v>
      </c>
      <c r="T58" s="103" t="n">
        <f aca="true">IF(ISBLANK(OFFSET('Raw Data'!$A$3,MATCH('Data above threshold'!$A58,'Raw Data'!$B$4:$B$185,0),MATCH('Data above threshold'!V$4,'Raw Data'!$3:$3,0)-1)),"", IFERROR($J58*OFFSET('Raw Data'!$A$3,MATCH('Data above threshold'!$A58,'Raw Data'!$B$4:$B$185,0),MATCH('Data above threshold'!V$4,'Raw Data'!$3:$3,0)-1),"NA"))</f>
        <v>0</v>
      </c>
      <c r="U58" s="103" t="n">
        <f aca="true">IF(ISBLANK(OFFSET('Raw Data'!$A$3,MATCH('Data above threshold'!$A58,'Raw Data'!$B$4:$B$185,0),MATCH('Data above threshold'!W$4,'Raw Data'!$3:$3,0)-1)),"", IFERROR($J58*OFFSET('Raw Data'!$A$3,MATCH('Data above threshold'!$A58,'Raw Data'!$B$4:$B$185,0),MATCH('Data above threshold'!W$4,'Raw Data'!$3:$3,0)-1),"NA"))</f>
        <v>2</v>
      </c>
      <c r="V58" s="103" t="n">
        <f aca="true">IF(ISBLANK(OFFSET('Raw Data'!$A$3,MATCH('Data above threshold'!$A58,'Raw Data'!$B$4:$B$185,0),MATCH('Data above threshold'!X$4,'Raw Data'!$3:$3,0)-1)),"", IFERROR($J58*OFFSET('Raw Data'!$A$3,MATCH('Data above threshold'!$A58,'Raw Data'!$B$4:$B$185,0),MATCH('Data above threshold'!X$4,'Raw Data'!$3:$3,0)-1),"NA"))</f>
        <v>2</v>
      </c>
      <c r="W58" s="103" t="n">
        <f aca="true">IF(ISBLANK(OFFSET('Raw Data'!$A$3,MATCH('Data above threshold'!$A58,'Raw Data'!$B$4:$B$185,0),MATCH('Data above threshold'!Y$4,'Raw Data'!$3:$3,0)-1)),"", IFERROR($J58*OFFSET('Raw Data'!$A$3,MATCH('Data above threshold'!$A58,'Raw Data'!$B$4:$B$185,0),MATCH('Data above threshold'!Y$4,'Raw Data'!$3:$3,0)-1),"NA"))</f>
        <v>1</v>
      </c>
      <c r="X58" s="103" t="n">
        <f aca="true">IF(ISBLANK(OFFSET('Raw Data'!$A$3,MATCH('Data above threshold'!$A58,'Raw Data'!$B$4:$B$185,0),MATCH('Data above threshold'!Z$4,'Raw Data'!$3:$3,0)-1)),"", IFERROR($J58*OFFSET('Raw Data'!$A$3,MATCH('Data above threshold'!$A58,'Raw Data'!$B$4:$B$185,0),MATCH('Data above threshold'!Z$4,'Raw Data'!$3:$3,0)-1),"NA"))</f>
        <v>1</v>
      </c>
      <c r="Y58" s="103" t="n">
        <f aca="true">IF(ISBLANK(OFFSET('Raw Data'!$A$3,MATCH('Data above threshold'!$A58,'Raw Data'!$B$4:$B$185,0),MATCH('Data above threshold'!AA$4,'Raw Data'!$3:$3,0)-1)),"", IFERROR($J58*OFFSET('Raw Data'!$A$3,MATCH('Data above threshold'!$A58,'Raw Data'!$B$4:$B$185,0),MATCH('Data above threshold'!AA$4,'Raw Data'!$3:$3,0)-1),"NA"))</f>
        <v>2</v>
      </c>
      <c r="Z58" s="103" t="n">
        <f aca="true">IF(ISBLANK(OFFSET('Raw Data'!$A$3,MATCH('Data above threshold'!$A58,'Raw Data'!$B$4:$B$185,0),MATCH('Data above threshold'!AB$4,'Raw Data'!$3:$3,0)-1)),"", IFERROR($J58*OFFSET('Raw Data'!$A$3,MATCH('Data above threshold'!$A58,'Raw Data'!$B$4:$B$185,0),MATCH('Data above threshold'!AB$4,'Raw Data'!$3:$3,0)-1),"NA"))</f>
        <v>0</v>
      </c>
      <c r="AA58" s="103" t="n">
        <f aca="true">IF(ISBLANK(OFFSET('Raw Data'!$A$3,MATCH('Data above threshold'!$A58,'Raw Data'!$B$4:$B$185,0),MATCH('Data above threshold'!AC$4,'Raw Data'!$3:$3,0)-1)),"", IFERROR($J58*OFFSET('Raw Data'!$A$3,MATCH('Data above threshold'!$A58,'Raw Data'!$B$4:$B$185,0),MATCH('Data above threshold'!AC$4,'Raw Data'!$3:$3,0)-1),"NA"))</f>
        <v>0</v>
      </c>
      <c r="AB58" s="103" t="n">
        <f aca="true">IF(ISBLANK(OFFSET('Raw Data'!$A$3,MATCH('Data above threshold'!$A58,'Raw Data'!$B$4:$B$185,0),MATCH('Data above threshold'!AD$4,'Raw Data'!$3:$3,0)-1)),"", IFERROR($J58*OFFSET('Raw Data'!$A$3,MATCH('Data above threshold'!$A58,'Raw Data'!$B$4:$B$185,0),MATCH('Data above threshold'!AD$4,'Raw Data'!$3:$3,0)-1),"NA"))</f>
        <v>0</v>
      </c>
      <c r="AC58" s="103" t="n">
        <f aca="true">IF(ISBLANK(OFFSET('Raw Data'!$A$3,MATCH('Data above threshold'!$A58,'Raw Data'!$B$4:$B$185,0),MATCH('Data above threshold'!AE$4,'Raw Data'!$3:$3,0)-1)),"", IFERROR($J58*OFFSET('Raw Data'!$A$3,MATCH('Data above threshold'!$A58,'Raw Data'!$B$4:$B$185,0),MATCH('Data above threshold'!AE$4,'Raw Data'!$3:$3,0)-1),"NA"))</f>
        <v>0</v>
      </c>
      <c r="AD58" s="103" t="n">
        <f aca="true">IF(ISBLANK(OFFSET('Raw Data'!$A$3,MATCH('Data above threshold'!$A58,'Raw Data'!$B$4:$B$185,0),MATCH('Data above threshold'!AF$4,'Raw Data'!$3:$3,0)-1)),"", IFERROR($J58*OFFSET('Raw Data'!$A$3,MATCH('Data above threshold'!$A58,'Raw Data'!$B$4:$B$185,0),MATCH('Data above threshold'!AF$4,'Raw Data'!$3:$3,0)-1),"NA"))</f>
        <v>0</v>
      </c>
      <c r="AE58" s="103" t="n">
        <f aca="true">IF(ISBLANK(OFFSET('Raw Data'!$A$3,MATCH('Data above threshold'!$A58,'Raw Data'!$B$4:$B$185,0),MATCH('Data above threshold'!AG$4,'Raw Data'!$3:$3,0)-1)),"", IFERROR($J58*OFFSET('Raw Data'!$A$3,MATCH('Data above threshold'!$A58,'Raw Data'!$B$4:$B$185,0),MATCH('Data above threshold'!AG$4,'Raw Data'!$3:$3,0)-1),"NA"))</f>
        <v>2</v>
      </c>
      <c r="AF58" s="103" t="n">
        <f aca="true">IF(ISBLANK(OFFSET('Raw Data'!$A$3,MATCH('Data above threshold'!$A58,'Raw Data'!$B$4:$B$185,0),MATCH('Data above threshold'!AH$4,'Raw Data'!$3:$3,0)-1)),"", IFERROR($J58*OFFSET('Raw Data'!$A$3,MATCH('Data above threshold'!$A58,'Raw Data'!$B$4:$B$185,0),MATCH('Data above threshold'!AH$4,'Raw Data'!$3:$3,0)-1),"NA"))</f>
        <v>2</v>
      </c>
      <c r="AG58" s="103" t="n">
        <f aca="true">IF(ISBLANK(OFFSET('Raw Data'!$A$3,MATCH('Data above threshold'!$A58,'Raw Data'!$B$4:$B$185,0),MATCH('Data above threshold'!AI$4,'Raw Data'!$3:$3,0)-1)),"", IFERROR($J58*OFFSET('Raw Data'!$A$3,MATCH('Data above threshold'!$A58,'Raw Data'!$B$4:$B$185,0),MATCH('Data above threshold'!AI$4,'Raw Data'!$3:$3,0)-1),"NA"))</f>
        <v>0</v>
      </c>
      <c r="AH58" s="103" t="n">
        <f aca="true">IF(ISBLANK(OFFSET('Raw Data'!$A$3,MATCH('Data above threshold'!$A58,'Raw Data'!$B$4:$B$185,0),MATCH('Data above threshold'!AJ$4,'Raw Data'!$3:$3,0)-1)),"", IFERROR($J58*OFFSET('Raw Data'!$A$3,MATCH('Data above threshold'!$A58,'Raw Data'!$B$4:$B$185,0),MATCH('Data above threshold'!AJ$4,'Raw Data'!$3:$3,0)-1),"NA"))</f>
        <v>1</v>
      </c>
      <c r="AI58" s="103" t="n">
        <f aca="true">IF(ISBLANK(OFFSET('Raw Data'!$A$3,MATCH('Data above threshold'!$A58,'Raw Data'!$B$4:$B$185,0),MATCH('Data above threshold'!AK$4,'Raw Data'!$3:$3,0)-1)),"", IFERROR($J58*OFFSET('Raw Data'!$A$3,MATCH('Data above threshold'!$A58,'Raw Data'!$B$4:$B$185,0),MATCH('Data above threshold'!AK$4,'Raw Data'!$3:$3,0)-1),"NA"))</f>
        <v>0</v>
      </c>
      <c r="AJ58" s="103" t="n">
        <f aca="true">IF(ISBLANK(OFFSET('Raw Data'!$A$3,MATCH('Data above threshold'!$A58,'Raw Data'!$B$4:$B$185,0),MATCH('Data above threshold'!AL$4,'Raw Data'!$3:$3,0)-1)),"", IFERROR($J58*OFFSET('Raw Data'!$A$3,MATCH('Data above threshold'!$A58,'Raw Data'!$B$4:$B$185,0),MATCH('Data above threshold'!AL$4,'Raw Data'!$3:$3,0)-1),"NA"))</f>
        <v>2</v>
      </c>
      <c r="AK58" s="103" t="n">
        <f aca="true">IF(ISBLANK(OFFSET('Raw Data'!$A$3,MATCH('Data above threshold'!$A58,'Raw Data'!$B$4:$B$185,0),MATCH('Data above threshold'!AM$4,'Raw Data'!$3:$3,0)-1)),"", IFERROR($J58*OFFSET('Raw Data'!$A$3,MATCH('Data above threshold'!$A58,'Raw Data'!$B$4:$B$185,0),MATCH('Data above threshold'!AM$4,'Raw Data'!$3:$3,0)-1),"NA"))</f>
        <v>1</v>
      </c>
      <c r="AL58" s="103" t="n">
        <f aca="true">IF(ISBLANK(OFFSET('Raw Data'!$A$3,MATCH('Data above threshold'!$A58,'Raw Data'!$B$4:$B$185,0),MATCH('Data above threshold'!AN$4,'Raw Data'!$3:$3,0)-1)),"", IFERROR($J58*OFFSET('Raw Data'!$A$3,MATCH('Data above threshold'!$A58,'Raw Data'!$B$4:$B$185,0),MATCH('Data above threshold'!AN$4,'Raw Data'!$3:$3,0)-1),"NA"))</f>
        <v>0</v>
      </c>
      <c r="AM58" s="103" t="n">
        <f aca="true">IF(ISBLANK(OFFSET('Raw Data'!$A$3,MATCH('Data above threshold'!$A58,'Raw Data'!$B$4:$B$185,0),MATCH('Data above threshold'!AO$4,'Raw Data'!$3:$3,0)-1)),"", IFERROR($J58*OFFSET('Raw Data'!$A$3,MATCH('Data above threshold'!$A58,'Raw Data'!$B$4:$B$185,0),MATCH('Data above threshold'!AO$4,'Raw Data'!$3:$3,0)-1),"NA"))</f>
        <v>2</v>
      </c>
      <c r="AN58" s="103" t="n">
        <f aca="true">IF(ISBLANK(OFFSET('Raw Data'!$A$3,MATCH('Data above threshold'!$A58,'Raw Data'!$B$4:$B$185,0),MATCH('Data above threshold'!AP$4,'Raw Data'!$3:$3,0)-1)),"", IFERROR($J58*OFFSET('Raw Data'!$A$3,MATCH('Data above threshold'!$A58,'Raw Data'!$B$4:$B$185,0),MATCH('Data above threshold'!AP$4,'Raw Data'!$3:$3,0)-1),"NA"))</f>
        <v>2</v>
      </c>
      <c r="AO58" s="103" t="n">
        <f aca="true">IF(ISBLANK(OFFSET('Raw Data'!$A$3,MATCH('Data above threshold'!$A58,'Raw Data'!$B$4:$B$185,0),MATCH('Data above threshold'!AQ$4,'Raw Data'!$3:$3,0)-1)),"", IFERROR($J58*OFFSET('Raw Data'!$A$3,MATCH('Data above threshold'!$A58,'Raw Data'!$B$4:$B$185,0),MATCH('Data above threshold'!AQ$4,'Raw Data'!$3:$3,0)-1),"NA"))</f>
        <v>0</v>
      </c>
      <c r="AP58" s="103" t="n">
        <f aca="true">IF(ISBLANK(OFFSET('Raw Data'!$A$3,MATCH('Data above threshold'!$A58,'Raw Data'!$B$4:$B$185,0),MATCH('Data above threshold'!AR$4,'Raw Data'!$3:$3,0)-1)),"", IFERROR($J58*OFFSET('Raw Data'!$A$3,MATCH('Data above threshold'!$A58,'Raw Data'!$B$4:$B$185,0),MATCH('Data above threshold'!AR$4,'Raw Data'!$3:$3,0)-1),"NA"))</f>
        <v>0</v>
      </c>
      <c r="AQ58" s="103" t="n">
        <f aca="true">IF(ISBLANK(OFFSET('Raw Data'!$A$3,MATCH('Data above threshold'!$A58,'Raw Data'!$B$4:$B$185,0),MATCH('Data above threshold'!AS$4,'Raw Data'!$3:$3,0)-1)),"", IFERROR($J58*OFFSET('Raw Data'!$A$3,MATCH('Data above threshold'!$A58,'Raw Data'!$B$4:$B$185,0),MATCH('Data above threshold'!AS$4,'Raw Data'!$3:$3,0)-1),"NA"))</f>
        <v>0</v>
      </c>
      <c r="AR58" s="103" t="n">
        <f aca="true">IF(ISBLANK(OFFSET('Raw Data'!$A$3,MATCH('Data above threshold'!$A58,'Raw Data'!$B$4:$B$185,0),MATCH('Data above threshold'!AT$4,'Raw Data'!$3:$3,0)-1)),"", IFERROR($J58*OFFSET('Raw Data'!$A$3,MATCH('Data above threshold'!$A58,'Raw Data'!$B$4:$B$185,0),MATCH('Data above threshold'!AT$4,'Raw Data'!$3:$3,0)-1),"NA"))</f>
        <v>0</v>
      </c>
      <c r="AS58" s="103" t="n">
        <f aca="true">IF(ISBLANK(OFFSET('Raw Data'!$A$3,MATCH('Data above threshold'!$A58,'Raw Data'!$B$4:$B$185,0),MATCH('Data above threshold'!AU$4,'Raw Data'!$3:$3,0)-1)),"", IFERROR($J58*OFFSET('Raw Data'!$A$3,MATCH('Data above threshold'!$A58,'Raw Data'!$B$4:$B$185,0),MATCH('Data above threshold'!AU$4,'Raw Data'!$3:$3,0)-1),"NA"))</f>
        <v>1</v>
      </c>
      <c r="AT58" s="103" t="n">
        <f aca="true">IF(ISBLANK(OFFSET('Raw Data'!$A$3,MATCH('Data above threshold'!$A58,'Raw Data'!$B$4:$B$185,0),MATCH('Data above threshold'!AV$4,'Raw Data'!$3:$3,0)-1)),"", IFERROR($J58*OFFSET('Raw Data'!$A$3,MATCH('Data above threshold'!$A58,'Raw Data'!$B$4:$B$185,0),MATCH('Data above threshold'!AV$4,'Raw Data'!$3:$3,0)-1),"NA"))</f>
        <v>1</v>
      </c>
      <c r="AU58" s="103" t="n">
        <f aca="true">IF(ISBLANK(OFFSET('Raw Data'!$A$3,MATCH('Data above threshold'!$A58,'Raw Data'!$B$4:$B$185,0),MATCH('Data above threshold'!AW$4,'Raw Data'!$3:$3,0)-1)),"", IFERROR($J58*OFFSET('Raw Data'!$A$3,MATCH('Data above threshold'!$A58,'Raw Data'!$B$4:$B$185,0),MATCH('Data above threshold'!AW$4,'Raw Data'!$3:$3,0)-1),"NA"))</f>
        <v>1</v>
      </c>
      <c r="AV58" s="103" t="n">
        <f aca="true">IF(ISBLANK(OFFSET('Raw Data'!$A$3,MATCH('Data above threshold'!$A58,'Raw Data'!$B$4:$B$185,0),MATCH('Data above threshold'!AX$4,'Raw Data'!$3:$3,0)-1)),"", IFERROR($J58*OFFSET('Raw Data'!$A$3,MATCH('Data above threshold'!$A58,'Raw Data'!$B$4:$B$185,0),MATCH('Data above threshold'!AX$4,'Raw Data'!$3:$3,0)-1),"NA"))</f>
        <v>0</v>
      </c>
      <c r="AW58" s="103" t="n">
        <f aca="true">IF(ISBLANK(OFFSET('Raw Data'!$A$3,MATCH('Data above threshold'!$A58,'Raw Data'!$B$4:$B$185,0),MATCH('Data above threshold'!AY$4,'Raw Data'!$3:$3,0)-1)),"", IFERROR($J58*OFFSET('Raw Data'!$A$3,MATCH('Data above threshold'!$A58,'Raw Data'!$B$4:$B$185,0),MATCH('Data above threshold'!AY$4,'Raw Data'!$3:$3,0)-1),"NA"))</f>
        <v>2</v>
      </c>
      <c r="AX58" s="103" t="n">
        <f aca="true">IF(ISBLANK(OFFSET('Raw Data'!$A$3,MATCH('Data above threshold'!$A58,'Raw Data'!$B$4:$B$185,0),MATCH('Data above threshold'!AZ$4,'Raw Data'!$3:$3,0)-1)),"", IFERROR($J58*OFFSET('Raw Data'!$A$3,MATCH('Data above threshold'!$A58,'Raw Data'!$B$4:$B$185,0),MATCH('Data above threshold'!AZ$4,'Raw Data'!$3:$3,0)-1),"NA"))</f>
        <v>0</v>
      </c>
      <c r="AY58" s="103" t="n">
        <f aca="true">IF(ISBLANK(OFFSET('Raw Data'!$A$3,MATCH('Data above threshold'!$A58,'Raw Data'!$B$4:$B$185,0),MATCH('Data above threshold'!BA$4,'Raw Data'!$3:$3,0)-1)),"", IFERROR($J58*OFFSET('Raw Data'!$A$3,MATCH('Data above threshold'!$A58,'Raw Data'!$B$4:$B$185,0),MATCH('Data above threshold'!BA$4,'Raw Data'!$3:$3,0)-1),"NA"))</f>
        <v>2</v>
      </c>
      <c r="AZ58" s="103" t="n">
        <f aca="true">IF(ISBLANK(OFFSET('Raw Data'!$A$3,MATCH('Data above threshold'!$A58,'Raw Data'!$B$4:$B$185,0),MATCH('Data above threshold'!BB$4,'Raw Data'!$3:$3,0)-1)),"", IFERROR($J58*OFFSET('Raw Data'!$A$3,MATCH('Data above threshold'!$A58,'Raw Data'!$B$4:$B$185,0),MATCH('Data above threshold'!BB$4,'Raw Data'!$3:$3,0)-1),"NA"))</f>
        <v>2</v>
      </c>
      <c r="BA58" s="103" t="n">
        <f aca="true">IF(ISBLANK(OFFSET('Raw Data'!$A$3,MATCH('Data above threshold'!$A58,'Raw Data'!$B$4:$B$185,0),MATCH('Data above threshold'!BC$4,'Raw Data'!$3:$3,0)-1)),"", IFERROR($J58*OFFSET('Raw Data'!$A$3,MATCH('Data above threshold'!$A58,'Raw Data'!$B$4:$B$185,0),MATCH('Data above threshold'!BC$4,'Raw Data'!$3:$3,0)-1),"NA"))</f>
        <v>2</v>
      </c>
      <c r="BB58" s="103" t="n">
        <f aca="true">IF(ISBLANK(OFFSET('Raw Data'!$A$3,MATCH('Data above threshold'!$A58,'Raw Data'!$B$4:$B$185,0),MATCH('Data above threshold'!BD$4,'Raw Data'!$3:$3,0)-1)),"", IFERROR($J58*OFFSET('Raw Data'!$A$3,MATCH('Data above threshold'!$A58,'Raw Data'!$B$4:$B$185,0),MATCH('Data above threshold'!BD$4,'Raw Data'!$3:$3,0)-1),"NA"))</f>
        <v>0</v>
      </c>
      <c r="BC58" s="103" t="n">
        <f aca="true">IF(ISBLANK(OFFSET('Raw Data'!$A$3,MATCH('Data above threshold'!$A58,'Raw Data'!$B$4:$B$185,0),MATCH('Data above threshold'!BE$4,'Raw Data'!$3:$3,0)-1)),"", IFERROR($J58*OFFSET('Raw Data'!$A$3,MATCH('Data above threshold'!$A58,'Raw Data'!$B$4:$B$185,0),MATCH('Data above threshold'!BE$4,'Raw Data'!$3:$3,0)-1),"NA"))</f>
        <v>0</v>
      </c>
      <c r="BD58" s="103" t="n">
        <f aca="true">IF(ISBLANK(OFFSET('Raw Data'!$A$3,MATCH('Data above threshold'!$A58,'Raw Data'!$B$4:$B$185,0),MATCH('Data above threshold'!BF$4,'Raw Data'!$3:$3,0)-1)),"", IFERROR($J58*OFFSET('Raw Data'!$A$3,MATCH('Data above threshold'!$A58,'Raw Data'!$B$4:$B$185,0),MATCH('Data above threshold'!BF$4,'Raw Data'!$3:$3,0)-1),"NA"))</f>
        <v>0</v>
      </c>
      <c r="BE58" s="103" t="n">
        <f aca="true">IF(ISBLANK(OFFSET('Raw Data'!$A$3,MATCH('Data above threshold'!$A58,'Raw Data'!$B$4:$B$185,0),MATCH('Data above threshold'!BG$4,'Raw Data'!$3:$3,0)-1)),"", IFERROR($J58*OFFSET('Raw Data'!$A$3,MATCH('Data above threshold'!$A58,'Raw Data'!$B$4:$B$185,0),MATCH('Data above threshold'!BG$4,'Raw Data'!$3:$3,0)-1),"NA"))</f>
        <v>0</v>
      </c>
      <c r="BF58" s="103" t="n">
        <f aca="true">IF(ISBLANK(OFFSET('Raw Data'!$A$3,MATCH('Data above threshold'!$A58,'Raw Data'!$B$4:$B$185,0),MATCH('Data above threshold'!BH$4,'Raw Data'!$3:$3,0)-1)),"", IFERROR($J58*OFFSET('Raw Data'!$A$3,MATCH('Data above threshold'!$A58,'Raw Data'!$B$4:$B$185,0),MATCH('Data above threshold'!BH$4,'Raw Data'!$3:$3,0)-1),"NA"))</f>
        <v>0</v>
      </c>
      <c r="BG58" s="103" t="n">
        <f aca="true">IF(ISBLANK(OFFSET('Raw Data'!$A$3,MATCH('Data above threshold'!$A58,'Raw Data'!$B$4:$B$185,0),MATCH('Data above threshold'!BI$4,'Raw Data'!$3:$3,0)-1)),"", IFERROR($J58*OFFSET('Raw Data'!$A$3,MATCH('Data above threshold'!$A58,'Raw Data'!$B$4:$B$185,0),MATCH('Data above threshold'!BI$4,'Raw Data'!$3:$3,0)-1),"NA"))</f>
        <v>0</v>
      </c>
      <c r="BH58" s="103" t="n">
        <f aca="true">IF(ISBLANK(OFFSET('Raw Data'!$A$3,MATCH('Data above threshold'!$A58,'Raw Data'!$B$4:$B$185,0),MATCH('Data above threshold'!BJ$4,'Raw Data'!$3:$3,0)-1)),"", IFERROR($J58*OFFSET('Raw Data'!$A$3,MATCH('Data above threshold'!$A58,'Raw Data'!$B$4:$B$185,0),MATCH('Data above threshold'!BJ$4,'Raw Data'!$3:$3,0)-1),"NA"))</f>
        <v>1</v>
      </c>
      <c r="BI58" s="103" t="n">
        <f aca="true">IF(ISBLANK(OFFSET('Raw Data'!$A$3,MATCH('Data above threshold'!$A58,'Raw Data'!$B$4:$B$185,0),MATCH('Data above threshold'!BK$4,'Raw Data'!$3:$3,0)-1)),"", IFERROR($J58*OFFSET('Raw Data'!$A$3,MATCH('Data above threshold'!$A58,'Raw Data'!$B$4:$B$185,0),MATCH('Data above threshold'!BK$4,'Raw Data'!$3:$3,0)-1),"NA"))</f>
        <v>2</v>
      </c>
      <c r="BJ58" s="103" t="n">
        <f aca="true">IF(ISBLANK(OFFSET('Raw Data'!$A$3,MATCH('Data above threshold'!$A58,'Raw Data'!$B$4:$B$185,0),MATCH('Data above threshold'!BL$4,'Raw Data'!$3:$3,0)-1)),"", IFERROR($J58*OFFSET('Raw Data'!$A$3,MATCH('Data above threshold'!$A58,'Raw Data'!$B$4:$B$185,0),MATCH('Data above threshold'!BL$4,'Raw Data'!$3:$3,0)-1),"NA"))</f>
        <v>0</v>
      </c>
      <c r="BK58" s="103" t="n">
        <f aca="true">IF(ISBLANK(OFFSET('Raw Data'!$A$3,MATCH('Data above threshold'!$A58,'Raw Data'!$B$4:$B$185,0),MATCH('Data above threshold'!BM$4,'Raw Data'!$3:$3,0)-1)),"", IFERROR($J58*OFFSET('Raw Data'!$A$3,MATCH('Data above threshold'!$A58,'Raw Data'!$B$4:$B$185,0),MATCH('Data above threshold'!BM$4,'Raw Data'!$3:$3,0)-1),"NA"))</f>
        <v>0</v>
      </c>
      <c r="BL58" s="103" t="n">
        <f aca="true">IF(ISBLANK(OFFSET('Raw Data'!$A$3,MATCH('Data above threshold'!$A58,'Raw Data'!$B$4:$B$185,0),MATCH('Data above threshold'!BN$4,'Raw Data'!$3:$3,0)-1)),"", IFERROR($J58*OFFSET('Raw Data'!$A$3,MATCH('Data above threshold'!$A58,'Raw Data'!$B$4:$B$185,0),MATCH('Data above threshold'!BN$4,'Raw Data'!$3:$3,0)-1),"NA"))</f>
        <v>0</v>
      </c>
      <c r="BM58" s="103" t="n">
        <f aca="true">IF(ISBLANK(OFFSET('Raw Data'!$A$3,MATCH('Data above threshold'!$A58,'Raw Data'!$B$4:$B$185,0),MATCH('Data above threshold'!BO$4,'Raw Data'!$3:$3,0)-1)),"", IFERROR($J58*OFFSET('Raw Data'!$A$3,MATCH('Data above threshold'!$A58,'Raw Data'!$B$4:$B$185,0),MATCH('Data above threshold'!BO$4,'Raw Data'!$3:$3,0)-1),"NA"))</f>
        <v>2</v>
      </c>
      <c r="BN58" s="103" t="n">
        <f aca="true">IF(ISBLANK(OFFSET('Raw Data'!$A$3,MATCH('Data above threshold'!$A58,'Raw Data'!$B$4:$B$185,0),MATCH('Data above threshold'!BP$4,'Raw Data'!$3:$3,0)-1)),"", IFERROR($J58*OFFSET('Raw Data'!$A$3,MATCH('Data above threshold'!$A58,'Raw Data'!$B$4:$B$185,0),MATCH('Data above threshold'!BP$4,'Raw Data'!$3:$3,0)-1),"NA"))</f>
        <v>0</v>
      </c>
      <c r="BO58" s="103" t="n">
        <f aca="true">IF(ISBLANK(OFFSET('Raw Data'!$A$3,MATCH('Data above threshold'!$A58,'Raw Data'!$B$4:$B$185,0),MATCH('Data above threshold'!BQ$4,'Raw Data'!$3:$3,0)-1)),"", IFERROR($J58*OFFSET('Raw Data'!$A$3,MATCH('Data above threshold'!$A58,'Raw Data'!$B$4:$B$185,0),MATCH('Data above threshold'!BQ$4,'Raw Data'!$3:$3,0)-1),"NA"))</f>
        <v>2</v>
      </c>
      <c r="BP58" s="103" t="n">
        <f aca="true">IF(ISBLANK(OFFSET('Raw Data'!$A$3,MATCH('Data above threshold'!$A58,'Raw Data'!$B$4:$B$185,0),MATCH('Data above threshold'!BR$4,'Raw Data'!$3:$3,0)-1)),"", IFERROR($J58*OFFSET('Raw Data'!$A$3,MATCH('Data above threshold'!$A58,'Raw Data'!$B$4:$B$185,0),MATCH('Data above threshold'!BR$4,'Raw Data'!$3:$3,0)-1),"NA"))</f>
        <v>0</v>
      </c>
      <c r="BQ58" s="103" t="n">
        <f aca="true">IF(ISBLANK(OFFSET('Raw Data'!$A$3,MATCH('Data above threshold'!$A58,'Raw Data'!$B$4:$B$185,0),MATCH('Data above threshold'!BS$4,'Raw Data'!$3:$3,0)-1)),"", IFERROR($J58*OFFSET('Raw Data'!$A$3,MATCH('Data above threshold'!$A58,'Raw Data'!$B$4:$B$185,0),MATCH('Data above threshold'!BS$4,'Raw Data'!$3:$3,0)-1),"NA"))</f>
        <v>0</v>
      </c>
      <c r="BR58" s="103" t="n">
        <f aca="true">IF(ISBLANK(OFFSET('Raw Data'!$A$3,MATCH('Data above threshold'!$A58,'Raw Data'!$B$4:$B$185,0),MATCH('Data above threshold'!BT$4,'Raw Data'!$3:$3,0)-1)),"", IFERROR($J58*OFFSET('Raw Data'!$A$3,MATCH('Data above threshold'!$A58,'Raw Data'!$B$4:$B$185,0),MATCH('Data above threshold'!BT$4,'Raw Data'!$3:$3,0)-1),"NA"))</f>
        <v>0</v>
      </c>
      <c r="BS58" s="103" t="n">
        <f aca="true">IF(ISBLANK(OFFSET('Raw Data'!$A$3,MATCH('Data above threshold'!$A58,'Raw Data'!$B$4:$B$185,0),MATCH('Data above threshold'!BU$4,'Raw Data'!$3:$3,0)-1)),"", IFERROR($J58*OFFSET('Raw Data'!$A$3,MATCH('Data above threshold'!$A58,'Raw Data'!$B$4:$B$185,0),MATCH('Data above threshold'!BU$4,'Raw Data'!$3:$3,0)-1),"NA"))</f>
        <v>1</v>
      </c>
      <c r="BT58" s="103" t="n">
        <f aca="true">IF(ISBLANK(OFFSET('Raw Data'!$A$3,MATCH('Data above threshold'!$A58,'Raw Data'!$B$4:$B$185,0),MATCH('Data above threshold'!BV$4,'Raw Data'!$3:$3,0)-1)),"", IFERROR($J58*OFFSET('Raw Data'!$A$3,MATCH('Data above threshold'!$A58,'Raw Data'!$B$4:$B$185,0),MATCH('Data above threshold'!BV$4,'Raw Data'!$3:$3,0)-1),"NA"))</f>
        <v>0</v>
      </c>
      <c r="BU58" s="103" t="n">
        <f aca="true">IF(ISBLANK(OFFSET('Raw Data'!$A$3,MATCH('Data above threshold'!$A58,'Raw Data'!$B$4:$B$185,0),MATCH('Data above threshold'!BW$4,'Raw Data'!$3:$3,0)-1)),"", IFERROR($J58*OFFSET('Raw Data'!$A$3,MATCH('Data above threshold'!$A58,'Raw Data'!$B$4:$B$185,0),MATCH('Data above threshold'!BW$4,'Raw Data'!$3:$3,0)-1),"NA"))</f>
        <v>2</v>
      </c>
      <c r="BV58" s="103" t="n">
        <f aca="true">IF(ISBLANK(OFFSET('Raw Data'!$A$3,MATCH('Data above threshold'!$A58,'Raw Data'!$B$4:$B$185,0),MATCH('Data above threshold'!BX$4,'Raw Data'!$3:$3,0)-1)),"", IFERROR($J58*OFFSET('Raw Data'!$A$3,MATCH('Data above threshold'!$A58,'Raw Data'!$B$4:$B$185,0),MATCH('Data above threshold'!BX$4,'Raw Data'!$3:$3,0)-1),"NA"))</f>
        <v>0</v>
      </c>
      <c r="BW58" s="103" t="n">
        <f aca="true">IF(ISBLANK(OFFSET('Raw Data'!$A$3,MATCH('Data above threshold'!$A58,'Raw Data'!$B$4:$B$185,0),MATCH('Data above threshold'!BY$4,'Raw Data'!$3:$3,0)-1)),"", IFERROR($J58*OFFSET('Raw Data'!$A$3,MATCH('Data above threshold'!$A58,'Raw Data'!$B$4:$B$185,0),MATCH('Data above threshold'!BY$4,'Raw Data'!$3:$3,0)-1),"NA"))</f>
        <v>1</v>
      </c>
      <c r="BX58" s="103" t="n">
        <f aca="true">IF(ISBLANK(OFFSET('Raw Data'!$A$3,MATCH('Data above threshold'!$A58,'Raw Data'!$B$4:$B$185,0),MATCH('Data above threshold'!BZ$4,'Raw Data'!$3:$3,0)-1)),"", IFERROR($J58*OFFSET('Raw Data'!$A$3,MATCH('Data above threshold'!$A58,'Raw Data'!$B$4:$B$185,0),MATCH('Data above threshold'!BZ$4,'Raw Data'!$3:$3,0)-1),"NA"))</f>
        <v>2</v>
      </c>
      <c r="BY58" s="103" t="n">
        <f aca="true">IF(ISBLANK(OFFSET('Raw Data'!$A$3,MATCH('Data above threshold'!$A58,'Raw Data'!$B$4:$B$185,0),MATCH('Data above threshold'!CA$4,'Raw Data'!$3:$3,0)-1)),"", IFERROR($J58*OFFSET('Raw Data'!$A$3,MATCH('Data above threshold'!$A58,'Raw Data'!$B$4:$B$185,0),MATCH('Data above threshold'!CA$4,'Raw Data'!$3:$3,0)-1),"NA"))</f>
        <v>0</v>
      </c>
      <c r="BZ58" s="103" t="n">
        <f aca="true">IF(ISBLANK(OFFSET('Raw Data'!$A$3,MATCH('Data above threshold'!$A58,'Raw Data'!$B$4:$B$185,0),MATCH('Data above threshold'!CB$4,'Raw Data'!$3:$3,0)-1)),"", IFERROR($J58*OFFSET('Raw Data'!$A$3,MATCH('Data above threshold'!$A58,'Raw Data'!$B$4:$B$185,0),MATCH('Data above threshold'!CB$4,'Raw Data'!$3:$3,0)-1),"NA"))</f>
        <v>0</v>
      </c>
      <c r="CA58" s="103" t="n">
        <f aca="true">IF(ISBLANK(OFFSET('Raw Data'!$A$3,MATCH('Data above threshold'!$A58,'Raw Data'!$B$4:$B$185,0),MATCH('Data above threshold'!CC$4,'Raw Data'!$3:$3,0)-1)),"", IFERROR($J58*OFFSET('Raw Data'!$A$3,MATCH('Data above threshold'!$A58,'Raw Data'!$B$4:$B$185,0),MATCH('Data above threshold'!CC$4,'Raw Data'!$3:$3,0)-1),"NA"))</f>
        <v>0</v>
      </c>
      <c r="CB58" s="103" t="n">
        <f aca="true">IF(ISBLANK(OFFSET('Raw Data'!$A$3,MATCH('Data above threshold'!$A58,'Raw Data'!$B$4:$B$185,0),MATCH('Data above threshold'!CD$4,'Raw Data'!$3:$3,0)-1)),"", IFERROR($J58*OFFSET('Raw Data'!$A$3,MATCH('Data above threshold'!$A58,'Raw Data'!$B$4:$B$185,0),MATCH('Data above threshold'!CD$4,'Raw Data'!$3:$3,0)-1),"NA"))</f>
        <v>1</v>
      </c>
      <c r="CC58" s="103" t="n">
        <f aca="true">IF(ISBLANK(OFFSET('Raw Data'!$A$3,MATCH('Data above threshold'!$A58,'Raw Data'!$B$4:$B$185,0),MATCH('Data above threshold'!CE$4,'Raw Data'!$3:$3,0)-1)),"", IFERROR($J58*OFFSET('Raw Data'!$A$3,MATCH('Data above threshold'!$A58,'Raw Data'!$B$4:$B$185,0),MATCH('Data above threshold'!CE$4,'Raw Data'!$3:$3,0)-1),"NA"))</f>
        <v>1</v>
      </c>
      <c r="CD58" s="103" t="n">
        <f aca="true">IF(ISBLANK(OFFSET('Raw Data'!$A$3,MATCH('Data above threshold'!$A58,'Raw Data'!$B$4:$B$185,0),MATCH('Data above threshold'!CF$4,'Raw Data'!$3:$3,0)-1)),"", IFERROR($J58*OFFSET('Raw Data'!$A$3,MATCH('Data above threshold'!$A58,'Raw Data'!$B$4:$B$185,0),MATCH('Data above threshold'!CF$4,'Raw Data'!$3:$3,0)-1),"NA"))</f>
        <v>0</v>
      </c>
      <c r="CE58" s="103" t="n">
        <f aca="true">IF(ISBLANK(OFFSET('Raw Data'!$A$3,MATCH('Data above threshold'!$A58,'Raw Data'!$B$4:$B$185,0),MATCH('Data above threshold'!CG$4,'Raw Data'!$3:$3,0)-1)),"", IFERROR($J58*OFFSET('Raw Data'!$A$3,MATCH('Data above threshold'!$A58,'Raw Data'!$B$4:$B$185,0),MATCH('Data above threshold'!CG$4,'Raw Data'!$3:$3,0)-1),"NA"))</f>
        <v>0</v>
      </c>
      <c r="CF58" s="103" t="n">
        <f aca="true">IF(ISBLANK(OFFSET('Raw Data'!$A$3,MATCH('Data above threshold'!$A58,'Raw Data'!$B$4:$B$185,0),MATCH('Data above threshold'!CH$4,'Raw Data'!$3:$3,0)-1)),"", IFERROR($J58*OFFSET('Raw Data'!$A$3,MATCH('Data above threshold'!$A58,'Raw Data'!$B$4:$B$185,0),MATCH('Data above threshold'!CH$4,'Raw Data'!$3:$3,0)-1),"NA"))</f>
        <v>2</v>
      </c>
      <c r="CG58" s="103" t="n">
        <f aca="true">IF(ISBLANK(OFFSET('Raw Data'!$A$3,MATCH('Data above threshold'!$A58,'Raw Data'!$B$4:$B$185,0),MATCH('Data above threshold'!CI$4,'Raw Data'!$3:$3,0)-1)),"", IFERROR($J58*OFFSET('Raw Data'!$A$3,MATCH('Data above threshold'!$A58,'Raw Data'!$B$4:$B$185,0),MATCH('Data above threshold'!CI$4,'Raw Data'!$3:$3,0)-1),"NA"))</f>
        <v>0</v>
      </c>
      <c r="CH58" s="103" t="n">
        <f aca="true">IF(ISBLANK(OFFSET('Raw Data'!$A$3,MATCH('Data above threshold'!$A58,'Raw Data'!$B$4:$B$185,0),MATCH('Data above threshold'!CJ$4,'Raw Data'!$3:$3,0)-1)),"", IFERROR($J58*OFFSET('Raw Data'!$A$3,MATCH('Data above threshold'!$A58,'Raw Data'!$B$4:$B$185,0),MATCH('Data above threshold'!CJ$4,'Raw Data'!$3:$3,0)-1),"NA"))</f>
        <v>0</v>
      </c>
      <c r="CI58" s="103" t="n">
        <f aca="true">IF(ISBLANK(OFFSET('Raw Data'!$A$3,MATCH('Data above threshold'!$A58,'Raw Data'!$B$4:$B$185,0),MATCH('Data above threshold'!CK$4,'Raw Data'!$3:$3,0)-1)),"", IFERROR($J58*OFFSET('Raw Data'!$A$3,MATCH('Data above threshold'!$A58,'Raw Data'!$B$4:$B$185,0),MATCH('Data above threshold'!CK$4,'Raw Data'!$3:$3,0)-1),"NA"))</f>
        <v>0</v>
      </c>
      <c r="CJ58" s="103" t="n">
        <f aca="true">IF(ISBLANK(OFFSET('Raw Data'!$A$3,MATCH('Data above threshold'!$A58,'Raw Data'!$B$4:$B$185,0),MATCH('Data above threshold'!CL$4,'Raw Data'!$3:$3,0)-1)),"", IFERROR($J58*OFFSET('Raw Data'!$A$3,MATCH('Data above threshold'!$A58,'Raw Data'!$B$4:$B$185,0),MATCH('Data above threshold'!CL$4,'Raw Data'!$3:$3,0)-1),"NA"))</f>
        <v>1</v>
      </c>
      <c r="CK58" s="103" t="n">
        <f aca="true">IF(ISBLANK(OFFSET('Raw Data'!$A$3,MATCH('Data above threshold'!$A58,'Raw Data'!$B$4:$B$185,0),MATCH('Data above threshold'!CM$4,'Raw Data'!$3:$3,0)-1)),"", IFERROR($J58*OFFSET('Raw Data'!$A$3,MATCH('Data above threshold'!$A58,'Raw Data'!$B$4:$B$185,0),MATCH('Data above threshold'!CM$4,'Raw Data'!$3:$3,0)-1),"NA"))</f>
        <v>0</v>
      </c>
      <c r="CL58" s="103" t="n">
        <f aca="true">IF(ISBLANK(OFFSET('Raw Data'!$A$3,MATCH('Data above threshold'!$A58,'Raw Data'!$B$4:$B$185,0),MATCH('Data above threshold'!CN$4,'Raw Data'!$3:$3,0)-1)),"", IFERROR($J58*OFFSET('Raw Data'!$A$3,MATCH('Data above threshold'!$A58,'Raw Data'!$B$4:$B$185,0),MATCH('Data above threshold'!CN$4,'Raw Data'!$3:$3,0)-1),"NA"))</f>
        <v>2</v>
      </c>
      <c r="CM58" s="103" t="n">
        <f aca="true">IF(ISBLANK(OFFSET('Raw Data'!$A$3,MATCH('Data above threshold'!$A58,'Raw Data'!$B$4:$B$185,0),MATCH('Data above threshold'!CO$4,'Raw Data'!$3:$3,0)-1)),"", IFERROR($J58*OFFSET('Raw Data'!$A$3,MATCH('Data above threshold'!$A58,'Raw Data'!$B$4:$B$185,0),MATCH('Data above threshold'!CO$4,'Raw Data'!$3:$3,0)-1),"NA"))</f>
        <v>0</v>
      </c>
      <c r="CN58" s="103" t="n">
        <f aca="true">IF(ISBLANK(OFFSET('Raw Data'!$A$3,MATCH('Data above threshold'!$A58,'Raw Data'!$B$4:$B$185,0),MATCH('Data above threshold'!CP$4,'Raw Data'!$3:$3,0)-1)),"", IFERROR($J58*OFFSET('Raw Data'!$A$3,MATCH('Data above threshold'!$A58,'Raw Data'!$B$4:$B$185,0),MATCH('Data above threshold'!CP$4,'Raw Data'!$3:$3,0)-1),"NA"))</f>
        <v>0</v>
      </c>
      <c r="CO58" s="103" t="n">
        <f aca="true">IF(ISBLANK(OFFSET('Raw Data'!$A$3,MATCH('Data above threshold'!$A58,'Raw Data'!$B$4:$B$185,0),MATCH('Data above threshold'!CQ$4,'Raw Data'!$3:$3,0)-1)),"", IFERROR($J58*OFFSET('Raw Data'!$A$3,MATCH('Data above threshold'!$A58,'Raw Data'!$B$4:$B$185,0),MATCH('Data above threshold'!CQ$4,'Raw Data'!$3:$3,0)-1),"NA"))</f>
        <v>0</v>
      </c>
      <c r="CP58" s="103" t="n">
        <f aca="true">IF(ISBLANK(OFFSET('Raw Data'!$A$3,MATCH('Data above threshold'!$A58,'Raw Data'!$B$4:$B$185,0),MATCH('Data above threshold'!CR$4,'Raw Data'!$3:$3,0)-1)),"", IFERROR($J58*OFFSET('Raw Data'!$A$3,MATCH('Data above threshold'!$A58,'Raw Data'!$B$4:$B$185,0),MATCH('Data above threshold'!CR$4,'Raw Data'!$3:$3,0)-1),"NA"))</f>
        <v>0</v>
      </c>
    </row>
    <row r="59" s="103" customFormat="true" ht="15.5" hidden="false" customHeight="false" outlineLevel="0" collapsed="false">
      <c r="A59" s="107" t="n">
        <v>2230</v>
      </c>
      <c r="B59" s="107" t="n">
        <v>3</v>
      </c>
      <c r="C59" s="103" t="str">
        <f aca="true">IF(ISBLANK(OFFSET('Raw Data'!$A$3,MATCH($A59,'Raw Data'!$B$4:$B$185,0),MATCH(C$4,'Raw Data'!$3:$3,0)-1)),"",OFFSET('Raw Data'!$A$3,MATCH($A59,'Raw Data'!$B$4:$B$185,0),MATCH(C$4,'Raw Data'!$3:$3,0)-1))</f>
        <v>Development of standards on vulnerable consumers</v>
      </c>
      <c r="D59" s="103" t="str">
        <f aca="true">IF(ISBLANK(OFFSET('Raw Data'!$A$3,MATCH($A59,'Raw Data'!$B$4:$B$185,0),MATCH(D$4,'Raw Data'!$3:$3,0)-1)),"",OFFSET('Raw Data'!$A$3,MATCH($A59,'Raw Data'!$B$4:$B$185,0),MATCH(D$4,'Raw Data'!$3:$3,0)-1))</f>
        <v/>
      </c>
      <c r="E59" s="103" t="str">
        <f aca="true">IF(ISBLANK(OFFSET('Raw Data'!$A$3,MATCH($A59,'Raw Data'!$B$4:$B$185,0),MATCH(E$4,'Raw Data'!$3:$3,0)-1)),"",OFFSET('Raw Data'!$A$3,MATCH($A59,'Raw Data'!$B$4:$B$185,0),MATCH(E$4,'Raw Data'!$3:$3,0)-1))</f>
        <v/>
      </c>
      <c r="F59" s="103" t="str">
        <f aca="true">IF(ISBLANK(OFFSET('Raw Data'!$A$3,MATCH($A59,'Raw Data'!$B$4:$B$185,0),MATCH(F$4,'Raw Data'!$3:$3,0)-1)),"",OFFSET('Raw Data'!$A$3,MATCH($A59,'Raw Data'!$B$4:$B$185,0),MATCH(F$4,'Raw Data'!$3:$3,0)-1))</f>
        <v/>
      </c>
      <c r="H59" s="103" t="str">
        <f aca="true">IF(ISBLANK(OFFSET('Raw Data'!$A$3,MATCH($A59,'Raw Data'!$B$4:$B$185,0),MATCH(H$4,'Raw Data'!$3:$3,0)-1)),"",OFFSET('Raw Data'!$A$3,MATCH($A59,'Raw Data'!$B$4:$B$185,0),MATCH(H$4,'Raw Data'!$3:$3,0)-1))</f>
        <v/>
      </c>
      <c r="I59" s="103" t="str">
        <f aca="true">IF(ISBLANK(OFFSET('Raw Data'!$A$3,MATCH($A59,'Raw Data'!$B$4:$B$185,0),MATCH(I$4,'Raw Data'!$3:$3,0)-1)),"",OFFSET('Raw Data'!$A$3,MATCH($A59,'Raw Data'!$B$4:$B$185,0),MATCH(I$4,'Raw Data'!$3:$3,0)-1))</f>
        <v/>
      </c>
      <c r="J59" s="103" t="str">
        <f aca="false">IF(I59="","",IF(I59="Minus",-1,1))</f>
        <v/>
      </c>
      <c r="K59" s="105" t="str">
        <f aca="false" t="array" ref="K59:K59">IFERROR(SKEW(IF(ISNUMBER(O59:CP59),O59:CP59,"")),"")</f>
        <v/>
      </c>
      <c r="L59" s="103" t="n">
        <f aca="true">IF(ISBLANK(OFFSET('Data above threshold'!$A$4,MATCH('Data above threshold'!$A59,'Data above threshold'!$A$5:$A$185,0),MATCH('Data above threshold'!N$4,'Data above threshold'!$4:$4,0)-1)),1,OFFSET('Data above threshold'!$A$4,MATCH('Data above threshold'!$A59,'Data above threshold'!$A$5:$A$185,0),MATCH('Data above threshold'!N$4,'Data above threshold'!$4:$4,0)-1))</f>
        <v>1</v>
      </c>
      <c r="M59" s="103" t="str">
        <f aca="true">IF(ISBLANK(OFFSET('Data above threshold'!$A$4,MATCH('Data above threshold'!$A59,'Data above threshold'!$A$5:$A$185,0),MATCH('Data above threshold'!O$4,'Data above threshold'!$4:$4,0)-1)),"",OFFSET('Data above threshold'!$A$4,MATCH('Data above threshold'!$A59,'Data above threshold'!$A$5:$A$185,0),MATCH('Data above threshold'!O$4,'Data above threshold'!$4:$4,0)-1))</f>
        <v/>
      </c>
      <c r="N59" s="106" t="str">
        <f aca="false" t="array" ref="N59:N59">IF(B59&lt;4,"",1-IFERROR(SUM(ISNUMBER(O59:CP59)*(1-$O$3:$CP$3))/COUNTIF($O$3:$CP$3,0),0))</f>
        <v/>
      </c>
      <c r="O59" s="103" t="str">
        <f aca="true">IF(ISBLANK(OFFSET('Raw Data'!$A$3,MATCH('Data above threshold'!$A59,'Raw Data'!$B$4:$B$185,0),MATCH('Data above threshold'!Q$4,'Raw Data'!$3:$3,0)-1)),"", IFERROR($J59*OFFSET('Raw Data'!$A$3,MATCH('Data above threshold'!$A59,'Raw Data'!$B$4:$B$185,0),MATCH('Data above threshold'!Q$4,'Raw Data'!$3:$3,0)-1),"NA"))</f>
        <v/>
      </c>
      <c r="P59" s="103" t="str">
        <f aca="true">IF(ISBLANK(OFFSET('Raw Data'!$A$3,MATCH('Data above threshold'!$A59,'Raw Data'!$B$4:$B$185,0),MATCH('Data above threshold'!R$4,'Raw Data'!$3:$3,0)-1)),"", IFERROR($J59*OFFSET('Raw Data'!$A$3,MATCH('Data above threshold'!$A59,'Raw Data'!$B$4:$B$185,0),MATCH('Data above threshold'!R$4,'Raw Data'!$3:$3,0)-1),"NA"))</f>
        <v/>
      </c>
      <c r="Q59" s="103" t="str">
        <f aca="true">IF(ISBLANK(OFFSET('Raw Data'!$A$3,MATCH('Data above threshold'!$A59,'Raw Data'!$B$4:$B$185,0),MATCH('Data above threshold'!S$4,'Raw Data'!$3:$3,0)-1)),"", IFERROR($J59*OFFSET('Raw Data'!$A$3,MATCH('Data above threshold'!$A59,'Raw Data'!$B$4:$B$185,0),MATCH('Data above threshold'!S$4,'Raw Data'!$3:$3,0)-1),"NA"))</f>
        <v/>
      </c>
      <c r="R59" s="103" t="str">
        <f aca="true">IF(ISBLANK(OFFSET('Raw Data'!$A$3,MATCH('Data above threshold'!$A59,'Raw Data'!$B$4:$B$185,0),MATCH('Data above threshold'!T$4,'Raw Data'!$3:$3,0)-1)),"", IFERROR($J59*OFFSET('Raw Data'!$A$3,MATCH('Data above threshold'!$A59,'Raw Data'!$B$4:$B$185,0),MATCH('Data above threshold'!T$4,'Raw Data'!$3:$3,0)-1),"NA"))</f>
        <v/>
      </c>
      <c r="S59" s="103" t="str">
        <f aca="true">IF(ISBLANK(OFFSET('Raw Data'!$A$3,MATCH('Data above threshold'!$A59,'Raw Data'!$B$4:$B$185,0),MATCH('Data above threshold'!U$4,'Raw Data'!$3:$3,0)-1)),"", IFERROR($J59*OFFSET('Raw Data'!$A$3,MATCH('Data above threshold'!$A59,'Raw Data'!$B$4:$B$185,0),MATCH('Data above threshold'!U$4,'Raw Data'!$3:$3,0)-1),"NA"))</f>
        <v/>
      </c>
      <c r="T59" s="103" t="str">
        <f aca="true">IF(ISBLANK(OFFSET('Raw Data'!$A$3,MATCH('Data above threshold'!$A59,'Raw Data'!$B$4:$B$185,0),MATCH('Data above threshold'!V$4,'Raw Data'!$3:$3,0)-1)),"", IFERROR($J59*OFFSET('Raw Data'!$A$3,MATCH('Data above threshold'!$A59,'Raw Data'!$B$4:$B$185,0),MATCH('Data above threshold'!V$4,'Raw Data'!$3:$3,0)-1),"NA"))</f>
        <v/>
      </c>
      <c r="U59" s="103" t="str">
        <f aca="true">IF(ISBLANK(OFFSET('Raw Data'!$A$3,MATCH('Data above threshold'!$A59,'Raw Data'!$B$4:$B$185,0),MATCH('Data above threshold'!W$4,'Raw Data'!$3:$3,0)-1)),"", IFERROR($J59*OFFSET('Raw Data'!$A$3,MATCH('Data above threshold'!$A59,'Raw Data'!$B$4:$B$185,0),MATCH('Data above threshold'!W$4,'Raw Data'!$3:$3,0)-1),"NA"))</f>
        <v/>
      </c>
      <c r="V59" s="103" t="str">
        <f aca="true">IF(ISBLANK(OFFSET('Raw Data'!$A$3,MATCH('Data above threshold'!$A59,'Raw Data'!$B$4:$B$185,0),MATCH('Data above threshold'!X$4,'Raw Data'!$3:$3,0)-1)),"", IFERROR($J59*OFFSET('Raw Data'!$A$3,MATCH('Data above threshold'!$A59,'Raw Data'!$B$4:$B$185,0),MATCH('Data above threshold'!X$4,'Raw Data'!$3:$3,0)-1),"NA"))</f>
        <v/>
      </c>
      <c r="W59" s="103" t="str">
        <f aca="true">IF(ISBLANK(OFFSET('Raw Data'!$A$3,MATCH('Data above threshold'!$A59,'Raw Data'!$B$4:$B$185,0),MATCH('Data above threshold'!Y$4,'Raw Data'!$3:$3,0)-1)),"", IFERROR($J59*OFFSET('Raw Data'!$A$3,MATCH('Data above threshold'!$A59,'Raw Data'!$B$4:$B$185,0),MATCH('Data above threshold'!Y$4,'Raw Data'!$3:$3,0)-1),"NA"))</f>
        <v/>
      </c>
      <c r="X59" s="103" t="str">
        <f aca="true">IF(ISBLANK(OFFSET('Raw Data'!$A$3,MATCH('Data above threshold'!$A59,'Raw Data'!$B$4:$B$185,0),MATCH('Data above threshold'!Z$4,'Raw Data'!$3:$3,0)-1)),"", IFERROR($J59*OFFSET('Raw Data'!$A$3,MATCH('Data above threshold'!$A59,'Raw Data'!$B$4:$B$185,0),MATCH('Data above threshold'!Z$4,'Raw Data'!$3:$3,0)-1),"NA"))</f>
        <v/>
      </c>
      <c r="Y59" s="103" t="str">
        <f aca="true">IF(ISBLANK(OFFSET('Raw Data'!$A$3,MATCH('Data above threshold'!$A59,'Raw Data'!$B$4:$B$185,0),MATCH('Data above threshold'!AA$4,'Raw Data'!$3:$3,0)-1)),"", IFERROR($J59*OFFSET('Raw Data'!$A$3,MATCH('Data above threshold'!$A59,'Raw Data'!$B$4:$B$185,0),MATCH('Data above threshold'!AA$4,'Raw Data'!$3:$3,0)-1),"NA"))</f>
        <v/>
      </c>
      <c r="Z59" s="103" t="str">
        <f aca="true">IF(ISBLANK(OFFSET('Raw Data'!$A$3,MATCH('Data above threshold'!$A59,'Raw Data'!$B$4:$B$185,0),MATCH('Data above threshold'!AB$4,'Raw Data'!$3:$3,0)-1)),"", IFERROR($J59*OFFSET('Raw Data'!$A$3,MATCH('Data above threshold'!$A59,'Raw Data'!$B$4:$B$185,0),MATCH('Data above threshold'!AB$4,'Raw Data'!$3:$3,0)-1),"NA"))</f>
        <v/>
      </c>
      <c r="AA59" s="103" t="str">
        <f aca="true">IF(ISBLANK(OFFSET('Raw Data'!$A$3,MATCH('Data above threshold'!$A59,'Raw Data'!$B$4:$B$185,0),MATCH('Data above threshold'!AC$4,'Raw Data'!$3:$3,0)-1)),"", IFERROR($J59*OFFSET('Raw Data'!$A$3,MATCH('Data above threshold'!$A59,'Raw Data'!$B$4:$B$185,0),MATCH('Data above threshold'!AC$4,'Raw Data'!$3:$3,0)-1),"NA"))</f>
        <v/>
      </c>
      <c r="AB59" s="103" t="str">
        <f aca="true">IF(ISBLANK(OFFSET('Raw Data'!$A$3,MATCH('Data above threshold'!$A59,'Raw Data'!$B$4:$B$185,0),MATCH('Data above threshold'!AD$4,'Raw Data'!$3:$3,0)-1)),"", IFERROR($J59*OFFSET('Raw Data'!$A$3,MATCH('Data above threshold'!$A59,'Raw Data'!$B$4:$B$185,0),MATCH('Data above threshold'!AD$4,'Raw Data'!$3:$3,0)-1),"NA"))</f>
        <v/>
      </c>
      <c r="AC59" s="103" t="str">
        <f aca="true">IF(ISBLANK(OFFSET('Raw Data'!$A$3,MATCH('Data above threshold'!$A59,'Raw Data'!$B$4:$B$185,0),MATCH('Data above threshold'!AE$4,'Raw Data'!$3:$3,0)-1)),"", IFERROR($J59*OFFSET('Raw Data'!$A$3,MATCH('Data above threshold'!$A59,'Raw Data'!$B$4:$B$185,0),MATCH('Data above threshold'!AE$4,'Raw Data'!$3:$3,0)-1),"NA"))</f>
        <v/>
      </c>
      <c r="AD59" s="103" t="str">
        <f aca="true">IF(ISBLANK(OFFSET('Raw Data'!$A$3,MATCH('Data above threshold'!$A59,'Raw Data'!$B$4:$B$185,0),MATCH('Data above threshold'!AF$4,'Raw Data'!$3:$3,0)-1)),"", IFERROR($J59*OFFSET('Raw Data'!$A$3,MATCH('Data above threshold'!$A59,'Raw Data'!$B$4:$B$185,0),MATCH('Data above threshold'!AF$4,'Raw Data'!$3:$3,0)-1),"NA"))</f>
        <v/>
      </c>
      <c r="AE59" s="103" t="str">
        <f aca="true">IF(ISBLANK(OFFSET('Raw Data'!$A$3,MATCH('Data above threshold'!$A59,'Raw Data'!$B$4:$B$185,0),MATCH('Data above threshold'!AG$4,'Raw Data'!$3:$3,0)-1)),"", IFERROR($J59*OFFSET('Raw Data'!$A$3,MATCH('Data above threshold'!$A59,'Raw Data'!$B$4:$B$185,0),MATCH('Data above threshold'!AG$4,'Raw Data'!$3:$3,0)-1),"NA"))</f>
        <v/>
      </c>
      <c r="AF59" s="103" t="str">
        <f aca="true">IF(ISBLANK(OFFSET('Raw Data'!$A$3,MATCH('Data above threshold'!$A59,'Raw Data'!$B$4:$B$185,0),MATCH('Data above threshold'!AH$4,'Raw Data'!$3:$3,0)-1)),"", IFERROR($J59*OFFSET('Raw Data'!$A$3,MATCH('Data above threshold'!$A59,'Raw Data'!$B$4:$B$185,0),MATCH('Data above threshold'!AH$4,'Raw Data'!$3:$3,0)-1),"NA"))</f>
        <v/>
      </c>
      <c r="AG59" s="103" t="str">
        <f aca="true">IF(ISBLANK(OFFSET('Raw Data'!$A$3,MATCH('Data above threshold'!$A59,'Raw Data'!$B$4:$B$185,0),MATCH('Data above threshold'!AI$4,'Raw Data'!$3:$3,0)-1)),"", IFERROR($J59*OFFSET('Raw Data'!$A$3,MATCH('Data above threshold'!$A59,'Raw Data'!$B$4:$B$185,0),MATCH('Data above threshold'!AI$4,'Raw Data'!$3:$3,0)-1),"NA"))</f>
        <v/>
      </c>
      <c r="AH59" s="103" t="str">
        <f aca="true">IF(ISBLANK(OFFSET('Raw Data'!$A$3,MATCH('Data above threshold'!$A59,'Raw Data'!$B$4:$B$185,0),MATCH('Data above threshold'!AJ$4,'Raw Data'!$3:$3,0)-1)),"", IFERROR($J59*OFFSET('Raw Data'!$A$3,MATCH('Data above threshold'!$A59,'Raw Data'!$B$4:$B$185,0),MATCH('Data above threshold'!AJ$4,'Raw Data'!$3:$3,0)-1),"NA"))</f>
        <v/>
      </c>
      <c r="AI59" s="103" t="str">
        <f aca="true">IF(ISBLANK(OFFSET('Raw Data'!$A$3,MATCH('Data above threshold'!$A59,'Raw Data'!$B$4:$B$185,0),MATCH('Data above threshold'!AK$4,'Raw Data'!$3:$3,0)-1)),"", IFERROR($J59*OFFSET('Raw Data'!$A$3,MATCH('Data above threshold'!$A59,'Raw Data'!$B$4:$B$185,0),MATCH('Data above threshold'!AK$4,'Raw Data'!$3:$3,0)-1),"NA"))</f>
        <v/>
      </c>
      <c r="AJ59" s="103" t="str">
        <f aca="true">IF(ISBLANK(OFFSET('Raw Data'!$A$3,MATCH('Data above threshold'!$A59,'Raw Data'!$B$4:$B$185,0),MATCH('Data above threshold'!AL$4,'Raw Data'!$3:$3,0)-1)),"", IFERROR($J59*OFFSET('Raw Data'!$A$3,MATCH('Data above threshold'!$A59,'Raw Data'!$B$4:$B$185,0),MATCH('Data above threshold'!AL$4,'Raw Data'!$3:$3,0)-1),"NA"))</f>
        <v/>
      </c>
      <c r="AK59" s="103" t="str">
        <f aca="true">IF(ISBLANK(OFFSET('Raw Data'!$A$3,MATCH('Data above threshold'!$A59,'Raw Data'!$B$4:$B$185,0),MATCH('Data above threshold'!AM$4,'Raw Data'!$3:$3,0)-1)),"", IFERROR($J59*OFFSET('Raw Data'!$A$3,MATCH('Data above threshold'!$A59,'Raw Data'!$B$4:$B$185,0),MATCH('Data above threshold'!AM$4,'Raw Data'!$3:$3,0)-1),"NA"))</f>
        <v/>
      </c>
      <c r="AL59" s="103" t="str">
        <f aca="true">IF(ISBLANK(OFFSET('Raw Data'!$A$3,MATCH('Data above threshold'!$A59,'Raw Data'!$B$4:$B$185,0),MATCH('Data above threshold'!AN$4,'Raw Data'!$3:$3,0)-1)),"", IFERROR($J59*OFFSET('Raw Data'!$A$3,MATCH('Data above threshold'!$A59,'Raw Data'!$B$4:$B$185,0),MATCH('Data above threshold'!AN$4,'Raw Data'!$3:$3,0)-1),"NA"))</f>
        <v/>
      </c>
      <c r="AM59" s="103" t="str">
        <f aca="true">IF(ISBLANK(OFFSET('Raw Data'!$A$3,MATCH('Data above threshold'!$A59,'Raw Data'!$B$4:$B$185,0),MATCH('Data above threshold'!AO$4,'Raw Data'!$3:$3,0)-1)),"", IFERROR($J59*OFFSET('Raw Data'!$A$3,MATCH('Data above threshold'!$A59,'Raw Data'!$B$4:$B$185,0),MATCH('Data above threshold'!AO$4,'Raw Data'!$3:$3,0)-1),"NA"))</f>
        <v/>
      </c>
      <c r="AN59" s="103" t="str">
        <f aca="true">IF(ISBLANK(OFFSET('Raw Data'!$A$3,MATCH('Data above threshold'!$A59,'Raw Data'!$B$4:$B$185,0),MATCH('Data above threshold'!AP$4,'Raw Data'!$3:$3,0)-1)),"", IFERROR($J59*OFFSET('Raw Data'!$A$3,MATCH('Data above threshold'!$A59,'Raw Data'!$B$4:$B$185,0),MATCH('Data above threshold'!AP$4,'Raw Data'!$3:$3,0)-1),"NA"))</f>
        <v/>
      </c>
      <c r="AO59" s="103" t="str">
        <f aca="true">IF(ISBLANK(OFFSET('Raw Data'!$A$3,MATCH('Data above threshold'!$A59,'Raw Data'!$B$4:$B$185,0),MATCH('Data above threshold'!AQ$4,'Raw Data'!$3:$3,0)-1)),"", IFERROR($J59*OFFSET('Raw Data'!$A$3,MATCH('Data above threshold'!$A59,'Raw Data'!$B$4:$B$185,0),MATCH('Data above threshold'!AQ$4,'Raw Data'!$3:$3,0)-1),"NA"))</f>
        <v/>
      </c>
      <c r="AP59" s="103" t="str">
        <f aca="true">IF(ISBLANK(OFFSET('Raw Data'!$A$3,MATCH('Data above threshold'!$A59,'Raw Data'!$B$4:$B$185,0),MATCH('Data above threshold'!AR$4,'Raw Data'!$3:$3,0)-1)),"", IFERROR($J59*OFFSET('Raw Data'!$A$3,MATCH('Data above threshold'!$A59,'Raw Data'!$B$4:$B$185,0),MATCH('Data above threshold'!AR$4,'Raw Data'!$3:$3,0)-1),"NA"))</f>
        <v/>
      </c>
      <c r="AQ59" s="103" t="str">
        <f aca="true">IF(ISBLANK(OFFSET('Raw Data'!$A$3,MATCH('Data above threshold'!$A59,'Raw Data'!$B$4:$B$185,0),MATCH('Data above threshold'!AS$4,'Raw Data'!$3:$3,0)-1)),"", IFERROR($J59*OFFSET('Raw Data'!$A$3,MATCH('Data above threshold'!$A59,'Raw Data'!$B$4:$B$185,0),MATCH('Data above threshold'!AS$4,'Raw Data'!$3:$3,0)-1),"NA"))</f>
        <v/>
      </c>
      <c r="AR59" s="103" t="str">
        <f aca="true">IF(ISBLANK(OFFSET('Raw Data'!$A$3,MATCH('Data above threshold'!$A59,'Raw Data'!$B$4:$B$185,0),MATCH('Data above threshold'!AT$4,'Raw Data'!$3:$3,0)-1)),"", IFERROR($J59*OFFSET('Raw Data'!$A$3,MATCH('Data above threshold'!$A59,'Raw Data'!$B$4:$B$185,0),MATCH('Data above threshold'!AT$4,'Raw Data'!$3:$3,0)-1),"NA"))</f>
        <v/>
      </c>
      <c r="AS59" s="103" t="str">
        <f aca="true">IF(ISBLANK(OFFSET('Raw Data'!$A$3,MATCH('Data above threshold'!$A59,'Raw Data'!$B$4:$B$185,0),MATCH('Data above threshold'!AU$4,'Raw Data'!$3:$3,0)-1)),"", IFERROR($J59*OFFSET('Raw Data'!$A$3,MATCH('Data above threshold'!$A59,'Raw Data'!$B$4:$B$185,0),MATCH('Data above threshold'!AU$4,'Raw Data'!$3:$3,0)-1),"NA"))</f>
        <v/>
      </c>
      <c r="AT59" s="103" t="str">
        <f aca="true">IF(ISBLANK(OFFSET('Raw Data'!$A$3,MATCH('Data above threshold'!$A59,'Raw Data'!$B$4:$B$185,0),MATCH('Data above threshold'!AV$4,'Raw Data'!$3:$3,0)-1)),"", IFERROR($J59*OFFSET('Raw Data'!$A$3,MATCH('Data above threshold'!$A59,'Raw Data'!$B$4:$B$185,0),MATCH('Data above threshold'!AV$4,'Raw Data'!$3:$3,0)-1),"NA"))</f>
        <v/>
      </c>
      <c r="AU59" s="103" t="str">
        <f aca="true">IF(ISBLANK(OFFSET('Raw Data'!$A$3,MATCH('Data above threshold'!$A59,'Raw Data'!$B$4:$B$185,0),MATCH('Data above threshold'!AW$4,'Raw Data'!$3:$3,0)-1)),"", IFERROR($J59*OFFSET('Raw Data'!$A$3,MATCH('Data above threshold'!$A59,'Raw Data'!$B$4:$B$185,0),MATCH('Data above threshold'!AW$4,'Raw Data'!$3:$3,0)-1),"NA"))</f>
        <v/>
      </c>
      <c r="AV59" s="103" t="str">
        <f aca="true">IF(ISBLANK(OFFSET('Raw Data'!$A$3,MATCH('Data above threshold'!$A59,'Raw Data'!$B$4:$B$185,0),MATCH('Data above threshold'!AX$4,'Raw Data'!$3:$3,0)-1)),"", IFERROR($J59*OFFSET('Raw Data'!$A$3,MATCH('Data above threshold'!$A59,'Raw Data'!$B$4:$B$185,0),MATCH('Data above threshold'!AX$4,'Raw Data'!$3:$3,0)-1),"NA"))</f>
        <v/>
      </c>
      <c r="AW59" s="103" t="str">
        <f aca="true">IF(ISBLANK(OFFSET('Raw Data'!$A$3,MATCH('Data above threshold'!$A59,'Raw Data'!$B$4:$B$185,0),MATCH('Data above threshold'!AY$4,'Raw Data'!$3:$3,0)-1)),"", IFERROR($J59*OFFSET('Raw Data'!$A$3,MATCH('Data above threshold'!$A59,'Raw Data'!$B$4:$B$185,0),MATCH('Data above threshold'!AY$4,'Raw Data'!$3:$3,0)-1),"NA"))</f>
        <v/>
      </c>
      <c r="AX59" s="103" t="str">
        <f aca="true">IF(ISBLANK(OFFSET('Raw Data'!$A$3,MATCH('Data above threshold'!$A59,'Raw Data'!$B$4:$B$185,0),MATCH('Data above threshold'!AZ$4,'Raw Data'!$3:$3,0)-1)),"", IFERROR($J59*OFFSET('Raw Data'!$A$3,MATCH('Data above threshold'!$A59,'Raw Data'!$B$4:$B$185,0),MATCH('Data above threshold'!AZ$4,'Raw Data'!$3:$3,0)-1),"NA"))</f>
        <v/>
      </c>
      <c r="AY59" s="103" t="str">
        <f aca="true">IF(ISBLANK(OFFSET('Raw Data'!$A$3,MATCH('Data above threshold'!$A59,'Raw Data'!$B$4:$B$185,0),MATCH('Data above threshold'!BA$4,'Raw Data'!$3:$3,0)-1)),"", IFERROR($J59*OFFSET('Raw Data'!$A$3,MATCH('Data above threshold'!$A59,'Raw Data'!$B$4:$B$185,0),MATCH('Data above threshold'!BA$4,'Raw Data'!$3:$3,0)-1),"NA"))</f>
        <v/>
      </c>
      <c r="AZ59" s="103" t="str">
        <f aca="true">IF(ISBLANK(OFFSET('Raw Data'!$A$3,MATCH('Data above threshold'!$A59,'Raw Data'!$B$4:$B$185,0),MATCH('Data above threshold'!BB$4,'Raw Data'!$3:$3,0)-1)),"", IFERROR($J59*OFFSET('Raw Data'!$A$3,MATCH('Data above threshold'!$A59,'Raw Data'!$B$4:$B$185,0),MATCH('Data above threshold'!BB$4,'Raw Data'!$3:$3,0)-1),"NA"))</f>
        <v/>
      </c>
      <c r="BA59" s="103" t="str">
        <f aca="true">IF(ISBLANK(OFFSET('Raw Data'!$A$3,MATCH('Data above threshold'!$A59,'Raw Data'!$B$4:$B$185,0),MATCH('Data above threshold'!BC$4,'Raw Data'!$3:$3,0)-1)),"", IFERROR($J59*OFFSET('Raw Data'!$A$3,MATCH('Data above threshold'!$A59,'Raw Data'!$B$4:$B$185,0),MATCH('Data above threshold'!BC$4,'Raw Data'!$3:$3,0)-1),"NA"))</f>
        <v/>
      </c>
      <c r="BB59" s="103" t="str">
        <f aca="true">IF(ISBLANK(OFFSET('Raw Data'!$A$3,MATCH('Data above threshold'!$A59,'Raw Data'!$B$4:$B$185,0),MATCH('Data above threshold'!BD$4,'Raw Data'!$3:$3,0)-1)),"", IFERROR($J59*OFFSET('Raw Data'!$A$3,MATCH('Data above threshold'!$A59,'Raw Data'!$B$4:$B$185,0),MATCH('Data above threshold'!BD$4,'Raw Data'!$3:$3,0)-1),"NA"))</f>
        <v/>
      </c>
      <c r="BC59" s="103" t="str">
        <f aca="true">IF(ISBLANK(OFFSET('Raw Data'!$A$3,MATCH('Data above threshold'!$A59,'Raw Data'!$B$4:$B$185,0),MATCH('Data above threshold'!BE$4,'Raw Data'!$3:$3,0)-1)),"", IFERROR($J59*OFFSET('Raw Data'!$A$3,MATCH('Data above threshold'!$A59,'Raw Data'!$B$4:$B$185,0),MATCH('Data above threshold'!BE$4,'Raw Data'!$3:$3,0)-1),"NA"))</f>
        <v/>
      </c>
      <c r="BD59" s="103" t="str">
        <f aca="true">IF(ISBLANK(OFFSET('Raw Data'!$A$3,MATCH('Data above threshold'!$A59,'Raw Data'!$B$4:$B$185,0),MATCH('Data above threshold'!BF$4,'Raw Data'!$3:$3,0)-1)),"", IFERROR($J59*OFFSET('Raw Data'!$A$3,MATCH('Data above threshold'!$A59,'Raw Data'!$B$4:$B$185,0),MATCH('Data above threshold'!BF$4,'Raw Data'!$3:$3,0)-1),"NA"))</f>
        <v/>
      </c>
      <c r="BE59" s="103" t="str">
        <f aca="true">IF(ISBLANK(OFFSET('Raw Data'!$A$3,MATCH('Data above threshold'!$A59,'Raw Data'!$B$4:$B$185,0),MATCH('Data above threshold'!BG$4,'Raw Data'!$3:$3,0)-1)),"", IFERROR($J59*OFFSET('Raw Data'!$A$3,MATCH('Data above threshold'!$A59,'Raw Data'!$B$4:$B$185,0),MATCH('Data above threshold'!BG$4,'Raw Data'!$3:$3,0)-1),"NA"))</f>
        <v/>
      </c>
      <c r="BF59" s="103" t="str">
        <f aca="true">IF(ISBLANK(OFFSET('Raw Data'!$A$3,MATCH('Data above threshold'!$A59,'Raw Data'!$B$4:$B$185,0),MATCH('Data above threshold'!BH$4,'Raw Data'!$3:$3,0)-1)),"", IFERROR($J59*OFFSET('Raw Data'!$A$3,MATCH('Data above threshold'!$A59,'Raw Data'!$B$4:$B$185,0),MATCH('Data above threshold'!BH$4,'Raw Data'!$3:$3,0)-1),"NA"))</f>
        <v/>
      </c>
      <c r="BG59" s="103" t="str">
        <f aca="true">IF(ISBLANK(OFFSET('Raw Data'!$A$3,MATCH('Data above threshold'!$A59,'Raw Data'!$B$4:$B$185,0),MATCH('Data above threshold'!BI$4,'Raw Data'!$3:$3,0)-1)),"", IFERROR($J59*OFFSET('Raw Data'!$A$3,MATCH('Data above threshold'!$A59,'Raw Data'!$B$4:$B$185,0),MATCH('Data above threshold'!BI$4,'Raw Data'!$3:$3,0)-1),"NA"))</f>
        <v/>
      </c>
      <c r="BH59" s="103" t="str">
        <f aca="true">IF(ISBLANK(OFFSET('Raw Data'!$A$3,MATCH('Data above threshold'!$A59,'Raw Data'!$B$4:$B$185,0),MATCH('Data above threshold'!BJ$4,'Raw Data'!$3:$3,0)-1)),"", IFERROR($J59*OFFSET('Raw Data'!$A$3,MATCH('Data above threshold'!$A59,'Raw Data'!$B$4:$B$185,0),MATCH('Data above threshold'!BJ$4,'Raw Data'!$3:$3,0)-1),"NA"))</f>
        <v/>
      </c>
      <c r="BI59" s="103" t="str">
        <f aca="true">IF(ISBLANK(OFFSET('Raw Data'!$A$3,MATCH('Data above threshold'!$A59,'Raw Data'!$B$4:$B$185,0),MATCH('Data above threshold'!BK$4,'Raw Data'!$3:$3,0)-1)),"", IFERROR($J59*OFFSET('Raw Data'!$A$3,MATCH('Data above threshold'!$A59,'Raw Data'!$B$4:$B$185,0),MATCH('Data above threshold'!BK$4,'Raw Data'!$3:$3,0)-1),"NA"))</f>
        <v/>
      </c>
      <c r="BJ59" s="103" t="str">
        <f aca="true">IF(ISBLANK(OFFSET('Raw Data'!$A$3,MATCH('Data above threshold'!$A59,'Raw Data'!$B$4:$B$185,0),MATCH('Data above threshold'!BL$4,'Raw Data'!$3:$3,0)-1)),"", IFERROR($J59*OFFSET('Raw Data'!$A$3,MATCH('Data above threshold'!$A59,'Raw Data'!$B$4:$B$185,0),MATCH('Data above threshold'!BL$4,'Raw Data'!$3:$3,0)-1),"NA"))</f>
        <v/>
      </c>
      <c r="BK59" s="103" t="str">
        <f aca="true">IF(ISBLANK(OFFSET('Raw Data'!$A$3,MATCH('Data above threshold'!$A59,'Raw Data'!$B$4:$B$185,0),MATCH('Data above threshold'!BM$4,'Raw Data'!$3:$3,0)-1)),"", IFERROR($J59*OFFSET('Raw Data'!$A$3,MATCH('Data above threshold'!$A59,'Raw Data'!$B$4:$B$185,0),MATCH('Data above threshold'!BM$4,'Raw Data'!$3:$3,0)-1),"NA"))</f>
        <v/>
      </c>
      <c r="BL59" s="103" t="str">
        <f aca="true">IF(ISBLANK(OFFSET('Raw Data'!$A$3,MATCH('Data above threshold'!$A59,'Raw Data'!$B$4:$B$185,0),MATCH('Data above threshold'!BN$4,'Raw Data'!$3:$3,0)-1)),"", IFERROR($J59*OFFSET('Raw Data'!$A$3,MATCH('Data above threshold'!$A59,'Raw Data'!$B$4:$B$185,0),MATCH('Data above threshold'!BN$4,'Raw Data'!$3:$3,0)-1),"NA"))</f>
        <v/>
      </c>
      <c r="BM59" s="103" t="str">
        <f aca="true">IF(ISBLANK(OFFSET('Raw Data'!$A$3,MATCH('Data above threshold'!$A59,'Raw Data'!$B$4:$B$185,0),MATCH('Data above threshold'!BO$4,'Raw Data'!$3:$3,0)-1)),"", IFERROR($J59*OFFSET('Raw Data'!$A$3,MATCH('Data above threshold'!$A59,'Raw Data'!$B$4:$B$185,0),MATCH('Data above threshold'!BO$4,'Raw Data'!$3:$3,0)-1),"NA"))</f>
        <v/>
      </c>
      <c r="BN59" s="103" t="str">
        <f aca="true">IF(ISBLANK(OFFSET('Raw Data'!$A$3,MATCH('Data above threshold'!$A59,'Raw Data'!$B$4:$B$185,0),MATCH('Data above threshold'!BP$4,'Raw Data'!$3:$3,0)-1)),"", IFERROR($J59*OFFSET('Raw Data'!$A$3,MATCH('Data above threshold'!$A59,'Raw Data'!$B$4:$B$185,0),MATCH('Data above threshold'!BP$4,'Raw Data'!$3:$3,0)-1),"NA"))</f>
        <v/>
      </c>
      <c r="BO59" s="103" t="str">
        <f aca="true">IF(ISBLANK(OFFSET('Raw Data'!$A$3,MATCH('Data above threshold'!$A59,'Raw Data'!$B$4:$B$185,0),MATCH('Data above threshold'!BQ$4,'Raw Data'!$3:$3,0)-1)),"", IFERROR($J59*OFFSET('Raw Data'!$A$3,MATCH('Data above threshold'!$A59,'Raw Data'!$B$4:$B$185,0),MATCH('Data above threshold'!BQ$4,'Raw Data'!$3:$3,0)-1),"NA"))</f>
        <v/>
      </c>
      <c r="BP59" s="103" t="str">
        <f aca="true">IF(ISBLANK(OFFSET('Raw Data'!$A$3,MATCH('Data above threshold'!$A59,'Raw Data'!$B$4:$B$185,0),MATCH('Data above threshold'!BR$4,'Raw Data'!$3:$3,0)-1)),"", IFERROR($J59*OFFSET('Raw Data'!$A$3,MATCH('Data above threshold'!$A59,'Raw Data'!$B$4:$B$185,0),MATCH('Data above threshold'!BR$4,'Raw Data'!$3:$3,0)-1),"NA"))</f>
        <v/>
      </c>
      <c r="BQ59" s="103" t="str">
        <f aca="true">IF(ISBLANK(OFFSET('Raw Data'!$A$3,MATCH('Data above threshold'!$A59,'Raw Data'!$B$4:$B$185,0),MATCH('Data above threshold'!BS$4,'Raw Data'!$3:$3,0)-1)),"", IFERROR($J59*OFFSET('Raw Data'!$A$3,MATCH('Data above threshold'!$A59,'Raw Data'!$B$4:$B$185,0),MATCH('Data above threshold'!BS$4,'Raw Data'!$3:$3,0)-1),"NA"))</f>
        <v/>
      </c>
      <c r="BR59" s="103" t="str">
        <f aca="true">IF(ISBLANK(OFFSET('Raw Data'!$A$3,MATCH('Data above threshold'!$A59,'Raw Data'!$B$4:$B$185,0),MATCH('Data above threshold'!BT$4,'Raw Data'!$3:$3,0)-1)),"", IFERROR($J59*OFFSET('Raw Data'!$A$3,MATCH('Data above threshold'!$A59,'Raw Data'!$B$4:$B$185,0),MATCH('Data above threshold'!BT$4,'Raw Data'!$3:$3,0)-1),"NA"))</f>
        <v/>
      </c>
      <c r="BS59" s="103" t="str">
        <f aca="true">IF(ISBLANK(OFFSET('Raw Data'!$A$3,MATCH('Data above threshold'!$A59,'Raw Data'!$B$4:$B$185,0),MATCH('Data above threshold'!BU$4,'Raw Data'!$3:$3,0)-1)),"", IFERROR($J59*OFFSET('Raw Data'!$A$3,MATCH('Data above threshold'!$A59,'Raw Data'!$B$4:$B$185,0),MATCH('Data above threshold'!BU$4,'Raw Data'!$3:$3,0)-1),"NA"))</f>
        <v/>
      </c>
      <c r="BT59" s="103" t="str">
        <f aca="true">IF(ISBLANK(OFFSET('Raw Data'!$A$3,MATCH('Data above threshold'!$A59,'Raw Data'!$B$4:$B$185,0),MATCH('Data above threshold'!BV$4,'Raw Data'!$3:$3,0)-1)),"", IFERROR($J59*OFFSET('Raw Data'!$A$3,MATCH('Data above threshold'!$A59,'Raw Data'!$B$4:$B$185,0),MATCH('Data above threshold'!BV$4,'Raw Data'!$3:$3,0)-1),"NA"))</f>
        <v/>
      </c>
      <c r="BU59" s="103" t="str">
        <f aca="true">IF(ISBLANK(OFFSET('Raw Data'!$A$3,MATCH('Data above threshold'!$A59,'Raw Data'!$B$4:$B$185,0),MATCH('Data above threshold'!BW$4,'Raw Data'!$3:$3,0)-1)),"", IFERROR($J59*OFFSET('Raw Data'!$A$3,MATCH('Data above threshold'!$A59,'Raw Data'!$B$4:$B$185,0),MATCH('Data above threshold'!BW$4,'Raw Data'!$3:$3,0)-1),"NA"))</f>
        <v/>
      </c>
      <c r="BV59" s="103" t="str">
        <f aca="true">IF(ISBLANK(OFFSET('Raw Data'!$A$3,MATCH('Data above threshold'!$A59,'Raw Data'!$B$4:$B$185,0),MATCH('Data above threshold'!BX$4,'Raw Data'!$3:$3,0)-1)),"", IFERROR($J59*OFFSET('Raw Data'!$A$3,MATCH('Data above threshold'!$A59,'Raw Data'!$B$4:$B$185,0),MATCH('Data above threshold'!BX$4,'Raw Data'!$3:$3,0)-1),"NA"))</f>
        <v/>
      </c>
      <c r="BW59" s="103" t="str">
        <f aca="true">IF(ISBLANK(OFFSET('Raw Data'!$A$3,MATCH('Data above threshold'!$A59,'Raw Data'!$B$4:$B$185,0),MATCH('Data above threshold'!BY$4,'Raw Data'!$3:$3,0)-1)),"", IFERROR($J59*OFFSET('Raw Data'!$A$3,MATCH('Data above threshold'!$A59,'Raw Data'!$B$4:$B$185,0),MATCH('Data above threshold'!BY$4,'Raw Data'!$3:$3,0)-1),"NA"))</f>
        <v/>
      </c>
      <c r="BX59" s="103" t="str">
        <f aca="true">IF(ISBLANK(OFFSET('Raw Data'!$A$3,MATCH('Data above threshold'!$A59,'Raw Data'!$B$4:$B$185,0),MATCH('Data above threshold'!BZ$4,'Raw Data'!$3:$3,0)-1)),"", IFERROR($J59*OFFSET('Raw Data'!$A$3,MATCH('Data above threshold'!$A59,'Raw Data'!$B$4:$B$185,0),MATCH('Data above threshold'!BZ$4,'Raw Data'!$3:$3,0)-1),"NA"))</f>
        <v/>
      </c>
      <c r="BY59" s="103" t="str">
        <f aca="true">IF(ISBLANK(OFFSET('Raw Data'!$A$3,MATCH('Data above threshold'!$A59,'Raw Data'!$B$4:$B$185,0),MATCH('Data above threshold'!CA$4,'Raw Data'!$3:$3,0)-1)),"", IFERROR($J59*OFFSET('Raw Data'!$A$3,MATCH('Data above threshold'!$A59,'Raw Data'!$B$4:$B$185,0),MATCH('Data above threshold'!CA$4,'Raw Data'!$3:$3,0)-1),"NA"))</f>
        <v/>
      </c>
      <c r="BZ59" s="103" t="str">
        <f aca="true">IF(ISBLANK(OFFSET('Raw Data'!$A$3,MATCH('Data above threshold'!$A59,'Raw Data'!$B$4:$B$185,0),MATCH('Data above threshold'!CB$4,'Raw Data'!$3:$3,0)-1)),"", IFERROR($J59*OFFSET('Raw Data'!$A$3,MATCH('Data above threshold'!$A59,'Raw Data'!$B$4:$B$185,0),MATCH('Data above threshold'!CB$4,'Raw Data'!$3:$3,0)-1),"NA"))</f>
        <v/>
      </c>
      <c r="CA59" s="103" t="str">
        <f aca="true">IF(ISBLANK(OFFSET('Raw Data'!$A$3,MATCH('Data above threshold'!$A59,'Raw Data'!$B$4:$B$185,0),MATCH('Data above threshold'!CC$4,'Raw Data'!$3:$3,0)-1)),"", IFERROR($J59*OFFSET('Raw Data'!$A$3,MATCH('Data above threshold'!$A59,'Raw Data'!$B$4:$B$185,0),MATCH('Data above threshold'!CC$4,'Raw Data'!$3:$3,0)-1),"NA"))</f>
        <v/>
      </c>
      <c r="CB59" s="103" t="str">
        <f aca="true">IF(ISBLANK(OFFSET('Raw Data'!$A$3,MATCH('Data above threshold'!$A59,'Raw Data'!$B$4:$B$185,0),MATCH('Data above threshold'!CD$4,'Raw Data'!$3:$3,0)-1)),"", IFERROR($J59*OFFSET('Raw Data'!$A$3,MATCH('Data above threshold'!$A59,'Raw Data'!$B$4:$B$185,0),MATCH('Data above threshold'!CD$4,'Raw Data'!$3:$3,0)-1),"NA"))</f>
        <v/>
      </c>
      <c r="CC59" s="103" t="str">
        <f aca="true">IF(ISBLANK(OFFSET('Raw Data'!$A$3,MATCH('Data above threshold'!$A59,'Raw Data'!$B$4:$B$185,0),MATCH('Data above threshold'!CE$4,'Raw Data'!$3:$3,0)-1)),"", IFERROR($J59*OFFSET('Raw Data'!$A$3,MATCH('Data above threshold'!$A59,'Raw Data'!$B$4:$B$185,0),MATCH('Data above threshold'!CE$4,'Raw Data'!$3:$3,0)-1),"NA"))</f>
        <v/>
      </c>
      <c r="CD59" s="103" t="str">
        <f aca="true">IF(ISBLANK(OFFSET('Raw Data'!$A$3,MATCH('Data above threshold'!$A59,'Raw Data'!$B$4:$B$185,0),MATCH('Data above threshold'!CF$4,'Raw Data'!$3:$3,0)-1)),"", IFERROR($J59*OFFSET('Raw Data'!$A$3,MATCH('Data above threshold'!$A59,'Raw Data'!$B$4:$B$185,0),MATCH('Data above threshold'!CF$4,'Raw Data'!$3:$3,0)-1),"NA"))</f>
        <v/>
      </c>
      <c r="CE59" s="103" t="str">
        <f aca="true">IF(ISBLANK(OFFSET('Raw Data'!$A$3,MATCH('Data above threshold'!$A59,'Raw Data'!$B$4:$B$185,0),MATCH('Data above threshold'!CG$4,'Raw Data'!$3:$3,0)-1)),"", IFERROR($J59*OFFSET('Raw Data'!$A$3,MATCH('Data above threshold'!$A59,'Raw Data'!$B$4:$B$185,0),MATCH('Data above threshold'!CG$4,'Raw Data'!$3:$3,0)-1),"NA"))</f>
        <v/>
      </c>
      <c r="CF59" s="103" t="str">
        <f aca="true">IF(ISBLANK(OFFSET('Raw Data'!$A$3,MATCH('Data above threshold'!$A59,'Raw Data'!$B$4:$B$185,0),MATCH('Data above threshold'!CH$4,'Raw Data'!$3:$3,0)-1)),"", IFERROR($J59*OFFSET('Raw Data'!$A$3,MATCH('Data above threshold'!$A59,'Raw Data'!$B$4:$B$185,0),MATCH('Data above threshold'!CH$4,'Raw Data'!$3:$3,0)-1),"NA"))</f>
        <v/>
      </c>
      <c r="CG59" s="103" t="str">
        <f aca="true">IF(ISBLANK(OFFSET('Raw Data'!$A$3,MATCH('Data above threshold'!$A59,'Raw Data'!$B$4:$B$185,0),MATCH('Data above threshold'!CI$4,'Raw Data'!$3:$3,0)-1)),"", IFERROR($J59*OFFSET('Raw Data'!$A$3,MATCH('Data above threshold'!$A59,'Raw Data'!$B$4:$B$185,0),MATCH('Data above threshold'!CI$4,'Raw Data'!$3:$3,0)-1),"NA"))</f>
        <v/>
      </c>
      <c r="CH59" s="103" t="str">
        <f aca="true">IF(ISBLANK(OFFSET('Raw Data'!$A$3,MATCH('Data above threshold'!$A59,'Raw Data'!$B$4:$B$185,0),MATCH('Data above threshold'!CJ$4,'Raw Data'!$3:$3,0)-1)),"", IFERROR($J59*OFFSET('Raw Data'!$A$3,MATCH('Data above threshold'!$A59,'Raw Data'!$B$4:$B$185,0),MATCH('Data above threshold'!CJ$4,'Raw Data'!$3:$3,0)-1),"NA"))</f>
        <v/>
      </c>
      <c r="CI59" s="103" t="str">
        <f aca="true">IF(ISBLANK(OFFSET('Raw Data'!$A$3,MATCH('Data above threshold'!$A59,'Raw Data'!$B$4:$B$185,0),MATCH('Data above threshold'!CK$4,'Raw Data'!$3:$3,0)-1)),"", IFERROR($J59*OFFSET('Raw Data'!$A$3,MATCH('Data above threshold'!$A59,'Raw Data'!$B$4:$B$185,0),MATCH('Data above threshold'!CK$4,'Raw Data'!$3:$3,0)-1),"NA"))</f>
        <v/>
      </c>
      <c r="CJ59" s="103" t="str">
        <f aca="true">IF(ISBLANK(OFFSET('Raw Data'!$A$3,MATCH('Data above threshold'!$A59,'Raw Data'!$B$4:$B$185,0),MATCH('Data above threshold'!CL$4,'Raw Data'!$3:$3,0)-1)),"", IFERROR($J59*OFFSET('Raw Data'!$A$3,MATCH('Data above threshold'!$A59,'Raw Data'!$B$4:$B$185,0),MATCH('Data above threshold'!CL$4,'Raw Data'!$3:$3,0)-1),"NA"))</f>
        <v/>
      </c>
      <c r="CK59" s="103" t="str">
        <f aca="true">IF(ISBLANK(OFFSET('Raw Data'!$A$3,MATCH('Data above threshold'!$A59,'Raw Data'!$B$4:$B$185,0),MATCH('Data above threshold'!CM$4,'Raw Data'!$3:$3,0)-1)),"", IFERROR($J59*OFFSET('Raw Data'!$A$3,MATCH('Data above threshold'!$A59,'Raw Data'!$B$4:$B$185,0),MATCH('Data above threshold'!CM$4,'Raw Data'!$3:$3,0)-1),"NA"))</f>
        <v/>
      </c>
      <c r="CL59" s="103" t="str">
        <f aca="true">IF(ISBLANK(OFFSET('Raw Data'!$A$3,MATCH('Data above threshold'!$A59,'Raw Data'!$B$4:$B$185,0),MATCH('Data above threshold'!CN$4,'Raw Data'!$3:$3,0)-1)),"", IFERROR($J59*OFFSET('Raw Data'!$A$3,MATCH('Data above threshold'!$A59,'Raw Data'!$B$4:$B$185,0),MATCH('Data above threshold'!CN$4,'Raw Data'!$3:$3,0)-1),"NA"))</f>
        <v/>
      </c>
      <c r="CM59" s="103" t="str">
        <f aca="true">IF(ISBLANK(OFFSET('Raw Data'!$A$3,MATCH('Data above threshold'!$A59,'Raw Data'!$B$4:$B$185,0),MATCH('Data above threshold'!CO$4,'Raw Data'!$3:$3,0)-1)),"", IFERROR($J59*OFFSET('Raw Data'!$A$3,MATCH('Data above threshold'!$A59,'Raw Data'!$B$4:$B$185,0),MATCH('Data above threshold'!CO$4,'Raw Data'!$3:$3,0)-1),"NA"))</f>
        <v/>
      </c>
      <c r="CN59" s="103" t="str">
        <f aca="true">IF(ISBLANK(OFFSET('Raw Data'!$A$3,MATCH('Data above threshold'!$A59,'Raw Data'!$B$4:$B$185,0),MATCH('Data above threshold'!CP$4,'Raw Data'!$3:$3,0)-1)),"", IFERROR($J59*OFFSET('Raw Data'!$A$3,MATCH('Data above threshold'!$A59,'Raw Data'!$B$4:$B$185,0),MATCH('Data above threshold'!CP$4,'Raw Data'!$3:$3,0)-1),"NA"))</f>
        <v/>
      </c>
      <c r="CO59" s="103" t="str">
        <f aca="true">IF(ISBLANK(OFFSET('Raw Data'!$A$3,MATCH('Data above threshold'!$A59,'Raw Data'!$B$4:$B$185,0),MATCH('Data above threshold'!CQ$4,'Raw Data'!$3:$3,0)-1)),"", IFERROR($J59*OFFSET('Raw Data'!$A$3,MATCH('Data above threshold'!$A59,'Raw Data'!$B$4:$B$185,0),MATCH('Data above threshold'!CQ$4,'Raw Data'!$3:$3,0)-1),"NA"))</f>
        <v/>
      </c>
      <c r="CP59" s="103" t="str">
        <f aca="true">IF(ISBLANK(OFFSET('Raw Data'!$A$3,MATCH('Data above threshold'!$A59,'Raw Data'!$B$4:$B$185,0),MATCH('Data above threshold'!CR$4,'Raw Data'!$3:$3,0)-1)),"", IFERROR($J59*OFFSET('Raw Data'!$A$3,MATCH('Data above threshold'!$A59,'Raw Data'!$B$4:$B$185,0),MATCH('Data above threshold'!CR$4,'Raw Data'!$3:$3,0)-1),"NA"))</f>
        <v/>
      </c>
    </row>
    <row r="60" s="103" customFormat="true" ht="15.5" hidden="false" customHeight="false" outlineLevel="0" collapsed="false">
      <c r="A60" s="107" t="n">
        <v>2231</v>
      </c>
      <c r="B60" s="107" t="n">
        <v>4</v>
      </c>
      <c r="C60" s="103" t="str">
        <f aca="true">IF(ISBLANK(OFFSET('Raw Data'!$A$3,MATCH($A60,'Raw Data'!$B$4:$B$185,0),MATCH(C$4,'Raw Data'!$3:$3,0)-1)),"",OFFSET('Raw Data'!$A$3,MATCH($A60,'Raw Data'!$B$4:$B$185,0),MATCH(C$4,'Raw Data'!$3:$3,0)-1))</f>
        <v/>
      </c>
      <c r="D60" s="103" t="str">
        <f aca="true">IF(ISBLANK(OFFSET('Raw Data'!$A$3,MATCH($A60,'Raw Data'!$B$4:$B$185,0),MATCH(D$4,'Raw Data'!$3:$3,0)-1)),"",OFFSET('Raw Data'!$A$3,MATCH($A60,'Raw Data'!$B$4:$B$185,0),MATCH(D$4,'Raw Data'!$3:$3,0)-1))</f>
        <v>Levels of participation in ISO's committee on vulnerable consumers</v>
      </c>
      <c r="E60" s="103" t="str">
        <f aca="true">IF(ISBLANK(OFFSET('Raw Data'!$A$3,MATCH($A60,'Raw Data'!$B$4:$B$185,0),MATCH(E$4,'Raw Data'!$3:$3,0)-1)),"",OFFSET('Raw Data'!$A$3,MATCH($A60,'Raw Data'!$B$4:$B$185,0),MATCH(E$4,'Raw Data'!$3:$3,0)-1))</f>
        <v/>
      </c>
      <c r="F60" s="103" t="str">
        <f aca="true">IF(ISBLANK(OFFSET('Raw Data'!$A$3,MATCH($A60,'Raw Data'!$B$4:$B$185,0),MATCH(F$4,'Raw Data'!$3:$3,0)-1)),"",OFFSET('Raw Data'!$A$3,MATCH($A60,'Raw Data'!$B$4:$B$185,0),MATCH(F$4,'Raw Data'!$3:$3,0)-1))</f>
        <v/>
      </c>
      <c r="G60" s="103" t="s">
        <v>217</v>
      </c>
      <c r="H60" s="103" t="str">
        <f aca="true">IF(ISBLANK(OFFSET('Raw Data'!$A$3,MATCH($A60,'Raw Data'!$B$4:$B$185,0),MATCH(H$4,'Raw Data'!$3:$3,0)-1)),"",OFFSET('Raw Data'!$A$3,MATCH($A60,'Raw Data'!$B$4:$B$185,0),MATCH(H$4,'Raw Data'!$3:$3,0)-1))</f>
        <v>2 = Participating members; 1 = observing members; 0 = non-member</v>
      </c>
      <c r="I60" s="103" t="str">
        <f aca="true">IF(ISBLANK(OFFSET('Raw Data'!$A$3,MATCH($A60,'Raw Data'!$B$4:$B$185,0),MATCH(I$4,'Raw Data'!$3:$3,0)-1)),"",OFFSET('Raw Data'!$A$3,MATCH($A60,'Raw Data'!$B$4:$B$185,0),MATCH(I$4,'Raw Data'!$3:$3,0)-1))</f>
        <v>Plus</v>
      </c>
      <c r="J60" s="103" t="n">
        <f aca="false">IF(I60="","",IF(I60="Minus",-1,1))</f>
        <v>1</v>
      </c>
      <c r="K60" s="105" t="n">
        <f aca="false" t="array" ref="K60:K60">IFERROR(SKEW(IF(ISNUMBER(O60:CP60),O60:CP60,"")),"")</f>
        <v>1.36782580541819</v>
      </c>
      <c r="L60" s="103" t="n">
        <f aca="true">IF(ISBLANK(OFFSET('Data above threshold'!$A$4,MATCH('Data above threshold'!$A60,'Data above threshold'!$A$5:$A$185,0),MATCH('Data above threshold'!N$4,'Data above threshold'!$4:$4,0)-1)),1,OFFSET('Data above threshold'!$A$4,MATCH('Data above threshold'!$A60,'Data above threshold'!$A$5:$A$185,0),MATCH('Data above threshold'!N$4,'Data above threshold'!$4:$4,0)-1))</f>
        <v>0</v>
      </c>
      <c r="M60" s="103" t="str">
        <f aca="true">IF(ISBLANK(OFFSET('Data above threshold'!$A$4,MATCH('Data above threshold'!$A60,'Data above threshold'!$A$5:$A$185,0),MATCH('Data above threshold'!O$4,'Data above threshold'!$4:$4,0)-1)),"",OFFSET('Data above threshold'!$A$4,MATCH('Data above threshold'!$A60,'Data above threshold'!$A$5:$A$185,0),MATCH('Data above threshold'!O$4,'Data above threshold'!$4:$4,0)-1))</f>
        <v/>
      </c>
      <c r="N60" s="106" t="n">
        <f aca="false" t="array" ref="N60:N60">IF(B60&lt;4,"",1-IFERROR(SUM(ISNUMBER(O60:CP60)*(1-$O$3:$CP$3))/COUNTIF($O$3:$CP$3,0),0))</f>
        <v>0</v>
      </c>
      <c r="O60" s="103" t="n">
        <f aca="true">IF(ISBLANK(OFFSET('Raw Data'!$A$3,MATCH('Data above threshold'!$A60,'Raw Data'!$B$4:$B$185,0),MATCH('Data above threshold'!Q$4,'Raw Data'!$3:$3,0)-1)),"", IFERROR($J60*OFFSET('Raw Data'!$A$3,MATCH('Data above threshold'!$A60,'Raw Data'!$B$4:$B$185,0),MATCH('Data above threshold'!Q$4,'Raw Data'!$3:$3,0)-1),"NA"))</f>
        <v>0</v>
      </c>
      <c r="P60" s="103" t="n">
        <f aca="true">IF(ISBLANK(OFFSET('Raw Data'!$A$3,MATCH('Data above threshold'!$A60,'Raw Data'!$B$4:$B$185,0),MATCH('Data above threshold'!R$4,'Raw Data'!$3:$3,0)-1)),"", IFERROR($J60*OFFSET('Raw Data'!$A$3,MATCH('Data above threshold'!$A60,'Raw Data'!$B$4:$B$185,0),MATCH('Data above threshold'!R$4,'Raw Data'!$3:$3,0)-1),"NA"))</f>
        <v>2</v>
      </c>
      <c r="Q60" s="103" t="n">
        <f aca="true">IF(ISBLANK(OFFSET('Raw Data'!$A$3,MATCH('Data above threshold'!$A60,'Raw Data'!$B$4:$B$185,0),MATCH('Data above threshold'!S$4,'Raw Data'!$3:$3,0)-1)),"", IFERROR($J60*OFFSET('Raw Data'!$A$3,MATCH('Data above threshold'!$A60,'Raw Data'!$B$4:$B$185,0),MATCH('Data above threshold'!S$4,'Raw Data'!$3:$3,0)-1),"NA"))</f>
        <v>0</v>
      </c>
      <c r="R60" s="103" t="n">
        <f aca="true">IF(ISBLANK(OFFSET('Raw Data'!$A$3,MATCH('Data above threshold'!$A60,'Raw Data'!$B$4:$B$185,0),MATCH('Data above threshold'!T$4,'Raw Data'!$3:$3,0)-1)),"", IFERROR($J60*OFFSET('Raw Data'!$A$3,MATCH('Data above threshold'!$A60,'Raw Data'!$B$4:$B$185,0),MATCH('Data above threshold'!T$4,'Raw Data'!$3:$3,0)-1),"NA"))</f>
        <v>0</v>
      </c>
      <c r="S60" s="103" t="n">
        <f aca="true">IF(ISBLANK(OFFSET('Raw Data'!$A$3,MATCH('Data above threshold'!$A60,'Raw Data'!$B$4:$B$185,0),MATCH('Data above threshold'!U$4,'Raw Data'!$3:$3,0)-1)),"", IFERROR($J60*OFFSET('Raw Data'!$A$3,MATCH('Data above threshold'!$A60,'Raw Data'!$B$4:$B$185,0),MATCH('Data above threshold'!U$4,'Raw Data'!$3:$3,0)-1),"NA"))</f>
        <v>0</v>
      </c>
      <c r="T60" s="103" t="n">
        <f aca="true">IF(ISBLANK(OFFSET('Raw Data'!$A$3,MATCH('Data above threshold'!$A60,'Raw Data'!$B$4:$B$185,0),MATCH('Data above threshold'!V$4,'Raw Data'!$3:$3,0)-1)),"", IFERROR($J60*OFFSET('Raw Data'!$A$3,MATCH('Data above threshold'!$A60,'Raw Data'!$B$4:$B$185,0),MATCH('Data above threshold'!V$4,'Raw Data'!$3:$3,0)-1),"NA"))</f>
        <v>0</v>
      </c>
      <c r="U60" s="103" t="n">
        <f aca="true">IF(ISBLANK(OFFSET('Raw Data'!$A$3,MATCH('Data above threshold'!$A60,'Raw Data'!$B$4:$B$185,0),MATCH('Data above threshold'!W$4,'Raw Data'!$3:$3,0)-1)),"", IFERROR($J60*OFFSET('Raw Data'!$A$3,MATCH('Data above threshold'!$A60,'Raw Data'!$B$4:$B$185,0),MATCH('Data above threshold'!W$4,'Raw Data'!$3:$3,0)-1),"NA"))</f>
        <v>0</v>
      </c>
      <c r="V60" s="103" t="n">
        <f aca="true">IF(ISBLANK(OFFSET('Raw Data'!$A$3,MATCH('Data above threshold'!$A60,'Raw Data'!$B$4:$B$185,0),MATCH('Data above threshold'!X$4,'Raw Data'!$3:$3,0)-1)),"", IFERROR($J60*OFFSET('Raw Data'!$A$3,MATCH('Data above threshold'!$A60,'Raw Data'!$B$4:$B$185,0),MATCH('Data above threshold'!X$4,'Raw Data'!$3:$3,0)-1),"NA"))</f>
        <v>2</v>
      </c>
      <c r="W60" s="103" t="n">
        <f aca="true">IF(ISBLANK(OFFSET('Raw Data'!$A$3,MATCH('Data above threshold'!$A60,'Raw Data'!$B$4:$B$185,0),MATCH('Data above threshold'!Y$4,'Raw Data'!$3:$3,0)-1)),"", IFERROR($J60*OFFSET('Raw Data'!$A$3,MATCH('Data above threshold'!$A60,'Raw Data'!$B$4:$B$185,0),MATCH('Data above threshold'!Y$4,'Raw Data'!$3:$3,0)-1),"NA"))</f>
        <v>0</v>
      </c>
      <c r="X60" s="103" t="n">
        <f aca="true">IF(ISBLANK(OFFSET('Raw Data'!$A$3,MATCH('Data above threshold'!$A60,'Raw Data'!$B$4:$B$185,0),MATCH('Data above threshold'!Z$4,'Raw Data'!$3:$3,0)-1)),"", IFERROR($J60*OFFSET('Raw Data'!$A$3,MATCH('Data above threshold'!$A60,'Raw Data'!$B$4:$B$185,0),MATCH('Data above threshold'!Z$4,'Raw Data'!$3:$3,0)-1),"NA"))</f>
        <v>0</v>
      </c>
      <c r="Y60" s="103" t="n">
        <f aca="true">IF(ISBLANK(OFFSET('Raw Data'!$A$3,MATCH('Data above threshold'!$A60,'Raw Data'!$B$4:$B$185,0),MATCH('Data above threshold'!AA$4,'Raw Data'!$3:$3,0)-1)),"", IFERROR($J60*OFFSET('Raw Data'!$A$3,MATCH('Data above threshold'!$A60,'Raw Data'!$B$4:$B$185,0),MATCH('Data above threshold'!AA$4,'Raw Data'!$3:$3,0)-1),"NA"))</f>
        <v>2</v>
      </c>
      <c r="Z60" s="103" t="n">
        <f aca="true">IF(ISBLANK(OFFSET('Raw Data'!$A$3,MATCH('Data above threshold'!$A60,'Raw Data'!$B$4:$B$185,0),MATCH('Data above threshold'!AB$4,'Raw Data'!$3:$3,0)-1)),"", IFERROR($J60*OFFSET('Raw Data'!$A$3,MATCH('Data above threshold'!$A60,'Raw Data'!$B$4:$B$185,0),MATCH('Data above threshold'!AB$4,'Raw Data'!$3:$3,0)-1),"NA"))</f>
        <v>0</v>
      </c>
      <c r="AA60" s="103" t="n">
        <f aca="true">IF(ISBLANK(OFFSET('Raw Data'!$A$3,MATCH('Data above threshold'!$A60,'Raw Data'!$B$4:$B$185,0),MATCH('Data above threshold'!AC$4,'Raw Data'!$3:$3,0)-1)),"", IFERROR($J60*OFFSET('Raw Data'!$A$3,MATCH('Data above threshold'!$A60,'Raw Data'!$B$4:$B$185,0),MATCH('Data above threshold'!AC$4,'Raw Data'!$3:$3,0)-1),"NA"))</f>
        <v>0</v>
      </c>
      <c r="AB60" s="103" t="n">
        <f aca="true">IF(ISBLANK(OFFSET('Raw Data'!$A$3,MATCH('Data above threshold'!$A60,'Raw Data'!$B$4:$B$185,0),MATCH('Data above threshold'!AD$4,'Raw Data'!$3:$3,0)-1)),"", IFERROR($J60*OFFSET('Raw Data'!$A$3,MATCH('Data above threshold'!$A60,'Raw Data'!$B$4:$B$185,0),MATCH('Data above threshold'!AD$4,'Raw Data'!$3:$3,0)-1),"NA"))</f>
        <v>0</v>
      </c>
      <c r="AC60" s="103" t="n">
        <f aca="true">IF(ISBLANK(OFFSET('Raw Data'!$A$3,MATCH('Data above threshold'!$A60,'Raw Data'!$B$4:$B$185,0),MATCH('Data above threshold'!AE$4,'Raw Data'!$3:$3,0)-1)),"", IFERROR($J60*OFFSET('Raw Data'!$A$3,MATCH('Data above threshold'!$A60,'Raw Data'!$B$4:$B$185,0),MATCH('Data above threshold'!AE$4,'Raw Data'!$3:$3,0)-1),"NA"))</f>
        <v>0</v>
      </c>
      <c r="AD60" s="103" t="n">
        <f aca="true">IF(ISBLANK(OFFSET('Raw Data'!$A$3,MATCH('Data above threshold'!$A60,'Raw Data'!$B$4:$B$185,0),MATCH('Data above threshold'!AF$4,'Raw Data'!$3:$3,0)-1)),"", IFERROR($J60*OFFSET('Raw Data'!$A$3,MATCH('Data above threshold'!$A60,'Raw Data'!$B$4:$B$185,0),MATCH('Data above threshold'!AF$4,'Raw Data'!$3:$3,0)-1),"NA"))</f>
        <v>1</v>
      </c>
      <c r="AE60" s="103" t="n">
        <f aca="true">IF(ISBLANK(OFFSET('Raw Data'!$A$3,MATCH('Data above threshold'!$A60,'Raw Data'!$B$4:$B$185,0),MATCH('Data above threshold'!AG$4,'Raw Data'!$3:$3,0)-1)),"", IFERROR($J60*OFFSET('Raw Data'!$A$3,MATCH('Data above threshold'!$A60,'Raw Data'!$B$4:$B$185,0),MATCH('Data above threshold'!AG$4,'Raw Data'!$3:$3,0)-1),"NA"))</f>
        <v>2</v>
      </c>
      <c r="AF60" s="103" t="n">
        <f aca="true">IF(ISBLANK(OFFSET('Raw Data'!$A$3,MATCH('Data above threshold'!$A60,'Raw Data'!$B$4:$B$185,0),MATCH('Data above threshold'!AH$4,'Raw Data'!$3:$3,0)-1)),"", IFERROR($J60*OFFSET('Raw Data'!$A$3,MATCH('Data above threshold'!$A60,'Raw Data'!$B$4:$B$185,0),MATCH('Data above threshold'!AH$4,'Raw Data'!$3:$3,0)-1),"NA"))</f>
        <v>2</v>
      </c>
      <c r="AG60" s="103" t="n">
        <f aca="true">IF(ISBLANK(OFFSET('Raw Data'!$A$3,MATCH('Data above threshold'!$A60,'Raw Data'!$B$4:$B$185,0),MATCH('Data above threshold'!AI$4,'Raw Data'!$3:$3,0)-1)),"", IFERROR($J60*OFFSET('Raw Data'!$A$3,MATCH('Data above threshold'!$A60,'Raw Data'!$B$4:$B$185,0),MATCH('Data above threshold'!AI$4,'Raw Data'!$3:$3,0)-1),"NA"))</f>
        <v>0</v>
      </c>
      <c r="AH60" s="103" t="n">
        <f aca="true">IF(ISBLANK(OFFSET('Raw Data'!$A$3,MATCH('Data above threshold'!$A60,'Raw Data'!$B$4:$B$185,0),MATCH('Data above threshold'!AJ$4,'Raw Data'!$3:$3,0)-1)),"", IFERROR($J60*OFFSET('Raw Data'!$A$3,MATCH('Data above threshold'!$A60,'Raw Data'!$B$4:$B$185,0),MATCH('Data above threshold'!AJ$4,'Raw Data'!$3:$3,0)-1),"NA"))</f>
        <v>0</v>
      </c>
      <c r="AI60" s="103" t="n">
        <f aca="true">IF(ISBLANK(OFFSET('Raw Data'!$A$3,MATCH('Data above threshold'!$A60,'Raw Data'!$B$4:$B$185,0),MATCH('Data above threshold'!AK$4,'Raw Data'!$3:$3,0)-1)),"", IFERROR($J60*OFFSET('Raw Data'!$A$3,MATCH('Data above threshold'!$A60,'Raw Data'!$B$4:$B$185,0),MATCH('Data above threshold'!AK$4,'Raw Data'!$3:$3,0)-1),"NA"))</f>
        <v>0</v>
      </c>
      <c r="AJ60" s="103" t="n">
        <f aca="true">IF(ISBLANK(OFFSET('Raw Data'!$A$3,MATCH('Data above threshold'!$A60,'Raw Data'!$B$4:$B$185,0),MATCH('Data above threshold'!AL$4,'Raw Data'!$3:$3,0)-1)),"", IFERROR($J60*OFFSET('Raw Data'!$A$3,MATCH('Data above threshold'!$A60,'Raw Data'!$B$4:$B$185,0),MATCH('Data above threshold'!AL$4,'Raw Data'!$3:$3,0)-1),"NA"))</f>
        <v>1</v>
      </c>
      <c r="AK60" s="103" t="n">
        <f aca="true">IF(ISBLANK(OFFSET('Raw Data'!$A$3,MATCH('Data above threshold'!$A60,'Raw Data'!$B$4:$B$185,0),MATCH('Data above threshold'!AM$4,'Raw Data'!$3:$3,0)-1)),"", IFERROR($J60*OFFSET('Raw Data'!$A$3,MATCH('Data above threshold'!$A60,'Raw Data'!$B$4:$B$185,0),MATCH('Data above threshold'!AM$4,'Raw Data'!$3:$3,0)-1),"NA"))</f>
        <v>1</v>
      </c>
      <c r="AL60" s="103" t="n">
        <f aca="true">IF(ISBLANK(OFFSET('Raw Data'!$A$3,MATCH('Data above threshold'!$A60,'Raw Data'!$B$4:$B$185,0),MATCH('Data above threshold'!AN$4,'Raw Data'!$3:$3,0)-1)),"", IFERROR($J60*OFFSET('Raw Data'!$A$3,MATCH('Data above threshold'!$A60,'Raw Data'!$B$4:$B$185,0),MATCH('Data above threshold'!AN$4,'Raw Data'!$3:$3,0)-1),"NA"))</f>
        <v>0</v>
      </c>
      <c r="AM60" s="103" t="n">
        <f aca="true">IF(ISBLANK(OFFSET('Raw Data'!$A$3,MATCH('Data above threshold'!$A60,'Raw Data'!$B$4:$B$185,0),MATCH('Data above threshold'!AO$4,'Raw Data'!$3:$3,0)-1)),"", IFERROR($J60*OFFSET('Raw Data'!$A$3,MATCH('Data above threshold'!$A60,'Raw Data'!$B$4:$B$185,0),MATCH('Data above threshold'!AO$4,'Raw Data'!$3:$3,0)-1),"NA"))</f>
        <v>1</v>
      </c>
      <c r="AN60" s="103" t="n">
        <f aca="true">IF(ISBLANK(OFFSET('Raw Data'!$A$3,MATCH('Data above threshold'!$A60,'Raw Data'!$B$4:$B$185,0),MATCH('Data above threshold'!AP$4,'Raw Data'!$3:$3,0)-1)),"", IFERROR($J60*OFFSET('Raw Data'!$A$3,MATCH('Data above threshold'!$A60,'Raw Data'!$B$4:$B$185,0),MATCH('Data above threshold'!AP$4,'Raw Data'!$3:$3,0)-1),"NA"))</f>
        <v>2</v>
      </c>
      <c r="AO60" s="103" t="n">
        <f aca="true">IF(ISBLANK(OFFSET('Raw Data'!$A$3,MATCH('Data above threshold'!$A60,'Raw Data'!$B$4:$B$185,0),MATCH('Data above threshold'!AQ$4,'Raw Data'!$3:$3,0)-1)),"", IFERROR($J60*OFFSET('Raw Data'!$A$3,MATCH('Data above threshold'!$A60,'Raw Data'!$B$4:$B$185,0),MATCH('Data above threshold'!AQ$4,'Raw Data'!$3:$3,0)-1),"NA"))</f>
        <v>0</v>
      </c>
      <c r="AP60" s="103" t="n">
        <f aca="true">IF(ISBLANK(OFFSET('Raw Data'!$A$3,MATCH('Data above threshold'!$A60,'Raw Data'!$B$4:$B$185,0),MATCH('Data above threshold'!AR$4,'Raw Data'!$3:$3,0)-1)),"", IFERROR($J60*OFFSET('Raw Data'!$A$3,MATCH('Data above threshold'!$A60,'Raw Data'!$B$4:$B$185,0),MATCH('Data above threshold'!AR$4,'Raw Data'!$3:$3,0)-1),"NA"))</f>
        <v>0</v>
      </c>
      <c r="AQ60" s="103" t="n">
        <f aca="true">IF(ISBLANK(OFFSET('Raw Data'!$A$3,MATCH('Data above threshold'!$A60,'Raw Data'!$B$4:$B$185,0),MATCH('Data above threshold'!AS$4,'Raw Data'!$3:$3,0)-1)),"", IFERROR($J60*OFFSET('Raw Data'!$A$3,MATCH('Data above threshold'!$A60,'Raw Data'!$B$4:$B$185,0),MATCH('Data above threshold'!AS$4,'Raw Data'!$3:$3,0)-1),"NA"))</f>
        <v>0</v>
      </c>
      <c r="AR60" s="103" t="n">
        <f aca="true">IF(ISBLANK(OFFSET('Raw Data'!$A$3,MATCH('Data above threshold'!$A60,'Raw Data'!$B$4:$B$185,0),MATCH('Data above threshold'!AT$4,'Raw Data'!$3:$3,0)-1)),"", IFERROR($J60*OFFSET('Raw Data'!$A$3,MATCH('Data above threshold'!$A60,'Raw Data'!$B$4:$B$185,0),MATCH('Data above threshold'!AT$4,'Raw Data'!$3:$3,0)-1),"NA"))</f>
        <v>0</v>
      </c>
      <c r="AS60" s="103" t="n">
        <f aca="true">IF(ISBLANK(OFFSET('Raw Data'!$A$3,MATCH('Data above threshold'!$A60,'Raw Data'!$B$4:$B$185,0),MATCH('Data above threshold'!AU$4,'Raw Data'!$3:$3,0)-1)),"", IFERROR($J60*OFFSET('Raw Data'!$A$3,MATCH('Data above threshold'!$A60,'Raw Data'!$B$4:$B$185,0),MATCH('Data above threshold'!AU$4,'Raw Data'!$3:$3,0)-1),"NA"))</f>
        <v>0</v>
      </c>
      <c r="AT60" s="103" t="n">
        <f aca="true">IF(ISBLANK(OFFSET('Raw Data'!$A$3,MATCH('Data above threshold'!$A60,'Raw Data'!$B$4:$B$185,0),MATCH('Data above threshold'!AV$4,'Raw Data'!$3:$3,0)-1)),"", IFERROR($J60*OFFSET('Raw Data'!$A$3,MATCH('Data above threshold'!$A60,'Raw Data'!$B$4:$B$185,0),MATCH('Data above threshold'!AV$4,'Raw Data'!$3:$3,0)-1),"NA"))</f>
        <v>2</v>
      </c>
      <c r="AU60" s="103" t="n">
        <f aca="true">IF(ISBLANK(OFFSET('Raw Data'!$A$3,MATCH('Data above threshold'!$A60,'Raw Data'!$B$4:$B$185,0),MATCH('Data above threshold'!AW$4,'Raw Data'!$3:$3,0)-1)),"", IFERROR($J60*OFFSET('Raw Data'!$A$3,MATCH('Data above threshold'!$A60,'Raw Data'!$B$4:$B$185,0),MATCH('Data above threshold'!AW$4,'Raw Data'!$3:$3,0)-1),"NA"))</f>
        <v>1</v>
      </c>
      <c r="AV60" s="103" t="n">
        <f aca="true">IF(ISBLANK(OFFSET('Raw Data'!$A$3,MATCH('Data above threshold'!$A60,'Raw Data'!$B$4:$B$185,0),MATCH('Data above threshold'!AX$4,'Raw Data'!$3:$3,0)-1)),"", IFERROR($J60*OFFSET('Raw Data'!$A$3,MATCH('Data above threshold'!$A60,'Raw Data'!$B$4:$B$185,0),MATCH('Data above threshold'!AX$4,'Raw Data'!$3:$3,0)-1),"NA"))</f>
        <v>0</v>
      </c>
      <c r="AW60" s="103" t="n">
        <f aca="true">IF(ISBLANK(OFFSET('Raw Data'!$A$3,MATCH('Data above threshold'!$A60,'Raw Data'!$B$4:$B$185,0),MATCH('Data above threshold'!AY$4,'Raw Data'!$3:$3,0)-1)),"", IFERROR($J60*OFFSET('Raw Data'!$A$3,MATCH('Data above threshold'!$A60,'Raw Data'!$B$4:$B$185,0),MATCH('Data above threshold'!AY$4,'Raw Data'!$3:$3,0)-1),"NA"))</f>
        <v>2</v>
      </c>
      <c r="AX60" s="103" t="n">
        <f aca="true">IF(ISBLANK(OFFSET('Raw Data'!$A$3,MATCH('Data above threshold'!$A60,'Raw Data'!$B$4:$B$185,0),MATCH('Data above threshold'!AZ$4,'Raw Data'!$3:$3,0)-1)),"", IFERROR($J60*OFFSET('Raw Data'!$A$3,MATCH('Data above threshold'!$A60,'Raw Data'!$B$4:$B$185,0),MATCH('Data above threshold'!AZ$4,'Raw Data'!$3:$3,0)-1),"NA"))</f>
        <v>0</v>
      </c>
      <c r="AY60" s="103" t="n">
        <f aca="true">IF(ISBLANK(OFFSET('Raw Data'!$A$3,MATCH('Data above threshold'!$A60,'Raw Data'!$B$4:$B$185,0),MATCH('Data above threshold'!BA$4,'Raw Data'!$3:$3,0)-1)),"", IFERROR($J60*OFFSET('Raw Data'!$A$3,MATCH('Data above threshold'!$A60,'Raw Data'!$B$4:$B$185,0),MATCH('Data above threshold'!BA$4,'Raw Data'!$3:$3,0)-1),"NA"))</f>
        <v>2</v>
      </c>
      <c r="AZ60" s="103" t="n">
        <f aca="true">IF(ISBLANK(OFFSET('Raw Data'!$A$3,MATCH('Data above threshold'!$A60,'Raw Data'!$B$4:$B$185,0),MATCH('Data above threshold'!BB$4,'Raw Data'!$3:$3,0)-1)),"", IFERROR($J60*OFFSET('Raw Data'!$A$3,MATCH('Data above threshold'!$A60,'Raw Data'!$B$4:$B$185,0),MATCH('Data above threshold'!BB$4,'Raw Data'!$3:$3,0)-1),"NA"))</f>
        <v>0</v>
      </c>
      <c r="BA60" s="103" t="n">
        <f aca="true">IF(ISBLANK(OFFSET('Raw Data'!$A$3,MATCH('Data above threshold'!$A60,'Raw Data'!$B$4:$B$185,0),MATCH('Data above threshold'!BC$4,'Raw Data'!$3:$3,0)-1)),"", IFERROR($J60*OFFSET('Raw Data'!$A$3,MATCH('Data above threshold'!$A60,'Raw Data'!$B$4:$B$185,0),MATCH('Data above threshold'!BC$4,'Raw Data'!$3:$3,0)-1),"NA"))</f>
        <v>2</v>
      </c>
      <c r="BB60" s="103" t="n">
        <f aca="true">IF(ISBLANK(OFFSET('Raw Data'!$A$3,MATCH('Data above threshold'!$A60,'Raw Data'!$B$4:$B$185,0),MATCH('Data above threshold'!BD$4,'Raw Data'!$3:$3,0)-1)),"", IFERROR($J60*OFFSET('Raw Data'!$A$3,MATCH('Data above threshold'!$A60,'Raw Data'!$B$4:$B$185,0),MATCH('Data above threshold'!BD$4,'Raw Data'!$3:$3,0)-1),"NA"))</f>
        <v>0</v>
      </c>
      <c r="BC60" s="103" t="n">
        <f aca="true">IF(ISBLANK(OFFSET('Raw Data'!$A$3,MATCH('Data above threshold'!$A60,'Raw Data'!$B$4:$B$185,0),MATCH('Data above threshold'!BE$4,'Raw Data'!$3:$3,0)-1)),"", IFERROR($J60*OFFSET('Raw Data'!$A$3,MATCH('Data above threshold'!$A60,'Raw Data'!$B$4:$B$185,0),MATCH('Data above threshold'!BE$4,'Raw Data'!$3:$3,0)-1),"NA"))</f>
        <v>0</v>
      </c>
      <c r="BD60" s="103" t="n">
        <f aca="true">IF(ISBLANK(OFFSET('Raw Data'!$A$3,MATCH('Data above threshold'!$A60,'Raw Data'!$B$4:$B$185,0),MATCH('Data above threshold'!BF$4,'Raw Data'!$3:$3,0)-1)),"", IFERROR($J60*OFFSET('Raw Data'!$A$3,MATCH('Data above threshold'!$A60,'Raw Data'!$B$4:$B$185,0),MATCH('Data above threshold'!BF$4,'Raw Data'!$3:$3,0)-1),"NA"))</f>
        <v>0</v>
      </c>
      <c r="BE60" s="103" t="n">
        <f aca="true">IF(ISBLANK(OFFSET('Raw Data'!$A$3,MATCH('Data above threshold'!$A60,'Raw Data'!$B$4:$B$185,0),MATCH('Data above threshold'!BG$4,'Raw Data'!$3:$3,0)-1)),"", IFERROR($J60*OFFSET('Raw Data'!$A$3,MATCH('Data above threshold'!$A60,'Raw Data'!$B$4:$B$185,0),MATCH('Data above threshold'!BG$4,'Raw Data'!$3:$3,0)-1),"NA"))</f>
        <v>0</v>
      </c>
      <c r="BF60" s="103" t="n">
        <f aca="true">IF(ISBLANK(OFFSET('Raw Data'!$A$3,MATCH('Data above threshold'!$A60,'Raw Data'!$B$4:$B$185,0),MATCH('Data above threshold'!BH$4,'Raw Data'!$3:$3,0)-1)),"", IFERROR($J60*OFFSET('Raw Data'!$A$3,MATCH('Data above threshold'!$A60,'Raw Data'!$B$4:$B$185,0),MATCH('Data above threshold'!BH$4,'Raw Data'!$3:$3,0)-1),"NA"))</f>
        <v>0</v>
      </c>
      <c r="BG60" s="103" t="n">
        <f aca="true">IF(ISBLANK(OFFSET('Raw Data'!$A$3,MATCH('Data above threshold'!$A60,'Raw Data'!$B$4:$B$185,0),MATCH('Data above threshold'!BI$4,'Raw Data'!$3:$3,0)-1)),"", IFERROR($J60*OFFSET('Raw Data'!$A$3,MATCH('Data above threshold'!$A60,'Raw Data'!$B$4:$B$185,0),MATCH('Data above threshold'!BI$4,'Raw Data'!$3:$3,0)-1),"NA"))</f>
        <v>0</v>
      </c>
      <c r="BH60" s="103" t="n">
        <f aca="true">IF(ISBLANK(OFFSET('Raw Data'!$A$3,MATCH('Data above threshold'!$A60,'Raw Data'!$B$4:$B$185,0),MATCH('Data above threshold'!BJ$4,'Raw Data'!$3:$3,0)-1)),"", IFERROR($J60*OFFSET('Raw Data'!$A$3,MATCH('Data above threshold'!$A60,'Raw Data'!$B$4:$B$185,0),MATCH('Data above threshold'!BJ$4,'Raw Data'!$3:$3,0)-1),"NA"))</f>
        <v>0</v>
      </c>
      <c r="BI60" s="103" t="n">
        <f aca="true">IF(ISBLANK(OFFSET('Raw Data'!$A$3,MATCH('Data above threshold'!$A60,'Raw Data'!$B$4:$B$185,0),MATCH('Data above threshold'!BK$4,'Raw Data'!$3:$3,0)-1)),"", IFERROR($J60*OFFSET('Raw Data'!$A$3,MATCH('Data above threshold'!$A60,'Raw Data'!$B$4:$B$185,0),MATCH('Data above threshold'!BK$4,'Raw Data'!$3:$3,0)-1),"NA"))</f>
        <v>2</v>
      </c>
      <c r="BJ60" s="103" t="n">
        <f aca="true">IF(ISBLANK(OFFSET('Raw Data'!$A$3,MATCH('Data above threshold'!$A60,'Raw Data'!$B$4:$B$185,0),MATCH('Data above threshold'!BL$4,'Raw Data'!$3:$3,0)-1)),"", IFERROR($J60*OFFSET('Raw Data'!$A$3,MATCH('Data above threshold'!$A60,'Raw Data'!$B$4:$B$185,0),MATCH('Data above threshold'!BL$4,'Raw Data'!$3:$3,0)-1),"NA"))</f>
        <v>0</v>
      </c>
      <c r="BK60" s="103" t="n">
        <f aca="true">IF(ISBLANK(OFFSET('Raw Data'!$A$3,MATCH('Data above threshold'!$A60,'Raw Data'!$B$4:$B$185,0),MATCH('Data above threshold'!BM$4,'Raw Data'!$3:$3,0)-1)),"", IFERROR($J60*OFFSET('Raw Data'!$A$3,MATCH('Data above threshold'!$A60,'Raw Data'!$B$4:$B$185,0),MATCH('Data above threshold'!BM$4,'Raw Data'!$3:$3,0)-1),"NA"))</f>
        <v>0</v>
      </c>
      <c r="BL60" s="103" t="n">
        <f aca="true">IF(ISBLANK(OFFSET('Raw Data'!$A$3,MATCH('Data above threshold'!$A60,'Raw Data'!$B$4:$B$185,0),MATCH('Data above threshold'!BN$4,'Raw Data'!$3:$3,0)-1)),"", IFERROR($J60*OFFSET('Raw Data'!$A$3,MATCH('Data above threshold'!$A60,'Raw Data'!$B$4:$B$185,0),MATCH('Data above threshold'!BN$4,'Raw Data'!$3:$3,0)-1),"NA"))</f>
        <v>0</v>
      </c>
      <c r="BM60" s="103" t="n">
        <f aca="true">IF(ISBLANK(OFFSET('Raw Data'!$A$3,MATCH('Data above threshold'!$A60,'Raw Data'!$B$4:$B$185,0),MATCH('Data above threshold'!BO$4,'Raw Data'!$3:$3,0)-1)),"", IFERROR($J60*OFFSET('Raw Data'!$A$3,MATCH('Data above threshold'!$A60,'Raw Data'!$B$4:$B$185,0),MATCH('Data above threshold'!BO$4,'Raw Data'!$3:$3,0)-1),"NA"))</f>
        <v>1</v>
      </c>
      <c r="BN60" s="103" t="n">
        <f aca="true">IF(ISBLANK(OFFSET('Raw Data'!$A$3,MATCH('Data above threshold'!$A60,'Raw Data'!$B$4:$B$185,0),MATCH('Data above threshold'!BP$4,'Raw Data'!$3:$3,0)-1)),"", IFERROR($J60*OFFSET('Raw Data'!$A$3,MATCH('Data above threshold'!$A60,'Raw Data'!$B$4:$B$185,0),MATCH('Data above threshold'!BP$4,'Raw Data'!$3:$3,0)-1),"NA"))</f>
        <v>2</v>
      </c>
      <c r="BO60" s="103" t="n">
        <f aca="true">IF(ISBLANK(OFFSET('Raw Data'!$A$3,MATCH('Data above threshold'!$A60,'Raw Data'!$B$4:$B$185,0),MATCH('Data above threshold'!BQ$4,'Raw Data'!$3:$3,0)-1)),"", IFERROR($J60*OFFSET('Raw Data'!$A$3,MATCH('Data above threshold'!$A60,'Raw Data'!$B$4:$B$185,0),MATCH('Data above threshold'!BQ$4,'Raw Data'!$3:$3,0)-1),"NA"))</f>
        <v>1</v>
      </c>
      <c r="BP60" s="103" t="n">
        <f aca="true">IF(ISBLANK(OFFSET('Raw Data'!$A$3,MATCH('Data above threshold'!$A60,'Raw Data'!$B$4:$B$185,0),MATCH('Data above threshold'!BR$4,'Raw Data'!$3:$3,0)-1)),"", IFERROR($J60*OFFSET('Raw Data'!$A$3,MATCH('Data above threshold'!$A60,'Raw Data'!$B$4:$B$185,0),MATCH('Data above threshold'!BR$4,'Raw Data'!$3:$3,0)-1),"NA"))</f>
        <v>0</v>
      </c>
      <c r="BQ60" s="103" t="n">
        <f aca="true">IF(ISBLANK(OFFSET('Raw Data'!$A$3,MATCH('Data above threshold'!$A60,'Raw Data'!$B$4:$B$185,0),MATCH('Data above threshold'!BS$4,'Raw Data'!$3:$3,0)-1)),"", IFERROR($J60*OFFSET('Raw Data'!$A$3,MATCH('Data above threshold'!$A60,'Raw Data'!$B$4:$B$185,0),MATCH('Data above threshold'!BS$4,'Raw Data'!$3:$3,0)-1),"NA"))</f>
        <v>0</v>
      </c>
      <c r="BR60" s="103" t="n">
        <f aca="true">IF(ISBLANK(OFFSET('Raw Data'!$A$3,MATCH('Data above threshold'!$A60,'Raw Data'!$B$4:$B$185,0),MATCH('Data above threshold'!BT$4,'Raw Data'!$3:$3,0)-1)),"", IFERROR($J60*OFFSET('Raw Data'!$A$3,MATCH('Data above threshold'!$A60,'Raw Data'!$B$4:$B$185,0),MATCH('Data above threshold'!BT$4,'Raw Data'!$3:$3,0)-1),"NA"))</f>
        <v>1</v>
      </c>
      <c r="BS60" s="103" t="n">
        <f aca="true">IF(ISBLANK(OFFSET('Raw Data'!$A$3,MATCH('Data above threshold'!$A60,'Raw Data'!$B$4:$B$185,0),MATCH('Data above threshold'!BU$4,'Raw Data'!$3:$3,0)-1)),"", IFERROR($J60*OFFSET('Raw Data'!$A$3,MATCH('Data above threshold'!$A60,'Raw Data'!$B$4:$B$185,0),MATCH('Data above threshold'!BU$4,'Raw Data'!$3:$3,0)-1),"NA"))</f>
        <v>0</v>
      </c>
      <c r="BT60" s="103" t="n">
        <f aca="true">IF(ISBLANK(OFFSET('Raw Data'!$A$3,MATCH('Data above threshold'!$A60,'Raw Data'!$B$4:$B$185,0),MATCH('Data above threshold'!BV$4,'Raw Data'!$3:$3,0)-1)),"", IFERROR($J60*OFFSET('Raw Data'!$A$3,MATCH('Data above threshold'!$A60,'Raw Data'!$B$4:$B$185,0),MATCH('Data above threshold'!BV$4,'Raw Data'!$3:$3,0)-1),"NA"))</f>
        <v>0</v>
      </c>
      <c r="BU60" s="103" t="n">
        <f aca="true">IF(ISBLANK(OFFSET('Raw Data'!$A$3,MATCH('Data above threshold'!$A60,'Raw Data'!$B$4:$B$185,0),MATCH('Data above threshold'!BW$4,'Raw Data'!$3:$3,0)-1)),"", IFERROR($J60*OFFSET('Raw Data'!$A$3,MATCH('Data above threshold'!$A60,'Raw Data'!$B$4:$B$185,0),MATCH('Data above threshold'!BW$4,'Raw Data'!$3:$3,0)-1),"NA"))</f>
        <v>0</v>
      </c>
      <c r="BV60" s="103" t="n">
        <f aca="true">IF(ISBLANK(OFFSET('Raw Data'!$A$3,MATCH('Data above threshold'!$A60,'Raw Data'!$B$4:$B$185,0),MATCH('Data above threshold'!BX$4,'Raw Data'!$3:$3,0)-1)),"", IFERROR($J60*OFFSET('Raw Data'!$A$3,MATCH('Data above threshold'!$A60,'Raw Data'!$B$4:$B$185,0),MATCH('Data above threshold'!BX$4,'Raw Data'!$3:$3,0)-1),"NA"))</f>
        <v>0</v>
      </c>
      <c r="BW60" s="103" t="n">
        <f aca="true">IF(ISBLANK(OFFSET('Raw Data'!$A$3,MATCH('Data above threshold'!$A60,'Raw Data'!$B$4:$B$185,0),MATCH('Data above threshold'!BY$4,'Raw Data'!$3:$3,0)-1)),"", IFERROR($J60*OFFSET('Raw Data'!$A$3,MATCH('Data above threshold'!$A60,'Raw Data'!$B$4:$B$185,0),MATCH('Data above threshold'!BY$4,'Raw Data'!$3:$3,0)-1),"NA"))</f>
        <v>0</v>
      </c>
      <c r="BX60" s="103" t="n">
        <f aca="true">IF(ISBLANK(OFFSET('Raw Data'!$A$3,MATCH('Data above threshold'!$A60,'Raw Data'!$B$4:$B$185,0),MATCH('Data above threshold'!BZ$4,'Raw Data'!$3:$3,0)-1)),"", IFERROR($J60*OFFSET('Raw Data'!$A$3,MATCH('Data above threshold'!$A60,'Raw Data'!$B$4:$B$185,0),MATCH('Data above threshold'!BZ$4,'Raw Data'!$3:$3,0)-1),"NA"))</f>
        <v>0</v>
      </c>
      <c r="BY60" s="103" t="n">
        <f aca="true">IF(ISBLANK(OFFSET('Raw Data'!$A$3,MATCH('Data above threshold'!$A60,'Raw Data'!$B$4:$B$185,0),MATCH('Data above threshold'!CA$4,'Raw Data'!$3:$3,0)-1)),"", IFERROR($J60*OFFSET('Raw Data'!$A$3,MATCH('Data above threshold'!$A60,'Raw Data'!$B$4:$B$185,0),MATCH('Data above threshold'!CA$4,'Raw Data'!$3:$3,0)-1),"NA"))</f>
        <v>0</v>
      </c>
      <c r="BZ60" s="103" t="n">
        <f aca="true">IF(ISBLANK(OFFSET('Raw Data'!$A$3,MATCH('Data above threshold'!$A60,'Raw Data'!$B$4:$B$185,0),MATCH('Data above threshold'!CB$4,'Raw Data'!$3:$3,0)-1)),"", IFERROR($J60*OFFSET('Raw Data'!$A$3,MATCH('Data above threshold'!$A60,'Raw Data'!$B$4:$B$185,0),MATCH('Data above threshold'!CB$4,'Raw Data'!$3:$3,0)-1),"NA"))</f>
        <v>0</v>
      </c>
      <c r="CA60" s="103" t="n">
        <f aca="true">IF(ISBLANK(OFFSET('Raw Data'!$A$3,MATCH('Data above threshold'!$A60,'Raw Data'!$B$4:$B$185,0),MATCH('Data above threshold'!CC$4,'Raw Data'!$3:$3,0)-1)),"", IFERROR($J60*OFFSET('Raw Data'!$A$3,MATCH('Data above threshold'!$A60,'Raw Data'!$B$4:$B$185,0),MATCH('Data above threshold'!CC$4,'Raw Data'!$3:$3,0)-1),"NA"))</f>
        <v>0</v>
      </c>
      <c r="CB60" s="103" t="n">
        <f aca="true">IF(ISBLANK(OFFSET('Raw Data'!$A$3,MATCH('Data above threshold'!$A60,'Raw Data'!$B$4:$B$185,0),MATCH('Data above threshold'!CD$4,'Raw Data'!$3:$3,0)-1)),"", IFERROR($J60*OFFSET('Raw Data'!$A$3,MATCH('Data above threshold'!$A60,'Raw Data'!$B$4:$B$185,0),MATCH('Data above threshold'!CD$4,'Raw Data'!$3:$3,0)-1),"NA"))</f>
        <v>2</v>
      </c>
      <c r="CC60" s="103" t="n">
        <f aca="true">IF(ISBLANK(OFFSET('Raw Data'!$A$3,MATCH('Data above threshold'!$A60,'Raw Data'!$B$4:$B$185,0),MATCH('Data above threshold'!CE$4,'Raw Data'!$3:$3,0)-1)),"", IFERROR($J60*OFFSET('Raw Data'!$A$3,MATCH('Data above threshold'!$A60,'Raw Data'!$B$4:$B$185,0),MATCH('Data above threshold'!CE$4,'Raw Data'!$3:$3,0)-1),"NA"))</f>
        <v>1</v>
      </c>
      <c r="CD60" s="103" t="n">
        <f aca="true">IF(ISBLANK(OFFSET('Raw Data'!$A$3,MATCH('Data above threshold'!$A60,'Raw Data'!$B$4:$B$185,0),MATCH('Data above threshold'!CF$4,'Raw Data'!$3:$3,0)-1)),"", IFERROR($J60*OFFSET('Raw Data'!$A$3,MATCH('Data above threshold'!$A60,'Raw Data'!$B$4:$B$185,0),MATCH('Data above threshold'!CF$4,'Raw Data'!$3:$3,0)-1),"NA"))</f>
        <v>0</v>
      </c>
      <c r="CE60" s="103" t="n">
        <f aca="true">IF(ISBLANK(OFFSET('Raw Data'!$A$3,MATCH('Data above threshold'!$A60,'Raw Data'!$B$4:$B$185,0),MATCH('Data above threshold'!CG$4,'Raw Data'!$3:$3,0)-1)),"", IFERROR($J60*OFFSET('Raw Data'!$A$3,MATCH('Data above threshold'!$A60,'Raw Data'!$B$4:$B$185,0),MATCH('Data above threshold'!CG$4,'Raw Data'!$3:$3,0)-1),"NA"))</f>
        <v>0</v>
      </c>
      <c r="CF60" s="103" t="n">
        <f aca="true">IF(ISBLANK(OFFSET('Raw Data'!$A$3,MATCH('Data above threshold'!$A60,'Raw Data'!$B$4:$B$185,0),MATCH('Data above threshold'!CH$4,'Raw Data'!$3:$3,0)-1)),"", IFERROR($J60*OFFSET('Raw Data'!$A$3,MATCH('Data above threshold'!$A60,'Raw Data'!$B$4:$B$185,0),MATCH('Data above threshold'!CH$4,'Raw Data'!$3:$3,0)-1),"NA"))</f>
        <v>0</v>
      </c>
      <c r="CG60" s="103" t="n">
        <f aca="true">IF(ISBLANK(OFFSET('Raw Data'!$A$3,MATCH('Data above threshold'!$A60,'Raw Data'!$B$4:$B$185,0),MATCH('Data above threshold'!CI$4,'Raw Data'!$3:$3,0)-1)),"", IFERROR($J60*OFFSET('Raw Data'!$A$3,MATCH('Data above threshold'!$A60,'Raw Data'!$B$4:$B$185,0),MATCH('Data above threshold'!CI$4,'Raw Data'!$3:$3,0)-1),"NA"))</f>
        <v>0</v>
      </c>
      <c r="CH60" s="103" t="n">
        <f aca="true">IF(ISBLANK(OFFSET('Raw Data'!$A$3,MATCH('Data above threshold'!$A60,'Raw Data'!$B$4:$B$185,0),MATCH('Data above threshold'!CJ$4,'Raw Data'!$3:$3,0)-1)),"", IFERROR($J60*OFFSET('Raw Data'!$A$3,MATCH('Data above threshold'!$A60,'Raw Data'!$B$4:$B$185,0),MATCH('Data above threshold'!CJ$4,'Raw Data'!$3:$3,0)-1),"NA"))</f>
        <v>0</v>
      </c>
      <c r="CI60" s="103" t="n">
        <f aca="true">IF(ISBLANK(OFFSET('Raw Data'!$A$3,MATCH('Data above threshold'!$A60,'Raw Data'!$B$4:$B$185,0),MATCH('Data above threshold'!CK$4,'Raw Data'!$3:$3,0)-1)),"", IFERROR($J60*OFFSET('Raw Data'!$A$3,MATCH('Data above threshold'!$A60,'Raw Data'!$B$4:$B$185,0),MATCH('Data above threshold'!CK$4,'Raw Data'!$3:$3,0)-1),"NA"))</f>
        <v>0</v>
      </c>
      <c r="CJ60" s="103" t="n">
        <f aca="true">IF(ISBLANK(OFFSET('Raw Data'!$A$3,MATCH('Data above threshold'!$A60,'Raw Data'!$B$4:$B$185,0),MATCH('Data above threshold'!CL$4,'Raw Data'!$3:$3,0)-1)),"", IFERROR($J60*OFFSET('Raw Data'!$A$3,MATCH('Data above threshold'!$A60,'Raw Data'!$B$4:$B$185,0),MATCH('Data above threshold'!CL$4,'Raw Data'!$3:$3,0)-1),"NA"))</f>
        <v>0</v>
      </c>
      <c r="CK60" s="103" t="n">
        <f aca="true">IF(ISBLANK(OFFSET('Raw Data'!$A$3,MATCH('Data above threshold'!$A60,'Raw Data'!$B$4:$B$185,0),MATCH('Data above threshold'!CM$4,'Raw Data'!$3:$3,0)-1)),"", IFERROR($J60*OFFSET('Raw Data'!$A$3,MATCH('Data above threshold'!$A60,'Raw Data'!$B$4:$B$185,0),MATCH('Data above threshold'!CM$4,'Raw Data'!$3:$3,0)-1),"NA"))</f>
        <v>0</v>
      </c>
      <c r="CL60" s="103" t="n">
        <f aca="true">IF(ISBLANK(OFFSET('Raw Data'!$A$3,MATCH('Data above threshold'!$A60,'Raw Data'!$B$4:$B$185,0),MATCH('Data above threshold'!CN$4,'Raw Data'!$3:$3,0)-1)),"", IFERROR($J60*OFFSET('Raw Data'!$A$3,MATCH('Data above threshold'!$A60,'Raw Data'!$B$4:$B$185,0),MATCH('Data above threshold'!CN$4,'Raw Data'!$3:$3,0)-1),"NA"))</f>
        <v>0</v>
      </c>
      <c r="CM60" s="103" t="n">
        <f aca="true">IF(ISBLANK(OFFSET('Raw Data'!$A$3,MATCH('Data above threshold'!$A60,'Raw Data'!$B$4:$B$185,0),MATCH('Data above threshold'!CO$4,'Raw Data'!$3:$3,0)-1)),"", IFERROR($J60*OFFSET('Raw Data'!$A$3,MATCH('Data above threshold'!$A60,'Raw Data'!$B$4:$B$185,0),MATCH('Data above threshold'!CO$4,'Raw Data'!$3:$3,0)-1),"NA"))</f>
        <v>0</v>
      </c>
      <c r="CN60" s="103" t="n">
        <f aca="true">IF(ISBLANK(OFFSET('Raw Data'!$A$3,MATCH('Data above threshold'!$A60,'Raw Data'!$B$4:$B$185,0),MATCH('Data above threshold'!CP$4,'Raw Data'!$3:$3,0)-1)),"", IFERROR($J60*OFFSET('Raw Data'!$A$3,MATCH('Data above threshold'!$A60,'Raw Data'!$B$4:$B$185,0),MATCH('Data above threshold'!CP$4,'Raw Data'!$3:$3,0)-1),"NA"))</f>
        <v>0</v>
      </c>
      <c r="CO60" s="103" t="n">
        <f aca="true">IF(ISBLANK(OFFSET('Raw Data'!$A$3,MATCH('Data above threshold'!$A60,'Raw Data'!$B$4:$B$185,0),MATCH('Data above threshold'!CQ$4,'Raw Data'!$3:$3,0)-1)),"", IFERROR($J60*OFFSET('Raw Data'!$A$3,MATCH('Data above threshold'!$A60,'Raw Data'!$B$4:$B$185,0),MATCH('Data above threshold'!CQ$4,'Raw Data'!$3:$3,0)-1),"NA"))</f>
        <v>0</v>
      </c>
      <c r="CP60" s="103" t="n">
        <f aca="true">IF(ISBLANK(OFFSET('Raw Data'!$A$3,MATCH('Data above threshold'!$A60,'Raw Data'!$B$4:$B$185,0),MATCH('Data above threshold'!CR$4,'Raw Data'!$3:$3,0)-1)),"", IFERROR($J60*OFFSET('Raw Data'!$A$3,MATCH('Data above threshold'!$A60,'Raw Data'!$B$4:$B$185,0),MATCH('Data above threshold'!CR$4,'Raw Data'!$3:$3,0)-1),"NA"))</f>
        <v>0</v>
      </c>
    </row>
    <row r="61" s="103" customFormat="true" ht="15.5" hidden="false" customHeight="false" outlineLevel="0" collapsed="false">
      <c r="A61" s="107" t="n">
        <v>2300</v>
      </c>
      <c r="B61" s="107" t="n">
        <v>2</v>
      </c>
      <c r="C61" s="103" t="str">
        <f aca="true">IF(ISBLANK(OFFSET('Raw Data'!$A$3,MATCH($A61,'Raw Data'!$B$4:$B$185,0),MATCH(C$4,'Raw Data'!$3:$3,0)-1)),"",OFFSET('Raw Data'!$A$3,MATCH($A61,'Raw Data'!$B$4:$B$185,0),MATCH(C$4,'Raw Data'!$3:$3,0)-1))</f>
        <v/>
      </c>
      <c r="D61" s="103" t="str">
        <f aca="true">IF(ISBLANK(OFFSET('Raw Data'!$A$3,MATCH($A61,'Raw Data'!$B$4:$B$185,0),MATCH(D$4,'Raw Data'!$3:$3,0)-1)),"",OFFSET('Raw Data'!$A$3,MATCH($A61,'Raw Data'!$B$4:$B$185,0),MATCH(D$4,'Raw Data'!$3:$3,0)-1))</f>
        <v>Enforcement and access to justice</v>
      </c>
      <c r="E61" s="103" t="str">
        <f aca="true">IF(ISBLANK(OFFSET('Raw Data'!$A$3,MATCH($A61,'Raw Data'!$B$4:$B$185,0),MATCH(E$4,'Raw Data'!$3:$3,0)-1)),"",OFFSET('Raw Data'!$A$3,MATCH($A61,'Raw Data'!$B$4:$B$185,0),MATCH(E$4,'Raw Data'!$3:$3,0)-1))</f>
        <v>Access to Justice is critical. Consumer protection instruments must be accessible and properly enforced. They must also protect the economic interests of all consumers. This indicator tests access to and strength of enforcement mechanisms.</v>
      </c>
      <c r="F61" s="103" t="str">
        <f aca="true">IF(ISBLANK(OFFSET('Raw Data'!$A$3,MATCH($A61,'Raw Data'!$B$4:$B$185,0),MATCH(F$4,'Raw Data'!$3:$3,0)-1)),"",OFFSET('Raw Data'!$A$3,MATCH($A61,'Raw Data'!$B$4:$B$185,0),MATCH(F$4,'Raw Data'!$3:$3,0)-1))</f>
        <v/>
      </c>
      <c r="H61" s="103" t="str">
        <f aca="true">IF(ISBLANK(OFFSET('Raw Data'!$A$3,MATCH($A61,'Raw Data'!$B$4:$B$185,0),MATCH(H$4,'Raw Data'!$3:$3,0)-1)),"",OFFSET('Raw Data'!$A$3,MATCH($A61,'Raw Data'!$B$4:$B$185,0),MATCH(H$4,'Raw Data'!$3:$3,0)-1))</f>
        <v/>
      </c>
      <c r="I61" s="103" t="str">
        <f aca="true">IF(ISBLANK(OFFSET('Raw Data'!$A$3,MATCH($A61,'Raw Data'!$B$4:$B$185,0),MATCH(I$4,'Raw Data'!$3:$3,0)-1)),"",OFFSET('Raw Data'!$A$3,MATCH($A61,'Raw Data'!$B$4:$B$185,0),MATCH(I$4,'Raw Data'!$3:$3,0)-1))</f>
        <v/>
      </c>
      <c r="J61" s="103" t="str">
        <f aca="false">IF(I61="","",IF(I61="Minus",-1,1))</f>
        <v/>
      </c>
      <c r="K61" s="105" t="str">
        <f aca="false" t="array" ref="K61:K61">IFERROR(SKEW(IF(ISNUMBER(O61:CP61),O61:CP61,"")),"")</f>
        <v/>
      </c>
      <c r="L61" s="103" t="n">
        <f aca="true">IF(ISBLANK(OFFSET('Data above threshold'!$A$4,MATCH('Data above threshold'!$A61,'Data above threshold'!$A$5:$A$185,0),MATCH('Data above threshold'!N$4,'Data above threshold'!$4:$4,0)-1)),1,OFFSET('Data above threshold'!$A$4,MATCH('Data above threshold'!$A61,'Data above threshold'!$A$5:$A$185,0),MATCH('Data above threshold'!N$4,'Data above threshold'!$4:$4,0)-1))</f>
        <v>1</v>
      </c>
      <c r="M61" s="103" t="str">
        <f aca="true">IF(ISBLANK(OFFSET('Data above threshold'!$A$4,MATCH('Data above threshold'!$A61,'Data above threshold'!$A$5:$A$185,0),MATCH('Data above threshold'!O$4,'Data above threshold'!$4:$4,0)-1)),"",OFFSET('Data above threshold'!$A$4,MATCH('Data above threshold'!$A61,'Data above threshold'!$A$5:$A$185,0),MATCH('Data above threshold'!O$4,'Data above threshold'!$4:$4,0)-1))</f>
        <v/>
      </c>
      <c r="N61" s="106" t="str">
        <f aca="false" t="array" ref="N61:N61">IF(B61&lt;4,"",1-IFERROR(SUM(ISNUMBER(O61:CP61)*(1-$O$3:$CP$3))/COUNTIF($O$3:$CP$3,0),0))</f>
        <v/>
      </c>
      <c r="O61" s="103" t="str">
        <f aca="true">IF(ISBLANK(OFFSET('Raw Data'!$A$3,MATCH('Data above threshold'!$A61,'Raw Data'!$B$4:$B$185,0),MATCH('Data above threshold'!Q$4,'Raw Data'!$3:$3,0)-1)),"", IFERROR($J61*OFFSET('Raw Data'!$A$3,MATCH('Data above threshold'!$A61,'Raw Data'!$B$4:$B$185,0),MATCH('Data above threshold'!Q$4,'Raw Data'!$3:$3,0)-1),"NA"))</f>
        <v/>
      </c>
      <c r="P61" s="103" t="str">
        <f aca="true">IF(ISBLANK(OFFSET('Raw Data'!$A$3,MATCH('Data above threshold'!$A61,'Raw Data'!$B$4:$B$185,0),MATCH('Data above threshold'!R$4,'Raw Data'!$3:$3,0)-1)),"", IFERROR($J61*OFFSET('Raw Data'!$A$3,MATCH('Data above threshold'!$A61,'Raw Data'!$B$4:$B$185,0),MATCH('Data above threshold'!R$4,'Raw Data'!$3:$3,0)-1),"NA"))</f>
        <v/>
      </c>
      <c r="Q61" s="103" t="str">
        <f aca="true">IF(ISBLANK(OFFSET('Raw Data'!$A$3,MATCH('Data above threshold'!$A61,'Raw Data'!$B$4:$B$185,0),MATCH('Data above threshold'!S$4,'Raw Data'!$3:$3,0)-1)),"", IFERROR($J61*OFFSET('Raw Data'!$A$3,MATCH('Data above threshold'!$A61,'Raw Data'!$B$4:$B$185,0),MATCH('Data above threshold'!S$4,'Raw Data'!$3:$3,0)-1),"NA"))</f>
        <v/>
      </c>
      <c r="R61" s="103" t="str">
        <f aca="true">IF(ISBLANK(OFFSET('Raw Data'!$A$3,MATCH('Data above threshold'!$A61,'Raw Data'!$B$4:$B$185,0),MATCH('Data above threshold'!T$4,'Raw Data'!$3:$3,0)-1)),"", IFERROR($J61*OFFSET('Raw Data'!$A$3,MATCH('Data above threshold'!$A61,'Raw Data'!$B$4:$B$185,0),MATCH('Data above threshold'!T$4,'Raw Data'!$3:$3,0)-1),"NA"))</f>
        <v/>
      </c>
      <c r="S61" s="103" t="str">
        <f aca="true">IF(ISBLANK(OFFSET('Raw Data'!$A$3,MATCH('Data above threshold'!$A61,'Raw Data'!$B$4:$B$185,0),MATCH('Data above threshold'!U$4,'Raw Data'!$3:$3,0)-1)),"", IFERROR($J61*OFFSET('Raw Data'!$A$3,MATCH('Data above threshold'!$A61,'Raw Data'!$B$4:$B$185,0),MATCH('Data above threshold'!U$4,'Raw Data'!$3:$3,0)-1),"NA"))</f>
        <v/>
      </c>
      <c r="T61" s="103" t="str">
        <f aca="true">IF(ISBLANK(OFFSET('Raw Data'!$A$3,MATCH('Data above threshold'!$A61,'Raw Data'!$B$4:$B$185,0),MATCH('Data above threshold'!V$4,'Raw Data'!$3:$3,0)-1)),"", IFERROR($J61*OFFSET('Raw Data'!$A$3,MATCH('Data above threshold'!$A61,'Raw Data'!$B$4:$B$185,0),MATCH('Data above threshold'!V$4,'Raw Data'!$3:$3,0)-1),"NA"))</f>
        <v/>
      </c>
      <c r="U61" s="103" t="str">
        <f aca="true">IF(ISBLANK(OFFSET('Raw Data'!$A$3,MATCH('Data above threshold'!$A61,'Raw Data'!$B$4:$B$185,0),MATCH('Data above threshold'!W$4,'Raw Data'!$3:$3,0)-1)),"", IFERROR($J61*OFFSET('Raw Data'!$A$3,MATCH('Data above threshold'!$A61,'Raw Data'!$B$4:$B$185,0),MATCH('Data above threshold'!W$4,'Raw Data'!$3:$3,0)-1),"NA"))</f>
        <v/>
      </c>
      <c r="V61" s="103" t="str">
        <f aca="true">IF(ISBLANK(OFFSET('Raw Data'!$A$3,MATCH('Data above threshold'!$A61,'Raw Data'!$B$4:$B$185,0),MATCH('Data above threshold'!X$4,'Raw Data'!$3:$3,0)-1)),"", IFERROR($J61*OFFSET('Raw Data'!$A$3,MATCH('Data above threshold'!$A61,'Raw Data'!$B$4:$B$185,0),MATCH('Data above threshold'!X$4,'Raw Data'!$3:$3,0)-1),"NA"))</f>
        <v/>
      </c>
      <c r="W61" s="103" t="str">
        <f aca="true">IF(ISBLANK(OFFSET('Raw Data'!$A$3,MATCH('Data above threshold'!$A61,'Raw Data'!$B$4:$B$185,0),MATCH('Data above threshold'!Y$4,'Raw Data'!$3:$3,0)-1)),"", IFERROR($J61*OFFSET('Raw Data'!$A$3,MATCH('Data above threshold'!$A61,'Raw Data'!$B$4:$B$185,0),MATCH('Data above threshold'!Y$4,'Raw Data'!$3:$3,0)-1),"NA"))</f>
        <v/>
      </c>
      <c r="X61" s="103" t="str">
        <f aca="true">IF(ISBLANK(OFFSET('Raw Data'!$A$3,MATCH('Data above threshold'!$A61,'Raw Data'!$B$4:$B$185,0),MATCH('Data above threshold'!Z$4,'Raw Data'!$3:$3,0)-1)),"", IFERROR($J61*OFFSET('Raw Data'!$A$3,MATCH('Data above threshold'!$A61,'Raw Data'!$B$4:$B$185,0),MATCH('Data above threshold'!Z$4,'Raw Data'!$3:$3,0)-1),"NA"))</f>
        <v/>
      </c>
      <c r="Y61" s="103" t="str">
        <f aca="true">IF(ISBLANK(OFFSET('Raw Data'!$A$3,MATCH('Data above threshold'!$A61,'Raw Data'!$B$4:$B$185,0),MATCH('Data above threshold'!AA$4,'Raw Data'!$3:$3,0)-1)),"", IFERROR($J61*OFFSET('Raw Data'!$A$3,MATCH('Data above threshold'!$A61,'Raw Data'!$B$4:$B$185,0),MATCH('Data above threshold'!AA$4,'Raw Data'!$3:$3,0)-1),"NA"))</f>
        <v/>
      </c>
      <c r="Z61" s="103" t="str">
        <f aca="true">IF(ISBLANK(OFFSET('Raw Data'!$A$3,MATCH('Data above threshold'!$A61,'Raw Data'!$B$4:$B$185,0),MATCH('Data above threshold'!AB$4,'Raw Data'!$3:$3,0)-1)),"", IFERROR($J61*OFFSET('Raw Data'!$A$3,MATCH('Data above threshold'!$A61,'Raw Data'!$B$4:$B$185,0),MATCH('Data above threshold'!AB$4,'Raw Data'!$3:$3,0)-1),"NA"))</f>
        <v/>
      </c>
      <c r="AA61" s="103" t="str">
        <f aca="true">IF(ISBLANK(OFFSET('Raw Data'!$A$3,MATCH('Data above threshold'!$A61,'Raw Data'!$B$4:$B$185,0),MATCH('Data above threshold'!AC$4,'Raw Data'!$3:$3,0)-1)),"", IFERROR($J61*OFFSET('Raw Data'!$A$3,MATCH('Data above threshold'!$A61,'Raw Data'!$B$4:$B$185,0),MATCH('Data above threshold'!AC$4,'Raw Data'!$3:$3,0)-1),"NA"))</f>
        <v/>
      </c>
      <c r="AB61" s="103" t="str">
        <f aca="true">IF(ISBLANK(OFFSET('Raw Data'!$A$3,MATCH('Data above threshold'!$A61,'Raw Data'!$B$4:$B$185,0),MATCH('Data above threshold'!AD$4,'Raw Data'!$3:$3,0)-1)),"", IFERROR($J61*OFFSET('Raw Data'!$A$3,MATCH('Data above threshold'!$A61,'Raw Data'!$B$4:$B$185,0),MATCH('Data above threshold'!AD$4,'Raw Data'!$3:$3,0)-1),"NA"))</f>
        <v/>
      </c>
      <c r="AC61" s="103" t="str">
        <f aca="true">IF(ISBLANK(OFFSET('Raw Data'!$A$3,MATCH('Data above threshold'!$A61,'Raw Data'!$B$4:$B$185,0),MATCH('Data above threshold'!AE$4,'Raw Data'!$3:$3,0)-1)),"", IFERROR($J61*OFFSET('Raw Data'!$A$3,MATCH('Data above threshold'!$A61,'Raw Data'!$B$4:$B$185,0),MATCH('Data above threshold'!AE$4,'Raw Data'!$3:$3,0)-1),"NA"))</f>
        <v/>
      </c>
      <c r="AD61" s="103" t="str">
        <f aca="true">IF(ISBLANK(OFFSET('Raw Data'!$A$3,MATCH('Data above threshold'!$A61,'Raw Data'!$B$4:$B$185,0),MATCH('Data above threshold'!AF$4,'Raw Data'!$3:$3,0)-1)),"", IFERROR($J61*OFFSET('Raw Data'!$A$3,MATCH('Data above threshold'!$A61,'Raw Data'!$B$4:$B$185,0),MATCH('Data above threshold'!AF$4,'Raw Data'!$3:$3,0)-1),"NA"))</f>
        <v/>
      </c>
      <c r="AE61" s="103" t="str">
        <f aca="true">IF(ISBLANK(OFFSET('Raw Data'!$A$3,MATCH('Data above threshold'!$A61,'Raw Data'!$B$4:$B$185,0),MATCH('Data above threshold'!AG$4,'Raw Data'!$3:$3,0)-1)),"", IFERROR($J61*OFFSET('Raw Data'!$A$3,MATCH('Data above threshold'!$A61,'Raw Data'!$B$4:$B$185,0),MATCH('Data above threshold'!AG$4,'Raw Data'!$3:$3,0)-1),"NA"))</f>
        <v/>
      </c>
      <c r="AF61" s="103" t="str">
        <f aca="true">IF(ISBLANK(OFFSET('Raw Data'!$A$3,MATCH('Data above threshold'!$A61,'Raw Data'!$B$4:$B$185,0),MATCH('Data above threshold'!AH$4,'Raw Data'!$3:$3,0)-1)),"", IFERROR($J61*OFFSET('Raw Data'!$A$3,MATCH('Data above threshold'!$A61,'Raw Data'!$B$4:$B$185,0),MATCH('Data above threshold'!AH$4,'Raw Data'!$3:$3,0)-1),"NA"))</f>
        <v/>
      </c>
      <c r="AG61" s="103" t="str">
        <f aca="true">IF(ISBLANK(OFFSET('Raw Data'!$A$3,MATCH('Data above threshold'!$A61,'Raw Data'!$B$4:$B$185,0),MATCH('Data above threshold'!AI$4,'Raw Data'!$3:$3,0)-1)),"", IFERROR($J61*OFFSET('Raw Data'!$A$3,MATCH('Data above threshold'!$A61,'Raw Data'!$B$4:$B$185,0),MATCH('Data above threshold'!AI$4,'Raw Data'!$3:$3,0)-1),"NA"))</f>
        <v/>
      </c>
      <c r="AH61" s="103" t="str">
        <f aca="true">IF(ISBLANK(OFFSET('Raw Data'!$A$3,MATCH('Data above threshold'!$A61,'Raw Data'!$B$4:$B$185,0),MATCH('Data above threshold'!AJ$4,'Raw Data'!$3:$3,0)-1)),"", IFERROR($J61*OFFSET('Raw Data'!$A$3,MATCH('Data above threshold'!$A61,'Raw Data'!$B$4:$B$185,0),MATCH('Data above threshold'!AJ$4,'Raw Data'!$3:$3,0)-1),"NA"))</f>
        <v/>
      </c>
      <c r="AI61" s="103" t="str">
        <f aca="true">IF(ISBLANK(OFFSET('Raw Data'!$A$3,MATCH('Data above threshold'!$A61,'Raw Data'!$B$4:$B$185,0),MATCH('Data above threshold'!AK$4,'Raw Data'!$3:$3,0)-1)),"", IFERROR($J61*OFFSET('Raw Data'!$A$3,MATCH('Data above threshold'!$A61,'Raw Data'!$B$4:$B$185,0),MATCH('Data above threshold'!AK$4,'Raw Data'!$3:$3,0)-1),"NA"))</f>
        <v/>
      </c>
      <c r="AJ61" s="103" t="str">
        <f aca="true">IF(ISBLANK(OFFSET('Raw Data'!$A$3,MATCH('Data above threshold'!$A61,'Raw Data'!$B$4:$B$185,0),MATCH('Data above threshold'!AL$4,'Raw Data'!$3:$3,0)-1)),"", IFERROR($J61*OFFSET('Raw Data'!$A$3,MATCH('Data above threshold'!$A61,'Raw Data'!$B$4:$B$185,0),MATCH('Data above threshold'!AL$4,'Raw Data'!$3:$3,0)-1),"NA"))</f>
        <v/>
      </c>
      <c r="AK61" s="103" t="str">
        <f aca="true">IF(ISBLANK(OFFSET('Raw Data'!$A$3,MATCH('Data above threshold'!$A61,'Raw Data'!$B$4:$B$185,0),MATCH('Data above threshold'!AM$4,'Raw Data'!$3:$3,0)-1)),"", IFERROR($J61*OFFSET('Raw Data'!$A$3,MATCH('Data above threshold'!$A61,'Raw Data'!$B$4:$B$185,0),MATCH('Data above threshold'!AM$4,'Raw Data'!$3:$3,0)-1),"NA"))</f>
        <v/>
      </c>
      <c r="AL61" s="103" t="str">
        <f aca="true">IF(ISBLANK(OFFSET('Raw Data'!$A$3,MATCH('Data above threshold'!$A61,'Raw Data'!$B$4:$B$185,0),MATCH('Data above threshold'!AN$4,'Raw Data'!$3:$3,0)-1)),"", IFERROR($J61*OFFSET('Raw Data'!$A$3,MATCH('Data above threshold'!$A61,'Raw Data'!$B$4:$B$185,0),MATCH('Data above threshold'!AN$4,'Raw Data'!$3:$3,0)-1),"NA"))</f>
        <v/>
      </c>
      <c r="AM61" s="103" t="str">
        <f aca="true">IF(ISBLANK(OFFSET('Raw Data'!$A$3,MATCH('Data above threshold'!$A61,'Raw Data'!$B$4:$B$185,0),MATCH('Data above threshold'!AO$4,'Raw Data'!$3:$3,0)-1)),"", IFERROR($J61*OFFSET('Raw Data'!$A$3,MATCH('Data above threshold'!$A61,'Raw Data'!$B$4:$B$185,0),MATCH('Data above threshold'!AO$4,'Raw Data'!$3:$3,0)-1),"NA"))</f>
        <v/>
      </c>
      <c r="AN61" s="103" t="str">
        <f aca="true">IF(ISBLANK(OFFSET('Raw Data'!$A$3,MATCH('Data above threshold'!$A61,'Raw Data'!$B$4:$B$185,0),MATCH('Data above threshold'!AP$4,'Raw Data'!$3:$3,0)-1)),"", IFERROR($J61*OFFSET('Raw Data'!$A$3,MATCH('Data above threshold'!$A61,'Raw Data'!$B$4:$B$185,0),MATCH('Data above threshold'!AP$4,'Raw Data'!$3:$3,0)-1),"NA"))</f>
        <v/>
      </c>
      <c r="AO61" s="103" t="str">
        <f aca="true">IF(ISBLANK(OFFSET('Raw Data'!$A$3,MATCH('Data above threshold'!$A61,'Raw Data'!$B$4:$B$185,0),MATCH('Data above threshold'!AQ$4,'Raw Data'!$3:$3,0)-1)),"", IFERROR($J61*OFFSET('Raw Data'!$A$3,MATCH('Data above threshold'!$A61,'Raw Data'!$B$4:$B$185,0),MATCH('Data above threshold'!AQ$4,'Raw Data'!$3:$3,0)-1),"NA"))</f>
        <v/>
      </c>
      <c r="AP61" s="103" t="str">
        <f aca="true">IF(ISBLANK(OFFSET('Raw Data'!$A$3,MATCH('Data above threshold'!$A61,'Raw Data'!$B$4:$B$185,0),MATCH('Data above threshold'!AR$4,'Raw Data'!$3:$3,0)-1)),"", IFERROR($J61*OFFSET('Raw Data'!$A$3,MATCH('Data above threshold'!$A61,'Raw Data'!$B$4:$B$185,0),MATCH('Data above threshold'!AR$4,'Raw Data'!$3:$3,0)-1),"NA"))</f>
        <v/>
      </c>
      <c r="AQ61" s="103" t="str">
        <f aca="true">IF(ISBLANK(OFFSET('Raw Data'!$A$3,MATCH('Data above threshold'!$A61,'Raw Data'!$B$4:$B$185,0),MATCH('Data above threshold'!AS$4,'Raw Data'!$3:$3,0)-1)),"", IFERROR($J61*OFFSET('Raw Data'!$A$3,MATCH('Data above threshold'!$A61,'Raw Data'!$B$4:$B$185,0),MATCH('Data above threshold'!AS$4,'Raw Data'!$3:$3,0)-1),"NA"))</f>
        <v/>
      </c>
      <c r="AR61" s="103" t="str">
        <f aca="true">IF(ISBLANK(OFFSET('Raw Data'!$A$3,MATCH('Data above threshold'!$A61,'Raw Data'!$B$4:$B$185,0),MATCH('Data above threshold'!AT$4,'Raw Data'!$3:$3,0)-1)),"", IFERROR($J61*OFFSET('Raw Data'!$A$3,MATCH('Data above threshold'!$A61,'Raw Data'!$B$4:$B$185,0),MATCH('Data above threshold'!AT$4,'Raw Data'!$3:$3,0)-1),"NA"))</f>
        <v/>
      </c>
      <c r="AS61" s="103" t="str">
        <f aca="true">IF(ISBLANK(OFFSET('Raw Data'!$A$3,MATCH('Data above threshold'!$A61,'Raw Data'!$B$4:$B$185,0),MATCH('Data above threshold'!AU$4,'Raw Data'!$3:$3,0)-1)),"", IFERROR($J61*OFFSET('Raw Data'!$A$3,MATCH('Data above threshold'!$A61,'Raw Data'!$B$4:$B$185,0),MATCH('Data above threshold'!AU$4,'Raw Data'!$3:$3,0)-1),"NA"))</f>
        <v/>
      </c>
      <c r="AT61" s="103" t="str">
        <f aca="true">IF(ISBLANK(OFFSET('Raw Data'!$A$3,MATCH('Data above threshold'!$A61,'Raw Data'!$B$4:$B$185,0),MATCH('Data above threshold'!AV$4,'Raw Data'!$3:$3,0)-1)),"", IFERROR($J61*OFFSET('Raw Data'!$A$3,MATCH('Data above threshold'!$A61,'Raw Data'!$B$4:$B$185,0),MATCH('Data above threshold'!AV$4,'Raw Data'!$3:$3,0)-1),"NA"))</f>
        <v/>
      </c>
      <c r="AU61" s="103" t="str">
        <f aca="true">IF(ISBLANK(OFFSET('Raw Data'!$A$3,MATCH('Data above threshold'!$A61,'Raw Data'!$B$4:$B$185,0),MATCH('Data above threshold'!AW$4,'Raw Data'!$3:$3,0)-1)),"", IFERROR($J61*OFFSET('Raw Data'!$A$3,MATCH('Data above threshold'!$A61,'Raw Data'!$B$4:$B$185,0),MATCH('Data above threshold'!AW$4,'Raw Data'!$3:$3,0)-1),"NA"))</f>
        <v/>
      </c>
      <c r="AV61" s="103" t="str">
        <f aca="true">IF(ISBLANK(OFFSET('Raw Data'!$A$3,MATCH('Data above threshold'!$A61,'Raw Data'!$B$4:$B$185,0),MATCH('Data above threshold'!AX$4,'Raw Data'!$3:$3,0)-1)),"", IFERROR($J61*OFFSET('Raw Data'!$A$3,MATCH('Data above threshold'!$A61,'Raw Data'!$B$4:$B$185,0),MATCH('Data above threshold'!AX$4,'Raw Data'!$3:$3,0)-1),"NA"))</f>
        <v/>
      </c>
      <c r="AW61" s="103" t="str">
        <f aca="true">IF(ISBLANK(OFFSET('Raw Data'!$A$3,MATCH('Data above threshold'!$A61,'Raw Data'!$B$4:$B$185,0),MATCH('Data above threshold'!AY$4,'Raw Data'!$3:$3,0)-1)),"", IFERROR($J61*OFFSET('Raw Data'!$A$3,MATCH('Data above threshold'!$A61,'Raw Data'!$B$4:$B$185,0),MATCH('Data above threshold'!AY$4,'Raw Data'!$3:$3,0)-1),"NA"))</f>
        <v/>
      </c>
      <c r="AX61" s="103" t="str">
        <f aca="true">IF(ISBLANK(OFFSET('Raw Data'!$A$3,MATCH('Data above threshold'!$A61,'Raw Data'!$B$4:$B$185,0),MATCH('Data above threshold'!AZ$4,'Raw Data'!$3:$3,0)-1)),"", IFERROR($J61*OFFSET('Raw Data'!$A$3,MATCH('Data above threshold'!$A61,'Raw Data'!$B$4:$B$185,0),MATCH('Data above threshold'!AZ$4,'Raw Data'!$3:$3,0)-1),"NA"))</f>
        <v/>
      </c>
      <c r="AY61" s="103" t="str">
        <f aca="true">IF(ISBLANK(OFFSET('Raw Data'!$A$3,MATCH('Data above threshold'!$A61,'Raw Data'!$B$4:$B$185,0),MATCH('Data above threshold'!BA$4,'Raw Data'!$3:$3,0)-1)),"", IFERROR($J61*OFFSET('Raw Data'!$A$3,MATCH('Data above threshold'!$A61,'Raw Data'!$B$4:$B$185,0),MATCH('Data above threshold'!BA$4,'Raw Data'!$3:$3,0)-1),"NA"))</f>
        <v/>
      </c>
      <c r="AZ61" s="103" t="str">
        <f aca="true">IF(ISBLANK(OFFSET('Raw Data'!$A$3,MATCH('Data above threshold'!$A61,'Raw Data'!$B$4:$B$185,0),MATCH('Data above threshold'!BB$4,'Raw Data'!$3:$3,0)-1)),"", IFERROR($J61*OFFSET('Raw Data'!$A$3,MATCH('Data above threshold'!$A61,'Raw Data'!$B$4:$B$185,0),MATCH('Data above threshold'!BB$4,'Raw Data'!$3:$3,0)-1),"NA"))</f>
        <v/>
      </c>
      <c r="BA61" s="103" t="str">
        <f aca="true">IF(ISBLANK(OFFSET('Raw Data'!$A$3,MATCH('Data above threshold'!$A61,'Raw Data'!$B$4:$B$185,0),MATCH('Data above threshold'!BC$4,'Raw Data'!$3:$3,0)-1)),"", IFERROR($J61*OFFSET('Raw Data'!$A$3,MATCH('Data above threshold'!$A61,'Raw Data'!$B$4:$B$185,0),MATCH('Data above threshold'!BC$4,'Raw Data'!$3:$3,0)-1),"NA"))</f>
        <v/>
      </c>
      <c r="BB61" s="103" t="str">
        <f aca="true">IF(ISBLANK(OFFSET('Raw Data'!$A$3,MATCH('Data above threshold'!$A61,'Raw Data'!$B$4:$B$185,0),MATCH('Data above threshold'!BD$4,'Raw Data'!$3:$3,0)-1)),"", IFERROR($J61*OFFSET('Raw Data'!$A$3,MATCH('Data above threshold'!$A61,'Raw Data'!$B$4:$B$185,0),MATCH('Data above threshold'!BD$4,'Raw Data'!$3:$3,0)-1),"NA"))</f>
        <v/>
      </c>
      <c r="BC61" s="103" t="str">
        <f aca="true">IF(ISBLANK(OFFSET('Raw Data'!$A$3,MATCH('Data above threshold'!$A61,'Raw Data'!$B$4:$B$185,0),MATCH('Data above threshold'!BE$4,'Raw Data'!$3:$3,0)-1)),"", IFERROR($J61*OFFSET('Raw Data'!$A$3,MATCH('Data above threshold'!$A61,'Raw Data'!$B$4:$B$185,0),MATCH('Data above threshold'!BE$4,'Raw Data'!$3:$3,0)-1),"NA"))</f>
        <v/>
      </c>
      <c r="BD61" s="103" t="str">
        <f aca="true">IF(ISBLANK(OFFSET('Raw Data'!$A$3,MATCH('Data above threshold'!$A61,'Raw Data'!$B$4:$B$185,0),MATCH('Data above threshold'!BF$4,'Raw Data'!$3:$3,0)-1)),"", IFERROR($J61*OFFSET('Raw Data'!$A$3,MATCH('Data above threshold'!$A61,'Raw Data'!$B$4:$B$185,0),MATCH('Data above threshold'!BF$4,'Raw Data'!$3:$3,0)-1),"NA"))</f>
        <v/>
      </c>
      <c r="BE61" s="103" t="str">
        <f aca="true">IF(ISBLANK(OFFSET('Raw Data'!$A$3,MATCH('Data above threshold'!$A61,'Raw Data'!$B$4:$B$185,0),MATCH('Data above threshold'!BG$4,'Raw Data'!$3:$3,0)-1)),"", IFERROR($J61*OFFSET('Raw Data'!$A$3,MATCH('Data above threshold'!$A61,'Raw Data'!$B$4:$B$185,0),MATCH('Data above threshold'!BG$4,'Raw Data'!$3:$3,0)-1),"NA"))</f>
        <v/>
      </c>
      <c r="BF61" s="103" t="str">
        <f aca="true">IF(ISBLANK(OFFSET('Raw Data'!$A$3,MATCH('Data above threshold'!$A61,'Raw Data'!$B$4:$B$185,0),MATCH('Data above threshold'!BH$4,'Raw Data'!$3:$3,0)-1)),"", IFERROR($J61*OFFSET('Raw Data'!$A$3,MATCH('Data above threshold'!$A61,'Raw Data'!$B$4:$B$185,0),MATCH('Data above threshold'!BH$4,'Raw Data'!$3:$3,0)-1),"NA"))</f>
        <v/>
      </c>
      <c r="BG61" s="103" t="str">
        <f aca="true">IF(ISBLANK(OFFSET('Raw Data'!$A$3,MATCH('Data above threshold'!$A61,'Raw Data'!$B$4:$B$185,0),MATCH('Data above threshold'!BI$4,'Raw Data'!$3:$3,0)-1)),"", IFERROR($J61*OFFSET('Raw Data'!$A$3,MATCH('Data above threshold'!$A61,'Raw Data'!$B$4:$B$185,0),MATCH('Data above threshold'!BI$4,'Raw Data'!$3:$3,0)-1),"NA"))</f>
        <v/>
      </c>
      <c r="BH61" s="103" t="str">
        <f aca="true">IF(ISBLANK(OFFSET('Raw Data'!$A$3,MATCH('Data above threshold'!$A61,'Raw Data'!$B$4:$B$185,0),MATCH('Data above threshold'!BJ$4,'Raw Data'!$3:$3,0)-1)),"", IFERROR($J61*OFFSET('Raw Data'!$A$3,MATCH('Data above threshold'!$A61,'Raw Data'!$B$4:$B$185,0),MATCH('Data above threshold'!BJ$4,'Raw Data'!$3:$3,0)-1),"NA"))</f>
        <v/>
      </c>
      <c r="BI61" s="103" t="str">
        <f aca="true">IF(ISBLANK(OFFSET('Raw Data'!$A$3,MATCH('Data above threshold'!$A61,'Raw Data'!$B$4:$B$185,0),MATCH('Data above threshold'!BK$4,'Raw Data'!$3:$3,0)-1)),"", IFERROR($J61*OFFSET('Raw Data'!$A$3,MATCH('Data above threshold'!$A61,'Raw Data'!$B$4:$B$185,0),MATCH('Data above threshold'!BK$4,'Raw Data'!$3:$3,0)-1),"NA"))</f>
        <v/>
      </c>
      <c r="BJ61" s="103" t="str">
        <f aca="true">IF(ISBLANK(OFFSET('Raw Data'!$A$3,MATCH('Data above threshold'!$A61,'Raw Data'!$B$4:$B$185,0),MATCH('Data above threshold'!BL$4,'Raw Data'!$3:$3,0)-1)),"", IFERROR($J61*OFFSET('Raw Data'!$A$3,MATCH('Data above threshold'!$A61,'Raw Data'!$B$4:$B$185,0),MATCH('Data above threshold'!BL$4,'Raw Data'!$3:$3,0)-1),"NA"))</f>
        <v/>
      </c>
      <c r="BK61" s="103" t="str">
        <f aca="true">IF(ISBLANK(OFFSET('Raw Data'!$A$3,MATCH('Data above threshold'!$A61,'Raw Data'!$B$4:$B$185,0),MATCH('Data above threshold'!BM$4,'Raw Data'!$3:$3,0)-1)),"", IFERROR($J61*OFFSET('Raw Data'!$A$3,MATCH('Data above threshold'!$A61,'Raw Data'!$B$4:$B$185,0),MATCH('Data above threshold'!BM$4,'Raw Data'!$3:$3,0)-1),"NA"))</f>
        <v/>
      </c>
      <c r="BL61" s="103" t="str">
        <f aca="true">IF(ISBLANK(OFFSET('Raw Data'!$A$3,MATCH('Data above threshold'!$A61,'Raw Data'!$B$4:$B$185,0),MATCH('Data above threshold'!BN$4,'Raw Data'!$3:$3,0)-1)),"", IFERROR($J61*OFFSET('Raw Data'!$A$3,MATCH('Data above threshold'!$A61,'Raw Data'!$B$4:$B$185,0),MATCH('Data above threshold'!BN$4,'Raw Data'!$3:$3,0)-1),"NA"))</f>
        <v/>
      </c>
      <c r="BM61" s="103" t="str">
        <f aca="true">IF(ISBLANK(OFFSET('Raw Data'!$A$3,MATCH('Data above threshold'!$A61,'Raw Data'!$B$4:$B$185,0),MATCH('Data above threshold'!BO$4,'Raw Data'!$3:$3,0)-1)),"", IFERROR($J61*OFFSET('Raw Data'!$A$3,MATCH('Data above threshold'!$A61,'Raw Data'!$B$4:$B$185,0),MATCH('Data above threshold'!BO$4,'Raw Data'!$3:$3,0)-1),"NA"))</f>
        <v/>
      </c>
      <c r="BN61" s="103" t="str">
        <f aca="true">IF(ISBLANK(OFFSET('Raw Data'!$A$3,MATCH('Data above threshold'!$A61,'Raw Data'!$B$4:$B$185,0),MATCH('Data above threshold'!BP$4,'Raw Data'!$3:$3,0)-1)),"", IFERROR($J61*OFFSET('Raw Data'!$A$3,MATCH('Data above threshold'!$A61,'Raw Data'!$B$4:$B$185,0),MATCH('Data above threshold'!BP$4,'Raw Data'!$3:$3,0)-1),"NA"))</f>
        <v/>
      </c>
      <c r="BO61" s="103" t="str">
        <f aca="true">IF(ISBLANK(OFFSET('Raw Data'!$A$3,MATCH('Data above threshold'!$A61,'Raw Data'!$B$4:$B$185,0),MATCH('Data above threshold'!BQ$4,'Raw Data'!$3:$3,0)-1)),"", IFERROR($J61*OFFSET('Raw Data'!$A$3,MATCH('Data above threshold'!$A61,'Raw Data'!$B$4:$B$185,0),MATCH('Data above threshold'!BQ$4,'Raw Data'!$3:$3,0)-1),"NA"))</f>
        <v/>
      </c>
      <c r="BP61" s="103" t="str">
        <f aca="true">IF(ISBLANK(OFFSET('Raw Data'!$A$3,MATCH('Data above threshold'!$A61,'Raw Data'!$B$4:$B$185,0),MATCH('Data above threshold'!BR$4,'Raw Data'!$3:$3,0)-1)),"", IFERROR($J61*OFFSET('Raw Data'!$A$3,MATCH('Data above threshold'!$A61,'Raw Data'!$B$4:$B$185,0),MATCH('Data above threshold'!BR$4,'Raw Data'!$3:$3,0)-1),"NA"))</f>
        <v/>
      </c>
      <c r="BQ61" s="103" t="str">
        <f aca="true">IF(ISBLANK(OFFSET('Raw Data'!$A$3,MATCH('Data above threshold'!$A61,'Raw Data'!$B$4:$B$185,0),MATCH('Data above threshold'!BS$4,'Raw Data'!$3:$3,0)-1)),"", IFERROR($J61*OFFSET('Raw Data'!$A$3,MATCH('Data above threshold'!$A61,'Raw Data'!$B$4:$B$185,0),MATCH('Data above threshold'!BS$4,'Raw Data'!$3:$3,0)-1),"NA"))</f>
        <v/>
      </c>
      <c r="BR61" s="103" t="str">
        <f aca="true">IF(ISBLANK(OFFSET('Raw Data'!$A$3,MATCH('Data above threshold'!$A61,'Raw Data'!$B$4:$B$185,0),MATCH('Data above threshold'!BT$4,'Raw Data'!$3:$3,0)-1)),"", IFERROR($J61*OFFSET('Raw Data'!$A$3,MATCH('Data above threshold'!$A61,'Raw Data'!$B$4:$B$185,0),MATCH('Data above threshold'!BT$4,'Raw Data'!$3:$3,0)-1),"NA"))</f>
        <v/>
      </c>
      <c r="BS61" s="103" t="str">
        <f aca="true">IF(ISBLANK(OFFSET('Raw Data'!$A$3,MATCH('Data above threshold'!$A61,'Raw Data'!$B$4:$B$185,0),MATCH('Data above threshold'!BU$4,'Raw Data'!$3:$3,0)-1)),"", IFERROR($J61*OFFSET('Raw Data'!$A$3,MATCH('Data above threshold'!$A61,'Raw Data'!$B$4:$B$185,0),MATCH('Data above threshold'!BU$4,'Raw Data'!$3:$3,0)-1),"NA"))</f>
        <v/>
      </c>
      <c r="BT61" s="103" t="str">
        <f aca="true">IF(ISBLANK(OFFSET('Raw Data'!$A$3,MATCH('Data above threshold'!$A61,'Raw Data'!$B$4:$B$185,0),MATCH('Data above threshold'!BV$4,'Raw Data'!$3:$3,0)-1)),"", IFERROR($J61*OFFSET('Raw Data'!$A$3,MATCH('Data above threshold'!$A61,'Raw Data'!$B$4:$B$185,0),MATCH('Data above threshold'!BV$4,'Raw Data'!$3:$3,0)-1),"NA"))</f>
        <v/>
      </c>
      <c r="BU61" s="103" t="str">
        <f aca="true">IF(ISBLANK(OFFSET('Raw Data'!$A$3,MATCH('Data above threshold'!$A61,'Raw Data'!$B$4:$B$185,0),MATCH('Data above threshold'!BW$4,'Raw Data'!$3:$3,0)-1)),"", IFERROR($J61*OFFSET('Raw Data'!$A$3,MATCH('Data above threshold'!$A61,'Raw Data'!$B$4:$B$185,0),MATCH('Data above threshold'!BW$4,'Raw Data'!$3:$3,0)-1),"NA"))</f>
        <v/>
      </c>
      <c r="BV61" s="103" t="str">
        <f aca="true">IF(ISBLANK(OFFSET('Raw Data'!$A$3,MATCH('Data above threshold'!$A61,'Raw Data'!$B$4:$B$185,0),MATCH('Data above threshold'!BX$4,'Raw Data'!$3:$3,0)-1)),"", IFERROR($J61*OFFSET('Raw Data'!$A$3,MATCH('Data above threshold'!$A61,'Raw Data'!$B$4:$B$185,0),MATCH('Data above threshold'!BX$4,'Raw Data'!$3:$3,0)-1),"NA"))</f>
        <v/>
      </c>
      <c r="BW61" s="103" t="str">
        <f aca="true">IF(ISBLANK(OFFSET('Raw Data'!$A$3,MATCH('Data above threshold'!$A61,'Raw Data'!$B$4:$B$185,0),MATCH('Data above threshold'!BY$4,'Raw Data'!$3:$3,0)-1)),"", IFERROR($J61*OFFSET('Raw Data'!$A$3,MATCH('Data above threshold'!$A61,'Raw Data'!$B$4:$B$185,0),MATCH('Data above threshold'!BY$4,'Raw Data'!$3:$3,0)-1),"NA"))</f>
        <v/>
      </c>
      <c r="BX61" s="103" t="str">
        <f aca="true">IF(ISBLANK(OFFSET('Raw Data'!$A$3,MATCH('Data above threshold'!$A61,'Raw Data'!$B$4:$B$185,0),MATCH('Data above threshold'!BZ$4,'Raw Data'!$3:$3,0)-1)),"", IFERROR($J61*OFFSET('Raw Data'!$A$3,MATCH('Data above threshold'!$A61,'Raw Data'!$B$4:$B$185,0),MATCH('Data above threshold'!BZ$4,'Raw Data'!$3:$3,0)-1),"NA"))</f>
        <v/>
      </c>
      <c r="BY61" s="103" t="str">
        <f aca="true">IF(ISBLANK(OFFSET('Raw Data'!$A$3,MATCH('Data above threshold'!$A61,'Raw Data'!$B$4:$B$185,0),MATCH('Data above threshold'!CA$4,'Raw Data'!$3:$3,0)-1)),"", IFERROR($J61*OFFSET('Raw Data'!$A$3,MATCH('Data above threshold'!$A61,'Raw Data'!$B$4:$B$185,0),MATCH('Data above threshold'!CA$4,'Raw Data'!$3:$3,0)-1),"NA"))</f>
        <v/>
      </c>
      <c r="BZ61" s="103" t="str">
        <f aca="true">IF(ISBLANK(OFFSET('Raw Data'!$A$3,MATCH('Data above threshold'!$A61,'Raw Data'!$B$4:$B$185,0),MATCH('Data above threshold'!CB$4,'Raw Data'!$3:$3,0)-1)),"", IFERROR($J61*OFFSET('Raw Data'!$A$3,MATCH('Data above threshold'!$A61,'Raw Data'!$B$4:$B$185,0),MATCH('Data above threshold'!CB$4,'Raw Data'!$3:$3,0)-1),"NA"))</f>
        <v/>
      </c>
      <c r="CA61" s="103" t="str">
        <f aca="true">IF(ISBLANK(OFFSET('Raw Data'!$A$3,MATCH('Data above threshold'!$A61,'Raw Data'!$B$4:$B$185,0),MATCH('Data above threshold'!CC$4,'Raw Data'!$3:$3,0)-1)),"", IFERROR($J61*OFFSET('Raw Data'!$A$3,MATCH('Data above threshold'!$A61,'Raw Data'!$B$4:$B$185,0),MATCH('Data above threshold'!CC$4,'Raw Data'!$3:$3,0)-1),"NA"))</f>
        <v/>
      </c>
      <c r="CB61" s="103" t="str">
        <f aca="true">IF(ISBLANK(OFFSET('Raw Data'!$A$3,MATCH('Data above threshold'!$A61,'Raw Data'!$B$4:$B$185,0),MATCH('Data above threshold'!CD$4,'Raw Data'!$3:$3,0)-1)),"", IFERROR($J61*OFFSET('Raw Data'!$A$3,MATCH('Data above threshold'!$A61,'Raw Data'!$B$4:$B$185,0),MATCH('Data above threshold'!CD$4,'Raw Data'!$3:$3,0)-1),"NA"))</f>
        <v/>
      </c>
      <c r="CC61" s="103" t="str">
        <f aca="true">IF(ISBLANK(OFFSET('Raw Data'!$A$3,MATCH('Data above threshold'!$A61,'Raw Data'!$B$4:$B$185,0),MATCH('Data above threshold'!CE$4,'Raw Data'!$3:$3,0)-1)),"", IFERROR($J61*OFFSET('Raw Data'!$A$3,MATCH('Data above threshold'!$A61,'Raw Data'!$B$4:$B$185,0),MATCH('Data above threshold'!CE$4,'Raw Data'!$3:$3,0)-1),"NA"))</f>
        <v/>
      </c>
      <c r="CD61" s="103" t="str">
        <f aca="true">IF(ISBLANK(OFFSET('Raw Data'!$A$3,MATCH('Data above threshold'!$A61,'Raw Data'!$B$4:$B$185,0),MATCH('Data above threshold'!CF$4,'Raw Data'!$3:$3,0)-1)),"", IFERROR($J61*OFFSET('Raw Data'!$A$3,MATCH('Data above threshold'!$A61,'Raw Data'!$B$4:$B$185,0),MATCH('Data above threshold'!CF$4,'Raw Data'!$3:$3,0)-1),"NA"))</f>
        <v/>
      </c>
      <c r="CE61" s="103" t="str">
        <f aca="true">IF(ISBLANK(OFFSET('Raw Data'!$A$3,MATCH('Data above threshold'!$A61,'Raw Data'!$B$4:$B$185,0),MATCH('Data above threshold'!CG$4,'Raw Data'!$3:$3,0)-1)),"", IFERROR($J61*OFFSET('Raw Data'!$A$3,MATCH('Data above threshold'!$A61,'Raw Data'!$B$4:$B$185,0),MATCH('Data above threshold'!CG$4,'Raw Data'!$3:$3,0)-1),"NA"))</f>
        <v/>
      </c>
      <c r="CF61" s="103" t="str">
        <f aca="true">IF(ISBLANK(OFFSET('Raw Data'!$A$3,MATCH('Data above threshold'!$A61,'Raw Data'!$B$4:$B$185,0),MATCH('Data above threshold'!CH$4,'Raw Data'!$3:$3,0)-1)),"", IFERROR($J61*OFFSET('Raw Data'!$A$3,MATCH('Data above threshold'!$A61,'Raw Data'!$B$4:$B$185,0),MATCH('Data above threshold'!CH$4,'Raw Data'!$3:$3,0)-1),"NA"))</f>
        <v/>
      </c>
      <c r="CG61" s="103" t="str">
        <f aca="true">IF(ISBLANK(OFFSET('Raw Data'!$A$3,MATCH('Data above threshold'!$A61,'Raw Data'!$B$4:$B$185,0),MATCH('Data above threshold'!CI$4,'Raw Data'!$3:$3,0)-1)),"", IFERROR($J61*OFFSET('Raw Data'!$A$3,MATCH('Data above threshold'!$A61,'Raw Data'!$B$4:$B$185,0),MATCH('Data above threshold'!CI$4,'Raw Data'!$3:$3,0)-1),"NA"))</f>
        <v/>
      </c>
      <c r="CH61" s="103" t="str">
        <f aca="true">IF(ISBLANK(OFFSET('Raw Data'!$A$3,MATCH('Data above threshold'!$A61,'Raw Data'!$B$4:$B$185,0),MATCH('Data above threshold'!CJ$4,'Raw Data'!$3:$3,0)-1)),"", IFERROR($J61*OFFSET('Raw Data'!$A$3,MATCH('Data above threshold'!$A61,'Raw Data'!$B$4:$B$185,0),MATCH('Data above threshold'!CJ$4,'Raw Data'!$3:$3,0)-1),"NA"))</f>
        <v/>
      </c>
      <c r="CI61" s="103" t="str">
        <f aca="true">IF(ISBLANK(OFFSET('Raw Data'!$A$3,MATCH('Data above threshold'!$A61,'Raw Data'!$B$4:$B$185,0),MATCH('Data above threshold'!CK$4,'Raw Data'!$3:$3,0)-1)),"", IFERROR($J61*OFFSET('Raw Data'!$A$3,MATCH('Data above threshold'!$A61,'Raw Data'!$B$4:$B$185,0),MATCH('Data above threshold'!CK$4,'Raw Data'!$3:$3,0)-1),"NA"))</f>
        <v/>
      </c>
      <c r="CJ61" s="103" t="str">
        <f aca="true">IF(ISBLANK(OFFSET('Raw Data'!$A$3,MATCH('Data above threshold'!$A61,'Raw Data'!$B$4:$B$185,0),MATCH('Data above threshold'!CL$4,'Raw Data'!$3:$3,0)-1)),"", IFERROR($J61*OFFSET('Raw Data'!$A$3,MATCH('Data above threshold'!$A61,'Raw Data'!$B$4:$B$185,0),MATCH('Data above threshold'!CL$4,'Raw Data'!$3:$3,0)-1),"NA"))</f>
        <v/>
      </c>
      <c r="CK61" s="103" t="str">
        <f aca="true">IF(ISBLANK(OFFSET('Raw Data'!$A$3,MATCH('Data above threshold'!$A61,'Raw Data'!$B$4:$B$185,0),MATCH('Data above threshold'!CM$4,'Raw Data'!$3:$3,0)-1)),"", IFERROR($J61*OFFSET('Raw Data'!$A$3,MATCH('Data above threshold'!$A61,'Raw Data'!$B$4:$B$185,0),MATCH('Data above threshold'!CM$4,'Raw Data'!$3:$3,0)-1),"NA"))</f>
        <v/>
      </c>
      <c r="CL61" s="103" t="str">
        <f aca="true">IF(ISBLANK(OFFSET('Raw Data'!$A$3,MATCH('Data above threshold'!$A61,'Raw Data'!$B$4:$B$185,0),MATCH('Data above threshold'!CN$4,'Raw Data'!$3:$3,0)-1)),"", IFERROR($J61*OFFSET('Raw Data'!$A$3,MATCH('Data above threshold'!$A61,'Raw Data'!$B$4:$B$185,0),MATCH('Data above threshold'!CN$4,'Raw Data'!$3:$3,0)-1),"NA"))</f>
        <v/>
      </c>
      <c r="CM61" s="103" t="str">
        <f aca="true">IF(ISBLANK(OFFSET('Raw Data'!$A$3,MATCH('Data above threshold'!$A61,'Raw Data'!$B$4:$B$185,0),MATCH('Data above threshold'!CO$4,'Raw Data'!$3:$3,0)-1)),"", IFERROR($J61*OFFSET('Raw Data'!$A$3,MATCH('Data above threshold'!$A61,'Raw Data'!$B$4:$B$185,0),MATCH('Data above threshold'!CO$4,'Raw Data'!$3:$3,0)-1),"NA"))</f>
        <v/>
      </c>
      <c r="CN61" s="103" t="str">
        <f aca="true">IF(ISBLANK(OFFSET('Raw Data'!$A$3,MATCH('Data above threshold'!$A61,'Raw Data'!$B$4:$B$185,0),MATCH('Data above threshold'!CP$4,'Raw Data'!$3:$3,0)-1)),"", IFERROR($J61*OFFSET('Raw Data'!$A$3,MATCH('Data above threshold'!$A61,'Raw Data'!$B$4:$B$185,0),MATCH('Data above threshold'!CP$4,'Raw Data'!$3:$3,0)-1),"NA"))</f>
        <v/>
      </c>
      <c r="CO61" s="103" t="str">
        <f aca="true">IF(ISBLANK(OFFSET('Raw Data'!$A$3,MATCH('Data above threshold'!$A61,'Raw Data'!$B$4:$B$185,0),MATCH('Data above threshold'!CQ$4,'Raw Data'!$3:$3,0)-1)),"", IFERROR($J61*OFFSET('Raw Data'!$A$3,MATCH('Data above threshold'!$A61,'Raw Data'!$B$4:$B$185,0),MATCH('Data above threshold'!CQ$4,'Raw Data'!$3:$3,0)-1),"NA"))</f>
        <v/>
      </c>
      <c r="CP61" s="103" t="str">
        <f aca="true">IF(ISBLANK(OFFSET('Raw Data'!$A$3,MATCH('Data above threshold'!$A61,'Raw Data'!$B$4:$B$185,0),MATCH('Data above threshold'!CR$4,'Raw Data'!$3:$3,0)-1)),"", IFERROR($J61*OFFSET('Raw Data'!$A$3,MATCH('Data above threshold'!$A61,'Raw Data'!$B$4:$B$185,0),MATCH('Data above threshold'!CR$4,'Raw Data'!$3:$3,0)-1),"NA"))</f>
        <v/>
      </c>
    </row>
    <row r="62" s="103" customFormat="true" ht="15.5" hidden="false" customHeight="false" outlineLevel="0" collapsed="false">
      <c r="A62" s="107" t="n">
        <v>2310</v>
      </c>
      <c r="B62" s="107" t="n">
        <v>3</v>
      </c>
      <c r="C62" s="103" t="str">
        <f aca="true">IF(ISBLANK(OFFSET('Raw Data'!$A$3,MATCH($A62,'Raw Data'!$B$4:$B$185,0),MATCH(C$4,'Raw Data'!$3:$3,0)-1)),"",OFFSET('Raw Data'!$A$3,MATCH($A62,'Raw Data'!$B$4:$B$185,0),MATCH(C$4,'Raw Data'!$3:$3,0)-1))</f>
        <v>Strength of enforcement</v>
      </c>
      <c r="D62" s="103" t="str">
        <f aca="true">IF(ISBLANK(OFFSET('Raw Data'!$A$3,MATCH($A62,'Raw Data'!$B$4:$B$185,0),MATCH(D$4,'Raw Data'!$3:$3,0)-1)),"",OFFSET('Raw Data'!$A$3,MATCH($A62,'Raw Data'!$B$4:$B$185,0),MATCH(D$4,'Raw Data'!$3:$3,0)-1))</f>
        <v/>
      </c>
      <c r="E62" s="103" t="str">
        <f aca="true">IF(ISBLANK(OFFSET('Raw Data'!$A$3,MATCH($A62,'Raw Data'!$B$4:$B$185,0),MATCH(E$4,'Raw Data'!$3:$3,0)-1)),"",OFFSET('Raw Data'!$A$3,MATCH($A62,'Raw Data'!$B$4:$B$185,0),MATCH(E$4,'Raw Data'!$3:$3,0)-1))</f>
        <v/>
      </c>
      <c r="F62" s="103" t="str">
        <f aca="true">IF(ISBLANK(OFFSET('Raw Data'!$A$3,MATCH($A62,'Raw Data'!$B$4:$B$185,0),MATCH(F$4,'Raw Data'!$3:$3,0)-1)),"",OFFSET('Raw Data'!$A$3,MATCH($A62,'Raw Data'!$B$4:$B$185,0),MATCH(F$4,'Raw Data'!$3:$3,0)-1))</f>
        <v/>
      </c>
      <c r="G62" s="103" t="s">
        <v>217</v>
      </c>
      <c r="H62" s="103" t="str">
        <f aca="true">IF(ISBLANK(OFFSET('Raw Data'!$A$3,MATCH($A62,'Raw Data'!$B$4:$B$185,0),MATCH(H$4,'Raw Data'!$3:$3,0)-1)),"",OFFSET('Raw Data'!$A$3,MATCH($A62,'Raw Data'!$B$4:$B$185,0),MATCH(H$4,'Raw Data'!$3:$3,0)-1))</f>
        <v/>
      </c>
      <c r="I62" s="103" t="str">
        <f aca="true">IF(ISBLANK(OFFSET('Raw Data'!$A$3,MATCH($A62,'Raw Data'!$B$4:$B$185,0),MATCH(I$4,'Raw Data'!$3:$3,0)-1)),"",OFFSET('Raw Data'!$A$3,MATCH($A62,'Raw Data'!$B$4:$B$185,0),MATCH(I$4,'Raw Data'!$3:$3,0)-1))</f>
        <v/>
      </c>
      <c r="J62" s="103" t="str">
        <f aca="false">IF(I62="","",IF(I62="Minus",-1,1))</f>
        <v/>
      </c>
      <c r="K62" s="105" t="str">
        <f aca="false" t="array" ref="K62:K62">IFERROR(SKEW(IF(ISNUMBER(O62:CP62),O62:CP62,"")),"")</f>
        <v/>
      </c>
      <c r="L62" s="103" t="n">
        <f aca="true">IF(ISBLANK(OFFSET('Data above threshold'!$A$4,MATCH('Data above threshold'!$A62,'Data above threshold'!$A$5:$A$185,0),MATCH('Data above threshold'!N$4,'Data above threshold'!$4:$4,0)-1)),1,OFFSET('Data above threshold'!$A$4,MATCH('Data above threshold'!$A62,'Data above threshold'!$A$5:$A$185,0),MATCH('Data above threshold'!N$4,'Data above threshold'!$4:$4,0)-1))</f>
        <v>1</v>
      </c>
      <c r="M62" s="103" t="str">
        <f aca="true">IF(ISBLANK(OFFSET('Data above threshold'!$A$4,MATCH('Data above threshold'!$A62,'Data above threshold'!$A$5:$A$185,0),MATCH('Data above threshold'!O$4,'Data above threshold'!$4:$4,0)-1)),"",OFFSET('Data above threshold'!$A$4,MATCH('Data above threshold'!$A62,'Data above threshold'!$A$5:$A$185,0),MATCH('Data above threshold'!O$4,'Data above threshold'!$4:$4,0)-1))</f>
        <v/>
      </c>
      <c r="N62" s="106" t="str">
        <f aca="false" t="array" ref="N62:N62">IF(B62&lt;4,"",1-IFERROR(SUM(ISNUMBER(O62:CP62)*(1-$O$3:$CP$3))/COUNTIF($O$3:$CP$3,0),0))</f>
        <v/>
      </c>
      <c r="O62" s="103" t="str">
        <f aca="true">IF(ISBLANK(OFFSET('Raw Data'!$A$3,MATCH('Data above threshold'!$A62,'Raw Data'!$B$4:$B$185,0),MATCH('Data above threshold'!Q$4,'Raw Data'!$3:$3,0)-1)),"", IFERROR($J62*OFFSET('Raw Data'!$A$3,MATCH('Data above threshold'!$A62,'Raw Data'!$B$4:$B$185,0),MATCH('Data above threshold'!Q$4,'Raw Data'!$3:$3,0)-1),"NA"))</f>
        <v/>
      </c>
      <c r="P62" s="103" t="str">
        <f aca="true">IF(ISBLANK(OFFSET('Raw Data'!$A$3,MATCH('Data above threshold'!$A62,'Raw Data'!$B$4:$B$185,0),MATCH('Data above threshold'!R$4,'Raw Data'!$3:$3,0)-1)),"", IFERROR($J62*OFFSET('Raw Data'!$A$3,MATCH('Data above threshold'!$A62,'Raw Data'!$B$4:$B$185,0),MATCH('Data above threshold'!R$4,'Raw Data'!$3:$3,0)-1),"NA"))</f>
        <v/>
      </c>
      <c r="Q62" s="103" t="str">
        <f aca="true">IF(ISBLANK(OFFSET('Raw Data'!$A$3,MATCH('Data above threshold'!$A62,'Raw Data'!$B$4:$B$185,0),MATCH('Data above threshold'!S$4,'Raw Data'!$3:$3,0)-1)),"", IFERROR($J62*OFFSET('Raw Data'!$A$3,MATCH('Data above threshold'!$A62,'Raw Data'!$B$4:$B$185,0),MATCH('Data above threshold'!S$4,'Raw Data'!$3:$3,0)-1),"NA"))</f>
        <v/>
      </c>
      <c r="R62" s="103" t="str">
        <f aca="true">IF(ISBLANK(OFFSET('Raw Data'!$A$3,MATCH('Data above threshold'!$A62,'Raw Data'!$B$4:$B$185,0),MATCH('Data above threshold'!T$4,'Raw Data'!$3:$3,0)-1)),"", IFERROR($J62*OFFSET('Raw Data'!$A$3,MATCH('Data above threshold'!$A62,'Raw Data'!$B$4:$B$185,0),MATCH('Data above threshold'!T$4,'Raw Data'!$3:$3,0)-1),"NA"))</f>
        <v/>
      </c>
      <c r="S62" s="103" t="str">
        <f aca="true">IF(ISBLANK(OFFSET('Raw Data'!$A$3,MATCH('Data above threshold'!$A62,'Raw Data'!$B$4:$B$185,0),MATCH('Data above threshold'!U$4,'Raw Data'!$3:$3,0)-1)),"", IFERROR($J62*OFFSET('Raw Data'!$A$3,MATCH('Data above threshold'!$A62,'Raw Data'!$B$4:$B$185,0),MATCH('Data above threshold'!U$4,'Raw Data'!$3:$3,0)-1),"NA"))</f>
        <v/>
      </c>
      <c r="T62" s="103" t="str">
        <f aca="true">IF(ISBLANK(OFFSET('Raw Data'!$A$3,MATCH('Data above threshold'!$A62,'Raw Data'!$B$4:$B$185,0),MATCH('Data above threshold'!V$4,'Raw Data'!$3:$3,0)-1)),"", IFERROR($J62*OFFSET('Raw Data'!$A$3,MATCH('Data above threshold'!$A62,'Raw Data'!$B$4:$B$185,0),MATCH('Data above threshold'!V$4,'Raw Data'!$3:$3,0)-1),"NA"))</f>
        <v/>
      </c>
      <c r="U62" s="103" t="str">
        <f aca="true">IF(ISBLANK(OFFSET('Raw Data'!$A$3,MATCH('Data above threshold'!$A62,'Raw Data'!$B$4:$B$185,0),MATCH('Data above threshold'!W$4,'Raw Data'!$3:$3,0)-1)),"", IFERROR($J62*OFFSET('Raw Data'!$A$3,MATCH('Data above threshold'!$A62,'Raw Data'!$B$4:$B$185,0),MATCH('Data above threshold'!W$4,'Raw Data'!$3:$3,0)-1),"NA"))</f>
        <v/>
      </c>
      <c r="V62" s="103" t="str">
        <f aca="true">IF(ISBLANK(OFFSET('Raw Data'!$A$3,MATCH('Data above threshold'!$A62,'Raw Data'!$B$4:$B$185,0),MATCH('Data above threshold'!X$4,'Raw Data'!$3:$3,0)-1)),"", IFERROR($J62*OFFSET('Raw Data'!$A$3,MATCH('Data above threshold'!$A62,'Raw Data'!$B$4:$B$185,0),MATCH('Data above threshold'!X$4,'Raw Data'!$3:$3,0)-1),"NA"))</f>
        <v/>
      </c>
      <c r="W62" s="103" t="str">
        <f aca="true">IF(ISBLANK(OFFSET('Raw Data'!$A$3,MATCH('Data above threshold'!$A62,'Raw Data'!$B$4:$B$185,0),MATCH('Data above threshold'!Y$4,'Raw Data'!$3:$3,0)-1)),"", IFERROR($J62*OFFSET('Raw Data'!$A$3,MATCH('Data above threshold'!$A62,'Raw Data'!$B$4:$B$185,0),MATCH('Data above threshold'!Y$4,'Raw Data'!$3:$3,0)-1),"NA"))</f>
        <v/>
      </c>
      <c r="X62" s="103" t="str">
        <f aca="true">IF(ISBLANK(OFFSET('Raw Data'!$A$3,MATCH('Data above threshold'!$A62,'Raw Data'!$B$4:$B$185,0),MATCH('Data above threshold'!Z$4,'Raw Data'!$3:$3,0)-1)),"", IFERROR($J62*OFFSET('Raw Data'!$A$3,MATCH('Data above threshold'!$A62,'Raw Data'!$B$4:$B$185,0),MATCH('Data above threshold'!Z$4,'Raw Data'!$3:$3,0)-1),"NA"))</f>
        <v/>
      </c>
      <c r="Y62" s="103" t="str">
        <f aca="true">IF(ISBLANK(OFFSET('Raw Data'!$A$3,MATCH('Data above threshold'!$A62,'Raw Data'!$B$4:$B$185,0),MATCH('Data above threshold'!AA$4,'Raw Data'!$3:$3,0)-1)),"", IFERROR($J62*OFFSET('Raw Data'!$A$3,MATCH('Data above threshold'!$A62,'Raw Data'!$B$4:$B$185,0),MATCH('Data above threshold'!AA$4,'Raw Data'!$3:$3,0)-1),"NA"))</f>
        <v/>
      </c>
      <c r="Z62" s="103" t="str">
        <f aca="true">IF(ISBLANK(OFFSET('Raw Data'!$A$3,MATCH('Data above threshold'!$A62,'Raw Data'!$B$4:$B$185,0),MATCH('Data above threshold'!AB$4,'Raw Data'!$3:$3,0)-1)),"", IFERROR($J62*OFFSET('Raw Data'!$A$3,MATCH('Data above threshold'!$A62,'Raw Data'!$B$4:$B$185,0),MATCH('Data above threshold'!AB$4,'Raw Data'!$3:$3,0)-1),"NA"))</f>
        <v/>
      </c>
      <c r="AA62" s="103" t="str">
        <f aca="true">IF(ISBLANK(OFFSET('Raw Data'!$A$3,MATCH('Data above threshold'!$A62,'Raw Data'!$B$4:$B$185,0),MATCH('Data above threshold'!AC$4,'Raw Data'!$3:$3,0)-1)),"", IFERROR($J62*OFFSET('Raw Data'!$A$3,MATCH('Data above threshold'!$A62,'Raw Data'!$B$4:$B$185,0),MATCH('Data above threshold'!AC$4,'Raw Data'!$3:$3,0)-1),"NA"))</f>
        <v/>
      </c>
      <c r="AB62" s="103" t="str">
        <f aca="true">IF(ISBLANK(OFFSET('Raw Data'!$A$3,MATCH('Data above threshold'!$A62,'Raw Data'!$B$4:$B$185,0),MATCH('Data above threshold'!AD$4,'Raw Data'!$3:$3,0)-1)),"", IFERROR($J62*OFFSET('Raw Data'!$A$3,MATCH('Data above threshold'!$A62,'Raw Data'!$B$4:$B$185,0),MATCH('Data above threshold'!AD$4,'Raw Data'!$3:$3,0)-1),"NA"))</f>
        <v/>
      </c>
      <c r="AC62" s="103" t="str">
        <f aca="true">IF(ISBLANK(OFFSET('Raw Data'!$A$3,MATCH('Data above threshold'!$A62,'Raw Data'!$B$4:$B$185,0),MATCH('Data above threshold'!AE$4,'Raw Data'!$3:$3,0)-1)),"", IFERROR($J62*OFFSET('Raw Data'!$A$3,MATCH('Data above threshold'!$A62,'Raw Data'!$B$4:$B$185,0),MATCH('Data above threshold'!AE$4,'Raw Data'!$3:$3,0)-1),"NA"))</f>
        <v/>
      </c>
      <c r="AD62" s="103" t="str">
        <f aca="true">IF(ISBLANK(OFFSET('Raw Data'!$A$3,MATCH('Data above threshold'!$A62,'Raw Data'!$B$4:$B$185,0),MATCH('Data above threshold'!AF$4,'Raw Data'!$3:$3,0)-1)),"", IFERROR($J62*OFFSET('Raw Data'!$A$3,MATCH('Data above threshold'!$A62,'Raw Data'!$B$4:$B$185,0),MATCH('Data above threshold'!AF$4,'Raw Data'!$3:$3,0)-1),"NA"))</f>
        <v/>
      </c>
      <c r="AE62" s="103" t="str">
        <f aca="true">IF(ISBLANK(OFFSET('Raw Data'!$A$3,MATCH('Data above threshold'!$A62,'Raw Data'!$B$4:$B$185,0),MATCH('Data above threshold'!AG$4,'Raw Data'!$3:$3,0)-1)),"", IFERROR($J62*OFFSET('Raw Data'!$A$3,MATCH('Data above threshold'!$A62,'Raw Data'!$B$4:$B$185,0),MATCH('Data above threshold'!AG$4,'Raw Data'!$3:$3,0)-1),"NA"))</f>
        <v/>
      </c>
      <c r="AF62" s="103" t="str">
        <f aca="true">IF(ISBLANK(OFFSET('Raw Data'!$A$3,MATCH('Data above threshold'!$A62,'Raw Data'!$B$4:$B$185,0),MATCH('Data above threshold'!AH$4,'Raw Data'!$3:$3,0)-1)),"", IFERROR($J62*OFFSET('Raw Data'!$A$3,MATCH('Data above threshold'!$A62,'Raw Data'!$B$4:$B$185,0),MATCH('Data above threshold'!AH$4,'Raw Data'!$3:$3,0)-1),"NA"))</f>
        <v/>
      </c>
      <c r="AG62" s="103" t="str">
        <f aca="true">IF(ISBLANK(OFFSET('Raw Data'!$A$3,MATCH('Data above threshold'!$A62,'Raw Data'!$B$4:$B$185,0),MATCH('Data above threshold'!AI$4,'Raw Data'!$3:$3,0)-1)),"", IFERROR($J62*OFFSET('Raw Data'!$A$3,MATCH('Data above threshold'!$A62,'Raw Data'!$B$4:$B$185,0),MATCH('Data above threshold'!AI$4,'Raw Data'!$3:$3,0)-1),"NA"))</f>
        <v/>
      </c>
      <c r="AH62" s="103" t="str">
        <f aca="true">IF(ISBLANK(OFFSET('Raw Data'!$A$3,MATCH('Data above threshold'!$A62,'Raw Data'!$B$4:$B$185,0),MATCH('Data above threshold'!AJ$4,'Raw Data'!$3:$3,0)-1)),"", IFERROR($J62*OFFSET('Raw Data'!$A$3,MATCH('Data above threshold'!$A62,'Raw Data'!$B$4:$B$185,0),MATCH('Data above threshold'!AJ$4,'Raw Data'!$3:$3,0)-1),"NA"))</f>
        <v/>
      </c>
      <c r="AI62" s="103" t="str">
        <f aca="true">IF(ISBLANK(OFFSET('Raw Data'!$A$3,MATCH('Data above threshold'!$A62,'Raw Data'!$B$4:$B$185,0),MATCH('Data above threshold'!AK$4,'Raw Data'!$3:$3,0)-1)),"", IFERROR($J62*OFFSET('Raw Data'!$A$3,MATCH('Data above threshold'!$A62,'Raw Data'!$B$4:$B$185,0),MATCH('Data above threshold'!AK$4,'Raw Data'!$3:$3,0)-1),"NA"))</f>
        <v/>
      </c>
      <c r="AJ62" s="103" t="str">
        <f aca="true">IF(ISBLANK(OFFSET('Raw Data'!$A$3,MATCH('Data above threshold'!$A62,'Raw Data'!$B$4:$B$185,0),MATCH('Data above threshold'!AL$4,'Raw Data'!$3:$3,0)-1)),"", IFERROR($J62*OFFSET('Raw Data'!$A$3,MATCH('Data above threshold'!$A62,'Raw Data'!$B$4:$B$185,0),MATCH('Data above threshold'!AL$4,'Raw Data'!$3:$3,0)-1),"NA"))</f>
        <v/>
      </c>
      <c r="AK62" s="103" t="str">
        <f aca="true">IF(ISBLANK(OFFSET('Raw Data'!$A$3,MATCH('Data above threshold'!$A62,'Raw Data'!$B$4:$B$185,0),MATCH('Data above threshold'!AM$4,'Raw Data'!$3:$3,0)-1)),"", IFERROR($J62*OFFSET('Raw Data'!$A$3,MATCH('Data above threshold'!$A62,'Raw Data'!$B$4:$B$185,0),MATCH('Data above threshold'!AM$4,'Raw Data'!$3:$3,0)-1),"NA"))</f>
        <v/>
      </c>
      <c r="AL62" s="103" t="str">
        <f aca="true">IF(ISBLANK(OFFSET('Raw Data'!$A$3,MATCH('Data above threshold'!$A62,'Raw Data'!$B$4:$B$185,0),MATCH('Data above threshold'!AN$4,'Raw Data'!$3:$3,0)-1)),"", IFERROR($J62*OFFSET('Raw Data'!$A$3,MATCH('Data above threshold'!$A62,'Raw Data'!$B$4:$B$185,0),MATCH('Data above threshold'!AN$4,'Raw Data'!$3:$3,0)-1),"NA"))</f>
        <v/>
      </c>
      <c r="AM62" s="103" t="str">
        <f aca="true">IF(ISBLANK(OFFSET('Raw Data'!$A$3,MATCH('Data above threshold'!$A62,'Raw Data'!$B$4:$B$185,0),MATCH('Data above threshold'!AO$4,'Raw Data'!$3:$3,0)-1)),"", IFERROR($J62*OFFSET('Raw Data'!$A$3,MATCH('Data above threshold'!$A62,'Raw Data'!$B$4:$B$185,0),MATCH('Data above threshold'!AO$4,'Raw Data'!$3:$3,0)-1),"NA"))</f>
        <v/>
      </c>
      <c r="AN62" s="103" t="str">
        <f aca="true">IF(ISBLANK(OFFSET('Raw Data'!$A$3,MATCH('Data above threshold'!$A62,'Raw Data'!$B$4:$B$185,0),MATCH('Data above threshold'!AP$4,'Raw Data'!$3:$3,0)-1)),"", IFERROR($J62*OFFSET('Raw Data'!$A$3,MATCH('Data above threshold'!$A62,'Raw Data'!$B$4:$B$185,0),MATCH('Data above threshold'!AP$4,'Raw Data'!$3:$3,0)-1),"NA"))</f>
        <v/>
      </c>
      <c r="AO62" s="103" t="str">
        <f aca="true">IF(ISBLANK(OFFSET('Raw Data'!$A$3,MATCH('Data above threshold'!$A62,'Raw Data'!$B$4:$B$185,0),MATCH('Data above threshold'!AQ$4,'Raw Data'!$3:$3,0)-1)),"", IFERROR($J62*OFFSET('Raw Data'!$A$3,MATCH('Data above threshold'!$A62,'Raw Data'!$B$4:$B$185,0),MATCH('Data above threshold'!AQ$4,'Raw Data'!$3:$3,0)-1),"NA"))</f>
        <v/>
      </c>
      <c r="AP62" s="103" t="str">
        <f aca="true">IF(ISBLANK(OFFSET('Raw Data'!$A$3,MATCH('Data above threshold'!$A62,'Raw Data'!$B$4:$B$185,0),MATCH('Data above threshold'!AR$4,'Raw Data'!$3:$3,0)-1)),"", IFERROR($J62*OFFSET('Raw Data'!$A$3,MATCH('Data above threshold'!$A62,'Raw Data'!$B$4:$B$185,0),MATCH('Data above threshold'!AR$4,'Raw Data'!$3:$3,0)-1),"NA"))</f>
        <v/>
      </c>
      <c r="AQ62" s="103" t="str">
        <f aca="true">IF(ISBLANK(OFFSET('Raw Data'!$A$3,MATCH('Data above threshold'!$A62,'Raw Data'!$B$4:$B$185,0),MATCH('Data above threshold'!AS$4,'Raw Data'!$3:$3,0)-1)),"", IFERROR($J62*OFFSET('Raw Data'!$A$3,MATCH('Data above threshold'!$A62,'Raw Data'!$B$4:$B$185,0),MATCH('Data above threshold'!AS$4,'Raw Data'!$3:$3,0)-1),"NA"))</f>
        <v/>
      </c>
      <c r="AR62" s="103" t="str">
        <f aca="true">IF(ISBLANK(OFFSET('Raw Data'!$A$3,MATCH('Data above threshold'!$A62,'Raw Data'!$B$4:$B$185,0),MATCH('Data above threshold'!AT$4,'Raw Data'!$3:$3,0)-1)),"", IFERROR($J62*OFFSET('Raw Data'!$A$3,MATCH('Data above threshold'!$A62,'Raw Data'!$B$4:$B$185,0),MATCH('Data above threshold'!AT$4,'Raw Data'!$3:$3,0)-1),"NA"))</f>
        <v/>
      </c>
      <c r="AS62" s="103" t="str">
        <f aca="true">IF(ISBLANK(OFFSET('Raw Data'!$A$3,MATCH('Data above threshold'!$A62,'Raw Data'!$B$4:$B$185,0),MATCH('Data above threshold'!AU$4,'Raw Data'!$3:$3,0)-1)),"", IFERROR($J62*OFFSET('Raw Data'!$A$3,MATCH('Data above threshold'!$A62,'Raw Data'!$B$4:$B$185,0),MATCH('Data above threshold'!AU$4,'Raw Data'!$3:$3,0)-1),"NA"))</f>
        <v/>
      </c>
      <c r="AT62" s="103" t="str">
        <f aca="true">IF(ISBLANK(OFFSET('Raw Data'!$A$3,MATCH('Data above threshold'!$A62,'Raw Data'!$B$4:$B$185,0),MATCH('Data above threshold'!AV$4,'Raw Data'!$3:$3,0)-1)),"", IFERROR($J62*OFFSET('Raw Data'!$A$3,MATCH('Data above threshold'!$A62,'Raw Data'!$B$4:$B$185,0),MATCH('Data above threshold'!AV$4,'Raw Data'!$3:$3,0)-1),"NA"))</f>
        <v/>
      </c>
      <c r="AU62" s="103" t="str">
        <f aca="true">IF(ISBLANK(OFFSET('Raw Data'!$A$3,MATCH('Data above threshold'!$A62,'Raw Data'!$B$4:$B$185,0),MATCH('Data above threshold'!AW$4,'Raw Data'!$3:$3,0)-1)),"", IFERROR($J62*OFFSET('Raw Data'!$A$3,MATCH('Data above threshold'!$A62,'Raw Data'!$B$4:$B$185,0),MATCH('Data above threshold'!AW$4,'Raw Data'!$3:$3,0)-1),"NA"))</f>
        <v/>
      </c>
      <c r="AV62" s="103" t="str">
        <f aca="true">IF(ISBLANK(OFFSET('Raw Data'!$A$3,MATCH('Data above threshold'!$A62,'Raw Data'!$B$4:$B$185,0),MATCH('Data above threshold'!AX$4,'Raw Data'!$3:$3,0)-1)),"", IFERROR($J62*OFFSET('Raw Data'!$A$3,MATCH('Data above threshold'!$A62,'Raw Data'!$B$4:$B$185,0),MATCH('Data above threshold'!AX$4,'Raw Data'!$3:$3,0)-1),"NA"))</f>
        <v/>
      </c>
      <c r="AW62" s="103" t="str">
        <f aca="true">IF(ISBLANK(OFFSET('Raw Data'!$A$3,MATCH('Data above threshold'!$A62,'Raw Data'!$B$4:$B$185,0),MATCH('Data above threshold'!AY$4,'Raw Data'!$3:$3,0)-1)),"", IFERROR($J62*OFFSET('Raw Data'!$A$3,MATCH('Data above threshold'!$A62,'Raw Data'!$B$4:$B$185,0),MATCH('Data above threshold'!AY$4,'Raw Data'!$3:$3,0)-1),"NA"))</f>
        <v/>
      </c>
      <c r="AX62" s="103" t="str">
        <f aca="true">IF(ISBLANK(OFFSET('Raw Data'!$A$3,MATCH('Data above threshold'!$A62,'Raw Data'!$B$4:$B$185,0),MATCH('Data above threshold'!AZ$4,'Raw Data'!$3:$3,0)-1)),"", IFERROR($J62*OFFSET('Raw Data'!$A$3,MATCH('Data above threshold'!$A62,'Raw Data'!$B$4:$B$185,0),MATCH('Data above threshold'!AZ$4,'Raw Data'!$3:$3,0)-1),"NA"))</f>
        <v/>
      </c>
      <c r="AY62" s="103" t="str">
        <f aca="true">IF(ISBLANK(OFFSET('Raw Data'!$A$3,MATCH('Data above threshold'!$A62,'Raw Data'!$B$4:$B$185,0),MATCH('Data above threshold'!BA$4,'Raw Data'!$3:$3,0)-1)),"", IFERROR($J62*OFFSET('Raw Data'!$A$3,MATCH('Data above threshold'!$A62,'Raw Data'!$B$4:$B$185,0),MATCH('Data above threshold'!BA$4,'Raw Data'!$3:$3,0)-1),"NA"))</f>
        <v/>
      </c>
      <c r="AZ62" s="103" t="str">
        <f aca="true">IF(ISBLANK(OFFSET('Raw Data'!$A$3,MATCH('Data above threshold'!$A62,'Raw Data'!$B$4:$B$185,0),MATCH('Data above threshold'!BB$4,'Raw Data'!$3:$3,0)-1)),"", IFERROR($J62*OFFSET('Raw Data'!$A$3,MATCH('Data above threshold'!$A62,'Raw Data'!$B$4:$B$185,0),MATCH('Data above threshold'!BB$4,'Raw Data'!$3:$3,0)-1),"NA"))</f>
        <v/>
      </c>
      <c r="BA62" s="103" t="str">
        <f aca="true">IF(ISBLANK(OFFSET('Raw Data'!$A$3,MATCH('Data above threshold'!$A62,'Raw Data'!$B$4:$B$185,0),MATCH('Data above threshold'!BC$4,'Raw Data'!$3:$3,0)-1)),"", IFERROR($J62*OFFSET('Raw Data'!$A$3,MATCH('Data above threshold'!$A62,'Raw Data'!$B$4:$B$185,0),MATCH('Data above threshold'!BC$4,'Raw Data'!$3:$3,0)-1),"NA"))</f>
        <v/>
      </c>
      <c r="BB62" s="103" t="str">
        <f aca="true">IF(ISBLANK(OFFSET('Raw Data'!$A$3,MATCH('Data above threshold'!$A62,'Raw Data'!$B$4:$B$185,0),MATCH('Data above threshold'!BD$4,'Raw Data'!$3:$3,0)-1)),"", IFERROR($J62*OFFSET('Raw Data'!$A$3,MATCH('Data above threshold'!$A62,'Raw Data'!$B$4:$B$185,0),MATCH('Data above threshold'!BD$4,'Raw Data'!$3:$3,0)-1),"NA"))</f>
        <v/>
      </c>
      <c r="BC62" s="103" t="str">
        <f aca="true">IF(ISBLANK(OFFSET('Raw Data'!$A$3,MATCH('Data above threshold'!$A62,'Raw Data'!$B$4:$B$185,0),MATCH('Data above threshold'!BE$4,'Raw Data'!$3:$3,0)-1)),"", IFERROR($J62*OFFSET('Raw Data'!$A$3,MATCH('Data above threshold'!$A62,'Raw Data'!$B$4:$B$185,0),MATCH('Data above threshold'!BE$4,'Raw Data'!$3:$3,0)-1),"NA"))</f>
        <v/>
      </c>
      <c r="BD62" s="103" t="str">
        <f aca="true">IF(ISBLANK(OFFSET('Raw Data'!$A$3,MATCH('Data above threshold'!$A62,'Raw Data'!$B$4:$B$185,0),MATCH('Data above threshold'!BF$4,'Raw Data'!$3:$3,0)-1)),"", IFERROR($J62*OFFSET('Raw Data'!$A$3,MATCH('Data above threshold'!$A62,'Raw Data'!$B$4:$B$185,0),MATCH('Data above threshold'!BF$4,'Raw Data'!$3:$3,0)-1),"NA"))</f>
        <v/>
      </c>
      <c r="BE62" s="103" t="str">
        <f aca="true">IF(ISBLANK(OFFSET('Raw Data'!$A$3,MATCH('Data above threshold'!$A62,'Raw Data'!$B$4:$B$185,0),MATCH('Data above threshold'!BG$4,'Raw Data'!$3:$3,0)-1)),"", IFERROR($J62*OFFSET('Raw Data'!$A$3,MATCH('Data above threshold'!$A62,'Raw Data'!$B$4:$B$185,0),MATCH('Data above threshold'!BG$4,'Raw Data'!$3:$3,0)-1),"NA"))</f>
        <v/>
      </c>
      <c r="BF62" s="103" t="str">
        <f aca="true">IF(ISBLANK(OFFSET('Raw Data'!$A$3,MATCH('Data above threshold'!$A62,'Raw Data'!$B$4:$B$185,0),MATCH('Data above threshold'!BH$4,'Raw Data'!$3:$3,0)-1)),"", IFERROR($J62*OFFSET('Raw Data'!$A$3,MATCH('Data above threshold'!$A62,'Raw Data'!$B$4:$B$185,0),MATCH('Data above threshold'!BH$4,'Raw Data'!$3:$3,0)-1),"NA"))</f>
        <v/>
      </c>
      <c r="BG62" s="103" t="str">
        <f aca="true">IF(ISBLANK(OFFSET('Raw Data'!$A$3,MATCH('Data above threshold'!$A62,'Raw Data'!$B$4:$B$185,0),MATCH('Data above threshold'!BI$4,'Raw Data'!$3:$3,0)-1)),"", IFERROR($J62*OFFSET('Raw Data'!$A$3,MATCH('Data above threshold'!$A62,'Raw Data'!$B$4:$B$185,0),MATCH('Data above threshold'!BI$4,'Raw Data'!$3:$3,0)-1),"NA"))</f>
        <v/>
      </c>
      <c r="BH62" s="103" t="str">
        <f aca="true">IF(ISBLANK(OFFSET('Raw Data'!$A$3,MATCH('Data above threshold'!$A62,'Raw Data'!$B$4:$B$185,0),MATCH('Data above threshold'!BJ$4,'Raw Data'!$3:$3,0)-1)),"", IFERROR($J62*OFFSET('Raw Data'!$A$3,MATCH('Data above threshold'!$A62,'Raw Data'!$B$4:$B$185,0),MATCH('Data above threshold'!BJ$4,'Raw Data'!$3:$3,0)-1),"NA"))</f>
        <v/>
      </c>
      <c r="BI62" s="103" t="str">
        <f aca="true">IF(ISBLANK(OFFSET('Raw Data'!$A$3,MATCH('Data above threshold'!$A62,'Raw Data'!$B$4:$B$185,0),MATCH('Data above threshold'!BK$4,'Raw Data'!$3:$3,0)-1)),"", IFERROR($J62*OFFSET('Raw Data'!$A$3,MATCH('Data above threshold'!$A62,'Raw Data'!$B$4:$B$185,0),MATCH('Data above threshold'!BK$4,'Raw Data'!$3:$3,0)-1),"NA"))</f>
        <v/>
      </c>
      <c r="BJ62" s="103" t="str">
        <f aca="true">IF(ISBLANK(OFFSET('Raw Data'!$A$3,MATCH('Data above threshold'!$A62,'Raw Data'!$B$4:$B$185,0),MATCH('Data above threshold'!BL$4,'Raw Data'!$3:$3,0)-1)),"", IFERROR($J62*OFFSET('Raw Data'!$A$3,MATCH('Data above threshold'!$A62,'Raw Data'!$B$4:$B$185,0),MATCH('Data above threshold'!BL$4,'Raw Data'!$3:$3,0)-1),"NA"))</f>
        <v/>
      </c>
      <c r="BK62" s="103" t="str">
        <f aca="true">IF(ISBLANK(OFFSET('Raw Data'!$A$3,MATCH('Data above threshold'!$A62,'Raw Data'!$B$4:$B$185,0),MATCH('Data above threshold'!BM$4,'Raw Data'!$3:$3,0)-1)),"", IFERROR($J62*OFFSET('Raw Data'!$A$3,MATCH('Data above threshold'!$A62,'Raw Data'!$B$4:$B$185,0),MATCH('Data above threshold'!BM$4,'Raw Data'!$3:$3,0)-1),"NA"))</f>
        <v/>
      </c>
      <c r="BL62" s="103" t="str">
        <f aca="true">IF(ISBLANK(OFFSET('Raw Data'!$A$3,MATCH('Data above threshold'!$A62,'Raw Data'!$B$4:$B$185,0),MATCH('Data above threshold'!BN$4,'Raw Data'!$3:$3,0)-1)),"", IFERROR($J62*OFFSET('Raw Data'!$A$3,MATCH('Data above threshold'!$A62,'Raw Data'!$B$4:$B$185,0),MATCH('Data above threshold'!BN$4,'Raw Data'!$3:$3,0)-1),"NA"))</f>
        <v/>
      </c>
      <c r="BM62" s="103" t="str">
        <f aca="true">IF(ISBLANK(OFFSET('Raw Data'!$A$3,MATCH('Data above threshold'!$A62,'Raw Data'!$B$4:$B$185,0),MATCH('Data above threshold'!BO$4,'Raw Data'!$3:$3,0)-1)),"", IFERROR($J62*OFFSET('Raw Data'!$A$3,MATCH('Data above threshold'!$A62,'Raw Data'!$B$4:$B$185,0),MATCH('Data above threshold'!BO$4,'Raw Data'!$3:$3,0)-1),"NA"))</f>
        <v/>
      </c>
      <c r="BN62" s="103" t="str">
        <f aca="true">IF(ISBLANK(OFFSET('Raw Data'!$A$3,MATCH('Data above threshold'!$A62,'Raw Data'!$B$4:$B$185,0),MATCH('Data above threshold'!BP$4,'Raw Data'!$3:$3,0)-1)),"", IFERROR($J62*OFFSET('Raw Data'!$A$3,MATCH('Data above threshold'!$A62,'Raw Data'!$B$4:$B$185,0),MATCH('Data above threshold'!BP$4,'Raw Data'!$3:$3,0)-1),"NA"))</f>
        <v/>
      </c>
      <c r="BO62" s="103" t="str">
        <f aca="true">IF(ISBLANK(OFFSET('Raw Data'!$A$3,MATCH('Data above threshold'!$A62,'Raw Data'!$B$4:$B$185,0),MATCH('Data above threshold'!BQ$4,'Raw Data'!$3:$3,0)-1)),"", IFERROR($J62*OFFSET('Raw Data'!$A$3,MATCH('Data above threshold'!$A62,'Raw Data'!$B$4:$B$185,0),MATCH('Data above threshold'!BQ$4,'Raw Data'!$3:$3,0)-1),"NA"))</f>
        <v/>
      </c>
      <c r="BP62" s="103" t="str">
        <f aca="true">IF(ISBLANK(OFFSET('Raw Data'!$A$3,MATCH('Data above threshold'!$A62,'Raw Data'!$B$4:$B$185,0),MATCH('Data above threshold'!BR$4,'Raw Data'!$3:$3,0)-1)),"", IFERROR($J62*OFFSET('Raw Data'!$A$3,MATCH('Data above threshold'!$A62,'Raw Data'!$B$4:$B$185,0),MATCH('Data above threshold'!BR$4,'Raw Data'!$3:$3,0)-1),"NA"))</f>
        <v/>
      </c>
      <c r="BQ62" s="103" t="str">
        <f aca="true">IF(ISBLANK(OFFSET('Raw Data'!$A$3,MATCH('Data above threshold'!$A62,'Raw Data'!$B$4:$B$185,0),MATCH('Data above threshold'!BS$4,'Raw Data'!$3:$3,0)-1)),"", IFERROR($J62*OFFSET('Raw Data'!$A$3,MATCH('Data above threshold'!$A62,'Raw Data'!$B$4:$B$185,0),MATCH('Data above threshold'!BS$4,'Raw Data'!$3:$3,0)-1),"NA"))</f>
        <v/>
      </c>
      <c r="BR62" s="103" t="str">
        <f aca="true">IF(ISBLANK(OFFSET('Raw Data'!$A$3,MATCH('Data above threshold'!$A62,'Raw Data'!$B$4:$B$185,0),MATCH('Data above threshold'!BT$4,'Raw Data'!$3:$3,0)-1)),"", IFERROR($J62*OFFSET('Raw Data'!$A$3,MATCH('Data above threshold'!$A62,'Raw Data'!$B$4:$B$185,0),MATCH('Data above threshold'!BT$4,'Raw Data'!$3:$3,0)-1),"NA"))</f>
        <v/>
      </c>
      <c r="BS62" s="103" t="str">
        <f aca="true">IF(ISBLANK(OFFSET('Raw Data'!$A$3,MATCH('Data above threshold'!$A62,'Raw Data'!$B$4:$B$185,0),MATCH('Data above threshold'!BU$4,'Raw Data'!$3:$3,0)-1)),"", IFERROR($J62*OFFSET('Raw Data'!$A$3,MATCH('Data above threshold'!$A62,'Raw Data'!$B$4:$B$185,0),MATCH('Data above threshold'!BU$4,'Raw Data'!$3:$3,0)-1),"NA"))</f>
        <v/>
      </c>
      <c r="BT62" s="103" t="str">
        <f aca="true">IF(ISBLANK(OFFSET('Raw Data'!$A$3,MATCH('Data above threshold'!$A62,'Raw Data'!$B$4:$B$185,0),MATCH('Data above threshold'!BV$4,'Raw Data'!$3:$3,0)-1)),"", IFERROR($J62*OFFSET('Raw Data'!$A$3,MATCH('Data above threshold'!$A62,'Raw Data'!$B$4:$B$185,0),MATCH('Data above threshold'!BV$4,'Raw Data'!$3:$3,0)-1),"NA"))</f>
        <v/>
      </c>
      <c r="BU62" s="103" t="str">
        <f aca="true">IF(ISBLANK(OFFSET('Raw Data'!$A$3,MATCH('Data above threshold'!$A62,'Raw Data'!$B$4:$B$185,0),MATCH('Data above threshold'!BW$4,'Raw Data'!$3:$3,0)-1)),"", IFERROR($J62*OFFSET('Raw Data'!$A$3,MATCH('Data above threshold'!$A62,'Raw Data'!$B$4:$B$185,0),MATCH('Data above threshold'!BW$4,'Raw Data'!$3:$3,0)-1),"NA"))</f>
        <v/>
      </c>
      <c r="BV62" s="103" t="str">
        <f aca="true">IF(ISBLANK(OFFSET('Raw Data'!$A$3,MATCH('Data above threshold'!$A62,'Raw Data'!$B$4:$B$185,0),MATCH('Data above threshold'!BX$4,'Raw Data'!$3:$3,0)-1)),"", IFERROR($J62*OFFSET('Raw Data'!$A$3,MATCH('Data above threshold'!$A62,'Raw Data'!$B$4:$B$185,0),MATCH('Data above threshold'!BX$4,'Raw Data'!$3:$3,0)-1),"NA"))</f>
        <v/>
      </c>
      <c r="BW62" s="103" t="str">
        <f aca="true">IF(ISBLANK(OFFSET('Raw Data'!$A$3,MATCH('Data above threshold'!$A62,'Raw Data'!$B$4:$B$185,0),MATCH('Data above threshold'!BY$4,'Raw Data'!$3:$3,0)-1)),"", IFERROR($J62*OFFSET('Raw Data'!$A$3,MATCH('Data above threshold'!$A62,'Raw Data'!$B$4:$B$185,0),MATCH('Data above threshold'!BY$4,'Raw Data'!$3:$3,0)-1),"NA"))</f>
        <v/>
      </c>
      <c r="BX62" s="103" t="str">
        <f aca="true">IF(ISBLANK(OFFSET('Raw Data'!$A$3,MATCH('Data above threshold'!$A62,'Raw Data'!$B$4:$B$185,0),MATCH('Data above threshold'!BZ$4,'Raw Data'!$3:$3,0)-1)),"", IFERROR($J62*OFFSET('Raw Data'!$A$3,MATCH('Data above threshold'!$A62,'Raw Data'!$B$4:$B$185,0),MATCH('Data above threshold'!BZ$4,'Raw Data'!$3:$3,0)-1),"NA"))</f>
        <v/>
      </c>
      <c r="BY62" s="103" t="str">
        <f aca="true">IF(ISBLANK(OFFSET('Raw Data'!$A$3,MATCH('Data above threshold'!$A62,'Raw Data'!$B$4:$B$185,0),MATCH('Data above threshold'!CA$4,'Raw Data'!$3:$3,0)-1)),"", IFERROR($J62*OFFSET('Raw Data'!$A$3,MATCH('Data above threshold'!$A62,'Raw Data'!$B$4:$B$185,0),MATCH('Data above threshold'!CA$4,'Raw Data'!$3:$3,0)-1),"NA"))</f>
        <v/>
      </c>
      <c r="BZ62" s="103" t="str">
        <f aca="true">IF(ISBLANK(OFFSET('Raw Data'!$A$3,MATCH('Data above threshold'!$A62,'Raw Data'!$B$4:$B$185,0),MATCH('Data above threshold'!CB$4,'Raw Data'!$3:$3,0)-1)),"", IFERROR($J62*OFFSET('Raw Data'!$A$3,MATCH('Data above threshold'!$A62,'Raw Data'!$B$4:$B$185,0),MATCH('Data above threshold'!CB$4,'Raw Data'!$3:$3,0)-1),"NA"))</f>
        <v/>
      </c>
      <c r="CA62" s="103" t="str">
        <f aca="true">IF(ISBLANK(OFFSET('Raw Data'!$A$3,MATCH('Data above threshold'!$A62,'Raw Data'!$B$4:$B$185,0),MATCH('Data above threshold'!CC$4,'Raw Data'!$3:$3,0)-1)),"", IFERROR($J62*OFFSET('Raw Data'!$A$3,MATCH('Data above threshold'!$A62,'Raw Data'!$B$4:$B$185,0),MATCH('Data above threshold'!CC$4,'Raw Data'!$3:$3,0)-1),"NA"))</f>
        <v/>
      </c>
      <c r="CB62" s="103" t="str">
        <f aca="true">IF(ISBLANK(OFFSET('Raw Data'!$A$3,MATCH('Data above threshold'!$A62,'Raw Data'!$B$4:$B$185,0),MATCH('Data above threshold'!CD$4,'Raw Data'!$3:$3,0)-1)),"", IFERROR($J62*OFFSET('Raw Data'!$A$3,MATCH('Data above threshold'!$A62,'Raw Data'!$B$4:$B$185,0),MATCH('Data above threshold'!CD$4,'Raw Data'!$3:$3,0)-1),"NA"))</f>
        <v/>
      </c>
      <c r="CC62" s="103" t="str">
        <f aca="true">IF(ISBLANK(OFFSET('Raw Data'!$A$3,MATCH('Data above threshold'!$A62,'Raw Data'!$B$4:$B$185,0),MATCH('Data above threshold'!CE$4,'Raw Data'!$3:$3,0)-1)),"", IFERROR($J62*OFFSET('Raw Data'!$A$3,MATCH('Data above threshold'!$A62,'Raw Data'!$B$4:$B$185,0),MATCH('Data above threshold'!CE$4,'Raw Data'!$3:$3,0)-1),"NA"))</f>
        <v/>
      </c>
      <c r="CD62" s="103" t="str">
        <f aca="true">IF(ISBLANK(OFFSET('Raw Data'!$A$3,MATCH('Data above threshold'!$A62,'Raw Data'!$B$4:$B$185,0),MATCH('Data above threshold'!CF$4,'Raw Data'!$3:$3,0)-1)),"", IFERROR($J62*OFFSET('Raw Data'!$A$3,MATCH('Data above threshold'!$A62,'Raw Data'!$B$4:$B$185,0),MATCH('Data above threshold'!CF$4,'Raw Data'!$3:$3,0)-1),"NA"))</f>
        <v/>
      </c>
      <c r="CE62" s="103" t="str">
        <f aca="true">IF(ISBLANK(OFFSET('Raw Data'!$A$3,MATCH('Data above threshold'!$A62,'Raw Data'!$B$4:$B$185,0),MATCH('Data above threshold'!CG$4,'Raw Data'!$3:$3,0)-1)),"", IFERROR($J62*OFFSET('Raw Data'!$A$3,MATCH('Data above threshold'!$A62,'Raw Data'!$B$4:$B$185,0),MATCH('Data above threshold'!CG$4,'Raw Data'!$3:$3,0)-1),"NA"))</f>
        <v/>
      </c>
      <c r="CF62" s="103" t="str">
        <f aca="true">IF(ISBLANK(OFFSET('Raw Data'!$A$3,MATCH('Data above threshold'!$A62,'Raw Data'!$B$4:$B$185,0),MATCH('Data above threshold'!CH$4,'Raw Data'!$3:$3,0)-1)),"", IFERROR($J62*OFFSET('Raw Data'!$A$3,MATCH('Data above threshold'!$A62,'Raw Data'!$B$4:$B$185,0),MATCH('Data above threshold'!CH$4,'Raw Data'!$3:$3,0)-1),"NA"))</f>
        <v/>
      </c>
      <c r="CG62" s="103" t="str">
        <f aca="true">IF(ISBLANK(OFFSET('Raw Data'!$A$3,MATCH('Data above threshold'!$A62,'Raw Data'!$B$4:$B$185,0),MATCH('Data above threshold'!CI$4,'Raw Data'!$3:$3,0)-1)),"", IFERROR($J62*OFFSET('Raw Data'!$A$3,MATCH('Data above threshold'!$A62,'Raw Data'!$B$4:$B$185,0),MATCH('Data above threshold'!CI$4,'Raw Data'!$3:$3,0)-1),"NA"))</f>
        <v/>
      </c>
      <c r="CH62" s="103" t="str">
        <f aca="true">IF(ISBLANK(OFFSET('Raw Data'!$A$3,MATCH('Data above threshold'!$A62,'Raw Data'!$B$4:$B$185,0),MATCH('Data above threshold'!CJ$4,'Raw Data'!$3:$3,0)-1)),"", IFERROR($J62*OFFSET('Raw Data'!$A$3,MATCH('Data above threshold'!$A62,'Raw Data'!$B$4:$B$185,0),MATCH('Data above threshold'!CJ$4,'Raw Data'!$3:$3,0)-1),"NA"))</f>
        <v/>
      </c>
      <c r="CI62" s="103" t="str">
        <f aca="true">IF(ISBLANK(OFFSET('Raw Data'!$A$3,MATCH('Data above threshold'!$A62,'Raw Data'!$B$4:$B$185,0),MATCH('Data above threshold'!CK$4,'Raw Data'!$3:$3,0)-1)),"", IFERROR($J62*OFFSET('Raw Data'!$A$3,MATCH('Data above threshold'!$A62,'Raw Data'!$B$4:$B$185,0),MATCH('Data above threshold'!CK$4,'Raw Data'!$3:$3,0)-1),"NA"))</f>
        <v/>
      </c>
      <c r="CJ62" s="103" t="str">
        <f aca="true">IF(ISBLANK(OFFSET('Raw Data'!$A$3,MATCH('Data above threshold'!$A62,'Raw Data'!$B$4:$B$185,0),MATCH('Data above threshold'!CL$4,'Raw Data'!$3:$3,0)-1)),"", IFERROR($J62*OFFSET('Raw Data'!$A$3,MATCH('Data above threshold'!$A62,'Raw Data'!$B$4:$B$185,0),MATCH('Data above threshold'!CL$4,'Raw Data'!$3:$3,0)-1),"NA"))</f>
        <v/>
      </c>
      <c r="CK62" s="103" t="str">
        <f aca="true">IF(ISBLANK(OFFSET('Raw Data'!$A$3,MATCH('Data above threshold'!$A62,'Raw Data'!$B$4:$B$185,0),MATCH('Data above threshold'!CM$4,'Raw Data'!$3:$3,0)-1)),"", IFERROR($J62*OFFSET('Raw Data'!$A$3,MATCH('Data above threshold'!$A62,'Raw Data'!$B$4:$B$185,0),MATCH('Data above threshold'!CM$4,'Raw Data'!$3:$3,0)-1),"NA"))</f>
        <v/>
      </c>
      <c r="CL62" s="103" t="str">
        <f aca="true">IF(ISBLANK(OFFSET('Raw Data'!$A$3,MATCH('Data above threshold'!$A62,'Raw Data'!$B$4:$B$185,0),MATCH('Data above threshold'!CN$4,'Raw Data'!$3:$3,0)-1)),"", IFERROR($J62*OFFSET('Raw Data'!$A$3,MATCH('Data above threshold'!$A62,'Raw Data'!$B$4:$B$185,0),MATCH('Data above threshold'!CN$4,'Raw Data'!$3:$3,0)-1),"NA"))</f>
        <v/>
      </c>
      <c r="CM62" s="103" t="str">
        <f aca="true">IF(ISBLANK(OFFSET('Raw Data'!$A$3,MATCH('Data above threshold'!$A62,'Raw Data'!$B$4:$B$185,0),MATCH('Data above threshold'!CO$4,'Raw Data'!$3:$3,0)-1)),"", IFERROR($J62*OFFSET('Raw Data'!$A$3,MATCH('Data above threshold'!$A62,'Raw Data'!$B$4:$B$185,0),MATCH('Data above threshold'!CO$4,'Raw Data'!$3:$3,0)-1),"NA"))</f>
        <v/>
      </c>
      <c r="CN62" s="103" t="str">
        <f aca="true">IF(ISBLANK(OFFSET('Raw Data'!$A$3,MATCH('Data above threshold'!$A62,'Raw Data'!$B$4:$B$185,0),MATCH('Data above threshold'!CP$4,'Raw Data'!$3:$3,0)-1)),"", IFERROR($J62*OFFSET('Raw Data'!$A$3,MATCH('Data above threshold'!$A62,'Raw Data'!$B$4:$B$185,0),MATCH('Data above threshold'!CP$4,'Raw Data'!$3:$3,0)-1),"NA"))</f>
        <v/>
      </c>
      <c r="CO62" s="103" t="str">
        <f aca="true">IF(ISBLANK(OFFSET('Raw Data'!$A$3,MATCH('Data above threshold'!$A62,'Raw Data'!$B$4:$B$185,0),MATCH('Data above threshold'!CQ$4,'Raw Data'!$3:$3,0)-1)),"", IFERROR($J62*OFFSET('Raw Data'!$A$3,MATCH('Data above threshold'!$A62,'Raw Data'!$B$4:$B$185,0),MATCH('Data above threshold'!CQ$4,'Raw Data'!$3:$3,0)-1),"NA"))</f>
        <v/>
      </c>
      <c r="CP62" s="103" t="str">
        <f aca="true">IF(ISBLANK(OFFSET('Raw Data'!$A$3,MATCH('Data above threshold'!$A62,'Raw Data'!$B$4:$B$185,0),MATCH('Data above threshold'!CR$4,'Raw Data'!$3:$3,0)-1)),"", IFERROR($J62*OFFSET('Raw Data'!$A$3,MATCH('Data above threshold'!$A62,'Raw Data'!$B$4:$B$185,0),MATCH('Data above threshold'!CR$4,'Raw Data'!$3:$3,0)-1),"NA"))</f>
        <v/>
      </c>
    </row>
    <row r="63" s="103" customFormat="true" ht="15.5" hidden="false" customHeight="false" outlineLevel="0" collapsed="false">
      <c r="A63" s="107" t="n">
        <v>2311</v>
      </c>
      <c r="B63" s="107" t="n">
        <v>4</v>
      </c>
      <c r="C63" s="103" t="str">
        <f aca="true">IF(ISBLANK(OFFSET('Raw Data'!$A$3,MATCH($A63,'Raw Data'!$B$4:$B$185,0),MATCH(C$4,'Raw Data'!$3:$3,0)-1)),"",OFFSET('Raw Data'!$A$3,MATCH($A63,'Raw Data'!$B$4:$B$185,0),MATCH(C$4,'Raw Data'!$3:$3,0)-1))</f>
        <v/>
      </c>
      <c r="D63" s="103" t="str">
        <f aca="true">IF(ISBLANK(OFFSET('Raw Data'!$A$3,MATCH($A63,'Raw Data'!$B$4:$B$185,0),MATCH(D$4,'Raw Data'!$3:$3,0)-1)),"",OFFSET('Raw Data'!$A$3,MATCH($A63,'Raw Data'!$B$4:$B$185,0),MATCH(D$4,'Raw Data'!$3:$3,0)-1))</f>
        <v>Expert assessment data - C.4</v>
      </c>
      <c r="E63" s="103" t="str">
        <f aca="true">IF(ISBLANK(OFFSET('Raw Data'!$A$3,MATCH($A63,'Raw Data'!$B$4:$B$185,0),MATCH(E$4,'Raw Data'!$3:$3,0)-1)),"",OFFSET('Raw Data'!$A$3,MATCH($A63,'Raw Data'!$B$4:$B$185,0),MATCH(E$4,'Raw Data'!$3:$3,0)-1))</f>
        <v>How frequently are the following enforcement actions used in your country in 2020 by the authorities in response to consumer protection violations?</v>
      </c>
      <c r="F63" s="103" t="str">
        <f aca="true">IF(ISBLANK(OFFSET('Raw Data'!$A$3,MATCH($A63,'Raw Data'!$B$4:$B$185,0),MATCH(F$4,'Raw Data'!$3:$3,0)-1)),"",OFFSET('Raw Data'!$A$3,MATCH($A63,'Raw Data'!$B$4:$B$185,0),MATCH(F$4,'Raw Data'!$3:$3,0)-1))</f>
        <v/>
      </c>
      <c r="G63" s="103" t="s">
        <v>217</v>
      </c>
      <c r="H63" s="103" t="str">
        <f aca="true">IF(ISBLANK(OFFSET('Raw Data'!$A$3,MATCH($A63,'Raw Data'!$B$4:$B$185,0),MATCH(H$4,'Raw Data'!$3:$3,0)-1)),"",OFFSET('Raw Data'!$A$3,MATCH($A63,'Raw Data'!$B$4:$B$185,0),MATCH(H$4,'Raw Data'!$3:$3,0)-1))</f>
        <v/>
      </c>
      <c r="I63" s="103" t="str">
        <f aca="true">IF(ISBLANK(OFFSET('Raw Data'!$A$3,MATCH($A63,'Raw Data'!$B$4:$B$185,0),MATCH(I$4,'Raw Data'!$3:$3,0)-1)),"",OFFSET('Raw Data'!$A$3,MATCH($A63,'Raw Data'!$B$4:$B$185,0),MATCH(I$4,'Raw Data'!$3:$3,0)-1))</f>
        <v>Plus</v>
      </c>
      <c r="J63" s="103" t="n">
        <f aca="false">IF(I63="","",IF(I63="Minus",-1,1))</f>
        <v>1</v>
      </c>
      <c r="K63" s="105" t="n">
        <f aca="false" t="array" ref="K63:K63">IFERROR(SKEW(IF(ISNUMBER(O63:CP63),O63:CP63,"")),"")</f>
        <v>-0.296801154237299</v>
      </c>
      <c r="L63" s="103" t="n">
        <f aca="true">IF(ISBLANK(OFFSET('Data above threshold'!$A$4,MATCH('Data above threshold'!$A63,'Data above threshold'!$A$5:$A$185,0),MATCH('Data above threshold'!N$4,'Data above threshold'!$4:$4,0)-1)),1,OFFSET('Data above threshold'!$A$4,MATCH('Data above threshold'!$A63,'Data above threshold'!$A$5:$A$185,0),MATCH('Data above threshold'!N$4,'Data above threshold'!$4:$4,0)-1))</f>
        <v>0</v>
      </c>
      <c r="M63" s="103" t="str">
        <f aca="true">IF(ISBLANK(OFFSET('Data above threshold'!$A$4,MATCH('Data above threshold'!$A63,'Data above threshold'!$A$5:$A$185,0),MATCH('Data above threshold'!O$4,'Data above threshold'!$4:$4,0)-1)),"",OFFSET('Data above threshold'!$A$4,MATCH('Data above threshold'!$A63,'Data above threshold'!$A$5:$A$185,0),MATCH('Data above threshold'!O$4,'Data above threshold'!$4:$4,0)-1))</f>
        <v/>
      </c>
      <c r="N63" s="106" t="n">
        <f aca="false" t="array" ref="N63:N63">IF(B63&lt;4,"",1-IFERROR(SUM(ISNUMBER(O63:CP63)*(1-$O$3:$CP$3))/COUNTIF($O$3:$CP$3,0),0))</f>
        <v>0</v>
      </c>
      <c r="O63" s="103" t="n">
        <f aca="true">IF(ISBLANK(OFFSET('Raw Data'!$A$3,MATCH('Data above threshold'!$A63,'Raw Data'!$B$4:$B$185,0),MATCH('Data above threshold'!Q$4,'Raw Data'!$3:$3,0)-1)),"", IFERROR($J63*OFFSET('Raw Data'!$A$3,MATCH('Data above threshold'!$A63,'Raw Data'!$B$4:$B$185,0),MATCH('Data above threshold'!Q$4,'Raw Data'!$3:$3,0)-1),"NA"))</f>
        <v>3.55</v>
      </c>
      <c r="P63" s="103" t="n">
        <f aca="true">IF(ISBLANK(OFFSET('Raw Data'!$A$3,MATCH('Data above threshold'!$A63,'Raw Data'!$B$4:$B$185,0),MATCH('Data above threshold'!R$4,'Raw Data'!$3:$3,0)-1)),"", IFERROR($J63*OFFSET('Raw Data'!$A$3,MATCH('Data above threshold'!$A63,'Raw Data'!$B$4:$B$185,0),MATCH('Data above threshold'!R$4,'Raw Data'!$3:$3,0)-1),"NA"))</f>
        <v>3.39</v>
      </c>
      <c r="Q63" s="103" t="n">
        <f aca="true">IF(ISBLANK(OFFSET('Raw Data'!$A$3,MATCH('Data above threshold'!$A63,'Raw Data'!$B$4:$B$185,0),MATCH('Data above threshold'!S$4,'Raw Data'!$3:$3,0)-1)),"", IFERROR($J63*OFFSET('Raw Data'!$A$3,MATCH('Data above threshold'!$A63,'Raw Data'!$B$4:$B$185,0),MATCH('Data above threshold'!S$4,'Raw Data'!$3:$3,0)-1),"NA"))</f>
        <v>3.2</v>
      </c>
      <c r="R63" s="103" t="n">
        <f aca="true">IF(ISBLANK(OFFSET('Raw Data'!$A$3,MATCH('Data above threshold'!$A63,'Raw Data'!$B$4:$B$185,0),MATCH('Data above threshold'!T$4,'Raw Data'!$3:$3,0)-1)),"", IFERROR($J63*OFFSET('Raw Data'!$A$3,MATCH('Data above threshold'!$A63,'Raw Data'!$B$4:$B$185,0),MATCH('Data above threshold'!T$4,'Raw Data'!$3:$3,0)-1),"NA"))</f>
        <v>4</v>
      </c>
      <c r="S63" s="103" t="n">
        <f aca="true">IF(ISBLANK(OFFSET('Raw Data'!$A$3,MATCH('Data above threshold'!$A63,'Raw Data'!$B$4:$B$185,0),MATCH('Data above threshold'!U$4,'Raw Data'!$3:$3,0)-1)),"", IFERROR($J63*OFFSET('Raw Data'!$A$3,MATCH('Data above threshold'!$A63,'Raw Data'!$B$4:$B$185,0),MATCH('Data above threshold'!U$4,'Raw Data'!$3:$3,0)-1),"NA"))</f>
        <v>3.55</v>
      </c>
      <c r="T63" s="103" t="n">
        <f aca="true">IF(ISBLANK(OFFSET('Raw Data'!$A$3,MATCH('Data above threshold'!$A63,'Raw Data'!$B$4:$B$185,0),MATCH('Data above threshold'!V$4,'Raw Data'!$3:$3,0)-1)),"", IFERROR($J63*OFFSET('Raw Data'!$A$3,MATCH('Data above threshold'!$A63,'Raw Data'!$B$4:$B$185,0),MATCH('Data above threshold'!V$4,'Raw Data'!$3:$3,0)-1),"NA"))</f>
        <v>4.55</v>
      </c>
      <c r="U63" s="103" t="n">
        <f aca="true">IF(ISBLANK(OFFSET('Raw Data'!$A$3,MATCH('Data above threshold'!$A63,'Raw Data'!$B$4:$B$185,0),MATCH('Data above threshold'!W$4,'Raw Data'!$3:$3,0)-1)),"", IFERROR($J63*OFFSET('Raw Data'!$A$3,MATCH('Data above threshold'!$A63,'Raw Data'!$B$4:$B$185,0),MATCH('Data above threshold'!W$4,'Raw Data'!$3:$3,0)-1),"NA"))</f>
        <v>4.73</v>
      </c>
      <c r="V63" s="103" t="n">
        <f aca="true">IF(ISBLANK(OFFSET('Raw Data'!$A$3,MATCH('Data above threshold'!$A63,'Raw Data'!$B$4:$B$185,0),MATCH('Data above threshold'!X$4,'Raw Data'!$3:$3,0)-1)),"", IFERROR($J63*OFFSET('Raw Data'!$A$3,MATCH('Data above threshold'!$A63,'Raw Data'!$B$4:$B$185,0),MATCH('Data above threshold'!X$4,'Raw Data'!$3:$3,0)-1),"NA"))</f>
        <v>3.64</v>
      </c>
      <c r="W63" s="103" t="n">
        <f aca="true">IF(ISBLANK(OFFSET('Raw Data'!$A$3,MATCH('Data above threshold'!$A63,'Raw Data'!$B$4:$B$185,0),MATCH('Data above threshold'!Y$4,'Raw Data'!$3:$3,0)-1)),"", IFERROR($J63*OFFSET('Raw Data'!$A$3,MATCH('Data above threshold'!$A63,'Raw Data'!$B$4:$B$185,0),MATCH('Data above threshold'!Y$4,'Raw Data'!$3:$3,0)-1),"NA"))</f>
        <v>3.25</v>
      </c>
      <c r="X63" s="103" t="n">
        <f aca="true">IF(ISBLANK(OFFSET('Raw Data'!$A$3,MATCH('Data above threshold'!$A63,'Raw Data'!$B$4:$B$185,0),MATCH('Data above threshold'!Z$4,'Raw Data'!$3:$3,0)-1)),"", IFERROR($J63*OFFSET('Raw Data'!$A$3,MATCH('Data above threshold'!$A63,'Raw Data'!$B$4:$B$185,0),MATCH('Data above threshold'!Z$4,'Raw Data'!$3:$3,0)-1),"NA"))</f>
        <v>4.44</v>
      </c>
      <c r="Y63" s="103" t="n">
        <f aca="true">IF(ISBLANK(OFFSET('Raw Data'!$A$3,MATCH('Data above threshold'!$A63,'Raw Data'!$B$4:$B$185,0),MATCH('Data above threshold'!AA$4,'Raw Data'!$3:$3,0)-1)),"", IFERROR($J63*OFFSET('Raw Data'!$A$3,MATCH('Data above threshold'!$A63,'Raw Data'!$B$4:$B$185,0),MATCH('Data above threshold'!AA$4,'Raw Data'!$3:$3,0)-1),"NA"))</f>
        <v>4.22</v>
      </c>
      <c r="Z63" s="103" t="n">
        <f aca="true">IF(ISBLANK(OFFSET('Raw Data'!$A$3,MATCH('Data above threshold'!$A63,'Raw Data'!$B$4:$B$185,0),MATCH('Data above threshold'!AB$4,'Raw Data'!$3:$3,0)-1)),"", IFERROR($J63*OFFSET('Raw Data'!$A$3,MATCH('Data above threshold'!$A63,'Raw Data'!$B$4:$B$185,0),MATCH('Data above threshold'!AB$4,'Raw Data'!$3:$3,0)-1),"NA"))</f>
        <v>4.18</v>
      </c>
      <c r="AA63" s="103" t="n">
        <f aca="true">IF(ISBLANK(OFFSET('Raw Data'!$A$3,MATCH('Data above threshold'!$A63,'Raw Data'!$B$4:$B$185,0),MATCH('Data above threshold'!AC$4,'Raw Data'!$3:$3,0)-1)),"", IFERROR($J63*OFFSET('Raw Data'!$A$3,MATCH('Data above threshold'!$A63,'Raw Data'!$B$4:$B$185,0),MATCH('Data above threshold'!AC$4,'Raw Data'!$3:$3,0)-1),"NA"))</f>
        <v>3.55</v>
      </c>
      <c r="AB63" s="103" t="n">
        <f aca="true">IF(ISBLANK(OFFSET('Raw Data'!$A$3,MATCH('Data above threshold'!$A63,'Raw Data'!$B$4:$B$185,0),MATCH('Data above threshold'!AD$4,'Raw Data'!$3:$3,0)-1)),"", IFERROR($J63*OFFSET('Raw Data'!$A$3,MATCH('Data above threshold'!$A63,'Raw Data'!$B$4:$B$185,0),MATCH('Data above threshold'!AD$4,'Raw Data'!$3:$3,0)-1),"NA"))</f>
        <v>3</v>
      </c>
      <c r="AC63" s="103" t="n">
        <f aca="true">IF(ISBLANK(OFFSET('Raw Data'!$A$3,MATCH('Data above threshold'!$A63,'Raw Data'!$B$4:$B$185,0),MATCH('Data above threshold'!AE$4,'Raw Data'!$3:$3,0)-1)),"", IFERROR($J63*OFFSET('Raw Data'!$A$3,MATCH('Data above threshold'!$A63,'Raw Data'!$B$4:$B$185,0),MATCH('Data above threshold'!AE$4,'Raw Data'!$3:$3,0)-1),"NA"))</f>
        <v>2.73</v>
      </c>
      <c r="AD63" s="103" t="n">
        <f aca="true">IF(ISBLANK(OFFSET('Raw Data'!$A$3,MATCH('Data above threshold'!$A63,'Raw Data'!$B$4:$B$185,0),MATCH('Data above threshold'!AF$4,'Raw Data'!$3:$3,0)-1)),"", IFERROR($J63*OFFSET('Raw Data'!$A$3,MATCH('Data above threshold'!$A63,'Raw Data'!$B$4:$B$185,0),MATCH('Data above threshold'!AF$4,'Raw Data'!$3:$3,0)-1),"NA"))</f>
        <v>3.73</v>
      </c>
      <c r="AE63" s="103" t="n">
        <f aca="true">IF(ISBLANK(OFFSET('Raw Data'!$A$3,MATCH('Data above threshold'!$A63,'Raw Data'!$B$4:$B$185,0),MATCH('Data above threshold'!AG$4,'Raw Data'!$3:$3,0)-1)),"", IFERROR($J63*OFFSET('Raw Data'!$A$3,MATCH('Data above threshold'!$A63,'Raw Data'!$B$4:$B$185,0),MATCH('Data above threshold'!AG$4,'Raw Data'!$3:$3,0)-1),"NA"))</f>
        <v>3.64</v>
      </c>
      <c r="AF63" s="103" t="n">
        <f aca="true">IF(ISBLANK(OFFSET('Raw Data'!$A$3,MATCH('Data above threshold'!$A63,'Raw Data'!$B$4:$B$185,0),MATCH('Data above threshold'!AH$4,'Raw Data'!$3:$3,0)-1)),"", IFERROR($J63*OFFSET('Raw Data'!$A$3,MATCH('Data above threshold'!$A63,'Raw Data'!$B$4:$B$185,0),MATCH('Data above threshold'!AH$4,'Raw Data'!$3:$3,0)-1),"NA"))</f>
        <v>4.45</v>
      </c>
      <c r="AG63" s="103" t="n">
        <f aca="true">IF(ISBLANK(OFFSET('Raw Data'!$A$3,MATCH('Data above threshold'!$A63,'Raw Data'!$B$4:$B$185,0),MATCH('Data above threshold'!AI$4,'Raw Data'!$3:$3,0)-1)),"", IFERROR($J63*OFFSET('Raw Data'!$A$3,MATCH('Data above threshold'!$A63,'Raw Data'!$B$4:$B$185,0),MATCH('Data above threshold'!AI$4,'Raw Data'!$3:$3,0)-1),"NA"))</f>
        <v>3.64</v>
      </c>
      <c r="AH63" s="103" t="n">
        <f aca="true">IF(ISBLANK(OFFSET('Raw Data'!$A$3,MATCH('Data above threshold'!$A63,'Raw Data'!$B$4:$B$185,0),MATCH('Data above threshold'!AJ$4,'Raw Data'!$3:$3,0)-1)),"", IFERROR($J63*OFFSET('Raw Data'!$A$3,MATCH('Data above threshold'!$A63,'Raw Data'!$B$4:$B$185,0),MATCH('Data above threshold'!AJ$4,'Raw Data'!$3:$3,0)-1),"NA"))</f>
        <v>4.82</v>
      </c>
      <c r="AI63" s="103" t="n">
        <f aca="true">IF(ISBLANK(OFFSET('Raw Data'!$A$3,MATCH('Data above threshold'!$A63,'Raw Data'!$B$4:$B$185,0),MATCH('Data above threshold'!AK$4,'Raw Data'!$3:$3,0)-1)),"", IFERROR($J63*OFFSET('Raw Data'!$A$3,MATCH('Data above threshold'!$A63,'Raw Data'!$B$4:$B$185,0),MATCH('Data above threshold'!AK$4,'Raw Data'!$3:$3,0)-1),"NA"))</f>
        <v>4</v>
      </c>
      <c r="AJ63" s="103" t="n">
        <f aca="true">IF(ISBLANK(OFFSET('Raw Data'!$A$3,MATCH('Data above threshold'!$A63,'Raw Data'!$B$4:$B$185,0),MATCH('Data above threshold'!AL$4,'Raw Data'!$3:$3,0)-1)),"", IFERROR($J63*OFFSET('Raw Data'!$A$3,MATCH('Data above threshold'!$A63,'Raw Data'!$B$4:$B$185,0),MATCH('Data above threshold'!AL$4,'Raw Data'!$3:$3,0)-1),"NA"))</f>
        <v>2.91</v>
      </c>
      <c r="AK63" s="103" t="n">
        <f aca="true">IF(ISBLANK(OFFSET('Raw Data'!$A$3,MATCH('Data above threshold'!$A63,'Raw Data'!$B$4:$B$185,0),MATCH('Data above threshold'!AM$4,'Raw Data'!$3:$3,0)-1)),"", IFERROR($J63*OFFSET('Raw Data'!$A$3,MATCH('Data above threshold'!$A63,'Raw Data'!$B$4:$B$185,0),MATCH('Data above threshold'!AM$4,'Raw Data'!$3:$3,0)-1),"NA"))</f>
        <v>3.09</v>
      </c>
      <c r="AL63" s="103" t="n">
        <f aca="true">IF(ISBLANK(OFFSET('Raw Data'!$A$3,MATCH('Data above threshold'!$A63,'Raw Data'!$B$4:$B$185,0),MATCH('Data above threshold'!AN$4,'Raw Data'!$3:$3,0)-1)),"", IFERROR($J63*OFFSET('Raw Data'!$A$3,MATCH('Data above threshold'!$A63,'Raw Data'!$B$4:$B$185,0),MATCH('Data above threshold'!AN$4,'Raw Data'!$3:$3,0)-1),"NA"))</f>
        <v>4</v>
      </c>
      <c r="AM63" s="103" t="n">
        <f aca="true">IF(ISBLANK(OFFSET('Raw Data'!$A$3,MATCH('Data above threshold'!$A63,'Raw Data'!$B$4:$B$185,0),MATCH('Data above threshold'!AO$4,'Raw Data'!$3:$3,0)-1)),"", IFERROR($J63*OFFSET('Raw Data'!$A$3,MATCH('Data above threshold'!$A63,'Raw Data'!$B$4:$B$185,0),MATCH('Data above threshold'!AO$4,'Raw Data'!$3:$3,0)-1),"NA"))</f>
        <v>2.6</v>
      </c>
      <c r="AN63" s="103" t="n">
        <f aca="true">IF(ISBLANK(OFFSET('Raw Data'!$A$3,MATCH('Data above threshold'!$A63,'Raw Data'!$B$4:$B$185,0),MATCH('Data above threshold'!AP$4,'Raw Data'!$3:$3,0)-1)),"", IFERROR($J63*OFFSET('Raw Data'!$A$3,MATCH('Data above threshold'!$A63,'Raw Data'!$B$4:$B$185,0),MATCH('Data above threshold'!AP$4,'Raw Data'!$3:$3,0)-1),"NA"))</f>
        <v>4.2</v>
      </c>
      <c r="AO63" s="103" t="n">
        <f aca="true">IF(ISBLANK(OFFSET('Raw Data'!$A$3,MATCH('Data above threshold'!$A63,'Raw Data'!$B$4:$B$185,0),MATCH('Data above threshold'!AQ$4,'Raw Data'!$3:$3,0)-1)),"", IFERROR($J63*OFFSET('Raw Data'!$A$3,MATCH('Data above threshold'!$A63,'Raw Data'!$B$4:$B$185,0),MATCH('Data above threshold'!AQ$4,'Raw Data'!$3:$3,0)-1),"NA"))</f>
        <v>3.91</v>
      </c>
      <c r="AP63" s="103" t="n">
        <f aca="true">IF(ISBLANK(OFFSET('Raw Data'!$A$3,MATCH('Data above threshold'!$A63,'Raw Data'!$B$4:$B$185,0),MATCH('Data above threshold'!AR$4,'Raw Data'!$3:$3,0)-1)),"", IFERROR($J63*OFFSET('Raw Data'!$A$3,MATCH('Data above threshold'!$A63,'Raw Data'!$B$4:$B$185,0),MATCH('Data above threshold'!AR$4,'Raw Data'!$3:$3,0)-1),"NA"))</f>
        <v>2.18</v>
      </c>
      <c r="AQ63" s="103" t="n">
        <f aca="true">IF(ISBLANK(OFFSET('Raw Data'!$A$3,MATCH('Data above threshold'!$A63,'Raw Data'!$B$4:$B$185,0),MATCH('Data above threshold'!AS$4,'Raw Data'!$3:$3,0)-1)),"", IFERROR($J63*OFFSET('Raw Data'!$A$3,MATCH('Data above threshold'!$A63,'Raw Data'!$B$4:$B$185,0),MATCH('Data above threshold'!AS$4,'Raw Data'!$3:$3,0)-1),"NA"))</f>
        <v>2.23</v>
      </c>
      <c r="AR63" s="103" t="n">
        <f aca="true">IF(ISBLANK(OFFSET('Raw Data'!$A$3,MATCH('Data above threshold'!$A63,'Raw Data'!$B$4:$B$185,0),MATCH('Data above threshold'!AT$4,'Raw Data'!$3:$3,0)-1)),"", IFERROR($J63*OFFSET('Raw Data'!$A$3,MATCH('Data above threshold'!$A63,'Raw Data'!$B$4:$B$185,0),MATCH('Data above threshold'!AT$4,'Raw Data'!$3:$3,0)-1),"NA"))</f>
        <v>4.82</v>
      </c>
      <c r="AS63" s="103" t="n">
        <f aca="true">IF(ISBLANK(OFFSET('Raw Data'!$A$3,MATCH('Data above threshold'!$A63,'Raw Data'!$B$4:$B$185,0),MATCH('Data above threshold'!AU$4,'Raw Data'!$3:$3,0)-1)),"", IFERROR($J63*OFFSET('Raw Data'!$A$3,MATCH('Data above threshold'!$A63,'Raw Data'!$B$4:$B$185,0),MATCH('Data above threshold'!AU$4,'Raw Data'!$3:$3,0)-1),"NA"))</f>
        <v>2</v>
      </c>
      <c r="AT63" s="103" t="n">
        <f aca="true">IF(ISBLANK(OFFSET('Raw Data'!$A$3,MATCH('Data above threshold'!$A63,'Raw Data'!$B$4:$B$185,0),MATCH('Data above threshold'!AV$4,'Raw Data'!$3:$3,0)-1)),"", IFERROR($J63*OFFSET('Raw Data'!$A$3,MATCH('Data above threshold'!$A63,'Raw Data'!$B$4:$B$185,0),MATCH('Data above threshold'!AV$4,'Raw Data'!$3:$3,0)-1),"NA"))</f>
        <v>3.45</v>
      </c>
      <c r="AU63" s="103" t="n">
        <f aca="true">IF(ISBLANK(OFFSET('Raw Data'!$A$3,MATCH('Data above threshold'!$A63,'Raw Data'!$B$4:$B$185,0),MATCH('Data above threshold'!AW$4,'Raw Data'!$3:$3,0)-1)),"", IFERROR($J63*OFFSET('Raw Data'!$A$3,MATCH('Data above threshold'!$A63,'Raw Data'!$B$4:$B$185,0),MATCH('Data above threshold'!AW$4,'Raw Data'!$3:$3,0)-1),"NA"))</f>
        <v>3.79</v>
      </c>
      <c r="AV63" s="103" t="n">
        <f aca="true">IF(ISBLANK(OFFSET('Raw Data'!$A$3,MATCH('Data above threshold'!$A63,'Raw Data'!$B$4:$B$185,0),MATCH('Data above threshold'!AX$4,'Raw Data'!$3:$3,0)-1)),"", IFERROR($J63*OFFSET('Raw Data'!$A$3,MATCH('Data above threshold'!$A63,'Raw Data'!$B$4:$B$185,0),MATCH('Data above threshold'!AX$4,'Raw Data'!$3:$3,0)-1),"NA"))</f>
        <v>2.8</v>
      </c>
      <c r="AW63" s="103" t="n">
        <f aca="true">IF(ISBLANK(OFFSET('Raw Data'!$A$3,MATCH('Data above threshold'!$A63,'Raw Data'!$B$4:$B$185,0),MATCH('Data above threshold'!AY$4,'Raw Data'!$3:$3,0)-1)),"", IFERROR($J63*OFFSET('Raw Data'!$A$3,MATCH('Data above threshold'!$A63,'Raw Data'!$B$4:$B$185,0),MATCH('Data above threshold'!AY$4,'Raw Data'!$3:$3,0)-1),"NA"))</f>
        <v>3.36</v>
      </c>
      <c r="AX63" s="103" t="n">
        <f aca="true">IF(ISBLANK(OFFSET('Raw Data'!$A$3,MATCH('Data above threshold'!$A63,'Raw Data'!$B$4:$B$185,0),MATCH('Data above threshold'!AZ$4,'Raw Data'!$3:$3,0)-1)),"", IFERROR($J63*OFFSET('Raw Data'!$A$3,MATCH('Data above threshold'!$A63,'Raw Data'!$B$4:$B$185,0),MATCH('Data above threshold'!AZ$4,'Raw Data'!$3:$3,0)-1),"NA"))</f>
        <v>3.82</v>
      </c>
      <c r="AY63" s="103" t="n">
        <f aca="true">IF(ISBLANK(OFFSET('Raw Data'!$A$3,MATCH('Data above threshold'!$A63,'Raw Data'!$B$4:$B$185,0),MATCH('Data above threshold'!BA$4,'Raw Data'!$3:$3,0)-1)),"", IFERROR($J63*OFFSET('Raw Data'!$A$3,MATCH('Data above threshold'!$A63,'Raw Data'!$B$4:$B$185,0),MATCH('Data above threshold'!BA$4,'Raw Data'!$3:$3,0)-1),"NA"))</f>
        <v>3.09</v>
      </c>
      <c r="AZ63" s="103" t="n">
        <f aca="true">IF(ISBLANK(OFFSET('Raw Data'!$A$3,MATCH('Data above threshold'!$A63,'Raw Data'!$B$4:$B$185,0),MATCH('Data above threshold'!BB$4,'Raw Data'!$3:$3,0)-1)),"", IFERROR($J63*OFFSET('Raw Data'!$A$3,MATCH('Data above threshold'!$A63,'Raw Data'!$B$4:$B$185,0),MATCH('Data above threshold'!BB$4,'Raw Data'!$3:$3,0)-1),"NA"))</f>
        <v>4.36</v>
      </c>
      <c r="BA63" s="103" t="n">
        <f aca="true">IF(ISBLANK(OFFSET('Raw Data'!$A$3,MATCH('Data above threshold'!$A63,'Raw Data'!$B$4:$B$185,0),MATCH('Data above threshold'!BC$4,'Raw Data'!$3:$3,0)-1)),"", IFERROR($J63*OFFSET('Raw Data'!$A$3,MATCH('Data above threshold'!$A63,'Raw Data'!$B$4:$B$185,0),MATCH('Data above threshold'!BC$4,'Raw Data'!$3:$3,0)-1),"NA"))</f>
        <v>2.91</v>
      </c>
      <c r="BB63" s="103" t="n">
        <f aca="true">IF(ISBLANK(OFFSET('Raw Data'!$A$3,MATCH('Data above threshold'!$A63,'Raw Data'!$B$4:$B$185,0),MATCH('Data above threshold'!BD$4,'Raw Data'!$3:$3,0)-1)),"", IFERROR($J63*OFFSET('Raw Data'!$A$3,MATCH('Data above threshold'!$A63,'Raw Data'!$B$4:$B$185,0),MATCH('Data above threshold'!BD$4,'Raw Data'!$3:$3,0)-1),"NA"))</f>
        <v>2.18</v>
      </c>
      <c r="BC63" s="103" t="n">
        <f aca="true">IF(ISBLANK(OFFSET('Raw Data'!$A$3,MATCH('Data above threshold'!$A63,'Raw Data'!$B$4:$B$185,0),MATCH('Data above threshold'!BE$4,'Raw Data'!$3:$3,0)-1)),"", IFERROR($J63*OFFSET('Raw Data'!$A$3,MATCH('Data above threshold'!$A63,'Raw Data'!$B$4:$B$185,0),MATCH('Data above threshold'!BE$4,'Raw Data'!$3:$3,0)-1),"NA"))</f>
        <v>3.36</v>
      </c>
      <c r="BD63" s="103" t="n">
        <f aca="true">IF(ISBLANK(OFFSET('Raw Data'!$A$3,MATCH('Data above threshold'!$A63,'Raw Data'!$B$4:$B$185,0),MATCH('Data above threshold'!BF$4,'Raw Data'!$3:$3,0)-1)),"", IFERROR($J63*OFFSET('Raw Data'!$A$3,MATCH('Data above threshold'!$A63,'Raw Data'!$B$4:$B$185,0),MATCH('Data above threshold'!BF$4,'Raw Data'!$3:$3,0)-1),"NA"))</f>
        <v>2.55</v>
      </c>
      <c r="BE63" s="103" t="n">
        <f aca="true">IF(ISBLANK(OFFSET('Raw Data'!$A$3,MATCH('Data above threshold'!$A63,'Raw Data'!$B$4:$B$185,0),MATCH('Data above threshold'!BG$4,'Raw Data'!$3:$3,0)-1)),"", IFERROR($J63*OFFSET('Raw Data'!$A$3,MATCH('Data above threshold'!$A63,'Raw Data'!$B$4:$B$185,0),MATCH('Data above threshold'!BG$4,'Raw Data'!$3:$3,0)-1),"NA"))</f>
        <v>3.3</v>
      </c>
      <c r="BF63" s="103" t="n">
        <f aca="true">IF(ISBLANK(OFFSET('Raw Data'!$A$3,MATCH('Data above threshold'!$A63,'Raw Data'!$B$4:$B$185,0),MATCH('Data above threshold'!BH$4,'Raw Data'!$3:$3,0)-1)),"", IFERROR($J63*OFFSET('Raw Data'!$A$3,MATCH('Data above threshold'!$A63,'Raw Data'!$B$4:$B$185,0),MATCH('Data above threshold'!BH$4,'Raw Data'!$3:$3,0)-1),"NA"))</f>
        <v>3.64</v>
      </c>
      <c r="BG63" s="103" t="n">
        <f aca="true">IF(ISBLANK(OFFSET('Raw Data'!$A$3,MATCH('Data above threshold'!$A63,'Raw Data'!$B$4:$B$185,0),MATCH('Data above threshold'!BI$4,'Raw Data'!$3:$3,0)-1)),"", IFERROR($J63*OFFSET('Raw Data'!$A$3,MATCH('Data above threshold'!$A63,'Raw Data'!$B$4:$B$185,0),MATCH('Data above threshold'!BI$4,'Raw Data'!$3:$3,0)-1),"NA"))</f>
        <v>2.91</v>
      </c>
      <c r="BH63" s="103" t="n">
        <f aca="true">IF(ISBLANK(OFFSET('Raw Data'!$A$3,MATCH('Data above threshold'!$A63,'Raw Data'!$B$4:$B$185,0),MATCH('Data above threshold'!BJ$4,'Raw Data'!$3:$3,0)-1)),"", IFERROR($J63*OFFSET('Raw Data'!$A$3,MATCH('Data above threshold'!$A63,'Raw Data'!$B$4:$B$185,0),MATCH('Data above threshold'!BJ$4,'Raw Data'!$3:$3,0)-1),"NA"))</f>
        <v>2.1</v>
      </c>
      <c r="BI63" s="103" t="n">
        <f aca="true">IF(ISBLANK(OFFSET('Raw Data'!$A$3,MATCH('Data above threshold'!$A63,'Raw Data'!$B$4:$B$185,0),MATCH('Data above threshold'!BK$4,'Raw Data'!$3:$3,0)-1)),"", IFERROR($J63*OFFSET('Raw Data'!$A$3,MATCH('Data above threshold'!$A63,'Raw Data'!$B$4:$B$185,0),MATCH('Data above threshold'!BK$4,'Raw Data'!$3:$3,0)-1),"NA"))</f>
        <v>2.86</v>
      </c>
      <c r="BJ63" s="103" t="n">
        <f aca="true">IF(ISBLANK(OFFSET('Raw Data'!$A$3,MATCH('Data above threshold'!$A63,'Raw Data'!$B$4:$B$185,0),MATCH('Data above threshold'!BL$4,'Raw Data'!$3:$3,0)-1)),"", IFERROR($J63*OFFSET('Raw Data'!$A$3,MATCH('Data above threshold'!$A63,'Raw Data'!$B$4:$B$185,0),MATCH('Data above threshold'!BL$4,'Raw Data'!$3:$3,0)-1),"NA"))</f>
        <v>1.36</v>
      </c>
      <c r="BK63" s="103" t="n">
        <f aca="true">IF(ISBLANK(OFFSET('Raw Data'!$A$3,MATCH('Data above threshold'!$A63,'Raw Data'!$B$4:$B$185,0),MATCH('Data above threshold'!BM$4,'Raw Data'!$3:$3,0)-1)),"", IFERROR($J63*OFFSET('Raw Data'!$A$3,MATCH('Data above threshold'!$A63,'Raw Data'!$B$4:$B$185,0),MATCH('Data above threshold'!BM$4,'Raw Data'!$3:$3,0)-1),"NA"))</f>
        <v>3.55</v>
      </c>
      <c r="BL63" s="103" t="n">
        <f aca="true">IF(ISBLANK(OFFSET('Raw Data'!$A$3,MATCH('Data above threshold'!$A63,'Raw Data'!$B$4:$B$185,0),MATCH('Data above threshold'!BN$4,'Raw Data'!$3:$3,0)-1)),"", IFERROR($J63*OFFSET('Raw Data'!$A$3,MATCH('Data above threshold'!$A63,'Raw Data'!$B$4:$B$185,0),MATCH('Data above threshold'!BN$4,'Raw Data'!$3:$3,0)-1),"NA"))</f>
        <v>4.73</v>
      </c>
      <c r="BM63" s="103" t="n">
        <f aca="true">IF(ISBLANK(OFFSET('Raw Data'!$A$3,MATCH('Data above threshold'!$A63,'Raw Data'!$B$4:$B$185,0),MATCH('Data above threshold'!BO$4,'Raw Data'!$3:$3,0)-1)),"", IFERROR($J63*OFFSET('Raw Data'!$A$3,MATCH('Data above threshold'!$A63,'Raw Data'!$B$4:$B$185,0),MATCH('Data above threshold'!BO$4,'Raw Data'!$3:$3,0)-1),"NA"))</f>
        <v>4.18</v>
      </c>
      <c r="BN63" s="103" t="n">
        <f aca="true">IF(ISBLANK(OFFSET('Raw Data'!$A$3,MATCH('Data above threshold'!$A63,'Raw Data'!$B$4:$B$185,0),MATCH('Data above threshold'!BP$4,'Raw Data'!$3:$3,0)-1)),"", IFERROR($J63*OFFSET('Raw Data'!$A$3,MATCH('Data above threshold'!$A63,'Raw Data'!$B$4:$B$185,0),MATCH('Data above threshold'!BP$4,'Raw Data'!$3:$3,0)-1),"NA"))</f>
        <v>3.91</v>
      </c>
      <c r="BO63" s="103" t="n">
        <f aca="true">IF(ISBLANK(OFFSET('Raw Data'!$A$3,MATCH('Data above threshold'!$A63,'Raw Data'!$B$4:$B$185,0),MATCH('Data above threshold'!BQ$4,'Raw Data'!$3:$3,0)-1)),"", IFERROR($J63*OFFSET('Raw Data'!$A$3,MATCH('Data above threshold'!$A63,'Raw Data'!$B$4:$B$185,0),MATCH('Data above threshold'!BQ$4,'Raw Data'!$3:$3,0)-1),"NA"))</f>
        <v>3.18</v>
      </c>
      <c r="BP63" s="103" t="n">
        <f aca="true">IF(ISBLANK(OFFSET('Raw Data'!$A$3,MATCH('Data above threshold'!$A63,'Raw Data'!$B$4:$B$185,0),MATCH('Data above threshold'!BR$4,'Raw Data'!$3:$3,0)-1)),"", IFERROR($J63*OFFSET('Raw Data'!$A$3,MATCH('Data above threshold'!$A63,'Raw Data'!$B$4:$B$185,0),MATCH('Data above threshold'!BR$4,'Raw Data'!$3:$3,0)-1),"NA"))</f>
        <v>1.91</v>
      </c>
      <c r="BQ63" s="103" t="n">
        <f aca="true">IF(ISBLANK(OFFSET('Raw Data'!$A$3,MATCH('Data above threshold'!$A63,'Raw Data'!$B$4:$B$185,0),MATCH('Data above threshold'!BS$4,'Raw Data'!$3:$3,0)-1)),"", IFERROR($J63*OFFSET('Raw Data'!$A$3,MATCH('Data above threshold'!$A63,'Raw Data'!$B$4:$B$185,0),MATCH('Data above threshold'!BS$4,'Raw Data'!$3:$3,0)-1),"NA"))</f>
        <v>3.4</v>
      </c>
      <c r="BR63" s="103" t="n">
        <f aca="true">IF(ISBLANK(OFFSET('Raw Data'!$A$3,MATCH('Data above threshold'!$A63,'Raw Data'!$B$4:$B$185,0),MATCH('Data above threshold'!BT$4,'Raw Data'!$3:$3,0)-1)),"", IFERROR($J63*OFFSET('Raw Data'!$A$3,MATCH('Data above threshold'!$A63,'Raw Data'!$B$4:$B$185,0),MATCH('Data above threshold'!BT$4,'Raw Data'!$3:$3,0)-1),"NA"))</f>
        <v>4.73</v>
      </c>
      <c r="BS63" s="103" t="n">
        <f aca="true">IF(ISBLANK(OFFSET('Raw Data'!$A$3,MATCH('Data above threshold'!$A63,'Raw Data'!$B$4:$B$185,0),MATCH('Data above threshold'!BU$4,'Raw Data'!$3:$3,0)-1)),"", IFERROR($J63*OFFSET('Raw Data'!$A$3,MATCH('Data above threshold'!$A63,'Raw Data'!$B$4:$B$185,0),MATCH('Data above threshold'!BU$4,'Raw Data'!$3:$3,0)-1),"NA"))</f>
        <v>3.55</v>
      </c>
      <c r="BT63" s="103" t="n">
        <f aca="true">IF(ISBLANK(OFFSET('Raw Data'!$A$3,MATCH('Data above threshold'!$A63,'Raw Data'!$B$4:$B$185,0),MATCH('Data above threshold'!BV$4,'Raw Data'!$3:$3,0)-1)),"", IFERROR($J63*OFFSET('Raw Data'!$A$3,MATCH('Data above threshold'!$A63,'Raw Data'!$B$4:$B$185,0),MATCH('Data above threshold'!BV$4,'Raw Data'!$3:$3,0)-1),"NA"))</f>
        <v>1.73</v>
      </c>
      <c r="BU63" s="103" t="n">
        <f aca="true">IF(ISBLANK(OFFSET('Raw Data'!$A$3,MATCH('Data above threshold'!$A63,'Raw Data'!$B$4:$B$185,0),MATCH('Data above threshold'!BW$4,'Raw Data'!$3:$3,0)-1)),"", IFERROR($J63*OFFSET('Raw Data'!$A$3,MATCH('Data above threshold'!$A63,'Raw Data'!$B$4:$B$185,0),MATCH('Data above threshold'!BW$4,'Raw Data'!$3:$3,0)-1),"NA"))</f>
        <v>4.75</v>
      </c>
      <c r="BV63" s="103" t="n">
        <f aca="true">IF(ISBLANK(OFFSET('Raw Data'!$A$3,MATCH('Data above threshold'!$A63,'Raw Data'!$B$4:$B$185,0),MATCH('Data above threshold'!BX$4,'Raw Data'!$3:$3,0)-1)),"", IFERROR($J63*OFFSET('Raw Data'!$A$3,MATCH('Data above threshold'!$A63,'Raw Data'!$B$4:$B$185,0),MATCH('Data above threshold'!BX$4,'Raw Data'!$3:$3,0)-1),"NA"))</f>
        <v>3.73</v>
      </c>
      <c r="BW63" s="103" t="n">
        <f aca="true">IF(ISBLANK(OFFSET('Raw Data'!$A$3,MATCH('Data above threshold'!$A63,'Raw Data'!$B$4:$B$185,0),MATCH('Data above threshold'!BY$4,'Raw Data'!$3:$3,0)-1)),"", IFERROR($J63*OFFSET('Raw Data'!$A$3,MATCH('Data above threshold'!$A63,'Raw Data'!$B$4:$B$185,0),MATCH('Data above threshold'!BY$4,'Raw Data'!$3:$3,0)-1),"NA"))</f>
        <v>3</v>
      </c>
      <c r="BX63" s="103" t="n">
        <f aca="true">IF(ISBLANK(OFFSET('Raw Data'!$A$3,MATCH('Data above threshold'!$A63,'Raw Data'!$B$4:$B$185,0),MATCH('Data above threshold'!BZ$4,'Raw Data'!$3:$3,0)-1)),"", IFERROR($J63*OFFSET('Raw Data'!$A$3,MATCH('Data above threshold'!$A63,'Raw Data'!$B$4:$B$185,0),MATCH('Data above threshold'!BZ$4,'Raw Data'!$3:$3,0)-1),"NA"))</f>
        <v>3.32</v>
      </c>
      <c r="BY63" s="103" t="n">
        <f aca="true">IF(ISBLANK(OFFSET('Raw Data'!$A$3,MATCH('Data above threshold'!$A63,'Raw Data'!$B$4:$B$185,0),MATCH('Data above threshold'!CA$4,'Raw Data'!$3:$3,0)-1)),"", IFERROR($J63*OFFSET('Raw Data'!$A$3,MATCH('Data above threshold'!$A63,'Raw Data'!$B$4:$B$185,0),MATCH('Data above threshold'!CA$4,'Raw Data'!$3:$3,0)-1),"NA"))</f>
        <v>4.73</v>
      </c>
      <c r="BZ63" s="103" t="n">
        <f aca="true">IF(ISBLANK(OFFSET('Raw Data'!$A$3,MATCH('Data above threshold'!$A63,'Raw Data'!$B$4:$B$185,0),MATCH('Data above threshold'!CB$4,'Raw Data'!$3:$3,0)-1)),"", IFERROR($J63*OFFSET('Raw Data'!$A$3,MATCH('Data above threshold'!$A63,'Raw Data'!$B$4:$B$185,0),MATCH('Data above threshold'!CB$4,'Raw Data'!$3:$3,0)-1),"NA"))</f>
        <v>2.18</v>
      </c>
      <c r="CA63" s="103" t="n">
        <f aca="true">IF(ISBLANK(OFFSET('Raw Data'!$A$3,MATCH('Data above threshold'!$A63,'Raw Data'!$B$4:$B$185,0),MATCH('Data above threshold'!CC$4,'Raw Data'!$3:$3,0)-1)),"", IFERROR($J63*OFFSET('Raw Data'!$A$3,MATCH('Data above threshold'!$A63,'Raw Data'!$B$4:$B$185,0),MATCH('Data above threshold'!CC$4,'Raw Data'!$3:$3,0)-1),"NA"))</f>
        <v>2</v>
      </c>
      <c r="CB63" s="103" t="n">
        <f aca="true">IF(ISBLANK(OFFSET('Raw Data'!$A$3,MATCH('Data above threshold'!$A63,'Raw Data'!$B$4:$B$185,0),MATCH('Data above threshold'!CD$4,'Raw Data'!$3:$3,0)-1)),"", IFERROR($J63*OFFSET('Raw Data'!$A$3,MATCH('Data above threshold'!$A63,'Raw Data'!$B$4:$B$185,0),MATCH('Data above threshold'!CD$4,'Raw Data'!$3:$3,0)-1),"NA"))</f>
        <v>4.91</v>
      </c>
      <c r="CC63" s="103" t="n">
        <f aca="true">IF(ISBLANK(OFFSET('Raw Data'!$A$3,MATCH('Data above threshold'!$A63,'Raw Data'!$B$4:$B$185,0),MATCH('Data above threshold'!CE$4,'Raw Data'!$3:$3,0)-1)),"", IFERROR($J63*OFFSET('Raw Data'!$A$3,MATCH('Data above threshold'!$A63,'Raw Data'!$B$4:$B$185,0),MATCH('Data above threshold'!CE$4,'Raw Data'!$3:$3,0)-1),"NA"))</f>
        <v>2.64</v>
      </c>
      <c r="CD63" s="103" t="n">
        <f aca="true">IF(ISBLANK(OFFSET('Raw Data'!$A$3,MATCH('Data above threshold'!$A63,'Raw Data'!$B$4:$B$185,0),MATCH('Data above threshold'!CF$4,'Raw Data'!$3:$3,0)-1)),"", IFERROR($J63*OFFSET('Raw Data'!$A$3,MATCH('Data above threshold'!$A63,'Raw Data'!$B$4:$B$185,0),MATCH('Data above threshold'!CF$4,'Raw Data'!$3:$3,0)-1),"NA"))</f>
        <v>3.55</v>
      </c>
      <c r="CE63" s="103" t="n">
        <f aca="true">IF(ISBLANK(OFFSET('Raw Data'!$A$3,MATCH('Data above threshold'!$A63,'Raw Data'!$B$4:$B$185,0),MATCH('Data above threshold'!CG$4,'Raw Data'!$3:$3,0)-1)),"", IFERROR($J63*OFFSET('Raw Data'!$A$3,MATCH('Data above threshold'!$A63,'Raw Data'!$B$4:$B$185,0),MATCH('Data above threshold'!CG$4,'Raw Data'!$3:$3,0)-1),"NA"))</f>
        <v>1.5</v>
      </c>
      <c r="CF63" s="103" t="n">
        <f aca="true">IF(ISBLANK(OFFSET('Raw Data'!$A$3,MATCH('Data above threshold'!$A63,'Raw Data'!$B$4:$B$185,0),MATCH('Data above threshold'!CH$4,'Raw Data'!$3:$3,0)-1)),"", IFERROR($J63*OFFSET('Raw Data'!$A$3,MATCH('Data above threshold'!$A63,'Raw Data'!$B$4:$B$185,0),MATCH('Data above threshold'!CH$4,'Raw Data'!$3:$3,0)-1),"NA"))</f>
        <v>3.18</v>
      </c>
      <c r="CG63" s="103" t="n">
        <f aca="true">IF(ISBLANK(OFFSET('Raw Data'!$A$3,MATCH('Data above threshold'!$A63,'Raw Data'!$B$4:$B$185,0),MATCH('Data above threshold'!CI$4,'Raw Data'!$3:$3,0)-1)),"", IFERROR($J63*OFFSET('Raw Data'!$A$3,MATCH('Data above threshold'!$A63,'Raw Data'!$B$4:$B$185,0),MATCH('Data above threshold'!CI$4,'Raw Data'!$3:$3,0)-1),"NA"))</f>
        <v>3</v>
      </c>
      <c r="CH63" s="103" t="n">
        <f aca="true">IF(ISBLANK(OFFSET('Raw Data'!$A$3,MATCH('Data above threshold'!$A63,'Raw Data'!$B$4:$B$185,0),MATCH('Data above threshold'!CJ$4,'Raw Data'!$3:$3,0)-1)),"", IFERROR($J63*OFFSET('Raw Data'!$A$3,MATCH('Data above threshold'!$A63,'Raw Data'!$B$4:$B$185,0),MATCH('Data above threshold'!CJ$4,'Raw Data'!$3:$3,0)-1),"NA"))</f>
        <v>4.09</v>
      </c>
      <c r="CI63" s="103" t="n">
        <f aca="true">IF(ISBLANK(OFFSET('Raw Data'!$A$3,MATCH('Data above threshold'!$A63,'Raw Data'!$B$4:$B$185,0),MATCH('Data above threshold'!CK$4,'Raw Data'!$3:$3,0)-1)),"", IFERROR($J63*OFFSET('Raw Data'!$A$3,MATCH('Data above threshold'!$A63,'Raw Data'!$B$4:$B$185,0),MATCH('Data above threshold'!CK$4,'Raw Data'!$3:$3,0)-1),"NA"))</f>
        <v>3.18</v>
      </c>
      <c r="CJ63" s="103" t="n">
        <f aca="true">IF(ISBLANK(OFFSET('Raw Data'!$A$3,MATCH('Data above threshold'!$A63,'Raw Data'!$B$4:$B$185,0),MATCH('Data above threshold'!CL$4,'Raw Data'!$3:$3,0)-1)),"", IFERROR($J63*OFFSET('Raw Data'!$A$3,MATCH('Data above threshold'!$A63,'Raw Data'!$B$4:$B$185,0),MATCH('Data above threshold'!CL$4,'Raw Data'!$3:$3,0)-1),"NA"))</f>
        <v>3.2</v>
      </c>
      <c r="CK63" s="103" t="n">
        <f aca="true">IF(ISBLANK(OFFSET('Raw Data'!$A$3,MATCH('Data above threshold'!$A63,'Raw Data'!$B$4:$B$185,0),MATCH('Data above threshold'!CM$4,'Raw Data'!$3:$3,0)-1)),"", IFERROR($J63*OFFSET('Raw Data'!$A$3,MATCH('Data above threshold'!$A63,'Raw Data'!$B$4:$B$185,0),MATCH('Data above threshold'!CM$4,'Raw Data'!$3:$3,0)-1),"NA"))</f>
        <v>3.23</v>
      </c>
      <c r="CL63" s="103" t="n">
        <f aca="true">IF(ISBLANK(OFFSET('Raw Data'!$A$3,MATCH('Data above threshold'!$A63,'Raw Data'!$B$4:$B$185,0),MATCH('Data above threshold'!CN$4,'Raw Data'!$3:$3,0)-1)),"", IFERROR($J63*OFFSET('Raw Data'!$A$3,MATCH('Data above threshold'!$A63,'Raw Data'!$B$4:$B$185,0),MATCH('Data above threshold'!CN$4,'Raw Data'!$3:$3,0)-1),"NA"))</f>
        <v>3.5</v>
      </c>
      <c r="CM63" s="103" t="n">
        <f aca="true">IF(ISBLANK(OFFSET('Raw Data'!$A$3,MATCH('Data above threshold'!$A63,'Raw Data'!$B$4:$B$185,0),MATCH('Data above threshold'!CO$4,'Raw Data'!$3:$3,0)-1)),"", IFERROR($J63*OFFSET('Raw Data'!$A$3,MATCH('Data above threshold'!$A63,'Raw Data'!$B$4:$B$185,0),MATCH('Data above threshold'!CO$4,'Raw Data'!$3:$3,0)-1),"NA"))</f>
        <v>3.78</v>
      </c>
      <c r="CN63" s="103" t="n">
        <f aca="true">IF(ISBLANK(OFFSET('Raw Data'!$A$3,MATCH('Data above threshold'!$A63,'Raw Data'!$B$4:$B$185,0),MATCH('Data above threshold'!CP$4,'Raw Data'!$3:$3,0)-1)),"", IFERROR($J63*OFFSET('Raw Data'!$A$3,MATCH('Data above threshold'!$A63,'Raw Data'!$B$4:$B$185,0),MATCH('Data above threshold'!CP$4,'Raw Data'!$3:$3,0)-1),"NA"))</f>
        <v>3.2</v>
      </c>
      <c r="CO63" s="103" t="n">
        <f aca="true">IF(ISBLANK(OFFSET('Raw Data'!$A$3,MATCH('Data above threshold'!$A63,'Raw Data'!$B$4:$B$185,0),MATCH('Data above threshold'!CQ$4,'Raw Data'!$3:$3,0)-1)),"", IFERROR($J63*OFFSET('Raw Data'!$A$3,MATCH('Data above threshold'!$A63,'Raw Data'!$B$4:$B$185,0),MATCH('Data above threshold'!CQ$4,'Raw Data'!$3:$3,0)-1),"NA"))</f>
        <v>3.8</v>
      </c>
      <c r="CP63" s="103" t="n">
        <f aca="true">IF(ISBLANK(OFFSET('Raw Data'!$A$3,MATCH('Data above threshold'!$A63,'Raw Data'!$B$4:$B$185,0),MATCH('Data above threshold'!CR$4,'Raw Data'!$3:$3,0)-1)),"", IFERROR($J63*OFFSET('Raw Data'!$A$3,MATCH('Data above threshold'!$A63,'Raw Data'!$B$4:$B$185,0),MATCH('Data above threshold'!CR$4,'Raw Data'!$3:$3,0)-1),"NA"))</f>
        <v>3.36</v>
      </c>
    </row>
    <row r="64" s="103" customFormat="true" ht="15.5" hidden="false" customHeight="false" outlineLevel="0" collapsed="false">
      <c r="A64" s="107" t="n">
        <v>2312</v>
      </c>
      <c r="B64" s="107" t="n">
        <v>4</v>
      </c>
      <c r="C64" s="103" t="str">
        <f aca="true">IF(ISBLANK(OFFSET('Raw Data'!$A$3,MATCH($A64,'Raw Data'!$B$4:$B$185,0),MATCH(C$4,'Raw Data'!$3:$3,0)-1)),"",OFFSET('Raw Data'!$A$3,MATCH($A64,'Raw Data'!$B$4:$B$185,0),MATCH(C$4,'Raw Data'!$3:$3,0)-1))</f>
        <v/>
      </c>
      <c r="D64" s="103" t="str">
        <f aca="true">IF(ISBLANK(OFFSET('Raw Data'!$A$3,MATCH($A64,'Raw Data'!$B$4:$B$185,0),MATCH(D$4,'Raw Data'!$3:$3,0)-1)),"",OFFSET('Raw Data'!$A$3,MATCH($A64,'Raw Data'!$B$4:$B$185,0),MATCH(D$4,'Raw Data'!$3:$3,0)-1))</f>
        <v>Expert assessment data - C.3.12</v>
      </c>
      <c r="E64" s="103" t="str">
        <f aca="true">IF(ISBLANK(OFFSET('Raw Data'!$A$3,MATCH($A64,'Raw Data'!$B$4:$B$185,0),MATCH(E$4,'Raw Data'!$3:$3,0)-1)),"",OFFSET('Raw Data'!$A$3,MATCH($A64,'Raw Data'!$B$4:$B$185,0),MATCH(E$4,'Raw Data'!$3:$3,0)-1))</f>
        <v>As a consumer expert, how satisfied are you with the following in your country in 2020? - Legislation on collective/class actions</v>
      </c>
      <c r="F64" s="103" t="str">
        <f aca="true">IF(ISBLANK(OFFSET('Raw Data'!$A$3,MATCH($A64,'Raw Data'!$B$4:$B$185,0),MATCH(F$4,'Raw Data'!$3:$3,0)-1)),"",OFFSET('Raw Data'!$A$3,MATCH($A64,'Raw Data'!$B$4:$B$185,0),MATCH(F$4,'Raw Data'!$3:$3,0)-1))</f>
        <v/>
      </c>
      <c r="H64" s="103" t="str">
        <f aca="true">IF(ISBLANK(OFFSET('Raw Data'!$A$3,MATCH($A64,'Raw Data'!$B$4:$B$185,0),MATCH(H$4,'Raw Data'!$3:$3,0)-1)),"",OFFSET('Raw Data'!$A$3,MATCH($A64,'Raw Data'!$B$4:$B$185,0),MATCH(H$4,'Raw Data'!$3:$3,0)-1))</f>
        <v/>
      </c>
      <c r="I64" s="103" t="str">
        <f aca="true">IF(ISBLANK(OFFSET('Raw Data'!$A$3,MATCH($A64,'Raw Data'!$B$4:$B$185,0),MATCH(I$4,'Raw Data'!$3:$3,0)-1)),"",OFFSET('Raw Data'!$A$3,MATCH($A64,'Raw Data'!$B$4:$B$185,0),MATCH(I$4,'Raw Data'!$3:$3,0)-1))</f>
        <v>Plus</v>
      </c>
      <c r="J64" s="103" t="n">
        <f aca="false">IF(I64="","",IF(I64="Minus",-1,1))</f>
        <v>1</v>
      </c>
      <c r="K64" s="105" t="n">
        <f aca="false" t="array" ref="K64:K64">IFERROR(SKEW(IF(ISNUMBER(O64:CP64),O64:CP64,"")),"")</f>
        <v>-0.093795283667567</v>
      </c>
      <c r="L64" s="103" t="n">
        <f aca="true">IF(ISBLANK(OFFSET('Data above threshold'!$A$4,MATCH('Data above threshold'!$A64,'Data above threshold'!$A$5:$A$185,0),MATCH('Data above threshold'!N$4,'Data above threshold'!$4:$4,0)-1)),1,OFFSET('Data above threshold'!$A$4,MATCH('Data above threshold'!$A64,'Data above threshold'!$A$5:$A$185,0),MATCH('Data above threshold'!N$4,'Data above threshold'!$4:$4,0)-1))</f>
        <v>0</v>
      </c>
      <c r="M64" s="103" t="str">
        <f aca="true">IF(ISBLANK(OFFSET('Data above threshold'!$A$4,MATCH('Data above threshold'!$A64,'Data above threshold'!$A$5:$A$185,0),MATCH('Data above threshold'!O$4,'Data above threshold'!$4:$4,0)-1)),"",OFFSET('Data above threshold'!$A$4,MATCH('Data above threshold'!$A64,'Data above threshold'!$A$5:$A$185,0),MATCH('Data above threshold'!O$4,'Data above threshold'!$4:$4,0)-1))</f>
        <v/>
      </c>
      <c r="N64" s="106" t="n">
        <f aca="false" t="array" ref="N64:N64">IF(B64&lt;4,"",1-IFERROR(SUM(ISNUMBER(O64:CP64)*(1-$O$3:$CP$3))/COUNTIF($O$3:$CP$3,0),0))</f>
        <v>0.05</v>
      </c>
      <c r="O64" s="103" t="n">
        <f aca="true">IF(ISBLANK(OFFSET('Raw Data'!$A$3,MATCH('Data above threshold'!$A64,'Raw Data'!$B$4:$B$185,0),MATCH('Data above threshold'!Q$4,'Raw Data'!$3:$3,0)-1)),"", IFERROR($J64*OFFSET('Raw Data'!$A$3,MATCH('Data above threshold'!$A64,'Raw Data'!$B$4:$B$185,0),MATCH('Data above threshold'!Q$4,'Raw Data'!$3:$3,0)-1),"NA"))</f>
        <v>3.5</v>
      </c>
      <c r="P64" s="103" t="n">
        <f aca="true">IF(ISBLANK(OFFSET('Raw Data'!$A$3,MATCH('Data above threshold'!$A64,'Raw Data'!$B$4:$B$185,0),MATCH('Data above threshold'!R$4,'Raw Data'!$3:$3,0)-1)),"", IFERROR($J64*OFFSET('Raw Data'!$A$3,MATCH('Data above threshold'!$A64,'Raw Data'!$B$4:$B$185,0),MATCH('Data above threshold'!R$4,'Raw Data'!$3:$3,0)-1),"NA"))</f>
        <v>4.33</v>
      </c>
      <c r="Q64" s="103" t="n">
        <f aca="true">IF(ISBLANK(OFFSET('Raw Data'!$A$3,MATCH('Data above threshold'!$A64,'Raw Data'!$B$4:$B$185,0),MATCH('Data above threshold'!S$4,'Raw Data'!$3:$3,0)-1)),"", IFERROR($J64*OFFSET('Raw Data'!$A$3,MATCH('Data above threshold'!$A64,'Raw Data'!$B$4:$B$185,0),MATCH('Data above threshold'!S$4,'Raw Data'!$3:$3,0)-1),"NA"))</f>
        <v>2</v>
      </c>
      <c r="R64" s="103" t="n">
        <f aca="true">IF(ISBLANK(OFFSET('Raw Data'!$A$3,MATCH('Data above threshold'!$A64,'Raw Data'!$B$4:$B$185,0),MATCH('Data above threshold'!T$4,'Raw Data'!$3:$3,0)-1)),"", IFERROR($J64*OFFSET('Raw Data'!$A$3,MATCH('Data above threshold'!$A64,'Raw Data'!$B$4:$B$185,0),MATCH('Data above threshold'!T$4,'Raw Data'!$3:$3,0)-1),"NA"))</f>
        <v>5</v>
      </c>
      <c r="S64" s="103" t="n">
        <f aca="true">IF(ISBLANK(OFFSET('Raw Data'!$A$3,MATCH('Data above threshold'!$A64,'Raw Data'!$B$4:$B$185,0),MATCH('Data above threshold'!U$4,'Raw Data'!$3:$3,0)-1)),"", IFERROR($J64*OFFSET('Raw Data'!$A$3,MATCH('Data above threshold'!$A64,'Raw Data'!$B$4:$B$185,0),MATCH('Data above threshold'!U$4,'Raw Data'!$3:$3,0)-1),"NA"))</f>
        <v>5</v>
      </c>
      <c r="T64" s="103" t="n">
        <f aca="true">IF(ISBLANK(OFFSET('Raw Data'!$A$3,MATCH('Data above threshold'!$A64,'Raw Data'!$B$4:$B$185,0),MATCH('Data above threshold'!V$4,'Raw Data'!$3:$3,0)-1)),"", IFERROR($J64*OFFSET('Raw Data'!$A$3,MATCH('Data above threshold'!$A64,'Raw Data'!$B$4:$B$185,0),MATCH('Data above threshold'!V$4,'Raw Data'!$3:$3,0)-1),"NA"))</f>
        <v>1</v>
      </c>
      <c r="U64" s="103" t="n">
        <f aca="true">IF(ISBLANK(OFFSET('Raw Data'!$A$3,MATCH('Data above threshold'!$A64,'Raw Data'!$B$4:$B$185,0),MATCH('Data above threshold'!W$4,'Raw Data'!$3:$3,0)-1)),"", IFERROR($J64*OFFSET('Raw Data'!$A$3,MATCH('Data above threshold'!$A64,'Raw Data'!$B$4:$B$185,0),MATCH('Data above threshold'!W$4,'Raw Data'!$3:$3,0)-1),"NA"))</f>
        <v>6</v>
      </c>
      <c r="V64" s="103" t="n">
        <f aca="true">IF(ISBLANK(OFFSET('Raw Data'!$A$3,MATCH('Data above threshold'!$A64,'Raw Data'!$B$4:$B$185,0),MATCH('Data above threshold'!X$4,'Raw Data'!$3:$3,0)-1)),"", IFERROR($J64*OFFSET('Raw Data'!$A$3,MATCH('Data above threshold'!$A64,'Raw Data'!$B$4:$B$185,0),MATCH('Data above threshold'!X$4,'Raw Data'!$3:$3,0)-1),"NA"))</f>
        <v>5</v>
      </c>
      <c r="W64" s="103" t="n">
        <f aca="true">IF(ISBLANK(OFFSET('Raw Data'!$A$3,MATCH('Data above threshold'!$A64,'Raw Data'!$B$4:$B$185,0),MATCH('Data above threshold'!Y$4,'Raw Data'!$3:$3,0)-1)),"", IFERROR($J64*OFFSET('Raw Data'!$A$3,MATCH('Data above threshold'!$A64,'Raw Data'!$B$4:$B$185,0),MATCH('Data above threshold'!Y$4,'Raw Data'!$3:$3,0)-1),"NA"))</f>
        <v>2</v>
      </c>
      <c r="X64" s="103" t="n">
        <f aca="true">IF(ISBLANK(OFFSET('Raw Data'!$A$3,MATCH('Data above threshold'!$A64,'Raw Data'!$B$4:$B$185,0),MATCH('Data above threshold'!Z$4,'Raw Data'!$3:$3,0)-1)),"", IFERROR($J64*OFFSET('Raw Data'!$A$3,MATCH('Data above threshold'!$A64,'Raw Data'!$B$4:$B$185,0),MATCH('Data above threshold'!Z$4,'Raw Data'!$3:$3,0)-1),"NA"))</f>
        <v>5</v>
      </c>
      <c r="Y64" s="103" t="n">
        <f aca="true">IF(ISBLANK(OFFSET('Raw Data'!$A$3,MATCH('Data above threshold'!$A64,'Raw Data'!$B$4:$B$185,0),MATCH('Data above threshold'!AA$4,'Raw Data'!$3:$3,0)-1)),"", IFERROR($J64*OFFSET('Raw Data'!$A$3,MATCH('Data above threshold'!$A64,'Raw Data'!$B$4:$B$185,0),MATCH('Data above threshold'!AA$4,'Raw Data'!$3:$3,0)-1),"NA"))</f>
        <v>4</v>
      </c>
      <c r="Z64" s="103" t="n">
        <f aca="true">IF(ISBLANK(OFFSET('Raw Data'!$A$3,MATCH('Data above threshold'!$A64,'Raw Data'!$B$4:$B$185,0),MATCH('Data above threshold'!AB$4,'Raw Data'!$3:$3,0)-1)),"", IFERROR($J64*OFFSET('Raw Data'!$A$3,MATCH('Data above threshold'!$A64,'Raw Data'!$B$4:$B$185,0),MATCH('Data above threshold'!AB$4,'Raw Data'!$3:$3,0)-1),"NA"))</f>
        <v>4</v>
      </c>
      <c r="AA64" s="103" t="n">
        <f aca="true">IF(ISBLANK(OFFSET('Raw Data'!$A$3,MATCH('Data above threshold'!$A64,'Raw Data'!$B$4:$B$185,0),MATCH('Data above threshold'!AC$4,'Raw Data'!$3:$3,0)-1)),"", IFERROR($J64*OFFSET('Raw Data'!$A$3,MATCH('Data above threshold'!$A64,'Raw Data'!$B$4:$B$185,0),MATCH('Data above threshold'!AC$4,'Raw Data'!$3:$3,0)-1),"NA"))</f>
        <v>3</v>
      </c>
      <c r="AB64" s="103" t="n">
        <f aca="true">IF(ISBLANK(OFFSET('Raw Data'!$A$3,MATCH('Data above threshold'!$A64,'Raw Data'!$B$4:$B$185,0),MATCH('Data above threshold'!AD$4,'Raw Data'!$3:$3,0)-1)),"", IFERROR($J64*OFFSET('Raw Data'!$A$3,MATCH('Data above threshold'!$A64,'Raw Data'!$B$4:$B$185,0),MATCH('Data above threshold'!AD$4,'Raw Data'!$3:$3,0)-1),"NA"))</f>
        <v>2</v>
      </c>
      <c r="AC64" s="103" t="n">
        <f aca="true">IF(ISBLANK(OFFSET('Raw Data'!$A$3,MATCH('Data above threshold'!$A64,'Raw Data'!$B$4:$B$185,0),MATCH('Data above threshold'!AE$4,'Raw Data'!$3:$3,0)-1)),"", IFERROR($J64*OFFSET('Raw Data'!$A$3,MATCH('Data above threshold'!$A64,'Raw Data'!$B$4:$B$185,0),MATCH('Data above threshold'!AE$4,'Raw Data'!$3:$3,0)-1),"NA"))</f>
        <v>2</v>
      </c>
      <c r="AD64" s="103" t="n">
        <f aca="true">IF(ISBLANK(OFFSET('Raw Data'!$A$3,MATCH('Data above threshold'!$A64,'Raw Data'!$B$4:$B$185,0),MATCH('Data above threshold'!AF$4,'Raw Data'!$3:$3,0)-1)),"", IFERROR($J64*OFFSET('Raw Data'!$A$3,MATCH('Data above threshold'!$A64,'Raw Data'!$B$4:$B$185,0),MATCH('Data above threshold'!AF$4,'Raw Data'!$3:$3,0)-1),"NA"))</f>
        <v>4</v>
      </c>
      <c r="AE64" s="103" t="n">
        <f aca="true">IF(ISBLANK(OFFSET('Raw Data'!$A$3,MATCH('Data above threshold'!$A64,'Raw Data'!$B$4:$B$185,0),MATCH('Data above threshold'!AG$4,'Raw Data'!$3:$3,0)-1)),"", IFERROR($J64*OFFSET('Raw Data'!$A$3,MATCH('Data above threshold'!$A64,'Raw Data'!$B$4:$B$185,0),MATCH('Data above threshold'!AG$4,'Raw Data'!$3:$3,0)-1),"NA"))</f>
        <v>5</v>
      </c>
      <c r="AF64" s="103" t="n">
        <f aca="true">IF(ISBLANK(OFFSET('Raw Data'!$A$3,MATCH('Data above threshold'!$A64,'Raw Data'!$B$4:$B$185,0),MATCH('Data above threshold'!AH$4,'Raw Data'!$3:$3,0)-1)),"", IFERROR($J64*OFFSET('Raw Data'!$A$3,MATCH('Data above threshold'!$A64,'Raw Data'!$B$4:$B$185,0),MATCH('Data above threshold'!AH$4,'Raw Data'!$3:$3,0)-1),"NA"))</f>
        <v>3</v>
      </c>
      <c r="AG64" s="103" t="n">
        <f aca="true">IF(ISBLANK(OFFSET('Raw Data'!$A$3,MATCH('Data above threshold'!$A64,'Raw Data'!$B$4:$B$185,0),MATCH('Data above threshold'!AI$4,'Raw Data'!$3:$3,0)-1)),"", IFERROR($J64*OFFSET('Raw Data'!$A$3,MATCH('Data above threshold'!$A64,'Raw Data'!$B$4:$B$185,0),MATCH('Data above threshold'!AI$4,'Raw Data'!$3:$3,0)-1),"NA"))</f>
        <v>4</v>
      </c>
      <c r="AH64" s="103" t="n">
        <f aca="true">IF(ISBLANK(OFFSET('Raw Data'!$A$3,MATCH('Data above threshold'!$A64,'Raw Data'!$B$4:$B$185,0),MATCH('Data above threshold'!AJ$4,'Raw Data'!$3:$3,0)-1)),"", IFERROR($J64*OFFSET('Raw Data'!$A$3,MATCH('Data above threshold'!$A64,'Raw Data'!$B$4:$B$185,0),MATCH('Data above threshold'!AJ$4,'Raw Data'!$3:$3,0)-1),"NA"))</f>
        <v>6</v>
      </c>
      <c r="AI64" s="103" t="n">
        <f aca="true">IF(ISBLANK(OFFSET('Raw Data'!$A$3,MATCH('Data above threshold'!$A64,'Raw Data'!$B$4:$B$185,0),MATCH('Data above threshold'!AK$4,'Raw Data'!$3:$3,0)-1)),"", IFERROR($J64*OFFSET('Raw Data'!$A$3,MATCH('Data above threshold'!$A64,'Raw Data'!$B$4:$B$185,0),MATCH('Data above threshold'!AK$4,'Raw Data'!$3:$3,0)-1),"NA"))</f>
        <v>2</v>
      </c>
      <c r="AJ64" s="103" t="n">
        <f aca="true">IF(ISBLANK(OFFSET('Raw Data'!$A$3,MATCH('Data above threshold'!$A64,'Raw Data'!$B$4:$B$185,0),MATCH('Data above threshold'!AL$4,'Raw Data'!$3:$3,0)-1)),"", IFERROR($J64*OFFSET('Raw Data'!$A$3,MATCH('Data above threshold'!$A64,'Raw Data'!$B$4:$B$185,0),MATCH('Data above threshold'!AL$4,'Raw Data'!$3:$3,0)-1),"NA"))</f>
        <v>3.33</v>
      </c>
      <c r="AK64" s="103" t="n">
        <f aca="true">IF(ISBLANK(OFFSET('Raw Data'!$A$3,MATCH('Data above threshold'!$A64,'Raw Data'!$B$4:$B$185,0),MATCH('Data above threshold'!AM$4,'Raw Data'!$3:$3,0)-1)),"", IFERROR($J64*OFFSET('Raw Data'!$A$3,MATCH('Data above threshold'!$A64,'Raw Data'!$B$4:$B$185,0),MATCH('Data above threshold'!AM$4,'Raw Data'!$3:$3,0)-1),"NA"))</f>
        <v>3</v>
      </c>
      <c r="AL64" s="103" t="n">
        <f aca="true">IF(ISBLANK(OFFSET('Raw Data'!$A$3,MATCH('Data above threshold'!$A64,'Raw Data'!$B$4:$B$185,0),MATCH('Data above threshold'!AN$4,'Raw Data'!$3:$3,0)-1)),"", IFERROR($J64*OFFSET('Raw Data'!$A$3,MATCH('Data above threshold'!$A64,'Raw Data'!$B$4:$B$185,0),MATCH('Data above threshold'!AN$4,'Raw Data'!$3:$3,0)-1),"NA"))</f>
        <v>5</v>
      </c>
      <c r="AM64" s="103" t="n">
        <f aca="true">IF(ISBLANK(OFFSET('Raw Data'!$A$3,MATCH('Data above threshold'!$A64,'Raw Data'!$B$4:$B$185,0),MATCH('Data above threshold'!AO$4,'Raw Data'!$3:$3,0)-1)),"", IFERROR($J64*OFFSET('Raw Data'!$A$3,MATCH('Data above threshold'!$A64,'Raw Data'!$B$4:$B$185,0),MATCH('Data above threshold'!AO$4,'Raw Data'!$3:$3,0)-1),"NA"))</f>
        <v>3</v>
      </c>
      <c r="AN64" s="103" t="n">
        <f aca="true">IF(ISBLANK(OFFSET('Raw Data'!$A$3,MATCH('Data above threshold'!$A64,'Raw Data'!$B$4:$B$185,0),MATCH('Data above threshold'!AP$4,'Raw Data'!$3:$3,0)-1)),"", IFERROR($J64*OFFSET('Raw Data'!$A$3,MATCH('Data above threshold'!$A64,'Raw Data'!$B$4:$B$185,0),MATCH('Data above threshold'!AP$4,'Raw Data'!$3:$3,0)-1),"NA"))</f>
        <v>2</v>
      </c>
      <c r="AO64" s="103" t="n">
        <f aca="true">IF(ISBLANK(OFFSET('Raw Data'!$A$3,MATCH('Data above threshold'!$A64,'Raw Data'!$B$4:$B$185,0),MATCH('Data above threshold'!AQ$4,'Raw Data'!$3:$3,0)-1)),"", IFERROR($J64*OFFSET('Raw Data'!$A$3,MATCH('Data above threshold'!$A64,'Raw Data'!$B$4:$B$185,0),MATCH('Data above threshold'!AQ$4,'Raw Data'!$3:$3,0)-1),"NA"))</f>
        <v>4</v>
      </c>
      <c r="AP64" s="103" t="n">
        <f aca="true">IF(ISBLANK(OFFSET('Raw Data'!$A$3,MATCH('Data above threshold'!$A64,'Raw Data'!$B$4:$B$185,0),MATCH('Data above threshold'!AR$4,'Raw Data'!$3:$3,0)-1)),"", IFERROR($J64*OFFSET('Raw Data'!$A$3,MATCH('Data above threshold'!$A64,'Raw Data'!$B$4:$B$185,0),MATCH('Data above threshold'!AR$4,'Raw Data'!$3:$3,0)-1),"NA"))</f>
        <v>2</v>
      </c>
      <c r="AQ64" s="103" t="n">
        <f aca="true">IF(ISBLANK(OFFSET('Raw Data'!$A$3,MATCH('Data above threshold'!$A64,'Raw Data'!$B$4:$B$185,0),MATCH('Data above threshold'!AS$4,'Raw Data'!$3:$3,0)-1)),"", IFERROR($J64*OFFSET('Raw Data'!$A$3,MATCH('Data above threshold'!$A64,'Raw Data'!$B$4:$B$185,0),MATCH('Data above threshold'!AS$4,'Raw Data'!$3:$3,0)-1),"NA"))</f>
        <v>3.5</v>
      </c>
      <c r="AR64" s="103" t="n">
        <f aca="true">IF(ISBLANK(OFFSET('Raw Data'!$A$3,MATCH('Data above threshold'!$A64,'Raw Data'!$B$4:$B$185,0),MATCH('Data above threshold'!AT$4,'Raw Data'!$3:$3,0)-1)),"", IFERROR($J64*OFFSET('Raw Data'!$A$3,MATCH('Data above threshold'!$A64,'Raw Data'!$B$4:$B$185,0),MATCH('Data above threshold'!AT$4,'Raw Data'!$3:$3,0)-1),"NA"))</f>
        <v>3</v>
      </c>
      <c r="AS64" s="103" t="n">
        <f aca="true">IF(ISBLANK(OFFSET('Raw Data'!$A$3,MATCH('Data above threshold'!$A64,'Raw Data'!$B$4:$B$185,0),MATCH('Data above threshold'!AU$4,'Raw Data'!$3:$3,0)-1)),"", IFERROR($J64*OFFSET('Raw Data'!$A$3,MATCH('Data above threshold'!$A64,'Raw Data'!$B$4:$B$185,0),MATCH('Data above threshold'!AU$4,'Raw Data'!$3:$3,0)-1),"NA"))</f>
        <v>5</v>
      </c>
      <c r="AT64" s="103" t="n">
        <f aca="true">IF(ISBLANK(OFFSET('Raw Data'!$A$3,MATCH('Data above threshold'!$A64,'Raw Data'!$B$4:$B$185,0),MATCH('Data above threshold'!AV$4,'Raw Data'!$3:$3,0)-1)),"", IFERROR($J64*OFFSET('Raw Data'!$A$3,MATCH('Data above threshold'!$A64,'Raw Data'!$B$4:$B$185,0),MATCH('Data above threshold'!AV$4,'Raw Data'!$3:$3,0)-1),"NA"))</f>
        <v>4.5</v>
      </c>
      <c r="AU64" s="103" t="n">
        <f aca="true">IF(ISBLANK(OFFSET('Raw Data'!$A$3,MATCH('Data above threshold'!$A64,'Raw Data'!$B$4:$B$185,0),MATCH('Data above threshold'!AW$4,'Raw Data'!$3:$3,0)-1)),"", IFERROR($J64*OFFSET('Raw Data'!$A$3,MATCH('Data above threshold'!$A64,'Raw Data'!$B$4:$B$185,0),MATCH('Data above threshold'!AW$4,'Raw Data'!$3:$3,0)-1),"NA"))</f>
        <v>4.33</v>
      </c>
      <c r="AV64" s="103" t="n">
        <f aca="true">IF(ISBLANK(OFFSET('Raw Data'!$A$3,MATCH('Data above threshold'!$A64,'Raw Data'!$B$4:$B$185,0),MATCH('Data above threshold'!AX$4,'Raw Data'!$3:$3,0)-1)),"", IFERROR($J64*OFFSET('Raw Data'!$A$3,MATCH('Data above threshold'!$A64,'Raw Data'!$B$4:$B$185,0),MATCH('Data above threshold'!AX$4,'Raw Data'!$3:$3,0)-1),"NA"))</f>
        <v>5</v>
      </c>
      <c r="AW64" s="103" t="n">
        <f aca="true">IF(ISBLANK(OFFSET('Raw Data'!$A$3,MATCH('Data above threshold'!$A64,'Raw Data'!$B$4:$B$185,0),MATCH('Data above threshold'!AY$4,'Raw Data'!$3:$3,0)-1)),"", IFERROR($J64*OFFSET('Raw Data'!$A$3,MATCH('Data above threshold'!$A64,'Raw Data'!$B$4:$B$185,0),MATCH('Data above threshold'!AY$4,'Raw Data'!$3:$3,0)-1),"NA"))</f>
        <v>3</v>
      </c>
      <c r="AX64" s="103" t="n">
        <f aca="true">IF(ISBLANK(OFFSET('Raw Data'!$A$3,MATCH('Data above threshold'!$A64,'Raw Data'!$B$4:$B$185,0),MATCH('Data above threshold'!AZ$4,'Raw Data'!$3:$3,0)-1)),"", IFERROR($J64*OFFSET('Raw Data'!$A$3,MATCH('Data above threshold'!$A64,'Raw Data'!$B$4:$B$185,0),MATCH('Data above threshold'!AZ$4,'Raw Data'!$3:$3,0)-1),"NA"))</f>
        <v>4</v>
      </c>
      <c r="AY64" s="103" t="n">
        <f aca="true">IF(ISBLANK(OFFSET('Raw Data'!$A$3,MATCH('Data above threshold'!$A64,'Raw Data'!$B$4:$B$185,0),MATCH('Data above threshold'!BA$4,'Raw Data'!$3:$3,0)-1)),"", IFERROR($J64*OFFSET('Raw Data'!$A$3,MATCH('Data above threshold'!$A64,'Raw Data'!$B$4:$B$185,0),MATCH('Data above threshold'!BA$4,'Raw Data'!$3:$3,0)-1),"NA"))</f>
        <v>4</v>
      </c>
      <c r="AZ64" s="103" t="n">
        <f aca="true">IF(ISBLANK(OFFSET('Raw Data'!$A$3,MATCH('Data above threshold'!$A64,'Raw Data'!$B$4:$B$185,0),MATCH('Data above threshold'!BB$4,'Raw Data'!$3:$3,0)-1)),"", IFERROR($J64*OFFSET('Raw Data'!$A$3,MATCH('Data above threshold'!$A64,'Raw Data'!$B$4:$B$185,0),MATCH('Data above threshold'!BB$4,'Raw Data'!$3:$3,0)-1),"NA"))</f>
        <v>4</v>
      </c>
      <c r="BA64" s="103" t="n">
        <f aca="true">IF(ISBLANK(OFFSET('Raw Data'!$A$3,MATCH('Data above threshold'!$A64,'Raw Data'!$B$4:$B$185,0),MATCH('Data above threshold'!BC$4,'Raw Data'!$3:$3,0)-1)),"", IFERROR($J64*OFFSET('Raw Data'!$A$3,MATCH('Data above threshold'!$A64,'Raw Data'!$B$4:$B$185,0),MATCH('Data above threshold'!BC$4,'Raw Data'!$3:$3,0)-1),"NA"))</f>
        <v>2</v>
      </c>
      <c r="BB64" s="103" t="n">
        <f aca="true">IF(ISBLANK(OFFSET('Raw Data'!$A$3,MATCH('Data above threshold'!$A64,'Raw Data'!$B$4:$B$185,0),MATCH('Data above threshold'!BD$4,'Raw Data'!$3:$3,0)-1)),"", IFERROR($J64*OFFSET('Raw Data'!$A$3,MATCH('Data above threshold'!$A64,'Raw Data'!$B$4:$B$185,0),MATCH('Data above threshold'!BD$4,'Raw Data'!$3:$3,0)-1),"NA"))</f>
        <v>2</v>
      </c>
      <c r="BC64" s="103" t="n">
        <f aca="true">IF(ISBLANK(OFFSET('Raw Data'!$A$3,MATCH('Data above threshold'!$A64,'Raw Data'!$B$4:$B$185,0),MATCH('Data above threshold'!BE$4,'Raw Data'!$3:$3,0)-1)),"", IFERROR($J64*OFFSET('Raw Data'!$A$3,MATCH('Data above threshold'!$A64,'Raw Data'!$B$4:$B$185,0),MATCH('Data above threshold'!BE$4,'Raw Data'!$3:$3,0)-1),"NA"))</f>
        <v>4</v>
      </c>
      <c r="BD64" s="103" t="n">
        <f aca="true">IF(ISBLANK(OFFSET('Raw Data'!$A$3,MATCH('Data above threshold'!$A64,'Raw Data'!$B$4:$B$185,0),MATCH('Data above threshold'!BF$4,'Raw Data'!$3:$3,0)-1)),"", IFERROR($J64*OFFSET('Raw Data'!$A$3,MATCH('Data above threshold'!$A64,'Raw Data'!$B$4:$B$185,0),MATCH('Data above threshold'!BF$4,'Raw Data'!$3:$3,0)-1),"NA"))</f>
        <v>1.5</v>
      </c>
      <c r="BE64" s="103" t="n">
        <f aca="true">IF(ISBLANK(OFFSET('Raw Data'!$A$3,MATCH('Data above threshold'!$A64,'Raw Data'!$B$4:$B$185,0),MATCH('Data above threshold'!BG$4,'Raw Data'!$3:$3,0)-1)),"", IFERROR($J64*OFFSET('Raw Data'!$A$3,MATCH('Data above threshold'!$A64,'Raw Data'!$B$4:$B$185,0),MATCH('Data above threshold'!BG$4,'Raw Data'!$3:$3,0)-1),"NA"))</f>
        <v>6</v>
      </c>
      <c r="BF64" s="103" t="n">
        <f aca="true">IF(ISBLANK(OFFSET('Raw Data'!$A$3,MATCH('Data above threshold'!$A64,'Raw Data'!$B$4:$B$185,0),MATCH('Data above threshold'!BH$4,'Raw Data'!$3:$3,0)-1)),"", IFERROR($J64*OFFSET('Raw Data'!$A$3,MATCH('Data above threshold'!$A64,'Raw Data'!$B$4:$B$185,0),MATCH('Data above threshold'!BH$4,'Raw Data'!$3:$3,0)-1),"NA"))</f>
        <v>5</v>
      </c>
      <c r="BG64" s="103" t="str">
        <f aca="true">IF(ISBLANK(OFFSET('Raw Data'!$A$3,MATCH('Data above threshold'!$A64,'Raw Data'!$B$4:$B$185,0),MATCH('Data above threshold'!BI$4,'Raw Data'!$3:$3,0)-1)),"", IFERROR($J64*OFFSET('Raw Data'!$A$3,MATCH('Data above threshold'!$A64,'Raw Data'!$B$4:$B$185,0),MATCH('Data above threshold'!BI$4,'Raw Data'!$3:$3,0)-1),"NA"))</f>
        <v/>
      </c>
      <c r="BH64" s="103" t="n">
        <f aca="true">IF(ISBLANK(OFFSET('Raw Data'!$A$3,MATCH('Data above threshold'!$A64,'Raw Data'!$B$4:$B$185,0),MATCH('Data above threshold'!BJ$4,'Raw Data'!$3:$3,0)-1)),"", IFERROR($J64*OFFSET('Raw Data'!$A$3,MATCH('Data above threshold'!$A64,'Raw Data'!$B$4:$B$185,0),MATCH('Data above threshold'!BJ$4,'Raw Data'!$3:$3,0)-1),"NA"))</f>
        <v>1</v>
      </c>
      <c r="BI64" s="103" t="n">
        <f aca="true">IF(ISBLANK(OFFSET('Raw Data'!$A$3,MATCH('Data above threshold'!$A64,'Raw Data'!$B$4:$B$185,0),MATCH('Data above threshold'!BK$4,'Raw Data'!$3:$3,0)-1)),"", IFERROR($J64*OFFSET('Raw Data'!$A$3,MATCH('Data above threshold'!$A64,'Raw Data'!$B$4:$B$185,0),MATCH('Data above threshold'!BK$4,'Raw Data'!$3:$3,0)-1),"NA"))</f>
        <v>1</v>
      </c>
      <c r="BJ64" s="103" t="n">
        <f aca="true">IF(ISBLANK(OFFSET('Raw Data'!$A$3,MATCH('Data above threshold'!$A64,'Raw Data'!$B$4:$B$185,0),MATCH('Data above threshold'!BL$4,'Raw Data'!$3:$3,0)-1)),"", IFERROR($J64*OFFSET('Raw Data'!$A$3,MATCH('Data above threshold'!$A64,'Raw Data'!$B$4:$B$185,0),MATCH('Data above threshold'!BL$4,'Raw Data'!$3:$3,0)-1),"NA"))</f>
        <v>3</v>
      </c>
      <c r="BK64" s="103" t="n">
        <f aca="true">IF(ISBLANK(OFFSET('Raw Data'!$A$3,MATCH('Data above threshold'!$A64,'Raw Data'!$B$4:$B$185,0),MATCH('Data above threshold'!BM$4,'Raw Data'!$3:$3,0)-1)),"", IFERROR($J64*OFFSET('Raw Data'!$A$3,MATCH('Data above threshold'!$A64,'Raw Data'!$B$4:$B$185,0),MATCH('Data above threshold'!BM$4,'Raw Data'!$3:$3,0)-1),"NA"))</f>
        <v>1</v>
      </c>
      <c r="BL64" s="103" t="n">
        <f aca="true">IF(ISBLANK(OFFSET('Raw Data'!$A$3,MATCH('Data above threshold'!$A64,'Raw Data'!$B$4:$B$185,0),MATCH('Data above threshold'!BN$4,'Raw Data'!$3:$3,0)-1)),"", IFERROR($J64*OFFSET('Raw Data'!$A$3,MATCH('Data above threshold'!$A64,'Raw Data'!$B$4:$B$185,0),MATCH('Data above threshold'!BN$4,'Raw Data'!$3:$3,0)-1),"NA"))</f>
        <v>3</v>
      </c>
      <c r="BM64" s="103" t="n">
        <f aca="true">IF(ISBLANK(OFFSET('Raw Data'!$A$3,MATCH('Data above threshold'!$A64,'Raw Data'!$B$4:$B$185,0),MATCH('Data above threshold'!BO$4,'Raw Data'!$3:$3,0)-1)),"", IFERROR($J64*OFFSET('Raw Data'!$A$3,MATCH('Data above threshold'!$A64,'Raw Data'!$B$4:$B$185,0),MATCH('Data above threshold'!BO$4,'Raw Data'!$3:$3,0)-1),"NA"))</f>
        <v>5</v>
      </c>
      <c r="BN64" s="103" t="n">
        <f aca="true">IF(ISBLANK(OFFSET('Raw Data'!$A$3,MATCH('Data above threshold'!$A64,'Raw Data'!$B$4:$B$185,0),MATCH('Data above threshold'!BP$4,'Raw Data'!$3:$3,0)-1)),"", IFERROR($J64*OFFSET('Raw Data'!$A$3,MATCH('Data above threshold'!$A64,'Raw Data'!$B$4:$B$185,0),MATCH('Data above threshold'!BP$4,'Raw Data'!$3:$3,0)-1),"NA"))</f>
        <v>5</v>
      </c>
      <c r="BO64" s="103" t="n">
        <f aca="true">IF(ISBLANK(OFFSET('Raw Data'!$A$3,MATCH('Data above threshold'!$A64,'Raw Data'!$B$4:$B$185,0),MATCH('Data above threshold'!BQ$4,'Raw Data'!$3:$3,0)-1)),"", IFERROR($J64*OFFSET('Raw Data'!$A$3,MATCH('Data above threshold'!$A64,'Raw Data'!$B$4:$B$185,0),MATCH('Data above threshold'!BQ$4,'Raw Data'!$3:$3,0)-1),"NA"))</f>
        <v>3</v>
      </c>
      <c r="BP64" s="103" t="n">
        <f aca="true">IF(ISBLANK(OFFSET('Raw Data'!$A$3,MATCH('Data above threshold'!$A64,'Raw Data'!$B$4:$B$185,0),MATCH('Data above threshold'!BR$4,'Raw Data'!$3:$3,0)-1)),"", IFERROR($J64*OFFSET('Raw Data'!$A$3,MATCH('Data above threshold'!$A64,'Raw Data'!$B$4:$B$185,0),MATCH('Data above threshold'!BR$4,'Raw Data'!$3:$3,0)-1),"NA"))</f>
        <v>4</v>
      </c>
      <c r="BQ64" s="103" t="n">
        <f aca="true">IF(ISBLANK(OFFSET('Raw Data'!$A$3,MATCH('Data above threshold'!$A64,'Raw Data'!$B$4:$B$185,0),MATCH('Data above threshold'!BS$4,'Raw Data'!$3:$3,0)-1)),"", IFERROR($J64*OFFSET('Raw Data'!$A$3,MATCH('Data above threshold'!$A64,'Raw Data'!$B$4:$B$185,0),MATCH('Data above threshold'!BS$4,'Raw Data'!$3:$3,0)-1),"NA"))</f>
        <v>5</v>
      </c>
      <c r="BR64" s="103" t="n">
        <f aca="true">IF(ISBLANK(OFFSET('Raw Data'!$A$3,MATCH('Data above threshold'!$A64,'Raw Data'!$B$4:$B$185,0),MATCH('Data above threshold'!BT$4,'Raw Data'!$3:$3,0)-1)),"", IFERROR($J64*OFFSET('Raw Data'!$A$3,MATCH('Data above threshold'!$A64,'Raw Data'!$B$4:$B$185,0),MATCH('Data above threshold'!BT$4,'Raw Data'!$3:$3,0)-1),"NA"))</f>
        <v>3</v>
      </c>
      <c r="BS64" s="103" t="n">
        <f aca="true">IF(ISBLANK(OFFSET('Raw Data'!$A$3,MATCH('Data above threshold'!$A64,'Raw Data'!$B$4:$B$185,0),MATCH('Data above threshold'!BU$4,'Raw Data'!$3:$3,0)-1)),"", IFERROR($J64*OFFSET('Raw Data'!$A$3,MATCH('Data above threshold'!$A64,'Raw Data'!$B$4:$B$185,0),MATCH('Data above threshold'!BU$4,'Raw Data'!$3:$3,0)-1),"NA"))</f>
        <v>3.67</v>
      </c>
      <c r="BT64" s="103" t="n">
        <f aca="true">IF(ISBLANK(OFFSET('Raw Data'!$A$3,MATCH('Data above threshold'!$A64,'Raw Data'!$B$4:$B$185,0),MATCH('Data above threshold'!BV$4,'Raw Data'!$3:$3,0)-1)),"", IFERROR($J64*OFFSET('Raw Data'!$A$3,MATCH('Data above threshold'!$A64,'Raw Data'!$B$4:$B$185,0),MATCH('Data above threshold'!BV$4,'Raw Data'!$3:$3,0)-1),"NA"))</f>
        <v>1</v>
      </c>
      <c r="BU64" s="103" t="n">
        <f aca="true">IF(ISBLANK(OFFSET('Raw Data'!$A$3,MATCH('Data above threshold'!$A64,'Raw Data'!$B$4:$B$185,0),MATCH('Data above threshold'!BW$4,'Raw Data'!$3:$3,0)-1)),"", IFERROR($J64*OFFSET('Raw Data'!$A$3,MATCH('Data above threshold'!$A64,'Raw Data'!$B$4:$B$185,0),MATCH('Data above threshold'!BW$4,'Raw Data'!$3:$3,0)-1),"NA"))</f>
        <v>1</v>
      </c>
      <c r="BV64" s="103" t="n">
        <f aca="true">IF(ISBLANK(OFFSET('Raw Data'!$A$3,MATCH('Data above threshold'!$A64,'Raw Data'!$B$4:$B$185,0),MATCH('Data above threshold'!BX$4,'Raw Data'!$3:$3,0)-1)),"", IFERROR($J64*OFFSET('Raw Data'!$A$3,MATCH('Data above threshold'!$A64,'Raw Data'!$B$4:$B$185,0),MATCH('Data above threshold'!BX$4,'Raw Data'!$3:$3,0)-1),"NA"))</f>
        <v>5</v>
      </c>
      <c r="BW64" s="103" t="n">
        <f aca="true">IF(ISBLANK(OFFSET('Raw Data'!$A$3,MATCH('Data above threshold'!$A64,'Raw Data'!$B$4:$B$185,0),MATCH('Data above threshold'!BY$4,'Raw Data'!$3:$3,0)-1)),"", IFERROR($J64*OFFSET('Raw Data'!$A$3,MATCH('Data above threshold'!$A64,'Raw Data'!$B$4:$B$185,0),MATCH('Data above threshold'!BY$4,'Raw Data'!$3:$3,0)-1),"NA"))</f>
        <v>2</v>
      </c>
      <c r="BX64" s="103" t="n">
        <f aca="true">IF(ISBLANK(OFFSET('Raw Data'!$A$3,MATCH('Data above threshold'!$A64,'Raw Data'!$B$4:$B$185,0),MATCH('Data above threshold'!BZ$4,'Raw Data'!$3:$3,0)-1)),"", IFERROR($J64*OFFSET('Raw Data'!$A$3,MATCH('Data above threshold'!$A64,'Raw Data'!$B$4:$B$185,0),MATCH('Data above threshold'!BZ$4,'Raw Data'!$3:$3,0)-1),"NA"))</f>
        <v>2</v>
      </c>
      <c r="BY64" s="103" t="n">
        <f aca="true">IF(ISBLANK(OFFSET('Raw Data'!$A$3,MATCH('Data above threshold'!$A64,'Raw Data'!$B$4:$B$185,0),MATCH('Data above threshold'!CA$4,'Raw Data'!$3:$3,0)-1)),"", IFERROR($J64*OFFSET('Raw Data'!$A$3,MATCH('Data above threshold'!$A64,'Raw Data'!$B$4:$B$185,0),MATCH('Data above threshold'!CA$4,'Raw Data'!$3:$3,0)-1),"NA"))</f>
        <v>3</v>
      </c>
      <c r="BZ64" s="103" t="n">
        <f aca="true">IF(ISBLANK(OFFSET('Raw Data'!$A$3,MATCH('Data above threshold'!$A64,'Raw Data'!$B$4:$B$185,0),MATCH('Data above threshold'!CB$4,'Raw Data'!$3:$3,0)-1)),"", IFERROR($J64*OFFSET('Raw Data'!$A$3,MATCH('Data above threshold'!$A64,'Raw Data'!$B$4:$B$185,0),MATCH('Data above threshold'!CB$4,'Raw Data'!$3:$3,0)-1),"NA"))</f>
        <v>4</v>
      </c>
      <c r="CA64" s="103" t="n">
        <f aca="true">IF(ISBLANK(OFFSET('Raw Data'!$A$3,MATCH('Data above threshold'!$A64,'Raw Data'!$B$4:$B$185,0),MATCH('Data above threshold'!CC$4,'Raw Data'!$3:$3,0)-1)),"", IFERROR($J64*OFFSET('Raw Data'!$A$3,MATCH('Data above threshold'!$A64,'Raw Data'!$B$4:$B$185,0),MATCH('Data above threshold'!CC$4,'Raw Data'!$3:$3,0)-1),"NA"))</f>
        <v>4</v>
      </c>
      <c r="CB64" s="103" t="n">
        <f aca="true">IF(ISBLANK(OFFSET('Raw Data'!$A$3,MATCH('Data above threshold'!$A64,'Raw Data'!$B$4:$B$185,0),MATCH('Data above threshold'!CD$4,'Raw Data'!$3:$3,0)-1)),"", IFERROR($J64*OFFSET('Raw Data'!$A$3,MATCH('Data above threshold'!$A64,'Raw Data'!$B$4:$B$185,0),MATCH('Data above threshold'!CD$4,'Raw Data'!$3:$3,0)-1),"NA"))</f>
        <v>4</v>
      </c>
      <c r="CC64" s="103" t="n">
        <f aca="true">IF(ISBLANK(OFFSET('Raw Data'!$A$3,MATCH('Data above threshold'!$A64,'Raw Data'!$B$4:$B$185,0),MATCH('Data above threshold'!CE$4,'Raw Data'!$3:$3,0)-1)),"", IFERROR($J64*OFFSET('Raw Data'!$A$3,MATCH('Data above threshold'!$A64,'Raw Data'!$B$4:$B$185,0),MATCH('Data above threshold'!CE$4,'Raw Data'!$3:$3,0)-1),"NA"))</f>
        <v>2.5</v>
      </c>
      <c r="CD64" s="103" t="n">
        <f aca="true">IF(ISBLANK(OFFSET('Raw Data'!$A$3,MATCH('Data above threshold'!$A64,'Raw Data'!$B$4:$B$185,0),MATCH('Data above threshold'!CF$4,'Raw Data'!$3:$3,0)-1)),"", IFERROR($J64*OFFSET('Raw Data'!$A$3,MATCH('Data above threshold'!$A64,'Raw Data'!$B$4:$B$185,0),MATCH('Data above threshold'!CF$4,'Raw Data'!$3:$3,0)-1),"NA"))</f>
        <v>3</v>
      </c>
      <c r="CE64" s="103" t="n">
        <f aca="true">IF(ISBLANK(OFFSET('Raw Data'!$A$3,MATCH('Data above threshold'!$A64,'Raw Data'!$B$4:$B$185,0),MATCH('Data above threshold'!CG$4,'Raw Data'!$3:$3,0)-1)),"", IFERROR($J64*OFFSET('Raw Data'!$A$3,MATCH('Data above threshold'!$A64,'Raw Data'!$B$4:$B$185,0),MATCH('Data above threshold'!CG$4,'Raw Data'!$3:$3,0)-1),"NA"))</f>
        <v>2</v>
      </c>
      <c r="CF64" s="103" t="n">
        <f aca="true">IF(ISBLANK(OFFSET('Raw Data'!$A$3,MATCH('Data above threshold'!$A64,'Raw Data'!$B$4:$B$185,0),MATCH('Data above threshold'!CH$4,'Raw Data'!$3:$3,0)-1)),"", IFERROR($J64*OFFSET('Raw Data'!$A$3,MATCH('Data above threshold'!$A64,'Raw Data'!$B$4:$B$185,0),MATCH('Data above threshold'!CH$4,'Raw Data'!$3:$3,0)-1),"NA"))</f>
        <v>5</v>
      </c>
      <c r="CG64" s="103" t="n">
        <f aca="true">IF(ISBLANK(OFFSET('Raw Data'!$A$3,MATCH('Data above threshold'!$A64,'Raw Data'!$B$4:$B$185,0),MATCH('Data above threshold'!CI$4,'Raw Data'!$3:$3,0)-1)),"", IFERROR($J64*OFFSET('Raw Data'!$A$3,MATCH('Data above threshold'!$A64,'Raw Data'!$B$4:$B$185,0),MATCH('Data above threshold'!CI$4,'Raw Data'!$3:$3,0)-1),"NA"))</f>
        <v>2</v>
      </c>
      <c r="CH64" s="103" t="n">
        <f aca="true">IF(ISBLANK(OFFSET('Raw Data'!$A$3,MATCH('Data above threshold'!$A64,'Raw Data'!$B$4:$B$185,0),MATCH('Data above threshold'!CJ$4,'Raw Data'!$3:$3,0)-1)),"", IFERROR($J64*OFFSET('Raw Data'!$A$3,MATCH('Data above threshold'!$A64,'Raw Data'!$B$4:$B$185,0),MATCH('Data above threshold'!CJ$4,'Raw Data'!$3:$3,0)-1),"NA"))</f>
        <v>5</v>
      </c>
      <c r="CI64" s="103" t="n">
        <f aca="true">IF(ISBLANK(OFFSET('Raw Data'!$A$3,MATCH('Data above threshold'!$A64,'Raw Data'!$B$4:$B$185,0),MATCH('Data above threshold'!CK$4,'Raw Data'!$3:$3,0)-1)),"", IFERROR($J64*OFFSET('Raw Data'!$A$3,MATCH('Data above threshold'!$A64,'Raw Data'!$B$4:$B$185,0),MATCH('Data above threshold'!CK$4,'Raw Data'!$3:$3,0)-1),"NA"))</f>
        <v>3</v>
      </c>
      <c r="CJ64" s="103" t="str">
        <f aca="true">IF(ISBLANK(OFFSET('Raw Data'!$A$3,MATCH('Data above threshold'!$A64,'Raw Data'!$B$4:$B$185,0),MATCH('Data above threshold'!CL$4,'Raw Data'!$3:$3,0)-1)),"", IFERROR($J64*OFFSET('Raw Data'!$A$3,MATCH('Data above threshold'!$A64,'Raw Data'!$B$4:$B$185,0),MATCH('Data above threshold'!CL$4,'Raw Data'!$3:$3,0)-1),"NA"))</f>
        <v/>
      </c>
      <c r="CK64" s="103" t="n">
        <f aca="true">IF(ISBLANK(OFFSET('Raw Data'!$A$3,MATCH('Data above threshold'!$A64,'Raw Data'!$B$4:$B$185,0),MATCH('Data above threshold'!CM$4,'Raw Data'!$3:$3,0)-1)),"", IFERROR($J64*OFFSET('Raw Data'!$A$3,MATCH('Data above threshold'!$A64,'Raw Data'!$B$4:$B$185,0),MATCH('Data above threshold'!CM$4,'Raw Data'!$3:$3,0)-1),"NA"))</f>
        <v>1</v>
      </c>
      <c r="CL64" s="103" t="n">
        <f aca="true">IF(ISBLANK(OFFSET('Raw Data'!$A$3,MATCH('Data above threshold'!$A64,'Raw Data'!$B$4:$B$185,0),MATCH('Data above threshold'!CN$4,'Raw Data'!$3:$3,0)-1)),"", IFERROR($J64*OFFSET('Raw Data'!$A$3,MATCH('Data above threshold'!$A64,'Raw Data'!$B$4:$B$185,0),MATCH('Data above threshold'!CN$4,'Raw Data'!$3:$3,0)-1),"NA"))</f>
        <v>2.5</v>
      </c>
      <c r="CM64" s="103" t="n">
        <f aca="true">IF(ISBLANK(OFFSET('Raw Data'!$A$3,MATCH('Data above threshold'!$A64,'Raw Data'!$B$4:$B$185,0),MATCH('Data above threshold'!CO$4,'Raw Data'!$3:$3,0)-1)),"", IFERROR($J64*OFFSET('Raw Data'!$A$3,MATCH('Data above threshold'!$A64,'Raw Data'!$B$4:$B$185,0),MATCH('Data above threshold'!CO$4,'Raw Data'!$3:$3,0)-1),"NA"))</f>
        <v>6</v>
      </c>
      <c r="CN64" s="103" t="str">
        <f aca="true">IF(ISBLANK(OFFSET('Raw Data'!$A$3,MATCH('Data above threshold'!$A64,'Raw Data'!$B$4:$B$185,0),MATCH('Data above threshold'!CP$4,'Raw Data'!$3:$3,0)-1)),"", IFERROR($J64*OFFSET('Raw Data'!$A$3,MATCH('Data above threshold'!$A64,'Raw Data'!$B$4:$B$185,0),MATCH('Data above threshold'!CP$4,'Raw Data'!$3:$3,0)-1),"NA"))</f>
        <v/>
      </c>
      <c r="CO64" s="103" t="str">
        <f aca="true">IF(ISBLANK(OFFSET('Raw Data'!$A$3,MATCH('Data above threshold'!$A64,'Raw Data'!$B$4:$B$185,0),MATCH('Data above threshold'!CQ$4,'Raw Data'!$3:$3,0)-1)),"", IFERROR($J64*OFFSET('Raw Data'!$A$3,MATCH('Data above threshold'!$A64,'Raw Data'!$B$4:$B$185,0),MATCH('Data above threshold'!CQ$4,'Raw Data'!$3:$3,0)-1),"NA"))</f>
        <v/>
      </c>
      <c r="CP64" s="103" t="n">
        <f aca="true">IF(ISBLANK(OFFSET('Raw Data'!$A$3,MATCH('Data above threshold'!$A64,'Raw Data'!$B$4:$B$185,0),MATCH('Data above threshold'!CR$4,'Raw Data'!$3:$3,0)-1)),"", IFERROR($J64*OFFSET('Raw Data'!$A$3,MATCH('Data above threshold'!$A64,'Raw Data'!$B$4:$B$185,0),MATCH('Data above threshold'!CR$4,'Raw Data'!$3:$3,0)-1),"NA"))</f>
        <v>5</v>
      </c>
    </row>
    <row r="65" s="103" customFormat="true" ht="15.5" hidden="false" customHeight="false" outlineLevel="0" collapsed="false">
      <c r="A65" s="107" t="n">
        <v>2313</v>
      </c>
      <c r="B65" s="107" t="n">
        <v>4</v>
      </c>
      <c r="C65" s="103" t="str">
        <f aca="true">IF(ISBLANK(OFFSET('Raw Data'!$A$3,MATCH($A65,'Raw Data'!$B$4:$B$185,0),MATCH(C$4,'Raw Data'!$3:$3,0)-1)),"",OFFSET('Raw Data'!$A$3,MATCH($A65,'Raw Data'!$B$4:$B$185,0),MATCH(C$4,'Raw Data'!$3:$3,0)-1))</f>
        <v/>
      </c>
      <c r="D65" s="103" t="str">
        <f aca="true">IF(ISBLANK(OFFSET('Raw Data'!$A$3,MATCH($A65,'Raw Data'!$B$4:$B$185,0),MATCH(D$4,'Raw Data'!$3:$3,0)-1)),"",OFFSET('Raw Data'!$A$3,MATCH($A65,'Raw Data'!$B$4:$B$185,0),MATCH(D$4,'Raw Data'!$3:$3,0)-1))</f>
        <v>Expert assessment data - C.3.15</v>
      </c>
      <c r="E65" s="103" t="str">
        <f aca="true">IF(ISBLANK(OFFSET('Raw Data'!$A$3,MATCH($A65,'Raw Data'!$B$4:$B$185,0),MATCH(E$4,'Raw Data'!$3:$3,0)-1)),"",OFFSET('Raw Data'!$A$3,MATCH($A65,'Raw Data'!$B$4:$B$185,0),MATCH(E$4,'Raw Data'!$3:$3,0)-1))</f>
        <v>As a consumer expert, how satisfied are you with the following in your country in 2020? - Legislation on dispute resolution and redress</v>
      </c>
      <c r="F65" s="103" t="str">
        <f aca="true">IF(ISBLANK(OFFSET('Raw Data'!$A$3,MATCH($A65,'Raw Data'!$B$4:$B$185,0),MATCH(F$4,'Raw Data'!$3:$3,0)-1)),"",OFFSET('Raw Data'!$A$3,MATCH($A65,'Raw Data'!$B$4:$B$185,0),MATCH(F$4,'Raw Data'!$3:$3,0)-1))</f>
        <v/>
      </c>
      <c r="H65" s="103" t="str">
        <f aca="true">IF(ISBLANK(OFFSET('Raw Data'!$A$3,MATCH($A65,'Raw Data'!$B$4:$B$185,0),MATCH(H$4,'Raw Data'!$3:$3,0)-1)),"",OFFSET('Raw Data'!$A$3,MATCH($A65,'Raw Data'!$B$4:$B$185,0),MATCH(H$4,'Raw Data'!$3:$3,0)-1))</f>
        <v/>
      </c>
      <c r="I65" s="103" t="str">
        <f aca="true">IF(ISBLANK(OFFSET('Raw Data'!$A$3,MATCH($A65,'Raw Data'!$B$4:$B$185,0),MATCH(I$4,'Raw Data'!$3:$3,0)-1)),"",OFFSET('Raw Data'!$A$3,MATCH($A65,'Raw Data'!$B$4:$B$185,0),MATCH(I$4,'Raw Data'!$3:$3,0)-1))</f>
        <v>Plus</v>
      </c>
      <c r="J65" s="103" t="n">
        <f aca="false">IF(I65="","",IF(I65="Minus",-1,1))</f>
        <v>1</v>
      </c>
      <c r="K65" s="105" t="n">
        <f aca="false" t="array" ref="K65:K65">IFERROR(SKEW(IF(ISNUMBER(O65:CP65),O65:CP65,"")),"")</f>
        <v>-0.530729229730482</v>
      </c>
      <c r="L65" s="103" t="n">
        <f aca="true">IF(ISBLANK(OFFSET('Data above threshold'!$A$4,MATCH('Data above threshold'!$A65,'Data above threshold'!$A$5:$A$185,0),MATCH('Data above threshold'!N$4,'Data above threshold'!$4:$4,0)-1)),1,OFFSET('Data above threshold'!$A$4,MATCH('Data above threshold'!$A65,'Data above threshold'!$A$5:$A$185,0),MATCH('Data above threshold'!N$4,'Data above threshold'!$4:$4,0)-1))</f>
        <v>0</v>
      </c>
      <c r="M65" s="103" t="str">
        <f aca="true">IF(ISBLANK(OFFSET('Data above threshold'!$A$4,MATCH('Data above threshold'!$A65,'Data above threshold'!$A$5:$A$185,0),MATCH('Data above threshold'!O$4,'Data above threshold'!$4:$4,0)-1)),"",OFFSET('Data above threshold'!$A$4,MATCH('Data above threshold'!$A65,'Data above threshold'!$A$5:$A$185,0),MATCH('Data above threshold'!O$4,'Data above threshold'!$4:$4,0)-1))</f>
        <v/>
      </c>
      <c r="N65" s="106" t="n">
        <f aca="false" t="array" ref="N65:N65">IF(B65&lt;4,"",1-IFERROR(SUM(ISNUMBER(O65:CP65)*(1-$O$3:$CP$3))/COUNTIF($O$3:$CP$3,0),0))</f>
        <v>0.0375</v>
      </c>
      <c r="O65" s="103" t="n">
        <f aca="true">IF(ISBLANK(OFFSET('Raw Data'!$A$3,MATCH('Data above threshold'!$A65,'Raw Data'!$B$4:$B$185,0),MATCH('Data above threshold'!Q$4,'Raw Data'!$3:$3,0)-1)),"", IFERROR($J65*OFFSET('Raw Data'!$A$3,MATCH('Data above threshold'!$A65,'Raw Data'!$B$4:$B$185,0),MATCH('Data above threshold'!Q$4,'Raw Data'!$3:$3,0)-1),"NA"))</f>
        <v>5.5</v>
      </c>
      <c r="P65" s="103" t="n">
        <f aca="true">IF(ISBLANK(OFFSET('Raw Data'!$A$3,MATCH('Data above threshold'!$A65,'Raw Data'!$B$4:$B$185,0),MATCH('Data above threshold'!R$4,'Raw Data'!$3:$3,0)-1)),"", IFERROR($J65*OFFSET('Raw Data'!$A$3,MATCH('Data above threshold'!$A65,'Raw Data'!$B$4:$B$185,0),MATCH('Data above threshold'!R$4,'Raw Data'!$3:$3,0)-1),"NA"))</f>
        <v>5</v>
      </c>
      <c r="Q65" s="103" t="n">
        <f aca="true">IF(ISBLANK(OFFSET('Raw Data'!$A$3,MATCH('Data above threshold'!$A65,'Raw Data'!$B$4:$B$185,0),MATCH('Data above threshold'!S$4,'Raw Data'!$3:$3,0)-1)),"", IFERROR($J65*OFFSET('Raw Data'!$A$3,MATCH('Data above threshold'!$A65,'Raw Data'!$B$4:$B$185,0),MATCH('Data above threshold'!S$4,'Raw Data'!$3:$3,0)-1),"NA"))</f>
        <v>4</v>
      </c>
      <c r="R65" s="103" t="n">
        <f aca="true">IF(ISBLANK(OFFSET('Raw Data'!$A$3,MATCH('Data above threshold'!$A65,'Raw Data'!$B$4:$B$185,0),MATCH('Data above threshold'!T$4,'Raw Data'!$3:$3,0)-1)),"", IFERROR($J65*OFFSET('Raw Data'!$A$3,MATCH('Data above threshold'!$A65,'Raw Data'!$B$4:$B$185,0),MATCH('Data above threshold'!T$4,'Raw Data'!$3:$3,0)-1),"NA"))</f>
        <v>5</v>
      </c>
      <c r="S65" s="103" t="n">
        <f aca="true">IF(ISBLANK(OFFSET('Raw Data'!$A$3,MATCH('Data above threshold'!$A65,'Raw Data'!$B$4:$B$185,0),MATCH('Data above threshold'!U$4,'Raw Data'!$3:$3,0)-1)),"", IFERROR($J65*OFFSET('Raw Data'!$A$3,MATCH('Data above threshold'!$A65,'Raw Data'!$B$4:$B$185,0),MATCH('Data above threshold'!U$4,'Raw Data'!$3:$3,0)-1),"NA"))</f>
        <v>5</v>
      </c>
      <c r="T65" s="103" t="n">
        <f aca="true">IF(ISBLANK(OFFSET('Raw Data'!$A$3,MATCH('Data above threshold'!$A65,'Raw Data'!$B$4:$B$185,0),MATCH('Data above threshold'!V$4,'Raw Data'!$3:$3,0)-1)),"", IFERROR($J65*OFFSET('Raw Data'!$A$3,MATCH('Data above threshold'!$A65,'Raw Data'!$B$4:$B$185,0),MATCH('Data above threshold'!V$4,'Raw Data'!$3:$3,0)-1),"NA"))</f>
        <v>5</v>
      </c>
      <c r="U65" s="103" t="n">
        <f aca="true">IF(ISBLANK(OFFSET('Raw Data'!$A$3,MATCH('Data above threshold'!$A65,'Raw Data'!$B$4:$B$185,0),MATCH('Data above threshold'!W$4,'Raw Data'!$3:$3,0)-1)),"", IFERROR($J65*OFFSET('Raw Data'!$A$3,MATCH('Data above threshold'!$A65,'Raw Data'!$B$4:$B$185,0),MATCH('Data above threshold'!W$4,'Raw Data'!$3:$3,0)-1),"NA"))</f>
        <v>5</v>
      </c>
      <c r="V65" s="103" t="n">
        <f aca="true">IF(ISBLANK(OFFSET('Raw Data'!$A$3,MATCH('Data above threshold'!$A65,'Raw Data'!$B$4:$B$185,0),MATCH('Data above threshold'!X$4,'Raw Data'!$3:$3,0)-1)),"", IFERROR($J65*OFFSET('Raw Data'!$A$3,MATCH('Data above threshold'!$A65,'Raw Data'!$B$4:$B$185,0),MATCH('Data above threshold'!X$4,'Raw Data'!$3:$3,0)-1),"NA"))</f>
        <v>4</v>
      </c>
      <c r="W65" s="103" t="n">
        <f aca="true">IF(ISBLANK(OFFSET('Raw Data'!$A$3,MATCH('Data above threshold'!$A65,'Raw Data'!$B$4:$B$185,0),MATCH('Data above threshold'!Y$4,'Raw Data'!$3:$3,0)-1)),"", IFERROR($J65*OFFSET('Raw Data'!$A$3,MATCH('Data above threshold'!$A65,'Raw Data'!$B$4:$B$185,0),MATCH('Data above threshold'!Y$4,'Raw Data'!$3:$3,0)-1),"NA"))</f>
        <v>5</v>
      </c>
      <c r="X65" s="103" t="n">
        <f aca="true">IF(ISBLANK(OFFSET('Raw Data'!$A$3,MATCH('Data above threshold'!$A65,'Raw Data'!$B$4:$B$185,0),MATCH('Data above threshold'!Z$4,'Raw Data'!$3:$3,0)-1)),"", IFERROR($J65*OFFSET('Raw Data'!$A$3,MATCH('Data above threshold'!$A65,'Raw Data'!$B$4:$B$185,0),MATCH('Data above threshold'!Z$4,'Raw Data'!$3:$3,0)-1),"NA"))</f>
        <v>5</v>
      </c>
      <c r="Y65" s="103" t="n">
        <f aca="true">IF(ISBLANK(OFFSET('Raw Data'!$A$3,MATCH('Data above threshold'!$A65,'Raw Data'!$B$4:$B$185,0),MATCH('Data above threshold'!AA$4,'Raw Data'!$3:$3,0)-1)),"", IFERROR($J65*OFFSET('Raw Data'!$A$3,MATCH('Data above threshold'!$A65,'Raw Data'!$B$4:$B$185,0),MATCH('Data above threshold'!AA$4,'Raw Data'!$3:$3,0)-1),"NA"))</f>
        <v>5</v>
      </c>
      <c r="Z65" s="103" t="n">
        <f aca="true">IF(ISBLANK(OFFSET('Raw Data'!$A$3,MATCH('Data above threshold'!$A65,'Raw Data'!$B$4:$B$185,0),MATCH('Data above threshold'!AB$4,'Raw Data'!$3:$3,0)-1)),"", IFERROR($J65*OFFSET('Raw Data'!$A$3,MATCH('Data above threshold'!$A65,'Raw Data'!$B$4:$B$185,0),MATCH('Data above threshold'!AB$4,'Raw Data'!$3:$3,0)-1),"NA"))</f>
        <v>3</v>
      </c>
      <c r="AA65" s="103" t="n">
        <f aca="true">IF(ISBLANK(OFFSET('Raw Data'!$A$3,MATCH('Data above threshold'!$A65,'Raw Data'!$B$4:$B$185,0),MATCH('Data above threshold'!AC$4,'Raw Data'!$3:$3,0)-1)),"", IFERROR($J65*OFFSET('Raw Data'!$A$3,MATCH('Data above threshold'!$A65,'Raw Data'!$B$4:$B$185,0),MATCH('Data above threshold'!AC$4,'Raw Data'!$3:$3,0)-1),"NA"))</f>
        <v>4</v>
      </c>
      <c r="AB65" s="103" t="n">
        <f aca="true">IF(ISBLANK(OFFSET('Raw Data'!$A$3,MATCH('Data above threshold'!$A65,'Raw Data'!$B$4:$B$185,0),MATCH('Data above threshold'!AD$4,'Raw Data'!$3:$3,0)-1)),"", IFERROR($J65*OFFSET('Raw Data'!$A$3,MATCH('Data above threshold'!$A65,'Raw Data'!$B$4:$B$185,0),MATCH('Data above threshold'!AD$4,'Raw Data'!$3:$3,0)-1),"NA"))</f>
        <v>5</v>
      </c>
      <c r="AC65" s="103" t="n">
        <f aca="true">IF(ISBLANK(OFFSET('Raw Data'!$A$3,MATCH('Data above threshold'!$A65,'Raw Data'!$B$4:$B$185,0),MATCH('Data above threshold'!AE$4,'Raw Data'!$3:$3,0)-1)),"", IFERROR($J65*OFFSET('Raw Data'!$A$3,MATCH('Data above threshold'!$A65,'Raw Data'!$B$4:$B$185,0),MATCH('Data above threshold'!AE$4,'Raw Data'!$3:$3,0)-1),"NA"))</f>
        <v>5</v>
      </c>
      <c r="AD65" s="103" t="n">
        <f aca="true">IF(ISBLANK(OFFSET('Raw Data'!$A$3,MATCH('Data above threshold'!$A65,'Raw Data'!$B$4:$B$185,0),MATCH('Data above threshold'!AF$4,'Raw Data'!$3:$3,0)-1)),"", IFERROR($J65*OFFSET('Raw Data'!$A$3,MATCH('Data above threshold'!$A65,'Raw Data'!$B$4:$B$185,0),MATCH('Data above threshold'!AF$4,'Raw Data'!$3:$3,0)-1),"NA"))</f>
        <v>3</v>
      </c>
      <c r="AE65" s="103" t="n">
        <f aca="true">IF(ISBLANK(OFFSET('Raw Data'!$A$3,MATCH('Data above threshold'!$A65,'Raw Data'!$B$4:$B$185,0),MATCH('Data above threshold'!AG$4,'Raw Data'!$3:$3,0)-1)),"", IFERROR($J65*OFFSET('Raw Data'!$A$3,MATCH('Data above threshold'!$A65,'Raw Data'!$B$4:$B$185,0),MATCH('Data above threshold'!AG$4,'Raw Data'!$3:$3,0)-1),"NA"))</f>
        <v>3</v>
      </c>
      <c r="AF65" s="103" t="n">
        <f aca="true">IF(ISBLANK(OFFSET('Raw Data'!$A$3,MATCH('Data above threshold'!$A65,'Raw Data'!$B$4:$B$185,0),MATCH('Data above threshold'!AH$4,'Raw Data'!$3:$3,0)-1)),"", IFERROR($J65*OFFSET('Raw Data'!$A$3,MATCH('Data above threshold'!$A65,'Raw Data'!$B$4:$B$185,0),MATCH('Data above threshold'!AH$4,'Raw Data'!$3:$3,0)-1),"NA"))</f>
        <v>6</v>
      </c>
      <c r="AG65" s="103" t="n">
        <f aca="true">IF(ISBLANK(OFFSET('Raw Data'!$A$3,MATCH('Data above threshold'!$A65,'Raw Data'!$B$4:$B$185,0),MATCH('Data above threshold'!AI$4,'Raw Data'!$3:$3,0)-1)),"", IFERROR($J65*OFFSET('Raw Data'!$A$3,MATCH('Data above threshold'!$A65,'Raw Data'!$B$4:$B$185,0),MATCH('Data above threshold'!AI$4,'Raw Data'!$3:$3,0)-1),"NA"))</f>
        <v>6</v>
      </c>
      <c r="AH65" s="103" t="n">
        <f aca="true">IF(ISBLANK(OFFSET('Raw Data'!$A$3,MATCH('Data above threshold'!$A65,'Raw Data'!$B$4:$B$185,0),MATCH('Data above threshold'!AJ$4,'Raw Data'!$3:$3,0)-1)),"", IFERROR($J65*OFFSET('Raw Data'!$A$3,MATCH('Data above threshold'!$A65,'Raw Data'!$B$4:$B$185,0),MATCH('Data above threshold'!AJ$4,'Raw Data'!$3:$3,0)-1),"NA"))</f>
        <v>5</v>
      </c>
      <c r="AI65" s="103" t="n">
        <f aca="true">IF(ISBLANK(OFFSET('Raw Data'!$A$3,MATCH('Data above threshold'!$A65,'Raw Data'!$B$4:$B$185,0),MATCH('Data above threshold'!AK$4,'Raw Data'!$3:$3,0)-1)),"", IFERROR($J65*OFFSET('Raw Data'!$A$3,MATCH('Data above threshold'!$A65,'Raw Data'!$B$4:$B$185,0),MATCH('Data above threshold'!AK$4,'Raw Data'!$3:$3,0)-1),"NA"))</f>
        <v>5</v>
      </c>
      <c r="AJ65" s="103" t="n">
        <f aca="true">IF(ISBLANK(OFFSET('Raw Data'!$A$3,MATCH('Data above threshold'!$A65,'Raw Data'!$B$4:$B$185,0),MATCH('Data above threshold'!AL$4,'Raw Data'!$3:$3,0)-1)),"", IFERROR($J65*OFFSET('Raw Data'!$A$3,MATCH('Data above threshold'!$A65,'Raw Data'!$B$4:$B$185,0),MATCH('Data above threshold'!AL$4,'Raw Data'!$3:$3,0)-1),"NA"))</f>
        <v>4.33</v>
      </c>
      <c r="AK65" s="103" t="n">
        <f aca="true">IF(ISBLANK(OFFSET('Raw Data'!$A$3,MATCH('Data above threshold'!$A65,'Raw Data'!$B$4:$B$185,0),MATCH('Data above threshold'!AM$4,'Raw Data'!$3:$3,0)-1)),"", IFERROR($J65*OFFSET('Raw Data'!$A$3,MATCH('Data above threshold'!$A65,'Raw Data'!$B$4:$B$185,0),MATCH('Data above threshold'!AM$4,'Raw Data'!$3:$3,0)-1),"NA"))</f>
        <v>3</v>
      </c>
      <c r="AL65" s="103" t="n">
        <f aca="true">IF(ISBLANK(OFFSET('Raw Data'!$A$3,MATCH('Data above threshold'!$A65,'Raw Data'!$B$4:$B$185,0),MATCH('Data above threshold'!AN$4,'Raw Data'!$3:$3,0)-1)),"", IFERROR($J65*OFFSET('Raw Data'!$A$3,MATCH('Data above threshold'!$A65,'Raw Data'!$B$4:$B$185,0),MATCH('Data above threshold'!AN$4,'Raw Data'!$3:$3,0)-1),"NA"))</f>
        <v>6</v>
      </c>
      <c r="AM65" s="103" t="n">
        <f aca="true">IF(ISBLANK(OFFSET('Raw Data'!$A$3,MATCH('Data above threshold'!$A65,'Raw Data'!$B$4:$B$185,0),MATCH('Data above threshold'!AO$4,'Raw Data'!$3:$3,0)-1)),"", IFERROR($J65*OFFSET('Raw Data'!$A$3,MATCH('Data above threshold'!$A65,'Raw Data'!$B$4:$B$185,0),MATCH('Data above threshold'!AO$4,'Raw Data'!$3:$3,0)-1),"NA"))</f>
        <v>3</v>
      </c>
      <c r="AN65" s="103" t="n">
        <f aca="true">IF(ISBLANK(OFFSET('Raw Data'!$A$3,MATCH('Data above threshold'!$A65,'Raw Data'!$B$4:$B$185,0),MATCH('Data above threshold'!AP$4,'Raw Data'!$3:$3,0)-1)),"", IFERROR($J65*OFFSET('Raw Data'!$A$3,MATCH('Data above threshold'!$A65,'Raw Data'!$B$4:$B$185,0),MATCH('Data above threshold'!AP$4,'Raw Data'!$3:$3,0)-1),"NA"))</f>
        <v>3</v>
      </c>
      <c r="AO65" s="103" t="n">
        <f aca="true">IF(ISBLANK(OFFSET('Raw Data'!$A$3,MATCH('Data above threshold'!$A65,'Raw Data'!$B$4:$B$185,0),MATCH('Data above threshold'!AQ$4,'Raw Data'!$3:$3,0)-1)),"", IFERROR($J65*OFFSET('Raw Data'!$A$3,MATCH('Data above threshold'!$A65,'Raw Data'!$B$4:$B$185,0),MATCH('Data above threshold'!AQ$4,'Raw Data'!$3:$3,0)-1),"NA"))</f>
        <v>3</v>
      </c>
      <c r="AP65" s="103" t="n">
        <f aca="true">IF(ISBLANK(OFFSET('Raw Data'!$A$3,MATCH('Data above threshold'!$A65,'Raw Data'!$B$4:$B$185,0),MATCH('Data above threshold'!AR$4,'Raw Data'!$3:$3,0)-1)),"", IFERROR($J65*OFFSET('Raw Data'!$A$3,MATCH('Data above threshold'!$A65,'Raw Data'!$B$4:$B$185,0),MATCH('Data above threshold'!AR$4,'Raw Data'!$3:$3,0)-1),"NA"))</f>
        <v>2</v>
      </c>
      <c r="AQ65" s="103" t="n">
        <f aca="true">IF(ISBLANK(OFFSET('Raw Data'!$A$3,MATCH('Data above threshold'!$A65,'Raw Data'!$B$4:$B$185,0),MATCH('Data above threshold'!AS$4,'Raw Data'!$3:$3,0)-1)),"", IFERROR($J65*OFFSET('Raw Data'!$A$3,MATCH('Data above threshold'!$A65,'Raw Data'!$B$4:$B$185,0),MATCH('Data above threshold'!AS$4,'Raw Data'!$3:$3,0)-1),"NA"))</f>
        <v>2</v>
      </c>
      <c r="AR65" s="103" t="n">
        <f aca="true">IF(ISBLANK(OFFSET('Raw Data'!$A$3,MATCH('Data above threshold'!$A65,'Raw Data'!$B$4:$B$185,0),MATCH('Data above threshold'!AT$4,'Raw Data'!$3:$3,0)-1)),"", IFERROR($J65*OFFSET('Raw Data'!$A$3,MATCH('Data above threshold'!$A65,'Raw Data'!$B$4:$B$185,0),MATCH('Data above threshold'!AT$4,'Raw Data'!$3:$3,0)-1),"NA"))</f>
        <v>3</v>
      </c>
      <c r="AS65" s="103" t="n">
        <f aca="true">IF(ISBLANK(OFFSET('Raw Data'!$A$3,MATCH('Data above threshold'!$A65,'Raw Data'!$B$4:$B$185,0),MATCH('Data above threshold'!AU$4,'Raw Data'!$3:$3,0)-1)),"", IFERROR($J65*OFFSET('Raw Data'!$A$3,MATCH('Data above threshold'!$A65,'Raw Data'!$B$4:$B$185,0),MATCH('Data above threshold'!AU$4,'Raw Data'!$3:$3,0)-1),"NA"))</f>
        <v>5</v>
      </c>
      <c r="AT65" s="103" t="n">
        <f aca="true">IF(ISBLANK(OFFSET('Raw Data'!$A$3,MATCH('Data above threshold'!$A65,'Raw Data'!$B$4:$B$185,0),MATCH('Data above threshold'!AV$4,'Raw Data'!$3:$3,0)-1)),"", IFERROR($J65*OFFSET('Raw Data'!$A$3,MATCH('Data above threshold'!$A65,'Raw Data'!$B$4:$B$185,0),MATCH('Data above threshold'!AV$4,'Raw Data'!$3:$3,0)-1),"NA"))</f>
        <v>4</v>
      </c>
      <c r="AU65" s="103" t="n">
        <f aca="true">IF(ISBLANK(OFFSET('Raw Data'!$A$3,MATCH('Data above threshold'!$A65,'Raw Data'!$B$4:$B$185,0),MATCH('Data above threshold'!AW$4,'Raw Data'!$3:$3,0)-1)),"", IFERROR($J65*OFFSET('Raw Data'!$A$3,MATCH('Data above threshold'!$A65,'Raw Data'!$B$4:$B$185,0),MATCH('Data above threshold'!AW$4,'Raw Data'!$3:$3,0)-1),"NA"))</f>
        <v>4.42</v>
      </c>
      <c r="AV65" s="103" t="n">
        <f aca="true">IF(ISBLANK(OFFSET('Raw Data'!$A$3,MATCH('Data above threshold'!$A65,'Raw Data'!$B$4:$B$185,0),MATCH('Data above threshold'!AX$4,'Raw Data'!$3:$3,0)-1)),"", IFERROR($J65*OFFSET('Raw Data'!$A$3,MATCH('Data above threshold'!$A65,'Raw Data'!$B$4:$B$185,0),MATCH('Data above threshold'!AX$4,'Raw Data'!$3:$3,0)-1),"NA"))</f>
        <v>5</v>
      </c>
      <c r="AW65" s="103" t="n">
        <f aca="true">IF(ISBLANK(OFFSET('Raw Data'!$A$3,MATCH('Data above threshold'!$A65,'Raw Data'!$B$4:$B$185,0),MATCH('Data above threshold'!AY$4,'Raw Data'!$3:$3,0)-1)),"", IFERROR($J65*OFFSET('Raw Data'!$A$3,MATCH('Data above threshold'!$A65,'Raw Data'!$B$4:$B$185,0),MATCH('Data above threshold'!AY$4,'Raw Data'!$3:$3,0)-1),"NA"))</f>
        <v>5</v>
      </c>
      <c r="AX65" s="103" t="n">
        <f aca="true">IF(ISBLANK(OFFSET('Raw Data'!$A$3,MATCH('Data above threshold'!$A65,'Raw Data'!$B$4:$B$185,0),MATCH('Data above threshold'!AZ$4,'Raw Data'!$3:$3,0)-1)),"", IFERROR($J65*OFFSET('Raw Data'!$A$3,MATCH('Data above threshold'!$A65,'Raw Data'!$B$4:$B$185,0),MATCH('Data above threshold'!AZ$4,'Raw Data'!$3:$3,0)-1),"NA"))</f>
        <v>5</v>
      </c>
      <c r="AY65" s="103" t="n">
        <f aca="true">IF(ISBLANK(OFFSET('Raw Data'!$A$3,MATCH('Data above threshold'!$A65,'Raw Data'!$B$4:$B$185,0),MATCH('Data above threshold'!BA$4,'Raw Data'!$3:$3,0)-1)),"", IFERROR($J65*OFFSET('Raw Data'!$A$3,MATCH('Data above threshold'!$A65,'Raw Data'!$B$4:$B$185,0),MATCH('Data above threshold'!BA$4,'Raw Data'!$3:$3,0)-1),"NA"))</f>
        <v>3.5</v>
      </c>
      <c r="AZ65" s="103" t="n">
        <f aca="true">IF(ISBLANK(OFFSET('Raw Data'!$A$3,MATCH('Data above threshold'!$A65,'Raw Data'!$B$4:$B$185,0),MATCH('Data above threshold'!BB$4,'Raw Data'!$3:$3,0)-1)),"", IFERROR($J65*OFFSET('Raw Data'!$A$3,MATCH('Data above threshold'!$A65,'Raw Data'!$B$4:$B$185,0),MATCH('Data above threshold'!BB$4,'Raw Data'!$3:$3,0)-1),"NA"))</f>
        <v>5</v>
      </c>
      <c r="BA65" s="103" t="n">
        <f aca="true">IF(ISBLANK(OFFSET('Raw Data'!$A$3,MATCH('Data above threshold'!$A65,'Raw Data'!$B$4:$B$185,0),MATCH('Data above threshold'!BC$4,'Raw Data'!$3:$3,0)-1)),"", IFERROR($J65*OFFSET('Raw Data'!$A$3,MATCH('Data above threshold'!$A65,'Raw Data'!$B$4:$B$185,0),MATCH('Data above threshold'!BC$4,'Raw Data'!$3:$3,0)-1),"NA"))</f>
        <v>2</v>
      </c>
      <c r="BB65" s="103" t="n">
        <f aca="true">IF(ISBLANK(OFFSET('Raw Data'!$A$3,MATCH('Data above threshold'!$A65,'Raw Data'!$B$4:$B$185,0),MATCH('Data above threshold'!BD$4,'Raw Data'!$3:$3,0)-1)),"", IFERROR($J65*OFFSET('Raw Data'!$A$3,MATCH('Data above threshold'!$A65,'Raw Data'!$B$4:$B$185,0),MATCH('Data above threshold'!BD$4,'Raw Data'!$3:$3,0)-1),"NA"))</f>
        <v>2</v>
      </c>
      <c r="BC65" s="103" t="n">
        <f aca="true">IF(ISBLANK(OFFSET('Raw Data'!$A$3,MATCH('Data above threshold'!$A65,'Raw Data'!$B$4:$B$185,0),MATCH('Data above threshold'!BE$4,'Raw Data'!$3:$3,0)-1)),"", IFERROR($J65*OFFSET('Raw Data'!$A$3,MATCH('Data above threshold'!$A65,'Raw Data'!$B$4:$B$185,0),MATCH('Data above threshold'!BE$4,'Raw Data'!$3:$3,0)-1),"NA"))</f>
        <v>3.33</v>
      </c>
      <c r="BD65" s="103" t="n">
        <f aca="true">IF(ISBLANK(OFFSET('Raw Data'!$A$3,MATCH('Data above threshold'!$A65,'Raw Data'!$B$4:$B$185,0),MATCH('Data above threshold'!BF$4,'Raw Data'!$3:$3,0)-1)),"", IFERROR($J65*OFFSET('Raw Data'!$A$3,MATCH('Data above threshold'!$A65,'Raw Data'!$B$4:$B$185,0),MATCH('Data above threshold'!BF$4,'Raw Data'!$3:$3,0)-1),"NA"))</f>
        <v>2</v>
      </c>
      <c r="BE65" s="103" t="n">
        <f aca="true">IF(ISBLANK(OFFSET('Raw Data'!$A$3,MATCH('Data above threshold'!$A65,'Raw Data'!$B$4:$B$185,0),MATCH('Data above threshold'!BG$4,'Raw Data'!$3:$3,0)-1)),"", IFERROR($J65*OFFSET('Raw Data'!$A$3,MATCH('Data above threshold'!$A65,'Raw Data'!$B$4:$B$185,0),MATCH('Data above threshold'!BG$4,'Raw Data'!$3:$3,0)-1),"NA"))</f>
        <v>5</v>
      </c>
      <c r="BF65" s="103" t="n">
        <f aca="true">IF(ISBLANK(OFFSET('Raw Data'!$A$3,MATCH('Data above threshold'!$A65,'Raw Data'!$B$4:$B$185,0),MATCH('Data above threshold'!BH$4,'Raw Data'!$3:$3,0)-1)),"", IFERROR($J65*OFFSET('Raw Data'!$A$3,MATCH('Data above threshold'!$A65,'Raw Data'!$B$4:$B$185,0),MATCH('Data above threshold'!BH$4,'Raw Data'!$3:$3,0)-1),"NA"))</f>
        <v>5</v>
      </c>
      <c r="BG65" s="103" t="str">
        <f aca="true">IF(ISBLANK(OFFSET('Raw Data'!$A$3,MATCH('Data above threshold'!$A65,'Raw Data'!$B$4:$B$185,0),MATCH('Data above threshold'!BI$4,'Raw Data'!$3:$3,0)-1)),"", IFERROR($J65*OFFSET('Raw Data'!$A$3,MATCH('Data above threshold'!$A65,'Raw Data'!$B$4:$B$185,0),MATCH('Data above threshold'!BI$4,'Raw Data'!$3:$3,0)-1),"NA"))</f>
        <v/>
      </c>
      <c r="BH65" s="103" t="n">
        <f aca="true">IF(ISBLANK(OFFSET('Raw Data'!$A$3,MATCH('Data above threshold'!$A65,'Raw Data'!$B$4:$B$185,0),MATCH('Data above threshold'!BJ$4,'Raw Data'!$3:$3,0)-1)),"", IFERROR($J65*OFFSET('Raw Data'!$A$3,MATCH('Data above threshold'!$A65,'Raw Data'!$B$4:$B$185,0),MATCH('Data above threshold'!BJ$4,'Raw Data'!$3:$3,0)-1),"NA"))</f>
        <v>6</v>
      </c>
      <c r="BI65" s="103" t="n">
        <f aca="true">IF(ISBLANK(OFFSET('Raw Data'!$A$3,MATCH('Data above threshold'!$A65,'Raw Data'!$B$4:$B$185,0),MATCH('Data above threshold'!BK$4,'Raw Data'!$3:$3,0)-1)),"", IFERROR($J65*OFFSET('Raw Data'!$A$3,MATCH('Data above threshold'!$A65,'Raw Data'!$B$4:$B$185,0),MATCH('Data above threshold'!BK$4,'Raw Data'!$3:$3,0)-1),"NA"))</f>
        <v>5</v>
      </c>
      <c r="BJ65" s="103" t="n">
        <f aca="true">IF(ISBLANK(OFFSET('Raw Data'!$A$3,MATCH('Data above threshold'!$A65,'Raw Data'!$B$4:$B$185,0),MATCH('Data above threshold'!BL$4,'Raw Data'!$3:$3,0)-1)),"", IFERROR($J65*OFFSET('Raw Data'!$A$3,MATCH('Data above threshold'!$A65,'Raw Data'!$B$4:$B$185,0),MATCH('Data above threshold'!BL$4,'Raw Data'!$3:$3,0)-1),"NA"))</f>
        <v>1</v>
      </c>
      <c r="BK65" s="103" t="n">
        <f aca="true">IF(ISBLANK(OFFSET('Raw Data'!$A$3,MATCH('Data above threshold'!$A65,'Raw Data'!$B$4:$B$185,0),MATCH('Data above threshold'!BM$4,'Raw Data'!$3:$3,0)-1)),"", IFERROR($J65*OFFSET('Raw Data'!$A$3,MATCH('Data above threshold'!$A65,'Raw Data'!$B$4:$B$185,0),MATCH('Data above threshold'!BM$4,'Raw Data'!$3:$3,0)-1),"NA"))</f>
        <v>3</v>
      </c>
      <c r="BL65" s="103" t="n">
        <f aca="true">IF(ISBLANK(OFFSET('Raw Data'!$A$3,MATCH('Data above threshold'!$A65,'Raw Data'!$B$4:$B$185,0),MATCH('Data above threshold'!BN$4,'Raw Data'!$3:$3,0)-1)),"", IFERROR($J65*OFFSET('Raw Data'!$A$3,MATCH('Data above threshold'!$A65,'Raw Data'!$B$4:$B$185,0),MATCH('Data above threshold'!BN$4,'Raw Data'!$3:$3,0)-1),"NA"))</f>
        <v>5.5</v>
      </c>
      <c r="BM65" s="103" t="n">
        <f aca="true">IF(ISBLANK(OFFSET('Raw Data'!$A$3,MATCH('Data above threshold'!$A65,'Raw Data'!$B$4:$B$185,0),MATCH('Data above threshold'!BO$4,'Raw Data'!$3:$3,0)-1)),"", IFERROR($J65*OFFSET('Raw Data'!$A$3,MATCH('Data above threshold'!$A65,'Raw Data'!$B$4:$B$185,0),MATCH('Data above threshold'!BO$4,'Raw Data'!$3:$3,0)-1),"NA"))</f>
        <v>5</v>
      </c>
      <c r="BN65" s="103" t="n">
        <f aca="true">IF(ISBLANK(OFFSET('Raw Data'!$A$3,MATCH('Data above threshold'!$A65,'Raw Data'!$B$4:$B$185,0),MATCH('Data above threshold'!BP$4,'Raw Data'!$3:$3,0)-1)),"", IFERROR($J65*OFFSET('Raw Data'!$A$3,MATCH('Data above threshold'!$A65,'Raw Data'!$B$4:$B$185,0),MATCH('Data above threshold'!BP$4,'Raw Data'!$3:$3,0)-1),"NA"))</f>
        <v>5</v>
      </c>
      <c r="BO65" s="103" t="n">
        <f aca="true">IF(ISBLANK(OFFSET('Raw Data'!$A$3,MATCH('Data above threshold'!$A65,'Raw Data'!$B$4:$B$185,0),MATCH('Data above threshold'!BQ$4,'Raw Data'!$3:$3,0)-1)),"", IFERROR($J65*OFFSET('Raw Data'!$A$3,MATCH('Data above threshold'!$A65,'Raw Data'!$B$4:$B$185,0),MATCH('Data above threshold'!BQ$4,'Raw Data'!$3:$3,0)-1),"NA"))</f>
        <v>3</v>
      </c>
      <c r="BP65" s="103" t="n">
        <f aca="true">IF(ISBLANK(OFFSET('Raw Data'!$A$3,MATCH('Data above threshold'!$A65,'Raw Data'!$B$4:$B$185,0),MATCH('Data above threshold'!BR$4,'Raw Data'!$3:$3,0)-1)),"", IFERROR($J65*OFFSET('Raw Data'!$A$3,MATCH('Data above threshold'!$A65,'Raw Data'!$B$4:$B$185,0),MATCH('Data above threshold'!BR$4,'Raw Data'!$3:$3,0)-1),"NA"))</f>
        <v>4</v>
      </c>
      <c r="BQ65" s="103" t="n">
        <f aca="true">IF(ISBLANK(OFFSET('Raw Data'!$A$3,MATCH('Data above threshold'!$A65,'Raw Data'!$B$4:$B$185,0),MATCH('Data above threshold'!BS$4,'Raw Data'!$3:$3,0)-1)),"", IFERROR($J65*OFFSET('Raw Data'!$A$3,MATCH('Data above threshold'!$A65,'Raw Data'!$B$4:$B$185,0),MATCH('Data above threshold'!BS$4,'Raw Data'!$3:$3,0)-1),"NA"))</f>
        <v>2</v>
      </c>
      <c r="BR65" s="103" t="n">
        <f aca="true">IF(ISBLANK(OFFSET('Raw Data'!$A$3,MATCH('Data above threshold'!$A65,'Raw Data'!$B$4:$B$185,0),MATCH('Data above threshold'!BT$4,'Raw Data'!$3:$3,0)-1)),"", IFERROR($J65*OFFSET('Raw Data'!$A$3,MATCH('Data above threshold'!$A65,'Raw Data'!$B$4:$B$185,0),MATCH('Data above threshold'!BT$4,'Raw Data'!$3:$3,0)-1),"NA"))</f>
        <v>3</v>
      </c>
      <c r="BS65" s="103" t="n">
        <f aca="true">IF(ISBLANK(OFFSET('Raw Data'!$A$3,MATCH('Data above threshold'!$A65,'Raw Data'!$B$4:$B$185,0),MATCH('Data above threshold'!BU$4,'Raw Data'!$3:$3,0)-1)),"", IFERROR($J65*OFFSET('Raw Data'!$A$3,MATCH('Data above threshold'!$A65,'Raw Data'!$B$4:$B$185,0),MATCH('Data above threshold'!BU$4,'Raw Data'!$3:$3,0)-1),"NA"))</f>
        <v>3.67</v>
      </c>
      <c r="BT65" s="103" t="n">
        <f aca="true">IF(ISBLANK(OFFSET('Raw Data'!$A$3,MATCH('Data above threshold'!$A65,'Raw Data'!$B$4:$B$185,0),MATCH('Data above threshold'!BV$4,'Raw Data'!$3:$3,0)-1)),"", IFERROR($J65*OFFSET('Raw Data'!$A$3,MATCH('Data above threshold'!$A65,'Raw Data'!$B$4:$B$185,0),MATCH('Data above threshold'!BV$4,'Raw Data'!$3:$3,0)-1),"NA"))</f>
        <v>1</v>
      </c>
      <c r="BU65" s="103" t="n">
        <f aca="true">IF(ISBLANK(OFFSET('Raw Data'!$A$3,MATCH('Data above threshold'!$A65,'Raw Data'!$B$4:$B$185,0),MATCH('Data above threshold'!BW$4,'Raw Data'!$3:$3,0)-1)),"", IFERROR($J65*OFFSET('Raw Data'!$A$3,MATCH('Data above threshold'!$A65,'Raw Data'!$B$4:$B$185,0),MATCH('Data above threshold'!BW$4,'Raw Data'!$3:$3,0)-1),"NA"))</f>
        <v>6</v>
      </c>
      <c r="BV65" s="103" t="n">
        <f aca="true">IF(ISBLANK(OFFSET('Raw Data'!$A$3,MATCH('Data above threshold'!$A65,'Raw Data'!$B$4:$B$185,0),MATCH('Data above threshold'!BX$4,'Raw Data'!$3:$3,0)-1)),"", IFERROR($J65*OFFSET('Raw Data'!$A$3,MATCH('Data above threshold'!$A65,'Raw Data'!$B$4:$B$185,0),MATCH('Data above threshold'!BX$4,'Raw Data'!$3:$3,0)-1),"NA"))</f>
        <v>5</v>
      </c>
      <c r="BW65" s="103" t="n">
        <f aca="true">IF(ISBLANK(OFFSET('Raw Data'!$A$3,MATCH('Data above threshold'!$A65,'Raw Data'!$B$4:$B$185,0),MATCH('Data above threshold'!BY$4,'Raw Data'!$3:$3,0)-1)),"", IFERROR($J65*OFFSET('Raw Data'!$A$3,MATCH('Data above threshold'!$A65,'Raw Data'!$B$4:$B$185,0),MATCH('Data above threshold'!BY$4,'Raw Data'!$3:$3,0)-1),"NA"))</f>
        <v>2</v>
      </c>
      <c r="BX65" s="103" t="n">
        <f aca="true">IF(ISBLANK(OFFSET('Raw Data'!$A$3,MATCH('Data above threshold'!$A65,'Raw Data'!$B$4:$B$185,0),MATCH('Data above threshold'!BZ$4,'Raw Data'!$3:$3,0)-1)),"", IFERROR($J65*OFFSET('Raw Data'!$A$3,MATCH('Data above threshold'!$A65,'Raw Data'!$B$4:$B$185,0),MATCH('Data above threshold'!BZ$4,'Raw Data'!$3:$3,0)-1),"NA"))</f>
        <v>3.5</v>
      </c>
      <c r="BY65" s="103" t="n">
        <f aca="true">IF(ISBLANK(OFFSET('Raw Data'!$A$3,MATCH('Data above threshold'!$A65,'Raw Data'!$B$4:$B$185,0),MATCH('Data above threshold'!CA$4,'Raw Data'!$3:$3,0)-1)),"", IFERROR($J65*OFFSET('Raw Data'!$A$3,MATCH('Data above threshold'!$A65,'Raw Data'!$B$4:$B$185,0),MATCH('Data above threshold'!CA$4,'Raw Data'!$3:$3,0)-1),"NA"))</f>
        <v>5</v>
      </c>
      <c r="BZ65" s="103" t="n">
        <f aca="true">IF(ISBLANK(OFFSET('Raw Data'!$A$3,MATCH('Data above threshold'!$A65,'Raw Data'!$B$4:$B$185,0),MATCH('Data above threshold'!CB$4,'Raw Data'!$3:$3,0)-1)),"", IFERROR($J65*OFFSET('Raw Data'!$A$3,MATCH('Data above threshold'!$A65,'Raw Data'!$B$4:$B$185,0),MATCH('Data above threshold'!CB$4,'Raw Data'!$3:$3,0)-1),"NA"))</f>
        <v>1</v>
      </c>
      <c r="CA65" s="103" t="str">
        <f aca="true">IF(ISBLANK(OFFSET('Raw Data'!$A$3,MATCH('Data above threshold'!$A65,'Raw Data'!$B$4:$B$185,0),MATCH('Data above threshold'!CC$4,'Raw Data'!$3:$3,0)-1)),"", IFERROR($J65*OFFSET('Raw Data'!$A$3,MATCH('Data above threshold'!$A65,'Raw Data'!$B$4:$B$185,0),MATCH('Data above threshold'!CC$4,'Raw Data'!$3:$3,0)-1),"NA"))</f>
        <v/>
      </c>
      <c r="CB65" s="103" t="n">
        <f aca="true">IF(ISBLANK(OFFSET('Raw Data'!$A$3,MATCH('Data above threshold'!$A65,'Raw Data'!$B$4:$B$185,0),MATCH('Data above threshold'!CD$4,'Raw Data'!$3:$3,0)-1)),"", IFERROR($J65*OFFSET('Raw Data'!$A$3,MATCH('Data above threshold'!$A65,'Raw Data'!$B$4:$B$185,0),MATCH('Data above threshold'!CD$4,'Raw Data'!$3:$3,0)-1),"NA"))</f>
        <v>5</v>
      </c>
      <c r="CC65" s="103" t="n">
        <f aca="true">IF(ISBLANK(OFFSET('Raw Data'!$A$3,MATCH('Data above threshold'!$A65,'Raw Data'!$B$4:$B$185,0),MATCH('Data above threshold'!CE$4,'Raw Data'!$3:$3,0)-1)),"", IFERROR($J65*OFFSET('Raw Data'!$A$3,MATCH('Data above threshold'!$A65,'Raw Data'!$B$4:$B$185,0),MATCH('Data above threshold'!CE$4,'Raw Data'!$3:$3,0)-1),"NA"))</f>
        <v>1.5</v>
      </c>
      <c r="CD65" s="103" t="n">
        <f aca="true">IF(ISBLANK(OFFSET('Raw Data'!$A$3,MATCH('Data above threshold'!$A65,'Raw Data'!$B$4:$B$185,0),MATCH('Data above threshold'!CF$4,'Raw Data'!$3:$3,0)-1)),"", IFERROR($J65*OFFSET('Raw Data'!$A$3,MATCH('Data above threshold'!$A65,'Raw Data'!$B$4:$B$185,0),MATCH('Data above threshold'!CF$4,'Raw Data'!$3:$3,0)-1),"NA"))</f>
        <v>5</v>
      </c>
      <c r="CE65" s="103" t="n">
        <f aca="true">IF(ISBLANK(OFFSET('Raw Data'!$A$3,MATCH('Data above threshold'!$A65,'Raw Data'!$B$4:$B$185,0),MATCH('Data above threshold'!CG$4,'Raw Data'!$3:$3,0)-1)),"", IFERROR($J65*OFFSET('Raw Data'!$A$3,MATCH('Data above threshold'!$A65,'Raw Data'!$B$4:$B$185,0),MATCH('Data above threshold'!CG$4,'Raw Data'!$3:$3,0)-1),"NA"))</f>
        <v>2</v>
      </c>
      <c r="CF65" s="103" t="n">
        <f aca="true">IF(ISBLANK(OFFSET('Raw Data'!$A$3,MATCH('Data above threshold'!$A65,'Raw Data'!$B$4:$B$185,0),MATCH('Data above threshold'!CH$4,'Raw Data'!$3:$3,0)-1)),"", IFERROR($J65*OFFSET('Raw Data'!$A$3,MATCH('Data above threshold'!$A65,'Raw Data'!$B$4:$B$185,0),MATCH('Data above threshold'!CH$4,'Raw Data'!$3:$3,0)-1),"NA"))</f>
        <v>5</v>
      </c>
      <c r="CG65" s="103" t="n">
        <f aca="true">IF(ISBLANK(OFFSET('Raw Data'!$A$3,MATCH('Data above threshold'!$A65,'Raw Data'!$B$4:$B$185,0),MATCH('Data above threshold'!CI$4,'Raw Data'!$3:$3,0)-1)),"", IFERROR($J65*OFFSET('Raw Data'!$A$3,MATCH('Data above threshold'!$A65,'Raw Data'!$B$4:$B$185,0),MATCH('Data above threshold'!CI$4,'Raw Data'!$3:$3,0)-1),"NA"))</f>
        <v>2</v>
      </c>
      <c r="CH65" s="103" t="n">
        <f aca="true">IF(ISBLANK(OFFSET('Raw Data'!$A$3,MATCH('Data above threshold'!$A65,'Raw Data'!$B$4:$B$185,0),MATCH('Data above threshold'!CJ$4,'Raw Data'!$3:$3,0)-1)),"", IFERROR($J65*OFFSET('Raw Data'!$A$3,MATCH('Data above threshold'!$A65,'Raw Data'!$B$4:$B$185,0),MATCH('Data above threshold'!CJ$4,'Raw Data'!$3:$3,0)-1),"NA"))</f>
        <v>3</v>
      </c>
      <c r="CI65" s="103" t="n">
        <f aca="true">IF(ISBLANK(OFFSET('Raw Data'!$A$3,MATCH('Data above threshold'!$A65,'Raw Data'!$B$4:$B$185,0),MATCH('Data above threshold'!CK$4,'Raw Data'!$3:$3,0)-1)),"", IFERROR($J65*OFFSET('Raw Data'!$A$3,MATCH('Data above threshold'!$A65,'Raw Data'!$B$4:$B$185,0),MATCH('Data above threshold'!CK$4,'Raw Data'!$3:$3,0)-1),"NA"))</f>
        <v>5</v>
      </c>
      <c r="CJ65" s="103" t="n">
        <f aca="true">IF(ISBLANK(OFFSET('Raw Data'!$A$3,MATCH('Data above threshold'!$A65,'Raw Data'!$B$4:$B$185,0),MATCH('Data above threshold'!CL$4,'Raw Data'!$3:$3,0)-1)),"", IFERROR($J65*OFFSET('Raw Data'!$A$3,MATCH('Data above threshold'!$A65,'Raw Data'!$B$4:$B$185,0),MATCH('Data above threshold'!CL$4,'Raw Data'!$3:$3,0)-1),"NA"))</f>
        <v>5</v>
      </c>
      <c r="CK65" s="103" t="n">
        <f aca="true">IF(ISBLANK(OFFSET('Raw Data'!$A$3,MATCH('Data above threshold'!$A65,'Raw Data'!$B$4:$B$185,0),MATCH('Data above threshold'!CM$4,'Raw Data'!$3:$3,0)-1)),"", IFERROR($J65*OFFSET('Raw Data'!$A$3,MATCH('Data above threshold'!$A65,'Raw Data'!$B$4:$B$185,0),MATCH('Data above threshold'!CM$4,'Raw Data'!$3:$3,0)-1),"NA"))</f>
        <v>5</v>
      </c>
      <c r="CL65" s="103" t="n">
        <f aca="true">IF(ISBLANK(OFFSET('Raw Data'!$A$3,MATCH('Data above threshold'!$A65,'Raw Data'!$B$4:$B$185,0),MATCH('Data above threshold'!CN$4,'Raw Data'!$3:$3,0)-1)),"", IFERROR($J65*OFFSET('Raw Data'!$A$3,MATCH('Data above threshold'!$A65,'Raw Data'!$B$4:$B$185,0),MATCH('Data above threshold'!CN$4,'Raw Data'!$3:$3,0)-1),"NA"))</f>
        <v>3</v>
      </c>
      <c r="CM65" s="103" t="n">
        <f aca="true">IF(ISBLANK(OFFSET('Raw Data'!$A$3,MATCH('Data above threshold'!$A65,'Raw Data'!$B$4:$B$185,0),MATCH('Data above threshold'!CO$4,'Raw Data'!$3:$3,0)-1)),"", IFERROR($J65*OFFSET('Raw Data'!$A$3,MATCH('Data above threshold'!$A65,'Raw Data'!$B$4:$B$185,0),MATCH('Data above threshold'!CO$4,'Raw Data'!$3:$3,0)-1),"NA"))</f>
        <v>6</v>
      </c>
      <c r="CN65" s="103" t="n">
        <f aca="true">IF(ISBLANK(OFFSET('Raw Data'!$A$3,MATCH('Data above threshold'!$A65,'Raw Data'!$B$4:$B$185,0),MATCH('Data above threshold'!CP$4,'Raw Data'!$3:$3,0)-1)),"", IFERROR($J65*OFFSET('Raw Data'!$A$3,MATCH('Data above threshold'!$A65,'Raw Data'!$B$4:$B$185,0),MATCH('Data above threshold'!CP$4,'Raw Data'!$3:$3,0)-1),"NA"))</f>
        <v>2</v>
      </c>
      <c r="CO65" s="103" t="str">
        <f aca="true">IF(ISBLANK(OFFSET('Raw Data'!$A$3,MATCH('Data above threshold'!$A65,'Raw Data'!$B$4:$B$185,0),MATCH('Data above threshold'!CQ$4,'Raw Data'!$3:$3,0)-1)),"", IFERROR($J65*OFFSET('Raw Data'!$A$3,MATCH('Data above threshold'!$A65,'Raw Data'!$B$4:$B$185,0),MATCH('Data above threshold'!CQ$4,'Raw Data'!$3:$3,0)-1),"NA"))</f>
        <v/>
      </c>
      <c r="CP65" s="103" t="n">
        <f aca="true">IF(ISBLANK(OFFSET('Raw Data'!$A$3,MATCH('Data above threshold'!$A65,'Raw Data'!$B$4:$B$185,0),MATCH('Data above threshold'!CR$4,'Raw Data'!$3:$3,0)-1)),"", IFERROR($J65*OFFSET('Raw Data'!$A$3,MATCH('Data above threshold'!$A65,'Raw Data'!$B$4:$B$185,0),MATCH('Data above threshold'!CR$4,'Raw Data'!$3:$3,0)-1),"NA"))</f>
        <v>5</v>
      </c>
    </row>
    <row r="66" s="103" customFormat="true" ht="15.5" hidden="false" customHeight="false" outlineLevel="0" collapsed="false">
      <c r="A66" s="107" t="n">
        <v>2320</v>
      </c>
      <c r="B66" s="107" t="n">
        <v>3</v>
      </c>
      <c r="C66" s="103" t="str">
        <f aca="true">IF(ISBLANK(OFFSET('Raw Data'!$A$3,MATCH($A66,'Raw Data'!$B$4:$B$185,0),MATCH(C$4,'Raw Data'!$3:$3,0)-1)),"",OFFSET('Raw Data'!$A$3,MATCH($A66,'Raw Data'!$B$4:$B$185,0),MATCH(C$4,'Raw Data'!$3:$3,0)-1))</f>
        <v>Cost and time of redress in courts</v>
      </c>
      <c r="D66" s="103" t="str">
        <f aca="true">IF(ISBLANK(OFFSET('Raw Data'!$A$3,MATCH($A66,'Raw Data'!$B$4:$B$185,0),MATCH(D$4,'Raw Data'!$3:$3,0)-1)),"",OFFSET('Raw Data'!$A$3,MATCH($A66,'Raw Data'!$B$4:$B$185,0),MATCH(D$4,'Raw Data'!$3:$3,0)-1))</f>
        <v/>
      </c>
      <c r="E66" s="103" t="str">
        <f aca="true">IF(ISBLANK(OFFSET('Raw Data'!$A$3,MATCH($A66,'Raw Data'!$B$4:$B$185,0),MATCH(E$4,'Raw Data'!$3:$3,0)-1)),"",OFFSET('Raw Data'!$A$3,MATCH($A66,'Raw Data'!$B$4:$B$185,0),MATCH(E$4,'Raw Data'!$3:$3,0)-1))</f>
        <v/>
      </c>
      <c r="F66" s="103" t="str">
        <f aca="true">IF(ISBLANK(OFFSET('Raw Data'!$A$3,MATCH($A66,'Raw Data'!$B$4:$B$185,0),MATCH(F$4,'Raw Data'!$3:$3,0)-1)),"",OFFSET('Raw Data'!$A$3,MATCH($A66,'Raw Data'!$B$4:$B$185,0),MATCH(F$4,'Raw Data'!$3:$3,0)-1))</f>
        <v/>
      </c>
      <c r="H66" s="103" t="str">
        <f aca="true">IF(ISBLANK(OFFSET('Raw Data'!$A$3,MATCH($A66,'Raw Data'!$B$4:$B$185,0),MATCH(H$4,'Raw Data'!$3:$3,0)-1)),"",OFFSET('Raw Data'!$A$3,MATCH($A66,'Raw Data'!$B$4:$B$185,0),MATCH(H$4,'Raw Data'!$3:$3,0)-1))</f>
        <v/>
      </c>
      <c r="I66" s="103" t="str">
        <f aca="true">IF(ISBLANK(OFFSET('Raw Data'!$A$3,MATCH($A66,'Raw Data'!$B$4:$B$185,0),MATCH(I$4,'Raw Data'!$3:$3,0)-1)),"",OFFSET('Raw Data'!$A$3,MATCH($A66,'Raw Data'!$B$4:$B$185,0),MATCH(I$4,'Raw Data'!$3:$3,0)-1))</f>
        <v/>
      </c>
      <c r="J66" s="103" t="str">
        <f aca="false">IF(I66="","",IF(I66="Minus",-1,1))</f>
        <v/>
      </c>
      <c r="K66" s="105" t="str">
        <f aca="false" t="array" ref="K66:K66">IFERROR(SKEW(IF(ISNUMBER(O66:CP66),O66:CP66,"")),"")</f>
        <v/>
      </c>
      <c r="L66" s="103" t="n">
        <f aca="true">IF(ISBLANK(OFFSET('Data above threshold'!$A$4,MATCH('Data above threshold'!$A66,'Data above threshold'!$A$5:$A$185,0),MATCH('Data above threshold'!N$4,'Data above threshold'!$4:$4,0)-1)),1,OFFSET('Data above threshold'!$A$4,MATCH('Data above threshold'!$A66,'Data above threshold'!$A$5:$A$185,0),MATCH('Data above threshold'!N$4,'Data above threshold'!$4:$4,0)-1))</f>
        <v>1</v>
      </c>
      <c r="M66" s="103" t="str">
        <f aca="true">IF(ISBLANK(OFFSET('Data above threshold'!$A$4,MATCH('Data above threshold'!$A66,'Data above threshold'!$A$5:$A$185,0),MATCH('Data above threshold'!O$4,'Data above threshold'!$4:$4,0)-1)),"",OFFSET('Data above threshold'!$A$4,MATCH('Data above threshold'!$A66,'Data above threshold'!$A$5:$A$185,0),MATCH('Data above threshold'!O$4,'Data above threshold'!$4:$4,0)-1))</f>
        <v/>
      </c>
      <c r="N66" s="106" t="str">
        <f aca="false" t="array" ref="N66:N66">IF(B66&lt;4,"",1-IFERROR(SUM(ISNUMBER(O66:CP66)*(1-$O$3:$CP$3))/COUNTIF($O$3:$CP$3,0),0))</f>
        <v/>
      </c>
      <c r="O66" s="103" t="str">
        <f aca="true">IF(ISBLANK(OFFSET('Raw Data'!$A$3,MATCH('Data above threshold'!$A66,'Raw Data'!$B$4:$B$185,0),MATCH('Data above threshold'!Q$4,'Raw Data'!$3:$3,0)-1)),"", IFERROR($J66*OFFSET('Raw Data'!$A$3,MATCH('Data above threshold'!$A66,'Raw Data'!$B$4:$B$185,0),MATCH('Data above threshold'!Q$4,'Raw Data'!$3:$3,0)-1),"NA"))</f>
        <v/>
      </c>
      <c r="P66" s="103" t="str">
        <f aca="true">IF(ISBLANK(OFFSET('Raw Data'!$A$3,MATCH('Data above threshold'!$A66,'Raw Data'!$B$4:$B$185,0),MATCH('Data above threshold'!R$4,'Raw Data'!$3:$3,0)-1)),"", IFERROR($J66*OFFSET('Raw Data'!$A$3,MATCH('Data above threshold'!$A66,'Raw Data'!$B$4:$B$185,0),MATCH('Data above threshold'!R$4,'Raw Data'!$3:$3,0)-1),"NA"))</f>
        <v/>
      </c>
      <c r="Q66" s="103" t="str">
        <f aca="true">IF(ISBLANK(OFFSET('Raw Data'!$A$3,MATCH('Data above threshold'!$A66,'Raw Data'!$B$4:$B$185,0),MATCH('Data above threshold'!S$4,'Raw Data'!$3:$3,0)-1)),"", IFERROR($J66*OFFSET('Raw Data'!$A$3,MATCH('Data above threshold'!$A66,'Raw Data'!$B$4:$B$185,0),MATCH('Data above threshold'!S$4,'Raw Data'!$3:$3,0)-1),"NA"))</f>
        <v/>
      </c>
      <c r="R66" s="103" t="str">
        <f aca="true">IF(ISBLANK(OFFSET('Raw Data'!$A$3,MATCH('Data above threshold'!$A66,'Raw Data'!$B$4:$B$185,0),MATCH('Data above threshold'!T$4,'Raw Data'!$3:$3,0)-1)),"", IFERROR($J66*OFFSET('Raw Data'!$A$3,MATCH('Data above threshold'!$A66,'Raw Data'!$B$4:$B$185,0),MATCH('Data above threshold'!T$4,'Raw Data'!$3:$3,0)-1),"NA"))</f>
        <v/>
      </c>
      <c r="S66" s="103" t="str">
        <f aca="true">IF(ISBLANK(OFFSET('Raw Data'!$A$3,MATCH('Data above threshold'!$A66,'Raw Data'!$B$4:$B$185,0),MATCH('Data above threshold'!U$4,'Raw Data'!$3:$3,0)-1)),"", IFERROR($J66*OFFSET('Raw Data'!$A$3,MATCH('Data above threshold'!$A66,'Raw Data'!$B$4:$B$185,0),MATCH('Data above threshold'!U$4,'Raw Data'!$3:$3,0)-1),"NA"))</f>
        <v/>
      </c>
      <c r="T66" s="103" t="str">
        <f aca="true">IF(ISBLANK(OFFSET('Raw Data'!$A$3,MATCH('Data above threshold'!$A66,'Raw Data'!$B$4:$B$185,0),MATCH('Data above threshold'!V$4,'Raw Data'!$3:$3,0)-1)),"", IFERROR($J66*OFFSET('Raw Data'!$A$3,MATCH('Data above threshold'!$A66,'Raw Data'!$B$4:$B$185,0),MATCH('Data above threshold'!V$4,'Raw Data'!$3:$3,0)-1),"NA"))</f>
        <v/>
      </c>
      <c r="U66" s="103" t="str">
        <f aca="true">IF(ISBLANK(OFFSET('Raw Data'!$A$3,MATCH('Data above threshold'!$A66,'Raw Data'!$B$4:$B$185,0),MATCH('Data above threshold'!W$4,'Raw Data'!$3:$3,0)-1)),"", IFERROR($J66*OFFSET('Raw Data'!$A$3,MATCH('Data above threshold'!$A66,'Raw Data'!$B$4:$B$185,0),MATCH('Data above threshold'!W$4,'Raw Data'!$3:$3,0)-1),"NA"))</f>
        <v/>
      </c>
      <c r="V66" s="103" t="str">
        <f aca="true">IF(ISBLANK(OFFSET('Raw Data'!$A$3,MATCH('Data above threshold'!$A66,'Raw Data'!$B$4:$B$185,0),MATCH('Data above threshold'!X$4,'Raw Data'!$3:$3,0)-1)),"", IFERROR($J66*OFFSET('Raw Data'!$A$3,MATCH('Data above threshold'!$A66,'Raw Data'!$B$4:$B$185,0),MATCH('Data above threshold'!X$4,'Raw Data'!$3:$3,0)-1),"NA"))</f>
        <v/>
      </c>
      <c r="W66" s="103" t="str">
        <f aca="true">IF(ISBLANK(OFFSET('Raw Data'!$A$3,MATCH('Data above threshold'!$A66,'Raw Data'!$B$4:$B$185,0),MATCH('Data above threshold'!Y$4,'Raw Data'!$3:$3,0)-1)),"", IFERROR($J66*OFFSET('Raw Data'!$A$3,MATCH('Data above threshold'!$A66,'Raw Data'!$B$4:$B$185,0),MATCH('Data above threshold'!Y$4,'Raw Data'!$3:$3,0)-1),"NA"))</f>
        <v/>
      </c>
      <c r="X66" s="103" t="str">
        <f aca="true">IF(ISBLANK(OFFSET('Raw Data'!$A$3,MATCH('Data above threshold'!$A66,'Raw Data'!$B$4:$B$185,0),MATCH('Data above threshold'!Z$4,'Raw Data'!$3:$3,0)-1)),"", IFERROR($J66*OFFSET('Raw Data'!$A$3,MATCH('Data above threshold'!$A66,'Raw Data'!$B$4:$B$185,0),MATCH('Data above threshold'!Z$4,'Raw Data'!$3:$3,0)-1),"NA"))</f>
        <v/>
      </c>
      <c r="Y66" s="103" t="str">
        <f aca="true">IF(ISBLANK(OFFSET('Raw Data'!$A$3,MATCH('Data above threshold'!$A66,'Raw Data'!$B$4:$B$185,0),MATCH('Data above threshold'!AA$4,'Raw Data'!$3:$3,0)-1)),"", IFERROR($J66*OFFSET('Raw Data'!$A$3,MATCH('Data above threshold'!$A66,'Raw Data'!$B$4:$B$185,0),MATCH('Data above threshold'!AA$4,'Raw Data'!$3:$3,0)-1),"NA"))</f>
        <v/>
      </c>
      <c r="Z66" s="103" t="str">
        <f aca="true">IF(ISBLANK(OFFSET('Raw Data'!$A$3,MATCH('Data above threshold'!$A66,'Raw Data'!$B$4:$B$185,0),MATCH('Data above threshold'!AB$4,'Raw Data'!$3:$3,0)-1)),"", IFERROR($J66*OFFSET('Raw Data'!$A$3,MATCH('Data above threshold'!$A66,'Raw Data'!$B$4:$B$185,0),MATCH('Data above threshold'!AB$4,'Raw Data'!$3:$3,0)-1),"NA"))</f>
        <v/>
      </c>
      <c r="AA66" s="103" t="str">
        <f aca="true">IF(ISBLANK(OFFSET('Raw Data'!$A$3,MATCH('Data above threshold'!$A66,'Raw Data'!$B$4:$B$185,0),MATCH('Data above threshold'!AC$4,'Raw Data'!$3:$3,0)-1)),"", IFERROR($J66*OFFSET('Raw Data'!$A$3,MATCH('Data above threshold'!$A66,'Raw Data'!$B$4:$B$185,0),MATCH('Data above threshold'!AC$4,'Raw Data'!$3:$3,0)-1),"NA"))</f>
        <v/>
      </c>
      <c r="AB66" s="103" t="str">
        <f aca="true">IF(ISBLANK(OFFSET('Raw Data'!$A$3,MATCH('Data above threshold'!$A66,'Raw Data'!$B$4:$B$185,0),MATCH('Data above threshold'!AD$4,'Raw Data'!$3:$3,0)-1)),"", IFERROR($J66*OFFSET('Raw Data'!$A$3,MATCH('Data above threshold'!$A66,'Raw Data'!$B$4:$B$185,0),MATCH('Data above threshold'!AD$4,'Raw Data'!$3:$3,0)-1),"NA"))</f>
        <v/>
      </c>
      <c r="AC66" s="103" t="str">
        <f aca="true">IF(ISBLANK(OFFSET('Raw Data'!$A$3,MATCH('Data above threshold'!$A66,'Raw Data'!$B$4:$B$185,0),MATCH('Data above threshold'!AE$4,'Raw Data'!$3:$3,0)-1)),"", IFERROR($J66*OFFSET('Raw Data'!$A$3,MATCH('Data above threshold'!$A66,'Raw Data'!$B$4:$B$185,0),MATCH('Data above threshold'!AE$4,'Raw Data'!$3:$3,0)-1),"NA"))</f>
        <v/>
      </c>
      <c r="AD66" s="103" t="str">
        <f aca="true">IF(ISBLANK(OFFSET('Raw Data'!$A$3,MATCH('Data above threshold'!$A66,'Raw Data'!$B$4:$B$185,0),MATCH('Data above threshold'!AF$4,'Raw Data'!$3:$3,0)-1)),"", IFERROR($J66*OFFSET('Raw Data'!$A$3,MATCH('Data above threshold'!$A66,'Raw Data'!$B$4:$B$185,0),MATCH('Data above threshold'!AF$4,'Raw Data'!$3:$3,0)-1),"NA"))</f>
        <v/>
      </c>
      <c r="AE66" s="103" t="str">
        <f aca="true">IF(ISBLANK(OFFSET('Raw Data'!$A$3,MATCH('Data above threshold'!$A66,'Raw Data'!$B$4:$B$185,0),MATCH('Data above threshold'!AG$4,'Raw Data'!$3:$3,0)-1)),"", IFERROR($J66*OFFSET('Raw Data'!$A$3,MATCH('Data above threshold'!$A66,'Raw Data'!$B$4:$B$185,0),MATCH('Data above threshold'!AG$4,'Raw Data'!$3:$3,0)-1),"NA"))</f>
        <v/>
      </c>
      <c r="AF66" s="103" t="str">
        <f aca="true">IF(ISBLANK(OFFSET('Raw Data'!$A$3,MATCH('Data above threshold'!$A66,'Raw Data'!$B$4:$B$185,0),MATCH('Data above threshold'!AH$4,'Raw Data'!$3:$3,0)-1)),"", IFERROR($J66*OFFSET('Raw Data'!$A$3,MATCH('Data above threshold'!$A66,'Raw Data'!$B$4:$B$185,0),MATCH('Data above threshold'!AH$4,'Raw Data'!$3:$3,0)-1),"NA"))</f>
        <v/>
      </c>
      <c r="AG66" s="103" t="str">
        <f aca="true">IF(ISBLANK(OFFSET('Raw Data'!$A$3,MATCH('Data above threshold'!$A66,'Raw Data'!$B$4:$B$185,0),MATCH('Data above threshold'!AI$4,'Raw Data'!$3:$3,0)-1)),"", IFERROR($J66*OFFSET('Raw Data'!$A$3,MATCH('Data above threshold'!$A66,'Raw Data'!$B$4:$B$185,0),MATCH('Data above threshold'!AI$4,'Raw Data'!$3:$3,0)-1),"NA"))</f>
        <v/>
      </c>
      <c r="AH66" s="103" t="str">
        <f aca="true">IF(ISBLANK(OFFSET('Raw Data'!$A$3,MATCH('Data above threshold'!$A66,'Raw Data'!$B$4:$B$185,0),MATCH('Data above threshold'!AJ$4,'Raw Data'!$3:$3,0)-1)),"", IFERROR($J66*OFFSET('Raw Data'!$A$3,MATCH('Data above threshold'!$A66,'Raw Data'!$B$4:$B$185,0),MATCH('Data above threshold'!AJ$4,'Raw Data'!$3:$3,0)-1),"NA"))</f>
        <v/>
      </c>
      <c r="AI66" s="103" t="str">
        <f aca="true">IF(ISBLANK(OFFSET('Raw Data'!$A$3,MATCH('Data above threshold'!$A66,'Raw Data'!$B$4:$B$185,0),MATCH('Data above threshold'!AK$4,'Raw Data'!$3:$3,0)-1)),"", IFERROR($J66*OFFSET('Raw Data'!$A$3,MATCH('Data above threshold'!$A66,'Raw Data'!$B$4:$B$185,0),MATCH('Data above threshold'!AK$4,'Raw Data'!$3:$3,0)-1),"NA"))</f>
        <v/>
      </c>
      <c r="AJ66" s="103" t="str">
        <f aca="true">IF(ISBLANK(OFFSET('Raw Data'!$A$3,MATCH('Data above threshold'!$A66,'Raw Data'!$B$4:$B$185,0),MATCH('Data above threshold'!AL$4,'Raw Data'!$3:$3,0)-1)),"", IFERROR($J66*OFFSET('Raw Data'!$A$3,MATCH('Data above threshold'!$A66,'Raw Data'!$B$4:$B$185,0),MATCH('Data above threshold'!AL$4,'Raw Data'!$3:$3,0)-1),"NA"))</f>
        <v/>
      </c>
      <c r="AK66" s="103" t="str">
        <f aca="true">IF(ISBLANK(OFFSET('Raw Data'!$A$3,MATCH('Data above threshold'!$A66,'Raw Data'!$B$4:$B$185,0),MATCH('Data above threshold'!AM$4,'Raw Data'!$3:$3,0)-1)),"", IFERROR($J66*OFFSET('Raw Data'!$A$3,MATCH('Data above threshold'!$A66,'Raw Data'!$B$4:$B$185,0),MATCH('Data above threshold'!AM$4,'Raw Data'!$3:$3,0)-1),"NA"))</f>
        <v/>
      </c>
      <c r="AL66" s="103" t="str">
        <f aca="true">IF(ISBLANK(OFFSET('Raw Data'!$A$3,MATCH('Data above threshold'!$A66,'Raw Data'!$B$4:$B$185,0),MATCH('Data above threshold'!AN$4,'Raw Data'!$3:$3,0)-1)),"", IFERROR($J66*OFFSET('Raw Data'!$A$3,MATCH('Data above threshold'!$A66,'Raw Data'!$B$4:$B$185,0),MATCH('Data above threshold'!AN$4,'Raw Data'!$3:$3,0)-1),"NA"))</f>
        <v/>
      </c>
      <c r="AM66" s="103" t="str">
        <f aca="true">IF(ISBLANK(OFFSET('Raw Data'!$A$3,MATCH('Data above threshold'!$A66,'Raw Data'!$B$4:$B$185,0),MATCH('Data above threshold'!AO$4,'Raw Data'!$3:$3,0)-1)),"", IFERROR($J66*OFFSET('Raw Data'!$A$3,MATCH('Data above threshold'!$A66,'Raw Data'!$B$4:$B$185,0),MATCH('Data above threshold'!AO$4,'Raw Data'!$3:$3,0)-1),"NA"))</f>
        <v/>
      </c>
      <c r="AN66" s="103" t="str">
        <f aca="true">IF(ISBLANK(OFFSET('Raw Data'!$A$3,MATCH('Data above threshold'!$A66,'Raw Data'!$B$4:$B$185,0),MATCH('Data above threshold'!AP$4,'Raw Data'!$3:$3,0)-1)),"", IFERROR($J66*OFFSET('Raw Data'!$A$3,MATCH('Data above threshold'!$A66,'Raw Data'!$B$4:$B$185,0),MATCH('Data above threshold'!AP$4,'Raw Data'!$3:$3,0)-1),"NA"))</f>
        <v/>
      </c>
      <c r="AO66" s="103" t="str">
        <f aca="true">IF(ISBLANK(OFFSET('Raw Data'!$A$3,MATCH('Data above threshold'!$A66,'Raw Data'!$B$4:$B$185,0),MATCH('Data above threshold'!AQ$4,'Raw Data'!$3:$3,0)-1)),"", IFERROR($J66*OFFSET('Raw Data'!$A$3,MATCH('Data above threshold'!$A66,'Raw Data'!$B$4:$B$185,0),MATCH('Data above threshold'!AQ$4,'Raw Data'!$3:$3,0)-1),"NA"))</f>
        <v/>
      </c>
      <c r="AP66" s="103" t="str">
        <f aca="true">IF(ISBLANK(OFFSET('Raw Data'!$A$3,MATCH('Data above threshold'!$A66,'Raw Data'!$B$4:$B$185,0),MATCH('Data above threshold'!AR$4,'Raw Data'!$3:$3,0)-1)),"", IFERROR($J66*OFFSET('Raw Data'!$A$3,MATCH('Data above threshold'!$A66,'Raw Data'!$B$4:$B$185,0),MATCH('Data above threshold'!AR$4,'Raw Data'!$3:$3,0)-1),"NA"))</f>
        <v/>
      </c>
      <c r="AQ66" s="103" t="str">
        <f aca="true">IF(ISBLANK(OFFSET('Raw Data'!$A$3,MATCH('Data above threshold'!$A66,'Raw Data'!$B$4:$B$185,0),MATCH('Data above threshold'!AS$4,'Raw Data'!$3:$3,0)-1)),"", IFERROR($J66*OFFSET('Raw Data'!$A$3,MATCH('Data above threshold'!$A66,'Raw Data'!$B$4:$B$185,0),MATCH('Data above threshold'!AS$4,'Raw Data'!$3:$3,0)-1),"NA"))</f>
        <v/>
      </c>
      <c r="AR66" s="103" t="str">
        <f aca="true">IF(ISBLANK(OFFSET('Raw Data'!$A$3,MATCH('Data above threshold'!$A66,'Raw Data'!$B$4:$B$185,0),MATCH('Data above threshold'!AT$4,'Raw Data'!$3:$3,0)-1)),"", IFERROR($J66*OFFSET('Raw Data'!$A$3,MATCH('Data above threshold'!$A66,'Raw Data'!$B$4:$B$185,0),MATCH('Data above threshold'!AT$4,'Raw Data'!$3:$3,0)-1),"NA"))</f>
        <v/>
      </c>
      <c r="AS66" s="103" t="str">
        <f aca="true">IF(ISBLANK(OFFSET('Raw Data'!$A$3,MATCH('Data above threshold'!$A66,'Raw Data'!$B$4:$B$185,0),MATCH('Data above threshold'!AU$4,'Raw Data'!$3:$3,0)-1)),"", IFERROR($J66*OFFSET('Raw Data'!$A$3,MATCH('Data above threshold'!$A66,'Raw Data'!$B$4:$B$185,0),MATCH('Data above threshold'!AU$4,'Raw Data'!$3:$3,0)-1),"NA"))</f>
        <v/>
      </c>
      <c r="AT66" s="103" t="str">
        <f aca="true">IF(ISBLANK(OFFSET('Raw Data'!$A$3,MATCH('Data above threshold'!$A66,'Raw Data'!$B$4:$B$185,0),MATCH('Data above threshold'!AV$4,'Raw Data'!$3:$3,0)-1)),"", IFERROR($J66*OFFSET('Raw Data'!$A$3,MATCH('Data above threshold'!$A66,'Raw Data'!$B$4:$B$185,0),MATCH('Data above threshold'!AV$4,'Raw Data'!$3:$3,0)-1),"NA"))</f>
        <v/>
      </c>
      <c r="AU66" s="103" t="str">
        <f aca="true">IF(ISBLANK(OFFSET('Raw Data'!$A$3,MATCH('Data above threshold'!$A66,'Raw Data'!$B$4:$B$185,0),MATCH('Data above threshold'!AW$4,'Raw Data'!$3:$3,0)-1)),"", IFERROR($J66*OFFSET('Raw Data'!$A$3,MATCH('Data above threshold'!$A66,'Raw Data'!$B$4:$B$185,0),MATCH('Data above threshold'!AW$4,'Raw Data'!$3:$3,0)-1),"NA"))</f>
        <v/>
      </c>
      <c r="AV66" s="103" t="str">
        <f aca="true">IF(ISBLANK(OFFSET('Raw Data'!$A$3,MATCH('Data above threshold'!$A66,'Raw Data'!$B$4:$B$185,0),MATCH('Data above threshold'!AX$4,'Raw Data'!$3:$3,0)-1)),"", IFERROR($J66*OFFSET('Raw Data'!$A$3,MATCH('Data above threshold'!$A66,'Raw Data'!$B$4:$B$185,0),MATCH('Data above threshold'!AX$4,'Raw Data'!$3:$3,0)-1),"NA"))</f>
        <v/>
      </c>
      <c r="AW66" s="103" t="str">
        <f aca="true">IF(ISBLANK(OFFSET('Raw Data'!$A$3,MATCH('Data above threshold'!$A66,'Raw Data'!$B$4:$B$185,0),MATCH('Data above threshold'!AY$4,'Raw Data'!$3:$3,0)-1)),"", IFERROR($J66*OFFSET('Raw Data'!$A$3,MATCH('Data above threshold'!$A66,'Raw Data'!$B$4:$B$185,0),MATCH('Data above threshold'!AY$4,'Raw Data'!$3:$3,0)-1),"NA"))</f>
        <v/>
      </c>
      <c r="AX66" s="103" t="str">
        <f aca="true">IF(ISBLANK(OFFSET('Raw Data'!$A$3,MATCH('Data above threshold'!$A66,'Raw Data'!$B$4:$B$185,0),MATCH('Data above threshold'!AZ$4,'Raw Data'!$3:$3,0)-1)),"", IFERROR($J66*OFFSET('Raw Data'!$A$3,MATCH('Data above threshold'!$A66,'Raw Data'!$B$4:$B$185,0),MATCH('Data above threshold'!AZ$4,'Raw Data'!$3:$3,0)-1),"NA"))</f>
        <v/>
      </c>
      <c r="AY66" s="103" t="str">
        <f aca="true">IF(ISBLANK(OFFSET('Raw Data'!$A$3,MATCH('Data above threshold'!$A66,'Raw Data'!$B$4:$B$185,0),MATCH('Data above threshold'!BA$4,'Raw Data'!$3:$3,0)-1)),"", IFERROR($J66*OFFSET('Raw Data'!$A$3,MATCH('Data above threshold'!$A66,'Raw Data'!$B$4:$B$185,0),MATCH('Data above threshold'!BA$4,'Raw Data'!$3:$3,0)-1),"NA"))</f>
        <v/>
      </c>
      <c r="AZ66" s="103" t="str">
        <f aca="true">IF(ISBLANK(OFFSET('Raw Data'!$A$3,MATCH('Data above threshold'!$A66,'Raw Data'!$B$4:$B$185,0),MATCH('Data above threshold'!BB$4,'Raw Data'!$3:$3,0)-1)),"", IFERROR($J66*OFFSET('Raw Data'!$A$3,MATCH('Data above threshold'!$A66,'Raw Data'!$B$4:$B$185,0),MATCH('Data above threshold'!BB$4,'Raw Data'!$3:$3,0)-1),"NA"))</f>
        <v/>
      </c>
      <c r="BA66" s="103" t="str">
        <f aca="true">IF(ISBLANK(OFFSET('Raw Data'!$A$3,MATCH('Data above threshold'!$A66,'Raw Data'!$B$4:$B$185,0),MATCH('Data above threshold'!BC$4,'Raw Data'!$3:$3,0)-1)),"", IFERROR($J66*OFFSET('Raw Data'!$A$3,MATCH('Data above threshold'!$A66,'Raw Data'!$B$4:$B$185,0),MATCH('Data above threshold'!BC$4,'Raw Data'!$3:$3,0)-1),"NA"))</f>
        <v/>
      </c>
      <c r="BB66" s="103" t="str">
        <f aca="true">IF(ISBLANK(OFFSET('Raw Data'!$A$3,MATCH('Data above threshold'!$A66,'Raw Data'!$B$4:$B$185,0),MATCH('Data above threshold'!BD$4,'Raw Data'!$3:$3,0)-1)),"", IFERROR($J66*OFFSET('Raw Data'!$A$3,MATCH('Data above threshold'!$A66,'Raw Data'!$B$4:$B$185,0),MATCH('Data above threshold'!BD$4,'Raw Data'!$3:$3,0)-1),"NA"))</f>
        <v/>
      </c>
      <c r="BC66" s="103" t="str">
        <f aca="true">IF(ISBLANK(OFFSET('Raw Data'!$A$3,MATCH('Data above threshold'!$A66,'Raw Data'!$B$4:$B$185,0),MATCH('Data above threshold'!BE$4,'Raw Data'!$3:$3,0)-1)),"", IFERROR($J66*OFFSET('Raw Data'!$A$3,MATCH('Data above threshold'!$A66,'Raw Data'!$B$4:$B$185,0),MATCH('Data above threshold'!BE$4,'Raw Data'!$3:$3,0)-1),"NA"))</f>
        <v/>
      </c>
      <c r="BD66" s="103" t="str">
        <f aca="true">IF(ISBLANK(OFFSET('Raw Data'!$A$3,MATCH('Data above threshold'!$A66,'Raw Data'!$B$4:$B$185,0),MATCH('Data above threshold'!BF$4,'Raw Data'!$3:$3,0)-1)),"", IFERROR($J66*OFFSET('Raw Data'!$A$3,MATCH('Data above threshold'!$A66,'Raw Data'!$B$4:$B$185,0),MATCH('Data above threshold'!BF$4,'Raw Data'!$3:$3,0)-1),"NA"))</f>
        <v/>
      </c>
      <c r="BE66" s="103" t="str">
        <f aca="true">IF(ISBLANK(OFFSET('Raw Data'!$A$3,MATCH('Data above threshold'!$A66,'Raw Data'!$B$4:$B$185,0),MATCH('Data above threshold'!BG$4,'Raw Data'!$3:$3,0)-1)),"", IFERROR($J66*OFFSET('Raw Data'!$A$3,MATCH('Data above threshold'!$A66,'Raw Data'!$B$4:$B$185,0),MATCH('Data above threshold'!BG$4,'Raw Data'!$3:$3,0)-1),"NA"))</f>
        <v/>
      </c>
      <c r="BF66" s="103" t="str">
        <f aca="true">IF(ISBLANK(OFFSET('Raw Data'!$A$3,MATCH('Data above threshold'!$A66,'Raw Data'!$B$4:$B$185,0),MATCH('Data above threshold'!BH$4,'Raw Data'!$3:$3,0)-1)),"", IFERROR($J66*OFFSET('Raw Data'!$A$3,MATCH('Data above threshold'!$A66,'Raw Data'!$B$4:$B$185,0),MATCH('Data above threshold'!BH$4,'Raw Data'!$3:$3,0)-1),"NA"))</f>
        <v/>
      </c>
      <c r="BG66" s="103" t="str">
        <f aca="true">IF(ISBLANK(OFFSET('Raw Data'!$A$3,MATCH('Data above threshold'!$A66,'Raw Data'!$B$4:$B$185,0),MATCH('Data above threshold'!BI$4,'Raw Data'!$3:$3,0)-1)),"", IFERROR($J66*OFFSET('Raw Data'!$A$3,MATCH('Data above threshold'!$A66,'Raw Data'!$B$4:$B$185,0),MATCH('Data above threshold'!BI$4,'Raw Data'!$3:$3,0)-1),"NA"))</f>
        <v/>
      </c>
      <c r="BH66" s="103" t="str">
        <f aca="true">IF(ISBLANK(OFFSET('Raw Data'!$A$3,MATCH('Data above threshold'!$A66,'Raw Data'!$B$4:$B$185,0),MATCH('Data above threshold'!BJ$4,'Raw Data'!$3:$3,0)-1)),"", IFERROR($J66*OFFSET('Raw Data'!$A$3,MATCH('Data above threshold'!$A66,'Raw Data'!$B$4:$B$185,0),MATCH('Data above threshold'!BJ$4,'Raw Data'!$3:$3,0)-1),"NA"))</f>
        <v/>
      </c>
      <c r="BI66" s="103" t="str">
        <f aca="true">IF(ISBLANK(OFFSET('Raw Data'!$A$3,MATCH('Data above threshold'!$A66,'Raw Data'!$B$4:$B$185,0),MATCH('Data above threshold'!BK$4,'Raw Data'!$3:$3,0)-1)),"", IFERROR($J66*OFFSET('Raw Data'!$A$3,MATCH('Data above threshold'!$A66,'Raw Data'!$B$4:$B$185,0),MATCH('Data above threshold'!BK$4,'Raw Data'!$3:$3,0)-1),"NA"))</f>
        <v/>
      </c>
      <c r="BJ66" s="103" t="str">
        <f aca="true">IF(ISBLANK(OFFSET('Raw Data'!$A$3,MATCH('Data above threshold'!$A66,'Raw Data'!$B$4:$B$185,0),MATCH('Data above threshold'!BL$4,'Raw Data'!$3:$3,0)-1)),"", IFERROR($J66*OFFSET('Raw Data'!$A$3,MATCH('Data above threshold'!$A66,'Raw Data'!$B$4:$B$185,0),MATCH('Data above threshold'!BL$4,'Raw Data'!$3:$3,0)-1),"NA"))</f>
        <v/>
      </c>
      <c r="BK66" s="103" t="str">
        <f aca="true">IF(ISBLANK(OFFSET('Raw Data'!$A$3,MATCH('Data above threshold'!$A66,'Raw Data'!$B$4:$B$185,0),MATCH('Data above threshold'!BM$4,'Raw Data'!$3:$3,0)-1)),"", IFERROR($J66*OFFSET('Raw Data'!$A$3,MATCH('Data above threshold'!$A66,'Raw Data'!$B$4:$B$185,0),MATCH('Data above threshold'!BM$4,'Raw Data'!$3:$3,0)-1),"NA"))</f>
        <v/>
      </c>
      <c r="BL66" s="103" t="str">
        <f aca="true">IF(ISBLANK(OFFSET('Raw Data'!$A$3,MATCH('Data above threshold'!$A66,'Raw Data'!$B$4:$B$185,0),MATCH('Data above threshold'!BN$4,'Raw Data'!$3:$3,0)-1)),"", IFERROR($J66*OFFSET('Raw Data'!$A$3,MATCH('Data above threshold'!$A66,'Raw Data'!$B$4:$B$185,0),MATCH('Data above threshold'!BN$4,'Raw Data'!$3:$3,0)-1),"NA"))</f>
        <v/>
      </c>
      <c r="BM66" s="103" t="str">
        <f aca="true">IF(ISBLANK(OFFSET('Raw Data'!$A$3,MATCH('Data above threshold'!$A66,'Raw Data'!$B$4:$B$185,0),MATCH('Data above threshold'!BO$4,'Raw Data'!$3:$3,0)-1)),"", IFERROR($J66*OFFSET('Raw Data'!$A$3,MATCH('Data above threshold'!$A66,'Raw Data'!$B$4:$B$185,0),MATCH('Data above threshold'!BO$4,'Raw Data'!$3:$3,0)-1),"NA"))</f>
        <v/>
      </c>
      <c r="BN66" s="103" t="str">
        <f aca="true">IF(ISBLANK(OFFSET('Raw Data'!$A$3,MATCH('Data above threshold'!$A66,'Raw Data'!$B$4:$B$185,0),MATCH('Data above threshold'!BP$4,'Raw Data'!$3:$3,0)-1)),"", IFERROR($J66*OFFSET('Raw Data'!$A$3,MATCH('Data above threshold'!$A66,'Raw Data'!$B$4:$B$185,0),MATCH('Data above threshold'!BP$4,'Raw Data'!$3:$3,0)-1),"NA"))</f>
        <v/>
      </c>
      <c r="BO66" s="103" t="str">
        <f aca="true">IF(ISBLANK(OFFSET('Raw Data'!$A$3,MATCH('Data above threshold'!$A66,'Raw Data'!$B$4:$B$185,0),MATCH('Data above threshold'!BQ$4,'Raw Data'!$3:$3,0)-1)),"", IFERROR($J66*OFFSET('Raw Data'!$A$3,MATCH('Data above threshold'!$A66,'Raw Data'!$B$4:$B$185,0),MATCH('Data above threshold'!BQ$4,'Raw Data'!$3:$3,0)-1),"NA"))</f>
        <v/>
      </c>
      <c r="BP66" s="103" t="str">
        <f aca="true">IF(ISBLANK(OFFSET('Raw Data'!$A$3,MATCH('Data above threshold'!$A66,'Raw Data'!$B$4:$B$185,0),MATCH('Data above threshold'!BR$4,'Raw Data'!$3:$3,0)-1)),"", IFERROR($J66*OFFSET('Raw Data'!$A$3,MATCH('Data above threshold'!$A66,'Raw Data'!$B$4:$B$185,0),MATCH('Data above threshold'!BR$4,'Raw Data'!$3:$3,0)-1),"NA"))</f>
        <v/>
      </c>
      <c r="BQ66" s="103" t="str">
        <f aca="true">IF(ISBLANK(OFFSET('Raw Data'!$A$3,MATCH('Data above threshold'!$A66,'Raw Data'!$B$4:$B$185,0),MATCH('Data above threshold'!BS$4,'Raw Data'!$3:$3,0)-1)),"", IFERROR($J66*OFFSET('Raw Data'!$A$3,MATCH('Data above threshold'!$A66,'Raw Data'!$B$4:$B$185,0),MATCH('Data above threshold'!BS$4,'Raw Data'!$3:$3,0)-1),"NA"))</f>
        <v/>
      </c>
      <c r="BR66" s="103" t="str">
        <f aca="true">IF(ISBLANK(OFFSET('Raw Data'!$A$3,MATCH('Data above threshold'!$A66,'Raw Data'!$B$4:$B$185,0),MATCH('Data above threshold'!BT$4,'Raw Data'!$3:$3,0)-1)),"", IFERROR($J66*OFFSET('Raw Data'!$A$3,MATCH('Data above threshold'!$A66,'Raw Data'!$B$4:$B$185,0),MATCH('Data above threshold'!BT$4,'Raw Data'!$3:$3,0)-1),"NA"))</f>
        <v/>
      </c>
      <c r="BS66" s="103" t="str">
        <f aca="true">IF(ISBLANK(OFFSET('Raw Data'!$A$3,MATCH('Data above threshold'!$A66,'Raw Data'!$B$4:$B$185,0),MATCH('Data above threshold'!BU$4,'Raw Data'!$3:$3,0)-1)),"", IFERROR($J66*OFFSET('Raw Data'!$A$3,MATCH('Data above threshold'!$A66,'Raw Data'!$B$4:$B$185,0),MATCH('Data above threshold'!BU$4,'Raw Data'!$3:$3,0)-1),"NA"))</f>
        <v/>
      </c>
      <c r="BT66" s="103" t="str">
        <f aca="true">IF(ISBLANK(OFFSET('Raw Data'!$A$3,MATCH('Data above threshold'!$A66,'Raw Data'!$B$4:$B$185,0),MATCH('Data above threshold'!BV$4,'Raw Data'!$3:$3,0)-1)),"", IFERROR($J66*OFFSET('Raw Data'!$A$3,MATCH('Data above threshold'!$A66,'Raw Data'!$B$4:$B$185,0),MATCH('Data above threshold'!BV$4,'Raw Data'!$3:$3,0)-1),"NA"))</f>
        <v/>
      </c>
      <c r="BU66" s="103" t="str">
        <f aca="true">IF(ISBLANK(OFFSET('Raw Data'!$A$3,MATCH('Data above threshold'!$A66,'Raw Data'!$B$4:$B$185,0),MATCH('Data above threshold'!BW$4,'Raw Data'!$3:$3,0)-1)),"", IFERROR($J66*OFFSET('Raw Data'!$A$3,MATCH('Data above threshold'!$A66,'Raw Data'!$B$4:$B$185,0),MATCH('Data above threshold'!BW$4,'Raw Data'!$3:$3,0)-1),"NA"))</f>
        <v/>
      </c>
      <c r="BV66" s="103" t="str">
        <f aca="true">IF(ISBLANK(OFFSET('Raw Data'!$A$3,MATCH('Data above threshold'!$A66,'Raw Data'!$B$4:$B$185,0),MATCH('Data above threshold'!BX$4,'Raw Data'!$3:$3,0)-1)),"", IFERROR($J66*OFFSET('Raw Data'!$A$3,MATCH('Data above threshold'!$A66,'Raw Data'!$B$4:$B$185,0),MATCH('Data above threshold'!BX$4,'Raw Data'!$3:$3,0)-1),"NA"))</f>
        <v/>
      </c>
      <c r="BW66" s="103" t="str">
        <f aca="true">IF(ISBLANK(OFFSET('Raw Data'!$A$3,MATCH('Data above threshold'!$A66,'Raw Data'!$B$4:$B$185,0),MATCH('Data above threshold'!BY$4,'Raw Data'!$3:$3,0)-1)),"", IFERROR($J66*OFFSET('Raw Data'!$A$3,MATCH('Data above threshold'!$A66,'Raw Data'!$B$4:$B$185,0),MATCH('Data above threshold'!BY$4,'Raw Data'!$3:$3,0)-1),"NA"))</f>
        <v/>
      </c>
      <c r="BX66" s="103" t="str">
        <f aca="true">IF(ISBLANK(OFFSET('Raw Data'!$A$3,MATCH('Data above threshold'!$A66,'Raw Data'!$B$4:$B$185,0),MATCH('Data above threshold'!BZ$4,'Raw Data'!$3:$3,0)-1)),"", IFERROR($J66*OFFSET('Raw Data'!$A$3,MATCH('Data above threshold'!$A66,'Raw Data'!$B$4:$B$185,0),MATCH('Data above threshold'!BZ$4,'Raw Data'!$3:$3,0)-1),"NA"))</f>
        <v/>
      </c>
      <c r="BY66" s="103" t="str">
        <f aca="true">IF(ISBLANK(OFFSET('Raw Data'!$A$3,MATCH('Data above threshold'!$A66,'Raw Data'!$B$4:$B$185,0),MATCH('Data above threshold'!CA$4,'Raw Data'!$3:$3,0)-1)),"", IFERROR($J66*OFFSET('Raw Data'!$A$3,MATCH('Data above threshold'!$A66,'Raw Data'!$B$4:$B$185,0),MATCH('Data above threshold'!CA$4,'Raw Data'!$3:$3,0)-1),"NA"))</f>
        <v/>
      </c>
      <c r="BZ66" s="103" t="str">
        <f aca="true">IF(ISBLANK(OFFSET('Raw Data'!$A$3,MATCH('Data above threshold'!$A66,'Raw Data'!$B$4:$B$185,0),MATCH('Data above threshold'!CB$4,'Raw Data'!$3:$3,0)-1)),"", IFERROR($J66*OFFSET('Raw Data'!$A$3,MATCH('Data above threshold'!$A66,'Raw Data'!$B$4:$B$185,0),MATCH('Data above threshold'!CB$4,'Raw Data'!$3:$3,0)-1),"NA"))</f>
        <v/>
      </c>
      <c r="CA66" s="103" t="str">
        <f aca="true">IF(ISBLANK(OFFSET('Raw Data'!$A$3,MATCH('Data above threshold'!$A66,'Raw Data'!$B$4:$B$185,0),MATCH('Data above threshold'!CC$4,'Raw Data'!$3:$3,0)-1)),"", IFERROR($J66*OFFSET('Raw Data'!$A$3,MATCH('Data above threshold'!$A66,'Raw Data'!$B$4:$B$185,0),MATCH('Data above threshold'!CC$4,'Raw Data'!$3:$3,0)-1),"NA"))</f>
        <v/>
      </c>
      <c r="CB66" s="103" t="str">
        <f aca="true">IF(ISBLANK(OFFSET('Raw Data'!$A$3,MATCH('Data above threshold'!$A66,'Raw Data'!$B$4:$B$185,0),MATCH('Data above threshold'!CD$4,'Raw Data'!$3:$3,0)-1)),"", IFERROR($J66*OFFSET('Raw Data'!$A$3,MATCH('Data above threshold'!$A66,'Raw Data'!$B$4:$B$185,0),MATCH('Data above threshold'!CD$4,'Raw Data'!$3:$3,0)-1),"NA"))</f>
        <v/>
      </c>
      <c r="CC66" s="103" t="str">
        <f aca="true">IF(ISBLANK(OFFSET('Raw Data'!$A$3,MATCH('Data above threshold'!$A66,'Raw Data'!$B$4:$B$185,0),MATCH('Data above threshold'!CE$4,'Raw Data'!$3:$3,0)-1)),"", IFERROR($J66*OFFSET('Raw Data'!$A$3,MATCH('Data above threshold'!$A66,'Raw Data'!$B$4:$B$185,0),MATCH('Data above threshold'!CE$4,'Raw Data'!$3:$3,0)-1),"NA"))</f>
        <v/>
      </c>
      <c r="CD66" s="103" t="str">
        <f aca="true">IF(ISBLANK(OFFSET('Raw Data'!$A$3,MATCH('Data above threshold'!$A66,'Raw Data'!$B$4:$B$185,0),MATCH('Data above threshold'!CF$4,'Raw Data'!$3:$3,0)-1)),"", IFERROR($J66*OFFSET('Raw Data'!$A$3,MATCH('Data above threshold'!$A66,'Raw Data'!$B$4:$B$185,0),MATCH('Data above threshold'!CF$4,'Raw Data'!$3:$3,0)-1),"NA"))</f>
        <v/>
      </c>
      <c r="CE66" s="103" t="str">
        <f aca="true">IF(ISBLANK(OFFSET('Raw Data'!$A$3,MATCH('Data above threshold'!$A66,'Raw Data'!$B$4:$B$185,0),MATCH('Data above threshold'!CG$4,'Raw Data'!$3:$3,0)-1)),"", IFERROR($J66*OFFSET('Raw Data'!$A$3,MATCH('Data above threshold'!$A66,'Raw Data'!$B$4:$B$185,0),MATCH('Data above threshold'!CG$4,'Raw Data'!$3:$3,0)-1),"NA"))</f>
        <v/>
      </c>
      <c r="CF66" s="103" t="str">
        <f aca="true">IF(ISBLANK(OFFSET('Raw Data'!$A$3,MATCH('Data above threshold'!$A66,'Raw Data'!$B$4:$B$185,0),MATCH('Data above threshold'!CH$4,'Raw Data'!$3:$3,0)-1)),"", IFERROR($J66*OFFSET('Raw Data'!$A$3,MATCH('Data above threshold'!$A66,'Raw Data'!$B$4:$B$185,0),MATCH('Data above threshold'!CH$4,'Raw Data'!$3:$3,0)-1),"NA"))</f>
        <v/>
      </c>
      <c r="CG66" s="103" t="str">
        <f aca="true">IF(ISBLANK(OFFSET('Raw Data'!$A$3,MATCH('Data above threshold'!$A66,'Raw Data'!$B$4:$B$185,0),MATCH('Data above threshold'!CI$4,'Raw Data'!$3:$3,0)-1)),"", IFERROR($J66*OFFSET('Raw Data'!$A$3,MATCH('Data above threshold'!$A66,'Raw Data'!$B$4:$B$185,0),MATCH('Data above threshold'!CI$4,'Raw Data'!$3:$3,0)-1),"NA"))</f>
        <v/>
      </c>
      <c r="CH66" s="103" t="str">
        <f aca="true">IF(ISBLANK(OFFSET('Raw Data'!$A$3,MATCH('Data above threshold'!$A66,'Raw Data'!$B$4:$B$185,0),MATCH('Data above threshold'!CJ$4,'Raw Data'!$3:$3,0)-1)),"", IFERROR($J66*OFFSET('Raw Data'!$A$3,MATCH('Data above threshold'!$A66,'Raw Data'!$B$4:$B$185,0),MATCH('Data above threshold'!CJ$4,'Raw Data'!$3:$3,0)-1),"NA"))</f>
        <v/>
      </c>
      <c r="CI66" s="103" t="str">
        <f aca="true">IF(ISBLANK(OFFSET('Raw Data'!$A$3,MATCH('Data above threshold'!$A66,'Raw Data'!$B$4:$B$185,0),MATCH('Data above threshold'!CK$4,'Raw Data'!$3:$3,0)-1)),"", IFERROR($J66*OFFSET('Raw Data'!$A$3,MATCH('Data above threshold'!$A66,'Raw Data'!$B$4:$B$185,0),MATCH('Data above threshold'!CK$4,'Raw Data'!$3:$3,0)-1),"NA"))</f>
        <v/>
      </c>
      <c r="CJ66" s="103" t="str">
        <f aca="true">IF(ISBLANK(OFFSET('Raw Data'!$A$3,MATCH('Data above threshold'!$A66,'Raw Data'!$B$4:$B$185,0),MATCH('Data above threshold'!CL$4,'Raw Data'!$3:$3,0)-1)),"", IFERROR($J66*OFFSET('Raw Data'!$A$3,MATCH('Data above threshold'!$A66,'Raw Data'!$B$4:$B$185,0),MATCH('Data above threshold'!CL$4,'Raw Data'!$3:$3,0)-1),"NA"))</f>
        <v/>
      </c>
      <c r="CK66" s="103" t="str">
        <f aca="true">IF(ISBLANK(OFFSET('Raw Data'!$A$3,MATCH('Data above threshold'!$A66,'Raw Data'!$B$4:$B$185,0),MATCH('Data above threshold'!CM$4,'Raw Data'!$3:$3,0)-1)),"", IFERROR($J66*OFFSET('Raw Data'!$A$3,MATCH('Data above threshold'!$A66,'Raw Data'!$B$4:$B$185,0),MATCH('Data above threshold'!CM$4,'Raw Data'!$3:$3,0)-1),"NA"))</f>
        <v/>
      </c>
      <c r="CL66" s="103" t="str">
        <f aca="true">IF(ISBLANK(OFFSET('Raw Data'!$A$3,MATCH('Data above threshold'!$A66,'Raw Data'!$B$4:$B$185,0),MATCH('Data above threshold'!CN$4,'Raw Data'!$3:$3,0)-1)),"", IFERROR($J66*OFFSET('Raw Data'!$A$3,MATCH('Data above threshold'!$A66,'Raw Data'!$B$4:$B$185,0),MATCH('Data above threshold'!CN$4,'Raw Data'!$3:$3,0)-1),"NA"))</f>
        <v/>
      </c>
      <c r="CM66" s="103" t="str">
        <f aca="true">IF(ISBLANK(OFFSET('Raw Data'!$A$3,MATCH('Data above threshold'!$A66,'Raw Data'!$B$4:$B$185,0),MATCH('Data above threshold'!CO$4,'Raw Data'!$3:$3,0)-1)),"", IFERROR($J66*OFFSET('Raw Data'!$A$3,MATCH('Data above threshold'!$A66,'Raw Data'!$B$4:$B$185,0),MATCH('Data above threshold'!CO$4,'Raw Data'!$3:$3,0)-1),"NA"))</f>
        <v/>
      </c>
      <c r="CN66" s="103" t="str">
        <f aca="true">IF(ISBLANK(OFFSET('Raw Data'!$A$3,MATCH('Data above threshold'!$A66,'Raw Data'!$B$4:$B$185,0),MATCH('Data above threshold'!CP$4,'Raw Data'!$3:$3,0)-1)),"", IFERROR($J66*OFFSET('Raw Data'!$A$3,MATCH('Data above threshold'!$A66,'Raw Data'!$B$4:$B$185,0),MATCH('Data above threshold'!CP$4,'Raw Data'!$3:$3,0)-1),"NA"))</f>
        <v/>
      </c>
      <c r="CO66" s="103" t="str">
        <f aca="true">IF(ISBLANK(OFFSET('Raw Data'!$A$3,MATCH('Data above threshold'!$A66,'Raw Data'!$B$4:$B$185,0),MATCH('Data above threshold'!CQ$4,'Raw Data'!$3:$3,0)-1)),"", IFERROR($J66*OFFSET('Raw Data'!$A$3,MATCH('Data above threshold'!$A66,'Raw Data'!$B$4:$B$185,0),MATCH('Data above threshold'!CQ$4,'Raw Data'!$3:$3,0)-1),"NA"))</f>
        <v/>
      </c>
      <c r="CP66" s="103" t="str">
        <f aca="true">IF(ISBLANK(OFFSET('Raw Data'!$A$3,MATCH('Data above threshold'!$A66,'Raw Data'!$B$4:$B$185,0),MATCH('Data above threshold'!CR$4,'Raw Data'!$3:$3,0)-1)),"", IFERROR($J66*OFFSET('Raw Data'!$A$3,MATCH('Data above threshold'!$A66,'Raw Data'!$B$4:$B$185,0),MATCH('Data above threshold'!CR$4,'Raw Data'!$3:$3,0)-1),"NA"))</f>
        <v/>
      </c>
    </row>
    <row r="67" s="103" customFormat="true" ht="15.5" hidden="false" customHeight="false" outlineLevel="0" collapsed="false">
      <c r="A67" s="107" t="n">
        <v>2321</v>
      </c>
      <c r="B67" s="107" t="n">
        <v>4</v>
      </c>
      <c r="C67" s="103" t="str">
        <f aca="true">IF(ISBLANK(OFFSET('Raw Data'!$A$3,MATCH($A67,'Raw Data'!$B$4:$B$185,0),MATCH(C$4,'Raw Data'!$3:$3,0)-1)),"",OFFSET('Raw Data'!$A$3,MATCH($A67,'Raw Data'!$B$4:$B$185,0),MATCH(C$4,'Raw Data'!$3:$3,0)-1))</f>
        <v/>
      </c>
      <c r="D67" s="103" t="str">
        <f aca="true">IF(ISBLANK(OFFSET('Raw Data'!$A$3,MATCH($A67,'Raw Data'!$B$4:$B$185,0),MATCH(D$4,'Raw Data'!$3:$3,0)-1)),"",OFFSET('Raw Data'!$A$3,MATCH($A67,'Raw Data'!$B$4:$B$185,0),MATCH(D$4,'Raw Data'!$3:$3,0)-1))</f>
        <v>Cost of Enforcing a Contract</v>
      </c>
      <c r="E67" s="103" t="str">
        <f aca="true">IF(ISBLANK(OFFSET('Raw Data'!$A$3,MATCH($A67,'Raw Data'!$B$4:$B$185,0),MATCH(E$4,'Raw Data'!$3:$3,0)-1)),"",OFFSET('Raw Data'!$A$3,MATCH($A67,'Raw Data'!$B$4:$B$185,0),MATCH(E$4,'Raw Data'!$3:$3,0)-1))</f>
        <v>Cost of enforcing contract (% of claim)</v>
      </c>
      <c r="F67" s="103" t="str">
        <f aca="true">IF(ISBLANK(OFFSET('Raw Data'!$A$3,MATCH($A67,'Raw Data'!$B$4:$B$185,0),MATCH(F$4,'Raw Data'!$3:$3,0)-1)),"",OFFSET('Raw Data'!$A$3,MATCH($A67,'Raw Data'!$B$4:$B$185,0),MATCH(F$4,'Raw Data'!$3:$3,0)-1))</f>
        <v/>
      </c>
      <c r="G67" s="103" t="s">
        <v>217</v>
      </c>
      <c r="H67" s="103" t="str">
        <f aca="true">IF(ISBLANK(OFFSET('Raw Data'!$A$3,MATCH($A67,'Raw Data'!$B$4:$B$185,0),MATCH(H$4,'Raw Data'!$3:$3,0)-1)),"",OFFSET('Raw Data'!$A$3,MATCH($A67,'Raw Data'!$B$4:$B$185,0),MATCH(H$4,'Raw Data'!$3:$3,0)-1))</f>
        <v>% of claim</v>
      </c>
      <c r="I67" s="103" t="str">
        <f aca="true">IF(ISBLANK(OFFSET('Raw Data'!$A$3,MATCH($A67,'Raw Data'!$B$4:$B$185,0),MATCH(I$4,'Raw Data'!$3:$3,0)-1)),"",OFFSET('Raw Data'!$A$3,MATCH($A67,'Raw Data'!$B$4:$B$185,0),MATCH(I$4,'Raw Data'!$3:$3,0)-1))</f>
        <v>Minus</v>
      </c>
      <c r="J67" s="103" t="n">
        <f aca="false">IF(I67="","",IF(I67="Minus",-1,1))</f>
        <v>-1</v>
      </c>
      <c r="K67" s="105" t="n">
        <f aca="false" t="array" ref="K67:K67">IFERROR(SKEW(IF(ISNUMBER(O67:CP67),O67:CP67,"")),"")</f>
        <v>-1.84259094640659</v>
      </c>
      <c r="L67" s="103" t="n">
        <f aca="true">IF(ISBLANK(OFFSET('Data above threshold'!$A$4,MATCH('Data above threshold'!$A67,'Data above threshold'!$A$5:$A$185,0),MATCH('Data above threshold'!N$4,'Data above threshold'!$4:$4,0)-1)),1,OFFSET('Data above threshold'!$A$4,MATCH('Data above threshold'!$A67,'Data above threshold'!$A$5:$A$185,0),MATCH('Data above threshold'!N$4,'Data above threshold'!$4:$4,0)-1))</f>
        <v>0</v>
      </c>
      <c r="M67" s="103" t="str">
        <f aca="true">IF(ISBLANK(OFFSET('Data above threshold'!$A$4,MATCH('Data above threshold'!$A67,'Data above threshold'!$A$5:$A$185,0),MATCH('Data above threshold'!O$4,'Data above threshold'!$4:$4,0)-1)),"",OFFSET('Data above threshold'!$A$4,MATCH('Data above threshold'!$A67,'Data above threshold'!$A$5:$A$185,0),MATCH('Data above threshold'!O$4,'Data above threshold'!$4:$4,0)-1))</f>
        <v/>
      </c>
      <c r="N67" s="106" t="n">
        <f aca="false" t="array" ref="N67:N67">IF(B67&lt;4,"",1-IFERROR(SUM(ISNUMBER(O67:CP67)*(1-$O$3:$CP$3))/COUNTIF($O$3:$CP$3,0),0))</f>
        <v>0</v>
      </c>
      <c r="O67" s="103" t="n">
        <f aca="true">IF(ISBLANK(OFFSET('Raw Data'!$A$3,MATCH('Data above threshold'!$A67,'Raw Data'!$B$4:$B$185,0),MATCH('Data above threshold'!Q$4,'Raw Data'!$3:$3,0)-1)),"", IFERROR($J67*OFFSET('Raw Data'!$A$3,MATCH('Data above threshold'!$A67,'Raw Data'!$B$4:$B$185,0),MATCH('Data above threshold'!Q$4,'Raw Data'!$3:$3,0)-1),"NA"))</f>
        <v>-22.5</v>
      </c>
      <c r="P67" s="103" t="n">
        <f aca="true">IF(ISBLANK(OFFSET('Raw Data'!$A$3,MATCH('Data above threshold'!$A67,'Raw Data'!$B$4:$B$185,0),MATCH('Data above threshold'!R$4,'Raw Data'!$3:$3,0)-1)),"", IFERROR($J67*OFFSET('Raw Data'!$A$3,MATCH('Data above threshold'!$A67,'Raw Data'!$B$4:$B$185,0),MATCH('Data above threshold'!R$4,'Raw Data'!$3:$3,0)-1),"NA"))</f>
        <v>-23.2</v>
      </c>
      <c r="Q67" s="103" t="n">
        <f aca="true">IF(ISBLANK(OFFSET('Raw Data'!$A$3,MATCH('Data above threshold'!$A67,'Raw Data'!$B$4:$B$185,0),MATCH('Data above threshold'!S$4,'Raw Data'!$3:$3,0)-1)),"", IFERROR($J67*OFFSET('Raw Data'!$A$3,MATCH('Data above threshold'!$A67,'Raw Data'!$B$4:$B$185,0),MATCH('Data above threshold'!S$4,'Raw Data'!$3:$3,0)-1),"NA"))</f>
        <v>-20.6</v>
      </c>
      <c r="R67" s="103" t="n">
        <f aca="true">IF(ISBLANK(OFFSET('Raw Data'!$A$3,MATCH('Data above threshold'!$A67,'Raw Data'!$B$4:$B$185,0),MATCH('Data above threshold'!T$4,'Raw Data'!$3:$3,0)-1)),"", IFERROR($J67*OFFSET('Raw Data'!$A$3,MATCH('Data above threshold'!$A67,'Raw Data'!$B$4:$B$185,0),MATCH('Data above threshold'!T$4,'Raw Data'!$3:$3,0)-1),"NA"))</f>
        <v>-18</v>
      </c>
      <c r="S67" s="103" t="n">
        <f aca="true">IF(ISBLANK(OFFSET('Raw Data'!$A$3,MATCH('Data above threshold'!$A67,'Raw Data'!$B$4:$B$185,0),MATCH('Data above threshold'!U$4,'Raw Data'!$3:$3,0)-1)),"", IFERROR($J67*OFFSET('Raw Data'!$A$3,MATCH('Data above threshold'!$A67,'Raw Data'!$B$4:$B$185,0),MATCH('Data above threshold'!U$4,'Raw Data'!$3:$3,0)-1),"NA"))</f>
        <v>-66.8</v>
      </c>
      <c r="T67" s="103" t="n">
        <f aca="true">IF(ISBLANK(OFFSET('Raw Data'!$A$3,MATCH('Data above threshold'!$A67,'Raw Data'!$B$4:$B$185,0),MATCH('Data above threshold'!V$4,'Raw Data'!$3:$3,0)-1)),"", IFERROR($J67*OFFSET('Raw Data'!$A$3,MATCH('Data above threshold'!$A67,'Raw Data'!$B$4:$B$185,0),MATCH('Data above threshold'!V$4,'Raw Data'!$3:$3,0)-1),"NA"))</f>
        <v>-23.1</v>
      </c>
      <c r="U67" s="103" t="n">
        <f aca="true">IF(ISBLANK(OFFSET('Raw Data'!$A$3,MATCH('Data above threshold'!$A67,'Raw Data'!$B$4:$B$185,0),MATCH('Data above threshold'!W$4,'Raw Data'!$3:$3,0)-1)),"", IFERROR($J67*OFFSET('Raw Data'!$A$3,MATCH('Data above threshold'!$A67,'Raw Data'!$B$4:$B$185,0),MATCH('Data above threshold'!W$4,'Raw Data'!$3:$3,0)-1),"NA"))</f>
        <v>-22</v>
      </c>
      <c r="V67" s="103" t="n">
        <f aca="true">IF(ISBLANK(OFFSET('Raw Data'!$A$3,MATCH('Data above threshold'!$A67,'Raw Data'!$B$4:$B$185,0),MATCH('Data above threshold'!X$4,'Raw Data'!$3:$3,0)-1)),"", IFERROR($J67*OFFSET('Raw Data'!$A$3,MATCH('Data above threshold'!$A67,'Raw Data'!$B$4:$B$185,0),MATCH('Data above threshold'!X$4,'Raw Data'!$3:$3,0)-1),"NA"))</f>
        <v>-22.3</v>
      </c>
      <c r="W67" s="103" t="n">
        <f aca="true">IF(ISBLANK(OFFSET('Raw Data'!$A$3,MATCH('Data above threshold'!$A67,'Raw Data'!$B$4:$B$185,0),MATCH('Data above threshold'!Y$4,'Raw Data'!$3:$3,0)-1)),"", IFERROR($J67*OFFSET('Raw Data'!$A$3,MATCH('Data above threshold'!$A67,'Raw Data'!$B$4:$B$185,0),MATCH('Data above threshold'!Y$4,'Raw Data'!$3:$3,0)-1),"NA"))</f>
        <v>-24</v>
      </c>
      <c r="X67" s="103" t="n">
        <f aca="true">IF(ISBLANK(OFFSET('Raw Data'!$A$3,MATCH('Data above threshold'!$A67,'Raw Data'!$B$4:$B$185,0),MATCH('Data above threshold'!Z$4,'Raw Data'!$3:$3,0)-1)),"", IFERROR($J67*OFFSET('Raw Data'!$A$3,MATCH('Data above threshold'!$A67,'Raw Data'!$B$4:$B$185,0),MATCH('Data above threshold'!Z$4,'Raw Data'!$3:$3,0)-1),"NA"))</f>
        <v>-25.6</v>
      </c>
      <c r="Y67" s="103" t="n">
        <f aca="true">IF(ISBLANK(OFFSET('Raw Data'!$A$3,MATCH('Data above threshold'!$A67,'Raw Data'!$B$4:$B$185,0),MATCH('Data above threshold'!AA$4,'Raw Data'!$3:$3,0)-1)),"", IFERROR($J67*OFFSET('Raw Data'!$A$3,MATCH('Data above threshold'!$A67,'Raw Data'!$B$4:$B$185,0),MATCH('Data above threshold'!AA$4,'Raw Data'!$3:$3,0)-1),"NA"))</f>
        <v>-16.2</v>
      </c>
      <c r="Z67" s="103" t="n">
        <f aca="true">IF(ISBLANK(OFFSET('Raw Data'!$A$3,MATCH('Data above threshold'!$A67,'Raw Data'!$B$4:$B$185,0),MATCH('Data above threshold'!AB$4,'Raw Data'!$3:$3,0)-1)),"", IFERROR($J67*OFFSET('Raw Data'!$A$3,MATCH('Data above threshold'!$A67,'Raw Data'!$B$4:$B$185,0),MATCH('Data above threshold'!AB$4,'Raw Data'!$3:$3,0)-1),"NA"))</f>
        <v>-80.6</v>
      </c>
      <c r="AA67" s="103" t="n">
        <f aca="true">IF(ISBLANK(OFFSET('Raw Data'!$A$3,MATCH('Data above threshold'!$A67,'Raw Data'!$B$4:$B$185,0),MATCH('Data above threshold'!AC$4,'Raw Data'!$3:$3,0)-1)),"", IFERROR($J67*OFFSET('Raw Data'!$A$3,MATCH('Data above threshold'!$A67,'Raw Data'!$B$4:$B$185,0),MATCH('Data above threshold'!AC$4,'Raw Data'!$3:$3,0)-1),"NA"))</f>
        <v>-45.8</v>
      </c>
      <c r="AB67" s="103" t="n">
        <f aca="true">IF(ISBLANK(OFFSET('Raw Data'!$A$3,MATCH('Data above threshold'!$A67,'Raw Data'!$B$4:$B$185,0),MATCH('Data above threshold'!AD$4,'Raw Data'!$3:$3,0)-1)),"", IFERROR($J67*OFFSET('Raw Data'!$A$3,MATCH('Data above threshold'!$A67,'Raw Data'!$B$4:$B$185,0),MATCH('Data above threshold'!AD$4,'Raw Data'!$3:$3,0)-1),"NA"))</f>
        <v>-19.8</v>
      </c>
      <c r="AC67" s="103" t="n">
        <f aca="true">IF(ISBLANK(OFFSET('Raw Data'!$A$3,MATCH('Data above threshold'!$A67,'Raw Data'!$B$4:$B$185,0),MATCH('Data above threshold'!AE$4,'Raw Data'!$3:$3,0)-1)),"", IFERROR($J67*OFFSET('Raw Data'!$A$3,MATCH('Data above threshold'!$A67,'Raw Data'!$B$4:$B$185,0),MATCH('Data above threshold'!AE$4,'Raw Data'!$3:$3,0)-1),"NA"))</f>
        <v>-24.3</v>
      </c>
      <c r="AD67" s="103" t="n">
        <f aca="true">IF(ISBLANK(OFFSET('Raw Data'!$A$3,MATCH('Data above threshold'!$A67,'Raw Data'!$B$4:$B$185,0),MATCH('Data above threshold'!AF$4,'Raw Data'!$3:$3,0)-1)),"", IFERROR($J67*OFFSET('Raw Data'!$A$3,MATCH('Data above threshold'!$A67,'Raw Data'!$B$4:$B$185,0),MATCH('Data above threshold'!AF$4,'Raw Data'!$3:$3,0)-1),"NA"))</f>
        <v>-16.4</v>
      </c>
      <c r="AE67" s="103" t="n">
        <f aca="true">IF(ISBLANK(OFFSET('Raw Data'!$A$3,MATCH('Data above threshold'!$A67,'Raw Data'!$B$4:$B$185,0),MATCH('Data above threshold'!AG$4,'Raw Data'!$3:$3,0)-1)),"", IFERROR($J67*OFFSET('Raw Data'!$A$3,MATCH('Data above threshold'!$A67,'Raw Data'!$B$4:$B$185,0),MATCH('Data above threshold'!AG$4,'Raw Data'!$3:$3,0)-1),"NA"))</f>
        <v>-14.4</v>
      </c>
      <c r="AF67" s="103" t="n">
        <f aca="true">IF(ISBLANK(OFFSET('Raw Data'!$A$3,MATCH('Data above threshold'!$A67,'Raw Data'!$B$4:$B$185,0),MATCH('Data above threshold'!AH$4,'Raw Data'!$3:$3,0)-1)),"", IFERROR($J67*OFFSET('Raw Data'!$A$3,MATCH('Data above threshold'!$A67,'Raw Data'!$B$4:$B$185,0),MATCH('Data above threshold'!AH$4,'Raw Data'!$3:$3,0)-1),"NA"))</f>
        <v>-23.3</v>
      </c>
      <c r="AG67" s="103" t="n">
        <f aca="true">IF(ISBLANK(OFFSET('Raw Data'!$A$3,MATCH('Data above threshold'!$A67,'Raw Data'!$B$4:$B$185,0),MATCH('Data above threshold'!AI$4,'Raw Data'!$3:$3,0)-1)),"", IFERROR($J67*OFFSET('Raw Data'!$A$3,MATCH('Data above threshold'!$A67,'Raw Data'!$B$4:$B$185,0),MATCH('Data above threshold'!AI$4,'Raw Data'!$3:$3,0)-1),"NA"))</f>
        <v>-36</v>
      </c>
      <c r="AH67" s="103" t="n">
        <f aca="true">IF(ISBLANK(OFFSET('Raw Data'!$A$3,MATCH('Data above threshold'!$A67,'Raw Data'!$B$4:$B$185,0),MATCH('Data above threshold'!AJ$4,'Raw Data'!$3:$3,0)-1)),"", IFERROR($J67*OFFSET('Raw Data'!$A$3,MATCH('Data above threshold'!$A67,'Raw Data'!$B$4:$B$185,0),MATCH('Data above threshold'!AJ$4,'Raw Data'!$3:$3,0)-1),"NA"))</f>
        <v>-21.8</v>
      </c>
      <c r="AI67" s="103" t="n">
        <f aca="true">IF(ISBLANK(OFFSET('Raw Data'!$A$3,MATCH('Data above threshold'!$A67,'Raw Data'!$B$4:$B$185,0),MATCH('Data above threshold'!AK$4,'Raw Data'!$3:$3,0)-1)),"", IFERROR($J67*OFFSET('Raw Data'!$A$3,MATCH('Data above threshold'!$A67,'Raw Data'!$B$4:$B$185,0),MATCH('Data above threshold'!AK$4,'Raw Data'!$3:$3,0)-1),"NA"))</f>
        <v>-27.2</v>
      </c>
      <c r="AJ67" s="103" t="n">
        <f aca="true">IF(ISBLANK(OFFSET('Raw Data'!$A$3,MATCH('Data above threshold'!$A67,'Raw Data'!$B$4:$B$185,0),MATCH('Data above threshold'!AL$4,'Raw Data'!$3:$3,0)-1)),"", IFERROR($J67*OFFSET('Raw Data'!$A$3,MATCH('Data above threshold'!$A67,'Raw Data'!$B$4:$B$185,0),MATCH('Data above threshold'!AL$4,'Raw Data'!$3:$3,0)-1),"NA"))</f>
        <v>-17.2</v>
      </c>
      <c r="AK67" s="103" t="n">
        <f aca="true">IF(ISBLANK(OFFSET('Raw Data'!$A$3,MATCH('Data above threshold'!$A67,'Raw Data'!$B$4:$B$185,0),MATCH('Data above threshold'!AM$4,'Raw Data'!$3:$3,0)-1)),"", IFERROR($J67*OFFSET('Raw Data'!$A$3,MATCH('Data above threshold'!$A67,'Raw Data'!$B$4:$B$185,0),MATCH('Data above threshold'!AM$4,'Raw Data'!$3:$3,0)-1),"NA"))</f>
        <v>-16.2</v>
      </c>
      <c r="AL67" s="103" t="n">
        <f aca="true">IF(ISBLANK(OFFSET('Raw Data'!$A$3,MATCH('Data above threshold'!$A67,'Raw Data'!$B$4:$B$185,0),MATCH('Data above threshold'!AN$4,'Raw Data'!$3:$3,0)-1)),"", IFERROR($J67*OFFSET('Raw Data'!$A$3,MATCH('Data above threshold'!$A67,'Raw Data'!$B$4:$B$185,0),MATCH('Data above threshold'!AN$4,'Raw Data'!$3:$3,0)-1),"NA"))</f>
        <v>-42.6</v>
      </c>
      <c r="AM67" s="103" t="n">
        <f aca="true">IF(ISBLANK(OFFSET('Raw Data'!$A$3,MATCH('Data above threshold'!$A67,'Raw Data'!$B$4:$B$185,0),MATCH('Data above threshold'!AO$4,'Raw Data'!$3:$3,0)-1)),"", IFERROR($J67*OFFSET('Raw Data'!$A$3,MATCH('Data above threshold'!$A67,'Raw Data'!$B$4:$B$185,0),MATCH('Data above threshold'!AO$4,'Raw Data'!$3:$3,0)-1),"NA"))</f>
        <v>-17.4</v>
      </c>
      <c r="AN67" s="103" t="n">
        <f aca="true">IF(ISBLANK(OFFSET('Raw Data'!$A$3,MATCH('Data above threshold'!$A67,'Raw Data'!$B$4:$B$185,0),MATCH('Data above threshold'!AP$4,'Raw Data'!$3:$3,0)-1)),"", IFERROR($J67*OFFSET('Raw Data'!$A$3,MATCH('Data above threshold'!$A67,'Raw Data'!$B$4:$B$185,0),MATCH('Data above threshold'!AP$4,'Raw Data'!$3:$3,0)-1),"NA"))</f>
        <v>-45.7</v>
      </c>
      <c r="AO67" s="103" t="n">
        <f aca="true">IF(ISBLANK(OFFSET('Raw Data'!$A$3,MATCH('Data above threshold'!$A67,'Raw Data'!$B$4:$B$185,0),MATCH('Data above threshold'!AQ$4,'Raw Data'!$3:$3,0)-1)),"", IFERROR($J67*OFFSET('Raw Data'!$A$3,MATCH('Data above threshold'!$A67,'Raw Data'!$B$4:$B$185,0),MATCH('Data above threshold'!AQ$4,'Raw Data'!$3:$3,0)-1),"NA"))</f>
        <v>-23</v>
      </c>
      <c r="AP67" s="103" t="n">
        <f aca="true">IF(ISBLANK(OFFSET('Raw Data'!$A$3,MATCH('Data above threshold'!$A67,'Raw Data'!$B$4:$B$185,0),MATCH('Data above threshold'!AR$4,'Raw Data'!$3:$3,0)-1)),"", IFERROR($J67*OFFSET('Raw Data'!$A$3,MATCH('Data above threshold'!$A67,'Raw Data'!$B$4:$B$185,0),MATCH('Data above threshold'!AR$4,'Raw Data'!$3:$3,0)-1),"NA"))</f>
        <v>-45</v>
      </c>
      <c r="AQ67" s="103" t="n">
        <f aca="true">IF(ISBLANK(OFFSET('Raw Data'!$A$3,MATCH('Data above threshold'!$A67,'Raw Data'!$B$4:$B$185,0),MATCH('Data above threshold'!AS$4,'Raw Data'!$3:$3,0)-1)),"", IFERROR($J67*OFFSET('Raw Data'!$A$3,MATCH('Data above threshold'!$A67,'Raw Data'!$B$4:$B$185,0),MATCH('Data above threshold'!AS$4,'Raw Data'!$3:$3,0)-1),"NA"))</f>
        <v>-22.4</v>
      </c>
      <c r="AR67" s="103" t="n">
        <f aca="true">IF(ISBLANK(OFFSET('Raw Data'!$A$3,MATCH('Data above threshold'!$A67,'Raw Data'!$B$4:$B$185,0),MATCH('Data above threshold'!AT$4,'Raw Data'!$3:$3,0)-1)),"", IFERROR($J67*OFFSET('Raw Data'!$A$3,MATCH('Data above threshold'!$A67,'Raw Data'!$B$4:$B$185,0),MATCH('Data above threshold'!AT$4,'Raw Data'!$3:$3,0)-1),"NA"))</f>
        <v>-27</v>
      </c>
      <c r="AS67" s="103" t="n">
        <f aca="true">IF(ISBLANK(OFFSET('Raw Data'!$A$3,MATCH('Data above threshold'!$A67,'Raw Data'!$B$4:$B$185,0),MATCH('Data above threshold'!AU$4,'Raw Data'!$3:$3,0)-1)),"", IFERROR($J67*OFFSET('Raw Data'!$A$3,MATCH('Data above threshold'!$A67,'Raw Data'!$B$4:$B$185,0),MATCH('Data above threshold'!AU$4,'Raw Data'!$3:$3,0)-1),"NA"))</f>
        <v>-15.2</v>
      </c>
      <c r="AT67" s="103" t="n">
        <f aca="true">IF(ISBLANK(OFFSET('Raw Data'!$A$3,MATCH('Data above threshold'!$A67,'Raw Data'!$B$4:$B$185,0),MATCH('Data above threshold'!AV$4,'Raw Data'!$3:$3,0)-1)),"", IFERROR($J67*OFFSET('Raw Data'!$A$3,MATCH('Data above threshold'!$A67,'Raw Data'!$B$4:$B$185,0),MATCH('Data above threshold'!AV$4,'Raw Data'!$3:$3,0)-1),"NA"))</f>
        <v>-70.3</v>
      </c>
      <c r="AU67" s="103" t="n">
        <f aca="true">IF(ISBLANK(OFFSET('Raw Data'!$A$3,MATCH('Data above threshold'!$A67,'Raw Data'!$B$4:$B$185,0),MATCH('Data above threshold'!AW$4,'Raw Data'!$3:$3,0)-1)),"", IFERROR($J67*OFFSET('Raw Data'!$A$3,MATCH('Data above threshold'!$A67,'Raw Data'!$B$4:$B$185,0),MATCH('Data above threshold'!AW$4,'Raw Data'!$3:$3,0)-1),"NA"))</f>
        <v>-31</v>
      </c>
      <c r="AV67" s="103" t="n">
        <f aca="true">IF(ISBLANK(OFFSET('Raw Data'!$A$3,MATCH('Data above threshold'!$A67,'Raw Data'!$B$4:$B$185,0),MATCH('Data above threshold'!AX$4,'Raw Data'!$3:$3,0)-1)),"", IFERROR($J67*OFFSET('Raw Data'!$A$3,MATCH('Data above threshold'!$A67,'Raw Data'!$B$4:$B$185,0),MATCH('Data above threshold'!AX$4,'Raw Data'!$3:$3,0)-1),"NA"))</f>
        <v>-9</v>
      </c>
      <c r="AW67" s="103" t="n">
        <f aca="true">IF(ISBLANK(OFFSET('Raw Data'!$A$3,MATCH('Data above threshold'!$A67,'Raw Data'!$B$4:$B$185,0),MATCH('Data above threshold'!AY$4,'Raw Data'!$3:$3,0)-1)),"", IFERROR($J67*OFFSET('Raw Data'!$A$3,MATCH('Data above threshold'!$A67,'Raw Data'!$B$4:$B$185,0),MATCH('Data above threshold'!AY$4,'Raw Data'!$3:$3,0)-1),"NA"))</f>
        <v>-27.6</v>
      </c>
      <c r="AX67" s="103" t="n">
        <f aca="true">IF(ISBLANK(OFFSET('Raw Data'!$A$3,MATCH('Data above threshold'!$A67,'Raw Data'!$B$4:$B$185,0),MATCH('Data above threshold'!AZ$4,'Raw Data'!$3:$3,0)-1)),"", IFERROR($J67*OFFSET('Raw Data'!$A$3,MATCH('Data above threshold'!$A67,'Raw Data'!$B$4:$B$185,0),MATCH('Data above threshold'!AZ$4,'Raw Data'!$3:$3,0)-1),"NA"))</f>
        <v>-50.2</v>
      </c>
      <c r="AY67" s="103" t="n">
        <f aca="true">IF(ISBLANK(OFFSET('Raw Data'!$A$3,MATCH('Data above threshold'!$A67,'Raw Data'!$B$4:$B$185,0),MATCH('Data above threshold'!BA$4,'Raw Data'!$3:$3,0)-1)),"", IFERROR($J67*OFFSET('Raw Data'!$A$3,MATCH('Data above threshold'!$A67,'Raw Data'!$B$4:$B$185,0),MATCH('Data above threshold'!BA$4,'Raw Data'!$3:$3,0)-1),"NA"))</f>
        <v>-23.4</v>
      </c>
      <c r="AZ67" s="103" t="n">
        <f aca="true">IF(ISBLANK(OFFSET('Raw Data'!$A$3,MATCH('Data above threshold'!$A67,'Raw Data'!$B$4:$B$185,0),MATCH('Data above threshold'!BB$4,'Raw Data'!$3:$3,0)-1)),"", IFERROR($J67*OFFSET('Raw Data'!$A$3,MATCH('Data above threshold'!$A67,'Raw Data'!$B$4:$B$185,0),MATCH('Data above threshold'!BB$4,'Raw Data'!$3:$3,0)-1),"NA"))</f>
        <v>-41.8</v>
      </c>
      <c r="BA67" s="103" t="n">
        <f aca="true">IF(ISBLANK(OFFSET('Raw Data'!$A$3,MATCH('Data above threshold'!$A67,'Raw Data'!$B$4:$B$185,0),MATCH('Data above threshold'!BC$4,'Raw Data'!$3:$3,0)-1)),"", IFERROR($J67*OFFSET('Raw Data'!$A$3,MATCH('Data above threshold'!$A67,'Raw Data'!$B$4:$B$185,0),MATCH('Data above threshold'!BC$4,'Raw Data'!$3:$3,0)-1),"NA"))</f>
        <v>-12.7</v>
      </c>
      <c r="BB67" s="103" t="n">
        <f aca="true">IF(ISBLANK(OFFSET('Raw Data'!$A$3,MATCH('Data above threshold'!$A67,'Raw Data'!$B$4:$B$185,0),MATCH('Data above threshold'!BD$4,'Raw Data'!$3:$3,0)-1)),"", IFERROR($J67*OFFSET('Raw Data'!$A$3,MATCH('Data above threshold'!$A67,'Raw Data'!$B$4:$B$185,0),MATCH('Data above threshold'!BD$4,'Raw Data'!$3:$3,0)-1),"NA"))</f>
        <v>-30.8</v>
      </c>
      <c r="BC67" s="103" t="n">
        <f aca="true">IF(ISBLANK(OFFSET('Raw Data'!$A$3,MATCH('Data above threshold'!$A67,'Raw Data'!$B$4:$B$185,0),MATCH('Data above threshold'!BE$4,'Raw Data'!$3:$3,0)-1)),"", IFERROR($J67*OFFSET('Raw Data'!$A$3,MATCH('Data above threshold'!$A67,'Raw Data'!$B$4:$B$185,0),MATCH('Data above threshold'!BE$4,'Raw Data'!$3:$3,0)-1),"NA"))</f>
        <v>-33</v>
      </c>
      <c r="BD67" s="103" t="n">
        <f aca="true">IF(ISBLANK(OFFSET('Raw Data'!$A$3,MATCH('Data above threshold'!$A67,'Raw Data'!$B$4:$B$185,0),MATCH('Data above threshold'!BF$4,'Raw Data'!$3:$3,0)-1)),"", IFERROR($J67*OFFSET('Raw Data'!$A$3,MATCH('Data above threshold'!$A67,'Raw Data'!$B$4:$B$185,0),MATCH('Data above threshold'!BF$4,'Raw Data'!$3:$3,0)-1),"NA"))</f>
        <v>-52</v>
      </c>
      <c r="BE67" s="103" t="n">
        <f aca="true">IF(ISBLANK(OFFSET('Raw Data'!$A$3,MATCH('Data above threshold'!$A67,'Raw Data'!$B$4:$B$185,0),MATCH('Data above threshold'!BG$4,'Raw Data'!$3:$3,0)-1)),"", IFERROR($J67*OFFSET('Raw Data'!$A$3,MATCH('Data above threshold'!$A67,'Raw Data'!$B$4:$B$185,0),MATCH('Data above threshold'!BG$4,'Raw Data'!$3:$3,0)-1),"NA"))</f>
        <v>-21.5</v>
      </c>
      <c r="BF67" s="103" t="n">
        <f aca="true">IF(ISBLANK(OFFSET('Raw Data'!$A$3,MATCH('Data above threshold'!$A67,'Raw Data'!$B$4:$B$185,0),MATCH('Data above threshold'!BH$4,'Raw Data'!$3:$3,0)-1)),"", IFERROR($J67*OFFSET('Raw Data'!$A$3,MATCH('Data above threshold'!$A67,'Raw Data'!$B$4:$B$185,0),MATCH('Data above threshold'!BH$4,'Raw Data'!$3:$3,0)-1),"NA"))</f>
        <v>-51.5</v>
      </c>
      <c r="BG67" s="103" t="n">
        <f aca="true">IF(ISBLANK(OFFSET('Raw Data'!$A$3,MATCH('Data above threshold'!$A67,'Raw Data'!$B$4:$B$185,0),MATCH('Data above threshold'!BI$4,'Raw Data'!$3:$3,0)-1)),"", IFERROR($J67*OFFSET('Raw Data'!$A$3,MATCH('Data above threshold'!$A67,'Raw Data'!$B$4:$B$185,0),MATCH('Data above threshold'!BI$4,'Raw Data'!$3:$3,0)-1),"NA"))</f>
        <v>-53.3</v>
      </c>
      <c r="BH67" s="103" t="n">
        <f aca="true">IF(ISBLANK(OFFSET('Raw Data'!$A$3,MATCH('Data above threshold'!$A67,'Raw Data'!$B$4:$B$185,0),MATCH('Data above threshold'!BJ$4,'Raw Data'!$3:$3,0)-1)),"", IFERROR($J67*OFFSET('Raw Data'!$A$3,MATCH('Data above threshold'!$A67,'Raw Data'!$B$4:$B$185,0),MATCH('Data above threshold'!BJ$4,'Raw Data'!$3:$3,0)-1),"NA"))</f>
        <v>-25</v>
      </c>
      <c r="BI67" s="103" t="n">
        <f aca="true">IF(ISBLANK(OFFSET('Raw Data'!$A$3,MATCH('Data above threshold'!$A67,'Raw Data'!$B$4:$B$185,0),MATCH('Data above threshold'!BK$4,'Raw Data'!$3:$3,0)-1)),"", IFERROR($J67*OFFSET('Raw Data'!$A$3,MATCH('Data above threshold'!$A67,'Raw Data'!$B$4:$B$185,0),MATCH('Data above threshold'!BK$4,'Raw Data'!$3:$3,0)-1),"NA"))</f>
        <v>-37.9</v>
      </c>
      <c r="BJ67" s="103" t="n">
        <f aca="true">IF(ISBLANK(OFFSET('Raw Data'!$A$3,MATCH('Data above threshold'!$A67,'Raw Data'!$B$4:$B$185,0),MATCH('Data above threshold'!BL$4,'Raw Data'!$3:$3,0)-1)),"", IFERROR($J67*OFFSET('Raw Data'!$A$3,MATCH('Data above threshold'!$A67,'Raw Data'!$B$4:$B$185,0),MATCH('Data above threshold'!BL$4,'Raw Data'!$3:$3,0)-1),"NA"))</f>
        <v>-35.8</v>
      </c>
      <c r="BK67" s="103" t="n">
        <f aca="true">IF(ISBLANK(OFFSET('Raw Data'!$A$3,MATCH('Data above threshold'!$A67,'Raw Data'!$B$4:$B$185,0),MATCH('Data above threshold'!BM$4,'Raw Data'!$3:$3,0)-1)),"", IFERROR($J67*OFFSET('Raw Data'!$A$3,MATCH('Data above threshold'!$A67,'Raw Data'!$B$4:$B$185,0),MATCH('Data above threshold'!BM$4,'Raw Data'!$3:$3,0)-1),"NA"))</f>
        <v>-52.6</v>
      </c>
      <c r="BL67" s="103" t="n">
        <f aca="true">IF(ISBLANK(OFFSET('Raw Data'!$A$3,MATCH('Data above threshold'!$A67,'Raw Data'!$B$4:$B$185,0),MATCH('Data above threshold'!BN$4,'Raw Data'!$3:$3,0)-1)),"", IFERROR($J67*OFFSET('Raw Data'!$A$3,MATCH('Data above threshold'!$A67,'Raw Data'!$B$4:$B$185,0),MATCH('Data above threshold'!BN$4,'Raw Data'!$3:$3,0)-1),"NA"))</f>
        <v>-38.9</v>
      </c>
      <c r="BM67" s="103" t="n">
        <f aca="true">IF(ISBLANK(OFFSET('Raw Data'!$A$3,MATCH('Data above threshold'!$A67,'Raw Data'!$B$4:$B$185,0),MATCH('Data above threshold'!BO$4,'Raw Data'!$3:$3,0)-1)),"", IFERROR($J67*OFFSET('Raw Data'!$A$3,MATCH('Data above threshold'!$A67,'Raw Data'!$B$4:$B$185,0),MATCH('Data above threshold'!BO$4,'Raw Data'!$3:$3,0)-1),"NA"))</f>
        <v>-23.9</v>
      </c>
      <c r="BN67" s="103" t="n">
        <f aca="true">IF(ISBLANK(OFFSET('Raw Data'!$A$3,MATCH('Data above threshold'!$A67,'Raw Data'!$B$4:$B$185,0),MATCH('Data above threshold'!BP$4,'Raw Data'!$3:$3,0)-1)),"", IFERROR($J67*OFFSET('Raw Data'!$A$3,MATCH('Data above threshold'!$A67,'Raw Data'!$B$4:$B$185,0),MATCH('Data above threshold'!BP$4,'Raw Data'!$3:$3,0)-1),"NA"))</f>
        <v>-9.9</v>
      </c>
      <c r="BO67" s="103" t="n">
        <f aca="true">IF(ISBLANK(OFFSET('Raw Data'!$A$3,MATCH('Data above threshold'!$A67,'Raw Data'!$B$4:$B$185,0),MATCH('Data above threshold'!BQ$4,'Raw Data'!$3:$3,0)-1)),"", IFERROR($J67*OFFSET('Raw Data'!$A$3,MATCH('Data above threshold'!$A67,'Raw Data'!$B$4:$B$185,0),MATCH('Data above threshold'!BQ$4,'Raw Data'!$3:$3,0)-1),"NA"))</f>
        <v>-27.2</v>
      </c>
      <c r="BP67" s="103" t="n">
        <f aca="true">IF(ISBLANK(OFFSET('Raw Data'!$A$3,MATCH('Data above threshold'!$A67,'Raw Data'!$B$4:$B$185,0),MATCH('Data above threshold'!BR$4,'Raw Data'!$3:$3,0)-1)),"", IFERROR($J67*OFFSET('Raw Data'!$A$3,MATCH('Data above threshold'!$A67,'Raw Data'!$B$4:$B$185,0),MATCH('Data above threshold'!BR$4,'Raw Data'!$3:$3,0)-1),"NA"))</f>
        <v>-20.5</v>
      </c>
      <c r="BQ67" s="103" t="n">
        <f aca="true">IF(ISBLANK(OFFSET('Raw Data'!$A$3,MATCH('Data above threshold'!$A67,'Raw Data'!$B$4:$B$185,0),MATCH('Data above threshold'!BS$4,'Raw Data'!$3:$3,0)-1)),"", IFERROR($J67*OFFSET('Raw Data'!$A$3,MATCH('Data above threshold'!$A67,'Raw Data'!$B$4:$B$185,0),MATCH('Data above threshold'!BS$4,'Raw Data'!$3:$3,0)-1),"NA"))</f>
        <v>-38</v>
      </c>
      <c r="BR67" s="103" t="n">
        <f aca="true">IF(ISBLANK(OFFSET('Raw Data'!$A$3,MATCH('Data above threshold'!$A67,'Raw Data'!$B$4:$B$185,0),MATCH('Data above threshold'!BT$4,'Raw Data'!$3:$3,0)-1)),"", IFERROR($J67*OFFSET('Raw Data'!$A$3,MATCH('Data above threshold'!$A67,'Raw Data'!$B$4:$B$185,0),MATCH('Data above threshold'!BT$4,'Raw Data'!$3:$3,0)-1),"NA"))</f>
        <v>-41.2</v>
      </c>
      <c r="BS67" s="103" t="n">
        <f aca="true">IF(ISBLANK(OFFSET('Raw Data'!$A$3,MATCH('Data above threshold'!$A67,'Raw Data'!$B$4:$B$185,0),MATCH('Data above threshold'!BU$4,'Raw Data'!$3:$3,0)-1)),"", IFERROR($J67*OFFSET('Raw Data'!$A$3,MATCH('Data above threshold'!$A67,'Raw Data'!$B$4:$B$185,0),MATCH('Data above threshold'!BU$4,'Raw Data'!$3:$3,0)-1),"NA"))</f>
        <v>-31</v>
      </c>
      <c r="BT67" s="103" t="n">
        <f aca="true">IF(ISBLANK(OFFSET('Raw Data'!$A$3,MATCH('Data above threshold'!$A67,'Raw Data'!$B$4:$B$185,0),MATCH('Data above threshold'!BV$4,'Raw Data'!$3:$3,0)-1)),"", IFERROR($J67*OFFSET('Raw Data'!$A$3,MATCH('Data above threshold'!$A67,'Raw Data'!$B$4:$B$185,0),MATCH('Data above threshold'!BV$4,'Raw Data'!$3:$3,0)-1),"NA"))</f>
        <v>-110.3</v>
      </c>
      <c r="BU67" s="103" t="n">
        <f aca="true">IF(ISBLANK(OFFSET('Raw Data'!$A$3,MATCH('Data above threshold'!$A67,'Raw Data'!$B$4:$B$185,0),MATCH('Data above threshold'!BW$4,'Raw Data'!$3:$3,0)-1)),"", IFERROR($J67*OFFSET('Raw Data'!$A$3,MATCH('Data above threshold'!$A67,'Raw Data'!$B$4:$B$185,0),MATCH('Data above threshold'!BW$4,'Raw Data'!$3:$3,0)-1),"NA"))</f>
        <v>-19.4</v>
      </c>
      <c r="BV67" s="103" t="n">
        <f aca="true">IF(ISBLANK(OFFSET('Raw Data'!$A$3,MATCH('Data above threshold'!$A67,'Raw Data'!$B$4:$B$185,0),MATCH('Data above threshold'!BX$4,'Raw Data'!$3:$3,0)-1)),"", IFERROR($J67*OFFSET('Raw Data'!$A$3,MATCH('Data above threshold'!$A67,'Raw Data'!$B$4:$B$185,0),MATCH('Data above threshold'!BX$4,'Raw Data'!$3:$3,0)-1),"NA"))</f>
        <v>-17.2</v>
      </c>
      <c r="BW67" s="103" t="n">
        <f aca="true">IF(ISBLANK(OFFSET('Raw Data'!$A$3,MATCH('Data above threshold'!$A67,'Raw Data'!$B$4:$B$185,0),MATCH('Data above threshold'!BY$4,'Raw Data'!$3:$3,0)-1)),"", IFERROR($J67*OFFSET('Raw Data'!$A$3,MATCH('Data above threshold'!$A67,'Raw Data'!$B$4:$B$185,0),MATCH('Data above threshold'!BY$4,'Raw Data'!$3:$3,0)-1),"NA"))</f>
        <v>-25.8</v>
      </c>
      <c r="BX67" s="103" t="n">
        <f aca="true">IF(ISBLANK(OFFSET('Raw Data'!$A$3,MATCH('Data above threshold'!$A67,'Raw Data'!$B$4:$B$185,0),MATCH('Data above threshold'!BZ$4,'Raw Data'!$3:$3,0)-1)),"", IFERROR($J67*OFFSET('Raw Data'!$A$3,MATCH('Data above threshold'!$A67,'Raw Data'!$B$4:$B$185,0),MATCH('Data above threshold'!BZ$4,'Raw Data'!$3:$3,0)-1),"NA"))</f>
        <v>-16.5</v>
      </c>
      <c r="BY67" s="103" t="n">
        <f aca="true">IF(ISBLANK(OFFSET('Raw Data'!$A$3,MATCH('Data above threshold'!$A67,'Raw Data'!$B$4:$B$185,0),MATCH('Data above threshold'!CA$4,'Raw Data'!$3:$3,0)-1)),"", IFERROR($J67*OFFSET('Raw Data'!$A$3,MATCH('Data above threshold'!$A67,'Raw Data'!$B$4:$B$185,0),MATCH('Data above threshold'!CA$4,'Raw Data'!$3:$3,0)-1),"NA"))</f>
        <v>-64.6</v>
      </c>
      <c r="BZ67" s="103" t="n">
        <f aca="true">IF(ISBLANK(OFFSET('Raw Data'!$A$3,MATCH('Data above threshold'!$A67,'Raw Data'!$B$4:$B$185,0),MATCH('Data above threshold'!CB$4,'Raw Data'!$3:$3,0)-1)),"", IFERROR($J67*OFFSET('Raw Data'!$A$3,MATCH('Data above threshold'!$A67,'Raw Data'!$B$4:$B$185,0),MATCH('Data above threshold'!CB$4,'Raw Data'!$3:$3,0)-1),"NA"))</f>
        <v>-19.8</v>
      </c>
      <c r="CA67" s="103" t="n">
        <f aca="true">IF(ISBLANK(OFFSET('Raw Data'!$A$3,MATCH('Data above threshold'!$A67,'Raw Data'!$B$4:$B$185,0),MATCH('Data above threshold'!CC$4,'Raw Data'!$3:$3,0)-1)),"", IFERROR($J67*OFFSET('Raw Data'!$A$3,MATCH('Data above threshold'!$A67,'Raw Data'!$B$4:$B$185,0),MATCH('Data above threshold'!CC$4,'Raw Data'!$3:$3,0)-1),"NA"))</f>
        <v>-36.4</v>
      </c>
      <c r="CB67" s="103" t="n">
        <f aca="true">IF(ISBLANK(OFFSET('Raw Data'!$A$3,MATCH('Data above threshold'!$A67,'Raw Data'!$B$4:$B$185,0),MATCH('Data above threshold'!CD$4,'Raw Data'!$3:$3,0)-1)),"", IFERROR($J67*OFFSET('Raw Data'!$A$3,MATCH('Data above threshold'!$A67,'Raw Data'!$B$4:$B$185,0),MATCH('Data above threshold'!CD$4,'Raw Data'!$3:$3,0)-1),"NA"))</f>
        <v>-25.8</v>
      </c>
      <c r="CC67" s="103" t="n">
        <f aca="true">IF(ISBLANK(OFFSET('Raw Data'!$A$3,MATCH('Data above threshold'!$A67,'Raw Data'!$B$4:$B$185,0),MATCH('Data above threshold'!CE$4,'Raw Data'!$3:$3,0)-1)),"", IFERROR($J67*OFFSET('Raw Data'!$A$3,MATCH('Data above threshold'!$A67,'Raw Data'!$B$4:$B$185,0),MATCH('Data above threshold'!CE$4,'Raw Data'!$3:$3,0)-1),"NA"))</f>
        <v>-39.6</v>
      </c>
      <c r="CD67" s="103" t="n">
        <f aca="true">IF(ISBLANK(OFFSET('Raw Data'!$A$3,MATCH('Data above threshold'!$A67,'Raw Data'!$B$4:$B$185,0),MATCH('Data above threshold'!CF$4,'Raw Data'!$3:$3,0)-1)),"", IFERROR($J67*OFFSET('Raw Data'!$A$3,MATCH('Data above threshold'!$A67,'Raw Data'!$B$4:$B$185,0),MATCH('Data above threshold'!CF$4,'Raw Data'!$3:$3,0)-1),"NA"))</f>
        <v>-37.1</v>
      </c>
      <c r="CE67" s="103" t="n">
        <f aca="true">IF(ISBLANK(OFFSET('Raw Data'!$A$3,MATCH('Data above threshold'!$A67,'Raw Data'!$B$4:$B$185,0),MATCH('Data above threshold'!CG$4,'Raw Data'!$3:$3,0)-1)),"", IFERROR($J67*OFFSET('Raw Data'!$A$3,MATCH('Data above threshold'!$A67,'Raw Data'!$B$4:$B$185,0),MATCH('Data above threshold'!CG$4,'Raw Data'!$3:$3,0)-1),"NA"))</f>
        <v>-12.7</v>
      </c>
      <c r="CF67" s="103" t="n">
        <f aca="true">IF(ISBLANK(OFFSET('Raw Data'!$A$3,MATCH('Data above threshold'!$A67,'Raw Data'!$B$4:$B$185,0),MATCH('Data above threshold'!CH$4,'Raw Data'!$3:$3,0)-1)),"", IFERROR($J67*OFFSET('Raw Data'!$A$3,MATCH('Data above threshold'!$A67,'Raw Data'!$B$4:$B$185,0),MATCH('Data above threshold'!CH$4,'Raw Data'!$3:$3,0)-1),"NA"))</f>
        <v>-30.4</v>
      </c>
      <c r="CG67" s="103" t="n">
        <f aca="true">IF(ISBLANK(OFFSET('Raw Data'!$A$3,MATCH('Data above threshold'!$A67,'Raw Data'!$B$4:$B$185,0),MATCH('Data above threshold'!CI$4,'Raw Data'!$3:$3,0)-1)),"", IFERROR($J67*OFFSET('Raw Data'!$A$3,MATCH('Data above threshold'!$A67,'Raw Data'!$B$4:$B$185,0),MATCH('Data above threshold'!CI$4,'Raw Data'!$3:$3,0)-1),"NA"))</f>
        <v>-45.7</v>
      </c>
      <c r="CH67" s="103" t="n">
        <f aca="true">IF(ISBLANK(OFFSET('Raw Data'!$A$3,MATCH('Data above threshold'!$A67,'Raw Data'!$B$4:$B$185,0),MATCH('Data above threshold'!CJ$4,'Raw Data'!$3:$3,0)-1)),"", IFERROR($J67*OFFSET('Raw Data'!$A$3,MATCH('Data above threshold'!$A67,'Raw Data'!$B$4:$B$185,0),MATCH('Data above threshold'!CJ$4,'Raw Data'!$3:$3,0)-1),"NA"))</f>
        <v>-47.5</v>
      </c>
      <c r="CI67" s="103" t="n">
        <f aca="true">IF(ISBLANK(OFFSET('Raw Data'!$A$3,MATCH('Data above threshold'!$A67,'Raw Data'!$B$4:$B$185,0),MATCH('Data above threshold'!CK$4,'Raw Data'!$3:$3,0)-1)),"", IFERROR($J67*OFFSET('Raw Data'!$A$3,MATCH('Data above threshold'!$A67,'Raw Data'!$B$4:$B$185,0),MATCH('Data above threshold'!CK$4,'Raw Data'!$3:$3,0)-1),"NA"))</f>
        <v>-25.5</v>
      </c>
      <c r="CJ67" s="103" t="n">
        <f aca="true">IF(ISBLANK(OFFSET('Raw Data'!$A$3,MATCH('Data above threshold'!$A67,'Raw Data'!$B$4:$B$185,0),MATCH('Data above threshold'!CL$4,'Raw Data'!$3:$3,0)-1)),"", IFERROR($J67*OFFSET('Raw Data'!$A$3,MATCH('Data above threshold'!$A67,'Raw Data'!$B$4:$B$185,0),MATCH('Data above threshold'!CL$4,'Raw Data'!$3:$3,0)-1),"NA"))</f>
        <v>-24.9</v>
      </c>
      <c r="CK67" s="103" t="n">
        <f aca="true">IF(ISBLANK(OFFSET('Raw Data'!$A$3,MATCH('Data above threshold'!$A67,'Raw Data'!$B$4:$B$185,0),MATCH('Data above threshold'!CM$4,'Raw Data'!$3:$3,0)-1)),"", IFERROR($J67*OFFSET('Raw Data'!$A$3,MATCH('Data above threshold'!$A67,'Raw Data'!$B$4:$B$185,0),MATCH('Data above threshold'!CM$4,'Raw Data'!$3:$3,0)-1),"NA"))</f>
        <v>-23.2</v>
      </c>
      <c r="CL67" s="103" t="n">
        <f aca="true">IF(ISBLANK(OFFSET('Raw Data'!$A$3,MATCH('Data above threshold'!$A67,'Raw Data'!$B$4:$B$185,0),MATCH('Data above threshold'!CN$4,'Raw Data'!$3:$3,0)-1)),"", IFERROR($J67*OFFSET('Raw Data'!$A$3,MATCH('Data above threshold'!$A67,'Raw Data'!$B$4:$B$185,0),MATCH('Data above threshold'!CN$4,'Raw Data'!$3:$3,0)-1),"NA"))</f>
        <v>-30.5</v>
      </c>
      <c r="CM67" s="103" t="n">
        <f aca="true">IF(ISBLANK(OFFSET('Raw Data'!$A$3,MATCH('Data above threshold'!$A67,'Raw Data'!$B$4:$B$185,0),MATCH('Data above threshold'!CO$4,'Raw Data'!$3:$3,0)-1)),"", IFERROR($J67*OFFSET('Raw Data'!$A$3,MATCH('Data above threshold'!$A67,'Raw Data'!$B$4:$B$185,0),MATCH('Data above threshold'!CO$4,'Raw Data'!$3:$3,0)-1),"NA"))</f>
        <v>-29</v>
      </c>
      <c r="CN67" s="103" t="n">
        <f aca="true">IF(ISBLANK(OFFSET('Raw Data'!$A$3,MATCH('Data above threshold'!$A67,'Raw Data'!$B$4:$B$185,0),MATCH('Data above threshold'!CP$4,'Raw Data'!$3:$3,0)-1)),"", IFERROR($J67*OFFSET('Raw Data'!$A$3,MATCH('Data above threshold'!$A67,'Raw Data'!$B$4:$B$185,0),MATCH('Data above threshold'!CP$4,'Raw Data'!$3:$3,0)-1),"NA"))</f>
        <v>-30</v>
      </c>
      <c r="CO67" s="103" t="n">
        <f aca="true">IF(ISBLANK(OFFSET('Raw Data'!$A$3,MATCH('Data above threshold'!$A67,'Raw Data'!$B$4:$B$185,0),MATCH('Data above threshold'!CQ$4,'Raw Data'!$3:$3,0)-1)),"", IFERROR($J67*OFFSET('Raw Data'!$A$3,MATCH('Data above threshold'!$A67,'Raw Data'!$B$4:$B$185,0),MATCH('Data above threshold'!CQ$4,'Raw Data'!$3:$3,0)-1),"NA"))</f>
        <v>-38.7</v>
      </c>
      <c r="CP67" s="103" t="n">
        <f aca="true">IF(ISBLANK(OFFSET('Raw Data'!$A$3,MATCH('Data above threshold'!$A67,'Raw Data'!$B$4:$B$185,0),MATCH('Data above threshold'!CR$4,'Raw Data'!$3:$3,0)-1)),"", IFERROR($J67*OFFSET('Raw Data'!$A$3,MATCH('Data above threshold'!$A67,'Raw Data'!$B$4:$B$185,0),MATCH('Data above threshold'!CR$4,'Raw Data'!$3:$3,0)-1),"NA"))</f>
        <v>-83.1</v>
      </c>
    </row>
    <row r="68" s="103" customFormat="true" ht="15.5" hidden="false" customHeight="false" outlineLevel="0" collapsed="false">
      <c r="A68" s="107" t="n">
        <v>2322</v>
      </c>
      <c r="B68" s="107" t="n">
        <v>4</v>
      </c>
      <c r="C68" s="103" t="str">
        <f aca="true">IF(ISBLANK(OFFSET('Raw Data'!$A$3,MATCH($A68,'Raw Data'!$B$4:$B$185,0),MATCH(C$4,'Raw Data'!$3:$3,0)-1)),"",OFFSET('Raw Data'!$A$3,MATCH($A68,'Raw Data'!$B$4:$B$185,0),MATCH(C$4,'Raw Data'!$3:$3,0)-1))</f>
        <v/>
      </c>
      <c r="D68" s="103" t="str">
        <f aca="true">IF(ISBLANK(OFFSET('Raw Data'!$A$3,MATCH($A68,'Raw Data'!$B$4:$B$185,0),MATCH(D$4,'Raw Data'!$3:$3,0)-1)),"",OFFSET('Raw Data'!$A$3,MATCH($A68,'Raw Data'!$B$4:$B$185,0),MATCH(D$4,'Raw Data'!$3:$3,0)-1))</f>
        <v>Enforcing contracts: Time</v>
      </c>
      <c r="E68" s="103" t="str">
        <f aca="true">IF(ISBLANK(OFFSET('Raw Data'!$A$3,MATCH($A68,'Raw Data'!$B$4:$B$185,0),MATCH(E$4,'Raw Data'!$3:$3,0)-1)),"",OFFSET('Raw Data'!$A$3,MATCH($A68,'Raw Data'!$B$4:$B$185,0),MATCH(E$4,'Raw Data'!$3:$3,0)-1))</f>
        <v>Time taken to enforce a contract</v>
      </c>
      <c r="F68" s="103" t="str">
        <f aca="true">IF(ISBLANK(OFFSET('Raw Data'!$A$3,MATCH($A68,'Raw Data'!$B$4:$B$185,0),MATCH(F$4,'Raw Data'!$3:$3,0)-1)),"",OFFSET('Raw Data'!$A$3,MATCH($A68,'Raw Data'!$B$4:$B$185,0),MATCH(F$4,'Raw Data'!$3:$3,0)-1))</f>
        <v/>
      </c>
      <c r="G68" s="103" t="s">
        <v>217</v>
      </c>
      <c r="H68" s="103" t="str">
        <f aca="true">IF(ISBLANK(OFFSET('Raw Data'!$A$3,MATCH($A68,'Raw Data'!$B$4:$B$185,0),MATCH(H$4,'Raw Data'!$3:$3,0)-1)),"",OFFSET('Raw Data'!$A$3,MATCH($A68,'Raw Data'!$B$4:$B$185,0),MATCH(H$4,'Raw Data'!$3:$3,0)-1))</f>
        <v>Time (days)</v>
      </c>
      <c r="I68" s="103" t="str">
        <f aca="true">IF(ISBLANK(OFFSET('Raw Data'!$A$3,MATCH($A68,'Raw Data'!$B$4:$B$185,0),MATCH(I$4,'Raw Data'!$3:$3,0)-1)),"",OFFSET('Raw Data'!$A$3,MATCH($A68,'Raw Data'!$B$4:$B$185,0),MATCH(I$4,'Raw Data'!$3:$3,0)-1))</f>
        <v>Minus</v>
      </c>
      <c r="J68" s="103" t="n">
        <f aca="false">IF(I68="","",IF(I68="Minus",-1,1))</f>
        <v>-1</v>
      </c>
      <c r="K68" s="105" t="n">
        <f aca="false" t="array" ref="K68:K68">IFERROR(SKEW(IF(ISNUMBER(O68:CP68),O68:CP68,"")),"")</f>
        <v>-1.50883379567039</v>
      </c>
      <c r="L68" s="103" t="n">
        <f aca="true">IF(ISBLANK(OFFSET('Data above threshold'!$A$4,MATCH('Data above threshold'!$A68,'Data above threshold'!$A$5:$A$185,0),MATCH('Data above threshold'!N$4,'Data above threshold'!$4:$4,0)-1)),1,OFFSET('Data above threshold'!$A$4,MATCH('Data above threshold'!$A68,'Data above threshold'!$A$5:$A$185,0),MATCH('Data above threshold'!N$4,'Data above threshold'!$4:$4,0)-1))</f>
        <v>0</v>
      </c>
      <c r="M68" s="103" t="str">
        <f aca="true">IF(ISBLANK(OFFSET('Data above threshold'!$A$4,MATCH('Data above threshold'!$A68,'Data above threshold'!$A$5:$A$185,0),MATCH('Data above threshold'!O$4,'Data above threshold'!$4:$4,0)-1)),"",OFFSET('Data above threshold'!$A$4,MATCH('Data above threshold'!$A68,'Data above threshold'!$A$5:$A$185,0),MATCH('Data above threshold'!O$4,'Data above threshold'!$4:$4,0)-1))</f>
        <v/>
      </c>
      <c r="N68" s="106" t="n">
        <f aca="false" t="array" ref="N68:N68">IF(B68&lt;4,"",1-IFERROR(SUM(ISNUMBER(O68:CP68)*(1-$O$3:$CP$3))/COUNTIF($O$3:$CP$3,0),0))</f>
        <v>0</v>
      </c>
      <c r="O68" s="103" t="n">
        <f aca="true">IF(ISBLANK(OFFSET('Raw Data'!$A$3,MATCH('Data above threshold'!$A68,'Raw Data'!$B$4:$B$185,0),MATCH('Data above threshold'!Q$4,'Raw Data'!$3:$3,0)-1)),"", IFERROR($J68*OFFSET('Raw Data'!$A$3,MATCH('Data above threshold'!$A68,'Raw Data'!$B$4:$B$185,0),MATCH('Data above threshold'!Q$4,'Raw Data'!$3:$3,0)-1),"NA"))</f>
        <v>-995</v>
      </c>
      <c r="P68" s="103" t="n">
        <f aca="true">IF(ISBLANK(OFFSET('Raw Data'!$A$3,MATCH('Data above threshold'!$A68,'Raw Data'!$B$4:$B$185,0),MATCH('Data above threshold'!R$4,'Raw Data'!$3:$3,0)-1)),"", IFERROR($J68*OFFSET('Raw Data'!$A$3,MATCH('Data above threshold'!$A68,'Raw Data'!$B$4:$B$185,0),MATCH('Data above threshold'!R$4,'Raw Data'!$3:$3,0)-1),"NA"))</f>
        <v>-402</v>
      </c>
      <c r="Q68" s="103" t="n">
        <f aca="true">IF(ISBLANK(OFFSET('Raw Data'!$A$3,MATCH('Data above threshold'!$A68,'Raw Data'!$B$4:$B$185,0),MATCH('Data above threshold'!S$4,'Raw Data'!$3:$3,0)-1)),"", IFERROR($J68*OFFSET('Raw Data'!$A$3,MATCH('Data above threshold'!$A68,'Raw Data'!$B$4:$B$185,0),MATCH('Data above threshold'!S$4,'Raw Data'!$3:$3,0)-1),"NA"))</f>
        <v>-397</v>
      </c>
      <c r="R68" s="103" t="n">
        <f aca="true">IF(ISBLANK(OFFSET('Raw Data'!$A$3,MATCH('Data above threshold'!$A68,'Raw Data'!$B$4:$B$185,0),MATCH('Data above threshold'!T$4,'Raw Data'!$3:$3,0)-1)),"", IFERROR($J68*OFFSET('Raw Data'!$A$3,MATCH('Data above threshold'!$A68,'Raw Data'!$B$4:$B$185,0),MATCH('Data above threshold'!T$4,'Raw Data'!$3:$3,0)-1),"NA"))</f>
        <v>-505</v>
      </c>
      <c r="S68" s="103" t="n">
        <f aca="true">IF(ISBLANK(OFFSET('Raw Data'!$A$3,MATCH('Data above threshold'!$A68,'Raw Data'!$B$4:$B$185,0),MATCH('Data above threshold'!U$4,'Raw Data'!$3:$3,0)-1)),"", IFERROR($J68*OFFSET('Raw Data'!$A$3,MATCH('Data above threshold'!$A68,'Raw Data'!$B$4:$B$185,0),MATCH('Data above threshold'!U$4,'Raw Data'!$3:$3,0)-1),"NA"))</f>
        <v>-1442</v>
      </c>
      <c r="T68" s="103" t="n">
        <f aca="true">IF(ISBLANK(OFFSET('Raw Data'!$A$3,MATCH('Data above threshold'!$A68,'Raw Data'!$B$4:$B$185,0),MATCH('Data above threshold'!V$4,'Raw Data'!$3:$3,0)-1)),"", IFERROR($J68*OFFSET('Raw Data'!$A$3,MATCH('Data above threshold'!$A68,'Raw Data'!$B$4:$B$185,0),MATCH('Data above threshold'!V$4,'Raw Data'!$3:$3,0)-1),"NA"))</f>
        <v>-225</v>
      </c>
      <c r="U68" s="103" t="n">
        <f aca="true">IF(ISBLANK(OFFSET('Raw Data'!$A$3,MATCH('Data above threshold'!$A68,'Raw Data'!$B$4:$B$185,0),MATCH('Data above threshold'!W$4,'Raw Data'!$3:$3,0)-1)),"", IFERROR($J68*OFFSET('Raw Data'!$A$3,MATCH('Data above threshold'!$A68,'Raw Data'!$B$4:$B$185,0),MATCH('Data above threshold'!W$4,'Raw Data'!$3:$3,0)-1),"NA"))</f>
        <v>-801</v>
      </c>
      <c r="V68" s="103" t="n">
        <f aca="true">IF(ISBLANK(OFFSET('Raw Data'!$A$3,MATCH('Data above threshold'!$A68,'Raw Data'!$B$4:$B$185,0),MATCH('Data above threshold'!X$4,'Raw Data'!$3:$3,0)-1)),"", IFERROR($J68*OFFSET('Raw Data'!$A$3,MATCH('Data above threshold'!$A68,'Raw Data'!$B$4:$B$185,0),MATCH('Data above threshold'!X$4,'Raw Data'!$3:$3,0)-1),"NA"))</f>
        <v>-910</v>
      </c>
      <c r="W68" s="103" t="n">
        <f aca="true">IF(ISBLANK(OFFSET('Raw Data'!$A$3,MATCH('Data above threshold'!$A68,'Raw Data'!$B$4:$B$185,0),MATCH('Data above threshold'!Y$4,'Raw Data'!$3:$3,0)-1)),"", IFERROR($J68*OFFSET('Raw Data'!$A$3,MATCH('Data above threshold'!$A68,'Raw Data'!$B$4:$B$185,0),MATCH('Data above threshold'!Y$4,'Raw Data'!$3:$3,0)-1),"NA"))</f>
        <v>-598</v>
      </c>
      <c r="X68" s="103" t="n">
        <f aca="true">IF(ISBLANK(OFFSET('Raw Data'!$A$3,MATCH('Data above threshold'!$A68,'Raw Data'!$B$4:$B$185,0),MATCH('Data above threshold'!Z$4,'Raw Data'!$3:$3,0)-1)),"", IFERROR($J68*OFFSET('Raw Data'!$A$3,MATCH('Data above threshold'!$A68,'Raw Data'!$B$4:$B$185,0),MATCH('Data above threshold'!Z$4,'Raw Data'!$3:$3,0)-1),"NA"))</f>
        <v>-519</v>
      </c>
      <c r="Y68" s="103" t="n">
        <f aca="true">IF(ISBLANK(OFFSET('Raw Data'!$A$3,MATCH('Data above threshold'!$A68,'Raw Data'!$B$4:$B$185,0),MATCH('Data above threshold'!AA$4,'Raw Data'!$3:$3,0)-1)),"", IFERROR($J68*OFFSET('Raw Data'!$A$3,MATCH('Data above threshold'!$A68,'Raw Data'!$B$4:$B$185,0),MATCH('Data above threshold'!AA$4,'Raw Data'!$3:$3,0)-1),"NA"))</f>
        <v>-496</v>
      </c>
      <c r="Z68" s="103" t="n">
        <f aca="true">IF(ISBLANK(OFFSET('Raw Data'!$A$3,MATCH('Data above threshold'!$A68,'Raw Data'!$B$4:$B$185,0),MATCH('Data above threshold'!AB$4,'Raw Data'!$3:$3,0)-1)),"", IFERROR($J68*OFFSET('Raw Data'!$A$3,MATCH('Data above threshold'!$A68,'Raw Data'!$B$4:$B$185,0),MATCH('Data above threshold'!AB$4,'Raw Data'!$3:$3,0)-1),"NA"))</f>
        <v>-610</v>
      </c>
      <c r="AA68" s="103" t="n">
        <f aca="true">IF(ISBLANK(OFFSET('Raw Data'!$A$3,MATCH('Data above threshold'!$A68,'Raw Data'!$B$4:$B$185,0),MATCH('Data above threshold'!AC$4,'Raw Data'!$3:$3,0)-1)),"", IFERROR($J68*OFFSET('Raw Data'!$A$3,MATCH('Data above threshold'!$A68,'Raw Data'!$B$4:$B$185,0),MATCH('Data above threshold'!AC$4,'Raw Data'!$3:$3,0)-1),"NA"))</f>
        <v>-1288</v>
      </c>
      <c r="AB68" s="103" t="n">
        <f aca="true">IF(ISBLANK(OFFSET('Raw Data'!$A$3,MATCH('Data above threshold'!$A68,'Raw Data'!$B$4:$B$185,0),MATCH('Data above threshold'!AD$4,'Raw Data'!$3:$3,0)-1)),"", IFERROR($J68*OFFSET('Raw Data'!$A$3,MATCH('Data above threshold'!$A68,'Raw Data'!$B$4:$B$185,0),MATCH('Data above threshold'!AD$4,'Raw Data'!$3:$3,0)-1),"NA"))</f>
        <v>-425</v>
      </c>
      <c r="AC68" s="103" t="n">
        <f aca="true">IF(ISBLANK(OFFSET('Raw Data'!$A$3,MATCH('Data above threshold'!$A68,'Raw Data'!$B$4:$B$185,0),MATCH('Data above threshold'!AE$4,'Raw Data'!$3:$3,0)-1)),"", IFERROR($J68*OFFSET('Raw Data'!$A$3,MATCH('Data above threshold'!$A68,'Raw Data'!$B$4:$B$185,0),MATCH('Data above threshold'!AE$4,'Raw Data'!$3:$3,0)-1),"NA"))</f>
        <v>-852</v>
      </c>
      <c r="AD68" s="103" t="n">
        <f aca="true">IF(ISBLANK(OFFSET('Raw Data'!$A$3,MATCH('Data above threshold'!$A68,'Raw Data'!$B$4:$B$185,0),MATCH('Data above threshold'!AF$4,'Raw Data'!$3:$3,0)-1)),"", IFERROR($J68*OFFSET('Raw Data'!$A$3,MATCH('Data above threshold'!$A68,'Raw Data'!$B$4:$B$185,0),MATCH('Data above threshold'!AF$4,'Raw Data'!$3:$3,0)-1),"NA"))</f>
        <v>-1100</v>
      </c>
      <c r="AE68" s="103" t="n">
        <f aca="true">IF(ISBLANK(OFFSET('Raw Data'!$A$3,MATCH('Data above threshold'!$A68,'Raw Data'!$B$4:$B$185,0),MATCH('Data above threshold'!AG$4,'Raw Data'!$3:$3,0)-1)),"", IFERROR($J68*OFFSET('Raw Data'!$A$3,MATCH('Data above threshold'!$A68,'Raw Data'!$B$4:$B$185,0),MATCH('Data above threshold'!AG$4,'Raw Data'!$3:$3,0)-1),"NA"))</f>
        <v>-499</v>
      </c>
      <c r="AF68" s="103" t="n">
        <f aca="true">IF(ISBLANK(OFFSET('Raw Data'!$A$3,MATCH('Data above threshold'!$A68,'Raw Data'!$B$4:$B$185,0),MATCH('Data above threshold'!AH$4,'Raw Data'!$3:$3,0)-1)),"", IFERROR($J68*OFFSET('Raw Data'!$A$3,MATCH('Data above threshold'!$A68,'Raw Data'!$B$4:$B$185,0),MATCH('Data above threshold'!AH$4,'Raw Data'!$3:$3,0)-1),"NA"))</f>
        <v>-485</v>
      </c>
      <c r="AG68" s="103" t="n">
        <f aca="true">IF(ISBLANK(OFFSET('Raw Data'!$A$3,MATCH('Data above threshold'!$A68,'Raw Data'!$B$4:$B$185,0),MATCH('Data above threshold'!AI$4,'Raw Data'!$3:$3,0)-1)),"", IFERROR($J68*OFFSET('Raw Data'!$A$3,MATCH('Data above threshold'!$A68,'Raw Data'!$B$4:$B$185,0),MATCH('Data above threshold'!AI$4,'Raw Data'!$3:$3,0)-1),"NA"))</f>
        <v>-741</v>
      </c>
      <c r="AH68" s="103" t="n">
        <f aca="true">IF(ISBLANK(OFFSET('Raw Data'!$A$3,MATCH('Data above threshold'!$A68,'Raw Data'!$B$4:$B$185,0),MATCH('Data above threshold'!AJ$4,'Raw Data'!$3:$3,0)-1)),"", IFERROR($J68*OFFSET('Raw Data'!$A$3,MATCH('Data above threshold'!$A68,'Raw Data'!$B$4:$B$185,0),MATCH('Data above threshold'!AJ$4,'Raw Data'!$3:$3,0)-1),"NA"))</f>
        <v>-630</v>
      </c>
      <c r="AI68" s="103" t="n">
        <f aca="true">IF(ISBLANK(OFFSET('Raw Data'!$A$3,MATCH('Data above threshold'!$A68,'Raw Data'!$B$4:$B$185,0),MATCH('Data above threshold'!AK$4,'Raw Data'!$3:$3,0)-1)),"", IFERROR($J68*OFFSET('Raw Data'!$A$3,MATCH('Data above threshold'!$A68,'Raw Data'!$B$4:$B$185,0),MATCH('Data above threshold'!AK$4,'Raw Data'!$3:$3,0)-1),"NA"))</f>
        <v>-523</v>
      </c>
      <c r="AJ68" s="103" t="n">
        <f aca="true">IF(ISBLANK(OFFSET('Raw Data'!$A$3,MATCH('Data above threshold'!$A68,'Raw Data'!$B$4:$B$185,0),MATCH('Data above threshold'!AL$4,'Raw Data'!$3:$3,0)-1)),"", IFERROR($J68*OFFSET('Raw Data'!$A$3,MATCH('Data above threshold'!$A68,'Raw Data'!$B$4:$B$185,0),MATCH('Data above threshold'!AL$4,'Raw Data'!$3:$3,0)-1),"NA"))</f>
        <v>-510</v>
      </c>
      <c r="AK68" s="103" t="n">
        <f aca="true">IF(ISBLANK(OFFSET('Raw Data'!$A$3,MATCH('Data above threshold'!$A68,'Raw Data'!$B$4:$B$185,0),MATCH('Data above threshold'!AM$4,'Raw Data'!$3:$3,0)-1)),"", IFERROR($J68*OFFSET('Raw Data'!$A$3,MATCH('Data above threshold'!$A68,'Raw Data'!$B$4:$B$185,0),MATCH('Data above threshold'!AM$4,'Raw Data'!$3:$3,0)-1),"NA"))</f>
        <v>-485</v>
      </c>
      <c r="AL68" s="103" t="n">
        <f aca="true">IF(ISBLANK(OFFSET('Raw Data'!$A$3,MATCH('Data above threshold'!$A68,'Raw Data'!$B$4:$B$185,0),MATCH('Data above threshold'!AN$4,'Raw Data'!$3:$3,0)-1)),"", IFERROR($J68*OFFSET('Raw Data'!$A$3,MATCH('Data above threshold'!$A68,'Raw Data'!$B$4:$B$185,0),MATCH('Data above threshold'!AN$4,'Raw Data'!$3:$3,0)-1),"NA"))</f>
        <v>-397</v>
      </c>
      <c r="AM68" s="103" t="n">
        <f aca="true">IF(ISBLANK(OFFSET('Raw Data'!$A$3,MATCH('Data above threshold'!$A68,'Raw Data'!$B$4:$B$185,0),MATCH('Data above threshold'!AO$4,'Raw Data'!$3:$3,0)-1)),"", IFERROR($J68*OFFSET('Raw Data'!$A$3,MATCH('Data above threshold'!$A68,'Raw Data'!$B$4:$B$185,0),MATCH('Data above threshold'!AO$4,'Raw Data'!$3:$3,0)-1),"NA"))</f>
        <v>-447</v>
      </c>
      <c r="AN68" s="103" t="n">
        <f aca="true">IF(ISBLANK(OFFSET('Raw Data'!$A$3,MATCH('Data above threshold'!$A68,'Raw Data'!$B$4:$B$185,0),MATCH('Data above threshold'!AP$4,'Raw Data'!$3:$3,0)-1)),"", IFERROR($J68*OFFSET('Raw Data'!$A$3,MATCH('Data above threshold'!$A68,'Raw Data'!$B$4:$B$185,0),MATCH('Data above threshold'!AP$4,'Raw Data'!$3:$3,0)-1),"NA"))</f>
        <v>-437</v>
      </c>
      <c r="AO68" s="103" t="n">
        <f aca="true">IF(ISBLANK(OFFSET('Raw Data'!$A$3,MATCH('Data above threshold'!$A68,'Raw Data'!$B$4:$B$185,0),MATCH('Data above threshold'!AQ$4,'Raw Data'!$3:$3,0)-1)),"", IFERROR($J68*OFFSET('Raw Data'!$A$3,MATCH('Data above threshold'!$A68,'Raw Data'!$B$4:$B$185,0),MATCH('Data above threshold'!AQ$4,'Raw Data'!$3:$3,0)-1),"NA"))</f>
        <v>-710</v>
      </c>
      <c r="AP68" s="103" t="n">
        <f aca="true">IF(ISBLANK(OFFSET('Raw Data'!$A$3,MATCH('Data above threshold'!$A68,'Raw Data'!$B$4:$B$185,0),MATCH('Data above threshold'!AR$4,'Raw Data'!$3:$3,0)-1)),"", IFERROR($J68*OFFSET('Raw Data'!$A$3,MATCH('Data above threshold'!$A68,'Raw Data'!$B$4:$B$185,0),MATCH('Data above threshold'!AR$4,'Raw Data'!$3:$3,0)-1),"NA"))</f>
        <v>-311</v>
      </c>
      <c r="AQ68" s="103" t="n">
        <f aca="true">IF(ISBLANK(OFFSET('Raw Data'!$A$3,MATCH('Data above threshold'!$A68,'Raw Data'!$B$4:$B$185,0),MATCH('Data above threshold'!AS$4,'Raw Data'!$3:$3,0)-1)),"", IFERROR($J68*OFFSET('Raw Data'!$A$3,MATCH('Data above threshold'!$A68,'Raw Data'!$B$4:$B$185,0),MATCH('Data above threshold'!AS$4,'Raw Data'!$3:$3,0)-1),"NA"))</f>
        <v>-1711</v>
      </c>
      <c r="AR68" s="103" t="n">
        <f aca="true">IF(ISBLANK(OFFSET('Raw Data'!$A$3,MATCH('Data above threshold'!$A68,'Raw Data'!$B$4:$B$185,0),MATCH('Data above threshold'!AT$4,'Raw Data'!$3:$3,0)-1)),"", IFERROR($J68*OFFSET('Raw Data'!$A$3,MATCH('Data above threshold'!$A68,'Raw Data'!$B$4:$B$185,0),MATCH('Data above threshold'!AT$4,'Raw Data'!$3:$3,0)-1),"NA"))</f>
        <v>-581</v>
      </c>
      <c r="AS68" s="103" t="n">
        <f aca="true">IF(ISBLANK(OFFSET('Raw Data'!$A$3,MATCH('Data above threshold'!$A68,'Raw Data'!$B$4:$B$185,0),MATCH('Data above threshold'!AU$4,'Raw Data'!$3:$3,0)-1)),"", IFERROR($J68*OFFSET('Raw Data'!$A$3,MATCH('Data above threshold'!$A68,'Raw Data'!$B$4:$B$185,0),MATCH('Data above threshold'!AU$4,'Raw Data'!$3:$3,0)-1),"NA"))</f>
        <v>-650</v>
      </c>
      <c r="AT68" s="103" t="n">
        <f aca="true">IF(ISBLANK(OFFSET('Raw Data'!$A$3,MATCH('Data above threshold'!$A68,'Raw Data'!$B$4:$B$185,0),MATCH('Data above threshold'!AV$4,'Raw Data'!$3:$3,0)-1)),"", IFERROR($J68*OFFSET('Raw Data'!$A$3,MATCH('Data above threshold'!$A68,'Raw Data'!$B$4:$B$185,0),MATCH('Data above threshold'!AV$4,'Raw Data'!$3:$3,0)-1),"NA"))</f>
        <v>-403</v>
      </c>
      <c r="AU68" s="103" t="n">
        <f aca="true">IF(ISBLANK(OFFSET('Raw Data'!$A$3,MATCH('Data above threshold'!$A68,'Raw Data'!$B$4:$B$185,0),MATCH('Data above threshold'!AW$4,'Raw Data'!$3:$3,0)-1)),"", IFERROR($J68*OFFSET('Raw Data'!$A$3,MATCH('Data above threshold'!$A68,'Raw Data'!$B$4:$B$185,0),MATCH('Data above threshold'!AW$4,'Raw Data'!$3:$3,0)-1),"NA"))</f>
        <v>-1445</v>
      </c>
      <c r="AV68" s="103" t="n">
        <f aca="true">IF(ISBLANK(OFFSET('Raw Data'!$A$3,MATCH('Data above threshold'!$A68,'Raw Data'!$B$4:$B$185,0),MATCH('Data above threshold'!AX$4,'Raw Data'!$3:$3,0)-1)),"", IFERROR($J68*OFFSET('Raw Data'!$A$3,MATCH('Data above threshold'!$A68,'Raw Data'!$B$4:$B$185,0),MATCH('Data above threshold'!AX$4,'Raw Data'!$3:$3,0)-1),"NA"))</f>
        <v>-417</v>
      </c>
      <c r="AW68" s="103" t="n">
        <f aca="true">IF(ISBLANK(OFFSET('Raw Data'!$A$3,MATCH('Data above threshold'!$A68,'Raw Data'!$B$4:$B$185,0),MATCH('Data above threshold'!AY$4,'Raw Data'!$3:$3,0)-1)),"", IFERROR($J68*OFFSET('Raw Data'!$A$3,MATCH('Data above threshold'!$A68,'Raw Data'!$B$4:$B$185,0),MATCH('Data above threshold'!AY$4,'Raw Data'!$3:$3,0)-1),"NA"))</f>
        <v>-1120</v>
      </c>
      <c r="AX68" s="103" t="n">
        <f aca="true">IF(ISBLANK(OFFSET('Raw Data'!$A$3,MATCH('Data above threshold'!$A68,'Raw Data'!$B$4:$B$185,0),MATCH('Data above threshold'!AZ$4,'Raw Data'!$3:$3,0)-1)),"", IFERROR($J68*OFFSET('Raw Data'!$A$3,MATCH('Data above threshold'!$A68,'Raw Data'!$B$4:$B$185,0),MATCH('Data above threshold'!AZ$4,'Raw Data'!$3:$3,0)-1),"NA"))</f>
        <v>-550</v>
      </c>
      <c r="AY68" s="103" t="n">
        <f aca="true">IF(ISBLANK(OFFSET('Raw Data'!$A$3,MATCH('Data above threshold'!$A68,'Raw Data'!$B$4:$B$185,0),MATCH('Data above threshold'!BA$4,'Raw Data'!$3:$3,0)-1)),"", IFERROR($J68*OFFSET('Raw Data'!$A$3,MATCH('Data above threshold'!$A68,'Raw Data'!$B$4:$B$185,0),MATCH('Data above threshold'!BA$4,'Raw Data'!$3:$3,0)-1),"NA"))</f>
        <v>-360</v>
      </c>
      <c r="AZ68" s="103" t="n">
        <f aca="true">IF(ISBLANK(OFFSET('Raw Data'!$A$3,MATCH('Data above threshold'!$A68,'Raw Data'!$B$4:$B$185,0),MATCH('Data above threshold'!BB$4,'Raw Data'!$3:$3,0)-1)),"", IFERROR($J68*OFFSET('Raw Data'!$A$3,MATCH('Data above threshold'!$A68,'Raw Data'!$B$4:$B$185,0),MATCH('Data above threshold'!BB$4,'Raw Data'!$3:$3,0)-1),"NA"))</f>
        <v>-465</v>
      </c>
      <c r="BA68" s="103" t="n">
        <f aca="true">IF(ISBLANK(OFFSET('Raw Data'!$A$3,MATCH('Data above threshold'!$A68,'Raw Data'!$B$4:$B$185,0),MATCH('Data above threshold'!BC$4,'Raw Data'!$3:$3,0)-1)),"", IFERROR($J68*OFFSET('Raw Data'!$A$3,MATCH('Data above threshold'!$A68,'Raw Data'!$B$4:$B$185,0),MATCH('Data above threshold'!BC$4,'Raw Data'!$3:$3,0)-1),"NA"))</f>
        <v>-290</v>
      </c>
      <c r="BB68" s="103" t="n">
        <f aca="true">IF(ISBLANK(OFFSET('Raw Data'!$A$3,MATCH('Data above threshold'!$A68,'Raw Data'!$B$4:$B$185,0),MATCH('Data above threshold'!BD$4,'Raw Data'!$3:$3,0)-1)),"", IFERROR($J68*OFFSET('Raw Data'!$A$3,MATCH('Data above threshold'!$A68,'Raw Data'!$B$4:$B$185,0),MATCH('Data above threshold'!BD$4,'Raw Data'!$3:$3,0)-1),"NA"))</f>
        <v>-721</v>
      </c>
      <c r="BC68" s="103" t="n">
        <f aca="true">IF(ISBLANK(OFFSET('Raw Data'!$A$3,MATCH('Data above threshold'!$A68,'Raw Data'!$B$4:$B$185,0),MATCH('Data above threshold'!BE$4,'Raw Data'!$3:$3,0)-1)),"", IFERROR($J68*OFFSET('Raw Data'!$A$3,MATCH('Data above threshold'!$A68,'Raw Data'!$B$4:$B$185,0),MATCH('Data above threshold'!BE$4,'Raw Data'!$3:$3,0)-1),"NA"))</f>
        <v>-341</v>
      </c>
      <c r="BD68" s="103" t="n">
        <f aca="true">IF(ISBLANK(OFFSET('Raw Data'!$A$3,MATCH('Data above threshold'!$A68,'Raw Data'!$B$4:$B$185,0),MATCH('Data above threshold'!BF$4,'Raw Data'!$3:$3,0)-1)),"", IFERROR($J68*OFFSET('Raw Data'!$A$3,MATCH('Data above threshold'!$A68,'Raw Data'!$B$4:$B$185,0),MATCH('Data above threshold'!BF$4,'Raw Data'!$3:$3,0)-1),"NA"))</f>
        <v>-620</v>
      </c>
      <c r="BE68" s="103" t="n">
        <f aca="true">IF(ISBLANK(OFFSET('Raw Data'!$A$3,MATCH('Data above threshold'!$A68,'Raw Data'!$B$4:$B$185,0),MATCH('Data above threshold'!BG$4,'Raw Data'!$3:$3,0)-1)),"", IFERROR($J68*OFFSET('Raw Data'!$A$3,MATCH('Data above threshold'!$A68,'Raw Data'!$B$4:$B$185,0),MATCH('Data above threshold'!BG$4,'Raw Data'!$3:$3,0)-1),"NA"))</f>
        <v>-505</v>
      </c>
      <c r="BF68" s="103" t="n">
        <f aca="true">IF(ISBLANK(OFFSET('Raw Data'!$A$3,MATCH('Data above threshold'!$A68,'Raw Data'!$B$4:$B$185,0),MATCH('Data above threshold'!BH$4,'Raw Data'!$3:$3,0)-1)),"", IFERROR($J68*OFFSET('Raw Data'!$A$3,MATCH('Data above threshold'!$A68,'Raw Data'!$B$4:$B$185,0),MATCH('Data above threshold'!BH$4,'Raw Data'!$3:$3,0)-1),"NA"))</f>
        <v>-1160</v>
      </c>
      <c r="BG68" s="103" t="n">
        <f aca="true">IF(ISBLANK(OFFSET('Raw Data'!$A$3,MATCH('Data above threshold'!$A68,'Raw Data'!$B$4:$B$185,0),MATCH('Data above threshold'!BI$4,'Raw Data'!$3:$3,0)-1)),"", IFERROR($J68*OFFSET('Raw Data'!$A$3,MATCH('Data above threshold'!$A68,'Raw Data'!$B$4:$B$185,0),MATCH('Data above threshold'!BI$4,'Raw Data'!$3:$3,0)-1),"NA"))</f>
        <v>-950</v>
      </c>
      <c r="BH68" s="103" t="n">
        <f aca="true">IF(ISBLANK(OFFSET('Raw Data'!$A$3,MATCH('Data above threshold'!$A68,'Raw Data'!$B$4:$B$185,0),MATCH('Data above threshold'!BJ$4,'Raw Data'!$3:$3,0)-1)),"", IFERROR($J68*OFFSET('Raw Data'!$A$3,MATCH('Data above threshold'!$A68,'Raw Data'!$B$4:$B$185,0),MATCH('Data above threshold'!BJ$4,'Raw Data'!$3:$3,0)-1),"NA"))</f>
        <v>-490</v>
      </c>
      <c r="BI68" s="103" t="n">
        <f aca="true">IF(ISBLANK(OFFSET('Raw Data'!$A$3,MATCH('Data above threshold'!$A68,'Raw Data'!$B$4:$B$185,0),MATCH('Data above threshold'!BK$4,'Raw Data'!$3:$3,0)-1)),"", IFERROR($J68*OFFSET('Raw Data'!$A$3,MATCH('Data above threshold'!$A68,'Raw Data'!$B$4:$B$185,0),MATCH('Data above threshold'!BK$4,'Raw Data'!$3:$3,0)-1),"NA"))</f>
        <v>-425</v>
      </c>
      <c r="BJ68" s="103" t="n">
        <f aca="true">IF(ISBLANK(OFFSET('Raw Data'!$A$3,MATCH('Data above threshold'!$A68,'Raw Data'!$B$4:$B$185,0),MATCH('Data above threshold'!BL$4,'Raw Data'!$3:$3,0)-1)),"", IFERROR($J68*OFFSET('Raw Data'!$A$3,MATCH('Data above threshold'!$A68,'Raw Data'!$B$4:$B$185,0),MATCH('Data above threshold'!BL$4,'Raw Data'!$3:$3,0)-1),"NA"))</f>
        <v>-460</v>
      </c>
      <c r="BK68" s="103" t="n">
        <f aca="true">IF(ISBLANK(OFFSET('Raw Data'!$A$3,MATCH('Data above threshold'!$A68,'Raw Data'!$B$4:$B$185,0),MATCH('Data above threshold'!BM$4,'Raw Data'!$3:$3,0)-1)),"", IFERROR($J68*OFFSET('Raw Data'!$A$3,MATCH('Data above threshold'!$A68,'Raw Data'!$B$4:$B$185,0),MATCH('Data above threshold'!BM$4,'Raw Data'!$3:$3,0)-1),"NA"))</f>
        <v>-380</v>
      </c>
      <c r="BL68" s="103" t="n">
        <f aca="true">IF(ISBLANK(OFFSET('Raw Data'!$A$3,MATCH('Data above threshold'!$A68,'Raw Data'!$B$4:$B$185,0),MATCH('Data above threshold'!BN$4,'Raw Data'!$3:$3,0)-1)),"", IFERROR($J68*OFFSET('Raw Data'!$A$3,MATCH('Data above threshold'!$A68,'Raw Data'!$B$4:$B$185,0),MATCH('Data above threshold'!BN$4,'Raw Data'!$3:$3,0)-1),"NA"))</f>
        <v>-399</v>
      </c>
      <c r="BM68" s="103" t="n">
        <f aca="true">IF(ISBLANK(OFFSET('Raw Data'!$A$3,MATCH('Data above threshold'!$A68,'Raw Data'!$B$4:$B$185,0),MATCH('Data above threshold'!BO$4,'Raw Data'!$3:$3,0)-1)),"", IFERROR($J68*OFFSET('Raw Data'!$A$3,MATCH('Data above threshold'!$A68,'Raw Data'!$B$4:$B$185,0),MATCH('Data above threshold'!BO$4,'Raw Data'!$3:$3,0)-1),"NA"))</f>
        <v>-514</v>
      </c>
      <c r="BN68" s="103" t="n">
        <f aca="true">IF(ISBLANK(OFFSET('Raw Data'!$A$3,MATCH('Data above threshold'!$A68,'Raw Data'!$B$4:$B$185,0),MATCH('Data above threshold'!BP$4,'Raw Data'!$3:$3,0)-1)),"", IFERROR($J68*OFFSET('Raw Data'!$A$3,MATCH('Data above threshold'!$A68,'Raw Data'!$B$4:$B$185,0),MATCH('Data above threshold'!BP$4,'Raw Data'!$3:$3,0)-1),"NA"))</f>
        <v>-400</v>
      </c>
      <c r="BO68" s="103" t="n">
        <f aca="true">IF(ISBLANK(OFFSET('Raw Data'!$A$3,MATCH('Data above threshold'!$A68,'Raw Data'!$B$4:$B$185,0),MATCH('Data above threshold'!BQ$4,'Raw Data'!$3:$3,0)-1)),"", IFERROR($J68*OFFSET('Raw Data'!$A$3,MATCH('Data above threshold'!$A68,'Raw Data'!$B$4:$B$185,0),MATCH('Data above threshold'!BQ$4,'Raw Data'!$3:$3,0)-1),"NA"))</f>
        <v>-216</v>
      </c>
      <c r="BP68" s="103" t="n">
        <f aca="true">IF(ISBLANK(OFFSET('Raw Data'!$A$3,MATCH('Data above threshold'!$A68,'Raw Data'!$B$4:$B$185,0),MATCH('Data above threshold'!BR$4,'Raw Data'!$3:$3,0)-1)),"", IFERROR($J68*OFFSET('Raw Data'!$A$3,MATCH('Data above threshold'!$A68,'Raw Data'!$B$4:$B$185,0),MATCH('Data above threshold'!BR$4,'Raw Data'!$3:$3,0)-1),"NA"))</f>
        <v>-1071</v>
      </c>
      <c r="BQ68" s="103" t="n">
        <f aca="true">IF(ISBLANK(OFFSET('Raw Data'!$A$3,MATCH('Data above threshold'!$A68,'Raw Data'!$B$4:$B$185,0),MATCH('Data above threshold'!BS$4,'Raw Data'!$3:$3,0)-1)),"", IFERROR($J68*OFFSET('Raw Data'!$A$3,MATCH('Data above threshold'!$A68,'Raw Data'!$B$4:$B$185,0),MATCH('Data above threshold'!BS$4,'Raw Data'!$3:$3,0)-1),"NA"))</f>
        <v>-790</v>
      </c>
      <c r="BR68" s="103" t="n">
        <f aca="true">IF(ISBLANK(OFFSET('Raw Data'!$A$3,MATCH('Data above threshold'!$A68,'Raw Data'!$B$4:$B$185,0),MATCH('Data above threshold'!BT$4,'Raw Data'!$3:$3,0)-1)),"", IFERROR($J68*OFFSET('Raw Data'!$A$3,MATCH('Data above threshold'!$A68,'Raw Data'!$B$4:$B$185,0),MATCH('Data above threshold'!BT$4,'Raw Data'!$3:$3,0)-1),"NA"))</f>
        <v>-478</v>
      </c>
      <c r="BS68" s="103" t="n">
        <f aca="true">IF(ISBLANK(OFFSET('Raw Data'!$A$3,MATCH('Data above threshold'!$A68,'Raw Data'!$B$4:$B$185,0),MATCH('Data above threshold'!BU$4,'Raw Data'!$3:$3,0)-1)),"", IFERROR($J68*OFFSET('Raw Data'!$A$3,MATCH('Data above threshold'!$A68,'Raw Data'!$B$4:$B$185,0),MATCH('Data above threshold'!BU$4,'Raw Data'!$3:$3,0)-1),"NA"))</f>
        <v>-962</v>
      </c>
      <c r="BT68" s="103" t="n">
        <f aca="true">IF(ISBLANK(OFFSET('Raw Data'!$A$3,MATCH('Data above threshold'!$A68,'Raw Data'!$B$4:$B$185,0),MATCH('Data above threshold'!BV$4,'Raw Data'!$3:$3,0)-1)),"", IFERROR($J68*OFFSET('Raw Data'!$A$3,MATCH('Data above threshold'!$A68,'Raw Data'!$B$4:$B$185,0),MATCH('Data above threshold'!BV$4,'Raw Data'!$3:$3,0)-1),"NA"))</f>
        <v>-591</v>
      </c>
      <c r="BU68" s="103" t="n">
        <f aca="true">IF(ISBLANK(OFFSET('Raw Data'!$A$3,MATCH('Data above threshold'!$A68,'Raw Data'!$B$4:$B$185,0),MATCH('Data above threshold'!BW$4,'Raw Data'!$3:$3,0)-1)),"", IFERROR($J68*OFFSET('Raw Data'!$A$3,MATCH('Data above threshold'!$A68,'Raw Data'!$B$4:$B$185,0),MATCH('Data above threshold'!BW$4,'Raw Data'!$3:$3,0)-1),"NA"))</f>
        <v>-685</v>
      </c>
      <c r="BV68" s="103" t="n">
        <f aca="true">IF(ISBLANK(OFFSET('Raw Data'!$A$3,MATCH('Data above threshold'!$A68,'Raw Data'!$B$4:$B$185,0),MATCH('Data above threshold'!BX$4,'Raw Data'!$3:$3,0)-1)),"", IFERROR($J68*OFFSET('Raw Data'!$A$3,MATCH('Data above threshold'!$A68,'Raw Data'!$B$4:$B$185,0),MATCH('Data above threshold'!BX$4,'Raw Data'!$3:$3,0)-1),"NA"))</f>
        <v>-755</v>
      </c>
      <c r="BW68" s="103" t="n">
        <f aca="true">IF(ISBLANK(OFFSET('Raw Data'!$A$3,MATCH('Data above threshold'!$A68,'Raw Data'!$B$4:$B$185,0),MATCH('Data above threshold'!BY$4,'Raw Data'!$3:$3,0)-1)),"", IFERROR($J68*OFFSET('Raw Data'!$A$3,MATCH('Data above threshold'!$A68,'Raw Data'!$B$4:$B$185,0),MATCH('Data above threshold'!BY$4,'Raw Data'!$3:$3,0)-1),"NA"))</f>
        <v>-512</v>
      </c>
      <c r="BX68" s="103" t="n">
        <f aca="true">IF(ISBLANK(OFFSET('Raw Data'!$A$3,MATCH('Data above threshold'!$A68,'Raw Data'!$B$4:$B$185,0),MATCH('Data above threshold'!BZ$4,'Raw Data'!$3:$3,0)-1)),"", IFERROR($J68*OFFSET('Raw Data'!$A$3,MATCH('Data above threshold'!$A68,'Raw Data'!$B$4:$B$185,0),MATCH('Data above threshold'!BZ$4,'Raw Data'!$3:$3,0)-1),"NA"))</f>
        <v>-337</v>
      </c>
      <c r="BY68" s="103" t="n">
        <f aca="true">IF(ISBLANK(OFFSET('Raw Data'!$A$3,MATCH('Data above threshold'!$A68,'Raw Data'!$B$4:$B$185,0),MATCH('Data above threshold'!CA$4,'Raw Data'!$3:$3,0)-1)),"", IFERROR($J68*OFFSET('Raw Data'!$A$3,MATCH('Data above threshold'!$A68,'Raw Data'!$B$4:$B$185,0),MATCH('Data above threshold'!CA$4,'Raw Data'!$3:$3,0)-1),"NA"))</f>
        <v>-230</v>
      </c>
      <c r="BZ68" s="103" t="n">
        <f aca="true">IF(ISBLANK(OFFSET('Raw Data'!$A$3,MATCH('Data above threshold'!$A68,'Raw Data'!$B$4:$B$185,0),MATCH('Data above threshold'!CB$4,'Raw Data'!$3:$3,0)-1)),"", IFERROR($J68*OFFSET('Raw Data'!$A$3,MATCH('Data above threshold'!$A68,'Raw Data'!$B$4:$B$185,0),MATCH('Data above threshold'!CB$4,'Raw Data'!$3:$3,0)-1),"NA"))</f>
        <v>-810</v>
      </c>
      <c r="CA68" s="103" t="n">
        <f aca="true">IF(ISBLANK(OFFSET('Raw Data'!$A$3,MATCH('Data above threshold'!$A68,'Raw Data'!$B$4:$B$185,0),MATCH('Data above threshold'!CC$4,'Raw Data'!$3:$3,0)-1)),"", IFERROR($J68*OFFSET('Raw Data'!$A$3,MATCH('Data above threshold'!$A68,'Raw Data'!$B$4:$B$185,0),MATCH('Data above threshold'!CC$4,'Raw Data'!$3:$3,0)-1),"NA"))</f>
        <v>-650</v>
      </c>
      <c r="CB68" s="103" t="n">
        <f aca="true">IF(ISBLANK(OFFSET('Raw Data'!$A$3,MATCH('Data above threshold'!$A68,'Raw Data'!$B$4:$B$185,0),MATCH('Data above threshold'!CD$4,'Raw Data'!$3:$3,0)-1)),"", IFERROR($J68*OFFSET('Raw Data'!$A$3,MATCH('Data above threshold'!$A68,'Raw Data'!$B$4:$B$185,0),MATCH('Data above threshold'!CD$4,'Raw Data'!$3:$3,0)-1),"NA"))</f>
        <v>-164</v>
      </c>
      <c r="CC68" s="103" t="n">
        <f aca="true">IF(ISBLANK(OFFSET('Raw Data'!$A$3,MATCH('Data above threshold'!$A68,'Raw Data'!$B$4:$B$185,0),MATCH('Data above threshold'!CE$4,'Raw Data'!$3:$3,0)-1)),"", IFERROR($J68*OFFSET('Raw Data'!$A$3,MATCH('Data above threshold'!$A68,'Raw Data'!$B$4:$B$185,0),MATCH('Data above threshold'!CE$4,'Raw Data'!$3:$3,0)-1),"NA"))</f>
        <v>-622</v>
      </c>
      <c r="CD68" s="103" t="n">
        <f aca="true">IF(ISBLANK(OFFSET('Raw Data'!$A$3,MATCH('Data above threshold'!$A68,'Raw Data'!$B$4:$B$185,0),MATCH('Data above threshold'!CF$4,'Raw Data'!$3:$3,0)-1)),"", IFERROR($J68*OFFSET('Raw Data'!$A$3,MATCH('Data above threshold'!$A68,'Raw Data'!$B$4:$B$185,0),MATCH('Data above threshold'!CF$4,'Raw Data'!$3:$3,0)-1),"NA"))</f>
        <v>-1715</v>
      </c>
      <c r="CE68" s="103" t="n">
        <f aca="true">IF(ISBLANK(OFFSET('Raw Data'!$A$3,MATCH('Data above threshold'!$A68,'Raw Data'!$B$4:$B$185,0),MATCH('Data above threshold'!CG$4,'Raw Data'!$3:$3,0)-1)),"", IFERROR($J68*OFFSET('Raw Data'!$A$3,MATCH('Data above threshold'!$A68,'Raw Data'!$B$4:$B$185,0),MATCH('Data above threshold'!CG$4,'Raw Data'!$3:$3,0)-1),"NA"))</f>
        <v>-1160</v>
      </c>
      <c r="CF68" s="103" t="n">
        <f aca="true">IF(ISBLANK(OFFSET('Raw Data'!$A$3,MATCH('Data above threshold'!$A68,'Raw Data'!$B$4:$B$185,0),MATCH('Data above threshold'!CH$4,'Raw Data'!$3:$3,0)-1)),"", IFERROR($J68*OFFSET('Raw Data'!$A$3,MATCH('Data above threshold'!$A68,'Raw Data'!$B$4:$B$185,0),MATCH('Data above threshold'!CH$4,'Raw Data'!$3:$3,0)-1),"NA"))</f>
        <v>-483</v>
      </c>
      <c r="CG68" s="103" t="n">
        <f aca="true">IF(ISBLANK(OFFSET('Raw Data'!$A$3,MATCH('Data above threshold'!$A68,'Raw Data'!$B$4:$B$185,0),MATCH('Data above threshold'!CI$4,'Raw Data'!$3:$3,0)-1)),"", IFERROR($J68*OFFSET('Raw Data'!$A$3,MATCH('Data above threshold'!$A68,'Raw Data'!$B$4:$B$185,0),MATCH('Data above threshold'!CI$4,'Raw Data'!$3:$3,0)-1),"NA"))</f>
        <v>-743</v>
      </c>
      <c r="CH68" s="103" t="n">
        <f aca="true">IF(ISBLANK(OFFSET('Raw Data'!$A$3,MATCH('Data above threshold'!$A68,'Raw Data'!$B$4:$B$185,0),MATCH('Data above threshold'!CJ$4,'Raw Data'!$3:$3,0)-1)),"", IFERROR($J68*OFFSET('Raw Data'!$A$3,MATCH('Data above threshold'!$A68,'Raw Data'!$B$4:$B$185,0),MATCH('Data above threshold'!CJ$4,'Raw Data'!$3:$3,0)-1),"NA"))</f>
        <v>-488</v>
      </c>
      <c r="CI68" s="103" t="n">
        <f aca="true">IF(ISBLANK(OFFSET('Raw Data'!$A$3,MATCH('Data above threshold'!$A68,'Raw Data'!$B$4:$B$185,0),MATCH('Data above threshold'!CK$4,'Raw Data'!$3:$3,0)-1)),"", IFERROR($J68*OFFSET('Raw Data'!$A$3,MATCH('Data above threshold'!$A68,'Raw Data'!$B$4:$B$185,0),MATCH('Data above threshold'!CK$4,'Raw Data'!$3:$3,0)-1),"NA"))</f>
        <v>-430</v>
      </c>
      <c r="CJ68" s="103" t="n">
        <f aca="true">IF(ISBLANK(OFFSET('Raw Data'!$A$3,MATCH('Data above threshold'!$A68,'Raw Data'!$B$4:$B$185,0),MATCH('Data above threshold'!CL$4,'Raw Data'!$3:$3,0)-1)),"", IFERROR($J68*OFFSET('Raw Data'!$A$3,MATCH('Data above threshold'!$A68,'Raw Data'!$B$4:$B$185,0),MATCH('Data above threshold'!CL$4,'Raw Data'!$3:$3,0)-1),"NA"))</f>
        <v>-623</v>
      </c>
      <c r="CK68" s="103" t="n">
        <f aca="true">IF(ISBLANK(OFFSET('Raw Data'!$A$3,MATCH('Data above threshold'!$A68,'Raw Data'!$B$4:$B$185,0),MATCH('Data above threshold'!CM$4,'Raw Data'!$3:$3,0)-1)),"", IFERROR($J68*OFFSET('Raw Data'!$A$3,MATCH('Data above threshold'!$A68,'Raw Data'!$B$4:$B$185,0),MATCH('Data above threshold'!CM$4,'Raw Data'!$3:$3,0)-1),"NA"))</f>
        <v>-725</v>
      </c>
      <c r="CL68" s="103" t="n">
        <f aca="true">IF(ISBLANK(OFFSET('Raw Data'!$A$3,MATCH('Data above threshold'!$A68,'Raw Data'!$B$4:$B$185,0),MATCH('Data above threshold'!CN$4,'Raw Data'!$3:$3,0)-1)),"", IFERROR($J68*OFFSET('Raw Data'!$A$3,MATCH('Data above threshold'!$A68,'Raw Data'!$B$4:$B$185,0),MATCH('Data above threshold'!CN$4,'Raw Data'!$3:$3,0)-1),"NA"))</f>
        <v>-444</v>
      </c>
      <c r="CM68" s="103" t="n">
        <f aca="true">IF(ISBLANK(OFFSET('Raw Data'!$A$3,MATCH('Data above threshold'!$A68,'Raw Data'!$B$4:$B$185,0),MATCH('Data above threshold'!CO$4,'Raw Data'!$3:$3,0)-1)),"", IFERROR($J68*OFFSET('Raw Data'!$A$3,MATCH('Data above threshold'!$A68,'Raw Data'!$B$4:$B$185,0),MATCH('Data above threshold'!CO$4,'Raw Data'!$3:$3,0)-1),"NA"))</f>
        <v>-400</v>
      </c>
      <c r="CN68" s="103" t="n">
        <f aca="true">IF(ISBLANK(OFFSET('Raw Data'!$A$3,MATCH('Data above threshold'!$A68,'Raw Data'!$B$4:$B$185,0),MATCH('Data above threshold'!CP$4,'Raw Data'!$3:$3,0)-1)),"", IFERROR($J68*OFFSET('Raw Data'!$A$3,MATCH('Data above threshold'!$A68,'Raw Data'!$B$4:$B$185,0),MATCH('Data above threshold'!CP$4,'Raw Data'!$3:$3,0)-1),"NA"))</f>
        <v>-645</v>
      </c>
      <c r="CO68" s="103" t="n">
        <f aca="true">IF(ISBLANK(OFFSET('Raw Data'!$A$3,MATCH('Data above threshold'!$A68,'Raw Data'!$B$4:$B$185,0),MATCH('Data above threshold'!CQ$4,'Raw Data'!$3:$3,0)-1)),"", IFERROR($J68*OFFSET('Raw Data'!$A$3,MATCH('Data above threshold'!$A68,'Raw Data'!$B$4:$B$185,0),MATCH('Data above threshold'!CQ$4,'Raw Data'!$3:$3,0)-1),"NA"))</f>
        <v>-611</v>
      </c>
      <c r="CP68" s="103" t="n">
        <f aca="true">IF(ISBLANK(OFFSET('Raw Data'!$A$3,MATCH('Data above threshold'!$A68,'Raw Data'!$B$4:$B$185,0),MATCH('Data above threshold'!CR$4,'Raw Data'!$3:$3,0)-1)),"", IFERROR($J68*OFFSET('Raw Data'!$A$3,MATCH('Data above threshold'!$A68,'Raw Data'!$B$4:$B$185,0),MATCH('Data above threshold'!CR$4,'Raw Data'!$3:$3,0)-1),"NA"))</f>
        <v>-410</v>
      </c>
    </row>
    <row r="69" s="103" customFormat="true" ht="15.5" hidden="false" customHeight="false" outlineLevel="0" collapsed="false">
      <c r="A69" s="107" t="n">
        <v>2330</v>
      </c>
      <c r="B69" s="107" t="n">
        <v>3</v>
      </c>
      <c r="C69" s="103" t="str">
        <f aca="true">IF(ISBLANK(OFFSET('Raw Data'!$A$3,MATCH($A69,'Raw Data'!$B$4:$B$185,0),MATCH(C$4,'Raw Data'!$3:$3,0)-1)),"",OFFSET('Raw Data'!$A$3,MATCH($A69,'Raw Data'!$B$4:$B$185,0),MATCH(C$4,'Raw Data'!$3:$3,0)-1))</f>
        <v>Facilitation of Justice</v>
      </c>
      <c r="D69" s="103" t="str">
        <f aca="true">IF(ISBLANK(OFFSET('Raw Data'!$A$3,MATCH($A69,'Raw Data'!$B$4:$B$185,0),MATCH(D$4,'Raw Data'!$3:$3,0)-1)),"",OFFSET('Raw Data'!$A$3,MATCH($A69,'Raw Data'!$B$4:$B$185,0),MATCH(D$4,'Raw Data'!$3:$3,0)-1))</f>
        <v/>
      </c>
      <c r="E69" s="103" t="str">
        <f aca="true">IF(ISBLANK(OFFSET('Raw Data'!$A$3,MATCH($A69,'Raw Data'!$B$4:$B$185,0),MATCH(E$4,'Raw Data'!$3:$3,0)-1)),"",OFFSET('Raw Data'!$A$3,MATCH($A69,'Raw Data'!$B$4:$B$185,0),MATCH(E$4,'Raw Data'!$3:$3,0)-1))</f>
        <v/>
      </c>
      <c r="F69" s="103" t="str">
        <f aca="true">IF(ISBLANK(OFFSET('Raw Data'!$A$3,MATCH($A69,'Raw Data'!$B$4:$B$185,0),MATCH(F$4,'Raw Data'!$3:$3,0)-1)),"",OFFSET('Raw Data'!$A$3,MATCH($A69,'Raw Data'!$B$4:$B$185,0),MATCH(F$4,'Raw Data'!$3:$3,0)-1))</f>
        <v/>
      </c>
      <c r="G69" s="103" t="s">
        <v>217</v>
      </c>
      <c r="H69" s="103" t="str">
        <f aca="true">IF(ISBLANK(OFFSET('Raw Data'!$A$3,MATCH($A69,'Raw Data'!$B$4:$B$185,0),MATCH(H$4,'Raw Data'!$3:$3,0)-1)),"",OFFSET('Raw Data'!$A$3,MATCH($A69,'Raw Data'!$B$4:$B$185,0),MATCH(H$4,'Raw Data'!$3:$3,0)-1))</f>
        <v/>
      </c>
      <c r="I69" s="103" t="str">
        <f aca="true">IF(ISBLANK(OFFSET('Raw Data'!$A$3,MATCH($A69,'Raw Data'!$B$4:$B$185,0),MATCH(I$4,'Raw Data'!$3:$3,0)-1)),"",OFFSET('Raw Data'!$A$3,MATCH($A69,'Raw Data'!$B$4:$B$185,0),MATCH(I$4,'Raw Data'!$3:$3,0)-1))</f>
        <v/>
      </c>
      <c r="J69" s="103" t="str">
        <f aca="false">IF(I69="","",IF(I69="Minus",-1,1))</f>
        <v/>
      </c>
      <c r="K69" s="105" t="str">
        <f aca="false" t="array" ref="K69:K69">IFERROR(SKEW(IF(ISNUMBER(O69:CP69),O69:CP69,"")),"")</f>
        <v/>
      </c>
      <c r="L69" s="103" t="n">
        <f aca="true">IF(ISBLANK(OFFSET('Data above threshold'!$A$4,MATCH('Data above threshold'!$A69,'Data above threshold'!$A$5:$A$185,0),MATCH('Data above threshold'!N$4,'Data above threshold'!$4:$4,0)-1)),1,OFFSET('Data above threshold'!$A$4,MATCH('Data above threshold'!$A69,'Data above threshold'!$A$5:$A$185,0),MATCH('Data above threshold'!N$4,'Data above threshold'!$4:$4,0)-1))</f>
        <v>1</v>
      </c>
      <c r="M69" s="103" t="str">
        <f aca="true">IF(ISBLANK(OFFSET('Data above threshold'!$A$4,MATCH('Data above threshold'!$A69,'Data above threshold'!$A$5:$A$185,0),MATCH('Data above threshold'!O$4,'Data above threshold'!$4:$4,0)-1)),"",OFFSET('Data above threshold'!$A$4,MATCH('Data above threshold'!$A69,'Data above threshold'!$A$5:$A$185,0),MATCH('Data above threshold'!O$4,'Data above threshold'!$4:$4,0)-1))</f>
        <v/>
      </c>
      <c r="N69" s="106" t="str">
        <f aca="false" t="array" ref="N69:N69">IF(B69&lt;4,"",1-IFERROR(SUM(ISNUMBER(O69:CP69)*(1-$O$3:$CP$3))/COUNTIF($O$3:$CP$3,0),0))</f>
        <v/>
      </c>
      <c r="O69" s="103" t="str">
        <f aca="true">IF(ISBLANK(OFFSET('Raw Data'!$A$3,MATCH('Data above threshold'!$A69,'Raw Data'!$B$4:$B$185,0),MATCH('Data above threshold'!Q$4,'Raw Data'!$3:$3,0)-1)),"", IFERROR($J69*OFFSET('Raw Data'!$A$3,MATCH('Data above threshold'!$A69,'Raw Data'!$B$4:$B$185,0),MATCH('Data above threshold'!Q$4,'Raw Data'!$3:$3,0)-1),"NA"))</f>
        <v/>
      </c>
      <c r="P69" s="103" t="str">
        <f aca="true">IF(ISBLANK(OFFSET('Raw Data'!$A$3,MATCH('Data above threshold'!$A69,'Raw Data'!$B$4:$B$185,0),MATCH('Data above threshold'!R$4,'Raw Data'!$3:$3,0)-1)),"", IFERROR($J69*OFFSET('Raw Data'!$A$3,MATCH('Data above threshold'!$A69,'Raw Data'!$B$4:$B$185,0),MATCH('Data above threshold'!R$4,'Raw Data'!$3:$3,0)-1),"NA"))</f>
        <v/>
      </c>
      <c r="Q69" s="103" t="str">
        <f aca="true">IF(ISBLANK(OFFSET('Raw Data'!$A$3,MATCH('Data above threshold'!$A69,'Raw Data'!$B$4:$B$185,0),MATCH('Data above threshold'!S$4,'Raw Data'!$3:$3,0)-1)),"", IFERROR($J69*OFFSET('Raw Data'!$A$3,MATCH('Data above threshold'!$A69,'Raw Data'!$B$4:$B$185,0),MATCH('Data above threshold'!S$4,'Raw Data'!$3:$3,0)-1),"NA"))</f>
        <v/>
      </c>
      <c r="R69" s="103" t="str">
        <f aca="true">IF(ISBLANK(OFFSET('Raw Data'!$A$3,MATCH('Data above threshold'!$A69,'Raw Data'!$B$4:$B$185,0),MATCH('Data above threshold'!T$4,'Raw Data'!$3:$3,0)-1)),"", IFERROR($J69*OFFSET('Raw Data'!$A$3,MATCH('Data above threshold'!$A69,'Raw Data'!$B$4:$B$185,0),MATCH('Data above threshold'!T$4,'Raw Data'!$3:$3,0)-1),"NA"))</f>
        <v/>
      </c>
      <c r="S69" s="103" t="str">
        <f aca="true">IF(ISBLANK(OFFSET('Raw Data'!$A$3,MATCH('Data above threshold'!$A69,'Raw Data'!$B$4:$B$185,0),MATCH('Data above threshold'!U$4,'Raw Data'!$3:$3,0)-1)),"", IFERROR($J69*OFFSET('Raw Data'!$A$3,MATCH('Data above threshold'!$A69,'Raw Data'!$B$4:$B$185,0),MATCH('Data above threshold'!U$4,'Raw Data'!$3:$3,0)-1),"NA"))</f>
        <v/>
      </c>
      <c r="T69" s="103" t="str">
        <f aca="true">IF(ISBLANK(OFFSET('Raw Data'!$A$3,MATCH('Data above threshold'!$A69,'Raw Data'!$B$4:$B$185,0),MATCH('Data above threshold'!V$4,'Raw Data'!$3:$3,0)-1)),"", IFERROR($J69*OFFSET('Raw Data'!$A$3,MATCH('Data above threshold'!$A69,'Raw Data'!$B$4:$B$185,0),MATCH('Data above threshold'!V$4,'Raw Data'!$3:$3,0)-1),"NA"))</f>
        <v/>
      </c>
      <c r="U69" s="103" t="str">
        <f aca="true">IF(ISBLANK(OFFSET('Raw Data'!$A$3,MATCH('Data above threshold'!$A69,'Raw Data'!$B$4:$B$185,0),MATCH('Data above threshold'!W$4,'Raw Data'!$3:$3,0)-1)),"", IFERROR($J69*OFFSET('Raw Data'!$A$3,MATCH('Data above threshold'!$A69,'Raw Data'!$B$4:$B$185,0),MATCH('Data above threshold'!W$4,'Raw Data'!$3:$3,0)-1),"NA"))</f>
        <v/>
      </c>
      <c r="V69" s="103" t="str">
        <f aca="true">IF(ISBLANK(OFFSET('Raw Data'!$A$3,MATCH('Data above threshold'!$A69,'Raw Data'!$B$4:$B$185,0),MATCH('Data above threshold'!X$4,'Raw Data'!$3:$3,0)-1)),"", IFERROR($J69*OFFSET('Raw Data'!$A$3,MATCH('Data above threshold'!$A69,'Raw Data'!$B$4:$B$185,0),MATCH('Data above threshold'!X$4,'Raw Data'!$3:$3,0)-1),"NA"))</f>
        <v/>
      </c>
      <c r="W69" s="103" t="str">
        <f aca="true">IF(ISBLANK(OFFSET('Raw Data'!$A$3,MATCH('Data above threshold'!$A69,'Raw Data'!$B$4:$B$185,0),MATCH('Data above threshold'!Y$4,'Raw Data'!$3:$3,0)-1)),"", IFERROR($J69*OFFSET('Raw Data'!$A$3,MATCH('Data above threshold'!$A69,'Raw Data'!$B$4:$B$185,0),MATCH('Data above threshold'!Y$4,'Raw Data'!$3:$3,0)-1),"NA"))</f>
        <v/>
      </c>
      <c r="X69" s="103" t="str">
        <f aca="true">IF(ISBLANK(OFFSET('Raw Data'!$A$3,MATCH('Data above threshold'!$A69,'Raw Data'!$B$4:$B$185,0),MATCH('Data above threshold'!Z$4,'Raw Data'!$3:$3,0)-1)),"", IFERROR($J69*OFFSET('Raw Data'!$A$3,MATCH('Data above threshold'!$A69,'Raw Data'!$B$4:$B$185,0),MATCH('Data above threshold'!Z$4,'Raw Data'!$3:$3,0)-1),"NA"))</f>
        <v/>
      </c>
      <c r="Y69" s="103" t="str">
        <f aca="true">IF(ISBLANK(OFFSET('Raw Data'!$A$3,MATCH('Data above threshold'!$A69,'Raw Data'!$B$4:$B$185,0),MATCH('Data above threshold'!AA$4,'Raw Data'!$3:$3,0)-1)),"", IFERROR($J69*OFFSET('Raw Data'!$A$3,MATCH('Data above threshold'!$A69,'Raw Data'!$B$4:$B$185,0),MATCH('Data above threshold'!AA$4,'Raw Data'!$3:$3,0)-1),"NA"))</f>
        <v/>
      </c>
      <c r="Z69" s="103" t="str">
        <f aca="true">IF(ISBLANK(OFFSET('Raw Data'!$A$3,MATCH('Data above threshold'!$A69,'Raw Data'!$B$4:$B$185,0),MATCH('Data above threshold'!AB$4,'Raw Data'!$3:$3,0)-1)),"", IFERROR($J69*OFFSET('Raw Data'!$A$3,MATCH('Data above threshold'!$A69,'Raw Data'!$B$4:$B$185,0),MATCH('Data above threshold'!AB$4,'Raw Data'!$3:$3,0)-1),"NA"))</f>
        <v/>
      </c>
      <c r="AA69" s="103" t="str">
        <f aca="true">IF(ISBLANK(OFFSET('Raw Data'!$A$3,MATCH('Data above threshold'!$A69,'Raw Data'!$B$4:$B$185,0),MATCH('Data above threshold'!AC$4,'Raw Data'!$3:$3,0)-1)),"", IFERROR($J69*OFFSET('Raw Data'!$A$3,MATCH('Data above threshold'!$A69,'Raw Data'!$B$4:$B$185,0),MATCH('Data above threshold'!AC$4,'Raw Data'!$3:$3,0)-1),"NA"))</f>
        <v/>
      </c>
      <c r="AB69" s="103" t="str">
        <f aca="true">IF(ISBLANK(OFFSET('Raw Data'!$A$3,MATCH('Data above threshold'!$A69,'Raw Data'!$B$4:$B$185,0),MATCH('Data above threshold'!AD$4,'Raw Data'!$3:$3,0)-1)),"", IFERROR($J69*OFFSET('Raw Data'!$A$3,MATCH('Data above threshold'!$A69,'Raw Data'!$B$4:$B$185,0),MATCH('Data above threshold'!AD$4,'Raw Data'!$3:$3,0)-1),"NA"))</f>
        <v/>
      </c>
      <c r="AC69" s="103" t="str">
        <f aca="true">IF(ISBLANK(OFFSET('Raw Data'!$A$3,MATCH('Data above threshold'!$A69,'Raw Data'!$B$4:$B$185,0),MATCH('Data above threshold'!AE$4,'Raw Data'!$3:$3,0)-1)),"", IFERROR($J69*OFFSET('Raw Data'!$A$3,MATCH('Data above threshold'!$A69,'Raw Data'!$B$4:$B$185,0),MATCH('Data above threshold'!AE$4,'Raw Data'!$3:$3,0)-1),"NA"))</f>
        <v/>
      </c>
      <c r="AD69" s="103" t="str">
        <f aca="true">IF(ISBLANK(OFFSET('Raw Data'!$A$3,MATCH('Data above threshold'!$A69,'Raw Data'!$B$4:$B$185,0),MATCH('Data above threshold'!AF$4,'Raw Data'!$3:$3,0)-1)),"", IFERROR($J69*OFFSET('Raw Data'!$A$3,MATCH('Data above threshold'!$A69,'Raw Data'!$B$4:$B$185,0),MATCH('Data above threshold'!AF$4,'Raw Data'!$3:$3,0)-1),"NA"))</f>
        <v/>
      </c>
      <c r="AE69" s="103" t="str">
        <f aca="true">IF(ISBLANK(OFFSET('Raw Data'!$A$3,MATCH('Data above threshold'!$A69,'Raw Data'!$B$4:$B$185,0),MATCH('Data above threshold'!AG$4,'Raw Data'!$3:$3,0)-1)),"", IFERROR($J69*OFFSET('Raw Data'!$A$3,MATCH('Data above threshold'!$A69,'Raw Data'!$B$4:$B$185,0),MATCH('Data above threshold'!AG$4,'Raw Data'!$3:$3,0)-1),"NA"))</f>
        <v/>
      </c>
      <c r="AF69" s="103" t="str">
        <f aca="true">IF(ISBLANK(OFFSET('Raw Data'!$A$3,MATCH('Data above threshold'!$A69,'Raw Data'!$B$4:$B$185,0),MATCH('Data above threshold'!AH$4,'Raw Data'!$3:$3,0)-1)),"", IFERROR($J69*OFFSET('Raw Data'!$A$3,MATCH('Data above threshold'!$A69,'Raw Data'!$B$4:$B$185,0),MATCH('Data above threshold'!AH$4,'Raw Data'!$3:$3,0)-1),"NA"))</f>
        <v/>
      </c>
      <c r="AG69" s="103" t="str">
        <f aca="true">IF(ISBLANK(OFFSET('Raw Data'!$A$3,MATCH('Data above threshold'!$A69,'Raw Data'!$B$4:$B$185,0),MATCH('Data above threshold'!AI$4,'Raw Data'!$3:$3,0)-1)),"", IFERROR($J69*OFFSET('Raw Data'!$A$3,MATCH('Data above threshold'!$A69,'Raw Data'!$B$4:$B$185,0),MATCH('Data above threshold'!AI$4,'Raw Data'!$3:$3,0)-1),"NA"))</f>
        <v/>
      </c>
      <c r="AH69" s="103" t="str">
        <f aca="true">IF(ISBLANK(OFFSET('Raw Data'!$A$3,MATCH('Data above threshold'!$A69,'Raw Data'!$B$4:$B$185,0),MATCH('Data above threshold'!AJ$4,'Raw Data'!$3:$3,0)-1)),"", IFERROR($J69*OFFSET('Raw Data'!$A$3,MATCH('Data above threshold'!$A69,'Raw Data'!$B$4:$B$185,0),MATCH('Data above threshold'!AJ$4,'Raw Data'!$3:$3,0)-1),"NA"))</f>
        <v/>
      </c>
      <c r="AI69" s="103" t="str">
        <f aca="true">IF(ISBLANK(OFFSET('Raw Data'!$A$3,MATCH('Data above threshold'!$A69,'Raw Data'!$B$4:$B$185,0),MATCH('Data above threshold'!AK$4,'Raw Data'!$3:$3,0)-1)),"", IFERROR($J69*OFFSET('Raw Data'!$A$3,MATCH('Data above threshold'!$A69,'Raw Data'!$B$4:$B$185,0),MATCH('Data above threshold'!AK$4,'Raw Data'!$3:$3,0)-1),"NA"))</f>
        <v/>
      </c>
      <c r="AJ69" s="103" t="str">
        <f aca="true">IF(ISBLANK(OFFSET('Raw Data'!$A$3,MATCH('Data above threshold'!$A69,'Raw Data'!$B$4:$B$185,0),MATCH('Data above threshold'!AL$4,'Raw Data'!$3:$3,0)-1)),"", IFERROR($J69*OFFSET('Raw Data'!$A$3,MATCH('Data above threshold'!$A69,'Raw Data'!$B$4:$B$185,0),MATCH('Data above threshold'!AL$4,'Raw Data'!$3:$3,0)-1),"NA"))</f>
        <v/>
      </c>
      <c r="AK69" s="103" t="str">
        <f aca="true">IF(ISBLANK(OFFSET('Raw Data'!$A$3,MATCH('Data above threshold'!$A69,'Raw Data'!$B$4:$B$185,0),MATCH('Data above threshold'!AM$4,'Raw Data'!$3:$3,0)-1)),"", IFERROR($J69*OFFSET('Raw Data'!$A$3,MATCH('Data above threshold'!$A69,'Raw Data'!$B$4:$B$185,0),MATCH('Data above threshold'!AM$4,'Raw Data'!$3:$3,0)-1),"NA"))</f>
        <v/>
      </c>
      <c r="AL69" s="103" t="str">
        <f aca="true">IF(ISBLANK(OFFSET('Raw Data'!$A$3,MATCH('Data above threshold'!$A69,'Raw Data'!$B$4:$B$185,0),MATCH('Data above threshold'!AN$4,'Raw Data'!$3:$3,0)-1)),"", IFERROR($J69*OFFSET('Raw Data'!$A$3,MATCH('Data above threshold'!$A69,'Raw Data'!$B$4:$B$185,0),MATCH('Data above threshold'!AN$4,'Raw Data'!$3:$3,0)-1),"NA"))</f>
        <v/>
      </c>
      <c r="AM69" s="103" t="str">
        <f aca="true">IF(ISBLANK(OFFSET('Raw Data'!$A$3,MATCH('Data above threshold'!$A69,'Raw Data'!$B$4:$B$185,0),MATCH('Data above threshold'!AO$4,'Raw Data'!$3:$3,0)-1)),"", IFERROR($J69*OFFSET('Raw Data'!$A$3,MATCH('Data above threshold'!$A69,'Raw Data'!$B$4:$B$185,0),MATCH('Data above threshold'!AO$4,'Raw Data'!$3:$3,0)-1),"NA"))</f>
        <v/>
      </c>
      <c r="AN69" s="103" t="str">
        <f aca="true">IF(ISBLANK(OFFSET('Raw Data'!$A$3,MATCH('Data above threshold'!$A69,'Raw Data'!$B$4:$B$185,0),MATCH('Data above threshold'!AP$4,'Raw Data'!$3:$3,0)-1)),"", IFERROR($J69*OFFSET('Raw Data'!$A$3,MATCH('Data above threshold'!$A69,'Raw Data'!$B$4:$B$185,0),MATCH('Data above threshold'!AP$4,'Raw Data'!$3:$3,0)-1),"NA"))</f>
        <v/>
      </c>
      <c r="AO69" s="103" t="str">
        <f aca="true">IF(ISBLANK(OFFSET('Raw Data'!$A$3,MATCH('Data above threshold'!$A69,'Raw Data'!$B$4:$B$185,0),MATCH('Data above threshold'!AQ$4,'Raw Data'!$3:$3,0)-1)),"", IFERROR($J69*OFFSET('Raw Data'!$A$3,MATCH('Data above threshold'!$A69,'Raw Data'!$B$4:$B$185,0),MATCH('Data above threshold'!AQ$4,'Raw Data'!$3:$3,0)-1),"NA"))</f>
        <v/>
      </c>
      <c r="AP69" s="103" t="str">
        <f aca="true">IF(ISBLANK(OFFSET('Raw Data'!$A$3,MATCH('Data above threshold'!$A69,'Raw Data'!$B$4:$B$185,0),MATCH('Data above threshold'!AR$4,'Raw Data'!$3:$3,0)-1)),"", IFERROR($J69*OFFSET('Raw Data'!$A$3,MATCH('Data above threshold'!$A69,'Raw Data'!$B$4:$B$185,0),MATCH('Data above threshold'!AR$4,'Raw Data'!$3:$3,0)-1),"NA"))</f>
        <v/>
      </c>
      <c r="AQ69" s="103" t="str">
        <f aca="true">IF(ISBLANK(OFFSET('Raw Data'!$A$3,MATCH('Data above threshold'!$A69,'Raw Data'!$B$4:$B$185,0),MATCH('Data above threshold'!AS$4,'Raw Data'!$3:$3,0)-1)),"", IFERROR($J69*OFFSET('Raw Data'!$A$3,MATCH('Data above threshold'!$A69,'Raw Data'!$B$4:$B$185,0),MATCH('Data above threshold'!AS$4,'Raw Data'!$3:$3,0)-1),"NA"))</f>
        <v/>
      </c>
      <c r="AR69" s="103" t="str">
        <f aca="true">IF(ISBLANK(OFFSET('Raw Data'!$A$3,MATCH('Data above threshold'!$A69,'Raw Data'!$B$4:$B$185,0),MATCH('Data above threshold'!AT$4,'Raw Data'!$3:$3,0)-1)),"", IFERROR($J69*OFFSET('Raw Data'!$A$3,MATCH('Data above threshold'!$A69,'Raw Data'!$B$4:$B$185,0),MATCH('Data above threshold'!AT$4,'Raw Data'!$3:$3,0)-1),"NA"))</f>
        <v/>
      </c>
      <c r="AS69" s="103" t="str">
        <f aca="true">IF(ISBLANK(OFFSET('Raw Data'!$A$3,MATCH('Data above threshold'!$A69,'Raw Data'!$B$4:$B$185,0),MATCH('Data above threshold'!AU$4,'Raw Data'!$3:$3,0)-1)),"", IFERROR($J69*OFFSET('Raw Data'!$A$3,MATCH('Data above threshold'!$A69,'Raw Data'!$B$4:$B$185,0),MATCH('Data above threshold'!AU$4,'Raw Data'!$3:$3,0)-1),"NA"))</f>
        <v/>
      </c>
      <c r="AT69" s="103" t="str">
        <f aca="true">IF(ISBLANK(OFFSET('Raw Data'!$A$3,MATCH('Data above threshold'!$A69,'Raw Data'!$B$4:$B$185,0),MATCH('Data above threshold'!AV$4,'Raw Data'!$3:$3,0)-1)),"", IFERROR($J69*OFFSET('Raw Data'!$A$3,MATCH('Data above threshold'!$A69,'Raw Data'!$B$4:$B$185,0),MATCH('Data above threshold'!AV$4,'Raw Data'!$3:$3,0)-1),"NA"))</f>
        <v/>
      </c>
      <c r="AU69" s="103" t="str">
        <f aca="true">IF(ISBLANK(OFFSET('Raw Data'!$A$3,MATCH('Data above threshold'!$A69,'Raw Data'!$B$4:$B$185,0),MATCH('Data above threshold'!AW$4,'Raw Data'!$3:$3,0)-1)),"", IFERROR($J69*OFFSET('Raw Data'!$A$3,MATCH('Data above threshold'!$A69,'Raw Data'!$B$4:$B$185,0),MATCH('Data above threshold'!AW$4,'Raw Data'!$3:$3,0)-1),"NA"))</f>
        <v/>
      </c>
      <c r="AV69" s="103" t="str">
        <f aca="true">IF(ISBLANK(OFFSET('Raw Data'!$A$3,MATCH('Data above threshold'!$A69,'Raw Data'!$B$4:$B$185,0),MATCH('Data above threshold'!AX$4,'Raw Data'!$3:$3,0)-1)),"", IFERROR($J69*OFFSET('Raw Data'!$A$3,MATCH('Data above threshold'!$A69,'Raw Data'!$B$4:$B$185,0),MATCH('Data above threshold'!AX$4,'Raw Data'!$3:$3,0)-1),"NA"))</f>
        <v/>
      </c>
      <c r="AW69" s="103" t="str">
        <f aca="true">IF(ISBLANK(OFFSET('Raw Data'!$A$3,MATCH('Data above threshold'!$A69,'Raw Data'!$B$4:$B$185,0),MATCH('Data above threshold'!AY$4,'Raw Data'!$3:$3,0)-1)),"", IFERROR($J69*OFFSET('Raw Data'!$A$3,MATCH('Data above threshold'!$A69,'Raw Data'!$B$4:$B$185,0),MATCH('Data above threshold'!AY$4,'Raw Data'!$3:$3,0)-1),"NA"))</f>
        <v/>
      </c>
      <c r="AX69" s="103" t="str">
        <f aca="true">IF(ISBLANK(OFFSET('Raw Data'!$A$3,MATCH('Data above threshold'!$A69,'Raw Data'!$B$4:$B$185,0),MATCH('Data above threshold'!AZ$4,'Raw Data'!$3:$3,0)-1)),"", IFERROR($J69*OFFSET('Raw Data'!$A$3,MATCH('Data above threshold'!$A69,'Raw Data'!$B$4:$B$185,0),MATCH('Data above threshold'!AZ$4,'Raw Data'!$3:$3,0)-1),"NA"))</f>
        <v/>
      </c>
      <c r="AY69" s="103" t="str">
        <f aca="true">IF(ISBLANK(OFFSET('Raw Data'!$A$3,MATCH('Data above threshold'!$A69,'Raw Data'!$B$4:$B$185,0),MATCH('Data above threshold'!BA$4,'Raw Data'!$3:$3,0)-1)),"", IFERROR($J69*OFFSET('Raw Data'!$A$3,MATCH('Data above threshold'!$A69,'Raw Data'!$B$4:$B$185,0),MATCH('Data above threshold'!BA$4,'Raw Data'!$3:$3,0)-1),"NA"))</f>
        <v/>
      </c>
      <c r="AZ69" s="103" t="str">
        <f aca="true">IF(ISBLANK(OFFSET('Raw Data'!$A$3,MATCH('Data above threshold'!$A69,'Raw Data'!$B$4:$B$185,0),MATCH('Data above threshold'!BB$4,'Raw Data'!$3:$3,0)-1)),"", IFERROR($J69*OFFSET('Raw Data'!$A$3,MATCH('Data above threshold'!$A69,'Raw Data'!$B$4:$B$185,0),MATCH('Data above threshold'!BB$4,'Raw Data'!$3:$3,0)-1),"NA"))</f>
        <v/>
      </c>
      <c r="BA69" s="103" t="str">
        <f aca="true">IF(ISBLANK(OFFSET('Raw Data'!$A$3,MATCH('Data above threshold'!$A69,'Raw Data'!$B$4:$B$185,0),MATCH('Data above threshold'!BC$4,'Raw Data'!$3:$3,0)-1)),"", IFERROR($J69*OFFSET('Raw Data'!$A$3,MATCH('Data above threshold'!$A69,'Raw Data'!$B$4:$B$185,0),MATCH('Data above threshold'!BC$4,'Raw Data'!$3:$3,0)-1),"NA"))</f>
        <v/>
      </c>
      <c r="BB69" s="103" t="str">
        <f aca="true">IF(ISBLANK(OFFSET('Raw Data'!$A$3,MATCH('Data above threshold'!$A69,'Raw Data'!$B$4:$B$185,0),MATCH('Data above threshold'!BD$4,'Raw Data'!$3:$3,0)-1)),"", IFERROR($J69*OFFSET('Raw Data'!$A$3,MATCH('Data above threshold'!$A69,'Raw Data'!$B$4:$B$185,0),MATCH('Data above threshold'!BD$4,'Raw Data'!$3:$3,0)-1),"NA"))</f>
        <v/>
      </c>
      <c r="BC69" s="103" t="str">
        <f aca="true">IF(ISBLANK(OFFSET('Raw Data'!$A$3,MATCH('Data above threshold'!$A69,'Raw Data'!$B$4:$B$185,0),MATCH('Data above threshold'!BE$4,'Raw Data'!$3:$3,0)-1)),"", IFERROR($J69*OFFSET('Raw Data'!$A$3,MATCH('Data above threshold'!$A69,'Raw Data'!$B$4:$B$185,0),MATCH('Data above threshold'!BE$4,'Raw Data'!$3:$3,0)-1),"NA"))</f>
        <v/>
      </c>
      <c r="BD69" s="103" t="str">
        <f aca="true">IF(ISBLANK(OFFSET('Raw Data'!$A$3,MATCH('Data above threshold'!$A69,'Raw Data'!$B$4:$B$185,0),MATCH('Data above threshold'!BF$4,'Raw Data'!$3:$3,0)-1)),"", IFERROR($J69*OFFSET('Raw Data'!$A$3,MATCH('Data above threshold'!$A69,'Raw Data'!$B$4:$B$185,0),MATCH('Data above threshold'!BF$4,'Raw Data'!$3:$3,0)-1),"NA"))</f>
        <v/>
      </c>
      <c r="BE69" s="103" t="str">
        <f aca="true">IF(ISBLANK(OFFSET('Raw Data'!$A$3,MATCH('Data above threshold'!$A69,'Raw Data'!$B$4:$B$185,0),MATCH('Data above threshold'!BG$4,'Raw Data'!$3:$3,0)-1)),"", IFERROR($J69*OFFSET('Raw Data'!$A$3,MATCH('Data above threshold'!$A69,'Raw Data'!$B$4:$B$185,0),MATCH('Data above threshold'!BG$4,'Raw Data'!$3:$3,0)-1),"NA"))</f>
        <v/>
      </c>
      <c r="BF69" s="103" t="str">
        <f aca="true">IF(ISBLANK(OFFSET('Raw Data'!$A$3,MATCH('Data above threshold'!$A69,'Raw Data'!$B$4:$B$185,0),MATCH('Data above threshold'!BH$4,'Raw Data'!$3:$3,0)-1)),"", IFERROR($J69*OFFSET('Raw Data'!$A$3,MATCH('Data above threshold'!$A69,'Raw Data'!$B$4:$B$185,0),MATCH('Data above threshold'!BH$4,'Raw Data'!$3:$3,0)-1),"NA"))</f>
        <v/>
      </c>
      <c r="BG69" s="103" t="str">
        <f aca="true">IF(ISBLANK(OFFSET('Raw Data'!$A$3,MATCH('Data above threshold'!$A69,'Raw Data'!$B$4:$B$185,0),MATCH('Data above threshold'!BI$4,'Raw Data'!$3:$3,0)-1)),"", IFERROR($J69*OFFSET('Raw Data'!$A$3,MATCH('Data above threshold'!$A69,'Raw Data'!$B$4:$B$185,0),MATCH('Data above threshold'!BI$4,'Raw Data'!$3:$3,0)-1),"NA"))</f>
        <v/>
      </c>
      <c r="BH69" s="103" t="str">
        <f aca="true">IF(ISBLANK(OFFSET('Raw Data'!$A$3,MATCH('Data above threshold'!$A69,'Raw Data'!$B$4:$B$185,0),MATCH('Data above threshold'!BJ$4,'Raw Data'!$3:$3,0)-1)),"", IFERROR($J69*OFFSET('Raw Data'!$A$3,MATCH('Data above threshold'!$A69,'Raw Data'!$B$4:$B$185,0),MATCH('Data above threshold'!BJ$4,'Raw Data'!$3:$3,0)-1),"NA"))</f>
        <v/>
      </c>
      <c r="BI69" s="103" t="str">
        <f aca="true">IF(ISBLANK(OFFSET('Raw Data'!$A$3,MATCH('Data above threshold'!$A69,'Raw Data'!$B$4:$B$185,0),MATCH('Data above threshold'!BK$4,'Raw Data'!$3:$3,0)-1)),"", IFERROR($J69*OFFSET('Raw Data'!$A$3,MATCH('Data above threshold'!$A69,'Raw Data'!$B$4:$B$185,0),MATCH('Data above threshold'!BK$4,'Raw Data'!$3:$3,0)-1),"NA"))</f>
        <v/>
      </c>
      <c r="BJ69" s="103" t="str">
        <f aca="true">IF(ISBLANK(OFFSET('Raw Data'!$A$3,MATCH('Data above threshold'!$A69,'Raw Data'!$B$4:$B$185,0),MATCH('Data above threshold'!BL$4,'Raw Data'!$3:$3,0)-1)),"", IFERROR($J69*OFFSET('Raw Data'!$A$3,MATCH('Data above threshold'!$A69,'Raw Data'!$B$4:$B$185,0),MATCH('Data above threshold'!BL$4,'Raw Data'!$3:$3,0)-1),"NA"))</f>
        <v/>
      </c>
      <c r="BK69" s="103" t="str">
        <f aca="true">IF(ISBLANK(OFFSET('Raw Data'!$A$3,MATCH('Data above threshold'!$A69,'Raw Data'!$B$4:$B$185,0),MATCH('Data above threshold'!BM$4,'Raw Data'!$3:$3,0)-1)),"", IFERROR($J69*OFFSET('Raw Data'!$A$3,MATCH('Data above threshold'!$A69,'Raw Data'!$B$4:$B$185,0),MATCH('Data above threshold'!BM$4,'Raw Data'!$3:$3,0)-1),"NA"))</f>
        <v/>
      </c>
      <c r="BL69" s="103" t="str">
        <f aca="true">IF(ISBLANK(OFFSET('Raw Data'!$A$3,MATCH('Data above threshold'!$A69,'Raw Data'!$B$4:$B$185,0),MATCH('Data above threshold'!BN$4,'Raw Data'!$3:$3,0)-1)),"", IFERROR($J69*OFFSET('Raw Data'!$A$3,MATCH('Data above threshold'!$A69,'Raw Data'!$B$4:$B$185,0),MATCH('Data above threshold'!BN$4,'Raw Data'!$3:$3,0)-1),"NA"))</f>
        <v/>
      </c>
      <c r="BM69" s="103" t="str">
        <f aca="true">IF(ISBLANK(OFFSET('Raw Data'!$A$3,MATCH('Data above threshold'!$A69,'Raw Data'!$B$4:$B$185,0),MATCH('Data above threshold'!BO$4,'Raw Data'!$3:$3,0)-1)),"", IFERROR($J69*OFFSET('Raw Data'!$A$3,MATCH('Data above threshold'!$A69,'Raw Data'!$B$4:$B$185,0),MATCH('Data above threshold'!BO$4,'Raw Data'!$3:$3,0)-1),"NA"))</f>
        <v/>
      </c>
      <c r="BN69" s="103" t="str">
        <f aca="true">IF(ISBLANK(OFFSET('Raw Data'!$A$3,MATCH('Data above threshold'!$A69,'Raw Data'!$B$4:$B$185,0),MATCH('Data above threshold'!BP$4,'Raw Data'!$3:$3,0)-1)),"", IFERROR($J69*OFFSET('Raw Data'!$A$3,MATCH('Data above threshold'!$A69,'Raw Data'!$B$4:$B$185,0),MATCH('Data above threshold'!BP$4,'Raw Data'!$3:$3,0)-1),"NA"))</f>
        <v/>
      </c>
      <c r="BO69" s="103" t="str">
        <f aca="true">IF(ISBLANK(OFFSET('Raw Data'!$A$3,MATCH('Data above threshold'!$A69,'Raw Data'!$B$4:$B$185,0),MATCH('Data above threshold'!BQ$4,'Raw Data'!$3:$3,0)-1)),"", IFERROR($J69*OFFSET('Raw Data'!$A$3,MATCH('Data above threshold'!$A69,'Raw Data'!$B$4:$B$185,0),MATCH('Data above threshold'!BQ$4,'Raw Data'!$3:$3,0)-1),"NA"))</f>
        <v/>
      </c>
      <c r="BP69" s="103" t="str">
        <f aca="true">IF(ISBLANK(OFFSET('Raw Data'!$A$3,MATCH('Data above threshold'!$A69,'Raw Data'!$B$4:$B$185,0),MATCH('Data above threshold'!BR$4,'Raw Data'!$3:$3,0)-1)),"", IFERROR($J69*OFFSET('Raw Data'!$A$3,MATCH('Data above threshold'!$A69,'Raw Data'!$B$4:$B$185,0),MATCH('Data above threshold'!BR$4,'Raw Data'!$3:$3,0)-1),"NA"))</f>
        <v/>
      </c>
      <c r="BQ69" s="103" t="str">
        <f aca="true">IF(ISBLANK(OFFSET('Raw Data'!$A$3,MATCH('Data above threshold'!$A69,'Raw Data'!$B$4:$B$185,0),MATCH('Data above threshold'!BS$4,'Raw Data'!$3:$3,0)-1)),"", IFERROR($J69*OFFSET('Raw Data'!$A$3,MATCH('Data above threshold'!$A69,'Raw Data'!$B$4:$B$185,0),MATCH('Data above threshold'!BS$4,'Raw Data'!$3:$3,0)-1),"NA"))</f>
        <v/>
      </c>
      <c r="BR69" s="103" t="str">
        <f aca="true">IF(ISBLANK(OFFSET('Raw Data'!$A$3,MATCH('Data above threshold'!$A69,'Raw Data'!$B$4:$B$185,0),MATCH('Data above threshold'!BT$4,'Raw Data'!$3:$3,0)-1)),"", IFERROR($J69*OFFSET('Raw Data'!$A$3,MATCH('Data above threshold'!$A69,'Raw Data'!$B$4:$B$185,0),MATCH('Data above threshold'!BT$4,'Raw Data'!$3:$3,0)-1),"NA"))</f>
        <v/>
      </c>
      <c r="BS69" s="103" t="str">
        <f aca="true">IF(ISBLANK(OFFSET('Raw Data'!$A$3,MATCH('Data above threshold'!$A69,'Raw Data'!$B$4:$B$185,0),MATCH('Data above threshold'!BU$4,'Raw Data'!$3:$3,0)-1)),"", IFERROR($J69*OFFSET('Raw Data'!$A$3,MATCH('Data above threshold'!$A69,'Raw Data'!$B$4:$B$185,0),MATCH('Data above threshold'!BU$4,'Raw Data'!$3:$3,0)-1),"NA"))</f>
        <v/>
      </c>
      <c r="BT69" s="103" t="str">
        <f aca="true">IF(ISBLANK(OFFSET('Raw Data'!$A$3,MATCH('Data above threshold'!$A69,'Raw Data'!$B$4:$B$185,0),MATCH('Data above threshold'!BV$4,'Raw Data'!$3:$3,0)-1)),"", IFERROR($J69*OFFSET('Raw Data'!$A$3,MATCH('Data above threshold'!$A69,'Raw Data'!$B$4:$B$185,0),MATCH('Data above threshold'!BV$4,'Raw Data'!$3:$3,0)-1),"NA"))</f>
        <v/>
      </c>
      <c r="BU69" s="103" t="str">
        <f aca="true">IF(ISBLANK(OFFSET('Raw Data'!$A$3,MATCH('Data above threshold'!$A69,'Raw Data'!$B$4:$B$185,0),MATCH('Data above threshold'!BW$4,'Raw Data'!$3:$3,0)-1)),"", IFERROR($J69*OFFSET('Raw Data'!$A$3,MATCH('Data above threshold'!$A69,'Raw Data'!$B$4:$B$185,0),MATCH('Data above threshold'!BW$4,'Raw Data'!$3:$3,0)-1),"NA"))</f>
        <v/>
      </c>
      <c r="BV69" s="103" t="str">
        <f aca="true">IF(ISBLANK(OFFSET('Raw Data'!$A$3,MATCH('Data above threshold'!$A69,'Raw Data'!$B$4:$B$185,0),MATCH('Data above threshold'!BX$4,'Raw Data'!$3:$3,0)-1)),"", IFERROR($J69*OFFSET('Raw Data'!$A$3,MATCH('Data above threshold'!$A69,'Raw Data'!$B$4:$B$185,0),MATCH('Data above threshold'!BX$4,'Raw Data'!$3:$3,0)-1),"NA"))</f>
        <v/>
      </c>
      <c r="BW69" s="103" t="str">
        <f aca="true">IF(ISBLANK(OFFSET('Raw Data'!$A$3,MATCH('Data above threshold'!$A69,'Raw Data'!$B$4:$B$185,0),MATCH('Data above threshold'!BY$4,'Raw Data'!$3:$3,0)-1)),"", IFERROR($J69*OFFSET('Raw Data'!$A$3,MATCH('Data above threshold'!$A69,'Raw Data'!$B$4:$B$185,0),MATCH('Data above threshold'!BY$4,'Raw Data'!$3:$3,0)-1),"NA"))</f>
        <v/>
      </c>
      <c r="BX69" s="103" t="str">
        <f aca="true">IF(ISBLANK(OFFSET('Raw Data'!$A$3,MATCH('Data above threshold'!$A69,'Raw Data'!$B$4:$B$185,0),MATCH('Data above threshold'!BZ$4,'Raw Data'!$3:$3,0)-1)),"", IFERROR($J69*OFFSET('Raw Data'!$A$3,MATCH('Data above threshold'!$A69,'Raw Data'!$B$4:$B$185,0),MATCH('Data above threshold'!BZ$4,'Raw Data'!$3:$3,0)-1),"NA"))</f>
        <v/>
      </c>
      <c r="BY69" s="103" t="str">
        <f aca="true">IF(ISBLANK(OFFSET('Raw Data'!$A$3,MATCH('Data above threshold'!$A69,'Raw Data'!$B$4:$B$185,0),MATCH('Data above threshold'!CA$4,'Raw Data'!$3:$3,0)-1)),"", IFERROR($J69*OFFSET('Raw Data'!$A$3,MATCH('Data above threshold'!$A69,'Raw Data'!$B$4:$B$185,0),MATCH('Data above threshold'!CA$4,'Raw Data'!$3:$3,0)-1),"NA"))</f>
        <v/>
      </c>
      <c r="BZ69" s="103" t="str">
        <f aca="true">IF(ISBLANK(OFFSET('Raw Data'!$A$3,MATCH('Data above threshold'!$A69,'Raw Data'!$B$4:$B$185,0),MATCH('Data above threshold'!CB$4,'Raw Data'!$3:$3,0)-1)),"", IFERROR($J69*OFFSET('Raw Data'!$A$3,MATCH('Data above threshold'!$A69,'Raw Data'!$B$4:$B$185,0),MATCH('Data above threshold'!CB$4,'Raw Data'!$3:$3,0)-1),"NA"))</f>
        <v/>
      </c>
      <c r="CA69" s="103" t="str">
        <f aca="true">IF(ISBLANK(OFFSET('Raw Data'!$A$3,MATCH('Data above threshold'!$A69,'Raw Data'!$B$4:$B$185,0),MATCH('Data above threshold'!CC$4,'Raw Data'!$3:$3,0)-1)),"", IFERROR($J69*OFFSET('Raw Data'!$A$3,MATCH('Data above threshold'!$A69,'Raw Data'!$B$4:$B$185,0),MATCH('Data above threshold'!CC$4,'Raw Data'!$3:$3,0)-1),"NA"))</f>
        <v/>
      </c>
      <c r="CB69" s="103" t="str">
        <f aca="true">IF(ISBLANK(OFFSET('Raw Data'!$A$3,MATCH('Data above threshold'!$A69,'Raw Data'!$B$4:$B$185,0),MATCH('Data above threshold'!CD$4,'Raw Data'!$3:$3,0)-1)),"", IFERROR($J69*OFFSET('Raw Data'!$A$3,MATCH('Data above threshold'!$A69,'Raw Data'!$B$4:$B$185,0),MATCH('Data above threshold'!CD$4,'Raw Data'!$3:$3,0)-1),"NA"))</f>
        <v/>
      </c>
      <c r="CC69" s="103" t="str">
        <f aca="true">IF(ISBLANK(OFFSET('Raw Data'!$A$3,MATCH('Data above threshold'!$A69,'Raw Data'!$B$4:$B$185,0),MATCH('Data above threshold'!CE$4,'Raw Data'!$3:$3,0)-1)),"", IFERROR($J69*OFFSET('Raw Data'!$A$3,MATCH('Data above threshold'!$A69,'Raw Data'!$B$4:$B$185,0),MATCH('Data above threshold'!CE$4,'Raw Data'!$3:$3,0)-1),"NA"))</f>
        <v/>
      </c>
      <c r="CD69" s="103" t="str">
        <f aca="true">IF(ISBLANK(OFFSET('Raw Data'!$A$3,MATCH('Data above threshold'!$A69,'Raw Data'!$B$4:$B$185,0),MATCH('Data above threshold'!CF$4,'Raw Data'!$3:$3,0)-1)),"", IFERROR($J69*OFFSET('Raw Data'!$A$3,MATCH('Data above threshold'!$A69,'Raw Data'!$B$4:$B$185,0),MATCH('Data above threshold'!CF$4,'Raw Data'!$3:$3,0)-1),"NA"))</f>
        <v/>
      </c>
      <c r="CE69" s="103" t="str">
        <f aca="true">IF(ISBLANK(OFFSET('Raw Data'!$A$3,MATCH('Data above threshold'!$A69,'Raw Data'!$B$4:$B$185,0),MATCH('Data above threshold'!CG$4,'Raw Data'!$3:$3,0)-1)),"", IFERROR($J69*OFFSET('Raw Data'!$A$3,MATCH('Data above threshold'!$A69,'Raw Data'!$B$4:$B$185,0),MATCH('Data above threshold'!CG$4,'Raw Data'!$3:$3,0)-1),"NA"))</f>
        <v/>
      </c>
      <c r="CF69" s="103" t="str">
        <f aca="true">IF(ISBLANK(OFFSET('Raw Data'!$A$3,MATCH('Data above threshold'!$A69,'Raw Data'!$B$4:$B$185,0),MATCH('Data above threshold'!CH$4,'Raw Data'!$3:$3,0)-1)),"", IFERROR($J69*OFFSET('Raw Data'!$A$3,MATCH('Data above threshold'!$A69,'Raw Data'!$B$4:$B$185,0),MATCH('Data above threshold'!CH$4,'Raw Data'!$3:$3,0)-1),"NA"))</f>
        <v/>
      </c>
      <c r="CG69" s="103" t="str">
        <f aca="true">IF(ISBLANK(OFFSET('Raw Data'!$A$3,MATCH('Data above threshold'!$A69,'Raw Data'!$B$4:$B$185,0),MATCH('Data above threshold'!CI$4,'Raw Data'!$3:$3,0)-1)),"", IFERROR($J69*OFFSET('Raw Data'!$A$3,MATCH('Data above threshold'!$A69,'Raw Data'!$B$4:$B$185,0),MATCH('Data above threshold'!CI$4,'Raw Data'!$3:$3,0)-1),"NA"))</f>
        <v/>
      </c>
      <c r="CH69" s="103" t="str">
        <f aca="true">IF(ISBLANK(OFFSET('Raw Data'!$A$3,MATCH('Data above threshold'!$A69,'Raw Data'!$B$4:$B$185,0),MATCH('Data above threshold'!CJ$4,'Raw Data'!$3:$3,0)-1)),"", IFERROR($J69*OFFSET('Raw Data'!$A$3,MATCH('Data above threshold'!$A69,'Raw Data'!$B$4:$B$185,0),MATCH('Data above threshold'!CJ$4,'Raw Data'!$3:$3,0)-1),"NA"))</f>
        <v/>
      </c>
      <c r="CI69" s="103" t="str">
        <f aca="true">IF(ISBLANK(OFFSET('Raw Data'!$A$3,MATCH('Data above threshold'!$A69,'Raw Data'!$B$4:$B$185,0),MATCH('Data above threshold'!CK$4,'Raw Data'!$3:$3,0)-1)),"", IFERROR($J69*OFFSET('Raw Data'!$A$3,MATCH('Data above threshold'!$A69,'Raw Data'!$B$4:$B$185,0),MATCH('Data above threshold'!CK$4,'Raw Data'!$3:$3,0)-1),"NA"))</f>
        <v/>
      </c>
      <c r="CJ69" s="103" t="str">
        <f aca="true">IF(ISBLANK(OFFSET('Raw Data'!$A$3,MATCH('Data above threshold'!$A69,'Raw Data'!$B$4:$B$185,0),MATCH('Data above threshold'!CL$4,'Raw Data'!$3:$3,0)-1)),"", IFERROR($J69*OFFSET('Raw Data'!$A$3,MATCH('Data above threshold'!$A69,'Raw Data'!$B$4:$B$185,0),MATCH('Data above threshold'!CL$4,'Raw Data'!$3:$3,0)-1),"NA"))</f>
        <v/>
      </c>
      <c r="CK69" s="103" t="str">
        <f aca="true">IF(ISBLANK(OFFSET('Raw Data'!$A$3,MATCH('Data above threshold'!$A69,'Raw Data'!$B$4:$B$185,0),MATCH('Data above threshold'!CM$4,'Raw Data'!$3:$3,0)-1)),"", IFERROR($J69*OFFSET('Raw Data'!$A$3,MATCH('Data above threshold'!$A69,'Raw Data'!$B$4:$B$185,0),MATCH('Data above threshold'!CM$4,'Raw Data'!$3:$3,0)-1),"NA"))</f>
        <v/>
      </c>
      <c r="CL69" s="103" t="str">
        <f aca="true">IF(ISBLANK(OFFSET('Raw Data'!$A$3,MATCH('Data above threshold'!$A69,'Raw Data'!$B$4:$B$185,0),MATCH('Data above threshold'!CN$4,'Raw Data'!$3:$3,0)-1)),"", IFERROR($J69*OFFSET('Raw Data'!$A$3,MATCH('Data above threshold'!$A69,'Raw Data'!$B$4:$B$185,0),MATCH('Data above threshold'!CN$4,'Raw Data'!$3:$3,0)-1),"NA"))</f>
        <v/>
      </c>
      <c r="CM69" s="103" t="str">
        <f aca="true">IF(ISBLANK(OFFSET('Raw Data'!$A$3,MATCH('Data above threshold'!$A69,'Raw Data'!$B$4:$B$185,0),MATCH('Data above threshold'!CO$4,'Raw Data'!$3:$3,0)-1)),"", IFERROR($J69*OFFSET('Raw Data'!$A$3,MATCH('Data above threshold'!$A69,'Raw Data'!$B$4:$B$185,0),MATCH('Data above threshold'!CO$4,'Raw Data'!$3:$3,0)-1),"NA"))</f>
        <v/>
      </c>
      <c r="CN69" s="103" t="str">
        <f aca="true">IF(ISBLANK(OFFSET('Raw Data'!$A$3,MATCH('Data above threshold'!$A69,'Raw Data'!$B$4:$B$185,0),MATCH('Data above threshold'!CP$4,'Raw Data'!$3:$3,0)-1)),"", IFERROR($J69*OFFSET('Raw Data'!$A$3,MATCH('Data above threshold'!$A69,'Raw Data'!$B$4:$B$185,0),MATCH('Data above threshold'!CP$4,'Raw Data'!$3:$3,0)-1),"NA"))</f>
        <v/>
      </c>
      <c r="CO69" s="103" t="str">
        <f aca="true">IF(ISBLANK(OFFSET('Raw Data'!$A$3,MATCH('Data above threshold'!$A69,'Raw Data'!$B$4:$B$185,0),MATCH('Data above threshold'!CQ$4,'Raw Data'!$3:$3,0)-1)),"", IFERROR($J69*OFFSET('Raw Data'!$A$3,MATCH('Data above threshold'!$A69,'Raw Data'!$B$4:$B$185,0),MATCH('Data above threshold'!CQ$4,'Raw Data'!$3:$3,0)-1),"NA"))</f>
        <v/>
      </c>
      <c r="CP69" s="103" t="str">
        <f aca="true">IF(ISBLANK(OFFSET('Raw Data'!$A$3,MATCH('Data above threshold'!$A69,'Raw Data'!$B$4:$B$185,0),MATCH('Data above threshold'!CR$4,'Raw Data'!$3:$3,0)-1)),"", IFERROR($J69*OFFSET('Raw Data'!$A$3,MATCH('Data above threshold'!$A69,'Raw Data'!$B$4:$B$185,0),MATCH('Data above threshold'!CR$4,'Raw Data'!$3:$3,0)-1),"NA"))</f>
        <v/>
      </c>
    </row>
    <row r="70" s="103" customFormat="true" ht="15.5" hidden="false" customHeight="false" outlineLevel="0" collapsed="false">
      <c r="A70" s="107" t="n">
        <v>2331</v>
      </c>
      <c r="B70" s="107" t="n">
        <v>4</v>
      </c>
      <c r="C70" s="103" t="str">
        <f aca="true">IF(ISBLANK(OFFSET('Raw Data'!$A$3,MATCH($A70,'Raw Data'!$B$4:$B$185,0),MATCH(C$4,'Raw Data'!$3:$3,0)-1)),"",OFFSET('Raw Data'!$A$3,MATCH($A70,'Raw Data'!$B$4:$B$185,0),MATCH(C$4,'Raw Data'!$3:$3,0)-1))</f>
        <v/>
      </c>
      <c r="D70" s="103" t="str">
        <f aca="true">IF(ISBLANK(OFFSET('Raw Data'!$A$3,MATCH($A70,'Raw Data'!$B$4:$B$185,0),MATCH(D$4,'Raw Data'!$3:$3,0)-1)),"",OFFSET('Raw Data'!$A$3,MATCH($A70,'Raw Data'!$B$4:$B$185,0),MATCH(D$4,'Raw Data'!$3:$3,0)-1))</f>
        <v>Worldwide Governance Index</v>
      </c>
      <c r="E70" s="103" t="str">
        <f aca="true">IF(ISBLANK(OFFSET('Raw Data'!$A$3,MATCH($A70,'Raw Data'!$B$4:$B$185,0),MATCH(E$4,'Raw Data'!$3:$3,0)-1)),"",OFFSET('Raw Data'!$A$3,MATCH($A70,'Raw Data'!$B$4:$B$185,0),MATCH(E$4,'Raw Data'!$3:$3,0)-1))</f>
        <v/>
      </c>
      <c r="F70" s="103" t="str">
        <f aca="true">IF(ISBLANK(OFFSET('Raw Data'!$A$3,MATCH($A70,'Raw Data'!$B$4:$B$185,0),MATCH(F$4,'Raw Data'!$3:$3,0)-1)),"",OFFSET('Raw Data'!$A$3,MATCH($A70,'Raw Data'!$B$4:$B$185,0),MATCH(F$4,'Raw Data'!$3:$3,0)-1))</f>
        <v/>
      </c>
      <c r="H70" s="103" t="str">
        <f aca="true">IF(ISBLANK(OFFSET('Raw Data'!$A$3,MATCH($A70,'Raw Data'!$B$4:$B$185,0),MATCH(H$4,'Raw Data'!$3:$3,0)-1)),"",OFFSET('Raw Data'!$A$3,MATCH($A70,'Raw Data'!$B$4:$B$185,0),MATCH(H$4,'Raw Data'!$3:$3,0)-1))</f>
        <v/>
      </c>
      <c r="I70" s="103" t="str">
        <f aca="true">IF(ISBLANK(OFFSET('Raw Data'!$A$3,MATCH($A70,'Raw Data'!$B$4:$B$185,0),MATCH(I$4,'Raw Data'!$3:$3,0)-1)),"",OFFSET('Raw Data'!$A$3,MATCH($A70,'Raw Data'!$B$4:$B$185,0),MATCH(I$4,'Raw Data'!$3:$3,0)-1))</f>
        <v>Plus</v>
      </c>
      <c r="J70" s="103" t="n">
        <f aca="false">IF(I70="","",IF(I70="Minus",-1,1))</f>
        <v>1</v>
      </c>
      <c r="K70" s="105" t="n">
        <f aca="false" t="array" ref="K70:K70">IFERROR(SKEW(IF(ISNUMBER(O70:CP70),O70:CP70,"")),"")</f>
        <v>0.00994071746511792</v>
      </c>
      <c r="L70" s="103" t="n">
        <f aca="true">IF(ISBLANK(OFFSET('Data above threshold'!$A$4,MATCH('Data above threshold'!$A70,'Data above threshold'!$A$5:$A$185,0),MATCH('Data above threshold'!N$4,'Data above threshold'!$4:$4,0)-1)),1,OFFSET('Data above threshold'!$A$4,MATCH('Data above threshold'!$A70,'Data above threshold'!$A$5:$A$185,0),MATCH('Data above threshold'!N$4,'Data above threshold'!$4:$4,0)-1))</f>
        <v>0</v>
      </c>
      <c r="M70" s="103" t="str">
        <f aca="true">IF(ISBLANK(OFFSET('Data above threshold'!$A$4,MATCH('Data above threshold'!$A70,'Data above threshold'!$A$5:$A$185,0),MATCH('Data above threshold'!O$4,'Data above threshold'!$4:$4,0)-1)),"",OFFSET('Data above threshold'!$A$4,MATCH('Data above threshold'!$A70,'Data above threshold'!$A$5:$A$185,0),MATCH('Data above threshold'!O$4,'Data above threshold'!$4:$4,0)-1))</f>
        <v/>
      </c>
      <c r="N70" s="106" t="n">
        <f aca="false" t="array" ref="N70:N70">IF(B70&lt;4,"",1-IFERROR(SUM(ISNUMBER(O70:CP70)*(1-$O$3:$CP$3))/COUNTIF($O$3:$CP$3,0),0))</f>
        <v>0</v>
      </c>
      <c r="O70" s="103" t="n">
        <f aca="true">IF(ISBLANK(OFFSET('Raw Data'!$A$3,MATCH('Data above threshold'!$A70,'Raw Data'!$B$4:$B$185,0),MATCH('Data above threshold'!Q$4,'Raw Data'!$3:$3,0)-1)),"", IFERROR($J70*OFFSET('Raw Data'!$A$3,MATCH('Data above threshold'!$A70,'Raw Data'!$B$4:$B$185,0),MATCH('Data above threshold'!Q$4,'Raw Data'!$3:$3,0)-1),"NA"))</f>
        <v>-0.12323546782136</v>
      </c>
      <c r="P70" s="103" t="n">
        <f aca="true">IF(ISBLANK(OFFSET('Raw Data'!$A$3,MATCH('Data above threshold'!$A70,'Raw Data'!$B$4:$B$185,0),MATCH('Data above threshold'!R$4,'Raw Data'!$3:$3,0)-1)),"", IFERROR($J70*OFFSET('Raw Data'!$A$3,MATCH('Data above threshold'!$A70,'Raw Data'!$B$4:$B$185,0),MATCH('Data above threshold'!R$4,'Raw Data'!$3:$3,0)-1),"NA"))</f>
        <v>1.48421546816826</v>
      </c>
      <c r="Q70" s="103" t="n">
        <f aca="true">IF(ISBLANK(OFFSET('Raw Data'!$A$3,MATCH('Data above threshold'!$A70,'Raw Data'!$B$4:$B$185,0),MATCH('Data above threshold'!S$4,'Raw Data'!$3:$3,0)-1)),"", IFERROR($J70*OFFSET('Raw Data'!$A$3,MATCH('Data above threshold'!$A70,'Raw Data'!$B$4:$B$185,0),MATCH('Data above threshold'!S$4,'Raw Data'!$3:$3,0)-1),"NA"))</f>
        <v>1.43790289759636</v>
      </c>
      <c r="R70" s="103" t="n">
        <f aca="true">IF(ISBLANK(OFFSET('Raw Data'!$A$3,MATCH('Data above threshold'!$A70,'Raw Data'!$B$4:$B$185,0),MATCH('Data above threshold'!T$4,'Raw Data'!$3:$3,0)-1)),"", IFERROR($J70*OFFSET('Raw Data'!$A$3,MATCH('Data above threshold'!$A70,'Raw Data'!$B$4:$B$185,0),MATCH('Data above threshold'!T$4,'Raw Data'!$3:$3,0)-1),"NA"))</f>
        <v>1.19928884506226</v>
      </c>
      <c r="S70" s="103" t="n">
        <f aca="true">IF(ISBLANK(OFFSET('Raw Data'!$A$3,MATCH('Data above threshold'!$A70,'Raw Data'!$B$4:$B$185,0),MATCH('Data above threshold'!U$4,'Raw Data'!$3:$3,0)-1)),"", IFERROR($J70*OFFSET('Raw Data'!$A$3,MATCH('Data above threshold'!$A70,'Raw Data'!$B$4:$B$185,0),MATCH('Data above threshold'!U$4,'Raw Data'!$3:$3,0)-1),"NA"))</f>
        <v>-0.821298182010651</v>
      </c>
      <c r="T70" s="103" t="n">
        <f aca="true">IF(ISBLANK(OFFSET('Raw Data'!$A$3,MATCH('Data above threshold'!$A70,'Raw Data'!$B$4:$B$185,0),MATCH('Data above threshold'!V$4,'Raw Data'!$3:$3,0)-1)),"", IFERROR($J70*OFFSET('Raw Data'!$A$3,MATCH('Data above threshold'!$A70,'Raw Data'!$B$4:$B$185,0),MATCH('Data above threshold'!V$4,'Raw Data'!$3:$3,0)-1),"NA"))</f>
        <v>0.57980248828729</v>
      </c>
      <c r="U70" s="103" t="n">
        <f aca="true">IF(ISBLANK(OFFSET('Raw Data'!$A$3,MATCH('Data above threshold'!$A70,'Raw Data'!$B$4:$B$185,0),MATCH('Data above threshold'!W$4,'Raw Data'!$3:$3,0)-1)),"", IFERROR($J70*OFFSET('Raw Data'!$A$3,MATCH('Data above threshold'!$A70,'Raw Data'!$B$4:$B$185,0),MATCH('Data above threshold'!W$4,'Raw Data'!$3:$3,0)-1),"NA"))</f>
        <v>-0.214594955245654</v>
      </c>
      <c r="V70" s="103" t="n">
        <f aca="true">IF(ISBLANK(OFFSET('Raw Data'!$A$3,MATCH('Data above threshold'!$A70,'Raw Data'!$B$4:$B$185,0),MATCH('Data above threshold'!X$4,'Raw Data'!$3:$3,0)-1)),"", IFERROR($J70*OFFSET('Raw Data'!$A$3,MATCH('Data above threshold'!$A70,'Raw Data'!$B$4:$B$185,0),MATCH('Data above threshold'!X$4,'Raw Data'!$3:$3,0)-1),"NA"))</f>
        <v>1.5130624572436</v>
      </c>
      <c r="W70" s="103" t="n">
        <f aca="true">IF(ISBLANK(OFFSET('Raw Data'!$A$3,MATCH('Data above threshold'!$A70,'Raw Data'!$B$4:$B$185,0),MATCH('Data above threshold'!Y$4,'Raw Data'!$3:$3,0)-1)),"", IFERROR($J70*OFFSET('Raw Data'!$A$3,MATCH('Data above threshold'!$A70,'Raw Data'!$B$4:$B$185,0),MATCH('Data above threshold'!Y$4,'Raw Data'!$3:$3,0)-1),"NA"))</f>
        <v>1.70845687389374</v>
      </c>
      <c r="X70" s="103" t="n">
        <f aca="true">IF(ISBLANK(OFFSET('Raw Data'!$A$3,MATCH('Data above threshold'!$A70,'Raw Data'!$B$4:$B$185,0),MATCH('Data above threshold'!Z$4,'Raw Data'!$3:$3,0)-1)),"", IFERROR($J70*OFFSET('Raw Data'!$A$3,MATCH('Data above threshold'!$A70,'Raw Data'!$B$4:$B$185,0),MATCH('Data above threshold'!Z$4,'Raw Data'!$3:$3,0)-1),"NA"))</f>
        <v>0.890306942164898</v>
      </c>
      <c r="Y70" s="103" t="n">
        <f aca="true">IF(ISBLANK(OFFSET('Raw Data'!$A$3,MATCH('Data above threshold'!$A70,'Raw Data'!$B$4:$B$185,0),MATCH('Data above threshold'!AA$4,'Raw Data'!$3:$3,0)-1)),"", IFERROR($J70*OFFSET('Raw Data'!$A$3,MATCH('Data above threshold'!$A70,'Raw Data'!$B$4:$B$185,0),MATCH('Data above threshold'!AA$4,'Raw Data'!$3:$3,0)-1),"NA"))</f>
        <v>-0.24964209459722</v>
      </c>
      <c r="Z70" s="103" t="n">
        <f aca="true">IF(ISBLANK(OFFSET('Raw Data'!$A$3,MATCH('Data above threshold'!$A70,'Raw Data'!$B$4:$B$185,0),MATCH('Data above threshold'!AB$4,'Raw Data'!$3:$3,0)-1)),"", IFERROR($J70*OFFSET('Raw Data'!$A$3,MATCH('Data above threshold'!$A70,'Raw Data'!$B$4:$B$185,0),MATCH('Data above threshold'!AB$4,'Raw Data'!$3:$3,0)-1),"NA"))</f>
        <v>-1.26931831240654</v>
      </c>
      <c r="AA70" s="103" t="n">
        <f aca="true">IF(ISBLANK(OFFSET('Raw Data'!$A$3,MATCH('Data above threshold'!$A70,'Raw Data'!$B$4:$B$185,0),MATCH('Data above threshold'!AC$4,'Raw Data'!$3:$3,0)-1)),"", IFERROR($J70*OFFSET('Raw Data'!$A$3,MATCH('Data above threshold'!$A70,'Raw Data'!$B$4:$B$185,0),MATCH('Data above threshold'!AC$4,'Raw Data'!$3:$3,0)-1),"NA"))</f>
        <v>-0.140023634458582</v>
      </c>
      <c r="AB70" s="103" t="n">
        <f aca="true">IF(ISBLANK(OFFSET('Raw Data'!$A$3,MATCH('Data above threshold'!$A70,'Raw Data'!$B$4:$B$185,0),MATCH('Data above threshold'!AD$4,'Raw Data'!$3:$3,0)-1)),"", IFERROR($J70*OFFSET('Raw Data'!$A$3,MATCH('Data above threshold'!$A70,'Raw Data'!$B$4:$B$185,0),MATCH('Data above threshold'!AD$4,'Raw Data'!$3:$3,0)-1),"NA"))</f>
        <v>0.549230563143889</v>
      </c>
      <c r="AC70" s="103" t="n">
        <f aca="true">IF(ISBLANK(OFFSET('Raw Data'!$A$3,MATCH('Data above threshold'!$A70,'Raw Data'!$B$4:$B$185,0),MATCH('Data above threshold'!AE$4,'Raw Data'!$3:$3,0)-1)),"", IFERROR($J70*OFFSET('Raw Data'!$A$3,MATCH('Data above threshold'!$A70,'Raw Data'!$B$4:$B$185,0),MATCH('Data above threshold'!AE$4,'Raw Data'!$3:$3,0)-1),"NA"))</f>
        <v>0.677110681931178</v>
      </c>
      <c r="AD70" s="103" t="n">
        <f aca="true">IF(ISBLANK(OFFSET('Raw Data'!$A$3,MATCH('Data above threshold'!$A70,'Raw Data'!$B$4:$B$185,0),MATCH('Data above threshold'!AF$4,'Raw Data'!$3:$3,0)-1)),"", IFERROR($J70*OFFSET('Raw Data'!$A$3,MATCH('Data above threshold'!$A70,'Raw Data'!$B$4:$B$185,0),MATCH('Data above threshold'!AF$4,'Raw Data'!$3:$3,0)-1),"NA"))</f>
        <v>0.673891648650169</v>
      </c>
      <c r="AE70" s="103" t="n">
        <f aca="true">IF(ISBLANK(OFFSET('Raw Data'!$A$3,MATCH('Data above threshold'!$A70,'Raw Data'!$B$4:$B$185,0),MATCH('Data above threshold'!AG$4,'Raw Data'!$3:$3,0)-1)),"", IFERROR($J70*OFFSET('Raw Data'!$A$3,MATCH('Data above threshold'!$A70,'Raw Data'!$B$4:$B$185,0),MATCH('Data above threshold'!AG$4,'Raw Data'!$3:$3,0)-1),"NA"))</f>
        <v>1.40138044953346</v>
      </c>
      <c r="AF70" s="103" t="n">
        <f aca="true">IF(ISBLANK(OFFSET('Raw Data'!$A$3,MATCH('Data above threshold'!$A70,'Raw Data'!$B$4:$B$185,0),MATCH('Data above threshold'!AH$4,'Raw Data'!$3:$3,0)-1)),"", IFERROR($J70*OFFSET('Raw Data'!$A$3,MATCH('Data above threshold'!$A70,'Raw Data'!$B$4:$B$185,0),MATCH('Data above threshold'!AH$4,'Raw Data'!$3:$3,0)-1),"NA"))</f>
        <v>1.71241007248561</v>
      </c>
      <c r="AG70" s="103" t="n">
        <f aca="true">IF(ISBLANK(OFFSET('Raw Data'!$A$3,MATCH('Data above threshold'!$A70,'Raw Data'!$B$4:$B$185,0),MATCH('Data above threshold'!AI$4,'Raw Data'!$3:$3,0)-1)),"", IFERROR($J70*OFFSET('Raw Data'!$A$3,MATCH('Data above threshold'!$A70,'Raw Data'!$B$4:$B$185,0),MATCH('Data above threshold'!AI$4,'Raw Data'!$3:$3,0)-1),"NA"))</f>
        <v>-0.150092303597679</v>
      </c>
      <c r="AH70" s="103" t="n">
        <f aca="true">IF(ISBLANK(OFFSET('Raw Data'!$A$3,MATCH('Data above threshold'!$A70,'Raw Data'!$B$4:$B$185,0),MATCH('Data above threshold'!AJ$4,'Raw Data'!$3:$3,0)-1)),"", IFERROR($J70*OFFSET('Raw Data'!$A$3,MATCH('Data above threshold'!$A70,'Raw Data'!$B$4:$B$185,0),MATCH('Data above threshold'!AJ$4,'Raw Data'!$3:$3,0)-1),"NA"))</f>
        <v>-0.866967380046845</v>
      </c>
      <c r="AI70" s="103" t="n">
        <f aca="true">IF(ISBLANK(OFFSET('Raw Data'!$A$3,MATCH('Data above threshold'!$A70,'Raw Data'!$B$4:$B$185,0),MATCH('Data above threshold'!AK$4,'Raw Data'!$3:$3,0)-1)),"", IFERROR($J70*OFFSET('Raw Data'!$A$3,MATCH('Data above threshold'!$A70,'Raw Data'!$B$4:$B$185,0),MATCH('Data above threshold'!AK$4,'Raw Data'!$3:$3,0)-1),"NA"))</f>
        <v>-0.459482522991796</v>
      </c>
      <c r="AJ70" s="103" t="n">
        <f aca="true">IF(ISBLANK(OFFSET('Raw Data'!$A$3,MATCH('Data above threshold'!$A70,'Raw Data'!$B$4:$B$185,0),MATCH('Data above threshold'!AL$4,'Raw Data'!$3:$3,0)-1)),"", IFERROR($J70*OFFSET('Raw Data'!$A$3,MATCH('Data above threshold'!$A70,'Raw Data'!$B$4:$B$185,0),MATCH('Data above threshold'!AL$4,'Raw Data'!$3:$3,0)-1),"NA"))</f>
        <v>0.784827187657356</v>
      </c>
      <c r="AK70" s="103" t="n">
        <f aca="true">IF(ISBLANK(OFFSET('Raw Data'!$A$3,MATCH('Data above threshold'!$A70,'Raw Data'!$B$4:$B$185,0),MATCH('Data above threshold'!AM$4,'Raw Data'!$3:$3,0)-1)),"", IFERROR($J70*OFFSET('Raw Data'!$A$3,MATCH('Data above threshold'!$A70,'Raw Data'!$B$4:$B$185,0),MATCH('Data above threshold'!AM$4,'Raw Data'!$3:$3,0)-1),"NA"))</f>
        <v>1.77442921201388</v>
      </c>
      <c r="AL70" s="103" t="n">
        <f aca="true">IF(ISBLANK(OFFSET('Raw Data'!$A$3,MATCH('Data above threshold'!$A70,'Raw Data'!$B$4:$B$185,0),MATCH('Data above threshold'!AN$4,'Raw Data'!$3:$3,0)-1)),"", IFERROR($J70*OFFSET('Raw Data'!$A$3,MATCH('Data above threshold'!$A70,'Raw Data'!$B$4:$B$185,0),MATCH('Data above threshold'!AN$4,'Raw Data'!$3:$3,0)-1),"NA"))</f>
        <v>0.27708582021296</v>
      </c>
      <c r="AM70" s="103" t="n">
        <f aca="true">IF(ISBLANK(OFFSET('Raw Data'!$A$3,MATCH('Data above threshold'!$A70,'Raw Data'!$B$4:$B$185,0),MATCH('Data above threshold'!AO$4,'Raw Data'!$3:$3,0)-1)),"", IFERROR($J70*OFFSET('Raw Data'!$A$3,MATCH('Data above threshold'!$A70,'Raw Data'!$B$4:$B$185,0),MATCH('Data above threshold'!AO$4,'Raw Data'!$3:$3,0)-1),"NA"))</f>
        <v>1.05103908479214</v>
      </c>
      <c r="AN70" s="103" t="n">
        <f aca="true">IF(ISBLANK(OFFSET('Raw Data'!$A$3,MATCH('Data above threshold'!$A70,'Raw Data'!$B$4:$B$185,0),MATCH('Data above threshold'!AP$4,'Raw Data'!$3:$3,0)-1)),"", IFERROR($J70*OFFSET('Raw Data'!$A$3,MATCH('Data above threshold'!$A70,'Raw Data'!$B$4:$B$185,0),MATCH('Data above threshold'!AP$4,'Raw Data'!$3:$3,0)-1),"NA"))</f>
        <v>1.29467238485813</v>
      </c>
      <c r="AO70" s="103" t="n">
        <f aca="true">IF(ISBLANK(OFFSET('Raw Data'!$A$3,MATCH('Data above threshold'!$A70,'Raw Data'!$B$4:$B$185,0),MATCH('Data above threshold'!AQ$4,'Raw Data'!$3:$3,0)-1)),"", IFERROR($J70*OFFSET('Raw Data'!$A$3,MATCH('Data above threshold'!$A70,'Raw Data'!$B$4:$B$185,0),MATCH('Data above threshold'!AQ$4,'Raw Data'!$3:$3,0)-1),"NA"))</f>
        <v>0.067058710429895</v>
      </c>
      <c r="AP70" s="103" t="n">
        <f aca="true">IF(ISBLANK(OFFSET('Raw Data'!$A$3,MATCH('Data above threshold'!$A70,'Raw Data'!$B$4:$B$185,0),MATCH('Data above threshold'!AR$4,'Raw Data'!$3:$3,0)-1)),"", IFERROR($J70*OFFSET('Raw Data'!$A$3,MATCH('Data above threshold'!$A70,'Raw Data'!$B$4:$B$185,0),MATCH('Data above threshold'!AR$4,'Raw Data'!$3:$3,0)-1),"NA"))</f>
        <v>-0.919803073008855</v>
      </c>
      <c r="AQ70" s="103" t="n">
        <f aca="true">IF(ISBLANK(OFFSET('Raw Data'!$A$3,MATCH('Data above threshold'!$A70,'Raw Data'!$B$4:$B$185,0),MATCH('Data above threshold'!AS$4,'Raw Data'!$3:$3,0)-1)),"", IFERROR($J70*OFFSET('Raw Data'!$A$3,MATCH('Data above threshold'!$A70,'Raw Data'!$B$4:$B$185,0),MATCH('Data above threshold'!AS$4,'Raw Data'!$3:$3,0)-1),"NA"))</f>
        <v>0.410942048455278</v>
      </c>
      <c r="AR70" s="103" t="n">
        <f aca="true">IF(ISBLANK(OFFSET('Raw Data'!$A$3,MATCH('Data above threshold'!$A70,'Raw Data'!$B$4:$B$185,0),MATCH('Data above threshold'!AT$4,'Raw Data'!$3:$3,0)-1)),"", IFERROR($J70*OFFSET('Raw Data'!$A$3,MATCH('Data above threshold'!$A70,'Raw Data'!$B$4:$B$185,0),MATCH('Data above threshold'!AT$4,'Raw Data'!$3:$3,0)-1),"NA"))</f>
        <v>-0.249147909382979</v>
      </c>
      <c r="AS70" s="103" t="n">
        <f aca="true">IF(ISBLANK(OFFSET('Raw Data'!$A$3,MATCH('Data above threshold'!$A70,'Raw Data'!$B$4:$B$185,0),MATCH('Data above threshold'!AU$4,'Raw Data'!$3:$3,0)-1)),"", IFERROR($J70*OFFSET('Raw Data'!$A$3,MATCH('Data above threshold'!$A70,'Raw Data'!$B$4:$B$185,0),MATCH('Data above threshold'!AU$4,'Raw Data'!$3:$3,0)-1),"NA"))</f>
        <v>0.425693328181903</v>
      </c>
      <c r="AT70" s="103" t="n">
        <f aca="true">IF(ISBLANK(OFFSET('Raw Data'!$A$3,MATCH('Data above threshold'!$A70,'Raw Data'!$B$4:$B$185,0),MATCH('Data above threshold'!AV$4,'Raw Data'!$3:$3,0)-1)),"", IFERROR($J70*OFFSET('Raw Data'!$A$3,MATCH('Data above threshold'!$A70,'Raw Data'!$B$4:$B$185,0),MATCH('Data above threshold'!AV$4,'Raw Data'!$3:$3,0)-1),"NA"))</f>
        <v>-0.114979973683755</v>
      </c>
      <c r="AU70" s="103" t="n">
        <f aca="true">IF(ISBLANK(OFFSET('Raw Data'!$A$3,MATCH('Data above threshold'!$A70,'Raw Data'!$B$4:$B$185,0),MATCH('Data above threshold'!AW$4,'Raw Data'!$3:$3,0)-1)),"", IFERROR($J70*OFFSET('Raw Data'!$A$3,MATCH('Data above threshold'!$A70,'Raw Data'!$B$4:$B$185,0),MATCH('Data above threshold'!AW$4,'Raw Data'!$3:$3,0)-1),"NA"))</f>
        <v>-0.120977052797874</v>
      </c>
      <c r="AV70" s="103" t="n">
        <f aca="true">IF(ISBLANK(OFFSET('Raw Data'!$A$3,MATCH('Data above threshold'!$A70,'Raw Data'!$B$4:$B$185,0),MATCH('Data above threshold'!AX$4,'Raw Data'!$3:$3,0)-1)),"", IFERROR($J70*OFFSET('Raw Data'!$A$3,MATCH('Data above threshold'!$A70,'Raw Data'!$B$4:$B$185,0),MATCH('Data above threshold'!AX$4,'Raw Data'!$3:$3,0)-1),"NA"))</f>
        <v>1.54187146822612</v>
      </c>
      <c r="AW70" s="103" t="n">
        <f aca="true">IF(ISBLANK(OFFSET('Raw Data'!$A$3,MATCH('Data above threshold'!$A70,'Raw Data'!$B$4:$B$185,0),MATCH('Data above threshold'!AY$4,'Raw Data'!$3:$3,0)-1)),"", IFERROR($J70*OFFSET('Raw Data'!$A$3,MATCH('Data above threshold'!$A70,'Raw Data'!$B$4:$B$185,0),MATCH('Data above threshold'!AY$4,'Raw Data'!$3:$3,0)-1),"NA"))</f>
        <v>0.530064582824707</v>
      </c>
      <c r="AX70" s="103" t="n">
        <f aca="true">IF(ISBLANK(OFFSET('Raw Data'!$A$3,MATCH('Data above threshold'!$A70,'Raw Data'!$B$4:$B$185,0),MATCH('Data above threshold'!AZ$4,'Raw Data'!$3:$3,0)-1)),"", IFERROR($J70*OFFSET('Raw Data'!$A$3,MATCH('Data above threshold'!$A70,'Raw Data'!$B$4:$B$185,0),MATCH('Data above threshold'!AZ$4,'Raw Data'!$3:$3,0)-1),"NA"))</f>
        <v>0.19270988747788</v>
      </c>
      <c r="AY70" s="103" t="n">
        <f aca="true">IF(ISBLANK(OFFSET('Raw Data'!$A$3,MATCH('Data above threshold'!$A70,'Raw Data'!$B$4:$B$185,0),MATCH('Data above threshold'!BA$4,'Raw Data'!$3:$3,0)-1)),"", IFERROR($J70*OFFSET('Raw Data'!$A$3,MATCH('Data above threshold'!$A70,'Raw Data'!$B$4:$B$185,0),MATCH('Data above threshold'!BA$4,'Raw Data'!$3:$3,0)-1),"NA"))</f>
        <v>1.33292766412099</v>
      </c>
      <c r="AZ70" s="103" t="n">
        <f aca="true">IF(ISBLANK(OFFSET('Raw Data'!$A$3,MATCH('Data above threshold'!$A70,'Raw Data'!$B$4:$B$185,0),MATCH('Data above threshold'!BB$4,'Raw Data'!$3:$3,0)-1)),"", IFERROR($J70*OFFSET('Raw Data'!$A$3,MATCH('Data above threshold'!$A70,'Raw Data'!$B$4:$B$185,0),MATCH('Data above threshold'!BB$4,'Raw Data'!$3:$3,0)-1),"NA"))</f>
        <v>-0.592172076304754</v>
      </c>
      <c r="BA70" s="103" t="n">
        <f aca="true">IF(ISBLANK(OFFSET('Raw Data'!$A$3,MATCH('Data above threshold'!$A70,'Raw Data'!$B$4:$B$185,0),MATCH('Data above threshold'!BC$4,'Raw Data'!$3:$3,0)-1)),"", IFERROR($J70*OFFSET('Raw Data'!$A$3,MATCH('Data above threshold'!$A70,'Raw Data'!$B$4:$B$185,0),MATCH('Data above threshold'!BC$4,'Raw Data'!$3:$3,0)-1),"NA"))</f>
        <v>0.955900937318802</v>
      </c>
      <c r="BB70" s="103" t="n">
        <f aca="true">IF(ISBLANK(OFFSET('Raw Data'!$A$3,MATCH('Data above threshold'!$A70,'Raw Data'!$B$4:$B$185,0),MATCH('Data above threshold'!BD$4,'Raw Data'!$3:$3,0)-1)),"", IFERROR($J70*OFFSET('Raw Data'!$A$3,MATCH('Data above threshold'!$A70,'Raw Data'!$B$4:$B$185,0),MATCH('Data above threshold'!BD$4,'Raw Data'!$3:$3,0)-1),"NA"))</f>
        <v>-1.00902740160624</v>
      </c>
      <c r="BC70" s="103" t="n">
        <f aca="true">IF(ISBLANK(OFFSET('Raw Data'!$A$3,MATCH('Data above threshold'!$A70,'Raw Data'!$B$4:$B$185,0),MATCH('Data above threshold'!BE$4,'Raw Data'!$3:$3,0)-1)),"", IFERROR($J70*OFFSET('Raw Data'!$A$3,MATCH('Data above threshold'!$A70,'Raw Data'!$B$4:$B$185,0),MATCH('Data above threshold'!BE$4,'Raw Data'!$3:$3,0)-1),"NA"))</f>
        <v>-0.413604515915116</v>
      </c>
      <c r="BD70" s="103" t="n">
        <f aca="true">IF(ISBLANK(OFFSET('Raw Data'!$A$3,MATCH('Data above threshold'!$A70,'Raw Data'!$B$4:$B$185,0),MATCH('Data above threshold'!BF$4,'Raw Data'!$3:$3,0)-1)),"", IFERROR($J70*OFFSET('Raw Data'!$A$3,MATCH('Data above threshold'!$A70,'Raw Data'!$B$4:$B$185,0),MATCH('Data above threshold'!BF$4,'Raw Data'!$3:$3,0)-1),"NA"))</f>
        <v>-1.05711246530215</v>
      </c>
      <c r="BE70" s="103" t="n">
        <f aca="true">IF(ISBLANK(OFFSET('Raw Data'!$A$3,MATCH('Data above threshold'!$A70,'Raw Data'!$B$4:$B$185,0),MATCH('Data above threshold'!BG$4,'Raw Data'!$3:$3,0)-1)),"", IFERROR($J70*OFFSET('Raw Data'!$A$3,MATCH('Data above threshold'!$A70,'Raw Data'!$B$4:$B$185,0),MATCH('Data above threshold'!BG$4,'Raw Data'!$3:$3,0)-1),"NA"))</f>
        <v>0.936457787950834</v>
      </c>
      <c r="BF70" s="103" t="n">
        <f aca="true">IF(ISBLANK(OFFSET('Raw Data'!$A$3,MATCH('Data above threshold'!$A70,'Raw Data'!$B$4:$B$185,0),MATCH('Data above threshold'!BH$4,'Raw Data'!$3:$3,0)-1)),"", IFERROR($J70*OFFSET('Raw Data'!$A$3,MATCH('Data above threshold'!$A70,'Raw Data'!$B$4:$B$185,0),MATCH('Data above threshold'!BH$4,'Raw Data'!$3:$3,0)-1),"NA"))</f>
        <v>-0.986466477314631</v>
      </c>
      <c r="BG70" s="103" t="n">
        <f aca="true">IF(ISBLANK(OFFSET('Raw Data'!$A$3,MATCH('Data above threshold'!$A70,'Raw Data'!$B$4:$B$185,0),MATCH('Data above threshold'!BI$4,'Raw Data'!$3:$3,0)-1)),"", IFERROR($J70*OFFSET('Raw Data'!$A$3,MATCH('Data above threshold'!$A70,'Raw Data'!$B$4:$B$185,0),MATCH('Data above threshold'!BI$4,'Raw Data'!$3:$3,0)-1),"NA"))</f>
        <v>-0.820010552803675</v>
      </c>
      <c r="BH70" s="103" t="n">
        <f aca="true">IF(ISBLANK(OFFSET('Raw Data'!$A$3,MATCH('Data above threshold'!$A70,'Raw Data'!$B$4:$B$185,0),MATCH('Data above threshold'!BJ$4,'Raw Data'!$3:$3,0)-1)),"", IFERROR($J70*OFFSET('Raw Data'!$A$3,MATCH('Data above threshold'!$A70,'Raw Data'!$B$4:$B$185,0),MATCH('Data above threshold'!BJ$4,'Raw Data'!$3:$3,0)-1),"NA"))</f>
        <v>0.837052320440611</v>
      </c>
      <c r="BI70" s="103" t="n">
        <f aca="true">IF(ISBLANK(OFFSET('Raw Data'!$A$3,MATCH('Data above threshold'!$A70,'Raw Data'!$B$4:$B$185,0),MATCH('Data above threshold'!BK$4,'Raw Data'!$3:$3,0)-1)),"", IFERROR($J70*OFFSET('Raw Data'!$A$3,MATCH('Data above threshold'!$A70,'Raw Data'!$B$4:$B$185,0),MATCH('Data above threshold'!BK$4,'Raw Data'!$3:$3,0)-1),"NA"))</f>
        <v>0.449213080108166</v>
      </c>
      <c r="BJ70" s="103" t="n">
        <f aca="true">IF(ISBLANK(OFFSET('Raw Data'!$A$3,MATCH('Data above threshold'!$A70,'Raw Data'!$B$4:$B$185,0),MATCH('Data above threshold'!BL$4,'Raw Data'!$3:$3,0)-1)),"", IFERROR($J70*OFFSET('Raw Data'!$A$3,MATCH('Data above threshold'!$A70,'Raw Data'!$B$4:$B$185,0),MATCH('Data above threshold'!BL$4,'Raw Data'!$3:$3,0)-1),"NA"))</f>
        <v>0.294802234818538</v>
      </c>
      <c r="BK70" s="103" t="n">
        <f aca="true">IF(ISBLANK(OFFSET('Raw Data'!$A$3,MATCH('Data above threshold'!$A70,'Raw Data'!$B$4:$B$185,0),MATCH('Data above threshold'!BM$4,'Raw Data'!$3:$3,0)-1)),"", IFERROR($J70*OFFSET('Raw Data'!$A$3,MATCH('Data above threshold'!$A70,'Raw Data'!$B$4:$B$185,0),MATCH('Data above threshold'!BM$4,'Raw Data'!$3:$3,0)-1),"NA"))</f>
        <v>-0.804346670707067</v>
      </c>
      <c r="BL70" s="103" t="n">
        <f aca="true">IF(ISBLANK(OFFSET('Raw Data'!$A$3,MATCH('Data above threshold'!$A70,'Raw Data'!$B$4:$B$185,0),MATCH('Data above threshold'!BN$4,'Raw Data'!$3:$3,0)-1)),"", IFERROR($J70*OFFSET('Raw Data'!$A$3,MATCH('Data above threshold'!$A70,'Raw Data'!$B$4:$B$185,0),MATCH('Data above threshold'!BN$4,'Raw Data'!$3:$3,0)-1),"NA"))</f>
        <v>-1.0576734940211</v>
      </c>
      <c r="BM70" s="103" t="n">
        <f aca="true">IF(ISBLANK(OFFSET('Raw Data'!$A$3,MATCH('Data above threshold'!$A70,'Raw Data'!$B$4:$B$185,0),MATCH('Data above threshold'!BO$4,'Raw Data'!$3:$3,0)-1)),"", IFERROR($J70*OFFSET('Raw Data'!$A$3,MATCH('Data above threshold'!$A70,'Raw Data'!$B$4:$B$185,0),MATCH('Data above threshold'!BO$4,'Raw Data'!$3:$3,0)-1),"NA"))</f>
        <v>1.6293955941995</v>
      </c>
      <c r="BN70" s="103" t="n">
        <f aca="true">IF(ISBLANK(OFFSET('Raw Data'!$A$3,MATCH('Data above threshold'!$A70,'Raw Data'!$B$4:$B$185,0),MATCH('Data above threshold'!BP$4,'Raw Data'!$3:$3,0)-1)),"", IFERROR($J70*OFFSET('Raw Data'!$A$3,MATCH('Data above threshold'!$A70,'Raw Data'!$B$4:$B$185,0),MATCH('Data above threshold'!BP$4,'Raw Data'!$3:$3,0)-1),"NA"))</f>
        <v>1.78200334310532</v>
      </c>
      <c r="BO70" s="103" t="n">
        <f aca="true">IF(ISBLANK(OFFSET('Raw Data'!$A$3,MATCH('Data above threshold'!$A70,'Raw Data'!$B$4:$B$185,0),MATCH('Data above threshold'!BQ$4,'Raw Data'!$3:$3,0)-1)),"", IFERROR($J70*OFFSET('Raw Data'!$A$3,MATCH('Data above threshold'!$A70,'Raw Data'!$B$4:$B$185,0),MATCH('Data above threshold'!BQ$4,'Raw Data'!$3:$3,0)-1),"NA"))</f>
        <v>1.7638597091039</v>
      </c>
      <c r="BP70" s="103" t="n">
        <f aca="true">IF(ISBLANK(OFFSET('Raw Data'!$A$3,MATCH('Data above threshold'!$A70,'Raw Data'!$B$4:$B$185,0),MATCH('Data above threshold'!BR$4,'Raw Data'!$3:$3,0)-1)),"", IFERROR($J70*OFFSET('Raw Data'!$A$3,MATCH('Data above threshold'!$A70,'Raw Data'!$B$4:$B$185,0),MATCH('Data above threshold'!BR$4,'Raw Data'!$3:$3,0)-1),"NA"))</f>
        <v>-0.92137481768926</v>
      </c>
      <c r="BQ70" s="103" t="n">
        <f aca="true">IF(ISBLANK(OFFSET('Raw Data'!$A$3,MATCH('Data above threshold'!$A70,'Raw Data'!$B$4:$B$185,0),MATCH('Data above threshold'!BS$4,'Raw Data'!$3:$3,0)-1)),"", IFERROR($J70*OFFSET('Raw Data'!$A$3,MATCH('Data above threshold'!$A70,'Raw Data'!$B$4:$B$185,0),MATCH('Data above threshold'!BS$4,'Raw Data'!$3:$3,0)-1),"NA"))</f>
        <v>0.0781517513096333</v>
      </c>
      <c r="BR70" s="103" t="n">
        <f aca="true">IF(ISBLANK(OFFSET('Raw Data'!$A$3,MATCH('Data above threshold'!$A70,'Raw Data'!$B$4:$B$185,0),MATCH('Data above threshold'!BT$4,'Raw Data'!$3:$3,0)-1)),"", IFERROR($J70*OFFSET('Raw Data'!$A$3,MATCH('Data above threshold'!$A70,'Raw Data'!$B$4:$B$185,0),MATCH('Data above threshold'!BT$4,'Raw Data'!$3:$3,0)-1),"NA"))</f>
        <v>-0.101889322201411</v>
      </c>
      <c r="BS70" s="103" t="n">
        <f aca="true">IF(ISBLANK(OFFSET('Raw Data'!$A$3,MATCH('Data above threshold'!$A70,'Raw Data'!$B$4:$B$185,0),MATCH('Data above threshold'!BU$4,'Raw Data'!$3:$3,0)-1)),"", IFERROR($J70*OFFSET('Raw Data'!$A$3,MATCH('Data above threshold'!$A70,'Raw Data'!$B$4:$B$185,0),MATCH('Data above threshold'!BU$4,'Raw Data'!$3:$3,0)-1),"NA"))</f>
        <v>-0.3066825789089</v>
      </c>
      <c r="BT70" s="103" t="n">
        <f aca="true">IF(ISBLANK(OFFSET('Raw Data'!$A$3,MATCH('Data above threshold'!$A70,'Raw Data'!$B$4:$B$185,0),MATCH('Data above threshold'!BV$4,'Raw Data'!$3:$3,0)-1)),"", IFERROR($J70*OFFSET('Raw Data'!$A$3,MATCH('Data above threshold'!$A70,'Raw Data'!$B$4:$B$185,0),MATCH('Data above threshold'!BV$4,'Raw Data'!$3:$3,0)-1),"NA"))</f>
        <v>-0.588774347056945</v>
      </c>
      <c r="BU70" s="103" t="n">
        <f aca="true">IF(ISBLANK(OFFSET('Raw Data'!$A$3,MATCH('Data above threshold'!$A70,'Raw Data'!$B$4:$B$185,0),MATCH('Data above threshold'!BW$4,'Raw Data'!$3:$3,0)-1)),"", IFERROR($J70*OFFSET('Raw Data'!$A$3,MATCH('Data above threshold'!$A70,'Raw Data'!$B$4:$B$185,0),MATCH('Data above threshold'!BW$4,'Raw Data'!$3:$3,0)-1),"NA"))</f>
        <v>0.607445985078812</v>
      </c>
      <c r="BV70" s="103" t="n">
        <f aca="true">IF(ISBLANK(OFFSET('Raw Data'!$A$3,MATCH('Data above threshold'!$A70,'Raw Data'!$B$4:$B$185,0),MATCH('Data above threshold'!BX$4,'Raw Data'!$3:$3,0)-1)),"", IFERROR($J70*OFFSET('Raw Data'!$A$3,MATCH('Data above threshold'!$A70,'Raw Data'!$B$4:$B$185,0),MATCH('Data above threshold'!BX$4,'Raw Data'!$3:$3,0)-1),"NA"))</f>
        <v>1.01295083761215</v>
      </c>
      <c r="BW70" s="103" t="n">
        <f aca="true">IF(ISBLANK(OFFSET('Raw Data'!$A$3,MATCH('Data above threshold'!$A70,'Raw Data'!$B$4:$B$185,0),MATCH('Data above threshold'!BY$4,'Raw Data'!$3:$3,0)-1)),"", IFERROR($J70*OFFSET('Raw Data'!$A$3,MATCH('Data above threshold'!$A70,'Raw Data'!$B$4:$B$185,0),MATCH('Data above threshold'!BY$4,'Raw Data'!$3:$3,0)-1),"NA"))</f>
        <v>0.279335644406577</v>
      </c>
      <c r="BX70" s="103" t="n">
        <f aca="true">IF(ISBLANK(OFFSET('Raw Data'!$A$3,MATCH('Data above threshold'!$A70,'Raw Data'!$B$4:$B$185,0),MATCH('Data above threshold'!BZ$4,'Raw Data'!$3:$3,0)-1)),"", IFERROR($J70*OFFSET('Raw Data'!$A$3,MATCH('Data above threshold'!$A70,'Raw Data'!$B$4:$B$185,0),MATCH('Data above threshold'!BZ$4,'Raw Data'!$3:$3,0)-1),"NA"))</f>
        <v>-0.647236083944639</v>
      </c>
      <c r="BY70" s="103" t="n">
        <f aca="true">IF(ISBLANK(OFFSET('Raw Data'!$A$3,MATCH('Data above threshold'!$A70,'Raw Data'!$B$4:$B$185,0),MATCH('Data above threshold'!CA$4,'Raw Data'!$3:$3,0)-1)),"", IFERROR($J70*OFFSET('Raw Data'!$A$3,MATCH('Data above threshold'!$A70,'Raw Data'!$B$4:$B$185,0),MATCH('Data above threshold'!CA$4,'Raw Data'!$3:$3,0)-1),"NA"))</f>
        <v>0.0147548951208591</v>
      </c>
      <c r="BZ70" s="103" t="n">
        <f aca="true">IF(ISBLANK(OFFSET('Raw Data'!$A$3,MATCH('Data above threshold'!$A70,'Raw Data'!$B$4:$B$185,0),MATCH('Data above threshold'!CB$4,'Raw Data'!$3:$3,0)-1)),"", IFERROR($J70*OFFSET('Raw Data'!$A$3,MATCH('Data above threshold'!$A70,'Raw Data'!$B$4:$B$185,0),MATCH('Data above threshold'!CB$4,'Raw Data'!$3:$3,0)-1),"NA"))</f>
        <v>-1.45709757010142</v>
      </c>
      <c r="CA70" s="103" t="n">
        <f aca="true">IF(ISBLANK(OFFSET('Raw Data'!$A$3,MATCH('Data above threshold'!$A70,'Raw Data'!$B$4:$B$185,0),MATCH('Data above threshold'!CC$4,'Raw Data'!$3:$3,0)-1)),"", IFERROR($J70*OFFSET('Raw Data'!$A$3,MATCH('Data above threshold'!$A70,'Raw Data'!$B$4:$B$185,0),MATCH('Data above threshold'!CC$4,'Raw Data'!$3:$3,0)-1),"NA"))</f>
        <v>-0.0363765970493356</v>
      </c>
      <c r="CB70" s="103" t="n">
        <f aca="true">IF(ISBLANK(OFFSET('Raw Data'!$A$3,MATCH('Data above threshold'!$A70,'Raw Data'!$B$4:$B$185,0),MATCH('Data above threshold'!CD$4,'Raw Data'!$3:$3,0)-1)),"", IFERROR($J70*OFFSET('Raw Data'!$A$3,MATCH('Data above threshold'!$A70,'Raw Data'!$B$4:$B$185,0),MATCH('Data above threshold'!CD$4,'Raw Data'!$3:$3,0)-1),"NA"))</f>
        <v>1.63937226186196</v>
      </c>
      <c r="CC70" s="103" t="n">
        <f aca="true">IF(ISBLANK(OFFSET('Raw Data'!$A$3,MATCH('Data above threshold'!$A70,'Raw Data'!$B$4:$B$185,0),MATCH('Data above threshold'!CE$4,'Raw Data'!$3:$3,0)-1)),"", IFERROR($J70*OFFSET('Raw Data'!$A$3,MATCH('Data above threshold'!$A70,'Raw Data'!$B$4:$B$185,0),MATCH('Data above threshold'!CE$4,'Raw Data'!$3:$3,0)-1),"NA"))</f>
        <v>-0.111407813305656</v>
      </c>
      <c r="CD70" s="103" t="n">
        <f aca="true">IF(ISBLANK(OFFSET('Raw Data'!$A$3,MATCH('Data above threshold'!$A70,'Raw Data'!$B$4:$B$185,0),MATCH('Data above threshold'!CF$4,'Raw Data'!$3:$3,0)-1)),"", IFERROR($J70*OFFSET('Raw Data'!$A$3,MATCH('Data above threshold'!$A70,'Raw Data'!$B$4:$B$185,0),MATCH('Data above threshold'!CF$4,'Raw Data'!$3:$3,0)-1),"NA"))</f>
        <v>-0.169472777595123</v>
      </c>
      <c r="CE70" s="103" t="n">
        <f aca="true">IF(ISBLANK(OFFSET('Raw Data'!$A$3,MATCH('Data above threshold'!$A70,'Raw Data'!$B$4:$B$185,0),MATCH('Data above threshold'!CG$4,'Raw Data'!$3:$3,0)-1)),"", IFERROR($J70*OFFSET('Raw Data'!$A$3,MATCH('Data above threshold'!$A70,'Raw Data'!$B$4:$B$185,0),MATCH('Data above threshold'!CG$4,'Raw Data'!$3:$3,0)-1),"NA"))</f>
        <v>0.86941001812617</v>
      </c>
      <c r="CF70" s="103" t="n">
        <f aca="true">IF(ISBLANK(OFFSET('Raw Data'!$A$3,MATCH('Data above threshold'!$A70,'Raw Data'!$B$4:$B$185,0),MATCH('Data above threshold'!CH$4,'Raw Data'!$3:$3,0)-1)),"", IFERROR($J70*OFFSET('Raw Data'!$A$3,MATCH('Data above threshold'!$A70,'Raw Data'!$B$4:$B$185,0),MATCH('Data above threshold'!CH$4,'Raw Data'!$3:$3,0)-1),"NA"))</f>
        <v>1.64387083053589</v>
      </c>
      <c r="CG70" s="103" t="n">
        <f aca="true">IF(ISBLANK(OFFSET('Raw Data'!$A$3,MATCH('Data above threshold'!$A70,'Raw Data'!$B$4:$B$185,0),MATCH('Data above threshold'!CI$4,'Raw Data'!$3:$3,0)-1)),"", IFERROR($J70*OFFSET('Raw Data'!$A$3,MATCH('Data above threshold'!$A70,'Raw Data'!$B$4:$B$185,0),MATCH('Data above threshold'!CI$4,'Raw Data'!$3:$3,0)-1),"NA"))</f>
        <v>-1.33364719152451</v>
      </c>
      <c r="CH70" s="103" t="n">
        <f aca="true">IF(ISBLANK(OFFSET('Raw Data'!$A$3,MATCH('Data above threshold'!$A70,'Raw Data'!$B$4:$B$185,0),MATCH('Data above threshold'!CJ$4,'Raw Data'!$3:$3,0)-1)),"", IFERROR($J70*OFFSET('Raw Data'!$A$3,MATCH('Data above threshold'!$A70,'Raw Data'!$B$4:$B$185,0),MATCH('Data above threshold'!CJ$4,'Raw Data'!$3:$3,0)-1),"NA"))</f>
        <v>-0.725209454695384</v>
      </c>
      <c r="CI70" s="103" t="n">
        <f aca="true">IF(ISBLANK(OFFSET('Raw Data'!$A$3,MATCH('Data above threshold'!$A70,'Raw Data'!$B$4:$B$185,0),MATCH('Data above threshold'!CK$4,'Raw Data'!$3:$3,0)-1)),"", IFERROR($J70*OFFSET('Raw Data'!$A$3,MATCH('Data above threshold'!$A70,'Raw Data'!$B$4:$B$185,0),MATCH('Data above threshold'!CK$4,'Raw Data'!$3:$3,0)-1),"NA"))</f>
        <v>-1.09452034036318</v>
      </c>
      <c r="CJ70" s="103" t="n">
        <f aca="true">IF(ISBLANK(OFFSET('Raw Data'!$A$3,MATCH('Data above threshold'!$A70,'Raw Data'!$B$4:$B$185,0),MATCH('Data above threshold'!CL$4,'Raw Data'!$3:$3,0)-1)),"", IFERROR($J70*OFFSET('Raw Data'!$A$3,MATCH('Data above threshold'!$A70,'Raw Data'!$B$4:$B$185,0),MATCH('Data above threshold'!CL$4,'Raw Data'!$3:$3,0)-1),"NA"))</f>
        <v>-0.467260951331506</v>
      </c>
      <c r="CK70" s="103" t="n">
        <f aca="true">IF(ISBLANK(OFFSET('Raw Data'!$A$3,MATCH('Data above threshold'!$A70,'Raw Data'!$B$4:$B$185,0),MATCH('Data above threshold'!CM$4,'Raw Data'!$3:$3,0)-1)),"", IFERROR($J70*OFFSET('Raw Data'!$A$3,MATCH('Data above threshold'!$A70,'Raw Data'!$B$4:$B$185,0),MATCH('Data above threshold'!CM$4,'Raw Data'!$3:$3,0)-1),"NA"))</f>
        <v>0.97187465429306</v>
      </c>
      <c r="CL70" s="103" t="n">
        <f aca="true">IF(ISBLANK(OFFSET('Raw Data'!$A$3,MATCH('Data above threshold'!$A70,'Raw Data'!$B$4:$B$185,0),MATCH('Data above threshold'!CN$4,'Raw Data'!$3:$3,0)-1)),"", IFERROR($J70*OFFSET('Raw Data'!$A$3,MATCH('Data above threshold'!$A70,'Raw Data'!$B$4:$B$185,0),MATCH('Data above threshold'!CN$4,'Raw Data'!$3:$3,0)-1),"NA"))</f>
        <v>0.974571547470987</v>
      </c>
      <c r="CM70" s="103" t="n">
        <f aca="true">IF(ISBLANK(OFFSET('Raw Data'!$A$3,MATCH('Data above threshold'!$A70,'Raw Data'!$B$4:$B$185,0),MATCH('Data above threshold'!CO$4,'Raw Data'!$3:$3,0)-1)),"", IFERROR($J70*OFFSET('Raw Data'!$A$3,MATCH('Data above threshold'!$A70,'Raw Data'!$B$4:$B$185,0),MATCH('Data above threshold'!CO$4,'Raw Data'!$3:$3,0)-1),"NA"))</f>
        <v>-0.314690589904785</v>
      </c>
      <c r="CN70" s="103" t="n">
        <f aca="true">IF(ISBLANK(OFFSET('Raw Data'!$A$3,MATCH('Data above threshold'!$A70,'Raw Data'!$B$4:$B$185,0),MATCH('Data above threshold'!CP$4,'Raw Data'!$3:$3,0)-1)),"", IFERROR($J70*OFFSET('Raw Data'!$A$3,MATCH('Data above threshold'!$A70,'Raw Data'!$B$4:$B$185,0),MATCH('Data above threshold'!CP$4,'Raw Data'!$3:$3,0)-1),"NA"))</f>
        <v>-2.00040771563848</v>
      </c>
      <c r="CO70" s="103" t="n">
        <f aca="true">IF(ISBLANK(OFFSET('Raw Data'!$A$3,MATCH('Data above threshold'!$A70,'Raw Data'!$B$4:$B$185,0),MATCH('Data above threshold'!CQ$4,'Raw Data'!$3:$3,0)-1)),"", IFERROR($J70*OFFSET('Raw Data'!$A$3,MATCH('Data above threshold'!$A70,'Raw Data'!$B$4:$B$185,0),MATCH('Data above threshold'!CQ$4,'Raw Data'!$3:$3,0)-1),"NA"))</f>
        <v>-0.545666704575221</v>
      </c>
      <c r="CP70" s="103" t="n">
        <f aca="true">IF(ISBLANK(OFFSET('Raw Data'!$A$3,MATCH('Data above threshold'!$A70,'Raw Data'!$B$4:$B$185,0),MATCH('Data above threshold'!CR$4,'Raw Data'!$3:$3,0)-1)),"", IFERROR($J70*OFFSET('Raw Data'!$A$3,MATCH('Data above threshold'!$A70,'Raw Data'!$B$4:$B$185,0),MATCH('Data above threshold'!CR$4,'Raw Data'!$3:$3,0)-1),"NA"))</f>
        <v>-1.2337193886439</v>
      </c>
    </row>
    <row r="71" s="103" customFormat="true" ht="15.5" hidden="false" customHeight="false" outlineLevel="0" collapsed="false">
      <c r="A71" s="107" t="n">
        <v>2332</v>
      </c>
      <c r="B71" s="107" t="n">
        <v>4</v>
      </c>
      <c r="C71" s="103" t="str">
        <f aca="true">IF(ISBLANK(OFFSET('Raw Data'!$A$3,MATCH($A71,'Raw Data'!$B$4:$B$185,0),MATCH(C$4,'Raw Data'!$3:$3,0)-1)),"",OFFSET('Raw Data'!$A$3,MATCH($A71,'Raw Data'!$B$4:$B$185,0),MATCH(C$4,'Raw Data'!$3:$3,0)-1))</f>
        <v/>
      </c>
      <c r="D71" s="103" t="str">
        <f aca="true">IF(ISBLANK(OFFSET('Raw Data'!$A$3,MATCH($A71,'Raw Data'!$B$4:$B$185,0),MATCH(D$4,'Raw Data'!$3:$3,0)-1)),"",OFFSET('Raw Data'!$A$3,MATCH($A71,'Raw Data'!$B$4:$B$185,0),MATCH(D$4,'Raw Data'!$3:$3,0)-1))</f>
        <v>Rule of Law Index</v>
      </c>
      <c r="E71" s="103" t="str">
        <f aca="true">IF(ISBLANK(OFFSET('Raw Data'!$A$3,MATCH($A71,'Raw Data'!$B$4:$B$185,0),MATCH(E$4,'Raw Data'!$3:$3,0)-1)),"",OFFSET('Raw Data'!$A$3,MATCH($A71,'Raw Data'!$B$4:$B$185,0),MATCH(E$4,'Raw Data'!$3:$3,0)-1))</f>
        <v/>
      </c>
      <c r="F71" s="103" t="str">
        <f aca="true">IF(ISBLANK(OFFSET('Raw Data'!$A$3,MATCH($A71,'Raw Data'!$B$4:$B$185,0),MATCH(F$4,'Raw Data'!$3:$3,0)-1)),"",OFFSET('Raw Data'!$A$3,MATCH($A71,'Raw Data'!$B$4:$B$185,0),MATCH(F$4,'Raw Data'!$3:$3,0)-1))</f>
        <v/>
      </c>
      <c r="G71" s="103" t="s">
        <v>217</v>
      </c>
      <c r="H71" s="103" t="str">
        <f aca="true">IF(ISBLANK(OFFSET('Raw Data'!$A$3,MATCH($A71,'Raw Data'!$B$4:$B$185,0),MATCH(H$4,'Raw Data'!$3:$3,0)-1)),"",OFFSET('Raw Data'!$A$3,MATCH($A71,'Raw Data'!$B$4:$B$185,0),MATCH(H$4,'Raw Data'!$3:$3,0)-1))</f>
        <v/>
      </c>
      <c r="I71" s="103" t="str">
        <f aca="true">IF(ISBLANK(OFFSET('Raw Data'!$A$3,MATCH($A71,'Raw Data'!$B$4:$B$185,0),MATCH(I$4,'Raw Data'!$3:$3,0)-1)),"",OFFSET('Raw Data'!$A$3,MATCH($A71,'Raw Data'!$B$4:$B$185,0),MATCH(I$4,'Raw Data'!$3:$3,0)-1))</f>
        <v>Plus</v>
      </c>
      <c r="J71" s="103" t="n">
        <f aca="false">IF(I71="","",IF(I71="Minus",-1,1))</f>
        <v>1</v>
      </c>
      <c r="K71" s="105" t="n">
        <f aca="false" t="array" ref="K71:K71">IFERROR(SKEW(IF(ISNUMBER(O71:CP71),O71:CP71,"")),"")</f>
        <v>-0.830647502923361</v>
      </c>
      <c r="L71" s="103" t="n">
        <f aca="true">IF(ISBLANK(OFFSET('Data above threshold'!$A$4,MATCH('Data above threshold'!$A71,'Data above threshold'!$A$5:$A$185,0),MATCH('Data above threshold'!N$4,'Data above threshold'!$4:$4,0)-1)),1,OFFSET('Data above threshold'!$A$4,MATCH('Data above threshold'!$A71,'Data above threshold'!$A$5:$A$185,0),MATCH('Data above threshold'!N$4,'Data above threshold'!$4:$4,0)-1))</f>
        <v>0</v>
      </c>
      <c r="M71" s="103" t="str">
        <f aca="true">IF(ISBLANK(OFFSET('Data above threshold'!$A$4,MATCH('Data above threshold'!$A71,'Data above threshold'!$A$5:$A$185,0),MATCH('Data above threshold'!O$4,'Data above threshold'!$4:$4,0)-1)),"",OFFSET('Data above threshold'!$A$4,MATCH('Data above threshold'!$A71,'Data above threshold'!$A$5:$A$185,0),MATCH('Data above threshold'!O$4,'Data above threshold'!$4:$4,0)-1))</f>
        <v/>
      </c>
      <c r="N71" s="106" t="n">
        <f aca="false" t="array" ref="N71:N71">IF(B71&lt;4,"",1-IFERROR(SUM(ISNUMBER(O71:CP71)*(1-$O$3:$CP$3))/COUNTIF($O$3:$CP$3,0),0))</f>
        <v>0</v>
      </c>
      <c r="O71" s="103" t="n">
        <f aca="true">IF(ISBLANK(OFFSET('Raw Data'!$A$3,MATCH('Data above threshold'!$A71,'Raw Data'!$B$4:$B$185,0),MATCH('Data above threshold'!Q$4,'Raw Data'!$3:$3,0)-1)),"", IFERROR($J71*OFFSET('Raw Data'!$A$3,MATCH('Data above threshold'!$A71,'Raw Data'!$B$4:$B$185,0),MATCH('Data above threshold'!Q$4,'Raw Data'!$3:$3,0)-1),"NA"))</f>
        <v>0.56</v>
      </c>
      <c r="P71" s="103" t="n">
        <f aca="true">IF(ISBLANK(OFFSET('Raw Data'!$A$3,MATCH('Data above threshold'!$A71,'Raw Data'!$B$4:$B$185,0),MATCH('Data above threshold'!R$4,'Raw Data'!$3:$3,0)-1)),"", IFERROR($J71*OFFSET('Raw Data'!$A$3,MATCH('Data above threshold'!$A71,'Raw Data'!$B$4:$B$185,0),MATCH('Data above threshold'!R$4,'Raw Data'!$3:$3,0)-1),"NA"))</f>
        <v>0.79</v>
      </c>
      <c r="Q71" s="103" t="n">
        <f aca="true">IF(ISBLANK(OFFSET('Raw Data'!$A$3,MATCH('Data above threshold'!$A71,'Raw Data'!$B$4:$B$185,0),MATCH('Data above threshold'!S$4,'Raw Data'!$3:$3,0)-1)),"", IFERROR($J71*OFFSET('Raw Data'!$A$3,MATCH('Data above threshold'!$A71,'Raw Data'!$B$4:$B$185,0),MATCH('Data above threshold'!S$4,'Raw Data'!$3:$3,0)-1),"NA"))</f>
        <v>0.81</v>
      </c>
      <c r="R71" s="103" t="n">
        <f aca="true">IF(ISBLANK(OFFSET('Raw Data'!$A$3,MATCH('Data above threshold'!$A71,'Raw Data'!$B$4:$B$185,0),MATCH('Data above threshold'!T$4,'Raw Data'!$3:$3,0)-1)),"", IFERROR($J71*OFFSET('Raw Data'!$A$3,MATCH('Data above threshold'!$A71,'Raw Data'!$B$4:$B$185,0),MATCH('Data above threshold'!T$4,'Raw Data'!$3:$3,0)-1),"NA"))</f>
        <v>0.79</v>
      </c>
      <c r="S71" s="103" t="n">
        <f aca="true">IF(ISBLANK(OFFSET('Raw Data'!$A$3,MATCH('Data above threshold'!$A71,'Raw Data'!$B$4:$B$185,0),MATCH('Data above threshold'!U$4,'Raw Data'!$3:$3,0)-1)),"", IFERROR($J71*OFFSET('Raw Data'!$A$3,MATCH('Data above threshold'!$A71,'Raw Data'!$B$4:$B$185,0),MATCH('Data above threshold'!U$4,'Raw Data'!$3:$3,0)-1),"NA"))</f>
        <v>0.4</v>
      </c>
      <c r="T71" s="103" t="n">
        <f aca="true">IF(ISBLANK(OFFSET('Raw Data'!$A$3,MATCH('Data above threshold'!$A71,'Raw Data'!$B$4:$B$185,0),MATCH('Data above threshold'!V$4,'Raw Data'!$3:$3,0)-1)),"", IFERROR($J71*OFFSET('Raw Data'!$A$3,MATCH('Data above threshold'!$A71,'Raw Data'!$B$4:$B$185,0),MATCH('Data above threshold'!V$4,'Raw Data'!$3:$3,0)-1),"NA"))</f>
        <v>0</v>
      </c>
      <c r="U71" s="103" t="n">
        <f aca="true">IF(ISBLANK(OFFSET('Raw Data'!$A$3,MATCH('Data above threshold'!$A71,'Raw Data'!$B$4:$B$185,0),MATCH('Data above threshold'!W$4,'Raw Data'!$3:$3,0)-1)),"", IFERROR($J71*OFFSET('Raw Data'!$A$3,MATCH('Data above threshold'!$A71,'Raw Data'!$B$4:$B$185,0),MATCH('Data above threshold'!W$4,'Raw Data'!$3:$3,0)-1),"NA"))</f>
        <v>0.5</v>
      </c>
      <c r="V71" s="103" t="n">
        <f aca="true">IF(ISBLANK(OFFSET('Raw Data'!$A$3,MATCH('Data above threshold'!$A71,'Raw Data'!$B$4:$B$185,0),MATCH('Data above threshold'!X$4,'Raw Data'!$3:$3,0)-1)),"", IFERROR($J71*OFFSET('Raw Data'!$A$3,MATCH('Data above threshold'!$A71,'Raw Data'!$B$4:$B$185,0),MATCH('Data above threshold'!X$4,'Raw Data'!$3:$3,0)-1),"NA"))</f>
        <v>0.8</v>
      </c>
      <c r="W71" s="103" t="n">
        <f aca="true">IF(ISBLANK(OFFSET('Raw Data'!$A$3,MATCH('Data above threshold'!$A71,'Raw Data'!$B$4:$B$185,0),MATCH('Data above threshold'!Y$4,'Raw Data'!$3:$3,0)-1)),"", IFERROR($J71*OFFSET('Raw Data'!$A$3,MATCH('Data above threshold'!$A71,'Raw Data'!$B$4:$B$185,0),MATCH('Data above threshold'!Y$4,'Raw Data'!$3:$3,0)-1),"NA"))</f>
        <v>0</v>
      </c>
      <c r="X71" s="103" t="n">
        <f aca="true">IF(ISBLANK(OFFSET('Raw Data'!$A$3,MATCH('Data above threshold'!$A71,'Raw Data'!$B$4:$B$185,0),MATCH('Data above threshold'!Z$4,'Raw Data'!$3:$3,0)-1)),"", IFERROR($J71*OFFSET('Raw Data'!$A$3,MATCH('Data above threshold'!$A71,'Raw Data'!$B$4:$B$185,0),MATCH('Data above threshold'!Z$4,'Raw Data'!$3:$3,0)-1),"NA"))</f>
        <v>0.66</v>
      </c>
      <c r="Y71" s="103" t="n">
        <f aca="true">IF(ISBLANK(OFFSET('Raw Data'!$A$3,MATCH('Data above threshold'!$A71,'Raw Data'!$B$4:$B$185,0),MATCH('Data above threshold'!AA$4,'Raw Data'!$3:$3,0)-1)),"", IFERROR($J71*OFFSET('Raw Data'!$A$3,MATCH('Data above threshold'!$A71,'Raw Data'!$B$4:$B$185,0),MATCH('Data above threshold'!AA$4,'Raw Data'!$3:$3,0)-1),"NA"))</f>
        <v>0.47</v>
      </c>
      <c r="Z71" s="103" t="n">
        <f aca="true">IF(ISBLANK(OFFSET('Raw Data'!$A$3,MATCH('Data above threshold'!$A71,'Raw Data'!$B$4:$B$185,0),MATCH('Data above threshold'!AB$4,'Raw Data'!$3:$3,0)-1)),"", IFERROR($J71*OFFSET('Raw Data'!$A$3,MATCH('Data above threshold'!$A71,'Raw Data'!$B$4:$B$185,0),MATCH('Data above threshold'!AB$4,'Raw Data'!$3:$3,0)-1),"NA"))</f>
        <v>0.42</v>
      </c>
      <c r="AA71" s="103" t="n">
        <f aca="true">IF(ISBLANK(OFFSET('Raw Data'!$A$3,MATCH('Data above threshold'!$A71,'Raw Data'!$B$4:$B$185,0),MATCH('Data above threshold'!AC$4,'Raw Data'!$3:$3,0)-1)),"", IFERROR($J71*OFFSET('Raw Data'!$A$3,MATCH('Data above threshold'!$A71,'Raw Data'!$B$4:$B$185,0),MATCH('Data above threshold'!AC$4,'Raw Data'!$3:$3,0)-1),"NA"))</f>
        <v>0.49</v>
      </c>
      <c r="AB71" s="103" t="n">
        <f aca="true">IF(ISBLANK(OFFSET('Raw Data'!$A$3,MATCH('Data above threshold'!$A71,'Raw Data'!$B$4:$B$185,0),MATCH('Data above threshold'!AD$4,'Raw Data'!$3:$3,0)-1)),"", IFERROR($J71*OFFSET('Raw Data'!$A$3,MATCH('Data above threshold'!$A71,'Raw Data'!$B$4:$B$185,0),MATCH('Data above threshold'!AD$4,'Raw Data'!$3:$3,0)-1),"NA"))</f>
        <v>0</v>
      </c>
      <c r="AC71" s="103" t="n">
        <f aca="true">IF(ISBLANK(OFFSET('Raw Data'!$A$3,MATCH('Data above threshold'!$A71,'Raw Data'!$B$4:$B$185,0),MATCH('Data above threshold'!AE$4,'Raw Data'!$3:$3,0)-1)),"", IFERROR($J71*OFFSET('Raw Data'!$A$3,MATCH('Data above threshold'!$A71,'Raw Data'!$B$4:$B$185,0),MATCH('Data above threshold'!AE$4,'Raw Data'!$3:$3,0)-1),"NA"))</f>
        <v>0.68</v>
      </c>
      <c r="AD71" s="103" t="n">
        <f aca="true">IF(ISBLANK(OFFSET('Raw Data'!$A$3,MATCH('Data above threshold'!$A71,'Raw Data'!$B$4:$B$185,0),MATCH('Data above threshold'!AF$4,'Raw Data'!$3:$3,0)-1)),"", IFERROR($J71*OFFSET('Raw Data'!$A$3,MATCH('Data above threshold'!$A71,'Raw Data'!$B$4:$B$185,0),MATCH('Data above threshold'!AF$4,'Raw Data'!$3:$3,0)-1),"NA"))</f>
        <v>0.68</v>
      </c>
      <c r="AE71" s="103" t="n">
        <f aca="true">IF(ISBLANK(OFFSET('Raw Data'!$A$3,MATCH('Data above threshold'!$A71,'Raw Data'!$B$4:$B$185,0),MATCH('Data above threshold'!AG$4,'Raw Data'!$3:$3,0)-1)),"", IFERROR($J71*OFFSET('Raw Data'!$A$3,MATCH('Data above threshold'!$A71,'Raw Data'!$B$4:$B$185,0),MATCH('Data above threshold'!AG$4,'Raw Data'!$3:$3,0)-1),"NA"))</f>
        <v>0.84</v>
      </c>
      <c r="AF71" s="103" t="n">
        <f aca="true">IF(ISBLANK(OFFSET('Raw Data'!$A$3,MATCH('Data above threshold'!$A71,'Raw Data'!$B$4:$B$185,0),MATCH('Data above threshold'!AH$4,'Raw Data'!$3:$3,0)-1)),"", IFERROR($J71*OFFSET('Raw Data'!$A$3,MATCH('Data above threshold'!$A71,'Raw Data'!$B$4:$B$185,0),MATCH('Data above threshold'!AH$4,'Raw Data'!$3:$3,0)-1),"NA"))</f>
        <v>0.9</v>
      </c>
      <c r="AG71" s="103" t="n">
        <f aca="true">IF(ISBLANK(OFFSET('Raw Data'!$A$3,MATCH('Data above threshold'!$A71,'Raw Data'!$B$4:$B$185,0),MATCH('Data above threshold'!AI$4,'Raw Data'!$3:$3,0)-1)),"", IFERROR($J71*OFFSET('Raw Data'!$A$3,MATCH('Data above threshold'!$A71,'Raw Data'!$B$4:$B$185,0),MATCH('Data above threshold'!AI$4,'Raw Data'!$3:$3,0)-1),"NA"))</f>
        <v>0.48</v>
      </c>
      <c r="AH71" s="103" t="n">
        <f aca="true">IF(ISBLANK(OFFSET('Raw Data'!$A$3,MATCH('Data above threshold'!$A71,'Raw Data'!$B$4:$B$185,0),MATCH('Data above threshold'!AJ$4,'Raw Data'!$3:$3,0)-1)),"", IFERROR($J71*OFFSET('Raw Data'!$A$3,MATCH('Data above threshold'!$A71,'Raw Data'!$B$4:$B$185,0),MATCH('Data above threshold'!AJ$4,'Raw Data'!$3:$3,0)-1),"NA"))</f>
        <v>0.49</v>
      </c>
      <c r="AI71" s="103" t="n">
        <f aca="true">IF(ISBLANK(OFFSET('Raw Data'!$A$3,MATCH('Data above threshold'!$A71,'Raw Data'!$B$4:$B$185,0),MATCH('Data above threshold'!AK$4,'Raw Data'!$3:$3,0)-1)),"", IFERROR($J71*OFFSET('Raw Data'!$A$3,MATCH('Data above threshold'!$A71,'Raw Data'!$B$4:$B$185,0),MATCH('Data above threshold'!AK$4,'Raw Data'!$3:$3,0)-1),"NA"))</f>
        <v>0.48</v>
      </c>
      <c r="AJ71" s="103" t="n">
        <f aca="true">IF(ISBLANK(OFFSET('Raw Data'!$A$3,MATCH('Data above threshold'!$A71,'Raw Data'!$B$4:$B$185,0),MATCH('Data above threshold'!AL$4,'Raw Data'!$3:$3,0)-1)),"", IFERROR($J71*OFFSET('Raw Data'!$A$3,MATCH('Data above threshold'!$A71,'Raw Data'!$B$4:$B$185,0),MATCH('Data above threshold'!AL$4,'Raw Data'!$3:$3,0)-1),"NA"))</f>
        <v>0.73</v>
      </c>
      <c r="AK71" s="103" t="n">
        <f aca="true">IF(ISBLANK(OFFSET('Raw Data'!$A$3,MATCH('Data above threshold'!$A71,'Raw Data'!$B$4:$B$185,0),MATCH('Data above threshold'!AM$4,'Raw Data'!$3:$3,0)-1)),"", IFERROR($J71*OFFSET('Raw Data'!$A$3,MATCH('Data above threshold'!$A71,'Raw Data'!$B$4:$B$185,0),MATCH('Data above threshold'!AM$4,'Raw Data'!$3:$3,0)-1),"NA"))</f>
        <v>0.88</v>
      </c>
      <c r="AL71" s="103" t="n">
        <f aca="true">IF(ISBLANK(OFFSET('Raw Data'!$A$3,MATCH('Data above threshold'!$A71,'Raw Data'!$B$4:$B$185,0),MATCH('Data above threshold'!AN$4,'Raw Data'!$3:$3,0)-1)),"", IFERROR($J71*OFFSET('Raw Data'!$A$3,MATCH('Data above threshold'!$A71,'Raw Data'!$B$4:$B$185,0),MATCH('Data above threshold'!AN$4,'Raw Data'!$3:$3,0)-1),"NA"))</f>
        <v>0</v>
      </c>
      <c r="AM71" s="103" t="n">
        <f aca="true">IF(ISBLANK(OFFSET('Raw Data'!$A$3,MATCH('Data above threshold'!$A71,'Raw Data'!$B$4:$B$185,0),MATCH('Data above threshold'!AO$4,'Raw Data'!$3:$3,0)-1)),"", IFERROR($J71*OFFSET('Raw Data'!$A$3,MATCH('Data above threshold'!$A71,'Raw Data'!$B$4:$B$185,0),MATCH('Data above threshold'!AO$4,'Raw Data'!$3:$3,0)-1),"NA"))</f>
        <v>0.72</v>
      </c>
      <c r="AN71" s="103" t="n">
        <f aca="true">IF(ISBLANK(OFFSET('Raw Data'!$A$3,MATCH('Data above threshold'!$A71,'Raw Data'!$B$4:$B$185,0),MATCH('Data above threshold'!AP$4,'Raw Data'!$3:$3,0)-1)),"", IFERROR($J71*OFFSET('Raw Data'!$A$3,MATCH('Data above threshold'!$A71,'Raw Data'!$B$4:$B$185,0),MATCH('Data above threshold'!AP$4,'Raw Data'!$3:$3,0)-1),"NA"))</f>
        <v>0.79</v>
      </c>
      <c r="AO71" s="103" t="n">
        <f aca="true">IF(ISBLANK(OFFSET('Raw Data'!$A$3,MATCH('Data above threshold'!$A71,'Raw Data'!$B$4:$B$185,0),MATCH('Data above threshold'!AQ$4,'Raw Data'!$3:$3,0)-1)),"", IFERROR($J71*OFFSET('Raw Data'!$A$3,MATCH('Data above threshold'!$A71,'Raw Data'!$B$4:$B$185,0),MATCH('Data above threshold'!AQ$4,'Raw Data'!$3:$3,0)-1),"NA"))</f>
        <v>0.55</v>
      </c>
      <c r="AP71" s="103" t="n">
        <f aca="true">IF(ISBLANK(OFFSET('Raw Data'!$A$3,MATCH('Data above threshold'!$A71,'Raw Data'!$B$4:$B$185,0),MATCH('Data above threshold'!AR$4,'Raw Data'!$3:$3,0)-1)),"", IFERROR($J71*OFFSET('Raw Data'!$A$3,MATCH('Data above threshold'!$A71,'Raw Data'!$B$4:$B$185,0),MATCH('Data above threshold'!AR$4,'Raw Data'!$3:$3,0)-1),"NA"))</f>
        <v>0.41</v>
      </c>
      <c r="AQ71" s="103" t="n">
        <f aca="true">IF(ISBLANK(OFFSET('Raw Data'!$A$3,MATCH('Data above threshold'!$A71,'Raw Data'!$B$4:$B$185,0),MATCH('Data above threshold'!AS$4,'Raw Data'!$3:$3,0)-1)),"", IFERROR($J71*OFFSET('Raw Data'!$A$3,MATCH('Data above threshold'!$A71,'Raw Data'!$B$4:$B$185,0),MATCH('Data above threshold'!AS$4,'Raw Data'!$3:$3,0)-1),"NA"))</f>
        <v>0.61</v>
      </c>
      <c r="AR71" s="103" t="n">
        <f aca="true">IF(ISBLANK(OFFSET('Raw Data'!$A$3,MATCH('Data above threshold'!$A71,'Raw Data'!$B$4:$B$185,0),MATCH('Data above threshold'!AT$4,'Raw Data'!$3:$3,0)-1)),"", IFERROR($J71*OFFSET('Raw Data'!$A$3,MATCH('Data above threshold'!$A71,'Raw Data'!$B$4:$B$185,0),MATCH('Data above threshold'!AT$4,'Raw Data'!$3:$3,0)-1),"NA"))</f>
        <v>0.5</v>
      </c>
      <c r="AS71" s="103" t="n">
        <f aca="true">IF(ISBLANK(OFFSET('Raw Data'!$A$3,MATCH('Data above threshold'!$A71,'Raw Data'!$B$4:$B$185,0),MATCH('Data above threshold'!AU$4,'Raw Data'!$3:$3,0)-1)),"", IFERROR($J71*OFFSET('Raw Data'!$A$3,MATCH('Data above threshold'!$A71,'Raw Data'!$B$4:$B$185,0),MATCH('Data above threshold'!AU$4,'Raw Data'!$3:$3,0)-1),"NA"))</f>
        <v>0.61</v>
      </c>
      <c r="AT71" s="103" t="n">
        <f aca="true">IF(ISBLANK(OFFSET('Raw Data'!$A$3,MATCH('Data above threshold'!$A71,'Raw Data'!$B$4:$B$185,0),MATCH('Data above threshold'!AV$4,'Raw Data'!$3:$3,0)-1)),"", IFERROR($J71*OFFSET('Raw Data'!$A$3,MATCH('Data above threshold'!$A71,'Raw Data'!$B$4:$B$185,0),MATCH('Data above threshold'!AV$4,'Raw Data'!$3:$3,0)-1),"NA"))</f>
        <v>0.52</v>
      </c>
      <c r="AU71" s="103" t="n">
        <f aca="true">IF(ISBLANK(OFFSET('Raw Data'!$A$3,MATCH('Data above threshold'!$A71,'Raw Data'!$B$4:$B$185,0),MATCH('Data above threshold'!AW$4,'Raw Data'!$3:$3,0)-1)),"", IFERROR($J71*OFFSET('Raw Data'!$A$3,MATCH('Data above threshold'!$A71,'Raw Data'!$B$4:$B$185,0),MATCH('Data above threshold'!AW$4,'Raw Data'!$3:$3,0)-1),"NA"))</f>
        <v>0.5</v>
      </c>
      <c r="AV71" s="103" t="n">
        <f aca="true">IF(ISBLANK(OFFSET('Raw Data'!$A$3,MATCH('Data above threshold'!$A71,'Raw Data'!$B$4:$B$185,0),MATCH('Data above threshold'!AX$4,'Raw Data'!$3:$3,0)-1)),"", IFERROR($J71*OFFSET('Raw Data'!$A$3,MATCH('Data above threshold'!$A71,'Raw Data'!$B$4:$B$185,0),MATCH('Data above threshold'!AX$4,'Raw Data'!$3:$3,0)-1),"NA"))</f>
        <v>0</v>
      </c>
      <c r="AW71" s="103" t="n">
        <f aca="true">IF(ISBLANK(OFFSET('Raw Data'!$A$3,MATCH('Data above threshold'!$A71,'Raw Data'!$B$4:$B$185,0),MATCH('Data above threshold'!AY$4,'Raw Data'!$3:$3,0)-1)),"", IFERROR($J71*OFFSET('Raw Data'!$A$3,MATCH('Data above threshold'!$A71,'Raw Data'!$B$4:$B$185,0),MATCH('Data above threshold'!AY$4,'Raw Data'!$3:$3,0)-1),"NA"))</f>
        <v>0.66</v>
      </c>
      <c r="AX71" s="103" t="n">
        <f aca="true">IF(ISBLANK(OFFSET('Raw Data'!$A$3,MATCH('Data above threshold'!$A71,'Raw Data'!$B$4:$B$185,0),MATCH('Data above threshold'!AZ$4,'Raw Data'!$3:$3,0)-1)),"", IFERROR($J71*OFFSET('Raw Data'!$A$3,MATCH('Data above threshold'!$A71,'Raw Data'!$B$4:$B$185,0),MATCH('Data above threshold'!AZ$4,'Raw Data'!$3:$3,0)-1),"NA"))</f>
        <v>0.57</v>
      </c>
      <c r="AY71" s="103" t="n">
        <f aca="true">IF(ISBLANK(OFFSET('Raw Data'!$A$3,MATCH('Data above threshold'!$A71,'Raw Data'!$B$4:$B$185,0),MATCH('Data above threshold'!BA$4,'Raw Data'!$3:$3,0)-1)),"", IFERROR($J71*OFFSET('Raw Data'!$A$3,MATCH('Data above threshold'!$A71,'Raw Data'!$B$4:$B$185,0),MATCH('Data above threshold'!BA$4,'Raw Data'!$3:$3,0)-1),"NA"))</f>
        <v>0.79</v>
      </c>
      <c r="AZ71" s="103" t="n">
        <f aca="true">IF(ISBLANK(OFFSET('Raw Data'!$A$3,MATCH('Data above threshold'!$A71,'Raw Data'!$B$4:$B$185,0),MATCH('Data above threshold'!BB$4,'Raw Data'!$3:$3,0)-1)),"", IFERROR($J71*OFFSET('Raw Data'!$A$3,MATCH('Data above threshold'!$A71,'Raw Data'!$B$4:$B$185,0),MATCH('Data above threshold'!BB$4,'Raw Data'!$3:$3,0)-1),"NA"))</f>
        <v>0.44</v>
      </c>
      <c r="BA71" s="103" t="n">
        <f aca="true">IF(ISBLANK(OFFSET('Raw Data'!$A$3,MATCH('Data above threshold'!$A71,'Raw Data'!$B$4:$B$185,0),MATCH('Data above threshold'!BC$4,'Raw Data'!$3:$3,0)-1)),"", IFERROR($J71*OFFSET('Raw Data'!$A$3,MATCH('Data above threshold'!$A71,'Raw Data'!$B$4:$B$185,0),MATCH('Data above threshold'!BC$4,'Raw Data'!$3:$3,0)-1),"NA"))</f>
        <v>0.74</v>
      </c>
      <c r="BB71" s="103" t="n">
        <f aca="true">IF(ISBLANK(OFFSET('Raw Data'!$A$3,MATCH('Data above threshold'!$A71,'Raw Data'!$B$4:$B$185,0),MATCH('Data above threshold'!BD$4,'Raw Data'!$3:$3,0)-1)),"", IFERROR($J71*OFFSET('Raw Data'!$A$3,MATCH('Data above threshold'!$A71,'Raw Data'!$B$4:$B$185,0),MATCH('Data above threshold'!BD$4,'Raw Data'!$3:$3,0)-1),"NA"))</f>
        <v>0.45</v>
      </c>
      <c r="BC71" s="103" t="n">
        <f aca="true">IF(ISBLANK(OFFSET('Raw Data'!$A$3,MATCH('Data above threshold'!$A71,'Raw Data'!$B$4:$B$185,0),MATCH('Data above threshold'!BE$4,'Raw Data'!$3:$3,0)-1)),"", IFERROR($J71*OFFSET('Raw Data'!$A$3,MATCH('Data above threshold'!$A71,'Raw Data'!$B$4:$B$185,0),MATCH('Data above threshold'!BE$4,'Raw Data'!$3:$3,0)-1),"NA"))</f>
        <v>0.43</v>
      </c>
      <c r="BD71" s="103" t="n">
        <f aca="true">IF(ISBLANK(OFFSET('Raw Data'!$A$3,MATCH('Data above threshold'!$A71,'Raw Data'!$B$4:$B$185,0),MATCH('Data above threshold'!BF$4,'Raw Data'!$3:$3,0)-1)),"", IFERROR($J71*OFFSET('Raw Data'!$A$3,MATCH('Data above threshold'!$A71,'Raw Data'!$B$4:$B$185,0),MATCH('Data above threshold'!BF$4,'Raw Data'!$3:$3,0)-1),"NA"))</f>
        <v>0.43</v>
      </c>
      <c r="BE71" s="103" t="n">
        <f aca="true">IF(ISBLANK(OFFSET('Raw Data'!$A$3,MATCH('Data above threshold'!$A71,'Raw Data'!$B$4:$B$185,0),MATCH('Data above threshold'!BG$4,'Raw Data'!$3:$3,0)-1)),"", IFERROR($J71*OFFSET('Raw Data'!$A$3,MATCH('Data above threshold'!$A71,'Raw Data'!$B$4:$B$185,0),MATCH('Data above threshold'!BG$4,'Raw Data'!$3:$3,0)-1),"NA"))</f>
        <v>0.68</v>
      </c>
      <c r="BF71" s="103" t="n">
        <f aca="true">IF(ISBLANK(OFFSET('Raw Data'!$A$3,MATCH('Data above threshold'!$A71,'Raw Data'!$B$4:$B$185,0),MATCH('Data above threshold'!BH$4,'Raw Data'!$3:$3,0)-1)),"", IFERROR($J71*OFFSET('Raw Data'!$A$3,MATCH('Data above threshold'!$A71,'Raw Data'!$B$4:$B$185,0),MATCH('Data above threshold'!BH$4,'Raw Data'!$3:$3,0)-1),"NA"))</f>
        <v>0.39</v>
      </c>
      <c r="BG71" s="103" t="n">
        <f aca="true">IF(ISBLANK(OFFSET('Raw Data'!$A$3,MATCH('Data above threshold'!$A71,'Raw Data'!$B$4:$B$185,0),MATCH('Data above threshold'!BI$4,'Raw Data'!$3:$3,0)-1)),"", IFERROR($J71*OFFSET('Raw Data'!$A$3,MATCH('Data above threshold'!$A71,'Raw Data'!$B$4:$B$185,0),MATCH('Data above threshold'!BI$4,'Raw Data'!$3:$3,0)-1),"NA"))</f>
        <v>0.4</v>
      </c>
      <c r="BH71" s="103" t="n">
        <f aca="true">IF(ISBLANK(OFFSET('Raw Data'!$A$3,MATCH('Data above threshold'!$A71,'Raw Data'!$B$4:$B$185,0),MATCH('Data above threshold'!BJ$4,'Raw Data'!$3:$3,0)-1)),"", IFERROR($J71*OFFSET('Raw Data'!$A$3,MATCH('Data above threshold'!$A71,'Raw Data'!$B$4:$B$185,0),MATCH('Data above threshold'!BJ$4,'Raw Data'!$3:$3,0)-1),"NA"))</f>
        <v>0.61</v>
      </c>
      <c r="BI71" s="103" t="n">
        <f aca="true">IF(ISBLANK(OFFSET('Raw Data'!$A$3,MATCH('Data above threshold'!$A71,'Raw Data'!$B$4:$B$185,0),MATCH('Data above threshold'!BK$4,'Raw Data'!$3:$3,0)-1)),"", IFERROR($J71*OFFSET('Raw Data'!$A$3,MATCH('Data above threshold'!$A71,'Raw Data'!$B$4:$B$185,0),MATCH('Data above threshold'!BK$4,'Raw Data'!$3:$3,0)-1),"NA"))</f>
        <v>0.57</v>
      </c>
      <c r="BJ71" s="103" t="n">
        <f aca="true">IF(ISBLANK(OFFSET('Raw Data'!$A$3,MATCH('Data above threshold'!$A71,'Raw Data'!$B$4:$B$185,0),MATCH('Data above threshold'!BL$4,'Raw Data'!$3:$3,0)-1)),"", IFERROR($J71*OFFSET('Raw Data'!$A$3,MATCH('Data above threshold'!$A71,'Raw Data'!$B$4:$B$185,0),MATCH('Data above threshold'!BL$4,'Raw Data'!$3:$3,0)-1),"NA"))</f>
        <v>0.62</v>
      </c>
      <c r="BK71" s="103" t="n">
        <f aca="true">IF(ISBLANK(OFFSET('Raw Data'!$A$3,MATCH('Data above threshold'!$A71,'Raw Data'!$B$4:$B$185,0),MATCH('Data above threshold'!BM$4,'Raw Data'!$3:$3,0)-1)),"", IFERROR($J71*OFFSET('Raw Data'!$A$3,MATCH('Data above threshold'!$A71,'Raw Data'!$B$4:$B$185,0),MATCH('Data above threshold'!BM$4,'Raw Data'!$3:$3,0)-1),"NA"))</f>
        <v>0.44</v>
      </c>
      <c r="BL71" s="103" t="n">
        <f aca="true">IF(ISBLANK(OFFSET('Raw Data'!$A$3,MATCH('Data above threshold'!$A71,'Raw Data'!$B$4:$B$185,0),MATCH('Data above threshold'!BN$4,'Raw Data'!$3:$3,0)-1)),"", IFERROR($J71*OFFSET('Raw Data'!$A$3,MATCH('Data above threshold'!$A71,'Raw Data'!$B$4:$B$185,0),MATCH('Data above threshold'!BN$4,'Raw Data'!$3:$3,0)-1),"NA"))</f>
        <v>0.41</v>
      </c>
      <c r="BM71" s="103" t="n">
        <f aca="true">IF(ISBLANK(OFFSET('Raw Data'!$A$3,MATCH('Data above threshold'!$A71,'Raw Data'!$B$4:$B$185,0),MATCH('Data above threshold'!BO$4,'Raw Data'!$3:$3,0)-1)),"", IFERROR($J71*OFFSET('Raw Data'!$A$3,MATCH('Data above threshold'!$A71,'Raw Data'!$B$4:$B$185,0),MATCH('Data above threshold'!BO$4,'Raw Data'!$3:$3,0)-1),"NA"))</f>
        <v>0.83</v>
      </c>
      <c r="BN71" s="103" t="n">
        <f aca="true">IF(ISBLANK(OFFSET('Raw Data'!$A$3,MATCH('Data above threshold'!$A71,'Raw Data'!$B$4:$B$185,0),MATCH('Data above threshold'!BP$4,'Raw Data'!$3:$3,0)-1)),"", IFERROR($J71*OFFSET('Raw Data'!$A$3,MATCH('Data above threshold'!$A71,'Raw Data'!$B$4:$B$185,0),MATCH('Data above threshold'!BP$4,'Raw Data'!$3:$3,0)-1),"NA"))</f>
        <v>0.9</v>
      </c>
      <c r="BO71" s="103" t="n">
        <f aca="true">IF(ISBLANK(OFFSET('Raw Data'!$A$3,MATCH('Data above threshold'!$A71,'Raw Data'!$B$4:$B$185,0),MATCH('Data above threshold'!BQ$4,'Raw Data'!$3:$3,0)-1)),"", IFERROR($J71*OFFSET('Raw Data'!$A$3,MATCH('Data above threshold'!$A71,'Raw Data'!$B$4:$B$185,0),MATCH('Data above threshold'!BQ$4,'Raw Data'!$3:$3,0)-1),"NA"))</f>
        <v>0.83</v>
      </c>
      <c r="BP71" s="103" t="n">
        <f aca="true">IF(ISBLANK(OFFSET('Raw Data'!$A$3,MATCH('Data above threshold'!$A71,'Raw Data'!$B$4:$B$185,0),MATCH('Data above threshold'!BR$4,'Raw Data'!$3:$3,0)-1)),"", IFERROR($J71*OFFSET('Raw Data'!$A$3,MATCH('Data above threshold'!$A71,'Raw Data'!$B$4:$B$185,0),MATCH('Data above threshold'!BR$4,'Raw Data'!$3:$3,0)-1),"NA"))</f>
        <v>0.39</v>
      </c>
      <c r="BQ71" s="103" t="n">
        <f aca="true">IF(ISBLANK(OFFSET('Raw Data'!$A$3,MATCH('Data above threshold'!$A71,'Raw Data'!$B$4:$B$185,0),MATCH('Data above threshold'!BS$4,'Raw Data'!$3:$3,0)-1)),"", IFERROR($J71*OFFSET('Raw Data'!$A$3,MATCH('Data above threshold'!$A71,'Raw Data'!$B$4:$B$185,0),MATCH('Data above threshold'!BS$4,'Raw Data'!$3:$3,0)-1),"NA"))</f>
        <v>0.52</v>
      </c>
      <c r="BR71" s="103" t="n">
        <f aca="true">IF(ISBLANK(OFFSET('Raw Data'!$A$3,MATCH('Data above threshold'!$A71,'Raw Data'!$B$4:$B$185,0),MATCH('Data above threshold'!BT$4,'Raw Data'!$3:$3,0)-1)),"", IFERROR($J71*OFFSET('Raw Data'!$A$3,MATCH('Data above threshold'!$A71,'Raw Data'!$B$4:$B$185,0),MATCH('Data above threshold'!BT$4,'Raw Data'!$3:$3,0)-1),"NA"))</f>
        <v>0.49</v>
      </c>
      <c r="BS71" s="103" t="n">
        <f aca="true">IF(ISBLANK(OFFSET('Raw Data'!$A$3,MATCH('Data above threshold'!$A71,'Raw Data'!$B$4:$B$185,0),MATCH('Data above threshold'!BU$4,'Raw Data'!$3:$3,0)-1)),"", IFERROR($J71*OFFSET('Raw Data'!$A$3,MATCH('Data above threshold'!$A71,'Raw Data'!$B$4:$B$185,0),MATCH('Data above threshold'!BU$4,'Raw Data'!$3:$3,0)-1),"NA"))</f>
        <v>0.46</v>
      </c>
      <c r="BT71" s="103" t="n">
        <f aca="true">IF(ISBLANK(OFFSET('Raw Data'!$A$3,MATCH('Data above threshold'!$A71,'Raw Data'!$B$4:$B$185,0),MATCH('Data above threshold'!BV$4,'Raw Data'!$3:$3,0)-1)),"", IFERROR($J71*OFFSET('Raw Data'!$A$3,MATCH('Data above threshold'!$A71,'Raw Data'!$B$4:$B$185,0),MATCH('Data above threshold'!BV$4,'Raw Data'!$3:$3,0)-1),"NA"))</f>
        <v>0</v>
      </c>
      <c r="BU71" s="103" t="n">
        <f aca="true">IF(ISBLANK(OFFSET('Raw Data'!$A$3,MATCH('Data above threshold'!$A71,'Raw Data'!$B$4:$B$185,0),MATCH('Data above threshold'!BW$4,'Raw Data'!$3:$3,0)-1)),"", IFERROR($J71*OFFSET('Raw Data'!$A$3,MATCH('Data above threshold'!$A71,'Raw Data'!$B$4:$B$185,0),MATCH('Data above threshold'!BW$4,'Raw Data'!$3:$3,0)-1),"NA"))</f>
        <v>0.64</v>
      </c>
      <c r="BV71" s="103" t="n">
        <f aca="true">IF(ISBLANK(OFFSET('Raw Data'!$A$3,MATCH('Data above threshold'!$A71,'Raw Data'!$B$4:$B$185,0),MATCH('Data above threshold'!BX$4,'Raw Data'!$3:$3,0)-1)),"", IFERROR($J71*OFFSET('Raw Data'!$A$3,MATCH('Data above threshold'!$A71,'Raw Data'!$B$4:$B$185,0),MATCH('Data above threshold'!BX$4,'Raw Data'!$3:$3,0)-1),"NA"))</f>
        <v>0.7</v>
      </c>
      <c r="BW71" s="103" t="n">
        <f aca="true">IF(ISBLANK(OFFSET('Raw Data'!$A$3,MATCH('Data above threshold'!$A71,'Raw Data'!$B$4:$B$185,0),MATCH('Data above threshold'!BY$4,'Raw Data'!$3:$3,0)-1)),"", IFERROR($J71*OFFSET('Raw Data'!$A$3,MATCH('Data above threshold'!$A71,'Raw Data'!$B$4:$B$185,0),MATCH('Data above threshold'!BY$4,'Raw Data'!$3:$3,0)-1),"NA"))</f>
        <v>0.63</v>
      </c>
      <c r="BX71" s="103" t="n">
        <f aca="true">IF(ISBLANK(OFFSET('Raw Data'!$A$3,MATCH('Data above threshold'!$A71,'Raw Data'!$B$4:$B$185,0),MATCH('Data above threshold'!BZ$4,'Raw Data'!$3:$3,0)-1)),"", IFERROR($J71*OFFSET('Raw Data'!$A$3,MATCH('Data above threshold'!$A71,'Raw Data'!$B$4:$B$185,0),MATCH('Data above threshold'!BZ$4,'Raw Data'!$3:$3,0)-1),"NA"))</f>
        <v>0.46</v>
      </c>
      <c r="BY71" s="103" t="n">
        <f aca="true">IF(ISBLANK(OFFSET('Raw Data'!$A$3,MATCH('Data above threshold'!$A71,'Raw Data'!$B$4:$B$185,0),MATCH('Data above threshold'!CA$4,'Raw Data'!$3:$3,0)-1)),"", IFERROR($J71*OFFSET('Raw Data'!$A$3,MATCH('Data above threshold'!$A71,'Raw Data'!$B$4:$B$185,0),MATCH('Data above threshold'!CA$4,'Raw Data'!$3:$3,0)-1),"NA"))</f>
        <v>0.62</v>
      </c>
      <c r="BZ71" s="103" t="n">
        <f aca="true">IF(ISBLANK(OFFSET('Raw Data'!$A$3,MATCH('Data above threshold'!$A71,'Raw Data'!$B$4:$B$185,0),MATCH('Data above threshold'!CB$4,'Raw Data'!$3:$3,0)-1)),"", IFERROR($J71*OFFSET('Raw Data'!$A$3,MATCH('Data above threshold'!$A71,'Raw Data'!$B$4:$B$185,0),MATCH('Data above threshold'!CB$4,'Raw Data'!$3:$3,0)-1),"NA"))</f>
        <v>0.42</v>
      </c>
      <c r="CA71" s="103" t="n">
        <f aca="true">IF(ISBLANK(OFFSET('Raw Data'!$A$3,MATCH('Data above threshold'!$A71,'Raw Data'!$B$4:$B$185,0),MATCH('Data above threshold'!CC$4,'Raw Data'!$3:$3,0)-1)),"", IFERROR($J71*OFFSET('Raw Data'!$A$3,MATCH('Data above threshold'!$A71,'Raw Data'!$B$4:$B$185,0),MATCH('Data above threshold'!CC$4,'Raw Data'!$3:$3,0)-1),"NA"))</f>
        <v>0.55</v>
      </c>
      <c r="CB71" s="103" t="n">
        <f aca="true">IF(ISBLANK(OFFSET('Raw Data'!$A$3,MATCH('Data above threshold'!$A71,'Raw Data'!$B$4:$B$185,0),MATCH('Data above threshold'!CD$4,'Raw Data'!$3:$3,0)-1)),"", IFERROR($J71*OFFSET('Raw Data'!$A$3,MATCH('Data above threshold'!$A71,'Raw Data'!$B$4:$B$185,0),MATCH('Data above threshold'!CD$4,'Raw Data'!$3:$3,0)-1),"NA"))</f>
        <v>0.78</v>
      </c>
      <c r="CC71" s="103" t="n">
        <f aca="true">IF(ISBLANK(OFFSET('Raw Data'!$A$3,MATCH('Data above threshold'!$A71,'Raw Data'!$B$4:$B$185,0),MATCH('Data above threshold'!CE$4,'Raw Data'!$3:$3,0)-1)),"", IFERROR($J71*OFFSET('Raw Data'!$A$3,MATCH('Data above threshold'!$A71,'Raw Data'!$B$4:$B$185,0),MATCH('Data above threshold'!CE$4,'Raw Data'!$3:$3,0)-1),"NA"))</f>
        <v>0.49</v>
      </c>
      <c r="CD71" s="103" t="n">
        <f aca="true">IF(ISBLANK(OFFSET('Raw Data'!$A$3,MATCH('Data above threshold'!$A71,'Raw Data'!$B$4:$B$185,0),MATCH('Data above threshold'!CF$4,'Raw Data'!$3:$3,0)-1)),"", IFERROR($J71*OFFSET('Raw Data'!$A$3,MATCH('Data above threshold'!$A71,'Raw Data'!$B$4:$B$185,0),MATCH('Data above threshold'!CF$4,'Raw Data'!$3:$3,0)-1),"NA"))</f>
        <v>0.49</v>
      </c>
      <c r="CE71" s="103" t="n">
        <f aca="true">IF(ISBLANK(OFFSET('Raw Data'!$A$3,MATCH('Data above threshold'!$A71,'Raw Data'!$B$4:$B$185,0),MATCH('Data above threshold'!CG$4,'Raw Data'!$3:$3,0)-1)),"", IFERROR($J71*OFFSET('Raw Data'!$A$3,MATCH('Data above threshold'!$A71,'Raw Data'!$B$4:$B$185,0),MATCH('Data above threshold'!CG$4,'Raw Data'!$3:$3,0)-1),"NA"))</f>
        <v>0.68</v>
      </c>
      <c r="CF71" s="103" t="n">
        <f aca="true">IF(ISBLANK(OFFSET('Raw Data'!$A$3,MATCH('Data above threshold'!$A71,'Raw Data'!$B$4:$B$185,0),MATCH('Data above threshold'!CH$4,'Raw Data'!$3:$3,0)-1)),"", IFERROR($J71*OFFSET('Raw Data'!$A$3,MATCH('Data above threshold'!$A71,'Raw Data'!$B$4:$B$185,0),MATCH('Data above threshold'!CH$4,'Raw Data'!$3:$3,0)-1),"NA"))</f>
        <v>0.86</v>
      </c>
      <c r="CG71" s="103" t="n">
        <f aca="true">IF(ISBLANK(OFFSET('Raw Data'!$A$3,MATCH('Data above threshold'!$A71,'Raw Data'!$B$4:$B$185,0),MATCH('Data above threshold'!CI$4,'Raw Data'!$3:$3,0)-1)),"", IFERROR($J71*OFFSET('Raw Data'!$A$3,MATCH('Data above threshold'!$A71,'Raw Data'!$B$4:$B$185,0),MATCH('Data above threshold'!CI$4,'Raw Data'!$3:$3,0)-1),"NA"))</f>
        <v>0</v>
      </c>
      <c r="CH71" s="103" t="n">
        <f aca="true">IF(ISBLANK(OFFSET('Raw Data'!$A$3,MATCH('Data above threshold'!$A71,'Raw Data'!$B$4:$B$185,0),MATCH('Data above threshold'!CJ$4,'Raw Data'!$3:$3,0)-1)),"", IFERROR($J71*OFFSET('Raw Data'!$A$3,MATCH('Data above threshold'!$A71,'Raw Data'!$B$4:$B$185,0),MATCH('Data above threshold'!CJ$4,'Raw Data'!$3:$3,0)-1),"NA"))</f>
        <v>0.45</v>
      </c>
      <c r="CI71" s="103" t="n">
        <f aca="true">IF(ISBLANK(OFFSET('Raw Data'!$A$3,MATCH('Data above threshold'!$A71,'Raw Data'!$B$4:$B$185,0),MATCH('Data above threshold'!CK$4,'Raw Data'!$3:$3,0)-1)),"", IFERROR($J71*OFFSET('Raw Data'!$A$3,MATCH('Data above threshold'!$A71,'Raw Data'!$B$4:$B$185,0),MATCH('Data above threshold'!CK$4,'Raw Data'!$3:$3,0)-1),"NA"))</f>
        <v>0</v>
      </c>
      <c r="CJ71" s="103" t="n">
        <f aca="true">IF(ISBLANK(OFFSET('Raw Data'!$A$3,MATCH('Data above threshold'!$A71,'Raw Data'!$B$4:$B$185,0),MATCH('Data above threshold'!CL$4,'Raw Data'!$3:$3,0)-1)),"", IFERROR($J71*OFFSET('Raw Data'!$A$3,MATCH('Data above threshold'!$A71,'Raw Data'!$B$4:$B$185,0),MATCH('Data above threshold'!CL$4,'Raw Data'!$3:$3,0)-1),"NA"))</f>
        <v>0.42</v>
      </c>
      <c r="CK71" s="103" t="n">
        <f aca="true">IF(ISBLANK(OFFSET('Raw Data'!$A$3,MATCH('Data above threshold'!$A71,'Raw Data'!$B$4:$B$185,0),MATCH('Data above threshold'!CM$4,'Raw Data'!$3:$3,0)-1)),"", IFERROR($J71*OFFSET('Raw Data'!$A$3,MATCH('Data above threshold'!$A71,'Raw Data'!$B$4:$B$185,0),MATCH('Data above threshold'!CM$4,'Raw Data'!$3:$3,0)-1),"NA"))</f>
        <v>0.71</v>
      </c>
      <c r="CL71" s="103" t="n">
        <f aca="true">IF(ISBLANK(OFFSET('Raw Data'!$A$3,MATCH('Data above threshold'!$A71,'Raw Data'!$B$4:$B$185,0),MATCH('Data above threshold'!CN$4,'Raw Data'!$3:$3,0)-1)),"", IFERROR($J71*OFFSET('Raw Data'!$A$3,MATCH('Data above threshold'!$A71,'Raw Data'!$B$4:$B$185,0),MATCH('Data above threshold'!CN$4,'Raw Data'!$3:$3,0)-1),"NA"))</f>
        <v>0.69</v>
      </c>
      <c r="CM71" s="103" t="n">
        <f aca="true">IF(ISBLANK(OFFSET('Raw Data'!$A$3,MATCH('Data above threshold'!$A71,'Raw Data'!$B$4:$B$185,0),MATCH('Data above threshold'!CO$4,'Raw Data'!$3:$3,0)-1)),"", IFERROR($J71*OFFSET('Raw Data'!$A$3,MATCH('Data above threshold'!$A71,'Raw Data'!$B$4:$B$185,0),MATCH('Data above threshold'!CO$4,'Raw Data'!$3:$3,0)-1),"NA"))</f>
        <v>0.49</v>
      </c>
      <c r="CN71" s="103" t="n">
        <f aca="true">IF(ISBLANK(OFFSET('Raw Data'!$A$3,MATCH('Data above threshold'!$A71,'Raw Data'!$B$4:$B$185,0),MATCH('Data above threshold'!CP$4,'Raw Data'!$3:$3,0)-1)),"", IFERROR($J71*OFFSET('Raw Data'!$A$3,MATCH('Data above threshold'!$A71,'Raw Data'!$B$4:$B$185,0),MATCH('Data above threshold'!CP$4,'Raw Data'!$3:$3,0)-1),"NA"))</f>
        <v>0</v>
      </c>
      <c r="CO71" s="103" t="n">
        <f aca="true">IF(ISBLANK(OFFSET('Raw Data'!$A$3,MATCH('Data above threshold'!$A71,'Raw Data'!$B$4:$B$185,0),MATCH('Data above threshold'!CQ$4,'Raw Data'!$3:$3,0)-1)),"", IFERROR($J71*OFFSET('Raw Data'!$A$3,MATCH('Data above threshold'!$A71,'Raw Data'!$B$4:$B$185,0),MATCH('Data above threshold'!CQ$4,'Raw Data'!$3:$3,0)-1),"NA"))</f>
        <v>0.44</v>
      </c>
      <c r="CP71" s="103" t="n">
        <f aca="true">IF(ISBLANK(OFFSET('Raw Data'!$A$3,MATCH('Data above threshold'!$A71,'Raw Data'!$B$4:$B$185,0),MATCH('Data above threshold'!CR$4,'Raw Data'!$3:$3,0)-1)),"", IFERROR($J71*OFFSET('Raw Data'!$A$3,MATCH('Data above threshold'!$A71,'Raw Data'!$B$4:$B$185,0),MATCH('Data above threshold'!CR$4,'Raw Data'!$3:$3,0)-1),"NA"))</f>
        <v>0.39</v>
      </c>
    </row>
    <row r="72" s="103" customFormat="true" ht="15.5" hidden="false" customHeight="false" outlineLevel="0" collapsed="false">
      <c r="A72" s="107" t="n">
        <v>2333</v>
      </c>
      <c r="B72" s="107" t="n">
        <v>4</v>
      </c>
      <c r="C72" s="103" t="str">
        <f aca="true">IF(ISBLANK(OFFSET('Raw Data'!$A$3,MATCH($A72,'Raw Data'!$B$4:$B$185,0),MATCH(C$4,'Raw Data'!$3:$3,0)-1)),"",OFFSET('Raw Data'!$A$3,MATCH($A72,'Raw Data'!$B$4:$B$185,0),MATCH(C$4,'Raw Data'!$3:$3,0)-1))</f>
        <v/>
      </c>
      <c r="D72" s="103" t="str">
        <f aca="true">IF(ISBLANK(OFFSET('Raw Data'!$A$3,MATCH($A72,'Raw Data'!$B$4:$B$185,0),MATCH(D$4,'Raw Data'!$3:$3,0)-1)),"",OFFSET('Raw Data'!$A$3,MATCH($A72,'Raw Data'!$B$4:$B$185,0),MATCH(D$4,'Raw Data'!$3:$3,0)-1))</f>
        <v>Membership of International Ombudsman Institute</v>
      </c>
      <c r="E72" s="103" t="str">
        <f aca="true">IF(ISBLANK(OFFSET('Raw Data'!$A$3,MATCH($A72,'Raw Data'!$B$4:$B$185,0),MATCH(E$4,'Raw Data'!$3:$3,0)-1)),"",OFFSET('Raw Data'!$A$3,MATCH($A72,'Raw Data'!$B$4:$B$185,0),MATCH(E$4,'Raw Data'!$3:$3,0)-1))</f>
        <v>Tell you something about whether alternative dispute resolution arrangements exist in a jurisdiction</v>
      </c>
      <c r="F72" s="103" t="str">
        <f aca="true">IF(ISBLANK(OFFSET('Raw Data'!$A$3,MATCH($A72,'Raw Data'!$B$4:$B$185,0),MATCH(F$4,'Raw Data'!$3:$3,0)-1)),"",OFFSET('Raw Data'!$A$3,MATCH($A72,'Raw Data'!$B$4:$B$185,0),MATCH(F$4,'Raw Data'!$3:$3,0)-1))</f>
        <v/>
      </c>
      <c r="H72" s="103" t="str">
        <f aca="true">IF(ISBLANK(OFFSET('Raw Data'!$A$3,MATCH($A72,'Raw Data'!$B$4:$B$185,0),MATCH(H$4,'Raw Data'!$3:$3,0)-1)),"",OFFSET('Raw Data'!$A$3,MATCH($A72,'Raw Data'!$B$4:$B$185,0),MATCH(H$4,'Raw Data'!$3:$3,0)-1))</f>
        <v>0 = non-member; 1 = Member</v>
      </c>
      <c r="I72" s="103" t="str">
        <f aca="true">IF(ISBLANK(OFFSET('Raw Data'!$A$3,MATCH($A72,'Raw Data'!$B$4:$B$185,0),MATCH(I$4,'Raw Data'!$3:$3,0)-1)),"",OFFSET('Raw Data'!$A$3,MATCH($A72,'Raw Data'!$B$4:$B$185,0),MATCH(I$4,'Raw Data'!$3:$3,0)-1))</f>
        <v>Plus</v>
      </c>
      <c r="J72" s="103" t="n">
        <f aca="false">IF(I72="","",IF(I72="Minus",-1,1))</f>
        <v>1</v>
      </c>
      <c r="K72" s="105" t="n">
        <f aca="false" t="array" ref="K72:K72">IFERROR(SKEW(IF(ISNUMBER(O72:CP72),O72:CP72,"")),"")</f>
        <v>-0.76162012955825</v>
      </c>
      <c r="L72" s="103" t="n">
        <f aca="true">IF(ISBLANK(OFFSET('Data above threshold'!$A$4,MATCH('Data above threshold'!$A72,'Data above threshold'!$A$5:$A$185,0),MATCH('Data above threshold'!N$4,'Data above threshold'!$4:$4,0)-1)),1,OFFSET('Data above threshold'!$A$4,MATCH('Data above threshold'!$A72,'Data above threshold'!$A$5:$A$185,0),MATCH('Data above threshold'!N$4,'Data above threshold'!$4:$4,0)-1))</f>
        <v>0</v>
      </c>
      <c r="M72" s="103" t="str">
        <f aca="true">IF(ISBLANK(OFFSET('Data above threshold'!$A$4,MATCH('Data above threshold'!$A72,'Data above threshold'!$A$5:$A$185,0),MATCH('Data above threshold'!O$4,'Data above threshold'!$4:$4,0)-1)),"",OFFSET('Data above threshold'!$A$4,MATCH('Data above threshold'!$A72,'Data above threshold'!$A$5:$A$185,0),MATCH('Data above threshold'!O$4,'Data above threshold'!$4:$4,0)-1))</f>
        <v/>
      </c>
      <c r="N72" s="106" t="n">
        <f aca="false" t="array" ref="N72:N72">IF(B72&lt;4,"",1-IFERROR(SUM(ISNUMBER(O72:CP72)*(1-$O$3:$CP$3))/COUNTIF($O$3:$CP$3,0),0))</f>
        <v>0</v>
      </c>
      <c r="O72" s="105" t="n">
        <f aca="true">IF(ISBLANK(OFFSET('Raw Data'!$A$3,MATCH('Data above threshold'!$A72,'Raw Data'!$B$4:$B$185,0),MATCH('Data above threshold'!Q$4,'Raw Data'!$3:$3,0)-1)),"", IFERROR($J72*OFFSET('Raw Data'!$A$3,MATCH('Data above threshold'!$A72,'Raw Data'!$B$4:$B$185,0),MATCH('Data above threshold'!Q$4,'Raw Data'!$3:$3,0)-1),"NA"))</f>
        <v>1</v>
      </c>
      <c r="P72" s="105" t="n">
        <f aca="true">IF(ISBLANK(OFFSET('Raw Data'!$A$3,MATCH('Data above threshold'!$A72,'Raw Data'!$B$4:$B$185,0),MATCH('Data above threshold'!R$4,'Raw Data'!$3:$3,0)-1)),"", IFERROR($J72*OFFSET('Raw Data'!$A$3,MATCH('Data above threshold'!$A72,'Raw Data'!$B$4:$B$185,0),MATCH('Data above threshold'!R$4,'Raw Data'!$3:$3,0)-1),"NA"))</f>
        <v>1</v>
      </c>
      <c r="Q72" s="105" t="n">
        <f aca="true">IF(ISBLANK(OFFSET('Raw Data'!$A$3,MATCH('Data above threshold'!$A72,'Raw Data'!$B$4:$B$185,0),MATCH('Data above threshold'!S$4,'Raw Data'!$3:$3,0)-1)),"", IFERROR($J72*OFFSET('Raw Data'!$A$3,MATCH('Data above threshold'!$A72,'Raw Data'!$B$4:$B$185,0),MATCH('Data above threshold'!S$4,'Raw Data'!$3:$3,0)-1),"NA"))</f>
        <v>1</v>
      </c>
      <c r="R72" s="105" t="n">
        <f aca="true">IF(ISBLANK(OFFSET('Raw Data'!$A$3,MATCH('Data above threshold'!$A72,'Raw Data'!$B$4:$B$185,0),MATCH('Data above threshold'!T$4,'Raw Data'!$3:$3,0)-1)),"", IFERROR($J72*OFFSET('Raw Data'!$A$3,MATCH('Data above threshold'!$A72,'Raw Data'!$B$4:$B$185,0),MATCH('Data above threshold'!T$4,'Raw Data'!$3:$3,0)-1),"NA"))</f>
        <v>1</v>
      </c>
      <c r="S72" s="105" t="n">
        <f aca="true">IF(ISBLANK(OFFSET('Raw Data'!$A$3,MATCH('Data above threshold'!$A72,'Raw Data'!$B$4:$B$185,0),MATCH('Data above threshold'!U$4,'Raw Data'!$3:$3,0)-1)),"", IFERROR($J72*OFFSET('Raw Data'!$A$3,MATCH('Data above threshold'!$A72,'Raw Data'!$B$4:$B$185,0),MATCH('Data above threshold'!U$4,'Raw Data'!$3:$3,0)-1),"NA"))</f>
        <v>0</v>
      </c>
      <c r="T72" s="105" t="n">
        <f aca="true">IF(ISBLANK(OFFSET('Raw Data'!$A$3,MATCH('Data above threshold'!$A72,'Raw Data'!$B$4:$B$185,0),MATCH('Data above threshold'!V$4,'Raw Data'!$3:$3,0)-1)),"", IFERROR($J72*OFFSET('Raw Data'!$A$3,MATCH('Data above threshold'!$A72,'Raw Data'!$B$4:$B$185,0),MATCH('Data above threshold'!V$4,'Raw Data'!$3:$3,0)-1),"NA"))</f>
        <v>0</v>
      </c>
      <c r="U72" s="105" t="n">
        <f aca="true">IF(ISBLANK(OFFSET('Raw Data'!$A$3,MATCH('Data above threshold'!$A72,'Raw Data'!$B$4:$B$185,0),MATCH('Data above threshold'!W$4,'Raw Data'!$3:$3,0)-1)),"", IFERROR($J72*OFFSET('Raw Data'!$A$3,MATCH('Data above threshold'!$A72,'Raw Data'!$B$4:$B$185,0),MATCH('Data above threshold'!W$4,'Raw Data'!$3:$3,0)-1),"NA"))</f>
        <v>1</v>
      </c>
      <c r="V72" s="105" t="n">
        <f aca="true">IF(ISBLANK(OFFSET('Raw Data'!$A$3,MATCH('Data above threshold'!$A72,'Raw Data'!$B$4:$B$185,0),MATCH('Data above threshold'!X$4,'Raw Data'!$3:$3,0)-1)),"", IFERROR($J72*OFFSET('Raw Data'!$A$3,MATCH('Data above threshold'!$A72,'Raw Data'!$B$4:$B$185,0),MATCH('Data above threshold'!X$4,'Raw Data'!$3:$3,0)-1),"NA"))</f>
        <v>1</v>
      </c>
      <c r="W72" s="105" t="n">
        <f aca="true">IF(ISBLANK(OFFSET('Raw Data'!$A$3,MATCH('Data above threshold'!$A72,'Raw Data'!$B$4:$B$185,0),MATCH('Data above threshold'!Y$4,'Raw Data'!$3:$3,0)-1)),"", IFERROR($J72*OFFSET('Raw Data'!$A$3,MATCH('Data above threshold'!$A72,'Raw Data'!$B$4:$B$185,0),MATCH('Data above threshold'!Y$4,'Raw Data'!$3:$3,0)-1),"NA"))</f>
        <v>1</v>
      </c>
      <c r="X72" s="105" t="n">
        <f aca="true">IF(ISBLANK(OFFSET('Raw Data'!$A$3,MATCH('Data above threshold'!$A72,'Raw Data'!$B$4:$B$185,0),MATCH('Data above threshold'!Z$4,'Raw Data'!$3:$3,0)-1)),"", IFERROR($J72*OFFSET('Raw Data'!$A$3,MATCH('Data above threshold'!$A72,'Raw Data'!$B$4:$B$185,0),MATCH('Data above threshold'!Z$4,'Raw Data'!$3:$3,0)-1),"NA"))</f>
        <v>0</v>
      </c>
      <c r="Y72" s="105" t="n">
        <f aca="true">IF(ISBLANK(OFFSET('Raw Data'!$A$3,MATCH('Data above threshold'!$A72,'Raw Data'!$B$4:$B$185,0),MATCH('Data above threshold'!AA$4,'Raw Data'!$3:$3,0)-1)),"", IFERROR($J72*OFFSET('Raw Data'!$A$3,MATCH('Data above threshold'!$A72,'Raw Data'!$B$4:$B$185,0),MATCH('Data above threshold'!AA$4,'Raw Data'!$3:$3,0)-1),"NA"))</f>
        <v>0</v>
      </c>
      <c r="Z72" s="105" t="n">
        <f aca="true">IF(ISBLANK(OFFSET('Raw Data'!$A$3,MATCH('Data above threshold'!$A72,'Raw Data'!$B$4:$B$185,0),MATCH('Data above threshold'!AB$4,'Raw Data'!$3:$3,0)-1)),"", IFERROR($J72*OFFSET('Raw Data'!$A$3,MATCH('Data above threshold'!$A72,'Raw Data'!$B$4:$B$185,0),MATCH('Data above threshold'!AB$4,'Raw Data'!$3:$3,0)-1),"NA"))</f>
        <v>0</v>
      </c>
      <c r="AA72" s="105" t="n">
        <f aca="true">IF(ISBLANK(OFFSET('Raw Data'!$A$3,MATCH('Data above threshold'!$A72,'Raw Data'!$B$4:$B$185,0),MATCH('Data above threshold'!AC$4,'Raw Data'!$3:$3,0)-1)),"", IFERROR($J72*OFFSET('Raw Data'!$A$3,MATCH('Data above threshold'!$A72,'Raw Data'!$B$4:$B$185,0),MATCH('Data above threshold'!AC$4,'Raw Data'!$3:$3,0)-1),"NA"))</f>
        <v>0</v>
      </c>
      <c r="AB72" s="105" t="n">
        <f aca="true">IF(ISBLANK(OFFSET('Raw Data'!$A$3,MATCH('Data above threshold'!$A72,'Raw Data'!$B$4:$B$185,0),MATCH('Data above threshold'!AD$4,'Raw Data'!$3:$3,0)-1)),"", IFERROR($J72*OFFSET('Raw Data'!$A$3,MATCH('Data above threshold'!$A72,'Raw Data'!$B$4:$B$185,0),MATCH('Data above threshold'!AD$4,'Raw Data'!$3:$3,0)-1),"NA"))</f>
        <v>0</v>
      </c>
      <c r="AC72" s="105" t="n">
        <f aca="true">IF(ISBLANK(OFFSET('Raw Data'!$A$3,MATCH('Data above threshold'!$A72,'Raw Data'!$B$4:$B$185,0),MATCH('Data above threshold'!AE$4,'Raw Data'!$3:$3,0)-1)),"", IFERROR($J72*OFFSET('Raw Data'!$A$3,MATCH('Data above threshold'!$A72,'Raw Data'!$B$4:$B$185,0),MATCH('Data above threshold'!AE$4,'Raw Data'!$3:$3,0)-1),"NA"))</f>
        <v>0</v>
      </c>
      <c r="AD72" s="105" t="n">
        <f aca="true">IF(ISBLANK(OFFSET('Raw Data'!$A$3,MATCH('Data above threshold'!$A72,'Raw Data'!$B$4:$B$185,0),MATCH('Data above threshold'!AF$4,'Raw Data'!$3:$3,0)-1)),"", IFERROR($J72*OFFSET('Raw Data'!$A$3,MATCH('Data above threshold'!$A72,'Raw Data'!$B$4:$B$185,0),MATCH('Data above threshold'!AF$4,'Raw Data'!$3:$3,0)-1),"NA"))</f>
        <v>1</v>
      </c>
      <c r="AE72" s="105" t="n">
        <f aca="true">IF(ISBLANK(OFFSET('Raw Data'!$A$3,MATCH('Data above threshold'!$A72,'Raw Data'!$B$4:$B$185,0),MATCH('Data above threshold'!AG$4,'Raw Data'!$3:$3,0)-1)),"", IFERROR($J72*OFFSET('Raw Data'!$A$3,MATCH('Data above threshold'!$A72,'Raw Data'!$B$4:$B$185,0),MATCH('Data above threshold'!AG$4,'Raw Data'!$3:$3,0)-1),"NA"))</f>
        <v>1</v>
      </c>
      <c r="AF72" s="105" t="n">
        <f aca="true">IF(ISBLANK(OFFSET('Raw Data'!$A$3,MATCH('Data above threshold'!$A72,'Raw Data'!$B$4:$B$185,0),MATCH('Data above threshold'!AH$4,'Raw Data'!$3:$3,0)-1)),"", IFERROR($J72*OFFSET('Raw Data'!$A$3,MATCH('Data above threshold'!$A72,'Raw Data'!$B$4:$B$185,0),MATCH('Data above threshold'!AH$4,'Raw Data'!$3:$3,0)-1),"NA"))</f>
        <v>1</v>
      </c>
      <c r="AG72" s="105" t="n">
        <f aca="true">IF(ISBLANK(OFFSET('Raw Data'!$A$3,MATCH('Data above threshold'!$A72,'Raw Data'!$B$4:$B$185,0),MATCH('Data above threshold'!AI$4,'Raw Data'!$3:$3,0)-1)),"", IFERROR($J72*OFFSET('Raw Data'!$A$3,MATCH('Data above threshold'!$A72,'Raw Data'!$B$4:$B$185,0),MATCH('Data above threshold'!AI$4,'Raw Data'!$3:$3,0)-1),"NA"))</f>
        <v>0</v>
      </c>
      <c r="AH72" s="105" t="n">
        <f aca="true">IF(ISBLANK(OFFSET('Raw Data'!$A$3,MATCH('Data above threshold'!$A72,'Raw Data'!$B$4:$B$185,0),MATCH('Data above threshold'!AJ$4,'Raw Data'!$3:$3,0)-1)),"", IFERROR($J72*OFFSET('Raw Data'!$A$3,MATCH('Data above threshold'!$A72,'Raw Data'!$B$4:$B$185,0),MATCH('Data above threshold'!AJ$4,'Raw Data'!$3:$3,0)-1),"NA"))</f>
        <v>0</v>
      </c>
      <c r="AI72" s="105" t="n">
        <f aca="true">IF(ISBLANK(OFFSET('Raw Data'!$A$3,MATCH('Data above threshold'!$A72,'Raw Data'!$B$4:$B$185,0),MATCH('Data above threshold'!AK$4,'Raw Data'!$3:$3,0)-1)),"", IFERROR($J72*OFFSET('Raw Data'!$A$3,MATCH('Data above threshold'!$A72,'Raw Data'!$B$4:$B$185,0),MATCH('Data above threshold'!AK$4,'Raw Data'!$3:$3,0)-1),"NA"))</f>
        <v>0</v>
      </c>
      <c r="AJ72" s="105" t="n">
        <f aca="true">IF(ISBLANK(OFFSET('Raw Data'!$A$3,MATCH('Data above threshold'!$A72,'Raw Data'!$B$4:$B$185,0),MATCH('Data above threshold'!AL$4,'Raw Data'!$3:$3,0)-1)),"", IFERROR($J72*OFFSET('Raw Data'!$A$3,MATCH('Data above threshold'!$A72,'Raw Data'!$B$4:$B$185,0),MATCH('Data above threshold'!AL$4,'Raw Data'!$3:$3,0)-1),"NA"))</f>
        <v>1</v>
      </c>
      <c r="AK72" s="105" t="n">
        <f aca="true">IF(ISBLANK(OFFSET('Raw Data'!$A$3,MATCH('Data above threshold'!$A72,'Raw Data'!$B$4:$B$185,0),MATCH('Data above threshold'!AM$4,'Raw Data'!$3:$3,0)-1)),"", IFERROR($J72*OFFSET('Raw Data'!$A$3,MATCH('Data above threshold'!$A72,'Raw Data'!$B$4:$B$185,0),MATCH('Data above threshold'!AM$4,'Raw Data'!$3:$3,0)-1),"NA"))</f>
        <v>1</v>
      </c>
      <c r="AL72" s="105" t="n">
        <f aca="true">IF(ISBLANK(OFFSET('Raw Data'!$A$3,MATCH('Data above threshold'!$A72,'Raw Data'!$B$4:$B$185,0),MATCH('Data above threshold'!AN$4,'Raw Data'!$3:$3,0)-1)),"", IFERROR($J72*OFFSET('Raw Data'!$A$3,MATCH('Data above threshold'!$A72,'Raw Data'!$B$4:$B$185,0),MATCH('Data above threshold'!AN$4,'Raw Data'!$3:$3,0)-1),"NA"))</f>
        <v>0</v>
      </c>
      <c r="AM72" s="105" t="n">
        <f aca="true">IF(ISBLANK(OFFSET('Raw Data'!$A$3,MATCH('Data above threshold'!$A72,'Raw Data'!$B$4:$B$185,0),MATCH('Data above threshold'!AO$4,'Raw Data'!$3:$3,0)-1)),"", IFERROR($J72*OFFSET('Raw Data'!$A$3,MATCH('Data above threshold'!$A72,'Raw Data'!$B$4:$B$185,0),MATCH('Data above threshold'!AO$4,'Raw Data'!$3:$3,0)-1),"NA"))</f>
        <v>1</v>
      </c>
      <c r="AN72" s="105" t="n">
        <f aca="true">IF(ISBLANK(OFFSET('Raw Data'!$A$3,MATCH('Data above threshold'!$A72,'Raw Data'!$B$4:$B$185,0),MATCH('Data above threshold'!AP$4,'Raw Data'!$3:$3,0)-1)),"", IFERROR($J72*OFFSET('Raw Data'!$A$3,MATCH('Data above threshold'!$A72,'Raw Data'!$B$4:$B$185,0),MATCH('Data above threshold'!AP$4,'Raw Data'!$3:$3,0)-1),"NA"))</f>
        <v>1</v>
      </c>
      <c r="AO72" s="105" t="n">
        <f aca="true">IF(ISBLANK(OFFSET('Raw Data'!$A$3,MATCH('Data above threshold'!$A72,'Raw Data'!$B$4:$B$185,0),MATCH('Data above threshold'!AQ$4,'Raw Data'!$3:$3,0)-1)),"", IFERROR($J72*OFFSET('Raw Data'!$A$3,MATCH('Data above threshold'!$A72,'Raw Data'!$B$4:$B$185,0),MATCH('Data above threshold'!AQ$4,'Raw Data'!$3:$3,0)-1),"NA"))</f>
        <v>1</v>
      </c>
      <c r="AP72" s="105" t="n">
        <f aca="true">IF(ISBLANK(OFFSET('Raw Data'!$A$3,MATCH('Data above threshold'!$A72,'Raw Data'!$B$4:$B$185,0),MATCH('Data above threshold'!AR$4,'Raw Data'!$3:$3,0)-1)),"", IFERROR($J72*OFFSET('Raw Data'!$A$3,MATCH('Data above threshold'!$A72,'Raw Data'!$B$4:$B$185,0),MATCH('Data above threshold'!AR$4,'Raw Data'!$3:$3,0)-1),"NA"))</f>
        <v>1</v>
      </c>
      <c r="AQ72" s="105" t="n">
        <f aca="true">IF(ISBLANK(OFFSET('Raw Data'!$A$3,MATCH('Data above threshold'!$A72,'Raw Data'!$B$4:$B$185,0),MATCH('Data above threshold'!AS$4,'Raw Data'!$3:$3,0)-1)),"", IFERROR($J72*OFFSET('Raw Data'!$A$3,MATCH('Data above threshold'!$A72,'Raw Data'!$B$4:$B$185,0),MATCH('Data above threshold'!AS$4,'Raw Data'!$3:$3,0)-1),"NA"))</f>
        <v>1</v>
      </c>
      <c r="AR72" s="105" t="n">
        <f aca="true">IF(ISBLANK(OFFSET('Raw Data'!$A$3,MATCH('Data above threshold'!$A72,'Raw Data'!$B$4:$B$185,0),MATCH('Data above threshold'!AT$4,'Raw Data'!$3:$3,0)-1)),"", IFERROR($J72*OFFSET('Raw Data'!$A$3,MATCH('Data above threshold'!$A72,'Raw Data'!$B$4:$B$185,0),MATCH('Data above threshold'!AT$4,'Raw Data'!$3:$3,0)-1),"NA"))</f>
        <v>0</v>
      </c>
      <c r="AS72" s="105" t="n">
        <f aca="true">IF(ISBLANK(OFFSET('Raw Data'!$A$3,MATCH('Data above threshold'!$A72,'Raw Data'!$B$4:$B$185,0),MATCH('Data above threshold'!AU$4,'Raw Data'!$3:$3,0)-1)),"", IFERROR($J72*OFFSET('Raw Data'!$A$3,MATCH('Data above threshold'!$A72,'Raw Data'!$B$4:$B$185,0),MATCH('Data above threshold'!AU$4,'Raw Data'!$3:$3,0)-1),"NA"))</f>
        <v>1</v>
      </c>
      <c r="AT72" s="105" t="n">
        <f aca="true">IF(ISBLANK(OFFSET('Raw Data'!$A$3,MATCH('Data above threshold'!$A72,'Raw Data'!$B$4:$B$185,0),MATCH('Data above threshold'!AV$4,'Raw Data'!$3:$3,0)-1)),"", IFERROR($J72*OFFSET('Raw Data'!$A$3,MATCH('Data above threshold'!$A72,'Raw Data'!$B$4:$B$185,0),MATCH('Data above threshold'!AV$4,'Raw Data'!$3:$3,0)-1),"NA"))</f>
        <v>1</v>
      </c>
      <c r="AU72" s="105" t="n">
        <f aca="true">IF(ISBLANK(OFFSET('Raw Data'!$A$3,MATCH('Data above threshold'!$A72,'Raw Data'!$B$4:$B$185,0),MATCH('Data above threshold'!AW$4,'Raw Data'!$3:$3,0)-1)),"", IFERROR($J72*OFFSET('Raw Data'!$A$3,MATCH('Data above threshold'!$A72,'Raw Data'!$B$4:$B$185,0),MATCH('Data above threshold'!AW$4,'Raw Data'!$3:$3,0)-1),"NA"))</f>
        <v>1</v>
      </c>
      <c r="AV72" s="105" t="n">
        <f aca="true">IF(ISBLANK(OFFSET('Raw Data'!$A$3,MATCH('Data above threshold'!$A72,'Raw Data'!$B$4:$B$185,0),MATCH('Data above threshold'!AX$4,'Raw Data'!$3:$3,0)-1)),"", IFERROR($J72*OFFSET('Raw Data'!$A$3,MATCH('Data above threshold'!$A72,'Raw Data'!$B$4:$B$185,0),MATCH('Data above threshold'!AX$4,'Raw Data'!$3:$3,0)-1),"NA"))</f>
        <v>1</v>
      </c>
      <c r="AW72" s="105" t="n">
        <f aca="true">IF(ISBLANK(OFFSET('Raw Data'!$A$3,MATCH('Data above threshold'!$A72,'Raw Data'!$B$4:$B$185,0),MATCH('Data above threshold'!AY$4,'Raw Data'!$3:$3,0)-1)),"", IFERROR($J72*OFFSET('Raw Data'!$A$3,MATCH('Data above threshold'!$A72,'Raw Data'!$B$4:$B$185,0),MATCH('Data above threshold'!AY$4,'Raw Data'!$3:$3,0)-1),"NA"))</f>
        <v>1</v>
      </c>
      <c r="AX72" s="105" t="n">
        <f aca="true">IF(ISBLANK(OFFSET('Raw Data'!$A$3,MATCH('Data above threshold'!$A72,'Raw Data'!$B$4:$B$185,0),MATCH('Data above threshold'!AZ$4,'Raw Data'!$3:$3,0)-1)),"", IFERROR($J72*OFFSET('Raw Data'!$A$3,MATCH('Data above threshold'!$A72,'Raw Data'!$B$4:$B$185,0),MATCH('Data above threshold'!AZ$4,'Raw Data'!$3:$3,0)-1),"NA"))</f>
        <v>0</v>
      </c>
      <c r="AY72" s="105" t="n">
        <f aca="true">IF(ISBLANK(OFFSET('Raw Data'!$A$3,MATCH('Data above threshold'!$A72,'Raw Data'!$B$4:$B$185,0),MATCH('Data above threshold'!BA$4,'Raw Data'!$3:$3,0)-1)),"", IFERROR($J72*OFFSET('Raw Data'!$A$3,MATCH('Data above threshold'!$A72,'Raw Data'!$B$4:$B$185,0),MATCH('Data above threshold'!BA$4,'Raw Data'!$3:$3,0)-1),"NA"))</f>
        <v>1</v>
      </c>
      <c r="AZ72" s="105" t="n">
        <f aca="true">IF(ISBLANK(OFFSET('Raw Data'!$A$3,MATCH('Data above threshold'!$A72,'Raw Data'!$B$4:$B$185,0),MATCH('Data above threshold'!BB$4,'Raw Data'!$3:$3,0)-1)),"", IFERROR($J72*OFFSET('Raw Data'!$A$3,MATCH('Data above threshold'!$A72,'Raw Data'!$B$4:$B$185,0),MATCH('Data above threshold'!BB$4,'Raw Data'!$3:$3,0)-1),"NA"))</f>
        <v>1</v>
      </c>
      <c r="BA72" s="105" t="n">
        <f aca="true">IF(ISBLANK(OFFSET('Raw Data'!$A$3,MATCH('Data above threshold'!$A72,'Raw Data'!$B$4:$B$185,0),MATCH('Data above threshold'!BC$4,'Raw Data'!$3:$3,0)-1)),"", IFERROR($J72*OFFSET('Raw Data'!$A$3,MATCH('Data above threshold'!$A72,'Raw Data'!$B$4:$B$185,0),MATCH('Data above threshold'!BC$4,'Raw Data'!$3:$3,0)-1),"NA"))</f>
        <v>1</v>
      </c>
      <c r="BB72" s="105" t="n">
        <f aca="true">IF(ISBLANK(OFFSET('Raw Data'!$A$3,MATCH('Data above threshold'!$A72,'Raw Data'!$B$4:$B$185,0),MATCH('Data above threshold'!BD$4,'Raw Data'!$3:$3,0)-1)),"", IFERROR($J72*OFFSET('Raw Data'!$A$3,MATCH('Data above threshold'!$A72,'Raw Data'!$B$4:$B$185,0),MATCH('Data above threshold'!BD$4,'Raw Data'!$3:$3,0)-1),"NA"))</f>
        <v>0</v>
      </c>
      <c r="BC72" s="105" t="n">
        <f aca="true">IF(ISBLANK(OFFSET('Raw Data'!$A$3,MATCH('Data above threshold'!$A72,'Raw Data'!$B$4:$B$185,0),MATCH('Data above threshold'!BE$4,'Raw Data'!$3:$3,0)-1)),"", IFERROR($J72*OFFSET('Raw Data'!$A$3,MATCH('Data above threshold'!$A72,'Raw Data'!$B$4:$B$185,0),MATCH('Data above threshold'!BE$4,'Raw Data'!$3:$3,0)-1),"NA"))</f>
        <v>1</v>
      </c>
      <c r="BD72" s="105" t="n">
        <f aca="true">IF(ISBLANK(OFFSET('Raw Data'!$A$3,MATCH('Data above threshold'!$A72,'Raw Data'!$B$4:$B$185,0),MATCH('Data above threshold'!BF$4,'Raw Data'!$3:$3,0)-1)),"", IFERROR($J72*OFFSET('Raw Data'!$A$3,MATCH('Data above threshold'!$A72,'Raw Data'!$B$4:$B$185,0),MATCH('Data above threshold'!BF$4,'Raw Data'!$3:$3,0)-1),"NA"))</f>
        <v>1</v>
      </c>
      <c r="BE72" s="105" t="n">
        <f aca="true">IF(ISBLANK(OFFSET('Raw Data'!$A$3,MATCH('Data above threshold'!$A72,'Raw Data'!$B$4:$B$185,0),MATCH('Data above threshold'!BG$4,'Raw Data'!$3:$3,0)-1)),"", IFERROR($J72*OFFSET('Raw Data'!$A$3,MATCH('Data above threshold'!$A72,'Raw Data'!$B$4:$B$185,0),MATCH('Data above threshold'!BG$4,'Raw Data'!$3:$3,0)-1),"NA"))</f>
        <v>1</v>
      </c>
      <c r="BF72" s="105" t="n">
        <f aca="true">IF(ISBLANK(OFFSET('Raw Data'!$A$3,MATCH('Data above threshold'!$A72,'Raw Data'!$B$4:$B$185,0),MATCH('Data above threshold'!BH$4,'Raw Data'!$3:$3,0)-1)),"", IFERROR($J72*OFFSET('Raw Data'!$A$3,MATCH('Data above threshold'!$A72,'Raw Data'!$B$4:$B$185,0),MATCH('Data above threshold'!BH$4,'Raw Data'!$3:$3,0)-1),"NA"))</f>
        <v>0</v>
      </c>
      <c r="BG72" s="105" t="n">
        <f aca="true">IF(ISBLANK(OFFSET('Raw Data'!$A$3,MATCH('Data above threshold'!$A72,'Raw Data'!$B$4:$B$185,0),MATCH('Data above threshold'!BI$4,'Raw Data'!$3:$3,0)-1)),"", IFERROR($J72*OFFSET('Raw Data'!$A$3,MATCH('Data above threshold'!$A72,'Raw Data'!$B$4:$B$185,0),MATCH('Data above threshold'!BI$4,'Raw Data'!$3:$3,0)-1),"NA"))</f>
        <v>1</v>
      </c>
      <c r="BH72" s="105" t="n">
        <f aca="true">IF(ISBLANK(OFFSET('Raw Data'!$A$3,MATCH('Data above threshold'!$A72,'Raw Data'!$B$4:$B$185,0),MATCH('Data above threshold'!BJ$4,'Raw Data'!$3:$3,0)-1)),"", IFERROR($J72*OFFSET('Raw Data'!$A$3,MATCH('Data above threshold'!$A72,'Raw Data'!$B$4:$B$185,0),MATCH('Data above threshold'!BJ$4,'Raw Data'!$3:$3,0)-1),"NA"))</f>
        <v>1</v>
      </c>
      <c r="BI72" s="105" t="n">
        <f aca="true">IF(ISBLANK(OFFSET('Raw Data'!$A$3,MATCH('Data above threshold'!$A72,'Raw Data'!$B$4:$B$185,0),MATCH('Data above threshold'!BK$4,'Raw Data'!$3:$3,0)-1)),"", IFERROR($J72*OFFSET('Raw Data'!$A$3,MATCH('Data above threshold'!$A72,'Raw Data'!$B$4:$B$185,0),MATCH('Data above threshold'!BK$4,'Raw Data'!$3:$3,0)-1),"NA"))</f>
        <v>0</v>
      </c>
      <c r="BJ72" s="105" t="n">
        <f aca="true">IF(ISBLANK(OFFSET('Raw Data'!$A$3,MATCH('Data above threshold'!$A72,'Raw Data'!$B$4:$B$185,0),MATCH('Data above threshold'!BL$4,'Raw Data'!$3:$3,0)-1)),"", IFERROR($J72*OFFSET('Raw Data'!$A$3,MATCH('Data above threshold'!$A72,'Raw Data'!$B$4:$B$185,0),MATCH('Data above threshold'!BL$4,'Raw Data'!$3:$3,0)-1),"NA"))</f>
        <v>1</v>
      </c>
      <c r="BK72" s="105" t="n">
        <f aca="true">IF(ISBLANK(OFFSET('Raw Data'!$A$3,MATCH('Data above threshold'!$A72,'Raw Data'!$B$4:$B$185,0),MATCH('Data above threshold'!BM$4,'Raw Data'!$3:$3,0)-1)),"", IFERROR($J72*OFFSET('Raw Data'!$A$3,MATCH('Data above threshold'!$A72,'Raw Data'!$B$4:$B$185,0),MATCH('Data above threshold'!BM$4,'Raw Data'!$3:$3,0)-1),"NA"))</f>
        <v>1</v>
      </c>
      <c r="BL72" s="105" t="n">
        <f aca="true">IF(ISBLANK(OFFSET('Raw Data'!$A$3,MATCH('Data above threshold'!$A72,'Raw Data'!$B$4:$B$185,0),MATCH('Data above threshold'!BN$4,'Raw Data'!$3:$3,0)-1)),"", IFERROR($J72*OFFSET('Raw Data'!$A$3,MATCH('Data above threshold'!$A72,'Raw Data'!$B$4:$B$185,0),MATCH('Data above threshold'!BN$4,'Raw Data'!$3:$3,0)-1),"NA"))</f>
        <v>1</v>
      </c>
      <c r="BM72" s="105" t="n">
        <f aca="true">IF(ISBLANK(OFFSET('Raw Data'!$A$3,MATCH('Data above threshold'!$A72,'Raw Data'!$B$4:$B$185,0),MATCH('Data above threshold'!BO$4,'Raw Data'!$3:$3,0)-1)),"", IFERROR($J72*OFFSET('Raw Data'!$A$3,MATCH('Data above threshold'!$A72,'Raw Data'!$B$4:$B$185,0),MATCH('Data above threshold'!BO$4,'Raw Data'!$3:$3,0)-1),"NA"))</f>
        <v>1</v>
      </c>
      <c r="BN72" s="105" t="n">
        <f aca="true">IF(ISBLANK(OFFSET('Raw Data'!$A$3,MATCH('Data above threshold'!$A72,'Raw Data'!$B$4:$B$185,0),MATCH('Data above threshold'!BP$4,'Raw Data'!$3:$3,0)-1)),"", IFERROR($J72*OFFSET('Raw Data'!$A$3,MATCH('Data above threshold'!$A72,'Raw Data'!$B$4:$B$185,0),MATCH('Data above threshold'!BP$4,'Raw Data'!$3:$3,0)-1),"NA"))</f>
        <v>1</v>
      </c>
      <c r="BO72" s="105" t="n">
        <f aca="true">IF(ISBLANK(OFFSET('Raw Data'!$A$3,MATCH('Data above threshold'!$A72,'Raw Data'!$B$4:$B$185,0),MATCH('Data above threshold'!BQ$4,'Raw Data'!$3:$3,0)-1)),"", IFERROR($J72*OFFSET('Raw Data'!$A$3,MATCH('Data above threshold'!$A72,'Raw Data'!$B$4:$B$185,0),MATCH('Data above threshold'!BQ$4,'Raw Data'!$3:$3,0)-1),"NA"))</f>
        <v>1</v>
      </c>
      <c r="BP72" s="105" t="n">
        <f aca="true">IF(ISBLANK(OFFSET('Raw Data'!$A$3,MATCH('Data above threshold'!$A72,'Raw Data'!$B$4:$B$185,0),MATCH('Data above threshold'!BR$4,'Raw Data'!$3:$3,0)-1)),"", IFERROR($J72*OFFSET('Raw Data'!$A$3,MATCH('Data above threshold'!$A72,'Raw Data'!$B$4:$B$185,0),MATCH('Data above threshold'!BR$4,'Raw Data'!$3:$3,0)-1),"NA"))</f>
        <v>1</v>
      </c>
      <c r="BQ72" s="105" t="n">
        <f aca="true">IF(ISBLANK(OFFSET('Raw Data'!$A$3,MATCH('Data above threshold'!$A72,'Raw Data'!$B$4:$B$185,0),MATCH('Data above threshold'!BS$4,'Raw Data'!$3:$3,0)-1)),"", IFERROR($J72*OFFSET('Raw Data'!$A$3,MATCH('Data above threshold'!$A72,'Raw Data'!$B$4:$B$185,0),MATCH('Data above threshold'!BS$4,'Raw Data'!$3:$3,0)-1),"NA"))</f>
        <v>1</v>
      </c>
      <c r="BR72" s="105" t="n">
        <f aca="true">IF(ISBLANK(OFFSET('Raw Data'!$A$3,MATCH('Data above threshold'!$A72,'Raw Data'!$B$4:$B$185,0),MATCH('Data above threshold'!BT$4,'Raw Data'!$3:$3,0)-1)),"", IFERROR($J72*OFFSET('Raw Data'!$A$3,MATCH('Data above threshold'!$A72,'Raw Data'!$B$4:$B$185,0),MATCH('Data above threshold'!BT$4,'Raw Data'!$3:$3,0)-1),"NA"))</f>
        <v>1</v>
      </c>
      <c r="BS72" s="105" t="n">
        <f aca="true">IF(ISBLANK(OFFSET('Raw Data'!$A$3,MATCH('Data above threshold'!$A72,'Raw Data'!$B$4:$B$185,0),MATCH('Data above threshold'!BU$4,'Raw Data'!$3:$3,0)-1)),"", IFERROR($J72*OFFSET('Raw Data'!$A$3,MATCH('Data above threshold'!$A72,'Raw Data'!$B$4:$B$185,0),MATCH('Data above threshold'!BU$4,'Raw Data'!$3:$3,0)-1),"NA"))</f>
        <v>1</v>
      </c>
      <c r="BT72" s="105" t="n">
        <f aca="true">IF(ISBLANK(OFFSET('Raw Data'!$A$3,MATCH('Data above threshold'!$A72,'Raw Data'!$B$4:$B$185,0),MATCH('Data above threshold'!BV$4,'Raw Data'!$3:$3,0)-1)),"", IFERROR($J72*OFFSET('Raw Data'!$A$3,MATCH('Data above threshold'!$A72,'Raw Data'!$B$4:$B$185,0),MATCH('Data above threshold'!BV$4,'Raw Data'!$3:$3,0)-1),"NA"))</f>
        <v>1</v>
      </c>
      <c r="BU72" s="105" t="n">
        <f aca="true">IF(ISBLANK(OFFSET('Raw Data'!$A$3,MATCH('Data above threshold'!$A72,'Raw Data'!$B$4:$B$185,0),MATCH('Data above threshold'!BW$4,'Raw Data'!$3:$3,0)-1)),"", IFERROR($J72*OFFSET('Raw Data'!$A$3,MATCH('Data above threshold'!$A72,'Raw Data'!$B$4:$B$185,0),MATCH('Data above threshold'!BW$4,'Raw Data'!$3:$3,0)-1),"NA"))</f>
        <v>1</v>
      </c>
      <c r="BV72" s="105" t="n">
        <f aca="true">IF(ISBLANK(OFFSET('Raw Data'!$A$3,MATCH('Data above threshold'!$A72,'Raw Data'!$B$4:$B$185,0),MATCH('Data above threshold'!BX$4,'Raw Data'!$3:$3,0)-1)),"", IFERROR($J72*OFFSET('Raw Data'!$A$3,MATCH('Data above threshold'!$A72,'Raw Data'!$B$4:$B$185,0),MATCH('Data above threshold'!BX$4,'Raw Data'!$3:$3,0)-1),"NA"))</f>
        <v>1</v>
      </c>
      <c r="BW72" s="105" t="n">
        <f aca="true">IF(ISBLANK(OFFSET('Raw Data'!$A$3,MATCH('Data above threshold'!$A72,'Raw Data'!$B$4:$B$185,0),MATCH('Data above threshold'!BY$4,'Raw Data'!$3:$3,0)-1)),"", IFERROR($J72*OFFSET('Raw Data'!$A$3,MATCH('Data above threshold'!$A72,'Raw Data'!$B$4:$B$185,0),MATCH('Data above threshold'!BY$4,'Raw Data'!$3:$3,0)-1),"NA"))</f>
        <v>1</v>
      </c>
      <c r="BX72" s="105" t="n">
        <f aca="true">IF(ISBLANK(OFFSET('Raw Data'!$A$3,MATCH('Data above threshold'!$A72,'Raw Data'!$B$4:$B$185,0),MATCH('Data above threshold'!BZ$4,'Raw Data'!$3:$3,0)-1)),"", IFERROR($J72*OFFSET('Raw Data'!$A$3,MATCH('Data above threshold'!$A72,'Raw Data'!$B$4:$B$185,0),MATCH('Data above threshold'!BZ$4,'Raw Data'!$3:$3,0)-1),"NA"))</f>
        <v>1</v>
      </c>
      <c r="BY72" s="105" t="n">
        <f aca="true">IF(ISBLANK(OFFSET('Raw Data'!$A$3,MATCH('Data above threshold'!$A72,'Raw Data'!$B$4:$B$185,0),MATCH('Data above threshold'!CA$4,'Raw Data'!$3:$3,0)-1)),"", IFERROR($J72*OFFSET('Raw Data'!$A$3,MATCH('Data above threshold'!$A72,'Raw Data'!$B$4:$B$185,0),MATCH('Data above threshold'!CA$4,'Raw Data'!$3:$3,0)-1),"NA"))</f>
        <v>0</v>
      </c>
      <c r="BZ72" s="105" t="n">
        <f aca="true">IF(ISBLANK(OFFSET('Raw Data'!$A$3,MATCH('Data above threshold'!$A72,'Raw Data'!$B$4:$B$185,0),MATCH('Data above threshold'!CB$4,'Raw Data'!$3:$3,0)-1)),"", IFERROR($J72*OFFSET('Raw Data'!$A$3,MATCH('Data above threshold'!$A72,'Raw Data'!$B$4:$B$185,0),MATCH('Data above threshold'!CB$4,'Raw Data'!$3:$3,0)-1),"NA"))</f>
        <v>1</v>
      </c>
      <c r="CA72" s="105" t="n">
        <f aca="true">IF(ISBLANK(OFFSET('Raw Data'!$A$3,MATCH('Data above threshold'!$A72,'Raw Data'!$B$4:$B$185,0),MATCH('Data above threshold'!CC$4,'Raw Data'!$3:$3,0)-1)),"", IFERROR($J72*OFFSET('Raw Data'!$A$3,MATCH('Data above threshold'!$A72,'Raw Data'!$B$4:$B$185,0),MATCH('Data above threshold'!CC$4,'Raw Data'!$3:$3,0)-1),"NA"))</f>
        <v>1</v>
      </c>
      <c r="CB72" s="105" t="n">
        <f aca="true">IF(ISBLANK(OFFSET('Raw Data'!$A$3,MATCH('Data above threshold'!$A72,'Raw Data'!$B$4:$B$185,0),MATCH('Data above threshold'!CD$4,'Raw Data'!$3:$3,0)-1)),"", IFERROR($J72*OFFSET('Raw Data'!$A$3,MATCH('Data above threshold'!$A72,'Raw Data'!$B$4:$B$185,0),MATCH('Data above threshold'!CD$4,'Raw Data'!$3:$3,0)-1),"NA"))</f>
        <v>0</v>
      </c>
      <c r="CC72" s="105" t="n">
        <f aca="true">IF(ISBLANK(OFFSET('Raw Data'!$A$3,MATCH('Data above threshold'!$A72,'Raw Data'!$B$4:$B$185,0),MATCH('Data above threshold'!CE$4,'Raw Data'!$3:$3,0)-1)),"", IFERROR($J72*OFFSET('Raw Data'!$A$3,MATCH('Data above threshold'!$A72,'Raw Data'!$B$4:$B$185,0),MATCH('Data above threshold'!CE$4,'Raw Data'!$3:$3,0)-1),"NA"))</f>
        <v>1</v>
      </c>
      <c r="CD72" s="105" t="n">
        <f aca="true">IF(ISBLANK(OFFSET('Raw Data'!$A$3,MATCH('Data above threshold'!$A72,'Raw Data'!$B$4:$B$185,0),MATCH('Data above threshold'!CF$4,'Raw Data'!$3:$3,0)-1)),"", IFERROR($J72*OFFSET('Raw Data'!$A$3,MATCH('Data above threshold'!$A72,'Raw Data'!$B$4:$B$185,0),MATCH('Data above threshold'!CF$4,'Raw Data'!$3:$3,0)-1),"NA"))</f>
        <v>0</v>
      </c>
      <c r="CE72" s="105" t="n">
        <f aca="true">IF(ISBLANK(OFFSET('Raw Data'!$A$3,MATCH('Data above threshold'!$A72,'Raw Data'!$B$4:$B$185,0),MATCH('Data above threshold'!CG$4,'Raw Data'!$3:$3,0)-1)),"", IFERROR($J72*OFFSET('Raw Data'!$A$3,MATCH('Data above threshold'!$A72,'Raw Data'!$B$4:$B$185,0),MATCH('Data above threshold'!CG$4,'Raw Data'!$3:$3,0)-1),"NA"))</f>
        <v>1</v>
      </c>
      <c r="CF72" s="105" t="n">
        <f aca="true">IF(ISBLANK(OFFSET('Raw Data'!$A$3,MATCH('Data above threshold'!$A72,'Raw Data'!$B$4:$B$185,0),MATCH('Data above threshold'!CH$4,'Raw Data'!$3:$3,0)-1)),"", IFERROR($J72*OFFSET('Raw Data'!$A$3,MATCH('Data above threshold'!$A72,'Raw Data'!$B$4:$B$185,0),MATCH('Data above threshold'!CH$4,'Raw Data'!$3:$3,0)-1),"NA"))</f>
        <v>1</v>
      </c>
      <c r="CG72" s="105" t="n">
        <f aca="true">IF(ISBLANK(OFFSET('Raw Data'!$A$3,MATCH('Data above threshold'!$A72,'Raw Data'!$B$4:$B$185,0),MATCH('Data above threshold'!CI$4,'Raw Data'!$3:$3,0)-1)),"", IFERROR($J72*OFFSET('Raw Data'!$A$3,MATCH('Data above threshold'!$A72,'Raw Data'!$B$4:$B$185,0),MATCH('Data above threshold'!CI$4,'Raw Data'!$3:$3,0)-1),"NA"))</f>
        <v>0</v>
      </c>
      <c r="CH72" s="105" t="n">
        <f aca="true">IF(ISBLANK(OFFSET('Raw Data'!$A$3,MATCH('Data above threshold'!$A72,'Raw Data'!$B$4:$B$185,0),MATCH('Data above threshold'!CJ$4,'Raw Data'!$3:$3,0)-1)),"", IFERROR($J72*OFFSET('Raw Data'!$A$3,MATCH('Data above threshold'!$A72,'Raw Data'!$B$4:$B$185,0),MATCH('Data above threshold'!CJ$4,'Raw Data'!$3:$3,0)-1),"NA"))</f>
        <v>0</v>
      </c>
      <c r="CI72" s="105" t="n">
        <f aca="true">IF(ISBLANK(OFFSET('Raw Data'!$A$3,MATCH('Data above threshold'!$A72,'Raw Data'!$B$4:$B$185,0),MATCH('Data above threshold'!CK$4,'Raw Data'!$3:$3,0)-1)),"", IFERROR($J72*OFFSET('Raw Data'!$A$3,MATCH('Data above threshold'!$A72,'Raw Data'!$B$4:$B$185,0),MATCH('Data above threshold'!CK$4,'Raw Data'!$3:$3,0)-1),"NA"))</f>
        <v>0</v>
      </c>
      <c r="CJ72" s="105" t="n">
        <f aca="true">IF(ISBLANK(OFFSET('Raw Data'!$A$3,MATCH('Data above threshold'!$A72,'Raw Data'!$B$4:$B$185,0),MATCH('Data above threshold'!CL$4,'Raw Data'!$3:$3,0)-1)),"", IFERROR($J72*OFFSET('Raw Data'!$A$3,MATCH('Data above threshold'!$A72,'Raw Data'!$B$4:$B$185,0),MATCH('Data above threshold'!CL$4,'Raw Data'!$3:$3,0)-1),"NA"))</f>
        <v>1</v>
      </c>
      <c r="CK72" s="105" t="n">
        <f aca="true">IF(ISBLANK(OFFSET('Raw Data'!$A$3,MATCH('Data above threshold'!$A72,'Raw Data'!$B$4:$B$185,0),MATCH('Data above threshold'!CM$4,'Raw Data'!$3:$3,0)-1)),"", IFERROR($J72*OFFSET('Raw Data'!$A$3,MATCH('Data above threshold'!$A72,'Raw Data'!$B$4:$B$185,0),MATCH('Data above threshold'!CM$4,'Raw Data'!$3:$3,0)-1),"NA"))</f>
        <v>0</v>
      </c>
      <c r="CL72" s="105" t="n">
        <f aca="true">IF(ISBLANK(OFFSET('Raw Data'!$A$3,MATCH('Data above threshold'!$A72,'Raw Data'!$B$4:$B$185,0),MATCH('Data above threshold'!CN$4,'Raw Data'!$3:$3,0)-1)),"", IFERROR($J72*OFFSET('Raw Data'!$A$3,MATCH('Data above threshold'!$A72,'Raw Data'!$B$4:$B$185,0),MATCH('Data above threshold'!CN$4,'Raw Data'!$3:$3,0)-1),"NA"))</f>
        <v>1</v>
      </c>
      <c r="CM72" s="105" t="n">
        <f aca="true">IF(ISBLANK(OFFSET('Raw Data'!$A$3,MATCH('Data above threshold'!$A72,'Raw Data'!$B$4:$B$185,0),MATCH('Data above threshold'!CO$4,'Raw Data'!$3:$3,0)-1)),"", IFERROR($J72*OFFSET('Raw Data'!$A$3,MATCH('Data above threshold'!$A72,'Raw Data'!$B$4:$B$185,0),MATCH('Data above threshold'!CO$4,'Raw Data'!$3:$3,0)-1),"NA"))</f>
        <v>0</v>
      </c>
      <c r="CN72" s="105" t="n">
        <f aca="true">IF(ISBLANK(OFFSET('Raw Data'!$A$3,MATCH('Data above threshold'!$A72,'Raw Data'!$B$4:$B$185,0),MATCH('Data above threshold'!CP$4,'Raw Data'!$3:$3,0)-1)),"", IFERROR($J72*OFFSET('Raw Data'!$A$3,MATCH('Data above threshold'!$A72,'Raw Data'!$B$4:$B$185,0),MATCH('Data above threshold'!CP$4,'Raw Data'!$3:$3,0)-1),"NA"))</f>
        <v>0</v>
      </c>
      <c r="CO72" s="105" t="n">
        <f aca="true">IF(ISBLANK(OFFSET('Raw Data'!$A$3,MATCH('Data above threshold'!$A72,'Raw Data'!$B$4:$B$185,0),MATCH('Data above threshold'!CQ$4,'Raw Data'!$3:$3,0)-1)),"", IFERROR($J72*OFFSET('Raw Data'!$A$3,MATCH('Data above threshold'!$A72,'Raw Data'!$B$4:$B$185,0),MATCH('Data above threshold'!CQ$4,'Raw Data'!$3:$3,0)-1),"NA"))</f>
        <v>1</v>
      </c>
      <c r="CP72" s="105" t="n">
        <f aca="true">IF(ISBLANK(OFFSET('Raw Data'!$A$3,MATCH('Data above threshold'!$A72,'Raw Data'!$B$4:$B$185,0),MATCH('Data above threshold'!CR$4,'Raw Data'!$3:$3,0)-1)),"", IFERROR($J72*OFFSET('Raw Data'!$A$3,MATCH('Data above threshold'!$A72,'Raw Data'!$B$4:$B$185,0),MATCH('Data above threshold'!CR$4,'Raw Data'!$3:$3,0)-1),"NA"))</f>
        <v>1</v>
      </c>
    </row>
    <row r="73" s="103" customFormat="true" ht="15.5" hidden="false" customHeight="false" outlineLevel="0" collapsed="false">
      <c r="A73" s="107" t="n">
        <v>2334</v>
      </c>
      <c r="B73" s="107" t="n">
        <v>4</v>
      </c>
      <c r="C73" s="103" t="str">
        <f aca="true">IF(ISBLANK(OFFSET('Raw Data'!$A$3,MATCH($A73,'Raw Data'!$B$4:$B$185,0),MATCH(C$4,'Raw Data'!$3:$3,0)-1)),"",OFFSET('Raw Data'!$A$3,MATCH($A73,'Raw Data'!$B$4:$B$185,0),MATCH(C$4,'Raw Data'!$3:$3,0)-1))</f>
        <v/>
      </c>
      <c r="D73" s="103" t="str">
        <f aca="true">IF(ISBLANK(OFFSET('Raw Data'!$A$3,MATCH($A73,'Raw Data'!$B$4:$B$185,0),MATCH(D$4,'Raw Data'!$3:$3,0)-1)),"",OFFSET('Raw Data'!$A$3,MATCH($A73,'Raw Data'!$B$4:$B$185,0),MATCH(D$4,'Raw Data'!$3:$3,0)-1))</f>
        <v>Expert assessment data - E.3</v>
      </c>
      <c r="E73" s="103" t="str">
        <f aca="true">IF(ISBLANK(OFFSET('Raw Data'!$A$3,MATCH($A73,'Raw Data'!$B$4:$B$185,0),MATCH(E$4,'Raw Data'!$3:$3,0)-1)),"",OFFSET('Raw Data'!$A$3,MATCH($A73,'Raw Data'!$B$4:$B$185,0),MATCH(E$4,'Raw Data'!$3:$3,0)-1))</f>
        <v>Is the availability of dispute resolution and redress, and access to justice, enabled through any of the following mechanisms or measures in your country in 2020?</v>
      </c>
      <c r="F73" s="103" t="str">
        <f aca="true">IF(ISBLANK(OFFSET('Raw Data'!$A$3,MATCH($A73,'Raw Data'!$B$4:$B$185,0),MATCH(F$4,'Raw Data'!$3:$3,0)-1)),"",OFFSET('Raw Data'!$A$3,MATCH($A73,'Raw Data'!$B$4:$B$185,0),MATCH(F$4,'Raw Data'!$3:$3,0)-1))</f>
        <v/>
      </c>
      <c r="H73" s="103" t="str">
        <f aca="true">IF(ISBLANK(OFFSET('Raw Data'!$A$3,MATCH($A73,'Raw Data'!$B$4:$B$185,0),MATCH(H$4,'Raw Data'!$3:$3,0)-1)),"",OFFSET('Raw Data'!$A$3,MATCH($A73,'Raw Data'!$B$4:$B$185,0),MATCH(H$4,'Raw Data'!$3:$3,0)-1))</f>
        <v/>
      </c>
      <c r="I73" s="103" t="str">
        <f aca="true">IF(ISBLANK(OFFSET('Raw Data'!$A$3,MATCH($A73,'Raw Data'!$B$4:$B$185,0),MATCH(I$4,'Raw Data'!$3:$3,0)-1)),"",OFFSET('Raw Data'!$A$3,MATCH($A73,'Raw Data'!$B$4:$B$185,0),MATCH(I$4,'Raw Data'!$3:$3,0)-1))</f>
        <v>Plus</v>
      </c>
      <c r="J73" s="103" t="n">
        <f aca="false">IF(I73="","",IF(I73="Minus",-1,1))</f>
        <v>1</v>
      </c>
      <c r="K73" s="105" t="n">
        <f aca="false" t="array" ref="K73:K73">IFERROR(SKEW(IF(ISNUMBER(O73:CP73),O73:CP73,"")),"")</f>
        <v>-0.55452645151944</v>
      </c>
      <c r="L73" s="103" t="n">
        <f aca="true">IF(ISBLANK(OFFSET('Data above threshold'!$A$4,MATCH('Data above threshold'!$A73,'Data above threshold'!$A$5:$A$185,0),MATCH('Data above threshold'!N$4,'Data above threshold'!$4:$4,0)-1)),1,OFFSET('Data above threshold'!$A$4,MATCH('Data above threshold'!$A73,'Data above threshold'!$A$5:$A$185,0),MATCH('Data above threshold'!N$4,'Data above threshold'!$4:$4,0)-1))</f>
        <v>0</v>
      </c>
      <c r="M73" s="103" t="str">
        <f aca="true">IF(ISBLANK(OFFSET('Data above threshold'!$A$4,MATCH('Data above threshold'!$A73,'Data above threshold'!$A$5:$A$185,0),MATCH('Data above threshold'!O$4,'Data above threshold'!$4:$4,0)-1)),"",OFFSET('Data above threshold'!$A$4,MATCH('Data above threshold'!$A73,'Data above threshold'!$A$5:$A$185,0),MATCH('Data above threshold'!O$4,'Data above threshold'!$4:$4,0)-1))</f>
        <v/>
      </c>
      <c r="N73" s="106" t="n">
        <f aca="false" t="array" ref="N73:N73">IF(B73&lt;4,"",1-IFERROR(SUM(ISNUMBER(O73:CP73)*(1-$O$3:$CP$3))/COUNTIF($O$3:$CP$3,0),0))</f>
        <v>0.0125</v>
      </c>
      <c r="O73" s="103" t="n">
        <f aca="true">IF(ISBLANK(OFFSET('Raw Data'!$A$3,MATCH('Data above threshold'!$A73,'Raw Data'!$B$4:$B$185,0),MATCH('Data above threshold'!Q$4,'Raw Data'!$3:$3,0)-1)),"", IFERROR($J73*OFFSET('Raw Data'!$A$3,MATCH('Data above threshold'!$A73,'Raw Data'!$B$4:$B$185,0),MATCH('Data above threshold'!Q$4,'Raw Data'!$3:$3,0)-1),"NA"))</f>
        <v>2</v>
      </c>
      <c r="P73" s="103" t="n">
        <f aca="true">IF(ISBLANK(OFFSET('Raw Data'!$A$3,MATCH('Data above threshold'!$A73,'Raw Data'!$B$4:$B$185,0),MATCH('Data above threshold'!R$4,'Raw Data'!$3:$3,0)-1)),"", IFERROR($J73*OFFSET('Raw Data'!$A$3,MATCH('Data above threshold'!$A73,'Raw Data'!$B$4:$B$185,0),MATCH('Data above threshold'!R$4,'Raw Data'!$3:$3,0)-1),"NA"))</f>
        <v>1.76</v>
      </c>
      <c r="Q73" s="103" t="n">
        <f aca="true">IF(ISBLANK(OFFSET('Raw Data'!$A$3,MATCH('Data above threshold'!$A73,'Raw Data'!$B$4:$B$185,0),MATCH('Data above threshold'!S$4,'Raw Data'!$3:$3,0)-1)),"", IFERROR($J73*OFFSET('Raw Data'!$A$3,MATCH('Data above threshold'!$A73,'Raw Data'!$B$4:$B$185,0),MATCH('Data above threshold'!S$4,'Raw Data'!$3:$3,0)-1),"NA"))</f>
        <v>1.57</v>
      </c>
      <c r="R73" s="103" t="n">
        <f aca="true">IF(ISBLANK(OFFSET('Raw Data'!$A$3,MATCH('Data above threshold'!$A73,'Raw Data'!$B$4:$B$185,0),MATCH('Data above threshold'!T$4,'Raw Data'!$3:$3,0)-1)),"", IFERROR($J73*OFFSET('Raw Data'!$A$3,MATCH('Data above threshold'!$A73,'Raw Data'!$B$4:$B$185,0),MATCH('Data above threshold'!T$4,'Raw Data'!$3:$3,0)-1),"NA"))</f>
        <v>1.86</v>
      </c>
      <c r="S73" s="103" t="n">
        <f aca="true">IF(ISBLANK(OFFSET('Raw Data'!$A$3,MATCH('Data above threshold'!$A73,'Raw Data'!$B$4:$B$185,0),MATCH('Data above threshold'!U$4,'Raw Data'!$3:$3,0)-1)),"", IFERROR($J73*OFFSET('Raw Data'!$A$3,MATCH('Data above threshold'!$A73,'Raw Data'!$B$4:$B$185,0),MATCH('Data above threshold'!U$4,'Raw Data'!$3:$3,0)-1),"NA"))</f>
        <v>1.71</v>
      </c>
      <c r="T73" s="103" t="n">
        <f aca="true">IF(ISBLANK(OFFSET('Raw Data'!$A$3,MATCH('Data above threshold'!$A73,'Raw Data'!$B$4:$B$185,0),MATCH('Data above threshold'!V$4,'Raw Data'!$3:$3,0)-1)),"", IFERROR($J73*OFFSET('Raw Data'!$A$3,MATCH('Data above threshold'!$A73,'Raw Data'!$B$4:$B$185,0),MATCH('Data above threshold'!V$4,'Raw Data'!$3:$3,0)-1),"NA"))</f>
        <v>1.57</v>
      </c>
      <c r="U73" s="103" t="n">
        <f aca="true">IF(ISBLANK(OFFSET('Raw Data'!$A$3,MATCH('Data above threshold'!$A73,'Raw Data'!$B$4:$B$185,0),MATCH('Data above threshold'!W$4,'Raw Data'!$3:$3,0)-1)),"", IFERROR($J73*OFFSET('Raw Data'!$A$3,MATCH('Data above threshold'!$A73,'Raw Data'!$B$4:$B$185,0),MATCH('Data above threshold'!W$4,'Raw Data'!$3:$3,0)-1),"NA"))</f>
        <v>1.71</v>
      </c>
      <c r="V73" s="103" t="n">
        <f aca="true">IF(ISBLANK(OFFSET('Raw Data'!$A$3,MATCH('Data above threshold'!$A73,'Raw Data'!$B$4:$B$185,0),MATCH('Data above threshold'!X$4,'Raw Data'!$3:$3,0)-1)),"", IFERROR($J73*OFFSET('Raw Data'!$A$3,MATCH('Data above threshold'!$A73,'Raw Data'!$B$4:$B$185,0),MATCH('Data above threshold'!X$4,'Raw Data'!$3:$3,0)-1),"NA"))</f>
        <v>2</v>
      </c>
      <c r="W73" s="103" t="n">
        <f aca="true">IF(ISBLANK(OFFSET('Raw Data'!$A$3,MATCH('Data above threshold'!$A73,'Raw Data'!$B$4:$B$185,0),MATCH('Data above threshold'!Y$4,'Raw Data'!$3:$3,0)-1)),"", IFERROR($J73*OFFSET('Raw Data'!$A$3,MATCH('Data above threshold'!$A73,'Raw Data'!$B$4:$B$185,0),MATCH('Data above threshold'!Y$4,'Raw Data'!$3:$3,0)-1),"NA"))</f>
        <v>1.43</v>
      </c>
      <c r="X73" s="103" t="n">
        <f aca="true">IF(ISBLANK(OFFSET('Raw Data'!$A$3,MATCH('Data above threshold'!$A73,'Raw Data'!$B$4:$B$185,0),MATCH('Data above threshold'!Z$4,'Raw Data'!$3:$3,0)-1)),"", IFERROR($J73*OFFSET('Raw Data'!$A$3,MATCH('Data above threshold'!$A73,'Raw Data'!$B$4:$B$185,0),MATCH('Data above threshold'!Z$4,'Raw Data'!$3:$3,0)-1),"NA"))</f>
        <v>1.57</v>
      </c>
      <c r="Y73" s="103" t="n">
        <f aca="true">IF(ISBLANK(OFFSET('Raw Data'!$A$3,MATCH('Data above threshold'!$A73,'Raw Data'!$B$4:$B$185,0),MATCH('Data above threshold'!AA$4,'Raw Data'!$3:$3,0)-1)),"", IFERROR($J73*OFFSET('Raw Data'!$A$3,MATCH('Data above threshold'!$A73,'Raw Data'!$B$4:$B$185,0),MATCH('Data above threshold'!AA$4,'Raw Data'!$3:$3,0)-1),"NA"))</f>
        <v>1.86</v>
      </c>
      <c r="Z73" s="103" t="n">
        <f aca="true">IF(ISBLANK(OFFSET('Raw Data'!$A$3,MATCH('Data above threshold'!$A73,'Raw Data'!$B$4:$B$185,0),MATCH('Data above threshold'!AB$4,'Raw Data'!$3:$3,0)-1)),"", IFERROR($J73*OFFSET('Raw Data'!$A$3,MATCH('Data above threshold'!$A73,'Raw Data'!$B$4:$B$185,0),MATCH('Data above threshold'!AB$4,'Raw Data'!$3:$3,0)-1),"NA"))</f>
        <v>1.43</v>
      </c>
      <c r="AA73" s="103" t="n">
        <f aca="true">IF(ISBLANK(OFFSET('Raw Data'!$A$3,MATCH('Data above threshold'!$A73,'Raw Data'!$B$4:$B$185,0),MATCH('Data above threshold'!AC$4,'Raw Data'!$3:$3,0)-1)),"", IFERROR($J73*OFFSET('Raw Data'!$A$3,MATCH('Data above threshold'!$A73,'Raw Data'!$B$4:$B$185,0),MATCH('Data above threshold'!AC$4,'Raw Data'!$3:$3,0)-1),"NA"))</f>
        <v>1.14</v>
      </c>
      <c r="AB73" s="103" t="n">
        <f aca="true">IF(ISBLANK(OFFSET('Raw Data'!$A$3,MATCH('Data above threshold'!$A73,'Raw Data'!$B$4:$B$185,0),MATCH('Data above threshold'!AD$4,'Raw Data'!$3:$3,0)-1)),"", IFERROR($J73*OFFSET('Raw Data'!$A$3,MATCH('Data above threshold'!$A73,'Raw Data'!$B$4:$B$185,0),MATCH('Data above threshold'!AD$4,'Raw Data'!$3:$3,0)-1),"NA"))</f>
        <v>1.43</v>
      </c>
      <c r="AC73" s="103" t="n">
        <f aca="true">IF(ISBLANK(OFFSET('Raw Data'!$A$3,MATCH('Data above threshold'!$A73,'Raw Data'!$B$4:$B$185,0),MATCH('Data above threshold'!AE$4,'Raw Data'!$3:$3,0)-1)),"", IFERROR($J73*OFFSET('Raw Data'!$A$3,MATCH('Data above threshold'!$A73,'Raw Data'!$B$4:$B$185,0),MATCH('Data above threshold'!AE$4,'Raw Data'!$3:$3,0)-1),"NA"))</f>
        <v>1.5</v>
      </c>
      <c r="AD73" s="103" t="n">
        <f aca="true">IF(ISBLANK(OFFSET('Raw Data'!$A$3,MATCH('Data above threshold'!$A73,'Raw Data'!$B$4:$B$185,0),MATCH('Data above threshold'!AF$4,'Raw Data'!$3:$3,0)-1)),"", IFERROR($J73*OFFSET('Raw Data'!$A$3,MATCH('Data above threshold'!$A73,'Raw Data'!$B$4:$B$185,0),MATCH('Data above threshold'!AF$4,'Raw Data'!$3:$3,0)-1),"NA"))</f>
        <v>1.57</v>
      </c>
      <c r="AE73" s="103" t="n">
        <f aca="true">IF(ISBLANK(OFFSET('Raw Data'!$A$3,MATCH('Data above threshold'!$A73,'Raw Data'!$B$4:$B$185,0),MATCH('Data above threshold'!AG$4,'Raw Data'!$3:$3,0)-1)),"", IFERROR($J73*OFFSET('Raw Data'!$A$3,MATCH('Data above threshold'!$A73,'Raw Data'!$B$4:$B$185,0),MATCH('Data above threshold'!AG$4,'Raw Data'!$3:$3,0)-1),"NA"))</f>
        <v>1.86</v>
      </c>
      <c r="AF73" s="103" t="n">
        <f aca="true">IF(ISBLANK(OFFSET('Raw Data'!$A$3,MATCH('Data above threshold'!$A73,'Raw Data'!$B$4:$B$185,0),MATCH('Data above threshold'!AH$4,'Raw Data'!$3:$3,0)-1)),"", IFERROR($J73*OFFSET('Raw Data'!$A$3,MATCH('Data above threshold'!$A73,'Raw Data'!$B$4:$B$185,0),MATCH('Data above threshold'!AH$4,'Raw Data'!$3:$3,0)-1),"NA"))</f>
        <v>1.71</v>
      </c>
      <c r="AG73" s="103" t="n">
        <f aca="true">IF(ISBLANK(OFFSET('Raw Data'!$A$3,MATCH('Data above threshold'!$A73,'Raw Data'!$B$4:$B$185,0),MATCH('Data above threshold'!AI$4,'Raw Data'!$3:$3,0)-1)),"", IFERROR($J73*OFFSET('Raw Data'!$A$3,MATCH('Data above threshold'!$A73,'Raw Data'!$B$4:$B$185,0),MATCH('Data above threshold'!AI$4,'Raw Data'!$3:$3,0)-1),"NA"))</f>
        <v>1.57</v>
      </c>
      <c r="AH73" s="103" t="n">
        <f aca="true">IF(ISBLANK(OFFSET('Raw Data'!$A$3,MATCH('Data above threshold'!$A73,'Raw Data'!$B$4:$B$185,0),MATCH('Data above threshold'!AJ$4,'Raw Data'!$3:$3,0)-1)),"", IFERROR($J73*OFFSET('Raw Data'!$A$3,MATCH('Data above threshold'!$A73,'Raw Data'!$B$4:$B$185,0),MATCH('Data above threshold'!AJ$4,'Raw Data'!$3:$3,0)-1),"NA"))</f>
        <v>1.29</v>
      </c>
      <c r="AI73" s="103" t="n">
        <f aca="true">IF(ISBLANK(OFFSET('Raw Data'!$A$3,MATCH('Data above threshold'!$A73,'Raw Data'!$B$4:$B$185,0),MATCH('Data above threshold'!AK$4,'Raw Data'!$3:$3,0)-1)),"", IFERROR($J73*OFFSET('Raw Data'!$A$3,MATCH('Data above threshold'!$A73,'Raw Data'!$B$4:$B$185,0),MATCH('Data above threshold'!AK$4,'Raw Data'!$3:$3,0)-1),"NA"))</f>
        <v>1.86</v>
      </c>
      <c r="AJ73" s="103" t="n">
        <f aca="true">IF(ISBLANK(OFFSET('Raw Data'!$A$3,MATCH('Data above threshold'!$A73,'Raw Data'!$B$4:$B$185,0),MATCH('Data above threshold'!AL$4,'Raw Data'!$3:$3,0)-1)),"", IFERROR($J73*OFFSET('Raw Data'!$A$3,MATCH('Data above threshold'!$A73,'Raw Data'!$B$4:$B$185,0),MATCH('Data above threshold'!AL$4,'Raw Data'!$3:$3,0)-1),"NA"))</f>
        <v>1.76</v>
      </c>
      <c r="AK73" s="103" t="n">
        <f aca="true">IF(ISBLANK(OFFSET('Raw Data'!$A$3,MATCH('Data above threshold'!$A73,'Raw Data'!$B$4:$B$185,0),MATCH('Data above threshold'!AM$4,'Raw Data'!$3:$3,0)-1)),"", IFERROR($J73*OFFSET('Raw Data'!$A$3,MATCH('Data above threshold'!$A73,'Raw Data'!$B$4:$B$185,0),MATCH('Data above threshold'!AM$4,'Raw Data'!$3:$3,0)-1),"NA"))</f>
        <v>1.67</v>
      </c>
      <c r="AL73" s="103" t="n">
        <f aca="true">IF(ISBLANK(OFFSET('Raw Data'!$A$3,MATCH('Data above threshold'!$A73,'Raw Data'!$B$4:$B$185,0),MATCH('Data above threshold'!AN$4,'Raw Data'!$3:$3,0)-1)),"", IFERROR($J73*OFFSET('Raw Data'!$A$3,MATCH('Data above threshold'!$A73,'Raw Data'!$B$4:$B$185,0),MATCH('Data above threshold'!AN$4,'Raw Data'!$3:$3,0)-1),"NA"))</f>
        <v>1.43</v>
      </c>
      <c r="AM73" s="103" t="n">
        <f aca="true">IF(ISBLANK(OFFSET('Raw Data'!$A$3,MATCH('Data above threshold'!$A73,'Raw Data'!$B$4:$B$185,0),MATCH('Data above threshold'!AO$4,'Raw Data'!$3:$3,0)-1)),"", IFERROR($J73*OFFSET('Raw Data'!$A$3,MATCH('Data above threshold'!$A73,'Raw Data'!$B$4:$B$185,0),MATCH('Data above threshold'!AO$4,'Raw Data'!$3:$3,0)-1),"NA"))</f>
        <v>1.29</v>
      </c>
      <c r="AN73" s="103" t="n">
        <f aca="true">IF(ISBLANK(OFFSET('Raw Data'!$A$3,MATCH('Data above threshold'!$A73,'Raw Data'!$B$4:$B$185,0),MATCH('Data above threshold'!AP$4,'Raw Data'!$3:$3,0)-1)),"", IFERROR($J73*OFFSET('Raw Data'!$A$3,MATCH('Data above threshold'!$A73,'Raw Data'!$B$4:$B$185,0),MATCH('Data above threshold'!AP$4,'Raw Data'!$3:$3,0)-1),"NA"))</f>
        <v>2</v>
      </c>
      <c r="AO73" s="103" t="n">
        <f aca="true">IF(ISBLANK(OFFSET('Raw Data'!$A$3,MATCH('Data above threshold'!$A73,'Raw Data'!$B$4:$B$185,0),MATCH('Data above threshold'!AQ$4,'Raw Data'!$3:$3,0)-1)),"", IFERROR($J73*OFFSET('Raw Data'!$A$3,MATCH('Data above threshold'!$A73,'Raw Data'!$B$4:$B$185,0),MATCH('Data above threshold'!AQ$4,'Raw Data'!$3:$3,0)-1),"NA"))</f>
        <v>1.71</v>
      </c>
      <c r="AP73" s="103" t="n">
        <f aca="true">IF(ISBLANK(OFFSET('Raw Data'!$A$3,MATCH('Data above threshold'!$A73,'Raw Data'!$B$4:$B$185,0),MATCH('Data above threshold'!AR$4,'Raw Data'!$3:$3,0)-1)),"", IFERROR($J73*OFFSET('Raw Data'!$A$3,MATCH('Data above threshold'!$A73,'Raw Data'!$B$4:$B$185,0),MATCH('Data above threshold'!AR$4,'Raw Data'!$3:$3,0)-1),"NA"))</f>
        <v>1</v>
      </c>
      <c r="AQ73" s="103" t="n">
        <f aca="true">IF(ISBLANK(OFFSET('Raw Data'!$A$3,MATCH('Data above threshold'!$A73,'Raw Data'!$B$4:$B$185,0),MATCH('Data above threshold'!AS$4,'Raw Data'!$3:$3,0)-1)),"", IFERROR($J73*OFFSET('Raw Data'!$A$3,MATCH('Data above threshold'!$A73,'Raw Data'!$B$4:$B$185,0),MATCH('Data above threshold'!AS$4,'Raw Data'!$3:$3,0)-1),"NA"))</f>
        <v>1.71</v>
      </c>
      <c r="AR73" s="103" t="n">
        <f aca="true">IF(ISBLANK(OFFSET('Raw Data'!$A$3,MATCH('Data above threshold'!$A73,'Raw Data'!$B$4:$B$185,0),MATCH('Data above threshold'!AT$4,'Raw Data'!$3:$3,0)-1)),"", IFERROR($J73*OFFSET('Raw Data'!$A$3,MATCH('Data above threshold'!$A73,'Raw Data'!$B$4:$B$185,0),MATCH('Data above threshold'!AT$4,'Raw Data'!$3:$3,0)-1),"NA"))</f>
        <v>2</v>
      </c>
      <c r="AS73" s="103" t="n">
        <f aca="true">IF(ISBLANK(OFFSET('Raw Data'!$A$3,MATCH('Data above threshold'!$A73,'Raw Data'!$B$4:$B$185,0),MATCH('Data above threshold'!AU$4,'Raw Data'!$3:$3,0)-1)),"", IFERROR($J73*OFFSET('Raw Data'!$A$3,MATCH('Data above threshold'!$A73,'Raw Data'!$B$4:$B$185,0),MATCH('Data above threshold'!AU$4,'Raw Data'!$3:$3,0)-1),"NA"))</f>
        <v>1.71</v>
      </c>
      <c r="AT73" s="103" t="n">
        <f aca="true">IF(ISBLANK(OFFSET('Raw Data'!$A$3,MATCH('Data above threshold'!$A73,'Raw Data'!$B$4:$B$185,0),MATCH('Data above threshold'!AV$4,'Raw Data'!$3:$3,0)-1)),"", IFERROR($J73*OFFSET('Raw Data'!$A$3,MATCH('Data above threshold'!$A73,'Raw Data'!$B$4:$B$185,0),MATCH('Data above threshold'!AV$4,'Raw Data'!$3:$3,0)-1),"NA"))</f>
        <v>1.79</v>
      </c>
      <c r="AU73" s="103" t="n">
        <f aca="true">IF(ISBLANK(OFFSET('Raw Data'!$A$3,MATCH('Data above threshold'!$A73,'Raw Data'!$B$4:$B$185,0),MATCH('Data above threshold'!AW$4,'Raw Data'!$3:$3,0)-1)),"", IFERROR($J73*OFFSET('Raw Data'!$A$3,MATCH('Data above threshold'!$A73,'Raw Data'!$B$4:$B$185,0),MATCH('Data above threshold'!AW$4,'Raw Data'!$3:$3,0)-1),"NA"))</f>
        <v>1.87</v>
      </c>
      <c r="AV73" s="103" t="n">
        <f aca="true">IF(ISBLANK(OFFSET('Raw Data'!$A$3,MATCH('Data above threshold'!$A73,'Raw Data'!$B$4:$B$185,0),MATCH('Data above threshold'!AX$4,'Raw Data'!$3:$3,0)-1)),"", IFERROR($J73*OFFSET('Raw Data'!$A$3,MATCH('Data above threshold'!$A73,'Raw Data'!$B$4:$B$185,0),MATCH('Data above threshold'!AX$4,'Raw Data'!$3:$3,0)-1),"NA"))</f>
        <v>2</v>
      </c>
      <c r="AW73" s="103" t="n">
        <f aca="true">IF(ISBLANK(OFFSET('Raw Data'!$A$3,MATCH('Data above threshold'!$A73,'Raw Data'!$B$4:$B$185,0),MATCH('Data above threshold'!AY$4,'Raw Data'!$3:$3,0)-1)),"", IFERROR($J73*OFFSET('Raw Data'!$A$3,MATCH('Data above threshold'!$A73,'Raw Data'!$B$4:$B$185,0),MATCH('Data above threshold'!AY$4,'Raw Data'!$3:$3,0)-1),"NA"))</f>
        <v>1.86</v>
      </c>
      <c r="AX73" s="103" t="n">
        <f aca="true">IF(ISBLANK(OFFSET('Raw Data'!$A$3,MATCH('Data above threshold'!$A73,'Raw Data'!$B$4:$B$185,0),MATCH('Data above threshold'!AZ$4,'Raw Data'!$3:$3,0)-1)),"", IFERROR($J73*OFFSET('Raw Data'!$A$3,MATCH('Data above threshold'!$A73,'Raw Data'!$B$4:$B$185,0),MATCH('Data above threshold'!AZ$4,'Raw Data'!$3:$3,0)-1),"NA"))</f>
        <v>1.86</v>
      </c>
      <c r="AY73" s="103" t="n">
        <f aca="true">IF(ISBLANK(OFFSET('Raw Data'!$A$3,MATCH('Data above threshold'!$A73,'Raw Data'!$B$4:$B$185,0),MATCH('Data above threshold'!BA$4,'Raw Data'!$3:$3,0)-1)),"", IFERROR($J73*OFFSET('Raw Data'!$A$3,MATCH('Data above threshold'!$A73,'Raw Data'!$B$4:$B$185,0),MATCH('Data above threshold'!BA$4,'Raw Data'!$3:$3,0)-1),"NA"))</f>
        <v>1.81</v>
      </c>
      <c r="AZ73" s="103" t="n">
        <f aca="true">IF(ISBLANK(OFFSET('Raw Data'!$A$3,MATCH('Data above threshold'!$A73,'Raw Data'!$B$4:$B$185,0),MATCH('Data above threshold'!BB$4,'Raw Data'!$3:$3,0)-1)),"", IFERROR($J73*OFFSET('Raw Data'!$A$3,MATCH('Data above threshold'!$A73,'Raw Data'!$B$4:$B$185,0),MATCH('Data above threshold'!BB$4,'Raw Data'!$3:$3,0)-1),"NA"))</f>
        <v>1.93</v>
      </c>
      <c r="BA73" s="103" t="n">
        <f aca="true">IF(ISBLANK(OFFSET('Raw Data'!$A$3,MATCH('Data above threshold'!$A73,'Raw Data'!$B$4:$B$185,0),MATCH('Data above threshold'!BC$4,'Raw Data'!$3:$3,0)-1)),"", IFERROR($J73*OFFSET('Raw Data'!$A$3,MATCH('Data above threshold'!$A73,'Raw Data'!$B$4:$B$185,0),MATCH('Data above threshold'!BC$4,'Raw Data'!$3:$3,0)-1),"NA"))</f>
        <v>1.86</v>
      </c>
      <c r="BB73" s="103" t="n">
        <f aca="true">IF(ISBLANK(OFFSET('Raw Data'!$A$3,MATCH('Data above threshold'!$A73,'Raw Data'!$B$4:$B$185,0),MATCH('Data above threshold'!BD$4,'Raw Data'!$3:$3,0)-1)),"", IFERROR($J73*OFFSET('Raw Data'!$A$3,MATCH('Data above threshold'!$A73,'Raw Data'!$B$4:$B$185,0),MATCH('Data above threshold'!BD$4,'Raw Data'!$3:$3,0)-1),"NA"))</f>
        <v>1</v>
      </c>
      <c r="BC73" s="103" t="n">
        <f aca="true">IF(ISBLANK(OFFSET('Raw Data'!$A$3,MATCH('Data above threshold'!$A73,'Raw Data'!$B$4:$B$185,0),MATCH('Data above threshold'!BE$4,'Raw Data'!$3:$3,0)-1)),"", IFERROR($J73*OFFSET('Raw Data'!$A$3,MATCH('Data above threshold'!$A73,'Raw Data'!$B$4:$B$185,0),MATCH('Data above threshold'!BE$4,'Raw Data'!$3:$3,0)-1),"NA"))</f>
        <v>1.79</v>
      </c>
      <c r="BD73" s="103" t="n">
        <f aca="true">IF(ISBLANK(OFFSET('Raw Data'!$A$3,MATCH('Data above threshold'!$A73,'Raw Data'!$B$4:$B$185,0),MATCH('Data above threshold'!BF$4,'Raw Data'!$3:$3,0)-1)),"", IFERROR($J73*OFFSET('Raw Data'!$A$3,MATCH('Data above threshold'!$A73,'Raw Data'!$B$4:$B$185,0),MATCH('Data above threshold'!BF$4,'Raw Data'!$3:$3,0)-1),"NA"))</f>
        <v>1.36</v>
      </c>
      <c r="BE73" s="103" t="n">
        <f aca="true">IF(ISBLANK(OFFSET('Raw Data'!$A$3,MATCH('Data above threshold'!$A73,'Raw Data'!$B$4:$B$185,0),MATCH('Data above threshold'!BG$4,'Raw Data'!$3:$3,0)-1)),"", IFERROR($J73*OFFSET('Raw Data'!$A$3,MATCH('Data above threshold'!$A73,'Raw Data'!$B$4:$B$185,0),MATCH('Data above threshold'!BG$4,'Raw Data'!$3:$3,0)-1),"NA"))</f>
        <v>1.71</v>
      </c>
      <c r="BF73" s="103" t="n">
        <f aca="true">IF(ISBLANK(OFFSET('Raw Data'!$A$3,MATCH('Data above threshold'!$A73,'Raw Data'!$B$4:$B$185,0),MATCH('Data above threshold'!BH$4,'Raw Data'!$3:$3,0)-1)),"", IFERROR($J73*OFFSET('Raw Data'!$A$3,MATCH('Data above threshold'!$A73,'Raw Data'!$B$4:$B$185,0),MATCH('Data above threshold'!BH$4,'Raw Data'!$3:$3,0)-1),"NA"))</f>
        <v>1.43</v>
      </c>
      <c r="BG73" s="103" t="n">
        <f aca="true">IF(ISBLANK(OFFSET('Raw Data'!$A$3,MATCH('Data above threshold'!$A73,'Raw Data'!$B$4:$B$185,0),MATCH('Data above threshold'!BI$4,'Raw Data'!$3:$3,0)-1)),"", IFERROR($J73*OFFSET('Raw Data'!$A$3,MATCH('Data above threshold'!$A73,'Raw Data'!$B$4:$B$185,0),MATCH('Data above threshold'!BI$4,'Raw Data'!$3:$3,0)-1),"NA"))</f>
        <v>1.25</v>
      </c>
      <c r="BH73" s="103" t="n">
        <f aca="true">IF(ISBLANK(OFFSET('Raw Data'!$A$3,MATCH('Data above threshold'!$A73,'Raw Data'!$B$4:$B$185,0),MATCH('Data above threshold'!BJ$4,'Raw Data'!$3:$3,0)-1)),"", IFERROR($J73*OFFSET('Raw Data'!$A$3,MATCH('Data above threshold'!$A73,'Raw Data'!$B$4:$B$185,0),MATCH('Data above threshold'!BJ$4,'Raw Data'!$3:$3,0)-1),"NA"))</f>
        <v>1.29</v>
      </c>
      <c r="BI73" s="103" t="n">
        <f aca="true">IF(ISBLANK(OFFSET('Raw Data'!$A$3,MATCH('Data above threshold'!$A73,'Raw Data'!$B$4:$B$185,0),MATCH('Data above threshold'!BK$4,'Raw Data'!$3:$3,0)-1)),"", IFERROR($J73*OFFSET('Raw Data'!$A$3,MATCH('Data above threshold'!$A73,'Raw Data'!$B$4:$B$185,0),MATCH('Data above threshold'!BK$4,'Raw Data'!$3:$3,0)-1),"NA"))</f>
        <v>1.71</v>
      </c>
      <c r="BJ73" s="103" t="n">
        <f aca="true">IF(ISBLANK(OFFSET('Raw Data'!$A$3,MATCH('Data above threshold'!$A73,'Raw Data'!$B$4:$B$185,0),MATCH('Data above threshold'!BL$4,'Raw Data'!$3:$3,0)-1)),"", IFERROR($J73*OFFSET('Raw Data'!$A$3,MATCH('Data above threshold'!$A73,'Raw Data'!$B$4:$B$185,0),MATCH('Data above threshold'!BL$4,'Raw Data'!$3:$3,0)-1),"NA"))</f>
        <v>1</v>
      </c>
      <c r="BK73" s="103" t="n">
        <f aca="true">IF(ISBLANK(OFFSET('Raw Data'!$A$3,MATCH('Data above threshold'!$A73,'Raw Data'!$B$4:$B$185,0),MATCH('Data above threshold'!BM$4,'Raw Data'!$3:$3,0)-1)),"", IFERROR($J73*OFFSET('Raw Data'!$A$3,MATCH('Data above threshold'!$A73,'Raw Data'!$B$4:$B$185,0),MATCH('Data above threshold'!BM$4,'Raw Data'!$3:$3,0)-1),"NA"))</f>
        <v>1.43</v>
      </c>
      <c r="BL73" s="103" t="n">
        <f aca="true">IF(ISBLANK(OFFSET('Raw Data'!$A$3,MATCH('Data above threshold'!$A73,'Raw Data'!$B$4:$B$185,0),MATCH('Data above threshold'!BN$4,'Raw Data'!$3:$3,0)-1)),"", IFERROR($J73*OFFSET('Raw Data'!$A$3,MATCH('Data above threshold'!$A73,'Raw Data'!$B$4:$B$185,0),MATCH('Data above threshold'!BN$4,'Raw Data'!$3:$3,0)-1),"NA"))</f>
        <v>1.86</v>
      </c>
      <c r="BM73" s="103" t="n">
        <f aca="true">IF(ISBLANK(OFFSET('Raw Data'!$A$3,MATCH('Data above threshold'!$A73,'Raw Data'!$B$4:$B$185,0),MATCH('Data above threshold'!BO$4,'Raw Data'!$3:$3,0)-1)),"", IFERROR($J73*OFFSET('Raw Data'!$A$3,MATCH('Data above threshold'!$A73,'Raw Data'!$B$4:$B$185,0),MATCH('Data above threshold'!BO$4,'Raw Data'!$3:$3,0)-1),"NA"))</f>
        <v>2</v>
      </c>
      <c r="BN73" s="103" t="n">
        <f aca="true">IF(ISBLANK(OFFSET('Raw Data'!$A$3,MATCH('Data above threshold'!$A73,'Raw Data'!$B$4:$B$185,0),MATCH('Data above threshold'!BP$4,'Raw Data'!$3:$3,0)-1)),"", IFERROR($J73*OFFSET('Raw Data'!$A$3,MATCH('Data above threshold'!$A73,'Raw Data'!$B$4:$B$185,0),MATCH('Data above threshold'!BP$4,'Raw Data'!$3:$3,0)-1),"NA"))</f>
        <v>1.86</v>
      </c>
      <c r="BO73" s="103" t="n">
        <f aca="true">IF(ISBLANK(OFFSET('Raw Data'!$A$3,MATCH('Data above threshold'!$A73,'Raw Data'!$B$4:$B$185,0),MATCH('Data above threshold'!BQ$4,'Raw Data'!$3:$3,0)-1)),"", IFERROR($J73*OFFSET('Raw Data'!$A$3,MATCH('Data above threshold'!$A73,'Raw Data'!$B$4:$B$185,0),MATCH('Data above threshold'!BQ$4,'Raw Data'!$3:$3,0)-1),"NA"))</f>
        <v>1.67</v>
      </c>
      <c r="BP73" s="103" t="n">
        <f aca="true">IF(ISBLANK(OFFSET('Raw Data'!$A$3,MATCH('Data above threshold'!$A73,'Raw Data'!$B$4:$B$185,0),MATCH('Data above threshold'!BR$4,'Raw Data'!$3:$3,0)-1)),"", IFERROR($J73*OFFSET('Raw Data'!$A$3,MATCH('Data above threshold'!$A73,'Raw Data'!$B$4:$B$185,0),MATCH('Data above threshold'!BR$4,'Raw Data'!$3:$3,0)-1),"NA"))</f>
        <v>1.57</v>
      </c>
      <c r="BQ73" s="103" t="n">
        <f aca="true">IF(ISBLANK(OFFSET('Raw Data'!$A$3,MATCH('Data above threshold'!$A73,'Raw Data'!$B$4:$B$185,0),MATCH('Data above threshold'!BS$4,'Raw Data'!$3:$3,0)-1)),"", IFERROR($J73*OFFSET('Raw Data'!$A$3,MATCH('Data above threshold'!$A73,'Raw Data'!$B$4:$B$185,0),MATCH('Data above threshold'!BS$4,'Raw Data'!$3:$3,0)-1),"NA"))</f>
        <v>1.57</v>
      </c>
      <c r="BR73" s="103" t="n">
        <f aca="true">IF(ISBLANK(OFFSET('Raw Data'!$A$3,MATCH('Data above threshold'!$A73,'Raw Data'!$B$4:$B$185,0),MATCH('Data above threshold'!BT$4,'Raw Data'!$3:$3,0)-1)),"", IFERROR($J73*OFFSET('Raw Data'!$A$3,MATCH('Data above threshold'!$A73,'Raw Data'!$B$4:$B$185,0),MATCH('Data above threshold'!BT$4,'Raw Data'!$3:$3,0)-1),"NA"))</f>
        <v>2</v>
      </c>
      <c r="BS73" s="103" t="n">
        <f aca="true">IF(ISBLANK(OFFSET('Raw Data'!$A$3,MATCH('Data above threshold'!$A73,'Raw Data'!$B$4:$B$185,0),MATCH('Data above threshold'!BU$4,'Raw Data'!$3:$3,0)-1)),"", IFERROR($J73*OFFSET('Raw Data'!$A$3,MATCH('Data above threshold'!$A73,'Raw Data'!$B$4:$B$185,0),MATCH('Data above threshold'!BU$4,'Raw Data'!$3:$3,0)-1),"NA"))</f>
        <v>1.67</v>
      </c>
      <c r="BT73" s="103" t="n">
        <f aca="true">IF(ISBLANK(OFFSET('Raw Data'!$A$3,MATCH('Data above threshold'!$A73,'Raw Data'!$B$4:$B$185,0),MATCH('Data above threshold'!BV$4,'Raw Data'!$3:$3,0)-1)),"", IFERROR($J73*OFFSET('Raw Data'!$A$3,MATCH('Data above threshold'!$A73,'Raw Data'!$B$4:$B$185,0),MATCH('Data above threshold'!BV$4,'Raw Data'!$3:$3,0)-1),"NA"))</f>
        <v>1.14</v>
      </c>
      <c r="BU73" s="103" t="n">
        <f aca="true">IF(ISBLANK(OFFSET('Raw Data'!$A$3,MATCH('Data above threshold'!$A73,'Raw Data'!$B$4:$B$185,0),MATCH('Data above threshold'!BW$4,'Raw Data'!$3:$3,0)-1)),"", IFERROR($J73*OFFSET('Raw Data'!$A$3,MATCH('Data above threshold'!$A73,'Raw Data'!$B$4:$B$185,0),MATCH('Data above threshold'!BW$4,'Raw Data'!$3:$3,0)-1),"NA"))</f>
        <v>1.86</v>
      </c>
      <c r="BV73" s="103" t="n">
        <f aca="true">IF(ISBLANK(OFFSET('Raw Data'!$A$3,MATCH('Data above threshold'!$A73,'Raw Data'!$B$4:$B$185,0),MATCH('Data above threshold'!BX$4,'Raw Data'!$3:$3,0)-1)),"", IFERROR($J73*OFFSET('Raw Data'!$A$3,MATCH('Data above threshold'!$A73,'Raw Data'!$B$4:$B$185,0),MATCH('Data above threshold'!BX$4,'Raw Data'!$3:$3,0)-1),"NA"))</f>
        <v>1.86</v>
      </c>
      <c r="BW73" s="103" t="n">
        <f aca="true">IF(ISBLANK(OFFSET('Raw Data'!$A$3,MATCH('Data above threshold'!$A73,'Raw Data'!$B$4:$B$185,0),MATCH('Data above threshold'!BY$4,'Raw Data'!$3:$3,0)-1)),"", IFERROR($J73*OFFSET('Raw Data'!$A$3,MATCH('Data above threshold'!$A73,'Raw Data'!$B$4:$B$185,0),MATCH('Data above threshold'!BY$4,'Raw Data'!$3:$3,0)-1),"NA"))</f>
        <v>1.25</v>
      </c>
      <c r="BX73" s="103" t="n">
        <f aca="true">IF(ISBLANK(OFFSET('Raw Data'!$A$3,MATCH('Data above threshold'!$A73,'Raw Data'!$B$4:$B$185,0),MATCH('Data above threshold'!BZ$4,'Raw Data'!$3:$3,0)-1)),"", IFERROR($J73*OFFSET('Raw Data'!$A$3,MATCH('Data above threshold'!$A73,'Raw Data'!$B$4:$B$185,0),MATCH('Data above threshold'!BZ$4,'Raw Data'!$3:$3,0)-1),"NA"))</f>
        <v>1.57</v>
      </c>
      <c r="BY73" s="103" t="str">
        <f aca="true">IF(ISBLANK(OFFSET('Raw Data'!$A$3,MATCH('Data above threshold'!$A73,'Raw Data'!$B$4:$B$185,0),MATCH('Data above threshold'!CA$4,'Raw Data'!$3:$3,0)-1)),"", IFERROR($J73*OFFSET('Raw Data'!$A$3,MATCH('Data above threshold'!$A73,'Raw Data'!$B$4:$B$185,0),MATCH('Data above threshold'!CA$4,'Raw Data'!$3:$3,0)-1),"NA"))</f>
        <v/>
      </c>
      <c r="BZ73" s="103" t="n">
        <f aca="true">IF(ISBLANK(OFFSET('Raw Data'!$A$3,MATCH('Data above threshold'!$A73,'Raw Data'!$B$4:$B$185,0),MATCH('Data above threshold'!CB$4,'Raw Data'!$3:$3,0)-1)),"", IFERROR($J73*OFFSET('Raw Data'!$A$3,MATCH('Data above threshold'!$A73,'Raw Data'!$B$4:$B$185,0),MATCH('Data above threshold'!CB$4,'Raw Data'!$3:$3,0)-1),"NA"))</f>
        <v>1.14</v>
      </c>
      <c r="CA73" s="103" t="n">
        <f aca="true">IF(ISBLANK(OFFSET('Raw Data'!$A$3,MATCH('Data above threshold'!$A73,'Raw Data'!$B$4:$B$185,0),MATCH('Data above threshold'!CC$4,'Raw Data'!$3:$3,0)-1)),"", IFERROR($J73*OFFSET('Raw Data'!$A$3,MATCH('Data above threshold'!$A73,'Raw Data'!$B$4:$B$185,0),MATCH('Data above threshold'!CC$4,'Raw Data'!$3:$3,0)-1),"NA"))</f>
        <v>1.29</v>
      </c>
      <c r="CB73" s="103" t="n">
        <f aca="true">IF(ISBLANK(OFFSET('Raw Data'!$A$3,MATCH('Data above threshold'!$A73,'Raw Data'!$B$4:$B$185,0),MATCH('Data above threshold'!CD$4,'Raw Data'!$3:$3,0)-1)),"", IFERROR($J73*OFFSET('Raw Data'!$A$3,MATCH('Data above threshold'!$A73,'Raw Data'!$B$4:$B$185,0),MATCH('Data above threshold'!CD$4,'Raw Data'!$3:$3,0)-1),"NA"))</f>
        <v>1.86</v>
      </c>
      <c r="CC73" s="103" t="n">
        <f aca="true">IF(ISBLANK(OFFSET('Raw Data'!$A$3,MATCH('Data above threshold'!$A73,'Raw Data'!$B$4:$B$185,0),MATCH('Data above threshold'!CE$4,'Raw Data'!$3:$3,0)-1)),"", IFERROR($J73*OFFSET('Raw Data'!$A$3,MATCH('Data above threshold'!$A73,'Raw Data'!$B$4:$B$185,0),MATCH('Data above threshold'!CE$4,'Raw Data'!$3:$3,0)-1),"NA"))</f>
        <v>1.21</v>
      </c>
      <c r="CD73" s="103" t="n">
        <f aca="true">IF(ISBLANK(OFFSET('Raw Data'!$A$3,MATCH('Data above threshold'!$A73,'Raw Data'!$B$4:$B$185,0),MATCH('Data above threshold'!CF$4,'Raw Data'!$3:$3,0)-1)),"", IFERROR($J73*OFFSET('Raw Data'!$A$3,MATCH('Data above threshold'!$A73,'Raw Data'!$B$4:$B$185,0),MATCH('Data above threshold'!CF$4,'Raw Data'!$3:$3,0)-1),"NA"))</f>
        <v>1.29</v>
      </c>
      <c r="CE73" s="103" t="n">
        <f aca="true">IF(ISBLANK(OFFSET('Raw Data'!$A$3,MATCH('Data above threshold'!$A73,'Raw Data'!$B$4:$B$185,0),MATCH('Data above threshold'!CG$4,'Raw Data'!$3:$3,0)-1)),"", IFERROR($J73*OFFSET('Raw Data'!$A$3,MATCH('Data above threshold'!$A73,'Raw Data'!$B$4:$B$185,0),MATCH('Data above threshold'!CG$4,'Raw Data'!$3:$3,0)-1),"NA"))</f>
        <v>1.29</v>
      </c>
      <c r="CF73" s="103" t="n">
        <f aca="true">IF(ISBLANK(OFFSET('Raw Data'!$A$3,MATCH('Data above threshold'!$A73,'Raw Data'!$B$4:$B$185,0),MATCH('Data above threshold'!CH$4,'Raw Data'!$3:$3,0)-1)),"", IFERROR($J73*OFFSET('Raw Data'!$A$3,MATCH('Data above threshold'!$A73,'Raw Data'!$B$4:$B$185,0),MATCH('Data above threshold'!CH$4,'Raw Data'!$3:$3,0)-1),"NA"))</f>
        <v>1.86</v>
      </c>
      <c r="CG73" s="103" t="n">
        <f aca="true">IF(ISBLANK(OFFSET('Raw Data'!$A$3,MATCH('Data above threshold'!$A73,'Raw Data'!$B$4:$B$185,0),MATCH('Data above threshold'!CI$4,'Raw Data'!$3:$3,0)-1)),"", IFERROR($J73*OFFSET('Raw Data'!$A$3,MATCH('Data above threshold'!$A73,'Raw Data'!$B$4:$B$185,0),MATCH('Data above threshold'!CI$4,'Raw Data'!$3:$3,0)-1),"NA"))</f>
        <v>1.14</v>
      </c>
      <c r="CH73" s="103" t="n">
        <f aca="true">IF(ISBLANK(OFFSET('Raw Data'!$A$3,MATCH('Data above threshold'!$A73,'Raw Data'!$B$4:$B$185,0),MATCH('Data above threshold'!CJ$4,'Raw Data'!$3:$3,0)-1)),"", IFERROR($J73*OFFSET('Raw Data'!$A$3,MATCH('Data above threshold'!$A73,'Raw Data'!$B$4:$B$185,0),MATCH('Data above threshold'!CJ$4,'Raw Data'!$3:$3,0)-1),"NA"))</f>
        <v>1.71</v>
      </c>
      <c r="CI73" s="103" t="n">
        <f aca="true">IF(ISBLANK(OFFSET('Raw Data'!$A$3,MATCH('Data above threshold'!$A73,'Raw Data'!$B$4:$B$185,0),MATCH('Data above threshold'!CK$4,'Raw Data'!$3:$3,0)-1)),"", IFERROR($J73*OFFSET('Raw Data'!$A$3,MATCH('Data above threshold'!$A73,'Raw Data'!$B$4:$B$185,0),MATCH('Data above threshold'!CK$4,'Raw Data'!$3:$3,0)-1),"NA"))</f>
        <v>1.57</v>
      </c>
      <c r="CJ73" s="103" t="n">
        <f aca="true">IF(ISBLANK(OFFSET('Raw Data'!$A$3,MATCH('Data above threshold'!$A73,'Raw Data'!$B$4:$B$185,0),MATCH('Data above threshold'!CL$4,'Raw Data'!$3:$3,0)-1)),"", IFERROR($J73*OFFSET('Raw Data'!$A$3,MATCH('Data above threshold'!$A73,'Raw Data'!$B$4:$B$185,0),MATCH('Data above threshold'!CL$4,'Raw Data'!$3:$3,0)-1),"NA"))</f>
        <v>2</v>
      </c>
      <c r="CK73" s="103" t="n">
        <f aca="true">IF(ISBLANK(OFFSET('Raw Data'!$A$3,MATCH('Data above threshold'!$A73,'Raw Data'!$B$4:$B$185,0),MATCH('Data above threshold'!CM$4,'Raw Data'!$3:$3,0)-1)),"", IFERROR($J73*OFFSET('Raw Data'!$A$3,MATCH('Data above threshold'!$A73,'Raw Data'!$B$4:$B$185,0),MATCH('Data above threshold'!CM$4,'Raw Data'!$3:$3,0)-1),"NA"))</f>
        <v>2</v>
      </c>
      <c r="CL73" s="103" t="n">
        <f aca="true">IF(ISBLANK(OFFSET('Raw Data'!$A$3,MATCH('Data above threshold'!$A73,'Raw Data'!$B$4:$B$185,0),MATCH('Data above threshold'!CN$4,'Raw Data'!$3:$3,0)-1)),"", IFERROR($J73*OFFSET('Raw Data'!$A$3,MATCH('Data above threshold'!$A73,'Raw Data'!$B$4:$B$185,0),MATCH('Data above threshold'!CN$4,'Raw Data'!$3:$3,0)-1),"NA"))</f>
        <v>1.86</v>
      </c>
      <c r="CM73" s="103" t="n">
        <f aca="true">IF(ISBLANK(OFFSET('Raw Data'!$A$3,MATCH('Data above threshold'!$A73,'Raw Data'!$B$4:$B$185,0),MATCH('Data above threshold'!CO$4,'Raw Data'!$3:$3,0)-1)),"", IFERROR($J73*OFFSET('Raw Data'!$A$3,MATCH('Data above threshold'!$A73,'Raw Data'!$B$4:$B$185,0),MATCH('Data above threshold'!CO$4,'Raw Data'!$3:$3,0)-1),"NA"))</f>
        <v>2</v>
      </c>
      <c r="CN73" s="103" t="n">
        <f aca="true">IF(ISBLANK(OFFSET('Raw Data'!$A$3,MATCH('Data above threshold'!$A73,'Raw Data'!$B$4:$B$185,0),MATCH('Data above threshold'!CP$4,'Raw Data'!$3:$3,0)-1)),"", IFERROR($J73*OFFSET('Raw Data'!$A$3,MATCH('Data above threshold'!$A73,'Raw Data'!$B$4:$B$185,0),MATCH('Data above threshold'!CP$4,'Raw Data'!$3:$3,0)-1),"NA"))</f>
        <v>1.71</v>
      </c>
      <c r="CO73" s="103" t="n">
        <f aca="true">IF(ISBLANK(OFFSET('Raw Data'!$A$3,MATCH('Data above threshold'!$A73,'Raw Data'!$B$4:$B$185,0),MATCH('Data above threshold'!CQ$4,'Raw Data'!$3:$3,0)-1)),"", IFERROR($J73*OFFSET('Raw Data'!$A$3,MATCH('Data above threshold'!$A73,'Raw Data'!$B$4:$B$185,0),MATCH('Data above threshold'!CQ$4,'Raw Data'!$3:$3,0)-1),"NA"))</f>
        <v>1.57</v>
      </c>
      <c r="CP73" s="103" t="n">
        <f aca="true">IF(ISBLANK(OFFSET('Raw Data'!$A$3,MATCH('Data above threshold'!$A73,'Raw Data'!$B$4:$B$185,0),MATCH('Data above threshold'!CR$4,'Raw Data'!$3:$3,0)-1)),"", IFERROR($J73*OFFSET('Raw Data'!$A$3,MATCH('Data above threshold'!$A73,'Raw Data'!$B$4:$B$185,0),MATCH('Data above threshold'!CR$4,'Raw Data'!$3:$3,0)-1),"NA"))</f>
        <v>1.57</v>
      </c>
    </row>
    <row r="74" s="103" customFormat="true" ht="15.5" hidden="false" customHeight="false" outlineLevel="0" collapsed="false">
      <c r="A74" s="107" t="n">
        <v>3000</v>
      </c>
      <c r="B74" s="107" t="n">
        <v>1</v>
      </c>
      <c r="C74" s="103" t="str">
        <f aca="true">IF(ISBLANK(OFFSET('Raw Data'!$A$3,MATCH($A74,'Raw Data'!$B$4:$B$185,0),MATCH(C$4,'Raw Data'!$3:$3,0)-1)),"",OFFSET('Raw Data'!$A$3,MATCH($A74,'Raw Data'!$B$4:$B$185,0),MATCH(C$4,'Raw Data'!$3:$3,0)-1))</f>
        <v/>
      </c>
      <c r="D74" s="103" t="str">
        <f aca="true">IF(ISBLANK(OFFSET('Raw Data'!$A$3,MATCH($A74,'Raw Data'!$B$4:$B$185,0),MATCH(D$4,'Raw Data'!$3:$3,0)-1)),"",OFFSET('Raw Data'!$A$3,MATCH($A74,'Raw Data'!$B$4:$B$185,0),MATCH(D$4,'Raw Data'!$3:$3,0)-1))</f>
        <v>Consumer Knowledge and Information</v>
      </c>
      <c r="E74" s="103" t="str">
        <f aca="true">IF(ISBLANK(OFFSET('Raw Data'!$A$3,MATCH($A74,'Raw Data'!$B$4:$B$185,0),MATCH(E$4,'Raw Data'!$3:$3,0)-1)),"",OFFSET('Raw Data'!$A$3,MATCH($A74,'Raw Data'!$B$4:$B$185,0),MATCH(E$4,'Raw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03" t="str">
        <f aca="true">IF(ISBLANK(OFFSET('Raw Data'!$A$3,MATCH($A74,'Raw Data'!$B$4:$B$185,0),MATCH(F$4,'Raw Data'!$3:$3,0)-1)),"",OFFSET('Raw Data'!$A$3,MATCH($A74,'Raw Data'!$B$4:$B$185,0),MATCH(F$4,'Raw Data'!$3:$3,0)-1))</f>
        <v/>
      </c>
      <c r="G74" s="103" t="s">
        <v>217</v>
      </c>
      <c r="H74" s="103" t="str">
        <f aca="true">IF(ISBLANK(OFFSET('Raw Data'!$A$3,MATCH($A74,'Raw Data'!$B$4:$B$185,0),MATCH(H$4,'Raw Data'!$3:$3,0)-1)),"",OFFSET('Raw Data'!$A$3,MATCH($A74,'Raw Data'!$B$4:$B$185,0),MATCH(H$4,'Raw Data'!$3:$3,0)-1))</f>
        <v/>
      </c>
      <c r="I74" s="103" t="str">
        <f aca="true">IF(ISBLANK(OFFSET('Raw Data'!$A$3,MATCH($A74,'Raw Data'!$B$4:$B$185,0),MATCH(I$4,'Raw Data'!$3:$3,0)-1)),"",OFFSET('Raw Data'!$A$3,MATCH($A74,'Raw Data'!$B$4:$B$185,0),MATCH(I$4,'Raw Data'!$3:$3,0)-1))</f>
        <v/>
      </c>
      <c r="J74" s="103" t="str">
        <f aca="false">IF(I74="","",IF(I74="Minus",-1,1))</f>
        <v/>
      </c>
      <c r="K74" s="105" t="str">
        <f aca="false" t="array" ref="K74:K74">IFERROR(SKEW(IF(ISNUMBER(O74:CP74),O74:CP74,"")),"")</f>
        <v/>
      </c>
      <c r="L74" s="103" t="n">
        <f aca="true">IF(ISBLANK(OFFSET('Data above threshold'!$A$4,MATCH('Data above threshold'!$A74,'Data above threshold'!$A$5:$A$185,0),MATCH('Data above threshold'!N$4,'Data above threshold'!$4:$4,0)-1)),1,OFFSET('Data above threshold'!$A$4,MATCH('Data above threshold'!$A74,'Data above threshold'!$A$5:$A$185,0),MATCH('Data above threshold'!N$4,'Data above threshold'!$4:$4,0)-1))</f>
        <v>1</v>
      </c>
      <c r="M74" s="103" t="str">
        <f aca="true">IF(ISBLANK(OFFSET('Data above threshold'!$A$4,MATCH('Data above threshold'!$A74,'Data above threshold'!$A$5:$A$185,0),MATCH('Data above threshold'!O$4,'Data above threshold'!$4:$4,0)-1)),"",OFFSET('Data above threshold'!$A$4,MATCH('Data above threshold'!$A74,'Data above threshold'!$A$5:$A$185,0),MATCH('Data above threshold'!O$4,'Data above threshold'!$4:$4,0)-1))</f>
        <v/>
      </c>
      <c r="N74" s="106" t="str">
        <f aca="false" t="array" ref="N74:N74">IF(B74&lt;4,"",1-IFERROR(SUM(ISNUMBER(O74:CP74)*(1-$O$3:$CP$3))/COUNTIF($O$3:$CP$3,0),0))</f>
        <v/>
      </c>
      <c r="O74" s="103" t="str">
        <f aca="true">IF(ISBLANK(OFFSET('Raw Data'!$A$3,MATCH('Data above threshold'!$A74,'Raw Data'!$B$4:$B$185,0),MATCH('Data above threshold'!Q$4,'Raw Data'!$3:$3,0)-1)),"", IFERROR($J74*OFFSET('Raw Data'!$A$3,MATCH('Data above threshold'!$A74,'Raw Data'!$B$4:$B$185,0),MATCH('Data above threshold'!Q$4,'Raw Data'!$3:$3,0)-1),"NA"))</f>
        <v/>
      </c>
      <c r="P74" s="103" t="str">
        <f aca="true">IF(ISBLANK(OFFSET('Raw Data'!$A$3,MATCH('Data above threshold'!$A74,'Raw Data'!$B$4:$B$185,0),MATCH('Data above threshold'!R$4,'Raw Data'!$3:$3,0)-1)),"", IFERROR($J74*OFFSET('Raw Data'!$A$3,MATCH('Data above threshold'!$A74,'Raw Data'!$B$4:$B$185,0),MATCH('Data above threshold'!R$4,'Raw Data'!$3:$3,0)-1),"NA"))</f>
        <v/>
      </c>
      <c r="Q74" s="103" t="str">
        <f aca="true">IF(ISBLANK(OFFSET('Raw Data'!$A$3,MATCH('Data above threshold'!$A74,'Raw Data'!$B$4:$B$185,0),MATCH('Data above threshold'!S$4,'Raw Data'!$3:$3,0)-1)),"", IFERROR($J74*OFFSET('Raw Data'!$A$3,MATCH('Data above threshold'!$A74,'Raw Data'!$B$4:$B$185,0),MATCH('Data above threshold'!S$4,'Raw Data'!$3:$3,0)-1),"NA"))</f>
        <v/>
      </c>
      <c r="R74" s="103" t="str">
        <f aca="true">IF(ISBLANK(OFFSET('Raw Data'!$A$3,MATCH('Data above threshold'!$A74,'Raw Data'!$B$4:$B$185,0),MATCH('Data above threshold'!T$4,'Raw Data'!$3:$3,0)-1)),"", IFERROR($J74*OFFSET('Raw Data'!$A$3,MATCH('Data above threshold'!$A74,'Raw Data'!$B$4:$B$185,0),MATCH('Data above threshold'!T$4,'Raw Data'!$3:$3,0)-1),"NA"))</f>
        <v/>
      </c>
      <c r="S74" s="103" t="str">
        <f aca="true">IF(ISBLANK(OFFSET('Raw Data'!$A$3,MATCH('Data above threshold'!$A74,'Raw Data'!$B$4:$B$185,0),MATCH('Data above threshold'!U$4,'Raw Data'!$3:$3,0)-1)),"", IFERROR($J74*OFFSET('Raw Data'!$A$3,MATCH('Data above threshold'!$A74,'Raw Data'!$B$4:$B$185,0),MATCH('Data above threshold'!U$4,'Raw Data'!$3:$3,0)-1),"NA"))</f>
        <v/>
      </c>
      <c r="T74" s="103" t="str">
        <f aca="true">IF(ISBLANK(OFFSET('Raw Data'!$A$3,MATCH('Data above threshold'!$A74,'Raw Data'!$B$4:$B$185,0),MATCH('Data above threshold'!V$4,'Raw Data'!$3:$3,0)-1)),"", IFERROR($J74*OFFSET('Raw Data'!$A$3,MATCH('Data above threshold'!$A74,'Raw Data'!$B$4:$B$185,0),MATCH('Data above threshold'!V$4,'Raw Data'!$3:$3,0)-1),"NA"))</f>
        <v/>
      </c>
      <c r="U74" s="103" t="str">
        <f aca="true">IF(ISBLANK(OFFSET('Raw Data'!$A$3,MATCH('Data above threshold'!$A74,'Raw Data'!$B$4:$B$185,0),MATCH('Data above threshold'!W$4,'Raw Data'!$3:$3,0)-1)),"", IFERROR($J74*OFFSET('Raw Data'!$A$3,MATCH('Data above threshold'!$A74,'Raw Data'!$B$4:$B$185,0),MATCH('Data above threshold'!W$4,'Raw Data'!$3:$3,0)-1),"NA"))</f>
        <v/>
      </c>
      <c r="V74" s="103" t="str">
        <f aca="true">IF(ISBLANK(OFFSET('Raw Data'!$A$3,MATCH('Data above threshold'!$A74,'Raw Data'!$B$4:$B$185,0),MATCH('Data above threshold'!X$4,'Raw Data'!$3:$3,0)-1)),"", IFERROR($J74*OFFSET('Raw Data'!$A$3,MATCH('Data above threshold'!$A74,'Raw Data'!$B$4:$B$185,0),MATCH('Data above threshold'!X$4,'Raw Data'!$3:$3,0)-1),"NA"))</f>
        <v/>
      </c>
      <c r="W74" s="103" t="str">
        <f aca="true">IF(ISBLANK(OFFSET('Raw Data'!$A$3,MATCH('Data above threshold'!$A74,'Raw Data'!$B$4:$B$185,0),MATCH('Data above threshold'!Y$4,'Raw Data'!$3:$3,0)-1)),"", IFERROR($J74*OFFSET('Raw Data'!$A$3,MATCH('Data above threshold'!$A74,'Raw Data'!$B$4:$B$185,0),MATCH('Data above threshold'!Y$4,'Raw Data'!$3:$3,0)-1),"NA"))</f>
        <v/>
      </c>
      <c r="X74" s="103" t="str">
        <f aca="true">IF(ISBLANK(OFFSET('Raw Data'!$A$3,MATCH('Data above threshold'!$A74,'Raw Data'!$B$4:$B$185,0),MATCH('Data above threshold'!Z$4,'Raw Data'!$3:$3,0)-1)),"", IFERROR($J74*OFFSET('Raw Data'!$A$3,MATCH('Data above threshold'!$A74,'Raw Data'!$B$4:$B$185,0),MATCH('Data above threshold'!Z$4,'Raw Data'!$3:$3,0)-1),"NA"))</f>
        <v/>
      </c>
      <c r="Y74" s="103" t="str">
        <f aca="true">IF(ISBLANK(OFFSET('Raw Data'!$A$3,MATCH('Data above threshold'!$A74,'Raw Data'!$B$4:$B$185,0),MATCH('Data above threshold'!AA$4,'Raw Data'!$3:$3,0)-1)),"", IFERROR($J74*OFFSET('Raw Data'!$A$3,MATCH('Data above threshold'!$A74,'Raw Data'!$B$4:$B$185,0),MATCH('Data above threshold'!AA$4,'Raw Data'!$3:$3,0)-1),"NA"))</f>
        <v/>
      </c>
      <c r="Z74" s="103" t="str">
        <f aca="true">IF(ISBLANK(OFFSET('Raw Data'!$A$3,MATCH('Data above threshold'!$A74,'Raw Data'!$B$4:$B$185,0),MATCH('Data above threshold'!AB$4,'Raw Data'!$3:$3,0)-1)),"", IFERROR($J74*OFFSET('Raw Data'!$A$3,MATCH('Data above threshold'!$A74,'Raw Data'!$B$4:$B$185,0),MATCH('Data above threshold'!AB$4,'Raw Data'!$3:$3,0)-1),"NA"))</f>
        <v/>
      </c>
      <c r="AA74" s="103" t="str">
        <f aca="true">IF(ISBLANK(OFFSET('Raw Data'!$A$3,MATCH('Data above threshold'!$A74,'Raw Data'!$B$4:$B$185,0),MATCH('Data above threshold'!AC$4,'Raw Data'!$3:$3,0)-1)),"", IFERROR($J74*OFFSET('Raw Data'!$A$3,MATCH('Data above threshold'!$A74,'Raw Data'!$B$4:$B$185,0),MATCH('Data above threshold'!AC$4,'Raw Data'!$3:$3,0)-1),"NA"))</f>
        <v/>
      </c>
      <c r="AB74" s="103" t="str">
        <f aca="true">IF(ISBLANK(OFFSET('Raw Data'!$A$3,MATCH('Data above threshold'!$A74,'Raw Data'!$B$4:$B$185,0),MATCH('Data above threshold'!AD$4,'Raw Data'!$3:$3,0)-1)),"", IFERROR($J74*OFFSET('Raw Data'!$A$3,MATCH('Data above threshold'!$A74,'Raw Data'!$B$4:$B$185,0),MATCH('Data above threshold'!AD$4,'Raw Data'!$3:$3,0)-1),"NA"))</f>
        <v/>
      </c>
      <c r="AC74" s="103" t="str">
        <f aca="true">IF(ISBLANK(OFFSET('Raw Data'!$A$3,MATCH('Data above threshold'!$A74,'Raw Data'!$B$4:$B$185,0),MATCH('Data above threshold'!AE$4,'Raw Data'!$3:$3,0)-1)),"", IFERROR($J74*OFFSET('Raw Data'!$A$3,MATCH('Data above threshold'!$A74,'Raw Data'!$B$4:$B$185,0),MATCH('Data above threshold'!AE$4,'Raw Data'!$3:$3,0)-1),"NA"))</f>
        <v/>
      </c>
      <c r="AD74" s="103" t="str">
        <f aca="true">IF(ISBLANK(OFFSET('Raw Data'!$A$3,MATCH('Data above threshold'!$A74,'Raw Data'!$B$4:$B$185,0),MATCH('Data above threshold'!AF$4,'Raw Data'!$3:$3,0)-1)),"", IFERROR($J74*OFFSET('Raw Data'!$A$3,MATCH('Data above threshold'!$A74,'Raw Data'!$B$4:$B$185,0),MATCH('Data above threshold'!AF$4,'Raw Data'!$3:$3,0)-1),"NA"))</f>
        <v/>
      </c>
      <c r="AE74" s="103" t="str">
        <f aca="true">IF(ISBLANK(OFFSET('Raw Data'!$A$3,MATCH('Data above threshold'!$A74,'Raw Data'!$B$4:$B$185,0),MATCH('Data above threshold'!AG$4,'Raw Data'!$3:$3,0)-1)),"", IFERROR($J74*OFFSET('Raw Data'!$A$3,MATCH('Data above threshold'!$A74,'Raw Data'!$B$4:$B$185,0),MATCH('Data above threshold'!AG$4,'Raw Data'!$3:$3,0)-1),"NA"))</f>
        <v/>
      </c>
      <c r="AF74" s="103" t="str">
        <f aca="true">IF(ISBLANK(OFFSET('Raw Data'!$A$3,MATCH('Data above threshold'!$A74,'Raw Data'!$B$4:$B$185,0),MATCH('Data above threshold'!AH$4,'Raw Data'!$3:$3,0)-1)),"", IFERROR($J74*OFFSET('Raw Data'!$A$3,MATCH('Data above threshold'!$A74,'Raw Data'!$B$4:$B$185,0),MATCH('Data above threshold'!AH$4,'Raw Data'!$3:$3,0)-1),"NA"))</f>
        <v/>
      </c>
      <c r="AG74" s="103" t="str">
        <f aca="true">IF(ISBLANK(OFFSET('Raw Data'!$A$3,MATCH('Data above threshold'!$A74,'Raw Data'!$B$4:$B$185,0),MATCH('Data above threshold'!AI$4,'Raw Data'!$3:$3,0)-1)),"", IFERROR($J74*OFFSET('Raw Data'!$A$3,MATCH('Data above threshold'!$A74,'Raw Data'!$B$4:$B$185,0),MATCH('Data above threshold'!AI$4,'Raw Data'!$3:$3,0)-1),"NA"))</f>
        <v/>
      </c>
      <c r="AH74" s="103" t="str">
        <f aca="true">IF(ISBLANK(OFFSET('Raw Data'!$A$3,MATCH('Data above threshold'!$A74,'Raw Data'!$B$4:$B$185,0),MATCH('Data above threshold'!AJ$4,'Raw Data'!$3:$3,0)-1)),"", IFERROR($J74*OFFSET('Raw Data'!$A$3,MATCH('Data above threshold'!$A74,'Raw Data'!$B$4:$B$185,0),MATCH('Data above threshold'!AJ$4,'Raw Data'!$3:$3,0)-1),"NA"))</f>
        <v/>
      </c>
      <c r="AI74" s="103" t="str">
        <f aca="true">IF(ISBLANK(OFFSET('Raw Data'!$A$3,MATCH('Data above threshold'!$A74,'Raw Data'!$B$4:$B$185,0),MATCH('Data above threshold'!AK$4,'Raw Data'!$3:$3,0)-1)),"", IFERROR($J74*OFFSET('Raw Data'!$A$3,MATCH('Data above threshold'!$A74,'Raw Data'!$B$4:$B$185,0),MATCH('Data above threshold'!AK$4,'Raw Data'!$3:$3,0)-1),"NA"))</f>
        <v/>
      </c>
      <c r="AJ74" s="103" t="str">
        <f aca="true">IF(ISBLANK(OFFSET('Raw Data'!$A$3,MATCH('Data above threshold'!$A74,'Raw Data'!$B$4:$B$185,0),MATCH('Data above threshold'!AL$4,'Raw Data'!$3:$3,0)-1)),"", IFERROR($J74*OFFSET('Raw Data'!$A$3,MATCH('Data above threshold'!$A74,'Raw Data'!$B$4:$B$185,0),MATCH('Data above threshold'!AL$4,'Raw Data'!$3:$3,0)-1),"NA"))</f>
        <v/>
      </c>
      <c r="AK74" s="103" t="str">
        <f aca="true">IF(ISBLANK(OFFSET('Raw Data'!$A$3,MATCH('Data above threshold'!$A74,'Raw Data'!$B$4:$B$185,0),MATCH('Data above threshold'!AM$4,'Raw Data'!$3:$3,0)-1)),"", IFERROR($J74*OFFSET('Raw Data'!$A$3,MATCH('Data above threshold'!$A74,'Raw Data'!$B$4:$B$185,0),MATCH('Data above threshold'!AM$4,'Raw Data'!$3:$3,0)-1),"NA"))</f>
        <v/>
      </c>
      <c r="AL74" s="103" t="str">
        <f aca="true">IF(ISBLANK(OFFSET('Raw Data'!$A$3,MATCH('Data above threshold'!$A74,'Raw Data'!$B$4:$B$185,0),MATCH('Data above threshold'!AN$4,'Raw Data'!$3:$3,0)-1)),"", IFERROR($J74*OFFSET('Raw Data'!$A$3,MATCH('Data above threshold'!$A74,'Raw Data'!$B$4:$B$185,0),MATCH('Data above threshold'!AN$4,'Raw Data'!$3:$3,0)-1),"NA"))</f>
        <v/>
      </c>
      <c r="AM74" s="103" t="str">
        <f aca="true">IF(ISBLANK(OFFSET('Raw Data'!$A$3,MATCH('Data above threshold'!$A74,'Raw Data'!$B$4:$B$185,0),MATCH('Data above threshold'!AO$4,'Raw Data'!$3:$3,0)-1)),"", IFERROR($J74*OFFSET('Raw Data'!$A$3,MATCH('Data above threshold'!$A74,'Raw Data'!$B$4:$B$185,0),MATCH('Data above threshold'!AO$4,'Raw Data'!$3:$3,0)-1),"NA"))</f>
        <v/>
      </c>
      <c r="AN74" s="103" t="str">
        <f aca="true">IF(ISBLANK(OFFSET('Raw Data'!$A$3,MATCH('Data above threshold'!$A74,'Raw Data'!$B$4:$B$185,0),MATCH('Data above threshold'!AP$4,'Raw Data'!$3:$3,0)-1)),"", IFERROR($J74*OFFSET('Raw Data'!$A$3,MATCH('Data above threshold'!$A74,'Raw Data'!$B$4:$B$185,0),MATCH('Data above threshold'!AP$4,'Raw Data'!$3:$3,0)-1),"NA"))</f>
        <v/>
      </c>
      <c r="AO74" s="103" t="str">
        <f aca="true">IF(ISBLANK(OFFSET('Raw Data'!$A$3,MATCH('Data above threshold'!$A74,'Raw Data'!$B$4:$B$185,0),MATCH('Data above threshold'!AQ$4,'Raw Data'!$3:$3,0)-1)),"", IFERROR($J74*OFFSET('Raw Data'!$A$3,MATCH('Data above threshold'!$A74,'Raw Data'!$B$4:$B$185,0),MATCH('Data above threshold'!AQ$4,'Raw Data'!$3:$3,0)-1),"NA"))</f>
        <v/>
      </c>
      <c r="AP74" s="103" t="str">
        <f aca="true">IF(ISBLANK(OFFSET('Raw Data'!$A$3,MATCH('Data above threshold'!$A74,'Raw Data'!$B$4:$B$185,0),MATCH('Data above threshold'!AR$4,'Raw Data'!$3:$3,0)-1)),"", IFERROR($J74*OFFSET('Raw Data'!$A$3,MATCH('Data above threshold'!$A74,'Raw Data'!$B$4:$B$185,0),MATCH('Data above threshold'!AR$4,'Raw Data'!$3:$3,0)-1),"NA"))</f>
        <v/>
      </c>
      <c r="AQ74" s="103" t="str">
        <f aca="true">IF(ISBLANK(OFFSET('Raw Data'!$A$3,MATCH('Data above threshold'!$A74,'Raw Data'!$B$4:$B$185,0),MATCH('Data above threshold'!AS$4,'Raw Data'!$3:$3,0)-1)),"", IFERROR($J74*OFFSET('Raw Data'!$A$3,MATCH('Data above threshold'!$A74,'Raw Data'!$B$4:$B$185,0),MATCH('Data above threshold'!AS$4,'Raw Data'!$3:$3,0)-1),"NA"))</f>
        <v/>
      </c>
      <c r="AR74" s="103" t="str">
        <f aca="true">IF(ISBLANK(OFFSET('Raw Data'!$A$3,MATCH('Data above threshold'!$A74,'Raw Data'!$B$4:$B$185,0),MATCH('Data above threshold'!AT$4,'Raw Data'!$3:$3,0)-1)),"", IFERROR($J74*OFFSET('Raw Data'!$A$3,MATCH('Data above threshold'!$A74,'Raw Data'!$B$4:$B$185,0),MATCH('Data above threshold'!AT$4,'Raw Data'!$3:$3,0)-1),"NA"))</f>
        <v/>
      </c>
      <c r="AS74" s="103" t="str">
        <f aca="true">IF(ISBLANK(OFFSET('Raw Data'!$A$3,MATCH('Data above threshold'!$A74,'Raw Data'!$B$4:$B$185,0),MATCH('Data above threshold'!AU$4,'Raw Data'!$3:$3,0)-1)),"", IFERROR($J74*OFFSET('Raw Data'!$A$3,MATCH('Data above threshold'!$A74,'Raw Data'!$B$4:$B$185,0),MATCH('Data above threshold'!AU$4,'Raw Data'!$3:$3,0)-1),"NA"))</f>
        <v/>
      </c>
      <c r="AT74" s="103" t="str">
        <f aca="true">IF(ISBLANK(OFFSET('Raw Data'!$A$3,MATCH('Data above threshold'!$A74,'Raw Data'!$B$4:$B$185,0),MATCH('Data above threshold'!AV$4,'Raw Data'!$3:$3,0)-1)),"", IFERROR($J74*OFFSET('Raw Data'!$A$3,MATCH('Data above threshold'!$A74,'Raw Data'!$B$4:$B$185,0),MATCH('Data above threshold'!AV$4,'Raw Data'!$3:$3,0)-1),"NA"))</f>
        <v/>
      </c>
      <c r="AU74" s="103" t="str">
        <f aca="true">IF(ISBLANK(OFFSET('Raw Data'!$A$3,MATCH('Data above threshold'!$A74,'Raw Data'!$B$4:$B$185,0),MATCH('Data above threshold'!AW$4,'Raw Data'!$3:$3,0)-1)),"", IFERROR($J74*OFFSET('Raw Data'!$A$3,MATCH('Data above threshold'!$A74,'Raw Data'!$B$4:$B$185,0),MATCH('Data above threshold'!AW$4,'Raw Data'!$3:$3,0)-1),"NA"))</f>
        <v/>
      </c>
      <c r="AV74" s="103" t="str">
        <f aca="true">IF(ISBLANK(OFFSET('Raw Data'!$A$3,MATCH('Data above threshold'!$A74,'Raw Data'!$B$4:$B$185,0),MATCH('Data above threshold'!AX$4,'Raw Data'!$3:$3,0)-1)),"", IFERROR($J74*OFFSET('Raw Data'!$A$3,MATCH('Data above threshold'!$A74,'Raw Data'!$B$4:$B$185,0),MATCH('Data above threshold'!AX$4,'Raw Data'!$3:$3,0)-1),"NA"))</f>
        <v/>
      </c>
      <c r="AW74" s="103" t="str">
        <f aca="true">IF(ISBLANK(OFFSET('Raw Data'!$A$3,MATCH('Data above threshold'!$A74,'Raw Data'!$B$4:$B$185,0),MATCH('Data above threshold'!AY$4,'Raw Data'!$3:$3,0)-1)),"", IFERROR($J74*OFFSET('Raw Data'!$A$3,MATCH('Data above threshold'!$A74,'Raw Data'!$B$4:$B$185,0),MATCH('Data above threshold'!AY$4,'Raw Data'!$3:$3,0)-1),"NA"))</f>
        <v/>
      </c>
      <c r="AX74" s="103" t="str">
        <f aca="true">IF(ISBLANK(OFFSET('Raw Data'!$A$3,MATCH('Data above threshold'!$A74,'Raw Data'!$B$4:$B$185,0),MATCH('Data above threshold'!AZ$4,'Raw Data'!$3:$3,0)-1)),"", IFERROR($J74*OFFSET('Raw Data'!$A$3,MATCH('Data above threshold'!$A74,'Raw Data'!$B$4:$B$185,0),MATCH('Data above threshold'!AZ$4,'Raw Data'!$3:$3,0)-1),"NA"))</f>
        <v/>
      </c>
      <c r="AY74" s="103" t="str">
        <f aca="true">IF(ISBLANK(OFFSET('Raw Data'!$A$3,MATCH('Data above threshold'!$A74,'Raw Data'!$B$4:$B$185,0),MATCH('Data above threshold'!BA$4,'Raw Data'!$3:$3,0)-1)),"", IFERROR($J74*OFFSET('Raw Data'!$A$3,MATCH('Data above threshold'!$A74,'Raw Data'!$B$4:$B$185,0),MATCH('Data above threshold'!BA$4,'Raw Data'!$3:$3,0)-1),"NA"))</f>
        <v/>
      </c>
      <c r="AZ74" s="103" t="str">
        <f aca="true">IF(ISBLANK(OFFSET('Raw Data'!$A$3,MATCH('Data above threshold'!$A74,'Raw Data'!$B$4:$B$185,0),MATCH('Data above threshold'!BB$4,'Raw Data'!$3:$3,0)-1)),"", IFERROR($J74*OFFSET('Raw Data'!$A$3,MATCH('Data above threshold'!$A74,'Raw Data'!$B$4:$B$185,0),MATCH('Data above threshold'!BB$4,'Raw Data'!$3:$3,0)-1),"NA"))</f>
        <v/>
      </c>
      <c r="BA74" s="103" t="str">
        <f aca="true">IF(ISBLANK(OFFSET('Raw Data'!$A$3,MATCH('Data above threshold'!$A74,'Raw Data'!$B$4:$B$185,0),MATCH('Data above threshold'!BC$4,'Raw Data'!$3:$3,0)-1)),"", IFERROR($J74*OFFSET('Raw Data'!$A$3,MATCH('Data above threshold'!$A74,'Raw Data'!$B$4:$B$185,0),MATCH('Data above threshold'!BC$4,'Raw Data'!$3:$3,0)-1),"NA"))</f>
        <v/>
      </c>
      <c r="BB74" s="103" t="str">
        <f aca="true">IF(ISBLANK(OFFSET('Raw Data'!$A$3,MATCH('Data above threshold'!$A74,'Raw Data'!$B$4:$B$185,0),MATCH('Data above threshold'!BD$4,'Raw Data'!$3:$3,0)-1)),"", IFERROR($J74*OFFSET('Raw Data'!$A$3,MATCH('Data above threshold'!$A74,'Raw Data'!$B$4:$B$185,0),MATCH('Data above threshold'!BD$4,'Raw Data'!$3:$3,0)-1),"NA"))</f>
        <v/>
      </c>
      <c r="BC74" s="103" t="str">
        <f aca="true">IF(ISBLANK(OFFSET('Raw Data'!$A$3,MATCH('Data above threshold'!$A74,'Raw Data'!$B$4:$B$185,0),MATCH('Data above threshold'!BE$4,'Raw Data'!$3:$3,0)-1)),"", IFERROR($J74*OFFSET('Raw Data'!$A$3,MATCH('Data above threshold'!$A74,'Raw Data'!$B$4:$B$185,0),MATCH('Data above threshold'!BE$4,'Raw Data'!$3:$3,0)-1),"NA"))</f>
        <v/>
      </c>
      <c r="BD74" s="103" t="str">
        <f aca="true">IF(ISBLANK(OFFSET('Raw Data'!$A$3,MATCH('Data above threshold'!$A74,'Raw Data'!$B$4:$B$185,0),MATCH('Data above threshold'!BF$4,'Raw Data'!$3:$3,0)-1)),"", IFERROR($J74*OFFSET('Raw Data'!$A$3,MATCH('Data above threshold'!$A74,'Raw Data'!$B$4:$B$185,0),MATCH('Data above threshold'!BF$4,'Raw Data'!$3:$3,0)-1),"NA"))</f>
        <v/>
      </c>
      <c r="BE74" s="103" t="str">
        <f aca="true">IF(ISBLANK(OFFSET('Raw Data'!$A$3,MATCH('Data above threshold'!$A74,'Raw Data'!$B$4:$B$185,0),MATCH('Data above threshold'!BG$4,'Raw Data'!$3:$3,0)-1)),"", IFERROR($J74*OFFSET('Raw Data'!$A$3,MATCH('Data above threshold'!$A74,'Raw Data'!$B$4:$B$185,0),MATCH('Data above threshold'!BG$4,'Raw Data'!$3:$3,0)-1),"NA"))</f>
        <v/>
      </c>
      <c r="BF74" s="103" t="str">
        <f aca="true">IF(ISBLANK(OFFSET('Raw Data'!$A$3,MATCH('Data above threshold'!$A74,'Raw Data'!$B$4:$B$185,0),MATCH('Data above threshold'!BH$4,'Raw Data'!$3:$3,0)-1)),"", IFERROR($J74*OFFSET('Raw Data'!$A$3,MATCH('Data above threshold'!$A74,'Raw Data'!$B$4:$B$185,0),MATCH('Data above threshold'!BH$4,'Raw Data'!$3:$3,0)-1),"NA"))</f>
        <v/>
      </c>
      <c r="BG74" s="103" t="str">
        <f aca="true">IF(ISBLANK(OFFSET('Raw Data'!$A$3,MATCH('Data above threshold'!$A74,'Raw Data'!$B$4:$B$185,0),MATCH('Data above threshold'!BI$4,'Raw Data'!$3:$3,0)-1)),"", IFERROR($J74*OFFSET('Raw Data'!$A$3,MATCH('Data above threshold'!$A74,'Raw Data'!$B$4:$B$185,0),MATCH('Data above threshold'!BI$4,'Raw Data'!$3:$3,0)-1),"NA"))</f>
        <v/>
      </c>
      <c r="BH74" s="103" t="str">
        <f aca="true">IF(ISBLANK(OFFSET('Raw Data'!$A$3,MATCH('Data above threshold'!$A74,'Raw Data'!$B$4:$B$185,0),MATCH('Data above threshold'!BJ$4,'Raw Data'!$3:$3,0)-1)),"", IFERROR($J74*OFFSET('Raw Data'!$A$3,MATCH('Data above threshold'!$A74,'Raw Data'!$B$4:$B$185,0),MATCH('Data above threshold'!BJ$4,'Raw Data'!$3:$3,0)-1),"NA"))</f>
        <v/>
      </c>
      <c r="BI74" s="103" t="str">
        <f aca="true">IF(ISBLANK(OFFSET('Raw Data'!$A$3,MATCH('Data above threshold'!$A74,'Raw Data'!$B$4:$B$185,0),MATCH('Data above threshold'!BK$4,'Raw Data'!$3:$3,0)-1)),"", IFERROR($J74*OFFSET('Raw Data'!$A$3,MATCH('Data above threshold'!$A74,'Raw Data'!$B$4:$B$185,0),MATCH('Data above threshold'!BK$4,'Raw Data'!$3:$3,0)-1),"NA"))</f>
        <v/>
      </c>
      <c r="BJ74" s="103" t="str">
        <f aca="true">IF(ISBLANK(OFFSET('Raw Data'!$A$3,MATCH('Data above threshold'!$A74,'Raw Data'!$B$4:$B$185,0),MATCH('Data above threshold'!BL$4,'Raw Data'!$3:$3,0)-1)),"", IFERROR($J74*OFFSET('Raw Data'!$A$3,MATCH('Data above threshold'!$A74,'Raw Data'!$B$4:$B$185,0),MATCH('Data above threshold'!BL$4,'Raw Data'!$3:$3,0)-1),"NA"))</f>
        <v/>
      </c>
      <c r="BK74" s="103" t="str">
        <f aca="true">IF(ISBLANK(OFFSET('Raw Data'!$A$3,MATCH('Data above threshold'!$A74,'Raw Data'!$B$4:$B$185,0),MATCH('Data above threshold'!BM$4,'Raw Data'!$3:$3,0)-1)),"", IFERROR($J74*OFFSET('Raw Data'!$A$3,MATCH('Data above threshold'!$A74,'Raw Data'!$B$4:$B$185,0),MATCH('Data above threshold'!BM$4,'Raw Data'!$3:$3,0)-1),"NA"))</f>
        <v/>
      </c>
      <c r="BL74" s="103" t="str">
        <f aca="true">IF(ISBLANK(OFFSET('Raw Data'!$A$3,MATCH('Data above threshold'!$A74,'Raw Data'!$B$4:$B$185,0),MATCH('Data above threshold'!BN$4,'Raw Data'!$3:$3,0)-1)),"", IFERROR($J74*OFFSET('Raw Data'!$A$3,MATCH('Data above threshold'!$A74,'Raw Data'!$B$4:$B$185,0),MATCH('Data above threshold'!BN$4,'Raw Data'!$3:$3,0)-1),"NA"))</f>
        <v/>
      </c>
      <c r="BM74" s="103" t="str">
        <f aca="true">IF(ISBLANK(OFFSET('Raw Data'!$A$3,MATCH('Data above threshold'!$A74,'Raw Data'!$B$4:$B$185,0),MATCH('Data above threshold'!BO$4,'Raw Data'!$3:$3,0)-1)),"", IFERROR($J74*OFFSET('Raw Data'!$A$3,MATCH('Data above threshold'!$A74,'Raw Data'!$B$4:$B$185,0),MATCH('Data above threshold'!BO$4,'Raw Data'!$3:$3,0)-1),"NA"))</f>
        <v/>
      </c>
      <c r="BN74" s="103" t="str">
        <f aca="true">IF(ISBLANK(OFFSET('Raw Data'!$A$3,MATCH('Data above threshold'!$A74,'Raw Data'!$B$4:$B$185,0),MATCH('Data above threshold'!BP$4,'Raw Data'!$3:$3,0)-1)),"", IFERROR($J74*OFFSET('Raw Data'!$A$3,MATCH('Data above threshold'!$A74,'Raw Data'!$B$4:$B$185,0),MATCH('Data above threshold'!BP$4,'Raw Data'!$3:$3,0)-1),"NA"))</f>
        <v/>
      </c>
      <c r="BO74" s="103" t="str">
        <f aca="true">IF(ISBLANK(OFFSET('Raw Data'!$A$3,MATCH('Data above threshold'!$A74,'Raw Data'!$B$4:$B$185,0),MATCH('Data above threshold'!BQ$4,'Raw Data'!$3:$3,0)-1)),"", IFERROR($J74*OFFSET('Raw Data'!$A$3,MATCH('Data above threshold'!$A74,'Raw Data'!$B$4:$B$185,0),MATCH('Data above threshold'!BQ$4,'Raw Data'!$3:$3,0)-1),"NA"))</f>
        <v/>
      </c>
      <c r="BP74" s="103" t="str">
        <f aca="true">IF(ISBLANK(OFFSET('Raw Data'!$A$3,MATCH('Data above threshold'!$A74,'Raw Data'!$B$4:$B$185,0),MATCH('Data above threshold'!BR$4,'Raw Data'!$3:$3,0)-1)),"", IFERROR($J74*OFFSET('Raw Data'!$A$3,MATCH('Data above threshold'!$A74,'Raw Data'!$B$4:$B$185,0),MATCH('Data above threshold'!BR$4,'Raw Data'!$3:$3,0)-1),"NA"))</f>
        <v/>
      </c>
      <c r="BQ74" s="103" t="str">
        <f aca="true">IF(ISBLANK(OFFSET('Raw Data'!$A$3,MATCH('Data above threshold'!$A74,'Raw Data'!$B$4:$B$185,0),MATCH('Data above threshold'!BS$4,'Raw Data'!$3:$3,0)-1)),"", IFERROR($J74*OFFSET('Raw Data'!$A$3,MATCH('Data above threshold'!$A74,'Raw Data'!$B$4:$B$185,0),MATCH('Data above threshold'!BS$4,'Raw Data'!$3:$3,0)-1),"NA"))</f>
        <v/>
      </c>
      <c r="BR74" s="103" t="str">
        <f aca="true">IF(ISBLANK(OFFSET('Raw Data'!$A$3,MATCH('Data above threshold'!$A74,'Raw Data'!$B$4:$B$185,0),MATCH('Data above threshold'!BT$4,'Raw Data'!$3:$3,0)-1)),"", IFERROR($J74*OFFSET('Raw Data'!$A$3,MATCH('Data above threshold'!$A74,'Raw Data'!$B$4:$B$185,0),MATCH('Data above threshold'!BT$4,'Raw Data'!$3:$3,0)-1),"NA"))</f>
        <v/>
      </c>
      <c r="BS74" s="103" t="str">
        <f aca="true">IF(ISBLANK(OFFSET('Raw Data'!$A$3,MATCH('Data above threshold'!$A74,'Raw Data'!$B$4:$B$185,0),MATCH('Data above threshold'!BU$4,'Raw Data'!$3:$3,0)-1)),"", IFERROR($J74*OFFSET('Raw Data'!$A$3,MATCH('Data above threshold'!$A74,'Raw Data'!$B$4:$B$185,0),MATCH('Data above threshold'!BU$4,'Raw Data'!$3:$3,0)-1),"NA"))</f>
        <v/>
      </c>
      <c r="BT74" s="103" t="str">
        <f aca="true">IF(ISBLANK(OFFSET('Raw Data'!$A$3,MATCH('Data above threshold'!$A74,'Raw Data'!$B$4:$B$185,0),MATCH('Data above threshold'!BV$4,'Raw Data'!$3:$3,0)-1)),"", IFERROR($J74*OFFSET('Raw Data'!$A$3,MATCH('Data above threshold'!$A74,'Raw Data'!$B$4:$B$185,0),MATCH('Data above threshold'!BV$4,'Raw Data'!$3:$3,0)-1),"NA"))</f>
        <v/>
      </c>
      <c r="BU74" s="103" t="str">
        <f aca="true">IF(ISBLANK(OFFSET('Raw Data'!$A$3,MATCH('Data above threshold'!$A74,'Raw Data'!$B$4:$B$185,0),MATCH('Data above threshold'!BW$4,'Raw Data'!$3:$3,0)-1)),"", IFERROR($J74*OFFSET('Raw Data'!$A$3,MATCH('Data above threshold'!$A74,'Raw Data'!$B$4:$B$185,0),MATCH('Data above threshold'!BW$4,'Raw Data'!$3:$3,0)-1),"NA"))</f>
        <v/>
      </c>
      <c r="BV74" s="103" t="str">
        <f aca="true">IF(ISBLANK(OFFSET('Raw Data'!$A$3,MATCH('Data above threshold'!$A74,'Raw Data'!$B$4:$B$185,0),MATCH('Data above threshold'!BX$4,'Raw Data'!$3:$3,0)-1)),"", IFERROR($J74*OFFSET('Raw Data'!$A$3,MATCH('Data above threshold'!$A74,'Raw Data'!$B$4:$B$185,0),MATCH('Data above threshold'!BX$4,'Raw Data'!$3:$3,0)-1),"NA"))</f>
        <v/>
      </c>
      <c r="BW74" s="103" t="str">
        <f aca="true">IF(ISBLANK(OFFSET('Raw Data'!$A$3,MATCH('Data above threshold'!$A74,'Raw Data'!$B$4:$B$185,0),MATCH('Data above threshold'!BY$4,'Raw Data'!$3:$3,0)-1)),"", IFERROR($J74*OFFSET('Raw Data'!$A$3,MATCH('Data above threshold'!$A74,'Raw Data'!$B$4:$B$185,0),MATCH('Data above threshold'!BY$4,'Raw Data'!$3:$3,0)-1),"NA"))</f>
        <v/>
      </c>
      <c r="BX74" s="103" t="str">
        <f aca="true">IF(ISBLANK(OFFSET('Raw Data'!$A$3,MATCH('Data above threshold'!$A74,'Raw Data'!$B$4:$B$185,0),MATCH('Data above threshold'!BZ$4,'Raw Data'!$3:$3,0)-1)),"", IFERROR($J74*OFFSET('Raw Data'!$A$3,MATCH('Data above threshold'!$A74,'Raw Data'!$B$4:$B$185,0),MATCH('Data above threshold'!BZ$4,'Raw Data'!$3:$3,0)-1),"NA"))</f>
        <v/>
      </c>
      <c r="BY74" s="103" t="str">
        <f aca="true">IF(ISBLANK(OFFSET('Raw Data'!$A$3,MATCH('Data above threshold'!$A74,'Raw Data'!$B$4:$B$185,0),MATCH('Data above threshold'!CA$4,'Raw Data'!$3:$3,0)-1)),"", IFERROR($J74*OFFSET('Raw Data'!$A$3,MATCH('Data above threshold'!$A74,'Raw Data'!$B$4:$B$185,0),MATCH('Data above threshold'!CA$4,'Raw Data'!$3:$3,0)-1),"NA"))</f>
        <v/>
      </c>
      <c r="BZ74" s="103" t="str">
        <f aca="true">IF(ISBLANK(OFFSET('Raw Data'!$A$3,MATCH('Data above threshold'!$A74,'Raw Data'!$B$4:$B$185,0),MATCH('Data above threshold'!CB$4,'Raw Data'!$3:$3,0)-1)),"", IFERROR($J74*OFFSET('Raw Data'!$A$3,MATCH('Data above threshold'!$A74,'Raw Data'!$B$4:$B$185,0),MATCH('Data above threshold'!CB$4,'Raw Data'!$3:$3,0)-1),"NA"))</f>
        <v/>
      </c>
      <c r="CA74" s="103" t="str">
        <f aca="true">IF(ISBLANK(OFFSET('Raw Data'!$A$3,MATCH('Data above threshold'!$A74,'Raw Data'!$B$4:$B$185,0),MATCH('Data above threshold'!CC$4,'Raw Data'!$3:$3,0)-1)),"", IFERROR($J74*OFFSET('Raw Data'!$A$3,MATCH('Data above threshold'!$A74,'Raw Data'!$B$4:$B$185,0),MATCH('Data above threshold'!CC$4,'Raw Data'!$3:$3,0)-1),"NA"))</f>
        <v/>
      </c>
      <c r="CB74" s="103" t="str">
        <f aca="true">IF(ISBLANK(OFFSET('Raw Data'!$A$3,MATCH('Data above threshold'!$A74,'Raw Data'!$B$4:$B$185,0),MATCH('Data above threshold'!CD$4,'Raw Data'!$3:$3,0)-1)),"", IFERROR($J74*OFFSET('Raw Data'!$A$3,MATCH('Data above threshold'!$A74,'Raw Data'!$B$4:$B$185,0),MATCH('Data above threshold'!CD$4,'Raw Data'!$3:$3,0)-1),"NA"))</f>
        <v/>
      </c>
      <c r="CC74" s="103" t="str">
        <f aca="true">IF(ISBLANK(OFFSET('Raw Data'!$A$3,MATCH('Data above threshold'!$A74,'Raw Data'!$B$4:$B$185,0),MATCH('Data above threshold'!CE$4,'Raw Data'!$3:$3,0)-1)),"", IFERROR($J74*OFFSET('Raw Data'!$A$3,MATCH('Data above threshold'!$A74,'Raw Data'!$B$4:$B$185,0),MATCH('Data above threshold'!CE$4,'Raw Data'!$3:$3,0)-1),"NA"))</f>
        <v/>
      </c>
      <c r="CD74" s="103" t="str">
        <f aca="true">IF(ISBLANK(OFFSET('Raw Data'!$A$3,MATCH('Data above threshold'!$A74,'Raw Data'!$B$4:$B$185,0),MATCH('Data above threshold'!CF$4,'Raw Data'!$3:$3,0)-1)),"", IFERROR($J74*OFFSET('Raw Data'!$A$3,MATCH('Data above threshold'!$A74,'Raw Data'!$B$4:$B$185,0),MATCH('Data above threshold'!CF$4,'Raw Data'!$3:$3,0)-1),"NA"))</f>
        <v/>
      </c>
      <c r="CE74" s="103" t="str">
        <f aca="true">IF(ISBLANK(OFFSET('Raw Data'!$A$3,MATCH('Data above threshold'!$A74,'Raw Data'!$B$4:$B$185,0),MATCH('Data above threshold'!CG$4,'Raw Data'!$3:$3,0)-1)),"", IFERROR($J74*OFFSET('Raw Data'!$A$3,MATCH('Data above threshold'!$A74,'Raw Data'!$B$4:$B$185,0),MATCH('Data above threshold'!CG$4,'Raw Data'!$3:$3,0)-1),"NA"))</f>
        <v/>
      </c>
      <c r="CF74" s="103" t="str">
        <f aca="true">IF(ISBLANK(OFFSET('Raw Data'!$A$3,MATCH('Data above threshold'!$A74,'Raw Data'!$B$4:$B$185,0),MATCH('Data above threshold'!CH$4,'Raw Data'!$3:$3,0)-1)),"", IFERROR($J74*OFFSET('Raw Data'!$A$3,MATCH('Data above threshold'!$A74,'Raw Data'!$B$4:$B$185,0),MATCH('Data above threshold'!CH$4,'Raw Data'!$3:$3,0)-1),"NA"))</f>
        <v/>
      </c>
      <c r="CG74" s="103" t="str">
        <f aca="true">IF(ISBLANK(OFFSET('Raw Data'!$A$3,MATCH('Data above threshold'!$A74,'Raw Data'!$B$4:$B$185,0),MATCH('Data above threshold'!CI$4,'Raw Data'!$3:$3,0)-1)),"", IFERROR($J74*OFFSET('Raw Data'!$A$3,MATCH('Data above threshold'!$A74,'Raw Data'!$B$4:$B$185,0),MATCH('Data above threshold'!CI$4,'Raw Data'!$3:$3,0)-1),"NA"))</f>
        <v/>
      </c>
      <c r="CH74" s="103" t="str">
        <f aca="true">IF(ISBLANK(OFFSET('Raw Data'!$A$3,MATCH('Data above threshold'!$A74,'Raw Data'!$B$4:$B$185,0),MATCH('Data above threshold'!CJ$4,'Raw Data'!$3:$3,0)-1)),"", IFERROR($J74*OFFSET('Raw Data'!$A$3,MATCH('Data above threshold'!$A74,'Raw Data'!$B$4:$B$185,0),MATCH('Data above threshold'!CJ$4,'Raw Data'!$3:$3,0)-1),"NA"))</f>
        <v/>
      </c>
      <c r="CI74" s="103" t="str">
        <f aca="true">IF(ISBLANK(OFFSET('Raw Data'!$A$3,MATCH('Data above threshold'!$A74,'Raw Data'!$B$4:$B$185,0),MATCH('Data above threshold'!CK$4,'Raw Data'!$3:$3,0)-1)),"", IFERROR($J74*OFFSET('Raw Data'!$A$3,MATCH('Data above threshold'!$A74,'Raw Data'!$B$4:$B$185,0),MATCH('Data above threshold'!CK$4,'Raw Data'!$3:$3,0)-1),"NA"))</f>
        <v/>
      </c>
      <c r="CJ74" s="103" t="str">
        <f aca="true">IF(ISBLANK(OFFSET('Raw Data'!$A$3,MATCH('Data above threshold'!$A74,'Raw Data'!$B$4:$B$185,0),MATCH('Data above threshold'!CL$4,'Raw Data'!$3:$3,0)-1)),"", IFERROR($J74*OFFSET('Raw Data'!$A$3,MATCH('Data above threshold'!$A74,'Raw Data'!$B$4:$B$185,0),MATCH('Data above threshold'!CL$4,'Raw Data'!$3:$3,0)-1),"NA"))</f>
        <v/>
      </c>
      <c r="CK74" s="103" t="str">
        <f aca="true">IF(ISBLANK(OFFSET('Raw Data'!$A$3,MATCH('Data above threshold'!$A74,'Raw Data'!$B$4:$B$185,0),MATCH('Data above threshold'!CM$4,'Raw Data'!$3:$3,0)-1)),"", IFERROR($J74*OFFSET('Raw Data'!$A$3,MATCH('Data above threshold'!$A74,'Raw Data'!$B$4:$B$185,0),MATCH('Data above threshold'!CM$4,'Raw Data'!$3:$3,0)-1),"NA"))</f>
        <v/>
      </c>
      <c r="CL74" s="103" t="str">
        <f aca="true">IF(ISBLANK(OFFSET('Raw Data'!$A$3,MATCH('Data above threshold'!$A74,'Raw Data'!$B$4:$B$185,0),MATCH('Data above threshold'!CN$4,'Raw Data'!$3:$3,0)-1)),"", IFERROR($J74*OFFSET('Raw Data'!$A$3,MATCH('Data above threshold'!$A74,'Raw Data'!$B$4:$B$185,0),MATCH('Data above threshold'!CN$4,'Raw Data'!$3:$3,0)-1),"NA"))</f>
        <v/>
      </c>
      <c r="CM74" s="103" t="str">
        <f aca="true">IF(ISBLANK(OFFSET('Raw Data'!$A$3,MATCH('Data above threshold'!$A74,'Raw Data'!$B$4:$B$185,0),MATCH('Data above threshold'!CO$4,'Raw Data'!$3:$3,0)-1)),"", IFERROR($J74*OFFSET('Raw Data'!$A$3,MATCH('Data above threshold'!$A74,'Raw Data'!$B$4:$B$185,0),MATCH('Data above threshold'!CO$4,'Raw Data'!$3:$3,0)-1),"NA"))</f>
        <v/>
      </c>
      <c r="CN74" s="103" t="str">
        <f aca="true">IF(ISBLANK(OFFSET('Raw Data'!$A$3,MATCH('Data above threshold'!$A74,'Raw Data'!$B$4:$B$185,0),MATCH('Data above threshold'!CP$4,'Raw Data'!$3:$3,0)-1)),"", IFERROR($J74*OFFSET('Raw Data'!$A$3,MATCH('Data above threshold'!$A74,'Raw Data'!$B$4:$B$185,0),MATCH('Data above threshold'!CP$4,'Raw Data'!$3:$3,0)-1),"NA"))</f>
        <v/>
      </c>
      <c r="CO74" s="103" t="str">
        <f aca="true">IF(ISBLANK(OFFSET('Raw Data'!$A$3,MATCH('Data above threshold'!$A74,'Raw Data'!$B$4:$B$185,0),MATCH('Data above threshold'!CQ$4,'Raw Data'!$3:$3,0)-1)),"", IFERROR($J74*OFFSET('Raw Data'!$A$3,MATCH('Data above threshold'!$A74,'Raw Data'!$B$4:$B$185,0),MATCH('Data above threshold'!CQ$4,'Raw Data'!$3:$3,0)-1),"NA"))</f>
        <v/>
      </c>
      <c r="CP74" s="103" t="str">
        <f aca="true">IF(ISBLANK(OFFSET('Raw Data'!$A$3,MATCH('Data above threshold'!$A74,'Raw Data'!$B$4:$B$185,0),MATCH('Data above threshold'!CR$4,'Raw Data'!$3:$3,0)-1)),"", IFERROR($J74*OFFSET('Raw Data'!$A$3,MATCH('Data above threshold'!$A74,'Raw Data'!$B$4:$B$185,0),MATCH('Data above threshold'!CR$4,'Raw Data'!$3:$3,0)-1),"NA"))</f>
        <v/>
      </c>
    </row>
    <row r="75" s="103" customFormat="true" ht="15.5" hidden="false" customHeight="false" outlineLevel="0" collapsed="false">
      <c r="A75" s="107" t="n">
        <v>3100</v>
      </c>
      <c r="B75" s="107" t="n">
        <v>2</v>
      </c>
      <c r="C75" s="103" t="str">
        <f aca="true">IF(ISBLANK(OFFSET('Raw Data'!$A$3,MATCH($A75,'Raw Data'!$B$4:$B$185,0),MATCH(C$4,'Raw Data'!$3:$3,0)-1)),"",OFFSET('Raw Data'!$A$3,MATCH($A75,'Raw Data'!$B$4:$B$185,0),MATCH(C$4,'Raw Data'!$3:$3,0)-1))</f>
        <v/>
      </c>
      <c r="D75" s="103" t="str">
        <f aca="true">IF(ISBLANK(OFFSET('Raw Data'!$A$3,MATCH($A75,'Raw Data'!$B$4:$B$185,0),MATCH(D$4,'Raw Data'!$3:$3,0)-1)),"",OFFSET('Raw Data'!$A$3,MATCH($A75,'Raw Data'!$B$4:$B$185,0),MATCH(D$4,'Raw Data'!$3:$3,0)-1))</f>
        <v>Consumer education &amp; skills</v>
      </c>
      <c r="E75" s="103" t="str">
        <f aca="true">IF(ISBLANK(OFFSET('Raw Data'!$A$3,MATCH($A75,'Raw Data'!$B$4:$B$185,0),MATCH(E$4,'Raw Data'!$3:$3,0)-1)),"",OFFSET('Raw Data'!$A$3,MATCH($A75,'Raw Data'!$B$4:$B$185,0),MATCH(E$4,'Raw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03" t="str">
        <f aca="true">IF(ISBLANK(OFFSET('Raw Data'!$A$3,MATCH($A75,'Raw Data'!$B$4:$B$185,0),MATCH(F$4,'Raw Data'!$3:$3,0)-1)),"",OFFSET('Raw Data'!$A$3,MATCH($A75,'Raw Data'!$B$4:$B$185,0),MATCH(F$4,'Raw Data'!$3:$3,0)-1))</f>
        <v/>
      </c>
      <c r="G75" s="103" t="s">
        <v>217</v>
      </c>
      <c r="H75" s="103" t="str">
        <f aca="true">IF(ISBLANK(OFFSET('Raw Data'!$A$3,MATCH($A75,'Raw Data'!$B$4:$B$185,0),MATCH(H$4,'Raw Data'!$3:$3,0)-1)),"",OFFSET('Raw Data'!$A$3,MATCH($A75,'Raw Data'!$B$4:$B$185,0),MATCH(H$4,'Raw Data'!$3:$3,0)-1))</f>
        <v/>
      </c>
      <c r="I75" s="103" t="str">
        <f aca="true">IF(ISBLANK(OFFSET('Raw Data'!$A$3,MATCH($A75,'Raw Data'!$B$4:$B$185,0),MATCH(I$4,'Raw Data'!$3:$3,0)-1)),"",OFFSET('Raw Data'!$A$3,MATCH($A75,'Raw Data'!$B$4:$B$185,0),MATCH(I$4,'Raw Data'!$3:$3,0)-1))</f>
        <v/>
      </c>
      <c r="J75" s="103" t="str">
        <f aca="false">IF(I75="","",IF(I75="Minus",-1,1))</f>
        <v/>
      </c>
      <c r="K75" s="105" t="str">
        <f aca="false" t="array" ref="K75:K75">IFERROR(SKEW(IF(ISNUMBER(O75:CP75),O75:CP75,"")),"")</f>
        <v/>
      </c>
      <c r="L75" s="103" t="n">
        <f aca="true">IF(ISBLANK(OFFSET('Data above threshold'!$A$4,MATCH('Data above threshold'!$A75,'Data above threshold'!$A$5:$A$185,0),MATCH('Data above threshold'!N$4,'Data above threshold'!$4:$4,0)-1)),1,OFFSET('Data above threshold'!$A$4,MATCH('Data above threshold'!$A75,'Data above threshold'!$A$5:$A$185,0),MATCH('Data above threshold'!N$4,'Data above threshold'!$4:$4,0)-1))</f>
        <v>1</v>
      </c>
      <c r="M75" s="103" t="str">
        <f aca="true">IF(ISBLANK(OFFSET('Data above threshold'!$A$4,MATCH('Data above threshold'!$A75,'Data above threshold'!$A$5:$A$185,0),MATCH('Data above threshold'!O$4,'Data above threshold'!$4:$4,0)-1)),"",OFFSET('Data above threshold'!$A$4,MATCH('Data above threshold'!$A75,'Data above threshold'!$A$5:$A$185,0),MATCH('Data above threshold'!O$4,'Data above threshold'!$4:$4,0)-1))</f>
        <v/>
      </c>
      <c r="N75" s="106" t="str">
        <f aca="false" t="array" ref="N75:N75">IF(B75&lt;4,"",1-IFERROR(SUM(ISNUMBER(O75:CP75)*(1-$O$3:$CP$3))/COUNTIF($O$3:$CP$3,0),0))</f>
        <v/>
      </c>
      <c r="O75" s="103" t="str">
        <f aca="true">IF(ISBLANK(OFFSET('Raw Data'!$A$3,MATCH('Data above threshold'!$A75,'Raw Data'!$B$4:$B$185,0),MATCH('Data above threshold'!Q$4,'Raw Data'!$3:$3,0)-1)),"", IFERROR($J75*OFFSET('Raw Data'!$A$3,MATCH('Data above threshold'!$A75,'Raw Data'!$B$4:$B$185,0),MATCH('Data above threshold'!Q$4,'Raw Data'!$3:$3,0)-1),"NA"))</f>
        <v/>
      </c>
      <c r="P75" s="103" t="str">
        <f aca="true">IF(ISBLANK(OFFSET('Raw Data'!$A$3,MATCH('Data above threshold'!$A75,'Raw Data'!$B$4:$B$185,0),MATCH('Data above threshold'!R$4,'Raw Data'!$3:$3,0)-1)),"", IFERROR($J75*OFFSET('Raw Data'!$A$3,MATCH('Data above threshold'!$A75,'Raw Data'!$B$4:$B$185,0),MATCH('Data above threshold'!R$4,'Raw Data'!$3:$3,0)-1),"NA"))</f>
        <v/>
      </c>
      <c r="Q75" s="103" t="str">
        <f aca="true">IF(ISBLANK(OFFSET('Raw Data'!$A$3,MATCH('Data above threshold'!$A75,'Raw Data'!$B$4:$B$185,0),MATCH('Data above threshold'!S$4,'Raw Data'!$3:$3,0)-1)),"", IFERROR($J75*OFFSET('Raw Data'!$A$3,MATCH('Data above threshold'!$A75,'Raw Data'!$B$4:$B$185,0),MATCH('Data above threshold'!S$4,'Raw Data'!$3:$3,0)-1),"NA"))</f>
        <v/>
      </c>
      <c r="R75" s="103" t="str">
        <f aca="true">IF(ISBLANK(OFFSET('Raw Data'!$A$3,MATCH('Data above threshold'!$A75,'Raw Data'!$B$4:$B$185,0),MATCH('Data above threshold'!T$4,'Raw Data'!$3:$3,0)-1)),"", IFERROR($J75*OFFSET('Raw Data'!$A$3,MATCH('Data above threshold'!$A75,'Raw Data'!$B$4:$B$185,0),MATCH('Data above threshold'!T$4,'Raw Data'!$3:$3,0)-1),"NA"))</f>
        <v/>
      </c>
      <c r="S75" s="103" t="str">
        <f aca="true">IF(ISBLANK(OFFSET('Raw Data'!$A$3,MATCH('Data above threshold'!$A75,'Raw Data'!$B$4:$B$185,0),MATCH('Data above threshold'!U$4,'Raw Data'!$3:$3,0)-1)),"", IFERROR($J75*OFFSET('Raw Data'!$A$3,MATCH('Data above threshold'!$A75,'Raw Data'!$B$4:$B$185,0),MATCH('Data above threshold'!U$4,'Raw Data'!$3:$3,0)-1),"NA"))</f>
        <v/>
      </c>
      <c r="T75" s="103" t="str">
        <f aca="true">IF(ISBLANK(OFFSET('Raw Data'!$A$3,MATCH('Data above threshold'!$A75,'Raw Data'!$B$4:$B$185,0),MATCH('Data above threshold'!V$4,'Raw Data'!$3:$3,0)-1)),"", IFERROR($J75*OFFSET('Raw Data'!$A$3,MATCH('Data above threshold'!$A75,'Raw Data'!$B$4:$B$185,0),MATCH('Data above threshold'!V$4,'Raw Data'!$3:$3,0)-1),"NA"))</f>
        <v/>
      </c>
      <c r="U75" s="103" t="str">
        <f aca="true">IF(ISBLANK(OFFSET('Raw Data'!$A$3,MATCH('Data above threshold'!$A75,'Raw Data'!$B$4:$B$185,0),MATCH('Data above threshold'!W$4,'Raw Data'!$3:$3,0)-1)),"", IFERROR($J75*OFFSET('Raw Data'!$A$3,MATCH('Data above threshold'!$A75,'Raw Data'!$B$4:$B$185,0),MATCH('Data above threshold'!W$4,'Raw Data'!$3:$3,0)-1),"NA"))</f>
        <v/>
      </c>
      <c r="V75" s="103" t="str">
        <f aca="true">IF(ISBLANK(OFFSET('Raw Data'!$A$3,MATCH('Data above threshold'!$A75,'Raw Data'!$B$4:$B$185,0),MATCH('Data above threshold'!X$4,'Raw Data'!$3:$3,0)-1)),"", IFERROR($J75*OFFSET('Raw Data'!$A$3,MATCH('Data above threshold'!$A75,'Raw Data'!$B$4:$B$185,0),MATCH('Data above threshold'!X$4,'Raw Data'!$3:$3,0)-1),"NA"))</f>
        <v/>
      </c>
      <c r="W75" s="103" t="str">
        <f aca="true">IF(ISBLANK(OFFSET('Raw Data'!$A$3,MATCH('Data above threshold'!$A75,'Raw Data'!$B$4:$B$185,0),MATCH('Data above threshold'!Y$4,'Raw Data'!$3:$3,0)-1)),"", IFERROR($J75*OFFSET('Raw Data'!$A$3,MATCH('Data above threshold'!$A75,'Raw Data'!$B$4:$B$185,0),MATCH('Data above threshold'!Y$4,'Raw Data'!$3:$3,0)-1),"NA"))</f>
        <v/>
      </c>
      <c r="X75" s="103" t="str">
        <f aca="true">IF(ISBLANK(OFFSET('Raw Data'!$A$3,MATCH('Data above threshold'!$A75,'Raw Data'!$B$4:$B$185,0),MATCH('Data above threshold'!Z$4,'Raw Data'!$3:$3,0)-1)),"", IFERROR($J75*OFFSET('Raw Data'!$A$3,MATCH('Data above threshold'!$A75,'Raw Data'!$B$4:$B$185,0),MATCH('Data above threshold'!Z$4,'Raw Data'!$3:$3,0)-1),"NA"))</f>
        <v/>
      </c>
      <c r="Y75" s="103" t="str">
        <f aca="true">IF(ISBLANK(OFFSET('Raw Data'!$A$3,MATCH('Data above threshold'!$A75,'Raw Data'!$B$4:$B$185,0),MATCH('Data above threshold'!AA$4,'Raw Data'!$3:$3,0)-1)),"", IFERROR($J75*OFFSET('Raw Data'!$A$3,MATCH('Data above threshold'!$A75,'Raw Data'!$B$4:$B$185,0),MATCH('Data above threshold'!AA$4,'Raw Data'!$3:$3,0)-1),"NA"))</f>
        <v/>
      </c>
      <c r="Z75" s="103" t="str">
        <f aca="true">IF(ISBLANK(OFFSET('Raw Data'!$A$3,MATCH('Data above threshold'!$A75,'Raw Data'!$B$4:$B$185,0),MATCH('Data above threshold'!AB$4,'Raw Data'!$3:$3,0)-1)),"", IFERROR($J75*OFFSET('Raw Data'!$A$3,MATCH('Data above threshold'!$A75,'Raw Data'!$B$4:$B$185,0),MATCH('Data above threshold'!AB$4,'Raw Data'!$3:$3,0)-1),"NA"))</f>
        <v/>
      </c>
      <c r="AA75" s="103" t="str">
        <f aca="true">IF(ISBLANK(OFFSET('Raw Data'!$A$3,MATCH('Data above threshold'!$A75,'Raw Data'!$B$4:$B$185,0),MATCH('Data above threshold'!AC$4,'Raw Data'!$3:$3,0)-1)),"", IFERROR($J75*OFFSET('Raw Data'!$A$3,MATCH('Data above threshold'!$A75,'Raw Data'!$B$4:$B$185,0),MATCH('Data above threshold'!AC$4,'Raw Data'!$3:$3,0)-1),"NA"))</f>
        <v/>
      </c>
      <c r="AB75" s="103" t="str">
        <f aca="true">IF(ISBLANK(OFFSET('Raw Data'!$A$3,MATCH('Data above threshold'!$A75,'Raw Data'!$B$4:$B$185,0),MATCH('Data above threshold'!AD$4,'Raw Data'!$3:$3,0)-1)),"", IFERROR($J75*OFFSET('Raw Data'!$A$3,MATCH('Data above threshold'!$A75,'Raw Data'!$B$4:$B$185,0),MATCH('Data above threshold'!AD$4,'Raw Data'!$3:$3,0)-1),"NA"))</f>
        <v/>
      </c>
      <c r="AC75" s="103" t="str">
        <f aca="true">IF(ISBLANK(OFFSET('Raw Data'!$A$3,MATCH('Data above threshold'!$A75,'Raw Data'!$B$4:$B$185,0),MATCH('Data above threshold'!AE$4,'Raw Data'!$3:$3,0)-1)),"", IFERROR($J75*OFFSET('Raw Data'!$A$3,MATCH('Data above threshold'!$A75,'Raw Data'!$B$4:$B$185,0),MATCH('Data above threshold'!AE$4,'Raw Data'!$3:$3,0)-1),"NA"))</f>
        <v/>
      </c>
      <c r="AD75" s="103" t="str">
        <f aca="true">IF(ISBLANK(OFFSET('Raw Data'!$A$3,MATCH('Data above threshold'!$A75,'Raw Data'!$B$4:$B$185,0),MATCH('Data above threshold'!AF$4,'Raw Data'!$3:$3,0)-1)),"", IFERROR($J75*OFFSET('Raw Data'!$A$3,MATCH('Data above threshold'!$A75,'Raw Data'!$B$4:$B$185,0),MATCH('Data above threshold'!AF$4,'Raw Data'!$3:$3,0)-1),"NA"))</f>
        <v/>
      </c>
      <c r="AE75" s="103" t="str">
        <f aca="true">IF(ISBLANK(OFFSET('Raw Data'!$A$3,MATCH('Data above threshold'!$A75,'Raw Data'!$B$4:$B$185,0),MATCH('Data above threshold'!AG$4,'Raw Data'!$3:$3,0)-1)),"", IFERROR($J75*OFFSET('Raw Data'!$A$3,MATCH('Data above threshold'!$A75,'Raw Data'!$B$4:$B$185,0),MATCH('Data above threshold'!AG$4,'Raw Data'!$3:$3,0)-1),"NA"))</f>
        <v/>
      </c>
      <c r="AF75" s="103" t="str">
        <f aca="true">IF(ISBLANK(OFFSET('Raw Data'!$A$3,MATCH('Data above threshold'!$A75,'Raw Data'!$B$4:$B$185,0),MATCH('Data above threshold'!AH$4,'Raw Data'!$3:$3,0)-1)),"", IFERROR($J75*OFFSET('Raw Data'!$A$3,MATCH('Data above threshold'!$A75,'Raw Data'!$B$4:$B$185,0),MATCH('Data above threshold'!AH$4,'Raw Data'!$3:$3,0)-1),"NA"))</f>
        <v/>
      </c>
      <c r="AG75" s="103" t="str">
        <f aca="true">IF(ISBLANK(OFFSET('Raw Data'!$A$3,MATCH('Data above threshold'!$A75,'Raw Data'!$B$4:$B$185,0),MATCH('Data above threshold'!AI$4,'Raw Data'!$3:$3,0)-1)),"", IFERROR($J75*OFFSET('Raw Data'!$A$3,MATCH('Data above threshold'!$A75,'Raw Data'!$B$4:$B$185,0),MATCH('Data above threshold'!AI$4,'Raw Data'!$3:$3,0)-1),"NA"))</f>
        <v/>
      </c>
      <c r="AH75" s="103" t="str">
        <f aca="true">IF(ISBLANK(OFFSET('Raw Data'!$A$3,MATCH('Data above threshold'!$A75,'Raw Data'!$B$4:$B$185,0),MATCH('Data above threshold'!AJ$4,'Raw Data'!$3:$3,0)-1)),"", IFERROR($J75*OFFSET('Raw Data'!$A$3,MATCH('Data above threshold'!$A75,'Raw Data'!$B$4:$B$185,0),MATCH('Data above threshold'!AJ$4,'Raw Data'!$3:$3,0)-1),"NA"))</f>
        <v/>
      </c>
      <c r="AI75" s="103" t="str">
        <f aca="true">IF(ISBLANK(OFFSET('Raw Data'!$A$3,MATCH('Data above threshold'!$A75,'Raw Data'!$B$4:$B$185,0),MATCH('Data above threshold'!AK$4,'Raw Data'!$3:$3,0)-1)),"", IFERROR($J75*OFFSET('Raw Data'!$A$3,MATCH('Data above threshold'!$A75,'Raw Data'!$B$4:$B$185,0),MATCH('Data above threshold'!AK$4,'Raw Data'!$3:$3,0)-1),"NA"))</f>
        <v/>
      </c>
      <c r="AJ75" s="103" t="str">
        <f aca="true">IF(ISBLANK(OFFSET('Raw Data'!$A$3,MATCH('Data above threshold'!$A75,'Raw Data'!$B$4:$B$185,0),MATCH('Data above threshold'!AL$4,'Raw Data'!$3:$3,0)-1)),"", IFERROR($J75*OFFSET('Raw Data'!$A$3,MATCH('Data above threshold'!$A75,'Raw Data'!$B$4:$B$185,0),MATCH('Data above threshold'!AL$4,'Raw Data'!$3:$3,0)-1),"NA"))</f>
        <v/>
      </c>
      <c r="AK75" s="103" t="str">
        <f aca="true">IF(ISBLANK(OFFSET('Raw Data'!$A$3,MATCH('Data above threshold'!$A75,'Raw Data'!$B$4:$B$185,0),MATCH('Data above threshold'!AM$4,'Raw Data'!$3:$3,0)-1)),"", IFERROR($J75*OFFSET('Raw Data'!$A$3,MATCH('Data above threshold'!$A75,'Raw Data'!$B$4:$B$185,0),MATCH('Data above threshold'!AM$4,'Raw Data'!$3:$3,0)-1),"NA"))</f>
        <v/>
      </c>
      <c r="AL75" s="103" t="str">
        <f aca="true">IF(ISBLANK(OFFSET('Raw Data'!$A$3,MATCH('Data above threshold'!$A75,'Raw Data'!$B$4:$B$185,0),MATCH('Data above threshold'!AN$4,'Raw Data'!$3:$3,0)-1)),"", IFERROR($J75*OFFSET('Raw Data'!$A$3,MATCH('Data above threshold'!$A75,'Raw Data'!$B$4:$B$185,0),MATCH('Data above threshold'!AN$4,'Raw Data'!$3:$3,0)-1),"NA"))</f>
        <v/>
      </c>
      <c r="AM75" s="103" t="str">
        <f aca="true">IF(ISBLANK(OFFSET('Raw Data'!$A$3,MATCH('Data above threshold'!$A75,'Raw Data'!$B$4:$B$185,0),MATCH('Data above threshold'!AO$4,'Raw Data'!$3:$3,0)-1)),"", IFERROR($J75*OFFSET('Raw Data'!$A$3,MATCH('Data above threshold'!$A75,'Raw Data'!$B$4:$B$185,0),MATCH('Data above threshold'!AO$4,'Raw Data'!$3:$3,0)-1),"NA"))</f>
        <v/>
      </c>
      <c r="AN75" s="103" t="str">
        <f aca="true">IF(ISBLANK(OFFSET('Raw Data'!$A$3,MATCH('Data above threshold'!$A75,'Raw Data'!$B$4:$B$185,0),MATCH('Data above threshold'!AP$4,'Raw Data'!$3:$3,0)-1)),"", IFERROR($J75*OFFSET('Raw Data'!$A$3,MATCH('Data above threshold'!$A75,'Raw Data'!$B$4:$B$185,0),MATCH('Data above threshold'!AP$4,'Raw Data'!$3:$3,0)-1),"NA"))</f>
        <v/>
      </c>
      <c r="AO75" s="103" t="str">
        <f aca="true">IF(ISBLANK(OFFSET('Raw Data'!$A$3,MATCH('Data above threshold'!$A75,'Raw Data'!$B$4:$B$185,0),MATCH('Data above threshold'!AQ$4,'Raw Data'!$3:$3,0)-1)),"", IFERROR($J75*OFFSET('Raw Data'!$A$3,MATCH('Data above threshold'!$A75,'Raw Data'!$B$4:$B$185,0),MATCH('Data above threshold'!AQ$4,'Raw Data'!$3:$3,0)-1),"NA"))</f>
        <v/>
      </c>
      <c r="AP75" s="103" t="str">
        <f aca="true">IF(ISBLANK(OFFSET('Raw Data'!$A$3,MATCH('Data above threshold'!$A75,'Raw Data'!$B$4:$B$185,0),MATCH('Data above threshold'!AR$4,'Raw Data'!$3:$3,0)-1)),"", IFERROR($J75*OFFSET('Raw Data'!$A$3,MATCH('Data above threshold'!$A75,'Raw Data'!$B$4:$B$185,0),MATCH('Data above threshold'!AR$4,'Raw Data'!$3:$3,0)-1),"NA"))</f>
        <v/>
      </c>
      <c r="AQ75" s="103" t="str">
        <f aca="true">IF(ISBLANK(OFFSET('Raw Data'!$A$3,MATCH('Data above threshold'!$A75,'Raw Data'!$B$4:$B$185,0),MATCH('Data above threshold'!AS$4,'Raw Data'!$3:$3,0)-1)),"", IFERROR($J75*OFFSET('Raw Data'!$A$3,MATCH('Data above threshold'!$A75,'Raw Data'!$B$4:$B$185,0),MATCH('Data above threshold'!AS$4,'Raw Data'!$3:$3,0)-1),"NA"))</f>
        <v/>
      </c>
      <c r="AR75" s="103" t="str">
        <f aca="true">IF(ISBLANK(OFFSET('Raw Data'!$A$3,MATCH('Data above threshold'!$A75,'Raw Data'!$B$4:$B$185,0),MATCH('Data above threshold'!AT$4,'Raw Data'!$3:$3,0)-1)),"", IFERROR($J75*OFFSET('Raw Data'!$A$3,MATCH('Data above threshold'!$A75,'Raw Data'!$B$4:$B$185,0),MATCH('Data above threshold'!AT$4,'Raw Data'!$3:$3,0)-1),"NA"))</f>
        <v/>
      </c>
      <c r="AS75" s="103" t="str">
        <f aca="true">IF(ISBLANK(OFFSET('Raw Data'!$A$3,MATCH('Data above threshold'!$A75,'Raw Data'!$B$4:$B$185,0),MATCH('Data above threshold'!AU$4,'Raw Data'!$3:$3,0)-1)),"", IFERROR($J75*OFFSET('Raw Data'!$A$3,MATCH('Data above threshold'!$A75,'Raw Data'!$B$4:$B$185,0),MATCH('Data above threshold'!AU$4,'Raw Data'!$3:$3,0)-1),"NA"))</f>
        <v/>
      </c>
      <c r="AT75" s="103" t="str">
        <f aca="true">IF(ISBLANK(OFFSET('Raw Data'!$A$3,MATCH('Data above threshold'!$A75,'Raw Data'!$B$4:$B$185,0),MATCH('Data above threshold'!AV$4,'Raw Data'!$3:$3,0)-1)),"", IFERROR($J75*OFFSET('Raw Data'!$A$3,MATCH('Data above threshold'!$A75,'Raw Data'!$B$4:$B$185,0),MATCH('Data above threshold'!AV$4,'Raw Data'!$3:$3,0)-1),"NA"))</f>
        <v/>
      </c>
      <c r="AU75" s="103" t="str">
        <f aca="true">IF(ISBLANK(OFFSET('Raw Data'!$A$3,MATCH('Data above threshold'!$A75,'Raw Data'!$B$4:$B$185,0),MATCH('Data above threshold'!AW$4,'Raw Data'!$3:$3,0)-1)),"", IFERROR($J75*OFFSET('Raw Data'!$A$3,MATCH('Data above threshold'!$A75,'Raw Data'!$B$4:$B$185,0),MATCH('Data above threshold'!AW$4,'Raw Data'!$3:$3,0)-1),"NA"))</f>
        <v/>
      </c>
      <c r="AV75" s="103" t="str">
        <f aca="true">IF(ISBLANK(OFFSET('Raw Data'!$A$3,MATCH('Data above threshold'!$A75,'Raw Data'!$B$4:$B$185,0),MATCH('Data above threshold'!AX$4,'Raw Data'!$3:$3,0)-1)),"", IFERROR($J75*OFFSET('Raw Data'!$A$3,MATCH('Data above threshold'!$A75,'Raw Data'!$B$4:$B$185,0),MATCH('Data above threshold'!AX$4,'Raw Data'!$3:$3,0)-1),"NA"))</f>
        <v/>
      </c>
      <c r="AW75" s="103" t="str">
        <f aca="true">IF(ISBLANK(OFFSET('Raw Data'!$A$3,MATCH('Data above threshold'!$A75,'Raw Data'!$B$4:$B$185,0),MATCH('Data above threshold'!AY$4,'Raw Data'!$3:$3,0)-1)),"", IFERROR($J75*OFFSET('Raw Data'!$A$3,MATCH('Data above threshold'!$A75,'Raw Data'!$B$4:$B$185,0),MATCH('Data above threshold'!AY$4,'Raw Data'!$3:$3,0)-1),"NA"))</f>
        <v/>
      </c>
      <c r="AX75" s="103" t="str">
        <f aca="true">IF(ISBLANK(OFFSET('Raw Data'!$A$3,MATCH('Data above threshold'!$A75,'Raw Data'!$B$4:$B$185,0),MATCH('Data above threshold'!AZ$4,'Raw Data'!$3:$3,0)-1)),"", IFERROR($J75*OFFSET('Raw Data'!$A$3,MATCH('Data above threshold'!$A75,'Raw Data'!$B$4:$B$185,0),MATCH('Data above threshold'!AZ$4,'Raw Data'!$3:$3,0)-1),"NA"))</f>
        <v/>
      </c>
      <c r="AY75" s="103" t="str">
        <f aca="true">IF(ISBLANK(OFFSET('Raw Data'!$A$3,MATCH('Data above threshold'!$A75,'Raw Data'!$B$4:$B$185,0),MATCH('Data above threshold'!BA$4,'Raw Data'!$3:$3,0)-1)),"", IFERROR($J75*OFFSET('Raw Data'!$A$3,MATCH('Data above threshold'!$A75,'Raw Data'!$B$4:$B$185,0),MATCH('Data above threshold'!BA$4,'Raw Data'!$3:$3,0)-1),"NA"))</f>
        <v/>
      </c>
      <c r="AZ75" s="103" t="str">
        <f aca="true">IF(ISBLANK(OFFSET('Raw Data'!$A$3,MATCH('Data above threshold'!$A75,'Raw Data'!$B$4:$B$185,0),MATCH('Data above threshold'!BB$4,'Raw Data'!$3:$3,0)-1)),"", IFERROR($J75*OFFSET('Raw Data'!$A$3,MATCH('Data above threshold'!$A75,'Raw Data'!$B$4:$B$185,0),MATCH('Data above threshold'!BB$4,'Raw Data'!$3:$3,0)-1),"NA"))</f>
        <v/>
      </c>
      <c r="BA75" s="103" t="str">
        <f aca="true">IF(ISBLANK(OFFSET('Raw Data'!$A$3,MATCH('Data above threshold'!$A75,'Raw Data'!$B$4:$B$185,0),MATCH('Data above threshold'!BC$4,'Raw Data'!$3:$3,0)-1)),"", IFERROR($J75*OFFSET('Raw Data'!$A$3,MATCH('Data above threshold'!$A75,'Raw Data'!$B$4:$B$185,0),MATCH('Data above threshold'!BC$4,'Raw Data'!$3:$3,0)-1),"NA"))</f>
        <v/>
      </c>
      <c r="BB75" s="103" t="str">
        <f aca="true">IF(ISBLANK(OFFSET('Raw Data'!$A$3,MATCH('Data above threshold'!$A75,'Raw Data'!$B$4:$B$185,0),MATCH('Data above threshold'!BD$4,'Raw Data'!$3:$3,0)-1)),"", IFERROR($J75*OFFSET('Raw Data'!$A$3,MATCH('Data above threshold'!$A75,'Raw Data'!$B$4:$B$185,0),MATCH('Data above threshold'!BD$4,'Raw Data'!$3:$3,0)-1),"NA"))</f>
        <v/>
      </c>
      <c r="BC75" s="103" t="str">
        <f aca="true">IF(ISBLANK(OFFSET('Raw Data'!$A$3,MATCH('Data above threshold'!$A75,'Raw Data'!$B$4:$B$185,0),MATCH('Data above threshold'!BE$4,'Raw Data'!$3:$3,0)-1)),"", IFERROR($J75*OFFSET('Raw Data'!$A$3,MATCH('Data above threshold'!$A75,'Raw Data'!$B$4:$B$185,0),MATCH('Data above threshold'!BE$4,'Raw Data'!$3:$3,0)-1),"NA"))</f>
        <v/>
      </c>
      <c r="BD75" s="103" t="str">
        <f aca="true">IF(ISBLANK(OFFSET('Raw Data'!$A$3,MATCH('Data above threshold'!$A75,'Raw Data'!$B$4:$B$185,0),MATCH('Data above threshold'!BF$4,'Raw Data'!$3:$3,0)-1)),"", IFERROR($J75*OFFSET('Raw Data'!$A$3,MATCH('Data above threshold'!$A75,'Raw Data'!$B$4:$B$185,0),MATCH('Data above threshold'!BF$4,'Raw Data'!$3:$3,0)-1),"NA"))</f>
        <v/>
      </c>
      <c r="BE75" s="103" t="str">
        <f aca="true">IF(ISBLANK(OFFSET('Raw Data'!$A$3,MATCH('Data above threshold'!$A75,'Raw Data'!$B$4:$B$185,0),MATCH('Data above threshold'!BG$4,'Raw Data'!$3:$3,0)-1)),"", IFERROR($J75*OFFSET('Raw Data'!$A$3,MATCH('Data above threshold'!$A75,'Raw Data'!$B$4:$B$185,0),MATCH('Data above threshold'!BG$4,'Raw Data'!$3:$3,0)-1),"NA"))</f>
        <v/>
      </c>
      <c r="BF75" s="103" t="str">
        <f aca="true">IF(ISBLANK(OFFSET('Raw Data'!$A$3,MATCH('Data above threshold'!$A75,'Raw Data'!$B$4:$B$185,0),MATCH('Data above threshold'!BH$4,'Raw Data'!$3:$3,0)-1)),"", IFERROR($J75*OFFSET('Raw Data'!$A$3,MATCH('Data above threshold'!$A75,'Raw Data'!$B$4:$B$185,0),MATCH('Data above threshold'!BH$4,'Raw Data'!$3:$3,0)-1),"NA"))</f>
        <v/>
      </c>
      <c r="BG75" s="103" t="str">
        <f aca="true">IF(ISBLANK(OFFSET('Raw Data'!$A$3,MATCH('Data above threshold'!$A75,'Raw Data'!$B$4:$B$185,0),MATCH('Data above threshold'!BI$4,'Raw Data'!$3:$3,0)-1)),"", IFERROR($J75*OFFSET('Raw Data'!$A$3,MATCH('Data above threshold'!$A75,'Raw Data'!$B$4:$B$185,0),MATCH('Data above threshold'!BI$4,'Raw Data'!$3:$3,0)-1),"NA"))</f>
        <v/>
      </c>
      <c r="BH75" s="103" t="str">
        <f aca="true">IF(ISBLANK(OFFSET('Raw Data'!$A$3,MATCH('Data above threshold'!$A75,'Raw Data'!$B$4:$B$185,0),MATCH('Data above threshold'!BJ$4,'Raw Data'!$3:$3,0)-1)),"", IFERROR($J75*OFFSET('Raw Data'!$A$3,MATCH('Data above threshold'!$A75,'Raw Data'!$B$4:$B$185,0),MATCH('Data above threshold'!BJ$4,'Raw Data'!$3:$3,0)-1),"NA"))</f>
        <v/>
      </c>
      <c r="BI75" s="103" t="str">
        <f aca="true">IF(ISBLANK(OFFSET('Raw Data'!$A$3,MATCH('Data above threshold'!$A75,'Raw Data'!$B$4:$B$185,0),MATCH('Data above threshold'!BK$4,'Raw Data'!$3:$3,0)-1)),"", IFERROR($J75*OFFSET('Raw Data'!$A$3,MATCH('Data above threshold'!$A75,'Raw Data'!$B$4:$B$185,0),MATCH('Data above threshold'!BK$4,'Raw Data'!$3:$3,0)-1),"NA"))</f>
        <v/>
      </c>
      <c r="BJ75" s="103" t="str">
        <f aca="true">IF(ISBLANK(OFFSET('Raw Data'!$A$3,MATCH('Data above threshold'!$A75,'Raw Data'!$B$4:$B$185,0),MATCH('Data above threshold'!BL$4,'Raw Data'!$3:$3,0)-1)),"", IFERROR($J75*OFFSET('Raw Data'!$A$3,MATCH('Data above threshold'!$A75,'Raw Data'!$B$4:$B$185,0),MATCH('Data above threshold'!BL$4,'Raw Data'!$3:$3,0)-1),"NA"))</f>
        <v/>
      </c>
      <c r="BK75" s="103" t="str">
        <f aca="true">IF(ISBLANK(OFFSET('Raw Data'!$A$3,MATCH('Data above threshold'!$A75,'Raw Data'!$B$4:$B$185,0),MATCH('Data above threshold'!BM$4,'Raw Data'!$3:$3,0)-1)),"", IFERROR($J75*OFFSET('Raw Data'!$A$3,MATCH('Data above threshold'!$A75,'Raw Data'!$B$4:$B$185,0),MATCH('Data above threshold'!BM$4,'Raw Data'!$3:$3,0)-1),"NA"))</f>
        <v/>
      </c>
      <c r="BL75" s="103" t="str">
        <f aca="true">IF(ISBLANK(OFFSET('Raw Data'!$A$3,MATCH('Data above threshold'!$A75,'Raw Data'!$B$4:$B$185,0),MATCH('Data above threshold'!BN$4,'Raw Data'!$3:$3,0)-1)),"", IFERROR($J75*OFFSET('Raw Data'!$A$3,MATCH('Data above threshold'!$A75,'Raw Data'!$B$4:$B$185,0),MATCH('Data above threshold'!BN$4,'Raw Data'!$3:$3,0)-1),"NA"))</f>
        <v/>
      </c>
      <c r="BM75" s="103" t="str">
        <f aca="true">IF(ISBLANK(OFFSET('Raw Data'!$A$3,MATCH('Data above threshold'!$A75,'Raw Data'!$B$4:$B$185,0),MATCH('Data above threshold'!BO$4,'Raw Data'!$3:$3,0)-1)),"", IFERROR($J75*OFFSET('Raw Data'!$A$3,MATCH('Data above threshold'!$A75,'Raw Data'!$B$4:$B$185,0),MATCH('Data above threshold'!BO$4,'Raw Data'!$3:$3,0)-1),"NA"))</f>
        <v/>
      </c>
      <c r="BN75" s="103" t="str">
        <f aca="true">IF(ISBLANK(OFFSET('Raw Data'!$A$3,MATCH('Data above threshold'!$A75,'Raw Data'!$B$4:$B$185,0),MATCH('Data above threshold'!BP$4,'Raw Data'!$3:$3,0)-1)),"", IFERROR($J75*OFFSET('Raw Data'!$A$3,MATCH('Data above threshold'!$A75,'Raw Data'!$B$4:$B$185,0),MATCH('Data above threshold'!BP$4,'Raw Data'!$3:$3,0)-1),"NA"))</f>
        <v/>
      </c>
      <c r="BO75" s="103" t="str">
        <f aca="true">IF(ISBLANK(OFFSET('Raw Data'!$A$3,MATCH('Data above threshold'!$A75,'Raw Data'!$B$4:$B$185,0),MATCH('Data above threshold'!BQ$4,'Raw Data'!$3:$3,0)-1)),"", IFERROR($J75*OFFSET('Raw Data'!$A$3,MATCH('Data above threshold'!$A75,'Raw Data'!$B$4:$B$185,0),MATCH('Data above threshold'!BQ$4,'Raw Data'!$3:$3,0)-1),"NA"))</f>
        <v/>
      </c>
      <c r="BP75" s="103" t="str">
        <f aca="true">IF(ISBLANK(OFFSET('Raw Data'!$A$3,MATCH('Data above threshold'!$A75,'Raw Data'!$B$4:$B$185,0),MATCH('Data above threshold'!BR$4,'Raw Data'!$3:$3,0)-1)),"", IFERROR($J75*OFFSET('Raw Data'!$A$3,MATCH('Data above threshold'!$A75,'Raw Data'!$B$4:$B$185,0),MATCH('Data above threshold'!BR$4,'Raw Data'!$3:$3,0)-1),"NA"))</f>
        <v/>
      </c>
      <c r="BQ75" s="103" t="str">
        <f aca="true">IF(ISBLANK(OFFSET('Raw Data'!$A$3,MATCH('Data above threshold'!$A75,'Raw Data'!$B$4:$B$185,0),MATCH('Data above threshold'!BS$4,'Raw Data'!$3:$3,0)-1)),"", IFERROR($J75*OFFSET('Raw Data'!$A$3,MATCH('Data above threshold'!$A75,'Raw Data'!$B$4:$B$185,0),MATCH('Data above threshold'!BS$4,'Raw Data'!$3:$3,0)-1),"NA"))</f>
        <v/>
      </c>
      <c r="BR75" s="103" t="str">
        <f aca="true">IF(ISBLANK(OFFSET('Raw Data'!$A$3,MATCH('Data above threshold'!$A75,'Raw Data'!$B$4:$B$185,0),MATCH('Data above threshold'!BT$4,'Raw Data'!$3:$3,0)-1)),"", IFERROR($J75*OFFSET('Raw Data'!$A$3,MATCH('Data above threshold'!$A75,'Raw Data'!$B$4:$B$185,0),MATCH('Data above threshold'!BT$4,'Raw Data'!$3:$3,0)-1),"NA"))</f>
        <v/>
      </c>
      <c r="BS75" s="103" t="str">
        <f aca="true">IF(ISBLANK(OFFSET('Raw Data'!$A$3,MATCH('Data above threshold'!$A75,'Raw Data'!$B$4:$B$185,0),MATCH('Data above threshold'!BU$4,'Raw Data'!$3:$3,0)-1)),"", IFERROR($J75*OFFSET('Raw Data'!$A$3,MATCH('Data above threshold'!$A75,'Raw Data'!$B$4:$B$185,0),MATCH('Data above threshold'!BU$4,'Raw Data'!$3:$3,0)-1),"NA"))</f>
        <v/>
      </c>
      <c r="BT75" s="103" t="str">
        <f aca="true">IF(ISBLANK(OFFSET('Raw Data'!$A$3,MATCH('Data above threshold'!$A75,'Raw Data'!$B$4:$B$185,0),MATCH('Data above threshold'!BV$4,'Raw Data'!$3:$3,0)-1)),"", IFERROR($J75*OFFSET('Raw Data'!$A$3,MATCH('Data above threshold'!$A75,'Raw Data'!$B$4:$B$185,0),MATCH('Data above threshold'!BV$4,'Raw Data'!$3:$3,0)-1),"NA"))</f>
        <v/>
      </c>
      <c r="BU75" s="103" t="str">
        <f aca="true">IF(ISBLANK(OFFSET('Raw Data'!$A$3,MATCH('Data above threshold'!$A75,'Raw Data'!$B$4:$B$185,0),MATCH('Data above threshold'!BW$4,'Raw Data'!$3:$3,0)-1)),"", IFERROR($J75*OFFSET('Raw Data'!$A$3,MATCH('Data above threshold'!$A75,'Raw Data'!$B$4:$B$185,0),MATCH('Data above threshold'!BW$4,'Raw Data'!$3:$3,0)-1),"NA"))</f>
        <v/>
      </c>
      <c r="BV75" s="103" t="str">
        <f aca="true">IF(ISBLANK(OFFSET('Raw Data'!$A$3,MATCH('Data above threshold'!$A75,'Raw Data'!$B$4:$B$185,0),MATCH('Data above threshold'!BX$4,'Raw Data'!$3:$3,0)-1)),"", IFERROR($J75*OFFSET('Raw Data'!$A$3,MATCH('Data above threshold'!$A75,'Raw Data'!$B$4:$B$185,0),MATCH('Data above threshold'!BX$4,'Raw Data'!$3:$3,0)-1),"NA"))</f>
        <v/>
      </c>
      <c r="BW75" s="103" t="str">
        <f aca="true">IF(ISBLANK(OFFSET('Raw Data'!$A$3,MATCH('Data above threshold'!$A75,'Raw Data'!$B$4:$B$185,0),MATCH('Data above threshold'!BY$4,'Raw Data'!$3:$3,0)-1)),"", IFERROR($J75*OFFSET('Raw Data'!$A$3,MATCH('Data above threshold'!$A75,'Raw Data'!$B$4:$B$185,0),MATCH('Data above threshold'!BY$4,'Raw Data'!$3:$3,0)-1),"NA"))</f>
        <v/>
      </c>
      <c r="BX75" s="103" t="str">
        <f aca="true">IF(ISBLANK(OFFSET('Raw Data'!$A$3,MATCH('Data above threshold'!$A75,'Raw Data'!$B$4:$B$185,0),MATCH('Data above threshold'!BZ$4,'Raw Data'!$3:$3,0)-1)),"", IFERROR($J75*OFFSET('Raw Data'!$A$3,MATCH('Data above threshold'!$A75,'Raw Data'!$B$4:$B$185,0),MATCH('Data above threshold'!BZ$4,'Raw Data'!$3:$3,0)-1),"NA"))</f>
        <v/>
      </c>
      <c r="BY75" s="103" t="str">
        <f aca="true">IF(ISBLANK(OFFSET('Raw Data'!$A$3,MATCH('Data above threshold'!$A75,'Raw Data'!$B$4:$B$185,0),MATCH('Data above threshold'!CA$4,'Raw Data'!$3:$3,0)-1)),"", IFERROR($J75*OFFSET('Raw Data'!$A$3,MATCH('Data above threshold'!$A75,'Raw Data'!$B$4:$B$185,0),MATCH('Data above threshold'!CA$4,'Raw Data'!$3:$3,0)-1),"NA"))</f>
        <v/>
      </c>
      <c r="BZ75" s="103" t="str">
        <f aca="true">IF(ISBLANK(OFFSET('Raw Data'!$A$3,MATCH('Data above threshold'!$A75,'Raw Data'!$B$4:$B$185,0),MATCH('Data above threshold'!CB$4,'Raw Data'!$3:$3,0)-1)),"", IFERROR($J75*OFFSET('Raw Data'!$A$3,MATCH('Data above threshold'!$A75,'Raw Data'!$B$4:$B$185,0),MATCH('Data above threshold'!CB$4,'Raw Data'!$3:$3,0)-1),"NA"))</f>
        <v/>
      </c>
      <c r="CA75" s="103" t="str">
        <f aca="true">IF(ISBLANK(OFFSET('Raw Data'!$A$3,MATCH('Data above threshold'!$A75,'Raw Data'!$B$4:$B$185,0),MATCH('Data above threshold'!CC$4,'Raw Data'!$3:$3,0)-1)),"", IFERROR($J75*OFFSET('Raw Data'!$A$3,MATCH('Data above threshold'!$A75,'Raw Data'!$B$4:$B$185,0),MATCH('Data above threshold'!CC$4,'Raw Data'!$3:$3,0)-1),"NA"))</f>
        <v/>
      </c>
      <c r="CB75" s="103" t="str">
        <f aca="true">IF(ISBLANK(OFFSET('Raw Data'!$A$3,MATCH('Data above threshold'!$A75,'Raw Data'!$B$4:$B$185,0),MATCH('Data above threshold'!CD$4,'Raw Data'!$3:$3,0)-1)),"", IFERROR($J75*OFFSET('Raw Data'!$A$3,MATCH('Data above threshold'!$A75,'Raw Data'!$B$4:$B$185,0),MATCH('Data above threshold'!CD$4,'Raw Data'!$3:$3,0)-1),"NA"))</f>
        <v/>
      </c>
      <c r="CC75" s="103" t="str">
        <f aca="true">IF(ISBLANK(OFFSET('Raw Data'!$A$3,MATCH('Data above threshold'!$A75,'Raw Data'!$B$4:$B$185,0),MATCH('Data above threshold'!CE$4,'Raw Data'!$3:$3,0)-1)),"", IFERROR($J75*OFFSET('Raw Data'!$A$3,MATCH('Data above threshold'!$A75,'Raw Data'!$B$4:$B$185,0),MATCH('Data above threshold'!CE$4,'Raw Data'!$3:$3,0)-1),"NA"))</f>
        <v/>
      </c>
      <c r="CD75" s="103" t="str">
        <f aca="true">IF(ISBLANK(OFFSET('Raw Data'!$A$3,MATCH('Data above threshold'!$A75,'Raw Data'!$B$4:$B$185,0),MATCH('Data above threshold'!CF$4,'Raw Data'!$3:$3,0)-1)),"", IFERROR($J75*OFFSET('Raw Data'!$A$3,MATCH('Data above threshold'!$A75,'Raw Data'!$B$4:$B$185,0),MATCH('Data above threshold'!CF$4,'Raw Data'!$3:$3,0)-1),"NA"))</f>
        <v/>
      </c>
      <c r="CE75" s="103" t="str">
        <f aca="true">IF(ISBLANK(OFFSET('Raw Data'!$A$3,MATCH('Data above threshold'!$A75,'Raw Data'!$B$4:$B$185,0),MATCH('Data above threshold'!CG$4,'Raw Data'!$3:$3,0)-1)),"", IFERROR($J75*OFFSET('Raw Data'!$A$3,MATCH('Data above threshold'!$A75,'Raw Data'!$B$4:$B$185,0),MATCH('Data above threshold'!CG$4,'Raw Data'!$3:$3,0)-1),"NA"))</f>
        <v/>
      </c>
      <c r="CF75" s="103" t="str">
        <f aca="true">IF(ISBLANK(OFFSET('Raw Data'!$A$3,MATCH('Data above threshold'!$A75,'Raw Data'!$B$4:$B$185,0),MATCH('Data above threshold'!CH$4,'Raw Data'!$3:$3,0)-1)),"", IFERROR($J75*OFFSET('Raw Data'!$A$3,MATCH('Data above threshold'!$A75,'Raw Data'!$B$4:$B$185,0),MATCH('Data above threshold'!CH$4,'Raw Data'!$3:$3,0)-1),"NA"))</f>
        <v/>
      </c>
      <c r="CG75" s="103" t="str">
        <f aca="true">IF(ISBLANK(OFFSET('Raw Data'!$A$3,MATCH('Data above threshold'!$A75,'Raw Data'!$B$4:$B$185,0),MATCH('Data above threshold'!CI$4,'Raw Data'!$3:$3,0)-1)),"", IFERROR($J75*OFFSET('Raw Data'!$A$3,MATCH('Data above threshold'!$A75,'Raw Data'!$B$4:$B$185,0),MATCH('Data above threshold'!CI$4,'Raw Data'!$3:$3,0)-1),"NA"))</f>
        <v/>
      </c>
      <c r="CH75" s="103" t="str">
        <f aca="true">IF(ISBLANK(OFFSET('Raw Data'!$A$3,MATCH('Data above threshold'!$A75,'Raw Data'!$B$4:$B$185,0),MATCH('Data above threshold'!CJ$4,'Raw Data'!$3:$3,0)-1)),"", IFERROR($J75*OFFSET('Raw Data'!$A$3,MATCH('Data above threshold'!$A75,'Raw Data'!$B$4:$B$185,0),MATCH('Data above threshold'!CJ$4,'Raw Data'!$3:$3,0)-1),"NA"))</f>
        <v/>
      </c>
      <c r="CI75" s="103" t="str">
        <f aca="true">IF(ISBLANK(OFFSET('Raw Data'!$A$3,MATCH('Data above threshold'!$A75,'Raw Data'!$B$4:$B$185,0),MATCH('Data above threshold'!CK$4,'Raw Data'!$3:$3,0)-1)),"", IFERROR($J75*OFFSET('Raw Data'!$A$3,MATCH('Data above threshold'!$A75,'Raw Data'!$B$4:$B$185,0),MATCH('Data above threshold'!CK$4,'Raw Data'!$3:$3,0)-1),"NA"))</f>
        <v/>
      </c>
      <c r="CJ75" s="103" t="str">
        <f aca="true">IF(ISBLANK(OFFSET('Raw Data'!$A$3,MATCH('Data above threshold'!$A75,'Raw Data'!$B$4:$B$185,0),MATCH('Data above threshold'!CL$4,'Raw Data'!$3:$3,0)-1)),"", IFERROR($J75*OFFSET('Raw Data'!$A$3,MATCH('Data above threshold'!$A75,'Raw Data'!$B$4:$B$185,0),MATCH('Data above threshold'!CL$4,'Raw Data'!$3:$3,0)-1),"NA"))</f>
        <v/>
      </c>
      <c r="CK75" s="103" t="str">
        <f aca="true">IF(ISBLANK(OFFSET('Raw Data'!$A$3,MATCH('Data above threshold'!$A75,'Raw Data'!$B$4:$B$185,0),MATCH('Data above threshold'!CM$4,'Raw Data'!$3:$3,0)-1)),"", IFERROR($J75*OFFSET('Raw Data'!$A$3,MATCH('Data above threshold'!$A75,'Raw Data'!$B$4:$B$185,0),MATCH('Data above threshold'!CM$4,'Raw Data'!$3:$3,0)-1),"NA"))</f>
        <v/>
      </c>
      <c r="CL75" s="103" t="str">
        <f aca="true">IF(ISBLANK(OFFSET('Raw Data'!$A$3,MATCH('Data above threshold'!$A75,'Raw Data'!$B$4:$B$185,0),MATCH('Data above threshold'!CN$4,'Raw Data'!$3:$3,0)-1)),"", IFERROR($J75*OFFSET('Raw Data'!$A$3,MATCH('Data above threshold'!$A75,'Raw Data'!$B$4:$B$185,0),MATCH('Data above threshold'!CN$4,'Raw Data'!$3:$3,0)-1),"NA"))</f>
        <v/>
      </c>
      <c r="CM75" s="103" t="str">
        <f aca="true">IF(ISBLANK(OFFSET('Raw Data'!$A$3,MATCH('Data above threshold'!$A75,'Raw Data'!$B$4:$B$185,0),MATCH('Data above threshold'!CO$4,'Raw Data'!$3:$3,0)-1)),"", IFERROR($J75*OFFSET('Raw Data'!$A$3,MATCH('Data above threshold'!$A75,'Raw Data'!$B$4:$B$185,0),MATCH('Data above threshold'!CO$4,'Raw Data'!$3:$3,0)-1),"NA"))</f>
        <v/>
      </c>
      <c r="CN75" s="103" t="str">
        <f aca="true">IF(ISBLANK(OFFSET('Raw Data'!$A$3,MATCH('Data above threshold'!$A75,'Raw Data'!$B$4:$B$185,0),MATCH('Data above threshold'!CP$4,'Raw Data'!$3:$3,0)-1)),"", IFERROR($J75*OFFSET('Raw Data'!$A$3,MATCH('Data above threshold'!$A75,'Raw Data'!$B$4:$B$185,0),MATCH('Data above threshold'!CP$4,'Raw Data'!$3:$3,0)-1),"NA"))</f>
        <v/>
      </c>
      <c r="CO75" s="103" t="str">
        <f aca="true">IF(ISBLANK(OFFSET('Raw Data'!$A$3,MATCH('Data above threshold'!$A75,'Raw Data'!$B$4:$B$185,0),MATCH('Data above threshold'!CQ$4,'Raw Data'!$3:$3,0)-1)),"", IFERROR($J75*OFFSET('Raw Data'!$A$3,MATCH('Data above threshold'!$A75,'Raw Data'!$B$4:$B$185,0),MATCH('Data above threshold'!CQ$4,'Raw Data'!$3:$3,0)-1),"NA"))</f>
        <v/>
      </c>
      <c r="CP75" s="103" t="str">
        <f aca="true">IF(ISBLANK(OFFSET('Raw Data'!$A$3,MATCH('Data above threshold'!$A75,'Raw Data'!$B$4:$B$185,0),MATCH('Data above threshold'!CR$4,'Raw Data'!$3:$3,0)-1)),"", IFERROR($J75*OFFSET('Raw Data'!$A$3,MATCH('Data above threshold'!$A75,'Raw Data'!$B$4:$B$185,0),MATCH('Data above threshold'!CR$4,'Raw Data'!$3:$3,0)-1),"NA"))</f>
        <v/>
      </c>
    </row>
    <row r="76" s="103" customFormat="true" ht="15.5" hidden="false" customHeight="false" outlineLevel="0" collapsed="false">
      <c r="A76" s="107" t="n">
        <v>3110</v>
      </c>
      <c r="B76" s="107" t="n">
        <v>3</v>
      </c>
      <c r="C76" s="103" t="str">
        <f aca="true">IF(ISBLANK(OFFSET('Raw Data'!$A$3,MATCH($A76,'Raw Data'!$B$4:$B$185,0),MATCH(C$4,'Raw Data'!$3:$3,0)-1)),"",OFFSET('Raw Data'!$A$3,MATCH($A76,'Raw Data'!$B$4:$B$185,0),MATCH(C$4,'Raw Data'!$3:$3,0)-1))</f>
        <v>Quality of education system</v>
      </c>
      <c r="D76" s="103" t="str">
        <f aca="true">IF(ISBLANK(OFFSET('Raw Data'!$A$3,MATCH($A76,'Raw Data'!$B$4:$B$185,0),MATCH(D$4,'Raw Data'!$3:$3,0)-1)),"",OFFSET('Raw Data'!$A$3,MATCH($A76,'Raw Data'!$B$4:$B$185,0),MATCH(D$4,'Raw Data'!$3:$3,0)-1))</f>
        <v/>
      </c>
      <c r="E76" s="103" t="str">
        <f aca="true">IF(ISBLANK(OFFSET('Raw Data'!$A$3,MATCH($A76,'Raw Data'!$B$4:$B$185,0),MATCH(E$4,'Raw Data'!$3:$3,0)-1)),"",OFFSET('Raw Data'!$A$3,MATCH($A76,'Raw Data'!$B$4:$B$185,0),MATCH(E$4,'Raw Data'!$3:$3,0)-1))</f>
        <v/>
      </c>
      <c r="F76" s="103" t="str">
        <f aca="true">IF(ISBLANK(OFFSET('Raw Data'!$A$3,MATCH($A76,'Raw Data'!$B$4:$B$185,0),MATCH(F$4,'Raw Data'!$3:$3,0)-1)),"",OFFSET('Raw Data'!$A$3,MATCH($A76,'Raw Data'!$B$4:$B$185,0),MATCH(F$4,'Raw Data'!$3:$3,0)-1))</f>
        <v/>
      </c>
      <c r="H76" s="103" t="str">
        <f aca="true">IF(ISBLANK(OFFSET('Raw Data'!$A$3,MATCH($A76,'Raw Data'!$B$4:$B$185,0),MATCH(H$4,'Raw Data'!$3:$3,0)-1)),"",OFFSET('Raw Data'!$A$3,MATCH($A76,'Raw Data'!$B$4:$B$185,0),MATCH(H$4,'Raw Data'!$3:$3,0)-1))</f>
        <v/>
      </c>
      <c r="I76" s="103" t="str">
        <f aca="true">IF(ISBLANK(OFFSET('Raw Data'!$A$3,MATCH($A76,'Raw Data'!$B$4:$B$185,0),MATCH(I$4,'Raw Data'!$3:$3,0)-1)),"",OFFSET('Raw Data'!$A$3,MATCH($A76,'Raw Data'!$B$4:$B$185,0),MATCH(I$4,'Raw Data'!$3:$3,0)-1))</f>
        <v/>
      </c>
      <c r="J76" s="103" t="str">
        <f aca="false">IF(I76="","",IF(I76="Minus",-1,1))</f>
        <v/>
      </c>
      <c r="K76" s="105" t="str">
        <f aca="false" t="array" ref="K76:K76">IFERROR(SKEW(IF(ISNUMBER(O76:CP76),O76:CP76,"")),"")</f>
        <v/>
      </c>
      <c r="L76" s="103" t="n">
        <f aca="true">IF(ISBLANK(OFFSET('Data above threshold'!$A$4,MATCH('Data above threshold'!$A76,'Data above threshold'!$A$5:$A$185,0),MATCH('Data above threshold'!N$4,'Data above threshold'!$4:$4,0)-1)),1,OFFSET('Data above threshold'!$A$4,MATCH('Data above threshold'!$A76,'Data above threshold'!$A$5:$A$185,0),MATCH('Data above threshold'!N$4,'Data above threshold'!$4:$4,0)-1))</f>
        <v>1</v>
      </c>
      <c r="M76" s="103" t="str">
        <f aca="true">IF(ISBLANK(OFFSET('Data above threshold'!$A$4,MATCH('Data above threshold'!$A76,'Data above threshold'!$A$5:$A$185,0),MATCH('Data above threshold'!O$4,'Data above threshold'!$4:$4,0)-1)),"",OFFSET('Data above threshold'!$A$4,MATCH('Data above threshold'!$A76,'Data above threshold'!$A$5:$A$185,0),MATCH('Data above threshold'!O$4,'Data above threshold'!$4:$4,0)-1))</f>
        <v/>
      </c>
      <c r="N76" s="106" t="str">
        <f aca="false" t="array" ref="N76:N76">IF(B76&lt;4,"",1-IFERROR(SUM(ISNUMBER(O76:CP76)*(1-$O$3:$CP$3))/COUNTIF($O$3:$CP$3,0),0))</f>
        <v/>
      </c>
      <c r="O76" s="103" t="str">
        <f aca="true">IF(ISBLANK(OFFSET('Raw Data'!$A$3,MATCH('Data above threshold'!$A76,'Raw Data'!$B$4:$B$185,0),MATCH('Data above threshold'!Q$4,'Raw Data'!$3:$3,0)-1)),"", IFERROR($J76*OFFSET('Raw Data'!$A$3,MATCH('Data above threshold'!$A76,'Raw Data'!$B$4:$B$185,0),MATCH('Data above threshold'!Q$4,'Raw Data'!$3:$3,0)-1),"NA"))</f>
        <v/>
      </c>
      <c r="P76" s="103" t="str">
        <f aca="true">IF(ISBLANK(OFFSET('Raw Data'!$A$3,MATCH('Data above threshold'!$A76,'Raw Data'!$B$4:$B$185,0),MATCH('Data above threshold'!R$4,'Raw Data'!$3:$3,0)-1)),"", IFERROR($J76*OFFSET('Raw Data'!$A$3,MATCH('Data above threshold'!$A76,'Raw Data'!$B$4:$B$185,0),MATCH('Data above threshold'!R$4,'Raw Data'!$3:$3,0)-1),"NA"))</f>
        <v/>
      </c>
      <c r="Q76" s="103" t="str">
        <f aca="true">IF(ISBLANK(OFFSET('Raw Data'!$A$3,MATCH('Data above threshold'!$A76,'Raw Data'!$B$4:$B$185,0),MATCH('Data above threshold'!S$4,'Raw Data'!$3:$3,0)-1)),"", IFERROR($J76*OFFSET('Raw Data'!$A$3,MATCH('Data above threshold'!$A76,'Raw Data'!$B$4:$B$185,0),MATCH('Data above threshold'!S$4,'Raw Data'!$3:$3,0)-1),"NA"))</f>
        <v/>
      </c>
      <c r="R76" s="103" t="str">
        <f aca="true">IF(ISBLANK(OFFSET('Raw Data'!$A$3,MATCH('Data above threshold'!$A76,'Raw Data'!$B$4:$B$185,0),MATCH('Data above threshold'!T$4,'Raw Data'!$3:$3,0)-1)),"", IFERROR($J76*OFFSET('Raw Data'!$A$3,MATCH('Data above threshold'!$A76,'Raw Data'!$B$4:$B$185,0),MATCH('Data above threshold'!T$4,'Raw Data'!$3:$3,0)-1),"NA"))</f>
        <v/>
      </c>
      <c r="S76" s="103" t="str">
        <f aca="true">IF(ISBLANK(OFFSET('Raw Data'!$A$3,MATCH('Data above threshold'!$A76,'Raw Data'!$B$4:$B$185,0),MATCH('Data above threshold'!U$4,'Raw Data'!$3:$3,0)-1)),"", IFERROR($J76*OFFSET('Raw Data'!$A$3,MATCH('Data above threshold'!$A76,'Raw Data'!$B$4:$B$185,0),MATCH('Data above threshold'!U$4,'Raw Data'!$3:$3,0)-1),"NA"))</f>
        <v/>
      </c>
      <c r="T76" s="103" t="str">
        <f aca="true">IF(ISBLANK(OFFSET('Raw Data'!$A$3,MATCH('Data above threshold'!$A76,'Raw Data'!$B$4:$B$185,0),MATCH('Data above threshold'!V$4,'Raw Data'!$3:$3,0)-1)),"", IFERROR($J76*OFFSET('Raw Data'!$A$3,MATCH('Data above threshold'!$A76,'Raw Data'!$B$4:$B$185,0),MATCH('Data above threshold'!V$4,'Raw Data'!$3:$3,0)-1),"NA"))</f>
        <v/>
      </c>
      <c r="U76" s="103" t="str">
        <f aca="true">IF(ISBLANK(OFFSET('Raw Data'!$A$3,MATCH('Data above threshold'!$A76,'Raw Data'!$B$4:$B$185,0),MATCH('Data above threshold'!W$4,'Raw Data'!$3:$3,0)-1)),"", IFERROR($J76*OFFSET('Raw Data'!$A$3,MATCH('Data above threshold'!$A76,'Raw Data'!$B$4:$B$185,0),MATCH('Data above threshold'!W$4,'Raw Data'!$3:$3,0)-1),"NA"))</f>
        <v/>
      </c>
      <c r="V76" s="103" t="str">
        <f aca="true">IF(ISBLANK(OFFSET('Raw Data'!$A$3,MATCH('Data above threshold'!$A76,'Raw Data'!$B$4:$B$185,0),MATCH('Data above threshold'!X$4,'Raw Data'!$3:$3,0)-1)),"", IFERROR($J76*OFFSET('Raw Data'!$A$3,MATCH('Data above threshold'!$A76,'Raw Data'!$B$4:$B$185,0),MATCH('Data above threshold'!X$4,'Raw Data'!$3:$3,0)-1),"NA"))</f>
        <v/>
      </c>
      <c r="W76" s="103" t="str">
        <f aca="true">IF(ISBLANK(OFFSET('Raw Data'!$A$3,MATCH('Data above threshold'!$A76,'Raw Data'!$B$4:$B$185,0),MATCH('Data above threshold'!Y$4,'Raw Data'!$3:$3,0)-1)),"", IFERROR($J76*OFFSET('Raw Data'!$A$3,MATCH('Data above threshold'!$A76,'Raw Data'!$B$4:$B$185,0),MATCH('Data above threshold'!Y$4,'Raw Data'!$3:$3,0)-1),"NA"))</f>
        <v/>
      </c>
      <c r="X76" s="103" t="str">
        <f aca="true">IF(ISBLANK(OFFSET('Raw Data'!$A$3,MATCH('Data above threshold'!$A76,'Raw Data'!$B$4:$B$185,0),MATCH('Data above threshold'!Z$4,'Raw Data'!$3:$3,0)-1)),"", IFERROR($J76*OFFSET('Raw Data'!$A$3,MATCH('Data above threshold'!$A76,'Raw Data'!$B$4:$B$185,0),MATCH('Data above threshold'!Z$4,'Raw Data'!$3:$3,0)-1),"NA"))</f>
        <v/>
      </c>
      <c r="Y76" s="103" t="str">
        <f aca="true">IF(ISBLANK(OFFSET('Raw Data'!$A$3,MATCH('Data above threshold'!$A76,'Raw Data'!$B$4:$B$185,0),MATCH('Data above threshold'!AA$4,'Raw Data'!$3:$3,0)-1)),"", IFERROR($J76*OFFSET('Raw Data'!$A$3,MATCH('Data above threshold'!$A76,'Raw Data'!$B$4:$B$185,0),MATCH('Data above threshold'!AA$4,'Raw Data'!$3:$3,0)-1),"NA"))</f>
        <v/>
      </c>
      <c r="Z76" s="103" t="str">
        <f aca="true">IF(ISBLANK(OFFSET('Raw Data'!$A$3,MATCH('Data above threshold'!$A76,'Raw Data'!$B$4:$B$185,0),MATCH('Data above threshold'!AB$4,'Raw Data'!$3:$3,0)-1)),"", IFERROR($J76*OFFSET('Raw Data'!$A$3,MATCH('Data above threshold'!$A76,'Raw Data'!$B$4:$B$185,0),MATCH('Data above threshold'!AB$4,'Raw Data'!$3:$3,0)-1),"NA"))</f>
        <v/>
      </c>
      <c r="AA76" s="103" t="str">
        <f aca="true">IF(ISBLANK(OFFSET('Raw Data'!$A$3,MATCH('Data above threshold'!$A76,'Raw Data'!$B$4:$B$185,0),MATCH('Data above threshold'!AC$4,'Raw Data'!$3:$3,0)-1)),"", IFERROR($J76*OFFSET('Raw Data'!$A$3,MATCH('Data above threshold'!$A76,'Raw Data'!$B$4:$B$185,0),MATCH('Data above threshold'!AC$4,'Raw Data'!$3:$3,0)-1),"NA"))</f>
        <v/>
      </c>
      <c r="AB76" s="103" t="str">
        <f aca="true">IF(ISBLANK(OFFSET('Raw Data'!$A$3,MATCH('Data above threshold'!$A76,'Raw Data'!$B$4:$B$185,0),MATCH('Data above threshold'!AD$4,'Raw Data'!$3:$3,0)-1)),"", IFERROR($J76*OFFSET('Raw Data'!$A$3,MATCH('Data above threshold'!$A76,'Raw Data'!$B$4:$B$185,0),MATCH('Data above threshold'!AD$4,'Raw Data'!$3:$3,0)-1),"NA"))</f>
        <v/>
      </c>
      <c r="AC76" s="103" t="str">
        <f aca="true">IF(ISBLANK(OFFSET('Raw Data'!$A$3,MATCH('Data above threshold'!$A76,'Raw Data'!$B$4:$B$185,0),MATCH('Data above threshold'!AE$4,'Raw Data'!$3:$3,0)-1)),"", IFERROR($J76*OFFSET('Raw Data'!$A$3,MATCH('Data above threshold'!$A76,'Raw Data'!$B$4:$B$185,0),MATCH('Data above threshold'!AE$4,'Raw Data'!$3:$3,0)-1),"NA"))</f>
        <v/>
      </c>
      <c r="AD76" s="103" t="str">
        <f aca="true">IF(ISBLANK(OFFSET('Raw Data'!$A$3,MATCH('Data above threshold'!$A76,'Raw Data'!$B$4:$B$185,0),MATCH('Data above threshold'!AF$4,'Raw Data'!$3:$3,0)-1)),"", IFERROR($J76*OFFSET('Raw Data'!$A$3,MATCH('Data above threshold'!$A76,'Raw Data'!$B$4:$B$185,0),MATCH('Data above threshold'!AF$4,'Raw Data'!$3:$3,0)-1),"NA"))</f>
        <v/>
      </c>
      <c r="AE76" s="103" t="str">
        <f aca="true">IF(ISBLANK(OFFSET('Raw Data'!$A$3,MATCH('Data above threshold'!$A76,'Raw Data'!$B$4:$B$185,0),MATCH('Data above threshold'!AG$4,'Raw Data'!$3:$3,0)-1)),"", IFERROR($J76*OFFSET('Raw Data'!$A$3,MATCH('Data above threshold'!$A76,'Raw Data'!$B$4:$B$185,0),MATCH('Data above threshold'!AG$4,'Raw Data'!$3:$3,0)-1),"NA"))</f>
        <v/>
      </c>
      <c r="AF76" s="103" t="str">
        <f aca="true">IF(ISBLANK(OFFSET('Raw Data'!$A$3,MATCH('Data above threshold'!$A76,'Raw Data'!$B$4:$B$185,0),MATCH('Data above threshold'!AH$4,'Raw Data'!$3:$3,0)-1)),"", IFERROR($J76*OFFSET('Raw Data'!$A$3,MATCH('Data above threshold'!$A76,'Raw Data'!$B$4:$B$185,0),MATCH('Data above threshold'!AH$4,'Raw Data'!$3:$3,0)-1),"NA"))</f>
        <v/>
      </c>
      <c r="AG76" s="103" t="str">
        <f aca="true">IF(ISBLANK(OFFSET('Raw Data'!$A$3,MATCH('Data above threshold'!$A76,'Raw Data'!$B$4:$B$185,0),MATCH('Data above threshold'!AI$4,'Raw Data'!$3:$3,0)-1)),"", IFERROR($J76*OFFSET('Raw Data'!$A$3,MATCH('Data above threshold'!$A76,'Raw Data'!$B$4:$B$185,0),MATCH('Data above threshold'!AI$4,'Raw Data'!$3:$3,0)-1),"NA"))</f>
        <v/>
      </c>
      <c r="AH76" s="103" t="str">
        <f aca="true">IF(ISBLANK(OFFSET('Raw Data'!$A$3,MATCH('Data above threshold'!$A76,'Raw Data'!$B$4:$B$185,0),MATCH('Data above threshold'!AJ$4,'Raw Data'!$3:$3,0)-1)),"", IFERROR($J76*OFFSET('Raw Data'!$A$3,MATCH('Data above threshold'!$A76,'Raw Data'!$B$4:$B$185,0),MATCH('Data above threshold'!AJ$4,'Raw Data'!$3:$3,0)-1),"NA"))</f>
        <v/>
      </c>
      <c r="AI76" s="103" t="str">
        <f aca="true">IF(ISBLANK(OFFSET('Raw Data'!$A$3,MATCH('Data above threshold'!$A76,'Raw Data'!$B$4:$B$185,0),MATCH('Data above threshold'!AK$4,'Raw Data'!$3:$3,0)-1)),"", IFERROR($J76*OFFSET('Raw Data'!$A$3,MATCH('Data above threshold'!$A76,'Raw Data'!$B$4:$B$185,0),MATCH('Data above threshold'!AK$4,'Raw Data'!$3:$3,0)-1),"NA"))</f>
        <v/>
      </c>
      <c r="AJ76" s="103" t="str">
        <f aca="true">IF(ISBLANK(OFFSET('Raw Data'!$A$3,MATCH('Data above threshold'!$A76,'Raw Data'!$B$4:$B$185,0),MATCH('Data above threshold'!AL$4,'Raw Data'!$3:$3,0)-1)),"", IFERROR($J76*OFFSET('Raw Data'!$A$3,MATCH('Data above threshold'!$A76,'Raw Data'!$B$4:$B$185,0),MATCH('Data above threshold'!AL$4,'Raw Data'!$3:$3,0)-1),"NA"))</f>
        <v/>
      </c>
      <c r="AK76" s="103" t="str">
        <f aca="true">IF(ISBLANK(OFFSET('Raw Data'!$A$3,MATCH('Data above threshold'!$A76,'Raw Data'!$B$4:$B$185,0),MATCH('Data above threshold'!AM$4,'Raw Data'!$3:$3,0)-1)),"", IFERROR($J76*OFFSET('Raw Data'!$A$3,MATCH('Data above threshold'!$A76,'Raw Data'!$B$4:$B$185,0),MATCH('Data above threshold'!AM$4,'Raw Data'!$3:$3,0)-1),"NA"))</f>
        <v/>
      </c>
      <c r="AL76" s="103" t="str">
        <f aca="true">IF(ISBLANK(OFFSET('Raw Data'!$A$3,MATCH('Data above threshold'!$A76,'Raw Data'!$B$4:$B$185,0),MATCH('Data above threshold'!AN$4,'Raw Data'!$3:$3,0)-1)),"", IFERROR($J76*OFFSET('Raw Data'!$A$3,MATCH('Data above threshold'!$A76,'Raw Data'!$B$4:$B$185,0),MATCH('Data above threshold'!AN$4,'Raw Data'!$3:$3,0)-1),"NA"))</f>
        <v/>
      </c>
      <c r="AM76" s="103" t="str">
        <f aca="true">IF(ISBLANK(OFFSET('Raw Data'!$A$3,MATCH('Data above threshold'!$A76,'Raw Data'!$B$4:$B$185,0),MATCH('Data above threshold'!AO$4,'Raw Data'!$3:$3,0)-1)),"", IFERROR($J76*OFFSET('Raw Data'!$A$3,MATCH('Data above threshold'!$A76,'Raw Data'!$B$4:$B$185,0),MATCH('Data above threshold'!AO$4,'Raw Data'!$3:$3,0)-1),"NA"))</f>
        <v/>
      </c>
      <c r="AN76" s="103" t="str">
        <f aca="true">IF(ISBLANK(OFFSET('Raw Data'!$A$3,MATCH('Data above threshold'!$A76,'Raw Data'!$B$4:$B$185,0),MATCH('Data above threshold'!AP$4,'Raw Data'!$3:$3,0)-1)),"", IFERROR($J76*OFFSET('Raw Data'!$A$3,MATCH('Data above threshold'!$A76,'Raw Data'!$B$4:$B$185,0),MATCH('Data above threshold'!AP$4,'Raw Data'!$3:$3,0)-1),"NA"))</f>
        <v/>
      </c>
      <c r="AO76" s="103" t="str">
        <f aca="true">IF(ISBLANK(OFFSET('Raw Data'!$A$3,MATCH('Data above threshold'!$A76,'Raw Data'!$B$4:$B$185,0),MATCH('Data above threshold'!AQ$4,'Raw Data'!$3:$3,0)-1)),"", IFERROR($J76*OFFSET('Raw Data'!$A$3,MATCH('Data above threshold'!$A76,'Raw Data'!$B$4:$B$185,0),MATCH('Data above threshold'!AQ$4,'Raw Data'!$3:$3,0)-1),"NA"))</f>
        <v/>
      </c>
      <c r="AP76" s="103" t="str">
        <f aca="true">IF(ISBLANK(OFFSET('Raw Data'!$A$3,MATCH('Data above threshold'!$A76,'Raw Data'!$B$4:$B$185,0),MATCH('Data above threshold'!AR$4,'Raw Data'!$3:$3,0)-1)),"", IFERROR($J76*OFFSET('Raw Data'!$A$3,MATCH('Data above threshold'!$A76,'Raw Data'!$B$4:$B$185,0),MATCH('Data above threshold'!AR$4,'Raw Data'!$3:$3,0)-1),"NA"))</f>
        <v/>
      </c>
      <c r="AQ76" s="103" t="str">
        <f aca="true">IF(ISBLANK(OFFSET('Raw Data'!$A$3,MATCH('Data above threshold'!$A76,'Raw Data'!$B$4:$B$185,0),MATCH('Data above threshold'!AS$4,'Raw Data'!$3:$3,0)-1)),"", IFERROR($J76*OFFSET('Raw Data'!$A$3,MATCH('Data above threshold'!$A76,'Raw Data'!$B$4:$B$185,0),MATCH('Data above threshold'!AS$4,'Raw Data'!$3:$3,0)-1),"NA"))</f>
        <v/>
      </c>
      <c r="AR76" s="103" t="str">
        <f aca="true">IF(ISBLANK(OFFSET('Raw Data'!$A$3,MATCH('Data above threshold'!$A76,'Raw Data'!$B$4:$B$185,0),MATCH('Data above threshold'!AT$4,'Raw Data'!$3:$3,0)-1)),"", IFERROR($J76*OFFSET('Raw Data'!$A$3,MATCH('Data above threshold'!$A76,'Raw Data'!$B$4:$B$185,0),MATCH('Data above threshold'!AT$4,'Raw Data'!$3:$3,0)-1),"NA"))</f>
        <v/>
      </c>
      <c r="AS76" s="103" t="str">
        <f aca="true">IF(ISBLANK(OFFSET('Raw Data'!$A$3,MATCH('Data above threshold'!$A76,'Raw Data'!$B$4:$B$185,0),MATCH('Data above threshold'!AU$4,'Raw Data'!$3:$3,0)-1)),"", IFERROR($J76*OFFSET('Raw Data'!$A$3,MATCH('Data above threshold'!$A76,'Raw Data'!$B$4:$B$185,0),MATCH('Data above threshold'!AU$4,'Raw Data'!$3:$3,0)-1),"NA"))</f>
        <v/>
      </c>
      <c r="AT76" s="103" t="str">
        <f aca="true">IF(ISBLANK(OFFSET('Raw Data'!$A$3,MATCH('Data above threshold'!$A76,'Raw Data'!$B$4:$B$185,0),MATCH('Data above threshold'!AV$4,'Raw Data'!$3:$3,0)-1)),"", IFERROR($J76*OFFSET('Raw Data'!$A$3,MATCH('Data above threshold'!$A76,'Raw Data'!$B$4:$B$185,0),MATCH('Data above threshold'!AV$4,'Raw Data'!$3:$3,0)-1),"NA"))</f>
        <v/>
      </c>
      <c r="AU76" s="103" t="str">
        <f aca="true">IF(ISBLANK(OFFSET('Raw Data'!$A$3,MATCH('Data above threshold'!$A76,'Raw Data'!$B$4:$B$185,0),MATCH('Data above threshold'!AW$4,'Raw Data'!$3:$3,0)-1)),"", IFERROR($J76*OFFSET('Raw Data'!$A$3,MATCH('Data above threshold'!$A76,'Raw Data'!$B$4:$B$185,0),MATCH('Data above threshold'!AW$4,'Raw Data'!$3:$3,0)-1),"NA"))</f>
        <v/>
      </c>
      <c r="AV76" s="103" t="str">
        <f aca="true">IF(ISBLANK(OFFSET('Raw Data'!$A$3,MATCH('Data above threshold'!$A76,'Raw Data'!$B$4:$B$185,0),MATCH('Data above threshold'!AX$4,'Raw Data'!$3:$3,0)-1)),"", IFERROR($J76*OFFSET('Raw Data'!$A$3,MATCH('Data above threshold'!$A76,'Raw Data'!$B$4:$B$185,0),MATCH('Data above threshold'!AX$4,'Raw Data'!$3:$3,0)-1),"NA"))</f>
        <v/>
      </c>
      <c r="AW76" s="103" t="str">
        <f aca="true">IF(ISBLANK(OFFSET('Raw Data'!$A$3,MATCH('Data above threshold'!$A76,'Raw Data'!$B$4:$B$185,0),MATCH('Data above threshold'!AY$4,'Raw Data'!$3:$3,0)-1)),"", IFERROR($J76*OFFSET('Raw Data'!$A$3,MATCH('Data above threshold'!$A76,'Raw Data'!$B$4:$B$185,0),MATCH('Data above threshold'!AY$4,'Raw Data'!$3:$3,0)-1),"NA"))</f>
        <v/>
      </c>
      <c r="AX76" s="103" t="str">
        <f aca="true">IF(ISBLANK(OFFSET('Raw Data'!$A$3,MATCH('Data above threshold'!$A76,'Raw Data'!$B$4:$B$185,0),MATCH('Data above threshold'!AZ$4,'Raw Data'!$3:$3,0)-1)),"", IFERROR($J76*OFFSET('Raw Data'!$A$3,MATCH('Data above threshold'!$A76,'Raw Data'!$B$4:$B$185,0),MATCH('Data above threshold'!AZ$4,'Raw Data'!$3:$3,0)-1),"NA"))</f>
        <v/>
      </c>
      <c r="AY76" s="103" t="str">
        <f aca="true">IF(ISBLANK(OFFSET('Raw Data'!$A$3,MATCH('Data above threshold'!$A76,'Raw Data'!$B$4:$B$185,0),MATCH('Data above threshold'!BA$4,'Raw Data'!$3:$3,0)-1)),"", IFERROR($J76*OFFSET('Raw Data'!$A$3,MATCH('Data above threshold'!$A76,'Raw Data'!$B$4:$B$185,0),MATCH('Data above threshold'!BA$4,'Raw Data'!$3:$3,0)-1),"NA"))</f>
        <v/>
      </c>
      <c r="AZ76" s="103" t="str">
        <f aca="true">IF(ISBLANK(OFFSET('Raw Data'!$A$3,MATCH('Data above threshold'!$A76,'Raw Data'!$B$4:$B$185,0),MATCH('Data above threshold'!BB$4,'Raw Data'!$3:$3,0)-1)),"", IFERROR($J76*OFFSET('Raw Data'!$A$3,MATCH('Data above threshold'!$A76,'Raw Data'!$B$4:$B$185,0),MATCH('Data above threshold'!BB$4,'Raw Data'!$3:$3,0)-1),"NA"))</f>
        <v/>
      </c>
      <c r="BA76" s="103" t="str">
        <f aca="true">IF(ISBLANK(OFFSET('Raw Data'!$A$3,MATCH('Data above threshold'!$A76,'Raw Data'!$B$4:$B$185,0),MATCH('Data above threshold'!BC$4,'Raw Data'!$3:$3,0)-1)),"", IFERROR($J76*OFFSET('Raw Data'!$A$3,MATCH('Data above threshold'!$A76,'Raw Data'!$B$4:$B$185,0),MATCH('Data above threshold'!BC$4,'Raw Data'!$3:$3,0)-1),"NA"))</f>
        <v/>
      </c>
      <c r="BB76" s="103" t="str">
        <f aca="true">IF(ISBLANK(OFFSET('Raw Data'!$A$3,MATCH('Data above threshold'!$A76,'Raw Data'!$B$4:$B$185,0),MATCH('Data above threshold'!BD$4,'Raw Data'!$3:$3,0)-1)),"", IFERROR($J76*OFFSET('Raw Data'!$A$3,MATCH('Data above threshold'!$A76,'Raw Data'!$B$4:$B$185,0),MATCH('Data above threshold'!BD$4,'Raw Data'!$3:$3,0)-1),"NA"))</f>
        <v/>
      </c>
      <c r="BC76" s="103" t="str">
        <f aca="true">IF(ISBLANK(OFFSET('Raw Data'!$A$3,MATCH('Data above threshold'!$A76,'Raw Data'!$B$4:$B$185,0),MATCH('Data above threshold'!BE$4,'Raw Data'!$3:$3,0)-1)),"", IFERROR($J76*OFFSET('Raw Data'!$A$3,MATCH('Data above threshold'!$A76,'Raw Data'!$B$4:$B$185,0),MATCH('Data above threshold'!BE$4,'Raw Data'!$3:$3,0)-1),"NA"))</f>
        <v/>
      </c>
      <c r="BD76" s="103" t="str">
        <f aca="true">IF(ISBLANK(OFFSET('Raw Data'!$A$3,MATCH('Data above threshold'!$A76,'Raw Data'!$B$4:$B$185,0),MATCH('Data above threshold'!BF$4,'Raw Data'!$3:$3,0)-1)),"", IFERROR($J76*OFFSET('Raw Data'!$A$3,MATCH('Data above threshold'!$A76,'Raw Data'!$B$4:$B$185,0),MATCH('Data above threshold'!BF$4,'Raw Data'!$3:$3,0)-1),"NA"))</f>
        <v/>
      </c>
      <c r="BE76" s="103" t="str">
        <f aca="true">IF(ISBLANK(OFFSET('Raw Data'!$A$3,MATCH('Data above threshold'!$A76,'Raw Data'!$B$4:$B$185,0),MATCH('Data above threshold'!BG$4,'Raw Data'!$3:$3,0)-1)),"", IFERROR($J76*OFFSET('Raw Data'!$A$3,MATCH('Data above threshold'!$A76,'Raw Data'!$B$4:$B$185,0),MATCH('Data above threshold'!BG$4,'Raw Data'!$3:$3,0)-1),"NA"))</f>
        <v/>
      </c>
      <c r="BF76" s="103" t="str">
        <f aca="true">IF(ISBLANK(OFFSET('Raw Data'!$A$3,MATCH('Data above threshold'!$A76,'Raw Data'!$B$4:$B$185,0),MATCH('Data above threshold'!BH$4,'Raw Data'!$3:$3,0)-1)),"", IFERROR($J76*OFFSET('Raw Data'!$A$3,MATCH('Data above threshold'!$A76,'Raw Data'!$B$4:$B$185,0),MATCH('Data above threshold'!BH$4,'Raw Data'!$3:$3,0)-1),"NA"))</f>
        <v/>
      </c>
      <c r="BG76" s="103" t="str">
        <f aca="true">IF(ISBLANK(OFFSET('Raw Data'!$A$3,MATCH('Data above threshold'!$A76,'Raw Data'!$B$4:$B$185,0),MATCH('Data above threshold'!BI$4,'Raw Data'!$3:$3,0)-1)),"", IFERROR($J76*OFFSET('Raw Data'!$A$3,MATCH('Data above threshold'!$A76,'Raw Data'!$B$4:$B$185,0),MATCH('Data above threshold'!BI$4,'Raw Data'!$3:$3,0)-1),"NA"))</f>
        <v/>
      </c>
      <c r="BH76" s="103" t="str">
        <f aca="true">IF(ISBLANK(OFFSET('Raw Data'!$A$3,MATCH('Data above threshold'!$A76,'Raw Data'!$B$4:$B$185,0),MATCH('Data above threshold'!BJ$4,'Raw Data'!$3:$3,0)-1)),"", IFERROR($J76*OFFSET('Raw Data'!$A$3,MATCH('Data above threshold'!$A76,'Raw Data'!$B$4:$B$185,0),MATCH('Data above threshold'!BJ$4,'Raw Data'!$3:$3,0)-1),"NA"))</f>
        <v/>
      </c>
      <c r="BI76" s="103" t="str">
        <f aca="true">IF(ISBLANK(OFFSET('Raw Data'!$A$3,MATCH('Data above threshold'!$A76,'Raw Data'!$B$4:$B$185,0),MATCH('Data above threshold'!BK$4,'Raw Data'!$3:$3,0)-1)),"", IFERROR($J76*OFFSET('Raw Data'!$A$3,MATCH('Data above threshold'!$A76,'Raw Data'!$B$4:$B$185,0),MATCH('Data above threshold'!BK$4,'Raw Data'!$3:$3,0)-1),"NA"))</f>
        <v/>
      </c>
      <c r="BJ76" s="103" t="str">
        <f aca="true">IF(ISBLANK(OFFSET('Raw Data'!$A$3,MATCH('Data above threshold'!$A76,'Raw Data'!$B$4:$B$185,0),MATCH('Data above threshold'!BL$4,'Raw Data'!$3:$3,0)-1)),"", IFERROR($J76*OFFSET('Raw Data'!$A$3,MATCH('Data above threshold'!$A76,'Raw Data'!$B$4:$B$185,0),MATCH('Data above threshold'!BL$4,'Raw Data'!$3:$3,0)-1),"NA"))</f>
        <v/>
      </c>
      <c r="BK76" s="103" t="str">
        <f aca="true">IF(ISBLANK(OFFSET('Raw Data'!$A$3,MATCH('Data above threshold'!$A76,'Raw Data'!$B$4:$B$185,0),MATCH('Data above threshold'!BM$4,'Raw Data'!$3:$3,0)-1)),"", IFERROR($J76*OFFSET('Raw Data'!$A$3,MATCH('Data above threshold'!$A76,'Raw Data'!$B$4:$B$185,0),MATCH('Data above threshold'!BM$4,'Raw Data'!$3:$3,0)-1),"NA"))</f>
        <v/>
      </c>
      <c r="BL76" s="103" t="str">
        <f aca="true">IF(ISBLANK(OFFSET('Raw Data'!$A$3,MATCH('Data above threshold'!$A76,'Raw Data'!$B$4:$B$185,0),MATCH('Data above threshold'!BN$4,'Raw Data'!$3:$3,0)-1)),"", IFERROR($J76*OFFSET('Raw Data'!$A$3,MATCH('Data above threshold'!$A76,'Raw Data'!$B$4:$B$185,0),MATCH('Data above threshold'!BN$4,'Raw Data'!$3:$3,0)-1),"NA"))</f>
        <v/>
      </c>
      <c r="BM76" s="103" t="str">
        <f aca="true">IF(ISBLANK(OFFSET('Raw Data'!$A$3,MATCH('Data above threshold'!$A76,'Raw Data'!$B$4:$B$185,0),MATCH('Data above threshold'!BO$4,'Raw Data'!$3:$3,0)-1)),"", IFERROR($J76*OFFSET('Raw Data'!$A$3,MATCH('Data above threshold'!$A76,'Raw Data'!$B$4:$B$185,0),MATCH('Data above threshold'!BO$4,'Raw Data'!$3:$3,0)-1),"NA"))</f>
        <v/>
      </c>
      <c r="BN76" s="103" t="str">
        <f aca="true">IF(ISBLANK(OFFSET('Raw Data'!$A$3,MATCH('Data above threshold'!$A76,'Raw Data'!$B$4:$B$185,0),MATCH('Data above threshold'!BP$4,'Raw Data'!$3:$3,0)-1)),"", IFERROR($J76*OFFSET('Raw Data'!$A$3,MATCH('Data above threshold'!$A76,'Raw Data'!$B$4:$B$185,0),MATCH('Data above threshold'!BP$4,'Raw Data'!$3:$3,0)-1),"NA"))</f>
        <v/>
      </c>
      <c r="BO76" s="103" t="str">
        <f aca="true">IF(ISBLANK(OFFSET('Raw Data'!$A$3,MATCH('Data above threshold'!$A76,'Raw Data'!$B$4:$B$185,0),MATCH('Data above threshold'!BQ$4,'Raw Data'!$3:$3,0)-1)),"", IFERROR($J76*OFFSET('Raw Data'!$A$3,MATCH('Data above threshold'!$A76,'Raw Data'!$B$4:$B$185,0),MATCH('Data above threshold'!BQ$4,'Raw Data'!$3:$3,0)-1),"NA"))</f>
        <v/>
      </c>
      <c r="BP76" s="103" t="str">
        <f aca="true">IF(ISBLANK(OFFSET('Raw Data'!$A$3,MATCH('Data above threshold'!$A76,'Raw Data'!$B$4:$B$185,0),MATCH('Data above threshold'!BR$4,'Raw Data'!$3:$3,0)-1)),"", IFERROR($J76*OFFSET('Raw Data'!$A$3,MATCH('Data above threshold'!$A76,'Raw Data'!$B$4:$B$185,0),MATCH('Data above threshold'!BR$4,'Raw Data'!$3:$3,0)-1),"NA"))</f>
        <v/>
      </c>
      <c r="BQ76" s="103" t="str">
        <f aca="true">IF(ISBLANK(OFFSET('Raw Data'!$A$3,MATCH('Data above threshold'!$A76,'Raw Data'!$B$4:$B$185,0),MATCH('Data above threshold'!BS$4,'Raw Data'!$3:$3,0)-1)),"", IFERROR($J76*OFFSET('Raw Data'!$A$3,MATCH('Data above threshold'!$A76,'Raw Data'!$B$4:$B$185,0),MATCH('Data above threshold'!BS$4,'Raw Data'!$3:$3,0)-1),"NA"))</f>
        <v/>
      </c>
      <c r="BR76" s="103" t="str">
        <f aca="true">IF(ISBLANK(OFFSET('Raw Data'!$A$3,MATCH('Data above threshold'!$A76,'Raw Data'!$B$4:$B$185,0),MATCH('Data above threshold'!BT$4,'Raw Data'!$3:$3,0)-1)),"", IFERROR($J76*OFFSET('Raw Data'!$A$3,MATCH('Data above threshold'!$A76,'Raw Data'!$B$4:$B$185,0),MATCH('Data above threshold'!BT$4,'Raw Data'!$3:$3,0)-1),"NA"))</f>
        <v/>
      </c>
      <c r="BS76" s="103" t="str">
        <f aca="true">IF(ISBLANK(OFFSET('Raw Data'!$A$3,MATCH('Data above threshold'!$A76,'Raw Data'!$B$4:$B$185,0),MATCH('Data above threshold'!BU$4,'Raw Data'!$3:$3,0)-1)),"", IFERROR($J76*OFFSET('Raw Data'!$A$3,MATCH('Data above threshold'!$A76,'Raw Data'!$B$4:$B$185,0),MATCH('Data above threshold'!BU$4,'Raw Data'!$3:$3,0)-1),"NA"))</f>
        <v/>
      </c>
      <c r="BT76" s="103" t="str">
        <f aca="true">IF(ISBLANK(OFFSET('Raw Data'!$A$3,MATCH('Data above threshold'!$A76,'Raw Data'!$B$4:$B$185,0),MATCH('Data above threshold'!BV$4,'Raw Data'!$3:$3,0)-1)),"", IFERROR($J76*OFFSET('Raw Data'!$A$3,MATCH('Data above threshold'!$A76,'Raw Data'!$B$4:$B$185,0),MATCH('Data above threshold'!BV$4,'Raw Data'!$3:$3,0)-1),"NA"))</f>
        <v/>
      </c>
      <c r="BU76" s="103" t="str">
        <f aca="true">IF(ISBLANK(OFFSET('Raw Data'!$A$3,MATCH('Data above threshold'!$A76,'Raw Data'!$B$4:$B$185,0),MATCH('Data above threshold'!BW$4,'Raw Data'!$3:$3,0)-1)),"", IFERROR($J76*OFFSET('Raw Data'!$A$3,MATCH('Data above threshold'!$A76,'Raw Data'!$B$4:$B$185,0),MATCH('Data above threshold'!BW$4,'Raw Data'!$3:$3,0)-1),"NA"))</f>
        <v/>
      </c>
      <c r="BV76" s="103" t="str">
        <f aca="true">IF(ISBLANK(OFFSET('Raw Data'!$A$3,MATCH('Data above threshold'!$A76,'Raw Data'!$B$4:$B$185,0),MATCH('Data above threshold'!BX$4,'Raw Data'!$3:$3,0)-1)),"", IFERROR($J76*OFFSET('Raw Data'!$A$3,MATCH('Data above threshold'!$A76,'Raw Data'!$B$4:$B$185,0),MATCH('Data above threshold'!BX$4,'Raw Data'!$3:$3,0)-1),"NA"))</f>
        <v/>
      </c>
      <c r="BW76" s="103" t="str">
        <f aca="true">IF(ISBLANK(OFFSET('Raw Data'!$A$3,MATCH('Data above threshold'!$A76,'Raw Data'!$B$4:$B$185,0),MATCH('Data above threshold'!BY$4,'Raw Data'!$3:$3,0)-1)),"", IFERROR($J76*OFFSET('Raw Data'!$A$3,MATCH('Data above threshold'!$A76,'Raw Data'!$B$4:$B$185,0),MATCH('Data above threshold'!BY$4,'Raw Data'!$3:$3,0)-1),"NA"))</f>
        <v/>
      </c>
      <c r="BX76" s="103" t="str">
        <f aca="true">IF(ISBLANK(OFFSET('Raw Data'!$A$3,MATCH('Data above threshold'!$A76,'Raw Data'!$B$4:$B$185,0),MATCH('Data above threshold'!BZ$4,'Raw Data'!$3:$3,0)-1)),"", IFERROR($J76*OFFSET('Raw Data'!$A$3,MATCH('Data above threshold'!$A76,'Raw Data'!$B$4:$B$185,0),MATCH('Data above threshold'!BZ$4,'Raw Data'!$3:$3,0)-1),"NA"))</f>
        <v/>
      </c>
      <c r="BY76" s="103" t="str">
        <f aca="true">IF(ISBLANK(OFFSET('Raw Data'!$A$3,MATCH('Data above threshold'!$A76,'Raw Data'!$B$4:$B$185,0),MATCH('Data above threshold'!CA$4,'Raw Data'!$3:$3,0)-1)),"", IFERROR($J76*OFFSET('Raw Data'!$A$3,MATCH('Data above threshold'!$A76,'Raw Data'!$B$4:$B$185,0),MATCH('Data above threshold'!CA$4,'Raw Data'!$3:$3,0)-1),"NA"))</f>
        <v/>
      </c>
      <c r="BZ76" s="103" t="str">
        <f aca="true">IF(ISBLANK(OFFSET('Raw Data'!$A$3,MATCH('Data above threshold'!$A76,'Raw Data'!$B$4:$B$185,0),MATCH('Data above threshold'!CB$4,'Raw Data'!$3:$3,0)-1)),"", IFERROR($J76*OFFSET('Raw Data'!$A$3,MATCH('Data above threshold'!$A76,'Raw Data'!$B$4:$B$185,0),MATCH('Data above threshold'!CB$4,'Raw Data'!$3:$3,0)-1),"NA"))</f>
        <v/>
      </c>
      <c r="CA76" s="103" t="str">
        <f aca="true">IF(ISBLANK(OFFSET('Raw Data'!$A$3,MATCH('Data above threshold'!$A76,'Raw Data'!$B$4:$B$185,0),MATCH('Data above threshold'!CC$4,'Raw Data'!$3:$3,0)-1)),"", IFERROR($J76*OFFSET('Raw Data'!$A$3,MATCH('Data above threshold'!$A76,'Raw Data'!$B$4:$B$185,0),MATCH('Data above threshold'!CC$4,'Raw Data'!$3:$3,0)-1),"NA"))</f>
        <v/>
      </c>
      <c r="CB76" s="103" t="str">
        <f aca="true">IF(ISBLANK(OFFSET('Raw Data'!$A$3,MATCH('Data above threshold'!$A76,'Raw Data'!$B$4:$B$185,0),MATCH('Data above threshold'!CD$4,'Raw Data'!$3:$3,0)-1)),"", IFERROR($J76*OFFSET('Raw Data'!$A$3,MATCH('Data above threshold'!$A76,'Raw Data'!$B$4:$B$185,0),MATCH('Data above threshold'!CD$4,'Raw Data'!$3:$3,0)-1),"NA"))</f>
        <v/>
      </c>
      <c r="CC76" s="103" t="str">
        <f aca="true">IF(ISBLANK(OFFSET('Raw Data'!$A$3,MATCH('Data above threshold'!$A76,'Raw Data'!$B$4:$B$185,0),MATCH('Data above threshold'!CE$4,'Raw Data'!$3:$3,0)-1)),"", IFERROR($J76*OFFSET('Raw Data'!$A$3,MATCH('Data above threshold'!$A76,'Raw Data'!$B$4:$B$185,0),MATCH('Data above threshold'!CE$4,'Raw Data'!$3:$3,0)-1),"NA"))</f>
        <v/>
      </c>
      <c r="CD76" s="103" t="str">
        <f aca="true">IF(ISBLANK(OFFSET('Raw Data'!$A$3,MATCH('Data above threshold'!$A76,'Raw Data'!$B$4:$B$185,0),MATCH('Data above threshold'!CF$4,'Raw Data'!$3:$3,0)-1)),"", IFERROR($J76*OFFSET('Raw Data'!$A$3,MATCH('Data above threshold'!$A76,'Raw Data'!$B$4:$B$185,0),MATCH('Data above threshold'!CF$4,'Raw Data'!$3:$3,0)-1),"NA"))</f>
        <v/>
      </c>
      <c r="CE76" s="103" t="str">
        <f aca="true">IF(ISBLANK(OFFSET('Raw Data'!$A$3,MATCH('Data above threshold'!$A76,'Raw Data'!$B$4:$B$185,0),MATCH('Data above threshold'!CG$4,'Raw Data'!$3:$3,0)-1)),"", IFERROR($J76*OFFSET('Raw Data'!$A$3,MATCH('Data above threshold'!$A76,'Raw Data'!$B$4:$B$185,0),MATCH('Data above threshold'!CG$4,'Raw Data'!$3:$3,0)-1),"NA"))</f>
        <v/>
      </c>
      <c r="CF76" s="103" t="str">
        <f aca="true">IF(ISBLANK(OFFSET('Raw Data'!$A$3,MATCH('Data above threshold'!$A76,'Raw Data'!$B$4:$B$185,0),MATCH('Data above threshold'!CH$4,'Raw Data'!$3:$3,0)-1)),"", IFERROR($J76*OFFSET('Raw Data'!$A$3,MATCH('Data above threshold'!$A76,'Raw Data'!$B$4:$B$185,0),MATCH('Data above threshold'!CH$4,'Raw Data'!$3:$3,0)-1),"NA"))</f>
        <v/>
      </c>
      <c r="CG76" s="103" t="str">
        <f aca="true">IF(ISBLANK(OFFSET('Raw Data'!$A$3,MATCH('Data above threshold'!$A76,'Raw Data'!$B$4:$B$185,0),MATCH('Data above threshold'!CI$4,'Raw Data'!$3:$3,0)-1)),"", IFERROR($J76*OFFSET('Raw Data'!$A$3,MATCH('Data above threshold'!$A76,'Raw Data'!$B$4:$B$185,0),MATCH('Data above threshold'!CI$4,'Raw Data'!$3:$3,0)-1),"NA"))</f>
        <v/>
      </c>
      <c r="CH76" s="103" t="str">
        <f aca="true">IF(ISBLANK(OFFSET('Raw Data'!$A$3,MATCH('Data above threshold'!$A76,'Raw Data'!$B$4:$B$185,0),MATCH('Data above threshold'!CJ$4,'Raw Data'!$3:$3,0)-1)),"", IFERROR($J76*OFFSET('Raw Data'!$A$3,MATCH('Data above threshold'!$A76,'Raw Data'!$B$4:$B$185,0),MATCH('Data above threshold'!CJ$4,'Raw Data'!$3:$3,0)-1),"NA"))</f>
        <v/>
      </c>
      <c r="CI76" s="103" t="str">
        <f aca="true">IF(ISBLANK(OFFSET('Raw Data'!$A$3,MATCH('Data above threshold'!$A76,'Raw Data'!$B$4:$B$185,0),MATCH('Data above threshold'!CK$4,'Raw Data'!$3:$3,0)-1)),"", IFERROR($J76*OFFSET('Raw Data'!$A$3,MATCH('Data above threshold'!$A76,'Raw Data'!$B$4:$B$185,0),MATCH('Data above threshold'!CK$4,'Raw Data'!$3:$3,0)-1),"NA"))</f>
        <v/>
      </c>
      <c r="CJ76" s="103" t="str">
        <f aca="true">IF(ISBLANK(OFFSET('Raw Data'!$A$3,MATCH('Data above threshold'!$A76,'Raw Data'!$B$4:$B$185,0),MATCH('Data above threshold'!CL$4,'Raw Data'!$3:$3,0)-1)),"", IFERROR($J76*OFFSET('Raw Data'!$A$3,MATCH('Data above threshold'!$A76,'Raw Data'!$B$4:$B$185,0),MATCH('Data above threshold'!CL$4,'Raw Data'!$3:$3,0)-1),"NA"))</f>
        <v/>
      </c>
      <c r="CK76" s="103" t="str">
        <f aca="true">IF(ISBLANK(OFFSET('Raw Data'!$A$3,MATCH('Data above threshold'!$A76,'Raw Data'!$B$4:$B$185,0),MATCH('Data above threshold'!CM$4,'Raw Data'!$3:$3,0)-1)),"", IFERROR($J76*OFFSET('Raw Data'!$A$3,MATCH('Data above threshold'!$A76,'Raw Data'!$B$4:$B$185,0),MATCH('Data above threshold'!CM$4,'Raw Data'!$3:$3,0)-1),"NA"))</f>
        <v/>
      </c>
      <c r="CL76" s="103" t="str">
        <f aca="true">IF(ISBLANK(OFFSET('Raw Data'!$A$3,MATCH('Data above threshold'!$A76,'Raw Data'!$B$4:$B$185,0),MATCH('Data above threshold'!CN$4,'Raw Data'!$3:$3,0)-1)),"", IFERROR($J76*OFFSET('Raw Data'!$A$3,MATCH('Data above threshold'!$A76,'Raw Data'!$B$4:$B$185,0),MATCH('Data above threshold'!CN$4,'Raw Data'!$3:$3,0)-1),"NA"))</f>
        <v/>
      </c>
      <c r="CM76" s="103" t="str">
        <f aca="true">IF(ISBLANK(OFFSET('Raw Data'!$A$3,MATCH('Data above threshold'!$A76,'Raw Data'!$B$4:$B$185,0),MATCH('Data above threshold'!CO$4,'Raw Data'!$3:$3,0)-1)),"", IFERROR($J76*OFFSET('Raw Data'!$A$3,MATCH('Data above threshold'!$A76,'Raw Data'!$B$4:$B$185,0),MATCH('Data above threshold'!CO$4,'Raw Data'!$3:$3,0)-1),"NA"))</f>
        <v/>
      </c>
      <c r="CN76" s="103" t="str">
        <f aca="true">IF(ISBLANK(OFFSET('Raw Data'!$A$3,MATCH('Data above threshold'!$A76,'Raw Data'!$B$4:$B$185,0),MATCH('Data above threshold'!CP$4,'Raw Data'!$3:$3,0)-1)),"", IFERROR($J76*OFFSET('Raw Data'!$A$3,MATCH('Data above threshold'!$A76,'Raw Data'!$B$4:$B$185,0),MATCH('Data above threshold'!CP$4,'Raw Data'!$3:$3,0)-1),"NA"))</f>
        <v/>
      </c>
      <c r="CO76" s="103" t="str">
        <f aca="true">IF(ISBLANK(OFFSET('Raw Data'!$A$3,MATCH('Data above threshold'!$A76,'Raw Data'!$B$4:$B$185,0),MATCH('Data above threshold'!CQ$4,'Raw Data'!$3:$3,0)-1)),"", IFERROR($J76*OFFSET('Raw Data'!$A$3,MATCH('Data above threshold'!$A76,'Raw Data'!$B$4:$B$185,0),MATCH('Data above threshold'!CQ$4,'Raw Data'!$3:$3,0)-1),"NA"))</f>
        <v/>
      </c>
      <c r="CP76" s="103" t="str">
        <f aca="true">IF(ISBLANK(OFFSET('Raw Data'!$A$3,MATCH('Data above threshold'!$A76,'Raw Data'!$B$4:$B$185,0),MATCH('Data above threshold'!CR$4,'Raw Data'!$3:$3,0)-1)),"", IFERROR($J76*OFFSET('Raw Data'!$A$3,MATCH('Data above threshold'!$A76,'Raw Data'!$B$4:$B$185,0),MATCH('Data above threshold'!CR$4,'Raw Data'!$3:$3,0)-1),"NA"))</f>
        <v/>
      </c>
    </row>
    <row r="77" s="103" customFormat="true" ht="15.5" hidden="false" customHeight="false" outlineLevel="0" collapsed="false">
      <c r="A77" s="107" t="n">
        <v>3111</v>
      </c>
      <c r="B77" s="107" t="n">
        <v>4</v>
      </c>
      <c r="C77" s="103" t="str">
        <f aca="true">IF(ISBLANK(OFFSET('Raw Data'!$A$3,MATCH($A77,'Raw Data'!$B$4:$B$185,0),MATCH(C$4,'Raw Data'!$3:$3,0)-1)),"",OFFSET('Raw Data'!$A$3,MATCH($A77,'Raw Data'!$B$4:$B$185,0),MATCH(C$4,'Raw Data'!$3:$3,0)-1))</f>
        <v/>
      </c>
      <c r="D77" s="103" t="str">
        <f aca="true">IF(ISBLANK(OFFSET('Raw Data'!$A$3,MATCH($A77,'Raw Data'!$B$4:$B$185,0),MATCH(D$4,'Raw Data'!$3:$3,0)-1)),"",OFFSET('Raw Data'!$A$3,MATCH($A77,'Raw Data'!$B$4:$B$185,0),MATCH(D$4,'Raw Data'!$3:$3,0)-1))</f>
        <v>Quality of education system</v>
      </c>
      <c r="E77" s="103" t="str">
        <f aca="true">IF(ISBLANK(OFFSET('Raw Data'!$A$3,MATCH($A77,'Raw Data'!$B$4:$B$185,0),MATCH(E$4,'Raw Data'!$3:$3,0)-1)),"",OFFSET('Raw Data'!$A$3,MATCH($A77,'Raw Data'!$B$4:$B$185,0),MATCH(E$4,'Raw Data'!$3:$3,0)-1))</f>
        <v/>
      </c>
      <c r="F77" s="103" t="str">
        <f aca="true">IF(ISBLANK(OFFSET('Raw Data'!$A$3,MATCH($A77,'Raw Data'!$B$4:$B$185,0),MATCH(F$4,'Raw Data'!$3:$3,0)-1)),"",OFFSET('Raw Data'!$A$3,MATCH($A77,'Raw Data'!$B$4:$B$185,0),MATCH(F$4,'Raw Data'!$3:$3,0)-1))</f>
        <v/>
      </c>
      <c r="G77" s="103" t="s">
        <v>217</v>
      </c>
      <c r="H77" s="103" t="str">
        <f aca="true">IF(ISBLANK(OFFSET('Raw Data'!$A$3,MATCH($A77,'Raw Data'!$B$4:$B$185,0),MATCH(H$4,'Raw Data'!$3:$3,0)-1)),"",OFFSET('Raw Data'!$A$3,MATCH($A77,'Raw Data'!$B$4:$B$185,0),MATCH(H$4,'Raw Data'!$3:$3,0)-1))</f>
        <v>Index (1-7)</v>
      </c>
      <c r="I77" s="103" t="str">
        <f aca="true">IF(ISBLANK(OFFSET('Raw Data'!$A$3,MATCH($A77,'Raw Data'!$B$4:$B$185,0),MATCH(I$4,'Raw Data'!$3:$3,0)-1)),"",OFFSET('Raw Data'!$A$3,MATCH($A77,'Raw Data'!$B$4:$B$185,0),MATCH(I$4,'Raw Data'!$3:$3,0)-1))</f>
        <v>Plus</v>
      </c>
      <c r="J77" s="103" t="n">
        <f aca="false">IF(I77="","",IF(I77="Minus",-1,1))</f>
        <v>1</v>
      </c>
      <c r="K77" s="105" t="n">
        <f aca="false" t="array" ref="K77:K77">IFERROR(SKEW(IF(ISNUMBER(O77:CP77),O77:CP77,"")),"")</f>
        <v>0.218430881200725</v>
      </c>
      <c r="L77" s="103" t="n">
        <f aca="true">IF(ISBLANK(OFFSET('Data above threshold'!$A$4,MATCH('Data above threshold'!$A77,'Data above threshold'!$A$5:$A$185,0),MATCH('Data above threshold'!N$4,'Data above threshold'!$4:$4,0)-1)),1,OFFSET('Data above threshold'!$A$4,MATCH('Data above threshold'!$A77,'Data above threshold'!$A$5:$A$185,0),MATCH('Data above threshold'!N$4,'Data above threshold'!$4:$4,0)-1))</f>
        <v>0</v>
      </c>
      <c r="M77" s="103" t="str">
        <f aca="true">IF(ISBLANK(OFFSET('Data above threshold'!$A$4,MATCH('Data above threshold'!$A77,'Data above threshold'!$A$5:$A$185,0),MATCH('Data above threshold'!O$4,'Data above threshold'!$4:$4,0)-1)),"",OFFSET('Data above threshold'!$A$4,MATCH('Data above threshold'!$A77,'Data above threshold'!$A$5:$A$185,0),MATCH('Data above threshold'!O$4,'Data above threshold'!$4:$4,0)-1))</f>
        <v/>
      </c>
      <c r="N77" s="106" t="n">
        <f aca="false" t="array" ref="N77:N77">IF(B77&lt;4,"",1-IFERROR(SUM(ISNUMBER(O77:CP77)*(1-$O$3:$CP$3))/COUNTIF($O$3:$CP$3,0),0))</f>
        <v>0.075</v>
      </c>
      <c r="O77" s="103" t="n">
        <f aca="true">IF(ISBLANK(OFFSET('Raw Data'!$A$3,MATCH('Data above threshold'!$A77,'Raw Data'!$B$4:$B$185,0),MATCH('Data above threshold'!Q$4,'Raw Data'!$3:$3,0)-1)),"", IFERROR($J77*OFFSET('Raw Data'!$A$3,MATCH('Data above threshold'!$A77,'Raw Data'!$B$4:$B$185,0),MATCH('Data above threshold'!Q$4,'Raw Data'!$3:$3,0)-1),"NA"))</f>
        <v>3.07</v>
      </c>
      <c r="P77" s="103" t="n">
        <f aca="true">IF(ISBLANK(OFFSET('Raw Data'!$A$3,MATCH('Data above threshold'!$A77,'Raw Data'!$B$4:$B$185,0),MATCH('Data above threshold'!R$4,'Raw Data'!$3:$3,0)-1)),"", IFERROR($J77*OFFSET('Raw Data'!$A$3,MATCH('Data above threshold'!$A77,'Raw Data'!$B$4:$B$185,0),MATCH('Data above threshold'!R$4,'Raw Data'!$3:$3,0)-1),"NA"))</f>
        <v>5.11</v>
      </c>
      <c r="Q77" s="103" t="n">
        <f aca="true">IF(ISBLANK(OFFSET('Raw Data'!$A$3,MATCH('Data above threshold'!$A77,'Raw Data'!$B$4:$B$185,0),MATCH('Data above threshold'!S$4,'Raw Data'!$3:$3,0)-1)),"", IFERROR($J77*OFFSET('Raw Data'!$A$3,MATCH('Data above threshold'!$A77,'Raw Data'!$B$4:$B$185,0),MATCH('Data above threshold'!S$4,'Raw Data'!$3:$3,0)-1),"NA"))</f>
        <v>4.32</v>
      </c>
      <c r="R77" s="103" t="n">
        <f aca="true">IF(ISBLANK(OFFSET('Raw Data'!$A$3,MATCH('Data above threshold'!$A77,'Raw Data'!$B$4:$B$185,0),MATCH('Data above threshold'!T$4,'Raw Data'!$3:$3,0)-1)),"", IFERROR($J77*OFFSET('Raw Data'!$A$3,MATCH('Data above threshold'!$A77,'Raw Data'!$B$4:$B$185,0),MATCH('Data above threshold'!T$4,'Raw Data'!$3:$3,0)-1),"NA"))</f>
        <v>5.47</v>
      </c>
      <c r="S77" s="103" t="n">
        <f aca="true">IF(ISBLANK(OFFSET('Raw Data'!$A$3,MATCH('Data above threshold'!$A77,'Raw Data'!$B$4:$B$185,0),MATCH('Data above threshold'!U$4,'Raw Data'!$3:$3,0)-1)),"", IFERROR($J77*OFFSET('Raw Data'!$A$3,MATCH('Data above threshold'!$A77,'Raw Data'!$B$4:$B$185,0),MATCH('Data above threshold'!U$4,'Raw Data'!$3:$3,0)-1),"NA"))</f>
        <v>3.36</v>
      </c>
      <c r="T77" s="103" t="n">
        <f aca="true">IF(ISBLANK(OFFSET('Raw Data'!$A$3,MATCH('Data above threshold'!$A77,'Raw Data'!$B$4:$B$185,0),MATCH('Data above threshold'!V$4,'Raw Data'!$3:$3,0)-1)),"", IFERROR($J77*OFFSET('Raw Data'!$A$3,MATCH('Data above threshold'!$A77,'Raw Data'!$B$4:$B$185,0),MATCH('Data above threshold'!V$4,'Raw Data'!$3:$3,0)-1),"NA"))</f>
        <v>4.05</v>
      </c>
      <c r="U77" s="103" t="n">
        <f aca="true">IF(ISBLANK(OFFSET('Raw Data'!$A$3,MATCH('Data above threshold'!$A77,'Raw Data'!$B$4:$B$185,0),MATCH('Data above threshold'!W$4,'Raw Data'!$3:$3,0)-1)),"", IFERROR($J77*OFFSET('Raw Data'!$A$3,MATCH('Data above threshold'!$A77,'Raw Data'!$B$4:$B$185,0),MATCH('Data above threshold'!W$4,'Raw Data'!$3:$3,0)-1),"NA"))</f>
        <v>2.44</v>
      </c>
      <c r="V77" s="103" t="n">
        <f aca="true">IF(ISBLANK(OFFSET('Raw Data'!$A$3,MATCH('Data above threshold'!$A77,'Raw Data'!$B$4:$B$185,0),MATCH('Data above threshold'!X$4,'Raw Data'!$3:$3,0)-1)),"", IFERROR($J77*OFFSET('Raw Data'!$A$3,MATCH('Data above threshold'!$A77,'Raw Data'!$B$4:$B$185,0),MATCH('Data above threshold'!X$4,'Raw Data'!$3:$3,0)-1),"NA"))</f>
        <v>5.1</v>
      </c>
      <c r="W77" s="103" t="n">
        <f aca="true">IF(ISBLANK(OFFSET('Raw Data'!$A$3,MATCH('Data above threshold'!$A77,'Raw Data'!$B$4:$B$185,0),MATCH('Data above threshold'!Y$4,'Raw Data'!$3:$3,0)-1)),"", IFERROR($J77*OFFSET('Raw Data'!$A$3,MATCH('Data above threshold'!$A77,'Raw Data'!$B$4:$B$185,0),MATCH('Data above threshold'!Y$4,'Raw Data'!$3:$3,0)-1),"NA"))</f>
        <v>6.13</v>
      </c>
      <c r="X77" s="103" t="n">
        <f aca="true">IF(ISBLANK(OFFSET('Raw Data'!$A$3,MATCH('Data above threshold'!$A77,'Raw Data'!$B$4:$B$185,0),MATCH('Data above threshold'!Z$4,'Raw Data'!$3:$3,0)-1)),"", IFERROR($J77*OFFSET('Raw Data'!$A$3,MATCH('Data above threshold'!$A77,'Raw Data'!$B$4:$B$185,0),MATCH('Data above threshold'!Z$4,'Raw Data'!$3:$3,0)-1),"NA"))</f>
        <v>3.38</v>
      </c>
      <c r="Y77" s="103" t="n">
        <f aca="true">IF(ISBLANK(OFFSET('Raw Data'!$A$3,MATCH('Data above threshold'!$A77,'Raw Data'!$B$4:$B$185,0),MATCH('Data above threshold'!AA$4,'Raw Data'!$3:$3,0)-1)),"", IFERROR($J77*OFFSET('Raw Data'!$A$3,MATCH('Data above threshold'!$A77,'Raw Data'!$B$4:$B$185,0),MATCH('Data above threshold'!AA$4,'Raw Data'!$3:$3,0)-1),"NA"))</f>
        <v>3.92</v>
      </c>
      <c r="Z77" s="103" t="str">
        <f aca="true">IF(ISBLANK(OFFSET('Raw Data'!$A$3,MATCH('Data above threshold'!$A77,'Raw Data'!$B$4:$B$185,0),MATCH('Data above threshold'!AB$4,'Raw Data'!$3:$3,0)-1)),"", IFERROR($J77*OFFSET('Raw Data'!$A$3,MATCH('Data above threshold'!$A77,'Raw Data'!$B$4:$B$185,0),MATCH('Data above threshold'!AB$4,'Raw Data'!$3:$3,0)-1),"NA"))</f>
        <v>NA</v>
      </c>
      <c r="AA77" s="103" t="n">
        <f aca="true">IF(ISBLANK(OFFSET('Raw Data'!$A$3,MATCH('Data above threshold'!$A77,'Raw Data'!$B$4:$B$185,0),MATCH('Data above threshold'!AC$4,'Raw Data'!$3:$3,0)-1)),"", IFERROR($J77*OFFSET('Raw Data'!$A$3,MATCH('Data above threshold'!$A77,'Raw Data'!$B$4:$B$185,0),MATCH('Data above threshold'!AC$4,'Raw Data'!$3:$3,0)-1),"NA"))</f>
        <v>3.14</v>
      </c>
      <c r="AB77" s="103" t="n">
        <f aca="true">IF(ISBLANK(OFFSET('Raw Data'!$A$3,MATCH('Data above threshold'!$A77,'Raw Data'!$B$4:$B$185,0),MATCH('Data above threshold'!AD$4,'Raw Data'!$3:$3,0)-1)),"", IFERROR($J77*OFFSET('Raw Data'!$A$3,MATCH('Data above threshold'!$A77,'Raw Data'!$B$4:$B$185,0),MATCH('Data above threshold'!AD$4,'Raw Data'!$3:$3,0)-1),"NA"))</f>
        <v>3.96</v>
      </c>
      <c r="AC77" s="103" t="n">
        <f aca="true">IF(ISBLANK(OFFSET('Raw Data'!$A$3,MATCH('Data above threshold'!$A77,'Raw Data'!$B$4:$B$185,0),MATCH('Data above threshold'!AE$4,'Raw Data'!$3:$3,0)-1)),"", IFERROR($J77*OFFSET('Raw Data'!$A$3,MATCH('Data above threshold'!$A77,'Raw Data'!$B$4:$B$185,0),MATCH('Data above threshold'!AE$4,'Raw Data'!$3:$3,0)-1),"NA"))</f>
        <v>4.54</v>
      </c>
      <c r="AD77" s="103" t="n">
        <f aca="true">IF(ISBLANK(OFFSET('Raw Data'!$A$3,MATCH('Data above threshold'!$A77,'Raw Data'!$B$4:$B$185,0),MATCH('Data above threshold'!AF$4,'Raw Data'!$3:$3,0)-1)),"", IFERROR($J77*OFFSET('Raw Data'!$A$3,MATCH('Data above threshold'!$A77,'Raw Data'!$B$4:$B$185,0),MATCH('Data above threshold'!AF$4,'Raw Data'!$3:$3,0)-1),"NA"))</f>
        <v>4.86</v>
      </c>
      <c r="AE77" s="103" t="n">
        <f aca="true">IF(ISBLANK(OFFSET('Raw Data'!$A$3,MATCH('Data above threshold'!$A77,'Raw Data'!$B$4:$B$185,0),MATCH('Data above threshold'!AG$4,'Raw Data'!$3:$3,0)-1)),"", IFERROR($J77*OFFSET('Raw Data'!$A$3,MATCH('Data above threshold'!$A77,'Raw Data'!$B$4:$B$185,0),MATCH('Data above threshold'!AG$4,'Raw Data'!$3:$3,0)-1),"NA"))</f>
        <v>5.36</v>
      </c>
      <c r="AF77" s="103" t="n">
        <f aca="true">IF(ISBLANK(OFFSET('Raw Data'!$A$3,MATCH('Data above threshold'!$A77,'Raw Data'!$B$4:$B$185,0),MATCH('Data above threshold'!AH$4,'Raw Data'!$3:$3,0)-1)),"", IFERROR($J77*OFFSET('Raw Data'!$A$3,MATCH('Data above threshold'!$A77,'Raw Data'!$B$4:$B$185,0),MATCH('Data above threshold'!AH$4,'Raw Data'!$3:$3,0)-1),"NA"))</f>
        <v>4.89</v>
      </c>
      <c r="AG77" s="103" t="n">
        <f aca="true">IF(ISBLANK(OFFSET('Raw Data'!$A$3,MATCH('Data above threshold'!$A77,'Raw Data'!$B$4:$B$185,0),MATCH('Data above threshold'!AI$4,'Raw Data'!$3:$3,0)-1)),"", IFERROR($J77*OFFSET('Raw Data'!$A$3,MATCH('Data above threshold'!$A77,'Raw Data'!$B$4:$B$185,0),MATCH('Data above threshold'!AI$4,'Raw Data'!$3:$3,0)-1),"NA"))</f>
        <v>2.65</v>
      </c>
      <c r="AH77" s="103" t="n">
        <f aca="true">IF(ISBLANK(OFFSET('Raw Data'!$A$3,MATCH('Data above threshold'!$A77,'Raw Data'!$B$4:$B$185,0),MATCH('Data above threshold'!AJ$4,'Raw Data'!$3:$3,0)-1)),"", IFERROR($J77*OFFSET('Raw Data'!$A$3,MATCH('Data above threshold'!$A77,'Raw Data'!$B$4:$B$185,0),MATCH('Data above threshold'!AJ$4,'Raw Data'!$3:$3,0)-1),"NA"))</f>
        <v>3.32</v>
      </c>
      <c r="AI77" s="103" t="n">
        <f aca="true">IF(ISBLANK(OFFSET('Raw Data'!$A$3,MATCH('Data above threshold'!$A77,'Raw Data'!$B$4:$B$185,0),MATCH('Data above threshold'!AK$4,'Raw Data'!$3:$3,0)-1)),"", IFERROR($J77*OFFSET('Raw Data'!$A$3,MATCH('Data above threshold'!$A77,'Raw Data'!$B$4:$B$185,0),MATCH('Data above threshold'!AK$4,'Raw Data'!$3:$3,0)-1),"NA"))</f>
        <v>3.65</v>
      </c>
      <c r="AJ77" s="103" t="n">
        <f aca="true">IF(ISBLANK(OFFSET('Raw Data'!$A$3,MATCH('Data above threshold'!$A77,'Raw Data'!$B$4:$B$185,0),MATCH('Data above threshold'!AL$4,'Raw Data'!$3:$3,0)-1)),"", IFERROR($J77*OFFSET('Raw Data'!$A$3,MATCH('Data above threshold'!$A77,'Raw Data'!$B$4:$B$185,0),MATCH('Data above threshold'!AL$4,'Raw Data'!$3:$3,0)-1),"NA"))</f>
        <v>3.44</v>
      </c>
      <c r="AK77" s="103" t="n">
        <f aca="true">IF(ISBLANK(OFFSET('Raw Data'!$A$3,MATCH('Data above threshold'!$A77,'Raw Data'!$B$4:$B$185,0),MATCH('Data above threshold'!AM$4,'Raw Data'!$3:$3,0)-1)),"", IFERROR($J77*OFFSET('Raw Data'!$A$3,MATCH('Data above threshold'!$A77,'Raw Data'!$B$4:$B$185,0),MATCH('Data above threshold'!AM$4,'Raw Data'!$3:$3,0)-1),"NA"))</f>
        <v>5.71</v>
      </c>
      <c r="AL77" s="103" t="str">
        <f aca="true">IF(ISBLANK(OFFSET('Raw Data'!$A$3,MATCH('Data above threshold'!$A77,'Raw Data'!$B$4:$B$185,0),MATCH('Data above threshold'!AN$4,'Raw Data'!$3:$3,0)-1)),"", IFERROR($J77*OFFSET('Raw Data'!$A$3,MATCH('Data above threshold'!$A77,'Raw Data'!$B$4:$B$185,0),MATCH('Data above threshold'!AN$4,'Raw Data'!$3:$3,0)-1),"NA"))</f>
        <v>NA</v>
      </c>
      <c r="AM77" s="103" t="n">
        <f aca="true">IF(ISBLANK(OFFSET('Raw Data'!$A$3,MATCH('Data above threshold'!$A77,'Raw Data'!$B$4:$B$185,0),MATCH('Data above threshold'!AO$4,'Raw Data'!$3:$3,0)-1)),"", IFERROR($J77*OFFSET('Raw Data'!$A$3,MATCH('Data above threshold'!$A77,'Raw Data'!$B$4:$B$185,0),MATCH('Data above threshold'!AO$4,'Raw Data'!$3:$3,0)-1),"NA"))</f>
        <v>4.5</v>
      </c>
      <c r="AN77" s="103" t="n">
        <f aca="true">IF(ISBLANK(OFFSET('Raw Data'!$A$3,MATCH('Data above threshold'!$A77,'Raw Data'!$B$4:$B$185,0),MATCH('Data above threshold'!AP$4,'Raw Data'!$3:$3,0)-1)),"", IFERROR($J77*OFFSET('Raw Data'!$A$3,MATCH('Data above threshold'!$A77,'Raw Data'!$B$4:$B$185,0),MATCH('Data above threshold'!AP$4,'Raw Data'!$3:$3,0)-1),"NA"))</f>
        <v>4.74</v>
      </c>
      <c r="AO77" s="103" t="n">
        <f aca="true">IF(ISBLANK(OFFSET('Raw Data'!$A$3,MATCH('Data above threshold'!$A77,'Raw Data'!$B$4:$B$185,0),MATCH('Data above threshold'!AQ$4,'Raw Data'!$3:$3,0)-1)),"", IFERROR($J77*OFFSET('Raw Data'!$A$3,MATCH('Data above threshold'!$A77,'Raw Data'!$B$4:$B$185,0),MATCH('Data above threshold'!AQ$4,'Raw Data'!$3:$3,0)-1),"NA"))</f>
        <v>3.57</v>
      </c>
      <c r="AP77" s="103" t="n">
        <f aca="true">IF(ISBLANK(OFFSET('Raw Data'!$A$3,MATCH('Data above threshold'!$A77,'Raw Data'!$B$4:$B$185,0),MATCH('Data above threshold'!AR$4,'Raw Data'!$3:$3,0)-1)),"", IFERROR($J77*OFFSET('Raw Data'!$A$3,MATCH('Data above threshold'!$A77,'Raw Data'!$B$4:$B$185,0),MATCH('Data above threshold'!AR$4,'Raw Data'!$3:$3,0)-1),"NA"))</f>
        <v>2.43</v>
      </c>
      <c r="AQ77" s="103" t="n">
        <f aca="true">IF(ISBLANK(OFFSET('Raw Data'!$A$3,MATCH('Data above threshold'!$A77,'Raw Data'!$B$4:$B$185,0),MATCH('Data above threshold'!AS$4,'Raw Data'!$3:$3,0)-1)),"", IFERROR($J77*OFFSET('Raw Data'!$A$3,MATCH('Data above threshold'!$A77,'Raw Data'!$B$4:$B$185,0),MATCH('Data above threshold'!AS$4,'Raw Data'!$3:$3,0)-1),"NA"))</f>
        <v>2.93</v>
      </c>
      <c r="AR77" s="103" t="n">
        <f aca="true">IF(ISBLANK(OFFSET('Raw Data'!$A$3,MATCH('Data above threshold'!$A77,'Raw Data'!$B$4:$B$185,0),MATCH('Data above threshold'!AT$4,'Raw Data'!$3:$3,0)-1)),"", IFERROR($J77*OFFSET('Raw Data'!$A$3,MATCH('Data above threshold'!$A77,'Raw Data'!$B$4:$B$185,0),MATCH('Data above threshold'!AT$4,'Raw Data'!$3:$3,0)-1),"NA"))</f>
        <v>3.85</v>
      </c>
      <c r="AS77" s="103" t="n">
        <f aca="true">IF(ISBLANK(OFFSET('Raw Data'!$A$3,MATCH('Data above threshold'!$A77,'Raw Data'!$B$4:$B$185,0),MATCH('Data above threshold'!AU$4,'Raw Data'!$3:$3,0)-1)),"", IFERROR($J77*OFFSET('Raw Data'!$A$3,MATCH('Data above threshold'!$A77,'Raw Data'!$B$4:$B$185,0),MATCH('Data above threshold'!AU$4,'Raw Data'!$3:$3,0)-1),"NA"))</f>
        <v>3.14</v>
      </c>
      <c r="AT77" s="103" t="n">
        <f aca="true">IF(ISBLANK(OFFSET('Raw Data'!$A$3,MATCH('Data above threshold'!$A77,'Raw Data'!$B$4:$B$185,0),MATCH('Data above threshold'!AV$4,'Raw Data'!$3:$3,0)-1)),"", IFERROR($J77*OFFSET('Raw Data'!$A$3,MATCH('Data above threshold'!$A77,'Raw Data'!$B$4:$B$185,0),MATCH('Data above threshold'!AV$4,'Raw Data'!$3:$3,0)-1),"NA"))</f>
        <v>4.29</v>
      </c>
      <c r="AU77" s="103" t="n">
        <f aca="true">IF(ISBLANK(OFFSET('Raw Data'!$A$3,MATCH('Data above threshold'!$A77,'Raw Data'!$B$4:$B$185,0),MATCH('Data above threshold'!AW$4,'Raw Data'!$3:$3,0)-1)),"", IFERROR($J77*OFFSET('Raw Data'!$A$3,MATCH('Data above threshold'!$A77,'Raw Data'!$B$4:$B$185,0),MATCH('Data above threshold'!AW$4,'Raw Data'!$3:$3,0)-1),"NA"))</f>
        <v>4.19</v>
      </c>
      <c r="AV77" s="103" t="n">
        <f aca="true">IF(ISBLANK(OFFSET('Raw Data'!$A$3,MATCH('Data above threshold'!$A77,'Raw Data'!$B$4:$B$185,0),MATCH('Data above threshold'!AX$4,'Raw Data'!$3:$3,0)-1)),"", IFERROR($J77*OFFSET('Raw Data'!$A$3,MATCH('Data above threshold'!$A77,'Raw Data'!$B$4:$B$185,0),MATCH('Data above threshold'!AX$4,'Raw Data'!$3:$3,0)-1),"NA"))</f>
        <v>5.05</v>
      </c>
      <c r="AW77" s="103" t="n">
        <f aca="true">IF(ISBLANK(OFFSET('Raw Data'!$A$3,MATCH('Data above threshold'!$A77,'Raw Data'!$B$4:$B$185,0),MATCH('Data above threshold'!AY$4,'Raw Data'!$3:$3,0)-1)),"", IFERROR($J77*OFFSET('Raw Data'!$A$3,MATCH('Data above threshold'!$A77,'Raw Data'!$B$4:$B$185,0),MATCH('Data above threshold'!AY$4,'Raw Data'!$3:$3,0)-1),"NA"))</f>
        <v>3.71</v>
      </c>
      <c r="AX77" s="103" t="n">
        <f aca="true">IF(ISBLANK(OFFSET('Raw Data'!$A$3,MATCH('Data above threshold'!$A77,'Raw Data'!$B$4:$B$185,0),MATCH('Data above threshold'!AZ$4,'Raw Data'!$3:$3,0)-1)),"", IFERROR($J77*OFFSET('Raw Data'!$A$3,MATCH('Data above threshold'!$A77,'Raw Data'!$B$4:$B$185,0),MATCH('Data above threshold'!AZ$4,'Raw Data'!$3:$3,0)-1),"NA"))</f>
        <v>3.67</v>
      </c>
      <c r="AY77" s="103" t="n">
        <f aca="true">IF(ISBLANK(OFFSET('Raw Data'!$A$3,MATCH('Data above threshold'!$A77,'Raw Data'!$B$4:$B$185,0),MATCH('Data above threshold'!BA$4,'Raw Data'!$3:$3,0)-1)),"", IFERROR($J77*OFFSET('Raw Data'!$A$3,MATCH('Data above threshold'!$A77,'Raw Data'!$B$4:$B$185,0),MATCH('Data above threshold'!BA$4,'Raw Data'!$3:$3,0)-1),"NA"))</f>
        <v>4.55</v>
      </c>
      <c r="AZ77" s="103" t="n">
        <f aca="true">IF(ISBLANK(OFFSET('Raw Data'!$A$3,MATCH('Data above threshold'!$A77,'Raw Data'!$B$4:$B$185,0),MATCH('Data above threshold'!BB$4,'Raw Data'!$3:$3,0)-1)),"", IFERROR($J77*OFFSET('Raw Data'!$A$3,MATCH('Data above threshold'!$A77,'Raw Data'!$B$4:$B$185,0),MATCH('Data above threshold'!BB$4,'Raw Data'!$3:$3,0)-1),"NA"))</f>
        <v>4.33</v>
      </c>
      <c r="BA77" s="103" t="n">
        <f aca="true">IF(ISBLANK(OFFSET('Raw Data'!$A$3,MATCH('Data above threshold'!$A77,'Raw Data'!$B$4:$B$185,0),MATCH('Data above threshold'!BC$4,'Raw Data'!$3:$3,0)-1)),"", IFERROR($J77*OFFSET('Raw Data'!$A$3,MATCH('Data above threshold'!$A77,'Raw Data'!$B$4:$B$185,0),MATCH('Data above threshold'!BC$4,'Raw Data'!$3:$3,0)-1),"NA"))</f>
        <v>3.7</v>
      </c>
      <c r="BB77" s="103" t="n">
        <f aca="true">IF(ISBLANK(OFFSET('Raw Data'!$A$3,MATCH('Data above threshold'!$A77,'Raw Data'!$B$4:$B$185,0),MATCH('Data above threshold'!BD$4,'Raw Data'!$3:$3,0)-1)),"", IFERROR($J77*OFFSET('Raw Data'!$A$3,MATCH('Data above threshold'!$A77,'Raw Data'!$B$4:$B$185,0),MATCH('Data above threshold'!BD$4,'Raw Data'!$3:$3,0)-1),"NA"))</f>
        <v>4.85</v>
      </c>
      <c r="BC77" s="103" t="n">
        <f aca="true">IF(ISBLANK(OFFSET('Raw Data'!$A$3,MATCH('Data above threshold'!$A77,'Raw Data'!$B$4:$B$185,0),MATCH('Data above threshold'!BE$4,'Raw Data'!$3:$3,0)-1)),"", IFERROR($J77*OFFSET('Raw Data'!$A$3,MATCH('Data above threshold'!$A77,'Raw Data'!$B$4:$B$185,0),MATCH('Data above threshold'!BE$4,'Raw Data'!$3:$3,0)-1),"NA"))</f>
        <v>2.85</v>
      </c>
      <c r="BD77" s="103" t="n">
        <f aca="true">IF(ISBLANK(OFFSET('Raw Data'!$A$3,MATCH('Data above threshold'!$A77,'Raw Data'!$B$4:$B$185,0),MATCH('Data above threshold'!BF$4,'Raw Data'!$3:$3,0)-1)),"", IFERROR($J77*OFFSET('Raw Data'!$A$3,MATCH('Data above threshold'!$A77,'Raw Data'!$B$4:$B$185,0),MATCH('Data above threshold'!BF$4,'Raw Data'!$3:$3,0)-1),"NA"))</f>
        <v>3.06</v>
      </c>
      <c r="BE77" s="103" t="n">
        <f aca="true">IF(ISBLANK(OFFSET('Raw Data'!$A$3,MATCH('Data above threshold'!$A77,'Raw Data'!$B$4:$B$185,0),MATCH('Data above threshold'!BG$4,'Raw Data'!$3:$3,0)-1)),"", IFERROR($J77*OFFSET('Raw Data'!$A$3,MATCH('Data above threshold'!$A77,'Raw Data'!$B$4:$B$185,0),MATCH('Data above threshold'!BG$4,'Raw Data'!$3:$3,0)-1),"NA"))</f>
        <v>4.69</v>
      </c>
      <c r="BF77" s="103" t="n">
        <f aca="true">IF(ISBLANK(OFFSET('Raw Data'!$A$3,MATCH('Data above threshold'!$A77,'Raw Data'!$B$4:$B$185,0),MATCH('Data above threshold'!BH$4,'Raw Data'!$3:$3,0)-1)),"", IFERROR($J77*OFFSET('Raw Data'!$A$3,MATCH('Data above threshold'!$A77,'Raw Data'!$B$4:$B$185,0),MATCH('Data above threshold'!BH$4,'Raw Data'!$3:$3,0)-1),"NA"))</f>
        <v>2.55</v>
      </c>
      <c r="BG77" s="103" t="n">
        <f aca="true">IF(ISBLANK(OFFSET('Raw Data'!$A$3,MATCH('Data above threshold'!$A77,'Raw Data'!$B$4:$B$185,0),MATCH('Data above threshold'!BI$4,'Raw Data'!$3:$3,0)-1)),"", IFERROR($J77*OFFSET('Raw Data'!$A$3,MATCH('Data above threshold'!$A77,'Raw Data'!$B$4:$B$185,0),MATCH('Data above threshold'!BI$4,'Raw Data'!$3:$3,0)-1),"NA"))</f>
        <v>2.81</v>
      </c>
      <c r="BH77" s="103" t="n">
        <f aca="true">IF(ISBLANK(OFFSET('Raw Data'!$A$3,MATCH('Data above threshold'!$A77,'Raw Data'!$B$4:$B$185,0),MATCH('Data above threshold'!BJ$4,'Raw Data'!$3:$3,0)-1)),"", IFERROR($J77*OFFSET('Raw Data'!$A$3,MATCH('Data above threshold'!$A77,'Raw Data'!$B$4:$B$185,0),MATCH('Data above threshold'!BJ$4,'Raw Data'!$3:$3,0)-1),"NA"))</f>
        <v>4.09</v>
      </c>
      <c r="BI77" s="103" t="n">
        <f aca="true">IF(ISBLANK(OFFSET('Raw Data'!$A$3,MATCH('Data above threshold'!$A77,'Raw Data'!$B$4:$B$185,0),MATCH('Data above threshold'!BK$4,'Raw Data'!$3:$3,0)-1)),"", IFERROR($J77*OFFSET('Raw Data'!$A$3,MATCH('Data above threshold'!$A77,'Raw Data'!$B$4:$B$185,0),MATCH('Data above threshold'!BK$4,'Raw Data'!$3:$3,0)-1),"NA"))</f>
        <v>5.44</v>
      </c>
      <c r="BJ77" s="103" t="n">
        <f aca="true">IF(ISBLANK(OFFSET('Raw Data'!$A$3,MATCH('Data above threshold'!$A77,'Raw Data'!$B$4:$B$185,0),MATCH('Data above threshold'!BL$4,'Raw Data'!$3:$3,0)-1)),"", IFERROR($J77*OFFSET('Raw Data'!$A$3,MATCH('Data above threshold'!$A77,'Raw Data'!$B$4:$B$185,0),MATCH('Data above threshold'!BL$4,'Raw Data'!$3:$3,0)-1),"NA"))</f>
        <v>3.21</v>
      </c>
      <c r="BK77" s="103" t="str">
        <f aca="true">IF(ISBLANK(OFFSET('Raw Data'!$A$3,MATCH('Data above threshold'!$A77,'Raw Data'!$B$4:$B$185,0),MATCH('Data above threshold'!BM$4,'Raw Data'!$3:$3,0)-1)),"", IFERROR($J77*OFFSET('Raw Data'!$A$3,MATCH('Data above threshold'!$A77,'Raw Data'!$B$4:$B$185,0),MATCH('Data above threshold'!BM$4,'Raw Data'!$3:$3,0)-1),"NA"))</f>
        <v>NA</v>
      </c>
      <c r="BL77" s="103" t="n">
        <f aca="true">IF(ISBLANK(OFFSET('Raw Data'!$A$3,MATCH('Data above threshold'!$A77,'Raw Data'!$B$4:$B$185,0),MATCH('Data above threshold'!BN$4,'Raw Data'!$3:$3,0)-1)),"", IFERROR($J77*OFFSET('Raw Data'!$A$3,MATCH('Data above threshold'!$A77,'Raw Data'!$B$4:$B$185,0),MATCH('Data above threshold'!BN$4,'Raw Data'!$3:$3,0)-1),"NA"))</f>
        <v>2.65</v>
      </c>
      <c r="BM77" s="103" t="n">
        <f aca="true">IF(ISBLANK(OFFSET('Raw Data'!$A$3,MATCH('Data above threshold'!$A77,'Raw Data'!$B$4:$B$185,0),MATCH('Data above threshold'!BO$4,'Raw Data'!$3:$3,0)-1)),"", IFERROR($J77*OFFSET('Raw Data'!$A$3,MATCH('Data above threshold'!$A77,'Raw Data'!$B$4:$B$185,0),MATCH('Data above threshold'!BO$4,'Raw Data'!$3:$3,0)-1),"NA"))</f>
        <v>5.43</v>
      </c>
      <c r="BN77" s="103" t="n">
        <f aca="true">IF(ISBLANK(OFFSET('Raw Data'!$A$3,MATCH('Data above threshold'!$A77,'Raw Data'!$B$4:$B$185,0),MATCH('Data above threshold'!BP$4,'Raw Data'!$3:$3,0)-1)),"", IFERROR($J77*OFFSET('Raw Data'!$A$3,MATCH('Data above threshold'!$A77,'Raw Data'!$B$4:$B$185,0),MATCH('Data above threshold'!BP$4,'Raw Data'!$3:$3,0)-1),"NA"))</f>
        <v>5.29</v>
      </c>
      <c r="BO77" s="103" t="n">
        <f aca="true">IF(ISBLANK(OFFSET('Raw Data'!$A$3,MATCH('Data above threshold'!$A77,'Raw Data'!$B$4:$B$185,0),MATCH('Data above threshold'!BQ$4,'Raw Data'!$3:$3,0)-1)),"", IFERROR($J77*OFFSET('Raw Data'!$A$3,MATCH('Data above threshold'!$A77,'Raw Data'!$B$4:$B$185,0),MATCH('Data above threshold'!BQ$4,'Raw Data'!$3:$3,0)-1),"NA"))</f>
        <v>5.43</v>
      </c>
      <c r="BP77" s="103" t="n">
        <f aca="true">IF(ISBLANK(OFFSET('Raw Data'!$A$3,MATCH('Data above threshold'!$A77,'Raw Data'!$B$4:$B$185,0),MATCH('Data above threshold'!BR$4,'Raw Data'!$3:$3,0)-1)),"", IFERROR($J77*OFFSET('Raw Data'!$A$3,MATCH('Data above threshold'!$A77,'Raw Data'!$B$4:$B$185,0),MATCH('Data above threshold'!BR$4,'Raw Data'!$3:$3,0)-1),"NA"))</f>
        <v>3.57</v>
      </c>
      <c r="BQ77" s="103" t="n">
        <f aca="true">IF(ISBLANK(OFFSET('Raw Data'!$A$3,MATCH('Data above threshold'!$A77,'Raw Data'!$B$4:$B$185,0),MATCH('Data above threshold'!BS$4,'Raw Data'!$3:$3,0)-1)),"", IFERROR($J77*OFFSET('Raw Data'!$A$3,MATCH('Data above threshold'!$A77,'Raw Data'!$B$4:$B$185,0),MATCH('Data above threshold'!BS$4,'Raw Data'!$3:$3,0)-1),"NA"))</f>
        <v>3.27</v>
      </c>
      <c r="BR77" s="103" t="n">
        <f aca="true">IF(ISBLANK(OFFSET('Raw Data'!$A$3,MATCH('Data above threshold'!$A77,'Raw Data'!$B$4:$B$185,0),MATCH('Data above threshold'!BT$4,'Raw Data'!$3:$3,0)-1)),"", IFERROR($J77*OFFSET('Raw Data'!$A$3,MATCH('Data above threshold'!$A77,'Raw Data'!$B$4:$B$185,0),MATCH('Data above threshold'!BT$4,'Raw Data'!$3:$3,0)-1),"NA"))</f>
        <v>2.49</v>
      </c>
      <c r="BS77" s="103" t="n">
        <f aca="true">IF(ISBLANK(OFFSET('Raw Data'!$A$3,MATCH('Data above threshold'!$A77,'Raw Data'!$B$4:$B$185,0),MATCH('Data above threshold'!BU$4,'Raw Data'!$3:$3,0)-1)),"", IFERROR($J77*OFFSET('Raw Data'!$A$3,MATCH('Data above threshold'!$A77,'Raw Data'!$B$4:$B$185,0),MATCH('Data above threshold'!BU$4,'Raw Data'!$3:$3,0)-1),"NA"))</f>
        <v>4.47</v>
      </c>
      <c r="BT77" s="103" t="str">
        <f aca="true">IF(ISBLANK(OFFSET('Raw Data'!$A$3,MATCH('Data above threshold'!$A77,'Raw Data'!$B$4:$B$185,0),MATCH('Data above threshold'!BV$4,'Raw Data'!$3:$3,0)-1)),"", IFERROR($J77*OFFSET('Raw Data'!$A$3,MATCH('Data above threshold'!$A77,'Raw Data'!$B$4:$B$185,0),MATCH('Data above threshold'!BV$4,'Raw Data'!$3:$3,0)-1),"NA"))</f>
        <v>NA</v>
      </c>
      <c r="BU77" s="103" t="n">
        <f aca="true">IF(ISBLANK(OFFSET('Raw Data'!$A$3,MATCH('Data above threshold'!$A77,'Raw Data'!$B$4:$B$185,0),MATCH('Data above threshold'!BW$4,'Raw Data'!$3:$3,0)-1)),"", IFERROR($J77*OFFSET('Raw Data'!$A$3,MATCH('Data above threshold'!$A77,'Raw Data'!$B$4:$B$185,0),MATCH('Data above threshold'!BW$4,'Raw Data'!$3:$3,0)-1),"NA"))</f>
        <v>3.6</v>
      </c>
      <c r="BV77" s="103" t="n">
        <f aca="true">IF(ISBLANK(OFFSET('Raw Data'!$A$3,MATCH('Data above threshold'!$A77,'Raw Data'!$B$4:$B$185,0),MATCH('Data above threshold'!BX$4,'Raw Data'!$3:$3,0)-1)),"", IFERROR($J77*OFFSET('Raw Data'!$A$3,MATCH('Data above threshold'!$A77,'Raw Data'!$B$4:$B$185,0),MATCH('Data above threshold'!BX$4,'Raw Data'!$3:$3,0)-1),"NA"))</f>
        <v>4.31</v>
      </c>
      <c r="BW77" s="103" t="n">
        <f aca="true">IF(ISBLANK(OFFSET('Raw Data'!$A$3,MATCH('Data above threshold'!$A77,'Raw Data'!$B$4:$B$185,0),MATCH('Data above threshold'!BY$4,'Raw Data'!$3:$3,0)-1)),"", IFERROR($J77*OFFSET('Raw Data'!$A$3,MATCH('Data above threshold'!$A77,'Raw Data'!$B$4:$B$185,0),MATCH('Data above threshold'!BY$4,'Raw Data'!$3:$3,0)-1),"NA"))</f>
        <v>3.32</v>
      </c>
      <c r="BX77" s="103" t="n">
        <f aca="true">IF(ISBLANK(OFFSET('Raw Data'!$A$3,MATCH('Data above threshold'!$A77,'Raw Data'!$B$4:$B$185,0),MATCH('Data above threshold'!BZ$4,'Raw Data'!$3:$3,0)-1)),"", IFERROR($J77*OFFSET('Raw Data'!$A$3,MATCH('Data above threshold'!$A77,'Raw Data'!$B$4:$B$185,0),MATCH('Data above threshold'!BZ$4,'Raw Data'!$3:$3,0)-1),"NA"))</f>
        <v>3.48</v>
      </c>
      <c r="BY77" s="103" t="n">
        <f aca="true">IF(ISBLANK(OFFSET('Raw Data'!$A$3,MATCH('Data above threshold'!$A77,'Raw Data'!$B$4:$B$185,0),MATCH('Data above threshold'!CA$4,'Raw Data'!$3:$3,0)-1)),"", IFERROR($J77*OFFSET('Raw Data'!$A$3,MATCH('Data above threshold'!$A77,'Raw Data'!$B$4:$B$185,0),MATCH('Data above threshold'!CA$4,'Raw Data'!$3:$3,0)-1),"NA"))</f>
        <v>4.16</v>
      </c>
      <c r="BZ77" s="103" t="str">
        <f aca="true">IF(ISBLANK(OFFSET('Raw Data'!$A$3,MATCH('Data above threshold'!$A77,'Raw Data'!$B$4:$B$185,0),MATCH('Data above threshold'!CB$4,'Raw Data'!$3:$3,0)-1)),"", IFERROR($J77*OFFSET('Raw Data'!$A$3,MATCH('Data above threshold'!$A77,'Raw Data'!$B$4:$B$185,0),MATCH('Data above threshold'!CB$4,'Raw Data'!$3:$3,0)-1),"NA"))</f>
        <v>NA</v>
      </c>
      <c r="CA77" s="103" t="n">
        <f aca="true">IF(ISBLANK(OFFSET('Raw Data'!$A$3,MATCH('Data above threshold'!$A77,'Raw Data'!$B$4:$B$185,0),MATCH('Data above threshold'!CC$4,'Raw Data'!$3:$3,0)-1)),"", IFERROR($J77*OFFSET('Raw Data'!$A$3,MATCH('Data above threshold'!$A77,'Raw Data'!$B$4:$B$185,0),MATCH('Data above threshold'!CC$4,'Raw Data'!$3:$3,0)-1),"NA"))</f>
        <v>3.75</v>
      </c>
      <c r="CB77" s="103" t="n">
        <f aca="true">IF(ISBLANK(OFFSET('Raw Data'!$A$3,MATCH('Data above threshold'!$A77,'Raw Data'!$B$4:$B$185,0),MATCH('Data above threshold'!CD$4,'Raw Data'!$3:$3,0)-1)),"", IFERROR($J77*OFFSET('Raw Data'!$A$3,MATCH('Data above threshold'!$A77,'Raw Data'!$B$4:$B$185,0),MATCH('Data above threshold'!CD$4,'Raw Data'!$3:$3,0)-1),"NA"))</f>
        <v>5.85</v>
      </c>
      <c r="CC77" s="103" t="n">
        <f aca="true">IF(ISBLANK(OFFSET('Raw Data'!$A$3,MATCH('Data above threshold'!$A77,'Raw Data'!$B$4:$B$185,0),MATCH('Data above threshold'!CE$4,'Raw Data'!$3:$3,0)-1)),"", IFERROR($J77*OFFSET('Raw Data'!$A$3,MATCH('Data above threshold'!$A77,'Raw Data'!$B$4:$B$185,0),MATCH('Data above threshold'!CE$4,'Raw Data'!$3:$3,0)-1),"NA"))</f>
        <v>3.06</v>
      </c>
      <c r="CD77" s="103" t="n">
        <f aca="true">IF(ISBLANK(OFFSET('Raw Data'!$A$3,MATCH('Data above threshold'!$A77,'Raw Data'!$B$4:$B$185,0),MATCH('Data above threshold'!CF$4,'Raw Data'!$3:$3,0)-1)),"", IFERROR($J77*OFFSET('Raw Data'!$A$3,MATCH('Data above threshold'!$A77,'Raw Data'!$B$4:$B$185,0),MATCH('Data above threshold'!CF$4,'Raw Data'!$3:$3,0)-1),"NA"))</f>
        <v>2.88</v>
      </c>
      <c r="CE77" s="103" t="n">
        <f aca="true">IF(ISBLANK(OFFSET('Raw Data'!$A$3,MATCH('Data above threshold'!$A77,'Raw Data'!$B$4:$B$185,0),MATCH('Data above threshold'!CG$4,'Raw Data'!$3:$3,0)-1)),"", IFERROR($J77*OFFSET('Raw Data'!$A$3,MATCH('Data above threshold'!$A77,'Raw Data'!$B$4:$B$185,0),MATCH('Data above threshold'!CG$4,'Raw Data'!$3:$3,0)-1),"NA"))</f>
        <v>4.07</v>
      </c>
      <c r="CF77" s="103" t="n">
        <f aca="true">IF(ISBLANK(OFFSET('Raw Data'!$A$3,MATCH('Data above threshold'!$A77,'Raw Data'!$B$4:$B$185,0),MATCH('Data above threshold'!CH$4,'Raw Data'!$3:$3,0)-1)),"", IFERROR($J77*OFFSET('Raw Data'!$A$3,MATCH('Data above threshold'!$A77,'Raw Data'!$B$4:$B$185,0),MATCH('Data above threshold'!CH$4,'Raw Data'!$3:$3,0)-1),"NA"))</f>
        <v>4.61</v>
      </c>
      <c r="CG77" s="103" t="n">
        <f aca="true">IF(ISBLANK(OFFSET('Raw Data'!$A$3,MATCH('Data above threshold'!$A77,'Raw Data'!$B$4:$B$185,0),MATCH('Data above threshold'!CI$4,'Raw Data'!$3:$3,0)-1)),"", IFERROR($J77*OFFSET('Raw Data'!$A$3,MATCH('Data above threshold'!$A77,'Raw Data'!$B$4:$B$185,0),MATCH('Data above threshold'!CI$4,'Raw Data'!$3:$3,0)-1),"NA"))</f>
        <v>2.67</v>
      </c>
      <c r="CH77" s="103" t="str">
        <f aca="true">IF(ISBLANK(OFFSET('Raw Data'!$A$3,MATCH('Data above threshold'!$A77,'Raw Data'!$B$4:$B$185,0),MATCH('Data above threshold'!CJ$4,'Raw Data'!$3:$3,0)-1)),"", IFERROR($J77*OFFSET('Raw Data'!$A$3,MATCH('Data above threshold'!$A77,'Raw Data'!$B$4:$B$185,0),MATCH('Data above threshold'!CJ$4,'Raw Data'!$3:$3,0)-1),"NA"))</f>
        <v>NA</v>
      </c>
      <c r="CI77" s="103" t="n">
        <f aca="true">IF(ISBLANK(OFFSET('Raw Data'!$A$3,MATCH('Data above threshold'!$A77,'Raw Data'!$B$4:$B$185,0),MATCH('Data above threshold'!CK$4,'Raw Data'!$3:$3,0)-1)),"", IFERROR($J77*OFFSET('Raw Data'!$A$3,MATCH('Data above threshold'!$A77,'Raw Data'!$B$4:$B$185,0),MATCH('Data above threshold'!CK$4,'Raw Data'!$3:$3,0)-1),"NA"))</f>
        <v>3.92</v>
      </c>
      <c r="CJ77" s="103" t="n">
        <f aca="true">IF(ISBLANK(OFFSET('Raw Data'!$A$3,MATCH('Data above threshold'!$A77,'Raw Data'!$B$4:$B$185,0),MATCH('Data above threshold'!CL$4,'Raw Data'!$3:$3,0)-1)),"", IFERROR($J77*OFFSET('Raw Data'!$A$3,MATCH('Data above threshold'!$A77,'Raw Data'!$B$4:$B$185,0),MATCH('Data above threshold'!CL$4,'Raw Data'!$3:$3,0)-1),"NA"))</f>
        <v>3.31</v>
      </c>
      <c r="CK77" s="103" t="n">
        <f aca="true">IF(ISBLANK(OFFSET('Raw Data'!$A$3,MATCH('Data above threshold'!$A77,'Raw Data'!$B$4:$B$185,0),MATCH('Data above threshold'!CM$4,'Raw Data'!$3:$3,0)-1)),"", IFERROR($J77*OFFSET('Raw Data'!$A$3,MATCH('Data above threshold'!$A77,'Raw Data'!$B$4:$B$185,0),MATCH('Data above threshold'!CM$4,'Raw Data'!$3:$3,0)-1),"NA"))</f>
        <v>2.99</v>
      </c>
      <c r="CL77" s="103" t="n">
        <f aca="true">IF(ISBLANK(OFFSET('Raw Data'!$A$3,MATCH('Data above threshold'!$A77,'Raw Data'!$B$4:$B$185,0),MATCH('Data above threshold'!CN$4,'Raw Data'!$3:$3,0)-1)),"", IFERROR($J77*OFFSET('Raw Data'!$A$3,MATCH('Data above threshold'!$A77,'Raw Data'!$B$4:$B$185,0),MATCH('Data above threshold'!CN$4,'Raw Data'!$3:$3,0)-1),"NA"))</f>
        <v>4.86</v>
      </c>
      <c r="CM77" s="103" t="n">
        <f aca="true">IF(ISBLANK(OFFSET('Raw Data'!$A$3,MATCH('Data above threshold'!$A77,'Raw Data'!$B$4:$B$185,0),MATCH('Data above threshold'!CO$4,'Raw Data'!$3:$3,0)-1)),"", IFERROR($J77*OFFSET('Raw Data'!$A$3,MATCH('Data above threshold'!$A77,'Raw Data'!$B$4:$B$185,0),MATCH('Data above threshold'!CO$4,'Raw Data'!$3:$3,0)-1),"NA"))</f>
        <v>3.53</v>
      </c>
      <c r="CN77" s="103" t="n">
        <f aca="true">IF(ISBLANK(OFFSET('Raw Data'!$A$3,MATCH('Data above threshold'!$A77,'Raw Data'!$B$4:$B$185,0),MATCH('Data above threshold'!CP$4,'Raw Data'!$3:$3,0)-1)),"", IFERROR($J77*OFFSET('Raw Data'!$A$3,MATCH('Data above threshold'!$A77,'Raw Data'!$B$4:$B$185,0),MATCH('Data above threshold'!CP$4,'Raw Data'!$3:$3,0)-1),"NA"))</f>
        <v>1.9</v>
      </c>
      <c r="CO77" s="103" t="n">
        <f aca="true">IF(ISBLANK(OFFSET('Raw Data'!$A$3,MATCH('Data above threshold'!$A77,'Raw Data'!$B$4:$B$185,0),MATCH('Data above threshold'!CQ$4,'Raw Data'!$3:$3,0)-1)),"", IFERROR($J77*OFFSET('Raw Data'!$A$3,MATCH('Data above threshold'!$A77,'Raw Data'!$B$4:$B$185,0),MATCH('Data above threshold'!CQ$4,'Raw Data'!$3:$3,0)-1),"NA"))</f>
        <v>4.34</v>
      </c>
      <c r="CP77" s="103" t="n">
        <f aca="true">IF(ISBLANK(OFFSET('Raw Data'!$A$3,MATCH('Data above threshold'!$A77,'Raw Data'!$B$4:$B$185,0),MATCH('Data above threshold'!CR$4,'Raw Data'!$3:$3,0)-1)),"", IFERROR($J77*OFFSET('Raw Data'!$A$3,MATCH('Data above threshold'!$A77,'Raw Data'!$B$4:$B$185,0),MATCH('Data above threshold'!CR$4,'Raw Data'!$3:$3,0)-1),"NA"))</f>
        <v>4.23</v>
      </c>
    </row>
    <row r="78" s="103" customFormat="true" ht="15.5" hidden="false" customHeight="false" outlineLevel="0" collapsed="false">
      <c r="A78" s="107" t="n">
        <v>3120</v>
      </c>
      <c r="B78" s="107" t="n">
        <v>3</v>
      </c>
      <c r="C78" s="103" t="str">
        <f aca="true">IF(ISBLANK(OFFSET('Raw Data'!$A$3,MATCH($A78,'Raw Data'!$B$4:$B$185,0),MATCH(C$4,'Raw Data'!$3:$3,0)-1)),"",OFFSET('Raw Data'!$A$3,MATCH($A78,'Raw Data'!$B$4:$B$185,0),MATCH(C$4,'Raw Data'!$3:$3,0)-1))</f>
        <v>Mechanisms for consumer rights education</v>
      </c>
      <c r="D78" s="103" t="str">
        <f aca="true">IF(ISBLANK(OFFSET('Raw Data'!$A$3,MATCH($A78,'Raw Data'!$B$4:$B$185,0),MATCH(D$4,'Raw Data'!$3:$3,0)-1)),"",OFFSET('Raw Data'!$A$3,MATCH($A78,'Raw Data'!$B$4:$B$185,0),MATCH(D$4,'Raw Data'!$3:$3,0)-1))</f>
        <v/>
      </c>
      <c r="E78" s="103" t="str">
        <f aca="true">IF(ISBLANK(OFFSET('Raw Data'!$A$3,MATCH($A78,'Raw Data'!$B$4:$B$185,0),MATCH(E$4,'Raw Data'!$3:$3,0)-1)),"",OFFSET('Raw Data'!$A$3,MATCH($A78,'Raw Data'!$B$4:$B$185,0),MATCH(E$4,'Raw Data'!$3:$3,0)-1))</f>
        <v/>
      </c>
      <c r="F78" s="103" t="str">
        <f aca="true">IF(ISBLANK(OFFSET('Raw Data'!$A$3,MATCH($A78,'Raw Data'!$B$4:$B$185,0),MATCH(F$4,'Raw Data'!$3:$3,0)-1)),"",OFFSET('Raw Data'!$A$3,MATCH($A78,'Raw Data'!$B$4:$B$185,0),MATCH(F$4,'Raw Data'!$3:$3,0)-1))</f>
        <v/>
      </c>
      <c r="H78" s="103" t="str">
        <f aca="true">IF(ISBLANK(OFFSET('Raw Data'!$A$3,MATCH($A78,'Raw Data'!$B$4:$B$185,0),MATCH(H$4,'Raw Data'!$3:$3,0)-1)),"",OFFSET('Raw Data'!$A$3,MATCH($A78,'Raw Data'!$B$4:$B$185,0),MATCH(H$4,'Raw Data'!$3:$3,0)-1))</f>
        <v/>
      </c>
      <c r="I78" s="103" t="str">
        <f aca="true">IF(ISBLANK(OFFSET('Raw Data'!$A$3,MATCH($A78,'Raw Data'!$B$4:$B$185,0),MATCH(I$4,'Raw Data'!$3:$3,0)-1)),"",OFFSET('Raw Data'!$A$3,MATCH($A78,'Raw Data'!$B$4:$B$185,0),MATCH(I$4,'Raw Data'!$3:$3,0)-1))</f>
        <v/>
      </c>
      <c r="J78" s="103" t="str">
        <f aca="false">IF(I78="","",IF(I78="Minus",-1,1))</f>
        <v/>
      </c>
      <c r="K78" s="105" t="str">
        <f aca="false" t="array" ref="K78:K78">IFERROR(SKEW(IF(ISNUMBER(O78:CP78),O78:CP78,"")),"")</f>
        <v/>
      </c>
      <c r="L78" s="103" t="n">
        <f aca="true">IF(ISBLANK(OFFSET('Data above threshold'!$A$4,MATCH('Data above threshold'!$A78,'Data above threshold'!$A$5:$A$185,0),MATCH('Data above threshold'!N$4,'Data above threshold'!$4:$4,0)-1)),1,OFFSET('Data above threshold'!$A$4,MATCH('Data above threshold'!$A78,'Data above threshold'!$A$5:$A$185,0),MATCH('Data above threshold'!N$4,'Data above threshold'!$4:$4,0)-1))</f>
        <v>1</v>
      </c>
      <c r="M78" s="103" t="str">
        <f aca="true">IF(ISBLANK(OFFSET('Data above threshold'!$A$4,MATCH('Data above threshold'!$A78,'Data above threshold'!$A$5:$A$185,0),MATCH('Data above threshold'!O$4,'Data above threshold'!$4:$4,0)-1)),"",OFFSET('Data above threshold'!$A$4,MATCH('Data above threshold'!$A78,'Data above threshold'!$A$5:$A$185,0),MATCH('Data above threshold'!O$4,'Data above threshold'!$4:$4,0)-1))</f>
        <v/>
      </c>
      <c r="N78" s="106" t="str">
        <f aca="false" t="array" ref="N78:N78">IF(B78&lt;4,"",1-IFERROR(SUM(ISNUMBER(O78:CP78)*(1-$O$3:$CP$3))/COUNTIF($O$3:$CP$3,0),0))</f>
        <v/>
      </c>
      <c r="O78" s="103" t="str">
        <f aca="true">IF(ISBLANK(OFFSET('Raw Data'!$A$3,MATCH('Data above threshold'!$A78,'Raw Data'!$B$4:$B$185,0),MATCH('Data above threshold'!Q$4,'Raw Data'!$3:$3,0)-1)),"", IFERROR($J78*OFFSET('Raw Data'!$A$3,MATCH('Data above threshold'!$A78,'Raw Data'!$B$4:$B$185,0),MATCH('Data above threshold'!Q$4,'Raw Data'!$3:$3,0)-1),"NA"))</f>
        <v/>
      </c>
      <c r="P78" s="103" t="str">
        <f aca="true">IF(ISBLANK(OFFSET('Raw Data'!$A$3,MATCH('Data above threshold'!$A78,'Raw Data'!$B$4:$B$185,0),MATCH('Data above threshold'!R$4,'Raw Data'!$3:$3,0)-1)),"", IFERROR($J78*OFFSET('Raw Data'!$A$3,MATCH('Data above threshold'!$A78,'Raw Data'!$B$4:$B$185,0),MATCH('Data above threshold'!R$4,'Raw Data'!$3:$3,0)-1),"NA"))</f>
        <v/>
      </c>
      <c r="Q78" s="103" t="str">
        <f aca="true">IF(ISBLANK(OFFSET('Raw Data'!$A$3,MATCH('Data above threshold'!$A78,'Raw Data'!$B$4:$B$185,0),MATCH('Data above threshold'!S$4,'Raw Data'!$3:$3,0)-1)),"", IFERROR($J78*OFFSET('Raw Data'!$A$3,MATCH('Data above threshold'!$A78,'Raw Data'!$B$4:$B$185,0),MATCH('Data above threshold'!S$4,'Raw Data'!$3:$3,0)-1),"NA"))</f>
        <v/>
      </c>
      <c r="R78" s="103" t="str">
        <f aca="true">IF(ISBLANK(OFFSET('Raw Data'!$A$3,MATCH('Data above threshold'!$A78,'Raw Data'!$B$4:$B$185,0),MATCH('Data above threshold'!T$4,'Raw Data'!$3:$3,0)-1)),"", IFERROR($J78*OFFSET('Raw Data'!$A$3,MATCH('Data above threshold'!$A78,'Raw Data'!$B$4:$B$185,0),MATCH('Data above threshold'!T$4,'Raw Data'!$3:$3,0)-1),"NA"))</f>
        <v/>
      </c>
      <c r="S78" s="103" t="str">
        <f aca="true">IF(ISBLANK(OFFSET('Raw Data'!$A$3,MATCH('Data above threshold'!$A78,'Raw Data'!$B$4:$B$185,0),MATCH('Data above threshold'!U$4,'Raw Data'!$3:$3,0)-1)),"", IFERROR($J78*OFFSET('Raw Data'!$A$3,MATCH('Data above threshold'!$A78,'Raw Data'!$B$4:$B$185,0),MATCH('Data above threshold'!U$4,'Raw Data'!$3:$3,0)-1),"NA"))</f>
        <v/>
      </c>
      <c r="T78" s="103" t="str">
        <f aca="true">IF(ISBLANK(OFFSET('Raw Data'!$A$3,MATCH('Data above threshold'!$A78,'Raw Data'!$B$4:$B$185,0),MATCH('Data above threshold'!V$4,'Raw Data'!$3:$3,0)-1)),"", IFERROR($J78*OFFSET('Raw Data'!$A$3,MATCH('Data above threshold'!$A78,'Raw Data'!$B$4:$B$185,0),MATCH('Data above threshold'!V$4,'Raw Data'!$3:$3,0)-1),"NA"))</f>
        <v/>
      </c>
      <c r="U78" s="103" t="str">
        <f aca="true">IF(ISBLANK(OFFSET('Raw Data'!$A$3,MATCH('Data above threshold'!$A78,'Raw Data'!$B$4:$B$185,0),MATCH('Data above threshold'!W$4,'Raw Data'!$3:$3,0)-1)),"", IFERROR($J78*OFFSET('Raw Data'!$A$3,MATCH('Data above threshold'!$A78,'Raw Data'!$B$4:$B$185,0),MATCH('Data above threshold'!W$4,'Raw Data'!$3:$3,0)-1),"NA"))</f>
        <v/>
      </c>
      <c r="V78" s="103" t="str">
        <f aca="true">IF(ISBLANK(OFFSET('Raw Data'!$A$3,MATCH('Data above threshold'!$A78,'Raw Data'!$B$4:$B$185,0),MATCH('Data above threshold'!X$4,'Raw Data'!$3:$3,0)-1)),"", IFERROR($J78*OFFSET('Raw Data'!$A$3,MATCH('Data above threshold'!$A78,'Raw Data'!$B$4:$B$185,0),MATCH('Data above threshold'!X$4,'Raw Data'!$3:$3,0)-1),"NA"))</f>
        <v/>
      </c>
      <c r="W78" s="103" t="str">
        <f aca="true">IF(ISBLANK(OFFSET('Raw Data'!$A$3,MATCH('Data above threshold'!$A78,'Raw Data'!$B$4:$B$185,0),MATCH('Data above threshold'!Y$4,'Raw Data'!$3:$3,0)-1)),"", IFERROR($J78*OFFSET('Raw Data'!$A$3,MATCH('Data above threshold'!$A78,'Raw Data'!$B$4:$B$185,0),MATCH('Data above threshold'!Y$4,'Raw Data'!$3:$3,0)-1),"NA"))</f>
        <v/>
      </c>
      <c r="X78" s="103" t="str">
        <f aca="true">IF(ISBLANK(OFFSET('Raw Data'!$A$3,MATCH('Data above threshold'!$A78,'Raw Data'!$B$4:$B$185,0),MATCH('Data above threshold'!Z$4,'Raw Data'!$3:$3,0)-1)),"", IFERROR($J78*OFFSET('Raw Data'!$A$3,MATCH('Data above threshold'!$A78,'Raw Data'!$B$4:$B$185,0),MATCH('Data above threshold'!Z$4,'Raw Data'!$3:$3,0)-1),"NA"))</f>
        <v/>
      </c>
      <c r="Y78" s="103" t="str">
        <f aca="true">IF(ISBLANK(OFFSET('Raw Data'!$A$3,MATCH('Data above threshold'!$A78,'Raw Data'!$B$4:$B$185,0),MATCH('Data above threshold'!AA$4,'Raw Data'!$3:$3,0)-1)),"", IFERROR($J78*OFFSET('Raw Data'!$A$3,MATCH('Data above threshold'!$A78,'Raw Data'!$B$4:$B$185,0),MATCH('Data above threshold'!AA$4,'Raw Data'!$3:$3,0)-1),"NA"))</f>
        <v/>
      </c>
      <c r="Z78" s="103" t="str">
        <f aca="true">IF(ISBLANK(OFFSET('Raw Data'!$A$3,MATCH('Data above threshold'!$A78,'Raw Data'!$B$4:$B$185,0),MATCH('Data above threshold'!AB$4,'Raw Data'!$3:$3,0)-1)),"", IFERROR($J78*OFFSET('Raw Data'!$A$3,MATCH('Data above threshold'!$A78,'Raw Data'!$B$4:$B$185,0),MATCH('Data above threshold'!AB$4,'Raw Data'!$3:$3,0)-1),"NA"))</f>
        <v/>
      </c>
      <c r="AA78" s="103" t="str">
        <f aca="true">IF(ISBLANK(OFFSET('Raw Data'!$A$3,MATCH('Data above threshold'!$A78,'Raw Data'!$B$4:$B$185,0),MATCH('Data above threshold'!AC$4,'Raw Data'!$3:$3,0)-1)),"", IFERROR($J78*OFFSET('Raw Data'!$A$3,MATCH('Data above threshold'!$A78,'Raw Data'!$B$4:$B$185,0),MATCH('Data above threshold'!AC$4,'Raw Data'!$3:$3,0)-1),"NA"))</f>
        <v/>
      </c>
      <c r="AB78" s="103" t="str">
        <f aca="true">IF(ISBLANK(OFFSET('Raw Data'!$A$3,MATCH('Data above threshold'!$A78,'Raw Data'!$B$4:$B$185,0),MATCH('Data above threshold'!AD$4,'Raw Data'!$3:$3,0)-1)),"", IFERROR($J78*OFFSET('Raw Data'!$A$3,MATCH('Data above threshold'!$A78,'Raw Data'!$B$4:$B$185,0),MATCH('Data above threshold'!AD$4,'Raw Data'!$3:$3,0)-1),"NA"))</f>
        <v/>
      </c>
      <c r="AC78" s="103" t="str">
        <f aca="true">IF(ISBLANK(OFFSET('Raw Data'!$A$3,MATCH('Data above threshold'!$A78,'Raw Data'!$B$4:$B$185,0),MATCH('Data above threshold'!AE$4,'Raw Data'!$3:$3,0)-1)),"", IFERROR($J78*OFFSET('Raw Data'!$A$3,MATCH('Data above threshold'!$A78,'Raw Data'!$B$4:$B$185,0),MATCH('Data above threshold'!AE$4,'Raw Data'!$3:$3,0)-1),"NA"))</f>
        <v/>
      </c>
      <c r="AD78" s="103" t="str">
        <f aca="true">IF(ISBLANK(OFFSET('Raw Data'!$A$3,MATCH('Data above threshold'!$A78,'Raw Data'!$B$4:$B$185,0),MATCH('Data above threshold'!AF$4,'Raw Data'!$3:$3,0)-1)),"", IFERROR($J78*OFFSET('Raw Data'!$A$3,MATCH('Data above threshold'!$A78,'Raw Data'!$B$4:$B$185,0),MATCH('Data above threshold'!AF$4,'Raw Data'!$3:$3,0)-1),"NA"))</f>
        <v/>
      </c>
      <c r="AE78" s="103" t="str">
        <f aca="true">IF(ISBLANK(OFFSET('Raw Data'!$A$3,MATCH('Data above threshold'!$A78,'Raw Data'!$B$4:$B$185,0),MATCH('Data above threshold'!AG$4,'Raw Data'!$3:$3,0)-1)),"", IFERROR($J78*OFFSET('Raw Data'!$A$3,MATCH('Data above threshold'!$A78,'Raw Data'!$B$4:$B$185,0),MATCH('Data above threshold'!AG$4,'Raw Data'!$3:$3,0)-1),"NA"))</f>
        <v/>
      </c>
      <c r="AF78" s="103" t="str">
        <f aca="true">IF(ISBLANK(OFFSET('Raw Data'!$A$3,MATCH('Data above threshold'!$A78,'Raw Data'!$B$4:$B$185,0),MATCH('Data above threshold'!AH$4,'Raw Data'!$3:$3,0)-1)),"", IFERROR($J78*OFFSET('Raw Data'!$A$3,MATCH('Data above threshold'!$A78,'Raw Data'!$B$4:$B$185,0),MATCH('Data above threshold'!AH$4,'Raw Data'!$3:$3,0)-1),"NA"))</f>
        <v/>
      </c>
      <c r="AG78" s="103" t="str">
        <f aca="true">IF(ISBLANK(OFFSET('Raw Data'!$A$3,MATCH('Data above threshold'!$A78,'Raw Data'!$B$4:$B$185,0),MATCH('Data above threshold'!AI$4,'Raw Data'!$3:$3,0)-1)),"", IFERROR($J78*OFFSET('Raw Data'!$A$3,MATCH('Data above threshold'!$A78,'Raw Data'!$B$4:$B$185,0),MATCH('Data above threshold'!AI$4,'Raw Data'!$3:$3,0)-1),"NA"))</f>
        <v/>
      </c>
      <c r="AH78" s="103" t="str">
        <f aca="true">IF(ISBLANK(OFFSET('Raw Data'!$A$3,MATCH('Data above threshold'!$A78,'Raw Data'!$B$4:$B$185,0),MATCH('Data above threshold'!AJ$4,'Raw Data'!$3:$3,0)-1)),"", IFERROR($J78*OFFSET('Raw Data'!$A$3,MATCH('Data above threshold'!$A78,'Raw Data'!$B$4:$B$185,0),MATCH('Data above threshold'!AJ$4,'Raw Data'!$3:$3,0)-1),"NA"))</f>
        <v/>
      </c>
      <c r="AI78" s="103" t="str">
        <f aca="true">IF(ISBLANK(OFFSET('Raw Data'!$A$3,MATCH('Data above threshold'!$A78,'Raw Data'!$B$4:$B$185,0),MATCH('Data above threshold'!AK$4,'Raw Data'!$3:$3,0)-1)),"", IFERROR($J78*OFFSET('Raw Data'!$A$3,MATCH('Data above threshold'!$A78,'Raw Data'!$B$4:$B$185,0),MATCH('Data above threshold'!AK$4,'Raw Data'!$3:$3,0)-1),"NA"))</f>
        <v/>
      </c>
      <c r="AJ78" s="103" t="str">
        <f aca="true">IF(ISBLANK(OFFSET('Raw Data'!$A$3,MATCH('Data above threshold'!$A78,'Raw Data'!$B$4:$B$185,0),MATCH('Data above threshold'!AL$4,'Raw Data'!$3:$3,0)-1)),"", IFERROR($J78*OFFSET('Raw Data'!$A$3,MATCH('Data above threshold'!$A78,'Raw Data'!$B$4:$B$185,0),MATCH('Data above threshold'!AL$4,'Raw Data'!$3:$3,0)-1),"NA"))</f>
        <v/>
      </c>
      <c r="AK78" s="103" t="str">
        <f aca="true">IF(ISBLANK(OFFSET('Raw Data'!$A$3,MATCH('Data above threshold'!$A78,'Raw Data'!$B$4:$B$185,0),MATCH('Data above threshold'!AM$4,'Raw Data'!$3:$3,0)-1)),"", IFERROR($J78*OFFSET('Raw Data'!$A$3,MATCH('Data above threshold'!$A78,'Raw Data'!$B$4:$B$185,0),MATCH('Data above threshold'!AM$4,'Raw Data'!$3:$3,0)-1),"NA"))</f>
        <v/>
      </c>
      <c r="AL78" s="103" t="str">
        <f aca="true">IF(ISBLANK(OFFSET('Raw Data'!$A$3,MATCH('Data above threshold'!$A78,'Raw Data'!$B$4:$B$185,0),MATCH('Data above threshold'!AN$4,'Raw Data'!$3:$3,0)-1)),"", IFERROR($J78*OFFSET('Raw Data'!$A$3,MATCH('Data above threshold'!$A78,'Raw Data'!$B$4:$B$185,0),MATCH('Data above threshold'!AN$4,'Raw Data'!$3:$3,0)-1),"NA"))</f>
        <v/>
      </c>
      <c r="AM78" s="103" t="str">
        <f aca="true">IF(ISBLANK(OFFSET('Raw Data'!$A$3,MATCH('Data above threshold'!$A78,'Raw Data'!$B$4:$B$185,0),MATCH('Data above threshold'!AO$4,'Raw Data'!$3:$3,0)-1)),"", IFERROR($J78*OFFSET('Raw Data'!$A$3,MATCH('Data above threshold'!$A78,'Raw Data'!$B$4:$B$185,0),MATCH('Data above threshold'!AO$4,'Raw Data'!$3:$3,0)-1),"NA"))</f>
        <v/>
      </c>
      <c r="AN78" s="103" t="str">
        <f aca="true">IF(ISBLANK(OFFSET('Raw Data'!$A$3,MATCH('Data above threshold'!$A78,'Raw Data'!$B$4:$B$185,0),MATCH('Data above threshold'!AP$4,'Raw Data'!$3:$3,0)-1)),"", IFERROR($J78*OFFSET('Raw Data'!$A$3,MATCH('Data above threshold'!$A78,'Raw Data'!$B$4:$B$185,0),MATCH('Data above threshold'!AP$4,'Raw Data'!$3:$3,0)-1),"NA"))</f>
        <v/>
      </c>
      <c r="AO78" s="103" t="str">
        <f aca="true">IF(ISBLANK(OFFSET('Raw Data'!$A$3,MATCH('Data above threshold'!$A78,'Raw Data'!$B$4:$B$185,0),MATCH('Data above threshold'!AQ$4,'Raw Data'!$3:$3,0)-1)),"", IFERROR($J78*OFFSET('Raw Data'!$A$3,MATCH('Data above threshold'!$A78,'Raw Data'!$B$4:$B$185,0),MATCH('Data above threshold'!AQ$4,'Raw Data'!$3:$3,0)-1),"NA"))</f>
        <v/>
      </c>
      <c r="AP78" s="103" t="str">
        <f aca="true">IF(ISBLANK(OFFSET('Raw Data'!$A$3,MATCH('Data above threshold'!$A78,'Raw Data'!$B$4:$B$185,0),MATCH('Data above threshold'!AR$4,'Raw Data'!$3:$3,0)-1)),"", IFERROR($J78*OFFSET('Raw Data'!$A$3,MATCH('Data above threshold'!$A78,'Raw Data'!$B$4:$B$185,0),MATCH('Data above threshold'!AR$4,'Raw Data'!$3:$3,0)-1),"NA"))</f>
        <v/>
      </c>
      <c r="AQ78" s="103" t="str">
        <f aca="true">IF(ISBLANK(OFFSET('Raw Data'!$A$3,MATCH('Data above threshold'!$A78,'Raw Data'!$B$4:$B$185,0),MATCH('Data above threshold'!AS$4,'Raw Data'!$3:$3,0)-1)),"", IFERROR($J78*OFFSET('Raw Data'!$A$3,MATCH('Data above threshold'!$A78,'Raw Data'!$B$4:$B$185,0),MATCH('Data above threshold'!AS$4,'Raw Data'!$3:$3,0)-1),"NA"))</f>
        <v/>
      </c>
      <c r="AR78" s="103" t="str">
        <f aca="true">IF(ISBLANK(OFFSET('Raw Data'!$A$3,MATCH('Data above threshold'!$A78,'Raw Data'!$B$4:$B$185,0),MATCH('Data above threshold'!AT$4,'Raw Data'!$3:$3,0)-1)),"", IFERROR($J78*OFFSET('Raw Data'!$A$3,MATCH('Data above threshold'!$A78,'Raw Data'!$B$4:$B$185,0),MATCH('Data above threshold'!AT$4,'Raw Data'!$3:$3,0)-1),"NA"))</f>
        <v/>
      </c>
      <c r="AS78" s="103" t="str">
        <f aca="true">IF(ISBLANK(OFFSET('Raw Data'!$A$3,MATCH('Data above threshold'!$A78,'Raw Data'!$B$4:$B$185,0),MATCH('Data above threshold'!AU$4,'Raw Data'!$3:$3,0)-1)),"", IFERROR($J78*OFFSET('Raw Data'!$A$3,MATCH('Data above threshold'!$A78,'Raw Data'!$B$4:$B$185,0),MATCH('Data above threshold'!AU$4,'Raw Data'!$3:$3,0)-1),"NA"))</f>
        <v/>
      </c>
      <c r="AT78" s="103" t="str">
        <f aca="true">IF(ISBLANK(OFFSET('Raw Data'!$A$3,MATCH('Data above threshold'!$A78,'Raw Data'!$B$4:$B$185,0),MATCH('Data above threshold'!AV$4,'Raw Data'!$3:$3,0)-1)),"", IFERROR($J78*OFFSET('Raw Data'!$A$3,MATCH('Data above threshold'!$A78,'Raw Data'!$B$4:$B$185,0),MATCH('Data above threshold'!AV$4,'Raw Data'!$3:$3,0)-1),"NA"))</f>
        <v/>
      </c>
      <c r="AU78" s="103" t="str">
        <f aca="true">IF(ISBLANK(OFFSET('Raw Data'!$A$3,MATCH('Data above threshold'!$A78,'Raw Data'!$B$4:$B$185,0),MATCH('Data above threshold'!AW$4,'Raw Data'!$3:$3,0)-1)),"", IFERROR($J78*OFFSET('Raw Data'!$A$3,MATCH('Data above threshold'!$A78,'Raw Data'!$B$4:$B$185,0),MATCH('Data above threshold'!AW$4,'Raw Data'!$3:$3,0)-1),"NA"))</f>
        <v/>
      </c>
      <c r="AV78" s="103" t="str">
        <f aca="true">IF(ISBLANK(OFFSET('Raw Data'!$A$3,MATCH('Data above threshold'!$A78,'Raw Data'!$B$4:$B$185,0),MATCH('Data above threshold'!AX$4,'Raw Data'!$3:$3,0)-1)),"", IFERROR($J78*OFFSET('Raw Data'!$A$3,MATCH('Data above threshold'!$A78,'Raw Data'!$B$4:$B$185,0),MATCH('Data above threshold'!AX$4,'Raw Data'!$3:$3,0)-1),"NA"))</f>
        <v/>
      </c>
      <c r="AW78" s="103" t="str">
        <f aca="true">IF(ISBLANK(OFFSET('Raw Data'!$A$3,MATCH('Data above threshold'!$A78,'Raw Data'!$B$4:$B$185,0),MATCH('Data above threshold'!AY$4,'Raw Data'!$3:$3,0)-1)),"", IFERROR($J78*OFFSET('Raw Data'!$A$3,MATCH('Data above threshold'!$A78,'Raw Data'!$B$4:$B$185,0),MATCH('Data above threshold'!AY$4,'Raw Data'!$3:$3,0)-1),"NA"))</f>
        <v/>
      </c>
      <c r="AX78" s="103" t="str">
        <f aca="true">IF(ISBLANK(OFFSET('Raw Data'!$A$3,MATCH('Data above threshold'!$A78,'Raw Data'!$B$4:$B$185,0),MATCH('Data above threshold'!AZ$4,'Raw Data'!$3:$3,0)-1)),"", IFERROR($J78*OFFSET('Raw Data'!$A$3,MATCH('Data above threshold'!$A78,'Raw Data'!$B$4:$B$185,0),MATCH('Data above threshold'!AZ$4,'Raw Data'!$3:$3,0)-1),"NA"))</f>
        <v/>
      </c>
      <c r="AY78" s="103" t="str">
        <f aca="true">IF(ISBLANK(OFFSET('Raw Data'!$A$3,MATCH('Data above threshold'!$A78,'Raw Data'!$B$4:$B$185,0),MATCH('Data above threshold'!BA$4,'Raw Data'!$3:$3,0)-1)),"", IFERROR($J78*OFFSET('Raw Data'!$A$3,MATCH('Data above threshold'!$A78,'Raw Data'!$B$4:$B$185,0),MATCH('Data above threshold'!BA$4,'Raw Data'!$3:$3,0)-1),"NA"))</f>
        <v/>
      </c>
      <c r="AZ78" s="103" t="str">
        <f aca="true">IF(ISBLANK(OFFSET('Raw Data'!$A$3,MATCH('Data above threshold'!$A78,'Raw Data'!$B$4:$B$185,0),MATCH('Data above threshold'!BB$4,'Raw Data'!$3:$3,0)-1)),"", IFERROR($J78*OFFSET('Raw Data'!$A$3,MATCH('Data above threshold'!$A78,'Raw Data'!$B$4:$B$185,0),MATCH('Data above threshold'!BB$4,'Raw Data'!$3:$3,0)-1),"NA"))</f>
        <v/>
      </c>
      <c r="BA78" s="103" t="str">
        <f aca="true">IF(ISBLANK(OFFSET('Raw Data'!$A$3,MATCH('Data above threshold'!$A78,'Raw Data'!$B$4:$B$185,0),MATCH('Data above threshold'!BC$4,'Raw Data'!$3:$3,0)-1)),"", IFERROR($J78*OFFSET('Raw Data'!$A$3,MATCH('Data above threshold'!$A78,'Raw Data'!$B$4:$B$185,0),MATCH('Data above threshold'!BC$4,'Raw Data'!$3:$3,0)-1),"NA"))</f>
        <v/>
      </c>
      <c r="BB78" s="103" t="str">
        <f aca="true">IF(ISBLANK(OFFSET('Raw Data'!$A$3,MATCH('Data above threshold'!$A78,'Raw Data'!$B$4:$B$185,0),MATCH('Data above threshold'!BD$4,'Raw Data'!$3:$3,0)-1)),"", IFERROR($J78*OFFSET('Raw Data'!$A$3,MATCH('Data above threshold'!$A78,'Raw Data'!$B$4:$B$185,0),MATCH('Data above threshold'!BD$4,'Raw Data'!$3:$3,0)-1),"NA"))</f>
        <v/>
      </c>
      <c r="BC78" s="103" t="str">
        <f aca="true">IF(ISBLANK(OFFSET('Raw Data'!$A$3,MATCH('Data above threshold'!$A78,'Raw Data'!$B$4:$B$185,0),MATCH('Data above threshold'!BE$4,'Raw Data'!$3:$3,0)-1)),"", IFERROR($J78*OFFSET('Raw Data'!$A$3,MATCH('Data above threshold'!$A78,'Raw Data'!$B$4:$B$185,0),MATCH('Data above threshold'!BE$4,'Raw Data'!$3:$3,0)-1),"NA"))</f>
        <v/>
      </c>
      <c r="BD78" s="103" t="str">
        <f aca="true">IF(ISBLANK(OFFSET('Raw Data'!$A$3,MATCH('Data above threshold'!$A78,'Raw Data'!$B$4:$B$185,0),MATCH('Data above threshold'!BF$4,'Raw Data'!$3:$3,0)-1)),"", IFERROR($J78*OFFSET('Raw Data'!$A$3,MATCH('Data above threshold'!$A78,'Raw Data'!$B$4:$B$185,0),MATCH('Data above threshold'!BF$4,'Raw Data'!$3:$3,0)-1),"NA"))</f>
        <v/>
      </c>
      <c r="BE78" s="103" t="str">
        <f aca="true">IF(ISBLANK(OFFSET('Raw Data'!$A$3,MATCH('Data above threshold'!$A78,'Raw Data'!$B$4:$B$185,0),MATCH('Data above threshold'!BG$4,'Raw Data'!$3:$3,0)-1)),"", IFERROR($J78*OFFSET('Raw Data'!$A$3,MATCH('Data above threshold'!$A78,'Raw Data'!$B$4:$B$185,0),MATCH('Data above threshold'!BG$4,'Raw Data'!$3:$3,0)-1),"NA"))</f>
        <v/>
      </c>
      <c r="BF78" s="103" t="str">
        <f aca="true">IF(ISBLANK(OFFSET('Raw Data'!$A$3,MATCH('Data above threshold'!$A78,'Raw Data'!$B$4:$B$185,0),MATCH('Data above threshold'!BH$4,'Raw Data'!$3:$3,0)-1)),"", IFERROR($J78*OFFSET('Raw Data'!$A$3,MATCH('Data above threshold'!$A78,'Raw Data'!$B$4:$B$185,0),MATCH('Data above threshold'!BH$4,'Raw Data'!$3:$3,0)-1),"NA"))</f>
        <v/>
      </c>
      <c r="BG78" s="103" t="str">
        <f aca="true">IF(ISBLANK(OFFSET('Raw Data'!$A$3,MATCH('Data above threshold'!$A78,'Raw Data'!$B$4:$B$185,0),MATCH('Data above threshold'!BI$4,'Raw Data'!$3:$3,0)-1)),"", IFERROR($J78*OFFSET('Raw Data'!$A$3,MATCH('Data above threshold'!$A78,'Raw Data'!$B$4:$B$185,0),MATCH('Data above threshold'!BI$4,'Raw Data'!$3:$3,0)-1),"NA"))</f>
        <v/>
      </c>
      <c r="BH78" s="103" t="str">
        <f aca="true">IF(ISBLANK(OFFSET('Raw Data'!$A$3,MATCH('Data above threshold'!$A78,'Raw Data'!$B$4:$B$185,0),MATCH('Data above threshold'!BJ$4,'Raw Data'!$3:$3,0)-1)),"", IFERROR($J78*OFFSET('Raw Data'!$A$3,MATCH('Data above threshold'!$A78,'Raw Data'!$B$4:$B$185,0),MATCH('Data above threshold'!BJ$4,'Raw Data'!$3:$3,0)-1),"NA"))</f>
        <v/>
      </c>
      <c r="BI78" s="103" t="str">
        <f aca="true">IF(ISBLANK(OFFSET('Raw Data'!$A$3,MATCH('Data above threshold'!$A78,'Raw Data'!$B$4:$B$185,0),MATCH('Data above threshold'!BK$4,'Raw Data'!$3:$3,0)-1)),"", IFERROR($J78*OFFSET('Raw Data'!$A$3,MATCH('Data above threshold'!$A78,'Raw Data'!$B$4:$B$185,0),MATCH('Data above threshold'!BK$4,'Raw Data'!$3:$3,0)-1),"NA"))</f>
        <v/>
      </c>
      <c r="BJ78" s="103" t="str">
        <f aca="true">IF(ISBLANK(OFFSET('Raw Data'!$A$3,MATCH('Data above threshold'!$A78,'Raw Data'!$B$4:$B$185,0),MATCH('Data above threshold'!BL$4,'Raw Data'!$3:$3,0)-1)),"", IFERROR($J78*OFFSET('Raw Data'!$A$3,MATCH('Data above threshold'!$A78,'Raw Data'!$B$4:$B$185,0),MATCH('Data above threshold'!BL$4,'Raw Data'!$3:$3,0)-1),"NA"))</f>
        <v/>
      </c>
      <c r="BK78" s="103" t="str">
        <f aca="true">IF(ISBLANK(OFFSET('Raw Data'!$A$3,MATCH('Data above threshold'!$A78,'Raw Data'!$B$4:$B$185,0),MATCH('Data above threshold'!BM$4,'Raw Data'!$3:$3,0)-1)),"", IFERROR($J78*OFFSET('Raw Data'!$A$3,MATCH('Data above threshold'!$A78,'Raw Data'!$B$4:$B$185,0),MATCH('Data above threshold'!BM$4,'Raw Data'!$3:$3,0)-1),"NA"))</f>
        <v/>
      </c>
      <c r="BL78" s="103" t="str">
        <f aca="true">IF(ISBLANK(OFFSET('Raw Data'!$A$3,MATCH('Data above threshold'!$A78,'Raw Data'!$B$4:$B$185,0),MATCH('Data above threshold'!BN$4,'Raw Data'!$3:$3,0)-1)),"", IFERROR($J78*OFFSET('Raw Data'!$A$3,MATCH('Data above threshold'!$A78,'Raw Data'!$B$4:$B$185,0),MATCH('Data above threshold'!BN$4,'Raw Data'!$3:$3,0)-1),"NA"))</f>
        <v/>
      </c>
      <c r="BM78" s="103" t="str">
        <f aca="true">IF(ISBLANK(OFFSET('Raw Data'!$A$3,MATCH('Data above threshold'!$A78,'Raw Data'!$B$4:$B$185,0),MATCH('Data above threshold'!BO$4,'Raw Data'!$3:$3,0)-1)),"", IFERROR($J78*OFFSET('Raw Data'!$A$3,MATCH('Data above threshold'!$A78,'Raw Data'!$B$4:$B$185,0),MATCH('Data above threshold'!BO$4,'Raw Data'!$3:$3,0)-1),"NA"))</f>
        <v/>
      </c>
      <c r="BN78" s="103" t="str">
        <f aca="true">IF(ISBLANK(OFFSET('Raw Data'!$A$3,MATCH('Data above threshold'!$A78,'Raw Data'!$B$4:$B$185,0),MATCH('Data above threshold'!BP$4,'Raw Data'!$3:$3,0)-1)),"", IFERROR($J78*OFFSET('Raw Data'!$A$3,MATCH('Data above threshold'!$A78,'Raw Data'!$B$4:$B$185,0),MATCH('Data above threshold'!BP$4,'Raw Data'!$3:$3,0)-1),"NA"))</f>
        <v/>
      </c>
      <c r="BO78" s="103" t="str">
        <f aca="true">IF(ISBLANK(OFFSET('Raw Data'!$A$3,MATCH('Data above threshold'!$A78,'Raw Data'!$B$4:$B$185,0),MATCH('Data above threshold'!BQ$4,'Raw Data'!$3:$3,0)-1)),"", IFERROR($J78*OFFSET('Raw Data'!$A$3,MATCH('Data above threshold'!$A78,'Raw Data'!$B$4:$B$185,0),MATCH('Data above threshold'!BQ$4,'Raw Data'!$3:$3,0)-1),"NA"))</f>
        <v/>
      </c>
      <c r="BP78" s="103" t="str">
        <f aca="true">IF(ISBLANK(OFFSET('Raw Data'!$A$3,MATCH('Data above threshold'!$A78,'Raw Data'!$B$4:$B$185,0),MATCH('Data above threshold'!BR$4,'Raw Data'!$3:$3,0)-1)),"", IFERROR($J78*OFFSET('Raw Data'!$A$3,MATCH('Data above threshold'!$A78,'Raw Data'!$B$4:$B$185,0),MATCH('Data above threshold'!BR$4,'Raw Data'!$3:$3,0)-1),"NA"))</f>
        <v/>
      </c>
      <c r="BQ78" s="103" t="str">
        <f aca="true">IF(ISBLANK(OFFSET('Raw Data'!$A$3,MATCH('Data above threshold'!$A78,'Raw Data'!$B$4:$B$185,0),MATCH('Data above threshold'!BS$4,'Raw Data'!$3:$3,0)-1)),"", IFERROR($J78*OFFSET('Raw Data'!$A$3,MATCH('Data above threshold'!$A78,'Raw Data'!$B$4:$B$185,0),MATCH('Data above threshold'!BS$4,'Raw Data'!$3:$3,0)-1),"NA"))</f>
        <v/>
      </c>
      <c r="BR78" s="103" t="str">
        <f aca="true">IF(ISBLANK(OFFSET('Raw Data'!$A$3,MATCH('Data above threshold'!$A78,'Raw Data'!$B$4:$B$185,0),MATCH('Data above threshold'!BT$4,'Raw Data'!$3:$3,0)-1)),"", IFERROR($J78*OFFSET('Raw Data'!$A$3,MATCH('Data above threshold'!$A78,'Raw Data'!$B$4:$B$185,0),MATCH('Data above threshold'!BT$4,'Raw Data'!$3:$3,0)-1),"NA"))</f>
        <v/>
      </c>
      <c r="BS78" s="103" t="str">
        <f aca="true">IF(ISBLANK(OFFSET('Raw Data'!$A$3,MATCH('Data above threshold'!$A78,'Raw Data'!$B$4:$B$185,0),MATCH('Data above threshold'!BU$4,'Raw Data'!$3:$3,0)-1)),"", IFERROR($J78*OFFSET('Raw Data'!$A$3,MATCH('Data above threshold'!$A78,'Raw Data'!$B$4:$B$185,0),MATCH('Data above threshold'!BU$4,'Raw Data'!$3:$3,0)-1),"NA"))</f>
        <v/>
      </c>
      <c r="BT78" s="103" t="str">
        <f aca="true">IF(ISBLANK(OFFSET('Raw Data'!$A$3,MATCH('Data above threshold'!$A78,'Raw Data'!$B$4:$B$185,0),MATCH('Data above threshold'!BV$4,'Raw Data'!$3:$3,0)-1)),"", IFERROR($J78*OFFSET('Raw Data'!$A$3,MATCH('Data above threshold'!$A78,'Raw Data'!$B$4:$B$185,0),MATCH('Data above threshold'!BV$4,'Raw Data'!$3:$3,0)-1),"NA"))</f>
        <v/>
      </c>
      <c r="BU78" s="103" t="str">
        <f aca="true">IF(ISBLANK(OFFSET('Raw Data'!$A$3,MATCH('Data above threshold'!$A78,'Raw Data'!$B$4:$B$185,0),MATCH('Data above threshold'!BW$4,'Raw Data'!$3:$3,0)-1)),"", IFERROR($J78*OFFSET('Raw Data'!$A$3,MATCH('Data above threshold'!$A78,'Raw Data'!$B$4:$B$185,0),MATCH('Data above threshold'!BW$4,'Raw Data'!$3:$3,0)-1),"NA"))</f>
        <v/>
      </c>
      <c r="BV78" s="103" t="str">
        <f aca="true">IF(ISBLANK(OFFSET('Raw Data'!$A$3,MATCH('Data above threshold'!$A78,'Raw Data'!$B$4:$B$185,0),MATCH('Data above threshold'!BX$4,'Raw Data'!$3:$3,0)-1)),"", IFERROR($J78*OFFSET('Raw Data'!$A$3,MATCH('Data above threshold'!$A78,'Raw Data'!$B$4:$B$185,0),MATCH('Data above threshold'!BX$4,'Raw Data'!$3:$3,0)-1),"NA"))</f>
        <v/>
      </c>
      <c r="BW78" s="103" t="str">
        <f aca="true">IF(ISBLANK(OFFSET('Raw Data'!$A$3,MATCH('Data above threshold'!$A78,'Raw Data'!$B$4:$B$185,0),MATCH('Data above threshold'!BY$4,'Raw Data'!$3:$3,0)-1)),"", IFERROR($J78*OFFSET('Raw Data'!$A$3,MATCH('Data above threshold'!$A78,'Raw Data'!$B$4:$B$185,0),MATCH('Data above threshold'!BY$4,'Raw Data'!$3:$3,0)-1),"NA"))</f>
        <v/>
      </c>
      <c r="BX78" s="103" t="str">
        <f aca="true">IF(ISBLANK(OFFSET('Raw Data'!$A$3,MATCH('Data above threshold'!$A78,'Raw Data'!$B$4:$B$185,0),MATCH('Data above threshold'!BZ$4,'Raw Data'!$3:$3,0)-1)),"", IFERROR($J78*OFFSET('Raw Data'!$A$3,MATCH('Data above threshold'!$A78,'Raw Data'!$B$4:$B$185,0),MATCH('Data above threshold'!BZ$4,'Raw Data'!$3:$3,0)-1),"NA"))</f>
        <v/>
      </c>
      <c r="BY78" s="103" t="str">
        <f aca="true">IF(ISBLANK(OFFSET('Raw Data'!$A$3,MATCH('Data above threshold'!$A78,'Raw Data'!$B$4:$B$185,0),MATCH('Data above threshold'!CA$4,'Raw Data'!$3:$3,0)-1)),"", IFERROR($J78*OFFSET('Raw Data'!$A$3,MATCH('Data above threshold'!$A78,'Raw Data'!$B$4:$B$185,0),MATCH('Data above threshold'!CA$4,'Raw Data'!$3:$3,0)-1),"NA"))</f>
        <v/>
      </c>
      <c r="BZ78" s="103" t="str">
        <f aca="true">IF(ISBLANK(OFFSET('Raw Data'!$A$3,MATCH('Data above threshold'!$A78,'Raw Data'!$B$4:$B$185,0),MATCH('Data above threshold'!CB$4,'Raw Data'!$3:$3,0)-1)),"", IFERROR($J78*OFFSET('Raw Data'!$A$3,MATCH('Data above threshold'!$A78,'Raw Data'!$B$4:$B$185,0),MATCH('Data above threshold'!CB$4,'Raw Data'!$3:$3,0)-1),"NA"))</f>
        <v/>
      </c>
      <c r="CA78" s="103" t="str">
        <f aca="true">IF(ISBLANK(OFFSET('Raw Data'!$A$3,MATCH('Data above threshold'!$A78,'Raw Data'!$B$4:$B$185,0),MATCH('Data above threshold'!CC$4,'Raw Data'!$3:$3,0)-1)),"", IFERROR($J78*OFFSET('Raw Data'!$A$3,MATCH('Data above threshold'!$A78,'Raw Data'!$B$4:$B$185,0),MATCH('Data above threshold'!CC$4,'Raw Data'!$3:$3,0)-1),"NA"))</f>
        <v/>
      </c>
      <c r="CB78" s="103" t="str">
        <f aca="true">IF(ISBLANK(OFFSET('Raw Data'!$A$3,MATCH('Data above threshold'!$A78,'Raw Data'!$B$4:$B$185,0),MATCH('Data above threshold'!CD$4,'Raw Data'!$3:$3,0)-1)),"", IFERROR($J78*OFFSET('Raw Data'!$A$3,MATCH('Data above threshold'!$A78,'Raw Data'!$B$4:$B$185,0),MATCH('Data above threshold'!CD$4,'Raw Data'!$3:$3,0)-1),"NA"))</f>
        <v/>
      </c>
      <c r="CC78" s="103" t="str">
        <f aca="true">IF(ISBLANK(OFFSET('Raw Data'!$A$3,MATCH('Data above threshold'!$A78,'Raw Data'!$B$4:$B$185,0),MATCH('Data above threshold'!CE$4,'Raw Data'!$3:$3,0)-1)),"", IFERROR($J78*OFFSET('Raw Data'!$A$3,MATCH('Data above threshold'!$A78,'Raw Data'!$B$4:$B$185,0),MATCH('Data above threshold'!CE$4,'Raw Data'!$3:$3,0)-1),"NA"))</f>
        <v/>
      </c>
      <c r="CD78" s="103" t="str">
        <f aca="true">IF(ISBLANK(OFFSET('Raw Data'!$A$3,MATCH('Data above threshold'!$A78,'Raw Data'!$B$4:$B$185,0),MATCH('Data above threshold'!CF$4,'Raw Data'!$3:$3,0)-1)),"", IFERROR($J78*OFFSET('Raw Data'!$A$3,MATCH('Data above threshold'!$A78,'Raw Data'!$B$4:$B$185,0),MATCH('Data above threshold'!CF$4,'Raw Data'!$3:$3,0)-1),"NA"))</f>
        <v/>
      </c>
      <c r="CE78" s="103" t="str">
        <f aca="true">IF(ISBLANK(OFFSET('Raw Data'!$A$3,MATCH('Data above threshold'!$A78,'Raw Data'!$B$4:$B$185,0),MATCH('Data above threshold'!CG$4,'Raw Data'!$3:$3,0)-1)),"", IFERROR($J78*OFFSET('Raw Data'!$A$3,MATCH('Data above threshold'!$A78,'Raw Data'!$B$4:$B$185,0),MATCH('Data above threshold'!CG$4,'Raw Data'!$3:$3,0)-1),"NA"))</f>
        <v/>
      </c>
      <c r="CF78" s="103" t="str">
        <f aca="true">IF(ISBLANK(OFFSET('Raw Data'!$A$3,MATCH('Data above threshold'!$A78,'Raw Data'!$B$4:$B$185,0),MATCH('Data above threshold'!CH$4,'Raw Data'!$3:$3,0)-1)),"", IFERROR($J78*OFFSET('Raw Data'!$A$3,MATCH('Data above threshold'!$A78,'Raw Data'!$B$4:$B$185,0),MATCH('Data above threshold'!CH$4,'Raw Data'!$3:$3,0)-1),"NA"))</f>
        <v/>
      </c>
      <c r="CG78" s="103" t="str">
        <f aca="true">IF(ISBLANK(OFFSET('Raw Data'!$A$3,MATCH('Data above threshold'!$A78,'Raw Data'!$B$4:$B$185,0),MATCH('Data above threshold'!CI$4,'Raw Data'!$3:$3,0)-1)),"", IFERROR($J78*OFFSET('Raw Data'!$A$3,MATCH('Data above threshold'!$A78,'Raw Data'!$B$4:$B$185,0),MATCH('Data above threshold'!CI$4,'Raw Data'!$3:$3,0)-1),"NA"))</f>
        <v/>
      </c>
      <c r="CH78" s="103" t="str">
        <f aca="true">IF(ISBLANK(OFFSET('Raw Data'!$A$3,MATCH('Data above threshold'!$A78,'Raw Data'!$B$4:$B$185,0),MATCH('Data above threshold'!CJ$4,'Raw Data'!$3:$3,0)-1)),"", IFERROR($J78*OFFSET('Raw Data'!$A$3,MATCH('Data above threshold'!$A78,'Raw Data'!$B$4:$B$185,0),MATCH('Data above threshold'!CJ$4,'Raw Data'!$3:$3,0)-1),"NA"))</f>
        <v/>
      </c>
      <c r="CI78" s="103" t="str">
        <f aca="true">IF(ISBLANK(OFFSET('Raw Data'!$A$3,MATCH('Data above threshold'!$A78,'Raw Data'!$B$4:$B$185,0),MATCH('Data above threshold'!CK$4,'Raw Data'!$3:$3,0)-1)),"", IFERROR($J78*OFFSET('Raw Data'!$A$3,MATCH('Data above threshold'!$A78,'Raw Data'!$B$4:$B$185,0),MATCH('Data above threshold'!CK$4,'Raw Data'!$3:$3,0)-1),"NA"))</f>
        <v/>
      </c>
      <c r="CJ78" s="103" t="str">
        <f aca="true">IF(ISBLANK(OFFSET('Raw Data'!$A$3,MATCH('Data above threshold'!$A78,'Raw Data'!$B$4:$B$185,0),MATCH('Data above threshold'!CL$4,'Raw Data'!$3:$3,0)-1)),"", IFERROR($J78*OFFSET('Raw Data'!$A$3,MATCH('Data above threshold'!$A78,'Raw Data'!$B$4:$B$185,0),MATCH('Data above threshold'!CL$4,'Raw Data'!$3:$3,0)-1),"NA"))</f>
        <v/>
      </c>
      <c r="CK78" s="103" t="str">
        <f aca="true">IF(ISBLANK(OFFSET('Raw Data'!$A$3,MATCH('Data above threshold'!$A78,'Raw Data'!$B$4:$B$185,0),MATCH('Data above threshold'!CM$4,'Raw Data'!$3:$3,0)-1)),"", IFERROR($J78*OFFSET('Raw Data'!$A$3,MATCH('Data above threshold'!$A78,'Raw Data'!$B$4:$B$185,0),MATCH('Data above threshold'!CM$4,'Raw Data'!$3:$3,0)-1),"NA"))</f>
        <v/>
      </c>
      <c r="CL78" s="103" t="str">
        <f aca="true">IF(ISBLANK(OFFSET('Raw Data'!$A$3,MATCH('Data above threshold'!$A78,'Raw Data'!$B$4:$B$185,0),MATCH('Data above threshold'!CN$4,'Raw Data'!$3:$3,0)-1)),"", IFERROR($J78*OFFSET('Raw Data'!$A$3,MATCH('Data above threshold'!$A78,'Raw Data'!$B$4:$B$185,0),MATCH('Data above threshold'!CN$4,'Raw Data'!$3:$3,0)-1),"NA"))</f>
        <v/>
      </c>
      <c r="CM78" s="103" t="str">
        <f aca="true">IF(ISBLANK(OFFSET('Raw Data'!$A$3,MATCH('Data above threshold'!$A78,'Raw Data'!$B$4:$B$185,0),MATCH('Data above threshold'!CO$4,'Raw Data'!$3:$3,0)-1)),"", IFERROR($J78*OFFSET('Raw Data'!$A$3,MATCH('Data above threshold'!$A78,'Raw Data'!$B$4:$B$185,0),MATCH('Data above threshold'!CO$4,'Raw Data'!$3:$3,0)-1),"NA"))</f>
        <v/>
      </c>
      <c r="CN78" s="103" t="str">
        <f aca="true">IF(ISBLANK(OFFSET('Raw Data'!$A$3,MATCH('Data above threshold'!$A78,'Raw Data'!$B$4:$B$185,0),MATCH('Data above threshold'!CP$4,'Raw Data'!$3:$3,0)-1)),"", IFERROR($J78*OFFSET('Raw Data'!$A$3,MATCH('Data above threshold'!$A78,'Raw Data'!$B$4:$B$185,0),MATCH('Data above threshold'!CP$4,'Raw Data'!$3:$3,0)-1),"NA"))</f>
        <v/>
      </c>
      <c r="CO78" s="103" t="str">
        <f aca="true">IF(ISBLANK(OFFSET('Raw Data'!$A$3,MATCH('Data above threshold'!$A78,'Raw Data'!$B$4:$B$185,0),MATCH('Data above threshold'!CQ$4,'Raw Data'!$3:$3,0)-1)),"", IFERROR($J78*OFFSET('Raw Data'!$A$3,MATCH('Data above threshold'!$A78,'Raw Data'!$B$4:$B$185,0),MATCH('Data above threshold'!CQ$4,'Raw Data'!$3:$3,0)-1),"NA"))</f>
        <v/>
      </c>
      <c r="CP78" s="103" t="str">
        <f aca="true">IF(ISBLANK(OFFSET('Raw Data'!$A$3,MATCH('Data above threshold'!$A78,'Raw Data'!$B$4:$B$185,0),MATCH('Data above threshold'!CR$4,'Raw Data'!$3:$3,0)-1)),"", IFERROR($J78*OFFSET('Raw Data'!$A$3,MATCH('Data above threshold'!$A78,'Raw Data'!$B$4:$B$185,0),MATCH('Data above threshold'!CR$4,'Raw Data'!$3:$3,0)-1),"NA"))</f>
        <v/>
      </c>
    </row>
    <row r="79" s="103" customFormat="true" ht="15.5" hidden="false" customHeight="false" outlineLevel="0" collapsed="false">
      <c r="A79" s="107" t="n">
        <v>3121</v>
      </c>
      <c r="B79" s="107" t="n">
        <v>4</v>
      </c>
      <c r="C79" s="103" t="str">
        <f aca="true">IF(ISBLANK(OFFSET('Raw Data'!$A$3,MATCH($A79,'Raw Data'!$B$4:$B$185,0),MATCH(C$4,'Raw Data'!$3:$3,0)-1)),"",OFFSET('Raw Data'!$A$3,MATCH($A79,'Raw Data'!$B$4:$B$185,0),MATCH(C$4,'Raw Data'!$3:$3,0)-1))</f>
        <v/>
      </c>
      <c r="D79" s="103" t="str">
        <f aca="true">IF(ISBLANK(OFFSET('Raw Data'!$A$3,MATCH($A79,'Raw Data'!$B$4:$B$185,0),MATCH(D$4,'Raw Data'!$3:$3,0)-1)),"",OFFSET('Raw Data'!$A$3,MATCH($A79,'Raw Data'!$B$4:$B$185,0),MATCH(D$4,'Raw Data'!$3:$3,0)-1))</f>
        <v>Expert assessment data - E.4</v>
      </c>
      <c r="E79" s="103" t="str">
        <f aca="true">IF(ISBLANK(OFFSET('Raw Data'!$A$3,MATCH($A79,'Raw Data'!$B$4:$B$185,0),MATCH(E$4,'Raw Data'!$3:$3,0)-1)),"",OFFSET('Raw Data'!$A$3,MATCH($A79,'Raw Data'!$B$4:$B$185,0),MATCH(E$4,'Raw Data'!$3:$3,0)-1))</f>
        <v>Is “consumer education” promoted through any of the following measures or mechanisms in your country in 2020?</v>
      </c>
      <c r="F79" s="103" t="str">
        <f aca="true">IF(ISBLANK(OFFSET('Raw Data'!$A$3,MATCH($A79,'Raw Data'!$B$4:$B$185,0),MATCH(F$4,'Raw Data'!$3:$3,0)-1)),"",OFFSET('Raw Data'!$A$3,MATCH($A79,'Raw Data'!$B$4:$B$185,0),MATCH(F$4,'Raw Data'!$3:$3,0)-1))</f>
        <v/>
      </c>
      <c r="G79" s="103" t="s">
        <v>217</v>
      </c>
      <c r="H79" s="103" t="str">
        <f aca="true">IF(ISBLANK(OFFSET('Raw Data'!$A$3,MATCH($A79,'Raw Data'!$B$4:$B$185,0),MATCH(H$4,'Raw Data'!$3:$3,0)-1)),"",OFFSET('Raw Data'!$A$3,MATCH($A79,'Raw Data'!$B$4:$B$185,0),MATCH(H$4,'Raw Data'!$3:$3,0)-1))</f>
        <v/>
      </c>
      <c r="I79" s="103" t="str">
        <f aca="true">IF(ISBLANK(OFFSET('Raw Data'!$A$3,MATCH($A79,'Raw Data'!$B$4:$B$185,0),MATCH(I$4,'Raw Data'!$3:$3,0)-1)),"",OFFSET('Raw Data'!$A$3,MATCH($A79,'Raw Data'!$B$4:$B$185,0),MATCH(I$4,'Raw Data'!$3:$3,0)-1))</f>
        <v>Plus</v>
      </c>
      <c r="J79" s="103" t="n">
        <f aca="false">IF(I79="","",IF(I79="Minus",-1,1))</f>
        <v>1</v>
      </c>
      <c r="K79" s="105" t="n">
        <f aca="false" t="array" ref="K79:K79">IFERROR(SKEW(IF(ISNUMBER(O79:CP79),O79:CP79,"")),"")</f>
        <v>-0.381878115537145</v>
      </c>
      <c r="L79" s="103" t="n">
        <f aca="true">IF(ISBLANK(OFFSET('Data above threshold'!$A$4,MATCH('Data above threshold'!$A79,'Data above threshold'!$A$5:$A$185,0),MATCH('Data above threshold'!N$4,'Data above threshold'!$4:$4,0)-1)),1,OFFSET('Data above threshold'!$A$4,MATCH('Data above threshold'!$A79,'Data above threshold'!$A$5:$A$185,0),MATCH('Data above threshold'!N$4,'Data above threshold'!$4:$4,0)-1))</f>
        <v>0</v>
      </c>
      <c r="M79" s="103" t="str">
        <f aca="true">IF(ISBLANK(OFFSET('Data above threshold'!$A$4,MATCH('Data above threshold'!$A79,'Data above threshold'!$A$5:$A$185,0),MATCH('Data above threshold'!O$4,'Data above threshold'!$4:$4,0)-1)),"",OFFSET('Data above threshold'!$A$4,MATCH('Data above threshold'!$A79,'Data above threshold'!$A$5:$A$185,0),MATCH('Data above threshold'!O$4,'Data above threshold'!$4:$4,0)-1))</f>
        <v/>
      </c>
      <c r="N79" s="106" t="n">
        <f aca="false" t="array" ref="N79:N79">IF(B79&lt;4,"",1-IFERROR(SUM(ISNUMBER(O79:CP79)*(1-$O$3:$CP$3))/COUNTIF($O$3:$CP$3,0),0))</f>
        <v>0.025</v>
      </c>
      <c r="O79" s="103" t="n">
        <f aca="true">IF(ISBLANK(OFFSET('Raw Data'!$A$3,MATCH('Data above threshold'!$A79,'Raw Data'!$B$4:$B$185,0),MATCH('Data above threshold'!Q$4,'Raw Data'!$3:$3,0)-1)),"", IFERROR($J79*OFFSET('Raw Data'!$A$3,MATCH('Data above threshold'!$A79,'Raw Data'!$B$4:$B$185,0),MATCH('Data above threshold'!Q$4,'Raw Data'!$3:$3,0)-1),"NA"))</f>
        <v>1.55</v>
      </c>
      <c r="P79" s="103" t="n">
        <f aca="true">IF(ISBLANK(OFFSET('Raw Data'!$A$3,MATCH('Data above threshold'!$A79,'Raw Data'!$B$4:$B$185,0),MATCH('Data above threshold'!R$4,'Raw Data'!$3:$3,0)-1)),"", IFERROR($J79*OFFSET('Raw Data'!$A$3,MATCH('Data above threshold'!$A79,'Raw Data'!$B$4:$B$185,0),MATCH('Data above threshold'!R$4,'Raw Data'!$3:$3,0)-1),"NA"))</f>
        <v>1.68</v>
      </c>
      <c r="Q79" s="103" t="n">
        <f aca="true">IF(ISBLANK(OFFSET('Raw Data'!$A$3,MATCH('Data above threshold'!$A79,'Raw Data'!$B$4:$B$185,0),MATCH('Data above threshold'!S$4,'Raw Data'!$3:$3,0)-1)),"", IFERROR($J79*OFFSET('Raw Data'!$A$3,MATCH('Data above threshold'!$A79,'Raw Data'!$B$4:$B$185,0),MATCH('Data above threshold'!S$4,'Raw Data'!$3:$3,0)-1),"NA"))</f>
        <v>2</v>
      </c>
      <c r="R79" s="103" t="n">
        <f aca="true">IF(ISBLANK(OFFSET('Raw Data'!$A$3,MATCH('Data above threshold'!$A79,'Raw Data'!$B$4:$B$185,0),MATCH('Data above threshold'!T$4,'Raw Data'!$3:$3,0)-1)),"", IFERROR($J79*OFFSET('Raw Data'!$A$3,MATCH('Data above threshold'!$A79,'Raw Data'!$B$4:$B$185,0),MATCH('Data above threshold'!T$4,'Raw Data'!$3:$3,0)-1),"NA"))</f>
        <v>1.4</v>
      </c>
      <c r="S79" s="103" t="n">
        <f aca="true">IF(ISBLANK(OFFSET('Raw Data'!$A$3,MATCH('Data above threshold'!$A79,'Raw Data'!$B$4:$B$185,0),MATCH('Data above threshold'!U$4,'Raw Data'!$3:$3,0)-1)),"", IFERROR($J79*OFFSET('Raw Data'!$A$3,MATCH('Data above threshold'!$A79,'Raw Data'!$B$4:$B$185,0),MATCH('Data above threshold'!U$4,'Raw Data'!$3:$3,0)-1),"NA"))</f>
        <v>1.6</v>
      </c>
      <c r="T79" s="103" t="n">
        <f aca="true">IF(ISBLANK(OFFSET('Raw Data'!$A$3,MATCH('Data above threshold'!$A79,'Raw Data'!$B$4:$B$185,0),MATCH('Data above threshold'!V$4,'Raw Data'!$3:$3,0)-1)),"", IFERROR($J79*OFFSET('Raw Data'!$A$3,MATCH('Data above threshold'!$A79,'Raw Data'!$B$4:$B$185,0),MATCH('Data above threshold'!V$4,'Raw Data'!$3:$3,0)-1),"NA"))</f>
        <v>1.5</v>
      </c>
      <c r="U79" s="103" t="n">
        <f aca="true">IF(ISBLANK(OFFSET('Raw Data'!$A$3,MATCH('Data above threshold'!$A79,'Raw Data'!$B$4:$B$185,0),MATCH('Data above threshold'!W$4,'Raw Data'!$3:$3,0)-1)),"", IFERROR($J79*OFFSET('Raw Data'!$A$3,MATCH('Data above threshold'!$A79,'Raw Data'!$B$4:$B$185,0),MATCH('Data above threshold'!W$4,'Raw Data'!$3:$3,0)-1),"NA"))</f>
        <v>1.6</v>
      </c>
      <c r="V79" s="103" t="n">
        <f aca="true">IF(ISBLANK(OFFSET('Raw Data'!$A$3,MATCH('Data above threshold'!$A79,'Raw Data'!$B$4:$B$185,0),MATCH('Data above threshold'!X$4,'Raw Data'!$3:$3,0)-1)),"", IFERROR($J79*OFFSET('Raw Data'!$A$3,MATCH('Data above threshold'!$A79,'Raw Data'!$B$4:$B$185,0),MATCH('Data above threshold'!X$4,'Raw Data'!$3:$3,0)-1),"NA"))</f>
        <v>2</v>
      </c>
      <c r="W79" s="103" t="n">
        <f aca="true">IF(ISBLANK(OFFSET('Raw Data'!$A$3,MATCH('Data above threshold'!$A79,'Raw Data'!$B$4:$B$185,0),MATCH('Data above threshold'!Y$4,'Raw Data'!$3:$3,0)-1)),"", IFERROR($J79*OFFSET('Raw Data'!$A$3,MATCH('Data above threshold'!$A79,'Raw Data'!$B$4:$B$185,0),MATCH('Data above threshold'!Y$4,'Raw Data'!$3:$3,0)-1),"NA"))</f>
        <v>1.7</v>
      </c>
      <c r="X79" s="103" t="n">
        <f aca="true">IF(ISBLANK(OFFSET('Raw Data'!$A$3,MATCH('Data above threshold'!$A79,'Raw Data'!$B$4:$B$185,0),MATCH('Data above threshold'!Z$4,'Raw Data'!$3:$3,0)-1)),"", IFERROR($J79*OFFSET('Raw Data'!$A$3,MATCH('Data above threshold'!$A79,'Raw Data'!$B$4:$B$185,0),MATCH('Data above threshold'!Z$4,'Raw Data'!$3:$3,0)-1),"NA"))</f>
        <v>2</v>
      </c>
      <c r="Y79" s="103" t="n">
        <f aca="true">IF(ISBLANK(OFFSET('Raw Data'!$A$3,MATCH('Data above threshold'!$A79,'Raw Data'!$B$4:$B$185,0),MATCH('Data above threshold'!AA$4,'Raw Data'!$3:$3,0)-1)),"", IFERROR($J79*OFFSET('Raw Data'!$A$3,MATCH('Data above threshold'!$A79,'Raw Data'!$B$4:$B$185,0),MATCH('Data above threshold'!AA$4,'Raw Data'!$3:$3,0)-1),"NA"))</f>
        <v>2</v>
      </c>
      <c r="Z79" s="103" t="n">
        <f aca="true">IF(ISBLANK(OFFSET('Raw Data'!$A$3,MATCH('Data above threshold'!$A79,'Raw Data'!$B$4:$B$185,0),MATCH('Data above threshold'!AB$4,'Raw Data'!$3:$3,0)-1)),"", IFERROR($J79*OFFSET('Raw Data'!$A$3,MATCH('Data above threshold'!$A79,'Raw Data'!$B$4:$B$185,0),MATCH('Data above threshold'!AB$4,'Raw Data'!$3:$3,0)-1),"NA"))</f>
        <v>1</v>
      </c>
      <c r="AA79" s="103" t="n">
        <f aca="true">IF(ISBLANK(OFFSET('Raw Data'!$A$3,MATCH('Data above threshold'!$A79,'Raw Data'!$B$4:$B$185,0),MATCH('Data above threshold'!AC$4,'Raw Data'!$3:$3,0)-1)),"", IFERROR($J79*OFFSET('Raw Data'!$A$3,MATCH('Data above threshold'!$A79,'Raw Data'!$B$4:$B$185,0),MATCH('Data above threshold'!AC$4,'Raw Data'!$3:$3,0)-1),"NA"))</f>
        <v>1.2</v>
      </c>
      <c r="AB79" s="103" t="n">
        <f aca="true">IF(ISBLANK(OFFSET('Raw Data'!$A$3,MATCH('Data above threshold'!$A79,'Raw Data'!$B$4:$B$185,0),MATCH('Data above threshold'!AD$4,'Raw Data'!$3:$3,0)-1)),"", IFERROR($J79*OFFSET('Raw Data'!$A$3,MATCH('Data above threshold'!$A79,'Raw Data'!$B$4:$B$185,0),MATCH('Data above threshold'!AD$4,'Raw Data'!$3:$3,0)-1),"NA"))</f>
        <v>1.4</v>
      </c>
      <c r="AC79" s="103" t="n">
        <f aca="true">IF(ISBLANK(OFFSET('Raw Data'!$A$3,MATCH('Data above threshold'!$A79,'Raw Data'!$B$4:$B$185,0),MATCH('Data above threshold'!AE$4,'Raw Data'!$3:$3,0)-1)),"", IFERROR($J79*OFFSET('Raw Data'!$A$3,MATCH('Data above threshold'!$A79,'Raw Data'!$B$4:$B$185,0),MATCH('Data above threshold'!AE$4,'Raw Data'!$3:$3,0)-1),"NA"))</f>
        <v>1.67</v>
      </c>
      <c r="AD79" s="103" t="n">
        <f aca="true">IF(ISBLANK(OFFSET('Raw Data'!$A$3,MATCH('Data above threshold'!$A79,'Raw Data'!$B$4:$B$185,0),MATCH('Data above threshold'!AF$4,'Raw Data'!$3:$3,0)-1)),"", IFERROR($J79*OFFSET('Raw Data'!$A$3,MATCH('Data above threshold'!$A79,'Raw Data'!$B$4:$B$185,0),MATCH('Data above threshold'!AF$4,'Raw Data'!$3:$3,0)-1),"NA"))</f>
        <v>1.7</v>
      </c>
      <c r="AE79" s="103" t="n">
        <f aca="true">IF(ISBLANK(OFFSET('Raw Data'!$A$3,MATCH('Data above threshold'!$A79,'Raw Data'!$B$4:$B$185,0),MATCH('Data above threshold'!AG$4,'Raw Data'!$3:$3,0)-1)),"", IFERROR($J79*OFFSET('Raw Data'!$A$3,MATCH('Data above threshold'!$A79,'Raw Data'!$B$4:$B$185,0),MATCH('Data above threshold'!AG$4,'Raw Data'!$3:$3,0)-1),"NA"))</f>
        <v>1.8</v>
      </c>
      <c r="AF79" s="103" t="n">
        <f aca="true">IF(ISBLANK(OFFSET('Raw Data'!$A$3,MATCH('Data above threshold'!$A79,'Raw Data'!$B$4:$B$185,0),MATCH('Data above threshold'!AH$4,'Raw Data'!$3:$3,0)-1)),"", IFERROR($J79*OFFSET('Raw Data'!$A$3,MATCH('Data above threshold'!$A79,'Raw Data'!$B$4:$B$185,0),MATCH('Data above threshold'!AH$4,'Raw Data'!$3:$3,0)-1),"NA"))</f>
        <v>1.7</v>
      </c>
      <c r="AG79" s="103" t="n">
        <f aca="true">IF(ISBLANK(OFFSET('Raw Data'!$A$3,MATCH('Data above threshold'!$A79,'Raw Data'!$B$4:$B$185,0),MATCH('Data above threshold'!AI$4,'Raw Data'!$3:$3,0)-1)),"", IFERROR($J79*OFFSET('Raw Data'!$A$3,MATCH('Data above threshold'!$A79,'Raw Data'!$B$4:$B$185,0),MATCH('Data above threshold'!AI$4,'Raw Data'!$3:$3,0)-1),"NA"))</f>
        <v>1.78</v>
      </c>
      <c r="AH79" s="103" t="n">
        <f aca="true">IF(ISBLANK(OFFSET('Raw Data'!$A$3,MATCH('Data above threshold'!$A79,'Raw Data'!$B$4:$B$185,0),MATCH('Data above threshold'!AJ$4,'Raw Data'!$3:$3,0)-1)),"", IFERROR($J79*OFFSET('Raw Data'!$A$3,MATCH('Data above threshold'!$A79,'Raw Data'!$B$4:$B$185,0),MATCH('Data above threshold'!AJ$4,'Raw Data'!$3:$3,0)-1),"NA"))</f>
        <v>1.78</v>
      </c>
      <c r="AI79" s="103" t="n">
        <f aca="true">IF(ISBLANK(OFFSET('Raw Data'!$A$3,MATCH('Data above threshold'!$A79,'Raw Data'!$B$4:$B$185,0),MATCH('Data above threshold'!AK$4,'Raw Data'!$3:$3,0)-1)),"", IFERROR($J79*OFFSET('Raw Data'!$A$3,MATCH('Data above threshold'!$A79,'Raw Data'!$B$4:$B$185,0),MATCH('Data above threshold'!AK$4,'Raw Data'!$3:$3,0)-1),"NA"))</f>
        <v>1.6</v>
      </c>
      <c r="AJ79" s="103" t="n">
        <f aca="true">IF(ISBLANK(OFFSET('Raw Data'!$A$3,MATCH('Data above threshold'!$A79,'Raw Data'!$B$4:$B$185,0),MATCH('Data above threshold'!AL$4,'Raw Data'!$3:$3,0)-1)),"", IFERROR($J79*OFFSET('Raw Data'!$A$3,MATCH('Data above threshold'!$A79,'Raw Data'!$B$4:$B$185,0),MATCH('Data above threshold'!AL$4,'Raw Data'!$3:$3,0)-1),"NA"))</f>
        <v>1.58</v>
      </c>
      <c r="AK79" s="103" t="n">
        <f aca="true">IF(ISBLANK(OFFSET('Raw Data'!$A$3,MATCH('Data above threshold'!$A79,'Raw Data'!$B$4:$B$185,0),MATCH('Data above threshold'!AM$4,'Raw Data'!$3:$3,0)-1)),"", IFERROR($J79*OFFSET('Raw Data'!$A$3,MATCH('Data above threshold'!$A79,'Raw Data'!$B$4:$B$185,0),MATCH('Data above threshold'!AM$4,'Raw Data'!$3:$3,0)-1),"NA"))</f>
        <v>1.9</v>
      </c>
      <c r="AL79" s="103" t="n">
        <f aca="true">IF(ISBLANK(OFFSET('Raw Data'!$A$3,MATCH('Data above threshold'!$A79,'Raw Data'!$B$4:$B$185,0),MATCH('Data above threshold'!AN$4,'Raw Data'!$3:$3,0)-1)),"", IFERROR($J79*OFFSET('Raw Data'!$A$3,MATCH('Data above threshold'!$A79,'Raw Data'!$B$4:$B$185,0),MATCH('Data above threshold'!AN$4,'Raw Data'!$3:$3,0)-1),"NA"))</f>
        <v>2</v>
      </c>
      <c r="AM79" s="103" t="n">
        <f aca="true">IF(ISBLANK(OFFSET('Raw Data'!$A$3,MATCH('Data above threshold'!$A79,'Raw Data'!$B$4:$B$185,0),MATCH('Data above threshold'!AO$4,'Raw Data'!$3:$3,0)-1)),"", IFERROR($J79*OFFSET('Raw Data'!$A$3,MATCH('Data above threshold'!$A79,'Raw Data'!$B$4:$B$185,0),MATCH('Data above threshold'!AO$4,'Raw Data'!$3:$3,0)-1),"NA"))</f>
        <v>1.56</v>
      </c>
      <c r="AN79" s="103" t="str">
        <f aca="true">IF(ISBLANK(OFFSET('Raw Data'!$A$3,MATCH('Data above threshold'!$A79,'Raw Data'!$B$4:$B$185,0),MATCH('Data above threshold'!AP$4,'Raw Data'!$3:$3,0)-1)),"", IFERROR($J79*OFFSET('Raw Data'!$A$3,MATCH('Data above threshold'!$A79,'Raw Data'!$B$4:$B$185,0),MATCH('Data above threshold'!AP$4,'Raw Data'!$3:$3,0)-1),"NA"))</f>
        <v/>
      </c>
      <c r="AO79" s="103" t="n">
        <f aca="true">IF(ISBLANK(OFFSET('Raw Data'!$A$3,MATCH('Data above threshold'!$A79,'Raw Data'!$B$4:$B$185,0),MATCH('Data above threshold'!AQ$4,'Raw Data'!$3:$3,0)-1)),"", IFERROR($J79*OFFSET('Raw Data'!$A$3,MATCH('Data above threshold'!$A79,'Raw Data'!$B$4:$B$185,0),MATCH('Data above threshold'!AQ$4,'Raw Data'!$3:$3,0)-1),"NA"))</f>
        <v>2</v>
      </c>
      <c r="AP79" s="103" t="n">
        <f aca="true">IF(ISBLANK(OFFSET('Raw Data'!$A$3,MATCH('Data above threshold'!$A79,'Raw Data'!$B$4:$B$185,0),MATCH('Data above threshold'!AR$4,'Raw Data'!$3:$3,0)-1)),"", IFERROR($J79*OFFSET('Raw Data'!$A$3,MATCH('Data above threshold'!$A79,'Raw Data'!$B$4:$B$185,0),MATCH('Data above threshold'!AR$4,'Raw Data'!$3:$3,0)-1),"NA"))</f>
        <v>1</v>
      </c>
      <c r="AQ79" s="103" t="n">
        <f aca="true">IF(ISBLANK(OFFSET('Raw Data'!$A$3,MATCH('Data above threshold'!$A79,'Raw Data'!$B$4:$B$185,0),MATCH('Data above threshold'!AS$4,'Raw Data'!$3:$3,0)-1)),"", IFERROR($J79*OFFSET('Raw Data'!$A$3,MATCH('Data above threshold'!$A79,'Raw Data'!$B$4:$B$185,0),MATCH('Data above threshold'!AS$4,'Raw Data'!$3:$3,0)-1),"NA"))</f>
        <v>1.2</v>
      </c>
      <c r="AR79" s="103" t="n">
        <f aca="true">IF(ISBLANK(OFFSET('Raw Data'!$A$3,MATCH('Data above threshold'!$A79,'Raw Data'!$B$4:$B$185,0),MATCH('Data above threshold'!AT$4,'Raw Data'!$3:$3,0)-1)),"", IFERROR($J79*OFFSET('Raw Data'!$A$3,MATCH('Data above threshold'!$A79,'Raw Data'!$B$4:$B$185,0),MATCH('Data above threshold'!AT$4,'Raw Data'!$3:$3,0)-1),"NA"))</f>
        <v>1.7</v>
      </c>
      <c r="AS79" s="103" t="n">
        <f aca="true">IF(ISBLANK(OFFSET('Raw Data'!$A$3,MATCH('Data above threshold'!$A79,'Raw Data'!$B$4:$B$185,0),MATCH('Data above threshold'!AU$4,'Raw Data'!$3:$3,0)-1)),"", IFERROR($J79*OFFSET('Raw Data'!$A$3,MATCH('Data above threshold'!$A79,'Raw Data'!$B$4:$B$185,0),MATCH('Data above threshold'!AU$4,'Raw Data'!$3:$3,0)-1),"NA"))</f>
        <v>1.33</v>
      </c>
      <c r="AT79" s="103" t="n">
        <f aca="true">IF(ISBLANK(OFFSET('Raw Data'!$A$3,MATCH('Data above threshold'!$A79,'Raw Data'!$B$4:$B$185,0),MATCH('Data above threshold'!AV$4,'Raw Data'!$3:$3,0)-1)),"", IFERROR($J79*OFFSET('Raw Data'!$A$3,MATCH('Data above threshold'!$A79,'Raw Data'!$B$4:$B$185,0),MATCH('Data above threshold'!AV$4,'Raw Data'!$3:$3,0)-1),"NA"))</f>
        <v>1.7</v>
      </c>
      <c r="AU79" s="103" t="n">
        <f aca="true">IF(ISBLANK(OFFSET('Raw Data'!$A$3,MATCH('Data above threshold'!$A79,'Raw Data'!$B$4:$B$185,0),MATCH('Data above threshold'!AW$4,'Raw Data'!$3:$3,0)-1)),"", IFERROR($J79*OFFSET('Raw Data'!$A$3,MATCH('Data above threshold'!$A79,'Raw Data'!$B$4:$B$185,0),MATCH('Data above threshold'!AW$4,'Raw Data'!$3:$3,0)-1),"NA"))</f>
        <v>1.73</v>
      </c>
      <c r="AV79" s="103" t="n">
        <f aca="true">IF(ISBLANK(OFFSET('Raw Data'!$A$3,MATCH('Data above threshold'!$A79,'Raw Data'!$B$4:$B$185,0),MATCH('Data above threshold'!AX$4,'Raw Data'!$3:$3,0)-1)),"", IFERROR($J79*OFFSET('Raw Data'!$A$3,MATCH('Data above threshold'!$A79,'Raw Data'!$B$4:$B$185,0),MATCH('Data above threshold'!AX$4,'Raw Data'!$3:$3,0)-1),"NA"))</f>
        <v>1.57</v>
      </c>
      <c r="AW79" s="103" t="n">
        <f aca="true">IF(ISBLANK(OFFSET('Raw Data'!$A$3,MATCH('Data above threshold'!$A79,'Raw Data'!$B$4:$B$185,0),MATCH('Data above threshold'!AY$4,'Raw Data'!$3:$3,0)-1)),"", IFERROR($J79*OFFSET('Raw Data'!$A$3,MATCH('Data above threshold'!$A79,'Raw Data'!$B$4:$B$185,0),MATCH('Data above threshold'!AY$4,'Raw Data'!$3:$3,0)-1),"NA"))</f>
        <v>1.9</v>
      </c>
      <c r="AX79" s="103" t="n">
        <f aca="true">IF(ISBLANK(OFFSET('Raw Data'!$A$3,MATCH('Data above threshold'!$A79,'Raw Data'!$B$4:$B$185,0),MATCH('Data above threshold'!AZ$4,'Raw Data'!$3:$3,0)-1)),"", IFERROR($J79*OFFSET('Raw Data'!$A$3,MATCH('Data above threshold'!$A79,'Raw Data'!$B$4:$B$185,0),MATCH('Data above threshold'!AZ$4,'Raw Data'!$3:$3,0)-1),"NA"))</f>
        <v>2</v>
      </c>
      <c r="AY79" s="103" t="n">
        <f aca="true">IF(ISBLANK(OFFSET('Raw Data'!$A$3,MATCH('Data above threshold'!$A79,'Raw Data'!$B$4:$B$185,0),MATCH('Data above threshold'!BA$4,'Raw Data'!$3:$3,0)-1)),"", IFERROR($J79*OFFSET('Raw Data'!$A$3,MATCH('Data above threshold'!$A79,'Raw Data'!$B$4:$B$185,0),MATCH('Data above threshold'!BA$4,'Raw Data'!$3:$3,0)-1),"NA"))</f>
        <v>1.83</v>
      </c>
      <c r="AZ79" s="103" t="n">
        <f aca="true">IF(ISBLANK(OFFSET('Raw Data'!$A$3,MATCH('Data above threshold'!$A79,'Raw Data'!$B$4:$B$185,0),MATCH('Data above threshold'!BB$4,'Raw Data'!$3:$3,0)-1)),"", IFERROR($J79*OFFSET('Raw Data'!$A$3,MATCH('Data above threshold'!$A79,'Raw Data'!$B$4:$B$185,0),MATCH('Data above threshold'!BB$4,'Raw Data'!$3:$3,0)-1),"NA"))</f>
        <v>1.7</v>
      </c>
      <c r="BA79" s="103" t="n">
        <f aca="true">IF(ISBLANK(OFFSET('Raw Data'!$A$3,MATCH('Data above threshold'!$A79,'Raw Data'!$B$4:$B$185,0),MATCH('Data above threshold'!BC$4,'Raw Data'!$3:$3,0)-1)),"", IFERROR($J79*OFFSET('Raw Data'!$A$3,MATCH('Data above threshold'!$A79,'Raw Data'!$B$4:$B$185,0),MATCH('Data above threshold'!BC$4,'Raw Data'!$3:$3,0)-1),"NA"))</f>
        <v>2</v>
      </c>
      <c r="BB79" s="103" t="n">
        <f aca="true">IF(ISBLANK(OFFSET('Raw Data'!$A$3,MATCH('Data above threshold'!$A79,'Raw Data'!$B$4:$B$185,0),MATCH('Data above threshold'!BD$4,'Raw Data'!$3:$3,0)-1)),"", IFERROR($J79*OFFSET('Raw Data'!$A$3,MATCH('Data above threshold'!$A79,'Raw Data'!$B$4:$B$185,0),MATCH('Data above threshold'!BD$4,'Raw Data'!$3:$3,0)-1),"NA"))</f>
        <v>1.25</v>
      </c>
      <c r="BC79" s="103" t="n">
        <f aca="true">IF(ISBLANK(OFFSET('Raw Data'!$A$3,MATCH('Data above threshold'!$A79,'Raw Data'!$B$4:$B$185,0),MATCH('Data above threshold'!BE$4,'Raw Data'!$3:$3,0)-1)),"", IFERROR($J79*OFFSET('Raw Data'!$A$3,MATCH('Data above threshold'!$A79,'Raw Data'!$B$4:$B$185,0),MATCH('Data above threshold'!BE$4,'Raw Data'!$3:$3,0)-1),"NA"))</f>
        <v>1.45</v>
      </c>
      <c r="BD79" s="103" t="n">
        <f aca="true">IF(ISBLANK(OFFSET('Raw Data'!$A$3,MATCH('Data above threshold'!$A79,'Raw Data'!$B$4:$B$185,0),MATCH('Data above threshold'!BF$4,'Raw Data'!$3:$3,0)-1)),"", IFERROR($J79*OFFSET('Raw Data'!$A$3,MATCH('Data above threshold'!$A79,'Raw Data'!$B$4:$B$185,0),MATCH('Data above threshold'!BF$4,'Raw Data'!$3:$3,0)-1),"NA"))</f>
        <v>1.3</v>
      </c>
      <c r="BE79" s="103" t="n">
        <f aca="true">IF(ISBLANK(OFFSET('Raw Data'!$A$3,MATCH('Data above threshold'!$A79,'Raw Data'!$B$4:$B$185,0),MATCH('Data above threshold'!BG$4,'Raw Data'!$3:$3,0)-1)),"", IFERROR($J79*OFFSET('Raw Data'!$A$3,MATCH('Data above threshold'!$A79,'Raw Data'!$B$4:$B$185,0),MATCH('Data above threshold'!BG$4,'Raw Data'!$3:$3,0)-1),"NA"))</f>
        <v>1.86</v>
      </c>
      <c r="BF79" s="103" t="n">
        <f aca="true">IF(ISBLANK(OFFSET('Raw Data'!$A$3,MATCH('Data above threshold'!$A79,'Raw Data'!$B$4:$B$185,0),MATCH('Data above threshold'!BH$4,'Raw Data'!$3:$3,0)-1)),"", IFERROR($J79*OFFSET('Raw Data'!$A$3,MATCH('Data above threshold'!$A79,'Raw Data'!$B$4:$B$185,0),MATCH('Data above threshold'!BH$4,'Raw Data'!$3:$3,0)-1),"NA"))</f>
        <v>1.8</v>
      </c>
      <c r="BG79" s="103" t="n">
        <f aca="true">IF(ISBLANK(OFFSET('Raw Data'!$A$3,MATCH('Data above threshold'!$A79,'Raw Data'!$B$4:$B$185,0),MATCH('Data above threshold'!BI$4,'Raw Data'!$3:$3,0)-1)),"", IFERROR($J79*OFFSET('Raw Data'!$A$3,MATCH('Data above threshold'!$A79,'Raw Data'!$B$4:$B$185,0),MATCH('Data above threshold'!BI$4,'Raw Data'!$3:$3,0)-1),"NA"))</f>
        <v>1.3</v>
      </c>
      <c r="BH79" s="103" t="n">
        <f aca="true">IF(ISBLANK(OFFSET('Raw Data'!$A$3,MATCH('Data above threshold'!$A79,'Raw Data'!$B$4:$B$185,0),MATCH('Data above threshold'!BJ$4,'Raw Data'!$3:$3,0)-1)),"", IFERROR($J79*OFFSET('Raw Data'!$A$3,MATCH('Data above threshold'!$A79,'Raw Data'!$B$4:$B$185,0),MATCH('Data above threshold'!BJ$4,'Raw Data'!$3:$3,0)-1),"NA"))</f>
        <v>1.5</v>
      </c>
      <c r="BI79" s="103" t="n">
        <f aca="true">IF(ISBLANK(OFFSET('Raw Data'!$A$3,MATCH('Data above threshold'!$A79,'Raw Data'!$B$4:$B$185,0),MATCH('Data above threshold'!BK$4,'Raw Data'!$3:$3,0)-1)),"", IFERROR($J79*OFFSET('Raw Data'!$A$3,MATCH('Data above threshold'!$A79,'Raw Data'!$B$4:$B$185,0),MATCH('Data above threshold'!BK$4,'Raw Data'!$3:$3,0)-1),"NA"))</f>
        <v>1.45</v>
      </c>
      <c r="BJ79" s="103" t="n">
        <f aca="true">IF(ISBLANK(OFFSET('Raw Data'!$A$3,MATCH('Data above threshold'!$A79,'Raw Data'!$B$4:$B$185,0),MATCH('Data above threshold'!BL$4,'Raw Data'!$3:$3,0)-1)),"", IFERROR($J79*OFFSET('Raw Data'!$A$3,MATCH('Data above threshold'!$A79,'Raw Data'!$B$4:$B$185,0),MATCH('Data above threshold'!BL$4,'Raw Data'!$3:$3,0)-1),"NA"))</f>
        <v>1</v>
      </c>
      <c r="BK79" s="103" t="n">
        <f aca="true">IF(ISBLANK(OFFSET('Raw Data'!$A$3,MATCH('Data above threshold'!$A79,'Raw Data'!$B$4:$B$185,0),MATCH('Data above threshold'!BM$4,'Raw Data'!$3:$3,0)-1)),"", IFERROR($J79*OFFSET('Raw Data'!$A$3,MATCH('Data above threshold'!$A79,'Raw Data'!$B$4:$B$185,0),MATCH('Data above threshold'!BM$4,'Raw Data'!$3:$3,0)-1),"NA"))</f>
        <v>1.2</v>
      </c>
      <c r="BL79" s="103" t="n">
        <f aca="true">IF(ISBLANK(OFFSET('Raw Data'!$A$3,MATCH('Data above threshold'!$A79,'Raw Data'!$B$4:$B$185,0),MATCH('Data above threshold'!BN$4,'Raw Data'!$3:$3,0)-1)),"", IFERROR($J79*OFFSET('Raw Data'!$A$3,MATCH('Data above threshold'!$A79,'Raw Data'!$B$4:$B$185,0),MATCH('Data above threshold'!BN$4,'Raw Data'!$3:$3,0)-1),"NA"))</f>
        <v>1.8</v>
      </c>
      <c r="BM79" s="103" t="n">
        <f aca="true">IF(ISBLANK(OFFSET('Raw Data'!$A$3,MATCH('Data above threshold'!$A79,'Raw Data'!$B$4:$B$185,0),MATCH('Data above threshold'!BO$4,'Raw Data'!$3:$3,0)-1)),"", IFERROR($J79*OFFSET('Raw Data'!$A$3,MATCH('Data above threshold'!$A79,'Raw Data'!$B$4:$B$185,0),MATCH('Data above threshold'!BO$4,'Raw Data'!$3:$3,0)-1),"NA"))</f>
        <v>1.88</v>
      </c>
      <c r="BN79" s="103" t="n">
        <f aca="true">IF(ISBLANK(OFFSET('Raw Data'!$A$3,MATCH('Data above threshold'!$A79,'Raw Data'!$B$4:$B$185,0),MATCH('Data above threshold'!BP$4,'Raw Data'!$3:$3,0)-1)),"", IFERROR($J79*OFFSET('Raw Data'!$A$3,MATCH('Data above threshold'!$A79,'Raw Data'!$B$4:$B$185,0),MATCH('Data above threshold'!BP$4,'Raw Data'!$3:$3,0)-1),"NA"))</f>
        <v>2</v>
      </c>
      <c r="BO79" s="103" t="n">
        <f aca="true">IF(ISBLANK(OFFSET('Raw Data'!$A$3,MATCH('Data above threshold'!$A79,'Raw Data'!$B$4:$B$185,0),MATCH('Data above threshold'!BQ$4,'Raw Data'!$3:$3,0)-1)),"", IFERROR($J79*OFFSET('Raw Data'!$A$3,MATCH('Data above threshold'!$A79,'Raw Data'!$B$4:$B$185,0),MATCH('Data above threshold'!BQ$4,'Raw Data'!$3:$3,0)-1),"NA"))</f>
        <v>2</v>
      </c>
      <c r="BP79" s="103" t="n">
        <f aca="true">IF(ISBLANK(OFFSET('Raw Data'!$A$3,MATCH('Data above threshold'!$A79,'Raw Data'!$B$4:$B$185,0),MATCH('Data above threshold'!BR$4,'Raw Data'!$3:$3,0)-1)),"", IFERROR($J79*OFFSET('Raw Data'!$A$3,MATCH('Data above threshold'!$A79,'Raw Data'!$B$4:$B$185,0),MATCH('Data above threshold'!BR$4,'Raw Data'!$3:$3,0)-1),"NA"))</f>
        <v>1.1</v>
      </c>
      <c r="BQ79" s="103" t="n">
        <f aca="true">IF(ISBLANK(OFFSET('Raw Data'!$A$3,MATCH('Data above threshold'!$A79,'Raw Data'!$B$4:$B$185,0),MATCH('Data above threshold'!BS$4,'Raw Data'!$3:$3,0)-1)),"", IFERROR($J79*OFFSET('Raw Data'!$A$3,MATCH('Data above threshold'!$A79,'Raw Data'!$B$4:$B$185,0),MATCH('Data above threshold'!BS$4,'Raw Data'!$3:$3,0)-1),"NA"))</f>
        <v>1.1</v>
      </c>
      <c r="BR79" s="103" t="n">
        <f aca="true">IF(ISBLANK(OFFSET('Raw Data'!$A$3,MATCH('Data above threshold'!$A79,'Raw Data'!$B$4:$B$185,0),MATCH('Data above threshold'!BT$4,'Raw Data'!$3:$3,0)-1)),"", IFERROR($J79*OFFSET('Raw Data'!$A$3,MATCH('Data above threshold'!$A79,'Raw Data'!$B$4:$B$185,0),MATCH('Data above threshold'!BT$4,'Raw Data'!$3:$3,0)-1),"NA"))</f>
        <v>1.9</v>
      </c>
      <c r="BS79" s="103" t="n">
        <f aca="true">IF(ISBLANK(OFFSET('Raw Data'!$A$3,MATCH('Data above threshold'!$A79,'Raw Data'!$B$4:$B$185,0),MATCH('Data above threshold'!BU$4,'Raw Data'!$3:$3,0)-1)),"", IFERROR($J79*OFFSET('Raw Data'!$A$3,MATCH('Data above threshold'!$A79,'Raw Data'!$B$4:$B$185,0),MATCH('Data above threshold'!BU$4,'Raw Data'!$3:$3,0)-1),"NA"))</f>
        <v>1.53</v>
      </c>
      <c r="BT79" s="103" t="n">
        <f aca="true">IF(ISBLANK(OFFSET('Raw Data'!$A$3,MATCH('Data above threshold'!$A79,'Raw Data'!$B$4:$B$185,0),MATCH('Data above threshold'!BV$4,'Raw Data'!$3:$3,0)-1)),"", IFERROR($J79*OFFSET('Raw Data'!$A$3,MATCH('Data above threshold'!$A79,'Raw Data'!$B$4:$B$185,0),MATCH('Data above threshold'!BV$4,'Raw Data'!$3:$3,0)-1),"NA"))</f>
        <v>1.14</v>
      </c>
      <c r="BU79" s="103" t="n">
        <f aca="true">IF(ISBLANK(OFFSET('Raw Data'!$A$3,MATCH('Data above threshold'!$A79,'Raw Data'!$B$4:$B$185,0),MATCH('Data above threshold'!BW$4,'Raw Data'!$3:$3,0)-1)),"", IFERROR($J79*OFFSET('Raw Data'!$A$3,MATCH('Data above threshold'!$A79,'Raw Data'!$B$4:$B$185,0),MATCH('Data above threshold'!BW$4,'Raw Data'!$3:$3,0)-1),"NA"))</f>
        <v>1.88</v>
      </c>
      <c r="BV79" s="103" t="n">
        <f aca="true">IF(ISBLANK(OFFSET('Raw Data'!$A$3,MATCH('Data above threshold'!$A79,'Raw Data'!$B$4:$B$185,0),MATCH('Data above threshold'!BX$4,'Raw Data'!$3:$3,0)-1)),"", IFERROR($J79*OFFSET('Raw Data'!$A$3,MATCH('Data above threshold'!$A79,'Raw Data'!$B$4:$B$185,0),MATCH('Data above threshold'!BX$4,'Raw Data'!$3:$3,0)-1),"NA"))</f>
        <v>1.8</v>
      </c>
      <c r="BW79" s="103" t="n">
        <f aca="true">IF(ISBLANK(OFFSET('Raw Data'!$A$3,MATCH('Data above threshold'!$A79,'Raw Data'!$B$4:$B$185,0),MATCH('Data above threshold'!BY$4,'Raw Data'!$3:$3,0)-1)),"", IFERROR($J79*OFFSET('Raw Data'!$A$3,MATCH('Data above threshold'!$A79,'Raw Data'!$B$4:$B$185,0),MATCH('Data above threshold'!BY$4,'Raw Data'!$3:$3,0)-1),"NA"))</f>
        <v>1.5</v>
      </c>
      <c r="BX79" s="103" t="n">
        <f aca="true">IF(ISBLANK(OFFSET('Raw Data'!$A$3,MATCH('Data above threshold'!$A79,'Raw Data'!$B$4:$B$185,0),MATCH('Data above threshold'!BZ$4,'Raw Data'!$3:$3,0)-1)),"", IFERROR($J79*OFFSET('Raw Data'!$A$3,MATCH('Data above threshold'!$A79,'Raw Data'!$B$4:$B$185,0),MATCH('Data above threshold'!BZ$4,'Raw Data'!$3:$3,0)-1),"NA"))</f>
        <v>1.5</v>
      </c>
      <c r="BY79" s="103" t="str">
        <f aca="true">IF(ISBLANK(OFFSET('Raw Data'!$A$3,MATCH('Data above threshold'!$A79,'Raw Data'!$B$4:$B$185,0),MATCH('Data above threshold'!CA$4,'Raw Data'!$3:$3,0)-1)),"", IFERROR($J79*OFFSET('Raw Data'!$A$3,MATCH('Data above threshold'!$A79,'Raw Data'!$B$4:$B$185,0),MATCH('Data above threshold'!CA$4,'Raw Data'!$3:$3,0)-1),"NA"))</f>
        <v/>
      </c>
      <c r="BZ79" s="103" t="n">
        <f aca="true">IF(ISBLANK(OFFSET('Raw Data'!$A$3,MATCH('Data above threshold'!$A79,'Raw Data'!$B$4:$B$185,0),MATCH('Data above threshold'!CB$4,'Raw Data'!$3:$3,0)-1)),"", IFERROR($J79*OFFSET('Raw Data'!$A$3,MATCH('Data above threshold'!$A79,'Raw Data'!$B$4:$B$185,0),MATCH('Data above threshold'!CB$4,'Raw Data'!$3:$3,0)-1),"NA"))</f>
        <v>1</v>
      </c>
      <c r="CA79" s="103" t="n">
        <f aca="true">IF(ISBLANK(OFFSET('Raw Data'!$A$3,MATCH('Data above threshold'!$A79,'Raw Data'!$B$4:$B$185,0),MATCH('Data above threshold'!CC$4,'Raw Data'!$3:$3,0)-1)),"", IFERROR($J79*OFFSET('Raw Data'!$A$3,MATCH('Data above threshold'!$A79,'Raw Data'!$B$4:$B$185,0),MATCH('Data above threshold'!CC$4,'Raw Data'!$3:$3,0)-1),"NA"))</f>
        <v>1.3</v>
      </c>
      <c r="CB79" s="103" t="n">
        <f aca="true">IF(ISBLANK(OFFSET('Raw Data'!$A$3,MATCH('Data above threshold'!$A79,'Raw Data'!$B$4:$B$185,0),MATCH('Data above threshold'!CD$4,'Raw Data'!$3:$3,0)-1)),"", IFERROR($J79*OFFSET('Raw Data'!$A$3,MATCH('Data above threshold'!$A79,'Raw Data'!$B$4:$B$185,0),MATCH('Data above threshold'!CD$4,'Raw Data'!$3:$3,0)-1),"NA"))</f>
        <v>2</v>
      </c>
      <c r="CC79" s="103" t="n">
        <f aca="true">IF(ISBLANK(OFFSET('Raw Data'!$A$3,MATCH('Data above threshold'!$A79,'Raw Data'!$B$4:$B$185,0),MATCH('Data above threshold'!CE$4,'Raw Data'!$3:$3,0)-1)),"", IFERROR($J79*OFFSET('Raw Data'!$A$3,MATCH('Data above threshold'!$A79,'Raw Data'!$B$4:$B$185,0),MATCH('Data above threshold'!CE$4,'Raw Data'!$3:$3,0)-1),"NA"))</f>
        <v>1.15</v>
      </c>
      <c r="CD79" s="103" t="n">
        <f aca="true">IF(ISBLANK(OFFSET('Raw Data'!$A$3,MATCH('Data above threshold'!$A79,'Raw Data'!$B$4:$B$185,0),MATCH('Data above threshold'!CF$4,'Raw Data'!$3:$3,0)-1)),"", IFERROR($J79*OFFSET('Raw Data'!$A$3,MATCH('Data above threshold'!$A79,'Raw Data'!$B$4:$B$185,0),MATCH('Data above threshold'!CF$4,'Raw Data'!$3:$3,0)-1),"NA"))</f>
        <v>1</v>
      </c>
      <c r="CE79" s="103" t="n">
        <f aca="true">IF(ISBLANK(OFFSET('Raw Data'!$A$3,MATCH('Data above threshold'!$A79,'Raw Data'!$B$4:$B$185,0),MATCH('Data above threshold'!CG$4,'Raw Data'!$3:$3,0)-1)),"", IFERROR($J79*OFFSET('Raw Data'!$A$3,MATCH('Data above threshold'!$A79,'Raw Data'!$B$4:$B$185,0),MATCH('Data above threshold'!CG$4,'Raw Data'!$3:$3,0)-1),"NA"))</f>
        <v>1.57</v>
      </c>
      <c r="CF79" s="103" t="n">
        <f aca="true">IF(ISBLANK(OFFSET('Raw Data'!$A$3,MATCH('Data above threshold'!$A79,'Raw Data'!$B$4:$B$185,0),MATCH('Data above threshold'!CH$4,'Raw Data'!$3:$3,0)-1)),"", IFERROR($J79*OFFSET('Raw Data'!$A$3,MATCH('Data above threshold'!$A79,'Raw Data'!$B$4:$B$185,0),MATCH('Data above threshold'!CH$4,'Raw Data'!$3:$3,0)-1),"NA"))</f>
        <v>2</v>
      </c>
      <c r="CG79" s="103" t="n">
        <f aca="true">IF(ISBLANK(OFFSET('Raw Data'!$A$3,MATCH('Data above threshold'!$A79,'Raw Data'!$B$4:$B$185,0),MATCH('Data above threshold'!CI$4,'Raw Data'!$3:$3,0)-1)),"", IFERROR($J79*OFFSET('Raw Data'!$A$3,MATCH('Data above threshold'!$A79,'Raw Data'!$B$4:$B$185,0),MATCH('Data above threshold'!CI$4,'Raw Data'!$3:$3,0)-1),"NA"))</f>
        <v>1.5</v>
      </c>
      <c r="CH79" s="103" t="n">
        <f aca="true">IF(ISBLANK(OFFSET('Raw Data'!$A$3,MATCH('Data above threshold'!$A79,'Raw Data'!$B$4:$B$185,0),MATCH('Data above threshold'!CJ$4,'Raw Data'!$3:$3,0)-1)),"", IFERROR($J79*OFFSET('Raw Data'!$A$3,MATCH('Data above threshold'!$A79,'Raw Data'!$B$4:$B$185,0),MATCH('Data above threshold'!CJ$4,'Raw Data'!$3:$3,0)-1),"NA"))</f>
        <v>1.4</v>
      </c>
      <c r="CI79" s="103" t="n">
        <f aca="true">IF(ISBLANK(OFFSET('Raw Data'!$A$3,MATCH('Data above threshold'!$A79,'Raw Data'!$B$4:$B$185,0),MATCH('Data above threshold'!CK$4,'Raw Data'!$3:$3,0)-1)),"", IFERROR($J79*OFFSET('Raw Data'!$A$3,MATCH('Data above threshold'!$A79,'Raw Data'!$B$4:$B$185,0),MATCH('Data above threshold'!CK$4,'Raw Data'!$3:$3,0)-1),"NA"))</f>
        <v>1.7</v>
      </c>
      <c r="CJ79" s="103" t="n">
        <f aca="true">IF(ISBLANK(OFFSET('Raw Data'!$A$3,MATCH('Data above threshold'!$A79,'Raw Data'!$B$4:$B$185,0),MATCH('Data above threshold'!CL$4,'Raw Data'!$3:$3,0)-1)),"", IFERROR($J79*OFFSET('Raw Data'!$A$3,MATCH('Data above threshold'!$A79,'Raw Data'!$B$4:$B$185,0),MATCH('Data above threshold'!CL$4,'Raw Data'!$3:$3,0)-1),"NA"))</f>
        <v>1</v>
      </c>
      <c r="CK79" s="103" t="n">
        <f aca="true">IF(ISBLANK(OFFSET('Raw Data'!$A$3,MATCH('Data above threshold'!$A79,'Raw Data'!$B$4:$B$185,0),MATCH('Data above threshold'!CM$4,'Raw Data'!$3:$3,0)-1)),"", IFERROR($J79*OFFSET('Raw Data'!$A$3,MATCH('Data above threshold'!$A79,'Raw Data'!$B$4:$B$185,0),MATCH('Data above threshold'!CM$4,'Raw Data'!$3:$3,0)-1),"NA"))</f>
        <v>1.45</v>
      </c>
      <c r="CL79" s="103" t="n">
        <f aca="true">IF(ISBLANK(OFFSET('Raw Data'!$A$3,MATCH('Data above threshold'!$A79,'Raw Data'!$B$4:$B$185,0),MATCH('Data above threshold'!CN$4,'Raw Data'!$3:$3,0)-1)),"", IFERROR($J79*OFFSET('Raw Data'!$A$3,MATCH('Data above threshold'!$A79,'Raw Data'!$B$4:$B$185,0),MATCH('Data above threshold'!CN$4,'Raw Data'!$3:$3,0)-1),"NA"))</f>
        <v>1.7</v>
      </c>
      <c r="CM79" s="103" t="n">
        <f aca="true">IF(ISBLANK(OFFSET('Raw Data'!$A$3,MATCH('Data above threshold'!$A79,'Raw Data'!$B$4:$B$185,0),MATCH('Data above threshold'!CO$4,'Raw Data'!$3:$3,0)-1)),"", IFERROR($J79*OFFSET('Raw Data'!$A$3,MATCH('Data above threshold'!$A79,'Raw Data'!$B$4:$B$185,0),MATCH('Data above threshold'!CO$4,'Raw Data'!$3:$3,0)-1),"NA"))</f>
        <v>1.8</v>
      </c>
      <c r="CN79" s="103" t="n">
        <f aca="true">IF(ISBLANK(OFFSET('Raw Data'!$A$3,MATCH('Data above threshold'!$A79,'Raw Data'!$B$4:$B$185,0),MATCH('Data above threshold'!CP$4,'Raw Data'!$3:$3,0)-1)),"", IFERROR($J79*OFFSET('Raw Data'!$A$3,MATCH('Data above threshold'!$A79,'Raw Data'!$B$4:$B$185,0),MATCH('Data above threshold'!CP$4,'Raw Data'!$3:$3,0)-1),"NA"))</f>
        <v>1.4</v>
      </c>
      <c r="CO79" s="103" t="n">
        <f aca="true">IF(ISBLANK(OFFSET('Raw Data'!$A$3,MATCH('Data above threshold'!$A79,'Raw Data'!$B$4:$B$185,0),MATCH('Data above threshold'!CQ$4,'Raw Data'!$3:$3,0)-1)),"", IFERROR($J79*OFFSET('Raw Data'!$A$3,MATCH('Data above threshold'!$A79,'Raw Data'!$B$4:$B$185,0),MATCH('Data above threshold'!CQ$4,'Raw Data'!$3:$3,0)-1),"NA"))</f>
        <v>1.2</v>
      </c>
      <c r="CP79" s="103" t="n">
        <f aca="true">IF(ISBLANK(OFFSET('Raw Data'!$A$3,MATCH('Data above threshold'!$A79,'Raw Data'!$B$4:$B$185,0),MATCH('Data above threshold'!CR$4,'Raw Data'!$3:$3,0)-1)),"", IFERROR($J79*OFFSET('Raw Data'!$A$3,MATCH('Data above threshold'!$A79,'Raw Data'!$B$4:$B$185,0),MATCH('Data above threshold'!CR$4,'Raw Data'!$3:$3,0)-1),"NA"))</f>
        <v>1.8</v>
      </c>
    </row>
    <row r="80" s="103" customFormat="true" ht="15.5" hidden="false" customHeight="false" outlineLevel="0" collapsed="false">
      <c r="A80" s="107" t="n">
        <v>3130</v>
      </c>
      <c r="B80" s="107" t="n">
        <v>3</v>
      </c>
      <c r="C80" s="103" t="str">
        <f aca="true">IF(ISBLANK(OFFSET('Raw Data'!$A$3,MATCH($A80,'Raw Data'!$B$4:$B$185,0),MATCH(C$4,'Raw Data'!$3:$3,0)-1)),"",OFFSET('Raw Data'!$A$3,MATCH($A80,'Raw Data'!$B$4:$B$185,0),MATCH(C$4,'Raw Data'!$3:$3,0)-1))</f>
        <v>Consumer rights education in higher education</v>
      </c>
      <c r="D80" s="103" t="str">
        <f aca="true">IF(ISBLANK(OFFSET('Raw Data'!$A$3,MATCH($A80,'Raw Data'!$B$4:$B$185,0),MATCH(D$4,'Raw Data'!$3:$3,0)-1)),"",OFFSET('Raw Data'!$A$3,MATCH($A80,'Raw Data'!$B$4:$B$185,0),MATCH(D$4,'Raw Data'!$3:$3,0)-1))</f>
        <v/>
      </c>
      <c r="E80" s="103" t="str">
        <f aca="true">IF(ISBLANK(OFFSET('Raw Data'!$A$3,MATCH($A80,'Raw Data'!$B$4:$B$185,0),MATCH(E$4,'Raw Data'!$3:$3,0)-1)),"",OFFSET('Raw Data'!$A$3,MATCH($A80,'Raw Data'!$B$4:$B$185,0),MATCH(E$4,'Raw Data'!$3:$3,0)-1))</f>
        <v/>
      </c>
      <c r="F80" s="103" t="str">
        <f aca="true">IF(ISBLANK(OFFSET('Raw Data'!$A$3,MATCH($A80,'Raw Data'!$B$4:$B$185,0),MATCH(F$4,'Raw Data'!$3:$3,0)-1)),"",OFFSET('Raw Data'!$A$3,MATCH($A80,'Raw Data'!$B$4:$B$185,0),MATCH(F$4,'Raw Data'!$3:$3,0)-1))</f>
        <v/>
      </c>
      <c r="H80" s="103" t="str">
        <f aca="true">IF(ISBLANK(OFFSET('Raw Data'!$A$3,MATCH($A80,'Raw Data'!$B$4:$B$185,0),MATCH(H$4,'Raw Data'!$3:$3,0)-1)),"",OFFSET('Raw Data'!$A$3,MATCH($A80,'Raw Data'!$B$4:$B$185,0),MATCH(H$4,'Raw Data'!$3:$3,0)-1))</f>
        <v/>
      </c>
      <c r="I80" s="103" t="str">
        <f aca="true">IF(ISBLANK(OFFSET('Raw Data'!$A$3,MATCH($A80,'Raw Data'!$B$4:$B$185,0),MATCH(I$4,'Raw Data'!$3:$3,0)-1)),"",OFFSET('Raw Data'!$A$3,MATCH($A80,'Raw Data'!$B$4:$B$185,0),MATCH(I$4,'Raw Data'!$3:$3,0)-1))</f>
        <v/>
      </c>
      <c r="J80" s="103" t="str">
        <f aca="false">IF(I80="","",IF(I80="Minus",-1,1))</f>
        <v/>
      </c>
      <c r="K80" s="105" t="str">
        <f aca="false" t="array" ref="K80:K80">IFERROR(SKEW(IF(ISNUMBER(O80:CP80),O80:CP80,"")),"")</f>
        <v/>
      </c>
      <c r="L80" s="103" t="n">
        <f aca="true">IF(ISBLANK(OFFSET('Data above threshold'!$A$4,MATCH('Data above threshold'!$A80,'Data above threshold'!$A$5:$A$185,0),MATCH('Data above threshold'!N$4,'Data above threshold'!$4:$4,0)-1)),1,OFFSET('Data above threshold'!$A$4,MATCH('Data above threshold'!$A80,'Data above threshold'!$A$5:$A$185,0),MATCH('Data above threshold'!N$4,'Data above threshold'!$4:$4,0)-1))</f>
        <v>1</v>
      </c>
      <c r="M80" s="103" t="str">
        <f aca="true">IF(ISBLANK(OFFSET('Data above threshold'!$A$4,MATCH('Data above threshold'!$A80,'Data above threshold'!$A$5:$A$185,0),MATCH('Data above threshold'!O$4,'Data above threshold'!$4:$4,0)-1)),"",OFFSET('Data above threshold'!$A$4,MATCH('Data above threshold'!$A80,'Data above threshold'!$A$5:$A$185,0),MATCH('Data above threshold'!O$4,'Data above threshold'!$4:$4,0)-1))</f>
        <v/>
      </c>
      <c r="N80" s="106" t="str">
        <f aca="false" t="array" ref="N80:N80">IF(B80&lt;4,"",1-IFERROR(SUM(ISNUMBER(O80:CP80)*(1-$O$3:$CP$3))/COUNTIF($O$3:$CP$3,0),0))</f>
        <v/>
      </c>
      <c r="O80" s="103" t="str">
        <f aca="true">IF(ISBLANK(OFFSET('Raw Data'!$A$3,MATCH('Data above threshold'!$A80,'Raw Data'!$B$4:$B$185,0),MATCH('Data above threshold'!Q$4,'Raw Data'!$3:$3,0)-1)),"", IFERROR($J80*OFFSET('Raw Data'!$A$3,MATCH('Data above threshold'!$A80,'Raw Data'!$B$4:$B$185,0),MATCH('Data above threshold'!Q$4,'Raw Data'!$3:$3,0)-1),"NA"))</f>
        <v/>
      </c>
      <c r="P80" s="103" t="str">
        <f aca="true">IF(ISBLANK(OFFSET('Raw Data'!$A$3,MATCH('Data above threshold'!$A80,'Raw Data'!$B$4:$B$185,0),MATCH('Data above threshold'!R$4,'Raw Data'!$3:$3,0)-1)),"", IFERROR($J80*OFFSET('Raw Data'!$A$3,MATCH('Data above threshold'!$A80,'Raw Data'!$B$4:$B$185,0),MATCH('Data above threshold'!R$4,'Raw Data'!$3:$3,0)-1),"NA"))</f>
        <v/>
      </c>
      <c r="Q80" s="103" t="str">
        <f aca="true">IF(ISBLANK(OFFSET('Raw Data'!$A$3,MATCH('Data above threshold'!$A80,'Raw Data'!$B$4:$B$185,0),MATCH('Data above threshold'!S$4,'Raw Data'!$3:$3,0)-1)),"", IFERROR($J80*OFFSET('Raw Data'!$A$3,MATCH('Data above threshold'!$A80,'Raw Data'!$B$4:$B$185,0),MATCH('Data above threshold'!S$4,'Raw Data'!$3:$3,0)-1),"NA"))</f>
        <v/>
      </c>
      <c r="R80" s="103" t="str">
        <f aca="true">IF(ISBLANK(OFFSET('Raw Data'!$A$3,MATCH('Data above threshold'!$A80,'Raw Data'!$B$4:$B$185,0),MATCH('Data above threshold'!T$4,'Raw Data'!$3:$3,0)-1)),"", IFERROR($J80*OFFSET('Raw Data'!$A$3,MATCH('Data above threshold'!$A80,'Raw Data'!$B$4:$B$185,0),MATCH('Data above threshold'!T$4,'Raw Data'!$3:$3,0)-1),"NA"))</f>
        <v/>
      </c>
      <c r="S80" s="103" t="str">
        <f aca="true">IF(ISBLANK(OFFSET('Raw Data'!$A$3,MATCH('Data above threshold'!$A80,'Raw Data'!$B$4:$B$185,0),MATCH('Data above threshold'!U$4,'Raw Data'!$3:$3,0)-1)),"", IFERROR($J80*OFFSET('Raw Data'!$A$3,MATCH('Data above threshold'!$A80,'Raw Data'!$B$4:$B$185,0),MATCH('Data above threshold'!U$4,'Raw Data'!$3:$3,0)-1),"NA"))</f>
        <v/>
      </c>
      <c r="T80" s="103" t="str">
        <f aca="true">IF(ISBLANK(OFFSET('Raw Data'!$A$3,MATCH('Data above threshold'!$A80,'Raw Data'!$B$4:$B$185,0),MATCH('Data above threshold'!V$4,'Raw Data'!$3:$3,0)-1)),"", IFERROR($J80*OFFSET('Raw Data'!$A$3,MATCH('Data above threshold'!$A80,'Raw Data'!$B$4:$B$185,0),MATCH('Data above threshold'!V$4,'Raw Data'!$3:$3,0)-1),"NA"))</f>
        <v/>
      </c>
      <c r="U80" s="103" t="str">
        <f aca="true">IF(ISBLANK(OFFSET('Raw Data'!$A$3,MATCH('Data above threshold'!$A80,'Raw Data'!$B$4:$B$185,0),MATCH('Data above threshold'!W$4,'Raw Data'!$3:$3,0)-1)),"", IFERROR($J80*OFFSET('Raw Data'!$A$3,MATCH('Data above threshold'!$A80,'Raw Data'!$B$4:$B$185,0),MATCH('Data above threshold'!W$4,'Raw Data'!$3:$3,0)-1),"NA"))</f>
        <v/>
      </c>
      <c r="V80" s="103" t="str">
        <f aca="true">IF(ISBLANK(OFFSET('Raw Data'!$A$3,MATCH('Data above threshold'!$A80,'Raw Data'!$B$4:$B$185,0),MATCH('Data above threshold'!X$4,'Raw Data'!$3:$3,0)-1)),"", IFERROR($J80*OFFSET('Raw Data'!$A$3,MATCH('Data above threshold'!$A80,'Raw Data'!$B$4:$B$185,0),MATCH('Data above threshold'!X$4,'Raw Data'!$3:$3,0)-1),"NA"))</f>
        <v/>
      </c>
      <c r="W80" s="103" t="str">
        <f aca="true">IF(ISBLANK(OFFSET('Raw Data'!$A$3,MATCH('Data above threshold'!$A80,'Raw Data'!$B$4:$B$185,0),MATCH('Data above threshold'!Y$4,'Raw Data'!$3:$3,0)-1)),"", IFERROR($J80*OFFSET('Raw Data'!$A$3,MATCH('Data above threshold'!$A80,'Raw Data'!$B$4:$B$185,0),MATCH('Data above threshold'!Y$4,'Raw Data'!$3:$3,0)-1),"NA"))</f>
        <v/>
      </c>
      <c r="X80" s="103" t="str">
        <f aca="true">IF(ISBLANK(OFFSET('Raw Data'!$A$3,MATCH('Data above threshold'!$A80,'Raw Data'!$B$4:$B$185,0),MATCH('Data above threshold'!Z$4,'Raw Data'!$3:$3,0)-1)),"", IFERROR($J80*OFFSET('Raw Data'!$A$3,MATCH('Data above threshold'!$A80,'Raw Data'!$B$4:$B$185,0),MATCH('Data above threshold'!Z$4,'Raw Data'!$3:$3,0)-1),"NA"))</f>
        <v/>
      </c>
      <c r="Y80" s="103" t="str">
        <f aca="true">IF(ISBLANK(OFFSET('Raw Data'!$A$3,MATCH('Data above threshold'!$A80,'Raw Data'!$B$4:$B$185,0),MATCH('Data above threshold'!AA$4,'Raw Data'!$3:$3,0)-1)),"", IFERROR($J80*OFFSET('Raw Data'!$A$3,MATCH('Data above threshold'!$A80,'Raw Data'!$B$4:$B$185,0),MATCH('Data above threshold'!AA$4,'Raw Data'!$3:$3,0)-1),"NA"))</f>
        <v/>
      </c>
      <c r="Z80" s="103" t="str">
        <f aca="true">IF(ISBLANK(OFFSET('Raw Data'!$A$3,MATCH('Data above threshold'!$A80,'Raw Data'!$B$4:$B$185,0),MATCH('Data above threshold'!AB$4,'Raw Data'!$3:$3,0)-1)),"", IFERROR($J80*OFFSET('Raw Data'!$A$3,MATCH('Data above threshold'!$A80,'Raw Data'!$B$4:$B$185,0),MATCH('Data above threshold'!AB$4,'Raw Data'!$3:$3,0)-1),"NA"))</f>
        <v/>
      </c>
      <c r="AA80" s="103" t="str">
        <f aca="true">IF(ISBLANK(OFFSET('Raw Data'!$A$3,MATCH('Data above threshold'!$A80,'Raw Data'!$B$4:$B$185,0),MATCH('Data above threshold'!AC$4,'Raw Data'!$3:$3,0)-1)),"", IFERROR($J80*OFFSET('Raw Data'!$A$3,MATCH('Data above threshold'!$A80,'Raw Data'!$B$4:$B$185,0),MATCH('Data above threshold'!AC$4,'Raw Data'!$3:$3,0)-1),"NA"))</f>
        <v/>
      </c>
      <c r="AB80" s="103" t="str">
        <f aca="true">IF(ISBLANK(OFFSET('Raw Data'!$A$3,MATCH('Data above threshold'!$A80,'Raw Data'!$B$4:$B$185,0),MATCH('Data above threshold'!AD$4,'Raw Data'!$3:$3,0)-1)),"", IFERROR($J80*OFFSET('Raw Data'!$A$3,MATCH('Data above threshold'!$A80,'Raw Data'!$B$4:$B$185,0),MATCH('Data above threshold'!AD$4,'Raw Data'!$3:$3,0)-1),"NA"))</f>
        <v/>
      </c>
      <c r="AC80" s="103" t="str">
        <f aca="true">IF(ISBLANK(OFFSET('Raw Data'!$A$3,MATCH('Data above threshold'!$A80,'Raw Data'!$B$4:$B$185,0),MATCH('Data above threshold'!AE$4,'Raw Data'!$3:$3,0)-1)),"", IFERROR($J80*OFFSET('Raw Data'!$A$3,MATCH('Data above threshold'!$A80,'Raw Data'!$B$4:$B$185,0),MATCH('Data above threshold'!AE$4,'Raw Data'!$3:$3,0)-1),"NA"))</f>
        <v/>
      </c>
      <c r="AD80" s="103" t="str">
        <f aca="true">IF(ISBLANK(OFFSET('Raw Data'!$A$3,MATCH('Data above threshold'!$A80,'Raw Data'!$B$4:$B$185,0),MATCH('Data above threshold'!AF$4,'Raw Data'!$3:$3,0)-1)),"", IFERROR($J80*OFFSET('Raw Data'!$A$3,MATCH('Data above threshold'!$A80,'Raw Data'!$B$4:$B$185,0),MATCH('Data above threshold'!AF$4,'Raw Data'!$3:$3,0)-1),"NA"))</f>
        <v/>
      </c>
      <c r="AE80" s="103" t="str">
        <f aca="true">IF(ISBLANK(OFFSET('Raw Data'!$A$3,MATCH('Data above threshold'!$A80,'Raw Data'!$B$4:$B$185,0),MATCH('Data above threshold'!AG$4,'Raw Data'!$3:$3,0)-1)),"", IFERROR($J80*OFFSET('Raw Data'!$A$3,MATCH('Data above threshold'!$A80,'Raw Data'!$B$4:$B$185,0),MATCH('Data above threshold'!AG$4,'Raw Data'!$3:$3,0)-1),"NA"))</f>
        <v/>
      </c>
      <c r="AF80" s="103" t="str">
        <f aca="true">IF(ISBLANK(OFFSET('Raw Data'!$A$3,MATCH('Data above threshold'!$A80,'Raw Data'!$B$4:$B$185,0),MATCH('Data above threshold'!AH$4,'Raw Data'!$3:$3,0)-1)),"", IFERROR($J80*OFFSET('Raw Data'!$A$3,MATCH('Data above threshold'!$A80,'Raw Data'!$B$4:$B$185,0),MATCH('Data above threshold'!AH$4,'Raw Data'!$3:$3,0)-1),"NA"))</f>
        <v/>
      </c>
      <c r="AG80" s="103" t="str">
        <f aca="true">IF(ISBLANK(OFFSET('Raw Data'!$A$3,MATCH('Data above threshold'!$A80,'Raw Data'!$B$4:$B$185,0),MATCH('Data above threshold'!AI$4,'Raw Data'!$3:$3,0)-1)),"", IFERROR($J80*OFFSET('Raw Data'!$A$3,MATCH('Data above threshold'!$A80,'Raw Data'!$B$4:$B$185,0),MATCH('Data above threshold'!AI$4,'Raw Data'!$3:$3,0)-1),"NA"))</f>
        <v/>
      </c>
      <c r="AH80" s="103" t="str">
        <f aca="true">IF(ISBLANK(OFFSET('Raw Data'!$A$3,MATCH('Data above threshold'!$A80,'Raw Data'!$B$4:$B$185,0),MATCH('Data above threshold'!AJ$4,'Raw Data'!$3:$3,0)-1)),"", IFERROR($J80*OFFSET('Raw Data'!$A$3,MATCH('Data above threshold'!$A80,'Raw Data'!$B$4:$B$185,0),MATCH('Data above threshold'!AJ$4,'Raw Data'!$3:$3,0)-1),"NA"))</f>
        <v/>
      </c>
      <c r="AI80" s="103" t="str">
        <f aca="true">IF(ISBLANK(OFFSET('Raw Data'!$A$3,MATCH('Data above threshold'!$A80,'Raw Data'!$B$4:$B$185,0),MATCH('Data above threshold'!AK$4,'Raw Data'!$3:$3,0)-1)),"", IFERROR($J80*OFFSET('Raw Data'!$A$3,MATCH('Data above threshold'!$A80,'Raw Data'!$B$4:$B$185,0),MATCH('Data above threshold'!AK$4,'Raw Data'!$3:$3,0)-1),"NA"))</f>
        <v/>
      </c>
      <c r="AJ80" s="103" t="str">
        <f aca="true">IF(ISBLANK(OFFSET('Raw Data'!$A$3,MATCH('Data above threshold'!$A80,'Raw Data'!$B$4:$B$185,0),MATCH('Data above threshold'!AL$4,'Raw Data'!$3:$3,0)-1)),"", IFERROR($J80*OFFSET('Raw Data'!$A$3,MATCH('Data above threshold'!$A80,'Raw Data'!$B$4:$B$185,0),MATCH('Data above threshold'!AL$4,'Raw Data'!$3:$3,0)-1),"NA"))</f>
        <v/>
      </c>
      <c r="AK80" s="103" t="str">
        <f aca="true">IF(ISBLANK(OFFSET('Raw Data'!$A$3,MATCH('Data above threshold'!$A80,'Raw Data'!$B$4:$B$185,0),MATCH('Data above threshold'!AM$4,'Raw Data'!$3:$3,0)-1)),"", IFERROR($J80*OFFSET('Raw Data'!$A$3,MATCH('Data above threshold'!$A80,'Raw Data'!$B$4:$B$185,0),MATCH('Data above threshold'!AM$4,'Raw Data'!$3:$3,0)-1),"NA"))</f>
        <v/>
      </c>
      <c r="AL80" s="103" t="str">
        <f aca="true">IF(ISBLANK(OFFSET('Raw Data'!$A$3,MATCH('Data above threshold'!$A80,'Raw Data'!$B$4:$B$185,0),MATCH('Data above threshold'!AN$4,'Raw Data'!$3:$3,0)-1)),"", IFERROR($J80*OFFSET('Raw Data'!$A$3,MATCH('Data above threshold'!$A80,'Raw Data'!$B$4:$B$185,0),MATCH('Data above threshold'!AN$4,'Raw Data'!$3:$3,0)-1),"NA"))</f>
        <v/>
      </c>
      <c r="AM80" s="103" t="str">
        <f aca="true">IF(ISBLANK(OFFSET('Raw Data'!$A$3,MATCH('Data above threshold'!$A80,'Raw Data'!$B$4:$B$185,0),MATCH('Data above threshold'!AO$4,'Raw Data'!$3:$3,0)-1)),"", IFERROR($J80*OFFSET('Raw Data'!$A$3,MATCH('Data above threshold'!$A80,'Raw Data'!$B$4:$B$185,0),MATCH('Data above threshold'!AO$4,'Raw Data'!$3:$3,0)-1),"NA"))</f>
        <v/>
      </c>
      <c r="AN80" s="103" t="str">
        <f aca="true">IF(ISBLANK(OFFSET('Raw Data'!$A$3,MATCH('Data above threshold'!$A80,'Raw Data'!$B$4:$B$185,0),MATCH('Data above threshold'!AP$4,'Raw Data'!$3:$3,0)-1)),"", IFERROR($J80*OFFSET('Raw Data'!$A$3,MATCH('Data above threshold'!$A80,'Raw Data'!$B$4:$B$185,0),MATCH('Data above threshold'!AP$4,'Raw Data'!$3:$3,0)-1),"NA"))</f>
        <v/>
      </c>
      <c r="AO80" s="103" t="str">
        <f aca="true">IF(ISBLANK(OFFSET('Raw Data'!$A$3,MATCH('Data above threshold'!$A80,'Raw Data'!$B$4:$B$185,0),MATCH('Data above threshold'!AQ$4,'Raw Data'!$3:$3,0)-1)),"", IFERROR($J80*OFFSET('Raw Data'!$A$3,MATCH('Data above threshold'!$A80,'Raw Data'!$B$4:$B$185,0),MATCH('Data above threshold'!AQ$4,'Raw Data'!$3:$3,0)-1),"NA"))</f>
        <v/>
      </c>
      <c r="AP80" s="103" t="str">
        <f aca="true">IF(ISBLANK(OFFSET('Raw Data'!$A$3,MATCH('Data above threshold'!$A80,'Raw Data'!$B$4:$B$185,0),MATCH('Data above threshold'!AR$4,'Raw Data'!$3:$3,0)-1)),"", IFERROR($J80*OFFSET('Raw Data'!$A$3,MATCH('Data above threshold'!$A80,'Raw Data'!$B$4:$B$185,0),MATCH('Data above threshold'!AR$4,'Raw Data'!$3:$3,0)-1),"NA"))</f>
        <v/>
      </c>
      <c r="AQ80" s="103" t="str">
        <f aca="true">IF(ISBLANK(OFFSET('Raw Data'!$A$3,MATCH('Data above threshold'!$A80,'Raw Data'!$B$4:$B$185,0),MATCH('Data above threshold'!AS$4,'Raw Data'!$3:$3,0)-1)),"", IFERROR($J80*OFFSET('Raw Data'!$A$3,MATCH('Data above threshold'!$A80,'Raw Data'!$B$4:$B$185,0),MATCH('Data above threshold'!AS$4,'Raw Data'!$3:$3,0)-1),"NA"))</f>
        <v/>
      </c>
      <c r="AR80" s="103" t="str">
        <f aca="true">IF(ISBLANK(OFFSET('Raw Data'!$A$3,MATCH('Data above threshold'!$A80,'Raw Data'!$B$4:$B$185,0),MATCH('Data above threshold'!AT$4,'Raw Data'!$3:$3,0)-1)),"", IFERROR($J80*OFFSET('Raw Data'!$A$3,MATCH('Data above threshold'!$A80,'Raw Data'!$B$4:$B$185,0),MATCH('Data above threshold'!AT$4,'Raw Data'!$3:$3,0)-1),"NA"))</f>
        <v/>
      </c>
      <c r="AS80" s="103" t="str">
        <f aca="true">IF(ISBLANK(OFFSET('Raw Data'!$A$3,MATCH('Data above threshold'!$A80,'Raw Data'!$B$4:$B$185,0),MATCH('Data above threshold'!AU$4,'Raw Data'!$3:$3,0)-1)),"", IFERROR($J80*OFFSET('Raw Data'!$A$3,MATCH('Data above threshold'!$A80,'Raw Data'!$B$4:$B$185,0),MATCH('Data above threshold'!AU$4,'Raw Data'!$3:$3,0)-1),"NA"))</f>
        <v/>
      </c>
      <c r="AT80" s="103" t="str">
        <f aca="true">IF(ISBLANK(OFFSET('Raw Data'!$A$3,MATCH('Data above threshold'!$A80,'Raw Data'!$B$4:$B$185,0),MATCH('Data above threshold'!AV$4,'Raw Data'!$3:$3,0)-1)),"", IFERROR($J80*OFFSET('Raw Data'!$A$3,MATCH('Data above threshold'!$A80,'Raw Data'!$B$4:$B$185,0),MATCH('Data above threshold'!AV$4,'Raw Data'!$3:$3,0)-1),"NA"))</f>
        <v/>
      </c>
      <c r="AU80" s="103" t="str">
        <f aca="true">IF(ISBLANK(OFFSET('Raw Data'!$A$3,MATCH('Data above threshold'!$A80,'Raw Data'!$B$4:$B$185,0),MATCH('Data above threshold'!AW$4,'Raw Data'!$3:$3,0)-1)),"", IFERROR($J80*OFFSET('Raw Data'!$A$3,MATCH('Data above threshold'!$A80,'Raw Data'!$B$4:$B$185,0),MATCH('Data above threshold'!AW$4,'Raw Data'!$3:$3,0)-1),"NA"))</f>
        <v/>
      </c>
      <c r="AV80" s="103" t="str">
        <f aca="true">IF(ISBLANK(OFFSET('Raw Data'!$A$3,MATCH('Data above threshold'!$A80,'Raw Data'!$B$4:$B$185,0),MATCH('Data above threshold'!AX$4,'Raw Data'!$3:$3,0)-1)),"", IFERROR($J80*OFFSET('Raw Data'!$A$3,MATCH('Data above threshold'!$A80,'Raw Data'!$B$4:$B$185,0),MATCH('Data above threshold'!AX$4,'Raw Data'!$3:$3,0)-1),"NA"))</f>
        <v/>
      </c>
      <c r="AW80" s="103" t="str">
        <f aca="true">IF(ISBLANK(OFFSET('Raw Data'!$A$3,MATCH('Data above threshold'!$A80,'Raw Data'!$B$4:$B$185,0),MATCH('Data above threshold'!AY$4,'Raw Data'!$3:$3,0)-1)),"", IFERROR($J80*OFFSET('Raw Data'!$A$3,MATCH('Data above threshold'!$A80,'Raw Data'!$B$4:$B$185,0),MATCH('Data above threshold'!AY$4,'Raw Data'!$3:$3,0)-1),"NA"))</f>
        <v/>
      </c>
      <c r="AX80" s="103" t="str">
        <f aca="true">IF(ISBLANK(OFFSET('Raw Data'!$A$3,MATCH('Data above threshold'!$A80,'Raw Data'!$B$4:$B$185,0),MATCH('Data above threshold'!AZ$4,'Raw Data'!$3:$3,0)-1)),"", IFERROR($J80*OFFSET('Raw Data'!$A$3,MATCH('Data above threshold'!$A80,'Raw Data'!$B$4:$B$185,0),MATCH('Data above threshold'!AZ$4,'Raw Data'!$3:$3,0)-1),"NA"))</f>
        <v/>
      </c>
      <c r="AY80" s="103" t="str">
        <f aca="true">IF(ISBLANK(OFFSET('Raw Data'!$A$3,MATCH('Data above threshold'!$A80,'Raw Data'!$B$4:$B$185,0),MATCH('Data above threshold'!BA$4,'Raw Data'!$3:$3,0)-1)),"", IFERROR($J80*OFFSET('Raw Data'!$A$3,MATCH('Data above threshold'!$A80,'Raw Data'!$B$4:$B$185,0),MATCH('Data above threshold'!BA$4,'Raw Data'!$3:$3,0)-1),"NA"))</f>
        <v/>
      </c>
      <c r="AZ80" s="103" t="str">
        <f aca="true">IF(ISBLANK(OFFSET('Raw Data'!$A$3,MATCH('Data above threshold'!$A80,'Raw Data'!$B$4:$B$185,0),MATCH('Data above threshold'!BB$4,'Raw Data'!$3:$3,0)-1)),"", IFERROR($J80*OFFSET('Raw Data'!$A$3,MATCH('Data above threshold'!$A80,'Raw Data'!$B$4:$B$185,0),MATCH('Data above threshold'!BB$4,'Raw Data'!$3:$3,0)-1),"NA"))</f>
        <v/>
      </c>
      <c r="BA80" s="103" t="str">
        <f aca="true">IF(ISBLANK(OFFSET('Raw Data'!$A$3,MATCH('Data above threshold'!$A80,'Raw Data'!$B$4:$B$185,0),MATCH('Data above threshold'!BC$4,'Raw Data'!$3:$3,0)-1)),"", IFERROR($J80*OFFSET('Raw Data'!$A$3,MATCH('Data above threshold'!$A80,'Raw Data'!$B$4:$B$185,0),MATCH('Data above threshold'!BC$4,'Raw Data'!$3:$3,0)-1),"NA"))</f>
        <v/>
      </c>
      <c r="BB80" s="103" t="str">
        <f aca="true">IF(ISBLANK(OFFSET('Raw Data'!$A$3,MATCH('Data above threshold'!$A80,'Raw Data'!$B$4:$B$185,0),MATCH('Data above threshold'!BD$4,'Raw Data'!$3:$3,0)-1)),"", IFERROR($J80*OFFSET('Raw Data'!$A$3,MATCH('Data above threshold'!$A80,'Raw Data'!$B$4:$B$185,0),MATCH('Data above threshold'!BD$4,'Raw Data'!$3:$3,0)-1),"NA"))</f>
        <v/>
      </c>
      <c r="BC80" s="103" t="str">
        <f aca="true">IF(ISBLANK(OFFSET('Raw Data'!$A$3,MATCH('Data above threshold'!$A80,'Raw Data'!$B$4:$B$185,0),MATCH('Data above threshold'!BE$4,'Raw Data'!$3:$3,0)-1)),"", IFERROR($J80*OFFSET('Raw Data'!$A$3,MATCH('Data above threshold'!$A80,'Raw Data'!$B$4:$B$185,0),MATCH('Data above threshold'!BE$4,'Raw Data'!$3:$3,0)-1),"NA"))</f>
        <v/>
      </c>
      <c r="BD80" s="103" t="str">
        <f aca="true">IF(ISBLANK(OFFSET('Raw Data'!$A$3,MATCH('Data above threshold'!$A80,'Raw Data'!$B$4:$B$185,0),MATCH('Data above threshold'!BF$4,'Raw Data'!$3:$3,0)-1)),"", IFERROR($J80*OFFSET('Raw Data'!$A$3,MATCH('Data above threshold'!$A80,'Raw Data'!$B$4:$B$185,0),MATCH('Data above threshold'!BF$4,'Raw Data'!$3:$3,0)-1),"NA"))</f>
        <v/>
      </c>
      <c r="BE80" s="103" t="str">
        <f aca="true">IF(ISBLANK(OFFSET('Raw Data'!$A$3,MATCH('Data above threshold'!$A80,'Raw Data'!$B$4:$B$185,0),MATCH('Data above threshold'!BG$4,'Raw Data'!$3:$3,0)-1)),"", IFERROR($J80*OFFSET('Raw Data'!$A$3,MATCH('Data above threshold'!$A80,'Raw Data'!$B$4:$B$185,0),MATCH('Data above threshold'!BG$4,'Raw Data'!$3:$3,0)-1),"NA"))</f>
        <v/>
      </c>
      <c r="BF80" s="103" t="str">
        <f aca="true">IF(ISBLANK(OFFSET('Raw Data'!$A$3,MATCH('Data above threshold'!$A80,'Raw Data'!$B$4:$B$185,0),MATCH('Data above threshold'!BH$4,'Raw Data'!$3:$3,0)-1)),"", IFERROR($J80*OFFSET('Raw Data'!$A$3,MATCH('Data above threshold'!$A80,'Raw Data'!$B$4:$B$185,0),MATCH('Data above threshold'!BH$4,'Raw Data'!$3:$3,0)-1),"NA"))</f>
        <v/>
      </c>
      <c r="BG80" s="103" t="str">
        <f aca="true">IF(ISBLANK(OFFSET('Raw Data'!$A$3,MATCH('Data above threshold'!$A80,'Raw Data'!$B$4:$B$185,0),MATCH('Data above threshold'!BI$4,'Raw Data'!$3:$3,0)-1)),"", IFERROR($J80*OFFSET('Raw Data'!$A$3,MATCH('Data above threshold'!$A80,'Raw Data'!$B$4:$B$185,0),MATCH('Data above threshold'!BI$4,'Raw Data'!$3:$3,0)-1),"NA"))</f>
        <v/>
      </c>
      <c r="BH80" s="103" t="str">
        <f aca="true">IF(ISBLANK(OFFSET('Raw Data'!$A$3,MATCH('Data above threshold'!$A80,'Raw Data'!$B$4:$B$185,0),MATCH('Data above threshold'!BJ$4,'Raw Data'!$3:$3,0)-1)),"", IFERROR($J80*OFFSET('Raw Data'!$A$3,MATCH('Data above threshold'!$A80,'Raw Data'!$B$4:$B$185,0),MATCH('Data above threshold'!BJ$4,'Raw Data'!$3:$3,0)-1),"NA"))</f>
        <v/>
      </c>
      <c r="BI80" s="103" t="str">
        <f aca="true">IF(ISBLANK(OFFSET('Raw Data'!$A$3,MATCH('Data above threshold'!$A80,'Raw Data'!$B$4:$B$185,0),MATCH('Data above threshold'!BK$4,'Raw Data'!$3:$3,0)-1)),"", IFERROR($J80*OFFSET('Raw Data'!$A$3,MATCH('Data above threshold'!$A80,'Raw Data'!$B$4:$B$185,0),MATCH('Data above threshold'!BK$4,'Raw Data'!$3:$3,0)-1),"NA"))</f>
        <v/>
      </c>
      <c r="BJ80" s="103" t="str">
        <f aca="true">IF(ISBLANK(OFFSET('Raw Data'!$A$3,MATCH('Data above threshold'!$A80,'Raw Data'!$B$4:$B$185,0),MATCH('Data above threshold'!BL$4,'Raw Data'!$3:$3,0)-1)),"", IFERROR($J80*OFFSET('Raw Data'!$A$3,MATCH('Data above threshold'!$A80,'Raw Data'!$B$4:$B$185,0),MATCH('Data above threshold'!BL$4,'Raw Data'!$3:$3,0)-1),"NA"))</f>
        <v/>
      </c>
      <c r="BK80" s="103" t="str">
        <f aca="true">IF(ISBLANK(OFFSET('Raw Data'!$A$3,MATCH('Data above threshold'!$A80,'Raw Data'!$B$4:$B$185,0),MATCH('Data above threshold'!BM$4,'Raw Data'!$3:$3,0)-1)),"", IFERROR($J80*OFFSET('Raw Data'!$A$3,MATCH('Data above threshold'!$A80,'Raw Data'!$B$4:$B$185,0),MATCH('Data above threshold'!BM$4,'Raw Data'!$3:$3,0)-1),"NA"))</f>
        <v/>
      </c>
      <c r="BL80" s="103" t="str">
        <f aca="true">IF(ISBLANK(OFFSET('Raw Data'!$A$3,MATCH('Data above threshold'!$A80,'Raw Data'!$B$4:$B$185,0),MATCH('Data above threshold'!BN$4,'Raw Data'!$3:$3,0)-1)),"", IFERROR($J80*OFFSET('Raw Data'!$A$3,MATCH('Data above threshold'!$A80,'Raw Data'!$B$4:$B$185,0),MATCH('Data above threshold'!BN$4,'Raw Data'!$3:$3,0)-1),"NA"))</f>
        <v/>
      </c>
      <c r="BM80" s="103" t="str">
        <f aca="true">IF(ISBLANK(OFFSET('Raw Data'!$A$3,MATCH('Data above threshold'!$A80,'Raw Data'!$B$4:$B$185,0),MATCH('Data above threshold'!BO$4,'Raw Data'!$3:$3,0)-1)),"", IFERROR($J80*OFFSET('Raw Data'!$A$3,MATCH('Data above threshold'!$A80,'Raw Data'!$B$4:$B$185,0),MATCH('Data above threshold'!BO$4,'Raw Data'!$3:$3,0)-1),"NA"))</f>
        <v/>
      </c>
      <c r="BN80" s="103" t="str">
        <f aca="true">IF(ISBLANK(OFFSET('Raw Data'!$A$3,MATCH('Data above threshold'!$A80,'Raw Data'!$B$4:$B$185,0),MATCH('Data above threshold'!BP$4,'Raw Data'!$3:$3,0)-1)),"", IFERROR($J80*OFFSET('Raw Data'!$A$3,MATCH('Data above threshold'!$A80,'Raw Data'!$B$4:$B$185,0),MATCH('Data above threshold'!BP$4,'Raw Data'!$3:$3,0)-1),"NA"))</f>
        <v/>
      </c>
      <c r="BO80" s="103" t="str">
        <f aca="true">IF(ISBLANK(OFFSET('Raw Data'!$A$3,MATCH('Data above threshold'!$A80,'Raw Data'!$B$4:$B$185,0),MATCH('Data above threshold'!BQ$4,'Raw Data'!$3:$3,0)-1)),"", IFERROR($J80*OFFSET('Raw Data'!$A$3,MATCH('Data above threshold'!$A80,'Raw Data'!$B$4:$B$185,0),MATCH('Data above threshold'!BQ$4,'Raw Data'!$3:$3,0)-1),"NA"))</f>
        <v/>
      </c>
      <c r="BP80" s="103" t="str">
        <f aca="true">IF(ISBLANK(OFFSET('Raw Data'!$A$3,MATCH('Data above threshold'!$A80,'Raw Data'!$B$4:$B$185,0),MATCH('Data above threshold'!BR$4,'Raw Data'!$3:$3,0)-1)),"", IFERROR($J80*OFFSET('Raw Data'!$A$3,MATCH('Data above threshold'!$A80,'Raw Data'!$B$4:$B$185,0),MATCH('Data above threshold'!BR$4,'Raw Data'!$3:$3,0)-1),"NA"))</f>
        <v/>
      </c>
      <c r="BQ80" s="103" t="str">
        <f aca="true">IF(ISBLANK(OFFSET('Raw Data'!$A$3,MATCH('Data above threshold'!$A80,'Raw Data'!$B$4:$B$185,0),MATCH('Data above threshold'!BS$4,'Raw Data'!$3:$3,0)-1)),"", IFERROR($J80*OFFSET('Raw Data'!$A$3,MATCH('Data above threshold'!$A80,'Raw Data'!$B$4:$B$185,0),MATCH('Data above threshold'!BS$4,'Raw Data'!$3:$3,0)-1),"NA"))</f>
        <v/>
      </c>
      <c r="BR80" s="103" t="str">
        <f aca="true">IF(ISBLANK(OFFSET('Raw Data'!$A$3,MATCH('Data above threshold'!$A80,'Raw Data'!$B$4:$B$185,0),MATCH('Data above threshold'!BT$4,'Raw Data'!$3:$3,0)-1)),"", IFERROR($J80*OFFSET('Raw Data'!$A$3,MATCH('Data above threshold'!$A80,'Raw Data'!$B$4:$B$185,0),MATCH('Data above threshold'!BT$4,'Raw Data'!$3:$3,0)-1),"NA"))</f>
        <v/>
      </c>
      <c r="BS80" s="103" t="str">
        <f aca="true">IF(ISBLANK(OFFSET('Raw Data'!$A$3,MATCH('Data above threshold'!$A80,'Raw Data'!$B$4:$B$185,0),MATCH('Data above threshold'!BU$4,'Raw Data'!$3:$3,0)-1)),"", IFERROR($J80*OFFSET('Raw Data'!$A$3,MATCH('Data above threshold'!$A80,'Raw Data'!$B$4:$B$185,0),MATCH('Data above threshold'!BU$4,'Raw Data'!$3:$3,0)-1),"NA"))</f>
        <v/>
      </c>
      <c r="BT80" s="103" t="str">
        <f aca="true">IF(ISBLANK(OFFSET('Raw Data'!$A$3,MATCH('Data above threshold'!$A80,'Raw Data'!$B$4:$B$185,0),MATCH('Data above threshold'!BV$4,'Raw Data'!$3:$3,0)-1)),"", IFERROR($J80*OFFSET('Raw Data'!$A$3,MATCH('Data above threshold'!$A80,'Raw Data'!$B$4:$B$185,0),MATCH('Data above threshold'!BV$4,'Raw Data'!$3:$3,0)-1),"NA"))</f>
        <v/>
      </c>
      <c r="BU80" s="103" t="str">
        <f aca="true">IF(ISBLANK(OFFSET('Raw Data'!$A$3,MATCH('Data above threshold'!$A80,'Raw Data'!$B$4:$B$185,0),MATCH('Data above threshold'!BW$4,'Raw Data'!$3:$3,0)-1)),"", IFERROR($J80*OFFSET('Raw Data'!$A$3,MATCH('Data above threshold'!$A80,'Raw Data'!$B$4:$B$185,0),MATCH('Data above threshold'!BW$4,'Raw Data'!$3:$3,0)-1),"NA"))</f>
        <v/>
      </c>
      <c r="BV80" s="103" t="str">
        <f aca="true">IF(ISBLANK(OFFSET('Raw Data'!$A$3,MATCH('Data above threshold'!$A80,'Raw Data'!$B$4:$B$185,0),MATCH('Data above threshold'!BX$4,'Raw Data'!$3:$3,0)-1)),"", IFERROR($J80*OFFSET('Raw Data'!$A$3,MATCH('Data above threshold'!$A80,'Raw Data'!$B$4:$B$185,0),MATCH('Data above threshold'!BX$4,'Raw Data'!$3:$3,0)-1),"NA"))</f>
        <v/>
      </c>
      <c r="BW80" s="103" t="str">
        <f aca="true">IF(ISBLANK(OFFSET('Raw Data'!$A$3,MATCH('Data above threshold'!$A80,'Raw Data'!$B$4:$B$185,0),MATCH('Data above threshold'!BY$4,'Raw Data'!$3:$3,0)-1)),"", IFERROR($J80*OFFSET('Raw Data'!$A$3,MATCH('Data above threshold'!$A80,'Raw Data'!$B$4:$B$185,0),MATCH('Data above threshold'!BY$4,'Raw Data'!$3:$3,0)-1),"NA"))</f>
        <v/>
      </c>
      <c r="BX80" s="103" t="str">
        <f aca="true">IF(ISBLANK(OFFSET('Raw Data'!$A$3,MATCH('Data above threshold'!$A80,'Raw Data'!$B$4:$B$185,0),MATCH('Data above threshold'!BZ$4,'Raw Data'!$3:$3,0)-1)),"", IFERROR($J80*OFFSET('Raw Data'!$A$3,MATCH('Data above threshold'!$A80,'Raw Data'!$B$4:$B$185,0),MATCH('Data above threshold'!BZ$4,'Raw Data'!$3:$3,0)-1),"NA"))</f>
        <v/>
      </c>
      <c r="BY80" s="103" t="str">
        <f aca="true">IF(ISBLANK(OFFSET('Raw Data'!$A$3,MATCH('Data above threshold'!$A80,'Raw Data'!$B$4:$B$185,0),MATCH('Data above threshold'!CA$4,'Raw Data'!$3:$3,0)-1)),"", IFERROR($J80*OFFSET('Raw Data'!$A$3,MATCH('Data above threshold'!$A80,'Raw Data'!$B$4:$B$185,0),MATCH('Data above threshold'!CA$4,'Raw Data'!$3:$3,0)-1),"NA"))</f>
        <v/>
      </c>
      <c r="BZ80" s="103" t="str">
        <f aca="true">IF(ISBLANK(OFFSET('Raw Data'!$A$3,MATCH('Data above threshold'!$A80,'Raw Data'!$B$4:$B$185,0),MATCH('Data above threshold'!CB$4,'Raw Data'!$3:$3,0)-1)),"", IFERROR($J80*OFFSET('Raw Data'!$A$3,MATCH('Data above threshold'!$A80,'Raw Data'!$B$4:$B$185,0),MATCH('Data above threshold'!CB$4,'Raw Data'!$3:$3,0)-1),"NA"))</f>
        <v/>
      </c>
      <c r="CA80" s="103" t="str">
        <f aca="true">IF(ISBLANK(OFFSET('Raw Data'!$A$3,MATCH('Data above threshold'!$A80,'Raw Data'!$B$4:$B$185,0),MATCH('Data above threshold'!CC$4,'Raw Data'!$3:$3,0)-1)),"", IFERROR($J80*OFFSET('Raw Data'!$A$3,MATCH('Data above threshold'!$A80,'Raw Data'!$B$4:$B$185,0),MATCH('Data above threshold'!CC$4,'Raw Data'!$3:$3,0)-1),"NA"))</f>
        <v/>
      </c>
      <c r="CB80" s="103" t="str">
        <f aca="true">IF(ISBLANK(OFFSET('Raw Data'!$A$3,MATCH('Data above threshold'!$A80,'Raw Data'!$B$4:$B$185,0),MATCH('Data above threshold'!CD$4,'Raw Data'!$3:$3,0)-1)),"", IFERROR($J80*OFFSET('Raw Data'!$A$3,MATCH('Data above threshold'!$A80,'Raw Data'!$B$4:$B$185,0),MATCH('Data above threshold'!CD$4,'Raw Data'!$3:$3,0)-1),"NA"))</f>
        <v/>
      </c>
      <c r="CC80" s="103" t="str">
        <f aca="true">IF(ISBLANK(OFFSET('Raw Data'!$A$3,MATCH('Data above threshold'!$A80,'Raw Data'!$B$4:$B$185,0),MATCH('Data above threshold'!CE$4,'Raw Data'!$3:$3,0)-1)),"", IFERROR($J80*OFFSET('Raw Data'!$A$3,MATCH('Data above threshold'!$A80,'Raw Data'!$B$4:$B$185,0),MATCH('Data above threshold'!CE$4,'Raw Data'!$3:$3,0)-1),"NA"))</f>
        <v/>
      </c>
      <c r="CD80" s="103" t="str">
        <f aca="true">IF(ISBLANK(OFFSET('Raw Data'!$A$3,MATCH('Data above threshold'!$A80,'Raw Data'!$B$4:$B$185,0),MATCH('Data above threshold'!CF$4,'Raw Data'!$3:$3,0)-1)),"", IFERROR($J80*OFFSET('Raw Data'!$A$3,MATCH('Data above threshold'!$A80,'Raw Data'!$B$4:$B$185,0),MATCH('Data above threshold'!CF$4,'Raw Data'!$3:$3,0)-1),"NA"))</f>
        <v/>
      </c>
      <c r="CE80" s="103" t="str">
        <f aca="true">IF(ISBLANK(OFFSET('Raw Data'!$A$3,MATCH('Data above threshold'!$A80,'Raw Data'!$B$4:$B$185,0),MATCH('Data above threshold'!CG$4,'Raw Data'!$3:$3,0)-1)),"", IFERROR($J80*OFFSET('Raw Data'!$A$3,MATCH('Data above threshold'!$A80,'Raw Data'!$B$4:$B$185,0),MATCH('Data above threshold'!CG$4,'Raw Data'!$3:$3,0)-1),"NA"))</f>
        <v/>
      </c>
      <c r="CF80" s="103" t="str">
        <f aca="true">IF(ISBLANK(OFFSET('Raw Data'!$A$3,MATCH('Data above threshold'!$A80,'Raw Data'!$B$4:$B$185,0),MATCH('Data above threshold'!CH$4,'Raw Data'!$3:$3,0)-1)),"", IFERROR($J80*OFFSET('Raw Data'!$A$3,MATCH('Data above threshold'!$A80,'Raw Data'!$B$4:$B$185,0),MATCH('Data above threshold'!CH$4,'Raw Data'!$3:$3,0)-1),"NA"))</f>
        <v/>
      </c>
      <c r="CG80" s="103" t="str">
        <f aca="true">IF(ISBLANK(OFFSET('Raw Data'!$A$3,MATCH('Data above threshold'!$A80,'Raw Data'!$B$4:$B$185,0),MATCH('Data above threshold'!CI$4,'Raw Data'!$3:$3,0)-1)),"", IFERROR($J80*OFFSET('Raw Data'!$A$3,MATCH('Data above threshold'!$A80,'Raw Data'!$B$4:$B$185,0),MATCH('Data above threshold'!CI$4,'Raw Data'!$3:$3,0)-1),"NA"))</f>
        <v/>
      </c>
      <c r="CH80" s="103" t="str">
        <f aca="true">IF(ISBLANK(OFFSET('Raw Data'!$A$3,MATCH('Data above threshold'!$A80,'Raw Data'!$B$4:$B$185,0),MATCH('Data above threshold'!CJ$4,'Raw Data'!$3:$3,0)-1)),"", IFERROR($J80*OFFSET('Raw Data'!$A$3,MATCH('Data above threshold'!$A80,'Raw Data'!$B$4:$B$185,0),MATCH('Data above threshold'!CJ$4,'Raw Data'!$3:$3,0)-1),"NA"))</f>
        <v/>
      </c>
      <c r="CI80" s="103" t="str">
        <f aca="true">IF(ISBLANK(OFFSET('Raw Data'!$A$3,MATCH('Data above threshold'!$A80,'Raw Data'!$B$4:$B$185,0),MATCH('Data above threshold'!CK$4,'Raw Data'!$3:$3,0)-1)),"", IFERROR($J80*OFFSET('Raw Data'!$A$3,MATCH('Data above threshold'!$A80,'Raw Data'!$B$4:$B$185,0),MATCH('Data above threshold'!CK$4,'Raw Data'!$3:$3,0)-1),"NA"))</f>
        <v/>
      </c>
      <c r="CJ80" s="103" t="str">
        <f aca="true">IF(ISBLANK(OFFSET('Raw Data'!$A$3,MATCH('Data above threshold'!$A80,'Raw Data'!$B$4:$B$185,0),MATCH('Data above threshold'!CL$4,'Raw Data'!$3:$3,0)-1)),"", IFERROR($J80*OFFSET('Raw Data'!$A$3,MATCH('Data above threshold'!$A80,'Raw Data'!$B$4:$B$185,0),MATCH('Data above threshold'!CL$4,'Raw Data'!$3:$3,0)-1),"NA"))</f>
        <v/>
      </c>
      <c r="CK80" s="103" t="str">
        <f aca="true">IF(ISBLANK(OFFSET('Raw Data'!$A$3,MATCH('Data above threshold'!$A80,'Raw Data'!$B$4:$B$185,0),MATCH('Data above threshold'!CM$4,'Raw Data'!$3:$3,0)-1)),"", IFERROR($J80*OFFSET('Raw Data'!$A$3,MATCH('Data above threshold'!$A80,'Raw Data'!$B$4:$B$185,0),MATCH('Data above threshold'!CM$4,'Raw Data'!$3:$3,0)-1),"NA"))</f>
        <v/>
      </c>
      <c r="CL80" s="103" t="str">
        <f aca="true">IF(ISBLANK(OFFSET('Raw Data'!$A$3,MATCH('Data above threshold'!$A80,'Raw Data'!$B$4:$B$185,0),MATCH('Data above threshold'!CN$4,'Raw Data'!$3:$3,0)-1)),"", IFERROR($J80*OFFSET('Raw Data'!$A$3,MATCH('Data above threshold'!$A80,'Raw Data'!$B$4:$B$185,0),MATCH('Data above threshold'!CN$4,'Raw Data'!$3:$3,0)-1),"NA"))</f>
        <v/>
      </c>
      <c r="CM80" s="103" t="str">
        <f aca="true">IF(ISBLANK(OFFSET('Raw Data'!$A$3,MATCH('Data above threshold'!$A80,'Raw Data'!$B$4:$B$185,0),MATCH('Data above threshold'!CO$4,'Raw Data'!$3:$3,0)-1)),"", IFERROR($J80*OFFSET('Raw Data'!$A$3,MATCH('Data above threshold'!$A80,'Raw Data'!$B$4:$B$185,0),MATCH('Data above threshold'!CO$4,'Raw Data'!$3:$3,0)-1),"NA"))</f>
        <v/>
      </c>
      <c r="CN80" s="103" t="str">
        <f aca="true">IF(ISBLANK(OFFSET('Raw Data'!$A$3,MATCH('Data above threshold'!$A80,'Raw Data'!$B$4:$B$185,0),MATCH('Data above threshold'!CP$4,'Raw Data'!$3:$3,0)-1)),"", IFERROR($J80*OFFSET('Raw Data'!$A$3,MATCH('Data above threshold'!$A80,'Raw Data'!$B$4:$B$185,0),MATCH('Data above threshold'!CP$4,'Raw Data'!$3:$3,0)-1),"NA"))</f>
        <v/>
      </c>
      <c r="CO80" s="103" t="str">
        <f aca="true">IF(ISBLANK(OFFSET('Raw Data'!$A$3,MATCH('Data above threshold'!$A80,'Raw Data'!$B$4:$B$185,0),MATCH('Data above threshold'!CQ$4,'Raw Data'!$3:$3,0)-1)),"", IFERROR($J80*OFFSET('Raw Data'!$A$3,MATCH('Data above threshold'!$A80,'Raw Data'!$B$4:$B$185,0),MATCH('Data above threshold'!CQ$4,'Raw Data'!$3:$3,0)-1),"NA"))</f>
        <v/>
      </c>
      <c r="CP80" s="103" t="str">
        <f aca="true">IF(ISBLANK(OFFSET('Raw Data'!$A$3,MATCH('Data above threshold'!$A80,'Raw Data'!$B$4:$B$185,0),MATCH('Data above threshold'!CR$4,'Raw Data'!$3:$3,0)-1)),"", IFERROR($J80*OFFSET('Raw Data'!$A$3,MATCH('Data above threshold'!$A80,'Raw Data'!$B$4:$B$185,0),MATCH('Data above threshold'!CR$4,'Raw Data'!$3:$3,0)-1),"NA"))</f>
        <v/>
      </c>
    </row>
    <row r="81" s="103" customFormat="true" ht="15.5" hidden="false" customHeight="false" outlineLevel="0" collapsed="false">
      <c r="A81" s="107" t="n">
        <v>3131</v>
      </c>
      <c r="B81" s="107" t="n">
        <v>4</v>
      </c>
      <c r="C81" s="103" t="str">
        <f aca="true">IF(ISBLANK(OFFSET('Raw Data'!$A$3,MATCH($A81,'Raw Data'!$B$4:$B$185,0),MATCH(C$4,'Raw Data'!$3:$3,0)-1)),"",OFFSET('Raw Data'!$A$3,MATCH($A81,'Raw Data'!$B$4:$B$185,0),MATCH(C$4,'Raw Data'!$3:$3,0)-1))</f>
        <v/>
      </c>
      <c r="D81" s="103" t="str">
        <f aca="true">IF(ISBLANK(OFFSET('Raw Data'!$A$3,MATCH($A81,'Raw Data'!$B$4:$B$185,0),MATCH(D$4,'Raw Data'!$3:$3,0)-1)),"",OFFSET('Raw Data'!$A$3,MATCH($A81,'Raw Data'!$B$4:$B$185,0),MATCH(D$4,'Raw Data'!$3:$3,0)-1))</f>
        <v>Expert assessment data - E.4.9</v>
      </c>
      <c r="E81" s="103" t="str">
        <f aca="true">IF(ISBLANK(OFFSET('Raw Data'!$A$3,MATCH($A81,'Raw Data'!$B$4:$B$185,0),MATCH(E$4,'Raw Data'!$3:$3,0)-1)),"",OFFSET('Raw Data'!$A$3,MATCH($A81,'Raw Data'!$B$4:$B$185,0),MATCH(E$4,'Raw Data'!$3:$3,0)-1))</f>
        <v>Is “consumer education” promoted through any of the following measures or mechanisms in your country in 2020? University course on consumer issues (consumer law/regulation/sustainable consumption/etc.)</v>
      </c>
      <c r="F81" s="103" t="str">
        <f aca="true">IF(ISBLANK(OFFSET('Raw Data'!$A$3,MATCH($A81,'Raw Data'!$B$4:$B$185,0),MATCH(F$4,'Raw Data'!$3:$3,0)-1)),"",OFFSET('Raw Data'!$A$3,MATCH($A81,'Raw Data'!$B$4:$B$185,0),MATCH(F$4,'Raw Data'!$3:$3,0)-1))</f>
        <v/>
      </c>
      <c r="H81" s="103" t="str">
        <f aca="true">IF(ISBLANK(OFFSET('Raw Data'!$A$3,MATCH($A81,'Raw Data'!$B$4:$B$185,0),MATCH(H$4,'Raw Data'!$3:$3,0)-1)),"",OFFSET('Raw Data'!$A$3,MATCH($A81,'Raw Data'!$B$4:$B$185,0),MATCH(H$4,'Raw Data'!$3:$3,0)-1))</f>
        <v/>
      </c>
      <c r="I81" s="103" t="str">
        <f aca="true">IF(ISBLANK(OFFSET('Raw Data'!$A$3,MATCH($A81,'Raw Data'!$B$4:$B$185,0),MATCH(I$4,'Raw Data'!$3:$3,0)-1)),"",OFFSET('Raw Data'!$A$3,MATCH($A81,'Raw Data'!$B$4:$B$185,0),MATCH(I$4,'Raw Data'!$3:$3,0)-1))</f>
        <v>Plus</v>
      </c>
      <c r="J81" s="103" t="n">
        <f aca="false">IF(I81="","",IF(I81="Minus",-1,1))</f>
        <v>1</v>
      </c>
      <c r="K81" s="105" t="n">
        <f aca="false" t="array" ref="K81:K81">IFERROR(SKEW(IF(ISNUMBER(O81:CP81),O81:CP81,"")),"")</f>
        <v>-0.774709655060293</v>
      </c>
      <c r="L81" s="103" t="n">
        <f aca="true">IF(ISBLANK(OFFSET('Data above threshold'!$A$4,MATCH('Data above threshold'!$A81,'Data above threshold'!$A$5:$A$185,0),MATCH('Data above threshold'!N$4,'Data above threshold'!$4:$4,0)-1)),1,OFFSET('Data above threshold'!$A$4,MATCH('Data above threshold'!$A81,'Data above threshold'!$A$5:$A$185,0),MATCH('Data above threshold'!N$4,'Data above threshold'!$4:$4,0)-1))</f>
        <v>0</v>
      </c>
      <c r="M81" s="103" t="str">
        <f aca="true">IF(ISBLANK(OFFSET('Data above threshold'!$A$4,MATCH('Data above threshold'!$A81,'Data above threshold'!$A$5:$A$185,0),MATCH('Data above threshold'!O$4,'Data above threshold'!$4:$4,0)-1)),"",OFFSET('Data above threshold'!$A$4,MATCH('Data above threshold'!$A81,'Data above threshold'!$A$5:$A$185,0),MATCH('Data above threshold'!O$4,'Data above threshold'!$4:$4,0)-1))</f>
        <v/>
      </c>
      <c r="N81" s="106" t="n">
        <f aca="false" t="array" ref="N81:N81">IF(B81&lt;4,"",1-IFERROR(SUM(ISNUMBER(O81:CP81)*(1-$O$3:$CP$3))/COUNTIF($O$3:$CP$3,0),0))</f>
        <v>0.0625</v>
      </c>
      <c r="O81" s="103" t="n">
        <f aca="true">IF(ISBLANK(OFFSET('Raw Data'!$A$3,MATCH('Data above threshold'!$A81,'Raw Data'!$B$4:$B$185,0),MATCH('Data above threshold'!Q$4,'Raw Data'!$3:$3,0)-1)),"", IFERROR($J81*OFFSET('Raw Data'!$A$3,MATCH('Data above threshold'!$A81,'Raw Data'!$B$4:$B$185,0),MATCH('Data above threshold'!Q$4,'Raw Data'!$3:$3,0)-1),"NA"))</f>
        <v>2</v>
      </c>
      <c r="P81" s="103" t="n">
        <f aca="true">IF(ISBLANK(OFFSET('Raw Data'!$A$3,MATCH('Data above threshold'!$A81,'Raw Data'!$B$4:$B$185,0),MATCH('Data above threshold'!R$4,'Raw Data'!$3:$3,0)-1)),"", IFERROR($J81*OFFSET('Raw Data'!$A$3,MATCH('Data above threshold'!$A81,'Raw Data'!$B$4:$B$185,0),MATCH('Data above threshold'!R$4,'Raw Data'!$3:$3,0)-1),"NA"))</f>
        <v>2</v>
      </c>
      <c r="Q81" s="103" t="str">
        <f aca="true">IF(ISBLANK(OFFSET('Raw Data'!$A$3,MATCH('Data above threshold'!$A81,'Raw Data'!$B$4:$B$185,0),MATCH('Data above threshold'!S$4,'Raw Data'!$3:$3,0)-1)),"", IFERROR($J81*OFFSET('Raw Data'!$A$3,MATCH('Data above threshold'!$A81,'Raw Data'!$B$4:$B$185,0),MATCH('Data above threshold'!S$4,'Raw Data'!$3:$3,0)-1),"NA"))</f>
        <v/>
      </c>
      <c r="R81" s="103" t="n">
        <f aca="true">IF(ISBLANK(OFFSET('Raw Data'!$A$3,MATCH('Data above threshold'!$A81,'Raw Data'!$B$4:$B$185,0),MATCH('Data above threshold'!T$4,'Raw Data'!$3:$3,0)-1)),"", IFERROR($J81*OFFSET('Raw Data'!$A$3,MATCH('Data above threshold'!$A81,'Raw Data'!$B$4:$B$185,0),MATCH('Data above threshold'!T$4,'Raw Data'!$3:$3,0)-1),"NA"))</f>
        <v>2</v>
      </c>
      <c r="S81" s="103" t="n">
        <f aca="true">IF(ISBLANK(OFFSET('Raw Data'!$A$3,MATCH('Data above threshold'!$A81,'Raw Data'!$B$4:$B$185,0),MATCH('Data above threshold'!U$4,'Raw Data'!$3:$3,0)-1)),"", IFERROR($J81*OFFSET('Raw Data'!$A$3,MATCH('Data above threshold'!$A81,'Raw Data'!$B$4:$B$185,0),MATCH('Data above threshold'!U$4,'Raw Data'!$3:$3,0)-1),"NA"))</f>
        <v>1</v>
      </c>
      <c r="T81" s="103" t="n">
        <f aca="true">IF(ISBLANK(OFFSET('Raw Data'!$A$3,MATCH('Data above threshold'!$A81,'Raw Data'!$B$4:$B$185,0),MATCH('Data above threshold'!V$4,'Raw Data'!$3:$3,0)-1)),"", IFERROR($J81*OFFSET('Raw Data'!$A$3,MATCH('Data above threshold'!$A81,'Raw Data'!$B$4:$B$185,0),MATCH('Data above threshold'!V$4,'Raw Data'!$3:$3,0)-1),"NA"))</f>
        <v>1</v>
      </c>
      <c r="U81" s="103" t="n">
        <f aca="true">IF(ISBLANK(OFFSET('Raw Data'!$A$3,MATCH('Data above threshold'!$A81,'Raw Data'!$B$4:$B$185,0),MATCH('Data above threshold'!W$4,'Raw Data'!$3:$3,0)-1)),"", IFERROR($J81*OFFSET('Raw Data'!$A$3,MATCH('Data above threshold'!$A81,'Raw Data'!$B$4:$B$185,0),MATCH('Data above threshold'!W$4,'Raw Data'!$3:$3,0)-1),"NA"))</f>
        <v>2</v>
      </c>
      <c r="V81" s="103" t="n">
        <f aca="true">IF(ISBLANK(OFFSET('Raw Data'!$A$3,MATCH('Data above threshold'!$A81,'Raw Data'!$B$4:$B$185,0),MATCH('Data above threshold'!X$4,'Raw Data'!$3:$3,0)-1)),"", IFERROR($J81*OFFSET('Raw Data'!$A$3,MATCH('Data above threshold'!$A81,'Raw Data'!$B$4:$B$185,0),MATCH('Data above threshold'!X$4,'Raw Data'!$3:$3,0)-1),"NA"))</f>
        <v>2</v>
      </c>
      <c r="W81" s="103" t="n">
        <f aca="true">IF(ISBLANK(OFFSET('Raw Data'!$A$3,MATCH('Data above threshold'!$A81,'Raw Data'!$B$4:$B$185,0),MATCH('Data above threshold'!Y$4,'Raw Data'!$3:$3,0)-1)),"", IFERROR($J81*OFFSET('Raw Data'!$A$3,MATCH('Data above threshold'!$A81,'Raw Data'!$B$4:$B$185,0),MATCH('Data above threshold'!Y$4,'Raw Data'!$3:$3,0)-1),"NA"))</f>
        <v>2</v>
      </c>
      <c r="X81" s="103" t="n">
        <f aca="true">IF(ISBLANK(OFFSET('Raw Data'!$A$3,MATCH('Data above threshold'!$A81,'Raw Data'!$B$4:$B$185,0),MATCH('Data above threshold'!Z$4,'Raw Data'!$3:$3,0)-1)),"", IFERROR($J81*OFFSET('Raw Data'!$A$3,MATCH('Data above threshold'!$A81,'Raw Data'!$B$4:$B$185,0),MATCH('Data above threshold'!Z$4,'Raw Data'!$3:$3,0)-1),"NA"))</f>
        <v>2</v>
      </c>
      <c r="Y81" s="103" t="n">
        <f aca="true">IF(ISBLANK(OFFSET('Raw Data'!$A$3,MATCH('Data above threshold'!$A81,'Raw Data'!$B$4:$B$185,0),MATCH('Data above threshold'!AA$4,'Raw Data'!$3:$3,0)-1)),"", IFERROR($J81*OFFSET('Raw Data'!$A$3,MATCH('Data above threshold'!$A81,'Raw Data'!$B$4:$B$185,0),MATCH('Data above threshold'!AA$4,'Raw Data'!$3:$3,0)-1),"NA"))</f>
        <v>2</v>
      </c>
      <c r="Z81" s="103" t="n">
        <f aca="true">IF(ISBLANK(OFFSET('Raw Data'!$A$3,MATCH('Data above threshold'!$A81,'Raw Data'!$B$4:$B$185,0),MATCH('Data above threshold'!AB$4,'Raw Data'!$3:$3,0)-1)),"", IFERROR($J81*OFFSET('Raw Data'!$A$3,MATCH('Data above threshold'!$A81,'Raw Data'!$B$4:$B$185,0),MATCH('Data above threshold'!AB$4,'Raw Data'!$3:$3,0)-1),"NA"))</f>
        <v>1</v>
      </c>
      <c r="AA81" s="103" t="n">
        <f aca="true">IF(ISBLANK(OFFSET('Raw Data'!$A$3,MATCH('Data above threshold'!$A81,'Raw Data'!$B$4:$B$185,0),MATCH('Data above threshold'!AC$4,'Raw Data'!$3:$3,0)-1)),"", IFERROR($J81*OFFSET('Raw Data'!$A$3,MATCH('Data above threshold'!$A81,'Raw Data'!$B$4:$B$185,0),MATCH('Data above threshold'!AC$4,'Raw Data'!$3:$3,0)-1),"NA"))</f>
        <v>2</v>
      </c>
      <c r="AB81" s="103" t="n">
        <f aca="true">IF(ISBLANK(OFFSET('Raw Data'!$A$3,MATCH('Data above threshold'!$A81,'Raw Data'!$B$4:$B$185,0),MATCH('Data above threshold'!AD$4,'Raw Data'!$3:$3,0)-1)),"", IFERROR($J81*OFFSET('Raw Data'!$A$3,MATCH('Data above threshold'!$A81,'Raw Data'!$B$4:$B$185,0),MATCH('Data above threshold'!AD$4,'Raw Data'!$3:$3,0)-1),"NA"))</f>
        <v>2</v>
      </c>
      <c r="AC81" s="103" t="n">
        <f aca="true">IF(ISBLANK(OFFSET('Raw Data'!$A$3,MATCH('Data above threshold'!$A81,'Raw Data'!$B$4:$B$185,0),MATCH('Data above threshold'!AE$4,'Raw Data'!$3:$3,0)-1)),"", IFERROR($J81*OFFSET('Raw Data'!$A$3,MATCH('Data above threshold'!$A81,'Raw Data'!$B$4:$B$185,0),MATCH('Data above threshold'!AE$4,'Raw Data'!$3:$3,0)-1),"NA"))</f>
        <v>1</v>
      </c>
      <c r="AD81" s="103" t="n">
        <f aca="true">IF(ISBLANK(OFFSET('Raw Data'!$A$3,MATCH('Data above threshold'!$A81,'Raw Data'!$B$4:$B$185,0),MATCH('Data above threshold'!AF$4,'Raw Data'!$3:$3,0)-1)),"", IFERROR($J81*OFFSET('Raw Data'!$A$3,MATCH('Data above threshold'!$A81,'Raw Data'!$B$4:$B$185,0),MATCH('Data above threshold'!AF$4,'Raw Data'!$3:$3,0)-1),"NA"))</f>
        <v>2</v>
      </c>
      <c r="AE81" s="103" t="n">
        <f aca="true">IF(ISBLANK(OFFSET('Raw Data'!$A$3,MATCH('Data above threshold'!$A81,'Raw Data'!$B$4:$B$185,0),MATCH('Data above threshold'!AG$4,'Raw Data'!$3:$3,0)-1)),"", IFERROR($J81*OFFSET('Raw Data'!$A$3,MATCH('Data above threshold'!$A81,'Raw Data'!$B$4:$B$185,0),MATCH('Data above threshold'!AG$4,'Raw Data'!$3:$3,0)-1),"NA"))</f>
        <v>2</v>
      </c>
      <c r="AF81" s="103" t="n">
        <f aca="true">IF(ISBLANK(OFFSET('Raw Data'!$A$3,MATCH('Data above threshold'!$A81,'Raw Data'!$B$4:$B$185,0),MATCH('Data above threshold'!AH$4,'Raw Data'!$3:$3,0)-1)),"", IFERROR($J81*OFFSET('Raw Data'!$A$3,MATCH('Data above threshold'!$A81,'Raw Data'!$B$4:$B$185,0),MATCH('Data above threshold'!AH$4,'Raw Data'!$3:$3,0)-1),"NA"))</f>
        <v>2</v>
      </c>
      <c r="AG81" s="103" t="n">
        <f aca="true">IF(ISBLANK(OFFSET('Raw Data'!$A$3,MATCH('Data above threshold'!$A81,'Raw Data'!$B$4:$B$185,0),MATCH('Data above threshold'!AI$4,'Raw Data'!$3:$3,0)-1)),"", IFERROR($J81*OFFSET('Raw Data'!$A$3,MATCH('Data above threshold'!$A81,'Raw Data'!$B$4:$B$185,0),MATCH('Data above threshold'!AI$4,'Raw Data'!$3:$3,0)-1),"NA"))</f>
        <v>2</v>
      </c>
      <c r="AH81" s="103" t="n">
        <f aca="true">IF(ISBLANK(OFFSET('Raw Data'!$A$3,MATCH('Data above threshold'!$A81,'Raw Data'!$B$4:$B$185,0),MATCH('Data above threshold'!AJ$4,'Raw Data'!$3:$3,0)-1)),"", IFERROR($J81*OFFSET('Raw Data'!$A$3,MATCH('Data above threshold'!$A81,'Raw Data'!$B$4:$B$185,0),MATCH('Data above threshold'!AJ$4,'Raw Data'!$3:$3,0)-1),"NA"))</f>
        <v>2</v>
      </c>
      <c r="AI81" s="103" t="n">
        <f aca="true">IF(ISBLANK(OFFSET('Raw Data'!$A$3,MATCH('Data above threshold'!$A81,'Raw Data'!$B$4:$B$185,0),MATCH('Data above threshold'!AK$4,'Raw Data'!$3:$3,0)-1)),"", IFERROR($J81*OFFSET('Raw Data'!$A$3,MATCH('Data above threshold'!$A81,'Raw Data'!$B$4:$B$185,0),MATCH('Data above threshold'!AK$4,'Raw Data'!$3:$3,0)-1),"NA"))</f>
        <v>2</v>
      </c>
      <c r="AJ81" s="103" t="n">
        <f aca="true">IF(ISBLANK(OFFSET('Raw Data'!$A$3,MATCH('Data above threshold'!$A81,'Raw Data'!$B$4:$B$185,0),MATCH('Data above threshold'!AL$4,'Raw Data'!$3:$3,0)-1)),"", IFERROR($J81*OFFSET('Raw Data'!$A$3,MATCH('Data above threshold'!$A81,'Raw Data'!$B$4:$B$185,0),MATCH('Data above threshold'!AL$4,'Raw Data'!$3:$3,0)-1),"NA"))</f>
        <v>1.67</v>
      </c>
      <c r="AK81" s="103" t="n">
        <f aca="true">IF(ISBLANK(OFFSET('Raw Data'!$A$3,MATCH('Data above threshold'!$A81,'Raw Data'!$B$4:$B$185,0),MATCH('Data above threshold'!AM$4,'Raw Data'!$3:$3,0)-1)),"", IFERROR($J81*OFFSET('Raw Data'!$A$3,MATCH('Data above threshold'!$A81,'Raw Data'!$B$4:$B$185,0),MATCH('Data above threshold'!AM$4,'Raw Data'!$3:$3,0)-1),"NA"))</f>
        <v>2</v>
      </c>
      <c r="AL81" s="103" t="n">
        <f aca="true">IF(ISBLANK(OFFSET('Raw Data'!$A$3,MATCH('Data above threshold'!$A81,'Raw Data'!$B$4:$B$185,0),MATCH('Data above threshold'!AN$4,'Raw Data'!$3:$3,0)-1)),"", IFERROR($J81*OFFSET('Raw Data'!$A$3,MATCH('Data above threshold'!$A81,'Raw Data'!$B$4:$B$185,0),MATCH('Data above threshold'!AN$4,'Raw Data'!$3:$3,0)-1),"NA"))</f>
        <v>2</v>
      </c>
      <c r="AM81" s="103" t="n">
        <f aca="true">IF(ISBLANK(OFFSET('Raw Data'!$A$3,MATCH('Data above threshold'!$A81,'Raw Data'!$B$4:$B$185,0),MATCH('Data above threshold'!AO$4,'Raw Data'!$3:$3,0)-1)),"", IFERROR($J81*OFFSET('Raw Data'!$A$3,MATCH('Data above threshold'!$A81,'Raw Data'!$B$4:$B$185,0),MATCH('Data above threshold'!AO$4,'Raw Data'!$3:$3,0)-1),"NA"))</f>
        <v>2</v>
      </c>
      <c r="AN81" s="103" t="str">
        <f aca="true">IF(ISBLANK(OFFSET('Raw Data'!$A$3,MATCH('Data above threshold'!$A81,'Raw Data'!$B$4:$B$185,0),MATCH('Data above threshold'!AP$4,'Raw Data'!$3:$3,0)-1)),"", IFERROR($J81*OFFSET('Raw Data'!$A$3,MATCH('Data above threshold'!$A81,'Raw Data'!$B$4:$B$185,0),MATCH('Data above threshold'!AP$4,'Raw Data'!$3:$3,0)-1),"NA"))</f>
        <v/>
      </c>
      <c r="AO81" s="103" t="n">
        <f aca="true">IF(ISBLANK(OFFSET('Raw Data'!$A$3,MATCH('Data above threshold'!$A81,'Raw Data'!$B$4:$B$185,0),MATCH('Data above threshold'!AQ$4,'Raw Data'!$3:$3,0)-1)),"", IFERROR($J81*OFFSET('Raw Data'!$A$3,MATCH('Data above threshold'!$A81,'Raw Data'!$B$4:$B$185,0),MATCH('Data above threshold'!AQ$4,'Raw Data'!$3:$3,0)-1),"NA"))</f>
        <v>2</v>
      </c>
      <c r="AP81" s="103" t="n">
        <f aca="true">IF(ISBLANK(OFFSET('Raw Data'!$A$3,MATCH('Data above threshold'!$A81,'Raw Data'!$B$4:$B$185,0),MATCH('Data above threshold'!AR$4,'Raw Data'!$3:$3,0)-1)),"", IFERROR($J81*OFFSET('Raw Data'!$A$3,MATCH('Data above threshold'!$A81,'Raw Data'!$B$4:$B$185,0),MATCH('Data above threshold'!AR$4,'Raw Data'!$3:$3,0)-1),"NA"))</f>
        <v>1</v>
      </c>
      <c r="AQ81" s="103" t="n">
        <f aca="true">IF(ISBLANK(OFFSET('Raw Data'!$A$3,MATCH('Data above threshold'!$A81,'Raw Data'!$B$4:$B$185,0),MATCH('Data above threshold'!AS$4,'Raw Data'!$3:$3,0)-1)),"", IFERROR($J81*OFFSET('Raw Data'!$A$3,MATCH('Data above threshold'!$A81,'Raw Data'!$B$4:$B$185,0),MATCH('Data above threshold'!AS$4,'Raw Data'!$3:$3,0)-1),"NA"))</f>
        <v>1</v>
      </c>
      <c r="AR81" s="103" t="n">
        <f aca="true">IF(ISBLANK(OFFSET('Raw Data'!$A$3,MATCH('Data above threshold'!$A81,'Raw Data'!$B$4:$B$185,0),MATCH('Data above threshold'!AT$4,'Raw Data'!$3:$3,0)-1)),"", IFERROR($J81*OFFSET('Raw Data'!$A$3,MATCH('Data above threshold'!$A81,'Raw Data'!$B$4:$B$185,0),MATCH('Data above threshold'!AT$4,'Raw Data'!$3:$3,0)-1),"NA"))</f>
        <v>2</v>
      </c>
      <c r="AS81" s="103" t="n">
        <f aca="true">IF(ISBLANK(OFFSET('Raw Data'!$A$3,MATCH('Data above threshold'!$A81,'Raw Data'!$B$4:$B$185,0),MATCH('Data above threshold'!AU$4,'Raw Data'!$3:$3,0)-1)),"", IFERROR($J81*OFFSET('Raw Data'!$A$3,MATCH('Data above threshold'!$A81,'Raw Data'!$B$4:$B$185,0),MATCH('Data above threshold'!AU$4,'Raw Data'!$3:$3,0)-1),"NA"))</f>
        <v>1</v>
      </c>
      <c r="AT81" s="103" t="n">
        <f aca="true">IF(ISBLANK(OFFSET('Raw Data'!$A$3,MATCH('Data above threshold'!$A81,'Raw Data'!$B$4:$B$185,0),MATCH('Data above threshold'!AV$4,'Raw Data'!$3:$3,0)-1)),"", IFERROR($J81*OFFSET('Raw Data'!$A$3,MATCH('Data above threshold'!$A81,'Raw Data'!$B$4:$B$185,0),MATCH('Data above threshold'!AV$4,'Raw Data'!$3:$3,0)-1),"NA"))</f>
        <v>2</v>
      </c>
      <c r="AU81" s="103" t="n">
        <f aca="true">IF(ISBLANK(OFFSET('Raw Data'!$A$3,MATCH('Data above threshold'!$A81,'Raw Data'!$B$4:$B$185,0),MATCH('Data above threshold'!AW$4,'Raw Data'!$3:$3,0)-1)),"", IFERROR($J81*OFFSET('Raw Data'!$A$3,MATCH('Data above threshold'!$A81,'Raw Data'!$B$4:$B$185,0),MATCH('Data above threshold'!AW$4,'Raw Data'!$3:$3,0)-1),"NA"))</f>
        <v>1.73</v>
      </c>
      <c r="AV81" s="103" t="n">
        <f aca="true">IF(ISBLANK(OFFSET('Raw Data'!$A$3,MATCH('Data above threshold'!$A81,'Raw Data'!$B$4:$B$185,0),MATCH('Data above threshold'!AX$4,'Raw Data'!$3:$3,0)-1)),"", IFERROR($J81*OFFSET('Raw Data'!$A$3,MATCH('Data above threshold'!$A81,'Raw Data'!$B$4:$B$185,0),MATCH('Data above threshold'!AX$4,'Raw Data'!$3:$3,0)-1),"NA"))</f>
        <v>2</v>
      </c>
      <c r="AW81" s="103" t="n">
        <f aca="true">IF(ISBLANK(OFFSET('Raw Data'!$A$3,MATCH('Data above threshold'!$A81,'Raw Data'!$B$4:$B$185,0),MATCH('Data above threshold'!AY$4,'Raw Data'!$3:$3,0)-1)),"", IFERROR($J81*OFFSET('Raw Data'!$A$3,MATCH('Data above threshold'!$A81,'Raw Data'!$B$4:$B$185,0),MATCH('Data above threshold'!AY$4,'Raw Data'!$3:$3,0)-1),"NA"))</f>
        <v>2</v>
      </c>
      <c r="AX81" s="103" t="n">
        <f aca="true">IF(ISBLANK(OFFSET('Raw Data'!$A$3,MATCH('Data above threshold'!$A81,'Raw Data'!$B$4:$B$185,0),MATCH('Data above threshold'!AZ$4,'Raw Data'!$3:$3,0)-1)),"", IFERROR($J81*OFFSET('Raw Data'!$A$3,MATCH('Data above threshold'!$A81,'Raw Data'!$B$4:$B$185,0),MATCH('Data above threshold'!AZ$4,'Raw Data'!$3:$3,0)-1),"NA"))</f>
        <v>2</v>
      </c>
      <c r="AY81" s="103" t="n">
        <f aca="true">IF(ISBLANK(OFFSET('Raw Data'!$A$3,MATCH('Data above threshold'!$A81,'Raw Data'!$B$4:$B$185,0),MATCH('Data above threshold'!BA$4,'Raw Data'!$3:$3,0)-1)),"", IFERROR($J81*OFFSET('Raw Data'!$A$3,MATCH('Data above threshold'!$A81,'Raw Data'!$B$4:$B$185,0),MATCH('Data above threshold'!BA$4,'Raw Data'!$3:$3,0)-1),"NA"))</f>
        <v>2</v>
      </c>
      <c r="AZ81" s="103" t="n">
        <f aca="true">IF(ISBLANK(OFFSET('Raw Data'!$A$3,MATCH('Data above threshold'!$A81,'Raw Data'!$B$4:$B$185,0),MATCH('Data above threshold'!BB$4,'Raw Data'!$3:$3,0)-1)),"", IFERROR($J81*OFFSET('Raw Data'!$A$3,MATCH('Data above threshold'!$A81,'Raw Data'!$B$4:$B$185,0),MATCH('Data above threshold'!BB$4,'Raw Data'!$3:$3,0)-1),"NA"))</f>
        <v>2</v>
      </c>
      <c r="BA81" s="103" t="n">
        <f aca="true">IF(ISBLANK(OFFSET('Raw Data'!$A$3,MATCH('Data above threshold'!$A81,'Raw Data'!$B$4:$B$185,0),MATCH('Data above threshold'!BC$4,'Raw Data'!$3:$3,0)-1)),"", IFERROR($J81*OFFSET('Raw Data'!$A$3,MATCH('Data above threshold'!$A81,'Raw Data'!$B$4:$B$185,0),MATCH('Data above threshold'!BC$4,'Raw Data'!$3:$3,0)-1),"NA"))</f>
        <v>2</v>
      </c>
      <c r="BB81" s="103" t="n">
        <f aca="true">IF(ISBLANK(OFFSET('Raw Data'!$A$3,MATCH('Data above threshold'!$A81,'Raw Data'!$B$4:$B$185,0),MATCH('Data above threshold'!BD$4,'Raw Data'!$3:$3,0)-1)),"", IFERROR($J81*OFFSET('Raw Data'!$A$3,MATCH('Data above threshold'!$A81,'Raw Data'!$B$4:$B$185,0),MATCH('Data above threshold'!BD$4,'Raw Data'!$3:$3,0)-1),"NA"))</f>
        <v>2</v>
      </c>
      <c r="BC81" s="103" t="n">
        <f aca="true">IF(ISBLANK(OFFSET('Raw Data'!$A$3,MATCH('Data above threshold'!$A81,'Raw Data'!$B$4:$B$185,0),MATCH('Data above threshold'!BE$4,'Raw Data'!$3:$3,0)-1)),"", IFERROR($J81*OFFSET('Raw Data'!$A$3,MATCH('Data above threshold'!$A81,'Raw Data'!$B$4:$B$185,0),MATCH('Data above threshold'!BE$4,'Raw Data'!$3:$3,0)-1),"NA"))</f>
        <v>1.5</v>
      </c>
      <c r="BD81" s="103" t="n">
        <f aca="true">IF(ISBLANK(OFFSET('Raw Data'!$A$3,MATCH('Data above threshold'!$A81,'Raw Data'!$B$4:$B$185,0),MATCH('Data above threshold'!BF$4,'Raw Data'!$3:$3,0)-1)),"", IFERROR($J81*OFFSET('Raw Data'!$A$3,MATCH('Data above threshold'!$A81,'Raw Data'!$B$4:$B$185,0),MATCH('Data above threshold'!BF$4,'Raw Data'!$3:$3,0)-1),"NA"))</f>
        <v>1</v>
      </c>
      <c r="BE81" s="103" t="n">
        <f aca="true">IF(ISBLANK(OFFSET('Raw Data'!$A$3,MATCH('Data above threshold'!$A81,'Raw Data'!$B$4:$B$185,0),MATCH('Data above threshold'!BG$4,'Raw Data'!$3:$3,0)-1)),"", IFERROR($J81*OFFSET('Raw Data'!$A$3,MATCH('Data above threshold'!$A81,'Raw Data'!$B$4:$B$185,0),MATCH('Data above threshold'!BG$4,'Raw Data'!$3:$3,0)-1),"NA"))</f>
        <v>2</v>
      </c>
      <c r="BF81" s="103" t="n">
        <f aca="true">IF(ISBLANK(OFFSET('Raw Data'!$A$3,MATCH('Data above threshold'!$A81,'Raw Data'!$B$4:$B$185,0),MATCH('Data above threshold'!BH$4,'Raw Data'!$3:$3,0)-1)),"", IFERROR($J81*OFFSET('Raw Data'!$A$3,MATCH('Data above threshold'!$A81,'Raw Data'!$B$4:$B$185,0),MATCH('Data above threshold'!BH$4,'Raw Data'!$3:$3,0)-1),"NA"))</f>
        <v>1</v>
      </c>
      <c r="BG81" s="103" t="n">
        <f aca="true">IF(ISBLANK(OFFSET('Raw Data'!$A$3,MATCH('Data above threshold'!$A81,'Raw Data'!$B$4:$B$185,0),MATCH('Data above threshold'!BI$4,'Raw Data'!$3:$3,0)-1)),"", IFERROR($J81*OFFSET('Raw Data'!$A$3,MATCH('Data above threshold'!$A81,'Raw Data'!$B$4:$B$185,0),MATCH('Data above threshold'!BI$4,'Raw Data'!$3:$3,0)-1),"NA"))</f>
        <v>2</v>
      </c>
      <c r="BH81" s="103" t="n">
        <f aca="true">IF(ISBLANK(OFFSET('Raw Data'!$A$3,MATCH('Data above threshold'!$A81,'Raw Data'!$B$4:$B$185,0),MATCH('Data above threshold'!BJ$4,'Raw Data'!$3:$3,0)-1)),"", IFERROR($J81*OFFSET('Raw Data'!$A$3,MATCH('Data above threshold'!$A81,'Raw Data'!$B$4:$B$185,0),MATCH('Data above threshold'!BJ$4,'Raw Data'!$3:$3,0)-1),"NA"))</f>
        <v>2</v>
      </c>
      <c r="BI81" s="103" t="n">
        <f aca="true">IF(ISBLANK(OFFSET('Raw Data'!$A$3,MATCH('Data above threshold'!$A81,'Raw Data'!$B$4:$B$185,0),MATCH('Data above threshold'!BK$4,'Raw Data'!$3:$3,0)-1)),"", IFERROR($J81*OFFSET('Raw Data'!$A$3,MATCH('Data above threshold'!$A81,'Raw Data'!$B$4:$B$185,0),MATCH('Data above threshold'!BK$4,'Raw Data'!$3:$3,0)-1),"NA"))</f>
        <v>2</v>
      </c>
      <c r="BJ81" s="103" t="n">
        <f aca="true">IF(ISBLANK(OFFSET('Raw Data'!$A$3,MATCH('Data above threshold'!$A81,'Raw Data'!$B$4:$B$185,0),MATCH('Data above threshold'!BL$4,'Raw Data'!$3:$3,0)-1)),"", IFERROR($J81*OFFSET('Raw Data'!$A$3,MATCH('Data above threshold'!$A81,'Raw Data'!$B$4:$B$185,0),MATCH('Data above threshold'!BL$4,'Raw Data'!$3:$3,0)-1),"NA"))</f>
        <v>1</v>
      </c>
      <c r="BK81" s="103" t="n">
        <f aca="true">IF(ISBLANK(OFFSET('Raw Data'!$A$3,MATCH('Data above threshold'!$A81,'Raw Data'!$B$4:$B$185,0),MATCH('Data above threshold'!BM$4,'Raw Data'!$3:$3,0)-1)),"", IFERROR($J81*OFFSET('Raw Data'!$A$3,MATCH('Data above threshold'!$A81,'Raw Data'!$B$4:$B$185,0),MATCH('Data above threshold'!BM$4,'Raw Data'!$3:$3,0)-1),"NA"))</f>
        <v>1</v>
      </c>
      <c r="BL81" s="103" t="n">
        <f aca="true">IF(ISBLANK(OFFSET('Raw Data'!$A$3,MATCH('Data above threshold'!$A81,'Raw Data'!$B$4:$B$185,0),MATCH('Data above threshold'!BN$4,'Raw Data'!$3:$3,0)-1)),"", IFERROR($J81*OFFSET('Raw Data'!$A$3,MATCH('Data above threshold'!$A81,'Raw Data'!$B$4:$B$185,0),MATCH('Data above threshold'!BN$4,'Raw Data'!$3:$3,0)-1),"NA"))</f>
        <v>2</v>
      </c>
      <c r="BM81" s="103" t="n">
        <f aca="true">IF(ISBLANK(OFFSET('Raw Data'!$A$3,MATCH('Data above threshold'!$A81,'Raw Data'!$B$4:$B$185,0),MATCH('Data above threshold'!BO$4,'Raw Data'!$3:$3,0)-1)),"", IFERROR($J81*OFFSET('Raw Data'!$A$3,MATCH('Data above threshold'!$A81,'Raw Data'!$B$4:$B$185,0),MATCH('Data above threshold'!BO$4,'Raw Data'!$3:$3,0)-1),"NA"))</f>
        <v>2</v>
      </c>
      <c r="BN81" s="103" t="n">
        <f aca="true">IF(ISBLANK(OFFSET('Raw Data'!$A$3,MATCH('Data above threshold'!$A81,'Raw Data'!$B$4:$B$185,0),MATCH('Data above threshold'!BP$4,'Raw Data'!$3:$3,0)-1)),"", IFERROR($J81*OFFSET('Raw Data'!$A$3,MATCH('Data above threshold'!$A81,'Raw Data'!$B$4:$B$185,0),MATCH('Data above threshold'!BP$4,'Raw Data'!$3:$3,0)-1),"NA"))</f>
        <v>2</v>
      </c>
      <c r="BO81" s="103" t="n">
        <f aca="true">IF(ISBLANK(OFFSET('Raw Data'!$A$3,MATCH('Data above threshold'!$A81,'Raw Data'!$B$4:$B$185,0),MATCH('Data above threshold'!BQ$4,'Raw Data'!$3:$3,0)-1)),"", IFERROR($J81*OFFSET('Raw Data'!$A$3,MATCH('Data above threshold'!$A81,'Raw Data'!$B$4:$B$185,0),MATCH('Data above threshold'!BQ$4,'Raw Data'!$3:$3,0)-1),"NA"))</f>
        <v>2</v>
      </c>
      <c r="BP81" s="103" t="n">
        <f aca="true">IF(ISBLANK(OFFSET('Raw Data'!$A$3,MATCH('Data above threshold'!$A81,'Raw Data'!$B$4:$B$185,0),MATCH('Data above threshold'!BR$4,'Raw Data'!$3:$3,0)-1)),"", IFERROR($J81*OFFSET('Raw Data'!$A$3,MATCH('Data above threshold'!$A81,'Raw Data'!$B$4:$B$185,0),MATCH('Data above threshold'!BR$4,'Raw Data'!$3:$3,0)-1),"NA"))</f>
        <v>1</v>
      </c>
      <c r="BQ81" s="103" t="n">
        <f aca="true">IF(ISBLANK(OFFSET('Raw Data'!$A$3,MATCH('Data above threshold'!$A81,'Raw Data'!$B$4:$B$185,0),MATCH('Data above threshold'!BS$4,'Raw Data'!$3:$3,0)-1)),"", IFERROR($J81*OFFSET('Raw Data'!$A$3,MATCH('Data above threshold'!$A81,'Raw Data'!$B$4:$B$185,0),MATCH('Data above threshold'!BS$4,'Raw Data'!$3:$3,0)-1),"NA"))</f>
        <v>2</v>
      </c>
      <c r="BR81" s="103" t="n">
        <f aca="true">IF(ISBLANK(OFFSET('Raw Data'!$A$3,MATCH('Data above threshold'!$A81,'Raw Data'!$B$4:$B$185,0),MATCH('Data above threshold'!BT$4,'Raw Data'!$3:$3,0)-1)),"", IFERROR($J81*OFFSET('Raw Data'!$A$3,MATCH('Data above threshold'!$A81,'Raw Data'!$B$4:$B$185,0),MATCH('Data above threshold'!BT$4,'Raw Data'!$3:$3,0)-1),"NA"))</f>
        <v>2</v>
      </c>
      <c r="BS81" s="103" t="n">
        <f aca="true">IF(ISBLANK(OFFSET('Raw Data'!$A$3,MATCH('Data above threshold'!$A81,'Raw Data'!$B$4:$B$185,0),MATCH('Data above threshold'!BU$4,'Raw Data'!$3:$3,0)-1)),"", IFERROR($J81*OFFSET('Raw Data'!$A$3,MATCH('Data above threshold'!$A81,'Raw Data'!$B$4:$B$185,0),MATCH('Data above threshold'!BU$4,'Raw Data'!$3:$3,0)-1),"NA"))</f>
        <v>1.33</v>
      </c>
      <c r="BT81" s="103" t="str">
        <f aca="true">IF(ISBLANK(OFFSET('Raw Data'!$A$3,MATCH('Data above threshold'!$A81,'Raw Data'!$B$4:$B$185,0),MATCH('Data above threshold'!BV$4,'Raw Data'!$3:$3,0)-1)),"", IFERROR($J81*OFFSET('Raw Data'!$A$3,MATCH('Data above threshold'!$A81,'Raw Data'!$B$4:$B$185,0),MATCH('Data above threshold'!BV$4,'Raw Data'!$3:$3,0)-1),"NA"))</f>
        <v/>
      </c>
      <c r="BU81" s="103" t="n">
        <f aca="true">IF(ISBLANK(OFFSET('Raw Data'!$A$3,MATCH('Data above threshold'!$A81,'Raw Data'!$B$4:$B$185,0),MATCH('Data above threshold'!BW$4,'Raw Data'!$3:$3,0)-1)),"", IFERROR($J81*OFFSET('Raw Data'!$A$3,MATCH('Data above threshold'!$A81,'Raw Data'!$B$4:$B$185,0),MATCH('Data above threshold'!BW$4,'Raw Data'!$3:$3,0)-1),"NA"))</f>
        <v>2</v>
      </c>
      <c r="BV81" s="103" t="n">
        <f aca="true">IF(ISBLANK(OFFSET('Raw Data'!$A$3,MATCH('Data above threshold'!$A81,'Raw Data'!$B$4:$B$185,0),MATCH('Data above threshold'!BX$4,'Raw Data'!$3:$3,0)-1)),"", IFERROR($J81*OFFSET('Raw Data'!$A$3,MATCH('Data above threshold'!$A81,'Raw Data'!$B$4:$B$185,0),MATCH('Data above threshold'!BX$4,'Raw Data'!$3:$3,0)-1),"NA"))</f>
        <v>2</v>
      </c>
      <c r="BW81" s="103" t="n">
        <f aca="true">IF(ISBLANK(OFFSET('Raw Data'!$A$3,MATCH('Data above threshold'!$A81,'Raw Data'!$B$4:$B$185,0),MATCH('Data above threshold'!BY$4,'Raw Data'!$3:$3,0)-1)),"", IFERROR($J81*OFFSET('Raw Data'!$A$3,MATCH('Data above threshold'!$A81,'Raw Data'!$B$4:$B$185,0),MATCH('Data above threshold'!BY$4,'Raw Data'!$3:$3,0)-1),"NA"))</f>
        <v>1</v>
      </c>
      <c r="BX81" s="103" t="n">
        <f aca="true">IF(ISBLANK(OFFSET('Raw Data'!$A$3,MATCH('Data above threshold'!$A81,'Raw Data'!$B$4:$B$185,0),MATCH('Data above threshold'!BZ$4,'Raw Data'!$3:$3,0)-1)),"", IFERROR($J81*OFFSET('Raw Data'!$A$3,MATCH('Data above threshold'!$A81,'Raw Data'!$B$4:$B$185,0),MATCH('Data above threshold'!BZ$4,'Raw Data'!$3:$3,0)-1),"NA"))</f>
        <v>2</v>
      </c>
      <c r="BY81" s="103" t="str">
        <f aca="true">IF(ISBLANK(OFFSET('Raw Data'!$A$3,MATCH('Data above threshold'!$A81,'Raw Data'!$B$4:$B$185,0),MATCH('Data above threshold'!CA$4,'Raw Data'!$3:$3,0)-1)),"", IFERROR($J81*OFFSET('Raw Data'!$A$3,MATCH('Data above threshold'!$A81,'Raw Data'!$B$4:$B$185,0),MATCH('Data above threshold'!CA$4,'Raw Data'!$3:$3,0)-1),"NA"))</f>
        <v/>
      </c>
      <c r="BZ81" s="103" t="n">
        <f aca="true">IF(ISBLANK(OFFSET('Raw Data'!$A$3,MATCH('Data above threshold'!$A81,'Raw Data'!$B$4:$B$185,0),MATCH('Data above threshold'!CB$4,'Raw Data'!$3:$3,0)-1)),"", IFERROR($J81*OFFSET('Raw Data'!$A$3,MATCH('Data above threshold'!$A81,'Raw Data'!$B$4:$B$185,0),MATCH('Data above threshold'!CB$4,'Raw Data'!$3:$3,0)-1),"NA"))</f>
        <v>1</v>
      </c>
      <c r="CA81" s="103" t="n">
        <f aca="true">IF(ISBLANK(OFFSET('Raw Data'!$A$3,MATCH('Data above threshold'!$A81,'Raw Data'!$B$4:$B$185,0),MATCH('Data above threshold'!CC$4,'Raw Data'!$3:$3,0)-1)),"", IFERROR($J81*OFFSET('Raw Data'!$A$3,MATCH('Data above threshold'!$A81,'Raw Data'!$B$4:$B$185,0),MATCH('Data above threshold'!CC$4,'Raw Data'!$3:$3,0)-1),"NA"))</f>
        <v>1</v>
      </c>
      <c r="CB81" s="103" t="n">
        <f aca="true">IF(ISBLANK(OFFSET('Raw Data'!$A$3,MATCH('Data above threshold'!$A81,'Raw Data'!$B$4:$B$185,0),MATCH('Data above threshold'!CD$4,'Raw Data'!$3:$3,0)-1)),"", IFERROR($J81*OFFSET('Raw Data'!$A$3,MATCH('Data above threshold'!$A81,'Raw Data'!$B$4:$B$185,0),MATCH('Data above threshold'!CD$4,'Raw Data'!$3:$3,0)-1),"NA"))</f>
        <v>2</v>
      </c>
      <c r="CC81" s="103" t="n">
        <f aca="true">IF(ISBLANK(OFFSET('Raw Data'!$A$3,MATCH('Data above threshold'!$A81,'Raw Data'!$B$4:$B$185,0),MATCH('Data above threshold'!CE$4,'Raw Data'!$3:$3,0)-1)),"", IFERROR($J81*OFFSET('Raw Data'!$A$3,MATCH('Data above threshold'!$A81,'Raw Data'!$B$4:$B$185,0),MATCH('Data above threshold'!CE$4,'Raw Data'!$3:$3,0)-1),"NA"))</f>
        <v>1</v>
      </c>
      <c r="CD81" s="103" t="n">
        <f aca="true">IF(ISBLANK(OFFSET('Raw Data'!$A$3,MATCH('Data above threshold'!$A81,'Raw Data'!$B$4:$B$185,0),MATCH('Data above threshold'!CF$4,'Raw Data'!$3:$3,0)-1)),"", IFERROR($J81*OFFSET('Raw Data'!$A$3,MATCH('Data above threshold'!$A81,'Raw Data'!$B$4:$B$185,0),MATCH('Data above threshold'!CF$4,'Raw Data'!$3:$3,0)-1),"NA"))</f>
        <v>1</v>
      </c>
      <c r="CE81" s="103" t="str">
        <f aca="true">IF(ISBLANK(OFFSET('Raw Data'!$A$3,MATCH('Data above threshold'!$A81,'Raw Data'!$B$4:$B$185,0),MATCH('Data above threshold'!CG$4,'Raw Data'!$3:$3,0)-1)),"", IFERROR($J81*OFFSET('Raw Data'!$A$3,MATCH('Data above threshold'!$A81,'Raw Data'!$B$4:$B$185,0),MATCH('Data above threshold'!CG$4,'Raw Data'!$3:$3,0)-1),"NA"))</f>
        <v/>
      </c>
      <c r="CF81" s="103" t="n">
        <f aca="true">IF(ISBLANK(OFFSET('Raw Data'!$A$3,MATCH('Data above threshold'!$A81,'Raw Data'!$B$4:$B$185,0),MATCH('Data above threshold'!CH$4,'Raw Data'!$3:$3,0)-1)),"", IFERROR($J81*OFFSET('Raw Data'!$A$3,MATCH('Data above threshold'!$A81,'Raw Data'!$B$4:$B$185,0),MATCH('Data above threshold'!CH$4,'Raw Data'!$3:$3,0)-1),"NA"))</f>
        <v>2</v>
      </c>
      <c r="CG81" s="103" t="n">
        <f aca="true">IF(ISBLANK(OFFSET('Raw Data'!$A$3,MATCH('Data above threshold'!$A81,'Raw Data'!$B$4:$B$185,0),MATCH('Data above threshold'!CI$4,'Raw Data'!$3:$3,0)-1)),"", IFERROR($J81*OFFSET('Raw Data'!$A$3,MATCH('Data above threshold'!$A81,'Raw Data'!$B$4:$B$185,0),MATCH('Data above threshold'!CI$4,'Raw Data'!$3:$3,0)-1),"NA"))</f>
        <v>2</v>
      </c>
      <c r="CH81" s="103" t="n">
        <f aca="true">IF(ISBLANK(OFFSET('Raw Data'!$A$3,MATCH('Data above threshold'!$A81,'Raw Data'!$B$4:$B$185,0),MATCH('Data above threshold'!CJ$4,'Raw Data'!$3:$3,0)-1)),"", IFERROR($J81*OFFSET('Raw Data'!$A$3,MATCH('Data above threshold'!$A81,'Raw Data'!$B$4:$B$185,0),MATCH('Data above threshold'!CJ$4,'Raw Data'!$3:$3,0)-1),"NA"))</f>
        <v>2</v>
      </c>
      <c r="CI81" s="103" t="n">
        <f aca="true">IF(ISBLANK(OFFSET('Raw Data'!$A$3,MATCH('Data above threshold'!$A81,'Raw Data'!$B$4:$B$185,0),MATCH('Data above threshold'!CK$4,'Raw Data'!$3:$3,0)-1)),"", IFERROR($J81*OFFSET('Raw Data'!$A$3,MATCH('Data above threshold'!$A81,'Raw Data'!$B$4:$B$185,0),MATCH('Data above threshold'!CK$4,'Raw Data'!$3:$3,0)-1),"NA"))</f>
        <v>1</v>
      </c>
      <c r="CJ81" s="103" t="n">
        <f aca="true">IF(ISBLANK(OFFSET('Raw Data'!$A$3,MATCH('Data above threshold'!$A81,'Raw Data'!$B$4:$B$185,0),MATCH('Data above threshold'!CL$4,'Raw Data'!$3:$3,0)-1)),"", IFERROR($J81*OFFSET('Raw Data'!$A$3,MATCH('Data above threshold'!$A81,'Raw Data'!$B$4:$B$185,0),MATCH('Data above threshold'!CL$4,'Raw Data'!$3:$3,0)-1),"NA"))</f>
        <v>1</v>
      </c>
      <c r="CK81" s="103" t="n">
        <f aca="true">IF(ISBLANK(OFFSET('Raw Data'!$A$3,MATCH('Data above threshold'!$A81,'Raw Data'!$B$4:$B$185,0),MATCH('Data above threshold'!CM$4,'Raw Data'!$3:$3,0)-1)),"", IFERROR($J81*OFFSET('Raw Data'!$A$3,MATCH('Data above threshold'!$A81,'Raw Data'!$B$4:$B$185,0),MATCH('Data above threshold'!CM$4,'Raw Data'!$3:$3,0)-1),"NA"))</f>
        <v>1.5</v>
      </c>
      <c r="CL81" s="103" t="n">
        <f aca="true">IF(ISBLANK(OFFSET('Raw Data'!$A$3,MATCH('Data above threshold'!$A81,'Raw Data'!$B$4:$B$185,0),MATCH('Data above threshold'!CN$4,'Raw Data'!$3:$3,0)-1)),"", IFERROR($J81*OFFSET('Raw Data'!$A$3,MATCH('Data above threshold'!$A81,'Raw Data'!$B$4:$B$185,0),MATCH('Data above threshold'!CN$4,'Raw Data'!$3:$3,0)-1),"NA"))</f>
        <v>2</v>
      </c>
      <c r="CM81" s="103" t="n">
        <f aca="true">IF(ISBLANK(OFFSET('Raw Data'!$A$3,MATCH('Data above threshold'!$A81,'Raw Data'!$B$4:$B$185,0),MATCH('Data above threshold'!CO$4,'Raw Data'!$3:$3,0)-1)),"", IFERROR($J81*OFFSET('Raw Data'!$A$3,MATCH('Data above threshold'!$A81,'Raw Data'!$B$4:$B$185,0),MATCH('Data above threshold'!CO$4,'Raw Data'!$3:$3,0)-1),"NA"))</f>
        <v>1</v>
      </c>
      <c r="CN81" s="103" t="n">
        <f aca="true">IF(ISBLANK(OFFSET('Raw Data'!$A$3,MATCH('Data above threshold'!$A81,'Raw Data'!$B$4:$B$185,0),MATCH('Data above threshold'!CP$4,'Raw Data'!$3:$3,0)-1)),"", IFERROR($J81*OFFSET('Raw Data'!$A$3,MATCH('Data above threshold'!$A81,'Raw Data'!$B$4:$B$185,0),MATCH('Data above threshold'!CP$4,'Raw Data'!$3:$3,0)-1),"NA"))</f>
        <v>1</v>
      </c>
      <c r="CO81" s="103" t="n">
        <f aca="true">IF(ISBLANK(OFFSET('Raw Data'!$A$3,MATCH('Data above threshold'!$A81,'Raw Data'!$B$4:$B$185,0),MATCH('Data above threshold'!CQ$4,'Raw Data'!$3:$3,0)-1)),"", IFERROR($J81*OFFSET('Raw Data'!$A$3,MATCH('Data above threshold'!$A81,'Raw Data'!$B$4:$B$185,0),MATCH('Data above threshold'!CQ$4,'Raw Data'!$3:$3,0)-1),"NA"))</f>
        <v>1</v>
      </c>
      <c r="CP81" s="103" t="n">
        <f aca="true">IF(ISBLANK(OFFSET('Raw Data'!$A$3,MATCH('Data above threshold'!$A81,'Raw Data'!$B$4:$B$185,0),MATCH('Data above threshold'!CR$4,'Raw Data'!$3:$3,0)-1)),"", IFERROR($J81*OFFSET('Raw Data'!$A$3,MATCH('Data above threshold'!$A81,'Raw Data'!$B$4:$B$185,0),MATCH('Data above threshold'!CR$4,'Raw Data'!$3:$3,0)-1),"NA"))</f>
        <v>2</v>
      </c>
    </row>
    <row r="82" s="103" customFormat="true" ht="15.5" hidden="false" customHeight="false" outlineLevel="0" collapsed="false">
      <c r="A82" s="107" t="n">
        <v>3140</v>
      </c>
      <c r="B82" s="107" t="n">
        <v>3</v>
      </c>
      <c r="C82" s="103" t="str">
        <f aca="true">IF(ISBLANK(OFFSET('Raw Data'!$A$3,MATCH($A82,'Raw Data'!$B$4:$B$185,0),MATCH(C$4,'Raw Data'!$3:$3,0)-1)),"",OFFSET('Raw Data'!$A$3,MATCH($A82,'Raw Data'!$B$4:$B$185,0),MATCH(C$4,'Raw Data'!$3:$3,0)-1))</f>
        <v>Buyer sophistication</v>
      </c>
      <c r="D82" s="103" t="str">
        <f aca="true">IF(ISBLANK(OFFSET('Raw Data'!$A$3,MATCH($A82,'Raw Data'!$B$4:$B$185,0),MATCH(D$4,'Raw Data'!$3:$3,0)-1)),"",OFFSET('Raw Data'!$A$3,MATCH($A82,'Raw Data'!$B$4:$B$185,0),MATCH(D$4,'Raw Data'!$3:$3,0)-1))</f>
        <v/>
      </c>
      <c r="E82" s="103" t="str">
        <f aca="true">IF(ISBLANK(OFFSET('Raw Data'!$A$3,MATCH($A82,'Raw Data'!$B$4:$B$185,0),MATCH(E$4,'Raw Data'!$3:$3,0)-1)),"",OFFSET('Raw Data'!$A$3,MATCH($A82,'Raw Data'!$B$4:$B$185,0),MATCH(E$4,'Raw Data'!$3:$3,0)-1))</f>
        <v/>
      </c>
      <c r="F82" s="103" t="str">
        <f aca="true">IF(ISBLANK(OFFSET('Raw Data'!$A$3,MATCH($A82,'Raw Data'!$B$4:$B$185,0),MATCH(F$4,'Raw Data'!$3:$3,0)-1)),"",OFFSET('Raw Data'!$A$3,MATCH($A82,'Raw Data'!$B$4:$B$185,0),MATCH(F$4,'Raw Data'!$3:$3,0)-1))</f>
        <v/>
      </c>
      <c r="G82" s="103" t="s">
        <v>217</v>
      </c>
      <c r="H82" s="103" t="str">
        <f aca="true">IF(ISBLANK(OFFSET('Raw Data'!$A$3,MATCH($A82,'Raw Data'!$B$4:$B$185,0),MATCH(H$4,'Raw Data'!$3:$3,0)-1)),"",OFFSET('Raw Data'!$A$3,MATCH($A82,'Raw Data'!$B$4:$B$185,0),MATCH(H$4,'Raw Data'!$3:$3,0)-1))</f>
        <v/>
      </c>
      <c r="I82" s="103" t="str">
        <f aca="true">IF(ISBLANK(OFFSET('Raw Data'!$A$3,MATCH($A82,'Raw Data'!$B$4:$B$185,0),MATCH(I$4,'Raw Data'!$3:$3,0)-1)),"",OFFSET('Raw Data'!$A$3,MATCH($A82,'Raw Data'!$B$4:$B$185,0),MATCH(I$4,'Raw Data'!$3:$3,0)-1))</f>
        <v/>
      </c>
      <c r="J82" s="103" t="str">
        <f aca="false">IF(I82="","",IF(I82="Minus",-1,1))</f>
        <v/>
      </c>
      <c r="K82" s="105" t="str">
        <f aca="false" t="array" ref="K82:K82">IFERROR(SKEW(IF(ISNUMBER(O82:CP82),O82:CP82,"")),"")</f>
        <v/>
      </c>
      <c r="L82" s="103" t="n">
        <f aca="true">IF(ISBLANK(OFFSET('Data above threshold'!$A$4,MATCH('Data above threshold'!$A82,'Data above threshold'!$A$5:$A$185,0),MATCH('Data above threshold'!N$4,'Data above threshold'!$4:$4,0)-1)),1,OFFSET('Data above threshold'!$A$4,MATCH('Data above threshold'!$A82,'Data above threshold'!$A$5:$A$185,0),MATCH('Data above threshold'!N$4,'Data above threshold'!$4:$4,0)-1))</f>
        <v>1</v>
      </c>
      <c r="M82" s="103" t="str">
        <f aca="true">IF(ISBLANK(OFFSET('Data above threshold'!$A$4,MATCH('Data above threshold'!$A82,'Data above threshold'!$A$5:$A$185,0),MATCH('Data above threshold'!O$4,'Data above threshold'!$4:$4,0)-1)),"",OFFSET('Data above threshold'!$A$4,MATCH('Data above threshold'!$A82,'Data above threshold'!$A$5:$A$185,0),MATCH('Data above threshold'!O$4,'Data above threshold'!$4:$4,0)-1))</f>
        <v/>
      </c>
      <c r="N82" s="106" t="str">
        <f aca="false" t="array" ref="N82:N82">IF(B82&lt;4,"",1-IFERROR(SUM(ISNUMBER(O82:CP82)*(1-$O$3:$CP$3))/COUNTIF($O$3:$CP$3,0),0))</f>
        <v/>
      </c>
      <c r="O82" s="103" t="str">
        <f aca="true">IF(ISBLANK(OFFSET('Raw Data'!$A$3,MATCH('Data above threshold'!$A82,'Raw Data'!$B$4:$B$185,0),MATCH('Data above threshold'!Q$4,'Raw Data'!$3:$3,0)-1)),"", IFERROR($J82*OFFSET('Raw Data'!$A$3,MATCH('Data above threshold'!$A82,'Raw Data'!$B$4:$B$185,0),MATCH('Data above threshold'!Q$4,'Raw Data'!$3:$3,0)-1),"NA"))</f>
        <v/>
      </c>
      <c r="P82" s="103" t="str">
        <f aca="true">IF(ISBLANK(OFFSET('Raw Data'!$A$3,MATCH('Data above threshold'!$A82,'Raw Data'!$B$4:$B$185,0),MATCH('Data above threshold'!R$4,'Raw Data'!$3:$3,0)-1)),"", IFERROR($J82*OFFSET('Raw Data'!$A$3,MATCH('Data above threshold'!$A82,'Raw Data'!$B$4:$B$185,0),MATCH('Data above threshold'!R$4,'Raw Data'!$3:$3,0)-1),"NA"))</f>
        <v/>
      </c>
      <c r="Q82" s="103" t="str">
        <f aca="true">IF(ISBLANK(OFFSET('Raw Data'!$A$3,MATCH('Data above threshold'!$A82,'Raw Data'!$B$4:$B$185,0),MATCH('Data above threshold'!S$4,'Raw Data'!$3:$3,0)-1)),"", IFERROR($J82*OFFSET('Raw Data'!$A$3,MATCH('Data above threshold'!$A82,'Raw Data'!$B$4:$B$185,0),MATCH('Data above threshold'!S$4,'Raw Data'!$3:$3,0)-1),"NA"))</f>
        <v/>
      </c>
      <c r="R82" s="103" t="str">
        <f aca="true">IF(ISBLANK(OFFSET('Raw Data'!$A$3,MATCH('Data above threshold'!$A82,'Raw Data'!$B$4:$B$185,0),MATCH('Data above threshold'!T$4,'Raw Data'!$3:$3,0)-1)),"", IFERROR($J82*OFFSET('Raw Data'!$A$3,MATCH('Data above threshold'!$A82,'Raw Data'!$B$4:$B$185,0),MATCH('Data above threshold'!T$4,'Raw Data'!$3:$3,0)-1),"NA"))</f>
        <v/>
      </c>
      <c r="S82" s="103" t="str">
        <f aca="true">IF(ISBLANK(OFFSET('Raw Data'!$A$3,MATCH('Data above threshold'!$A82,'Raw Data'!$B$4:$B$185,0),MATCH('Data above threshold'!U$4,'Raw Data'!$3:$3,0)-1)),"", IFERROR($J82*OFFSET('Raw Data'!$A$3,MATCH('Data above threshold'!$A82,'Raw Data'!$B$4:$B$185,0),MATCH('Data above threshold'!U$4,'Raw Data'!$3:$3,0)-1),"NA"))</f>
        <v/>
      </c>
      <c r="T82" s="103" t="str">
        <f aca="true">IF(ISBLANK(OFFSET('Raw Data'!$A$3,MATCH('Data above threshold'!$A82,'Raw Data'!$B$4:$B$185,0),MATCH('Data above threshold'!V$4,'Raw Data'!$3:$3,0)-1)),"", IFERROR($J82*OFFSET('Raw Data'!$A$3,MATCH('Data above threshold'!$A82,'Raw Data'!$B$4:$B$185,0),MATCH('Data above threshold'!V$4,'Raw Data'!$3:$3,0)-1),"NA"))</f>
        <v/>
      </c>
      <c r="U82" s="103" t="str">
        <f aca="true">IF(ISBLANK(OFFSET('Raw Data'!$A$3,MATCH('Data above threshold'!$A82,'Raw Data'!$B$4:$B$185,0),MATCH('Data above threshold'!W$4,'Raw Data'!$3:$3,0)-1)),"", IFERROR($J82*OFFSET('Raw Data'!$A$3,MATCH('Data above threshold'!$A82,'Raw Data'!$B$4:$B$185,0),MATCH('Data above threshold'!W$4,'Raw Data'!$3:$3,0)-1),"NA"))</f>
        <v/>
      </c>
      <c r="V82" s="103" t="str">
        <f aca="true">IF(ISBLANK(OFFSET('Raw Data'!$A$3,MATCH('Data above threshold'!$A82,'Raw Data'!$B$4:$B$185,0),MATCH('Data above threshold'!X$4,'Raw Data'!$3:$3,0)-1)),"", IFERROR($J82*OFFSET('Raw Data'!$A$3,MATCH('Data above threshold'!$A82,'Raw Data'!$B$4:$B$185,0),MATCH('Data above threshold'!X$4,'Raw Data'!$3:$3,0)-1),"NA"))</f>
        <v/>
      </c>
      <c r="W82" s="103" t="str">
        <f aca="true">IF(ISBLANK(OFFSET('Raw Data'!$A$3,MATCH('Data above threshold'!$A82,'Raw Data'!$B$4:$B$185,0),MATCH('Data above threshold'!Y$4,'Raw Data'!$3:$3,0)-1)),"", IFERROR($J82*OFFSET('Raw Data'!$A$3,MATCH('Data above threshold'!$A82,'Raw Data'!$B$4:$B$185,0),MATCH('Data above threshold'!Y$4,'Raw Data'!$3:$3,0)-1),"NA"))</f>
        <v/>
      </c>
      <c r="X82" s="103" t="str">
        <f aca="true">IF(ISBLANK(OFFSET('Raw Data'!$A$3,MATCH('Data above threshold'!$A82,'Raw Data'!$B$4:$B$185,0),MATCH('Data above threshold'!Z$4,'Raw Data'!$3:$3,0)-1)),"", IFERROR($J82*OFFSET('Raw Data'!$A$3,MATCH('Data above threshold'!$A82,'Raw Data'!$B$4:$B$185,0),MATCH('Data above threshold'!Z$4,'Raw Data'!$3:$3,0)-1),"NA"))</f>
        <v/>
      </c>
      <c r="Y82" s="103" t="str">
        <f aca="true">IF(ISBLANK(OFFSET('Raw Data'!$A$3,MATCH('Data above threshold'!$A82,'Raw Data'!$B$4:$B$185,0),MATCH('Data above threshold'!AA$4,'Raw Data'!$3:$3,0)-1)),"", IFERROR($J82*OFFSET('Raw Data'!$A$3,MATCH('Data above threshold'!$A82,'Raw Data'!$B$4:$B$185,0),MATCH('Data above threshold'!AA$4,'Raw Data'!$3:$3,0)-1),"NA"))</f>
        <v/>
      </c>
      <c r="Z82" s="103" t="str">
        <f aca="true">IF(ISBLANK(OFFSET('Raw Data'!$A$3,MATCH('Data above threshold'!$A82,'Raw Data'!$B$4:$B$185,0),MATCH('Data above threshold'!AB$4,'Raw Data'!$3:$3,0)-1)),"", IFERROR($J82*OFFSET('Raw Data'!$A$3,MATCH('Data above threshold'!$A82,'Raw Data'!$B$4:$B$185,0),MATCH('Data above threshold'!AB$4,'Raw Data'!$3:$3,0)-1),"NA"))</f>
        <v/>
      </c>
      <c r="AA82" s="103" t="str">
        <f aca="true">IF(ISBLANK(OFFSET('Raw Data'!$A$3,MATCH('Data above threshold'!$A82,'Raw Data'!$B$4:$B$185,0),MATCH('Data above threshold'!AC$4,'Raw Data'!$3:$3,0)-1)),"", IFERROR($J82*OFFSET('Raw Data'!$A$3,MATCH('Data above threshold'!$A82,'Raw Data'!$B$4:$B$185,0),MATCH('Data above threshold'!AC$4,'Raw Data'!$3:$3,0)-1),"NA"))</f>
        <v/>
      </c>
      <c r="AB82" s="103" t="str">
        <f aca="true">IF(ISBLANK(OFFSET('Raw Data'!$A$3,MATCH('Data above threshold'!$A82,'Raw Data'!$B$4:$B$185,0),MATCH('Data above threshold'!AD$4,'Raw Data'!$3:$3,0)-1)),"", IFERROR($J82*OFFSET('Raw Data'!$A$3,MATCH('Data above threshold'!$A82,'Raw Data'!$B$4:$B$185,0),MATCH('Data above threshold'!AD$4,'Raw Data'!$3:$3,0)-1),"NA"))</f>
        <v/>
      </c>
      <c r="AC82" s="103" t="str">
        <f aca="true">IF(ISBLANK(OFFSET('Raw Data'!$A$3,MATCH('Data above threshold'!$A82,'Raw Data'!$B$4:$B$185,0),MATCH('Data above threshold'!AE$4,'Raw Data'!$3:$3,0)-1)),"", IFERROR($J82*OFFSET('Raw Data'!$A$3,MATCH('Data above threshold'!$A82,'Raw Data'!$B$4:$B$185,0),MATCH('Data above threshold'!AE$4,'Raw Data'!$3:$3,0)-1),"NA"))</f>
        <v/>
      </c>
      <c r="AD82" s="103" t="str">
        <f aca="true">IF(ISBLANK(OFFSET('Raw Data'!$A$3,MATCH('Data above threshold'!$A82,'Raw Data'!$B$4:$B$185,0),MATCH('Data above threshold'!AF$4,'Raw Data'!$3:$3,0)-1)),"", IFERROR($J82*OFFSET('Raw Data'!$A$3,MATCH('Data above threshold'!$A82,'Raw Data'!$B$4:$B$185,0),MATCH('Data above threshold'!AF$4,'Raw Data'!$3:$3,0)-1),"NA"))</f>
        <v/>
      </c>
      <c r="AE82" s="103" t="str">
        <f aca="true">IF(ISBLANK(OFFSET('Raw Data'!$A$3,MATCH('Data above threshold'!$A82,'Raw Data'!$B$4:$B$185,0),MATCH('Data above threshold'!AG$4,'Raw Data'!$3:$3,0)-1)),"", IFERROR($J82*OFFSET('Raw Data'!$A$3,MATCH('Data above threshold'!$A82,'Raw Data'!$B$4:$B$185,0),MATCH('Data above threshold'!AG$4,'Raw Data'!$3:$3,0)-1),"NA"))</f>
        <v/>
      </c>
      <c r="AF82" s="103" t="str">
        <f aca="true">IF(ISBLANK(OFFSET('Raw Data'!$A$3,MATCH('Data above threshold'!$A82,'Raw Data'!$B$4:$B$185,0),MATCH('Data above threshold'!AH$4,'Raw Data'!$3:$3,0)-1)),"", IFERROR($J82*OFFSET('Raw Data'!$A$3,MATCH('Data above threshold'!$A82,'Raw Data'!$B$4:$B$185,0),MATCH('Data above threshold'!AH$4,'Raw Data'!$3:$3,0)-1),"NA"))</f>
        <v/>
      </c>
      <c r="AG82" s="103" t="str">
        <f aca="true">IF(ISBLANK(OFFSET('Raw Data'!$A$3,MATCH('Data above threshold'!$A82,'Raw Data'!$B$4:$B$185,0),MATCH('Data above threshold'!AI$4,'Raw Data'!$3:$3,0)-1)),"", IFERROR($J82*OFFSET('Raw Data'!$A$3,MATCH('Data above threshold'!$A82,'Raw Data'!$B$4:$B$185,0),MATCH('Data above threshold'!AI$4,'Raw Data'!$3:$3,0)-1),"NA"))</f>
        <v/>
      </c>
      <c r="AH82" s="103" t="str">
        <f aca="true">IF(ISBLANK(OFFSET('Raw Data'!$A$3,MATCH('Data above threshold'!$A82,'Raw Data'!$B$4:$B$185,0),MATCH('Data above threshold'!AJ$4,'Raw Data'!$3:$3,0)-1)),"", IFERROR($J82*OFFSET('Raw Data'!$A$3,MATCH('Data above threshold'!$A82,'Raw Data'!$B$4:$B$185,0),MATCH('Data above threshold'!AJ$4,'Raw Data'!$3:$3,0)-1),"NA"))</f>
        <v/>
      </c>
      <c r="AI82" s="103" t="str">
        <f aca="true">IF(ISBLANK(OFFSET('Raw Data'!$A$3,MATCH('Data above threshold'!$A82,'Raw Data'!$B$4:$B$185,0),MATCH('Data above threshold'!AK$4,'Raw Data'!$3:$3,0)-1)),"", IFERROR($J82*OFFSET('Raw Data'!$A$3,MATCH('Data above threshold'!$A82,'Raw Data'!$B$4:$B$185,0),MATCH('Data above threshold'!AK$4,'Raw Data'!$3:$3,0)-1),"NA"))</f>
        <v/>
      </c>
      <c r="AJ82" s="103" t="str">
        <f aca="true">IF(ISBLANK(OFFSET('Raw Data'!$A$3,MATCH('Data above threshold'!$A82,'Raw Data'!$B$4:$B$185,0),MATCH('Data above threshold'!AL$4,'Raw Data'!$3:$3,0)-1)),"", IFERROR($J82*OFFSET('Raw Data'!$A$3,MATCH('Data above threshold'!$A82,'Raw Data'!$B$4:$B$185,0),MATCH('Data above threshold'!AL$4,'Raw Data'!$3:$3,0)-1),"NA"))</f>
        <v/>
      </c>
      <c r="AK82" s="103" t="str">
        <f aca="true">IF(ISBLANK(OFFSET('Raw Data'!$A$3,MATCH('Data above threshold'!$A82,'Raw Data'!$B$4:$B$185,0),MATCH('Data above threshold'!AM$4,'Raw Data'!$3:$3,0)-1)),"", IFERROR($J82*OFFSET('Raw Data'!$A$3,MATCH('Data above threshold'!$A82,'Raw Data'!$B$4:$B$185,0),MATCH('Data above threshold'!AM$4,'Raw Data'!$3:$3,0)-1),"NA"))</f>
        <v/>
      </c>
      <c r="AL82" s="103" t="str">
        <f aca="true">IF(ISBLANK(OFFSET('Raw Data'!$A$3,MATCH('Data above threshold'!$A82,'Raw Data'!$B$4:$B$185,0),MATCH('Data above threshold'!AN$4,'Raw Data'!$3:$3,0)-1)),"", IFERROR($J82*OFFSET('Raw Data'!$A$3,MATCH('Data above threshold'!$A82,'Raw Data'!$B$4:$B$185,0),MATCH('Data above threshold'!AN$4,'Raw Data'!$3:$3,0)-1),"NA"))</f>
        <v/>
      </c>
      <c r="AM82" s="103" t="str">
        <f aca="true">IF(ISBLANK(OFFSET('Raw Data'!$A$3,MATCH('Data above threshold'!$A82,'Raw Data'!$B$4:$B$185,0),MATCH('Data above threshold'!AO$4,'Raw Data'!$3:$3,0)-1)),"", IFERROR($J82*OFFSET('Raw Data'!$A$3,MATCH('Data above threshold'!$A82,'Raw Data'!$B$4:$B$185,0),MATCH('Data above threshold'!AO$4,'Raw Data'!$3:$3,0)-1),"NA"))</f>
        <v/>
      </c>
      <c r="AN82" s="103" t="str">
        <f aca="true">IF(ISBLANK(OFFSET('Raw Data'!$A$3,MATCH('Data above threshold'!$A82,'Raw Data'!$B$4:$B$185,0),MATCH('Data above threshold'!AP$4,'Raw Data'!$3:$3,0)-1)),"", IFERROR($J82*OFFSET('Raw Data'!$A$3,MATCH('Data above threshold'!$A82,'Raw Data'!$B$4:$B$185,0),MATCH('Data above threshold'!AP$4,'Raw Data'!$3:$3,0)-1),"NA"))</f>
        <v/>
      </c>
      <c r="AO82" s="103" t="str">
        <f aca="true">IF(ISBLANK(OFFSET('Raw Data'!$A$3,MATCH('Data above threshold'!$A82,'Raw Data'!$B$4:$B$185,0),MATCH('Data above threshold'!AQ$4,'Raw Data'!$3:$3,0)-1)),"", IFERROR($J82*OFFSET('Raw Data'!$A$3,MATCH('Data above threshold'!$A82,'Raw Data'!$B$4:$B$185,0),MATCH('Data above threshold'!AQ$4,'Raw Data'!$3:$3,0)-1),"NA"))</f>
        <v/>
      </c>
      <c r="AP82" s="103" t="str">
        <f aca="true">IF(ISBLANK(OFFSET('Raw Data'!$A$3,MATCH('Data above threshold'!$A82,'Raw Data'!$B$4:$B$185,0),MATCH('Data above threshold'!AR$4,'Raw Data'!$3:$3,0)-1)),"", IFERROR($J82*OFFSET('Raw Data'!$A$3,MATCH('Data above threshold'!$A82,'Raw Data'!$B$4:$B$185,0),MATCH('Data above threshold'!AR$4,'Raw Data'!$3:$3,0)-1),"NA"))</f>
        <v/>
      </c>
      <c r="AQ82" s="103" t="str">
        <f aca="true">IF(ISBLANK(OFFSET('Raw Data'!$A$3,MATCH('Data above threshold'!$A82,'Raw Data'!$B$4:$B$185,0),MATCH('Data above threshold'!AS$4,'Raw Data'!$3:$3,0)-1)),"", IFERROR($J82*OFFSET('Raw Data'!$A$3,MATCH('Data above threshold'!$A82,'Raw Data'!$B$4:$B$185,0),MATCH('Data above threshold'!AS$4,'Raw Data'!$3:$3,0)-1),"NA"))</f>
        <v/>
      </c>
      <c r="AR82" s="103" t="str">
        <f aca="true">IF(ISBLANK(OFFSET('Raw Data'!$A$3,MATCH('Data above threshold'!$A82,'Raw Data'!$B$4:$B$185,0),MATCH('Data above threshold'!AT$4,'Raw Data'!$3:$3,0)-1)),"", IFERROR($J82*OFFSET('Raw Data'!$A$3,MATCH('Data above threshold'!$A82,'Raw Data'!$B$4:$B$185,0),MATCH('Data above threshold'!AT$4,'Raw Data'!$3:$3,0)-1),"NA"))</f>
        <v/>
      </c>
      <c r="AS82" s="103" t="str">
        <f aca="true">IF(ISBLANK(OFFSET('Raw Data'!$A$3,MATCH('Data above threshold'!$A82,'Raw Data'!$B$4:$B$185,0),MATCH('Data above threshold'!AU$4,'Raw Data'!$3:$3,0)-1)),"", IFERROR($J82*OFFSET('Raw Data'!$A$3,MATCH('Data above threshold'!$A82,'Raw Data'!$B$4:$B$185,0),MATCH('Data above threshold'!AU$4,'Raw Data'!$3:$3,0)-1),"NA"))</f>
        <v/>
      </c>
      <c r="AT82" s="103" t="str">
        <f aca="true">IF(ISBLANK(OFFSET('Raw Data'!$A$3,MATCH('Data above threshold'!$A82,'Raw Data'!$B$4:$B$185,0),MATCH('Data above threshold'!AV$4,'Raw Data'!$3:$3,0)-1)),"", IFERROR($J82*OFFSET('Raw Data'!$A$3,MATCH('Data above threshold'!$A82,'Raw Data'!$B$4:$B$185,0),MATCH('Data above threshold'!AV$4,'Raw Data'!$3:$3,0)-1),"NA"))</f>
        <v/>
      </c>
      <c r="AU82" s="103" t="str">
        <f aca="true">IF(ISBLANK(OFFSET('Raw Data'!$A$3,MATCH('Data above threshold'!$A82,'Raw Data'!$B$4:$B$185,0),MATCH('Data above threshold'!AW$4,'Raw Data'!$3:$3,0)-1)),"", IFERROR($J82*OFFSET('Raw Data'!$A$3,MATCH('Data above threshold'!$A82,'Raw Data'!$B$4:$B$185,0),MATCH('Data above threshold'!AW$4,'Raw Data'!$3:$3,0)-1),"NA"))</f>
        <v/>
      </c>
      <c r="AV82" s="103" t="str">
        <f aca="true">IF(ISBLANK(OFFSET('Raw Data'!$A$3,MATCH('Data above threshold'!$A82,'Raw Data'!$B$4:$B$185,0),MATCH('Data above threshold'!AX$4,'Raw Data'!$3:$3,0)-1)),"", IFERROR($J82*OFFSET('Raw Data'!$A$3,MATCH('Data above threshold'!$A82,'Raw Data'!$B$4:$B$185,0),MATCH('Data above threshold'!AX$4,'Raw Data'!$3:$3,0)-1),"NA"))</f>
        <v/>
      </c>
      <c r="AW82" s="103" t="str">
        <f aca="true">IF(ISBLANK(OFFSET('Raw Data'!$A$3,MATCH('Data above threshold'!$A82,'Raw Data'!$B$4:$B$185,0),MATCH('Data above threshold'!AY$4,'Raw Data'!$3:$3,0)-1)),"", IFERROR($J82*OFFSET('Raw Data'!$A$3,MATCH('Data above threshold'!$A82,'Raw Data'!$B$4:$B$185,0),MATCH('Data above threshold'!AY$4,'Raw Data'!$3:$3,0)-1),"NA"))</f>
        <v/>
      </c>
      <c r="AX82" s="103" t="str">
        <f aca="true">IF(ISBLANK(OFFSET('Raw Data'!$A$3,MATCH('Data above threshold'!$A82,'Raw Data'!$B$4:$B$185,0),MATCH('Data above threshold'!AZ$4,'Raw Data'!$3:$3,0)-1)),"", IFERROR($J82*OFFSET('Raw Data'!$A$3,MATCH('Data above threshold'!$A82,'Raw Data'!$B$4:$B$185,0),MATCH('Data above threshold'!AZ$4,'Raw Data'!$3:$3,0)-1),"NA"))</f>
        <v/>
      </c>
      <c r="AY82" s="103" t="str">
        <f aca="true">IF(ISBLANK(OFFSET('Raw Data'!$A$3,MATCH('Data above threshold'!$A82,'Raw Data'!$B$4:$B$185,0),MATCH('Data above threshold'!BA$4,'Raw Data'!$3:$3,0)-1)),"", IFERROR($J82*OFFSET('Raw Data'!$A$3,MATCH('Data above threshold'!$A82,'Raw Data'!$B$4:$B$185,0),MATCH('Data above threshold'!BA$4,'Raw Data'!$3:$3,0)-1),"NA"))</f>
        <v/>
      </c>
      <c r="AZ82" s="103" t="str">
        <f aca="true">IF(ISBLANK(OFFSET('Raw Data'!$A$3,MATCH('Data above threshold'!$A82,'Raw Data'!$B$4:$B$185,0),MATCH('Data above threshold'!BB$4,'Raw Data'!$3:$3,0)-1)),"", IFERROR($J82*OFFSET('Raw Data'!$A$3,MATCH('Data above threshold'!$A82,'Raw Data'!$B$4:$B$185,0),MATCH('Data above threshold'!BB$4,'Raw Data'!$3:$3,0)-1),"NA"))</f>
        <v/>
      </c>
      <c r="BA82" s="103" t="str">
        <f aca="true">IF(ISBLANK(OFFSET('Raw Data'!$A$3,MATCH('Data above threshold'!$A82,'Raw Data'!$B$4:$B$185,0),MATCH('Data above threshold'!BC$4,'Raw Data'!$3:$3,0)-1)),"", IFERROR($J82*OFFSET('Raw Data'!$A$3,MATCH('Data above threshold'!$A82,'Raw Data'!$B$4:$B$185,0),MATCH('Data above threshold'!BC$4,'Raw Data'!$3:$3,0)-1),"NA"))</f>
        <v/>
      </c>
      <c r="BB82" s="103" t="str">
        <f aca="true">IF(ISBLANK(OFFSET('Raw Data'!$A$3,MATCH('Data above threshold'!$A82,'Raw Data'!$B$4:$B$185,0),MATCH('Data above threshold'!BD$4,'Raw Data'!$3:$3,0)-1)),"", IFERROR($J82*OFFSET('Raw Data'!$A$3,MATCH('Data above threshold'!$A82,'Raw Data'!$B$4:$B$185,0),MATCH('Data above threshold'!BD$4,'Raw Data'!$3:$3,0)-1),"NA"))</f>
        <v/>
      </c>
      <c r="BC82" s="103" t="str">
        <f aca="true">IF(ISBLANK(OFFSET('Raw Data'!$A$3,MATCH('Data above threshold'!$A82,'Raw Data'!$B$4:$B$185,0),MATCH('Data above threshold'!BE$4,'Raw Data'!$3:$3,0)-1)),"", IFERROR($J82*OFFSET('Raw Data'!$A$3,MATCH('Data above threshold'!$A82,'Raw Data'!$B$4:$B$185,0),MATCH('Data above threshold'!BE$4,'Raw Data'!$3:$3,0)-1),"NA"))</f>
        <v/>
      </c>
      <c r="BD82" s="103" t="str">
        <f aca="true">IF(ISBLANK(OFFSET('Raw Data'!$A$3,MATCH('Data above threshold'!$A82,'Raw Data'!$B$4:$B$185,0),MATCH('Data above threshold'!BF$4,'Raw Data'!$3:$3,0)-1)),"", IFERROR($J82*OFFSET('Raw Data'!$A$3,MATCH('Data above threshold'!$A82,'Raw Data'!$B$4:$B$185,0),MATCH('Data above threshold'!BF$4,'Raw Data'!$3:$3,0)-1),"NA"))</f>
        <v/>
      </c>
      <c r="BE82" s="103" t="str">
        <f aca="true">IF(ISBLANK(OFFSET('Raw Data'!$A$3,MATCH('Data above threshold'!$A82,'Raw Data'!$B$4:$B$185,0),MATCH('Data above threshold'!BG$4,'Raw Data'!$3:$3,0)-1)),"", IFERROR($J82*OFFSET('Raw Data'!$A$3,MATCH('Data above threshold'!$A82,'Raw Data'!$B$4:$B$185,0),MATCH('Data above threshold'!BG$4,'Raw Data'!$3:$3,0)-1),"NA"))</f>
        <v/>
      </c>
      <c r="BF82" s="103" t="str">
        <f aca="true">IF(ISBLANK(OFFSET('Raw Data'!$A$3,MATCH('Data above threshold'!$A82,'Raw Data'!$B$4:$B$185,0),MATCH('Data above threshold'!BH$4,'Raw Data'!$3:$3,0)-1)),"", IFERROR($J82*OFFSET('Raw Data'!$A$3,MATCH('Data above threshold'!$A82,'Raw Data'!$B$4:$B$185,0),MATCH('Data above threshold'!BH$4,'Raw Data'!$3:$3,0)-1),"NA"))</f>
        <v/>
      </c>
      <c r="BG82" s="103" t="str">
        <f aca="true">IF(ISBLANK(OFFSET('Raw Data'!$A$3,MATCH('Data above threshold'!$A82,'Raw Data'!$B$4:$B$185,0),MATCH('Data above threshold'!BI$4,'Raw Data'!$3:$3,0)-1)),"", IFERROR($J82*OFFSET('Raw Data'!$A$3,MATCH('Data above threshold'!$A82,'Raw Data'!$B$4:$B$185,0),MATCH('Data above threshold'!BI$4,'Raw Data'!$3:$3,0)-1),"NA"))</f>
        <v/>
      </c>
      <c r="BH82" s="103" t="str">
        <f aca="true">IF(ISBLANK(OFFSET('Raw Data'!$A$3,MATCH('Data above threshold'!$A82,'Raw Data'!$B$4:$B$185,0),MATCH('Data above threshold'!BJ$4,'Raw Data'!$3:$3,0)-1)),"", IFERROR($J82*OFFSET('Raw Data'!$A$3,MATCH('Data above threshold'!$A82,'Raw Data'!$B$4:$B$185,0),MATCH('Data above threshold'!BJ$4,'Raw Data'!$3:$3,0)-1),"NA"))</f>
        <v/>
      </c>
      <c r="BI82" s="103" t="str">
        <f aca="true">IF(ISBLANK(OFFSET('Raw Data'!$A$3,MATCH('Data above threshold'!$A82,'Raw Data'!$B$4:$B$185,0),MATCH('Data above threshold'!BK$4,'Raw Data'!$3:$3,0)-1)),"", IFERROR($J82*OFFSET('Raw Data'!$A$3,MATCH('Data above threshold'!$A82,'Raw Data'!$B$4:$B$185,0),MATCH('Data above threshold'!BK$4,'Raw Data'!$3:$3,0)-1),"NA"))</f>
        <v/>
      </c>
      <c r="BJ82" s="103" t="str">
        <f aca="true">IF(ISBLANK(OFFSET('Raw Data'!$A$3,MATCH('Data above threshold'!$A82,'Raw Data'!$B$4:$B$185,0),MATCH('Data above threshold'!BL$4,'Raw Data'!$3:$3,0)-1)),"", IFERROR($J82*OFFSET('Raw Data'!$A$3,MATCH('Data above threshold'!$A82,'Raw Data'!$B$4:$B$185,0),MATCH('Data above threshold'!BL$4,'Raw Data'!$3:$3,0)-1),"NA"))</f>
        <v/>
      </c>
      <c r="BK82" s="103" t="str">
        <f aca="true">IF(ISBLANK(OFFSET('Raw Data'!$A$3,MATCH('Data above threshold'!$A82,'Raw Data'!$B$4:$B$185,0),MATCH('Data above threshold'!BM$4,'Raw Data'!$3:$3,0)-1)),"", IFERROR($J82*OFFSET('Raw Data'!$A$3,MATCH('Data above threshold'!$A82,'Raw Data'!$B$4:$B$185,0),MATCH('Data above threshold'!BM$4,'Raw Data'!$3:$3,0)-1),"NA"))</f>
        <v/>
      </c>
      <c r="BL82" s="103" t="str">
        <f aca="true">IF(ISBLANK(OFFSET('Raw Data'!$A$3,MATCH('Data above threshold'!$A82,'Raw Data'!$B$4:$B$185,0),MATCH('Data above threshold'!BN$4,'Raw Data'!$3:$3,0)-1)),"", IFERROR($J82*OFFSET('Raw Data'!$A$3,MATCH('Data above threshold'!$A82,'Raw Data'!$B$4:$B$185,0),MATCH('Data above threshold'!BN$4,'Raw Data'!$3:$3,0)-1),"NA"))</f>
        <v/>
      </c>
      <c r="BM82" s="103" t="str">
        <f aca="true">IF(ISBLANK(OFFSET('Raw Data'!$A$3,MATCH('Data above threshold'!$A82,'Raw Data'!$B$4:$B$185,0),MATCH('Data above threshold'!BO$4,'Raw Data'!$3:$3,0)-1)),"", IFERROR($J82*OFFSET('Raw Data'!$A$3,MATCH('Data above threshold'!$A82,'Raw Data'!$B$4:$B$185,0),MATCH('Data above threshold'!BO$4,'Raw Data'!$3:$3,0)-1),"NA"))</f>
        <v/>
      </c>
      <c r="BN82" s="103" t="str">
        <f aca="true">IF(ISBLANK(OFFSET('Raw Data'!$A$3,MATCH('Data above threshold'!$A82,'Raw Data'!$B$4:$B$185,0),MATCH('Data above threshold'!BP$4,'Raw Data'!$3:$3,0)-1)),"", IFERROR($J82*OFFSET('Raw Data'!$A$3,MATCH('Data above threshold'!$A82,'Raw Data'!$B$4:$B$185,0),MATCH('Data above threshold'!BP$4,'Raw Data'!$3:$3,0)-1),"NA"))</f>
        <v/>
      </c>
      <c r="BO82" s="103" t="str">
        <f aca="true">IF(ISBLANK(OFFSET('Raw Data'!$A$3,MATCH('Data above threshold'!$A82,'Raw Data'!$B$4:$B$185,0),MATCH('Data above threshold'!BQ$4,'Raw Data'!$3:$3,0)-1)),"", IFERROR($J82*OFFSET('Raw Data'!$A$3,MATCH('Data above threshold'!$A82,'Raw Data'!$B$4:$B$185,0),MATCH('Data above threshold'!BQ$4,'Raw Data'!$3:$3,0)-1),"NA"))</f>
        <v/>
      </c>
      <c r="BP82" s="103" t="str">
        <f aca="true">IF(ISBLANK(OFFSET('Raw Data'!$A$3,MATCH('Data above threshold'!$A82,'Raw Data'!$B$4:$B$185,0),MATCH('Data above threshold'!BR$4,'Raw Data'!$3:$3,0)-1)),"", IFERROR($J82*OFFSET('Raw Data'!$A$3,MATCH('Data above threshold'!$A82,'Raw Data'!$B$4:$B$185,0),MATCH('Data above threshold'!BR$4,'Raw Data'!$3:$3,0)-1),"NA"))</f>
        <v/>
      </c>
      <c r="BQ82" s="103" t="str">
        <f aca="true">IF(ISBLANK(OFFSET('Raw Data'!$A$3,MATCH('Data above threshold'!$A82,'Raw Data'!$B$4:$B$185,0),MATCH('Data above threshold'!BS$4,'Raw Data'!$3:$3,0)-1)),"", IFERROR($J82*OFFSET('Raw Data'!$A$3,MATCH('Data above threshold'!$A82,'Raw Data'!$B$4:$B$185,0),MATCH('Data above threshold'!BS$4,'Raw Data'!$3:$3,0)-1),"NA"))</f>
        <v/>
      </c>
      <c r="BR82" s="103" t="str">
        <f aca="true">IF(ISBLANK(OFFSET('Raw Data'!$A$3,MATCH('Data above threshold'!$A82,'Raw Data'!$B$4:$B$185,0),MATCH('Data above threshold'!BT$4,'Raw Data'!$3:$3,0)-1)),"", IFERROR($J82*OFFSET('Raw Data'!$A$3,MATCH('Data above threshold'!$A82,'Raw Data'!$B$4:$B$185,0),MATCH('Data above threshold'!BT$4,'Raw Data'!$3:$3,0)-1),"NA"))</f>
        <v/>
      </c>
      <c r="BS82" s="103" t="str">
        <f aca="true">IF(ISBLANK(OFFSET('Raw Data'!$A$3,MATCH('Data above threshold'!$A82,'Raw Data'!$B$4:$B$185,0),MATCH('Data above threshold'!BU$4,'Raw Data'!$3:$3,0)-1)),"", IFERROR($J82*OFFSET('Raw Data'!$A$3,MATCH('Data above threshold'!$A82,'Raw Data'!$B$4:$B$185,0),MATCH('Data above threshold'!BU$4,'Raw Data'!$3:$3,0)-1),"NA"))</f>
        <v/>
      </c>
      <c r="BT82" s="103" t="str">
        <f aca="true">IF(ISBLANK(OFFSET('Raw Data'!$A$3,MATCH('Data above threshold'!$A82,'Raw Data'!$B$4:$B$185,0),MATCH('Data above threshold'!BV$4,'Raw Data'!$3:$3,0)-1)),"", IFERROR($J82*OFFSET('Raw Data'!$A$3,MATCH('Data above threshold'!$A82,'Raw Data'!$B$4:$B$185,0),MATCH('Data above threshold'!BV$4,'Raw Data'!$3:$3,0)-1),"NA"))</f>
        <v/>
      </c>
      <c r="BU82" s="103" t="str">
        <f aca="true">IF(ISBLANK(OFFSET('Raw Data'!$A$3,MATCH('Data above threshold'!$A82,'Raw Data'!$B$4:$B$185,0),MATCH('Data above threshold'!BW$4,'Raw Data'!$3:$3,0)-1)),"", IFERROR($J82*OFFSET('Raw Data'!$A$3,MATCH('Data above threshold'!$A82,'Raw Data'!$B$4:$B$185,0),MATCH('Data above threshold'!BW$4,'Raw Data'!$3:$3,0)-1),"NA"))</f>
        <v/>
      </c>
      <c r="BV82" s="103" t="str">
        <f aca="true">IF(ISBLANK(OFFSET('Raw Data'!$A$3,MATCH('Data above threshold'!$A82,'Raw Data'!$B$4:$B$185,0),MATCH('Data above threshold'!BX$4,'Raw Data'!$3:$3,0)-1)),"", IFERROR($J82*OFFSET('Raw Data'!$A$3,MATCH('Data above threshold'!$A82,'Raw Data'!$B$4:$B$185,0),MATCH('Data above threshold'!BX$4,'Raw Data'!$3:$3,0)-1),"NA"))</f>
        <v/>
      </c>
      <c r="BW82" s="103" t="str">
        <f aca="true">IF(ISBLANK(OFFSET('Raw Data'!$A$3,MATCH('Data above threshold'!$A82,'Raw Data'!$B$4:$B$185,0),MATCH('Data above threshold'!BY$4,'Raw Data'!$3:$3,0)-1)),"", IFERROR($J82*OFFSET('Raw Data'!$A$3,MATCH('Data above threshold'!$A82,'Raw Data'!$B$4:$B$185,0),MATCH('Data above threshold'!BY$4,'Raw Data'!$3:$3,0)-1),"NA"))</f>
        <v/>
      </c>
      <c r="BX82" s="103" t="str">
        <f aca="true">IF(ISBLANK(OFFSET('Raw Data'!$A$3,MATCH('Data above threshold'!$A82,'Raw Data'!$B$4:$B$185,0),MATCH('Data above threshold'!BZ$4,'Raw Data'!$3:$3,0)-1)),"", IFERROR($J82*OFFSET('Raw Data'!$A$3,MATCH('Data above threshold'!$A82,'Raw Data'!$B$4:$B$185,0),MATCH('Data above threshold'!BZ$4,'Raw Data'!$3:$3,0)-1),"NA"))</f>
        <v/>
      </c>
      <c r="BY82" s="103" t="str">
        <f aca="true">IF(ISBLANK(OFFSET('Raw Data'!$A$3,MATCH('Data above threshold'!$A82,'Raw Data'!$B$4:$B$185,0),MATCH('Data above threshold'!CA$4,'Raw Data'!$3:$3,0)-1)),"", IFERROR($J82*OFFSET('Raw Data'!$A$3,MATCH('Data above threshold'!$A82,'Raw Data'!$B$4:$B$185,0),MATCH('Data above threshold'!CA$4,'Raw Data'!$3:$3,0)-1),"NA"))</f>
        <v/>
      </c>
      <c r="BZ82" s="103" t="str">
        <f aca="true">IF(ISBLANK(OFFSET('Raw Data'!$A$3,MATCH('Data above threshold'!$A82,'Raw Data'!$B$4:$B$185,0),MATCH('Data above threshold'!CB$4,'Raw Data'!$3:$3,0)-1)),"", IFERROR($J82*OFFSET('Raw Data'!$A$3,MATCH('Data above threshold'!$A82,'Raw Data'!$B$4:$B$185,0),MATCH('Data above threshold'!CB$4,'Raw Data'!$3:$3,0)-1),"NA"))</f>
        <v/>
      </c>
      <c r="CA82" s="103" t="str">
        <f aca="true">IF(ISBLANK(OFFSET('Raw Data'!$A$3,MATCH('Data above threshold'!$A82,'Raw Data'!$B$4:$B$185,0),MATCH('Data above threshold'!CC$4,'Raw Data'!$3:$3,0)-1)),"", IFERROR($J82*OFFSET('Raw Data'!$A$3,MATCH('Data above threshold'!$A82,'Raw Data'!$B$4:$B$185,0),MATCH('Data above threshold'!CC$4,'Raw Data'!$3:$3,0)-1),"NA"))</f>
        <v/>
      </c>
      <c r="CB82" s="103" t="str">
        <f aca="true">IF(ISBLANK(OFFSET('Raw Data'!$A$3,MATCH('Data above threshold'!$A82,'Raw Data'!$B$4:$B$185,0),MATCH('Data above threshold'!CD$4,'Raw Data'!$3:$3,0)-1)),"", IFERROR($J82*OFFSET('Raw Data'!$A$3,MATCH('Data above threshold'!$A82,'Raw Data'!$B$4:$B$185,0),MATCH('Data above threshold'!CD$4,'Raw Data'!$3:$3,0)-1),"NA"))</f>
        <v/>
      </c>
      <c r="CC82" s="103" t="str">
        <f aca="true">IF(ISBLANK(OFFSET('Raw Data'!$A$3,MATCH('Data above threshold'!$A82,'Raw Data'!$B$4:$B$185,0),MATCH('Data above threshold'!CE$4,'Raw Data'!$3:$3,0)-1)),"", IFERROR($J82*OFFSET('Raw Data'!$A$3,MATCH('Data above threshold'!$A82,'Raw Data'!$B$4:$B$185,0),MATCH('Data above threshold'!CE$4,'Raw Data'!$3:$3,0)-1),"NA"))</f>
        <v/>
      </c>
      <c r="CD82" s="103" t="str">
        <f aca="true">IF(ISBLANK(OFFSET('Raw Data'!$A$3,MATCH('Data above threshold'!$A82,'Raw Data'!$B$4:$B$185,0),MATCH('Data above threshold'!CF$4,'Raw Data'!$3:$3,0)-1)),"", IFERROR($J82*OFFSET('Raw Data'!$A$3,MATCH('Data above threshold'!$A82,'Raw Data'!$B$4:$B$185,0),MATCH('Data above threshold'!CF$4,'Raw Data'!$3:$3,0)-1),"NA"))</f>
        <v/>
      </c>
      <c r="CE82" s="103" t="str">
        <f aca="true">IF(ISBLANK(OFFSET('Raw Data'!$A$3,MATCH('Data above threshold'!$A82,'Raw Data'!$B$4:$B$185,0),MATCH('Data above threshold'!CG$4,'Raw Data'!$3:$3,0)-1)),"", IFERROR($J82*OFFSET('Raw Data'!$A$3,MATCH('Data above threshold'!$A82,'Raw Data'!$B$4:$B$185,0),MATCH('Data above threshold'!CG$4,'Raw Data'!$3:$3,0)-1),"NA"))</f>
        <v/>
      </c>
      <c r="CF82" s="103" t="str">
        <f aca="true">IF(ISBLANK(OFFSET('Raw Data'!$A$3,MATCH('Data above threshold'!$A82,'Raw Data'!$B$4:$B$185,0),MATCH('Data above threshold'!CH$4,'Raw Data'!$3:$3,0)-1)),"", IFERROR($J82*OFFSET('Raw Data'!$A$3,MATCH('Data above threshold'!$A82,'Raw Data'!$B$4:$B$185,0),MATCH('Data above threshold'!CH$4,'Raw Data'!$3:$3,0)-1),"NA"))</f>
        <v/>
      </c>
      <c r="CG82" s="103" t="str">
        <f aca="true">IF(ISBLANK(OFFSET('Raw Data'!$A$3,MATCH('Data above threshold'!$A82,'Raw Data'!$B$4:$B$185,0),MATCH('Data above threshold'!CI$4,'Raw Data'!$3:$3,0)-1)),"", IFERROR($J82*OFFSET('Raw Data'!$A$3,MATCH('Data above threshold'!$A82,'Raw Data'!$B$4:$B$185,0),MATCH('Data above threshold'!CI$4,'Raw Data'!$3:$3,0)-1),"NA"))</f>
        <v/>
      </c>
      <c r="CH82" s="103" t="str">
        <f aca="true">IF(ISBLANK(OFFSET('Raw Data'!$A$3,MATCH('Data above threshold'!$A82,'Raw Data'!$B$4:$B$185,0),MATCH('Data above threshold'!CJ$4,'Raw Data'!$3:$3,0)-1)),"", IFERROR($J82*OFFSET('Raw Data'!$A$3,MATCH('Data above threshold'!$A82,'Raw Data'!$B$4:$B$185,0),MATCH('Data above threshold'!CJ$4,'Raw Data'!$3:$3,0)-1),"NA"))</f>
        <v/>
      </c>
      <c r="CI82" s="103" t="str">
        <f aca="true">IF(ISBLANK(OFFSET('Raw Data'!$A$3,MATCH('Data above threshold'!$A82,'Raw Data'!$B$4:$B$185,0),MATCH('Data above threshold'!CK$4,'Raw Data'!$3:$3,0)-1)),"", IFERROR($J82*OFFSET('Raw Data'!$A$3,MATCH('Data above threshold'!$A82,'Raw Data'!$B$4:$B$185,0),MATCH('Data above threshold'!CK$4,'Raw Data'!$3:$3,0)-1),"NA"))</f>
        <v/>
      </c>
      <c r="CJ82" s="103" t="str">
        <f aca="true">IF(ISBLANK(OFFSET('Raw Data'!$A$3,MATCH('Data above threshold'!$A82,'Raw Data'!$B$4:$B$185,0),MATCH('Data above threshold'!CL$4,'Raw Data'!$3:$3,0)-1)),"", IFERROR($J82*OFFSET('Raw Data'!$A$3,MATCH('Data above threshold'!$A82,'Raw Data'!$B$4:$B$185,0),MATCH('Data above threshold'!CL$4,'Raw Data'!$3:$3,0)-1),"NA"))</f>
        <v/>
      </c>
      <c r="CK82" s="103" t="str">
        <f aca="true">IF(ISBLANK(OFFSET('Raw Data'!$A$3,MATCH('Data above threshold'!$A82,'Raw Data'!$B$4:$B$185,0),MATCH('Data above threshold'!CM$4,'Raw Data'!$3:$3,0)-1)),"", IFERROR($J82*OFFSET('Raw Data'!$A$3,MATCH('Data above threshold'!$A82,'Raw Data'!$B$4:$B$185,0),MATCH('Data above threshold'!CM$4,'Raw Data'!$3:$3,0)-1),"NA"))</f>
        <v/>
      </c>
      <c r="CL82" s="103" t="str">
        <f aca="true">IF(ISBLANK(OFFSET('Raw Data'!$A$3,MATCH('Data above threshold'!$A82,'Raw Data'!$B$4:$B$185,0),MATCH('Data above threshold'!CN$4,'Raw Data'!$3:$3,0)-1)),"", IFERROR($J82*OFFSET('Raw Data'!$A$3,MATCH('Data above threshold'!$A82,'Raw Data'!$B$4:$B$185,0),MATCH('Data above threshold'!CN$4,'Raw Data'!$3:$3,0)-1),"NA"))</f>
        <v/>
      </c>
      <c r="CM82" s="103" t="str">
        <f aca="true">IF(ISBLANK(OFFSET('Raw Data'!$A$3,MATCH('Data above threshold'!$A82,'Raw Data'!$B$4:$B$185,0),MATCH('Data above threshold'!CO$4,'Raw Data'!$3:$3,0)-1)),"", IFERROR($J82*OFFSET('Raw Data'!$A$3,MATCH('Data above threshold'!$A82,'Raw Data'!$B$4:$B$185,0),MATCH('Data above threshold'!CO$4,'Raw Data'!$3:$3,0)-1),"NA"))</f>
        <v/>
      </c>
      <c r="CN82" s="103" t="str">
        <f aca="true">IF(ISBLANK(OFFSET('Raw Data'!$A$3,MATCH('Data above threshold'!$A82,'Raw Data'!$B$4:$B$185,0),MATCH('Data above threshold'!CP$4,'Raw Data'!$3:$3,0)-1)),"", IFERROR($J82*OFFSET('Raw Data'!$A$3,MATCH('Data above threshold'!$A82,'Raw Data'!$B$4:$B$185,0),MATCH('Data above threshold'!CP$4,'Raw Data'!$3:$3,0)-1),"NA"))</f>
        <v/>
      </c>
      <c r="CO82" s="103" t="str">
        <f aca="true">IF(ISBLANK(OFFSET('Raw Data'!$A$3,MATCH('Data above threshold'!$A82,'Raw Data'!$B$4:$B$185,0),MATCH('Data above threshold'!CQ$4,'Raw Data'!$3:$3,0)-1)),"", IFERROR($J82*OFFSET('Raw Data'!$A$3,MATCH('Data above threshold'!$A82,'Raw Data'!$B$4:$B$185,0),MATCH('Data above threshold'!CQ$4,'Raw Data'!$3:$3,0)-1),"NA"))</f>
        <v/>
      </c>
      <c r="CP82" s="103" t="str">
        <f aca="true">IF(ISBLANK(OFFSET('Raw Data'!$A$3,MATCH('Data above threshold'!$A82,'Raw Data'!$B$4:$B$185,0),MATCH('Data above threshold'!CR$4,'Raw Data'!$3:$3,0)-1)),"", IFERROR($J82*OFFSET('Raw Data'!$A$3,MATCH('Data above threshold'!$A82,'Raw Data'!$B$4:$B$185,0),MATCH('Data above threshold'!CR$4,'Raw Data'!$3:$3,0)-1),"NA"))</f>
        <v/>
      </c>
    </row>
    <row r="83" s="103" customFormat="true" ht="15.5" hidden="false" customHeight="false" outlineLevel="0" collapsed="false">
      <c r="A83" s="107" t="n">
        <v>3141</v>
      </c>
      <c r="B83" s="107" t="n">
        <v>4</v>
      </c>
      <c r="C83" s="103" t="str">
        <f aca="true">IF(ISBLANK(OFFSET('Raw Data'!$A$3,MATCH($A83,'Raw Data'!$B$4:$B$185,0),MATCH(C$4,'Raw Data'!$3:$3,0)-1)),"",OFFSET('Raw Data'!$A$3,MATCH($A83,'Raw Data'!$B$4:$B$185,0),MATCH(C$4,'Raw Data'!$3:$3,0)-1))</f>
        <v/>
      </c>
      <c r="D83" s="103" t="str">
        <f aca="true">IF(ISBLANK(OFFSET('Raw Data'!$A$3,MATCH($A83,'Raw Data'!$B$4:$B$185,0),MATCH(D$4,'Raw Data'!$3:$3,0)-1)),"",OFFSET('Raw Data'!$A$3,MATCH($A83,'Raw Data'!$B$4:$B$185,0),MATCH(D$4,'Raw Data'!$3:$3,0)-1))</f>
        <v>Buyer sophistication</v>
      </c>
      <c r="E83" s="103" t="str">
        <f aca="true">IF(ISBLANK(OFFSET('Raw Data'!$A$3,MATCH($A83,'Raw Data'!$B$4:$B$185,0),MATCH(E$4,'Raw Data'!$3:$3,0)-1)),"",OFFSET('Raw Data'!$A$3,MATCH($A83,'Raw Data'!$B$4:$B$185,0),MATCH(E$4,'Raw Data'!$3:$3,0)-1))</f>
        <v>Response to the survey question “In your country, on what basis do buyers make purchasing decisions?” [1 = based solely on the lowest price; 7 = based on sophisticated performance attributes]</v>
      </c>
      <c r="F83" s="103" t="str">
        <f aca="true">IF(ISBLANK(OFFSET('Raw Data'!$A$3,MATCH($A83,'Raw Data'!$B$4:$B$185,0),MATCH(F$4,'Raw Data'!$3:$3,0)-1)),"",OFFSET('Raw Data'!$A$3,MATCH($A83,'Raw Data'!$B$4:$B$185,0),MATCH(F$4,'Raw Data'!$3:$3,0)-1))</f>
        <v/>
      </c>
      <c r="H83" s="103" t="str">
        <f aca="true">IF(ISBLANK(OFFSET('Raw Data'!$A$3,MATCH($A83,'Raw Data'!$B$4:$B$185,0),MATCH(H$4,'Raw Data'!$3:$3,0)-1)),"",OFFSET('Raw Data'!$A$3,MATCH($A83,'Raw Data'!$B$4:$B$185,0),MATCH(H$4,'Raw Data'!$3:$3,0)-1))</f>
        <v>1–7 (best)</v>
      </c>
      <c r="I83" s="103" t="str">
        <f aca="true">IF(ISBLANK(OFFSET('Raw Data'!$A$3,MATCH($A83,'Raw Data'!$B$4:$B$185,0),MATCH(I$4,'Raw Data'!$3:$3,0)-1)),"",OFFSET('Raw Data'!$A$3,MATCH($A83,'Raw Data'!$B$4:$B$185,0),MATCH(I$4,'Raw Data'!$3:$3,0)-1))</f>
        <v>Plus</v>
      </c>
      <c r="J83" s="103" t="n">
        <f aca="false">IF(I83="","",IF(I83="Minus",-1,1))</f>
        <v>1</v>
      </c>
      <c r="K83" s="105" t="n">
        <f aca="false" t="array" ref="K83:K83">IFERROR(SKEW(IF(ISNUMBER(O83:CP83),O83:CP83,"")),"")</f>
        <v>0.120258394840733</v>
      </c>
      <c r="L83" s="103" t="n">
        <f aca="true">IF(ISBLANK(OFFSET('Data above threshold'!$A$4,MATCH('Data above threshold'!$A83,'Data above threshold'!$A$5:$A$185,0),MATCH('Data above threshold'!N$4,'Data above threshold'!$4:$4,0)-1)),1,OFFSET('Data above threshold'!$A$4,MATCH('Data above threshold'!$A83,'Data above threshold'!$A$5:$A$185,0),MATCH('Data above threshold'!N$4,'Data above threshold'!$4:$4,0)-1))</f>
        <v>0</v>
      </c>
      <c r="M83" s="103" t="str">
        <f aca="true">IF(ISBLANK(OFFSET('Data above threshold'!$A$4,MATCH('Data above threshold'!$A83,'Data above threshold'!$A$5:$A$185,0),MATCH('Data above threshold'!O$4,'Data above threshold'!$4:$4,0)-1)),"",OFFSET('Data above threshold'!$A$4,MATCH('Data above threshold'!$A83,'Data above threshold'!$A$5:$A$185,0),MATCH('Data above threshold'!O$4,'Data above threshold'!$4:$4,0)-1))</f>
        <v/>
      </c>
      <c r="N83" s="106" t="n">
        <f aca="false" t="array" ref="N83:N83">IF(B83&lt;4,"",1-IFERROR(SUM(ISNUMBER(O83:CP83)*(1-$O$3:$CP$3))/COUNTIF($O$3:$CP$3,0),0))</f>
        <v>0.125</v>
      </c>
      <c r="O83" s="103" t="n">
        <f aca="true">IF(ISBLANK(OFFSET('Raw Data'!$A$3,MATCH('Data above threshold'!$A83,'Raw Data'!$B$4:$B$185,0),MATCH('Data above threshold'!Q$4,'Raw Data'!$3:$3,0)-1)),"", IFERROR($J83*OFFSET('Raw Data'!$A$3,MATCH('Data above threshold'!$A83,'Raw Data'!$B$4:$B$185,0),MATCH('Data above threshold'!Q$4,'Raw Data'!$3:$3,0)-1),"NA"))</f>
        <v>3.48</v>
      </c>
      <c r="P83" s="103" t="n">
        <f aca="true">IF(ISBLANK(OFFSET('Raw Data'!$A$3,MATCH('Data above threshold'!$A83,'Raw Data'!$B$4:$B$185,0),MATCH('Data above threshold'!R$4,'Raw Data'!$3:$3,0)-1)),"", IFERROR($J83*OFFSET('Raw Data'!$A$3,MATCH('Data above threshold'!$A83,'Raw Data'!$B$4:$B$185,0),MATCH('Data above threshold'!R$4,'Raw Data'!$3:$3,0)-1),"NA"))</f>
        <v>4.06</v>
      </c>
      <c r="Q83" s="103" t="n">
        <f aca="true">IF(ISBLANK(OFFSET('Raw Data'!$A$3,MATCH('Data above threshold'!$A83,'Raw Data'!$B$4:$B$185,0),MATCH('Data above threshold'!S$4,'Raw Data'!$3:$3,0)-1)),"", IFERROR($J83*OFFSET('Raw Data'!$A$3,MATCH('Data above threshold'!$A83,'Raw Data'!$B$4:$B$185,0),MATCH('Data above threshold'!S$4,'Raw Data'!$3:$3,0)-1),"NA"))</f>
        <v>3.87</v>
      </c>
      <c r="R83" s="103" t="n">
        <f aca="true">IF(ISBLANK(OFFSET('Raw Data'!$A$3,MATCH('Data above threshold'!$A83,'Raw Data'!$B$4:$B$185,0),MATCH('Data above threshold'!T$4,'Raw Data'!$3:$3,0)-1)),"", IFERROR($J83*OFFSET('Raw Data'!$A$3,MATCH('Data above threshold'!$A83,'Raw Data'!$B$4:$B$185,0),MATCH('Data above threshold'!T$4,'Raw Data'!$3:$3,0)-1),"NA"))</f>
        <v>4.42</v>
      </c>
      <c r="S83" s="103" t="n">
        <f aca="true">IF(ISBLANK(OFFSET('Raw Data'!$A$3,MATCH('Data above threshold'!$A83,'Raw Data'!$B$4:$B$185,0),MATCH('Data above threshold'!U$4,'Raw Data'!$3:$3,0)-1)),"", IFERROR($J83*OFFSET('Raw Data'!$A$3,MATCH('Data above threshold'!$A83,'Raw Data'!$B$4:$B$185,0),MATCH('Data above threshold'!U$4,'Raw Data'!$3:$3,0)-1),"NA"))</f>
        <v>3.31</v>
      </c>
      <c r="T83" s="103" t="str">
        <f aca="true">IF(ISBLANK(OFFSET('Raw Data'!$A$3,MATCH('Data above threshold'!$A83,'Raw Data'!$B$4:$B$185,0),MATCH('Data above threshold'!V$4,'Raw Data'!$3:$3,0)-1)),"", IFERROR($J83*OFFSET('Raw Data'!$A$3,MATCH('Data above threshold'!$A83,'Raw Data'!$B$4:$B$185,0),MATCH('Data above threshold'!V$4,'Raw Data'!$3:$3,0)-1),"NA"))</f>
        <v/>
      </c>
      <c r="U83" s="103" t="n">
        <f aca="true">IF(ISBLANK(OFFSET('Raw Data'!$A$3,MATCH('Data above threshold'!$A83,'Raw Data'!$B$4:$B$185,0),MATCH('Data above threshold'!W$4,'Raw Data'!$3:$3,0)-1)),"", IFERROR($J83*OFFSET('Raw Data'!$A$3,MATCH('Data above threshold'!$A83,'Raw Data'!$B$4:$B$185,0),MATCH('Data above threshold'!W$4,'Raw Data'!$3:$3,0)-1),"NA"))</f>
        <v>3.59</v>
      </c>
      <c r="V83" s="103" t="n">
        <f aca="true">IF(ISBLANK(OFFSET('Raw Data'!$A$3,MATCH('Data above threshold'!$A83,'Raw Data'!$B$4:$B$185,0),MATCH('Data above threshold'!X$4,'Raw Data'!$3:$3,0)-1)),"", IFERROR($J83*OFFSET('Raw Data'!$A$3,MATCH('Data above threshold'!$A83,'Raw Data'!$B$4:$B$185,0),MATCH('Data above threshold'!X$4,'Raw Data'!$3:$3,0)-1),"NA"))</f>
        <v>4.57</v>
      </c>
      <c r="W83" s="103" t="n">
        <f aca="true">IF(ISBLANK(OFFSET('Raw Data'!$A$3,MATCH('Data above threshold'!$A83,'Raw Data'!$B$4:$B$185,0),MATCH('Data above threshold'!Y$4,'Raw Data'!$3:$3,0)-1)),"", IFERROR($J83*OFFSET('Raw Data'!$A$3,MATCH('Data above threshold'!$A83,'Raw Data'!$B$4:$B$185,0),MATCH('Data above threshold'!Y$4,'Raw Data'!$3:$3,0)-1),"NA"))</f>
        <v>5.01</v>
      </c>
      <c r="X83" s="103" t="n">
        <f aca="true">IF(ISBLANK(OFFSET('Raw Data'!$A$3,MATCH('Data above threshold'!$A83,'Raw Data'!$B$4:$B$185,0),MATCH('Data above threshold'!Z$4,'Raw Data'!$3:$3,0)-1)),"", IFERROR($J83*OFFSET('Raw Data'!$A$3,MATCH('Data above threshold'!$A83,'Raw Data'!$B$4:$B$185,0),MATCH('Data above threshold'!Z$4,'Raw Data'!$3:$3,0)-1),"NA"))</f>
        <v>3.96</v>
      </c>
      <c r="Y83" s="103" t="n">
        <f aca="true">IF(ISBLANK(OFFSET('Raw Data'!$A$3,MATCH('Data above threshold'!$A83,'Raw Data'!$B$4:$B$185,0),MATCH('Data above threshold'!AA$4,'Raw Data'!$3:$3,0)-1)),"", IFERROR($J83*OFFSET('Raw Data'!$A$3,MATCH('Data above threshold'!$A83,'Raw Data'!$B$4:$B$185,0),MATCH('Data above threshold'!AA$4,'Raw Data'!$3:$3,0)-1),"NA"))</f>
        <v>4.49</v>
      </c>
      <c r="Z83" s="103" t="str">
        <f aca="true">IF(ISBLANK(OFFSET('Raw Data'!$A$3,MATCH('Data above threshold'!$A83,'Raw Data'!$B$4:$B$185,0),MATCH('Data above threshold'!AB$4,'Raw Data'!$3:$3,0)-1)),"", IFERROR($J83*OFFSET('Raw Data'!$A$3,MATCH('Data above threshold'!$A83,'Raw Data'!$B$4:$B$185,0),MATCH('Data above threshold'!AB$4,'Raw Data'!$3:$3,0)-1),"NA"))</f>
        <v/>
      </c>
      <c r="AA83" s="103" t="n">
        <f aca="true">IF(ISBLANK(OFFSET('Raw Data'!$A$3,MATCH('Data above threshold'!$A83,'Raw Data'!$B$4:$B$185,0),MATCH('Data above threshold'!AC$4,'Raw Data'!$3:$3,0)-1)),"", IFERROR($J83*OFFSET('Raw Data'!$A$3,MATCH('Data above threshold'!$A83,'Raw Data'!$B$4:$B$185,0),MATCH('Data above threshold'!AC$4,'Raw Data'!$3:$3,0)-1),"NA"))</f>
        <v>3.31</v>
      </c>
      <c r="AB83" s="103" t="n">
        <f aca="true">IF(ISBLANK(OFFSET('Raw Data'!$A$3,MATCH('Data above threshold'!$A83,'Raw Data'!$B$4:$B$185,0),MATCH('Data above threshold'!AD$4,'Raw Data'!$3:$3,0)-1)),"", IFERROR($J83*OFFSET('Raw Data'!$A$3,MATCH('Data above threshold'!$A83,'Raw Data'!$B$4:$B$185,0),MATCH('Data above threshold'!AD$4,'Raw Data'!$3:$3,0)-1),"NA"))</f>
        <v>3.24</v>
      </c>
      <c r="AC83" s="103" t="n">
        <f aca="true">IF(ISBLANK(OFFSET('Raw Data'!$A$3,MATCH('Data above threshold'!$A83,'Raw Data'!$B$4:$B$185,0),MATCH('Data above threshold'!AE$4,'Raw Data'!$3:$3,0)-1)),"", IFERROR($J83*OFFSET('Raw Data'!$A$3,MATCH('Data above threshold'!$A83,'Raw Data'!$B$4:$B$185,0),MATCH('Data above threshold'!AE$4,'Raw Data'!$3:$3,0)-1),"NA"))</f>
        <v>3.81</v>
      </c>
      <c r="AD83" s="103" t="n">
        <f aca="true">IF(ISBLANK(OFFSET('Raw Data'!$A$3,MATCH('Data above threshold'!$A83,'Raw Data'!$B$4:$B$185,0),MATCH('Data above threshold'!AF$4,'Raw Data'!$3:$3,0)-1)),"", IFERROR($J83*OFFSET('Raw Data'!$A$3,MATCH('Data above threshold'!$A83,'Raw Data'!$B$4:$B$185,0),MATCH('Data above threshold'!AF$4,'Raw Data'!$3:$3,0)-1),"NA"))</f>
        <v>4</v>
      </c>
      <c r="AE83" s="103" t="n">
        <f aca="true">IF(ISBLANK(OFFSET('Raw Data'!$A$3,MATCH('Data above threshold'!$A83,'Raw Data'!$B$4:$B$185,0),MATCH('Data above threshold'!AG$4,'Raw Data'!$3:$3,0)-1)),"", IFERROR($J83*OFFSET('Raw Data'!$A$3,MATCH('Data above threshold'!$A83,'Raw Data'!$B$4:$B$185,0),MATCH('Data above threshold'!AG$4,'Raw Data'!$3:$3,0)-1),"NA"))</f>
        <v>4.73</v>
      </c>
      <c r="AF83" s="103" t="n">
        <f aca="true">IF(ISBLANK(OFFSET('Raw Data'!$A$3,MATCH('Data above threshold'!$A83,'Raw Data'!$B$4:$B$185,0),MATCH('Data above threshold'!AH$4,'Raw Data'!$3:$3,0)-1)),"", IFERROR($J83*OFFSET('Raw Data'!$A$3,MATCH('Data above threshold'!$A83,'Raw Data'!$B$4:$B$185,0),MATCH('Data above threshold'!AH$4,'Raw Data'!$3:$3,0)-1),"NA"))</f>
        <v>4.18</v>
      </c>
      <c r="AG83" s="103" t="n">
        <f aca="true">IF(ISBLANK(OFFSET('Raw Data'!$A$3,MATCH('Data above threshold'!$A83,'Raw Data'!$B$4:$B$185,0),MATCH('Data above threshold'!AI$4,'Raw Data'!$3:$3,0)-1)),"", IFERROR($J83*OFFSET('Raw Data'!$A$3,MATCH('Data above threshold'!$A83,'Raw Data'!$B$4:$B$185,0),MATCH('Data above threshold'!AI$4,'Raw Data'!$3:$3,0)-1),"NA"))</f>
        <v>3.26</v>
      </c>
      <c r="AH83" s="103" t="n">
        <f aca="true">IF(ISBLANK(OFFSET('Raw Data'!$A$3,MATCH('Data above threshold'!$A83,'Raw Data'!$B$4:$B$185,0),MATCH('Data above threshold'!AJ$4,'Raw Data'!$3:$3,0)-1)),"", IFERROR($J83*OFFSET('Raw Data'!$A$3,MATCH('Data above threshold'!$A83,'Raw Data'!$B$4:$B$185,0),MATCH('Data above threshold'!AJ$4,'Raw Data'!$3:$3,0)-1),"NA"))</f>
        <v>3.78</v>
      </c>
      <c r="AI83" s="103" t="n">
        <f aca="true">IF(ISBLANK(OFFSET('Raw Data'!$A$3,MATCH('Data above threshold'!$A83,'Raw Data'!$B$4:$B$185,0),MATCH('Data above threshold'!AK$4,'Raw Data'!$3:$3,0)-1)),"", IFERROR($J83*OFFSET('Raw Data'!$A$3,MATCH('Data above threshold'!$A83,'Raw Data'!$B$4:$B$185,0),MATCH('Data above threshold'!AK$4,'Raw Data'!$3:$3,0)-1),"NA"))</f>
        <v>2.97</v>
      </c>
      <c r="AJ83" s="103" t="n">
        <f aca="true">IF(ISBLANK(OFFSET('Raw Data'!$A$3,MATCH('Data above threshold'!$A83,'Raw Data'!$B$4:$B$185,0),MATCH('Data above threshold'!AL$4,'Raw Data'!$3:$3,0)-1)),"", IFERROR($J83*OFFSET('Raw Data'!$A$3,MATCH('Data above threshold'!$A83,'Raw Data'!$B$4:$B$185,0),MATCH('Data above threshold'!AL$4,'Raw Data'!$3:$3,0)-1),"NA"))</f>
        <v>3.64</v>
      </c>
      <c r="AK83" s="103" t="n">
        <f aca="true">IF(ISBLANK(OFFSET('Raw Data'!$A$3,MATCH('Data above threshold'!$A83,'Raw Data'!$B$4:$B$185,0),MATCH('Data above threshold'!AM$4,'Raw Data'!$3:$3,0)-1)),"", IFERROR($J83*OFFSET('Raw Data'!$A$3,MATCH('Data above threshold'!$A83,'Raw Data'!$B$4:$B$185,0),MATCH('Data above threshold'!AM$4,'Raw Data'!$3:$3,0)-1),"NA"))</f>
        <v>4.67</v>
      </c>
      <c r="AL83" s="103" t="str">
        <f aca="true">IF(ISBLANK(OFFSET('Raw Data'!$A$3,MATCH('Data above threshold'!$A83,'Raw Data'!$B$4:$B$185,0),MATCH('Data above threshold'!AN$4,'Raw Data'!$3:$3,0)-1)),"", IFERROR($J83*OFFSET('Raw Data'!$A$3,MATCH('Data above threshold'!$A83,'Raw Data'!$B$4:$B$185,0),MATCH('Data above threshold'!AN$4,'Raw Data'!$3:$3,0)-1),"NA"))</f>
        <v/>
      </c>
      <c r="AM83" s="103" t="n">
        <f aca="true">IF(ISBLANK(OFFSET('Raw Data'!$A$3,MATCH('Data above threshold'!$A83,'Raw Data'!$B$4:$B$185,0),MATCH('Data above threshold'!AO$4,'Raw Data'!$3:$3,0)-1)),"", IFERROR($J83*OFFSET('Raw Data'!$A$3,MATCH('Data above threshold'!$A83,'Raw Data'!$B$4:$B$185,0),MATCH('Data above threshold'!AO$4,'Raw Data'!$3:$3,0)-1),"NA"))</f>
        <v>4.34</v>
      </c>
      <c r="AN83" s="103" t="n">
        <f aca="true">IF(ISBLANK(OFFSET('Raw Data'!$A$3,MATCH('Data above threshold'!$A83,'Raw Data'!$B$4:$B$185,0),MATCH('Data above threshold'!AP$4,'Raw Data'!$3:$3,0)-1)),"", IFERROR($J83*OFFSET('Raw Data'!$A$3,MATCH('Data above threshold'!$A83,'Raw Data'!$B$4:$B$185,0),MATCH('Data above threshold'!AP$4,'Raw Data'!$3:$3,0)-1),"NA"))</f>
        <v>4.72</v>
      </c>
      <c r="AO83" s="103" t="n">
        <f aca="true">IF(ISBLANK(OFFSET('Raw Data'!$A$3,MATCH('Data above threshold'!$A83,'Raw Data'!$B$4:$B$185,0),MATCH('Data above threshold'!AQ$4,'Raw Data'!$3:$3,0)-1)),"", IFERROR($J83*OFFSET('Raw Data'!$A$3,MATCH('Data above threshold'!$A83,'Raw Data'!$B$4:$B$185,0),MATCH('Data above threshold'!AQ$4,'Raw Data'!$3:$3,0)-1),"NA"))</f>
        <v>3.49</v>
      </c>
      <c r="AP83" s="103" t="n">
        <f aca="true">IF(ISBLANK(OFFSET('Raw Data'!$A$3,MATCH('Data above threshold'!$A83,'Raw Data'!$B$4:$B$185,0),MATCH('Data above threshold'!AR$4,'Raw Data'!$3:$3,0)-1)),"", IFERROR($J83*OFFSET('Raw Data'!$A$3,MATCH('Data above threshold'!$A83,'Raw Data'!$B$4:$B$185,0),MATCH('Data above threshold'!AR$4,'Raw Data'!$3:$3,0)-1),"NA"))</f>
        <v>3.66</v>
      </c>
      <c r="AQ83" s="103" t="n">
        <f aca="true">IF(ISBLANK(OFFSET('Raw Data'!$A$3,MATCH('Data above threshold'!$A83,'Raw Data'!$B$4:$B$185,0),MATCH('Data above threshold'!AS$4,'Raw Data'!$3:$3,0)-1)),"", IFERROR($J83*OFFSET('Raw Data'!$A$3,MATCH('Data above threshold'!$A83,'Raw Data'!$B$4:$B$185,0),MATCH('Data above threshold'!AS$4,'Raw Data'!$3:$3,0)-1),"NA"))</f>
        <v>3.32</v>
      </c>
      <c r="AR83" s="103" t="str">
        <f aca="true">IF(ISBLANK(OFFSET('Raw Data'!$A$3,MATCH('Data above threshold'!$A83,'Raw Data'!$B$4:$B$185,0),MATCH('Data above threshold'!AT$4,'Raw Data'!$3:$3,0)-1)),"", IFERROR($J83*OFFSET('Raw Data'!$A$3,MATCH('Data above threshold'!$A83,'Raw Data'!$B$4:$B$185,0),MATCH('Data above threshold'!AT$4,'Raw Data'!$3:$3,0)-1),"NA"))</f>
        <v/>
      </c>
      <c r="AS83" s="103" t="n">
        <f aca="true">IF(ISBLANK(OFFSET('Raw Data'!$A$3,MATCH('Data above threshold'!$A83,'Raw Data'!$B$4:$B$185,0),MATCH('Data above threshold'!AU$4,'Raw Data'!$3:$3,0)-1)),"", IFERROR($J83*OFFSET('Raw Data'!$A$3,MATCH('Data above threshold'!$A83,'Raw Data'!$B$4:$B$185,0),MATCH('Data above threshold'!AU$4,'Raw Data'!$3:$3,0)-1),"NA"))</f>
        <v>2.87</v>
      </c>
      <c r="AT83" s="103" t="n">
        <f aca="true">IF(ISBLANK(OFFSET('Raw Data'!$A$3,MATCH('Data above threshold'!$A83,'Raw Data'!$B$4:$B$185,0),MATCH('Data above threshold'!AV$4,'Raw Data'!$3:$3,0)-1)),"", IFERROR($J83*OFFSET('Raw Data'!$A$3,MATCH('Data above threshold'!$A83,'Raw Data'!$B$4:$B$185,0),MATCH('Data above threshold'!AV$4,'Raw Data'!$3:$3,0)-1),"NA"))</f>
        <v>3.59</v>
      </c>
      <c r="AU83" s="103" t="n">
        <f aca="true">IF(ISBLANK(OFFSET('Raw Data'!$A$3,MATCH('Data above threshold'!$A83,'Raw Data'!$B$4:$B$185,0),MATCH('Data above threshold'!AW$4,'Raw Data'!$3:$3,0)-1)),"", IFERROR($J83*OFFSET('Raw Data'!$A$3,MATCH('Data above threshold'!$A83,'Raw Data'!$B$4:$B$185,0),MATCH('Data above threshold'!AW$4,'Raw Data'!$3:$3,0)-1),"NA"))</f>
        <v>3.99</v>
      </c>
      <c r="AV83" s="103" t="n">
        <f aca="true">IF(ISBLANK(OFFSET('Raw Data'!$A$3,MATCH('Data above threshold'!$A83,'Raw Data'!$B$4:$B$185,0),MATCH('Data above threshold'!AX$4,'Raw Data'!$3:$3,0)-1)),"", IFERROR($J83*OFFSET('Raw Data'!$A$3,MATCH('Data above threshold'!$A83,'Raw Data'!$B$4:$B$185,0),MATCH('Data above threshold'!AX$4,'Raw Data'!$3:$3,0)-1),"NA"))</f>
        <v>4.26</v>
      </c>
      <c r="AW83" s="103" t="n">
        <f aca="true">IF(ISBLANK(OFFSET('Raw Data'!$A$3,MATCH('Data above threshold'!$A83,'Raw Data'!$B$4:$B$185,0),MATCH('Data above threshold'!AY$4,'Raw Data'!$3:$3,0)-1)),"", IFERROR($J83*OFFSET('Raw Data'!$A$3,MATCH('Data above threshold'!$A83,'Raw Data'!$B$4:$B$185,0),MATCH('Data above threshold'!AY$4,'Raw Data'!$3:$3,0)-1),"NA"))</f>
        <v>3.92</v>
      </c>
      <c r="AX83" s="103" t="n">
        <f aca="true">IF(ISBLANK(OFFSET('Raw Data'!$A$3,MATCH('Data above threshold'!$A83,'Raw Data'!$B$4:$B$185,0),MATCH('Data above threshold'!AZ$4,'Raw Data'!$3:$3,0)-1)),"", IFERROR($J83*OFFSET('Raw Data'!$A$3,MATCH('Data above threshold'!$A83,'Raw Data'!$B$4:$B$185,0),MATCH('Data above threshold'!AZ$4,'Raw Data'!$3:$3,0)-1),"NA"))</f>
        <v>3.45</v>
      </c>
      <c r="AY83" s="103" t="n">
        <f aca="true">IF(ISBLANK(OFFSET('Raw Data'!$A$3,MATCH('Data above threshold'!$A83,'Raw Data'!$B$4:$B$185,0),MATCH('Data above threshold'!BA$4,'Raw Data'!$3:$3,0)-1)),"", IFERROR($J83*OFFSET('Raw Data'!$A$3,MATCH('Data above threshold'!$A83,'Raw Data'!$B$4:$B$185,0),MATCH('Data above threshold'!BA$4,'Raw Data'!$3:$3,0)-1),"NA"))</f>
        <v>4.96</v>
      </c>
      <c r="AZ83" s="103" t="n">
        <f aca="true">IF(ISBLANK(OFFSET('Raw Data'!$A$3,MATCH('Data above threshold'!$A83,'Raw Data'!$B$4:$B$185,0),MATCH('Data above threshold'!BB$4,'Raw Data'!$3:$3,0)-1)),"", IFERROR($J83*OFFSET('Raw Data'!$A$3,MATCH('Data above threshold'!$A83,'Raw Data'!$B$4:$B$185,0),MATCH('Data above threshold'!BB$4,'Raw Data'!$3:$3,0)-1),"NA"))</f>
        <v>3.28</v>
      </c>
      <c r="BA83" s="103" t="n">
        <f aca="true">IF(ISBLANK(OFFSET('Raw Data'!$A$3,MATCH('Data above threshold'!$A83,'Raw Data'!$B$4:$B$185,0),MATCH('Data above threshold'!BC$4,'Raw Data'!$3:$3,0)-1)),"", IFERROR($J83*OFFSET('Raw Data'!$A$3,MATCH('Data above threshold'!$A83,'Raw Data'!$B$4:$B$185,0),MATCH('Data above threshold'!BC$4,'Raw Data'!$3:$3,0)-1),"NA"))</f>
        <v>5.43</v>
      </c>
      <c r="BB83" s="103" t="n">
        <f aca="true">IF(ISBLANK(OFFSET('Raw Data'!$A$3,MATCH('Data above threshold'!$A83,'Raw Data'!$B$4:$B$185,0),MATCH('Data above threshold'!BD$4,'Raw Data'!$3:$3,0)-1)),"", IFERROR($J83*OFFSET('Raw Data'!$A$3,MATCH('Data above threshold'!$A83,'Raw Data'!$B$4:$B$185,0),MATCH('Data above threshold'!BD$4,'Raw Data'!$3:$3,0)-1),"NA"))</f>
        <v>3.59</v>
      </c>
      <c r="BC83" s="103" t="n">
        <f aca="true">IF(ISBLANK(OFFSET('Raw Data'!$A$3,MATCH('Data above threshold'!$A83,'Raw Data'!$B$4:$B$185,0),MATCH('Data above threshold'!BE$4,'Raw Data'!$3:$3,0)-1)),"", IFERROR($J83*OFFSET('Raw Data'!$A$3,MATCH('Data above threshold'!$A83,'Raw Data'!$B$4:$B$185,0),MATCH('Data above threshold'!BE$4,'Raw Data'!$3:$3,0)-1),"NA"))</f>
        <v>3.63</v>
      </c>
      <c r="BD83" s="103" t="n">
        <f aca="true">IF(ISBLANK(OFFSET('Raw Data'!$A$3,MATCH('Data above threshold'!$A83,'Raw Data'!$B$4:$B$185,0),MATCH('Data above threshold'!BF$4,'Raw Data'!$3:$3,0)-1)),"", IFERROR($J83*OFFSET('Raw Data'!$A$3,MATCH('Data above threshold'!$A83,'Raw Data'!$B$4:$B$185,0),MATCH('Data above threshold'!BF$4,'Raw Data'!$3:$3,0)-1),"NA"))</f>
        <v>2.42</v>
      </c>
      <c r="BE83" s="103" t="n">
        <f aca="true">IF(ISBLANK(OFFSET('Raw Data'!$A$3,MATCH('Data above threshold'!$A83,'Raw Data'!$B$4:$B$185,0),MATCH('Data above threshold'!BG$4,'Raw Data'!$3:$3,0)-1)),"", IFERROR($J83*OFFSET('Raw Data'!$A$3,MATCH('Data above threshold'!$A83,'Raw Data'!$B$4:$B$185,0),MATCH('Data above threshold'!BG$4,'Raw Data'!$3:$3,0)-1),"NA"))</f>
        <v>3.87</v>
      </c>
      <c r="BF83" s="103" t="str">
        <f aca="true">IF(ISBLANK(OFFSET('Raw Data'!$A$3,MATCH('Data above threshold'!$A83,'Raw Data'!$B$4:$B$185,0),MATCH('Data above threshold'!BH$4,'Raw Data'!$3:$3,0)-1)),"", IFERROR($J83*OFFSET('Raw Data'!$A$3,MATCH('Data above threshold'!$A83,'Raw Data'!$B$4:$B$185,0),MATCH('Data above threshold'!BH$4,'Raw Data'!$3:$3,0)-1),"NA"))</f>
        <v/>
      </c>
      <c r="BG83" s="103" t="n">
        <f aca="true">IF(ISBLANK(OFFSET('Raw Data'!$A$3,MATCH('Data above threshold'!$A83,'Raw Data'!$B$4:$B$185,0),MATCH('Data above threshold'!BI$4,'Raw Data'!$3:$3,0)-1)),"", IFERROR($J83*OFFSET('Raw Data'!$A$3,MATCH('Data above threshold'!$A83,'Raw Data'!$B$4:$B$185,0),MATCH('Data above threshold'!BI$4,'Raw Data'!$3:$3,0)-1),"NA"))</f>
        <v>2.7</v>
      </c>
      <c r="BH83" s="103" t="n">
        <f aca="true">IF(ISBLANK(OFFSET('Raw Data'!$A$3,MATCH('Data above threshold'!$A83,'Raw Data'!$B$4:$B$185,0),MATCH('Data above threshold'!BJ$4,'Raw Data'!$3:$3,0)-1)),"", IFERROR($J83*OFFSET('Raw Data'!$A$3,MATCH('Data above threshold'!$A83,'Raw Data'!$B$4:$B$185,0),MATCH('Data above threshold'!BJ$4,'Raw Data'!$3:$3,0)-1),"NA"))</f>
        <v>2.18</v>
      </c>
      <c r="BI83" s="103" t="n">
        <f aca="true">IF(ISBLANK(OFFSET('Raw Data'!$A$3,MATCH('Data above threshold'!$A83,'Raw Data'!$B$4:$B$185,0),MATCH('Data above threshold'!BK$4,'Raw Data'!$3:$3,0)-1)),"", IFERROR($J83*OFFSET('Raw Data'!$A$3,MATCH('Data above threshold'!$A83,'Raw Data'!$B$4:$B$185,0),MATCH('Data above threshold'!BK$4,'Raw Data'!$3:$3,0)-1),"NA"))</f>
        <v>4.78</v>
      </c>
      <c r="BJ83" s="103" t="n">
        <f aca="true">IF(ISBLANK(OFFSET('Raw Data'!$A$3,MATCH('Data above threshold'!$A83,'Raw Data'!$B$4:$B$185,0),MATCH('Data above threshold'!BL$4,'Raw Data'!$3:$3,0)-1)),"", IFERROR($J83*OFFSET('Raw Data'!$A$3,MATCH('Data above threshold'!$A83,'Raw Data'!$B$4:$B$185,0),MATCH('Data above threshold'!BL$4,'Raw Data'!$3:$3,0)-1),"NA"))</f>
        <v>3.67</v>
      </c>
      <c r="BK83" s="103" t="str">
        <f aca="true">IF(ISBLANK(OFFSET('Raw Data'!$A$3,MATCH('Data above threshold'!$A83,'Raw Data'!$B$4:$B$185,0),MATCH('Data above threshold'!BM$4,'Raw Data'!$3:$3,0)-1)),"", IFERROR($J83*OFFSET('Raw Data'!$A$3,MATCH('Data above threshold'!$A83,'Raw Data'!$B$4:$B$185,0),MATCH('Data above threshold'!BM$4,'Raw Data'!$3:$3,0)-1),"NA"))</f>
        <v/>
      </c>
      <c r="BL83" s="103" t="n">
        <f aca="true">IF(ISBLANK(OFFSET('Raw Data'!$A$3,MATCH('Data above threshold'!$A83,'Raw Data'!$B$4:$B$185,0),MATCH('Data above threshold'!BN$4,'Raw Data'!$3:$3,0)-1)),"", IFERROR($J83*OFFSET('Raw Data'!$A$3,MATCH('Data above threshold'!$A83,'Raw Data'!$B$4:$B$185,0),MATCH('Data above threshold'!BN$4,'Raw Data'!$3:$3,0)-1),"NA"))</f>
        <v>3.21</v>
      </c>
      <c r="BM83" s="103" t="n">
        <f aca="true">IF(ISBLANK(OFFSET('Raw Data'!$A$3,MATCH('Data above threshold'!$A83,'Raw Data'!$B$4:$B$185,0),MATCH('Data above threshold'!BO$4,'Raw Data'!$3:$3,0)-1)),"", IFERROR($J83*OFFSET('Raw Data'!$A$3,MATCH('Data above threshold'!$A83,'Raw Data'!$B$4:$B$185,0),MATCH('Data above threshold'!BO$4,'Raw Data'!$3:$3,0)-1),"NA"))</f>
        <v>4.76</v>
      </c>
      <c r="BN83" s="103" t="n">
        <f aca="true">IF(ISBLANK(OFFSET('Raw Data'!$A$3,MATCH('Data above threshold'!$A83,'Raw Data'!$B$4:$B$185,0),MATCH('Data above threshold'!BP$4,'Raw Data'!$3:$3,0)-1)),"", IFERROR($J83*OFFSET('Raw Data'!$A$3,MATCH('Data above threshold'!$A83,'Raw Data'!$B$4:$B$185,0),MATCH('Data above threshold'!BP$4,'Raw Data'!$3:$3,0)-1),"NA"))</f>
        <v>4.26</v>
      </c>
      <c r="BO83" s="103" t="n">
        <f aca="true">IF(ISBLANK(OFFSET('Raw Data'!$A$3,MATCH('Data above threshold'!$A83,'Raw Data'!$B$4:$B$185,0),MATCH('Data above threshold'!BQ$4,'Raw Data'!$3:$3,0)-1)),"", IFERROR($J83*OFFSET('Raw Data'!$A$3,MATCH('Data above threshold'!$A83,'Raw Data'!$B$4:$B$185,0),MATCH('Data above threshold'!BQ$4,'Raw Data'!$3:$3,0)-1),"NA"))</f>
        <v>4.2</v>
      </c>
      <c r="BP83" s="103" t="n">
        <f aca="true">IF(ISBLANK(OFFSET('Raw Data'!$A$3,MATCH('Data above threshold'!$A83,'Raw Data'!$B$4:$B$185,0),MATCH('Data above threshold'!BR$4,'Raw Data'!$3:$3,0)-1)),"", IFERROR($J83*OFFSET('Raw Data'!$A$3,MATCH('Data above threshold'!$A83,'Raw Data'!$B$4:$B$185,0),MATCH('Data above threshold'!BR$4,'Raw Data'!$3:$3,0)-1),"NA"))</f>
        <v>3.88</v>
      </c>
      <c r="BQ83" s="103" t="n">
        <f aca="true">IF(ISBLANK(OFFSET('Raw Data'!$A$3,MATCH('Data above threshold'!$A83,'Raw Data'!$B$4:$B$185,0),MATCH('Data above threshold'!BS$4,'Raw Data'!$3:$3,0)-1)),"", IFERROR($J83*OFFSET('Raw Data'!$A$3,MATCH('Data above threshold'!$A83,'Raw Data'!$B$4:$B$185,0),MATCH('Data above threshold'!BS$4,'Raw Data'!$3:$3,0)-1),"NA"))</f>
        <v>3.77</v>
      </c>
      <c r="BR83" s="103" t="n">
        <f aca="true">IF(ISBLANK(OFFSET('Raw Data'!$A$3,MATCH('Data above threshold'!$A83,'Raw Data'!$B$4:$B$185,0),MATCH('Data above threshold'!BT$4,'Raw Data'!$3:$3,0)-1)),"", IFERROR($J83*OFFSET('Raw Data'!$A$3,MATCH('Data above threshold'!$A83,'Raw Data'!$B$4:$B$185,0),MATCH('Data above threshold'!BT$4,'Raw Data'!$3:$3,0)-1),"NA"))</f>
        <v>3.3</v>
      </c>
      <c r="BS83" s="103" t="n">
        <f aca="true">IF(ISBLANK(OFFSET('Raw Data'!$A$3,MATCH('Data above threshold'!$A83,'Raw Data'!$B$4:$B$185,0),MATCH('Data above threshold'!BU$4,'Raw Data'!$3:$3,0)-1)),"", IFERROR($J83*OFFSET('Raw Data'!$A$3,MATCH('Data above threshold'!$A83,'Raw Data'!$B$4:$B$185,0),MATCH('Data above threshold'!BU$4,'Raw Data'!$3:$3,0)-1),"NA"))</f>
        <v>3.78</v>
      </c>
      <c r="BT83" s="103" t="str">
        <f aca="true">IF(ISBLANK(OFFSET('Raw Data'!$A$3,MATCH('Data above threshold'!$A83,'Raw Data'!$B$4:$B$185,0),MATCH('Data above threshold'!BV$4,'Raw Data'!$3:$3,0)-1)),"", IFERROR($J83*OFFSET('Raw Data'!$A$3,MATCH('Data above threshold'!$A83,'Raw Data'!$B$4:$B$185,0),MATCH('Data above threshold'!BV$4,'Raw Data'!$3:$3,0)-1),"NA"))</f>
        <v/>
      </c>
      <c r="BU83" s="103" t="n">
        <f aca="true">IF(ISBLANK(OFFSET('Raw Data'!$A$3,MATCH('Data above threshold'!$A83,'Raw Data'!$B$4:$B$185,0),MATCH('Data above threshold'!BW$4,'Raw Data'!$3:$3,0)-1)),"", IFERROR($J83*OFFSET('Raw Data'!$A$3,MATCH('Data above threshold'!$A83,'Raw Data'!$B$4:$B$185,0),MATCH('Data above threshold'!BW$4,'Raw Data'!$3:$3,0)-1),"NA"))</f>
        <v>3.6</v>
      </c>
      <c r="BV83" s="103" t="n">
        <f aca="true">IF(ISBLANK(OFFSET('Raw Data'!$A$3,MATCH('Data above threshold'!$A83,'Raw Data'!$B$4:$B$185,0),MATCH('Data above threshold'!BX$4,'Raw Data'!$3:$3,0)-1)),"", IFERROR($J83*OFFSET('Raw Data'!$A$3,MATCH('Data above threshold'!$A83,'Raw Data'!$B$4:$B$185,0),MATCH('Data above threshold'!BX$4,'Raw Data'!$3:$3,0)-1),"NA"))</f>
        <v>3.86</v>
      </c>
      <c r="BW83" s="103" t="n">
        <f aca="true">IF(ISBLANK(OFFSET('Raw Data'!$A$3,MATCH('Data above threshold'!$A83,'Raw Data'!$B$4:$B$185,0),MATCH('Data above threshold'!BY$4,'Raw Data'!$3:$3,0)-1)),"", IFERROR($J83*OFFSET('Raw Data'!$A$3,MATCH('Data above threshold'!$A83,'Raw Data'!$B$4:$B$185,0),MATCH('Data above threshold'!BY$4,'Raw Data'!$3:$3,0)-1),"NA"))</f>
        <v>3.07</v>
      </c>
      <c r="BX83" s="103" t="n">
        <f aca="true">IF(ISBLANK(OFFSET('Raw Data'!$A$3,MATCH('Data above threshold'!$A83,'Raw Data'!$B$4:$B$185,0),MATCH('Data above threshold'!BZ$4,'Raw Data'!$3:$3,0)-1)),"", IFERROR($J83*OFFSET('Raw Data'!$A$3,MATCH('Data above threshold'!$A83,'Raw Data'!$B$4:$B$185,0),MATCH('Data above threshold'!BZ$4,'Raw Data'!$3:$3,0)-1),"NA"))</f>
        <v>3.47</v>
      </c>
      <c r="BY83" s="103" t="n">
        <f aca="true">IF(ISBLANK(OFFSET('Raw Data'!$A$3,MATCH('Data above threshold'!$A83,'Raw Data'!$B$4:$B$185,0),MATCH('Data above threshold'!CA$4,'Raw Data'!$3:$3,0)-1)),"", IFERROR($J83*OFFSET('Raw Data'!$A$3,MATCH('Data above threshold'!$A83,'Raw Data'!$B$4:$B$185,0),MATCH('Data above threshold'!CA$4,'Raw Data'!$3:$3,0)-1),"NA"))</f>
        <v>3.16</v>
      </c>
      <c r="BZ83" s="103" t="str">
        <f aca="true">IF(ISBLANK(OFFSET('Raw Data'!$A$3,MATCH('Data above threshold'!$A83,'Raw Data'!$B$4:$B$185,0),MATCH('Data above threshold'!CB$4,'Raw Data'!$3:$3,0)-1)),"", IFERROR($J83*OFFSET('Raw Data'!$A$3,MATCH('Data above threshold'!$A83,'Raw Data'!$B$4:$B$185,0),MATCH('Data above threshold'!CB$4,'Raw Data'!$3:$3,0)-1),"NA"))</f>
        <v/>
      </c>
      <c r="CA83" s="103" t="n">
        <f aca="true">IF(ISBLANK(OFFSET('Raw Data'!$A$3,MATCH('Data above threshold'!$A83,'Raw Data'!$B$4:$B$185,0),MATCH('Data above threshold'!CC$4,'Raw Data'!$3:$3,0)-1)),"", IFERROR($J83*OFFSET('Raw Data'!$A$3,MATCH('Data above threshold'!$A83,'Raw Data'!$B$4:$B$185,0),MATCH('Data above threshold'!CC$4,'Raw Data'!$3:$3,0)-1),"NA"))</f>
        <v>2.66</v>
      </c>
      <c r="CB83" s="103" t="n">
        <f aca="true">IF(ISBLANK(OFFSET('Raw Data'!$A$3,MATCH('Data above threshold'!$A83,'Raw Data'!$B$4:$B$185,0),MATCH('Data above threshold'!CD$4,'Raw Data'!$3:$3,0)-1)),"", IFERROR($J83*OFFSET('Raw Data'!$A$3,MATCH('Data above threshold'!$A83,'Raw Data'!$B$4:$B$185,0),MATCH('Data above threshold'!CD$4,'Raw Data'!$3:$3,0)-1),"NA"))</f>
        <v>4.81</v>
      </c>
      <c r="CC83" s="103" t="n">
        <f aca="true">IF(ISBLANK(OFFSET('Raw Data'!$A$3,MATCH('Data above threshold'!$A83,'Raw Data'!$B$4:$B$185,0),MATCH('Data above threshold'!CE$4,'Raw Data'!$3:$3,0)-1)),"", IFERROR($J83*OFFSET('Raw Data'!$A$3,MATCH('Data above threshold'!$A83,'Raw Data'!$B$4:$B$185,0),MATCH('Data above threshold'!CE$4,'Raw Data'!$3:$3,0)-1),"NA"))</f>
        <v>2.73</v>
      </c>
      <c r="CD83" s="103" t="str">
        <f aca="true">IF(ISBLANK(OFFSET('Raw Data'!$A$3,MATCH('Data above threshold'!$A83,'Raw Data'!$B$4:$B$185,0),MATCH('Data above threshold'!CF$4,'Raw Data'!$3:$3,0)-1)),"", IFERROR($J83*OFFSET('Raw Data'!$A$3,MATCH('Data above threshold'!$A83,'Raw Data'!$B$4:$B$185,0),MATCH('Data above threshold'!CF$4,'Raw Data'!$3:$3,0)-1),"NA"))</f>
        <v/>
      </c>
      <c r="CE83" s="103" t="n">
        <f aca="true">IF(ISBLANK(OFFSET('Raw Data'!$A$3,MATCH('Data above threshold'!$A83,'Raw Data'!$B$4:$B$185,0),MATCH('Data above threshold'!CG$4,'Raw Data'!$3:$3,0)-1)),"", IFERROR($J83*OFFSET('Raw Data'!$A$3,MATCH('Data above threshold'!$A83,'Raw Data'!$B$4:$B$185,0),MATCH('Data above threshold'!CG$4,'Raw Data'!$3:$3,0)-1),"NA"))</f>
        <v>3.57</v>
      </c>
      <c r="CF83" s="103" t="n">
        <f aca="true">IF(ISBLANK(OFFSET('Raw Data'!$A$3,MATCH('Data above threshold'!$A83,'Raw Data'!$B$4:$B$185,0),MATCH('Data above threshold'!CH$4,'Raw Data'!$3:$3,0)-1)),"", IFERROR($J83*OFFSET('Raw Data'!$A$3,MATCH('Data above threshold'!$A83,'Raw Data'!$B$4:$B$185,0),MATCH('Data above threshold'!CH$4,'Raw Data'!$3:$3,0)-1),"NA"))</f>
        <v>4.47</v>
      </c>
      <c r="CG83" s="103" t="n">
        <f aca="true">IF(ISBLANK(OFFSET('Raw Data'!$A$3,MATCH('Data above threshold'!$A83,'Raw Data'!$B$4:$B$185,0),MATCH('Data above threshold'!CI$4,'Raw Data'!$3:$3,0)-1)),"", IFERROR($J83*OFFSET('Raw Data'!$A$3,MATCH('Data above threshold'!$A83,'Raw Data'!$B$4:$B$185,0),MATCH('Data above threshold'!CI$4,'Raw Data'!$3:$3,0)-1),"NA"))</f>
        <v>2.73</v>
      </c>
      <c r="CH83" s="103" t="str">
        <f aca="true">IF(ISBLANK(OFFSET('Raw Data'!$A$3,MATCH('Data above threshold'!$A83,'Raw Data'!$B$4:$B$185,0),MATCH('Data above threshold'!CJ$4,'Raw Data'!$3:$3,0)-1)),"", IFERROR($J83*OFFSET('Raw Data'!$A$3,MATCH('Data above threshold'!$A83,'Raw Data'!$B$4:$B$185,0),MATCH('Data above threshold'!CJ$4,'Raw Data'!$3:$3,0)-1),"NA"))</f>
        <v/>
      </c>
      <c r="CI83" s="103" t="n">
        <f aca="true">IF(ISBLANK(OFFSET('Raw Data'!$A$3,MATCH('Data above threshold'!$A83,'Raw Data'!$B$4:$B$185,0),MATCH('Data above threshold'!CK$4,'Raw Data'!$3:$3,0)-1)),"", IFERROR($J83*OFFSET('Raw Data'!$A$3,MATCH('Data above threshold'!$A83,'Raw Data'!$B$4:$B$185,0),MATCH('Data above threshold'!CK$4,'Raw Data'!$3:$3,0)-1),"NA"))</f>
        <v>3.81</v>
      </c>
      <c r="CJ83" s="103" t="n">
        <f aca="true">IF(ISBLANK(OFFSET('Raw Data'!$A$3,MATCH('Data above threshold'!$A83,'Raw Data'!$B$4:$B$185,0),MATCH('Data above threshold'!CL$4,'Raw Data'!$3:$3,0)-1)),"", IFERROR($J83*OFFSET('Raw Data'!$A$3,MATCH('Data above threshold'!$A83,'Raw Data'!$B$4:$B$185,0),MATCH('Data above threshold'!CL$4,'Raw Data'!$3:$3,0)-1),"NA"))</f>
        <v>3.68</v>
      </c>
      <c r="CK83" s="103" t="n">
        <f aca="true">IF(ISBLANK(OFFSET('Raw Data'!$A$3,MATCH('Data above threshold'!$A83,'Raw Data'!$B$4:$B$185,0),MATCH('Data above threshold'!CM$4,'Raw Data'!$3:$3,0)-1)),"", IFERROR($J83*OFFSET('Raw Data'!$A$3,MATCH('Data above threshold'!$A83,'Raw Data'!$B$4:$B$185,0),MATCH('Data above threshold'!CM$4,'Raw Data'!$3:$3,0)-1),"NA"))</f>
        <v>3.67</v>
      </c>
      <c r="CL83" s="103" t="n">
        <f aca="true">IF(ISBLANK(OFFSET('Raw Data'!$A$3,MATCH('Data above threshold'!$A83,'Raw Data'!$B$4:$B$185,0),MATCH('Data above threshold'!CN$4,'Raw Data'!$3:$3,0)-1)),"", IFERROR($J83*OFFSET('Raw Data'!$A$3,MATCH('Data above threshold'!$A83,'Raw Data'!$B$4:$B$185,0),MATCH('Data above threshold'!CN$4,'Raw Data'!$3:$3,0)-1),"NA"))</f>
        <v>5.13</v>
      </c>
      <c r="CM83" s="103" t="n">
        <f aca="true">IF(ISBLANK(OFFSET('Raw Data'!$A$3,MATCH('Data above threshold'!$A83,'Raw Data'!$B$4:$B$185,0),MATCH('Data above threshold'!CO$4,'Raw Data'!$3:$3,0)-1)),"", IFERROR($J83*OFFSET('Raw Data'!$A$3,MATCH('Data above threshold'!$A83,'Raw Data'!$B$4:$B$185,0),MATCH('Data above threshold'!CO$4,'Raw Data'!$3:$3,0)-1),"NA"))</f>
        <v>3.87</v>
      </c>
      <c r="CN83" s="103" t="n">
        <f aca="true">IF(ISBLANK(OFFSET('Raw Data'!$A$3,MATCH('Data above threshold'!$A83,'Raw Data'!$B$4:$B$185,0),MATCH('Data above threshold'!CP$4,'Raw Data'!$3:$3,0)-1)),"", IFERROR($J83*OFFSET('Raw Data'!$A$3,MATCH('Data above threshold'!$A83,'Raw Data'!$B$4:$B$185,0),MATCH('Data above threshold'!CP$4,'Raw Data'!$3:$3,0)-1),"NA"))</f>
        <v>2.55</v>
      </c>
      <c r="CO83" s="103" t="n">
        <f aca="true">IF(ISBLANK(OFFSET('Raw Data'!$A$3,MATCH('Data above threshold'!$A83,'Raw Data'!$B$4:$B$185,0),MATCH('Data above threshold'!CQ$4,'Raw Data'!$3:$3,0)-1)),"", IFERROR($J83*OFFSET('Raw Data'!$A$3,MATCH('Data above threshold'!$A83,'Raw Data'!$B$4:$B$185,0),MATCH('Data above threshold'!CQ$4,'Raw Data'!$3:$3,0)-1),"NA"))</f>
        <v>2.59</v>
      </c>
      <c r="CP83" s="103" t="n">
        <f aca="true">IF(ISBLANK(OFFSET('Raw Data'!$A$3,MATCH('Data above threshold'!$A83,'Raw Data'!$B$4:$B$185,0),MATCH('Data above threshold'!CR$4,'Raw Data'!$3:$3,0)-1)),"", IFERROR($J83*OFFSET('Raw Data'!$A$3,MATCH('Data above threshold'!$A83,'Raw Data'!$B$4:$B$185,0),MATCH('Data above threshold'!CR$4,'Raw Data'!$3:$3,0)-1),"NA"))</f>
        <v>2.82</v>
      </c>
    </row>
    <row r="84" s="103" customFormat="true" ht="15.5" hidden="false" customHeight="false" outlineLevel="0" collapsed="false">
      <c r="A84" s="107" t="n">
        <v>3200</v>
      </c>
      <c r="B84" s="107" t="n">
        <v>2</v>
      </c>
      <c r="C84" s="103" t="str">
        <f aca="true">IF(ISBLANK(OFFSET('Raw Data'!$A$3,MATCH($A84,'Raw Data'!$B$4:$B$185,0),MATCH(C$4,'Raw Data'!$3:$3,0)-1)),"",OFFSET('Raw Data'!$A$3,MATCH($A84,'Raw Data'!$B$4:$B$185,0),MATCH(C$4,'Raw Data'!$3:$3,0)-1))</f>
        <v/>
      </c>
      <c r="D84" s="103" t="str">
        <f aca="true">IF(ISBLANK(OFFSET('Raw Data'!$A$3,MATCH($A84,'Raw Data'!$B$4:$B$185,0),MATCH(D$4,'Raw Data'!$3:$3,0)-1)),"",OFFSET('Raw Data'!$A$3,MATCH($A84,'Raw Data'!$B$4:$B$185,0),MATCH(D$4,'Raw Data'!$3:$3,0)-1))</f>
        <v>Available and quality consumer information </v>
      </c>
      <c r="E84" s="103" t="str">
        <f aca="true">IF(ISBLANK(OFFSET('Raw Data'!$A$3,MATCH($A84,'Raw Data'!$B$4:$B$185,0),MATCH(E$4,'Raw Data'!$3:$3,0)-1)),"",OFFSET('Raw Data'!$A$3,MATCH($A84,'Raw Data'!$B$4:$B$185,0),MATCH(E$4,'Raw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03" t="str">
        <f aca="true">IF(ISBLANK(OFFSET('Raw Data'!$A$3,MATCH($A84,'Raw Data'!$B$4:$B$185,0),MATCH(F$4,'Raw Data'!$3:$3,0)-1)),"",OFFSET('Raw Data'!$A$3,MATCH($A84,'Raw Data'!$B$4:$B$185,0),MATCH(F$4,'Raw Data'!$3:$3,0)-1))</f>
        <v/>
      </c>
      <c r="G84" s="103" t="s">
        <v>217</v>
      </c>
      <c r="H84" s="103" t="str">
        <f aca="true">IF(ISBLANK(OFFSET('Raw Data'!$A$3,MATCH($A84,'Raw Data'!$B$4:$B$185,0),MATCH(H$4,'Raw Data'!$3:$3,0)-1)),"",OFFSET('Raw Data'!$A$3,MATCH($A84,'Raw Data'!$B$4:$B$185,0),MATCH(H$4,'Raw Data'!$3:$3,0)-1))</f>
        <v/>
      </c>
      <c r="I84" s="103" t="str">
        <f aca="true">IF(ISBLANK(OFFSET('Raw Data'!$A$3,MATCH($A84,'Raw Data'!$B$4:$B$185,0),MATCH(I$4,'Raw Data'!$3:$3,0)-1)),"",OFFSET('Raw Data'!$A$3,MATCH($A84,'Raw Data'!$B$4:$B$185,0),MATCH(I$4,'Raw Data'!$3:$3,0)-1))</f>
        <v/>
      </c>
      <c r="J84" s="103" t="str">
        <f aca="false">IF(I84="","",IF(I84="Minus",-1,1))</f>
        <v/>
      </c>
      <c r="K84" s="105" t="str">
        <f aca="false" t="array" ref="K84:K84">IFERROR(SKEW(IF(ISNUMBER(O84:CP84),O84:CP84,"")),"")</f>
        <v/>
      </c>
      <c r="L84" s="103" t="n">
        <f aca="true">IF(ISBLANK(OFFSET('Data above threshold'!$A$4,MATCH('Data above threshold'!$A84,'Data above threshold'!$A$5:$A$185,0),MATCH('Data above threshold'!N$4,'Data above threshold'!$4:$4,0)-1)),1,OFFSET('Data above threshold'!$A$4,MATCH('Data above threshold'!$A84,'Data above threshold'!$A$5:$A$185,0),MATCH('Data above threshold'!N$4,'Data above threshold'!$4:$4,0)-1))</f>
        <v>1</v>
      </c>
      <c r="M84" s="103" t="str">
        <f aca="true">IF(ISBLANK(OFFSET('Data above threshold'!$A$4,MATCH('Data above threshold'!$A84,'Data above threshold'!$A$5:$A$185,0),MATCH('Data above threshold'!O$4,'Data above threshold'!$4:$4,0)-1)),"",OFFSET('Data above threshold'!$A$4,MATCH('Data above threshold'!$A84,'Data above threshold'!$A$5:$A$185,0),MATCH('Data above threshold'!O$4,'Data above threshold'!$4:$4,0)-1))</f>
        <v/>
      </c>
      <c r="N84" s="106" t="str">
        <f aca="false" t="array" ref="N84:N84">IF(B84&lt;4,"",1-IFERROR(SUM(ISNUMBER(O84:CP84)*(1-$O$3:$CP$3))/COUNTIF($O$3:$CP$3,0),0))</f>
        <v/>
      </c>
      <c r="O84" s="103" t="str">
        <f aca="true">IF(ISBLANK(OFFSET('Raw Data'!$A$3,MATCH('Data above threshold'!$A84,'Raw Data'!$B$4:$B$185,0),MATCH('Data above threshold'!Q$4,'Raw Data'!$3:$3,0)-1)),"", IFERROR($J84*OFFSET('Raw Data'!$A$3,MATCH('Data above threshold'!$A84,'Raw Data'!$B$4:$B$185,0),MATCH('Data above threshold'!Q$4,'Raw Data'!$3:$3,0)-1),"NA"))</f>
        <v/>
      </c>
      <c r="P84" s="103" t="str">
        <f aca="true">IF(ISBLANK(OFFSET('Raw Data'!$A$3,MATCH('Data above threshold'!$A84,'Raw Data'!$B$4:$B$185,0),MATCH('Data above threshold'!R$4,'Raw Data'!$3:$3,0)-1)),"", IFERROR($J84*OFFSET('Raw Data'!$A$3,MATCH('Data above threshold'!$A84,'Raw Data'!$B$4:$B$185,0),MATCH('Data above threshold'!R$4,'Raw Data'!$3:$3,0)-1),"NA"))</f>
        <v/>
      </c>
      <c r="Q84" s="103" t="str">
        <f aca="true">IF(ISBLANK(OFFSET('Raw Data'!$A$3,MATCH('Data above threshold'!$A84,'Raw Data'!$B$4:$B$185,0),MATCH('Data above threshold'!S$4,'Raw Data'!$3:$3,0)-1)),"", IFERROR($J84*OFFSET('Raw Data'!$A$3,MATCH('Data above threshold'!$A84,'Raw Data'!$B$4:$B$185,0),MATCH('Data above threshold'!S$4,'Raw Data'!$3:$3,0)-1),"NA"))</f>
        <v/>
      </c>
      <c r="R84" s="103" t="str">
        <f aca="true">IF(ISBLANK(OFFSET('Raw Data'!$A$3,MATCH('Data above threshold'!$A84,'Raw Data'!$B$4:$B$185,0),MATCH('Data above threshold'!T$4,'Raw Data'!$3:$3,0)-1)),"", IFERROR($J84*OFFSET('Raw Data'!$A$3,MATCH('Data above threshold'!$A84,'Raw Data'!$B$4:$B$185,0),MATCH('Data above threshold'!T$4,'Raw Data'!$3:$3,0)-1),"NA"))</f>
        <v/>
      </c>
      <c r="S84" s="103" t="str">
        <f aca="true">IF(ISBLANK(OFFSET('Raw Data'!$A$3,MATCH('Data above threshold'!$A84,'Raw Data'!$B$4:$B$185,0),MATCH('Data above threshold'!U$4,'Raw Data'!$3:$3,0)-1)),"", IFERROR($J84*OFFSET('Raw Data'!$A$3,MATCH('Data above threshold'!$A84,'Raw Data'!$B$4:$B$185,0),MATCH('Data above threshold'!U$4,'Raw Data'!$3:$3,0)-1),"NA"))</f>
        <v/>
      </c>
      <c r="T84" s="103" t="str">
        <f aca="true">IF(ISBLANK(OFFSET('Raw Data'!$A$3,MATCH('Data above threshold'!$A84,'Raw Data'!$B$4:$B$185,0),MATCH('Data above threshold'!V$4,'Raw Data'!$3:$3,0)-1)),"", IFERROR($J84*OFFSET('Raw Data'!$A$3,MATCH('Data above threshold'!$A84,'Raw Data'!$B$4:$B$185,0),MATCH('Data above threshold'!V$4,'Raw Data'!$3:$3,0)-1),"NA"))</f>
        <v/>
      </c>
      <c r="U84" s="103" t="str">
        <f aca="true">IF(ISBLANK(OFFSET('Raw Data'!$A$3,MATCH('Data above threshold'!$A84,'Raw Data'!$B$4:$B$185,0),MATCH('Data above threshold'!W$4,'Raw Data'!$3:$3,0)-1)),"", IFERROR($J84*OFFSET('Raw Data'!$A$3,MATCH('Data above threshold'!$A84,'Raw Data'!$B$4:$B$185,0),MATCH('Data above threshold'!W$4,'Raw Data'!$3:$3,0)-1),"NA"))</f>
        <v/>
      </c>
      <c r="V84" s="103" t="str">
        <f aca="true">IF(ISBLANK(OFFSET('Raw Data'!$A$3,MATCH('Data above threshold'!$A84,'Raw Data'!$B$4:$B$185,0),MATCH('Data above threshold'!X$4,'Raw Data'!$3:$3,0)-1)),"", IFERROR($J84*OFFSET('Raw Data'!$A$3,MATCH('Data above threshold'!$A84,'Raw Data'!$B$4:$B$185,0),MATCH('Data above threshold'!X$4,'Raw Data'!$3:$3,0)-1),"NA"))</f>
        <v/>
      </c>
      <c r="W84" s="103" t="str">
        <f aca="true">IF(ISBLANK(OFFSET('Raw Data'!$A$3,MATCH('Data above threshold'!$A84,'Raw Data'!$B$4:$B$185,0),MATCH('Data above threshold'!Y$4,'Raw Data'!$3:$3,0)-1)),"", IFERROR($J84*OFFSET('Raw Data'!$A$3,MATCH('Data above threshold'!$A84,'Raw Data'!$B$4:$B$185,0),MATCH('Data above threshold'!Y$4,'Raw Data'!$3:$3,0)-1),"NA"))</f>
        <v/>
      </c>
      <c r="X84" s="103" t="str">
        <f aca="true">IF(ISBLANK(OFFSET('Raw Data'!$A$3,MATCH('Data above threshold'!$A84,'Raw Data'!$B$4:$B$185,0),MATCH('Data above threshold'!Z$4,'Raw Data'!$3:$3,0)-1)),"", IFERROR($J84*OFFSET('Raw Data'!$A$3,MATCH('Data above threshold'!$A84,'Raw Data'!$B$4:$B$185,0),MATCH('Data above threshold'!Z$4,'Raw Data'!$3:$3,0)-1),"NA"))</f>
        <v/>
      </c>
      <c r="Y84" s="103" t="str">
        <f aca="true">IF(ISBLANK(OFFSET('Raw Data'!$A$3,MATCH('Data above threshold'!$A84,'Raw Data'!$B$4:$B$185,0),MATCH('Data above threshold'!AA$4,'Raw Data'!$3:$3,0)-1)),"", IFERROR($J84*OFFSET('Raw Data'!$A$3,MATCH('Data above threshold'!$A84,'Raw Data'!$B$4:$B$185,0),MATCH('Data above threshold'!AA$4,'Raw Data'!$3:$3,0)-1),"NA"))</f>
        <v/>
      </c>
      <c r="Z84" s="103" t="str">
        <f aca="true">IF(ISBLANK(OFFSET('Raw Data'!$A$3,MATCH('Data above threshold'!$A84,'Raw Data'!$B$4:$B$185,0),MATCH('Data above threshold'!AB$4,'Raw Data'!$3:$3,0)-1)),"", IFERROR($J84*OFFSET('Raw Data'!$A$3,MATCH('Data above threshold'!$A84,'Raw Data'!$B$4:$B$185,0),MATCH('Data above threshold'!AB$4,'Raw Data'!$3:$3,0)-1),"NA"))</f>
        <v/>
      </c>
      <c r="AA84" s="103" t="str">
        <f aca="true">IF(ISBLANK(OFFSET('Raw Data'!$A$3,MATCH('Data above threshold'!$A84,'Raw Data'!$B$4:$B$185,0),MATCH('Data above threshold'!AC$4,'Raw Data'!$3:$3,0)-1)),"", IFERROR($J84*OFFSET('Raw Data'!$A$3,MATCH('Data above threshold'!$A84,'Raw Data'!$B$4:$B$185,0),MATCH('Data above threshold'!AC$4,'Raw Data'!$3:$3,0)-1),"NA"))</f>
        <v/>
      </c>
      <c r="AB84" s="103" t="str">
        <f aca="true">IF(ISBLANK(OFFSET('Raw Data'!$A$3,MATCH('Data above threshold'!$A84,'Raw Data'!$B$4:$B$185,0),MATCH('Data above threshold'!AD$4,'Raw Data'!$3:$3,0)-1)),"", IFERROR($J84*OFFSET('Raw Data'!$A$3,MATCH('Data above threshold'!$A84,'Raw Data'!$B$4:$B$185,0),MATCH('Data above threshold'!AD$4,'Raw Data'!$3:$3,0)-1),"NA"))</f>
        <v/>
      </c>
      <c r="AC84" s="103" t="str">
        <f aca="true">IF(ISBLANK(OFFSET('Raw Data'!$A$3,MATCH('Data above threshold'!$A84,'Raw Data'!$B$4:$B$185,0),MATCH('Data above threshold'!AE$4,'Raw Data'!$3:$3,0)-1)),"", IFERROR($J84*OFFSET('Raw Data'!$A$3,MATCH('Data above threshold'!$A84,'Raw Data'!$B$4:$B$185,0),MATCH('Data above threshold'!AE$4,'Raw Data'!$3:$3,0)-1),"NA"))</f>
        <v/>
      </c>
      <c r="AD84" s="103" t="str">
        <f aca="true">IF(ISBLANK(OFFSET('Raw Data'!$A$3,MATCH('Data above threshold'!$A84,'Raw Data'!$B$4:$B$185,0),MATCH('Data above threshold'!AF$4,'Raw Data'!$3:$3,0)-1)),"", IFERROR($J84*OFFSET('Raw Data'!$A$3,MATCH('Data above threshold'!$A84,'Raw Data'!$B$4:$B$185,0),MATCH('Data above threshold'!AF$4,'Raw Data'!$3:$3,0)-1),"NA"))</f>
        <v/>
      </c>
      <c r="AE84" s="103" t="str">
        <f aca="true">IF(ISBLANK(OFFSET('Raw Data'!$A$3,MATCH('Data above threshold'!$A84,'Raw Data'!$B$4:$B$185,0),MATCH('Data above threshold'!AG$4,'Raw Data'!$3:$3,0)-1)),"", IFERROR($J84*OFFSET('Raw Data'!$A$3,MATCH('Data above threshold'!$A84,'Raw Data'!$B$4:$B$185,0),MATCH('Data above threshold'!AG$4,'Raw Data'!$3:$3,0)-1),"NA"))</f>
        <v/>
      </c>
      <c r="AF84" s="103" t="str">
        <f aca="true">IF(ISBLANK(OFFSET('Raw Data'!$A$3,MATCH('Data above threshold'!$A84,'Raw Data'!$B$4:$B$185,0),MATCH('Data above threshold'!AH$4,'Raw Data'!$3:$3,0)-1)),"", IFERROR($J84*OFFSET('Raw Data'!$A$3,MATCH('Data above threshold'!$A84,'Raw Data'!$B$4:$B$185,0),MATCH('Data above threshold'!AH$4,'Raw Data'!$3:$3,0)-1),"NA"))</f>
        <v/>
      </c>
      <c r="AG84" s="103" t="str">
        <f aca="true">IF(ISBLANK(OFFSET('Raw Data'!$A$3,MATCH('Data above threshold'!$A84,'Raw Data'!$B$4:$B$185,0),MATCH('Data above threshold'!AI$4,'Raw Data'!$3:$3,0)-1)),"", IFERROR($J84*OFFSET('Raw Data'!$A$3,MATCH('Data above threshold'!$A84,'Raw Data'!$B$4:$B$185,0),MATCH('Data above threshold'!AI$4,'Raw Data'!$3:$3,0)-1),"NA"))</f>
        <v/>
      </c>
      <c r="AH84" s="103" t="str">
        <f aca="true">IF(ISBLANK(OFFSET('Raw Data'!$A$3,MATCH('Data above threshold'!$A84,'Raw Data'!$B$4:$B$185,0),MATCH('Data above threshold'!AJ$4,'Raw Data'!$3:$3,0)-1)),"", IFERROR($J84*OFFSET('Raw Data'!$A$3,MATCH('Data above threshold'!$A84,'Raw Data'!$B$4:$B$185,0),MATCH('Data above threshold'!AJ$4,'Raw Data'!$3:$3,0)-1),"NA"))</f>
        <v/>
      </c>
      <c r="AI84" s="103" t="str">
        <f aca="true">IF(ISBLANK(OFFSET('Raw Data'!$A$3,MATCH('Data above threshold'!$A84,'Raw Data'!$B$4:$B$185,0),MATCH('Data above threshold'!AK$4,'Raw Data'!$3:$3,0)-1)),"", IFERROR($J84*OFFSET('Raw Data'!$A$3,MATCH('Data above threshold'!$A84,'Raw Data'!$B$4:$B$185,0),MATCH('Data above threshold'!AK$4,'Raw Data'!$3:$3,0)-1),"NA"))</f>
        <v/>
      </c>
      <c r="AJ84" s="103" t="str">
        <f aca="true">IF(ISBLANK(OFFSET('Raw Data'!$A$3,MATCH('Data above threshold'!$A84,'Raw Data'!$B$4:$B$185,0),MATCH('Data above threshold'!AL$4,'Raw Data'!$3:$3,0)-1)),"", IFERROR($J84*OFFSET('Raw Data'!$A$3,MATCH('Data above threshold'!$A84,'Raw Data'!$B$4:$B$185,0),MATCH('Data above threshold'!AL$4,'Raw Data'!$3:$3,0)-1),"NA"))</f>
        <v/>
      </c>
      <c r="AK84" s="103" t="str">
        <f aca="true">IF(ISBLANK(OFFSET('Raw Data'!$A$3,MATCH('Data above threshold'!$A84,'Raw Data'!$B$4:$B$185,0),MATCH('Data above threshold'!AM$4,'Raw Data'!$3:$3,0)-1)),"", IFERROR($J84*OFFSET('Raw Data'!$A$3,MATCH('Data above threshold'!$A84,'Raw Data'!$B$4:$B$185,0),MATCH('Data above threshold'!AM$4,'Raw Data'!$3:$3,0)-1),"NA"))</f>
        <v/>
      </c>
      <c r="AL84" s="103" t="str">
        <f aca="true">IF(ISBLANK(OFFSET('Raw Data'!$A$3,MATCH('Data above threshold'!$A84,'Raw Data'!$B$4:$B$185,0),MATCH('Data above threshold'!AN$4,'Raw Data'!$3:$3,0)-1)),"", IFERROR($J84*OFFSET('Raw Data'!$A$3,MATCH('Data above threshold'!$A84,'Raw Data'!$B$4:$B$185,0),MATCH('Data above threshold'!AN$4,'Raw Data'!$3:$3,0)-1),"NA"))</f>
        <v/>
      </c>
      <c r="AM84" s="103" t="str">
        <f aca="true">IF(ISBLANK(OFFSET('Raw Data'!$A$3,MATCH('Data above threshold'!$A84,'Raw Data'!$B$4:$B$185,0),MATCH('Data above threshold'!AO$4,'Raw Data'!$3:$3,0)-1)),"", IFERROR($J84*OFFSET('Raw Data'!$A$3,MATCH('Data above threshold'!$A84,'Raw Data'!$B$4:$B$185,0),MATCH('Data above threshold'!AO$4,'Raw Data'!$3:$3,0)-1),"NA"))</f>
        <v/>
      </c>
      <c r="AN84" s="103" t="str">
        <f aca="true">IF(ISBLANK(OFFSET('Raw Data'!$A$3,MATCH('Data above threshold'!$A84,'Raw Data'!$B$4:$B$185,0),MATCH('Data above threshold'!AP$4,'Raw Data'!$3:$3,0)-1)),"", IFERROR($J84*OFFSET('Raw Data'!$A$3,MATCH('Data above threshold'!$A84,'Raw Data'!$B$4:$B$185,0),MATCH('Data above threshold'!AP$4,'Raw Data'!$3:$3,0)-1),"NA"))</f>
        <v/>
      </c>
      <c r="AO84" s="103" t="str">
        <f aca="true">IF(ISBLANK(OFFSET('Raw Data'!$A$3,MATCH('Data above threshold'!$A84,'Raw Data'!$B$4:$B$185,0),MATCH('Data above threshold'!AQ$4,'Raw Data'!$3:$3,0)-1)),"", IFERROR($J84*OFFSET('Raw Data'!$A$3,MATCH('Data above threshold'!$A84,'Raw Data'!$B$4:$B$185,0),MATCH('Data above threshold'!AQ$4,'Raw Data'!$3:$3,0)-1),"NA"))</f>
        <v/>
      </c>
      <c r="AP84" s="103" t="str">
        <f aca="true">IF(ISBLANK(OFFSET('Raw Data'!$A$3,MATCH('Data above threshold'!$A84,'Raw Data'!$B$4:$B$185,0),MATCH('Data above threshold'!AR$4,'Raw Data'!$3:$3,0)-1)),"", IFERROR($J84*OFFSET('Raw Data'!$A$3,MATCH('Data above threshold'!$A84,'Raw Data'!$B$4:$B$185,0),MATCH('Data above threshold'!AR$4,'Raw Data'!$3:$3,0)-1),"NA"))</f>
        <v/>
      </c>
      <c r="AQ84" s="103" t="str">
        <f aca="true">IF(ISBLANK(OFFSET('Raw Data'!$A$3,MATCH('Data above threshold'!$A84,'Raw Data'!$B$4:$B$185,0),MATCH('Data above threshold'!AS$4,'Raw Data'!$3:$3,0)-1)),"", IFERROR($J84*OFFSET('Raw Data'!$A$3,MATCH('Data above threshold'!$A84,'Raw Data'!$B$4:$B$185,0),MATCH('Data above threshold'!AS$4,'Raw Data'!$3:$3,0)-1),"NA"))</f>
        <v/>
      </c>
      <c r="AR84" s="103" t="str">
        <f aca="true">IF(ISBLANK(OFFSET('Raw Data'!$A$3,MATCH('Data above threshold'!$A84,'Raw Data'!$B$4:$B$185,0),MATCH('Data above threshold'!AT$4,'Raw Data'!$3:$3,0)-1)),"", IFERROR($J84*OFFSET('Raw Data'!$A$3,MATCH('Data above threshold'!$A84,'Raw Data'!$B$4:$B$185,0),MATCH('Data above threshold'!AT$4,'Raw Data'!$3:$3,0)-1),"NA"))</f>
        <v/>
      </c>
      <c r="AS84" s="103" t="str">
        <f aca="true">IF(ISBLANK(OFFSET('Raw Data'!$A$3,MATCH('Data above threshold'!$A84,'Raw Data'!$B$4:$B$185,0),MATCH('Data above threshold'!AU$4,'Raw Data'!$3:$3,0)-1)),"", IFERROR($J84*OFFSET('Raw Data'!$A$3,MATCH('Data above threshold'!$A84,'Raw Data'!$B$4:$B$185,0),MATCH('Data above threshold'!AU$4,'Raw Data'!$3:$3,0)-1),"NA"))</f>
        <v/>
      </c>
      <c r="AT84" s="103" t="str">
        <f aca="true">IF(ISBLANK(OFFSET('Raw Data'!$A$3,MATCH('Data above threshold'!$A84,'Raw Data'!$B$4:$B$185,0),MATCH('Data above threshold'!AV$4,'Raw Data'!$3:$3,0)-1)),"", IFERROR($J84*OFFSET('Raw Data'!$A$3,MATCH('Data above threshold'!$A84,'Raw Data'!$B$4:$B$185,0),MATCH('Data above threshold'!AV$4,'Raw Data'!$3:$3,0)-1),"NA"))</f>
        <v/>
      </c>
      <c r="AU84" s="103" t="str">
        <f aca="true">IF(ISBLANK(OFFSET('Raw Data'!$A$3,MATCH('Data above threshold'!$A84,'Raw Data'!$B$4:$B$185,0),MATCH('Data above threshold'!AW$4,'Raw Data'!$3:$3,0)-1)),"", IFERROR($J84*OFFSET('Raw Data'!$A$3,MATCH('Data above threshold'!$A84,'Raw Data'!$B$4:$B$185,0),MATCH('Data above threshold'!AW$4,'Raw Data'!$3:$3,0)-1),"NA"))</f>
        <v/>
      </c>
      <c r="AV84" s="103" t="str">
        <f aca="true">IF(ISBLANK(OFFSET('Raw Data'!$A$3,MATCH('Data above threshold'!$A84,'Raw Data'!$B$4:$B$185,0),MATCH('Data above threshold'!AX$4,'Raw Data'!$3:$3,0)-1)),"", IFERROR($J84*OFFSET('Raw Data'!$A$3,MATCH('Data above threshold'!$A84,'Raw Data'!$B$4:$B$185,0),MATCH('Data above threshold'!AX$4,'Raw Data'!$3:$3,0)-1),"NA"))</f>
        <v/>
      </c>
      <c r="AW84" s="103" t="str">
        <f aca="true">IF(ISBLANK(OFFSET('Raw Data'!$A$3,MATCH('Data above threshold'!$A84,'Raw Data'!$B$4:$B$185,0),MATCH('Data above threshold'!AY$4,'Raw Data'!$3:$3,0)-1)),"", IFERROR($J84*OFFSET('Raw Data'!$A$3,MATCH('Data above threshold'!$A84,'Raw Data'!$B$4:$B$185,0),MATCH('Data above threshold'!AY$4,'Raw Data'!$3:$3,0)-1),"NA"))</f>
        <v/>
      </c>
      <c r="AX84" s="103" t="str">
        <f aca="true">IF(ISBLANK(OFFSET('Raw Data'!$A$3,MATCH('Data above threshold'!$A84,'Raw Data'!$B$4:$B$185,0),MATCH('Data above threshold'!AZ$4,'Raw Data'!$3:$3,0)-1)),"", IFERROR($J84*OFFSET('Raw Data'!$A$3,MATCH('Data above threshold'!$A84,'Raw Data'!$B$4:$B$185,0),MATCH('Data above threshold'!AZ$4,'Raw Data'!$3:$3,0)-1),"NA"))</f>
        <v/>
      </c>
      <c r="AY84" s="103" t="str">
        <f aca="true">IF(ISBLANK(OFFSET('Raw Data'!$A$3,MATCH('Data above threshold'!$A84,'Raw Data'!$B$4:$B$185,0),MATCH('Data above threshold'!BA$4,'Raw Data'!$3:$3,0)-1)),"", IFERROR($J84*OFFSET('Raw Data'!$A$3,MATCH('Data above threshold'!$A84,'Raw Data'!$B$4:$B$185,0),MATCH('Data above threshold'!BA$4,'Raw Data'!$3:$3,0)-1),"NA"))</f>
        <v/>
      </c>
      <c r="AZ84" s="103" t="str">
        <f aca="true">IF(ISBLANK(OFFSET('Raw Data'!$A$3,MATCH('Data above threshold'!$A84,'Raw Data'!$B$4:$B$185,0),MATCH('Data above threshold'!BB$4,'Raw Data'!$3:$3,0)-1)),"", IFERROR($J84*OFFSET('Raw Data'!$A$3,MATCH('Data above threshold'!$A84,'Raw Data'!$B$4:$B$185,0),MATCH('Data above threshold'!BB$4,'Raw Data'!$3:$3,0)-1),"NA"))</f>
        <v/>
      </c>
      <c r="BA84" s="103" t="str">
        <f aca="true">IF(ISBLANK(OFFSET('Raw Data'!$A$3,MATCH('Data above threshold'!$A84,'Raw Data'!$B$4:$B$185,0),MATCH('Data above threshold'!BC$4,'Raw Data'!$3:$3,0)-1)),"", IFERROR($J84*OFFSET('Raw Data'!$A$3,MATCH('Data above threshold'!$A84,'Raw Data'!$B$4:$B$185,0),MATCH('Data above threshold'!BC$4,'Raw Data'!$3:$3,0)-1),"NA"))</f>
        <v/>
      </c>
      <c r="BB84" s="103" t="str">
        <f aca="true">IF(ISBLANK(OFFSET('Raw Data'!$A$3,MATCH('Data above threshold'!$A84,'Raw Data'!$B$4:$B$185,0),MATCH('Data above threshold'!BD$4,'Raw Data'!$3:$3,0)-1)),"", IFERROR($J84*OFFSET('Raw Data'!$A$3,MATCH('Data above threshold'!$A84,'Raw Data'!$B$4:$B$185,0),MATCH('Data above threshold'!BD$4,'Raw Data'!$3:$3,0)-1),"NA"))</f>
        <v/>
      </c>
      <c r="BC84" s="103" t="str">
        <f aca="true">IF(ISBLANK(OFFSET('Raw Data'!$A$3,MATCH('Data above threshold'!$A84,'Raw Data'!$B$4:$B$185,0),MATCH('Data above threshold'!BE$4,'Raw Data'!$3:$3,0)-1)),"", IFERROR($J84*OFFSET('Raw Data'!$A$3,MATCH('Data above threshold'!$A84,'Raw Data'!$B$4:$B$185,0),MATCH('Data above threshold'!BE$4,'Raw Data'!$3:$3,0)-1),"NA"))</f>
        <v/>
      </c>
      <c r="BD84" s="103" t="str">
        <f aca="true">IF(ISBLANK(OFFSET('Raw Data'!$A$3,MATCH('Data above threshold'!$A84,'Raw Data'!$B$4:$B$185,0),MATCH('Data above threshold'!BF$4,'Raw Data'!$3:$3,0)-1)),"", IFERROR($J84*OFFSET('Raw Data'!$A$3,MATCH('Data above threshold'!$A84,'Raw Data'!$B$4:$B$185,0),MATCH('Data above threshold'!BF$4,'Raw Data'!$3:$3,0)-1),"NA"))</f>
        <v/>
      </c>
      <c r="BE84" s="103" t="str">
        <f aca="true">IF(ISBLANK(OFFSET('Raw Data'!$A$3,MATCH('Data above threshold'!$A84,'Raw Data'!$B$4:$B$185,0),MATCH('Data above threshold'!BG$4,'Raw Data'!$3:$3,0)-1)),"", IFERROR($J84*OFFSET('Raw Data'!$A$3,MATCH('Data above threshold'!$A84,'Raw Data'!$B$4:$B$185,0),MATCH('Data above threshold'!BG$4,'Raw Data'!$3:$3,0)-1),"NA"))</f>
        <v/>
      </c>
      <c r="BF84" s="103" t="str">
        <f aca="true">IF(ISBLANK(OFFSET('Raw Data'!$A$3,MATCH('Data above threshold'!$A84,'Raw Data'!$B$4:$B$185,0),MATCH('Data above threshold'!BH$4,'Raw Data'!$3:$3,0)-1)),"", IFERROR($J84*OFFSET('Raw Data'!$A$3,MATCH('Data above threshold'!$A84,'Raw Data'!$B$4:$B$185,0),MATCH('Data above threshold'!BH$4,'Raw Data'!$3:$3,0)-1),"NA"))</f>
        <v/>
      </c>
      <c r="BG84" s="103" t="str">
        <f aca="true">IF(ISBLANK(OFFSET('Raw Data'!$A$3,MATCH('Data above threshold'!$A84,'Raw Data'!$B$4:$B$185,0),MATCH('Data above threshold'!BI$4,'Raw Data'!$3:$3,0)-1)),"", IFERROR($J84*OFFSET('Raw Data'!$A$3,MATCH('Data above threshold'!$A84,'Raw Data'!$B$4:$B$185,0),MATCH('Data above threshold'!BI$4,'Raw Data'!$3:$3,0)-1),"NA"))</f>
        <v/>
      </c>
      <c r="BH84" s="103" t="str">
        <f aca="true">IF(ISBLANK(OFFSET('Raw Data'!$A$3,MATCH('Data above threshold'!$A84,'Raw Data'!$B$4:$B$185,0),MATCH('Data above threshold'!BJ$4,'Raw Data'!$3:$3,0)-1)),"", IFERROR($J84*OFFSET('Raw Data'!$A$3,MATCH('Data above threshold'!$A84,'Raw Data'!$B$4:$B$185,0),MATCH('Data above threshold'!BJ$4,'Raw Data'!$3:$3,0)-1),"NA"))</f>
        <v/>
      </c>
      <c r="BI84" s="103" t="str">
        <f aca="true">IF(ISBLANK(OFFSET('Raw Data'!$A$3,MATCH('Data above threshold'!$A84,'Raw Data'!$B$4:$B$185,0),MATCH('Data above threshold'!BK$4,'Raw Data'!$3:$3,0)-1)),"", IFERROR($J84*OFFSET('Raw Data'!$A$3,MATCH('Data above threshold'!$A84,'Raw Data'!$B$4:$B$185,0),MATCH('Data above threshold'!BK$4,'Raw Data'!$3:$3,0)-1),"NA"))</f>
        <v/>
      </c>
      <c r="BJ84" s="103" t="str">
        <f aca="true">IF(ISBLANK(OFFSET('Raw Data'!$A$3,MATCH('Data above threshold'!$A84,'Raw Data'!$B$4:$B$185,0),MATCH('Data above threshold'!BL$4,'Raw Data'!$3:$3,0)-1)),"", IFERROR($J84*OFFSET('Raw Data'!$A$3,MATCH('Data above threshold'!$A84,'Raw Data'!$B$4:$B$185,0),MATCH('Data above threshold'!BL$4,'Raw Data'!$3:$3,0)-1),"NA"))</f>
        <v/>
      </c>
      <c r="BK84" s="103" t="str">
        <f aca="true">IF(ISBLANK(OFFSET('Raw Data'!$A$3,MATCH('Data above threshold'!$A84,'Raw Data'!$B$4:$B$185,0),MATCH('Data above threshold'!BM$4,'Raw Data'!$3:$3,0)-1)),"", IFERROR($J84*OFFSET('Raw Data'!$A$3,MATCH('Data above threshold'!$A84,'Raw Data'!$B$4:$B$185,0),MATCH('Data above threshold'!BM$4,'Raw Data'!$3:$3,0)-1),"NA"))</f>
        <v/>
      </c>
      <c r="BL84" s="103" t="str">
        <f aca="true">IF(ISBLANK(OFFSET('Raw Data'!$A$3,MATCH('Data above threshold'!$A84,'Raw Data'!$B$4:$B$185,0),MATCH('Data above threshold'!BN$4,'Raw Data'!$3:$3,0)-1)),"", IFERROR($J84*OFFSET('Raw Data'!$A$3,MATCH('Data above threshold'!$A84,'Raw Data'!$B$4:$B$185,0),MATCH('Data above threshold'!BN$4,'Raw Data'!$3:$3,0)-1),"NA"))</f>
        <v/>
      </c>
      <c r="BM84" s="103" t="str">
        <f aca="true">IF(ISBLANK(OFFSET('Raw Data'!$A$3,MATCH('Data above threshold'!$A84,'Raw Data'!$B$4:$B$185,0),MATCH('Data above threshold'!BO$4,'Raw Data'!$3:$3,0)-1)),"", IFERROR($J84*OFFSET('Raw Data'!$A$3,MATCH('Data above threshold'!$A84,'Raw Data'!$B$4:$B$185,0),MATCH('Data above threshold'!BO$4,'Raw Data'!$3:$3,0)-1),"NA"))</f>
        <v/>
      </c>
      <c r="BN84" s="103" t="str">
        <f aca="true">IF(ISBLANK(OFFSET('Raw Data'!$A$3,MATCH('Data above threshold'!$A84,'Raw Data'!$B$4:$B$185,0),MATCH('Data above threshold'!BP$4,'Raw Data'!$3:$3,0)-1)),"", IFERROR($J84*OFFSET('Raw Data'!$A$3,MATCH('Data above threshold'!$A84,'Raw Data'!$B$4:$B$185,0),MATCH('Data above threshold'!BP$4,'Raw Data'!$3:$3,0)-1),"NA"))</f>
        <v/>
      </c>
      <c r="BO84" s="103" t="str">
        <f aca="true">IF(ISBLANK(OFFSET('Raw Data'!$A$3,MATCH('Data above threshold'!$A84,'Raw Data'!$B$4:$B$185,0),MATCH('Data above threshold'!BQ$4,'Raw Data'!$3:$3,0)-1)),"", IFERROR($J84*OFFSET('Raw Data'!$A$3,MATCH('Data above threshold'!$A84,'Raw Data'!$B$4:$B$185,0),MATCH('Data above threshold'!BQ$4,'Raw Data'!$3:$3,0)-1),"NA"))</f>
        <v/>
      </c>
      <c r="BP84" s="103" t="str">
        <f aca="true">IF(ISBLANK(OFFSET('Raw Data'!$A$3,MATCH('Data above threshold'!$A84,'Raw Data'!$B$4:$B$185,0),MATCH('Data above threshold'!BR$4,'Raw Data'!$3:$3,0)-1)),"", IFERROR($J84*OFFSET('Raw Data'!$A$3,MATCH('Data above threshold'!$A84,'Raw Data'!$B$4:$B$185,0),MATCH('Data above threshold'!BR$4,'Raw Data'!$3:$3,0)-1),"NA"))</f>
        <v/>
      </c>
      <c r="BQ84" s="103" t="str">
        <f aca="true">IF(ISBLANK(OFFSET('Raw Data'!$A$3,MATCH('Data above threshold'!$A84,'Raw Data'!$B$4:$B$185,0),MATCH('Data above threshold'!BS$4,'Raw Data'!$3:$3,0)-1)),"", IFERROR($J84*OFFSET('Raw Data'!$A$3,MATCH('Data above threshold'!$A84,'Raw Data'!$B$4:$B$185,0),MATCH('Data above threshold'!BS$4,'Raw Data'!$3:$3,0)-1),"NA"))</f>
        <v/>
      </c>
      <c r="BR84" s="103" t="str">
        <f aca="true">IF(ISBLANK(OFFSET('Raw Data'!$A$3,MATCH('Data above threshold'!$A84,'Raw Data'!$B$4:$B$185,0),MATCH('Data above threshold'!BT$4,'Raw Data'!$3:$3,0)-1)),"", IFERROR($J84*OFFSET('Raw Data'!$A$3,MATCH('Data above threshold'!$A84,'Raw Data'!$B$4:$B$185,0),MATCH('Data above threshold'!BT$4,'Raw Data'!$3:$3,0)-1),"NA"))</f>
        <v/>
      </c>
      <c r="BS84" s="103" t="str">
        <f aca="true">IF(ISBLANK(OFFSET('Raw Data'!$A$3,MATCH('Data above threshold'!$A84,'Raw Data'!$B$4:$B$185,0),MATCH('Data above threshold'!BU$4,'Raw Data'!$3:$3,0)-1)),"", IFERROR($J84*OFFSET('Raw Data'!$A$3,MATCH('Data above threshold'!$A84,'Raw Data'!$B$4:$B$185,0),MATCH('Data above threshold'!BU$4,'Raw Data'!$3:$3,0)-1),"NA"))</f>
        <v/>
      </c>
      <c r="BT84" s="103" t="str">
        <f aca="true">IF(ISBLANK(OFFSET('Raw Data'!$A$3,MATCH('Data above threshold'!$A84,'Raw Data'!$B$4:$B$185,0),MATCH('Data above threshold'!BV$4,'Raw Data'!$3:$3,0)-1)),"", IFERROR($J84*OFFSET('Raw Data'!$A$3,MATCH('Data above threshold'!$A84,'Raw Data'!$B$4:$B$185,0),MATCH('Data above threshold'!BV$4,'Raw Data'!$3:$3,0)-1),"NA"))</f>
        <v/>
      </c>
      <c r="BU84" s="103" t="str">
        <f aca="true">IF(ISBLANK(OFFSET('Raw Data'!$A$3,MATCH('Data above threshold'!$A84,'Raw Data'!$B$4:$B$185,0),MATCH('Data above threshold'!BW$4,'Raw Data'!$3:$3,0)-1)),"", IFERROR($J84*OFFSET('Raw Data'!$A$3,MATCH('Data above threshold'!$A84,'Raw Data'!$B$4:$B$185,0),MATCH('Data above threshold'!BW$4,'Raw Data'!$3:$3,0)-1),"NA"))</f>
        <v/>
      </c>
      <c r="BV84" s="103" t="str">
        <f aca="true">IF(ISBLANK(OFFSET('Raw Data'!$A$3,MATCH('Data above threshold'!$A84,'Raw Data'!$B$4:$B$185,0),MATCH('Data above threshold'!BX$4,'Raw Data'!$3:$3,0)-1)),"", IFERROR($J84*OFFSET('Raw Data'!$A$3,MATCH('Data above threshold'!$A84,'Raw Data'!$B$4:$B$185,0),MATCH('Data above threshold'!BX$4,'Raw Data'!$3:$3,0)-1),"NA"))</f>
        <v/>
      </c>
      <c r="BW84" s="103" t="str">
        <f aca="true">IF(ISBLANK(OFFSET('Raw Data'!$A$3,MATCH('Data above threshold'!$A84,'Raw Data'!$B$4:$B$185,0),MATCH('Data above threshold'!BY$4,'Raw Data'!$3:$3,0)-1)),"", IFERROR($J84*OFFSET('Raw Data'!$A$3,MATCH('Data above threshold'!$A84,'Raw Data'!$B$4:$B$185,0),MATCH('Data above threshold'!BY$4,'Raw Data'!$3:$3,0)-1),"NA"))</f>
        <v/>
      </c>
      <c r="BX84" s="103" t="str">
        <f aca="true">IF(ISBLANK(OFFSET('Raw Data'!$A$3,MATCH('Data above threshold'!$A84,'Raw Data'!$B$4:$B$185,0),MATCH('Data above threshold'!BZ$4,'Raw Data'!$3:$3,0)-1)),"", IFERROR($J84*OFFSET('Raw Data'!$A$3,MATCH('Data above threshold'!$A84,'Raw Data'!$B$4:$B$185,0),MATCH('Data above threshold'!BZ$4,'Raw Data'!$3:$3,0)-1),"NA"))</f>
        <v/>
      </c>
      <c r="BY84" s="103" t="str">
        <f aca="true">IF(ISBLANK(OFFSET('Raw Data'!$A$3,MATCH('Data above threshold'!$A84,'Raw Data'!$B$4:$B$185,0),MATCH('Data above threshold'!CA$4,'Raw Data'!$3:$3,0)-1)),"", IFERROR($J84*OFFSET('Raw Data'!$A$3,MATCH('Data above threshold'!$A84,'Raw Data'!$B$4:$B$185,0),MATCH('Data above threshold'!CA$4,'Raw Data'!$3:$3,0)-1),"NA"))</f>
        <v/>
      </c>
      <c r="BZ84" s="103" t="str">
        <f aca="true">IF(ISBLANK(OFFSET('Raw Data'!$A$3,MATCH('Data above threshold'!$A84,'Raw Data'!$B$4:$B$185,0),MATCH('Data above threshold'!CB$4,'Raw Data'!$3:$3,0)-1)),"", IFERROR($J84*OFFSET('Raw Data'!$A$3,MATCH('Data above threshold'!$A84,'Raw Data'!$B$4:$B$185,0),MATCH('Data above threshold'!CB$4,'Raw Data'!$3:$3,0)-1),"NA"))</f>
        <v/>
      </c>
      <c r="CA84" s="103" t="str">
        <f aca="true">IF(ISBLANK(OFFSET('Raw Data'!$A$3,MATCH('Data above threshold'!$A84,'Raw Data'!$B$4:$B$185,0),MATCH('Data above threshold'!CC$4,'Raw Data'!$3:$3,0)-1)),"", IFERROR($J84*OFFSET('Raw Data'!$A$3,MATCH('Data above threshold'!$A84,'Raw Data'!$B$4:$B$185,0),MATCH('Data above threshold'!CC$4,'Raw Data'!$3:$3,0)-1),"NA"))</f>
        <v/>
      </c>
      <c r="CB84" s="103" t="str">
        <f aca="true">IF(ISBLANK(OFFSET('Raw Data'!$A$3,MATCH('Data above threshold'!$A84,'Raw Data'!$B$4:$B$185,0),MATCH('Data above threshold'!CD$4,'Raw Data'!$3:$3,0)-1)),"", IFERROR($J84*OFFSET('Raw Data'!$A$3,MATCH('Data above threshold'!$A84,'Raw Data'!$B$4:$B$185,0),MATCH('Data above threshold'!CD$4,'Raw Data'!$3:$3,0)-1),"NA"))</f>
        <v/>
      </c>
      <c r="CC84" s="103" t="str">
        <f aca="true">IF(ISBLANK(OFFSET('Raw Data'!$A$3,MATCH('Data above threshold'!$A84,'Raw Data'!$B$4:$B$185,0),MATCH('Data above threshold'!CE$4,'Raw Data'!$3:$3,0)-1)),"", IFERROR($J84*OFFSET('Raw Data'!$A$3,MATCH('Data above threshold'!$A84,'Raw Data'!$B$4:$B$185,0),MATCH('Data above threshold'!CE$4,'Raw Data'!$3:$3,0)-1),"NA"))</f>
        <v/>
      </c>
      <c r="CD84" s="103" t="str">
        <f aca="true">IF(ISBLANK(OFFSET('Raw Data'!$A$3,MATCH('Data above threshold'!$A84,'Raw Data'!$B$4:$B$185,0),MATCH('Data above threshold'!CF$4,'Raw Data'!$3:$3,0)-1)),"", IFERROR($J84*OFFSET('Raw Data'!$A$3,MATCH('Data above threshold'!$A84,'Raw Data'!$B$4:$B$185,0),MATCH('Data above threshold'!CF$4,'Raw Data'!$3:$3,0)-1),"NA"))</f>
        <v/>
      </c>
      <c r="CE84" s="103" t="str">
        <f aca="true">IF(ISBLANK(OFFSET('Raw Data'!$A$3,MATCH('Data above threshold'!$A84,'Raw Data'!$B$4:$B$185,0),MATCH('Data above threshold'!CG$4,'Raw Data'!$3:$3,0)-1)),"", IFERROR($J84*OFFSET('Raw Data'!$A$3,MATCH('Data above threshold'!$A84,'Raw Data'!$B$4:$B$185,0),MATCH('Data above threshold'!CG$4,'Raw Data'!$3:$3,0)-1),"NA"))</f>
        <v/>
      </c>
      <c r="CF84" s="103" t="str">
        <f aca="true">IF(ISBLANK(OFFSET('Raw Data'!$A$3,MATCH('Data above threshold'!$A84,'Raw Data'!$B$4:$B$185,0),MATCH('Data above threshold'!CH$4,'Raw Data'!$3:$3,0)-1)),"", IFERROR($J84*OFFSET('Raw Data'!$A$3,MATCH('Data above threshold'!$A84,'Raw Data'!$B$4:$B$185,0),MATCH('Data above threshold'!CH$4,'Raw Data'!$3:$3,0)-1),"NA"))</f>
        <v/>
      </c>
      <c r="CG84" s="103" t="str">
        <f aca="true">IF(ISBLANK(OFFSET('Raw Data'!$A$3,MATCH('Data above threshold'!$A84,'Raw Data'!$B$4:$B$185,0),MATCH('Data above threshold'!CI$4,'Raw Data'!$3:$3,0)-1)),"", IFERROR($J84*OFFSET('Raw Data'!$A$3,MATCH('Data above threshold'!$A84,'Raw Data'!$B$4:$B$185,0),MATCH('Data above threshold'!CI$4,'Raw Data'!$3:$3,0)-1),"NA"))</f>
        <v/>
      </c>
      <c r="CH84" s="103" t="str">
        <f aca="true">IF(ISBLANK(OFFSET('Raw Data'!$A$3,MATCH('Data above threshold'!$A84,'Raw Data'!$B$4:$B$185,0),MATCH('Data above threshold'!CJ$4,'Raw Data'!$3:$3,0)-1)),"", IFERROR($J84*OFFSET('Raw Data'!$A$3,MATCH('Data above threshold'!$A84,'Raw Data'!$B$4:$B$185,0),MATCH('Data above threshold'!CJ$4,'Raw Data'!$3:$3,0)-1),"NA"))</f>
        <v/>
      </c>
      <c r="CI84" s="103" t="str">
        <f aca="true">IF(ISBLANK(OFFSET('Raw Data'!$A$3,MATCH('Data above threshold'!$A84,'Raw Data'!$B$4:$B$185,0),MATCH('Data above threshold'!CK$4,'Raw Data'!$3:$3,0)-1)),"", IFERROR($J84*OFFSET('Raw Data'!$A$3,MATCH('Data above threshold'!$A84,'Raw Data'!$B$4:$B$185,0),MATCH('Data above threshold'!CK$4,'Raw Data'!$3:$3,0)-1),"NA"))</f>
        <v/>
      </c>
      <c r="CJ84" s="103" t="str">
        <f aca="true">IF(ISBLANK(OFFSET('Raw Data'!$A$3,MATCH('Data above threshold'!$A84,'Raw Data'!$B$4:$B$185,0),MATCH('Data above threshold'!CL$4,'Raw Data'!$3:$3,0)-1)),"", IFERROR($J84*OFFSET('Raw Data'!$A$3,MATCH('Data above threshold'!$A84,'Raw Data'!$B$4:$B$185,0),MATCH('Data above threshold'!CL$4,'Raw Data'!$3:$3,0)-1),"NA"))</f>
        <v/>
      </c>
      <c r="CK84" s="103" t="str">
        <f aca="true">IF(ISBLANK(OFFSET('Raw Data'!$A$3,MATCH('Data above threshold'!$A84,'Raw Data'!$B$4:$B$185,0),MATCH('Data above threshold'!CM$4,'Raw Data'!$3:$3,0)-1)),"", IFERROR($J84*OFFSET('Raw Data'!$A$3,MATCH('Data above threshold'!$A84,'Raw Data'!$B$4:$B$185,0),MATCH('Data above threshold'!CM$4,'Raw Data'!$3:$3,0)-1),"NA"))</f>
        <v/>
      </c>
      <c r="CL84" s="103" t="str">
        <f aca="true">IF(ISBLANK(OFFSET('Raw Data'!$A$3,MATCH('Data above threshold'!$A84,'Raw Data'!$B$4:$B$185,0),MATCH('Data above threshold'!CN$4,'Raw Data'!$3:$3,0)-1)),"", IFERROR($J84*OFFSET('Raw Data'!$A$3,MATCH('Data above threshold'!$A84,'Raw Data'!$B$4:$B$185,0),MATCH('Data above threshold'!CN$4,'Raw Data'!$3:$3,0)-1),"NA"))</f>
        <v/>
      </c>
      <c r="CM84" s="103" t="str">
        <f aca="true">IF(ISBLANK(OFFSET('Raw Data'!$A$3,MATCH('Data above threshold'!$A84,'Raw Data'!$B$4:$B$185,0),MATCH('Data above threshold'!CO$4,'Raw Data'!$3:$3,0)-1)),"", IFERROR($J84*OFFSET('Raw Data'!$A$3,MATCH('Data above threshold'!$A84,'Raw Data'!$B$4:$B$185,0),MATCH('Data above threshold'!CO$4,'Raw Data'!$3:$3,0)-1),"NA"))</f>
        <v/>
      </c>
      <c r="CN84" s="103" t="str">
        <f aca="true">IF(ISBLANK(OFFSET('Raw Data'!$A$3,MATCH('Data above threshold'!$A84,'Raw Data'!$B$4:$B$185,0),MATCH('Data above threshold'!CP$4,'Raw Data'!$3:$3,0)-1)),"", IFERROR($J84*OFFSET('Raw Data'!$A$3,MATCH('Data above threshold'!$A84,'Raw Data'!$B$4:$B$185,0),MATCH('Data above threshold'!CP$4,'Raw Data'!$3:$3,0)-1),"NA"))</f>
        <v/>
      </c>
      <c r="CO84" s="103" t="str">
        <f aca="true">IF(ISBLANK(OFFSET('Raw Data'!$A$3,MATCH('Data above threshold'!$A84,'Raw Data'!$B$4:$B$185,0),MATCH('Data above threshold'!CQ$4,'Raw Data'!$3:$3,0)-1)),"", IFERROR($J84*OFFSET('Raw Data'!$A$3,MATCH('Data above threshold'!$A84,'Raw Data'!$B$4:$B$185,0),MATCH('Data above threshold'!CQ$4,'Raw Data'!$3:$3,0)-1),"NA"))</f>
        <v/>
      </c>
      <c r="CP84" s="103" t="str">
        <f aca="true">IF(ISBLANK(OFFSET('Raw Data'!$A$3,MATCH('Data above threshold'!$A84,'Raw Data'!$B$4:$B$185,0),MATCH('Data above threshold'!CR$4,'Raw Data'!$3:$3,0)-1)),"", IFERROR($J84*OFFSET('Raw Data'!$A$3,MATCH('Data above threshold'!$A84,'Raw Data'!$B$4:$B$185,0),MATCH('Data above threshold'!CR$4,'Raw Data'!$3:$3,0)-1),"NA"))</f>
        <v/>
      </c>
    </row>
    <row r="85" s="103" customFormat="true" ht="15.5" hidden="false" customHeight="false" outlineLevel="0" collapsed="false">
      <c r="A85" s="107" t="n">
        <v>3210</v>
      </c>
      <c r="B85" s="107" t="n">
        <v>3</v>
      </c>
      <c r="C85" s="103" t="str">
        <f aca="true">IF(ISBLANK(OFFSET('Raw Data'!$A$3,MATCH($A85,'Raw Data'!$B$4:$B$185,0),MATCH(C$4,'Raw Data'!$3:$3,0)-1)),"",OFFSET('Raw Data'!$A$3,MATCH($A85,'Raw Data'!$B$4:$B$185,0),MATCH(C$4,'Raw Data'!$3:$3,0)-1))</f>
        <v>Funding for consumer information</v>
      </c>
      <c r="D85" s="103" t="str">
        <f aca="true">IF(ISBLANK(OFFSET('Raw Data'!$A$3,MATCH($A85,'Raw Data'!$B$4:$B$185,0),MATCH(D$4,'Raw Data'!$3:$3,0)-1)),"",OFFSET('Raw Data'!$A$3,MATCH($A85,'Raw Data'!$B$4:$B$185,0),MATCH(D$4,'Raw Data'!$3:$3,0)-1))</f>
        <v/>
      </c>
      <c r="E85" s="103" t="str">
        <f aca="true">IF(ISBLANK(OFFSET('Raw Data'!$A$3,MATCH($A85,'Raw Data'!$B$4:$B$185,0),MATCH(E$4,'Raw Data'!$3:$3,0)-1)),"",OFFSET('Raw Data'!$A$3,MATCH($A85,'Raw Data'!$B$4:$B$185,0),MATCH(E$4,'Raw Data'!$3:$3,0)-1))</f>
        <v/>
      </c>
      <c r="F85" s="103" t="str">
        <f aca="true">IF(ISBLANK(OFFSET('Raw Data'!$A$3,MATCH($A85,'Raw Data'!$B$4:$B$185,0),MATCH(F$4,'Raw Data'!$3:$3,0)-1)),"",OFFSET('Raw Data'!$A$3,MATCH($A85,'Raw Data'!$B$4:$B$185,0),MATCH(F$4,'Raw Data'!$3:$3,0)-1))</f>
        <v/>
      </c>
      <c r="H85" s="103" t="str">
        <f aca="true">IF(ISBLANK(OFFSET('Raw Data'!$A$3,MATCH($A85,'Raw Data'!$B$4:$B$185,0),MATCH(H$4,'Raw Data'!$3:$3,0)-1)),"",OFFSET('Raw Data'!$A$3,MATCH($A85,'Raw Data'!$B$4:$B$185,0),MATCH(H$4,'Raw Data'!$3:$3,0)-1))</f>
        <v/>
      </c>
      <c r="I85" s="103" t="str">
        <f aca="true">IF(ISBLANK(OFFSET('Raw Data'!$A$3,MATCH($A85,'Raw Data'!$B$4:$B$185,0),MATCH(I$4,'Raw Data'!$3:$3,0)-1)),"",OFFSET('Raw Data'!$A$3,MATCH($A85,'Raw Data'!$B$4:$B$185,0),MATCH(I$4,'Raw Data'!$3:$3,0)-1))</f>
        <v/>
      </c>
      <c r="J85" s="103" t="str">
        <f aca="false">IF(I85="","",IF(I85="Minus",-1,1))</f>
        <v/>
      </c>
      <c r="K85" s="105" t="str">
        <f aca="false" t="array" ref="K85:K85">IFERROR(SKEW(IF(ISNUMBER(O85:CP85),O85:CP85,"")),"")</f>
        <v/>
      </c>
      <c r="L85" s="103" t="n">
        <f aca="true">IF(ISBLANK(OFFSET('Data above threshold'!$A$4,MATCH('Data above threshold'!$A85,'Data above threshold'!$A$5:$A$185,0),MATCH('Data above threshold'!N$4,'Data above threshold'!$4:$4,0)-1)),1,OFFSET('Data above threshold'!$A$4,MATCH('Data above threshold'!$A85,'Data above threshold'!$A$5:$A$185,0),MATCH('Data above threshold'!N$4,'Data above threshold'!$4:$4,0)-1))</f>
        <v>1</v>
      </c>
      <c r="M85" s="103" t="str">
        <f aca="true">IF(ISBLANK(OFFSET('Data above threshold'!$A$4,MATCH('Data above threshold'!$A85,'Data above threshold'!$A$5:$A$185,0),MATCH('Data above threshold'!O$4,'Data above threshold'!$4:$4,0)-1)),"",OFFSET('Data above threshold'!$A$4,MATCH('Data above threshold'!$A85,'Data above threshold'!$A$5:$A$185,0),MATCH('Data above threshold'!O$4,'Data above threshold'!$4:$4,0)-1))</f>
        <v/>
      </c>
      <c r="N85" s="106" t="str">
        <f aca="false" t="array" ref="N85:N85">IF(B85&lt;4,"",1-IFERROR(SUM(ISNUMBER(O85:CP85)*(1-$O$3:$CP$3))/COUNTIF($O$3:$CP$3,0),0))</f>
        <v/>
      </c>
      <c r="O85" s="103" t="str">
        <f aca="true">IF(ISBLANK(OFFSET('Raw Data'!$A$3,MATCH('Data above threshold'!$A85,'Raw Data'!$B$4:$B$185,0),MATCH('Data above threshold'!Q$4,'Raw Data'!$3:$3,0)-1)),"", IFERROR($J85*OFFSET('Raw Data'!$A$3,MATCH('Data above threshold'!$A85,'Raw Data'!$B$4:$B$185,0),MATCH('Data above threshold'!Q$4,'Raw Data'!$3:$3,0)-1),"NA"))</f>
        <v/>
      </c>
      <c r="P85" s="103" t="str">
        <f aca="true">IF(ISBLANK(OFFSET('Raw Data'!$A$3,MATCH('Data above threshold'!$A85,'Raw Data'!$B$4:$B$185,0),MATCH('Data above threshold'!R$4,'Raw Data'!$3:$3,0)-1)),"", IFERROR($J85*OFFSET('Raw Data'!$A$3,MATCH('Data above threshold'!$A85,'Raw Data'!$B$4:$B$185,0),MATCH('Data above threshold'!R$4,'Raw Data'!$3:$3,0)-1),"NA"))</f>
        <v/>
      </c>
      <c r="Q85" s="103" t="str">
        <f aca="true">IF(ISBLANK(OFFSET('Raw Data'!$A$3,MATCH('Data above threshold'!$A85,'Raw Data'!$B$4:$B$185,0),MATCH('Data above threshold'!S$4,'Raw Data'!$3:$3,0)-1)),"", IFERROR($J85*OFFSET('Raw Data'!$A$3,MATCH('Data above threshold'!$A85,'Raw Data'!$B$4:$B$185,0),MATCH('Data above threshold'!S$4,'Raw Data'!$3:$3,0)-1),"NA"))</f>
        <v/>
      </c>
      <c r="R85" s="103" t="str">
        <f aca="true">IF(ISBLANK(OFFSET('Raw Data'!$A$3,MATCH('Data above threshold'!$A85,'Raw Data'!$B$4:$B$185,0),MATCH('Data above threshold'!T$4,'Raw Data'!$3:$3,0)-1)),"", IFERROR($J85*OFFSET('Raw Data'!$A$3,MATCH('Data above threshold'!$A85,'Raw Data'!$B$4:$B$185,0),MATCH('Data above threshold'!T$4,'Raw Data'!$3:$3,0)-1),"NA"))</f>
        <v/>
      </c>
      <c r="S85" s="103" t="str">
        <f aca="true">IF(ISBLANK(OFFSET('Raw Data'!$A$3,MATCH('Data above threshold'!$A85,'Raw Data'!$B$4:$B$185,0),MATCH('Data above threshold'!U$4,'Raw Data'!$3:$3,0)-1)),"", IFERROR($J85*OFFSET('Raw Data'!$A$3,MATCH('Data above threshold'!$A85,'Raw Data'!$B$4:$B$185,0),MATCH('Data above threshold'!U$4,'Raw Data'!$3:$3,0)-1),"NA"))</f>
        <v/>
      </c>
      <c r="T85" s="103" t="str">
        <f aca="true">IF(ISBLANK(OFFSET('Raw Data'!$A$3,MATCH('Data above threshold'!$A85,'Raw Data'!$B$4:$B$185,0),MATCH('Data above threshold'!V$4,'Raw Data'!$3:$3,0)-1)),"", IFERROR($J85*OFFSET('Raw Data'!$A$3,MATCH('Data above threshold'!$A85,'Raw Data'!$B$4:$B$185,0),MATCH('Data above threshold'!V$4,'Raw Data'!$3:$3,0)-1),"NA"))</f>
        <v/>
      </c>
      <c r="U85" s="103" t="str">
        <f aca="true">IF(ISBLANK(OFFSET('Raw Data'!$A$3,MATCH('Data above threshold'!$A85,'Raw Data'!$B$4:$B$185,0),MATCH('Data above threshold'!W$4,'Raw Data'!$3:$3,0)-1)),"", IFERROR($J85*OFFSET('Raw Data'!$A$3,MATCH('Data above threshold'!$A85,'Raw Data'!$B$4:$B$185,0),MATCH('Data above threshold'!W$4,'Raw Data'!$3:$3,0)-1),"NA"))</f>
        <v/>
      </c>
      <c r="V85" s="103" t="str">
        <f aca="true">IF(ISBLANK(OFFSET('Raw Data'!$A$3,MATCH('Data above threshold'!$A85,'Raw Data'!$B$4:$B$185,0),MATCH('Data above threshold'!X$4,'Raw Data'!$3:$3,0)-1)),"", IFERROR($J85*OFFSET('Raw Data'!$A$3,MATCH('Data above threshold'!$A85,'Raw Data'!$B$4:$B$185,0),MATCH('Data above threshold'!X$4,'Raw Data'!$3:$3,0)-1),"NA"))</f>
        <v/>
      </c>
      <c r="W85" s="103" t="str">
        <f aca="true">IF(ISBLANK(OFFSET('Raw Data'!$A$3,MATCH('Data above threshold'!$A85,'Raw Data'!$B$4:$B$185,0),MATCH('Data above threshold'!Y$4,'Raw Data'!$3:$3,0)-1)),"", IFERROR($J85*OFFSET('Raw Data'!$A$3,MATCH('Data above threshold'!$A85,'Raw Data'!$B$4:$B$185,0),MATCH('Data above threshold'!Y$4,'Raw Data'!$3:$3,0)-1),"NA"))</f>
        <v/>
      </c>
      <c r="X85" s="103" t="str">
        <f aca="true">IF(ISBLANK(OFFSET('Raw Data'!$A$3,MATCH('Data above threshold'!$A85,'Raw Data'!$B$4:$B$185,0),MATCH('Data above threshold'!Z$4,'Raw Data'!$3:$3,0)-1)),"", IFERROR($J85*OFFSET('Raw Data'!$A$3,MATCH('Data above threshold'!$A85,'Raw Data'!$B$4:$B$185,0),MATCH('Data above threshold'!Z$4,'Raw Data'!$3:$3,0)-1),"NA"))</f>
        <v/>
      </c>
      <c r="Y85" s="103" t="str">
        <f aca="true">IF(ISBLANK(OFFSET('Raw Data'!$A$3,MATCH('Data above threshold'!$A85,'Raw Data'!$B$4:$B$185,0),MATCH('Data above threshold'!AA$4,'Raw Data'!$3:$3,0)-1)),"", IFERROR($J85*OFFSET('Raw Data'!$A$3,MATCH('Data above threshold'!$A85,'Raw Data'!$B$4:$B$185,0),MATCH('Data above threshold'!AA$4,'Raw Data'!$3:$3,0)-1),"NA"))</f>
        <v/>
      </c>
      <c r="Z85" s="103" t="str">
        <f aca="true">IF(ISBLANK(OFFSET('Raw Data'!$A$3,MATCH('Data above threshold'!$A85,'Raw Data'!$B$4:$B$185,0),MATCH('Data above threshold'!AB$4,'Raw Data'!$3:$3,0)-1)),"", IFERROR($J85*OFFSET('Raw Data'!$A$3,MATCH('Data above threshold'!$A85,'Raw Data'!$B$4:$B$185,0),MATCH('Data above threshold'!AB$4,'Raw Data'!$3:$3,0)-1),"NA"))</f>
        <v/>
      </c>
      <c r="AA85" s="103" t="str">
        <f aca="true">IF(ISBLANK(OFFSET('Raw Data'!$A$3,MATCH('Data above threshold'!$A85,'Raw Data'!$B$4:$B$185,0),MATCH('Data above threshold'!AC$4,'Raw Data'!$3:$3,0)-1)),"", IFERROR($J85*OFFSET('Raw Data'!$A$3,MATCH('Data above threshold'!$A85,'Raw Data'!$B$4:$B$185,0),MATCH('Data above threshold'!AC$4,'Raw Data'!$3:$3,0)-1),"NA"))</f>
        <v/>
      </c>
      <c r="AB85" s="103" t="str">
        <f aca="true">IF(ISBLANK(OFFSET('Raw Data'!$A$3,MATCH('Data above threshold'!$A85,'Raw Data'!$B$4:$B$185,0),MATCH('Data above threshold'!AD$4,'Raw Data'!$3:$3,0)-1)),"", IFERROR($J85*OFFSET('Raw Data'!$A$3,MATCH('Data above threshold'!$A85,'Raw Data'!$B$4:$B$185,0),MATCH('Data above threshold'!AD$4,'Raw Data'!$3:$3,0)-1),"NA"))</f>
        <v/>
      </c>
      <c r="AC85" s="103" t="str">
        <f aca="true">IF(ISBLANK(OFFSET('Raw Data'!$A$3,MATCH('Data above threshold'!$A85,'Raw Data'!$B$4:$B$185,0),MATCH('Data above threshold'!AE$4,'Raw Data'!$3:$3,0)-1)),"", IFERROR($J85*OFFSET('Raw Data'!$A$3,MATCH('Data above threshold'!$A85,'Raw Data'!$B$4:$B$185,0),MATCH('Data above threshold'!AE$4,'Raw Data'!$3:$3,0)-1),"NA"))</f>
        <v/>
      </c>
      <c r="AD85" s="103" t="str">
        <f aca="true">IF(ISBLANK(OFFSET('Raw Data'!$A$3,MATCH('Data above threshold'!$A85,'Raw Data'!$B$4:$B$185,0),MATCH('Data above threshold'!AF$4,'Raw Data'!$3:$3,0)-1)),"", IFERROR($J85*OFFSET('Raw Data'!$A$3,MATCH('Data above threshold'!$A85,'Raw Data'!$B$4:$B$185,0),MATCH('Data above threshold'!AF$4,'Raw Data'!$3:$3,0)-1),"NA"))</f>
        <v/>
      </c>
      <c r="AE85" s="103" t="str">
        <f aca="true">IF(ISBLANK(OFFSET('Raw Data'!$A$3,MATCH('Data above threshold'!$A85,'Raw Data'!$B$4:$B$185,0),MATCH('Data above threshold'!AG$4,'Raw Data'!$3:$3,0)-1)),"", IFERROR($J85*OFFSET('Raw Data'!$A$3,MATCH('Data above threshold'!$A85,'Raw Data'!$B$4:$B$185,0),MATCH('Data above threshold'!AG$4,'Raw Data'!$3:$3,0)-1),"NA"))</f>
        <v/>
      </c>
      <c r="AF85" s="103" t="str">
        <f aca="true">IF(ISBLANK(OFFSET('Raw Data'!$A$3,MATCH('Data above threshold'!$A85,'Raw Data'!$B$4:$B$185,0),MATCH('Data above threshold'!AH$4,'Raw Data'!$3:$3,0)-1)),"", IFERROR($J85*OFFSET('Raw Data'!$A$3,MATCH('Data above threshold'!$A85,'Raw Data'!$B$4:$B$185,0),MATCH('Data above threshold'!AH$4,'Raw Data'!$3:$3,0)-1),"NA"))</f>
        <v/>
      </c>
      <c r="AG85" s="103" t="str">
        <f aca="true">IF(ISBLANK(OFFSET('Raw Data'!$A$3,MATCH('Data above threshold'!$A85,'Raw Data'!$B$4:$B$185,0),MATCH('Data above threshold'!AI$4,'Raw Data'!$3:$3,0)-1)),"", IFERROR($J85*OFFSET('Raw Data'!$A$3,MATCH('Data above threshold'!$A85,'Raw Data'!$B$4:$B$185,0),MATCH('Data above threshold'!AI$4,'Raw Data'!$3:$3,0)-1),"NA"))</f>
        <v/>
      </c>
      <c r="AH85" s="103" t="str">
        <f aca="true">IF(ISBLANK(OFFSET('Raw Data'!$A$3,MATCH('Data above threshold'!$A85,'Raw Data'!$B$4:$B$185,0),MATCH('Data above threshold'!AJ$4,'Raw Data'!$3:$3,0)-1)),"", IFERROR($J85*OFFSET('Raw Data'!$A$3,MATCH('Data above threshold'!$A85,'Raw Data'!$B$4:$B$185,0),MATCH('Data above threshold'!AJ$4,'Raw Data'!$3:$3,0)-1),"NA"))</f>
        <v/>
      </c>
      <c r="AI85" s="103" t="str">
        <f aca="true">IF(ISBLANK(OFFSET('Raw Data'!$A$3,MATCH('Data above threshold'!$A85,'Raw Data'!$B$4:$B$185,0),MATCH('Data above threshold'!AK$4,'Raw Data'!$3:$3,0)-1)),"", IFERROR($J85*OFFSET('Raw Data'!$A$3,MATCH('Data above threshold'!$A85,'Raw Data'!$B$4:$B$185,0),MATCH('Data above threshold'!AK$4,'Raw Data'!$3:$3,0)-1),"NA"))</f>
        <v/>
      </c>
      <c r="AJ85" s="103" t="str">
        <f aca="true">IF(ISBLANK(OFFSET('Raw Data'!$A$3,MATCH('Data above threshold'!$A85,'Raw Data'!$B$4:$B$185,0),MATCH('Data above threshold'!AL$4,'Raw Data'!$3:$3,0)-1)),"", IFERROR($J85*OFFSET('Raw Data'!$A$3,MATCH('Data above threshold'!$A85,'Raw Data'!$B$4:$B$185,0),MATCH('Data above threshold'!AL$4,'Raw Data'!$3:$3,0)-1),"NA"))</f>
        <v/>
      </c>
      <c r="AK85" s="103" t="str">
        <f aca="true">IF(ISBLANK(OFFSET('Raw Data'!$A$3,MATCH('Data above threshold'!$A85,'Raw Data'!$B$4:$B$185,0),MATCH('Data above threshold'!AM$4,'Raw Data'!$3:$3,0)-1)),"", IFERROR($J85*OFFSET('Raw Data'!$A$3,MATCH('Data above threshold'!$A85,'Raw Data'!$B$4:$B$185,0),MATCH('Data above threshold'!AM$4,'Raw Data'!$3:$3,0)-1),"NA"))</f>
        <v/>
      </c>
      <c r="AL85" s="103" t="str">
        <f aca="true">IF(ISBLANK(OFFSET('Raw Data'!$A$3,MATCH('Data above threshold'!$A85,'Raw Data'!$B$4:$B$185,0),MATCH('Data above threshold'!AN$4,'Raw Data'!$3:$3,0)-1)),"", IFERROR($J85*OFFSET('Raw Data'!$A$3,MATCH('Data above threshold'!$A85,'Raw Data'!$B$4:$B$185,0),MATCH('Data above threshold'!AN$4,'Raw Data'!$3:$3,0)-1),"NA"))</f>
        <v/>
      </c>
      <c r="AM85" s="103" t="str">
        <f aca="true">IF(ISBLANK(OFFSET('Raw Data'!$A$3,MATCH('Data above threshold'!$A85,'Raw Data'!$B$4:$B$185,0),MATCH('Data above threshold'!AO$4,'Raw Data'!$3:$3,0)-1)),"", IFERROR($J85*OFFSET('Raw Data'!$A$3,MATCH('Data above threshold'!$A85,'Raw Data'!$B$4:$B$185,0),MATCH('Data above threshold'!AO$4,'Raw Data'!$3:$3,0)-1),"NA"))</f>
        <v/>
      </c>
      <c r="AN85" s="103" t="str">
        <f aca="true">IF(ISBLANK(OFFSET('Raw Data'!$A$3,MATCH('Data above threshold'!$A85,'Raw Data'!$B$4:$B$185,0),MATCH('Data above threshold'!AP$4,'Raw Data'!$3:$3,0)-1)),"", IFERROR($J85*OFFSET('Raw Data'!$A$3,MATCH('Data above threshold'!$A85,'Raw Data'!$B$4:$B$185,0),MATCH('Data above threshold'!AP$4,'Raw Data'!$3:$3,0)-1),"NA"))</f>
        <v/>
      </c>
      <c r="AO85" s="103" t="str">
        <f aca="true">IF(ISBLANK(OFFSET('Raw Data'!$A$3,MATCH('Data above threshold'!$A85,'Raw Data'!$B$4:$B$185,0),MATCH('Data above threshold'!AQ$4,'Raw Data'!$3:$3,0)-1)),"", IFERROR($J85*OFFSET('Raw Data'!$A$3,MATCH('Data above threshold'!$A85,'Raw Data'!$B$4:$B$185,0),MATCH('Data above threshold'!AQ$4,'Raw Data'!$3:$3,0)-1),"NA"))</f>
        <v/>
      </c>
      <c r="AP85" s="103" t="str">
        <f aca="true">IF(ISBLANK(OFFSET('Raw Data'!$A$3,MATCH('Data above threshold'!$A85,'Raw Data'!$B$4:$B$185,0),MATCH('Data above threshold'!AR$4,'Raw Data'!$3:$3,0)-1)),"", IFERROR($J85*OFFSET('Raw Data'!$A$3,MATCH('Data above threshold'!$A85,'Raw Data'!$B$4:$B$185,0),MATCH('Data above threshold'!AR$4,'Raw Data'!$3:$3,0)-1),"NA"))</f>
        <v/>
      </c>
      <c r="AQ85" s="103" t="str">
        <f aca="true">IF(ISBLANK(OFFSET('Raw Data'!$A$3,MATCH('Data above threshold'!$A85,'Raw Data'!$B$4:$B$185,0),MATCH('Data above threshold'!AS$4,'Raw Data'!$3:$3,0)-1)),"", IFERROR($J85*OFFSET('Raw Data'!$A$3,MATCH('Data above threshold'!$A85,'Raw Data'!$B$4:$B$185,0),MATCH('Data above threshold'!AS$4,'Raw Data'!$3:$3,0)-1),"NA"))</f>
        <v/>
      </c>
      <c r="AR85" s="103" t="str">
        <f aca="true">IF(ISBLANK(OFFSET('Raw Data'!$A$3,MATCH('Data above threshold'!$A85,'Raw Data'!$B$4:$B$185,0),MATCH('Data above threshold'!AT$4,'Raw Data'!$3:$3,0)-1)),"", IFERROR($J85*OFFSET('Raw Data'!$A$3,MATCH('Data above threshold'!$A85,'Raw Data'!$B$4:$B$185,0),MATCH('Data above threshold'!AT$4,'Raw Data'!$3:$3,0)-1),"NA"))</f>
        <v/>
      </c>
      <c r="AS85" s="103" t="str">
        <f aca="true">IF(ISBLANK(OFFSET('Raw Data'!$A$3,MATCH('Data above threshold'!$A85,'Raw Data'!$B$4:$B$185,0),MATCH('Data above threshold'!AU$4,'Raw Data'!$3:$3,0)-1)),"", IFERROR($J85*OFFSET('Raw Data'!$A$3,MATCH('Data above threshold'!$A85,'Raw Data'!$B$4:$B$185,0),MATCH('Data above threshold'!AU$4,'Raw Data'!$3:$3,0)-1),"NA"))</f>
        <v/>
      </c>
      <c r="AT85" s="103" t="str">
        <f aca="true">IF(ISBLANK(OFFSET('Raw Data'!$A$3,MATCH('Data above threshold'!$A85,'Raw Data'!$B$4:$B$185,0),MATCH('Data above threshold'!AV$4,'Raw Data'!$3:$3,0)-1)),"", IFERROR($J85*OFFSET('Raw Data'!$A$3,MATCH('Data above threshold'!$A85,'Raw Data'!$B$4:$B$185,0),MATCH('Data above threshold'!AV$4,'Raw Data'!$3:$3,0)-1),"NA"))</f>
        <v/>
      </c>
      <c r="AU85" s="103" t="str">
        <f aca="true">IF(ISBLANK(OFFSET('Raw Data'!$A$3,MATCH('Data above threshold'!$A85,'Raw Data'!$B$4:$B$185,0),MATCH('Data above threshold'!AW$4,'Raw Data'!$3:$3,0)-1)),"", IFERROR($J85*OFFSET('Raw Data'!$A$3,MATCH('Data above threshold'!$A85,'Raw Data'!$B$4:$B$185,0),MATCH('Data above threshold'!AW$4,'Raw Data'!$3:$3,0)-1),"NA"))</f>
        <v/>
      </c>
      <c r="AV85" s="103" t="str">
        <f aca="true">IF(ISBLANK(OFFSET('Raw Data'!$A$3,MATCH('Data above threshold'!$A85,'Raw Data'!$B$4:$B$185,0),MATCH('Data above threshold'!AX$4,'Raw Data'!$3:$3,0)-1)),"", IFERROR($J85*OFFSET('Raw Data'!$A$3,MATCH('Data above threshold'!$A85,'Raw Data'!$B$4:$B$185,0),MATCH('Data above threshold'!AX$4,'Raw Data'!$3:$3,0)-1),"NA"))</f>
        <v/>
      </c>
      <c r="AW85" s="103" t="str">
        <f aca="true">IF(ISBLANK(OFFSET('Raw Data'!$A$3,MATCH('Data above threshold'!$A85,'Raw Data'!$B$4:$B$185,0),MATCH('Data above threshold'!AY$4,'Raw Data'!$3:$3,0)-1)),"", IFERROR($J85*OFFSET('Raw Data'!$A$3,MATCH('Data above threshold'!$A85,'Raw Data'!$B$4:$B$185,0),MATCH('Data above threshold'!AY$4,'Raw Data'!$3:$3,0)-1),"NA"))</f>
        <v/>
      </c>
      <c r="AX85" s="103" t="str">
        <f aca="true">IF(ISBLANK(OFFSET('Raw Data'!$A$3,MATCH('Data above threshold'!$A85,'Raw Data'!$B$4:$B$185,0),MATCH('Data above threshold'!AZ$4,'Raw Data'!$3:$3,0)-1)),"", IFERROR($J85*OFFSET('Raw Data'!$A$3,MATCH('Data above threshold'!$A85,'Raw Data'!$B$4:$B$185,0),MATCH('Data above threshold'!AZ$4,'Raw Data'!$3:$3,0)-1),"NA"))</f>
        <v/>
      </c>
      <c r="AY85" s="103" t="str">
        <f aca="true">IF(ISBLANK(OFFSET('Raw Data'!$A$3,MATCH('Data above threshold'!$A85,'Raw Data'!$B$4:$B$185,0),MATCH('Data above threshold'!BA$4,'Raw Data'!$3:$3,0)-1)),"", IFERROR($J85*OFFSET('Raw Data'!$A$3,MATCH('Data above threshold'!$A85,'Raw Data'!$B$4:$B$185,0),MATCH('Data above threshold'!BA$4,'Raw Data'!$3:$3,0)-1),"NA"))</f>
        <v/>
      </c>
      <c r="AZ85" s="103" t="str">
        <f aca="true">IF(ISBLANK(OFFSET('Raw Data'!$A$3,MATCH('Data above threshold'!$A85,'Raw Data'!$B$4:$B$185,0),MATCH('Data above threshold'!BB$4,'Raw Data'!$3:$3,0)-1)),"", IFERROR($J85*OFFSET('Raw Data'!$A$3,MATCH('Data above threshold'!$A85,'Raw Data'!$B$4:$B$185,0),MATCH('Data above threshold'!BB$4,'Raw Data'!$3:$3,0)-1),"NA"))</f>
        <v/>
      </c>
      <c r="BA85" s="103" t="str">
        <f aca="true">IF(ISBLANK(OFFSET('Raw Data'!$A$3,MATCH('Data above threshold'!$A85,'Raw Data'!$B$4:$B$185,0),MATCH('Data above threshold'!BC$4,'Raw Data'!$3:$3,0)-1)),"", IFERROR($J85*OFFSET('Raw Data'!$A$3,MATCH('Data above threshold'!$A85,'Raw Data'!$B$4:$B$185,0),MATCH('Data above threshold'!BC$4,'Raw Data'!$3:$3,0)-1),"NA"))</f>
        <v/>
      </c>
      <c r="BB85" s="103" t="str">
        <f aca="true">IF(ISBLANK(OFFSET('Raw Data'!$A$3,MATCH('Data above threshold'!$A85,'Raw Data'!$B$4:$B$185,0),MATCH('Data above threshold'!BD$4,'Raw Data'!$3:$3,0)-1)),"", IFERROR($J85*OFFSET('Raw Data'!$A$3,MATCH('Data above threshold'!$A85,'Raw Data'!$B$4:$B$185,0),MATCH('Data above threshold'!BD$4,'Raw Data'!$3:$3,0)-1),"NA"))</f>
        <v/>
      </c>
      <c r="BC85" s="103" t="str">
        <f aca="true">IF(ISBLANK(OFFSET('Raw Data'!$A$3,MATCH('Data above threshold'!$A85,'Raw Data'!$B$4:$B$185,0),MATCH('Data above threshold'!BE$4,'Raw Data'!$3:$3,0)-1)),"", IFERROR($J85*OFFSET('Raw Data'!$A$3,MATCH('Data above threshold'!$A85,'Raw Data'!$B$4:$B$185,0),MATCH('Data above threshold'!BE$4,'Raw Data'!$3:$3,0)-1),"NA"))</f>
        <v/>
      </c>
      <c r="BD85" s="103" t="str">
        <f aca="true">IF(ISBLANK(OFFSET('Raw Data'!$A$3,MATCH('Data above threshold'!$A85,'Raw Data'!$B$4:$B$185,0),MATCH('Data above threshold'!BF$4,'Raw Data'!$3:$3,0)-1)),"", IFERROR($J85*OFFSET('Raw Data'!$A$3,MATCH('Data above threshold'!$A85,'Raw Data'!$B$4:$B$185,0),MATCH('Data above threshold'!BF$4,'Raw Data'!$3:$3,0)-1),"NA"))</f>
        <v/>
      </c>
      <c r="BE85" s="103" t="str">
        <f aca="true">IF(ISBLANK(OFFSET('Raw Data'!$A$3,MATCH('Data above threshold'!$A85,'Raw Data'!$B$4:$B$185,0),MATCH('Data above threshold'!BG$4,'Raw Data'!$3:$3,0)-1)),"", IFERROR($J85*OFFSET('Raw Data'!$A$3,MATCH('Data above threshold'!$A85,'Raw Data'!$B$4:$B$185,0),MATCH('Data above threshold'!BG$4,'Raw Data'!$3:$3,0)-1),"NA"))</f>
        <v/>
      </c>
      <c r="BF85" s="103" t="str">
        <f aca="true">IF(ISBLANK(OFFSET('Raw Data'!$A$3,MATCH('Data above threshold'!$A85,'Raw Data'!$B$4:$B$185,0),MATCH('Data above threshold'!BH$4,'Raw Data'!$3:$3,0)-1)),"", IFERROR($J85*OFFSET('Raw Data'!$A$3,MATCH('Data above threshold'!$A85,'Raw Data'!$B$4:$B$185,0),MATCH('Data above threshold'!BH$4,'Raw Data'!$3:$3,0)-1),"NA"))</f>
        <v/>
      </c>
      <c r="BG85" s="103" t="str">
        <f aca="true">IF(ISBLANK(OFFSET('Raw Data'!$A$3,MATCH('Data above threshold'!$A85,'Raw Data'!$B$4:$B$185,0),MATCH('Data above threshold'!BI$4,'Raw Data'!$3:$3,0)-1)),"", IFERROR($J85*OFFSET('Raw Data'!$A$3,MATCH('Data above threshold'!$A85,'Raw Data'!$B$4:$B$185,0),MATCH('Data above threshold'!BI$4,'Raw Data'!$3:$3,0)-1),"NA"))</f>
        <v/>
      </c>
      <c r="BH85" s="103" t="str">
        <f aca="true">IF(ISBLANK(OFFSET('Raw Data'!$A$3,MATCH('Data above threshold'!$A85,'Raw Data'!$B$4:$B$185,0),MATCH('Data above threshold'!BJ$4,'Raw Data'!$3:$3,0)-1)),"", IFERROR($J85*OFFSET('Raw Data'!$A$3,MATCH('Data above threshold'!$A85,'Raw Data'!$B$4:$B$185,0),MATCH('Data above threshold'!BJ$4,'Raw Data'!$3:$3,0)-1),"NA"))</f>
        <v/>
      </c>
      <c r="BI85" s="103" t="str">
        <f aca="true">IF(ISBLANK(OFFSET('Raw Data'!$A$3,MATCH('Data above threshold'!$A85,'Raw Data'!$B$4:$B$185,0),MATCH('Data above threshold'!BK$4,'Raw Data'!$3:$3,0)-1)),"", IFERROR($J85*OFFSET('Raw Data'!$A$3,MATCH('Data above threshold'!$A85,'Raw Data'!$B$4:$B$185,0),MATCH('Data above threshold'!BK$4,'Raw Data'!$3:$3,0)-1),"NA"))</f>
        <v/>
      </c>
      <c r="BJ85" s="103" t="str">
        <f aca="true">IF(ISBLANK(OFFSET('Raw Data'!$A$3,MATCH('Data above threshold'!$A85,'Raw Data'!$B$4:$B$185,0),MATCH('Data above threshold'!BL$4,'Raw Data'!$3:$3,0)-1)),"", IFERROR($J85*OFFSET('Raw Data'!$A$3,MATCH('Data above threshold'!$A85,'Raw Data'!$B$4:$B$185,0),MATCH('Data above threshold'!BL$4,'Raw Data'!$3:$3,0)-1),"NA"))</f>
        <v/>
      </c>
      <c r="BK85" s="103" t="str">
        <f aca="true">IF(ISBLANK(OFFSET('Raw Data'!$A$3,MATCH('Data above threshold'!$A85,'Raw Data'!$B$4:$B$185,0),MATCH('Data above threshold'!BM$4,'Raw Data'!$3:$3,0)-1)),"", IFERROR($J85*OFFSET('Raw Data'!$A$3,MATCH('Data above threshold'!$A85,'Raw Data'!$B$4:$B$185,0),MATCH('Data above threshold'!BM$4,'Raw Data'!$3:$3,0)-1),"NA"))</f>
        <v/>
      </c>
      <c r="BL85" s="103" t="str">
        <f aca="true">IF(ISBLANK(OFFSET('Raw Data'!$A$3,MATCH('Data above threshold'!$A85,'Raw Data'!$B$4:$B$185,0),MATCH('Data above threshold'!BN$4,'Raw Data'!$3:$3,0)-1)),"", IFERROR($J85*OFFSET('Raw Data'!$A$3,MATCH('Data above threshold'!$A85,'Raw Data'!$B$4:$B$185,0),MATCH('Data above threshold'!BN$4,'Raw Data'!$3:$3,0)-1),"NA"))</f>
        <v/>
      </c>
      <c r="BM85" s="103" t="str">
        <f aca="true">IF(ISBLANK(OFFSET('Raw Data'!$A$3,MATCH('Data above threshold'!$A85,'Raw Data'!$B$4:$B$185,0),MATCH('Data above threshold'!BO$4,'Raw Data'!$3:$3,0)-1)),"", IFERROR($J85*OFFSET('Raw Data'!$A$3,MATCH('Data above threshold'!$A85,'Raw Data'!$B$4:$B$185,0),MATCH('Data above threshold'!BO$4,'Raw Data'!$3:$3,0)-1),"NA"))</f>
        <v/>
      </c>
      <c r="BN85" s="103" t="str">
        <f aca="true">IF(ISBLANK(OFFSET('Raw Data'!$A$3,MATCH('Data above threshold'!$A85,'Raw Data'!$B$4:$B$185,0),MATCH('Data above threshold'!BP$4,'Raw Data'!$3:$3,0)-1)),"", IFERROR($J85*OFFSET('Raw Data'!$A$3,MATCH('Data above threshold'!$A85,'Raw Data'!$B$4:$B$185,0),MATCH('Data above threshold'!BP$4,'Raw Data'!$3:$3,0)-1),"NA"))</f>
        <v/>
      </c>
      <c r="BO85" s="103" t="str">
        <f aca="true">IF(ISBLANK(OFFSET('Raw Data'!$A$3,MATCH('Data above threshold'!$A85,'Raw Data'!$B$4:$B$185,0),MATCH('Data above threshold'!BQ$4,'Raw Data'!$3:$3,0)-1)),"", IFERROR($J85*OFFSET('Raw Data'!$A$3,MATCH('Data above threshold'!$A85,'Raw Data'!$B$4:$B$185,0),MATCH('Data above threshold'!BQ$4,'Raw Data'!$3:$3,0)-1),"NA"))</f>
        <v/>
      </c>
      <c r="BP85" s="103" t="str">
        <f aca="true">IF(ISBLANK(OFFSET('Raw Data'!$A$3,MATCH('Data above threshold'!$A85,'Raw Data'!$B$4:$B$185,0),MATCH('Data above threshold'!BR$4,'Raw Data'!$3:$3,0)-1)),"", IFERROR($J85*OFFSET('Raw Data'!$A$3,MATCH('Data above threshold'!$A85,'Raw Data'!$B$4:$B$185,0),MATCH('Data above threshold'!BR$4,'Raw Data'!$3:$3,0)-1),"NA"))</f>
        <v/>
      </c>
      <c r="BQ85" s="103" t="str">
        <f aca="true">IF(ISBLANK(OFFSET('Raw Data'!$A$3,MATCH('Data above threshold'!$A85,'Raw Data'!$B$4:$B$185,0),MATCH('Data above threshold'!BS$4,'Raw Data'!$3:$3,0)-1)),"", IFERROR($J85*OFFSET('Raw Data'!$A$3,MATCH('Data above threshold'!$A85,'Raw Data'!$B$4:$B$185,0),MATCH('Data above threshold'!BS$4,'Raw Data'!$3:$3,0)-1),"NA"))</f>
        <v/>
      </c>
      <c r="BR85" s="103" t="str">
        <f aca="true">IF(ISBLANK(OFFSET('Raw Data'!$A$3,MATCH('Data above threshold'!$A85,'Raw Data'!$B$4:$B$185,0),MATCH('Data above threshold'!BT$4,'Raw Data'!$3:$3,0)-1)),"", IFERROR($J85*OFFSET('Raw Data'!$A$3,MATCH('Data above threshold'!$A85,'Raw Data'!$B$4:$B$185,0),MATCH('Data above threshold'!BT$4,'Raw Data'!$3:$3,0)-1),"NA"))</f>
        <v/>
      </c>
      <c r="BS85" s="103" t="str">
        <f aca="true">IF(ISBLANK(OFFSET('Raw Data'!$A$3,MATCH('Data above threshold'!$A85,'Raw Data'!$B$4:$B$185,0),MATCH('Data above threshold'!BU$4,'Raw Data'!$3:$3,0)-1)),"", IFERROR($J85*OFFSET('Raw Data'!$A$3,MATCH('Data above threshold'!$A85,'Raw Data'!$B$4:$B$185,0),MATCH('Data above threshold'!BU$4,'Raw Data'!$3:$3,0)-1),"NA"))</f>
        <v/>
      </c>
      <c r="BT85" s="103" t="str">
        <f aca="true">IF(ISBLANK(OFFSET('Raw Data'!$A$3,MATCH('Data above threshold'!$A85,'Raw Data'!$B$4:$B$185,0),MATCH('Data above threshold'!BV$4,'Raw Data'!$3:$3,0)-1)),"", IFERROR($J85*OFFSET('Raw Data'!$A$3,MATCH('Data above threshold'!$A85,'Raw Data'!$B$4:$B$185,0),MATCH('Data above threshold'!BV$4,'Raw Data'!$3:$3,0)-1),"NA"))</f>
        <v/>
      </c>
      <c r="BU85" s="103" t="str">
        <f aca="true">IF(ISBLANK(OFFSET('Raw Data'!$A$3,MATCH('Data above threshold'!$A85,'Raw Data'!$B$4:$B$185,0),MATCH('Data above threshold'!BW$4,'Raw Data'!$3:$3,0)-1)),"", IFERROR($J85*OFFSET('Raw Data'!$A$3,MATCH('Data above threshold'!$A85,'Raw Data'!$B$4:$B$185,0),MATCH('Data above threshold'!BW$4,'Raw Data'!$3:$3,0)-1),"NA"))</f>
        <v/>
      </c>
      <c r="BV85" s="103" t="str">
        <f aca="true">IF(ISBLANK(OFFSET('Raw Data'!$A$3,MATCH('Data above threshold'!$A85,'Raw Data'!$B$4:$B$185,0),MATCH('Data above threshold'!BX$4,'Raw Data'!$3:$3,0)-1)),"", IFERROR($J85*OFFSET('Raw Data'!$A$3,MATCH('Data above threshold'!$A85,'Raw Data'!$B$4:$B$185,0),MATCH('Data above threshold'!BX$4,'Raw Data'!$3:$3,0)-1),"NA"))</f>
        <v/>
      </c>
      <c r="BW85" s="103" t="str">
        <f aca="true">IF(ISBLANK(OFFSET('Raw Data'!$A$3,MATCH('Data above threshold'!$A85,'Raw Data'!$B$4:$B$185,0),MATCH('Data above threshold'!BY$4,'Raw Data'!$3:$3,0)-1)),"", IFERROR($J85*OFFSET('Raw Data'!$A$3,MATCH('Data above threshold'!$A85,'Raw Data'!$B$4:$B$185,0),MATCH('Data above threshold'!BY$4,'Raw Data'!$3:$3,0)-1),"NA"))</f>
        <v/>
      </c>
      <c r="BX85" s="103" t="str">
        <f aca="true">IF(ISBLANK(OFFSET('Raw Data'!$A$3,MATCH('Data above threshold'!$A85,'Raw Data'!$B$4:$B$185,0),MATCH('Data above threshold'!BZ$4,'Raw Data'!$3:$3,0)-1)),"", IFERROR($J85*OFFSET('Raw Data'!$A$3,MATCH('Data above threshold'!$A85,'Raw Data'!$B$4:$B$185,0),MATCH('Data above threshold'!BZ$4,'Raw Data'!$3:$3,0)-1),"NA"))</f>
        <v/>
      </c>
      <c r="BY85" s="103" t="str">
        <f aca="true">IF(ISBLANK(OFFSET('Raw Data'!$A$3,MATCH('Data above threshold'!$A85,'Raw Data'!$B$4:$B$185,0),MATCH('Data above threshold'!CA$4,'Raw Data'!$3:$3,0)-1)),"", IFERROR($J85*OFFSET('Raw Data'!$A$3,MATCH('Data above threshold'!$A85,'Raw Data'!$B$4:$B$185,0),MATCH('Data above threshold'!CA$4,'Raw Data'!$3:$3,0)-1),"NA"))</f>
        <v/>
      </c>
      <c r="BZ85" s="103" t="str">
        <f aca="true">IF(ISBLANK(OFFSET('Raw Data'!$A$3,MATCH('Data above threshold'!$A85,'Raw Data'!$B$4:$B$185,0),MATCH('Data above threshold'!CB$4,'Raw Data'!$3:$3,0)-1)),"", IFERROR($J85*OFFSET('Raw Data'!$A$3,MATCH('Data above threshold'!$A85,'Raw Data'!$B$4:$B$185,0),MATCH('Data above threshold'!CB$4,'Raw Data'!$3:$3,0)-1),"NA"))</f>
        <v/>
      </c>
      <c r="CA85" s="103" t="str">
        <f aca="true">IF(ISBLANK(OFFSET('Raw Data'!$A$3,MATCH('Data above threshold'!$A85,'Raw Data'!$B$4:$B$185,0),MATCH('Data above threshold'!CC$4,'Raw Data'!$3:$3,0)-1)),"", IFERROR($J85*OFFSET('Raw Data'!$A$3,MATCH('Data above threshold'!$A85,'Raw Data'!$B$4:$B$185,0),MATCH('Data above threshold'!CC$4,'Raw Data'!$3:$3,0)-1),"NA"))</f>
        <v/>
      </c>
      <c r="CB85" s="103" t="str">
        <f aca="true">IF(ISBLANK(OFFSET('Raw Data'!$A$3,MATCH('Data above threshold'!$A85,'Raw Data'!$B$4:$B$185,0),MATCH('Data above threshold'!CD$4,'Raw Data'!$3:$3,0)-1)),"", IFERROR($J85*OFFSET('Raw Data'!$A$3,MATCH('Data above threshold'!$A85,'Raw Data'!$B$4:$B$185,0),MATCH('Data above threshold'!CD$4,'Raw Data'!$3:$3,0)-1),"NA"))</f>
        <v/>
      </c>
      <c r="CC85" s="103" t="str">
        <f aca="true">IF(ISBLANK(OFFSET('Raw Data'!$A$3,MATCH('Data above threshold'!$A85,'Raw Data'!$B$4:$B$185,0),MATCH('Data above threshold'!CE$4,'Raw Data'!$3:$3,0)-1)),"", IFERROR($J85*OFFSET('Raw Data'!$A$3,MATCH('Data above threshold'!$A85,'Raw Data'!$B$4:$B$185,0),MATCH('Data above threshold'!CE$4,'Raw Data'!$3:$3,0)-1),"NA"))</f>
        <v/>
      </c>
      <c r="CD85" s="103" t="str">
        <f aca="true">IF(ISBLANK(OFFSET('Raw Data'!$A$3,MATCH('Data above threshold'!$A85,'Raw Data'!$B$4:$B$185,0),MATCH('Data above threshold'!CF$4,'Raw Data'!$3:$3,0)-1)),"", IFERROR($J85*OFFSET('Raw Data'!$A$3,MATCH('Data above threshold'!$A85,'Raw Data'!$B$4:$B$185,0),MATCH('Data above threshold'!CF$4,'Raw Data'!$3:$3,0)-1),"NA"))</f>
        <v/>
      </c>
      <c r="CE85" s="103" t="str">
        <f aca="true">IF(ISBLANK(OFFSET('Raw Data'!$A$3,MATCH('Data above threshold'!$A85,'Raw Data'!$B$4:$B$185,0),MATCH('Data above threshold'!CG$4,'Raw Data'!$3:$3,0)-1)),"", IFERROR($J85*OFFSET('Raw Data'!$A$3,MATCH('Data above threshold'!$A85,'Raw Data'!$B$4:$B$185,0),MATCH('Data above threshold'!CG$4,'Raw Data'!$3:$3,0)-1),"NA"))</f>
        <v/>
      </c>
      <c r="CF85" s="103" t="str">
        <f aca="true">IF(ISBLANK(OFFSET('Raw Data'!$A$3,MATCH('Data above threshold'!$A85,'Raw Data'!$B$4:$B$185,0),MATCH('Data above threshold'!CH$4,'Raw Data'!$3:$3,0)-1)),"", IFERROR($J85*OFFSET('Raw Data'!$A$3,MATCH('Data above threshold'!$A85,'Raw Data'!$B$4:$B$185,0),MATCH('Data above threshold'!CH$4,'Raw Data'!$3:$3,0)-1),"NA"))</f>
        <v/>
      </c>
      <c r="CG85" s="103" t="str">
        <f aca="true">IF(ISBLANK(OFFSET('Raw Data'!$A$3,MATCH('Data above threshold'!$A85,'Raw Data'!$B$4:$B$185,0),MATCH('Data above threshold'!CI$4,'Raw Data'!$3:$3,0)-1)),"", IFERROR($J85*OFFSET('Raw Data'!$A$3,MATCH('Data above threshold'!$A85,'Raw Data'!$B$4:$B$185,0),MATCH('Data above threshold'!CI$4,'Raw Data'!$3:$3,0)-1),"NA"))</f>
        <v/>
      </c>
      <c r="CH85" s="103" t="str">
        <f aca="true">IF(ISBLANK(OFFSET('Raw Data'!$A$3,MATCH('Data above threshold'!$A85,'Raw Data'!$B$4:$B$185,0),MATCH('Data above threshold'!CJ$4,'Raw Data'!$3:$3,0)-1)),"", IFERROR($J85*OFFSET('Raw Data'!$A$3,MATCH('Data above threshold'!$A85,'Raw Data'!$B$4:$B$185,0),MATCH('Data above threshold'!CJ$4,'Raw Data'!$3:$3,0)-1),"NA"))</f>
        <v/>
      </c>
      <c r="CI85" s="103" t="str">
        <f aca="true">IF(ISBLANK(OFFSET('Raw Data'!$A$3,MATCH('Data above threshold'!$A85,'Raw Data'!$B$4:$B$185,0),MATCH('Data above threshold'!CK$4,'Raw Data'!$3:$3,0)-1)),"", IFERROR($J85*OFFSET('Raw Data'!$A$3,MATCH('Data above threshold'!$A85,'Raw Data'!$B$4:$B$185,0),MATCH('Data above threshold'!CK$4,'Raw Data'!$3:$3,0)-1),"NA"))</f>
        <v/>
      </c>
      <c r="CJ85" s="103" t="str">
        <f aca="true">IF(ISBLANK(OFFSET('Raw Data'!$A$3,MATCH('Data above threshold'!$A85,'Raw Data'!$B$4:$B$185,0),MATCH('Data above threshold'!CL$4,'Raw Data'!$3:$3,0)-1)),"", IFERROR($J85*OFFSET('Raw Data'!$A$3,MATCH('Data above threshold'!$A85,'Raw Data'!$B$4:$B$185,0),MATCH('Data above threshold'!CL$4,'Raw Data'!$3:$3,0)-1),"NA"))</f>
        <v/>
      </c>
      <c r="CK85" s="103" t="str">
        <f aca="true">IF(ISBLANK(OFFSET('Raw Data'!$A$3,MATCH('Data above threshold'!$A85,'Raw Data'!$B$4:$B$185,0),MATCH('Data above threshold'!CM$4,'Raw Data'!$3:$3,0)-1)),"", IFERROR($J85*OFFSET('Raw Data'!$A$3,MATCH('Data above threshold'!$A85,'Raw Data'!$B$4:$B$185,0),MATCH('Data above threshold'!CM$4,'Raw Data'!$3:$3,0)-1),"NA"))</f>
        <v/>
      </c>
      <c r="CL85" s="103" t="str">
        <f aca="true">IF(ISBLANK(OFFSET('Raw Data'!$A$3,MATCH('Data above threshold'!$A85,'Raw Data'!$B$4:$B$185,0),MATCH('Data above threshold'!CN$4,'Raw Data'!$3:$3,0)-1)),"", IFERROR($J85*OFFSET('Raw Data'!$A$3,MATCH('Data above threshold'!$A85,'Raw Data'!$B$4:$B$185,0),MATCH('Data above threshold'!CN$4,'Raw Data'!$3:$3,0)-1),"NA"))</f>
        <v/>
      </c>
      <c r="CM85" s="103" t="str">
        <f aca="true">IF(ISBLANK(OFFSET('Raw Data'!$A$3,MATCH('Data above threshold'!$A85,'Raw Data'!$B$4:$B$185,0),MATCH('Data above threshold'!CO$4,'Raw Data'!$3:$3,0)-1)),"", IFERROR($J85*OFFSET('Raw Data'!$A$3,MATCH('Data above threshold'!$A85,'Raw Data'!$B$4:$B$185,0),MATCH('Data above threshold'!CO$4,'Raw Data'!$3:$3,0)-1),"NA"))</f>
        <v/>
      </c>
      <c r="CN85" s="103" t="str">
        <f aca="true">IF(ISBLANK(OFFSET('Raw Data'!$A$3,MATCH('Data above threshold'!$A85,'Raw Data'!$B$4:$B$185,0),MATCH('Data above threshold'!CP$4,'Raw Data'!$3:$3,0)-1)),"", IFERROR($J85*OFFSET('Raw Data'!$A$3,MATCH('Data above threshold'!$A85,'Raw Data'!$B$4:$B$185,0),MATCH('Data above threshold'!CP$4,'Raw Data'!$3:$3,0)-1),"NA"))</f>
        <v/>
      </c>
      <c r="CO85" s="103" t="str">
        <f aca="true">IF(ISBLANK(OFFSET('Raw Data'!$A$3,MATCH('Data above threshold'!$A85,'Raw Data'!$B$4:$B$185,0),MATCH('Data above threshold'!CQ$4,'Raw Data'!$3:$3,0)-1)),"", IFERROR($J85*OFFSET('Raw Data'!$A$3,MATCH('Data above threshold'!$A85,'Raw Data'!$B$4:$B$185,0),MATCH('Data above threshold'!CQ$4,'Raw Data'!$3:$3,0)-1),"NA"))</f>
        <v/>
      </c>
      <c r="CP85" s="103" t="str">
        <f aca="true">IF(ISBLANK(OFFSET('Raw Data'!$A$3,MATCH('Data above threshold'!$A85,'Raw Data'!$B$4:$B$185,0),MATCH('Data above threshold'!CR$4,'Raw Data'!$3:$3,0)-1)),"", IFERROR($J85*OFFSET('Raw Data'!$A$3,MATCH('Data above threshold'!$A85,'Raw Data'!$B$4:$B$185,0),MATCH('Data above threshold'!CR$4,'Raw Data'!$3:$3,0)-1),"NA"))</f>
        <v/>
      </c>
    </row>
    <row r="86" s="103" customFormat="true" ht="15.5" hidden="false" customHeight="false" outlineLevel="0" collapsed="false">
      <c r="A86" s="107" t="n">
        <v>3211</v>
      </c>
      <c r="B86" s="107" t="n">
        <v>4</v>
      </c>
      <c r="C86" s="103" t="str">
        <f aca="true">IF(ISBLANK(OFFSET('Raw Data'!$A$3,MATCH($A86,'Raw Data'!$B$4:$B$185,0),MATCH(C$4,'Raw Data'!$3:$3,0)-1)),"",OFFSET('Raw Data'!$A$3,MATCH($A86,'Raw Data'!$B$4:$B$185,0),MATCH(C$4,'Raw Data'!$3:$3,0)-1))</f>
        <v/>
      </c>
      <c r="D86" s="103" t="str">
        <f aca="true">IF(ISBLANK(OFFSET('Raw Data'!$A$3,MATCH($A86,'Raw Data'!$B$4:$B$185,0),MATCH(D$4,'Raw Data'!$3:$3,0)-1)),"",OFFSET('Raw Data'!$A$3,MATCH($A86,'Raw Data'!$B$4:$B$185,0),MATCH(D$4,'Raw Data'!$3:$3,0)-1))</f>
        <v>Expert assessment data - E.4.1</v>
      </c>
      <c r="E86" s="103" t="str">
        <f aca="true">IF(ISBLANK(OFFSET('Raw Data'!$A$3,MATCH($A86,'Raw Data'!$B$4:$B$185,0),MATCH(E$4,'Raw Data'!$3:$3,0)-1)),"",OFFSET('Raw Data'!$A$3,MATCH($A86,'Raw Data'!$B$4:$B$185,0),MATCH(E$4,'Raw Data'!$3:$3,0)-1))</f>
        <v>Is “consumer education” promoted through any of the following measures or mechanisms in your country in 2020? - Funding for consumer organisations to educate consumers</v>
      </c>
      <c r="F86" s="103" t="str">
        <f aca="true">IF(ISBLANK(OFFSET('Raw Data'!$A$3,MATCH($A86,'Raw Data'!$B$4:$B$185,0),MATCH(F$4,'Raw Data'!$3:$3,0)-1)),"",OFFSET('Raw Data'!$A$3,MATCH($A86,'Raw Data'!$B$4:$B$185,0),MATCH(F$4,'Raw Data'!$3:$3,0)-1))</f>
        <v/>
      </c>
      <c r="G86" s="103" t="s">
        <v>217</v>
      </c>
      <c r="H86" s="103" t="str">
        <f aca="true">IF(ISBLANK(OFFSET('Raw Data'!$A$3,MATCH($A86,'Raw Data'!$B$4:$B$185,0),MATCH(H$4,'Raw Data'!$3:$3,0)-1)),"",OFFSET('Raw Data'!$A$3,MATCH($A86,'Raw Data'!$B$4:$B$185,0),MATCH(H$4,'Raw Data'!$3:$3,0)-1))</f>
        <v/>
      </c>
      <c r="I86" s="103" t="str">
        <f aca="true">IF(ISBLANK(OFFSET('Raw Data'!$A$3,MATCH($A86,'Raw Data'!$B$4:$B$185,0),MATCH(I$4,'Raw Data'!$3:$3,0)-1)),"",OFFSET('Raw Data'!$A$3,MATCH($A86,'Raw Data'!$B$4:$B$185,0),MATCH(I$4,'Raw Data'!$3:$3,0)-1))</f>
        <v>Plus</v>
      </c>
      <c r="J86" s="103" t="n">
        <f aca="false">IF(I86="","",IF(I86="Minus",-1,1))</f>
        <v>1</v>
      </c>
      <c r="K86" s="105" t="n">
        <f aca="false" t="array" ref="K86:K86">IFERROR(SKEW(IF(ISNUMBER(O86:CP86),O86:CP86,"")),"")</f>
        <v>0.00101649361171849</v>
      </c>
      <c r="L86" s="103" t="n">
        <f aca="true">IF(ISBLANK(OFFSET('Data above threshold'!$A$4,MATCH('Data above threshold'!$A86,'Data above threshold'!$A$5:$A$185,0),MATCH('Data above threshold'!N$4,'Data above threshold'!$4:$4,0)-1)),1,OFFSET('Data above threshold'!$A$4,MATCH('Data above threshold'!$A86,'Data above threshold'!$A$5:$A$185,0),MATCH('Data above threshold'!N$4,'Data above threshold'!$4:$4,0)-1))</f>
        <v>0</v>
      </c>
      <c r="M86" s="103" t="str">
        <f aca="true">IF(ISBLANK(OFFSET('Data above threshold'!$A$4,MATCH('Data above threshold'!$A86,'Data above threshold'!$A$5:$A$185,0),MATCH('Data above threshold'!O$4,'Data above threshold'!$4:$4,0)-1)),"",OFFSET('Data above threshold'!$A$4,MATCH('Data above threshold'!$A86,'Data above threshold'!$A$5:$A$185,0),MATCH('Data above threshold'!O$4,'Data above threshold'!$4:$4,0)-1))</f>
        <v/>
      </c>
      <c r="N86" s="106" t="n">
        <f aca="false" t="array" ref="N86:N86">IF(B86&lt;4,"",1-IFERROR(SUM(ISNUMBER(O86:CP86)*(1-$O$3:$CP$3))/COUNTIF($O$3:$CP$3,0),0))</f>
        <v>0.0375</v>
      </c>
      <c r="O86" s="103" t="n">
        <f aca="true">IF(ISBLANK(OFFSET('Raw Data'!$A$3,MATCH('Data above threshold'!$A86,'Raw Data'!$B$4:$B$185,0),MATCH('Data above threshold'!Q$4,'Raw Data'!$3:$3,0)-1)),"", IFERROR($J86*OFFSET('Raw Data'!$A$3,MATCH('Data above threshold'!$A86,'Raw Data'!$B$4:$B$185,0),MATCH('Data above threshold'!Q$4,'Raw Data'!$3:$3,0)-1),"NA"))</f>
        <v>1.5</v>
      </c>
      <c r="P86" s="103" t="n">
        <f aca="true">IF(ISBLANK(OFFSET('Raw Data'!$A$3,MATCH('Data above threshold'!$A86,'Raw Data'!$B$4:$B$185,0),MATCH('Data above threshold'!R$4,'Raw Data'!$3:$3,0)-1)),"", IFERROR($J86*OFFSET('Raw Data'!$A$3,MATCH('Data above threshold'!$A86,'Raw Data'!$B$4:$B$185,0),MATCH('Data above threshold'!R$4,'Raw Data'!$3:$3,0)-1),"NA"))</f>
        <v>1.67</v>
      </c>
      <c r="Q86" s="103" t="n">
        <f aca="true">IF(ISBLANK(OFFSET('Raw Data'!$A$3,MATCH('Data above threshold'!$A86,'Raw Data'!$B$4:$B$185,0),MATCH('Data above threshold'!S$4,'Raw Data'!$3:$3,0)-1)),"", IFERROR($J86*OFFSET('Raw Data'!$A$3,MATCH('Data above threshold'!$A86,'Raw Data'!$B$4:$B$185,0),MATCH('Data above threshold'!S$4,'Raw Data'!$3:$3,0)-1),"NA"))</f>
        <v>2</v>
      </c>
      <c r="R86" s="103" t="n">
        <f aca="true">IF(ISBLANK(OFFSET('Raw Data'!$A$3,MATCH('Data above threshold'!$A86,'Raw Data'!$B$4:$B$185,0),MATCH('Data above threshold'!T$4,'Raw Data'!$3:$3,0)-1)),"", IFERROR($J86*OFFSET('Raw Data'!$A$3,MATCH('Data above threshold'!$A86,'Raw Data'!$B$4:$B$185,0),MATCH('Data above threshold'!T$4,'Raw Data'!$3:$3,0)-1),"NA"))</f>
        <v>1</v>
      </c>
      <c r="S86" s="103" t="n">
        <f aca="true">IF(ISBLANK(OFFSET('Raw Data'!$A$3,MATCH('Data above threshold'!$A86,'Raw Data'!$B$4:$B$185,0),MATCH('Data above threshold'!U$4,'Raw Data'!$3:$3,0)-1)),"", IFERROR($J86*OFFSET('Raw Data'!$A$3,MATCH('Data above threshold'!$A86,'Raw Data'!$B$4:$B$185,0),MATCH('Data above threshold'!U$4,'Raw Data'!$3:$3,0)-1),"NA"))</f>
        <v>2</v>
      </c>
      <c r="T86" s="103" t="n">
        <f aca="true">IF(ISBLANK(OFFSET('Raw Data'!$A$3,MATCH('Data above threshold'!$A86,'Raw Data'!$B$4:$B$185,0),MATCH('Data above threshold'!V$4,'Raw Data'!$3:$3,0)-1)),"", IFERROR($J86*OFFSET('Raw Data'!$A$3,MATCH('Data above threshold'!$A86,'Raw Data'!$B$4:$B$185,0),MATCH('Data above threshold'!V$4,'Raw Data'!$3:$3,0)-1),"NA"))</f>
        <v>1</v>
      </c>
      <c r="U86" s="103" t="n">
        <f aca="true">IF(ISBLANK(OFFSET('Raw Data'!$A$3,MATCH('Data above threshold'!$A86,'Raw Data'!$B$4:$B$185,0),MATCH('Data above threshold'!W$4,'Raw Data'!$3:$3,0)-1)),"", IFERROR($J86*OFFSET('Raw Data'!$A$3,MATCH('Data above threshold'!$A86,'Raw Data'!$B$4:$B$185,0),MATCH('Data above threshold'!W$4,'Raw Data'!$3:$3,0)-1),"NA"))</f>
        <v>1</v>
      </c>
      <c r="V86" s="103" t="n">
        <f aca="true">IF(ISBLANK(OFFSET('Raw Data'!$A$3,MATCH('Data above threshold'!$A86,'Raw Data'!$B$4:$B$185,0),MATCH('Data above threshold'!X$4,'Raw Data'!$3:$3,0)-1)),"", IFERROR($J86*OFFSET('Raw Data'!$A$3,MATCH('Data above threshold'!$A86,'Raw Data'!$B$4:$B$185,0),MATCH('Data above threshold'!X$4,'Raw Data'!$3:$3,0)-1),"NA"))</f>
        <v>2</v>
      </c>
      <c r="W86" s="103" t="n">
        <f aca="true">IF(ISBLANK(OFFSET('Raw Data'!$A$3,MATCH('Data above threshold'!$A86,'Raw Data'!$B$4:$B$185,0),MATCH('Data above threshold'!Y$4,'Raw Data'!$3:$3,0)-1)),"", IFERROR($J86*OFFSET('Raw Data'!$A$3,MATCH('Data above threshold'!$A86,'Raw Data'!$B$4:$B$185,0),MATCH('Data above threshold'!Y$4,'Raw Data'!$3:$3,0)-1),"NA"))</f>
        <v>2</v>
      </c>
      <c r="X86" s="103" t="n">
        <f aca="true">IF(ISBLANK(OFFSET('Raw Data'!$A$3,MATCH('Data above threshold'!$A86,'Raw Data'!$B$4:$B$185,0),MATCH('Data above threshold'!Z$4,'Raw Data'!$3:$3,0)-1)),"", IFERROR($J86*OFFSET('Raw Data'!$A$3,MATCH('Data above threshold'!$A86,'Raw Data'!$B$4:$B$185,0),MATCH('Data above threshold'!Z$4,'Raw Data'!$3:$3,0)-1),"NA"))</f>
        <v>2</v>
      </c>
      <c r="Y86" s="103" t="n">
        <f aca="true">IF(ISBLANK(OFFSET('Raw Data'!$A$3,MATCH('Data above threshold'!$A86,'Raw Data'!$B$4:$B$185,0),MATCH('Data above threshold'!AA$4,'Raw Data'!$3:$3,0)-1)),"", IFERROR($J86*OFFSET('Raw Data'!$A$3,MATCH('Data above threshold'!$A86,'Raw Data'!$B$4:$B$185,0),MATCH('Data above threshold'!AA$4,'Raw Data'!$3:$3,0)-1),"NA"))</f>
        <v>2</v>
      </c>
      <c r="Z86" s="103" t="n">
        <f aca="true">IF(ISBLANK(OFFSET('Raw Data'!$A$3,MATCH('Data above threshold'!$A86,'Raw Data'!$B$4:$B$185,0),MATCH('Data above threshold'!AB$4,'Raw Data'!$3:$3,0)-1)),"", IFERROR($J86*OFFSET('Raw Data'!$A$3,MATCH('Data above threshold'!$A86,'Raw Data'!$B$4:$B$185,0),MATCH('Data above threshold'!AB$4,'Raw Data'!$3:$3,0)-1),"NA"))</f>
        <v>1</v>
      </c>
      <c r="AA86" s="103" t="n">
        <f aca="true">IF(ISBLANK(OFFSET('Raw Data'!$A$3,MATCH('Data above threshold'!$A86,'Raw Data'!$B$4:$B$185,0),MATCH('Data above threshold'!AC$4,'Raw Data'!$3:$3,0)-1)),"", IFERROR($J86*OFFSET('Raw Data'!$A$3,MATCH('Data above threshold'!$A86,'Raw Data'!$B$4:$B$185,0),MATCH('Data above threshold'!AC$4,'Raw Data'!$3:$3,0)-1),"NA"))</f>
        <v>1</v>
      </c>
      <c r="AB86" s="103" t="n">
        <f aca="true">IF(ISBLANK(OFFSET('Raw Data'!$A$3,MATCH('Data above threshold'!$A86,'Raw Data'!$B$4:$B$185,0),MATCH('Data above threshold'!AD$4,'Raw Data'!$3:$3,0)-1)),"", IFERROR($J86*OFFSET('Raw Data'!$A$3,MATCH('Data above threshold'!$A86,'Raw Data'!$B$4:$B$185,0),MATCH('Data above threshold'!AD$4,'Raw Data'!$3:$3,0)-1),"NA"))</f>
        <v>2</v>
      </c>
      <c r="AC86" s="103" t="n">
        <f aca="true">IF(ISBLANK(OFFSET('Raw Data'!$A$3,MATCH('Data above threshold'!$A86,'Raw Data'!$B$4:$B$185,0),MATCH('Data above threshold'!AE$4,'Raw Data'!$3:$3,0)-1)),"", IFERROR($J86*OFFSET('Raw Data'!$A$3,MATCH('Data above threshold'!$A86,'Raw Data'!$B$4:$B$185,0),MATCH('Data above threshold'!AE$4,'Raw Data'!$3:$3,0)-1),"NA"))</f>
        <v>1</v>
      </c>
      <c r="AD86" s="103" t="n">
        <f aca="true">IF(ISBLANK(OFFSET('Raw Data'!$A$3,MATCH('Data above threshold'!$A86,'Raw Data'!$B$4:$B$185,0),MATCH('Data above threshold'!AF$4,'Raw Data'!$3:$3,0)-1)),"", IFERROR($J86*OFFSET('Raw Data'!$A$3,MATCH('Data above threshold'!$A86,'Raw Data'!$B$4:$B$185,0),MATCH('Data above threshold'!AF$4,'Raw Data'!$3:$3,0)-1),"NA"))</f>
        <v>1</v>
      </c>
      <c r="AE86" s="103" t="n">
        <f aca="true">IF(ISBLANK(OFFSET('Raw Data'!$A$3,MATCH('Data above threshold'!$A86,'Raw Data'!$B$4:$B$185,0),MATCH('Data above threshold'!AG$4,'Raw Data'!$3:$3,0)-1)),"", IFERROR($J86*OFFSET('Raw Data'!$A$3,MATCH('Data above threshold'!$A86,'Raw Data'!$B$4:$B$185,0),MATCH('Data above threshold'!AG$4,'Raw Data'!$3:$3,0)-1),"NA"))</f>
        <v>2</v>
      </c>
      <c r="AF86" s="103" t="n">
        <f aca="true">IF(ISBLANK(OFFSET('Raw Data'!$A$3,MATCH('Data above threshold'!$A86,'Raw Data'!$B$4:$B$185,0),MATCH('Data above threshold'!AH$4,'Raw Data'!$3:$3,0)-1)),"", IFERROR($J86*OFFSET('Raw Data'!$A$3,MATCH('Data above threshold'!$A86,'Raw Data'!$B$4:$B$185,0),MATCH('Data above threshold'!AH$4,'Raw Data'!$3:$3,0)-1),"NA"))</f>
        <v>1</v>
      </c>
      <c r="AG86" s="103" t="n">
        <f aca="true">IF(ISBLANK(OFFSET('Raw Data'!$A$3,MATCH('Data above threshold'!$A86,'Raw Data'!$B$4:$B$185,0),MATCH('Data above threshold'!AI$4,'Raw Data'!$3:$3,0)-1)),"", IFERROR($J86*OFFSET('Raw Data'!$A$3,MATCH('Data above threshold'!$A86,'Raw Data'!$B$4:$B$185,0),MATCH('Data above threshold'!AI$4,'Raw Data'!$3:$3,0)-1),"NA"))</f>
        <v>2</v>
      </c>
      <c r="AH86" s="103" t="n">
        <f aca="true">IF(ISBLANK(OFFSET('Raw Data'!$A$3,MATCH('Data above threshold'!$A86,'Raw Data'!$B$4:$B$185,0),MATCH('Data above threshold'!AJ$4,'Raw Data'!$3:$3,0)-1)),"", IFERROR($J86*OFFSET('Raw Data'!$A$3,MATCH('Data above threshold'!$A86,'Raw Data'!$B$4:$B$185,0),MATCH('Data above threshold'!AJ$4,'Raw Data'!$3:$3,0)-1),"NA"))</f>
        <v>2</v>
      </c>
      <c r="AI86" s="103" t="n">
        <f aca="true">IF(ISBLANK(OFFSET('Raw Data'!$A$3,MATCH('Data above threshold'!$A86,'Raw Data'!$B$4:$B$185,0),MATCH('Data above threshold'!AK$4,'Raw Data'!$3:$3,0)-1)),"", IFERROR($J86*OFFSET('Raw Data'!$A$3,MATCH('Data above threshold'!$A86,'Raw Data'!$B$4:$B$185,0),MATCH('Data above threshold'!AK$4,'Raw Data'!$3:$3,0)-1),"NA"))</f>
        <v>1</v>
      </c>
      <c r="AJ86" s="103" t="n">
        <f aca="true">IF(ISBLANK(OFFSET('Raw Data'!$A$3,MATCH('Data above threshold'!$A86,'Raw Data'!$B$4:$B$185,0),MATCH('Data above threshold'!AL$4,'Raw Data'!$3:$3,0)-1)),"", IFERROR($J86*OFFSET('Raw Data'!$A$3,MATCH('Data above threshold'!$A86,'Raw Data'!$B$4:$B$185,0),MATCH('Data above threshold'!AL$4,'Raw Data'!$3:$3,0)-1),"NA"))</f>
        <v>1.67</v>
      </c>
      <c r="AK86" s="103" t="n">
        <f aca="true">IF(ISBLANK(OFFSET('Raw Data'!$A$3,MATCH('Data above threshold'!$A86,'Raw Data'!$B$4:$B$185,0),MATCH('Data above threshold'!AM$4,'Raw Data'!$3:$3,0)-1)),"", IFERROR($J86*OFFSET('Raw Data'!$A$3,MATCH('Data above threshold'!$A86,'Raw Data'!$B$4:$B$185,0),MATCH('Data above threshold'!AM$4,'Raw Data'!$3:$3,0)-1),"NA"))</f>
        <v>2</v>
      </c>
      <c r="AL86" s="103" t="n">
        <f aca="true">IF(ISBLANK(OFFSET('Raw Data'!$A$3,MATCH('Data above threshold'!$A86,'Raw Data'!$B$4:$B$185,0),MATCH('Data above threshold'!AN$4,'Raw Data'!$3:$3,0)-1)),"", IFERROR($J86*OFFSET('Raw Data'!$A$3,MATCH('Data above threshold'!$A86,'Raw Data'!$B$4:$B$185,0),MATCH('Data above threshold'!AN$4,'Raw Data'!$3:$3,0)-1),"NA"))</f>
        <v>2</v>
      </c>
      <c r="AM86" s="103" t="n">
        <f aca="true">IF(ISBLANK(OFFSET('Raw Data'!$A$3,MATCH('Data above threshold'!$A86,'Raw Data'!$B$4:$B$185,0),MATCH('Data above threshold'!AO$4,'Raw Data'!$3:$3,0)-1)),"", IFERROR($J86*OFFSET('Raw Data'!$A$3,MATCH('Data above threshold'!$A86,'Raw Data'!$B$4:$B$185,0),MATCH('Data above threshold'!AO$4,'Raw Data'!$3:$3,0)-1),"NA"))</f>
        <v>2</v>
      </c>
      <c r="AN86" s="103" t="str">
        <f aca="true">IF(ISBLANK(OFFSET('Raw Data'!$A$3,MATCH('Data above threshold'!$A86,'Raw Data'!$B$4:$B$185,0),MATCH('Data above threshold'!AP$4,'Raw Data'!$3:$3,0)-1)),"", IFERROR($J86*OFFSET('Raw Data'!$A$3,MATCH('Data above threshold'!$A86,'Raw Data'!$B$4:$B$185,0),MATCH('Data above threshold'!AP$4,'Raw Data'!$3:$3,0)-1),"NA"))</f>
        <v/>
      </c>
      <c r="AO86" s="103" t="n">
        <f aca="true">IF(ISBLANK(OFFSET('Raw Data'!$A$3,MATCH('Data above threshold'!$A86,'Raw Data'!$B$4:$B$185,0),MATCH('Data above threshold'!AQ$4,'Raw Data'!$3:$3,0)-1)),"", IFERROR($J86*OFFSET('Raw Data'!$A$3,MATCH('Data above threshold'!$A86,'Raw Data'!$B$4:$B$185,0),MATCH('Data above threshold'!AQ$4,'Raw Data'!$3:$3,0)-1),"NA"))</f>
        <v>2</v>
      </c>
      <c r="AP86" s="103" t="n">
        <f aca="true">IF(ISBLANK(OFFSET('Raw Data'!$A$3,MATCH('Data above threshold'!$A86,'Raw Data'!$B$4:$B$185,0),MATCH('Data above threshold'!AR$4,'Raw Data'!$3:$3,0)-1)),"", IFERROR($J86*OFFSET('Raw Data'!$A$3,MATCH('Data above threshold'!$A86,'Raw Data'!$B$4:$B$185,0),MATCH('Data above threshold'!AR$4,'Raw Data'!$3:$3,0)-1),"NA"))</f>
        <v>1</v>
      </c>
      <c r="AQ86" s="103" t="n">
        <f aca="true">IF(ISBLANK(OFFSET('Raw Data'!$A$3,MATCH('Data above threshold'!$A86,'Raw Data'!$B$4:$B$185,0),MATCH('Data above threshold'!AS$4,'Raw Data'!$3:$3,0)-1)),"", IFERROR($J86*OFFSET('Raw Data'!$A$3,MATCH('Data above threshold'!$A86,'Raw Data'!$B$4:$B$185,0),MATCH('Data above threshold'!AS$4,'Raw Data'!$3:$3,0)-1),"NA"))</f>
        <v>1</v>
      </c>
      <c r="AR86" s="103" t="n">
        <f aca="true">IF(ISBLANK(OFFSET('Raw Data'!$A$3,MATCH('Data above threshold'!$A86,'Raw Data'!$B$4:$B$185,0),MATCH('Data above threshold'!AT$4,'Raw Data'!$3:$3,0)-1)),"", IFERROR($J86*OFFSET('Raw Data'!$A$3,MATCH('Data above threshold'!$A86,'Raw Data'!$B$4:$B$185,0),MATCH('Data above threshold'!AT$4,'Raw Data'!$3:$3,0)-1),"NA"))</f>
        <v>1</v>
      </c>
      <c r="AS86" s="103" t="n">
        <f aca="true">IF(ISBLANK(OFFSET('Raw Data'!$A$3,MATCH('Data above threshold'!$A86,'Raw Data'!$B$4:$B$185,0),MATCH('Data above threshold'!AU$4,'Raw Data'!$3:$3,0)-1)),"", IFERROR($J86*OFFSET('Raw Data'!$A$3,MATCH('Data above threshold'!$A86,'Raw Data'!$B$4:$B$185,0),MATCH('Data above threshold'!AU$4,'Raw Data'!$3:$3,0)-1),"NA"))</f>
        <v>1</v>
      </c>
      <c r="AT86" s="103" t="n">
        <f aca="true">IF(ISBLANK(OFFSET('Raw Data'!$A$3,MATCH('Data above threshold'!$A86,'Raw Data'!$B$4:$B$185,0),MATCH('Data above threshold'!AV$4,'Raw Data'!$3:$3,0)-1)),"", IFERROR($J86*OFFSET('Raw Data'!$A$3,MATCH('Data above threshold'!$A86,'Raw Data'!$B$4:$B$185,0),MATCH('Data above threshold'!AV$4,'Raw Data'!$3:$3,0)-1),"NA"))</f>
        <v>1.5</v>
      </c>
      <c r="AU86" s="103" t="n">
        <f aca="true">IF(ISBLANK(OFFSET('Raw Data'!$A$3,MATCH('Data above threshold'!$A86,'Raw Data'!$B$4:$B$185,0),MATCH('Data above threshold'!AW$4,'Raw Data'!$3:$3,0)-1)),"", IFERROR($J86*OFFSET('Raw Data'!$A$3,MATCH('Data above threshold'!$A86,'Raw Data'!$B$4:$B$185,0),MATCH('Data above threshold'!AW$4,'Raw Data'!$3:$3,0)-1),"NA"))</f>
        <v>1.82</v>
      </c>
      <c r="AV86" s="103" t="n">
        <f aca="true">IF(ISBLANK(OFFSET('Raw Data'!$A$3,MATCH('Data above threshold'!$A86,'Raw Data'!$B$4:$B$185,0),MATCH('Data above threshold'!AX$4,'Raw Data'!$3:$3,0)-1)),"", IFERROR($J86*OFFSET('Raw Data'!$A$3,MATCH('Data above threshold'!$A86,'Raw Data'!$B$4:$B$185,0),MATCH('Data above threshold'!AX$4,'Raw Data'!$3:$3,0)-1),"NA"))</f>
        <v>1</v>
      </c>
      <c r="AW86" s="103" t="n">
        <f aca="true">IF(ISBLANK(OFFSET('Raw Data'!$A$3,MATCH('Data above threshold'!$A86,'Raw Data'!$B$4:$B$185,0),MATCH('Data above threshold'!AY$4,'Raw Data'!$3:$3,0)-1)),"", IFERROR($J86*OFFSET('Raw Data'!$A$3,MATCH('Data above threshold'!$A86,'Raw Data'!$B$4:$B$185,0),MATCH('Data above threshold'!AY$4,'Raw Data'!$3:$3,0)-1),"NA"))</f>
        <v>2</v>
      </c>
      <c r="AX86" s="103" t="n">
        <f aca="true">IF(ISBLANK(OFFSET('Raw Data'!$A$3,MATCH('Data above threshold'!$A86,'Raw Data'!$B$4:$B$185,0),MATCH('Data above threshold'!AZ$4,'Raw Data'!$3:$3,0)-1)),"", IFERROR($J86*OFFSET('Raw Data'!$A$3,MATCH('Data above threshold'!$A86,'Raw Data'!$B$4:$B$185,0),MATCH('Data above threshold'!AZ$4,'Raw Data'!$3:$3,0)-1),"NA"))</f>
        <v>2</v>
      </c>
      <c r="AY86" s="103" t="n">
        <f aca="true">IF(ISBLANK(OFFSET('Raw Data'!$A$3,MATCH('Data above threshold'!$A86,'Raw Data'!$B$4:$B$185,0),MATCH('Data above threshold'!BA$4,'Raw Data'!$3:$3,0)-1)),"", IFERROR($J86*OFFSET('Raw Data'!$A$3,MATCH('Data above threshold'!$A86,'Raw Data'!$B$4:$B$185,0),MATCH('Data above threshold'!BA$4,'Raw Data'!$3:$3,0)-1),"NA"))</f>
        <v>1.67</v>
      </c>
      <c r="AZ86" s="103" t="n">
        <f aca="true">IF(ISBLANK(OFFSET('Raw Data'!$A$3,MATCH('Data above threshold'!$A86,'Raw Data'!$B$4:$B$185,0),MATCH('Data above threshold'!BB$4,'Raw Data'!$3:$3,0)-1)),"", IFERROR($J86*OFFSET('Raw Data'!$A$3,MATCH('Data above threshold'!$A86,'Raw Data'!$B$4:$B$185,0),MATCH('Data above threshold'!BB$4,'Raw Data'!$3:$3,0)-1),"NA"))</f>
        <v>1.5</v>
      </c>
      <c r="BA86" s="103" t="n">
        <f aca="true">IF(ISBLANK(OFFSET('Raw Data'!$A$3,MATCH('Data above threshold'!$A86,'Raw Data'!$B$4:$B$185,0),MATCH('Data above threshold'!BC$4,'Raw Data'!$3:$3,0)-1)),"", IFERROR($J86*OFFSET('Raw Data'!$A$3,MATCH('Data above threshold'!$A86,'Raw Data'!$B$4:$B$185,0),MATCH('Data above threshold'!BC$4,'Raw Data'!$3:$3,0)-1),"NA"))</f>
        <v>2</v>
      </c>
      <c r="BB86" s="103" t="n">
        <f aca="true">IF(ISBLANK(OFFSET('Raw Data'!$A$3,MATCH('Data above threshold'!$A86,'Raw Data'!$B$4:$B$185,0),MATCH('Data above threshold'!BD$4,'Raw Data'!$3:$3,0)-1)),"", IFERROR($J86*OFFSET('Raw Data'!$A$3,MATCH('Data above threshold'!$A86,'Raw Data'!$B$4:$B$185,0),MATCH('Data above threshold'!BD$4,'Raw Data'!$3:$3,0)-1),"NA"))</f>
        <v>1</v>
      </c>
      <c r="BC86" s="103" t="n">
        <f aca="true">IF(ISBLANK(OFFSET('Raw Data'!$A$3,MATCH('Data above threshold'!$A86,'Raw Data'!$B$4:$B$185,0),MATCH('Data above threshold'!BE$4,'Raw Data'!$3:$3,0)-1)),"", IFERROR($J86*OFFSET('Raw Data'!$A$3,MATCH('Data above threshold'!$A86,'Raw Data'!$B$4:$B$185,0),MATCH('Data above threshold'!BE$4,'Raw Data'!$3:$3,0)-1),"NA"))</f>
        <v>1.33</v>
      </c>
      <c r="BD86" s="103" t="n">
        <f aca="true">IF(ISBLANK(OFFSET('Raw Data'!$A$3,MATCH('Data above threshold'!$A86,'Raw Data'!$B$4:$B$185,0),MATCH('Data above threshold'!BF$4,'Raw Data'!$3:$3,0)-1)),"", IFERROR($J86*OFFSET('Raw Data'!$A$3,MATCH('Data above threshold'!$A86,'Raw Data'!$B$4:$B$185,0),MATCH('Data above threshold'!BF$4,'Raw Data'!$3:$3,0)-1),"NA"))</f>
        <v>1</v>
      </c>
      <c r="BE86" s="103" t="str">
        <f aca="true">IF(ISBLANK(OFFSET('Raw Data'!$A$3,MATCH('Data above threshold'!$A86,'Raw Data'!$B$4:$B$185,0),MATCH('Data above threshold'!BG$4,'Raw Data'!$3:$3,0)-1)),"", IFERROR($J86*OFFSET('Raw Data'!$A$3,MATCH('Data above threshold'!$A86,'Raw Data'!$B$4:$B$185,0),MATCH('Data above threshold'!BG$4,'Raw Data'!$3:$3,0)-1),"NA"))</f>
        <v/>
      </c>
      <c r="BF86" s="103" t="n">
        <f aca="true">IF(ISBLANK(OFFSET('Raw Data'!$A$3,MATCH('Data above threshold'!$A86,'Raw Data'!$B$4:$B$185,0),MATCH('Data above threshold'!BH$4,'Raw Data'!$3:$3,0)-1)),"", IFERROR($J86*OFFSET('Raw Data'!$A$3,MATCH('Data above threshold'!$A86,'Raw Data'!$B$4:$B$185,0),MATCH('Data above threshold'!BH$4,'Raw Data'!$3:$3,0)-1),"NA"))</f>
        <v>1</v>
      </c>
      <c r="BG86" s="103" t="n">
        <f aca="true">IF(ISBLANK(OFFSET('Raw Data'!$A$3,MATCH('Data above threshold'!$A86,'Raw Data'!$B$4:$B$185,0),MATCH('Data above threshold'!BI$4,'Raw Data'!$3:$3,0)-1)),"", IFERROR($J86*OFFSET('Raw Data'!$A$3,MATCH('Data above threshold'!$A86,'Raw Data'!$B$4:$B$185,0),MATCH('Data above threshold'!BI$4,'Raw Data'!$3:$3,0)-1),"NA"))</f>
        <v>1</v>
      </c>
      <c r="BH86" s="103" t="n">
        <f aca="true">IF(ISBLANK(OFFSET('Raw Data'!$A$3,MATCH('Data above threshold'!$A86,'Raw Data'!$B$4:$B$185,0),MATCH('Data above threshold'!BJ$4,'Raw Data'!$3:$3,0)-1)),"", IFERROR($J86*OFFSET('Raw Data'!$A$3,MATCH('Data above threshold'!$A86,'Raw Data'!$B$4:$B$185,0),MATCH('Data above threshold'!BJ$4,'Raw Data'!$3:$3,0)-1),"NA"))</f>
        <v>2</v>
      </c>
      <c r="BI86" s="103" t="n">
        <f aca="true">IF(ISBLANK(OFFSET('Raw Data'!$A$3,MATCH('Data above threshold'!$A86,'Raw Data'!$B$4:$B$185,0),MATCH('Data above threshold'!BK$4,'Raw Data'!$3:$3,0)-1)),"", IFERROR($J86*OFFSET('Raw Data'!$A$3,MATCH('Data above threshold'!$A86,'Raw Data'!$B$4:$B$185,0),MATCH('Data above threshold'!BK$4,'Raw Data'!$3:$3,0)-1),"NA"))</f>
        <v>1.5</v>
      </c>
      <c r="BJ86" s="103" t="n">
        <f aca="true">IF(ISBLANK(OFFSET('Raw Data'!$A$3,MATCH('Data above threshold'!$A86,'Raw Data'!$B$4:$B$185,0),MATCH('Data above threshold'!BL$4,'Raw Data'!$3:$3,0)-1)),"", IFERROR($J86*OFFSET('Raw Data'!$A$3,MATCH('Data above threshold'!$A86,'Raw Data'!$B$4:$B$185,0),MATCH('Data above threshold'!BL$4,'Raw Data'!$3:$3,0)-1),"NA"))</f>
        <v>1</v>
      </c>
      <c r="BK86" s="103" t="n">
        <f aca="true">IF(ISBLANK(OFFSET('Raw Data'!$A$3,MATCH('Data above threshold'!$A86,'Raw Data'!$B$4:$B$185,0),MATCH('Data above threshold'!BM$4,'Raw Data'!$3:$3,0)-1)),"", IFERROR($J86*OFFSET('Raw Data'!$A$3,MATCH('Data above threshold'!$A86,'Raw Data'!$B$4:$B$185,0),MATCH('Data above threshold'!BM$4,'Raw Data'!$3:$3,0)-1),"NA"))</f>
        <v>1</v>
      </c>
      <c r="BL86" s="103" t="n">
        <f aca="true">IF(ISBLANK(OFFSET('Raw Data'!$A$3,MATCH('Data above threshold'!$A86,'Raw Data'!$B$4:$B$185,0),MATCH('Data above threshold'!BN$4,'Raw Data'!$3:$3,0)-1)),"", IFERROR($J86*OFFSET('Raw Data'!$A$3,MATCH('Data above threshold'!$A86,'Raw Data'!$B$4:$B$185,0),MATCH('Data above threshold'!BN$4,'Raw Data'!$3:$3,0)-1),"NA"))</f>
        <v>2</v>
      </c>
      <c r="BM86" s="103" t="n">
        <f aca="true">IF(ISBLANK(OFFSET('Raw Data'!$A$3,MATCH('Data above threshold'!$A86,'Raw Data'!$B$4:$B$185,0),MATCH('Data above threshold'!BO$4,'Raw Data'!$3:$3,0)-1)),"", IFERROR($J86*OFFSET('Raw Data'!$A$3,MATCH('Data above threshold'!$A86,'Raw Data'!$B$4:$B$185,0),MATCH('Data above threshold'!BO$4,'Raw Data'!$3:$3,0)-1),"NA"))</f>
        <v>1</v>
      </c>
      <c r="BN86" s="103" t="n">
        <f aca="true">IF(ISBLANK(OFFSET('Raw Data'!$A$3,MATCH('Data above threshold'!$A86,'Raw Data'!$B$4:$B$185,0),MATCH('Data above threshold'!BP$4,'Raw Data'!$3:$3,0)-1)),"", IFERROR($J86*OFFSET('Raw Data'!$A$3,MATCH('Data above threshold'!$A86,'Raw Data'!$B$4:$B$185,0),MATCH('Data above threshold'!BP$4,'Raw Data'!$3:$3,0)-1),"NA"))</f>
        <v>2</v>
      </c>
      <c r="BO86" s="103" t="n">
        <f aca="true">IF(ISBLANK(OFFSET('Raw Data'!$A$3,MATCH('Data above threshold'!$A86,'Raw Data'!$B$4:$B$185,0),MATCH('Data above threshold'!BQ$4,'Raw Data'!$3:$3,0)-1)),"", IFERROR($J86*OFFSET('Raw Data'!$A$3,MATCH('Data above threshold'!$A86,'Raw Data'!$B$4:$B$185,0),MATCH('Data above threshold'!BQ$4,'Raw Data'!$3:$3,0)-1),"NA"))</f>
        <v>2</v>
      </c>
      <c r="BP86" s="103" t="n">
        <f aca="true">IF(ISBLANK(OFFSET('Raw Data'!$A$3,MATCH('Data above threshold'!$A86,'Raw Data'!$B$4:$B$185,0),MATCH('Data above threshold'!BR$4,'Raw Data'!$3:$3,0)-1)),"", IFERROR($J86*OFFSET('Raw Data'!$A$3,MATCH('Data above threshold'!$A86,'Raw Data'!$B$4:$B$185,0),MATCH('Data above threshold'!BR$4,'Raw Data'!$3:$3,0)-1),"NA"))</f>
        <v>1</v>
      </c>
      <c r="BQ86" s="103" t="n">
        <f aca="true">IF(ISBLANK(OFFSET('Raw Data'!$A$3,MATCH('Data above threshold'!$A86,'Raw Data'!$B$4:$B$185,0),MATCH('Data above threshold'!BS$4,'Raw Data'!$3:$3,0)-1)),"", IFERROR($J86*OFFSET('Raw Data'!$A$3,MATCH('Data above threshold'!$A86,'Raw Data'!$B$4:$B$185,0),MATCH('Data above threshold'!BS$4,'Raw Data'!$3:$3,0)-1),"NA"))</f>
        <v>1</v>
      </c>
      <c r="BR86" s="103" t="n">
        <f aca="true">IF(ISBLANK(OFFSET('Raw Data'!$A$3,MATCH('Data above threshold'!$A86,'Raw Data'!$B$4:$B$185,0),MATCH('Data above threshold'!BT$4,'Raw Data'!$3:$3,0)-1)),"", IFERROR($J86*OFFSET('Raw Data'!$A$3,MATCH('Data above threshold'!$A86,'Raw Data'!$B$4:$B$185,0),MATCH('Data above threshold'!BT$4,'Raw Data'!$3:$3,0)-1),"NA"))</f>
        <v>2</v>
      </c>
      <c r="BS86" s="103" t="n">
        <f aca="true">IF(ISBLANK(OFFSET('Raw Data'!$A$3,MATCH('Data above threshold'!$A86,'Raw Data'!$B$4:$B$185,0),MATCH('Data above threshold'!BU$4,'Raw Data'!$3:$3,0)-1)),"", IFERROR($J86*OFFSET('Raw Data'!$A$3,MATCH('Data above threshold'!$A86,'Raw Data'!$B$4:$B$185,0),MATCH('Data above threshold'!BU$4,'Raw Data'!$3:$3,0)-1),"NA"))</f>
        <v>1.5</v>
      </c>
      <c r="BT86" s="103" t="n">
        <f aca="true">IF(ISBLANK(OFFSET('Raw Data'!$A$3,MATCH('Data above threshold'!$A86,'Raw Data'!$B$4:$B$185,0),MATCH('Data above threshold'!BV$4,'Raw Data'!$3:$3,0)-1)),"", IFERROR($J86*OFFSET('Raw Data'!$A$3,MATCH('Data above threshold'!$A86,'Raw Data'!$B$4:$B$185,0),MATCH('Data above threshold'!BV$4,'Raw Data'!$3:$3,0)-1),"NA"))</f>
        <v>1</v>
      </c>
      <c r="BU86" s="103" t="n">
        <f aca="true">IF(ISBLANK(OFFSET('Raw Data'!$A$3,MATCH('Data above threshold'!$A86,'Raw Data'!$B$4:$B$185,0),MATCH('Data above threshold'!BW$4,'Raw Data'!$3:$3,0)-1)),"", IFERROR($J86*OFFSET('Raw Data'!$A$3,MATCH('Data above threshold'!$A86,'Raw Data'!$B$4:$B$185,0),MATCH('Data above threshold'!BW$4,'Raw Data'!$3:$3,0)-1),"NA"))</f>
        <v>2</v>
      </c>
      <c r="BV86" s="103" t="n">
        <f aca="true">IF(ISBLANK(OFFSET('Raw Data'!$A$3,MATCH('Data above threshold'!$A86,'Raw Data'!$B$4:$B$185,0),MATCH('Data above threshold'!BX$4,'Raw Data'!$3:$3,0)-1)),"", IFERROR($J86*OFFSET('Raw Data'!$A$3,MATCH('Data above threshold'!$A86,'Raw Data'!$B$4:$B$185,0),MATCH('Data above threshold'!BX$4,'Raw Data'!$3:$3,0)-1),"NA"))</f>
        <v>2</v>
      </c>
      <c r="BW86" s="103" t="n">
        <f aca="true">IF(ISBLANK(OFFSET('Raw Data'!$A$3,MATCH('Data above threshold'!$A86,'Raw Data'!$B$4:$B$185,0),MATCH('Data above threshold'!BY$4,'Raw Data'!$3:$3,0)-1)),"", IFERROR($J86*OFFSET('Raw Data'!$A$3,MATCH('Data above threshold'!$A86,'Raw Data'!$B$4:$B$185,0),MATCH('Data above threshold'!BY$4,'Raw Data'!$3:$3,0)-1),"NA"))</f>
        <v>2</v>
      </c>
      <c r="BX86" s="103" t="n">
        <f aca="true">IF(ISBLANK(OFFSET('Raw Data'!$A$3,MATCH('Data above threshold'!$A86,'Raw Data'!$B$4:$B$185,0),MATCH('Data above threshold'!BZ$4,'Raw Data'!$3:$3,0)-1)),"", IFERROR($J86*OFFSET('Raw Data'!$A$3,MATCH('Data above threshold'!$A86,'Raw Data'!$B$4:$B$185,0),MATCH('Data above threshold'!BZ$4,'Raw Data'!$3:$3,0)-1),"NA"))</f>
        <v>1.5</v>
      </c>
      <c r="BY86" s="103" t="str">
        <f aca="true">IF(ISBLANK(OFFSET('Raw Data'!$A$3,MATCH('Data above threshold'!$A86,'Raw Data'!$B$4:$B$185,0),MATCH('Data above threshold'!CA$4,'Raw Data'!$3:$3,0)-1)),"", IFERROR($J86*OFFSET('Raw Data'!$A$3,MATCH('Data above threshold'!$A86,'Raw Data'!$B$4:$B$185,0),MATCH('Data above threshold'!CA$4,'Raw Data'!$3:$3,0)-1),"NA"))</f>
        <v/>
      </c>
      <c r="BZ86" s="103" t="n">
        <f aca="true">IF(ISBLANK(OFFSET('Raw Data'!$A$3,MATCH('Data above threshold'!$A86,'Raw Data'!$B$4:$B$185,0),MATCH('Data above threshold'!CB$4,'Raw Data'!$3:$3,0)-1)),"", IFERROR($J86*OFFSET('Raw Data'!$A$3,MATCH('Data above threshold'!$A86,'Raw Data'!$B$4:$B$185,0),MATCH('Data above threshold'!CB$4,'Raw Data'!$3:$3,0)-1),"NA"))</f>
        <v>1</v>
      </c>
      <c r="CA86" s="103" t="n">
        <f aca="true">IF(ISBLANK(OFFSET('Raw Data'!$A$3,MATCH('Data above threshold'!$A86,'Raw Data'!$B$4:$B$185,0),MATCH('Data above threshold'!CC$4,'Raw Data'!$3:$3,0)-1)),"", IFERROR($J86*OFFSET('Raw Data'!$A$3,MATCH('Data above threshold'!$A86,'Raw Data'!$B$4:$B$185,0),MATCH('Data above threshold'!CC$4,'Raw Data'!$3:$3,0)-1),"NA"))</f>
        <v>1</v>
      </c>
      <c r="CB86" s="103" t="n">
        <f aca="true">IF(ISBLANK(OFFSET('Raw Data'!$A$3,MATCH('Data above threshold'!$A86,'Raw Data'!$B$4:$B$185,0),MATCH('Data above threshold'!CD$4,'Raw Data'!$3:$3,0)-1)),"", IFERROR($J86*OFFSET('Raw Data'!$A$3,MATCH('Data above threshold'!$A86,'Raw Data'!$B$4:$B$185,0),MATCH('Data above threshold'!CD$4,'Raw Data'!$3:$3,0)-1),"NA"))</f>
        <v>2</v>
      </c>
      <c r="CC86" s="103" t="n">
        <f aca="true">IF(ISBLANK(OFFSET('Raw Data'!$A$3,MATCH('Data above threshold'!$A86,'Raw Data'!$B$4:$B$185,0),MATCH('Data above threshold'!CE$4,'Raw Data'!$3:$3,0)-1)),"", IFERROR($J86*OFFSET('Raw Data'!$A$3,MATCH('Data above threshold'!$A86,'Raw Data'!$B$4:$B$185,0),MATCH('Data above threshold'!CE$4,'Raw Data'!$3:$3,0)-1),"NA"))</f>
        <v>1.5</v>
      </c>
      <c r="CD86" s="103" t="n">
        <f aca="true">IF(ISBLANK(OFFSET('Raw Data'!$A$3,MATCH('Data above threshold'!$A86,'Raw Data'!$B$4:$B$185,0),MATCH('Data above threshold'!CF$4,'Raw Data'!$3:$3,0)-1)),"", IFERROR($J86*OFFSET('Raw Data'!$A$3,MATCH('Data above threshold'!$A86,'Raw Data'!$B$4:$B$185,0),MATCH('Data above threshold'!CF$4,'Raw Data'!$3:$3,0)-1),"NA"))</f>
        <v>1</v>
      </c>
      <c r="CE86" s="103" t="n">
        <f aca="true">IF(ISBLANK(OFFSET('Raw Data'!$A$3,MATCH('Data above threshold'!$A86,'Raw Data'!$B$4:$B$185,0),MATCH('Data above threshold'!CG$4,'Raw Data'!$3:$3,0)-1)),"", IFERROR($J86*OFFSET('Raw Data'!$A$3,MATCH('Data above threshold'!$A86,'Raw Data'!$B$4:$B$185,0),MATCH('Data above threshold'!CG$4,'Raw Data'!$3:$3,0)-1),"NA"))</f>
        <v>2</v>
      </c>
      <c r="CF86" s="103" t="n">
        <f aca="true">IF(ISBLANK(OFFSET('Raw Data'!$A$3,MATCH('Data above threshold'!$A86,'Raw Data'!$B$4:$B$185,0),MATCH('Data above threshold'!CH$4,'Raw Data'!$3:$3,0)-1)),"", IFERROR($J86*OFFSET('Raw Data'!$A$3,MATCH('Data above threshold'!$A86,'Raw Data'!$B$4:$B$185,0),MATCH('Data above threshold'!CH$4,'Raw Data'!$3:$3,0)-1),"NA"))</f>
        <v>2</v>
      </c>
      <c r="CG86" s="103" t="n">
        <f aca="true">IF(ISBLANK(OFFSET('Raw Data'!$A$3,MATCH('Data above threshold'!$A86,'Raw Data'!$B$4:$B$185,0),MATCH('Data above threshold'!CI$4,'Raw Data'!$3:$3,0)-1)),"", IFERROR($J86*OFFSET('Raw Data'!$A$3,MATCH('Data above threshold'!$A86,'Raw Data'!$B$4:$B$185,0),MATCH('Data above threshold'!CI$4,'Raw Data'!$3:$3,0)-1),"NA"))</f>
        <v>1</v>
      </c>
      <c r="CH86" s="103" t="n">
        <f aca="true">IF(ISBLANK(OFFSET('Raw Data'!$A$3,MATCH('Data above threshold'!$A86,'Raw Data'!$B$4:$B$185,0),MATCH('Data above threshold'!CJ$4,'Raw Data'!$3:$3,0)-1)),"", IFERROR($J86*OFFSET('Raw Data'!$A$3,MATCH('Data above threshold'!$A86,'Raw Data'!$B$4:$B$185,0),MATCH('Data above threshold'!CJ$4,'Raw Data'!$3:$3,0)-1),"NA"))</f>
        <v>1</v>
      </c>
      <c r="CI86" s="103" t="n">
        <f aca="true">IF(ISBLANK(OFFSET('Raw Data'!$A$3,MATCH('Data above threshold'!$A86,'Raw Data'!$B$4:$B$185,0),MATCH('Data above threshold'!CK$4,'Raw Data'!$3:$3,0)-1)),"", IFERROR($J86*OFFSET('Raw Data'!$A$3,MATCH('Data above threshold'!$A86,'Raw Data'!$B$4:$B$185,0),MATCH('Data above threshold'!CK$4,'Raw Data'!$3:$3,0)-1),"NA"))</f>
        <v>2</v>
      </c>
      <c r="CJ86" s="103" t="n">
        <f aca="true">IF(ISBLANK(OFFSET('Raw Data'!$A$3,MATCH('Data above threshold'!$A86,'Raw Data'!$B$4:$B$185,0),MATCH('Data above threshold'!CL$4,'Raw Data'!$3:$3,0)-1)),"", IFERROR($J86*OFFSET('Raw Data'!$A$3,MATCH('Data above threshold'!$A86,'Raw Data'!$B$4:$B$185,0),MATCH('Data above threshold'!CL$4,'Raw Data'!$3:$3,0)-1),"NA"))</f>
        <v>1</v>
      </c>
      <c r="CK86" s="103" t="n">
        <f aca="true">IF(ISBLANK(OFFSET('Raw Data'!$A$3,MATCH('Data above threshold'!$A86,'Raw Data'!$B$4:$B$185,0),MATCH('Data above threshold'!CM$4,'Raw Data'!$3:$3,0)-1)),"", IFERROR($J86*OFFSET('Raw Data'!$A$3,MATCH('Data above threshold'!$A86,'Raw Data'!$B$4:$B$185,0),MATCH('Data above threshold'!CM$4,'Raw Data'!$3:$3,0)-1),"NA"))</f>
        <v>1</v>
      </c>
      <c r="CL86" s="103" t="n">
        <f aca="true">IF(ISBLANK(OFFSET('Raw Data'!$A$3,MATCH('Data above threshold'!$A86,'Raw Data'!$B$4:$B$185,0),MATCH('Data above threshold'!CN$4,'Raw Data'!$3:$3,0)-1)),"", IFERROR($J86*OFFSET('Raw Data'!$A$3,MATCH('Data above threshold'!$A86,'Raw Data'!$B$4:$B$185,0),MATCH('Data above threshold'!CN$4,'Raw Data'!$3:$3,0)-1),"NA"))</f>
        <v>1.5</v>
      </c>
      <c r="CM86" s="103" t="n">
        <f aca="true">IF(ISBLANK(OFFSET('Raw Data'!$A$3,MATCH('Data above threshold'!$A86,'Raw Data'!$B$4:$B$185,0),MATCH('Data above threshold'!CO$4,'Raw Data'!$3:$3,0)-1)),"", IFERROR($J86*OFFSET('Raw Data'!$A$3,MATCH('Data above threshold'!$A86,'Raw Data'!$B$4:$B$185,0),MATCH('Data above threshold'!CO$4,'Raw Data'!$3:$3,0)-1),"NA"))</f>
        <v>2</v>
      </c>
      <c r="CN86" s="103" t="n">
        <f aca="true">IF(ISBLANK(OFFSET('Raw Data'!$A$3,MATCH('Data above threshold'!$A86,'Raw Data'!$B$4:$B$185,0),MATCH('Data above threshold'!CP$4,'Raw Data'!$3:$3,0)-1)),"", IFERROR($J86*OFFSET('Raw Data'!$A$3,MATCH('Data above threshold'!$A86,'Raw Data'!$B$4:$B$185,0),MATCH('Data above threshold'!CP$4,'Raw Data'!$3:$3,0)-1),"NA"))</f>
        <v>1</v>
      </c>
      <c r="CO86" s="103" t="n">
        <f aca="true">IF(ISBLANK(OFFSET('Raw Data'!$A$3,MATCH('Data above threshold'!$A86,'Raw Data'!$B$4:$B$185,0),MATCH('Data above threshold'!CQ$4,'Raw Data'!$3:$3,0)-1)),"", IFERROR($J86*OFFSET('Raw Data'!$A$3,MATCH('Data above threshold'!$A86,'Raw Data'!$B$4:$B$185,0),MATCH('Data above threshold'!CQ$4,'Raw Data'!$3:$3,0)-1),"NA"))</f>
        <v>1</v>
      </c>
      <c r="CP86" s="103" t="n">
        <f aca="true">IF(ISBLANK(OFFSET('Raw Data'!$A$3,MATCH('Data above threshold'!$A86,'Raw Data'!$B$4:$B$185,0),MATCH('Data above threshold'!CR$4,'Raw Data'!$3:$3,0)-1)),"", IFERROR($J86*OFFSET('Raw Data'!$A$3,MATCH('Data above threshold'!$A86,'Raw Data'!$B$4:$B$185,0),MATCH('Data above threshold'!CR$4,'Raw Data'!$3:$3,0)-1),"NA"))</f>
        <v>2</v>
      </c>
    </row>
    <row r="87" s="103" customFormat="true" ht="15.5" hidden="false" customHeight="false" outlineLevel="0" collapsed="false">
      <c r="A87" s="107" t="n">
        <v>3212</v>
      </c>
      <c r="B87" s="107" t="n">
        <v>4</v>
      </c>
      <c r="C87" s="103" t="str">
        <f aca="true">IF(ISBLANK(OFFSET('Raw Data'!$A$3,MATCH($A87,'Raw Data'!$B$4:$B$185,0),MATCH(C$4,'Raw Data'!$3:$3,0)-1)),"",OFFSET('Raw Data'!$A$3,MATCH($A87,'Raw Data'!$B$4:$B$185,0),MATCH(C$4,'Raw Data'!$3:$3,0)-1))</f>
        <v/>
      </c>
      <c r="D87" s="103" t="str">
        <f aca="true">IF(ISBLANK(OFFSET('Raw Data'!$A$3,MATCH($A87,'Raw Data'!$B$4:$B$185,0),MATCH(D$4,'Raw Data'!$3:$3,0)-1)),"",OFFSET('Raw Data'!$A$3,MATCH($A87,'Raw Data'!$B$4:$B$185,0),MATCH(D$4,'Raw Data'!$3:$3,0)-1))</f>
        <v>Expert assessment data - E.4.2</v>
      </c>
      <c r="E87" s="103" t="str">
        <f aca="true">IF(ISBLANK(OFFSET('Raw Data'!$A$3,MATCH($A87,'Raw Data'!$B$4:$B$185,0),MATCH(E$4,'Raw Data'!$3:$3,0)-1)),"",OFFSET('Raw Data'!$A$3,MATCH($A87,'Raw Data'!$B$4:$B$185,0),MATCH(E$4,'Raw Data'!$3:$3,0)-1))</f>
        <v>Is “consumer education” promoted through any of the following measures or mechanisms in your country in 2020? - Funding for regulators or government bodies </v>
      </c>
      <c r="F87" s="103" t="str">
        <f aca="true">IF(ISBLANK(OFFSET('Raw Data'!$A$3,MATCH($A87,'Raw Data'!$B$4:$B$185,0),MATCH(F$4,'Raw Data'!$3:$3,0)-1)),"",OFFSET('Raw Data'!$A$3,MATCH($A87,'Raw Data'!$B$4:$B$185,0),MATCH(F$4,'Raw Data'!$3:$3,0)-1))</f>
        <v/>
      </c>
      <c r="H87" s="103" t="str">
        <f aca="true">IF(ISBLANK(OFFSET('Raw Data'!$A$3,MATCH($A87,'Raw Data'!$B$4:$B$185,0),MATCH(H$4,'Raw Data'!$3:$3,0)-1)),"",OFFSET('Raw Data'!$A$3,MATCH($A87,'Raw Data'!$B$4:$B$185,0),MATCH(H$4,'Raw Data'!$3:$3,0)-1))</f>
        <v/>
      </c>
      <c r="I87" s="103" t="str">
        <f aca="true">IF(ISBLANK(OFFSET('Raw Data'!$A$3,MATCH($A87,'Raw Data'!$B$4:$B$185,0),MATCH(I$4,'Raw Data'!$3:$3,0)-1)),"",OFFSET('Raw Data'!$A$3,MATCH($A87,'Raw Data'!$B$4:$B$185,0),MATCH(I$4,'Raw Data'!$3:$3,0)-1))</f>
        <v>Plus</v>
      </c>
      <c r="J87" s="103" t="n">
        <f aca="false">IF(I87="","",IF(I87="Minus",-1,1))</f>
        <v>1</v>
      </c>
      <c r="K87" s="105" t="n">
        <f aca="false" t="array" ref="K87:K87">IFERROR(SKEW(IF(ISNUMBER(O87:CP87),O87:CP87,"")),"")</f>
        <v>-0.913633335664998</v>
      </c>
      <c r="L87" s="103" t="n">
        <f aca="true">IF(ISBLANK(OFFSET('Data above threshold'!$A$4,MATCH('Data above threshold'!$A87,'Data above threshold'!$A$5:$A$185,0),MATCH('Data above threshold'!N$4,'Data above threshold'!$4:$4,0)-1)),1,OFFSET('Data above threshold'!$A$4,MATCH('Data above threshold'!$A87,'Data above threshold'!$A$5:$A$185,0),MATCH('Data above threshold'!N$4,'Data above threshold'!$4:$4,0)-1))</f>
        <v>0</v>
      </c>
      <c r="M87" s="103" t="str">
        <f aca="true">IF(ISBLANK(OFFSET('Data above threshold'!$A$4,MATCH('Data above threshold'!$A87,'Data above threshold'!$A$5:$A$185,0),MATCH('Data above threshold'!O$4,'Data above threshold'!$4:$4,0)-1)),"",OFFSET('Data above threshold'!$A$4,MATCH('Data above threshold'!$A87,'Data above threshold'!$A$5:$A$185,0),MATCH('Data above threshold'!O$4,'Data above threshold'!$4:$4,0)-1))</f>
        <v/>
      </c>
      <c r="N87" s="106" t="n">
        <f aca="false" t="array" ref="N87:N87">IF(B87&lt;4,"",1-IFERROR(SUM(ISNUMBER(O87:CP87)*(1-$O$3:$CP$3))/COUNTIF($O$3:$CP$3,0),0))</f>
        <v>0.1</v>
      </c>
      <c r="O87" s="103" t="n">
        <f aca="true">IF(ISBLANK(OFFSET('Raw Data'!$A$3,MATCH('Data above threshold'!$A87,'Raw Data'!$B$4:$B$185,0),MATCH('Data above threshold'!Q$4,'Raw Data'!$3:$3,0)-1)),"", IFERROR($J87*OFFSET('Raw Data'!$A$3,MATCH('Data above threshold'!$A87,'Raw Data'!$B$4:$B$185,0),MATCH('Data above threshold'!Q$4,'Raw Data'!$3:$3,0)-1),"NA"))</f>
        <v>2</v>
      </c>
      <c r="P87" s="103" t="n">
        <f aca="true">IF(ISBLANK(OFFSET('Raw Data'!$A$3,MATCH('Data above threshold'!$A87,'Raw Data'!$B$4:$B$185,0),MATCH('Data above threshold'!R$4,'Raw Data'!$3:$3,0)-1)),"", IFERROR($J87*OFFSET('Raw Data'!$A$3,MATCH('Data above threshold'!$A87,'Raw Data'!$B$4:$B$185,0),MATCH('Data above threshold'!R$4,'Raw Data'!$3:$3,0)-1),"NA"))</f>
        <v>2</v>
      </c>
      <c r="Q87" s="103" t="n">
        <f aca="true">IF(ISBLANK(OFFSET('Raw Data'!$A$3,MATCH('Data above threshold'!$A87,'Raw Data'!$B$4:$B$185,0),MATCH('Data above threshold'!S$4,'Raw Data'!$3:$3,0)-1)),"", IFERROR($J87*OFFSET('Raw Data'!$A$3,MATCH('Data above threshold'!$A87,'Raw Data'!$B$4:$B$185,0),MATCH('Data above threshold'!S$4,'Raw Data'!$3:$3,0)-1),"NA"))</f>
        <v>2</v>
      </c>
      <c r="R87" s="103" t="n">
        <f aca="true">IF(ISBLANK(OFFSET('Raw Data'!$A$3,MATCH('Data above threshold'!$A87,'Raw Data'!$B$4:$B$185,0),MATCH('Data above threshold'!T$4,'Raw Data'!$3:$3,0)-1)),"", IFERROR($J87*OFFSET('Raw Data'!$A$3,MATCH('Data above threshold'!$A87,'Raw Data'!$B$4:$B$185,0),MATCH('Data above threshold'!T$4,'Raw Data'!$3:$3,0)-1),"NA"))</f>
        <v>2</v>
      </c>
      <c r="S87" s="103" t="n">
        <f aca="true">IF(ISBLANK(OFFSET('Raw Data'!$A$3,MATCH('Data above threshold'!$A87,'Raw Data'!$B$4:$B$185,0),MATCH('Data above threshold'!U$4,'Raw Data'!$3:$3,0)-1)),"", IFERROR($J87*OFFSET('Raw Data'!$A$3,MATCH('Data above threshold'!$A87,'Raw Data'!$B$4:$B$185,0),MATCH('Data above threshold'!U$4,'Raw Data'!$3:$3,0)-1),"NA"))</f>
        <v>2</v>
      </c>
      <c r="T87" s="103" t="n">
        <f aca="true">IF(ISBLANK(OFFSET('Raw Data'!$A$3,MATCH('Data above threshold'!$A87,'Raw Data'!$B$4:$B$185,0),MATCH('Data above threshold'!V$4,'Raw Data'!$3:$3,0)-1)),"", IFERROR($J87*OFFSET('Raw Data'!$A$3,MATCH('Data above threshold'!$A87,'Raw Data'!$B$4:$B$185,0),MATCH('Data above threshold'!V$4,'Raw Data'!$3:$3,0)-1),"NA"))</f>
        <v>2</v>
      </c>
      <c r="U87" s="103" t="n">
        <f aca="true">IF(ISBLANK(OFFSET('Raw Data'!$A$3,MATCH('Data above threshold'!$A87,'Raw Data'!$B$4:$B$185,0),MATCH('Data above threshold'!W$4,'Raw Data'!$3:$3,0)-1)),"", IFERROR($J87*OFFSET('Raw Data'!$A$3,MATCH('Data above threshold'!$A87,'Raw Data'!$B$4:$B$185,0),MATCH('Data above threshold'!W$4,'Raw Data'!$3:$3,0)-1),"NA"))</f>
        <v>2</v>
      </c>
      <c r="V87" s="103" t="str">
        <f aca="true">IF(ISBLANK(OFFSET('Raw Data'!$A$3,MATCH('Data above threshold'!$A87,'Raw Data'!$B$4:$B$185,0),MATCH('Data above threshold'!X$4,'Raw Data'!$3:$3,0)-1)),"", IFERROR($J87*OFFSET('Raw Data'!$A$3,MATCH('Data above threshold'!$A87,'Raw Data'!$B$4:$B$185,0),MATCH('Data above threshold'!X$4,'Raw Data'!$3:$3,0)-1),"NA"))</f>
        <v/>
      </c>
      <c r="W87" s="103" t="n">
        <f aca="true">IF(ISBLANK(OFFSET('Raw Data'!$A$3,MATCH('Data above threshold'!$A87,'Raw Data'!$B$4:$B$185,0),MATCH('Data above threshold'!Y$4,'Raw Data'!$3:$3,0)-1)),"", IFERROR($J87*OFFSET('Raw Data'!$A$3,MATCH('Data above threshold'!$A87,'Raw Data'!$B$4:$B$185,0),MATCH('Data above threshold'!Y$4,'Raw Data'!$3:$3,0)-1),"NA"))</f>
        <v>2</v>
      </c>
      <c r="X87" s="103" t="n">
        <f aca="true">IF(ISBLANK(OFFSET('Raw Data'!$A$3,MATCH('Data above threshold'!$A87,'Raw Data'!$B$4:$B$185,0),MATCH('Data above threshold'!Z$4,'Raw Data'!$3:$3,0)-1)),"", IFERROR($J87*OFFSET('Raw Data'!$A$3,MATCH('Data above threshold'!$A87,'Raw Data'!$B$4:$B$185,0),MATCH('Data above threshold'!Z$4,'Raw Data'!$3:$3,0)-1),"NA"))</f>
        <v>2</v>
      </c>
      <c r="Y87" s="103" t="str">
        <f aca="true">IF(ISBLANK(OFFSET('Raw Data'!$A$3,MATCH('Data above threshold'!$A87,'Raw Data'!$B$4:$B$185,0),MATCH('Data above threshold'!AA$4,'Raw Data'!$3:$3,0)-1)),"", IFERROR($J87*OFFSET('Raw Data'!$A$3,MATCH('Data above threshold'!$A87,'Raw Data'!$B$4:$B$185,0),MATCH('Data above threshold'!AA$4,'Raw Data'!$3:$3,0)-1),"NA"))</f>
        <v/>
      </c>
      <c r="Z87" s="103" t="n">
        <f aca="true">IF(ISBLANK(OFFSET('Raw Data'!$A$3,MATCH('Data above threshold'!$A87,'Raw Data'!$B$4:$B$185,0),MATCH('Data above threshold'!AB$4,'Raw Data'!$3:$3,0)-1)),"", IFERROR($J87*OFFSET('Raw Data'!$A$3,MATCH('Data above threshold'!$A87,'Raw Data'!$B$4:$B$185,0),MATCH('Data above threshold'!AB$4,'Raw Data'!$3:$3,0)-1),"NA"))</f>
        <v>1</v>
      </c>
      <c r="AA87" s="103" t="n">
        <f aca="true">IF(ISBLANK(OFFSET('Raw Data'!$A$3,MATCH('Data above threshold'!$A87,'Raw Data'!$B$4:$B$185,0),MATCH('Data above threshold'!AC$4,'Raw Data'!$3:$3,0)-1)),"", IFERROR($J87*OFFSET('Raw Data'!$A$3,MATCH('Data above threshold'!$A87,'Raw Data'!$B$4:$B$185,0),MATCH('Data above threshold'!AC$4,'Raw Data'!$3:$3,0)-1),"NA"))</f>
        <v>2</v>
      </c>
      <c r="AB87" s="103" t="n">
        <f aca="true">IF(ISBLANK(OFFSET('Raw Data'!$A$3,MATCH('Data above threshold'!$A87,'Raw Data'!$B$4:$B$185,0),MATCH('Data above threshold'!AD$4,'Raw Data'!$3:$3,0)-1)),"", IFERROR($J87*OFFSET('Raw Data'!$A$3,MATCH('Data above threshold'!$A87,'Raw Data'!$B$4:$B$185,0),MATCH('Data above threshold'!AD$4,'Raw Data'!$3:$3,0)-1),"NA"))</f>
        <v>1</v>
      </c>
      <c r="AC87" s="103" t="n">
        <f aca="true">IF(ISBLANK(OFFSET('Raw Data'!$A$3,MATCH('Data above threshold'!$A87,'Raw Data'!$B$4:$B$185,0),MATCH('Data above threshold'!AE$4,'Raw Data'!$3:$3,0)-1)),"", IFERROR($J87*OFFSET('Raw Data'!$A$3,MATCH('Data above threshold'!$A87,'Raw Data'!$B$4:$B$185,0),MATCH('Data above threshold'!AE$4,'Raw Data'!$3:$3,0)-1),"NA"))</f>
        <v>2</v>
      </c>
      <c r="AD87" s="103" t="n">
        <f aca="true">IF(ISBLANK(OFFSET('Raw Data'!$A$3,MATCH('Data above threshold'!$A87,'Raw Data'!$B$4:$B$185,0),MATCH('Data above threshold'!AF$4,'Raw Data'!$3:$3,0)-1)),"", IFERROR($J87*OFFSET('Raw Data'!$A$3,MATCH('Data above threshold'!$A87,'Raw Data'!$B$4:$B$185,0),MATCH('Data above threshold'!AF$4,'Raw Data'!$3:$3,0)-1),"NA"))</f>
        <v>1</v>
      </c>
      <c r="AE87" s="103" t="n">
        <f aca="true">IF(ISBLANK(OFFSET('Raw Data'!$A$3,MATCH('Data above threshold'!$A87,'Raw Data'!$B$4:$B$185,0),MATCH('Data above threshold'!AG$4,'Raw Data'!$3:$3,0)-1)),"", IFERROR($J87*OFFSET('Raw Data'!$A$3,MATCH('Data above threshold'!$A87,'Raw Data'!$B$4:$B$185,0),MATCH('Data above threshold'!AG$4,'Raw Data'!$3:$3,0)-1),"NA"))</f>
        <v>1</v>
      </c>
      <c r="AF87" s="103" t="n">
        <f aca="true">IF(ISBLANK(OFFSET('Raw Data'!$A$3,MATCH('Data above threshold'!$A87,'Raw Data'!$B$4:$B$185,0),MATCH('Data above threshold'!AH$4,'Raw Data'!$3:$3,0)-1)),"", IFERROR($J87*OFFSET('Raw Data'!$A$3,MATCH('Data above threshold'!$A87,'Raw Data'!$B$4:$B$185,0),MATCH('Data above threshold'!AH$4,'Raw Data'!$3:$3,0)-1),"NA"))</f>
        <v>2</v>
      </c>
      <c r="AG87" s="103" t="n">
        <f aca="true">IF(ISBLANK(OFFSET('Raw Data'!$A$3,MATCH('Data above threshold'!$A87,'Raw Data'!$B$4:$B$185,0),MATCH('Data above threshold'!AI$4,'Raw Data'!$3:$3,0)-1)),"", IFERROR($J87*OFFSET('Raw Data'!$A$3,MATCH('Data above threshold'!$A87,'Raw Data'!$B$4:$B$185,0),MATCH('Data above threshold'!AI$4,'Raw Data'!$3:$3,0)-1),"NA"))</f>
        <v>2</v>
      </c>
      <c r="AH87" s="103" t="n">
        <f aca="true">IF(ISBLANK(OFFSET('Raw Data'!$A$3,MATCH('Data above threshold'!$A87,'Raw Data'!$B$4:$B$185,0),MATCH('Data above threshold'!AJ$4,'Raw Data'!$3:$3,0)-1)),"", IFERROR($J87*OFFSET('Raw Data'!$A$3,MATCH('Data above threshold'!$A87,'Raw Data'!$B$4:$B$185,0),MATCH('Data above threshold'!AJ$4,'Raw Data'!$3:$3,0)-1),"NA"))</f>
        <v>2</v>
      </c>
      <c r="AI87" s="103" t="n">
        <f aca="true">IF(ISBLANK(OFFSET('Raw Data'!$A$3,MATCH('Data above threshold'!$A87,'Raw Data'!$B$4:$B$185,0),MATCH('Data above threshold'!AK$4,'Raw Data'!$3:$3,0)-1)),"", IFERROR($J87*OFFSET('Raw Data'!$A$3,MATCH('Data above threshold'!$A87,'Raw Data'!$B$4:$B$185,0),MATCH('Data above threshold'!AK$4,'Raw Data'!$3:$3,0)-1),"NA"))</f>
        <v>2</v>
      </c>
      <c r="AJ87" s="103" t="n">
        <f aca="true">IF(ISBLANK(OFFSET('Raw Data'!$A$3,MATCH('Data above threshold'!$A87,'Raw Data'!$B$4:$B$185,0),MATCH('Data above threshold'!AL$4,'Raw Data'!$3:$3,0)-1)),"", IFERROR($J87*OFFSET('Raw Data'!$A$3,MATCH('Data above threshold'!$A87,'Raw Data'!$B$4:$B$185,0),MATCH('Data above threshold'!AL$4,'Raw Data'!$3:$3,0)-1),"NA"))</f>
        <v>1.5</v>
      </c>
      <c r="AK87" s="103" t="n">
        <f aca="true">IF(ISBLANK(OFFSET('Raw Data'!$A$3,MATCH('Data above threshold'!$A87,'Raw Data'!$B$4:$B$185,0),MATCH('Data above threshold'!AM$4,'Raw Data'!$3:$3,0)-1)),"", IFERROR($J87*OFFSET('Raw Data'!$A$3,MATCH('Data above threshold'!$A87,'Raw Data'!$B$4:$B$185,0),MATCH('Data above threshold'!AM$4,'Raw Data'!$3:$3,0)-1),"NA"))</f>
        <v>2</v>
      </c>
      <c r="AL87" s="103" t="n">
        <f aca="true">IF(ISBLANK(OFFSET('Raw Data'!$A$3,MATCH('Data above threshold'!$A87,'Raw Data'!$B$4:$B$185,0),MATCH('Data above threshold'!AN$4,'Raw Data'!$3:$3,0)-1)),"", IFERROR($J87*OFFSET('Raw Data'!$A$3,MATCH('Data above threshold'!$A87,'Raw Data'!$B$4:$B$185,0),MATCH('Data above threshold'!AN$4,'Raw Data'!$3:$3,0)-1),"NA"))</f>
        <v>2</v>
      </c>
      <c r="AM87" s="103" t="n">
        <f aca="true">IF(ISBLANK(OFFSET('Raw Data'!$A$3,MATCH('Data above threshold'!$A87,'Raw Data'!$B$4:$B$185,0),MATCH('Data above threshold'!AO$4,'Raw Data'!$3:$3,0)-1)),"", IFERROR($J87*OFFSET('Raw Data'!$A$3,MATCH('Data above threshold'!$A87,'Raw Data'!$B$4:$B$185,0),MATCH('Data above threshold'!AO$4,'Raw Data'!$3:$3,0)-1),"NA"))</f>
        <v>2</v>
      </c>
      <c r="AN87" s="103" t="str">
        <f aca="true">IF(ISBLANK(OFFSET('Raw Data'!$A$3,MATCH('Data above threshold'!$A87,'Raw Data'!$B$4:$B$185,0),MATCH('Data above threshold'!AP$4,'Raw Data'!$3:$3,0)-1)),"", IFERROR($J87*OFFSET('Raw Data'!$A$3,MATCH('Data above threshold'!$A87,'Raw Data'!$B$4:$B$185,0),MATCH('Data above threshold'!AP$4,'Raw Data'!$3:$3,0)-1),"NA"))</f>
        <v/>
      </c>
      <c r="AO87" s="103" t="n">
        <f aca="true">IF(ISBLANK(OFFSET('Raw Data'!$A$3,MATCH('Data above threshold'!$A87,'Raw Data'!$B$4:$B$185,0),MATCH('Data above threshold'!AQ$4,'Raw Data'!$3:$3,0)-1)),"", IFERROR($J87*OFFSET('Raw Data'!$A$3,MATCH('Data above threshold'!$A87,'Raw Data'!$B$4:$B$185,0),MATCH('Data above threshold'!AQ$4,'Raw Data'!$3:$3,0)-1),"NA"))</f>
        <v>2</v>
      </c>
      <c r="AP87" s="103" t="n">
        <f aca="true">IF(ISBLANK(OFFSET('Raw Data'!$A$3,MATCH('Data above threshold'!$A87,'Raw Data'!$B$4:$B$185,0),MATCH('Data above threshold'!AR$4,'Raw Data'!$3:$3,0)-1)),"", IFERROR($J87*OFFSET('Raw Data'!$A$3,MATCH('Data above threshold'!$A87,'Raw Data'!$B$4:$B$185,0),MATCH('Data above threshold'!AR$4,'Raw Data'!$3:$3,0)-1),"NA"))</f>
        <v>1</v>
      </c>
      <c r="AQ87" s="103" t="n">
        <f aca="true">IF(ISBLANK(OFFSET('Raw Data'!$A$3,MATCH('Data above threshold'!$A87,'Raw Data'!$B$4:$B$185,0),MATCH('Data above threshold'!AS$4,'Raw Data'!$3:$3,0)-1)),"", IFERROR($J87*OFFSET('Raw Data'!$A$3,MATCH('Data above threshold'!$A87,'Raw Data'!$B$4:$B$185,0),MATCH('Data above threshold'!AS$4,'Raw Data'!$3:$3,0)-1),"NA"))</f>
        <v>1</v>
      </c>
      <c r="AR87" s="103" t="n">
        <f aca="true">IF(ISBLANK(OFFSET('Raw Data'!$A$3,MATCH('Data above threshold'!$A87,'Raw Data'!$B$4:$B$185,0),MATCH('Data above threshold'!AT$4,'Raw Data'!$3:$3,0)-1)),"", IFERROR($J87*OFFSET('Raw Data'!$A$3,MATCH('Data above threshold'!$A87,'Raw Data'!$B$4:$B$185,0),MATCH('Data above threshold'!AT$4,'Raw Data'!$3:$3,0)-1),"NA"))</f>
        <v>2</v>
      </c>
      <c r="AS87" s="103" t="str">
        <f aca="true">IF(ISBLANK(OFFSET('Raw Data'!$A$3,MATCH('Data above threshold'!$A87,'Raw Data'!$B$4:$B$185,0),MATCH('Data above threshold'!AU$4,'Raw Data'!$3:$3,0)-1)),"", IFERROR($J87*OFFSET('Raw Data'!$A$3,MATCH('Data above threshold'!$A87,'Raw Data'!$B$4:$B$185,0),MATCH('Data above threshold'!AU$4,'Raw Data'!$3:$3,0)-1),"NA"))</f>
        <v/>
      </c>
      <c r="AT87" s="103" t="n">
        <f aca="true">IF(ISBLANK(OFFSET('Raw Data'!$A$3,MATCH('Data above threshold'!$A87,'Raw Data'!$B$4:$B$185,0),MATCH('Data above threshold'!AV$4,'Raw Data'!$3:$3,0)-1)),"", IFERROR($J87*OFFSET('Raw Data'!$A$3,MATCH('Data above threshold'!$A87,'Raw Data'!$B$4:$B$185,0),MATCH('Data above threshold'!AV$4,'Raw Data'!$3:$3,0)-1),"NA"))</f>
        <v>2</v>
      </c>
      <c r="AU87" s="103" t="n">
        <f aca="true">IF(ISBLANK(OFFSET('Raw Data'!$A$3,MATCH('Data above threshold'!$A87,'Raw Data'!$B$4:$B$185,0),MATCH('Data above threshold'!AW$4,'Raw Data'!$3:$3,0)-1)),"", IFERROR($J87*OFFSET('Raw Data'!$A$3,MATCH('Data above threshold'!$A87,'Raw Data'!$B$4:$B$185,0),MATCH('Data above threshold'!AW$4,'Raw Data'!$3:$3,0)-1),"NA"))</f>
        <v>1.89</v>
      </c>
      <c r="AV87" s="103" t="str">
        <f aca="true">IF(ISBLANK(OFFSET('Raw Data'!$A$3,MATCH('Data above threshold'!$A87,'Raw Data'!$B$4:$B$185,0),MATCH('Data above threshold'!AX$4,'Raw Data'!$3:$3,0)-1)),"", IFERROR($J87*OFFSET('Raw Data'!$A$3,MATCH('Data above threshold'!$A87,'Raw Data'!$B$4:$B$185,0),MATCH('Data above threshold'!AX$4,'Raw Data'!$3:$3,0)-1),"NA"))</f>
        <v/>
      </c>
      <c r="AW87" s="103" t="n">
        <f aca="true">IF(ISBLANK(OFFSET('Raw Data'!$A$3,MATCH('Data above threshold'!$A87,'Raw Data'!$B$4:$B$185,0),MATCH('Data above threshold'!AY$4,'Raw Data'!$3:$3,0)-1)),"", IFERROR($J87*OFFSET('Raw Data'!$A$3,MATCH('Data above threshold'!$A87,'Raw Data'!$B$4:$B$185,0),MATCH('Data above threshold'!AY$4,'Raw Data'!$3:$3,0)-1),"NA"))</f>
        <v>2</v>
      </c>
      <c r="AX87" s="103" t="n">
        <f aca="true">IF(ISBLANK(OFFSET('Raw Data'!$A$3,MATCH('Data above threshold'!$A87,'Raw Data'!$B$4:$B$185,0),MATCH('Data above threshold'!AZ$4,'Raw Data'!$3:$3,0)-1)),"", IFERROR($J87*OFFSET('Raw Data'!$A$3,MATCH('Data above threshold'!$A87,'Raw Data'!$B$4:$B$185,0),MATCH('Data above threshold'!AZ$4,'Raw Data'!$3:$3,0)-1),"NA"))</f>
        <v>2</v>
      </c>
      <c r="AY87" s="103" t="n">
        <f aca="true">IF(ISBLANK(OFFSET('Raw Data'!$A$3,MATCH('Data above threshold'!$A87,'Raw Data'!$B$4:$B$185,0),MATCH('Data above threshold'!BA$4,'Raw Data'!$3:$3,0)-1)),"", IFERROR($J87*OFFSET('Raw Data'!$A$3,MATCH('Data above threshold'!$A87,'Raw Data'!$B$4:$B$185,0),MATCH('Data above threshold'!BA$4,'Raw Data'!$3:$3,0)-1),"NA"))</f>
        <v>1.67</v>
      </c>
      <c r="AZ87" s="103" t="n">
        <f aca="true">IF(ISBLANK(OFFSET('Raw Data'!$A$3,MATCH('Data above threshold'!$A87,'Raw Data'!$B$4:$B$185,0),MATCH('Data above threshold'!BB$4,'Raw Data'!$3:$3,0)-1)),"", IFERROR($J87*OFFSET('Raw Data'!$A$3,MATCH('Data above threshold'!$A87,'Raw Data'!$B$4:$B$185,0),MATCH('Data above threshold'!BB$4,'Raw Data'!$3:$3,0)-1),"NA"))</f>
        <v>2</v>
      </c>
      <c r="BA87" s="103" t="n">
        <f aca="true">IF(ISBLANK(OFFSET('Raw Data'!$A$3,MATCH('Data above threshold'!$A87,'Raw Data'!$B$4:$B$185,0),MATCH('Data above threshold'!BC$4,'Raw Data'!$3:$3,0)-1)),"", IFERROR($J87*OFFSET('Raw Data'!$A$3,MATCH('Data above threshold'!$A87,'Raw Data'!$B$4:$B$185,0),MATCH('Data above threshold'!BC$4,'Raw Data'!$3:$3,0)-1),"NA"))</f>
        <v>2</v>
      </c>
      <c r="BB87" s="103" t="n">
        <f aca="true">IF(ISBLANK(OFFSET('Raw Data'!$A$3,MATCH('Data above threshold'!$A87,'Raw Data'!$B$4:$B$185,0),MATCH('Data above threshold'!BD$4,'Raw Data'!$3:$3,0)-1)),"", IFERROR($J87*OFFSET('Raw Data'!$A$3,MATCH('Data above threshold'!$A87,'Raw Data'!$B$4:$B$185,0),MATCH('Data above threshold'!BD$4,'Raw Data'!$3:$3,0)-1),"NA"))</f>
        <v>1</v>
      </c>
      <c r="BC87" s="103" t="n">
        <f aca="true">IF(ISBLANK(OFFSET('Raw Data'!$A$3,MATCH('Data above threshold'!$A87,'Raw Data'!$B$4:$B$185,0),MATCH('Data above threshold'!BE$4,'Raw Data'!$3:$3,0)-1)),"", IFERROR($J87*OFFSET('Raw Data'!$A$3,MATCH('Data above threshold'!$A87,'Raw Data'!$B$4:$B$185,0),MATCH('Data above threshold'!BE$4,'Raw Data'!$3:$3,0)-1),"NA"))</f>
        <v>1.67</v>
      </c>
      <c r="BD87" s="103" t="n">
        <f aca="true">IF(ISBLANK(OFFSET('Raw Data'!$A$3,MATCH('Data above threshold'!$A87,'Raw Data'!$B$4:$B$185,0),MATCH('Data above threshold'!BF$4,'Raw Data'!$3:$3,0)-1)),"", IFERROR($J87*OFFSET('Raw Data'!$A$3,MATCH('Data above threshold'!$A87,'Raw Data'!$B$4:$B$185,0),MATCH('Data above threshold'!BF$4,'Raw Data'!$3:$3,0)-1),"NA"))</f>
        <v>1</v>
      </c>
      <c r="BE87" s="103" t="n">
        <f aca="true">IF(ISBLANK(OFFSET('Raw Data'!$A$3,MATCH('Data above threshold'!$A87,'Raw Data'!$B$4:$B$185,0),MATCH('Data above threshold'!BG$4,'Raw Data'!$3:$3,0)-1)),"", IFERROR($J87*OFFSET('Raw Data'!$A$3,MATCH('Data above threshold'!$A87,'Raw Data'!$B$4:$B$185,0),MATCH('Data above threshold'!BG$4,'Raw Data'!$3:$3,0)-1),"NA"))</f>
        <v>2</v>
      </c>
      <c r="BF87" s="103" t="n">
        <f aca="true">IF(ISBLANK(OFFSET('Raw Data'!$A$3,MATCH('Data above threshold'!$A87,'Raw Data'!$B$4:$B$185,0),MATCH('Data above threshold'!BH$4,'Raw Data'!$3:$3,0)-1)),"", IFERROR($J87*OFFSET('Raw Data'!$A$3,MATCH('Data above threshold'!$A87,'Raw Data'!$B$4:$B$185,0),MATCH('Data above threshold'!BH$4,'Raw Data'!$3:$3,0)-1),"NA"))</f>
        <v>2</v>
      </c>
      <c r="BG87" s="103" t="n">
        <f aca="true">IF(ISBLANK(OFFSET('Raw Data'!$A$3,MATCH('Data above threshold'!$A87,'Raw Data'!$B$4:$B$185,0),MATCH('Data above threshold'!BI$4,'Raw Data'!$3:$3,0)-1)),"", IFERROR($J87*OFFSET('Raw Data'!$A$3,MATCH('Data above threshold'!$A87,'Raw Data'!$B$4:$B$185,0),MATCH('Data above threshold'!BI$4,'Raw Data'!$3:$3,0)-1),"NA"))</f>
        <v>1</v>
      </c>
      <c r="BH87" s="103" t="n">
        <f aca="true">IF(ISBLANK(OFFSET('Raw Data'!$A$3,MATCH('Data above threshold'!$A87,'Raw Data'!$B$4:$B$185,0),MATCH('Data above threshold'!BJ$4,'Raw Data'!$3:$3,0)-1)),"", IFERROR($J87*OFFSET('Raw Data'!$A$3,MATCH('Data above threshold'!$A87,'Raw Data'!$B$4:$B$185,0),MATCH('Data above threshold'!BJ$4,'Raw Data'!$3:$3,0)-1),"NA"))</f>
        <v>2</v>
      </c>
      <c r="BI87" s="103" t="n">
        <f aca="true">IF(ISBLANK(OFFSET('Raw Data'!$A$3,MATCH('Data above threshold'!$A87,'Raw Data'!$B$4:$B$185,0),MATCH('Data above threshold'!BK$4,'Raw Data'!$3:$3,0)-1)),"", IFERROR($J87*OFFSET('Raw Data'!$A$3,MATCH('Data above threshold'!$A87,'Raw Data'!$B$4:$B$185,0),MATCH('Data above threshold'!BK$4,'Raw Data'!$3:$3,0)-1),"NA"))</f>
        <v>2</v>
      </c>
      <c r="BJ87" s="103" t="n">
        <f aca="true">IF(ISBLANK(OFFSET('Raw Data'!$A$3,MATCH('Data above threshold'!$A87,'Raw Data'!$B$4:$B$185,0),MATCH('Data above threshold'!BL$4,'Raw Data'!$3:$3,0)-1)),"", IFERROR($J87*OFFSET('Raw Data'!$A$3,MATCH('Data above threshold'!$A87,'Raw Data'!$B$4:$B$185,0),MATCH('Data above threshold'!BL$4,'Raw Data'!$3:$3,0)-1),"NA"))</f>
        <v>1</v>
      </c>
      <c r="BK87" s="103" t="n">
        <f aca="true">IF(ISBLANK(OFFSET('Raw Data'!$A$3,MATCH('Data above threshold'!$A87,'Raw Data'!$B$4:$B$185,0),MATCH('Data above threshold'!BM$4,'Raw Data'!$3:$3,0)-1)),"", IFERROR($J87*OFFSET('Raw Data'!$A$3,MATCH('Data above threshold'!$A87,'Raw Data'!$B$4:$B$185,0),MATCH('Data above threshold'!BM$4,'Raw Data'!$3:$3,0)-1),"NA"))</f>
        <v>1</v>
      </c>
      <c r="BL87" s="103" t="n">
        <f aca="true">IF(ISBLANK(OFFSET('Raw Data'!$A$3,MATCH('Data above threshold'!$A87,'Raw Data'!$B$4:$B$185,0),MATCH('Data above threshold'!BN$4,'Raw Data'!$3:$3,0)-1)),"", IFERROR($J87*OFFSET('Raw Data'!$A$3,MATCH('Data above threshold'!$A87,'Raw Data'!$B$4:$B$185,0),MATCH('Data above threshold'!BN$4,'Raw Data'!$3:$3,0)-1),"NA"))</f>
        <v>2</v>
      </c>
      <c r="BM87" s="103" t="n">
        <f aca="true">IF(ISBLANK(OFFSET('Raw Data'!$A$3,MATCH('Data above threshold'!$A87,'Raw Data'!$B$4:$B$185,0),MATCH('Data above threshold'!BO$4,'Raw Data'!$3:$3,0)-1)),"", IFERROR($J87*OFFSET('Raw Data'!$A$3,MATCH('Data above threshold'!$A87,'Raw Data'!$B$4:$B$185,0),MATCH('Data above threshold'!BO$4,'Raw Data'!$3:$3,0)-1),"NA"))</f>
        <v>2</v>
      </c>
      <c r="BN87" s="103" t="n">
        <f aca="true">IF(ISBLANK(OFFSET('Raw Data'!$A$3,MATCH('Data above threshold'!$A87,'Raw Data'!$B$4:$B$185,0),MATCH('Data above threshold'!BP$4,'Raw Data'!$3:$3,0)-1)),"", IFERROR($J87*OFFSET('Raw Data'!$A$3,MATCH('Data above threshold'!$A87,'Raw Data'!$B$4:$B$185,0),MATCH('Data above threshold'!BP$4,'Raw Data'!$3:$3,0)-1),"NA"))</f>
        <v>2</v>
      </c>
      <c r="BO87" s="103" t="n">
        <f aca="true">IF(ISBLANK(OFFSET('Raw Data'!$A$3,MATCH('Data above threshold'!$A87,'Raw Data'!$B$4:$B$185,0),MATCH('Data above threshold'!BQ$4,'Raw Data'!$3:$3,0)-1)),"", IFERROR($J87*OFFSET('Raw Data'!$A$3,MATCH('Data above threshold'!$A87,'Raw Data'!$B$4:$B$185,0),MATCH('Data above threshold'!BQ$4,'Raw Data'!$3:$3,0)-1),"NA"))</f>
        <v>2</v>
      </c>
      <c r="BP87" s="103" t="n">
        <f aca="true">IF(ISBLANK(OFFSET('Raw Data'!$A$3,MATCH('Data above threshold'!$A87,'Raw Data'!$B$4:$B$185,0),MATCH('Data above threshold'!BR$4,'Raw Data'!$3:$3,0)-1)),"", IFERROR($J87*OFFSET('Raw Data'!$A$3,MATCH('Data above threshold'!$A87,'Raw Data'!$B$4:$B$185,0),MATCH('Data above threshold'!BR$4,'Raw Data'!$3:$3,0)-1),"NA"))</f>
        <v>2</v>
      </c>
      <c r="BQ87" s="103" t="n">
        <f aca="true">IF(ISBLANK(OFFSET('Raw Data'!$A$3,MATCH('Data above threshold'!$A87,'Raw Data'!$B$4:$B$185,0),MATCH('Data above threshold'!BS$4,'Raw Data'!$3:$3,0)-1)),"", IFERROR($J87*OFFSET('Raw Data'!$A$3,MATCH('Data above threshold'!$A87,'Raw Data'!$B$4:$B$185,0),MATCH('Data above threshold'!BS$4,'Raw Data'!$3:$3,0)-1),"NA"))</f>
        <v>1</v>
      </c>
      <c r="BR87" s="103" t="n">
        <f aca="true">IF(ISBLANK(OFFSET('Raw Data'!$A$3,MATCH('Data above threshold'!$A87,'Raw Data'!$B$4:$B$185,0),MATCH('Data above threshold'!BT$4,'Raw Data'!$3:$3,0)-1)),"", IFERROR($J87*OFFSET('Raw Data'!$A$3,MATCH('Data above threshold'!$A87,'Raw Data'!$B$4:$B$185,0),MATCH('Data above threshold'!BT$4,'Raw Data'!$3:$3,0)-1),"NA"))</f>
        <v>2</v>
      </c>
      <c r="BS87" s="103" t="n">
        <f aca="true">IF(ISBLANK(OFFSET('Raw Data'!$A$3,MATCH('Data above threshold'!$A87,'Raw Data'!$B$4:$B$185,0),MATCH('Data above threshold'!BU$4,'Raw Data'!$3:$3,0)-1)),"", IFERROR($J87*OFFSET('Raw Data'!$A$3,MATCH('Data above threshold'!$A87,'Raw Data'!$B$4:$B$185,0),MATCH('Data above threshold'!BU$4,'Raw Data'!$3:$3,0)-1),"NA"))</f>
        <v>1.67</v>
      </c>
      <c r="BT87" s="103" t="n">
        <f aca="true">IF(ISBLANK(OFFSET('Raw Data'!$A$3,MATCH('Data above threshold'!$A87,'Raw Data'!$B$4:$B$185,0),MATCH('Data above threshold'!BV$4,'Raw Data'!$3:$3,0)-1)),"", IFERROR($J87*OFFSET('Raw Data'!$A$3,MATCH('Data above threshold'!$A87,'Raw Data'!$B$4:$B$185,0),MATCH('Data above threshold'!BV$4,'Raw Data'!$3:$3,0)-1),"NA"))</f>
        <v>2</v>
      </c>
      <c r="BU87" s="103" t="str">
        <f aca="true">IF(ISBLANK(OFFSET('Raw Data'!$A$3,MATCH('Data above threshold'!$A87,'Raw Data'!$B$4:$B$185,0),MATCH('Data above threshold'!BW$4,'Raw Data'!$3:$3,0)-1)),"", IFERROR($J87*OFFSET('Raw Data'!$A$3,MATCH('Data above threshold'!$A87,'Raw Data'!$B$4:$B$185,0),MATCH('Data above threshold'!BW$4,'Raw Data'!$3:$3,0)-1),"NA"))</f>
        <v/>
      </c>
      <c r="BV87" s="103" t="n">
        <f aca="true">IF(ISBLANK(OFFSET('Raw Data'!$A$3,MATCH('Data above threshold'!$A87,'Raw Data'!$B$4:$B$185,0),MATCH('Data above threshold'!BX$4,'Raw Data'!$3:$3,0)-1)),"", IFERROR($J87*OFFSET('Raw Data'!$A$3,MATCH('Data above threshold'!$A87,'Raw Data'!$B$4:$B$185,0),MATCH('Data above threshold'!BX$4,'Raw Data'!$3:$3,0)-1),"NA"))</f>
        <v>2</v>
      </c>
      <c r="BW87" s="103" t="n">
        <f aca="true">IF(ISBLANK(OFFSET('Raw Data'!$A$3,MATCH('Data above threshold'!$A87,'Raw Data'!$B$4:$B$185,0),MATCH('Data above threshold'!BY$4,'Raw Data'!$3:$3,0)-1)),"", IFERROR($J87*OFFSET('Raw Data'!$A$3,MATCH('Data above threshold'!$A87,'Raw Data'!$B$4:$B$185,0),MATCH('Data above threshold'!BY$4,'Raw Data'!$3:$3,0)-1),"NA"))</f>
        <v>1</v>
      </c>
      <c r="BX87" s="103" t="n">
        <f aca="true">IF(ISBLANK(OFFSET('Raw Data'!$A$3,MATCH('Data above threshold'!$A87,'Raw Data'!$B$4:$B$185,0),MATCH('Data above threshold'!BZ$4,'Raw Data'!$3:$3,0)-1)),"", IFERROR($J87*OFFSET('Raw Data'!$A$3,MATCH('Data above threshold'!$A87,'Raw Data'!$B$4:$B$185,0),MATCH('Data above threshold'!BZ$4,'Raw Data'!$3:$3,0)-1),"NA"))</f>
        <v>2</v>
      </c>
      <c r="BY87" s="103" t="str">
        <f aca="true">IF(ISBLANK(OFFSET('Raw Data'!$A$3,MATCH('Data above threshold'!$A87,'Raw Data'!$B$4:$B$185,0),MATCH('Data above threshold'!CA$4,'Raw Data'!$3:$3,0)-1)),"", IFERROR($J87*OFFSET('Raw Data'!$A$3,MATCH('Data above threshold'!$A87,'Raw Data'!$B$4:$B$185,0),MATCH('Data above threshold'!CA$4,'Raw Data'!$3:$3,0)-1),"NA"))</f>
        <v/>
      </c>
      <c r="BZ87" s="103" t="n">
        <f aca="true">IF(ISBLANK(OFFSET('Raw Data'!$A$3,MATCH('Data above threshold'!$A87,'Raw Data'!$B$4:$B$185,0),MATCH('Data above threshold'!CB$4,'Raw Data'!$3:$3,0)-1)),"", IFERROR($J87*OFFSET('Raw Data'!$A$3,MATCH('Data above threshold'!$A87,'Raw Data'!$B$4:$B$185,0),MATCH('Data above threshold'!CB$4,'Raw Data'!$3:$3,0)-1),"NA"))</f>
        <v>1</v>
      </c>
      <c r="CA87" s="103" t="n">
        <f aca="true">IF(ISBLANK(OFFSET('Raw Data'!$A$3,MATCH('Data above threshold'!$A87,'Raw Data'!$B$4:$B$185,0),MATCH('Data above threshold'!CC$4,'Raw Data'!$3:$3,0)-1)),"", IFERROR($J87*OFFSET('Raw Data'!$A$3,MATCH('Data above threshold'!$A87,'Raw Data'!$B$4:$B$185,0),MATCH('Data above threshold'!CC$4,'Raw Data'!$3:$3,0)-1),"NA"))</f>
        <v>2</v>
      </c>
      <c r="CB87" s="103" t="n">
        <f aca="true">IF(ISBLANK(OFFSET('Raw Data'!$A$3,MATCH('Data above threshold'!$A87,'Raw Data'!$B$4:$B$185,0),MATCH('Data above threshold'!CD$4,'Raw Data'!$3:$3,0)-1)),"", IFERROR($J87*OFFSET('Raw Data'!$A$3,MATCH('Data above threshold'!$A87,'Raw Data'!$B$4:$B$185,0),MATCH('Data above threshold'!CD$4,'Raw Data'!$3:$3,0)-1),"NA"))</f>
        <v>2</v>
      </c>
      <c r="CC87" s="103" t="n">
        <f aca="true">IF(ISBLANK(OFFSET('Raw Data'!$A$3,MATCH('Data above threshold'!$A87,'Raw Data'!$B$4:$B$185,0),MATCH('Data above threshold'!CE$4,'Raw Data'!$3:$3,0)-1)),"", IFERROR($J87*OFFSET('Raw Data'!$A$3,MATCH('Data above threshold'!$A87,'Raw Data'!$B$4:$B$185,0),MATCH('Data above threshold'!CE$4,'Raw Data'!$3:$3,0)-1),"NA"))</f>
        <v>1.5</v>
      </c>
      <c r="CD87" s="103" t="n">
        <f aca="true">IF(ISBLANK(OFFSET('Raw Data'!$A$3,MATCH('Data above threshold'!$A87,'Raw Data'!$B$4:$B$185,0),MATCH('Data above threshold'!CF$4,'Raw Data'!$3:$3,0)-1)),"", IFERROR($J87*OFFSET('Raw Data'!$A$3,MATCH('Data above threshold'!$A87,'Raw Data'!$B$4:$B$185,0),MATCH('Data above threshold'!CF$4,'Raw Data'!$3:$3,0)-1),"NA"))</f>
        <v>1</v>
      </c>
      <c r="CE87" s="103" t="str">
        <f aca="true">IF(ISBLANK(OFFSET('Raw Data'!$A$3,MATCH('Data above threshold'!$A87,'Raw Data'!$B$4:$B$185,0),MATCH('Data above threshold'!CG$4,'Raw Data'!$3:$3,0)-1)),"", IFERROR($J87*OFFSET('Raw Data'!$A$3,MATCH('Data above threshold'!$A87,'Raw Data'!$B$4:$B$185,0),MATCH('Data above threshold'!CG$4,'Raw Data'!$3:$3,0)-1),"NA"))</f>
        <v/>
      </c>
      <c r="CF87" s="103" t="n">
        <f aca="true">IF(ISBLANK(OFFSET('Raw Data'!$A$3,MATCH('Data above threshold'!$A87,'Raw Data'!$B$4:$B$185,0),MATCH('Data above threshold'!CH$4,'Raw Data'!$3:$3,0)-1)),"", IFERROR($J87*OFFSET('Raw Data'!$A$3,MATCH('Data above threshold'!$A87,'Raw Data'!$B$4:$B$185,0),MATCH('Data above threshold'!CH$4,'Raw Data'!$3:$3,0)-1),"NA"))</f>
        <v>2</v>
      </c>
      <c r="CG87" s="103" t="n">
        <f aca="true">IF(ISBLANK(OFFSET('Raw Data'!$A$3,MATCH('Data above threshold'!$A87,'Raw Data'!$B$4:$B$185,0),MATCH('Data above threshold'!CI$4,'Raw Data'!$3:$3,0)-1)),"", IFERROR($J87*OFFSET('Raw Data'!$A$3,MATCH('Data above threshold'!$A87,'Raw Data'!$B$4:$B$185,0),MATCH('Data above threshold'!CI$4,'Raw Data'!$3:$3,0)-1),"NA"))</f>
        <v>2</v>
      </c>
      <c r="CH87" s="103" t="n">
        <f aca="true">IF(ISBLANK(OFFSET('Raw Data'!$A$3,MATCH('Data above threshold'!$A87,'Raw Data'!$B$4:$B$185,0),MATCH('Data above threshold'!CJ$4,'Raw Data'!$3:$3,0)-1)),"", IFERROR($J87*OFFSET('Raw Data'!$A$3,MATCH('Data above threshold'!$A87,'Raw Data'!$B$4:$B$185,0),MATCH('Data above threshold'!CJ$4,'Raw Data'!$3:$3,0)-1),"NA"))</f>
        <v>1</v>
      </c>
      <c r="CI87" s="103" t="n">
        <f aca="true">IF(ISBLANK(OFFSET('Raw Data'!$A$3,MATCH('Data above threshold'!$A87,'Raw Data'!$B$4:$B$185,0),MATCH('Data above threshold'!CK$4,'Raw Data'!$3:$3,0)-1)),"", IFERROR($J87*OFFSET('Raw Data'!$A$3,MATCH('Data above threshold'!$A87,'Raw Data'!$B$4:$B$185,0),MATCH('Data above threshold'!CK$4,'Raw Data'!$3:$3,0)-1),"NA"))</f>
        <v>2</v>
      </c>
      <c r="CJ87" s="103" t="n">
        <f aca="true">IF(ISBLANK(OFFSET('Raw Data'!$A$3,MATCH('Data above threshold'!$A87,'Raw Data'!$B$4:$B$185,0),MATCH('Data above threshold'!CL$4,'Raw Data'!$3:$3,0)-1)),"", IFERROR($J87*OFFSET('Raw Data'!$A$3,MATCH('Data above threshold'!$A87,'Raw Data'!$B$4:$B$185,0),MATCH('Data above threshold'!CL$4,'Raw Data'!$3:$3,0)-1),"NA"))</f>
        <v>1</v>
      </c>
      <c r="CK87" s="103" t="n">
        <f aca="true">IF(ISBLANK(OFFSET('Raw Data'!$A$3,MATCH('Data above threshold'!$A87,'Raw Data'!$B$4:$B$185,0),MATCH('Data above threshold'!CM$4,'Raw Data'!$3:$3,0)-1)),"", IFERROR($J87*OFFSET('Raw Data'!$A$3,MATCH('Data above threshold'!$A87,'Raw Data'!$B$4:$B$185,0),MATCH('Data above threshold'!CM$4,'Raw Data'!$3:$3,0)-1),"NA"))</f>
        <v>1.5</v>
      </c>
      <c r="CL87" s="103" t="n">
        <f aca="true">IF(ISBLANK(OFFSET('Raw Data'!$A$3,MATCH('Data above threshold'!$A87,'Raw Data'!$B$4:$B$185,0),MATCH('Data above threshold'!CN$4,'Raw Data'!$3:$3,0)-1)),"", IFERROR($J87*OFFSET('Raw Data'!$A$3,MATCH('Data above threshold'!$A87,'Raw Data'!$B$4:$B$185,0),MATCH('Data above threshold'!CN$4,'Raw Data'!$3:$3,0)-1),"NA"))</f>
        <v>2</v>
      </c>
      <c r="CM87" s="103" t="n">
        <f aca="true">IF(ISBLANK(OFFSET('Raw Data'!$A$3,MATCH('Data above threshold'!$A87,'Raw Data'!$B$4:$B$185,0),MATCH('Data above threshold'!CO$4,'Raw Data'!$3:$3,0)-1)),"", IFERROR($J87*OFFSET('Raw Data'!$A$3,MATCH('Data above threshold'!$A87,'Raw Data'!$B$4:$B$185,0),MATCH('Data above threshold'!CO$4,'Raw Data'!$3:$3,0)-1),"NA"))</f>
        <v>2</v>
      </c>
      <c r="CN87" s="103" t="n">
        <f aca="true">IF(ISBLANK(OFFSET('Raw Data'!$A$3,MATCH('Data above threshold'!$A87,'Raw Data'!$B$4:$B$185,0),MATCH('Data above threshold'!CP$4,'Raw Data'!$3:$3,0)-1)),"", IFERROR($J87*OFFSET('Raw Data'!$A$3,MATCH('Data above threshold'!$A87,'Raw Data'!$B$4:$B$185,0),MATCH('Data above threshold'!CP$4,'Raw Data'!$3:$3,0)-1),"NA"))</f>
        <v>1</v>
      </c>
      <c r="CO87" s="103" t="n">
        <f aca="true">IF(ISBLANK(OFFSET('Raw Data'!$A$3,MATCH('Data above threshold'!$A87,'Raw Data'!$B$4:$B$185,0),MATCH('Data above threshold'!CQ$4,'Raw Data'!$3:$3,0)-1)),"", IFERROR($J87*OFFSET('Raw Data'!$A$3,MATCH('Data above threshold'!$A87,'Raw Data'!$B$4:$B$185,0),MATCH('Data above threshold'!CQ$4,'Raw Data'!$3:$3,0)-1),"NA"))</f>
        <v>1</v>
      </c>
      <c r="CP87" s="103" t="n">
        <f aca="true">IF(ISBLANK(OFFSET('Raw Data'!$A$3,MATCH('Data above threshold'!$A87,'Raw Data'!$B$4:$B$185,0),MATCH('Data above threshold'!CR$4,'Raw Data'!$3:$3,0)-1)),"", IFERROR($J87*OFFSET('Raw Data'!$A$3,MATCH('Data above threshold'!$A87,'Raw Data'!$B$4:$B$185,0),MATCH('Data above threshold'!CR$4,'Raw Data'!$3:$3,0)-1),"NA"))</f>
        <v>2</v>
      </c>
    </row>
    <row r="88" s="103" customFormat="true" ht="15.5" hidden="false" customHeight="false" outlineLevel="0" collapsed="false">
      <c r="A88" s="107" t="n">
        <v>3220</v>
      </c>
      <c r="B88" s="107" t="n">
        <v>3</v>
      </c>
      <c r="C88" s="103" t="str">
        <f aca="true">IF(ISBLANK(OFFSET('Raw Data'!$A$3,MATCH($A88,'Raw Data'!$B$4:$B$185,0),MATCH(C$4,'Raw Data'!$3:$3,0)-1)),"",OFFSET('Raw Data'!$A$3,MATCH($A88,'Raw Data'!$B$4:$B$185,0),MATCH(C$4,'Raw Data'!$3:$3,0)-1))</f>
        <v>Mechanisms for consumer information</v>
      </c>
      <c r="D88" s="103" t="str">
        <f aca="true">IF(ISBLANK(OFFSET('Raw Data'!$A$3,MATCH($A88,'Raw Data'!$B$4:$B$185,0),MATCH(D$4,'Raw Data'!$3:$3,0)-1)),"",OFFSET('Raw Data'!$A$3,MATCH($A88,'Raw Data'!$B$4:$B$185,0),MATCH(D$4,'Raw Data'!$3:$3,0)-1))</f>
        <v/>
      </c>
      <c r="E88" s="103" t="str">
        <f aca="true">IF(ISBLANK(OFFSET('Raw Data'!$A$3,MATCH($A88,'Raw Data'!$B$4:$B$185,0),MATCH(E$4,'Raw Data'!$3:$3,0)-1)),"",OFFSET('Raw Data'!$A$3,MATCH($A88,'Raw Data'!$B$4:$B$185,0),MATCH(E$4,'Raw Data'!$3:$3,0)-1))</f>
        <v/>
      </c>
      <c r="F88" s="103" t="str">
        <f aca="true">IF(ISBLANK(OFFSET('Raw Data'!$A$3,MATCH($A88,'Raw Data'!$B$4:$B$185,0),MATCH(F$4,'Raw Data'!$3:$3,0)-1)),"",OFFSET('Raw Data'!$A$3,MATCH($A88,'Raw Data'!$B$4:$B$185,0),MATCH(F$4,'Raw Data'!$3:$3,0)-1))</f>
        <v/>
      </c>
      <c r="G88" s="103" t="s">
        <v>217</v>
      </c>
      <c r="H88" s="103" t="str">
        <f aca="true">IF(ISBLANK(OFFSET('Raw Data'!$A$3,MATCH($A88,'Raw Data'!$B$4:$B$185,0),MATCH(H$4,'Raw Data'!$3:$3,0)-1)),"",OFFSET('Raw Data'!$A$3,MATCH($A88,'Raw Data'!$B$4:$B$185,0),MATCH(H$4,'Raw Data'!$3:$3,0)-1))</f>
        <v/>
      </c>
      <c r="I88" s="103" t="str">
        <f aca="true">IF(ISBLANK(OFFSET('Raw Data'!$A$3,MATCH($A88,'Raw Data'!$B$4:$B$185,0),MATCH(I$4,'Raw Data'!$3:$3,0)-1)),"",OFFSET('Raw Data'!$A$3,MATCH($A88,'Raw Data'!$B$4:$B$185,0),MATCH(I$4,'Raw Data'!$3:$3,0)-1))</f>
        <v/>
      </c>
      <c r="J88" s="103" t="str">
        <f aca="false">IF(I88="","",IF(I88="Minus",-1,1))</f>
        <v/>
      </c>
      <c r="K88" s="105" t="str">
        <f aca="false" t="array" ref="K88:K88">IFERROR(SKEW(IF(ISNUMBER(O88:CP88),O88:CP88,"")),"")</f>
        <v/>
      </c>
      <c r="L88" s="103" t="n">
        <f aca="true">IF(ISBLANK(OFFSET('Data above threshold'!$A$4,MATCH('Data above threshold'!$A88,'Data above threshold'!$A$5:$A$185,0),MATCH('Data above threshold'!N$4,'Data above threshold'!$4:$4,0)-1)),1,OFFSET('Data above threshold'!$A$4,MATCH('Data above threshold'!$A88,'Data above threshold'!$A$5:$A$185,0),MATCH('Data above threshold'!N$4,'Data above threshold'!$4:$4,0)-1))</f>
        <v>1</v>
      </c>
      <c r="M88" s="103" t="str">
        <f aca="true">IF(ISBLANK(OFFSET('Data above threshold'!$A$4,MATCH('Data above threshold'!$A88,'Data above threshold'!$A$5:$A$185,0),MATCH('Data above threshold'!O$4,'Data above threshold'!$4:$4,0)-1)),"",OFFSET('Data above threshold'!$A$4,MATCH('Data above threshold'!$A88,'Data above threshold'!$A$5:$A$185,0),MATCH('Data above threshold'!O$4,'Data above threshold'!$4:$4,0)-1))</f>
        <v/>
      </c>
      <c r="N88" s="106" t="str">
        <f aca="false" t="array" ref="N88:N88">IF(B88&lt;4,"",1-IFERROR(SUM(ISNUMBER(O88:CP88)*(1-$O$3:$CP$3))/COUNTIF($O$3:$CP$3,0),0))</f>
        <v/>
      </c>
      <c r="O88" s="103" t="str">
        <f aca="true">IF(ISBLANK(OFFSET('Raw Data'!$A$3,MATCH('Data above threshold'!$A88,'Raw Data'!$B$4:$B$185,0),MATCH('Data above threshold'!Q$4,'Raw Data'!$3:$3,0)-1)),"", IFERROR($J88*OFFSET('Raw Data'!$A$3,MATCH('Data above threshold'!$A88,'Raw Data'!$B$4:$B$185,0),MATCH('Data above threshold'!Q$4,'Raw Data'!$3:$3,0)-1),"NA"))</f>
        <v/>
      </c>
      <c r="P88" s="103" t="str">
        <f aca="true">IF(ISBLANK(OFFSET('Raw Data'!$A$3,MATCH('Data above threshold'!$A88,'Raw Data'!$B$4:$B$185,0),MATCH('Data above threshold'!R$4,'Raw Data'!$3:$3,0)-1)),"", IFERROR($J88*OFFSET('Raw Data'!$A$3,MATCH('Data above threshold'!$A88,'Raw Data'!$B$4:$B$185,0),MATCH('Data above threshold'!R$4,'Raw Data'!$3:$3,0)-1),"NA"))</f>
        <v/>
      </c>
      <c r="Q88" s="103" t="str">
        <f aca="true">IF(ISBLANK(OFFSET('Raw Data'!$A$3,MATCH('Data above threshold'!$A88,'Raw Data'!$B$4:$B$185,0),MATCH('Data above threshold'!S$4,'Raw Data'!$3:$3,0)-1)),"", IFERROR($J88*OFFSET('Raw Data'!$A$3,MATCH('Data above threshold'!$A88,'Raw Data'!$B$4:$B$185,0),MATCH('Data above threshold'!S$4,'Raw Data'!$3:$3,0)-1),"NA"))</f>
        <v/>
      </c>
      <c r="R88" s="103" t="str">
        <f aca="true">IF(ISBLANK(OFFSET('Raw Data'!$A$3,MATCH('Data above threshold'!$A88,'Raw Data'!$B$4:$B$185,0),MATCH('Data above threshold'!T$4,'Raw Data'!$3:$3,0)-1)),"", IFERROR($J88*OFFSET('Raw Data'!$A$3,MATCH('Data above threshold'!$A88,'Raw Data'!$B$4:$B$185,0),MATCH('Data above threshold'!T$4,'Raw Data'!$3:$3,0)-1),"NA"))</f>
        <v/>
      </c>
      <c r="S88" s="103" t="str">
        <f aca="true">IF(ISBLANK(OFFSET('Raw Data'!$A$3,MATCH('Data above threshold'!$A88,'Raw Data'!$B$4:$B$185,0),MATCH('Data above threshold'!U$4,'Raw Data'!$3:$3,0)-1)),"", IFERROR($J88*OFFSET('Raw Data'!$A$3,MATCH('Data above threshold'!$A88,'Raw Data'!$B$4:$B$185,0),MATCH('Data above threshold'!U$4,'Raw Data'!$3:$3,0)-1),"NA"))</f>
        <v/>
      </c>
      <c r="T88" s="103" t="str">
        <f aca="true">IF(ISBLANK(OFFSET('Raw Data'!$A$3,MATCH('Data above threshold'!$A88,'Raw Data'!$B$4:$B$185,0),MATCH('Data above threshold'!V$4,'Raw Data'!$3:$3,0)-1)),"", IFERROR($J88*OFFSET('Raw Data'!$A$3,MATCH('Data above threshold'!$A88,'Raw Data'!$B$4:$B$185,0),MATCH('Data above threshold'!V$4,'Raw Data'!$3:$3,0)-1),"NA"))</f>
        <v/>
      </c>
      <c r="U88" s="103" t="str">
        <f aca="true">IF(ISBLANK(OFFSET('Raw Data'!$A$3,MATCH('Data above threshold'!$A88,'Raw Data'!$B$4:$B$185,0),MATCH('Data above threshold'!W$4,'Raw Data'!$3:$3,0)-1)),"", IFERROR($J88*OFFSET('Raw Data'!$A$3,MATCH('Data above threshold'!$A88,'Raw Data'!$B$4:$B$185,0),MATCH('Data above threshold'!W$4,'Raw Data'!$3:$3,0)-1),"NA"))</f>
        <v/>
      </c>
      <c r="V88" s="103" t="str">
        <f aca="true">IF(ISBLANK(OFFSET('Raw Data'!$A$3,MATCH('Data above threshold'!$A88,'Raw Data'!$B$4:$B$185,0),MATCH('Data above threshold'!X$4,'Raw Data'!$3:$3,0)-1)),"", IFERROR($J88*OFFSET('Raw Data'!$A$3,MATCH('Data above threshold'!$A88,'Raw Data'!$B$4:$B$185,0),MATCH('Data above threshold'!X$4,'Raw Data'!$3:$3,0)-1),"NA"))</f>
        <v/>
      </c>
      <c r="W88" s="103" t="str">
        <f aca="true">IF(ISBLANK(OFFSET('Raw Data'!$A$3,MATCH('Data above threshold'!$A88,'Raw Data'!$B$4:$B$185,0),MATCH('Data above threshold'!Y$4,'Raw Data'!$3:$3,0)-1)),"", IFERROR($J88*OFFSET('Raw Data'!$A$3,MATCH('Data above threshold'!$A88,'Raw Data'!$B$4:$B$185,0),MATCH('Data above threshold'!Y$4,'Raw Data'!$3:$3,0)-1),"NA"))</f>
        <v/>
      </c>
      <c r="X88" s="103" t="str">
        <f aca="true">IF(ISBLANK(OFFSET('Raw Data'!$A$3,MATCH('Data above threshold'!$A88,'Raw Data'!$B$4:$B$185,0),MATCH('Data above threshold'!Z$4,'Raw Data'!$3:$3,0)-1)),"", IFERROR($J88*OFFSET('Raw Data'!$A$3,MATCH('Data above threshold'!$A88,'Raw Data'!$B$4:$B$185,0),MATCH('Data above threshold'!Z$4,'Raw Data'!$3:$3,0)-1),"NA"))</f>
        <v/>
      </c>
      <c r="Y88" s="103" t="str">
        <f aca="true">IF(ISBLANK(OFFSET('Raw Data'!$A$3,MATCH('Data above threshold'!$A88,'Raw Data'!$B$4:$B$185,0),MATCH('Data above threshold'!AA$4,'Raw Data'!$3:$3,0)-1)),"", IFERROR($J88*OFFSET('Raw Data'!$A$3,MATCH('Data above threshold'!$A88,'Raw Data'!$B$4:$B$185,0),MATCH('Data above threshold'!AA$4,'Raw Data'!$3:$3,0)-1),"NA"))</f>
        <v/>
      </c>
      <c r="Z88" s="103" t="str">
        <f aca="true">IF(ISBLANK(OFFSET('Raw Data'!$A$3,MATCH('Data above threshold'!$A88,'Raw Data'!$B$4:$B$185,0),MATCH('Data above threshold'!AB$4,'Raw Data'!$3:$3,0)-1)),"", IFERROR($J88*OFFSET('Raw Data'!$A$3,MATCH('Data above threshold'!$A88,'Raw Data'!$B$4:$B$185,0),MATCH('Data above threshold'!AB$4,'Raw Data'!$3:$3,0)-1),"NA"))</f>
        <v/>
      </c>
      <c r="AA88" s="103" t="str">
        <f aca="true">IF(ISBLANK(OFFSET('Raw Data'!$A$3,MATCH('Data above threshold'!$A88,'Raw Data'!$B$4:$B$185,0),MATCH('Data above threshold'!AC$4,'Raw Data'!$3:$3,0)-1)),"", IFERROR($J88*OFFSET('Raw Data'!$A$3,MATCH('Data above threshold'!$A88,'Raw Data'!$B$4:$B$185,0),MATCH('Data above threshold'!AC$4,'Raw Data'!$3:$3,0)-1),"NA"))</f>
        <v/>
      </c>
      <c r="AB88" s="103" t="str">
        <f aca="true">IF(ISBLANK(OFFSET('Raw Data'!$A$3,MATCH('Data above threshold'!$A88,'Raw Data'!$B$4:$B$185,0),MATCH('Data above threshold'!AD$4,'Raw Data'!$3:$3,0)-1)),"", IFERROR($J88*OFFSET('Raw Data'!$A$3,MATCH('Data above threshold'!$A88,'Raw Data'!$B$4:$B$185,0),MATCH('Data above threshold'!AD$4,'Raw Data'!$3:$3,0)-1),"NA"))</f>
        <v/>
      </c>
      <c r="AC88" s="103" t="str">
        <f aca="true">IF(ISBLANK(OFFSET('Raw Data'!$A$3,MATCH('Data above threshold'!$A88,'Raw Data'!$B$4:$B$185,0),MATCH('Data above threshold'!AE$4,'Raw Data'!$3:$3,0)-1)),"", IFERROR($J88*OFFSET('Raw Data'!$A$3,MATCH('Data above threshold'!$A88,'Raw Data'!$B$4:$B$185,0),MATCH('Data above threshold'!AE$4,'Raw Data'!$3:$3,0)-1),"NA"))</f>
        <v/>
      </c>
      <c r="AD88" s="103" t="str">
        <f aca="true">IF(ISBLANK(OFFSET('Raw Data'!$A$3,MATCH('Data above threshold'!$A88,'Raw Data'!$B$4:$B$185,0),MATCH('Data above threshold'!AF$4,'Raw Data'!$3:$3,0)-1)),"", IFERROR($J88*OFFSET('Raw Data'!$A$3,MATCH('Data above threshold'!$A88,'Raw Data'!$B$4:$B$185,0),MATCH('Data above threshold'!AF$4,'Raw Data'!$3:$3,0)-1),"NA"))</f>
        <v/>
      </c>
      <c r="AE88" s="103" t="str">
        <f aca="true">IF(ISBLANK(OFFSET('Raw Data'!$A$3,MATCH('Data above threshold'!$A88,'Raw Data'!$B$4:$B$185,0),MATCH('Data above threshold'!AG$4,'Raw Data'!$3:$3,0)-1)),"", IFERROR($J88*OFFSET('Raw Data'!$A$3,MATCH('Data above threshold'!$A88,'Raw Data'!$B$4:$B$185,0),MATCH('Data above threshold'!AG$4,'Raw Data'!$3:$3,0)-1),"NA"))</f>
        <v/>
      </c>
      <c r="AF88" s="103" t="str">
        <f aca="true">IF(ISBLANK(OFFSET('Raw Data'!$A$3,MATCH('Data above threshold'!$A88,'Raw Data'!$B$4:$B$185,0),MATCH('Data above threshold'!AH$4,'Raw Data'!$3:$3,0)-1)),"", IFERROR($J88*OFFSET('Raw Data'!$A$3,MATCH('Data above threshold'!$A88,'Raw Data'!$B$4:$B$185,0),MATCH('Data above threshold'!AH$4,'Raw Data'!$3:$3,0)-1),"NA"))</f>
        <v/>
      </c>
      <c r="AG88" s="103" t="str">
        <f aca="true">IF(ISBLANK(OFFSET('Raw Data'!$A$3,MATCH('Data above threshold'!$A88,'Raw Data'!$B$4:$B$185,0),MATCH('Data above threshold'!AI$4,'Raw Data'!$3:$3,0)-1)),"", IFERROR($J88*OFFSET('Raw Data'!$A$3,MATCH('Data above threshold'!$A88,'Raw Data'!$B$4:$B$185,0),MATCH('Data above threshold'!AI$4,'Raw Data'!$3:$3,0)-1),"NA"))</f>
        <v/>
      </c>
      <c r="AH88" s="103" t="str">
        <f aca="true">IF(ISBLANK(OFFSET('Raw Data'!$A$3,MATCH('Data above threshold'!$A88,'Raw Data'!$B$4:$B$185,0),MATCH('Data above threshold'!AJ$4,'Raw Data'!$3:$3,0)-1)),"", IFERROR($J88*OFFSET('Raw Data'!$A$3,MATCH('Data above threshold'!$A88,'Raw Data'!$B$4:$B$185,0),MATCH('Data above threshold'!AJ$4,'Raw Data'!$3:$3,0)-1),"NA"))</f>
        <v/>
      </c>
      <c r="AI88" s="103" t="str">
        <f aca="true">IF(ISBLANK(OFFSET('Raw Data'!$A$3,MATCH('Data above threshold'!$A88,'Raw Data'!$B$4:$B$185,0),MATCH('Data above threshold'!AK$4,'Raw Data'!$3:$3,0)-1)),"", IFERROR($J88*OFFSET('Raw Data'!$A$3,MATCH('Data above threshold'!$A88,'Raw Data'!$B$4:$B$185,0),MATCH('Data above threshold'!AK$4,'Raw Data'!$3:$3,0)-1),"NA"))</f>
        <v/>
      </c>
      <c r="AJ88" s="103" t="str">
        <f aca="true">IF(ISBLANK(OFFSET('Raw Data'!$A$3,MATCH('Data above threshold'!$A88,'Raw Data'!$B$4:$B$185,0),MATCH('Data above threshold'!AL$4,'Raw Data'!$3:$3,0)-1)),"", IFERROR($J88*OFFSET('Raw Data'!$A$3,MATCH('Data above threshold'!$A88,'Raw Data'!$B$4:$B$185,0),MATCH('Data above threshold'!AL$4,'Raw Data'!$3:$3,0)-1),"NA"))</f>
        <v/>
      </c>
      <c r="AK88" s="103" t="str">
        <f aca="true">IF(ISBLANK(OFFSET('Raw Data'!$A$3,MATCH('Data above threshold'!$A88,'Raw Data'!$B$4:$B$185,0),MATCH('Data above threshold'!AM$4,'Raw Data'!$3:$3,0)-1)),"", IFERROR($J88*OFFSET('Raw Data'!$A$3,MATCH('Data above threshold'!$A88,'Raw Data'!$B$4:$B$185,0),MATCH('Data above threshold'!AM$4,'Raw Data'!$3:$3,0)-1),"NA"))</f>
        <v/>
      </c>
      <c r="AL88" s="103" t="str">
        <f aca="true">IF(ISBLANK(OFFSET('Raw Data'!$A$3,MATCH('Data above threshold'!$A88,'Raw Data'!$B$4:$B$185,0),MATCH('Data above threshold'!AN$4,'Raw Data'!$3:$3,0)-1)),"", IFERROR($J88*OFFSET('Raw Data'!$A$3,MATCH('Data above threshold'!$A88,'Raw Data'!$B$4:$B$185,0),MATCH('Data above threshold'!AN$4,'Raw Data'!$3:$3,0)-1),"NA"))</f>
        <v/>
      </c>
      <c r="AM88" s="103" t="str">
        <f aca="true">IF(ISBLANK(OFFSET('Raw Data'!$A$3,MATCH('Data above threshold'!$A88,'Raw Data'!$B$4:$B$185,0),MATCH('Data above threshold'!AO$4,'Raw Data'!$3:$3,0)-1)),"", IFERROR($J88*OFFSET('Raw Data'!$A$3,MATCH('Data above threshold'!$A88,'Raw Data'!$B$4:$B$185,0),MATCH('Data above threshold'!AO$4,'Raw Data'!$3:$3,0)-1),"NA"))</f>
        <v/>
      </c>
      <c r="AN88" s="103" t="str">
        <f aca="true">IF(ISBLANK(OFFSET('Raw Data'!$A$3,MATCH('Data above threshold'!$A88,'Raw Data'!$B$4:$B$185,0),MATCH('Data above threshold'!AP$4,'Raw Data'!$3:$3,0)-1)),"", IFERROR($J88*OFFSET('Raw Data'!$A$3,MATCH('Data above threshold'!$A88,'Raw Data'!$B$4:$B$185,0),MATCH('Data above threshold'!AP$4,'Raw Data'!$3:$3,0)-1),"NA"))</f>
        <v/>
      </c>
      <c r="AO88" s="103" t="str">
        <f aca="true">IF(ISBLANK(OFFSET('Raw Data'!$A$3,MATCH('Data above threshold'!$A88,'Raw Data'!$B$4:$B$185,0),MATCH('Data above threshold'!AQ$4,'Raw Data'!$3:$3,0)-1)),"", IFERROR($J88*OFFSET('Raw Data'!$A$3,MATCH('Data above threshold'!$A88,'Raw Data'!$B$4:$B$185,0),MATCH('Data above threshold'!AQ$4,'Raw Data'!$3:$3,0)-1),"NA"))</f>
        <v/>
      </c>
      <c r="AP88" s="103" t="str">
        <f aca="true">IF(ISBLANK(OFFSET('Raw Data'!$A$3,MATCH('Data above threshold'!$A88,'Raw Data'!$B$4:$B$185,0),MATCH('Data above threshold'!AR$4,'Raw Data'!$3:$3,0)-1)),"", IFERROR($J88*OFFSET('Raw Data'!$A$3,MATCH('Data above threshold'!$A88,'Raw Data'!$B$4:$B$185,0),MATCH('Data above threshold'!AR$4,'Raw Data'!$3:$3,0)-1),"NA"))</f>
        <v/>
      </c>
      <c r="AQ88" s="103" t="str">
        <f aca="true">IF(ISBLANK(OFFSET('Raw Data'!$A$3,MATCH('Data above threshold'!$A88,'Raw Data'!$B$4:$B$185,0),MATCH('Data above threshold'!AS$4,'Raw Data'!$3:$3,0)-1)),"", IFERROR($J88*OFFSET('Raw Data'!$A$3,MATCH('Data above threshold'!$A88,'Raw Data'!$B$4:$B$185,0),MATCH('Data above threshold'!AS$4,'Raw Data'!$3:$3,0)-1),"NA"))</f>
        <v/>
      </c>
      <c r="AR88" s="103" t="str">
        <f aca="true">IF(ISBLANK(OFFSET('Raw Data'!$A$3,MATCH('Data above threshold'!$A88,'Raw Data'!$B$4:$B$185,0),MATCH('Data above threshold'!AT$4,'Raw Data'!$3:$3,0)-1)),"", IFERROR($J88*OFFSET('Raw Data'!$A$3,MATCH('Data above threshold'!$A88,'Raw Data'!$B$4:$B$185,0),MATCH('Data above threshold'!AT$4,'Raw Data'!$3:$3,0)-1),"NA"))</f>
        <v/>
      </c>
      <c r="AS88" s="103" t="str">
        <f aca="true">IF(ISBLANK(OFFSET('Raw Data'!$A$3,MATCH('Data above threshold'!$A88,'Raw Data'!$B$4:$B$185,0),MATCH('Data above threshold'!AU$4,'Raw Data'!$3:$3,0)-1)),"", IFERROR($J88*OFFSET('Raw Data'!$A$3,MATCH('Data above threshold'!$A88,'Raw Data'!$B$4:$B$185,0),MATCH('Data above threshold'!AU$4,'Raw Data'!$3:$3,0)-1),"NA"))</f>
        <v/>
      </c>
      <c r="AT88" s="103" t="str">
        <f aca="true">IF(ISBLANK(OFFSET('Raw Data'!$A$3,MATCH('Data above threshold'!$A88,'Raw Data'!$B$4:$B$185,0),MATCH('Data above threshold'!AV$4,'Raw Data'!$3:$3,0)-1)),"", IFERROR($J88*OFFSET('Raw Data'!$A$3,MATCH('Data above threshold'!$A88,'Raw Data'!$B$4:$B$185,0),MATCH('Data above threshold'!AV$4,'Raw Data'!$3:$3,0)-1),"NA"))</f>
        <v/>
      </c>
      <c r="AU88" s="103" t="str">
        <f aca="true">IF(ISBLANK(OFFSET('Raw Data'!$A$3,MATCH('Data above threshold'!$A88,'Raw Data'!$B$4:$B$185,0),MATCH('Data above threshold'!AW$4,'Raw Data'!$3:$3,0)-1)),"", IFERROR($J88*OFFSET('Raw Data'!$A$3,MATCH('Data above threshold'!$A88,'Raw Data'!$B$4:$B$185,0),MATCH('Data above threshold'!AW$4,'Raw Data'!$3:$3,0)-1),"NA"))</f>
        <v/>
      </c>
      <c r="AV88" s="103" t="str">
        <f aca="true">IF(ISBLANK(OFFSET('Raw Data'!$A$3,MATCH('Data above threshold'!$A88,'Raw Data'!$B$4:$B$185,0),MATCH('Data above threshold'!AX$4,'Raw Data'!$3:$3,0)-1)),"", IFERROR($J88*OFFSET('Raw Data'!$A$3,MATCH('Data above threshold'!$A88,'Raw Data'!$B$4:$B$185,0),MATCH('Data above threshold'!AX$4,'Raw Data'!$3:$3,0)-1),"NA"))</f>
        <v/>
      </c>
      <c r="AW88" s="103" t="str">
        <f aca="true">IF(ISBLANK(OFFSET('Raw Data'!$A$3,MATCH('Data above threshold'!$A88,'Raw Data'!$B$4:$B$185,0),MATCH('Data above threshold'!AY$4,'Raw Data'!$3:$3,0)-1)),"", IFERROR($J88*OFFSET('Raw Data'!$A$3,MATCH('Data above threshold'!$A88,'Raw Data'!$B$4:$B$185,0),MATCH('Data above threshold'!AY$4,'Raw Data'!$3:$3,0)-1),"NA"))</f>
        <v/>
      </c>
      <c r="AX88" s="103" t="str">
        <f aca="true">IF(ISBLANK(OFFSET('Raw Data'!$A$3,MATCH('Data above threshold'!$A88,'Raw Data'!$B$4:$B$185,0),MATCH('Data above threshold'!AZ$4,'Raw Data'!$3:$3,0)-1)),"", IFERROR($J88*OFFSET('Raw Data'!$A$3,MATCH('Data above threshold'!$A88,'Raw Data'!$B$4:$B$185,0),MATCH('Data above threshold'!AZ$4,'Raw Data'!$3:$3,0)-1),"NA"))</f>
        <v/>
      </c>
      <c r="AY88" s="103" t="str">
        <f aca="true">IF(ISBLANK(OFFSET('Raw Data'!$A$3,MATCH('Data above threshold'!$A88,'Raw Data'!$B$4:$B$185,0),MATCH('Data above threshold'!BA$4,'Raw Data'!$3:$3,0)-1)),"", IFERROR($J88*OFFSET('Raw Data'!$A$3,MATCH('Data above threshold'!$A88,'Raw Data'!$B$4:$B$185,0),MATCH('Data above threshold'!BA$4,'Raw Data'!$3:$3,0)-1),"NA"))</f>
        <v/>
      </c>
      <c r="AZ88" s="103" t="str">
        <f aca="true">IF(ISBLANK(OFFSET('Raw Data'!$A$3,MATCH('Data above threshold'!$A88,'Raw Data'!$B$4:$B$185,0),MATCH('Data above threshold'!BB$4,'Raw Data'!$3:$3,0)-1)),"", IFERROR($J88*OFFSET('Raw Data'!$A$3,MATCH('Data above threshold'!$A88,'Raw Data'!$B$4:$B$185,0),MATCH('Data above threshold'!BB$4,'Raw Data'!$3:$3,0)-1),"NA"))</f>
        <v/>
      </c>
      <c r="BA88" s="103" t="str">
        <f aca="true">IF(ISBLANK(OFFSET('Raw Data'!$A$3,MATCH('Data above threshold'!$A88,'Raw Data'!$B$4:$B$185,0),MATCH('Data above threshold'!BC$4,'Raw Data'!$3:$3,0)-1)),"", IFERROR($J88*OFFSET('Raw Data'!$A$3,MATCH('Data above threshold'!$A88,'Raw Data'!$B$4:$B$185,0),MATCH('Data above threshold'!BC$4,'Raw Data'!$3:$3,0)-1),"NA"))</f>
        <v/>
      </c>
      <c r="BB88" s="103" t="str">
        <f aca="true">IF(ISBLANK(OFFSET('Raw Data'!$A$3,MATCH('Data above threshold'!$A88,'Raw Data'!$B$4:$B$185,0),MATCH('Data above threshold'!BD$4,'Raw Data'!$3:$3,0)-1)),"", IFERROR($J88*OFFSET('Raw Data'!$A$3,MATCH('Data above threshold'!$A88,'Raw Data'!$B$4:$B$185,0),MATCH('Data above threshold'!BD$4,'Raw Data'!$3:$3,0)-1),"NA"))</f>
        <v/>
      </c>
      <c r="BC88" s="103" t="str">
        <f aca="true">IF(ISBLANK(OFFSET('Raw Data'!$A$3,MATCH('Data above threshold'!$A88,'Raw Data'!$B$4:$B$185,0),MATCH('Data above threshold'!BE$4,'Raw Data'!$3:$3,0)-1)),"", IFERROR($J88*OFFSET('Raw Data'!$A$3,MATCH('Data above threshold'!$A88,'Raw Data'!$B$4:$B$185,0),MATCH('Data above threshold'!BE$4,'Raw Data'!$3:$3,0)-1),"NA"))</f>
        <v/>
      </c>
      <c r="BD88" s="103" t="str">
        <f aca="true">IF(ISBLANK(OFFSET('Raw Data'!$A$3,MATCH('Data above threshold'!$A88,'Raw Data'!$B$4:$B$185,0),MATCH('Data above threshold'!BF$4,'Raw Data'!$3:$3,0)-1)),"", IFERROR($J88*OFFSET('Raw Data'!$A$3,MATCH('Data above threshold'!$A88,'Raw Data'!$B$4:$B$185,0),MATCH('Data above threshold'!BF$4,'Raw Data'!$3:$3,0)-1),"NA"))</f>
        <v/>
      </c>
      <c r="BE88" s="103" t="str">
        <f aca="true">IF(ISBLANK(OFFSET('Raw Data'!$A$3,MATCH('Data above threshold'!$A88,'Raw Data'!$B$4:$B$185,0),MATCH('Data above threshold'!BG$4,'Raw Data'!$3:$3,0)-1)),"", IFERROR($J88*OFFSET('Raw Data'!$A$3,MATCH('Data above threshold'!$A88,'Raw Data'!$B$4:$B$185,0),MATCH('Data above threshold'!BG$4,'Raw Data'!$3:$3,0)-1),"NA"))</f>
        <v/>
      </c>
      <c r="BF88" s="103" t="str">
        <f aca="true">IF(ISBLANK(OFFSET('Raw Data'!$A$3,MATCH('Data above threshold'!$A88,'Raw Data'!$B$4:$B$185,0),MATCH('Data above threshold'!BH$4,'Raw Data'!$3:$3,0)-1)),"", IFERROR($J88*OFFSET('Raw Data'!$A$3,MATCH('Data above threshold'!$A88,'Raw Data'!$B$4:$B$185,0),MATCH('Data above threshold'!BH$4,'Raw Data'!$3:$3,0)-1),"NA"))</f>
        <v/>
      </c>
      <c r="BG88" s="103" t="str">
        <f aca="true">IF(ISBLANK(OFFSET('Raw Data'!$A$3,MATCH('Data above threshold'!$A88,'Raw Data'!$B$4:$B$185,0),MATCH('Data above threshold'!BI$4,'Raw Data'!$3:$3,0)-1)),"", IFERROR($J88*OFFSET('Raw Data'!$A$3,MATCH('Data above threshold'!$A88,'Raw Data'!$B$4:$B$185,0),MATCH('Data above threshold'!BI$4,'Raw Data'!$3:$3,0)-1),"NA"))</f>
        <v/>
      </c>
      <c r="BH88" s="103" t="str">
        <f aca="true">IF(ISBLANK(OFFSET('Raw Data'!$A$3,MATCH('Data above threshold'!$A88,'Raw Data'!$B$4:$B$185,0),MATCH('Data above threshold'!BJ$4,'Raw Data'!$3:$3,0)-1)),"", IFERROR($J88*OFFSET('Raw Data'!$A$3,MATCH('Data above threshold'!$A88,'Raw Data'!$B$4:$B$185,0),MATCH('Data above threshold'!BJ$4,'Raw Data'!$3:$3,0)-1),"NA"))</f>
        <v/>
      </c>
      <c r="BI88" s="103" t="str">
        <f aca="true">IF(ISBLANK(OFFSET('Raw Data'!$A$3,MATCH('Data above threshold'!$A88,'Raw Data'!$B$4:$B$185,0),MATCH('Data above threshold'!BK$4,'Raw Data'!$3:$3,0)-1)),"", IFERROR($J88*OFFSET('Raw Data'!$A$3,MATCH('Data above threshold'!$A88,'Raw Data'!$B$4:$B$185,0),MATCH('Data above threshold'!BK$4,'Raw Data'!$3:$3,0)-1),"NA"))</f>
        <v/>
      </c>
      <c r="BJ88" s="103" t="str">
        <f aca="true">IF(ISBLANK(OFFSET('Raw Data'!$A$3,MATCH('Data above threshold'!$A88,'Raw Data'!$B$4:$B$185,0),MATCH('Data above threshold'!BL$4,'Raw Data'!$3:$3,0)-1)),"", IFERROR($J88*OFFSET('Raw Data'!$A$3,MATCH('Data above threshold'!$A88,'Raw Data'!$B$4:$B$185,0),MATCH('Data above threshold'!BL$4,'Raw Data'!$3:$3,0)-1),"NA"))</f>
        <v/>
      </c>
      <c r="BK88" s="103" t="str">
        <f aca="true">IF(ISBLANK(OFFSET('Raw Data'!$A$3,MATCH('Data above threshold'!$A88,'Raw Data'!$B$4:$B$185,0),MATCH('Data above threshold'!BM$4,'Raw Data'!$3:$3,0)-1)),"", IFERROR($J88*OFFSET('Raw Data'!$A$3,MATCH('Data above threshold'!$A88,'Raw Data'!$B$4:$B$185,0),MATCH('Data above threshold'!BM$4,'Raw Data'!$3:$3,0)-1),"NA"))</f>
        <v/>
      </c>
      <c r="BL88" s="103" t="str">
        <f aca="true">IF(ISBLANK(OFFSET('Raw Data'!$A$3,MATCH('Data above threshold'!$A88,'Raw Data'!$B$4:$B$185,0),MATCH('Data above threshold'!BN$4,'Raw Data'!$3:$3,0)-1)),"", IFERROR($J88*OFFSET('Raw Data'!$A$3,MATCH('Data above threshold'!$A88,'Raw Data'!$B$4:$B$185,0),MATCH('Data above threshold'!BN$4,'Raw Data'!$3:$3,0)-1),"NA"))</f>
        <v/>
      </c>
      <c r="BM88" s="103" t="str">
        <f aca="true">IF(ISBLANK(OFFSET('Raw Data'!$A$3,MATCH('Data above threshold'!$A88,'Raw Data'!$B$4:$B$185,0),MATCH('Data above threshold'!BO$4,'Raw Data'!$3:$3,0)-1)),"", IFERROR($J88*OFFSET('Raw Data'!$A$3,MATCH('Data above threshold'!$A88,'Raw Data'!$B$4:$B$185,0),MATCH('Data above threshold'!BO$4,'Raw Data'!$3:$3,0)-1),"NA"))</f>
        <v/>
      </c>
      <c r="BN88" s="103" t="str">
        <f aca="true">IF(ISBLANK(OFFSET('Raw Data'!$A$3,MATCH('Data above threshold'!$A88,'Raw Data'!$B$4:$B$185,0),MATCH('Data above threshold'!BP$4,'Raw Data'!$3:$3,0)-1)),"", IFERROR($J88*OFFSET('Raw Data'!$A$3,MATCH('Data above threshold'!$A88,'Raw Data'!$B$4:$B$185,0),MATCH('Data above threshold'!BP$4,'Raw Data'!$3:$3,0)-1),"NA"))</f>
        <v/>
      </c>
      <c r="BO88" s="103" t="str">
        <f aca="true">IF(ISBLANK(OFFSET('Raw Data'!$A$3,MATCH('Data above threshold'!$A88,'Raw Data'!$B$4:$B$185,0),MATCH('Data above threshold'!BQ$4,'Raw Data'!$3:$3,0)-1)),"", IFERROR($J88*OFFSET('Raw Data'!$A$3,MATCH('Data above threshold'!$A88,'Raw Data'!$B$4:$B$185,0),MATCH('Data above threshold'!BQ$4,'Raw Data'!$3:$3,0)-1),"NA"))</f>
        <v/>
      </c>
      <c r="BP88" s="103" t="str">
        <f aca="true">IF(ISBLANK(OFFSET('Raw Data'!$A$3,MATCH('Data above threshold'!$A88,'Raw Data'!$B$4:$B$185,0),MATCH('Data above threshold'!BR$4,'Raw Data'!$3:$3,0)-1)),"", IFERROR($J88*OFFSET('Raw Data'!$A$3,MATCH('Data above threshold'!$A88,'Raw Data'!$B$4:$B$185,0),MATCH('Data above threshold'!BR$4,'Raw Data'!$3:$3,0)-1),"NA"))</f>
        <v/>
      </c>
      <c r="BQ88" s="103" t="str">
        <f aca="true">IF(ISBLANK(OFFSET('Raw Data'!$A$3,MATCH('Data above threshold'!$A88,'Raw Data'!$B$4:$B$185,0),MATCH('Data above threshold'!BS$4,'Raw Data'!$3:$3,0)-1)),"", IFERROR($J88*OFFSET('Raw Data'!$A$3,MATCH('Data above threshold'!$A88,'Raw Data'!$B$4:$B$185,0),MATCH('Data above threshold'!BS$4,'Raw Data'!$3:$3,0)-1),"NA"))</f>
        <v/>
      </c>
      <c r="BR88" s="103" t="str">
        <f aca="true">IF(ISBLANK(OFFSET('Raw Data'!$A$3,MATCH('Data above threshold'!$A88,'Raw Data'!$B$4:$B$185,0),MATCH('Data above threshold'!BT$4,'Raw Data'!$3:$3,0)-1)),"", IFERROR($J88*OFFSET('Raw Data'!$A$3,MATCH('Data above threshold'!$A88,'Raw Data'!$B$4:$B$185,0),MATCH('Data above threshold'!BT$4,'Raw Data'!$3:$3,0)-1),"NA"))</f>
        <v/>
      </c>
      <c r="BS88" s="103" t="str">
        <f aca="true">IF(ISBLANK(OFFSET('Raw Data'!$A$3,MATCH('Data above threshold'!$A88,'Raw Data'!$B$4:$B$185,0),MATCH('Data above threshold'!BU$4,'Raw Data'!$3:$3,0)-1)),"", IFERROR($J88*OFFSET('Raw Data'!$A$3,MATCH('Data above threshold'!$A88,'Raw Data'!$B$4:$B$185,0),MATCH('Data above threshold'!BU$4,'Raw Data'!$3:$3,0)-1),"NA"))</f>
        <v/>
      </c>
      <c r="BT88" s="103" t="str">
        <f aca="true">IF(ISBLANK(OFFSET('Raw Data'!$A$3,MATCH('Data above threshold'!$A88,'Raw Data'!$B$4:$B$185,0),MATCH('Data above threshold'!BV$4,'Raw Data'!$3:$3,0)-1)),"", IFERROR($J88*OFFSET('Raw Data'!$A$3,MATCH('Data above threshold'!$A88,'Raw Data'!$B$4:$B$185,0),MATCH('Data above threshold'!BV$4,'Raw Data'!$3:$3,0)-1),"NA"))</f>
        <v/>
      </c>
      <c r="BU88" s="103" t="str">
        <f aca="true">IF(ISBLANK(OFFSET('Raw Data'!$A$3,MATCH('Data above threshold'!$A88,'Raw Data'!$B$4:$B$185,0),MATCH('Data above threshold'!BW$4,'Raw Data'!$3:$3,0)-1)),"", IFERROR($J88*OFFSET('Raw Data'!$A$3,MATCH('Data above threshold'!$A88,'Raw Data'!$B$4:$B$185,0),MATCH('Data above threshold'!BW$4,'Raw Data'!$3:$3,0)-1),"NA"))</f>
        <v/>
      </c>
      <c r="BV88" s="103" t="str">
        <f aca="true">IF(ISBLANK(OFFSET('Raw Data'!$A$3,MATCH('Data above threshold'!$A88,'Raw Data'!$B$4:$B$185,0),MATCH('Data above threshold'!BX$4,'Raw Data'!$3:$3,0)-1)),"", IFERROR($J88*OFFSET('Raw Data'!$A$3,MATCH('Data above threshold'!$A88,'Raw Data'!$B$4:$B$185,0),MATCH('Data above threshold'!BX$4,'Raw Data'!$3:$3,0)-1),"NA"))</f>
        <v/>
      </c>
      <c r="BW88" s="103" t="str">
        <f aca="true">IF(ISBLANK(OFFSET('Raw Data'!$A$3,MATCH('Data above threshold'!$A88,'Raw Data'!$B$4:$B$185,0),MATCH('Data above threshold'!BY$4,'Raw Data'!$3:$3,0)-1)),"", IFERROR($J88*OFFSET('Raw Data'!$A$3,MATCH('Data above threshold'!$A88,'Raw Data'!$B$4:$B$185,0),MATCH('Data above threshold'!BY$4,'Raw Data'!$3:$3,0)-1),"NA"))</f>
        <v/>
      </c>
      <c r="BX88" s="103" t="str">
        <f aca="true">IF(ISBLANK(OFFSET('Raw Data'!$A$3,MATCH('Data above threshold'!$A88,'Raw Data'!$B$4:$B$185,0),MATCH('Data above threshold'!BZ$4,'Raw Data'!$3:$3,0)-1)),"", IFERROR($J88*OFFSET('Raw Data'!$A$3,MATCH('Data above threshold'!$A88,'Raw Data'!$B$4:$B$185,0),MATCH('Data above threshold'!BZ$4,'Raw Data'!$3:$3,0)-1),"NA"))</f>
        <v/>
      </c>
      <c r="BY88" s="103" t="str">
        <f aca="true">IF(ISBLANK(OFFSET('Raw Data'!$A$3,MATCH('Data above threshold'!$A88,'Raw Data'!$B$4:$B$185,0),MATCH('Data above threshold'!CA$4,'Raw Data'!$3:$3,0)-1)),"", IFERROR($J88*OFFSET('Raw Data'!$A$3,MATCH('Data above threshold'!$A88,'Raw Data'!$B$4:$B$185,0),MATCH('Data above threshold'!CA$4,'Raw Data'!$3:$3,0)-1),"NA"))</f>
        <v/>
      </c>
      <c r="BZ88" s="103" t="str">
        <f aca="true">IF(ISBLANK(OFFSET('Raw Data'!$A$3,MATCH('Data above threshold'!$A88,'Raw Data'!$B$4:$B$185,0),MATCH('Data above threshold'!CB$4,'Raw Data'!$3:$3,0)-1)),"", IFERROR($J88*OFFSET('Raw Data'!$A$3,MATCH('Data above threshold'!$A88,'Raw Data'!$B$4:$B$185,0),MATCH('Data above threshold'!CB$4,'Raw Data'!$3:$3,0)-1),"NA"))</f>
        <v/>
      </c>
      <c r="CA88" s="103" t="str">
        <f aca="true">IF(ISBLANK(OFFSET('Raw Data'!$A$3,MATCH('Data above threshold'!$A88,'Raw Data'!$B$4:$B$185,0),MATCH('Data above threshold'!CC$4,'Raw Data'!$3:$3,0)-1)),"", IFERROR($J88*OFFSET('Raw Data'!$A$3,MATCH('Data above threshold'!$A88,'Raw Data'!$B$4:$B$185,0),MATCH('Data above threshold'!CC$4,'Raw Data'!$3:$3,0)-1),"NA"))</f>
        <v/>
      </c>
      <c r="CB88" s="103" t="str">
        <f aca="true">IF(ISBLANK(OFFSET('Raw Data'!$A$3,MATCH('Data above threshold'!$A88,'Raw Data'!$B$4:$B$185,0),MATCH('Data above threshold'!CD$4,'Raw Data'!$3:$3,0)-1)),"", IFERROR($J88*OFFSET('Raw Data'!$A$3,MATCH('Data above threshold'!$A88,'Raw Data'!$B$4:$B$185,0),MATCH('Data above threshold'!CD$4,'Raw Data'!$3:$3,0)-1),"NA"))</f>
        <v/>
      </c>
      <c r="CC88" s="103" t="str">
        <f aca="true">IF(ISBLANK(OFFSET('Raw Data'!$A$3,MATCH('Data above threshold'!$A88,'Raw Data'!$B$4:$B$185,0),MATCH('Data above threshold'!CE$4,'Raw Data'!$3:$3,0)-1)),"", IFERROR($J88*OFFSET('Raw Data'!$A$3,MATCH('Data above threshold'!$A88,'Raw Data'!$B$4:$B$185,0),MATCH('Data above threshold'!CE$4,'Raw Data'!$3:$3,0)-1),"NA"))</f>
        <v/>
      </c>
      <c r="CD88" s="103" t="str">
        <f aca="true">IF(ISBLANK(OFFSET('Raw Data'!$A$3,MATCH('Data above threshold'!$A88,'Raw Data'!$B$4:$B$185,0),MATCH('Data above threshold'!CF$4,'Raw Data'!$3:$3,0)-1)),"", IFERROR($J88*OFFSET('Raw Data'!$A$3,MATCH('Data above threshold'!$A88,'Raw Data'!$B$4:$B$185,0),MATCH('Data above threshold'!CF$4,'Raw Data'!$3:$3,0)-1),"NA"))</f>
        <v/>
      </c>
      <c r="CE88" s="103" t="str">
        <f aca="true">IF(ISBLANK(OFFSET('Raw Data'!$A$3,MATCH('Data above threshold'!$A88,'Raw Data'!$B$4:$B$185,0),MATCH('Data above threshold'!CG$4,'Raw Data'!$3:$3,0)-1)),"", IFERROR($J88*OFFSET('Raw Data'!$A$3,MATCH('Data above threshold'!$A88,'Raw Data'!$B$4:$B$185,0),MATCH('Data above threshold'!CG$4,'Raw Data'!$3:$3,0)-1),"NA"))</f>
        <v/>
      </c>
      <c r="CF88" s="103" t="str">
        <f aca="true">IF(ISBLANK(OFFSET('Raw Data'!$A$3,MATCH('Data above threshold'!$A88,'Raw Data'!$B$4:$B$185,0),MATCH('Data above threshold'!CH$4,'Raw Data'!$3:$3,0)-1)),"", IFERROR($J88*OFFSET('Raw Data'!$A$3,MATCH('Data above threshold'!$A88,'Raw Data'!$B$4:$B$185,0),MATCH('Data above threshold'!CH$4,'Raw Data'!$3:$3,0)-1),"NA"))</f>
        <v/>
      </c>
      <c r="CG88" s="103" t="str">
        <f aca="true">IF(ISBLANK(OFFSET('Raw Data'!$A$3,MATCH('Data above threshold'!$A88,'Raw Data'!$B$4:$B$185,0),MATCH('Data above threshold'!CI$4,'Raw Data'!$3:$3,0)-1)),"", IFERROR($J88*OFFSET('Raw Data'!$A$3,MATCH('Data above threshold'!$A88,'Raw Data'!$B$4:$B$185,0),MATCH('Data above threshold'!CI$4,'Raw Data'!$3:$3,0)-1),"NA"))</f>
        <v/>
      </c>
      <c r="CH88" s="103" t="str">
        <f aca="true">IF(ISBLANK(OFFSET('Raw Data'!$A$3,MATCH('Data above threshold'!$A88,'Raw Data'!$B$4:$B$185,0),MATCH('Data above threshold'!CJ$4,'Raw Data'!$3:$3,0)-1)),"", IFERROR($J88*OFFSET('Raw Data'!$A$3,MATCH('Data above threshold'!$A88,'Raw Data'!$B$4:$B$185,0),MATCH('Data above threshold'!CJ$4,'Raw Data'!$3:$3,0)-1),"NA"))</f>
        <v/>
      </c>
      <c r="CI88" s="103" t="str">
        <f aca="true">IF(ISBLANK(OFFSET('Raw Data'!$A$3,MATCH('Data above threshold'!$A88,'Raw Data'!$B$4:$B$185,0),MATCH('Data above threshold'!CK$4,'Raw Data'!$3:$3,0)-1)),"", IFERROR($J88*OFFSET('Raw Data'!$A$3,MATCH('Data above threshold'!$A88,'Raw Data'!$B$4:$B$185,0),MATCH('Data above threshold'!CK$4,'Raw Data'!$3:$3,0)-1),"NA"))</f>
        <v/>
      </c>
      <c r="CJ88" s="103" t="str">
        <f aca="true">IF(ISBLANK(OFFSET('Raw Data'!$A$3,MATCH('Data above threshold'!$A88,'Raw Data'!$B$4:$B$185,0),MATCH('Data above threshold'!CL$4,'Raw Data'!$3:$3,0)-1)),"", IFERROR($J88*OFFSET('Raw Data'!$A$3,MATCH('Data above threshold'!$A88,'Raw Data'!$B$4:$B$185,0),MATCH('Data above threshold'!CL$4,'Raw Data'!$3:$3,0)-1),"NA"))</f>
        <v/>
      </c>
      <c r="CK88" s="103" t="str">
        <f aca="true">IF(ISBLANK(OFFSET('Raw Data'!$A$3,MATCH('Data above threshold'!$A88,'Raw Data'!$B$4:$B$185,0),MATCH('Data above threshold'!CM$4,'Raw Data'!$3:$3,0)-1)),"", IFERROR($J88*OFFSET('Raw Data'!$A$3,MATCH('Data above threshold'!$A88,'Raw Data'!$B$4:$B$185,0),MATCH('Data above threshold'!CM$4,'Raw Data'!$3:$3,0)-1),"NA"))</f>
        <v/>
      </c>
      <c r="CL88" s="103" t="str">
        <f aca="true">IF(ISBLANK(OFFSET('Raw Data'!$A$3,MATCH('Data above threshold'!$A88,'Raw Data'!$B$4:$B$185,0),MATCH('Data above threshold'!CN$4,'Raw Data'!$3:$3,0)-1)),"", IFERROR($J88*OFFSET('Raw Data'!$A$3,MATCH('Data above threshold'!$A88,'Raw Data'!$B$4:$B$185,0),MATCH('Data above threshold'!CN$4,'Raw Data'!$3:$3,0)-1),"NA"))</f>
        <v/>
      </c>
      <c r="CM88" s="103" t="str">
        <f aca="true">IF(ISBLANK(OFFSET('Raw Data'!$A$3,MATCH('Data above threshold'!$A88,'Raw Data'!$B$4:$B$185,0),MATCH('Data above threshold'!CO$4,'Raw Data'!$3:$3,0)-1)),"", IFERROR($J88*OFFSET('Raw Data'!$A$3,MATCH('Data above threshold'!$A88,'Raw Data'!$B$4:$B$185,0),MATCH('Data above threshold'!CO$4,'Raw Data'!$3:$3,0)-1),"NA"))</f>
        <v/>
      </c>
      <c r="CN88" s="103" t="str">
        <f aca="true">IF(ISBLANK(OFFSET('Raw Data'!$A$3,MATCH('Data above threshold'!$A88,'Raw Data'!$B$4:$B$185,0),MATCH('Data above threshold'!CP$4,'Raw Data'!$3:$3,0)-1)),"", IFERROR($J88*OFFSET('Raw Data'!$A$3,MATCH('Data above threshold'!$A88,'Raw Data'!$B$4:$B$185,0),MATCH('Data above threshold'!CP$4,'Raw Data'!$3:$3,0)-1),"NA"))</f>
        <v/>
      </c>
      <c r="CO88" s="103" t="str">
        <f aca="true">IF(ISBLANK(OFFSET('Raw Data'!$A$3,MATCH('Data above threshold'!$A88,'Raw Data'!$B$4:$B$185,0),MATCH('Data above threshold'!CQ$4,'Raw Data'!$3:$3,0)-1)),"", IFERROR($J88*OFFSET('Raw Data'!$A$3,MATCH('Data above threshold'!$A88,'Raw Data'!$B$4:$B$185,0),MATCH('Data above threshold'!CQ$4,'Raw Data'!$3:$3,0)-1),"NA"))</f>
        <v/>
      </c>
      <c r="CP88" s="103" t="str">
        <f aca="true">IF(ISBLANK(OFFSET('Raw Data'!$A$3,MATCH('Data above threshold'!$A88,'Raw Data'!$B$4:$B$185,0),MATCH('Data above threshold'!CR$4,'Raw Data'!$3:$3,0)-1)),"", IFERROR($J88*OFFSET('Raw Data'!$A$3,MATCH('Data above threshold'!$A88,'Raw Data'!$B$4:$B$185,0),MATCH('Data above threshold'!CR$4,'Raw Data'!$3:$3,0)-1),"NA"))</f>
        <v/>
      </c>
    </row>
    <row r="89" s="103" customFormat="true" ht="15.5" hidden="false" customHeight="false" outlineLevel="0" collapsed="false">
      <c r="A89" s="107" t="n">
        <v>3221</v>
      </c>
      <c r="B89" s="107" t="n">
        <v>4</v>
      </c>
      <c r="C89" s="103" t="str">
        <f aca="true">IF(ISBLANK(OFFSET('Raw Data'!$A$3,MATCH($A89,'Raw Data'!$B$4:$B$185,0),MATCH(C$4,'Raw Data'!$3:$3,0)-1)),"",OFFSET('Raw Data'!$A$3,MATCH($A89,'Raw Data'!$B$4:$B$185,0),MATCH(C$4,'Raw Data'!$3:$3,0)-1))</f>
        <v/>
      </c>
      <c r="D89" s="103" t="str">
        <f aca="true">IF(ISBLANK(OFFSET('Raw Data'!$A$3,MATCH($A89,'Raw Data'!$B$4:$B$185,0),MATCH(D$4,'Raw Data'!$3:$3,0)-1)),"",OFFSET('Raw Data'!$A$3,MATCH($A89,'Raw Data'!$B$4:$B$185,0),MATCH(D$4,'Raw Data'!$3:$3,0)-1))</f>
        <v>Expert assessment data - E.1</v>
      </c>
      <c r="E89" s="103" t="str">
        <f aca="true">IF(ISBLANK(OFFSET('Raw Data'!$A$3,MATCH($A89,'Raw Data'!$B$4:$B$185,0),MATCH(E$4,'Raw Data'!$3:$3,0)-1)),"",OFFSET('Raw Data'!$A$3,MATCH($A89,'Raw Data'!$B$4:$B$185,0),MATCH(E$4,'Raw Data'!$3:$3,0)-1))</f>
        <v>Is access to “adequate information to make informed choices” enabled through any of the following measures or mechanisms in your country in 2020?</v>
      </c>
      <c r="F89" s="103" t="str">
        <f aca="true">IF(ISBLANK(OFFSET('Raw Data'!$A$3,MATCH($A89,'Raw Data'!$B$4:$B$185,0),MATCH(F$4,'Raw Data'!$3:$3,0)-1)),"",OFFSET('Raw Data'!$A$3,MATCH($A89,'Raw Data'!$B$4:$B$185,0),MATCH(F$4,'Raw Data'!$3:$3,0)-1))</f>
        <v/>
      </c>
      <c r="H89" s="103" t="str">
        <f aca="true">IF(ISBLANK(OFFSET('Raw Data'!$A$3,MATCH($A89,'Raw Data'!$B$4:$B$185,0),MATCH(H$4,'Raw Data'!$3:$3,0)-1)),"",OFFSET('Raw Data'!$A$3,MATCH($A89,'Raw Data'!$B$4:$B$185,0),MATCH(H$4,'Raw Data'!$3:$3,0)-1))</f>
        <v/>
      </c>
      <c r="I89" s="103" t="str">
        <f aca="true">IF(ISBLANK(OFFSET('Raw Data'!$A$3,MATCH($A89,'Raw Data'!$B$4:$B$185,0),MATCH(I$4,'Raw Data'!$3:$3,0)-1)),"",OFFSET('Raw Data'!$A$3,MATCH($A89,'Raw Data'!$B$4:$B$185,0),MATCH(I$4,'Raw Data'!$3:$3,0)-1))</f>
        <v>Plus</v>
      </c>
      <c r="J89" s="103" t="n">
        <f aca="false">IF(I89="","",IF(I89="Minus",-1,1))</f>
        <v>1</v>
      </c>
      <c r="K89" s="105" t="n">
        <f aca="false" t="array" ref="K89:K89">IFERROR(SKEW(IF(ISNUMBER(O89:CP89),O89:CP89,"")),"")</f>
        <v>-1.83814643792956</v>
      </c>
      <c r="L89" s="103" t="n">
        <f aca="true">IF(ISBLANK(OFFSET('Data above threshold'!$A$4,MATCH('Data above threshold'!$A89,'Data above threshold'!$A$5:$A$185,0),MATCH('Data above threshold'!N$4,'Data above threshold'!$4:$4,0)-1)),1,OFFSET('Data above threshold'!$A$4,MATCH('Data above threshold'!$A89,'Data above threshold'!$A$5:$A$185,0),MATCH('Data above threshold'!N$4,'Data above threshold'!$4:$4,0)-1))</f>
        <v>0</v>
      </c>
      <c r="M89" s="103" t="str">
        <f aca="true">IF(ISBLANK(OFFSET('Data above threshold'!$A$4,MATCH('Data above threshold'!$A89,'Data above threshold'!$A$5:$A$185,0),MATCH('Data above threshold'!O$4,'Data above threshold'!$4:$4,0)-1)),"",OFFSET('Data above threshold'!$A$4,MATCH('Data above threshold'!$A89,'Data above threshold'!$A$5:$A$185,0),MATCH('Data above threshold'!O$4,'Data above threshold'!$4:$4,0)-1))</f>
        <v/>
      </c>
      <c r="N89" s="106" t="n">
        <f aca="false" t="array" ref="N89:N89">IF(B89&lt;4,"",1-IFERROR(SUM(ISNUMBER(O89:CP89)*(1-$O$3:$CP$3))/COUNTIF($O$3:$CP$3,0),0))</f>
        <v>0.0125</v>
      </c>
      <c r="O89" s="103" t="n">
        <f aca="true">IF(ISBLANK(OFFSET('Raw Data'!$A$3,MATCH('Data above threshold'!$A89,'Raw Data'!$B$4:$B$185,0),MATCH('Data above threshold'!Q$4,'Raw Data'!$3:$3,0)-1)),"", IFERROR($J89*OFFSET('Raw Data'!$A$3,MATCH('Data above threshold'!$A89,'Raw Data'!$B$4:$B$185,0),MATCH('Data above threshold'!Q$4,'Raw Data'!$3:$3,0)-1),"NA"))</f>
        <v>1.75</v>
      </c>
      <c r="P89" s="103" t="n">
        <f aca="true">IF(ISBLANK(OFFSET('Raw Data'!$A$3,MATCH('Data above threshold'!$A89,'Raw Data'!$B$4:$B$185,0),MATCH('Data above threshold'!R$4,'Raw Data'!$3:$3,0)-1)),"", IFERROR($J89*OFFSET('Raw Data'!$A$3,MATCH('Data above threshold'!$A89,'Raw Data'!$B$4:$B$185,0),MATCH('Data above threshold'!R$4,'Raw Data'!$3:$3,0)-1),"NA"))</f>
        <v>1.83</v>
      </c>
      <c r="Q89" s="103" t="n">
        <f aca="true">IF(ISBLANK(OFFSET('Raw Data'!$A$3,MATCH('Data above threshold'!$A89,'Raw Data'!$B$4:$B$185,0),MATCH('Data above threshold'!S$4,'Raw Data'!$3:$3,0)-1)),"", IFERROR($J89*OFFSET('Raw Data'!$A$3,MATCH('Data above threshold'!$A89,'Raw Data'!$B$4:$B$185,0),MATCH('Data above threshold'!S$4,'Raw Data'!$3:$3,0)-1),"NA"))</f>
        <v>2</v>
      </c>
      <c r="R89" s="103" t="n">
        <f aca="true">IF(ISBLANK(OFFSET('Raw Data'!$A$3,MATCH('Data above threshold'!$A89,'Raw Data'!$B$4:$B$185,0),MATCH('Data above threshold'!T$4,'Raw Data'!$3:$3,0)-1)),"", IFERROR($J89*OFFSET('Raw Data'!$A$3,MATCH('Data above threshold'!$A89,'Raw Data'!$B$4:$B$185,0),MATCH('Data above threshold'!T$4,'Raw Data'!$3:$3,0)-1),"NA"))</f>
        <v>2</v>
      </c>
      <c r="S89" s="103" t="n">
        <f aca="true">IF(ISBLANK(OFFSET('Raw Data'!$A$3,MATCH('Data above threshold'!$A89,'Raw Data'!$B$4:$B$185,0),MATCH('Data above threshold'!U$4,'Raw Data'!$3:$3,0)-1)),"", IFERROR($J89*OFFSET('Raw Data'!$A$3,MATCH('Data above threshold'!$A89,'Raw Data'!$B$4:$B$185,0),MATCH('Data above threshold'!U$4,'Raw Data'!$3:$3,0)-1),"NA"))</f>
        <v>1.67</v>
      </c>
      <c r="T89" s="103" t="n">
        <f aca="true">IF(ISBLANK(OFFSET('Raw Data'!$A$3,MATCH('Data above threshold'!$A89,'Raw Data'!$B$4:$B$185,0),MATCH('Data above threshold'!V$4,'Raw Data'!$3:$3,0)-1)),"", IFERROR($J89*OFFSET('Raw Data'!$A$3,MATCH('Data above threshold'!$A89,'Raw Data'!$B$4:$B$185,0),MATCH('Data above threshold'!V$4,'Raw Data'!$3:$3,0)-1),"NA"))</f>
        <v>1.75</v>
      </c>
      <c r="U89" s="103" t="n">
        <f aca="true">IF(ISBLANK(OFFSET('Raw Data'!$A$3,MATCH('Data above threshold'!$A89,'Raw Data'!$B$4:$B$185,0),MATCH('Data above threshold'!W$4,'Raw Data'!$3:$3,0)-1)),"", IFERROR($J89*OFFSET('Raw Data'!$A$3,MATCH('Data above threshold'!$A89,'Raw Data'!$B$4:$B$185,0),MATCH('Data above threshold'!W$4,'Raw Data'!$3:$3,0)-1),"NA"))</f>
        <v>2</v>
      </c>
      <c r="V89" s="103" t="n">
        <f aca="true">IF(ISBLANK(OFFSET('Raw Data'!$A$3,MATCH('Data above threshold'!$A89,'Raw Data'!$B$4:$B$185,0),MATCH('Data above threshold'!X$4,'Raw Data'!$3:$3,0)-1)),"", IFERROR($J89*OFFSET('Raw Data'!$A$3,MATCH('Data above threshold'!$A89,'Raw Data'!$B$4:$B$185,0),MATCH('Data above threshold'!X$4,'Raw Data'!$3:$3,0)-1),"NA"))</f>
        <v>2</v>
      </c>
      <c r="W89" s="103" t="n">
        <f aca="true">IF(ISBLANK(OFFSET('Raw Data'!$A$3,MATCH('Data above threshold'!$A89,'Raw Data'!$B$4:$B$185,0),MATCH('Data above threshold'!Y$4,'Raw Data'!$3:$3,0)-1)),"", IFERROR($J89*OFFSET('Raw Data'!$A$3,MATCH('Data above threshold'!$A89,'Raw Data'!$B$4:$B$185,0),MATCH('Data above threshold'!Y$4,'Raw Data'!$3:$3,0)-1),"NA"))</f>
        <v>2</v>
      </c>
      <c r="X89" s="103" t="n">
        <f aca="true">IF(ISBLANK(OFFSET('Raw Data'!$A$3,MATCH('Data above threshold'!$A89,'Raw Data'!$B$4:$B$185,0),MATCH('Data above threshold'!Z$4,'Raw Data'!$3:$3,0)-1)),"", IFERROR($J89*OFFSET('Raw Data'!$A$3,MATCH('Data above threshold'!$A89,'Raw Data'!$B$4:$B$185,0),MATCH('Data above threshold'!Z$4,'Raw Data'!$3:$3,0)-1),"NA"))</f>
        <v>2</v>
      </c>
      <c r="Y89" s="103" t="n">
        <f aca="true">IF(ISBLANK(OFFSET('Raw Data'!$A$3,MATCH('Data above threshold'!$A89,'Raw Data'!$B$4:$B$185,0),MATCH('Data above threshold'!AA$4,'Raw Data'!$3:$3,0)-1)),"", IFERROR($J89*OFFSET('Raw Data'!$A$3,MATCH('Data above threshold'!$A89,'Raw Data'!$B$4:$B$185,0),MATCH('Data above threshold'!AA$4,'Raw Data'!$3:$3,0)-1),"NA"))</f>
        <v>2</v>
      </c>
      <c r="Z89" s="103" t="n">
        <f aca="true">IF(ISBLANK(OFFSET('Raw Data'!$A$3,MATCH('Data above threshold'!$A89,'Raw Data'!$B$4:$B$185,0),MATCH('Data above threshold'!AB$4,'Raw Data'!$3:$3,0)-1)),"", IFERROR($J89*OFFSET('Raw Data'!$A$3,MATCH('Data above threshold'!$A89,'Raw Data'!$B$4:$B$185,0),MATCH('Data above threshold'!AB$4,'Raw Data'!$3:$3,0)-1),"NA"))</f>
        <v>1.5</v>
      </c>
      <c r="AA89" s="103" t="n">
        <f aca="true">IF(ISBLANK(OFFSET('Raw Data'!$A$3,MATCH('Data above threshold'!$A89,'Raw Data'!$B$4:$B$185,0),MATCH('Data above threshold'!AC$4,'Raw Data'!$3:$3,0)-1)),"", IFERROR($J89*OFFSET('Raw Data'!$A$3,MATCH('Data above threshold'!$A89,'Raw Data'!$B$4:$B$185,0),MATCH('Data above threshold'!AC$4,'Raw Data'!$3:$3,0)-1),"NA"))</f>
        <v>1.5</v>
      </c>
      <c r="AB89" s="103" t="n">
        <f aca="true">IF(ISBLANK(OFFSET('Raw Data'!$A$3,MATCH('Data above threshold'!$A89,'Raw Data'!$B$4:$B$185,0),MATCH('Data above threshold'!AD$4,'Raw Data'!$3:$3,0)-1)),"", IFERROR($J89*OFFSET('Raw Data'!$A$3,MATCH('Data above threshold'!$A89,'Raw Data'!$B$4:$B$185,0),MATCH('Data above threshold'!AD$4,'Raw Data'!$3:$3,0)-1),"NA"))</f>
        <v>2</v>
      </c>
      <c r="AC89" s="103" t="n">
        <f aca="true">IF(ISBLANK(OFFSET('Raw Data'!$A$3,MATCH('Data above threshold'!$A89,'Raw Data'!$B$4:$B$185,0),MATCH('Data above threshold'!AE$4,'Raw Data'!$3:$3,0)-1)),"", IFERROR($J89*OFFSET('Raw Data'!$A$3,MATCH('Data above threshold'!$A89,'Raw Data'!$B$4:$B$185,0),MATCH('Data above threshold'!AE$4,'Raw Data'!$3:$3,0)-1),"NA"))</f>
        <v>2</v>
      </c>
      <c r="AD89" s="103" t="n">
        <f aca="true">IF(ISBLANK(OFFSET('Raw Data'!$A$3,MATCH('Data above threshold'!$A89,'Raw Data'!$B$4:$B$185,0),MATCH('Data above threshold'!AF$4,'Raw Data'!$3:$3,0)-1)),"", IFERROR($J89*OFFSET('Raw Data'!$A$3,MATCH('Data above threshold'!$A89,'Raw Data'!$B$4:$B$185,0),MATCH('Data above threshold'!AF$4,'Raw Data'!$3:$3,0)-1),"NA"))</f>
        <v>2</v>
      </c>
      <c r="AE89" s="103" t="n">
        <f aca="true">IF(ISBLANK(OFFSET('Raw Data'!$A$3,MATCH('Data above threshold'!$A89,'Raw Data'!$B$4:$B$185,0),MATCH('Data above threshold'!AG$4,'Raw Data'!$3:$3,0)-1)),"", IFERROR($J89*OFFSET('Raw Data'!$A$3,MATCH('Data above threshold'!$A89,'Raw Data'!$B$4:$B$185,0),MATCH('Data above threshold'!AG$4,'Raw Data'!$3:$3,0)-1),"NA"))</f>
        <v>2</v>
      </c>
      <c r="AF89" s="103" t="n">
        <f aca="true">IF(ISBLANK(OFFSET('Raw Data'!$A$3,MATCH('Data above threshold'!$A89,'Raw Data'!$B$4:$B$185,0),MATCH('Data above threshold'!AH$4,'Raw Data'!$3:$3,0)-1)),"", IFERROR($J89*OFFSET('Raw Data'!$A$3,MATCH('Data above threshold'!$A89,'Raw Data'!$B$4:$B$185,0),MATCH('Data above threshold'!AH$4,'Raw Data'!$3:$3,0)-1),"NA"))</f>
        <v>2</v>
      </c>
      <c r="AG89" s="103" t="n">
        <f aca="true">IF(ISBLANK(OFFSET('Raw Data'!$A$3,MATCH('Data above threshold'!$A89,'Raw Data'!$B$4:$B$185,0),MATCH('Data above threshold'!AI$4,'Raw Data'!$3:$3,0)-1)),"", IFERROR($J89*OFFSET('Raw Data'!$A$3,MATCH('Data above threshold'!$A89,'Raw Data'!$B$4:$B$185,0),MATCH('Data above threshold'!AI$4,'Raw Data'!$3:$3,0)-1),"NA"))</f>
        <v>2</v>
      </c>
      <c r="AH89" s="103" t="n">
        <f aca="true">IF(ISBLANK(OFFSET('Raw Data'!$A$3,MATCH('Data above threshold'!$A89,'Raw Data'!$B$4:$B$185,0),MATCH('Data above threshold'!AJ$4,'Raw Data'!$3:$3,0)-1)),"", IFERROR($J89*OFFSET('Raw Data'!$A$3,MATCH('Data above threshold'!$A89,'Raw Data'!$B$4:$B$185,0),MATCH('Data above threshold'!AJ$4,'Raw Data'!$3:$3,0)-1),"NA"))</f>
        <v>2</v>
      </c>
      <c r="AI89" s="103" t="n">
        <f aca="true">IF(ISBLANK(OFFSET('Raw Data'!$A$3,MATCH('Data above threshold'!$A89,'Raw Data'!$B$4:$B$185,0),MATCH('Data above threshold'!AK$4,'Raw Data'!$3:$3,0)-1)),"", IFERROR($J89*OFFSET('Raw Data'!$A$3,MATCH('Data above threshold'!$A89,'Raw Data'!$B$4:$B$185,0),MATCH('Data above threshold'!AK$4,'Raw Data'!$3:$3,0)-1),"NA"))</f>
        <v>2</v>
      </c>
      <c r="AJ89" s="103" t="n">
        <f aca="true">IF(ISBLANK(OFFSET('Raw Data'!$A$3,MATCH('Data above threshold'!$A89,'Raw Data'!$B$4:$B$185,0),MATCH('Data above threshold'!AL$4,'Raw Data'!$3:$3,0)-1)),"", IFERROR($J89*OFFSET('Raw Data'!$A$3,MATCH('Data above threshold'!$A89,'Raw Data'!$B$4:$B$185,0),MATCH('Data above threshold'!AL$4,'Raw Data'!$3:$3,0)-1),"NA"))</f>
        <v>2</v>
      </c>
      <c r="AK89" s="103" t="n">
        <f aca="true">IF(ISBLANK(OFFSET('Raw Data'!$A$3,MATCH('Data above threshold'!$A89,'Raw Data'!$B$4:$B$185,0),MATCH('Data above threshold'!AM$4,'Raw Data'!$3:$3,0)-1)),"", IFERROR($J89*OFFSET('Raw Data'!$A$3,MATCH('Data above threshold'!$A89,'Raw Data'!$B$4:$B$185,0),MATCH('Data above threshold'!AM$4,'Raw Data'!$3:$3,0)-1),"NA"))</f>
        <v>2</v>
      </c>
      <c r="AL89" s="103" t="n">
        <f aca="true">IF(ISBLANK(OFFSET('Raw Data'!$A$3,MATCH('Data above threshold'!$A89,'Raw Data'!$B$4:$B$185,0),MATCH('Data above threshold'!AN$4,'Raw Data'!$3:$3,0)-1)),"", IFERROR($J89*OFFSET('Raw Data'!$A$3,MATCH('Data above threshold'!$A89,'Raw Data'!$B$4:$B$185,0),MATCH('Data above threshold'!AN$4,'Raw Data'!$3:$3,0)-1),"NA"))</f>
        <v>2</v>
      </c>
      <c r="AM89" s="103" t="n">
        <f aca="true">IF(ISBLANK(OFFSET('Raw Data'!$A$3,MATCH('Data above threshold'!$A89,'Raw Data'!$B$4:$B$185,0),MATCH('Data above threshold'!AO$4,'Raw Data'!$3:$3,0)-1)),"", IFERROR($J89*OFFSET('Raw Data'!$A$3,MATCH('Data above threshold'!$A89,'Raw Data'!$B$4:$B$185,0),MATCH('Data above threshold'!AO$4,'Raw Data'!$3:$3,0)-1),"NA"))</f>
        <v>1.75</v>
      </c>
      <c r="AN89" s="103" t="n">
        <f aca="true">IF(ISBLANK(OFFSET('Raw Data'!$A$3,MATCH('Data above threshold'!$A89,'Raw Data'!$B$4:$B$185,0),MATCH('Data above threshold'!AP$4,'Raw Data'!$3:$3,0)-1)),"", IFERROR($J89*OFFSET('Raw Data'!$A$3,MATCH('Data above threshold'!$A89,'Raw Data'!$B$4:$B$185,0),MATCH('Data above threshold'!AP$4,'Raw Data'!$3:$3,0)-1),"NA"))</f>
        <v>2</v>
      </c>
      <c r="AO89" s="103" t="n">
        <f aca="true">IF(ISBLANK(OFFSET('Raw Data'!$A$3,MATCH('Data above threshold'!$A89,'Raw Data'!$B$4:$B$185,0),MATCH('Data above threshold'!AQ$4,'Raw Data'!$3:$3,0)-1)),"", IFERROR($J89*OFFSET('Raw Data'!$A$3,MATCH('Data above threshold'!$A89,'Raw Data'!$B$4:$B$185,0),MATCH('Data above threshold'!AQ$4,'Raw Data'!$3:$3,0)-1),"NA"))</f>
        <v>2</v>
      </c>
      <c r="AP89" s="103" t="n">
        <f aca="true">IF(ISBLANK(OFFSET('Raw Data'!$A$3,MATCH('Data above threshold'!$A89,'Raw Data'!$B$4:$B$185,0),MATCH('Data above threshold'!AR$4,'Raw Data'!$3:$3,0)-1)),"", IFERROR($J89*OFFSET('Raw Data'!$A$3,MATCH('Data above threshold'!$A89,'Raw Data'!$B$4:$B$185,0),MATCH('Data above threshold'!AR$4,'Raw Data'!$3:$3,0)-1),"NA"))</f>
        <v>1.25</v>
      </c>
      <c r="AQ89" s="103" t="n">
        <f aca="true">IF(ISBLANK(OFFSET('Raw Data'!$A$3,MATCH('Data above threshold'!$A89,'Raw Data'!$B$4:$B$185,0),MATCH('Data above threshold'!AS$4,'Raw Data'!$3:$3,0)-1)),"", IFERROR($J89*OFFSET('Raw Data'!$A$3,MATCH('Data above threshold'!$A89,'Raw Data'!$B$4:$B$185,0),MATCH('Data above threshold'!AS$4,'Raw Data'!$3:$3,0)-1),"NA"))</f>
        <v>2</v>
      </c>
      <c r="AR89" s="103" t="n">
        <f aca="true">IF(ISBLANK(OFFSET('Raw Data'!$A$3,MATCH('Data above threshold'!$A89,'Raw Data'!$B$4:$B$185,0),MATCH('Data above threshold'!AT$4,'Raw Data'!$3:$3,0)-1)),"", IFERROR($J89*OFFSET('Raw Data'!$A$3,MATCH('Data above threshold'!$A89,'Raw Data'!$B$4:$B$185,0),MATCH('Data above threshold'!AT$4,'Raw Data'!$3:$3,0)-1),"NA"))</f>
        <v>2</v>
      </c>
      <c r="AS89" s="103" t="n">
        <f aca="true">IF(ISBLANK(OFFSET('Raw Data'!$A$3,MATCH('Data above threshold'!$A89,'Raw Data'!$B$4:$B$185,0),MATCH('Data above threshold'!AU$4,'Raw Data'!$3:$3,0)-1)),"", IFERROR($J89*OFFSET('Raw Data'!$A$3,MATCH('Data above threshold'!$A89,'Raw Data'!$B$4:$B$185,0),MATCH('Data above threshold'!AU$4,'Raw Data'!$3:$3,0)-1),"NA"))</f>
        <v>2</v>
      </c>
      <c r="AT89" s="103" t="n">
        <f aca="true">IF(ISBLANK(OFFSET('Raw Data'!$A$3,MATCH('Data above threshold'!$A89,'Raw Data'!$B$4:$B$185,0),MATCH('Data above threshold'!AV$4,'Raw Data'!$3:$3,0)-1)),"", IFERROR($J89*OFFSET('Raw Data'!$A$3,MATCH('Data above threshold'!$A89,'Raw Data'!$B$4:$B$185,0),MATCH('Data above threshold'!AV$4,'Raw Data'!$3:$3,0)-1),"NA"))</f>
        <v>1.75</v>
      </c>
      <c r="AU89" s="103" t="n">
        <f aca="true">IF(ISBLANK(OFFSET('Raw Data'!$A$3,MATCH('Data above threshold'!$A89,'Raw Data'!$B$4:$B$185,0),MATCH('Data above threshold'!AW$4,'Raw Data'!$3:$3,0)-1)),"", IFERROR($J89*OFFSET('Raw Data'!$A$3,MATCH('Data above threshold'!$A89,'Raw Data'!$B$4:$B$185,0),MATCH('Data above threshold'!AW$4,'Raw Data'!$3:$3,0)-1),"NA"))</f>
        <v>1.83</v>
      </c>
      <c r="AV89" s="103" t="n">
        <f aca="true">IF(ISBLANK(OFFSET('Raw Data'!$A$3,MATCH('Data above threshold'!$A89,'Raw Data'!$B$4:$B$185,0),MATCH('Data above threshold'!AX$4,'Raw Data'!$3:$3,0)-1)),"", IFERROR($J89*OFFSET('Raw Data'!$A$3,MATCH('Data above threshold'!$A89,'Raw Data'!$B$4:$B$185,0),MATCH('Data above threshold'!AX$4,'Raw Data'!$3:$3,0)-1),"NA"))</f>
        <v>2</v>
      </c>
      <c r="AW89" s="103" t="n">
        <f aca="true">IF(ISBLANK(OFFSET('Raw Data'!$A$3,MATCH('Data above threshold'!$A89,'Raw Data'!$B$4:$B$185,0),MATCH('Data above threshold'!AY$4,'Raw Data'!$3:$3,0)-1)),"", IFERROR($J89*OFFSET('Raw Data'!$A$3,MATCH('Data above threshold'!$A89,'Raw Data'!$B$4:$B$185,0),MATCH('Data above threshold'!AY$4,'Raw Data'!$3:$3,0)-1),"NA"))</f>
        <v>2</v>
      </c>
      <c r="AX89" s="103" t="n">
        <f aca="true">IF(ISBLANK(OFFSET('Raw Data'!$A$3,MATCH('Data above threshold'!$A89,'Raw Data'!$B$4:$B$185,0),MATCH('Data above threshold'!AZ$4,'Raw Data'!$3:$3,0)-1)),"", IFERROR($J89*OFFSET('Raw Data'!$A$3,MATCH('Data above threshold'!$A89,'Raw Data'!$B$4:$B$185,0),MATCH('Data above threshold'!AZ$4,'Raw Data'!$3:$3,0)-1),"NA"))</f>
        <v>2</v>
      </c>
      <c r="AY89" s="103" t="n">
        <f aca="true">IF(ISBLANK(OFFSET('Raw Data'!$A$3,MATCH('Data above threshold'!$A89,'Raw Data'!$B$4:$B$185,0),MATCH('Data above threshold'!BA$4,'Raw Data'!$3:$3,0)-1)),"", IFERROR($J89*OFFSET('Raw Data'!$A$3,MATCH('Data above threshold'!$A89,'Raw Data'!$B$4:$B$185,0),MATCH('Data above threshold'!BA$4,'Raw Data'!$3:$3,0)-1),"NA"))</f>
        <v>2</v>
      </c>
      <c r="AZ89" s="103" t="n">
        <f aca="true">IF(ISBLANK(OFFSET('Raw Data'!$A$3,MATCH('Data above threshold'!$A89,'Raw Data'!$B$4:$B$185,0),MATCH('Data above threshold'!BB$4,'Raw Data'!$3:$3,0)-1)),"", IFERROR($J89*OFFSET('Raw Data'!$A$3,MATCH('Data above threshold'!$A89,'Raw Data'!$B$4:$B$185,0),MATCH('Data above threshold'!BB$4,'Raw Data'!$3:$3,0)-1),"NA"))</f>
        <v>1.88</v>
      </c>
      <c r="BA89" s="103" t="n">
        <f aca="true">IF(ISBLANK(OFFSET('Raw Data'!$A$3,MATCH('Data above threshold'!$A89,'Raw Data'!$B$4:$B$185,0),MATCH('Data above threshold'!BC$4,'Raw Data'!$3:$3,0)-1)),"", IFERROR($J89*OFFSET('Raw Data'!$A$3,MATCH('Data above threshold'!$A89,'Raw Data'!$B$4:$B$185,0),MATCH('Data above threshold'!BC$4,'Raw Data'!$3:$3,0)-1),"NA"))</f>
        <v>2</v>
      </c>
      <c r="BB89" s="103" t="n">
        <f aca="true">IF(ISBLANK(OFFSET('Raw Data'!$A$3,MATCH('Data above threshold'!$A89,'Raw Data'!$B$4:$B$185,0),MATCH('Data above threshold'!BD$4,'Raw Data'!$3:$3,0)-1)),"", IFERROR($J89*OFFSET('Raw Data'!$A$3,MATCH('Data above threshold'!$A89,'Raw Data'!$B$4:$B$185,0),MATCH('Data above threshold'!BD$4,'Raw Data'!$3:$3,0)-1),"NA"))</f>
        <v>1</v>
      </c>
      <c r="BC89" s="103" t="n">
        <f aca="true">IF(ISBLANK(OFFSET('Raw Data'!$A$3,MATCH('Data above threshold'!$A89,'Raw Data'!$B$4:$B$185,0),MATCH('Data above threshold'!BE$4,'Raw Data'!$3:$3,0)-1)),"", IFERROR($J89*OFFSET('Raw Data'!$A$3,MATCH('Data above threshold'!$A89,'Raw Data'!$B$4:$B$185,0),MATCH('Data above threshold'!BE$4,'Raw Data'!$3:$3,0)-1),"NA"))</f>
        <v>2</v>
      </c>
      <c r="BD89" s="103" t="n">
        <f aca="true">IF(ISBLANK(OFFSET('Raw Data'!$A$3,MATCH('Data above threshold'!$A89,'Raw Data'!$B$4:$B$185,0),MATCH('Data above threshold'!BF$4,'Raw Data'!$3:$3,0)-1)),"", IFERROR($J89*OFFSET('Raw Data'!$A$3,MATCH('Data above threshold'!$A89,'Raw Data'!$B$4:$B$185,0),MATCH('Data above threshold'!BF$4,'Raw Data'!$3:$3,0)-1),"NA"))</f>
        <v>1.88</v>
      </c>
      <c r="BE89" s="103" t="n">
        <f aca="true">IF(ISBLANK(OFFSET('Raw Data'!$A$3,MATCH('Data above threshold'!$A89,'Raw Data'!$B$4:$B$185,0),MATCH('Data above threshold'!BG$4,'Raw Data'!$3:$3,0)-1)),"", IFERROR($J89*OFFSET('Raw Data'!$A$3,MATCH('Data above threshold'!$A89,'Raw Data'!$B$4:$B$185,0),MATCH('Data above threshold'!BG$4,'Raw Data'!$3:$3,0)-1),"NA"))</f>
        <v>2</v>
      </c>
      <c r="BF89" s="103" t="n">
        <f aca="true">IF(ISBLANK(OFFSET('Raw Data'!$A$3,MATCH('Data above threshold'!$A89,'Raw Data'!$B$4:$B$185,0),MATCH('Data above threshold'!BH$4,'Raw Data'!$3:$3,0)-1)),"", IFERROR($J89*OFFSET('Raw Data'!$A$3,MATCH('Data above threshold'!$A89,'Raw Data'!$B$4:$B$185,0),MATCH('Data above threshold'!BH$4,'Raw Data'!$3:$3,0)-1),"NA"))</f>
        <v>2</v>
      </c>
      <c r="BG89" s="103" t="n">
        <f aca="true">IF(ISBLANK(OFFSET('Raw Data'!$A$3,MATCH('Data above threshold'!$A89,'Raw Data'!$B$4:$B$185,0),MATCH('Data above threshold'!BI$4,'Raw Data'!$3:$3,0)-1)),"", IFERROR($J89*OFFSET('Raw Data'!$A$3,MATCH('Data above threshold'!$A89,'Raw Data'!$B$4:$B$185,0),MATCH('Data above threshold'!BI$4,'Raw Data'!$3:$3,0)-1),"NA"))</f>
        <v>2</v>
      </c>
      <c r="BH89" s="103" t="n">
        <f aca="true">IF(ISBLANK(OFFSET('Raw Data'!$A$3,MATCH('Data above threshold'!$A89,'Raw Data'!$B$4:$B$185,0),MATCH('Data above threshold'!BJ$4,'Raw Data'!$3:$3,0)-1)),"", IFERROR($J89*OFFSET('Raw Data'!$A$3,MATCH('Data above threshold'!$A89,'Raw Data'!$B$4:$B$185,0),MATCH('Data above threshold'!BJ$4,'Raw Data'!$3:$3,0)-1),"NA"))</f>
        <v>1.5</v>
      </c>
      <c r="BI89" s="103" t="n">
        <f aca="true">IF(ISBLANK(OFFSET('Raw Data'!$A$3,MATCH('Data above threshold'!$A89,'Raw Data'!$B$4:$B$185,0),MATCH('Data above threshold'!BK$4,'Raw Data'!$3:$3,0)-1)),"", IFERROR($J89*OFFSET('Raw Data'!$A$3,MATCH('Data above threshold'!$A89,'Raw Data'!$B$4:$B$185,0),MATCH('Data above threshold'!BK$4,'Raw Data'!$3:$3,0)-1),"NA"))</f>
        <v>1.75</v>
      </c>
      <c r="BJ89" s="103" t="n">
        <f aca="true">IF(ISBLANK(OFFSET('Raw Data'!$A$3,MATCH('Data above threshold'!$A89,'Raw Data'!$B$4:$B$185,0),MATCH('Data above threshold'!BL$4,'Raw Data'!$3:$3,0)-1)),"", IFERROR($J89*OFFSET('Raw Data'!$A$3,MATCH('Data above threshold'!$A89,'Raw Data'!$B$4:$B$185,0),MATCH('Data above threshold'!BL$4,'Raw Data'!$3:$3,0)-1),"NA"))</f>
        <v>1</v>
      </c>
      <c r="BK89" s="103" t="n">
        <f aca="true">IF(ISBLANK(OFFSET('Raw Data'!$A$3,MATCH('Data above threshold'!$A89,'Raw Data'!$B$4:$B$185,0),MATCH('Data above threshold'!BM$4,'Raw Data'!$3:$3,0)-1)),"", IFERROR($J89*OFFSET('Raw Data'!$A$3,MATCH('Data above threshold'!$A89,'Raw Data'!$B$4:$B$185,0),MATCH('Data above threshold'!BM$4,'Raw Data'!$3:$3,0)-1),"NA"))</f>
        <v>1.75</v>
      </c>
      <c r="BL89" s="103" t="n">
        <f aca="true">IF(ISBLANK(OFFSET('Raw Data'!$A$3,MATCH('Data above threshold'!$A89,'Raw Data'!$B$4:$B$185,0),MATCH('Data above threshold'!BN$4,'Raw Data'!$3:$3,0)-1)),"", IFERROR($J89*OFFSET('Raw Data'!$A$3,MATCH('Data above threshold'!$A89,'Raw Data'!$B$4:$B$185,0),MATCH('Data above threshold'!BN$4,'Raw Data'!$3:$3,0)-1),"NA"))</f>
        <v>2</v>
      </c>
      <c r="BM89" s="103" t="n">
        <f aca="true">IF(ISBLANK(OFFSET('Raw Data'!$A$3,MATCH('Data above threshold'!$A89,'Raw Data'!$B$4:$B$185,0),MATCH('Data above threshold'!BO$4,'Raw Data'!$3:$3,0)-1)),"", IFERROR($J89*OFFSET('Raw Data'!$A$3,MATCH('Data above threshold'!$A89,'Raw Data'!$B$4:$B$185,0),MATCH('Data above threshold'!BO$4,'Raw Data'!$3:$3,0)-1),"NA"))</f>
        <v>2</v>
      </c>
      <c r="BN89" s="103" t="n">
        <f aca="true">IF(ISBLANK(OFFSET('Raw Data'!$A$3,MATCH('Data above threshold'!$A89,'Raw Data'!$B$4:$B$185,0),MATCH('Data above threshold'!BP$4,'Raw Data'!$3:$3,0)-1)),"", IFERROR($J89*OFFSET('Raw Data'!$A$3,MATCH('Data above threshold'!$A89,'Raw Data'!$B$4:$B$185,0),MATCH('Data above threshold'!BP$4,'Raw Data'!$3:$3,0)-1),"NA"))</f>
        <v>2</v>
      </c>
      <c r="BO89" s="103" t="n">
        <f aca="true">IF(ISBLANK(OFFSET('Raw Data'!$A$3,MATCH('Data above threshold'!$A89,'Raw Data'!$B$4:$B$185,0),MATCH('Data above threshold'!BQ$4,'Raw Data'!$3:$3,0)-1)),"", IFERROR($J89*OFFSET('Raw Data'!$A$3,MATCH('Data above threshold'!$A89,'Raw Data'!$B$4:$B$185,0),MATCH('Data above threshold'!BQ$4,'Raw Data'!$3:$3,0)-1),"NA"))</f>
        <v>2</v>
      </c>
      <c r="BP89" s="103" t="n">
        <f aca="true">IF(ISBLANK(OFFSET('Raw Data'!$A$3,MATCH('Data above threshold'!$A89,'Raw Data'!$B$4:$B$185,0),MATCH('Data above threshold'!BR$4,'Raw Data'!$3:$3,0)-1)),"", IFERROR($J89*OFFSET('Raw Data'!$A$3,MATCH('Data above threshold'!$A89,'Raw Data'!$B$4:$B$185,0),MATCH('Data above threshold'!BR$4,'Raw Data'!$3:$3,0)-1),"NA"))</f>
        <v>1.75</v>
      </c>
      <c r="BQ89" s="103" t="n">
        <f aca="true">IF(ISBLANK(OFFSET('Raw Data'!$A$3,MATCH('Data above threshold'!$A89,'Raw Data'!$B$4:$B$185,0),MATCH('Data above threshold'!BS$4,'Raw Data'!$3:$3,0)-1)),"", IFERROR($J89*OFFSET('Raw Data'!$A$3,MATCH('Data above threshold'!$A89,'Raw Data'!$B$4:$B$185,0),MATCH('Data above threshold'!BS$4,'Raw Data'!$3:$3,0)-1),"NA"))</f>
        <v>1.75</v>
      </c>
      <c r="BR89" s="103" t="n">
        <f aca="true">IF(ISBLANK(OFFSET('Raw Data'!$A$3,MATCH('Data above threshold'!$A89,'Raw Data'!$B$4:$B$185,0),MATCH('Data above threshold'!BT$4,'Raw Data'!$3:$3,0)-1)),"", IFERROR($J89*OFFSET('Raw Data'!$A$3,MATCH('Data above threshold'!$A89,'Raw Data'!$B$4:$B$185,0),MATCH('Data above threshold'!BT$4,'Raw Data'!$3:$3,0)-1),"NA"))</f>
        <v>2</v>
      </c>
      <c r="BS89" s="103" t="n">
        <f aca="true">IF(ISBLANK(OFFSET('Raw Data'!$A$3,MATCH('Data above threshold'!$A89,'Raw Data'!$B$4:$B$185,0),MATCH('Data above threshold'!BU$4,'Raw Data'!$3:$3,0)-1)),"", IFERROR($J89*OFFSET('Raw Data'!$A$3,MATCH('Data above threshold'!$A89,'Raw Data'!$B$4:$B$185,0),MATCH('Data above threshold'!BU$4,'Raw Data'!$3:$3,0)-1),"NA"))</f>
        <v>1.92</v>
      </c>
      <c r="BT89" s="103" t="n">
        <f aca="true">IF(ISBLANK(OFFSET('Raw Data'!$A$3,MATCH('Data above threshold'!$A89,'Raw Data'!$B$4:$B$185,0),MATCH('Data above threshold'!BV$4,'Raw Data'!$3:$3,0)-1)),"", IFERROR($J89*OFFSET('Raw Data'!$A$3,MATCH('Data above threshold'!$A89,'Raw Data'!$B$4:$B$185,0),MATCH('Data above threshold'!BV$4,'Raw Data'!$3:$3,0)-1),"NA"))</f>
        <v>1</v>
      </c>
      <c r="BU89" s="103" t="n">
        <f aca="true">IF(ISBLANK(OFFSET('Raw Data'!$A$3,MATCH('Data above threshold'!$A89,'Raw Data'!$B$4:$B$185,0),MATCH('Data above threshold'!BW$4,'Raw Data'!$3:$3,0)-1)),"", IFERROR($J89*OFFSET('Raw Data'!$A$3,MATCH('Data above threshold'!$A89,'Raw Data'!$B$4:$B$185,0),MATCH('Data above threshold'!BW$4,'Raw Data'!$3:$3,0)-1),"NA"))</f>
        <v>2</v>
      </c>
      <c r="BV89" s="103" t="n">
        <f aca="true">IF(ISBLANK(OFFSET('Raw Data'!$A$3,MATCH('Data above threshold'!$A89,'Raw Data'!$B$4:$B$185,0),MATCH('Data above threshold'!BX$4,'Raw Data'!$3:$3,0)-1)),"", IFERROR($J89*OFFSET('Raw Data'!$A$3,MATCH('Data above threshold'!$A89,'Raw Data'!$B$4:$B$185,0),MATCH('Data above threshold'!BX$4,'Raw Data'!$3:$3,0)-1),"NA"))</f>
        <v>1.75</v>
      </c>
      <c r="BW89" s="103" t="n">
        <f aca="true">IF(ISBLANK(OFFSET('Raw Data'!$A$3,MATCH('Data above threshold'!$A89,'Raw Data'!$B$4:$B$185,0),MATCH('Data above threshold'!BY$4,'Raw Data'!$3:$3,0)-1)),"", IFERROR($J89*OFFSET('Raw Data'!$A$3,MATCH('Data above threshold'!$A89,'Raw Data'!$B$4:$B$185,0),MATCH('Data above threshold'!BY$4,'Raw Data'!$3:$3,0)-1),"NA"))</f>
        <v>2</v>
      </c>
      <c r="BX89" s="103" t="n">
        <f aca="true">IF(ISBLANK(OFFSET('Raw Data'!$A$3,MATCH('Data above threshold'!$A89,'Raw Data'!$B$4:$B$185,0),MATCH('Data above threshold'!BZ$4,'Raw Data'!$3:$3,0)-1)),"", IFERROR($J89*OFFSET('Raw Data'!$A$3,MATCH('Data above threshold'!$A89,'Raw Data'!$B$4:$B$185,0),MATCH('Data above threshold'!BZ$4,'Raw Data'!$3:$3,0)-1),"NA"))</f>
        <v>2</v>
      </c>
      <c r="BY89" s="103" t="str">
        <f aca="true">IF(ISBLANK(OFFSET('Raw Data'!$A$3,MATCH('Data above threshold'!$A89,'Raw Data'!$B$4:$B$185,0),MATCH('Data above threshold'!CA$4,'Raw Data'!$3:$3,0)-1)),"", IFERROR($J89*OFFSET('Raw Data'!$A$3,MATCH('Data above threshold'!$A89,'Raw Data'!$B$4:$B$185,0),MATCH('Data above threshold'!CA$4,'Raw Data'!$3:$3,0)-1),"NA"))</f>
        <v/>
      </c>
      <c r="BZ89" s="103" t="n">
        <f aca="true">IF(ISBLANK(OFFSET('Raw Data'!$A$3,MATCH('Data above threshold'!$A89,'Raw Data'!$B$4:$B$185,0),MATCH('Data above threshold'!CB$4,'Raw Data'!$3:$3,0)-1)),"", IFERROR($J89*OFFSET('Raw Data'!$A$3,MATCH('Data above threshold'!$A89,'Raw Data'!$B$4:$B$185,0),MATCH('Data above threshold'!CB$4,'Raw Data'!$3:$3,0)-1),"NA"))</f>
        <v>1.25</v>
      </c>
      <c r="CA89" s="103" t="n">
        <f aca="true">IF(ISBLANK(OFFSET('Raw Data'!$A$3,MATCH('Data above threshold'!$A89,'Raw Data'!$B$4:$B$185,0),MATCH('Data above threshold'!CC$4,'Raw Data'!$3:$3,0)-1)),"", IFERROR($J89*OFFSET('Raw Data'!$A$3,MATCH('Data above threshold'!$A89,'Raw Data'!$B$4:$B$185,0),MATCH('Data above threshold'!CC$4,'Raw Data'!$3:$3,0)-1),"NA"))</f>
        <v>1.5</v>
      </c>
      <c r="CB89" s="103" t="n">
        <f aca="true">IF(ISBLANK(OFFSET('Raw Data'!$A$3,MATCH('Data above threshold'!$A89,'Raw Data'!$B$4:$B$185,0),MATCH('Data above threshold'!CD$4,'Raw Data'!$3:$3,0)-1)),"", IFERROR($J89*OFFSET('Raw Data'!$A$3,MATCH('Data above threshold'!$A89,'Raw Data'!$B$4:$B$185,0),MATCH('Data above threshold'!CD$4,'Raw Data'!$3:$3,0)-1),"NA"))</f>
        <v>1.75</v>
      </c>
      <c r="CC89" s="103" t="n">
        <f aca="true">IF(ISBLANK(OFFSET('Raw Data'!$A$3,MATCH('Data above threshold'!$A89,'Raw Data'!$B$4:$B$185,0),MATCH('Data above threshold'!CE$4,'Raw Data'!$3:$3,0)-1)),"", IFERROR($J89*OFFSET('Raw Data'!$A$3,MATCH('Data above threshold'!$A89,'Raw Data'!$B$4:$B$185,0),MATCH('Data above threshold'!CE$4,'Raw Data'!$3:$3,0)-1),"NA"))</f>
        <v>1.5</v>
      </c>
      <c r="CD89" s="103" t="n">
        <f aca="true">IF(ISBLANK(OFFSET('Raw Data'!$A$3,MATCH('Data above threshold'!$A89,'Raw Data'!$B$4:$B$185,0),MATCH('Data above threshold'!CF$4,'Raw Data'!$3:$3,0)-1)),"", IFERROR($J89*OFFSET('Raw Data'!$A$3,MATCH('Data above threshold'!$A89,'Raw Data'!$B$4:$B$185,0),MATCH('Data above threshold'!CF$4,'Raw Data'!$3:$3,0)-1),"NA"))</f>
        <v>1.67</v>
      </c>
      <c r="CE89" s="103" t="n">
        <f aca="true">IF(ISBLANK(OFFSET('Raw Data'!$A$3,MATCH('Data above threshold'!$A89,'Raw Data'!$B$4:$B$185,0),MATCH('Data above threshold'!CG$4,'Raw Data'!$3:$3,0)-1)),"", IFERROR($J89*OFFSET('Raw Data'!$A$3,MATCH('Data above threshold'!$A89,'Raw Data'!$B$4:$B$185,0),MATCH('Data above threshold'!CG$4,'Raw Data'!$3:$3,0)-1),"NA"))</f>
        <v>2</v>
      </c>
      <c r="CF89" s="103" t="n">
        <f aca="true">IF(ISBLANK(OFFSET('Raw Data'!$A$3,MATCH('Data above threshold'!$A89,'Raw Data'!$B$4:$B$185,0),MATCH('Data above threshold'!CH$4,'Raw Data'!$3:$3,0)-1)),"", IFERROR($J89*OFFSET('Raw Data'!$A$3,MATCH('Data above threshold'!$A89,'Raw Data'!$B$4:$B$185,0),MATCH('Data above threshold'!CH$4,'Raw Data'!$3:$3,0)-1),"NA"))</f>
        <v>2</v>
      </c>
      <c r="CG89" s="103" t="n">
        <f aca="true">IF(ISBLANK(OFFSET('Raw Data'!$A$3,MATCH('Data above threshold'!$A89,'Raw Data'!$B$4:$B$185,0),MATCH('Data above threshold'!CI$4,'Raw Data'!$3:$3,0)-1)),"", IFERROR($J89*OFFSET('Raw Data'!$A$3,MATCH('Data above threshold'!$A89,'Raw Data'!$B$4:$B$185,0),MATCH('Data above threshold'!CI$4,'Raw Data'!$3:$3,0)-1),"NA"))</f>
        <v>1.75</v>
      </c>
      <c r="CH89" s="103" t="n">
        <f aca="true">IF(ISBLANK(OFFSET('Raw Data'!$A$3,MATCH('Data above threshold'!$A89,'Raw Data'!$B$4:$B$185,0),MATCH('Data above threshold'!CJ$4,'Raw Data'!$3:$3,0)-1)),"", IFERROR($J89*OFFSET('Raw Data'!$A$3,MATCH('Data above threshold'!$A89,'Raw Data'!$B$4:$B$185,0),MATCH('Data above threshold'!CJ$4,'Raw Data'!$3:$3,0)-1),"NA"))</f>
        <v>2</v>
      </c>
      <c r="CI89" s="103" t="n">
        <f aca="true">IF(ISBLANK(OFFSET('Raw Data'!$A$3,MATCH('Data above threshold'!$A89,'Raw Data'!$B$4:$B$185,0),MATCH('Data above threshold'!CK$4,'Raw Data'!$3:$3,0)-1)),"", IFERROR($J89*OFFSET('Raw Data'!$A$3,MATCH('Data above threshold'!$A89,'Raw Data'!$B$4:$B$185,0),MATCH('Data above threshold'!CK$4,'Raw Data'!$3:$3,0)-1),"NA"))</f>
        <v>1.5</v>
      </c>
      <c r="CJ89" s="103" t="n">
        <f aca="true">IF(ISBLANK(OFFSET('Raw Data'!$A$3,MATCH('Data above threshold'!$A89,'Raw Data'!$B$4:$B$185,0),MATCH('Data above threshold'!CL$4,'Raw Data'!$3:$3,0)-1)),"", IFERROR($J89*OFFSET('Raw Data'!$A$3,MATCH('Data above threshold'!$A89,'Raw Data'!$B$4:$B$185,0),MATCH('Data above threshold'!CL$4,'Raw Data'!$3:$3,0)-1),"NA"))</f>
        <v>2</v>
      </c>
      <c r="CK89" s="103" t="n">
        <f aca="true">IF(ISBLANK(OFFSET('Raw Data'!$A$3,MATCH('Data above threshold'!$A89,'Raw Data'!$B$4:$B$185,0),MATCH('Data above threshold'!CM$4,'Raw Data'!$3:$3,0)-1)),"", IFERROR($J89*OFFSET('Raw Data'!$A$3,MATCH('Data above threshold'!$A89,'Raw Data'!$B$4:$B$185,0),MATCH('Data above threshold'!CM$4,'Raw Data'!$3:$3,0)-1),"NA"))</f>
        <v>2</v>
      </c>
      <c r="CL89" s="103" t="n">
        <f aca="true">IF(ISBLANK(OFFSET('Raw Data'!$A$3,MATCH('Data above threshold'!$A89,'Raw Data'!$B$4:$B$185,0),MATCH('Data above threshold'!CN$4,'Raw Data'!$3:$3,0)-1)),"", IFERROR($J89*OFFSET('Raw Data'!$A$3,MATCH('Data above threshold'!$A89,'Raw Data'!$B$4:$B$185,0),MATCH('Data above threshold'!CN$4,'Raw Data'!$3:$3,0)-1),"NA"))</f>
        <v>2</v>
      </c>
      <c r="CM89" s="103" t="n">
        <f aca="true">IF(ISBLANK(OFFSET('Raw Data'!$A$3,MATCH('Data above threshold'!$A89,'Raw Data'!$B$4:$B$185,0),MATCH('Data above threshold'!CO$4,'Raw Data'!$3:$3,0)-1)),"", IFERROR($J89*OFFSET('Raw Data'!$A$3,MATCH('Data above threshold'!$A89,'Raw Data'!$B$4:$B$185,0),MATCH('Data above threshold'!CO$4,'Raw Data'!$3:$3,0)-1),"NA"))</f>
        <v>2</v>
      </c>
      <c r="CN89" s="103" t="n">
        <f aca="true">IF(ISBLANK(OFFSET('Raw Data'!$A$3,MATCH('Data above threshold'!$A89,'Raw Data'!$B$4:$B$185,0),MATCH('Data above threshold'!CP$4,'Raw Data'!$3:$3,0)-1)),"", IFERROR($J89*OFFSET('Raw Data'!$A$3,MATCH('Data above threshold'!$A89,'Raw Data'!$B$4:$B$185,0),MATCH('Data above threshold'!CP$4,'Raw Data'!$3:$3,0)-1),"NA"))</f>
        <v>1.67</v>
      </c>
      <c r="CO89" s="103" t="n">
        <f aca="true">IF(ISBLANK(OFFSET('Raw Data'!$A$3,MATCH('Data above threshold'!$A89,'Raw Data'!$B$4:$B$185,0),MATCH('Data above threshold'!CQ$4,'Raw Data'!$3:$3,0)-1)),"", IFERROR($J89*OFFSET('Raw Data'!$A$3,MATCH('Data above threshold'!$A89,'Raw Data'!$B$4:$B$185,0),MATCH('Data above threshold'!CQ$4,'Raw Data'!$3:$3,0)-1),"NA"))</f>
        <v>1.25</v>
      </c>
      <c r="CP89" s="103" t="n">
        <f aca="true">IF(ISBLANK(OFFSET('Raw Data'!$A$3,MATCH('Data above threshold'!$A89,'Raw Data'!$B$4:$B$185,0),MATCH('Data above threshold'!CR$4,'Raw Data'!$3:$3,0)-1)),"", IFERROR($J89*OFFSET('Raw Data'!$A$3,MATCH('Data above threshold'!$A89,'Raw Data'!$B$4:$B$185,0),MATCH('Data above threshold'!CR$4,'Raw Data'!$3:$3,0)-1),"NA"))</f>
        <v>2</v>
      </c>
    </row>
    <row r="90" s="103" customFormat="true" ht="15.5" hidden="false" customHeight="false" outlineLevel="0" collapsed="false">
      <c r="A90" s="107" t="n">
        <v>3222</v>
      </c>
      <c r="B90" s="107" t="n">
        <v>4</v>
      </c>
      <c r="C90" s="103" t="str">
        <f aca="true">IF(ISBLANK(OFFSET('Raw Data'!$A$3,MATCH($A90,'Raw Data'!$B$4:$B$185,0),MATCH(C$4,'Raw Data'!$3:$3,0)-1)),"",OFFSET('Raw Data'!$A$3,MATCH($A90,'Raw Data'!$B$4:$B$185,0),MATCH(C$4,'Raw Data'!$3:$3,0)-1))</f>
        <v/>
      </c>
      <c r="D90" s="103" t="str">
        <f aca="true">IF(ISBLANK(OFFSET('Raw Data'!$A$3,MATCH($A90,'Raw Data'!$B$4:$B$185,0),MATCH(D$4,'Raw Data'!$3:$3,0)-1)),"",OFFSET('Raw Data'!$A$3,MATCH($A90,'Raw Data'!$B$4:$B$185,0),MATCH(D$4,'Raw Data'!$3:$3,0)-1))</f>
        <v>SDG Indicator 16.10.2</v>
      </c>
      <c r="E90" s="103" t="str">
        <f aca="true">IF(ISBLANK(OFFSET('Raw Data'!$A$3,MATCH($A90,'Raw Data'!$B$4:$B$185,0),MATCH(E$4,'Raw Data'!$3:$3,0)-1)),"",OFFSET('Raw Data'!$A$3,MATCH($A90,'Raw Data'!$B$4:$B$185,0),MATCH(E$4,'Raw Data'!$3:$3,0)-1))</f>
        <v>Countries that adopt and implement constitutional, statutory and/or policy guarantees for public access to information</v>
      </c>
      <c r="F90" s="103" t="str">
        <f aca="true">IF(ISBLANK(OFFSET('Raw Data'!$A$3,MATCH($A90,'Raw Data'!$B$4:$B$185,0),MATCH(F$4,'Raw Data'!$3:$3,0)-1)),"",OFFSET('Raw Data'!$A$3,MATCH($A90,'Raw Data'!$B$4:$B$185,0),MATCH(F$4,'Raw Data'!$3:$3,0)-1))</f>
        <v/>
      </c>
      <c r="H90" s="103" t="str">
        <f aca="true">IF(ISBLANK(OFFSET('Raw Data'!$A$3,MATCH($A90,'Raw Data'!$B$4:$B$185,0),MATCH(H$4,'Raw Data'!$3:$3,0)-1)),"",OFFSET('Raw Data'!$A$3,MATCH($A90,'Raw Data'!$B$4:$B$185,0),MATCH(H$4,'Raw Data'!$3:$3,0)-1))</f>
        <v>0 = no; 1 = yes</v>
      </c>
      <c r="I90" s="103" t="str">
        <f aca="true">IF(ISBLANK(OFFSET('Raw Data'!$A$3,MATCH($A90,'Raw Data'!$B$4:$B$185,0),MATCH(I$4,'Raw Data'!$3:$3,0)-1)),"",OFFSET('Raw Data'!$A$3,MATCH($A90,'Raw Data'!$B$4:$B$185,0),MATCH(I$4,'Raw Data'!$3:$3,0)-1))</f>
        <v>Plus</v>
      </c>
      <c r="J90" s="103" t="n">
        <f aca="false">IF(I90="","",IF(I90="Minus",-1,1))</f>
        <v>1</v>
      </c>
      <c r="K90" s="105" t="n">
        <f aca="false" t="array" ref="K90:K90">IFERROR(SKEW(IF(ISNUMBER(O90:CP90),O90:CP90,"")),"")</f>
        <v>-1.03750778159475</v>
      </c>
      <c r="L90" s="103" t="n">
        <f aca="true">IF(ISBLANK(OFFSET('Data above threshold'!$A$4,MATCH('Data above threshold'!$A90,'Data above threshold'!$A$5:$A$185,0),MATCH('Data above threshold'!N$4,'Data above threshold'!$4:$4,0)-1)),1,OFFSET('Data above threshold'!$A$4,MATCH('Data above threshold'!$A90,'Data above threshold'!$A$5:$A$185,0),MATCH('Data above threshold'!N$4,'Data above threshold'!$4:$4,0)-1))</f>
        <v>0</v>
      </c>
      <c r="M90" s="103" t="str">
        <f aca="true">IF(ISBLANK(OFFSET('Data above threshold'!$A$4,MATCH('Data above threshold'!$A90,'Data above threshold'!$A$5:$A$185,0),MATCH('Data above threshold'!O$4,'Data above threshold'!$4:$4,0)-1)),"",OFFSET('Data above threshold'!$A$4,MATCH('Data above threshold'!$A90,'Data above threshold'!$A$5:$A$185,0),MATCH('Data above threshold'!O$4,'Data above threshold'!$4:$4,0)-1))</f>
        <v/>
      </c>
      <c r="N90" s="106" t="n">
        <f aca="false" t="array" ref="N90:N90">IF(B90&lt;4,"",1-IFERROR(SUM(ISNUMBER(O90:CP90)*(1-$O$3:$CP$3))/COUNTIF($O$3:$CP$3,0),0))</f>
        <v>0</v>
      </c>
      <c r="O90" s="103" t="n">
        <f aca="true">IF(ISBLANK(OFFSET('Raw Data'!$A$3,MATCH('Data above threshold'!$A90,'Raw Data'!$B$4:$B$185,0),MATCH('Data above threshold'!Q$4,'Raw Data'!$3:$3,0)-1)),"", IFERROR($J90*OFFSET('Raw Data'!$A$3,MATCH('Data above threshold'!$A90,'Raw Data'!$B$4:$B$185,0),MATCH('Data above threshold'!Q$4,'Raw Data'!$3:$3,0)-1),"NA"))</f>
        <v>1</v>
      </c>
      <c r="P90" s="103" t="n">
        <f aca="true">IF(ISBLANK(OFFSET('Raw Data'!$A$3,MATCH('Data above threshold'!$A90,'Raw Data'!$B$4:$B$185,0),MATCH('Data above threshold'!R$4,'Raw Data'!$3:$3,0)-1)),"", IFERROR($J90*OFFSET('Raw Data'!$A$3,MATCH('Data above threshold'!$A90,'Raw Data'!$B$4:$B$185,0),MATCH('Data above threshold'!R$4,'Raw Data'!$3:$3,0)-1),"NA"))</f>
        <v>1</v>
      </c>
      <c r="Q90" s="103" t="n">
        <f aca="true">IF(ISBLANK(OFFSET('Raw Data'!$A$3,MATCH('Data above threshold'!$A90,'Raw Data'!$B$4:$B$185,0),MATCH('Data above threshold'!S$4,'Raw Data'!$3:$3,0)-1)),"", IFERROR($J90*OFFSET('Raw Data'!$A$3,MATCH('Data above threshold'!$A90,'Raw Data'!$B$4:$B$185,0),MATCH('Data above threshold'!S$4,'Raw Data'!$3:$3,0)-1),"NA"))</f>
        <v>1</v>
      </c>
      <c r="R90" s="103" t="n">
        <f aca="true">IF(ISBLANK(OFFSET('Raw Data'!$A$3,MATCH('Data above threshold'!$A90,'Raw Data'!$B$4:$B$185,0),MATCH('Data above threshold'!T$4,'Raw Data'!$3:$3,0)-1)),"", IFERROR($J90*OFFSET('Raw Data'!$A$3,MATCH('Data above threshold'!$A90,'Raw Data'!$B$4:$B$185,0),MATCH('Data above threshold'!T$4,'Raw Data'!$3:$3,0)-1),"NA"))</f>
        <v>1</v>
      </c>
      <c r="S90" s="103" t="n">
        <f aca="true">IF(ISBLANK(OFFSET('Raw Data'!$A$3,MATCH('Data above threshold'!$A90,'Raw Data'!$B$4:$B$185,0),MATCH('Data above threshold'!U$4,'Raw Data'!$3:$3,0)-1)),"", IFERROR($J90*OFFSET('Raw Data'!$A$3,MATCH('Data above threshold'!$A90,'Raw Data'!$B$4:$B$185,0),MATCH('Data above threshold'!U$4,'Raw Data'!$3:$3,0)-1),"NA"))</f>
        <v>1</v>
      </c>
      <c r="T90" s="103" t="n">
        <f aca="true">IF(ISBLANK(OFFSET('Raw Data'!$A$3,MATCH('Data above threshold'!$A90,'Raw Data'!$B$4:$B$185,0),MATCH('Data above threshold'!V$4,'Raw Data'!$3:$3,0)-1)),"", IFERROR($J90*OFFSET('Raw Data'!$A$3,MATCH('Data above threshold'!$A90,'Raw Data'!$B$4:$B$185,0),MATCH('Data above threshold'!V$4,'Raw Data'!$3:$3,0)-1),"NA"))</f>
        <v>0</v>
      </c>
      <c r="U90" s="103" t="n">
        <f aca="true">IF(ISBLANK(OFFSET('Raw Data'!$A$3,MATCH('Data above threshold'!$A90,'Raw Data'!$B$4:$B$185,0),MATCH('Data above threshold'!W$4,'Raw Data'!$3:$3,0)-1)),"", IFERROR($J90*OFFSET('Raw Data'!$A$3,MATCH('Data above threshold'!$A90,'Raw Data'!$B$4:$B$185,0),MATCH('Data above threshold'!W$4,'Raw Data'!$3:$3,0)-1),"NA"))</f>
        <v>1</v>
      </c>
      <c r="V90" s="103" t="n">
        <f aca="true">IF(ISBLANK(OFFSET('Raw Data'!$A$3,MATCH('Data above threshold'!$A90,'Raw Data'!$B$4:$B$185,0),MATCH('Data above threshold'!X$4,'Raw Data'!$3:$3,0)-1)),"", IFERROR($J90*OFFSET('Raw Data'!$A$3,MATCH('Data above threshold'!$A90,'Raw Data'!$B$4:$B$185,0),MATCH('Data above threshold'!X$4,'Raw Data'!$3:$3,0)-1),"NA"))</f>
        <v>1</v>
      </c>
      <c r="W90" s="103" t="n">
        <f aca="true">IF(ISBLANK(OFFSET('Raw Data'!$A$3,MATCH('Data above threshold'!$A90,'Raw Data'!$B$4:$B$185,0),MATCH('Data above threshold'!Y$4,'Raw Data'!$3:$3,0)-1)),"", IFERROR($J90*OFFSET('Raw Data'!$A$3,MATCH('Data above threshold'!$A90,'Raw Data'!$B$4:$B$185,0),MATCH('Data above threshold'!Y$4,'Raw Data'!$3:$3,0)-1),"NA"))</f>
        <v>1</v>
      </c>
      <c r="X90" s="103" t="n">
        <f aca="true">IF(ISBLANK(OFFSET('Raw Data'!$A$3,MATCH('Data above threshold'!$A90,'Raw Data'!$B$4:$B$185,0),MATCH('Data above threshold'!Z$4,'Raw Data'!$3:$3,0)-1)),"", IFERROR($J90*OFFSET('Raw Data'!$A$3,MATCH('Data above threshold'!$A90,'Raw Data'!$B$4:$B$185,0),MATCH('Data above threshold'!Z$4,'Raw Data'!$3:$3,0)-1),"NA"))</f>
        <v>1</v>
      </c>
      <c r="Y90" s="103" t="n">
        <f aca="true">IF(ISBLANK(OFFSET('Raw Data'!$A$3,MATCH('Data above threshold'!$A90,'Raw Data'!$B$4:$B$185,0),MATCH('Data above threshold'!AA$4,'Raw Data'!$3:$3,0)-1)),"", IFERROR($J90*OFFSET('Raw Data'!$A$3,MATCH('Data above threshold'!$A90,'Raw Data'!$B$4:$B$185,0),MATCH('Data above threshold'!AA$4,'Raw Data'!$3:$3,0)-1),"NA"))</f>
        <v>1</v>
      </c>
      <c r="Z90" s="103" t="n">
        <f aca="true">IF(ISBLANK(OFFSET('Raw Data'!$A$3,MATCH('Data above threshold'!$A90,'Raw Data'!$B$4:$B$185,0),MATCH('Data above threshold'!AB$4,'Raw Data'!$3:$3,0)-1)),"", IFERROR($J90*OFFSET('Raw Data'!$A$3,MATCH('Data above threshold'!$A90,'Raw Data'!$B$4:$B$185,0),MATCH('Data above threshold'!AB$4,'Raw Data'!$3:$3,0)-1),"NA"))</f>
        <v>0</v>
      </c>
      <c r="AA90" s="103" t="n">
        <f aca="true">IF(ISBLANK(OFFSET('Raw Data'!$A$3,MATCH('Data above threshold'!$A90,'Raw Data'!$B$4:$B$185,0),MATCH('Data above threshold'!AC$4,'Raw Data'!$3:$3,0)-1)),"", IFERROR($J90*OFFSET('Raw Data'!$A$3,MATCH('Data above threshold'!$A90,'Raw Data'!$B$4:$B$185,0),MATCH('Data above threshold'!AC$4,'Raw Data'!$3:$3,0)-1),"NA"))</f>
        <v>1</v>
      </c>
      <c r="AB90" s="103" t="n">
        <f aca="true">IF(ISBLANK(OFFSET('Raw Data'!$A$3,MATCH('Data above threshold'!$A90,'Raw Data'!$B$4:$B$185,0),MATCH('Data above threshold'!AD$4,'Raw Data'!$3:$3,0)-1)),"", IFERROR($J90*OFFSET('Raw Data'!$A$3,MATCH('Data above threshold'!$A90,'Raw Data'!$B$4:$B$185,0),MATCH('Data above threshold'!AD$4,'Raw Data'!$3:$3,0)-1),"NA"))</f>
        <v>0</v>
      </c>
      <c r="AC90" s="103" t="n">
        <f aca="true">IF(ISBLANK(OFFSET('Raw Data'!$A$3,MATCH('Data above threshold'!$A90,'Raw Data'!$B$4:$B$185,0),MATCH('Data above threshold'!AE$4,'Raw Data'!$3:$3,0)-1)),"", IFERROR($J90*OFFSET('Raw Data'!$A$3,MATCH('Data above threshold'!$A90,'Raw Data'!$B$4:$B$185,0),MATCH('Data above threshold'!AE$4,'Raw Data'!$3:$3,0)-1),"NA"))</f>
        <v>0</v>
      </c>
      <c r="AD90" s="103" t="n">
        <f aca="true">IF(ISBLANK(OFFSET('Raw Data'!$A$3,MATCH('Data above threshold'!$A90,'Raw Data'!$B$4:$B$185,0),MATCH('Data above threshold'!AF$4,'Raw Data'!$3:$3,0)-1)),"", IFERROR($J90*OFFSET('Raw Data'!$A$3,MATCH('Data above threshold'!$A90,'Raw Data'!$B$4:$B$185,0),MATCH('Data above threshold'!AF$4,'Raw Data'!$3:$3,0)-1),"NA"))</f>
        <v>1</v>
      </c>
      <c r="AE90" s="103" t="n">
        <f aca="true">IF(ISBLANK(OFFSET('Raw Data'!$A$3,MATCH('Data above threshold'!$A90,'Raw Data'!$B$4:$B$185,0),MATCH('Data above threshold'!AG$4,'Raw Data'!$3:$3,0)-1)),"", IFERROR($J90*OFFSET('Raw Data'!$A$3,MATCH('Data above threshold'!$A90,'Raw Data'!$B$4:$B$185,0),MATCH('Data above threshold'!AG$4,'Raw Data'!$3:$3,0)-1),"NA"))</f>
        <v>1</v>
      </c>
      <c r="AF90" s="103" t="n">
        <f aca="true">IF(ISBLANK(OFFSET('Raw Data'!$A$3,MATCH('Data above threshold'!$A90,'Raw Data'!$B$4:$B$185,0),MATCH('Data above threshold'!AH$4,'Raw Data'!$3:$3,0)-1)),"", IFERROR($J90*OFFSET('Raw Data'!$A$3,MATCH('Data above threshold'!$A90,'Raw Data'!$B$4:$B$185,0),MATCH('Data above threshold'!AH$4,'Raw Data'!$3:$3,0)-1),"NA"))</f>
        <v>1</v>
      </c>
      <c r="AG90" s="103" t="n">
        <f aca="true">IF(ISBLANK(OFFSET('Raw Data'!$A$3,MATCH('Data above threshold'!$A90,'Raw Data'!$B$4:$B$185,0),MATCH('Data above threshold'!AI$4,'Raw Data'!$3:$3,0)-1)),"", IFERROR($J90*OFFSET('Raw Data'!$A$3,MATCH('Data above threshold'!$A90,'Raw Data'!$B$4:$B$185,0),MATCH('Data above threshold'!AI$4,'Raw Data'!$3:$3,0)-1),"NA"))</f>
        <v>1</v>
      </c>
      <c r="AH90" s="103" t="n">
        <f aca="true">IF(ISBLANK(OFFSET('Raw Data'!$A$3,MATCH('Data above threshold'!$A90,'Raw Data'!$B$4:$B$185,0),MATCH('Data above threshold'!AJ$4,'Raw Data'!$3:$3,0)-1)),"", IFERROR($J90*OFFSET('Raw Data'!$A$3,MATCH('Data above threshold'!$A90,'Raw Data'!$B$4:$B$185,0),MATCH('Data above threshold'!AJ$4,'Raw Data'!$3:$3,0)-1),"NA"))</f>
        <v>0</v>
      </c>
      <c r="AI90" s="103" t="n">
        <f aca="true">IF(ISBLANK(OFFSET('Raw Data'!$A$3,MATCH('Data above threshold'!$A90,'Raw Data'!$B$4:$B$185,0),MATCH('Data above threshold'!AK$4,'Raw Data'!$3:$3,0)-1)),"", IFERROR($J90*OFFSET('Raw Data'!$A$3,MATCH('Data above threshold'!$A90,'Raw Data'!$B$4:$B$185,0),MATCH('Data above threshold'!AK$4,'Raw Data'!$3:$3,0)-1),"NA"))</f>
        <v>1</v>
      </c>
      <c r="AJ90" s="103" t="n">
        <f aca="true">IF(ISBLANK(OFFSET('Raw Data'!$A$3,MATCH('Data above threshold'!$A90,'Raw Data'!$B$4:$B$185,0),MATCH('Data above threshold'!AL$4,'Raw Data'!$3:$3,0)-1)),"", IFERROR($J90*OFFSET('Raw Data'!$A$3,MATCH('Data above threshold'!$A90,'Raw Data'!$B$4:$B$185,0),MATCH('Data above threshold'!AL$4,'Raw Data'!$3:$3,0)-1),"NA"))</f>
        <v>1</v>
      </c>
      <c r="AK90" s="103" t="n">
        <f aca="true">IF(ISBLANK(OFFSET('Raw Data'!$A$3,MATCH('Data above threshold'!$A90,'Raw Data'!$B$4:$B$185,0),MATCH('Data above threshold'!AM$4,'Raw Data'!$3:$3,0)-1)),"", IFERROR($J90*OFFSET('Raw Data'!$A$3,MATCH('Data above threshold'!$A90,'Raw Data'!$B$4:$B$185,0),MATCH('Data above threshold'!AM$4,'Raw Data'!$3:$3,0)-1),"NA"))</f>
        <v>1</v>
      </c>
      <c r="AL90" s="103" t="n">
        <f aca="true">IF(ISBLANK(OFFSET('Raw Data'!$A$3,MATCH('Data above threshold'!$A90,'Raw Data'!$B$4:$B$185,0),MATCH('Data above threshold'!AN$4,'Raw Data'!$3:$3,0)-1)),"", IFERROR($J90*OFFSET('Raw Data'!$A$3,MATCH('Data above threshold'!$A90,'Raw Data'!$B$4:$B$185,0),MATCH('Data above threshold'!AN$4,'Raw Data'!$3:$3,0)-1),"NA"))</f>
        <v>1</v>
      </c>
      <c r="AM90" s="103" t="n">
        <f aca="true">IF(ISBLANK(OFFSET('Raw Data'!$A$3,MATCH('Data above threshold'!$A90,'Raw Data'!$B$4:$B$185,0),MATCH('Data above threshold'!AO$4,'Raw Data'!$3:$3,0)-1)),"", IFERROR($J90*OFFSET('Raw Data'!$A$3,MATCH('Data above threshold'!$A90,'Raw Data'!$B$4:$B$185,0),MATCH('Data above threshold'!AO$4,'Raw Data'!$3:$3,0)-1),"NA"))</f>
        <v>1</v>
      </c>
      <c r="AN90" s="103" t="n">
        <f aca="true">IF(ISBLANK(OFFSET('Raw Data'!$A$3,MATCH('Data above threshold'!$A90,'Raw Data'!$B$4:$B$185,0),MATCH('Data above threshold'!AP$4,'Raw Data'!$3:$3,0)-1)),"", IFERROR($J90*OFFSET('Raw Data'!$A$3,MATCH('Data above threshold'!$A90,'Raw Data'!$B$4:$B$185,0),MATCH('Data above threshold'!AP$4,'Raw Data'!$3:$3,0)-1),"NA"))</f>
        <v>1</v>
      </c>
      <c r="AO90" s="103" t="n">
        <f aca="true">IF(ISBLANK(OFFSET('Raw Data'!$A$3,MATCH('Data above threshold'!$A90,'Raw Data'!$B$4:$B$185,0),MATCH('Data above threshold'!AQ$4,'Raw Data'!$3:$3,0)-1)),"", IFERROR($J90*OFFSET('Raw Data'!$A$3,MATCH('Data above threshold'!$A90,'Raw Data'!$B$4:$B$185,0),MATCH('Data above threshold'!AQ$4,'Raw Data'!$3:$3,0)-1),"NA"))</f>
        <v>1</v>
      </c>
      <c r="AP90" s="103" t="n">
        <f aca="true">IF(ISBLANK(OFFSET('Raw Data'!$A$3,MATCH('Data above threshold'!$A90,'Raw Data'!$B$4:$B$185,0),MATCH('Data above threshold'!AR$4,'Raw Data'!$3:$3,0)-1)),"", IFERROR($J90*OFFSET('Raw Data'!$A$3,MATCH('Data above threshold'!$A90,'Raw Data'!$B$4:$B$185,0),MATCH('Data above threshold'!AR$4,'Raw Data'!$3:$3,0)-1),"NA"))</f>
        <v>0</v>
      </c>
      <c r="AQ90" s="103" t="n">
        <f aca="true">IF(ISBLANK(OFFSET('Raw Data'!$A$3,MATCH('Data above threshold'!$A90,'Raw Data'!$B$4:$B$185,0),MATCH('Data above threshold'!AS$4,'Raw Data'!$3:$3,0)-1)),"", IFERROR($J90*OFFSET('Raw Data'!$A$3,MATCH('Data above threshold'!$A90,'Raw Data'!$B$4:$B$185,0),MATCH('Data above threshold'!AS$4,'Raw Data'!$3:$3,0)-1),"NA"))</f>
        <v>1</v>
      </c>
      <c r="AR90" s="103" t="n">
        <f aca="true">IF(ISBLANK(OFFSET('Raw Data'!$A$3,MATCH('Data above threshold'!$A90,'Raw Data'!$B$4:$B$185,0),MATCH('Data above threshold'!AT$4,'Raw Data'!$3:$3,0)-1)),"", IFERROR($J90*OFFSET('Raw Data'!$A$3,MATCH('Data above threshold'!$A90,'Raw Data'!$B$4:$B$185,0),MATCH('Data above threshold'!AT$4,'Raw Data'!$3:$3,0)-1),"NA"))</f>
        <v>1</v>
      </c>
      <c r="AS90" s="103" t="n">
        <f aca="true">IF(ISBLANK(OFFSET('Raw Data'!$A$3,MATCH('Data above threshold'!$A90,'Raw Data'!$B$4:$B$185,0),MATCH('Data above threshold'!AU$4,'Raw Data'!$3:$3,0)-1)),"", IFERROR($J90*OFFSET('Raw Data'!$A$3,MATCH('Data above threshold'!$A90,'Raw Data'!$B$4:$B$185,0),MATCH('Data above threshold'!AU$4,'Raw Data'!$3:$3,0)-1),"NA"))</f>
        <v>1</v>
      </c>
      <c r="AT90" s="103" t="n">
        <f aca="true">IF(ISBLANK(OFFSET('Raw Data'!$A$3,MATCH('Data above threshold'!$A90,'Raw Data'!$B$4:$B$185,0),MATCH('Data above threshold'!AV$4,'Raw Data'!$3:$3,0)-1)),"", IFERROR($J90*OFFSET('Raw Data'!$A$3,MATCH('Data above threshold'!$A90,'Raw Data'!$B$4:$B$185,0),MATCH('Data above threshold'!AV$4,'Raw Data'!$3:$3,0)-1),"NA"))</f>
        <v>1</v>
      </c>
      <c r="AU90" s="103" t="n">
        <f aca="true">IF(ISBLANK(OFFSET('Raw Data'!$A$3,MATCH('Data above threshold'!$A90,'Raw Data'!$B$4:$B$185,0),MATCH('Data above threshold'!AW$4,'Raw Data'!$3:$3,0)-1)),"", IFERROR($J90*OFFSET('Raw Data'!$A$3,MATCH('Data above threshold'!$A90,'Raw Data'!$B$4:$B$185,0),MATCH('Data above threshold'!AW$4,'Raw Data'!$3:$3,0)-1),"NA"))</f>
        <v>1</v>
      </c>
      <c r="AV90" s="103" t="n">
        <f aca="true">IF(ISBLANK(OFFSET('Raw Data'!$A$3,MATCH('Data above threshold'!$A90,'Raw Data'!$B$4:$B$185,0),MATCH('Data above threshold'!AX$4,'Raw Data'!$3:$3,0)-1)),"", IFERROR($J90*OFFSET('Raw Data'!$A$3,MATCH('Data above threshold'!$A90,'Raw Data'!$B$4:$B$185,0),MATCH('Data above threshold'!AX$4,'Raw Data'!$3:$3,0)-1),"NA"))</f>
        <v>1</v>
      </c>
      <c r="AW90" s="103" t="n">
        <f aca="true">IF(ISBLANK(OFFSET('Raw Data'!$A$3,MATCH('Data above threshold'!$A90,'Raw Data'!$B$4:$B$185,0),MATCH('Data above threshold'!AY$4,'Raw Data'!$3:$3,0)-1)),"", IFERROR($J90*OFFSET('Raw Data'!$A$3,MATCH('Data above threshold'!$A90,'Raw Data'!$B$4:$B$185,0),MATCH('Data above threshold'!AY$4,'Raw Data'!$3:$3,0)-1),"NA"))</f>
        <v>1</v>
      </c>
      <c r="AX90" s="103" t="n">
        <f aca="true">IF(ISBLANK(OFFSET('Raw Data'!$A$3,MATCH('Data above threshold'!$A90,'Raw Data'!$B$4:$B$185,0),MATCH('Data above threshold'!AZ$4,'Raw Data'!$3:$3,0)-1)),"", IFERROR($J90*OFFSET('Raw Data'!$A$3,MATCH('Data above threshold'!$A90,'Raw Data'!$B$4:$B$185,0),MATCH('Data above threshold'!AZ$4,'Raw Data'!$3:$3,0)-1),"NA"))</f>
        <v>1</v>
      </c>
      <c r="AY90" s="103" t="n">
        <f aca="true">IF(ISBLANK(OFFSET('Raw Data'!$A$3,MATCH('Data above threshold'!$A90,'Raw Data'!$B$4:$B$185,0),MATCH('Data above threshold'!BA$4,'Raw Data'!$3:$3,0)-1)),"", IFERROR($J90*OFFSET('Raw Data'!$A$3,MATCH('Data above threshold'!$A90,'Raw Data'!$B$4:$B$185,0),MATCH('Data above threshold'!BA$4,'Raw Data'!$3:$3,0)-1),"NA"))</f>
        <v>1</v>
      </c>
      <c r="AZ90" s="103" t="n">
        <f aca="true">IF(ISBLANK(OFFSET('Raw Data'!$A$3,MATCH('Data above threshold'!$A90,'Raw Data'!$B$4:$B$185,0),MATCH('Data above threshold'!BB$4,'Raw Data'!$3:$3,0)-1)),"", IFERROR($J90*OFFSET('Raw Data'!$A$3,MATCH('Data above threshold'!$A90,'Raw Data'!$B$4:$B$185,0),MATCH('Data above threshold'!BB$4,'Raw Data'!$3:$3,0)-1),"NA"))</f>
        <v>1</v>
      </c>
      <c r="BA90" s="103" t="n">
        <f aca="true">IF(ISBLANK(OFFSET('Raw Data'!$A$3,MATCH('Data above threshold'!$A90,'Raw Data'!$B$4:$B$185,0),MATCH('Data above threshold'!BC$4,'Raw Data'!$3:$3,0)-1)),"", IFERROR($J90*OFFSET('Raw Data'!$A$3,MATCH('Data above threshold'!$A90,'Raw Data'!$B$4:$B$185,0),MATCH('Data above threshold'!BC$4,'Raw Data'!$3:$3,0)-1),"NA"))</f>
        <v>1</v>
      </c>
      <c r="BB90" s="103" t="n">
        <f aca="true">IF(ISBLANK(OFFSET('Raw Data'!$A$3,MATCH('Data above threshold'!$A90,'Raw Data'!$B$4:$B$185,0),MATCH('Data above threshold'!BD$4,'Raw Data'!$3:$3,0)-1)),"", IFERROR($J90*OFFSET('Raw Data'!$A$3,MATCH('Data above threshold'!$A90,'Raw Data'!$B$4:$B$185,0),MATCH('Data above threshold'!BD$4,'Raw Data'!$3:$3,0)-1),"NA"))</f>
        <v>1</v>
      </c>
      <c r="BC90" s="103" t="n">
        <f aca="true">IF(ISBLANK(OFFSET('Raw Data'!$A$3,MATCH('Data above threshold'!$A90,'Raw Data'!$B$4:$B$185,0),MATCH('Data above threshold'!BE$4,'Raw Data'!$3:$3,0)-1)),"", IFERROR($J90*OFFSET('Raw Data'!$A$3,MATCH('Data above threshold'!$A90,'Raw Data'!$B$4:$B$185,0),MATCH('Data above threshold'!BE$4,'Raw Data'!$3:$3,0)-1),"NA"))</f>
        <v>1</v>
      </c>
      <c r="BD90" s="103" t="n">
        <f aca="true">IF(ISBLANK(OFFSET('Raw Data'!$A$3,MATCH('Data above threshold'!$A90,'Raw Data'!$B$4:$B$185,0),MATCH('Data above threshold'!BF$4,'Raw Data'!$3:$3,0)-1)),"", IFERROR($J90*OFFSET('Raw Data'!$A$3,MATCH('Data above threshold'!$A90,'Raw Data'!$B$4:$B$185,0),MATCH('Data above threshold'!BF$4,'Raw Data'!$3:$3,0)-1),"NA"))</f>
        <v>0</v>
      </c>
      <c r="BE90" s="103" t="n">
        <f aca="true">IF(ISBLANK(OFFSET('Raw Data'!$A$3,MATCH('Data above threshold'!$A90,'Raw Data'!$B$4:$B$185,0),MATCH('Data above threshold'!BG$4,'Raw Data'!$3:$3,0)-1)),"", IFERROR($J90*OFFSET('Raw Data'!$A$3,MATCH('Data above threshold'!$A90,'Raw Data'!$B$4:$B$185,0),MATCH('Data above threshold'!BG$4,'Raw Data'!$3:$3,0)-1),"NA"))</f>
        <v>1</v>
      </c>
      <c r="BF90" s="103" t="n">
        <f aca="true">IF(ISBLANK(OFFSET('Raw Data'!$A$3,MATCH('Data above threshold'!$A90,'Raw Data'!$B$4:$B$185,0),MATCH('Data above threshold'!BH$4,'Raw Data'!$3:$3,0)-1)),"", IFERROR($J90*OFFSET('Raw Data'!$A$3,MATCH('Data above threshold'!$A90,'Raw Data'!$B$4:$B$185,0),MATCH('Data above threshold'!BH$4,'Raw Data'!$3:$3,0)-1),"NA"))</f>
        <v>0</v>
      </c>
      <c r="BG90" s="103" t="n">
        <f aca="true">IF(ISBLANK(OFFSET('Raw Data'!$A$3,MATCH('Data above threshold'!$A90,'Raw Data'!$B$4:$B$185,0),MATCH('Data above threshold'!BI$4,'Raw Data'!$3:$3,0)-1)),"", IFERROR($J90*OFFSET('Raw Data'!$A$3,MATCH('Data above threshold'!$A90,'Raw Data'!$B$4:$B$185,0),MATCH('Data above threshold'!BI$4,'Raw Data'!$3:$3,0)-1),"NA"))</f>
        <v>1</v>
      </c>
      <c r="BH90" s="103" t="n">
        <f aca="true">IF(ISBLANK(OFFSET('Raw Data'!$A$3,MATCH('Data above threshold'!$A90,'Raw Data'!$B$4:$B$185,0),MATCH('Data above threshold'!BJ$4,'Raw Data'!$3:$3,0)-1)),"", IFERROR($J90*OFFSET('Raw Data'!$A$3,MATCH('Data above threshold'!$A90,'Raw Data'!$B$4:$B$185,0),MATCH('Data above threshold'!BJ$4,'Raw Data'!$3:$3,0)-1),"NA"))</f>
        <v>0</v>
      </c>
      <c r="BI90" s="103" t="n">
        <f aca="true">IF(ISBLANK(OFFSET('Raw Data'!$A$3,MATCH('Data above threshold'!$A90,'Raw Data'!$B$4:$B$185,0),MATCH('Data above threshold'!BK$4,'Raw Data'!$3:$3,0)-1)),"", IFERROR($J90*OFFSET('Raw Data'!$A$3,MATCH('Data above threshold'!$A90,'Raw Data'!$B$4:$B$185,0),MATCH('Data above threshold'!BK$4,'Raw Data'!$3:$3,0)-1),"NA"))</f>
        <v>0</v>
      </c>
      <c r="BJ90" s="103" t="n">
        <f aca="true">IF(ISBLANK(OFFSET('Raw Data'!$A$3,MATCH('Data above threshold'!$A90,'Raw Data'!$B$4:$B$185,0),MATCH('Data above threshold'!BL$4,'Raw Data'!$3:$3,0)-1)),"", IFERROR($J90*OFFSET('Raw Data'!$A$3,MATCH('Data above threshold'!$A90,'Raw Data'!$B$4:$B$185,0),MATCH('Data above threshold'!BL$4,'Raw Data'!$3:$3,0)-1),"NA"))</f>
        <v>0</v>
      </c>
      <c r="BK90" s="103" t="n">
        <f aca="true">IF(ISBLANK(OFFSET('Raw Data'!$A$3,MATCH('Data above threshold'!$A90,'Raw Data'!$B$4:$B$185,0),MATCH('Data above threshold'!BM$4,'Raw Data'!$3:$3,0)-1)),"", IFERROR($J90*OFFSET('Raw Data'!$A$3,MATCH('Data above threshold'!$A90,'Raw Data'!$B$4:$B$185,0),MATCH('Data above threshold'!BM$4,'Raw Data'!$3:$3,0)-1),"NA"))</f>
        <v>1</v>
      </c>
      <c r="BL90" s="103" t="n">
        <f aca="true">IF(ISBLANK(OFFSET('Raw Data'!$A$3,MATCH('Data above threshold'!$A90,'Raw Data'!$B$4:$B$185,0),MATCH('Data above threshold'!BN$4,'Raw Data'!$3:$3,0)-1)),"", IFERROR($J90*OFFSET('Raw Data'!$A$3,MATCH('Data above threshold'!$A90,'Raw Data'!$B$4:$B$185,0),MATCH('Data above threshold'!BN$4,'Raw Data'!$3:$3,0)-1),"NA"))</f>
        <v>1</v>
      </c>
      <c r="BM90" s="103" t="n">
        <f aca="true">IF(ISBLANK(OFFSET('Raw Data'!$A$3,MATCH('Data above threshold'!$A90,'Raw Data'!$B$4:$B$185,0),MATCH('Data above threshold'!BO$4,'Raw Data'!$3:$3,0)-1)),"", IFERROR($J90*OFFSET('Raw Data'!$A$3,MATCH('Data above threshold'!$A90,'Raw Data'!$B$4:$B$185,0),MATCH('Data above threshold'!BO$4,'Raw Data'!$3:$3,0)-1),"NA"))</f>
        <v>1</v>
      </c>
      <c r="BN90" s="103" t="n">
        <f aca="true">IF(ISBLANK(OFFSET('Raw Data'!$A$3,MATCH('Data above threshold'!$A90,'Raw Data'!$B$4:$B$185,0),MATCH('Data above threshold'!BP$4,'Raw Data'!$3:$3,0)-1)),"", IFERROR($J90*OFFSET('Raw Data'!$A$3,MATCH('Data above threshold'!$A90,'Raw Data'!$B$4:$B$185,0),MATCH('Data above threshold'!BP$4,'Raw Data'!$3:$3,0)-1),"NA"))</f>
        <v>1</v>
      </c>
      <c r="BO90" s="103" t="n">
        <f aca="true">IF(ISBLANK(OFFSET('Raw Data'!$A$3,MATCH('Data above threshold'!$A90,'Raw Data'!$B$4:$B$185,0),MATCH('Data above threshold'!BQ$4,'Raw Data'!$3:$3,0)-1)),"", IFERROR($J90*OFFSET('Raw Data'!$A$3,MATCH('Data above threshold'!$A90,'Raw Data'!$B$4:$B$185,0),MATCH('Data above threshold'!BQ$4,'Raw Data'!$3:$3,0)-1),"NA"))</f>
        <v>1</v>
      </c>
      <c r="BP90" s="103" t="n">
        <f aca="true">IF(ISBLANK(OFFSET('Raw Data'!$A$3,MATCH('Data above threshold'!$A90,'Raw Data'!$B$4:$B$185,0),MATCH('Data above threshold'!BR$4,'Raw Data'!$3:$3,0)-1)),"", IFERROR($J90*OFFSET('Raw Data'!$A$3,MATCH('Data above threshold'!$A90,'Raw Data'!$B$4:$B$185,0),MATCH('Data above threshold'!BR$4,'Raw Data'!$3:$3,0)-1),"NA"))</f>
        <v>1</v>
      </c>
      <c r="BQ90" s="103" t="n">
        <f aca="true">IF(ISBLANK(OFFSET('Raw Data'!$A$3,MATCH('Data above threshold'!$A90,'Raw Data'!$B$4:$B$185,0),MATCH('Data above threshold'!BS$4,'Raw Data'!$3:$3,0)-1)),"", IFERROR($J90*OFFSET('Raw Data'!$A$3,MATCH('Data above threshold'!$A90,'Raw Data'!$B$4:$B$185,0),MATCH('Data above threshold'!BS$4,'Raw Data'!$3:$3,0)-1),"NA"))</f>
        <v>1</v>
      </c>
      <c r="BR90" s="103" t="n">
        <f aca="true">IF(ISBLANK(OFFSET('Raw Data'!$A$3,MATCH('Data above threshold'!$A90,'Raw Data'!$B$4:$B$185,0),MATCH('Data above threshold'!BT$4,'Raw Data'!$3:$3,0)-1)),"", IFERROR($J90*OFFSET('Raw Data'!$A$3,MATCH('Data above threshold'!$A90,'Raw Data'!$B$4:$B$185,0),MATCH('Data above threshold'!BT$4,'Raw Data'!$3:$3,0)-1),"NA"))</f>
        <v>1</v>
      </c>
      <c r="BS90" s="103" t="n">
        <f aca="true">IF(ISBLANK(OFFSET('Raw Data'!$A$3,MATCH('Data above threshold'!$A90,'Raw Data'!$B$4:$B$185,0),MATCH('Data above threshold'!BU$4,'Raw Data'!$3:$3,0)-1)),"", IFERROR($J90*OFFSET('Raw Data'!$A$3,MATCH('Data above threshold'!$A90,'Raw Data'!$B$4:$B$185,0),MATCH('Data above threshold'!BU$4,'Raw Data'!$3:$3,0)-1),"NA"))</f>
        <v>1</v>
      </c>
      <c r="BT90" s="103" t="n">
        <f aca="true">IF(ISBLANK(OFFSET('Raw Data'!$A$3,MATCH('Data above threshold'!$A90,'Raw Data'!$B$4:$B$185,0),MATCH('Data above threshold'!BV$4,'Raw Data'!$3:$3,0)-1)),"", IFERROR($J90*OFFSET('Raw Data'!$A$3,MATCH('Data above threshold'!$A90,'Raw Data'!$B$4:$B$185,0),MATCH('Data above threshold'!BV$4,'Raw Data'!$3:$3,0)-1),"NA"))</f>
        <v>0</v>
      </c>
      <c r="BU90" s="103" t="n">
        <f aca="true">IF(ISBLANK(OFFSET('Raw Data'!$A$3,MATCH('Data above threshold'!$A90,'Raw Data'!$B$4:$B$185,0),MATCH('Data above threshold'!BW$4,'Raw Data'!$3:$3,0)-1)),"", IFERROR($J90*OFFSET('Raw Data'!$A$3,MATCH('Data above threshold'!$A90,'Raw Data'!$B$4:$B$185,0),MATCH('Data above threshold'!BW$4,'Raw Data'!$3:$3,0)-1),"NA"))</f>
        <v>1</v>
      </c>
      <c r="BV90" s="103" t="n">
        <f aca="true">IF(ISBLANK(OFFSET('Raw Data'!$A$3,MATCH('Data above threshold'!$A90,'Raw Data'!$B$4:$B$185,0),MATCH('Data above threshold'!BX$4,'Raw Data'!$3:$3,0)-1)),"", IFERROR($J90*OFFSET('Raw Data'!$A$3,MATCH('Data above threshold'!$A90,'Raw Data'!$B$4:$B$185,0),MATCH('Data above threshold'!BX$4,'Raw Data'!$3:$3,0)-1),"NA"))</f>
        <v>2</v>
      </c>
      <c r="BW90" s="103" t="n">
        <f aca="true">IF(ISBLANK(OFFSET('Raw Data'!$A$3,MATCH('Data above threshold'!$A90,'Raw Data'!$B$4:$B$185,0),MATCH('Data above threshold'!BY$4,'Raw Data'!$3:$3,0)-1)),"", IFERROR($J90*OFFSET('Raw Data'!$A$3,MATCH('Data above threshold'!$A90,'Raw Data'!$B$4:$B$185,0),MATCH('Data above threshold'!BY$4,'Raw Data'!$3:$3,0)-1),"NA"))</f>
        <v>1</v>
      </c>
      <c r="BX90" s="103" t="n">
        <f aca="true">IF(ISBLANK(OFFSET('Raw Data'!$A$3,MATCH('Data above threshold'!$A90,'Raw Data'!$B$4:$B$185,0),MATCH('Data above threshold'!BZ$4,'Raw Data'!$3:$3,0)-1)),"", IFERROR($J90*OFFSET('Raw Data'!$A$3,MATCH('Data above threshold'!$A90,'Raw Data'!$B$4:$B$185,0),MATCH('Data above threshold'!BZ$4,'Raw Data'!$3:$3,0)-1),"NA"))</f>
        <v>1</v>
      </c>
      <c r="BY90" s="103" t="n">
        <f aca="true">IF(ISBLANK(OFFSET('Raw Data'!$A$3,MATCH('Data above threshold'!$A90,'Raw Data'!$B$4:$B$185,0),MATCH('Data above threshold'!CA$4,'Raw Data'!$3:$3,0)-1)),"", IFERROR($J90*OFFSET('Raw Data'!$A$3,MATCH('Data above threshold'!$A90,'Raw Data'!$B$4:$B$185,0),MATCH('Data above threshold'!CA$4,'Raw Data'!$3:$3,0)-1),"NA"))</f>
        <v>1</v>
      </c>
      <c r="BZ90" s="103" t="n">
        <f aca="true">IF(ISBLANK(OFFSET('Raw Data'!$A$3,MATCH('Data above threshold'!$A90,'Raw Data'!$B$4:$B$185,0),MATCH('Data above threshold'!CB$4,'Raw Data'!$3:$3,0)-1)),"", IFERROR($J90*OFFSET('Raw Data'!$A$3,MATCH('Data above threshold'!$A90,'Raw Data'!$B$4:$B$185,0),MATCH('Data above threshold'!CB$4,'Raw Data'!$3:$3,0)-1),"NA"))</f>
        <v>1</v>
      </c>
      <c r="CA90" s="103" t="n">
        <f aca="true">IF(ISBLANK(OFFSET('Raw Data'!$A$3,MATCH('Data above threshold'!$A90,'Raw Data'!$B$4:$B$185,0),MATCH('Data above threshold'!CC$4,'Raw Data'!$3:$3,0)-1)),"", IFERROR($J90*OFFSET('Raw Data'!$A$3,MATCH('Data above threshold'!$A90,'Raw Data'!$B$4:$B$185,0),MATCH('Data above threshold'!CC$4,'Raw Data'!$3:$3,0)-1),"NA"))</f>
        <v>0</v>
      </c>
      <c r="CB90" s="103" t="n">
        <f aca="true">IF(ISBLANK(OFFSET('Raw Data'!$A$3,MATCH('Data above threshold'!$A90,'Raw Data'!$B$4:$B$185,0),MATCH('Data above threshold'!CD$4,'Raw Data'!$3:$3,0)-1)),"", IFERROR($J90*OFFSET('Raw Data'!$A$3,MATCH('Data above threshold'!$A90,'Raw Data'!$B$4:$B$185,0),MATCH('Data above threshold'!CD$4,'Raw Data'!$3:$3,0)-1),"NA"))</f>
        <v>0</v>
      </c>
      <c r="CC90" s="103" t="n">
        <f aca="true">IF(ISBLANK(OFFSET('Raw Data'!$A$3,MATCH('Data above threshold'!$A90,'Raw Data'!$B$4:$B$185,0),MATCH('Data above threshold'!CE$4,'Raw Data'!$3:$3,0)-1)),"", IFERROR($J90*OFFSET('Raw Data'!$A$3,MATCH('Data above threshold'!$A90,'Raw Data'!$B$4:$B$185,0),MATCH('Data above threshold'!CE$4,'Raw Data'!$3:$3,0)-1),"NA"))</f>
        <v>1</v>
      </c>
      <c r="CD90" s="103" t="n">
        <f aca="true">IF(ISBLANK(OFFSET('Raw Data'!$A$3,MATCH('Data above threshold'!$A90,'Raw Data'!$B$4:$B$185,0),MATCH('Data above threshold'!CF$4,'Raw Data'!$3:$3,0)-1)),"", IFERROR($J90*OFFSET('Raw Data'!$A$3,MATCH('Data above threshold'!$A90,'Raw Data'!$B$4:$B$185,0),MATCH('Data above threshold'!CF$4,'Raw Data'!$3:$3,0)-1),"NA"))</f>
        <v>0</v>
      </c>
      <c r="CE90" s="103" t="n">
        <f aca="true">IF(ISBLANK(OFFSET('Raw Data'!$A$3,MATCH('Data above threshold'!$A90,'Raw Data'!$B$4:$B$185,0),MATCH('Data above threshold'!CG$4,'Raw Data'!$3:$3,0)-1)),"", IFERROR($J90*OFFSET('Raw Data'!$A$3,MATCH('Data above threshold'!$A90,'Raw Data'!$B$4:$B$185,0),MATCH('Data above threshold'!CG$4,'Raw Data'!$3:$3,0)-1),"NA"))</f>
        <v>1</v>
      </c>
      <c r="CF90" s="103" t="n">
        <f aca="true">IF(ISBLANK(OFFSET('Raw Data'!$A$3,MATCH('Data above threshold'!$A90,'Raw Data'!$B$4:$B$185,0),MATCH('Data above threshold'!CH$4,'Raw Data'!$3:$3,0)-1)),"", IFERROR($J90*OFFSET('Raw Data'!$A$3,MATCH('Data above threshold'!$A90,'Raw Data'!$B$4:$B$185,0),MATCH('Data above threshold'!CH$4,'Raw Data'!$3:$3,0)-1),"NA"))</f>
        <v>1</v>
      </c>
      <c r="CG90" s="103" t="n">
        <f aca="true">IF(ISBLANK(OFFSET('Raw Data'!$A$3,MATCH('Data above threshold'!$A90,'Raw Data'!$B$4:$B$185,0),MATCH('Data above threshold'!CI$4,'Raw Data'!$3:$3,0)-1)),"", IFERROR($J90*OFFSET('Raw Data'!$A$3,MATCH('Data above threshold'!$A90,'Raw Data'!$B$4:$B$185,0),MATCH('Data above threshold'!CI$4,'Raw Data'!$3:$3,0)-1),"NA"))</f>
        <v>0</v>
      </c>
      <c r="CH90" s="103" t="n">
        <f aca="true">IF(ISBLANK(OFFSET('Raw Data'!$A$3,MATCH('Data above threshold'!$A90,'Raw Data'!$B$4:$B$185,0),MATCH('Data above threshold'!CJ$4,'Raw Data'!$3:$3,0)-1)),"", IFERROR($J90*OFFSET('Raw Data'!$A$3,MATCH('Data above threshold'!$A90,'Raw Data'!$B$4:$B$185,0),MATCH('Data above threshold'!CJ$4,'Raw Data'!$3:$3,0)-1),"NA"))</f>
        <v>1</v>
      </c>
      <c r="CI90" s="103" t="n">
        <f aca="true">IF(ISBLANK(OFFSET('Raw Data'!$A$3,MATCH('Data above threshold'!$A90,'Raw Data'!$B$4:$B$185,0),MATCH('Data above threshold'!CK$4,'Raw Data'!$3:$3,0)-1)),"", IFERROR($J90*OFFSET('Raw Data'!$A$3,MATCH('Data above threshold'!$A90,'Raw Data'!$B$4:$B$185,0),MATCH('Data above threshold'!CK$4,'Raw Data'!$3:$3,0)-1),"NA"))</f>
        <v>1</v>
      </c>
      <c r="CJ90" s="103" t="n">
        <f aca="true">IF(ISBLANK(OFFSET('Raw Data'!$A$3,MATCH('Data above threshold'!$A90,'Raw Data'!$B$4:$B$185,0),MATCH('Data above threshold'!CL$4,'Raw Data'!$3:$3,0)-1)),"", IFERROR($J90*OFFSET('Raw Data'!$A$3,MATCH('Data above threshold'!$A90,'Raw Data'!$B$4:$B$185,0),MATCH('Data above threshold'!CL$4,'Raw Data'!$3:$3,0)-1),"NA"))</f>
        <v>1</v>
      </c>
      <c r="CK90" s="103" t="n">
        <f aca="true">IF(ISBLANK(OFFSET('Raw Data'!$A$3,MATCH('Data above threshold'!$A90,'Raw Data'!$B$4:$B$185,0),MATCH('Data above threshold'!CM$4,'Raw Data'!$3:$3,0)-1)),"", IFERROR($J90*OFFSET('Raw Data'!$A$3,MATCH('Data above threshold'!$A90,'Raw Data'!$B$4:$B$185,0),MATCH('Data above threshold'!CM$4,'Raw Data'!$3:$3,0)-1),"NA"))</f>
        <v>1</v>
      </c>
      <c r="CL90" s="103" t="n">
        <f aca="true">IF(ISBLANK(OFFSET('Raw Data'!$A$3,MATCH('Data above threshold'!$A90,'Raw Data'!$B$4:$B$185,0),MATCH('Data above threshold'!CN$4,'Raw Data'!$3:$3,0)-1)),"", IFERROR($J90*OFFSET('Raw Data'!$A$3,MATCH('Data above threshold'!$A90,'Raw Data'!$B$4:$B$185,0),MATCH('Data above threshold'!CN$4,'Raw Data'!$3:$3,0)-1),"NA"))</f>
        <v>1</v>
      </c>
      <c r="CM90" s="103" t="n">
        <f aca="true">IF(ISBLANK(OFFSET('Raw Data'!$A$3,MATCH('Data above threshold'!$A90,'Raw Data'!$B$4:$B$185,0),MATCH('Data above threshold'!CO$4,'Raw Data'!$3:$3,0)-1)),"", IFERROR($J90*OFFSET('Raw Data'!$A$3,MATCH('Data above threshold'!$A90,'Raw Data'!$B$4:$B$185,0),MATCH('Data above threshold'!CO$4,'Raw Data'!$3:$3,0)-1),"NA"))</f>
        <v>1</v>
      </c>
      <c r="CN90" s="103" t="n">
        <f aca="true">IF(ISBLANK(OFFSET('Raw Data'!$A$3,MATCH('Data above threshold'!$A90,'Raw Data'!$B$4:$B$185,0),MATCH('Data above threshold'!CP$4,'Raw Data'!$3:$3,0)-1)),"", IFERROR($J90*OFFSET('Raw Data'!$A$3,MATCH('Data above threshold'!$A90,'Raw Data'!$B$4:$B$185,0),MATCH('Data above threshold'!CP$4,'Raw Data'!$3:$3,0)-1),"NA"))</f>
        <v>1</v>
      </c>
      <c r="CO90" s="103" t="n">
        <f aca="true">IF(ISBLANK(OFFSET('Raw Data'!$A$3,MATCH('Data above threshold'!$A90,'Raw Data'!$B$4:$B$185,0),MATCH('Data above threshold'!CQ$4,'Raw Data'!$3:$3,0)-1)),"", IFERROR($J90*OFFSET('Raw Data'!$A$3,MATCH('Data above threshold'!$A90,'Raw Data'!$B$4:$B$185,0),MATCH('Data above threshold'!CQ$4,'Raw Data'!$3:$3,0)-1),"NA"))</f>
        <v>0</v>
      </c>
      <c r="CP90" s="103" t="n">
        <f aca="true">IF(ISBLANK(OFFSET('Raw Data'!$A$3,MATCH('Data above threshold'!$A90,'Raw Data'!$B$4:$B$185,0),MATCH('Data above threshold'!CR$4,'Raw Data'!$3:$3,0)-1)),"", IFERROR($J90*OFFSET('Raw Data'!$A$3,MATCH('Data above threshold'!$A90,'Raw Data'!$B$4:$B$185,0),MATCH('Data above threshold'!CR$4,'Raw Data'!$3:$3,0)-1),"NA"))</f>
        <v>1</v>
      </c>
    </row>
    <row r="91" s="103" customFormat="true" ht="15.5" hidden="false" customHeight="false" outlineLevel="0" collapsed="false">
      <c r="A91" s="107" t="n">
        <v>3230</v>
      </c>
      <c r="B91" s="107" t="n">
        <v>3</v>
      </c>
      <c r="C91" s="103" t="str">
        <f aca="true">IF(ISBLANK(OFFSET('Raw Data'!$A$3,MATCH($A91,'Raw Data'!$B$4:$B$185,0),MATCH(C$4,'Raw Data'!$3:$3,0)-1)),"",OFFSET('Raw Data'!$A$3,MATCH($A91,'Raw Data'!$B$4:$B$185,0),MATCH(C$4,'Raw Data'!$3:$3,0)-1))</f>
        <v>Consumer information programmes</v>
      </c>
      <c r="D91" s="103" t="str">
        <f aca="true">IF(ISBLANK(OFFSET('Raw Data'!$A$3,MATCH($A91,'Raw Data'!$B$4:$B$185,0),MATCH(D$4,'Raw Data'!$3:$3,0)-1)),"",OFFSET('Raw Data'!$A$3,MATCH($A91,'Raw Data'!$B$4:$B$185,0),MATCH(D$4,'Raw Data'!$3:$3,0)-1))</f>
        <v/>
      </c>
      <c r="E91" s="103" t="str">
        <f aca="true">IF(ISBLANK(OFFSET('Raw Data'!$A$3,MATCH($A91,'Raw Data'!$B$4:$B$185,0),MATCH(E$4,'Raw Data'!$3:$3,0)-1)),"",OFFSET('Raw Data'!$A$3,MATCH($A91,'Raw Data'!$B$4:$B$185,0),MATCH(E$4,'Raw Data'!$3:$3,0)-1))</f>
        <v/>
      </c>
      <c r="F91" s="103" t="str">
        <f aca="true">IF(ISBLANK(OFFSET('Raw Data'!$A$3,MATCH($A91,'Raw Data'!$B$4:$B$185,0),MATCH(F$4,'Raw Data'!$3:$3,0)-1)),"",OFFSET('Raw Data'!$A$3,MATCH($A91,'Raw Data'!$B$4:$B$185,0),MATCH(F$4,'Raw Data'!$3:$3,0)-1))</f>
        <v/>
      </c>
      <c r="H91" s="103" t="str">
        <f aca="true">IF(ISBLANK(OFFSET('Raw Data'!$A$3,MATCH($A91,'Raw Data'!$B$4:$B$185,0),MATCH(H$4,'Raw Data'!$3:$3,0)-1)),"",OFFSET('Raw Data'!$A$3,MATCH($A91,'Raw Data'!$B$4:$B$185,0),MATCH(H$4,'Raw Data'!$3:$3,0)-1))</f>
        <v/>
      </c>
      <c r="I91" s="103" t="str">
        <f aca="true">IF(ISBLANK(OFFSET('Raw Data'!$A$3,MATCH($A91,'Raw Data'!$B$4:$B$185,0),MATCH(I$4,'Raw Data'!$3:$3,0)-1)),"",OFFSET('Raw Data'!$A$3,MATCH($A91,'Raw Data'!$B$4:$B$185,0),MATCH(I$4,'Raw Data'!$3:$3,0)-1))</f>
        <v/>
      </c>
      <c r="J91" s="103" t="str">
        <f aca="false">IF(I91="","",IF(I91="Minus",-1,1))</f>
        <v/>
      </c>
      <c r="K91" s="105" t="str">
        <f aca="false" t="array" ref="K91:K91">IFERROR(SKEW(IF(ISNUMBER(O91:CP91),O91:CP91,"")),"")</f>
        <v/>
      </c>
      <c r="L91" s="103" t="n">
        <f aca="true">IF(ISBLANK(OFFSET('Data above threshold'!$A$4,MATCH('Data above threshold'!$A91,'Data above threshold'!$A$5:$A$185,0),MATCH('Data above threshold'!N$4,'Data above threshold'!$4:$4,0)-1)),1,OFFSET('Data above threshold'!$A$4,MATCH('Data above threshold'!$A91,'Data above threshold'!$A$5:$A$185,0),MATCH('Data above threshold'!N$4,'Data above threshold'!$4:$4,0)-1))</f>
        <v>1</v>
      </c>
      <c r="M91" s="103" t="str">
        <f aca="true">IF(ISBLANK(OFFSET('Data above threshold'!$A$4,MATCH('Data above threshold'!$A91,'Data above threshold'!$A$5:$A$185,0),MATCH('Data above threshold'!O$4,'Data above threshold'!$4:$4,0)-1)),"",OFFSET('Data above threshold'!$A$4,MATCH('Data above threshold'!$A91,'Data above threshold'!$A$5:$A$185,0),MATCH('Data above threshold'!O$4,'Data above threshold'!$4:$4,0)-1))</f>
        <v/>
      </c>
      <c r="N91" s="106" t="str">
        <f aca="false" t="array" ref="N91:N91">IF(B91&lt;4,"",1-IFERROR(SUM(ISNUMBER(O91:CP91)*(1-$O$3:$CP$3))/COUNTIF($O$3:$CP$3,0),0))</f>
        <v/>
      </c>
      <c r="O91" s="103" t="str">
        <f aca="true">IF(ISBLANK(OFFSET('Raw Data'!$A$3,MATCH('Data above threshold'!$A91,'Raw Data'!$B$4:$B$185,0),MATCH('Data above threshold'!Q$4,'Raw Data'!$3:$3,0)-1)),"", IFERROR($J91*OFFSET('Raw Data'!$A$3,MATCH('Data above threshold'!$A91,'Raw Data'!$B$4:$B$185,0),MATCH('Data above threshold'!Q$4,'Raw Data'!$3:$3,0)-1),"NA"))</f>
        <v/>
      </c>
      <c r="P91" s="103" t="str">
        <f aca="true">IF(ISBLANK(OFFSET('Raw Data'!$A$3,MATCH('Data above threshold'!$A91,'Raw Data'!$B$4:$B$185,0),MATCH('Data above threshold'!R$4,'Raw Data'!$3:$3,0)-1)),"", IFERROR($J91*OFFSET('Raw Data'!$A$3,MATCH('Data above threshold'!$A91,'Raw Data'!$B$4:$B$185,0),MATCH('Data above threshold'!R$4,'Raw Data'!$3:$3,0)-1),"NA"))</f>
        <v/>
      </c>
      <c r="Q91" s="103" t="str">
        <f aca="true">IF(ISBLANK(OFFSET('Raw Data'!$A$3,MATCH('Data above threshold'!$A91,'Raw Data'!$B$4:$B$185,0),MATCH('Data above threshold'!S$4,'Raw Data'!$3:$3,0)-1)),"", IFERROR($J91*OFFSET('Raw Data'!$A$3,MATCH('Data above threshold'!$A91,'Raw Data'!$B$4:$B$185,0),MATCH('Data above threshold'!S$4,'Raw Data'!$3:$3,0)-1),"NA"))</f>
        <v/>
      </c>
      <c r="R91" s="103" t="str">
        <f aca="true">IF(ISBLANK(OFFSET('Raw Data'!$A$3,MATCH('Data above threshold'!$A91,'Raw Data'!$B$4:$B$185,0),MATCH('Data above threshold'!T$4,'Raw Data'!$3:$3,0)-1)),"", IFERROR($J91*OFFSET('Raw Data'!$A$3,MATCH('Data above threshold'!$A91,'Raw Data'!$B$4:$B$185,0),MATCH('Data above threshold'!T$4,'Raw Data'!$3:$3,0)-1),"NA"))</f>
        <v/>
      </c>
      <c r="S91" s="103" t="str">
        <f aca="true">IF(ISBLANK(OFFSET('Raw Data'!$A$3,MATCH('Data above threshold'!$A91,'Raw Data'!$B$4:$B$185,0),MATCH('Data above threshold'!U$4,'Raw Data'!$3:$3,0)-1)),"", IFERROR($J91*OFFSET('Raw Data'!$A$3,MATCH('Data above threshold'!$A91,'Raw Data'!$B$4:$B$185,0),MATCH('Data above threshold'!U$4,'Raw Data'!$3:$3,0)-1),"NA"))</f>
        <v/>
      </c>
      <c r="T91" s="103" t="str">
        <f aca="true">IF(ISBLANK(OFFSET('Raw Data'!$A$3,MATCH('Data above threshold'!$A91,'Raw Data'!$B$4:$B$185,0),MATCH('Data above threshold'!V$4,'Raw Data'!$3:$3,0)-1)),"", IFERROR($J91*OFFSET('Raw Data'!$A$3,MATCH('Data above threshold'!$A91,'Raw Data'!$B$4:$B$185,0),MATCH('Data above threshold'!V$4,'Raw Data'!$3:$3,0)-1),"NA"))</f>
        <v/>
      </c>
      <c r="U91" s="103" t="str">
        <f aca="true">IF(ISBLANK(OFFSET('Raw Data'!$A$3,MATCH('Data above threshold'!$A91,'Raw Data'!$B$4:$B$185,0),MATCH('Data above threshold'!W$4,'Raw Data'!$3:$3,0)-1)),"", IFERROR($J91*OFFSET('Raw Data'!$A$3,MATCH('Data above threshold'!$A91,'Raw Data'!$B$4:$B$185,0),MATCH('Data above threshold'!W$4,'Raw Data'!$3:$3,0)-1),"NA"))</f>
        <v/>
      </c>
      <c r="V91" s="103" t="str">
        <f aca="true">IF(ISBLANK(OFFSET('Raw Data'!$A$3,MATCH('Data above threshold'!$A91,'Raw Data'!$B$4:$B$185,0),MATCH('Data above threshold'!X$4,'Raw Data'!$3:$3,0)-1)),"", IFERROR($J91*OFFSET('Raw Data'!$A$3,MATCH('Data above threshold'!$A91,'Raw Data'!$B$4:$B$185,0),MATCH('Data above threshold'!X$4,'Raw Data'!$3:$3,0)-1),"NA"))</f>
        <v/>
      </c>
      <c r="W91" s="103" t="str">
        <f aca="true">IF(ISBLANK(OFFSET('Raw Data'!$A$3,MATCH('Data above threshold'!$A91,'Raw Data'!$B$4:$B$185,0),MATCH('Data above threshold'!Y$4,'Raw Data'!$3:$3,0)-1)),"", IFERROR($J91*OFFSET('Raw Data'!$A$3,MATCH('Data above threshold'!$A91,'Raw Data'!$B$4:$B$185,0),MATCH('Data above threshold'!Y$4,'Raw Data'!$3:$3,0)-1),"NA"))</f>
        <v/>
      </c>
      <c r="X91" s="103" t="str">
        <f aca="true">IF(ISBLANK(OFFSET('Raw Data'!$A$3,MATCH('Data above threshold'!$A91,'Raw Data'!$B$4:$B$185,0),MATCH('Data above threshold'!Z$4,'Raw Data'!$3:$3,0)-1)),"", IFERROR($J91*OFFSET('Raw Data'!$A$3,MATCH('Data above threshold'!$A91,'Raw Data'!$B$4:$B$185,0),MATCH('Data above threshold'!Z$4,'Raw Data'!$3:$3,0)-1),"NA"))</f>
        <v/>
      </c>
      <c r="Y91" s="103" t="str">
        <f aca="true">IF(ISBLANK(OFFSET('Raw Data'!$A$3,MATCH('Data above threshold'!$A91,'Raw Data'!$B$4:$B$185,0),MATCH('Data above threshold'!AA$4,'Raw Data'!$3:$3,0)-1)),"", IFERROR($J91*OFFSET('Raw Data'!$A$3,MATCH('Data above threshold'!$A91,'Raw Data'!$B$4:$B$185,0),MATCH('Data above threshold'!AA$4,'Raw Data'!$3:$3,0)-1),"NA"))</f>
        <v/>
      </c>
      <c r="Z91" s="103" t="str">
        <f aca="true">IF(ISBLANK(OFFSET('Raw Data'!$A$3,MATCH('Data above threshold'!$A91,'Raw Data'!$B$4:$B$185,0),MATCH('Data above threshold'!AB$4,'Raw Data'!$3:$3,0)-1)),"", IFERROR($J91*OFFSET('Raw Data'!$A$3,MATCH('Data above threshold'!$A91,'Raw Data'!$B$4:$B$185,0),MATCH('Data above threshold'!AB$4,'Raw Data'!$3:$3,0)-1),"NA"))</f>
        <v/>
      </c>
      <c r="AA91" s="103" t="str">
        <f aca="true">IF(ISBLANK(OFFSET('Raw Data'!$A$3,MATCH('Data above threshold'!$A91,'Raw Data'!$B$4:$B$185,0),MATCH('Data above threshold'!AC$4,'Raw Data'!$3:$3,0)-1)),"", IFERROR($J91*OFFSET('Raw Data'!$A$3,MATCH('Data above threshold'!$A91,'Raw Data'!$B$4:$B$185,0),MATCH('Data above threshold'!AC$4,'Raw Data'!$3:$3,0)-1),"NA"))</f>
        <v/>
      </c>
      <c r="AB91" s="103" t="str">
        <f aca="true">IF(ISBLANK(OFFSET('Raw Data'!$A$3,MATCH('Data above threshold'!$A91,'Raw Data'!$B$4:$B$185,0),MATCH('Data above threshold'!AD$4,'Raw Data'!$3:$3,0)-1)),"", IFERROR($J91*OFFSET('Raw Data'!$A$3,MATCH('Data above threshold'!$A91,'Raw Data'!$B$4:$B$185,0),MATCH('Data above threshold'!AD$4,'Raw Data'!$3:$3,0)-1),"NA"))</f>
        <v/>
      </c>
      <c r="AC91" s="103" t="str">
        <f aca="true">IF(ISBLANK(OFFSET('Raw Data'!$A$3,MATCH('Data above threshold'!$A91,'Raw Data'!$B$4:$B$185,0),MATCH('Data above threshold'!AE$4,'Raw Data'!$3:$3,0)-1)),"", IFERROR($J91*OFFSET('Raw Data'!$A$3,MATCH('Data above threshold'!$A91,'Raw Data'!$B$4:$B$185,0),MATCH('Data above threshold'!AE$4,'Raw Data'!$3:$3,0)-1),"NA"))</f>
        <v/>
      </c>
      <c r="AD91" s="103" t="str">
        <f aca="true">IF(ISBLANK(OFFSET('Raw Data'!$A$3,MATCH('Data above threshold'!$A91,'Raw Data'!$B$4:$B$185,0),MATCH('Data above threshold'!AF$4,'Raw Data'!$3:$3,0)-1)),"", IFERROR($J91*OFFSET('Raw Data'!$A$3,MATCH('Data above threshold'!$A91,'Raw Data'!$B$4:$B$185,0),MATCH('Data above threshold'!AF$4,'Raw Data'!$3:$3,0)-1),"NA"))</f>
        <v/>
      </c>
      <c r="AE91" s="103" t="str">
        <f aca="true">IF(ISBLANK(OFFSET('Raw Data'!$A$3,MATCH('Data above threshold'!$A91,'Raw Data'!$B$4:$B$185,0),MATCH('Data above threshold'!AG$4,'Raw Data'!$3:$3,0)-1)),"", IFERROR($J91*OFFSET('Raw Data'!$A$3,MATCH('Data above threshold'!$A91,'Raw Data'!$B$4:$B$185,0),MATCH('Data above threshold'!AG$4,'Raw Data'!$3:$3,0)-1),"NA"))</f>
        <v/>
      </c>
      <c r="AF91" s="103" t="str">
        <f aca="true">IF(ISBLANK(OFFSET('Raw Data'!$A$3,MATCH('Data above threshold'!$A91,'Raw Data'!$B$4:$B$185,0),MATCH('Data above threshold'!AH$4,'Raw Data'!$3:$3,0)-1)),"", IFERROR($J91*OFFSET('Raw Data'!$A$3,MATCH('Data above threshold'!$A91,'Raw Data'!$B$4:$B$185,0),MATCH('Data above threshold'!AH$4,'Raw Data'!$3:$3,0)-1),"NA"))</f>
        <v/>
      </c>
      <c r="AG91" s="103" t="str">
        <f aca="true">IF(ISBLANK(OFFSET('Raw Data'!$A$3,MATCH('Data above threshold'!$A91,'Raw Data'!$B$4:$B$185,0),MATCH('Data above threshold'!AI$4,'Raw Data'!$3:$3,0)-1)),"", IFERROR($J91*OFFSET('Raw Data'!$A$3,MATCH('Data above threshold'!$A91,'Raw Data'!$B$4:$B$185,0),MATCH('Data above threshold'!AI$4,'Raw Data'!$3:$3,0)-1),"NA"))</f>
        <v/>
      </c>
      <c r="AH91" s="103" t="str">
        <f aca="true">IF(ISBLANK(OFFSET('Raw Data'!$A$3,MATCH('Data above threshold'!$A91,'Raw Data'!$B$4:$B$185,0),MATCH('Data above threshold'!AJ$4,'Raw Data'!$3:$3,0)-1)),"", IFERROR($J91*OFFSET('Raw Data'!$A$3,MATCH('Data above threshold'!$A91,'Raw Data'!$B$4:$B$185,0),MATCH('Data above threshold'!AJ$4,'Raw Data'!$3:$3,0)-1),"NA"))</f>
        <v/>
      </c>
      <c r="AI91" s="103" t="str">
        <f aca="true">IF(ISBLANK(OFFSET('Raw Data'!$A$3,MATCH('Data above threshold'!$A91,'Raw Data'!$B$4:$B$185,0),MATCH('Data above threshold'!AK$4,'Raw Data'!$3:$3,0)-1)),"", IFERROR($J91*OFFSET('Raw Data'!$A$3,MATCH('Data above threshold'!$A91,'Raw Data'!$B$4:$B$185,0),MATCH('Data above threshold'!AK$4,'Raw Data'!$3:$3,0)-1),"NA"))</f>
        <v/>
      </c>
      <c r="AJ91" s="103" t="str">
        <f aca="true">IF(ISBLANK(OFFSET('Raw Data'!$A$3,MATCH('Data above threshold'!$A91,'Raw Data'!$B$4:$B$185,0),MATCH('Data above threshold'!AL$4,'Raw Data'!$3:$3,0)-1)),"", IFERROR($J91*OFFSET('Raw Data'!$A$3,MATCH('Data above threshold'!$A91,'Raw Data'!$B$4:$B$185,0),MATCH('Data above threshold'!AL$4,'Raw Data'!$3:$3,0)-1),"NA"))</f>
        <v/>
      </c>
      <c r="AK91" s="103" t="str">
        <f aca="true">IF(ISBLANK(OFFSET('Raw Data'!$A$3,MATCH('Data above threshold'!$A91,'Raw Data'!$B$4:$B$185,0),MATCH('Data above threshold'!AM$4,'Raw Data'!$3:$3,0)-1)),"", IFERROR($J91*OFFSET('Raw Data'!$A$3,MATCH('Data above threshold'!$A91,'Raw Data'!$B$4:$B$185,0),MATCH('Data above threshold'!AM$4,'Raw Data'!$3:$3,0)-1),"NA"))</f>
        <v/>
      </c>
      <c r="AL91" s="103" t="str">
        <f aca="true">IF(ISBLANK(OFFSET('Raw Data'!$A$3,MATCH('Data above threshold'!$A91,'Raw Data'!$B$4:$B$185,0),MATCH('Data above threshold'!AN$4,'Raw Data'!$3:$3,0)-1)),"", IFERROR($J91*OFFSET('Raw Data'!$A$3,MATCH('Data above threshold'!$A91,'Raw Data'!$B$4:$B$185,0),MATCH('Data above threshold'!AN$4,'Raw Data'!$3:$3,0)-1),"NA"))</f>
        <v/>
      </c>
      <c r="AM91" s="103" t="str">
        <f aca="true">IF(ISBLANK(OFFSET('Raw Data'!$A$3,MATCH('Data above threshold'!$A91,'Raw Data'!$B$4:$B$185,0),MATCH('Data above threshold'!AO$4,'Raw Data'!$3:$3,0)-1)),"", IFERROR($J91*OFFSET('Raw Data'!$A$3,MATCH('Data above threshold'!$A91,'Raw Data'!$B$4:$B$185,0),MATCH('Data above threshold'!AO$4,'Raw Data'!$3:$3,0)-1),"NA"))</f>
        <v/>
      </c>
      <c r="AN91" s="103" t="str">
        <f aca="true">IF(ISBLANK(OFFSET('Raw Data'!$A$3,MATCH('Data above threshold'!$A91,'Raw Data'!$B$4:$B$185,0),MATCH('Data above threshold'!AP$4,'Raw Data'!$3:$3,0)-1)),"", IFERROR($J91*OFFSET('Raw Data'!$A$3,MATCH('Data above threshold'!$A91,'Raw Data'!$B$4:$B$185,0),MATCH('Data above threshold'!AP$4,'Raw Data'!$3:$3,0)-1),"NA"))</f>
        <v/>
      </c>
      <c r="AO91" s="103" t="str">
        <f aca="true">IF(ISBLANK(OFFSET('Raw Data'!$A$3,MATCH('Data above threshold'!$A91,'Raw Data'!$B$4:$B$185,0),MATCH('Data above threshold'!AQ$4,'Raw Data'!$3:$3,0)-1)),"", IFERROR($J91*OFFSET('Raw Data'!$A$3,MATCH('Data above threshold'!$A91,'Raw Data'!$B$4:$B$185,0),MATCH('Data above threshold'!AQ$4,'Raw Data'!$3:$3,0)-1),"NA"))</f>
        <v/>
      </c>
      <c r="AP91" s="103" t="str">
        <f aca="true">IF(ISBLANK(OFFSET('Raw Data'!$A$3,MATCH('Data above threshold'!$A91,'Raw Data'!$B$4:$B$185,0),MATCH('Data above threshold'!AR$4,'Raw Data'!$3:$3,0)-1)),"", IFERROR($J91*OFFSET('Raw Data'!$A$3,MATCH('Data above threshold'!$A91,'Raw Data'!$B$4:$B$185,0),MATCH('Data above threshold'!AR$4,'Raw Data'!$3:$3,0)-1),"NA"))</f>
        <v/>
      </c>
      <c r="AQ91" s="103" t="str">
        <f aca="true">IF(ISBLANK(OFFSET('Raw Data'!$A$3,MATCH('Data above threshold'!$A91,'Raw Data'!$B$4:$B$185,0),MATCH('Data above threshold'!AS$4,'Raw Data'!$3:$3,0)-1)),"", IFERROR($J91*OFFSET('Raw Data'!$A$3,MATCH('Data above threshold'!$A91,'Raw Data'!$B$4:$B$185,0),MATCH('Data above threshold'!AS$4,'Raw Data'!$3:$3,0)-1),"NA"))</f>
        <v/>
      </c>
      <c r="AR91" s="103" t="str">
        <f aca="true">IF(ISBLANK(OFFSET('Raw Data'!$A$3,MATCH('Data above threshold'!$A91,'Raw Data'!$B$4:$B$185,0),MATCH('Data above threshold'!AT$4,'Raw Data'!$3:$3,0)-1)),"", IFERROR($J91*OFFSET('Raw Data'!$A$3,MATCH('Data above threshold'!$A91,'Raw Data'!$B$4:$B$185,0),MATCH('Data above threshold'!AT$4,'Raw Data'!$3:$3,0)-1),"NA"))</f>
        <v/>
      </c>
      <c r="AS91" s="103" t="str">
        <f aca="true">IF(ISBLANK(OFFSET('Raw Data'!$A$3,MATCH('Data above threshold'!$A91,'Raw Data'!$B$4:$B$185,0),MATCH('Data above threshold'!AU$4,'Raw Data'!$3:$3,0)-1)),"", IFERROR($J91*OFFSET('Raw Data'!$A$3,MATCH('Data above threshold'!$A91,'Raw Data'!$B$4:$B$185,0),MATCH('Data above threshold'!AU$4,'Raw Data'!$3:$3,0)-1),"NA"))</f>
        <v/>
      </c>
      <c r="AT91" s="103" t="str">
        <f aca="true">IF(ISBLANK(OFFSET('Raw Data'!$A$3,MATCH('Data above threshold'!$A91,'Raw Data'!$B$4:$B$185,0),MATCH('Data above threshold'!AV$4,'Raw Data'!$3:$3,0)-1)),"", IFERROR($J91*OFFSET('Raw Data'!$A$3,MATCH('Data above threshold'!$A91,'Raw Data'!$B$4:$B$185,0),MATCH('Data above threshold'!AV$4,'Raw Data'!$3:$3,0)-1),"NA"))</f>
        <v/>
      </c>
      <c r="AU91" s="103" t="str">
        <f aca="true">IF(ISBLANK(OFFSET('Raw Data'!$A$3,MATCH('Data above threshold'!$A91,'Raw Data'!$B$4:$B$185,0),MATCH('Data above threshold'!AW$4,'Raw Data'!$3:$3,0)-1)),"", IFERROR($J91*OFFSET('Raw Data'!$A$3,MATCH('Data above threshold'!$A91,'Raw Data'!$B$4:$B$185,0),MATCH('Data above threshold'!AW$4,'Raw Data'!$3:$3,0)-1),"NA"))</f>
        <v/>
      </c>
      <c r="AV91" s="103" t="str">
        <f aca="true">IF(ISBLANK(OFFSET('Raw Data'!$A$3,MATCH('Data above threshold'!$A91,'Raw Data'!$B$4:$B$185,0),MATCH('Data above threshold'!AX$4,'Raw Data'!$3:$3,0)-1)),"", IFERROR($J91*OFFSET('Raw Data'!$A$3,MATCH('Data above threshold'!$A91,'Raw Data'!$B$4:$B$185,0),MATCH('Data above threshold'!AX$4,'Raw Data'!$3:$3,0)-1),"NA"))</f>
        <v/>
      </c>
      <c r="AW91" s="103" t="str">
        <f aca="true">IF(ISBLANK(OFFSET('Raw Data'!$A$3,MATCH('Data above threshold'!$A91,'Raw Data'!$B$4:$B$185,0),MATCH('Data above threshold'!AY$4,'Raw Data'!$3:$3,0)-1)),"", IFERROR($J91*OFFSET('Raw Data'!$A$3,MATCH('Data above threshold'!$A91,'Raw Data'!$B$4:$B$185,0),MATCH('Data above threshold'!AY$4,'Raw Data'!$3:$3,0)-1),"NA"))</f>
        <v/>
      </c>
      <c r="AX91" s="103" t="str">
        <f aca="true">IF(ISBLANK(OFFSET('Raw Data'!$A$3,MATCH('Data above threshold'!$A91,'Raw Data'!$B$4:$B$185,0),MATCH('Data above threshold'!AZ$4,'Raw Data'!$3:$3,0)-1)),"", IFERROR($J91*OFFSET('Raw Data'!$A$3,MATCH('Data above threshold'!$A91,'Raw Data'!$B$4:$B$185,0),MATCH('Data above threshold'!AZ$4,'Raw Data'!$3:$3,0)-1),"NA"))</f>
        <v/>
      </c>
      <c r="AY91" s="103" t="str">
        <f aca="true">IF(ISBLANK(OFFSET('Raw Data'!$A$3,MATCH('Data above threshold'!$A91,'Raw Data'!$B$4:$B$185,0),MATCH('Data above threshold'!BA$4,'Raw Data'!$3:$3,0)-1)),"", IFERROR($J91*OFFSET('Raw Data'!$A$3,MATCH('Data above threshold'!$A91,'Raw Data'!$B$4:$B$185,0),MATCH('Data above threshold'!BA$4,'Raw Data'!$3:$3,0)-1),"NA"))</f>
        <v/>
      </c>
      <c r="AZ91" s="103" t="str">
        <f aca="true">IF(ISBLANK(OFFSET('Raw Data'!$A$3,MATCH('Data above threshold'!$A91,'Raw Data'!$B$4:$B$185,0),MATCH('Data above threshold'!BB$4,'Raw Data'!$3:$3,0)-1)),"", IFERROR($J91*OFFSET('Raw Data'!$A$3,MATCH('Data above threshold'!$A91,'Raw Data'!$B$4:$B$185,0),MATCH('Data above threshold'!BB$4,'Raw Data'!$3:$3,0)-1),"NA"))</f>
        <v/>
      </c>
      <c r="BA91" s="103" t="str">
        <f aca="true">IF(ISBLANK(OFFSET('Raw Data'!$A$3,MATCH('Data above threshold'!$A91,'Raw Data'!$B$4:$B$185,0),MATCH('Data above threshold'!BC$4,'Raw Data'!$3:$3,0)-1)),"", IFERROR($J91*OFFSET('Raw Data'!$A$3,MATCH('Data above threshold'!$A91,'Raw Data'!$B$4:$B$185,0),MATCH('Data above threshold'!BC$4,'Raw Data'!$3:$3,0)-1),"NA"))</f>
        <v/>
      </c>
      <c r="BB91" s="103" t="str">
        <f aca="true">IF(ISBLANK(OFFSET('Raw Data'!$A$3,MATCH('Data above threshold'!$A91,'Raw Data'!$B$4:$B$185,0),MATCH('Data above threshold'!BD$4,'Raw Data'!$3:$3,0)-1)),"", IFERROR($J91*OFFSET('Raw Data'!$A$3,MATCH('Data above threshold'!$A91,'Raw Data'!$B$4:$B$185,0),MATCH('Data above threshold'!BD$4,'Raw Data'!$3:$3,0)-1),"NA"))</f>
        <v/>
      </c>
      <c r="BC91" s="103" t="str">
        <f aca="true">IF(ISBLANK(OFFSET('Raw Data'!$A$3,MATCH('Data above threshold'!$A91,'Raw Data'!$B$4:$B$185,0),MATCH('Data above threshold'!BE$4,'Raw Data'!$3:$3,0)-1)),"", IFERROR($J91*OFFSET('Raw Data'!$A$3,MATCH('Data above threshold'!$A91,'Raw Data'!$B$4:$B$185,0),MATCH('Data above threshold'!BE$4,'Raw Data'!$3:$3,0)-1),"NA"))</f>
        <v/>
      </c>
      <c r="BD91" s="103" t="str">
        <f aca="true">IF(ISBLANK(OFFSET('Raw Data'!$A$3,MATCH('Data above threshold'!$A91,'Raw Data'!$B$4:$B$185,0),MATCH('Data above threshold'!BF$4,'Raw Data'!$3:$3,0)-1)),"", IFERROR($J91*OFFSET('Raw Data'!$A$3,MATCH('Data above threshold'!$A91,'Raw Data'!$B$4:$B$185,0),MATCH('Data above threshold'!BF$4,'Raw Data'!$3:$3,0)-1),"NA"))</f>
        <v/>
      </c>
      <c r="BE91" s="103" t="str">
        <f aca="true">IF(ISBLANK(OFFSET('Raw Data'!$A$3,MATCH('Data above threshold'!$A91,'Raw Data'!$B$4:$B$185,0),MATCH('Data above threshold'!BG$4,'Raw Data'!$3:$3,0)-1)),"", IFERROR($J91*OFFSET('Raw Data'!$A$3,MATCH('Data above threshold'!$A91,'Raw Data'!$B$4:$B$185,0),MATCH('Data above threshold'!BG$4,'Raw Data'!$3:$3,0)-1),"NA"))</f>
        <v/>
      </c>
      <c r="BF91" s="103" t="str">
        <f aca="true">IF(ISBLANK(OFFSET('Raw Data'!$A$3,MATCH('Data above threshold'!$A91,'Raw Data'!$B$4:$B$185,0),MATCH('Data above threshold'!BH$4,'Raw Data'!$3:$3,0)-1)),"", IFERROR($J91*OFFSET('Raw Data'!$A$3,MATCH('Data above threshold'!$A91,'Raw Data'!$B$4:$B$185,0),MATCH('Data above threshold'!BH$4,'Raw Data'!$3:$3,0)-1),"NA"))</f>
        <v/>
      </c>
      <c r="BG91" s="103" t="str">
        <f aca="true">IF(ISBLANK(OFFSET('Raw Data'!$A$3,MATCH('Data above threshold'!$A91,'Raw Data'!$B$4:$B$185,0),MATCH('Data above threshold'!BI$4,'Raw Data'!$3:$3,0)-1)),"", IFERROR($J91*OFFSET('Raw Data'!$A$3,MATCH('Data above threshold'!$A91,'Raw Data'!$B$4:$B$185,0),MATCH('Data above threshold'!BI$4,'Raw Data'!$3:$3,0)-1),"NA"))</f>
        <v/>
      </c>
      <c r="BH91" s="103" t="str">
        <f aca="true">IF(ISBLANK(OFFSET('Raw Data'!$A$3,MATCH('Data above threshold'!$A91,'Raw Data'!$B$4:$B$185,0),MATCH('Data above threshold'!BJ$4,'Raw Data'!$3:$3,0)-1)),"", IFERROR($J91*OFFSET('Raw Data'!$A$3,MATCH('Data above threshold'!$A91,'Raw Data'!$B$4:$B$185,0),MATCH('Data above threshold'!BJ$4,'Raw Data'!$3:$3,0)-1),"NA"))</f>
        <v/>
      </c>
      <c r="BI91" s="103" t="str">
        <f aca="true">IF(ISBLANK(OFFSET('Raw Data'!$A$3,MATCH('Data above threshold'!$A91,'Raw Data'!$B$4:$B$185,0),MATCH('Data above threshold'!BK$4,'Raw Data'!$3:$3,0)-1)),"", IFERROR($J91*OFFSET('Raw Data'!$A$3,MATCH('Data above threshold'!$A91,'Raw Data'!$B$4:$B$185,0),MATCH('Data above threshold'!BK$4,'Raw Data'!$3:$3,0)-1),"NA"))</f>
        <v/>
      </c>
      <c r="BJ91" s="103" t="str">
        <f aca="true">IF(ISBLANK(OFFSET('Raw Data'!$A$3,MATCH('Data above threshold'!$A91,'Raw Data'!$B$4:$B$185,0),MATCH('Data above threshold'!BL$4,'Raw Data'!$3:$3,0)-1)),"", IFERROR($J91*OFFSET('Raw Data'!$A$3,MATCH('Data above threshold'!$A91,'Raw Data'!$B$4:$B$185,0),MATCH('Data above threshold'!BL$4,'Raw Data'!$3:$3,0)-1),"NA"))</f>
        <v/>
      </c>
      <c r="BK91" s="103" t="str">
        <f aca="true">IF(ISBLANK(OFFSET('Raw Data'!$A$3,MATCH('Data above threshold'!$A91,'Raw Data'!$B$4:$B$185,0),MATCH('Data above threshold'!BM$4,'Raw Data'!$3:$3,0)-1)),"", IFERROR($J91*OFFSET('Raw Data'!$A$3,MATCH('Data above threshold'!$A91,'Raw Data'!$B$4:$B$185,0),MATCH('Data above threshold'!BM$4,'Raw Data'!$3:$3,0)-1),"NA"))</f>
        <v/>
      </c>
      <c r="BL91" s="103" t="str">
        <f aca="true">IF(ISBLANK(OFFSET('Raw Data'!$A$3,MATCH('Data above threshold'!$A91,'Raw Data'!$B$4:$B$185,0),MATCH('Data above threshold'!BN$4,'Raw Data'!$3:$3,0)-1)),"", IFERROR($J91*OFFSET('Raw Data'!$A$3,MATCH('Data above threshold'!$A91,'Raw Data'!$B$4:$B$185,0),MATCH('Data above threshold'!BN$4,'Raw Data'!$3:$3,0)-1),"NA"))</f>
        <v/>
      </c>
      <c r="BM91" s="103" t="str">
        <f aca="true">IF(ISBLANK(OFFSET('Raw Data'!$A$3,MATCH('Data above threshold'!$A91,'Raw Data'!$B$4:$B$185,0),MATCH('Data above threshold'!BO$4,'Raw Data'!$3:$3,0)-1)),"", IFERROR($J91*OFFSET('Raw Data'!$A$3,MATCH('Data above threshold'!$A91,'Raw Data'!$B$4:$B$185,0),MATCH('Data above threshold'!BO$4,'Raw Data'!$3:$3,0)-1),"NA"))</f>
        <v/>
      </c>
      <c r="BN91" s="103" t="str">
        <f aca="true">IF(ISBLANK(OFFSET('Raw Data'!$A$3,MATCH('Data above threshold'!$A91,'Raw Data'!$B$4:$B$185,0),MATCH('Data above threshold'!BP$4,'Raw Data'!$3:$3,0)-1)),"", IFERROR($J91*OFFSET('Raw Data'!$A$3,MATCH('Data above threshold'!$A91,'Raw Data'!$B$4:$B$185,0),MATCH('Data above threshold'!BP$4,'Raw Data'!$3:$3,0)-1),"NA"))</f>
        <v/>
      </c>
      <c r="BO91" s="103" t="str">
        <f aca="true">IF(ISBLANK(OFFSET('Raw Data'!$A$3,MATCH('Data above threshold'!$A91,'Raw Data'!$B$4:$B$185,0),MATCH('Data above threshold'!BQ$4,'Raw Data'!$3:$3,0)-1)),"", IFERROR($J91*OFFSET('Raw Data'!$A$3,MATCH('Data above threshold'!$A91,'Raw Data'!$B$4:$B$185,0),MATCH('Data above threshold'!BQ$4,'Raw Data'!$3:$3,0)-1),"NA"))</f>
        <v/>
      </c>
      <c r="BP91" s="103" t="str">
        <f aca="true">IF(ISBLANK(OFFSET('Raw Data'!$A$3,MATCH('Data above threshold'!$A91,'Raw Data'!$B$4:$B$185,0),MATCH('Data above threshold'!BR$4,'Raw Data'!$3:$3,0)-1)),"", IFERROR($J91*OFFSET('Raw Data'!$A$3,MATCH('Data above threshold'!$A91,'Raw Data'!$B$4:$B$185,0),MATCH('Data above threshold'!BR$4,'Raw Data'!$3:$3,0)-1),"NA"))</f>
        <v/>
      </c>
      <c r="BQ91" s="103" t="str">
        <f aca="true">IF(ISBLANK(OFFSET('Raw Data'!$A$3,MATCH('Data above threshold'!$A91,'Raw Data'!$B$4:$B$185,0),MATCH('Data above threshold'!BS$4,'Raw Data'!$3:$3,0)-1)),"", IFERROR($J91*OFFSET('Raw Data'!$A$3,MATCH('Data above threshold'!$A91,'Raw Data'!$B$4:$B$185,0),MATCH('Data above threshold'!BS$4,'Raw Data'!$3:$3,0)-1),"NA"))</f>
        <v/>
      </c>
      <c r="BR91" s="103" t="str">
        <f aca="true">IF(ISBLANK(OFFSET('Raw Data'!$A$3,MATCH('Data above threshold'!$A91,'Raw Data'!$B$4:$B$185,0),MATCH('Data above threshold'!BT$4,'Raw Data'!$3:$3,0)-1)),"", IFERROR($J91*OFFSET('Raw Data'!$A$3,MATCH('Data above threshold'!$A91,'Raw Data'!$B$4:$B$185,0),MATCH('Data above threshold'!BT$4,'Raw Data'!$3:$3,0)-1),"NA"))</f>
        <v/>
      </c>
      <c r="BS91" s="103" t="str">
        <f aca="true">IF(ISBLANK(OFFSET('Raw Data'!$A$3,MATCH('Data above threshold'!$A91,'Raw Data'!$B$4:$B$185,0),MATCH('Data above threshold'!BU$4,'Raw Data'!$3:$3,0)-1)),"", IFERROR($J91*OFFSET('Raw Data'!$A$3,MATCH('Data above threshold'!$A91,'Raw Data'!$B$4:$B$185,0),MATCH('Data above threshold'!BU$4,'Raw Data'!$3:$3,0)-1),"NA"))</f>
        <v/>
      </c>
      <c r="BT91" s="103" t="str">
        <f aca="true">IF(ISBLANK(OFFSET('Raw Data'!$A$3,MATCH('Data above threshold'!$A91,'Raw Data'!$B$4:$B$185,0),MATCH('Data above threshold'!BV$4,'Raw Data'!$3:$3,0)-1)),"", IFERROR($J91*OFFSET('Raw Data'!$A$3,MATCH('Data above threshold'!$A91,'Raw Data'!$B$4:$B$185,0),MATCH('Data above threshold'!BV$4,'Raw Data'!$3:$3,0)-1),"NA"))</f>
        <v/>
      </c>
      <c r="BU91" s="103" t="str">
        <f aca="true">IF(ISBLANK(OFFSET('Raw Data'!$A$3,MATCH('Data above threshold'!$A91,'Raw Data'!$B$4:$B$185,0),MATCH('Data above threshold'!BW$4,'Raw Data'!$3:$3,0)-1)),"", IFERROR($J91*OFFSET('Raw Data'!$A$3,MATCH('Data above threshold'!$A91,'Raw Data'!$B$4:$B$185,0),MATCH('Data above threshold'!BW$4,'Raw Data'!$3:$3,0)-1),"NA"))</f>
        <v/>
      </c>
      <c r="BV91" s="103" t="str">
        <f aca="true">IF(ISBLANK(OFFSET('Raw Data'!$A$3,MATCH('Data above threshold'!$A91,'Raw Data'!$B$4:$B$185,0),MATCH('Data above threshold'!BX$4,'Raw Data'!$3:$3,0)-1)),"", IFERROR($J91*OFFSET('Raw Data'!$A$3,MATCH('Data above threshold'!$A91,'Raw Data'!$B$4:$B$185,0),MATCH('Data above threshold'!BX$4,'Raw Data'!$3:$3,0)-1),"NA"))</f>
        <v/>
      </c>
      <c r="BW91" s="103" t="str">
        <f aca="true">IF(ISBLANK(OFFSET('Raw Data'!$A$3,MATCH('Data above threshold'!$A91,'Raw Data'!$B$4:$B$185,0),MATCH('Data above threshold'!BY$4,'Raw Data'!$3:$3,0)-1)),"", IFERROR($J91*OFFSET('Raw Data'!$A$3,MATCH('Data above threshold'!$A91,'Raw Data'!$B$4:$B$185,0),MATCH('Data above threshold'!BY$4,'Raw Data'!$3:$3,0)-1),"NA"))</f>
        <v/>
      </c>
      <c r="BX91" s="103" t="str">
        <f aca="true">IF(ISBLANK(OFFSET('Raw Data'!$A$3,MATCH('Data above threshold'!$A91,'Raw Data'!$B$4:$B$185,0),MATCH('Data above threshold'!BZ$4,'Raw Data'!$3:$3,0)-1)),"", IFERROR($J91*OFFSET('Raw Data'!$A$3,MATCH('Data above threshold'!$A91,'Raw Data'!$B$4:$B$185,0),MATCH('Data above threshold'!BZ$4,'Raw Data'!$3:$3,0)-1),"NA"))</f>
        <v/>
      </c>
      <c r="BY91" s="103" t="str">
        <f aca="true">IF(ISBLANK(OFFSET('Raw Data'!$A$3,MATCH('Data above threshold'!$A91,'Raw Data'!$B$4:$B$185,0),MATCH('Data above threshold'!CA$4,'Raw Data'!$3:$3,0)-1)),"", IFERROR($J91*OFFSET('Raw Data'!$A$3,MATCH('Data above threshold'!$A91,'Raw Data'!$B$4:$B$185,0),MATCH('Data above threshold'!CA$4,'Raw Data'!$3:$3,0)-1),"NA"))</f>
        <v/>
      </c>
      <c r="BZ91" s="103" t="str">
        <f aca="true">IF(ISBLANK(OFFSET('Raw Data'!$A$3,MATCH('Data above threshold'!$A91,'Raw Data'!$B$4:$B$185,0),MATCH('Data above threshold'!CB$4,'Raw Data'!$3:$3,0)-1)),"", IFERROR($J91*OFFSET('Raw Data'!$A$3,MATCH('Data above threshold'!$A91,'Raw Data'!$B$4:$B$185,0),MATCH('Data above threshold'!CB$4,'Raw Data'!$3:$3,0)-1),"NA"))</f>
        <v/>
      </c>
      <c r="CA91" s="103" t="str">
        <f aca="true">IF(ISBLANK(OFFSET('Raw Data'!$A$3,MATCH('Data above threshold'!$A91,'Raw Data'!$B$4:$B$185,0),MATCH('Data above threshold'!CC$4,'Raw Data'!$3:$3,0)-1)),"", IFERROR($J91*OFFSET('Raw Data'!$A$3,MATCH('Data above threshold'!$A91,'Raw Data'!$B$4:$B$185,0),MATCH('Data above threshold'!CC$4,'Raw Data'!$3:$3,0)-1),"NA"))</f>
        <v/>
      </c>
      <c r="CB91" s="103" t="str">
        <f aca="true">IF(ISBLANK(OFFSET('Raw Data'!$A$3,MATCH('Data above threshold'!$A91,'Raw Data'!$B$4:$B$185,0),MATCH('Data above threshold'!CD$4,'Raw Data'!$3:$3,0)-1)),"", IFERROR($J91*OFFSET('Raw Data'!$A$3,MATCH('Data above threshold'!$A91,'Raw Data'!$B$4:$B$185,0),MATCH('Data above threshold'!CD$4,'Raw Data'!$3:$3,0)-1),"NA"))</f>
        <v/>
      </c>
      <c r="CC91" s="103" t="str">
        <f aca="true">IF(ISBLANK(OFFSET('Raw Data'!$A$3,MATCH('Data above threshold'!$A91,'Raw Data'!$B$4:$B$185,0),MATCH('Data above threshold'!CE$4,'Raw Data'!$3:$3,0)-1)),"", IFERROR($J91*OFFSET('Raw Data'!$A$3,MATCH('Data above threshold'!$A91,'Raw Data'!$B$4:$B$185,0),MATCH('Data above threshold'!CE$4,'Raw Data'!$3:$3,0)-1),"NA"))</f>
        <v/>
      </c>
      <c r="CD91" s="103" t="str">
        <f aca="true">IF(ISBLANK(OFFSET('Raw Data'!$A$3,MATCH('Data above threshold'!$A91,'Raw Data'!$B$4:$B$185,0),MATCH('Data above threshold'!CF$4,'Raw Data'!$3:$3,0)-1)),"", IFERROR($J91*OFFSET('Raw Data'!$A$3,MATCH('Data above threshold'!$A91,'Raw Data'!$B$4:$B$185,0),MATCH('Data above threshold'!CF$4,'Raw Data'!$3:$3,0)-1),"NA"))</f>
        <v/>
      </c>
      <c r="CE91" s="103" t="str">
        <f aca="true">IF(ISBLANK(OFFSET('Raw Data'!$A$3,MATCH('Data above threshold'!$A91,'Raw Data'!$B$4:$B$185,0),MATCH('Data above threshold'!CG$4,'Raw Data'!$3:$3,0)-1)),"", IFERROR($J91*OFFSET('Raw Data'!$A$3,MATCH('Data above threshold'!$A91,'Raw Data'!$B$4:$B$185,0),MATCH('Data above threshold'!CG$4,'Raw Data'!$3:$3,0)-1),"NA"))</f>
        <v/>
      </c>
      <c r="CF91" s="103" t="str">
        <f aca="true">IF(ISBLANK(OFFSET('Raw Data'!$A$3,MATCH('Data above threshold'!$A91,'Raw Data'!$B$4:$B$185,0),MATCH('Data above threshold'!CH$4,'Raw Data'!$3:$3,0)-1)),"", IFERROR($J91*OFFSET('Raw Data'!$A$3,MATCH('Data above threshold'!$A91,'Raw Data'!$B$4:$B$185,0),MATCH('Data above threshold'!CH$4,'Raw Data'!$3:$3,0)-1),"NA"))</f>
        <v/>
      </c>
      <c r="CG91" s="103" t="str">
        <f aca="true">IF(ISBLANK(OFFSET('Raw Data'!$A$3,MATCH('Data above threshold'!$A91,'Raw Data'!$B$4:$B$185,0),MATCH('Data above threshold'!CI$4,'Raw Data'!$3:$3,0)-1)),"", IFERROR($J91*OFFSET('Raw Data'!$A$3,MATCH('Data above threshold'!$A91,'Raw Data'!$B$4:$B$185,0),MATCH('Data above threshold'!CI$4,'Raw Data'!$3:$3,0)-1),"NA"))</f>
        <v/>
      </c>
      <c r="CH91" s="103" t="str">
        <f aca="true">IF(ISBLANK(OFFSET('Raw Data'!$A$3,MATCH('Data above threshold'!$A91,'Raw Data'!$B$4:$B$185,0),MATCH('Data above threshold'!CJ$4,'Raw Data'!$3:$3,0)-1)),"", IFERROR($J91*OFFSET('Raw Data'!$A$3,MATCH('Data above threshold'!$A91,'Raw Data'!$B$4:$B$185,0),MATCH('Data above threshold'!CJ$4,'Raw Data'!$3:$3,0)-1),"NA"))</f>
        <v/>
      </c>
      <c r="CI91" s="103" t="str">
        <f aca="true">IF(ISBLANK(OFFSET('Raw Data'!$A$3,MATCH('Data above threshold'!$A91,'Raw Data'!$B$4:$B$185,0),MATCH('Data above threshold'!CK$4,'Raw Data'!$3:$3,0)-1)),"", IFERROR($J91*OFFSET('Raw Data'!$A$3,MATCH('Data above threshold'!$A91,'Raw Data'!$B$4:$B$185,0),MATCH('Data above threshold'!CK$4,'Raw Data'!$3:$3,0)-1),"NA"))</f>
        <v/>
      </c>
      <c r="CJ91" s="103" t="str">
        <f aca="true">IF(ISBLANK(OFFSET('Raw Data'!$A$3,MATCH('Data above threshold'!$A91,'Raw Data'!$B$4:$B$185,0),MATCH('Data above threshold'!CL$4,'Raw Data'!$3:$3,0)-1)),"", IFERROR($J91*OFFSET('Raw Data'!$A$3,MATCH('Data above threshold'!$A91,'Raw Data'!$B$4:$B$185,0),MATCH('Data above threshold'!CL$4,'Raw Data'!$3:$3,0)-1),"NA"))</f>
        <v/>
      </c>
      <c r="CK91" s="103" t="str">
        <f aca="true">IF(ISBLANK(OFFSET('Raw Data'!$A$3,MATCH('Data above threshold'!$A91,'Raw Data'!$B$4:$B$185,0),MATCH('Data above threshold'!CM$4,'Raw Data'!$3:$3,0)-1)),"", IFERROR($J91*OFFSET('Raw Data'!$A$3,MATCH('Data above threshold'!$A91,'Raw Data'!$B$4:$B$185,0),MATCH('Data above threshold'!CM$4,'Raw Data'!$3:$3,0)-1),"NA"))</f>
        <v/>
      </c>
      <c r="CL91" s="103" t="str">
        <f aca="true">IF(ISBLANK(OFFSET('Raw Data'!$A$3,MATCH('Data above threshold'!$A91,'Raw Data'!$B$4:$B$185,0),MATCH('Data above threshold'!CN$4,'Raw Data'!$3:$3,0)-1)),"", IFERROR($J91*OFFSET('Raw Data'!$A$3,MATCH('Data above threshold'!$A91,'Raw Data'!$B$4:$B$185,0),MATCH('Data above threshold'!CN$4,'Raw Data'!$3:$3,0)-1),"NA"))</f>
        <v/>
      </c>
      <c r="CM91" s="103" t="str">
        <f aca="true">IF(ISBLANK(OFFSET('Raw Data'!$A$3,MATCH('Data above threshold'!$A91,'Raw Data'!$B$4:$B$185,0),MATCH('Data above threshold'!CO$4,'Raw Data'!$3:$3,0)-1)),"", IFERROR($J91*OFFSET('Raw Data'!$A$3,MATCH('Data above threshold'!$A91,'Raw Data'!$B$4:$B$185,0),MATCH('Data above threshold'!CO$4,'Raw Data'!$3:$3,0)-1),"NA"))</f>
        <v/>
      </c>
      <c r="CN91" s="103" t="str">
        <f aca="true">IF(ISBLANK(OFFSET('Raw Data'!$A$3,MATCH('Data above threshold'!$A91,'Raw Data'!$B$4:$B$185,0),MATCH('Data above threshold'!CP$4,'Raw Data'!$3:$3,0)-1)),"", IFERROR($J91*OFFSET('Raw Data'!$A$3,MATCH('Data above threshold'!$A91,'Raw Data'!$B$4:$B$185,0),MATCH('Data above threshold'!CP$4,'Raw Data'!$3:$3,0)-1),"NA"))</f>
        <v/>
      </c>
      <c r="CO91" s="103" t="str">
        <f aca="true">IF(ISBLANK(OFFSET('Raw Data'!$A$3,MATCH('Data above threshold'!$A91,'Raw Data'!$B$4:$B$185,0),MATCH('Data above threshold'!CQ$4,'Raw Data'!$3:$3,0)-1)),"", IFERROR($J91*OFFSET('Raw Data'!$A$3,MATCH('Data above threshold'!$A91,'Raw Data'!$B$4:$B$185,0),MATCH('Data above threshold'!CQ$4,'Raw Data'!$3:$3,0)-1),"NA"))</f>
        <v/>
      </c>
      <c r="CP91" s="103" t="str">
        <f aca="true">IF(ISBLANK(OFFSET('Raw Data'!$A$3,MATCH('Data above threshold'!$A91,'Raw Data'!$B$4:$B$185,0),MATCH('Data above threshold'!CR$4,'Raw Data'!$3:$3,0)-1)),"", IFERROR($J91*OFFSET('Raw Data'!$A$3,MATCH('Data above threshold'!$A91,'Raw Data'!$B$4:$B$185,0),MATCH('Data above threshold'!CR$4,'Raw Data'!$3:$3,0)-1),"NA"))</f>
        <v/>
      </c>
    </row>
    <row r="92" s="103" customFormat="true" ht="15.5" hidden="false" customHeight="false" outlineLevel="0" collapsed="false">
      <c r="A92" s="107" t="n">
        <v>3231</v>
      </c>
      <c r="B92" s="107" t="n">
        <v>4</v>
      </c>
      <c r="C92" s="103" t="str">
        <f aca="true">IF(ISBLANK(OFFSET('Raw Data'!$A$3,MATCH($A92,'Raw Data'!$B$4:$B$185,0),MATCH(C$4,'Raw Data'!$3:$3,0)-1)),"",OFFSET('Raw Data'!$A$3,MATCH($A92,'Raw Data'!$B$4:$B$185,0),MATCH(C$4,'Raw Data'!$3:$3,0)-1))</f>
        <v/>
      </c>
      <c r="D92" s="103" t="str">
        <f aca="true">IF(ISBLANK(OFFSET('Raw Data'!$A$3,MATCH($A92,'Raw Data'!$B$4:$B$185,0),MATCH(D$4,'Raw Data'!$3:$3,0)-1)),"",OFFSET('Raw Data'!$A$3,MATCH($A92,'Raw Data'!$B$4:$B$185,0),MATCH(D$4,'Raw Data'!$3:$3,0)-1))</f>
        <v>Expert assessment data - D.4.1</v>
      </c>
      <c r="E92" s="103" t="str">
        <f aca="true">IF(ISBLANK(OFFSET('Raw Data'!$A$3,MATCH($A92,'Raw Data'!$B$4:$B$185,0),MATCH(E$4,'Raw Data'!$3:$3,0)-1)),"",OFFSET('Raw Data'!$A$3,MATCH($A92,'Raw Data'!$B$4:$B$185,0),MATCH(E$4,'Raw Data'!$3:$3,0)-1))</f>
        <v>Food: Which of the following measures/mechanisms to protect consumers are present in your country in 2020?</v>
      </c>
      <c r="F92" s="103" t="str">
        <f aca="true">IF(ISBLANK(OFFSET('Raw Data'!$A$3,MATCH($A92,'Raw Data'!$B$4:$B$185,0),MATCH(F$4,'Raw Data'!$3:$3,0)-1)),"",OFFSET('Raw Data'!$A$3,MATCH($A92,'Raw Data'!$B$4:$B$185,0),MATCH(F$4,'Raw Data'!$3:$3,0)-1))</f>
        <v/>
      </c>
      <c r="G92" s="103" t="s">
        <v>217</v>
      </c>
      <c r="H92" s="103" t="str">
        <f aca="true">IF(ISBLANK(OFFSET('Raw Data'!$A$3,MATCH($A92,'Raw Data'!$B$4:$B$185,0),MATCH(H$4,'Raw Data'!$3:$3,0)-1)),"",OFFSET('Raw Data'!$A$3,MATCH($A92,'Raw Data'!$B$4:$B$185,0),MATCH(H$4,'Raw Data'!$3:$3,0)-1))</f>
        <v/>
      </c>
      <c r="I92" s="103" t="str">
        <f aca="true">IF(ISBLANK(OFFSET('Raw Data'!$A$3,MATCH($A92,'Raw Data'!$B$4:$B$185,0),MATCH(I$4,'Raw Data'!$3:$3,0)-1)),"",OFFSET('Raw Data'!$A$3,MATCH($A92,'Raw Data'!$B$4:$B$185,0),MATCH(I$4,'Raw Data'!$3:$3,0)-1))</f>
        <v>Plus</v>
      </c>
      <c r="J92" s="103" t="n">
        <f aca="false">IF(I92="","",IF(I92="Minus",-1,1))</f>
        <v>1</v>
      </c>
      <c r="K92" s="105" t="n">
        <f aca="false" t="array" ref="K92:K92">IFERROR(SKEW(IF(ISNUMBER(O92:CP92),O92:CP92,"")),"")</f>
        <v>-1.27415589571923</v>
      </c>
      <c r="L92" s="103" t="n">
        <f aca="true">IF(ISBLANK(OFFSET('Data above threshold'!$A$4,MATCH('Data above threshold'!$A92,'Data above threshold'!$A$5:$A$185,0),MATCH('Data above threshold'!N$4,'Data above threshold'!$4:$4,0)-1)),1,OFFSET('Data above threshold'!$A$4,MATCH('Data above threshold'!$A92,'Data above threshold'!$A$5:$A$185,0),MATCH('Data above threshold'!N$4,'Data above threshold'!$4:$4,0)-1))</f>
        <v>0</v>
      </c>
      <c r="M92" s="103" t="str">
        <f aca="true">IF(ISBLANK(OFFSET('Data above threshold'!$A$4,MATCH('Data above threshold'!$A92,'Data above threshold'!$A$5:$A$185,0),MATCH('Data above threshold'!O$4,'Data above threshold'!$4:$4,0)-1)),"",OFFSET('Data above threshold'!$A$4,MATCH('Data above threshold'!$A92,'Data above threshold'!$A$5:$A$185,0),MATCH('Data above threshold'!O$4,'Data above threshold'!$4:$4,0)-1))</f>
        <v/>
      </c>
      <c r="N92" s="106" t="n">
        <f aca="false" t="array" ref="N92:N92">IF(B92&lt;4,"",1-IFERROR(SUM(ISNUMBER(O92:CP92)*(1-$O$3:$CP$3))/COUNTIF($O$3:$CP$3,0),0))</f>
        <v>0.025</v>
      </c>
      <c r="O92" s="103" t="n">
        <f aca="true">IF(ISBLANK(OFFSET('Raw Data'!$A$3,MATCH('Data above threshold'!$A92,'Raw Data'!$B$4:$B$185,0),MATCH('Data above threshold'!Q$4,'Raw Data'!$3:$3,0)-1)),"", IFERROR($J92*OFFSET('Raw Data'!$A$3,MATCH('Data above threshold'!$A92,'Raw Data'!$B$4:$B$185,0),MATCH('Data above threshold'!Q$4,'Raw Data'!$3:$3,0)-1),"NA"))</f>
        <v>3</v>
      </c>
      <c r="P92" s="103" t="n">
        <f aca="true">IF(ISBLANK(OFFSET('Raw Data'!$A$3,MATCH('Data above threshold'!$A92,'Raw Data'!$B$4:$B$185,0),MATCH('Data above threshold'!R$4,'Raw Data'!$3:$3,0)-1)),"", IFERROR($J92*OFFSET('Raw Data'!$A$3,MATCH('Data above threshold'!$A92,'Raw Data'!$B$4:$B$185,0),MATCH('Data above threshold'!R$4,'Raw Data'!$3:$3,0)-1),"NA"))</f>
        <v>3</v>
      </c>
      <c r="Q92" s="103" t="n">
        <f aca="true">IF(ISBLANK(OFFSET('Raw Data'!$A$3,MATCH('Data above threshold'!$A92,'Raw Data'!$B$4:$B$185,0),MATCH('Data above threshold'!S$4,'Raw Data'!$3:$3,0)-1)),"", IFERROR($J92*OFFSET('Raw Data'!$A$3,MATCH('Data above threshold'!$A92,'Raw Data'!$B$4:$B$185,0),MATCH('Data above threshold'!S$4,'Raw Data'!$3:$3,0)-1),"NA"))</f>
        <v>3</v>
      </c>
      <c r="R92" s="103" t="n">
        <f aca="true">IF(ISBLANK(OFFSET('Raw Data'!$A$3,MATCH('Data above threshold'!$A92,'Raw Data'!$B$4:$B$185,0),MATCH('Data above threshold'!T$4,'Raw Data'!$3:$3,0)-1)),"", IFERROR($J92*OFFSET('Raw Data'!$A$3,MATCH('Data above threshold'!$A92,'Raw Data'!$B$4:$B$185,0),MATCH('Data above threshold'!T$4,'Raw Data'!$3:$3,0)-1),"NA"))</f>
        <v>3</v>
      </c>
      <c r="S92" s="103" t="n">
        <f aca="true">IF(ISBLANK(OFFSET('Raw Data'!$A$3,MATCH('Data above threshold'!$A92,'Raw Data'!$B$4:$B$185,0),MATCH('Data above threshold'!U$4,'Raw Data'!$3:$3,0)-1)),"", IFERROR($J92*OFFSET('Raw Data'!$A$3,MATCH('Data above threshold'!$A92,'Raw Data'!$B$4:$B$185,0),MATCH('Data above threshold'!U$4,'Raw Data'!$3:$3,0)-1),"NA"))</f>
        <v>3</v>
      </c>
      <c r="T92" s="103" t="n">
        <f aca="true">IF(ISBLANK(OFFSET('Raw Data'!$A$3,MATCH('Data above threshold'!$A92,'Raw Data'!$B$4:$B$185,0),MATCH('Data above threshold'!V$4,'Raw Data'!$3:$3,0)-1)),"", IFERROR($J92*OFFSET('Raw Data'!$A$3,MATCH('Data above threshold'!$A92,'Raw Data'!$B$4:$B$185,0),MATCH('Data above threshold'!V$4,'Raw Data'!$3:$3,0)-1),"NA"))</f>
        <v>3</v>
      </c>
      <c r="U92" s="103" t="n">
        <f aca="true">IF(ISBLANK(OFFSET('Raw Data'!$A$3,MATCH('Data above threshold'!$A92,'Raw Data'!$B$4:$B$185,0),MATCH('Data above threshold'!W$4,'Raw Data'!$3:$3,0)-1)),"", IFERROR($J92*OFFSET('Raw Data'!$A$3,MATCH('Data above threshold'!$A92,'Raw Data'!$B$4:$B$185,0),MATCH('Data above threshold'!W$4,'Raw Data'!$3:$3,0)-1),"NA"))</f>
        <v>3</v>
      </c>
      <c r="V92" s="103" t="n">
        <f aca="true">IF(ISBLANK(OFFSET('Raw Data'!$A$3,MATCH('Data above threshold'!$A92,'Raw Data'!$B$4:$B$185,0),MATCH('Data above threshold'!X$4,'Raw Data'!$3:$3,0)-1)),"", IFERROR($J92*OFFSET('Raw Data'!$A$3,MATCH('Data above threshold'!$A92,'Raw Data'!$B$4:$B$185,0),MATCH('Data above threshold'!X$4,'Raw Data'!$3:$3,0)-1),"NA"))</f>
        <v>3</v>
      </c>
      <c r="W92" s="103" t="n">
        <f aca="true">IF(ISBLANK(OFFSET('Raw Data'!$A$3,MATCH('Data above threshold'!$A92,'Raw Data'!$B$4:$B$185,0),MATCH('Data above threshold'!Y$4,'Raw Data'!$3:$3,0)-1)),"", IFERROR($J92*OFFSET('Raw Data'!$A$3,MATCH('Data above threshold'!$A92,'Raw Data'!$B$4:$B$185,0),MATCH('Data above threshold'!Y$4,'Raw Data'!$3:$3,0)-1),"NA"))</f>
        <v>3</v>
      </c>
      <c r="X92" s="103" t="n">
        <f aca="true">IF(ISBLANK(OFFSET('Raw Data'!$A$3,MATCH('Data above threshold'!$A92,'Raw Data'!$B$4:$B$185,0),MATCH('Data above threshold'!Z$4,'Raw Data'!$3:$3,0)-1)),"", IFERROR($J92*OFFSET('Raw Data'!$A$3,MATCH('Data above threshold'!$A92,'Raw Data'!$B$4:$B$185,0),MATCH('Data above threshold'!Z$4,'Raw Data'!$3:$3,0)-1),"NA"))</f>
        <v>1</v>
      </c>
      <c r="Y92" s="103" t="n">
        <f aca="true">IF(ISBLANK(OFFSET('Raw Data'!$A$3,MATCH('Data above threshold'!$A92,'Raw Data'!$B$4:$B$185,0),MATCH('Data above threshold'!AA$4,'Raw Data'!$3:$3,0)-1)),"", IFERROR($J92*OFFSET('Raw Data'!$A$3,MATCH('Data above threshold'!$A92,'Raw Data'!$B$4:$B$185,0),MATCH('Data above threshold'!AA$4,'Raw Data'!$3:$3,0)-1),"NA"))</f>
        <v>3</v>
      </c>
      <c r="Z92" s="103" t="n">
        <f aca="true">IF(ISBLANK(OFFSET('Raw Data'!$A$3,MATCH('Data above threshold'!$A92,'Raw Data'!$B$4:$B$185,0),MATCH('Data above threshold'!AB$4,'Raw Data'!$3:$3,0)-1)),"", IFERROR($J92*OFFSET('Raw Data'!$A$3,MATCH('Data above threshold'!$A92,'Raw Data'!$B$4:$B$185,0),MATCH('Data above threshold'!AB$4,'Raw Data'!$3:$3,0)-1),"NA"))</f>
        <v>2</v>
      </c>
      <c r="AA92" s="103" t="n">
        <f aca="true">IF(ISBLANK(OFFSET('Raw Data'!$A$3,MATCH('Data above threshold'!$A92,'Raw Data'!$B$4:$B$185,0),MATCH('Data above threshold'!AC$4,'Raw Data'!$3:$3,0)-1)),"", IFERROR($J92*OFFSET('Raw Data'!$A$3,MATCH('Data above threshold'!$A92,'Raw Data'!$B$4:$B$185,0),MATCH('Data above threshold'!AC$4,'Raw Data'!$3:$3,0)-1),"NA"))</f>
        <v>1</v>
      </c>
      <c r="AB92" s="103" t="n">
        <f aca="true">IF(ISBLANK(OFFSET('Raw Data'!$A$3,MATCH('Data above threshold'!$A92,'Raw Data'!$B$4:$B$185,0),MATCH('Data above threshold'!AD$4,'Raw Data'!$3:$3,0)-1)),"", IFERROR($J92*OFFSET('Raw Data'!$A$3,MATCH('Data above threshold'!$A92,'Raw Data'!$B$4:$B$185,0),MATCH('Data above threshold'!AD$4,'Raw Data'!$3:$3,0)-1),"NA"))</f>
        <v>3</v>
      </c>
      <c r="AC92" s="103" t="n">
        <f aca="true">IF(ISBLANK(OFFSET('Raw Data'!$A$3,MATCH('Data above threshold'!$A92,'Raw Data'!$B$4:$B$185,0),MATCH('Data above threshold'!AE$4,'Raw Data'!$3:$3,0)-1)),"", IFERROR($J92*OFFSET('Raw Data'!$A$3,MATCH('Data above threshold'!$A92,'Raw Data'!$B$4:$B$185,0),MATCH('Data above threshold'!AE$4,'Raw Data'!$3:$3,0)-1),"NA"))</f>
        <v>3</v>
      </c>
      <c r="AD92" s="103" t="n">
        <f aca="true">IF(ISBLANK(OFFSET('Raw Data'!$A$3,MATCH('Data above threshold'!$A92,'Raw Data'!$B$4:$B$185,0),MATCH('Data above threshold'!AF$4,'Raw Data'!$3:$3,0)-1)),"", IFERROR($J92*OFFSET('Raw Data'!$A$3,MATCH('Data above threshold'!$A92,'Raw Data'!$B$4:$B$185,0),MATCH('Data above threshold'!AF$4,'Raw Data'!$3:$3,0)-1),"NA"))</f>
        <v>1</v>
      </c>
      <c r="AE92" s="103" t="n">
        <f aca="true">IF(ISBLANK(OFFSET('Raw Data'!$A$3,MATCH('Data above threshold'!$A92,'Raw Data'!$B$4:$B$185,0),MATCH('Data above threshold'!AG$4,'Raw Data'!$3:$3,0)-1)),"", IFERROR($J92*OFFSET('Raw Data'!$A$3,MATCH('Data above threshold'!$A92,'Raw Data'!$B$4:$B$185,0),MATCH('Data above threshold'!AG$4,'Raw Data'!$3:$3,0)-1),"NA"))</f>
        <v>3</v>
      </c>
      <c r="AF92" s="103" t="n">
        <f aca="true">IF(ISBLANK(OFFSET('Raw Data'!$A$3,MATCH('Data above threshold'!$A92,'Raw Data'!$B$4:$B$185,0),MATCH('Data above threshold'!AH$4,'Raw Data'!$3:$3,0)-1)),"", IFERROR($J92*OFFSET('Raw Data'!$A$3,MATCH('Data above threshold'!$A92,'Raw Data'!$B$4:$B$185,0),MATCH('Data above threshold'!AH$4,'Raw Data'!$3:$3,0)-1),"NA"))</f>
        <v>3</v>
      </c>
      <c r="AG92" s="103" t="n">
        <f aca="true">IF(ISBLANK(OFFSET('Raw Data'!$A$3,MATCH('Data above threshold'!$A92,'Raw Data'!$B$4:$B$185,0),MATCH('Data above threshold'!AI$4,'Raw Data'!$3:$3,0)-1)),"", IFERROR($J92*OFFSET('Raw Data'!$A$3,MATCH('Data above threshold'!$A92,'Raw Data'!$B$4:$B$185,0),MATCH('Data above threshold'!AI$4,'Raw Data'!$3:$3,0)-1),"NA"))</f>
        <v>1</v>
      </c>
      <c r="AH92" s="103" t="n">
        <f aca="true">IF(ISBLANK(OFFSET('Raw Data'!$A$3,MATCH('Data above threshold'!$A92,'Raw Data'!$B$4:$B$185,0),MATCH('Data above threshold'!AJ$4,'Raw Data'!$3:$3,0)-1)),"", IFERROR($J92*OFFSET('Raw Data'!$A$3,MATCH('Data above threshold'!$A92,'Raw Data'!$B$4:$B$185,0),MATCH('Data above threshold'!AJ$4,'Raw Data'!$3:$3,0)-1),"NA"))</f>
        <v>3</v>
      </c>
      <c r="AI92" s="103" t="n">
        <f aca="true">IF(ISBLANK(OFFSET('Raw Data'!$A$3,MATCH('Data above threshold'!$A92,'Raw Data'!$B$4:$B$185,0),MATCH('Data above threshold'!AK$4,'Raw Data'!$3:$3,0)-1)),"", IFERROR($J92*OFFSET('Raw Data'!$A$3,MATCH('Data above threshold'!$A92,'Raw Data'!$B$4:$B$185,0),MATCH('Data above threshold'!AK$4,'Raw Data'!$3:$3,0)-1),"NA"))</f>
        <v>3</v>
      </c>
      <c r="AJ92" s="103" t="n">
        <f aca="true">IF(ISBLANK(OFFSET('Raw Data'!$A$3,MATCH('Data above threshold'!$A92,'Raw Data'!$B$4:$B$185,0),MATCH('Data above threshold'!AL$4,'Raw Data'!$3:$3,0)-1)),"", IFERROR($J92*OFFSET('Raw Data'!$A$3,MATCH('Data above threshold'!$A92,'Raw Data'!$B$4:$B$185,0),MATCH('Data above threshold'!AL$4,'Raw Data'!$3:$3,0)-1),"NA"))</f>
        <v>3</v>
      </c>
      <c r="AK92" s="103" t="n">
        <f aca="true">IF(ISBLANK(OFFSET('Raw Data'!$A$3,MATCH('Data above threshold'!$A92,'Raw Data'!$B$4:$B$185,0),MATCH('Data above threshold'!AM$4,'Raw Data'!$3:$3,0)-1)),"", IFERROR($J92*OFFSET('Raw Data'!$A$3,MATCH('Data above threshold'!$A92,'Raw Data'!$B$4:$B$185,0),MATCH('Data above threshold'!AM$4,'Raw Data'!$3:$3,0)-1),"NA"))</f>
        <v>3</v>
      </c>
      <c r="AL92" s="103" t="n">
        <f aca="true">IF(ISBLANK(OFFSET('Raw Data'!$A$3,MATCH('Data above threshold'!$A92,'Raw Data'!$B$4:$B$185,0),MATCH('Data above threshold'!AN$4,'Raw Data'!$3:$3,0)-1)),"", IFERROR($J92*OFFSET('Raw Data'!$A$3,MATCH('Data above threshold'!$A92,'Raw Data'!$B$4:$B$185,0),MATCH('Data above threshold'!AN$4,'Raw Data'!$3:$3,0)-1),"NA"))</f>
        <v>3</v>
      </c>
      <c r="AM92" s="103" t="n">
        <f aca="true">IF(ISBLANK(OFFSET('Raw Data'!$A$3,MATCH('Data above threshold'!$A92,'Raw Data'!$B$4:$B$185,0),MATCH('Data above threshold'!AO$4,'Raw Data'!$3:$3,0)-1)),"", IFERROR($J92*OFFSET('Raw Data'!$A$3,MATCH('Data above threshold'!$A92,'Raw Data'!$B$4:$B$185,0),MATCH('Data above threshold'!AO$4,'Raw Data'!$3:$3,0)-1),"NA"))</f>
        <v>3</v>
      </c>
      <c r="AN92" s="103" t="n">
        <f aca="true">IF(ISBLANK(OFFSET('Raw Data'!$A$3,MATCH('Data above threshold'!$A92,'Raw Data'!$B$4:$B$185,0),MATCH('Data above threshold'!AP$4,'Raw Data'!$3:$3,0)-1)),"", IFERROR($J92*OFFSET('Raw Data'!$A$3,MATCH('Data above threshold'!$A92,'Raw Data'!$B$4:$B$185,0),MATCH('Data above threshold'!AP$4,'Raw Data'!$3:$3,0)-1),"NA"))</f>
        <v>2</v>
      </c>
      <c r="AO92" s="103" t="n">
        <f aca="true">IF(ISBLANK(OFFSET('Raw Data'!$A$3,MATCH('Data above threshold'!$A92,'Raw Data'!$B$4:$B$185,0),MATCH('Data above threshold'!AQ$4,'Raw Data'!$3:$3,0)-1)),"", IFERROR($J92*OFFSET('Raw Data'!$A$3,MATCH('Data above threshold'!$A92,'Raw Data'!$B$4:$B$185,0),MATCH('Data above threshold'!AQ$4,'Raw Data'!$3:$3,0)-1),"NA"))</f>
        <v>3</v>
      </c>
      <c r="AP92" s="103" t="n">
        <f aca="true">IF(ISBLANK(OFFSET('Raw Data'!$A$3,MATCH('Data above threshold'!$A92,'Raw Data'!$B$4:$B$185,0),MATCH('Data above threshold'!AR$4,'Raw Data'!$3:$3,0)-1)),"", IFERROR($J92*OFFSET('Raw Data'!$A$3,MATCH('Data above threshold'!$A92,'Raw Data'!$B$4:$B$185,0),MATCH('Data above threshold'!AR$4,'Raw Data'!$3:$3,0)-1),"NA"))</f>
        <v>2</v>
      </c>
      <c r="AQ92" s="103" t="n">
        <f aca="true">IF(ISBLANK(OFFSET('Raw Data'!$A$3,MATCH('Data above threshold'!$A92,'Raw Data'!$B$4:$B$185,0),MATCH('Data above threshold'!AS$4,'Raw Data'!$3:$3,0)-1)),"", IFERROR($J92*OFFSET('Raw Data'!$A$3,MATCH('Data above threshold'!$A92,'Raw Data'!$B$4:$B$185,0),MATCH('Data above threshold'!AS$4,'Raw Data'!$3:$3,0)-1),"NA"))</f>
        <v>1</v>
      </c>
      <c r="AR92" s="103" t="n">
        <f aca="true">IF(ISBLANK(OFFSET('Raw Data'!$A$3,MATCH('Data above threshold'!$A92,'Raw Data'!$B$4:$B$185,0),MATCH('Data above threshold'!AT$4,'Raw Data'!$3:$3,0)-1)),"", IFERROR($J92*OFFSET('Raw Data'!$A$3,MATCH('Data above threshold'!$A92,'Raw Data'!$B$4:$B$185,0),MATCH('Data above threshold'!AT$4,'Raw Data'!$3:$3,0)-1),"NA"))</f>
        <v>3</v>
      </c>
      <c r="AS92" s="103" t="n">
        <f aca="true">IF(ISBLANK(OFFSET('Raw Data'!$A$3,MATCH('Data above threshold'!$A92,'Raw Data'!$B$4:$B$185,0),MATCH('Data above threshold'!AU$4,'Raw Data'!$3:$3,0)-1)),"", IFERROR($J92*OFFSET('Raw Data'!$A$3,MATCH('Data above threshold'!$A92,'Raw Data'!$B$4:$B$185,0),MATCH('Data above threshold'!AU$4,'Raw Data'!$3:$3,0)-1),"NA"))</f>
        <v>1</v>
      </c>
      <c r="AT92" s="103" t="n">
        <f aca="true">IF(ISBLANK(OFFSET('Raw Data'!$A$3,MATCH('Data above threshold'!$A92,'Raw Data'!$B$4:$B$185,0),MATCH('Data above threshold'!AV$4,'Raw Data'!$3:$3,0)-1)),"", IFERROR($J92*OFFSET('Raw Data'!$A$3,MATCH('Data above threshold'!$A92,'Raw Data'!$B$4:$B$185,0),MATCH('Data above threshold'!AV$4,'Raw Data'!$3:$3,0)-1),"NA"))</f>
        <v>3</v>
      </c>
      <c r="AU92" s="103" t="n">
        <f aca="true">IF(ISBLANK(OFFSET('Raw Data'!$A$3,MATCH('Data above threshold'!$A92,'Raw Data'!$B$4:$B$185,0),MATCH('Data above threshold'!AW$4,'Raw Data'!$3:$3,0)-1)),"", IFERROR($J92*OFFSET('Raw Data'!$A$3,MATCH('Data above threshold'!$A92,'Raw Data'!$B$4:$B$185,0),MATCH('Data above threshold'!AW$4,'Raw Data'!$3:$3,0)-1),"NA"))</f>
        <v>2.45</v>
      </c>
      <c r="AV92" s="103" t="n">
        <f aca="true">IF(ISBLANK(OFFSET('Raw Data'!$A$3,MATCH('Data above threshold'!$A92,'Raw Data'!$B$4:$B$185,0),MATCH('Data above threshold'!AX$4,'Raw Data'!$3:$3,0)-1)),"", IFERROR($J92*OFFSET('Raw Data'!$A$3,MATCH('Data above threshold'!$A92,'Raw Data'!$B$4:$B$185,0),MATCH('Data above threshold'!AX$4,'Raw Data'!$3:$3,0)-1),"NA"))</f>
        <v>3</v>
      </c>
      <c r="AW92" s="103" t="n">
        <f aca="true">IF(ISBLANK(OFFSET('Raw Data'!$A$3,MATCH('Data above threshold'!$A92,'Raw Data'!$B$4:$B$185,0),MATCH('Data above threshold'!AY$4,'Raw Data'!$3:$3,0)-1)),"", IFERROR($J92*OFFSET('Raw Data'!$A$3,MATCH('Data above threshold'!$A92,'Raw Data'!$B$4:$B$185,0),MATCH('Data above threshold'!AY$4,'Raw Data'!$3:$3,0)-1),"NA"))</f>
        <v>3</v>
      </c>
      <c r="AX92" s="103" t="n">
        <f aca="true">IF(ISBLANK(OFFSET('Raw Data'!$A$3,MATCH('Data above threshold'!$A92,'Raw Data'!$B$4:$B$185,0),MATCH('Data above threshold'!AZ$4,'Raw Data'!$3:$3,0)-1)),"", IFERROR($J92*OFFSET('Raw Data'!$A$3,MATCH('Data above threshold'!$A92,'Raw Data'!$B$4:$B$185,0),MATCH('Data above threshold'!AZ$4,'Raw Data'!$3:$3,0)-1),"NA"))</f>
        <v>3</v>
      </c>
      <c r="AY92" s="103" t="n">
        <f aca="true">IF(ISBLANK(OFFSET('Raw Data'!$A$3,MATCH('Data above threshold'!$A92,'Raw Data'!$B$4:$B$185,0),MATCH('Data above threshold'!BA$4,'Raw Data'!$3:$3,0)-1)),"", IFERROR($J92*OFFSET('Raw Data'!$A$3,MATCH('Data above threshold'!$A92,'Raw Data'!$B$4:$B$185,0),MATCH('Data above threshold'!BA$4,'Raw Data'!$3:$3,0)-1),"NA"))</f>
        <v>3</v>
      </c>
      <c r="AZ92" s="103" t="n">
        <f aca="true">IF(ISBLANK(OFFSET('Raw Data'!$A$3,MATCH('Data above threshold'!$A92,'Raw Data'!$B$4:$B$185,0),MATCH('Data above threshold'!BB$4,'Raw Data'!$3:$3,0)-1)),"", IFERROR($J92*OFFSET('Raw Data'!$A$3,MATCH('Data above threshold'!$A92,'Raw Data'!$B$4:$B$185,0),MATCH('Data above threshold'!BB$4,'Raw Data'!$3:$3,0)-1),"NA"))</f>
        <v>3</v>
      </c>
      <c r="BA92" s="103" t="n">
        <f aca="true">IF(ISBLANK(OFFSET('Raw Data'!$A$3,MATCH('Data above threshold'!$A92,'Raw Data'!$B$4:$B$185,0),MATCH('Data above threshold'!BC$4,'Raw Data'!$3:$3,0)-1)),"", IFERROR($J92*OFFSET('Raw Data'!$A$3,MATCH('Data above threshold'!$A92,'Raw Data'!$B$4:$B$185,0),MATCH('Data above threshold'!BC$4,'Raw Data'!$3:$3,0)-1),"NA"))</f>
        <v>3</v>
      </c>
      <c r="BB92" s="103" t="n">
        <f aca="true">IF(ISBLANK(OFFSET('Raw Data'!$A$3,MATCH('Data above threshold'!$A92,'Raw Data'!$B$4:$B$185,0),MATCH('Data above threshold'!BD$4,'Raw Data'!$3:$3,0)-1)),"", IFERROR($J92*OFFSET('Raw Data'!$A$3,MATCH('Data above threshold'!$A92,'Raw Data'!$B$4:$B$185,0),MATCH('Data above threshold'!BD$4,'Raw Data'!$3:$3,0)-1),"NA"))</f>
        <v>2</v>
      </c>
      <c r="BC92" s="103" t="n">
        <f aca="true">IF(ISBLANK(OFFSET('Raw Data'!$A$3,MATCH('Data above threshold'!$A92,'Raw Data'!$B$4:$B$185,0),MATCH('Data above threshold'!BE$4,'Raw Data'!$3:$3,0)-1)),"", IFERROR($J92*OFFSET('Raw Data'!$A$3,MATCH('Data above threshold'!$A92,'Raw Data'!$B$4:$B$185,0),MATCH('Data above threshold'!BE$4,'Raw Data'!$3:$3,0)-1),"NA"))</f>
        <v>3</v>
      </c>
      <c r="BD92" s="103" t="n">
        <f aca="true">IF(ISBLANK(OFFSET('Raw Data'!$A$3,MATCH('Data above threshold'!$A92,'Raw Data'!$B$4:$B$185,0),MATCH('Data above threshold'!BF$4,'Raw Data'!$3:$3,0)-1)),"", IFERROR($J92*OFFSET('Raw Data'!$A$3,MATCH('Data above threshold'!$A92,'Raw Data'!$B$4:$B$185,0),MATCH('Data above threshold'!BF$4,'Raw Data'!$3:$3,0)-1),"NA"))</f>
        <v>3</v>
      </c>
      <c r="BE92" s="103" t="n">
        <f aca="true">IF(ISBLANK(OFFSET('Raw Data'!$A$3,MATCH('Data above threshold'!$A92,'Raw Data'!$B$4:$B$185,0),MATCH('Data above threshold'!BG$4,'Raw Data'!$3:$3,0)-1)),"", IFERROR($J92*OFFSET('Raw Data'!$A$3,MATCH('Data above threshold'!$A92,'Raw Data'!$B$4:$B$185,0),MATCH('Data above threshold'!BG$4,'Raw Data'!$3:$3,0)-1),"NA"))</f>
        <v>3</v>
      </c>
      <c r="BF92" s="103" t="n">
        <f aca="true">IF(ISBLANK(OFFSET('Raw Data'!$A$3,MATCH('Data above threshold'!$A92,'Raw Data'!$B$4:$B$185,0),MATCH('Data above threshold'!BH$4,'Raw Data'!$3:$3,0)-1)),"", IFERROR($J92*OFFSET('Raw Data'!$A$3,MATCH('Data above threshold'!$A92,'Raw Data'!$B$4:$B$185,0),MATCH('Data above threshold'!BH$4,'Raw Data'!$3:$3,0)-1),"NA"))</f>
        <v>3</v>
      </c>
      <c r="BG92" s="103" t="n">
        <f aca="true">IF(ISBLANK(OFFSET('Raw Data'!$A$3,MATCH('Data above threshold'!$A92,'Raw Data'!$B$4:$B$185,0),MATCH('Data above threshold'!BI$4,'Raw Data'!$3:$3,0)-1)),"", IFERROR($J92*OFFSET('Raw Data'!$A$3,MATCH('Data above threshold'!$A92,'Raw Data'!$B$4:$B$185,0),MATCH('Data above threshold'!BI$4,'Raw Data'!$3:$3,0)-1),"NA"))</f>
        <v>3</v>
      </c>
      <c r="BH92" s="103" t="n">
        <f aca="true">IF(ISBLANK(OFFSET('Raw Data'!$A$3,MATCH('Data above threshold'!$A92,'Raw Data'!$B$4:$B$185,0),MATCH('Data above threshold'!BJ$4,'Raw Data'!$3:$3,0)-1)),"", IFERROR($J92*OFFSET('Raw Data'!$A$3,MATCH('Data above threshold'!$A92,'Raw Data'!$B$4:$B$185,0),MATCH('Data above threshold'!BJ$4,'Raw Data'!$3:$3,0)-1),"NA"))</f>
        <v>1</v>
      </c>
      <c r="BI92" s="103" t="n">
        <f aca="true">IF(ISBLANK(OFFSET('Raw Data'!$A$3,MATCH('Data above threshold'!$A92,'Raw Data'!$B$4:$B$185,0),MATCH('Data above threshold'!BK$4,'Raw Data'!$3:$3,0)-1)),"", IFERROR($J92*OFFSET('Raw Data'!$A$3,MATCH('Data above threshold'!$A92,'Raw Data'!$B$4:$B$185,0),MATCH('Data above threshold'!BK$4,'Raw Data'!$3:$3,0)-1),"NA"))</f>
        <v>1</v>
      </c>
      <c r="BJ92" s="103" t="n">
        <f aca="true">IF(ISBLANK(OFFSET('Raw Data'!$A$3,MATCH('Data above threshold'!$A92,'Raw Data'!$B$4:$B$185,0),MATCH('Data above threshold'!BL$4,'Raw Data'!$3:$3,0)-1)),"", IFERROR($J92*OFFSET('Raw Data'!$A$3,MATCH('Data above threshold'!$A92,'Raw Data'!$B$4:$B$185,0),MATCH('Data above threshold'!BL$4,'Raw Data'!$3:$3,0)-1),"NA"))</f>
        <v>1</v>
      </c>
      <c r="BK92" s="103" t="n">
        <f aca="true">IF(ISBLANK(OFFSET('Raw Data'!$A$3,MATCH('Data above threshold'!$A92,'Raw Data'!$B$4:$B$185,0),MATCH('Data above threshold'!BM$4,'Raw Data'!$3:$3,0)-1)),"", IFERROR($J92*OFFSET('Raw Data'!$A$3,MATCH('Data above threshold'!$A92,'Raw Data'!$B$4:$B$185,0),MATCH('Data above threshold'!BM$4,'Raw Data'!$3:$3,0)-1),"NA"))</f>
        <v>3</v>
      </c>
      <c r="BL92" s="103" t="n">
        <f aca="true">IF(ISBLANK(OFFSET('Raw Data'!$A$3,MATCH('Data above threshold'!$A92,'Raw Data'!$B$4:$B$185,0),MATCH('Data above threshold'!BN$4,'Raw Data'!$3:$3,0)-1)),"", IFERROR($J92*OFFSET('Raw Data'!$A$3,MATCH('Data above threshold'!$A92,'Raw Data'!$B$4:$B$185,0),MATCH('Data above threshold'!BN$4,'Raw Data'!$3:$3,0)-1),"NA"))</f>
        <v>3</v>
      </c>
      <c r="BM92" s="103" t="n">
        <f aca="true">IF(ISBLANK(OFFSET('Raw Data'!$A$3,MATCH('Data above threshold'!$A92,'Raw Data'!$B$4:$B$185,0),MATCH('Data above threshold'!BO$4,'Raw Data'!$3:$3,0)-1)),"", IFERROR($J92*OFFSET('Raw Data'!$A$3,MATCH('Data above threshold'!$A92,'Raw Data'!$B$4:$B$185,0),MATCH('Data above threshold'!BO$4,'Raw Data'!$3:$3,0)-1),"NA"))</f>
        <v>3</v>
      </c>
      <c r="BN92" s="103" t="n">
        <f aca="true">IF(ISBLANK(OFFSET('Raw Data'!$A$3,MATCH('Data above threshold'!$A92,'Raw Data'!$B$4:$B$185,0),MATCH('Data above threshold'!BP$4,'Raw Data'!$3:$3,0)-1)),"", IFERROR($J92*OFFSET('Raw Data'!$A$3,MATCH('Data above threshold'!$A92,'Raw Data'!$B$4:$B$185,0),MATCH('Data above threshold'!BP$4,'Raw Data'!$3:$3,0)-1),"NA"))</f>
        <v>3</v>
      </c>
      <c r="BO92" s="103" t="n">
        <f aca="true">IF(ISBLANK(OFFSET('Raw Data'!$A$3,MATCH('Data above threshold'!$A92,'Raw Data'!$B$4:$B$185,0),MATCH('Data above threshold'!BQ$4,'Raw Data'!$3:$3,0)-1)),"", IFERROR($J92*OFFSET('Raw Data'!$A$3,MATCH('Data above threshold'!$A92,'Raw Data'!$B$4:$B$185,0),MATCH('Data above threshold'!BQ$4,'Raw Data'!$3:$3,0)-1),"NA"))</f>
        <v>1</v>
      </c>
      <c r="BP92" s="103" t="n">
        <f aca="true">IF(ISBLANK(OFFSET('Raw Data'!$A$3,MATCH('Data above threshold'!$A92,'Raw Data'!$B$4:$B$185,0),MATCH('Data above threshold'!BR$4,'Raw Data'!$3:$3,0)-1)),"", IFERROR($J92*OFFSET('Raw Data'!$A$3,MATCH('Data above threshold'!$A92,'Raw Data'!$B$4:$B$185,0),MATCH('Data above threshold'!BR$4,'Raw Data'!$3:$3,0)-1),"NA"))</f>
        <v>3</v>
      </c>
      <c r="BQ92" s="103" t="n">
        <f aca="true">IF(ISBLANK(OFFSET('Raw Data'!$A$3,MATCH('Data above threshold'!$A92,'Raw Data'!$B$4:$B$185,0),MATCH('Data above threshold'!BS$4,'Raw Data'!$3:$3,0)-1)),"", IFERROR($J92*OFFSET('Raw Data'!$A$3,MATCH('Data above threshold'!$A92,'Raw Data'!$B$4:$B$185,0),MATCH('Data above threshold'!BS$4,'Raw Data'!$3:$3,0)-1),"NA"))</f>
        <v>1</v>
      </c>
      <c r="BR92" s="103" t="n">
        <f aca="true">IF(ISBLANK(OFFSET('Raw Data'!$A$3,MATCH('Data above threshold'!$A92,'Raw Data'!$B$4:$B$185,0),MATCH('Data above threshold'!BT$4,'Raw Data'!$3:$3,0)-1)),"", IFERROR($J92*OFFSET('Raw Data'!$A$3,MATCH('Data above threshold'!$A92,'Raw Data'!$B$4:$B$185,0),MATCH('Data above threshold'!BT$4,'Raw Data'!$3:$3,0)-1),"NA"))</f>
        <v>3</v>
      </c>
      <c r="BS92" s="103" t="n">
        <f aca="true">IF(ISBLANK(OFFSET('Raw Data'!$A$3,MATCH('Data above threshold'!$A92,'Raw Data'!$B$4:$B$185,0),MATCH('Data above threshold'!BU$4,'Raw Data'!$3:$3,0)-1)),"", IFERROR($J92*OFFSET('Raw Data'!$A$3,MATCH('Data above threshold'!$A92,'Raw Data'!$B$4:$B$185,0),MATCH('Data above threshold'!BU$4,'Raw Data'!$3:$3,0)-1),"NA"))</f>
        <v>2.33</v>
      </c>
      <c r="BT92" s="103" t="str">
        <f aca="true">IF(ISBLANK(OFFSET('Raw Data'!$A$3,MATCH('Data above threshold'!$A92,'Raw Data'!$B$4:$B$185,0),MATCH('Data above threshold'!BV$4,'Raw Data'!$3:$3,0)-1)),"", IFERROR($J92*OFFSET('Raw Data'!$A$3,MATCH('Data above threshold'!$A92,'Raw Data'!$B$4:$B$185,0),MATCH('Data above threshold'!BV$4,'Raw Data'!$3:$3,0)-1),"NA"))</f>
        <v/>
      </c>
      <c r="BU92" s="103" t="n">
        <f aca="true">IF(ISBLANK(OFFSET('Raw Data'!$A$3,MATCH('Data above threshold'!$A92,'Raw Data'!$B$4:$B$185,0),MATCH('Data above threshold'!BW$4,'Raw Data'!$3:$3,0)-1)),"", IFERROR($J92*OFFSET('Raw Data'!$A$3,MATCH('Data above threshold'!$A92,'Raw Data'!$B$4:$B$185,0),MATCH('Data above threshold'!BW$4,'Raw Data'!$3:$3,0)-1),"NA"))</f>
        <v>3</v>
      </c>
      <c r="BV92" s="103" t="n">
        <f aca="true">IF(ISBLANK(OFFSET('Raw Data'!$A$3,MATCH('Data above threshold'!$A92,'Raw Data'!$B$4:$B$185,0),MATCH('Data above threshold'!BX$4,'Raw Data'!$3:$3,0)-1)),"", IFERROR($J92*OFFSET('Raw Data'!$A$3,MATCH('Data above threshold'!$A92,'Raw Data'!$B$4:$B$185,0),MATCH('Data above threshold'!BX$4,'Raw Data'!$3:$3,0)-1),"NA"))</f>
        <v>3</v>
      </c>
      <c r="BW92" s="103" t="n">
        <f aca="true">IF(ISBLANK(OFFSET('Raw Data'!$A$3,MATCH('Data above threshold'!$A92,'Raw Data'!$B$4:$B$185,0),MATCH('Data above threshold'!BY$4,'Raw Data'!$3:$3,0)-1)),"", IFERROR($J92*OFFSET('Raw Data'!$A$3,MATCH('Data above threshold'!$A92,'Raw Data'!$B$4:$B$185,0),MATCH('Data above threshold'!BY$4,'Raw Data'!$3:$3,0)-1),"NA"))</f>
        <v>2</v>
      </c>
      <c r="BX92" s="103" t="n">
        <f aca="true">IF(ISBLANK(OFFSET('Raw Data'!$A$3,MATCH('Data above threshold'!$A92,'Raw Data'!$B$4:$B$185,0),MATCH('Data above threshold'!BZ$4,'Raw Data'!$3:$3,0)-1)),"", IFERROR($J92*OFFSET('Raw Data'!$A$3,MATCH('Data above threshold'!$A92,'Raw Data'!$B$4:$B$185,0),MATCH('Data above threshold'!BZ$4,'Raw Data'!$3:$3,0)-1),"NA"))</f>
        <v>2</v>
      </c>
      <c r="BY92" s="103" t="n">
        <f aca="true">IF(ISBLANK(OFFSET('Raw Data'!$A$3,MATCH('Data above threshold'!$A92,'Raw Data'!$B$4:$B$185,0),MATCH('Data above threshold'!CA$4,'Raw Data'!$3:$3,0)-1)),"", IFERROR($J92*OFFSET('Raw Data'!$A$3,MATCH('Data above threshold'!$A92,'Raw Data'!$B$4:$B$185,0),MATCH('Data above threshold'!CA$4,'Raw Data'!$3:$3,0)-1),"NA"))</f>
        <v>3</v>
      </c>
      <c r="BZ92" s="103" t="n">
        <f aca="true">IF(ISBLANK(OFFSET('Raw Data'!$A$3,MATCH('Data above threshold'!$A92,'Raw Data'!$B$4:$B$185,0),MATCH('Data above threshold'!CB$4,'Raw Data'!$3:$3,0)-1)),"", IFERROR($J92*OFFSET('Raw Data'!$A$3,MATCH('Data above threshold'!$A92,'Raw Data'!$B$4:$B$185,0),MATCH('Data above threshold'!CB$4,'Raw Data'!$3:$3,0)-1),"NA"))</f>
        <v>1</v>
      </c>
      <c r="CA92" s="103" t="n">
        <f aca="true">IF(ISBLANK(OFFSET('Raw Data'!$A$3,MATCH('Data above threshold'!$A92,'Raw Data'!$B$4:$B$185,0),MATCH('Data above threshold'!CC$4,'Raw Data'!$3:$3,0)-1)),"", IFERROR($J92*OFFSET('Raw Data'!$A$3,MATCH('Data above threshold'!$A92,'Raw Data'!$B$4:$B$185,0),MATCH('Data above threshold'!CC$4,'Raw Data'!$3:$3,0)-1),"NA"))</f>
        <v>3</v>
      </c>
      <c r="CB92" s="103" t="n">
        <f aca="true">IF(ISBLANK(OFFSET('Raw Data'!$A$3,MATCH('Data above threshold'!$A92,'Raw Data'!$B$4:$B$185,0),MATCH('Data above threshold'!CD$4,'Raw Data'!$3:$3,0)-1)),"", IFERROR($J92*OFFSET('Raw Data'!$A$3,MATCH('Data above threshold'!$A92,'Raw Data'!$B$4:$B$185,0),MATCH('Data above threshold'!CD$4,'Raw Data'!$3:$3,0)-1),"NA"))</f>
        <v>3</v>
      </c>
      <c r="CC92" s="103" t="n">
        <f aca="true">IF(ISBLANK(OFFSET('Raw Data'!$A$3,MATCH('Data above threshold'!$A92,'Raw Data'!$B$4:$B$185,0),MATCH('Data above threshold'!CE$4,'Raw Data'!$3:$3,0)-1)),"", IFERROR($J92*OFFSET('Raw Data'!$A$3,MATCH('Data above threshold'!$A92,'Raw Data'!$B$4:$B$185,0),MATCH('Data above threshold'!CE$4,'Raw Data'!$3:$3,0)-1),"NA"))</f>
        <v>1</v>
      </c>
      <c r="CD92" s="103" t="n">
        <f aca="true">IF(ISBLANK(OFFSET('Raw Data'!$A$3,MATCH('Data above threshold'!$A92,'Raw Data'!$B$4:$B$185,0),MATCH('Data above threshold'!CF$4,'Raw Data'!$3:$3,0)-1)),"", IFERROR($J92*OFFSET('Raw Data'!$A$3,MATCH('Data above threshold'!$A92,'Raw Data'!$B$4:$B$185,0),MATCH('Data above threshold'!CF$4,'Raw Data'!$3:$3,0)-1),"NA"))</f>
        <v>3</v>
      </c>
      <c r="CE92" s="103" t="n">
        <f aca="true">IF(ISBLANK(OFFSET('Raw Data'!$A$3,MATCH('Data above threshold'!$A92,'Raw Data'!$B$4:$B$185,0),MATCH('Data above threshold'!CG$4,'Raw Data'!$3:$3,0)-1)),"", IFERROR($J92*OFFSET('Raw Data'!$A$3,MATCH('Data above threshold'!$A92,'Raw Data'!$B$4:$B$185,0),MATCH('Data above threshold'!CG$4,'Raw Data'!$3:$3,0)-1),"NA"))</f>
        <v>3</v>
      </c>
      <c r="CF92" s="103" t="n">
        <f aca="true">IF(ISBLANK(OFFSET('Raw Data'!$A$3,MATCH('Data above threshold'!$A92,'Raw Data'!$B$4:$B$185,0),MATCH('Data above threshold'!CH$4,'Raw Data'!$3:$3,0)-1)),"", IFERROR($J92*OFFSET('Raw Data'!$A$3,MATCH('Data above threshold'!$A92,'Raw Data'!$B$4:$B$185,0),MATCH('Data above threshold'!CH$4,'Raw Data'!$3:$3,0)-1),"NA"))</f>
        <v>3</v>
      </c>
      <c r="CG92" s="103" t="n">
        <f aca="true">IF(ISBLANK(OFFSET('Raw Data'!$A$3,MATCH('Data above threshold'!$A92,'Raw Data'!$B$4:$B$185,0),MATCH('Data above threshold'!CI$4,'Raw Data'!$3:$3,0)-1)),"", IFERROR($J92*OFFSET('Raw Data'!$A$3,MATCH('Data above threshold'!$A92,'Raw Data'!$B$4:$B$185,0),MATCH('Data above threshold'!CI$4,'Raw Data'!$3:$3,0)-1),"NA"))</f>
        <v>2</v>
      </c>
      <c r="CH92" s="103" t="n">
        <f aca="true">IF(ISBLANK(OFFSET('Raw Data'!$A$3,MATCH('Data above threshold'!$A92,'Raw Data'!$B$4:$B$185,0),MATCH('Data above threshold'!CJ$4,'Raw Data'!$3:$3,0)-1)),"", IFERROR($J92*OFFSET('Raw Data'!$A$3,MATCH('Data above threshold'!$A92,'Raw Data'!$B$4:$B$185,0),MATCH('Data above threshold'!CJ$4,'Raw Data'!$3:$3,0)-1),"NA"))</f>
        <v>3</v>
      </c>
      <c r="CI92" s="103" t="n">
        <f aca="true">IF(ISBLANK(OFFSET('Raw Data'!$A$3,MATCH('Data above threshold'!$A92,'Raw Data'!$B$4:$B$185,0),MATCH('Data above threshold'!CK$4,'Raw Data'!$3:$3,0)-1)),"", IFERROR($J92*OFFSET('Raw Data'!$A$3,MATCH('Data above threshold'!$A92,'Raw Data'!$B$4:$B$185,0),MATCH('Data above threshold'!CK$4,'Raw Data'!$3:$3,0)-1),"NA"))</f>
        <v>3</v>
      </c>
      <c r="CJ92" s="103" t="str">
        <f aca="true">IF(ISBLANK(OFFSET('Raw Data'!$A$3,MATCH('Data above threshold'!$A92,'Raw Data'!$B$4:$B$185,0),MATCH('Data above threshold'!CL$4,'Raw Data'!$3:$3,0)-1)),"", IFERROR($J92*OFFSET('Raw Data'!$A$3,MATCH('Data above threshold'!$A92,'Raw Data'!$B$4:$B$185,0),MATCH('Data above threshold'!CL$4,'Raw Data'!$3:$3,0)-1),"NA"))</f>
        <v/>
      </c>
      <c r="CK92" s="103" t="n">
        <f aca="true">IF(ISBLANK(OFFSET('Raw Data'!$A$3,MATCH('Data above threshold'!$A92,'Raw Data'!$B$4:$B$185,0),MATCH('Data above threshold'!CM$4,'Raw Data'!$3:$3,0)-1)),"", IFERROR($J92*OFFSET('Raw Data'!$A$3,MATCH('Data above threshold'!$A92,'Raw Data'!$B$4:$B$185,0),MATCH('Data above threshold'!CM$4,'Raw Data'!$3:$3,0)-1),"NA"))</f>
        <v>2.5</v>
      </c>
      <c r="CL92" s="103" t="n">
        <f aca="true">IF(ISBLANK(OFFSET('Raw Data'!$A$3,MATCH('Data above threshold'!$A92,'Raw Data'!$B$4:$B$185,0),MATCH('Data above threshold'!CN$4,'Raw Data'!$3:$3,0)-1)),"", IFERROR($J92*OFFSET('Raw Data'!$A$3,MATCH('Data above threshold'!$A92,'Raw Data'!$B$4:$B$185,0),MATCH('Data above threshold'!CN$4,'Raw Data'!$3:$3,0)-1),"NA"))</f>
        <v>3</v>
      </c>
      <c r="CM92" s="103" t="n">
        <f aca="true">IF(ISBLANK(OFFSET('Raw Data'!$A$3,MATCH('Data above threshold'!$A92,'Raw Data'!$B$4:$B$185,0),MATCH('Data above threshold'!CO$4,'Raw Data'!$3:$3,0)-1)),"", IFERROR($J92*OFFSET('Raw Data'!$A$3,MATCH('Data above threshold'!$A92,'Raw Data'!$B$4:$B$185,0),MATCH('Data above threshold'!CO$4,'Raw Data'!$3:$3,0)-1),"NA"))</f>
        <v>3</v>
      </c>
      <c r="CN92" s="103" t="n">
        <f aca="true">IF(ISBLANK(OFFSET('Raw Data'!$A$3,MATCH('Data above threshold'!$A92,'Raw Data'!$B$4:$B$185,0),MATCH('Data above threshold'!CP$4,'Raw Data'!$3:$3,0)-1)),"", IFERROR($J92*OFFSET('Raw Data'!$A$3,MATCH('Data above threshold'!$A92,'Raw Data'!$B$4:$B$185,0),MATCH('Data above threshold'!CP$4,'Raw Data'!$3:$3,0)-1),"NA"))</f>
        <v>2</v>
      </c>
      <c r="CO92" s="103" t="n">
        <f aca="true">IF(ISBLANK(OFFSET('Raw Data'!$A$3,MATCH('Data above threshold'!$A92,'Raw Data'!$B$4:$B$185,0),MATCH('Data above threshold'!CQ$4,'Raw Data'!$3:$3,0)-1)),"", IFERROR($J92*OFFSET('Raw Data'!$A$3,MATCH('Data above threshold'!$A92,'Raw Data'!$B$4:$B$185,0),MATCH('Data above threshold'!CQ$4,'Raw Data'!$3:$3,0)-1),"NA"))</f>
        <v>2</v>
      </c>
      <c r="CP92" s="103" t="n">
        <f aca="true">IF(ISBLANK(OFFSET('Raw Data'!$A$3,MATCH('Data above threshold'!$A92,'Raw Data'!$B$4:$B$185,0),MATCH('Data above threshold'!CR$4,'Raw Data'!$3:$3,0)-1)),"", IFERROR($J92*OFFSET('Raw Data'!$A$3,MATCH('Data above threshold'!$A92,'Raw Data'!$B$4:$B$185,0),MATCH('Data above threshold'!CR$4,'Raw Data'!$3:$3,0)-1),"NA"))</f>
        <v>3</v>
      </c>
    </row>
    <row r="93" s="103" customFormat="true" ht="14.15" hidden="false" customHeight="true" outlineLevel="0" collapsed="false">
      <c r="A93" s="107" t="n">
        <v>3232</v>
      </c>
      <c r="B93" s="107" t="n">
        <v>4</v>
      </c>
      <c r="C93" s="103" t="str">
        <f aca="true">IF(ISBLANK(OFFSET('Raw Data'!$A$3,MATCH($A93,'Raw Data'!$B$4:$B$185,0),MATCH(C$4,'Raw Data'!$3:$3,0)-1)),"",OFFSET('Raw Data'!$A$3,MATCH($A93,'Raw Data'!$B$4:$B$185,0),MATCH(C$4,'Raw Data'!$3:$3,0)-1))</f>
        <v/>
      </c>
      <c r="D93" s="103" t="str">
        <f aca="true">IF(ISBLANK(OFFSET('Raw Data'!$A$3,MATCH($A93,'Raw Data'!$B$4:$B$185,0),MATCH(D$4,'Raw Data'!$3:$3,0)-1)),"",OFFSET('Raw Data'!$A$3,MATCH($A93,'Raw Data'!$B$4:$B$185,0),MATCH(D$4,'Raw Data'!$3:$3,0)-1))</f>
        <v>Expert assessment data - D.3.15</v>
      </c>
      <c r="E93" s="103" t="str">
        <f aca="true">IF(ISBLANK(OFFSET('Raw Data'!$A$3,MATCH($A93,'Raw Data'!$B$4:$B$185,0),MATCH(E$4,'Raw Data'!$3:$3,0)-1)),"",OFFSET('Raw Data'!$A$3,MATCH($A93,'Raw Data'!$B$4:$B$185,0),MATCH(E$4,'Raw Data'!$3:$3,0)-1))</f>
        <v>Financial services: Which of the following measures/mechanisms to protect consumers are present in your country in 2020?</v>
      </c>
      <c r="F93" s="103" t="str">
        <f aca="true">IF(ISBLANK(OFFSET('Raw Data'!$A$3,MATCH($A93,'Raw Data'!$B$4:$B$185,0),MATCH(F$4,'Raw Data'!$3:$3,0)-1)),"",OFFSET('Raw Data'!$A$3,MATCH($A93,'Raw Data'!$B$4:$B$185,0),MATCH(F$4,'Raw Data'!$3:$3,0)-1))</f>
        <v/>
      </c>
      <c r="H93" s="103" t="str">
        <f aca="true">IF(ISBLANK(OFFSET('Raw Data'!$A$3,MATCH($A93,'Raw Data'!$B$4:$B$185,0),MATCH(H$4,'Raw Data'!$3:$3,0)-1)),"",OFFSET('Raw Data'!$A$3,MATCH($A93,'Raw Data'!$B$4:$B$185,0),MATCH(H$4,'Raw Data'!$3:$3,0)-1))</f>
        <v/>
      </c>
      <c r="I93" s="103" t="str">
        <f aca="true">IF(ISBLANK(OFFSET('Raw Data'!$A$3,MATCH($A93,'Raw Data'!$B$4:$B$185,0),MATCH(I$4,'Raw Data'!$3:$3,0)-1)),"",OFFSET('Raw Data'!$A$3,MATCH($A93,'Raw Data'!$B$4:$B$185,0),MATCH(I$4,'Raw Data'!$3:$3,0)-1))</f>
        <v>Plus</v>
      </c>
      <c r="J93" s="103" t="n">
        <f aca="false">IF(I93="","",IF(I93="Minus",-1,1))</f>
        <v>1</v>
      </c>
      <c r="K93" s="105" t="n">
        <f aca="false" t="array" ref="K93:K93">IFERROR(SKEW(IF(ISNUMBER(O93:CP93),O93:CP93,"")),"")</f>
        <v>-1.28292104350394</v>
      </c>
      <c r="L93" s="103" t="n">
        <f aca="true">IF(ISBLANK(OFFSET('Data above threshold'!$A$4,MATCH('Data above threshold'!$A93,'Data above threshold'!$A$5:$A$185,0),MATCH('Data above threshold'!N$4,'Data above threshold'!$4:$4,0)-1)),1,OFFSET('Data above threshold'!$A$4,MATCH('Data above threshold'!$A93,'Data above threshold'!$A$5:$A$185,0),MATCH('Data above threshold'!N$4,'Data above threshold'!$4:$4,0)-1))</f>
        <v>0</v>
      </c>
      <c r="M93" s="103" t="str">
        <f aca="true">IF(ISBLANK(OFFSET('Data above threshold'!$A$4,MATCH('Data above threshold'!$A93,'Data above threshold'!$A$5:$A$185,0),MATCH('Data above threshold'!O$4,'Data above threshold'!$4:$4,0)-1)),"",OFFSET('Data above threshold'!$A$4,MATCH('Data above threshold'!$A93,'Data above threshold'!$A$5:$A$185,0),MATCH('Data above threshold'!O$4,'Data above threshold'!$4:$4,0)-1))</f>
        <v/>
      </c>
      <c r="N93" s="106" t="n">
        <f aca="false" t="array" ref="N93:N93">IF(B93&lt;4,"",1-IFERROR(SUM(ISNUMBER(O93:CP93)*(1-$O$3:$CP$3))/COUNTIF($O$3:$CP$3,0),0))</f>
        <v>0.0125</v>
      </c>
      <c r="O93" s="103" t="n">
        <f aca="true">IF(ISBLANK(OFFSET('Raw Data'!$A$3,MATCH('Data above threshold'!$A93,'Raw Data'!$B$4:$B$185,0),MATCH('Data above threshold'!Q$4,'Raw Data'!$3:$3,0)-1)),"", IFERROR($J93*OFFSET('Raw Data'!$A$3,MATCH('Data above threshold'!$A93,'Raw Data'!$B$4:$B$185,0),MATCH('Data above threshold'!Q$4,'Raw Data'!$3:$3,0)-1),"NA"))</f>
        <v>2.67</v>
      </c>
      <c r="P93" s="103" t="n">
        <f aca="true">IF(ISBLANK(OFFSET('Raw Data'!$A$3,MATCH('Data above threshold'!$A93,'Raw Data'!$B$4:$B$185,0),MATCH('Data above threshold'!R$4,'Raw Data'!$3:$3,0)-1)),"", IFERROR($J93*OFFSET('Raw Data'!$A$3,MATCH('Data above threshold'!$A93,'Raw Data'!$B$4:$B$185,0),MATCH('Data above threshold'!R$4,'Raw Data'!$3:$3,0)-1),"NA"))</f>
        <v>2.93</v>
      </c>
      <c r="Q93" s="103" t="n">
        <f aca="true">IF(ISBLANK(OFFSET('Raw Data'!$A$3,MATCH('Data above threshold'!$A93,'Raw Data'!$B$4:$B$185,0),MATCH('Data above threshold'!S$4,'Raw Data'!$3:$3,0)-1)),"", IFERROR($J93*OFFSET('Raw Data'!$A$3,MATCH('Data above threshold'!$A93,'Raw Data'!$B$4:$B$185,0),MATCH('Data above threshold'!S$4,'Raw Data'!$3:$3,0)-1),"NA"))</f>
        <v>3</v>
      </c>
      <c r="R93" s="103" t="n">
        <f aca="true">IF(ISBLANK(OFFSET('Raw Data'!$A$3,MATCH('Data above threshold'!$A93,'Raw Data'!$B$4:$B$185,0),MATCH('Data above threshold'!T$4,'Raw Data'!$3:$3,0)-1)),"", IFERROR($J93*OFFSET('Raw Data'!$A$3,MATCH('Data above threshold'!$A93,'Raw Data'!$B$4:$B$185,0),MATCH('Data above threshold'!T$4,'Raw Data'!$3:$3,0)-1),"NA"))</f>
        <v>2.57</v>
      </c>
      <c r="S93" s="103" t="n">
        <f aca="true">IF(ISBLANK(OFFSET('Raw Data'!$A$3,MATCH('Data above threshold'!$A93,'Raw Data'!$B$4:$B$185,0),MATCH('Data above threshold'!U$4,'Raw Data'!$3:$3,0)-1)),"", IFERROR($J93*OFFSET('Raw Data'!$A$3,MATCH('Data above threshold'!$A93,'Raw Data'!$B$4:$B$185,0),MATCH('Data above threshold'!U$4,'Raw Data'!$3:$3,0)-1),"NA"))</f>
        <v>2.54</v>
      </c>
      <c r="T93" s="103" t="n">
        <f aca="true">IF(ISBLANK(OFFSET('Raw Data'!$A$3,MATCH('Data above threshold'!$A93,'Raw Data'!$B$4:$B$185,0),MATCH('Data above threshold'!V$4,'Raw Data'!$3:$3,0)-1)),"", IFERROR($J93*OFFSET('Raw Data'!$A$3,MATCH('Data above threshold'!$A93,'Raw Data'!$B$4:$B$185,0),MATCH('Data above threshold'!V$4,'Raw Data'!$3:$3,0)-1),"NA"))</f>
        <v>3</v>
      </c>
      <c r="U93" s="103" t="n">
        <f aca="true">IF(ISBLANK(OFFSET('Raw Data'!$A$3,MATCH('Data above threshold'!$A93,'Raw Data'!$B$4:$B$185,0),MATCH('Data above threshold'!W$4,'Raw Data'!$3:$3,0)-1)),"", IFERROR($J93*OFFSET('Raw Data'!$A$3,MATCH('Data above threshold'!$A93,'Raw Data'!$B$4:$B$185,0),MATCH('Data above threshold'!W$4,'Raw Data'!$3:$3,0)-1),"NA"))</f>
        <v>2.2</v>
      </c>
      <c r="V93" s="103" t="n">
        <f aca="true">IF(ISBLANK(OFFSET('Raw Data'!$A$3,MATCH('Data above threshold'!$A93,'Raw Data'!$B$4:$B$185,0),MATCH('Data above threshold'!X$4,'Raw Data'!$3:$3,0)-1)),"", IFERROR($J93*OFFSET('Raw Data'!$A$3,MATCH('Data above threshold'!$A93,'Raw Data'!$B$4:$B$185,0),MATCH('Data above threshold'!X$4,'Raw Data'!$3:$3,0)-1),"NA"))</f>
        <v>3</v>
      </c>
      <c r="W93" s="103" t="str">
        <f aca="true">IF(ISBLANK(OFFSET('Raw Data'!$A$3,MATCH('Data above threshold'!$A93,'Raw Data'!$B$4:$B$185,0),MATCH('Data above threshold'!Y$4,'Raw Data'!$3:$3,0)-1)),"", IFERROR($J93*OFFSET('Raw Data'!$A$3,MATCH('Data above threshold'!$A93,'Raw Data'!$B$4:$B$185,0),MATCH('Data above threshold'!Y$4,'Raw Data'!$3:$3,0)-1),"NA"))</f>
        <v/>
      </c>
      <c r="X93" s="103" t="n">
        <f aca="true">IF(ISBLANK(OFFSET('Raw Data'!$A$3,MATCH('Data above threshold'!$A93,'Raw Data'!$B$4:$B$185,0),MATCH('Data above threshold'!Z$4,'Raw Data'!$3:$3,0)-1)),"", IFERROR($J93*OFFSET('Raw Data'!$A$3,MATCH('Data above threshold'!$A93,'Raw Data'!$B$4:$B$185,0),MATCH('Data above threshold'!Z$4,'Raw Data'!$3:$3,0)-1),"NA"))</f>
        <v>2.86</v>
      </c>
      <c r="Y93" s="103" t="n">
        <f aca="true">IF(ISBLANK(OFFSET('Raw Data'!$A$3,MATCH('Data above threshold'!$A93,'Raw Data'!$B$4:$B$185,0),MATCH('Data above threshold'!AA$4,'Raw Data'!$3:$3,0)-1)),"", IFERROR($J93*OFFSET('Raw Data'!$A$3,MATCH('Data above threshold'!$A93,'Raw Data'!$B$4:$B$185,0),MATCH('Data above threshold'!AA$4,'Raw Data'!$3:$3,0)-1),"NA"))</f>
        <v>3</v>
      </c>
      <c r="Z93" s="103" t="n">
        <f aca="true">IF(ISBLANK(OFFSET('Raw Data'!$A$3,MATCH('Data above threshold'!$A93,'Raw Data'!$B$4:$B$185,0),MATCH('Data above threshold'!AB$4,'Raw Data'!$3:$3,0)-1)),"", IFERROR($J93*OFFSET('Raw Data'!$A$3,MATCH('Data above threshold'!$A93,'Raw Data'!$B$4:$B$185,0),MATCH('Data above threshold'!AB$4,'Raw Data'!$3:$3,0)-1),"NA"))</f>
        <v>1.53</v>
      </c>
      <c r="AA93" s="103" t="n">
        <f aca="true">IF(ISBLANK(OFFSET('Raw Data'!$A$3,MATCH('Data above threshold'!$A93,'Raw Data'!$B$4:$B$185,0),MATCH('Data above threshold'!AC$4,'Raw Data'!$3:$3,0)-1)),"", IFERROR($J93*OFFSET('Raw Data'!$A$3,MATCH('Data above threshold'!$A93,'Raw Data'!$B$4:$B$185,0),MATCH('Data above threshold'!AC$4,'Raw Data'!$3:$3,0)-1),"NA"))</f>
        <v>1.67</v>
      </c>
      <c r="AB93" s="103" t="n">
        <f aca="true">IF(ISBLANK(OFFSET('Raw Data'!$A$3,MATCH('Data above threshold'!$A93,'Raw Data'!$B$4:$B$185,0),MATCH('Data above threshold'!AD$4,'Raw Data'!$3:$3,0)-1)),"", IFERROR($J93*OFFSET('Raw Data'!$A$3,MATCH('Data above threshold'!$A93,'Raw Data'!$B$4:$B$185,0),MATCH('Data above threshold'!AD$4,'Raw Data'!$3:$3,0)-1),"NA"))</f>
        <v>2.85</v>
      </c>
      <c r="AC93" s="103" t="n">
        <f aca="true">IF(ISBLANK(OFFSET('Raw Data'!$A$3,MATCH('Data above threshold'!$A93,'Raw Data'!$B$4:$B$185,0),MATCH('Data above threshold'!AE$4,'Raw Data'!$3:$3,0)-1)),"", IFERROR($J93*OFFSET('Raw Data'!$A$3,MATCH('Data above threshold'!$A93,'Raw Data'!$B$4:$B$185,0),MATCH('Data above threshold'!AE$4,'Raw Data'!$3:$3,0)-1),"NA"))</f>
        <v>2.27</v>
      </c>
      <c r="AD93" s="103" t="n">
        <f aca="true">IF(ISBLANK(OFFSET('Raw Data'!$A$3,MATCH('Data above threshold'!$A93,'Raw Data'!$B$4:$B$185,0),MATCH('Data above threshold'!AF$4,'Raw Data'!$3:$3,0)-1)),"", IFERROR($J93*OFFSET('Raw Data'!$A$3,MATCH('Data above threshold'!$A93,'Raw Data'!$B$4:$B$185,0),MATCH('Data above threshold'!AF$4,'Raw Data'!$3:$3,0)-1),"NA"))</f>
        <v>3</v>
      </c>
      <c r="AE93" s="103" t="n">
        <f aca="true">IF(ISBLANK(OFFSET('Raw Data'!$A$3,MATCH('Data above threshold'!$A93,'Raw Data'!$B$4:$B$185,0),MATCH('Data above threshold'!AG$4,'Raw Data'!$3:$3,0)-1)),"", IFERROR($J93*OFFSET('Raw Data'!$A$3,MATCH('Data above threshold'!$A93,'Raw Data'!$B$4:$B$185,0),MATCH('Data above threshold'!AG$4,'Raw Data'!$3:$3,0)-1),"NA"))</f>
        <v>2.71</v>
      </c>
      <c r="AF93" s="103" t="n">
        <f aca="true">IF(ISBLANK(OFFSET('Raw Data'!$A$3,MATCH('Data above threshold'!$A93,'Raw Data'!$B$4:$B$185,0),MATCH('Data above threshold'!AH$4,'Raw Data'!$3:$3,0)-1)),"", IFERROR($J93*OFFSET('Raw Data'!$A$3,MATCH('Data above threshold'!$A93,'Raw Data'!$B$4:$B$185,0),MATCH('Data above threshold'!AH$4,'Raw Data'!$3:$3,0)-1),"NA"))</f>
        <v>2.73</v>
      </c>
      <c r="AG93" s="103" t="n">
        <f aca="true">IF(ISBLANK(OFFSET('Raw Data'!$A$3,MATCH('Data above threshold'!$A93,'Raw Data'!$B$4:$B$185,0),MATCH('Data above threshold'!AI$4,'Raw Data'!$3:$3,0)-1)),"", IFERROR($J93*OFFSET('Raw Data'!$A$3,MATCH('Data above threshold'!$A93,'Raw Data'!$B$4:$B$185,0),MATCH('Data above threshold'!AI$4,'Raw Data'!$3:$3,0)-1),"NA"))</f>
        <v>2</v>
      </c>
      <c r="AH93" s="103" t="n">
        <f aca="true">IF(ISBLANK(OFFSET('Raw Data'!$A$3,MATCH('Data above threshold'!$A93,'Raw Data'!$B$4:$B$185,0),MATCH('Data above threshold'!AJ$4,'Raw Data'!$3:$3,0)-1)),"", IFERROR($J93*OFFSET('Raw Data'!$A$3,MATCH('Data above threshold'!$A93,'Raw Data'!$B$4:$B$185,0),MATCH('Data above threshold'!AJ$4,'Raw Data'!$3:$3,0)-1),"NA"))</f>
        <v>2.17</v>
      </c>
      <c r="AI93" s="103" t="n">
        <f aca="true">IF(ISBLANK(OFFSET('Raw Data'!$A$3,MATCH('Data above threshold'!$A93,'Raw Data'!$B$4:$B$185,0),MATCH('Data above threshold'!AK$4,'Raw Data'!$3:$3,0)-1)),"", IFERROR($J93*OFFSET('Raw Data'!$A$3,MATCH('Data above threshold'!$A93,'Raw Data'!$B$4:$B$185,0),MATCH('Data above threshold'!AK$4,'Raw Data'!$3:$3,0)-1),"NA"))</f>
        <v>2.86</v>
      </c>
      <c r="AJ93" s="103" t="n">
        <f aca="true">IF(ISBLANK(OFFSET('Raw Data'!$A$3,MATCH('Data above threshold'!$A93,'Raw Data'!$B$4:$B$185,0),MATCH('Data above threshold'!AL$4,'Raw Data'!$3:$3,0)-1)),"", IFERROR($J93*OFFSET('Raw Data'!$A$3,MATCH('Data above threshold'!$A93,'Raw Data'!$B$4:$B$185,0),MATCH('Data above threshold'!AL$4,'Raw Data'!$3:$3,0)-1),"NA"))</f>
        <v>2.58</v>
      </c>
      <c r="AK93" s="103" t="n">
        <f aca="true">IF(ISBLANK(OFFSET('Raw Data'!$A$3,MATCH('Data above threshold'!$A93,'Raw Data'!$B$4:$B$185,0),MATCH('Data above threshold'!AM$4,'Raw Data'!$3:$3,0)-1)),"", IFERROR($J93*OFFSET('Raw Data'!$A$3,MATCH('Data above threshold'!$A93,'Raw Data'!$B$4:$B$185,0),MATCH('Data above threshold'!AM$4,'Raw Data'!$3:$3,0)-1),"NA"))</f>
        <v>2.83</v>
      </c>
      <c r="AL93" s="103" t="n">
        <f aca="true">IF(ISBLANK(OFFSET('Raw Data'!$A$3,MATCH('Data above threshold'!$A93,'Raw Data'!$B$4:$B$185,0),MATCH('Data above threshold'!AN$4,'Raw Data'!$3:$3,0)-1)),"", IFERROR($J93*OFFSET('Raw Data'!$A$3,MATCH('Data above threshold'!$A93,'Raw Data'!$B$4:$B$185,0),MATCH('Data above threshold'!AN$4,'Raw Data'!$3:$3,0)-1),"NA"))</f>
        <v>2.27</v>
      </c>
      <c r="AM93" s="103" t="n">
        <f aca="true">IF(ISBLANK(OFFSET('Raw Data'!$A$3,MATCH('Data above threshold'!$A93,'Raw Data'!$B$4:$B$185,0),MATCH('Data above threshold'!AO$4,'Raw Data'!$3:$3,0)-1)),"", IFERROR($J93*OFFSET('Raw Data'!$A$3,MATCH('Data above threshold'!$A93,'Raw Data'!$B$4:$B$185,0),MATCH('Data above threshold'!AO$4,'Raw Data'!$3:$3,0)-1),"NA"))</f>
        <v>2.87</v>
      </c>
      <c r="AN93" s="103" t="n">
        <f aca="true">IF(ISBLANK(OFFSET('Raw Data'!$A$3,MATCH('Data above threshold'!$A93,'Raw Data'!$B$4:$B$185,0),MATCH('Data above threshold'!AP$4,'Raw Data'!$3:$3,0)-1)),"", IFERROR($J93*OFFSET('Raw Data'!$A$3,MATCH('Data above threshold'!$A93,'Raw Data'!$B$4:$B$185,0),MATCH('Data above threshold'!AP$4,'Raw Data'!$3:$3,0)-1),"NA"))</f>
        <v>3</v>
      </c>
      <c r="AO93" s="103" t="n">
        <f aca="true">IF(ISBLANK(OFFSET('Raw Data'!$A$3,MATCH('Data above threshold'!$A93,'Raw Data'!$B$4:$B$185,0),MATCH('Data above threshold'!AQ$4,'Raw Data'!$3:$3,0)-1)),"", IFERROR($J93*OFFSET('Raw Data'!$A$3,MATCH('Data above threshold'!$A93,'Raw Data'!$B$4:$B$185,0),MATCH('Data above threshold'!AQ$4,'Raw Data'!$3:$3,0)-1),"NA"))</f>
        <v>3</v>
      </c>
      <c r="AP93" s="103" t="n">
        <f aca="true">IF(ISBLANK(OFFSET('Raw Data'!$A$3,MATCH('Data above threshold'!$A93,'Raw Data'!$B$4:$B$185,0),MATCH('Data above threshold'!AR$4,'Raw Data'!$3:$3,0)-1)),"", IFERROR($J93*OFFSET('Raw Data'!$A$3,MATCH('Data above threshold'!$A93,'Raw Data'!$B$4:$B$185,0),MATCH('Data above threshold'!AR$4,'Raw Data'!$3:$3,0)-1),"NA"))</f>
        <v>1.36</v>
      </c>
      <c r="AQ93" s="103" t="n">
        <f aca="true">IF(ISBLANK(OFFSET('Raw Data'!$A$3,MATCH('Data above threshold'!$A93,'Raw Data'!$B$4:$B$185,0),MATCH('Data above threshold'!AS$4,'Raw Data'!$3:$3,0)-1)),"", IFERROR($J93*OFFSET('Raw Data'!$A$3,MATCH('Data above threshold'!$A93,'Raw Data'!$B$4:$B$185,0),MATCH('Data above threshold'!AS$4,'Raw Data'!$3:$3,0)-1),"NA"))</f>
        <v>2.47</v>
      </c>
      <c r="AR93" s="103" t="n">
        <f aca="true">IF(ISBLANK(OFFSET('Raw Data'!$A$3,MATCH('Data above threshold'!$A93,'Raw Data'!$B$4:$B$185,0),MATCH('Data above threshold'!AT$4,'Raw Data'!$3:$3,0)-1)),"", IFERROR($J93*OFFSET('Raw Data'!$A$3,MATCH('Data above threshold'!$A93,'Raw Data'!$B$4:$B$185,0),MATCH('Data above threshold'!AT$4,'Raw Data'!$3:$3,0)-1),"NA"))</f>
        <v>2.6</v>
      </c>
      <c r="AS93" s="103" t="n">
        <f aca="true">IF(ISBLANK(OFFSET('Raw Data'!$A$3,MATCH('Data above threshold'!$A93,'Raw Data'!$B$4:$B$185,0),MATCH('Data above threshold'!AU$4,'Raw Data'!$3:$3,0)-1)),"", IFERROR($J93*OFFSET('Raw Data'!$A$3,MATCH('Data above threshold'!$A93,'Raw Data'!$B$4:$B$185,0),MATCH('Data above threshold'!AU$4,'Raw Data'!$3:$3,0)-1),"NA"))</f>
        <v>1.93</v>
      </c>
      <c r="AT93" s="103" t="n">
        <f aca="true">IF(ISBLANK(OFFSET('Raw Data'!$A$3,MATCH('Data above threshold'!$A93,'Raw Data'!$B$4:$B$185,0),MATCH('Data above threshold'!AV$4,'Raw Data'!$3:$3,0)-1)),"", IFERROR($J93*OFFSET('Raw Data'!$A$3,MATCH('Data above threshold'!$A93,'Raw Data'!$B$4:$B$185,0),MATCH('Data above threshold'!AV$4,'Raw Data'!$3:$3,0)-1),"NA"))</f>
        <v>2.67</v>
      </c>
      <c r="AU93" s="103" t="n">
        <f aca="true">IF(ISBLANK(OFFSET('Raw Data'!$A$3,MATCH('Data above threshold'!$A93,'Raw Data'!$B$4:$B$185,0),MATCH('Data above threshold'!AW$4,'Raw Data'!$3:$3,0)-1)),"", IFERROR($J93*OFFSET('Raw Data'!$A$3,MATCH('Data above threshold'!$A93,'Raw Data'!$B$4:$B$185,0),MATCH('Data above threshold'!AW$4,'Raw Data'!$3:$3,0)-1),"NA"))</f>
        <v>2.29</v>
      </c>
      <c r="AV93" s="103" t="n">
        <f aca="true">IF(ISBLANK(OFFSET('Raw Data'!$A$3,MATCH('Data above threshold'!$A93,'Raw Data'!$B$4:$B$185,0),MATCH('Data above threshold'!AX$4,'Raw Data'!$3:$3,0)-1)),"", IFERROR($J93*OFFSET('Raw Data'!$A$3,MATCH('Data above threshold'!$A93,'Raw Data'!$B$4:$B$185,0),MATCH('Data above threshold'!AX$4,'Raw Data'!$3:$3,0)-1),"NA"))</f>
        <v>2.69</v>
      </c>
      <c r="AW93" s="103" t="n">
        <f aca="true">IF(ISBLANK(OFFSET('Raw Data'!$A$3,MATCH('Data above threshold'!$A93,'Raw Data'!$B$4:$B$185,0),MATCH('Data above threshold'!AY$4,'Raw Data'!$3:$3,0)-1)),"", IFERROR($J93*OFFSET('Raw Data'!$A$3,MATCH('Data above threshold'!$A93,'Raw Data'!$B$4:$B$185,0),MATCH('Data above threshold'!AY$4,'Raw Data'!$3:$3,0)-1),"NA"))</f>
        <v>3</v>
      </c>
      <c r="AX93" s="103" t="n">
        <f aca="true">IF(ISBLANK(OFFSET('Raw Data'!$A$3,MATCH('Data above threshold'!$A93,'Raw Data'!$B$4:$B$185,0),MATCH('Data above threshold'!AZ$4,'Raw Data'!$3:$3,0)-1)),"", IFERROR($J93*OFFSET('Raw Data'!$A$3,MATCH('Data above threshold'!$A93,'Raw Data'!$B$4:$B$185,0),MATCH('Data above threshold'!AZ$4,'Raw Data'!$3:$3,0)-1),"NA"))</f>
        <v>2.54</v>
      </c>
      <c r="AY93" s="103" t="n">
        <f aca="true">IF(ISBLANK(OFFSET('Raw Data'!$A$3,MATCH('Data above threshold'!$A93,'Raw Data'!$B$4:$B$185,0),MATCH('Data above threshold'!BA$4,'Raw Data'!$3:$3,0)-1)),"", IFERROR($J93*OFFSET('Raw Data'!$A$3,MATCH('Data above threshold'!$A93,'Raw Data'!$B$4:$B$185,0),MATCH('Data above threshold'!BA$4,'Raw Data'!$3:$3,0)-1),"NA"))</f>
        <v>2.67</v>
      </c>
      <c r="AZ93" s="103" t="n">
        <f aca="true">IF(ISBLANK(OFFSET('Raw Data'!$A$3,MATCH('Data above threshold'!$A93,'Raw Data'!$B$4:$B$185,0),MATCH('Data above threshold'!BB$4,'Raw Data'!$3:$3,0)-1)),"", IFERROR($J93*OFFSET('Raw Data'!$A$3,MATCH('Data above threshold'!$A93,'Raw Data'!$B$4:$B$185,0),MATCH('Data above threshold'!BB$4,'Raw Data'!$3:$3,0)-1),"NA"))</f>
        <v>2.73</v>
      </c>
      <c r="BA93" s="103" t="n">
        <f aca="true">IF(ISBLANK(OFFSET('Raw Data'!$A$3,MATCH('Data above threshold'!$A93,'Raw Data'!$B$4:$B$185,0),MATCH('Data above threshold'!BC$4,'Raw Data'!$3:$3,0)-1)),"", IFERROR($J93*OFFSET('Raw Data'!$A$3,MATCH('Data above threshold'!$A93,'Raw Data'!$B$4:$B$185,0),MATCH('Data above threshold'!BC$4,'Raw Data'!$3:$3,0)-1),"NA"))</f>
        <v>2.73</v>
      </c>
      <c r="BB93" s="103" t="n">
        <f aca="true">IF(ISBLANK(OFFSET('Raw Data'!$A$3,MATCH('Data above threshold'!$A93,'Raw Data'!$B$4:$B$185,0),MATCH('Data above threshold'!BD$4,'Raw Data'!$3:$3,0)-1)),"", IFERROR($J93*OFFSET('Raw Data'!$A$3,MATCH('Data above threshold'!$A93,'Raw Data'!$B$4:$B$185,0),MATCH('Data above threshold'!BD$4,'Raw Data'!$3:$3,0)-1),"NA"))</f>
        <v>1</v>
      </c>
      <c r="BC93" s="103" t="n">
        <f aca="true">IF(ISBLANK(OFFSET('Raw Data'!$A$3,MATCH('Data above threshold'!$A93,'Raw Data'!$B$4:$B$185,0),MATCH('Data above threshold'!BE$4,'Raw Data'!$3:$3,0)-1)),"", IFERROR($J93*OFFSET('Raw Data'!$A$3,MATCH('Data above threshold'!$A93,'Raw Data'!$B$4:$B$185,0),MATCH('Data above threshold'!BE$4,'Raw Data'!$3:$3,0)-1),"NA"))</f>
        <v>2.8</v>
      </c>
      <c r="BD93" s="103" t="n">
        <f aca="true">IF(ISBLANK(OFFSET('Raw Data'!$A$3,MATCH('Data above threshold'!$A93,'Raw Data'!$B$4:$B$185,0),MATCH('Data above threshold'!BF$4,'Raw Data'!$3:$3,0)-1)),"", IFERROR($J93*OFFSET('Raw Data'!$A$3,MATCH('Data above threshold'!$A93,'Raw Data'!$B$4:$B$185,0),MATCH('Data above threshold'!BF$4,'Raw Data'!$3:$3,0)-1),"NA"))</f>
        <v>2.67</v>
      </c>
      <c r="BE93" s="103" t="n">
        <f aca="true">IF(ISBLANK(OFFSET('Raw Data'!$A$3,MATCH('Data above threshold'!$A93,'Raw Data'!$B$4:$B$185,0),MATCH('Data above threshold'!BG$4,'Raw Data'!$3:$3,0)-1)),"", IFERROR($J93*OFFSET('Raw Data'!$A$3,MATCH('Data above threshold'!$A93,'Raw Data'!$B$4:$B$185,0),MATCH('Data above threshold'!BG$4,'Raw Data'!$3:$3,0)-1),"NA"))</f>
        <v>2.85</v>
      </c>
      <c r="BF93" s="103" t="n">
        <f aca="true">IF(ISBLANK(OFFSET('Raw Data'!$A$3,MATCH('Data above threshold'!$A93,'Raw Data'!$B$4:$B$185,0),MATCH('Data above threshold'!BH$4,'Raw Data'!$3:$3,0)-1)),"", IFERROR($J93*OFFSET('Raw Data'!$A$3,MATCH('Data above threshold'!$A93,'Raw Data'!$B$4:$B$185,0),MATCH('Data above threshold'!BH$4,'Raw Data'!$3:$3,0)-1),"NA"))</f>
        <v>2.73</v>
      </c>
      <c r="BG93" s="103" t="n">
        <f aca="true">IF(ISBLANK(OFFSET('Raw Data'!$A$3,MATCH('Data above threshold'!$A93,'Raw Data'!$B$4:$B$185,0),MATCH('Data above threshold'!BI$4,'Raw Data'!$3:$3,0)-1)),"", IFERROR($J93*OFFSET('Raw Data'!$A$3,MATCH('Data above threshold'!$A93,'Raw Data'!$B$4:$B$185,0),MATCH('Data above threshold'!BI$4,'Raw Data'!$3:$3,0)-1),"NA"))</f>
        <v>2.67</v>
      </c>
      <c r="BH93" s="103" t="n">
        <f aca="true">IF(ISBLANK(OFFSET('Raw Data'!$A$3,MATCH('Data above threshold'!$A93,'Raw Data'!$B$4:$B$185,0),MATCH('Data above threshold'!BJ$4,'Raw Data'!$3:$3,0)-1)),"", IFERROR($J93*OFFSET('Raw Data'!$A$3,MATCH('Data above threshold'!$A93,'Raw Data'!$B$4:$B$185,0),MATCH('Data above threshold'!BJ$4,'Raw Data'!$3:$3,0)-1),"NA"))</f>
        <v>1.93</v>
      </c>
      <c r="BI93" s="103" t="n">
        <f aca="true">IF(ISBLANK(OFFSET('Raw Data'!$A$3,MATCH('Data above threshold'!$A93,'Raw Data'!$B$4:$B$185,0),MATCH('Data above threshold'!BK$4,'Raw Data'!$3:$3,0)-1)),"", IFERROR($J93*OFFSET('Raw Data'!$A$3,MATCH('Data above threshold'!$A93,'Raw Data'!$B$4:$B$185,0),MATCH('Data above threshold'!BK$4,'Raw Data'!$3:$3,0)-1),"NA"))</f>
        <v>2.47</v>
      </c>
      <c r="BJ93" s="103" t="n">
        <f aca="true">IF(ISBLANK(OFFSET('Raw Data'!$A$3,MATCH('Data above threshold'!$A93,'Raw Data'!$B$4:$B$185,0),MATCH('Data above threshold'!BL$4,'Raw Data'!$3:$3,0)-1)),"", IFERROR($J93*OFFSET('Raw Data'!$A$3,MATCH('Data above threshold'!$A93,'Raw Data'!$B$4:$B$185,0),MATCH('Data above threshold'!BL$4,'Raw Data'!$3:$3,0)-1),"NA"))</f>
        <v>1.46</v>
      </c>
      <c r="BK93" s="103" t="n">
        <f aca="true">IF(ISBLANK(OFFSET('Raw Data'!$A$3,MATCH('Data above threshold'!$A93,'Raw Data'!$B$4:$B$185,0),MATCH('Data above threshold'!BM$4,'Raw Data'!$3:$3,0)-1)),"", IFERROR($J93*OFFSET('Raw Data'!$A$3,MATCH('Data above threshold'!$A93,'Raw Data'!$B$4:$B$185,0),MATCH('Data above threshold'!BM$4,'Raw Data'!$3:$3,0)-1),"NA"))</f>
        <v>2.83</v>
      </c>
      <c r="BL93" s="103" t="n">
        <f aca="true">IF(ISBLANK(OFFSET('Raw Data'!$A$3,MATCH('Data above threshold'!$A93,'Raw Data'!$B$4:$B$185,0),MATCH('Data above threshold'!BN$4,'Raw Data'!$3:$3,0)-1)),"", IFERROR($J93*OFFSET('Raw Data'!$A$3,MATCH('Data above threshold'!$A93,'Raw Data'!$B$4:$B$185,0),MATCH('Data above threshold'!BN$4,'Raw Data'!$3:$3,0)-1),"NA"))</f>
        <v>2.73</v>
      </c>
      <c r="BM93" s="103" t="n">
        <f aca="true">IF(ISBLANK(OFFSET('Raw Data'!$A$3,MATCH('Data above threshold'!$A93,'Raw Data'!$B$4:$B$185,0),MATCH('Data above threshold'!BO$4,'Raw Data'!$3:$3,0)-1)),"", IFERROR($J93*OFFSET('Raw Data'!$A$3,MATCH('Data above threshold'!$A93,'Raw Data'!$B$4:$B$185,0),MATCH('Data above threshold'!BO$4,'Raw Data'!$3:$3,0)-1),"NA"))</f>
        <v>3</v>
      </c>
      <c r="BN93" s="103" t="n">
        <f aca="true">IF(ISBLANK(OFFSET('Raw Data'!$A$3,MATCH('Data above threshold'!$A93,'Raw Data'!$B$4:$B$185,0),MATCH('Data above threshold'!BP$4,'Raw Data'!$3:$3,0)-1)),"", IFERROR($J93*OFFSET('Raw Data'!$A$3,MATCH('Data above threshold'!$A93,'Raw Data'!$B$4:$B$185,0),MATCH('Data above threshold'!BP$4,'Raw Data'!$3:$3,0)-1),"NA"))</f>
        <v>2.87</v>
      </c>
      <c r="BO93" s="103" t="n">
        <f aca="true">IF(ISBLANK(OFFSET('Raw Data'!$A$3,MATCH('Data above threshold'!$A93,'Raw Data'!$B$4:$B$185,0),MATCH('Data above threshold'!BQ$4,'Raw Data'!$3:$3,0)-1)),"", IFERROR($J93*OFFSET('Raw Data'!$A$3,MATCH('Data above threshold'!$A93,'Raw Data'!$B$4:$B$185,0),MATCH('Data above threshold'!BQ$4,'Raw Data'!$3:$3,0)-1),"NA"))</f>
        <v>2.25</v>
      </c>
      <c r="BP93" s="103" t="n">
        <f aca="true">IF(ISBLANK(OFFSET('Raw Data'!$A$3,MATCH('Data above threshold'!$A93,'Raw Data'!$B$4:$B$185,0),MATCH('Data above threshold'!BR$4,'Raw Data'!$3:$3,0)-1)),"", IFERROR($J93*OFFSET('Raw Data'!$A$3,MATCH('Data above threshold'!$A93,'Raw Data'!$B$4:$B$185,0),MATCH('Data above threshold'!BR$4,'Raw Data'!$3:$3,0)-1),"NA"))</f>
        <v>2.62</v>
      </c>
      <c r="BQ93" s="103" t="n">
        <f aca="true">IF(ISBLANK(OFFSET('Raw Data'!$A$3,MATCH('Data above threshold'!$A93,'Raw Data'!$B$4:$B$185,0),MATCH('Data above threshold'!BS$4,'Raw Data'!$3:$3,0)-1)),"", IFERROR($J93*OFFSET('Raw Data'!$A$3,MATCH('Data above threshold'!$A93,'Raw Data'!$B$4:$B$185,0),MATCH('Data above threshold'!BS$4,'Raw Data'!$3:$3,0)-1),"NA"))</f>
        <v>1.93</v>
      </c>
      <c r="BR93" s="103" t="n">
        <f aca="true">IF(ISBLANK(OFFSET('Raw Data'!$A$3,MATCH('Data above threshold'!$A93,'Raw Data'!$B$4:$B$185,0),MATCH('Data above threshold'!BT$4,'Raw Data'!$3:$3,0)-1)),"", IFERROR($J93*OFFSET('Raw Data'!$A$3,MATCH('Data above threshold'!$A93,'Raw Data'!$B$4:$B$185,0),MATCH('Data above threshold'!BT$4,'Raw Data'!$3:$3,0)-1),"NA"))</f>
        <v>3</v>
      </c>
      <c r="BS93" s="103" t="n">
        <f aca="true">IF(ISBLANK(OFFSET('Raw Data'!$A$3,MATCH('Data above threshold'!$A93,'Raw Data'!$B$4:$B$185,0),MATCH('Data above threshold'!BU$4,'Raw Data'!$3:$3,0)-1)),"", IFERROR($J93*OFFSET('Raw Data'!$A$3,MATCH('Data above threshold'!$A93,'Raw Data'!$B$4:$B$185,0),MATCH('Data above threshold'!BU$4,'Raw Data'!$3:$3,0)-1),"NA"))</f>
        <v>2.8</v>
      </c>
      <c r="BT93" s="103" t="n">
        <f aca="true">IF(ISBLANK(OFFSET('Raw Data'!$A$3,MATCH('Data above threshold'!$A93,'Raw Data'!$B$4:$B$185,0),MATCH('Data above threshold'!BV$4,'Raw Data'!$3:$3,0)-1)),"", IFERROR($J93*OFFSET('Raw Data'!$A$3,MATCH('Data above threshold'!$A93,'Raw Data'!$B$4:$B$185,0),MATCH('Data above threshold'!BV$4,'Raw Data'!$3:$3,0)-1),"NA"))</f>
        <v>1.29</v>
      </c>
      <c r="BU93" s="103" t="n">
        <f aca="true">IF(ISBLANK(OFFSET('Raw Data'!$A$3,MATCH('Data above threshold'!$A93,'Raw Data'!$B$4:$B$185,0),MATCH('Data above threshold'!BW$4,'Raw Data'!$3:$3,0)-1)),"", IFERROR($J93*OFFSET('Raw Data'!$A$3,MATCH('Data above threshold'!$A93,'Raw Data'!$B$4:$B$185,0),MATCH('Data above threshold'!BW$4,'Raw Data'!$3:$3,0)-1),"NA"))</f>
        <v>3</v>
      </c>
      <c r="BV93" s="103" t="n">
        <f aca="true">IF(ISBLANK(OFFSET('Raw Data'!$A$3,MATCH('Data above threshold'!$A93,'Raw Data'!$B$4:$B$185,0),MATCH('Data above threshold'!BX$4,'Raw Data'!$3:$3,0)-1)),"", IFERROR($J93*OFFSET('Raw Data'!$A$3,MATCH('Data above threshold'!$A93,'Raw Data'!$B$4:$B$185,0),MATCH('Data above threshold'!BX$4,'Raw Data'!$3:$3,0)-1),"NA"))</f>
        <v>2.6</v>
      </c>
      <c r="BW93" s="103" t="n">
        <f aca="true">IF(ISBLANK(OFFSET('Raw Data'!$A$3,MATCH('Data above threshold'!$A93,'Raw Data'!$B$4:$B$185,0),MATCH('Data above threshold'!BY$4,'Raw Data'!$3:$3,0)-1)),"", IFERROR($J93*OFFSET('Raw Data'!$A$3,MATCH('Data above threshold'!$A93,'Raw Data'!$B$4:$B$185,0),MATCH('Data above threshold'!BY$4,'Raw Data'!$3:$3,0)-1),"NA"))</f>
        <v>1.55</v>
      </c>
      <c r="BX93" s="103" t="n">
        <f aca="true">IF(ISBLANK(OFFSET('Raw Data'!$A$3,MATCH('Data above threshold'!$A93,'Raw Data'!$B$4:$B$185,0),MATCH('Data above threshold'!BZ$4,'Raw Data'!$3:$3,0)-1)),"", IFERROR($J93*OFFSET('Raw Data'!$A$3,MATCH('Data above threshold'!$A93,'Raw Data'!$B$4:$B$185,0),MATCH('Data above threshold'!BZ$4,'Raw Data'!$3:$3,0)-1),"NA"))</f>
        <v>2.7</v>
      </c>
      <c r="BY93" s="103" t="n">
        <f aca="true">IF(ISBLANK(OFFSET('Raw Data'!$A$3,MATCH('Data above threshold'!$A93,'Raw Data'!$B$4:$B$185,0),MATCH('Data above threshold'!CA$4,'Raw Data'!$3:$3,0)-1)),"", IFERROR($J93*OFFSET('Raw Data'!$A$3,MATCH('Data above threshold'!$A93,'Raw Data'!$B$4:$B$185,0),MATCH('Data above threshold'!CA$4,'Raw Data'!$3:$3,0)-1),"NA"))</f>
        <v>2.2</v>
      </c>
      <c r="BZ93" s="103" t="n">
        <f aca="true">IF(ISBLANK(OFFSET('Raw Data'!$A$3,MATCH('Data above threshold'!$A93,'Raw Data'!$B$4:$B$185,0),MATCH('Data above threshold'!CB$4,'Raw Data'!$3:$3,0)-1)),"", IFERROR($J93*OFFSET('Raw Data'!$A$3,MATCH('Data above threshold'!$A93,'Raw Data'!$B$4:$B$185,0),MATCH('Data above threshold'!CB$4,'Raw Data'!$3:$3,0)-1),"NA"))</f>
        <v>1</v>
      </c>
      <c r="CA93" s="103" t="n">
        <f aca="true">IF(ISBLANK(OFFSET('Raw Data'!$A$3,MATCH('Data above threshold'!$A93,'Raw Data'!$B$4:$B$185,0),MATCH('Data above threshold'!CC$4,'Raw Data'!$3:$3,0)-1)),"", IFERROR($J93*OFFSET('Raw Data'!$A$3,MATCH('Data above threshold'!$A93,'Raw Data'!$B$4:$B$185,0),MATCH('Data above threshold'!CC$4,'Raw Data'!$3:$3,0)-1),"NA"))</f>
        <v>2.8</v>
      </c>
      <c r="CB93" s="103" t="n">
        <f aca="true">IF(ISBLANK(OFFSET('Raw Data'!$A$3,MATCH('Data above threshold'!$A93,'Raw Data'!$B$4:$B$185,0),MATCH('Data above threshold'!CD$4,'Raw Data'!$3:$3,0)-1)),"", IFERROR($J93*OFFSET('Raw Data'!$A$3,MATCH('Data above threshold'!$A93,'Raw Data'!$B$4:$B$185,0),MATCH('Data above threshold'!CD$4,'Raw Data'!$3:$3,0)-1),"NA"))</f>
        <v>3</v>
      </c>
      <c r="CC93" s="103" t="n">
        <f aca="true">IF(ISBLANK(OFFSET('Raw Data'!$A$3,MATCH('Data above threshold'!$A93,'Raw Data'!$B$4:$B$185,0),MATCH('Data above threshold'!CE$4,'Raw Data'!$3:$3,0)-1)),"", IFERROR($J93*OFFSET('Raw Data'!$A$3,MATCH('Data above threshold'!$A93,'Raw Data'!$B$4:$B$185,0),MATCH('Data above threshold'!CE$4,'Raw Data'!$3:$3,0)-1),"NA"))</f>
        <v>2.13</v>
      </c>
      <c r="CD93" s="103" t="n">
        <f aca="true">IF(ISBLANK(OFFSET('Raw Data'!$A$3,MATCH('Data above threshold'!$A93,'Raw Data'!$B$4:$B$185,0),MATCH('Data above threshold'!CF$4,'Raw Data'!$3:$3,0)-1)),"", IFERROR($J93*OFFSET('Raw Data'!$A$3,MATCH('Data above threshold'!$A93,'Raw Data'!$B$4:$B$185,0),MATCH('Data above threshold'!CF$4,'Raw Data'!$3:$3,0)-1),"NA"))</f>
        <v>1.53</v>
      </c>
      <c r="CE93" s="103" t="n">
        <f aca="true">IF(ISBLANK(OFFSET('Raw Data'!$A$3,MATCH('Data above threshold'!$A93,'Raw Data'!$B$4:$B$185,0),MATCH('Data above threshold'!CG$4,'Raw Data'!$3:$3,0)-1)),"", IFERROR($J93*OFFSET('Raw Data'!$A$3,MATCH('Data above threshold'!$A93,'Raw Data'!$B$4:$B$185,0),MATCH('Data above threshold'!CG$4,'Raw Data'!$3:$3,0)-1),"NA"))</f>
        <v>2.69</v>
      </c>
      <c r="CF93" s="103" t="n">
        <f aca="true">IF(ISBLANK(OFFSET('Raw Data'!$A$3,MATCH('Data above threshold'!$A93,'Raw Data'!$B$4:$B$185,0),MATCH('Data above threshold'!CH$4,'Raw Data'!$3:$3,0)-1)),"", IFERROR($J93*OFFSET('Raw Data'!$A$3,MATCH('Data above threshold'!$A93,'Raw Data'!$B$4:$B$185,0),MATCH('Data above threshold'!CH$4,'Raw Data'!$3:$3,0)-1),"NA"))</f>
        <v>2.86</v>
      </c>
      <c r="CG93" s="103" t="n">
        <f aca="true">IF(ISBLANK(OFFSET('Raw Data'!$A$3,MATCH('Data above threshold'!$A93,'Raw Data'!$B$4:$B$185,0),MATCH('Data above threshold'!CI$4,'Raw Data'!$3:$3,0)-1)),"", IFERROR($J93*OFFSET('Raw Data'!$A$3,MATCH('Data above threshold'!$A93,'Raw Data'!$B$4:$B$185,0),MATCH('Data above threshold'!CI$4,'Raw Data'!$3:$3,0)-1),"NA"))</f>
        <v>1.83</v>
      </c>
      <c r="CH93" s="103" t="n">
        <f aca="true">IF(ISBLANK(OFFSET('Raw Data'!$A$3,MATCH('Data above threshold'!$A93,'Raw Data'!$B$4:$B$185,0),MATCH('Data above threshold'!CJ$4,'Raw Data'!$3:$3,0)-1)),"", IFERROR($J93*OFFSET('Raw Data'!$A$3,MATCH('Data above threshold'!$A93,'Raw Data'!$B$4:$B$185,0),MATCH('Data above threshold'!CJ$4,'Raw Data'!$3:$3,0)-1),"NA"))</f>
        <v>2.58</v>
      </c>
      <c r="CI93" s="103" t="n">
        <f aca="true">IF(ISBLANK(OFFSET('Raw Data'!$A$3,MATCH('Data above threshold'!$A93,'Raw Data'!$B$4:$B$185,0),MATCH('Data above threshold'!CK$4,'Raw Data'!$3:$3,0)-1)),"", IFERROR($J93*OFFSET('Raw Data'!$A$3,MATCH('Data above threshold'!$A93,'Raw Data'!$B$4:$B$185,0),MATCH('Data above threshold'!CK$4,'Raw Data'!$3:$3,0)-1),"NA"))</f>
        <v>1</v>
      </c>
      <c r="CJ93" s="103" t="n">
        <f aca="true">IF(ISBLANK(OFFSET('Raw Data'!$A$3,MATCH('Data above threshold'!$A93,'Raw Data'!$B$4:$B$185,0),MATCH('Data above threshold'!CL$4,'Raw Data'!$3:$3,0)-1)),"", IFERROR($J93*OFFSET('Raw Data'!$A$3,MATCH('Data above threshold'!$A93,'Raw Data'!$B$4:$B$185,0),MATCH('Data above threshold'!CL$4,'Raw Data'!$3:$3,0)-1),"NA"))</f>
        <v>3</v>
      </c>
      <c r="CK93" s="103" t="n">
        <f aca="true">IF(ISBLANK(OFFSET('Raw Data'!$A$3,MATCH('Data above threshold'!$A93,'Raw Data'!$B$4:$B$185,0),MATCH('Data above threshold'!CM$4,'Raw Data'!$3:$3,0)-1)),"", IFERROR($J93*OFFSET('Raw Data'!$A$3,MATCH('Data above threshold'!$A93,'Raw Data'!$B$4:$B$185,0),MATCH('Data above threshold'!CM$4,'Raw Data'!$3:$3,0)-1),"NA"))</f>
        <v>2.6</v>
      </c>
      <c r="CL93" s="103" t="n">
        <f aca="true">IF(ISBLANK(OFFSET('Raw Data'!$A$3,MATCH('Data above threshold'!$A93,'Raw Data'!$B$4:$B$185,0),MATCH('Data above threshold'!CN$4,'Raw Data'!$3:$3,0)-1)),"", IFERROR($J93*OFFSET('Raw Data'!$A$3,MATCH('Data above threshold'!$A93,'Raw Data'!$B$4:$B$185,0),MATCH('Data above threshold'!CN$4,'Raw Data'!$3:$3,0)-1),"NA"))</f>
        <v>2.73</v>
      </c>
      <c r="CM93" s="103" t="n">
        <f aca="true">IF(ISBLANK(OFFSET('Raw Data'!$A$3,MATCH('Data above threshold'!$A93,'Raw Data'!$B$4:$B$185,0),MATCH('Data above threshold'!CO$4,'Raw Data'!$3:$3,0)-1)),"", IFERROR($J93*OFFSET('Raw Data'!$A$3,MATCH('Data above threshold'!$A93,'Raw Data'!$B$4:$B$185,0),MATCH('Data above threshold'!CO$4,'Raw Data'!$3:$3,0)-1),"NA"))</f>
        <v>3</v>
      </c>
      <c r="CN93" s="103" t="n">
        <f aca="true">IF(ISBLANK(OFFSET('Raw Data'!$A$3,MATCH('Data above threshold'!$A93,'Raw Data'!$B$4:$B$185,0),MATCH('Data above threshold'!CP$4,'Raw Data'!$3:$3,0)-1)),"", IFERROR($J93*OFFSET('Raw Data'!$A$3,MATCH('Data above threshold'!$A93,'Raw Data'!$B$4:$B$185,0),MATCH('Data above threshold'!CP$4,'Raw Data'!$3:$3,0)-1),"NA"))</f>
        <v>1</v>
      </c>
      <c r="CO93" s="103" t="n">
        <f aca="true">IF(ISBLANK(OFFSET('Raw Data'!$A$3,MATCH('Data above threshold'!$A93,'Raw Data'!$B$4:$B$185,0),MATCH('Data above threshold'!CQ$4,'Raw Data'!$3:$3,0)-1)),"", IFERROR($J93*OFFSET('Raw Data'!$A$3,MATCH('Data above threshold'!$A93,'Raw Data'!$B$4:$B$185,0),MATCH('Data above threshold'!CQ$4,'Raw Data'!$3:$3,0)-1),"NA"))</f>
        <v>2.54</v>
      </c>
      <c r="CP93" s="103" t="n">
        <f aca="true">IF(ISBLANK(OFFSET('Raw Data'!$A$3,MATCH('Data above threshold'!$A93,'Raw Data'!$B$4:$B$185,0),MATCH('Data above threshold'!CR$4,'Raw Data'!$3:$3,0)-1)),"", IFERROR($J93*OFFSET('Raw Data'!$A$3,MATCH('Data above threshold'!$A93,'Raw Data'!$B$4:$B$185,0),MATCH('Data above threshold'!CR$4,'Raw Data'!$3:$3,0)-1),"NA"))</f>
        <v>2.33</v>
      </c>
    </row>
    <row r="94" s="103" customFormat="true" ht="14.15" hidden="false" customHeight="true" outlineLevel="0" collapsed="false">
      <c r="A94" s="107" t="n">
        <v>3240</v>
      </c>
      <c r="B94" s="107" t="n">
        <v>3</v>
      </c>
      <c r="C94" s="103" t="str">
        <f aca="true">IF(ISBLANK(OFFSET('Raw Data'!$A$3,MATCH($A94,'Raw Data'!$B$4:$B$185,0),MATCH(C$4,'Raw Data'!$3:$3,0)-1)),"",OFFSET('Raw Data'!$A$3,MATCH($A94,'Raw Data'!$B$4:$B$185,0),MATCH(C$4,'Raw Data'!$3:$3,0)-1))</f>
        <v>Satisfaction with labelling requirements</v>
      </c>
      <c r="D94" s="103" t="str">
        <f aca="true">IF(ISBLANK(OFFSET('Raw Data'!$A$3,MATCH($A94,'Raw Data'!$B$4:$B$185,0),MATCH(D$4,'Raw Data'!$3:$3,0)-1)),"",OFFSET('Raw Data'!$A$3,MATCH($A94,'Raw Data'!$B$4:$B$185,0),MATCH(D$4,'Raw Data'!$3:$3,0)-1))</f>
        <v/>
      </c>
      <c r="E94" s="103" t="str">
        <f aca="true">IF(ISBLANK(OFFSET('Raw Data'!$A$3,MATCH($A94,'Raw Data'!$B$4:$B$185,0),MATCH(E$4,'Raw Data'!$3:$3,0)-1)),"",OFFSET('Raw Data'!$A$3,MATCH($A94,'Raw Data'!$B$4:$B$185,0),MATCH(E$4,'Raw Data'!$3:$3,0)-1))</f>
        <v/>
      </c>
      <c r="F94" s="103" t="str">
        <f aca="true">IF(ISBLANK(OFFSET('Raw Data'!$A$3,MATCH($A94,'Raw Data'!$B$4:$B$185,0),MATCH(F$4,'Raw Data'!$3:$3,0)-1)),"",OFFSET('Raw Data'!$A$3,MATCH($A94,'Raw Data'!$B$4:$B$185,0),MATCH(F$4,'Raw Data'!$3:$3,0)-1))</f>
        <v/>
      </c>
      <c r="G94" s="103" t="s">
        <v>217</v>
      </c>
      <c r="H94" s="103" t="str">
        <f aca="true">IF(ISBLANK(OFFSET('Raw Data'!$A$3,MATCH($A94,'Raw Data'!$B$4:$B$185,0),MATCH(H$4,'Raw Data'!$3:$3,0)-1)),"",OFFSET('Raw Data'!$A$3,MATCH($A94,'Raw Data'!$B$4:$B$185,0),MATCH(H$4,'Raw Data'!$3:$3,0)-1))</f>
        <v/>
      </c>
      <c r="I94" s="103" t="str">
        <f aca="true">IF(ISBLANK(OFFSET('Raw Data'!$A$3,MATCH($A94,'Raw Data'!$B$4:$B$185,0),MATCH(I$4,'Raw Data'!$3:$3,0)-1)),"",OFFSET('Raw Data'!$A$3,MATCH($A94,'Raw Data'!$B$4:$B$185,0),MATCH(I$4,'Raw Data'!$3:$3,0)-1))</f>
        <v/>
      </c>
      <c r="J94" s="103" t="str">
        <f aca="false">IF(I94="","",IF(I94="Minus",-1,1))</f>
        <v/>
      </c>
      <c r="K94" s="105" t="str">
        <f aca="false" t="array" ref="K94:K94">IFERROR(SKEW(IF(ISNUMBER(O94:CP94),O94:CP94,"")),"")</f>
        <v/>
      </c>
      <c r="L94" s="103" t="n">
        <f aca="true">IF(ISBLANK(OFFSET('Data above threshold'!$A$4,MATCH('Data above threshold'!$A94,'Data above threshold'!$A$5:$A$185,0),MATCH('Data above threshold'!N$4,'Data above threshold'!$4:$4,0)-1)),1,OFFSET('Data above threshold'!$A$4,MATCH('Data above threshold'!$A94,'Data above threshold'!$A$5:$A$185,0),MATCH('Data above threshold'!N$4,'Data above threshold'!$4:$4,0)-1))</f>
        <v>1</v>
      </c>
      <c r="M94" s="103" t="str">
        <f aca="true">IF(ISBLANK(OFFSET('Data above threshold'!$A$4,MATCH('Data above threshold'!$A94,'Data above threshold'!$A$5:$A$185,0),MATCH('Data above threshold'!O$4,'Data above threshold'!$4:$4,0)-1)),"",OFFSET('Data above threshold'!$A$4,MATCH('Data above threshold'!$A94,'Data above threshold'!$A$5:$A$185,0),MATCH('Data above threshold'!O$4,'Data above threshold'!$4:$4,0)-1))</f>
        <v/>
      </c>
      <c r="N94" s="106" t="str">
        <f aca="false" t="array" ref="N94:N94">IF(B94&lt;4,"",1-IFERROR(SUM(ISNUMBER(O94:CP94)*(1-$O$3:$CP$3))/COUNTIF($O$3:$CP$3,0),0))</f>
        <v/>
      </c>
      <c r="O94" s="103" t="str">
        <f aca="true">IF(ISBLANK(OFFSET('Raw Data'!$A$3,MATCH('Data above threshold'!$A94,'Raw Data'!$B$4:$B$185,0),MATCH('Data above threshold'!Q$4,'Raw Data'!$3:$3,0)-1)),"", IFERROR($J94*OFFSET('Raw Data'!$A$3,MATCH('Data above threshold'!$A94,'Raw Data'!$B$4:$B$185,0),MATCH('Data above threshold'!Q$4,'Raw Data'!$3:$3,0)-1),"NA"))</f>
        <v/>
      </c>
      <c r="P94" s="103" t="str">
        <f aca="true">IF(ISBLANK(OFFSET('Raw Data'!$A$3,MATCH('Data above threshold'!$A94,'Raw Data'!$B$4:$B$185,0),MATCH('Data above threshold'!R$4,'Raw Data'!$3:$3,0)-1)),"", IFERROR($J94*OFFSET('Raw Data'!$A$3,MATCH('Data above threshold'!$A94,'Raw Data'!$B$4:$B$185,0),MATCH('Data above threshold'!R$4,'Raw Data'!$3:$3,0)-1),"NA"))</f>
        <v/>
      </c>
      <c r="Q94" s="103" t="str">
        <f aca="true">IF(ISBLANK(OFFSET('Raw Data'!$A$3,MATCH('Data above threshold'!$A94,'Raw Data'!$B$4:$B$185,0),MATCH('Data above threshold'!S$4,'Raw Data'!$3:$3,0)-1)),"", IFERROR($J94*OFFSET('Raw Data'!$A$3,MATCH('Data above threshold'!$A94,'Raw Data'!$B$4:$B$185,0),MATCH('Data above threshold'!S$4,'Raw Data'!$3:$3,0)-1),"NA"))</f>
        <v/>
      </c>
      <c r="R94" s="103" t="str">
        <f aca="true">IF(ISBLANK(OFFSET('Raw Data'!$A$3,MATCH('Data above threshold'!$A94,'Raw Data'!$B$4:$B$185,0),MATCH('Data above threshold'!T$4,'Raw Data'!$3:$3,0)-1)),"", IFERROR($J94*OFFSET('Raw Data'!$A$3,MATCH('Data above threshold'!$A94,'Raw Data'!$B$4:$B$185,0),MATCH('Data above threshold'!T$4,'Raw Data'!$3:$3,0)-1),"NA"))</f>
        <v/>
      </c>
      <c r="S94" s="103" t="str">
        <f aca="true">IF(ISBLANK(OFFSET('Raw Data'!$A$3,MATCH('Data above threshold'!$A94,'Raw Data'!$B$4:$B$185,0),MATCH('Data above threshold'!U$4,'Raw Data'!$3:$3,0)-1)),"", IFERROR($J94*OFFSET('Raw Data'!$A$3,MATCH('Data above threshold'!$A94,'Raw Data'!$B$4:$B$185,0),MATCH('Data above threshold'!U$4,'Raw Data'!$3:$3,0)-1),"NA"))</f>
        <v/>
      </c>
      <c r="T94" s="103" t="str">
        <f aca="true">IF(ISBLANK(OFFSET('Raw Data'!$A$3,MATCH('Data above threshold'!$A94,'Raw Data'!$B$4:$B$185,0),MATCH('Data above threshold'!V$4,'Raw Data'!$3:$3,0)-1)),"", IFERROR($J94*OFFSET('Raw Data'!$A$3,MATCH('Data above threshold'!$A94,'Raw Data'!$B$4:$B$185,0),MATCH('Data above threshold'!V$4,'Raw Data'!$3:$3,0)-1),"NA"))</f>
        <v/>
      </c>
      <c r="U94" s="103" t="str">
        <f aca="true">IF(ISBLANK(OFFSET('Raw Data'!$A$3,MATCH('Data above threshold'!$A94,'Raw Data'!$B$4:$B$185,0),MATCH('Data above threshold'!W$4,'Raw Data'!$3:$3,0)-1)),"", IFERROR($J94*OFFSET('Raw Data'!$A$3,MATCH('Data above threshold'!$A94,'Raw Data'!$B$4:$B$185,0),MATCH('Data above threshold'!W$4,'Raw Data'!$3:$3,0)-1),"NA"))</f>
        <v/>
      </c>
      <c r="V94" s="103" t="str">
        <f aca="true">IF(ISBLANK(OFFSET('Raw Data'!$A$3,MATCH('Data above threshold'!$A94,'Raw Data'!$B$4:$B$185,0),MATCH('Data above threshold'!X$4,'Raw Data'!$3:$3,0)-1)),"", IFERROR($J94*OFFSET('Raw Data'!$A$3,MATCH('Data above threshold'!$A94,'Raw Data'!$B$4:$B$185,0),MATCH('Data above threshold'!X$4,'Raw Data'!$3:$3,0)-1),"NA"))</f>
        <v/>
      </c>
      <c r="W94" s="103" t="str">
        <f aca="true">IF(ISBLANK(OFFSET('Raw Data'!$A$3,MATCH('Data above threshold'!$A94,'Raw Data'!$B$4:$B$185,0),MATCH('Data above threshold'!Y$4,'Raw Data'!$3:$3,0)-1)),"", IFERROR($J94*OFFSET('Raw Data'!$A$3,MATCH('Data above threshold'!$A94,'Raw Data'!$B$4:$B$185,0),MATCH('Data above threshold'!Y$4,'Raw Data'!$3:$3,0)-1),"NA"))</f>
        <v/>
      </c>
      <c r="X94" s="103" t="str">
        <f aca="true">IF(ISBLANK(OFFSET('Raw Data'!$A$3,MATCH('Data above threshold'!$A94,'Raw Data'!$B$4:$B$185,0),MATCH('Data above threshold'!Z$4,'Raw Data'!$3:$3,0)-1)),"", IFERROR($J94*OFFSET('Raw Data'!$A$3,MATCH('Data above threshold'!$A94,'Raw Data'!$B$4:$B$185,0),MATCH('Data above threshold'!Z$4,'Raw Data'!$3:$3,0)-1),"NA"))</f>
        <v/>
      </c>
      <c r="Y94" s="103" t="str">
        <f aca="true">IF(ISBLANK(OFFSET('Raw Data'!$A$3,MATCH('Data above threshold'!$A94,'Raw Data'!$B$4:$B$185,0),MATCH('Data above threshold'!AA$4,'Raw Data'!$3:$3,0)-1)),"", IFERROR($J94*OFFSET('Raw Data'!$A$3,MATCH('Data above threshold'!$A94,'Raw Data'!$B$4:$B$185,0),MATCH('Data above threshold'!AA$4,'Raw Data'!$3:$3,0)-1),"NA"))</f>
        <v/>
      </c>
      <c r="Z94" s="103" t="str">
        <f aca="true">IF(ISBLANK(OFFSET('Raw Data'!$A$3,MATCH('Data above threshold'!$A94,'Raw Data'!$B$4:$B$185,0),MATCH('Data above threshold'!AB$4,'Raw Data'!$3:$3,0)-1)),"", IFERROR($J94*OFFSET('Raw Data'!$A$3,MATCH('Data above threshold'!$A94,'Raw Data'!$B$4:$B$185,0),MATCH('Data above threshold'!AB$4,'Raw Data'!$3:$3,0)-1),"NA"))</f>
        <v/>
      </c>
      <c r="AA94" s="103" t="str">
        <f aca="true">IF(ISBLANK(OFFSET('Raw Data'!$A$3,MATCH('Data above threshold'!$A94,'Raw Data'!$B$4:$B$185,0),MATCH('Data above threshold'!AC$4,'Raw Data'!$3:$3,0)-1)),"", IFERROR($J94*OFFSET('Raw Data'!$A$3,MATCH('Data above threshold'!$A94,'Raw Data'!$B$4:$B$185,0),MATCH('Data above threshold'!AC$4,'Raw Data'!$3:$3,0)-1),"NA"))</f>
        <v/>
      </c>
      <c r="AB94" s="103" t="str">
        <f aca="true">IF(ISBLANK(OFFSET('Raw Data'!$A$3,MATCH('Data above threshold'!$A94,'Raw Data'!$B$4:$B$185,0),MATCH('Data above threshold'!AD$4,'Raw Data'!$3:$3,0)-1)),"", IFERROR($J94*OFFSET('Raw Data'!$A$3,MATCH('Data above threshold'!$A94,'Raw Data'!$B$4:$B$185,0),MATCH('Data above threshold'!AD$4,'Raw Data'!$3:$3,0)-1),"NA"))</f>
        <v/>
      </c>
      <c r="AC94" s="103" t="str">
        <f aca="true">IF(ISBLANK(OFFSET('Raw Data'!$A$3,MATCH('Data above threshold'!$A94,'Raw Data'!$B$4:$B$185,0),MATCH('Data above threshold'!AE$4,'Raw Data'!$3:$3,0)-1)),"", IFERROR($J94*OFFSET('Raw Data'!$A$3,MATCH('Data above threshold'!$A94,'Raw Data'!$B$4:$B$185,0),MATCH('Data above threshold'!AE$4,'Raw Data'!$3:$3,0)-1),"NA"))</f>
        <v/>
      </c>
      <c r="AD94" s="103" t="str">
        <f aca="true">IF(ISBLANK(OFFSET('Raw Data'!$A$3,MATCH('Data above threshold'!$A94,'Raw Data'!$B$4:$B$185,0),MATCH('Data above threshold'!AF$4,'Raw Data'!$3:$3,0)-1)),"", IFERROR($J94*OFFSET('Raw Data'!$A$3,MATCH('Data above threshold'!$A94,'Raw Data'!$B$4:$B$185,0),MATCH('Data above threshold'!AF$4,'Raw Data'!$3:$3,0)-1),"NA"))</f>
        <v/>
      </c>
      <c r="AE94" s="103" t="str">
        <f aca="true">IF(ISBLANK(OFFSET('Raw Data'!$A$3,MATCH('Data above threshold'!$A94,'Raw Data'!$B$4:$B$185,0),MATCH('Data above threshold'!AG$4,'Raw Data'!$3:$3,0)-1)),"", IFERROR($J94*OFFSET('Raw Data'!$A$3,MATCH('Data above threshold'!$A94,'Raw Data'!$B$4:$B$185,0),MATCH('Data above threshold'!AG$4,'Raw Data'!$3:$3,0)-1),"NA"))</f>
        <v/>
      </c>
      <c r="AF94" s="103" t="str">
        <f aca="true">IF(ISBLANK(OFFSET('Raw Data'!$A$3,MATCH('Data above threshold'!$A94,'Raw Data'!$B$4:$B$185,0),MATCH('Data above threshold'!AH$4,'Raw Data'!$3:$3,0)-1)),"", IFERROR($J94*OFFSET('Raw Data'!$A$3,MATCH('Data above threshold'!$A94,'Raw Data'!$B$4:$B$185,0),MATCH('Data above threshold'!AH$4,'Raw Data'!$3:$3,0)-1),"NA"))</f>
        <v/>
      </c>
      <c r="AG94" s="103" t="str">
        <f aca="true">IF(ISBLANK(OFFSET('Raw Data'!$A$3,MATCH('Data above threshold'!$A94,'Raw Data'!$B$4:$B$185,0),MATCH('Data above threshold'!AI$4,'Raw Data'!$3:$3,0)-1)),"", IFERROR($J94*OFFSET('Raw Data'!$A$3,MATCH('Data above threshold'!$A94,'Raw Data'!$B$4:$B$185,0),MATCH('Data above threshold'!AI$4,'Raw Data'!$3:$3,0)-1),"NA"))</f>
        <v/>
      </c>
      <c r="AH94" s="103" t="str">
        <f aca="true">IF(ISBLANK(OFFSET('Raw Data'!$A$3,MATCH('Data above threshold'!$A94,'Raw Data'!$B$4:$B$185,0),MATCH('Data above threshold'!AJ$4,'Raw Data'!$3:$3,0)-1)),"", IFERROR($J94*OFFSET('Raw Data'!$A$3,MATCH('Data above threshold'!$A94,'Raw Data'!$B$4:$B$185,0),MATCH('Data above threshold'!AJ$4,'Raw Data'!$3:$3,0)-1),"NA"))</f>
        <v/>
      </c>
      <c r="AI94" s="103" t="str">
        <f aca="true">IF(ISBLANK(OFFSET('Raw Data'!$A$3,MATCH('Data above threshold'!$A94,'Raw Data'!$B$4:$B$185,0),MATCH('Data above threshold'!AK$4,'Raw Data'!$3:$3,0)-1)),"", IFERROR($J94*OFFSET('Raw Data'!$A$3,MATCH('Data above threshold'!$A94,'Raw Data'!$B$4:$B$185,0),MATCH('Data above threshold'!AK$4,'Raw Data'!$3:$3,0)-1),"NA"))</f>
        <v/>
      </c>
      <c r="AJ94" s="103" t="str">
        <f aca="true">IF(ISBLANK(OFFSET('Raw Data'!$A$3,MATCH('Data above threshold'!$A94,'Raw Data'!$B$4:$B$185,0),MATCH('Data above threshold'!AL$4,'Raw Data'!$3:$3,0)-1)),"", IFERROR($J94*OFFSET('Raw Data'!$A$3,MATCH('Data above threshold'!$A94,'Raw Data'!$B$4:$B$185,0),MATCH('Data above threshold'!AL$4,'Raw Data'!$3:$3,0)-1),"NA"))</f>
        <v/>
      </c>
      <c r="AK94" s="103" t="str">
        <f aca="true">IF(ISBLANK(OFFSET('Raw Data'!$A$3,MATCH('Data above threshold'!$A94,'Raw Data'!$B$4:$B$185,0),MATCH('Data above threshold'!AM$4,'Raw Data'!$3:$3,0)-1)),"", IFERROR($J94*OFFSET('Raw Data'!$A$3,MATCH('Data above threshold'!$A94,'Raw Data'!$B$4:$B$185,0),MATCH('Data above threshold'!AM$4,'Raw Data'!$3:$3,0)-1),"NA"))</f>
        <v/>
      </c>
      <c r="AL94" s="103" t="str">
        <f aca="true">IF(ISBLANK(OFFSET('Raw Data'!$A$3,MATCH('Data above threshold'!$A94,'Raw Data'!$B$4:$B$185,0),MATCH('Data above threshold'!AN$4,'Raw Data'!$3:$3,0)-1)),"", IFERROR($J94*OFFSET('Raw Data'!$A$3,MATCH('Data above threshold'!$A94,'Raw Data'!$B$4:$B$185,0),MATCH('Data above threshold'!AN$4,'Raw Data'!$3:$3,0)-1),"NA"))</f>
        <v/>
      </c>
      <c r="AM94" s="103" t="str">
        <f aca="true">IF(ISBLANK(OFFSET('Raw Data'!$A$3,MATCH('Data above threshold'!$A94,'Raw Data'!$B$4:$B$185,0),MATCH('Data above threshold'!AO$4,'Raw Data'!$3:$3,0)-1)),"", IFERROR($J94*OFFSET('Raw Data'!$A$3,MATCH('Data above threshold'!$A94,'Raw Data'!$B$4:$B$185,0),MATCH('Data above threshold'!AO$4,'Raw Data'!$3:$3,0)-1),"NA"))</f>
        <v/>
      </c>
      <c r="AN94" s="103" t="str">
        <f aca="true">IF(ISBLANK(OFFSET('Raw Data'!$A$3,MATCH('Data above threshold'!$A94,'Raw Data'!$B$4:$B$185,0),MATCH('Data above threshold'!AP$4,'Raw Data'!$3:$3,0)-1)),"", IFERROR($J94*OFFSET('Raw Data'!$A$3,MATCH('Data above threshold'!$A94,'Raw Data'!$B$4:$B$185,0),MATCH('Data above threshold'!AP$4,'Raw Data'!$3:$3,0)-1),"NA"))</f>
        <v/>
      </c>
      <c r="AO94" s="103" t="str">
        <f aca="true">IF(ISBLANK(OFFSET('Raw Data'!$A$3,MATCH('Data above threshold'!$A94,'Raw Data'!$B$4:$B$185,0),MATCH('Data above threshold'!AQ$4,'Raw Data'!$3:$3,0)-1)),"", IFERROR($J94*OFFSET('Raw Data'!$A$3,MATCH('Data above threshold'!$A94,'Raw Data'!$B$4:$B$185,0),MATCH('Data above threshold'!AQ$4,'Raw Data'!$3:$3,0)-1),"NA"))</f>
        <v/>
      </c>
      <c r="AP94" s="103" t="str">
        <f aca="true">IF(ISBLANK(OFFSET('Raw Data'!$A$3,MATCH('Data above threshold'!$A94,'Raw Data'!$B$4:$B$185,0),MATCH('Data above threshold'!AR$4,'Raw Data'!$3:$3,0)-1)),"", IFERROR($J94*OFFSET('Raw Data'!$A$3,MATCH('Data above threshold'!$A94,'Raw Data'!$B$4:$B$185,0),MATCH('Data above threshold'!AR$4,'Raw Data'!$3:$3,0)-1),"NA"))</f>
        <v/>
      </c>
      <c r="AQ94" s="103" t="str">
        <f aca="true">IF(ISBLANK(OFFSET('Raw Data'!$A$3,MATCH('Data above threshold'!$A94,'Raw Data'!$B$4:$B$185,0),MATCH('Data above threshold'!AS$4,'Raw Data'!$3:$3,0)-1)),"", IFERROR($J94*OFFSET('Raw Data'!$A$3,MATCH('Data above threshold'!$A94,'Raw Data'!$B$4:$B$185,0),MATCH('Data above threshold'!AS$4,'Raw Data'!$3:$3,0)-1),"NA"))</f>
        <v/>
      </c>
      <c r="AR94" s="103" t="str">
        <f aca="true">IF(ISBLANK(OFFSET('Raw Data'!$A$3,MATCH('Data above threshold'!$A94,'Raw Data'!$B$4:$B$185,0),MATCH('Data above threshold'!AT$4,'Raw Data'!$3:$3,0)-1)),"", IFERROR($J94*OFFSET('Raw Data'!$A$3,MATCH('Data above threshold'!$A94,'Raw Data'!$B$4:$B$185,0),MATCH('Data above threshold'!AT$4,'Raw Data'!$3:$3,0)-1),"NA"))</f>
        <v/>
      </c>
      <c r="AS94" s="103" t="str">
        <f aca="true">IF(ISBLANK(OFFSET('Raw Data'!$A$3,MATCH('Data above threshold'!$A94,'Raw Data'!$B$4:$B$185,0),MATCH('Data above threshold'!AU$4,'Raw Data'!$3:$3,0)-1)),"", IFERROR($J94*OFFSET('Raw Data'!$A$3,MATCH('Data above threshold'!$A94,'Raw Data'!$B$4:$B$185,0),MATCH('Data above threshold'!AU$4,'Raw Data'!$3:$3,0)-1),"NA"))</f>
        <v/>
      </c>
      <c r="AT94" s="103" t="str">
        <f aca="true">IF(ISBLANK(OFFSET('Raw Data'!$A$3,MATCH('Data above threshold'!$A94,'Raw Data'!$B$4:$B$185,0),MATCH('Data above threshold'!AV$4,'Raw Data'!$3:$3,0)-1)),"", IFERROR($J94*OFFSET('Raw Data'!$A$3,MATCH('Data above threshold'!$A94,'Raw Data'!$B$4:$B$185,0),MATCH('Data above threshold'!AV$4,'Raw Data'!$3:$3,0)-1),"NA"))</f>
        <v/>
      </c>
      <c r="AU94" s="103" t="str">
        <f aca="true">IF(ISBLANK(OFFSET('Raw Data'!$A$3,MATCH('Data above threshold'!$A94,'Raw Data'!$B$4:$B$185,0),MATCH('Data above threshold'!AW$4,'Raw Data'!$3:$3,0)-1)),"", IFERROR($J94*OFFSET('Raw Data'!$A$3,MATCH('Data above threshold'!$A94,'Raw Data'!$B$4:$B$185,0),MATCH('Data above threshold'!AW$4,'Raw Data'!$3:$3,0)-1),"NA"))</f>
        <v/>
      </c>
      <c r="AV94" s="103" t="str">
        <f aca="true">IF(ISBLANK(OFFSET('Raw Data'!$A$3,MATCH('Data above threshold'!$A94,'Raw Data'!$B$4:$B$185,0),MATCH('Data above threshold'!AX$4,'Raw Data'!$3:$3,0)-1)),"", IFERROR($J94*OFFSET('Raw Data'!$A$3,MATCH('Data above threshold'!$A94,'Raw Data'!$B$4:$B$185,0),MATCH('Data above threshold'!AX$4,'Raw Data'!$3:$3,0)-1),"NA"))</f>
        <v/>
      </c>
      <c r="AW94" s="103" t="str">
        <f aca="true">IF(ISBLANK(OFFSET('Raw Data'!$A$3,MATCH('Data above threshold'!$A94,'Raw Data'!$B$4:$B$185,0),MATCH('Data above threshold'!AY$4,'Raw Data'!$3:$3,0)-1)),"", IFERROR($J94*OFFSET('Raw Data'!$A$3,MATCH('Data above threshold'!$A94,'Raw Data'!$B$4:$B$185,0),MATCH('Data above threshold'!AY$4,'Raw Data'!$3:$3,0)-1),"NA"))</f>
        <v/>
      </c>
      <c r="AX94" s="103" t="str">
        <f aca="true">IF(ISBLANK(OFFSET('Raw Data'!$A$3,MATCH('Data above threshold'!$A94,'Raw Data'!$B$4:$B$185,0),MATCH('Data above threshold'!AZ$4,'Raw Data'!$3:$3,0)-1)),"", IFERROR($J94*OFFSET('Raw Data'!$A$3,MATCH('Data above threshold'!$A94,'Raw Data'!$B$4:$B$185,0),MATCH('Data above threshold'!AZ$4,'Raw Data'!$3:$3,0)-1),"NA"))</f>
        <v/>
      </c>
      <c r="AY94" s="103" t="str">
        <f aca="true">IF(ISBLANK(OFFSET('Raw Data'!$A$3,MATCH('Data above threshold'!$A94,'Raw Data'!$B$4:$B$185,0),MATCH('Data above threshold'!BA$4,'Raw Data'!$3:$3,0)-1)),"", IFERROR($J94*OFFSET('Raw Data'!$A$3,MATCH('Data above threshold'!$A94,'Raw Data'!$B$4:$B$185,0),MATCH('Data above threshold'!BA$4,'Raw Data'!$3:$3,0)-1),"NA"))</f>
        <v/>
      </c>
      <c r="AZ94" s="103" t="str">
        <f aca="true">IF(ISBLANK(OFFSET('Raw Data'!$A$3,MATCH('Data above threshold'!$A94,'Raw Data'!$B$4:$B$185,0),MATCH('Data above threshold'!BB$4,'Raw Data'!$3:$3,0)-1)),"", IFERROR($J94*OFFSET('Raw Data'!$A$3,MATCH('Data above threshold'!$A94,'Raw Data'!$B$4:$B$185,0),MATCH('Data above threshold'!BB$4,'Raw Data'!$3:$3,0)-1),"NA"))</f>
        <v/>
      </c>
      <c r="BA94" s="103" t="str">
        <f aca="true">IF(ISBLANK(OFFSET('Raw Data'!$A$3,MATCH('Data above threshold'!$A94,'Raw Data'!$B$4:$B$185,0),MATCH('Data above threshold'!BC$4,'Raw Data'!$3:$3,0)-1)),"", IFERROR($J94*OFFSET('Raw Data'!$A$3,MATCH('Data above threshold'!$A94,'Raw Data'!$B$4:$B$185,0),MATCH('Data above threshold'!BC$4,'Raw Data'!$3:$3,0)-1),"NA"))</f>
        <v/>
      </c>
      <c r="BB94" s="103" t="str">
        <f aca="true">IF(ISBLANK(OFFSET('Raw Data'!$A$3,MATCH('Data above threshold'!$A94,'Raw Data'!$B$4:$B$185,0),MATCH('Data above threshold'!BD$4,'Raw Data'!$3:$3,0)-1)),"", IFERROR($J94*OFFSET('Raw Data'!$A$3,MATCH('Data above threshold'!$A94,'Raw Data'!$B$4:$B$185,0),MATCH('Data above threshold'!BD$4,'Raw Data'!$3:$3,0)-1),"NA"))</f>
        <v/>
      </c>
      <c r="BC94" s="103" t="str">
        <f aca="true">IF(ISBLANK(OFFSET('Raw Data'!$A$3,MATCH('Data above threshold'!$A94,'Raw Data'!$B$4:$B$185,0),MATCH('Data above threshold'!BE$4,'Raw Data'!$3:$3,0)-1)),"", IFERROR($J94*OFFSET('Raw Data'!$A$3,MATCH('Data above threshold'!$A94,'Raw Data'!$B$4:$B$185,0),MATCH('Data above threshold'!BE$4,'Raw Data'!$3:$3,0)-1),"NA"))</f>
        <v/>
      </c>
      <c r="BD94" s="103" t="str">
        <f aca="true">IF(ISBLANK(OFFSET('Raw Data'!$A$3,MATCH('Data above threshold'!$A94,'Raw Data'!$B$4:$B$185,0),MATCH('Data above threshold'!BF$4,'Raw Data'!$3:$3,0)-1)),"", IFERROR($J94*OFFSET('Raw Data'!$A$3,MATCH('Data above threshold'!$A94,'Raw Data'!$B$4:$B$185,0),MATCH('Data above threshold'!BF$4,'Raw Data'!$3:$3,0)-1),"NA"))</f>
        <v/>
      </c>
      <c r="BE94" s="103" t="str">
        <f aca="true">IF(ISBLANK(OFFSET('Raw Data'!$A$3,MATCH('Data above threshold'!$A94,'Raw Data'!$B$4:$B$185,0),MATCH('Data above threshold'!BG$4,'Raw Data'!$3:$3,0)-1)),"", IFERROR($J94*OFFSET('Raw Data'!$A$3,MATCH('Data above threshold'!$A94,'Raw Data'!$B$4:$B$185,0),MATCH('Data above threshold'!BG$4,'Raw Data'!$3:$3,0)-1),"NA"))</f>
        <v/>
      </c>
      <c r="BF94" s="103" t="str">
        <f aca="true">IF(ISBLANK(OFFSET('Raw Data'!$A$3,MATCH('Data above threshold'!$A94,'Raw Data'!$B$4:$B$185,0),MATCH('Data above threshold'!BH$4,'Raw Data'!$3:$3,0)-1)),"", IFERROR($J94*OFFSET('Raw Data'!$A$3,MATCH('Data above threshold'!$A94,'Raw Data'!$B$4:$B$185,0),MATCH('Data above threshold'!BH$4,'Raw Data'!$3:$3,0)-1),"NA"))</f>
        <v/>
      </c>
      <c r="BG94" s="103" t="str">
        <f aca="true">IF(ISBLANK(OFFSET('Raw Data'!$A$3,MATCH('Data above threshold'!$A94,'Raw Data'!$B$4:$B$185,0),MATCH('Data above threshold'!BI$4,'Raw Data'!$3:$3,0)-1)),"", IFERROR($J94*OFFSET('Raw Data'!$A$3,MATCH('Data above threshold'!$A94,'Raw Data'!$B$4:$B$185,0),MATCH('Data above threshold'!BI$4,'Raw Data'!$3:$3,0)-1),"NA"))</f>
        <v/>
      </c>
      <c r="BH94" s="103" t="str">
        <f aca="true">IF(ISBLANK(OFFSET('Raw Data'!$A$3,MATCH('Data above threshold'!$A94,'Raw Data'!$B$4:$B$185,0),MATCH('Data above threshold'!BJ$4,'Raw Data'!$3:$3,0)-1)),"", IFERROR($J94*OFFSET('Raw Data'!$A$3,MATCH('Data above threshold'!$A94,'Raw Data'!$B$4:$B$185,0),MATCH('Data above threshold'!BJ$4,'Raw Data'!$3:$3,0)-1),"NA"))</f>
        <v/>
      </c>
      <c r="BI94" s="103" t="str">
        <f aca="true">IF(ISBLANK(OFFSET('Raw Data'!$A$3,MATCH('Data above threshold'!$A94,'Raw Data'!$B$4:$B$185,0),MATCH('Data above threshold'!BK$4,'Raw Data'!$3:$3,0)-1)),"", IFERROR($J94*OFFSET('Raw Data'!$A$3,MATCH('Data above threshold'!$A94,'Raw Data'!$B$4:$B$185,0),MATCH('Data above threshold'!BK$4,'Raw Data'!$3:$3,0)-1),"NA"))</f>
        <v/>
      </c>
      <c r="BJ94" s="103" t="str">
        <f aca="true">IF(ISBLANK(OFFSET('Raw Data'!$A$3,MATCH('Data above threshold'!$A94,'Raw Data'!$B$4:$B$185,0),MATCH('Data above threshold'!BL$4,'Raw Data'!$3:$3,0)-1)),"", IFERROR($J94*OFFSET('Raw Data'!$A$3,MATCH('Data above threshold'!$A94,'Raw Data'!$B$4:$B$185,0),MATCH('Data above threshold'!BL$4,'Raw Data'!$3:$3,0)-1),"NA"))</f>
        <v/>
      </c>
      <c r="BK94" s="103" t="str">
        <f aca="true">IF(ISBLANK(OFFSET('Raw Data'!$A$3,MATCH('Data above threshold'!$A94,'Raw Data'!$B$4:$B$185,0),MATCH('Data above threshold'!BM$4,'Raw Data'!$3:$3,0)-1)),"", IFERROR($J94*OFFSET('Raw Data'!$A$3,MATCH('Data above threshold'!$A94,'Raw Data'!$B$4:$B$185,0),MATCH('Data above threshold'!BM$4,'Raw Data'!$3:$3,0)-1),"NA"))</f>
        <v/>
      </c>
      <c r="BL94" s="103" t="str">
        <f aca="true">IF(ISBLANK(OFFSET('Raw Data'!$A$3,MATCH('Data above threshold'!$A94,'Raw Data'!$B$4:$B$185,0),MATCH('Data above threshold'!BN$4,'Raw Data'!$3:$3,0)-1)),"", IFERROR($J94*OFFSET('Raw Data'!$A$3,MATCH('Data above threshold'!$A94,'Raw Data'!$B$4:$B$185,0),MATCH('Data above threshold'!BN$4,'Raw Data'!$3:$3,0)-1),"NA"))</f>
        <v/>
      </c>
      <c r="BM94" s="103" t="str">
        <f aca="true">IF(ISBLANK(OFFSET('Raw Data'!$A$3,MATCH('Data above threshold'!$A94,'Raw Data'!$B$4:$B$185,0),MATCH('Data above threshold'!BO$4,'Raw Data'!$3:$3,0)-1)),"", IFERROR($J94*OFFSET('Raw Data'!$A$3,MATCH('Data above threshold'!$A94,'Raw Data'!$B$4:$B$185,0),MATCH('Data above threshold'!BO$4,'Raw Data'!$3:$3,0)-1),"NA"))</f>
        <v/>
      </c>
      <c r="BN94" s="103" t="str">
        <f aca="true">IF(ISBLANK(OFFSET('Raw Data'!$A$3,MATCH('Data above threshold'!$A94,'Raw Data'!$B$4:$B$185,0),MATCH('Data above threshold'!BP$4,'Raw Data'!$3:$3,0)-1)),"", IFERROR($J94*OFFSET('Raw Data'!$A$3,MATCH('Data above threshold'!$A94,'Raw Data'!$B$4:$B$185,0),MATCH('Data above threshold'!BP$4,'Raw Data'!$3:$3,0)-1),"NA"))</f>
        <v/>
      </c>
      <c r="BO94" s="103" t="str">
        <f aca="true">IF(ISBLANK(OFFSET('Raw Data'!$A$3,MATCH('Data above threshold'!$A94,'Raw Data'!$B$4:$B$185,0),MATCH('Data above threshold'!BQ$4,'Raw Data'!$3:$3,0)-1)),"", IFERROR($J94*OFFSET('Raw Data'!$A$3,MATCH('Data above threshold'!$A94,'Raw Data'!$B$4:$B$185,0),MATCH('Data above threshold'!BQ$4,'Raw Data'!$3:$3,0)-1),"NA"))</f>
        <v/>
      </c>
      <c r="BP94" s="103" t="str">
        <f aca="true">IF(ISBLANK(OFFSET('Raw Data'!$A$3,MATCH('Data above threshold'!$A94,'Raw Data'!$B$4:$B$185,0),MATCH('Data above threshold'!BR$4,'Raw Data'!$3:$3,0)-1)),"", IFERROR($J94*OFFSET('Raw Data'!$A$3,MATCH('Data above threshold'!$A94,'Raw Data'!$B$4:$B$185,0),MATCH('Data above threshold'!BR$4,'Raw Data'!$3:$3,0)-1),"NA"))</f>
        <v/>
      </c>
      <c r="BQ94" s="103" t="str">
        <f aca="true">IF(ISBLANK(OFFSET('Raw Data'!$A$3,MATCH('Data above threshold'!$A94,'Raw Data'!$B$4:$B$185,0),MATCH('Data above threshold'!BS$4,'Raw Data'!$3:$3,0)-1)),"", IFERROR($J94*OFFSET('Raw Data'!$A$3,MATCH('Data above threshold'!$A94,'Raw Data'!$B$4:$B$185,0),MATCH('Data above threshold'!BS$4,'Raw Data'!$3:$3,0)-1),"NA"))</f>
        <v/>
      </c>
      <c r="BR94" s="103" t="str">
        <f aca="true">IF(ISBLANK(OFFSET('Raw Data'!$A$3,MATCH('Data above threshold'!$A94,'Raw Data'!$B$4:$B$185,0),MATCH('Data above threshold'!BT$4,'Raw Data'!$3:$3,0)-1)),"", IFERROR($J94*OFFSET('Raw Data'!$A$3,MATCH('Data above threshold'!$A94,'Raw Data'!$B$4:$B$185,0),MATCH('Data above threshold'!BT$4,'Raw Data'!$3:$3,0)-1),"NA"))</f>
        <v/>
      </c>
      <c r="BS94" s="103" t="str">
        <f aca="true">IF(ISBLANK(OFFSET('Raw Data'!$A$3,MATCH('Data above threshold'!$A94,'Raw Data'!$B$4:$B$185,0),MATCH('Data above threshold'!BU$4,'Raw Data'!$3:$3,0)-1)),"", IFERROR($J94*OFFSET('Raw Data'!$A$3,MATCH('Data above threshold'!$A94,'Raw Data'!$B$4:$B$185,0),MATCH('Data above threshold'!BU$4,'Raw Data'!$3:$3,0)-1),"NA"))</f>
        <v/>
      </c>
      <c r="BT94" s="103" t="str">
        <f aca="true">IF(ISBLANK(OFFSET('Raw Data'!$A$3,MATCH('Data above threshold'!$A94,'Raw Data'!$B$4:$B$185,0),MATCH('Data above threshold'!BV$4,'Raw Data'!$3:$3,0)-1)),"", IFERROR($J94*OFFSET('Raw Data'!$A$3,MATCH('Data above threshold'!$A94,'Raw Data'!$B$4:$B$185,0),MATCH('Data above threshold'!BV$4,'Raw Data'!$3:$3,0)-1),"NA"))</f>
        <v/>
      </c>
      <c r="BU94" s="103" t="str">
        <f aca="true">IF(ISBLANK(OFFSET('Raw Data'!$A$3,MATCH('Data above threshold'!$A94,'Raw Data'!$B$4:$B$185,0),MATCH('Data above threshold'!BW$4,'Raw Data'!$3:$3,0)-1)),"", IFERROR($J94*OFFSET('Raw Data'!$A$3,MATCH('Data above threshold'!$A94,'Raw Data'!$B$4:$B$185,0),MATCH('Data above threshold'!BW$4,'Raw Data'!$3:$3,0)-1),"NA"))</f>
        <v/>
      </c>
      <c r="BV94" s="103" t="str">
        <f aca="true">IF(ISBLANK(OFFSET('Raw Data'!$A$3,MATCH('Data above threshold'!$A94,'Raw Data'!$B$4:$B$185,0),MATCH('Data above threshold'!BX$4,'Raw Data'!$3:$3,0)-1)),"", IFERROR($J94*OFFSET('Raw Data'!$A$3,MATCH('Data above threshold'!$A94,'Raw Data'!$B$4:$B$185,0),MATCH('Data above threshold'!BX$4,'Raw Data'!$3:$3,0)-1),"NA"))</f>
        <v/>
      </c>
      <c r="BW94" s="103" t="str">
        <f aca="true">IF(ISBLANK(OFFSET('Raw Data'!$A$3,MATCH('Data above threshold'!$A94,'Raw Data'!$B$4:$B$185,0),MATCH('Data above threshold'!BY$4,'Raw Data'!$3:$3,0)-1)),"", IFERROR($J94*OFFSET('Raw Data'!$A$3,MATCH('Data above threshold'!$A94,'Raw Data'!$B$4:$B$185,0),MATCH('Data above threshold'!BY$4,'Raw Data'!$3:$3,0)-1),"NA"))</f>
        <v/>
      </c>
      <c r="BX94" s="103" t="str">
        <f aca="true">IF(ISBLANK(OFFSET('Raw Data'!$A$3,MATCH('Data above threshold'!$A94,'Raw Data'!$B$4:$B$185,0),MATCH('Data above threshold'!BZ$4,'Raw Data'!$3:$3,0)-1)),"", IFERROR($J94*OFFSET('Raw Data'!$A$3,MATCH('Data above threshold'!$A94,'Raw Data'!$B$4:$B$185,0),MATCH('Data above threshold'!BZ$4,'Raw Data'!$3:$3,0)-1),"NA"))</f>
        <v/>
      </c>
      <c r="BY94" s="103" t="str">
        <f aca="true">IF(ISBLANK(OFFSET('Raw Data'!$A$3,MATCH('Data above threshold'!$A94,'Raw Data'!$B$4:$B$185,0),MATCH('Data above threshold'!CA$4,'Raw Data'!$3:$3,0)-1)),"", IFERROR($J94*OFFSET('Raw Data'!$A$3,MATCH('Data above threshold'!$A94,'Raw Data'!$B$4:$B$185,0),MATCH('Data above threshold'!CA$4,'Raw Data'!$3:$3,0)-1),"NA"))</f>
        <v/>
      </c>
      <c r="BZ94" s="103" t="str">
        <f aca="true">IF(ISBLANK(OFFSET('Raw Data'!$A$3,MATCH('Data above threshold'!$A94,'Raw Data'!$B$4:$B$185,0),MATCH('Data above threshold'!CB$4,'Raw Data'!$3:$3,0)-1)),"", IFERROR($J94*OFFSET('Raw Data'!$A$3,MATCH('Data above threshold'!$A94,'Raw Data'!$B$4:$B$185,0),MATCH('Data above threshold'!CB$4,'Raw Data'!$3:$3,0)-1),"NA"))</f>
        <v/>
      </c>
      <c r="CA94" s="103" t="str">
        <f aca="true">IF(ISBLANK(OFFSET('Raw Data'!$A$3,MATCH('Data above threshold'!$A94,'Raw Data'!$B$4:$B$185,0),MATCH('Data above threshold'!CC$4,'Raw Data'!$3:$3,0)-1)),"", IFERROR($J94*OFFSET('Raw Data'!$A$3,MATCH('Data above threshold'!$A94,'Raw Data'!$B$4:$B$185,0),MATCH('Data above threshold'!CC$4,'Raw Data'!$3:$3,0)-1),"NA"))</f>
        <v/>
      </c>
      <c r="CB94" s="103" t="str">
        <f aca="true">IF(ISBLANK(OFFSET('Raw Data'!$A$3,MATCH('Data above threshold'!$A94,'Raw Data'!$B$4:$B$185,0),MATCH('Data above threshold'!CD$4,'Raw Data'!$3:$3,0)-1)),"", IFERROR($J94*OFFSET('Raw Data'!$A$3,MATCH('Data above threshold'!$A94,'Raw Data'!$B$4:$B$185,0),MATCH('Data above threshold'!CD$4,'Raw Data'!$3:$3,0)-1),"NA"))</f>
        <v/>
      </c>
      <c r="CC94" s="103" t="str">
        <f aca="true">IF(ISBLANK(OFFSET('Raw Data'!$A$3,MATCH('Data above threshold'!$A94,'Raw Data'!$B$4:$B$185,0),MATCH('Data above threshold'!CE$4,'Raw Data'!$3:$3,0)-1)),"", IFERROR($J94*OFFSET('Raw Data'!$A$3,MATCH('Data above threshold'!$A94,'Raw Data'!$B$4:$B$185,0),MATCH('Data above threshold'!CE$4,'Raw Data'!$3:$3,0)-1),"NA"))</f>
        <v/>
      </c>
      <c r="CD94" s="103" t="str">
        <f aca="true">IF(ISBLANK(OFFSET('Raw Data'!$A$3,MATCH('Data above threshold'!$A94,'Raw Data'!$B$4:$B$185,0),MATCH('Data above threshold'!CF$4,'Raw Data'!$3:$3,0)-1)),"", IFERROR($J94*OFFSET('Raw Data'!$A$3,MATCH('Data above threshold'!$A94,'Raw Data'!$B$4:$B$185,0),MATCH('Data above threshold'!CF$4,'Raw Data'!$3:$3,0)-1),"NA"))</f>
        <v/>
      </c>
      <c r="CE94" s="103" t="str">
        <f aca="true">IF(ISBLANK(OFFSET('Raw Data'!$A$3,MATCH('Data above threshold'!$A94,'Raw Data'!$B$4:$B$185,0),MATCH('Data above threshold'!CG$4,'Raw Data'!$3:$3,0)-1)),"", IFERROR($J94*OFFSET('Raw Data'!$A$3,MATCH('Data above threshold'!$A94,'Raw Data'!$B$4:$B$185,0),MATCH('Data above threshold'!CG$4,'Raw Data'!$3:$3,0)-1),"NA"))</f>
        <v/>
      </c>
      <c r="CF94" s="103" t="str">
        <f aca="true">IF(ISBLANK(OFFSET('Raw Data'!$A$3,MATCH('Data above threshold'!$A94,'Raw Data'!$B$4:$B$185,0),MATCH('Data above threshold'!CH$4,'Raw Data'!$3:$3,0)-1)),"", IFERROR($J94*OFFSET('Raw Data'!$A$3,MATCH('Data above threshold'!$A94,'Raw Data'!$B$4:$B$185,0),MATCH('Data above threshold'!CH$4,'Raw Data'!$3:$3,0)-1),"NA"))</f>
        <v/>
      </c>
      <c r="CG94" s="103" t="str">
        <f aca="true">IF(ISBLANK(OFFSET('Raw Data'!$A$3,MATCH('Data above threshold'!$A94,'Raw Data'!$B$4:$B$185,0),MATCH('Data above threshold'!CI$4,'Raw Data'!$3:$3,0)-1)),"", IFERROR($J94*OFFSET('Raw Data'!$A$3,MATCH('Data above threshold'!$A94,'Raw Data'!$B$4:$B$185,0),MATCH('Data above threshold'!CI$4,'Raw Data'!$3:$3,0)-1),"NA"))</f>
        <v/>
      </c>
      <c r="CH94" s="103" t="str">
        <f aca="true">IF(ISBLANK(OFFSET('Raw Data'!$A$3,MATCH('Data above threshold'!$A94,'Raw Data'!$B$4:$B$185,0),MATCH('Data above threshold'!CJ$4,'Raw Data'!$3:$3,0)-1)),"", IFERROR($J94*OFFSET('Raw Data'!$A$3,MATCH('Data above threshold'!$A94,'Raw Data'!$B$4:$B$185,0),MATCH('Data above threshold'!CJ$4,'Raw Data'!$3:$3,0)-1),"NA"))</f>
        <v/>
      </c>
      <c r="CI94" s="103" t="str">
        <f aca="true">IF(ISBLANK(OFFSET('Raw Data'!$A$3,MATCH('Data above threshold'!$A94,'Raw Data'!$B$4:$B$185,0),MATCH('Data above threshold'!CK$4,'Raw Data'!$3:$3,0)-1)),"", IFERROR($J94*OFFSET('Raw Data'!$A$3,MATCH('Data above threshold'!$A94,'Raw Data'!$B$4:$B$185,0),MATCH('Data above threshold'!CK$4,'Raw Data'!$3:$3,0)-1),"NA"))</f>
        <v/>
      </c>
      <c r="CJ94" s="103" t="str">
        <f aca="true">IF(ISBLANK(OFFSET('Raw Data'!$A$3,MATCH('Data above threshold'!$A94,'Raw Data'!$B$4:$B$185,0),MATCH('Data above threshold'!CL$4,'Raw Data'!$3:$3,0)-1)),"", IFERROR($J94*OFFSET('Raw Data'!$A$3,MATCH('Data above threshold'!$A94,'Raw Data'!$B$4:$B$185,0),MATCH('Data above threshold'!CL$4,'Raw Data'!$3:$3,0)-1),"NA"))</f>
        <v/>
      </c>
      <c r="CK94" s="103" t="str">
        <f aca="true">IF(ISBLANK(OFFSET('Raw Data'!$A$3,MATCH('Data above threshold'!$A94,'Raw Data'!$B$4:$B$185,0),MATCH('Data above threshold'!CM$4,'Raw Data'!$3:$3,0)-1)),"", IFERROR($J94*OFFSET('Raw Data'!$A$3,MATCH('Data above threshold'!$A94,'Raw Data'!$B$4:$B$185,0),MATCH('Data above threshold'!CM$4,'Raw Data'!$3:$3,0)-1),"NA"))</f>
        <v/>
      </c>
      <c r="CL94" s="103" t="str">
        <f aca="true">IF(ISBLANK(OFFSET('Raw Data'!$A$3,MATCH('Data above threshold'!$A94,'Raw Data'!$B$4:$B$185,0),MATCH('Data above threshold'!CN$4,'Raw Data'!$3:$3,0)-1)),"", IFERROR($J94*OFFSET('Raw Data'!$A$3,MATCH('Data above threshold'!$A94,'Raw Data'!$B$4:$B$185,0),MATCH('Data above threshold'!CN$4,'Raw Data'!$3:$3,0)-1),"NA"))</f>
        <v/>
      </c>
      <c r="CM94" s="103" t="str">
        <f aca="true">IF(ISBLANK(OFFSET('Raw Data'!$A$3,MATCH('Data above threshold'!$A94,'Raw Data'!$B$4:$B$185,0),MATCH('Data above threshold'!CO$4,'Raw Data'!$3:$3,0)-1)),"", IFERROR($J94*OFFSET('Raw Data'!$A$3,MATCH('Data above threshold'!$A94,'Raw Data'!$B$4:$B$185,0),MATCH('Data above threshold'!CO$4,'Raw Data'!$3:$3,0)-1),"NA"))</f>
        <v/>
      </c>
      <c r="CN94" s="103" t="str">
        <f aca="true">IF(ISBLANK(OFFSET('Raw Data'!$A$3,MATCH('Data above threshold'!$A94,'Raw Data'!$B$4:$B$185,0),MATCH('Data above threshold'!CP$4,'Raw Data'!$3:$3,0)-1)),"", IFERROR($J94*OFFSET('Raw Data'!$A$3,MATCH('Data above threshold'!$A94,'Raw Data'!$B$4:$B$185,0),MATCH('Data above threshold'!CP$4,'Raw Data'!$3:$3,0)-1),"NA"))</f>
        <v/>
      </c>
      <c r="CO94" s="103" t="str">
        <f aca="true">IF(ISBLANK(OFFSET('Raw Data'!$A$3,MATCH('Data above threshold'!$A94,'Raw Data'!$B$4:$B$185,0),MATCH('Data above threshold'!CQ$4,'Raw Data'!$3:$3,0)-1)),"", IFERROR($J94*OFFSET('Raw Data'!$A$3,MATCH('Data above threshold'!$A94,'Raw Data'!$B$4:$B$185,0),MATCH('Data above threshold'!CQ$4,'Raw Data'!$3:$3,0)-1),"NA"))</f>
        <v/>
      </c>
      <c r="CP94" s="103" t="str">
        <f aca="true">IF(ISBLANK(OFFSET('Raw Data'!$A$3,MATCH('Data above threshold'!$A94,'Raw Data'!$B$4:$B$185,0),MATCH('Data above threshold'!CR$4,'Raw Data'!$3:$3,0)-1)),"", IFERROR($J94*OFFSET('Raw Data'!$A$3,MATCH('Data above threshold'!$A94,'Raw Data'!$B$4:$B$185,0),MATCH('Data above threshold'!CR$4,'Raw Data'!$3:$3,0)-1),"NA"))</f>
        <v/>
      </c>
    </row>
    <row r="95" s="103" customFormat="true" ht="15.5" hidden="false" customHeight="false" outlineLevel="0" collapsed="false">
      <c r="A95" s="107" t="n">
        <v>3241</v>
      </c>
      <c r="B95" s="107" t="n">
        <v>4</v>
      </c>
      <c r="C95" s="103" t="str">
        <f aca="true">IF(ISBLANK(OFFSET('Raw Data'!$A$3,MATCH($A95,'Raw Data'!$B$4:$B$185,0),MATCH(C$4,'Raw Data'!$3:$3,0)-1)),"",OFFSET('Raw Data'!$A$3,MATCH($A95,'Raw Data'!$B$4:$B$185,0),MATCH(C$4,'Raw Data'!$3:$3,0)-1))</f>
        <v/>
      </c>
      <c r="D95" s="103" t="str">
        <f aca="true">IF(ISBLANK(OFFSET('Raw Data'!$A$3,MATCH($A95,'Raw Data'!$B$4:$B$185,0),MATCH(D$4,'Raw Data'!$3:$3,0)-1)),"",OFFSET('Raw Data'!$A$3,MATCH($A95,'Raw Data'!$B$4:$B$185,0),MATCH(D$4,'Raw Data'!$3:$3,0)-1))</f>
        <v>Expert assessment data - C.3.18</v>
      </c>
      <c r="E95" s="103" t="str">
        <f aca="true">IF(ISBLANK(OFFSET('Raw Data'!$A$3,MATCH($A95,'Raw Data'!$B$4:$B$185,0),MATCH(E$4,'Raw Data'!$3:$3,0)-1)),"",OFFSET('Raw Data'!$A$3,MATCH($A95,'Raw Data'!$B$4:$B$185,0),MATCH(E$4,'Raw Data'!$3:$3,0)-1))</f>
        <v>As a consumer expert, how satisfied are you with the following in your country in 2020? - Product labelling on vital safety information</v>
      </c>
      <c r="F95" s="103" t="str">
        <f aca="true">IF(ISBLANK(OFFSET('Raw Data'!$A$3,MATCH($A95,'Raw Data'!$B$4:$B$185,0),MATCH(F$4,'Raw Data'!$3:$3,0)-1)),"",OFFSET('Raw Data'!$A$3,MATCH($A95,'Raw Data'!$B$4:$B$185,0),MATCH(F$4,'Raw Data'!$3:$3,0)-1))</f>
        <v/>
      </c>
      <c r="G95" s="103" t="s">
        <v>217</v>
      </c>
      <c r="H95" s="103" t="str">
        <f aca="true">IF(ISBLANK(OFFSET('Raw Data'!$A$3,MATCH($A95,'Raw Data'!$B$4:$B$185,0),MATCH(H$4,'Raw Data'!$3:$3,0)-1)),"",OFFSET('Raw Data'!$A$3,MATCH($A95,'Raw Data'!$B$4:$B$185,0),MATCH(H$4,'Raw Data'!$3:$3,0)-1))</f>
        <v/>
      </c>
      <c r="I95" s="103" t="str">
        <f aca="true">IF(ISBLANK(OFFSET('Raw Data'!$A$3,MATCH($A95,'Raw Data'!$B$4:$B$185,0),MATCH(I$4,'Raw Data'!$3:$3,0)-1)),"",OFFSET('Raw Data'!$A$3,MATCH($A95,'Raw Data'!$B$4:$B$185,0),MATCH(I$4,'Raw Data'!$3:$3,0)-1))</f>
        <v>Plus</v>
      </c>
      <c r="J95" s="103" t="n">
        <f aca="false">IF(I95="","",IF(I95="Minus",-1,1))</f>
        <v>1</v>
      </c>
      <c r="K95" s="105" t="n">
        <f aca="false" t="array" ref="K95:K95">IFERROR(SKEW(IF(ISNUMBER(O95:CP95),O95:CP95,"")),"")</f>
        <v>-0.425503070478281</v>
      </c>
      <c r="L95" s="103" t="n">
        <f aca="true">IF(ISBLANK(OFFSET('Data above threshold'!$A$4,MATCH('Data above threshold'!$A95,'Data above threshold'!$A$5:$A$185,0),MATCH('Data above threshold'!N$4,'Data above threshold'!$4:$4,0)-1)),1,OFFSET('Data above threshold'!$A$4,MATCH('Data above threshold'!$A95,'Data above threshold'!$A$5:$A$185,0),MATCH('Data above threshold'!N$4,'Data above threshold'!$4:$4,0)-1))</f>
        <v>0</v>
      </c>
      <c r="M95" s="103" t="str">
        <f aca="true">IF(ISBLANK(OFFSET('Data above threshold'!$A$4,MATCH('Data above threshold'!$A95,'Data above threshold'!$A$5:$A$185,0),MATCH('Data above threshold'!O$4,'Data above threshold'!$4:$4,0)-1)),"",OFFSET('Data above threshold'!$A$4,MATCH('Data above threshold'!$A95,'Data above threshold'!$A$5:$A$185,0),MATCH('Data above threshold'!O$4,'Data above threshold'!$4:$4,0)-1))</f>
        <v/>
      </c>
      <c r="N95" s="106" t="n">
        <f aca="false" t="array" ref="N95:N95">IF(B95&lt;4,"",1-IFERROR(SUM(ISNUMBER(O95:CP95)*(1-$O$3:$CP$3))/COUNTIF($O$3:$CP$3,0),0))</f>
        <v>0.0125</v>
      </c>
      <c r="O95" s="103" t="n">
        <f aca="true">IF(ISBLANK(OFFSET('Raw Data'!$A$3,MATCH('Data above threshold'!$A95,'Raw Data'!$B$4:$B$185,0),MATCH('Data above threshold'!Q$4,'Raw Data'!$3:$3,0)-1)),"", IFERROR($J95*OFFSET('Raw Data'!$A$3,MATCH('Data above threshold'!$A95,'Raw Data'!$B$4:$B$185,0),MATCH('Data above threshold'!Q$4,'Raw Data'!$3:$3,0)-1),"NA"))</f>
        <v>3.5</v>
      </c>
      <c r="P95" s="103" t="n">
        <f aca="true">IF(ISBLANK(OFFSET('Raw Data'!$A$3,MATCH('Data above threshold'!$A95,'Raw Data'!$B$4:$B$185,0),MATCH('Data above threshold'!R$4,'Raw Data'!$3:$3,0)-1)),"", IFERROR($J95*OFFSET('Raw Data'!$A$3,MATCH('Data above threshold'!$A95,'Raw Data'!$B$4:$B$185,0),MATCH('Data above threshold'!R$4,'Raw Data'!$3:$3,0)-1),"NA"))</f>
        <v>3.33</v>
      </c>
      <c r="Q95" s="103" t="n">
        <f aca="true">IF(ISBLANK(OFFSET('Raw Data'!$A$3,MATCH('Data above threshold'!$A95,'Raw Data'!$B$4:$B$185,0),MATCH('Data above threshold'!S$4,'Raw Data'!$3:$3,0)-1)),"", IFERROR($J95*OFFSET('Raw Data'!$A$3,MATCH('Data above threshold'!$A95,'Raw Data'!$B$4:$B$185,0),MATCH('Data above threshold'!S$4,'Raw Data'!$3:$3,0)-1),"NA"))</f>
        <v>5</v>
      </c>
      <c r="R95" s="103" t="n">
        <f aca="true">IF(ISBLANK(OFFSET('Raw Data'!$A$3,MATCH('Data above threshold'!$A95,'Raw Data'!$B$4:$B$185,0),MATCH('Data above threshold'!T$4,'Raw Data'!$3:$3,0)-1)),"", IFERROR($J95*OFFSET('Raw Data'!$A$3,MATCH('Data above threshold'!$A95,'Raw Data'!$B$4:$B$185,0),MATCH('Data above threshold'!T$4,'Raw Data'!$3:$3,0)-1),"NA"))</f>
        <v>4</v>
      </c>
      <c r="S95" s="103" t="n">
        <f aca="true">IF(ISBLANK(OFFSET('Raw Data'!$A$3,MATCH('Data above threshold'!$A95,'Raw Data'!$B$4:$B$185,0),MATCH('Data above threshold'!U$4,'Raw Data'!$3:$3,0)-1)),"", IFERROR($J95*OFFSET('Raw Data'!$A$3,MATCH('Data above threshold'!$A95,'Raw Data'!$B$4:$B$185,0),MATCH('Data above threshold'!U$4,'Raw Data'!$3:$3,0)-1),"NA"))</f>
        <v>5</v>
      </c>
      <c r="T95" s="103" t="n">
        <f aca="true">IF(ISBLANK(OFFSET('Raw Data'!$A$3,MATCH('Data above threshold'!$A95,'Raw Data'!$B$4:$B$185,0),MATCH('Data above threshold'!V$4,'Raw Data'!$3:$3,0)-1)),"", IFERROR($J95*OFFSET('Raw Data'!$A$3,MATCH('Data above threshold'!$A95,'Raw Data'!$B$4:$B$185,0),MATCH('Data above threshold'!V$4,'Raw Data'!$3:$3,0)-1),"NA"))</f>
        <v>5</v>
      </c>
      <c r="U95" s="103" t="n">
        <f aca="true">IF(ISBLANK(OFFSET('Raw Data'!$A$3,MATCH('Data above threshold'!$A95,'Raw Data'!$B$4:$B$185,0),MATCH('Data above threshold'!W$4,'Raw Data'!$3:$3,0)-1)),"", IFERROR($J95*OFFSET('Raw Data'!$A$3,MATCH('Data above threshold'!$A95,'Raw Data'!$B$4:$B$185,0),MATCH('Data above threshold'!W$4,'Raw Data'!$3:$3,0)-1),"NA"))</f>
        <v>5</v>
      </c>
      <c r="V95" s="103" t="n">
        <f aca="true">IF(ISBLANK(OFFSET('Raw Data'!$A$3,MATCH('Data above threshold'!$A95,'Raw Data'!$B$4:$B$185,0),MATCH('Data above threshold'!X$4,'Raw Data'!$3:$3,0)-1)),"", IFERROR($J95*OFFSET('Raw Data'!$A$3,MATCH('Data above threshold'!$A95,'Raw Data'!$B$4:$B$185,0),MATCH('Data above threshold'!X$4,'Raw Data'!$3:$3,0)-1),"NA"))</f>
        <v>3</v>
      </c>
      <c r="W95" s="103" t="n">
        <f aca="true">IF(ISBLANK(OFFSET('Raw Data'!$A$3,MATCH('Data above threshold'!$A95,'Raw Data'!$B$4:$B$185,0),MATCH('Data above threshold'!Y$4,'Raw Data'!$3:$3,0)-1)),"", IFERROR($J95*OFFSET('Raw Data'!$A$3,MATCH('Data above threshold'!$A95,'Raw Data'!$B$4:$B$185,0),MATCH('Data above threshold'!Y$4,'Raw Data'!$3:$3,0)-1),"NA"))</f>
        <v>5</v>
      </c>
      <c r="X95" s="103" t="n">
        <f aca="true">IF(ISBLANK(OFFSET('Raw Data'!$A$3,MATCH('Data above threshold'!$A95,'Raw Data'!$B$4:$B$185,0),MATCH('Data above threshold'!Z$4,'Raw Data'!$3:$3,0)-1)),"", IFERROR($J95*OFFSET('Raw Data'!$A$3,MATCH('Data above threshold'!$A95,'Raw Data'!$B$4:$B$185,0),MATCH('Data above threshold'!Z$4,'Raw Data'!$3:$3,0)-1),"NA"))</f>
        <v>5</v>
      </c>
      <c r="Y95" s="103" t="n">
        <f aca="true">IF(ISBLANK(OFFSET('Raw Data'!$A$3,MATCH('Data above threshold'!$A95,'Raw Data'!$B$4:$B$185,0),MATCH('Data above threshold'!AA$4,'Raw Data'!$3:$3,0)-1)),"", IFERROR($J95*OFFSET('Raw Data'!$A$3,MATCH('Data above threshold'!$A95,'Raw Data'!$B$4:$B$185,0),MATCH('Data above threshold'!AA$4,'Raw Data'!$3:$3,0)-1),"NA"))</f>
        <v>5</v>
      </c>
      <c r="Z95" s="103" t="n">
        <f aca="true">IF(ISBLANK(OFFSET('Raw Data'!$A$3,MATCH('Data above threshold'!$A95,'Raw Data'!$B$4:$B$185,0),MATCH('Data above threshold'!AB$4,'Raw Data'!$3:$3,0)-1)),"", IFERROR($J95*OFFSET('Raw Data'!$A$3,MATCH('Data above threshold'!$A95,'Raw Data'!$B$4:$B$185,0),MATCH('Data above threshold'!AB$4,'Raw Data'!$3:$3,0)-1),"NA"))</f>
        <v>3</v>
      </c>
      <c r="AA95" s="103" t="n">
        <f aca="true">IF(ISBLANK(OFFSET('Raw Data'!$A$3,MATCH('Data above threshold'!$A95,'Raw Data'!$B$4:$B$185,0),MATCH('Data above threshold'!AC$4,'Raw Data'!$3:$3,0)-1)),"", IFERROR($J95*OFFSET('Raw Data'!$A$3,MATCH('Data above threshold'!$A95,'Raw Data'!$B$4:$B$185,0),MATCH('Data above threshold'!AC$4,'Raw Data'!$3:$3,0)-1),"NA"))</f>
        <v>2</v>
      </c>
      <c r="AB95" s="103" t="n">
        <f aca="true">IF(ISBLANK(OFFSET('Raw Data'!$A$3,MATCH('Data above threshold'!$A95,'Raw Data'!$B$4:$B$185,0),MATCH('Data above threshold'!AD$4,'Raw Data'!$3:$3,0)-1)),"", IFERROR($J95*OFFSET('Raw Data'!$A$3,MATCH('Data above threshold'!$A95,'Raw Data'!$B$4:$B$185,0),MATCH('Data above threshold'!AD$4,'Raw Data'!$3:$3,0)-1),"NA"))</f>
        <v>3</v>
      </c>
      <c r="AC95" s="103" t="n">
        <f aca="true">IF(ISBLANK(OFFSET('Raw Data'!$A$3,MATCH('Data above threshold'!$A95,'Raw Data'!$B$4:$B$185,0),MATCH('Data above threshold'!AE$4,'Raw Data'!$3:$3,0)-1)),"", IFERROR($J95*OFFSET('Raw Data'!$A$3,MATCH('Data above threshold'!$A95,'Raw Data'!$B$4:$B$185,0),MATCH('Data above threshold'!AE$4,'Raw Data'!$3:$3,0)-1),"NA"))</f>
        <v>4</v>
      </c>
      <c r="AD95" s="103" t="n">
        <f aca="true">IF(ISBLANK(OFFSET('Raw Data'!$A$3,MATCH('Data above threshold'!$A95,'Raw Data'!$B$4:$B$185,0),MATCH('Data above threshold'!AF$4,'Raw Data'!$3:$3,0)-1)),"", IFERROR($J95*OFFSET('Raw Data'!$A$3,MATCH('Data above threshold'!$A95,'Raw Data'!$B$4:$B$185,0),MATCH('Data above threshold'!AF$4,'Raw Data'!$3:$3,0)-1),"NA"))</f>
        <v>5</v>
      </c>
      <c r="AE95" s="103" t="n">
        <f aca="true">IF(ISBLANK(OFFSET('Raw Data'!$A$3,MATCH('Data above threshold'!$A95,'Raw Data'!$B$4:$B$185,0),MATCH('Data above threshold'!AG$4,'Raw Data'!$3:$3,0)-1)),"", IFERROR($J95*OFFSET('Raw Data'!$A$3,MATCH('Data above threshold'!$A95,'Raw Data'!$B$4:$B$185,0),MATCH('Data above threshold'!AG$4,'Raw Data'!$3:$3,0)-1),"NA"))</f>
        <v>4</v>
      </c>
      <c r="AF95" s="103" t="n">
        <f aca="true">IF(ISBLANK(OFFSET('Raw Data'!$A$3,MATCH('Data above threshold'!$A95,'Raw Data'!$B$4:$B$185,0),MATCH('Data above threshold'!AH$4,'Raw Data'!$3:$3,0)-1)),"", IFERROR($J95*OFFSET('Raw Data'!$A$3,MATCH('Data above threshold'!$A95,'Raw Data'!$B$4:$B$185,0),MATCH('Data above threshold'!AH$4,'Raw Data'!$3:$3,0)-1),"NA"))</f>
        <v>5</v>
      </c>
      <c r="AG95" s="103" t="n">
        <f aca="true">IF(ISBLANK(OFFSET('Raw Data'!$A$3,MATCH('Data above threshold'!$A95,'Raw Data'!$B$4:$B$185,0),MATCH('Data above threshold'!AI$4,'Raw Data'!$3:$3,0)-1)),"", IFERROR($J95*OFFSET('Raw Data'!$A$3,MATCH('Data above threshold'!$A95,'Raw Data'!$B$4:$B$185,0),MATCH('Data above threshold'!AI$4,'Raw Data'!$3:$3,0)-1),"NA"))</f>
        <v>6</v>
      </c>
      <c r="AH95" s="103" t="n">
        <f aca="true">IF(ISBLANK(OFFSET('Raw Data'!$A$3,MATCH('Data above threshold'!$A95,'Raw Data'!$B$4:$B$185,0),MATCH('Data above threshold'!AJ$4,'Raw Data'!$3:$3,0)-1)),"", IFERROR($J95*OFFSET('Raw Data'!$A$3,MATCH('Data above threshold'!$A95,'Raw Data'!$B$4:$B$185,0),MATCH('Data above threshold'!AJ$4,'Raw Data'!$3:$3,0)-1),"NA"))</f>
        <v>5</v>
      </c>
      <c r="AI95" s="103" t="n">
        <f aca="true">IF(ISBLANK(OFFSET('Raw Data'!$A$3,MATCH('Data above threshold'!$A95,'Raw Data'!$B$4:$B$185,0),MATCH('Data above threshold'!AK$4,'Raw Data'!$3:$3,0)-1)),"", IFERROR($J95*OFFSET('Raw Data'!$A$3,MATCH('Data above threshold'!$A95,'Raw Data'!$B$4:$B$185,0),MATCH('Data above threshold'!AK$4,'Raw Data'!$3:$3,0)-1),"NA"))</f>
        <v>6</v>
      </c>
      <c r="AJ95" s="103" t="n">
        <f aca="true">IF(ISBLANK(OFFSET('Raw Data'!$A$3,MATCH('Data above threshold'!$A95,'Raw Data'!$B$4:$B$185,0),MATCH('Data above threshold'!AL$4,'Raw Data'!$3:$3,0)-1)),"", IFERROR($J95*OFFSET('Raw Data'!$A$3,MATCH('Data above threshold'!$A95,'Raw Data'!$B$4:$B$185,0),MATCH('Data above threshold'!AL$4,'Raw Data'!$3:$3,0)-1),"NA"))</f>
        <v>5</v>
      </c>
      <c r="AK95" s="103" t="n">
        <f aca="true">IF(ISBLANK(OFFSET('Raw Data'!$A$3,MATCH('Data above threshold'!$A95,'Raw Data'!$B$4:$B$185,0),MATCH('Data above threshold'!AM$4,'Raw Data'!$3:$3,0)-1)),"", IFERROR($J95*OFFSET('Raw Data'!$A$3,MATCH('Data above threshold'!$A95,'Raw Data'!$B$4:$B$185,0),MATCH('Data above threshold'!AM$4,'Raw Data'!$3:$3,0)-1),"NA"))</f>
        <v>5</v>
      </c>
      <c r="AL95" s="103" t="n">
        <f aca="true">IF(ISBLANK(OFFSET('Raw Data'!$A$3,MATCH('Data above threshold'!$A95,'Raw Data'!$B$4:$B$185,0),MATCH('Data above threshold'!AN$4,'Raw Data'!$3:$3,0)-1)),"", IFERROR($J95*OFFSET('Raw Data'!$A$3,MATCH('Data above threshold'!$A95,'Raw Data'!$B$4:$B$185,0),MATCH('Data above threshold'!AN$4,'Raw Data'!$3:$3,0)-1),"NA"))</f>
        <v>4</v>
      </c>
      <c r="AM95" s="103" t="n">
        <f aca="true">IF(ISBLANK(OFFSET('Raw Data'!$A$3,MATCH('Data above threshold'!$A95,'Raw Data'!$B$4:$B$185,0),MATCH('Data above threshold'!AO$4,'Raw Data'!$3:$3,0)-1)),"", IFERROR($J95*OFFSET('Raw Data'!$A$3,MATCH('Data above threshold'!$A95,'Raw Data'!$B$4:$B$185,0),MATCH('Data above threshold'!AO$4,'Raw Data'!$3:$3,0)-1),"NA"))</f>
        <v>5</v>
      </c>
      <c r="AN95" s="103" t="n">
        <f aca="true">IF(ISBLANK(OFFSET('Raw Data'!$A$3,MATCH('Data above threshold'!$A95,'Raw Data'!$B$4:$B$185,0),MATCH('Data above threshold'!AP$4,'Raw Data'!$3:$3,0)-1)),"", IFERROR($J95*OFFSET('Raw Data'!$A$3,MATCH('Data above threshold'!$A95,'Raw Data'!$B$4:$B$185,0),MATCH('Data above threshold'!AP$4,'Raw Data'!$3:$3,0)-1),"NA"))</f>
        <v>4</v>
      </c>
      <c r="AO95" s="103" t="n">
        <f aca="true">IF(ISBLANK(OFFSET('Raw Data'!$A$3,MATCH('Data above threshold'!$A95,'Raw Data'!$B$4:$B$185,0),MATCH('Data above threshold'!AQ$4,'Raw Data'!$3:$3,0)-1)),"", IFERROR($J95*OFFSET('Raw Data'!$A$3,MATCH('Data above threshold'!$A95,'Raw Data'!$B$4:$B$185,0),MATCH('Data above threshold'!AQ$4,'Raw Data'!$3:$3,0)-1),"NA"))</f>
        <v>4</v>
      </c>
      <c r="AP95" s="103" t="n">
        <f aca="true">IF(ISBLANK(OFFSET('Raw Data'!$A$3,MATCH('Data above threshold'!$A95,'Raw Data'!$B$4:$B$185,0),MATCH('Data above threshold'!AR$4,'Raw Data'!$3:$3,0)-1)),"", IFERROR($J95*OFFSET('Raw Data'!$A$3,MATCH('Data above threshold'!$A95,'Raw Data'!$B$4:$B$185,0),MATCH('Data above threshold'!AR$4,'Raw Data'!$3:$3,0)-1),"NA"))</f>
        <v>2</v>
      </c>
      <c r="AQ95" s="103" t="n">
        <f aca="true">IF(ISBLANK(OFFSET('Raw Data'!$A$3,MATCH('Data above threshold'!$A95,'Raw Data'!$B$4:$B$185,0),MATCH('Data above threshold'!AS$4,'Raw Data'!$3:$3,0)-1)),"", IFERROR($J95*OFFSET('Raw Data'!$A$3,MATCH('Data above threshold'!$A95,'Raw Data'!$B$4:$B$185,0),MATCH('Data above threshold'!AS$4,'Raw Data'!$3:$3,0)-1),"NA"))</f>
        <v>5</v>
      </c>
      <c r="AR95" s="103" t="n">
        <f aca="true">IF(ISBLANK(OFFSET('Raw Data'!$A$3,MATCH('Data above threshold'!$A95,'Raw Data'!$B$4:$B$185,0),MATCH('Data above threshold'!AT$4,'Raw Data'!$3:$3,0)-1)),"", IFERROR($J95*OFFSET('Raw Data'!$A$3,MATCH('Data above threshold'!$A95,'Raw Data'!$B$4:$B$185,0),MATCH('Data above threshold'!AT$4,'Raw Data'!$3:$3,0)-1),"NA"))</f>
        <v>3</v>
      </c>
      <c r="AS95" s="103" t="n">
        <f aca="true">IF(ISBLANK(OFFSET('Raw Data'!$A$3,MATCH('Data above threshold'!$A95,'Raw Data'!$B$4:$B$185,0),MATCH('Data above threshold'!AU$4,'Raw Data'!$3:$3,0)-1)),"", IFERROR($J95*OFFSET('Raw Data'!$A$3,MATCH('Data above threshold'!$A95,'Raw Data'!$B$4:$B$185,0),MATCH('Data above threshold'!AU$4,'Raw Data'!$3:$3,0)-1),"NA"))</f>
        <v>3</v>
      </c>
      <c r="AT95" s="103" t="n">
        <f aca="true">IF(ISBLANK(OFFSET('Raw Data'!$A$3,MATCH('Data above threshold'!$A95,'Raw Data'!$B$4:$B$185,0),MATCH('Data above threshold'!AV$4,'Raw Data'!$3:$3,0)-1)),"", IFERROR($J95*OFFSET('Raw Data'!$A$3,MATCH('Data above threshold'!$A95,'Raw Data'!$B$4:$B$185,0),MATCH('Data above threshold'!AV$4,'Raw Data'!$3:$3,0)-1),"NA"))</f>
        <v>4</v>
      </c>
      <c r="AU95" s="103" t="n">
        <f aca="true">IF(ISBLANK(OFFSET('Raw Data'!$A$3,MATCH('Data above threshold'!$A95,'Raw Data'!$B$4:$B$185,0),MATCH('Data above threshold'!AW$4,'Raw Data'!$3:$3,0)-1)),"", IFERROR($J95*OFFSET('Raw Data'!$A$3,MATCH('Data above threshold'!$A95,'Raw Data'!$B$4:$B$185,0),MATCH('Data above threshold'!AW$4,'Raw Data'!$3:$3,0)-1),"NA"))</f>
        <v>4.27</v>
      </c>
      <c r="AV95" s="103" t="n">
        <f aca="true">IF(ISBLANK(OFFSET('Raw Data'!$A$3,MATCH('Data above threshold'!$A95,'Raw Data'!$B$4:$B$185,0),MATCH('Data above threshold'!AX$4,'Raw Data'!$3:$3,0)-1)),"", IFERROR($J95*OFFSET('Raw Data'!$A$3,MATCH('Data above threshold'!$A95,'Raw Data'!$B$4:$B$185,0),MATCH('Data above threshold'!AX$4,'Raw Data'!$3:$3,0)-1),"NA"))</f>
        <v>5</v>
      </c>
      <c r="AW95" s="103" t="n">
        <f aca="true">IF(ISBLANK(OFFSET('Raw Data'!$A$3,MATCH('Data above threshold'!$A95,'Raw Data'!$B$4:$B$185,0),MATCH('Data above threshold'!AY$4,'Raw Data'!$3:$3,0)-1)),"", IFERROR($J95*OFFSET('Raw Data'!$A$3,MATCH('Data above threshold'!$A95,'Raw Data'!$B$4:$B$185,0),MATCH('Data above threshold'!AY$4,'Raw Data'!$3:$3,0)-1),"NA"))</f>
        <v>5</v>
      </c>
      <c r="AX95" s="103" t="n">
        <f aca="true">IF(ISBLANK(OFFSET('Raw Data'!$A$3,MATCH('Data above threshold'!$A95,'Raw Data'!$B$4:$B$185,0),MATCH('Data above threshold'!AZ$4,'Raw Data'!$3:$3,0)-1)),"", IFERROR($J95*OFFSET('Raw Data'!$A$3,MATCH('Data above threshold'!$A95,'Raw Data'!$B$4:$B$185,0),MATCH('Data above threshold'!AZ$4,'Raw Data'!$3:$3,0)-1),"NA"))</f>
        <v>4</v>
      </c>
      <c r="AY95" s="103" t="n">
        <f aca="true">IF(ISBLANK(OFFSET('Raw Data'!$A$3,MATCH('Data above threshold'!$A95,'Raw Data'!$B$4:$B$185,0),MATCH('Data above threshold'!BA$4,'Raw Data'!$3:$3,0)-1)),"", IFERROR($J95*OFFSET('Raw Data'!$A$3,MATCH('Data above threshold'!$A95,'Raw Data'!$B$4:$B$185,0),MATCH('Data above threshold'!BA$4,'Raw Data'!$3:$3,0)-1),"NA"))</f>
        <v>4.5</v>
      </c>
      <c r="AZ95" s="103" t="n">
        <f aca="true">IF(ISBLANK(OFFSET('Raw Data'!$A$3,MATCH('Data above threshold'!$A95,'Raw Data'!$B$4:$B$185,0),MATCH('Data above threshold'!BB$4,'Raw Data'!$3:$3,0)-1)),"", IFERROR($J95*OFFSET('Raw Data'!$A$3,MATCH('Data above threshold'!$A95,'Raw Data'!$B$4:$B$185,0),MATCH('Data above threshold'!BB$4,'Raw Data'!$3:$3,0)-1),"NA"))</f>
        <v>4.5</v>
      </c>
      <c r="BA95" s="103" t="str">
        <f aca="true">IF(ISBLANK(OFFSET('Raw Data'!$A$3,MATCH('Data above threshold'!$A95,'Raw Data'!$B$4:$B$185,0),MATCH('Data above threshold'!BC$4,'Raw Data'!$3:$3,0)-1)),"", IFERROR($J95*OFFSET('Raw Data'!$A$3,MATCH('Data above threshold'!$A95,'Raw Data'!$B$4:$B$185,0),MATCH('Data above threshold'!BC$4,'Raw Data'!$3:$3,0)-1),"NA"))</f>
        <v/>
      </c>
      <c r="BB95" s="103" t="n">
        <f aca="true">IF(ISBLANK(OFFSET('Raw Data'!$A$3,MATCH('Data above threshold'!$A95,'Raw Data'!$B$4:$B$185,0),MATCH('Data above threshold'!BD$4,'Raw Data'!$3:$3,0)-1)),"", IFERROR($J95*OFFSET('Raw Data'!$A$3,MATCH('Data above threshold'!$A95,'Raw Data'!$B$4:$B$185,0),MATCH('Data above threshold'!BD$4,'Raw Data'!$3:$3,0)-1),"NA"))</f>
        <v>2</v>
      </c>
      <c r="BC95" s="103" t="n">
        <f aca="true">IF(ISBLANK(OFFSET('Raw Data'!$A$3,MATCH('Data above threshold'!$A95,'Raw Data'!$B$4:$B$185,0),MATCH('Data above threshold'!BE$4,'Raw Data'!$3:$3,0)-1)),"", IFERROR($J95*OFFSET('Raw Data'!$A$3,MATCH('Data above threshold'!$A95,'Raw Data'!$B$4:$B$185,0),MATCH('Data above threshold'!BE$4,'Raw Data'!$3:$3,0)-1),"NA"))</f>
        <v>4</v>
      </c>
      <c r="BD95" s="103" t="n">
        <f aca="true">IF(ISBLANK(OFFSET('Raw Data'!$A$3,MATCH('Data above threshold'!$A95,'Raw Data'!$B$4:$B$185,0),MATCH('Data above threshold'!BF$4,'Raw Data'!$3:$3,0)-1)),"", IFERROR($J95*OFFSET('Raw Data'!$A$3,MATCH('Data above threshold'!$A95,'Raw Data'!$B$4:$B$185,0),MATCH('Data above threshold'!BF$4,'Raw Data'!$3:$3,0)-1),"NA"))</f>
        <v>3</v>
      </c>
      <c r="BE95" s="103" t="n">
        <f aca="true">IF(ISBLANK(OFFSET('Raw Data'!$A$3,MATCH('Data above threshold'!$A95,'Raw Data'!$B$4:$B$185,0),MATCH('Data above threshold'!BG$4,'Raw Data'!$3:$3,0)-1)),"", IFERROR($J95*OFFSET('Raw Data'!$A$3,MATCH('Data above threshold'!$A95,'Raw Data'!$B$4:$B$185,0),MATCH('Data above threshold'!BG$4,'Raw Data'!$3:$3,0)-1),"NA"))</f>
        <v>3</v>
      </c>
      <c r="BF95" s="103" t="n">
        <f aca="true">IF(ISBLANK(OFFSET('Raw Data'!$A$3,MATCH('Data above threshold'!$A95,'Raw Data'!$B$4:$B$185,0),MATCH('Data above threshold'!BH$4,'Raw Data'!$3:$3,0)-1)),"", IFERROR($J95*OFFSET('Raw Data'!$A$3,MATCH('Data above threshold'!$A95,'Raw Data'!$B$4:$B$185,0),MATCH('Data above threshold'!BH$4,'Raw Data'!$3:$3,0)-1),"NA"))</f>
        <v>6</v>
      </c>
      <c r="BG95" s="103" t="n">
        <f aca="true">IF(ISBLANK(OFFSET('Raw Data'!$A$3,MATCH('Data above threshold'!$A95,'Raw Data'!$B$4:$B$185,0),MATCH('Data above threshold'!BI$4,'Raw Data'!$3:$3,0)-1)),"", IFERROR($J95*OFFSET('Raw Data'!$A$3,MATCH('Data above threshold'!$A95,'Raw Data'!$B$4:$B$185,0),MATCH('Data above threshold'!BI$4,'Raw Data'!$3:$3,0)-1),"NA"))</f>
        <v>2</v>
      </c>
      <c r="BH95" s="103" t="n">
        <f aca="true">IF(ISBLANK(OFFSET('Raw Data'!$A$3,MATCH('Data above threshold'!$A95,'Raw Data'!$B$4:$B$185,0),MATCH('Data above threshold'!BJ$4,'Raw Data'!$3:$3,0)-1)),"", IFERROR($J95*OFFSET('Raw Data'!$A$3,MATCH('Data above threshold'!$A95,'Raw Data'!$B$4:$B$185,0),MATCH('Data above threshold'!BJ$4,'Raw Data'!$3:$3,0)-1),"NA"))</f>
        <v>5</v>
      </c>
      <c r="BI95" s="103" t="n">
        <f aca="true">IF(ISBLANK(OFFSET('Raw Data'!$A$3,MATCH('Data above threshold'!$A95,'Raw Data'!$B$4:$B$185,0),MATCH('Data above threshold'!BK$4,'Raw Data'!$3:$3,0)-1)),"", IFERROR($J95*OFFSET('Raw Data'!$A$3,MATCH('Data above threshold'!$A95,'Raw Data'!$B$4:$B$185,0),MATCH('Data above threshold'!BK$4,'Raw Data'!$3:$3,0)-1),"NA"))</f>
        <v>3.5</v>
      </c>
      <c r="BJ95" s="103" t="n">
        <f aca="true">IF(ISBLANK(OFFSET('Raw Data'!$A$3,MATCH('Data above threshold'!$A95,'Raw Data'!$B$4:$B$185,0),MATCH('Data above threshold'!BL$4,'Raw Data'!$3:$3,0)-1)),"", IFERROR($J95*OFFSET('Raw Data'!$A$3,MATCH('Data above threshold'!$A95,'Raw Data'!$B$4:$B$185,0),MATCH('Data above threshold'!BL$4,'Raw Data'!$3:$3,0)-1),"NA"))</f>
        <v>2</v>
      </c>
      <c r="BK95" s="103" t="n">
        <f aca="true">IF(ISBLANK(OFFSET('Raw Data'!$A$3,MATCH('Data above threshold'!$A95,'Raw Data'!$B$4:$B$185,0),MATCH('Data above threshold'!BM$4,'Raw Data'!$3:$3,0)-1)),"", IFERROR($J95*OFFSET('Raw Data'!$A$3,MATCH('Data above threshold'!$A95,'Raw Data'!$B$4:$B$185,0),MATCH('Data above threshold'!BM$4,'Raw Data'!$3:$3,0)-1),"NA"))</f>
        <v>6</v>
      </c>
      <c r="BL95" s="103" t="n">
        <f aca="true">IF(ISBLANK(OFFSET('Raw Data'!$A$3,MATCH('Data above threshold'!$A95,'Raw Data'!$B$4:$B$185,0),MATCH('Data above threshold'!BN$4,'Raw Data'!$3:$3,0)-1)),"", IFERROR($J95*OFFSET('Raw Data'!$A$3,MATCH('Data above threshold'!$A95,'Raw Data'!$B$4:$B$185,0),MATCH('Data above threshold'!BN$4,'Raw Data'!$3:$3,0)-1),"NA"))</f>
        <v>5.5</v>
      </c>
      <c r="BM95" s="103" t="n">
        <f aca="true">IF(ISBLANK(OFFSET('Raw Data'!$A$3,MATCH('Data above threshold'!$A95,'Raw Data'!$B$4:$B$185,0),MATCH('Data above threshold'!BO$4,'Raw Data'!$3:$3,0)-1)),"", IFERROR($J95*OFFSET('Raw Data'!$A$3,MATCH('Data above threshold'!$A95,'Raw Data'!$B$4:$B$185,0),MATCH('Data above threshold'!BO$4,'Raw Data'!$3:$3,0)-1),"NA"))</f>
        <v>5</v>
      </c>
      <c r="BN95" s="103" t="n">
        <f aca="true">IF(ISBLANK(OFFSET('Raw Data'!$A$3,MATCH('Data above threshold'!$A95,'Raw Data'!$B$4:$B$185,0),MATCH('Data above threshold'!BP$4,'Raw Data'!$3:$3,0)-1)),"", IFERROR($J95*OFFSET('Raw Data'!$A$3,MATCH('Data above threshold'!$A95,'Raw Data'!$B$4:$B$185,0),MATCH('Data above threshold'!BP$4,'Raw Data'!$3:$3,0)-1),"NA"))</f>
        <v>4</v>
      </c>
      <c r="BO95" s="103" t="n">
        <f aca="true">IF(ISBLANK(OFFSET('Raw Data'!$A$3,MATCH('Data above threshold'!$A95,'Raw Data'!$B$4:$B$185,0),MATCH('Data above threshold'!BQ$4,'Raw Data'!$3:$3,0)-1)),"", IFERROR($J95*OFFSET('Raw Data'!$A$3,MATCH('Data above threshold'!$A95,'Raw Data'!$B$4:$B$185,0),MATCH('Data above threshold'!BQ$4,'Raw Data'!$3:$3,0)-1),"NA"))</f>
        <v>3</v>
      </c>
      <c r="BP95" s="103" t="n">
        <f aca="true">IF(ISBLANK(OFFSET('Raw Data'!$A$3,MATCH('Data above threshold'!$A95,'Raw Data'!$B$4:$B$185,0),MATCH('Data above threshold'!BR$4,'Raw Data'!$3:$3,0)-1)),"", IFERROR($J95*OFFSET('Raw Data'!$A$3,MATCH('Data above threshold'!$A95,'Raw Data'!$B$4:$B$185,0),MATCH('Data above threshold'!BR$4,'Raw Data'!$3:$3,0)-1),"NA"))</f>
        <v>4</v>
      </c>
      <c r="BQ95" s="103" t="n">
        <f aca="true">IF(ISBLANK(OFFSET('Raw Data'!$A$3,MATCH('Data above threshold'!$A95,'Raw Data'!$B$4:$B$185,0),MATCH('Data above threshold'!BS$4,'Raw Data'!$3:$3,0)-1)),"", IFERROR($J95*OFFSET('Raw Data'!$A$3,MATCH('Data above threshold'!$A95,'Raw Data'!$B$4:$B$185,0),MATCH('Data above threshold'!BS$4,'Raw Data'!$3:$3,0)-1),"NA"))</f>
        <v>3</v>
      </c>
      <c r="BR95" s="103" t="n">
        <f aca="true">IF(ISBLANK(OFFSET('Raw Data'!$A$3,MATCH('Data above threshold'!$A95,'Raw Data'!$B$4:$B$185,0),MATCH('Data above threshold'!BT$4,'Raw Data'!$3:$3,0)-1)),"", IFERROR($J95*OFFSET('Raw Data'!$A$3,MATCH('Data above threshold'!$A95,'Raw Data'!$B$4:$B$185,0),MATCH('Data above threshold'!BT$4,'Raw Data'!$3:$3,0)-1),"NA"))</f>
        <v>3</v>
      </c>
      <c r="BS95" s="103" t="n">
        <f aca="true">IF(ISBLANK(OFFSET('Raw Data'!$A$3,MATCH('Data above threshold'!$A95,'Raw Data'!$B$4:$B$185,0),MATCH('Data above threshold'!BU$4,'Raw Data'!$3:$3,0)-1)),"", IFERROR($J95*OFFSET('Raw Data'!$A$3,MATCH('Data above threshold'!$A95,'Raw Data'!$B$4:$B$185,0),MATCH('Data above threshold'!BU$4,'Raw Data'!$3:$3,0)-1),"NA"))</f>
        <v>4</v>
      </c>
      <c r="BT95" s="103" t="n">
        <f aca="true">IF(ISBLANK(OFFSET('Raw Data'!$A$3,MATCH('Data above threshold'!$A95,'Raw Data'!$B$4:$B$185,0),MATCH('Data above threshold'!BV$4,'Raw Data'!$3:$3,0)-1)),"", IFERROR($J95*OFFSET('Raw Data'!$A$3,MATCH('Data above threshold'!$A95,'Raw Data'!$B$4:$B$185,0),MATCH('Data above threshold'!BV$4,'Raw Data'!$3:$3,0)-1),"NA"))</f>
        <v>2</v>
      </c>
      <c r="BU95" s="103" t="n">
        <f aca="true">IF(ISBLANK(OFFSET('Raw Data'!$A$3,MATCH('Data above threshold'!$A95,'Raw Data'!$B$4:$B$185,0),MATCH('Data above threshold'!BW$4,'Raw Data'!$3:$3,0)-1)),"", IFERROR($J95*OFFSET('Raw Data'!$A$3,MATCH('Data above threshold'!$A95,'Raw Data'!$B$4:$B$185,0),MATCH('Data above threshold'!BW$4,'Raw Data'!$3:$3,0)-1),"NA"))</f>
        <v>5</v>
      </c>
      <c r="BV95" s="103" t="n">
        <f aca="true">IF(ISBLANK(OFFSET('Raw Data'!$A$3,MATCH('Data above threshold'!$A95,'Raw Data'!$B$4:$B$185,0),MATCH('Data above threshold'!BX$4,'Raw Data'!$3:$3,0)-1)),"", IFERROR($J95*OFFSET('Raw Data'!$A$3,MATCH('Data above threshold'!$A95,'Raw Data'!$B$4:$B$185,0),MATCH('Data above threshold'!BX$4,'Raw Data'!$3:$3,0)-1),"NA"))</f>
        <v>3</v>
      </c>
      <c r="BW95" s="103" t="n">
        <f aca="true">IF(ISBLANK(OFFSET('Raw Data'!$A$3,MATCH('Data above threshold'!$A95,'Raw Data'!$B$4:$B$185,0),MATCH('Data above threshold'!BY$4,'Raw Data'!$3:$3,0)-1)),"", IFERROR($J95*OFFSET('Raw Data'!$A$3,MATCH('Data above threshold'!$A95,'Raw Data'!$B$4:$B$185,0),MATCH('Data above threshold'!BY$4,'Raw Data'!$3:$3,0)-1),"NA"))</f>
        <v>2</v>
      </c>
      <c r="BX95" s="103" t="n">
        <f aca="true">IF(ISBLANK(OFFSET('Raw Data'!$A$3,MATCH('Data above threshold'!$A95,'Raw Data'!$B$4:$B$185,0),MATCH('Data above threshold'!BZ$4,'Raw Data'!$3:$3,0)-1)),"", IFERROR($J95*OFFSET('Raw Data'!$A$3,MATCH('Data above threshold'!$A95,'Raw Data'!$B$4:$B$185,0),MATCH('Data above threshold'!BZ$4,'Raw Data'!$3:$3,0)-1),"NA"))</f>
        <v>4.5</v>
      </c>
      <c r="BY95" s="103" t="n">
        <f aca="true">IF(ISBLANK(OFFSET('Raw Data'!$A$3,MATCH('Data above threshold'!$A95,'Raw Data'!$B$4:$B$185,0),MATCH('Data above threshold'!CA$4,'Raw Data'!$3:$3,0)-1)),"", IFERROR($J95*OFFSET('Raw Data'!$A$3,MATCH('Data above threshold'!$A95,'Raw Data'!$B$4:$B$185,0),MATCH('Data above threshold'!CA$4,'Raw Data'!$3:$3,0)-1),"NA"))</f>
        <v>5</v>
      </c>
      <c r="BZ95" s="103" t="n">
        <f aca="true">IF(ISBLANK(OFFSET('Raw Data'!$A$3,MATCH('Data above threshold'!$A95,'Raw Data'!$B$4:$B$185,0),MATCH('Data above threshold'!CB$4,'Raw Data'!$3:$3,0)-1)),"", IFERROR($J95*OFFSET('Raw Data'!$A$3,MATCH('Data above threshold'!$A95,'Raw Data'!$B$4:$B$185,0),MATCH('Data above threshold'!CB$4,'Raw Data'!$3:$3,0)-1),"NA"))</f>
        <v>1</v>
      </c>
      <c r="CA95" s="103" t="n">
        <f aca="true">IF(ISBLANK(OFFSET('Raw Data'!$A$3,MATCH('Data above threshold'!$A95,'Raw Data'!$B$4:$B$185,0),MATCH('Data above threshold'!CC$4,'Raw Data'!$3:$3,0)-1)),"", IFERROR($J95*OFFSET('Raw Data'!$A$3,MATCH('Data above threshold'!$A95,'Raw Data'!$B$4:$B$185,0),MATCH('Data above threshold'!CC$4,'Raw Data'!$3:$3,0)-1),"NA"))</f>
        <v>4</v>
      </c>
      <c r="CB95" s="103" t="n">
        <f aca="true">IF(ISBLANK(OFFSET('Raw Data'!$A$3,MATCH('Data above threshold'!$A95,'Raw Data'!$B$4:$B$185,0),MATCH('Data above threshold'!CD$4,'Raw Data'!$3:$3,0)-1)),"", IFERROR($J95*OFFSET('Raw Data'!$A$3,MATCH('Data above threshold'!$A95,'Raw Data'!$B$4:$B$185,0),MATCH('Data above threshold'!CD$4,'Raw Data'!$3:$3,0)-1),"NA"))</f>
        <v>4</v>
      </c>
      <c r="CC95" s="103" t="n">
        <f aca="true">IF(ISBLANK(OFFSET('Raw Data'!$A$3,MATCH('Data above threshold'!$A95,'Raw Data'!$B$4:$B$185,0),MATCH('Data above threshold'!CE$4,'Raw Data'!$3:$3,0)-1)),"", IFERROR($J95*OFFSET('Raw Data'!$A$3,MATCH('Data above threshold'!$A95,'Raw Data'!$B$4:$B$185,0),MATCH('Data above threshold'!CE$4,'Raw Data'!$3:$3,0)-1),"NA"))</f>
        <v>4.5</v>
      </c>
      <c r="CD95" s="103" t="n">
        <f aca="true">IF(ISBLANK(OFFSET('Raw Data'!$A$3,MATCH('Data above threshold'!$A95,'Raw Data'!$B$4:$B$185,0),MATCH('Data above threshold'!CF$4,'Raw Data'!$3:$3,0)-1)),"", IFERROR($J95*OFFSET('Raw Data'!$A$3,MATCH('Data above threshold'!$A95,'Raw Data'!$B$4:$B$185,0),MATCH('Data above threshold'!CF$4,'Raw Data'!$3:$3,0)-1),"NA"))</f>
        <v>5</v>
      </c>
      <c r="CE95" s="103" t="n">
        <f aca="true">IF(ISBLANK(OFFSET('Raw Data'!$A$3,MATCH('Data above threshold'!$A95,'Raw Data'!$B$4:$B$185,0),MATCH('Data above threshold'!CG$4,'Raw Data'!$3:$3,0)-1)),"", IFERROR($J95*OFFSET('Raw Data'!$A$3,MATCH('Data above threshold'!$A95,'Raw Data'!$B$4:$B$185,0),MATCH('Data above threshold'!CG$4,'Raw Data'!$3:$3,0)-1),"NA"))</f>
        <v>5</v>
      </c>
      <c r="CF95" s="103" t="n">
        <f aca="true">IF(ISBLANK(OFFSET('Raw Data'!$A$3,MATCH('Data above threshold'!$A95,'Raw Data'!$B$4:$B$185,0),MATCH('Data above threshold'!CH$4,'Raw Data'!$3:$3,0)-1)),"", IFERROR($J95*OFFSET('Raw Data'!$A$3,MATCH('Data above threshold'!$A95,'Raw Data'!$B$4:$B$185,0),MATCH('Data above threshold'!CH$4,'Raw Data'!$3:$3,0)-1),"NA"))</f>
        <v>5</v>
      </c>
      <c r="CG95" s="103" t="n">
        <f aca="true">IF(ISBLANK(OFFSET('Raw Data'!$A$3,MATCH('Data above threshold'!$A95,'Raw Data'!$B$4:$B$185,0),MATCH('Data above threshold'!CI$4,'Raw Data'!$3:$3,0)-1)),"", IFERROR($J95*OFFSET('Raw Data'!$A$3,MATCH('Data above threshold'!$A95,'Raw Data'!$B$4:$B$185,0),MATCH('Data above threshold'!CI$4,'Raw Data'!$3:$3,0)-1),"NA"))</f>
        <v>2</v>
      </c>
      <c r="CH95" s="103" t="n">
        <f aca="true">IF(ISBLANK(OFFSET('Raw Data'!$A$3,MATCH('Data above threshold'!$A95,'Raw Data'!$B$4:$B$185,0),MATCH('Data above threshold'!CJ$4,'Raw Data'!$3:$3,0)-1)),"", IFERROR($J95*OFFSET('Raw Data'!$A$3,MATCH('Data above threshold'!$A95,'Raw Data'!$B$4:$B$185,0),MATCH('Data above threshold'!CJ$4,'Raw Data'!$3:$3,0)-1),"NA"))</f>
        <v>3</v>
      </c>
      <c r="CI95" s="103" t="n">
        <f aca="true">IF(ISBLANK(OFFSET('Raw Data'!$A$3,MATCH('Data above threshold'!$A95,'Raw Data'!$B$4:$B$185,0),MATCH('Data above threshold'!CK$4,'Raw Data'!$3:$3,0)-1)),"", IFERROR($J95*OFFSET('Raw Data'!$A$3,MATCH('Data above threshold'!$A95,'Raw Data'!$B$4:$B$185,0),MATCH('Data above threshold'!CK$4,'Raw Data'!$3:$3,0)-1),"NA"))</f>
        <v>5</v>
      </c>
      <c r="CJ95" s="103" t="n">
        <f aca="true">IF(ISBLANK(OFFSET('Raw Data'!$A$3,MATCH('Data above threshold'!$A95,'Raw Data'!$B$4:$B$185,0),MATCH('Data above threshold'!CL$4,'Raw Data'!$3:$3,0)-1)),"", IFERROR($J95*OFFSET('Raw Data'!$A$3,MATCH('Data above threshold'!$A95,'Raw Data'!$B$4:$B$185,0),MATCH('Data above threshold'!CL$4,'Raw Data'!$3:$3,0)-1),"NA"))</f>
        <v>5</v>
      </c>
      <c r="CK95" s="103" t="n">
        <f aca="true">IF(ISBLANK(OFFSET('Raw Data'!$A$3,MATCH('Data above threshold'!$A95,'Raw Data'!$B$4:$B$185,0),MATCH('Data above threshold'!CM$4,'Raw Data'!$3:$3,0)-1)),"", IFERROR($J95*OFFSET('Raw Data'!$A$3,MATCH('Data above threshold'!$A95,'Raw Data'!$B$4:$B$185,0),MATCH('Data above threshold'!CM$4,'Raw Data'!$3:$3,0)-1),"NA"))</f>
        <v>3.5</v>
      </c>
      <c r="CL95" s="103" t="n">
        <f aca="true">IF(ISBLANK(OFFSET('Raw Data'!$A$3,MATCH('Data above threshold'!$A95,'Raw Data'!$B$4:$B$185,0),MATCH('Data above threshold'!CN$4,'Raw Data'!$3:$3,0)-1)),"", IFERROR($J95*OFFSET('Raw Data'!$A$3,MATCH('Data above threshold'!$A95,'Raw Data'!$B$4:$B$185,0),MATCH('Data above threshold'!CN$4,'Raw Data'!$3:$3,0)-1),"NA"))</f>
        <v>3.5</v>
      </c>
      <c r="CM95" s="103" t="n">
        <f aca="true">IF(ISBLANK(OFFSET('Raw Data'!$A$3,MATCH('Data above threshold'!$A95,'Raw Data'!$B$4:$B$185,0),MATCH('Data above threshold'!CO$4,'Raw Data'!$3:$3,0)-1)),"", IFERROR($J95*OFFSET('Raw Data'!$A$3,MATCH('Data above threshold'!$A95,'Raw Data'!$B$4:$B$185,0),MATCH('Data above threshold'!CO$4,'Raw Data'!$3:$3,0)-1),"NA"))</f>
        <v>6</v>
      </c>
      <c r="CN95" s="103" t="n">
        <f aca="true">IF(ISBLANK(OFFSET('Raw Data'!$A$3,MATCH('Data above threshold'!$A95,'Raw Data'!$B$4:$B$185,0),MATCH('Data above threshold'!CP$4,'Raw Data'!$3:$3,0)-1)),"", IFERROR($J95*OFFSET('Raw Data'!$A$3,MATCH('Data above threshold'!$A95,'Raw Data'!$B$4:$B$185,0),MATCH('Data above threshold'!CP$4,'Raw Data'!$3:$3,0)-1),"NA"))</f>
        <v>2</v>
      </c>
      <c r="CO95" s="103" t="n">
        <f aca="true">IF(ISBLANK(OFFSET('Raw Data'!$A$3,MATCH('Data above threshold'!$A95,'Raw Data'!$B$4:$B$185,0),MATCH('Data above threshold'!CQ$4,'Raw Data'!$3:$3,0)-1)),"", IFERROR($J95*OFFSET('Raw Data'!$A$3,MATCH('Data above threshold'!$A95,'Raw Data'!$B$4:$B$185,0),MATCH('Data above threshold'!CQ$4,'Raw Data'!$3:$3,0)-1),"NA"))</f>
        <v>4</v>
      </c>
      <c r="CP95" s="103" t="n">
        <f aca="true">IF(ISBLANK(OFFSET('Raw Data'!$A$3,MATCH('Data above threshold'!$A95,'Raw Data'!$B$4:$B$185,0),MATCH('Data above threshold'!CR$4,'Raw Data'!$3:$3,0)-1)),"", IFERROR($J95*OFFSET('Raw Data'!$A$3,MATCH('Data above threshold'!$A95,'Raw Data'!$B$4:$B$185,0),MATCH('Data above threshold'!CR$4,'Raw Data'!$3:$3,0)-1),"NA"))</f>
        <v>3</v>
      </c>
    </row>
    <row r="96" s="103" customFormat="true" ht="15.5" hidden="false" customHeight="false" outlineLevel="0" collapsed="false">
      <c r="A96" s="107" t="n">
        <v>4000</v>
      </c>
      <c r="B96" s="107" t="n">
        <v>1</v>
      </c>
      <c r="C96" s="103" t="str">
        <f aca="true">IF(ISBLANK(OFFSET('Raw Data'!$A$3,MATCH($A96,'Raw Data'!$B$4:$B$185,0),MATCH(C$4,'Raw Data'!$3:$3,0)-1)),"",OFFSET('Raw Data'!$A$3,MATCH($A96,'Raw Data'!$B$4:$B$185,0),MATCH(C$4,'Raw Data'!$3:$3,0)-1))</f>
        <v/>
      </c>
      <c r="D96" s="103" t="str">
        <f aca="true">IF(ISBLANK(OFFSET('Raw Data'!$A$3,MATCH($A96,'Raw Data'!$B$4:$B$185,0),MATCH(D$4,'Raw Data'!$3:$3,0)-1)),"",OFFSET('Raw Data'!$A$3,MATCH($A96,'Raw Data'!$B$4:$B$185,0),MATCH(D$4,'Raw Data'!$3:$3,0)-1))</f>
        <v>Sustainability for Consumers</v>
      </c>
      <c r="E96" s="103" t="str">
        <f aca="true">IF(ISBLANK(OFFSET('Raw Data'!$A$3,MATCH($A96,'Raw Data'!$B$4:$B$185,0),MATCH(E$4,'Raw Data'!$3:$3,0)-1)),"",OFFSET('Raw Data'!$A$3,MATCH($A96,'Raw Data'!$B$4:$B$185,0),MATCH(E$4,'Raw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03" t="str">
        <f aca="true">IF(ISBLANK(OFFSET('Raw Data'!$A$3,MATCH($A96,'Raw Data'!$B$4:$B$185,0),MATCH(F$4,'Raw Data'!$3:$3,0)-1)),"",OFFSET('Raw Data'!$A$3,MATCH($A96,'Raw Data'!$B$4:$B$185,0),MATCH(F$4,'Raw Data'!$3:$3,0)-1))</f>
        <v/>
      </c>
      <c r="H96" s="103" t="str">
        <f aca="true">IF(ISBLANK(OFFSET('Raw Data'!$A$3,MATCH($A96,'Raw Data'!$B$4:$B$185,0),MATCH(H$4,'Raw Data'!$3:$3,0)-1)),"",OFFSET('Raw Data'!$A$3,MATCH($A96,'Raw Data'!$B$4:$B$185,0),MATCH(H$4,'Raw Data'!$3:$3,0)-1))</f>
        <v/>
      </c>
      <c r="I96" s="103" t="str">
        <f aca="true">IF(ISBLANK(OFFSET('Raw Data'!$A$3,MATCH($A96,'Raw Data'!$B$4:$B$185,0),MATCH(I$4,'Raw Data'!$3:$3,0)-1)),"",OFFSET('Raw Data'!$A$3,MATCH($A96,'Raw Data'!$B$4:$B$185,0),MATCH(I$4,'Raw Data'!$3:$3,0)-1))</f>
        <v/>
      </c>
      <c r="J96" s="103" t="str">
        <f aca="false">IF(I96="","",IF(I96="Minus",-1,1))</f>
        <v/>
      </c>
      <c r="K96" s="105" t="str">
        <f aca="false" t="array" ref="K96:K96">IFERROR(SKEW(IF(ISNUMBER(O96:CP96),O96:CP96,"")),"")</f>
        <v/>
      </c>
      <c r="L96" s="103" t="n">
        <f aca="true">IF(ISBLANK(OFFSET('Data above threshold'!$A$4,MATCH('Data above threshold'!$A96,'Data above threshold'!$A$5:$A$185,0),MATCH('Data above threshold'!N$4,'Data above threshold'!$4:$4,0)-1)),1,OFFSET('Data above threshold'!$A$4,MATCH('Data above threshold'!$A96,'Data above threshold'!$A$5:$A$185,0),MATCH('Data above threshold'!N$4,'Data above threshold'!$4:$4,0)-1))</f>
        <v>1</v>
      </c>
      <c r="M96" s="103" t="str">
        <f aca="true">IF(ISBLANK(OFFSET('Data above threshold'!$A$4,MATCH('Data above threshold'!$A96,'Data above threshold'!$A$5:$A$185,0),MATCH('Data above threshold'!O$4,'Data above threshold'!$4:$4,0)-1)),"",OFFSET('Data above threshold'!$A$4,MATCH('Data above threshold'!$A96,'Data above threshold'!$A$5:$A$185,0),MATCH('Data above threshold'!O$4,'Data above threshold'!$4:$4,0)-1))</f>
        <v/>
      </c>
      <c r="N96" s="106" t="str">
        <f aca="false" t="array" ref="N96:N96">IF(B96&lt;4,"",1-IFERROR(SUM(ISNUMBER(O96:CP96)*(1-$O$3:$CP$3))/COUNTIF($O$3:$CP$3,0),0))</f>
        <v/>
      </c>
      <c r="O96" s="103" t="str">
        <f aca="true">IF(ISBLANK(OFFSET('Raw Data'!$A$3,MATCH('Data above threshold'!$A96,'Raw Data'!$B$4:$B$185,0),MATCH('Data above threshold'!Q$4,'Raw Data'!$3:$3,0)-1)),"", IFERROR($J96*OFFSET('Raw Data'!$A$3,MATCH('Data above threshold'!$A96,'Raw Data'!$B$4:$B$185,0),MATCH('Data above threshold'!Q$4,'Raw Data'!$3:$3,0)-1),"NA"))</f>
        <v/>
      </c>
      <c r="P96" s="103" t="str">
        <f aca="true">IF(ISBLANK(OFFSET('Raw Data'!$A$3,MATCH('Data above threshold'!$A96,'Raw Data'!$B$4:$B$185,0),MATCH('Data above threshold'!R$4,'Raw Data'!$3:$3,0)-1)),"", IFERROR($J96*OFFSET('Raw Data'!$A$3,MATCH('Data above threshold'!$A96,'Raw Data'!$B$4:$B$185,0),MATCH('Data above threshold'!R$4,'Raw Data'!$3:$3,0)-1),"NA"))</f>
        <v/>
      </c>
      <c r="Q96" s="103" t="str">
        <f aca="true">IF(ISBLANK(OFFSET('Raw Data'!$A$3,MATCH('Data above threshold'!$A96,'Raw Data'!$B$4:$B$185,0),MATCH('Data above threshold'!S$4,'Raw Data'!$3:$3,0)-1)),"", IFERROR($J96*OFFSET('Raw Data'!$A$3,MATCH('Data above threshold'!$A96,'Raw Data'!$B$4:$B$185,0),MATCH('Data above threshold'!S$4,'Raw Data'!$3:$3,0)-1),"NA"))</f>
        <v/>
      </c>
      <c r="R96" s="103" t="str">
        <f aca="true">IF(ISBLANK(OFFSET('Raw Data'!$A$3,MATCH('Data above threshold'!$A96,'Raw Data'!$B$4:$B$185,0),MATCH('Data above threshold'!T$4,'Raw Data'!$3:$3,0)-1)),"", IFERROR($J96*OFFSET('Raw Data'!$A$3,MATCH('Data above threshold'!$A96,'Raw Data'!$B$4:$B$185,0),MATCH('Data above threshold'!T$4,'Raw Data'!$3:$3,0)-1),"NA"))</f>
        <v/>
      </c>
      <c r="S96" s="103" t="str">
        <f aca="true">IF(ISBLANK(OFFSET('Raw Data'!$A$3,MATCH('Data above threshold'!$A96,'Raw Data'!$B$4:$B$185,0),MATCH('Data above threshold'!U$4,'Raw Data'!$3:$3,0)-1)),"", IFERROR($J96*OFFSET('Raw Data'!$A$3,MATCH('Data above threshold'!$A96,'Raw Data'!$B$4:$B$185,0),MATCH('Data above threshold'!U$4,'Raw Data'!$3:$3,0)-1),"NA"))</f>
        <v/>
      </c>
      <c r="T96" s="103" t="str">
        <f aca="true">IF(ISBLANK(OFFSET('Raw Data'!$A$3,MATCH('Data above threshold'!$A96,'Raw Data'!$B$4:$B$185,0),MATCH('Data above threshold'!V$4,'Raw Data'!$3:$3,0)-1)),"", IFERROR($J96*OFFSET('Raw Data'!$A$3,MATCH('Data above threshold'!$A96,'Raw Data'!$B$4:$B$185,0),MATCH('Data above threshold'!V$4,'Raw Data'!$3:$3,0)-1),"NA"))</f>
        <v/>
      </c>
      <c r="U96" s="103" t="str">
        <f aca="true">IF(ISBLANK(OFFSET('Raw Data'!$A$3,MATCH('Data above threshold'!$A96,'Raw Data'!$B$4:$B$185,0),MATCH('Data above threshold'!W$4,'Raw Data'!$3:$3,0)-1)),"", IFERROR($J96*OFFSET('Raw Data'!$A$3,MATCH('Data above threshold'!$A96,'Raw Data'!$B$4:$B$185,0),MATCH('Data above threshold'!W$4,'Raw Data'!$3:$3,0)-1),"NA"))</f>
        <v/>
      </c>
      <c r="V96" s="103" t="str">
        <f aca="true">IF(ISBLANK(OFFSET('Raw Data'!$A$3,MATCH('Data above threshold'!$A96,'Raw Data'!$B$4:$B$185,0),MATCH('Data above threshold'!X$4,'Raw Data'!$3:$3,0)-1)),"", IFERROR($J96*OFFSET('Raw Data'!$A$3,MATCH('Data above threshold'!$A96,'Raw Data'!$B$4:$B$185,0),MATCH('Data above threshold'!X$4,'Raw Data'!$3:$3,0)-1),"NA"))</f>
        <v/>
      </c>
      <c r="W96" s="103" t="str">
        <f aca="true">IF(ISBLANK(OFFSET('Raw Data'!$A$3,MATCH('Data above threshold'!$A96,'Raw Data'!$B$4:$B$185,0),MATCH('Data above threshold'!Y$4,'Raw Data'!$3:$3,0)-1)),"", IFERROR($J96*OFFSET('Raw Data'!$A$3,MATCH('Data above threshold'!$A96,'Raw Data'!$B$4:$B$185,0),MATCH('Data above threshold'!Y$4,'Raw Data'!$3:$3,0)-1),"NA"))</f>
        <v/>
      </c>
      <c r="X96" s="103" t="str">
        <f aca="true">IF(ISBLANK(OFFSET('Raw Data'!$A$3,MATCH('Data above threshold'!$A96,'Raw Data'!$B$4:$B$185,0),MATCH('Data above threshold'!Z$4,'Raw Data'!$3:$3,0)-1)),"", IFERROR($J96*OFFSET('Raw Data'!$A$3,MATCH('Data above threshold'!$A96,'Raw Data'!$B$4:$B$185,0),MATCH('Data above threshold'!Z$4,'Raw Data'!$3:$3,0)-1),"NA"))</f>
        <v/>
      </c>
      <c r="Y96" s="103" t="str">
        <f aca="true">IF(ISBLANK(OFFSET('Raw Data'!$A$3,MATCH('Data above threshold'!$A96,'Raw Data'!$B$4:$B$185,0),MATCH('Data above threshold'!AA$4,'Raw Data'!$3:$3,0)-1)),"", IFERROR($J96*OFFSET('Raw Data'!$A$3,MATCH('Data above threshold'!$A96,'Raw Data'!$B$4:$B$185,0),MATCH('Data above threshold'!AA$4,'Raw Data'!$3:$3,0)-1),"NA"))</f>
        <v/>
      </c>
      <c r="Z96" s="103" t="str">
        <f aca="true">IF(ISBLANK(OFFSET('Raw Data'!$A$3,MATCH('Data above threshold'!$A96,'Raw Data'!$B$4:$B$185,0),MATCH('Data above threshold'!AB$4,'Raw Data'!$3:$3,0)-1)),"", IFERROR($J96*OFFSET('Raw Data'!$A$3,MATCH('Data above threshold'!$A96,'Raw Data'!$B$4:$B$185,0),MATCH('Data above threshold'!AB$4,'Raw Data'!$3:$3,0)-1),"NA"))</f>
        <v/>
      </c>
      <c r="AA96" s="103" t="str">
        <f aca="true">IF(ISBLANK(OFFSET('Raw Data'!$A$3,MATCH('Data above threshold'!$A96,'Raw Data'!$B$4:$B$185,0),MATCH('Data above threshold'!AC$4,'Raw Data'!$3:$3,0)-1)),"", IFERROR($J96*OFFSET('Raw Data'!$A$3,MATCH('Data above threshold'!$A96,'Raw Data'!$B$4:$B$185,0),MATCH('Data above threshold'!AC$4,'Raw Data'!$3:$3,0)-1),"NA"))</f>
        <v/>
      </c>
      <c r="AB96" s="103" t="str">
        <f aca="true">IF(ISBLANK(OFFSET('Raw Data'!$A$3,MATCH('Data above threshold'!$A96,'Raw Data'!$B$4:$B$185,0),MATCH('Data above threshold'!AD$4,'Raw Data'!$3:$3,0)-1)),"", IFERROR($J96*OFFSET('Raw Data'!$A$3,MATCH('Data above threshold'!$A96,'Raw Data'!$B$4:$B$185,0),MATCH('Data above threshold'!AD$4,'Raw Data'!$3:$3,0)-1),"NA"))</f>
        <v/>
      </c>
      <c r="AC96" s="103" t="str">
        <f aca="true">IF(ISBLANK(OFFSET('Raw Data'!$A$3,MATCH('Data above threshold'!$A96,'Raw Data'!$B$4:$B$185,0),MATCH('Data above threshold'!AE$4,'Raw Data'!$3:$3,0)-1)),"", IFERROR($J96*OFFSET('Raw Data'!$A$3,MATCH('Data above threshold'!$A96,'Raw Data'!$B$4:$B$185,0),MATCH('Data above threshold'!AE$4,'Raw Data'!$3:$3,0)-1),"NA"))</f>
        <v/>
      </c>
      <c r="AD96" s="103" t="str">
        <f aca="true">IF(ISBLANK(OFFSET('Raw Data'!$A$3,MATCH('Data above threshold'!$A96,'Raw Data'!$B$4:$B$185,0),MATCH('Data above threshold'!AF$4,'Raw Data'!$3:$3,0)-1)),"", IFERROR($J96*OFFSET('Raw Data'!$A$3,MATCH('Data above threshold'!$A96,'Raw Data'!$B$4:$B$185,0),MATCH('Data above threshold'!AF$4,'Raw Data'!$3:$3,0)-1),"NA"))</f>
        <v/>
      </c>
      <c r="AE96" s="103" t="str">
        <f aca="true">IF(ISBLANK(OFFSET('Raw Data'!$A$3,MATCH('Data above threshold'!$A96,'Raw Data'!$B$4:$B$185,0),MATCH('Data above threshold'!AG$4,'Raw Data'!$3:$3,0)-1)),"", IFERROR($J96*OFFSET('Raw Data'!$A$3,MATCH('Data above threshold'!$A96,'Raw Data'!$B$4:$B$185,0),MATCH('Data above threshold'!AG$4,'Raw Data'!$3:$3,0)-1),"NA"))</f>
        <v/>
      </c>
      <c r="AF96" s="103" t="str">
        <f aca="true">IF(ISBLANK(OFFSET('Raw Data'!$A$3,MATCH('Data above threshold'!$A96,'Raw Data'!$B$4:$B$185,0),MATCH('Data above threshold'!AH$4,'Raw Data'!$3:$3,0)-1)),"", IFERROR($J96*OFFSET('Raw Data'!$A$3,MATCH('Data above threshold'!$A96,'Raw Data'!$B$4:$B$185,0),MATCH('Data above threshold'!AH$4,'Raw Data'!$3:$3,0)-1),"NA"))</f>
        <v/>
      </c>
      <c r="AG96" s="103" t="str">
        <f aca="true">IF(ISBLANK(OFFSET('Raw Data'!$A$3,MATCH('Data above threshold'!$A96,'Raw Data'!$B$4:$B$185,0),MATCH('Data above threshold'!AI$4,'Raw Data'!$3:$3,0)-1)),"", IFERROR($J96*OFFSET('Raw Data'!$A$3,MATCH('Data above threshold'!$A96,'Raw Data'!$B$4:$B$185,0),MATCH('Data above threshold'!AI$4,'Raw Data'!$3:$3,0)-1),"NA"))</f>
        <v/>
      </c>
      <c r="AH96" s="103" t="str">
        <f aca="true">IF(ISBLANK(OFFSET('Raw Data'!$A$3,MATCH('Data above threshold'!$A96,'Raw Data'!$B$4:$B$185,0),MATCH('Data above threshold'!AJ$4,'Raw Data'!$3:$3,0)-1)),"", IFERROR($J96*OFFSET('Raw Data'!$A$3,MATCH('Data above threshold'!$A96,'Raw Data'!$B$4:$B$185,0),MATCH('Data above threshold'!AJ$4,'Raw Data'!$3:$3,0)-1),"NA"))</f>
        <v/>
      </c>
      <c r="AI96" s="103" t="str">
        <f aca="true">IF(ISBLANK(OFFSET('Raw Data'!$A$3,MATCH('Data above threshold'!$A96,'Raw Data'!$B$4:$B$185,0),MATCH('Data above threshold'!AK$4,'Raw Data'!$3:$3,0)-1)),"", IFERROR($J96*OFFSET('Raw Data'!$A$3,MATCH('Data above threshold'!$A96,'Raw Data'!$B$4:$B$185,0),MATCH('Data above threshold'!AK$4,'Raw Data'!$3:$3,0)-1),"NA"))</f>
        <v/>
      </c>
      <c r="AJ96" s="103" t="str">
        <f aca="true">IF(ISBLANK(OFFSET('Raw Data'!$A$3,MATCH('Data above threshold'!$A96,'Raw Data'!$B$4:$B$185,0),MATCH('Data above threshold'!AL$4,'Raw Data'!$3:$3,0)-1)),"", IFERROR($J96*OFFSET('Raw Data'!$A$3,MATCH('Data above threshold'!$A96,'Raw Data'!$B$4:$B$185,0),MATCH('Data above threshold'!AL$4,'Raw Data'!$3:$3,0)-1),"NA"))</f>
        <v/>
      </c>
      <c r="AK96" s="103" t="str">
        <f aca="true">IF(ISBLANK(OFFSET('Raw Data'!$A$3,MATCH('Data above threshold'!$A96,'Raw Data'!$B$4:$B$185,0),MATCH('Data above threshold'!AM$4,'Raw Data'!$3:$3,0)-1)),"", IFERROR($J96*OFFSET('Raw Data'!$A$3,MATCH('Data above threshold'!$A96,'Raw Data'!$B$4:$B$185,0),MATCH('Data above threshold'!AM$4,'Raw Data'!$3:$3,0)-1),"NA"))</f>
        <v/>
      </c>
      <c r="AL96" s="103" t="str">
        <f aca="true">IF(ISBLANK(OFFSET('Raw Data'!$A$3,MATCH('Data above threshold'!$A96,'Raw Data'!$B$4:$B$185,0),MATCH('Data above threshold'!AN$4,'Raw Data'!$3:$3,0)-1)),"", IFERROR($J96*OFFSET('Raw Data'!$A$3,MATCH('Data above threshold'!$A96,'Raw Data'!$B$4:$B$185,0),MATCH('Data above threshold'!AN$4,'Raw Data'!$3:$3,0)-1),"NA"))</f>
        <v/>
      </c>
      <c r="AM96" s="103" t="str">
        <f aca="true">IF(ISBLANK(OFFSET('Raw Data'!$A$3,MATCH('Data above threshold'!$A96,'Raw Data'!$B$4:$B$185,0),MATCH('Data above threshold'!AO$4,'Raw Data'!$3:$3,0)-1)),"", IFERROR($J96*OFFSET('Raw Data'!$A$3,MATCH('Data above threshold'!$A96,'Raw Data'!$B$4:$B$185,0),MATCH('Data above threshold'!AO$4,'Raw Data'!$3:$3,0)-1),"NA"))</f>
        <v/>
      </c>
      <c r="AN96" s="103" t="str">
        <f aca="true">IF(ISBLANK(OFFSET('Raw Data'!$A$3,MATCH('Data above threshold'!$A96,'Raw Data'!$B$4:$B$185,0),MATCH('Data above threshold'!AP$4,'Raw Data'!$3:$3,0)-1)),"", IFERROR($J96*OFFSET('Raw Data'!$A$3,MATCH('Data above threshold'!$A96,'Raw Data'!$B$4:$B$185,0),MATCH('Data above threshold'!AP$4,'Raw Data'!$3:$3,0)-1),"NA"))</f>
        <v/>
      </c>
      <c r="AO96" s="103" t="str">
        <f aca="true">IF(ISBLANK(OFFSET('Raw Data'!$A$3,MATCH('Data above threshold'!$A96,'Raw Data'!$B$4:$B$185,0),MATCH('Data above threshold'!AQ$4,'Raw Data'!$3:$3,0)-1)),"", IFERROR($J96*OFFSET('Raw Data'!$A$3,MATCH('Data above threshold'!$A96,'Raw Data'!$B$4:$B$185,0),MATCH('Data above threshold'!AQ$4,'Raw Data'!$3:$3,0)-1),"NA"))</f>
        <v/>
      </c>
      <c r="AP96" s="103" t="str">
        <f aca="true">IF(ISBLANK(OFFSET('Raw Data'!$A$3,MATCH('Data above threshold'!$A96,'Raw Data'!$B$4:$B$185,0),MATCH('Data above threshold'!AR$4,'Raw Data'!$3:$3,0)-1)),"", IFERROR($J96*OFFSET('Raw Data'!$A$3,MATCH('Data above threshold'!$A96,'Raw Data'!$B$4:$B$185,0),MATCH('Data above threshold'!AR$4,'Raw Data'!$3:$3,0)-1),"NA"))</f>
        <v/>
      </c>
      <c r="AQ96" s="103" t="str">
        <f aca="true">IF(ISBLANK(OFFSET('Raw Data'!$A$3,MATCH('Data above threshold'!$A96,'Raw Data'!$B$4:$B$185,0),MATCH('Data above threshold'!AS$4,'Raw Data'!$3:$3,0)-1)),"", IFERROR($J96*OFFSET('Raw Data'!$A$3,MATCH('Data above threshold'!$A96,'Raw Data'!$B$4:$B$185,0),MATCH('Data above threshold'!AS$4,'Raw Data'!$3:$3,0)-1),"NA"))</f>
        <v/>
      </c>
      <c r="AR96" s="103" t="str">
        <f aca="true">IF(ISBLANK(OFFSET('Raw Data'!$A$3,MATCH('Data above threshold'!$A96,'Raw Data'!$B$4:$B$185,0),MATCH('Data above threshold'!AT$4,'Raw Data'!$3:$3,0)-1)),"", IFERROR($J96*OFFSET('Raw Data'!$A$3,MATCH('Data above threshold'!$A96,'Raw Data'!$B$4:$B$185,0),MATCH('Data above threshold'!AT$4,'Raw Data'!$3:$3,0)-1),"NA"))</f>
        <v/>
      </c>
      <c r="AS96" s="103" t="str">
        <f aca="true">IF(ISBLANK(OFFSET('Raw Data'!$A$3,MATCH('Data above threshold'!$A96,'Raw Data'!$B$4:$B$185,0),MATCH('Data above threshold'!AU$4,'Raw Data'!$3:$3,0)-1)),"", IFERROR($J96*OFFSET('Raw Data'!$A$3,MATCH('Data above threshold'!$A96,'Raw Data'!$B$4:$B$185,0),MATCH('Data above threshold'!AU$4,'Raw Data'!$3:$3,0)-1),"NA"))</f>
        <v/>
      </c>
      <c r="AT96" s="103" t="str">
        <f aca="true">IF(ISBLANK(OFFSET('Raw Data'!$A$3,MATCH('Data above threshold'!$A96,'Raw Data'!$B$4:$B$185,0),MATCH('Data above threshold'!AV$4,'Raw Data'!$3:$3,0)-1)),"", IFERROR($J96*OFFSET('Raw Data'!$A$3,MATCH('Data above threshold'!$A96,'Raw Data'!$B$4:$B$185,0),MATCH('Data above threshold'!AV$4,'Raw Data'!$3:$3,0)-1),"NA"))</f>
        <v/>
      </c>
      <c r="AU96" s="103" t="str">
        <f aca="true">IF(ISBLANK(OFFSET('Raw Data'!$A$3,MATCH('Data above threshold'!$A96,'Raw Data'!$B$4:$B$185,0),MATCH('Data above threshold'!AW$4,'Raw Data'!$3:$3,0)-1)),"", IFERROR($J96*OFFSET('Raw Data'!$A$3,MATCH('Data above threshold'!$A96,'Raw Data'!$B$4:$B$185,0),MATCH('Data above threshold'!AW$4,'Raw Data'!$3:$3,0)-1),"NA"))</f>
        <v/>
      </c>
      <c r="AV96" s="103" t="str">
        <f aca="true">IF(ISBLANK(OFFSET('Raw Data'!$A$3,MATCH('Data above threshold'!$A96,'Raw Data'!$B$4:$B$185,0),MATCH('Data above threshold'!AX$4,'Raw Data'!$3:$3,0)-1)),"", IFERROR($J96*OFFSET('Raw Data'!$A$3,MATCH('Data above threshold'!$A96,'Raw Data'!$B$4:$B$185,0),MATCH('Data above threshold'!AX$4,'Raw Data'!$3:$3,0)-1),"NA"))</f>
        <v/>
      </c>
      <c r="AW96" s="103" t="str">
        <f aca="true">IF(ISBLANK(OFFSET('Raw Data'!$A$3,MATCH('Data above threshold'!$A96,'Raw Data'!$B$4:$B$185,0),MATCH('Data above threshold'!AY$4,'Raw Data'!$3:$3,0)-1)),"", IFERROR($J96*OFFSET('Raw Data'!$A$3,MATCH('Data above threshold'!$A96,'Raw Data'!$B$4:$B$185,0),MATCH('Data above threshold'!AY$4,'Raw Data'!$3:$3,0)-1),"NA"))</f>
        <v/>
      </c>
      <c r="AX96" s="103" t="str">
        <f aca="true">IF(ISBLANK(OFFSET('Raw Data'!$A$3,MATCH('Data above threshold'!$A96,'Raw Data'!$B$4:$B$185,0),MATCH('Data above threshold'!AZ$4,'Raw Data'!$3:$3,0)-1)),"", IFERROR($J96*OFFSET('Raw Data'!$A$3,MATCH('Data above threshold'!$A96,'Raw Data'!$B$4:$B$185,0),MATCH('Data above threshold'!AZ$4,'Raw Data'!$3:$3,0)-1),"NA"))</f>
        <v/>
      </c>
      <c r="AY96" s="103" t="str">
        <f aca="true">IF(ISBLANK(OFFSET('Raw Data'!$A$3,MATCH('Data above threshold'!$A96,'Raw Data'!$B$4:$B$185,0),MATCH('Data above threshold'!BA$4,'Raw Data'!$3:$3,0)-1)),"", IFERROR($J96*OFFSET('Raw Data'!$A$3,MATCH('Data above threshold'!$A96,'Raw Data'!$B$4:$B$185,0),MATCH('Data above threshold'!BA$4,'Raw Data'!$3:$3,0)-1),"NA"))</f>
        <v/>
      </c>
      <c r="AZ96" s="103" t="str">
        <f aca="true">IF(ISBLANK(OFFSET('Raw Data'!$A$3,MATCH('Data above threshold'!$A96,'Raw Data'!$B$4:$B$185,0),MATCH('Data above threshold'!BB$4,'Raw Data'!$3:$3,0)-1)),"", IFERROR($J96*OFFSET('Raw Data'!$A$3,MATCH('Data above threshold'!$A96,'Raw Data'!$B$4:$B$185,0),MATCH('Data above threshold'!BB$4,'Raw Data'!$3:$3,0)-1),"NA"))</f>
        <v/>
      </c>
      <c r="BA96" s="103" t="str">
        <f aca="true">IF(ISBLANK(OFFSET('Raw Data'!$A$3,MATCH('Data above threshold'!$A96,'Raw Data'!$B$4:$B$185,0),MATCH('Data above threshold'!BC$4,'Raw Data'!$3:$3,0)-1)),"", IFERROR($J96*OFFSET('Raw Data'!$A$3,MATCH('Data above threshold'!$A96,'Raw Data'!$B$4:$B$185,0),MATCH('Data above threshold'!BC$4,'Raw Data'!$3:$3,0)-1),"NA"))</f>
        <v/>
      </c>
      <c r="BB96" s="103" t="str">
        <f aca="true">IF(ISBLANK(OFFSET('Raw Data'!$A$3,MATCH('Data above threshold'!$A96,'Raw Data'!$B$4:$B$185,0),MATCH('Data above threshold'!BD$4,'Raw Data'!$3:$3,0)-1)),"", IFERROR($J96*OFFSET('Raw Data'!$A$3,MATCH('Data above threshold'!$A96,'Raw Data'!$B$4:$B$185,0),MATCH('Data above threshold'!BD$4,'Raw Data'!$3:$3,0)-1),"NA"))</f>
        <v/>
      </c>
      <c r="BC96" s="103" t="str">
        <f aca="true">IF(ISBLANK(OFFSET('Raw Data'!$A$3,MATCH('Data above threshold'!$A96,'Raw Data'!$B$4:$B$185,0),MATCH('Data above threshold'!BE$4,'Raw Data'!$3:$3,0)-1)),"", IFERROR($J96*OFFSET('Raw Data'!$A$3,MATCH('Data above threshold'!$A96,'Raw Data'!$B$4:$B$185,0),MATCH('Data above threshold'!BE$4,'Raw Data'!$3:$3,0)-1),"NA"))</f>
        <v/>
      </c>
      <c r="BD96" s="103" t="str">
        <f aca="true">IF(ISBLANK(OFFSET('Raw Data'!$A$3,MATCH('Data above threshold'!$A96,'Raw Data'!$B$4:$B$185,0),MATCH('Data above threshold'!BF$4,'Raw Data'!$3:$3,0)-1)),"", IFERROR($J96*OFFSET('Raw Data'!$A$3,MATCH('Data above threshold'!$A96,'Raw Data'!$B$4:$B$185,0),MATCH('Data above threshold'!BF$4,'Raw Data'!$3:$3,0)-1),"NA"))</f>
        <v/>
      </c>
      <c r="BE96" s="103" t="str">
        <f aca="true">IF(ISBLANK(OFFSET('Raw Data'!$A$3,MATCH('Data above threshold'!$A96,'Raw Data'!$B$4:$B$185,0),MATCH('Data above threshold'!BG$4,'Raw Data'!$3:$3,0)-1)),"", IFERROR($J96*OFFSET('Raw Data'!$A$3,MATCH('Data above threshold'!$A96,'Raw Data'!$B$4:$B$185,0),MATCH('Data above threshold'!BG$4,'Raw Data'!$3:$3,0)-1),"NA"))</f>
        <v/>
      </c>
      <c r="BF96" s="103" t="str">
        <f aca="true">IF(ISBLANK(OFFSET('Raw Data'!$A$3,MATCH('Data above threshold'!$A96,'Raw Data'!$B$4:$B$185,0),MATCH('Data above threshold'!BH$4,'Raw Data'!$3:$3,0)-1)),"", IFERROR($J96*OFFSET('Raw Data'!$A$3,MATCH('Data above threshold'!$A96,'Raw Data'!$B$4:$B$185,0),MATCH('Data above threshold'!BH$4,'Raw Data'!$3:$3,0)-1),"NA"))</f>
        <v/>
      </c>
      <c r="BG96" s="103" t="str">
        <f aca="true">IF(ISBLANK(OFFSET('Raw Data'!$A$3,MATCH('Data above threshold'!$A96,'Raw Data'!$B$4:$B$185,0),MATCH('Data above threshold'!BI$4,'Raw Data'!$3:$3,0)-1)),"", IFERROR($J96*OFFSET('Raw Data'!$A$3,MATCH('Data above threshold'!$A96,'Raw Data'!$B$4:$B$185,0),MATCH('Data above threshold'!BI$4,'Raw Data'!$3:$3,0)-1),"NA"))</f>
        <v/>
      </c>
      <c r="BH96" s="103" t="str">
        <f aca="true">IF(ISBLANK(OFFSET('Raw Data'!$A$3,MATCH('Data above threshold'!$A96,'Raw Data'!$B$4:$B$185,0),MATCH('Data above threshold'!BJ$4,'Raw Data'!$3:$3,0)-1)),"", IFERROR($J96*OFFSET('Raw Data'!$A$3,MATCH('Data above threshold'!$A96,'Raw Data'!$B$4:$B$185,0),MATCH('Data above threshold'!BJ$4,'Raw Data'!$3:$3,0)-1),"NA"))</f>
        <v/>
      </c>
      <c r="BI96" s="103" t="str">
        <f aca="true">IF(ISBLANK(OFFSET('Raw Data'!$A$3,MATCH('Data above threshold'!$A96,'Raw Data'!$B$4:$B$185,0),MATCH('Data above threshold'!BK$4,'Raw Data'!$3:$3,0)-1)),"", IFERROR($J96*OFFSET('Raw Data'!$A$3,MATCH('Data above threshold'!$A96,'Raw Data'!$B$4:$B$185,0),MATCH('Data above threshold'!BK$4,'Raw Data'!$3:$3,0)-1),"NA"))</f>
        <v/>
      </c>
      <c r="BJ96" s="103" t="str">
        <f aca="true">IF(ISBLANK(OFFSET('Raw Data'!$A$3,MATCH('Data above threshold'!$A96,'Raw Data'!$B$4:$B$185,0),MATCH('Data above threshold'!BL$4,'Raw Data'!$3:$3,0)-1)),"", IFERROR($J96*OFFSET('Raw Data'!$A$3,MATCH('Data above threshold'!$A96,'Raw Data'!$B$4:$B$185,0),MATCH('Data above threshold'!BL$4,'Raw Data'!$3:$3,0)-1),"NA"))</f>
        <v/>
      </c>
      <c r="BK96" s="103" t="str">
        <f aca="true">IF(ISBLANK(OFFSET('Raw Data'!$A$3,MATCH('Data above threshold'!$A96,'Raw Data'!$B$4:$B$185,0),MATCH('Data above threshold'!BM$4,'Raw Data'!$3:$3,0)-1)),"", IFERROR($J96*OFFSET('Raw Data'!$A$3,MATCH('Data above threshold'!$A96,'Raw Data'!$B$4:$B$185,0),MATCH('Data above threshold'!BM$4,'Raw Data'!$3:$3,0)-1),"NA"))</f>
        <v/>
      </c>
      <c r="BL96" s="103" t="str">
        <f aca="true">IF(ISBLANK(OFFSET('Raw Data'!$A$3,MATCH('Data above threshold'!$A96,'Raw Data'!$B$4:$B$185,0),MATCH('Data above threshold'!BN$4,'Raw Data'!$3:$3,0)-1)),"", IFERROR($J96*OFFSET('Raw Data'!$A$3,MATCH('Data above threshold'!$A96,'Raw Data'!$B$4:$B$185,0),MATCH('Data above threshold'!BN$4,'Raw Data'!$3:$3,0)-1),"NA"))</f>
        <v/>
      </c>
      <c r="BM96" s="103" t="str">
        <f aca="true">IF(ISBLANK(OFFSET('Raw Data'!$A$3,MATCH('Data above threshold'!$A96,'Raw Data'!$B$4:$B$185,0),MATCH('Data above threshold'!BO$4,'Raw Data'!$3:$3,0)-1)),"", IFERROR($J96*OFFSET('Raw Data'!$A$3,MATCH('Data above threshold'!$A96,'Raw Data'!$B$4:$B$185,0),MATCH('Data above threshold'!BO$4,'Raw Data'!$3:$3,0)-1),"NA"))</f>
        <v/>
      </c>
      <c r="BN96" s="103" t="str">
        <f aca="true">IF(ISBLANK(OFFSET('Raw Data'!$A$3,MATCH('Data above threshold'!$A96,'Raw Data'!$B$4:$B$185,0),MATCH('Data above threshold'!BP$4,'Raw Data'!$3:$3,0)-1)),"", IFERROR($J96*OFFSET('Raw Data'!$A$3,MATCH('Data above threshold'!$A96,'Raw Data'!$B$4:$B$185,0),MATCH('Data above threshold'!BP$4,'Raw Data'!$3:$3,0)-1),"NA"))</f>
        <v/>
      </c>
      <c r="BO96" s="103" t="str">
        <f aca="true">IF(ISBLANK(OFFSET('Raw Data'!$A$3,MATCH('Data above threshold'!$A96,'Raw Data'!$B$4:$B$185,0),MATCH('Data above threshold'!BQ$4,'Raw Data'!$3:$3,0)-1)),"", IFERROR($J96*OFFSET('Raw Data'!$A$3,MATCH('Data above threshold'!$A96,'Raw Data'!$B$4:$B$185,0),MATCH('Data above threshold'!BQ$4,'Raw Data'!$3:$3,0)-1),"NA"))</f>
        <v/>
      </c>
      <c r="BP96" s="103" t="str">
        <f aca="true">IF(ISBLANK(OFFSET('Raw Data'!$A$3,MATCH('Data above threshold'!$A96,'Raw Data'!$B$4:$B$185,0),MATCH('Data above threshold'!BR$4,'Raw Data'!$3:$3,0)-1)),"", IFERROR($J96*OFFSET('Raw Data'!$A$3,MATCH('Data above threshold'!$A96,'Raw Data'!$B$4:$B$185,0),MATCH('Data above threshold'!BR$4,'Raw Data'!$3:$3,0)-1),"NA"))</f>
        <v/>
      </c>
      <c r="BQ96" s="103" t="str">
        <f aca="true">IF(ISBLANK(OFFSET('Raw Data'!$A$3,MATCH('Data above threshold'!$A96,'Raw Data'!$B$4:$B$185,0),MATCH('Data above threshold'!BS$4,'Raw Data'!$3:$3,0)-1)),"", IFERROR($J96*OFFSET('Raw Data'!$A$3,MATCH('Data above threshold'!$A96,'Raw Data'!$B$4:$B$185,0),MATCH('Data above threshold'!BS$4,'Raw Data'!$3:$3,0)-1),"NA"))</f>
        <v/>
      </c>
      <c r="BR96" s="103" t="str">
        <f aca="true">IF(ISBLANK(OFFSET('Raw Data'!$A$3,MATCH('Data above threshold'!$A96,'Raw Data'!$B$4:$B$185,0),MATCH('Data above threshold'!BT$4,'Raw Data'!$3:$3,0)-1)),"", IFERROR($J96*OFFSET('Raw Data'!$A$3,MATCH('Data above threshold'!$A96,'Raw Data'!$B$4:$B$185,0),MATCH('Data above threshold'!BT$4,'Raw Data'!$3:$3,0)-1),"NA"))</f>
        <v/>
      </c>
      <c r="BS96" s="103" t="str">
        <f aca="true">IF(ISBLANK(OFFSET('Raw Data'!$A$3,MATCH('Data above threshold'!$A96,'Raw Data'!$B$4:$B$185,0),MATCH('Data above threshold'!BU$4,'Raw Data'!$3:$3,0)-1)),"", IFERROR($J96*OFFSET('Raw Data'!$A$3,MATCH('Data above threshold'!$A96,'Raw Data'!$B$4:$B$185,0),MATCH('Data above threshold'!BU$4,'Raw Data'!$3:$3,0)-1),"NA"))</f>
        <v/>
      </c>
      <c r="BT96" s="103" t="str">
        <f aca="true">IF(ISBLANK(OFFSET('Raw Data'!$A$3,MATCH('Data above threshold'!$A96,'Raw Data'!$B$4:$B$185,0),MATCH('Data above threshold'!BV$4,'Raw Data'!$3:$3,0)-1)),"", IFERROR($J96*OFFSET('Raw Data'!$A$3,MATCH('Data above threshold'!$A96,'Raw Data'!$B$4:$B$185,0),MATCH('Data above threshold'!BV$4,'Raw Data'!$3:$3,0)-1),"NA"))</f>
        <v/>
      </c>
      <c r="BU96" s="103" t="str">
        <f aca="true">IF(ISBLANK(OFFSET('Raw Data'!$A$3,MATCH('Data above threshold'!$A96,'Raw Data'!$B$4:$B$185,0),MATCH('Data above threshold'!BW$4,'Raw Data'!$3:$3,0)-1)),"", IFERROR($J96*OFFSET('Raw Data'!$A$3,MATCH('Data above threshold'!$A96,'Raw Data'!$B$4:$B$185,0),MATCH('Data above threshold'!BW$4,'Raw Data'!$3:$3,0)-1),"NA"))</f>
        <v/>
      </c>
      <c r="BV96" s="103" t="str">
        <f aca="true">IF(ISBLANK(OFFSET('Raw Data'!$A$3,MATCH('Data above threshold'!$A96,'Raw Data'!$B$4:$B$185,0),MATCH('Data above threshold'!BX$4,'Raw Data'!$3:$3,0)-1)),"", IFERROR($J96*OFFSET('Raw Data'!$A$3,MATCH('Data above threshold'!$A96,'Raw Data'!$B$4:$B$185,0),MATCH('Data above threshold'!BX$4,'Raw Data'!$3:$3,0)-1),"NA"))</f>
        <v/>
      </c>
      <c r="BW96" s="103" t="str">
        <f aca="true">IF(ISBLANK(OFFSET('Raw Data'!$A$3,MATCH('Data above threshold'!$A96,'Raw Data'!$B$4:$B$185,0),MATCH('Data above threshold'!BY$4,'Raw Data'!$3:$3,0)-1)),"", IFERROR($J96*OFFSET('Raw Data'!$A$3,MATCH('Data above threshold'!$A96,'Raw Data'!$B$4:$B$185,0),MATCH('Data above threshold'!BY$4,'Raw Data'!$3:$3,0)-1),"NA"))</f>
        <v/>
      </c>
      <c r="BX96" s="103" t="str">
        <f aca="true">IF(ISBLANK(OFFSET('Raw Data'!$A$3,MATCH('Data above threshold'!$A96,'Raw Data'!$B$4:$B$185,0),MATCH('Data above threshold'!BZ$4,'Raw Data'!$3:$3,0)-1)),"", IFERROR($J96*OFFSET('Raw Data'!$A$3,MATCH('Data above threshold'!$A96,'Raw Data'!$B$4:$B$185,0),MATCH('Data above threshold'!BZ$4,'Raw Data'!$3:$3,0)-1),"NA"))</f>
        <v/>
      </c>
      <c r="BY96" s="103" t="str">
        <f aca="true">IF(ISBLANK(OFFSET('Raw Data'!$A$3,MATCH('Data above threshold'!$A96,'Raw Data'!$B$4:$B$185,0),MATCH('Data above threshold'!CA$4,'Raw Data'!$3:$3,0)-1)),"", IFERROR($J96*OFFSET('Raw Data'!$A$3,MATCH('Data above threshold'!$A96,'Raw Data'!$B$4:$B$185,0),MATCH('Data above threshold'!CA$4,'Raw Data'!$3:$3,0)-1),"NA"))</f>
        <v/>
      </c>
      <c r="BZ96" s="103" t="str">
        <f aca="true">IF(ISBLANK(OFFSET('Raw Data'!$A$3,MATCH('Data above threshold'!$A96,'Raw Data'!$B$4:$B$185,0),MATCH('Data above threshold'!CB$4,'Raw Data'!$3:$3,0)-1)),"", IFERROR($J96*OFFSET('Raw Data'!$A$3,MATCH('Data above threshold'!$A96,'Raw Data'!$B$4:$B$185,0),MATCH('Data above threshold'!CB$4,'Raw Data'!$3:$3,0)-1),"NA"))</f>
        <v/>
      </c>
      <c r="CA96" s="103" t="str">
        <f aca="true">IF(ISBLANK(OFFSET('Raw Data'!$A$3,MATCH('Data above threshold'!$A96,'Raw Data'!$B$4:$B$185,0),MATCH('Data above threshold'!CC$4,'Raw Data'!$3:$3,0)-1)),"", IFERROR($J96*OFFSET('Raw Data'!$A$3,MATCH('Data above threshold'!$A96,'Raw Data'!$B$4:$B$185,0),MATCH('Data above threshold'!CC$4,'Raw Data'!$3:$3,0)-1),"NA"))</f>
        <v/>
      </c>
      <c r="CB96" s="103" t="str">
        <f aca="true">IF(ISBLANK(OFFSET('Raw Data'!$A$3,MATCH('Data above threshold'!$A96,'Raw Data'!$B$4:$B$185,0),MATCH('Data above threshold'!CD$4,'Raw Data'!$3:$3,0)-1)),"", IFERROR($J96*OFFSET('Raw Data'!$A$3,MATCH('Data above threshold'!$A96,'Raw Data'!$B$4:$B$185,0),MATCH('Data above threshold'!CD$4,'Raw Data'!$3:$3,0)-1),"NA"))</f>
        <v/>
      </c>
      <c r="CC96" s="103" t="str">
        <f aca="true">IF(ISBLANK(OFFSET('Raw Data'!$A$3,MATCH('Data above threshold'!$A96,'Raw Data'!$B$4:$B$185,0),MATCH('Data above threshold'!CE$4,'Raw Data'!$3:$3,0)-1)),"", IFERROR($J96*OFFSET('Raw Data'!$A$3,MATCH('Data above threshold'!$A96,'Raw Data'!$B$4:$B$185,0),MATCH('Data above threshold'!CE$4,'Raw Data'!$3:$3,0)-1),"NA"))</f>
        <v/>
      </c>
      <c r="CD96" s="103" t="str">
        <f aca="true">IF(ISBLANK(OFFSET('Raw Data'!$A$3,MATCH('Data above threshold'!$A96,'Raw Data'!$B$4:$B$185,0),MATCH('Data above threshold'!CF$4,'Raw Data'!$3:$3,0)-1)),"", IFERROR($J96*OFFSET('Raw Data'!$A$3,MATCH('Data above threshold'!$A96,'Raw Data'!$B$4:$B$185,0),MATCH('Data above threshold'!CF$4,'Raw Data'!$3:$3,0)-1),"NA"))</f>
        <v/>
      </c>
      <c r="CE96" s="103" t="str">
        <f aca="true">IF(ISBLANK(OFFSET('Raw Data'!$A$3,MATCH('Data above threshold'!$A96,'Raw Data'!$B$4:$B$185,0),MATCH('Data above threshold'!CG$4,'Raw Data'!$3:$3,0)-1)),"", IFERROR($J96*OFFSET('Raw Data'!$A$3,MATCH('Data above threshold'!$A96,'Raw Data'!$B$4:$B$185,0),MATCH('Data above threshold'!CG$4,'Raw Data'!$3:$3,0)-1),"NA"))</f>
        <v/>
      </c>
      <c r="CF96" s="103" t="str">
        <f aca="true">IF(ISBLANK(OFFSET('Raw Data'!$A$3,MATCH('Data above threshold'!$A96,'Raw Data'!$B$4:$B$185,0),MATCH('Data above threshold'!CH$4,'Raw Data'!$3:$3,0)-1)),"", IFERROR($J96*OFFSET('Raw Data'!$A$3,MATCH('Data above threshold'!$A96,'Raw Data'!$B$4:$B$185,0),MATCH('Data above threshold'!CH$4,'Raw Data'!$3:$3,0)-1),"NA"))</f>
        <v/>
      </c>
      <c r="CG96" s="103" t="str">
        <f aca="true">IF(ISBLANK(OFFSET('Raw Data'!$A$3,MATCH('Data above threshold'!$A96,'Raw Data'!$B$4:$B$185,0),MATCH('Data above threshold'!CI$4,'Raw Data'!$3:$3,0)-1)),"", IFERROR($J96*OFFSET('Raw Data'!$A$3,MATCH('Data above threshold'!$A96,'Raw Data'!$B$4:$B$185,0),MATCH('Data above threshold'!CI$4,'Raw Data'!$3:$3,0)-1),"NA"))</f>
        <v/>
      </c>
      <c r="CH96" s="103" t="str">
        <f aca="true">IF(ISBLANK(OFFSET('Raw Data'!$A$3,MATCH('Data above threshold'!$A96,'Raw Data'!$B$4:$B$185,0),MATCH('Data above threshold'!CJ$4,'Raw Data'!$3:$3,0)-1)),"", IFERROR($J96*OFFSET('Raw Data'!$A$3,MATCH('Data above threshold'!$A96,'Raw Data'!$B$4:$B$185,0),MATCH('Data above threshold'!CJ$4,'Raw Data'!$3:$3,0)-1),"NA"))</f>
        <v/>
      </c>
      <c r="CI96" s="103" t="str">
        <f aca="true">IF(ISBLANK(OFFSET('Raw Data'!$A$3,MATCH('Data above threshold'!$A96,'Raw Data'!$B$4:$B$185,0),MATCH('Data above threshold'!CK$4,'Raw Data'!$3:$3,0)-1)),"", IFERROR($J96*OFFSET('Raw Data'!$A$3,MATCH('Data above threshold'!$A96,'Raw Data'!$B$4:$B$185,0),MATCH('Data above threshold'!CK$4,'Raw Data'!$3:$3,0)-1),"NA"))</f>
        <v/>
      </c>
      <c r="CJ96" s="103" t="str">
        <f aca="true">IF(ISBLANK(OFFSET('Raw Data'!$A$3,MATCH('Data above threshold'!$A96,'Raw Data'!$B$4:$B$185,0),MATCH('Data above threshold'!CL$4,'Raw Data'!$3:$3,0)-1)),"", IFERROR($J96*OFFSET('Raw Data'!$A$3,MATCH('Data above threshold'!$A96,'Raw Data'!$B$4:$B$185,0),MATCH('Data above threshold'!CL$4,'Raw Data'!$3:$3,0)-1),"NA"))</f>
        <v/>
      </c>
      <c r="CK96" s="103" t="str">
        <f aca="true">IF(ISBLANK(OFFSET('Raw Data'!$A$3,MATCH('Data above threshold'!$A96,'Raw Data'!$B$4:$B$185,0),MATCH('Data above threshold'!CM$4,'Raw Data'!$3:$3,0)-1)),"", IFERROR($J96*OFFSET('Raw Data'!$A$3,MATCH('Data above threshold'!$A96,'Raw Data'!$B$4:$B$185,0),MATCH('Data above threshold'!CM$4,'Raw Data'!$3:$3,0)-1),"NA"))</f>
        <v/>
      </c>
      <c r="CL96" s="103" t="str">
        <f aca="true">IF(ISBLANK(OFFSET('Raw Data'!$A$3,MATCH('Data above threshold'!$A96,'Raw Data'!$B$4:$B$185,0),MATCH('Data above threshold'!CN$4,'Raw Data'!$3:$3,0)-1)),"", IFERROR($J96*OFFSET('Raw Data'!$A$3,MATCH('Data above threshold'!$A96,'Raw Data'!$B$4:$B$185,0),MATCH('Data above threshold'!CN$4,'Raw Data'!$3:$3,0)-1),"NA"))</f>
        <v/>
      </c>
      <c r="CM96" s="103" t="str">
        <f aca="true">IF(ISBLANK(OFFSET('Raw Data'!$A$3,MATCH('Data above threshold'!$A96,'Raw Data'!$B$4:$B$185,0),MATCH('Data above threshold'!CO$4,'Raw Data'!$3:$3,0)-1)),"", IFERROR($J96*OFFSET('Raw Data'!$A$3,MATCH('Data above threshold'!$A96,'Raw Data'!$B$4:$B$185,0),MATCH('Data above threshold'!CO$4,'Raw Data'!$3:$3,0)-1),"NA"))</f>
        <v/>
      </c>
      <c r="CN96" s="103" t="str">
        <f aca="true">IF(ISBLANK(OFFSET('Raw Data'!$A$3,MATCH('Data above threshold'!$A96,'Raw Data'!$B$4:$B$185,0),MATCH('Data above threshold'!CP$4,'Raw Data'!$3:$3,0)-1)),"", IFERROR($J96*OFFSET('Raw Data'!$A$3,MATCH('Data above threshold'!$A96,'Raw Data'!$B$4:$B$185,0),MATCH('Data above threshold'!CP$4,'Raw Data'!$3:$3,0)-1),"NA"))</f>
        <v/>
      </c>
      <c r="CO96" s="103" t="str">
        <f aca="true">IF(ISBLANK(OFFSET('Raw Data'!$A$3,MATCH('Data above threshold'!$A96,'Raw Data'!$B$4:$B$185,0),MATCH('Data above threshold'!CQ$4,'Raw Data'!$3:$3,0)-1)),"", IFERROR($J96*OFFSET('Raw Data'!$A$3,MATCH('Data above threshold'!$A96,'Raw Data'!$B$4:$B$185,0),MATCH('Data above threshold'!CQ$4,'Raw Data'!$3:$3,0)-1),"NA"))</f>
        <v/>
      </c>
      <c r="CP96" s="103" t="str">
        <f aca="true">IF(ISBLANK(OFFSET('Raw Data'!$A$3,MATCH('Data above threshold'!$A96,'Raw Data'!$B$4:$B$185,0),MATCH('Data above threshold'!CR$4,'Raw Data'!$3:$3,0)-1)),"", IFERROR($J96*OFFSET('Raw Data'!$A$3,MATCH('Data above threshold'!$A96,'Raw Data'!$B$4:$B$185,0),MATCH('Data above threshold'!CR$4,'Raw Data'!$3:$3,0)-1),"NA"))</f>
        <v/>
      </c>
    </row>
    <row r="97" s="103" customFormat="true" ht="15.5" hidden="false" customHeight="false" outlineLevel="0" collapsed="false">
      <c r="A97" s="107" t="n">
        <v>4100</v>
      </c>
      <c r="B97" s="107" t="n">
        <v>2</v>
      </c>
      <c r="C97" s="103" t="str">
        <f aca="true">IF(ISBLANK(OFFSET('Raw Data'!$A$3,MATCH($A97,'Raw Data'!$B$4:$B$185,0),MATCH(C$4,'Raw Data'!$3:$3,0)-1)),"",OFFSET('Raw Data'!$A$3,MATCH($A97,'Raw Data'!$B$4:$B$185,0),MATCH(C$4,'Raw Data'!$3:$3,0)-1))</f>
        <v/>
      </c>
      <c r="D97" s="103" t="str">
        <f aca="true">IF(ISBLANK(OFFSET('Raw Data'!$A$3,MATCH($A97,'Raw Data'!$B$4:$B$185,0),MATCH(D$4,'Raw Data'!$3:$3,0)-1)),"",OFFSET('Raw Data'!$A$3,MATCH($A97,'Raw Data'!$B$4:$B$185,0),MATCH(D$4,'Raw Data'!$3:$3,0)-1))</f>
        <v>National / international sustainability engagement</v>
      </c>
      <c r="E97" s="103" t="str">
        <f aca="true">IF(ISBLANK(OFFSET('Raw Data'!$A$3,MATCH($A97,'Raw Data'!$B$4:$B$185,0),MATCH(E$4,'Raw Data'!$3:$3,0)-1)),"",OFFSET('Raw Data'!$A$3,MATCH($A97,'Raw Data'!$B$4:$B$185,0),MATCH(E$4,'Raw Data'!$3:$3,0)-1))</f>
        <v>This indicator tests international engagement with sustainability pledges, agreements, treaties etc. It also measures whether a national sustainable consumption plan is in place and how countries are mitigating climate change.</v>
      </c>
      <c r="F97" s="103" t="str">
        <f aca="true">IF(ISBLANK(OFFSET('Raw Data'!$A$3,MATCH($A97,'Raw Data'!$B$4:$B$185,0),MATCH(F$4,'Raw Data'!$3:$3,0)-1)),"",OFFSET('Raw Data'!$A$3,MATCH($A97,'Raw Data'!$B$4:$B$185,0),MATCH(F$4,'Raw Data'!$3:$3,0)-1))</f>
        <v/>
      </c>
      <c r="G97" s="103" t="s">
        <v>217</v>
      </c>
      <c r="H97" s="103" t="str">
        <f aca="true">IF(ISBLANK(OFFSET('Raw Data'!$A$3,MATCH($A97,'Raw Data'!$B$4:$B$185,0),MATCH(H$4,'Raw Data'!$3:$3,0)-1)),"",OFFSET('Raw Data'!$A$3,MATCH($A97,'Raw Data'!$B$4:$B$185,0),MATCH(H$4,'Raw Data'!$3:$3,0)-1))</f>
        <v/>
      </c>
      <c r="I97" s="103" t="str">
        <f aca="true">IF(ISBLANK(OFFSET('Raw Data'!$A$3,MATCH($A97,'Raw Data'!$B$4:$B$185,0),MATCH(I$4,'Raw Data'!$3:$3,0)-1)),"",OFFSET('Raw Data'!$A$3,MATCH($A97,'Raw Data'!$B$4:$B$185,0),MATCH(I$4,'Raw Data'!$3:$3,0)-1))</f>
        <v/>
      </c>
      <c r="J97" s="103" t="str">
        <f aca="false">IF(I97="","",IF(I97="Minus",-1,1))</f>
        <v/>
      </c>
      <c r="K97" s="105" t="str">
        <f aca="false" t="array" ref="K97:K97">IFERROR(SKEW(IF(ISNUMBER(O97:CP97),O97:CP97,"")),"")</f>
        <v/>
      </c>
      <c r="L97" s="103" t="n">
        <f aca="true">IF(ISBLANK(OFFSET('Data above threshold'!$A$4,MATCH('Data above threshold'!$A97,'Data above threshold'!$A$5:$A$185,0),MATCH('Data above threshold'!N$4,'Data above threshold'!$4:$4,0)-1)),1,OFFSET('Data above threshold'!$A$4,MATCH('Data above threshold'!$A97,'Data above threshold'!$A$5:$A$185,0),MATCH('Data above threshold'!N$4,'Data above threshold'!$4:$4,0)-1))</f>
        <v>1</v>
      </c>
      <c r="M97" s="103" t="str">
        <f aca="true">IF(ISBLANK(OFFSET('Data above threshold'!$A$4,MATCH('Data above threshold'!$A97,'Data above threshold'!$A$5:$A$185,0),MATCH('Data above threshold'!O$4,'Data above threshold'!$4:$4,0)-1)),"",OFFSET('Data above threshold'!$A$4,MATCH('Data above threshold'!$A97,'Data above threshold'!$A$5:$A$185,0),MATCH('Data above threshold'!O$4,'Data above threshold'!$4:$4,0)-1))</f>
        <v/>
      </c>
      <c r="N97" s="106" t="str">
        <f aca="false" t="array" ref="N97:N97">IF(B97&lt;4,"",1-IFERROR(SUM(ISNUMBER(O97:CP97)*(1-$O$3:$CP$3))/COUNTIF($O$3:$CP$3,0),0))</f>
        <v/>
      </c>
      <c r="O97" s="103" t="str">
        <f aca="true">IF(ISBLANK(OFFSET('Raw Data'!$A$3,MATCH('Data above threshold'!$A97,'Raw Data'!$B$4:$B$185,0),MATCH('Data above threshold'!Q$4,'Raw Data'!$3:$3,0)-1)),"", IFERROR($J97*OFFSET('Raw Data'!$A$3,MATCH('Data above threshold'!$A97,'Raw Data'!$B$4:$B$185,0),MATCH('Data above threshold'!Q$4,'Raw Data'!$3:$3,0)-1),"NA"))</f>
        <v/>
      </c>
      <c r="P97" s="103" t="str">
        <f aca="true">IF(ISBLANK(OFFSET('Raw Data'!$A$3,MATCH('Data above threshold'!$A97,'Raw Data'!$B$4:$B$185,0),MATCH('Data above threshold'!R$4,'Raw Data'!$3:$3,0)-1)),"", IFERROR($J97*OFFSET('Raw Data'!$A$3,MATCH('Data above threshold'!$A97,'Raw Data'!$B$4:$B$185,0),MATCH('Data above threshold'!R$4,'Raw Data'!$3:$3,0)-1),"NA"))</f>
        <v/>
      </c>
      <c r="Q97" s="103" t="str">
        <f aca="true">IF(ISBLANK(OFFSET('Raw Data'!$A$3,MATCH('Data above threshold'!$A97,'Raw Data'!$B$4:$B$185,0),MATCH('Data above threshold'!S$4,'Raw Data'!$3:$3,0)-1)),"", IFERROR($J97*OFFSET('Raw Data'!$A$3,MATCH('Data above threshold'!$A97,'Raw Data'!$B$4:$B$185,0),MATCH('Data above threshold'!S$4,'Raw Data'!$3:$3,0)-1),"NA"))</f>
        <v/>
      </c>
      <c r="R97" s="103" t="str">
        <f aca="true">IF(ISBLANK(OFFSET('Raw Data'!$A$3,MATCH('Data above threshold'!$A97,'Raw Data'!$B$4:$B$185,0),MATCH('Data above threshold'!T$4,'Raw Data'!$3:$3,0)-1)),"", IFERROR($J97*OFFSET('Raw Data'!$A$3,MATCH('Data above threshold'!$A97,'Raw Data'!$B$4:$B$185,0),MATCH('Data above threshold'!T$4,'Raw Data'!$3:$3,0)-1),"NA"))</f>
        <v/>
      </c>
      <c r="S97" s="103" t="str">
        <f aca="true">IF(ISBLANK(OFFSET('Raw Data'!$A$3,MATCH('Data above threshold'!$A97,'Raw Data'!$B$4:$B$185,0),MATCH('Data above threshold'!U$4,'Raw Data'!$3:$3,0)-1)),"", IFERROR($J97*OFFSET('Raw Data'!$A$3,MATCH('Data above threshold'!$A97,'Raw Data'!$B$4:$B$185,0),MATCH('Data above threshold'!U$4,'Raw Data'!$3:$3,0)-1),"NA"))</f>
        <v/>
      </c>
      <c r="T97" s="103" t="str">
        <f aca="true">IF(ISBLANK(OFFSET('Raw Data'!$A$3,MATCH('Data above threshold'!$A97,'Raw Data'!$B$4:$B$185,0),MATCH('Data above threshold'!V$4,'Raw Data'!$3:$3,0)-1)),"", IFERROR($J97*OFFSET('Raw Data'!$A$3,MATCH('Data above threshold'!$A97,'Raw Data'!$B$4:$B$185,0),MATCH('Data above threshold'!V$4,'Raw Data'!$3:$3,0)-1),"NA"))</f>
        <v/>
      </c>
      <c r="U97" s="103" t="str">
        <f aca="true">IF(ISBLANK(OFFSET('Raw Data'!$A$3,MATCH('Data above threshold'!$A97,'Raw Data'!$B$4:$B$185,0),MATCH('Data above threshold'!W$4,'Raw Data'!$3:$3,0)-1)),"", IFERROR($J97*OFFSET('Raw Data'!$A$3,MATCH('Data above threshold'!$A97,'Raw Data'!$B$4:$B$185,0),MATCH('Data above threshold'!W$4,'Raw Data'!$3:$3,0)-1),"NA"))</f>
        <v/>
      </c>
      <c r="V97" s="103" t="str">
        <f aca="true">IF(ISBLANK(OFFSET('Raw Data'!$A$3,MATCH('Data above threshold'!$A97,'Raw Data'!$B$4:$B$185,0),MATCH('Data above threshold'!X$4,'Raw Data'!$3:$3,0)-1)),"", IFERROR($J97*OFFSET('Raw Data'!$A$3,MATCH('Data above threshold'!$A97,'Raw Data'!$B$4:$B$185,0),MATCH('Data above threshold'!X$4,'Raw Data'!$3:$3,0)-1),"NA"))</f>
        <v/>
      </c>
      <c r="W97" s="103" t="str">
        <f aca="true">IF(ISBLANK(OFFSET('Raw Data'!$A$3,MATCH('Data above threshold'!$A97,'Raw Data'!$B$4:$B$185,0),MATCH('Data above threshold'!Y$4,'Raw Data'!$3:$3,0)-1)),"", IFERROR($J97*OFFSET('Raw Data'!$A$3,MATCH('Data above threshold'!$A97,'Raw Data'!$B$4:$B$185,0),MATCH('Data above threshold'!Y$4,'Raw Data'!$3:$3,0)-1),"NA"))</f>
        <v/>
      </c>
      <c r="X97" s="103" t="str">
        <f aca="true">IF(ISBLANK(OFFSET('Raw Data'!$A$3,MATCH('Data above threshold'!$A97,'Raw Data'!$B$4:$B$185,0),MATCH('Data above threshold'!Z$4,'Raw Data'!$3:$3,0)-1)),"", IFERROR($J97*OFFSET('Raw Data'!$A$3,MATCH('Data above threshold'!$A97,'Raw Data'!$B$4:$B$185,0),MATCH('Data above threshold'!Z$4,'Raw Data'!$3:$3,0)-1),"NA"))</f>
        <v/>
      </c>
      <c r="Y97" s="103" t="str">
        <f aca="true">IF(ISBLANK(OFFSET('Raw Data'!$A$3,MATCH('Data above threshold'!$A97,'Raw Data'!$B$4:$B$185,0),MATCH('Data above threshold'!AA$4,'Raw Data'!$3:$3,0)-1)),"", IFERROR($J97*OFFSET('Raw Data'!$A$3,MATCH('Data above threshold'!$A97,'Raw Data'!$B$4:$B$185,0),MATCH('Data above threshold'!AA$4,'Raw Data'!$3:$3,0)-1),"NA"))</f>
        <v/>
      </c>
      <c r="Z97" s="103" t="str">
        <f aca="true">IF(ISBLANK(OFFSET('Raw Data'!$A$3,MATCH('Data above threshold'!$A97,'Raw Data'!$B$4:$B$185,0),MATCH('Data above threshold'!AB$4,'Raw Data'!$3:$3,0)-1)),"", IFERROR($J97*OFFSET('Raw Data'!$A$3,MATCH('Data above threshold'!$A97,'Raw Data'!$B$4:$B$185,0),MATCH('Data above threshold'!AB$4,'Raw Data'!$3:$3,0)-1),"NA"))</f>
        <v/>
      </c>
      <c r="AA97" s="103" t="str">
        <f aca="true">IF(ISBLANK(OFFSET('Raw Data'!$A$3,MATCH('Data above threshold'!$A97,'Raw Data'!$B$4:$B$185,0),MATCH('Data above threshold'!AC$4,'Raw Data'!$3:$3,0)-1)),"", IFERROR($J97*OFFSET('Raw Data'!$A$3,MATCH('Data above threshold'!$A97,'Raw Data'!$B$4:$B$185,0),MATCH('Data above threshold'!AC$4,'Raw Data'!$3:$3,0)-1),"NA"))</f>
        <v/>
      </c>
      <c r="AB97" s="103" t="str">
        <f aca="true">IF(ISBLANK(OFFSET('Raw Data'!$A$3,MATCH('Data above threshold'!$A97,'Raw Data'!$B$4:$B$185,0),MATCH('Data above threshold'!AD$4,'Raw Data'!$3:$3,0)-1)),"", IFERROR($J97*OFFSET('Raw Data'!$A$3,MATCH('Data above threshold'!$A97,'Raw Data'!$B$4:$B$185,0),MATCH('Data above threshold'!AD$4,'Raw Data'!$3:$3,0)-1),"NA"))</f>
        <v/>
      </c>
      <c r="AC97" s="103" t="str">
        <f aca="true">IF(ISBLANK(OFFSET('Raw Data'!$A$3,MATCH('Data above threshold'!$A97,'Raw Data'!$B$4:$B$185,0),MATCH('Data above threshold'!AE$4,'Raw Data'!$3:$3,0)-1)),"", IFERROR($J97*OFFSET('Raw Data'!$A$3,MATCH('Data above threshold'!$A97,'Raw Data'!$B$4:$B$185,0),MATCH('Data above threshold'!AE$4,'Raw Data'!$3:$3,0)-1),"NA"))</f>
        <v/>
      </c>
      <c r="AD97" s="103" t="str">
        <f aca="true">IF(ISBLANK(OFFSET('Raw Data'!$A$3,MATCH('Data above threshold'!$A97,'Raw Data'!$B$4:$B$185,0),MATCH('Data above threshold'!AF$4,'Raw Data'!$3:$3,0)-1)),"", IFERROR($J97*OFFSET('Raw Data'!$A$3,MATCH('Data above threshold'!$A97,'Raw Data'!$B$4:$B$185,0),MATCH('Data above threshold'!AF$4,'Raw Data'!$3:$3,0)-1),"NA"))</f>
        <v/>
      </c>
      <c r="AE97" s="103" t="str">
        <f aca="true">IF(ISBLANK(OFFSET('Raw Data'!$A$3,MATCH('Data above threshold'!$A97,'Raw Data'!$B$4:$B$185,0),MATCH('Data above threshold'!AG$4,'Raw Data'!$3:$3,0)-1)),"", IFERROR($J97*OFFSET('Raw Data'!$A$3,MATCH('Data above threshold'!$A97,'Raw Data'!$B$4:$B$185,0),MATCH('Data above threshold'!AG$4,'Raw Data'!$3:$3,0)-1),"NA"))</f>
        <v/>
      </c>
      <c r="AF97" s="103" t="str">
        <f aca="true">IF(ISBLANK(OFFSET('Raw Data'!$A$3,MATCH('Data above threshold'!$A97,'Raw Data'!$B$4:$B$185,0),MATCH('Data above threshold'!AH$4,'Raw Data'!$3:$3,0)-1)),"", IFERROR($J97*OFFSET('Raw Data'!$A$3,MATCH('Data above threshold'!$A97,'Raw Data'!$B$4:$B$185,0),MATCH('Data above threshold'!AH$4,'Raw Data'!$3:$3,0)-1),"NA"))</f>
        <v/>
      </c>
      <c r="AG97" s="103" t="str">
        <f aca="true">IF(ISBLANK(OFFSET('Raw Data'!$A$3,MATCH('Data above threshold'!$A97,'Raw Data'!$B$4:$B$185,0),MATCH('Data above threshold'!AI$4,'Raw Data'!$3:$3,0)-1)),"", IFERROR($J97*OFFSET('Raw Data'!$A$3,MATCH('Data above threshold'!$A97,'Raw Data'!$B$4:$B$185,0),MATCH('Data above threshold'!AI$4,'Raw Data'!$3:$3,0)-1),"NA"))</f>
        <v/>
      </c>
      <c r="AH97" s="103" t="str">
        <f aca="true">IF(ISBLANK(OFFSET('Raw Data'!$A$3,MATCH('Data above threshold'!$A97,'Raw Data'!$B$4:$B$185,0),MATCH('Data above threshold'!AJ$4,'Raw Data'!$3:$3,0)-1)),"", IFERROR($J97*OFFSET('Raw Data'!$A$3,MATCH('Data above threshold'!$A97,'Raw Data'!$B$4:$B$185,0),MATCH('Data above threshold'!AJ$4,'Raw Data'!$3:$3,0)-1),"NA"))</f>
        <v/>
      </c>
      <c r="AI97" s="103" t="str">
        <f aca="true">IF(ISBLANK(OFFSET('Raw Data'!$A$3,MATCH('Data above threshold'!$A97,'Raw Data'!$B$4:$B$185,0),MATCH('Data above threshold'!AK$4,'Raw Data'!$3:$3,0)-1)),"", IFERROR($J97*OFFSET('Raw Data'!$A$3,MATCH('Data above threshold'!$A97,'Raw Data'!$B$4:$B$185,0),MATCH('Data above threshold'!AK$4,'Raw Data'!$3:$3,0)-1),"NA"))</f>
        <v/>
      </c>
      <c r="AJ97" s="103" t="str">
        <f aca="true">IF(ISBLANK(OFFSET('Raw Data'!$A$3,MATCH('Data above threshold'!$A97,'Raw Data'!$B$4:$B$185,0),MATCH('Data above threshold'!AL$4,'Raw Data'!$3:$3,0)-1)),"", IFERROR($J97*OFFSET('Raw Data'!$A$3,MATCH('Data above threshold'!$A97,'Raw Data'!$B$4:$B$185,0),MATCH('Data above threshold'!AL$4,'Raw Data'!$3:$3,0)-1),"NA"))</f>
        <v/>
      </c>
      <c r="AK97" s="103" t="str">
        <f aca="true">IF(ISBLANK(OFFSET('Raw Data'!$A$3,MATCH('Data above threshold'!$A97,'Raw Data'!$B$4:$B$185,0),MATCH('Data above threshold'!AM$4,'Raw Data'!$3:$3,0)-1)),"", IFERROR($J97*OFFSET('Raw Data'!$A$3,MATCH('Data above threshold'!$A97,'Raw Data'!$B$4:$B$185,0),MATCH('Data above threshold'!AM$4,'Raw Data'!$3:$3,0)-1),"NA"))</f>
        <v/>
      </c>
      <c r="AL97" s="103" t="str">
        <f aca="true">IF(ISBLANK(OFFSET('Raw Data'!$A$3,MATCH('Data above threshold'!$A97,'Raw Data'!$B$4:$B$185,0),MATCH('Data above threshold'!AN$4,'Raw Data'!$3:$3,0)-1)),"", IFERROR($J97*OFFSET('Raw Data'!$A$3,MATCH('Data above threshold'!$A97,'Raw Data'!$B$4:$B$185,0),MATCH('Data above threshold'!AN$4,'Raw Data'!$3:$3,0)-1),"NA"))</f>
        <v/>
      </c>
      <c r="AM97" s="103" t="str">
        <f aca="true">IF(ISBLANK(OFFSET('Raw Data'!$A$3,MATCH('Data above threshold'!$A97,'Raw Data'!$B$4:$B$185,0),MATCH('Data above threshold'!AO$4,'Raw Data'!$3:$3,0)-1)),"", IFERROR($J97*OFFSET('Raw Data'!$A$3,MATCH('Data above threshold'!$A97,'Raw Data'!$B$4:$B$185,0),MATCH('Data above threshold'!AO$4,'Raw Data'!$3:$3,0)-1),"NA"))</f>
        <v/>
      </c>
      <c r="AN97" s="103" t="str">
        <f aca="true">IF(ISBLANK(OFFSET('Raw Data'!$A$3,MATCH('Data above threshold'!$A97,'Raw Data'!$B$4:$B$185,0),MATCH('Data above threshold'!AP$4,'Raw Data'!$3:$3,0)-1)),"", IFERROR($J97*OFFSET('Raw Data'!$A$3,MATCH('Data above threshold'!$A97,'Raw Data'!$B$4:$B$185,0),MATCH('Data above threshold'!AP$4,'Raw Data'!$3:$3,0)-1),"NA"))</f>
        <v/>
      </c>
      <c r="AO97" s="103" t="str">
        <f aca="true">IF(ISBLANK(OFFSET('Raw Data'!$A$3,MATCH('Data above threshold'!$A97,'Raw Data'!$B$4:$B$185,0),MATCH('Data above threshold'!AQ$4,'Raw Data'!$3:$3,0)-1)),"", IFERROR($J97*OFFSET('Raw Data'!$A$3,MATCH('Data above threshold'!$A97,'Raw Data'!$B$4:$B$185,0),MATCH('Data above threshold'!AQ$4,'Raw Data'!$3:$3,0)-1),"NA"))</f>
        <v/>
      </c>
      <c r="AP97" s="103" t="str">
        <f aca="true">IF(ISBLANK(OFFSET('Raw Data'!$A$3,MATCH('Data above threshold'!$A97,'Raw Data'!$B$4:$B$185,0),MATCH('Data above threshold'!AR$4,'Raw Data'!$3:$3,0)-1)),"", IFERROR($J97*OFFSET('Raw Data'!$A$3,MATCH('Data above threshold'!$A97,'Raw Data'!$B$4:$B$185,0),MATCH('Data above threshold'!AR$4,'Raw Data'!$3:$3,0)-1),"NA"))</f>
        <v/>
      </c>
      <c r="AQ97" s="103" t="str">
        <f aca="true">IF(ISBLANK(OFFSET('Raw Data'!$A$3,MATCH('Data above threshold'!$A97,'Raw Data'!$B$4:$B$185,0),MATCH('Data above threshold'!AS$4,'Raw Data'!$3:$3,0)-1)),"", IFERROR($J97*OFFSET('Raw Data'!$A$3,MATCH('Data above threshold'!$A97,'Raw Data'!$B$4:$B$185,0),MATCH('Data above threshold'!AS$4,'Raw Data'!$3:$3,0)-1),"NA"))</f>
        <v/>
      </c>
      <c r="AR97" s="103" t="str">
        <f aca="true">IF(ISBLANK(OFFSET('Raw Data'!$A$3,MATCH('Data above threshold'!$A97,'Raw Data'!$B$4:$B$185,0),MATCH('Data above threshold'!AT$4,'Raw Data'!$3:$3,0)-1)),"", IFERROR($J97*OFFSET('Raw Data'!$A$3,MATCH('Data above threshold'!$A97,'Raw Data'!$B$4:$B$185,0),MATCH('Data above threshold'!AT$4,'Raw Data'!$3:$3,0)-1),"NA"))</f>
        <v/>
      </c>
      <c r="AS97" s="103" t="str">
        <f aca="true">IF(ISBLANK(OFFSET('Raw Data'!$A$3,MATCH('Data above threshold'!$A97,'Raw Data'!$B$4:$B$185,0),MATCH('Data above threshold'!AU$4,'Raw Data'!$3:$3,0)-1)),"", IFERROR($J97*OFFSET('Raw Data'!$A$3,MATCH('Data above threshold'!$A97,'Raw Data'!$B$4:$B$185,0),MATCH('Data above threshold'!AU$4,'Raw Data'!$3:$3,0)-1),"NA"))</f>
        <v/>
      </c>
      <c r="AT97" s="103" t="str">
        <f aca="true">IF(ISBLANK(OFFSET('Raw Data'!$A$3,MATCH('Data above threshold'!$A97,'Raw Data'!$B$4:$B$185,0),MATCH('Data above threshold'!AV$4,'Raw Data'!$3:$3,0)-1)),"", IFERROR($J97*OFFSET('Raw Data'!$A$3,MATCH('Data above threshold'!$A97,'Raw Data'!$B$4:$B$185,0),MATCH('Data above threshold'!AV$4,'Raw Data'!$3:$3,0)-1),"NA"))</f>
        <v/>
      </c>
      <c r="AU97" s="103" t="str">
        <f aca="true">IF(ISBLANK(OFFSET('Raw Data'!$A$3,MATCH('Data above threshold'!$A97,'Raw Data'!$B$4:$B$185,0),MATCH('Data above threshold'!AW$4,'Raw Data'!$3:$3,0)-1)),"", IFERROR($J97*OFFSET('Raw Data'!$A$3,MATCH('Data above threshold'!$A97,'Raw Data'!$B$4:$B$185,0),MATCH('Data above threshold'!AW$4,'Raw Data'!$3:$3,0)-1),"NA"))</f>
        <v/>
      </c>
      <c r="AV97" s="103" t="str">
        <f aca="true">IF(ISBLANK(OFFSET('Raw Data'!$A$3,MATCH('Data above threshold'!$A97,'Raw Data'!$B$4:$B$185,0),MATCH('Data above threshold'!AX$4,'Raw Data'!$3:$3,0)-1)),"", IFERROR($J97*OFFSET('Raw Data'!$A$3,MATCH('Data above threshold'!$A97,'Raw Data'!$B$4:$B$185,0),MATCH('Data above threshold'!AX$4,'Raw Data'!$3:$3,0)-1),"NA"))</f>
        <v/>
      </c>
      <c r="AW97" s="103" t="str">
        <f aca="true">IF(ISBLANK(OFFSET('Raw Data'!$A$3,MATCH('Data above threshold'!$A97,'Raw Data'!$B$4:$B$185,0),MATCH('Data above threshold'!AY$4,'Raw Data'!$3:$3,0)-1)),"", IFERROR($J97*OFFSET('Raw Data'!$A$3,MATCH('Data above threshold'!$A97,'Raw Data'!$B$4:$B$185,0),MATCH('Data above threshold'!AY$4,'Raw Data'!$3:$3,0)-1),"NA"))</f>
        <v/>
      </c>
      <c r="AX97" s="103" t="str">
        <f aca="true">IF(ISBLANK(OFFSET('Raw Data'!$A$3,MATCH('Data above threshold'!$A97,'Raw Data'!$B$4:$B$185,0),MATCH('Data above threshold'!AZ$4,'Raw Data'!$3:$3,0)-1)),"", IFERROR($J97*OFFSET('Raw Data'!$A$3,MATCH('Data above threshold'!$A97,'Raw Data'!$B$4:$B$185,0),MATCH('Data above threshold'!AZ$4,'Raw Data'!$3:$3,0)-1),"NA"))</f>
        <v/>
      </c>
      <c r="AY97" s="103" t="str">
        <f aca="true">IF(ISBLANK(OFFSET('Raw Data'!$A$3,MATCH('Data above threshold'!$A97,'Raw Data'!$B$4:$B$185,0),MATCH('Data above threshold'!BA$4,'Raw Data'!$3:$3,0)-1)),"", IFERROR($J97*OFFSET('Raw Data'!$A$3,MATCH('Data above threshold'!$A97,'Raw Data'!$B$4:$B$185,0),MATCH('Data above threshold'!BA$4,'Raw Data'!$3:$3,0)-1),"NA"))</f>
        <v/>
      </c>
      <c r="AZ97" s="103" t="str">
        <f aca="true">IF(ISBLANK(OFFSET('Raw Data'!$A$3,MATCH('Data above threshold'!$A97,'Raw Data'!$B$4:$B$185,0),MATCH('Data above threshold'!BB$4,'Raw Data'!$3:$3,0)-1)),"", IFERROR($J97*OFFSET('Raw Data'!$A$3,MATCH('Data above threshold'!$A97,'Raw Data'!$B$4:$B$185,0),MATCH('Data above threshold'!BB$4,'Raw Data'!$3:$3,0)-1),"NA"))</f>
        <v/>
      </c>
      <c r="BA97" s="103" t="str">
        <f aca="true">IF(ISBLANK(OFFSET('Raw Data'!$A$3,MATCH('Data above threshold'!$A97,'Raw Data'!$B$4:$B$185,0),MATCH('Data above threshold'!BC$4,'Raw Data'!$3:$3,0)-1)),"", IFERROR($J97*OFFSET('Raw Data'!$A$3,MATCH('Data above threshold'!$A97,'Raw Data'!$B$4:$B$185,0),MATCH('Data above threshold'!BC$4,'Raw Data'!$3:$3,0)-1),"NA"))</f>
        <v/>
      </c>
      <c r="BB97" s="103" t="str">
        <f aca="true">IF(ISBLANK(OFFSET('Raw Data'!$A$3,MATCH('Data above threshold'!$A97,'Raw Data'!$B$4:$B$185,0),MATCH('Data above threshold'!BD$4,'Raw Data'!$3:$3,0)-1)),"", IFERROR($J97*OFFSET('Raw Data'!$A$3,MATCH('Data above threshold'!$A97,'Raw Data'!$B$4:$B$185,0),MATCH('Data above threshold'!BD$4,'Raw Data'!$3:$3,0)-1),"NA"))</f>
        <v/>
      </c>
      <c r="BC97" s="103" t="str">
        <f aca="true">IF(ISBLANK(OFFSET('Raw Data'!$A$3,MATCH('Data above threshold'!$A97,'Raw Data'!$B$4:$B$185,0),MATCH('Data above threshold'!BE$4,'Raw Data'!$3:$3,0)-1)),"", IFERROR($J97*OFFSET('Raw Data'!$A$3,MATCH('Data above threshold'!$A97,'Raw Data'!$B$4:$B$185,0),MATCH('Data above threshold'!BE$4,'Raw Data'!$3:$3,0)-1),"NA"))</f>
        <v/>
      </c>
      <c r="BD97" s="103" t="str">
        <f aca="true">IF(ISBLANK(OFFSET('Raw Data'!$A$3,MATCH('Data above threshold'!$A97,'Raw Data'!$B$4:$B$185,0),MATCH('Data above threshold'!BF$4,'Raw Data'!$3:$3,0)-1)),"", IFERROR($J97*OFFSET('Raw Data'!$A$3,MATCH('Data above threshold'!$A97,'Raw Data'!$B$4:$B$185,0),MATCH('Data above threshold'!BF$4,'Raw Data'!$3:$3,0)-1),"NA"))</f>
        <v/>
      </c>
      <c r="BE97" s="103" t="str">
        <f aca="true">IF(ISBLANK(OFFSET('Raw Data'!$A$3,MATCH('Data above threshold'!$A97,'Raw Data'!$B$4:$B$185,0),MATCH('Data above threshold'!BG$4,'Raw Data'!$3:$3,0)-1)),"", IFERROR($J97*OFFSET('Raw Data'!$A$3,MATCH('Data above threshold'!$A97,'Raw Data'!$B$4:$B$185,0),MATCH('Data above threshold'!BG$4,'Raw Data'!$3:$3,0)-1),"NA"))</f>
        <v/>
      </c>
      <c r="BF97" s="103" t="str">
        <f aca="true">IF(ISBLANK(OFFSET('Raw Data'!$A$3,MATCH('Data above threshold'!$A97,'Raw Data'!$B$4:$B$185,0),MATCH('Data above threshold'!BH$4,'Raw Data'!$3:$3,0)-1)),"", IFERROR($J97*OFFSET('Raw Data'!$A$3,MATCH('Data above threshold'!$A97,'Raw Data'!$B$4:$B$185,0),MATCH('Data above threshold'!BH$4,'Raw Data'!$3:$3,0)-1),"NA"))</f>
        <v/>
      </c>
      <c r="BG97" s="103" t="str">
        <f aca="true">IF(ISBLANK(OFFSET('Raw Data'!$A$3,MATCH('Data above threshold'!$A97,'Raw Data'!$B$4:$B$185,0),MATCH('Data above threshold'!BI$4,'Raw Data'!$3:$3,0)-1)),"", IFERROR($J97*OFFSET('Raw Data'!$A$3,MATCH('Data above threshold'!$A97,'Raw Data'!$B$4:$B$185,0),MATCH('Data above threshold'!BI$4,'Raw Data'!$3:$3,0)-1),"NA"))</f>
        <v/>
      </c>
      <c r="BH97" s="103" t="str">
        <f aca="true">IF(ISBLANK(OFFSET('Raw Data'!$A$3,MATCH('Data above threshold'!$A97,'Raw Data'!$B$4:$B$185,0),MATCH('Data above threshold'!BJ$4,'Raw Data'!$3:$3,0)-1)),"", IFERROR($J97*OFFSET('Raw Data'!$A$3,MATCH('Data above threshold'!$A97,'Raw Data'!$B$4:$B$185,0),MATCH('Data above threshold'!BJ$4,'Raw Data'!$3:$3,0)-1),"NA"))</f>
        <v/>
      </c>
      <c r="BI97" s="103" t="str">
        <f aca="true">IF(ISBLANK(OFFSET('Raw Data'!$A$3,MATCH('Data above threshold'!$A97,'Raw Data'!$B$4:$B$185,0),MATCH('Data above threshold'!BK$4,'Raw Data'!$3:$3,0)-1)),"", IFERROR($J97*OFFSET('Raw Data'!$A$3,MATCH('Data above threshold'!$A97,'Raw Data'!$B$4:$B$185,0),MATCH('Data above threshold'!BK$4,'Raw Data'!$3:$3,0)-1),"NA"))</f>
        <v/>
      </c>
      <c r="BJ97" s="103" t="str">
        <f aca="true">IF(ISBLANK(OFFSET('Raw Data'!$A$3,MATCH('Data above threshold'!$A97,'Raw Data'!$B$4:$B$185,0),MATCH('Data above threshold'!BL$4,'Raw Data'!$3:$3,0)-1)),"", IFERROR($J97*OFFSET('Raw Data'!$A$3,MATCH('Data above threshold'!$A97,'Raw Data'!$B$4:$B$185,0),MATCH('Data above threshold'!BL$4,'Raw Data'!$3:$3,0)-1),"NA"))</f>
        <v/>
      </c>
      <c r="BK97" s="103" t="str">
        <f aca="true">IF(ISBLANK(OFFSET('Raw Data'!$A$3,MATCH('Data above threshold'!$A97,'Raw Data'!$B$4:$B$185,0),MATCH('Data above threshold'!BM$4,'Raw Data'!$3:$3,0)-1)),"", IFERROR($J97*OFFSET('Raw Data'!$A$3,MATCH('Data above threshold'!$A97,'Raw Data'!$B$4:$B$185,0),MATCH('Data above threshold'!BM$4,'Raw Data'!$3:$3,0)-1),"NA"))</f>
        <v/>
      </c>
      <c r="BL97" s="103" t="str">
        <f aca="true">IF(ISBLANK(OFFSET('Raw Data'!$A$3,MATCH('Data above threshold'!$A97,'Raw Data'!$B$4:$B$185,0),MATCH('Data above threshold'!BN$4,'Raw Data'!$3:$3,0)-1)),"", IFERROR($J97*OFFSET('Raw Data'!$A$3,MATCH('Data above threshold'!$A97,'Raw Data'!$B$4:$B$185,0),MATCH('Data above threshold'!BN$4,'Raw Data'!$3:$3,0)-1),"NA"))</f>
        <v/>
      </c>
      <c r="BM97" s="103" t="str">
        <f aca="true">IF(ISBLANK(OFFSET('Raw Data'!$A$3,MATCH('Data above threshold'!$A97,'Raw Data'!$B$4:$B$185,0),MATCH('Data above threshold'!BO$4,'Raw Data'!$3:$3,0)-1)),"", IFERROR($J97*OFFSET('Raw Data'!$A$3,MATCH('Data above threshold'!$A97,'Raw Data'!$B$4:$B$185,0),MATCH('Data above threshold'!BO$4,'Raw Data'!$3:$3,0)-1),"NA"))</f>
        <v/>
      </c>
      <c r="BN97" s="103" t="str">
        <f aca="true">IF(ISBLANK(OFFSET('Raw Data'!$A$3,MATCH('Data above threshold'!$A97,'Raw Data'!$B$4:$B$185,0),MATCH('Data above threshold'!BP$4,'Raw Data'!$3:$3,0)-1)),"", IFERROR($J97*OFFSET('Raw Data'!$A$3,MATCH('Data above threshold'!$A97,'Raw Data'!$B$4:$B$185,0),MATCH('Data above threshold'!BP$4,'Raw Data'!$3:$3,0)-1),"NA"))</f>
        <v/>
      </c>
      <c r="BO97" s="103" t="str">
        <f aca="true">IF(ISBLANK(OFFSET('Raw Data'!$A$3,MATCH('Data above threshold'!$A97,'Raw Data'!$B$4:$B$185,0),MATCH('Data above threshold'!BQ$4,'Raw Data'!$3:$3,0)-1)),"", IFERROR($J97*OFFSET('Raw Data'!$A$3,MATCH('Data above threshold'!$A97,'Raw Data'!$B$4:$B$185,0),MATCH('Data above threshold'!BQ$4,'Raw Data'!$3:$3,0)-1),"NA"))</f>
        <v/>
      </c>
      <c r="BP97" s="103" t="str">
        <f aca="true">IF(ISBLANK(OFFSET('Raw Data'!$A$3,MATCH('Data above threshold'!$A97,'Raw Data'!$B$4:$B$185,0),MATCH('Data above threshold'!BR$4,'Raw Data'!$3:$3,0)-1)),"", IFERROR($J97*OFFSET('Raw Data'!$A$3,MATCH('Data above threshold'!$A97,'Raw Data'!$B$4:$B$185,0),MATCH('Data above threshold'!BR$4,'Raw Data'!$3:$3,0)-1),"NA"))</f>
        <v/>
      </c>
      <c r="BQ97" s="103" t="str">
        <f aca="true">IF(ISBLANK(OFFSET('Raw Data'!$A$3,MATCH('Data above threshold'!$A97,'Raw Data'!$B$4:$B$185,0),MATCH('Data above threshold'!BS$4,'Raw Data'!$3:$3,0)-1)),"", IFERROR($J97*OFFSET('Raw Data'!$A$3,MATCH('Data above threshold'!$A97,'Raw Data'!$B$4:$B$185,0),MATCH('Data above threshold'!BS$4,'Raw Data'!$3:$3,0)-1),"NA"))</f>
        <v/>
      </c>
      <c r="BR97" s="103" t="str">
        <f aca="true">IF(ISBLANK(OFFSET('Raw Data'!$A$3,MATCH('Data above threshold'!$A97,'Raw Data'!$B$4:$B$185,0),MATCH('Data above threshold'!BT$4,'Raw Data'!$3:$3,0)-1)),"", IFERROR($J97*OFFSET('Raw Data'!$A$3,MATCH('Data above threshold'!$A97,'Raw Data'!$B$4:$B$185,0),MATCH('Data above threshold'!BT$4,'Raw Data'!$3:$3,0)-1),"NA"))</f>
        <v/>
      </c>
      <c r="BS97" s="103" t="str">
        <f aca="true">IF(ISBLANK(OFFSET('Raw Data'!$A$3,MATCH('Data above threshold'!$A97,'Raw Data'!$B$4:$B$185,0),MATCH('Data above threshold'!BU$4,'Raw Data'!$3:$3,0)-1)),"", IFERROR($J97*OFFSET('Raw Data'!$A$3,MATCH('Data above threshold'!$A97,'Raw Data'!$B$4:$B$185,0),MATCH('Data above threshold'!BU$4,'Raw Data'!$3:$3,0)-1),"NA"))</f>
        <v/>
      </c>
      <c r="BT97" s="103" t="str">
        <f aca="true">IF(ISBLANK(OFFSET('Raw Data'!$A$3,MATCH('Data above threshold'!$A97,'Raw Data'!$B$4:$B$185,0),MATCH('Data above threshold'!BV$4,'Raw Data'!$3:$3,0)-1)),"", IFERROR($J97*OFFSET('Raw Data'!$A$3,MATCH('Data above threshold'!$A97,'Raw Data'!$B$4:$B$185,0),MATCH('Data above threshold'!BV$4,'Raw Data'!$3:$3,0)-1),"NA"))</f>
        <v/>
      </c>
      <c r="BU97" s="103" t="str">
        <f aca="true">IF(ISBLANK(OFFSET('Raw Data'!$A$3,MATCH('Data above threshold'!$A97,'Raw Data'!$B$4:$B$185,0),MATCH('Data above threshold'!BW$4,'Raw Data'!$3:$3,0)-1)),"", IFERROR($J97*OFFSET('Raw Data'!$A$3,MATCH('Data above threshold'!$A97,'Raw Data'!$B$4:$B$185,0),MATCH('Data above threshold'!BW$4,'Raw Data'!$3:$3,0)-1),"NA"))</f>
        <v/>
      </c>
      <c r="BV97" s="103" t="str">
        <f aca="true">IF(ISBLANK(OFFSET('Raw Data'!$A$3,MATCH('Data above threshold'!$A97,'Raw Data'!$B$4:$B$185,0),MATCH('Data above threshold'!BX$4,'Raw Data'!$3:$3,0)-1)),"", IFERROR($J97*OFFSET('Raw Data'!$A$3,MATCH('Data above threshold'!$A97,'Raw Data'!$B$4:$B$185,0),MATCH('Data above threshold'!BX$4,'Raw Data'!$3:$3,0)-1),"NA"))</f>
        <v/>
      </c>
      <c r="BW97" s="103" t="str">
        <f aca="true">IF(ISBLANK(OFFSET('Raw Data'!$A$3,MATCH('Data above threshold'!$A97,'Raw Data'!$B$4:$B$185,0),MATCH('Data above threshold'!BY$4,'Raw Data'!$3:$3,0)-1)),"", IFERROR($J97*OFFSET('Raw Data'!$A$3,MATCH('Data above threshold'!$A97,'Raw Data'!$B$4:$B$185,0),MATCH('Data above threshold'!BY$4,'Raw Data'!$3:$3,0)-1),"NA"))</f>
        <v/>
      </c>
      <c r="BX97" s="103" t="str">
        <f aca="true">IF(ISBLANK(OFFSET('Raw Data'!$A$3,MATCH('Data above threshold'!$A97,'Raw Data'!$B$4:$B$185,0),MATCH('Data above threshold'!BZ$4,'Raw Data'!$3:$3,0)-1)),"", IFERROR($J97*OFFSET('Raw Data'!$A$3,MATCH('Data above threshold'!$A97,'Raw Data'!$B$4:$B$185,0),MATCH('Data above threshold'!BZ$4,'Raw Data'!$3:$3,0)-1),"NA"))</f>
        <v/>
      </c>
      <c r="BY97" s="103" t="str">
        <f aca="true">IF(ISBLANK(OFFSET('Raw Data'!$A$3,MATCH('Data above threshold'!$A97,'Raw Data'!$B$4:$B$185,0),MATCH('Data above threshold'!CA$4,'Raw Data'!$3:$3,0)-1)),"", IFERROR($J97*OFFSET('Raw Data'!$A$3,MATCH('Data above threshold'!$A97,'Raw Data'!$B$4:$B$185,0),MATCH('Data above threshold'!CA$4,'Raw Data'!$3:$3,0)-1),"NA"))</f>
        <v/>
      </c>
      <c r="BZ97" s="103" t="str">
        <f aca="true">IF(ISBLANK(OFFSET('Raw Data'!$A$3,MATCH('Data above threshold'!$A97,'Raw Data'!$B$4:$B$185,0),MATCH('Data above threshold'!CB$4,'Raw Data'!$3:$3,0)-1)),"", IFERROR($J97*OFFSET('Raw Data'!$A$3,MATCH('Data above threshold'!$A97,'Raw Data'!$B$4:$B$185,0),MATCH('Data above threshold'!CB$4,'Raw Data'!$3:$3,0)-1),"NA"))</f>
        <v/>
      </c>
      <c r="CA97" s="103" t="str">
        <f aca="true">IF(ISBLANK(OFFSET('Raw Data'!$A$3,MATCH('Data above threshold'!$A97,'Raw Data'!$B$4:$B$185,0),MATCH('Data above threshold'!CC$4,'Raw Data'!$3:$3,0)-1)),"", IFERROR($J97*OFFSET('Raw Data'!$A$3,MATCH('Data above threshold'!$A97,'Raw Data'!$B$4:$B$185,0),MATCH('Data above threshold'!CC$4,'Raw Data'!$3:$3,0)-1),"NA"))</f>
        <v/>
      </c>
      <c r="CB97" s="103" t="str">
        <f aca="true">IF(ISBLANK(OFFSET('Raw Data'!$A$3,MATCH('Data above threshold'!$A97,'Raw Data'!$B$4:$B$185,0),MATCH('Data above threshold'!CD$4,'Raw Data'!$3:$3,0)-1)),"", IFERROR($J97*OFFSET('Raw Data'!$A$3,MATCH('Data above threshold'!$A97,'Raw Data'!$B$4:$B$185,0),MATCH('Data above threshold'!CD$4,'Raw Data'!$3:$3,0)-1),"NA"))</f>
        <v/>
      </c>
      <c r="CC97" s="103" t="str">
        <f aca="true">IF(ISBLANK(OFFSET('Raw Data'!$A$3,MATCH('Data above threshold'!$A97,'Raw Data'!$B$4:$B$185,0),MATCH('Data above threshold'!CE$4,'Raw Data'!$3:$3,0)-1)),"", IFERROR($J97*OFFSET('Raw Data'!$A$3,MATCH('Data above threshold'!$A97,'Raw Data'!$B$4:$B$185,0),MATCH('Data above threshold'!CE$4,'Raw Data'!$3:$3,0)-1),"NA"))</f>
        <v/>
      </c>
      <c r="CD97" s="103" t="str">
        <f aca="true">IF(ISBLANK(OFFSET('Raw Data'!$A$3,MATCH('Data above threshold'!$A97,'Raw Data'!$B$4:$B$185,0),MATCH('Data above threshold'!CF$4,'Raw Data'!$3:$3,0)-1)),"", IFERROR($J97*OFFSET('Raw Data'!$A$3,MATCH('Data above threshold'!$A97,'Raw Data'!$B$4:$B$185,0),MATCH('Data above threshold'!CF$4,'Raw Data'!$3:$3,0)-1),"NA"))</f>
        <v/>
      </c>
      <c r="CE97" s="103" t="str">
        <f aca="true">IF(ISBLANK(OFFSET('Raw Data'!$A$3,MATCH('Data above threshold'!$A97,'Raw Data'!$B$4:$B$185,0),MATCH('Data above threshold'!CG$4,'Raw Data'!$3:$3,0)-1)),"", IFERROR($J97*OFFSET('Raw Data'!$A$3,MATCH('Data above threshold'!$A97,'Raw Data'!$B$4:$B$185,0),MATCH('Data above threshold'!CG$4,'Raw Data'!$3:$3,0)-1),"NA"))</f>
        <v/>
      </c>
      <c r="CF97" s="103" t="str">
        <f aca="true">IF(ISBLANK(OFFSET('Raw Data'!$A$3,MATCH('Data above threshold'!$A97,'Raw Data'!$B$4:$B$185,0),MATCH('Data above threshold'!CH$4,'Raw Data'!$3:$3,0)-1)),"", IFERROR($J97*OFFSET('Raw Data'!$A$3,MATCH('Data above threshold'!$A97,'Raw Data'!$B$4:$B$185,0),MATCH('Data above threshold'!CH$4,'Raw Data'!$3:$3,0)-1),"NA"))</f>
        <v/>
      </c>
      <c r="CG97" s="103" t="str">
        <f aca="true">IF(ISBLANK(OFFSET('Raw Data'!$A$3,MATCH('Data above threshold'!$A97,'Raw Data'!$B$4:$B$185,0),MATCH('Data above threshold'!CI$4,'Raw Data'!$3:$3,0)-1)),"", IFERROR($J97*OFFSET('Raw Data'!$A$3,MATCH('Data above threshold'!$A97,'Raw Data'!$B$4:$B$185,0),MATCH('Data above threshold'!CI$4,'Raw Data'!$3:$3,0)-1),"NA"))</f>
        <v/>
      </c>
      <c r="CH97" s="103" t="str">
        <f aca="true">IF(ISBLANK(OFFSET('Raw Data'!$A$3,MATCH('Data above threshold'!$A97,'Raw Data'!$B$4:$B$185,0),MATCH('Data above threshold'!CJ$4,'Raw Data'!$3:$3,0)-1)),"", IFERROR($J97*OFFSET('Raw Data'!$A$3,MATCH('Data above threshold'!$A97,'Raw Data'!$B$4:$B$185,0),MATCH('Data above threshold'!CJ$4,'Raw Data'!$3:$3,0)-1),"NA"))</f>
        <v/>
      </c>
      <c r="CI97" s="103" t="str">
        <f aca="true">IF(ISBLANK(OFFSET('Raw Data'!$A$3,MATCH('Data above threshold'!$A97,'Raw Data'!$B$4:$B$185,0),MATCH('Data above threshold'!CK$4,'Raw Data'!$3:$3,0)-1)),"", IFERROR($J97*OFFSET('Raw Data'!$A$3,MATCH('Data above threshold'!$A97,'Raw Data'!$B$4:$B$185,0),MATCH('Data above threshold'!CK$4,'Raw Data'!$3:$3,0)-1),"NA"))</f>
        <v/>
      </c>
      <c r="CJ97" s="103" t="str">
        <f aca="true">IF(ISBLANK(OFFSET('Raw Data'!$A$3,MATCH('Data above threshold'!$A97,'Raw Data'!$B$4:$B$185,0),MATCH('Data above threshold'!CL$4,'Raw Data'!$3:$3,0)-1)),"", IFERROR($J97*OFFSET('Raw Data'!$A$3,MATCH('Data above threshold'!$A97,'Raw Data'!$B$4:$B$185,0),MATCH('Data above threshold'!CL$4,'Raw Data'!$3:$3,0)-1),"NA"))</f>
        <v/>
      </c>
      <c r="CK97" s="103" t="str">
        <f aca="true">IF(ISBLANK(OFFSET('Raw Data'!$A$3,MATCH('Data above threshold'!$A97,'Raw Data'!$B$4:$B$185,0),MATCH('Data above threshold'!CM$4,'Raw Data'!$3:$3,0)-1)),"", IFERROR($J97*OFFSET('Raw Data'!$A$3,MATCH('Data above threshold'!$A97,'Raw Data'!$B$4:$B$185,0),MATCH('Data above threshold'!CM$4,'Raw Data'!$3:$3,0)-1),"NA"))</f>
        <v/>
      </c>
      <c r="CL97" s="103" t="str">
        <f aca="true">IF(ISBLANK(OFFSET('Raw Data'!$A$3,MATCH('Data above threshold'!$A97,'Raw Data'!$B$4:$B$185,0),MATCH('Data above threshold'!CN$4,'Raw Data'!$3:$3,0)-1)),"", IFERROR($J97*OFFSET('Raw Data'!$A$3,MATCH('Data above threshold'!$A97,'Raw Data'!$B$4:$B$185,0),MATCH('Data above threshold'!CN$4,'Raw Data'!$3:$3,0)-1),"NA"))</f>
        <v/>
      </c>
      <c r="CM97" s="103" t="str">
        <f aca="true">IF(ISBLANK(OFFSET('Raw Data'!$A$3,MATCH('Data above threshold'!$A97,'Raw Data'!$B$4:$B$185,0),MATCH('Data above threshold'!CO$4,'Raw Data'!$3:$3,0)-1)),"", IFERROR($J97*OFFSET('Raw Data'!$A$3,MATCH('Data above threshold'!$A97,'Raw Data'!$B$4:$B$185,0),MATCH('Data above threshold'!CO$4,'Raw Data'!$3:$3,0)-1),"NA"))</f>
        <v/>
      </c>
      <c r="CN97" s="103" t="str">
        <f aca="true">IF(ISBLANK(OFFSET('Raw Data'!$A$3,MATCH('Data above threshold'!$A97,'Raw Data'!$B$4:$B$185,0),MATCH('Data above threshold'!CP$4,'Raw Data'!$3:$3,0)-1)),"", IFERROR($J97*OFFSET('Raw Data'!$A$3,MATCH('Data above threshold'!$A97,'Raw Data'!$B$4:$B$185,0),MATCH('Data above threshold'!CP$4,'Raw Data'!$3:$3,0)-1),"NA"))</f>
        <v/>
      </c>
      <c r="CO97" s="103" t="str">
        <f aca="true">IF(ISBLANK(OFFSET('Raw Data'!$A$3,MATCH('Data above threshold'!$A97,'Raw Data'!$B$4:$B$185,0),MATCH('Data above threshold'!CQ$4,'Raw Data'!$3:$3,0)-1)),"", IFERROR($J97*OFFSET('Raw Data'!$A$3,MATCH('Data above threshold'!$A97,'Raw Data'!$B$4:$B$185,0),MATCH('Data above threshold'!CQ$4,'Raw Data'!$3:$3,0)-1),"NA"))</f>
        <v/>
      </c>
      <c r="CP97" s="103" t="str">
        <f aca="true">IF(ISBLANK(OFFSET('Raw Data'!$A$3,MATCH('Data above threshold'!$A97,'Raw Data'!$B$4:$B$185,0),MATCH('Data above threshold'!CR$4,'Raw Data'!$3:$3,0)-1)),"", IFERROR($J97*OFFSET('Raw Data'!$A$3,MATCH('Data above threshold'!$A97,'Raw Data'!$B$4:$B$185,0),MATCH('Data above threshold'!CR$4,'Raw Data'!$3:$3,0)-1),"NA"))</f>
        <v/>
      </c>
    </row>
    <row r="98" s="103" customFormat="true" ht="15.5" hidden="false" customHeight="false" outlineLevel="0" collapsed="false">
      <c r="A98" s="107" t="n">
        <v>4110</v>
      </c>
      <c r="B98" s="107" t="n">
        <v>3</v>
      </c>
      <c r="C98" s="103" t="str">
        <f aca="true">IF(ISBLANK(OFFSET('Raw Data'!$A$3,MATCH($A98,'Raw Data'!$B$4:$B$185,0),MATCH(C$4,'Raw Data'!$3:$3,0)-1)),"",OFFSET('Raw Data'!$A$3,MATCH($A98,'Raw Data'!$B$4:$B$185,0),MATCH(C$4,'Raw Data'!$3:$3,0)-1))</f>
        <v>Internationl political engagement</v>
      </c>
      <c r="D98" s="103" t="str">
        <f aca="true">IF(ISBLANK(OFFSET('Raw Data'!$A$3,MATCH($A98,'Raw Data'!$B$4:$B$185,0),MATCH(D$4,'Raw Data'!$3:$3,0)-1)),"",OFFSET('Raw Data'!$A$3,MATCH($A98,'Raw Data'!$B$4:$B$185,0),MATCH(D$4,'Raw Data'!$3:$3,0)-1))</f>
        <v/>
      </c>
      <c r="E98" s="103" t="str">
        <f aca="true">IF(ISBLANK(OFFSET('Raw Data'!$A$3,MATCH($A98,'Raw Data'!$B$4:$B$185,0),MATCH(E$4,'Raw Data'!$3:$3,0)-1)),"",OFFSET('Raw Data'!$A$3,MATCH($A98,'Raw Data'!$B$4:$B$185,0),MATCH(E$4,'Raw Data'!$3:$3,0)-1))</f>
        <v/>
      </c>
      <c r="F98" s="103" t="str">
        <f aca="true">IF(ISBLANK(OFFSET('Raw Data'!$A$3,MATCH($A98,'Raw Data'!$B$4:$B$185,0),MATCH(F$4,'Raw Data'!$3:$3,0)-1)),"",OFFSET('Raw Data'!$A$3,MATCH($A98,'Raw Data'!$B$4:$B$185,0),MATCH(F$4,'Raw Data'!$3:$3,0)-1))</f>
        <v/>
      </c>
      <c r="G98" s="103" t="s">
        <v>217</v>
      </c>
      <c r="H98" s="103" t="str">
        <f aca="true">IF(ISBLANK(OFFSET('Raw Data'!$A$3,MATCH($A98,'Raw Data'!$B$4:$B$185,0),MATCH(H$4,'Raw Data'!$3:$3,0)-1)),"",OFFSET('Raw Data'!$A$3,MATCH($A98,'Raw Data'!$B$4:$B$185,0),MATCH(H$4,'Raw Data'!$3:$3,0)-1))</f>
        <v/>
      </c>
      <c r="I98" s="103" t="str">
        <f aca="true">IF(ISBLANK(OFFSET('Raw Data'!$A$3,MATCH($A98,'Raw Data'!$B$4:$B$185,0),MATCH(I$4,'Raw Data'!$3:$3,0)-1)),"",OFFSET('Raw Data'!$A$3,MATCH($A98,'Raw Data'!$B$4:$B$185,0),MATCH(I$4,'Raw Data'!$3:$3,0)-1))</f>
        <v/>
      </c>
      <c r="J98" s="103" t="str">
        <f aca="false">IF(I98="","",IF(I98="Minus",-1,1))</f>
        <v/>
      </c>
      <c r="K98" s="105" t="str">
        <f aca="false" t="array" ref="K98:K98">IFERROR(SKEW(IF(ISNUMBER(O98:CP98),O98:CP98,"")),"")</f>
        <v/>
      </c>
      <c r="L98" s="103" t="n">
        <f aca="true">IF(ISBLANK(OFFSET('Data above threshold'!$A$4,MATCH('Data above threshold'!$A98,'Data above threshold'!$A$5:$A$185,0),MATCH('Data above threshold'!N$4,'Data above threshold'!$4:$4,0)-1)),1,OFFSET('Data above threshold'!$A$4,MATCH('Data above threshold'!$A98,'Data above threshold'!$A$5:$A$185,0),MATCH('Data above threshold'!N$4,'Data above threshold'!$4:$4,0)-1))</f>
        <v>1</v>
      </c>
      <c r="M98" s="103" t="str">
        <f aca="true">IF(ISBLANK(OFFSET('Data above threshold'!$A$4,MATCH('Data above threshold'!$A98,'Data above threshold'!$A$5:$A$185,0),MATCH('Data above threshold'!O$4,'Data above threshold'!$4:$4,0)-1)),"",OFFSET('Data above threshold'!$A$4,MATCH('Data above threshold'!$A98,'Data above threshold'!$A$5:$A$185,0),MATCH('Data above threshold'!O$4,'Data above threshold'!$4:$4,0)-1))</f>
        <v/>
      </c>
      <c r="N98" s="106" t="str">
        <f aca="false" t="array" ref="N98:N98">IF(B98&lt;4,"",1-IFERROR(SUM(ISNUMBER(O98:CP98)*(1-$O$3:$CP$3))/COUNTIF($O$3:$CP$3,0),0))</f>
        <v/>
      </c>
      <c r="O98" s="103" t="str">
        <f aca="true">IF(ISBLANK(OFFSET('Raw Data'!$A$3,MATCH('Data above threshold'!$A98,'Raw Data'!$B$4:$B$185,0),MATCH('Data above threshold'!Q$4,'Raw Data'!$3:$3,0)-1)),"", IFERROR($J98*OFFSET('Raw Data'!$A$3,MATCH('Data above threshold'!$A98,'Raw Data'!$B$4:$B$185,0),MATCH('Data above threshold'!Q$4,'Raw Data'!$3:$3,0)-1),"NA"))</f>
        <v/>
      </c>
      <c r="P98" s="103" t="str">
        <f aca="true">IF(ISBLANK(OFFSET('Raw Data'!$A$3,MATCH('Data above threshold'!$A98,'Raw Data'!$B$4:$B$185,0),MATCH('Data above threshold'!R$4,'Raw Data'!$3:$3,0)-1)),"", IFERROR($J98*OFFSET('Raw Data'!$A$3,MATCH('Data above threshold'!$A98,'Raw Data'!$B$4:$B$185,0),MATCH('Data above threshold'!R$4,'Raw Data'!$3:$3,0)-1),"NA"))</f>
        <v/>
      </c>
      <c r="Q98" s="103" t="str">
        <f aca="true">IF(ISBLANK(OFFSET('Raw Data'!$A$3,MATCH('Data above threshold'!$A98,'Raw Data'!$B$4:$B$185,0),MATCH('Data above threshold'!S$4,'Raw Data'!$3:$3,0)-1)),"", IFERROR($J98*OFFSET('Raw Data'!$A$3,MATCH('Data above threshold'!$A98,'Raw Data'!$B$4:$B$185,0),MATCH('Data above threshold'!S$4,'Raw Data'!$3:$3,0)-1),"NA"))</f>
        <v/>
      </c>
      <c r="R98" s="103" t="str">
        <f aca="true">IF(ISBLANK(OFFSET('Raw Data'!$A$3,MATCH('Data above threshold'!$A98,'Raw Data'!$B$4:$B$185,0),MATCH('Data above threshold'!T$4,'Raw Data'!$3:$3,0)-1)),"", IFERROR($J98*OFFSET('Raw Data'!$A$3,MATCH('Data above threshold'!$A98,'Raw Data'!$B$4:$B$185,0),MATCH('Data above threshold'!T$4,'Raw Data'!$3:$3,0)-1),"NA"))</f>
        <v/>
      </c>
      <c r="S98" s="103" t="str">
        <f aca="true">IF(ISBLANK(OFFSET('Raw Data'!$A$3,MATCH('Data above threshold'!$A98,'Raw Data'!$B$4:$B$185,0),MATCH('Data above threshold'!U$4,'Raw Data'!$3:$3,0)-1)),"", IFERROR($J98*OFFSET('Raw Data'!$A$3,MATCH('Data above threshold'!$A98,'Raw Data'!$B$4:$B$185,0),MATCH('Data above threshold'!U$4,'Raw Data'!$3:$3,0)-1),"NA"))</f>
        <v/>
      </c>
      <c r="T98" s="103" t="str">
        <f aca="true">IF(ISBLANK(OFFSET('Raw Data'!$A$3,MATCH('Data above threshold'!$A98,'Raw Data'!$B$4:$B$185,0),MATCH('Data above threshold'!V$4,'Raw Data'!$3:$3,0)-1)),"", IFERROR($J98*OFFSET('Raw Data'!$A$3,MATCH('Data above threshold'!$A98,'Raw Data'!$B$4:$B$185,0),MATCH('Data above threshold'!V$4,'Raw Data'!$3:$3,0)-1),"NA"))</f>
        <v/>
      </c>
      <c r="U98" s="103" t="str">
        <f aca="true">IF(ISBLANK(OFFSET('Raw Data'!$A$3,MATCH('Data above threshold'!$A98,'Raw Data'!$B$4:$B$185,0),MATCH('Data above threshold'!W$4,'Raw Data'!$3:$3,0)-1)),"", IFERROR($J98*OFFSET('Raw Data'!$A$3,MATCH('Data above threshold'!$A98,'Raw Data'!$B$4:$B$185,0),MATCH('Data above threshold'!W$4,'Raw Data'!$3:$3,0)-1),"NA"))</f>
        <v/>
      </c>
      <c r="V98" s="103" t="str">
        <f aca="true">IF(ISBLANK(OFFSET('Raw Data'!$A$3,MATCH('Data above threshold'!$A98,'Raw Data'!$B$4:$B$185,0),MATCH('Data above threshold'!X$4,'Raw Data'!$3:$3,0)-1)),"", IFERROR($J98*OFFSET('Raw Data'!$A$3,MATCH('Data above threshold'!$A98,'Raw Data'!$B$4:$B$185,0),MATCH('Data above threshold'!X$4,'Raw Data'!$3:$3,0)-1),"NA"))</f>
        <v/>
      </c>
      <c r="W98" s="103" t="str">
        <f aca="true">IF(ISBLANK(OFFSET('Raw Data'!$A$3,MATCH('Data above threshold'!$A98,'Raw Data'!$B$4:$B$185,0),MATCH('Data above threshold'!Y$4,'Raw Data'!$3:$3,0)-1)),"", IFERROR($J98*OFFSET('Raw Data'!$A$3,MATCH('Data above threshold'!$A98,'Raw Data'!$B$4:$B$185,0),MATCH('Data above threshold'!Y$4,'Raw Data'!$3:$3,0)-1),"NA"))</f>
        <v/>
      </c>
      <c r="X98" s="103" t="str">
        <f aca="true">IF(ISBLANK(OFFSET('Raw Data'!$A$3,MATCH('Data above threshold'!$A98,'Raw Data'!$B$4:$B$185,0),MATCH('Data above threshold'!Z$4,'Raw Data'!$3:$3,0)-1)),"", IFERROR($J98*OFFSET('Raw Data'!$A$3,MATCH('Data above threshold'!$A98,'Raw Data'!$B$4:$B$185,0),MATCH('Data above threshold'!Z$4,'Raw Data'!$3:$3,0)-1),"NA"))</f>
        <v/>
      </c>
      <c r="Y98" s="103" t="str">
        <f aca="true">IF(ISBLANK(OFFSET('Raw Data'!$A$3,MATCH('Data above threshold'!$A98,'Raw Data'!$B$4:$B$185,0),MATCH('Data above threshold'!AA$4,'Raw Data'!$3:$3,0)-1)),"", IFERROR($J98*OFFSET('Raw Data'!$A$3,MATCH('Data above threshold'!$A98,'Raw Data'!$B$4:$B$185,0),MATCH('Data above threshold'!AA$4,'Raw Data'!$3:$3,0)-1),"NA"))</f>
        <v/>
      </c>
      <c r="Z98" s="103" t="str">
        <f aca="true">IF(ISBLANK(OFFSET('Raw Data'!$A$3,MATCH('Data above threshold'!$A98,'Raw Data'!$B$4:$B$185,0),MATCH('Data above threshold'!AB$4,'Raw Data'!$3:$3,0)-1)),"", IFERROR($J98*OFFSET('Raw Data'!$A$3,MATCH('Data above threshold'!$A98,'Raw Data'!$B$4:$B$185,0),MATCH('Data above threshold'!AB$4,'Raw Data'!$3:$3,0)-1),"NA"))</f>
        <v/>
      </c>
      <c r="AA98" s="103" t="str">
        <f aca="true">IF(ISBLANK(OFFSET('Raw Data'!$A$3,MATCH('Data above threshold'!$A98,'Raw Data'!$B$4:$B$185,0),MATCH('Data above threshold'!AC$4,'Raw Data'!$3:$3,0)-1)),"", IFERROR($J98*OFFSET('Raw Data'!$A$3,MATCH('Data above threshold'!$A98,'Raw Data'!$B$4:$B$185,0),MATCH('Data above threshold'!AC$4,'Raw Data'!$3:$3,0)-1),"NA"))</f>
        <v/>
      </c>
      <c r="AB98" s="103" t="str">
        <f aca="true">IF(ISBLANK(OFFSET('Raw Data'!$A$3,MATCH('Data above threshold'!$A98,'Raw Data'!$B$4:$B$185,0),MATCH('Data above threshold'!AD$4,'Raw Data'!$3:$3,0)-1)),"", IFERROR($J98*OFFSET('Raw Data'!$A$3,MATCH('Data above threshold'!$A98,'Raw Data'!$B$4:$B$185,0),MATCH('Data above threshold'!AD$4,'Raw Data'!$3:$3,0)-1),"NA"))</f>
        <v/>
      </c>
      <c r="AC98" s="103" t="str">
        <f aca="true">IF(ISBLANK(OFFSET('Raw Data'!$A$3,MATCH('Data above threshold'!$A98,'Raw Data'!$B$4:$B$185,0),MATCH('Data above threshold'!AE$4,'Raw Data'!$3:$3,0)-1)),"", IFERROR($J98*OFFSET('Raw Data'!$A$3,MATCH('Data above threshold'!$A98,'Raw Data'!$B$4:$B$185,0),MATCH('Data above threshold'!AE$4,'Raw Data'!$3:$3,0)-1),"NA"))</f>
        <v/>
      </c>
      <c r="AD98" s="103" t="str">
        <f aca="true">IF(ISBLANK(OFFSET('Raw Data'!$A$3,MATCH('Data above threshold'!$A98,'Raw Data'!$B$4:$B$185,0),MATCH('Data above threshold'!AF$4,'Raw Data'!$3:$3,0)-1)),"", IFERROR($J98*OFFSET('Raw Data'!$A$3,MATCH('Data above threshold'!$A98,'Raw Data'!$B$4:$B$185,0),MATCH('Data above threshold'!AF$4,'Raw Data'!$3:$3,0)-1),"NA"))</f>
        <v/>
      </c>
      <c r="AE98" s="103" t="str">
        <f aca="true">IF(ISBLANK(OFFSET('Raw Data'!$A$3,MATCH('Data above threshold'!$A98,'Raw Data'!$B$4:$B$185,0),MATCH('Data above threshold'!AG$4,'Raw Data'!$3:$3,0)-1)),"", IFERROR($J98*OFFSET('Raw Data'!$A$3,MATCH('Data above threshold'!$A98,'Raw Data'!$B$4:$B$185,0),MATCH('Data above threshold'!AG$4,'Raw Data'!$3:$3,0)-1),"NA"))</f>
        <v/>
      </c>
      <c r="AF98" s="103" t="str">
        <f aca="true">IF(ISBLANK(OFFSET('Raw Data'!$A$3,MATCH('Data above threshold'!$A98,'Raw Data'!$B$4:$B$185,0),MATCH('Data above threshold'!AH$4,'Raw Data'!$3:$3,0)-1)),"", IFERROR($J98*OFFSET('Raw Data'!$A$3,MATCH('Data above threshold'!$A98,'Raw Data'!$B$4:$B$185,0),MATCH('Data above threshold'!AH$4,'Raw Data'!$3:$3,0)-1),"NA"))</f>
        <v/>
      </c>
      <c r="AG98" s="103" t="str">
        <f aca="true">IF(ISBLANK(OFFSET('Raw Data'!$A$3,MATCH('Data above threshold'!$A98,'Raw Data'!$B$4:$B$185,0),MATCH('Data above threshold'!AI$4,'Raw Data'!$3:$3,0)-1)),"", IFERROR($J98*OFFSET('Raw Data'!$A$3,MATCH('Data above threshold'!$A98,'Raw Data'!$B$4:$B$185,0),MATCH('Data above threshold'!AI$4,'Raw Data'!$3:$3,0)-1),"NA"))</f>
        <v/>
      </c>
      <c r="AH98" s="103" t="str">
        <f aca="true">IF(ISBLANK(OFFSET('Raw Data'!$A$3,MATCH('Data above threshold'!$A98,'Raw Data'!$B$4:$B$185,0),MATCH('Data above threshold'!AJ$4,'Raw Data'!$3:$3,0)-1)),"", IFERROR($J98*OFFSET('Raw Data'!$A$3,MATCH('Data above threshold'!$A98,'Raw Data'!$B$4:$B$185,0),MATCH('Data above threshold'!AJ$4,'Raw Data'!$3:$3,0)-1),"NA"))</f>
        <v/>
      </c>
      <c r="AI98" s="103" t="str">
        <f aca="true">IF(ISBLANK(OFFSET('Raw Data'!$A$3,MATCH('Data above threshold'!$A98,'Raw Data'!$B$4:$B$185,0),MATCH('Data above threshold'!AK$4,'Raw Data'!$3:$3,0)-1)),"", IFERROR($J98*OFFSET('Raw Data'!$A$3,MATCH('Data above threshold'!$A98,'Raw Data'!$B$4:$B$185,0),MATCH('Data above threshold'!AK$4,'Raw Data'!$3:$3,0)-1),"NA"))</f>
        <v/>
      </c>
      <c r="AJ98" s="103" t="str">
        <f aca="true">IF(ISBLANK(OFFSET('Raw Data'!$A$3,MATCH('Data above threshold'!$A98,'Raw Data'!$B$4:$B$185,0),MATCH('Data above threshold'!AL$4,'Raw Data'!$3:$3,0)-1)),"", IFERROR($J98*OFFSET('Raw Data'!$A$3,MATCH('Data above threshold'!$A98,'Raw Data'!$B$4:$B$185,0),MATCH('Data above threshold'!AL$4,'Raw Data'!$3:$3,0)-1),"NA"))</f>
        <v/>
      </c>
      <c r="AK98" s="103" t="str">
        <f aca="true">IF(ISBLANK(OFFSET('Raw Data'!$A$3,MATCH('Data above threshold'!$A98,'Raw Data'!$B$4:$B$185,0),MATCH('Data above threshold'!AM$4,'Raw Data'!$3:$3,0)-1)),"", IFERROR($J98*OFFSET('Raw Data'!$A$3,MATCH('Data above threshold'!$A98,'Raw Data'!$B$4:$B$185,0),MATCH('Data above threshold'!AM$4,'Raw Data'!$3:$3,0)-1),"NA"))</f>
        <v/>
      </c>
      <c r="AL98" s="103" t="str">
        <f aca="true">IF(ISBLANK(OFFSET('Raw Data'!$A$3,MATCH('Data above threshold'!$A98,'Raw Data'!$B$4:$B$185,0),MATCH('Data above threshold'!AN$4,'Raw Data'!$3:$3,0)-1)),"", IFERROR($J98*OFFSET('Raw Data'!$A$3,MATCH('Data above threshold'!$A98,'Raw Data'!$B$4:$B$185,0),MATCH('Data above threshold'!AN$4,'Raw Data'!$3:$3,0)-1),"NA"))</f>
        <v/>
      </c>
      <c r="AM98" s="103" t="str">
        <f aca="true">IF(ISBLANK(OFFSET('Raw Data'!$A$3,MATCH('Data above threshold'!$A98,'Raw Data'!$B$4:$B$185,0),MATCH('Data above threshold'!AO$4,'Raw Data'!$3:$3,0)-1)),"", IFERROR($J98*OFFSET('Raw Data'!$A$3,MATCH('Data above threshold'!$A98,'Raw Data'!$B$4:$B$185,0),MATCH('Data above threshold'!AO$4,'Raw Data'!$3:$3,0)-1),"NA"))</f>
        <v/>
      </c>
      <c r="AN98" s="103" t="str">
        <f aca="true">IF(ISBLANK(OFFSET('Raw Data'!$A$3,MATCH('Data above threshold'!$A98,'Raw Data'!$B$4:$B$185,0),MATCH('Data above threshold'!AP$4,'Raw Data'!$3:$3,0)-1)),"", IFERROR($J98*OFFSET('Raw Data'!$A$3,MATCH('Data above threshold'!$A98,'Raw Data'!$B$4:$B$185,0),MATCH('Data above threshold'!AP$4,'Raw Data'!$3:$3,0)-1),"NA"))</f>
        <v/>
      </c>
      <c r="AO98" s="103" t="str">
        <f aca="true">IF(ISBLANK(OFFSET('Raw Data'!$A$3,MATCH('Data above threshold'!$A98,'Raw Data'!$B$4:$B$185,0),MATCH('Data above threshold'!AQ$4,'Raw Data'!$3:$3,0)-1)),"", IFERROR($J98*OFFSET('Raw Data'!$A$3,MATCH('Data above threshold'!$A98,'Raw Data'!$B$4:$B$185,0),MATCH('Data above threshold'!AQ$4,'Raw Data'!$3:$3,0)-1),"NA"))</f>
        <v/>
      </c>
      <c r="AP98" s="103" t="str">
        <f aca="true">IF(ISBLANK(OFFSET('Raw Data'!$A$3,MATCH('Data above threshold'!$A98,'Raw Data'!$B$4:$B$185,0),MATCH('Data above threshold'!AR$4,'Raw Data'!$3:$3,0)-1)),"", IFERROR($J98*OFFSET('Raw Data'!$A$3,MATCH('Data above threshold'!$A98,'Raw Data'!$B$4:$B$185,0),MATCH('Data above threshold'!AR$4,'Raw Data'!$3:$3,0)-1),"NA"))</f>
        <v/>
      </c>
      <c r="AQ98" s="103" t="str">
        <f aca="true">IF(ISBLANK(OFFSET('Raw Data'!$A$3,MATCH('Data above threshold'!$A98,'Raw Data'!$B$4:$B$185,0),MATCH('Data above threshold'!AS$4,'Raw Data'!$3:$3,0)-1)),"", IFERROR($J98*OFFSET('Raw Data'!$A$3,MATCH('Data above threshold'!$A98,'Raw Data'!$B$4:$B$185,0),MATCH('Data above threshold'!AS$4,'Raw Data'!$3:$3,0)-1),"NA"))</f>
        <v/>
      </c>
      <c r="AR98" s="103" t="str">
        <f aca="true">IF(ISBLANK(OFFSET('Raw Data'!$A$3,MATCH('Data above threshold'!$A98,'Raw Data'!$B$4:$B$185,0),MATCH('Data above threshold'!AT$4,'Raw Data'!$3:$3,0)-1)),"", IFERROR($J98*OFFSET('Raw Data'!$A$3,MATCH('Data above threshold'!$A98,'Raw Data'!$B$4:$B$185,0),MATCH('Data above threshold'!AT$4,'Raw Data'!$3:$3,0)-1),"NA"))</f>
        <v/>
      </c>
      <c r="AS98" s="103" t="str">
        <f aca="true">IF(ISBLANK(OFFSET('Raw Data'!$A$3,MATCH('Data above threshold'!$A98,'Raw Data'!$B$4:$B$185,0),MATCH('Data above threshold'!AU$4,'Raw Data'!$3:$3,0)-1)),"", IFERROR($J98*OFFSET('Raw Data'!$A$3,MATCH('Data above threshold'!$A98,'Raw Data'!$B$4:$B$185,0),MATCH('Data above threshold'!AU$4,'Raw Data'!$3:$3,0)-1),"NA"))</f>
        <v/>
      </c>
      <c r="AT98" s="103" t="str">
        <f aca="true">IF(ISBLANK(OFFSET('Raw Data'!$A$3,MATCH('Data above threshold'!$A98,'Raw Data'!$B$4:$B$185,0),MATCH('Data above threshold'!AV$4,'Raw Data'!$3:$3,0)-1)),"", IFERROR($J98*OFFSET('Raw Data'!$A$3,MATCH('Data above threshold'!$A98,'Raw Data'!$B$4:$B$185,0),MATCH('Data above threshold'!AV$4,'Raw Data'!$3:$3,0)-1),"NA"))</f>
        <v/>
      </c>
      <c r="AU98" s="103" t="str">
        <f aca="true">IF(ISBLANK(OFFSET('Raw Data'!$A$3,MATCH('Data above threshold'!$A98,'Raw Data'!$B$4:$B$185,0),MATCH('Data above threshold'!AW$4,'Raw Data'!$3:$3,0)-1)),"", IFERROR($J98*OFFSET('Raw Data'!$A$3,MATCH('Data above threshold'!$A98,'Raw Data'!$B$4:$B$185,0),MATCH('Data above threshold'!AW$4,'Raw Data'!$3:$3,0)-1),"NA"))</f>
        <v/>
      </c>
      <c r="AV98" s="103" t="str">
        <f aca="true">IF(ISBLANK(OFFSET('Raw Data'!$A$3,MATCH('Data above threshold'!$A98,'Raw Data'!$B$4:$B$185,0),MATCH('Data above threshold'!AX$4,'Raw Data'!$3:$3,0)-1)),"", IFERROR($J98*OFFSET('Raw Data'!$A$3,MATCH('Data above threshold'!$A98,'Raw Data'!$B$4:$B$185,0),MATCH('Data above threshold'!AX$4,'Raw Data'!$3:$3,0)-1),"NA"))</f>
        <v/>
      </c>
      <c r="AW98" s="103" t="str">
        <f aca="true">IF(ISBLANK(OFFSET('Raw Data'!$A$3,MATCH('Data above threshold'!$A98,'Raw Data'!$B$4:$B$185,0),MATCH('Data above threshold'!AY$4,'Raw Data'!$3:$3,0)-1)),"", IFERROR($J98*OFFSET('Raw Data'!$A$3,MATCH('Data above threshold'!$A98,'Raw Data'!$B$4:$B$185,0),MATCH('Data above threshold'!AY$4,'Raw Data'!$3:$3,0)-1),"NA"))</f>
        <v/>
      </c>
      <c r="AX98" s="103" t="str">
        <f aca="true">IF(ISBLANK(OFFSET('Raw Data'!$A$3,MATCH('Data above threshold'!$A98,'Raw Data'!$B$4:$B$185,0),MATCH('Data above threshold'!AZ$4,'Raw Data'!$3:$3,0)-1)),"", IFERROR($J98*OFFSET('Raw Data'!$A$3,MATCH('Data above threshold'!$A98,'Raw Data'!$B$4:$B$185,0),MATCH('Data above threshold'!AZ$4,'Raw Data'!$3:$3,0)-1),"NA"))</f>
        <v/>
      </c>
      <c r="AY98" s="103" t="str">
        <f aca="true">IF(ISBLANK(OFFSET('Raw Data'!$A$3,MATCH('Data above threshold'!$A98,'Raw Data'!$B$4:$B$185,0),MATCH('Data above threshold'!BA$4,'Raw Data'!$3:$3,0)-1)),"", IFERROR($J98*OFFSET('Raw Data'!$A$3,MATCH('Data above threshold'!$A98,'Raw Data'!$B$4:$B$185,0),MATCH('Data above threshold'!BA$4,'Raw Data'!$3:$3,0)-1),"NA"))</f>
        <v/>
      </c>
      <c r="AZ98" s="103" t="str">
        <f aca="true">IF(ISBLANK(OFFSET('Raw Data'!$A$3,MATCH('Data above threshold'!$A98,'Raw Data'!$B$4:$B$185,0),MATCH('Data above threshold'!BB$4,'Raw Data'!$3:$3,0)-1)),"", IFERROR($J98*OFFSET('Raw Data'!$A$3,MATCH('Data above threshold'!$A98,'Raw Data'!$B$4:$B$185,0),MATCH('Data above threshold'!BB$4,'Raw Data'!$3:$3,0)-1),"NA"))</f>
        <v/>
      </c>
      <c r="BA98" s="103" t="str">
        <f aca="true">IF(ISBLANK(OFFSET('Raw Data'!$A$3,MATCH('Data above threshold'!$A98,'Raw Data'!$B$4:$B$185,0),MATCH('Data above threshold'!BC$4,'Raw Data'!$3:$3,0)-1)),"", IFERROR($J98*OFFSET('Raw Data'!$A$3,MATCH('Data above threshold'!$A98,'Raw Data'!$B$4:$B$185,0),MATCH('Data above threshold'!BC$4,'Raw Data'!$3:$3,0)-1),"NA"))</f>
        <v/>
      </c>
      <c r="BB98" s="103" t="str">
        <f aca="true">IF(ISBLANK(OFFSET('Raw Data'!$A$3,MATCH('Data above threshold'!$A98,'Raw Data'!$B$4:$B$185,0),MATCH('Data above threshold'!BD$4,'Raw Data'!$3:$3,0)-1)),"", IFERROR($J98*OFFSET('Raw Data'!$A$3,MATCH('Data above threshold'!$A98,'Raw Data'!$B$4:$B$185,0),MATCH('Data above threshold'!BD$4,'Raw Data'!$3:$3,0)-1),"NA"))</f>
        <v/>
      </c>
      <c r="BC98" s="103" t="str">
        <f aca="true">IF(ISBLANK(OFFSET('Raw Data'!$A$3,MATCH('Data above threshold'!$A98,'Raw Data'!$B$4:$B$185,0),MATCH('Data above threshold'!BE$4,'Raw Data'!$3:$3,0)-1)),"", IFERROR($J98*OFFSET('Raw Data'!$A$3,MATCH('Data above threshold'!$A98,'Raw Data'!$B$4:$B$185,0),MATCH('Data above threshold'!BE$4,'Raw Data'!$3:$3,0)-1),"NA"))</f>
        <v/>
      </c>
      <c r="BD98" s="103" t="str">
        <f aca="true">IF(ISBLANK(OFFSET('Raw Data'!$A$3,MATCH('Data above threshold'!$A98,'Raw Data'!$B$4:$B$185,0),MATCH('Data above threshold'!BF$4,'Raw Data'!$3:$3,0)-1)),"", IFERROR($J98*OFFSET('Raw Data'!$A$3,MATCH('Data above threshold'!$A98,'Raw Data'!$B$4:$B$185,0),MATCH('Data above threshold'!BF$4,'Raw Data'!$3:$3,0)-1),"NA"))</f>
        <v/>
      </c>
      <c r="BE98" s="103" t="str">
        <f aca="true">IF(ISBLANK(OFFSET('Raw Data'!$A$3,MATCH('Data above threshold'!$A98,'Raw Data'!$B$4:$B$185,0),MATCH('Data above threshold'!BG$4,'Raw Data'!$3:$3,0)-1)),"", IFERROR($J98*OFFSET('Raw Data'!$A$3,MATCH('Data above threshold'!$A98,'Raw Data'!$B$4:$B$185,0),MATCH('Data above threshold'!BG$4,'Raw Data'!$3:$3,0)-1),"NA"))</f>
        <v/>
      </c>
      <c r="BF98" s="103" t="str">
        <f aca="true">IF(ISBLANK(OFFSET('Raw Data'!$A$3,MATCH('Data above threshold'!$A98,'Raw Data'!$B$4:$B$185,0),MATCH('Data above threshold'!BH$4,'Raw Data'!$3:$3,0)-1)),"", IFERROR($J98*OFFSET('Raw Data'!$A$3,MATCH('Data above threshold'!$A98,'Raw Data'!$B$4:$B$185,0),MATCH('Data above threshold'!BH$4,'Raw Data'!$3:$3,0)-1),"NA"))</f>
        <v/>
      </c>
      <c r="BG98" s="103" t="str">
        <f aca="true">IF(ISBLANK(OFFSET('Raw Data'!$A$3,MATCH('Data above threshold'!$A98,'Raw Data'!$B$4:$B$185,0),MATCH('Data above threshold'!BI$4,'Raw Data'!$3:$3,0)-1)),"", IFERROR($J98*OFFSET('Raw Data'!$A$3,MATCH('Data above threshold'!$A98,'Raw Data'!$B$4:$B$185,0),MATCH('Data above threshold'!BI$4,'Raw Data'!$3:$3,0)-1),"NA"))</f>
        <v/>
      </c>
      <c r="BH98" s="103" t="str">
        <f aca="true">IF(ISBLANK(OFFSET('Raw Data'!$A$3,MATCH('Data above threshold'!$A98,'Raw Data'!$B$4:$B$185,0),MATCH('Data above threshold'!BJ$4,'Raw Data'!$3:$3,0)-1)),"", IFERROR($J98*OFFSET('Raw Data'!$A$3,MATCH('Data above threshold'!$A98,'Raw Data'!$B$4:$B$185,0),MATCH('Data above threshold'!BJ$4,'Raw Data'!$3:$3,0)-1),"NA"))</f>
        <v/>
      </c>
      <c r="BI98" s="103" t="str">
        <f aca="true">IF(ISBLANK(OFFSET('Raw Data'!$A$3,MATCH('Data above threshold'!$A98,'Raw Data'!$B$4:$B$185,0),MATCH('Data above threshold'!BK$4,'Raw Data'!$3:$3,0)-1)),"", IFERROR($J98*OFFSET('Raw Data'!$A$3,MATCH('Data above threshold'!$A98,'Raw Data'!$B$4:$B$185,0),MATCH('Data above threshold'!BK$4,'Raw Data'!$3:$3,0)-1),"NA"))</f>
        <v/>
      </c>
      <c r="BJ98" s="103" t="str">
        <f aca="true">IF(ISBLANK(OFFSET('Raw Data'!$A$3,MATCH('Data above threshold'!$A98,'Raw Data'!$B$4:$B$185,0),MATCH('Data above threshold'!BL$4,'Raw Data'!$3:$3,0)-1)),"", IFERROR($J98*OFFSET('Raw Data'!$A$3,MATCH('Data above threshold'!$A98,'Raw Data'!$B$4:$B$185,0),MATCH('Data above threshold'!BL$4,'Raw Data'!$3:$3,0)-1),"NA"))</f>
        <v/>
      </c>
      <c r="BK98" s="103" t="str">
        <f aca="true">IF(ISBLANK(OFFSET('Raw Data'!$A$3,MATCH('Data above threshold'!$A98,'Raw Data'!$B$4:$B$185,0),MATCH('Data above threshold'!BM$4,'Raw Data'!$3:$3,0)-1)),"", IFERROR($J98*OFFSET('Raw Data'!$A$3,MATCH('Data above threshold'!$A98,'Raw Data'!$B$4:$B$185,0),MATCH('Data above threshold'!BM$4,'Raw Data'!$3:$3,0)-1),"NA"))</f>
        <v/>
      </c>
      <c r="BL98" s="103" t="str">
        <f aca="true">IF(ISBLANK(OFFSET('Raw Data'!$A$3,MATCH('Data above threshold'!$A98,'Raw Data'!$B$4:$B$185,0),MATCH('Data above threshold'!BN$4,'Raw Data'!$3:$3,0)-1)),"", IFERROR($J98*OFFSET('Raw Data'!$A$3,MATCH('Data above threshold'!$A98,'Raw Data'!$B$4:$B$185,0),MATCH('Data above threshold'!BN$4,'Raw Data'!$3:$3,0)-1),"NA"))</f>
        <v/>
      </c>
      <c r="BM98" s="103" t="str">
        <f aca="true">IF(ISBLANK(OFFSET('Raw Data'!$A$3,MATCH('Data above threshold'!$A98,'Raw Data'!$B$4:$B$185,0),MATCH('Data above threshold'!BO$4,'Raw Data'!$3:$3,0)-1)),"", IFERROR($J98*OFFSET('Raw Data'!$A$3,MATCH('Data above threshold'!$A98,'Raw Data'!$B$4:$B$185,0),MATCH('Data above threshold'!BO$4,'Raw Data'!$3:$3,0)-1),"NA"))</f>
        <v/>
      </c>
      <c r="BN98" s="103" t="str">
        <f aca="true">IF(ISBLANK(OFFSET('Raw Data'!$A$3,MATCH('Data above threshold'!$A98,'Raw Data'!$B$4:$B$185,0),MATCH('Data above threshold'!BP$4,'Raw Data'!$3:$3,0)-1)),"", IFERROR($J98*OFFSET('Raw Data'!$A$3,MATCH('Data above threshold'!$A98,'Raw Data'!$B$4:$B$185,0),MATCH('Data above threshold'!BP$4,'Raw Data'!$3:$3,0)-1),"NA"))</f>
        <v/>
      </c>
      <c r="BO98" s="103" t="str">
        <f aca="true">IF(ISBLANK(OFFSET('Raw Data'!$A$3,MATCH('Data above threshold'!$A98,'Raw Data'!$B$4:$B$185,0),MATCH('Data above threshold'!BQ$4,'Raw Data'!$3:$3,0)-1)),"", IFERROR($J98*OFFSET('Raw Data'!$A$3,MATCH('Data above threshold'!$A98,'Raw Data'!$B$4:$B$185,0),MATCH('Data above threshold'!BQ$4,'Raw Data'!$3:$3,0)-1),"NA"))</f>
        <v/>
      </c>
      <c r="BP98" s="103" t="str">
        <f aca="true">IF(ISBLANK(OFFSET('Raw Data'!$A$3,MATCH('Data above threshold'!$A98,'Raw Data'!$B$4:$B$185,0),MATCH('Data above threshold'!BR$4,'Raw Data'!$3:$3,0)-1)),"", IFERROR($J98*OFFSET('Raw Data'!$A$3,MATCH('Data above threshold'!$A98,'Raw Data'!$B$4:$B$185,0),MATCH('Data above threshold'!BR$4,'Raw Data'!$3:$3,0)-1),"NA"))</f>
        <v/>
      </c>
      <c r="BQ98" s="103" t="str">
        <f aca="true">IF(ISBLANK(OFFSET('Raw Data'!$A$3,MATCH('Data above threshold'!$A98,'Raw Data'!$B$4:$B$185,0),MATCH('Data above threshold'!BS$4,'Raw Data'!$3:$3,0)-1)),"", IFERROR($J98*OFFSET('Raw Data'!$A$3,MATCH('Data above threshold'!$A98,'Raw Data'!$B$4:$B$185,0),MATCH('Data above threshold'!BS$4,'Raw Data'!$3:$3,0)-1),"NA"))</f>
        <v/>
      </c>
      <c r="BR98" s="103" t="str">
        <f aca="true">IF(ISBLANK(OFFSET('Raw Data'!$A$3,MATCH('Data above threshold'!$A98,'Raw Data'!$B$4:$B$185,0),MATCH('Data above threshold'!BT$4,'Raw Data'!$3:$3,0)-1)),"", IFERROR($J98*OFFSET('Raw Data'!$A$3,MATCH('Data above threshold'!$A98,'Raw Data'!$B$4:$B$185,0),MATCH('Data above threshold'!BT$4,'Raw Data'!$3:$3,0)-1),"NA"))</f>
        <v/>
      </c>
      <c r="BS98" s="103" t="str">
        <f aca="true">IF(ISBLANK(OFFSET('Raw Data'!$A$3,MATCH('Data above threshold'!$A98,'Raw Data'!$B$4:$B$185,0),MATCH('Data above threshold'!BU$4,'Raw Data'!$3:$3,0)-1)),"", IFERROR($J98*OFFSET('Raw Data'!$A$3,MATCH('Data above threshold'!$A98,'Raw Data'!$B$4:$B$185,0),MATCH('Data above threshold'!BU$4,'Raw Data'!$3:$3,0)-1),"NA"))</f>
        <v/>
      </c>
      <c r="BT98" s="103" t="str">
        <f aca="true">IF(ISBLANK(OFFSET('Raw Data'!$A$3,MATCH('Data above threshold'!$A98,'Raw Data'!$B$4:$B$185,0),MATCH('Data above threshold'!BV$4,'Raw Data'!$3:$3,0)-1)),"", IFERROR($J98*OFFSET('Raw Data'!$A$3,MATCH('Data above threshold'!$A98,'Raw Data'!$B$4:$B$185,0),MATCH('Data above threshold'!BV$4,'Raw Data'!$3:$3,0)-1),"NA"))</f>
        <v/>
      </c>
      <c r="BU98" s="103" t="str">
        <f aca="true">IF(ISBLANK(OFFSET('Raw Data'!$A$3,MATCH('Data above threshold'!$A98,'Raw Data'!$B$4:$B$185,0),MATCH('Data above threshold'!BW$4,'Raw Data'!$3:$3,0)-1)),"", IFERROR($J98*OFFSET('Raw Data'!$A$3,MATCH('Data above threshold'!$A98,'Raw Data'!$B$4:$B$185,0),MATCH('Data above threshold'!BW$4,'Raw Data'!$3:$3,0)-1),"NA"))</f>
        <v/>
      </c>
      <c r="BV98" s="103" t="str">
        <f aca="true">IF(ISBLANK(OFFSET('Raw Data'!$A$3,MATCH('Data above threshold'!$A98,'Raw Data'!$B$4:$B$185,0),MATCH('Data above threshold'!BX$4,'Raw Data'!$3:$3,0)-1)),"", IFERROR($J98*OFFSET('Raw Data'!$A$3,MATCH('Data above threshold'!$A98,'Raw Data'!$B$4:$B$185,0),MATCH('Data above threshold'!BX$4,'Raw Data'!$3:$3,0)-1),"NA"))</f>
        <v/>
      </c>
      <c r="BW98" s="103" t="str">
        <f aca="true">IF(ISBLANK(OFFSET('Raw Data'!$A$3,MATCH('Data above threshold'!$A98,'Raw Data'!$B$4:$B$185,0),MATCH('Data above threshold'!BY$4,'Raw Data'!$3:$3,0)-1)),"", IFERROR($J98*OFFSET('Raw Data'!$A$3,MATCH('Data above threshold'!$A98,'Raw Data'!$B$4:$B$185,0),MATCH('Data above threshold'!BY$4,'Raw Data'!$3:$3,0)-1),"NA"))</f>
        <v/>
      </c>
      <c r="BX98" s="103" t="str">
        <f aca="true">IF(ISBLANK(OFFSET('Raw Data'!$A$3,MATCH('Data above threshold'!$A98,'Raw Data'!$B$4:$B$185,0),MATCH('Data above threshold'!BZ$4,'Raw Data'!$3:$3,0)-1)),"", IFERROR($J98*OFFSET('Raw Data'!$A$3,MATCH('Data above threshold'!$A98,'Raw Data'!$B$4:$B$185,0),MATCH('Data above threshold'!BZ$4,'Raw Data'!$3:$3,0)-1),"NA"))</f>
        <v/>
      </c>
      <c r="BY98" s="103" t="str">
        <f aca="true">IF(ISBLANK(OFFSET('Raw Data'!$A$3,MATCH('Data above threshold'!$A98,'Raw Data'!$B$4:$B$185,0),MATCH('Data above threshold'!CA$4,'Raw Data'!$3:$3,0)-1)),"", IFERROR($J98*OFFSET('Raw Data'!$A$3,MATCH('Data above threshold'!$A98,'Raw Data'!$B$4:$B$185,0),MATCH('Data above threshold'!CA$4,'Raw Data'!$3:$3,0)-1),"NA"))</f>
        <v/>
      </c>
      <c r="BZ98" s="103" t="str">
        <f aca="true">IF(ISBLANK(OFFSET('Raw Data'!$A$3,MATCH('Data above threshold'!$A98,'Raw Data'!$B$4:$B$185,0),MATCH('Data above threshold'!CB$4,'Raw Data'!$3:$3,0)-1)),"", IFERROR($J98*OFFSET('Raw Data'!$A$3,MATCH('Data above threshold'!$A98,'Raw Data'!$B$4:$B$185,0),MATCH('Data above threshold'!CB$4,'Raw Data'!$3:$3,0)-1),"NA"))</f>
        <v/>
      </c>
      <c r="CA98" s="103" t="str">
        <f aca="true">IF(ISBLANK(OFFSET('Raw Data'!$A$3,MATCH('Data above threshold'!$A98,'Raw Data'!$B$4:$B$185,0),MATCH('Data above threshold'!CC$4,'Raw Data'!$3:$3,0)-1)),"", IFERROR($J98*OFFSET('Raw Data'!$A$3,MATCH('Data above threshold'!$A98,'Raw Data'!$B$4:$B$185,0),MATCH('Data above threshold'!CC$4,'Raw Data'!$3:$3,0)-1),"NA"))</f>
        <v/>
      </c>
      <c r="CB98" s="103" t="str">
        <f aca="true">IF(ISBLANK(OFFSET('Raw Data'!$A$3,MATCH('Data above threshold'!$A98,'Raw Data'!$B$4:$B$185,0),MATCH('Data above threshold'!CD$4,'Raw Data'!$3:$3,0)-1)),"", IFERROR($J98*OFFSET('Raw Data'!$A$3,MATCH('Data above threshold'!$A98,'Raw Data'!$B$4:$B$185,0),MATCH('Data above threshold'!CD$4,'Raw Data'!$3:$3,0)-1),"NA"))</f>
        <v/>
      </c>
      <c r="CC98" s="103" t="str">
        <f aca="true">IF(ISBLANK(OFFSET('Raw Data'!$A$3,MATCH('Data above threshold'!$A98,'Raw Data'!$B$4:$B$185,0),MATCH('Data above threshold'!CE$4,'Raw Data'!$3:$3,0)-1)),"", IFERROR($J98*OFFSET('Raw Data'!$A$3,MATCH('Data above threshold'!$A98,'Raw Data'!$B$4:$B$185,0),MATCH('Data above threshold'!CE$4,'Raw Data'!$3:$3,0)-1),"NA"))</f>
        <v/>
      </c>
      <c r="CD98" s="103" t="str">
        <f aca="true">IF(ISBLANK(OFFSET('Raw Data'!$A$3,MATCH('Data above threshold'!$A98,'Raw Data'!$B$4:$B$185,0),MATCH('Data above threshold'!CF$4,'Raw Data'!$3:$3,0)-1)),"", IFERROR($J98*OFFSET('Raw Data'!$A$3,MATCH('Data above threshold'!$A98,'Raw Data'!$B$4:$B$185,0),MATCH('Data above threshold'!CF$4,'Raw Data'!$3:$3,0)-1),"NA"))</f>
        <v/>
      </c>
      <c r="CE98" s="103" t="str">
        <f aca="true">IF(ISBLANK(OFFSET('Raw Data'!$A$3,MATCH('Data above threshold'!$A98,'Raw Data'!$B$4:$B$185,0),MATCH('Data above threshold'!CG$4,'Raw Data'!$3:$3,0)-1)),"", IFERROR($J98*OFFSET('Raw Data'!$A$3,MATCH('Data above threshold'!$A98,'Raw Data'!$B$4:$B$185,0),MATCH('Data above threshold'!CG$4,'Raw Data'!$3:$3,0)-1),"NA"))</f>
        <v/>
      </c>
      <c r="CF98" s="103" t="str">
        <f aca="true">IF(ISBLANK(OFFSET('Raw Data'!$A$3,MATCH('Data above threshold'!$A98,'Raw Data'!$B$4:$B$185,0),MATCH('Data above threshold'!CH$4,'Raw Data'!$3:$3,0)-1)),"", IFERROR($J98*OFFSET('Raw Data'!$A$3,MATCH('Data above threshold'!$A98,'Raw Data'!$B$4:$B$185,0),MATCH('Data above threshold'!CH$4,'Raw Data'!$3:$3,0)-1),"NA"))</f>
        <v/>
      </c>
      <c r="CG98" s="103" t="str">
        <f aca="true">IF(ISBLANK(OFFSET('Raw Data'!$A$3,MATCH('Data above threshold'!$A98,'Raw Data'!$B$4:$B$185,0),MATCH('Data above threshold'!CI$4,'Raw Data'!$3:$3,0)-1)),"", IFERROR($J98*OFFSET('Raw Data'!$A$3,MATCH('Data above threshold'!$A98,'Raw Data'!$B$4:$B$185,0),MATCH('Data above threshold'!CI$4,'Raw Data'!$3:$3,0)-1),"NA"))</f>
        <v/>
      </c>
      <c r="CH98" s="103" t="str">
        <f aca="true">IF(ISBLANK(OFFSET('Raw Data'!$A$3,MATCH('Data above threshold'!$A98,'Raw Data'!$B$4:$B$185,0),MATCH('Data above threshold'!CJ$4,'Raw Data'!$3:$3,0)-1)),"", IFERROR($J98*OFFSET('Raw Data'!$A$3,MATCH('Data above threshold'!$A98,'Raw Data'!$B$4:$B$185,0),MATCH('Data above threshold'!CJ$4,'Raw Data'!$3:$3,0)-1),"NA"))</f>
        <v/>
      </c>
      <c r="CI98" s="103" t="str">
        <f aca="true">IF(ISBLANK(OFFSET('Raw Data'!$A$3,MATCH('Data above threshold'!$A98,'Raw Data'!$B$4:$B$185,0),MATCH('Data above threshold'!CK$4,'Raw Data'!$3:$3,0)-1)),"", IFERROR($J98*OFFSET('Raw Data'!$A$3,MATCH('Data above threshold'!$A98,'Raw Data'!$B$4:$B$185,0),MATCH('Data above threshold'!CK$4,'Raw Data'!$3:$3,0)-1),"NA"))</f>
        <v/>
      </c>
      <c r="CJ98" s="103" t="str">
        <f aca="true">IF(ISBLANK(OFFSET('Raw Data'!$A$3,MATCH('Data above threshold'!$A98,'Raw Data'!$B$4:$B$185,0),MATCH('Data above threshold'!CL$4,'Raw Data'!$3:$3,0)-1)),"", IFERROR($J98*OFFSET('Raw Data'!$A$3,MATCH('Data above threshold'!$A98,'Raw Data'!$B$4:$B$185,0),MATCH('Data above threshold'!CL$4,'Raw Data'!$3:$3,0)-1),"NA"))</f>
        <v/>
      </c>
      <c r="CK98" s="103" t="str">
        <f aca="true">IF(ISBLANK(OFFSET('Raw Data'!$A$3,MATCH('Data above threshold'!$A98,'Raw Data'!$B$4:$B$185,0),MATCH('Data above threshold'!CM$4,'Raw Data'!$3:$3,0)-1)),"", IFERROR($J98*OFFSET('Raw Data'!$A$3,MATCH('Data above threshold'!$A98,'Raw Data'!$B$4:$B$185,0),MATCH('Data above threshold'!CM$4,'Raw Data'!$3:$3,0)-1),"NA"))</f>
        <v/>
      </c>
      <c r="CL98" s="103" t="str">
        <f aca="true">IF(ISBLANK(OFFSET('Raw Data'!$A$3,MATCH('Data above threshold'!$A98,'Raw Data'!$B$4:$B$185,0),MATCH('Data above threshold'!CN$4,'Raw Data'!$3:$3,0)-1)),"", IFERROR($J98*OFFSET('Raw Data'!$A$3,MATCH('Data above threshold'!$A98,'Raw Data'!$B$4:$B$185,0),MATCH('Data above threshold'!CN$4,'Raw Data'!$3:$3,0)-1),"NA"))</f>
        <v/>
      </c>
      <c r="CM98" s="103" t="str">
        <f aca="true">IF(ISBLANK(OFFSET('Raw Data'!$A$3,MATCH('Data above threshold'!$A98,'Raw Data'!$B$4:$B$185,0),MATCH('Data above threshold'!CO$4,'Raw Data'!$3:$3,0)-1)),"", IFERROR($J98*OFFSET('Raw Data'!$A$3,MATCH('Data above threshold'!$A98,'Raw Data'!$B$4:$B$185,0),MATCH('Data above threshold'!CO$4,'Raw Data'!$3:$3,0)-1),"NA"))</f>
        <v/>
      </c>
      <c r="CN98" s="103" t="str">
        <f aca="true">IF(ISBLANK(OFFSET('Raw Data'!$A$3,MATCH('Data above threshold'!$A98,'Raw Data'!$B$4:$B$185,0),MATCH('Data above threshold'!CP$4,'Raw Data'!$3:$3,0)-1)),"", IFERROR($J98*OFFSET('Raw Data'!$A$3,MATCH('Data above threshold'!$A98,'Raw Data'!$B$4:$B$185,0),MATCH('Data above threshold'!CP$4,'Raw Data'!$3:$3,0)-1),"NA"))</f>
        <v/>
      </c>
      <c r="CO98" s="103" t="str">
        <f aca="true">IF(ISBLANK(OFFSET('Raw Data'!$A$3,MATCH('Data above threshold'!$A98,'Raw Data'!$B$4:$B$185,0),MATCH('Data above threshold'!CQ$4,'Raw Data'!$3:$3,0)-1)),"", IFERROR($J98*OFFSET('Raw Data'!$A$3,MATCH('Data above threshold'!$A98,'Raw Data'!$B$4:$B$185,0),MATCH('Data above threshold'!CQ$4,'Raw Data'!$3:$3,0)-1),"NA"))</f>
        <v/>
      </c>
      <c r="CP98" s="103" t="str">
        <f aca="true">IF(ISBLANK(OFFSET('Raw Data'!$A$3,MATCH('Data above threshold'!$A98,'Raw Data'!$B$4:$B$185,0),MATCH('Data above threshold'!CR$4,'Raw Data'!$3:$3,0)-1)),"", IFERROR($J98*OFFSET('Raw Data'!$A$3,MATCH('Data above threshold'!$A98,'Raw Data'!$B$4:$B$185,0),MATCH('Data above threshold'!CR$4,'Raw Data'!$3:$3,0)-1),"NA"))</f>
        <v/>
      </c>
    </row>
    <row r="99" s="103" customFormat="true" ht="15.5" hidden="false" customHeight="false" outlineLevel="0" collapsed="false">
      <c r="A99" s="107" t="n">
        <v>4111</v>
      </c>
      <c r="B99" s="107" t="n">
        <v>4</v>
      </c>
      <c r="C99" s="103" t="str">
        <f aca="true">IF(ISBLANK(OFFSET('Raw Data'!$A$3,MATCH($A99,'Raw Data'!$B$4:$B$185,0),MATCH(C$4,'Raw Data'!$3:$3,0)-1)),"",OFFSET('Raw Data'!$A$3,MATCH($A99,'Raw Data'!$B$4:$B$185,0),MATCH(C$4,'Raw Data'!$3:$3,0)-1))</f>
        <v/>
      </c>
      <c r="D99" s="103" t="str">
        <f aca="true">IF(ISBLANK(OFFSET('Raw Data'!$A$3,MATCH($A99,'Raw Data'!$B$4:$B$185,0),MATCH(D$4,'Raw Data'!$3:$3,0)-1)),"",OFFSET('Raw Data'!$A$3,MATCH($A99,'Raw Data'!$B$4:$B$185,0),MATCH(D$4,'Raw Data'!$3:$3,0)-1))</f>
        <v>Number of environment-related treaties signed</v>
      </c>
      <c r="E99" s="103" t="str">
        <f aca="true">IF(ISBLANK(OFFSET('Raw Data'!$A$3,MATCH($A99,'Raw Data'!$B$4:$B$185,0),MATCH(E$4,'Raw Data'!$3:$3,0)-1)),"",OFFSET('Raw Data'!$A$3,MATCH($A99,'Raw Data'!$B$4:$B$185,0),MATCH(E$4,'Raw Data'!$3:$3,0)-1))</f>
        <v/>
      </c>
      <c r="F99" s="103" t="str">
        <f aca="true">IF(ISBLANK(OFFSET('Raw Data'!$A$3,MATCH($A99,'Raw Data'!$B$4:$B$185,0),MATCH(F$4,'Raw Data'!$3:$3,0)-1)),"",OFFSET('Raw Data'!$A$3,MATCH($A99,'Raw Data'!$B$4:$B$185,0),MATCH(F$4,'Raw Data'!$3:$3,0)-1))</f>
        <v/>
      </c>
      <c r="H99" s="103" t="str">
        <f aca="true">IF(ISBLANK(OFFSET('Raw Data'!$A$3,MATCH($A99,'Raw Data'!$B$4:$B$185,0),MATCH(H$4,'Raw Data'!$3:$3,0)-1)),"",OFFSET('Raw Data'!$A$3,MATCH($A99,'Raw Data'!$B$4:$B$185,0),MATCH(H$4,'Raw Data'!$3:$3,0)-1))</f>
        <v>Number of environment-related treaties (since 1992)</v>
      </c>
      <c r="I99" s="103" t="str">
        <f aca="true">IF(ISBLANK(OFFSET('Raw Data'!$A$3,MATCH($A99,'Raw Data'!$B$4:$B$185,0),MATCH(I$4,'Raw Data'!$3:$3,0)-1)),"",OFFSET('Raw Data'!$A$3,MATCH($A99,'Raw Data'!$B$4:$B$185,0),MATCH(I$4,'Raw Data'!$3:$3,0)-1))</f>
        <v>Plus</v>
      </c>
      <c r="J99" s="103" t="n">
        <f aca="false">IF(I99="","",IF(I99="Minus",-1,1))</f>
        <v>1</v>
      </c>
      <c r="K99" s="105" t="n">
        <f aca="false" t="array" ref="K99:K99">IFERROR(SKEW(IF(ISNUMBER(O99:CP99),O99:CP99,"")),"")</f>
        <v>3.41517245658148</v>
      </c>
      <c r="L99" s="103" t="n">
        <f aca="true">IF(ISBLANK(OFFSET('Data above threshold'!$A$4,MATCH('Data above threshold'!$A99,'Data above threshold'!$A$5:$A$185,0),MATCH('Data above threshold'!N$4,'Data above threshold'!$4:$4,0)-1)),1,OFFSET('Data above threshold'!$A$4,MATCH('Data above threshold'!$A99,'Data above threshold'!$A$5:$A$185,0),MATCH('Data above threshold'!N$4,'Data above threshold'!$4:$4,0)-1))</f>
        <v>0</v>
      </c>
      <c r="M99" s="103" t="str">
        <f aca="true">IF(ISBLANK(OFFSET('Data above threshold'!$A$4,MATCH('Data above threshold'!$A99,'Data above threshold'!$A$5:$A$185,0),MATCH('Data above threshold'!O$4,'Data above threshold'!$4:$4,0)-1)),"",OFFSET('Data above threshold'!$A$4,MATCH('Data above threshold'!$A99,'Data above threshold'!$A$5:$A$185,0),MATCH('Data above threshold'!O$4,'Data above threshold'!$4:$4,0)-1))</f>
        <v/>
      </c>
      <c r="N99" s="106" t="n">
        <f aca="false" t="array" ref="N99:N99">IF(B99&lt;4,"",1-IFERROR(SUM(ISNUMBER(O99:CP99)*(1-$O$3:$CP$3))/COUNTIF($O$3:$CP$3,0),0))</f>
        <v>0</v>
      </c>
      <c r="O99" s="103" t="n">
        <f aca="true">IF(ISBLANK(OFFSET('Raw Data'!$A$3,MATCH('Data above threshold'!$A99,'Raw Data'!$B$4:$B$185,0),MATCH('Data above threshold'!Q$4,'Raw Data'!$3:$3,0)-1)),"", IFERROR($J99*OFFSET('Raw Data'!$A$3,MATCH('Data above threshold'!$A99,'Raw Data'!$B$4:$B$185,0),MATCH('Data above threshold'!Q$4,'Raw Data'!$3:$3,0)-1),"NA"))</f>
        <v>97</v>
      </c>
      <c r="P99" s="103" t="n">
        <f aca="true">IF(ISBLANK(OFFSET('Raw Data'!$A$3,MATCH('Data above threshold'!$A99,'Raw Data'!$B$4:$B$185,0),MATCH('Data above threshold'!R$4,'Raw Data'!$3:$3,0)-1)),"", IFERROR($J99*OFFSET('Raw Data'!$A$3,MATCH('Data above threshold'!$A99,'Raw Data'!$B$4:$B$185,0),MATCH('Data above threshold'!R$4,'Raw Data'!$3:$3,0)-1),"NA"))</f>
        <v>82</v>
      </c>
      <c r="Q99" s="103" t="n">
        <f aca="true">IF(ISBLANK(OFFSET('Raw Data'!$A$3,MATCH('Data above threshold'!$A99,'Raw Data'!$B$4:$B$185,0),MATCH('Data above threshold'!S$4,'Raw Data'!$3:$3,0)-1)),"", IFERROR($J99*OFFSET('Raw Data'!$A$3,MATCH('Data above threshold'!$A99,'Raw Data'!$B$4:$B$185,0),MATCH('Data above threshold'!S$4,'Raw Data'!$3:$3,0)-1),"NA"))</f>
        <v>82</v>
      </c>
      <c r="R99" s="103" t="n">
        <f aca="true">IF(ISBLANK(OFFSET('Raw Data'!$A$3,MATCH('Data above threshold'!$A99,'Raw Data'!$B$4:$B$185,0),MATCH('Data above threshold'!T$4,'Raw Data'!$3:$3,0)-1)),"", IFERROR($J99*OFFSET('Raw Data'!$A$3,MATCH('Data above threshold'!$A99,'Raw Data'!$B$4:$B$185,0),MATCH('Data above threshold'!T$4,'Raw Data'!$3:$3,0)-1),"NA"))</f>
        <v>94</v>
      </c>
      <c r="S99" s="103" t="n">
        <f aca="true">IF(ISBLANK(OFFSET('Raw Data'!$A$3,MATCH('Data above threshold'!$A99,'Raw Data'!$B$4:$B$185,0),MATCH('Data above threshold'!U$4,'Raw Data'!$3:$3,0)-1)),"", IFERROR($J99*OFFSET('Raw Data'!$A$3,MATCH('Data above threshold'!$A99,'Raw Data'!$B$4:$B$185,0),MATCH('Data above threshold'!U$4,'Raw Data'!$3:$3,0)-1),"NA"))</f>
        <v>35</v>
      </c>
      <c r="T99" s="103" t="n">
        <f aca="true">IF(ISBLANK(OFFSET('Raw Data'!$A$3,MATCH('Data above threshold'!$A99,'Raw Data'!$B$4:$B$185,0),MATCH('Data above threshold'!V$4,'Raw Data'!$3:$3,0)-1)),"", IFERROR($J99*OFFSET('Raw Data'!$A$3,MATCH('Data above threshold'!$A99,'Raw Data'!$B$4:$B$185,0),MATCH('Data above threshold'!V$4,'Raw Data'!$3:$3,0)-1),"NA"))</f>
        <v>18</v>
      </c>
      <c r="U99" s="103" t="n">
        <f aca="true">IF(ISBLANK(OFFSET('Raw Data'!$A$3,MATCH('Data above threshold'!$A99,'Raw Data'!$B$4:$B$185,0),MATCH('Data above threshold'!W$4,'Raw Data'!$3:$3,0)-1)),"", IFERROR($J99*OFFSET('Raw Data'!$A$3,MATCH('Data above threshold'!$A99,'Raw Data'!$B$4:$B$185,0),MATCH('Data above threshold'!W$4,'Raw Data'!$3:$3,0)-1),"NA"))</f>
        <v>80</v>
      </c>
      <c r="V99" s="103" t="n">
        <f aca="true">IF(ISBLANK(OFFSET('Raw Data'!$A$3,MATCH('Data above threshold'!$A99,'Raw Data'!$B$4:$B$185,0),MATCH('Data above threshold'!X$4,'Raw Data'!$3:$3,0)-1)),"", IFERROR($J99*OFFSET('Raw Data'!$A$3,MATCH('Data above threshold'!$A99,'Raw Data'!$B$4:$B$185,0),MATCH('Data above threshold'!X$4,'Raw Data'!$3:$3,0)-1),"NA"))</f>
        <v>75</v>
      </c>
      <c r="W99" s="103" t="n">
        <f aca="true">IF(ISBLANK(OFFSET('Raw Data'!$A$3,MATCH('Data above threshold'!$A99,'Raw Data'!$B$4:$B$185,0),MATCH('Data above threshold'!Y$4,'Raw Data'!$3:$3,0)-1)),"", IFERROR($J99*OFFSET('Raw Data'!$A$3,MATCH('Data above threshold'!$A99,'Raw Data'!$B$4:$B$185,0),MATCH('Data above threshold'!Y$4,'Raw Data'!$3:$3,0)-1),"NA"))</f>
        <v>75</v>
      </c>
      <c r="X99" s="103" t="n">
        <f aca="true">IF(ISBLANK(OFFSET('Raw Data'!$A$3,MATCH('Data above threshold'!$A99,'Raw Data'!$B$4:$B$185,0),MATCH('Data above threshold'!Z$4,'Raw Data'!$3:$3,0)-1)),"", IFERROR($J99*OFFSET('Raw Data'!$A$3,MATCH('Data above threshold'!$A99,'Raw Data'!$B$4:$B$185,0),MATCH('Data above threshold'!Z$4,'Raw Data'!$3:$3,0)-1),"NA"))</f>
        <v>64</v>
      </c>
      <c r="Y99" s="103" t="n">
        <f aca="true">IF(ISBLANK(OFFSET('Raw Data'!$A$3,MATCH('Data above threshold'!$A99,'Raw Data'!$B$4:$B$185,0),MATCH('Data above threshold'!AA$4,'Raw Data'!$3:$3,0)-1)),"", IFERROR($J99*OFFSET('Raw Data'!$A$3,MATCH('Data above threshold'!$A99,'Raw Data'!$B$4:$B$185,0),MATCH('Data above threshold'!AA$4,'Raw Data'!$3:$3,0)-1),"NA"))</f>
        <v>88</v>
      </c>
      <c r="Z99" s="103" t="n">
        <f aca="true">IF(ISBLANK(OFFSET('Raw Data'!$A$3,MATCH('Data above threshold'!$A99,'Raw Data'!$B$4:$B$185,0),MATCH('Data above threshold'!AB$4,'Raw Data'!$3:$3,0)-1)),"", IFERROR($J99*OFFSET('Raw Data'!$A$3,MATCH('Data above threshold'!$A99,'Raw Data'!$B$4:$B$185,0),MATCH('Data above threshold'!AB$4,'Raw Data'!$3:$3,0)-1),"NA"))</f>
        <v>42</v>
      </c>
      <c r="AA99" s="103" t="n">
        <f aca="true">IF(ISBLANK(OFFSET('Raw Data'!$A$3,MATCH('Data above threshold'!$A99,'Raw Data'!$B$4:$B$185,0),MATCH('Data above threshold'!AC$4,'Raw Data'!$3:$3,0)-1)),"", IFERROR($J99*OFFSET('Raw Data'!$A$3,MATCH('Data above threshold'!$A99,'Raw Data'!$B$4:$B$185,0),MATCH('Data above threshold'!AC$4,'Raw Data'!$3:$3,0)-1),"NA"))</f>
        <v>55</v>
      </c>
      <c r="AB99" s="103" t="n">
        <f aca="true">IF(ISBLANK(OFFSET('Raw Data'!$A$3,MATCH('Data above threshold'!$A99,'Raw Data'!$B$4:$B$185,0),MATCH('Data above threshold'!AD$4,'Raw Data'!$3:$3,0)-1)),"", IFERROR($J99*OFFSET('Raw Data'!$A$3,MATCH('Data above threshold'!$A99,'Raw Data'!$B$4:$B$185,0),MATCH('Data above threshold'!AD$4,'Raw Data'!$3:$3,0)-1),"NA"))</f>
        <v>52</v>
      </c>
      <c r="AC99" s="103" t="n">
        <f aca="true">IF(ISBLANK(OFFSET('Raw Data'!$A$3,MATCH('Data above threshold'!$A99,'Raw Data'!$B$4:$B$185,0),MATCH('Data above threshold'!AE$4,'Raw Data'!$3:$3,0)-1)),"", IFERROR($J99*OFFSET('Raw Data'!$A$3,MATCH('Data above threshold'!$A99,'Raw Data'!$B$4:$B$185,0),MATCH('Data above threshold'!AE$4,'Raw Data'!$3:$3,0)-1),"NA"))</f>
        <v>60</v>
      </c>
      <c r="AD99" s="103" t="n">
        <f aca="true">IF(ISBLANK(OFFSET('Raw Data'!$A$3,MATCH('Data above threshold'!$A99,'Raw Data'!$B$4:$B$185,0),MATCH('Data above threshold'!AF$4,'Raw Data'!$3:$3,0)-1)),"", IFERROR($J99*OFFSET('Raw Data'!$A$3,MATCH('Data above threshold'!$A99,'Raw Data'!$B$4:$B$185,0),MATCH('Data above threshold'!AF$4,'Raw Data'!$3:$3,0)-1),"NA"))</f>
        <v>89</v>
      </c>
      <c r="AE99" s="103" t="n">
        <f aca="true">IF(ISBLANK(OFFSET('Raw Data'!$A$3,MATCH('Data above threshold'!$A99,'Raw Data'!$B$4:$B$185,0),MATCH('Data above threshold'!AG$4,'Raw Data'!$3:$3,0)-1)),"", IFERROR($J99*OFFSET('Raw Data'!$A$3,MATCH('Data above threshold'!$A99,'Raw Data'!$B$4:$B$185,0),MATCH('Data above threshold'!AG$4,'Raw Data'!$3:$3,0)-1),"NA"))</f>
        <v>143</v>
      </c>
      <c r="AF99" s="103" t="n">
        <f aca="true">IF(ISBLANK(OFFSET('Raw Data'!$A$3,MATCH('Data above threshold'!$A99,'Raw Data'!$B$4:$B$185,0),MATCH('Data above threshold'!AH$4,'Raw Data'!$3:$3,0)-1)),"", IFERROR($J99*OFFSET('Raw Data'!$A$3,MATCH('Data above threshold'!$A99,'Raw Data'!$B$4:$B$185,0),MATCH('Data above threshold'!AH$4,'Raw Data'!$3:$3,0)-1),"NA"))</f>
        <v>112</v>
      </c>
      <c r="AG99" s="103" t="n">
        <f aca="true">IF(ISBLANK(OFFSET('Raw Data'!$A$3,MATCH('Data above threshold'!$A99,'Raw Data'!$B$4:$B$185,0),MATCH('Data above threshold'!AI$4,'Raw Data'!$3:$3,0)-1)),"", IFERROR($J99*OFFSET('Raw Data'!$A$3,MATCH('Data above threshold'!$A99,'Raw Data'!$B$4:$B$185,0),MATCH('Data above threshold'!AI$4,'Raw Data'!$3:$3,0)-1),"NA"))</f>
        <v>35</v>
      </c>
      <c r="AH99" s="103" t="n">
        <f aca="true">IF(ISBLANK(OFFSET('Raw Data'!$A$3,MATCH('Data above threshold'!$A99,'Raw Data'!$B$4:$B$185,0),MATCH('Data above threshold'!AJ$4,'Raw Data'!$3:$3,0)-1)),"", IFERROR($J99*OFFSET('Raw Data'!$A$3,MATCH('Data above threshold'!$A99,'Raw Data'!$B$4:$B$185,0),MATCH('Data above threshold'!AJ$4,'Raw Data'!$3:$3,0)-1),"NA"))</f>
        <v>76</v>
      </c>
      <c r="AI99" s="103" t="n">
        <f aca="true">IF(ISBLANK(OFFSET('Raw Data'!$A$3,MATCH('Data above threshold'!$A99,'Raw Data'!$B$4:$B$185,0),MATCH('Data above threshold'!AK$4,'Raw Data'!$3:$3,0)-1)),"", IFERROR($J99*OFFSET('Raw Data'!$A$3,MATCH('Data above threshold'!$A99,'Raw Data'!$B$4:$B$185,0),MATCH('Data above threshold'!AK$4,'Raw Data'!$3:$3,0)-1),"NA"))</f>
        <v>60</v>
      </c>
      <c r="AJ99" s="103" t="n">
        <f aca="true">IF(ISBLANK(OFFSET('Raw Data'!$A$3,MATCH('Data above threshold'!$A99,'Raw Data'!$B$4:$B$185,0),MATCH('Data above threshold'!AL$4,'Raw Data'!$3:$3,0)-1)),"", IFERROR($J99*OFFSET('Raw Data'!$A$3,MATCH('Data above threshold'!$A99,'Raw Data'!$B$4:$B$185,0),MATCH('Data above threshold'!AL$4,'Raw Data'!$3:$3,0)-1),"NA"))</f>
        <v>103</v>
      </c>
      <c r="AK99" s="103" t="n">
        <f aca="true">IF(ISBLANK(OFFSET('Raw Data'!$A$3,MATCH('Data above threshold'!$A99,'Raw Data'!$B$4:$B$185,0),MATCH('Data above threshold'!AM$4,'Raw Data'!$3:$3,0)-1)),"", IFERROR($J99*OFFSET('Raw Data'!$A$3,MATCH('Data above threshold'!$A99,'Raw Data'!$B$4:$B$185,0),MATCH('Data above threshold'!AM$4,'Raw Data'!$3:$3,0)-1),"NA"))</f>
        <v>40</v>
      </c>
      <c r="AL99" s="103" t="n">
        <f aca="true">IF(ISBLANK(OFFSET('Raw Data'!$A$3,MATCH('Data above threshold'!$A99,'Raw Data'!$B$4:$B$185,0),MATCH('Data above threshold'!AN$4,'Raw Data'!$3:$3,0)-1)),"", IFERROR($J99*OFFSET('Raw Data'!$A$3,MATCH('Data above threshold'!$A99,'Raw Data'!$B$4:$B$185,0),MATCH('Data above threshold'!AN$4,'Raw Data'!$3:$3,0)-1),"NA"))</f>
        <v>108</v>
      </c>
      <c r="AM99" s="103" t="n">
        <f aca="true">IF(ISBLANK(OFFSET('Raw Data'!$A$3,MATCH('Data above threshold'!$A99,'Raw Data'!$B$4:$B$185,0),MATCH('Data above threshold'!AO$4,'Raw Data'!$3:$3,0)-1)),"", IFERROR($J99*OFFSET('Raw Data'!$A$3,MATCH('Data above threshold'!$A99,'Raw Data'!$B$4:$B$185,0),MATCH('Data above threshold'!AO$4,'Raw Data'!$3:$3,0)-1),"NA"))</f>
        <v>185</v>
      </c>
      <c r="AN99" s="103" t="n">
        <f aca="true">IF(ISBLANK(OFFSET('Raw Data'!$A$3,MATCH('Data above threshold'!$A99,'Raw Data'!$B$4:$B$185,0),MATCH('Data above threshold'!AP$4,'Raw Data'!$3:$3,0)-1)),"", IFERROR($J99*OFFSET('Raw Data'!$A$3,MATCH('Data above threshold'!$A99,'Raw Data'!$B$4:$B$185,0),MATCH('Data above threshold'!AP$4,'Raw Data'!$3:$3,0)-1),"NA"))</f>
        <v>106</v>
      </c>
      <c r="AO99" s="103" t="n">
        <f aca="true">IF(ISBLANK(OFFSET('Raw Data'!$A$3,MATCH('Data above threshold'!$A99,'Raw Data'!$B$4:$B$185,0),MATCH('Data above threshold'!AQ$4,'Raw Data'!$3:$3,0)-1)),"", IFERROR($J99*OFFSET('Raw Data'!$A$3,MATCH('Data above threshold'!$A99,'Raw Data'!$B$4:$B$185,0),MATCH('Data above threshold'!AQ$4,'Raw Data'!$3:$3,0)-1),"NA"))</f>
        <v>61</v>
      </c>
      <c r="AP99" s="103" t="n">
        <f aca="true">IF(ISBLANK(OFFSET('Raw Data'!$A$3,MATCH('Data above threshold'!$A99,'Raw Data'!$B$4:$B$185,0),MATCH('Data above threshold'!AR$4,'Raw Data'!$3:$3,0)-1)),"", IFERROR($J99*OFFSET('Raw Data'!$A$3,MATCH('Data above threshold'!$A99,'Raw Data'!$B$4:$B$185,0),MATCH('Data above threshold'!AR$4,'Raw Data'!$3:$3,0)-1),"NA"))</f>
        <v>56</v>
      </c>
      <c r="AQ99" s="103" t="n">
        <f aca="true">IF(ISBLANK(OFFSET('Raw Data'!$A$3,MATCH('Data above threshold'!$A99,'Raw Data'!$B$4:$B$185,0),MATCH('Data above threshold'!AS$4,'Raw Data'!$3:$3,0)-1)),"", IFERROR($J99*OFFSET('Raw Data'!$A$3,MATCH('Data above threshold'!$A99,'Raw Data'!$B$4:$B$185,0),MATCH('Data above threshold'!AS$4,'Raw Data'!$3:$3,0)-1),"NA"))</f>
        <v>150</v>
      </c>
      <c r="AR99" s="103" t="n">
        <f aca="true">IF(ISBLANK(OFFSET('Raw Data'!$A$3,MATCH('Data above threshold'!$A99,'Raw Data'!$B$4:$B$185,0),MATCH('Data above threshold'!AT$4,'Raw Data'!$3:$3,0)-1)),"", IFERROR($J99*OFFSET('Raw Data'!$A$3,MATCH('Data above threshold'!$A99,'Raw Data'!$B$4:$B$185,0),MATCH('Data above threshold'!AT$4,'Raw Data'!$3:$3,0)-1),"NA"))</f>
        <v>37</v>
      </c>
      <c r="AS99" s="103" t="n">
        <f aca="true">IF(ISBLANK(OFFSET('Raw Data'!$A$3,MATCH('Data above threshold'!$A99,'Raw Data'!$B$4:$B$185,0),MATCH('Data above threshold'!AU$4,'Raw Data'!$3:$3,0)-1)),"", IFERROR($J99*OFFSET('Raw Data'!$A$3,MATCH('Data above threshold'!$A99,'Raw Data'!$B$4:$B$185,0),MATCH('Data above threshold'!AU$4,'Raw Data'!$3:$3,0)-1),"NA"))</f>
        <v>110</v>
      </c>
      <c r="AT99" s="103" t="n">
        <f aca="true">IF(ISBLANK(OFFSET('Raw Data'!$A$3,MATCH('Data above threshold'!$A99,'Raw Data'!$B$4:$B$185,0),MATCH('Data above threshold'!AV$4,'Raw Data'!$3:$3,0)-1)),"", IFERROR($J99*OFFSET('Raw Data'!$A$3,MATCH('Data above threshold'!$A99,'Raw Data'!$B$4:$B$185,0),MATCH('Data above threshold'!AV$4,'Raw Data'!$3:$3,0)-1),"NA"))</f>
        <v>50</v>
      </c>
      <c r="AU99" s="103" t="n">
        <f aca="true">IF(ISBLANK(OFFSET('Raw Data'!$A$3,MATCH('Data above threshold'!$A99,'Raw Data'!$B$4:$B$185,0),MATCH('Data above threshold'!AW$4,'Raw Data'!$3:$3,0)-1)),"", IFERROR($J99*OFFSET('Raw Data'!$A$3,MATCH('Data above threshold'!$A99,'Raw Data'!$B$4:$B$185,0),MATCH('Data above threshold'!AW$4,'Raw Data'!$3:$3,0)-1),"NA"))</f>
        <v>54</v>
      </c>
      <c r="AV99" s="103" t="n">
        <f aca="true">IF(ISBLANK(OFFSET('Raw Data'!$A$3,MATCH('Data above threshold'!$A99,'Raw Data'!$B$4:$B$185,0),MATCH('Data above threshold'!AX$4,'Raw Data'!$3:$3,0)-1)),"", IFERROR($J99*OFFSET('Raw Data'!$A$3,MATCH('Data above threshold'!$A99,'Raw Data'!$B$4:$B$185,0),MATCH('Data above threshold'!AX$4,'Raw Data'!$3:$3,0)-1),"NA"))</f>
        <v>64</v>
      </c>
      <c r="AW99" s="103" t="n">
        <f aca="true">IF(ISBLANK(OFFSET('Raw Data'!$A$3,MATCH('Data above threshold'!$A99,'Raw Data'!$B$4:$B$185,0),MATCH('Data above threshold'!AY$4,'Raw Data'!$3:$3,0)-1)),"", IFERROR($J99*OFFSET('Raw Data'!$A$3,MATCH('Data above threshold'!$A99,'Raw Data'!$B$4:$B$185,0),MATCH('Data above threshold'!AY$4,'Raw Data'!$3:$3,0)-1),"NA"))</f>
        <v>123</v>
      </c>
      <c r="AX99" s="103" t="n">
        <f aca="true">IF(ISBLANK(OFFSET('Raw Data'!$A$3,MATCH('Data above threshold'!$A99,'Raw Data'!$B$4:$B$185,0),MATCH('Data above threshold'!AZ$4,'Raw Data'!$3:$3,0)-1)),"", IFERROR($J99*OFFSET('Raw Data'!$A$3,MATCH('Data above threshold'!$A99,'Raw Data'!$B$4:$B$185,0),MATCH('Data above threshold'!AZ$4,'Raw Data'!$3:$3,0)-1),"NA"))</f>
        <v>42</v>
      </c>
      <c r="AY99" s="103" t="n">
        <f aca="true">IF(ISBLANK(OFFSET('Raw Data'!$A$3,MATCH('Data above threshold'!$A99,'Raw Data'!$B$4:$B$185,0),MATCH('Data above threshold'!BA$4,'Raw Data'!$3:$3,0)-1)),"", IFERROR($J99*OFFSET('Raw Data'!$A$3,MATCH('Data above threshold'!$A99,'Raw Data'!$B$4:$B$185,0),MATCH('Data above threshold'!BA$4,'Raw Data'!$3:$3,0)-1),"NA"))</f>
        <v>67</v>
      </c>
      <c r="AZ99" s="103" t="n">
        <f aca="true">IF(ISBLANK(OFFSET('Raw Data'!$A$3,MATCH('Data above threshold'!$A99,'Raw Data'!$B$4:$B$185,0),MATCH('Data above threshold'!BB$4,'Raw Data'!$3:$3,0)-1)),"", IFERROR($J99*OFFSET('Raw Data'!$A$3,MATCH('Data above threshold'!$A99,'Raw Data'!$B$4:$B$185,0),MATCH('Data above threshold'!BB$4,'Raw Data'!$3:$3,0)-1),"NA"))</f>
        <v>62</v>
      </c>
      <c r="BA99" s="103" t="n">
        <f aca="true">IF(ISBLANK(OFFSET('Raw Data'!$A$3,MATCH('Data above threshold'!$A99,'Raw Data'!$B$4:$B$185,0),MATCH('Data above threshold'!BC$4,'Raw Data'!$3:$3,0)-1)),"", IFERROR($J99*OFFSET('Raw Data'!$A$3,MATCH('Data above threshold'!$A99,'Raw Data'!$B$4:$B$185,0),MATCH('Data above threshold'!BC$4,'Raw Data'!$3:$3,0)-1),"NA"))</f>
        <v>63</v>
      </c>
      <c r="BB99" s="103" t="n">
        <f aca="true">IF(ISBLANK(OFFSET('Raw Data'!$A$3,MATCH('Data above threshold'!$A99,'Raw Data'!$B$4:$B$185,0),MATCH('Data above threshold'!BD$4,'Raw Data'!$3:$3,0)-1)),"", IFERROR($J99*OFFSET('Raw Data'!$A$3,MATCH('Data above threshold'!$A99,'Raw Data'!$B$4:$B$185,0),MATCH('Data above threshold'!BD$4,'Raw Data'!$3:$3,0)-1),"NA"))</f>
        <v>71</v>
      </c>
      <c r="BC99" s="103" t="n">
        <f aca="true">IF(ISBLANK(OFFSET('Raw Data'!$A$3,MATCH('Data above threshold'!$A99,'Raw Data'!$B$4:$B$185,0),MATCH('Data above threshold'!BE$4,'Raw Data'!$3:$3,0)-1)),"", IFERROR($J99*OFFSET('Raw Data'!$A$3,MATCH('Data above threshold'!$A99,'Raw Data'!$B$4:$B$185,0),MATCH('Data above threshold'!BE$4,'Raw Data'!$3:$3,0)-1),"NA"))</f>
        <v>65</v>
      </c>
      <c r="BD99" s="103" t="n">
        <f aca="true">IF(ISBLANK(OFFSET('Raw Data'!$A$3,MATCH('Data above threshold'!$A99,'Raw Data'!$B$4:$B$185,0),MATCH('Data above threshold'!BF$4,'Raw Data'!$3:$3,0)-1)),"", IFERROR($J99*OFFSET('Raw Data'!$A$3,MATCH('Data above threshold'!$A99,'Raw Data'!$B$4:$B$185,0),MATCH('Data above threshold'!BF$4,'Raw Data'!$3:$3,0)-1),"NA"))</f>
        <v>47</v>
      </c>
      <c r="BE99" s="103" t="n">
        <f aca="true">IF(ISBLANK(OFFSET('Raw Data'!$A$3,MATCH('Data above threshold'!$A99,'Raw Data'!$B$4:$B$185,0),MATCH('Data above threshold'!BG$4,'Raw Data'!$3:$3,0)-1)),"", IFERROR($J99*OFFSET('Raw Data'!$A$3,MATCH('Data above threshold'!$A99,'Raw Data'!$B$4:$B$185,0),MATCH('Data above threshold'!BG$4,'Raw Data'!$3:$3,0)-1),"NA"))</f>
        <v>65</v>
      </c>
      <c r="BF99" s="103" t="n">
        <f aca="true">IF(ISBLANK(OFFSET('Raw Data'!$A$3,MATCH('Data above threshold'!$A99,'Raw Data'!$B$4:$B$185,0),MATCH('Data above threshold'!BH$4,'Raw Data'!$3:$3,0)-1)),"", IFERROR($J99*OFFSET('Raw Data'!$A$3,MATCH('Data above threshold'!$A99,'Raw Data'!$B$4:$B$185,0),MATCH('Data above threshold'!BH$4,'Raw Data'!$3:$3,0)-1),"NA"))</f>
        <v>32</v>
      </c>
      <c r="BG99" s="103" t="n">
        <f aca="true">IF(ISBLANK(OFFSET('Raw Data'!$A$3,MATCH('Data above threshold'!$A99,'Raw Data'!$B$4:$B$185,0),MATCH('Data above threshold'!BI$4,'Raw Data'!$3:$3,0)-1)),"", IFERROR($J99*OFFSET('Raw Data'!$A$3,MATCH('Data above threshold'!$A99,'Raw Data'!$B$4:$B$185,0),MATCH('Data above threshold'!BI$4,'Raw Data'!$3:$3,0)-1),"NA"))</f>
        <v>53</v>
      </c>
      <c r="BH99" s="103" t="n">
        <f aca="true">IF(ISBLANK(OFFSET('Raw Data'!$A$3,MATCH('Data above threshold'!$A99,'Raw Data'!$B$4:$B$185,0),MATCH('Data above threshold'!BJ$4,'Raw Data'!$3:$3,0)-1)),"", IFERROR($J99*OFFSET('Raw Data'!$A$3,MATCH('Data above threshold'!$A99,'Raw Data'!$B$4:$B$185,0),MATCH('Data above threshold'!BJ$4,'Raw Data'!$3:$3,0)-1),"NA"))</f>
        <v>63</v>
      </c>
      <c r="BI99" s="103" t="n">
        <f aca="true">IF(ISBLANK(OFFSET('Raw Data'!$A$3,MATCH('Data above threshold'!$A99,'Raw Data'!$B$4:$B$185,0),MATCH('Data above threshold'!BK$4,'Raw Data'!$3:$3,0)-1)),"", IFERROR($J99*OFFSET('Raw Data'!$A$3,MATCH('Data above threshold'!$A99,'Raw Data'!$B$4:$B$185,0),MATCH('Data above threshold'!BK$4,'Raw Data'!$3:$3,0)-1),"NA"))</f>
        <v>46</v>
      </c>
      <c r="BJ99" s="103" t="n">
        <f aca="true">IF(ISBLANK(OFFSET('Raw Data'!$A$3,MATCH('Data above threshold'!$A99,'Raw Data'!$B$4:$B$185,0),MATCH('Data above threshold'!BL$4,'Raw Data'!$3:$3,0)-1)),"", IFERROR($J99*OFFSET('Raw Data'!$A$3,MATCH('Data above threshold'!$A99,'Raw Data'!$B$4:$B$185,0),MATCH('Data above threshold'!BL$4,'Raw Data'!$3:$3,0)-1),"NA"))</f>
        <v>53</v>
      </c>
      <c r="BK99" s="103" t="n">
        <f aca="true">IF(ISBLANK(OFFSET('Raw Data'!$A$3,MATCH('Data above threshold'!$A99,'Raw Data'!$B$4:$B$185,0),MATCH('Data above threshold'!BM$4,'Raw Data'!$3:$3,0)-1)),"", IFERROR($J99*OFFSET('Raw Data'!$A$3,MATCH('Data above threshold'!$A99,'Raw Data'!$B$4:$B$185,0),MATCH('Data above threshold'!BM$4,'Raw Data'!$3:$3,0)-1),"NA"))</f>
        <v>48</v>
      </c>
      <c r="BL99" s="103" t="n">
        <f aca="true">IF(ISBLANK(OFFSET('Raw Data'!$A$3,MATCH('Data above threshold'!$A99,'Raw Data'!$B$4:$B$185,0),MATCH('Data above threshold'!BN$4,'Raw Data'!$3:$3,0)-1)),"", IFERROR($J99*OFFSET('Raw Data'!$A$3,MATCH('Data above threshold'!$A99,'Raw Data'!$B$4:$B$185,0),MATCH('Data above threshold'!BN$4,'Raw Data'!$3:$3,0)-1),"NA"))</f>
        <v>65</v>
      </c>
      <c r="BM99" s="103" t="n">
        <f aca="true">IF(ISBLANK(OFFSET('Raw Data'!$A$3,MATCH('Data above threshold'!$A99,'Raw Data'!$B$4:$B$185,0),MATCH('Data above threshold'!BO$4,'Raw Data'!$3:$3,0)-1)),"", IFERROR($J99*OFFSET('Raw Data'!$A$3,MATCH('Data above threshold'!$A99,'Raw Data'!$B$4:$B$185,0),MATCH('Data above threshold'!BO$4,'Raw Data'!$3:$3,0)-1),"NA"))</f>
        <v>106</v>
      </c>
      <c r="BN99" s="103" t="n">
        <f aca="true">IF(ISBLANK(OFFSET('Raw Data'!$A$3,MATCH('Data above threshold'!$A99,'Raw Data'!$B$4:$B$185,0),MATCH('Data above threshold'!BP$4,'Raw Data'!$3:$3,0)-1)),"", IFERROR($J99*OFFSET('Raw Data'!$A$3,MATCH('Data above threshold'!$A99,'Raw Data'!$B$4:$B$185,0),MATCH('Data above threshold'!BP$4,'Raw Data'!$3:$3,0)-1),"NA"))</f>
        <v>112</v>
      </c>
      <c r="BO99" s="103" t="n">
        <f aca="true">IF(ISBLANK(OFFSET('Raw Data'!$A$3,MATCH('Data above threshold'!$A99,'Raw Data'!$B$4:$B$185,0),MATCH('Data above threshold'!BQ$4,'Raw Data'!$3:$3,0)-1)),"", IFERROR($J99*OFFSET('Raw Data'!$A$3,MATCH('Data above threshold'!$A99,'Raw Data'!$B$4:$B$185,0),MATCH('Data above threshold'!BQ$4,'Raw Data'!$3:$3,0)-1),"NA"))</f>
        <v>57</v>
      </c>
      <c r="BP99" s="103" t="n">
        <f aca="true">IF(ISBLANK(OFFSET('Raw Data'!$A$3,MATCH('Data above threshold'!$A99,'Raw Data'!$B$4:$B$185,0),MATCH('Data above threshold'!BR$4,'Raw Data'!$3:$3,0)-1)),"", IFERROR($J99*OFFSET('Raw Data'!$A$3,MATCH('Data above threshold'!$A99,'Raw Data'!$B$4:$B$185,0),MATCH('Data above threshold'!BR$4,'Raw Data'!$3:$3,0)-1),"NA"))</f>
        <v>41</v>
      </c>
      <c r="BQ99" s="103" t="n">
        <f aca="true">IF(ISBLANK(OFFSET('Raw Data'!$A$3,MATCH('Data above threshold'!$A99,'Raw Data'!$B$4:$B$185,0),MATCH('Data above threshold'!BS$4,'Raw Data'!$3:$3,0)-1)),"", IFERROR($J99*OFFSET('Raw Data'!$A$3,MATCH('Data above threshold'!$A99,'Raw Data'!$B$4:$B$185,0),MATCH('Data above threshold'!BS$4,'Raw Data'!$3:$3,0)-1),"NA"))</f>
        <v>61</v>
      </c>
      <c r="BR99" s="103" t="n">
        <f aca="true">IF(ISBLANK(OFFSET('Raw Data'!$A$3,MATCH('Data above threshold'!$A99,'Raw Data'!$B$4:$B$185,0),MATCH('Data above threshold'!BT$4,'Raw Data'!$3:$3,0)-1)),"", IFERROR($J99*OFFSET('Raw Data'!$A$3,MATCH('Data above threshold'!$A99,'Raw Data'!$B$4:$B$185,0),MATCH('Data above threshold'!BT$4,'Raw Data'!$3:$3,0)-1),"NA"))</f>
        <v>65</v>
      </c>
      <c r="BS99" s="103" t="n">
        <f aca="true">IF(ISBLANK(OFFSET('Raw Data'!$A$3,MATCH('Data above threshold'!$A99,'Raw Data'!$B$4:$B$185,0),MATCH('Data above threshold'!BU$4,'Raw Data'!$3:$3,0)-1)),"", IFERROR($J99*OFFSET('Raw Data'!$A$3,MATCH('Data above threshold'!$A99,'Raw Data'!$B$4:$B$185,0),MATCH('Data above threshold'!BU$4,'Raw Data'!$3:$3,0)-1),"NA"))</f>
        <v>53</v>
      </c>
      <c r="BT99" s="103" t="n">
        <f aca="true">IF(ISBLANK(OFFSET('Raw Data'!$A$3,MATCH('Data above threshold'!$A99,'Raw Data'!$B$4:$B$185,0),MATCH('Data above threshold'!BV$4,'Raw Data'!$3:$3,0)-1)),"", IFERROR($J99*OFFSET('Raw Data'!$A$3,MATCH('Data above threshold'!$A99,'Raw Data'!$B$4:$B$185,0),MATCH('Data above threshold'!BV$4,'Raw Data'!$3:$3,0)-1),"NA"))</f>
        <v>42</v>
      </c>
      <c r="BU99" s="103" t="n">
        <f aca="true">IF(ISBLANK(OFFSET('Raw Data'!$A$3,MATCH('Data above threshold'!$A99,'Raw Data'!$B$4:$B$185,0),MATCH('Data above threshold'!BW$4,'Raw Data'!$3:$3,0)-1)),"", IFERROR($J99*OFFSET('Raw Data'!$A$3,MATCH('Data above threshold'!$A99,'Raw Data'!$B$4:$B$185,0),MATCH('Data above threshold'!BW$4,'Raw Data'!$3:$3,0)-1),"NA"))</f>
        <v>103</v>
      </c>
      <c r="BV99" s="103" t="n">
        <f aca="true">IF(ISBLANK(OFFSET('Raw Data'!$A$3,MATCH('Data above threshold'!$A99,'Raw Data'!$B$4:$B$185,0),MATCH('Data above threshold'!BX$4,'Raw Data'!$3:$3,0)-1)),"", IFERROR($J99*OFFSET('Raw Data'!$A$3,MATCH('Data above threshold'!$A99,'Raw Data'!$B$4:$B$185,0),MATCH('Data above threshold'!BX$4,'Raw Data'!$3:$3,0)-1),"NA"))</f>
        <v>87</v>
      </c>
      <c r="BW99" s="103" t="n">
        <f aca="true">IF(ISBLANK(OFFSET('Raw Data'!$A$3,MATCH('Data above threshold'!$A99,'Raw Data'!$B$4:$B$185,0),MATCH('Data above threshold'!BY$4,'Raw Data'!$3:$3,0)-1)),"", IFERROR($J99*OFFSET('Raw Data'!$A$3,MATCH('Data above threshold'!$A99,'Raw Data'!$B$4:$B$185,0),MATCH('Data above threshold'!BY$4,'Raw Data'!$3:$3,0)-1),"NA"))</f>
        <v>114</v>
      </c>
      <c r="BX99" s="103" t="n">
        <f aca="true">IF(ISBLANK(OFFSET('Raw Data'!$A$3,MATCH('Data above threshold'!$A99,'Raw Data'!$B$4:$B$185,0),MATCH('Data above threshold'!BZ$4,'Raw Data'!$3:$3,0)-1)),"", IFERROR($J99*OFFSET('Raw Data'!$A$3,MATCH('Data above threshold'!$A99,'Raw Data'!$B$4:$B$185,0),MATCH('Data above threshold'!BZ$4,'Raw Data'!$3:$3,0)-1),"NA"))</f>
        <v>344</v>
      </c>
      <c r="BY99" s="103" t="n">
        <f aca="true">IF(ISBLANK(OFFSET('Raw Data'!$A$3,MATCH('Data above threshold'!$A99,'Raw Data'!$B$4:$B$185,0),MATCH('Data above threshold'!CA$4,'Raw Data'!$3:$3,0)-1)),"", IFERROR($J99*OFFSET('Raw Data'!$A$3,MATCH('Data above threshold'!$A99,'Raw Data'!$B$4:$B$185,0),MATCH('Data above threshold'!CA$4,'Raw Data'!$3:$3,0)-1),"NA"))</f>
        <v>37</v>
      </c>
      <c r="BZ99" s="103" t="n">
        <f aca="true">IF(ISBLANK(OFFSET('Raw Data'!$A$3,MATCH('Data above threshold'!$A99,'Raw Data'!$B$4:$B$185,0),MATCH('Data above threshold'!CB$4,'Raw Data'!$3:$3,0)-1)),"", IFERROR($J99*OFFSET('Raw Data'!$A$3,MATCH('Data above threshold'!$A99,'Raw Data'!$B$4:$B$185,0),MATCH('Data above threshold'!CB$4,'Raw Data'!$3:$3,0)-1),"NA"))</f>
        <v>47</v>
      </c>
      <c r="CA99" s="103" t="n">
        <f aca="true">IF(ISBLANK(OFFSET('Raw Data'!$A$3,MATCH('Data above threshold'!$A99,'Raw Data'!$B$4:$B$185,0),MATCH('Data above threshold'!CC$4,'Raw Data'!$3:$3,0)-1)),"", IFERROR($J99*OFFSET('Raw Data'!$A$3,MATCH('Data above threshold'!$A99,'Raw Data'!$B$4:$B$185,0),MATCH('Data above threshold'!CC$4,'Raw Data'!$3:$3,0)-1),"NA"))</f>
        <v>66</v>
      </c>
      <c r="CB99" s="103" t="n">
        <f aca="true">IF(ISBLANK(OFFSET('Raw Data'!$A$3,MATCH('Data above threshold'!$A99,'Raw Data'!$B$4:$B$185,0),MATCH('Data above threshold'!CD$4,'Raw Data'!$3:$3,0)-1)),"", IFERROR($J99*OFFSET('Raw Data'!$A$3,MATCH('Data above threshold'!$A99,'Raw Data'!$B$4:$B$185,0),MATCH('Data above threshold'!CD$4,'Raw Data'!$3:$3,0)-1),"NA"))</f>
        <v>33</v>
      </c>
      <c r="CC99" s="103" t="n">
        <f aca="true">IF(ISBLANK(OFFSET('Raw Data'!$A$3,MATCH('Data above threshold'!$A99,'Raw Data'!$B$4:$B$185,0),MATCH('Data above threshold'!CE$4,'Raw Data'!$3:$3,0)-1)),"", IFERROR($J99*OFFSET('Raw Data'!$A$3,MATCH('Data above threshold'!$A99,'Raw Data'!$B$4:$B$185,0),MATCH('Data above threshold'!CE$4,'Raw Data'!$3:$3,0)-1),"NA"))</f>
        <v>65</v>
      </c>
      <c r="CD99" s="103" t="n">
        <f aca="true">IF(ISBLANK(OFFSET('Raw Data'!$A$3,MATCH('Data above threshold'!$A99,'Raw Data'!$B$4:$B$185,0),MATCH('Data above threshold'!CF$4,'Raw Data'!$3:$3,0)-1)),"", IFERROR($J99*OFFSET('Raw Data'!$A$3,MATCH('Data above threshold'!$A99,'Raw Data'!$B$4:$B$185,0),MATCH('Data above threshold'!CF$4,'Raw Data'!$3:$3,0)-1),"NA"))</f>
        <v>28</v>
      </c>
      <c r="CE99" s="103" t="n">
        <f aca="true">IF(ISBLANK(OFFSET('Raw Data'!$A$3,MATCH('Data above threshold'!$A99,'Raw Data'!$B$4:$B$185,0),MATCH('Data above threshold'!CG$4,'Raw Data'!$3:$3,0)-1)),"", IFERROR($J99*OFFSET('Raw Data'!$A$3,MATCH('Data above threshold'!$A99,'Raw Data'!$B$4:$B$185,0),MATCH('Data above threshold'!CG$4,'Raw Data'!$3:$3,0)-1),"NA"))</f>
        <v>101</v>
      </c>
      <c r="CF99" s="103" t="n">
        <f aca="true">IF(ISBLANK(OFFSET('Raw Data'!$A$3,MATCH('Data above threshold'!$A99,'Raw Data'!$B$4:$B$185,0),MATCH('Data above threshold'!CH$4,'Raw Data'!$3:$3,0)-1)),"", IFERROR($J99*OFFSET('Raw Data'!$A$3,MATCH('Data above threshold'!$A99,'Raw Data'!$B$4:$B$185,0),MATCH('Data above threshold'!CH$4,'Raw Data'!$3:$3,0)-1),"NA"))</f>
        <v>111</v>
      </c>
      <c r="CG99" s="103" t="n">
        <f aca="true">IF(ISBLANK(OFFSET('Raw Data'!$A$3,MATCH('Data above threshold'!$A99,'Raw Data'!$B$4:$B$185,0),MATCH('Data above threshold'!CI$4,'Raw Data'!$3:$3,0)-1)),"", IFERROR($J99*OFFSET('Raw Data'!$A$3,MATCH('Data above threshold'!$A99,'Raw Data'!$B$4:$B$185,0),MATCH('Data above threshold'!CI$4,'Raw Data'!$3:$3,0)-1),"NA"))</f>
        <v>45</v>
      </c>
      <c r="CH99" s="103" t="n">
        <f aca="true">IF(ISBLANK(OFFSET('Raw Data'!$A$3,MATCH('Data above threshold'!$A99,'Raw Data'!$B$4:$B$185,0),MATCH('Data above threshold'!CJ$4,'Raw Data'!$3:$3,0)-1)),"", IFERROR($J99*OFFSET('Raw Data'!$A$3,MATCH('Data above threshold'!$A99,'Raw Data'!$B$4:$B$185,0),MATCH('Data above threshold'!CJ$4,'Raw Data'!$3:$3,0)-1),"NA"))</f>
        <v>48</v>
      </c>
      <c r="CI99" s="103" t="n">
        <f aca="true">IF(ISBLANK(OFFSET('Raw Data'!$A$3,MATCH('Data above threshold'!$A99,'Raw Data'!$B$4:$B$185,0),MATCH('Data above threshold'!CK$4,'Raw Data'!$3:$3,0)-1)),"", IFERROR($J99*OFFSET('Raw Data'!$A$3,MATCH('Data above threshold'!$A99,'Raw Data'!$B$4:$B$185,0),MATCH('Data above threshold'!CK$4,'Raw Data'!$3:$3,0)-1),"NA"))</f>
        <v>52</v>
      </c>
      <c r="CJ99" s="103" t="n">
        <f aca="true">IF(ISBLANK(OFFSET('Raw Data'!$A$3,MATCH('Data above threshold'!$A99,'Raw Data'!$B$4:$B$185,0),MATCH('Data above threshold'!CL$4,'Raw Data'!$3:$3,0)-1)),"", IFERROR($J99*OFFSET('Raw Data'!$A$3,MATCH('Data above threshold'!$A99,'Raw Data'!$B$4:$B$185,0),MATCH('Data above threshold'!CL$4,'Raw Data'!$3:$3,0)-1),"NA"))</f>
        <v>108</v>
      </c>
      <c r="CK99" s="103" t="n">
        <f aca="true">IF(ISBLANK(OFFSET('Raw Data'!$A$3,MATCH('Data above threshold'!$A99,'Raw Data'!$B$4:$B$185,0),MATCH('Data above threshold'!CM$4,'Raw Data'!$3:$3,0)-1)),"", IFERROR($J99*OFFSET('Raw Data'!$A$3,MATCH('Data above threshold'!$A99,'Raw Data'!$B$4:$B$185,0),MATCH('Data above threshold'!CM$4,'Raw Data'!$3:$3,0)-1),"NA"))</f>
        <v>60</v>
      </c>
      <c r="CL99" s="103" t="n">
        <f aca="true">IF(ISBLANK(OFFSET('Raw Data'!$A$3,MATCH('Data above threshold'!$A99,'Raw Data'!$B$4:$B$185,0),MATCH('Data above threshold'!CN$4,'Raw Data'!$3:$3,0)-1)),"", IFERROR($J99*OFFSET('Raw Data'!$A$3,MATCH('Data above threshold'!$A99,'Raw Data'!$B$4:$B$185,0),MATCH('Data above threshold'!CN$4,'Raw Data'!$3:$3,0)-1),"NA"))</f>
        <v>113</v>
      </c>
      <c r="CM99" s="103" t="n">
        <f aca="true">IF(ISBLANK(OFFSET('Raw Data'!$A$3,MATCH('Data above threshold'!$A99,'Raw Data'!$B$4:$B$185,0),MATCH('Data above threshold'!CO$4,'Raw Data'!$3:$3,0)-1)),"", IFERROR($J99*OFFSET('Raw Data'!$A$3,MATCH('Data above threshold'!$A99,'Raw Data'!$B$4:$B$185,0),MATCH('Data above threshold'!CO$4,'Raw Data'!$3:$3,0)-1),"NA"))</f>
        <v>54</v>
      </c>
      <c r="CN99" s="103" t="n">
        <f aca="true">IF(ISBLANK(OFFSET('Raw Data'!$A$3,MATCH('Data above threshold'!$A99,'Raw Data'!$B$4:$B$185,0),MATCH('Data above threshold'!CP$4,'Raw Data'!$3:$3,0)-1)),"", IFERROR($J99*OFFSET('Raw Data'!$A$3,MATCH('Data above threshold'!$A99,'Raw Data'!$B$4:$B$185,0),MATCH('Data above threshold'!CP$4,'Raw Data'!$3:$3,0)-1),"NA"))</f>
        <v>45</v>
      </c>
      <c r="CO99" s="103" t="n">
        <f aca="true">IF(ISBLANK(OFFSET('Raw Data'!$A$3,MATCH('Data above threshold'!$A99,'Raw Data'!$B$4:$B$185,0),MATCH('Data above threshold'!CQ$4,'Raw Data'!$3:$3,0)-1)),"", IFERROR($J99*OFFSET('Raw Data'!$A$3,MATCH('Data above threshold'!$A99,'Raw Data'!$B$4:$B$185,0),MATCH('Data above threshold'!CQ$4,'Raw Data'!$3:$3,0)-1),"NA"))</f>
        <v>43</v>
      </c>
      <c r="CP99" s="103" t="n">
        <f aca="true">IF(ISBLANK(OFFSET('Raw Data'!$A$3,MATCH('Data above threshold'!$A99,'Raw Data'!$B$4:$B$185,0),MATCH('Data above threshold'!CR$4,'Raw Data'!$3:$3,0)-1)),"", IFERROR($J99*OFFSET('Raw Data'!$A$3,MATCH('Data above threshold'!$A99,'Raw Data'!$B$4:$B$185,0),MATCH('Data above threshold'!CR$4,'Raw Data'!$3:$3,0)-1),"NA"))</f>
        <v>41</v>
      </c>
    </row>
    <row r="100" s="103" customFormat="true" ht="15.5" hidden="false" customHeight="false" outlineLevel="0" collapsed="false">
      <c r="A100" s="107" t="n">
        <v>4120</v>
      </c>
      <c r="B100" s="107" t="n">
        <v>3</v>
      </c>
      <c r="C100" s="103" t="str">
        <f aca="true">IF(ISBLANK(OFFSET('Raw Data'!$A$3,MATCH($A100,'Raw Data'!$B$4:$B$185,0),MATCH(C$4,'Raw Data'!$3:$3,0)-1)),"",OFFSET('Raw Data'!$A$3,MATCH($A100,'Raw Data'!$B$4:$B$185,0),MATCH(C$4,'Raw Data'!$3:$3,0)-1))</f>
        <v>National sustainable consumption plan</v>
      </c>
      <c r="D100" s="103" t="str">
        <f aca="true">IF(ISBLANK(OFFSET('Raw Data'!$A$3,MATCH($A100,'Raw Data'!$B$4:$B$185,0),MATCH(D$4,'Raw Data'!$3:$3,0)-1)),"",OFFSET('Raw Data'!$A$3,MATCH($A100,'Raw Data'!$B$4:$B$185,0),MATCH(D$4,'Raw Data'!$3:$3,0)-1))</f>
        <v/>
      </c>
      <c r="E100" s="103" t="str">
        <f aca="true">IF(ISBLANK(OFFSET('Raw Data'!$A$3,MATCH($A100,'Raw Data'!$B$4:$B$185,0),MATCH(E$4,'Raw Data'!$3:$3,0)-1)),"",OFFSET('Raw Data'!$A$3,MATCH($A100,'Raw Data'!$B$4:$B$185,0),MATCH(E$4,'Raw Data'!$3:$3,0)-1))</f>
        <v/>
      </c>
      <c r="F100" s="103" t="str">
        <f aca="true">IF(ISBLANK(OFFSET('Raw Data'!$A$3,MATCH($A100,'Raw Data'!$B$4:$B$185,0),MATCH(F$4,'Raw Data'!$3:$3,0)-1)),"",OFFSET('Raw Data'!$A$3,MATCH($A100,'Raw Data'!$B$4:$B$185,0),MATCH(F$4,'Raw Data'!$3:$3,0)-1))</f>
        <v/>
      </c>
      <c r="G100" s="103" t="s">
        <v>217</v>
      </c>
      <c r="H100" s="103" t="str">
        <f aca="true">IF(ISBLANK(OFFSET('Raw Data'!$A$3,MATCH($A100,'Raw Data'!$B$4:$B$185,0),MATCH(H$4,'Raw Data'!$3:$3,0)-1)),"",OFFSET('Raw Data'!$A$3,MATCH($A100,'Raw Data'!$B$4:$B$185,0),MATCH(H$4,'Raw Data'!$3:$3,0)-1))</f>
        <v/>
      </c>
      <c r="I100" s="103" t="str">
        <f aca="true">IF(ISBLANK(OFFSET('Raw Data'!$A$3,MATCH($A100,'Raw Data'!$B$4:$B$185,0),MATCH(I$4,'Raw Data'!$3:$3,0)-1)),"",OFFSET('Raw Data'!$A$3,MATCH($A100,'Raw Data'!$B$4:$B$185,0),MATCH(I$4,'Raw Data'!$3:$3,0)-1))</f>
        <v/>
      </c>
      <c r="J100" s="103" t="str">
        <f aca="false">IF(I100="","",IF(I100="Minus",-1,1))</f>
        <v/>
      </c>
      <c r="K100" s="105" t="str">
        <f aca="false" t="array" ref="K100:K100">IFERROR(SKEW(IF(ISNUMBER(O100:CP100),O100:CP100,"")),"")</f>
        <v/>
      </c>
      <c r="L100" s="103" t="n">
        <f aca="true">IF(ISBLANK(OFFSET('Data above threshold'!$A$4,MATCH('Data above threshold'!$A100,'Data above threshold'!$A$5:$A$185,0),MATCH('Data above threshold'!N$4,'Data above threshold'!$4:$4,0)-1)),1,OFFSET('Data above threshold'!$A$4,MATCH('Data above threshold'!$A100,'Data above threshold'!$A$5:$A$185,0),MATCH('Data above threshold'!N$4,'Data above threshold'!$4:$4,0)-1))</f>
        <v>1</v>
      </c>
      <c r="M100" s="103" t="str">
        <f aca="true">IF(ISBLANK(OFFSET('Data above threshold'!$A$4,MATCH('Data above threshold'!$A100,'Data above threshold'!$A$5:$A$185,0),MATCH('Data above threshold'!O$4,'Data above threshold'!$4:$4,0)-1)),"",OFFSET('Data above threshold'!$A$4,MATCH('Data above threshold'!$A100,'Data above threshold'!$A$5:$A$185,0),MATCH('Data above threshold'!O$4,'Data above threshold'!$4:$4,0)-1))</f>
        <v/>
      </c>
      <c r="N100" s="106" t="str">
        <f aca="false" t="array" ref="N100:N100">IF(B100&lt;4,"",1-IFERROR(SUM(ISNUMBER(O100:CP100)*(1-$O$3:$CP$3))/COUNTIF($O$3:$CP$3,0),0))</f>
        <v/>
      </c>
      <c r="O100" s="103" t="str">
        <f aca="true">IF(ISBLANK(OFFSET('Raw Data'!$A$3,MATCH('Data above threshold'!$A100,'Raw Data'!$B$4:$B$185,0),MATCH('Data above threshold'!Q$4,'Raw Data'!$3:$3,0)-1)),"", IFERROR($J100*OFFSET('Raw Data'!$A$3,MATCH('Data above threshold'!$A100,'Raw Data'!$B$4:$B$185,0),MATCH('Data above threshold'!Q$4,'Raw Data'!$3:$3,0)-1),"NA"))</f>
        <v/>
      </c>
      <c r="P100" s="103" t="str">
        <f aca="true">IF(ISBLANK(OFFSET('Raw Data'!$A$3,MATCH('Data above threshold'!$A100,'Raw Data'!$B$4:$B$185,0),MATCH('Data above threshold'!R$4,'Raw Data'!$3:$3,0)-1)),"", IFERROR($J100*OFFSET('Raw Data'!$A$3,MATCH('Data above threshold'!$A100,'Raw Data'!$B$4:$B$185,0),MATCH('Data above threshold'!R$4,'Raw Data'!$3:$3,0)-1),"NA"))</f>
        <v/>
      </c>
      <c r="Q100" s="103" t="str">
        <f aca="true">IF(ISBLANK(OFFSET('Raw Data'!$A$3,MATCH('Data above threshold'!$A100,'Raw Data'!$B$4:$B$185,0),MATCH('Data above threshold'!S$4,'Raw Data'!$3:$3,0)-1)),"", IFERROR($J100*OFFSET('Raw Data'!$A$3,MATCH('Data above threshold'!$A100,'Raw Data'!$B$4:$B$185,0),MATCH('Data above threshold'!S$4,'Raw Data'!$3:$3,0)-1),"NA"))</f>
        <v/>
      </c>
      <c r="R100" s="103" t="str">
        <f aca="true">IF(ISBLANK(OFFSET('Raw Data'!$A$3,MATCH('Data above threshold'!$A100,'Raw Data'!$B$4:$B$185,0),MATCH('Data above threshold'!T$4,'Raw Data'!$3:$3,0)-1)),"", IFERROR($J100*OFFSET('Raw Data'!$A$3,MATCH('Data above threshold'!$A100,'Raw Data'!$B$4:$B$185,0),MATCH('Data above threshold'!T$4,'Raw Data'!$3:$3,0)-1),"NA"))</f>
        <v/>
      </c>
      <c r="S100" s="103" t="str">
        <f aca="true">IF(ISBLANK(OFFSET('Raw Data'!$A$3,MATCH('Data above threshold'!$A100,'Raw Data'!$B$4:$B$185,0),MATCH('Data above threshold'!U$4,'Raw Data'!$3:$3,0)-1)),"", IFERROR($J100*OFFSET('Raw Data'!$A$3,MATCH('Data above threshold'!$A100,'Raw Data'!$B$4:$B$185,0),MATCH('Data above threshold'!U$4,'Raw Data'!$3:$3,0)-1),"NA"))</f>
        <v/>
      </c>
      <c r="T100" s="103" t="str">
        <f aca="true">IF(ISBLANK(OFFSET('Raw Data'!$A$3,MATCH('Data above threshold'!$A100,'Raw Data'!$B$4:$B$185,0),MATCH('Data above threshold'!V$4,'Raw Data'!$3:$3,0)-1)),"", IFERROR($J100*OFFSET('Raw Data'!$A$3,MATCH('Data above threshold'!$A100,'Raw Data'!$B$4:$B$185,0),MATCH('Data above threshold'!V$4,'Raw Data'!$3:$3,0)-1),"NA"))</f>
        <v/>
      </c>
      <c r="U100" s="103" t="str">
        <f aca="true">IF(ISBLANK(OFFSET('Raw Data'!$A$3,MATCH('Data above threshold'!$A100,'Raw Data'!$B$4:$B$185,0),MATCH('Data above threshold'!W$4,'Raw Data'!$3:$3,0)-1)),"", IFERROR($J100*OFFSET('Raw Data'!$A$3,MATCH('Data above threshold'!$A100,'Raw Data'!$B$4:$B$185,0),MATCH('Data above threshold'!W$4,'Raw Data'!$3:$3,0)-1),"NA"))</f>
        <v/>
      </c>
      <c r="V100" s="103" t="str">
        <f aca="true">IF(ISBLANK(OFFSET('Raw Data'!$A$3,MATCH('Data above threshold'!$A100,'Raw Data'!$B$4:$B$185,0),MATCH('Data above threshold'!X$4,'Raw Data'!$3:$3,0)-1)),"", IFERROR($J100*OFFSET('Raw Data'!$A$3,MATCH('Data above threshold'!$A100,'Raw Data'!$B$4:$B$185,0),MATCH('Data above threshold'!X$4,'Raw Data'!$3:$3,0)-1),"NA"))</f>
        <v/>
      </c>
      <c r="W100" s="103" t="str">
        <f aca="true">IF(ISBLANK(OFFSET('Raw Data'!$A$3,MATCH('Data above threshold'!$A100,'Raw Data'!$B$4:$B$185,0),MATCH('Data above threshold'!Y$4,'Raw Data'!$3:$3,0)-1)),"", IFERROR($J100*OFFSET('Raw Data'!$A$3,MATCH('Data above threshold'!$A100,'Raw Data'!$B$4:$B$185,0),MATCH('Data above threshold'!Y$4,'Raw Data'!$3:$3,0)-1),"NA"))</f>
        <v/>
      </c>
      <c r="X100" s="103" t="str">
        <f aca="true">IF(ISBLANK(OFFSET('Raw Data'!$A$3,MATCH('Data above threshold'!$A100,'Raw Data'!$B$4:$B$185,0),MATCH('Data above threshold'!Z$4,'Raw Data'!$3:$3,0)-1)),"", IFERROR($J100*OFFSET('Raw Data'!$A$3,MATCH('Data above threshold'!$A100,'Raw Data'!$B$4:$B$185,0),MATCH('Data above threshold'!Z$4,'Raw Data'!$3:$3,0)-1),"NA"))</f>
        <v/>
      </c>
      <c r="Y100" s="103" t="str">
        <f aca="true">IF(ISBLANK(OFFSET('Raw Data'!$A$3,MATCH('Data above threshold'!$A100,'Raw Data'!$B$4:$B$185,0),MATCH('Data above threshold'!AA$4,'Raw Data'!$3:$3,0)-1)),"", IFERROR($J100*OFFSET('Raw Data'!$A$3,MATCH('Data above threshold'!$A100,'Raw Data'!$B$4:$B$185,0),MATCH('Data above threshold'!AA$4,'Raw Data'!$3:$3,0)-1),"NA"))</f>
        <v/>
      </c>
      <c r="Z100" s="103" t="str">
        <f aca="true">IF(ISBLANK(OFFSET('Raw Data'!$A$3,MATCH('Data above threshold'!$A100,'Raw Data'!$B$4:$B$185,0),MATCH('Data above threshold'!AB$4,'Raw Data'!$3:$3,0)-1)),"", IFERROR($J100*OFFSET('Raw Data'!$A$3,MATCH('Data above threshold'!$A100,'Raw Data'!$B$4:$B$185,0),MATCH('Data above threshold'!AB$4,'Raw Data'!$3:$3,0)-1),"NA"))</f>
        <v/>
      </c>
      <c r="AA100" s="103" t="str">
        <f aca="true">IF(ISBLANK(OFFSET('Raw Data'!$A$3,MATCH('Data above threshold'!$A100,'Raw Data'!$B$4:$B$185,0),MATCH('Data above threshold'!AC$4,'Raw Data'!$3:$3,0)-1)),"", IFERROR($J100*OFFSET('Raw Data'!$A$3,MATCH('Data above threshold'!$A100,'Raw Data'!$B$4:$B$185,0),MATCH('Data above threshold'!AC$4,'Raw Data'!$3:$3,0)-1),"NA"))</f>
        <v/>
      </c>
      <c r="AB100" s="103" t="str">
        <f aca="true">IF(ISBLANK(OFFSET('Raw Data'!$A$3,MATCH('Data above threshold'!$A100,'Raw Data'!$B$4:$B$185,0),MATCH('Data above threshold'!AD$4,'Raw Data'!$3:$3,0)-1)),"", IFERROR($J100*OFFSET('Raw Data'!$A$3,MATCH('Data above threshold'!$A100,'Raw Data'!$B$4:$B$185,0),MATCH('Data above threshold'!AD$4,'Raw Data'!$3:$3,0)-1),"NA"))</f>
        <v/>
      </c>
      <c r="AC100" s="103" t="str">
        <f aca="true">IF(ISBLANK(OFFSET('Raw Data'!$A$3,MATCH('Data above threshold'!$A100,'Raw Data'!$B$4:$B$185,0),MATCH('Data above threshold'!AE$4,'Raw Data'!$3:$3,0)-1)),"", IFERROR($J100*OFFSET('Raw Data'!$A$3,MATCH('Data above threshold'!$A100,'Raw Data'!$B$4:$B$185,0),MATCH('Data above threshold'!AE$4,'Raw Data'!$3:$3,0)-1),"NA"))</f>
        <v/>
      </c>
      <c r="AD100" s="103" t="str">
        <f aca="true">IF(ISBLANK(OFFSET('Raw Data'!$A$3,MATCH('Data above threshold'!$A100,'Raw Data'!$B$4:$B$185,0),MATCH('Data above threshold'!AF$4,'Raw Data'!$3:$3,0)-1)),"", IFERROR($J100*OFFSET('Raw Data'!$A$3,MATCH('Data above threshold'!$A100,'Raw Data'!$B$4:$B$185,0),MATCH('Data above threshold'!AF$4,'Raw Data'!$3:$3,0)-1),"NA"))</f>
        <v/>
      </c>
      <c r="AE100" s="103" t="str">
        <f aca="true">IF(ISBLANK(OFFSET('Raw Data'!$A$3,MATCH('Data above threshold'!$A100,'Raw Data'!$B$4:$B$185,0),MATCH('Data above threshold'!AG$4,'Raw Data'!$3:$3,0)-1)),"", IFERROR($J100*OFFSET('Raw Data'!$A$3,MATCH('Data above threshold'!$A100,'Raw Data'!$B$4:$B$185,0),MATCH('Data above threshold'!AG$4,'Raw Data'!$3:$3,0)-1),"NA"))</f>
        <v/>
      </c>
      <c r="AF100" s="103" t="str">
        <f aca="true">IF(ISBLANK(OFFSET('Raw Data'!$A$3,MATCH('Data above threshold'!$A100,'Raw Data'!$B$4:$B$185,0),MATCH('Data above threshold'!AH$4,'Raw Data'!$3:$3,0)-1)),"", IFERROR($J100*OFFSET('Raw Data'!$A$3,MATCH('Data above threshold'!$A100,'Raw Data'!$B$4:$B$185,0),MATCH('Data above threshold'!AH$4,'Raw Data'!$3:$3,0)-1),"NA"))</f>
        <v/>
      </c>
      <c r="AG100" s="103" t="str">
        <f aca="true">IF(ISBLANK(OFFSET('Raw Data'!$A$3,MATCH('Data above threshold'!$A100,'Raw Data'!$B$4:$B$185,0),MATCH('Data above threshold'!AI$4,'Raw Data'!$3:$3,0)-1)),"", IFERROR($J100*OFFSET('Raw Data'!$A$3,MATCH('Data above threshold'!$A100,'Raw Data'!$B$4:$B$185,0),MATCH('Data above threshold'!AI$4,'Raw Data'!$3:$3,0)-1),"NA"))</f>
        <v/>
      </c>
      <c r="AH100" s="103" t="str">
        <f aca="true">IF(ISBLANK(OFFSET('Raw Data'!$A$3,MATCH('Data above threshold'!$A100,'Raw Data'!$B$4:$B$185,0),MATCH('Data above threshold'!AJ$4,'Raw Data'!$3:$3,0)-1)),"", IFERROR($J100*OFFSET('Raw Data'!$A$3,MATCH('Data above threshold'!$A100,'Raw Data'!$B$4:$B$185,0),MATCH('Data above threshold'!AJ$4,'Raw Data'!$3:$3,0)-1),"NA"))</f>
        <v/>
      </c>
      <c r="AI100" s="103" t="str">
        <f aca="true">IF(ISBLANK(OFFSET('Raw Data'!$A$3,MATCH('Data above threshold'!$A100,'Raw Data'!$B$4:$B$185,0),MATCH('Data above threshold'!AK$4,'Raw Data'!$3:$3,0)-1)),"", IFERROR($J100*OFFSET('Raw Data'!$A$3,MATCH('Data above threshold'!$A100,'Raw Data'!$B$4:$B$185,0),MATCH('Data above threshold'!AK$4,'Raw Data'!$3:$3,0)-1),"NA"))</f>
        <v/>
      </c>
      <c r="AJ100" s="103" t="str">
        <f aca="true">IF(ISBLANK(OFFSET('Raw Data'!$A$3,MATCH('Data above threshold'!$A100,'Raw Data'!$B$4:$B$185,0),MATCH('Data above threshold'!AL$4,'Raw Data'!$3:$3,0)-1)),"", IFERROR($J100*OFFSET('Raw Data'!$A$3,MATCH('Data above threshold'!$A100,'Raw Data'!$B$4:$B$185,0),MATCH('Data above threshold'!AL$4,'Raw Data'!$3:$3,0)-1),"NA"))</f>
        <v/>
      </c>
      <c r="AK100" s="103" t="str">
        <f aca="true">IF(ISBLANK(OFFSET('Raw Data'!$A$3,MATCH('Data above threshold'!$A100,'Raw Data'!$B$4:$B$185,0),MATCH('Data above threshold'!AM$4,'Raw Data'!$3:$3,0)-1)),"", IFERROR($J100*OFFSET('Raw Data'!$A$3,MATCH('Data above threshold'!$A100,'Raw Data'!$B$4:$B$185,0),MATCH('Data above threshold'!AM$4,'Raw Data'!$3:$3,0)-1),"NA"))</f>
        <v/>
      </c>
      <c r="AL100" s="103" t="str">
        <f aca="true">IF(ISBLANK(OFFSET('Raw Data'!$A$3,MATCH('Data above threshold'!$A100,'Raw Data'!$B$4:$B$185,0),MATCH('Data above threshold'!AN$4,'Raw Data'!$3:$3,0)-1)),"", IFERROR($J100*OFFSET('Raw Data'!$A$3,MATCH('Data above threshold'!$A100,'Raw Data'!$B$4:$B$185,0),MATCH('Data above threshold'!AN$4,'Raw Data'!$3:$3,0)-1),"NA"))</f>
        <v/>
      </c>
      <c r="AM100" s="103" t="str">
        <f aca="true">IF(ISBLANK(OFFSET('Raw Data'!$A$3,MATCH('Data above threshold'!$A100,'Raw Data'!$B$4:$B$185,0),MATCH('Data above threshold'!AO$4,'Raw Data'!$3:$3,0)-1)),"", IFERROR($J100*OFFSET('Raw Data'!$A$3,MATCH('Data above threshold'!$A100,'Raw Data'!$B$4:$B$185,0),MATCH('Data above threshold'!AO$4,'Raw Data'!$3:$3,0)-1),"NA"))</f>
        <v/>
      </c>
      <c r="AN100" s="103" t="str">
        <f aca="true">IF(ISBLANK(OFFSET('Raw Data'!$A$3,MATCH('Data above threshold'!$A100,'Raw Data'!$B$4:$B$185,0),MATCH('Data above threshold'!AP$4,'Raw Data'!$3:$3,0)-1)),"", IFERROR($J100*OFFSET('Raw Data'!$A$3,MATCH('Data above threshold'!$A100,'Raw Data'!$B$4:$B$185,0),MATCH('Data above threshold'!AP$4,'Raw Data'!$3:$3,0)-1),"NA"))</f>
        <v/>
      </c>
      <c r="AO100" s="103" t="str">
        <f aca="true">IF(ISBLANK(OFFSET('Raw Data'!$A$3,MATCH('Data above threshold'!$A100,'Raw Data'!$B$4:$B$185,0),MATCH('Data above threshold'!AQ$4,'Raw Data'!$3:$3,0)-1)),"", IFERROR($J100*OFFSET('Raw Data'!$A$3,MATCH('Data above threshold'!$A100,'Raw Data'!$B$4:$B$185,0),MATCH('Data above threshold'!AQ$4,'Raw Data'!$3:$3,0)-1),"NA"))</f>
        <v/>
      </c>
      <c r="AP100" s="103" t="str">
        <f aca="true">IF(ISBLANK(OFFSET('Raw Data'!$A$3,MATCH('Data above threshold'!$A100,'Raw Data'!$B$4:$B$185,0),MATCH('Data above threshold'!AR$4,'Raw Data'!$3:$3,0)-1)),"", IFERROR($J100*OFFSET('Raw Data'!$A$3,MATCH('Data above threshold'!$A100,'Raw Data'!$B$4:$B$185,0),MATCH('Data above threshold'!AR$4,'Raw Data'!$3:$3,0)-1),"NA"))</f>
        <v/>
      </c>
      <c r="AQ100" s="103" t="str">
        <f aca="true">IF(ISBLANK(OFFSET('Raw Data'!$A$3,MATCH('Data above threshold'!$A100,'Raw Data'!$B$4:$B$185,0),MATCH('Data above threshold'!AS$4,'Raw Data'!$3:$3,0)-1)),"", IFERROR($J100*OFFSET('Raw Data'!$A$3,MATCH('Data above threshold'!$A100,'Raw Data'!$B$4:$B$185,0),MATCH('Data above threshold'!AS$4,'Raw Data'!$3:$3,0)-1),"NA"))</f>
        <v/>
      </c>
      <c r="AR100" s="103" t="str">
        <f aca="true">IF(ISBLANK(OFFSET('Raw Data'!$A$3,MATCH('Data above threshold'!$A100,'Raw Data'!$B$4:$B$185,0),MATCH('Data above threshold'!AT$4,'Raw Data'!$3:$3,0)-1)),"", IFERROR($J100*OFFSET('Raw Data'!$A$3,MATCH('Data above threshold'!$A100,'Raw Data'!$B$4:$B$185,0),MATCH('Data above threshold'!AT$4,'Raw Data'!$3:$3,0)-1),"NA"))</f>
        <v/>
      </c>
      <c r="AS100" s="103" t="str">
        <f aca="true">IF(ISBLANK(OFFSET('Raw Data'!$A$3,MATCH('Data above threshold'!$A100,'Raw Data'!$B$4:$B$185,0),MATCH('Data above threshold'!AU$4,'Raw Data'!$3:$3,0)-1)),"", IFERROR($J100*OFFSET('Raw Data'!$A$3,MATCH('Data above threshold'!$A100,'Raw Data'!$B$4:$B$185,0),MATCH('Data above threshold'!AU$4,'Raw Data'!$3:$3,0)-1),"NA"))</f>
        <v/>
      </c>
      <c r="AT100" s="103" t="str">
        <f aca="true">IF(ISBLANK(OFFSET('Raw Data'!$A$3,MATCH('Data above threshold'!$A100,'Raw Data'!$B$4:$B$185,0),MATCH('Data above threshold'!AV$4,'Raw Data'!$3:$3,0)-1)),"", IFERROR($J100*OFFSET('Raw Data'!$A$3,MATCH('Data above threshold'!$A100,'Raw Data'!$B$4:$B$185,0),MATCH('Data above threshold'!AV$4,'Raw Data'!$3:$3,0)-1),"NA"))</f>
        <v/>
      </c>
      <c r="AU100" s="103" t="str">
        <f aca="true">IF(ISBLANK(OFFSET('Raw Data'!$A$3,MATCH('Data above threshold'!$A100,'Raw Data'!$B$4:$B$185,0),MATCH('Data above threshold'!AW$4,'Raw Data'!$3:$3,0)-1)),"", IFERROR($J100*OFFSET('Raw Data'!$A$3,MATCH('Data above threshold'!$A100,'Raw Data'!$B$4:$B$185,0),MATCH('Data above threshold'!AW$4,'Raw Data'!$3:$3,0)-1),"NA"))</f>
        <v/>
      </c>
      <c r="AV100" s="103" t="str">
        <f aca="true">IF(ISBLANK(OFFSET('Raw Data'!$A$3,MATCH('Data above threshold'!$A100,'Raw Data'!$B$4:$B$185,0),MATCH('Data above threshold'!AX$4,'Raw Data'!$3:$3,0)-1)),"", IFERROR($J100*OFFSET('Raw Data'!$A$3,MATCH('Data above threshold'!$A100,'Raw Data'!$B$4:$B$185,0),MATCH('Data above threshold'!AX$4,'Raw Data'!$3:$3,0)-1),"NA"))</f>
        <v/>
      </c>
      <c r="AW100" s="103" t="str">
        <f aca="true">IF(ISBLANK(OFFSET('Raw Data'!$A$3,MATCH('Data above threshold'!$A100,'Raw Data'!$B$4:$B$185,0),MATCH('Data above threshold'!AY$4,'Raw Data'!$3:$3,0)-1)),"", IFERROR($J100*OFFSET('Raw Data'!$A$3,MATCH('Data above threshold'!$A100,'Raw Data'!$B$4:$B$185,0),MATCH('Data above threshold'!AY$4,'Raw Data'!$3:$3,0)-1),"NA"))</f>
        <v/>
      </c>
      <c r="AX100" s="103" t="str">
        <f aca="true">IF(ISBLANK(OFFSET('Raw Data'!$A$3,MATCH('Data above threshold'!$A100,'Raw Data'!$B$4:$B$185,0),MATCH('Data above threshold'!AZ$4,'Raw Data'!$3:$3,0)-1)),"", IFERROR($J100*OFFSET('Raw Data'!$A$3,MATCH('Data above threshold'!$A100,'Raw Data'!$B$4:$B$185,0),MATCH('Data above threshold'!AZ$4,'Raw Data'!$3:$3,0)-1),"NA"))</f>
        <v/>
      </c>
      <c r="AY100" s="103" t="str">
        <f aca="true">IF(ISBLANK(OFFSET('Raw Data'!$A$3,MATCH('Data above threshold'!$A100,'Raw Data'!$B$4:$B$185,0),MATCH('Data above threshold'!BA$4,'Raw Data'!$3:$3,0)-1)),"", IFERROR($J100*OFFSET('Raw Data'!$A$3,MATCH('Data above threshold'!$A100,'Raw Data'!$B$4:$B$185,0),MATCH('Data above threshold'!BA$4,'Raw Data'!$3:$3,0)-1),"NA"))</f>
        <v/>
      </c>
      <c r="AZ100" s="103" t="str">
        <f aca="true">IF(ISBLANK(OFFSET('Raw Data'!$A$3,MATCH('Data above threshold'!$A100,'Raw Data'!$B$4:$B$185,0),MATCH('Data above threshold'!BB$4,'Raw Data'!$3:$3,0)-1)),"", IFERROR($J100*OFFSET('Raw Data'!$A$3,MATCH('Data above threshold'!$A100,'Raw Data'!$B$4:$B$185,0),MATCH('Data above threshold'!BB$4,'Raw Data'!$3:$3,0)-1),"NA"))</f>
        <v/>
      </c>
      <c r="BA100" s="103" t="str">
        <f aca="true">IF(ISBLANK(OFFSET('Raw Data'!$A$3,MATCH('Data above threshold'!$A100,'Raw Data'!$B$4:$B$185,0),MATCH('Data above threshold'!BC$4,'Raw Data'!$3:$3,0)-1)),"", IFERROR($J100*OFFSET('Raw Data'!$A$3,MATCH('Data above threshold'!$A100,'Raw Data'!$B$4:$B$185,0),MATCH('Data above threshold'!BC$4,'Raw Data'!$3:$3,0)-1),"NA"))</f>
        <v/>
      </c>
      <c r="BB100" s="103" t="str">
        <f aca="true">IF(ISBLANK(OFFSET('Raw Data'!$A$3,MATCH('Data above threshold'!$A100,'Raw Data'!$B$4:$B$185,0),MATCH('Data above threshold'!BD$4,'Raw Data'!$3:$3,0)-1)),"", IFERROR($J100*OFFSET('Raw Data'!$A$3,MATCH('Data above threshold'!$A100,'Raw Data'!$B$4:$B$185,0),MATCH('Data above threshold'!BD$4,'Raw Data'!$3:$3,0)-1),"NA"))</f>
        <v/>
      </c>
      <c r="BC100" s="103" t="str">
        <f aca="true">IF(ISBLANK(OFFSET('Raw Data'!$A$3,MATCH('Data above threshold'!$A100,'Raw Data'!$B$4:$B$185,0),MATCH('Data above threshold'!BE$4,'Raw Data'!$3:$3,0)-1)),"", IFERROR($J100*OFFSET('Raw Data'!$A$3,MATCH('Data above threshold'!$A100,'Raw Data'!$B$4:$B$185,0),MATCH('Data above threshold'!BE$4,'Raw Data'!$3:$3,0)-1),"NA"))</f>
        <v/>
      </c>
      <c r="BD100" s="103" t="str">
        <f aca="true">IF(ISBLANK(OFFSET('Raw Data'!$A$3,MATCH('Data above threshold'!$A100,'Raw Data'!$B$4:$B$185,0),MATCH('Data above threshold'!BF$4,'Raw Data'!$3:$3,0)-1)),"", IFERROR($J100*OFFSET('Raw Data'!$A$3,MATCH('Data above threshold'!$A100,'Raw Data'!$B$4:$B$185,0),MATCH('Data above threshold'!BF$4,'Raw Data'!$3:$3,0)-1),"NA"))</f>
        <v/>
      </c>
      <c r="BE100" s="103" t="str">
        <f aca="true">IF(ISBLANK(OFFSET('Raw Data'!$A$3,MATCH('Data above threshold'!$A100,'Raw Data'!$B$4:$B$185,0),MATCH('Data above threshold'!BG$4,'Raw Data'!$3:$3,0)-1)),"", IFERROR($J100*OFFSET('Raw Data'!$A$3,MATCH('Data above threshold'!$A100,'Raw Data'!$B$4:$B$185,0),MATCH('Data above threshold'!BG$4,'Raw Data'!$3:$3,0)-1),"NA"))</f>
        <v/>
      </c>
      <c r="BF100" s="103" t="str">
        <f aca="true">IF(ISBLANK(OFFSET('Raw Data'!$A$3,MATCH('Data above threshold'!$A100,'Raw Data'!$B$4:$B$185,0),MATCH('Data above threshold'!BH$4,'Raw Data'!$3:$3,0)-1)),"", IFERROR($J100*OFFSET('Raw Data'!$A$3,MATCH('Data above threshold'!$A100,'Raw Data'!$B$4:$B$185,0),MATCH('Data above threshold'!BH$4,'Raw Data'!$3:$3,0)-1),"NA"))</f>
        <v/>
      </c>
      <c r="BG100" s="103" t="str">
        <f aca="true">IF(ISBLANK(OFFSET('Raw Data'!$A$3,MATCH('Data above threshold'!$A100,'Raw Data'!$B$4:$B$185,0),MATCH('Data above threshold'!BI$4,'Raw Data'!$3:$3,0)-1)),"", IFERROR($J100*OFFSET('Raw Data'!$A$3,MATCH('Data above threshold'!$A100,'Raw Data'!$B$4:$B$185,0),MATCH('Data above threshold'!BI$4,'Raw Data'!$3:$3,0)-1),"NA"))</f>
        <v/>
      </c>
      <c r="BH100" s="103" t="str">
        <f aca="true">IF(ISBLANK(OFFSET('Raw Data'!$A$3,MATCH('Data above threshold'!$A100,'Raw Data'!$B$4:$B$185,0),MATCH('Data above threshold'!BJ$4,'Raw Data'!$3:$3,0)-1)),"", IFERROR($J100*OFFSET('Raw Data'!$A$3,MATCH('Data above threshold'!$A100,'Raw Data'!$B$4:$B$185,0),MATCH('Data above threshold'!BJ$4,'Raw Data'!$3:$3,0)-1),"NA"))</f>
        <v/>
      </c>
      <c r="BI100" s="103" t="str">
        <f aca="true">IF(ISBLANK(OFFSET('Raw Data'!$A$3,MATCH('Data above threshold'!$A100,'Raw Data'!$B$4:$B$185,0),MATCH('Data above threshold'!BK$4,'Raw Data'!$3:$3,0)-1)),"", IFERROR($J100*OFFSET('Raw Data'!$A$3,MATCH('Data above threshold'!$A100,'Raw Data'!$B$4:$B$185,0),MATCH('Data above threshold'!BK$4,'Raw Data'!$3:$3,0)-1),"NA"))</f>
        <v/>
      </c>
      <c r="BJ100" s="103" t="str">
        <f aca="true">IF(ISBLANK(OFFSET('Raw Data'!$A$3,MATCH('Data above threshold'!$A100,'Raw Data'!$B$4:$B$185,0),MATCH('Data above threshold'!BL$4,'Raw Data'!$3:$3,0)-1)),"", IFERROR($J100*OFFSET('Raw Data'!$A$3,MATCH('Data above threshold'!$A100,'Raw Data'!$B$4:$B$185,0),MATCH('Data above threshold'!BL$4,'Raw Data'!$3:$3,0)-1),"NA"))</f>
        <v/>
      </c>
      <c r="BK100" s="103" t="str">
        <f aca="true">IF(ISBLANK(OFFSET('Raw Data'!$A$3,MATCH('Data above threshold'!$A100,'Raw Data'!$B$4:$B$185,0),MATCH('Data above threshold'!BM$4,'Raw Data'!$3:$3,0)-1)),"", IFERROR($J100*OFFSET('Raw Data'!$A$3,MATCH('Data above threshold'!$A100,'Raw Data'!$B$4:$B$185,0),MATCH('Data above threshold'!BM$4,'Raw Data'!$3:$3,0)-1),"NA"))</f>
        <v/>
      </c>
      <c r="BL100" s="103" t="str">
        <f aca="true">IF(ISBLANK(OFFSET('Raw Data'!$A$3,MATCH('Data above threshold'!$A100,'Raw Data'!$B$4:$B$185,0),MATCH('Data above threshold'!BN$4,'Raw Data'!$3:$3,0)-1)),"", IFERROR($J100*OFFSET('Raw Data'!$A$3,MATCH('Data above threshold'!$A100,'Raw Data'!$B$4:$B$185,0),MATCH('Data above threshold'!BN$4,'Raw Data'!$3:$3,0)-1),"NA"))</f>
        <v/>
      </c>
      <c r="BM100" s="103" t="str">
        <f aca="true">IF(ISBLANK(OFFSET('Raw Data'!$A$3,MATCH('Data above threshold'!$A100,'Raw Data'!$B$4:$B$185,0),MATCH('Data above threshold'!BO$4,'Raw Data'!$3:$3,0)-1)),"", IFERROR($J100*OFFSET('Raw Data'!$A$3,MATCH('Data above threshold'!$A100,'Raw Data'!$B$4:$B$185,0),MATCH('Data above threshold'!BO$4,'Raw Data'!$3:$3,0)-1),"NA"))</f>
        <v/>
      </c>
      <c r="BN100" s="103" t="str">
        <f aca="true">IF(ISBLANK(OFFSET('Raw Data'!$A$3,MATCH('Data above threshold'!$A100,'Raw Data'!$B$4:$B$185,0),MATCH('Data above threshold'!BP$4,'Raw Data'!$3:$3,0)-1)),"", IFERROR($J100*OFFSET('Raw Data'!$A$3,MATCH('Data above threshold'!$A100,'Raw Data'!$B$4:$B$185,0),MATCH('Data above threshold'!BP$4,'Raw Data'!$3:$3,0)-1),"NA"))</f>
        <v/>
      </c>
      <c r="BO100" s="103" t="str">
        <f aca="true">IF(ISBLANK(OFFSET('Raw Data'!$A$3,MATCH('Data above threshold'!$A100,'Raw Data'!$B$4:$B$185,0),MATCH('Data above threshold'!BQ$4,'Raw Data'!$3:$3,0)-1)),"", IFERROR($J100*OFFSET('Raw Data'!$A$3,MATCH('Data above threshold'!$A100,'Raw Data'!$B$4:$B$185,0),MATCH('Data above threshold'!BQ$4,'Raw Data'!$3:$3,0)-1),"NA"))</f>
        <v/>
      </c>
      <c r="BP100" s="103" t="str">
        <f aca="true">IF(ISBLANK(OFFSET('Raw Data'!$A$3,MATCH('Data above threshold'!$A100,'Raw Data'!$B$4:$B$185,0),MATCH('Data above threshold'!BR$4,'Raw Data'!$3:$3,0)-1)),"", IFERROR($J100*OFFSET('Raw Data'!$A$3,MATCH('Data above threshold'!$A100,'Raw Data'!$B$4:$B$185,0),MATCH('Data above threshold'!BR$4,'Raw Data'!$3:$3,0)-1),"NA"))</f>
        <v/>
      </c>
      <c r="BQ100" s="103" t="str">
        <f aca="true">IF(ISBLANK(OFFSET('Raw Data'!$A$3,MATCH('Data above threshold'!$A100,'Raw Data'!$B$4:$B$185,0),MATCH('Data above threshold'!BS$4,'Raw Data'!$3:$3,0)-1)),"", IFERROR($J100*OFFSET('Raw Data'!$A$3,MATCH('Data above threshold'!$A100,'Raw Data'!$B$4:$B$185,0),MATCH('Data above threshold'!BS$4,'Raw Data'!$3:$3,0)-1),"NA"))</f>
        <v/>
      </c>
      <c r="BR100" s="103" t="str">
        <f aca="true">IF(ISBLANK(OFFSET('Raw Data'!$A$3,MATCH('Data above threshold'!$A100,'Raw Data'!$B$4:$B$185,0),MATCH('Data above threshold'!BT$4,'Raw Data'!$3:$3,0)-1)),"", IFERROR($J100*OFFSET('Raw Data'!$A$3,MATCH('Data above threshold'!$A100,'Raw Data'!$B$4:$B$185,0),MATCH('Data above threshold'!BT$4,'Raw Data'!$3:$3,0)-1),"NA"))</f>
        <v/>
      </c>
      <c r="BS100" s="103" t="str">
        <f aca="true">IF(ISBLANK(OFFSET('Raw Data'!$A$3,MATCH('Data above threshold'!$A100,'Raw Data'!$B$4:$B$185,0),MATCH('Data above threshold'!BU$4,'Raw Data'!$3:$3,0)-1)),"", IFERROR($J100*OFFSET('Raw Data'!$A$3,MATCH('Data above threshold'!$A100,'Raw Data'!$B$4:$B$185,0),MATCH('Data above threshold'!BU$4,'Raw Data'!$3:$3,0)-1),"NA"))</f>
        <v/>
      </c>
      <c r="BT100" s="103" t="str">
        <f aca="true">IF(ISBLANK(OFFSET('Raw Data'!$A$3,MATCH('Data above threshold'!$A100,'Raw Data'!$B$4:$B$185,0),MATCH('Data above threshold'!BV$4,'Raw Data'!$3:$3,0)-1)),"", IFERROR($J100*OFFSET('Raw Data'!$A$3,MATCH('Data above threshold'!$A100,'Raw Data'!$B$4:$B$185,0),MATCH('Data above threshold'!BV$4,'Raw Data'!$3:$3,0)-1),"NA"))</f>
        <v/>
      </c>
      <c r="BU100" s="103" t="str">
        <f aca="true">IF(ISBLANK(OFFSET('Raw Data'!$A$3,MATCH('Data above threshold'!$A100,'Raw Data'!$B$4:$B$185,0),MATCH('Data above threshold'!BW$4,'Raw Data'!$3:$3,0)-1)),"", IFERROR($J100*OFFSET('Raw Data'!$A$3,MATCH('Data above threshold'!$A100,'Raw Data'!$B$4:$B$185,0),MATCH('Data above threshold'!BW$4,'Raw Data'!$3:$3,0)-1),"NA"))</f>
        <v/>
      </c>
      <c r="BV100" s="103" t="str">
        <f aca="true">IF(ISBLANK(OFFSET('Raw Data'!$A$3,MATCH('Data above threshold'!$A100,'Raw Data'!$B$4:$B$185,0),MATCH('Data above threshold'!BX$4,'Raw Data'!$3:$3,0)-1)),"", IFERROR($J100*OFFSET('Raw Data'!$A$3,MATCH('Data above threshold'!$A100,'Raw Data'!$B$4:$B$185,0),MATCH('Data above threshold'!BX$4,'Raw Data'!$3:$3,0)-1),"NA"))</f>
        <v/>
      </c>
      <c r="BW100" s="103" t="str">
        <f aca="true">IF(ISBLANK(OFFSET('Raw Data'!$A$3,MATCH('Data above threshold'!$A100,'Raw Data'!$B$4:$B$185,0),MATCH('Data above threshold'!BY$4,'Raw Data'!$3:$3,0)-1)),"", IFERROR($J100*OFFSET('Raw Data'!$A$3,MATCH('Data above threshold'!$A100,'Raw Data'!$B$4:$B$185,0),MATCH('Data above threshold'!BY$4,'Raw Data'!$3:$3,0)-1),"NA"))</f>
        <v/>
      </c>
      <c r="BX100" s="103" t="str">
        <f aca="true">IF(ISBLANK(OFFSET('Raw Data'!$A$3,MATCH('Data above threshold'!$A100,'Raw Data'!$B$4:$B$185,0),MATCH('Data above threshold'!BZ$4,'Raw Data'!$3:$3,0)-1)),"", IFERROR($J100*OFFSET('Raw Data'!$A$3,MATCH('Data above threshold'!$A100,'Raw Data'!$B$4:$B$185,0),MATCH('Data above threshold'!BZ$4,'Raw Data'!$3:$3,0)-1),"NA"))</f>
        <v/>
      </c>
      <c r="BY100" s="103" t="str">
        <f aca="true">IF(ISBLANK(OFFSET('Raw Data'!$A$3,MATCH('Data above threshold'!$A100,'Raw Data'!$B$4:$B$185,0),MATCH('Data above threshold'!CA$4,'Raw Data'!$3:$3,0)-1)),"", IFERROR($J100*OFFSET('Raw Data'!$A$3,MATCH('Data above threshold'!$A100,'Raw Data'!$B$4:$B$185,0),MATCH('Data above threshold'!CA$4,'Raw Data'!$3:$3,0)-1),"NA"))</f>
        <v/>
      </c>
      <c r="BZ100" s="103" t="str">
        <f aca="true">IF(ISBLANK(OFFSET('Raw Data'!$A$3,MATCH('Data above threshold'!$A100,'Raw Data'!$B$4:$B$185,0),MATCH('Data above threshold'!CB$4,'Raw Data'!$3:$3,0)-1)),"", IFERROR($J100*OFFSET('Raw Data'!$A$3,MATCH('Data above threshold'!$A100,'Raw Data'!$B$4:$B$185,0),MATCH('Data above threshold'!CB$4,'Raw Data'!$3:$3,0)-1),"NA"))</f>
        <v/>
      </c>
      <c r="CA100" s="103" t="str">
        <f aca="true">IF(ISBLANK(OFFSET('Raw Data'!$A$3,MATCH('Data above threshold'!$A100,'Raw Data'!$B$4:$B$185,0),MATCH('Data above threshold'!CC$4,'Raw Data'!$3:$3,0)-1)),"", IFERROR($J100*OFFSET('Raw Data'!$A$3,MATCH('Data above threshold'!$A100,'Raw Data'!$B$4:$B$185,0),MATCH('Data above threshold'!CC$4,'Raw Data'!$3:$3,0)-1),"NA"))</f>
        <v/>
      </c>
      <c r="CB100" s="103" t="str">
        <f aca="true">IF(ISBLANK(OFFSET('Raw Data'!$A$3,MATCH('Data above threshold'!$A100,'Raw Data'!$B$4:$B$185,0),MATCH('Data above threshold'!CD$4,'Raw Data'!$3:$3,0)-1)),"", IFERROR($J100*OFFSET('Raw Data'!$A$3,MATCH('Data above threshold'!$A100,'Raw Data'!$B$4:$B$185,0),MATCH('Data above threshold'!CD$4,'Raw Data'!$3:$3,0)-1),"NA"))</f>
        <v/>
      </c>
      <c r="CC100" s="103" t="str">
        <f aca="true">IF(ISBLANK(OFFSET('Raw Data'!$A$3,MATCH('Data above threshold'!$A100,'Raw Data'!$B$4:$B$185,0),MATCH('Data above threshold'!CE$4,'Raw Data'!$3:$3,0)-1)),"", IFERROR($J100*OFFSET('Raw Data'!$A$3,MATCH('Data above threshold'!$A100,'Raw Data'!$B$4:$B$185,0),MATCH('Data above threshold'!CE$4,'Raw Data'!$3:$3,0)-1),"NA"))</f>
        <v/>
      </c>
      <c r="CD100" s="103" t="str">
        <f aca="true">IF(ISBLANK(OFFSET('Raw Data'!$A$3,MATCH('Data above threshold'!$A100,'Raw Data'!$B$4:$B$185,0),MATCH('Data above threshold'!CF$4,'Raw Data'!$3:$3,0)-1)),"", IFERROR($J100*OFFSET('Raw Data'!$A$3,MATCH('Data above threshold'!$A100,'Raw Data'!$B$4:$B$185,0),MATCH('Data above threshold'!CF$4,'Raw Data'!$3:$3,0)-1),"NA"))</f>
        <v/>
      </c>
      <c r="CE100" s="103" t="str">
        <f aca="true">IF(ISBLANK(OFFSET('Raw Data'!$A$3,MATCH('Data above threshold'!$A100,'Raw Data'!$B$4:$B$185,0),MATCH('Data above threshold'!CG$4,'Raw Data'!$3:$3,0)-1)),"", IFERROR($J100*OFFSET('Raw Data'!$A$3,MATCH('Data above threshold'!$A100,'Raw Data'!$B$4:$B$185,0),MATCH('Data above threshold'!CG$4,'Raw Data'!$3:$3,0)-1),"NA"))</f>
        <v/>
      </c>
      <c r="CF100" s="103" t="str">
        <f aca="true">IF(ISBLANK(OFFSET('Raw Data'!$A$3,MATCH('Data above threshold'!$A100,'Raw Data'!$B$4:$B$185,0),MATCH('Data above threshold'!CH$4,'Raw Data'!$3:$3,0)-1)),"", IFERROR($J100*OFFSET('Raw Data'!$A$3,MATCH('Data above threshold'!$A100,'Raw Data'!$B$4:$B$185,0),MATCH('Data above threshold'!CH$4,'Raw Data'!$3:$3,0)-1),"NA"))</f>
        <v/>
      </c>
      <c r="CG100" s="103" t="str">
        <f aca="true">IF(ISBLANK(OFFSET('Raw Data'!$A$3,MATCH('Data above threshold'!$A100,'Raw Data'!$B$4:$B$185,0),MATCH('Data above threshold'!CI$4,'Raw Data'!$3:$3,0)-1)),"", IFERROR($J100*OFFSET('Raw Data'!$A$3,MATCH('Data above threshold'!$A100,'Raw Data'!$B$4:$B$185,0),MATCH('Data above threshold'!CI$4,'Raw Data'!$3:$3,0)-1),"NA"))</f>
        <v/>
      </c>
      <c r="CH100" s="103" t="str">
        <f aca="true">IF(ISBLANK(OFFSET('Raw Data'!$A$3,MATCH('Data above threshold'!$A100,'Raw Data'!$B$4:$B$185,0),MATCH('Data above threshold'!CJ$4,'Raw Data'!$3:$3,0)-1)),"", IFERROR($J100*OFFSET('Raw Data'!$A$3,MATCH('Data above threshold'!$A100,'Raw Data'!$B$4:$B$185,0),MATCH('Data above threshold'!CJ$4,'Raw Data'!$3:$3,0)-1),"NA"))</f>
        <v/>
      </c>
      <c r="CI100" s="103" t="str">
        <f aca="true">IF(ISBLANK(OFFSET('Raw Data'!$A$3,MATCH('Data above threshold'!$A100,'Raw Data'!$B$4:$B$185,0),MATCH('Data above threshold'!CK$4,'Raw Data'!$3:$3,0)-1)),"", IFERROR($J100*OFFSET('Raw Data'!$A$3,MATCH('Data above threshold'!$A100,'Raw Data'!$B$4:$B$185,0),MATCH('Data above threshold'!CK$4,'Raw Data'!$3:$3,0)-1),"NA"))</f>
        <v/>
      </c>
      <c r="CJ100" s="103" t="str">
        <f aca="true">IF(ISBLANK(OFFSET('Raw Data'!$A$3,MATCH('Data above threshold'!$A100,'Raw Data'!$B$4:$B$185,0),MATCH('Data above threshold'!CL$4,'Raw Data'!$3:$3,0)-1)),"", IFERROR($J100*OFFSET('Raw Data'!$A$3,MATCH('Data above threshold'!$A100,'Raw Data'!$B$4:$B$185,0),MATCH('Data above threshold'!CL$4,'Raw Data'!$3:$3,0)-1),"NA"))</f>
        <v/>
      </c>
      <c r="CK100" s="103" t="str">
        <f aca="true">IF(ISBLANK(OFFSET('Raw Data'!$A$3,MATCH('Data above threshold'!$A100,'Raw Data'!$B$4:$B$185,0),MATCH('Data above threshold'!CM$4,'Raw Data'!$3:$3,0)-1)),"", IFERROR($J100*OFFSET('Raw Data'!$A$3,MATCH('Data above threshold'!$A100,'Raw Data'!$B$4:$B$185,0),MATCH('Data above threshold'!CM$4,'Raw Data'!$3:$3,0)-1),"NA"))</f>
        <v/>
      </c>
      <c r="CL100" s="103" t="str">
        <f aca="true">IF(ISBLANK(OFFSET('Raw Data'!$A$3,MATCH('Data above threshold'!$A100,'Raw Data'!$B$4:$B$185,0),MATCH('Data above threshold'!CN$4,'Raw Data'!$3:$3,0)-1)),"", IFERROR($J100*OFFSET('Raw Data'!$A$3,MATCH('Data above threshold'!$A100,'Raw Data'!$B$4:$B$185,0),MATCH('Data above threshold'!CN$4,'Raw Data'!$3:$3,0)-1),"NA"))</f>
        <v/>
      </c>
      <c r="CM100" s="103" t="str">
        <f aca="true">IF(ISBLANK(OFFSET('Raw Data'!$A$3,MATCH('Data above threshold'!$A100,'Raw Data'!$B$4:$B$185,0),MATCH('Data above threshold'!CO$4,'Raw Data'!$3:$3,0)-1)),"", IFERROR($J100*OFFSET('Raw Data'!$A$3,MATCH('Data above threshold'!$A100,'Raw Data'!$B$4:$B$185,0),MATCH('Data above threshold'!CO$4,'Raw Data'!$3:$3,0)-1),"NA"))</f>
        <v/>
      </c>
      <c r="CN100" s="103" t="str">
        <f aca="true">IF(ISBLANK(OFFSET('Raw Data'!$A$3,MATCH('Data above threshold'!$A100,'Raw Data'!$B$4:$B$185,0),MATCH('Data above threshold'!CP$4,'Raw Data'!$3:$3,0)-1)),"", IFERROR($J100*OFFSET('Raw Data'!$A$3,MATCH('Data above threshold'!$A100,'Raw Data'!$B$4:$B$185,0),MATCH('Data above threshold'!CP$4,'Raw Data'!$3:$3,0)-1),"NA"))</f>
        <v/>
      </c>
      <c r="CO100" s="103" t="str">
        <f aca="true">IF(ISBLANK(OFFSET('Raw Data'!$A$3,MATCH('Data above threshold'!$A100,'Raw Data'!$B$4:$B$185,0),MATCH('Data above threshold'!CQ$4,'Raw Data'!$3:$3,0)-1)),"", IFERROR($J100*OFFSET('Raw Data'!$A$3,MATCH('Data above threshold'!$A100,'Raw Data'!$B$4:$B$185,0),MATCH('Data above threshold'!CQ$4,'Raw Data'!$3:$3,0)-1),"NA"))</f>
        <v/>
      </c>
      <c r="CP100" s="103" t="str">
        <f aca="true">IF(ISBLANK(OFFSET('Raw Data'!$A$3,MATCH('Data above threshold'!$A100,'Raw Data'!$B$4:$B$185,0),MATCH('Data above threshold'!CR$4,'Raw Data'!$3:$3,0)-1)),"", IFERROR($J100*OFFSET('Raw Data'!$A$3,MATCH('Data above threshold'!$A100,'Raw Data'!$B$4:$B$185,0),MATCH('Data above threshold'!CR$4,'Raw Data'!$3:$3,0)-1),"NA"))</f>
        <v/>
      </c>
    </row>
    <row r="101" s="103" customFormat="true" ht="15.5" hidden="false" customHeight="false" outlineLevel="0" collapsed="false">
      <c r="A101" s="107" t="n">
        <v>4121</v>
      </c>
      <c r="B101" s="107" t="n">
        <v>4</v>
      </c>
      <c r="C101" s="103" t="str">
        <f aca="true">IF(ISBLANK(OFFSET('Raw Data'!$A$3,MATCH($A101,'Raw Data'!$B$4:$B$185,0),MATCH(C$4,'Raw Data'!$3:$3,0)-1)),"",OFFSET('Raw Data'!$A$3,MATCH($A101,'Raw Data'!$B$4:$B$185,0),MATCH(C$4,'Raw Data'!$3:$3,0)-1))</f>
        <v/>
      </c>
      <c r="D101" s="103" t="str">
        <f aca="true">IF(ISBLANK(OFFSET('Raw Data'!$A$3,MATCH($A101,'Raw Data'!$B$4:$B$185,0),MATCH(D$4,'Raw Data'!$3:$3,0)-1)),"",OFFSET('Raw Data'!$A$3,MATCH($A101,'Raw Data'!$B$4:$B$185,0),MATCH(D$4,'Raw Data'!$3:$3,0)-1))</f>
        <v>National action plans for sustainable consumption</v>
      </c>
      <c r="E101" s="103" t="str">
        <f aca="true">IF(ISBLANK(OFFSET('Raw Data'!$A$3,MATCH($A101,'Raw Data'!$B$4:$B$185,0),MATCH(E$4,'Raw Data'!$3:$3,0)-1)),"",OFFSET('Raw Data'!$A$3,MATCH($A101,'Raw Data'!$B$4:$B$185,0),MATCH(E$4,'Raw Data'!$3:$3,0)-1))</f>
        <v>Countries with sustainable consumption and production (SCP) national action plans or SCP mainstreamed as a priority or target into national policies (1 = YES; 0 = NO)</v>
      </c>
      <c r="F101" s="103" t="str">
        <f aca="true">IF(ISBLANK(OFFSET('Raw Data'!$A$3,MATCH($A101,'Raw Data'!$B$4:$B$185,0),MATCH(F$4,'Raw Data'!$3:$3,0)-1)),"",OFFSET('Raw Data'!$A$3,MATCH($A101,'Raw Data'!$B$4:$B$185,0),MATCH(F$4,'Raw Data'!$3:$3,0)-1))</f>
        <v/>
      </c>
      <c r="H101" s="103" t="str">
        <f aca="true">IF(ISBLANK(OFFSET('Raw Data'!$A$3,MATCH($A101,'Raw Data'!$B$4:$B$185,0),MATCH(H$4,'Raw Data'!$3:$3,0)-1)),"",OFFSET('Raw Data'!$A$3,MATCH($A101,'Raw Data'!$B$4:$B$185,0),MATCH(H$4,'Raw Data'!$3:$3,0)-1))</f>
        <v>1 = Yes; 0 = No</v>
      </c>
      <c r="I101" s="103" t="str">
        <f aca="true">IF(ISBLANK(OFFSET('Raw Data'!$A$3,MATCH($A101,'Raw Data'!$B$4:$B$185,0),MATCH(I$4,'Raw Data'!$3:$3,0)-1)),"",OFFSET('Raw Data'!$A$3,MATCH($A101,'Raw Data'!$B$4:$B$185,0),MATCH(I$4,'Raw Data'!$3:$3,0)-1))</f>
        <v>Plus</v>
      </c>
      <c r="J101" s="103" t="n">
        <f aca="false">IF(I101="","",IF(I101="Minus",-1,1))</f>
        <v>1</v>
      </c>
      <c r="K101" s="105" t="n">
        <f aca="false" t="array" ref="K101:K101">IFERROR(SKEW(IF(ISNUMBER(O101:CP101),O101:CP101,"")),"")</f>
        <v>-0.050976463184228</v>
      </c>
      <c r="L101" s="103" t="n">
        <f aca="true">IF(ISBLANK(OFFSET('Data above threshold'!$A$4,MATCH('Data above threshold'!$A101,'Data above threshold'!$A$5:$A$185,0),MATCH('Data above threshold'!N$4,'Data above threshold'!$4:$4,0)-1)),1,OFFSET('Data above threshold'!$A$4,MATCH('Data above threshold'!$A101,'Data above threshold'!$A$5:$A$185,0),MATCH('Data above threshold'!N$4,'Data above threshold'!$4:$4,0)-1))</f>
        <v>0</v>
      </c>
      <c r="M101" s="103" t="str">
        <f aca="true">IF(ISBLANK(OFFSET('Data above threshold'!$A$4,MATCH('Data above threshold'!$A101,'Data above threshold'!$A$5:$A$185,0),MATCH('Data above threshold'!O$4,'Data above threshold'!$4:$4,0)-1)),"",OFFSET('Data above threshold'!$A$4,MATCH('Data above threshold'!$A101,'Data above threshold'!$A$5:$A$185,0),MATCH('Data above threshold'!O$4,'Data above threshold'!$4:$4,0)-1))</f>
        <v/>
      </c>
      <c r="N101" s="106" t="n">
        <f aca="false" t="array" ref="N101:N101">IF(B101&lt;4,"",1-IFERROR(SUM(ISNUMBER(O101:CP101)*(1-$O$3:$CP$3))/COUNTIF($O$3:$CP$3,0),0))</f>
        <v>0</v>
      </c>
      <c r="O101" s="103" t="n">
        <f aca="true">IF(ISBLANK(OFFSET('Raw Data'!$A$3,MATCH('Data above threshold'!$A101,'Raw Data'!$B$4:$B$185,0),MATCH('Data above threshold'!Q$4,'Raw Data'!$3:$3,0)-1)),"", IFERROR($J101*OFFSET('Raw Data'!$A$3,MATCH('Data above threshold'!$A101,'Raw Data'!$B$4:$B$185,0),MATCH('Data above threshold'!Q$4,'Raw Data'!$3:$3,0)-1),"NA"))</f>
        <v>1</v>
      </c>
      <c r="P101" s="103" t="n">
        <f aca="true">IF(ISBLANK(OFFSET('Raw Data'!$A$3,MATCH('Data above threshold'!$A101,'Raw Data'!$B$4:$B$185,0),MATCH('Data above threshold'!R$4,'Raw Data'!$3:$3,0)-1)),"", IFERROR($J101*OFFSET('Raw Data'!$A$3,MATCH('Data above threshold'!$A101,'Raw Data'!$B$4:$B$185,0),MATCH('Data above threshold'!R$4,'Raw Data'!$3:$3,0)-1),"NA"))</f>
        <v>0</v>
      </c>
      <c r="Q101" s="103" t="n">
        <f aca="true">IF(ISBLANK(OFFSET('Raw Data'!$A$3,MATCH('Data above threshold'!$A101,'Raw Data'!$B$4:$B$185,0),MATCH('Data above threshold'!S$4,'Raw Data'!$3:$3,0)-1)),"", IFERROR($J101*OFFSET('Raw Data'!$A$3,MATCH('Data above threshold'!$A101,'Raw Data'!$B$4:$B$185,0),MATCH('Data above threshold'!S$4,'Raw Data'!$3:$3,0)-1),"NA"))</f>
        <v>1</v>
      </c>
      <c r="R101" s="103" t="n">
        <f aca="true">IF(ISBLANK(OFFSET('Raw Data'!$A$3,MATCH('Data above threshold'!$A101,'Raw Data'!$B$4:$B$185,0),MATCH('Data above threshold'!T$4,'Raw Data'!$3:$3,0)-1)),"", IFERROR($J101*OFFSET('Raw Data'!$A$3,MATCH('Data above threshold'!$A101,'Raw Data'!$B$4:$B$185,0),MATCH('Data above threshold'!T$4,'Raw Data'!$3:$3,0)-1),"NA"))</f>
        <v>1</v>
      </c>
      <c r="S101" s="103" t="n">
        <f aca="true">IF(ISBLANK(OFFSET('Raw Data'!$A$3,MATCH('Data above threshold'!$A101,'Raw Data'!$B$4:$B$185,0),MATCH('Data above threshold'!U$4,'Raw Data'!$3:$3,0)-1)),"", IFERROR($J101*OFFSET('Raw Data'!$A$3,MATCH('Data above threshold'!$A101,'Raw Data'!$B$4:$B$185,0),MATCH('Data above threshold'!U$4,'Raw Data'!$3:$3,0)-1),"NA"))</f>
        <v>0</v>
      </c>
      <c r="T101" s="103" t="n">
        <f aca="true">IF(ISBLANK(OFFSET('Raw Data'!$A$3,MATCH('Data above threshold'!$A101,'Raw Data'!$B$4:$B$185,0),MATCH('Data above threshold'!V$4,'Raw Data'!$3:$3,0)-1)),"", IFERROR($J101*OFFSET('Raw Data'!$A$3,MATCH('Data above threshold'!$A101,'Raw Data'!$B$4:$B$185,0),MATCH('Data above threshold'!V$4,'Raw Data'!$3:$3,0)-1),"NA"))</f>
        <v>1</v>
      </c>
      <c r="U101" s="103" t="n">
        <f aca="true">IF(ISBLANK(OFFSET('Raw Data'!$A$3,MATCH('Data above threshold'!$A101,'Raw Data'!$B$4:$B$185,0),MATCH('Data above threshold'!W$4,'Raw Data'!$3:$3,0)-1)),"", IFERROR($J101*OFFSET('Raw Data'!$A$3,MATCH('Data above threshold'!$A101,'Raw Data'!$B$4:$B$185,0),MATCH('Data above threshold'!W$4,'Raw Data'!$3:$3,0)-1),"NA"))</f>
        <v>1</v>
      </c>
      <c r="V101" s="103" t="n">
        <f aca="true">IF(ISBLANK(OFFSET('Raw Data'!$A$3,MATCH('Data above threshold'!$A101,'Raw Data'!$B$4:$B$185,0),MATCH('Data above threshold'!X$4,'Raw Data'!$3:$3,0)-1)),"", IFERROR($J101*OFFSET('Raw Data'!$A$3,MATCH('Data above threshold'!$A101,'Raw Data'!$B$4:$B$185,0),MATCH('Data above threshold'!X$4,'Raw Data'!$3:$3,0)-1),"NA"))</f>
        <v>0</v>
      </c>
      <c r="W101" s="103" t="n">
        <f aca="true">IF(ISBLANK(OFFSET('Raw Data'!$A$3,MATCH('Data above threshold'!$A101,'Raw Data'!$B$4:$B$185,0),MATCH('Data above threshold'!Y$4,'Raw Data'!$3:$3,0)-1)),"", IFERROR($J101*OFFSET('Raw Data'!$A$3,MATCH('Data above threshold'!$A101,'Raw Data'!$B$4:$B$185,0),MATCH('Data above threshold'!Y$4,'Raw Data'!$3:$3,0)-1),"NA"))</f>
        <v>1</v>
      </c>
      <c r="X101" s="103" t="n">
        <f aca="true">IF(ISBLANK(OFFSET('Raw Data'!$A$3,MATCH('Data above threshold'!$A101,'Raw Data'!$B$4:$B$185,0),MATCH('Data above threshold'!Z$4,'Raw Data'!$3:$3,0)-1)),"", IFERROR($J101*OFFSET('Raw Data'!$A$3,MATCH('Data above threshold'!$A101,'Raw Data'!$B$4:$B$185,0),MATCH('Data above threshold'!Z$4,'Raw Data'!$3:$3,0)-1),"NA"))</f>
        <v>1</v>
      </c>
      <c r="Y101" s="103" t="n">
        <f aca="true">IF(ISBLANK(OFFSET('Raw Data'!$A$3,MATCH('Data above threshold'!$A101,'Raw Data'!$B$4:$B$185,0),MATCH('Data above threshold'!AA$4,'Raw Data'!$3:$3,0)-1)),"", IFERROR($J101*OFFSET('Raw Data'!$A$3,MATCH('Data above threshold'!$A101,'Raw Data'!$B$4:$B$185,0),MATCH('Data above threshold'!AA$4,'Raw Data'!$3:$3,0)-1),"NA"))</f>
        <v>1</v>
      </c>
      <c r="Z101" s="103" t="n">
        <f aca="true">IF(ISBLANK(OFFSET('Raw Data'!$A$3,MATCH('Data above threshold'!$A101,'Raw Data'!$B$4:$B$185,0),MATCH('Data above threshold'!AB$4,'Raw Data'!$3:$3,0)-1)),"", IFERROR($J101*OFFSET('Raw Data'!$A$3,MATCH('Data above threshold'!$A101,'Raw Data'!$B$4:$B$185,0),MATCH('Data above threshold'!AB$4,'Raw Data'!$3:$3,0)-1),"NA"))</f>
        <v>0</v>
      </c>
      <c r="AA101" s="103" t="n">
        <f aca="true">IF(ISBLANK(OFFSET('Raw Data'!$A$3,MATCH('Data above threshold'!$A101,'Raw Data'!$B$4:$B$185,0),MATCH('Data above threshold'!AC$4,'Raw Data'!$3:$3,0)-1)),"", IFERROR($J101*OFFSET('Raw Data'!$A$3,MATCH('Data above threshold'!$A101,'Raw Data'!$B$4:$B$185,0),MATCH('Data above threshold'!AC$4,'Raw Data'!$3:$3,0)-1),"NA"))</f>
        <v>1</v>
      </c>
      <c r="AB101" s="103" t="n">
        <f aca="true">IF(ISBLANK(OFFSET('Raw Data'!$A$3,MATCH('Data above threshold'!$A101,'Raw Data'!$B$4:$B$185,0),MATCH('Data above threshold'!AD$4,'Raw Data'!$3:$3,0)-1)),"", IFERROR($J101*OFFSET('Raw Data'!$A$3,MATCH('Data above threshold'!$A101,'Raw Data'!$B$4:$B$185,0),MATCH('Data above threshold'!AD$4,'Raw Data'!$3:$3,0)-1),"NA"))</f>
        <v>0</v>
      </c>
      <c r="AC101" s="103" t="n">
        <f aca="true">IF(ISBLANK(OFFSET('Raw Data'!$A$3,MATCH('Data above threshold'!$A101,'Raw Data'!$B$4:$B$185,0),MATCH('Data above threshold'!AE$4,'Raw Data'!$3:$3,0)-1)),"", IFERROR($J101*OFFSET('Raw Data'!$A$3,MATCH('Data above threshold'!$A101,'Raw Data'!$B$4:$B$185,0),MATCH('Data above threshold'!AE$4,'Raw Data'!$3:$3,0)-1),"NA"))</f>
        <v>1</v>
      </c>
      <c r="AD101" s="103" t="n">
        <f aca="true">IF(ISBLANK(OFFSET('Raw Data'!$A$3,MATCH('Data above threshold'!$A101,'Raw Data'!$B$4:$B$185,0),MATCH('Data above threshold'!AF$4,'Raw Data'!$3:$3,0)-1)),"", IFERROR($J101*OFFSET('Raw Data'!$A$3,MATCH('Data above threshold'!$A101,'Raw Data'!$B$4:$B$185,0),MATCH('Data above threshold'!AF$4,'Raw Data'!$3:$3,0)-1),"NA"))</f>
        <v>0</v>
      </c>
      <c r="AE101" s="103" t="n">
        <f aca="true">IF(ISBLANK(OFFSET('Raw Data'!$A$3,MATCH('Data above threshold'!$A101,'Raw Data'!$B$4:$B$185,0),MATCH('Data above threshold'!AG$4,'Raw Data'!$3:$3,0)-1)),"", IFERROR($J101*OFFSET('Raw Data'!$A$3,MATCH('Data above threshold'!$A101,'Raw Data'!$B$4:$B$185,0),MATCH('Data above threshold'!AG$4,'Raw Data'!$3:$3,0)-1),"NA"))</f>
        <v>1</v>
      </c>
      <c r="AF101" s="103" t="n">
        <f aca="true">IF(ISBLANK(OFFSET('Raw Data'!$A$3,MATCH('Data above threshold'!$A101,'Raw Data'!$B$4:$B$185,0),MATCH('Data above threshold'!AH$4,'Raw Data'!$3:$3,0)-1)),"", IFERROR($J101*OFFSET('Raw Data'!$A$3,MATCH('Data above threshold'!$A101,'Raw Data'!$B$4:$B$185,0),MATCH('Data above threshold'!AH$4,'Raw Data'!$3:$3,0)-1),"NA"))</f>
        <v>0</v>
      </c>
      <c r="AG101" s="103" t="n">
        <f aca="true">IF(ISBLANK(OFFSET('Raw Data'!$A$3,MATCH('Data above threshold'!$A101,'Raw Data'!$B$4:$B$185,0),MATCH('Data above threshold'!AI$4,'Raw Data'!$3:$3,0)-1)),"", IFERROR($J101*OFFSET('Raw Data'!$A$3,MATCH('Data above threshold'!$A101,'Raw Data'!$B$4:$B$185,0),MATCH('Data above threshold'!AI$4,'Raw Data'!$3:$3,0)-1),"NA"))</f>
        <v>1</v>
      </c>
      <c r="AH101" s="103" t="n">
        <f aca="true">IF(ISBLANK(OFFSET('Raw Data'!$A$3,MATCH('Data above threshold'!$A101,'Raw Data'!$B$4:$B$185,0),MATCH('Data above threshold'!AJ$4,'Raw Data'!$3:$3,0)-1)),"", IFERROR($J101*OFFSET('Raw Data'!$A$3,MATCH('Data above threshold'!$A101,'Raw Data'!$B$4:$B$185,0),MATCH('Data above threshold'!AJ$4,'Raw Data'!$3:$3,0)-1),"NA"))</f>
        <v>0</v>
      </c>
      <c r="AI101" s="103" t="n">
        <f aca="true">IF(ISBLANK(OFFSET('Raw Data'!$A$3,MATCH('Data above threshold'!$A101,'Raw Data'!$B$4:$B$185,0),MATCH('Data above threshold'!AK$4,'Raw Data'!$3:$3,0)-1)),"", IFERROR($J101*OFFSET('Raw Data'!$A$3,MATCH('Data above threshold'!$A101,'Raw Data'!$B$4:$B$185,0),MATCH('Data above threshold'!AK$4,'Raw Data'!$3:$3,0)-1),"NA"))</f>
        <v>1</v>
      </c>
      <c r="AJ101" s="103" t="n">
        <f aca="true">IF(ISBLANK(OFFSET('Raw Data'!$A$3,MATCH('Data above threshold'!$A101,'Raw Data'!$B$4:$B$185,0),MATCH('Data above threshold'!AL$4,'Raw Data'!$3:$3,0)-1)),"", IFERROR($J101*OFFSET('Raw Data'!$A$3,MATCH('Data above threshold'!$A101,'Raw Data'!$B$4:$B$185,0),MATCH('Data above threshold'!AL$4,'Raw Data'!$3:$3,0)-1),"NA"))</f>
        <v>0</v>
      </c>
      <c r="AK101" s="103" t="n">
        <f aca="true">IF(ISBLANK(OFFSET('Raw Data'!$A$3,MATCH('Data above threshold'!$A101,'Raw Data'!$B$4:$B$185,0),MATCH('Data above threshold'!AM$4,'Raw Data'!$3:$3,0)-1)),"", IFERROR($J101*OFFSET('Raw Data'!$A$3,MATCH('Data above threshold'!$A101,'Raw Data'!$B$4:$B$185,0),MATCH('Data above threshold'!AM$4,'Raw Data'!$3:$3,0)-1),"NA"))</f>
        <v>1</v>
      </c>
      <c r="AL101" s="103" t="n">
        <f aca="true">IF(ISBLANK(OFFSET('Raw Data'!$A$3,MATCH('Data above threshold'!$A101,'Raw Data'!$B$4:$B$185,0),MATCH('Data above threshold'!AN$4,'Raw Data'!$3:$3,0)-1)),"", IFERROR($J101*OFFSET('Raw Data'!$A$3,MATCH('Data above threshold'!$A101,'Raw Data'!$B$4:$B$185,0),MATCH('Data above threshold'!AN$4,'Raw Data'!$3:$3,0)-1),"NA"))</f>
        <v>0</v>
      </c>
      <c r="AM101" s="103" t="n">
        <f aca="true">IF(ISBLANK(OFFSET('Raw Data'!$A$3,MATCH('Data above threshold'!$A101,'Raw Data'!$B$4:$B$185,0),MATCH('Data above threshold'!AO$4,'Raw Data'!$3:$3,0)-1)),"", IFERROR($J101*OFFSET('Raw Data'!$A$3,MATCH('Data above threshold'!$A101,'Raw Data'!$B$4:$B$185,0),MATCH('Data above threshold'!AO$4,'Raw Data'!$3:$3,0)-1),"NA"))</f>
        <v>1</v>
      </c>
      <c r="AN101" s="103" t="n">
        <f aca="true">IF(ISBLANK(OFFSET('Raw Data'!$A$3,MATCH('Data above threshold'!$A101,'Raw Data'!$B$4:$B$185,0),MATCH('Data above threshold'!AP$4,'Raw Data'!$3:$3,0)-1)),"", IFERROR($J101*OFFSET('Raw Data'!$A$3,MATCH('Data above threshold'!$A101,'Raw Data'!$B$4:$B$185,0),MATCH('Data above threshold'!AP$4,'Raw Data'!$3:$3,0)-1),"NA"))</f>
        <v>1</v>
      </c>
      <c r="AO101" s="103" t="n">
        <f aca="true">IF(ISBLANK(OFFSET('Raw Data'!$A$3,MATCH('Data above threshold'!$A101,'Raw Data'!$B$4:$B$185,0),MATCH('Data above threshold'!AQ$4,'Raw Data'!$3:$3,0)-1)),"", IFERROR($J101*OFFSET('Raw Data'!$A$3,MATCH('Data above threshold'!$A101,'Raw Data'!$B$4:$B$185,0),MATCH('Data above threshold'!AQ$4,'Raw Data'!$3:$3,0)-1),"NA"))</f>
        <v>0</v>
      </c>
      <c r="AP101" s="103" t="n">
        <f aca="true">IF(ISBLANK(OFFSET('Raw Data'!$A$3,MATCH('Data above threshold'!$A101,'Raw Data'!$B$4:$B$185,0),MATCH('Data above threshold'!AR$4,'Raw Data'!$3:$3,0)-1)),"", IFERROR($J101*OFFSET('Raw Data'!$A$3,MATCH('Data above threshold'!$A101,'Raw Data'!$B$4:$B$185,0),MATCH('Data above threshold'!AR$4,'Raw Data'!$3:$3,0)-1),"NA"))</f>
        <v>0</v>
      </c>
      <c r="AQ101" s="103" t="n">
        <f aca="true">IF(ISBLANK(OFFSET('Raw Data'!$A$3,MATCH('Data above threshold'!$A101,'Raw Data'!$B$4:$B$185,0),MATCH('Data above threshold'!AS$4,'Raw Data'!$3:$3,0)-1)),"", IFERROR($J101*OFFSET('Raw Data'!$A$3,MATCH('Data above threshold'!$A101,'Raw Data'!$B$4:$B$185,0),MATCH('Data above threshold'!AS$4,'Raw Data'!$3:$3,0)-1),"NA"))</f>
        <v>0</v>
      </c>
      <c r="AR101" s="103" t="n">
        <f aca="true">IF(ISBLANK(OFFSET('Raw Data'!$A$3,MATCH('Data above threshold'!$A101,'Raw Data'!$B$4:$B$185,0),MATCH('Data above threshold'!AT$4,'Raw Data'!$3:$3,0)-1)),"", IFERROR($J101*OFFSET('Raw Data'!$A$3,MATCH('Data above threshold'!$A101,'Raw Data'!$B$4:$B$185,0),MATCH('Data above threshold'!AT$4,'Raw Data'!$3:$3,0)-1),"NA"))</f>
        <v>0</v>
      </c>
      <c r="AS101" s="103" t="n">
        <f aca="true">IF(ISBLANK(OFFSET('Raw Data'!$A$3,MATCH('Data above threshold'!$A101,'Raw Data'!$B$4:$B$185,0),MATCH('Data above threshold'!AU$4,'Raw Data'!$3:$3,0)-1)),"", IFERROR($J101*OFFSET('Raw Data'!$A$3,MATCH('Data above threshold'!$A101,'Raw Data'!$B$4:$B$185,0),MATCH('Data above threshold'!AU$4,'Raw Data'!$3:$3,0)-1),"NA"))</f>
        <v>1</v>
      </c>
      <c r="AT101" s="103" t="n">
        <f aca="true">IF(ISBLANK(OFFSET('Raw Data'!$A$3,MATCH('Data above threshold'!$A101,'Raw Data'!$B$4:$B$185,0),MATCH('Data above threshold'!AV$4,'Raw Data'!$3:$3,0)-1)),"", IFERROR($J101*OFFSET('Raw Data'!$A$3,MATCH('Data above threshold'!$A101,'Raw Data'!$B$4:$B$185,0),MATCH('Data above threshold'!AV$4,'Raw Data'!$3:$3,0)-1),"NA"))</f>
        <v>1</v>
      </c>
      <c r="AU101" s="103" t="n">
        <f aca="true">IF(ISBLANK(OFFSET('Raw Data'!$A$3,MATCH('Data above threshold'!$A101,'Raw Data'!$B$4:$B$185,0),MATCH('Data above threshold'!AW$4,'Raw Data'!$3:$3,0)-1)),"", IFERROR($J101*OFFSET('Raw Data'!$A$3,MATCH('Data above threshold'!$A101,'Raw Data'!$B$4:$B$185,0),MATCH('Data above threshold'!AW$4,'Raw Data'!$3:$3,0)-1),"NA"))</f>
        <v>1</v>
      </c>
      <c r="AV101" s="103" t="n">
        <f aca="true">IF(ISBLANK(OFFSET('Raw Data'!$A$3,MATCH('Data above threshold'!$A101,'Raw Data'!$B$4:$B$185,0),MATCH('Data above threshold'!AX$4,'Raw Data'!$3:$3,0)-1)),"", IFERROR($J101*OFFSET('Raw Data'!$A$3,MATCH('Data above threshold'!$A101,'Raw Data'!$B$4:$B$185,0),MATCH('Data above threshold'!AX$4,'Raw Data'!$3:$3,0)-1),"NA"))</f>
        <v>0</v>
      </c>
      <c r="AW101" s="103" t="n">
        <f aca="true">IF(ISBLANK(OFFSET('Raw Data'!$A$3,MATCH('Data above threshold'!$A101,'Raw Data'!$B$4:$B$185,0),MATCH('Data above threshold'!AY$4,'Raw Data'!$3:$3,0)-1)),"", IFERROR($J101*OFFSET('Raw Data'!$A$3,MATCH('Data above threshold'!$A101,'Raw Data'!$B$4:$B$185,0),MATCH('Data above threshold'!AY$4,'Raw Data'!$3:$3,0)-1),"NA"))</f>
        <v>1</v>
      </c>
      <c r="AX101" s="103" t="n">
        <f aca="true">IF(ISBLANK(OFFSET('Raw Data'!$A$3,MATCH('Data above threshold'!$A101,'Raw Data'!$B$4:$B$185,0),MATCH('Data above threshold'!AZ$4,'Raw Data'!$3:$3,0)-1)),"", IFERROR($J101*OFFSET('Raw Data'!$A$3,MATCH('Data above threshold'!$A101,'Raw Data'!$B$4:$B$185,0),MATCH('Data above threshold'!AZ$4,'Raw Data'!$3:$3,0)-1),"NA"))</f>
        <v>1</v>
      </c>
      <c r="AY101" s="103" t="n">
        <f aca="true">IF(ISBLANK(OFFSET('Raw Data'!$A$3,MATCH('Data above threshold'!$A101,'Raw Data'!$B$4:$B$185,0),MATCH('Data above threshold'!BA$4,'Raw Data'!$3:$3,0)-1)),"", IFERROR($J101*OFFSET('Raw Data'!$A$3,MATCH('Data above threshold'!$A101,'Raw Data'!$B$4:$B$185,0),MATCH('Data above threshold'!BA$4,'Raw Data'!$3:$3,0)-1),"NA"))</f>
        <v>0</v>
      </c>
      <c r="AZ101" s="103" t="n">
        <f aca="true">IF(ISBLANK(OFFSET('Raw Data'!$A$3,MATCH('Data above threshold'!$A101,'Raw Data'!$B$4:$B$185,0),MATCH('Data above threshold'!BB$4,'Raw Data'!$3:$3,0)-1)),"", IFERROR($J101*OFFSET('Raw Data'!$A$3,MATCH('Data above threshold'!$A101,'Raw Data'!$B$4:$B$185,0),MATCH('Data above threshold'!BB$4,'Raw Data'!$3:$3,0)-1),"NA"))</f>
        <v>1</v>
      </c>
      <c r="BA101" s="103" t="n">
        <f aca="true">IF(ISBLANK(OFFSET('Raw Data'!$A$3,MATCH('Data above threshold'!$A101,'Raw Data'!$B$4:$B$185,0),MATCH('Data above threshold'!BC$4,'Raw Data'!$3:$3,0)-1)),"", IFERROR($J101*OFFSET('Raw Data'!$A$3,MATCH('Data above threshold'!$A101,'Raw Data'!$B$4:$B$185,0),MATCH('Data above threshold'!BC$4,'Raw Data'!$3:$3,0)-1),"NA"))</f>
        <v>1</v>
      </c>
      <c r="BB101" s="103" t="n">
        <f aca="true">IF(ISBLANK(OFFSET('Raw Data'!$A$3,MATCH('Data above threshold'!$A101,'Raw Data'!$B$4:$B$185,0),MATCH('Data above threshold'!BD$4,'Raw Data'!$3:$3,0)-1)),"", IFERROR($J101*OFFSET('Raw Data'!$A$3,MATCH('Data above threshold'!$A101,'Raw Data'!$B$4:$B$185,0),MATCH('Data above threshold'!BD$4,'Raw Data'!$3:$3,0)-1),"NA"))</f>
        <v>0</v>
      </c>
      <c r="BC101" s="103" t="n">
        <f aca="true">IF(ISBLANK(OFFSET('Raw Data'!$A$3,MATCH('Data above threshold'!$A101,'Raw Data'!$B$4:$B$185,0),MATCH('Data above threshold'!BE$4,'Raw Data'!$3:$3,0)-1)),"", IFERROR($J101*OFFSET('Raw Data'!$A$3,MATCH('Data above threshold'!$A101,'Raw Data'!$B$4:$B$185,0),MATCH('Data above threshold'!BE$4,'Raw Data'!$3:$3,0)-1),"NA"))</f>
        <v>1</v>
      </c>
      <c r="BD101" s="103" t="n">
        <f aca="true">IF(ISBLANK(OFFSET('Raw Data'!$A$3,MATCH('Data above threshold'!$A101,'Raw Data'!$B$4:$B$185,0),MATCH('Data above threshold'!BF$4,'Raw Data'!$3:$3,0)-1)),"", IFERROR($J101*OFFSET('Raw Data'!$A$3,MATCH('Data above threshold'!$A101,'Raw Data'!$B$4:$B$185,0),MATCH('Data above threshold'!BF$4,'Raw Data'!$3:$3,0)-1),"NA"))</f>
        <v>0</v>
      </c>
      <c r="BE101" s="103" t="n">
        <f aca="true">IF(ISBLANK(OFFSET('Raw Data'!$A$3,MATCH('Data above threshold'!$A101,'Raw Data'!$B$4:$B$185,0),MATCH('Data above threshold'!BG$4,'Raw Data'!$3:$3,0)-1)),"", IFERROR($J101*OFFSET('Raw Data'!$A$3,MATCH('Data above threshold'!$A101,'Raw Data'!$B$4:$B$185,0),MATCH('Data above threshold'!BG$4,'Raw Data'!$3:$3,0)-1),"NA"))</f>
        <v>0</v>
      </c>
      <c r="BF101" s="103" t="n">
        <f aca="true">IF(ISBLANK(OFFSET('Raw Data'!$A$3,MATCH('Data above threshold'!$A101,'Raw Data'!$B$4:$B$185,0),MATCH('Data above threshold'!BH$4,'Raw Data'!$3:$3,0)-1)),"", IFERROR($J101*OFFSET('Raw Data'!$A$3,MATCH('Data above threshold'!$A101,'Raw Data'!$B$4:$B$185,0),MATCH('Data above threshold'!BH$4,'Raw Data'!$3:$3,0)-1),"NA"))</f>
        <v>0</v>
      </c>
      <c r="BG101" s="103" t="n">
        <f aca="true">IF(ISBLANK(OFFSET('Raw Data'!$A$3,MATCH('Data above threshold'!$A101,'Raw Data'!$B$4:$B$185,0),MATCH('Data above threshold'!BI$4,'Raw Data'!$3:$3,0)-1)),"", IFERROR($J101*OFFSET('Raw Data'!$A$3,MATCH('Data above threshold'!$A101,'Raw Data'!$B$4:$B$185,0),MATCH('Data above threshold'!BI$4,'Raw Data'!$3:$3,0)-1),"NA"))</f>
        <v>0</v>
      </c>
      <c r="BH101" s="103" t="n">
        <f aca="true">IF(ISBLANK(OFFSET('Raw Data'!$A$3,MATCH('Data above threshold'!$A101,'Raw Data'!$B$4:$B$185,0),MATCH('Data above threshold'!BJ$4,'Raw Data'!$3:$3,0)-1)),"", IFERROR($J101*OFFSET('Raw Data'!$A$3,MATCH('Data above threshold'!$A101,'Raw Data'!$B$4:$B$185,0),MATCH('Data above threshold'!BJ$4,'Raw Data'!$3:$3,0)-1),"NA"))</f>
        <v>1</v>
      </c>
      <c r="BI101" s="103" t="n">
        <f aca="true">IF(ISBLANK(OFFSET('Raw Data'!$A$3,MATCH('Data above threshold'!$A101,'Raw Data'!$B$4:$B$185,0),MATCH('Data above threshold'!BK$4,'Raw Data'!$3:$3,0)-1)),"", IFERROR($J101*OFFSET('Raw Data'!$A$3,MATCH('Data above threshold'!$A101,'Raw Data'!$B$4:$B$185,0),MATCH('Data above threshold'!BK$4,'Raw Data'!$3:$3,0)-1),"NA"))</f>
        <v>1</v>
      </c>
      <c r="BJ101" s="103" t="n">
        <f aca="true">IF(ISBLANK(OFFSET('Raw Data'!$A$3,MATCH('Data above threshold'!$A101,'Raw Data'!$B$4:$B$185,0),MATCH('Data above threshold'!BL$4,'Raw Data'!$3:$3,0)-1)),"", IFERROR($J101*OFFSET('Raw Data'!$A$3,MATCH('Data above threshold'!$A101,'Raw Data'!$B$4:$B$185,0),MATCH('Data above threshold'!BL$4,'Raw Data'!$3:$3,0)-1),"NA"))</f>
        <v>1</v>
      </c>
      <c r="BK101" s="103" t="n">
        <f aca="true">IF(ISBLANK(OFFSET('Raw Data'!$A$3,MATCH('Data above threshold'!$A101,'Raw Data'!$B$4:$B$185,0),MATCH('Data above threshold'!BM$4,'Raw Data'!$3:$3,0)-1)),"", IFERROR($J101*OFFSET('Raw Data'!$A$3,MATCH('Data above threshold'!$A101,'Raw Data'!$B$4:$B$185,0),MATCH('Data above threshold'!BM$4,'Raw Data'!$3:$3,0)-1),"NA"))</f>
        <v>0</v>
      </c>
      <c r="BL101" s="103" t="n">
        <f aca="true">IF(ISBLANK(OFFSET('Raw Data'!$A$3,MATCH('Data above threshold'!$A101,'Raw Data'!$B$4:$B$185,0),MATCH('Data above threshold'!BN$4,'Raw Data'!$3:$3,0)-1)),"", IFERROR($J101*OFFSET('Raw Data'!$A$3,MATCH('Data above threshold'!$A101,'Raw Data'!$B$4:$B$185,0),MATCH('Data above threshold'!BN$4,'Raw Data'!$3:$3,0)-1),"NA"))</f>
        <v>0</v>
      </c>
      <c r="BM101" s="103" t="n">
        <f aca="true">IF(ISBLANK(OFFSET('Raw Data'!$A$3,MATCH('Data above threshold'!$A101,'Raw Data'!$B$4:$B$185,0),MATCH('Data above threshold'!BO$4,'Raw Data'!$3:$3,0)-1)),"", IFERROR($J101*OFFSET('Raw Data'!$A$3,MATCH('Data above threshold'!$A101,'Raw Data'!$B$4:$B$185,0),MATCH('Data above threshold'!BO$4,'Raw Data'!$3:$3,0)-1),"NA"))</f>
        <v>1</v>
      </c>
      <c r="BN101" s="103" t="n">
        <f aca="true">IF(ISBLANK(OFFSET('Raw Data'!$A$3,MATCH('Data above threshold'!$A101,'Raw Data'!$B$4:$B$185,0),MATCH('Data above threshold'!BP$4,'Raw Data'!$3:$3,0)-1)),"", IFERROR($J101*OFFSET('Raw Data'!$A$3,MATCH('Data above threshold'!$A101,'Raw Data'!$B$4:$B$185,0),MATCH('Data above threshold'!BP$4,'Raw Data'!$3:$3,0)-1),"NA"))</f>
        <v>1</v>
      </c>
      <c r="BO101" s="103" t="n">
        <f aca="true">IF(ISBLANK(OFFSET('Raw Data'!$A$3,MATCH('Data above threshold'!$A101,'Raw Data'!$B$4:$B$185,0),MATCH('Data above threshold'!BQ$4,'Raw Data'!$3:$3,0)-1)),"", IFERROR($J101*OFFSET('Raw Data'!$A$3,MATCH('Data above threshold'!$A101,'Raw Data'!$B$4:$B$185,0),MATCH('Data above threshold'!BQ$4,'Raw Data'!$3:$3,0)-1),"NA"))</f>
        <v>0</v>
      </c>
      <c r="BP101" s="103" t="n">
        <f aca="true">IF(ISBLANK(OFFSET('Raw Data'!$A$3,MATCH('Data above threshold'!$A101,'Raw Data'!$B$4:$B$185,0),MATCH('Data above threshold'!BR$4,'Raw Data'!$3:$3,0)-1)),"", IFERROR($J101*OFFSET('Raw Data'!$A$3,MATCH('Data above threshold'!$A101,'Raw Data'!$B$4:$B$185,0),MATCH('Data above threshold'!BR$4,'Raw Data'!$3:$3,0)-1),"NA"))</f>
        <v>1</v>
      </c>
      <c r="BQ101" s="103" t="n">
        <f aca="true">IF(ISBLANK(OFFSET('Raw Data'!$A$3,MATCH('Data above threshold'!$A101,'Raw Data'!$B$4:$B$185,0),MATCH('Data above threshold'!BS$4,'Raw Data'!$3:$3,0)-1)),"", IFERROR($J101*OFFSET('Raw Data'!$A$3,MATCH('Data above threshold'!$A101,'Raw Data'!$B$4:$B$185,0),MATCH('Data above threshold'!BS$4,'Raw Data'!$3:$3,0)-1),"NA"))</f>
        <v>0</v>
      </c>
      <c r="BR101" s="103" t="n">
        <f aca="true">IF(ISBLANK(OFFSET('Raw Data'!$A$3,MATCH('Data above threshold'!$A101,'Raw Data'!$B$4:$B$185,0),MATCH('Data above threshold'!BT$4,'Raw Data'!$3:$3,0)-1)),"", IFERROR($J101*OFFSET('Raw Data'!$A$3,MATCH('Data above threshold'!$A101,'Raw Data'!$B$4:$B$185,0),MATCH('Data above threshold'!BT$4,'Raw Data'!$3:$3,0)-1),"NA"))</f>
        <v>1</v>
      </c>
      <c r="BS101" s="103" t="n">
        <f aca="true">IF(ISBLANK(OFFSET('Raw Data'!$A$3,MATCH('Data above threshold'!$A101,'Raw Data'!$B$4:$B$185,0),MATCH('Data above threshold'!BU$4,'Raw Data'!$3:$3,0)-1)),"", IFERROR($J101*OFFSET('Raw Data'!$A$3,MATCH('Data above threshold'!$A101,'Raw Data'!$B$4:$B$185,0),MATCH('Data above threshold'!BU$4,'Raw Data'!$3:$3,0)-1),"NA"))</f>
        <v>1</v>
      </c>
      <c r="BT101" s="103" t="n">
        <f aca="true">IF(ISBLANK(OFFSET('Raw Data'!$A$3,MATCH('Data above threshold'!$A101,'Raw Data'!$B$4:$B$185,0),MATCH('Data above threshold'!BV$4,'Raw Data'!$3:$3,0)-1)),"", IFERROR($J101*OFFSET('Raw Data'!$A$3,MATCH('Data above threshold'!$A101,'Raw Data'!$B$4:$B$185,0),MATCH('Data above threshold'!BV$4,'Raw Data'!$3:$3,0)-1),"NA"))</f>
        <v>0</v>
      </c>
      <c r="BU101" s="103" t="n">
        <f aca="true">IF(ISBLANK(OFFSET('Raw Data'!$A$3,MATCH('Data above threshold'!$A101,'Raw Data'!$B$4:$B$185,0),MATCH('Data above threshold'!BW$4,'Raw Data'!$3:$3,0)-1)),"", IFERROR($J101*OFFSET('Raw Data'!$A$3,MATCH('Data above threshold'!$A101,'Raw Data'!$B$4:$B$185,0),MATCH('Data above threshold'!BW$4,'Raw Data'!$3:$3,0)-1),"NA"))</f>
        <v>0</v>
      </c>
      <c r="BV101" s="103" t="n">
        <f aca="true">IF(ISBLANK(OFFSET('Raw Data'!$A$3,MATCH('Data above threshold'!$A101,'Raw Data'!$B$4:$B$185,0),MATCH('Data above threshold'!BX$4,'Raw Data'!$3:$3,0)-1)),"", IFERROR($J101*OFFSET('Raw Data'!$A$3,MATCH('Data above threshold'!$A101,'Raw Data'!$B$4:$B$185,0),MATCH('Data above threshold'!BX$4,'Raw Data'!$3:$3,0)-1),"NA"))</f>
        <v>0</v>
      </c>
      <c r="BW101" s="103" t="n">
        <f aca="true">IF(ISBLANK(OFFSET('Raw Data'!$A$3,MATCH('Data above threshold'!$A101,'Raw Data'!$B$4:$B$185,0),MATCH('Data above threshold'!BY$4,'Raw Data'!$3:$3,0)-1)),"", IFERROR($J101*OFFSET('Raw Data'!$A$3,MATCH('Data above threshold'!$A101,'Raw Data'!$B$4:$B$185,0),MATCH('Data above threshold'!BY$4,'Raw Data'!$3:$3,0)-1),"NA"))</f>
        <v>0</v>
      </c>
      <c r="BX101" s="103" t="n">
        <f aca="true">IF(ISBLANK(OFFSET('Raw Data'!$A$3,MATCH('Data above threshold'!$A101,'Raw Data'!$B$4:$B$185,0),MATCH('Data above threshold'!BZ$4,'Raw Data'!$3:$3,0)-1)),"", IFERROR($J101*OFFSET('Raw Data'!$A$3,MATCH('Data above threshold'!$A101,'Raw Data'!$B$4:$B$185,0),MATCH('Data above threshold'!BZ$4,'Raw Data'!$3:$3,0)-1),"NA"))</f>
        <v>0</v>
      </c>
      <c r="BY101" s="103" t="n">
        <f aca="true">IF(ISBLANK(OFFSET('Raw Data'!$A$3,MATCH('Data above threshold'!$A101,'Raw Data'!$B$4:$B$185,0),MATCH('Data above threshold'!CA$4,'Raw Data'!$3:$3,0)-1)),"", IFERROR($J101*OFFSET('Raw Data'!$A$3,MATCH('Data above threshold'!$A101,'Raw Data'!$B$4:$B$185,0),MATCH('Data above threshold'!CA$4,'Raw Data'!$3:$3,0)-1),"NA"))</f>
        <v>0</v>
      </c>
      <c r="BZ101" s="103" t="n">
        <f aca="true">IF(ISBLANK(OFFSET('Raw Data'!$A$3,MATCH('Data above threshold'!$A101,'Raw Data'!$B$4:$B$185,0),MATCH('Data above threshold'!CB$4,'Raw Data'!$3:$3,0)-1)),"", IFERROR($J101*OFFSET('Raw Data'!$A$3,MATCH('Data above threshold'!$A101,'Raw Data'!$B$4:$B$185,0),MATCH('Data above threshold'!CB$4,'Raw Data'!$3:$3,0)-1),"NA"))</f>
        <v>0</v>
      </c>
      <c r="CA101" s="103" t="n">
        <f aca="true">IF(ISBLANK(OFFSET('Raw Data'!$A$3,MATCH('Data above threshold'!$A101,'Raw Data'!$B$4:$B$185,0),MATCH('Data above threshold'!CC$4,'Raw Data'!$3:$3,0)-1)),"", IFERROR($J101*OFFSET('Raw Data'!$A$3,MATCH('Data above threshold'!$A101,'Raw Data'!$B$4:$B$185,0),MATCH('Data above threshold'!CC$4,'Raw Data'!$3:$3,0)-1),"NA"))</f>
        <v>0</v>
      </c>
      <c r="CB101" s="103" t="n">
        <f aca="true">IF(ISBLANK(OFFSET('Raw Data'!$A$3,MATCH('Data above threshold'!$A101,'Raw Data'!$B$4:$B$185,0),MATCH('Data above threshold'!CD$4,'Raw Data'!$3:$3,0)-1)),"", IFERROR($J101*OFFSET('Raw Data'!$A$3,MATCH('Data above threshold'!$A101,'Raw Data'!$B$4:$B$185,0),MATCH('Data above threshold'!CD$4,'Raw Data'!$3:$3,0)-1),"NA"))</f>
        <v>0</v>
      </c>
      <c r="CC101" s="103" t="n">
        <f aca="true">IF(ISBLANK(OFFSET('Raw Data'!$A$3,MATCH('Data above threshold'!$A101,'Raw Data'!$B$4:$B$185,0),MATCH('Data above threshold'!CE$4,'Raw Data'!$3:$3,0)-1)),"", IFERROR($J101*OFFSET('Raw Data'!$A$3,MATCH('Data above threshold'!$A101,'Raw Data'!$B$4:$B$185,0),MATCH('Data above threshold'!CE$4,'Raw Data'!$3:$3,0)-1),"NA"))</f>
        <v>1</v>
      </c>
      <c r="CD101" s="103" t="n">
        <f aca="true">IF(ISBLANK(OFFSET('Raw Data'!$A$3,MATCH('Data above threshold'!$A101,'Raw Data'!$B$4:$B$185,0),MATCH('Data above threshold'!CF$4,'Raw Data'!$3:$3,0)-1)),"", IFERROR($J101*OFFSET('Raw Data'!$A$3,MATCH('Data above threshold'!$A101,'Raw Data'!$B$4:$B$185,0),MATCH('Data above threshold'!CF$4,'Raw Data'!$3:$3,0)-1),"NA"))</f>
        <v>0</v>
      </c>
      <c r="CE101" s="103" t="n">
        <f aca="true">IF(ISBLANK(OFFSET('Raw Data'!$A$3,MATCH('Data above threshold'!$A101,'Raw Data'!$B$4:$B$185,0),MATCH('Data above threshold'!CG$4,'Raw Data'!$3:$3,0)-1)),"", IFERROR($J101*OFFSET('Raw Data'!$A$3,MATCH('Data above threshold'!$A101,'Raw Data'!$B$4:$B$185,0),MATCH('Data above threshold'!CG$4,'Raw Data'!$3:$3,0)-1),"NA"))</f>
        <v>1</v>
      </c>
      <c r="CF101" s="103" t="n">
        <f aca="true">IF(ISBLANK(OFFSET('Raw Data'!$A$3,MATCH('Data above threshold'!$A101,'Raw Data'!$B$4:$B$185,0),MATCH('Data above threshold'!CH$4,'Raw Data'!$3:$3,0)-1)),"", IFERROR($J101*OFFSET('Raw Data'!$A$3,MATCH('Data above threshold'!$A101,'Raw Data'!$B$4:$B$185,0),MATCH('Data above threshold'!CH$4,'Raw Data'!$3:$3,0)-1),"NA"))</f>
        <v>1</v>
      </c>
      <c r="CG101" s="103" t="n">
        <f aca="true">IF(ISBLANK(OFFSET('Raw Data'!$A$3,MATCH('Data above threshold'!$A101,'Raw Data'!$B$4:$B$185,0),MATCH('Data above threshold'!CI$4,'Raw Data'!$3:$3,0)-1)),"", IFERROR($J101*OFFSET('Raw Data'!$A$3,MATCH('Data above threshold'!$A101,'Raw Data'!$B$4:$B$185,0),MATCH('Data above threshold'!CI$4,'Raw Data'!$3:$3,0)-1),"NA"))</f>
        <v>1</v>
      </c>
      <c r="CH101" s="103" t="n">
        <f aca="true">IF(ISBLANK(OFFSET('Raw Data'!$A$3,MATCH('Data above threshold'!$A101,'Raw Data'!$B$4:$B$185,0),MATCH('Data above threshold'!CJ$4,'Raw Data'!$3:$3,0)-1)),"", IFERROR($J101*OFFSET('Raw Data'!$A$3,MATCH('Data above threshold'!$A101,'Raw Data'!$B$4:$B$185,0),MATCH('Data above threshold'!CJ$4,'Raw Data'!$3:$3,0)-1),"NA"))</f>
        <v>1</v>
      </c>
      <c r="CI101" s="103" t="n">
        <f aca="true">IF(ISBLANK(OFFSET('Raw Data'!$A$3,MATCH('Data above threshold'!$A101,'Raw Data'!$B$4:$B$185,0),MATCH('Data above threshold'!CK$4,'Raw Data'!$3:$3,0)-1)),"", IFERROR($J101*OFFSET('Raw Data'!$A$3,MATCH('Data above threshold'!$A101,'Raw Data'!$B$4:$B$185,0),MATCH('Data above threshold'!CK$4,'Raw Data'!$3:$3,0)-1),"NA"))</f>
        <v>0</v>
      </c>
      <c r="CJ101" s="103" t="n">
        <f aca="true">IF(ISBLANK(OFFSET('Raw Data'!$A$3,MATCH('Data above threshold'!$A101,'Raw Data'!$B$4:$B$185,0),MATCH('Data above threshold'!CL$4,'Raw Data'!$3:$3,0)-1)),"", IFERROR($J101*OFFSET('Raw Data'!$A$3,MATCH('Data above threshold'!$A101,'Raw Data'!$B$4:$B$185,0),MATCH('Data above threshold'!CL$4,'Raw Data'!$3:$3,0)-1),"NA"))</f>
        <v>1</v>
      </c>
      <c r="CK101" s="103" t="n">
        <f aca="true">IF(ISBLANK(OFFSET('Raw Data'!$A$3,MATCH('Data above threshold'!$A101,'Raw Data'!$B$4:$B$185,0),MATCH('Data above threshold'!CM$4,'Raw Data'!$3:$3,0)-1)),"", IFERROR($J101*OFFSET('Raw Data'!$A$3,MATCH('Data above threshold'!$A101,'Raw Data'!$B$4:$B$185,0),MATCH('Data above threshold'!CM$4,'Raw Data'!$3:$3,0)-1),"NA"))</f>
        <v>0</v>
      </c>
      <c r="CL101" s="103" t="n">
        <f aca="true">IF(ISBLANK(OFFSET('Raw Data'!$A$3,MATCH('Data above threshold'!$A101,'Raw Data'!$B$4:$B$185,0),MATCH('Data above threshold'!CN$4,'Raw Data'!$3:$3,0)-1)),"", IFERROR($J101*OFFSET('Raw Data'!$A$3,MATCH('Data above threshold'!$A101,'Raw Data'!$B$4:$B$185,0),MATCH('Data above threshold'!CN$4,'Raw Data'!$3:$3,0)-1),"NA"))</f>
        <v>1</v>
      </c>
      <c r="CM101" s="103" t="n">
        <f aca="true">IF(ISBLANK(OFFSET('Raw Data'!$A$3,MATCH('Data above threshold'!$A101,'Raw Data'!$B$4:$B$185,0),MATCH('Data above threshold'!CO$4,'Raw Data'!$3:$3,0)-1)),"", IFERROR($J101*OFFSET('Raw Data'!$A$3,MATCH('Data above threshold'!$A101,'Raw Data'!$B$4:$B$185,0),MATCH('Data above threshold'!CO$4,'Raw Data'!$3:$3,0)-1),"NA"))</f>
        <v>0</v>
      </c>
      <c r="CN101" s="103" t="n">
        <f aca="true">IF(ISBLANK(OFFSET('Raw Data'!$A$3,MATCH('Data above threshold'!$A101,'Raw Data'!$B$4:$B$185,0),MATCH('Data above threshold'!CP$4,'Raw Data'!$3:$3,0)-1)),"", IFERROR($J101*OFFSET('Raw Data'!$A$3,MATCH('Data above threshold'!$A101,'Raw Data'!$B$4:$B$185,0),MATCH('Data above threshold'!CP$4,'Raw Data'!$3:$3,0)-1),"NA"))</f>
        <v>1</v>
      </c>
      <c r="CO101" s="103" t="n">
        <f aca="true">IF(ISBLANK(OFFSET('Raw Data'!$A$3,MATCH('Data above threshold'!$A101,'Raw Data'!$B$4:$B$185,0),MATCH('Data above threshold'!CQ$4,'Raw Data'!$3:$3,0)-1)),"", IFERROR($J101*OFFSET('Raw Data'!$A$3,MATCH('Data above threshold'!$A101,'Raw Data'!$B$4:$B$185,0),MATCH('Data above threshold'!CQ$4,'Raw Data'!$3:$3,0)-1),"NA"))</f>
        <v>0</v>
      </c>
      <c r="CP101" s="103" t="n">
        <f aca="true">IF(ISBLANK(OFFSET('Raw Data'!$A$3,MATCH('Data above threshold'!$A101,'Raw Data'!$B$4:$B$185,0),MATCH('Data above threshold'!CR$4,'Raw Data'!$3:$3,0)-1)),"", IFERROR($J101*OFFSET('Raw Data'!$A$3,MATCH('Data above threshold'!$A101,'Raw Data'!$B$4:$B$185,0),MATCH('Data above threshold'!CR$4,'Raw Data'!$3:$3,0)-1),"NA"))</f>
        <v>1</v>
      </c>
    </row>
    <row r="102" s="103" customFormat="true" ht="15.5" hidden="false" customHeight="false" outlineLevel="0" collapsed="false">
      <c r="A102" s="107" t="n">
        <v>4122</v>
      </c>
      <c r="B102" s="107" t="n">
        <v>4</v>
      </c>
      <c r="C102" s="103" t="str">
        <f aca="true">IF(ISBLANK(OFFSET('Raw Data'!$A$3,MATCH($A102,'Raw Data'!$B$4:$B$185,0),MATCH(C$4,'Raw Data'!$3:$3,0)-1)),"",OFFSET('Raw Data'!$A$3,MATCH($A102,'Raw Data'!$B$4:$B$185,0),MATCH(C$4,'Raw Data'!$3:$3,0)-1))</f>
        <v/>
      </c>
      <c r="D102" s="103" t="str">
        <f aca="true">IF(ISBLANK(OFFSET('Raw Data'!$A$3,MATCH($A102,'Raw Data'!$B$4:$B$185,0),MATCH(D$4,'Raw Data'!$3:$3,0)-1)),"",OFFSET('Raw Data'!$A$3,MATCH($A102,'Raw Data'!$B$4:$B$185,0),MATCH(D$4,'Raw Data'!$3:$3,0)-1))</f>
        <v>Expert assessment data - D.5.2</v>
      </c>
      <c r="E102" s="103" t="str">
        <f aca="true">IF(ISBLANK(OFFSET('Raw Data'!$A$3,MATCH($A102,'Raw Data'!$B$4:$B$185,0),MATCH(E$4,'Raw Data'!$3:$3,0)-1)),"",OFFSET('Raw Data'!$A$3,MATCH($A102,'Raw Data'!$B$4:$B$185,0),MATCH(E$4,'Raw Data'!$3:$3,0)-1))</f>
        <v>Environmental protection/impact: Which of the following measures/mechanisms to protect consumers are present in your country in 2020? A National Sustainable Consumption Plan</v>
      </c>
      <c r="F102" s="103" t="str">
        <f aca="true">IF(ISBLANK(OFFSET('Raw Data'!$A$3,MATCH($A102,'Raw Data'!$B$4:$B$185,0),MATCH(F$4,'Raw Data'!$3:$3,0)-1)),"",OFFSET('Raw Data'!$A$3,MATCH($A102,'Raw Data'!$B$4:$B$185,0),MATCH(F$4,'Raw Data'!$3:$3,0)-1))</f>
        <v/>
      </c>
      <c r="G102" s="103" t="s">
        <v>217</v>
      </c>
      <c r="H102" s="103" t="str">
        <f aca="true">IF(ISBLANK(OFFSET('Raw Data'!$A$3,MATCH($A102,'Raw Data'!$B$4:$B$185,0),MATCH(H$4,'Raw Data'!$3:$3,0)-1)),"",OFFSET('Raw Data'!$A$3,MATCH($A102,'Raw Data'!$B$4:$B$185,0),MATCH(H$4,'Raw Data'!$3:$3,0)-1))</f>
        <v/>
      </c>
      <c r="I102" s="103" t="str">
        <f aca="true">IF(ISBLANK(OFFSET('Raw Data'!$A$3,MATCH($A102,'Raw Data'!$B$4:$B$185,0),MATCH(I$4,'Raw Data'!$3:$3,0)-1)),"",OFFSET('Raw Data'!$A$3,MATCH($A102,'Raw Data'!$B$4:$B$185,0),MATCH(I$4,'Raw Data'!$3:$3,0)-1))</f>
        <v>Plus</v>
      </c>
      <c r="J102" s="103" t="n">
        <f aca="false">IF(I102="","",IF(I102="Minus",-1,1))</f>
        <v>1</v>
      </c>
      <c r="K102" s="105" t="n">
        <f aca="false" t="array" ref="K102:K102">IFERROR(SKEW(IF(ISNUMBER(O102:CP102),O102:CP102,"")),"")</f>
        <v>0.263254073135956</v>
      </c>
      <c r="L102" s="103" t="n">
        <f aca="true">IF(ISBLANK(OFFSET('Data above threshold'!$A$4,MATCH('Data above threshold'!$A102,'Data above threshold'!$A$5:$A$185,0),MATCH('Data above threshold'!N$4,'Data above threshold'!$4:$4,0)-1)),1,OFFSET('Data above threshold'!$A$4,MATCH('Data above threshold'!$A102,'Data above threshold'!$A$5:$A$185,0),MATCH('Data above threshold'!N$4,'Data above threshold'!$4:$4,0)-1))</f>
        <v>0</v>
      </c>
      <c r="M102" s="103" t="str">
        <f aca="true">IF(ISBLANK(OFFSET('Data above threshold'!$A$4,MATCH('Data above threshold'!$A102,'Data above threshold'!$A$5:$A$185,0),MATCH('Data above threshold'!O$4,'Data above threshold'!$4:$4,0)-1)),"",OFFSET('Data above threshold'!$A$4,MATCH('Data above threshold'!$A102,'Data above threshold'!$A$5:$A$185,0),MATCH('Data above threshold'!O$4,'Data above threshold'!$4:$4,0)-1))</f>
        <v/>
      </c>
      <c r="N102" s="106" t="n">
        <f aca="false" t="array" ref="N102:N102">IF(B102&lt;4,"",1-IFERROR(SUM(ISNUMBER(O102:CP102)*(1-$O$3:$CP$3))/COUNTIF($O$3:$CP$3,0),0))</f>
        <v>0.05</v>
      </c>
      <c r="O102" s="103" t="n">
        <f aca="true">IF(ISBLANK(OFFSET('Raw Data'!$A$3,MATCH('Data above threshold'!$A102,'Raw Data'!$B$4:$B$185,0),MATCH('Data above threshold'!Q$4,'Raw Data'!$3:$3,0)-1)),"", IFERROR($J102*OFFSET('Raw Data'!$A$3,MATCH('Data above threshold'!$A102,'Raw Data'!$B$4:$B$185,0),MATCH('Data above threshold'!Q$4,'Raw Data'!$3:$3,0)-1),"NA"))</f>
        <v>1.5</v>
      </c>
      <c r="P102" s="103" t="n">
        <f aca="true">IF(ISBLANK(OFFSET('Raw Data'!$A$3,MATCH('Data above threshold'!$A102,'Raw Data'!$B$4:$B$185,0),MATCH('Data above threshold'!R$4,'Raw Data'!$3:$3,0)-1)),"", IFERROR($J102*OFFSET('Raw Data'!$A$3,MATCH('Data above threshold'!$A102,'Raw Data'!$B$4:$B$185,0),MATCH('Data above threshold'!R$4,'Raw Data'!$3:$3,0)-1),"NA"))</f>
        <v>1</v>
      </c>
      <c r="Q102" s="103" t="str">
        <f aca="true">IF(ISBLANK(OFFSET('Raw Data'!$A$3,MATCH('Data above threshold'!$A102,'Raw Data'!$B$4:$B$185,0),MATCH('Data above threshold'!S$4,'Raw Data'!$3:$3,0)-1)),"", IFERROR($J102*OFFSET('Raw Data'!$A$3,MATCH('Data above threshold'!$A102,'Raw Data'!$B$4:$B$185,0),MATCH('Data above threshold'!S$4,'Raw Data'!$3:$3,0)-1),"NA"))</f>
        <v/>
      </c>
      <c r="R102" s="103" t="n">
        <f aca="true">IF(ISBLANK(OFFSET('Raw Data'!$A$3,MATCH('Data above threshold'!$A102,'Raw Data'!$B$4:$B$185,0),MATCH('Data above threshold'!T$4,'Raw Data'!$3:$3,0)-1)),"", IFERROR($J102*OFFSET('Raw Data'!$A$3,MATCH('Data above threshold'!$A102,'Raw Data'!$B$4:$B$185,0),MATCH('Data above threshold'!T$4,'Raw Data'!$3:$3,0)-1),"NA"))</f>
        <v>1</v>
      </c>
      <c r="S102" s="103" t="n">
        <f aca="true">IF(ISBLANK(OFFSET('Raw Data'!$A$3,MATCH('Data above threshold'!$A102,'Raw Data'!$B$4:$B$185,0),MATCH('Data above threshold'!U$4,'Raw Data'!$3:$3,0)-1)),"", IFERROR($J102*OFFSET('Raw Data'!$A$3,MATCH('Data above threshold'!$A102,'Raw Data'!$B$4:$B$185,0),MATCH('Data above threshold'!U$4,'Raw Data'!$3:$3,0)-1),"NA"))</f>
        <v>1</v>
      </c>
      <c r="T102" s="103" t="n">
        <f aca="true">IF(ISBLANK(OFFSET('Raw Data'!$A$3,MATCH('Data above threshold'!$A102,'Raw Data'!$B$4:$B$185,0),MATCH('Data above threshold'!V$4,'Raw Data'!$3:$3,0)-1)),"", IFERROR($J102*OFFSET('Raw Data'!$A$3,MATCH('Data above threshold'!$A102,'Raw Data'!$B$4:$B$185,0),MATCH('Data above threshold'!V$4,'Raw Data'!$3:$3,0)-1),"NA"))</f>
        <v>2</v>
      </c>
      <c r="U102" s="103" t="n">
        <f aca="true">IF(ISBLANK(OFFSET('Raw Data'!$A$3,MATCH('Data above threshold'!$A102,'Raw Data'!$B$4:$B$185,0),MATCH('Data above threshold'!W$4,'Raw Data'!$3:$3,0)-1)),"", IFERROR($J102*OFFSET('Raw Data'!$A$3,MATCH('Data above threshold'!$A102,'Raw Data'!$B$4:$B$185,0),MATCH('Data above threshold'!W$4,'Raw Data'!$3:$3,0)-1),"NA"))</f>
        <v>1</v>
      </c>
      <c r="V102" s="103" t="n">
        <f aca="true">IF(ISBLANK(OFFSET('Raw Data'!$A$3,MATCH('Data above threshold'!$A102,'Raw Data'!$B$4:$B$185,0),MATCH('Data above threshold'!X$4,'Raw Data'!$3:$3,0)-1)),"", IFERROR($J102*OFFSET('Raw Data'!$A$3,MATCH('Data above threshold'!$A102,'Raw Data'!$B$4:$B$185,0),MATCH('Data above threshold'!X$4,'Raw Data'!$3:$3,0)-1),"NA"))</f>
        <v>1</v>
      </c>
      <c r="W102" s="103" t="n">
        <f aca="true">IF(ISBLANK(OFFSET('Raw Data'!$A$3,MATCH('Data above threshold'!$A102,'Raw Data'!$B$4:$B$185,0),MATCH('Data above threshold'!Y$4,'Raw Data'!$3:$3,0)-1)),"", IFERROR($J102*OFFSET('Raw Data'!$A$3,MATCH('Data above threshold'!$A102,'Raw Data'!$B$4:$B$185,0),MATCH('Data above threshold'!Y$4,'Raw Data'!$3:$3,0)-1),"NA"))</f>
        <v>1</v>
      </c>
      <c r="X102" s="103" t="n">
        <f aca="true">IF(ISBLANK(OFFSET('Raw Data'!$A$3,MATCH('Data above threshold'!$A102,'Raw Data'!$B$4:$B$185,0),MATCH('Data above threshold'!Z$4,'Raw Data'!$3:$3,0)-1)),"", IFERROR($J102*OFFSET('Raw Data'!$A$3,MATCH('Data above threshold'!$A102,'Raw Data'!$B$4:$B$185,0),MATCH('Data above threshold'!Z$4,'Raw Data'!$3:$3,0)-1),"NA"))</f>
        <v>2</v>
      </c>
      <c r="Y102" s="103" t="n">
        <f aca="true">IF(ISBLANK(OFFSET('Raw Data'!$A$3,MATCH('Data above threshold'!$A102,'Raw Data'!$B$4:$B$185,0),MATCH('Data above threshold'!AA$4,'Raw Data'!$3:$3,0)-1)),"", IFERROR($J102*OFFSET('Raw Data'!$A$3,MATCH('Data above threshold'!$A102,'Raw Data'!$B$4:$B$185,0),MATCH('Data above threshold'!AA$4,'Raw Data'!$3:$3,0)-1),"NA"))</f>
        <v>3</v>
      </c>
      <c r="Z102" s="103" t="n">
        <f aca="true">IF(ISBLANK(OFFSET('Raw Data'!$A$3,MATCH('Data above threshold'!$A102,'Raw Data'!$B$4:$B$185,0),MATCH('Data above threshold'!AB$4,'Raw Data'!$3:$3,0)-1)),"", IFERROR($J102*OFFSET('Raw Data'!$A$3,MATCH('Data above threshold'!$A102,'Raw Data'!$B$4:$B$185,0),MATCH('Data above threshold'!AB$4,'Raw Data'!$3:$3,0)-1),"NA"))</f>
        <v>1</v>
      </c>
      <c r="AA102" s="103" t="n">
        <f aca="true">IF(ISBLANK(OFFSET('Raw Data'!$A$3,MATCH('Data above threshold'!$A102,'Raw Data'!$B$4:$B$185,0),MATCH('Data above threshold'!AC$4,'Raw Data'!$3:$3,0)-1)),"", IFERROR($J102*OFFSET('Raw Data'!$A$3,MATCH('Data above threshold'!$A102,'Raw Data'!$B$4:$B$185,0),MATCH('Data above threshold'!AC$4,'Raw Data'!$3:$3,0)-1),"NA"))</f>
        <v>1</v>
      </c>
      <c r="AB102" s="103" t="n">
        <f aca="true">IF(ISBLANK(OFFSET('Raw Data'!$A$3,MATCH('Data above threshold'!$A102,'Raw Data'!$B$4:$B$185,0),MATCH('Data above threshold'!AD$4,'Raw Data'!$3:$3,0)-1)),"", IFERROR($J102*OFFSET('Raw Data'!$A$3,MATCH('Data above threshold'!$A102,'Raw Data'!$B$4:$B$185,0),MATCH('Data above threshold'!AD$4,'Raw Data'!$3:$3,0)-1),"NA"))</f>
        <v>1</v>
      </c>
      <c r="AC102" s="103" t="n">
        <f aca="true">IF(ISBLANK(OFFSET('Raw Data'!$A$3,MATCH('Data above threshold'!$A102,'Raw Data'!$B$4:$B$185,0),MATCH('Data above threshold'!AE$4,'Raw Data'!$3:$3,0)-1)),"", IFERROR($J102*OFFSET('Raw Data'!$A$3,MATCH('Data above threshold'!$A102,'Raw Data'!$B$4:$B$185,0),MATCH('Data above threshold'!AE$4,'Raw Data'!$3:$3,0)-1),"NA"))</f>
        <v>3</v>
      </c>
      <c r="AD102" s="103" t="n">
        <f aca="true">IF(ISBLANK(OFFSET('Raw Data'!$A$3,MATCH('Data above threshold'!$A102,'Raw Data'!$B$4:$B$185,0),MATCH('Data above threshold'!AF$4,'Raw Data'!$3:$3,0)-1)),"", IFERROR($J102*OFFSET('Raw Data'!$A$3,MATCH('Data above threshold'!$A102,'Raw Data'!$B$4:$B$185,0),MATCH('Data above threshold'!AF$4,'Raw Data'!$3:$3,0)-1),"NA"))</f>
        <v>3</v>
      </c>
      <c r="AE102" s="103" t="n">
        <f aca="true">IF(ISBLANK(OFFSET('Raw Data'!$A$3,MATCH('Data above threshold'!$A102,'Raw Data'!$B$4:$B$185,0),MATCH('Data above threshold'!AG$4,'Raw Data'!$3:$3,0)-1)),"", IFERROR($J102*OFFSET('Raw Data'!$A$3,MATCH('Data above threshold'!$A102,'Raw Data'!$B$4:$B$185,0),MATCH('Data above threshold'!AG$4,'Raw Data'!$3:$3,0)-1),"NA"))</f>
        <v>3</v>
      </c>
      <c r="AF102" s="103" t="n">
        <f aca="true">IF(ISBLANK(OFFSET('Raw Data'!$A$3,MATCH('Data above threshold'!$A102,'Raw Data'!$B$4:$B$185,0),MATCH('Data above threshold'!AH$4,'Raw Data'!$3:$3,0)-1)),"", IFERROR($J102*OFFSET('Raw Data'!$A$3,MATCH('Data above threshold'!$A102,'Raw Data'!$B$4:$B$185,0),MATCH('Data above threshold'!AH$4,'Raw Data'!$3:$3,0)-1),"NA"))</f>
        <v>1</v>
      </c>
      <c r="AG102" s="103" t="n">
        <f aca="true">IF(ISBLANK(OFFSET('Raw Data'!$A$3,MATCH('Data above threshold'!$A102,'Raw Data'!$B$4:$B$185,0),MATCH('Data above threshold'!AI$4,'Raw Data'!$3:$3,0)-1)),"", IFERROR($J102*OFFSET('Raw Data'!$A$3,MATCH('Data above threshold'!$A102,'Raw Data'!$B$4:$B$185,0),MATCH('Data above threshold'!AI$4,'Raw Data'!$3:$3,0)-1),"NA"))</f>
        <v>3</v>
      </c>
      <c r="AH102" s="103" t="n">
        <f aca="true">IF(ISBLANK(OFFSET('Raw Data'!$A$3,MATCH('Data above threshold'!$A102,'Raw Data'!$B$4:$B$185,0),MATCH('Data above threshold'!AJ$4,'Raw Data'!$3:$3,0)-1)),"", IFERROR($J102*OFFSET('Raw Data'!$A$3,MATCH('Data above threshold'!$A102,'Raw Data'!$B$4:$B$185,0),MATCH('Data above threshold'!AJ$4,'Raw Data'!$3:$3,0)-1),"NA"))</f>
        <v>2</v>
      </c>
      <c r="AI102" s="103" t="n">
        <f aca="true">IF(ISBLANK(OFFSET('Raw Data'!$A$3,MATCH('Data above threshold'!$A102,'Raw Data'!$B$4:$B$185,0),MATCH('Data above threshold'!AK$4,'Raw Data'!$3:$3,0)-1)),"", IFERROR($J102*OFFSET('Raw Data'!$A$3,MATCH('Data above threshold'!$A102,'Raw Data'!$B$4:$B$185,0),MATCH('Data above threshold'!AK$4,'Raw Data'!$3:$3,0)-1),"NA"))</f>
        <v>3</v>
      </c>
      <c r="AJ102" s="103" t="n">
        <f aca="true">IF(ISBLANK(OFFSET('Raw Data'!$A$3,MATCH('Data above threshold'!$A102,'Raw Data'!$B$4:$B$185,0),MATCH('Data above threshold'!AL$4,'Raw Data'!$3:$3,0)-1)),"", IFERROR($J102*OFFSET('Raw Data'!$A$3,MATCH('Data above threshold'!$A102,'Raw Data'!$B$4:$B$185,0),MATCH('Data above threshold'!AL$4,'Raw Data'!$3:$3,0)-1),"NA"))</f>
        <v>2</v>
      </c>
      <c r="AK102" s="103" t="n">
        <f aca="true">IF(ISBLANK(OFFSET('Raw Data'!$A$3,MATCH('Data above threshold'!$A102,'Raw Data'!$B$4:$B$185,0),MATCH('Data above threshold'!AM$4,'Raw Data'!$3:$3,0)-1)),"", IFERROR($J102*OFFSET('Raw Data'!$A$3,MATCH('Data above threshold'!$A102,'Raw Data'!$B$4:$B$185,0),MATCH('Data above threshold'!AM$4,'Raw Data'!$3:$3,0)-1),"NA"))</f>
        <v>3</v>
      </c>
      <c r="AL102" s="103" t="n">
        <f aca="true">IF(ISBLANK(OFFSET('Raw Data'!$A$3,MATCH('Data above threshold'!$A102,'Raw Data'!$B$4:$B$185,0),MATCH('Data above threshold'!AN$4,'Raw Data'!$3:$3,0)-1)),"", IFERROR($J102*OFFSET('Raw Data'!$A$3,MATCH('Data above threshold'!$A102,'Raw Data'!$B$4:$B$185,0),MATCH('Data above threshold'!AN$4,'Raw Data'!$3:$3,0)-1),"NA"))</f>
        <v>3</v>
      </c>
      <c r="AM102" s="103" t="n">
        <f aca="true">IF(ISBLANK(OFFSET('Raw Data'!$A$3,MATCH('Data above threshold'!$A102,'Raw Data'!$B$4:$B$185,0),MATCH('Data above threshold'!AO$4,'Raw Data'!$3:$3,0)-1)),"", IFERROR($J102*OFFSET('Raw Data'!$A$3,MATCH('Data above threshold'!$A102,'Raw Data'!$B$4:$B$185,0),MATCH('Data above threshold'!AO$4,'Raw Data'!$3:$3,0)-1),"NA"))</f>
        <v>1</v>
      </c>
      <c r="AN102" s="103" t="n">
        <f aca="true">IF(ISBLANK(OFFSET('Raw Data'!$A$3,MATCH('Data above threshold'!$A102,'Raw Data'!$B$4:$B$185,0),MATCH('Data above threshold'!AP$4,'Raw Data'!$3:$3,0)-1)),"", IFERROR($J102*OFFSET('Raw Data'!$A$3,MATCH('Data above threshold'!$A102,'Raw Data'!$B$4:$B$185,0),MATCH('Data above threshold'!AP$4,'Raw Data'!$3:$3,0)-1),"NA"))</f>
        <v>1</v>
      </c>
      <c r="AO102" s="103" t="n">
        <f aca="true">IF(ISBLANK(OFFSET('Raw Data'!$A$3,MATCH('Data above threshold'!$A102,'Raw Data'!$B$4:$B$185,0),MATCH('Data above threshold'!AQ$4,'Raw Data'!$3:$3,0)-1)),"", IFERROR($J102*OFFSET('Raw Data'!$A$3,MATCH('Data above threshold'!$A102,'Raw Data'!$B$4:$B$185,0),MATCH('Data above threshold'!AQ$4,'Raw Data'!$3:$3,0)-1),"NA"))</f>
        <v>2</v>
      </c>
      <c r="AP102" s="103" t="n">
        <f aca="true">IF(ISBLANK(OFFSET('Raw Data'!$A$3,MATCH('Data above threshold'!$A102,'Raw Data'!$B$4:$B$185,0),MATCH('Data above threshold'!AR$4,'Raw Data'!$3:$3,0)-1)),"", IFERROR($J102*OFFSET('Raw Data'!$A$3,MATCH('Data above threshold'!$A102,'Raw Data'!$B$4:$B$185,0),MATCH('Data above threshold'!AR$4,'Raw Data'!$3:$3,0)-1),"NA"))</f>
        <v>1</v>
      </c>
      <c r="AQ102" s="103" t="n">
        <f aca="true">IF(ISBLANK(OFFSET('Raw Data'!$A$3,MATCH('Data above threshold'!$A102,'Raw Data'!$B$4:$B$185,0),MATCH('Data above threshold'!AS$4,'Raw Data'!$3:$3,0)-1)),"", IFERROR($J102*OFFSET('Raw Data'!$A$3,MATCH('Data above threshold'!$A102,'Raw Data'!$B$4:$B$185,0),MATCH('Data above threshold'!AS$4,'Raw Data'!$3:$3,0)-1),"NA"))</f>
        <v>1</v>
      </c>
      <c r="AR102" s="103" t="n">
        <f aca="true">IF(ISBLANK(OFFSET('Raw Data'!$A$3,MATCH('Data above threshold'!$A102,'Raw Data'!$B$4:$B$185,0),MATCH('Data above threshold'!AT$4,'Raw Data'!$3:$3,0)-1)),"", IFERROR($J102*OFFSET('Raw Data'!$A$3,MATCH('Data above threshold'!$A102,'Raw Data'!$B$4:$B$185,0),MATCH('Data above threshold'!AT$4,'Raw Data'!$3:$3,0)-1),"NA"))</f>
        <v>3</v>
      </c>
      <c r="AS102" s="103" t="n">
        <f aca="true">IF(ISBLANK(OFFSET('Raw Data'!$A$3,MATCH('Data above threshold'!$A102,'Raw Data'!$B$4:$B$185,0),MATCH('Data above threshold'!AU$4,'Raw Data'!$3:$3,0)-1)),"", IFERROR($J102*OFFSET('Raw Data'!$A$3,MATCH('Data above threshold'!$A102,'Raw Data'!$B$4:$B$185,0),MATCH('Data above threshold'!AU$4,'Raw Data'!$3:$3,0)-1),"NA"))</f>
        <v>1</v>
      </c>
      <c r="AT102" s="103" t="n">
        <f aca="true">IF(ISBLANK(OFFSET('Raw Data'!$A$3,MATCH('Data above threshold'!$A102,'Raw Data'!$B$4:$B$185,0),MATCH('Data above threshold'!AV$4,'Raw Data'!$3:$3,0)-1)),"", IFERROR($J102*OFFSET('Raw Data'!$A$3,MATCH('Data above threshold'!$A102,'Raw Data'!$B$4:$B$185,0),MATCH('Data above threshold'!AV$4,'Raw Data'!$3:$3,0)-1),"NA"))</f>
        <v>2</v>
      </c>
      <c r="AU102" s="103" t="n">
        <f aca="true">IF(ISBLANK(OFFSET('Raw Data'!$A$3,MATCH('Data above threshold'!$A102,'Raw Data'!$B$4:$B$185,0),MATCH('Data above threshold'!AW$4,'Raw Data'!$3:$3,0)-1)),"", IFERROR($J102*OFFSET('Raw Data'!$A$3,MATCH('Data above threshold'!$A102,'Raw Data'!$B$4:$B$185,0),MATCH('Data above threshold'!AW$4,'Raw Data'!$3:$3,0)-1),"NA"))</f>
        <v>2.09</v>
      </c>
      <c r="AV102" s="103" t="str">
        <f aca="true">IF(ISBLANK(OFFSET('Raw Data'!$A$3,MATCH('Data above threshold'!$A102,'Raw Data'!$B$4:$B$185,0),MATCH('Data above threshold'!AX$4,'Raw Data'!$3:$3,0)-1)),"", IFERROR($J102*OFFSET('Raw Data'!$A$3,MATCH('Data above threshold'!$A102,'Raw Data'!$B$4:$B$185,0),MATCH('Data above threshold'!AX$4,'Raw Data'!$3:$3,0)-1),"NA"))</f>
        <v/>
      </c>
      <c r="AW102" s="103" t="n">
        <f aca="true">IF(ISBLANK(OFFSET('Raw Data'!$A$3,MATCH('Data above threshold'!$A102,'Raw Data'!$B$4:$B$185,0),MATCH('Data above threshold'!AY$4,'Raw Data'!$3:$3,0)-1)),"", IFERROR($J102*OFFSET('Raw Data'!$A$3,MATCH('Data above threshold'!$A102,'Raw Data'!$B$4:$B$185,0),MATCH('Data above threshold'!AY$4,'Raw Data'!$3:$3,0)-1),"NA"))</f>
        <v>2</v>
      </c>
      <c r="AX102" s="103" t="str">
        <f aca="true">IF(ISBLANK(OFFSET('Raw Data'!$A$3,MATCH('Data above threshold'!$A102,'Raw Data'!$B$4:$B$185,0),MATCH('Data above threshold'!AZ$4,'Raw Data'!$3:$3,0)-1)),"", IFERROR($J102*OFFSET('Raw Data'!$A$3,MATCH('Data above threshold'!$A102,'Raw Data'!$B$4:$B$185,0),MATCH('Data above threshold'!AZ$4,'Raw Data'!$3:$3,0)-1),"NA"))</f>
        <v/>
      </c>
      <c r="AY102" s="103" t="n">
        <f aca="true">IF(ISBLANK(OFFSET('Raw Data'!$A$3,MATCH('Data above threshold'!$A102,'Raw Data'!$B$4:$B$185,0),MATCH('Data above threshold'!BA$4,'Raw Data'!$3:$3,0)-1)),"", IFERROR($J102*OFFSET('Raw Data'!$A$3,MATCH('Data above threshold'!$A102,'Raw Data'!$B$4:$B$185,0),MATCH('Data above threshold'!BA$4,'Raw Data'!$3:$3,0)-1),"NA"))</f>
        <v>2.67</v>
      </c>
      <c r="AZ102" s="103" t="n">
        <f aca="true">IF(ISBLANK(OFFSET('Raw Data'!$A$3,MATCH('Data above threshold'!$A102,'Raw Data'!$B$4:$B$185,0),MATCH('Data above threshold'!BB$4,'Raw Data'!$3:$3,0)-1)),"", IFERROR($J102*OFFSET('Raw Data'!$A$3,MATCH('Data above threshold'!$A102,'Raw Data'!$B$4:$B$185,0),MATCH('Data above threshold'!BB$4,'Raw Data'!$3:$3,0)-1),"NA"))</f>
        <v>2</v>
      </c>
      <c r="BA102" s="103" t="n">
        <f aca="true">IF(ISBLANK(OFFSET('Raw Data'!$A$3,MATCH('Data above threshold'!$A102,'Raw Data'!$B$4:$B$185,0),MATCH('Data above threshold'!BC$4,'Raw Data'!$3:$3,0)-1)),"", IFERROR($J102*OFFSET('Raw Data'!$A$3,MATCH('Data above threshold'!$A102,'Raw Data'!$B$4:$B$185,0),MATCH('Data above threshold'!BC$4,'Raw Data'!$3:$3,0)-1),"NA"))</f>
        <v>3</v>
      </c>
      <c r="BB102" s="103" t="n">
        <f aca="true">IF(ISBLANK(OFFSET('Raw Data'!$A$3,MATCH('Data above threshold'!$A102,'Raw Data'!$B$4:$B$185,0),MATCH('Data above threshold'!BD$4,'Raw Data'!$3:$3,0)-1)),"", IFERROR($J102*OFFSET('Raw Data'!$A$3,MATCH('Data above threshold'!$A102,'Raw Data'!$B$4:$B$185,0),MATCH('Data above threshold'!BD$4,'Raw Data'!$3:$3,0)-1),"NA"))</f>
        <v>1</v>
      </c>
      <c r="BC102" s="103" t="n">
        <f aca="true">IF(ISBLANK(OFFSET('Raw Data'!$A$3,MATCH('Data above threshold'!$A102,'Raw Data'!$B$4:$B$185,0),MATCH('Data above threshold'!BE$4,'Raw Data'!$3:$3,0)-1)),"", IFERROR($J102*OFFSET('Raw Data'!$A$3,MATCH('Data above threshold'!$A102,'Raw Data'!$B$4:$B$185,0),MATCH('Data above threshold'!BE$4,'Raw Data'!$3:$3,0)-1),"NA"))</f>
        <v>1.67</v>
      </c>
      <c r="BD102" s="103" t="n">
        <f aca="true">IF(ISBLANK(OFFSET('Raw Data'!$A$3,MATCH('Data above threshold'!$A102,'Raw Data'!$B$4:$B$185,0),MATCH('Data above threshold'!BF$4,'Raw Data'!$3:$3,0)-1)),"", IFERROR($J102*OFFSET('Raw Data'!$A$3,MATCH('Data above threshold'!$A102,'Raw Data'!$B$4:$B$185,0),MATCH('Data above threshold'!BF$4,'Raw Data'!$3:$3,0)-1),"NA"))</f>
        <v>2</v>
      </c>
      <c r="BE102" s="103" t="n">
        <f aca="true">IF(ISBLANK(OFFSET('Raw Data'!$A$3,MATCH('Data above threshold'!$A102,'Raw Data'!$B$4:$B$185,0),MATCH('Data above threshold'!BG$4,'Raw Data'!$3:$3,0)-1)),"", IFERROR($J102*OFFSET('Raw Data'!$A$3,MATCH('Data above threshold'!$A102,'Raw Data'!$B$4:$B$185,0),MATCH('Data above threshold'!BG$4,'Raw Data'!$3:$3,0)-1),"NA"))</f>
        <v>2</v>
      </c>
      <c r="BF102" s="103" t="n">
        <f aca="true">IF(ISBLANK(OFFSET('Raw Data'!$A$3,MATCH('Data above threshold'!$A102,'Raw Data'!$B$4:$B$185,0),MATCH('Data above threshold'!BH$4,'Raw Data'!$3:$3,0)-1)),"", IFERROR($J102*OFFSET('Raw Data'!$A$3,MATCH('Data above threshold'!$A102,'Raw Data'!$B$4:$B$185,0),MATCH('Data above threshold'!BH$4,'Raw Data'!$3:$3,0)-1),"NA"))</f>
        <v>1</v>
      </c>
      <c r="BG102" s="103" t="n">
        <f aca="true">IF(ISBLANK(OFFSET('Raw Data'!$A$3,MATCH('Data above threshold'!$A102,'Raw Data'!$B$4:$B$185,0),MATCH('Data above threshold'!BI$4,'Raw Data'!$3:$3,0)-1)),"", IFERROR($J102*OFFSET('Raw Data'!$A$3,MATCH('Data above threshold'!$A102,'Raw Data'!$B$4:$B$185,0),MATCH('Data above threshold'!BI$4,'Raw Data'!$3:$3,0)-1),"NA"))</f>
        <v>3</v>
      </c>
      <c r="BH102" s="103" t="n">
        <f aca="true">IF(ISBLANK(OFFSET('Raw Data'!$A$3,MATCH('Data above threshold'!$A102,'Raw Data'!$B$4:$B$185,0),MATCH('Data above threshold'!BJ$4,'Raw Data'!$3:$3,0)-1)),"", IFERROR($J102*OFFSET('Raw Data'!$A$3,MATCH('Data above threshold'!$A102,'Raw Data'!$B$4:$B$185,0),MATCH('Data above threshold'!BJ$4,'Raw Data'!$3:$3,0)-1),"NA"))</f>
        <v>1</v>
      </c>
      <c r="BI102" s="103" t="n">
        <f aca="true">IF(ISBLANK(OFFSET('Raw Data'!$A$3,MATCH('Data above threshold'!$A102,'Raw Data'!$B$4:$B$185,0),MATCH('Data above threshold'!BK$4,'Raw Data'!$3:$3,0)-1)),"", IFERROR($J102*OFFSET('Raw Data'!$A$3,MATCH('Data above threshold'!$A102,'Raw Data'!$B$4:$B$185,0),MATCH('Data above threshold'!BK$4,'Raw Data'!$3:$3,0)-1),"NA"))</f>
        <v>2</v>
      </c>
      <c r="BJ102" s="103" t="n">
        <f aca="true">IF(ISBLANK(OFFSET('Raw Data'!$A$3,MATCH('Data above threshold'!$A102,'Raw Data'!$B$4:$B$185,0),MATCH('Data above threshold'!BL$4,'Raw Data'!$3:$3,0)-1)),"", IFERROR($J102*OFFSET('Raw Data'!$A$3,MATCH('Data above threshold'!$A102,'Raw Data'!$B$4:$B$185,0),MATCH('Data above threshold'!BL$4,'Raw Data'!$3:$3,0)-1),"NA"))</f>
        <v>1</v>
      </c>
      <c r="BK102" s="103" t="n">
        <f aca="true">IF(ISBLANK(OFFSET('Raw Data'!$A$3,MATCH('Data above threshold'!$A102,'Raw Data'!$B$4:$B$185,0),MATCH('Data above threshold'!BM$4,'Raw Data'!$3:$3,0)-1)),"", IFERROR($J102*OFFSET('Raw Data'!$A$3,MATCH('Data above threshold'!$A102,'Raw Data'!$B$4:$B$185,0),MATCH('Data above threshold'!BM$4,'Raw Data'!$3:$3,0)-1),"NA"))</f>
        <v>1</v>
      </c>
      <c r="BL102" s="103" t="n">
        <f aca="true">IF(ISBLANK(OFFSET('Raw Data'!$A$3,MATCH('Data above threshold'!$A102,'Raw Data'!$B$4:$B$185,0),MATCH('Data above threshold'!BN$4,'Raw Data'!$3:$3,0)-1)),"", IFERROR($J102*OFFSET('Raw Data'!$A$3,MATCH('Data above threshold'!$A102,'Raw Data'!$B$4:$B$185,0),MATCH('Data above threshold'!BN$4,'Raw Data'!$3:$3,0)-1),"NA"))</f>
        <v>3</v>
      </c>
      <c r="BM102" s="103" t="n">
        <f aca="true">IF(ISBLANK(OFFSET('Raw Data'!$A$3,MATCH('Data above threshold'!$A102,'Raw Data'!$B$4:$B$185,0),MATCH('Data above threshold'!BO$4,'Raw Data'!$3:$3,0)-1)),"", IFERROR($J102*OFFSET('Raw Data'!$A$3,MATCH('Data above threshold'!$A102,'Raw Data'!$B$4:$B$185,0),MATCH('Data above threshold'!BO$4,'Raw Data'!$3:$3,0)-1),"NA"))</f>
        <v>3</v>
      </c>
      <c r="BN102" s="103" t="n">
        <f aca="true">IF(ISBLANK(OFFSET('Raw Data'!$A$3,MATCH('Data above threshold'!$A102,'Raw Data'!$B$4:$B$185,0),MATCH('Data above threshold'!BP$4,'Raw Data'!$3:$3,0)-1)),"", IFERROR($J102*OFFSET('Raw Data'!$A$3,MATCH('Data above threshold'!$A102,'Raw Data'!$B$4:$B$185,0),MATCH('Data above threshold'!BP$4,'Raw Data'!$3:$3,0)-1),"NA"))</f>
        <v>2</v>
      </c>
      <c r="BO102" s="103" t="n">
        <f aca="true">IF(ISBLANK(OFFSET('Raw Data'!$A$3,MATCH('Data above threshold'!$A102,'Raw Data'!$B$4:$B$185,0),MATCH('Data above threshold'!BQ$4,'Raw Data'!$3:$3,0)-1)),"", IFERROR($J102*OFFSET('Raw Data'!$A$3,MATCH('Data above threshold'!$A102,'Raw Data'!$B$4:$B$185,0),MATCH('Data above threshold'!BQ$4,'Raw Data'!$3:$3,0)-1),"NA"))</f>
        <v>1</v>
      </c>
      <c r="BP102" s="103" t="n">
        <f aca="true">IF(ISBLANK(OFFSET('Raw Data'!$A$3,MATCH('Data above threshold'!$A102,'Raw Data'!$B$4:$B$185,0),MATCH('Data above threshold'!BR$4,'Raw Data'!$3:$3,0)-1)),"", IFERROR($J102*OFFSET('Raw Data'!$A$3,MATCH('Data above threshold'!$A102,'Raw Data'!$B$4:$B$185,0),MATCH('Data above threshold'!BR$4,'Raw Data'!$3:$3,0)-1),"NA"))</f>
        <v>1</v>
      </c>
      <c r="BQ102" s="103" t="n">
        <f aca="true">IF(ISBLANK(OFFSET('Raw Data'!$A$3,MATCH('Data above threshold'!$A102,'Raw Data'!$B$4:$B$185,0),MATCH('Data above threshold'!BS$4,'Raw Data'!$3:$3,0)-1)),"", IFERROR($J102*OFFSET('Raw Data'!$A$3,MATCH('Data above threshold'!$A102,'Raw Data'!$B$4:$B$185,0),MATCH('Data above threshold'!BS$4,'Raw Data'!$3:$3,0)-1),"NA"))</f>
        <v>1</v>
      </c>
      <c r="BR102" s="103" t="n">
        <f aca="true">IF(ISBLANK(OFFSET('Raw Data'!$A$3,MATCH('Data above threshold'!$A102,'Raw Data'!$B$4:$B$185,0),MATCH('Data above threshold'!BT$4,'Raw Data'!$3:$3,0)-1)),"", IFERROR($J102*OFFSET('Raw Data'!$A$3,MATCH('Data above threshold'!$A102,'Raw Data'!$B$4:$B$185,0),MATCH('Data above threshold'!BT$4,'Raw Data'!$3:$3,0)-1),"NA"))</f>
        <v>3</v>
      </c>
      <c r="BS102" s="103" t="n">
        <f aca="true">IF(ISBLANK(OFFSET('Raw Data'!$A$3,MATCH('Data above threshold'!$A102,'Raw Data'!$B$4:$B$185,0),MATCH('Data above threshold'!BU$4,'Raw Data'!$3:$3,0)-1)),"", IFERROR($J102*OFFSET('Raw Data'!$A$3,MATCH('Data above threshold'!$A102,'Raw Data'!$B$4:$B$185,0),MATCH('Data above threshold'!BU$4,'Raw Data'!$3:$3,0)-1),"NA"))</f>
        <v>2</v>
      </c>
      <c r="BT102" s="103" t="n">
        <f aca="true">IF(ISBLANK(OFFSET('Raw Data'!$A$3,MATCH('Data above threshold'!$A102,'Raw Data'!$B$4:$B$185,0),MATCH('Data above threshold'!BV$4,'Raw Data'!$3:$3,0)-1)),"", IFERROR($J102*OFFSET('Raw Data'!$A$3,MATCH('Data above threshold'!$A102,'Raw Data'!$B$4:$B$185,0),MATCH('Data above threshold'!BV$4,'Raw Data'!$3:$3,0)-1),"NA"))</f>
        <v>1</v>
      </c>
      <c r="BU102" s="103" t="n">
        <f aca="true">IF(ISBLANK(OFFSET('Raw Data'!$A$3,MATCH('Data above threshold'!$A102,'Raw Data'!$B$4:$B$185,0),MATCH('Data above threshold'!BW$4,'Raw Data'!$3:$3,0)-1)),"", IFERROR($J102*OFFSET('Raw Data'!$A$3,MATCH('Data above threshold'!$A102,'Raw Data'!$B$4:$B$185,0),MATCH('Data above threshold'!BW$4,'Raw Data'!$3:$3,0)-1),"NA"))</f>
        <v>1</v>
      </c>
      <c r="BV102" s="103" t="n">
        <f aca="true">IF(ISBLANK(OFFSET('Raw Data'!$A$3,MATCH('Data above threshold'!$A102,'Raw Data'!$B$4:$B$185,0),MATCH('Data above threshold'!BX$4,'Raw Data'!$3:$3,0)-1)),"", IFERROR($J102*OFFSET('Raw Data'!$A$3,MATCH('Data above threshold'!$A102,'Raw Data'!$B$4:$B$185,0),MATCH('Data above threshold'!BX$4,'Raw Data'!$3:$3,0)-1),"NA"))</f>
        <v>3</v>
      </c>
      <c r="BW102" s="103" t="n">
        <f aca="true">IF(ISBLANK(OFFSET('Raw Data'!$A$3,MATCH('Data above threshold'!$A102,'Raw Data'!$B$4:$B$185,0),MATCH('Data above threshold'!BY$4,'Raw Data'!$3:$3,0)-1)),"", IFERROR($J102*OFFSET('Raw Data'!$A$3,MATCH('Data above threshold'!$A102,'Raw Data'!$B$4:$B$185,0),MATCH('Data above threshold'!BY$4,'Raw Data'!$3:$3,0)-1),"NA"))</f>
        <v>3</v>
      </c>
      <c r="BX102" s="103" t="n">
        <f aca="true">IF(ISBLANK(OFFSET('Raw Data'!$A$3,MATCH('Data above threshold'!$A102,'Raw Data'!$B$4:$B$185,0),MATCH('Data above threshold'!BZ$4,'Raw Data'!$3:$3,0)-1)),"", IFERROR($J102*OFFSET('Raw Data'!$A$3,MATCH('Data above threshold'!$A102,'Raw Data'!$B$4:$B$185,0),MATCH('Data above threshold'!BZ$4,'Raw Data'!$3:$3,0)-1),"NA"))</f>
        <v>2</v>
      </c>
      <c r="BY102" s="103" t="n">
        <f aca="true">IF(ISBLANK(OFFSET('Raw Data'!$A$3,MATCH('Data above threshold'!$A102,'Raw Data'!$B$4:$B$185,0),MATCH('Data above threshold'!CA$4,'Raw Data'!$3:$3,0)-1)),"", IFERROR($J102*OFFSET('Raw Data'!$A$3,MATCH('Data above threshold'!$A102,'Raw Data'!$B$4:$B$185,0),MATCH('Data above threshold'!CA$4,'Raw Data'!$3:$3,0)-1),"NA"))</f>
        <v>3</v>
      </c>
      <c r="BZ102" s="103" t="n">
        <f aca="true">IF(ISBLANK(OFFSET('Raw Data'!$A$3,MATCH('Data above threshold'!$A102,'Raw Data'!$B$4:$B$185,0),MATCH('Data above threshold'!CB$4,'Raw Data'!$3:$3,0)-1)),"", IFERROR($J102*OFFSET('Raw Data'!$A$3,MATCH('Data above threshold'!$A102,'Raw Data'!$B$4:$B$185,0),MATCH('Data above threshold'!CB$4,'Raw Data'!$3:$3,0)-1),"NA"))</f>
        <v>1</v>
      </c>
      <c r="CA102" s="103" t="n">
        <f aca="true">IF(ISBLANK(OFFSET('Raw Data'!$A$3,MATCH('Data above threshold'!$A102,'Raw Data'!$B$4:$B$185,0),MATCH('Data above threshold'!CC$4,'Raw Data'!$3:$3,0)-1)),"", IFERROR($J102*OFFSET('Raw Data'!$A$3,MATCH('Data above threshold'!$A102,'Raw Data'!$B$4:$B$185,0),MATCH('Data above threshold'!CC$4,'Raw Data'!$3:$3,0)-1),"NA"))</f>
        <v>2</v>
      </c>
      <c r="CB102" s="103" t="n">
        <f aca="true">IF(ISBLANK(OFFSET('Raw Data'!$A$3,MATCH('Data above threshold'!$A102,'Raw Data'!$B$4:$B$185,0),MATCH('Data above threshold'!CD$4,'Raw Data'!$3:$3,0)-1)),"", IFERROR($J102*OFFSET('Raw Data'!$A$3,MATCH('Data above threshold'!$A102,'Raw Data'!$B$4:$B$185,0),MATCH('Data above threshold'!CD$4,'Raw Data'!$3:$3,0)-1),"NA"))</f>
        <v>3</v>
      </c>
      <c r="CC102" s="103" t="n">
        <f aca="true">IF(ISBLANK(OFFSET('Raw Data'!$A$3,MATCH('Data above threshold'!$A102,'Raw Data'!$B$4:$B$185,0),MATCH('Data above threshold'!CE$4,'Raw Data'!$3:$3,0)-1)),"", IFERROR($J102*OFFSET('Raw Data'!$A$3,MATCH('Data above threshold'!$A102,'Raw Data'!$B$4:$B$185,0),MATCH('Data above threshold'!CE$4,'Raw Data'!$3:$3,0)-1),"NA"))</f>
        <v>1</v>
      </c>
      <c r="CD102" s="103" t="n">
        <f aca="true">IF(ISBLANK(OFFSET('Raw Data'!$A$3,MATCH('Data above threshold'!$A102,'Raw Data'!$B$4:$B$185,0),MATCH('Data above threshold'!CF$4,'Raw Data'!$3:$3,0)-1)),"", IFERROR($J102*OFFSET('Raw Data'!$A$3,MATCH('Data above threshold'!$A102,'Raw Data'!$B$4:$B$185,0),MATCH('Data above threshold'!CF$4,'Raw Data'!$3:$3,0)-1),"NA"))</f>
        <v>1</v>
      </c>
      <c r="CE102" s="103" t="n">
        <f aca="true">IF(ISBLANK(OFFSET('Raw Data'!$A$3,MATCH('Data above threshold'!$A102,'Raw Data'!$B$4:$B$185,0),MATCH('Data above threshold'!CG$4,'Raw Data'!$3:$3,0)-1)),"", IFERROR($J102*OFFSET('Raw Data'!$A$3,MATCH('Data above threshold'!$A102,'Raw Data'!$B$4:$B$185,0),MATCH('Data above threshold'!CG$4,'Raw Data'!$3:$3,0)-1),"NA"))</f>
        <v>2</v>
      </c>
      <c r="CF102" s="103" t="n">
        <f aca="true">IF(ISBLANK(OFFSET('Raw Data'!$A$3,MATCH('Data above threshold'!$A102,'Raw Data'!$B$4:$B$185,0),MATCH('Data above threshold'!CH$4,'Raw Data'!$3:$3,0)-1)),"", IFERROR($J102*OFFSET('Raw Data'!$A$3,MATCH('Data above threshold'!$A102,'Raw Data'!$B$4:$B$185,0),MATCH('Data above threshold'!CH$4,'Raw Data'!$3:$3,0)-1),"NA"))</f>
        <v>3</v>
      </c>
      <c r="CG102" s="103" t="n">
        <f aca="true">IF(ISBLANK(OFFSET('Raw Data'!$A$3,MATCH('Data above threshold'!$A102,'Raw Data'!$B$4:$B$185,0),MATCH('Data above threshold'!CI$4,'Raw Data'!$3:$3,0)-1)),"", IFERROR($J102*OFFSET('Raw Data'!$A$3,MATCH('Data above threshold'!$A102,'Raw Data'!$B$4:$B$185,0),MATCH('Data above threshold'!CI$4,'Raw Data'!$3:$3,0)-1),"NA"))</f>
        <v>1</v>
      </c>
      <c r="CH102" s="103" t="n">
        <f aca="true">IF(ISBLANK(OFFSET('Raw Data'!$A$3,MATCH('Data above threshold'!$A102,'Raw Data'!$B$4:$B$185,0),MATCH('Data above threshold'!CJ$4,'Raw Data'!$3:$3,0)-1)),"", IFERROR($J102*OFFSET('Raw Data'!$A$3,MATCH('Data above threshold'!$A102,'Raw Data'!$B$4:$B$185,0),MATCH('Data above threshold'!CJ$4,'Raw Data'!$3:$3,0)-1),"NA"))</f>
        <v>3</v>
      </c>
      <c r="CI102" s="103" t="str">
        <f aca="true">IF(ISBLANK(OFFSET('Raw Data'!$A$3,MATCH('Data above threshold'!$A102,'Raw Data'!$B$4:$B$185,0),MATCH('Data above threshold'!CK$4,'Raw Data'!$3:$3,0)-1)),"", IFERROR($J102*OFFSET('Raw Data'!$A$3,MATCH('Data above threshold'!$A102,'Raw Data'!$B$4:$B$185,0),MATCH('Data above threshold'!CK$4,'Raw Data'!$3:$3,0)-1),"NA"))</f>
        <v/>
      </c>
      <c r="CJ102" s="103" t="n">
        <f aca="true">IF(ISBLANK(OFFSET('Raw Data'!$A$3,MATCH('Data above threshold'!$A102,'Raw Data'!$B$4:$B$185,0),MATCH('Data above threshold'!CL$4,'Raw Data'!$3:$3,0)-1)),"", IFERROR($J102*OFFSET('Raw Data'!$A$3,MATCH('Data above threshold'!$A102,'Raw Data'!$B$4:$B$185,0),MATCH('Data above threshold'!CL$4,'Raw Data'!$3:$3,0)-1),"NA"))</f>
        <v>2</v>
      </c>
      <c r="CK102" s="103" t="n">
        <f aca="true">IF(ISBLANK(OFFSET('Raw Data'!$A$3,MATCH('Data above threshold'!$A102,'Raw Data'!$B$4:$B$185,0),MATCH('Data above threshold'!CM$4,'Raw Data'!$3:$3,0)-1)),"", IFERROR($J102*OFFSET('Raw Data'!$A$3,MATCH('Data above threshold'!$A102,'Raw Data'!$B$4:$B$185,0),MATCH('Data above threshold'!CM$4,'Raw Data'!$3:$3,0)-1),"NA"))</f>
        <v>2</v>
      </c>
      <c r="CL102" s="103" t="n">
        <f aca="true">IF(ISBLANK(OFFSET('Raw Data'!$A$3,MATCH('Data above threshold'!$A102,'Raw Data'!$B$4:$B$185,0),MATCH('Data above threshold'!CN$4,'Raw Data'!$3:$3,0)-1)),"", IFERROR($J102*OFFSET('Raw Data'!$A$3,MATCH('Data above threshold'!$A102,'Raw Data'!$B$4:$B$185,0),MATCH('Data above threshold'!CN$4,'Raw Data'!$3:$3,0)-1),"NA"))</f>
        <v>1</v>
      </c>
      <c r="CM102" s="103" t="n">
        <f aca="true">IF(ISBLANK(OFFSET('Raw Data'!$A$3,MATCH('Data above threshold'!$A102,'Raw Data'!$B$4:$B$185,0),MATCH('Data above threshold'!CO$4,'Raw Data'!$3:$3,0)-1)),"", IFERROR($J102*OFFSET('Raw Data'!$A$3,MATCH('Data above threshold'!$A102,'Raw Data'!$B$4:$B$185,0),MATCH('Data above threshold'!CO$4,'Raw Data'!$3:$3,0)-1),"NA"))</f>
        <v>3</v>
      </c>
      <c r="CN102" s="103" t="n">
        <f aca="true">IF(ISBLANK(OFFSET('Raw Data'!$A$3,MATCH('Data above threshold'!$A102,'Raw Data'!$B$4:$B$185,0),MATCH('Data above threshold'!CP$4,'Raw Data'!$3:$3,0)-1)),"", IFERROR($J102*OFFSET('Raw Data'!$A$3,MATCH('Data above threshold'!$A102,'Raw Data'!$B$4:$B$185,0),MATCH('Data above threshold'!CP$4,'Raw Data'!$3:$3,0)-1),"NA"))</f>
        <v>1</v>
      </c>
      <c r="CO102" s="103" t="n">
        <f aca="true">IF(ISBLANK(OFFSET('Raw Data'!$A$3,MATCH('Data above threshold'!$A102,'Raw Data'!$B$4:$B$185,0),MATCH('Data above threshold'!CQ$4,'Raw Data'!$3:$3,0)-1)),"", IFERROR($J102*OFFSET('Raw Data'!$A$3,MATCH('Data above threshold'!$A102,'Raw Data'!$B$4:$B$185,0),MATCH('Data above threshold'!CQ$4,'Raw Data'!$3:$3,0)-1),"NA"))</f>
        <v>3</v>
      </c>
      <c r="CP102" s="103" t="n">
        <f aca="true">IF(ISBLANK(OFFSET('Raw Data'!$A$3,MATCH('Data above threshold'!$A102,'Raw Data'!$B$4:$B$185,0),MATCH('Data above threshold'!CR$4,'Raw Data'!$3:$3,0)-1)),"", IFERROR($J102*OFFSET('Raw Data'!$A$3,MATCH('Data above threshold'!$A102,'Raw Data'!$B$4:$B$185,0),MATCH('Data above threshold'!CR$4,'Raw Data'!$3:$3,0)-1),"NA"))</f>
        <v>1</v>
      </c>
    </row>
    <row r="103" s="103" customFormat="true" ht="15.5" hidden="false" customHeight="false" outlineLevel="0" collapsed="false">
      <c r="A103" s="107" t="n">
        <v>4200</v>
      </c>
      <c r="B103" s="107" t="n">
        <v>2</v>
      </c>
      <c r="C103" s="103" t="str">
        <f aca="true">IF(ISBLANK(OFFSET('Raw Data'!$A$3,MATCH($A103,'Raw Data'!$B$4:$B$185,0),MATCH(C$4,'Raw Data'!$3:$3,0)-1)),"",OFFSET('Raw Data'!$A$3,MATCH($A103,'Raw Data'!$B$4:$B$185,0),MATCH(C$4,'Raw Data'!$3:$3,0)-1))</f>
        <v/>
      </c>
      <c r="D103" s="103" t="str">
        <f aca="true">IF(ISBLANK(OFFSET('Raw Data'!$A$3,MATCH($A103,'Raw Data'!$B$4:$B$185,0),MATCH(D$4,'Raw Data'!$3:$3,0)-1)),"",OFFSET('Raw Data'!$A$3,MATCH($A103,'Raw Data'!$B$4:$B$185,0),MATCH(D$4,'Raw Data'!$3:$3,0)-1))</f>
        <v>Sustainability standards</v>
      </c>
      <c r="E103" s="103" t="str">
        <f aca="true">IF(ISBLANK(OFFSET('Raw Data'!$A$3,MATCH($A103,'Raw Data'!$B$4:$B$185,0),MATCH(E$4,'Raw Data'!$3:$3,0)-1)),"",OFFSET('Raw Data'!$A$3,MATCH($A103,'Raw Data'!$B$4:$B$185,0),MATCH(E$4,'Raw Data'!$3:$3,0)-1))</f>
        <v>This indicator tests whether countries are adopting standrards and invovled in ISO technical committees on the development of standards related to sustainability for consumers.</v>
      </c>
      <c r="F103" s="103" t="str">
        <f aca="true">IF(ISBLANK(OFFSET('Raw Data'!$A$3,MATCH($A103,'Raw Data'!$B$4:$B$185,0),MATCH(F$4,'Raw Data'!$3:$3,0)-1)),"",OFFSET('Raw Data'!$A$3,MATCH($A103,'Raw Data'!$B$4:$B$185,0),MATCH(F$4,'Raw Data'!$3:$3,0)-1))</f>
        <v/>
      </c>
      <c r="H103" s="103" t="str">
        <f aca="true">IF(ISBLANK(OFFSET('Raw Data'!$A$3,MATCH($A103,'Raw Data'!$B$4:$B$185,0),MATCH(H$4,'Raw Data'!$3:$3,0)-1)),"",OFFSET('Raw Data'!$A$3,MATCH($A103,'Raw Data'!$B$4:$B$185,0),MATCH(H$4,'Raw Data'!$3:$3,0)-1))</f>
        <v/>
      </c>
      <c r="I103" s="103" t="str">
        <f aca="true">IF(ISBLANK(OFFSET('Raw Data'!$A$3,MATCH($A103,'Raw Data'!$B$4:$B$185,0),MATCH(I$4,'Raw Data'!$3:$3,0)-1)),"",OFFSET('Raw Data'!$A$3,MATCH($A103,'Raw Data'!$B$4:$B$185,0),MATCH(I$4,'Raw Data'!$3:$3,0)-1))</f>
        <v/>
      </c>
      <c r="J103" s="103" t="str">
        <f aca="false">IF(I103="","",IF(I103="Minus",-1,1))</f>
        <v/>
      </c>
      <c r="K103" s="105" t="str">
        <f aca="false" t="array" ref="K103:K103">IFERROR(SKEW(IF(ISNUMBER(O103:CP103),O103:CP103,"")),"")</f>
        <v/>
      </c>
      <c r="L103" s="103" t="n">
        <f aca="true">IF(ISBLANK(OFFSET('Data above threshold'!$A$4,MATCH('Data above threshold'!$A103,'Data above threshold'!$A$5:$A$185,0),MATCH('Data above threshold'!N$4,'Data above threshold'!$4:$4,0)-1)),1,OFFSET('Data above threshold'!$A$4,MATCH('Data above threshold'!$A103,'Data above threshold'!$A$5:$A$185,0),MATCH('Data above threshold'!N$4,'Data above threshold'!$4:$4,0)-1))</f>
        <v>1</v>
      </c>
      <c r="M103" s="103" t="str">
        <f aca="true">IF(ISBLANK(OFFSET('Data above threshold'!$A$4,MATCH('Data above threshold'!$A103,'Data above threshold'!$A$5:$A$185,0),MATCH('Data above threshold'!O$4,'Data above threshold'!$4:$4,0)-1)),"",OFFSET('Data above threshold'!$A$4,MATCH('Data above threshold'!$A103,'Data above threshold'!$A$5:$A$185,0),MATCH('Data above threshold'!O$4,'Data above threshold'!$4:$4,0)-1))</f>
        <v/>
      </c>
      <c r="N103" s="106" t="str">
        <f aca="false" t="array" ref="N103:N103">IF(B103&lt;4,"",1-IFERROR(SUM(ISNUMBER(O103:CP103)*(1-$O$3:$CP$3))/COUNTIF($O$3:$CP$3,0),0))</f>
        <v/>
      </c>
      <c r="O103" s="103" t="str">
        <f aca="true">IF(ISBLANK(OFFSET('Raw Data'!$A$3,MATCH('Data above threshold'!$A103,'Raw Data'!$B$4:$B$185,0),MATCH('Data above threshold'!Q$4,'Raw Data'!$3:$3,0)-1)),"", IFERROR($J103*OFFSET('Raw Data'!$A$3,MATCH('Data above threshold'!$A103,'Raw Data'!$B$4:$B$185,0),MATCH('Data above threshold'!Q$4,'Raw Data'!$3:$3,0)-1),"NA"))</f>
        <v/>
      </c>
      <c r="P103" s="103" t="str">
        <f aca="true">IF(ISBLANK(OFFSET('Raw Data'!$A$3,MATCH('Data above threshold'!$A103,'Raw Data'!$B$4:$B$185,0),MATCH('Data above threshold'!R$4,'Raw Data'!$3:$3,0)-1)),"", IFERROR($J103*OFFSET('Raw Data'!$A$3,MATCH('Data above threshold'!$A103,'Raw Data'!$B$4:$B$185,0),MATCH('Data above threshold'!R$4,'Raw Data'!$3:$3,0)-1),"NA"))</f>
        <v/>
      </c>
      <c r="Q103" s="103" t="str">
        <f aca="true">IF(ISBLANK(OFFSET('Raw Data'!$A$3,MATCH('Data above threshold'!$A103,'Raw Data'!$B$4:$B$185,0),MATCH('Data above threshold'!S$4,'Raw Data'!$3:$3,0)-1)),"", IFERROR($J103*OFFSET('Raw Data'!$A$3,MATCH('Data above threshold'!$A103,'Raw Data'!$B$4:$B$185,0),MATCH('Data above threshold'!S$4,'Raw Data'!$3:$3,0)-1),"NA"))</f>
        <v/>
      </c>
      <c r="R103" s="103" t="str">
        <f aca="true">IF(ISBLANK(OFFSET('Raw Data'!$A$3,MATCH('Data above threshold'!$A103,'Raw Data'!$B$4:$B$185,0),MATCH('Data above threshold'!T$4,'Raw Data'!$3:$3,0)-1)),"", IFERROR($J103*OFFSET('Raw Data'!$A$3,MATCH('Data above threshold'!$A103,'Raw Data'!$B$4:$B$185,0),MATCH('Data above threshold'!T$4,'Raw Data'!$3:$3,0)-1),"NA"))</f>
        <v/>
      </c>
      <c r="S103" s="103" t="str">
        <f aca="true">IF(ISBLANK(OFFSET('Raw Data'!$A$3,MATCH('Data above threshold'!$A103,'Raw Data'!$B$4:$B$185,0),MATCH('Data above threshold'!U$4,'Raw Data'!$3:$3,0)-1)),"", IFERROR($J103*OFFSET('Raw Data'!$A$3,MATCH('Data above threshold'!$A103,'Raw Data'!$B$4:$B$185,0),MATCH('Data above threshold'!U$4,'Raw Data'!$3:$3,0)-1),"NA"))</f>
        <v/>
      </c>
      <c r="T103" s="103" t="str">
        <f aca="true">IF(ISBLANK(OFFSET('Raw Data'!$A$3,MATCH('Data above threshold'!$A103,'Raw Data'!$B$4:$B$185,0),MATCH('Data above threshold'!V$4,'Raw Data'!$3:$3,0)-1)),"", IFERROR($J103*OFFSET('Raw Data'!$A$3,MATCH('Data above threshold'!$A103,'Raw Data'!$B$4:$B$185,0),MATCH('Data above threshold'!V$4,'Raw Data'!$3:$3,0)-1),"NA"))</f>
        <v/>
      </c>
      <c r="U103" s="103" t="str">
        <f aca="true">IF(ISBLANK(OFFSET('Raw Data'!$A$3,MATCH('Data above threshold'!$A103,'Raw Data'!$B$4:$B$185,0),MATCH('Data above threshold'!W$4,'Raw Data'!$3:$3,0)-1)),"", IFERROR($J103*OFFSET('Raw Data'!$A$3,MATCH('Data above threshold'!$A103,'Raw Data'!$B$4:$B$185,0),MATCH('Data above threshold'!W$4,'Raw Data'!$3:$3,0)-1),"NA"))</f>
        <v/>
      </c>
      <c r="V103" s="103" t="str">
        <f aca="true">IF(ISBLANK(OFFSET('Raw Data'!$A$3,MATCH('Data above threshold'!$A103,'Raw Data'!$B$4:$B$185,0),MATCH('Data above threshold'!X$4,'Raw Data'!$3:$3,0)-1)),"", IFERROR($J103*OFFSET('Raw Data'!$A$3,MATCH('Data above threshold'!$A103,'Raw Data'!$B$4:$B$185,0),MATCH('Data above threshold'!X$4,'Raw Data'!$3:$3,0)-1),"NA"))</f>
        <v/>
      </c>
      <c r="W103" s="103" t="str">
        <f aca="true">IF(ISBLANK(OFFSET('Raw Data'!$A$3,MATCH('Data above threshold'!$A103,'Raw Data'!$B$4:$B$185,0),MATCH('Data above threshold'!Y$4,'Raw Data'!$3:$3,0)-1)),"", IFERROR($J103*OFFSET('Raw Data'!$A$3,MATCH('Data above threshold'!$A103,'Raw Data'!$B$4:$B$185,0),MATCH('Data above threshold'!Y$4,'Raw Data'!$3:$3,0)-1),"NA"))</f>
        <v/>
      </c>
      <c r="X103" s="103" t="str">
        <f aca="true">IF(ISBLANK(OFFSET('Raw Data'!$A$3,MATCH('Data above threshold'!$A103,'Raw Data'!$B$4:$B$185,0),MATCH('Data above threshold'!Z$4,'Raw Data'!$3:$3,0)-1)),"", IFERROR($J103*OFFSET('Raw Data'!$A$3,MATCH('Data above threshold'!$A103,'Raw Data'!$B$4:$B$185,0),MATCH('Data above threshold'!Z$4,'Raw Data'!$3:$3,0)-1),"NA"))</f>
        <v/>
      </c>
      <c r="Y103" s="103" t="str">
        <f aca="true">IF(ISBLANK(OFFSET('Raw Data'!$A$3,MATCH('Data above threshold'!$A103,'Raw Data'!$B$4:$B$185,0),MATCH('Data above threshold'!AA$4,'Raw Data'!$3:$3,0)-1)),"", IFERROR($J103*OFFSET('Raw Data'!$A$3,MATCH('Data above threshold'!$A103,'Raw Data'!$B$4:$B$185,0),MATCH('Data above threshold'!AA$4,'Raw Data'!$3:$3,0)-1),"NA"))</f>
        <v/>
      </c>
      <c r="Z103" s="103" t="str">
        <f aca="true">IF(ISBLANK(OFFSET('Raw Data'!$A$3,MATCH('Data above threshold'!$A103,'Raw Data'!$B$4:$B$185,0),MATCH('Data above threshold'!AB$4,'Raw Data'!$3:$3,0)-1)),"", IFERROR($J103*OFFSET('Raw Data'!$A$3,MATCH('Data above threshold'!$A103,'Raw Data'!$B$4:$B$185,0),MATCH('Data above threshold'!AB$4,'Raw Data'!$3:$3,0)-1),"NA"))</f>
        <v/>
      </c>
      <c r="AA103" s="103" t="str">
        <f aca="true">IF(ISBLANK(OFFSET('Raw Data'!$A$3,MATCH('Data above threshold'!$A103,'Raw Data'!$B$4:$B$185,0),MATCH('Data above threshold'!AC$4,'Raw Data'!$3:$3,0)-1)),"", IFERROR($J103*OFFSET('Raw Data'!$A$3,MATCH('Data above threshold'!$A103,'Raw Data'!$B$4:$B$185,0),MATCH('Data above threshold'!AC$4,'Raw Data'!$3:$3,0)-1),"NA"))</f>
        <v/>
      </c>
      <c r="AB103" s="103" t="str">
        <f aca="true">IF(ISBLANK(OFFSET('Raw Data'!$A$3,MATCH('Data above threshold'!$A103,'Raw Data'!$B$4:$B$185,0),MATCH('Data above threshold'!AD$4,'Raw Data'!$3:$3,0)-1)),"", IFERROR($J103*OFFSET('Raw Data'!$A$3,MATCH('Data above threshold'!$A103,'Raw Data'!$B$4:$B$185,0),MATCH('Data above threshold'!AD$4,'Raw Data'!$3:$3,0)-1),"NA"))</f>
        <v/>
      </c>
      <c r="AC103" s="103" t="str">
        <f aca="true">IF(ISBLANK(OFFSET('Raw Data'!$A$3,MATCH('Data above threshold'!$A103,'Raw Data'!$B$4:$B$185,0),MATCH('Data above threshold'!AE$4,'Raw Data'!$3:$3,0)-1)),"", IFERROR($J103*OFFSET('Raw Data'!$A$3,MATCH('Data above threshold'!$A103,'Raw Data'!$B$4:$B$185,0),MATCH('Data above threshold'!AE$4,'Raw Data'!$3:$3,0)-1),"NA"))</f>
        <v/>
      </c>
      <c r="AD103" s="103" t="str">
        <f aca="true">IF(ISBLANK(OFFSET('Raw Data'!$A$3,MATCH('Data above threshold'!$A103,'Raw Data'!$B$4:$B$185,0),MATCH('Data above threshold'!AF$4,'Raw Data'!$3:$3,0)-1)),"", IFERROR($J103*OFFSET('Raw Data'!$A$3,MATCH('Data above threshold'!$A103,'Raw Data'!$B$4:$B$185,0),MATCH('Data above threshold'!AF$4,'Raw Data'!$3:$3,0)-1),"NA"))</f>
        <v/>
      </c>
      <c r="AE103" s="103" t="str">
        <f aca="true">IF(ISBLANK(OFFSET('Raw Data'!$A$3,MATCH('Data above threshold'!$A103,'Raw Data'!$B$4:$B$185,0),MATCH('Data above threshold'!AG$4,'Raw Data'!$3:$3,0)-1)),"", IFERROR($J103*OFFSET('Raw Data'!$A$3,MATCH('Data above threshold'!$A103,'Raw Data'!$B$4:$B$185,0),MATCH('Data above threshold'!AG$4,'Raw Data'!$3:$3,0)-1),"NA"))</f>
        <v/>
      </c>
      <c r="AF103" s="103" t="str">
        <f aca="true">IF(ISBLANK(OFFSET('Raw Data'!$A$3,MATCH('Data above threshold'!$A103,'Raw Data'!$B$4:$B$185,0),MATCH('Data above threshold'!AH$4,'Raw Data'!$3:$3,0)-1)),"", IFERROR($J103*OFFSET('Raw Data'!$A$3,MATCH('Data above threshold'!$A103,'Raw Data'!$B$4:$B$185,0),MATCH('Data above threshold'!AH$4,'Raw Data'!$3:$3,0)-1),"NA"))</f>
        <v/>
      </c>
      <c r="AG103" s="103" t="str">
        <f aca="true">IF(ISBLANK(OFFSET('Raw Data'!$A$3,MATCH('Data above threshold'!$A103,'Raw Data'!$B$4:$B$185,0),MATCH('Data above threshold'!AI$4,'Raw Data'!$3:$3,0)-1)),"", IFERROR($J103*OFFSET('Raw Data'!$A$3,MATCH('Data above threshold'!$A103,'Raw Data'!$B$4:$B$185,0),MATCH('Data above threshold'!AI$4,'Raw Data'!$3:$3,0)-1),"NA"))</f>
        <v/>
      </c>
      <c r="AH103" s="103" t="str">
        <f aca="true">IF(ISBLANK(OFFSET('Raw Data'!$A$3,MATCH('Data above threshold'!$A103,'Raw Data'!$B$4:$B$185,0),MATCH('Data above threshold'!AJ$4,'Raw Data'!$3:$3,0)-1)),"", IFERROR($J103*OFFSET('Raw Data'!$A$3,MATCH('Data above threshold'!$A103,'Raw Data'!$B$4:$B$185,0),MATCH('Data above threshold'!AJ$4,'Raw Data'!$3:$3,0)-1),"NA"))</f>
        <v/>
      </c>
      <c r="AI103" s="103" t="str">
        <f aca="true">IF(ISBLANK(OFFSET('Raw Data'!$A$3,MATCH('Data above threshold'!$A103,'Raw Data'!$B$4:$B$185,0),MATCH('Data above threshold'!AK$4,'Raw Data'!$3:$3,0)-1)),"", IFERROR($J103*OFFSET('Raw Data'!$A$3,MATCH('Data above threshold'!$A103,'Raw Data'!$B$4:$B$185,0),MATCH('Data above threshold'!AK$4,'Raw Data'!$3:$3,0)-1),"NA"))</f>
        <v/>
      </c>
      <c r="AJ103" s="103" t="str">
        <f aca="true">IF(ISBLANK(OFFSET('Raw Data'!$A$3,MATCH('Data above threshold'!$A103,'Raw Data'!$B$4:$B$185,0),MATCH('Data above threshold'!AL$4,'Raw Data'!$3:$3,0)-1)),"", IFERROR($J103*OFFSET('Raw Data'!$A$3,MATCH('Data above threshold'!$A103,'Raw Data'!$B$4:$B$185,0),MATCH('Data above threshold'!AL$4,'Raw Data'!$3:$3,0)-1),"NA"))</f>
        <v/>
      </c>
      <c r="AK103" s="103" t="str">
        <f aca="true">IF(ISBLANK(OFFSET('Raw Data'!$A$3,MATCH('Data above threshold'!$A103,'Raw Data'!$B$4:$B$185,0),MATCH('Data above threshold'!AM$4,'Raw Data'!$3:$3,0)-1)),"", IFERROR($J103*OFFSET('Raw Data'!$A$3,MATCH('Data above threshold'!$A103,'Raw Data'!$B$4:$B$185,0),MATCH('Data above threshold'!AM$4,'Raw Data'!$3:$3,0)-1),"NA"))</f>
        <v/>
      </c>
      <c r="AL103" s="103" t="str">
        <f aca="true">IF(ISBLANK(OFFSET('Raw Data'!$A$3,MATCH('Data above threshold'!$A103,'Raw Data'!$B$4:$B$185,0),MATCH('Data above threshold'!AN$4,'Raw Data'!$3:$3,0)-1)),"", IFERROR($J103*OFFSET('Raw Data'!$A$3,MATCH('Data above threshold'!$A103,'Raw Data'!$B$4:$B$185,0),MATCH('Data above threshold'!AN$4,'Raw Data'!$3:$3,0)-1),"NA"))</f>
        <v/>
      </c>
      <c r="AM103" s="103" t="str">
        <f aca="true">IF(ISBLANK(OFFSET('Raw Data'!$A$3,MATCH('Data above threshold'!$A103,'Raw Data'!$B$4:$B$185,0),MATCH('Data above threshold'!AO$4,'Raw Data'!$3:$3,0)-1)),"", IFERROR($J103*OFFSET('Raw Data'!$A$3,MATCH('Data above threshold'!$A103,'Raw Data'!$B$4:$B$185,0),MATCH('Data above threshold'!AO$4,'Raw Data'!$3:$3,0)-1),"NA"))</f>
        <v/>
      </c>
      <c r="AN103" s="103" t="str">
        <f aca="true">IF(ISBLANK(OFFSET('Raw Data'!$A$3,MATCH('Data above threshold'!$A103,'Raw Data'!$B$4:$B$185,0),MATCH('Data above threshold'!AP$4,'Raw Data'!$3:$3,0)-1)),"", IFERROR($J103*OFFSET('Raw Data'!$A$3,MATCH('Data above threshold'!$A103,'Raw Data'!$B$4:$B$185,0),MATCH('Data above threshold'!AP$4,'Raw Data'!$3:$3,0)-1),"NA"))</f>
        <v/>
      </c>
      <c r="AO103" s="103" t="str">
        <f aca="true">IF(ISBLANK(OFFSET('Raw Data'!$A$3,MATCH('Data above threshold'!$A103,'Raw Data'!$B$4:$B$185,0),MATCH('Data above threshold'!AQ$4,'Raw Data'!$3:$3,0)-1)),"", IFERROR($J103*OFFSET('Raw Data'!$A$3,MATCH('Data above threshold'!$A103,'Raw Data'!$B$4:$B$185,0),MATCH('Data above threshold'!AQ$4,'Raw Data'!$3:$3,0)-1),"NA"))</f>
        <v/>
      </c>
      <c r="AP103" s="103" t="str">
        <f aca="true">IF(ISBLANK(OFFSET('Raw Data'!$A$3,MATCH('Data above threshold'!$A103,'Raw Data'!$B$4:$B$185,0),MATCH('Data above threshold'!AR$4,'Raw Data'!$3:$3,0)-1)),"", IFERROR($J103*OFFSET('Raw Data'!$A$3,MATCH('Data above threshold'!$A103,'Raw Data'!$B$4:$B$185,0),MATCH('Data above threshold'!AR$4,'Raw Data'!$3:$3,0)-1),"NA"))</f>
        <v/>
      </c>
      <c r="AQ103" s="103" t="str">
        <f aca="true">IF(ISBLANK(OFFSET('Raw Data'!$A$3,MATCH('Data above threshold'!$A103,'Raw Data'!$B$4:$B$185,0),MATCH('Data above threshold'!AS$4,'Raw Data'!$3:$3,0)-1)),"", IFERROR($J103*OFFSET('Raw Data'!$A$3,MATCH('Data above threshold'!$A103,'Raw Data'!$B$4:$B$185,0),MATCH('Data above threshold'!AS$4,'Raw Data'!$3:$3,0)-1),"NA"))</f>
        <v/>
      </c>
      <c r="AR103" s="103" t="str">
        <f aca="true">IF(ISBLANK(OFFSET('Raw Data'!$A$3,MATCH('Data above threshold'!$A103,'Raw Data'!$B$4:$B$185,0),MATCH('Data above threshold'!AT$4,'Raw Data'!$3:$3,0)-1)),"", IFERROR($J103*OFFSET('Raw Data'!$A$3,MATCH('Data above threshold'!$A103,'Raw Data'!$B$4:$B$185,0),MATCH('Data above threshold'!AT$4,'Raw Data'!$3:$3,0)-1),"NA"))</f>
        <v/>
      </c>
      <c r="AS103" s="103" t="str">
        <f aca="true">IF(ISBLANK(OFFSET('Raw Data'!$A$3,MATCH('Data above threshold'!$A103,'Raw Data'!$B$4:$B$185,0),MATCH('Data above threshold'!AU$4,'Raw Data'!$3:$3,0)-1)),"", IFERROR($J103*OFFSET('Raw Data'!$A$3,MATCH('Data above threshold'!$A103,'Raw Data'!$B$4:$B$185,0),MATCH('Data above threshold'!AU$4,'Raw Data'!$3:$3,0)-1),"NA"))</f>
        <v/>
      </c>
      <c r="AT103" s="103" t="str">
        <f aca="true">IF(ISBLANK(OFFSET('Raw Data'!$A$3,MATCH('Data above threshold'!$A103,'Raw Data'!$B$4:$B$185,0),MATCH('Data above threshold'!AV$4,'Raw Data'!$3:$3,0)-1)),"", IFERROR($J103*OFFSET('Raw Data'!$A$3,MATCH('Data above threshold'!$A103,'Raw Data'!$B$4:$B$185,0),MATCH('Data above threshold'!AV$4,'Raw Data'!$3:$3,0)-1),"NA"))</f>
        <v/>
      </c>
      <c r="AU103" s="103" t="str">
        <f aca="true">IF(ISBLANK(OFFSET('Raw Data'!$A$3,MATCH('Data above threshold'!$A103,'Raw Data'!$B$4:$B$185,0),MATCH('Data above threshold'!AW$4,'Raw Data'!$3:$3,0)-1)),"", IFERROR($J103*OFFSET('Raw Data'!$A$3,MATCH('Data above threshold'!$A103,'Raw Data'!$B$4:$B$185,0),MATCH('Data above threshold'!AW$4,'Raw Data'!$3:$3,0)-1),"NA"))</f>
        <v/>
      </c>
      <c r="AV103" s="103" t="str">
        <f aca="true">IF(ISBLANK(OFFSET('Raw Data'!$A$3,MATCH('Data above threshold'!$A103,'Raw Data'!$B$4:$B$185,0),MATCH('Data above threshold'!AX$4,'Raw Data'!$3:$3,0)-1)),"", IFERROR($J103*OFFSET('Raw Data'!$A$3,MATCH('Data above threshold'!$A103,'Raw Data'!$B$4:$B$185,0),MATCH('Data above threshold'!AX$4,'Raw Data'!$3:$3,0)-1),"NA"))</f>
        <v/>
      </c>
      <c r="AW103" s="103" t="str">
        <f aca="true">IF(ISBLANK(OFFSET('Raw Data'!$A$3,MATCH('Data above threshold'!$A103,'Raw Data'!$B$4:$B$185,0),MATCH('Data above threshold'!AY$4,'Raw Data'!$3:$3,0)-1)),"", IFERROR($J103*OFFSET('Raw Data'!$A$3,MATCH('Data above threshold'!$A103,'Raw Data'!$B$4:$B$185,0),MATCH('Data above threshold'!AY$4,'Raw Data'!$3:$3,0)-1),"NA"))</f>
        <v/>
      </c>
      <c r="AX103" s="103" t="str">
        <f aca="true">IF(ISBLANK(OFFSET('Raw Data'!$A$3,MATCH('Data above threshold'!$A103,'Raw Data'!$B$4:$B$185,0),MATCH('Data above threshold'!AZ$4,'Raw Data'!$3:$3,0)-1)),"", IFERROR($J103*OFFSET('Raw Data'!$A$3,MATCH('Data above threshold'!$A103,'Raw Data'!$B$4:$B$185,0),MATCH('Data above threshold'!AZ$4,'Raw Data'!$3:$3,0)-1),"NA"))</f>
        <v/>
      </c>
      <c r="AY103" s="103" t="str">
        <f aca="true">IF(ISBLANK(OFFSET('Raw Data'!$A$3,MATCH('Data above threshold'!$A103,'Raw Data'!$B$4:$B$185,0),MATCH('Data above threshold'!BA$4,'Raw Data'!$3:$3,0)-1)),"", IFERROR($J103*OFFSET('Raw Data'!$A$3,MATCH('Data above threshold'!$A103,'Raw Data'!$B$4:$B$185,0),MATCH('Data above threshold'!BA$4,'Raw Data'!$3:$3,0)-1),"NA"))</f>
        <v/>
      </c>
      <c r="AZ103" s="103" t="str">
        <f aca="true">IF(ISBLANK(OFFSET('Raw Data'!$A$3,MATCH('Data above threshold'!$A103,'Raw Data'!$B$4:$B$185,0),MATCH('Data above threshold'!BB$4,'Raw Data'!$3:$3,0)-1)),"", IFERROR($J103*OFFSET('Raw Data'!$A$3,MATCH('Data above threshold'!$A103,'Raw Data'!$B$4:$B$185,0),MATCH('Data above threshold'!BB$4,'Raw Data'!$3:$3,0)-1),"NA"))</f>
        <v/>
      </c>
      <c r="BA103" s="103" t="str">
        <f aca="true">IF(ISBLANK(OFFSET('Raw Data'!$A$3,MATCH('Data above threshold'!$A103,'Raw Data'!$B$4:$B$185,0),MATCH('Data above threshold'!BC$4,'Raw Data'!$3:$3,0)-1)),"", IFERROR($J103*OFFSET('Raw Data'!$A$3,MATCH('Data above threshold'!$A103,'Raw Data'!$B$4:$B$185,0),MATCH('Data above threshold'!BC$4,'Raw Data'!$3:$3,0)-1),"NA"))</f>
        <v/>
      </c>
      <c r="BB103" s="103" t="str">
        <f aca="true">IF(ISBLANK(OFFSET('Raw Data'!$A$3,MATCH('Data above threshold'!$A103,'Raw Data'!$B$4:$B$185,0),MATCH('Data above threshold'!BD$4,'Raw Data'!$3:$3,0)-1)),"", IFERROR($J103*OFFSET('Raw Data'!$A$3,MATCH('Data above threshold'!$A103,'Raw Data'!$B$4:$B$185,0),MATCH('Data above threshold'!BD$4,'Raw Data'!$3:$3,0)-1),"NA"))</f>
        <v/>
      </c>
      <c r="BC103" s="103" t="str">
        <f aca="true">IF(ISBLANK(OFFSET('Raw Data'!$A$3,MATCH('Data above threshold'!$A103,'Raw Data'!$B$4:$B$185,0),MATCH('Data above threshold'!BE$4,'Raw Data'!$3:$3,0)-1)),"", IFERROR($J103*OFFSET('Raw Data'!$A$3,MATCH('Data above threshold'!$A103,'Raw Data'!$B$4:$B$185,0),MATCH('Data above threshold'!BE$4,'Raw Data'!$3:$3,0)-1),"NA"))</f>
        <v/>
      </c>
      <c r="BD103" s="103" t="str">
        <f aca="true">IF(ISBLANK(OFFSET('Raw Data'!$A$3,MATCH('Data above threshold'!$A103,'Raw Data'!$B$4:$B$185,0),MATCH('Data above threshold'!BF$4,'Raw Data'!$3:$3,0)-1)),"", IFERROR($J103*OFFSET('Raw Data'!$A$3,MATCH('Data above threshold'!$A103,'Raw Data'!$B$4:$B$185,0),MATCH('Data above threshold'!BF$4,'Raw Data'!$3:$3,0)-1),"NA"))</f>
        <v/>
      </c>
      <c r="BE103" s="103" t="str">
        <f aca="true">IF(ISBLANK(OFFSET('Raw Data'!$A$3,MATCH('Data above threshold'!$A103,'Raw Data'!$B$4:$B$185,0),MATCH('Data above threshold'!BG$4,'Raw Data'!$3:$3,0)-1)),"", IFERROR($J103*OFFSET('Raw Data'!$A$3,MATCH('Data above threshold'!$A103,'Raw Data'!$B$4:$B$185,0),MATCH('Data above threshold'!BG$4,'Raw Data'!$3:$3,0)-1),"NA"))</f>
        <v/>
      </c>
      <c r="BF103" s="103" t="str">
        <f aca="true">IF(ISBLANK(OFFSET('Raw Data'!$A$3,MATCH('Data above threshold'!$A103,'Raw Data'!$B$4:$B$185,0),MATCH('Data above threshold'!BH$4,'Raw Data'!$3:$3,0)-1)),"", IFERROR($J103*OFFSET('Raw Data'!$A$3,MATCH('Data above threshold'!$A103,'Raw Data'!$B$4:$B$185,0),MATCH('Data above threshold'!BH$4,'Raw Data'!$3:$3,0)-1),"NA"))</f>
        <v/>
      </c>
      <c r="BG103" s="103" t="str">
        <f aca="true">IF(ISBLANK(OFFSET('Raw Data'!$A$3,MATCH('Data above threshold'!$A103,'Raw Data'!$B$4:$B$185,0),MATCH('Data above threshold'!BI$4,'Raw Data'!$3:$3,0)-1)),"", IFERROR($J103*OFFSET('Raw Data'!$A$3,MATCH('Data above threshold'!$A103,'Raw Data'!$B$4:$B$185,0),MATCH('Data above threshold'!BI$4,'Raw Data'!$3:$3,0)-1),"NA"))</f>
        <v/>
      </c>
      <c r="BH103" s="103" t="str">
        <f aca="true">IF(ISBLANK(OFFSET('Raw Data'!$A$3,MATCH('Data above threshold'!$A103,'Raw Data'!$B$4:$B$185,0),MATCH('Data above threshold'!BJ$4,'Raw Data'!$3:$3,0)-1)),"", IFERROR($J103*OFFSET('Raw Data'!$A$3,MATCH('Data above threshold'!$A103,'Raw Data'!$B$4:$B$185,0),MATCH('Data above threshold'!BJ$4,'Raw Data'!$3:$3,0)-1),"NA"))</f>
        <v/>
      </c>
      <c r="BI103" s="103" t="str">
        <f aca="true">IF(ISBLANK(OFFSET('Raw Data'!$A$3,MATCH('Data above threshold'!$A103,'Raw Data'!$B$4:$B$185,0),MATCH('Data above threshold'!BK$4,'Raw Data'!$3:$3,0)-1)),"", IFERROR($J103*OFFSET('Raw Data'!$A$3,MATCH('Data above threshold'!$A103,'Raw Data'!$B$4:$B$185,0),MATCH('Data above threshold'!BK$4,'Raw Data'!$3:$3,0)-1),"NA"))</f>
        <v/>
      </c>
      <c r="BJ103" s="103" t="str">
        <f aca="true">IF(ISBLANK(OFFSET('Raw Data'!$A$3,MATCH('Data above threshold'!$A103,'Raw Data'!$B$4:$B$185,0),MATCH('Data above threshold'!BL$4,'Raw Data'!$3:$3,0)-1)),"", IFERROR($J103*OFFSET('Raw Data'!$A$3,MATCH('Data above threshold'!$A103,'Raw Data'!$B$4:$B$185,0),MATCH('Data above threshold'!BL$4,'Raw Data'!$3:$3,0)-1),"NA"))</f>
        <v/>
      </c>
      <c r="BK103" s="103" t="str">
        <f aca="true">IF(ISBLANK(OFFSET('Raw Data'!$A$3,MATCH('Data above threshold'!$A103,'Raw Data'!$B$4:$B$185,0),MATCH('Data above threshold'!BM$4,'Raw Data'!$3:$3,0)-1)),"", IFERROR($J103*OFFSET('Raw Data'!$A$3,MATCH('Data above threshold'!$A103,'Raw Data'!$B$4:$B$185,0),MATCH('Data above threshold'!BM$4,'Raw Data'!$3:$3,0)-1),"NA"))</f>
        <v/>
      </c>
      <c r="BL103" s="103" t="str">
        <f aca="true">IF(ISBLANK(OFFSET('Raw Data'!$A$3,MATCH('Data above threshold'!$A103,'Raw Data'!$B$4:$B$185,0),MATCH('Data above threshold'!BN$4,'Raw Data'!$3:$3,0)-1)),"", IFERROR($J103*OFFSET('Raw Data'!$A$3,MATCH('Data above threshold'!$A103,'Raw Data'!$B$4:$B$185,0),MATCH('Data above threshold'!BN$4,'Raw Data'!$3:$3,0)-1),"NA"))</f>
        <v/>
      </c>
      <c r="BM103" s="103" t="str">
        <f aca="true">IF(ISBLANK(OFFSET('Raw Data'!$A$3,MATCH('Data above threshold'!$A103,'Raw Data'!$B$4:$B$185,0),MATCH('Data above threshold'!BO$4,'Raw Data'!$3:$3,0)-1)),"", IFERROR($J103*OFFSET('Raw Data'!$A$3,MATCH('Data above threshold'!$A103,'Raw Data'!$B$4:$B$185,0),MATCH('Data above threshold'!BO$4,'Raw Data'!$3:$3,0)-1),"NA"))</f>
        <v/>
      </c>
      <c r="BN103" s="103" t="str">
        <f aca="true">IF(ISBLANK(OFFSET('Raw Data'!$A$3,MATCH('Data above threshold'!$A103,'Raw Data'!$B$4:$B$185,0),MATCH('Data above threshold'!BP$4,'Raw Data'!$3:$3,0)-1)),"", IFERROR($J103*OFFSET('Raw Data'!$A$3,MATCH('Data above threshold'!$A103,'Raw Data'!$B$4:$B$185,0),MATCH('Data above threshold'!BP$4,'Raw Data'!$3:$3,0)-1),"NA"))</f>
        <v/>
      </c>
      <c r="BO103" s="103" t="str">
        <f aca="true">IF(ISBLANK(OFFSET('Raw Data'!$A$3,MATCH('Data above threshold'!$A103,'Raw Data'!$B$4:$B$185,0),MATCH('Data above threshold'!BQ$4,'Raw Data'!$3:$3,0)-1)),"", IFERROR($J103*OFFSET('Raw Data'!$A$3,MATCH('Data above threshold'!$A103,'Raw Data'!$B$4:$B$185,0),MATCH('Data above threshold'!BQ$4,'Raw Data'!$3:$3,0)-1),"NA"))</f>
        <v/>
      </c>
      <c r="BP103" s="103" t="str">
        <f aca="true">IF(ISBLANK(OFFSET('Raw Data'!$A$3,MATCH('Data above threshold'!$A103,'Raw Data'!$B$4:$B$185,0),MATCH('Data above threshold'!BR$4,'Raw Data'!$3:$3,0)-1)),"", IFERROR($J103*OFFSET('Raw Data'!$A$3,MATCH('Data above threshold'!$A103,'Raw Data'!$B$4:$B$185,0),MATCH('Data above threshold'!BR$4,'Raw Data'!$3:$3,0)-1),"NA"))</f>
        <v/>
      </c>
      <c r="BQ103" s="103" t="str">
        <f aca="true">IF(ISBLANK(OFFSET('Raw Data'!$A$3,MATCH('Data above threshold'!$A103,'Raw Data'!$B$4:$B$185,0),MATCH('Data above threshold'!BS$4,'Raw Data'!$3:$3,0)-1)),"", IFERROR($J103*OFFSET('Raw Data'!$A$3,MATCH('Data above threshold'!$A103,'Raw Data'!$B$4:$B$185,0),MATCH('Data above threshold'!BS$4,'Raw Data'!$3:$3,0)-1),"NA"))</f>
        <v/>
      </c>
      <c r="BR103" s="103" t="str">
        <f aca="true">IF(ISBLANK(OFFSET('Raw Data'!$A$3,MATCH('Data above threshold'!$A103,'Raw Data'!$B$4:$B$185,0),MATCH('Data above threshold'!BT$4,'Raw Data'!$3:$3,0)-1)),"", IFERROR($J103*OFFSET('Raw Data'!$A$3,MATCH('Data above threshold'!$A103,'Raw Data'!$B$4:$B$185,0),MATCH('Data above threshold'!BT$4,'Raw Data'!$3:$3,0)-1),"NA"))</f>
        <v/>
      </c>
      <c r="BS103" s="103" t="str">
        <f aca="true">IF(ISBLANK(OFFSET('Raw Data'!$A$3,MATCH('Data above threshold'!$A103,'Raw Data'!$B$4:$B$185,0),MATCH('Data above threshold'!BU$4,'Raw Data'!$3:$3,0)-1)),"", IFERROR($J103*OFFSET('Raw Data'!$A$3,MATCH('Data above threshold'!$A103,'Raw Data'!$B$4:$B$185,0),MATCH('Data above threshold'!BU$4,'Raw Data'!$3:$3,0)-1),"NA"))</f>
        <v/>
      </c>
      <c r="BT103" s="103" t="str">
        <f aca="true">IF(ISBLANK(OFFSET('Raw Data'!$A$3,MATCH('Data above threshold'!$A103,'Raw Data'!$B$4:$B$185,0),MATCH('Data above threshold'!BV$4,'Raw Data'!$3:$3,0)-1)),"", IFERROR($J103*OFFSET('Raw Data'!$A$3,MATCH('Data above threshold'!$A103,'Raw Data'!$B$4:$B$185,0),MATCH('Data above threshold'!BV$4,'Raw Data'!$3:$3,0)-1),"NA"))</f>
        <v/>
      </c>
      <c r="BU103" s="103" t="str">
        <f aca="true">IF(ISBLANK(OFFSET('Raw Data'!$A$3,MATCH('Data above threshold'!$A103,'Raw Data'!$B$4:$B$185,0),MATCH('Data above threshold'!BW$4,'Raw Data'!$3:$3,0)-1)),"", IFERROR($J103*OFFSET('Raw Data'!$A$3,MATCH('Data above threshold'!$A103,'Raw Data'!$B$4:$B$185,0),MATCH('Data above threshold'!BW$4,'Raw Data'!$3:$3,0)-1),"NA"))</f>
        <v/>
      </c>
      <c r="BV103" s="103" t="str">
        <f aca="true">IF(ISBLANK(OFFSET('Raw Data'!$A$3,MATCH('Data above threshold'!$A103,'Raw Data'!$B$4:$B$185,0),MATCH('Data above threshold'!BX$4,'Raw Data'!$3:$3,0)-1)),"", IFERROR($J103*OFFSET('Raw Data'!$A$3,MATCH('Data above threshold'!$A103,'Raw Data'!$B$4:$B$185,0),MATCH('Data above threshold'!BX$4,'Raw Data'!$3:$3,0)-1),"NA"))</f>
        <v/>
      </c>
      <c r="BW103" s="103" t="str">
        <f aca="true">IF(ISBLANK(OFFSET('Raw Data'!$A$3,MATCH('Data above threshold'!$A103,'Raw Data'!$B$4:$B$185,0),MATCH('Data above threshold'!BY$4,'Raw Data'!$3:$3,0)-1)),"", IFERROR($J103*OFFSET('Raw Data'!$A$3,MATCH('Data above threshold'!$A103,'Raw Data'!$B$4:$B$185,0),MATCH('Data above threshold'!BY$4,'Raw Data'!$3:$3,0)-1),"NA"))</f>
        <v/>
      </c>
      <c r="BX103" s="103" t="str">
        <f aca="true">IF(ISBLANK(OFFSET('Raw Data'!$A$3,MATCH('Data above threshold'!$A103,'Raw Data'!$B$4:$B$185,0),MATCH('Data above threshold'!BZ$4,'Raw Data'!$3:$3,0)-1)),"", IFERROR($J103*OFFSET('Raw Data'!$A$3,MATCH('Data above threshold'!$A103,'Raw Data'!$B$4:$B$185,0),MATCH('Data above threshold'!BZ$4,'Raw Data'!$3:$3,0)-1),"NA"))</f>
        <v/>
      </c>
      <c r="BY103" s="103" t="str">
        <f aca="true">IF(ISBLANK(OFFSET('Raw Data'!$A$3,MATCH('Data above threshold'!$A103,'Raw Data'!$B$4:$B$185,0),MATCH('Data above threshold'!CA$4,'Raw Data'!$3:$3,0)-1)),"", IFERROR($J103*OFFSET('Raw Data'!$A$3,MATCH('Data above threshold'!$A103,'Raw Data'!$B$4:$B$185,0),MATCH('Data above threshold'!CA$4,'Raw Data'!$3:$3,0)-1),"NA"))</f>
        <v/>
      </c>
      <c r="BZ103" s="103" t="str">
        <f aca="true">IF(ISBLANK(OFFSET('Raw Data'!$A$3,MATCH('Data above threshold'!$A103,'Raw Data'!$B$4:$B$185,0),MATCH('Data above threshold'!CB$4,'Raw Data'!$3:$3,0)-1)),"", IFERROR($J103*OFFSET('Raw Data'!$A$3,MATCH('Data above threshold'!$A103,'Raw Data'!$B$4:$B$185,0),MATCH('Data above threshold'!CB$4,'Raw Data'!$3:$3,0)-1),"NA"))</f>
        <v/>
      </c>
      <c r="CA103" s="103" t="str">
        <f aca="true">IF(ISBLANK(OFFSET('Raw Data'!$A$3,MATCH('Data above threshold'!$A103,'Raw Data'!$B$4:$B$185,0),MATCH('Data above threshold'!CC$4,'Raw Data'!$3:$3,0)-1)),"", IFERROR($J103*OFFSET('Raw Data'!$A$3,MATCH('Data above threshold'!$A103,'Raw Data'!$B$4:$B$185,0),MATCH('Data above threshold'!CC$4,'Raw Data'!$3:$3,0)-1),"NA"))</f>
        <v/>
      </c>
      <c r="CB103" s="103" t="str">
        <f aca="true">IF(ISBLANK(OFFSET('Raw Data'!$A$3,MATCH('Data above threshold'!$A103,'Raw Data'!$B$4:$B$185,0),MATCH('Data above threshold'!CD$4,'Raw Data'!$3:$3,0)-1)),"", IFERROR($J103*OFFSET('Raw Data'!$A$3,MATCH('Data above threshold'!$A103,'Raw Data'!$B$4:$B$185,0),MATCH('Data above threshold'!CD$4,'Raw Data'!$3:$3,0)-1),"NA"))</f>
        <v/>
      </c>
      <c r="CC103" s="103" t="str">
        <f aca="true">IF(ISBLANK(OFFSET('Raw Data'!$A$3,MATCH('Data above threshold'!$A103,'Raw Data'!$B$4:$B$185,0),MATCH('Data above threshold'!CE$4,'Raw Data'!$3:$3,0)-1)),"", IFERROR($J103*OFFSET('Raw Data'!$A$3,MATCH('Data above threshold'!$A103,'Raw Data'!$B$4:$B$185,0),MATCH('Data above threshold'!CE$4,'Raw Data'!$3:$3,0)-1),"NA"))</f>
        <v/>
      </c>
      <c r="CD103" s="103" t="str">
        <f aca="true">IF(ISBLANK(OFFSET('Raw Data'!$A$3,MATCH('Data above threshold'!$A103,'Raw Data'!$B$4:$B$185,0),MATCH('Data above threshold'!CF$4,'Raw Data'!$3:$3,0)-1)),"", IFERROR($J103*OFFSET('Raw Data'!$A$3,MATCH('Data above threshold'!$A103,'Raw Data'!$B$4:$B$185,0),MATCH('Data above threshold'!CF$4,'Raw Data'!$3:$3,0)-1),"NA"))</f>
        <v/>
      </c>
      <c r="CE103" s="103" t="str">
        <f aca="true">IF(ISBLANK(OFFSET('Raw Data'!$A$3,MATCH('Data above threshold'!$A103,'Raw Data'!$B$4:$B$185,0),MATCH('Data above threshold'!CG$4,'Raw Data'!$3:$3,0)-1)),"", IFERROR($J103*OFFSET('Raw Data'!$A$3,MATCH('Data above threshold'!$A103,'Raw Data'!$B$4:$B$185,0),MATCH('Data above threshold'!CG$4,'Raw Data'!$3:$3,0)-1),"NA"))</f>
        <v/>
      </c>
      <c r="CF103" s="103" t="str">
        <f aca="true">IF(ISBLANK(OFFSET('Raw Data'!$A$3,MATCH('Data above threshold'!$A103,'Raw Data'!$B$4:$B$185,0),MATCH('Data above threshold'!CH$4,'Raw Data'!$3:$3,0)-1)),"", IFERROR($J103*OFFSET('Raw Data'!$A$3,MATCH('Data above threshold'!$A103,'Raw Data'!$B$4:$B$185,0),MATCH('Data above threshold'!CH$4,'Raw Data'!$3:$3,0)-1),"NA"))</f>
        <v/>
      </c>
      <c r="CG103" s="103" t="str">
        <f aca="true">IF(ISBLANK(OFFSET('Raw Data'!$A$3,MATCH('Data above threshold'!$A103,'Raw Data'!$B$4:$B$185,0),MATCH('Data above threshold'!CI$4,'Raw Data'!$3:$3,0)-1)),"", IFERROR($J103*OFFSET('Raw Data'!$A$3,MATCH('Data above threshold'!$A103,'Raw Data'!$B$4:$B$185,0),MATCH('Data above threshold'!CI$4,'Raw Data'!$3:$3,0)-1),"NA"))</f>
        <v/>
      </c>
      <c r="CH103" s="103" t="str">
        <f aca="true">IF(ISBLANK(OFFSET('Raw Data'!$A$3,MATCH('Data above threshold'!$A103,'Raw Data'!$B$4:$B$185,0),MATCH('Data above threshold'!CJ$4,'Raw Data'!$3:$3,0)-1)),"", IFERROR($J103*OFFSET('Raw Data'!$A$3,MATCH('Data above threshold'!$A103,'Raw Data'!$B$4:$B$185,0),MATCH('Data above threshold'!CJ$4,'Raw Data'!$3:$3,0)-1),"NA"))</f>
        <v/>
      </c>
      <c r="CI103" s="103" t="str">
        <f aca="true">IF(ISBLANK(OFFSET('Raw Data'!$A$3,MATCH('Data above threshold'!$A103,'Raw Data'!$B$4:$B$185,0),MATCH('Data above threshold'!CK$4,'Raw Data'!$3:$3,0)-1)),"", IFERROR($J103*OFFSET('Raw Data'!$A$3,MATCH('Data above threshold'!$A103,'Raw Data'!$B$4:$B$185,0),MATCH('Data above threshold'!CK$4,'Raw Data'!$3:$3,0)-1),"NA"))</f>
        <v/>
      </c>
      <c r="CJ103" s="103" t="str">
        <f aca="true">IF(ISBLANK(OFFSET('Raw Data'!$A$3,MATCH('Data above threshold'!$A103,'Raw Data'!$B$4:$B$185,0),MATCH('Data above threshold'!CL$4,'Raw Data'!$3:$3,0)-1)),"", IFERROR($J103*OFFSET('Raw Data'!$A$3,MATCH('Data above threshold'!$A103,'Raw Data'!$B$4:$B$185,0),MATCH('Data above threshold'!CL$4,'Raw Data'!$3:$3,0)-1),"NA"))</f>
        <v/>
      </c>
      <c r="CK103" s="103" t="str">
        <f aca="true">IF(ISBLANK(OFFSET('Raw Data'!$A$3,MATCH('Data above threshold'!$A103,'Raw Data'!$B$4:$B$185,0),MATCH('Data above threshold'!CM$4,'Raw Data'!$3:$3,0)-1)),"", IFERROR($J103*OFFSET('Raw Data'!$A$3,MATCH('Data above threshold'!$A103,'Raw Data'!$B$4:$B$185,0),MATCH('Data above threshold'!CM$4,'Raw Data'!$3:$3,0)-1),"NA"))</f>
        <v/>
      </c>
      <c r="CL103" s="103" t="str">
        <f aca="true">IF(ISBLANK(OFFSET('Raw Data'!$A$3,MATCH('Data above threshold'!$A103,'Raw Data'!$B$4:$B$185,0),MATCH('Data above threshold'!CN$4,'Raw Data'!$3:$3,0)-1)),"", IFERROR($J103*OFFSET('Raw Data'!$A$3,MATCH('Data above threshold'!$A103,'Raw Data'!$B$4:$B$185,0),MATCH('Data above threshold'!CN$4,'Raw Data'!$3:$3,0)-1),"NA"))</f>
        <v/>
      </c>
      <c r="CM103" s="103" t="str">
        <f aca="true">IF(ISBLANK(OFFSET('Raw Data'!$A$3,MATCH('Data above threshold'!$A103,'Raw Data'!$B$4:$B$185,0),MATCH('Data above threshold'!CO$4,'Raw Data'!$3:$3,0)-1)),"", IFERROR($J103*OFFSET('Raw Data'!$A$3,MATCH('Data above threshold'!$A103,'Raw Data'!$B$4:$B$185,0),MATCH('Data above threshold'!CO$4,'Raw Data'!$3:$3,0)-1),"NA"))</f>
        <v/>
      </c>
      <c r="CN103" s="103" t="str">
        <f aca="true">IF(ISBLANK(OFFSET('Raw Data'!$A$3,MATCH('Data above threshold'!$A103,'Raw Data'!$B$4:$B$185,0),MATCH('Data above threshold'!CP$4,'Raw Data'!$3:$3,0)-1)),"", IFERROR($J103*OFFSET('Raw Data'!$A$3,MATCH('Data above threshold'!$A103,'Raw Data'!$B$4:$B$185,0),MATCH('Data above threshold'!CP$4,'Raw Data'!$3:$3,0)-1),"NA"))</f>
        <v/>
      </c>
      <c r="CO103" s="103" t="str">
        <f aca="true">IF(ISBLANK(OFFSET('Raw Data'!$A$3,MATCH('Data above threshold'!$A103,'Raw Data'!$B$4:$B$185,0),MATCH('Data above threshold'!CQ$4,'Raw Data'!$3:$3,0)-1)),"", IFERROR($J103*OFFSET('Raw Data'!$A$3,MATCH('Data above threshold'!$A103,'Raw Data'!$B$4:$B$185,0),MATCH('Data above threshold'!CQ$4,'Raw Data'!$3:$3,0)-1),"NA"))</f>
        <v/>
      </c>
      <c r="CP103" s="103" t="str">
        <f aca="true">IF(ISBLANK(OFFSET('Raw Data'!$A$3,MATCH('Data above threshold'!$A103,'Raw Data'!$B$4:$B$185,0),MATCH('Data above threshold'!CR$4,'Raw Data'!$3:$3,0)-1)),"", IFERROR($J103*OFFSET('Raw Data'!$A$3,MATCH('Data above threshold'!$A103,'Raw Data'!$B$4:$B$185,0),MATCH('Data above threshold'!CR$4,'Raw Data'!$3:$3,0)-1),"NA"))</f>
        <v/>
      </c>
    </row>
    <row r="104" s="103" customFormat="true" ht="15.5" hidden="false" customHeight="false" outlineLevel="0" collapsed="false">
      <c r="A104" s="107" t="n">
        <v>4210</v>
      </c>
      <c r="B104" s="107" t="n">
        <v>3</v>
      </c>
      <c r="C104" s="103" t="str">
        <f aca="true">IF(ISBLANK(OFFSET('Raw Data'!$A$3,MATCH($A104,'Raw Data'!$B$4:$B$185,0),MATCH(C$4,'Raw Data'!$3:$3,0)-1)),"",OFFSET('Raw Data'!$A$3,MATCH($A104,'Raw Data'!$B$4:$B$185,0),MATCH(C$4,'Raw Data'!$3:$3,0)-1))</f>
        <v>Adoption of sustainability standards</v>
      </c>
      <c r="D104" s="103" t="str">
        <f aca="true">IF(ISBLANK(OFFSET('Raw Data'!$A$3,MATCH($A104,'Raw Data'!$B$4:$B$185,0),MATCH(D$4,'Raw Data'!$3:$3,0)-1)),"",OFFSET('Raw Data'!$A$3,MATCH($A104,'Raw Data'!$B$4:$B$185,0),MATCH(D$4,'Raw Data'!$3:$3,0)-1))</f>
        <v/>
      </c>
      <c r="E104" s="103" t="str">
        <f aca="true">IF(ISBLANK(OFFSET('Raw Data'!$A$3,MATCH($A104,'Raw Data'!$B$4:$B$185,0),MATCH(E$4,'Raw Data'!$3:$3,0)-1)),"",OFFSET('Raw Data'!$A$3,MATCH($A104,'Raw Data'!$B$4:$B$185,0),MATCH(E$4,'Raw Data'!$3:$3,0)-1))</f>
        <v/>
      </c>
      <c r="F104" s="103" t="str">
        <f aca="true">IF(ISBLANK(OFFSET('Raw Data'!$A$3,MATCH($A104,'Raw Data'!$B$4:$B$185,0),MATCH(F$4,'Raw Data'!$3:$3,0)-1)),"",OFFSET('Raw Data'!$A$3,MATCH($A104,'Raw Data'!$B$4:$B$185,0),MATCH(F$4,'Raw Data'!$3:$3,0)-1))</f>
        <v/>
      </c>
      <c r="H104" s="103" t="str">
        <f aca="true">IF(ISBLANK(OFFSET('Raw Data'!$A$3,MATCH($A104,'Raw Data'!$B$4:$B$185,0),MATCH(H$4,'Raw Data'!$3:$3,0)-1)),"",OFFSET('Raw Data'!$A$3,MATCH($A104,'Raw Data'!$B$4:$B$185,0),MATCH(H$4,'Raw Data'!$3:$3,0)-1))</f>
        <v/>
      </c>
      <c r="I104" s="103" t="str">
        <f aca="true">IF(ISBLANK(OFFSET('Raw Data'!$A$3,MATCH($A104,'Raw Data'!$B$4:$B$185,0),MATCH(I$4,'Raw Data'!$3:$3,0)-1)),"",OFFSET('Raw Data'!$A$3,MATCH($A104,'Raw Data'!$B$4:$B$185,0),MATCH(I$4,'Raw Data'!$3:$3,0)-1))</f>
        <v/>
      </c>
      <c r="J104" s="103" t="str">
        <f aca="false">IF(I104="","",IF(I104="Minus",-1,1))</f>
        <v/>
      </c>
      <c r="K104" s="105" t="str">
        <f aca="false" t="array" ref="K104:K104">IFERROR(SKEW(IF(ISNUMBER(O104:CP104),O104:CP104,"")),"")</f>
        <v/>
      </c>
      <c r="L104" s="103" t="n">
        <f aca="true">IF(ISBLANK(OFFSET('Data above threshold'!$A$4,MATCH('Data above threshold'!$A104,'Data above threshold'!$A$5:$A$185,0),MATCH('Data above threshold'!N$4,'Data above threshold'!$4:$4,0)-1)),1,OFFSET('Data above threshold'!$A$4,MATCH('Data above threshold'!$A104,'Data above threshold'!$A$5:$A$185,0),MATCH('Data above threshold'!N$4,'Data above threshold'!$4:$4,0)-1))</f>
        <v>1</v>
      </c>
      <c r="M104" s="103" t="str">
        <f aca="true">IF(ISBLANK(OFFSET('Data above threshold'!$A$4,MATCH('Data above threshold'!$A104,'Data above threshold'!$A$5:$A$185,0),MATCH('Data above threshold'!O$4,'Data above threshold'!$4:$4,0)-1)),"",OFFSET('Data above threshold'!$A$4,MATCH('Data above threshold'!$A104,'Data above threshold'!$A$5:$A$185,0),MATCH('Data above threshold'!O$4,'Data above threshold'!$4:$4,0)-1))</f>
        <v/>
      </c>
      <c r="N104" s="106" t="str">
        <f aca="false" t="array" ref="N104:N104">IF(B104&lt;4,"",1-IFERROR(SUM(ISNUMBER(O104:CP104)*(1-$O$3:$CP$3))/COUNTIF($O$3:$CP$3,0),0))</f>
        <v/>
      </c>
      <c r="O104" s="103" t="str">
        <f aca="true">IF(ISBLANK(OFFSET('Raw Data'!$A$3,MATCH('Data above threshold'!$A104,'Raw Data'!$B$4:$B$185,0),MATCH('Data above threshold'!Q$4,'Raw Data'!$3:$3,0)-1)),"", IFERROR($J104*OFFSET('Raw Data'!$A$3,MATCH('Data above threshold'!$A104,'Raw Data'!$B$4:$B$185,0),MATCH('Data above threshold'!Q$4,'Raw Data'!$3:$3,0)-1),"NA"))</f>
        <v/>
      </c>
      <c r="P104" s="103" t="str">
        <f aca="true">IF(ISBLANK(OFFSET('Raw Data'!$A$3,MATCH('Data above threshold'!$A104,'Raw Data'!$B$4:$B$185,0),MATCH('Data above threshold'!R$4,'Raw Data'!$3:$3,0)-1)),"", IFERROR($J104*OFFSET('Raw Data'!$A$3,MATCH('Data above threshold'!$A104,'Raw Data'!$B$4:$B$185,0),MATCH('Data above threshold'!R$4,'Raw Data'!$3:$3,0)-1),"NA"))</f>
        <v/>
      </c>
      <c r="Q104" s="103" t="str">
        <f aca="true">IF(ISBLANK(OFFSET('Raw Data'!$A$3,MATCH('Data above threshold'!$A104,'Raw Data'!$B$4:$B$185,0),MATCH('Data above threshold'!S$4,'Raw Data'!$3:$3,0)-1)),"", IFERROR($J104*OFFSET('Raw Data'!$A$3,MATCH('Data above threshold'!$A104,'Raw Data'!$B$4:$B$185,0),MATCH('Data above threshold'!S$4,'Raw Data'!$3:$3,0)-1),"NA"))</f>
        <v/>
      </c>
      <c r="R104" s="103" t="str">
        <f aca="true">IF(ISBLANK(OFFSET('Raw Data'!$A$3,MATCH('Data above threshold'!$A104,'Raw Data'!$B$4:$B$185,0),MATCH('Data above threshold'!T$4,'Raw Data'!$3:$3,0)-1)),"", IFERROR($J104*OFFSET('Raw Data'!$A$3,MATCH('Data above threshold'!$A104,'Raw Data'!$B$4:$B$185,0),MATCH('Data above threshold'!T$4,'Raw Data'!$3:$3,0)-1),"NA"))</f>
        <v/>
      </c>
      <c r="S104" s="103" t="str">
        <f aca="true">IF(ISBLANK(OFFSET('Raw Data'!$A$3,MATCH('Data above threshold'!$A104,'Raw Data'!$B$4:$B$185,0),MATCH('Data above threshold'!U$4,'Raw Data'!$3:$3,0)-1)),"", IFERROR($J104*OFFSET('Raw Data'!$A$3,MATCH('Data above threshold'!$A104,'Raw Data'!$B$4:$B$185,0),MATCH('Data above threshold'!U$4,'Raw Data'!$3:$3,0)-1),"NA"))</f>
        <v/>
      </c>
      <c r="T104" s="103" t="str">
        <f aca="true">IF(ISBLANK(OFFSET('Raw Data'!$A$3,MATCH('Data above threshold'!$A104,'Raw Data'!$B$4:$B$185,0),MATCH('Data above threshold'!V$4,'Raw Data'!$3:$3,0)-1)),"", IFERROR($J104*OFFSET('Raw Data'!$A$3,MATCH('Data above threshold'!$A104,'Raw Data'!$B$4:$B$185,0),MATCH('Data above threshold'!V$4,'Raw Data'!$3:$3,0)-1),"NA"))</f>
        <v/>
      </c>
      <c r="U104" s="103" t="str">
        <f aca="true">IF(ISBLANK(OFFSET('Raw Data'!$A$3,MATCH('Data above threshold'!$A104,'Raw Data'!$B$4:$B$185,0),MATCH('Data above threshold'!W$4,'Raw Data'!$3:$3,0)-1)),"", IFERROR($J104*OFFSET('Raw Data'!$A$3,MATCH('Data above threshold'!$A104,'Raw Data'!$B$4:$B$185,0),MATCH('Data above threshold'!W$4,'Raw Data'!$3:$3,0)-1),"NA"))</f>
        <v/>
      </c>
      <c r="V104" s="103" t="str">
        <f aca="true">IF(ISBLANK(OFFSET('Raw Data'!$A$3,MATCH('Data above threshold'!$A104,'Raw Data'!$B$4:$B$185,0),MATCH('Data above threshold'!X$4,'Raw Data'!$3:$3,0)-1)),"", IFERROR($J104*OFFSET('Raw Data'!$A$3,MATCH('Data above threshold'!$A104,'Raw Data'!$B$4:$B$185,0),MATCH('Data above threshold'!X$4,'Raw Data'!$3:$3,0)-1),"NA"))</f>
        <v/>
      </c>
      <c r="W104" s="103" t="str">
        <f aca="true">IF(ISBLANK(OFFSET('Raw Data'!$A$3,MATCH('Data above threshold'!$A104,'Raw Data'!$B$4:$B$185,0),MATCH('Data above threshold'!Y$4,'Raw Data'!$3:$3,0)-1)),"", IFERROR($J104*OFFSET('Raw Data'!$A$3,MATCH('Data above threshold'!$A104,'Raw Data'!$B$4:$B$185,0),MATCH('Data above threshold'!Y$4,'Raw Data'!$3:$3,0)-1),"NA"))</f>
        <v/>
      </c>
      <c r="X104" s="103" t="str">
        <f aca="true">IF(ISBLANK(OFFSET('Raw Data'!$A$3,MATCH('Data above threshold'!$A104,'Raw Data'!$B$4:$B$185,0),MATCH('Data above threshold'!Z$4,'Raw Data'!$3:$3,0)-1)),"", IFERROR($J104*OFFSET('Raw Data'!$A$3,MATCH('Data above threshold'!$A104,'Raw Data'!$B$4:$B$185,0),MATCH('Data above threshold'!Z$4,'Raw Data'!$3:$3,0)-1),"NA"))</f>
        <v/>
      </c>
      <c r="Y104" s="103" t="str">
        <f aca="true">IF(ISBLANK(OFFSET('Raw Data'!$A$3,MATCH('Data above threshold'!$A104,'Raw Data'!$B$4:$B$185,0),MATCH('Data above threshold'!AA$4,'Raw Data'!$3:$3,0)-1)),"", IFERROR($J104*OFFSET('Raw Data'!$A$3,MATCH('Data above threshold'!$A104,'Raw Data'!$B$4:$B$185,0),MATCH('Data above threshold'!AA$4,'Raw Data'!$3:$3,0)-1),"NA"))</f>
        <v/>
      </c>
      <c r="Z104" s="103" t="str">
        <f aca="true">IF(ISBLANK(OFFSET('Raw Data'!$A$3,MATCH('Data above threshold'!$A104,'Raw Data'!$B$4:$B$185,0),MATCH('Data above threshold'!AB$4,'Raw Data'!$3:$3,0)-1)),"", IFERROR($J104*OFFSET('Raw Data'!$A$3,MATCH('Data above threshold'!$A104,'Raw Data'!$B$4:$B$185,0),MATCH('Data above threshold'!AB$4,'Raw Data'!$3:$3,0)-1),"NA"))</f>
        <v/>
      </c>
      <c r="AA104" s="103" t="str">
        <f aca="true">IF(ISBLANK(OFFSET('Raw Data'!$A$3,MATCH('Data above threshold'!$A104,'Raw Data'!$B$4:$B$185,0),MATCH('Data above threshold'!AC$4,'Raw Data'!$3:$3,0)-1)),"", IFERROR($J104*OFFSET('Raw Data'!$A$3,MATCH('Data above threshold'!$A104,'Raw Data'!$B$4:$B$185,0),MATCH('Data above threshold'!AC$4,'Raw Data'!$3:$3,0)-1),"NA"))</f>
        <v/>
      </c>
      <c r="AB104" s="103" t="str">
        <f aca="true">IF(ISBLANK(OFFSET('Raw Data'!$A$3,MATCH('Data above threshold'!$A104,'Raw Data'!$B$4:$B$185,0),MATCH('Data above threshold'!AD$4,'Raw Data'!$3:$3,0)-1)),"", IFERROR($J104*OFFSET('Raw Data'!$A$3,MATCH('Data above threshold'!$A104,'Raw Data'!$B$4:$B$185,0),MATCH('Data above threshold'!AD$4,'Raw Data'!$3:$3,0)-1),"NA"))</f>
        <v/>
      </c>
      <c r="AC104" s="103" t="str">
        <f aca="true">IF(ISBLANK(OFFSET('Raw Data'!$A$3,MATCH('Data above threshold'!$A104,'Raw Data'!$B$4:$B$185,0),MATCH('Data above threshold'!AE$4,'Raw Data'!$3:$3,0)-1)),"", IFERROR($J104*OFFSET('Raw Data'!$A$3,MATCH('Data above threshold'!$A104,'Raw Data'!$B$4:$B$185,0),MATCH('Data above threshold'!AE$4,'Raw Data'!$3:$3,0)-1),"NA"))</f>
        <v/>
      </c>
      <c r="AD104" s="103" t="str">
        <f aca="true">IF(ISBLANK(OFFSET('Raw Data'!$A$3,MATCH('Data above threshold'!$A104,'Raw Data'!$B$4:$B$185,0),MATCH('Data above threshold'!AF$4,'Raw Data'!$3:$3,0)-1)),"", IFERROR($J104*OFFSET('Raw Data'!$A$3,MATCH('Data above threshold'!$A104,'Raw Data'!$B$4:$B$185,0),MATCH('Data above threshold'!AF$4,'Raw Data'!$3:$3,0)-1),"NA"))</f>
        <v/>
      </c>
      <c r="AE104" s="103" t="str">
        <f aca="true">IF(ISBLANK(OFFSET('Raw Data'!$A$3,MATCH('Data above threshold'!$A104,'Raw Data'!$B$4:$B$185,0),MATCH('Data above threshold'!AG$4,'Raw Data'!$3:$3,0)-1)),"", IFERROR($J104*OFFSET('Raw Data'!$A$3,MATCH('Data above threshold'!$A104,'Raw Data'!$B$4:$B$185,0),MATCH('Data above threshold'!AG$4,'Raw Data'!$3:$3,0)-1),"NA"))</f>
        <v/>
      </c>
      <c r="AF104" s="103" t="str">
        <f aca="true">IF(ISBLANK(OFFSET('Raw Data'!$A$3,MATCH('Data above threshold'!$A104,'Raw Data'!$B$4:$B$185,0),MATCH('Data above threshold'!AH$4,'Raw Data'!$3:$3,0)-1)),"", IFERROR($J104*OFFSET('Raw Data'!$A$3,MATCH('Data above threshold'!$A104,'Raw Data'!$B$4:$B$185,0),MATCH('Data above threshold'!AH$4,'Raw Data'!$3:$3,0)-1),"NA"))</f>
        <v/>
      </c>
      <c r="AG104" s="103" t="str">
        <f aca="true">IF(ISBLANK(OFFSET('Raw Data'!$A$3,MATCH('Data above threshold'!$A104,'Raw Data'!$B$4:$B$185,0),MATCH('Data above threshold'!AI$4,'Raw Data'!$3:$3,0)-1)),"", IFERROR($J104*OFFSET('Raw Data'!$A$3,MATCH('Data above threshold'!$A104,'Raw Data'!$B$4:$B$185,0),MATCH('Data above threshold'!AI$4,'Raw Data'!$3:$3,0)-1),"NA"))</f>
        <v/>
      </c>
      <c r="AH104" s="103" t="str">
        <f aca="true">IF(ISBLANK(OFFSET('Raw Data'!$A$3,MATCH('Data above threshold'!$A104,'Raw Data'!$B$4:$B$185,0),MATCH('Data above threshold'!AJ$4,'Raw Data'!$3:$3,0)-1)),"", IFERROR($J104*OFFSET('Raw Data'!$A$3,MATCH('Data above threshold'!$A104,'Raw Data'!$B$4:$B$185,0),MATCH('Data above threshold'!AJ$4,'Raw Data'!$3:$3,0)-1),"NA"))</f>
        <v/>
      </c>
      <c r="AI104" s="103" t="str">
        <f aca="true">IF(ISBLANK(OFFSET('Raw Data'!$A$3,MATCH('Data above threshold'!$A104,'Raw Data'!$B$4:$B$185,0),MATCH('Data above threshold'!AK$4,'Raw Data'!$3:$3,0)-1)),"", IFERROR($J104*OFFSET('Raw Data'!$A$3,MATCH('Data above threshold'!$A104,'Raw Data'!$B$4:$B$185,0),MATCH('Data above threshold'!AK$4,'Raw Data'!$3:$3,0)-1),"NA"))</f>
        <v/>
      </c>
      <c r="AJ104" s="103" t="str">
        <f aca="true">IF(ISBLANK(OFFSET('Raw Data'!$A$3,MATCH('Data above threshold'!$A104,'Raw Data'!$B$4:$B$185,0),MATCH('Data above threshold'!AL$4,'Raw Data'!$3:$3,0)-1)),"", IFERROR($J104*OFFSET('Raw Data'!$A$3,MATCH('Data above threshold'!$A104,'Raw Data'!$B$4:$B$185,0),MATCH('Data above threshold'!AL$4,'Raw Data'!$3:$3,0)-1),"NA"))</f>
        <v/>
      </c>
      <c r="AK104" s="103" t="str">
        <f aca="true">IF(ISBLANK(OFFSET('Raw Data'!$A$3,MATCH('Data above threshold'!$A104,'Raw Data'!$B$4:$B$185,0),MATCH('Data above threshold'!AM$4,'Raw Data'!$3:$3,0)-1)),"", IFERROR($J104*OFFSET('Raw Data'!$A$3,MATCH('Data above threshold'!$A104,'Raw Data'!$B$4:$B$185,0),MATCH('Data above threshold'!AM$4,'Raw Data'!$3:$3,0)-1),"NA"))</f>
        <v/>
      </c>
      <c r="AL104" s="103" t="str">
        <f aca="true">IF(ISBLANK(OFFSET('Raw Data'!$A$3,MATCH('Data above threshold'!$A104,'Raw Data'!$B$4:$B$185,0),MATCH('Data above threshold'!AN$4,'Raw Data'!$3:$3,0)-1)),"", IFERROR($J104*OFFSET('Raw Data'!$A$3,MATCH('Data above threshold'!$A104,'Raw Data'!$B$4:$B$185,0),MATCH('Data above threshold'!AN$4,'Raw Data'!$3:$3,0)-1),"NA"))</f>
        <v/>
      </c>
      <c r="AM104" s="103" t="str">
        <f aca="true">IF(ISBLANK(OFFSET('Raw Data'!$A$3,MATCH('Data above threshold'!$A104,'Raw Data'!$B$4:$B$185,0),MATCH('Data above threshold'!AO$4,'Raw Data'!$3:$3,0)-1)),"", IFERROR($J104*OFFSET('Raw Data'!$A$3,MATCH('Data above threshold'!$A104,'Raw Data'!$B$4:$B$185,0),MATCH('Data above threshold'!AO$4,'Raw Data'!$3:$3,0)-1),"NA"))</f>
        <v/>
      </c>
      <c r="AN104" s="103" t="str">
        <f aca="true">IF(ISBLANK(OFFSET('Raw Data'!$A$3,MATCH('Data above threshold'!$A104,'Raw Data'!$B$4:$B$185,0),MATCH('Data above threshold'!AP$4,'Raw Data'!$3:$3,0)-1)),"", IFERROR($J104*OFFSET('Raw Data'!$A$3,MATCH('Data above threshold'!$A104,'Raw Data'!$B$4:$B$185,0),MATCH('Data above threshold'!AP$4,'Raw Data'!$3:$3,0)-1),"NA"))</f>
        <v/>
      </c>
      <c r="AO104" s="103" t="str">
        <f aca="true">IF(ISBLANK(OFFSET('Raw Data'!$A$3,MATCH('Data above threshold'!$A104,'Raw Data'!$B$4:$B$185,0),MATCH('Data above threshold'!AQ$4,'Raw Data'!$3:$3,0)-1)),"", IFERROR($J104*OFFSET('Raw Data'!$A$3,MATCH('Data above threshold'!$A104,'Raw Data'!$B$4:$B$185,0),MATCH('Data above threshold'!AQ$4,'Raw Data'!$3:$3,0)-1),"NA"))</f>
        <v/>
      </c>
      <c r="AP104" s="103" t="str">
        <f aca="true">IF(ISBLANK(OFFSET('Raw Data'!$A$3,MATCH('Data above threshold'!$A104,'Raw Data'!$B$4:$B$185,0),MATCH('Data above threshold'!AR$4,'Raw Data'!$3:$3,0)-1)),"", IFERROR($J104*OFFSET('Raw Data'!$A$3,MATCH('Data above threshold'!$A104,'Raw Data'!$B$4:$B$185,0),MATCH('Data above threshold'!AR$4,'Raw Data'!$3:$3,0)-1),"NA"))</f>
        <v/>
      </c>
      <c r="AQ104" s="103" t="str">
        <f aca="true">IF(ISBLANK(OFFSET('Raw Data'!$A$3,MATCH('Data above threshold'!$A104,'Raw Data'!$B$4:$B$185,0),MATCH('Data above threshold'!AS$4,'Raw Data'!$3:$3,0)-1)),"", IFERROR($J104*OFFSET('Raw Data'!$A$3,MATCH('Data above threshold'!$A104,'Raw Data'!$B$4:$B$185,0),MATCH('Data above threshold'!AS$4,'Raw Data'!$3:$3,0)-1),"NA"))</f>
        <v/>
      </c>
      <c r="AR104" s="103" t="str">
        <f aca="true">IF(ISBLANK(OFFSET('Raw Data'!$A$3,MATCH('Data above threshold'!$A104,'Raw Data'!$B$4:$B$185,0),MATCH('Data above threshold'!AT$4,'Raw Data'!$3:$3,0)-1)),"", IFERROR($J104*OFFSET('Raw Data'!$A$3,MATCH('Data above threshold'!$A104,'Raw Data'!$B$4:$B$185,0),MATCH('Data above threshold'!AT$4,'Raw Data'!$3:$3,0)-1),"NA"))</f>
        <v/>
      </c>
      <c r="AS104" s="103" t="str">
        <f aca="true">IF(ISBLANK(OFFSET('Raw Data'!$A$3,MATCH('Data above threshold'!$A104,'Raw Data'!$B$4:$B$185,0),MATCH('Data above threshold'!AU$4,'Raw Data'!$3:$3,0)-1)),"", IFERROR($J104*OFFSET('Raw Data'!$A$3,MATCH('Data above threshold'!$A104,'Raw Data'!$B$4:$B$185,0),MATCH('Data above threshold'!AU$4,'Raw Data'!$3:$3,0)-1),"NA"))</f>
        <v/>
      </c>
      <c r="AT104" s="103" t="str">
        <f aca="true">IF(ISBLANK(OFFSET('Raw Data'!$A$3,MATCH('Data above threshold'!$A104,'Raw Data'!$B$4:$B$185,0),MATCH('Data above threshold'!AV$4,'Raw Data'!$3:$3,0)-1)),"", IFERROR($J104*OFFSET('Raw Data'!$A$3,MATCH('Data above threshold'!$A104,'Raw Data'!$B$4:$B$185,0),MATCH('Data above threshold'!AV$4,'Raw Data'!$3:$3,0)-1),"NA"))</f>
        <v/>
      </c>
      <c r="AU104" s="103" t="str">
        <f aca="true">IF(ISBLANK(OFFSET('Raw Data'!$A$3,MATCH('Data above threshold'!$A104,'Raw Data'!$B$4:$B$185,0),MATCH('Data above threshold'!AW$4,'Raw Data'!$3:$3,0)-1)),"", IFERROR($J104*OFFSET('Raw Data'!$A$3,MATCH('Data above threshold'!$A104,'Raw Data'!$B$4:$B$185,0),MATCH('Data above threshold'!AW$4,'Raw Data'!$3:$3,0)-1),"NA"))</f>
        <v/>
      </c>
      <c r="AV104" s="103" t="str">
        <f aca="true">IF(ISBLANK(OFFSET('Raw Data'!$A$3,MATCH('Data above threshold'!$A104,'Raw Data'!$B$4:$B$185,0),MATCH('Data above threshold'!AX$4,'Raw Data'!$3:$3,0)-1)),"", IFERROR($J104*OFFSET('Raw Data'!$A$3,MATCH('Data above threshold'!$A104,'Raw Data'!$B$4:$B$185,0),MATCH('Data above threshold'!AX$4,'Raw Data'!$3:$3,0)-1),"NA"))</f>
        <v/>
      </c>
      <c r="AW104" s="103" t="str">
        <f aca="true">IF(ISBLANK(OFFSET('Raw Data'!$A$3,MATCH('Data above threshold'!$A104,'Raw Data'!$B$4:$B$185,0),MATCH('Data above threshold'!AY$4,'Raw Data'!$3:$3,0)-1)),"", IFERROR($J104*OFFSET('Raw Data'!$A$3,MATCH('Data above threshold'!$A104,'Raw Data'!$B$4:$B$185,0),MATCH('Data above threshold'!AY$4,'Raw Data'!$3:$3,0)-1),"NA"))</f>
        <v/>
      </c>
      <c r="AX104" s="103" t="str">
        <f aca="true">IF(ISBLANK(OFFSET('Raw Data'!$A$3,MATCH('Data above threshold'!$A104,'Raw Data'!$B$4:$B$185,0),MATCH('Data above threshold'!AZ$4,'Raw Data'!$3:$3,0)-1)),"", IFERROR($J104*OFFSET('Raw Data'!$A$3,MATCH('Data above threshold'!$A104,'Raw Data'!$B$4:$B$185,0),MATCH('Data above threshold'!AZ$4,'Raw Data'!$3:$3,0)-1),"NA"))</f>
        <v/>
      </c>
      <c r="AY104" s="103" t="str">
        <f aca="true">IF(ISBLANK(OFFSET('Raw Data'!$A$3,MATCH('Data above threshold'!$A104,'Raw Data'!$B$4:$B$185,0),MATCH('Data above threshold'!BA$4,'Raw Data'!$3:$3,0)-1)),"", IFERROR($J104*OFFSET('Raw Data'!$A$3,MATCH('Data above threshold'!$A104,'Raw Data'!$B$4:$B$185,0),MATCH('Data above threshold'!BA$4,'Raw Data'!$3:$3,0)-1),"NA"))</f>
        <v/>
      </c>
      <c r="AZ104" s="103" t="str">
        <f aca="true">IF(ISBLANK(OFFSET('Raw Data'!$A$3,MATCH('Data above threshold'!$A104,'Raw Data'!$B$4:$B$185,0),MATCH('Data above threshold'!BB$4,'Raw Data'!$3:$3,0)-1)),"", IFERROR($J104*OFFSET('Raw Data'!$A$3,MATCH('Data above threshold'!$A104,'Raw Data'!$B$4:$B$185,0),MATCH('Data above threshold'!BB$4,'Raw Data'!$3:$3,0)-1),"NA"))</f>
        <v/>
      </c>
      <c r="BA104" s="103" t="str">
        <f aca="true">IF(ISBLANK(OFFSET('Raw Data'!$A$3,MATCH('Data above threshold'!$A104,'Raw Data'!$B$4:$B$185,0),MATCH('Data above threshold'!BC$4,'Raw Data'!$3:$3,0)-1)),"", IFERROR($J104*OFFSET('Raw Data'!$A$3,MATCH('Data above threshold'!$A104,'Raw Data'!$B$4:$B$185,0),MATCH('Data above threshold'!BC$4,'Raw Data'!$3:$3,0)-1),"NA"))</f>
        <v/>
      </c>
      <c r="BB104" s="103" t="str">
        <f aca="true">IF(ISBLANK(OFFSET('Raw Data'!$A$3,MATCH('Data above threshold'!$A104,'Raw Data'!$B$4:$B$185,0),MATCH('Data above threshold'!BD$4,'Raw Data'!$3:$3,0)-1)),"", IFERROR($J104*OFFSET('Raw Data'!$A$3,MATCH('Data above threshold'!$A104,'Raw Data'!$B$4:$B$185,0),MATCH('Data above threshold'!BD$4,'Raw Data'!$3:$3,0)-1),"NA"))</f>
        <v/>
      </c>
      <c r="BC104" s="103" t="str">
        <f aca="true">IF(ISBLANK(OFFSET('Raw Data'!$A$3,MATCH('Data above threshold'!$A104,'Raw Data'!$B$4:$B$185,0),MATCH('Data above threshold'!BE$4,'Raw Data'!$3:$3,0)-1)),"", IFERROR($J104*OFFSET('Raw Data'!$A$3,MATCH('Data above threshold'!$A104,'Raw Data'!$B$4:$B$185,0),MATCH('Data above threshold'!BE$4,'Raw Data'!$3:$3,0)-1),"NA"))</f>
        <v/>
      </c>
      <c r="BD104" s="103" t="str">
        <f aca="true">IF(ISBLANK(OFFSET('Raw Data'!$A$3,MATCH('Data above threshold'!$A104,'Raw Data'!$B$4:$B$185,0),MATCH('Data above threshold'!BF$4,'Raw Data'!$3:$3,0)-1)),"", IFERROR($J104*OFFSET('Raw Data'!$A$3,MATCH('Data above threshold'!$A104,'Raw Data'!$B$4:$B$185,0),MATCH('Data above threshold'!BF$4,'Raw Data'!$3:$3,0)-1),"NA"))</f>
        <v/>
      </c>
      <c r="BE104" s="103" t="str">
        <f aca="true">IF(ISBLANK(OFFSET('Raw Data'!$A$3,MATCH('Data above threshold'!$A104,'Raw Data'!$B$4:$B$185,0),MATCH('Data above threshold'!BG$4,'Raw Data'!$3:$3,0)-1)),"", IFERROR($J104*OFFSET('Raw Data'!$A$3,MATCH('Data above threshold'!$A104,'Raw Data'!$B$4:$B$185,0),MATCH('Data above threshold'!BG$4,'Raw Data'!$3:$3,0)-1),"NA"))</f>
        <v/>
      </c>
      <c r="BF104" s="103" t="str">
        <f aca="true">IF(ISBLANK(OFFSET('Raw Data'!$A$3,MATCH('Data above threshold'!$A104,'Raw Data'!$B$4:$B$185,0),MATCH('Data above threshold'!BH$4,'Raw Data'!$3:$3,0)-1)),"", IFERROR($J104*OFFSET('Raw Data'!$A$3,MATCH('Data above threshold'!$A104,'Raw Data'!$B$4:$B$185,0),MATCH('Data above threshold'!BH$4,'Raw Data'!$3:$3,0)-1),"NA"))</f>
        <v/>
      </c>
      <c r="BG104" s="103" t="str">
        <f aca="true">IF(ISBLANK(OFFSET('Raw Data'!$A$3,MATCH('Data above threshold'!$A104,'Raw Data'!$B$4:$B$185,0),MATCH('Data above threshold'!BI$4,'Raw Data'!$3:$3,0)-1)),"", IFERROR($J104*OFFSET('Raw Data'!$A$3,MATCH('Data above threshold'!$A104,'Raw Data'!$B$4:$B$185,0),MATCH('Data above threshold'!BI$4,'Raw Data'!$3:$3,0)-1),"NA"))</f>
        <v/>
      </c>
      <c r="BH104" s="103" t="str">
        <f aca="true">IF(ISBLANK(OFFSET('Raw Data'!$A$3,MATCH('Data above threshold'!$A104,'Raw Data'!$B$4:$B$185,0),MATCH('Data above threshold'!BJ$4,'Raw Data'!$3:$3,0)-1)),"", IFERROR($J104*OFFSET('Raw Data'!$A$3,MATCH('Data above threshold'!$A104,'Raw Data'!$B$4:$B$185,0),MATCH('Data above threshold'!BJ$4,'Raw Data'!$3:$3,0)-1),"NA"))</f>
        <v/>
      </c>
      <c r="BI104" s="103" t="str">
        <f aca="true">IF(ISBLANK(OFFSET('Raw Data'!$A$3,MATCH('Data above threshold'!$A104,'Raw Data'!$B$4:$B$185,0),MATCH('Data above threshold'!BK$4,'Raw Data'!$3:$3,0)-1)),"", IFERROR($J104*OFFSET('Raw Data'!$A$3,MATCH('Data above threshold'!$A104,'Raw Data'!$B$4:$B$185,0),MATCH('Data above threshold'!BK$4,'Raw Data'!$3:$3,0)-1),"NA"))</f>
        <v/>
      </c>
      <c r="BJ104" s="103" t="str">
        <f aca="true">IF(ISBLANK(OFFSET('Raw Data'!$A$3,MATCH('Data above threshold'!$A104,'Raw Data'!$B$4:$B$185,0),MATCH('Data above threshold'!BL$4,'Raw Data'!$3:$3,0)-1)),"", IFERROR($J104*OFFSET('Raw Data'!$A$3,MATCH('Data above threshold'!$A104,'Raw Data'!$B$4:$B$185,0),MATCH('Data above threshold'!BL$4,'Raw Data'!$3:$3,0)-1),"NA"))</f>
        <v/>
      </c>
      <c r="BK104" s="103" t="str">
        <f aca="true">IF(ISBLANK(OFFSET('Raw Data'!$A$3,MATCH('Data above threshold'!$A104,'Raw Data'!$B$4:$B$185,0),MATCH('Data above threshold'!BM$4,'Raw Data'!$3:$3,0)-1)),"", IFERROR($J104*OFFSET('Raw Data'!$A$3,MATCH('Data above threshold'!$A104,'Raw Data'!$B$4:$B$185,0),MATCH('Data above threshold'!BM$4,'Raw Data'!$3:$3,0)-1),"NA"))</f>
        <v/>
      </c>
      <c r="BL104" s="103" t="str">
        <f aca="true">IF(ISBLANK(OFFSET('Raw Data'!$A$3,MATCH('Data above threshold'!$A104,'Raw Data'!$B$4:$B$185,0),MATCH('Data above threshold'!BN$4,'Raw Data'!$3:$3,0)-1)),"", IFERROR($J104*OFFSET('Raw Data'!$A$3,MATCH('Data above threshold'!$A104,'Raw Data'!$B$4:$B$185,0),MATCH('Data above threshold'!BN$4,'Raw Data'!$3:$3,0)-1),"NA"))</f>
        <v/>
      </c>
      <c r="BM104" s="103" t="str">
        <f aca="true">IF(ISBLANK(OFFSET('Raw Data'!$A$3,MATCH('Data above threshold'!$A104,'Raw Data'!$B$4:$B$185,0),MATCH('Data above threshold'!BO$4,'Raw Data'!$3:$3,0)-1)),"", IFERROR($J104*OFFSET('Raw Data'!$A$3,MATCH('Data above threshold'!$A104,'Raw Data'!$B$4:$B$185,0),MATCH('Data above threshold'!BO$4,'Raw Data'!$3:$3,0)-1),"NA"))</f>
        <v/>
      </c>
      <c r="BN104" s="103" t="str">
        <f aca="true">IF(ISBLANK(OFFSET('Raw Data'!$A$3,MATCH('Data above threshold'!$A104,'Raw Data'!$B$4:$B$185,0),MATCH('Data above threshold'!BP$4,'Raw Data'!$3:$3,0)-1)),"", IFERROR($J104*OFFSET('Raw Data'!$A$3,MATCH('Data above threshold'!$A104,'Raw Data'!$B$4:$B$185,0),MATCH('Data above threshold'!BP$4,'Raw Data'!$3:$3,0)-1),"NA"))</f>
        <v/>
      </c>
      <c r="BO104" s="103" t="str">
        <f aca="true">IF(ISBLANK(OFFSET('Raw Data'!$A$3,MATCH('Data above threshold'!$A104,'Raw Data'!$B$4:$B$185,0),MATCH('Data above threshold'!BQ$4,'Raw Data'!$3:$3,0)-1)),"", IFERROR($J104*OFFSET('Raw Data'!$A$3,MATCH('Data above threshold'!$A104,'Raw Data'!$B$4:$B$185,0),MATCH('Data above threshold'!BQ$4,'Raw Data'!$3:$3,0)-1),"NA"))</f>
        <v/>
      </c>
      <c r="BP104" s="103" t="str">
        <f aca="true">IF(ISBLANK(OFFSET('Raw Data'!$A$3,MATCH('Data above threshold'!$A104,'Raw Data'!$B$4:$B$185,0),MATCH('Data above threshold'!BR$4,'Raw Data'!$3:$3,0)-1)),"", IFERROR($J104*OFFSET('Raw Data'!$A$3,MATCH('Data above threshold'!$A104,'Raw Data'!$B$4:$B$185,0),MATCH('Data above threshold'!BR$4,'Raw Data'!$3:$3,0)-1),"NA"))</f>
        <v/>
      </c>
      <c r="BQ104" s="103" t="str">
        <f aca="true">IF(ISBLANK(OFFSET('Raw Data'!$A$3,MATCH('Data above threshold'!$A104,'Raw Data'!$B$4:$B$185,0),MATCH('Data above threshold'!BS$4,'Raw Data'!$3:$3,0)-1)),"", IFERROR($J104*OFFSET('Raw Data'!$A$3,MATCH('Data above threshold'!$A104,'Raw Data'!$B$4:$B$185,0),MATCH('Data above threshold'!BS$4,'Raw Data'!$3:$3,0)-1),"NA"))</f>
        <v/>
      </c>
      <c r="BR104" s="103" t="str">
        <f aca="true">IF(ISBLANK(OFFSET('Raw Data'!$A$3,MATCH('Data above threshold'!$A104,'Raw Data'!$B$4:$B$185,0),MATCH('Data above threshold'!BT$4,'Raw Data'!$3:$3,0)-1)),"", IFERROR($J104*OFFSET('Raw Data'!$A$3,MATCH('Data above threshold'!$A104,'Raw Data'!$B$4:$B$185,0),MATCH('Data above threshold'!BT$4,'Raw Data'!$3:$3,0)-1),"NA"))</f>
        <v/>
      </c>
      <c r="BS104" s="103" t="str">
        <f aca="true">IF(ISBLANK(OFFSET('Raw Data'!$A$3,MATCH('Data above threshold'!$A104,'Raw Data'!$B$4:$B$185,0),MATCH('Data above threshold'!BU$4,'Raw Data'!$3:$3,0)-1)),"", IFERROR($J104*OFFSET('Raw Data'!$A$3,MATCH('Data above threshold'!$A104,'Raw Data'!$B$4:$B$185,0),MATCH('Data above threshold'!BU$4,'Raw Data'!$3:$3,0)-1),"NA"))</f>
        <v/>
      </c>
      <c r="BT104" s="103" t="str">
        <f aca="true">IF(ISBLANK(OFFSET('Raw Data'!$A$3,MATCH('Data above threshold'!$A104,'Raw Data'!$B$4:$B$185,0),MATCH('Data above threshold'!BV$4,'Raw Data'!$3:$3,0)-1)),"", IFERROR($J104*OFFSET('Raw Data'!$A$3,MATCH('Data above threshold'!$A104,'Raw Data'!$B$4:$B$185,0),MATCH('Data above threshold'!BV$4,'Raw Data'!$3:$3,0)-1),"NA"))</f>
        <v/>
      </c>
      <c r="BU104" s="103" t="str">
        <f aca="true">IF(ISBLANK(OFFSET('Raw Data'!$A$3,MATCH('Data above threshold'!$A104,'Raw Data'!$B$4:$B$185,0),MATCH('Data above threshold'!BW$4,'Raw Data'!$3:$3,0)-1)),"", IFERROR($J104*OFFSET('Raw Data'!$A$3,MATCH('Data above threshold'!$A104,'Raw Data'!$B$4:$B$185,0),MATCH('Data above threshold'!BW$4,'Raw Data'!$3:$3,0)-1),"NA"))</f>
        <v/>
      </c>
      <c r="BV104" s="103" t="str">
        <f aca="true">IF(ISBLANK(OFFSET('Raw Data'!$A$3,MATCH('Data above threshold'!$A104,'Raw Data'!$B$4:$B$185,0),MATCH('Data above threshold'!BX$4,'Raw Data'!$3:$3,0)-1)),"", IFERROR($J104*OFFSET('Raw Data'!$A$3,MATCH('Data above threshold'!$A104,'Raw Data'!$B$4:$B$185,0),MATCH('Data above threshold'!BX$4,'Raw Data'!$3:$3,0)-1),"NA"))</f>
        <v/>
      </c>
      <c r="BW104" s="103" t="str">
        <f aca="true">IF(ISBLANK(OFFSET('Raw Data'!$A$3,MATCH('Data above threshold'!$A104,'Raw Data'!$B$4:$B$185,0),MATCH('Data above threshold'!BY$4,'Raw Data'!$3:$3,0)-1)),"", IFERROR($J104*OFFSET('Raw Data'!$A$3,MATCH('Data above threshold'!$A104,'Raw Data'!$B$4:$B$185,0),MATCH('Data above threshold'!BY$4,'Raw Data'!$3:$3,0)-1),"NA"))</f>
        <v/>
      </c>
      <c r="BX104" s="103" t="str">
        <f aca="true">IF(ISBLANK(OFFSET('Raw Data'!$A$3,MATCH('Data above threshold'!$A104,'Raw Data'!$B$4:$B$185,0),MATCH('Data above threshold'!BZ$4,'Raw Data'!$3:$3,0)-1)),"", IFERROR($J104*OFFSET('Raw Data'!$A$3,MATCH('Data above threshold'!$A104,'Raw Data'!$B$4:$B$185,0),MATCH('Data above threshold'!BZ$4,'Raw Data'!$3:$3,0)-1),"NA"))</f>
        <v/>
      </c>
      <c r="BY104" s="103" t="str">
        <f aca="true">IF(ISBLANK(OFFSET('Raw Data'!$A$3,MATCH('Data above threshold'!$A104,'Raw Data'!$B$4:$B$185,0),MATCH('Data above threshold'!CA$4,'Raw Data'!$3:$3,0)-1)),"", IFERROR($J104*OFFSET('Raw Data'!$A$3,MATCH('Data above threshold'!$A104,'Raw Data'!$B$4:$B$185,0),MATCH('Data above threshold'!CA$4,'Raw Data'!$3:$3,0)-1),"NA"))</f>
        <v/>
      </c>
      <c r="BZ104" s="103" t="str">
        <f aca="true">IF(ISBLANK(OFFSET('Raw Data'!$A$3,MATCH('Data above threshold'!$A104,'Raw Data'!$B$4:$B$185,0),MATCH('Data above threshold'!CB$4,'Raw Data'!$3:$3,0)-1)),"", IFERROR($J104*OFFSET('Raw Data'!$A$3,MATCH('Data above threshold'!$A104,'Raw Data'!$B$4:$B$185,0),MATCH('Data above threshold'!CB$4,'Raw Data'!$3:$3,0)-1),"NA"))</f>
        <v/>
      </c>
      <c r="CA104" s="103" t="str">
        <f aca="true">IF(ISBLANK(OFFSET('Raw Data'!$A$3,MATCH('Data above threshold'!$A104,'Raw Data'!$B$4:$B$185,0),MATCH('Data above threshold'!CC$4,'Raw Data'!$3:$3,0)-1)),"", IFERROR($J104*OFFSET('Raw Data'!$A$3,MATCH('Data above threshold'!$A104,'Raw Data'!$B$4:$B$185,0),MATCH('Data above threshold'!CC$4,'Raw Data'!$3:$3,0)-1),"NA"))</f>
        <v/>
      </c>
      <c r="CB104" s="103" t="str">
        <f aca="true">IF(ISBLANK(OFFSET('Raw Data'!$A$3,MATCH('Data above threshold'!$A104,'Raw Data'!$B$4:$B$185,0),MATCH('Data above threshold'!CD$4,'Raw Data'!$3:$3,0)-1)),"", IFERROR($J104*OFFSET('Raw Data'!$A$3,MATCH('Data above threshold'!$A104,'Raw Data'!$B$4:$B$185,0),MATCH('Data above threshold'!CD$4,'Raw Data'!$3:$3,0)-1),"NA"))</f>
        <v/>
      </c>
      <c r="CC104" s="103" t="str">
        <f aca="true">IF(ISBLANK(OFFSET('Raw Data'!$A$3,MATCH('Data above threshold'!$A104,'Raw Data'!$B$4:$B$185,0),MATCH('Data above threshold'!CE$4,'Raw Data'!$3:$3,0)-1)),"", IFERROR($J104*OFFSET('Raw Data'!$A$3,MATCH('Data above threshold'!$A104,'Raw Data'!$B$4:$B$185,0),MATCH('Data above threshold'!CE$4,'Raw Data'!$3:$3,0)-1),"NA"))</f>
        <v/>
      </c>
      <c r="CD104" s="103" t="str">
        <f aca="true">IF(ISBLANK(OFFSET('Raw Data'!$A$3,MATCH('Data above threshold'!$A104,'Raw Data'!$B$4:$B$185,0),MATCH('Data above threshold'!CF$4,'Raw Data'!$3:$3,0)-1)),"", IFERROR($J104*OFFSET('Raw Data'!$A$3,MATCH('Data above threshold'!$A104,'Raw Data'!$B$4:$B$185,0),MATCH('Data above threshold'!CF$4,'Raw Data'!$3:$3,0)-1),"NA"))</f>
        <v/>
      </c>
      <c r="CE104" s="103" t="str">
        <f aca="true">IF(ISBLANK(OFFSET('Raw Data'!$A$3,MATCH('Data above threshold'!$A104,'Raw Data'!$B$4:$B$185,0),MATCH('Data above threshold'!CG$4,'Raw Data'!$3:$3,0)-1)),"", IFERROR($J104*OFFSET('Raw Data'!$A$3,MATCH('Data above threshold'!$A104,'Raw Data'!$B$4:$B$185,0),MATCH('Data above threshold'!CG$4,'Raw Data'!$3:$3,0)-1),"NA"))</f>
        <v/>
      </c>
      <c r="CF104" s="103" t="str">
        <f aca="true">IF(ISBLANK(OFFSET('Raw Data'!$A$3,MATCH('Data above threshold'!$A104,'Raw Data'!$B$4:$B$185,0),MATCH('Data above threshold'!CH$4,'Raw Data'!$3:$3,0)-1)),"", IFERROR($J104*OFFSET('Raw Data'!$A$3,MATCH('Data above threshold'!$A104,'Raw Data'!$B$4:$B$185,0),MATCH('Data above threshold'!CH$4,'Raw Data'!$3:$3,0)-1),"NA"))</f>
        <v/>
      </c>
      <c r="CG104" s="103" t="str">
        <f aca="true">IF(ISBLANK(OFFSET('Raw Data'!$A$3,MATCH('Data above threshold'!$A104,'Raw Data'!$B$4:$B$185,0),MATCH('Data above threshold'!CI$4,'Raw Data'!$3:$3,0)-1)),"", IFERROR($J104*OFFSET('Raw Data'!$A$3,MATCH('Data above threshold'!$A104,'Raw Data'!$B$4:$B$185,0),MATCH('Data above threshold'!CI$4,'Raw Data'!$3:$3,0)-1),"NA"))</f>
        <v/>
      </c>
      <c r="CH104" s="103" t="str">
        <f aca="true">IF(ISBLANK(OFFSET('Raw Data'!$A$3,MATCH('Data above threshold'!$A104,'Raw Data'!$B$4:$B$185,0),MATCH('Data above threshold'!CJ$4,'Raw Data'!$3:$3,0)-1)),"", IFERROR($J104*OFFSET('Raw Data'!$A$3,MATCH('Data above threshold'!$A104,'Raw Data'!$B$4:$B$185,0),MATCH('Data above threshold'!CJ$4,'Raw Data'!$3:$3,0)-1),"NA"))</f>
        <v/>
      </c>
      <c r="CI104" s="103" t="str">
        <f aca="true">IF(ISBLANK(OFFSET('Raw Data'!$A$3,MATCH('Data above threshold'!$A104,'Raw Data'!$B$4:$B$185,0),MATCH('Data above threshold'!CK$4,'Raw Data'!$3:$3,0)-1)),"", IFERROR($J104*OFFSET('Raw Data'!$A$3,MATCH('Data above threshold'!$A104,'Raw Data'!$B$4:$B$185,0),MATCH('Data above threshold'!CK$4,'Raw Data'!$3:$3,0)-1),"NA"))</f>
        <v/>
      </c>
      <c r="CJ104" s="103" t="str">
        <f aca="true">IF(ISBLANK(OFFSET('Raw Data'!$A$3,MATCH('Data above threshold'!$A104,'Raw Data'!$B$4:$B$185,0),MATCH('Data above threshold'!CL$4,'Raw Data'!$3:$3,0)-1)),"", IFERROR($J104*OFFSET('Raw Data'!$A$3,MATCH('Data above threshold'!$A104,'Raw Data'!$B$4:$B$185,0),MATCH('Data above threshold'!CL$4,'Raw Data'!$3:$3,0)-1),"NA"))</f>
        <v/>
      </c>
      <c r="CK104" s="103" t="str">
        <f aca="true">IF(ISBLANK(OFFSET('Raw Data'!$A$3,MATCH('Data above threshold'!$A104,'Raw Data'!$B$4:$B$185,0),MATCH('Data above threshold'!CM$4,'Raw Data'!$3:$3,0)-1)),"", IFERROR($J104*OFFSET('Raw Data'!$A$3,MATCH('Data above threshold'!$A104,'Raw Data'!$B$4:$B$185,0),MATCH('Data above threshold'!CM$4,'Raw Data'!$3:$3,0)-1),"NA"))</f>
        <v/>
      </c>
      <c r="CL104" s="103" t="str">
        <f aca="true">IF(ISBLANK(OFFSET('Raw Data'!$A$3,MATCH('Data above threshold'!$A104,'Raw Data'!$B$4:$B$185,0),MATCH('Data above threshold'!CN$4,'Raw Data'!$3:$3,0)-1)),"", IFERROR($J104*OFFSET('Raw Data'!$A$3,MATCH('Data above threshold'!$A104,'Raw Data'!$B$4:$B$185,0),MATCH('Data above threshold'!CN$4,'Raw Data'!$3:$3,0)-1),"NA"))</f>
        <v/>
      </c>
      <c r="CM104" s="103" t="str">
        <f aca="true">IF(ISBLANK(OFFSET('Raw Data'!$A$3,MATCH('Data above threshold'!$A104,'Raw Data'!$B$4:$B$185,0),MATCH('Data above threshold'!CO$4,'Raw Data'!$3:$3,0)-1)),"", IFERROR($J104*OFFSET('Raw Data'!$A$3,MATCH('Data above threshold'!$A104,'Raw Data'!$B$4:$B$185,0),MATCH('Data above threshold'!CO$4,'Raw Data'!$3:$3,0)-1),"NA"))</f>
        <v/>
      </c>
      <c r="CN104" s="103" t="str">
        <f aca="true">IF(ISBLANK(OFFSET('Raw Data'!$A$3,MATCH('Data above threshold'!$A104,'Raw Data'!$B$4:$B$185,0),MATCH('Data above threshold'!CP$4,'Raw Data'!$3:$3,0)-1)),"", IFERROR($J104*OFFSET('Raw Data'!$A$3,MATCH('Data above threshold'!$A104,'Raw Data'!$B$4:$B$185,0),MATCH('Data above threshold'!CP$4,'Raw Data'!$3:$3,0)-1),"NA"))</f>
        <v/>
      </c>
      <c r="CO104" s="103" t="str">
        <f aca="true">IF(ISBLANK(OFFSET('Raw Data'!$A$3,MATCH('Data above threshold'!$A104,'Raw Data'!$B$4:$B$185,0),MATCH('Data above threshold'!CQ$4,'Raw Data'!$3:$3,0)-1)),"", IFERROR($J104*OFFSET('Raw Data'!$A$3,MATCH('Data above threshold'!$A104,'Raw Data'!$B$4:$B$185,0),MATCH('Data above threshold'!CQ$4,'Raw Data'!$3:$3,0)-1),"NA"))</f>
        <v/>
      </c>
      <c r="CP104" s="103" t="str">
        <f aca="true">IF(ISBLANK(OFFSET('Raw Data'!$A$3,MATCH('Data above threshold'!$A104,'Raw Data'!$B$4:$B$185,0),MATCH('Data above threshold'!CR$4,'Raw Data'!$3:$3,0)-1)),"", IFERROR($J104*OFFSET('Raw Data'!$A$3,MATCH('Data above threshold'!$A104,'Raw Data'!$B$4:$B$185,0),MATCH('Data above threshold'!CR$4,'Raw Data'!$3:$3,0)-1),"NA"))</f>
        <v/>
      </c>
    </row>
    <row r="105" s="103" customFormat="true" ht="15.5" hidden="false" customHeight="false" outlineLevel="0" collapsed="false">
      <c r="A105" s="107" t="n">
        <v>4211</v>
      </c>
      <c r="B105" s="107" t="n">
        <v>4</v>
      </c>
      <c r="C105" s="103" t="str">
        <f aca="true">IF(ISBLANK(OFFSET('Raw Data'!$A$3,MATCH($A105,'Raw Data'!$B$4:$B$185,0),MATCH(C$4,'Raw Data'!$3:$3,0)-1)),"",OFFSET('Raw Data'!$A$3,MATCH($A105,'Raw Data'!$B$4:$B$185,0),MATCH(C$4,'Raw Data'!$3:$3,0)-1))</f>
        <v/>
      </c>
      <c r="D105" s="103" t="str">
        <f aca="true">IF(ISBLANK(OFFSET('Raw Data'!$A$3,MATCH($A105,'Raw Data'!$B$4:$B$185,0),MATCH(D$4,'Raw Data'!$3:$3,0)-1)),"",OFFSET('Raw Data'!$A$3,MATCH($A105,'Raw Data'!$B$4:$B$185,0),MATCH(D$4,'Raw Data'!$3:$3,0)-1))</f>
        <v>ISO 26000 adopted as a national standard</v>
      </c>
      <c r="E105" s="103" t="str">
        <f aca="true">IF(ISBLANK(OFFSET('Raw Data'!$A$3,MATCH($A105,'Raw Data'!$B$4:$B$185,0),MATCH(E$4,'Raw Data'!$3:$3,0)-1)),"",OFFSET('Raw Data'!$A$3,MATCH($A105,'Raw Data'!$B$4:$B$185,0),MATCH(E$4,'Raw Data'!$3:$3,0)-1))</f>
        <v>ISO 26000:2010 Guidance on social responsibility is an international standard providing guidelines for social responsibility (SR, often CSR - corporate social responsibility).</v>
      </c>
      <c r="F105" s="103" t="str">
        <f aca="true">IF(ISBLANK(OFFSET('Raw Data'!$A$3,MATCH($A105,'Raw Data'!$B$4:$B$185,0),MATCH(F$4,'Raw Data'!$3:$3,0)-1)),"",OFFSET('Raw Data'!$A$3,MATCH($A105,'Raw Data'!$B$4:$B$185,0),MATCH(F$4,'Raw Data'!$3:$3,0)-1))</f>
        <v/>
      </c>
      <c r="G105" s="103" t="s">
        <v>217</v>
      </c>
      <c r="H105" s="103" t="str">
        <f aca="true">IF(ISBLANK(OFFSET('Raw Data'!$A$3,MATCH($A105,'Raw Data'!$B$4:$B$185,0),MATCH(H$4,'Raw Data'!$3:$3,0)-1)),"",OFFSET('Raw Data'!$A$3,MATCH($A105,'Raw Data'!$B$4:$B$185,0),MATCH(H$4,'Raw Data'!$3:$3,0)-1))</f>
        <v>2 = adopted; 1 = in progress; 0 = not adopted</v>
      </c>
      <c r="I105" s="103" t="str">
        <f aca="true">IF(ISBLANK(OFFSET('Raw Data'!$A$3,MATCH($A105,'Raw Data'!$B$4:$B$185,0),MATCH(I$4,'Raw Data'!$3:$3,0)-1)),"",OFFSET('Raw Data'!$A$3,MATCH($A105,'Raw Data'!$B$4:$B$185,0),MATCH(I$4,'Raw Data'!$3:$3,0)-1))</f>
        <v>Plus</v>
      </c>
      <c r="J105" s="103" t="n">
        <f aca="false">IF(I105="","",IF(I105="Minus",-1,1))</f>
        <v>1</v>
      </c>
      <c r="K105" s="105" t="n">
        <f aca="false" t="array" ref="K105:K105">IFERROR(SKEW(IF(ISNUMBER(O105:CP105),O105:CP105,"")),"")</f>
        <v>-0.548618287442933</v>
      </c>
      <c r="L105" s="103" t="n">
        <f aca="true">IF(ISBLANK(OFFSET('Data above threshold'!$A$4,MATCH('Data above threshold'!$A105,'Data above threshold'!$A$5:$A$185,0),MATCH('Data above threshold'!N$4,'Data above threshold'!$4:$4,0)-1)),1,OFFSET('Data above threshold'!$A$4,MATCH('Data above threshold'!$A105,'Data above threshold'!$A$5:$A$185,0),MATCH('Data above threshold'!N$4,'Data above threshold'!$4:$4,0)-1))</f>
        <v>0</v>
      </c>
      <c r="M105" s="103" t="str">
        <f aca="true">IF(ISBLANK(OFFSET('Data above threshold'!$A$4,MATCH('Data above threshold'!$A105,'Data above threshold'!$A$5:$A$185,0),MATCH('Data above threshold'!O$4,'Data above threshold'!$4:$4,0)-1)),"",OFFSET('Data above threshold'!$A$4,MATCH('Data above threshold'!$A105,'Data above threshold'!$A$5:$A$185,0),MATCH('Data above threshold'!O$4,'Data above threshold'!$4:$4,0)-1))</f>
        <v/>
      </c>
      <c r="N105" s="106" t="n">
        <f aca="false" t="array" ref="N105:N105">IF(B105&lt;4,"",1-IFERROR(SUM(ISNUMBER(O105:CP105)*(1-$O$3:$CP$3))/COUNTIF($O$3:$CP$3,0),0))</f>
        <v>0</v>
      </c>
      <c r="O105" s="103" t="n">
        <f aca="true">IF(ISBLANK(OFFSET('Raw Data'!$A$3,MATCH('Data above threshold'!$A105,'Raw Data'!$B$4:$B$185,0),MATCH('Data above threshold'!Q$4,'Raw Data'!$3:$3,0)-1)),"", IFERROR($J105*OFFSET('Raw Data'!$A$3,MATCH('Data above threshold'!$A105,'Raw Data'!$B$4:$B$185,0),MATCH('Data above threshold'!Q$4,'Raw Data'!$3:$3,0)-1),"NA"))</f>
        <v>2</v>
      </c>
      <c r="P105" s="103" t="n">
        <f aca="true">IF(ISBLANK(OFFSET('Raw Data'!$A$3,MATCH('Data above threshold'!$A105,'Raw Data'!$B$4:$B$185,0),MATCH('Data above threshold'!R$4,'Raw Data'!$3:$3,0)-1)),"", IFERROR($J105*OFFSET('Raw Data'!$A$3,MATCH('Data above threshold'!$A105,'Raw Data'!$B$4:$B$185,0),MATCH('Data above threshold'!R$4,'Raw Data'!$3:$3,0)-1),"NA"))</f>
        <v>0</v>
      </c>
      <c r="Q105" s="103" t="n">
        <f aca="true">IF(ISBLANK(OFFSET('Raw Data'!$A$3,MATCH('Data above threshold'!$A105,'Raw Data'!$B$4:$B$185,0),MATCH('Data above threshold'!S$4,'Raw Data'!$3:$3,0)-1)),"", IFERROR($J105*OFFSET('Raw Data'!$A$3,MATCH('Data above threshold'!$A105,'Raw Data'!$B$4:$B$185,0),MATCH('Data above threshold'!S$4,'Raw Data'!$3:$3,0)-1),"NA"))</f>
        <v>2</v>
      </c>
      <c r="R105" s="103" t="n">
        <f aca="true">IF(ISBLANK(OFFSET('Raw Data'!$A$3,MATCH('Data above threshold'!$A105,'Raw Data'!$B$4:$B$185,0),MATCH('Data above threshold'!T$4,'Raw Data'!$3:$3,0)-1)),"", IFERROR($J105*OFFSET('Raw Data'!$A$3,MATCH('Data above threshold'!$A105,'Raw Data'!$B$4:$B$185,0),MATCH('Data above threshold'!T$4,'Raw Data'!$3:$3,0)-1),"NA"))</f>
        <v>2</v>
      </c>
      <c r="S105" s="103" t="n">
        <f aca="true">IF(ISBLANK(OFFSET('Raw Data'!$A$3,MATCH('Data above threshold'!$A105,'Raw Data'!$B$4:$B$185,0),MATCH('Data above threshold'!U$4,'Raw Data'!$3:$3,0)-1)),"", IFERROR($J105*OFFSET('Raw Data'!$A$3,MATCH('Data above threshold'!$A105,'Raw Data'!$B$4:$B$185,0),MATCH('Data above threshold'!U$4,'Raw Data'!$3:$3,0)-1),"NA"))</f>
        <v>1</v>
      </c>
      <c r="T105" s="103" t="n">
        <f aca="true">IF(ISBLANK(OFFSET('Raw Data'!$A$3,MATCH('Data above threshold'!$A105,'Raw Data'!$B$4:$B$185,0),MATCH('Data above threshold'!V$4,'Raw Data'!$3:$3,0)-1)),"", IFERROR($J105*OFFSET('Raw Data'!$A$3,MATCH('Data above threshold'!$A105,'Raw Data'!$B$4:$B$185,0),MATCH('Data above threshold'!V$4,'Raw Data'!$3:$3,0)-1),"NA"))</f>
        <v>0</v>
      </c>
      <c r="U105" s="103" t="n">
        <f aca="true">IF(ISBLANK(OFFSET('Raw Data'!$A$3,MATCH('Data above threshold'!$A105,'Raw Data'!$B$4:$B$185,0),MATCH('Data above threshold'!W$4,'Raw Data'!$3:$3,0)-1)),"", IFERROR($J105*OFFSET('Raw Data'!$A$3,MATCH('Data above threshold'!$A105,'Raw Data'!$B$4:$B$185,0),MATCH('Data above threshold'!W$4,'Raw Data'!$3:$3,0)-1),"NA"))</f>
        <v>1</v>
      </c>
      <c r="V105" s="103" t="n">
        <f aca="true">IF(ISBLANK(OFFSET('Raw Data'!$A$3,MATCH('Data above threshold'!$A105,'Raw Data'!$B$4:$B$185,0),MATCH('Data above threshold'!X$4,'Raw Data'!$3:$3,0)-1)),"", IFERROR($J105*OFFSET('Raw Data'!$A$3,MATCH('Data above threshold'!$A105,'Raw Data'!$B$4:$B$185,0),MATCH('Data above threshold'!X$4,'Raw Data'!$3:$3,0)-1),"NA"))</f>
        <v>2</v>
      </c>
      <c r="W105" s="103" t="n">
        <f aca="true">IF(ISBLANK(OFFSET('Raw Data'!$A$3,MATCH('Data above threshold'!$A105,'Raw Data'!$B$4:$B$185,0),MATCH('Data above threshold'!Y$4,'Raw Data'!$3:$3,0)-1)),"", IFERROR($J105*OFFSET('Raw Data'!$A$3,MATCH('Data above threshold'!$A105,'Raw Data'!$B$4:$B$185,0),MATCH('Data above threshold'!Y$4,'Raw Data'!$3:$3,0)-1),"NA"))</f>
        <v>2</v>
      </c>
      <c r="X105" s="103" t="n">
        <f aca="true">IF(ISBLANK(OFFSET('Raw Data'!$A$3,MATCH('Data above threshold'!$A105,'Raw Data'!$B$4:$B$185,0),MATCH('Data above threshold'!Z$4,'Raw Data'!$3:$3,0)-1)),"", IFERROR($J105*OFFSET('Raw Data'!$A$3,MATCH('Data above threshold'!$A105,'Raw Data'!$B$4:$B$185,0),MATCH('Data above threshold'!Z$4,'Raw Data'!$3:$3,0)-1),"NA"))</f>
        <v>2</v>
      </c>
      <c r="Y105" s="103" t="n">
        <f aca="true">IF(ISBLANK(OFFSET('Raw Data'!$A$3,MATCH('Data above threshold'!$A105,'Raw Data'!$B$4:$B$185,0),MATCH('Data above threshold'!AA$4,'Raw Data'!$3:$3,0)-1)),"", IFERROR($J105*OFFSET('Raw Data'!$A$3,MATCH('Data above threshold'!$A105,'Raw Data'!$B$4:$B$185,0),MATCH('Data above threshold'!AA$4,'Raw Data'!$3:$3,0)-1),"NA"))</f>
        <v>1</v>
      </c>
      <c r="Z105" s="103" t="n">
        <f aca="true">IF(ISBLANK(OFFSET('Raw Data'!$A$3,MATCH('Data above threshold'!$A105,'Raw Data'!$B$4:$B$185,0),MATCH('Data above threshold'!AB$4,'Raw Data'!$3:$3,0)-1)),"", IFERROR($J105*OFFSET('Raw Data'!$A$3,MATCH('Data above threshold'!$A105,'Raw Data'!$B$4:$B$185,0),MATCH('Data above threshold'!AB$4,'Raw Data'!$3:$3,0)-1),"NA"))</f>
        <v>0</v>
      </c>
      <c r="AA105" s="103" t="n">
        <f aca="true">IF(ISBLANK(OFFSET('Raw Data'!$A$3,MATCH('Data above threshold'!$A105,'Raw Data'!$B$4:$B$185,0),MATCH('Data above threshold'!AC$4,'Raw Data'!$3:$3,0)-1)),"", IFERROR($J105*OFFSET('Raw Data'!$A$3,MATCH('Data above threshold'!$A105,'Raw Data'!$B$4:$B$185,0),MATCH('Data above threshold'!AC$4,'Raw Data'!$3:$3,0)-1),"NA"))</f>
        <v>0</v>
      </c>
      <c r="AB105" s="103" t="n">
        <f aca="true">IF(ISBLANK(OFFSET('Raw Data'!$A$3,MATCH('Data above threshold'!$A105,'Raw Data'!$B$4:$B$185,0),MATCH('Data above threshold'!AD$4,'Raw Data'!$3:$3,0)-1)),"", IFERROR($J105*OFFSET('Raw Data'!$A$3,MATCH('Data above threshold'!$A105,'Raw Data'!$B$4:$B$185,0),MATCH('Data above threshold'!AD$4,'Raw Data'!$3:$3,0)-1),"NA"))</f>
        <v>0</v>
      </c>
      <c r="AC105" s="103" t="n">
        <f aca="true">IF(ISBLANK(OFFSET('Raw Data'!$A$3,MATCH('Data above threshold'!$A105,'Raw Data'!$B$4:$B$185,0),MATCH('Data above threshold'!AE$4,'Raw Data'!$3:$3,0)-1)),"", IFERROR($J105*OFFSET('Raw Data'!$A$3,MATCH('Data above threshold'!$A105,'Raw Data'!$B$4:$B$185,0),MATCH('Data above threshold'!AE$4,'Raw Data'!$3:$3,0)-1),"NA"))</f>
        <v>2</v>
      </c>
      <c r="AD105" s="103" t="n">
        <f aca="true">IF(ISBLANK(OFFSET('Raw Data'!$A$3,MATCH('Data above threshold'!$A105,'Raw Data'!$B$4:$B$185,0),MATCH('Data above threshold'!AF$4,'Raw Data'!$3:$3,0)-1)),"", IFERROR($J105*OFFSET('Raw Data'!$A$3,MATCH('Data above threshold'!$A105,'Raw Data'!$B$4:$B$185,0),MATCH('Data above threshold'!AF$4,'Raw Data'!$3:$3,0)-1),"NA"))</f>
        <v>2</v>
      </c>
      <c r="AE105" s="103" t="n">
        <f aca="true">IF(ISBLANK(OFFSET('Raw Data'!$A$3,MATCH('Data above threshold'!$A105,'Raw Data'!$B$4:$B$185,0),MATCH('Data above threshold'!AG$4,'Raw Data'!$3:$3,0)-1)),"", IFERROR($J105*OFFSET('Raw Data'!$A$3,MATCH('Data above threshold'!$A105,'Raw Data'!$B$4:$B$185,0),MATCH('Data above threshold'!AG$4,'Raw Data'!$3:$3,0)-1),"NA"))</f>
        <v>2</v>
      </c>
      <c r="AF105" s="103" t="n">
        <f aca="true">IF(ISBLANK(OFFSET('Raw Data'!$A$3,MATCH('Data above threshold'!$A105,'Raw Data'!$B$4:$B$185,0),MATCH('Data above threshold'!AH$4,'Raw Data'!$3:$3,0)-1)),"", IFERROR($J105*OFFSET('Raw Data'!$A$3,MATCH('Data above threshold'!$A105,'Raw Data'!$B$4:$B$185,0),MATCH('Data above threshold'!AH$4,'Raw Data'!$3:$3,0)-1),"NA"))</f>
        <v>2</v>
      </c>
      <c r="AG105" s="103" t="n">
        <f aca="true">IF(ISBLANK(OFFSET('Raw Data'!$A$3,MATCH('Data above threshold'!$A105,'Raw Data'!$B$4:$B$185,0),MATCH('Data above threshold'!AI$4,'Raw Data'!$3:$3,0)-1)),"", IFERROR($J105*OFFSET('Raw Data'!$A$3,MATCH('Data above threshold'!$A105,'Raw Data'!$B$4:$B$185,0),MATCH('Data above threshold'!AI$4,'Raw Data'!$3:$3,0)-1),"NA"))</f>
        <v>1</v>
      </c>
      <c r="AH105" s="103" t="n">
        <f aca="true">IF(ISBLANK(OFFSET('Raw Data'!$A$3,MATCH('Data above threshold'!$A105,'Raw Data'!$B$4:$B$185,0),MATCH('Data above threshold'!AJ$4,'Raw Data'!$3:$3,0)-1)),"", IFERROR($J105*OFFSET('Raw Data'!$A$3,MATCH('Data above threshold'!$A105,'Raw Data'!$B$4:$B$185,0),MATCH('Data above threshold'!AJ$4,'Raw Data'!$3:$3,0)-1),"NA"))</f>
        <v>2</v>
      </c>
      <c r="AI105" s="103" t="n">
        <f aca="true">IF(ISBLANK(OFFSET('Raw Data'!$A$3,MATCH('Data above threshold'!$A105,'Raw Data'!$B$4:$B$185,0),MATCH('Data above threshold'!AK$4,'Raw Data'!$3:$3,0)-1)),"", IFERROR($J105*OFFSET('Raw Data'!$A$3,MATCH('Data above threshold'!$A105,'Raw Data'!$B$4:$B$185,0),MATCH('Data above threshold'!AK$4,'Raw Data'!$3:$3,0)-1),"NA"))</f>
        <v>2</v>
      </c>
      <c r="AJ105" s="103" t="n">
        <f aca="true">IF(ISBLANK(OFFSET('Raw Data'!$A$3,MATCH('Data above threshold'!$A105,'Raw Data'!$B$4:$B$185,0),MATCH('Data above threshold'!AL$4,'Raw Data'!$3:$3,0)-1)),"", IFERROR($J105*OFFSET('Raw Data'!$A$3,MATCH('Data above threshold'!$A105,'Raw Data'!$B$4:$B$185,0),MATCH('Data above threshold'!AL$4,'Raw Data'!$3:$3,0)-1),"NA"))</f>
        <v>2</v>
      </c>
      <c r="AK105" s="103" t="n">
        <f aca="true">IF(ISBLANK(OFFSET('Raw Data'!$A$3,MATCH('Data above threshold'!$A105,'Raw Data'!$B$4:$B$185,0),MATCH('Data above threshold'!AM$4,'Raw Data'!$3:$3,0)-1)),"", IFERROR($J105*OFFSET('Raw Data'!$A$3,MATCH('Data above threshold'!$A105,'Raw Data'!$B$4:$B$185,0),MATCH('Data above threshold'!AM$4,'Raw Data'!$3:$3,0)-1),"NA"))</f>
        <v>2</v>
      </c>
      <c r="AL105" s="103" t="n">
        <f aca="true">IF(ISBLANK(OFFSET('Raw Data'!$A$3,MATCH('Data above threshold'!$A105,'Raw Data'!$B$4:$B$185,0),MATCH('Data above threshold'!AN$4,'Raw Data'!$3:$3,0)-1)),"", IFERROR($J105*OFFSET('Raw Data'!$A$3,MATCH('Data above threshold'!$A105,'Raw Data'!$B$4:$B$185,0),MATCH('Data above threshold'!AN$4,'Raw Data'!$3:$3,0)-1),"NA"))</f>
        <v>0</v>
      </c>
      <c r="AM105" s="103" t="n">
        <f aca="true">IF(ISBLANK(OFFSET('Raw Data'!$A$3,MATCH('Data above threshold'!$A105,'Raw Data'!$B$4:$B$185,0),MATCH('Data above threshold'!AO$4,'Raw Data'!$3:$3,0)-1)),"", IFERROR($J105*OFFSET('Raw Data'!$A$3,MATCH('Data above threshold'!$A105,'Raw Data'!$B$4:$B$185,0),MATCH('Data above threshold'!AO$4,'Raw Data'!$3:$3,0)-1),"NA"))</f>
        <v>2</v>
      </c>
      <c r="AN105" s="103" t="n">
        <f aca="true">IF(ISBLANK(OFFSET('Raw Data'!$A$3,MATCH('Data above threshold'!$A105,'Raw Data'!$B$4:$B$185,0),MATCH('Data above threshold'!AP$4,'Raw Data'!$3:$3,0)-1)),"", IFERROR($J105*OFFSET('Raw Data'!$A$3,MATCH('Data above threshold'!$A105,'Raw Data'!$B$4:$B$185,0),MATCH('Data above threshold'!AP$4,'Raw Data'!$3:$3,0)-1),"NA"))</f>
        <v>2</v>
      </c>
      <c r="AO105" s="103" t="n">
        <f aca="true">IF(ISBLANK(OFFSET('Raw Data'!$A$3,MATCH('Data above threshold'!$A105,'Raw Data'!$B$4:$B$185,0),MATCH('Data above threshold'!AQ$4,'Raw Data'!$3:$3,0)-1)),"", IFERROR($J105*OFFSET('Raw Data'!$A$3,MATCH('Data above threshold'!$A105,'Raw Data'!$B$4:$B$185,0),MATCH('Data above threshold'!AQ$4,'Raw Data'!$3:$3,0)-1),"NA"))</f>
        <v>2</v>
      </c>
      <c r="AP105" s="103" t="n">
        <f aca="true">IF(ISBLANK(OFFSET('Raw Data'!$A$3,MATCH('Data above threshold'!$A105,'Raw Data'!$B$4:$B$185,0),MATCH('Data above threshold'!AR$4,'Raw Data'!$3:$3,0)-1)),"", IFERROR($J105*OFFSET('Raw Data'!$A$3,MATCH('Data above threshold'!$A105,'Raw Data'!$B$4:$B$185,0),MATCH('Data above threshold'!AR$4,'Raw Data'!$3:$3,0)-1),"NA"))</f>
        <v>0</v>
      </c>
      <c r="AQ105" s="103" t="n">
        <f aca="true">IF(ISBLANK(OFFSET('Raw Data'!$A$3,MATCH('Data above threshold'!$A105,'Raw Data'!$B$4:$B$185,0),MATCH('Data above threshold'!AS$4,'Raw Data'!$3:$3,0)-1)),"", IFERROR($J105*OFFSET('Raw Data'!$A$3,MATCH('Data above threshold'!$A105,'Raw Data'!$B$4:$B$185,0),MATCH('Data above threshold'!AS$4,'Raw Data'!$3:$3,0)-1),"NA"))</f>
        <v>0</v>
      </c>
      <c r="AR105" s="103" t="n">
        <f aca="true">IF(ISBLANK(OFFSET('Raw Data'!$A$3,MATCH('Data above threshold'!$A105,'Raw Data'!$B$4:$B$185,0),MATCH('Data above threshold'!AT$4,'Raw Data'!$3:$3,0)-1)),"", IFERROR($J105*OFFSET('Raw Data'!$A$3,MATCH('Data above threshold'!$A105,'Raw Data'!$B$4:$B$185,0),MATCH('Data above threshold'!AT$4,'Raw Data'!$3:$3,0)-1),"NA"))</f>
        <v>0</v>
      </c>
      <c r="AS105" s="103" t="n">
        <f aca="true">IF(ISBLANK(OFFSET('Raw Data'!$A$3,MATCH('Data above threshold'!$A105,'Raw Data'!$B$4:$B$185,0),MATCH('Data above threshold'!AU$4,'Raw Data'!$3:$3,0)-1)),"", IFERROR($J105*OFFSET('Raw Data'!$A$3,MATCH('Data above threshold'!$A105,'Raw Data'!$B$4:$B$185,0),MATCH('Data above threshold'!AU$4,'Raw Data'!$3:$3,0)-1),"NA"))</f>
        <v>2</v>
      </c>
      <c r="AT105" s="103" t="n">
        <f aca="true">IF(ISBLANK(OFFSET('Raw Data'!$A$3,MATCH('Data above threshold'!$A105,'Raw Data'!$B$4:$B$185,0),MATCH('Data above threshold'!AV$4,'Raw Data'!$3:$3,0)-1)),"", IFERROR($J105*OFFSET('Raw Data'!$A$3,MATCH('Data above threshold'!$A105,'Raw Data'!$B$4:$B$185,0),MATCH('Data above threshold'!AV$4,'Raw Data'!$3:$3,0)-1),"NA"))</f>
        <v>2</v>
      </c>
      <c r="AU105" s="103" t="n">
        <f aca="true">IF(ISBLANK(OFFSET('Raw Data'!$A$3,MATCH('Data above threshold'!$A105,'Raw Data'!$B$4:$B$185,0),MATCH('Data above threshold'!AW$4,'Raw Data'!$3:$3,0)-1)),"", IFERROR($J105*OFFSET('Raw Data'!$A$3,MATCH('Data above threshold'!$A105,'Raw Data'!$B$4:$B$185,0),MATCH('Data above threshold'!AW$4,'Raw Data'!$3:$3,0)-1),"NA"))</f>
        <v>2</v>
      </c>
      <c r="AV105" s="103" t="n">
        <f aca="true">IF(ISBLANK(OFFSET('Raw Data'!$A$3,MATCH('Data above threshold'!$A105,'Raw Data'!$B$4:$B$185,0),MATCH('Data above threshold'!AX$4,'Raw Data'!$3:$3,0)-1)),"", IFERROR($J105*OFFSET('Raw Data'!$A$3,MATCH('Data above threshold'!$A105,'Raw Data'!$B$4:$B$185,0),MATCH('Data above threshold'!AX$4,'Raw Data'!$3:$3,0)-1),"NA"))</f>
        <v>2</v>
      </c>
      <c r="AW105" s="103" t="n">
        <f aca="true">IF(ISBLANK(OFFSET('Raw Data'!$A$3,MATCH('Data above threshold'!$A105,'Raw Data'!$B$4:$B$185,0),MATCH('Data above threshold'!AY$4,'Raw Data'!$3:$3,0)-1)),"", IFERROR($J105*OFFSET('Raw Data'!$A$3,MATCH('Data above threshold'!$A105,'Raw Data'!$B$4:$B$185,0),MATCH('Data above threshold'!AY$4,'Raw Data'!$3:$3,0)-1),"NA"))</f>
        <v>2</v>
      </c>
      <c r="AX105" s="103" t="n">
        <f aca="true">IF(ISBLANK(OFFSET('Raw Data'!$A$3,MATCH('Data above threshold'!$A105,'Raw Data'!$B$4:$B$185,0),MATCH('Data above threshold'!AZ$4,'Raw Data'!$3:$3,0)-1)),"", IFERROR($J105*OFFSET('Raw Data'!$A$3,MATCH('Data above threshold'!$A105,'Raw Data'!$B$4:$B$185,0),MATCH('Data above threshold'!AZ$4,'Raw Data'!$3:$3,0)-1),"NA"))</f>
        <v>1</v>
      </c>
      <c r="AY105" s="103" t="n">
        <f aca="true">IF(ISBLANK(OFFSET('Raw Data'!$A$3,MATCH('Data above threshold'!$A105,'Raw Data'!$B$4:$B$185,0),MATCH('Data above threshold'!BA$4,'Raw Data'!$3:$3,0)-1)),"", IFERROR($J105*OFFSET('Raw Data'!$A$3,MATCH('Data above threshold'!$A105,'Raw Data'!$B$4:$B$185,0),MATCH('Data above threshold'!BA$4,'Raw Data'!$3:$3,0)-1),"NA"))</f>
        <v>2</v>
      </c>
      <c r="AZ105" s="103" t="n">
        <f aca="true">IF(ISBLANK(OFFSET('Raw Data'!$A$3,MATCH('Data above threshold'!$A105,'Raw Data'!$B$4:$B$185,0),MATCH('Data above threshold'!BB$4,'Raw Data'!$3:$3,0)-1)),"", IFERROR($J105*OFFSET('Raw Data'!$A$3,MATCH('Data above threshold'!$A105,'Raw Data'!$B$4:$B$185,0),MATCH('Data above threshold'!BB$4,'Raw Data'!$3:$3,0)-1),"NA"))</f>
        <v>2</v>
      </c>
      <c r="BA105" s="103" t="n">
        <f aca="true">IF(ISBLANK(OFFSET('Raw Data'!$A$3,MATCH('Data above threshold'!$A105,'Raw Data'!$B$4:$B$185,0),MATCH('Data above threshold'!BC$4,'Raw Data'!$3:$3,0)-1)),"", IFERROR($J105*OFFSET('Raw Data'!$A$3,MATCH('Data above threshold'!$A105,'Raw Data'!$B$4:$B$185,0),MATCH('Data above threshold'!BC$4,'Raw Data'!$3:$3,0)-1),"NA"))</f>
        <v>2</v>
      </c>
      <c r="BB105" s="103" t="n">
        <f aca="true">IF(ISBLANK(OFFSET('Raw Data'!$A$3,MATCH('Data above threshold'!$A105,'Raw Data'!$B$4:$B$185,0),MATCH('Data above threshold'!BD$4,'Raw Data'!$3:$3,0)-1)),"", IFERROR($J105*OFFSET('Raw Data'!$A$3,MATCH('Data above threshold'!$A105,'Raw Data'!$B$4:$B$185,0),MATCH('Data above threshold'!BD$4,'Raw Data'!$3:$3,0)-1),"NA"))</f>
        <v>2</v>
      </c>
      <c r="BC105" s="103" t="n">
        <f aca="true">IF(ISBLANK(OFFSET('Raw Data'!$A$3,MATCH('Data above threshold'!$A105,'Raw Data'!$B$4:$B$185,0),MATCH('Data above threshold'!BE$4,'Raw Data'!$3:$3,0)-1)),"", IFERROR($J105*OFFSET('Raw Data'!$A$3,MATCH('Data above threshold'!$A105,'Raw Data'!$B$4:$B$185,0),MATCH('Data above threshold'!BE$4,'Raw Data'!$3:$3,0)-1),"NA"))</f>
        <v>2</v>
      </c>
      <c r="BD105" s="103" t="n">
        <f aca="true">IF(ISBLANK(OFFSET('Raw Data'!$A$3,MATCH('Data above threshold'!$A105,'Raw Data'!$B$4:$B$185,0),MATCH('Data above threshold'!BF$4,'Raw Data'!$3:$3,0)-1)),"", IFERROR($J105*OFFSET('Raw Data'!$A$3,MATCH('Data above threshold'!$A105,'Raw Data'!$B$4:$B$185,0),MATCH('Data above threshold'!BF$4,'Raw Data'!$3:$3,0)-1),"NA"))</f>
        <v>2</v>
      </c>
      <c r="BE105" s="103" t="n">
        <f aca="true">IF(ISBLANK(OFFSET('Raw Data'!$A$3,MATCH('Data above threshold'!$A105,'Raw Data'!$B$4:$B$185,0),MATCH('Data above threshold'!BG$4,'Raw Data'!$3:$3,0)-1)),"", IFERROR($J105*OFFSET('Raw Data'!$A$3,MATCH('Data above threshold'!$A105,'Raw Data'!$B$4:$B$185,0),MATCH('Data above threshold'!BG$4,'Raw Data'!$3:$3,0)-1),"NA"))</f>
        <v>2</v>
      </c>
      <c r="BF105" s="103" t="n">
        <f aca="true">IF(ISBLANK(OFFSET('Raw Data'!$A$3,MATCH('Data above threshold'!$A105,'Raw Data'!$B$4:$B$185,0),MATCH('Data above threshold'!BH$4,'Raw Data'!$3:$3,0)-1)),"", IFERROR($J105*OFFSET('Raw Data'!$A$3,MATCH('Data above threshold'!$A105,'Raw Data'!$B$4:$B$185,0),MATCH('Data above threshold'!BH$4,'Raw Data'!$3:$3,0)-1),"NA"))</f>
        <v>1</v>
      </c>
      <c r="BG105" s="103" t="n">
        <f aca="true">IF(ISBLANK(OFFSET('Raw Data'!$A$3,MATCH('Data above threshold'!$A105,'Raw Data'!$B$4:$B$185,0),MATCH('Data above threshold'!BI$4,'Raw Data'!$3:$3,0)-1)),"", IFERROR($J105*OFFSET('Raw Data'!$A$3,MATCH('Data above threshold'!$A105,'Raw Data'!$B$4:$B$185,0),MATCH('Data above threshold'!BI$4,'Raw Data'!$3:$3,0)-1),"NA"))</f>
        <v>0</v>
      </c>
      <c r="BH105" s="103" t="n">
        <f aca="true">IF(ISBLANK(OFFSET('Raw Data'!$A$3,MATCH('Data above threshold'!$A105,'Raw Data'!$B$4:$B$185,0),MATCH('Data above threshold'!BJ$4,'Raw Data'!$3:$3,0)-1)),"", IFERROR($J105*OFFSET('Raw Data'!$A$3,MATCH('Data above threshold'!$A105,'Raw Data'!$B$4:$B$185,0),MATCH('Data above threshold'!BJ$4,'Raw Data'!$3:$3,0)-1),"NA"))</f>
        <v>2</v>
      </c>
      <c r="BI105" s="103" t="n">
        <f aca="true">IF(ISBLANK(OFFSET('Raw Data'!$A$3,MATCH('Data above threshold'!$A105,'Raw Data'!$B$4:$B$185,0),MATCH('Data above threshold'!BK$4,'Raw Data'!$3:$3,0)-1)),"", IFERROR($J105*OFFSET('Raw Data'!$A$3,MATCH('Data above threshold'!$A105,'Raw Data'!$B$4:$B$185,0),MATCH('Data above threshold'!BK$4,'Raw Data'!$3:$3,0)-1),"NA"))</f>
        <v>1</v>
      </c>
      <c r="BJ105" s="103" t="n">
        <f aca="true">IF(ISBLANK(OFFSET('Raw Data'!$A$3,MATCH('Data above threshold'!$A105,'Raw Data'!$B$4:$B$185,0),MATCH('Data above threshold'!BL$4,'Raw Data'!$3:$3,0)-1)),"", IFERROR($J105*OFFSET('Raw Data'!$A$3,MATCH('Data above threshold'!$A105,'Raw Data'!$B$4:$B$185,0),MATCH('Data above threshold'!BL$4,'Raw Data'!$3:$3,0)-1),"NA"))</f>
        <v>0</v>
      </c>
      <c r="BK105" s="103" t="n">
        <f aca="true">IF(ISBLANK(OFFSET('Raw Data'!$A$3,MATCH('Data above threshold'!$A105,'Raw Data'!$B$4:$B$185,0),MATCH('Data above threshold'!BM$4,'Raw Data'!$3:$3,0)-1)),"", IFERROR($J105*OFFSET('Raw Data'!$A$3,MATCH('Data above threshold'!$A105,'Raw Data'!$B$4:$B$185,0),MATCH('Data above threshold'!BM$4,'Raw Data'!$3:$3,0)-1),"NA"))</f>
        <v>0</v>
      </c>
      <c r="BL105" s="103" t="n">
        <f aca="true">IF(ISBLANK(OFFSET('Raw Data'!$A$3,MATCH('Data above threshold'!$A105,'Raw Data'!$B$4:$B$185,0),MATCH('Data above threshold'!BN$4,'Raw Data'!$3:$3,0)-1)),"", IFERROR($J105*OFFSET('Raw Data'!$A$3,MATCH('Data above threshold'!$A105,'Raw Data'!$B$4:$B$185,0),MATCH('Data above threshold'!BN$4,'Raw Data'!$3:$3,0)-1),"NA"))</f>
        <v>2</v>
      </c>
      <c r="BM105" s="103" t="n">
        <f aca="true">IF(ISBLANK(OFFSET('Raw Data'!$A$3,MATCH('Data above threshold'!$A105,'Raw Data'!$B$4:$B$185,0),MATCH('Data above threshold'!BO$4,'Raw Data'!$3:$3,0)-1)),"", IFERROR($J105*OFFSET('Raw Data'!$A$3,MATCH('Data above threshold'!$A105,'Raw Data'!$B$4:$B$185,0),MATCH('Data above threshold'!BO$4,'Raw Data'!$3:$3,0)-1),"NA"))</f>
        <v>2</v>
      </c>
      <c r="BN105" s="103" t="n">
        <f aca="true">IF(ISBLANK(OFFSET('Raw Data'!$A$3,MATCH('Data above threshold'!$A105,'Raw Data'!$B$4:$B$185,0),MATCH('Data above threshold'!BP$4,'Raw Data'!$3:$3,0)-1)),"", IFERROR($J105*OFFSET('Raw Data'!$A$3,MATCH('Data above threshold'!$A105,'Raw Data'!$B$4:$B$185,0),MATCH('Data above threshold'!BP$4,'Raw Data'!$3:$3,0)-1),"NA"))</f>
        <v>2</v>
      </c>
      <c r="BO105" s="103" t="n">
        <f aca="true">IF(ISBLANK(OFFSET('Raw Data'!$A$3,MATCH('Data above threshold'!$A105,'Raw Data'!$B$4:$B$185,0),MATCH('Data above threshold'!BQ$4,'Raw Data'!$3:$3,0)-1)),"", IFERROR($J105*OFFSET('Raw Data'!$A$3,MATCH('Data above threshold'!$A105,'Raw Data'!$B$4:$B$185,0),MATCH('Data above threshold'!BQ$4,'Raw Data'!$3:$3,0)-1),"NA"))</f>
        <v>0</v>
      </c>
      <c r="BP105" s="103" t="n">
        <f aca="true">IF(ISBLANK(OFFSET('Raw Data'!$A$3,MATCH('Data above threshold'!$A105,'Raw Data'!$B$4:$B$185,0),MATCH('Data above threshold'!BR$4,'Raw Data'!$3:$3,0)-1)),"", IFERROR($J105*OFFSET('Raw Data'!$A$3,MATCH('Data above threshold'!$A105,'Raw Data'!$B$4:$B$185,0),MATCH('Data above threshold'!BR$4,'Raw Data'!$3:$3,0)-1),"NA"))</f>
        <v>0</v>
      </c>
      <c r="BQ105" s="103" t="n">
        <f aca="true">IF(ISBLANK(OFFSET('Raw Data'!$A$3,MATCH('Data above threshold'!$A105,'Raw Data'!$B$4:$B$185,0),MATCH('Data above threshold'!BS$4,'Raw Data'!$3:$3,0)-1)),"", IFERROR($J105*OFFSET('Raw Data'!$A$3,MATCH('Data above threshold'!$A105,'Raw Data'!$B$4:$B$185,0),MATCH('Data above threshold'!BS$4,'Raw Data'!$3:$3,0)-1),"NA"))</f>
        <v>2</v>
      </c>
      <c r="BR105" s="103" t="n">
        <f aca="true">IF(ISBLANK(OFFSET('Raw Data'!$A$3,MATCH('Data above threshold'!$A105,'Raw Data'!$B$4:$B$185,0),MATCH('Data above threshold'!BT$4,'Raw Data'!$3:$3,0)-1)),"", IFERROR($J105*OFFSET('Raw Data'!$A$3,MATCH('Data above threshold'!$A105,'Raw Data'!$B$4:$B$185,0),MATCH('Data above threshold'!BT$4,'Raw Data'!$3:$3,0)-1),"NA"))</f>
        <v>2</v>
      </c>
      <c r="BS105" s="103" t="n">
        <f aca="true">IF(ISBLANK(OFFSET('Raw Data'!$A$3,MATCH('Data above threshold'!$A105,'Raw Data'!$B$4:$B$185,0),MATCH('Data above threshold'!BU$4,'Raw Data'!$3:$3,0)-1)),"", IFERROR($J105*OFFSET('Raw Data'!$A$3,MATCH('Data above threshold'!$A105,'Raw Data'!$B$4:$B$185,0),MATCH('Data above threshold'!BU$4,'Raw Data'!$3:$3,0)-1),"NA"))</f>
        <v>0</v>
      </c>
      <c r="BT105" s="103" t="n">
        <f aca="true">IF(ISBLANK(OFFSET('Raw Data'!$A$3,MATCH('Data above threshold'!$A105,'Raw Data'!$B$4:$B$185,0),MATCH('Data above threshold'!BV$4,'Raw Data'!$3:$3,0)-1)),"", IFERROR($J105*OFFSET('Raw Data'!$A$3,MATCH('Data above threshold'!$A105,'Raw Data'!$B$4:$B$185,0),MATCH('Data above threshold'!BV$4,'Raw Data'!$3:$3,0)-1),"NA"))</f>
        <v>0</v>
      </c>
      <c r="BU105" s="103" t="n">
        <f aca="true">IF(ISBLANK(OFFSET('Raw Data'!$A$3,MATCH('Data above threshold'!$A105,'Raw Data'!$B$4:$B$185,0),MATCH('Data above threshold'!BW$4,'Raw Data'!$3:$3,0)-1)),"", IFERROR($J105*OFFSET('Raw Data'!$A$3,MATCH('Data above threshold'!$A105,'Raw Data'!$B$4:$B$185,0),MATCH('Data above threshold'!BW$4,'Raw Data'!$3:$3,0)-1),"NA"))</f>
        <v>1</v>
      </c>
      <c r="BV105" s="103" t="n">
        <f aca="true">IF(ISBLANK(OFFSET('Raw Data'!$A$3,MATCH('Data above threshold'!$A105,'Raw Data'!$B$4:$B$185,0),MATCH('Data above threshold'!BX$4,'Raw Data'!$3:$3,0)-1)),"", IFERROR($J105*OFFSET('Raw Data'!$A$3,MATCH('Data above threshold'!$A105,'Raw Data'!$B$4:$B$185,0),MATCH('Data above threshold'!BX$4,'Raw Data'!$3:$3,0)-1),"NA"))</f>
        <v>2</v>
      </c>
      <c r="BW105" s="103" t="n">
        <f aca="true">IF(ISBLANK(OFFSET('Raw Data'!$A$3,MATCH('Data above threshold'!$A105,'Raw Data'!$B$4:$B$185,0),MATCH('Data above threshold'!BY$4,'Raw Data'!$3:$3,0)-1)),"", IFERROR($J105*OFFSET('Raw Data'!$A$3,MATCH('Data above threshold'!$A105,'Raw Data'!$B$4:$B$185,0),MATCH('Data above threshold'!BY$4,'Raw Data'!$3:$3,0)-1),"NA"))</f>
        <v>2</v>
      </c>
      <c r="BX105" s="103" t="n">
        <f aca="true">IF(ISBLANK(OFFSET('Raw Data'!$A$3,MATCH('Data above threshold'!$A105,'Raw Data'!$B$4:$B$185,0),MATCH('Data above threshold'!BZ$4,'Raw Data'!$3:$3,0)-1)),"", IFERROR($J105*OFFSET('Raw Data'!$A$3,MATCH('Data above threshold'!$A105,'Raw Data'!$B$4:$B$185,0),MATCH('Data above threshold'!BZ$4,'Raw Data'!$3:$3,0)-1),"NA"))</f>
        <v>2</v>
      </c>
      <c r="BY105" s="103" t="n">
        <f aca="true">IF(ISBLANK(OFFSET('Raw Data'!$A$3,MATCH('Data above threshold'!$A105,'Raw Data'!$B$4:$B$185,0),MATCH('Data above threshold'!CA$4,'Raw Data'!$3:$3,0)-1)),"", IFERROR($J105*OFFSET('Raw Data'!$A$3,MATCH('Data above threshold'!$A105,'Raw Data'!$B$4:$B$185,0),MATCH('Data above threshold'!CA$4,'Raw Data'!$3:$3,0)-1),"NA"))</f>
        <v>2</v>
      </c>
      <c r="BZ105" s="103" t="n">
        <f aca="true">IF(ISBLANK(OFFSET('Raw Data'!$A$3,MATCH('Data above threshold'!$A105,'Raw Data'!$B$4:$B$185,0),MATCH('Data above threshold'!CB$4,'Raw Data'!$3:$3,0)-1)),"", IFERROR($J105*OFFSET('Raw Data'!$A$3,MATCH('Data above threshold'!$A105,'Raw Data'!$B$4:$B$185,0),MATCH('Data above threshold'!CB$4,'Raw Data'!$3:$3,0)-1),"NA"))</f>
        <v>1</v>
      </c>
      <c r="CA105" s="103" t="n">
        <f aca="true">IF(ISBLANK(OFFSET('Raw Data'!$A$3,MATCH('Data above threshold'!$A105,'Raw Data'!$B$4:$B$185,0),MATCH('Data above threshold'!CC$4,'Raw Data'!$3:$3,0)-1)),"", IFERROR($J105*OFFSET('Raw Data'!$A$3,MATCH('Data above threshold'!$A105,'Raw Data'!$B$4:$B$185,0),MATCH('Data above threshold'!CC$4,'Raw Data'!$3:$3,0)-1),"NA"))</f>
        <v>0</v>
      </c>
      <c r="CB105" s="103" t="n">
        <f aca="true">IF(ISBLANK(OFFSET('Raw Data'!$A$3,MATCH('Data above threshold'!$A105,'Raw Data'!$B$4:$B$185,0),MATCH('Data above threshold'!CD$4,'Raw Data'!$3:$3,0)-1)),"", IFERROR($J105*OFFSET('Raw Data'!$A$3,MATCH('Data above threshold'!$A105,'Raw Data'!$B$4:$B$185,0),MATCH('Data above threshold'!CD$4,'Raw Data'!$3:$3,0)-1),"NA"))</f>
        <v>1</v>
      </c>
      <c r="CC105" s="103" t="n">
        <f aca="true">IF(ISBLANK(OFFSET('Raw Data'!$A$3,MATCH('Data above threshold'!$A105,'Raw Data'!$B$4:$B$185,0),MATCH('Data above threshold'!CE$4,'Raw Data'!$3:$3,0)-1)),"", IFERROR($J105*OFFSET('Raw Data'!$A$3,MATCH('Data above threshold'!$A105,'Raw Data'!$B$4:$B$185,0),MATCH('Data above threshold'!CE$4,'Raw Data'!$3:$3,0)-1),"NA"))</f>
        <v>2</v>
      </c>
      <c r="CD105" s="103" t="n">
        <f aca="true">IF(ISBLANK(OFFSET('Raw Data'!$A$3,MATCH('Data above threshold'!$A105,'Raw Data'!$B$4:$B$185,0),MATCH('Data above threshold'!CF$4,'Raw Data'!$3:$3,0)-1)),"", IFERROR($J105*OFFSET('Raw Data'!$A$3,MATCH('Data above threshold'!$A105,'Raw Data'!$B$4:$B$185,0),MATCH('Data above threshold'!CF$4,'Raw Data'!$3:$3,0)-1),"NA"))</f>
        <v>0</v>
      </c>
      <c r="CE105" s="103" t="n">
        <f aca="true">IF(ISBLANK(OFFSET('Raw Data'!$A$3,MATCH('Data above threshold'!$A105,'Raw Data'!$B$4:$B$185,0),MATCH('Data above threshold'!CG$4,'Raw Data'!$3:$3,0)-1)),"", IFERROR($J105*OFFSET('Raw Data'!$A$3,MATCH('Data above threshold'!$A105,'Raw Data'!$B$4:$B$185,0),MATCH('Data above threshold'!CG$4,'Raw Data'!$3:$3,0)-1),"NA"))</f>
        <v>0</v>
      </c>
      <c r="CF105" s="103" t="n">
        <f aca="true">IF(ISBLANK(OFFSET('Raw Data'!$A$3,MATCH('Data above threshold'!$A105,'Raw Data'!$B$4:$B$185,0),MATCH('Data above threshold'!CH$4,'Raw Data'!$3:$3,0)-1)),"", IFERROR($J105*OFFSET('Raw Data'!$A$3,MATCH('Data above threshold'!$A105,'Raw Data'!$B$4:$B$185,0),MATCH('Data above threshold'!CH$4,'Raw Data'!$3:$3,0)-1),"NA"))</f>
        <v>2</v>
      </c>
      <c r="CG105" s="103" t="n">
        <f aca="true">IF(ISBLANK(OFFSET('Raw Data'!$A$3,MATCH('Data above threshold'!$A105,'Raw Data'!$B$4:$B$185,0),MATCH('Data above threshold'!CI$4,'Raw Data'!$3:$3,0)-1)),"", IFERROR($J105*OFFSET('Raw Data'!$A$3,MATCH('Data above threshold'!$A105,'Raw Data'!$B$4:$B$185,0),MATCH('Data above threshold'!CI$4,'Raw Data'!$3:$3,0)-1),"NA"))</f>
        <v>0</v>
      </c>
      <c r="CH105" s="103" t="n">
        <f aca="true">IF(ISBLANK(OFFSET('Raw Data'!$A$3,MATCH('Data above threshold'!$A105,'Raw Data'!$B$4:$B$185,0),MATCH('Data above threshold'!CJ$4,'Raw Data'!$3:$3,0)-1)),"", IFERROR($J105*OFFSET('Raw Data'!$A$3,MATCH('Data above threshold'!$A105,'Raw Data'!$B$4:$B$185,0),MATCH('Data above threshold'!CJ$4,'Raw Data'!$3:$3,0)-1),"NA"))</f>
        <v>0</v>
      </c>
      <c r="CI105" s="103" t="n">
        <f aca="true">IF(ISBLANK(OFFSET('Raw Data'!$A$3,MATCH('Data above threshold'!$A105,'Raw Data'!$B$4:$B$185,0),MATCH('Data above threshold'!CK$4,'Raw Data'!$3:$3,0)-1)),"", IFERROR($J105*OFFSET('Raw Data'!$A$3,MATCH('Data above threshold'!$A105,'Raw Data'!$B$4:$B$185,0),MATCH('Data above threshold'!CK$4,'Raw Data'!$3:$3,0)-1),"NA"))</f>
        <v>0</v>
      </c>
      <c r="CJ105" s="103" t="n">
        <f aca="true">IF(ISBLANK(OFFSET('Raw Data'!$A$3,MATCH('Data above threshold'!$A105,'Raw Data'!$B$4:$B$185,0),MATCH('Data above threshold'!CL$4,'Raw Data'!$3:$3,0)-1)),"", IFERROR($J105*OFFSET('Raw Data'!$A$3,MATCH('Data above threshold'!$A105,'Raw Data'!$B$4:$B$185,0),MATCH('Data above threshold'!CL$4,'Raw Data'!$3:$3,0)-1),"NA"))</f>
        <v>2</v>
      </c>
      <c r="CK105" s="103" t="n">
        <f aca="true">IF(ISBLANK(OFFSET('Raw Data'!$A$3,MATCH('Data above threshold'!$A105,'Raw Data'!$B$4:$B$185,0),MATCH('Data above threshold'!CM$4,'Raw Data'!$3:$3,0)-1)),"", IFERROR($J105*OFFSET('Raw Data'!$A$3,MATCH('Data above threshold'!$A105,'Raw Data'!$B$4:$B$185,0),MATCH('Data above threshold'!CM$4,'Raw Data'!$3:$3,0)-1),"NA"))</f>
        <v>2</v>
      </c>
      <c r="CL105" s="103" t="n">
        <f aca="true">IF(ISBLANK(OFFSET('Raw Data'!$A$3,MATCH('Data above threshold'!$A105,'Raw Data'!$B$4:$B$185,0),MATCH('Data above threshold'!CN$4,'Raw Data'!$3:$3,0)-1)),"", IFERROR($J105*OFFSET('Raw Data'!$A$3,MATCH('Data above threshold'!$A105,'Raw Data'!$B$4:$B$185,0),MATCH('Data above threshold'!CN$4,'Raw Data'!$3:$3,0)-1),"NA"))</f>
        <v>2</v>
      </c>
      <c r="CM105" s="103" t="n">
        <f aca="true">IF(ISBLANK(OFFSET('Raw Data'!$A$3,MATCH('Data above threshold'!$A105,'Raw Data'!$B$4:$B$185,0),MATCH('Data above threshold'!CO$4,'Raw Data'!$3:$3,0)-1)),"", IFERROR($J105*OFFSET('Raw Data'!$A$3,MATCH('Data above threshold'!$A105,'Raw Data'!$B$4:$B$185,0),MATCH('Data above threshold'!CO$4,'Raw Data'!$3:$3,0)-1),"NA"))</f>
        <v>1</v>
      </c>
      <c r="CN105" s="103" t="n">
        <f aca="true">IF(ISBLANK(OFFSET('Raw Data'!$A$3,MATCH('Data above threshold'!$A105,'Raw Data'!$B$4:$B$185,0),MATCH('Data above threshold'!CP$4,'Raw Data'!$3:$3,0)-1)),"", IFERROR($J105*OFFSET('Raw Data'!$A$3,MATCH('Data above threshold'!$A105,'Raw Data'!$B$4:$B$185,0),MATCH('Data above threshold'!CP$4,'Raw Data'!$3:$3,0)-1),"NA"))</f>
        <v>0</v>
      </c>
      <c r="CO105" s="103" t="n">
        <f aca="true">IF(ISBLANK(OFFSET('Raw Data'!$A$3,MATCH('Data above threshold'!$A105,'Raw Data'!$B$4:$B$185,0),MATCH('Data above threshold'!CQ$4,'Raw Data'!$3:$3,0)-1)),"", IFERROR($J105*OFFSET('Raw Data'!$A$3,MATCH('Data above threshold'!$A105,'Raw Data'!$B$4:$B$185,0),MATCH('Data above threshold'!CQ$4,'Raw Data'!$3:$3,0)-1),"NA"))</f>
        <v>0</v>
      </c>
      <c r="CP105" s="103" t="n">
        <f aca="true">IF(ISBLANK(OFFSET('Raw Data'!$A$3,MATCH('Data above threshold'!$A105,'Raw Data'!$B$4:$B$185,0),MATCH('Data above threshold'!CR$4,'Raw Data'!$3:$3,0)-1)),"", IFERROR($J105*OFFSET('Raw Data'!$A$3,MATCH('Data above threshold'!$A105,'Raw Data'!$B$4:$B$185,0),MATCH('Data above threshold'!CR$4,'Raw Data'!$3:$3,0)-1),"NA"))</f>
        <v>2</v>
      </c>
    </row>
    <row r="106" s="103" customFormat="true" ht="15.5" hidden="false" customHeight="false" outlineLevel="0" collapsed="false">
      <c r="A106" s="107" t="n">
        <v>4212</v>
      </c>
      <c r="B106" s="107" t="n">
        <v>4</v>
      </c>
      <c r="C106" s="103" t="str">
        <f aca="true">IF(ISBLANK(OFFSET('Raw Data'!$A$3,MATCH($A106,'Raw Data'!$B$4:$B$185,0),MATCH(C$4,'Raw Data'!$3:$3,0)-1)),"",OFFSET('Raw Data'!$A$3,MATCH($A106,'Raw Data'!$B$4:$B$185,0),MATCH(C$4,'Raw Data'!$3:$3,0)-1))</f>
        <v/>
      </c>
      <c r="D106" s="103" t="str">
        <f aca="true">IF(ISBLANK(OFFSET('Raw Data'!$A$3,MATCH($A106,'Raw Data'!$B$4:$B$185,0),MATCH(D$4,'Raw Data'!$3:$3,0)-1)),"",OFFSET('Raw Data'!$A$3,MATCH($A106,'Raw Data'!$B$4:$B$185,0),MATCH(D$4,'Raw Data'!$3:$3,0)-1))</f>
        <v>Expert assessment data - D.5.6</v>
      </c>
      <c r="E106" s="103" t="str">
        <f aca="true">IF(ISBLANK(OFFSET('Raw Data'!$A$3,MATCH($A106,'Raw Data'!$B$4:$B$185,0),MATCH(E$4,'Raw Data'!$3:$3,0)-1)),"",OFFSET('Raw Data'!$A$3,MATCH($A106,'Raw Data'!$B$4:$B$185,0),MATCH(E$4,'Raw Data'!$3:$3,0)-1))</f>
        <v>Environmental protection/impact: Environmental protection/impact: Minimum standards for energy efficiency of household appliance (e.g. through billing)</v>
      </c>
      <c r="F106" s="103" t="str">
        <f aca="true">IF(ISBLANK(OFFSET('Raw Data'!$A$3,MATCH($A106,'Raw Data'!$B$4:$B$185,0),MATCH(F$4,'Raw Data'!$3:$3,0)-1)),"",OFFSET('Raw Data'!$A$3,MATCH($A106,'Raw Data'!$B$4:$B$185,0),MATCH(F$4,'Raw Data'!$3:$3,0)-1))</f>
        <v/>
      </c>
      <c r="G106" s="103" t="s">
        <v>217</v>
      </c>
      <c r="H106" s="103" t="str">
        <f aca="true">IF(ISBLANK(OFFSET('Raw Data'!$A$3,MATCH($A106,'Raw Data'!$B$4:$B$185,0),MATCH(H$4,'Raw Data'!$3:$3,0)-1)),"",OFFSET('Raw Data'!$A$3,MATCH($A106,'Raw Data'!$B$4:$B$185,0),MATCH(H$4,'Raw Data'!$3:$3,0)-1))</f>
        <v/>
      </c>
      <c r="I106" s="103" t="str">
        <f aca="true">IF(ISBLANK(OFFSET('Raw Data'!$A$3,MATCH($A106,'Raw Data'!$B$4:$B$185,0),MATCH(I$4,'Raw Data'!$3:$3,0)-1)),"",OFFSET('Raw Data'!$A$3,MATCH($A106,'Raw Data'!$B$4:$B$185,0),MATCH(I$4,'Raw Data'!$3:$3,0)-1))</f>
        <v>Plus</v>
      </c>
      <c r="J106" s="103" t="n">
        <f aca="false">IF(I106="","",IF(I106="Minus",-1,1))</f>
        <v>1</v>
      </c>
      <c r="K106" s="105" t="n">
        <f aca="false" t="array" ref="K106:K106">IFERROR(SKEW(IF(ISNUMBER(O106:CP106),O106:CP106,"")),"")</f>
        <v>-0.676533561118463</v>
      </c>
      <c r="L106" s="103" t="n">
        <f aca="true">IF(ISBLANK(OFFSET('Data above threshold'!$A$4,MATCH('Data above threshold'!$A106,'Data above threshold'!$A$5:$A$185,0),MATCH('Data above threshold'!N$4,'Data above threshold'!$4:$4,0)-1)),1,OFFSET('Data above threshold'!$A$4,MATCH('Data above threshold'!$A106,'Data above threshold'!$A$5:$A$185,0),MATCH('Data above threshold'!N$4,'Data above threshold'!$4:$4,0)-1))</f>
        <v>0</v>
      </c>
      <c r="M106" s="103" t="str">
        <f aca="true">IF(ISBLANK(OFFSET('Data above threshold'!$A$4,MATCH('Data above threshold'!$A106,'Data above threshold'!$A$5:$A$185,0),MATCH('Data above threshold'!O$4,'Data above threshold'!$4:$4,0)-1)),"",OFFSET('Data above threshold'!$A$4,MATCH('Data above threshold'!$A106,'Data above threshold'!$A$5:$A$185,0),MATCH('Data above threshold'!O$4,'Data above threshold'!$4:$4,0)-1))</f>
        <v/>
      </c>
      <c r="N106" s="106" t="n">
        <f aca="false" t="array" ref="N106:N106">IF(B106&lt;4,"",1-IFERROR(SUM(ISNUMBER(O106:CP106)*(1-$O$3:$CP$3))/COUNTIF($O$3:$CP$3,0),0))</f>
        <v>0.0625</v>
      </c>
      <c r="O106" s="103" t="n">
        <f aca="true">IF(ISBLANK(OFFSET('Raw Data'!$A$3,MATCH('Data above threshold'!$A106,'Raw Data'!$B$4:$B$185,0),MATCH('Data above threshold'!Q$4,'Raw Data'!$3:$3,0)-1)),"", IFERROR($J106*OFFSET('Raw Data'!$A$3,MATCH('Data above threshold'!$A106,'Raw Data'!$B$4:$B$185,0),MATCH('Data above threshold'!Q$4,'Raw Data'!$3:$3,0)-1),"NA"))</f>
        <v>3</v>
      </c>
      <c r="P106" s="103" t="n">
        <f aca="true">IF(ISBLANK(OFFSET('Raw Data'!$A$3,MATCH('Data above threshold'!$A106,'Raw Data'!$B$4:$B$185,0),MATCH('Data above threshold'!R$4,'Raw Data'!$3:$3,0)-1)),"", IFERROR($J106*OFFSET('Raw Data'!$A$3,MATCH('Data above threshold'!$A106,'Raw Data'!$B$4:$B$185,0),MATCH('Data above threshold'!R$4,'Raw Data'!$3:$3,0)-1),"NA"))</f>
        <v>3</v>
      </c>
      <c r="Q106" s="103" t="n">
        <f aca="true">IF(ISBLANK(OFFSET('Raw Data'!$A$3,MATCH('Data above threshold'!$A106,'Raw Data'!$B$4:$B$185,0),MATCH('Data above threshold'!S$4,'Raw Data'!$3:$3,0)-1)),"", IFERROR($J106*OFFSET('Raw Data'!$A$3,MATCH('Data above threshold'!$A106,'Raw Data'!$B$4:$B$185,0),MATCH('Data above threshold'!S$4,'Raw Data'!$3:$3,0)-1),"NA"))</f>
        <v>3</v>
      </c>
      <c r="R106" s="103" t="n">
        <f aca="true">IF(ISBLANK(OFFSET('Raw Data'!$A$3,MATCH('Data above threshold'!$A106,'Raw Data'!$B$4:$B$185,0),MATCH('Data above threshold'!T$4,'Raw Data'!$3:$3,0)-1)),"", IFERROR($J106*OFFSET('Raw Data'!$A$3,MATCH('Data above threshold'!$A106,'Raw Data'!$B$4:$B$185,0),MATCH('Data above threshold'!T$4,'Raw Data'!$3:$3,0)-1),"NA"))</f>
        <v>3</v>
      </c>
      <c r="S106" s="103" t="n">
        <f aca="true">IF(ISBLANK(OFFSET('Raw Data'!$A$3,MATCH('Data above threshold'!$A106,'Raw Data'!$B$4:$B$185,0),MATCH('Data above threshold'!U$4,'Raw Data'!$3:$3,0)-1)),"", IFERROR($J106*OFFSET('Raw Data'!$A$3,MATCH('Data above threshold'!$A106,'Raw Data'!$B$4:$B$185,0),MATCH('Data above threshold'!U$4,'Raw Data'!$3:$3,0)-1),"NA"))</f>
        <v>3</v>
      </c>
      <c r="T106" s="103" t="n">
        <f aca="true">IF(ISBLANK(OFFSET('Raw Data'!$A$3,MATCH('Data above threshold'!$A106,'Raw Data'!$B$4:$B$185,0),MATCH('Data above threshold'!V$4,'Raw Data'!$3:$3,0)-1)),"", IFERROR($J106*OFFSET('Raw Data'!$A$3,MATCH('Data above threshold'!$A106,'Raw Data'!$B$4:$B$185,0),MATCH('Data above threshold'!V$4,'Raw Data'!$3:$3,0)-1),"NA"))</f>
        <v>1</v>
      </c>
      <c r="U106" s="103" t="n">
        <f aca="true">IF(ISBLANK(OFFSET('Raw Data'!$A$3,MATCH('Data above threshold'!$A106,'Raw Data'!$B$4:$B$185,0),MATCH('Data above threshold'!W$4,'Raw Data'!$3:$3,0)-1)),"", IFERROR($J106*OFFSET('Raw Data'!$A$3,MATCH('Data above threshold'!$A106,'Raw Data'!$B$4:$B$185,0),MATCH('Data above threshold'!W$4,'Raw Data'!$3:$3,0)-1),"NA"))</f>
        <v>1</v>
      </c>
      <c r="V106" s="103" t="n">
        <f aca="true">IF(ISBLANK(OFFSET('Raw Data'!$A$3,MATCH('Data above threshold'!$A106,'Raw Data'!$B$4:$B$185,0),MATCH('Data above threshold'!X$4,'Raw Data'!$3:$3,0)-1)),"", IFERROR($J106*OFFSET('Raw Data'!$A$3,MATCH('Data above threshold'!$A106,'Raw Data'!$B$4:$B$185,0),MATCH('Data above threshold'!X$4,'Raw Data'!$3:$3,0)-1),"NA"))</f>
        <v>3</v>
      </c>
      <c r="W106" s="103" t="n">
        <f aca="true">IF(ISBLANK(OFFSET('Raw Data'!$A$3,MATCH('Data above threshold'!$A106,'Raw Data'!$B$4:$B$185,0),MATCH('Data above threshold'!Y$4,'Raw Data'!$3:$3,0)-1)),"", IFERROR($J106*OFFSET('Raw Data'!$A$3,MATCH('Data above threshold'!$A106,'Raw Data'!$B$4:$B$185,0),MATCH('Data above threshold'!Y$4,'Raw Data'!$3:$3,0)-1),"NA"))</f>
        <v>3</v>
      </c>
      <c r="X106" s="103" t="n">
        <f aca="true">IF(ISBLANK(OFFSET('Raw Data'!$A$3,MATCH('Data above threshold'!$A106,'Raw Data'!$B$4:$B$185,0),MATCH('Data above threshold'!Z$4,'Raw Data'!$3:$3,0)-1)),"", IFERROR($J106*OFFSET('Raw Data'!$A$3,MATCH('Data above threshold'!$A106,'Raw Data'!$B$4:$B$185,0),MATCH('Data above threshold'!Z$4,'Raw Data'!$3:$3,0)-1),"NA"))</f>
        <v>3</v>
      </c>
      <c r="Y106" s="103" t="n">
        <f aca="true">IF(ISBLANK(OFFSET('Raw Data'!$A$3,MATCH('Data above threshold'!$A106,'Raw Data'!$B$4:$B$185,0),MATCH('Data above threshold'!AA$4,'Raw Data'!$3:$3,0)-1)),"", IFERROR($J106*OFFSET('Raw Data'!$A$3,MATCH('Data above threshold'!$A106,'Raw Data'!$B$4:$B$185,0),MATCH('Data above threshold'!AA$4,'Raw Data'!$3:$3,0)-1),"NA"))</f>
        <v>3</v>
      </c>
      <c r="Z106" s="103" t="n">
        <f aca="true">IF(ISBLANK(OFFSET('Raw Data'!$A$3,MATCH('Data above threshold'!$A106,'Raw Data'!$B$4:$B$185,0),MATCH('Data above threshold'!AB$4,'Raw Data'!$3:$3,0)-1)),"", IFERROR($J106*OFFSET('Raw Data'!$A$3,MATCH('Data above threshold'!$A106,'Raw Data'!$B$4:$B$185,0),MATCH('Data above threshold'!AB$4,'Raw Data'!$3:$3,0)-1),"NA"))</f>
        <v>1</v>
      </c>
      <c r="AA106" s="103" t="n">
        <f aca="true">IF(ISBLANK(OFFSET('Raw Data'!$A$3,MATCH('Data above threshold'!$A106,'Raw Data'!$B$4:$B$185,0),MATCH('Data above threshold'!AC$4,'Raw Data'!$3:$3,0)-1)),"", IFERROR($J106*OFFSET('Raw Data'!$A$3,MATCH('Data above threshold'!$A106,'Raw Data'!$B$4:$B$185,0),MATCH('Data above threshold'!AC$4,'Raw Data'!$3:$3,0)-1),"NA"))</f>
        <v>1</v>
      </c>
      <c r="AB106" s="103" t="n">
        <f aca="true">IF(ISBLANK(OFFSET('Raw Data'!$A$3,MATCH('Data above threshold'!$A106,'Raw Data'!$B$4:$B$185,0),MATCH('Data above threshold'!AD$4,'Raw Data'!$3:$3,0)-1)),"", IFERROR($J106*OFFSET('Raw Data'!$A$3,MATCH('Data above threshold'!$A106,'Raw Data'!$B$4:$B$185,0),MATCH('Data above threshold'!AD$4,'Raw Data'!$3:$3,0)-1),"NA"))</f>
        <v>2</v>
      </c>
      <c r="AC106" s="103" t="n">
        <f aca="true">IF(ISBLANK(OFFSET('Raw Data'!$A$3,MATCH('Data above threshold'!$A106,'Raw Data'!$B$4:$B$185,0),MATCH('Data above threshold'!AE$4,'Raw Data'!$3:$3,0)-1)),"", IFERROR($J106*OFFSET('Raw Data'!$A$3,MATCH('Data above threshold'!$A106,'Raw Data'!$B$4:$B$185,0),MATCH('Data above threshold'!AE$4,'Raw Data'!$3:$3,0)-1),"NA"))</f>
        <v>3</v>
      </c>
      <c r="AD106" s="103" t="n">
        <f aca="true">IF(ISBLANK(OFFSET('Raw Data'!$A$3,MATCH('Data above threshold'!$A106,'Raw Data'!$B$4:$B$185,0),MATCH('Data above threshold'!AF$4,'Raw Data'!$3:$3,0)-1)),"", IFERROR($J106*OFFSET('Raw Data'!$A$3,MATCH('Data above threshold'!$A106,'Raw Data'!$B$4:$B$185,0),MATCH('Data above threshold'!AF$4,'Raw Data'!$3:$3,0)-1),"NA"))</f>
        <v>3</v>
      </c>
      <c r="AE106" s="103" t="n">
        <f aca="true">IF(ISBLANK(OFFSET('Raw Data'!$A$3,MATCH('Data above threshold'!$A106,'Raw Data'!$B$4:$B$185,0),MATCH('Data above threshold'!AG$4,'Raw Data'!$3:$3,0)-1)),"", IFERROR($J106*OFFSET('Raw Data'!$A$3,MATCH('Data above threshold'!$A106,'Raw Data'!$B$4:$B$185,0),MATCH('Data above threshold'!AG$4,'Raw Data'!$3:$3,0)-1),"NA"))</f>
        <v>3</v>
      </c>
      <c r="AF106" s="103" t="n">
        <f aca="true">IF(ISBLANK(OFFSET('Raw Data'!$A$3,MATCH('Data above threshold'!$A106,'Raw Data'!$B$4:$B$185,0),MATCH('Data above threshold'!AH$4,'Raw Data'!$3:$3,0)-1)),"", IFERROR($J106*OFFSET('Raw Data'!$A$3,MATCH('Data above threshold'!$A106,'Raw Data'!$B$4:$B$185,0),MATCH('Data above threshold'!AH$4,'Raw Data'!$3:$3,0)-1),"NA"))</f>
        <v>3</v>
      </c>
      <c r="AG106" s="103" t="n">
        <f aca="true">IF(ISBLANK(OFFSET('Raw Data'!$A$3,MATCH('Data above threshold'!$A106,'Raw Data'!$B$4:$B$185,0),MATCH('Data above threshold'!AI$4,'Raw Data'!$3:$3,0)-1)),"", IFERROR($J106*OFFSET('Raw Data'!$A$3,MATCH('Data above threshold'!$A106,'Raw Data'!$B$4:$B$185,0),MATCH('Data above threshold'!AI$4,'Raw Data'!$3:$3,0)-1),"NA"))</f>
        <v>1</v>
      </c>
      <c r="AH106" s="103" t="n">
        <f aca="true">IF(ISBLANK(OFFSET('Raw Data'!$A$3,MATCH('Data above threshold'!$A106,'Raw Data'!$B$4:$B$185,0),MATCH('Data above threshold'!AJ$4,'Raw Data'!$3:$3,0)-1)),"", IFERROR($J106*OFFSET('Raw Data'!$A$3,MATCH('Data above threshold'!$A106,'Raw Data'!$B$4:$B$185,0),MATCH('Data above threshold'!AJ$4,'Raw Data'!$3:$3,0)-1),"NA"))</f>
        <v>3</v>
      </c>
      <c r="AI106" s="103" t="n">
        <f aca="true">IF(ISBLANK(OFFSET('Raw Data'!$A$3,MATCH('Data above threshold'!$A106,'Raw Data'!$B$4:$B$185,0),MATCH('Data above threshold'!AK$4,'Raw Data'!$3:$3,0)-1)),"", IFERROR($J106*OFFSET('Raw Data'!$A$3,MATCH('Data above threshold'!$A106,'Raw Data'!$B$4:$B$185,0),MATCH('Data above threshold'!AK$4,'Raw Data'!$3:$3,0)-1),"NA"))</f>
        <v>3</v>
      </c>
      <c r="AJ106" s="103" t="n">
        <f aca="true">IF(ISBLANK(OFFSET('Raw Data'!$A$3,MATCH('Data above threshold'!$A106,'Raw Data'!$B$4:$B$185,0),MATCH('Data above threshold'!AL$4,'Raw Data'!$3:$3,0)-1)),"", IFERROR($J106*OFFSET('Raw Data'!$A$3,MATCH('Data above threshold'!$A106,'Raw Data'!$B$4:$B$185,0),MATCH('Data above threshold'!AL$4,'Raw Data'!$3:$3,0)-1),"NA"))</f>
        <v>3</v>
      </c>
      <c r="AK106" s="103" t="n">
        <f aca="true">IF(ISBLANK(OFFSET('Raw Data'!$A$3,MATCH('Data above threshold'!$A106,'Raw Data'!$B$4:$B$185,0),MATCH('Data above threshold'!AM$4,'Raw Data'!$3:$3,0)-1)),"", IFERROR($J106*OFFSET('Raw Data'!$A$3,MATCH('Data above threshold'!$A106,'Raw Data'!$B$4:$B$185,0),MATCH('Data above threshold'!AM$4,'Raw Data'!$3:$3,0)-1),"NA"))</f>
        <v>3</v>
      </c>
      <c r="AL106" s="103" t="n">
        <f aca="true">IF(ISBLANK(OFFSET('Raw Data'!$A$3,MATCH('Data above threshold'!$A106,'Raw Data'!$B$4:$B$185,0),MATCH('Data above threshold'!AN$4,'Raw Data'!$3:$3,0)-1)),"", IFERROR($J106*OFFSET('Raw Data'!$A$3,MATCH('Data above threshold'!$A106,'Raw Data'!$B$4:$B$185,0),MATCH('Data above threshold'!AN$4,'Raw Data'!$3:$3,0)-1),"NA"))</f>
        <v>3</v>
      </c>
      <c r="AM106" s="103" t="n">
        <f aca="true">IF(ISBLANK(OFFSET('Raw Data'!$A$3,MATCH('Data above threshold'!$A106,'Raw Data'!$B$4:$B$185,0),MATCH('Data above threshold'!AO$4,'Raw Data'!$3:$3,0)-1)),"", IFERROR($J106*OFFSET('Raw Data'!$A$3,MATCH('Data above threshold'!$A106,'Raw Data'!$B$4:$B$185,0),MATCH('Data above threshold'!AO$4,'Raw Data'!$3:$3,0)-1),"NA"))</f>
        <v>3</v>
      </c>
      <c r="AN106" s="103" t="n">
        <f aca="true">IF(ISBLANK(OFFSET('Raw Data'!$A$3,MATCH('Data above threshold'!$A106,'Raw Data'!$B$4:$B$185,0),MATCH('Data above threshold'!AP$4,'Raw Data'!$3:$3,0)-1)),"", IFERROR($J106*OFFSET('Raw Data'!$A$3,MATCH('Data above threshold'!$A106,'Raw Data'!$B$4:$B$185,0),MATCH('Data above threshold'!AP$4,'Raw Data'!$3:$3,0)-1),"NA"))</f>
        <v>3</v>
      </c>
      <c r="AO106" s="103" t="n">
        <f aca="true">IF(ISBLANK(OFFSET('Raw Data'!$A$3,MATCH('Data above threshold'!$A106,'Raw Data'!$B$4:$B$185,0),MATCH('Data above threshold'!AQ$4,'Raw Data'!$3:$3,0)-1)),"", IFERROR($J106*OFFSET('Raw Data'!$A$3,MATCH('Data above threshold'!$A106,'Raw Data'!$B$4:$B$185,0),MATCH('Data above threshold'!AQ$4,'Raw Data'!$3:$3,0)-1),"NA"))</f>
        <v>3</v>
      </c>
      <c r="AP106" s="103" t="n">
        <f aca="true">IF(ISBLANK(OFFSET('Raw Data'!$A$3,MATCH('Data above threshold'!$A106,'Raw Data'!$B$4:$B$185,0),MATCH('Data above threshold'!AR$4,'Raw Data'!$3:$3,0)-1)),"", IFERROR($J106*OFFSET('Raw Data'!$A$3,MATCH('Data above threshold'!$A106,'Raw Data'!$B$4:$B$185,0),MATCH('Data above threshold'!AR$4,'Raw Data'!$3:$3,0)-1),"NA"))</f>
        <v>1</v>
      </c>
      <c r="AQ106" s="103" t="n">
        <f aca="true">IF(ISBLANK(OFFSET('Raw Data'!$A$3,MATCH('Data above threshold'!$A106,'Raw Data'!$B$4:$B$185,0),MATCH('Data above threshold'!AS$4,'Raw Data'!$3:$3,0)-1)),"", IFERROR($J106*OFFSET('Raw Data'!$A$3,MATCH('Data above threshold'!$A106,'Raw Data'!$B$4:$B$185,0),MATCH('Data above threshold'!AS$4,'Raw Data'!$3:$3,0)-1),"NA"))</f>
        <v>3</v>
      </c>
      <c r="AR106" s="103" t="n">
        <f aca="true">IF(ISBLANK(OFFSET('Raw Data'!$A$3,MATCH('Data above threshold'!$A106,'Raw Data'!$B$4:$B$185,0),MATCH('Data above threshold'!AT$4,'Raw Data'!$3:$3,0)-1)),"", IFERROR($J106*OFFSET('Raw Data'!$A$3,MATCH('Data above threshold'!$A106,'Raw Data'!$B$4:$B$185,0),MATCH('Data above threshold'!AT$4,'Raw Data'!$3:$3,0)-1),"NA"))</f>
        <v>3</v>
      </c>
      <c r="AS106" s="103" t="n">
        <f aca="true">IF(ISBLANK(OFFSET('Raw Data'!$A$3,MATCH('Data above threshold'!$A106,'Raw Data'!$B$4:$B$185,0),MATCH('Data above threshold'!AU$4,'Raw Data'!$3:$3,0)-1)),"", IFERROR($J106*OFFSET('Raw Data'!$A$3,MATCH('Data above threshold'!$A106,'Raw Data'!$B$4:$B$185,0),MATCH('Data above threshold'!AU$4,'Raw Data'!$3:$3,0)-1),"NA"))</f>
        <v>1</v>
      </c>
      <c r="AT106" s="103" t="n">
        <f aca="true">IF(ISBLANK(OFFSET('Raw Data'!$A$3,MATCH('Data above threshold'!$A106,'Raw Data'!$B$4:$B$185,0),MATCH('Data above threshold'!AV$4,'Raw Data'!$3:$3,0)-1)),"", IFERROR($J106*OFFSET('Raw Data'!$A$3,MATCH('Data above threshold'!$A106,'Raw Data'!$B$4:$B$185,0),MATCH('Data above threshold'!AV$4,'Raw Data'!$3:$3,0)-1),"NA"))</f>
        <v>2</v>
      </c>
      <c r="AU106" s="103" t="n">
        <f aca="true">IF(ISBLANK(OFFSET('Raw Data'!$A$3,MATCH('Data above threshold'!$A106,'Raw Data'!$B$4:$B$185,0),MATCH('Data above threshold'!AW$4,'Raw Data'!$3:$3,0)-1)),"", IFERROR($J106*OFFSET('Raw Data'!$A$3,MATCH('Data above threshold'!$A106,'Raw Data'!$B$4:$B$185,0),MATCH('Data above threshold'!AW$4,'Raw Data'!$3:$3,0)-1),"NA"))</f>
        <v>2</v>
      </c>
      <c r="AV106" s="103" t="str">
        <f aca="true">IF(ISBLANK(OFFSET('Raw Data'!$A$3,MATCH('Data above threshold'!$A106,'Raw Data'!$B$4:$B$185,0),MATCH('Data above threshold'!AX$4,'Raw Data'!$3:$3,0)-1)),"", IFERROR($J106*OFFSET('Raw Data'!$A$3,MATCH('Data above threshold'!$A106,'Raw Data'!$B$4:$B$185,0),MATCH('Data above threshold'!AX$4,'Raw Data'!$3:$3,0)-1),"NA"))</f>
        <v/>
      </c>
      <c r="AW106" s="103" t="n">
        <f aca="true">IF(ISBLANK(OFFSET('Raw Data'!$A$3,MATCH('Data above threshold'!$A106,'Raw Data'!$B$4:$B$185,0),MATCH('Data above threshold'!AY$4,'Raw Data'!$3:$3,0)-1)),"", IFERROR($J106*OFFSET('Raw Data'!$A$3,MATCH('Data above threshold'!$A106,'Raw Data'!$B$4:$B$185,0),MATCH('Data above threshold'!AY$4,'Raw Data'!$3:$3,0)-1),"NA"))</f>
        <v>3</v>
      </c>
      <c r="AX106" s="103" t="n">
        <f aca="true">IF(ISBLANK(OFFSET('Raw Data'!$A$3,MATCH('Data above threshold'!$A106,'Raw Data'!$B$4:$B$185,0),MATCH('Data above threshold'!AZ$4,'Raw Data'!$3:$3,0)-1)),"", IFERROR($J106*OFFSET('Raw Data'!$A$3,MATCH('Data above threshold'!$A106,'Raw Data'!$B$4:$B$185,0),MATCH('Data above threshold'!AZ$4,'Raw Data'!$3:$3,0)-1),"NA"))</f>
        <v>3</v>
      </c>
      <c r="AY106" s="103" t="n">
        <f aca="true">IF(ISBLANK(OFFSET('Raw Data'!$A$3,MATCH('Data above threshold'!$A106,'Raw Data'!$B$4:$B$185,0),MATCH('Data above threshold'!BA$4,'Raw Data'!$3:$3,0)-1)),"", IFERROR($J106*OFFSET('Raw Data'!$A$3,MATCH('Data above threshold'!$A106,'Raw Data'!$B$4:$B$185,0),MATCH('Data above threshold'!BA$4,'Raw Data'!$3:$3,0)-1),"NA"))</f>
        <v>2.5</v>
      </c>
      <c r="AZ106" s="103" t="n">
        <f aca="true">IF(ISBLANK(OFFSET('Raw Data'!$A$3,MATCH('Data above threshold'!$A106,'Raw Data'!$B$4:$B$185,0),MATCH('Data above threshold'!BB$4,'Raw Data'!$3:$3,0)-1)),"", IFERROR($J106*OFFSET('Raw Data'!$A$3,MATCH('Data above threshold'!$A106,'Raw Data'!$B$4:$B$185,0),MATCH('Data above threshold'!BB$4,'Raw Data'!$3:$3,0)-1),"NA"))</f>
        <v>2</v>
      </c>
      <c r="BA106" s="103" t="n">
        <f aca="true">IF(ISBLANK(OFFSET('Raw Data'!$A$3,MATCH('Data above threshold'!$A106,'Raw Data'!$B$4:$B$185,0),MATCH('Data above threshold'!BC$4,'Raw Data'!$3:$3,0)-1)),"", IFERROR($J106*OFFSET('Raw Data'!$A$3,MATCH('Data above threshold'!$A106,'Raw Data'!$B$4:$B$185,0),MATCH('Data above threshold'!BC$4,'Raw Data'!$3:$3,0)-1),"NA"))</f>
        <v>1</v>
      </c>
      <c r="BB106" s="103" t="n">
        <f aca="true">IF(ISBLANK(OFFSET('Raw Data'!$A$3,MATCH('Data above threshold'!$A106,'Raw Data'!$B$4:$B$185,0),MATCH('Data above threshold'!BD$4,'Raw Data'!$3:$3,0)-1)),"", IFERROR($J106*OFFSET('Raw Data'!$A$3,MATCH('Data above threshold'!$A106,'Raw Data'!$B$4:$B$185,0),MATCH('Data above threshold'!BD$4,'Raw Data'!$3:$3,0)-1),"NA"))</f>
        <v>1</v>
      </c>
      <c r="BC106" s="103" t="n">
        <f aca="true">IF(ISBLANK(OFFSET('Raw Data'!$A$3,MATCH('Data above threshold'!$A106,'Raw Data'!$B$4:$B$185,0),MATCH('Data above threshold'!BE$4,'Raw Data'!$3:$3,0)-1)),"", IFERROR($J106*OFFSET('Raw Data'!$A$3,MATCH('Data above threshold'!$A106,'Raw Data'!$B$4:$B$185,0),MATCH('Data above threshold'!BE$4,'Raw Data'!$3:$3,0)-1),"NA"))</f>
        <v>3</v>
      </c>
      <c r="BD106" s="103" t="n">
        <f aca="true">IF(ISBLANK(OFFSET('Raw Data'!$A$3,MATCH('Data above threshold'!$A106,'Raw Data'!$B$4:$B$185,0),MATCH('Data above threshold'!BF$4,'Raw Data'!$3:$3,0)-1)),"", IFERROR($J106*OFFSET('Raw Data'!$A$3,MATCH('Data above threshold'!$A106,'Raw Data'!$B$4:$B$185,0),MATCH('Data above threshold'!BF$4,'Raw Data'!$3:$3,0)-1),"NA"))</f>
        <v>1</v>
      </c>
      <c r="BE106" s="103" t="str">
        <f aca="true">IF(ISBLANK(OFFSET('Raw Data'!$A$3,MATCH('Data above threshold'!$A106,'Raw Data'!$B$4:$B$185,0),MATCH('Data above threshold'!BG$4,'Raw Data'!$3:$3,0)-1)),"", IFERROR($J106*OFFSET('Raw Data'!$A$3,MATCH('Data above threshold'!$A106,'Raw Data'!$B$4:$B$185,0),MATCH('Data above threshold'!BG$4,'Raw Data'!$3:$3,0)-1),"NA"))</f>
        <v/>
      </c>
      <c r="BF106" s="103" t="n">
        <f aca="true">IF(ISBLANK(OFFSET('Raw Data'!$A$3,MATCH('Data above threshold'!$A106,'Raw Data'!$B$4:$B$185,0),MATCH('Data above threshold'!BH$4,'Raw Data'!$3:$3,0)-1)),"", IFERROR($J106*OFFSET('Raw Data'!$A$3,MATCH('Data above threshold'!$A106,'Raw Data'!$B$4:$B$185,0),MATCH('Data above threshold'!BH$4,'Raw Data'!$3:$3,0)-1),"NA"))</f>
        <v>2</v>
      </c>
      <c r="BG106" s="103" t="str">
        <f aca="true">IF(ISBLANK(OFFSET('Raw Data'!$A$3,MATCH('Data above threshold'!$A106,'Raw Data'!$B$4:$B$185,0),MATCH('Data above threshold'!BI$4,'Raw Data'!$3:$3,0)-1)),"", IFERROR($J106*OFFSET('Raw Data'!$A$3,MATCH('Data above threshold'!$A106,'Raw Data'!$B$4:$B$185,0),MATCH('Data above threshold'!BI$4,'Raw Data'!$3:$3,0)-1),"NA"))</f>
        <v/>
      </c>
      <c r="BH106" s="103" t="n">
        <f aca="true">IF(ISBLANK(OFFSET('Raw Data'!$A$3,MATCH('Data above threshold'!$A106,'Raw Data'!$B$4:$B$185,0),MATCH('Data above threshold'!BJ$4,'Raw Data'!$3:$3,0)-1)),"", IFERROR($J106*OFFSET('Raw Data'!$A$3,MATCH('Data above threshold'!$A106,'Raw Data'!$B$4:$B$185,0),MATCH('Data above threshold'!BJ$4,'Raw Data'!$3:$3,0)-1),"NA"))</f>
        <v>1</v>
      </c>
      <c r="BI106" s="103" t="n">
        <f aca="true">IF(ISBLANK(OFFSET('Raw Data'!$A$3,MATCH('Data above threshold'!$A106,'Raw Data'!$B$4:$B$185,0),MATCH('Data above threshold'!BK$4,'Raw Data'!$3:$3,0)-1)),"", IFERROR($J106*OFFSET('Raw Data'!$A$3,MATCH('Data above threshold'!$A106,'Raw Data'!$B$4:$B$185,0),MATCH('Data above threshold'!BK$4,'Raw Data'!$3:$3,0)-1),"NA"))</f>
        <v>3</v>
      </c>
      <c r="BJ106" s="103" t="n">
        <f aca="true">IF(ISBLANK(OFFSET('Raw Data'!$A$3,MATCH('Data above threshold'!$A106,'Raw Data'!$B$4:$B$185,0),MATCH('Data above threshold'!BL$4,'Raw Data'!$3:$3,0)-1)),"", IFERROR($J106*OFFSET('Raw Data'!$A$3,MATCH('Data above threshold'!$A106,'Raw Data'!$B$4:$B$185,0),MATCH('Data above threshold'!BL$4,'Raw Data'!$3:$3,0)-1),"NA"))</f>
        <v>1</v>
      </c>
      <c r="BK106" s="103" t="n">
        <f aca="true">IF(ISBLANK(OFFSET('Raw Data'!$A$3,MATCH('Data above threshold'!$A106,'Raw Data'!$B$4:$B$185,0),MATCH('Data above threshold'!BM$4,'Raw Data'!$3:$3,0)-1)),"", IFERROR($J106*OFFSET('Raw Data'!$A$3,MATCH('Data above threshold'!$A106,'Raw Data'!$B$4:$B$185,0),MATCH('Data above threshold'!BM$4,'Raw Data'!$3:$3,0)-1),"NA"))</f>
        <v>2</v>
      </c>
      <c r="BL106" s="103" t="n">
        <f aca="true">IF(ISBLANK(OFFSET('Raw Data'!$A$3,MATCH('Data above threshold'!$A106,'Raw Data'!$B$4:$B$185,0),MATCH('Data above threshold'!BN$4,'Raw Data'!$3:$3,0)-1)),"", IFERROR($J106*OFFSET('Raw Data'!$A$3,MATCH('Data above threshold'!$A106,'Raw Data'!$B$4:$B$185,0),MATCH('Data above threshold'!BN$4,'Raw Data'!$3:$3,0)-1),"NA"))</f>
        <v>1</v>
      </c>
      <c r="BM106" s="103" t="n">
        <f aca="true">IF(ISBLANK(OFFSET('Raw Data'!$A$3,MATCH('Data above threshold'!$A106,'Raw Data'!$B$4:$B$185,0),MATCH('Data above threshold'!BO$4,'Raw Data'!$3:$3,0)-1)),"", IFERROR($J106*OFFSET('Raw Data'!$A$3,MATCH('Data above threshold'!$A106,'Raw Data'!$B$4:$B$185,0),MATCH('Data above threshold'!BO$4,'Raw Data'!$3:$3,0)-1),"NA"))</f>
        <v>3</v>
      </c>
      <c r="BN106" s="103" t="n">
        <f aca="true">IF(ISBLANK(OFFSET('Raw Data'!$A$3,MATCH('Data above threshold'!$A106,'Raw Data'!$B$4:$B$185,0),MATCH('Data above threshold'!BP$4,'Raw Data'!$3:$3,0)-1)),"", IFERROR($J106*OFFSET('Raw Data'!$A$3,MATCH('Data above threshold'!$A106,'Raw Data'!$B$4:$B$185,0),MATCH('Data above threshold'!BP$4,'Raw Data'!$3:$3,0)-1),"NA"))</f>
        <v>3</v>
      </c>
      <c r="BO106" s="103" t="str">
        <f aca="true">IF(ISBLANK(OFFSET('Raw Data'!$A$3,MATCH('Data above threshold'!$A106,'Raw Data'!$B$4:$B$185,0),MATCH('Data above threshold'!BQ$4,'Raw Data'!$3:$3,0)-1)),"", IFERROR($J106*OFFSET('Raw Data'!$A$3,MATCH('Data above threshold'!$A106,'Raw Data'!$B$4:$B$185,0),MATCH('Data above threshold'!BQ$4,'Raw Data'!$3:$3,0)-1),"NA"))</f>
        <v/>
      </c>
      <c r="BP106" s="103" t="n">
        <f aca="true">IF(ISBLANK(OFFSET('Raw Data'!$A$3,MATCH('Data above threshold'!$A106,'Raw Data'!$B$4:$B$185,0),MATCH('Data above threshold'!BR$4,'Raw Data'!$3:$3,0)-1)),"", IFERROR($J106*OFFSET('Raw Data'!$A$3,MATCH('Data above threshold'!$A106,'Raw Data'!$B$4:$B$185,0),MATCH('Data above threshold'!BR$4,'Raw Data'!$3:$3,0)-1),"NA"))</f>
        <v>3</v>
      </c>
      <c r="BQ106" s="103" t="n">
        <f aca="true">IF(ISBLANK(OFFSET('Raw Data'!$A$3,MATCH('Data above threshold'!$A106,'Raw Data'!$B$4:$B$185,0),MATCH('Data above threshold'!BS$4,'Raw Data'!$3:$3,0)-1)),"", IFERROR($J106*OFFSET('Raw Data'!$A$3,MATCH('Data above threshold'!$A106,'Raw Data'!$B$4:$B$185,0),MATCH('Data above threshold'!BS$4,'Raw Data'!$3:$3,0)-1),"NA"))</f>
        <v>3</v>
      </c>
      <c r="BR106" s="103" t="n">
        <f aca="true">IF(ISBLANK(OFFSET('Raw Data'!$A$3,MATCH('Data above threshold'!$A106,'Raw Data'!$B$4:$B$185,0),MATCH('Data above threshold'!BT$4,'Raw Data'!$3:$3,0)-1)),"", IFERROR($J106*OFFSET('Raw Data'!$A$3,MATCH('Data above threshold'!$A106,'Raw Data'!$B$4:$B$185,0),MATCH('Data above threshold'!BT$4,'Raw Data'!$3:$3,0)-1),"NA"))</f>
        <v>3</v>
      </c>
      <c r="BS106" s="103" t="n">
        <f aca="true">IF(ISBLANK(OFFSET('Raw Data'!$A$3,MATCH('Data above threshold'!$A106,'Raw Data'!$B$4:$B$185,0),MATCH('Data above threshold'!BU$4,'Raw Data'!$3:$3,0)-1)),"", IFERROR($J106*OFFSET('Raw Data'!$A$3,MATCH('Data above threshold'!$A106,'Raw Data'!$B$4:$B$185,0),MATCH('Data above threshold'!BU$4,'Raw Data'!$3:$3,0)-1),"NA"))</f>
        <v>3</v>
      </c>
      <c r="BT106" s="103" t="n">
        <f aca="true">IF(ISBLANK(OFFSET('Raw Data'!$A$3,MATCH('Data above threshold'!$A106,'Raw Data'!$B$4:$B$185,0),MATCH('Data above threshold'!BV$4,'Raw Data'!$3:$3,0)-1)),"", IFERROR($J106*OFFSET('Raw Data'!$A$3,MATCH('Data above threshold'!$A106,'Raw Data'!$B$4:$B$185,0),MATCH('Data above threshold'!BV$4,'Raw Data'!$3:$3,0)-1),"NA"))</f>
        <v>1</v>
      </c>
      <c r="BU106" s="103" t="n">
        <f aca="true">IF(ISBLANK(OFFSET('Raw Data'!$A$3,MATCH('Data above threshold'!$A106,'Raw Data'!$B$4:$B$185,0),MATCH('Data above threshold'!BW$4,'Raw Data'!$3:$3,0)-1)),"", IFERROR($J106*OFFSET('Raw Data'!$A$3,MATCH('Data above threshold'!$A106,'Raw Data'!$B$4:$B$185,0),MATCH('Data above threshold'!BW$4,'Raw Data'!$3:$3,0)-1),"NA"))</f>
        <v>3</v>
      </c>
      <c r="BV106" s="103" t="n">
        <f aca="true">IF(ISBLANK(OFFSET('Raw Data'!$A$3,MATCH('Data above threshold'!$A106,'Raw Data'!$B$4:$B$185,0),MATCH('Data above threshold'!BX$4,'Raw Data'!$3:$3,0)-1)),"", IFERROR($J106*OFFSET('Raw Data'!$A$3,MATCH('Data above threshold'!$A106,'Raw Data'!$B$4:$B$185,0),MATCH('Data above threshold'!BX$4,'Raw Data'!$3:$3,0)-1),"NA"))</f>
        <v>3</v>
      </c>
      <c r="BW106" s="103" t="n">
        <f aca="true">IF(ISBLANK(OFFSET('Raw Data'!$A$3,MATCH('Data above threshold'!$A106,'Raw Data'!$B$4:$B$185,0),MATCH('Data above threshold'!BY$4,'Raw Data'!$3:$3,0)-1)),"", IFERROR($J106*OFFSET('Raw Data'!$A$3,MATCH('Data above threshold'!$A106,'Raw Data'!$B$4:$B$185,0),MATCH('Data above threshold'!BY$4,'Raw Data'!$3:$3,0)-1),"NA"))</f>
        <v>1</v>
      </c>
      <c r="BX106" s="103" t="n">
        <f aca="true">IF(ISBLANK(OFFSET('Raw Data'!$A$3,MATCH('Data above threshold'!$A106,'Raw Data'!$B$4:$B$185,0),MATCH('Data above threshold'!BZ$4,'Raw Data'!$3:$3,0)-1)),"", IFERROR($J106*OFFSET('Raw Data'!$A$3,MATCH('Data above threshold'!$A106,'Raw Data'!$B$4:$B$185,0),MATCH('Data above threshold'!BZ$4,'Raw Data'!$3:$3,0)-1),"NA"))</f>
        <v>3</v>
      </c>
      <c r="BY106" s="103" t="n">
        <f aca="true">IF(ISBLANK(OFFSET('Raw Data'!$A$3,MATCH('Data above threshold'!$A106,'Raw Data'!$B$4:$B$185,0),MATCH('Data above threshold'!CA$4,'Raw Data'!$3:$3,0)-1)),"", IFERROR($J106*OFFSET('Raw Data'!$A$3,MATCH('Data above threshold'!$A106,'Raw Data'!$B$4:$B$185,0),MATCH('Data above threshold'!CA$4,'Raw Data'!$3:$3,0)-1),"NA"))</f>
        <v>3</v>
      </c>
      <c r="BZ106" s="103" t="n">
        <f aca="true">IF(ISBLANK(OFFSET('Raw Data'!$A$3,MATCH('Data above threshold'!$A106,'Raw Data'!$B$4:$B$185,0),MATCH('Data above threshold'!CB$4,'Raw Data'!$3:$3,0)-1)),"", IFERROR($J106*OFFSET('Raw Data'!$A$3,MATCH('Data above threshold'!$A106,'Raw Data'!$B$4:$B$185,0),MATCH('Data above threshold'!CB$4,'Raw Data'!$3:$3,0)-1),"NA"))</f>
        <v>1</v>
      </c>
      <c r="CA106" s="103" t="n">
        <f aca="true">IF(ISBLANK(OFFSET('Raw Data'!$A$3,MATCH('Data above threshold'!$A106,'Raw Data'!$B$4:$B$185,0),MATCH('Data above threshold'!CC$4,'Raw Data'!$3:$3,0)-1)),"", IFERROR($J106*OFFSET('Raw Data'!$A$3,MATCH('Data above threshold'!$A106,'Raw Data'!$B$4:$B$185,0),MATCH('Data above threshold'!CC$4,'Raw Data'!$3:$3,0)-1),"NA"))</f>
        <v>1</v>
      </c>
      <c r="CB106" s="103" t="n">
        <f aca="true">IF(ISBLANK(OFFSET('Raw Data'!$A$3,MATCH('Data above threshold'!$A106,'Raw Data'!$B$4:$B$185,0),MATCH('Data above threshold'!CD$4,'Raw Data'!$3:$3,0)-1)),"", IFERROR($J106*OFFSET('Raw Data'!$A$3,MATCH('Data above threshold'!$A106,'Raw Data'!$B$4:$B$185,0),MATCH('Data above threshold'!CD$4,'Raw Data'!$3:$3,0)-1),"NA"))</f>
        <v>3</v>
      </c>
      <c r="CC106" s="103" t="n">
        <f aca="true">IF(ISBLANK(OFFSET('Raw Data'!$A$3,MATCH('Data above threshold'!$A106,'Raw Data'!$B$4:$B$185,0),MATCH('Data above threshold'!CE$4,'Raw Data'!$3:$3,0)-1)),"", IFERROR($J106*OFFSET('Raw Data'!$A$3,MATCH('Data above threshold'!$A106,'Raw Data'!$B$4:$B$185,0),MATCH('Data above threshold'!CE$4,'Raw Data'!$3:$3,0)-1),"NA"))</f>
        <v>1</v>
      </c>
      <c r="CD106" s="103" t="n">
        <f aca="true">IF(ISBLANK(OFFSET('Raw Data'!$A$3,MATCH('Data above threshold'!$A106,'Raw Data'!$B$4:$B$185,0),MATCH('Data above threshold'!CF$4,'Raw Data'!$3:$3,0)-1)),"", IFERROR($J106*OFFSET('Raw Data'!$A$3,MATCH('Data above threshold'!$A106,'Raw Data'!$B$4:$B$185,0),MATCH('Data above threshold'!CF$4,'Raw Data'!$3:$3,0)-1),"NA"))</f>
        <v>1</v>
      </c>
      <c r="CE106" s="103" t="n">
        <f aca="true">IF(ISBLANK(OFFSET('Raw Data'!$A$3,MATCH('Data above threshold'!$A106,'Raw Data'!$B$4:$B$185,0),MATCH('Data above threshold'!CG$4,'Raw Data'!$3:$3,0)-1)),"", IFERROR($J106*OFFSET('Raw Data'!$A$3,MATCH('Data above threshold'!$A106,'Raw Data'!$B$4:$B$185,0),MATCH('Data above threshold'!CG$4,'Raw Data'!$3:$3,0)-1),"NA"))</f>
        <v>3</v>
      </c>
      <c r="CF106" s="103" t="n">
        <f aca="true">IF(ISBLANK(OFFSET('Raw Data'!$A$3,MATCH('Data above threshold'!$A106,'Raw Data'!$B$4:$B$185,0),MATCH('Data above threshold'!CH$4,'Raw Data'!$3:$3,0)-1)),"", IFERROR($J106*OFFSET('Raw Data'!$A$3,MATCH('Data above threshold'!$A106,'Raw Data'!$B$4:$B$185,0),MATCH('Data above threshold'!CH$4,'Raw Data'!$3:$3,0)-1),"NA"))</f>
        <v>3</v>
      </c>
      <c r="CG106" s="103" t="n">
        <f aca="true">IF(ISBLANK(OFFSET('Raw Data'!$A$3,MATCH('Data above threshold'!$A106,'Raw Data'!$B$4:$B$185,0),MATCH('Data above threshold'!CI$4,'Raw Data'!$3:$3,0)-1)),"", IFERROR($J106*OFFSET('Raw Data'!$A$3,MATCH('Data above threshold'!$A106,'Raw Data'!$B$4:$B$185,0),MATCH('Data above threshold'!CI$4,'Raw Data'!$3:$3,0)-1),"NA"))</f>
        <v>1</v>
      </c>
      <c r="CH106" s="103" t="n">
        <f aca="true">IF(ISBLANK(OFFSET('Raw Data'!$A$3,MATCH('Data above threshold'!$A106,'Raw Data'!$B$4:$B$185,0),MATCH('Data above threshold'!CJ$4,'Raw Data'!$3:$3,0)-1)),"", IFERROR($J106*OFFSET('Raw Data'!$A$3,MATCH('Data above threshold'!$A106,'Raw Data'!$B$4:$B$185,0),MATCH('Data above threshold'!CJ$4,'Raw Data'!$3:$3,0)-1),"NA"))</f>
        <v>1</v>
      </c>
      <c r="CI106" s="103" t="str">
        <f aca="true">IF(ISBLANK(OFFSET('Raw Data'!$A$3,MATCH('Data above threshold'!$A106,'Raw Data'!$B$4:$B$185,0),MATCH('Data above threshold'!CK$4,'Raw Data'!$3:$3,0)-1)),"", IFERROR($J106*OFFSET('Raw Data'!$A$3,MATCH('Data above threshold'!$A106,'Raw Data'!$B$4:$B$185,0),MATCH('Data above threshold'!CK$4,'Raw Data'!$3:$3,0)-1),"NA"))</f>
        <v/>
      </c>
      <c r="CJ106" s="103" t="n">
        <f aca="true">IF(ISBLANK(OFFSET('Raw Data'!$A$3,MATCH('Data above threshold'!$A106,'Raw Data'!$B$4:$B$185,0),MATCH('Data above threshold'!CL$4,'Raw Data'!$3:$3,0)-1)),"", IFERROR($J106*OFFSET('Raw Data'!$A$3,MATCH('Data above threshold'!$A106,'Raw Data'!$B$4:$B$185,0),MATCH('Data above threshold'!CL$4,'Raw Data'!$3:$3,0)-1),"NA"))</f>
        <v>3</v>
      </c>
      <c r="CK106" s="103" t="n">
        <f aca="true">IF(ISBLANK(OFFSET('Raw Data'!$A$3,MATCH('Data above threshold'!$A106,'Raw Data'!$B$4:$B$185,0),MATCH('Data above threshold'!CM$4,'Raw Data'!$3:$3,0)-1)),"", IFERROR($J106*OFFSET('Raw Data'!$A$3,MATCH('Data above threshold'!$A106,'Raw Data'!$B$4:$B$185,0),MATCH('Data above threshold'!CM$4,'Raw Data'!$3:$3,0)-1),"NA"))</f>
        <v>3</v>
      </c>
      <c r="CL106" s="103" t="n">
        <f aca="true">IF(ISBLANK(OFFSET('Raw Data'!$A$3,MATCH('Data above threshold'!$A106,'Raw Data'!$B$4:$B$185,0),MATCH('Data above threshold'!CN$4,'Raw Data'!$3:$3,0)-1)),"", IFERROR($J106*OFFSET('Raw Data'!$A$3,MATCH('Data above threshold'!$A106,'Raw Data'!$B$4:$B$185,0),MATCH('Data above threshold'!CN$4,'Raw Data'!$3:$3,0)-1),"NA"))</f>
        <v>2</v>
      </c>
      <c r="CM106" s="103" t="n">
        <f aca="true">IF(ISBLANK(OFFSET('Raw Data'!$A$3,MATCH('Data above threshold'!$A106,'Raw Data'!$B$4:$B$185,0),MATCH('Data above threshold'!CO$4,'Raw Data'!$3:$3,0)-1)),"", IFERROR($J106*OFFSET('Raw Data'!$A$3,MATCH('Data above threshold'!$A106,'Raw Data'!$B$4:$B$185,0),MATCH('Data above threshold'!CO$4,'Raw Data'!$3:$3,0)-1),"NA"))</f>
        <v>3</v>
      </c>
      <c r="CN106" s="103" t="n">
        <f aca="true">IF(ISBLANK(OFFSET('Raw Data'!$A$3,MATCH('Data above threshold'!$A106,'Raw Data'!$B$4:$B$185,0),MATCH('Data above threshold'!CP$4,'Raw Data'!$3:$3,0)-1)),"", IFERROR($J106*OFFSET('Raw Data'!$A$3,MATCH('Data above threshold'!$A106,'Raw Data'!$B$4:$B$185,0),MATCH('Data above threshold'!CP$4,'Raw Data'!$3:$3,0)-1),"NA"))</f>
        <v>3</v>
      </c>
      <c r="CO106" s="103" t="n">
        <f aca="true">IF(ISBLANK(OFFSET('Raw Data'!$A$3,MATCH('Data above threshold'!$A106,'Raw Data'!$B$4:$B$185,0),MATCH('Data above threshold'!CQ$4,'Raw Data'!$3:$3,0)-1)),"", IFERROR($J106*OFFSET('Raw Data'!$A$3,MATCH('Data above threshold'!$A106,'Raw Data'!$B$4:$B$185,0),MATCH('Data above threshold'!CQ$4,'Raw Data'!$3:$3,0)-1),"NA"))</f>
        <v>1</v>
      </c>
      <c r="CP106" s="103" t="n">
        <f aca="true">IF(ISBLANK(OFFSET('Raw Data'!$A$3,MATCH('Data above threshold'!$A106,'Raw Data'!$B$4:$B$185,0),MATCH('Data above threshold'!CR$4,'Raw Data'!$3:$3,0)-1)),"", IFERROR($J106*OFFSET('Raw Data'!$A$3,MATCH('Data above threshold'!$A106,'Raw Data'!$B$4:$B$185,0),MATCH('Data above threshold'!CR$4,'Raw Data'!$3:$3,0)-1),"NA"))</f>
        <v>3</v>
      </c>
    </row>
    <row r="107" s="103" customFormat="true" ht="15.5" hidden="false" customHeight="false" outlineLevel="0" collapsed="false">
      <c r="A107" s="107" t="n">
        <v>4213</v>
      </c>
      <c r="B107" s="107" t="n">
        <v>4</v>
      </c>
      <c r="C107" s="103" t="str">
        <f aca="true">IF(ISBLANK(OFFSET('Raw Data'!$A$3,MATCH($A107,'Raw Data'!$B$4:$B$185,0),MATCH(C$4,'Raw Data'!$3:$3,0)-1)),"",OFFSET('Raw Data'!$A$3,MATCH($A107,'Raw Data'!$B$4:$B$185,0),MATCH(C$4,'Raw Data'!$3:$3,0)-1))</f>
        <v/>
      </c>
      <c r="D107" s="103" t="str">
        <f aca="true">IF(ISBLANK(OFFSET('Raw Data'!$A$3,MATCH($A107,'Raw Data'!$B$4:$B$185,0),MATCH(D$4,'Raw Data'!$3:$3,0)-1)),"",OFFSET('Raw Data'!$A$3,MATCH($A107,'Raw Data'!$B$4:$B$185,0),MATCH(D$4,'Raw Data'!$3:$3,0)-1))</f>
        <v>Expert assessment data - D.5.7</v>
      </c>
      <c r="E107" s="103" t="str">
        <f aca="true">IF(ISBLANK(OFFSET('Raw Data'!$A$3,MATCH($A107,'Raw Data'!$B$4:$B$185,0),MATCH(E$4,'Raw Data'!$3:$3,0)-1)),"",OFFSET('Raw Data'!$A$3,MATCH($A107,'Raw Data'!$B$4:$B$185,0),MATCH(E$4,'Raw Data'!$3:$3,0)-1))</f>
        <v>Environmental protection/impact: Minimum standards for motor vehicle emissions or fuel consumption (e.g. through billing)</v>
      </c>
      <c r="F107" s="103" t="str">
        <f aca="true">IF(ISBLANK(OFFSET('Raw Data'!$A$3,MATCH($A107,'Raw Data'!$B$4:$B$185,0),MATCH(F$4,'Raw Data'!$3:$3,0)-1)),"",OFFSET('Raw Data'!$A$3,MATCH($A107,'Raw Data'!$B$4:$B$185,0),MATCH(F$4,'Raw Data'!$3:$3,0)-1))</f>
        <v/>
      </c>
      <c r="G107" s="103" t="s">
        <v>217</v>
      </c>
      <c r="H107" s="103" t="str">
        <f aca="true">IF(ISBLANK(OFFSET('Raw Data'!$A$3,MATCH($A107,'Raw Data'!$B$4:$B$185,0),MATCH(H$4,'Raw Data'!$3:$3,0)-1)),"",OFFSET('Raw Data'!$A$3,MATCH($A107,'Raw Data'!$B$4:$B$185,0),MATCH(H$4,'Raw Data'!$3:$3,0)-1))</f>
        <v/>
      </c>
      <c r="I107" s="103" t="str">
        <f aca="true">IF(ISBLANK(OFFSET('Raw Data'!$A$3,MATCH($A107,'Raw Data'!$B$4:$B$185,0),MATCH(I$4,'Raw Data'!$3:$3,0)-1)),"",OFFSET('Raw Data'!$A$3,MATCH($A107,'Raw Data'!$B$4:$B$185,0),MATCH(I$4,'Raw Data'!$3:$3,0)-1))</f>
        <v>Plus</v>
      </c>
      <c r="J107" s="103" t="n">
        <f aca="false">IF(I107="","",IF(I107="Minus",-1,1))</f>
        <v>1</v>
      </c>
      <c r="K107" s="105" t="n">
        <f aca="false" t="array" ref="K107:K107">IFERROR(SKEW(IF(ISNUMBER(O107:CP107),O107:CP107,"")),"")</f>
        <v>-0.901518741208262</v>
      </c>
      <c r="L107" s="103" t="n">
        <f aca="true">IF(ISBLANK(OFFSET('Data above threshold'!$A$4,MATCH('Data above threshold'!$A107,'Data above threshold'!$A$5:$A$185,0),MATCH('Data above threshold'!N$4,'Data above threshold'!$4:$4,0)-1)),1,OFFSET('Data above threshold'!$A$4,MATCH('Data above threshold'!$A107,'Data above threshold'!$A$5:$A$185,0),MATCH('Data above threshold'!N$4,'Data above threshold'!$4:$4,0)-1))</f>
        <v>0</v>
      </c>
      <c r="M107" s="103" t="str">
        <f aca="true">IF(ISBLANK(OFFSET('Data above threshold'!$A$4,MATCH('Data above threshold'!$A107,'Data above threshold'!$A$5:$A$185,0),MATCH('Data above threshold'!O$4,'Data above threshold'!$4:$4,0)-1)),"",OFFSET('Data above threshold'!$A$4,MATCH('Data above threshold'!$A107,'Data above threshold'!$A$5:$A$185,0),MATCH('Data above threshold'!O$4,'Data above threshold'!$4:$4,0)-1))</f>
        <v/>
      </c>
      <c r="N107" s="106" t="n">
        <f aca="false" t="array" ref="N107:N107">IF(B107&lt;4,"",1-IFERROR(SUM(ISNUMBER(O107:CP107)*(1-$O$3:$CP$3))/COUNTIF($O$3:$CP$3,0),0))</f>
        <v>0.0875</v>
      </c>
      <c r="O107" s="103" t="n">
        <f aca="true">IF(ISBLANK(OFFSET('Raw Data'!$A$3,MATCH('Data above threshold'!$A107,'Raw Data'!$B$4:$B$185,0),MATCH('Data above threshold'!Q$4,'Raw Data'!$3:$3,0)-1)),"", IFERROR($J107*OFFSET('Raw Data'!$A$3,MATCH('Data above threshold'!$A107,'Raw Data'!$B$4:$B$185,0),MATCH('Data above threshold'!Q$4,'Raw Data'!$3:$3,0)-1),"NA"))</f>
        <v>2</v>
      </c>
      <c r="P107" s="103" t="n">
        <f aca="true">IF(ISBLANK(OFFSET('Raw Data'!$A$3,MATCH('Data above threshold'!$A107,'Raw Data'!$B$4:$B$185,0),MATCH('Data above threshold'!R$4,'Raw Data'!$3:$3,0)-1)),"", IFERROR($J107*OFFSET('Raw Data'!$A$3,MATCH('Data above threshold'!$A107,'Raw Data'!$B$4:$B$185,0),MATCH('Data above threshold'!R$4,'Raw Data'!$3:$3,0)-1),"NA"))</f>
        <v>3</v>
      </c>
      <c r="Q107" s="103" t="n">
        <f aca="true">IF(ISBLANK(OFFSET('Raw Data'!$A$3,MATCH('Data above threshold'!$A107,'Raw Data'!$B$4:$B$185,0),MATCH('Data above threshold'!S$4,'Raw Data'!$3:$3,0)-1)),"", IFERROR($J107*OFFSET('Raw Data'!$A$3,MATCH('Data above threshold'!$A107,'Raw Data'!$B$4:$B$185,0),MATCH('Data above threshold'!S$4,'Raw Data'!$3:$3,0)-1),"NA"))</f>
        <v>3</v>
      </c>
      <c r="R107" s="103" t="n">
        <f aca="true">IF(ISBLANK(OFFSET('Raw Data'!$A$3,MATCH('Data above threshold'!$A107,'Raw Data'!$B$4:$B$185,0),MATCH('Data above threshold'!T$4,'Raw Data'!$3:$3,0)-1)),"", IFERROR($J107*OFFSET('Raw Data'!$A$3,MATCH('Data above threshold'!$A107,'Raw Data'!$B$4:$B$185,0),MATCH('Data above threshold'!T$4,'Raw Data'!$3:$3,0)-1),"NA"))</f>
        <v>3</v>
      </c>
      <c r="S107" s="103" t="n">
        <f aca="true">IF(ISBLANK(OFFSET('Raw Data'!$A$3,MATCH('Data above threshold'!$A107,'Raw Data'!$B$4:$B$185,0),MATCH('Data above threshold'!U$4,'Raw Data'!$3:$3,0)-1)),"", IFERROR($J107*OFFSET('Raw Data'!$A$3,MATCH('Data above threshold'!$A107,'Raw Data'!$B$4:$B$185,0),MATCH('Data above threshold'!U$4,'Raw Data'!$3:$3,0)-1),"NA"))</f>
        <v>3</v>
      </c>
      <c r="T107" s="103" t="n">
        <f aca="true">IF(ISBLANK(OFFSET('Raw Data'!$A$3,MATCH('Data above threshold'!$A107,'Raw Data'!$B$4:$B$185,0),MATCH('Data above threshold'!V$4,'Raw Data'!$3:$3,0)-1)),"", IFERROR($J107*OFFSET('Raw Data'!$A$3,MATCH('Data above threshold'!$A107,'Raw Data'!$B$4:$B$185,0),MATCH('Data above threshold'!V$4,'Raw Data'!$3:$3,0)-1),"NA"))</f>
        <v>3</v>
      </c>
      <c r="U107" s="103" t="n">
        <f aca="true">IF(ISBLANK(OFFSET('Raw Data'!$A$3,MATCH('Data above threshold'!$A107,'Raw Data'!$B$4:$B$185,0),MATCH('Data above threshold'!W$4,'Raw Data'!$3:$3,0)-1)),"", IFERROR($J107*OFFSET('Raw Data'!$A$3,MATCH('Data above threshold'!$A107,'Raw Data'!$B$4:$B$185,0),MATCH('Data above threshold'!W$4,'Raw Data'!$3:$3,0)-1),"NA"))</f>
        <v>2</v>
      </c>
      <c r="V107" s="103" t="n">
        <f aca="true">IF(ISBLANK(OFFSET('Raw Data'!$A$3,MATCH('Data above threshold'!$A107,'Raw Data'!$B$4:$B$185,0),MATCH('Data above threshold'!X$4,'Raw Data'!$3:$3,0)-1)),"", IFERROR($J107*OFFSET('Raw Data'!$A$3,MATCH('Data above threshold'!$A107,'Raw Data'!$B$4:$B$185,0),MATCH('Data above threshold'!X$4,'Raw Data'!$3:$3,0)-1),"NA"))</f>
        <v>3</v>
      </c>
      <c r="W107" s="103" t="n">
        <f aca="true">IF(ISBLANK(OFFSET('Raw Data'!$A$3,MATCH('Data above threshold'!$A107,'Raw Data'!$B$4:$B$185,0),MATCH('Data above threshold'!Y$4,'Raw Data'!$3:$3,0)-1)),"", IFERROR($J107*OFFSET('Raw Data'!$A$3,MATCH('Data above threshold'!$A107,'Raw Data'!$B$4:$B$185,0),MATCH('Data above threshold'!Y$4,'Raw Data'!$3:$3,0)-1),"NA"))</f>
        <v>3</v>
      </c>
      <c r="X107" s="103" t="n">
        <f aca="true">IF(ISBLANK(OFFSET('Raw Data'!$A$3,MATCH('Data above threshold'!$A107,'Raw Data'!$B$4:$B$185,0),MATCH('Data above threshold'!Z$4,'Raw Data'!$3:$3,0)-1)),"", IFERROR($J107*OFFSET('Raw Data'!$A$3,MATCH('Data above threshold'!$A107,'Raw Data'!$B$4:$B$185,0),MATCH('Data above threshold'!Z$4,'Raw Data'!$3:$3,0)-1),"NA"))</f>
        <v>3</v>
      </c>
      <c r="Y107" s="103" t="n">
        <f aca="true">IF(ISBLANK(OFFSET('Raw Data'!$A$3,MATCH('Data above threshold'!$A107,'Raw Data'!$B$4:$B$185,0),MATCH('Data above threshold'!AA$4,'Raw Data'!$3:$3,0)-1)),"", IFERROR($J107*OFFSET('Raw Data'!$A$3,MATCH('Data above threshold'!$A107,'Raw Data'!$B$4:$B$185,0),MATCH('Data above threshold'!AA$4,'Raw Data'!$3:$3,0)-1),"NA"))</f>
        <v>3</v>
      </c>
      <c r="Z107" s="103" t="n">
        <f aca="true">IF(ISBLANK(OFFSET('Raw Data'!$A$3,MATCH('Data above threshold'!$A107,'Raw Data'!$B$4:$B$185,0),MATCH('Data above threshold'!AB$4,'Raw Data'!$3:$3,0)-1)),"", IFERROR($J107*OFFSET('Raw Data'!$A$3,MATCH('Data above threshold'!$A107,'Raw Data'!$B$4:$B$185,0),MATCH('Data above threshold'!AB$4,'Raw Data'!$3:$3,0)-1),"NA"))</f>
        <v>1</v>
      </c>
      <c r="AA107" s="103" t="n">
        <f aca="true">IF(ISBLANK(OFFSET('Raw Data'!$A$3,MATCH('Data above threshold'!$A107,'Raw Data'!$B$4:$B$185,0),MATCH('Data above threshold'!AC$4,'Raw Data'!$3:$3,0)-1)),"", IFERROR($J107*OFFSET('Raw Data'!$A$3,MATCH('Data above threshold'!$A107,'Raw Data'!$B$4:$B$185,0),MATCH('Data above threshold'!AC$4,'Raw Data'!$3:$3,0)-1),"NA"))</f>
        <v>3</v>
      </c>
      <c r="AB107" s="103" t="str">
        <f aca="true">IF(ISBLANK(OFFSET('Raw Data'!$A$3,MATCH('Data above threshold'!$A107,'Raw Data'!$B$4:$B$185,0),MATCH('Data above threshold'!AD$4,'Raw Data'!$3:$3,0)-1)),"", IFERROR($J107*OFFSET('Raw Data'!$A$3,MATCH('Data above threshold'!$A107,'Raw Data'!$B$4:$B$185,0),MATCH('Data above threshold'!AD$4,'Raw Data'!$3:$3,0)-1),"NA"))</f>
        <v/>
      </c>
      <c r="AC107" s="103" t="n">
        <f aca="true">IF(ISBLANK(OFFSET('Raw Data'!$A$3,MATCH('Data above threshold'!$A107,'Raw Data'!$B$4:$B$185,0),MATCH('Data above threshold'!AE$4,'Raw Data'!$3:$3,0)-1)),"", IFERROR($J107*OFFSET('Raw Data'!$A$3,MATCH('Data above threshold'!$A107,'Raw Data'!$B$4:$B$185,0),MATCH('Data above threshold'!AE$4,'Raw Data'!$3:$3,0)-1),"NA"))</f>
        <v>3</v>
      </c>
      <c r="AD107" s="103" t="n">
        <f aca="true">IF(ISBLANK(OFFSET('Raw Data'!$A$3,MATCH('Data above threshold'!$A107,'Raw Data'!$B$4:$B$185,0),MATCH('Data above threshold'!AF$4,'Raw Data'!$3:$3,0)-1)),"", IFERROR($J107*OFFSET('Raw Data'!$A$3,MATCH('Data above threshold'!$A107,'Raw Data'!$B$4:$B$185,0),MATCH('Data above threshold'!AF$4,'Raw Data'!$3:$3,0)-1),"NA"))</f>
        <v>3</v>
      </c>
      <c r="AE107" s="103" t="n">
        <f aca="true">IF(ISBLANK(OFFSET('Raw Data'!$A$3,MATCH('Data above threshold'!$A107,'Raw Data'!$B$4:$B$185,0),MATCH('Data above threshold'!AG$4,'Raw Data'!$3:$3,0)-1)),"", IFERROR($J107*OFFSET('Raw Data'!$A$3,MATCH('Data above threshold'!$A107,'Raw Data'!$B$4:$B$185,0),MATCH('Data above threshold'!AG$4,'Raw Data'!$3:$3,0)-1),"NA"))</f>
        <v>3</v>
      </c>
      <c r="AF107" s="103" t="n">
        <f aca="true">IF(ISBLANK(OFFSET('Raw Data'!$A$3,MATCH('Data above threshold'!$A107,'Raw Data'!$B$4:$B$185,0),MATCH('Data above threshold'!AH$4,'Raw Data'!$3:$3,0)-1)),"", IFERROR($J107*OFFSET('Raw Data'!$A$3,MATCH('Data above threshold'!$A107,'Raw Data'!$B$4:$B$185,0),MATCH('Data above threshold'!AH$4,'Raw Data'!$3:$3,0)-1),"NA"))</f>
        <v>3</v>
      </c>
      <c r="AG107" s="103" t="n">
        <f aca="true">IF(ISBLANK(OFFSET('Raw Data'!$A$3,MATCH('Data above threshold'!$A107,'Raw Data'!$B$4:$B$185,0),MATCH('Data above threshold'!AI$4,'Raw Data'!$3:$3,0)-1)),"", IFERROR($J107*OFFSET('Raw Data'!$A$3,MATCH('Data above threshold'!$A107,'Raw Data'!$B$4:$B$185,0),MATCH('Data above threshold'!AI$4,'Raw Data'!$3:$3,0)-1),"NA"))</f>
        <v>1</v>
      </c>
      <c r="AH107" s="103" t="str">
        <f aca="true">IF(ISBLANK(OFFSET('Raw Data'!$A$3,MATCH('Data above threshold'!$A107,'Raw Data'!$B$4:$B$185,0),MATCH('Data above threshold'!AJ$4,'Raw Data'!$3:$3,0)-1)),"", IFERROR($J107*OFFSET('Raw Data'!$A$3,MATCH('Data above threshold'!$A107,'Raw Data'!$B$4:$B$185,0),MATCH('Data above threshold'!AJ$4,'Raw Data'!$3:$3,0)-1),"NA"))</f>
        <v/>
      </c>
      <c r="AI107" s="103" t="n">
        <f aca="true">IF(ISBLANK(OFFSET('Raw Data'!$A$3,MATCH('Data above threshold'!$A107,'Raw Data'!$B$4:$B$185,0),MATCH('Data above threshold'!AK$4,'Raw Data'!$3:$3,0)-1)),"", IFERROR($J107*OFFSET('Raw Data'!$A$3,MATCH('Data above threshold'!$A107,'Raw Data'!$B$4:$B$185,0),MATCH('Data above threshold'!AK$4,'Raw Data'!$3:$3,0)-1),"NA"))</f>
        <v>1</v>
      </c>
      <c r="AJ107" s="103" t="n">
        <f aca="true">IF(ISBLANK(OFFSET('Raw Data'!$A$3,MATCH('Data above threshold'!$A107,'Raw Data'!$B$4:$B$185,0),MATCH('Data above threshold'!AL$4,'Raw Data'!$3:$3,0)-1)),"", IFERROR($J107*OFFSET('Raw Data'!$A$3,MATCH('Data above threshold'!$A107,'Raw Data'!$B$4:$B$185,0),MATCH('Data above threshold'!AL$4,'Raw Data'!$3:$3,0)-1),"NA"))</f>
        <v>3</v>
      </c>
      <c r="AK107" s="103" t="n">
        <f aca="true">IF(ISBLANK(OFFSET('Raw Data'!$A$3,MATCH('Data above threshold'!$A107,'Raw Data'!$B$4:$B$185,0),MATCH('Data above threshold'!AM$4,'Raw Data'!$3:$3,0)-1)),"", IFERROR($J107*OFFSET('Raw Data'!$A$3,MATCH('Data above threshold'!$A107,'Raw Data'!$B$4:$B$185,0),MATCH('Data above threshold'!AM$4,'Raw Data'!$3:$3,0)-1),"NA"))</f>
        <v>3</v>
      </c>
      <c r="AL107" s="103" t="n">
        <f aca="true">IF(ISBLANK(OFFSET('Raw Data'!$A$3,MATCH('Data above threshold'!$A107,'Raw Data'!$B$4:$B$185,0),MATCH('Data above threshold'!AN$4,'Raw Data'!$3:$3,0)-1)),"", IFERROR($J107*OFFSET('Raw Data'!$A$3,MATCH('Data above threshold'!$A107,'Raw Data'!$B$4:$B$185,0),MATCH('Data above threshold'!AN$4,'Raw Data'!$3:$3,0)-1),"NA"))</f>
        <v>3</v>
      </c>
      <c r="AM107" s="103" t="n">
        <f aca="true">IF(ISBLANK(OFFSET('Raw Data'!$A$3,MATCH('Data above threshold'!$A107,'Raw Data'!$B$4:$B$185,0),MATCH('Data above threshold'!AO$4,'Raw Data'!$3:$3,0)-1)),"", IFERROR($J107*OFFSET('Raw Data'!$A$3,MATCH('Data above threshold'!$A107,'Raw Data'!$B$4:$B$185,0),MATCH('Data above threshold'!AO$4,'Raw Data'!$3:$3,0)-1),"NA"))</f>
        <v>3</v>
      </c>
      <c r="AN107" s="103" t="n">
        <f aca="true">IF(ISBLANK(OFFSET('Raw Data'!$A$3,MATCH('Data above threshold'!$A107,'Raw Data'!$B$4:$B$185,0),MATCH('Data above threshold'!AP$4,'Raw Data'!$3:$3,0)-1)),"", IFERROR($J107*OFFSET('Raw Data'!$A$3,MATCH('Data above threshold'!$A107,'Raw Data'!$B$4:$B$185,0),MATCH('Data above threshold'!AP$4,'Raw Data'!$3:$3,0)-1),"NA"))</f>
        <v>3</v>
      </c>
      <c r="AO107" s="103" t="n">
        <f aca="true">IF(ISBLANK(OFFSET('Raw Data'!$A$3,MATCH('Data above threshold'!$A107,'Raw Data'!$B$4:$B$185,0),MATCH('Data above threshold'!AQ$4,'Raw Data'!$3:$3,0)-1)),"", IFERROR($J107*OFFSET('Raw Data'!$A$3,MATCH('Data above threshold'!$A107,'Raw Data'!$B$4:$B$185,0),MATCH('Data above threshold'!AQ$4,'Raw Data'!$3:$3,0)-1),"NA"))</f>
        <v>3</v>
      </c>
      <c r="AP107" s="103" t="n">
        <f aca="true">IF(ISBLANK(OFFSET('Raw Data'!$A$3,MATCH('Data above threshold'!$A107,'Raw Data'!$B$4:$B$185,0),MATCH('Data above threshold'!AR$4,'Raw Data'!$3:$3,0)-1)),"", IFERROR($J107*OFFSET('Raw Data'!$A$3,MATCH('Data above threshold'!$A107,'Raw Data'!$B$4:$B$185,0),MATCH('Data above threshold'!AR$4,'Raw Data'!$3:$3,0)-1),"NA"))</f>
        <v>1</v>
      </c>
      <c r="AQ107" s="103" t="n">
        <f aca="true">IF(ISBLANK(OFFSET('Raw Data'!$A$3,MATCH('Data above threshold'!$A107,'Raw Data'!$B$4:$B$185,0),MATCH('Data above threshold'!AS$4,'Raw Data'!$3:$3,0)-1)),"", IFERROR($J107*OFFSET('Raw Data'!$A$3,MATCH('Data above threshold'!$A107,'Raw Data'!$B$4:$B$185,0),MATCH('Data above threshold'!AS$4,'Raw Data'!$3:$3,0)-1),"NA"))</f>
        <v>3</v>
      </c>
      <c r="AR107" s="103" t="n">
        <f aca="true">IF(ISBLANK(OFFSET('Raw Data'!$A$3,MATCH('Data above threshold'!$A107,'Raw Data'!$B$4:$B$185,0),MATCH('Data above threshold'!AT$4,'Raw Data'!$3:$3,0)-1)),"", IFERROR($J107*OFFSET('Raw Data'!$A$3,MATCH('Data above threshold'!$A107,'Raw Data'!$B$4:$B$185,0),MATCH('Data above threshold'!AT$4,'Raw Data'!$3:$3,0)-1),"NA"))</f>
        <v>3</v>
      </c>
      <c r="AS107" s="103" t="str">
        <f aca="true">IF(ISBLANK(OFFSET('Raw Data'!$A$3,MATCH('Data above threshold'!$A107,'Raw Data'!$B$4:$B$185,0),MATCH('Data above threshold'!AU$4,'Raw Data'!$3:$3,0)-1)),"", IFERROR($J107*OFFSET('Raw Data'!$A$3,MATCH('Data above threshold'!$A107,'Raw Data'!$B$4:$B$185,0),MATCH('Data above threshold'!AU$4,'Raw Data'!$3:$3,0)-1),"NA"))</f>
        <v/>
      </c>
      <c r="AT107" s="103" t="n">
        <f aca="true">IF(ISBLANK(OFFSET('Raw Data'!$A$3,MATCH('Data above threshold'!$A107,'Raw Data'!$B$4:$B$185,0),MATCH('Data above threshold'!AV$4,'Raw Data'!$3:$3,0)-1)),"", IFERROR($J107*OFFSET('Raw Data'!$A$3,MATCH('Data above threshold'!$A107,'Raw Data'!$B$4:$B$185,0),MATCH('Data above threshold'!AV$4,'Raw Data'!$3:$3,0)-1),"NA"))</f>
        <v>3</v>
      </c>
      <c r="AU107" s="103" t="n">
        <f aca="true">IF(ISBLANK(OFFSET('Raw Data'!$A$3,MATCH('Data above threshold'!$A107,'Raw Data'!$B$4:$B$185,0),MATCH('Data above threshold'!AW$4,'Raw Data'!$3:$3,0)-1)),"", IFERROR($J107*OFFSET('Raw Data'!$A$3,MATCH('Data above threshold'!$A107,'Raw Data'!$B$4:$B$185,0),MATCH('Data above threshold'!AW$4,'Raw Data'!$3:$3,0)-1),"NA"))</f>
        <v>2.18</v>
      </c>
      <c r="AV107" s="103" t="n">
        <f aca="true">IF(ISBLANK(OFFSET('Raw Data'!$A$3,MATCH('Data above threshold'!$A107,'Raw Data'!$B$4:$B$185,0),MATCH('Data above threshold'!AX$4,'Raw Data'!$3:$3,0)-1)),"", IFERROR($J107*OFFSET('Raw Data'!$A$3,MATCH('Data above threshold'!$A107,'Raw Data'!$B$4:$B$185,0),MATCH('Data above threshold'!AX$4,'Raw Data'!$3:$3,0)-1),"NA"))</f>
        <v>3</v>
      </c>
      <c r="AW107" s="103" t="n">
        <f aca="true">IF(ISBLANK(OFFSET('Raw Data'!$A$3,MATCH('Data above threshold'!$A107,'Raw Data'!$B$4:$B$185,0),MATCH('Data above threshold'!AY$4,'Raw Data'!$3:$3,0)-1)),"", IFERROR($J107*OFFSET('Raw Data'!$A$3,MATCH('Data above threshold'!$A107,'Raw Data'!$B$4:$B$185,0),MATCH('Data above threshold'!AY$4,'Raw Data'!$3:$3,0)-1),"NA"))</f>
        <v>3</v>
      </c>
      <c r="AX107" s="103" t="n">
        <f aca="true">IF(ISBLANK(OFFSET('Raw Data'!$A$3,MATCH('Data above threshold'!$A107,'Raw Data'!$B$4:$B$185,0),MATCH('Data above threshold'!AZ$4,'Raw Data'!$3:$3,0)-1)),"", IFERROR($J107*OFFSET('Raw Data'!$A$3,MATCH('Data above threshold'!$A107,'Raw Data'!$B$4:$B$185,0),MATCH('Data above threshold'!AZ$4,'Raw Data'!$3:$3,0)-1),"NA"))</f>
        <v>1</v>
      </c>
      <c r="AY107" s="103" t="n">
        <f aca="true">IF(ISBLANK(OFFSET('Raw Data'!$A$3,MATCH('Data above threshold'!$A107,'Raw Data'!$B$4:$B$185,0),MATCH('Data above threshold'!BA$4,'Raw Data'!$3:$3,0)-1)),"", IFERROR($J107*OFFSET('Raw Data'!$A$3,MATCH('Data above threshold'!$A107,'Raw Data'!$B$4:$B$185,0),MATCH('Data above threshold'!BA$4,'Raw Data'!$3:$3,0)-1),"NA"))</f>
        <v>2.67</v>
      </c>
      <c r="AZ107" s="103" t="n">
        <f aca="true">IF(ISBLANK(OFFSET('Raw Data'!$A$3,MATCH('Data above threshold'!$A107,'Raw Data'!$B$4:$B$185,0),MATCH('Data above threshold'!BB$4,'Raw Data'!$3:$3,0)-1)),"", IFERROR($J107*OFFSET('Raw Data'!$A$3,MATCH('Data above threshold'!$A107,'Raw Data'!$B$4:$B$185,0),MATCH('Data above threshold'!BB$4,'Raw Data'!$3:$3,0)-1),"NA"))</f>
        <v>2</v>
      </c>
      <c r="BA107" s="103" t="n">
        <f aca="true">IF(ISBLANK(OFFSET('Raw Data'!$A$3,MATCH('Data above threshold'!$A107,'Raw Data'!$B$4:$B$185,0),MATCH('Data above threshold'!BC$4,'Raw Data'!$3:$3,0)-1)),"", IFERROR($J107*OFFSET('Raw Data'!$A$3,MATCH('Data above threshold'!$A107,'Raw Data'!$B$4:$B$185,0),MATCH('Data above threshold'!BC$4,'Raw Data'!$3:$3,0)-1),"NA"))</f>
        <v>1</v>
      </c>
      <c r="BB107" s="103" t="n">
        <f aca="true">IF(ISBLANK(OFFSET('Raw Data'!$A$3,MATCH('Data above threshold'!$A107,'Raw Data'!$B$4:$B$185,0),MATCH('Data above threshold'!BD$4,'Raw Data'!$3:$3,0)-1)),"", IFERROR($J107*OFFSET('Raw Data'!$A$3,MATCH('Data above threshold'!$A107,'Raw Data'!$B$4:$B$185,0),MATCH('Data above threshold'!BD$4,'Raw Data'!$3:$3,0)-1),"NA"))</f>
        <v>1</v>
      </c>
      <c r="BC107" s="103" t="n">
        <f aca="true">IF(ISBLANK(OFFSET('Raw Data'!$A$3,MATCH('Data above threshold'!$A107,'Raw Data'!$B$4:$B$185,0),MATCH('Data above threshold'!BE$4,'Raw Data'!$3:$3,0)-1)),"", IFERROR($J107*OFFSET('Raw Data'!$A$3,MATCH('Data above threshold'!$A107,'Raw Data'!$B$4:$B$185,0),MATCH('Data above threshold'!BE$4,'Raw Data'!$3:$3,0)-1),"NA"))</f>
        <v>2.33</v>
      </c>
      <c r="BD107" s="103" t="n">
        <f aca="true">IF(ISBLANK(OFFSET('Raw Data'!$A$3,MATCH('Data above threshold'!$A107,'Raw Data'!$B$4:$B$185,0),MATCH('Data above threshold'!BF$4,'Raw Data'!$3:$3,0)-1)),"", IFERROR($J107*OFFSET('Raw Data'!$A$3,MATCH('Data above threshold'!$A107,'Raw Data'!$B$4:$B$185,0),MATCH('Data above threshold'!BF$4,'Raw Data'!$3:$3,0)-1),"NA"))</f>
        <v>2</v>
      </c>
      <c r="BE107" s="103" t="str">
        <f aca="true">IF(ISBLANK(OFFSET('Raw Data'!$A$3,MATCH('Data above threshold'!$A107,'Raw Data'!$B$4:$B$185,0),MATCH('Data above threshold'!BG$4,'Raw Data'!$3:$3,0)-1)),"", IFERROR($J107*OFFSET('Raw Data'!$A$3,MATCH('Data above threshold'!$A107,'Raw Data'!$B$4:$B$185,0),MATCH('Data above threshold'!BG$4,'Raw Data'!$3:$3,0)-1),"NA"))</f>
        <v/>
      </c>
      <c r="BF107" s="103" t="n">
        <f aca="true">IF(ISBLANK(OFFSET('Raw Data'!$A$3,MATCH('Data above threshold'!$A107,'Raw Data'!$B$4:$B$185,0),MATCH('Data above threshold'!BH$4,'Raw Data'!$3:$3,0)-1)),"", IFERROR($J107*OFFSET('Raw Data'!$A$3,MATCH('Data above threshold'!$A107,'Raw Data'!$B$4:$B$185,0),MATCH('Data above threshold'!BH$4,'Raw Data'!$3:$3,0)-1),"NA"))</f>
        <v>3</v>
      </c>
      <c r="BG107" s="103" t="str">
        <f aca="true">IF(ISBLANK(OFFSET('Raw Data'!$A$3,MATCH('Data above threshold'!$A107,'Raw Data'!$B$4:$B$185,0),MATCH('Data above threshold'!BI$4,'Raw Data'!$3:$3,0)-1)),"", IFERROR($J107*OFFSET('Raw Data'!$A$3,MATCH('Data above threshold'!$A107,'Raw Data'!$B$4:$B$185,0),MATCH('Data above threshold'!BI$4,'Raw Data'!$3:$3,0)-1),"NA"))</f>
        <v/>
      </c>
      <c r="BH107" s="103" t="n">
        <f aca="true">IF(ISBLANK(OFFSET('Raw Data'!$A$3,MATCH('Data above threshold'!$A107,'Raw Data'!$B$4:$B$185,0),MATCH('Data above threshold'!BJ$4,'Raw Data'!$3:$3,0)-1)),"", IFERROR($J107*OFFSET('Raw Data'!$A$3,MATCH('Data above threshold'!$A107,'Raw Data'!$B$4:$B$185,0),MATCH('Data above threshold'!BJ$4,'Raw Data'!$3:$3,0)-1),"NA"))</f>
        <v>1</v>
      </c>
      <c r="BI107" s="103" t="n">
        <f aca="true">IF(ISBLANK(OFFSET('Raw Data'!$A$3,MATCH('Data above threshold'!$A107,'Raw Data'!$B$4:$B$185,0),MATCH('Data above threshold'!BK$4,'Raw Data'!$3:$3,0)-1)),"", IFERROR($J107*OFFSET('Raw Data'!$A$3,MATCH('Data above threshold'!$A107,'Raw Data'!$B$4:$B$185,0),MATCH('Data above threshold'!BK$4,'Raw Data'!$3:$3,0)-1),"NA"))</f>
        <v>1</v>
      </c>
      <c r="BJ107" s="103" t="n">
        <f aca="true">IF(ISBLANK(OFFSET('Raw Data'!$A$3,MATCH('Data above threshold'!$A107,'Raw Data'!$B$4:$B$185,0),MATCH('Data above threshold'!BL$4,'Raw Data'!$3:$3,0)-1)),"", IFERROR($J107*OFFSET('Raw Data'!$A$3,MATCH('Data above threshold'!$A107,'Raw Data'!$B$4:$B$185,0),MATCH('Data above threshold'!BL$4,'Raw Data'!$3:$3,0)-1),"NA"))</f>
        <v>1</v>
      </c>
      <c r="BK107" s="103" t="n">
        <f aca="true">IF(ISBLANK(OFFSET('Raw Data'!$A$3,MATCH('Data above threshold'!$A107,'Raw Data'!$B$4:$B$185,0),MATCH('Data above threshold'!BM$4,'Raw Data'!$3:$3,0)-1)),"", IFERROR($J107*OFFSET('Raw Data'!$A$3,MATCH('Data above threshold'!$A107,'Raw Data'!$B$4:$B$185,0),MATCH('Data above threshold'!BM$4,'Raw Data'!$3:$3,0)-1),"NA"))</f>
        <v>2</v>
      </c>
      <c r="BL107" s="103" t="n">
        <f aca="true">IF(ISBLANK(OFFSET('Raw Data'!$A$3,MATCH('Data above threshold'!$A107,'Raw Data'!$B$4:$B$185,0),MATCH('Data above threshold'!BN$4,'Raw Data'!$3:$3,0)-1)),"", IFERROR($J107*OFFSET('Raw Data'!$A$3,MATCH('Data above threshold'!$A107,'Raw Data'!$B$4:$B$185,0),MATCH('Data above threshold'!BN$4,'Raw Data'!$3:$3,0)-1),"NA"))</f>
        <v>1</v>
      </c>
      <c r="BM107" s="103" t="n">
        <f aca="true">IF(ISBLANK(OFFSET('Raw Data'!$A$3,MATCH('Data above threshold'!$A107,'Raw Data'!$B$4:$B$185,0),MATCH('Data above threshold'!BO$4,'Raw Data'!$3:$3,0)-1)),"", IFERROR($J107*OFFSET('Raw Data'!$A$3,MATCH('Data above threshold'!$A107,'Raw Data'!$B$4:$B$185,0),MATCH('Data above threshold'!BO$4,'Raw Data'!$3:$3,0)-1),"NA"))</f>
        <v>3</v>
      </c>
      <c r="BN107" s="103" t="n">
        <f aca="true">IF(ISBLANK(OFFSET('Raw Data'!$A$3,MATCH('Data above threshold'!$A107,'Raw Data'!$B$4:$B$185,0),MATCH('Data above threshold'!BP$4,'Raw Data'!$3:$3,0)-1)),"", IFERROR($J107*OFFSET('Raw Data'!$A$3,MATCH('Data above threshold'!$A107,'Raw Data'!$B$4:$B$185,0),MATCH('Data above threshold'!BP$4,'Raw Data'!$3:$3,0)-1),"NA"))</f>
        <v>3</v>
      </c>
      <c r="BO107" s="103" t="n">
        <f aca="true">IF(ISBLANK(OFFSET('Raw Data'!$A$3,MATCH('Data above threshold'!$A107,'Raw Data'!$B$4:$B$185,0),MATCH('Data above threshold'!BQ$4,'Raw Data'!$3:$3,0)-1)),"", IFERROR($J107*OFFSET('Raw Data'!$A$3,MATCH('Data above threshold'!$A107,'Raw Data'!$B$4:$B$185,0),MATCH('Data above threshold'!BQ$4,'Raw Data'!$3:$3,0)-1),"NA"))</f>
        <v>3</v>
      </c>
      <c r="BP107" s="103" t="n">
        <f aca="true">IF(ISBLANK(OFFSET('Raw Data'!$A$3,MATCH('Data above threshold'!$A107,'Raw Data'!$B$4:$B$185,0),MATCH('Data above threshold'!BR$4,'Raw Data'!$3:$3,0)-1)),"", IFERROR($J107*OFFSET('Raw Data'!$A$3,MATCH('Data above threshold'!$A107,'Raw Data'!$B$4:$B$185,0),MATCH('Data above threshold'!BR$4,'Raw Data'!$3:$3,0)-1),"NA"))</f>
        <v>3</v>
      </c>
      <c r="BQ107" s="103" t="n">
        <f aca="true">IF(ISBLANK(OFFSET('Raw Data'!$A$3,MATCH('Data above threshold'!$A107,'Raw Data'!$B$4:$B$185,0),MATCH('Data above threshold'!BS$4,'Raw Data'!$3:$3,0)-1)),"", IFERROR($J107*OFFSET('Raw Data'!$A$3,MATCH('Data above threshold'!$A107,'Raw Data'!$B$4:$B$185,0),MATCH('Data above threshold'!BS$4,'Raw Data'!$3:$3,0)-1),"NA"))</f>
        <v>3</v>
      </c>
      <c r="BR107" s="103" t="n">
        <f aca="true">IF(ISBLANK(OFFSET('Raw Data'!$A$3,MATCH('Data above threshold'!$A107,'Raw Data'!$B$4:$B$185,0),MATCH('Data above threshold'!BT$4,'Raw Data'!$3:$3,0)-1)),"", IFERROR($J107*OFFSET('Raw Data'!$A$3,MATCH('Data above threshold'!$A107,'Raw Data'!$B$4:$B$185,0),MATCH('Data above threshold'!BT$4,'Raw Data'!$3:$3,0)-1),"NA"))</f>
        <v>3</v>
      </c>
      <c r="BS107" s="103" t="n">
        <f aca="true">IF(ISBLANK(OFFSET('Raw Data'!$A$3,MATCH('Data above threshold'!$A107,'Raw Data'!$B$4:$B$185,0),MATCH('Data above threshold'!BU$4,'Raw Data'!$3:$3,0)-1)),"", IFERROR($J107*OFFSET('Raw Data'!$A$3,MATCH('Data above threshold'!$A107,'Raw Data'!$B$4:$B$185,0),MATCH('Data above threshold'!BU$4,'Raw Data'!$3:$3,0)-1),"NA"))</f>
        <v>3</v>
      </c>
      <c r="BT107" s="103" t="n">
        <f aca="true">IF(ISBLANK(OFFSET('Raw Data'!$A$3,MATCH('Data above threshold'!$A107,'Raw Data'!$B$4:$B$185,0),MATCH('Data above threshold'!BV$4,'Raw Data'!$3:$3,0)-1)),"", IFERROR($J107*OFFSET('Raw Data'!$A$3,MATCH('Data above threshold'!$A107,'Raw Data'!$B$4:$B$185,0),MATCH('Data above threshold'!BV$4,'Raw Data'!$3:$3,0)-1),"NA"))</f>
        <v>1</v>
      </c>
      <c r="BU107" s="103" t="n">
        <f aca="true">IF(ISBLANK(OFFSET('Raw Data'!$A$3,MATCH('Data above threshold'!$A107,'Raw Data'!$B$4:$B$185,0),MATCH('Data above threshold'!BW$4,'Raw Data'!$3:$3,0)-1)),"", IFERROR($J107*OFFSET('Raw Data'!$A$3,MATCH('Data above threshold'!$A107,'Raw Data'!$B$4:$B$185,0),MATCH('Data above threshold'!BW$4,'Raw Data'!$3:$3,0)-1),"NA"))</f>
        <v>3</v>
      </c>
      <c r="BV107" s="103" t="n">
        <f aca="true">IF(ISBLANK(OFFSET('Raw Data'!$A$3,MATCH('Data above threshold'!$A107,'Raw Data'!$B$4:$B$185,0),MATCH('Data above threshold'!BX$4,'Raw Data'!$3:$3,0)-1)),"", IFERROR($J107*OFFSET('Raw Data'!$A$3,MATCH('Data above threshold'!$A107,'Raw Data'!$B$4:$B$185,0),MATCH('Data above threshold'!BX$4,'Raw Data'!$3:$3,0)-1),"NA"))</f>
        <v>3</v>
      </c>
      <c r="BW107" s="103" t="n">
        <f aca="true">IF(ISBLANK(OFFSET('Raw Data'!$A$3,MATCH('Data above threshold'!$A107,'Raw Data'!$B$4:$B$185,0),MATCH('Data above threshold'!BY$4,'Raw Data'!$3:$3,0)-1)),"", IFERROR($J107*OFFSET('Raw Data'!$A$3,MATCH('Data above threshold'!$A107,'Raw Data'!$B$4:$B$185,0),MATCH('Data above threshold'!BY$4,'Raw Data'!$3:$3,0)-1),"NA"))</f>
        <v>3</v>
      </c>
      <c r="BX107" s="103" t="n">
        <f aca="true">IF(ISBLANK(OFFSET('Raw Data'!$A$3,MATCH('Data above threshold'!$A107,'Raw Data'!$B$4:$B$185,0),MATCH('Data above threshold'!BZ$4,'Raw Data'!$3:$3,0)-1)),"", IFERROR($J107*OFFSET('Raw Data'!$A$3,MATCH('Data above threshold'!$A107,'Raw Data'!$B$4:$B$185,0),MATCH('Data above threshold'!BZ$4,'Raw Data'!$3:$3,0)-1),"NA"))</f>
        <v>3</v>
      </c>
      <c r="BY107" s="103" t="n">
        <f aca="true">IF(ISBLANK(OFFSET('Raw Data'!$A$3,MATCH('Data above threshold'!$A107,'Raw Data'!$B$4:$B$185,0),MATCH('Data above threshold'!CA$4,'Raw Data'!$3:$3,0)-1)),"", IFERROR($J107*OFFSET('Raw Data'!$A$3,MATCH('Data above threshold'!$A107,'Raw Data'!$B$4:$B$185,0),MATCH('Data above threshold'!CA$4,'Raw Data'!$3:$3,0)-1),"NA"))</f>
        <v>3</v>
      </c>
      <c r="BZ107" s="103" t="n">
        <f aca="true">IF(ISBLANK(OFFSET('Raw Data'!$A$3,MATCH('Data above threshold'!$A107,'Raw Data'!$B$4:$B$185,0),MATCH('Data above threshold'!CB$4,'Raw Data'!$3:$3,0)-1)),"", IFERROR($J107*OFFSET('Raw Data'!$A$3,MATCH('Data above threshold'!$A107,'Raw Data'!$B$4:$B$185,0),MATCH('Data above threshold'!CB$4,'Raw Data'!$3:$3,0)-1),"NA"))</f>
        <v>1</v>
      </c>
      <c r="CA107" s="103" t="n">
        <f aca="true">IF(ISBLANK(OFFSET('Raw Data'!$A$3,MATCH('Data above threshold'!$A107,'Raw Data'!$B$4:$B$185,0),MATCH('Data above threshold'!CC$4,'Raw Data'!$3:$3,0)-1)),"", IFERROR($J107*OFFSET('Raw Data'!$A$3,MATCH('Data above threshold'!$A107,'Raw Data'!$B$4:$B$185,0),MATCH('Data above threshold'!CC$4,'Raw Data'!$3:$3,0)-1),"NA"))</f>
        <v>1</v>
      </c>
      <c r="CB107" s="103" t="n">
        <f aca="true">IF(ISBLANK(OFFSET('Raw Data'!$A$3,MATCH('Data above threshold'!$A107,'Raw Data'!$B$4:$B$185,0),MATCH('Data above threshold'!CD$4,'Raw Data'!$3:$3,0)-1)),"", IFERROR($J107*OFFSET('Raw Data'!$A$3,MATCH('Data above threshold'!$A107,'Raw Data'!$B$4:$B$185,0),MATCH('Data above threshold'!CD$4,'Raw Data'!$3:$3,0)-1),"NA"))</f>
        <v>3</v>
      </c>
      <c r="CC107" s="103" t="n">
        <f aca="true">IF(ISBLANK(OFFSET('Raw Data'!$A$3,MATCH('Data above threshold'!$A107,'Raw Data'!$B$4:$B$185,0),MATCH('Data above threshold'!CE$4,'Raw Data'!$3:$3,0)-1)),"", IFERROR($J107*OFFSET('Raw Data'!$A$3,MATCH('Data above threshold'!$A107,'Raw Data'!$B$4:$B$185,0),MATCH('Data above threshold'!CE$4,'Raw Data'!$3:$3,0)-1),"NA"))</f>
        <v>1</v>
      </c>
      <c r="CD107" s="103" t="n">
        <f aca="true">IF(ISBLANK(OFFSET('Raw Data'!$A$3,MATCH('Data above threshold'!$A107,'Raw Data'!$B$4:$B$185,0),MATCH('Data above threshold'!CF$4,'Raw Data'!$3:$3,0)-1)),"", IFERROR($J107*OFFSET('Raw Data'!$A$3,MATCH('Data above threshold'!$A107,'Raw Data'!$B$4:$B$185,0),MATCH('Data above threshold'!CF$4,'Raw Data'!$3:$3,0)-1),"NA"))</f>
        <v>1</v>
      </c>
      <c r="CE107" s="103" t="n">
        <f aca="true">IF(ISBLANK(OFFSET('Raw Data'!$A$3,MATCH('Data above threshold'!$A107,'Raw Data'!$B$4:$B$185,0),MATCH('Data above threshold'!CG$4,'Raw Data'!$3:$3,0)-1)),"", IFERROR($J107*OFFSET('Raw Data'!$A$3,MATCH('Data above threshold'!$A107,'Raw Data'!$B$4:$B$185,0),MATCH('Data above threshold'!CG$4,'Raw Data'!$3:$3,0)-1),"NA"))</f>
        <v>3</v>
      </c>
      <c r="CF107" s="103" t="n">
        <f aca="true">IF(ISBLANK(OFFSET('Raw Data'!$A$3,MATCH('Data above threshold'!$A107,'Raw Data'!$B$4:$B$185,0),MATCH('Data above threshold'!CH$4,'Raw Data'!$3:$3,0)-1)),"", IFERROR($J107*OFFSET('Raw Data'!$A$3,MATCH('Data above threshold'!$A107,'Raw Data'!$B$4:$B$185,0),MATCH('Data above threshold'!CH$4,'Raw Data'!$3:$3,0)-1),"NA"))</f>
        <v>3</v>
      </c>
      <c r="CG107" s="103" t="n">
        <f aca="true">IF(ISBLANK(OFFSET('Raw Data'!$A$3,MATCH('Data above threshold'!$A107,'Raw Data'!$B$4:$B$185,0),MATCH('Data above threshold'!CI$4,'Raw Data'!$3:$3,0)-1)),"", IFERROR($J107*OFFSET('Raw Data'!$A$3,MATCH('Data above threshold'!$A107,'Raw Data'!$B$4:$B$185,0),MATCH('Data above threshold'!CI$4,'Raw Data'!$3:$3,0)-1),"NA"))</f>
        <v>1</v>
      </c>
      <c r="CH107" s="103" t="n">
        <f aca="true">IF(ISBLANK(OFFSET('Raw Data'!$A$3,MATCH('Data above threshold'!$A107,'Raw Data'!$B$4:$B$185,0),MATCH('Data above threshold'!CJ$4,'Raw Data'!$3:$3,0)-1)),"", IFERROR($J107*OFFSET('Raw Data'!$A$3,MATCH('Data above threshold'!$A107,'Raw Data'!$B$4:$B$185,0),MATCH('Data above threshold'!CJ$4,'Raw Data'!$3:$3,0)-1),"NA"))</f>
        <v>3</v>
      </c>
      <c r="CI107" s="103" t="str">
        <f aca="true">IF(ISBLANK(OFFSET('Raw Data'!$A$3,MATCH('Data above threshold'!$A107,'Raw Data'!$B$4:$B$185,0),MATCH('Data above threshold'!CK$4,'Raw Data'!$3:$3,0)-1)),"", IFERROR($J107*OFFSET('Raw Data'!$A$3,MATCH('Data above threshold'!$A107,'Raw Data'!$B$4:$B$185,0),MATCH('Data above threshold'!CK$4,'Raw Data'!$3:$3,0)-1),"NA"))</f>
        <v/>
      </c>
      <c r="CJ107" s="103" t="str">
        <f aca="true">IF(ISBLANK(OFFSET('Raw Data'!$A$3,MATCH('Data above threshold'!$A107,'Raw Data'!$B$4:$B$185,0),MATCH('Data above threshold'!CL$4,'Raw Data'!$3:$3,0)-1)),"", IFERROR($J107*OFFSET('Raw Data'!$A$3,MATCH('Data above threshold'!$A107,'Raw Data'!$B$4:$B$185,0),MATCH('Data above threshold'!CL$4,'Raw Data'!$3:$3,0)-1),"NA"))</f>
        <v/>
      </c>
      <c r="CK107" s="103" t="n">
        <f aca="true">IF(ISBLANK(OFFSET('Raw Data'!$A$3,MATCH('Data above threshold'!$A107,'Raw Data'!$B$4:$B$185,0),MATCH('Data above threshold'!CM$4,'Raw Data'!$3:$3,0)-1)),"", IFERROR($J107*OFFSET('Raw Data'!$A$3,MATCH('Data above threshold'!$A107,'Raw Data'!$B$4:$B$185,0),MATCH('Data above threshold'!CM$4,'Raw Data'!$3:$3,0)-1),"NA"))</f>
        <v>3</v>
      </c>
      <c r="CL107" s="103" t="n">
        <f aca="true">IF(ISBLANK(OFFSET('Raw Data'!$A$3,MATCH('Data above threshold'!$A107,'Raw Data'!$B$4:$B$185,0),MATCH('Data above threshold'!CN$4,'Raw Data'!$3:$3,0)-1)),"", IFERROR($J107*OFFSET('Raw Data'!$A$3,MATCH('Data above threshold'!$A107,'Raw Data'!$B$4:$B$185,0),MATCH('Data above threshold'!CN$4,'Raw Data'!$3:$3,0)-1),"NA"))</f>
        <v>2</v>
      </c>
      <c r="CM107" s="103" t="n">
        <f aca="true">IF(ISBLANK(OFFSET('Raw Data'!$A$3,MATCH('Data above threshold'!$A107,'Raw Data'!$B$4:$B$185,0),MATCH('Data above threshold'!CO$4,'Raw Data'!$3:$3,0)-1)),"", IFERROR($J107*OFFSET('Raw Data'!$A$3,MATCH('Data above threshold'!$A107,'Raw Data'!$B$4:$B$185,0),MATCH('Data above threshold'!CO$4,'Raw Data'!$3:$3,0)-1),"NA"))</f>
        <v>3</v>
      </c>
      <c r="CN107" s="103" t="n">
        <f aca="true">IF(ISBLANK(OFFSET('Raw Data'!$A$3,MATCH('Data above threshold'!$A107,'Raw Data'!$B$4:$B$185,0),MATCH('Data above threshold'!CP$4,'Raw Data'!$3:$3,0)-1)),"", IFERROR($J107*OFFSET('Raw Data'!$A$3,MATCH('Data above threshold'!$A107,'Raw Data'!$B$4:$B$185,0),MATCH('Data above threshold'!CP$4,'Raw Data'!$3:$3,0)-1),"NA"))</f>
        <v>3</v>
      </c>
      <c r="CO107" s="103" t="n">
        <f aca="true">IF(ISBLANK(OFFSET('Raw Data'!$A$3,MATCH('Data above threshold'!$A107,'Raw Data'!$B$4:$B$185,0),MATCH('Data above threshold'!CQ$4,'Raw Data'!$3:$3,0)-1)),"", IFERROR($J107*OFFSET('Raw Data'!$A$3,MATCH('Data above threshold'!$A107,'Raw Data'!$B$4:$B$185,0),MATCH('Data above threshold'!CQ$4,'Raw Data'!$3:$3,0)-1),"NA"))</f>
        <v>1</v>
      </c>
      <c r="CP107" s="103" t="n">
        <f aca="true">IF(ISBLANK(OFFSET('Raw Data'!$A$3,MATCH('Data above threshold'!$A107,'Raw Data'!$B$4:$B$185,0),MATCH('Data above threshold'!CR$4,'Raw Data'!$3:$3,0)-1)),"", IFERROR($J107*OFFSET('Raw Data'!$A$3,MATCH('Data above threshold'!$A107,'Raw Data'!$B$4:$B$185,0),MATCH('Data above threshold'!CR$4,'Raw Data'!$3:$3,0)-1),"NA"))</f>
        <v>3</v>
      </c>
    </row>
    <row r="108" s="103" customFormat="true" ht="15.5" hidden="false" customHeight="false" outlineLevel="0" collapsed="false">
      <c r="A108" s="107" t="n">
        <v>4220</v>
      </c>
      <c r="B108" s="107" t="n">
        <v>3</v>
      </c>
      <c r="C108" s="103" t="str">
        <f aca="true">IF(ISBLANK(OFFSET('Raw Data'!$A$3,MATCH($A108,'Raw Data'!$B$4:$B$185,0),MATCH(C$4,'Raw Data'!$3:$3,0)-1)),"",OFFSET('Raw Data'!$A$3,MATCH($A108,'Raw Data'!$B$4:$B$185,0),MATCH(C$4,'Raw Data'!$3:$3,0)-1))</f>
        <v>Development of sustainability standards</v>
      </c>
      <c r="D108" s="103" t="str">
        <f aca="true">IF(ISBLANK(OFFSET('Raw Data'!$A$3,MATCH($A108,'Raw Data'!$B$4:$B$185,0),MATCH(D$4,'Raw Data'!$3:$3,0)-1)),"",OFFSET('Raw Data'!$A$3,MATCH($A108,'Raw Data'!$B$4:$B$185,0),MATCH(D$4,'Raw Data'!$3:$3,0)-1))</f>
        <v/>
      </c>
      <c r="E108" s="103" t="str">
        <f aca="true">IF(ISBLANK(OFFSET('Raw Data'!$A$3,MATCH($A108,'Raw Data'!$B$4:$B$185,0),MATCH(E$4,'Raw Data'!$3:$3,0)-1)),"",OFFSET('Raw Data'!$A$3,MATCH($A108,'Raw Data'!$B$4:$B$185,0),MATCH(E$4,'Raw Data'!$3:$3,0)-1))</f>
        <v/>
      </c>
      <c r="F108" s="103" t="str">
        <f aca="true">IF(ISBLANK(OFFSET('Raw Data'!$A$3,MATCH($A108,'Raw Data'!$B$4:$B$185,0),MATCH(F$4,'Raw Data'!$3:$3,0)-1)),"",OFFSET('Raw Data'!$A$3,MATCH($A108,'Raw Data'!$B$4:$B$185,0),MATCH(F$4,'Raw Data'!$3:$3,0)-1))</f>
        <v/>
      </c>
      <c r="H108" s="103" t="str">
        <f aca="true">IF(ISBLANK(OFFSET('Raw Data'!$A$3,MATCH($A108,'Raw Data'!$B$4:$B$185,0),MATCH(H$4,'Raw Data'!$3:$3,0)-1)),"",OFFSET('Raw Data'!$A$3,MATCH($A108,'Raw Data'!$B$4:$B$185,0),MATCH(H$4,'Raw Data'!$3:$3,0)-1))</f>
        <v/>
      </c>
      <c r="I108" s="103" t="str">
        <f aca="true">IF(ISBLANK(OFFSET('Raw Data'!$A$3,MATCH($A108,'Raw Data'!$B$4:$B$185,0),MATCH(I$4,'Raw Data'!$3:$3,0)-1)),"",OFFSET('Raw Data'!$A$3,MATCH($A108,'Raw Data'!$B$4:$B$185,0),MATCH(I$4,'Raw Data'!$3:$3,0)-1))</f>
        <v/>
      </c>
      <c r="J108" s="103" t="str">
        <f aca="false">IF(I108="","",IF(I108="Minus",-1,1))</f>
        <v/>
      </c>
      <c r="K108" s="105" t="str">
        <f aca="false" t="array" ref="K108:K108">IFERROR(SKEW(IF(ISNUMBER(O108:CP108),O108:CP108,"")),"")</f>
        <v/>
      </c>
      <c r="L108" s="103" t="n">
        <f aca="true">IF(ISBLANK(OFFSET('Data above threshold'!$A$4,MATCH('Data above threshold'!$A108,'Data above threshold'!$A$5:$A$185,0),MATCH('Data above threshold'!N$4,'Data above threshold'!$4:$4,0)-1)),1,OFFSET('Data above threshold'!$A$4,MATCH('Data above threshold'!$A108,'Data above threshold'!$A$5:$A$185,0),MATCH('Data above threshold'!N$4,'Data above threshold'!$4:$4,0)-1))</f>
        <v>1</v>
      </c>
      <c r="M108" s="103" t="str">
        <f aca="true">IF(ISBLANK(OFFSET('Data above threshold'!$A$4,MATCH('Data above threshold'!$A108,'Data above threshold'!$A$5:$A$185,0),MATCH('Data above threshold'!O$4,'Data above threshold'!$4:$4,0)-1)),"",OFFSET('Data above threshold'!$A$4,MATCH('Data above threshold'!$A108,'Data above threshold'!$A$5:$A$185,0),MATCH('Data above threshold'!O$4,'Data above threshold'!$4:$4,0)-1))</f>
        <v/>
      </c>
      <c r="N108" s="106" t="str">
        <f aca="false" t="array" ref="N108:N108">IF(B108&lt;4,"",1-IFERROR(SUM(ISNUMBER(O108:CP108)*(1-$O$3:$CP$3))/COUNTIF($O$3:$CP$3,0),0))</f>
        <v/>
      </c>
      <c r="O108" s="103" t="str">
        <f aca="true">IF(ISBLANK(OFFSET('Raw Data'!$A$3,MATCH('Data above threshold'!$A108,'Raw Data'!$B$4:$B$185,0),MATCH('Data above threshold'!Q$4,'Raw Data'!$3:$3,0)-1)),"", IFERROR($J108*OFFSET('Raw Data'!$A$3,MATCH('Data above threshold'!$A108,'Raw Data'!$B$4:$B$185,0),MATCH('Data above threshold'!Q$4,'Raw Data'!$3:$3,0)-1),"NA"))</f>
        <v/>
      </c>
      <c r="P108" s="103" t="str">
        <f aca="true">IF(ISBLANK(OFFSET('Raw Data'!$A$3,MATCH('Data above threshold'!$A108,'Raw Data'!$B$4:$B$185,0),MATCH('Data above threshold'!R$4,'Raw Data'!$3:$3,0)-1)),"", IFERROR($J108*OFFSET('Raw Data'!$A$3,MATCH('Data above threshold'!$A108,'Raw Data'!$B$4:$B$185,0),MATCH('Data above threshold'!R$4,'Raw Data'!$3:$3,0)-1),"NA"))</f>
        <v/>
      </c>
      <c r="Q108" s="103" t="str">
        <f aca="true">IF(ISBLANK(OFFSET('Raw Data'!$A$3,MATCH('Data above threshold'!$A108,'Raw Data'!$B$4:$B$185,0),MATCH('Data above threshold'!S$4,'Raw Data'!$3:$3,0)-1)),"", IFERROR($J108*OFFSET('Raw Data'!$A$3,MATCH('Data above threshold'!$A108,'Raw Data'!$B$4:$B$185,0),MATCH('Data above threshold'!S$4,'Raw Data'!$3:$3,0)-1),"NA"))</f>
        <v/>
      </c>
      <c r="R108" s="103" t="str">
        <f aca="true">IF(ISBLANK(OFFSET('Raw Data'!$A$3,MATCH('Data above threshold'!$A108,'Raw Data'!$B$4:$B$185,0),MATCH('Data above threshold'!T$4,'Raw Data'!$3:$3,0)-1)),"", IFERROR($J108*OFFSET('Raw Data'!$A$3,MATCH('Data above threshold'!$A108,'Raw Data'!$B$4:$B$185,0),MATCH('Data above threshold'!T$4,'Raw Data'!$3:$3,0)-1),"NA"))</f>
        <v/>
      </c>
      <c r="S108" s="103" t="str">
        <f aca="true">IF(ISBLANK(OFFSET('Raw Data'!$A$3,MATCH('Data above threshold'!$A108,'Raw Data'!$B$4:$B$185,0),MATCH('Data above threshold'!U$4,'Raw Data'!$3:$3,0)-1)),"", IFERROR($J108*OFFSET('Raw Data'!$A$3,MATCH('Data above threshold'!$A108,'Raw Data'!$B$4:$B$185,0),MATCH('Data above threshold'!U$4,'Raw Data'!$3:$3,0)-1),"NA"))</f>
        <v/>
      </c>
      <c r="T108" s="103" t="str">
        <f aca="true">IF(ISBLANK(OFFSET('Raw Data'!$A$3,MATCH('Data above threshold'!$A108,'Raw Data'!$B$4:$B$185,0),MATCH('Data above threshold'!V$4,'Raw Data'!$3:$3,0)-1)),"", IFERROR($J108*OFFSET('Raw Data'!$A$3,MATCH('Data above threshold'!$A108,'Raw Data'!$B$4:$B$185,0),MATCH('Data above threshold'!V$4,'Raw Data'!$3:$3,0)-1),"NA"))</f>
        <v/>
      </c>
      <c r="U108" s="103" t="str">
        <f aca="true">IF(ISBLANK(OFFSET('Raw Data'!$A$3,MATCH('Data above threshold'!$A108,'Raw Data'!$B$4:$B$185,0),MATCH('Data above threshold'!W$4,'Raw Data'!$3:$3,0)-1)),"", IFERROR($J108*OFFSET('Raw Data'!$A$3,MATCH('Data above threshold'!$A108,'Raw Data'!$B$4:$B$185,0),MATCH('Data above threshold'!W$4,'Raw Data'!$3:$3,0)-1),"NA"))</f>
        <v/>
      </c>
      <c r="V108" s="103" t="str">
        <f aca="true">IF(ISBLANK(OFFSET('Raw Data'!$A$3,MATCH('Data above threshold'!$A108,'Raw Data'!$B$4:$B$185,0),MATCH('Data above threshold'!X$4,'Raw Data'!$3:$3,0)-1)),"", IFERROR($J108*OFFSET('Raw Data'!$A$3,MATCH('Data above threshold'!$A108,'Raw Data'!$B$4:$B$185,0),MATCH('Data above threshold'!X$4,'Raw Data'!$3:$3,0)-1),"NA"))</f>
        <v/>
      </c>
      <c r="W108" s="103" t="str">
        <f aca="true">IF(ISBLANK(OFFSET('Raw Data'!$A$3,MATCH('Data above threshold'!$A108,'Raw Data'!$B$4:$B$185,0),MATCH('Data above threshold'!Y$4,'Raw Data'!$3:$3,0)-1)),"", IFERROR($J108*OFFSET('Raw Data'!$A$3,MATCH('Data above threshold'!$A108,'Raw Data'!$B$4:$B$185,0),MATCH('Data above threshold'!Y$4,'Raw Data'!$3:$3,0)-1),"NA"))</f>
        <v/>
      </c>
      <c r="X108" s="103" t="str">
        <f aca="true">IF(ISBLANK(OFFSET('Raw Data'!$A$3,MATCH('Data above threshold'!$A108,'Raw Data'!$B$4:$B$185,0),MATCH('Data above threshold'!Z$4,'Raw Data'!$3:$3,0)-1)),"", IFERROR($J108*OFFSET('Raw Data'!$A$3,MATCH('Data above threshold'!$A108,'Raw Data'!$B$4:$B$185,0),MATCH('Data above threshold'!Z$4,'Raw Data'!$3:$3,0)-1),"NA"))</f>
        <v/>
      </c>
      <c r="Y108" s="103" t="str">
        <f aca="true">IF(ISBLANK(OFFSET('Raw Data'!$A$3,MATCH('Data above threshold'!$A108,'Raw Data'!$B$4:$B$185,0),MATCH('Data above threshold'!AA$4,'Raw Data'!$3:$3,0)-1)),"", IFERROR($J108*OFFSET('Raw Data'!$A$3,MATCH('Data above threshold'!$A108,'Raw Data'!$B$4:$B$185,0),MATCH('Data above threshold'!AA$4,'Raw Data'!$3:$3,0)-1),"NA"))</f>
        <v/>
      </c>
      <c r="Z108" s="103" t="str">
        <f aca="true">IF(ISBLANK(OFFSET('Raw Data'!$A$3,MATCH('Data above threshold'!$A108,'Raw Data'!$B$4:$B$185,0),MATCH('Data above threshold'!AB$4,'Raw Data'!$3:$3,0)-1)),"", IFERROR($J108*OFFSET('Raw Data'!$A$3,MATCH('Data above threshold'!$A108,'Raw Data'!$B$4:$B$185,0),MATCH('Data above threshold'!AB$4,'Raw Data'!$3:$3,0)-1),"NA"))</f>
        <v/>
      </c>
      <c r="AA108" s="103" t="str">
        <f aca="true">IF(ISBLANK(OFFSET('Raw Data'!$A$3,MATCH('Data above threshold'!$A108,'Raw Data'!$B$4:$B$185,0),MATCH('Data above threshold'!AC$4,'Raw Data'!$3:$3,0)-1)),"", IFERROR($J108*OFFSET('Raw Data'!$A$3,MATCH('Data above threshold'!$A108,'Raw Data'!$B$4:$B$185,0),MATCH('Data above threshold'!AC$4,'Raw Data'!$3:$3,0)-1),"NA"))</f>
        <v/>
      </c>
      <c r="AB108" s="103" t="str">
        <f aca="true">IF(ISBLANK(OFFSET('Raw Data'!$A$3,MATCH('Data above threshold'!$A108,'Raw Data'!$B$4:$B$185,0),MATCH('Data above threshold'!AD$4,'Raw Data'!$3:$3,0)-1)),"", IFERROR($J108*OFFSET('Raw Data'!$A$3,MATCH('Data above threshold'!$A108,'Raw Data'!$B$4:$B$185,0),MATCH('Data above threshold'!AD$4,'Raw Data'!$3:$3,0)-1),"NA"))</f>
        <v/>
      </c>
      <c r="AC108" s="103" t="str">
        <f aca="true">IF(ISBLANK(OFFSET('Raw Data'!$A$3,MATCH('Data above threshold'!$A108,'Raw Data'!$B$4:$B$185,0),MATCH('Data above threshold'!AE$4,'Raw Data'!$3:$3,0)-1)),"", IFERROR($J108*OFFSET('Raw Data'!$A$3,MATCH('Data above threshold'!$A108,'Raw Data'!$B$4:$B$185,0),MATCH('Data above threshold'!AE$4,'Raw Data'!$3:$3,0)-1),"NA"))</f>
        <v/>
      </c>
      <c r="AD108" s="103" t="str">
        <f aca="true">IF(ISBLANK(OFFSET('Raw Data'!$A$3,MATCH('Data above threshold'!$A108,'Raw Data'!$B$4:$B$185,0),MATCH('Data above threshold'!AF$4,'Raw Data'!$3:$3,0)-1)),"", IFERROR($J108*OFFSET('Raw Data'!$A$3,MATCH('Data above threshold'!$A108,'Raw Data'!$B$4:$B$185,0),MATCH('Data above threshold'!AF$4,'Raw Data'!$3:$3,0)-1),"NA"))</f>
        <v/>
      </c>
      <c r="AE108" s="103" t="str">
        <f aca="true">IF(ISBLANK(OFFSET('Raw Data'!$A$3,MATCH('Data above threshold'!$A108,'Raw Data'!$B$4:$B$185,0),MATCH('Data above threshold'!AG$4,'Raw Data'!$3:$3,0)-1)),"", IFERROR($J108*OFFSET('Raw Data'!$A$3,MATCH('Data above threshold'!$A108,'Raw Data'!$B$4:$B$185,0),MATCH('Data above threshold'!AG$4,'Raw Data'!$3:$3,0)-1),"NA"))</f>
        <v/>
      </c>
      <c r="AF108" s="103" t="str">
        <f aca="true">IF(ISBLANK(OFFSET('Raw Data'!$A$3,MATCH('Data above threshold'!$A108,'Raw Data'!$B$4:$B$185,0),MATCH('Data above threshold'!AH$4,'Raw Data'!$3:$3,0)-1)),"", IFERROR($J108*OFFSET('Raw Data'!$A$3,MATCH('Data above threshold'!$A108,'Raw Data'!$B$4:$B$185,0),MATCH('Data above threshold'!AH$4,'Raw Data'!$3:$3,0)-1),"NA"))</f>
        <v/>
      </c>
      <c r="AG108" s="103" t="str">
        <f aca="true">IF(ISBLANK(OFFSET('Raw Data'!$A$3,MATCH('Data above threshold'!$A108,'Raw Data'!$B$4:$B$185,0),MATCH('Data above threshold'!AI$4,'Raw Data'!$3:$3,0)-1)),"", IFERROR($J108*OFFSET('Raw Data'!$A$3,MATCH('Data above threshold'!$A108,'Raw Data'!$B$4:$B$185,0),MATCH('Data above threshold'!AI$4,'Raw Data'!$3:$3,0)-1),"NA"))</f>
        <v/>
      </c>
      <c r="AH108" s="103" t="str">
        <f aca="true">IF(ISBLANK(OFFSET('Raw Data'!$A$3,MATCH('Data above threshold'!$A108,'Raw Data'!$B$4:$B$185,0),MATCH('Data above threshold'!AJ$4,'Raw Data'!$3:$3,0)-1)),"", IFERROR($J108*OFFSET('Raw Data'!$A$3,MATCH('Data above threshold'!$A108,'Raw Data'!$B$4:$B$185,0),MATCH('Data above threshold'!AJ$4,'Raw Data'!$3:$3,0)-1),"NA"))</f>
        <v/>
      </c>
      <c r="AI108" s="103" t="str">
        <f aca="true">IF(ISBLANK(OFFSET('Raw Data'!$A$3,MATCH('Data above threshold'!$A108,'Raw Data'!$B$4:$B$185,0),MATCH('Data above threshold'!AK$4,'Raw Data'!$3:$3,0)-1)),"", IFERROR($J108*OFFSET('Raw Data'!$A$3,MATCH('Data above threshold'!$A108,'Raw Data'!$B$4:$B$185,0),MATCH('Data above threshold'!AK$4,'Raw Data'!$3:$3,0)-1),"NA"))</f>
        <v/>
      </c>
      <c r="AJ108" s="103" t="str">
        <f aca="true">IF(ISBLANK(OFFSET('Raw Data'!$A$3,MATCH('Data above threshold'!$A108,'Raw Data'!$B$4:$B$185,0),MATCH('Data above threshold'!AL$4,'Raw Data'!$3:$3,0)-1)),"", IFERROR($J108*OFFSET('Raw Data'!$A$3,MATCH('Data above threshold'!$A108,'Raw Data'!$B$4:$B$185,0),MATCH('Data above threshold'!AL$4,'Raw Data'!$3:$3,0)-1),"NA"))</f>
        <v/>
      </c>
      <c r="AK108" s="103" t="str">
        <f aca="true">IF(ISBLANK(OFFSET('Raw Data'!$A$3,MATCH('Data above threshold'!$A108,'Raw Data'!$B$4:$B$185,0),MATCH('Data above threshold'!AM$4,'Raw Data'!$3:$3,0)-1)),"", IFERROR($J108*OFFSET('Raw Data'!$A$3,MATCH('Data above threshold'!$A108,'Raw Data'!$B$4:$B$185,0),MATCH('Data above threshold'!AM$4,'Raw Data'!$3:$3,0)-1),"NA"))</f>
        <v/>
      </c>
      <c r="AL108" s="103" t="str">
        <f aca="true">IF(ISBLANK(OFFSET('Raw Data'!$A$3,MATCH('Data above threshold'!$A108,'Raw Data'!$B$4:$B$185,0),MATCH('Data above threshold'!AN$4,'Raw Data'!$3:$3,0)-1)),"", IFERROR($J108*OFFSET('Raw Data'!$A$3,MATCH('Data above threshold'!$A108,'Raw Data'!$B$4:$B$185,0),MATCH('Data above threshold'!AN$4,'Raw Data'!$3:$3,0)-1),"NA"))</f>
        <v/>
      </c>
      <c r="AM108" s="103" t="str">
        <f aca="true">IF(ISBLANK(OFFSET('Raw Data'!$A$3,MATCH('Data above threshold'!$A108,'Raw Data'!$B$4:$B$185,0),MATCH('Data above threshold'!AO$4,'Raw Data'!$3:$3,0)-1)),"", IFERROR($J108*OFFSET('Raw Data'!$A$3,MATCH('Data above threshold'!$A108,'Raw Data'!$B$4:$B$185,0),MATCH('Data above threshold'!AO$4,'Raw Data'!$3:$3,0)-1),"NA"))</f>
        <v/>
      </c>
      <c r="AN108" s="103" t="str">
        <f aca="true">IF(ISBLANK(OFFSET('Raw Data'!$A$3,MATCH('Data above threshold'!$A108,'Raw Data'!$B$4:$B$185,0),MATCH('Data above threshold'!AP$4,'Raw Data'!$3:$3,0)-1)),"", IFERROR($J108*OFFSET('Raw Data'!$A$3,MATCH('Data above threshold'!$A108,'Raw Data'!$B$4:$B$185,0),MATCH('Data above threshold'!AP$4,'Raw Data'!$3:$3,0)-1),"NA"))</f>
        <v/>
      </c>
      <c r="AO108" s="103" t="str">
        <f aca="true">IF(ISBLANK(OFFSET('Raw Data'!$A$3,MATCH('Data above threshold'!$A108,'Raw Data'!$B$4:$B$185,0),MATCH('Data above threshold'!AQ$4,'Raw Data'!$3:$3,0)-1)),"", IFERROR($J108*OFFSET('Raw Data'!$A$3,MATCH('Data above threshold'!$A108,'Raw Data'!$B$4:$B$185,0),MATCH('Data above threshold'!AQ$4,'Raw Data'!$3:$3,0)-1),"NA"))</f>
        <v/>
      </c>
      <c r="AP108" s="103" t="str">
        <f aca="true">IF(ISBLANK(OFFSET('Raw Data'!$A$3,MATCH('Data above threshold'!$A108,'Raw Data'!$B$4:$B$185,0),MATCH('Data above threshold'!AR$4,'Raw Data'!$3:$3,0)-1)),"", IFERROR($J108*OFFSET('Raw Data'!$A$3,MATCH('Data above threshold'!$A108,'Raw Data'!$B$4:$B$185,0),MATCH('Data above threshold'!AR$4,'Raw Data'!$3:$3,0)-1),"NA"))</f>
        <v/>
      </c>
      <c r="AQ108" s="103" t="str">
        <f aca="true">IF(ISBLANK(OFFSET('Raw Data'!$A$3,MATCH('Data above threshold'!$A108,'Raw Data'!$B$4:$B$185,0),MATCH('Data above threshold'!AS$4,'Raw Data'!$3:$3,0)-1)),"", IFERROR($J108*OFFSET('Raw Data'!$A$3,MATCH('Data above threshold'!$A108,'Raw Data'!$B$4:$B$185,0),MATCH('Data above threshold'!AS$4,'Raw Data'!$3:$3,0)-1),"NA"))</f>
        <v/>
      </c>
      <c r="AR108" s="103" t="str">
        <f aca="true">IF(ISBLANK(OFFSET('Raw Data'!$A$3,MATCH('Data above threshold'!$A108,'Raw Data'!$B$4:$B$185,0),MATCH('Data above threshold'!AT$4,'Raw Data'!$3:$3,0)-1)),"", IFERROR($J108*OFFSET('Raw Data'!$A$3,MATCH('Data above threshold'!$A108,'Raw Data'!$B$4:$B$185,0),MATCH('Data above threshold'!AT$4,'Raw Data'!$3:$3,0)-1),"NA"))</f>
        <v/>
      </c>
      <c r="AS108" s="103" t="str">
        <f aca="true">IF(ISBLANK(OFFSET('Raw Data'!$A$3,MATCH('Data above threshold'!$A108,'Raw Data'!$B$4:$B$185,0),MATCH('Data above threshold'!AU$4,'Raw Data'!$3:$3,0)-1)),"", IFERROR($J108*OFFSET('Raw Data'!$A$3,MATCH('Data above threshold'!$A108,'Raw Data'!$B$4:$B$185,0),MATCH('Data above threshold'!AU$4,'Raw Data'!$3:$3,0)-1),"NA"))</f>
        <v/>
      </c>
      <c r="AT108" s="103" t="str">
        <f aca="true">IF(ISBLANK(OFFSET('Raw Data'!$A$3,MATCH('Data above threshold'!$A108,'Raw Data'!$B$4:$B$185,0),MATCH('Data above threshold'!AV$4,'Raw Data'!$3:$3,0)-1)),"", IFERROR($J108*OFFSET('Raw Data'!$A$3,MATCH('Data above threshold'!$A108,'Raw Data'!$B$4:$B$185,0),MATCH('Data above threshold'!AV$4,'Raw Data'!$3:$3,0)-1),"NA"))</f>
        <v/>
      </c>
      <c r="AU108" s="103" t="str">
        <f aca="true">IF(ISBLANK(OFFSET('Raw Data'!$A$3,MATCH('Data above threshold'!$A108,'Raw Data'!$B$4:$B$185,0),MATCH('Data above threshold'!AW$4,'Raw Data'!$3:$3,0)-1)),"", IFERROR($J108*OFFSET('Raw Data'!$A$3,MATCH('Data above threshold'!$A108,'Raw Data'!$B$4:$B$185,0),MATCH('Data above threshold'!AW$4,'Raw Data'!$3:$3,0)-1),"NA"))</f>
        <v/>
      </c>
      <c r="AV108" s="103" t="str">
        <f aca="true">IF(ISBLANK(OFFSET('Raw Data'!$A$3,MATCH('Data above threshold'!$A108,'Raw Data'!$B$4:$B$185,0),MATCH('Data above threshold'!AX$4,'Raw Data'!$3:$3,0)-1)),"", IFERROR($J108*OFFSET('Raw Data'!$A$3,MATCH('Data above threshold'!$A108,'Raw Data'!$B$4:$B$185,0),MATCH('Data above threshold'!AX$4,'Raw Data'!$3:$3,0)-1),"NA"))</f>
        <v/>
      </c>
      <c r="AW108" s="103" t="str">
        <f aca="true">IF(ISBLANK(OFFSET('Raw Data'!$A$3,MATCH('Data above threshold'!$A108,'Raw Data'!$B$4:$B$185,0),MATCH('Data above threshold'!AY$4,'Raw Data'!$3:$3,0)-1)),"", IFERROR($J108*OFFSET('Raw Data'!$A$3,MATCH('Data above threshold'!$A108,'Raw Data'!$B$4:$B$185,0),MATCH('Data above threshold'!AY$4,'Raw Data'!$3:$3,0)-1),"NA"))</f>
        <v/>
      </c>
      <c r="AX108" s="103" t="str">
        <f aca="true">IF(ISBLANK(OFFSET('Raw Data'!$A$3,MATCH('Data above threshold'!$A108,'Raw Data'!$B$4:$B$185,0),MATCH('Data above threshold'!AZ$4,'Raw Data'!$3:$3,0)-1)),"", IFERROR($J108*OFFSET('Raw Data'!$A$3,MATCH('Data above threshold'!$A108,'Raw Data'!$B$4:$B$185,0),MATCH('Data above threshold'!AZ$4,'Raw Data'!$3:$3,0)-1),"NA"))</f>
        <v/>
      </c>
      <c r="AY108" s="103" t="str">
        <f aca="true">IF(ISBLANK(OFFSET('Raw Data'!$A$3,MATCH('Data above threshold'!$A108,'Raw Data'!$B$4:$B$185,0),MATCH('Data above threshold'!BA$4,'Raw Data'!$3:$3,0)-1)),"", IFERROR($J108*OFFSET('Raw Data'!$A$3,MATCH('Data above threshold'!$A108,'Raw Data'!$B$4:$B$185,0),MATCH('Data above threshold'!BA$4,'Raw Data'!$3:$3,0)-1),"NA"))</f>
        <v/>
      </c>
      <c r="AZ108" s="103" t="str">
        <f aca="true">IF(ISBLANK(OFFSET('Raw Data'!$A$3,MATCH('Data above threshold'!$A108,'Raw Data'!$B$4:$B$185,0),MATCH('Data above threshold'!BB$4,'Raw Data'!$3:$3,0)-1)),"", IFERROR($J108*OFFSET('Raw Data'!$A$3,MATCH('Data above threshold'!$A108,'Raw Data'!$B$4:$B$185,0),MATCH('Data above threshold'!BB$4,'Raw Data'!$3:$3,0)-1),"NA"))</f>
        <v/>
      </c>
      <c r="BA108" s="103" t="str">
        <f aca="true">IF(ISBLANK(OFFSET('Raw Data'!$A$3,MATCH('Data above threshold'!$A108,'Raw Data'!$B$4:$B$185,0),MATCH('Data above threshold'!BC$4,'Raw Data'!$3:$3,0)-1)),"", IFERROR($J108*OFFSET('Raw Data'!$A$3,MATCH('Data above threshold'!$A108,'Raw Data'!$B$4:$B$185,0),MATCH('Data above threshold'!BC$4,'Raw Data'!$3:$3,0)-1),"NA"))</f>
        <v/>
      </c>
      <c r="BB108" s="103" t="str">
        <f aca="true">IF(ISBLANK(OFFSET('Raw Data'!$A$3,MATCH('Data above threshold'!$A108,'Raw Data'!$B$4:$B$185,0),MATCH('Data above threshold'!BD$4,'Raw Data'!$3:$3,0)-1)),"", IFERROR($J108*OFFSET('Raw Data'!$A$3,MATCH('Data above threshold'!$A108,'Raw Data'!$B$4:$B$185,0),MATCH('Data above threshold'!BD$4,'Raw Data'!$3:$3,0)-1),"NA"))</f>
        <v/>
      </c>
      <c r="BC108" s="103" t="str">
        <f aca="true">IF(ISBLANK(OFFSET('Raw Data'!$A$3,MATCH('Data above threshold'!$A108,'Raw Data'!$B$4:$B$185,0),MATCH('Data above threshold'!BE$4,'Raw Data'!$3:$3,0)-1)),"", IFERROR($J108*OFFSET('Raw Data'!$A$3,MATCH('Data above threshold'!$A108,'Raw Data'!$B$4:$B$185,0),MATCH('Data above threshold'!BE$4,'Raw Data'!$3:$3,0)-1),"NA"))</f>
        <v/>
      </c>
      <c r="BD108" s="103" t="str">
        <f aca="true">IF(ISBLANK(OFFSET('Raw Data'!$A$3,MATCH('Data above threshold'!$A108,'Raw Data'!$B$4:$B$185,0),MATCH('Data above threshold'!BF$4,'Raw Data'!$3:$3,0)-1)),"", IFERROR($J108*OFFSET('Raw Data'!$A$3,MATCH('Data above threshold'!$A108,'Raw Data'!$B$4:$B$185,0),MATCH('Data above threshold'!BF$4,'Raw Data'!$3:$3,0)-1),"NA"))</f>
        <v/>
      </c>
      <c r="BE108" s="103" t="str">
        <f aca="true">IF(ISBLANK(OFFSET('Raw Data'!$A$3,MATCH('Data above threshold'!$A108,'Raw Data'!$B$4:$B$185,0),MATCH('Data above threshold'!BG$4,'Raw Data'!$3:$3,0)-1)),"", IFERROR($J108*OFFSET('Raw Data'!$A$3,MATCH('Data above threshold'!$A108,'Raw Data'!$B$4:$B$185,0),MATCH('Data above threshold'!BG$4,'Raw Data'!$3:$3,0)-1),"NA"))</f>
        <v/>
      </c>
      <c r="BF108" s="103" t="str">
        <f aca="true">IF(ISBLANK(OFFSET('Raw Data'!$A$3,MATCH('Data above threshold'!$A108,'Raw Data'!$B$4:$B$185,0),MATCH('Data above threshold'!BH$4,'Raw Data'!$3:$3,0)-1)),"", IFERROR($J108*OFFSET('Raw Data'!$A$3,MATCH('Data above threshold'!$A108,'Raw Data'!$B$4:$B$185,0),MATCH('Data above threshold'!BH$4,'Raw Data'!$3:$3,0)-1),"NA"))</f>
        <v/>
      </c>
      <c r="BG108" s="103" t="str">
        <f aca="true">IF(ISBLANK(OFFSET('Raw Data'!$A$3,MATCH('Data above threshold'!$A108,'Raw Data'!$B$4:$B$185,0),MATCH('Data above threshold'!BI$4,'Raw Data'!$3:$3,0)-1)),"", IFERROR($J108*OFFSET('Raw Data'!$A$3,MATCH('Data above threshold'!$A108,'Raw Data'!$B$4:$B$185,0),MATCH('Data above threshold'!BI$4,'Raw Data'!$3:$3,0)-1),"NA"))</f>
        <v/>
      </c>
      <c r="BH108" s="103" t="str">
        <f aca="true">IF(ISBLANK(OFFSET('Raw Data'!$A$3,MATCH('Data above threshold'!$A108,'Raw Data'!$B$4:$B$185,0),MATCH('Data above threshold'!BJ$4,'Raw Data'!$3:$3,0)-1)),"", IFERROR($J108*OFFSET('Raw Data'!$A$3,MATCH('Data above threshold'!$A108,'Raw Data'!$B$4:$B$185,0),MATCH('Data above threshold'!BJ$4,'Raw Data'!$3:$3,0)-1),"NA"))</f>
        <v/>
      </c>
      <c r="BI108" s="103" t="str">
        <f aca="true">IF(ISBLANK(OFFSET('Raw Data'!$A$3,MATCH('Data above threshold'!$A108,'Raw Data'!$B$4:$B$185,0),MATCH('Data above threshold'!BK$4,'Raw Data'!$3:$3,0)-1)),"", IFERROR($J108*OFFSET('Raw Data'!$A$3,MATCH('Data above threshold'!$A108,'Raw Data'!$B$4:$B$185,0),MATCH('Data above threshold'!BK$4,'Raw Data'!$3:$3,0)-1),"NA"))</f>
        <v/>
      </c>
      <c r="BJ108" s="103" t="str">
        <f aca="true">IF(ISBLANK(OFFSET('Raw Data'!$A$3,MATCH('Data above threshold'!$A108,'Raw Data'!$B$4:$B$185,0),MATCH('Data above threshold'!BL$4,'Raw Data'!$3:$3,0)-1)),"", IFERROR($J108*OFFSET('Raw Data'!$A$3,MATCH('Data above threshold'!$A108,'Raw Data'!$B$4:$B$185,0),MATCH('Data above threshold'!BL$4,'Raw Data'!$3:$3,0)-1),"NA"))</f>
        <v/>
      </c>
      <c r="BK108" s="103" t="str">
        <f aca="true">IF(ISBLANK(OFFSET('Raw Data'!$A$3,MATCH('Data above threshold'!$A108,'Raw Data'!$B$4:$B$185,0),MATCH('Data above threshold'!BM$4,'Raw Data'!$3:$3,0)-1)),"", IFERROR($J108*OFFSET('Raw Data'!$A$3,MATCH('Data above threshold'!$A108,'Raw Data'!$B$4:$B$185,0),MATCH('Data above threshold'!BM$4,'Raw Data'!$3:$3,0)-1),"NA"))</f>
        <v/>
      </c>
      <c r="BL108" s="103" t="str">
        <f aca="true">IF(ISBLANK(OFFSET('Raw Data'!$A$3,MATCH('Data above threshold'!$A108,'Raw Data'!$B$4:$B$185,0),MATCH('Data above threshold'!BN$4,'Raw Data'!$3:$3,0)-1)),"", IFERROR($J108*OFFSET('Raw Data'!$A$3,MATCH('Data above threshold'!$A108,'Raw Data'!$B$4:$B$185,0),MATCH('Data above threshold'!BN$4,'Raw Data'!$3:$3,0)-1),"NA"))</f>
        <v/>
      </c>
      <c r="BM108" s="103" t="str">
        <f aca="true">IF(ISBLANK(OFFSET('Raw Data'!$A$3,MATCH('Data above threshold'!$A108,'Raw Data'!$B$4:$B$185,0),MATCH('Data above threshold'!BO$4,'Raw Data'!$3:$3,0)-1)),"", IFERROR($J108*OFFSET('Raw Data'!$A$3,MATCH('Data above threshold'!$A108,'Raw Data'!$B$4:$B$185,0),MATCH('Data above threshold'!BO$4,'Raw Data'!$3:$3,0)-1),"NA"))</f>
        <v/>
      </c>
      <c r="BN108" s="103" t="str">
        <f aca="true">IF(ISBLANK(OFFSET('Raw Data'!$A$3,MATCH('Data above threshold'!$A108,'Raw Data'!$B$4:$B$185,0),MATCH('Data above threshold'!BP$4,'Raw Data'!$3:$3,0)-1)),"", IFERROR($J108*OFFSET('Raw Data'!$A$3,MATCH('Data above threshold'!$A108,'Raw Data'!$B$4:$B$185,0),MATCH('Data above threshold'!BP$4,'Raw Data'!$3:$3,0)-1),"NA"))</f>
        <v/>
      </c>
      <c r="BO108" s="103" t="str">
        <f aca="true">IF(ISBLANK(OFFSET('Raw Data'!$A$3,MATCH('Data above threshold'!$A108,'Raw Data'!$B$4:$B$185,0),MATCH('Data above threshold'!BQ$4,'Raw Data'!$3:$3,0)-1)),"", IFERROR($J108*OFFSET('Raw Data'!$A$3,MATCH('Data above threshold'!$A108,'Raw Data'!$B$4:$B$185,0),MATCH('Data above threshold'!BQ$4,'Raw Data'!$3:$3,0)-1),"NA"))</f>
        <v/>
      </c>
      <c r="BP108" s="103" t="str">
        <f aca="true">IF(ISBLANK(OFFSET('Raw Data'!$A$3,MATCH('Data above threshold'!$A108,'Raw Data'!$B$4:$B$185,0),MATCH('Data above threshold'!BR$4,'Raw Data'!$3:$3,0)-1)),"", IFERROR($J108*OFFSET('Raw Data'!$A$3,MATCH('Data above threshold'!$A108,'Raw Data'!$B$4:$B$185,0),MATCH('Data above threshold'!BR$4,'Raw Data'!$3:$3,0)-1),"NA"))</f>
        <v/>
      </c>
      <c r="BQ108" s="103" t="str">
        <f aca="true">IF(ISBLANK(OFFSET('Raw Data'!$A$3,MATCH('Data above threshold'!$A108,'Raw Data'!$B$4:$B$185,0),MATCH('Data above threshold'!BS$4,'Raw Data'!$3:$3,0)-1)),"", IFERROR($J108*OFFSET('Raw Data'!$A$3,MATCH('Data above threshold'!$A108,'Raw Data'!$B$4:$B$185,0),MATCH('Data above threshold'!BS$4,'Raw Data'!$3:$3,0)-1),"NA"))</f>
        <v/>
      </c>
      <c r="BR108" s="103" t="str">
        <f aca="true">IF(ISBLANK(OFFSET('Raw Data'!$A$3,MATCH('Data above threshold'!$A108,'Raw Data'!$B$4:$B$185,0),MATCH('Data above threshold'!BT$4,'Raw Data'!$3:$3,0)-1)),"", IFERROR($J108*OFFSET('Raw Data'!$A$3,MATCH('Data above threshold'!$A108,'Raw Data'!$B$4:$B$185,0),MATCH('Data above threshold'!BT$4,'Raw Data'!$3:$3,0)-1),"NA"))</f>
        <v/>
      </c>
      <c r="BS108" s="103" t="str">
        <f aca="true">IF(ISBLANK(OFFSET('Raw Data'!$A$3,MATCH('Data above threshold'!$A108,'Raw Data'!$B$4:$B$185,0),MATCH('Data above threshold'!BU$4,'Raw Data'!$3:$3,0)-1)),"", IFERROR($J108*OFFSET('Raw Data'!$A$3,MATCH('Data above threshold'!$A108,'Raw Data'!$B$4:$B$185,0),MATCH('Data above threshold'!BU$4,'Raw Data'!$3:$3,0)-1),"NA"))</f>
        <v/>
      </c>
      <c r="BT108" s="103" t="str">
        <f aca="true">IF(ISBLANK(OFFSET('Raw Data'!$A$3,MATCH('Data above threshold'!$A108,'Raw Data'!$B$4:$B$185,0),MATCH('Data above threshold'!BV$4,'Raw Data'!$3:$3,0)-1)),"", IFERROR($J108*OFFSET('Raw Data'!$A$3,MATCH('Data above threshold'!$A108,'Raw Data'!$B$4:$B$185,0),MATCH('Data above threshold'!BV$4,'Raw Data'!$3:$3,0)-1),"NA"))</f>
        <v/>
      </c>
      <c r="BU108" s="103" t="str">
        <f aca="true">IF(ISBLANK(OFFSET('Raw Data'!$A$3,MATCH('Data above threshold'!$A108,'Raw Data'!$B$4:$B$185,0),MATCH('Data above threshold'!BW$4,'Raw Data'!$3:$3,0)-1)),"", IFERROR($J108*OFFSET('Raw Data'!$A$3,MATCH('Data above threshold'!$A108,'Raw Data'!$B$4:$B$185,0),MATCH('Data above threshold'!BW$4,'Raw Data'!$3:$3,0)-1),"NA"))</f>
        <v/>
      </c>
      <c r="BV108" s="103" t="str">
        <f aca="true">IF(ISBLANK(OFFSET('Raw Data'!$A$3,MATCH('Data above threshold'!$A108,'Raw Data'!$B$4:$B$185,0),MATCH('Data above threshold'!BX$4,'Raw Data'!$3:$3,0)-1)),"", IFERROR($J108*OFFSET('Raw Data'!$A$3,MATCH('Data above threshold'!$A108,'Raw Data'!$B$4:$B$185,0),MATCH('Data above threshold'!BX$4,'Raw Data'!$3:$3,0)-1),"NA"))</f>
        <v/>
      </c>
      <c r="BW108" s="103" t="str">
        <f aca="true">IF(ISBLANK(OFFSET('Raw Data'!$A$3,MATCH('Data above threshold'!$A108,'Raw Data'!$B$4:$B$185,0),MATCH('Data above threshold'!BY$4,'Raw Data'!$3:$3,0)-1)),"", IFERROR($J108*OFFSET('Raw Data'!$A$3,MATCH('Data above threshold'!$A108,'Raw Data'!$B$4:$B$185,0),MATCH('Data above threshold'!BY$4,'Raw Data'!$3:$3,0)-1),"NA"))</f>
        <v/>
      </c>
      <c r="BX108" s="103" t="str">
        <f aca="true">IF(ISBLANK(OFFSET('Raw Data'!$A$3,MATCH('Data above threshold'!$A108,'Raw Data'!$B$4:$B$185,0),MATCH('Data above threshold'!BZ$4,'Raw Data'!$3:$3,0)-1)),"", IFERROR($J108*OFFSET('Raw Data'!$A$3,MATCH('Data above threshold'!$A108,'Raw Data'!$B$4:$B$185,0),MATCH('Data above threshold'!BZ$4,'Raw Data'!$3:$3,0)-1),"NA"))</f>
        <v/>
      </c>
      <c r="BY108" s="103" t="str">
        <f aca="true">IF(ISBLANK(OFFSET('Raw Data'!$A$3,MATCH('Data above threshold'!$A108,'Raw Data'!$B$4:$B$185,0),MATCH('Data above threshold'!CA$4,'Raw Data'!$3:$3,0)-1)),"", IFERROR($J108*OFFSET('Raw Data'!$A$3,MATCH('Data above threshold'!$A108,'Raw Data'!$B$4:$B$185,0),MATCH('Data above threshold'!CA$4,'Raw Data'!$3:$3,0)-1),"NA"))</f>
        <v/>
      </c>
      <c r="BZ108" s="103" t="str">
        <f aca="true">IF(ISBLANK(OFFSET('Raw Data'!$A$3,MATCH('Data above threshold'!$A108,'Raw Data'!$B$4:$B$185,0),MATCH('Data above threshold'!CB$4,'Raw Data'!$3:$3,0)-1)),"", IFERROR($J108*OFFSET('Raw Data'!$A$3,MATCH('Data above threshold'!$A108,'Raw Data'!$B$4:$B$185,0),MATCH('Data above threshold'!CB$4,'Raw Data'!$3:$3,0)-1),"NA"))</f>
        <v/>
      </c>
      <c r="CA108" s="103" t="str">
        <f aca="true">IF(ISBLANK(OFFSET('Raw Data'!$A$3,MATCH('Data above threshold'!$A108,'Raw Data'!$B$4:$B$185,0),MATCH('Data above threshold'!CC$4,'Raw Data'!$3:$3,0)-1)),"", IFERROR($J108*OFFSET('Raw Data'!$A$3,MATCH('Data above threshold'!$A108,'Raw Data'!$B$4:$B$185,0),MATCH('Data above threshold'!CC$4,'Raw Data'!$3:$3,0)-1),"NA"))</f>
        <v/>
      </c>
      <c r="CB108" s="103" t="str">
        <f aca="true">IF(ISBLANK(OFFSET('Raw Data'!$A$3,MATCH('Data above threshold'!$A108,'Raw Data'!$B$4:$B$185,0),MATCH('Data above threshold'!CD$4,'Raw Data'!$3:$3,0)-1)),"", IFERROR($J108*OFFSET('Raw Data'!$A$3,MATCH('Data above threshold'!$A108,'Raw Data'!$B$4:$B$185,0),MATCH('Data above threshold'!CD$4,'Raw Data'!$3:$3,0)-1),"NA"))</f>
        <v/>
      </c>
      <c r="CC108" s="103" t="str">
        <f aca="true">IF(ISBLANK(OFFSET('Raw Data'!$A$3,MATCH('Data above threshold'!$A108,'Raw Data'!$B$4:$B$185,0),MATCH('Data above threshold'!CE$4,'Raw Data'!$3:$3,0)-1)),"", IFERROR($J108*OFFSET('Raw Data'!$A$3,MATCH('Data above threshold'!$A108,'Raw Data'!$B$4:$B$185,0),MATCH('Data above threshold'!CE$4,'Raw Data'!$3:$3,0)-1),"NA"))</f>
        <v/>
      </c>
      <c r="CD108" s="103" t="str">
        <f aca="true">IF(ISBLANK(OFFSET('Raw Data'!$A$3,MATCH('Data above threshold'!$A108,'Raw Data'!$B$4:$B$185,0),MATCH('Data above threshold'!CF$4,'Raw Data'!$3:$3,0)-1)),"", IFERROR($J108*OFFSET('Raw Data'!$A$3,MATCH('Data above threshold'!$A108,'Raw Data'!$B$4:$B$185,0),MATCH('Data above threshold'!CF$4,'Raw Data'!$3:$3,0)-1),"NA"))</f>
        <v/>
      </c>
      <c r="CE108" s="103" t="str">
        <f aca="true">IF(ISBLANK(OFFSET('Raw Data'!$A$3,MATCH('Data above threshold'!$A108,'Raw Data'!$B$4:$B$185,0),MATCH('Data above threshold'!CG$4,'Raw Data'!$3:$3,0)-1)),"", IFERROR($J108*OFFSET('Raw Data'!$A$3,MATCH('Data above threshold'!$A108,'Raw Data'!$B$4:$B$185,0),MATCH('Data above threshold'!CG$4,'Raw Data'!$3:$3,0)-1),"NA"))</f>
        <v/>
      </c>
      <c r="CF108" s="103" t="str">
        <f aca="true">IF(ISBLANK(OFFSET('Raw Data'!$A$3,MATCH('Data above threshold'!$A108,'Raw Data'!$B$4:$B$185,0),MATCH('Data above threshold'!CH$4,'Raw Data'!$3:$3,0)-1)),"", IFERROR($J108*OFFSET('Raw Data'!$A$3,MATCH('Data above threshold'!$A108,'Raw Data'!$B$4:$B$185,0),MATCH('Data above threshold'!CH$4,'Raw Data'!$3:$3,0)-1),"NA"))</f>
        <v/>
      </c>
      <c r="CG108" s="103" t="str">
        <f aca="true">IF(ISBLANK(OFFSET('Raw Data'!$A$3,MATCH('Data above threshold'!$A108,'Raw Data'!$B$4:$B$185,0),MATCH('Data above threshold'!CI$4,'Raw Data'!$3:$3,0)-1)),"", IFERROR($J108*OFFSET('Raw Data'!$A$3,MATCH('Data above threshold'!$A108,'Raw Data'!$B$4:$B$185,0),MATCH('Data above threshold'!CI$4,'Raw Data'!$3:$3,0)-1),"NA"))</f>
        <v/>
      </c>
      <c r="CH108" s="103" t="str">
        <f aca="true">IF(ISBLANK(OFFSET('Raw Data'!$A$3,MATCH('Data above threshold'!$A108,'Raw Data'!$B$4:$B$185,0),MATCH('Data above threshold'!CJ$4,'Raw Data'!$3:$3,0)-1)),"", IFERROR($J108*OFFSET('Raw Data'!$A$3,MATCH('Data above threshold'!$A108,'Raw Data'!$B$4:$B$185,0),MATCH('Data above threshold'!CJ$4,'Raw Data'!$3:$3,0)-1),"NA"))</f>
        <v/>
      </c>
      <c r="CI108" s="103" t="str">
        <f aca="true">IF(ISBLANK(OFFSET('Raw Data'!$A$3,MATCH('Data above threshold'!$A108,'Raw Data'!$B$4:$B$185,0),MATCH('Data above threshold'!CK$4,'Raw Data'!$3:$3,0)-1)),"", IFERROR($J108*OFFSET('Raw Data'!$A$3,MATCH('Data above threshold'!$A108,'Raw Data'!$B$4:$B$185,0),MATCH('Data above threshold'!CK$4,'Raw Data'!$3:$3,0)-1),"NA"))</f>
        <v/>
      </c>
      <c r="CJ108" s="103" t="str">
        <f aca="true">IF(ISBLANK(OFFSET('Raw Data'!$A$3,MATCH('Data above threshold'!$A108,'Raw Data'!$B$4:$B$185,0),MATCH('Data above threshold'!CL$4,'Raw Data'!$3:$3,0)-1)),"", IFERROR($J108*OFFSET('Raw Data'!$A$3,MATCH('Data above threshold'!$A108,'Raw Data'!$B$4:$B$185,0),MATCH('Data above threshold'!CL$4,'Raw Data'!$3:$3,0)-1),"NA"))</f>
        <v/>
      </c>
      <c r="CK108" s="103" t="str">
        <f aca="true">IF(ISBLANK(OFFSET('Raw Data'!$A$3,MATCH('Data above threshold'!$A108,'Raw Data'!$B$4:$B$185,0),MATCH('Data above threshold'!CM$4,'Raw Data'!$3:$3,0)-1)),"", IFERROR($J108*OFFSET('Raw Data'!$A$3,MATCH('Data above threshold'!$A108,'Raw Data'!$B$4:$B$185,0),MATCH('Data above threshold'!CM$4,'Raw Data'!$3:$3,0)-1),"NA"))</f>
        <v/>
      </c>
      <c r="CL108" s="103" t="str">
        <f aca="true">IF(ISBLANK(OFFSET('Raw Data'!$A$3,MATCH('Data above threshold'!$A108,'Raw Data'!$B$4:$B$185,0),MATCH('Data above threshold'!CN$4,'Raw Data'!$3:$3,0)-1)),"", IFERROR($J108*OFFSET('Raw Data'!$A$3,MATCH('Data above threshold'!$A108,'Raw Data'!$B$4:$B$185,0),MATCH('Data above threshold'!CN$4,'Raw Data'!$3:$3,0)-1),"NA"))</f>
        <v/>
      </c>
      <c r="CM108" s="103" t="str">
        <f aca="true">IF(ISBLANK(OFFSET('Raw Data'!$A$3,MATCH('Data above threshold'!$A108,'Raw Data'!$B$4:$B$185,0),MATCH('Data above threshold'!CO$4,'Raw Data'!$3:$3,0)-1)),"", IFERROR($J108*OFFSET('Raw Data'!$A$3,MATCH('Data above threshold'!$A108,'Raw Data'!$B$4:$B$185,0),MATCH('Data above threshold'!CO$4,'Raw Data'!$3:$3,0)-1),"NA"))</f>
        <v/>
      </c>
      <c r="CN108" s="103" t="str">
        <f aca="true">IF(ISBLANK(OFFSET('Raw Data'!$A$3,MATCH('Data above threshold'!$A108,'Raw Data'!$B$4:$B$185,0),MATCH('Data above threshold'!CP$4,'Raw Data'!$3:$3,0)-1)),"", IFERROR($J108*OFFSET('Raw Data'!$A$3,MATCH('Data above threshold'!$A108,'Raw Data'!$B$4:$B$185,0),MATCH('Data above threshold'!CP$4,'Raw Data'!$3:$3,0)-1),"NA"))</f>
        <v/>
      </c>
      <c r="CO108" s="103" t="str">
        <f aca="true">IF(ISBLANK(OFFSET('Raw Data'!$A$3,MATCH('Data above threshold'!$A108,'Raw Data'!$B$4:$B$185,0),MATCH('Data above threshold'!CQ$4,'Raw Data'!$3:$3,0)-1)),"", IFERROR($J108*OFFSET('Raw Data'!$A$3,MATCH('Data above threshold'!$A108,'Raw Data'!$B$4:$B$185,0),MATCH('Data above threshold'!CQ$4,'Raw Data'!$3:$3,0)-1),"NA"))</f>
        <v/>
      </c>
      <c r="CP108" s="103" t="str">
        <f aca="true">IF(ISBLANK(OFFSET('Raw Data'!$A$3,MATCH('Data above threshold'!$A108,'Raw Data'!$B$4:$B$185,0),MATCH('Data above threshold'!CR$4,'Raw Data'!$3:$3,0)-1)),"", IFERROR($J108*OFFSET('Raw Data'!$A$3,MATCH('Data above threshold'!$A108,'Raw Data'!$B$4:$B$185,0),MATCH('Data above threshold'!CR$4,'Raw Data'!$3:$3,0)-1),"NA"))</f>
        <v/>
      </c>
    </row>
    <row r="109" s="103" customFormat="true" ht="15.5" hidden="false" customHeight="false" outlineLevel="0" collapsed="false">
      <c r="A109" s="107" t="n">
        <v>4221</v>
      </c>
      <c r="B109" s="107" t="n">
        <v>4</v>
      </c>
      <c r="C109" s="103" t="str">
        <f aca="true">IF(ISBLANK(OFFSET('Raw Data'!$A$3,MATCH($A109,'Raw Data'!$B$4:$B$185,0),MATCH(C$4,'Raw Data'!$3:$3,0)-1)),"",OFFSET('Raw Data'!$A$3,MATCH($A109,'Raw Data'!$B$4:$B$185,0),MATCH(C$4,'Raw Data'!$3:$3,0)-1))</f>
        <v/>
      </c>
      <c r="D109" s="103" t="str">
        <f aca="true">IF(ISBLANK(OFFSET('Raw Data'!$A$3,MATCH($A109,'Raw Data'!$B$4:$B$185,0),MATCH(D$4,'Raw Data'!$3:$3,0)-1)),"",OFFSET('Raw Data'!$A$3,MATCH($A109,'Raw Data'!$B$4:$B$185,0),MATCH(D$4,'Raw Data'!$3:$3,0)-1))</f>
        <v>Levels of participation in ISO's committee on biodiversity</v>
      </c>
      <c r="E109" s="103" t="str">
        <f aca="true">IF(ISBLANK(OFFSET('Raw Data'!$A$3,MATCH($A109,'Raw Data'!$B$4:$B$185,0),MATCH(E$4,'Raw Data'!$3:$3,0)-1)),"",OFFSET('Raw Data'!$A$3,MATCH($A109,'Raw Data'!$B$4:$B$185,0),MATCH(E$4,'Raw Data'!$3:$3,0)-1))</f>
        <v/>
      </c>
      <c r="F109" s="103" t="str">
        <f aca="true">IF(ISBLANK(OFFSET('Raw Data'!$A$3,MATCH($A109,'Raw Data'!$B$4:$B$185,0),MATCH(F$4,'Raw Data'!$3:$3,0)-1)),"",OFFSET('Raw Data'!$A$3,MATCH($A109,'Raw Data'!$B$4:$B$185,0),MATCH(F$4,'Raw Data'!$3:$3,0)-1))</f>
        <v/>
      </c>
      <c r="G109" s="103" t="s">
        <v>217</v>
      </c>
      <c r="H109" s="103" t="str">
        <f aca="true">IF(ISBLANK(OFFSET('Raw Data'!$A$3,MATCH($A109,'Raw Data'!$B$4:$B$185,0),MATCH(H$4,'Raw Data'!$3:$3,0)-1)),"",OFFSET('Raw Data'!$A$3,MATCH($A109,'Raw Data'!$B$4:$B$185,0),MATCH(H$4,'Raw Data'!$3:$3,0)-1))</f>
        <v>2 = Participating members; 1 = observing members; 0 = non-member</v>
      </c>
      <c r="I109" s="103" t="str">
        <f aca="true">IF(ISBLANK(OFFSET('Raw Data'!$A$3,MATCH($A109,'Raw Data'!$B$4:$B$185,0),MATCH(I$4,'Raw Data'!$3:$3,0)-1)),"",OFFSET('Raw Data'!$A$3,MATCH($A109,'Raw Data'!$B$4:$B$185,0),MATCH(I$4,'Raw Data'!$3:$3,0)-1))</f>
        <v>Plus</v>
      </c>
      <c r="J109" s="103" t="n">
        <f aca="false">IF(I109="","",IF(I109="Minus",-1,1))</f>
        <v>1</v>
      </c>
      <c r="K109" s="105" t="n">
        <f aca="false" t="array" ref="K109:K109">IFERROR(SKEW(IF(ISNUMBER(O109:CP109),O109:CP109,"")),"")</f>
        <v>0.228634092443245</v>
      </c>
      <c r="L109" s="103" t="n">
        <f aca="true">IF(ISBLANK(OFFSET('Data above threshold'!$A$4,MATCH('Data above threshold'!$A109,'Data above threshold'!$A$5:$A$185,0),MATCH('Data above threshold'!N$4,'Data above threshold'!$4:$4,0)-1)),1,OFFSET('Data above threshold'!$A$4,MATCH('Data above threshold'!$A109,'Data above threshold'!$A$5:$A$185,0),MATCH('Data above threshold'!N$4,'Data above threshold'!$4:$4,0)-1))</f>
        <v>0</v>
      </c>
      <c r="M109" s="103" t="str">
        <f aca="true">IF(ISBLANK(OFFSET('Data above threshold'!$A$4,MATCH('Data above threshold'!$A109,'Data above threshold'!$A$5:$A$185,0),MATCH('Data above threshold'!O$4,'Data above threshold'!$4:$4,0)-1)),"",OFFSET('Data above threshold'!$A$4,MATCH('Data above threshold'!$A109,'Data above threshold'!$A$5:$A$185,0),MATCH('Data above threshold'!O$4,'Data above threshold'!$4:$4,0)-1))</f>
        <v/>
      </c>
      <c r="N109" s="106" t="n">
        <f aca="false" t="array" ref="N109:N109">IF(B109&lt;4,"",1-IFERROR(SUM(ISNUMBER(O109:CP109)*(1-$O$3:$CP$3))/COUNTIF($O$3:$CP$3,0),0))</f>
        <v>0</v>
      </c>
      <c r="O109" s="103" t="n">
        <f aca="true">IF(ISBLANK(OFFSET('Raw Data'!$A$3,MATCH('Data above threshold'!$A109,'Raw Data'!$B$4:$B$185,0),MATCH('Data above threshold'!Q$4,'Raw Data'!$3:$3,0)-1)),"", IFERROR($J109*OFFSET('Raw Data'!$A$3,MATCH('Data above threshold'!$A109,'Raw Data'!$B$4:$B$185,0),MATCH('Data above threshold'!Q$4,'Raw Data'!$3:$3,0)-1),"NA"))</f>
        <v>2</v>
      </c>
      <c r="P109" s="103" t="n">
        <f aca="true">IF(ISBLANK(OFFSET('Raw Data'!$A$3,MATCH('Data above threshold'!$A109,'Raw Data'!$B$4:$B$185,0),MATCH('Data above threshold'!R$4,'Raw Data'!$3:$3,0)-1)),"", IFERROR($J109*OFFSET('Raw Data'!$A$3,MATCH('Data above threshold'!$A109,'Raw Data'!$B$4:$B$185,0),MATCH('Data above threshold'!R$4,'Raw Data'!$3:$3,0)-1),"NA"))</f>
        <v>1</v>
      </c>
      <c r="Q109" s="103" t="n">
        <f aca="true">IF(ISBLANK(OFFSET('Raw Data'!$A$3,MATCH('Data above threshold'!$A109,'Raw Data'!$B$4:$B$185,0),MATCH('Data above threshold'!S$4,'Raw Data'!$3:$3,0)-1)),"", IFERROR($J109*OFFSET('Raw Data'!$A$3,MATCH('Data above threshold'!$A109,'Raw Data'!$B$4:$B$185,0),MATCH('Data above threshold'!S$4,'Raw Data'!$3:$3,0)-1),"NA"))</f>
        <v>2</v>
      </c>
      <c r="R109" s="103" t="n">
        <f aca="true">IF(ISBLANK(OFFSET('Raw Data'!$A$3,MATCH('Data above threshold'!$A109,'Raw Data'!$B$4:$B$185,0),MATCH('Data above threshold'!T$4,'Raw Data'!$3:$3,0)-1)),"", IFERROR($J109*OFFSET('Raw Data'!$A$3,MATCH('Data above threshold'!$A109,'Raw Data'!$B$4:$B$185,0),MATCH('Data above threshold'!T$4,'Raw Data'!$3:$3,0)-1),"NA"))</f>
        <v>2</v>
      </c>
      <c r="S109" s="103" t="n">
        <f aca="true">IF(ISBLANK(OFFSET('Raw Data'!$A$3,MATCH('Data above threshold'!$A109,'Raw Data'!$B$4:$B$185,0),MATCH('Data above threshold'!U$4,'Raw Data'!$3:$3,0)-1)),"", IFERROR($J109*OFFSET('Raw Data'!$A$3,MATCH('Data above threshold'!$A109,'Raw Data'!$B$4:$B$185,0),MATCH('Data above threshold'!U$4,'Raw Data'!$3:$3,0)-1),"NA"))</f>
        <v>0</v>
      </c>
      <c r="T109" s="103" t="n">
        <f aca="true">IF(ISBLANK(OFFSET('Raw Data'!$A$3,MATCH('Data above threshold'!$A109,'Raw Data'!$B$4:$B$185,0),MATCH('Data above threshold'!V$4,'Raw Data'!$3:$3,0)-1)),"", IFERROR($J109*OFFSET('Raw Data'!$A$3,MATCH('Data above threshold'!$A109,'Raw Data'!$B$4:$B$185,0),MATCH('Data above threshold'!V$4,'Raw Data'!$3:$3,0)-1),"NA"))</f>
        <v>1</v>
      </c>
      <c r="U109" s="103" t="n">
        <f aca="true">IF(ISBLANK(OFFSET('Raw Data'!$A$3,MATCH('Data above threshold'!$A109,'Raw Data'!$B$4:$B$185,0),MATCH('Data above threshold'!W$4,'Raw Data'!$3:$3,0)-1)),"", IFERROR($J109*OFFSET('Raw Data'!$A$3,MATCH('Data above threshold'!$A109,'Raw Data'!$B$4:$B$185,0),MATCH('Data above threshold'!W$4,'Raw Data'!$3:$3,0)-1),"NA"))</f>
        <v>2</v>
      </c>
      <c r="V109" s="103" t="n">
        <f aca="true">IF(ISBLANK(OFFSET('Raw Data'!$A$3,MATCH('Data above threshold'!$A109,'Raw Data'!$B$4:$B$185,0),MATCH('Data above threshold'!X$4,'Raw Data'!$3:$3,0)-1)),"", IFERROR($J109*OFFSET('Raw Data'!$A$3,MATCH('Data above threshold'!$A109,'Raw Data'!$B$4:$B$185,0),MATCH('Data above threshold'!X$4,'Raw Data'!$3:$3,0)-1),"NA"))</f>
        <v>1</v>
      </c>
      <c r="W109" s="103" t="n">
        <f aca="true">IF(ISBLANK(OFFSET('Raw Data'!$A$3,MATCH('Data above threshold'!$A109,'Raw Data'!$B$4:$B$185,0),MATCH('Data above threshold'!Y$4,'Raw Data'!$3:$3,0)-1)),"", IFERROR($J109*OFFSET('Raw Data'!$A$3,MATCH('Data above threshold'!$A109,'Raw Data'!$B$4:$B$185,0),MATCH('Data above threshold'!Y$4,'Raw Data'!$3:$3,0)-1),"NA"))</f>
        <v>2</v>
      </c>
      <c r="X109" s="103" t="n">
        <f aca="true">IF(ISBLANK(OFFSET('Raw Data'!$A$3,MATCH('Data above threshold'!$A109,'Raw Data'!$B$4:$B$185,0),MATCH('Data above threshold'!Z$4,'Raw Data'!$3:$3,0)-1)),"", IFERROR($J109*OFFSET('Raw Data'!$A$3,MATCH('Data above threshold'!$A109,'Raw Data'!$B$4:$B$185,0),MATCH('Data above threshold'!Z$4,'Raw Data'!$3:$3,0)-1),"NA"))</f>
        <v>0</v>
      </c>
      <c r="Y109" s="103" t="n">
        <f aca="true">IF(ISBLANK(OFFSET('Raw Data'!$A$3,MATCH('Data above threshold'!$A109,'Raw Data'!$B$4:$B$185,0),MATCH('Data above threshold'!AA$4,'Raw Data'!$3:$3,0)-1)),"", IFERROR($J109*OFFSET('Raw Data'!$A$3,MATCH('Data above threshold'!$A109,'Raw Data'!$B$4:$B$185,0),MATCH('Data above threshold'!AA$4,'Raw Data'!$3:$3,0)-1),"NA"))</f>
        <v>2</v>
      </c>
      <c r="Z109" s="103" t="n">
        <f aca="true">IF(ISBLANK(OFFSET('Raw Data'!$A$3,MATCH('Data above threshold'!$A109,'Raw Data'!$B$4:$B$185,0),MATCH('Data above threshold'!AB$4,'Raw Data'!$3:$3,0)-1)),"", IFERROR($J109*OFFSET('Raw Data'!$A$3,MATCH('Data above threshold'!$A109,'Raw Data'!$B$4:$B$185,0),MATCH('Data above threshold'!AB$4,'Raw Data'!$3:$3,0)-1),"NA"))</f>
        <v>2</v>
      </c>
      <c r="AA109" s="103" t="n">
        <f aca="true">IF(ISBLANK(OFFSET('Raw Data'!$A$3,MATCH('Data above threshold'!$A109,'Raw Data'!$B$4:$B$185,0),MATCH('Data above threshold'!AC$4,'Raw Data'!$3:$3,0)-1)),"", IFERROR($J109*OFFSET('Raw Data'!$A$3,MATCH('Data above threshold'!$A109,'Raw Data'!$B$4:$B$185,0),MATCH('Data above threshold'!AC$4,'Raw Data'!$3:$3,0)-1),"NA"))</f>
        <v>1</v>
      </c>
      <c r="AB109" s="103" t="n">
        <f aca="true">IF(ISBLANK(OFFSET('Raw Data'!$A$3,MATCH('Data above threshold'!$A109,'Raw Data'!$B$4:$B$185,0),MATCH('Data above threshold'!AD$4,'Raw Data'!$3:$3,0)-1)),"", IFERROR($J109*OFFSET('Raw Data'!$A$3,MATCH('Data above threshold'!$A109,'Raw Data'!$B$4:$B$185,0),MATCH('Data above threshold'!AD$4,'Raw Data'!$3:$3,0)-1),"NA"))</f>
        <v>0</v>
      </c>
      <c r="AC109" s="103" t="n">
        <f aca="true">IF(ISBLANK(OFFSET('Raw Data'!$A$3,MATCH('Data above threshold'!$A109,'Raw Data'!$B$4:$B$185,0),MATCH('Data above threshold'!AE$4,'Raw Data'!$3:$3,0)-1)),"", IFERROR($J109*OFFSET('Raw Data'!$A$3,MATCH('Data above threshold'!$A109,'Raw Data'!$B$4:$B$185,0),MATCH('Data above threshold'!AE$4,'Raw Data'!$3:$3,0)-1),"NA"))</f>
        <v>1</v>
      </c>
      <c r="AD109" s="103" t="n">
        <f aca="true">IF(ISBLANK(OFFSET('Raw Data'!$A$3,MATCH('Data above threshold'!$A109,'Raw Data'!$B$4:$B$185,0),MATCH('Data above threshold'!AF$4,'Raw Data'!$3:$3,0)-1)),"", IFERROR($J109*OFFSET('Raw Data'!$A$3,MATCH('Data above threshold'!$A109,'Raw Data'!$B$4:$B$185,0),MATCH('Data above threshold'!AF$4,'Raw Data'!$3:$3,0)-1),"NA"))</f>
        <v>0</v>
      </c>
      <c r="AE109" s="103" t="n">
        <f aca="true">IF(ISBLANK(OFFSET('Raw Data'!$A$3,MATCH('Data above threshold'!$A109,'Raw Data'!$B$4:$B$185,0),MATCH('Data above threshold'!AG$4,'Raw Data'!$3:$3,0)-1)),"", IFERROR($J109*OFFSET('Raw Data'!$A$3,MATCH('Data above threshold'!$A109,'Raw Data'!$B$4:$B$185,0),MATCH('Data above threshold'!AG$4,'Raw Data'!$3:$3,0)-1),"NA"))</f>
        <v>2</v>
      </c>
      <c r="AF109" s="103" t="n">
        <f aca="true">IF(ISBLANK(OFFSET('Raw Data'!$A$3,MATCH('Data above threshold'!$A109,'Raw Data'!$B$4:$B$185,0),MATCH('Data above threshold'!AH$4,'Raw Data'!$3:$3,0)-1)),"", IFERROR($J109*OFFSET('Raw Data'!$A$3,MATCH('Data above threshold'!$A109,'Raw Data'!$B$4:$B$185,0),MATCH('Data above threshold'!AH$4,'Raw Data'!$3:$3,0)-1),"NA"))</f>
        <v>2</v>
      </c>
      <c r="AG109" s="103" t="n">
        <f aca="true">IF(ISBLANK(OFFSET('Raw Data'!$A$3,MATCH('Data above threshold'!$A109,'Raw Data'!$B$4:$B$185,0),MATCH('Data above threshold'!AI$4,'Raw Data'!$3:$3,0)-1)),"", IFERROR($J109*OFFSET('Raw Data'!$A$3,MATCH('Data above threshold'!$A109,'Raw Data'!$B$4:$B$185,0),MATCH('Data above threshold'!AI$4,'Raw Data'!$3:$3,0)-1),"NA"))</f>
        <v>0</v>
      </c>
      <c r="AH109" s="103" t="n">
        <f aca="true">IF(ISBLANK(OFFSET('Raw Data'!$A$3,MATCH('Data above threshold'!$A109,'Raw Data'!$B$4:$B$185,0),MATCH('Data above threshold'!AJ$4,'Raw Data'!$3:$3,0)-1)),"", IFERROR($J109*OFFSET('Raw Data'!$A$3,MATCH('Data above threshold'!$A109,'Raw Data'!$B$4:$B$185,0),MATCH('Data above threshold'!AJ$4,'Raw Data'!$3:$3,0)-1),"NA"))</f>
        <v>2</v>
      </c>
      <c r="AI109" s="103" t="n">
        <f aca="true">IF(ISBLANK(OFFSET('Raw Data'!$A$3,MATCH('Data above threshold'!$A109,'Raw Data'!$B$4:$B$185,0),MATCH('Data above threshold'!AK$4,'Raw Data'!$3:$3,0)-1)),"", IFERROR($J109*OFFSET('Raw Data'!$A$3,MATCH('Data above threshold'!$A109,'Raw Data'!$B$4:$B$185,0),MATCH('Data above threshold'!AK$4,'Raw Data'!$3:$3,0)-1),"NA"))</f>
        <v>2</v>
      </c>
      <c r="AJ109" s="103" t="n">
        <f aca="true">IF(ISBLANK(OFFSET('Raw Data'!$A$3,MATCH('Data above threshold'!$A109,'Raw Data'!$B$4:$B$185,0),MATCH('Data above threshold'!AL$4,'Raw Data'!$3:$3,0)-1)),"", IFERROR($J109*OFFSET('Raw Data'!$A$3,MATCH('Data above threshold'!$A109,'Raw Data'!$B$4:$B$185,0),MATCH('Data above threshold'!AL$4,'Raw Data'!$3:$3,0)-1),"NA"))</f>
        <v>2</v>
      </c>
      <c r="AK109" s="103" t="n">
        <f aca="true">IF(ISBLANK(OFFSET('Raw Data'!$A$3,MATCH('Data above threshold'!$A109,'Raw Data'!$B$4:$B$185,0),MATCH('Data above threshold'!AM$4,'Raw Data'!$3:$3,0)-1)),"", IFERROR($J109*OFFSET('Raw Data'!$A$3,MATCH('Data above threshold'!$A109,'Raw Data'!$B$4:$B$185,0),MATCH('Data above threshold'!AM$4,'Raw Data'!$3:$3,0)-1),"NA"))</f>
        <v>2</v>
      </c>
      <c r="AL109" s="103" t="n">
        <f aca="true">IF(ISBLANK(OFFSET('Raw Data'!$A$3,MATCH('Data above threshold'!$A109,'Raw Data'!$B$4:$B$185,0),MATCH('Data above threshold'!AN$4,'Raw Data'!$3:$3,0)-1)),"", IFERROR($J109*OFFSET('Raw Data'!$A$3,MATCH('Data above threshold'!$A109,'Raw Data'!$B$4:$B$185,0),MATCH('Data above threshold'!AN$4,'Raw Data'!$3:$3,0)-1),"NA"))</f>
        <v>0</v>
      </c>
      <c r="AM109" s="103" t="n">
        <f aca="true">IF(ISBLANK(OFFSET('Raw Data'!$A$3,MATCH('Data above threshold'!$A109,'Raw Data'!$B$4:$B$185,0),MATCH('Data above threshold'!AO$4,'Raw Data'!$3:$3,0)-1)),"", IFERROR($J109*OFFSET('Raw Data'!$A$3,MATCH('Data above threshold'!$A109,'Raw Data'!$B$4:$B$185,0),MATCH('Data above threshold'!AO$4,'Raw Data'!$3:$3,0)-1),"NA"))</f>
        <v>2</v>
      </c>
      <c r="AN109" s="103" t="n">
        <f aca="true">IF(ISBLANK(OFFSET('Raw Data'!$A$3,MATCH('Data above threshold'!$A109,'Raw Data'!$B$4:$B$185,0),MATCH('Data above threshold'!AP$4,'Raw Data'!$3:$3,0)-1)),"", IFERROR($J109*OFFSET('Raw Data'!$A$3,MATCH('Data above threshold'!$A109,'Raw Data'!$B$4:$B$185,0),MATCH('Data above threshold'!AP$4,'Raw Data'!$3:$3,0)-1),"NA"))</f>
        <v>2</v>
      </c>
      <c r="AO109" s="103" t="n">
        <f aca="true">IF(ISBLANK(OFFSET('Raw Data'!$A$3,MATCH('Data above threshold'!$A109,'Raw Data'!$B$4:$B$185,0),MATCH('Data above threshold'!AQ$4,'Raw Data'!$3:$3,0)-1)),"", IFERROR($J109*OFFSET('Raw Data'!$A$3,MATCH('Data above threshold'!$A109,'Raw Data'!$B$4:$B$185,0),MATCH('Data above threshold'!AQ$4,'Raw Data'!$3:$3,0)-1),"NA"))</f>
        <v>0</v>
      </c>
      <c r="AP109" s="103" t="n">
        <f aca="true">IF(ISBLANK(OFFSET('Raw Data'!$A$3,MATCH('Data above threshold'!$A109,'Raw Data'!$B$4:$B$185,0),MATCH('Data above threshold'!AR$4,'Raw Data'!$3:$3,0)-1)),"", IFERROR($J109*OFFSET('Raw Data'!$A$3,MATCH('Data above threshold'!$A109,'Raw Data'!$B$4:$B$185,0),MATCH('Data above threshold'!AR$4,'Raw Data'!$3:$3,0)-1),"NA"))</f>
        <v>0</v>
      </c>
      <c r="AQ109" s="103" t="n">
        <f aca="true">IF(ISBLANK(OFFSET('Raw Data'!$A$3,MATCH('Data above threshold'!$A109,'Raw Data'!$B$4:$B$185,0),MATCH('Data above threshold'!AS$4,'Raw Data'!$3:$3,0)-1)),"", IFERROR($J109*OFFSET('Raw Data'!$A$3,MATCH('Data above threshold'!$A109,'Raw Data'!$B$4:$B$185,0),MATCH('Data above threshold'!AS$4,'Raw Data'!$3:$3,0)-1),"NA"))</f>
        <v>0</v>
      </c>
      <c r="AR109" s="103" t="n">
        <f aca="true">IF(ISBLANK(OFFSET('Raw Data'!$A$3,MATCH('Data above threshold'!$A109,'Raw Data'!$B$4:$B$185,0),MATCH('Data above threshold'!AT$4,'Raw Data'!$3:$3,0)-1)),"", IFERROR($J109*OFFSET('Raw Data'!$A$3,MATCH('Data above threshold'!$A109,'Raw Data'!$B$4:$B$185,0),MATCH('Data above threshold'!AT$4,'Raw Data'!$3:$3,0)-1),"NA"))</f>
        <v>0</v>
      </c>
      <c r="AS109" s="103" t="n">
        <f aca="true">IF(ISBLANK(OFFSET('Raw Data'!$A$3,MATCH('Data above threshold'!$A109,'Raw Data'!$B$4:$B$185,0),MATCH('Data above threshold'!AU$4,'Raw Data'!$3:$3,0)-1)),"", IFERROR($J109*OFFSET('Raw Data'!$A$3,MATCH('Data above threshold'!$A109,'Raw Data'!$B$4:$B$185,0),MATCH('Data above threshold'!AU$4,'Raw Data'!$3:$3,0)-1),"NA"))</f>
        <v>0</v>
      </c>
      <c r="AT109" s="103" t="n">
        <f aca="true">IF(ISBLANK(OFFSET('Raw Data'!$A$3,MATCH('Data above threshold'!$A109,'Raw Data'!$B$4:$B$185,0),MATCH('Data above threshold'!AV$4,'Raw Data'!$3:$3,0)-1)),"", IFERROR($J109*OFFSET('Raw Data'!$A$3,MATCH('Data above threshold'!$A109,'Raw Data'!$B$4:$B$185,0),MATCH('Data above threshold'!AV$4,'Raw Data'!$3:$3,0)-1),"NA"))</f>
        <v>1</v>
      </c>
      <c r="AU109" s="103" t="n">
        <f aca="true">IF(ISBLANK(OFFSET('Raw Data'!$A$3,MATCH('Data above threshold'!$A109,'Raw Data'!$B$4:$B$185,0),MATCH('Data above threshold'!AW$4,'Raw Data'!$3:$3,0)-1)),"", IFERROR($J109*OFFSET('Raw Data'!$A$3,MATCH('Data above threshold'!$A109,'Raw Data'!$B$4:$B$185,0),MATCH('Data above threshold'!AW$4,'Raw Data'!$3:$3,0)-1),"NA"))</f>
        <v>2</v>
      </c>
      <c r="AV109" s="103" t="n">
        <f aca="true">IF(ISBLANK(OFFSET('Raw Data'!$A$3,MATCH('Data above threshold'!$A109,'Raw Data'!$B$4:$B$185,0),MATCH('Data above threshold'!AX$4,'Raw Data'!$3:$3,0)-1)),"", IFERROR($J109*OFFSET('Raw Data'!$A$3,MATCH('Data above threshold'!$A109,'Raw Data'!$B$4:$B$185,0),MATCH('Data above threshold'!AX$4,'Raw Data'!$3:$3,0)-1),"NA"))</f>
        <v>0</v>
      </c>
      <c r="AW109" s="103" t="n">
        <f aca="true">IF(ISBLANK(OFFSET('Raw Data'!$A$3,MATCH('Data above threshold'!$A109,'Raw Data'!$B$4:$B$185,0),MATCH('Data above threshold'!AY$4,'Raw Data'!$3:$3,0)-1)),"", IFERROR($J109*OFFSET('Raw Data'!$A$3,MATCH('Data above threshold'!$A109,'Raw Data'!$B$4:$B$185,0),MATCH('Data above threshold'!AY$4,'Raw Data'!$3:$3,0)-1),"NA"))</f>
        <v>2</v>
      </c>
      <c r="AX109" s="103" t="n">
        <f aca="true">IF(ISBLANK(OFFSET('Raw Data'!$A$3,MATCH('Data above threshold'!$A109,'Raw Data'!$B$4:$B$185,0),MATCH('Data above threshold'!AZ$4,'Raw Data'!$3:$3,0)-1)),"", IFERROR($J109*OFFSET('Raw Data'!$A$3,MATCH('Data above threshold'!$A109,'Raw Data'!$B$4:$B$185,0),MATCH('Data above threshold'!AZ$4,'Raw Data'!$3:$3,0)-1),"NA"))</f>
        <v>0</v>
      </c>
      <c r="AY109" s="103" t="n">
        <f aca="true">IF(ISBLANK(OFFSET('Raw Data'!$A$3,MATCH('Data above threshold'!$A109,'Raw Data'!$B$4:$B$185,0),MATCH('Data above threshold'!BA$4,'Raw Data'!$3:$3,0)-1)),"", IFERROR($J109*OFFSET('Raw Data'!$A$3,MATCH('Data above threshold'!$A109,'Raw Data'!$B$4:$B$185,0),MATCH('Data above threshold'!BA$4,'Raw Data'!$3:$3,0)-1),"NA"))</f>
        <v>1</v>
      </c>
      <c r="AZ109" s="103" t="n">
        <f aca="true">IF(ISBLANK(OFFSET('Raw Data'!$A$3,MATCH('Data above threshold'!$A109,'Raw Data'!$B$4:$B$185,0),MATCH('Data above threshold'!BB$4,'Raw Data'!$3:$3,0)-1)),"", IFERROR($J109*OFFSET('Raw Data'!$A$3,MATCH('Data above threshold'!$A109,'Raw Data'!$B$4:$B$185,0),MATCH('Data above threshold'!BB$4,'Raw Data'!$3:$3,0)-1),"NA"))</f>
        <v>0</v>
      </c>
      <c r="BA109" s="103" t="n">
        <f aca="true">IF(ISBLANK(OFFSET('Raw Data'!$A$3,MATCH('Data above threshold'!$A109,'Raw Data'!$B$4:$B$185,0),MATCH('Data above threshold'!BC$4,'Raw Data'!$3:$3,0)-1)),"", IFERROR($J109*OFFSET('Raw Data'!$A$3,MATCH('Data above threshold'!$A109,'Raw Data'!$B$4:$B$185,0),MATCH('Data above threshold'!BC$4,'Raw Data'!$3:$3,0)-1),"NA"))</f>
        <v>2</v>
      </c>
      <c r="BB109" s="103" t="n">
        <f aca="true">IF(ISBLANK(OFFSET('Raw Data'!$A$3,MATCH('Data above threshold'!$A109,'Raw Data'!$B$4:$B$185,0),MATCH('Data above threshold'!BD$4,'Raw Data'!$3:$3,0)-1)),"", IFERROR($J109*OFFSET('Raw Data'!$A$3,MATCH('Data above threshold'!$A109,'Raw Data'!$B$4:$B$185,0),MATCH('Data above threshold'!BD$4,'Raw Data'!$3:$3,0)-1),"NA"))</f>
        <v>0</v>
      </c>
      <c r="BC109" s="103" t="n">
        <f aca="true">IF(ISBLANK(OFFSET('Raw Data'!$A$3,MATCH('Data above threshold'!$A109,'Raw Data'!$B$4:$B$185,0),MATCH('Data above threshold'!BE$4,'Raw Data'!$3:$3,0)-1)),"", IFERROR($J109*OFFSET('Raw Data'!$A$3,MATCH('Data above threshold'!$A109,'Raw Data'!$B$4:$B$185,0),MATCH('Data above threshold'!BE$4,'Raw Data'!$3:$3,0)-1),"NA"))</f>
        <v>2</v>
      </c>
      <c r="BD109" s="103" t="n">
        <f aca="true">IF(ISBLANK(OFFSET('Raw Data'!$A$3,MATCH('Data above threshold'!$A109,'Raw Data'!$B$4:$B$185,0),MATCH('Data above threshold'!BF$4,'Raw Data'!$3:$3,0)-1)),"", IFERROR($J109*OFFSET('Raw Data'!$A$3,MATCH('Data above threshold'!$A109,'Raw Data'!$B$4:$B$185,0),MATCH('Data above threshold'!BF$4,'Raw Data'!$3:$3,0)-1),"NA"))</f>
        <v>2</v>
      </c>
      <c r="BE109" s="103" t="n">
        <f aca="true">IF(ISBLANK(OFFSET('Raw Data'!$A$3,MATCH('Data above threshold'!$A109,'Raw Data'!$B$4:$B$185,0),MATCH('Data above threshold'!BG$4,'Raw Data'!$3:$3,0)-1)),"", IFERROR($J109*OFFSET('Raw Data'!$A$3,MATCH('Data above threshold'!$A109,'Raw Data'!$B$4:$B$185,0),MATCH('Data above threshold'!BG$4,'Raw Data'!$3:$3,0)-1),"NA"))</f>
        <v>2</v>
      </c>
      <c r="BF109" s="103" t="n">
        <f aca="true">IF(ISBLANK(OFFSET('Raw Data'!$A$3,MATCH('Data above threshold'!$A109,'Raw Data'!$B$4:$B$185,0),MATCH('Data above threshold'!BH$4,'Raw Data'!$3:$3,0)-1)),"", IFERROR($J109*OFFSET('Raw Data'!$A$3,MATCH('Data above threshold'!$A109,'Raw Data'!$B$4:$B$185,0),MATCH('Data above threshold'!BH$4,'Raw Data'!$3:$3,0)-1),"NA"))</f>
        <v>0</v>
      </c>
      <c r="BG109" s="103" t="n">
        <f aca="true">IF(ISBLANK(OFFSET('Raw Data'!$A$3,MATCH('Data above threshold'!$A109,'Raw Data'!$B$4:$B$185,0),MATCH('Data above threshold'!BI$4,'Raw Data'!$3:$3,0)-1)),"", IFERROR($J109*OFFSET('Raw Data'!$A$3,MATCH('Data above threshold'!$A109,'Raw Data'!$B$4:$B$185,0),MATCH('Data above threshold'!BI$4,'Raw Data'!$3:$3,0)-1),"NA"))</f>
        <v>0</v>
      </c>
      <c r="BH109" s="103" t="n">
        <f aca="true">IF(ISBLANK(OFFSET('Raw Data'!$A$3,MATCH('Data above threshold'!$A109,'Raw Data'!$B$4:$B$185,0),MATCH('Data above threshold'!BJ$4,'Raw Data'!$3:$3,0)-1)),"", IFERROR($J109*OFFSET('Raw Data'!$A$3,MATCH('Data above threshold'!$A109,'Raw Data'!$B$4:$B$185,0),MATCH('Data above threshold'!BJ$4,'Raw Data'!$3:$3,0)-1),"NA"))</f>
        <v>2</v>
      </c>
      <c r="BI109" s="103" t="n">
        <f aca="true">IF(ISBLANK(OFFSET('Raw Data'!$A$3,MATCH('Data above threshold'!$A109,'Raw Data'!$B$4:$B$185,0),MATCH('Data above threshold'!BK$4,'Raw Data'!$3:$3,0)-1)),"", IFERROR($J109*OFFSET('Raw Data'!$A$3,MATCH('Data above threshold'!$A109,'Raw Data'!$B$4:$B$185,0),MATCH('Data above threshold'!BK$4,'Raw Data'!$3:$3,0)-1),"NA"))</f>
        <v>1</v>
      </c>
      <c r="BJ109" s="103" t="n">
        <f aca="true">IF(ISBLANK(OFFSET('Raw Data'!$A$3,MATCH('Data above threshold'!$A109,'Raw Data'!$B$4:$B$185,0),MATCH('Data above threshold'!BL$4,'Raw Data'!$3:$3,0)-1)),"", IFERROR($J109*OFFSET('Raw Data'!$A$3,MATCH('Data above threshold'!$A109,'Raw Data'!$B$4:$B$185,0),MATCH('Data above threshold'!BL$4,'Raw Data'!$3:$3,0)-1),"NA"))</f>
        <v>0</v>
      </c>
      <c r="BK109" s="103" t="n">
        <f aca="true">IF(ISBLANK(OFFSET('Raw Data'!$A$3,MATCH('Data above threshold'!$A109,'Raw Data'!$B$4:$B$185,0),MATCH('Data above threshold'!BM$4,'Raw Data'!$3:$3,0)-1)),"", IFERROR($J109*OFFSET('Raw Data'!$A$3,MATCH('Data above threshold'!$A109,'Raw Data'!$B$4:$B$185,0),MATCH('Data above threshold'!BM$4,'Raw Data'!$3:$3,0)-1),"NA"))</f>
        <v>0</v>
      </c>
      <c r="BL109" s="103" t="n">
        <f aca="true">IF(ISBLANK(OFFSET('Raw Data'!$A$3,MATCH('Data above threshold'!$A109,'Raw Data'!$B$4:$B$185,0),MATCH('Data above threshold'!BN$4,'Raw Data'!$3:$3,0)-1)),"", IFERROR($J109*OFFSET('Raw Data'!$A$3,MATCH('Data above threshold'!$A109,'Raw Data'!$B$4:$B$185,0),MATCH('Data above threshold'!BN$4,'Raw Data'!$3:$3,0)-1),"NA"))</f>
        <v>0</v>
      </c>
      <c r="BM109" s="103" t="n">
        <f aca="true">IF(ISBLANK(OFFSET('Raw Data'!$A$3,MATCH('Data above threshold'!$A109,'Raw Data'!$B$4:$B$185,0),MATCH('Data above threshold'!BO$4,'Raw Data'!$3:$3,0)-1)),"", IFERROR($J109*OFFSET('Raw Data'!$A$3,MATCH('Data above threshold'!$A109,'Raw Data'!$B$4:$B$185,0),MATCH('Data above threshold'!BO$4,'Raw Data'!$3:$3,0)-1),"NA"))</f>
        <v>2</v>
      </c>
      <c r="BN109" s="103" t="n">
        <f aca="true">IF(ISBLANK(OFFSET('Raw Data'!$A$3,MATCH('Data above threshold'!$A109,'Raw Data'!$B$4:$B$185,0),MATCH('Data above threshold'!BP$4,'Raw Data'!$3:$3,0)-1)),"", IFERROR($J109*OFFSET('Raw Data'!$A$3,MATCH('Data above threshold'!$A109,'Raw Data'!$B$4:$B$185,0),MATCH('Data above threshold'!BP$4,'Raw Data'!$3:$3,0)-1),"NA"))</f>
        <v>2</v>
      </c>
      <c r="BO109" s="103" t="n">
        <f aca="true">IF(ISBLANK(OFFSET('Raw Data'!$A$3,MATCH('Data above threshold'!$A109,'Raw Data'!$B$4:$B$185,0),MATCH('Data above threshold'!BQ$4,'Raw Data'!$3:$3,0)-1)),"", IFERROR($J109*OFFSET('Raw Data'!$A$3,MATCH('Data above threshold'!$A109,'Raw Data'!$B$4:$B$185,0),MATCH('Data above threshold'!BQ$4,'Raw Data'!$3:$3,0)-1),"NA"))</f>
        <v>0</v>
      </c>
      <c r="BP109" s="103" t="n">
        <f aca="true">IF(ISBLANK(OFFSET('Raw Data'!$A$3,MATCH('Data above threshold'!$A109,'Raw Data'!$B$4:$B$185,0),MATCH('Data above threshold'!BR$4,'Raw Data'!$3:$3,0)-1)),"", IFERROR($J109*OFFSET('Raw Data'!$A$3,MATCH('Data above threshold'!$A109,'Raw Data'!$B$4:$B$185,0),MATCH('Data above threshold'!BR$4,'Raw Data'!$3:$3,0)-1),"NA"))</f>
        <v>0</v>
      </c>
      <c r="BQ109" s="103" t="n">
        <f aca="true">IF(ISBLANK(OFFSET('Raw Data'!$A$3,MATCH('Data above threshold'!$A109,'Raw Data'!$B$4:$B$185,0),MATCH('Data above threshold'!BS$4,'Raw Data'!$3:$3,0)-1)),"", IFERROR($J109*OFFSET('Raw Data'!$A$3,MATCH('Data above threshold'!$A109,'Raw Data'!$B$4:$B$185,0),MATCH('Data above threshold'!BS$4,'Raw Data'!$3:$3,0)-1),"NA"))</f>
        <v>0</v>
      </c>
      <c r="BR109" s="103" t="n">
        <f aca="true">IF(ISBLANK(OFFSET('Raw Data'!$A$3,MATCH('Data above threshold'!$A109,'Raw Data'!$B$4:$B$185,0),MATCH('Data above threshold'!BT$4,'Raw Data'!$3:$3,0)-1)),"", IFERROR($J109*OFFSET('Raw Data'!$A$3,MATCH('Data above threshold'!$A109,'Raw Data'!$B$4:$B$185,0),MATCH('Data above threshold'!BT$4,'Raw Data'!$3:$3,0)-1),"NA"))</f>
        <v>2</v>
      </c>
      <c r="BS109" s="103" t="n">
        <f aca="true">IF(ISBLANK(OFFSET('Raw Data'!$A$3,MATCH('Data above threshold'!$A109,'Raw Data'!$B$4:$B$185,0),MATCH('Data above threshold'!BU$4,'Raw Data'!$3:$3,0)-1)),"", IFERROR($J109*OFFSET('Raw Data'!$A$3,MATCH('Data above threshold'!$A109,'Raw Data'!$B$4:$B$185,0),MATCH('Data above threshold'!BU$4,'Raw Data'!$3:$3,0)-1),"NA"))</f>
        <v>0</v>
      </c>
      <c r="BT109" s="103" t="n">
        <f aca="true">IF(ISBLANK(OFFSET('Raw Data'!$A$3,MATCH('Data above threshold'!$A109,'Raw Data'!$B$4:$B$185,0),MATCH('Data above threshold'!BV$4,'Raw Data'!$3:$3,0)-1)),"", IFERROR($J109*OFFSET('Raw Data'!$A$3,MATCH('Data above threshold'!$A109,'Raw Data'!$B$4:$B$185,0),MATCH('Data above threshold'!BV$4,'Raw Data'!$3:$3,0)-1),"NA"))</f>
        <v>0</v>
      </c>
      <c r="BU109" s="103" t="n">
        <f aca="true">IF(ISBLANK(OFFSET('Raw Data'!$A$3,MATCH('Data above threshold'!$A109,'Raw Data'!$B$4:$B$185,0),MATCH('Data above threshold'!BW$4,'Raw Data'!$3:$3,0)-1)),"", IFERROR($J109*OFFSET('Raw Data'!$A$3,MATCH('Data above threshold'!$A109,'Raw Data'!$B$4:$B$185,0),MATCH('Data above threshold'!BW$4,'Raw Data'!$3:$3,0)-1),"NA"))</f>
        <v>2</v>
      </c>
      <c r="BV109" s="103" t="n">
        <f aca="true">IF(ISBLANK(OFFSET('Raw Data'!$A$3,MATCH('Data above threshold'!$A109,'Raw Data'!$B$4:$B$185,0),MATCH('Data above threshold'!BX$4,'Raw Data'!$3:$3,0)-1)),"", IFERROR($J109*OFFSET('Raw Data'!$A$3,MATCH('Data above threshold'!$A109,'Raw Data'!$B$4:$B$185,0),MATCH('Data above threshold'!BX$4,'Raw Data'!$3:$3,0)-1),"NA"))</f>
        <v>1</v>
      </c>
      <c r="BW109" s="103" t="n">
        <f aca="true">IF(ISBLANK(OFFSET('Raw Data'!$A$3,MATCH('Data above threshold'!$A109,'Raw Data'!$B$4:$B$185,0),MATCH('Data above threshold'!BY$4,'Raw Data'!$3:$3,0)-1)),"", IFERROR($J109*OFFSET('Raw Data'!$A$3,MATCH('Data above threshold'!$A109,'Raw Data'!$B$4:$B$185,0),MATCH('Data above threshold'!BY$4,'Raw Data'!$3:$3,0)-1),"NA"))</f>
        <v>0</v>
      </c>
      <c r="BX109" s="103" t="n">
        <f aca="true">IF(ISBLANK(OFFSET('Raw Data'!$A$3,MATCH('Data above threshold'!$A109,'Raw Data'!$B$4:$B$185,0),MATCH('Data above threshold'!BZ$4,'Raw Data'!$3:$3,0)-1)),"", IFERROR($J109*OFFSET('Raw Data'!$A$3,MATCH('Data above threshold'!$A109,'Raw Data'!$B$4:$B$185,0),MATCH('Data above threshold'!BZ$4,'Raw Data'!$3:$3,0)-1),"NA"))</f>
        <v>2</v>
      </c>
      <c r="BY109" s="103" t="n">
        <f aca="true">IF(ISBLANK(OFFSET('Raw Data'!$A$3,MATCH('Data above threshold'!$A109,'Raw Data'!$B$4:$B$185,0),MATCH('Data above threshold'!CA$4,'Raw Data'!$3:$3,0)-1)),"", IFERROR($J109*OFFSET('Raw Data'!$A$3,MATCH('Data above threshold'!$A109,'Raw Data'!$B$4:$B$185,0),MATCH('Data above threshold'!CA$4,'Raw Data'!$3:$3,0)-1),"NA"))</f>
        <v>2</v>
      </c>
      <c r="BZ109" s="103" t="n">
        <f aca="true">IF(ISBLANK(OFFSET('Raw Data'!$A$3,MATCH('Data above threshold'!$A109,'Raw Data'!$B$4:$B$185,0),MATCH('Data above threshold'!CB$4,'Raw Data'!$3:$3,0)-1)),"", IFERROR($J109*OFFSET('Raw Data'!$A$3,MATCH('Data above threshold'!$A109,'Raw Data'!$B$4:$B$185,0),MATCH('Data above threshold'!CB$4,'Raw Data'!$3:$3,0)-1),"NA"))</f>
        <v>0</v>
      </c>
      <c r="CA109" s="103" t="n">
        <f aca="true">IF(ISBLANK(OFFSET('Raw Data'!$A$3,MATCH('Data above threshold'!$A109,'Raw Data'!$B$4:$B$185,0),MATCH('Data above threshold'!CC$4,'Raw Data'!$3:$3,0)-1)),"", IFERROR($J109*OFFSET('Raw Data'!$A$3,MATCH('Data above threshold'!$A109,'Raw Data'!$B$4:$B$185,0),MATCH('Data above threshold'!CC$4,'Raw Data'!$3:$3,0)-1),"NA"))</f>
        <v>0</v>
      </c>
      <c r="CB109" s="103" t="n">
        <f aca="true">IF(ISBLANK(OFFSET('Raw Data'!$A$3,MATCH('Data above threshold'!$A109,'Raw Data'!$B$4:$B$185,0),MATCH('Data above threshold'!CD$4,'Raw Data'!$3:$3,0)-1)),"", IFERROR($J109*OFFSET('Raw Data'!$A$3,MATCH('Data above threshold'!$A109,'Raw Data'!$B$4:$B$185,0),MATCH('Data above threshold'!CD$4,'Raw Data'!$3:$3,0)-1),"NA"))</f>
        <v>0</v>
      </c>
      <c r="CC109" s="103" t="n">
        <f aca="true">IF(ISBLANK(OFFSET('Raw Data'!$A$3,MATCH('Data above threshold'!$A109,'Raw Data'!$B$4:$B$185,0),MATCH('Data above threshold'!CE$4,'Raw Data'!$3:$3,0)-1)),"", IFERROR($J109*OFFSET('Raw Data'!$A$3,MATCH('Data above threshold'!$A109,'Raw Data'!$B$4:$B$185,0),MATCH('Data above threshold'!CE$4,'Raw Data'!$3:$3,0)-1),"NA"))</f>
        <v>0</v>
      </c>
      <c r="CD109" s="103" t="n">
        <f aca="true">IF(ISBLANK(OFFSET('Raw Data'!$A$3,MATCH('Data above threshold'!$A109,'Raw Data'!$B$4:$B$185,0),MATCH('Data above threshold'!CF$4,'Raw Data'!$3:$3,0)-1)),"", IFERROR($J109*OFFSET('Raw Data'!$A$3,MATCH('Data above threshold'!$A109,'Raw Data'!$B$4:$B$185,0),MATCH('Data above threshold'!CF$4,'Raw Data'!$3:$3,0)-1),"NA"))</f>
        <v>0</v>
      </c>
      <c r="CE109" s="103" t="n">
        <f aca="true">IF(ISBLANK(OFFSET('Raw Data'!$A$3,MATCH('Data above threshold'!$A109,'Raw Data'!$B$4:$B$185,0),MATCH('Data above threshold'!CG$4,'Raw Data'!$3:$3,0)-1)),"", IFERROR($J109*OFFSET('Raw Data'!$A$3,MATCH('Data above threshold'!$A109,'Raw Data'!$B$4:$B$185,0),MATCH('Data above threshold'!CG$4,'Raw Data'!$3:$3,0)-1),"NA"))</f>
        <v>0</v>
      </c>
      <c r="CF109" s="103" t="n">
        <f aca="true">IF(ISBLANK(OFFSET('Raw Data'!$A$3,MATCH('Data above threshold'!$A109,'Raw Data'!$B$4:$B$185,0),MATCH('Data above threshold'!CH$4,'Raw Data'!$3:$3,0)-1)),"", IFERROR($J109*OFFSET('Raw Data'!$A$3,MATCH('Data above threshold'!$A109,'Raw Data'!$B$4:$B$185,0),MATCH('Data above threshold'!CH$4,'Raw Data'!$3:$3,0)-1),"NA"))</f>
        <v>2</v>
      </c>
      <c r="CG109" s="103" t="n">
        <f aca="true">IF(ISBLANK(OFFSET('Raw Data'!$A$3,MATCH('Data above threshold'!$A109,'Raw Data'!$B$4:$B$185,0),MATCH('Data above threshold'!CI$4,'Raw Data'!$3:$3,0)-1)),"", IFERROR($J109*OFFSET('Raw Data'!$A$3,MATCH('Data above threshold'!$A109,'Raw Data'!$B$4:$B$185,0),MATCH('Data above threshold'!CI$4,'Raw Data'!$3:$3,0)-1),"NA"))</f>
        <v>0</v>
      </c>
      <c r="CH109" s="103" t="n">
        <f aca="true">IF(ISBLANK(OFFSET('Raw Data'!$A$3,MATCH('Data above threshold'!$A109,'Raw Data'!$B$4:$B$185,0),MATCH('Data above threshold'!CJ$4,'Raw Data'!$3:$3,0)-1)),"", IFERROR($J109*OFFSET('Raw Data'!$A$3,MATCH('Data above threshold'!$A109,'Raw Data'!$B$4:$B$185,0),MATCH('Data above threshold'!CJ$4,'Raw Data'!$3:$3,0)-1),"NA"))</f>
        <v>1</v>
      </c>
      <c r="CI109" s="103" t="n">
        <f aca="true">IF(ISBLANK(OFFSET('Raw Data'!$A$3,MATCH('Data above threshold'!$A109,'Raw Data'!$B$4:$B$185,0),MATCH('Data above threshold'!CK$4,'Raw Data'!$3:$3,0)-1)),"", IFERROR($J109*OFFSET('Raw Data'!$A$3,MATCH('Data above threshold'!$A109,'Raw Data'!$B$4:$B$185,0),MATCH('Data above threshold'!CK$4,'Raw Data'!$3:$3,0)-1),"NA"))</f>
        <v>0</v>
      </c>
      <c r="CJ109" s="103" t="n">
        <f aca="true">IF(ISBLANK(OFFSET('Raw Data'!$A$3,MATCH('Data above threshold'!$A109,'Raw Data'!$B$4:$B$185,0),MATCH('Data above threshold'!CL$4,'Raw Data'!$3:$3,0)-1)),"", IFERROR($J109*OFFSET('Raw Data'!$A$3,MATCH('Data above threshold'!$A109,'Raw Data'!$B$4:$B$185,0),MATCH('Data above threshold'!CL$4,'Raw Data'!$3:$3,0)-1),"NA"))</f>
        <v>0</v>
      </c>
      <c r="CK109" s="103" t="n">
        <f aca="true">IF(ISBLANK(OFFSET('Raw Data'!$A$3,MATCH('Data above threshold'!$A109,'Raw Data'!$B$4:$B$185,0),MATCH('Data above threshold'!CM$4,'Raw Data'!$3:$3,0)-1)),"", IFERROR($J109*OFFSET('Raw Data'!$A$3,MATCH('Data above threshold'!$A109,'Raw Data'!$B$4:$B$185,0),MATCH('Data above threshold'!CM$4,'Raw Data'!$3:$3,0)-1),"NA"))</f>
        <v>0</v>
      </c>
      <c r="CL109" s="103" t="n">
        <f aca="true">IF(ISBLANK(OFFSET('Raw Data'!$A$3,MATCH('Data above threshold'!$A109,'Raw Data'!$B$4:$B$185,0),MATCH('Data above threshold'!CN$4,'Raw Data'!$3:$3,0)-1)),"", IFERROR($J109*OFFSET('Raw Data'!$A$3,MATCH('Data above threshold'!$A109,'Raw Data'!$B$4:$B$185,0),MATCH('Data above threshold'!CN$4,'Raw Data'!$3:$3,0)-1),"NA"))</f>
        <v>0</v>
      </c>
      <c r="CM109" s="103" t="n">
        <f aca="true">IF(ISBLANK(OFFSET('Raw Data'!$A$3,MATCH('Data above threshold'!$A109,'Raw Data'!$B$4:$B$185,0),MATCH('Data above threshold'!CO$4,'Raw Data'!$3:$3,0)-1)),"", IFERROR($J109*OFFSET('Raw Data'!$A$3,MATCH('Data above threshold'!$A109,'Raw Data'!$B$4:$B$185,0),MATCH('Data above threshold'!CO$4,'Raw Data'!$3:$3,0)-1),"NA"))</f>
        <v>2</v>
      </c>
      <c r="CN109" s="103" t="n">
        <f aca="true">IF(ISBLANK(OFFSET('Raw Data'!$A$3,MATCH('Data above threshold'!$A109,'Raw Data'!$B$4:$B$185,0),MATCH('Data above threshold'!CP$4,'Raw Data'!$3:$3,0)-1)),"", IFERROR($J109*OFFSET('Raw Data'!$A$3,MATCH('Data above threshold'!$A109,'Raw Data'!$B$4:$B$185,0),MATCH('Data above threshold'!CP$4,'Raw Data'!$3:$3,0)-1),"NA"))</f>
        <v>0</v>
      </c>
      <c r="CO109" s="103" t="n">
        <f aca="true">IF(ISBLANK(OFFSET('Raw Data'!$A$3,MATCH('Data above threshold'!$A109,'Raw Data'!$B$4:$B$185,0),MATCH('Data above threshold'!CQ$4,'Raw Data'!$3:$3,0)-1)),"", IFERROR($J109*OFFSET('Raw Data'!$A$3,MATCH('Data above threshold'!$A109,'Raw Data'!$B$4:$B$185,0),MATCH('Data above threshold'!CQ$4,'Raw Data'!$3:$3,0)-1),"NA"))</f>
        <v>0</v>
      </c>
      <c r="CP109" s="103" t="n">
        <f aca="true">IF(ISBLANK(OFFSET('Raw Data'!$A$3,MATCH('Data above threshold'!$A109,'Raw Data'!$B$4:$B$185,0),MATCH('Data above threshold'!CR$4,'Raw Data'!$3:$3,0)-1)),"", IFERROR($J109*OFFSET('Raw Data'!$A$3,MATCH('Data above threshold'!$A109,'Raw Data'!$B$4:$B$185,0),MATCH('Data above threshold'!CR$4,'Raw Data'!$3:$3,0)-1),"NA"))</f>
        <v>1</v>
      </c>
    </row>
    <row r="110" s="103" customFormat="true" ht="15.5" hidden="false" customHeight="false" outlineLevel="0" collapsed="false">
      <c r="A110" s="107" t="n">
        <v>4222</v>
      </c>
      <c r="B110" s="107" t="n">
        <v>4</v>
      </c>
      <c r="C110" s="103" t="str">
        <f aca="true">IF(ISBLANK(OFFSET('Raw Data'!$A$3,MATCH($A110,'Raw Data'!$B$4:$B$185,0),MATCH(C$4,'Raw Data'!$3:$3,0)-1)),"",OFFSET('Raw Data'!$A$3,MATCH($A110,'Raw Data'!$B$4:$B$185,0),MATCH(C$4,'Raw Data'!$3:$3,0)-1))</f>
        <v/>
      </c>
      <c r="D110" s="103" t="str">
        <f aca="true">IF(ISBLANK(OFFSET('Raw Data'!$A$3,MATCH($A110,'Raw Data'!$B$4:$B$185,0),MATCH(D$4,'Raw Data'!$3:$3,0)-1)),"",OFFSET('Raw Data'!$A$3,MATCH($A110,'Raw Data'!$B$4:$B$185,0),MATCH(D$4,'Raw Data'!$3:$3,0)-1))</f>
        <v>Levels of participation in ISO's committee on sustainable finance</v>
      </c>
      <c r="E110" s="103" t="str">
        <f aca="true">IF(ISBLANK(OFFSET('Raw Data'!$A$3,MATCH($A110,'Raw Data'!$B$4:$B$185,0),MATCH(E$4,'Raw Data'!$3:$3,0)-1)),"",OFFSET('Raw Data'!$A$3,MATCH($A110,'Raw Data'!$B$4:$B$185,0),MATCH(E$4,'Raw Data'!$3:$3,0)-1))</f>
        <v/>
      </c>
      <c r="F110" s="103" t="str">
        <f aca="true">IF(ISBLANK(OFFSET('Raw Data'!$A$3,MATCH($A110,'Raw Data'!$B$4:$B$185,0),MATCH(F$4,'Raw Data'!$3:$3,0)-1)),"",OFFSET('Raw Data'!$A$3,MATCH($A110,'Raw Data'!$B$4:$B$185,0),MATCH(F$4,'Raw Data'!$3:$3,0)-1))</f>
        <v/>
      </c>
      <c r="G110" s="103" t="s">
        <v>217</v>
      </c>
      <c r="H110" s="103" t="str">
        <f aca="true">IF(ISBLANK(OFFSET('Raw Data'!$A$3,MATCH($A110,'Raw Data'!$B$4:$B$185,0),MATCH(H$4,'Raw Data'!$3:$3,0)-1)),"",OFFSET('Raw Data'!$A$3,MATCH($A110,'Raw Data'!$B$4:$B$185,0),MATCH(H$4,'Raw Data'!$3:$3,0)-1))</f>
        <v>2 = Participating members; 1 = observing members; 0 = non-member</v>
      </c>
      <c r="I110" s="103" t="str">
        <f aca="true">IF(ISBLANK(OFFSET('Raw Data'!$A$3,MATCH($A110,'Raw Data'!$B$4:$B$185,0),MATCH(I$4,'Raw Data'!$3:$3,0)-1)),"",OFFSET('Raw Data'!$A$3,MATCH($A110,'Raw Data'!$B$4:$B$185,0),MATCH(I$4,'Raw Data'!$3:$3,0)-1))</f>
        <v>Plus</v>
      </c>
      <c r="J110" s="103" t="n">
        <f aca="false">IF(I110="","",IF(I110="Minus",-1,1))</f>
        <v>1</v>
      </c>
      <c r="K110" s="105" t="n">
        <f aca="false" t="array" ref="K110:K110">IFERROR(SKEW(IF(ISNUMBER(O110:CP110),O110:CP110,"")),"")</f>
        <v>0.754138843834351</v>
      </c>
      <c r="L110" s="103" t="n">
        <f aca="true">IF(ISBLANK(OFFSET('Data above threshold'!$A$4,MATCH('Data above threshold'!$A110,'Data above threshold'!$A$5:$A$185,0),MATCH('Data above threshold'!N$4,'Data above threshold'!$4:$4,0)-1)),1,OFFSET('Data above threshold'!$A$4,MATCH('Data above threshold'!$A110,'Data above threshold'!$A$5:$A$185,0),MATCH('Data above threshold'!N$4,'Data above threshold'!$4:$4,0)-1))</f>
        <v>0</v>
      </c>
      <c r="M110" s="103" t="str">
        <f aca="true">IF(ISBLANK(OFFSET('Data above threshold'!$A$4,MATCH('Data above threshold'!$A110,'Data above threshold'!$A$5:$A$185,0),MATCH('Data above threshold'!O$4,'Data above threshold'!$4:$4,0)-1)),"",OFFSET('Data above threshold'!$A$4,MATCH('Data above threshold'!$A110,'Data above threshold'!$A$5:$A$185,0),MATCH('Data above threshold'!O$4,'Data above threshold'!$4:$4,0)-1))</f>
        <v/>
      </c>
      <c r="N110" s="106" t="n">
        <f aca="false" t="array" ref="N110:N110">IF(B110&lt;4,"",1-IFERROR(SUM(ISNUMBER(O110:CP110)*(1-$O$3:$CP$3))/COUNTIF($O$3:$CP$3,0),0))</f>
        <v>0</v>
      </c>
      <c r="O110" s="103" t="n">
        <f aca="true">IF(ISBLANK(OFFSET('Raw Data'!$A$3,MATCH('Data above threshold'!$A110,'Raw Data'!$B$4:$B$185,0),MATCH('Data above threshold'!Q$4,'Raw Data'!$3:$3,0)-1)),"", IFERROR($J110*OFFSET('Raw Data'!$A$3,MATCH('Data above threshold'!$A110,'Raw Data'!$B$4:$B$185,0),MATCH('Data above threshold'!Q$4,'Raw Data'!$3:$3,0)-1),"NA"))</f>
        <v>1</v>
      </c>
      <c r="P110" s="103" t="n">
        <f aca="true">IF(ISBLANK(OFFSET('Raw Data'!$A$3,MATCH('Data above threshold'!$A110,'Raw Data'!$B$4:$B$185,0),MATCH('Data above threshold'!R$4,'Raw Data'!$3:$3,0)-1)),"", IFERROR($J110*OFFSET('Raw Data'!$A$3,MATCH('Data above threshold'!$A110,'Raw Data'!$B$4:$B$185,0),MATCH('Data above threshold'!R$4,'Raw Data'!$3:$3,0)-1),"NA"))</f>
        <v>1</v>
      </c>
      <c r="Q110" s="103" t="n">
        <f aca="true">IF(ISBLANK(OFFSET('Raw Data'!$A$3,MATCH('Data above threshold'!$A110,'Raw Data'!$B$4:$B$185,0),MATCH('Data above threshold'!S$4,'Raw Data'!$3:$3,0)-1)),"", IFERROR($J110*OFFSET('Raw Data'!$A$3,MATCH('Data above threshold'!$A110,'Raw Data'!$B$4:$B$185,0),MATCH('Data above threshold'!S$4,'Raw Data'!$3:$3,0)-1),"NA"))</f>
        <v>2</v>
      </c>
      <c r="R110" s="103" t="n">
        <f aca="true">IF(ISBLANK(OFFSET('Raw Data'!$A$3,MATCH('Data above threshold'!$A110,'Raw Data'!$B$4:$B$185,0),MATCH('Data above threshold'!T$4,'Raw Data'!$3:$3,0)-1)),"", IFERROR($J110*OFFSET('Raw Data'!$A$3,MATCH('Data above threshold'!$A110,'Raw Data'!$B$4:$B$185,0),MATCH('Data above threshold'!T$4,'Raw Data'!$3:$3,0)-1),"NA"))</f>
        <v>1</v>
      </c>
      <c r="S110" s="103" t="n">
        <f aca="true">IF(ISBLANK(OFFSET('Raw Data'!$A$3,MATCH('Data above threshold'!$A110,'Raw Data'!$B$4:$B$185,0),MATCH('Data above threshold'!U$4,'Raw Data'!$3:$3,0)-1)),"", IFERROR($J110*OFFSET('Raw Data'!$A$3,MATCH('Data above threshold'!$A110,'Raw Data'!$B$4:$B$185,0),MATCH('Data above threshold'!U$4,'Raw Data'!$3:$3,0)-1),"NA"))</f>
        <v>0</v>
      </c>
      <c r="T110" s="103" t="n">
        <f aca="true">IF(ISBLANK(OFFSET('Raw Data'!$A$3,MATCH('Data above threshold'!$A110,'Raw Data'!$B$4:$B$185,0),MATCH('Data above threshold'!V$4,'Raw Data'!$3:$3,0)-1)),"", IFERROR($J110*OFFSET('Raw Data'!$A$3,MATCH('Data above threshold'!$A110,'Raw Data'!$B$4:$B$185,0),MATCH('Data above threshold'!V$4,'Raw Data'!$3:$3,0)-1),"NA"))</f>
        <v>0</v>
      </c>
      <c r="U110" s="103" t="n">
        <f aca="true">IF(ISBLANK(OFFSET('Raw Data'!$A$3,MATCH('Data above threshold'!$A110,'Raw Data'!$B$4:$B$185,0),MATCH('Data above threshold'!W$4,'Raw Data'!$3:$3,0)-1)),"", IFERROR($J110*OFFSET('Raw Data'!$A$3,MATCH('Data above threshold'!$A110,'Raw Data'!$B$4:$B$185,0),MATCH('Data above threshold'!W$4,'Raw Data'!$3:$3,0)-1),"NA"))</f>
        <v>0</v>
      </c>
      <c r="V110" s="103" t="n">
        <f aca="true">IF(ISBLANK(OFFSET('Raw Data'!$A$3,MATCH('Data above threshold'!$A110,'Raw Data'!$B$4:$B$185,0),MATCH('Data above threshold'!X$4,'Raw Data'!$3:$3,0)-1)),"", IFERROR($J110*OFFSET('Raw Data'!$A$3,MATCH('Data above threshold'!$A110,'Raw Data'!$B$4:$B$185,0),MATCH('Data above threshold'!X$4,'Raw Data'!$3:$3,0)-1),"NA"))</f>
        <v>2</v>
      </c>
      <c r="W110" s="103" t="n">
        <f aca="true">IF(ISBLANK(OFFSET('Raw Data'!$A$3,MATCH('Data above threshold'!$A110,'Raw Data'!$B$4:$B$185,0),MATCH('Data above threshold'!Y$4,'Raw Data'!$3:$3,0)-1)),"", IFERROR($J110*OFFSET('Raw Data'!$A$3,MATCH('Data above threshold'!$A110,'Raw Data'!$B$4:$B$185,0),MATCH('Data above threshold'!Y$4,'Raw Data'!$3:$3,0)-1),"NA"))</f>
        <v>2</v>
      </c>
      <c r="X110" s="103" t="n">
        <f aca="true">IF(ISBLANK(OFFSET('Raw Data'!$A$3,MATCH('Data above threshold'!$A110,'Raw Data'!$B$4:$B$185,0),MATCH('Data above threshold'!Z$4,'Raw Data'!$3:$3,0)-1)),"", IFERROR($J110*OFFSET('Raw Data'!$A$3,MATCH('Data above threshold'!$A110,'Raw Data'!$B$4:$B$185,0),MATCH('Data above threshold'!Z$4,'Raw Data'!$3:$3,0)-1),"NA"))</f>
        <v>0</v>
      </c>
      <c r="Y110" s="103" t="n">
        <f aca="true">IF(ISBLANK(OFFSET('Raw Data'!$A$3,MATCH('Data above threshold'!$A110,'Raw Data'!$B$4:$B$185,0),MATCH('Data above threshold'!AA$4,'Raw Data'!$3:$3,0)-1)),"", IFERROR($J110*OFFSET('Raw Data'!$A$3,MATCH('Data above threshold'!$A110,'Raw Data'!$B$4:$B$185,0),MATCH('Data above threshold'!AA$4,'Raw Data'!$3:$3,0)-1),"NA"))</f>
        <v>2</v>
      </c>
      <c r="Z110" s="103" t="n">
        <f aca="true">IF(ISBLANK(OFFSET('Raw Data'!$A$3,MATCH('Data above threshold'!$A110,'Raw Data'!$B$4:$B$185,0),MATCH('Data above threshold'!AB$4,'Raw Data'!$3:$3,0)-1)),"", IFERROR($J110*OFFSET('Raw Data'!$A$3,MATCH('Data above threshold'!$A110,'Raw Data'!$B$4:$B$185,0),MATCH('Data above threshold'!AB$4,'Raw Data'!$3:$3,0)-1),"NA"))</f>
        <v>0</v>
      </c>
      <c r="AA110" s="103" t="n">
        <f aca="true">IF(ISBLANK(OFFSET('Raw Data'!$A$3,MATCH('Data above threshold'!$A110,'Raw Data'!$B$4:$B$185,0),MATCH('Data above threshold'!AC$4,'Raw Data'!$3:$3,0)-1)),"", IFERROR($J110*OFFSET('Raw Data'!$A$3,MATCH('Data above threshold'!$A110,'Raw Data'!$B$4:$B$185,0),MATCH('Data above threshold'!AC$4,'Raw Data'!$3:$3,0)-1),"NA"))</f>
        <v>0</v>
      </c>
      <c r="AB110" s="103" t="n">
        <f aca="true">IF(ISBLANK(OFFSET('Raw Data'!$A$3,MATCH('Data above threshold'!$A110,'Raw Data'!$B$4:$B$185,0),MATCH('Data above threshold'!AD$4,'Raw Data'!$3:$3,0)-1)),"", IFERROR($J110*OFFSET('Raw Data'!$A$3,MATCH('Data above threshold'!$A110,'Raw Data'!$B$4:$B$185,0),MATCH('Data above threshold'!AD$4,'Raw Data'!$3:$3,0)-1),"NA"))</f>
        <v>0</v>
      </c>
      <c r="AC110" s="103" t="n">
        <f aca="true">IF(ISBLANK(OFFSET('Raw Data'!$A$3,MATCH('Data above threshold'!$A110,'Raw Data'!$B$4:$B$185,0),MATCH('Data above threshold'!AE$4,'Raw Data'!$3:$3,0)-1)),"", IFERROR($J110*OFFSET('Raw Data'!$A$3,MATCH('Data above threshold'!$A110,'Raw Data'!$B$4:$B$185,0),MATCH('Data above threshold'!AE$4,'Raw Data'!$3:$3,0)-1),"NA"))</f>
        <v>1</v>
      </c>
      <c r="AD110" s="103" t="n">
        <f aca="true">IF(ISBLANK(OFFSET('Raw Data'!$A$3,MATCH('Data above threshold'!$A110,'Raw Data'!$B$4:$B$185,0),MATCH('Data above threshold'!AF$4,'Raw Data'!$3:$3,0)-1)),"", IFERROR($J110*OFFSET('Raw Data'!$A$3,MATCH('Data above threshold'!$A110,'Raw Data'!$B$4:$B$185,0),MATCH('Data above threshold'!AF$4,'Raw Data'!$3:$3,0)-1),"NA"))</f>
        <v>2</v>
      </c>
      <c r="AE110" s="103" t="n">
        <f aca="true">IF(ISBLANK(OFFSET('Raw Data'!$A$3,MATCH('Data above threshold'!$A110,'Raw Data'!$B$4:$B$185,0),MATCH('Data above threshold'!AG$4,'Raw Data'!$3:$3,0)-1)),"", IFERROR($J110*OFFSET('Raw Data'!$A$3,MATCH('Data above threshold'!$A110,'Raw Data'!$B$4:$B$185,0),MATCH('Data above threshold'!AG$4,'Raw Data'!$3:$3,0)-1),"NA"))</f>
        <v>2</v>
      </c>
      <c r="AF110" s="103" t="n">
        <f aca="true">IF(ISBLANK(OFFSET('Raw Data'!$A$3,MATCH('Data above threshold'!$A110,'Raw Data'!$B$4:$B$185,0),MATCH('Data above threshold'!AH$4,'Raw Data'!$3:$3,0)-1)),"", IFERROR($J110*OFFSET('Raw Data'!$A$3,MATCH('Data above threshold'!$A110,'Raw Data'!$B$4:$B$185,0),MATCH('Data above threshold'!AH$4,'Raw Data'!$3:$3,0)-1),"NA"))</f>
        <v>1</v>
      </c>
      <c r="AG110" s="103" t="n">
        <f aca="true">IF(ISBLANK(OFFSET('Raw Data'!$A$3,MATCH('Data above threshold'!$A110,'Raw Data'!$B$4:$B$185,0),MATCH('Data above threshold'!AI$4,'Raw Data'!$3:$3,0)-1)),"", IFERROR($J110*OFFSET('Raw Data'!$A$3,MATCH('Data above threshold'!$A110,'Raw Data'!$B$4:$B$185,0),MATCH('Data above threshold'!AI$4,'Raw Data'!$3:$3,0)-1),"NA"))</f>
        <v>0</v>
      </c>
      <c r="AH110" s="103" t="n">
        <f aca="true">IF(ISBLANK(OFFSET('Raw Data'!$A$3,MATCH('Data above threshold'!$A110,'Raw Data'!$B$4:$B$185,0),MATCH('Data above threshold'!AJ$4,'Raw Data'!$3:$3,0)-1)),"", IFERROR($J110*OFFSET('Raw Data'!$A$3,MATCH('Data above threshold'!$A110,'Raw Data'!$B$4:$B$185,0),MATCH('Data above threshold'!AJ$4,'Raw Data'!$3:$3,0)-1),"NA"))</f>
        <v>0</v>
      </c>
      <c r="AI110" s="103" t="n">
        <f aca="true">IF(ISBLANK(OFFSET('Raw Data'!$A$3,MATCH('Data above threshold'!$A110,'Raw Data'!$B$4:$B$185,0),MATCH('Data above threshold'!AK$4,'Raw Data'!$3:$3,0)-1)),"", IFERROR($J110*OFFSET('Raw Data'!$A$3,MATCH('Data above threshold'!$A110,'Raw Data'!$B$4:$B$185,0),MATCH('Data above threshold'!AK$4,'Raw Data'!$3:$3,0)-1),"NA"))</f>
        <v>0</v>
      </c>
      <c r="AJ110" s="103" t="n">
        <f aca="true">IF(ISBLANK(OFFSET('Raw Data'!$A$3,MATCH('Data above threshold'!$A110,'Raw Data'!$B$4:$B$185,0),MATCH('Data above threshold'!AL$4,'Raw Data'!$3:$3,0)-1)),"", IFERROR($J110*OFFSET('Raw Data'!$A$3,MATCH('Data above threshold'!$A110,'Raw Data'!$B$4:$B$185,0),MATCH('Data above threshold'!AL$4,'Raw Data'!$3:$3,0)-1),"NA"))</f>
        <v>1</v>
      </c>
      <c r="AK110" s="103" t="n">
        <f aca="true">IF(ISBLANK(OFFSET('Raw Data'!$A$3,MATCH('Data above threshold'!$A110,'Raw Data'!$B$4:$B$185,0),MATCH('Data above threshold'!AM$4,'Raw Data'!$3:$3,0)-1)),"", IFERROR($J110*OFFSET('Raw Data'!$A$3,MATCH('Data above threshold'!$A110,'Raw Data'!$B$4:$B$185,0),MATCH('Data above threshold'!AM$4,'Raw Data'!$3:$3,0)-1),"NA"))</f>
        <v>2</v>
      </c>
      <c r="AL110" s="103" t="n">
        <f aca="true">IF(ISBLANK(OFFSET('Raw Data'!$A$3,MATCH('Data above threshold'!$A110,'Raw Data'!$B$4:$B$185,0),MATCH('Data above threshold'!AN$4,'Raw Data'!$3:$3,0)-1)),"", IFERROR($J110*OFFSET('Raw Data'!$A$3,MATCH('Data above threshold'!$A110,'Raw Data'!$B$4:$B$185,0),MATCH('Data above threshold'!AN$4,'Raw Data'!$3:$3,0)-1),"NA"))</f>
        <v>0</v>
      </c>
      <c r="AM110" s="103" t="n">
        <f aca="true">IF(ISBLANK(OFFSET('Raw Data'!$A$3,MATCH('Data above threshold'!$A110,'Raw Data'!$B$4:$B$185,0),MATCH('Data above threshold'!AO$4,'Raw Data'!$3:$3,0)-1)),"", IFERROR($J110*OFFSET('Raw Data'!$A$3,MATCH('Data above threshold'!$A110,'Raw Data'!$B$4:$B$185,0),MATCH('Data above threshold'!AO$4,'Raw Data'!$3:$3,0)-1),"NA"))</f>
        <v>2</v>
      </c>
      <c r="AN110" s="103" t="n">
        <f aca="true">IF(ISBLANK(OFFSET('Raw Data'!$A$3,MATCH('Data above threshold'!$A110,'Raw Data'!$B$4:$B$185,0),MATCH('Data above threshold'!AP$4,'Raw Data'!$3:$3,0)-1)),"", IFERROR($J110*OFFSET('Raw Data'!$A$3,MATCH('Data above threshold'!$A110,'Raw Data'!$B$4:$B$185,0),MATCH('Data above threshold'!AP$4,'Raw Data'!$3:$3,0)-1),"NA"))</f>
        <v>2</v>
      </c>
      <c r="AO110" s="103" t="n">
        <f aca="true">IF(ISBLANK(OFFSET('Raw Data'!$A$3,MATCH('Data above threshold'!$A110,'Raw Data'!$B$4:$B$185,0),MATCH('Data above threshold'!AQ$4,'Raw Data'!$3:$3,0)-1)),"", IFERROR($J110*OFFSET('Raw Data'!$A$3,MATCH('Data above threshold'!$A110,'Raw Data'!$B$4:$B$185,0),MATCH('Data above threshold'!AQ$4,'Raw Data'!$3:$3,0)-1),"NA"))</f>
        <v>0</v>
      </c>
      <c r="AP110" s="103" t="n">
        <f aca="true">IF(ISBLANK(OFFSET('Raw Data'!$A$3,MATCH('Data above threshold'!$A110,'Raw Data'!$B$4:$B$185,0),MATCH('Data above threshold'!AR$4,'Raw Data'!$3:$3,0)-1)),"", IFERROR($J110*OFFSET('Raw Data'!$A$3,MATCH('Data above threshold'!$A110,'Raw Data'!$B$4:$B$185,0),MATCH('Data above threshold'!AR$4,'Raw Data'!$3:$3,0)-1),"NA"))</f>
        <v>0</v>
      </c>
      <c r="AQ110" s="103" t="n">
        <f aca="true">IF(ISBLANK(OFFSET('Raw Data'!$A$3,MATCH('Data above threshold'!$A110,'Raw Data'!$B$4:$B$185,0),MATCH('Data above threshold'!AS$4,'Raw Data'!$3:$3,0)-1)),"", IFERROR($J110*OFFSET('Raw Data'!$A$3,MATCH('Data above threshold'!$A110,'Raw Data'!$B$4:$B$185,0),MATCH('Data above threshold'!AS$4,'Raw Data'!$3:$3,0)-1),"NA"))</f>
        <v>2</v>
      </c>
      <c r="AR110" s="103" t="n">
        <f aca="true">IF(ISBLANK(OFFSET('Raw Data'!$A$3,MATCH('Data above threshold'!$A110,'Raw Data'!$B$4:$B$185,0),MATCH('Data above threshold'!AT$4,'Raw Data'!$3:$3,0)-1)),"", IFERROR($J110*OFFSET('Raw Data'!$A$3,MATCH('Data above threshold'!$A110,'Raw Data'!$B$4:$B$185,0),MATCH('Data above threshold'!AT$4,'Raw Data'!$3:$3,0)-1),"NA"))</f>
        <v>0</v>
      </c>
      <c r="AS110" s="103" t="n">
        <f aca="true">IF(ISBLANK(OFFSET('Raw Data'!$A$3,MATCH('Data above threshold'!$A110,'Raw Data'!$B$4:$B$185,0),MATCH('Data above threshold'!AU$4,'Raw Data'!$3:$3,0)-1)),"", IFERROR($J110*OFFSET('Raw Data'!$A$3,MATCH('Data above threshold'!$A110,'Raw Data'!$B$4:$B$185,0),MATCH('Data above threshold'!AU$4,'Raw Data'!$3:$3,0)-1),"NA"))</f>
        <v>0</v>
      </c>
      <c r="AT110" s="103" t="n">
        <f aca="true">IF(ISBLANK(OFFSET('Raw Data'!$A$3,MATCH('Data above threshold'!$A110,'Raw Data'!$B$4:$B$185,0),MATCH('Data above threshold'!AV$4,'Raw Data'!$3:$3,0)-1)),"", IFERROR($J110*OFFSET('Raw Data'!$A$3,MATCH('Data above threshold'!$A110,'Raw Data'!$B$4:$B$185,0),MATCH('Data above threshold'!AV$4,'Raw Data'!$3:$3,0)-1),"NA"))</f>
        <v>0</v>
      </c>
      <c r="AU110" s="103" t="n">
        <f aca="true">IF(ISBLANK(OFFSET('Raw Data'!$A$3,MATCH('Data above threshold'!$A110,'Raw Data'!$B$4:$B$185,0),MATCH('Data above threshold'!AW$4,'Raw Data'!$3:$3,0)-1)),"", IFERROR($J110*OFFSET('Raw Data'!$A$3,MATCH('Data above threshold'!$A110,'Raw Data'!$B$4:$B$185,0),MATCH('Data above threshold'!AW$4,'Raw Data'!$3:$3,0)-1),"NA"))</f>
        <v>2</v>
      </c>
      <c r="AV110" s="103" t="n">
        <f aca="true">IF(ISBLANK(OFFSET('Raw Data'!$A$3,MATCH('Data above threshold'!$A110,'Raw Data'!$B$4:$B$185,0),MATCH('Data above threshold'!AX$4,'Raw Data'!$3:$3,0)-1)),"", IFERROR($J110*OFFSET('Raw Data'!$A$3,MATCH('Data above threshold'!$A110,'Raw Data'!$B$4:$B$185,0),MATCH('Data above threshold'!AX$4,'Raw Data'!$3:$3,0)-1),"NA"))</f>
        <v>0</v>
      </c>
      <c r="AW110" s="103" t="n">
        <f aca="true">IF(ISBLANK(OFFSET('Raw Data'!$A$3,MATCH('Data above threshold'!$A110,'Raw Data'!$B$4:$B$185,0),MATCH('Data above threshold'!AY$4,'Raw Data'!$3:$3,0)-1)),"", IFERROR($J110*OFFSET('Raw Data'!$A$3,MATCH('Data above threshold'!$A110,'Raw Data'!$B$4:$B$185,0),MATCH('Data above threshold'!AY$4,'Raw Data'!$3:$3,0)-1),"NA"))</f>
        <v>2</v>
      </c>
      <c r="AX110" s="103" t="n">
        <f aca="true">IF(ISBLANK(OFFSET('Raw Data'!$A$3,MATCH('Data above threshold'!$A110,'Raw Data'!$B$4:$B$185,0),MATCH('Data above threshold'!AZ$4,'Raw Data'!$3:$3,0)-1)),"", IFERROR($J110*OFFSET('Raw Data'!$A$3,MATCH('Data above threshold'!$A110,'Raw Data'!$B$4:$B$185,0),MATCH('Data above threshold'!AZ$4,'Raw Data'!$3:$3,0)-1),"NA"))</f>
        <v>0</v>
      </c>
      <c r="AY110" s="103" t="n">
        <f aca="true">IF(ISBLANK(OFFSET('Raw Data'!$A$3,MATCH('Data above threshold'!$A110,'Raw Data'!$B$4:$B$185,0),MATCH('Data above threshold'!BA$4,'Raw Data'!$3:$3,0)-1)),"", IFERROR($J110*OFFSET('Raw Data'!$A$3,MATCH('Data above threshold'!$A110,'Raw Data'!$B$4:$B$185,0),MATCH('Data above threshold'!BA$4,'Raw Data'!$3:$3,0)-1),"NA"))</f>
        <v>2</v>
      </c>
      <c r="AZ110" s="103" t="n">
        <f aca="true">IF(ISBLANK(OFFSET('Raw Data'!$A$3,MATCH('Data above threshold'!$A110,'Raw Data'!$B$4:$B$185,0),MATCH('Data above threshold'!BB$4,'Raw Data'!$3:$3,0)-1)),"", IFERROR($J110*OFFSET('Raw Data'!$A$3,MATCH('Data above threshold'!$A110,'Raw Data'!$B$4:$B$185,0),MATCH('Data above threshold'!BB$4,'Raw Data'!$3:$3,0)-1),"NA"))</f>
        <v>0</v>
      </c>
      <c r="BA110" s="103" t="n">
        <f aca="true">IF(ISBLANK(OFFSET('Raw Data'!$A$3,MATCH('Data above threshold'!$A110,'Raw Data'!$B$4:$B$185,0),MATCH('Data above threshold'!BC$4,'Raw Data'!$3:$3,0)-1)),"", IFERROR($J110*OFFSET('Raw Data'!$A$3,MATCH('Data above threshold'!$A110,'Raw Data'!$B$4:$B$185,0),MATCH('Data above threshold'!BC$4,'Raw Data'!$3:$3,0)-1),"NA"))</f>
        <v>2</v>
      </c>
      <c r="BB110" s="103" t="n">
        <f aca="true">IF(ISBLANK(OFFSET('Raw Data'!$A$3,MATCH('Data above threshold'!$A110,'Raw Data'!$B$4:$B$185,0),MATCH('Data above threshold'!BD$4,'Raw Data'!$3:$3,0)-1)),"", IFERROR($J110*OFFSET('Raw Data'!$A$3,MATCH('Data above threshold'!$A110,'Raw Data'!$B$4:$B$185,0),MATCH('Data above threshold'!BD$4,'Raw Data'!$3:$3,0)-1),"NA"))</f>
        <v>0</v>
      </c>
      <c r="BC110" s="103" t="n">
        <f aca="true">IF(ISBLANK(OFFSET('Raw Data'!$A$3,MATCH('Data above threshold'!$A110,'Raw Data'!$B$4:$B$185,0),MATCH('Data above threshold'!BE$4,'Raw Data'!$3:$3,0)-1)),"", IFERROR($J110*OFFSET('Raw Data'!$A$3,MATCH('Data above threshold'!$A110,'Raw Data'!$B$4:$B$185,0),MATCH('Data above threshold'!BE$4,'Raw Data'!$3:$3,0)-1),"NA"))</f>
        <v>0</v>
      </c>
      <c r="BD110" s="103" t="n">
        <f aca="true">IF(ISBLANK(OFFSET('Raw Data'!$A$3,MATCH('Data above threshold'!$A110,'Raw Data'!$B$4:$B$185,0),MATCH('Data above threshold'!BF$4,'Raw Data'!$3:$3,0)-1)),"", IFERROR($J110*OFFSET('Raw Data'!$A$3,MATCH('Data above threshold'!$A110,'Raw Data'!$B$4:$B$185,0),MATCH('Data above threshold'!BF$4,'Raw Data'!$3:$3,0)-1),"NA"))</f>
        <v>0</v>
      </c>
      <c r="BE110" s="103" t="n">
        <f aca="true">IF(ISBLANK(OFFSET('Raw Data'!$A$3,MATCH('Data above threshold'!$A110,'Raw Data'!$B$4:$B$185,0),MATCH('Data above threshold'!BG$4,'Raw Data'!$3:$3,0)-1)),"", IFERROR($J110*OFFSET('Raw Data'!$A$3,MATCH('Data above threshold'!$A110,'Raw Data'!$B$4:$B$185,0),MATCH('Data above threshold'!BG$4,'Raw Data'!$3:$3,0)-1),"NA"))</f>
        <v>2</v>
      </c>
      <c r="BF110" s="103" t="n">
        <f aca="true">IF(ISBLANK(OFFSET('Raw Data'!$A$3,MATCH('Data above threshold'!$A110,'Raw Data'!$B$4:$B$185,0),MATCH('Data above threshold'!BH$4,'Raw Data'!$3:$3,0)-1)),"", IFERROR($J110*OFFSET('Raw Data'!$A$3,MATCH('Data above threshold'!$A110,'Raw Data'!$B$4:$B$185,0),MATCH('Data above threshold'!BH$4,'Raw Data'!$3:$3,0)-1),"NA"))</f>
        <v>0</v>
      </c>
      <c r="BG110" s="103" t="n">
        <f aca="true">IF(ISBLANK(OFFSET('Raw Data'!$A$3,MATCH('Data above threshold'!$A110,'Raw Data'!$B$4:$B$185,0),MATCH('Data above threshold'!BI$4,'Raw Data'!$3:$3,0)-1)),"", IFERROR($J110*OFFSET('Raw Data'!$A$3,MATCH('Data above threshold'!$A110,'Raw Data'!$B$4:$B$185,0),MATCH('Data above threshold'!BI$4,'Raw Data'!$3:$3,0)-1),"NA"))</f>
        <v>0</v>
      </c>
      <c r="BH110" s="103" t="n">
        <f aca="true">IF(ISBLANK(OFFSET('Raw Data'!$A$3,MATCH('Data above threshold'!$A110,'Raw Data'!$B$4:$B$185,0),MATCH('Data above threshold'!BJ$4,'Raw Data'!$3:$3,0)-1)),"", IFERROR($J110*OFFSET('Raw Data'!$A$3,MATCH('Data above threshold'!$A110,'Raw Data'!$B$4:$B$185,0),MATCH('Data above threshold'!BJ$4,'Raw Data'!$3:$3,0)-1),"NA"))</f>
        <v>0</v>
      </c>
      <c r="BI110" s="103" t="n">
        <f aca="true">IF(ISBLANK(OFFSET('Raw Data'!$A$3,MATCH('Data above threshold'!$A110,'Raw Data'!$B$4:$B$185,0),MATCH('Data above threshold'!BK$4,'Raw Data'!$3:$3,0)-1)),"", IFERROR($J110*OFFSET('Raw Data'!$A$3,MATCH('Data above threshold'!$A110,'Raw Data'!$B$4:$B$185,0),MATCH('Data above threshold'!BK$4,'Raw Data'!$3:$3,0)-1),"NA"))</f>
        <v>1</v>
      </c>
      <c r="BJ110" s="103" t="n">
        <f aca="true">IF(ISBLANK(OFFSET('Raw Data'!$A$3,MATCH('Data above threshold'!$A110,'Raw Data'!$B$4:$B$185,0),MATCH('Data above threshold'!BL$4,'Raw Data'!$3:$3,0)-1)),"", IFERROR($J110*OFFSET('Raw Data'!$A$3,MATCH('Data above threshold'!$A110,'Raw Data'!$B$4:$B$185,0),MATCH('Data above threshold'!BL$4,'Raw Data'!$3:$3,0)-1),"NA"))</f>
        <v>0</v>
      </c>
      <c r="BK110" s="103" t="n">
        <f aca="true">IF(ISBLANK(OFFSET('Raw Data'!$A$3,MATCH('Data above threshold'!$A110,'Raw Data'!$B$4:$B$185,0),MATCH('Data above threshold'!BM$4,'Raw Data'!$3:$3,0)-1)),"", IFERROR($J110*OFFSET('Raw Data'!$A$3,MATCH('Data above threshold'!$A110,'Raw Data'!$B$4:$B$185,0),MATCH('Data above threshold'!BM$4,'Raw Data'!$3:$3,0)-1),"NA"))</f>
        <v>0</v>
      </c>
      <c r="BL110" s="103" t="n">
        <f aca="true">IF(ISBLANK(OFFSET('Raw Data'!$A$3,MATCH('Data above threshold'!$A110,'Raw Data'!$B$4:$B$185,0),MATCH('Data above threshold'!BN$4,'Raw Data'!$3:$3,0)-1)),"", IFERROR($J110*OFFSET('Raw Data'!$A$3,MATCH('Data above threshold'!$A110,'Raw Data'!$B$4:$B$185,0),MATCH('Data above threshold'!BN$4,'Raw Data'!$3:$3,0)-1),"NA"))</f>
        <v>0</v>
      </c>
      <c r="BM110" s="103" t="n">
        <f aca="true">IF(ISBLANK(OFFSET('Raw Data'!$A$3,MATCH('Data above threshold'!$A110,'Raw Data'!$B$4:$B$185,0),MATCH('Data above threshold'!BO$4,'Raw Data'!$3:$3,0)-1)),"", IFERROR($J110*OFFSET('Raw Data'!$A$3,MATCH('Data above threshold'!$A110,'Raw Data'!$B$4:$B$185,0),MATCH('Data above threshold'!BO$4,'Raw Data'!$3:$3,0)-1),"NA"))</f>
        <v>1</v>
      </c>
      <c r="BN110" s="103" t="n">
        <f aca="true">IF(ISBLANK(OFFSET('Raw Data'!$A$3,MATCH('Data above threshold'!$A110,'Raw Data'!$B$4:$B$185,0),MATCH('Data above threshold'!BP$4,'Raw Data'!$3:$3,0)-1)),"", IFERROR($J110*OFFSET('Raw Data'!$A$3,MATCH('Data above threshold'!$A110,'Raw Data'!$B$4:$B$185,0),MATCH('Data above threshold'!BP$4,'Raw Data'!$3:$3,0)-1),"NA"))</f>
        <v>2</v>
      </c>
      <c r="BO110" s="103" t="n">
        <f aca="true">IF(ISBLANK(OFFSET('Raw Data'!$A$3,MATCH('Data above threshold'!$A110,'Raw Data'!$B$4:$B$185,0),MATCH('Data above threshold'!BQ$4,'Raw Data'!$3:$3,0)-1)),"", IFERROR($J110*OFFSET('Raw Data'!$A$3,MATCH('Data above threshold'!$A110,'Raw Data'!$B$4:$B$185,0),MATCH('Data above threshold'!BQ$4,'Raw Data'!$3:$3,0)-1),"NA"))</f>
        <v>1</v>
      </c>
      <c r="BP110" s="103" t="n">
        <f aca="true">IF(ISBLANK(OFFSET('Raw Data'!$A$3,MATCH('Data above threshold'!$A110,'Raw Data'!$B$4:$B$185,0),MATCH('Data above threshold'!BR$4,'Raw Data'!$3:$3,0)-1)),"", IFERROR($J110*OFFSET('Raw Data'!$A$3,MATCH('Data above threshold'!$A110,'Raw Data'!$B$4:$B$185,0),MATCH('Data above threshold'!BR$4,'Raw Data'!$3:$3,0)-1),"NA"))</f>
        <v>0</v>
      </c>
      <c r="BQ110" s="103" t="n">
        <f aca="true">IF(ISBLANK(OFFSET('Raw Data'!$A$3,MATCH('Data above threshold'!$A110,'Raw Data'!$B$4:$B$185,0),MATCH('Data above threshold'!BS$4,'Raw Data'!$3:$3,0)-1)),"", IFERROR($J110*OFFSET('Raw Data'!$A$3,MATCH('Data above threshold'!$A110,'Raw Data'!$B$4:$B$185,0),MATCH('Data above threshold'!BS$4,'Raw Data'!$3:$3,0)-1),"NA"))</f>
        <v>0</v>
      </c>
      <c r="BR110" s="103" t="n">
        <f aca="true">IF(ISBLANK(OFFSET('Raw Data'!$A$3,MATCH('Data above threshold'!$A110,'Raw Data'!$B$4:$B$185,0),MATCH('Data above threshold'!BT$4,'Raw Data'!$3:$3,0)-1)),"", IFERROR($J110*OFFSET('Raw Data'!$A$3,MATCH('Data above threshold'!$A110,'Raw Data'!$B$4:$B$185,0),MATCH('Data above threshold'!BT$4,'Raw Data'!$3:$3,0)-1),"NA"))</f>
        <v>0</v>
      </c>
      <c r="BS110" s="103" t="n">
        <f aca="true">IF(ISBLANK(OFFSET('Raw Data'!$A$3,MATCH('Data above threshold'!$A110,'Raw Data'!$B$4:$B$185,0),MATCH('Data above threshold'!BU$4,'Raw Data'!$3:$3,0)-1)),"", IFERROR($J110*OFFSET('Raw Data'!$A$3,MATCH('Data above threshold'!$A110,'Raw Data'!$B$4:$B$185,0),MATCH('Data above threshold'!BU$4,'Raw Data'!$3:$3,0)-1),"NA"))</f>
        <v>0</v>
      </c>
      <c r="BT110" s="103" t="n">
        <f aca="true">IF(ISBLANK(OFFSET('Raw Data'!$A$3,MATCH('Data above threshold'!$A110,'Raw Data'!$B$4:$B$185,0),MATCH('Data above threshold'!BV$4,'Raw Data'!$3:$3,0)-1)),"", IFERROR($J110*OFFSET('Raw Data'!$A$3,MATCH('Data above threshold'!$A110,'Raw Data'!$B$4:$B$185,0),MATCH('Data above threshold'!BV$4,'Raw Data'!$3:$3,0)-1),"NA"))</f>
        <v>0</v>
      </c>
      <c r="BU110" s="103" t="n">
        <f aca="true">IF(ISBLANK(OFFSET('Raw Data'!$A$3,MATCH('Data above threshold'!$A110,'Raw Data'!$B$4:$B$185,0),MATCH('Data above threshold'!BW$4,'Raw Data'!$3:$3,0)-1)),"", IFERROR($J110*OFFSET('Raw Data'!$A$3,MATCH('Data above threshold'!$A110,'Raw Data'!$B$4:$B$185,0),MATCH('Data above threshold'!BW$4,'Raw Data'!$3:$3,0)-1),"NA"))</f>
        <v>1</v>
      </c>
      <c r="BV110" s="103" t="n">
        <f aca="true">IF(ISBLANK(OFFSET('Raw Data'!$A$3,MATCH('Data above threshold'!$A110,'Raw Data'!$B$4:$B$185,0),MATCH('Data above threshold'!BX$4,'Raw Data'!$3:$3,0)-1)),"", IFERROR($J110*OFFSET('Raw Data'!$A$3,MATCH('Data above threshold'!$A110,'Raw Data'!$B$4:$B$185,0),MATCH('Data above threshold'!BX$4,'Raw Data'!$3:$3,0)-1),"NA"))</f>
        <v>2</v>
      </c>
      <c r="BW110" s="103" t="n">
        <f aca="true">IF(ISBLANK(OFFSET('Raw Data'!$A$3,MATCH('Data above threshold'!$A110,'Raw Data'!$B$4:$B$185,0),MATCH('Data above threshold'!BY$4,'Raw Data'!$3:$3,0)-1)),"", IFERROR($J110*OFFSET('Raw Data'!$A$3,MATCH('Data above threshold'!$A110,'Raw Data'!$B$4:$B$185,0),MATCH('Data above threshold'!BY$4,'Raw Data'!$3:$3,0)-1),"NA"))</f>
        <v>0</v>
      </c>
      <c r="BX110" s="103" t="n">
        <f aca="true">IF(ISBLANK(OFFSET('Raw Data'!$A$3,MATCH('Data above threshold'!$A110,'Raw Data'!$B$4:$B$185,0),MATCH('Data above threshold'!BZ$4,'Raw Data'!$3:$3,0)-1)),"", IFERROR($J110*OFFSET('Raw Data'!$A$3,MATCH('Data above threshold'!$A110,'Raw Data'!$B$4:$B$185,0),MATCH('Data above threshold'!BZ$4,'Raw Data'!$3:$3,0)-1),"NA"))</f>
        <v>2</v>
      </c>
      <c r="BY110" s="103" t="n">
        <f aca="true">IF(ISBLANK(OFFSET('Raw Data'!$A$3,MATCH('Data above threshold'!$A110,'Raw Data'!$B$4:$B$185,0),MATCH('Data above threshold'!CA$4,'Raw Data'!$3:$3,0)-1)),"", IFERROR($J110*OFFSET('Raw Data'!$A$3,MATCH('Data above threshold'!$A110,'Raw Data'!$B$4:$B$185,0),MATCH('Data above threshold'!CA$4,'Raw Data'!$3:$3,0)-1),"NA"))</f>
        <v>0</v>
      </c>
      <c r="BZ110" s="103" t="n">
        <f aca="true">IF(ISBLANK(OFFSET('Raw Data'!$A$3,MATCH('Data above threshold'!$A110,'Raw Data'!$B$4:$B$185,0),MATCH('Data above threshold'!CB$4,'Raw Data'!$3:$3,0)-1)),"", IFERROR($J110*OFFSET('Raw Data'!$A$3,MATCH('Data above threshold'!$A110,'Raw Data'!$B$4:$B$185,0),MATCH('Data above threshold'!CB$4,'Raw Data'!$3:$3,0)-1),"NA"))</f>
        <v>0</v>
      </c>
      <c r="CA110" s="103" t="n">
        <f aca="true">IF(ISBLANK(OFFSET('Raw Data'!$A$3,MATCH('Data above threshold'!$A110,'Raw Data'!$B$4:$B$185,0),MATCH('Data above threshold'!CC$4,'Raw Data'!$3:$3,0)-1)),"", IFERROR($J110*OFFSET('Raw Data'!$A$3,MATCH('Data above threshold'!$A110,'Raw Data'!$B$4:$B$185,0),MATCH('Data above threshold'!CC$4,'Raw Data'!$3:$3,0)-1),"NA"))</f>
        <v>0</v>
      </c>
      <c r="CB110" s="103" t="n">
        <f aca="true">IF(ISBLANK(OFFSET('Raw Data'!$A$3,MATCH('Data above threshold'!$A110,'Raw Data'!$B$4:$B$185,0),MATCH('Data above threshold'!CD$4,'Raw Data'!$3:$3,0)-1)),"", IFERROR($J110*OFFSET('Raw Data'!$A$3,MATCH('Data above threshold'!$A110,'Raw Data'!$B$4:$B$185,0),MATCH('Data above threshold'!CD$4,'Raw Data'!$3:$3,0)-1),"NA"))</f>
        <v>2</v>
      </c>
      <c r="CC110" s="103" t="n">
        <f aca="true">IF(ISBLANK(OFFSET('Raw Data'!$A$3,MATCH('Data above threshold'!$A110,'Raw Data'!$B$4:$B$185,0),MATCH('Data above threshold'!CE$4,'Raw Data'!$3:$3,0)-1)),"", IFERROR($J110*OFFSET('Raw Data'!$A$3,MATCH('Data above threshold'!$A110,'Raw Data'!$B$4:$B$185,0),MATCH('Data above threshold'!CE$4,'Raw Data'!$3:$3,0)-1),"NA"))</f>
        <v>0</v>
      </c>
      <c r="CD110" s="103" t="n">
        <f aca="true">IF(ISBLANK(OFFSET('Raw Data'!$A$3,MATCH('Data above threshold'!$A110,'Raw Data'!$B$4:$B$185,0),MATCH('Data above threshold'!CF$4,'Raw Data'!$3:$3,0)-1)),"", IFERROR($J110*OFFSET('Raw Data'!$A$3,MATCH('Data above threshold'!$A110,'Raw Data'!$B$4:$B$185,0),MATCH('Data above threshold'!CF$4,'Raw Data'!$3:$3,0)-1),"NA"))</f>
        <v>0</v>
      </c>
      <c r="CE110" s="103" t="n">
        <f aca="true">IF(ISBLANK(OFFSET('Raw Data'!$A$3,MATCH('Data above threshold'!$A110,'Raw Data'!$B$4:$B$185,0),MATCH('Data above threshold'!CG$4,'Raw Data'!$3:$3,0)-1)),"", IFERROR($J110*OFFSET('Raw Data'!$A$3,MATCH('Data above threshold'!$A110,'Raw Data'!$B$4:$B$185,0),MATCH('Data above threshold'!CG$4,'Raw Data'!$3:$3,0)-1),"NA"))</f>
        <v>0</v>
      </c>
      <c r="CF110" s="103" t="n">
        <f aca="true">IF(ISBLANK(OFFSET('Raw Data'!$A$3,MATCH('Data above threshold'!$A110,'Raw Data'!$B$4:$B$185,0),MATCH('Data above threshold'!CH$4,'Raw Data'!$3:$3,0)-1)),"", IFERROR($J110*OFFSET('Raw Data'!$A$3,MATCH('Data above threshold'!$A110,'Raw Data'!$B$4:$B$185,0),MATCH('Data above threshold'!CH$4,'Raw Data'!$3:$3,0)-1),"NA"))</f>
        <v>2</v>
      </c>
      <c r="CG110" s="103" t="n">
        <f aca="true">IF(ISBLANK(OFFSET('Raw Data'!$A$3,MATCH('Data above threshold'!$A110,'Raw Data'!$B$4:$B$185,0),MATCH('Data above threshold'!CI$4,'Raw Data'!$3:$3,0)-1)),"", IFERROR($J110*OFFSET('Raw Data'!$A$3,MATCH('Data above threshold'!$A110,'Raw Data'!$B$4:$B$185,0),MATCH('Data above threshold'!CI$4,'Raw Data'!$3:$3,0)-1),"NA"))</f>
        <v>0</v>
      </c>
      <c r="CH110" s="103" t="n">
        <f aca="true">IF(ISBLANK(OFFSET('Raw Data'!$A$3,MATCH('Data above threshold'!$A110,'Raw Data'!$B$4:$B$185,0),MATCH('Data above threshold'!CJ$4,'Raw Data'!$3:$3,0)-1)),"", IFERROR($J110*OFFSET('Raw Data'!$A$3,MATCH('Data above threshold'!$A110,'Raw Data'!$B$4:$B$185,0),MATCH('Data above threshold'!CJ$4,'Raw Data'!$3:$3,0)-1),"NA"))</f>
        <v>0</v>
      </c>
      <c r="CI110" s="103" t="n">
        <f aca="true">IF(ISBLANK(OFFSET('Raw Data'!$A$3,MATCH('Data above threshold'!$A110,'Raw Data'!$B$4:$B$185,0),MATCH('Data above threshold'!CK$4,'Raw Data'!$3:$3,0)-1)),"", IFERROR($J110*OFFSET('Raw Data'!$A$3,MATCH('Data above threshold'!$A110,'Raw Data'!$B$4:$B$185,0),MATCH('Data above threshold'!CK$4,'Raw Data'!$3:$3,0)-1),"NA"))</f>
        <v>0</v>
      </c>
      <c r="CJ110" s="103" t="n">
        <f aca="true">IF(ISBLANK(OFFSET('Raw Data'!$A$3,MATCH('Data above threshold'!$A110,'Raw Data'!$B$4:$B$185,0),MATCH('Data above threshold'!CL$4,'Raw Data'!$3:$3,0)-1)),"", IFERROR($J110*OFFSET('Raw Data'!$A$3,MATCH('Data above threshold'!$A110,'Raw Data'!$B$4:$B$185,0),MATCH('Data above threshold'!CL$4,'Raw Data'!$3:$3,0)-1),"NA"))</f>
        <v>0</v>
      </c>
      <c r="CK110" s="103" t="n">
        <f aca="true">IF(ISBLANK(OFFSET('Raw Data'!$A$3,MATCH('Data above threshold'!$A110,'Raw Data'!$B$4:$B$185,0),MATCH('Data above threshold'!CM$4,'Raw Data'!$3:$3,0)-1)),"", IFERROR($J110*OFFSET('Raw Data'!$A$3,MATCH('Data above threshold'!$A110,'Raw Data'!$B$4:$B$185,0),MATCH('Data above threshold'!CM$4,'Raw Data'!$3:$3,0)-1),"NA"))</f>
        <v>0</v>
      </c>
      <c r="CL110" s="103" t="n">
        <f aca="true">IF(ISBLANK(OFFSET('Raw Data'!$A$3,MATCH('Data above threshold'!$A110,'Raw Data'!$B$4:$B$185,0),MATCH('Data above threshold'!CN$4,'Raw Data'!$3:$3,0)-1)),"", IFERROR($J110*OFFSET('Raw Data'!$A$3,MATCH('Data above threshold'!$A110,'Raw Data'!$B$4:$B$185,0),MATCH('Data above threshold'!CN$4,'Raw Data'!$3:$3,0)-1),"NA"))</f>
        <v>2</v>
      </c>
      <c r="CM110" s="103" t="n">
        <f aca="true">IF(ISBLANK(OFFSET('Raw Data'!$A$3,MATCH('Data above threshold'!$A110,'Raw Data'!$B$4:$B$185,0),MATCH('Data above threshold'!CO$4,'Raw Data'!$3:$3,0)-1)),"", IFERROR($J110*OFFSET('Raw Data'!$A$3,MATCH('Data above threshold'!$A110,'Raw Data'!$B$4:$B$185,0),MATCH('Data above threshold'!CO$4,'Raw Data'!$3:$3,0)-1),"NA"))</f>
        <v>0</v>
      </c>
      <c r="CN110" s="103" t="n">
        <f aca="true">IF(ISBLANK(OFFSET('Raw Data'!$A$3,MATCH('Data above threshold'!$A110,'Raw Data'!$B$4:$B$185,0),MATCH('Data above threshold'!CP$4,'Raw Data'!$3:$3,0)-1)),"", IFERROR($J110*OFFSET('Raw Data'!$A$3,MATCH('Data above threshold'!$A110,'Raw Data'!$B$4:$B$185,0),MATCH('Data above threshold'!CP$4,'Raw Data'!$3:$3,0)-1),"NA"))</f>
        <v>0</v>
      </c>
      <c r="CO110" s="103" t="n">
        <f aca="true">IF(ISBLANK(OFFSET('Raw Data'!$A$3,MATCH('Data above threshold'!$A110,'Raw Data'!$B$4:$B$185,0),MATCH('Data above threshold'!CQ$4,'Raw Data'!$3:$3,0)-1)),"", IFERROR($J110*OFFSET('Raw Data'!$A$3,MATCH('Data above threshold'!$A110,'Raw Data'!$B$4:$B$185,0),MATCH('Data above threshold'!CQ$4,'Raw Data'!$3:$3,0)-1),"NA"))</f>
        <v>0</v>
      </c>
      <c r="CP110" s="103" t="n">
        <f aca="true">IF(ISBLANK(OFFSET('Raw Data'!$A$3,MATCH('Data above threshold'!$A110,'Raw Data'!$B$4:$B$185,0),MATCH('Data above threshold'!CR$4,'Raw Data'!$3:$3,0)-1)),"", IFERROR($J110*OFFSET('Raw Data'!$A$3,MATCH('Data above threshold'!$A110,'Raw Data'!$B$4:$B$185,0),MATCH('Data above threshold'!CR$4,'Raw Data'!$3:$3,0)-1),"NA"))</f>
        <v>0</v>
      </c>
    </row>
    <row r="111" s="103" customFormat="true" ht="15.5" hidden="false" customHeight="false" outlineLevel="0" collapsed="false">
      <c r="A111" s="107" t="n">
        <v>4223</v>
      </c>
      <c r="B111" s="107" t="n">
        <v>4</v>
      </c>
      <c r="C111" s="103" t="str">
        <f aca="true">IF(ISBLANK(OFFSET('Raw Data'!$A$3,MATCH($A111,'Raw Data'!$B$4:$B$185,0),MATCH(C$4,'Raw Data'!$3:$3,0)-1)),"",OFFSET('Raw Data'!$A$3,MATCH($A111,'Raw Data'!$B$4:$B$185,0),MATCH(C$4,'Raw Data'!$3:$3,0)-1))</f>
        <v/>
      </c>
      <c r="D111" s="103" t="str">
        <f aca="true">IF(ISBLANK(OFFSET('Raw Data'!$A$3,MATCH($A111,'Raw Data'!$B$4:$B$185,0),MATCH(D$4,'Raw Data'!$3:$3,0)-1)),"",OFFSET('Raw Data'!$A$3,MATCH($A111,'Raw Data'!$B$4:$B$185,0),MATCH(D$4,'Raw Data'!$3:$3,0)-1))</f>
        <v>Levels of participation in ISO's committee on the circular economy</v>
      </c>
      <c r="E111" s="103" t="str">
        <f aca="true">IF(ISBLANK(OFFSET('Raw Data'!$A$3,MATCH($A111,'Raw Data'!$B$4:$B$185,0),MATCH(E$4,'Raw Data'!$3:$3,0)-1)),"",OFFSET('Raw Data'!$A$3,MATCH($A111,'Raw Data'!$B$4:$B$185,0),MATCH(E$4,'Raw Data'!$3:$3,0)-1))</f>
        <v/>
      </c>
      <c r="F111" s="103" t="str">
        <f aca="true">IF(ISBLANK(OFFSET('Raw Data'!$A$3,MATCH($A111,'Raw Data'!$B$4:$B$185,0),MATCH(F$4,'Raw Data'!$3:$3,0)-1)),"",OFFSET('Raw Data'!$A$3,MATCH($A111,'Raw Data'!$B$4:$B$185,0),MATCH(F$4,'Raw Data'!$3:$3,0)-1))</f>
        <v/>
      </c>
      <c r="G111" s="103" t="s">
        <v>217</v>
      </c>
      <c r="H111" s="103" t="str">
        <f aca="true">IF(ISBLANK(OFFSET('Raw Data'!$A$3,MATCH($A111,'Raw Data'!$B$4:$B$185,0),MATCH(H$4,'Raw Data'!$3:$3,0)-1)),"",OFFSET('Raw Data'!$A$3,MATCH($A111,'Raw Data'!$B$4:$B$185,0),MATCH(H$4,'Raw Data'!$3:$3,0)-1))</f>
        <v>2 = Participating members; 1 = observing members; 0 = non-member</v>
      </c>
      <c r="I111" s="103" t="str">
        <f aca="true">IF(ISBLANK(OFFSET('Raw Data'!$A$3,MATCH($A111,'Raw Data'!$B$4:$B$185,0),MATCH(I$4,'Raw Data'!$3:$3,0)-1)),"",OFFSET('Raw Data'!$A$3,MATCH($A111,'Raw Data'!$B$4:$B$185,0),MATCH(I$4,'Raw Data'!$3:$3,0)-1))</f>
        <v>Plus</v>
      </c>
      <c r="J111" s="103" t="n">
        <f aca="false">IF(I111="","",IF(I111="Minus",-1,1))</f>
        <v>1</v>
      </c>
      <c r="K111" s="105" t="n">
        <f aca="false" t="array" ref="K111:K111">IFERROR(SKEW(IF(ISNUMBER(O111:CP111),O111:CP111,"")),"")</f>
        <v>-0.577955772391226</v>
      </c>
      <c r="L111" s="103" t="n">
        <f aca="true">IF(ISBLANK(OFFSET('Data above threshold'!$A$4,MATCH('Data above threshold'!$A111,'Data above threshold'!$A$5:$A$185,0),MATCH('Data above threshold'!N$4,'Data above threshold'!$4:$4,0)-1)),1,OFFSET('Data above threshold'!$A$4,MATCH('Data above threshold'!$A111,'Data above threshold'!$A$5:$A$185,0),MATCH('Data above threshold'!N$4,'Data above threshold'!$4:$4,0)-1))</f>
        <v>0</v>
      </c>
      <c r="M111" s="103" t="str">
        <f aca="true">IF(ISBLANK(OFFSET('Data above threshold'!$A$4,MATCH('Data above threshold'!$A111,'Data above threshold'!$A$5:$A$185,0),MATCH('Data above threshold'!O$4,'Data above threshold'!$4:$4,0)-1)),"",OFFSET('Data above threshold'!$A$4,MATCH('Data above threshold'!$A111,'Data above threshold'!$A$5:$A$185,0),MATCH('Data above threshold'!O$4,'Data above threshold'!$4:$4,0)-1))</f>
        <v/>
      </c>
      <c r="N111" s="106" t="n">
        <f aca="false" t="array" ref="N111:N111">IF(B111&lt;4,"",1-IFERROR(SUM(ISNUMBER(O111:CP111)*(1-$O$3:$CP$3))/COUNTIF($O$3:$CP$3,0),0))</f>
        <v>0</v>
      </c>
      <c r="O111" s="103" t="n">
        <f aca="true">IF(ISBLANK(OFFSET('Raw Data'!$A$3,MATCH('Data above threshold'!$A111,'Raw Data'!$B$4:$B$185,0),MATCH('Data above threshold'!Q$4,'Raw Data'!$3:$3,0)-1)),"", IFERROR($J111*OFFSET('Raw Data'!$A$3,MATCH('Data above threshold'!$A111,'Raw Data'!$B$4:$B$185,0),MATCH('Data above threshold'!Q$4,'Raw Data'!$3:$3,0)-1),"NA"))</f>
        <v>2</v>
      </c>
      <c r="P111" s="103" t="n">
        <f aca="true">IF(ISBLANK(OFFSET('Raw Data'!$A$3,MATCH('Data above threshold'!$A111,'Raw Data'!$B$4:$B$185,0),MATCH('Data above threshold'!R$4,'Raw Data'!$3:$3,0)-1)),"", IFERROR($J111*OFFSET('Raw Data'!$A$3,MATCH('Data above threshold'!$A111,'Raw Data'!$B$4:$B$185,0),MATCH('Data above threshold'!R$4,'Raw Data'!$3:$3,0)-1),"NA"))</f>
        <v>2</v>
      </c>
      <c r="Q111" s="103" t="n">
        <f aca="true">IF(ISBLANK(OFFSET('Raw Data'!$A$3,MATCH('Data above threshold'!$A111,'Raw Data'!$B$4:$B$185,0),MATCH('Data above threshold'!S$4,'Raw Data'!$3:$3,0)-1)),"", IFERROR($J111*OFFSET('Raw Data'!$A$3,MATCH('Data above threshold'!$A111,'Raw Data'!$B$4:$B$185,0),MATCH('Data above threshold'!S$4,'Raw Data'!$3:$3,0)-1),"NA"))</f>
        <v>1</v>
      </c>
      <c r="R111" s="103" t="n">
        <f aca="true">IF(ISBLANK(OFFSET('Raw Data'!$A$3,MATCH('Data above threshold'!$A111,'Raw Data'!$B$4:$B$185,0),MATCH('Data above threshold'!T$4,'Raw Data'!$3:$3,0)-1)),"", IFERROR($J111*OFFSET('Raw Data'!$A$3,MATCH('Data above threshold'!$A111,'Raw Data'!$B$4:$B$185,0),MATCH('Data above threshold'!T$4,'Raw Data'!$3:$3,0)-1),"NA"))</f>
        <v>2</v>
      </c>
      <c r="S111" s="103" t="n">
        <f aca="true">IF(ISBLANK(OFFSET('Raw Data'!$A$3,MATCH('Data above threshold'!$A111,'Raw Data'!$B$4:$B$185,0),MATCH('Data above threshold'!U$4,'Raw Data'!$3:$3,0)-1)),"", IFERROR($J111*OFFSET('Raw Data'!$A$3,MATCH('Data above threshold'!$A111,'Raw Data'!$B$4:$B$185,0),MATCH('Data above threshold'!U$4,'Raw Data'!$3:$3,0)-1),"NA"))</f>
        <v>0</v>
      </c>
      <c r="T111" s="103" t="n">
        <f aca="true">IF(ISBLANK(OFFSET('Raw Data'!$A$3,MATCH('Data above threshold'!$A111,'Raw Data'!$B$4:$B$185,0),MATCH('Data above threshold'!V$4,'Raw Data'!$3:$3,0)-1)),"", IFERROR($J111*OFFSET('Raw Data'!$A$3,MATCH('Data above threshold'!$A111,'Raw Data'!$B$4:$B$185,0),MATCH('Data above threshold'!V$4,'Raw Data'!$3:$3,0)-1),"NA"))</f>
        <v>1</v>
      </c>
      <c r="U111" s="103" t="n">
        <f aca="true">IF(ISBLANK(OFFSET('Raw Data'!$A$3,MATCH('Data above threshold'!$A111,'Raw Data'!$B$4:$B$185,0),MATCH('Data above threshold'!W$4,'Raw Data'!$3:$3,0)-1)),"", IFERROR($J111*OFFSET('Raw Data'!$A$3,MATCH('Data above threshold'!$A111,'Raw Data'!$B$4:$B$185,0),MATCH('Data above threshold'!W$4,'Raw Data'!$3:$3,0)-1),"NA"))</f>
        <v>2</v>
      </c>
      <c r="V111" s="103" t="n">
        <f aca="true">IF(ISBLANK(OFFSET('Raw Data'!$A$3,MATCH('Data above threshold'!$A111,'Raw Data'!$B$4:$B$185,0),MATCH('Data above threshold'!X$4,'Raw Data'!$3:$3,0)-1)),"", IFERROR($J111*OFFSET('Raw Data'!$A$3,MATCH('Data above threshold'!$A111,'Raw Data'!$B$4:$B$185,0),MATCH('Data above threshold'!X$4,'Raw Data'!$3:$3,0)-1),"NA"))</f>
        <v>2</v>
      </c>
      <c r="W111" s="103" t="n">
        <f aca="true">IF(ISBLANK(OFFSET('Raw Data'!$A$3,MATCH('Data above threshold'!$A111,'Raw Data'!$B$4:$B$185,0),MATCH('Data above threshold'!Y$4,'Raw Data'!$3:$3,0)-1)),"", IFERROR($J111*OFFSET('Raw Data'!$A$3,MATCH('Data above threshold'!$A111,'Raw Data'!$B$4:$B$185,0),MATCH('Data above threshold'!Y$4,'Raw Data'!$3:$3,0)-1),"NA"))</f>
        <v>2</v>
      </c>
      <c r="X111" s="103" t="n">
        <f aca="true">IF(ISBLANK(OFFSET('Raw Data'!$A$3,MATCH('Data above threshold'!$A111,'Raw Data'!$B$4:$B$185,0),MATCH('Data above threshold'!Z$4,'Raw Data'!$3:$3,0)-1)),"", IFERROR($J111*OFFSET('Raw Data'!$A$3,MATCH('Data above threshold'!$A111,'Raw Data'!$B$4:$B$185,0),MATCH('Data above threshold'!Z$4,'Raw Data'!$3:$3,0)-1),"NA"))</f>
        <v>2</v>
      </c>
      <c r="Y111" s="103" t="n">
        <f aca="true">IF(ISBLANK(OFFSET('Raw Data'!$A$3,MATCH('Data above threshold'!$A111,'Raw Data'!$B$4:$B$185,0),MATCH('Data above threshold'!AA$4,'Raw Data'!$3:$3,0)-1)),"", IFERROR($J111*OFFSET('Raw Data'!$A$3,MATCH('Data above threshold'!$A111,'Raw Data'!$B$4:$B$185,0),MATCH('Data above threshold'!AA$4,'Raw Data'!$3:$3,0)-1),"NA"))</f>
        <v>2</v>
      </c>
      <c r="Z111" s="103" t="n">
        <f aca="true">IF(ISBLANK(OFFSET('Raw Data'!$A$3,MATCH('Data above threshold'!$A111,'Raw Data'!$B$4:$B$185,0),MATCH('Data above threshold'!AB$4,'Raw Data'!$3:$3,0)-1)),"", IFERROR($J111*OFFSET('Raw Data'!$A$3,MATCH('Data above threshold'!$A111,'Raw Data'!$B$4:$B$185,0),MATCH('Data above threshold'!AB$4,'Raw Data'!$3:$3,0)-1),"NA"))</f>
        <v>2</v>
      </c>
      <c r="AA111" s="103" t="n">
        <f aca="true">IF(ISBLANK(OFFSET('Raw Data'!$A$3,MATCH('Data above threshold'!$A111,'Raw Data'!$B$4:$B$185,0),MATCH('Data above threshold'!AC$4,'Raw Data'!$3:$3,0)-1)),"", IFERROR($J111*OFFSET('Raw Data'!$A$3,MATCH('Data above threshold'!$A111,'Raw Data'!$B$4:$B$185,0),MATCH('Data above threshold'!AC$4,'Raw Data'!$3:$3,0)-1),"NA"))</f>
        <v>2</v>
      </c>
      <c r="AB111" s="103" t="n">
        <f aca="true">IF(ISBLANK(OFFSET('Raw Data'!$A$3,MATCH('Data above threshold'!$A111,'Raw Data'!$B$4:$B$185,0),MATCH('Data above threshold'!AD$4,'Raw Data'!$3:$3,0)-1)),"", IFERROR($J111*OFFSET('Raw Data'!$A$3,MATCH('Data above threshold'!$A111,'Raw Data'!$B$4:$B$185,0),MATCH('Data above threshold'!AD$4,'Raw Data'!$3:$3,0)-1),"NA"))</f>
        <v>0</v>
      </c>
      <c r="AC111" s="103" t="n">
        <f aca="true">IF(ISBLANK(OFFSET('Raw Data'!$A$3,MATCH('Data above threshold'!$A111,'Raw Data'!$B$4:$B$185,0),MATCH('Data above threshold'!AE$4,'Raw Data'!$3:$3,0)-1)),"", IFERROR($J111*OFFSET('Raw Data'!$A$3,MATCH('Data above threshold'!$A111,'Raw Data'!$B$4:$B$185,0),MATCH('Data above threshold'!AE$4,'Raw Data'!$3:$3,0)-1),"NA"))</f>
        <v>0</v>
      </c>
      <c r="AD111" s="103" t="n">
        <f aca="true">IF(ISBLANK(OFFSET('Raw Data'!$A$3,MATCH('Data above threshold'!$A111,'Raw Data'!$B$4:$B$185,0),MATCH('Data above threshold'!AF$4,'Raw Data'!$3:$3,0)-1)),"", IFERROR($J111*OFFSET('Raw Data'!$A$3,MATCH('Data above threshold'!$A111,'Raw Data'!$B$4:$B$185,0),MATCH('Data above threshold'!AF$4,'Raw Data'!$3:$3,0)-1),"NA"))</f>
        <v>2</v>
      </c>
      <c r="AE111" s="103" t="n">
        <f aca="true">IF(ISBLANK(OFFSET('Raw Data'!$A$3,MATCH('Data above threshold'!$A111,'Raw Data'!$B$4:$B$185,0),MATCH('Data above threshold'!AG$4,'Raw Data'!$3:$3,0)-1)),"", IFERROR($J111*OFFSET('Raw Data'!$A$3,MATCH('Data above threshold'!$A111,'Raw Data'!$B$4:$B$185,0),MATCH('Data above threshold'!AG$4,'Raw Data'!$3:$3,0)-1),"NA"))</f>
        <v>2</v>
      </c>
      <c r="AF111" s="103" t="n">
        <f aca="true">IF(ISBLANK(OFFSET('Raw Data'!$A$3,MATCH('Data above threshold'!$A111,'Raw Data'!$B$4:$B$185,0),MATCH('Data above threshold'!AH$4,'Raw Data'!$3:$3,0)-1)),"", IFERROR($J111*OFFSET('Raw Data'!$A$3,MATCH('Data above threshold'!$A111,'Raw Data'!$B$4:$B$185,0),MATCH('Data above threshold'!AH$4,'Raw Data'!$3:$3,0)-1),"NA"))</f>
        <v>2</v>
      </c>
      <c r="AG111" s="103" t="n">
        <f aca="true">IF(ISBLANK(OFFSET('Raw Data'!$A$3,MATCH('Data above threshold'!$A111,'Raw Data'!$B$4:$B$185,0),MATCH('Data above threshold'!AI$4,'Raw Data'!$3:$3,0)-1)),"", IFERROR($J111*OFFSET('Raw Data'!$A$3,MATCH('Data above threshold'!$A111,'Raw Data'!$B$4:$B$185,0),MATCH('Data above threshold'!AI$4,'Raw Data'!$3:$3,0)-1),"NA"))</f>
        <v>0</v>
      </c>
      <c r="AH111" s="103" t="n">
        <f aca="true">IF(ISBLANK(OFFSET('Raw Data'!$A$3,MATCH('Data above threshold'!$A111,'Raw Data'!$B$4:$B$185,0),MATCH('Data above threshold'!AJ$4,'Raw Data'!$3:$3,0)-1)),"", IFERROR($J111*OFFSET('Raw Data'!$A$3,MATCH('Data above threshold'!$A111,'Raw Data'!$B$4:$B$185,0),MATCH('Data above threshold'!AJ$4,'Raw Data'!$3:$3,0)-1),"NA"))</f>
        <v>0</v>
      </c>
      <c r="AI111" s="103" t="n">
        <f aca="true">IF(ISBLANK(OFFSET('Raw Data'!$A$3,MATCH('Data above threshold'!$A111,'Raw Data'!$B$4:$B$185,0),MATCH('Data above threshold'!AK$4,'Raw Data'!$3:$3,0)-1)),"", IFERROR($J111*OFFSET('Raw Data'!$A$3,MATCH('Data above threshold'!$A111,'Raw Data'!$B$4:$B$185,0),MATCH('Data above threshold'!AK$4,'Raw Data'!$3:$3,0)-1),"NA"))</f>
        <v>2</v>
      </c>
      <c r="AJ111" s="103" t="n">
        <f aca="true">IF(ISBLANK(OFFSET('Raw Data'!$A$3,MATCH('Data above threshold'!$A111,'Raw Data'!$B$4:$B$185,0),MATCH('Data above threshold'!AL$4,'Raw Data'!$3:$3,0)-1)),"", IFERROR($J111*OFFSET('Raw Data'!$A$3,MATCH('Data above threshold'!$A111,'Raw Data'!$B$4:$B$185,0),MATCH('Data above threshold'!AL$4,'Raw Data'!$3:$3,0)-1),"NA"))</f>
        <v>0</v>
      </c>
      <c r="AK111" s="103" t="n">
        <f aca="true">IF(ISBLANK(OFFSET('Raw Data'!$A$3,MATCH('Data above threshold'!$A111,'Raw Data'!$B$4:$B$185,0),MATCH('Data above threshold'!AM$4,'Raw Data'!$3:$3,0)-1)),"", IFERROR($J111*OFFSET('Raw Data'!$A$3,MATCH('Data above threshold'!$A111,'Raw Data'!$B$4:$B$185,0),MATCH('Data above threshold'!AM$4,'Raw Data'!$3:$3,0)-1),"NA"))</f>
        <v>2</v>
      </c>
      <c r="AL111" s="103" t="n">
        <f aca="true">IF(ISBLANK(OFFSET('Raw Data'!$A$3,MATCH('Data above threshold'!$A111,'Raw Data'!$B$4:$B$185,0),MATCH('Data above threshold'!AN$4,'Raw Data'!$3:$3,0)-1)),"", IFERROR($J111*OFFSET('Raw Data'!$A$3,MATCH('Data above threshold'!$A111,'Raw Data'!$B$4:$B$185,0),MATCH('Data above threshold'!AN$4,'Raw Data'!$3:$3,0)-1),"NA"))</f>
        <v>0</v>
      </c>
      <c r="AM111" s="103" t="n">
        <f aca="true">IF(ISBLANK(OFFSET('Raw Data'!$A$3,MATCH('Data above threshold'!$A111,'Raw Data'!$B$4:$B$185,0),MATCH('Data above threshold'!AO$4,'Raw Data'!$3:$3,0)-1)),"", IFERROR($J111*OFFSET('Raw Data'!$A$3,MATCH('Data above threshold'!$A111,'Raw Data'!$B$4:$B$185,0),MATCH('Data above threshold'!AO$4,'Raw Data'!$3:$3,0)-1),"NA"))</f>
        <v>2</v>
      </c>
      <c r="AN111" s="103" t="n">
        <f aca="true">IF(ISBLANK(OFFSET('Raw Data'!$A$3,MATCH('Data above threshold'!$A111,'Raw Data'!$B$4:$B$185,0),MATCH('Data above threshold'!AP$4,'Raw Data'!$3:$3,0)-1)),"", IFERROR($J111*OFFSET('Raw Data'!$A$3,MATCH('Data above threshold'!$A111,'Raw Data'!$B$4:$B$185,0),MATCH('Data above threshold'!AP$4,'Raw Data'!$3:$3,0)-1),"NA"))</f>
        <v>2</v>
      </c>
      <c r="AO111" s="103" t="n">
        <f aca="true">IF(ISBLANK(OFFSET('Raw Data'!$A$3,MATCH('Data above threshold'!$A111,'Raw Data'!$B$4:$B$185,0),MATCH('Data above threshold'!AQ$4,'Raw Data'!$3:$3,0)-1)),"", IFERROR($J111*OFFSET('Raw Data'!$A$3,MATCH('Data above threshold'!$A111,'Raw Data'!$B$4:$B$185,0),MATCH('Data above threshold'!AQ$4,'Raw Data'!$3:$3,0)-1),"NA"))</f>
        <v>2</v>
      </c>
      <c r="AP111" s="103" t="n">
        <f aca="true">IF(ISBLANK(OFFSET('Raw Data'!$A$3,MATCH('Data above threshold'!$A111,'Raw Data'!$B$4:$B$185,0),MATCH('Data above threshold'!AR$4,'Raw Data'!$3:$3,0)-1)),"", IFERROR($J111*OFFSET('Raw Data'!$A$3,MATCH('Data above threshold'!$A111,'Raw Data'!$B$4:$B$185,0),MATCH('Data above threshold'!AR$4,'Raw Data'!$3:$3,0)-1),"NA"))</f>
        <v>0</v>
      </c>
      <c r="AQ111" s="103" t="n">
        <f aca="true">IF(ISBLANK(OFFSET('Raw Data'!$A$3,MATCH('Data above threshold'!$A111,'Raw Data'!$B$4:$B$185,0),MATCH('Data above threshold'!AS$4,'Raw Data'!$3:$3,0)-1)),"", IFERROR($J111*OFFSET('Raw Data'!$A$3,MATCH('Data above threshold'!$A111,'Raw Data'!$B$4:$B$185,0),MATCH('Data above threshold'!AS$4,'Raw Data'!$3:$3,0)-1),"NA"))</f>
        <v>2</v>
      </c>
      <c r="AR111" s="103" t="n">
        <f aca="true">IF(ISBLANK(OFFSET('Raw Data'!$A$3,MATCH('Data above threshold'!$A111,'Raw Data'!$B$4:$B$185,0),MATCH('Data above threshold'!AT$4,'Raw Data'!$3:$3,0)-1)),"", IFERROR($J111*OFFSET('Raw Data'!$A$3,MATCH('Data above threshold'!$A111,'Raw Data'!$B$4:$B$185,0),MATCH('Data above threshold'!AT$4,'Raw Data'!$3:$3,0)-1),"NA"))</f>
        <v>0</v>
      </c>
      <c r="AS111" s="103" t="n">
        <f aca="true">IF(ISBLANK(OFFSET('Raw Data'!$A$3,MATCH('Data above threshold'!$A111,'Raw Data'!$B$4:$B$185,0),MATCH('Data above threshold'!AU$4,'Raw Data'!$3:$3,0)-1)),"", IFERROR($J111*OFFSET('Raw Data'!$A$3,MATCH('Data above threshold'!$A111,'Raw Data'!$B$4:$B$185,0),MATCH('Data above threshold'!AU$4,'Raw Data'!$3:$3,0)-1),"NA"))</f>
        <v>0</v>
      </c>
      <c r="AT111" s="103" t="n">
        <f aca="true">IF(ISBLANK(OFFSET('Raw Data'!$A$3,MATCH('Data above threshold'!$A111,'Raw Data'!$B$4:$B$185,0),MATCH('Data above threshold'!AV$4,'Raw Data'!$3:$3,0)-1)),"", IFERROR($J111*OFFSET('Raw Data'!$A$3,MATCH('Data above threshold'!$A111,'Raw Data'!$B$4:$B$185,0),MATCH('Data above threshold'!AV$4,'Raw Data'!$3:$3,0)-1),"NA"))</f>
        <v>2</v>
      </c>
      <c r="AU111" s="103" t="n">
        <f aca="true">IF(ISBLANK(OFFSET('Raw Data'!$A$3,MATCH('Data above threshold'!$A111,'Raw Data'!$B$4:$B$185,0),MATCH('Data above threshold'!AW$4,'Raw Data'!$3:$3,0)-1)),"", IFERROR($J111*OFFSET('Raw Data'!$A$3,MATCH('Data above threshold'!$A111,'Raw Data'!$B$4:$B$185,0),MATCH('Data above threshold'!AW$4,'Raw Data'!$3:$3,0)-1),"NA"))</f>
        <v>2</v>
      </c>
      <c r="AV111" s="103" t="n">
        <f aca="true">IF(ISBLANK(OFFSET('Raw Data'!$A$3,MATCH('Data above threshold'!$A111,'Raw Data'!$B$4:$B$185,0),MATCH('Data above threshold'!AX$4,'Raw Data'!$3:$3,0)-1)),"", IFERROR($J111*OFFSET('Raw Data'!$A$3,MATCH('Data above threshold'!$A111,'Raw Data'!$B$4:$B$185,0),MATCH('Data above threshold'!AX$4,'Raw Data'!$3:$3,0)-1),"NA"))</f>
        <v>0</v>
      </c>
      <c r="AW111" s="103" t="n">
        <f aca="true">IF(ISBLANK(OFFSET('Raw Data'!$A$3,MATCH('Data above threshold'!$A111,'Raw Data'!$B$4:$B$185,0),MATCH('Data above threshold'!AY$4,'Raw Data'!$3:$3,0)-1)),"", IFERROR($J111*OFFSET('Raw Data'!$A$3,MATCH('Data above threshold'!$A111,'Raw Data'!$B$4:$B$185,0),MATCH('Data above threshold'!AY$4,'Raw Data'!$3:$3,0)-1),"NA"))</f>
        <v>2</v>
      </c>
      <c r="AX111" s="103" t="n">
        <f aca="true">IF(ISBLANK(OFFSET('Raw Data'!$A$3,MATCH('Data above threshold'!$A111,'Raw Data'!$B$4:$B$185,0),MATCH('Data above threshold'!AZ$4,'Raw Data'!$3:$3,0)-1)),"", IFERROR($J111*OFFSET('Raw Data'!$A$3,MATCH('Data above threshold'!$A111,'Raw Data'!$B$4:$B$185,0),MATCH('Data above threshold'!AZ$4,'Raw Data'!$3:$3,0)-1),"NA"))</f>
        <v>2</v>
      </c>
      <c r="AY111" s="103" t="n">
        <f aca="true">IF(ISBLANK(OFFSET('Raw Data'!$A$3,MATCH('Data above threshold'!$A111,'Raw Data'!$B$4:$B$185,0),MATCH('Data above threshold'!BA$4,'Raw Data'!$3:$3,0)-1)),"", IFERROR($J111*OFFSET('Raw Data'!$A$3,MATCH('Data above threshold'!$A111,'Raw Data'!$B$4:$B$185,0),MATCH('Data above threshold'!BA$4,'Raw Data'!$3:$3,0)-1),"NA"))</f>
        <v>2</v>
      </c>
      <c r="AZ111" s="103" t="n">
        <f aca="true">IF(ISBLANK(OFFSET('Raw Data'!$A$3,MATCH('Data above threshold'!$A111,'Raw Data'!$B$4:$B$185,0),MATCH('Data above threshold'!BB$4,'Raw Data'!$3:$3,0)-1)),"", IFERROR($J111*OFFSET('Raw Data'!$A$3,MATCH('Data above threshold'!$A111,'Raw Data'!$B$4:$B$185,0),MATCH('Data above threshold'!BB$4,'Raw Data'!$3:$3,0)-1),"NA"))</f>
        <v>2</v>
      </c>
      <c r="BA111" s="103" t="n">
        <f aca="true">IF(ISBLANK(OFFSET('Raw Data'!$A$3,MATCH('Data above threshold'!$A111,'Raw Data'!$B$4:$B$185,0),MATCH('Data above threshold'!BC$4,'Raw Data'!$3:$3,0)-1)),"", IFERROR($J111*OFFSET('Raw Data'!$A$3,MATCH('Data above threshold'!$A111,'Raw Data'!$B$4:$B$185,0),MATCH('Data above threshold'!BC$4,'Raw Data'!$3:$3,0)-1),"NA"))</f>
        <v>2</v>
      </c>
      <c r="BB111" s="103" t="n">
        <f aca="true">IF(ISBLANK(OFFSET('Raw Data'!$A$3,MATCH('Data above threshold'!$A111,'Raw Data'!$B$4:$B$185,0),MATCH('Data above threshold'!BD$4,'Raw Data'!$3:$3,0)-1)),"", IFERROR($J111*OFFSET('Raw Data'!$A$3,MATCH('Data above threshold'!$A111,'Raw Data'!$B$4:$B$185,0),MATCH('Data above threshold'!BD$4,'Raw Data'!$3:$3,0)-1),"NA"))</f>
        <v>0</v>
      </c>
      <c r="BC111" s="103" t="n">
        <f aca="true">IF(ISBLANK(OFFSET('Raw Data'!$A$3,MATCH('Data above threshold'!$A111,'Raw Data'!$B$4:$B$185,0),MATCH('Data above threshold'!BE$4,'Raw Data'!$3:$3,0)-1)),"", IFERROR($J111*OFFSET('Raw Data'!$A$3,MATCH('Data above threshold'!$A111,'Raw Data'!$B$4:$B$185,0),MATCH('Data above threshold'!BE$4,'Raw Data'!$3:$3,0)-1),"NA"))</f>
        <v>1</v>
      </c>
      <c r="BD111" s="103" t="n">
        <f aca="true">IF(ISBLANK(OFFSET('Raw Data'!$A$3,MATCH('Data above threshold'!$A111,'Raw Data'!$B$4:$B$185,0),MATCH('Data above threshold'!BF$4,'Raw Data'!$3:$3,0)-1)),"", IFERROR($J111*OFFSET('Raw Data'!$A$3,MATCH('Data above threshold'!$A111,'Raw Data'!$B$4:$B$185,0),MATCH('Data above threshold'!BF$4,'Raw Data'!$3:$3,0)-1),"NA"))</f>
        <v>2</v>
      </c>
      <c r="BE111" s="103" t="n">
        <f aca="true">IF(ISBLANK(OFFSET('Raw Data'!$A$3,MATCH('Data above threshold'!$A111,'Raw Data'!$B$4:$B$185,0),MATCH('Data above threshold'!BG$4,'Raw Data'!$3:$3,0)-1)),"", IFERROR($J111*OFFSET('Raw Data'!$A$3,MATCH('Data above threshold'!$A111,'Raw Data'!$B$4:$B$185,0),MATCH('Data above threshold'!BG$4,'Raw Data'!$3:$3,0)-1),"NA"))</f>
        <v>2</v>
      </c>
      <c r="BF111" s="103" t="n">
        <f aca="true">IF(ISBLANK(OFFSET('Raw Data'!$A$3,MATCH('Data above threshold'!$A111,'Raw Data'!$B$4:$B$185,0),MATCH('Data above threshold'!BH$4,'Raw Data'!$3:$3,0)-1)),"", IFERROR($J111*OFFSET('Raw Data'!$A$3,MATCH('Data above threshold'!$A111,'Raw Data'!$B$4:$B$185,0),MATCH('Data above threshold'!BH$4,'Raw Data'!$3:$3,0)-1),"NA"))</f>
        <v>0</v>
      </c>
      <c r="BG111" s="103" t="n">
        <f aca="true">IF(ISBLANK(OFFSET('Raw Data'!$A$3,MATCH('Data above threshold'!$A111,'Raw Data'!$B$4:$B$185,0),MATCH('Data above threshold'!BI$4,'Raw Data'!$3:$3,0)-1)),"", IFERROR($J111*OFFSET('Raw Data'!$A$3,MATCH('Data above threshold'!$A111,'Raw Data'!$B$4:$B$185,0),MATCH('Data above threshold'!BI$4,'Raw Data'!$3:$3,0)-1),"NA"))</f>
        <v>0</v>
      </c>
      <c r="BH111" s="103" t="n">
        <f aca="true">IF(ISBLANK(OFFSET('Raw Data'!$A$3,MATCH('Data above threshold'!$A111,'Raw Data'!$B$4:$B$185,0),MATCH('Data above threshold'!BJ$4,'Raw Data'!$3:$3,0)-1)),"", IFERROR($J111*OFFSET('Raw Data'!$A$3,MATCH('Data above threshold'!$A111,'Raw Data'!$B$4:$B$185,0),MATCH('Data above threshold'!BJ$4,'Raw Data'!$3:$3,0)-1),"NA"))</f>
        <v>2</v>
      </c>
      <c r="BI111" s="103" t="n">
        <f aca="true">IF(ISBLANK(OFFSET('Raw Data'!$A$3,MATCH('Data above threshold'!$A111,'Raw Data'!$B$4:$B$185,0),MATCH('Data above threshold'!BK$4,'Raw Data'!$3:$3,0)-1)),"", IFERROR($J111*OFFSET('Raw Data'!$A$3,MATCH('Data above threshold'!$A111,'Raw Data'!$B$4:$B$185,0),MATCH('Data above threshold'!BK$4,'Raw Data'!$3:$3,0)-1),"NA"))</f>
        <v>2</v>
      </c>
      <c r="BJ111" s="103" t="n">
        <f aca="true">IF(ISBLANK(OFFSET('Raw Data'!$A$3,MATCH('Data above threshold'!$A111,'Raw Data'!$B$4:$B$185,0),MATCH('Data above threshold'!BL$4,'Raw Data'!$3:$3,0)-1)),"", IFERROR($J111*OFFSET('Raw Data'!$A$3,MATCH('Data above threshold'!$A111,'Raw Data'!$B$4:$B$185,0),MATCH('Data above threshold'!BL$4,'Raw Data'!$3:$3,0)-1),"NA"))</f>
        <v>1</v>
      </c>
      <c r="BK111" s="103" t="n">
        <f aca="true">IF(ISBLANK(OFFSET('Raw Data'!$A$3,MATCH('Data above threshold'!$A111,'Raw Data'!$B$4:$B$185,0),MATCH('Data above threshold'!BM$4,'Raw Data'!$3:$3,0)-1)),"", IFERROR($J111*OFFSET('Raw Data'!$A$3,MATCH('Data above threshold'!$A111,'Raw Data'!$B$4:$B$185,0),MATCH('Data above threshold'!BM$4,'Raw Data'!$3:$3,0)-1),"NA"))</f>
        <v>0</v>
      </c>
      <c r="BL111" s="103" t="n">
        <f aca="true">IF(ISBLANK(OFFSET('Raw Data'!$A$3,MATCH('Data above threshold'!$A111,'Raw Data'!$B$4:$B$185,0),MATCH('Data above threshold'!BN$4,'Raw Data'!$3:$3,0)-1)),"", IFERROR($J111*OFFSET('Raw Data'!$A$3,MATCH('Data above threshold'!$A111,'Raw Data'!$B$4:$B$185,0),MATCH('Data above threshold'!BN$4,'Raw Data'!$3:$3,0)-1),"NA"))</f>
        <v>2</v>
      </c>
      <c r="BM111" s="103" t="n">
        <f aca="true">IF(ISBLANK(OFFSET('Raw Data'!$A$3,MATCH('Data above threshold'!$A111,'Raw Data'!$B$4:$B$185,0),MATCH('Data above threshold'!BO$4,'Raw Data'!$3:$3,0)-1)),"", IFERROR($J111*OFFSET('Raw Data'!$A$3,MATCH('Data above threshold'!$A111,'Raw Data'!$B$4:$B$185,0),MATCH('Data above threshold'!BO$4,'Raw Data'!$3:$3,0)-1),"NA"))</f>
        <v>2</v>
      </c>
      <c r="BN111" s="103" t="n">
        <f aca="true">IF(ISBLANK(OFFSET('Raw Data'!$A$3,MATCH('Data above threshold'!$A111,'Raw Data'!$B$4:$B$185,0),MATCH('Data above threshold'!BP$4,'Raw Data'!$3:$3,0)-1)),"", IFERROR($J111*OFFSET('Raw Data'!$A$3,MATCH('Data above threshold'!$A111,'Raw Data'!$B$4:$B$185,0),MATCH('Data above threshold'!BP$4,'Raw Data'!$3:$3,0)-1),"NA"))</f>
        <v>2</v>
      </c>
      <c r="BO111" s="103" t="n">
        <f aca="true">IF(ISBLANK(OFFSET('Raw Data'!$A$3,MATCH('Data above threshold'!$A111,'Raw Data'!$B$4:$B$185,0),MATCH('Data above threshold'!BQ$4,'Raw Data'!$3:$3,0)-1)),"", IFERROR($J111*OFFSET('Raw Data'!$A$3,MATCH('Data above threshold'!$A111,'Raw Data'!$B$4:$B$185,0),MATCH('Data above threshold'!BQ$4,'Raw Data'!$3:$3,0)-1),"NA"))</f>
        <v>1</v>
      </c>
      <c r="BP111" s="103" t="n">
        <f aca="true">IF(ISBLANK(OFFSET('Raw Data'!$A$3,MATCH('Data above threshold'!$A111,'Raw Data'!$B$4:$B$185,0),MATCH('Data above threshold'!BR$4,'Raw Data'!$3:$3,0)-1)),"", IFERROR($J111*OFFSET('Raw Data'!$A$3,MATCH('Data above threshold'!$A111,'Raw Data'!$B$4:$B$185,0),MATCH('Data above threshold'!BR$4,'Raw Data'!$3:$3,0)-1),"NA"))</f>
        <v>0</v>
      </c>
      <c r="BQ111" s="103" t="n">
        <f aca="true">IF(ISBLANK(OFFSET('Raw Data'!$A$3,MATCH('Data above threshold'!$A111,'Raw Data'!$B$4:$B$185,0),MATCH('Data above threshold'!BS$4,'Raw Data'!$3:$3,0)-1)),"", IFERROR($J111*OFFSET('Raw Data'!$A$3,MATCH('Data above threshold'!$A111,'Raw Data'!$B$4:$B$185,0),MATCH('Data above threshold'!BS$4,'Raw Data'!$3:$3,0)-1),"NA"))</f>
        <v>1</v>
      </c>
      <c r="BR111" s="103" t="n">
        <f aca="true">IF(ISBLANK(OFFSET('Raw Data'!$A$3,MATCH('Data above threshold'!$A111,'Raw Data'!$B$4:$B$185,0),MATCH('Data above threshold'!BT$4,'Raw Data'!$3:$3,0)-1)),"", IFERROR($J111*OFFSET('Raw Data'!$A$3,MATCH('Data above threshold'!$A111,'Raw Data'!$B$4:$B$185,0),MATCH('Data above threshold'!BT$4,'Raw Data'!$3:$3,0)-1),"NA"))</f>
        <v>2</v>
      </c>
      <c r="BS111" s="103" t="n">
        <f aca="true">IF(ISBLANK(OFFSET('Raw Data'!$A$3,MATCH('Data above threshold'!$A111,'Raw Data'!$B$4:$B$185,0),MATCH('Data above threshold'!BU$4,'Raw Data'!$3:$3,0)-1)),"", IFERROR($J111*OFFSET('Raw Data'!$A$3,MATCH('Data above threshold'!$A111,'Raw Data'!$B$4:$B$185,0),MATCH('Data above threshold'!BU$4,'Raw Data'!$3:$3,0)-1),"NA"))</f>
        <v>2</v>
      </c>
      <c r="BT111" s="103" t="n">
        <f aca="true">IF(ISBLANK(OFFSET('Raw Data'!$A$3,MATCH('Data above threshold'!$A111,'Raw Data'!$B$4:$B$185,0),MATCH('Data above threshold'!BV$4,'Raw Data'!$3:$3,0)-1)),"", IFERROR($J111*OFFSET('Raw Data'!$A$3,MATCH('Data above threshold'!$A111,'Raw Data'!$B$4:$B$185,0),MATCH('Data above threshold'!BV$4,'Raw Data'!$3:$3,0)-1),"NA"))</f>
        <v>0</v>
      </c>
      <c r="BU111" s="103" t="n">
        <f aca="true">IF(ISBLANK(OFFSET('Raw Data'!$A$3,MATCH('Data above threshold'!$A111,'Raw Data'!$B$4:$B$185,0),MATCH('Data above threshold'!BW$4,'Raw Data'!$3:$3,0)-1)),"", IFERROR($J111*OFFSET('Raw Data'!$A$3,MATCH('Data above threshold'!$A111,'Raw Data'!$B$4:$B$185,0),MATCH('Data above threshold'!BW$4,'Raw Data'!$3:$3,0)-1),"NA"))</f>
        <v>1</v>
      </c>
      <c r="BV111" s="103" t="n">
        <f aca="true">IF(ISBLANK(OFFSET('Raw Data'!$A$3,MATCH('Data above threshold'!$A111,'Raw Data'!$B$4:$B$185,0),MATCH('Data above threshold'!BX$4,'Raw Data'!$3:$3,0)-1)),"", IFERROR($J111*OFFSET('Raw Data'!$A$3,MATCH('Data above threshold'!$A111,'Raw Data'!$B$4:$B$185,0),MATCH('Data above threshold'!BX$4,'Raw Data'!$3:$3,0)-1),"NA"))</f>
        <v>2</v>
      </c>
      <c r="BW111" s="103" t="n">
        <f aca="true">IF(ISBLANK(OFFSET('Raw Data'!$A$3,MATCH('Data above threshold'!$A111,'Raw Data'!$B$4:$B$185,0),MATCH('Data above threshold'!BY$4,'Raw Data'!$3:$3,0)-1)),"", IFERROR($J111*OFFSET('Raw Data'!$A$3,MATCH('Data above threshold'!$A111,'Raw Data'!$B$4:$B$185,0),MATCH('Data above threshold'!BY$4,'Raw Data'!$3:$3,0)-1),"NA"))</f>
        <v>1</v>
      </c>
      <c r="BX111" s="103" t="n">
        <f aca="true">IF(ISBLANK(OFFSET('Raw Data'!$A$3,MATCH('Data above threshold'!$A111,'Raw Data'!$B$4:$B$185,0),MATCH('Data above threshold'!BZ$4,'Raw Data'!$3:$3,0)-1)),"", IFERROR($J111*OFFSET('Raw Data'!$A$3,MATCH('Data above threshold'!$A111,'Raw Data'!$B$4:$B$185,0),MATCH('Data above threshold'!BZ$4,'Raw Data'!$3:$3,0)-1),"NA"))</f>
        <v>2</v>
      </c>
      <c r="BY111" s="103" t="n">
        <f aca="true">IF(ISBLANK(OFFSET('Raw Data'!$A$3,MATCH('Data above threshold'!$A111,'Raw Data'!$B$4:$B$185,0),MATCH('Data above threshold'!CA$4,'Raw Data'!$3:$3,0)-1)),"", IFERROR($J111*OFFSET('Raw Data'!$A$3,MATCH('Data above threshold'!$A111,'Raw Data'!$B$4:$B$185,0),MATCH('Data above threshold'!CA$4,'Raw Data'!$3:$3,0)-1),"NA"))</f>
        <v>2</v>
      </c>
      <c r="BZ111" s="103" t="n">
        <f aca="true">IF(ISBLANK(OFFSET('Raw Data'!$A$3,MATCH('Data above threshold'!$A111,'Raw Data'!$B$4:$B$185,0),MATCH('Data above threshold'!CB$4,'Raw Data'!$3:$3,0)-1)),"", IFERROR($J111*OFFSET('Raw Data'!$A$3,MATCH('Data above threshold'!$A111,'Raw Data'!$B$4:$B$185,0),MATCH('Data above threshold'!CB$4,'Raw Data'!$3:$3,0)-1),"NA"))</f>
        <v>0</v>
      </c>
      <c r="CA111" s="103" t="n">
        <f aca="true">IF(ISBLANK(OFFSET('Raw Data'!$A$3,MATCH('Data above threshold'!$A111,'Raw Data'!$B$4:$B$185,0),MATCH('Data above threshold'!CC$4,'Raw Data'!$3:$3,0)-1)),"", IFERROR($J111*OFFSET('Raw Data'!$A$3,MATCH('Data above threshold'!$A111,'Raw Data'!$B$4:$B$185,0),MATCH('Data above threshold'!CC$4,'Raw Data'!$3:$3,0)-1),"NA"))</f>
        <v>2</v>
      </c>
      <c r="CB111" s="103" t="n">
        <f aca="true">IF(ISBLANK(OFFSET('Raw Data'!$A$3,MATCH('Data above threshold'!$A111,'Raw Data'!$B$4:$B$185,0),MATCH('Data above threshold'!CD$4,'Raw Data'!$3:$3,0)-1)),"", IFERROR($J111*OFFSET('Raw Data'!$A$3,MATCH('Data above threshold'!$A111,'Raw Data'!$B$4:$B$185,0),MATCH('Data above threshold'!CD$4,'Raw Data'!$3:$3,0)-1),"NA"))</f>
        <v>2</v>
      </c>
      <c r="CC111" s="103" t="n">
        <f aca="true">IF(ISBLANK(OFFSET('Raw Data'!$A$3,MATCH('Data above threshold'!$A111,'Raw Data'!$B$4:$B$185,0),MATCH('Data above threshold'!CE$4,'Raw Data'!$3:$3,0)-1)),"", IFERROR($J111*OFFSET('Raw Data'!$A$3,MATCH('Data above threshold'!$A111,'Raw Data'!$B$4:$B$185,0),MATCH('Data above threshold'!CE$4,'Raw Data'!$3:$3,0)-1),"NA"))</f>
        <v>2</v>
      </c>
      <c r="CD111" s="103" t="n">
        <f aca="true">IF(ISBLANK(OFFSET('Raw Data'!$A$3,MATCH('Data above threshold'!$A111,'Raw Data'!$B$4:$B$185,0),MATCH('Data above threshold'!CF$4,'Raw Data'!$3:$3,0)-1)),"", IFERROR($J111*OFFSET('Raw Data'!$A$3,MATCH('Data above threshold'!$A111,'Raw Data'!$B$4:$B$185,0),MATCH('Data above threshold'!CF$4,'Raw Data'!$3:$3,0)-1),"NA"))</f>
        <v>0</v>
      </c>
      <c r="CE111" s="103" t="n">
        <f aca="true">IF(ISBLANK(OFFSET('Raw Data'!$A$3,MATCH('Data above threshold'!$A111,'Raw Data'!$B$4:$B$185,0),MATCH('Data above threshold'!CG$4,'Raw Data'!$3:$3,0)-1)),"", IFERROR($J111*OFFSET('Raw Data'!$A$3,MATCH('Data above threshold'!$A111,'Raw Data'!$B$4:$B$185,0),MATCH('Data above threshold'!CG$4,'Raw Data'!$3:$3,0)-1),"NA"))</f>
        <v>1</v>
      </c>
      <c r="CF111" s="103" t="n">
        <f aca="true">IF(ISBLANK(OFFSET('Raw Data'!$A$3,MATCH('Data above threshold'!$A111,'Raw Data'!$B$4:$B$185,0),MATCH('Data above threshold'!CH$4,'Raw Data'!$3:$3,0)-1)),"", IFERROR($J111*OFFSET('Raw Data'!$A$3,MATCH('Data above threshold'!$A111,'Raw Data'!$B$4:$B$185,0),MATCH('Data above threshold'!CH$4,'Raw Data'!$3:$3,0)-1),"NA"))</f>
        <v>2</v>
      </c>
      <c r="CG111" s="103" t="n">
        <f aca="true">IF(ISBLANK(OFFSET('Raw Data'!$A$3,MATCH('Data above threshold'!$A111,'Raw Data'!$B$4:$B$185,0),MATCH('Data above threshold'!CI$4,'Raw Data'!$3:$3,0)-1)),"", IFERROR($J111*OFFSET('Raw Data'!$A$3,MATCH('Data above threshold'!$A111,'Raw Data'!$B$4:$B$185,0),MATCH('Data above threshold'!CI$4,'Raw Data'!$3:$3,0)-1),"NA"))</f>
        <v>0</v>
      </c>
      <c r="CH111" s="103" t="n">
        <f aca="true">IF(ISBLANK(OFFSET('Raw Data'!$A$3,MATCH('Data above threshold'!$A111,'Raw Data'!$B$4:$B$185,0),MATCH('Data above threshold'!CJ$4,'Raw Data'!$3:$3,0)-1)),"", IFERROR($J111*OFFSET('Raw Data'!$A$3,MATCH('Data above threshold'!$A111,'Raw Data'!$B$4:$B$185,0),MATCH('Data above threshold'!CJ$4,'Raw Data'!$3:$3,0)-1),"NA"))</f>
        <v>1</v>
      </c>
      <c r="CI111" s="103" t="n">
        <f aca="true">IF(ISBLANK(OFFSET('Raw Data'!$A$3,MATCH('Data above threshold'!$A111,'Raw Data'!$B$4:$B$185,0),MATCH('Data above threshold'!CK$4,'Raw Data'!$3:$3,0)-1)),"", IFERROR($J111*OFFSET('Raw Data'!$A$3,MATCH('Data above threshold'!$A111,'Raw Data'!$B$4:$B$185,0),MATCH('Data above threshold'!CK$4,'Raw Data'!$3:$3,0)-1),"NA"))</f>
        <v>0</v>
      </c>
      <c r="CJ111" s="103" t="n">
        <f aca="true">IF(ISBLANK(OFFSET('Raw Data'!$A$3,MATCH('Data above threshold'!$A111,'Raw Data'!$B$4:$B$185,0),MATCH('Data above threshold'!CL$4,'Raw Data'!$3:$3,0)-1)),"", IFERROR($J111*OFFSET('Raw Data'!$A$3,MATCH('Data above threshold'!$A111,'Raw Data'!$B$4:$B$185,0),MATCH('Data above threshold'!CL$4,'Raw Data'!$3:$3,0)-1),"NA"))</f>
        <v>0</v>
      </c>
      <c r="CK111" s="103" t="n">
        <f aca="true">IF(ISBLANK(OFFSET('Raw Data'!$A$3,MATCH('Data above threshold'!$A111,'Raw Data'!$B$4:$B$185,0),MATCH('Data above threshold'!CM$4,'Raw Data'!$3:$3,0)-1)),"", IFERROR($J111*OFFSET('Raw Data'!$A$3,MATCH('Data above threshold'!$A111,'Raw Data'!$B$4:$B$185,0),MATCH('Data above threshold'!CM$4,'Raw Data'!$3:$3,0)-1),"NA"))</f>
        <v>2</v>
      </c>
      <c r="CL111" s="103" t="n">
        <f aca="true">IF(ISBLANK(OFFSET('Raw Data'!$A$3,MATCH('Data above threshold'!$A111,'Raw Data'!$B$4:$B$185,0),MATCH('Data above threshold'!CN$4,'Raw Data'!$3:$3,0)-1)),"", IFERROR($J111*OFFSET('Raw Data'!$A$3,MATCH('Data above threshold'!$A111,'Raw Data'!$B$4:$B$185,0),MATCH('Data above threshold'!CN$4,'Raw Data'!$3:$3,0)-1),"NA"))</f>
        <v>2</v>
      </c>
      <c r="CM111" s="103" t="n">
        <f aca="true">IF(ISBLANK(OFFSET('Raw Data'!$A$3,MATCH('Data above threshold'!$A111,'Raw Data'!$B$4:$B$185,0),MATCH('Data above threshold'!CO$4,'Raw Data'!$3:$3,0)-1)),"", IFERROR($J111*OFFSET('Raw Data'!$A$3,MATCH('Data above threshold'!$A111,'Raw Data'!$B$4:$B$185,0),MATCH('Data above threshold'!CO$4,'Raw Data'!$3:$3,0)-1),"NA"))</f>
        <v>2</v>
      </c>
      <c r="CN111" s="103" t="n">
        <f aca="true">IF(ISBLANK(OFFSET('Raw Data'!$A$3,MATCH('Data above threshold'!$A111,'Raw Data'!$B$4:$B$185,0),MATCH('Data above threshold'!CP$4,'Raw Data'!$3:$3,0)-1)),"", IFERROR($J111*OFFSET('Raw Data'!$A$3,MATCH('Data above threshold'!$A111,'Raw Data'!$B$4:$B$185,0),MATCH('Data above threshold'!CP$4,'Raw Data'!$3:$3,0)-1),"NA"))</f>
        <v>0</v>
      </c>
      <c r="CO111" s="103" t="n">
        <f aca="true">IF(ISBLANK(OFFSET('Raw Data'!$A$3,MATCH('Data above threshold'!$A111,'Raw Data'!$B$4:$B$185,0),MATCH('Data above threshold'!CQ$4,'Raw Data'!$3:$3,0)-1)),"", IFERROR($J111*OFFSET('Raw Data'!$A$3,MATCH('Data above threshold'!$A111,'Raw Data'!$B$4:$B$185,0),MATCH('Data above threshold'!CQ$4,'Raw Data'!$3:$3,0)-1),"NA"))</f>
        <v>0</v>
      </c>
      <c r="CP111" s="103" t="n">
        <f aca="true">IF(ISBLANK(OFFSET('Raw Data'!$A$3,MATCH('Data above threshold'!$A111,'Raw Data'!$B$4:$B$185,0),MATCH('Data above threshold'!CR$4,'Raw Data'!$3:$3,0)-1)),"", IFERROR($J111*OFFSET('Raw Data'!$A$3,MATCH('Data above threshold'!$A111,'Raw Data'!$B$4:$B$185,0),MATCH('Data above threshold'!CR$4,'Raw Data'!$3:$3,0)-1),"NA"))</f>
        <v>2</v>
      </c>
    </row>
    <row r="112" s="103" customFormat="true" ht="15.5" hidden="false" customHeight="false" outlineLevel="0" collapsed="false">
      <c r="A112" s="107" t="n">
        <v>4300</v>
      </c>
      <c r="B112" s="107" t="n">
        <v>2</v>
      </c>
      <c r="C112" s="103" t="str">
        <f aca="true">IF(ISBLANK(OFFSET('Raw Data'!$A$3,MATCH($A112,'Raw Data'!$B$4:$B$185,0),MATCH(C$4,'Raw Data'!$3:$3,0)-1)),"",OFFSET('Raw Data'!$A$3,MATCH($A112,'Raw Data'!$B$4:$B$185,0),MATCH(C$4,'Raw Data'!$3:$3,0)-1))</f>
        <v/>
      </c>
      <c r="D112" s="103" t="str">
        <f aca="true">IF(ISBLANK(OFFSET('Raw Data'!$A$3,MATCH($A112,'Raw Data'!$B$4:$B$185,0),MATCH(D$4,'Raw Data'!$3:$3,0)-1)),"",OFFSET('Raw Data'!$A$3,MATCH($A112,'Raw Data'!$B$4:$B$185,0),MATCH(D$4,'Raw Data'!$3:$3,0)-1))</f>
        <v>National sustainability measures / mechanisms</v>
      </c>
      <c r="E112" s="103" t="str">
        <f aca="true">IF(ISBLANK(OFFSET('Raw Data'!$A$3,MATCH($A112,'Raw Data'!$B$4:$B$185,0),MATCH(E$4,'Raw Data'!$3:$3,0)-1)),"",OFFSET('Raw Data'!$A$3,MATCH($A112,'Raw Data'!$B$4:$B$185,0),MATCH(E$4,'Raw Data'!$3:$3,0)-1))</f>
        <v>Measures and mechanisms that support sustainability are in place. This indicator tests the presence of sustainability regulations and reporting, and if countries have consumer-centred mechanisms to promote sustainable consumption. </v>
      </c>
      <c r="F112" s="103" t="str">
        <f aca="true">IF(ISBLANK(OFFSET('Raw Data'!$A$3,MATCH($A112,'Raw Data'!$B$4:$B$185,0),MATCH(F$4,'Raw Data'!$3:$3,0)-1)),"",OFFSET('Raw Data'!$A$3,MATCH($A112,'Raw Data'!$B$4:$B$185,0),MATCH(F$4,'Raw Data'!$3:$3,0)-1))</f>
        <v/>
      </c>
      <c r="H112" s="103" t="str">
        <f aca="true">IF(ISBLANK(OFFSET('Raw Data'!$A$3,MATCH($A112,'Raw Data'!$B$4:$B$185,0),MATCH(H$4,'Raw Data'!$3:$3,0)-1)),"",OFFSET('Raw Data'!$A$3,MATCH($A112,'Raw Data'!$B$4:$B$185,0),MATCH(H$4,'Raw Data'!$3:$3,0)-1))</f>
        <v/>
      </c>
      <c r="I112" s="103" t="str">
        <f aca="true">IF(ISBLANK(OFFSET('Raw Data'!$A$3,MATCH($A112,'Raw Data'!$B$4:$B$185,0),MATCH(I$4,'Raw Data'!$3:$3,0)-1)),"",OFFSET('Raw Data'!$A$3,MATCH($A112,'Raw Data'!$B$4:$B$185,0),MATCH(I$4,'Raw Data'!$3:$3,0)-1))</f>
        <v/>
      </c>
      <c r="J112" s="103" t="str">
        <f aca="false">IF(I112="","",IF(I112="Minus",-1,1))</f>
        <v/>
      </c>
      <c r="K112" s="105" t="str">
        <f aca="false" t="array" ref="K112:K112">IFERROR(SKEW(IF(ISNUMBER(O112:CP112),O112:CP112,"")),"")</f>
        <v/>
      </c>
      <c r="L112" s="103" t="n">
        <f aca="true">IF(ISBLANK(OFFSET('Data above threshold'!$A$4,MATCH('Data above threshold'!$A112,'Data above threshold'!$A$5:$A$185,0),MATCH('Data above threshold'!N$4,'Data above threshold'!$4:$4,0)-1)),1,OFFSET('Data above threshold'!$A$4,MATCH('Data above threshold'!$A112,'Data above threshold'!$A$5:$A$185,0),MATCH('Data above threshold'!N$4,'Data above threshold'!$4:$4,0)-1))</f>
        <v>1</v>
      </c>
      <c r="M112" s="103" t="str">
        <f aca="true">IF(ISBLANK(OFFSET('Data above threshold'!$A$4,MATCH('Data above threshold'!$A112,'Data above threshold'!$A$5:$A$185,0),MATCH('Data above threshold'!O$4,'Data above threshold'!$4:$4,0)-1)),"",OFFSET('Data above threshold'!$A$4,MATCH('Data above threshold'!$A112,'Data above threshold'!$A$5:$A$185,0),MATCH('Data above threshold'!O$4,'Data above threshold'!$4:$4,0)-1))</f>
        <v/>
      </c>
      <c r="N112" s="106" t="str">
        <f aca="false" t="array" ref="N112:N112">IF(B112&lt;4,"",1-IFERROR(SUM(ISNUMBER(O112:CP112)*(1-$O$3:$CP$3))/COUNTIF($O$3:$CP$3,0),0))</f>
        <v/>
      </c>
      <c r="O112" s="103" t="str">
        <f aca="true">IF(ISBLANK(OFFSET('Raw Data'!$A$3,MATCH('Data above threshold'!$A112,'Raw Data'!$B$4:$B$185,0),MATCH('Data above threshold'!Q$4,'Raw Data'!$3:$3,0)-1)),"", IFERROR($J112*OFFSET('Raw Data'!$A$3,MATCH('Data above threshold'!$A112,'Raw Data'!$B$4:$B$185,0),MATCH('Data above threshold'!Q$4,'Raw Data'!$3:$3,0)-1),"NA"))</f>
        <v/>
      </c>
      <c r="P112" s="103" t="str">
        <f aca="true">IF(ISBLANK(OFFSET('Raw Data'!$A$3,MATCH('Data above threshold'!$A112,'Raw Data'!$B$4:$B$185,0),MATCH('Data above threshold'!R$4,'Raw Data'!$3:$3,0)-1)),"", IFERROR($J112*OFFSET('Raw Data'!$A$3,MATCH('Data above threshold'!$A112,'Raw Data'!$B$4:$B$185,0),MATCH('Data above threshold'!R$4,'Raw Data'!$3:$3,0)-1),"NA"))</f>
        <v/>
      </c>
      <c r="Q112" s="103" t="str">
        <f aca="true">IF(ISBLANK(OFFSET('Raw Data'!$A$3,MATCH('Data above threshold'!$A112,'Raw Data'!$B$4:$B$185,0),MATCH('Data above threshold'!S$4,'Raw Data'!$3:$3,0)-1)),"", IFERROR($J112*OFFSET('Raw Data'!$A$3,MATCH('Data above threshold'!$A112,'Raw Data'!$B$4:$B$185,0),MATCH('Data above threshold'!S$4,'Raw Data'!$3:$3,0)-1),"NA"))</f>
        <v/>
      </c>
      <c r="R112" s="103" t="str">
        <f aca="true">IF(ISBLANK(OFFSET('Raw Data'!$A$3,MATCH('Data above threshold'!$A112,'Raw Data'!$B$4:$B$185,0),MATCH('Data above threshold'!T$4,'Raw Data'!$3:$3,0)-1)),"", IFERROR($J112*OFFSET('Raw Data'!$A$3,MATCH('Data above threshold'!$A112,'Raw Data'!$B$4:$B$185,0),MATCH('Data above threshold'!T$4,'Raw Data'!$3:$3,0)-1),"NA"))</f>
        <v/>
      </c>
      <c r="S112" s="103" t="str">
        <f aca="true">IF(ISBLANK(OFFSET('Raw Data'!$A$3,MATCH('Data above threshold'!$A112,'Raw Data'!$B$4:$B$185,0),MATCH('Data above threshold'!U$4,'Raw Data'!$3:$3,0)-1)),"", IFERROR($J112*OFFSET('Raw Data'!$A$3,MATCH('Data above threshold'!$A112,'Raw Data'!$B$4:$B$185,0),MATCH('Data above threshold'!U$4,'Raw Data'!$3:$3,0)-1),"NA"))</f>
        <v/>
      </c>
      <c r="T112" s="103" t="str">
        <f aca="true">IF(ISBLANK(OFFSET('Raw Data'!$A$3,MATCH('Data above threshold'!$A112,'Raw Data'!$B$4:$B$185,0),MATCH('Data above threshold'!V$4,'Raw Data'!$3:$3,0)-1)),"", IFERROR($J112*OFFSET('Raw Data'!$A$3,MATCH('Data above threshold'!$A112,'Raw Data'!$B$4:$B$185,0),MATCH('Data above threshold'!V$4,'Raw Data'!$3:$3,0)-1),"NA"))</f>
        <v/>
      </c>
      <c r="U112" s="103" t="str">
        <f aca="true">IF(ISBLANK(OFFSET('Raw Data'!$A$3,MATCH('Data above threshold'!$A112,'Raw Data'!$B$4:$B$185,0),MATCH('Data above threshold'!W$4,'Raw Data'!$3:$3,0)-1)),"", IFERROR($J112*OFFSET('Raw Data'!$A$3,MATCH('Data above threshold'!$A112,'Raw Data'!$B$4:$B$185,0),MATCH('Data above threshold'!W$4,'Raw Data'!$3:$3,0)-1),"NA"))</f>
        <v/>
      </c>
      <c r="V112" s="103" t="str">
        <f aca="true">IF(ISBLANK(OFFSET('Raw Data'!$A$3,MATCH('Data above threshold'!$A112,'Raw Data'!$B$4:$B$185,0),MATCH('Data above threshold'!X$4,'Raw Data'!$3:$3,0)-1)),"", IFERROR($J112*OFFSET('Raw Data'!$A$3,MATCH('Data above threshold'!$A112,'Raw Data'!$B$4:$B$185,0),MATCH('Data above threshold'!X$4,'Raw Data'!$3:$3,0)-1),"NA"))</f>
        <v/>
      </c>
      <c r="W112" s="103" t="str">
        <f aca="true">IF(ISBLANK(OFFSET('Raw Data'!$A$3,MATCH('Data above threshold'!$A112,'Raw Data'!$B$4:$B$185,0),MATCH('Data above threshold'!Y$4,'Raw Data'!$3:$3,0)-1)),"", IFERROR($J112*OFFSET('Raw Data'!$A$3,MATCH('Data above threshold'!$A112,'Raw Data'!$B$4:$B$185,0),MATCH('Data above threshold'!Y$4,'Raw Data'!$3:$3,0)-1),"NA"))</f>
        <v/>
      </c>
      <c r="X112" s="103" t="str">
        <f aca="true">IF(ISBLANK(OFFSET('Raw Data'!$A$3,MATCH('Data above threshold'!$A112,'Raw Data'!$B$4:$B$185,0),MATCH('Data above threshold'!Z$4,'Raw Data'!$3:$3,0)-1)),"", IFERROR($J112*OFFSET('Raw Data'!$A$3,MATCH('Data above threshold'!$A112,'Raw Data'!$B$4:$B$185,0),MATCH('Data above threshold'!Z$4,'Raw Data'!$3:$3,0)-1),"NA"))</f>
        <v/>
      </c>
      <c r="Y112" s="103" t="str">
        <f aca="true">IF(ISBLANK(OFFSET('Raw Data'!$A$3,MATCH('Data above threshold'!$A112,'Raw Data'!$B$4:$B$185,0),MATCH('Data above threshold'!AA$4,'Raw Data'!$3:$3,0)-1)),"", IFERROR($J112*OFFSET('Raw Data'!$A$3,MATCH('Data above threshold'!$A112,'Raw Data'!$B$4:$B$185,0),MATCH('Data above threshold'!AA$4,'Raw Data'!$3:$3,0)-1),"NA"))</f>
        <v/>
      </c>
      <c r="Z112" s="103" t="str">
        <f aca="true">IF(ISBLANK(OFFSET('Raw Data'!$A$3,MATCH('Data above threshold'!$A112,'Raw Data'!$B$4:$B$185,0),MATCH('Data above threshold'!AB$4,'Raw Data'!$3:$3,0)-1)),"", IFERROR($J112*OFFSET('Raw Data'!$A$3,MATCH('Data above threshold'!$A112,'Raw Data'!$B$4:$B$185,0),MATCH('Data above threshold'!AB$4,'Raw Data'!$3:$3,0)-1),"NA"))</f>
        <v/>
      </c>
      <c r="AA112" s="103" t="str">
        <f aca="true">IF(ISBLANK(OFFSET('Raw Data'!$A$3,MATCH('Data above threshold'!$A112,'Raw Data'!$B$4:$B$185,0),MATCH('Data above threshold'!AC$4,'Raw Data'!$3:$3,0)-1)),"", IFERROR($J112*OFFSET('Raw Data'!$A$3,MATCH('Data above threshold'!$A112,'Raw Data'!$B$4:$B$185,0),MATCH('Data above threshold'!AC$4,'Raw Data'!$3:$3,0)-1),"NA"))</f>
        <v/>
      </c>
      <c r="AB112" s="103" t="str">
        <f aca="true">IF(ISBLANK(OFFSET('Raw Data'!$A$3,MATCH('Data above threshold'!$A112,'Raw Data'!$B$4:$B$185,0),MATCH('Data above threshold'!AD$4,'Raw Data'!$3:$3,0)-1)),"", IFERROR($J112*OFFSET('Raw Data'!$A$3,MATCH('Data above threshold'!$A112,'Raw Data'!$B$4:$B$185,0),MATCH('Data above threshold'!AD$4,'Raw Data'!$3:$3,0)-1),"NA"))</f>
        <v/>
      </c>
      <c r="AC112" s="103" t="str">
        <f aca="true">IF(ISBLANK(OFFSET('Raw Data'!$A$3,MATCH('Data above threshold'!$A112,'Raw Data'!$B$4:$B$185,0),MATCH('Data above threshold'!AE$4,'Raw Data'!$3:$3,0)-1)),"", IFERROR($J112*OFFSET('Raw Data'!$A$3,MATCH('Data above threshold'!$A112,'Raw Data'!$B$4:$B$185,0),MATCH('Data above threshold'!AE$4,'Raw Data'!$3:$3,0)-1),"NA"))</f>
        <v/>
      </c>
      <c r="AD112" s="103" t="str">
        <f aca="true">IF(ISBLANK(OFFSET('Raw Data'!$A$3,MATCH('Data above threshold'!$A112,'Raw Data'!$B$4:$B$185,0),MATCH('Data above threshold'!AF$4,'Raw Data'!$3:$3,0)-1)),"", IFERROR($J112*OFFSET('Raw Data'!$A$3,MATCH('Data above threshold'!$A112,'Raw Data'!$B$4:$B$185,0),MATCH('Data above threshold'!AF$4,'Raw Data'!$3:$3,0)-1),"NA"))</f>
        <v/>
      </c>
      <c r="AE112" s="103" t="str">
        <f aca="true">IF(ISBLANK(OFFSET('Raw Data'!$A$3,MATCH('Data above threshold'!$A112,'Raw Data'!$B$4:$B$185,0),MATCH('Data above threshold'!AG$4,'Raw Data'!$3:$3,0)-1)),"", IFERROR($J112*OFFSET('Raw Data'!$A$3,MATCH('Data above threshold'!$A112,'Raw Data'!$B$4:$B$185,0),MATCH('Data above threshold'!AG$4,'Raw Data'!$3:$3,0)-1),"NA"))</f>
        <v/>
      </c>
      <c r="AF112" s="103" t="str">
        <f aca="true">IF(ISBLANK(OFFSET('Raw Data'!$A$3,MATCH('Data above threshold'!$A112,'Raw Data'!$B$4:$B$185,0),MATCH('Data above threshold'!AH$4,'Raw Data'!$3:$3,0)-1)),"", IFERROR($J112*OFFSET('Raw Data'!$A$3,MATCH('Data above threshold'!$A112,'Raw Data'!$B$4:$B$185,0),MATCH('Data above threshold'!AH$4,'Raw Data'!$3:$3,0)-1),"NA"))</f>
        <v/>
      </c>
      <c r="AG112" s="103" t="str">
        <f aca="true">IF(ISBLANK(OFFSET('Raw Data'!$A$3,MATCH('Data above threshold'!$A112,'Raw Data'!$B$4:$B$185,0),MATCH('Data above threshold'!AI$4,'Raw Data'!$3:$3,0)-1)),"", IFERROR($J112*OFFSET('Raw Data'!$A$3,MATCH('Data above threshold'!$A112,'Raw Data'!$B$4:$B$185,0),MATCH('Data above threshold'!AI$4,'Raw Data'!$3:$3,0)-1),"NA"))</f>
        <v/>
      </c>
      <c r="AH112" s="103" t="str">
        <f aca="true">IF(ISBLANK(OFFSET('Raw Data'!$A$3,MATCH('Data above threshold'!$A112,'Raw Data'!$B$4:$B$185,0),MATCH('Data above threshold'!AJ$4,'Raw Data'!$3:$3,0)-1)),"", IFERROR($J112*OFFSET('Raw Data'!$A$3,MATCH('Data above threshold'!$A112,'Raw Data'!$B$4:$B$185,0),MATCH('Data above threshold'!AJ$4,'Raw Data'!$3:$3,0)-1),"NA"))</f>
        <v/>
      </c>
      <c r="AI112" s="103" t="str">
        <f aca="true">IF(ISBLANK(OFFSET('Raw Data'!$A$3,MATCH('Data above threshold'!$A112,'Raw Data'!$B$4:$B$185,0),MATCH('Data above threshold'!AK$4,'Raw Data'!$3:$3,0)-1)),"", IFERROR($J112*OFFSET('Raw Data'!$A$3,MATCH('Data above threshold'!$A112,'Raw Data'!$B$4:$B$185,0),MATCH('Data above threshold'!AK$4,'Raw Data'!$3:$3,0)-1),"NA"))</f>
        <v/>
      </c>
      <c r="AJ112" s="103" t="str">
        <f aca="true">IF(ISBLANK(OFFSET('Raw Data'!$A$3,MATCH('Data above threshold'!$A112,'Raw Data'!$B$4:$B$185,0),MATCH('Data above threshold'!AL$4,'Raw Data'!$3:$3,0)-1)),"", IFERROR($J112*OFFSET('Raw Data'!$A$3,MATCH('Data above threshold'!$A112,'Raw Data'!$B$4:$B$185,0),MATCH('Data above threshold'!AL$4,'Raw Data'!$3:$3,0)-1),"NA"))</f>
        <v/>
      </c>
      <c r="AK112" s="103" t="str">
        <f aca="true">IF(ISBLANK(OFFSET('Raw Data'!$A$3,MATCH('Data above threshold'!$A112,'Raw Data'!$B$4:$B$185,0),MATCH('Data above threshold'!AM$4,'Raw Data'!$3:$3,0)-1)),"", IFERROR($J112*OFFSET('Raw Data'!$A$3,MATCH('Data above threshold'!$A112,'Raw Data'!$B$4:$B$185,0),MATCH('Data above threshold'!AM$4,'Raw Data'!$3:$3,0)-1),"NA"))</f>
        <v/>
      </c>
      <c r="AL112" s="103" t="str">
        <f aca="true">IF(ISBLANK(OFFSET('Raw Data'!$A$3,MATCH('Data above threshold'!$A112,'Raw Data'!$B$4:$B$185,0),MATCH('Data above threshold'!AN$4,'Raw Data'!$3:$3,0)-1)),"", IFERROR($J112*OFFSET('Raw Data'!$A$3,MATCH('Data above threshold'!$A112,'Raw Data'!$B$4:$B$185,0),MATCH('Data above threshold'!AN$4,'Raw Data'!$3:$3,0)-1),"NA"))</f>
        <v/>
      </c>
      <c r="AM112" s="103" t="str">
        <f aca="true">IF(ISBLANK(OFFSET('Raw Data'!$A$3,MATCH('Data above threshold'!$A112,'Raw Data'!$B$4:$B$185,0),MATCH('Data above threshold'!AO$4,'Raw Data'!$3:$3,0)-1)),"", IFERROR($J112*OFFSET('Raw Data'!$A$3,MATCH('Data above threshold'!$A112,'Raw Data'!$B$4:$B$185,0),MATCH('Data above threshold'!AO$4,'Raw Data'!$3:$3,0)-1),"NA"))</f>
        <v/>
      </c>
      <c r="AN112" s="103" t="str">
        <f aca="true">IF(ISBLANK(OFFSET('Raw Data'!$A$3,MATCH('Data above threshold'!$A112,'Raw Data'!$B$4:$B$185,0),MATCH('Data above threshold'!AP$4,'Raw Data'!$3:$3,0)-1)),"", IFERROR($J112*OFFSET('Raw Data'!$A$3,MATCH('Data above threshold'!$A112,'Raw Data'!$B$4:$B$185,0),MATCH('Data above threshold'!AP$4,'Raw Data'!$3:$3,0)-1),"NA"))</f>
        <v/>
      </c>
      <c r="AO112" s="103" t="str">
        <f aca="true">IF(ISBLANK(OFFSET('Raw Data'!$A$3,MATCH('Data above threshold'!$A112,'Raw Data'!$B$4:$B$185,0),MATCH('Data above threshold'!AQ$4,'Raw Data'!$3:$3,0)-1)),"", IFERROR($J112*OFFSET('Raw Data'!$A$3,MATCH('Data above threshold'!$A112,'Raw Data'!$B$4:$B$185,0),MATCH('Data above threshold'!AQ$4,'Raw Data'!$3:$3,0)-1),"NA"))</f>
        <v/>
      </c>
      <c r="AP112" s="103" t="str">
        <f aca="true">IF(ISBLANK(OFFSET('Raw Data'!$A$3,MATCH('Data above threshold'!$A112,'Raw Data'!$B$4:$B$185,0),MATCH('Data above threshold'!AR$4,'Raw Data'!$3:$3,0)-1)),"", IFERROR($J112*OFFSET('Raw Data'!$A$3,MATCH('Data above threshold'!$A112,'Raw Data'!$B$4:$B$185,0),MATCH('Data above threshold'!AR$4,'Raw Data'!$3:$3,0)-1),"NA"))</f>
        <v/>
      </c>
      <c r="AQ112" s="103" t="str">
        <f aca="true">IF(ISBLANK(OFFSET('Raw Data'!$A$3,MATCH('Data above threshold'!$A112,'Raw Data'!$B$4:$B$185,0),MATCH('Data above threshold'!AS$4,'Raw Data'!$3:$3,0)-1)),"", IFERROR($J112*OFFSET('Raw Data'!$A$3,MATCH('Data above threshold'!$A112,'Raw Data'!$B$4:$B$185,0),MATCH('Data above threshold'!AS$4,'Raw Data'!$3:$3,0)-1),"NA"))</f>
        <v/>
      </c>
      <c r="AR112" s="103" t="str">
        <f aca="true">IF(ISBLANK(OFFSET('Raw Data'!$A$3,MATCH('Data above threshold'!$A112,'Raw Data'!$B$4:$B$185,0),MATCH('Data above threshold'!AT$4,'Raw Data'!$3:$3,0)-1)),"", IFERROR($J112*OFFSET('Raw Data'!$A$3,MATCH('Data above threshold'!$A112,'Raw Data'!$B$4:$B$185,0),MATCH('Data above threshold'!AT$4,'Raw Data'!$3:$3,0)-1),"NA"))</f>
        <v/>
      </c>
      <c r="AS112" s="103" t="str">
        <f aca="true">IF(ISBLANK(OFFSET('Raw Data'!$A$3,MATCH('Data above threshold'!$A112,'Raw Data'!$B$4:$B$185,0),MATCH('Data above threshold'!AU$4,'Raw Data'!$3:$3,0)-1)),"", IFERROR($J112*OFFSET('Raw Data'!$A$3,MATCH('Data above threshold'!$A112,'Raw Data'!$B$4:$B$185,0),MATCH('Data above threshold'!AU$4,'Raw Data'!$3:$3,0)-1),"NA"))</f>
        <v/>
      </c>
      <c r="AT112" s="103" t="str">
        <f aca="true">IF(ISBLANK(OFFSET('Raw Data'!$A$3,MATCH('Data above threshold'!$A112,'Raw Data'!$B$4:$B$185,0),MATCH('Data above threshold'!AV$4,'Raw Data'!$3:$3,0)-1)),"", IFERROR($J112*OFFSET('Raw Data'!$A$3,MATCH('Data above threshold'!$A112,'Raw Data'!$B$4:$B$185,0),MATCH('Data above threshold'!AV$4,'Raw Data'!$3:$3,0)-1),"NA"))</f>
        <v/>
      </c>
      <c r="AU112" s="103" t="str">
        <f aca="true">IF(ISBLANK(OFFSET('Raw Data'!$A$3,MATCH('Data above threshold'!$A112,'Raw Data'!$B$4:$B$185,0),MATCH('Data above threshold'!AW$4,'Raw Data'!$3:$3,0)-1)),"", IFERROR($J112*OFFSET('Raw Data'!$A$3,MATCH('Data above threshold'!$A112,'Raw Data'!$B$4:$B$185,0),MATCH('Data above threshold'!AW$4,'Raw Data'!$3:$3,0)-1),"NA"))</f>
        <v/>
      </c>
      <c r="AV112" s="103" t="str">
        <f aca="true">IF(ISBLANK(OFFSET('Raw Data'!$A$3,MATCH('Data above threshold'!$A112,'Raw Data'!$B$4:$B$185,0),MATCH('Data above threshold'!AX$4,'Raw Data'!$3:$3,0)-1)),"", IFERROR($J112*OFFSET('Raw Data'!$A$3,MATCH('Data above threshold'!$A112,'Raw Data'!$B$4:$B$185,0),MATCH('Data above threshold'!AX$4,'Raw Data'!$3:$3,0)-1),"NA"))</f>
        <v/>
      </c>
      <c r="AW112" s="103" t="str">
        <f aca="true">IF(ISBLANK(OFFSET('Raw Data'!$A$3,MATCH('Data above threshold'!$A112,'Raw Data'!$B$4:$B$185,0),MATCH('Data above threshold'!AY$4,'Raw Data'!$3:$3,0)-1)),"", IFERROR($J112*OFFSET('Raw Data'!$A$3,MATCH('Data above threshold'!$A112,'Raw Data'!$B$4:$B$185,0),MATCH('Data above threshold'!AY$4,'Raw Data'!$3:$3,0)-1),"NA"))</f>
        <v/>
      </c>
      <c r="AX112" s="103" t="str">
        <f aca="true">IF(ISBLANK(OFFSET('Raw Data'!$A$3,MATCH('Data above threshold'!$A112,'Raw Data'!$B$4:$B$185,0),MATCH('Data above threshold'!AZ$4,'Raw Data'!$3:$3,0)-1)),"", IFERROR($J112*OFFSET('Raw Data'!$A$3,MATCH('Data above threshold'!$A112,'Raw Data'!$B$4:$B$185,0),MATCH('Data above threshold'!AZ$4,'Raw Data'!$3:$3,0)-1),"NA"))</f>
        <v/>
      </c>
      <c r="AY112" s="103" t="str">
        <f aca="true">IF(ISBLANK(OFFSET('Raw Data'!$A$3,MATCH('Data above threshold'!$A112,'Raw Data'!$B$4:$B$185,0),MATCH('Data above threshold'!BA$4,'Raw Data'!$3:$3,0)-1)),"", IFERROR($J112*OFFSET('Raw Data'!$A$3,MATCH('Data above threshold'!$A112,'Raw Data'!$B$4:$B$185,0),MATCH('Data above threshold'!BA$4,'Raw Data'!$3:$3,0)-1),"NA"))</f>
        <v/>
      </c>
      <c r="AZ112" s="103" t="str">
        <f aca="true">IF(ISBLANK(OFFSET('Raw Data'!$A$3,MATCH('Data above threshold'!$A112,'Raw Data'!$B$4:$B$185,0),MATCH('Data above threshold'!BB$4,'Raw Data'!$3:$3,0)-1)),"", IFERROR($J112*OFFSET('Raw Data'!$A$3,MATCH('Data above threshold'!$A112,'Raw Data'!$B$4:$B$185,0),MATCH('Data above threshold'!BB$4,'Raw Data'!$3:$3,0)-1),"NA"))</f>
        <v/>
      </c>
      <c r="BA112" s="103" t="str">
        <f aca="true">IF(ISBLANK(OFFSET('Raw Data'!$A$3,MATCH('Data above threshold'!$A112,'Raw Data'!$B$4:$B$185,0),MATCH('Data above threshold'!BC$4,'Raw Data'!$3:$3,0)-1)),"", IFERROR($J112*OFFSET('Raw Data'!$A$3,MATCH('Data above threshold'!$A112,'Raw Data'!$B$4:$B$185,0),MATCH('Data above threshold'!BC$4,'Raw Data'!$3:$3,0)-1),"NA"))</f>
        <v/>
      </c>
      <c r="BB112" s="103" t="str">
        <f aca="true">IF(ISBLANK(OFFSET('Raw Data'!$A$3,MATCH('Data above threshold'!$A112,'Raw Data'!$B$4:$B$185,0),MATCH('Data above threshold'!BD$4,'Raw Data'!$3:$3,0)-1)),"", IFERROR($J112*OFFSET('Raw Data'!$A$3,MATCH('Data above threshold'!$A112,'Raw Data'!$B$4:$B$185,0),MATCH('Data above threshold'!BD$4,'Raw Data'!$3:$3,0)-1),"NA"))</f>
        <v/>
      </c>
      <c r="BC112" s="103" t="str">
        <f aca="true">IF(ISBLANK(OFFSET('Raw Data'!$A$3,MATCH('Data above threshold'!$A112,'Raw Data'!$B$4:$B$185,0),MATCH('Data above threshold'!BE$4,'Raw Data'!$3:$3,0)-1)),"", IFERROR($J112*OFFSET('Raw Data'!$A$3,MATCH('Data above threshold'!$A112,'Raw Data'!$B$4:$B$185,0),MATCH('Data above threshold'!BE$4,'Raw Data'!$3:$3,0)-1),"NA"))</f>
        <v/>
      </c>
      <c r="BD112" s="103" t="str">
        <f aca="true">IF(ISBLANK(OFFSET('Raw Data'!$A$3,MATCH('Data above threshold'!$A112,'Raw Data'!$B$4:$B$185,0),MATCH('Data above threshold'!BF$4,'Raw Data'!$3:$3,0)-1)),"", IFERROR($J112*OFFSET('Raw Data'!$A$3,MATCH('Data above threshold'!$A112,'Raw Data'!$B$4:$B$185,0),MATCH('Data above threshold'!BF$4,'Raw Data'!$3:$3,0)-1),"NA"))</f>
        <v/>
      </c>
      <c r="BE112" s="103" t="str">
        <f aca="true">IF(ISBLANK(OFFSET('Raw Data'!$A$3,MATCH('Data above threshold'!$A112,'Raw Data'!$B$4:$B$185,0),MATCH('Data above threshold'!BG$4,'Raw Data'!$3:$3,0)-1)),"", IFERROR($J112*OFFSET('Raw Data'!$A$3,MATCH('Data above threshold'!$A112,'Raw Data'!$B$4:$B$185,0),MATCH('Data above threshold'!BG$4,'Raw Data'!$3:$3,0)-1),"NA"))</f>
        <v/>
      </c>
      <c r="BF112" s="103" t="str">
        <f aca="true">IF(ISBLANK(OFFSET('Raw Data'!$A$3,MATCH('Data above threshold'!$A112,'Raw Data'!$B$4:$B$185,0),MATCH('Data above threshold'!BH$4,'Raw Data'!$3:$3,0)-1)),"", IFERROR($J112*OFFSET('Raw Data'!$A$3,MATCH('Data above threshold'!$A112,'Raw Data'!$B$4:$B$185,0),MATCH('Data above threshold'!BH$4,'Raw Data'!$3:$3,0)-1),"NA"))</f>
        <v/>
      </c>
      <c r="BG112" s="103" t="str">
        <f aca="true">IF(ISBLANK(OFFSET('Raw Data'!$A$3,MATCH('Data above threshold'!$A112,'Raw Data'!$B$4:$B$185,0),MATCH('Data above threshold'!BI$4,'Raw Data'!$3:$3,0)-1)),"", IFERROR($J112*OFFSET('Raw Data'!$A$3,MATCH('Data above threshold'!$A112,'Raw Data'!$B$4:$B$185,0),MATCH('Data above threshold'!BI$4,'Raw Data'!$3:$3,0)-1),"NA"))</f>
        <v/>
      </c>
      <c r="BH112" s="103" t="str">
        <f aca="true">IF(ISBLANK(OFFSET('Raw Data'!$A$3,MATCH('Data above threshold'!$A112,'Raw Data'!$B$4:$B$185,0),MATCH('Data above threshold'!BJ$4,'Raw Data'!$3:$3,0)-1)),"", IFERROR($J112*OFFSET('Raw Data'!$A$3,MATCH('Data above threshold'!$A112,'Raw Data'!$B$4:$B$185,0),MATCH('Data above threshold'!BJ$4,'Raw Data'!$3:$3,0)-1),"NA"))</f>
        <v/>
      </c>
      <c r="BI112" s="103" t="str">
        <f aca="true">IF(ISBLANK(OFFSET('Raw Data'!$A$3,MATCH('Data above threshold'!$A112,'Raw Data'!$B$4:$B$185,0),MATCH('Data above threshold'!BK$4,'Raw Data'!$3:$3,0)-1)),"", IFERROR($J112*OFFSET('Raw Data'!$A$3,MATCH('Data above threshold'!$A112,'Raw Data'!$B$4:$B$185,0),MATCH('Data above threshold'!BK$4,'Raw Data'!$3:$3,0)-1),"NA"))</f>
        <v/>
      </c>
      <c r="BJ112" s="103" t="str">
        <f aca="true">IF(ISBLANK(OFFSET('Raw Data'!$A$3,MATCH('Data above threshold'!$A112,'Raw Data'!$B$4:$B$185,0),MATCH('Data above threshold'!BL$4,'Raw Data'!$3:$3,0)-1)),"", IFERROR($J112*OFFSET('Raw Data'!$A$3,MATCH('Data above threshold'!$A112,'Raw Data'!$B$4:$B$185,0),MATCH('Data above threshold'!BL$4,'Raw Data'!$3:$3,0)-1),"NA"))</f>
        <v/>
      </c>
      <c r="BK112" s="103" t="str">
        <f aca="true">IF(ISBLANK(OFFSET('Raw Data'!$A$3,MATCH('Data above threshold'!$A112,'Raw Data'!$B$4:$B$185,0),MATCH('Data above threshold'!BM$4,'Raw Data'!$3:$3,0)-1)),"", IFERROR($J112*OFFSET('Raw Data'!$A$3,MATCH('Data above threshold'!$A112,'Raw Data'!$B$4:$B$185,0),MATCH('Data above threshold'!BM$4,'Raw Data'!$3:$3,0)-1),"NA"))</f>
        <v/>
      </c>
      <c r="BL112" s="103" t="str">
        <f aca="true">IF(ISBLANK(OFFSET('Raw Data'!$A$3,MATCH('Data above threshold'!$A112,'Raw Data'!$B$4:$B$185,0),MATCH('Data above threshold'!BN$4,'Raw Data'!$3:$3,0)-1)),"", IFERROR($J112*OFFSET('Raw Data'!$A$3,MATCH('Data above threshold'!$A112,'Raw Data'!$B$4:$B$185,0),MATCH('Data above threshold'!BN$4,'Raw Data'!$3:$3,0)-1),"NA"))</f>
        <v/>
      </c>
      <c r="BM112" s="103" t="str">
        <f aca="true">IF(ISBLANK(OFFSET('Raw Data'!$A$3,MATCH('Data above threshold'!$A112,'Raw Data'!$B$4:$B$185,0),MATCH('Data above threshold'!BO$4,'Raw Data'!$3:$3,0)-1)),"", IFERROR($J112*OFFSET('Raw Data'!$A$3,MATCH('Data above threshold'!$A112,'Raw Data'!$B$4:$B$185,0),MATCH('Data above threshold'!BO$4,'Raw Data'!$3:$3,0)-1),"NA"))</f>
        <v/>
      </c>
      <c r="BN112" s="103" t="str">
        <f aca="true">IF(ISBLANK(OFFSET('Raw Data'!$A$3,MATCH('Data above threshold'!$A112,'Raw Data'!$B$4:$B$185,0),MATCH('Data above threshold'!BP$4,'Raw Data'!$3:$3,0)-1)),"", IFERROR($J112*OFFSET('Raw Data'!$A$3,MATCH('Data above threshold'!$A112,'Raw Data'!$B$4:$B$185,0),MATCH('Data above threshold'!BP$4,'Raw Data'!$3:$3,0)-1),"NA"))</f>
        <v/>
      </c>
      <c r="BO112" s="103" t="str">
        <f aca="true">IF(ISBLANK(OFFSET('Raw Data'!$A$3,MATCH('Data above threshold'!$A112,'Raw Data'!$B$4:$B$185,0),MATCH('Data above threshold'!BQ$4,'Raw Data'!$3:$3,0)-1)),"", IFERROR($J112*OFFSET('Raw Data'!$A$3,MATCH('Data above threshold'!$A112,'Raw Data'!$B$4:$B$185,0),MATCH('Data above threshold'!BQ$4,'Raw Data'!$3:$3,0)-1),"NA"))</f>
        <v/>
      </c>
      <c r="BP112" s="103" t="str">
        <f aca="true">IF(ISBLANK(OFFSET('Raw Data'!$A$3,MATCH('Data above threshold'!$A112,'Raw Data'!$B$4:$B$185,0),MATCH('Data above threshold'!BR$4,'Raw Data'!$3:$3,0)-1)),"", IFERROR($J112*OFFSET('Raw Data'!$A$3,MATCH('Data above threshold'!$A112,'Raw Data'!$B$4:$B$185,0),MATCH('Data above threshold'!BR$4,'Raw Data'!$3:$3,0)-1),"NA"))</f>
        <v/>
      </c>
      <c r="BQ112" s="103" t="str">
        <f aca="true">IF(ISBLANK(OFFSET('Raw Data'!$A$3,MATCH('Data above threshold'!$A112,'Raw Data'!$B$4:$B$185,0),MATCH('Data above threshold'!BS$4,'Raw Data'!$3:$3,0)-1)),"", IFERROR($J112*OFFSET('Raw Data'!$A$3,MATCH('Data above threshold'!$A112,'Raw Data'!$B$4:$B$185,0),MATCH('Data above threshold'!BS$4,'Raw Data'!$3:$3,0)-1),"NA"))</f>
        <v/>
      </c>
      <c r="BR112" s="103" t="str">
        <f aca="true">IF(ISBLANK(OFFSET('Raw Data'!$A$3,MATCH('Data above threshold'!$A112,'Raw Data'!$B$4:$B$185,0),MATCH('Data above threshold'!BT$4,'Raw Data'!$3:$3,0)-1)),"", IFERROR($J112*OFFSET('Raw Data'!$A$3,MATCH('Data above threshold'!$A112,'Raw Data'!$B$4:$B$185,0),MATCH('Data above threshold'!BT$4,'Raw Data'!$3:$3,0)-1),"NA"))</f>
        <v/>
      </c>
      <c r="BS112" s="103" t="str">
        <f aca="true">IF(ISBLANK(OFFSET('Raw Data'!$A$3,MATCH('Data above threshold'!$A112,'Raw Data'!$B$4:$B$185,0),MATCH('Data above threshold'!BU$4,'Raw Data'!$3:$3,0)-1)),"", IFERROR($J112*OFFSET('Raw Data'!$A$3,MATCH('Data above threshold'!$A112,'Raw Data'!$B$4:$B$185,0),MATCH('Data above threshold'!BU$4,'Raw Data'!$3:$3,0)-1),"NA"))</f>
        <v/>
      </c>
      <c r="BT112" s="103" t="str">
        <f aca="true">IF(ISBLANK(OFFSET('Raw Data'!$A$3,MATCH('Data above threshold'!$A112,'Raw Data'!$B$4:$B$185,0),MATCH('Data above threshold'!BV$4,'Raw Data'!$3:$3,0)-1)),"", IFERROR($J112*OFFSET('Raw Data'!$A$3,MATCH('Data above threshold'!$A112,'Raw Data'!$B$4:$B$185,0),MATCH('Data above threshold'!BV$4,'Raw Data'!$3:$3,0)-1),"NA"))</f>
        <v/>
      </c>
      <c r="BU112" s="103" t="str">
        <f aca="true">IF(ISBLANK(OFFSET('Raw Data'!$A$3,MATCH('Data above threshold'!$A112,'Raw Data'!$B$4:$B$185,0),MATCH('Data above threshold'!BW$4,'Raw Data'!$3:$3,0)-1)),"", IFERROR($J112*OFFSET('Raw Data'!$A$3,MATCH('Data above threshold'!$A112,'Raw Data'!$B$4:$B$185,0),MATCH('Data above threshold'!BW$4,'Raw Data'!$3:$3,0)-1),"NA"))</f>
        <v/>
      </c>
      <c r="BV112" s="103" t="str">
        <f aca="true">IF(ISBLANK(OFFSET('Raw Data'!$A$3,MATCH('Data above threshold'!$A112,'Raw Data'!$B$4:$B$185,0),MATCH('Data above threshold'!BX$4,'Raw Data'!$3:$3,0)-1)),"", IFERROR($J112*OFFSET('Raw Data'!$A$3,MATCH('Data above threshold'!$A112,'Raw Data'!$B$4:$B$185,0),MATCH('Data above threshold'!BX$4,'Raw Data'!$3:$3,0)-1),"NA"))</f>
        <v/>
      </c>
      <c r="BW112" s="103" t="str">
        <f aca="true">IF(ISBLANK(OFFSET('Raw Data'!$A$3,MATCH('Data above threshold'!$A112,'Raw Data'!$B$4:$B$185,0),MATCH('Data above threshold'!BY$4,'Raw Data'!$3:$3,0)-1)),"", IFERROR($J112*OFFSET('Raw Data'!$A$3,MATCH('Data above threshold'!$A112,'Raw Data'!$B$4:$B$185,0),MATCH('Data above threshold'!BY$4,'Raw Data'!$3:$3,0)-1),"NA"))</f>
        <v/>
      </c>
      <c r="BX112" s="103" t="str">
        <f aca="true">IF(ISBLANK(OFFSET('Raw Data'!$A$3,MATCH('Data above threshold'!$A112,'Raw Data'!$B$4:$B$185,0),MATCH('Data above threshold'!BZ$4,'Raw Data'!$3:$3,0)-1)),"", IFERROR($J112*OFFSET('Raw Data'!$A$3,MATCH('Data above threshold'!$A112,'Raw Data'!$B$4:$B$185,0),MATCH('Data above threshold'!BZ$4,'Raw Data'!$3:$3,0)-1),"NA"))</f>
        <v/>
      </c>
      <c r="BY112" s="103" t="str">
        <f aca="true">IF(ISBLANK(OFFSET('Raw Data'!$A$3,MATCH('Data above threshold'!$A112,'Raw Data'!$B$4:$B$185,0),MATCH('Data above threshold'!CA$4,'Raw Data'!$3:$3,0)-1)),"", IFERROR($J112*OFFSET('Raw Data'!$A$3,MATCH('Data above threshold'!$A112,'Raw Data'!$B$4:$B$185,0),MATCH('Data above threshold'!CA$4,'Raw Data'!$3:$3,0)-1),"NA"))</f>
        <v/>
      </c>
      <c r="BZ112" s="103" t="str">
        <f aca="true">IF(ISBLANK(OFFSET('Raw Data'!$A$3,MATCH('Data above threshold'!$A112,'Raw Data'!$B$4:$B$185,0),MATCH('Data above threshold'!CB$4,'Raw Data'!$3:$3,0)-1)),"", IFERROR($J112*OFFSET('Raw Data'!$A$3,MATCH('Data above threshold'!$A112,'Raw Data'!$B$4:$B$185,0),MATCH('Data above threshold'!CB$4,'Raw Data'!$3:$3,0)-1),"NA"))</f>
        <v/>
      </c>
      <c r="CA112" s="103" t="str">
        <f aca="true">IF(ISBLANK(OFFSET('Raw Data'!$A$3,MATCH('Data above threshold'!$A112,'Raw Data'!$B$4:$B$185,0),MATCH('Data above threshold'!CC$4,'Raw Data'!$3:$3,0)-1)),"", IFERROR($J112*OFFSET('Raw Data'!$A$3,MATCH('Data above threshold'!$A112,'Raw Data'!$B$4:$B$185,0),MATCH('Data above threshold'!CC$4,'Raw Data'!$3:$3,0)-1),"NA"))</f>
        <v/>
      </c>
      <c r="CB112" s="103" t="str">
        <f aca="true">IF(ISBLANK(OFFSET('Raw Data'!$A$3,MATCH('Data above threshold'!$A112,'Raw Data'!$B$4:$B$185,0),MATCH('Data above threshold'!CD$4,'Raw Data'!$3:$3,0)-1)),"", IFERROR($J112*OFFSET('Raw Data'!$A$3,MATCH('Data above threshold'!$A112,'Raw Data'!$B$4:$B$185,0),MATCH('Data above threshold'!CD$4,'Raw Data'!$3:$3,0)-1),"NA"))</f>
        <v/>
      </c>
      <c r="CC112" s="103" t="str">
        <f aca="true">IF(ISBLANK(OFFSET('Raw Data'!$A$3,MATCH('Data above threshold'!$A112,'Raw Data'!$B$4:$B$185,0),MATCH('Data above threshold'!CE$4,'Raw Data'!$3:$3,0)-1)),"", IFERROR($J112*OFFSET('Raw Data'!$A$3,MATCH('Data above threshold'!$A112,'Raw Data'!$B$4:$B$185,0),MATCH('Data above threshold'!CE$4,'Raw Data'!$3:$3,0)-1),"NA"))</f>
        <v/>
      </c>
      <c r="CD112" s="103" t="str">
        <f aca="true">IF(ISBLANK(OFFSET('Raw Data'!$A$3,MATCH('Data above threshold'!$A112,'Raw Data'!$B$4:$B$185,0),MATCH('Data above threshold'!CF$4,'Raw Data'!$3:$3,0)-1)),"", IFERROR($J112*OFFSET('Raw Data'!$A$3,MATCH('Data above threshold'!$A112,'Raw Data'!$B$4:$B$185,0),MATCH('Data above threshold'!CF$4,'Raw Data'!$3:$3,0)-1),"NA"))</f>
        <v/>
      </c>
      <c r="CE112" s="103" t="str">
        <f aca="true">IF(ISBLANK(OFFSET('Raw Data'!$A$3,MATCH('Data above threshold'!$A112,'Raw Data'!$B$4:$B$185,0),MATCH('Data above threshold'!CG$4,'Raw Data'!$3:$3,0)-1)),"", IFERROR($J112*OFFSET('Raw Data'!$A$3,MATCH('Data above threshold'!$A112,'Raw Data'!$B$4:$B$185,0),MATCH('Data above threshold'!CG$4,'Raw Data'!$3:$3,0)-1),"NA"))</f>
        <v/>
      </c>
      <c r="CF112" s="103" t="str">
        <f aca="true">IF(ISBLANK(OFFSET('Raw Data'!$A$3,MATCH('Data above threshold'!$A112,'Raw Data'!$B$4:$B$185,0),MATCH('Data above threshold'!CH$4,'Raw Data'!$3:$3,0)-1)),"", IFERROR($J112*OFFSET('Raw Data'!$A$3,MATCH('Data above threshold'!$A112,'Raw Data'!$B$4:$B$185,0),MATCH('Data above threshold'!CH$4,'Raw Data'!$3:$3,0)-1),"NA"))</f>
        <v/>
      </c>
      <c r="CG112" s="103" t="str">
        <f aca="true">IF(ISBLANK(OFFSET('Raw Data'!$A$3,MATCH('Data above threshold'!$A112,'Raw Data'!$B$4:$B$185,0),MATCH('Data above threshold'!CI$4,'Raw Data'!$3:$3,0)-1)),"", IFERROR($J112*OFFSET('Raw Data'!$A$3,MATCH('Data above threshold'!$A112,'Raw Data'!$B$4:$B$185,0),MATCH('Data above threshold'!CI$4,'Raw Data'!$3:$3,0)-1),"NA"))</f>
        <v/>
      </c>
      <c r="CH112" s="103" t="str">
        <f aca="true">IF(ISBLANK(OFFSET('Raw Data'!$A$3,MATCH('Data above threshold'!$A112,'Raw Data'!$B$4:$B$185,0),MATCH('Data above threshold'!CJ$4,'Raw Data'!$3:$3,0)-1)),"", IFERROR($J112*OFFSET('Raw Data'!$A$3,MATCH('Data above threshold'!$A112,'Raw Data'!$B$4:$B$185,0),MATCH('Data above threshold'!CJ$4,'Raw Data'!$3:$3,0)-1),"NA"))</f>
        <v/>
      </c>
      <c r="CI112" s="103" t="str">
        <f aca="true">IF(ISBLANK(OFFSET('Raw Data'!$A$3,MATCH('Data above threshold'!$A112,'Raw Data'!$B$4:$B$185,0),MATCH('Data above threshold'!CK$4,'Raw Data'!$3:$3,0)-1)),"", IFERROR($J112*OFFSET('Raw Data'!$A$3,MATCH('Data above threshold'!$A112,'Raw Data'!$B$4:$B$185,0),MATCH('Data above threshold'!CK$4,'Raw Data'!$3:$3,0)-1),"NA"))</f>
        <v/>
      </c>
      <c r="CJ112" s="103" t="str">
        <f aca="true">IF(ISBLANK(OFFSET('Raw Data'!$A$3,MATCH('Data above threshold'!$A112,'Raw Data'!$B$4:$B$185,0),MATCH('Data above threshold'!CL$4,'Raw Data'!$3:$3,0)-1)),"", IFERROR($J112*OFFSET('Raw Data'!$A$3,MATCH('Data above threshold'!$A112,'Raw Data'!$B$4:$B$185,0),MATCH('Data above threshold'!CL$4,'Raw Data'!$3:$3,0)-1),"NA"))</f>
        <v/>
      </c>
      <c r="CK112" s="103" t="str">
        <f aca="true">IF(ISBLANK(OFFSET('Raw Data'!$A$3,MATCH('Data above threshold'!$A112,'Raw Data'!$B$4:$B$185,0),MATCH('Data above threshold'!CM$4,'Raw Data'!$3:$3,0)-1)),"", IFERROR($J112*OFFSET('Raw Data'!$A$3,MATCH('Data above threshold'!$A112,'Raw Data'!$B$4:$B$185,0),MATCH('Data above threshold'!CM$4,'Raw Data'!$3:$3,0)-1),"NA"))</f>
        <v/>
      </c>
      <c r="CL112" s="103" t="str">
        <f aca="true">IF(ISBLANK(OFFSET('Raw Data'!$A$3,MATCH('Data above threshold'!$A112,'Raw Data'!$B$4:$B$185,0),MATCH('Data above threshold'!CN$4,'Raw Data'!$3:$3,0)-1)),"", IFERROR($J112*OFFSET('Raw Data'!$A$3,MATCH('Data above threshold'!$A112,'Raw Data'!$B$4:$B$185,0),MATCH('Data above threshold'!CN$4,'Raw Data'!$3:$3,0)-1),"NA"))</f>
        <v/>
      </c>
      <c r="CM112" s="103" t="str">
        <f aca="true">IF(ISBLANK(OFFSET('Raw Data'!$A$3,MATCH('Data above threshold'!$A112,'Raw Data'!$B$4:$B$185,0),MATCH('Data above threshold'!CO$4,'Raw Data'!$3:$3,0)-1)),"", IFERROR($J112*OFFSET('Raw Data'!$A$3,MATCH('Data above threshold'!$A112,'Raw Data'!$B$4:$B$185,0),MATCH('Data above threshold'!CO$4,'Raw Data'!$3:$3,0)-1),"NA"))</f>
        <v/>
      </c>
      <c r="CN112" s="103" t="str">
        <f aca="true">IF(ISBLANK(OFFSET('Raw Data'!$A$3,MATCH('Data above threshold'!$A112,'Raw Data'!$B$4:$B$185,0),MATCH('Data above threshold'!CP$4,'Raw Data'!$3:$3,0)-1)),"", IFERROR($J112*OFFSET('Raw Data'!$A$3,MATCH('Data above threshold'!$A112,'Raw Data'!$B$4:$B$185,0),MATCH('Data above threshold'!CP$4,'Raw Data'!$3:$3,0)-1),"NA"))</f>
        <v/>
      </c>
      <c r="CO112" s="103" t="str">
        <f aca="true">IF(ISBLANK(OFFSET('Raw Data'!$A$3,MATCH('Data above threshold'!$A112,'Raw Data'!$B$4:$B$185,0),MATCH('Data above threshold'!CQ$4,'Raw Data'!$3:$3,0)-1)),"", IFERROR($J112*OFFSET('Raw Data'!$A$3,MATCH('Data above threshold'!$A112,'Raw Data'!$B$4:$B$185,0),MATCH('Data above threshold'!CQ$4,'Raw Data'!$3:$3,0)-1),"NA"))</f>
        <v/>
      </c>
      <c r="CP112" s="103" t="str">
        <f aca="true">IF(ISBLANK(OFFSET('Raw Data'!$A$3,MATCH('Data above threshold'!$A112,'Raw Data'!$B$4:$B$185,0),MATCH('Data above threshold'!CR$4,'Raw Data'!$3:$3,0)-1)),"", IFERROR($J112*OFFSET('Raw Data'!$A$3,MATCH('Data above threshold'!$A112,'Raw Data'!$B$4:$B$185,0),MATCH('Data above threshold'!CR$4,'Raw Data'!$3:$3,0)-1),"NA"))</f>
        <v/>
      </c>
    </row>
    <row r="113" s="103" customFormat="true" ht="15.5" hidden="false" customHeight="false" outlineLevel="0" collapsed="false">
      <c r="A113" s="107" t="n">
        <v>4310</v>
      </c>
      <c r="B113" s="107" t="n">
        <v>3</v>
      </c>
      <c r="C113" s="103" t="str">
        <f aca="true">IF(ISBLANK(OFFSET('Raw Data'!$A$3,MATCH($A113,'Raw Data'!$B$4:$B$185,0),MATCH(C$4,'Raw Data'!$3:$3,0)-1)),"",OFFSET('Raw Data'!$A$3,MATCH($A113,'Raw Data'!$B$4:$B$185,0),MATCH(C$4,'Raw Data'!$3:$3,0)-1))</f>
        <v>Sustainability regulations</v>
      </c>
      <c r="D113" s="103" t="str">
        <f aca="true">IF(ISBLANK(OFFSET('Raw Data'!$A$3,MATCH($A113,'Raw Data'!$B$4:$B$185,0),MATCH(D$4,'Raw Data'!$3:$3,0)-1)),"",OFFSET('Raw Data'!$A$3,MATCH($A113,'Raw Data'!$B$4:$B$185,0),MATCH(D$4,'Raw Data'!$3:$3,0)-1))</f>
        <v/>
      </c>
      <c r="E113" s="103" t="str">
        <f aca="true">IF(ISBLANK(OFFSET('Raw Data'!$A$3,MATCH($A113,'Raw Data'!$B$4:$B$185,0),MATCH(E$4,'Raw Data'!$3:$3,0)-1)),"",OFFSET('Raw Data'!$A$3,MATCH($A113,'Raw Data'!$B$4:$B$185,0),MATCH(E$4,'Raw Data'!$3:$3,0)-1))</f>
        <v/>
      </c>
      <c r="F113" s="103" t="str">
        <f aca="true">IF(ISBLANK(OFFSET('Raw Data'!$A$3,MATCH($A113,'Raw Data'!$B$4:$B$185,0),MATCH(F$4,'Raw Data'!$3:$3,0)-1)),"",OFFSET('Raw Data'!$A$3,MATCH($A113,'Raw Data'!$B$4:$B$185,0),MATCH(F$4,'Raw Data'!$3:$3,0)-1))</f>
        <v/>
      </c>
      <c r="G113" s="103" t="s">
        <v>217</v>
      </c>
      <c r="H113" s="103" t="str">
        <f aca="true">IF(ISBLANK(OFFSET('Raw Data'!$A$3,MATCH($A113,'Raw Data'!$B$4:$B$185,0),MATCH(H$4,'Raw Data'!$3:$3,0)-1)),"",OFFSET('Raw Data'!$A$3,MATCH($A113,'Raw Data'!$B$4:$B$185,0),MATCH(H$4,'Raw Data'!$3:$3,0)-1))</f>
        <v/>
      </c>
      <c r="I113" s="103" t="str">
        <f aca="true">IF(ISBLANK(OFFSET('Raw Data'!$A$3,MATCH($A113,'Raw Data'!$B$4:$B$185,0),MATCH(I$4,'Raw Data'!$3:$3,0)-1)),"",OFFSET('Raw Data'!$A$3,MATCH($A113,'Raw Data'!$B$4:$B$185,0),MATCH(I$4,'Raw Data'!$3:$3,0)-1))</f>
        <v/>
      </c>
      <c r="J113" s="103" t="str">
        <f aca="false">IF(I113="","",IF(I113="Minus",-1,1))</f>
        <v/>
      </c>
      <c r="K113" s="105" t="str">
        <f aca="false" t="array" ref="K113:K113">IFERROR(SKEW(IF(ISNUMBER(O113:CP113),O113:CP113,"")),"")</f>
        <v/>
      </c>
      <c r="L113" s="103" t="n">
        <f aca="true">IF(ISBLANK(OFFSET('Data above threshold'!$A$4,MATCH('Data above threshold'!$A113,'Data above threshold'!$A$5:$A$185,0),MATCH('Data above threshold'!N$4,'Data above threshold'!$4:$4,0)-1)),1,OFFSET('Data above threshold'!$A$4,MATCH('Data above threshold'!$A113,'Data above threshold'!$A$5:$A$185,0),MATCH('Data above threshold'!N$4,'Data above threshold'!$4:$4,0)-1))</f>
        <v>1</v>
      </c>
      <c r="M113" s="103" t="str">
        <f aca="true">IF(ISBLANK(OFFSET('Data above threshold'!$A$4,MATCH('Data above threshold'!$A113,'Data above threshold'!$A$5:$A$185,0),MATCH('Data above threshold'!O$4,'Data above threshold'!$4:$4,0)-1)),"",OFFSET('Data above threshold'!$A$4,MATCH('Data above threshold'!$A113,'Data above threshold'!$A$5:$A$185,0),MATCH('Data above threshold'!O$4,'Data above threshold'!$4:$4,0)-1))</f>
        <v/>
      </c>
      <c r="N113" s="106" t="str">
        <f aca="false" t="array" ref="N113:N113">IF(B113&lt;4,"",1-IFERROR(SUM(ISNUMBER(O113:CP113)*(1-$O$3:$CP$3))/COUNTIF($O$3:$CP$3,0),0))</f>
        <v/>
      </c>
      <c r="O113" s="103" t="str">
        <f aca="true">IF(ISBLANK(OFFSET('Raw Data'!$A$3,MATCH('Data above threshold'!$A113,'Raw Data'!$B$4:$B$185,0),MATCH('Data above threshold'!Q$4,'Raw Data'!$3:$3,0)-1)),"", IFERROR($J113*OFFSET('Raw Data'!$A$3,MATCH('Data above threshold'!$A113,'Raw Data'!$B$4:$B$185,0),MATCH('Data above threshold'!Q$4,'Raw Data'!$3:$3,0)-1),"NA"))</f>
        <v/>
      </c>
      <c r="P113" s="103" t="str">
        <f aca="true">IF(ISBLANK(OFFSET('Raw Data'!$A$3,MATCH('Data above threshold'!$A113,'Raw Data'!$B$4:$B$185,0),MATCH('Data above threshold'!R$4,'Raw Data'!$3:$3,0)-1)),"", IFERROR($J113*OFFSET('Raw Data'!$A$3,MATCH('Data above threshold'!$A113,'Raw Data'!$B$4:$B$185,0),MATCH('Data above threshold'!R$4,'Raw Data'!$3:$3,0)-1),"NA"))</f>
        <v/>
      </c>
      <c r="Q113" s="103" t="str">
        <f aca="true">IF(ISBLANK(OFFSET('Raw Data'!$A$3,MATCH('Data above threshold'!$A113,'Raw Data'!$B$4:$B$185,0),MATCH('Data above threshold'!S$4,'Raw Data'!$3:$3,0)-1)),"", IFERROR($J113*OFFSET('Raw Data'!$A$3,MATCH('Data above threshold'!$A113,'Raw Data'!$B$4:$B$185,0),MATCH('Data above threshold'!S$4,'Raw Data'!$3:$3,0)-1),"NA"))</f>
        <v/>
      </c>
      <c r="R113" s="103" t="str">
        <f aca="true">IF(ISBLANK(OFFSET('Raw Data'!$A$3,MATCH('Data above threshold'!$A113,'Raw Data'!$B$4:$B$185,0),MATCH('Data above threshold'!T$4,'Raw Data'!$3:$3,0)-1)),"", IFERROR($J113*OFFSET('Raw Data'!$A$3,MATCH('Data above threshold'!$A113,'Raw Data'!$B$4:$B$185,0),MATCH('Data above threshold'!T$4,'Raw Data'!$3:$3,0)-1),"NA"))</f>
        <v/>
      </c>
      <c r="S113" s="103" t="str">
        <f aca="true">IF(ISBLANK(OFFSET('Raw Data'!$A$3,MATCH('Data above threshold'!$A113,'Raw Data'!$B$4:$B$185,0),MATCH('Data above threshold'!U$4,'Raw Data'!$3:$3,0)-1)),"", IFERROR($J113*OFFSET('Raw Data'!$A$3,MATCH('Data above threshold'!$A113,'Raw Data'!$B$4:$B$185,0),MATCH('Data above threshold'!U$4,'Raw Data'!$3:$3,0)-1),"NA"))</f>
        <v/>
      </c>
      <c r="T113" s="103" t="str">
        <f aca="true">IF(ISBLANK(OFFSET('Raw Data'!$A$3,MATCH('Data above threshold'!$A113,'Raw Data'!$B$4:$B$185,0),MATCH('Data above threshold'!V$4,'Raw Data'!$3:$3,0)-1)),"", IFERROR($J113*OFFSET('Raw Data'!$A$3,MATCH('Data above threshold'!$A113,'Raw Data'!$B$4:$B$185,0),MATCH('Data above threshold'!V$4,'Raw Data'!$3:$3,0)-1),"NA"))</f>
        <v/>
      </c>
      <c r="U113" s="103" t="str">
        <f aca="true">IF(ISBLANK(OFFSET('Raw Data'!$A$3,MATCH('Data above threshold'!$A113,'Raw Data'!$B$4:$B$185,0),MATCH('Data above threshold'!W$4,'Raw Data'!$3:$3,0)-1)),"", IFERROR($J113*OFFSET('Raw Data'!$A$3,MATCH('Data above threshold'!$A113,'Raw Data'!$B$4:$B$185,0),MATCH('Data above threshold'!W$4,'Raw Data'!$3:$3,0)-1),"NA"))</f>
        <v/>
      </c>
      <c r="V113" s="103" t="str">
        <f aca="true">IF(ISBLANK(OFFSET('Raw Data'!$A$3,MATCH('Data above threshold'!$A113,'Raw Data'!$B$4:$B$185,0),MATCH('Data above threshold'!X$4,'Raw Data'!$3:$3,0)-1)),"", IFERROR($J113*OFFSET('Raw Data'!$A$3,MATCH('Data above threshold'!$A113,'Raw Data'!$B$4:$B$185,0),MATCH('Data above threshold'!X$4,'Raw Data'!$3:$3,0)-1),"NA"))</f>
        <v/>
      </c>
      <c r="W113" s="103" t="str">
        <f aca="true">IF(ISBLANK(OFFSET('Raw Data'!$A$3,MATCH('Data above threshold'!$A113,'Raw Data'!$B$4:$B$185,0),MATCH('Data above threshold'!Y$4,'Raw Data'!$3:$3,0)-1)),"", IFERROR($J113*OFFSET('Raw Data'!$A$3,MATCH('Data above threshold'!$A113,'Raw Data'!$B$4:$B$185,0),MATCH('Data above threshold'!Y$4,'Raw Data'!$3:$3,0)-1),"NA"))</f>
        <v/>
      </c>
      <c r="X113" s="103" t="str">
        <f aca="true">IF(ISBLANK(OFFSET('Raw Data'!$A$3,MATCH('Data above threshold'!$A113,'Raw Data'!$B$4:$B$185,0),MATCH('Data above threshold'!Z$4,'Raw Data'!$3:$3,0)-1)),"", IFERROR($J113*OFFSET('Raw Data'!$A$3,MATCH('Data above threshold'!$A113,'Raw Data'!$B$4:$B$185,0),MATCH('Data above threshold'!Z$4,'Raw Data'!$3:$3,0)-1),"NA"))</f>
        <v/>
      </c>
      <c r="Y113" s="103" t="str">
        <f aca="true">IF(ISBLANK(OFFSET('Raw Data'!$A$3,MATCH('Data above threshold'!$A113,'Raw Data'!$B$4:$B$185,0),MATCH('Data above threshold'!AA$4,'Raw Data'!$3:$3,0)-1)),"", IFERROR($J113*OFFSET('Raw Data'!$A$3,MATCH('Data above threshold'!$A113,'Raw Data'!$B$4:$B$185,0),MATCH('Data above threshold'!AA$4,'Raw Data'!$3:$3,0)-1),"NA"))</f>
        <v/>
      </c>
      <c r="Z113" s="103" t="str">
        <f aca="true">IF(ISBLANK(OFFSET('Raw Data'!$A$3,MATCH('Data above threshold'!$A113,'Raw Data'!$B$4:$B$185,0),MATCH('Data above threshold'!AB$4,'Raw Data'!$3:$3,0)-1)),"", IFERROR($J113*OFFSET('Raw Data'!$A$3,MATCH('Data above threshold'!$A113,'Raw Data'!$B$4:$B$185,0),MATCH('Data above threshold'!AB$4,'Raw Data'!$3:$3,0)-1),"NA"))</f>
        <v/>
      </c>
      <c r="AA113" s="103" t="str">
        <f aca="true">IF(ISBLANK(OFFSET('Raw Data'!$A$3,MATCH('Data above threshold'!$A113,'Raw Data'!$B$4:$B$185,0),MATCH('Data above threshold'!AC$4,'Raw Data'!$3:$3,0)-1)),"", IFERROR($J113*OFFSET('Raw Data'!$A$3,MATCH('Data above threshold'!$A113,'Raw Data'!$B$4:$B$185,0),MATCH('Data above threshold'!AC$4,'Raw Data'!$3:$3,0)-1),"NA"))</f>
        <v/>
      </c>
      <c r="AB113" s="103" t="str">
        <f aca="true">IF(ISBLANK(OFFSET('Raw Data'!$A$3,MATCH('Data above threshold'!$A113,'Raw Data'!$B$4:$B$185,0),MATCH('Data above threshold'!AD$4,'Raw Data'!$3:$3,0)-1)),"", IFERROR($J113*OFFSET('Raw Data'!$A$3,MATCH('Data above threshold'!$A113,'Raw Data'!$B$4:$B$185,0),MATCH('Data above threshold'!AD$4,'Raw Data'!$3:$3,0)-1),"NA"))</f>
        <v/>
      </c>
      <c r="AC113" s="103" t="str">
        <f aca="true">IF(ISBLANK(OFFSET('Raw Data'!$A$3,MATCH('Data above threshold'!$A113,'Raw Data'!$B$4:$B$185,0),MATCH('Data above threshold'!AE$4,'Raw Data'!$3:$3,0)-1)),"", IFERROR($J113*OFFSET('Raw Data'!$A$3,MATCH('Data above threshold'!$A113,'Raw Data'!$B$4:$B$185,0),MATCH('Data above threshold'!AE$4,'Raw Data'!$3:$3,0)-1),"NA"))</f>
        <v/>
      </c>
      <c r="AD113" s="103" t="str">
        <f aca="true">IF(ISBLANK(OFFSET('Raw Data'!$A$3,MATCH('Data above threshold'!$A113,'Raw Data'!$B$4:$B$185,0),MATCH('Data above threshold'!AF$4,'Raw Data'!$3:$3,0)-1)),"", IFERROR($J113*OFFSET('Raw Data'!$A$3,MATCH('Data above threshold'!$A113,'Raw Data'!$B$4:$B$185,0),MATCH('Data above threshold'!AF$4,'Raw Data'!$3:$3,0)-1),"NA"))</f>
        <v/>
      </c>
      <c r="AE113" s="103" t="str">
        <f aca="true">IF(ISBLANK(OFFSET('Raw Data'!$A$3,MATCH('Data above threshold'!$A113,'Raw Data'!$B$4:$B$185,0),MATCH('Data above threshold'!AG$4,'Raw Data'!$3:$3,0)-1)),"", IFERROR($J113*OFFSET('Raw Data'!$A$3,MATCH('Data above threshold'!$A113,'Raw Data'!$B$4:$B$185,0),MATCH('Data above threshold'!AG$4,'Raw Data'!$3:$3,0)-1),"NA"))</f>
        <v/>
      </c>
      <c r="AF113" s="103" t="str">
        <f aca="true">IF(ISBLANK(OFFSET('Raw Data'!$A$3,MATCH('Data above threshold'!$A113,'Raw Data'!$B$4:$B$185,0),MATCH('Data above threshold'!AH$4,'Raw Data'!$3:$3,0)-1)),"", IFERROR($J113*OFFSET('Raw Data'!$A$3,MATCH('Data above threshold'!$A113,'Raw Data'!$B$4:$B$185,0),MATCH('Data above threshold'!AH$4,'Raw Data'!$3:$3,0)-1),"NA"))</f>
        <v/>
      </c>
      <c r="AG113" s="103" t="str">
        <f aca="true">IF(ISBLANK(OFFSET('Raw Data'!$A$3,MATCH('Data above threshold'!$A113,'Raw Data'!$B$4:$B$185,0),MATCH('Data above threshold'!AI$4,'Raw Data'!$3:$3,0)-1)),"", IFERROR($J113*OFFSET('Raw Data'!$A$3,MATCH('Data above threshold'!$A113,'Raw Data'!$B$4:$B$185,0),MATCH('Data above threshold'!AI$4,'Raw Data'!$3:$3,0)-1),"NA"))</f>
        <v/>
      </c>
      <c r="AH113" s="103" t="str">
        <f aca="true">IF(ISBLANK(OFFSET('Raw Data'!$A$3,MATCH('Data above threshold'!$A113,'Raw Data'!$B$4:$B$185,0),MATCH('Data above threshold'!AJ$4,'Raw Data'!$3:$3,0)-1)),"", IFERROR($J113*OFFSET('Raw Data'!$A$3,MATCH('Data above threshold'!$A113,'Raw Data'!$B$4:$B$185,0),MATCH('Data above threshold'!AJ$4,'Raw Data'!$3:$3,0)-1),"NA"))</f>
        <v/>
      </c>
      <c r="AI113" s="103" t="str">
        <f aca="true">IF(ISBLANK(OFFSET('Raw Data'!$A$3,MATCH('Data above threshold'!$A113,'Raw Data'!$B$4:$B$185,0),MATCH('Data above threshold'!AK$4,'Raw Data'!$3:$3,0)-1)),"", IFERROR($J113*OFFSET('Raw Data'!$A$3,MATCH('Data above threshold'!$A113,'Raw Data'!$B$4:$B$185,0),MATCH('Data above threshold'!AK$4,'Raw Data'!$3:$3,0)-1),"NA"))</f>
        <v/>
      </c>
      <c r="AJ113" s="103" t="str">
        <f aca="true">IF(ISBLANK(OFFSET('Raw Data'!$A$3,MATCH('Data above threshold'!$A113,'Raw Data'!$B$4:$B$185,0),MATCH('Data above threshold'!AL$4,'Raw Data'!$3:$3,0)-1)),"", IFERROR($J113*OFFSET('Raw Data'!$A$3,MATCH('Data above threshold'!$A113,'Raw Data'!$B$4:$B$185,0),MATCH('Data above threshold'!AL$4,'Raw Data'!$3:$3,0)-1),"NA"))</f>
        <v/>
      </c>
      <c r="AK113" s="103" t="str">
        <f aca="true">IF(ISBLANK(OFFSET('Raw Data'!$A$3,MATCH('Data above threshold'!$A113,'Raw Data'!$B$4:$B$185,0),MATCH('Data above threshold'!AM$4,'Raw Data'!$3:$3,0)-1)),"", IFERROR($J113*OFFSET('Raw Data'!$A$3,MATCH('Data above threshold'!$A113,'Raw Data'!$B$4:$B$185,0),MATCH('Data above threshold'!AM$4,'Raw Data'!$3:$3,0)-1),"NA"))</f>
        <v/>
      </c>
      <c r="AL113" s="103" t="str">
        <f aca="true">IF(ISBLANK(OFFSET('Raw Data'!$A$3,MATCH('Data above threshold'!$A113,'Raw Data'!$B$4:$B$185,0),MATCH('Data above threshold'!AN$4,'Raw Data'!$3:$3,0)-1)),"", IFERROR($J113*OFFSET('Raw Data'!$A$3,MATCH('Data above threshold'!$A113,'Raw Data'!$B$4:$B$185,0),MATCH('Data above threshold'!AN$4,'Raw Data'!$3:$3,0)-1),"NA"))</f>
        <v/>
      </c>
      <c r="AM113" s="103" t="str">
        <f aca="true">IF(ISBLANK(OFFSET('Raw Data'!$A$3,MATCH('Data above threshold'!$A113,'Raw Data'!$B$4:$B$185,0),MATCH('Data above threshold'!AO$4,'Raw Data'!$3:$3,0)-1)),"", IFERROR($J113*OFFSET('Raw Data'!$A$3,MATCH('Data above threshold'!$A113,'Raw Data'!$B$4:$B$185,0),MATCH('Data above threshold'!AO$4,'Raw Data'!$3:$3,0)-1),"NA"))</f>
        <v/>
      </c>
      <c r="AN113" s="103" t="str">
        <f aca="true">IF(ISBLANK(OFFSET('Raw Data'!$A$3,MATCH('Data above threshold'!$A113,'Raw Data'!$B$4:$B$185,0),MATCH('Data above threshold'!AP$4,'Raw Data'!$3:$3,0)-1)),"", IFERROR($J113*OFFSET('Raw Data'!$A$3,MATCH('Data above threshold'!$A113,'Raw Data'!$B$4:$B$185,0),MATCH('Data above threshold'!AP$4,'Raw Data'!$3:$3,0)-1),"NA"))</f>
        <v/>
      </c>
      <c r="AO113" s="103" t="str">
        <f aca="true">IF(ISBLANK(OFFSET('Raw Data'!$A$3,MATCH('Data above threshold'!$A113,'Raw Data'!$B$4:$B$185,0),MATCH('Data above threshold'!AQ$4,'Raw Data'!$3:$3,0)-1)),"", IFERROR($J113*OFFSET('Raw Data'!$A$3,MATCH('Data above threshold'!$A113,'Raw Data'!$B$4:$B$185,0),MATCH('Data above threshold'!AQ$4,'Raw Data'!$3:$3,0)-1),"NA"))</f>
        <v/>
      </c>
      <c r="AP113" s="103" t="str">
        <f aca="true">IF(ISBLANK(OFFSET('Raw Data'!$A$3,MATCH('Data above threshold'!$A113,'Raw Data'!$B$4:$B$185,0),MATCH('Data above threshold'!AR$4,'Raw Data'!$3:$3,0)-1)),"", IFERROR($J113*OFFSET('Raw Data'!$A$3,MATCH('Data above threshold'!$A113,'Raw Data'!$B$4:$B$185,0),MATCH('Data above threshold'!AR$4,'Raw Data'!$3:$3,0)-1),"NA"))</f>
        <v/>
      </c>
      <c r="AQ113" s="103" t="str">
        <f aca="true">IF(ISBLANK(OFFSET('Raw Data'!$A$3,MATCH('Data above threshold'!$A113,'Raw Data'!$B$4:$B$185,0),MATCH('Data above threshold'!AS$4,'Raw Data'!$3:$3,0)-1)),"", IFERROR($J113*OFFSET('Raw Data'!$A$3,MATCH('Data above threshold'!$A113,'Raw Data'!$B$4:$B$185,0),MATCH('Data above threshold'!AS$4,'Raw Data'!$3:$3,0)-1),"NA"))</f>
        <v/>
      </c>
      <c r="AR113" s="103" t="str">
        <f aca="true">IF(ISBLANK(OFFSET('Raw Data'!$A$3,MATCH('Data above threshold'!$A113,'Raw Data'!$B$4:$B$185,0),MATCH('Data above threshold'!AT$4,'Raw Data'!$3:$3,0)-1)),"", IFERROR($J113*OFFSET('Raw Data'!$A$3,MATCH('Data above threshold'!$A113,'Raw Data'!$B$4:$B$185,0),MATCH('Data above threshold'!AT$4,'Raw Data'!$3:$3,0)-1),"NA"))</f>
        <v/>
      </c>
      <c r="AS113" s="103" t="str">
        <f aca="true">IF(ISBLANK(OFFSET('Raw Data'!$A$3,MATCH('Data above threshold'!$A113,'Raw Data'!$B$4:$B$185,0),MATCH('Data above threshold'!AU$4,'Raw Data'!$3:$3,0)-1)),"", IFERROR($J113*OFFSET('Raw Data'!$A$3,MATCH('Data above threshold'!$A113,'Raw Data'!$B$4:$B$185,0),MATCH('Data above threshold'!AU$4,'Raw Data'!$3:$3,0)-1),"NA"))</f>
        <v/>
      </c>
      <c r="AT113" s="103" t="str">
        <f aca="true">IF(ISBLANK(OFFSET('Raw Data'!$A$3,MATCH('Data above threshold'!$A113,'Raw Data'!$B$4:$B$185,0),MATCH('Data above threshold'!AV$4,'Raw Data'!$3:$3,0)-1)),"", IFERROR($J113*OFFSET('Raw Data'!$A$3,MATCH('Data above threshold'!$A113,'Raw Data'!$B$4:$B$185,0),MATCH('Data above threshold'!AV$4,'Raw Data'!$3:$3,0)-1),"NA"))</f>
        <v/>
      </c>
      <c r="AU113" s="103" t="str">
        <f aca="true">IF(ISBLANK(OFFSET('Raw Data'!$A$3,MATCH('Data above threshold'!$A113,'Raw Data'!$B$4:$B$185,0),MATCH('Data above threshold'!AW$4,'Raw Data'!$3:$3,0)-1)),"", IFERROR($J113*OFFSET('Raw Data'!$A$3,MATCH('Data above threshold'!$A113,'Raw Data'!$B$4:$B$185,0),MATCH('Data above threshold'!AW$4,'Raw Data'!$3:$3,0)-1),"NA"))</f>
        <v/>
      </c>
      <c r="AV113" s="103" t="str">
        <f aca="true">IF(ISBLANK(OFFSET('Raw Data'!$A$3,MATCH('Data above threshold'!$A113,'Raw Data'!$B$4:$B$185,0),MATCH('Data above threshold'!AX$4,'Raw Data'!$3:$3,0)-1)),"", IFERROR($J113*OFFSET('Raw Data'!$A$3,MATCH('Data above threshold'!$A113,'Raw Data'!$B$4:$B$185,0),MATCH('Data above threshold'!AX$4,'Raw Data'!$3:$3,0)-1),"NA"))</f>
        <v/>
      </c>
      <c r="AW113" s="103" t="str">
        <f aca="true">IF(ISBLANK(OFFSET('Raw Data'!$A$3,MATCH('Data above threshold'!$A113,'Raw Data'!$B$4:$B$185,0),MATCH('Data above threshold'!AY$4,'Raw Data'!$3:$3,0)-1)),"", IFERROR($J113*OFFSET('Raw Data'!$A$3,MATCH('Data above threshold'!$A113,'Raw Data'!$B$4:$B$185,0),MATCH('Data above threshold'!AY$4,'Raw Data'!$3:$3,0)-1),"NA"))</f>
        <v/>
      </c>
      <c r="AX113" s="103" t="str">
        <f aca="true">IF(ISBLANK(OFFSET('Raw Data'!$A$3,MATCH('Data above threshold'!$A113,'Raw Data'!$B$4:$B$185,0),MATCH('Data above threshold'!AZ$4,'Raw Data'!$3:$3,0)-1)),"", IFERROR($J113*OFFSET('Raw Data'!$A$3,MATCH('Data above threshold'!$A113,'Raw Data'!$B$4:$B$185,0),MATCH('Data above threshold'!AZ$4,'Raw Data'!$3:$3,0)-1),"NA"))</f>
        <v/>
      </c>
      <c r="AY113" s="103" t="str">
        <f aca="true">IF(ISBLANK(OFFSET('Raw Data'!$A$3,MATCH('Data above threshold'!$A113,'Raw Data'!$B$4:$B$185,0),MATCH('Data above threshold'!BA$4,'Raw Data'!$3:$3,0)-1)),"", IFERROR($J113*OFFSET('Raw Data'!$A$3,MATCH('Data above threshold'!$A113,'Raw Data'!$B$4:$B$185,0),MATCH('Data above threshold'!BA$4,'Raw Data'!$3:$3,0)-1),"NA"))</f>
        <v/>
      </c>
      <c r="AZ113" s="103" t="str">
        <f aca="true">IF(ISBLANK(OFFSET('Raw Data'!$A$3,MATCH('Data above threshold'!$A113,'Raw Data'!$B$4:$B$185,0),MATCH('Data above threshold'!BB$4,'Raw Data'!$3:$3,0)-1)),"", IFERROR($J113*OFFSET('Raw Data'!$A$3,MATCH('Data above threshold'!$A113,'Raw Data'!$B$4:$B$185,0),MATCH('Data above threshold'!BB$4,'Raw Data'!$3:$3,0)-1),"NA"))</f>
        <v/>
      </c>
      <c r="BA113" s="103" t="str">
        <f aca="true">IF(ISBLANK(OFFSET('Raw Data'!$A$3,MATCH('Data above threshold'!$A113,'Raw Data'!$B$4:$B$185,0),MATCH('Data above threshold'!BC$4,'Raw Data'!$3:$3,0)-1)),"", IFERROR($J113*OFFSET('Raw Data'!$A$3,MATCH('Data above threshold'!$A113,'Raw Data'!$B$4:$B$185,0),MATCH('Data above threshold'!BC$4,'Raw Data'!$3:$3,0)-1),"NA"))</f>
        <v/>
      </c>
      <c r="BB113" s="103" t="str">
        <f aca="true">IF(ISBLANK(OFFSET('Raw Data'!$A$3,MATCH('Data above threshold'!$A113,'Raw Data'!$B$4:$B$185,0),MATCH('Data above threshold'!BD$4,'Raw Data'!$3:$3,0)-1)),"", IFERROR($J113*OFFSET('Raw Data'!$A$3,MATCH('Data above threshold'!$A113,'Raw Data'!$B$4:$B$185,0),MATCH('Data above threshold'!BD$4,'Raw Data'!$3:$3,0)-1),"NA"))</f>
        <v/>
      </c>
      <c r="BC113" s="103" t="str">
        <f aca="true">IF(ISBLANK(OFFSET('Raw Data'!$A$3,MATCH('Data above threshold'!$A113,'Raw Data'!$B$4:$B$185,0),MATCH('Data above threshold'!BE$4,'Raw Data'!$3:$3,0)-1)),"", IFERROR($J113*OFFSET('Raw Data'!$A$3,MATCH('Data above threshold'!$A113,'Raw Data'!$B$4:$B$185,0),MATCH('Data above threshold'!BE$4,'Raw Data'!$3:$3,0)-1),"NA"))</f>
        <v/>
      </c>
      <c r="BD113" s="103" t="str">
        <f aca="true">IF(ISBLANK(OFFSET('Raw Data'!$A$3,MATCH('Data above threshold'!$A113,'Raw Data'!$B$4:$B$185,0),MATCH('Data above threshold'!BF$4,'Raw Data'!$3:$3,0)-1)),"", IFERROR($J113*OFFSET('Raw Data'!$A$3,MATCH('Data above threshold'!$A113,'Raw Data'!$B$4:$B$185,0),MATCH('Data above threshold'!BF$4,'Raw Data'!$3:$3,0)-1),"NA"))</f>
        <v/>
      </c>
      <c r="BE113" s="103" t="str">
        <f aca="true">IF(ISBLANK(OFFSET('Raw Data'!$A$3,MATCH('Data above threshold'!$A113,'Raw Data'!$B$4:$B$185,0),MATCH('Data above threshold'!BG$4,'Raw Data'!$3:$3,0)-1)),"", IFERROR($J113*OFFSET('Raw Data'!$A$3,MATCH('Data above threshold'!$A113,'Raw Data'!$B$4:$B$185,0),MATCH('Data above threshold'!BG$4,'Raw Data'!$3:$3,0)-1),"NA"))</f>
        <v/>
      </c>
      <c r="BF113" s="103" t="str">
        <f aca="true">IF(ISBLANK(OFFSET('Raw Data'!$A$3,MATCH('Data above threshold'!$A113,'Raw Data'!$B$4:$B$185,0),MATCH('Data above threshold'!BH$4,'Raw Data'!$3:$3,0)-1)),"", IFERROR($J113*OFFSET('Raw Data'!$A$3,MATCH('Data above threshold'!$A113,'Raw Data'!$B$4:$B$185,0),MATCH('Data above threshold'!BH$4,'Raw Data'!$3:$3,0)-1),"NA"))</f>
        <v/>
      </c>
      <c r="BG113" s="103" t="str">
        <f aca="true">IF(ISBLANK(OFFSET('Raw Data'!$A$3,MATCH('Data above threshold'!$A113,'Raw Data'!$B$4:$B$185,0),MATCH('Data above threshold'!BI$4,'Raw Data'!$3:$3,0)-1)),"", IFERROR($J113*OFFSET('Raw Data'!$A$3,MATCH('Data above threshold'!$A113,'Raw Data'!$B$4:$B$185,0),MATCH('Data above threshold'!BI$4,'Raw Data'!$3:$3,0)-1),"NA"))</f>
        <v/>
      </c>
      <c r="BH113" s="103" t="str">
        <f aca="true">IF(ISBLANK(OFFSET('Raw Data'!$A$3,MATCH('Data above threshold'!$A113,'Raw Data'!$B$4:$B$185,0),MATCH('Data above threshold'!BJ$4,'Raw Data'!$3:$3,0)-1)),"", IFERROR($J113*OFFSET('Raw Data'!$A$3,MATCH('Data above threshold'!$A113,'Raw Data'!$B$4:$B$185,0),MATCH('Data above threshold'!BJ$4,'Raw Data'!$3:$3,0)-1),"NA"))</f>
        <v/>
      </c>
      <c r="BI113" s="103" t="str">
        <f aca="true">IF(ISBLANK(OFFSET('Raw Data'!$A$3,MATCH('Data above threshold'!$A113,'Raw Data'!$B$4:$B$185,0),MATCH('Data above threshold'!BK$4,'Raw Data'!$3:$3,0)-1)),"", IFERROR($J113*OFFSET('Raw Data'!$A$3,MATCH('Data above threshold'!$A113,'Raw Data'!$B$4:$B$185,0),MATCH('Data above threshold'!BK$4,'Raw Data'!$3:$3,0)-1),"NA"))</f>
        <v/>
      </c>
      <c r="BJ113" s="103" t="str">
        <f aca="true">IF(ISBLANK(OFFSET('Raw Data'!$A$3,MATCH('Data above threshold'!$A113,'Raw Data'!$B$4:$B$185,0),MATCH('Data above threshold'!BL$4,'Raw Data'!$3:$3,0)-1)),"", IFERROR($J113*OFFSET('Raw Data'!$A$3,MATCH('Data above threshold'!$A113,'Raw Data'!$B$4:$B$185,0),MATCH('Data above threshold'!BL$4,'Raw Data'!$3:$3,0)-1),"NA"))</f>
        <v/>
      </c>
      <c r="BK113" s="103" t="str">
        <f aca="true">IF(ISBLANK(OFFSET('Raw Data'!$A$3,MATCH('Data above threshold'!$A113,'Raw Data'!$B$4:$B$185,0),MATCH('Data above threshold'!BM$4,'Raw Data'!$3:$3,0)-1)),"", IFERROR($J113*OFFSET('Raw Data'!$A$3,MATCH('Data above threshold'!$A113,'Raw Data'!$B$4:$B$185,0),MATCH('Data above threshold'!BM$4,'Raw Data'!$3:$3,0)-1),"NA"))</f>
        <v/>
      </c>
      <c r="BL113" s="103" t="str">
        <f aca="true">IF(ISBLANK(OFFSET('Raw Data'!$A$3,MATCH('Data above threshold'!$A113,'Raw Data'!$B$4:$B$185,0),MATCH('Data above threshold'!BN$4,'Raw Data'!$3:$3,0)-1)),"", IFERROR($J113*OFFSET('Raw Data'!$A$3,MATCH('Data above threshold'!$A113,'Raw Data'!$B$4:$B$185,0),MATCH('Data above threshold'!BN$4,'Raw Data'!$3:$3,0)-1),"NA"))</f>
        <v/>
      </c>
      <c r="BM113" s="103" t="str">
        <f aca="true">IF(ISBLANK(OFFSET('Raw Data'!$A$3,MATCH('Data above threshold'!$A113,'Raw Data'!$B$4:$B$185,0),MATCH('Data above threshold'!BO$4,'Raw Data'!$3:$3,0)-1)),"", IFERROR($J113*OFFSET('Raw Data'!$A$3,MATCH('Data above threshold'!$A113,'Raw Data'!$B$4:$B$185,0),MATCH('Data above threshold'!BO$4,'Raw Data'!$3:$3,0)-1),"NA"))</f>
        <v/>
      </c>
      <c r="BN113" s="103" t="str">
        <f aca="true">IF(ISBLANK(OFFSET('Raw Data'!$A$3,MATCH('Data above threshold'!$A113,'Raw Data'!$B$4:$B$185,0),MATCH('Data above threshold'!BP$4,'Raw Data'!$3:$3,0)-1)),"", IFERROR($J113*OFFSET('Raw Data'!$A$3,MATCH('Data above threshold'!$A113,'Raw Data'!$B$4:$B$185,0),MATCH('Data above threshold'!BP$4,'Raw Data'!$3:$3,0)-1),"NA"))</f>
        <v/>
      </c>
      <c r="BO113" s="103" t="str">
        <f aca="true">IF(ISBLANK(OFFSET('Raw Data'!$A$3,MATCH('Data above threshold'!$A113,'Raw Data'!$B$4:$B$185,0),MATCH('Data above threshold'!BQ$4,'Raw Data'!$3:$3,0)-1)),"", IFERROR($J113*OFFSET('Raw Data'!$A$3,MATCH('Data above threshold'!$A113,'Raw Data'!$B$4:$B$185,0),MATCH('Data above threshold'!BQ$4,'Raw Data'!$3:$3,0)-1),"NA"))</f>
        <v/>
      </c>
      <c r="BP113" s="103" t="str">
        <f aca="true">IF(ISBLANK(OFFSET('Raw Data'!$A$3,MATCH('Data above threshold'!$A113,'Raw Data'!$B$4:$B$185,0),MATCH('Data above threshold'!BR$4,'Raw Data'!$3:$3,0)-1)),"", IFERROR($J113*OFFSET('Raw Data'!$A$3,MATCH('Data above threshold'!$A113,'Raw Data'!$B$4:$B$185,0),MATCH('Data above threshold'!BR$4,'Raw Data'!$3:$3,0)-1),"NA"))</f>
        <v/>
      </c>
      <c r="BQ113" s="103" t="str">
        <f aca="true">IF(ISBLANK(OFFSET('Raw Data'!$A$3,MATCH('Data above threshold'!$A113,'Raw Data'!$B$4:$B$185,0),MATCH('Data above threshold'!BS$4,'Raw Data'!$3:$3,0)-1)),"", IFERROR($J113*OFFSET('Raw Data'!$A$3,MATCH('Data above threshold'!$A113,'Raw Data'!$B$4:$B$185,0),MATCH('Data above threshold'!BS$4,'Raw Data'!$3:$3,0)-1),"NA"))</f>
        <v/>
      </c>
      <c r="BR113" s="103" t="str">
        <f aca="true">IF(ISBLANK(OFFSET('Raw Data'!$A$3,MATCH('Data above threshold'!$A113,'Raw Data'!$B$4:$B$185,0),MATCH('Data above threshold'!BT$4,'Raw Data'!$3:$3,0)-1)),"", IFERROR($J113*OFFSET('Raw Data'!$A$3,MATCH('Data above threshold'!$A113,'Raw Data'!$B$4:$B$185,0),MATCH('Data above threshold'!BT$4,'Raw Data'!$3:$3,0)-1),"NA"))</f>
        <v/>
      </c>
      <c r="BS113" s="103" t="str">
        <f aca="true">IF(ISBLANK(OFFSET('Raw Data'!$A$3,MATCH('Data above threshold'!$A113,'Raw Data'!$B$4:$B$185,0),MATCH('Data above threshold'!BU$4,'Raw Data'!$3:$3,0)-1)),"", IFERROR($J113*OFFSET('Raw Data'!$A$3,MATCH('Data above threshold'!$A113,'Raw Data'!$B$4:$B$185,0),MATCH('Data above threshold'!BU$4,'Raw Data'!$3:$3,0)-1),"NA"))</f>
        <v/>
      </c>
      <c r="BT113" s="103" t="str">
        <f aca="true">IF(ISBLANK(OFFSET('Raw Data'!$A$3,MATCH('Data above threshold'!$A113,'Raw Data'!$B$4:$B$185,0),MATCH('Data above threshold'!BV$4,'Raw Data'!$3:$3,0)-1)),"", IFERROR($J113*OFFSET('Raw Data'!$A$3,MATCH('Data above threshold'!$A113,'Raw Data'!$B$4:$B$185,0),MATCH('Data above threshold'!BV$4,'Raw Data'!$3:$3,0)-1),"NA"))</f>
        <v/>
      </c>
      <c r="BU113" s="103" t="str">
        <f aca="true">IF(ISBLANK(OFFSET('Raw Data'!$A$3,MATCH('Data above threshold'!$A113,'Raw Data'!$B$4:$B$185,0),MATCH('Data above threshold'!BW$4,'Raw Data'!$3:$3,0)-1)),"", IFERROR($J113*OFFSET('Raw Data'!$A$3,MATCH('Data above threshold'!$A113,'Raw Data'!$B$4:$B$185,0),MATCH('Data above threshold'!BW$4,'Raw Data'!$3:$3,0)-1),"NA"))</f>
        <v/>
      </c>
      <c r="BV113" s="103" t="str">
        <f aca="true">IF(ISBLANK(OFFSET('Raw Data'!$A$3,MATCH('Data above threshold'!$A113,'Raw Data'!$B$4:$B$185,0),MATCH('Data above threshold'!BX$4,'Raw Data'!$3:$3,0)-1)),"", IFERROR($J113*OFFSET('Raw Data'!$A$3,MATCH('Data above threshold'!$A113,'Raw Data'!$B$4:$B$185,0),MATCH('Data above threshold'!BX$4,'Raw Data'!$3:$3,0)-1),"NA"))</f>
        <v/>
      </c>
      <c r="BW113" s="103" t="str">
        <f aca="true">IF(ISBLANK(OFFSET('Raw Data'!$A$3,MATCH('Data above threshold'!$A113,'Raw Data'!$B$4:$B$185,0),MATCH('Data above threshold'!BY$4,'Raw Data'!$3:$3,0)-1)),"", IFERROR($J113*OFFSET('Raw Data'!$A$3,MATCH('Data above threshold'!$A113,'Raw Data'!$B$4:$B$185,0),MATCH('Data above threshold'!BY$4,'Raw Data'!$3:$3,0)-1),"NA"))</f>
        <v/>
      </c>
      <c r="BX113" s="103" t="str">
        <f aca="true">IF(ISBLANK(OFFSET('Raw Data'!$A$3,MATCH('Data above threshold'!$A113,'Raw Data'!$B$4:$B$185,0),MATCH('Data above threshold'!BZ$4,'Raw Data'!$3:$3,0)-1)),"", IFERROR($J113*OFFSET('Raw Data'!$A$3,MATCH('Data above threshold'!$A113,'Raw Data'!$B$4:$B$185,0),MATCH('Data above threshold'!BZ$4,'Raw Data'!$3:$3,0)-1),"NA"))</f>
        <v/>
      </c>
      <c r="BY113" s="103" t="str">
        <f aca="true">IF(ISBLANK(OFFSET('Raw Data'!$A$3,MATCH('Data above threshold'!$A113,'Raw Data'!$B$4:$B$185,0),MATCH('Data above threshold'!CA$4,'Raw Data'!$3:$3,0)-1)),"", IFERROR($J113*OFFSET('Raw Data'!$A$3,MATCH('Data above threshold'!$A113,'Raw Data'!$B$4:$B$185,0),MATCH('Data above threshold'!CA$4,'Raw Data'!$3:$3,0)-1),"NA"))</f>
        <v/>
      </c>
      <c r="BZ113" s="103" t="str">
        <f aca="true">IF(ISBLANK(OFFSET('Raw Data'!$A$3,MATCH('Data above threshold'!$A113,'Raw Data'!$B$4:$B$185,0),MATCH('Data above threshold'!CB$4,'Raw Data'!$3:$3,0)-1)),"", IFERROR($J113*OFFSET('Raw Data'!$A$3,MATCH('Data above threshold'!$A113,'Raw Data'!$B$4:$B$185,0),MATCH('Data above threshold'!CB$4,'Raw Data'!$3:$3,0)-1),"NA"))</f>
        <v/>
      </c>
      <c r="CA113" s="103" t="str">
        <f aca="true">IF(ISBLANK(OFFSET('Raw Data'!$A$3,MATCH('Data above threshold'!$A113,'Raw Data'!$B$4:$B$185,0),MATCH('Data above threshold'!CC$4,'Raw Data'!$3:$3,0)-1)),"", IFERROR($J113*OFFSET('Raw Data'!$A$3,MATCH('Data above threshold'!$A113,'Raw Data'!$B$4:$B$185,0),MATCH('Data above threshold'!CC$4,'Raw Data'!$3:$3,0)-1),"NA"))</f>
        <v/>
      </c>
      <c r="CB113" s="103" t="str">
        <f aca="true">IF(ISBLANK(OFFSET('Raw Data'!$A$3,MATCH('Data above threshold'!$A113,'Raw Data'!$B$4:$B$185,0),MATCH('Data above threshold'!CD$4,'Raw Data'!$3:$3,0)-1)),"", IFERROR($J113*OFFSET('Raw Data'!$A$3,MATCH('Data above threshold'!$A113,'Raw Data'!$B$4:$B$185,0),MATCH('Data above threshold'!CD$4,'Raw Data'!$3:$3,0)-1),"NA"))</f>
        <v/>
      </c>
      <c r="CC113" s="103" t="str">
        <f aca="true">IF(ISBLANK(OFFSET('Raw Data'!$A$3,MATCH('Data above threshold'!$A113,'Raw Data'!$B$4:$B$185,0),MATCH('Data above threshold'!CE$4,'Raw Data'!$3:$3,0)-1)),"", IFERROR($J113*OFFSET('Raw Data'!$A$3,MATCH('Data above threshold'!$A113,'Raw Data'!$B$4:$B$185,0),MATCH('Data above threshold'!CE$4,'Raw Data'!$3:$3,0)-1),"NA"))</f>
        <v/>
      </c>
      <c r="CD113" s="103" t="str">
        <f aca="true">IF(ISBLANK(OFFSET('Raw Data'!$A$3,MATCH('Data above threshold'!$A113,'Raw Data'!$B$4:$B$185,0),MATCH('Data above threshold'!CF$4,'Raw Data'!$3:$3,0)-1)),"", IFERROR($J113*OFFSET('Raw Data'!$A$3,MATCH('Data above threshold'!$A113,'Raw Data'!$B$4:$B$185,0),MATCH('Data above threshold'!CF$4,'Raw Data'!$3:$3,0)-1),"NA"))</f>
        <v/>
      </c>
      <c r="CE113" s="103" t="str">
        <f aca="true">IF(ISBLANK(OFFSET('Raw Data'!$A$3,MATCH('Data above threshold'!$A113,'Raw Data'!$B$4:$B$185,0),MATCH('Data above threshold'!CG$4,'Raw Data'!$3:$3,0)-1)),"", IFERROR($J113*OFFSET('Raw Data'!$A$3,MATCH('Data above threshold'!$A113,'Raw Data'!$B$4:$B$185,0),MATCH('Data above threshold'!CG$4,'Raw Data'!$3:$3,0)-1),"NA"))</f>
        <v/>
      </c>
      <c r="CF113" s="103" t="str">
        <f aca="true">IF(ISBLANK(OFFSET('Raw Data'!$A$3,MATCH('Data above threshold'!$A113,'Raw Data'!$B$4:$B$185,0),MATCH('Data above threshold'!CH$4,'Raw Data'!$3:$3,0)-1)),"", IFERROR($J113*OFFSET('Raw Data'!$A$3,MATCH('Data above threshold'!$A113,'Raw Data'!$B$4:$B$185,0),MATCH('Data above threshold'!CH$4,'Raw Data'!$3:$3,0)-1),"NA"))</f>
        <v/>
      </c>
      <c r="CG113" s="103" t="str">
        <f aca="true">IF(ISBLANK(OFFSET('Raw Data'!$A$3,MATCH('Data above threshold'!$A113,'Raw Data'!$B$4:$B$185,0),MATCH('Data above threshold'!CI$4,'Raw Data'!$3:$3,0)-1)),"", IFERROR($J113*OFFSET('Raw Data'!$A$3,MATCH('Data above threshold'!$A113,'Raw Data'!$B$4:$B$185,0),MATCH('Data above threshold'!CI$4,'Raw Data'!$3:$3,0)-1),"NA"))</f>
        <v/>
      </c>
      <c r="CH113" s="103" t="str">
        <f aca="true">IF(ISBLANK(OFFSET('Raw Data'!$A$3,MATCH('Data above threshold'!$A113,'Raw Data'!$B$4:$B$185,0),MATCH('Data above threshold'!CJ$4,'Raw Data'!$3:$3,0)-1)),"", IFERROR($J113*OFFSET('Raw Data'!$A$3,MATCH('Data above threshold'!$A113,'Raw Data'!$B$4:$B$185,0),MATCH('Data above threshold'!CJ$4,'Raw Data'!$3:$3,0)-1),"NA"))</f>
        <v/>
      </c>
      <c r="CI113" s="103" t="str">
        <f aca="true">IF(ISBLANK(OFFSET('Raw Data'!$A$3,MATCH('Data above threshold'!$A113,'Raw Data'!$B$4:$B$185,0),MATCH('Data above threshold'!CK$4,'Raw Data'!$3:$3,0)-1)),"", IFERROR($J113*OFFSET('Raw Data'!$A$3,MATCH('Data above threshold'!$A113,'Raw Data'!$B$4:$B$185,0),MATCH('Data above threshold'!CK$4,'Raw Data'!$3:$3,0)-1),"NA"))</f>
        <v/>
      </c>
      <c r="CJ113" s="103" t="str">
        <f aca="true">IF(ISBLANK(OFFSET('Raw Data'!$A$3,MATCH('Data above threshold'!$A113,'Raw Data'!$B$4:$B$185,0),MATCH('Data above threshold'!CL$4,'Raw Data'!$3:$3,0)-1)),"", IFERROR($J113*OFFSET('Raw Data'!$A$3,MATCH('Data above threshold'!$A113,'Raw Data'!$B$4:$B$185,0),MATCH('Data above threshold'!CL$4,'Raw Data'!$3:$3,0)-1),"NA"))</f>
        <v/>
      </c>
      <c r="CK113" s="103" t="str">
        <f aca="true">IF(ISBLANK(OFFSET('Raw Data'!$A$3,MATCH('Data above threshold'!$A113,'Raw Data'!$B$4:$B$185,0),MATCH('Data above threshold'!CM$4,'Raw Data'!$3:$3,0)-1)),"", IFERROR($J113*OFFSET('Raw Data'!$A$3,MATCH('Data above threshold'!$A113,'Raw Data'!$B$4:$B$185,0),MATCH('Data above threshold'!CM$4,'Raw Data'!$3:$3,0)-1),"NA"))</f>
        <v/>
      </c>
      <c r="CL113" s="103" t="str">
        <f aca="true">IF(ISBLANK(OFFSET('Raw Data'!$A$3,MATCH('Data above threshold'!$A113,'Raw Data'!$B$4:$B$185,0),MATCH('Data above threshold'!CN$4,'Raw Data'!$3:$3,0)-1)),"", IFERROR($J113*OFFSET('Raw Data'!$A$3,MATCH('Data above threshold'!$A113,'Raw Data'!$B$4:$B$185,0),MATCH('Data above threshold'!CN$4,'Raw Data'!$3:$3,0)-1),"NA"))</f>
        <v/>
      </c>
      <c r="CM113" s="103" t="str">
        <f aca="true">IF(ISBLANK(OFFSET('Raw Data'!$A$3,MATCH('Data above threshold'!$A113,'Raw Data'!$B$4:$B$185,0),MATCH('Data above threshold'!CO$4,'Raw Data'!$3:$3,0)-1)),"", IFERROR($J113*OFFSET('Raw Data'!$A$3,MATCH('Data above threshold'!$A113,'Raw Data'!$B$4:$B$185,0),MATCH('Data above threshold'!CO$4,'Raw Data'!$3:$3,0)-1),"NA"))</f>
        <v/>
      </c>
      <c r="CN113" s="103" t="str">
        <f aca="true">IF(ISBLANK(OFFSET('Raw Data'!$A$3,MATCH('Data above threshold'!$A113,'Raw Data'!$B$4:$B$185,0),MATCH('Data above threshold'!CP$4,'Raw Data'!$3:$3,0)-1)),"", IFERROR($J113*OFFSET('Raw Data'!$A$3,MATCH('Data above threshold'!$A113,'Raw Data'!$B$4:$B$185,0),MATCH('Data above threshold'!CP$4,'Raw Data'!$3:$3,0)-1),"NA"))</f>
        <v/>
      </c>
      <c r="CO113" s="103" t="str">
        <f aca="true">IF(ISBLANK(OFFSET('Raw Data'!$A$3,MATCH('Data above threshold'!$A113,'Raw Data'!$B$4:$B$185,0),MATCH('Data above threshold'!CQ$4,'Raw Data'!$3:$3,0)-1)),"", IFERROR($J113*OFFSET('Raw Data'!$A$3,MATCH('Data above threshold'!$A113,'Raw Data'!$B$4:$B$185,0),MATCH('Data above threshold'!CQ$4,'Raw Data'!$3:$3,0)-1),"NA"))</f>
        <v/>
      </c>
      <c r="CP113" s="103" t="str">
        <f aca="true">IF(ISBLANK(OFFSET('Raw Data'!$A$3,MATCH('Data above threshold'!$A113,'Raw Data'!$B$4:$B$185,0),MATCH('Data above threshold'!CR$4,'Raw Data'!$3:$3,0)-1)),"", IFERROR($J113*OFFSET('Raw Data'!$A$3,MATCH('Data above threshold'!$A113,'Raw Data'!$B$4:$B$185,0),MATCH('Data above threshold'!CR$4,'Raw Data'!$3:$3,0)-1),"NA"))</f>
        <v/>
      </c>
    </row>
    <row r="114" s="103" customFormat="true" ht="15.5" hidden="false" customHeight="false" outlineLevel="0" collapsed="false">
      <c r="A114" s="107" t="n">
        <v>4311</v>
      </c>
      <c r="B114" s="107" t="n">
        <v>4</v>
      </c>
      <c r="C114" s="103" t="str">
        <f aca="true">IF(ISBLANK(OFFSET('Raw Data'!$A$3,MATCH($A114,'Raw Data'!$B$4:$B$185,0),MATCH(C$4,'Raw Data'!$3:$3,0)-1)),"",OFFSET('Raw Data'!$A$3,MATCH($A114,'Raw Data'!$B$4:$B$185,0),MATCH(C$4,'Raw Data'!$3:$3,0)-1))</f>
        <v/>
      </c>
      <c r="D114" s="103" t="str">
        <f aca="true">IF(ISBLANK(OFFSET('Raw Data'!$A$3,MATCH($A114,'Raw Data'!$B$4:$B$185,0),MATCH(D$4,'Raw Data'!$3:$3,0)-1)),"",OFFSET('Raw Data'!$A$3,MATCH($A114,'Raw Data'!$B$4:$B$185,0),MATCH(D$4,'Raw Data'!$3:$3,0)-1))</f>
        <v>Energy efficiency regulation</v>
      </c>
      <c r="E114" s="103" t="str">
        <f aca="true">IF(ISBLANK(OFFSET('Raw Data'!$A$3,MATCH($A114,'Raw Data'!$B$4:$B$185,0),MATCH(E$4,'Raw Data'!$3:$3,0)-1)),"",OFFSET('Raw Data'!$A$3,MATCH($A114,'Raw Data'!$B$4:$B$185,0),MATCH(E$4,'Raw Data'!$3:$3,0)-1))</f>
        <v/>
      </c>
      <c r="F114" s="103" t="str">
        <f aca="true">IF(ISBLANK(OFFSET('Raw Data'!$A$3,MATCH($A114,'Raw Data'!$B$4:$B$185,0),MATCH(F$4,'Raw Data'!$3:$3,0)-1)),"",OFFSET('Raw Data'!$A$3,MATCH($A114,'Raw Data'!$B$4:$B$185,0),MATCH(F$4,'Raw Data'!$3:$3,0)-1))</f>
        <v/>
      </c>
      <c r="H114" s="103" t="str">
        <f aca="true">IF(ISBLANK(OFFSET('Raw Data'!$A$3,MATCH($A114,'Raw Data'!$B$4:$B$185,0),MATCH(H$4,'Raw Data'!$3:$3,0)-1)),"",OFFSET('Raw Data'!$A$3,MATCH($A114,'Raw Data'!$B$4:$B$185,0),MATCH(H$4,'Raw Data'!$3:$3,0)-1))</f>
        <v>Score 0-100</v>
      </c>
      <c r="I114" s="103" t="str">
        <f aca="true">IF(ISBLANK(OFFSET('Raw Data'!$A$3,MATCH($A114,'Raw Data'!$B$4:$B$185,0),MATCH(I$4,'Raw Data'!$3:$3,0)-1)),"",OFFSET('Raw Data'!$A$3,MATCH($A114,'Raw Data'!$B$4:$B$185,0),MATCH(I$4,'Raw Data'!$3:$3,0)-1))</f>
        <v>Plus</v>
      </c>
      <c r="J114" s="103" t="n">
        <f aca="false">IF(I114="","",IF(I114="Minus",-1,1))</f>
        <v>1</v>
      </c>
      <c r="K114" s="105" t="n">
        <f aca="false" t="array" ref="K114:K114">IFERROR(SKEW(IF(ISNUMBER(O114:CP114),O114:CP114,"")),"")</f>
        <v>-0.386711593469475</v>
      </c>
      <c r="L114" s="103" t="n">
        <f aca="true">IF(ISBLANK(OFFSET('Data above threshold'!$A$4,MATCH('Data above threshold'!$A114,'Data above threshold'!$A$5:$A$185,0),MATCH('Data above threshold'!N$4,'Data above threshold'!$4:$4,0)-1)),1,OFFSET('Data above threshold'!$A$4,MATCH('Data above threshold'!$A114,'Data above threshold'!$A$5:$A$185,0),MATCH('Data above threshold'!N$4,'Data above threshold'!$4:$4,0)-1))</f>
        <v>0</v>
      </c>
      <c r="M114" s="103" t="str">
        <f aca="true">IF(ISBLANK(OFFSET('Data above threshold'!$A$4,MATCH('Data above threshold'!$A114,'Data above threshold'!$A$5:$A$185,0),MATCH('Data above threshold'!O$4,'Data above threshold'!$4:$4,0)-1)),"",OFFSET('Data above threshold'!$A$4,MATCH('Data above threshold'!$A114,'Data above threshold'!$A$5:$A$185,0),MATCH('Data above threshold'!O$4,'Data above threshold'!$4:$4,0)-1))</f>
        <v/>
      </c>
      <c r="N114" s="106" t="n">
        <f aca="false" t="array" ref="N114:N114">IF(B114&lt;4,"",1-IFERROR(SUM(ISNUMBER(O114:CP114)*(1-$O$3:$CP$3))/COUNTIF($O$3:$CP$3,0),0))</f>
        <v>0.1375</v>
      </c>
      <c r="O114" s="103" t="n">
        <f aca="true">IF(ISBLANK(OFFSET('Raw Data'!$A$3,MATCH('Data above threshold'!$A114,'Raw Data'!$B$4:$B$185,0),MATCH('Data above threshold'!Q$4,'Raw Data'!$3:$3,0)-1)),"", IFERROR($J114*OFFSET('Raw Data'!$A$3,MATCH('Data above threshold'!$A114,'Raw Data'!$B$4:$B$185,0),MATCH('Data above threshold'!Q$4,'Raw Data'!$3:$3,0)-1),"NA"))</f>
        <v>29</v>
      </c>
      <c r="P114" s="103" t="n">
        <f aca="true">IF(ISBLANK(OFFSET('Raw Data'!$A$3,MATCH('Data above threshold'!$A114,'Raw Data'!$B$4:$B$185,0),MATCH('Data above threshold'!R$4,'Raw Data'!$3:$3,0)-1)),"", IFERROR($J114*OFFSET('Raw Data'!$A$3,MATCH('Data above threshold'!$A114,'Raw Data'!$B$4:$B$185,0),MATCH('Data above threshold'!R$4,'Raw Data'!$3:$3,0)-1),"NA"))</f>
        <v>86</v>
      </c>
      <c r="Q114" s="103" t="n">
        <f aca="true">IF(ISBLANK(OFFSET('Raw Data'!$A$3,MATCH('Data above threshold'!$A114,'Raw Data'!$B$4:$B$185,0),MATCH('Data above threshold'!S$4,'Raw Data'!$3:$3,0)-1)),"", IFERROR($J114*OFFSET('Raw Data'!$A$3,MATCH('Data above threshold'!$A114,'Raw Data'!$B$4:$B$185,0),MATCH('Data above threshold'!S$4,'Raw Data'!$3:$3,0)-1),"NA"))</f>
        <v>73</v>
      </c>
      <c r="R114" s="103" t="n">
        <f aca="true">IF(ISBLANK(OFFSET('Raw Data'!$A$3,MATCH('Data above threshold'!$A114,'Raw Data'!$B$4:$B$185,0),MATCH('Data above threshold'!T$4,'Raw Data'!$3:$3,0)-1)),"", IFERROR($J114*OFFSET('Raw Data'!$A$3,MATCH('Data above threshold'!$A114,'Raw Data'!$B$4:$B$185,0),MATCH('Data above threshold'!T$4,'Raw Data'!$3:$3,0)-1),"NA"))</f>
        <v>83</v>
      </c>
      <c r="S114" s="103" t="n">
        <f aca="true">IF(ISBLANK(OFFSET('Raw Data'!$A$3,MATCH('Data above threshold'!$A114,'Raw Data'!$B$4:$B$185,0),MATCH('Data above threshold'!U$4,'Raw Data'!$3:$3,0)-1)),"", IFERROR($J114*OFFSET('Raw Data'!$A$3,MATCH('Data above threshold'!$A114,'Raw Data'!$B$4:$B$185,0),MATCH('Data above threshold'!U$4,'Raw Data'!$3:$3,0)-1),"NA"))</f>
        <v>44</v>
      </c>
      <c r="T114" s="103" t="str">
        <f aca="true">IF(ISBLANK(OFFSET('Raw Data'!$A$3,MATCH('Data above threshold'!$A114,'Raw Data'!$B$4:$B$185,0),MATCH('Data above threshold'!V$4,'Raw Data'!$3:$3,0)-1)),"", IFERROR($J114*OFFSET('Raw Data'!$A$3,MATCH('Data above threshold'!$A114,'Raw Data'!$B$4:$B$185,0),MATCH('Data above threshold'!V$4,'Raw Data'!$3:$3,0)-1),"NA"))</f>
        <v>NA</v>
      </c>
      <c r="U114" s="103" t="n">
        <f aca="true">IF(ISBLANK(OFFSET('Raw Data'!$A$3,MATCH('Data above threshold'!$A114,'Raw Data'!$B$4:$B$185,0),MATCH('Data above threshold'!W$4,'Raw Data'!$3:$3,0)-1)),"", IFERROR($J114*OFFSET('Raw Data'!$A$3,MATCH('Data above threshold'!$A114,'Raw Data'!$B$4:$B$185,0),MATCH('Data above threshold'!W$4,'Raw Data'!$3:$3,0)-1),"NA"))</f>
        <v>64</v>
      </c>
      <c r="V114" s="103" t="n">
        <f aca="true">IF(ISBLANK(OFFSET('Raw Data'!$A$3,MATCH('Data above threshold'!$A114,'Raw Data'!$B$4:$B$185,0),MATCH('Data above threshold'!X$4,'Raw Data'!$3:$3,0)-1)),"", IFERROR($J114*OFFSET('Raw Data'!$A$3,MATCH('Data above threshold'!$A114,'Raw Data'!$B$4:$B$185,0),MATCH('Data above threshold'!X$4,'Raw Data'!$3:$3,0)-1),"NA"))</f>
        <v>85</v>
      </c>
      <c r="W114" s="103" t="n">
        <f aca="true">IF(ISBLANK(OFFSET('Raw Data'!$A$3,MATCH('Data above threshold'!$A114,'Raw Data'!$B$4:$B$185,0),MATCH('Data above threshold'!Y$4,'Raw Data'!$3:$3,0)-1)),"", IFERROR($J114*OFFSET('Raw Data'!$A$3,MATCH('Data above threshold'!$A114,'Raw Data'!$B$4:$B$185,0),MATCH('Data above threshold'!Y$4,'Raw Data'!$3:$3,0)-1),"NA"))</f>
        <v>77</v>
      </c>
      <c r="X114" s="103" t="n">
        <f aca="true">IF(ISBLANK(OFFSET('Raw Data'!$A$3,MATCH('Data above threshold'!$A114,'Raw Data'!$B$4:$B$185,0),MATCH('Data above threshold'!Z$4,'Raw Data'!$3:$3,0)-1)),"", IFERROR($J114*OFFSET('Raw Data'!$A$3,MATCH('Data above threshold'!$A114,'Raw Data'!$B$4:$B$185,0),MATCH('Data above threshold'!Z$4,'Raw Data'!$3:$3,0)-1),"NA"))</f>
        <v>57</v>
      </c>
      <c r="Y114" s="103" t="n">
        <f aca="true">IF(ISBLANK(OFFSET('Raw Data'!$A$3,MATCH('Data above threshold'!$A114,'Raw Data'!$B$4:$B$185,0),MATCH('Data above threshold'!AA$4,'Raw Data'!$3:$3,0)-1)),"", IFERROR($J114*OFFSET('Raw Data'!$A$3,MATCH('Data above threshold'!$A114,'Raw Data'!$B$4:$B$185,0),MATCH('Data above threshold'!AA$4,'Raw Data'!$3:$3,0)-1),"NA"))</f>
        <v>74</v>
      </c>
      <c r="Z114" s="103" t="n">
        <f aca="true">IF(ISBLANK(OFFSET('Raw Data'!$A$3,MATCH('Data above threshold'!$A114,'Raw Data'!$B$4:$B$185,0),MATCH('Data above threshold'!AB$4,'Raw Data'!$3:$3,0)-1)),"", IFERROR($J114*OFFSET('Raw Data'!$A$3,MATCH('Data above threshold'!$A114,'Raw Data'!$B$4:$B$185,0),MATCH('Data above threshold'!AB$4,'Raw Data'!$3:$3,0)-1),"NA"))</f>
        <v>13</v>
      </c>
      <c r="AA114" s="103" t="n">
        <f aca="true">IF(ISBLANK(OFFSET('Raw Data'!$A$3,MATCH('Data above threshold'!$A114,'Raw Data'!$B$4:$B$185,0),MATCH('Data above threshold'!AC$4,'Raw Data'!$3:$3,0)-1)),"", IFERROR($J114*OFFSET('Raw Data'!$A$3,MATCH('Data above threshold'!$A114,'Raw Data'!$B$4:$B$185,0),MATCH('Data above threshold'!AC$4,'Raw Data'!$3:$3,0)-1),"NA"))</f>
        <v>58</v>
      </c>
      <c r="AB114" s="103" t="str">
        <f aca="true">IF(ISBLANK(OFFSET('Raw Data'!$A$3,MATCH('Data above threshold'!$A114,'Raw Data'!$B$4:$B$185,0),MATCH('Data above threshold'!AD$4,'Raw Data'!$3:$3,0)-1)),"", IFERROR($J114*OFFSET('Raw Data'!$A$3,MATCH('Data above threshold'!$A114,'Raw Data'!$B$4:$B$185,0),MATCH('Data above threshold'!AD$4,'Raw Data'!$3:$3,0)-1),"NA"))</f>
        <v>NA</v>
      </c>
      <c r="AC114" s="103" t="n">
        <f aca="true">IF(ISBLANK(OFFSET('Raw Data'!$A$3,MATCH('Data above threshold'!$A114,'Raw Data'!$B$4:$B$185,0),MATCH('Data above threshold'!AE$4,'Raw Data'!$3:$3,0)-1)),"", IFERROR($J114*OFFSET('Raw Data'!$A$3,MATCH('Data above threshold'!$A114,'Raw Data'!$B$4:$B$185,0),MATCH('Data above threshold'!AE$4,'Raw Data'!$3:$3,0)-1),"NA"))</f>
        <v>63</v>
      </c>
      <c r="AD114" s="103" t="str">
        <f aca="true">IF(ISBLANK(OFFSET('Raw Data'!$A$3,MATCH('Data above threshold'!$A114,'Raw Data'!$B$4:$B$185,0),MATCH('Data above threshold'!AF$4,'Raw Data'!$3:$3,0)-1)),"", IFERROR($J114*OFFSET('Raw Data'!$A$3,MATCH('Data above threshold'!$A114,'Raw Data'!$B$4:$B$185,0),MATCH('Data above threshold'!AF$4,'Raw Data'!$3:$3,0)-1),"NA"))</f>
        <v>NA</v>
      </c>
      <c r="AE114" s="103" t="n">
        <f aca="true">IF(ISBLANK(OFFSET('Raw Data'!$A$3,MATCH('Data above threshold'!$A114,'Raw Data'!$B$4:$B$185,0),MATCH('Data above threshold'!AG$4,'Raw Data'!$3:$3,0)-1)),"", IFERROR($J114*OFFSET('Raw Data'!$A$3,MATCH('Data above threshold'!$A114,'Raw Data'!$B$4:$B$185,0),MATCH('Data above threshold'!AG$4,'Raw Data'!$3:$3,0)-1),"NA"))</f>
        <v>89</v>
      </c>
      <c r="AF114" s="103" t="n">
        <f aca="true">IF(ISBLANK(OFFSET('Raw Data'!$A$3,MATCH('Data above threshold'!$A114,'Raw Data'!$B$4:$B$185,0),MATCH('Data above threshold'!AH$4,'Raw Data'!$3:$3,0)-1)),"", IFERROR($J114*OFFSET('Raw Data'!$A$3,MATCH('Data above threshold'!$A114,'Raw Data'!$B$4:$B$185,0),MATCH('Data above threshold'!AH$4,'Raw Data'!$3:$3,0)-1),"NA"))</f>
        <v>87</v>
      </c>
      <c r="AG114" s="103" t="n">
        <f aca="true">IF(ISBLANK(OFFSET('Raw Data'!$A$3,MATCH('Data above threshold'!$A114,'Raw Data'!$B$4:$B$185,0),MATCH('Data above threshold'!AI$4,'Raw Data'!$3:$3,0)-1)),"", IFERROR($J114*OFFSET('Raw Data'!$A$3,MATCH('Data above threshold'!$A114,'Raw Data'!$B$4:$B$185,0),MATCH('Data above threshold'!AI$4,'Raw Data'!$3:$3,0)-1),"NA"))</f>
        <v>33</v>
      </c>
      <c r="AH114" s="103" t="n">
        <f aca="true">IF(ISBLANK(OFFSET('Raw Data'!$A$3,MATCH('Data above threshold'!$A114,'Raw Data'!$B$4:$B$185,0),MATCH('Data above threshold'!AJ$4,'Raw Data'!$3:$3,0)-1)),"", IFERROR($J114*OFFSET('Raw Data'!$A$3,MATCH('Data above threshold'!$A114,'Raw Data'!$B$4:$B$185,0),MATCH('Data above threshold'!AJ$4,'Raw Data'!$3:$3,0)-1),"NA"))</f>
        <v>58</v>
      </c>
      <c r="AI114" s="103" t="n">
        <f aca="true">IF(ISBLANK(OFFSET('Raw Data'!$A$3,MATCH('Data above threshold'!$A114,'Raw Data'!$B$4:$B$185,0),MATCH('Data above threshold'!AK$4,'Raw Data'!$3:$3,0)-1)),"", IFERROR($J114*OFFSET('Raw Data'!$A$3,MATCH('Data above threshold'!$A114,'Raw Data'!$B$4:$B$185,0),MATCH('Data above threshold'!AK$4,'Raw Data'!$3:$3,0)-1),"NA"))</f>
        <v>58</v>
      </c>
      <c r="AJ114" s="103" t="n">
        <f aca="true">IF(ISBLANK(OFFSET('Raw Data'!$A$3,MATCH('Data above threshold'!$A114,'Raw Data'!$B$4:$B$185,0),MATCH('Data above threshold'!AL$4,'Raw Data'!$3:$3,0)-1)),"", IFERROR($J114*OFFSET('Raw Data'!$A$3,MATCH('Data above threshold'!$A114,'Raw Data'!$B$4:$B$185,0),MATCH('Data above threshold'!AL$4,'Raw Data'!$3:$3,0)-1),"NA"))</f>
        <v>84</v>
      </c>
      <c r="AK114" s="103" t="n">
        <f aca="true">IF(ISBLANK(OFFSET('Raw Data'!$A$3,MATCH('Data above threshold'!$A114,'Raw Data'!$B$4:$B$185,0),MATCH('Data above threshold'!AM$4,'Raw Data'!$3:$3,0)-1)),"", IFERROR($J114*OFFSET('Raw Data'!$A$3,MATCH('Data above threshold'!$A114,'Raw Data'!$B$4:$B$185,0),MATCH('Data above threshold'!AM$4,'Raw Data'!$3:$3,0)-1),"NA"))</f>
        <v>80</v>
      </c>
      <c r="AL114" s="103" t="str">
        <f aca="true">IF(ISBLANK(OFFSET('Raw Data'!$A$3,MATCH('Data above threshold'!$A114,'Raw Data'!$B$4:$B$185,0),MATCH('Data above threshold'!AN$4,'Raw Data'!$3:$3,0)-1)),"", IFERROR($J114*OFFSET('Raw Data'!$A$3,MATCH('Data above threshold'!$A114,'Raw Data'!$B$4:$B$185,0),MATCH('Data above threshold'!AN$4,'Raw Data'!$3:$3,0)-1),"NA"))</f>
        <v>NA</v>
      </c>
      <c r="AM114" s="103" t="n">
        <f aca="true">IF(ISBLANK(OFFSET('Raw Data'!$A$3,MATCH('Data above threshold'!$A114,'Raw Data'!$B$4:$B$185,0),MATCH('Data above threshold'!AO$4,'Raw Data'!$3:$3,0)-1)),"", IFERROR($J114*OFFSET('Raw Data'!$A$3,MATCH('Data above threshold'!$A114,'Raw Data'!$B$4:$B$185,0),MATCH('Data above threshold'!AO$4,'Raw Data'!$3:$3,0)-1),"NA"))</f>
        <v>71</v>
      </c>
      <c r="AN114" s="103" t="n">
        <f aca="true">IF(ISBLANK(OFFSET('Raw Data'!$A$3,MATCH('Data above threshold'!$A114,'Raw Data'!$B$4:$B$185,0),MATCH('Data above threshold'!AP$4,'Raw Data'!$3:$3,0)-1)),"", IFERROR($J114*OFFSET('Raw Data'!$A$3,MATCH('Data above threshold'!$A114,'Raw Data'!$B$4:$B$185,0),MATCH('Data above threshold'!AP$4,'Raw Data'!$3:$3,0)-1),"NA"))</f>
        <v>92</v>
      </c>
      <c r="AO114" s="103" t="n">
        <f aca="true">IF(ISBLANK(OFFSET('Raw Data'!$A$3,MATCH('Data above threshold'!$A114,'Raw Data'!$B$4:$B$185,0),MATCH('Data above threshold'!AQ$4,'Raw Data'!$3:$3,0)-1)),"", IFERROR($J114*OFFSET('Raw Data'!$A$3,MATCH('Data above threshold'!$A114,'Raw Data'!$B$4:$B$185,0),MATCH('Data above threshold'!AQ$4,'Raw Data'!$3:$3,0)-1),"NA"))</f>
        <v>38</v>
      </c>
      <c r="AP114" s="103" t="n">
        <f aca="true">IF(ISBLANK(OFFSET('Raw Data'!$A$3,MATCH('Data above threshold'!$A114,'Raw Data'!$B$4:$B$185,0),MATCH('Data above threshold'!AR$4,'Raw Data'!$3:$3,0)-1)),"", IFERROR($J114*OFFSET('Raw Data'!$A$3,MATCH('Data above threshold'!$A114,'Raw Data'!$B$4:$B$185,0),MATCH('Data above threshold'!AR$4,'Raw Data'!$3:$3,0)-1),"NA"))</f>
        <v>28</v>
      </c>
      <c r="AQ114" s="103" t="n">
        <f aca="true">IF(ISBLANK(OFFSET('Raw Data'!$A$3,MATCH('Data above threshold'!$A114,'Raw Data'!$B$4:$B$185,0),MATCH('Data above threshold'!AS$4,'Raw Data'!$3:$3,0)-1)),"", IFERROR($J114*OFFSET('Raw Data'!$A$3,MATCH('Data above threshold'!$A114,'Raw Data'!$B$4:$B$185,0),MATCH('Data above threshold'!AS$4,'Raw Data'!$3:$3,0)-1),"NA"))</f>
        <v>62</v>
      </c>
      <c r="AR114" s="103" t="str">
        <f aca="true">IF(ISBLANK(OFFSET('Raw Data'!$A$3,MATCH('Data above threshold'!$A114,'Raw Data'!$B$4:$B$185,0),MATCH('Data above threshold'!AT$4,'Raw Data'!$3:$3,0)-1)),"", IFERROR($J114*OFFSET('Raw Data'!$A$3,MATCH('Data above threshold'!$A114,'Raw Data'!$B$4:$B$185,0),MATCH('Data above threshold'!AT$4,'Raw Data'!$3:$3,0)-1),"NA"))</f>
        <v>NA</v>
      </c>
      <c r="AS114" s="103" t="n">
        <f aca="true">IF(ISBLANK(OFFSET('Raw Data'!$A$3,MATCH('Data above threshold'!$A114,'Raw Data'!$B$4:$B$185,0),MATCH('Data above threshold'!AU$4,'Raw Data'!$3:$3,0)-1)),"", IFERROR($J114*OFFSET('Raw Data'!$A$3,MATCH('Data above threshold'!$A114,'Raw Data'!$B$4:$B$185,0),MATCH('Data above threshold'!AU$4,'Raw Data'!$3:$3,0)-1),"NA"))</f>
        <v>62</v>
      </c>
      <c r="AT114" s="103" t="n">
        <f aca="true">IF(ISBLANK(OFFSET('Raw Data'!$A$3,MATCH('Data above threshold'!$A114,'Raw Data'!$B$4:$B$185,0),MATCH('Data above threshold'!AV$4,'Raw Data'!$3:$3,0)-1)),"", IFERROR($J114*OFFSET('Raw Data'!$A$3,MATCH('Data above threshold'!$A114,'Raw Data'!$B$4:$B$185,0),MATCH('Data above threshold'!AV$4,'Raw Data'!$3:$3,0)-1),"NA"))</f>
        <v>35</v>
      </c>
      <c r="AU114" s="103" t="n">
        <f aca="true">IF(ISBLANK(OFFSET('Raw Data'!$A$3,MATCH('Data above threshold'!$A114,'Raw Data'!$B$4:$B$185,0),MATCH('Data above threshold'!AW$4,'Raw Data'!$3:$3,0)-1)),"", IFERROR($J114*OFFSET('Raw Data'!$A$3,MATCH('Data above threshold'!$A114,'Raw Data'!$B$4:$B$185,0),MATCH('Data above threshold'!AW$4,'Raw Data'!$3:$3,0)-1),"NA"))</f>
        <v>91</v>
      </c>
      <c r="AV114" s="103" t="str">
        <f aca="true">IF(ISBLANK(OFFSET('Raw Data'!$A$3,MATCH('Data above threshold'!$A114,'Raw Data'!$B$4:$B$185,0),MATCH('Data above threshold'!AX$4,'Raw Data'!$3:$3,0)-1)),"", IFERROR($J114*OFFSET('Raw Data'!$A$3,MATCH('Data above threshold'!$A114,'Raw Data'!$B$4:$B$185,0),MATCH('Data above threshold'!AX$4,'Raw Data'!$3:$3,0)-1),"NA"))</f>
        <v>NA</v>
      </c>
      <c r="AW114" s="103" t="n">
        <f aca="true">IF(ISBLANK(OFFSET('Raw Data'!$A$3,MATCH('Data above threshold'!$A114,'Raw Data'!$B$4:$B$185,0),MATCH('Data above threshold'!AY$4,'Raw Data'!$3:$3,0)-1)),"", IFERROR($J114*OFFSET('Raw Data'!$A$3,MATCH('Data above threshold'!$A114,'Raw Data'!$B$4:$B$185,0),MATCH('Data above threshold'!AY$4,'Raw Data'!$3:$3,0)-1),"NA"))</f>
        <v>88</v>
      </c>
      <c r="AX114" s="103" t="n">
        <f aca="true">IF(ISBLANK(OFFSET('Raw Data'!$A$3,MATCH('Data above threshold'!$A114,'Raw Data'!$B$4:$B$185,0),MATCH('Data above threshold'!AZ$4,'Raw Data'!$3:$3,0)-1)),"", IFERROR($J114*OFFSET('Raw Data'!$A$3,MATCH('Data above threshold'!$A114,'Raw Data'!$B$4:$B$185,0),MATCH('Data above threshold'!AZ$4,'Raw Data'!$3:$3,0)-1),"NA"))</f>
        <v>52</v>
      </c>
      <c r="AY114" s="103" t="n">
        <f aca="true">IF(ISBLANK(OFFSET('Raw Data'!$A$3,MATCH('Data above threshold'!$A114,'Raw Data'!$B$4:$B$185,0),MATCH('Data above threshold'!BA$4,'Raw Data'!$3:$3,0)-1)),"", IFERROR($J114*OFFSET('Raw Data'!$A$3,MATCH('Data above threshold'!$A114,'Raw Data'!$B$4:$B$185,0),MATCH('Data above threshold'!BA$4,'Raw Data'!$3:$3,0)-1),"NA"))</f>
        <v>71</v>
      </c>
      <c r="AZ114" s="103" t="n">
        <f aca="true">IF(ISBLANK(OFFSET('Raw Data'!$A$3,MATCH('Data above threshold'!$A114,'Raw Data'!$B$4:$B$185,0),MATCH('Data above threshold'!BB$4,'Raw Data'!$3:$3,0)-1)),"", IFERROR($J114*OFFSET('Raw Data'!$A$3,MATCH('Data above threshold'!$A114,'Raw Data'!$B$4:$B$185,0),MATCH('Data above threshold'!BB$4,'Raw Data'!$3:$3,0)-1),"NA"))</f>
        <v>67</v>
      </c>
      <c r="BA114" s="103" t="n">
        <f aca="true">IF(ISBLANK(OFFSET('Raw Data'!$A$3,MATCH('Data above threshold'!$A114,'Raw Data'!$B$4:$B$185,0),MATCH('Data above threshold'!BC$4,'Raw Data'!$3:$3,0)-1)),"", IFERROR($J114*OFFSET('Raw Data'!$A$3,MATCH('Data above threshold'!$A114,'Raw Data'!$B$4:$B$185,0),MATCH('Data above threshold'!BC$4,'Raw Data'!$3:$3,0)-1),"NA"))</f>
        <v>94</v>
      </c>
      <c r="BB114" s="103" t="n">
        <f aca="true">IF(ISBLANK(OFFSET('Raw Data'!$A$3,MATCH('Data above threshold'!$A114,'Raw Data'!$B$4:$B$185,0),MATCH('Data above threshold'!BD$4,'Raw Data'!$3:$3,0)-1)),"", IFERROR($J114*OFFSET('Raw Data'!$A$3,MATCH('Data above threshold'!$A114,'Raw Data'!$B$4:$B$185,0),MATCH('Data above threshold'!BD$4,'Raw Data'!$3:$3,0)-1),"NA"))</f>
        <v>47</v>
      </c>
      <c r="BC114" s="103" t="n">
        <f aca="true">IF(ISBLANK(OFFSET('Raw Data'!$A$3,MATCH('Data above threshold'!$A114,'Raw Data'!$B$4:$B$185,0),MATCH('Data above threshold'!BE$4,'Raw Data'!$3:$3,0)-1)),"", IFERROR($J114*OFFSET('Raw Data'!$A$3,MATCH('Data above threshold'!$A114,'Raw Data'!$B$4:$B$185,0),MATCH('Data above threshold'!BE$4,'Raw Data'!$3:$3,0)-1),"NA"))</f>
        <v>86</v>
      </c>
      <c r="BD114" s="103" t="n">
        <f aca="true">IF(ISBLANK(OFFSET('Raw Data'!$A$3,MATCH('Data above threshold'!$A114,'Raw Data'!$B$4:$B$185,0),MATCH('Data above threshold'!BF$4,'Raw Data'!$3:$3,0)-1)),"", IFERROR($J114*OFFSET('Raw Data'!$A$3,MATCH('Data above threshold'!$A114,'Raw Data'!$B$4:$B$185,0),MATCH('Data above threshold'!BF$4,'Raw Data'!$3:$3,0)-1),"NA"))</f>
        <v>23</v>
      </c>
      <c r="BE114" s="103" t="str">
        <f aca="true">IF(ISBLANK(OFFSET('Raw Data'!$A$3,MATCH('Data above threshold'!$A114,'Raw Data'!$B$4:$B$185,0),MATCH('Data above threshold'!BG$4,'Raw Data'!$3:$3,0)-1)),"", IFERROR($J114*OFFSET('Raw Data'!$A$3,MATCH('Data above threshold'!$A114,'Raw Data'!$B$4:$B$185,0),MATCH('Data above threshold'!BG$4,'Raw Data'!$3:$3,0)-1),"NA"))</f>
        <v>NA</v>
      </c>
      <c r="BF114" s="103" t="n">
        <f aca="true">IF(ISBLANK(OFFSET('Raw Data'!$A$3,MATCH('Data above threshold'!$A114,'Raw Data'!$B$4:$B$185,0),MATCH('Data above threshold'!BH$4,'Raw Data'!$3:$3,0)-1)),"", IFERROR($J114*OFFSET('Raw Data'!$A$3,MATCH('Data above threshold'!$A114,'Raw Data'!$B$4:$B$185,0),MATCH('Data above threshold'!BH$4,'Raw Data'!$3:$3,0)-1),"NA"))</f>
        <v>28</v>
      </c>
      <c r="BG114" s="103" t="n">
        <f aca="true">IF(ISBLANK(OFFSET('Raw Data'!$A$3,MATCH('Data above threshold'!$A114,'Raw Data'!$B$4:$B$185,0),MATCH('Data above threshold'!BI$4,'Raw Data'!$3:$3,0)-1)),"", IFERROR($J114*OFFSET('Raw Data'!$A$3,MATCH('Data above threshold'!$A114,'Raw Data'!$B$4:$B$185,0),MATCH('Data above threshold'!BI$4,'Raw Data'!$3:$3,0)-1),"NA"))</f>
        <v>2</v>
      </c>
      <c r="BH114" s="103" t="str">
        <f aca="true">IF(ISBLANK(OFFSET('Raw Data'!$A$3,MATCH('Data above threshold'!$A114,'Raw Data'!$B$4:$B$185,0),MATCH('Data above threshold'!BJ$4,'Raw Data'!$3:$3,0)-1)),"", IFERROR($J114*OFFSET('Raw Data'!$A$3,MATCH('Data above threshold'!$A114,'Raw Data'!$B$4:$B$185,0),MATCH('Data above threshold'!BJ$4,'Raw Data'!$3:$3,0)-1),"NA"))</f>
        <v>NA</v>
      </c>
      <c r="BI114" s="103" t="n">
        <f aca="true">IF(ISBLANK(OFFSET('Raw Data'!$A$3,MATCH('Data above threshold'!$A114,'Raw Data'!$B$4:$B$185,0),MATCH('Data above threshold'!BK$4,'Raw Data'!$3:$3,0)-1)),"", IFERROR($J114*OFFSET('Raw Data'!$A$3,MATCH('Data above threshold'!$A114,'Raw Data'!$B$4:$B$185,0),MATCH('Data above threshold'!BK$4,'Raw Data'!$3:$3,0)-1),"NA"))</f>
        <v>67</v>
      </c>
      <c r="BJ114" s="103" t="str">
        <f aca="true">IF(ISBLANK(OFFSET('Raw Data'!$A$3,MATCH('Data above threshold'!$A114,'Raw Data'!$B$4:$B$185,0),MATCH('Data above threshold'!BL$4,'Raw Data'!$3:$3,0)-1)),"", IFERROR($J114*OFFSET('Raw Data'!$A$3,MATCH('Data above threshold'!$A114,'Raw Data'!$B$4:$B$185,0),MATCH('Data above threshold'!BL$4,'Raw Data'!$3:$3,0)-1),"NA"))</f>
        <v>NA</v>
      </c>
      <c r="BK114" s="103" t="n">
        <f aca="true">IF(ISBLANK(OFFSET('Raw Data'!$A$3,MATCH('Data above threshold'!$A114,'Raw Data'!$B$4:$B$185,0),MATCH('Data above threshold'!BM$4,'Raw Data'!$3:$3,0)-1)),"", IFERROR($J114*OFFSET('Raw Data'!$A$3,MATCH('Data above threshold'!$A114,'Raw Data'!$B$4:$B$185,0),MATCH('Data above threshold'!BM$4,'Raw Data'!$3:$3,0)-1),"NA"))</f>
        <v>26</v>
      </c>
      <c r="BL114" s="103" t="n">
        <f aca="true">IF(ISBLANK(OFFSET('Raw Data'!$A$3,MATCH('Data above threshold'!$A114,'Raw Data'!$B$4:$B$185,0),MATCH('Data above threshold'!BN$4,'Raw Data'!$3:$3,0)-1)),"", IFERROR($J114*OFFSET('Raw Data'!$A$3,MATCH('Data above threshold'!$A114,'Raw Data'!$B$4:$B$185,0),MATCH('Data above threshold'!BN$4,'Raw Data'!$3:$3,0)-1),"NA"))</f>
        <v>35</v>
      </c>
      <c r="BM114" s="103" t="n">
        <f aca="true">IF(ISBLANK(OFFSET('Raw Data'!$A$3,MATCH('Data above threshold'!$A114,'Raw Data'!$B$4:$B$185,0),MATCH('Data above threshold'!BO$4,'Raw Data'!$3:$3,0)-1)),"", IFERROR($J114*OFFSET('Raw Data'!$A$3,MATCH('Data above threshold'!$A114,'Raw Data'!$B$4:$B$185,0),MATCH('Data above threshold'!BO$4,'Raw Data'!$3:$3,0)-1),"NA"))</f>
        <v>86</v>
      </c>
      <c r="BN114" s="103" t="n">
        <f aca="true">IF(ISBLANK(OFFSET('Raw Data'!$A$3,MATCH('Data above threshold'!$A114,'Raw Data'!$B$4:$B$185,0),MATCH('Data above threshold'!BP$4,'Raw Data'!$3:$3,0)-1)),"", IFERROR($J114*OFFSET('Raw Data'!$A$3,MATCH('Data above threshold'!$A114,'Raw Data'!$B$4:$B$185,0),MATCH('Data above threshold'!BP$4,'Raw Data'!$3:$3,0)-1),"NA"))</f>
        <v>82</v>
      </c>
      <c r="BO114" s="103" t="n">
        <f aca="true">IF(ISBLANK(OFFSET('Raw Data'!$A$3,MATCH('Data above threshold'!$A114,'Raw Data'!$B$4:$B$185,0),MATCH('Data above threshold'!BQ$4,'Raw Data'!$3:$3,0)-1)),"", IFERROR($J114*OFFSET('Raw Data'!$A$3,MATCH('Data above threshold'!$A114,'Raw Data'!$B$4:$B$185,0),MATCH('Data above threshold'!BQ$4,'Raw Data'!$3:$3,0)-1),"NA"))</f>
        <v>62</v>
      </c>
      <c r="BP114" s="103" t="n">
        <f aca="true">IF(ISBLANK(OFFSET('Raw Data'!$A$3,MATCH('Data above threshold'!$A114,'Raw Data'!$B$4:$B$185,0),MATCH('Data above threshold'!BR$4,'Raw Data'!$3:$3,0)-1)),"", IFERROR($J114*OFFSET('Raw Data'!$A$3,MATCH('Data above threshold'!$A114,'Raw Data'!$B$4:$B$185,0),MATCH('Data above threshold'!BR$4,'Raw Data'!$3:$3,0)-1),"NA"))</f>
        <v>28</v>
      </c>
      <c r="BQ114" s="103" t="n">
        <f aca="true">IF(ISBLANK(OFFSET('Raw Data'!$A$3,MATCH('Data above threshold'!$A114,'Raw Data'!$B$4:$B$185,0),MATCH('Data above threshold'!BS$4,'Raw Data'!$3:$3,0)-1)),"", IFERROR($J114*OFFSET('Raw Data'!$A$3,MATCH('Data above threshold'!$A114,'Raw Data'!$B$4:$B$185,0),MATCH('Data above threshold'!BS$4,'Raw Data'!$3:$3,0)-1),"NA"))</f>
        <v>66</v>
      </c>
      <c r="BR114" s="103" t="n">
        <f aca="true">IF(ISBLANK(OFFSET('Raw Data'!$A$3,MATCH('Data above threshold'!$A114,'Raw Data'!$B$4:$B$185,0),MATCH('Data above threshold'!BT$4,'Raw Data'!$3:$3,0)-1)),"", IFERROR($J114*OFFSET('Raw Data'!$A$3,MATCH('Data above threshold'!$A114,'Raw Data'!$B$4:$B$185,0),MATCH('Data above threshold'!BT$4,'Raw Data'!$3:$3,0)-1),"NA"))</f>
        <v>20</v>
      </c>
      <c r="BS114" s="103" t="n">
        <f aca="true">IF(ISBLANK(OFFSET('Raw Data'!$A$3,MATCH('Data above threshold'!$A114,'Raw Data'!$B$4:$B$185,0),MATCH('Data above threshold'!BU$4,'Raw Data'!$3:$3,0)-1)),"", IFERROR($J114*OFFSET('Raw Data'!$A$3,MATCH('Data above threshold'!$A114,'Raw Data'!$B$4:$B$185,0),MATCH('Data above threshold'!BU$4,'Raw Data'!$3:$3,0)-1),"NA"))</f>
        <v>57</v>
      </c>
      <c r="BT114" s="103" t="n">
        <f aca="true">IF(ISBLANK(OFFSET('Raw Data'!$A$3,MATCH('Data above threshold'!$A114,'Raw Data'!$B$4:$B$185,0),MATCH('Data above threshold'!BV$4,'Raw Data'!$3:$3,0)-1)),"", IFERROR($J114*OFFSET('Raw Data'!$A$3,MATCH('Data above threshold'!$A114,'Raw Data'!$B$4:$B$185,0),MATCH('Data above threshold'!BV$4,'Raw Data'!$3:$3,0)-1),"NA"))</f>
        <v>33</v>
      </c>
      <c r="BU114" s="103" t="n">
        <f aca="true">IF(ISBLANK(OFFSET('Raw Data'!$A$3,MATCH('Data above threshold'!$A114,'Raw Data'!$B$4:$B$185,0),MATCH('Data above threshold'!BW$4,'Raw Data'!$3:$3,0)-1)),"", IFERROR($J114*OFFSET('Raw Data'!$A$3,MATCH('Data above threshold'!$A114,'Raw Data'!$B$4:$B$185,0),MATCH('Data above threshold'!BW$4,'Raw Data'!$3:$3,0)-1),"NA"))</f>
        <v>54</v>
      </c>
      <c r="BV114" s="103" t="n">
        <f aca="true">IF(ISBLANK(OFFSET('Raw Data'!$A$3,MATCH('Data above threshold'!$A114,'Raw Data'!$B$4:$B$185,0),MATCH('Data above threshold'!BX$4,'Raw Data'!$3:$3,0)-1)),"", IFERROR($J114*OFFSET('Raw Data'!$A$3,MATCH('Data above threshold'!$A114,'Raw Data'!$B$4:$B$185,0),MATCH('Data above threshold'!BX$4,'Raw Data'!$3:$3,0)-1),"NA"))</f>
        <v>90</v>
      </c>
      <c r="BW114" s="103" t="n">
        <f aca="true">IF(ISBLANK(OFFSET('Raw Data'!$A$3,MATCH('Data above threshold'!$A114,'Raw Data'!$B$4:$B$185,0),MATCH('Data above threshold'!BY$4,'Raw Data'!$3:$3,0)-1)),"", IFERROR($J114*OFFSET('Raw Data'!$A$3,MATCH('Data above threshold'!$A114,'Raw Data'!$B$4:$B$185,0),MATCH('Data above threshold'!BY$4,'Raw Data'!$3:$3,0)-1),"NA"))</f>
        <v>85</v>
      </c>
      <c r="BX114" s="103" t="n">
        <f aca="true">IF(ISBLANK(OFFSET('Raw Data'!$A$3,MATCH('Data above threshold'!$A114,'Raw Data'!$B$4:$B$185,0),MATCH('Data above threshold'!BZ$4,'Raw Data'!$3:$3,0)-1)),"", IFERROR($J114*OFFSET('Raw Data'!$A$3,MATCH('Data above threshold'!$A114,'Raw Data'!$B$4:$B$185,0),MATCH('Data above threshold'!BZ$4,'Raw Data'!$3:$3,0)-1),"NA"))</f>
        <v>56</v>
      </c>
      <c r="BY114" s="103" t="n">
        <f aca="true">IF(ISBLANK(OFFSET('Raw Data'!$A$3,MATCH('Data above threshold'!$A114,'Raw Data'!$B$4:$B$185,0),MATCH('Data above threshold'!CA$4,'Raw Data'!$3:$3,0)-1)),"", IFERROR($J114*OFFSET('Raw Data'!$A$3,MATCH('Data above threshold'!$A114,'Raw Data'!$B$4:$B$185,0),MATCH('Data above threshold'!CA$4,'Raw Data'!$3:$3,0)-1),"NA"))</f>
        <v>62</v>
      </c>
      <c r="BZ114" s="103" t="n">
        <f aca="true">IF(ISBLANK(OFFSET('Raw Data'!$A$3,MATCH('Data above threshold'!$A114,'Raw Data'!$B$4:$B$185,0),MATCH('Data above threshold'!CB$4,'Raw Data'!$3:$3,0)-1)),"", IFERROR($J114*OFFSET('Raw Data'!$A$3,MATCH('Data above threshold'!$A114,'Raw Data'!$B$4:$B$185,0),MATCH('Data above threshold'!CB$4,'Raw Data'!$3:$3,0)-1),"NA"))</f>
        <v>12</v>
      </c>
      <c r="CA114" s="103" t="n">
        <f aca="true">IF(ISBLANK(OFFSET('Raw Data'!$A$3,MATCH('Data above threshold'!$A114,'Raw Data'!$B$4:$B$185,0),MATCH('Data above threshold'!CC$4,'Raw Data'!$3:$3,0)-1)),"", IFERROR($J114*OFFSET('Raw Data'!$A$3,MATCH('Data above threshold'!$A114,'Raw Data'!$B$4:$B$185,0),MATCH('Data above threshold'!CC$4,'Raw Data'!$3:$3,0)-1),"NA"))</f>
        <v>18</v>
      </c>
      <c r="CB114" s="103" t="n">
        <f aca="true">IF(ISBLANK(OFFSET('Raw Data'!$A$3,MATCH('Data above threshold'!$A114,'Raw Data'!$B$4:$B$185,0),MATCH('Data above threshold'!CD$4,'Raw Data'!$3:$3,0)-1)),"", IFERROR($J114*OFFSET('Raw Data'!$A$3,MATCH('Data above threshold'!$A114,'Raw Data'!$B$4:$B$185,0),MATCH('Data above threshold'!CD$4,'Raw Data'!$3:$3,0)-1),"NA"))</f>
        <v>83</v>
      </c>
      <c r="CC114" s="103" t="n">
        <f aca="true">IF(ISBLANK(OFFSET('Raw Data'!$A$3,MATCH('Data above threshold'!$A114,'Raw Data'!$B$4:$B$185,0),MATCH('Data above threshold'!CE$4,'Raw Data'!$3:$3,0)-1)),"", IFERROR($J114*OFFSET('Raw Data'!$A$3,MATCH('Data above threshold'!$A114,'Raw Data'!$B$4:$B$185,0),MATCH('Data above threshold'!CE$4,'Raw Data'!$3:$3,0)-1),"NA"))</f>
        <v>62</v>
      </c>
      <c r="CD114" s="103" t="str">
        <f aca="true">IF(ISBLANK(OFFSET('Raw Data'!$A$3,MATCH('Data above threshold'!$A114,'Raw Data'!$B$4:$B$185,0),MATCH('Data above threshold'!CF$4,'Raw Data'!$3:$3,0)-1)),"", IFERROR($J114*OFFSET('Raw Data'!$A$3,MATCH('Data above threshold'!$A114,'Raw Data'!$B$4:$B$185,0),MATCH('Data above threshold'!CF$4,'Raw Data'!$3:$3,0)-1),"NA"))</f>
        <v>NA</v>
      </c>
      <c r="CE114" s="103" t="str">
        <f aca="true">IF(ISBLANK(OFFSET('Raw Data'!$A$3,MATCH('Data above threshold'!$A114,'Raw Data'!$B$4:$B$185,0),MATCH('Data above threshold'!CG$4,'Raw Data'!$3:$3,0)-1)),"", IFERROR($J114*OFFSET('Raw Data'!$A$3,MATCH('Data above threshold'!$A114,'Raw Data'!$B$4:$B$185,0),MATCH('Data above threshold'!CG$4,'Raw Data'!$3:$3,0)-1),"NA"))</f>
        <v>NA</v>
      </c>
      <c r="CF114" s="103" t="n">
        <f aca="true">IF(ISBLANK(OFFSET('Raw Data'!$A$3,MATCH('Data above threshold'!$A114,'Raw Data'!$B$4:$B$185,0),MATCH('Data above threshold'!CH$4,'Raw Data'!$3:$3,0)-1)),"", IFERROR($J114*OFFSET('Raw Data'!$A$3,MATCH('Data above threshold'!$A114,'Raw Data'!$B$4:$B$185,0),MATCH('Data above threshold'!CH$4,'Raw Data'!$3:$3,0)-1),"NA"))</f>
        <v>69</v>
      </c>
      <c r="CG114" s="103" t="n">
        <f aca="true">IF(ISBLANK(OFFSET('Raw Data'!$A$3,MATCH('Data above threshold'!$A114,'Raw Data'!$B$4:$B$185,0),MATCH('Data above threshold'!CI$4,'Raw Data'!$3:$3,0)-1)),"", IFERROR($J114*OFFSET('Raw Data'!$A$3,MATCH('Data above threshold'!$A114,'Raw Data'!$B$4:$B$185,0),MATCH('Data above threshold'!CI$4,'Raw Data'!$3:$3,0)-1),"NA"))</f>
        <v>42</v>
      </c>
      <c r="CH114" s="103" t="n">
        <f aca="true">IF(ISBLANK(OFFSET('Raw Data'!$A$3,MATCH('Data above threshold'!$A114,'Raw Data'!$B$4:$B$185,0),MATCH('Data above threshold'!CJ$4,'Raw Data'!$3:$3,0)-1)),"", IFERROR($J114*OFFSET('Raw Data'!$A$3,MATCH('Data above threshold'!$A114,'Raw Data'!$B$4:$B$185,0),MATCH('Data above threshold'!CJ$4,'Raw Data'!$3:$3,0)-1),"NA"))</f>
        <v>28</v>
      </c>
      <c r="CI114" s="103" t="n">
        <f aca="true">IF(ISBLANK(OFFSET('Raw Data'!$A$3,MATCH('Data above threshold'!$A114,'Raw Data'!$B$4:$B$185,0),MATCH('Data above threshold'!CK$4,'Raw Data'!$3:$3,0)-1)),"", IFERROR($J114*OFFSET('Raw Data'!$A$3,MATCH('Data above threshold'!$A114,'Raw Data'!$B$4:$B$185,0),MATCH('Data above threshold'!CK$4,'Raw Data'!$3:$3,0)-1),"NA"))</f>
        <v>47</v>
      </c>
      <c r="CJ114" s="103" t="n">
        <f aca="true">IF(ISBLANK(OFFSET('Raw Data'!$A$3,MATCH('Data above threshold'!$A114,'Raw Data'!$B$4:$B$185,0),MATCH('Data above threshold'!CL$4,'Raw Data'!$3:$3,0)-1)),"", IFERROR($J114*OFFSET('Raw Data'!$A$3,MATCH('Data above threshold'!$A114,'Raw Data'!$B$4:$B$185,0),MATCH('Data above threshold'!CL$4,'Raw Data'!$3:$3,0)-1),"NA"))</f>
        <v>66</v>
      </c>
      <c r="CK114" s="103" t="n">
        <f aca="true">IF(ISBLANK(OFFSET('Raw Data'!$A$3,MATCH('Data above threshold'!$A114,'Raw Data'!$B$4:$B$185,0),MATCH('Data above threshold'!CM$4,'Raw Data'!$3:$3,0)-1)),"", IFERROR($J114*OFFSET('Raw Data'!$A$3,MATCH('Data above threshold'!$A114,'Raw Data'!$B$4:$B$185,0),MATCH('Data above threshold'!CM$4,'Raw Data'!$3:$3,0)-1),"NA"))</f>
        <v>55</v>
      </c>
      <c r="CL114" s="103" t="n">
        <f aca="true">IF(ISBLANK(OFFSET('Raw Data'!$A$3,MATCH('Data above threshold'!$A114,'Raw Data'!$B$4:$B$185,0),MATCH('Data above threshold'!CN$4,'Raw Data'!$3:$3,0)-1)),"", IFERROR($J114*OFFSET('Raw Data'!$A$3,MATCH('Data above threshold'!$A114,'Raw Data'!$B$4:$B$185,0),MATCH('Data above threshold'!CN$4,'Raw Data'!$3:$3,0)-1),"NA"))</f>
        <v>85</v>
      </c>
      <c r="CM114" s="103" t="n">
        <f aca="true">IF(ISBLANK(OFFSET('Raw Data'!$A$3,MATCH('Data above threshold'!$A114,'Raw Data'!$B$4:$B$185,0),MATCH('Data above threshold'!CO$4,'Raw Data'!$3:$3,0)-1)),"", IFERROR($J114*OFFSET('Raw Data'!$A$3,MATCH('Data above threshold'!$A114,'Raw Data'!$B$4:$B$185,0),MATCH('Data above threshold'!CO$4,'Raw Data'!$3:$3,0)-1),"NA"))</f>
        <v>73</v>
      </c>
      <c r="CN114" s="103" t="n">
        <f aca="true">IF(ISBLANK(OFFSET('Raw Data'!$A$3,MATCH('Data above threshold'!$A114,'Raw Data'!$B$4:$B$185,0),MATCH('Data above threshold'!CP$4,'Raw Data'!$3:$3,0)-1)),"", IFERROR($J114*OFFSET('Raw Data'!$A$3,MATCH('Data above threshold'!$A114,'Raw Data'!$B$4:$B$185,0),MATCH('Data above threshold'!CP$4,'Raw Data'!$3:$3,0)-1),"NA"))</f>
        <v>7</v>
      </c>
      <c r="CO114" s="103" t="n">
        <f aca="true">IF(ISBLANK(OFFSET('Raw Data'!$A$3,MATCH('Data above threshold'!$A114,'Raw Data'!$B$4:$B$185,0),MATCH('Data above threshold'!CQ$4,'Raw Data'!$3:$3,0)-1)),"", IFERROR($J114*OFFSET('Raw Data'!$A$3,MATCH('Data above threshold'!$A114,'Raw Data'!$B$4:$B$185,0),MATCH('Data above threshold'!CQ$4,'Raw Data'!$3:$3,0)-1),"NA"))</f>
        <v>30</v>
      </c>
      <c r="CP114" s="103" t="n">
        <f aca="true">IF(ISBLANK(OFFSET('Raw Data'!$A$3,MATCH('Data above threshold'!$A114,'Raw Data'!$B$4:$B$185,0),MATCH('Data above threshold'!CR$4,'Raw Data'!$3:$3,0)-1)),"", IFERROR($J114*OFFSET('Raw Data'!$A$3,MATCH('Data above threshold'!$A114,'Raw Data'!$B$4:$B$185,0),MATCH('Data above threshold'!CR$4,'Raw Data'!$3:$3,0)-1),"NA"))</f>
        <v>26</v>
      </c>
    </row>
    <row r="115" s="103" customFormat="true" ht="15.5" hidden="false" customHeight="false" outlineLevel="0" collapsed="false">
      <c r="A115" s="107" t="n">
        <v>4312</v>
      </c>
      <c r="B115" s="107" t="n">
        <v>4</v>
      </c>
      <c r="C115" s="103" t="str">
        <f aca="true">IF(ISBLANK(OFFSET('Raw Data'!$A$3,MATCH($A115,'Raw Data'!$B$4:$B$185,0),MATCH(C$4,'Raw Data'!$3:$3,0)-1)),"",OFFSET('Raw Data'!$A$3,MATCH($A115,'Raw Data'!$B$4:$B$185,0),MATCH(C$4,'Raw Data'!$3:$3,0)-1))</f>
        <v/>
      </c>
      <c r="D115" s="103" t="str">
        <f aca="true">IF(ISBLANK(OFFSET('Raw Data'!$A$3,MATCH($A115,'Raw Data'!$B$4:$B$185,0),MATCH(D$4,'Raw Data'!$3:$3,0)-1)),"",OFFSET('Raw Data'!$A$3,MATCH($A115,'Raw Data'!$B$4:$B$185,0),MATCH(D$4,'Raw Data'!$3:$3,0)-1))</f>
        <v>Renewable energy regulation</v>
      </c>
      <c r="E115" s="103" t="str">
        <f aca="true">IF(ISBLANK(OFFSET('Raw Data'!$A$3,MATCH($A115,'Raw Data'!$B$4:$B$185,0),MATCH(E$4,'Raw Data'!$3:$3,0)-1)),"",OFFSET('Raw Data'!$A$3,MATCH($A115,'Raw Data'!$B$4:$B$185,0),MATCH(E$4,'Raw Data'!$3:$3,0)-1))</f>
        <v/>
      </c>
      <c r="F115" s="103" t="str">
        <f aca="true">IF(ISBLANK(OFFSET('Raw Data'!$A$3,MATCH($A115,'Raw Data'!$B$4:$B$185,0),MATCH(F$4,'Raw Data'!$3:$3,0)-1)),"",OFFSET('Raw Data'!$A$3,MATCH($A115,'Raw Data'!$B$4:$B$185,0),MATCH(F$4,'Raw Data'!$3:$3,0)-1))</f>
        <v/>
      </c>
      <c r="G115" s="103" t="s">
        <v>217</v>
      </c>
      <c r="H115" s="103" t="str">
        <f aca="true">IF(ISBLANK(OFFSET('Raw Data'!$A$3,MATCH($A115,'Raw Data'!$B$4:$B$185,0),MATCH(H$4,'Raw Data'!$3:$3,0)-1)),"",OFFSET('Raw Data'!$A$3,MATCH($A115,'Raw Data'!$B$4:$B$185,0),MATCH(H$4,'Raw Data'!$3:$3,0)-1))</f>
        <v>Score 0-100</v>
      </c>
      <c r="I115" s="103" t="str">
        <f aca="true">IF(ISBLANK(OFFSET('Raw Data'!$A$3,MATCH($A115,'Raw Data'!$B$4:$B$185,0),MATCH(I$4,'Raw Data'!$3:$3,0)-1)),"",OFFSET('Raw Data'!$A$3,MATCH($A115,'Raw Data'!$B$4:$B$185,0),MATCH(I$4,'Raw Data'!$3:$3,0)-1))</f>
        <v>Plus</v>
      </c>
      <c r="J115" s="103" t="n">
        <f aca="false">IF(I115="","",IF(I115="Minus",-1,1))</f>
        <v>1</v>
      </c>
      <c r="K115" s="105" t="n">
        <f aca="false" t="array" ref="K115:K115">IFERROR(SKEW(IF(ISNUMBER(O115:CP115),O115:CP115,"")),"")</f>
        <v>-0.539154379308806</v>
      </c>
      <c r="L115" s="103" t="n">
        <f aca="true">IF(ISBLANK(OFFSET('Data above threshold'!$A$4,MATCH('Data above threshold'!$A115,'Data above threshold'!$A$5:$A$185,0),MATCH('Data above threshold'!N$4,'Data above threshold'!$4:$4,0)-1)),1,OFFSET('Data above threshold'!$A$4,MATCH('Data above threshold'!$A115,'Data above threshold'!$A$5:$A$185,0),MATCH('Data above threshold'!N$4,'Data above threshold'!$4:$4,0)-1))</f>
        <v>0</v>
      </c>
      <c r="M115" s="103" t="str">
        <f aca="true">IF(ISBLANK(OFFSET('Data above threshold'!$A$4,MATCH('Data above threshold'!$A115,'Data above threshold'!$A$5:$A$185,0),MATCH('Data above threshold'!O$4,'Data above threshold'!$4:$4,0)-1)),"",OFFSET('Data above threshold'!$A$4,MATCH('Data above threshold'!$A115,'Data above threshold'!$A$5:$A$185,0),MATCH('Data above threshold'!O$4,'Data above threshold'!$4:$4,0)-1))</f>
        <v/>
      </c>
      <c r="N115" s="106" t="n">
        <f aca="false" t="array" ref="N115:N115">IF(B115&lt;4,"",1-IFERROR(SUM(ISNUMBER(O115:CP115)*(1-$O$3:$CP$3))/COUNTIF($O$3:$CP$3,0),0))</f>
        <v>0.1375</v>
      </c>
      <c r="O115" s="103" t="n">
        <f aca="true">IF(ISBLANK(OFFSET('Raw Data'!$A$3,MATCH('Data above threshold'!$A115,'Raw Data'!$B$4:$B$185,0),MATCH('Data above threshold'!Q$4,'Raw Data'!$3:$3,0)-1)),"", IFERROR($J115*OFFSET('Raw Data'!$A$3,MATCH('Data above threshold'!$A115,'Raw Data'!$B$4:$B$185,0),MATCH('Data above threshold'!Q$4,'Raw Data'!$3:$3,0)-1),"NA"))</f>
        <v>60</v>
      </c>
      <c r="P115" s="103" t="n">
        <f aca="true">IF(ISBLANK(OFFSET('Raw Data'!$A$3,MATCH('Data above threshold'!$A115,'Raw Data'!$B$4:$B$185,0),MATCH('Data above threshold'!R$4,'Raw Data'!$3:$3,0)-1)),"", IFERROR($J115*OFFSET('Raw Data'!$A$3,MATCH('Data above threshold'!$A115,'Raw Data'!$B$4:$B$185,0),MATCH('Data above threshold'!R$4,'Raw Data'!$3:$3,0)-1),"NA"))</f>
        <v>83</v>
      </c>
      <c r="Q115" s="103" t="n">
        <f aca="true">IF(ISBLANK(OFFSET('Raw Data'!$A$3,MATCH('Data above threshold'!$A115,'Raw Data'!$B$4:$B$185,0),MATCH('Data above threshold'!S$4,'Raw Data'!$3:$3,0)-1)),"", IFERROR($J115*OFFSET('Raw Data'!$A$3,MATCH('Data above threshold'!$A115,'Raw Data'!$B$4:$B$185,0),MATCH('Data above threshold'!S$4,'Raw Data'!$3:$3,0)-1),"NA"))</f>
        <v>82</v>
      </c>
      <c r="R115" s="103" t="n">
        <f aca="true">IF(ISBLANK(OFFSET('Raw Data'!$A$3,MATCH('Data above threshold'!$A115,'Raw Data'!$B$4:$B$185,0),MATCH('Data above threshold'!T$4,'Raw Data'!$3:$3,0)-1)),"", IFERROR($J115*OFFSET('Raw Data'!$A$3,MATCH('Data above threshold'!$A115,'Raw Data'!$B$4:$B$185,0),MATCH('Data above threshold'!T$4,'Raw Data'!$3:$3,0)-1),"NA"))</f>
        <v>85</v>
      </c>
      <c r="S115" s="103" t="n">
        <f aca="true">IF(ISBLANK(OFFSET('Raw Data'!$A$3,MATCH('Data above threshold'!$A115,'Raw Data'!$B$4:$B$185,0),MATCH('Data above threshold'!U$4,'Raw Data'!$3:$3,0)-1)),"", IFERROR($J115*OFFSET('Raw Data'!$A$3,MATCH('Data above threshold'!$A115,'Raw Data'!$B$4:$B$185,0),MATCH('Data above threshold'!U$4,'Raw Data'!$3:$3,0)-1),"NA"))</f>
        <v>44</v>
      </c>
      <c r="T115" s="103" t="str">
        <f aca="true">IF(ISBLANK(OFFSET('Raw Data'!$A$3,MATCH('Data above threshold'!$A115,'Raw Data'!$B$4:$B$185,0),MATCH('Data above threshold'!V$4,'Raw Data'!$3:$3,0)-1)),"", IFERROR($J115*OFFSET('Raw Data'!$A$3,MATCH('Data above threshold'!$A115,'Raw Data'!$B$4:$B$185,0),MATCH('Data above threshold'!V$4,'Raw Data'!$3:$3,0)-1),"NA"))</f>
        <v>NA</v>
      </c>
      <c r="U115" s="103" t="n">
        <f aca="true">IF(ISBLANK(OFFSET('Raw Data'!$A$3,MATCH('Data above threshold'!$A115,'Raw Data'!$B$4:$B$185,0),MATCH('Data above threshold'!W$4,'Raw Data'!$3:$3,0)-1)),"", IFERROR($J115*OFFSET('Raw Data'!$A$3,MATCH('Data above threshold'!$A115,'Raw Data'!$B$4:$B$185,0),MATCH('Data above threshold'!W$4,'Raw Data'!$3:$3,0)-1),"NA"))</f>
        <v>81</v>
      </c>
      <c r="V115" s="103" t="n">
        <f aca="true">IF(ISBLANK(OFFSET('Raw Data'!$A$3,MATCH('Data above threshold'!$A115,'Raw Data'!$B$4:$B$185,0),MATCH('Data above threshold'!X$4,'Raw Data'!$3:$3,0)-1)),"", IFERROR($J115*OFFSET('Raw Data'!$A$3,MATCH('Data above threshold'!$A115,'Raw Data'!$B$4:$B$185,0),MATCH('Data above threshold'!X$4,'Raw Data'!$3:$3,0)-1),"NA"))</f>
        <v>81</v>
      </c>
      <c r="W115" s="103" t="n">
        <f aca="true">IF(ISBLANK(OFFSET('Raw Data'!$A$3,MATCH('Data above threshold'!$A115,'Raw Data'!$B$4:$B$185,0),MATCH('Data above threshold'!Y$4,'Raw Data'!$3:$3,0)-1)),"", IFERROR($J115*OFFSET('Raw Data'!$A$3,MATCH('Data above threshold'!$A115,'Raw Data'!$B$4:$B$185,0),MATCH('Data above threshold'!Y$4,'Raw Data'!$3:$3,0)-1),"NA"))</f>
        <v>91</v>
      </c>
      <c r="X115" s="103" t="n">
        <f aca="true">IF(ISBLANK(OFFSET('Raw Data'!$A$3,MATCH('Data above threshold'!$A115,'Raw Data'!$B$4:$B$185,0),MATCH('Data above threshold'!Z$4,'Raw Data'!$3:$3,0)-1)),"", IFERROR($J115*OFFSET('Raw Data'!$A$3,MATCH('Data above threshold'!$A115,'Raw Data'!$B$4:$B$185,0),MATCH('Data above threshold'!Z$4,'Raw Data'!$3:$3,0)-1),"NA"))</f>
        <v>82</v>
      </c>
      <c r="Y115" s="103" t="n">
        <f aca="true">IF(ISBLANK(OFFSET('Raw Data'!$A$3,MATCH('Data above threshold'!$A115,'Raw Data'!$B$4:$B$185,0),MATCH('Data above threshold'!AA$4,'Raw Data'!$3:$3,0)-1)),"", IFERROR($J115*OFFSET('Raw Data'!$A$3,MATCH('Data above threshold'!$A115,'Raw Data'!$B$4:$B$185,0),MATCH('Data above threshold'!AA$4,'Raw Data'!$3:$3,0)-1),"NA"))</f>
        <v>69</v>
      </c>
      <c r="Z115" s="103" t="n">
        <f aca="true">IF(ISBLANK(OFFSET('Raw Data'!$A$3,MATCH('Data above threshold'!$A115,'Raw Data'!$B$4:$B$185,0),MATCH('Data above threshold'!AB$4,'Raw Data'!$3:$3,0)-1)),"", IFERROR($J115*OFFSET('Raw Data'!$A$3,MATCH('Data above threshold'!$A115,'Raw Data'!$B$4:$B$185,0),MATCH('Data above threshold'!AB$4,'Raw Data'!$3:$3,0)-1),"NA"))</f>
        <v>33</v>
      </c>
      <c r="AA115" s="103" t="n">
        <f aca="true">IF(ISBLANK(OFFSET('Raw Data'!$A$3,MATCH('Data above threshold'!$A115,'Raw Data'!$B$4:$B$185,0),MATCH('Data above threshold'!AC$4,'Raw Data'!$3:$3,0)-1)),"", IFERROR($J115*OFFSET('Raw Data'!$A$3,MATCH('Data above threshold'!$A115,'Raw Data'!$B$4:$B$185,0),MATCH('Data above threshold'!AC$4,'Raw Data'!$3:$3,0)-1),"NA"))</f>
        <v>78</v>
      </c>
      <c r="AB115" s="103" t="str">
        <f aca="true">IF(ISBLANK(OFFSET('Raw Data'!$A$3,MATCH('Data above threshold'!$A115,'Raw Data'!$B$4:$B$185,0),MATCH('Data above threshold'!AD$4,'Raw Data'!$3:$3,0)-1)),"", IFERROR($J115*OFFSET('Raw Data'!$A$3,MATCH('Data above threshold'!$A115,'Raw Data'!$B$4:$B$185,0),MATCH('Data above threshold'!AD$4,'Raw Data'!$3:$3,0)-1),"NA"))</f>
        <v>NA</v>
      </c>
      <c r="AC115" s="103" t="n">
        <f aca="true">IF(ISBLANK(OFFSET('Raw Data'!$A$3,MATCH('Data above threshold'!$A115,'Raw Data'!$B$4:$B$185,0),MATCH('Data above threshold'!AE$4,'Raw Data'!$3:$3,0)-1)),"", IFERROR($J115*OFFSET('Raw Data'!$A$3,MATCH('Data above threshold'!$A115,'Raw Data'!$B$4:$B$185,0),MATCH('Data above threshold'!AE$4,'Raw Data'!$3:$3,0)-1),"NA"))</f>
        <v>67</v>
      </c>
      <c r="AD115" s="103" t="str">
        <f aca="true">IF(ISBLANK(OFFSET('Raw Data'!$A$3,MATCH('Data above threshold'!$A115,'Raw Data'!$B$4:$B$185,0),MATCH('Data above threshold'!AF$4,'Raw Data'!$3:$3,0)-1)),"", IFERROR($J115*OFFSET('Raw Data'!$A$3,MATCH('Data above threshold'!$A115,'Raw Data'!$B$4:$B$185,0),MATCH('Data above threshold'!AF$4,'Raw Data'!$3:$3,0)-1),"NA"))</f>
        <v>NA</v>
      </c>
      <c r="AE115" s="103" t="n">
        <f aca="true">IF(ISBLANK(OFFSET('Raw Data'!$A$3,MATCH('Data above threshold'!$A115,'Raw Data'!$B$4:$B$185,0),MATCH('Data above threshold'!AG$4,'Raw Data'!$3:$3,0)-1)),"", IFERROR($J115*OFFSET('Raw Data'!$A$3,MATCH('Data above threshold'!$A115,'Raw Data'!$B$4:$B$185,0),MATCH('Data above threshold'!AG$4,'Raw Data'!$3:$3,0)-1),"NA"))</f>
        <v>97</v>
      </c>
      <c r="AF115" s="103" t="n">
        <f aca="true">IF(ISBLANK(OFFSET('Raw Data'!$A$3,MATCH('Data above threshold'!$A115,'Raw Data'!$B$4:$B$185,0),MATCH('Data above threshold'!AH$4,'Raw Data'!$3:$3,0)-1)),"", IFERROR($J115*OFFSET('Raw Data'!$A$3,MATCH('Data above threshold'!$A115,'Raw Data'!$B$4:$B$185,0),MATCH('Data above threshold'!AH$4,'Raw Data'!$3:$3,0)-1),"NA"))</f>
        <v>95</v>
      </c>
      <c r="AG115" s="103" t="n">
        <f aca="true">IF(ISBLANK(OFFSET('Raw Data'!$A$3,MATCH('Data above threshold'!$A115,'Raw Data'!$B$4:$B$185,0),MATCH('Data above threshold'!AI$4,'Raw Data'!$3:$3,0)-1)),"", IFERROR($J115*OFFSET('Raw Data'!$A$3,MATCH('Data above threshold'!$A115,'Raw Data'!$B$4:$B$185,0),MATCH('Data above threshold'!AI$4,'Raw Data'!$3:$3,0)-1),"NA"))</f>
        <v>57</v>
      </c>
      <c r="AH115" s="103" t="n">
        <f aca="true">IF(ISBLANK(OFFSET('Raw Data'!$A$3,MATCH('Data above threshold'!$A115,'Raw Data'!$B$4:$B$185,0),MATCH('Data above threshold'!AJ$4,'Raw Data'!$3:$3,0)-1)),"", IFERROR($J115*OFFSET('Raw Data'!$A$3,MATCH('Data above threshold'!$A115,'Raw Data'!$B$4:$B$185,0),MATCH('Data above threshold'!AJ$4,'Raw Data'!$3:$3,0)-1),"NA"))</f>
        <v>45</v>
      </c>
      <c r="AI115" s="103" t="n">
        <f aca="true">IF(ISBLANK(OFFSET('Raw Data'!$A$3,MATCH('Data above threshold'!$A115,'Raw Data'!$B$4:$B$185,0),MATCH('Data above threshold'!AK$4,'Raw Data'!$3:$3,0)-1)),"", IFERROR($J115*OFFSET('Raw Data'!$A$3,MATCH('Data above threshold'!$A115,'Raw Data'!$B$4:$B$185,0),MATCH('Data above threshold'!AK$4,'Raw Data'!$3:$3,0)-1),"NA"))</f>
        <v>51</v>
      </c>
      <c r="AJ115" s="103" t="n">
        <f aca="true">IF(ISBLANK(OFFSET('Raw Data'!$A$3,MATCH('Data above threshold'!$A115,'Raw Data'!$B$4:$B$185,0),MATCH('Data above threshold'!AL$4,'Raw Data'!$3:$3,0)-1)),"", IFERROR($J115*OFFSET('Raw Data'!$A$3,MATCH('Data above threshold'!$A115,'Raw Data'!$B$4:$B$185,0),MATCH('Data above threshold'!AL$4,'Raw Data'!$3:$3,0)-1),"NA"))</f>
        <v>85</v>
      </c>
      <c r="AK115" s="103" t="n">
        <f aca="true">IF(ISBLANK(OFFSET('Raw Data'!$A$3,MATCH('Data above threshold'!$A115,'Raw Data'!$B$4:$B$185,0),MATCH('Data above threshold'!AM$4,'Raw Data'!$3:$3,0)-1)),"", IFERROR($J115*OFFSET('Raw Data'!$A$3,MATCH('Data above threshold'!$A115,'Raw Data'!$B$4:$B$185,0),MATCH('Data above threshold'!AM$4,'Raw Data'!$3:$3,0)-1),"NA"))</f>
        <v>84</v>
      </c>
      <c r="AL115" s="103" t="str">
        <f aca="true">IF(ISBLANK(OFFSET('Raw Data'!$A$3,MATCH('Data above threshold'!$A115,'Raw Data'!$B$4:$B$185,0),MATCH('Data above threshold'!AN$4,'Raw Data'!$3:$3,0)-1)),"", IFERROR($J115*OFFSET('Raw Data'!$A$3,MATCH('Data above threshold'!$A115,'Raw Data'!$B$4:$B$185,0),MATCH('Data above threshold'!AN$4,'Raw Data'!$3:$3,0)-1),"NA"))</f>
        <v>NA</v>
      </c>
      <c r="AM115" s="103" t="n">
        <f aca="true">IF(ISBLANK(OFFSET('Raw Data'!$A$3,MATCH('Data above threshold'!$A115,'Raw Data'!$B$4:$B$185,0),MATCH('Data above threshold'!AO$4,'Raw Data'!$3:$3,0)-1)),"", IFERROR($J115*OFFSET('Raw Data'!$A$3,MATCH('Data above threshold'!$A115,'Raw Data'!$B$4:$B$185,0),MATCH('Data above threshold'!AO$4,'Raw Data'!$3:$3,0)-1),"NA"))</f>
        <v>87</v>
      </c>
      <c r="AN115" s="103" t="n">
        <f aca="true">IF(ISBLANK(OFFSET('Raw Data'!$A$3,MATCH('Data above threshold'!$A115,'Raw Data'!$B$4:$B$185,0),MATCH('Data above threshold'!AP$4,'Raw Data'!$3:$3,0)-1)),"", IFERROR($J115*OFFSET('Raw Data'!$A$3,MATCH('Data above threshold'!$A115,'Raw Data'!$B$4:$B$185,0),MATCH('Data above threshold'!AP$4,'Raw Data'!$3:$3,0)-1),"NA"))</f>
        <v>94</v>
      </c>
      <c r="AO115" s="103" t="n">
        <f aca="true">IF(ISBLANK(OFFSET('Raw Data'!$A$3,MATCH('Data above threshold'!$A115,'Raw Data'!$B$4:$B$185,0),MATCH('Data above threshold'!AQ$4,'Raw Data'!$3:$3,0)-1)),"", IFERROR($J115*OFFSET('Raw Data'!$A$3,MATCH('Data above threshold'!$A115,'Raw Data'!$B$4:$B$185,0),MATCH('Data above threshold'!AQ$4,'Raw Data'!$3:$3,0)-1),"NA"))</f>
        <v>76</v>
      </c>
      <c r="AP115" s="103" t="n">
        <f aca="true">IF(ISBLANK(OFFSET('Raw Data'!$A$3,MATCH('Data above threshold'!$A115,'Raw Data'!$B$4:$B$185,0),MATCH('Data above threshold'!AR$4,'Raw Data'!$3:$3,0)-1)),"", IFERROR($J115*OFFSET('Raw Data'!$A$3,MATCH('Data above threshold'!$A115,'Raw Data'!$B$4:$B$185,0),MATCH('Data above threshold'!AR$4,'Raw Data'!$3:$3,0)-1),"NA"))</f>
        <v>10</v>
      </c>
      <c r="AQ115" s="103" t="n">
        <f aca="true">IF(ISBLANK(OFFSET('Raw Data'!$A$3,MATCH('Data above threshold'!$A115,'Raw Data'!$B$4:$B$185,0),MATCH('Data above threshold'!AS$4,'Raw Data'!$3:$3,0)-1)),"", IFERROR($J115*OFFSET('Raw Data'!$A$3,MATCH('Data above threshold'!$A115,'Raw Data'!$B$4:$B$185,0),MATCH('Data above threshold'!AS$4,'Raw Data'!$3:$3,0)-1),"NA"))</f>
        <v>82</v>
      </c>
      <c r="AR115" s="103" t="str">
        <f aca="true">IF(ISBLANK(OFFSET('Raw Data'!$A$3,MATCH('Data above threshold'!$A115,'Raw Data'!$B$4:$B$185,0),MATCH('Data above threshold'!AT$4,'Raw Data'!$3:$3,0)-1)),"", IFERROR($J115*OFFSET('Raw Data'!$A$3,MATCH('Data above threshold'!$A115,'Raw Data'!$B$4:$B$185,0),MATCH('Data above threshold'!AT$4,'Raw Data'!$3:$3,0)-1),"NA"))</f>
        <v>NA</v>
      </c>
      <c r="AS115" s="103" t="n">
        <f aca="true">IF(ISBLANK(OFFSET('Raw Data'!$A$3,MATCH('Data above threshold'!$A115,'Raw Data'!$B$4:$B$185,0),MATCH('Data above threshold'!AU$4,'Raw Data'!$3:$3,0)-1)),"", IFERROR($J115*OFFSET('Raw Data'!$A$3,MATCH('Data above threshold'!$A115,'Raw Data'!$B$4:$B$185,0),MATCH('Data above threshold'!AU$4,'Raw Data'!$3:$3,0)-1),"NA"))</f>
        <v>61</v>
      </c>
      <c r="AT115" s="103" t="n">
        <f aca="true">IF(ISBLANK(OFFSET('Raw Data'!$A$3,MATCH('Data above threshold'!$A115,'Raw Data'!$B$4:$B$185,0),MATCH('Data above threshold'!AV$4,'Raw Data'!$3:$3,0)-1)),"", IFERROR($J115*OFFSET('Raw Data'!$A$3,MATCH('Data above threshold'!$A115,'Raw Data'!$B$4:$B$185,0),MATCH('Data above threshold'!AV$4,'Raw Data'!$3:$3,0)-1),"NA"))</f>
        <v>51</v>
      </c>
      <c r="AU115" s="103" t="n">
        <f aca="true">IF(ISBLANK(OFFSET('Raw Data'!$A$3,MATCH('Data above threshold'!$A115,'Raw Data'!$B$4:$B$185,0),MATCH('Data above threshold'!AW$4,'Raw Data'!$3:$3,0)-1)),"", IFERROR($J115*OFFSET('Raw Data'!$A$3,MATCH('Data above threshold'!$A115,'Raw Data'!$B$4:$B$185,0),MATCH('Data above threshold'!AW$4,'Raw Data'!$3:$3,0)-1),"NA"))</f>
        <v>89</v>
      </c>
      <c r="AV115" s="103" t="str">
        <f aca="true">IF(ISBLANK(OFFSET('Raw Data'!$A$3,MATCH('Data above threshold'!$A115,'Raw Data'!$B$4:$B$185,0),MATCH('Data above threshold'!AX$4,'Raw Data'!$3:$3,0)-1)),"", IFERROR($J115*OFFSET('Raw Data'!$A$3,MATCH('Data above threshold'!$A115,'Raw Data'!$B$4:$B$185,0),MATCH('Data above threshold'!AX$4,'Raw Data'!$3:$3,0)-1),"NA"))</f>
        <v>NA</v>
      </c>
      <c r="AW115" s="103" t="n">
        <f aca="true">IF(ISBLANK(OFFSET('Raw Data'!$A$3,MATCH('Data above threshold'!$A115,'Raw Data'!$B$4:$B$185,0),MATCH('Data above threshold'!AY$4,'Raw Data'!$3:$3,0)-1)),"", IFERROR($J115*OFFSET('Raw Data'!$A$3,MATCH('Data above threshold'!$A115,'Raw Data'!$B$4:$B$185,0),MATCH('Data above threshold'!AY$4,'Raw Data'!$3:$3,0)-1),"NA"))</f>
        <v>84</v>
      </c>
      <c r="AX115" s="103" t="n">
        <f aca="true">IF(ISBLANK(OFFSET('Raw Data'!$A$3,MATCH('Data above threshold'!$A115,'Raw Data'!$B$4:$B$185,0),MATCH('Data above threshold'!AZ$4,'Raw Data'!$3:$3,0)-1)),"", IFERROR($J115*OFFSET('Raw Data'!$A$3,MATCH('Data above threshold'!$A115,'Raw Data'!$B$4:$B$185,0),MATCH('Data above threshold'!AZ$4,'Raw Data'!$3:$3,0)-1),"NA"))</f>
        <v>55</v>
      </c>
      <c r="AY115" s="103" t="n">
        <f aca="true">IF(ISBLANK(OFFSET('Raw Data'!$A$3,MATCH('Data above threshold'!$A115,'Raw Data'!$B$4:$B$185,0),MATCH('Data above threshold'!BA$4,'Raw Data'!$3:$3,0)-1)),"", IFERROR($J115*OFFSET('Raw Data'!$A$3,MATCH('Data above threshold'!$A115,'Raw Data'!$B$4:$B$185,0),MATCH('Data above threshold'!BA$4,'Raw Data'!$3:$3,0)-1),"NA"))</f>
        <v>81</v>
      </c>
      <c r="AZ115" s="103" t="n">
        <f aca="true">IF(ISBLANK(OFFSET('Raw Data'!$A$3,MATCH('Data above threshold'!$A115,'Raw Data'!$B$4:$B$185,0),MATCH('Data above threshold'!BB$4,'Raw Data'!$3:$3,0)-1)),"", IFERROR($J115*OFFSET('Raw Data'!$A$3,MATCH('Data above threshold'!$A115,'Raw Data'!$B$4:$B$185,0),MATCH('Data above threshold'!BB$4,'Raw Data'!$3:$3,0)-1),"NA"))</f>
        <v>59</v>
      </c>
      <c r="BA115" s="103" t="n">
        <f aca="true">IF(ISBLANK(OFFSET('Raw Data'!$A$3,MATCH('Data above threshold'!$A115,'Raw Data'!$B$4:$B$185,0),MATCH('Data above threshold'!BC$4,'Raw Data'!$3:$3,0)-1)),"", IFERROR($J115*OFFSET('Raw Data'!$A$3,MATCH('Data above threshold'!$A115,'Raw Data'!$B$4:$B$185,0),MATCH('Data above threshold'!BC$4,'Raw Data'!$3:$3,0)-1),"NA"))</f>
        <v>81</v>
      </c>
      <c r="BB115" s="103" t="n">
        <f aca="true">IF(ISBLANK(OFFSET('Raw Data'!$A$3,MATCH('Data above threshold'!$A115,'Raw Data'!$B$4:$B$185,0),MATCH('Data above threshold'!BD$4,'Raw Data'!$3:$3,0)-1)),"", IFERROR($J115*OFFSET('Raw Data'!$A$3,MATCH('Data above threshold'!$A115,'Raw Data'!$B$4:$B$185,0),MATCH('Data above threshold'!BD$4,'Raw Data'!$3:$3,0)-1),"NA"))</f>
        <v>67</v>
      </c>
      <c r="BC115" s="103" t="n">
        <f aca="true">IF(ISBLANK(OFFSET('Raw Data'!$A$3,MATCH('Data above threshold'!$A115,'Raw Data'!$B$4:$B$185,0),MATCH('Data above threshold'!BE$4,'Raw Data'!$3:$3,0)-1)),"", IFERROR($J115*OFFSET('Raw Data'!$A$3,MATCH('Data above threshold'!$A115,'Raw Data'!$B$4:$B$185,0),MATCH('Data above threshold'!BE$4,'Raw Data'!$3:$3,0)-1),"NA"))</f>
        <v>82</v>
      </c>
      <c r="BD115" s="103" t="n">
        <f aca="true">IF(ISBLANK(OFFSET('Raw Data'!$A$3,MATCH('Data above threshold'!$A115,'Raw Data'!$B$4:$B$185,0),MATCH('Data above threshold'!BF$4,'Raw Data'!$3:$3,0)-1)),"", IFERROR($J115*OFFSET('Raw Data'!$A$3,MATCH('Data above threshold'!$A115,'Raw Data'!$B$4:$B$185,0),MATCH('Data above threshold'!BF$4,'Raw Data'!$3:$3,0)-1),"NA"))</f>
        <v>41</v>
      </c>
      <c r="BE115" s="103" t="str">
        <f aca="true">IF(ISBLANK(OFFSET('Raw Data'!$A$3,MATCH('Data above threshold'!$A115,'Raw Data'!$B$4:$B$185,0),MATCH('Data above threshold'!BG$4,'Raw Data'!$3:$3,0)-1)),"", IFERROR($J115*OFFSET('Raw Data'!$A$3,MATCH('Data above threshold'!$A115,'Raw Data'!$B$4:$B$185,0),MATCH('Data above threshold'!BG$4,'Raw Data'!$3:$3,0)-1),"NA"))</f>
        <v>NA</v>
      </c>
      <c r="BF115" s="103" t="n">
        <f aca="true">IF(ISBLANK(OFFSET('Raw Data'!$A$3,MATCH('Data above threshold'!$A115,'Raw Data'!$B$4:$B$185,0),MATCH('Data above threshold'!BH$4,'Raw Data'!$3:$3,0)-1)),"", IFERROR($J115*OFFSET('Raw Data'!$A$3,MATCH('Data above threshold'!$A115,'Raw Data'!$B$4:$B$185,0),MATCH('Data above threshold'!BH$4,'Raw Data'!$3:$3,0)-1),"NA"))</f>
        <v>20</v>
      </c>
      <c r="BG115" s="103" t="n">
        <f aca="true">IF(ISBLANK(OFFSET('Raw Data'!$A$3,MATCH('Data above threshold'!$A115,'Raw Data'!$B$4:$B$185,0),MATCH('Data above threshold'!BI$4,'Raw Data'!$3:$3,0)-1)),"", IFERROR($J115*OFFSET('Raw Data'!$A$3,MATCH('Data above threshold'!$A115,'Raw Data'!$B$4:$B$185,0),MATCH('Data above threshold'!BI$4,'Raw Data'!$3:$3,0)-1),"NA"))</f>
        <v>20</v>
      </c>
      <c r="BH115" s="103" t="str">
        <f aca="true">IF(ISBLANK(OFFSET('Raw Data'!$A$3,MATCH('Data above threshold'!$A115,'Raw Data'!$B$4:$B$185,0),MATCH('Data above threshold'!BJ$4,'Raw Data'!$3:$3,0)-1)),"", IFERROR($J115*OFFSET('Raw Data'!$A$3,MATCH('Data above threshold'!$A115,'Raw Data'!$B$4:$B$185,0),MATCH('Data above threshold'!BJ$4,'Raw Data'!$3:$3,0)-1),"NA"))</f>
        <v>NA</v>
      </c>
      <c r="BI115" s="103" t="n">
        <f aca="true">IF(ISBLANK(OFFSET('Raw Data'!$A$3,MATCH('Data above threshold'!$A115,'Raw Data'!$B$4:$B$185,0),MATCH('Data above threshold'!BK$4,'Raw Data'!$3:$3,0)-1)),"", IFERROR($J115*OFFSET('Raw Data'!$A$3,MATCH('Data above threshold'!$A115,'Raw Data'!$B$4:$B$185,0),MATCH('Data above threshold'!BK$4,'Raw Data'!$3:$3,0)-1),"NA"))</f>
        <v>52</v>
      </c>
      <c r="BJ115" s="103" t="str">
        <f aca="true">IF(ISBLANK(OFFSET('Raw Data'!$A$3,MATCH('Data above threshold'!$A115,'Raw Data'!$B$4:$B$185,0),MATCH('Data above threshold'!BL$4,'Raw Data'!$3:$3,0)-1)),"", IFERROR($J115*OFFSET('Raw Data'!$A$3,MATCH('Data above threshold'!$A115,'Raw Data'!$B$4:$B$185,0),MATCH('Data above threshold'!BL$4,'Raw Data'!$3:$3,0)-1),"NA"))</f>
        <v>NA</v>
      </c>
      <c r="BK115" s="103" t="n">
        <f aca="true">IF(ISBLANK(OFFSET('Raw Data'!$A$3,MATCH('Data above threshold'!$A115,'Raw Data'!$B$4:$B$185,0),MATCH('Data above threshold'!BM$4,'Raw Data'!$3:$3,0)-1)),"", IFERROR($J115*OFFSET('Raw Data'!$A$3,MATCH('Data above threshold'!$A115,'Raw Data'!$B$4:$B$185,0),MATCH('Data above threshold'!BM$4,'Raw Data'!$3:$3,0)-1),"NA"))</f>
        <v>49</v>
      </c>
      <c r="BL115" s="103" t="n">
        <f aca="true">IF(ISBLANK(OFFSET('Raw Data'!$A$3,MATCH('Data above threshold'!$A115,'Raw Data'!$B$4:$B$185,0),MATCH('Data above threshold'!BN$4,'Raw Data'!$3:$3,0)-1)),"", IFERROR($J115*OFFSET('Raw Data'!$A$3,MATCH('Data above threshold'!$A115,'Raw Data'!$B$4:$B$185,0),MATCH('Data above threshold'!BN$4,'Raw Data'!$3:$3,0)-1),"NA"))</f>
        <v>61</v>
      </c>
      <c r="BM115" s="103" t="n">
        <f aca="true">IF(ISBLANK(OFFSET('Raw Data'!$A$3,MATCH('Data above threshold'!$A115,'Raw Data'!$B$4:$B$185,0),MATCH('Data above threshold'!BO$4,'Raw Data'!$3:$3,0)-1)),"", IFERROR($J115*OFFSET('Raw Data'!$A$3,MATCH('Data above threshold'!$A115,'Raw Data'!$B$4:$B$185,0),MATCH('Data above threshold'!BO$4,'Raw Data'!$3:$3,0)-1),"NA"))</f>
        <v>80</v>
      </c>
      <c r="BN115" s="103" t="n">
        <f aca="true">IF(ISBLANK(OFFSET('Raw Data'!$A$3,MATCH('Data above threshold'!$A115,'Raw Data'!$B$4:$B$185,0),MATCH('Data above threshold'!BP$4,'Raw Data'!$3:$3,0)-1)),"", IFERROR($J115*OFFSET('Raw Data'!$A$3,MATCH('Data above threshold'!$A115,'Raw Data'!$B$4:$B$185,0),MATCH('Data above threshold'!BP$4,'Raw Data'!$3:$3,0)-1),"NA"))</f>
        <v>78</v>
      </c>
      <c r="BO115" s="103" t="n">
        <f aca="true">IF(ISBLANK(OFFSET('Raw Data'!$A$3,MATCH('Data above threshold'!$A115,'Raw Data'!$B$4:$B$185,0),MATCH('Data above threshold'!BQ$4,'Raw Data'!$3:$3,0)-1)),"", IFERROR($J115*OFFSET('Raw Data'!$A$3,MATCH('Data above threshold'!$A115,'Raw Data'!$B$4:$B$185,0),MATCH('Data above threshold'!BQ$4,'Raw Data'!$3:$3,0)-1),"NA"))</f>
        <v>63</v>
      </c>
      <c r="BP115" s="103" t="n">
        <f aca="true">IF(ISBLANK(OFFSET('Raw Data'!$A$3,MATCH('Data above threshold'!$A115,'Raw Data'!$B$4:$B$185,0),MATCH('Data above threshold'!BR$4,'Raw Data'!$3:$3,0)-1)),"", IFERROR($J115*OFFSET('Raw Data'!$A$3,MATCH('Data above threshold'!$A115,'Raw Data'!$B$4:$B$185,0),MATCH('Data above threshold'!BR$4,'Raw Data'!$3:$3,0)-1),"NA"))</f>
        <v>42</v>
      </c>
      <c r="BQ115" s="103" t="n">
        <f aca="true">IF(ISBLANK(OFFSET('Raw Data'!$A$3,MATCH('Data above threshold'!$A115,'Raw Data'!$B$4:$B$185,0),MATCH('Data above threshold'!BS$4,'Raw Data'!$3:$3,0)-1)),"", IFERROR($J115*OFFSET('Raw Data'!$A$3,MATCH('Data above threshold'!$A115,'Raw Data'!$B$4:$B$185,0),MATCH('Data above threshold'!BS$4,'Raw Data'!$3:$3,0)-1),"NA"))</f>
        <v>54</v>
      </c>
      <c r="BR115" s="103" t="n">
        <f aca="true">IF(ISBLANK(OFFSET('Raw Data'!$A$3,MATCH('Data above threshold'!$A115,'Raw Data'!$B$4:$B$185,0),MATCH('Data above threshold'!BT$4,'Raw Data'!$3:$3,0)-1)),"", IFERROR($J115*OFFSET('Raw Data'!$A$3,MATCH('Data above threshold'!$A115,'Raw Data'!$B$4:$B$185,0),MATCH('Data above threshold'!BT$4,'Raw Data'!$3:$3,0)-1),"NA"))</f>
        <v>43</v>
      </c>
      <c r="BS115" s="103" t="n">
        <f aca="true">IF(ISBLANK(OFFSET('Raw Data'!$A$3,MATCH('Data above threshold'!$A115,'Raw Data'!$B$4:$B$185,0),MATCH('Data above threshold'!BU$4,'Raw Data'!$3:$3,0)-1)),"", IFERROR($J115*OFFSET('Raw Data'!$A$3,MATCH('Data above threshold'!$A115,'Raw Data'!$B$4:$B$185,0),MATCH('Data above threshold'!BU$4,'Raw Data'!$3:$3,0)-1),"NA"))</f>
        <v>59</v>
      </c>
      <c r="BT115" s="103" t="n">
        <f aca="true">IF(ISBLANK(OFFSET('Raw Data'!$A$3,MATCH('Data above threshold'!$A115,'Raw Data'!$B$4:$B$185,0),MATCH('Data above threshold'!BV$4,'Raw Data'!$3:$3,0)-1)),"", IFERROR($J115*OFFSET('Raw Data'!$A$3,MATCH('Data above threshold'!$A115,'Raw Data'!$B$4:$B$185,0),MATCH('Data above threshold'!BV$4,'Raw Data'!$3:$3,0)-1),"NA"))</f>
        <v>29</v>
      </c>
      <c r="BU115" s="103" t="n">
        <f aca="true">IF(ISBLANK(OFFSET('Raw Data'!$A$3,MATCH('Data above threshold'!$A115,'Raw Data'!$B$4:$B$185,0),MATCH('Data above threshold'!BW$4,'Raw Data'!$3:$3,0)-1)),"", IFERROR($J115*OFFSET('Raw Data'!$A$3,MATCH('Data above threshold'!$A115,'Raw Data'!$B$4:$B$185,0),MATCH('Data above threshold'!BW$4,'Raw Data'!$3:$3,0)-1),"NA"))</f>
        <v>55</v>
      </c>
      <c r="BV115" s="103" t="n">
        <f aca="true">IF(ISBLANK(OFFSET('Raw Data'!$A$3,MATCH('Data above threshold'!$A115,'Raw Data'!$B$4:$B$185,0),MATCH('Data above threshold'!BX$4,'Raw Data'!$3:$3,0)-1)),"", IFERROR($J115*OFFSET('Raw Data'!$A$3,MATCH('Data above threshold'!$A115,'Raw Data'!$B$4:$B$185,0),MATCH('Data above threshold'!BX$4,'Raw Data'!$3:$3,0)-1),"NA"))</f>
        <v>80</v>
      </c>
      <c r="BW115" s="103" t="n">
        <f aca="true">IF(ISBLANK(OFFSET('Raw Data'!$A$3,MATCH('Data above threshold'!$A115,'Raw Data'!$B$4:$B$185,0),MATCH('Data above threshold'!BY$4,'Raw Data'!$3:$3,0)-1)),"", IFERROR($J115*OFFSET('Raw Data'!$A$3,MATCH('Data above threshold'!$A115,'Raw Data'!$B$4:$B$185,0),MATCH('Data above threshold'!BY$4,'Raw Data'!$3:$3,0)-1),"NA"))</f>
        <v>74</v>
      </c>
      <c r="BX115" s="103" t="n">
        <f aca="true">IF(ISBLANK(OFFSET('Raw Data'!$A$3,MATCH('Data above threshold'!$A115,'Raw Data'!$B$4:$B$185,0),MATCH('Data above threshold'!BZ$4,'Raw Data'!$3:$3,0)-1)),"", IFERROR($J115*OFFSET('Raw Data'!$A$3,MATCH('Data above threshold'!$A115,'Raw Data'!$B$4:$B$185,0),MATCH('Data above threshold'!BZ$4,'Raw Data'!$3:$3,0)-1),"NA"))</f>
        <v>61</v>
      </c>
      <c r="BY115" s="103" t="n">
        <f aca="true">IF(ISBLANK(OFFSET('Raw Data'!$A$3,MATCH('Data above threshold'!$A115,'Raw Data'!$B$4:$B$185,0),MATCH('Data above threshold'!CA$4,'Raw Data'!$3:$3,0)-1)),"", IFERROR($J115*OFFSET('Raw Data'!$A$3,MATCH('Data above threshold'!$A115,'Raw Data'!$B$4:$B$185,0),MATCH('Data above threshold'!CA$4,'Raw Data'!$3:$3,0)-1),"NA"))</f>
        <v>90</v>
      </c>
      <c r="BZ115" s="103" t="n">
        <f aca="true">IF(ISBLANK(OFFSET('Raw Data'!$A$3,MATCH('Data above threshold'!$A115,'Raw Data'!$B$4:$B$185,0),MATCH('Data above threshold'!CB$4,'Raw Data'!$3:$3,0)-1)),"", IFERROR($J115*OFFSET('Raw Data'!$A$3,MATCH('Data above threshold'!$A115,'Raw Data'!$B$4:$B$185,0),MATCH('Data above threshold'!CB$4,'Raw Data'!$3:$3,0)-1),"NA"))</f>
        <v>25</v>
      </c>
      <c r="CA115" s="103" t="n">
        <f aca="true">IF(ISBLANK(OFFSET('Raw Data'!$A$3,MATCH('Data above threshold'!$A115,'Raw Data'!$B$4:$B$185,0),MATCH('Data above threshold'!CC$4,'Raw Data'!$3:$3,0)-1)),"", IFERROR($J115*OFFSET('Raw Data'!$A$3,MATCH('Data above threshold'!$A115,'Raw Data'!$B$4:$B$185,0),MATCH('Data above threshold'!CC$4,'Raw Data'!$3:$3,0)-1),"NA"))</f>
        <v>36</v>
      </c>
      <c r="CB115" s="103" t="n">
        <f aca="true">IF(ISBLANK(OFFSET('Raw Data'!$A$3,MATCH('Data above threshold'!$A115,'Raw Data'!$B$4:$B$185,0),MATCH('Data above threshold'!CD$4,'Raw Data'!$3:$3,0)-1)),"", IFERROR($J115*OFFSET('Raw Data'!$A$3,MATCH('Data above threshold'!$A115,'Raw Data'!$B$4:$B$185,0),MATCH('Data above threshold'!CD$4,'Raw Data'!$3:$3,0)-1),"NA"))</f>
        <v>55</v>
      </c>
      <c r="CC115" s="103" t="n">
        <f aca="true">IF(ISBLANK(OFFSET('Raw Data'!$A$3,MATCH('Data above threshold'!$A115,'Raw Data'!$B$4:$B$185,0),MATCH('Data above threshold'!CE$4,'Raw Data'!$3:$3,0)-1)),"", IFERROR($J115*OFFSET('Raw Data'!$A$3,MATCH('Data above threshold'!$A115,'Raw Data'!$B$4:$B$185,0),MATCH('Data above threshold'!CE$4,'Raw Data'!$3:$3,0)-1),"NA"))</f>
        <v>61</v>
      </c>
      <c r="CD115" s="103" t="str">
        <f aca="true">IF(ISBLANK(OFFSET('Raw Data'!$A$3,MATCH('Data above threshold'!$A115,'Raw Data'!$B$4:$B$185,0),MATCH('Data above threshold'!CF$4,'Raw Data'!$3:$3,0)-1)),"", IFERROR($J115*OFFSET('Raw Data'!$A$3,MATCH('Data above threshold'!$A115,'Raw Data'!$B$4:$B$185,0),MATCH('Data above threshold'!CF$4,'Raw Data'!$3:$3,0)-1),"NA"))</f>
        <v>NA</v>
      </c>
      <c r="CE115" s="103" t="str">
        <f aca="true">IF(ISBLANK(OFFSET('Raw Data'!$A$3,MATCH('Data above threshold'!$A115,'Raw Data'!$B$4:$B$185,0),MATCH('Data above threshold'!CG$4,'Raw Data'!$3:$3,0)-1)),"", IFERROR($J115*OFFSET('Raw Data'!$A$3,MATCH('Data above threshold'!$A115,'Raw Data'!$B$4:$B$185,0),MATCH('Data above threshold'!CG$4,'Raw Data'!$3:$3,0)-1),"NA"))</f>
        <v>NA</v>
      </c>
      <c r="CF115" s="103" t="n">
        <f aca="true">IF(ISBLANK(OFFSET('Raw Data'!$A$3,MATCH('Data above threshold'!$A115,'Raw Data'!$B$4:$B$185,0),MATCH('Data above threshold'!CH$4,'Raw Data'!$3:$3,0)-1)),"", IFERROR($J115*OFFSET('Raw Data'!$A$3,MATCH('Data above threshold'!$A115,'Raw Data'!$B$4:$B$185,0),MATCH('Data above threshold'!CH$4,'Raw Data'!$3:$3,0)-1),"NA"))</f>
        <v>81</v>
      </c>
      <c r="CG115" s="103" t="n">
        <f aca="true">IF(ISBLANK(OFFSET('Raw Data'!$A$3,MATCH('Data above threshold'!$A115,'Raw Data'!$B$4:$B$185,0),MATCH('Data above threshold'!CI$4,'Raw Data'!$3:$3,0)-1)),"", IFERROR($J115*OFFSET('Raw Data'!$A$3,MATCH('Data above threshold'!$A115,'Raw Data'!$B$4:$B$185,0),MATCH('Data above threshold'!CI$4,'Raw Data'!$3:$3,0)-1),"NA"))</f>
        <v>77</v>
      </c>
      <c r="CH115" s="103" t="n">
        <f aca="true">IF(ISBLANK(OFFSET('Raw Data'!$A$3,MATCH('Data above threshold'!$A115,'Raw Data'!$B$4:$B$185,0),MATCH('Data above threshold'!CJ$4,'Raw Data'!$3:$3,0)-1)),"", IFERROR($J115*OFFSET('Raw Data'!$A$3,MATCH('Data above threshold'!$A115,'Raw Data'!$B$4:$B$185,0),MATCH('Data above threshold'!CJ$4,'Raw Data'!$3:$3,0)-1),"NA"))</f>
        <v>33</v>
      </c>
      <c r="CI115" s="103" t="n">
        <f aca="true">IF(ISBLANK(OFFSET('Raw Data'!$A$3,MATCH('Data above threshold'!$A115,'Raw Data'!$B$4:$B$185,0),MATCH('Data above threshold'!CK$4,'Raw Data'!$3:$3,0)-1)),"", IFERROR($J115*OFFSET('Raw Data'!$A$3,MATCH('Data above threshold'!$A115,'Raw Data'!$B$4:$B$185,0),MATCH('Data above threshold'!CK$4,'Raw Data'!$3:$3,0)-1),"NA"))</f>
        <v>30</v>
      </c>
      <c r="CJ115" s="103" t="n">
        <f aca="true">IF(ISBLANK(OFFSET('Raw Data'!$A$3,MATCH('Data above threshold'!$A115,'Raw Data'!$B$4:$B$185,0),MATCH('Data above threshold'!CL$4,'Raw Data'!$3:$3,0)-1)),"", IFERROR($J115*OFFSET('Raw Data'!$A$3,MATCH('Data above threshold'!$A115,'Raw Data'!$B$4:$B$185,0),MATCH('Data above threshold'!CL$4,'Raw Data'!$3:$3,0)-1),"NA"))</f>
        <v>80</v>
      </c>
      <c r="CK115" s="103" t="n">
        <f aca="true">IF(ISBLANK(OFFSET('Raw Data'!$A$3,MATCH('Data above threshold'!$A115,'Raw Data'!$B$4:$B$185,0),MATCH('Data above threshold'!CM$4,'Raw Data'!$3:$3,0)-1)),"", IFERROR($J115*OFFSET('Raw Data'!$A$3,MATCH('Data above threshold'!$A115,'Raw Data'!$B$4:$B$185,0),MATCH('Data above threshold'!CM$4,'Raw Data'!$3:$3,0)-1),"NA"))</f>
        <v>69</v>
      </c>
      <c r="CL115" s="103" t="n">
        <f aca="true">IF(ISBLANK(OFFSET('Raw Data'!$A$3,MATCH('Data above threshold'!$A115,'Raw Data'!$B$4:$B$185,0),MATCH('Data above threshold'!CN$4,'Raw Data'!$3:$3,0)-1)),"", IFERROR($J115*OFFSET('Raw Data'!$A$3,MATCH('Data above threshold'!$A115,'Raw Data'!$B$4:$B$185,0),MATCH('Data above threshold'!CN$4,'Raw Data'!$3:$3,0)-1),"NA"))</f>
        <v>57</v>
      </c>
      <c r="CM115" s="103" t="n">
        <f aca="true">IF(ISBLANK(OFFSET('Raw Data'!$A$3,MATCH('Data above threshold'!$A115,'Raw Data'!$B$4:$B$185,0),MATCH('Data above threshold'!CO$4,'Raw Data'!$3:$3,0)-1)),"", IFERROR($J115*OFFSET('Raw Data'!$A$3,MATCH('Data above threshold'!$A115,'Raw Data'!$B$4:$B$185,0),MATCH('Data above threshold'!CO$4,'Raw Data'!$3:$3,0)-1),"NA"))</f>
        <v>57</v>
      </c>
      <c r="CN115" s="103" t="n">
        <f aca="true">IF(ISBLANK(OFFSET('Raw Data'!$A$3,MATCH('Data above threshold'!$A115,'Raw Data'!$B$4:$B$185,0),MATCH('Data above threshold'!CP$4,'Raw Data'!$3:$3,0)-1)),"", IFERROR($J115*OFFSET('Raw Data'!$A$3,MATCH('Data above threshold'!$A115,'Raw Data'!$B$4:$B$185,0),MATCH('Data above threshold'!CP$4,'Raw Data'!$3:$3,0)-1),"NA"))</f>
        <v>26</v>
      </c>
      <c r="CO115" s="103" t="n">
        <f aca="true">IF(ISBLANK(OFFSET('Raw Data'!$A$3,MATCH('Data above threshold'!$A115,'Raw Data'!$B$4:$B$185,0),MATCH('Data above threshold'!CQ$4,'Raw Data'!$3:$3,0)-1)),"", IFERROR($J115*OFFSET('Raw Data'!$A$3,MATCH('Data above threshold'!$A115,'Raw Data'!$B$4:$B$185,0),MATCH('Data above threshold'!CQ$4,'Raw Data'!$3:$3,0)-1),"NA"))</f>
        <v>66</v>
      </c>
      <c r="CP115" s="103" t="n">
        <f aca="true">IF(ISBLANK(OFFSET('Raw Data'!$A$3,MATCH('Data above threshold'!$A115,'Raw Data'!$B$4:$B$185,0),MATCH('Data above threshold'!CR$4,'Raw Data'!$3:$3,0)-1)),"", IFERROR($J115*OFFSET('Raw Data'!$A$3,MATCH('Data above threshold'!$A115,'Raw Data'!$B$4:$B$185,0),MATCH('Data above threshold'!CR$4,'Raw Data'!$3:$3,0)-1),"NA"))</f>
        <v>56</v>
      </c>
    </row>
    <row r="116" s="103" customFormat="true" ht="15.5" hidden="false" customHeight="false" outlineLevel="0" collapsed="false">
      <c r="A116" s="107" t="n">
        <v>4320</v>
      </c>
      <c r="B116" s="107" t="n">
        <v>3</v>
      </c>
      <c r="C116" s="103" t="str">
        <f aca="true">IF(ISBLANK(OFFSET('Raw Data'!$A$3,MATCH($A116,'Raw Data'!$B$4:$B$185,0),MATCH(C$4,'Raw Data'!$3:$3,0)-1)),"",OFFSET('Raw Data'!$A$3,MATCH($A116,'Raw Data'!$B$4:$B$185,0),MATCH(C$4,'Raw Data'!$3:$3,0)-1))</f>
        <v>Sustainability reporting policies</v>
      </c>
      <c r="D116" s="103" t="str">
        <f aca="true">IF(ISBLANK(OFFSET('Raw Data'!$A$3,MATCH($A116,'Raw Data'!$B$4:$B$185,0),MATCH(D$4,'Raw Data'!$3:$3,0)-1)),"",OFFSET('Raw Data'!$A$3,MATCH($A116,'Raw Data'!$B$4:$B$185,0),MATCH(D$4,'Raw Data'!$3:$3,0)-1))</f>
        <v/>
      </c>
      <c r="E116" s="103" t="str">
        <f aca="true">IF(ISBLANK(OFFSET('Raw Data'!$A$3,MATCH($A116,'Raw Data'!$B$4:$B$185,0),MATCH(E$4,'Raw Data'!$3:$3,0)-1)),"",OFFSET('Raw Data'!$A$3,MATCH($A116,'Raw Data'!$B$4:$B$185,0),MATCH(E$4,'Raw Data'!$3:$3,0)-1))</f>
        <v/>
      </c>
      <c r="F116" s="103" t="str">
        <f aca="true">IF(ISBLANK(OFFSET('Raw Data'!$A$3,MATCH($A116,'Raw Data'!$B$4:$B$185,0),MATCH(F$4,'Raw Data'!$3:$3,0)-1)),"",OFFSET('Raw Data'!$A$3,MATCH($A116,'Raw Data'!$B$4:$B$185,0),MATCH(F$4,'Raw Data'!$3:$3,0)-1))</f>
        <v/>
      </c>
      <c r="G116" s="103" t="s">
        <v>217</v>
      </c>
      <c r="H116" s="103" t="str">
        <f aca="true">IF(ISBLANK(OFFSET('Raw Data'!$A$3,MATCH($A116,'Raw Data'!$B$4:$B$185,0),MATCH(H$4,'Raw Data'!$3:$3,0)-1)),"",OFFSET('Raw Data'!$A$3,MATCH($A116,'Raw Data'!$B$4:$B$185,0),MATCH(H$4,'Raw Data'!$3:$3,0)-1))</f>
        <v/>
      </c>
      <c r="I116" s="103" t="str">
        <f aca="true">IF(ISBLANK(OFFSET('Raw Data'!$A$3,MATCH($A116,'Raw Data'!$B$4:$B$185,0),MATCH(I$4,'Raw Data'!$3:$3,0)-1)),"",OFFSET('Raw Data'!$A$3,MATCH($A116,'Raw Data'!$B$4:$B$185,0),MATCH(I$4,'Raw Data'!$3:$3,0)-1))</f>
        <v/>
      </c>
      <c r="J116" s="103" t="str">
        <f aca="false">IF(I116="","",IF(I116="Minus",-1,1))</f>
        <v/>
      </c>
      <c r="K116" s="105" t="str">
        <f aca="false" t="array" ref="K116:K116">IFERROR(SKEW(IF(ISNUMBER(O116:CP116),O116:CP116,"")),"")</f>
        <v/>
      </c>
      <c r="L116" s="103" t="n">
        <f aca="true">IF(ISBLANK(OFFSET('Data above threshold'!$A$4,MATCH('Data above threshold'!$A116,'Data above threshold'!$A$5:$A$185,0),MATCH('Data above threshold'!N$4,'Data above threshold'!$4:$4,0)-1)),1,OFFSET('Data above threshold'!$A$4,MATCH('Data above threshold'!$A116,'Data above threshold'!$A$5:$A$185,0),MATCH('Data above threshold'!N$4,'Data above threshold'!$4:$4,0)-1))</f>
        <v>1</v>
      </c>
      <c r="M116" s="103" t="str">
        <f aca="true">IF(ISBLANK(OFFSET('Data above threshold'!$A$4,MATCH('Data above threshold'!$A116,'Data above threshold'!$A$5:$A$185,0),MATCH('Data above threshold'!O$4,'Data above threshold'!$4:$4,0)-1)),"",OFFSET('Data above threshold'!$A$4,MATCH('Data above threshold'!$A116,'Data above threshold'!$A$5:$A$185,0),MATCH('Data above threshold'!O$4,'Data above threshold'!$4:$4,0)-1))</f>
        <v/>
      </c>
      <c r="N116" s="106" t="str">
        <f aca="false" t="array" ref="N116:N116">IF(B116&lt;4,"",1-IFERROR(SUM(ISNUMBER(O116:CP116)*(1-$O$3:$CP$3))/COUNTIF($O$3:$CP$3,0),0))</f>
        <v/>
      </c>
      <c r="O116" s="103" t="str">
        <f aca="true">IF(ISBLANK(OFFSET('Raw Data'!$A$3,MATCH('Data above threshold'!$A116,'Raw Data'!$B$4:$B$185,0),MATCH('Data above threshold'!Q$4,'Raw Data'!$3:$3,0)-1)),"", IFERROR($J116*OFFSET('Raw Data'!$A$3,MATCH('Data above threshold'!$A116,'Raw Data'!$B$4:$B$185,0),MATCH('Data above threshold'!Q$4,'Raw Data'!$3:$3,0)-1),"NA"))</f>
        <v/>
      </c>
      <c r="P116" s="103" t="str">
        <f aca="true">IF(ISBLANK(OFFSET('Raw Data'!$A$3,MATCH('Data above threshold'!$A116,'Raw Data'!$B$4:$B$185,0),MATCH('Data above threshold'!R$4,'Raw Data'!$3:$3,0)-1)),"", IFERROR($J116*OFFSET('Raw Data'!$A$3,MATCH('Data above threshold'!$A116,'Raw Data'!$B$4:$B$185,0),MATCH('Data above threshold'!R$4,'Raw Data'!$3:$3,0)-1),"NA"))</f>
        <v/>
      </c>
      <c r="Q116" s="103" t="str">
        <f aca="true">IF(ISBLANK(OFFSET('Raw Data'!$A$3,MATCH('Data above threshold'!$A116,'Raw Data'!$B$4:$B$185,0),MATCH('Data above threshold'!S$4,'Raw Data'!$3:$3,0)-1)),"", IFERROR($J116*OFFSET('Raw Data'!$A$3,MATCH('Data above threshold'!$A116,'Raw Data'!$B$4:$B$185,0),MATCH('Data above threshold'!S$4,'Raw Data'!$3:$3,0)-1),"NA"))</f>
        <v/>
      </c>
      <c r="R116" s="103" t="str">
        <f aca="true">IF(ISBLANK(OFFSET('Raw Data'!$A$3,MATCH('Data above threshold'!$A116,'Raw Data'!$B$4:$B$185,0),MATCH('Data above threshold'!T$4,'Raw Data'!$3:$3,0)-1)),"", IFERROR($J116*OFFSET('Raw Data'!$A$3,MATCH('Data above threshold'!$A116,'Raw Data'!$B$4:$B$185,0),MATCH('Data above threshold'!T$4,'Raw Data'!$3:$3,0)-1),"NA"))</f>
        <v/>
      </c>
      <c r="S116" s="103" t="str">
        <f aca="true">IF(ISBLANK(OFFSET('Raw Data'!$A$3,MATCH('Data above threshold'!$A116,'Raw Data'!$B$4:$B$185,0),MATCH('Data above threshold'!U$4,'Raw Data'!$3:$3,0)-1)),"", IFERROR($J116*OFFSET('Raw Data'!$A$3,MATCH('Data above threshold'!$A116,'Raw Data'!$B$4:$B$185,0),MATCH('Data above threshold'!U$4,'Raw Data'!$3:$3,0)-1),"NA"))</f>
        <v/>
      </c>
      <c r="T116" s="103" t="str">
        <f aca="true">IF(ISBLANK(OFFSET('Raw Data'!$A$3,MATCH('Data above threshold'!$A116,'Raw Data'!$B$4:$B$185,0),MATCH('Data above threshold'!V$4,'Raw Data'!$3:$3,0)-1)),"", IFERROR($J116*OFFSET('Raw Data'!$A$3,MATCH('Data above threshold'!$A116,'Raw Data'!$B$4:$B$185,0),MATCH('Data above threshold'!V$4,'Raw Data'!$3:$3,0)-1),"NA"))</f>
        <v/>
      </c>
      <c r="U116" s="103" t="str">
        <f aca="true">IF(ISBLANK(OFFSET('Raw Data'!$A$3,MATCH('Data above threshold'!$A116,'Raw Data'!$B$4:$B$185,0),MATCH('Data above threshold'!W$4,'Raw Data'!$3:$3,0)-1)),"", IFERROR($J116*OFFSET('Raw Data'!$A$3,MATCH('Data above threshold'!$A116,'Raw Data'!$B$4:$B$185,0),MATCH('Data above threshold'!W$4,'Raw Data'!$3:$3,0)-1),"NA"))</f>
        <v/>
      </c>
      <c r="V116" s="103" t="str">
        <f aca="true">IF(ISBLANK(OFFSET('Raw Data'!$A$3,MATCH('Data above threshold'!$A116,'Raw Data'!$B$4:$B$185,0),MATCH('Data above threshold'!X$4,'Raw Data'!$3:$3,0)-1)),"", IFERROR($J116*OFFSET('Raw Data'!$A$3,MATCH('Data above threshold'!$A116,'Raw Data'!$B$4:$B$185,0),MATCH('Data above threshold'!X$4,'Raw Data'!$3:$3,0)-1),"NA"))</f>
        <v/>
      </c>
      <c r="W116" s="103" t="str">
        <f aca="true">IF(ISBLANK(OFFSET('Raw Data'!$A$3,MATCH('Data above threshold'!$A116,'Raw Data'!$B$4:$B$185,0),MATCH('Data above threshold'!Y$4,'Raw Data'!$3:$3,0)-1)),"", IFERROR($J116*OFFSET('Raw Data'!$A$3,MATCH('Data above threshold'!$A116,'Raw Data'!$B$4:$B$185,0),MATCH('Data above threshold'!Y$4,'Raw Data'!$3:$3,0)-1),"NA"))</f>
        <v/>
      </c>
      <c r="X116" s="103" t="str">
        <f aca="true">IF(ISBLANK(OFFSET('Raw Data'!$A$3,MATCH('Data above threshold'!$A116,'Raw Data'!$B$4:$B$185,0),MATCH('Data above threshold'!Z$4,'Raw Data'!$3:$3,0)-1)),"", IFERROR($J116*OFFSET('Raw Data'!$A$3,MATCH('Data above threshold'!$A116,'Raw Data'!$B$4:$B$185,0),MATCH('Data above threshold'!Z$4,'Raw Data'!$3:$3,0)-1),"NA"))</f>
        <v/>
      </c>
      <c r="Y116" s="103" t="str">
        <f aca="true">IF(ISBLANK(OFFSET('Raw Data'!$A$3,MATCH('Data above threshold'!$A116,'Raw Data'!$B$4:$B$185,0),MATCH('Data above threshold'!AA$4,'Raw Data'!$3:$3,0)-1)),"", IFERROR($J116*OFFSET('Raw Data'!$A$3,MATCH('Data above threshold'!$A116,'Raw Data'!$B$4:$B$185,0),MATCH('Data above threshold'!AA$4,'Raw Data'!$3:$3,0)-1),"NA"))</f>
        <v/>
      </c>
      <c r="Z116" s="103" t="str">
        <f aca="true">IF(ISBLANK(OFFSET('Raw Data'!$A$3,MATCH('Data above threshold'!$A116,'Raw Data'!$B$4:$B$185,0),MATCH('Data above threshold'!AB$4,'Raw Data'!$3:$3,0)-1)),"", IFERROR($J116*OFFSET('Raw Data'!$A$3,MATCH('Data above threshold'!$A116,'Raw Data'!$B$4:$B$185,0),MATCH('Data above threshold'!AB$4,'Raw Data'!$3:$3,0)-1),"NA"))</f>
        <v/>
      </c>
      <c r="AA116" s="103" t="str">
        <f aca="true">IF(ISBLANK(OFFSET('Raw Data'!$A$3,MATCH('Data above threshold'!$A116,'Raw Data'!$B$4:$B$185,0),MATCH('Data above threshold'!AC$4,'Raw Data'!$3:$3,0)-1)),"", IFERROR($J116*OFFSET('Raw Data'!$A$3,MATCH('Data above threshold'!$A116,'Raw Data'!$B$4:$B$185,0),MATCH('Data above threshold'!AC$4,'Raw Data'!$3:$3,0)-1),"NA"))</f>
        <v/>
      </c>
      <c r="AB116" s="103" t="str">
        <f aca="true">IF(ISBLANK(OFFSET('Raw Data'!$A$3,MATCH('Data above threshold'!$A116,'Raw Data'!$B$4:$B$185,0),MATCH('Data above threshold'!AD$4,'Raw Data'!$3:$3,0)-1)),"", IFERROR($J116*OFFSET('Raw Data'!$A$3,MATCH('Data above threshold'!$A116,'Raw Data'!$B$4:$B$185,0),MATCH('Data above threshold'!AD$4,'Raw Data'!$3:$3,0)-1),"NA"))</f>
        <v/>
      </c>
      <c r="AC116" s="103" t="str">
        <f aca="true">IF(ISBLANK(OFFSET('Raw Data'!$A$3,MATCH('Data above threshold'!$A116,'Raw Data'!$B$4:$B$185,0),MATCH('Data above threshold'!AE$4,'Raw Data'!$3:$3,0)-1)),"", IFERROR($J116*OFFSET('Raw Data'!$A$3,MATCH('Data above threshold'!$A116,'Raw Data'!$B$4:$B$185,0),MATCH('Data above threshold'!AE$4,'Raw Data'!$3:$3,0)-1),"NA"))</f>
        <v/>
      </c>
      <c r="AD116" s="103" t="str">
        <f aca="true">IF(ISBLANK(OFFSET('Raw Data'!$A$3,MATCH('Data above threshold'!$A116,'Raw Data'!$B$4:$B$185,0),MATCH('Data above threshold'!AF$4,'Raw Data'!$3:$3,0)-1)),"", IFERROR($J116*OFFSET('Raw Data'!$A$3,MATCH('Data above threshold'!$A116,'Raw Data'!$B$4:$B$185,0),MATCH('Data above threshold'!AF$4,'Raw Data'!$3:$3,0)-1),"NA"))</f>
        <v/>
      </c>
      <c r="AE116" s="103" t="str">
        <f aca="true">IF(ISBLANK(OFFSET('Raw Data'!$A$3,MATCH('Data above threshold'!$A116,'Raw Data'!$B$4:$B$185,0),MATCH('Data above threshold'!AG$4,'Raw Data'!$3:$3,0)-1)),"", IFERROR($J116*OFFSET('Raw Data'!$A$3,MATCH('Data above threshold'!$A116,'Raw Data'!$B$4:$B$185,0),MATCH('Data above threshold'!AG$4,'Raw Data'!$3:$3,0)-1),"NA"))</f>
        <v/>
      </c>
      <c r="AF116" s="103" t="str">
        <f aca="true">IF(ISBLANK(OFFSET('Raw Data'!$A$3,MATCH('Data above threshold'!$A116,'Raw Data'!$B$4:$B$185,0),MATCH('Data above threshold'!AH$4,'Raw Data'!$3:$3,0)-1)),"", IFERROR($J116*OFFSET('Raw Data'!$A$3,MATCH('Data above threshold'!$A116,'Raw Data'!$B$4:$B$185,0),MATCH('Data above threshold'!AH$4,'Raw Data'!$3:$3,0)-1),"NA"))</f>
        <v/>
      </c>
      <c r="AG116" s="103" t="str">
        <f aca="true">IF(ISBLANK(OFFSET('Raw Data'!$A$3,MATCH('Data above threshold'!$A116,'Raw Data'!$B$4:$B$185,0),MATCH('Data above threshold'!AI$4,'Raw Data'!$3:$3,0)-1)),"", IFERROR($J116*OFFSET('Raw Data'!$A$3,MATCH('Data above threshold'!$A116,'Raw Data'!$B$4:$B$185,0),MATCH('Data above threshold'!AI$4,'Raw Data'!$3:$3,0)-1),"NA"))</f>
        <v/>
      </c>
      <c r="AH116" s="103" t="str">
        <f aca="true">IF(ISBLANK(OFFSET('Raw Data'!$A$3,MATCH('Data above threshold'!$A116,'Raw Data'!$B$4:$B$185,0),MATCH('Data above threshold'!AJ$4,'Raw Data'!$3:$3,0)-1)),"", IFERROR($J116*OFFSET('Raw Data'!$A$3,MATCH('Data above threshold'!$A116,'Raw Data'!$B$4:$B$185,0),MATCH('Data above threshold'!AJ$4,'Raw Data'!$3:$3,0)-1),"NA"))</f>
        <v/>
      </c>
      <c r="AI116" s="103" t="str">
        <f aca="true">IF(ISBLANK(OFFSET('Raw Data'!$A$3,MATCH('Data above threshold'!$A116,'Raw Data'!$B$4:$B$185,0),MATCH('Data above threshold'!AK$4,'Raw Data'!$3:$3,0)-1)),"", IFERROR($J116*OFFSET('Raw Data'!$A$3,MATCH('Data above threshold'!$A116,'Raw Data'!$B$4:$B$185,0),MATCH('Data above threshold'!AK$4,'Raw Data'!$3:$3,0)-1),"NA"))</f>
        <v/>
      </c>
      <c r="AJ116" s="103" t="str">
        <f aca="true">IF(ISBLANK(OFFSET('Raw Data'!$A$3,MATCH('Data above threshold'!$A116,'Raw Data'!$B$4:$B$185,0),MATCH('Data above threshold'!AL$4,'Raw Data'!$3:$3,0)-1)),"", IFERROR($J116*OFFSET('Raw Data'!$A$3,MATCH('Data above threshold'!$A116,'Raw Data'!$B$4:$B$185,0),MATCH('Data above threshold'!AL$4,'Raw Data'!$3:$3,0)-1),"NA"))</f>
        <v/>
      </c>
      <c r="AK116" s="103" t="str">
        <f aca="true">IF(ISBLANK(OFFSET('Raw Data'!$A$3,MATCH('Data above threshold'!$A116,'Raw Data'!$B$4:$B$185,0),MATCH('Data above threshold'!AM$4,'Raw Data'!$3:$3,0)-1)),"", IFERROR($J116*OFFSET('Raw Data'!$A$3,MATCH('Data above threshold'!$A116,'Raw Data'!$B$4:$B$185,0),MATCH('Data above threshold'!AM$4,'Raw Data'!$3:$3,0)-1),"NA"))</f>
        <v/>
      </c>
      <c r="AL116" s="103" t="str">
        <f aca="true">IF(ISBLANK(OFFSET('Raw Data'!$A$3,MATCH('Data above threshold'!$A116,'Raw Data'!$B$4:$B$185,0),MATCH('Data above threshold'!AN$4,'Raw Data'!$3:$3,0)-1)),"", IFERROR($J116*OFFSET('Raw Data'!$A$3,MATCH('Data above threshold'!$A116,'Raw Data'!$B$4:$B$185,0),MATCH('Data above threshold'!AN$4,'Raw Data'!$3:$3,0)-1),"NA"))</f>
        <v/>
      </c>
      <c r="AM116" s="103" t="str">
        <f aca="true">IF(ISBLANK(OFFSET('Raw Data'!$A$3,MATCH('Data above threshold'!$A116,'Raw Data'!$B$4:$B$185,0),MATCH('Data above threshold'!AO$4,'Raw Data'!$3:$3,0)-1)),"", IFERROR($J116*OFFSET('Raw Data'!$A$3,MATCH('Data above threshold'!$A116,'Raw Data'!$B$4:$B$185,0),MATCH('Data above threshold'!AO$4,'Raw Data'!$3:$3,0)-1),"NA"))</f>
        <v/>
      </c>
      <c r="AN116" s="103" t="str">
        <f aca="true">IF(ISBLANK(OFFSET('Raw Data'!$A$3,MATCH('Data above threshold'!$A116,'Raw Data'!$B$4:$B$185,0),MATCH('Data above threshold'!AP$4,'Raw Data'!$3:$3,0)-1)),"", IFERROR($J116*OFFSET('Raw Data'!$A$3,MATCH('Data above threshold'!$A116,'Raw Data'!$B$4:$B$185,0),MATCH('Data above threshold'!AP$4,'Raw Data'!$3:$3,0)-1),"NA"))</f>
        <v/>
      </c>
      <c r="AO116" s="103" t="str">
        <f aca="true">IF(ISBLANK(OFFSET('Raw Data'!$A$3,MATCH('Data above threshold'!$A116,'Raw Data'!$B$4:$B$185,0),MATCH('Data above threshold'!AQ$4,'Raw Data'!$3:$3,0)-1)),"", IFERROR($J116*OFFSET('Raw Data'!$A$3,MATCH('Data above threshold'!$A116,'Raw Data'!$B$4:$B$185,0),MATCH('Data above threshold'!AQ$4,'Raw Data'!$3:$3,0)-1),"NA"))</f>
        <v/>
      </c>
      <c r="AP116" s="103" t="str">
        <f aca="true">IF(ISBLANK(OFFSET('Raw Data'!$A$3,MATCH('Data above threshold'!$A116,'Raw Data'!$B$4:$B$185,0),MATCH('Data above threshold'!AR$4,'Raw Data'!$3:$3,0)-1)),"", IFERROR($J116*OFFSET('Raw Data'!$A$3,MATCH('Data above threshold'!$A116,'Raw Data'!$B$4:$B$185,0),MATCH('Data above threshold'!AR$4,'Raw Data'!$3:$3,0)-1),"NA"))</f>
        <v/>
      </c>
      <c r="AQ116" s="103" t="str">
        <f aca="true">IF(ISBLANK(OFFSET('Raw Data'!$A$3,MATCH('Data above threshold'!$A116,'Raw Data'!$B$4:$B$185,0),MATCH('Data above threshold'!AS$4,'Raw Data'!$3:$3,0)-1)),"", IFERROR($J116*OFFSET('Raw Data'!$A$3,MATCH('Data above threshold'!$A116,'Raw Data'!$B$4:$B$185,0),MATCH('Data above threshold'!AS$4,'Raw Data'!$3:$3,0)-1),"NA"))</f>
        <v/>
      </c>
      <c r="AR116" s="103" t="str">
        <f aca="true">IF(ISBLANK(OFFSET('Raw Data'!$A$3,MATCH('Data above threshold'!$A116,'Raw Data'!$B$4:$B$185,0),MATCH('Data above threshold'!AT$4,'Raw Data'!$3:$3,0)-1)),"", IFERROR($J116*OFFSET('Raw Data'!$A$3,MATCH('Data above threshold'!$A116,'Raw Data'!$B$4:$B$185,0),MATCH('Data above threshold'!AT$4,'Raw Data'!$3:$3,0)-1),"NA"))</f>
        <v/>
      </c>
      <c r="AS116" s="103" t="str">
        <f aca="true">IF(ISBLANK(OFFSET('Raw Data'!$A$3,MATCH('Data above threshold'!$A116,'Raw Data'!$B$4:$B$185,0),MATCH('Data above threshold'!AU$4,'Raw Data'!$3:$3,0)-1)),"", IFERROR($J116*OFFSET('Raw Data'!$A$3,MATCH('Data above threshold'!$A116,'Raw Data'!$B$4:$B$185,0),MATCH('Data above threshold'!AU$4,'Raw Data'!$3:$3,0)-1),"NA"))</f>
        <v/>
      </c>
      <c r="AT116" s="103" t="str">
        <f aca="true">IF(ISBLANK(OFFSET('Raw Data'!$A$3,MATCH('Data above threshold'!$A116,'Raw Data'!$B$4:$B$185,0),MATCH('Data above threshold'!AV$4,'Raw Data'!$3:$3,0)-1)),"", IFERROR($J116*OFFSET('Raw Data'!$A$3,MATCH('Data above threshold'!$A116,'Raw Data'!$B$4:$B$185,0),MATCH('Data above threshold'!AV$4,'Raw Data'!$3:$3,0)-1),"NA"))</f>
        <v/>
      </c>
      <c r="AU116" s="103" t="str">
        <f aca="true">IF(ISBLANK(OFFSET('Raw Data'!$A$3,MATCH('Data above threshold'!$A116,'Raw Data'!$B$4:$B$185,0),MATCH('Data above threshold'!AW$4,'Raw Data'!$3:$3,0)-1)),"", IFERROR($J116*OFFSET('Raw Data'!$A$3,MATCH('Data above threshold'!$A116,'Raw Data'!$B$4:$B$185,0),MATCH('Data above threshold'!AW$4,'Raw Data'!$3:$3,0)-1),"NA"))</f>
        <v/>
      </c>
      <c r="AV116" s="103" t="str">
        <f aca="true">IF(ISBLANK(OFFSET('Raw Data'!$A$3,MATCH('Data above threshold'!$A116,'Raw Data'!$B$4:$B$185,0),MATCH('Data above threshold'!AX$4,'Raw Data'!$3:$3,0)-1)),"", IFERROR($J116*OFFSET('Raw Data'!$A$3,MATCH('Data above threshold'!$A116,'Raw Data'!$B$4:$B$185,0),MATCH('Data above threshold'!AX$4,'Raw Data'!$3:$3,0)-1),"NA"))</f>
        <v/>
      </c>
      <c r="AW116" s="103" t="str">
        <f aca="true">IF(ISBLANK(OFFSET('Raw Data'!$A$3,MATCH('Data above threshold'!$A116,'Raw Data'!$B$4:$B$185,0),MATCH('Data above threshold'!AY$4,'Raw Data'!$3:$3,0)-1)),"", IFERROR($J116*OFFSET('Raw Data'!$A$3,MATCH('Data above threshold'!$A116,'Raw Data'!$B$4:$B$185,0),MATCH('Data above threshold'!AY$4,'Raw Data'!$3:$3,0)-1),"NA"))</f>
        <v/>
      </c>
      <c r="AX116" s="103" t="str">
        <f aca="true">IF(ISBLANK(OFFSET('Raw Data'!$A$3,MATCH('Data above threshold'!$A116,'Raw Data'!$B$4:$B$185,0),MATCH('Data above threshold'!AZ$4,'Raw Data'!$3:$3,0)-1)),"", IFERROR($J116*OFFSET('Raw Data'!$A$3,MATCH('Data above threshold'!$A116,'Raw Data'!$B$4:$B$185,0),MATCH('Data above threshold'!AZ$4,'Raw Data'!$3:$3,0)-1),"NA"))</f>
        <v/>
      </c>
      <c r="AY116" s="103" t="str">
        <f aca="true">IF(ISBLANK(OFFSET('Raw Data'!$A$3,MATCH('Data above threshold'!$A116,'Raw Data'!$B$4:$B$185,0),MATCH('Data above threshold'!BA$4,'Raw Data'!$3:$3,0)-1)),"", IFERROR($J116*OFFSET('Raw Data'!$A$3,MATCH('Data above threshold'!$A116,'Raw Data'!$B$4:$B$185,0),MATCH('Data above threshold'!BA$4,'Raw Data'!$3:$3,0)-1),"NA"))</f>
        <v/>
      </c>
      <c r="AZ116" s="103" t="str">
        <f aca="true">IF(ISBLANK(OFFSET('Raw Data'!$A$3,MATCH('Data above threshold'!$A116,'Raw Data'!$B$4:$B$185,0),MATCH('Data above threshold'!BB$4,'Raw Data'!$3:$3,0)-1)),"", IFERROR($J116*OFFSET('Raw Data'!$A$3,MATCH('Data above threshold'!$A116,'Raw Data'!$B$4:$B$185,0),MATCH('Data above threshold'!BB$4,'Raw Data'!$3:$3,0)-1),"NA"))</f>
        <v/>
      </c>
      <c r="BA116" s="103" t="str">
        <f aca="true">IF(ISBLANK(OFFSET('Raw Data'!$A$3,MATCH('Data above threshold'!$A116,'Raw Data'!$B$4:$B$185,0),MATCH('Data above threshold'!BC$4,'Raw Data'!$3:$3,0)-1)),"", IFERROR($J116*OFFSET('Raw Data'!$A$3,MATCH('Data above threshold'!$A116,'Raw Data'!$B$4:$B$185,0),MATCH('Data above threshold'!BC$4,'Raw Data'!$3:$3,0)-1),"NA"))</f>
        <v/>
      </c>
      <c r="BB116" s="103" t="str">
        <f aca="true">IF(ISBLANK(OFFSET('Raw Data'!$A$3,MATCH('Data above threshold'!$A116,'Raw Data'!$B$4:$B$185,0),MATCH('Data above threshold'!BD$4,'Raw Data'!$3:$3,0)-1)),"", IFERROR($J116*OFFSET('Raw Data'!$A$3,MATCH('Data above threshold'!$A116,'Raw Data'!$B$4:$B$185,0),MATCH('Data above threshold'!BD$4,'Raw Data'!$3:$3,0)-1),"NA"))</f>
        <v/>
      </c>
      <c r="BC116" s="103" t="str">
        <f aca="true">IF(ISBLANK(OFFSET('Raw Data'!$A$3,MATCH('Data above threshold'!$A116,'Raw Data'!$B$4:$B$185,0),MATCH('Data above threshold'!BE$4,'Raw Data'!$3:$3,0)-1)),"", IFERROR($J116*OFFSET('Raw Data'!$A$3,MATCH('Data above threshold'!$A116,'Raw Data'!$B$4:$B$185,0),MATCH('Data above threshold'!BE$4,'Raw Data'!$3:$3,0)-1),"NA"))</f>
        <v/>
      </c>
      <c r="BD116" s="103" t="str">
        <f aca="true">IF(ISBLANK(OFFSET('Raw Data'!$A$3,MATCH('Data above threshold'!$A116,'Raw Data'!$B$4:$B$185,0),MATCH('Data above threshold'!BF$4,'Raw Data'!$3:$3,0)-1)),"", IFERROR($J116*OFFSET('Raw Data'!$A$3,MATCH('Data above threshold'!$A116,'Raw Data'!$B$4:$B$185,0),MATCH('Data above threshold'!BF$4,'Raw Data'!$3:$3,0)-1),"NA"))</f>
        <v/>
      </c>
      <c r="BE116" s="103" t="str">
        <f aca="true">IF(ISBLANK(OFFSET('Raw Data'!$A$3,MATCH('Data above threshold'!$A116,'Raw Data'!$B$4:$B$185,0),MATCH('Data above threshold'!BG$4,'Raw Data'!$3:$3,0)-1)),"", IFERROR($J116*OFFSET('Raw Data'!$A$3,MATCH('Data above threshold'!$A116,'Raw Data'!$B$4:$B$185,0),MATCH('Data above threshold'!BG$4,'Raw Data'!$3:$3,0)-1),"NA"))</f>
        <v/>
      </c>
      <c r="BF116" s="103" t="str">
        <f aca="true">IF(ISBLANK(OFFSET('Raw Data'!$A$3,MATCH('Data above threshold'!$A116,'Raw Data'!$B$4:$B$185,0),MATCH('Data above threshold'!BH$4,'Raw Data'!$3:$3,0)-1)),"", IFERROR($J116*OFFSET('Raw Data'!$A$3,MATCH('Data above threshold'!$A116,'Raw Data'!$B$4:$B$185,0),MATCH('Data above threshold'!BH$4,'Raw Data'!$3:$3,0)-1),"NA"))</f>
        <v/>
      </c>
      <c r="BG116" s="103" t="str">
        <f aca="true">IF(ISBLANK(OFFSET('Raw Data'!$A$3,MATCH('Data above threshold'!$A116,'Raw Data'!$B$4:$B$185,0),MATCH('Data above threshold'!BI$4,'Raw Data'!$3:$3,0)-1)),"", IFERROR($J116*OFFSET('Raw Data'!$A$3,MATCH('Data above threshold'!$A116,'Raw Data'!$B$4:$B$185,0),MATCH('Data above threshold'!BI$4,'Raw Data'!$3:$3,0)-1),"NA"))</f>
        <v/>
      </c>
      <c r="BH116" s="103" t="str">
        <f aca="true">IF(ISBLANK(OFFSET('Raw Data'!$A$3,MATCH('Data above threshold'!$A116,'Raw Data'!$B$4:$B$185,0),MATCH('Data above threshold'!BJ$4,'Raw Data'!$3:$3,0)-1)),"", IFERROR($J116*OFFSET('Raw Data'!$A$3,MATCH('Data above threshold'!$A116,'Raw Data'!$B$4:$B$185,0),MATCH('Data above threshold'!BJ$4,'Raw Data'!$3:$3,0)-1),"NA"))</f>
        <v/>
      </c>
      <c r="BI116" s="103" t="str">
        <f aca="true">IF(ISBLANK(OFFSET('Raw Data'!$A$3,MATCH('Data above threshold'!$A116,'Raw Data'!$B$4:$B$185,0),MATCH('Data above threshold'!BK$4,'Raw Data'!$3:$3,0)-1)),"", IFERROR($J116*OFFSET('Raw Data'!$A$3,MATCH('Data above threshold'!$A116,'Raw Data'!$B$4:$B$185,0),MATCH('Data above threshold'!BK$4,'Raw Data'!$3:$3,0)-1),"NA"))</f>
        <v/>
      </c>
      <c r="BJ116" s="103" t="str">
        <f aca="true">IF(ISBLANK(OFFSET('Raw Data'!$A$3,MATCH('Data above threshold'!$A116,'Raw Data'!$B$4:$B$185,0),MATCH('Data above threshold'!BL$4,'Raw Data'!$3:$3,0)-1)),"", IFERROR($J116*OFFSET('Raw Data'!$A$3,MATCH('Data above threshold'!$A116,'Raw Data'!$B$4:$B$185,0),MATCH('Data above threshold'!BL$4,'Raw Data'!$3:$3,0)-1),"NA"))</f>
        <v/>
      </c>
      <c r="BK116" s="103" t="str">
        <f aca="true">IF(ISBLANK(OFFSET('Raw Data'!$A$3,MATCH('Data above threshold'!$A116,'Raw Data'!$B$4:$B$185,0),MATCH('Data above threshold'!BM$4,'Raw Data'!$3:$3,0)-1)),"", IFERROR($J116*OFFSET('Raw Data'!$A$3,MATCH('Data above threshold'!$A116,'Raw Data'!$B$4:$B$185,0),MATCH('Data above threshold'!BM$4,'Raw Data'!$3:$3,0)-1),"NA"))</f>
        <v/>
      </c>
      <c r="BL116" s="103" t="str">
        <f aca="true">IF(ISBLANK(OFFSET('Raw Data'!$A$3,MATCH('Data above threshold'!$A116,'Raw Data'!$B$4:$B$185,0),MATCH('Data above threshold'!BN$4,'Raw Data'!$3:$3,0)-1)),"", IFERROR($J116*OFFSET('Raw Data'!$A$3,MATCH('Data above threshold'!$A116,'Raw Data'!$B$4:$B$185,0),MATCH('Data above threshold'!BN$4,'Raw Data'!$3:$3,0)-1),"NA"))</f>
        <v/>
      </c>
      <c r="BM116" s="103" t="str">
        <f aca="true">IF(ISBLANK(OFFSET('Raw Data'!$A$3,MATCH('Data above threshold'!$A116,'Raw Data'!$B$4:$B$185,0),MATCH('Data above threshold'!BO$4,'Raw Data'!$3:$3,0)-1)),"", IFERROR($J116*OFFSET('Raw Data'!$A$3,MATCH('Data above threshold'!$A116,'Raw Data'!$B$4:$B$185,0),MATCH('Data above threshold'!BO$4,'Raw Data'!$3:$3,0)-1),"NA"))</f>
        <v/>
      </c>
      <c r="BN116" s="103" t="str">
        <f aca="true">IF(ISBLANK(OFFSET('Raw Data'!$A$3,MATCH('Data above threshold'!$A116,'Raw Data'!$B$4:$B$185,0),MATCH('Data above threshold'!BP$4,'Raw Data'!$3:$3,0)-1)),"", IFERROR($J116*OFFSET('Raw Data'!$A$3,MATCH('Data above threshold'!$A116,'Raw Data'!$B$4:$B$185,0),MATCH('Data above threshold'!BP$4,'Raw Data'!$3:$3,0)-1),"NA"))</f>
        <v/>
      </c>
      <c r="BO116" s="103" t="str">
        <f aca="true">IF(ISBLANK(OFFSET('Raw Data'!$A$3,MATCH('Data above threshold'!$A116,'Raw Data'!$B$4:$B$185,0),MATCH('Data above threshold'!BQ$4,'Raw Data'!$3:$3,0)-1)),"", IFERROR($J116*OFFSET('Raw Data'!$A$3,MATCH('Data above threshold'!$A116,'Raw Data'!$B$4:$B$185,0),MATCH('Data above threshold'!BQ$4,'Raw Data'!$3:$3,0)-1),"NA"))</f>
        <v/>
      </c>
      <c r="BP116" s="103" t="str">
        <f aca="true">IF(ISBLANK(OFFSET('Raw Data'!$A$3,MATCH('Data above threshold'!$A116,'Raw Data'!$B$4:$B$185,0),MATCH('Data above threshold'!BR$4,'Raw Data'!$3:$3,0)-1)),"", IFERROR($J116*OFFSET('Raw Data'!$A$3,MATCH('Data above threshold'!$A116,'Raw Data'!$B$4:$B$185,0),MATCH('Data above threshold'!BR$4,'Raw Data'!$3:$3,0)-1),"NA"))</f>
        <v/>
      </c>
      <c r="BQ116" s="103" t="str">
        <f aca="true">IF(ISBLANK(OFFSET('Raw Data'!$A$3,MATCH('Data above threshold'!$A116,'Raw Data'!$B$4:$B$185,0),MATCH('Data above threshold'!BS$4,'Raw Data'!$3:$3,0)-1)),"", IFERROR($J116*OFFSET('Raw Data'!$A$3,MATCH('Data above threshold'!$A116,'Raw Data'!$B$4:$B$185,0),MATCH('Data above threshold'!BS$4,'Raw Data'!$3:$3,0)-1),"NA"))</f>
        <v/>
      </c>
      <c r="BR116" s="103" t="str">
        <f aca="true">IF(ISBLANK(OFFSET('Raw Data'!$A$3,MATCH('Data above threshold'!$A116,'Raw Data'!$B$4:$B$185,0),MATCH('Data above threshold'!BT$4,'Raw Data'!$3:$3,0)-1)),"", IFERROR($J116*OFFSET('Raw Data'!$A$3,MATCH('Data above threshold'!$A116,'Raw Data'!$B$4:$B$185,0),MATCH('Data above threshold'!BT$4,'Raw Data'!$3:$3,0)-1),"NA"))</f>
        <v/>
      </c>
      <c r="BS116" s="103" t="str">
        <f aca="true">IF(ISBLANK(OFFSET('Raw Data'!$A$3,MATCH('Data above threshold'!$A116,'Raw Data'!$B$4:$B$185,0),MATCH('Data above threshold'!BU$4,'Raw Data'!$3:$3,0)-1)),"", IFERROR($J116*OFFSET('Raw Data'!$A$3,MATCH('Data above threshold'!$A116,'Raw Data'!$B$4:$B$185,0),MATCH('Data above threshold'!BU$4,'Raw Data'!$3:$3,0)-1),"NA"))</f>
        <v/>
      </c>
      <c r="BT116" s="103" t="str">
        <f aca="true">IF(ISBLANK(OFFSET('Raw Data'!$A$3,MATCH('Data above threshold'!$A116,'Raw Data'!$B$4:$B$185,0),MATCH('Data above threshold'!BV$4,'Raw Data'!$3:$3,0)-1)),"", IFERROR($J116*OFFSET('Raw Data'!$A$3,MATCH('Data above threshold'!$A116,'Raw Data'!$B$4:$B$185,0),MATCH('Data above threshold'!BV$4,'Raw Data'!$3:$3,0)-1),"NA"))</f>
        <v/>
      </c>
      <c r="BU116" s="103" t="str">
        <f aca="true">IF(ISBLANK(OFFSET('Raw Data'!$A$3,MATCH('Data above threshold'!$A116,'Raw Data'!$B$4:$B$185,0),MATCH('Data above threshold'!BW$4,'Raw Data'!$3:$3,0)-1)),"", IFERROR($J116*OFFSET('Raw Data'!$A$3,MATCH('Data above threshold'!$A116,'Raw Data'!$B$4:$B$185,0),MATCH('Data above threshold'!BW$4,'Raw Data'!$3:$3,0)-1),"NA"))</f>
        <v/>
      </c>
      <c r="BV116" s="103" t="str">
        <f aca="true">IF(ISBLANK(OFFSET('Raw Data'!$A$3,MATCH('Data above threshold'!$A116,'Raw Data'!$B$4:$B$185,0),MATCH('Data above threshold'!BX$4,'Raw Data'!$3:$3,0)-1)),"", IFERROR($J116*OFFSET('Raw Data'!$A$3,MATCH('Data above threshold'!$A116,'Raw Data'!$B$4:$B$185,0),MATCH('Data above threshold'!BX$4,'Raw Data'!$3:$3,0)-1),"NA"))</f>
        <v/>
      </c>
      <c r="BW116" s="103" t="str">
        <f aca="true">IF(ISBLANK(OFFSET('Raw Data'!$A$3,MATCH('Data above threshold'!$A116,'Raw Data'!$B$4:$B$185,0),MATCH('Data above threshold'!BY$4,'Raw Data'!$3:$3,0)-1)),"", IFERROR($J116*OFFSET('Raw Data'!$A$3,MATCH('Data above threshold'!$A116,'Raw Data'!$B$4:$B$185,0),MATCH('Data above threshold'!BY$4,'Raw Data'!$3:$3,0)-1),"NA"))</f>
        <v/>
      </c>
      <c r="BX116" s="103" t="str">
        <f aca="true">IF(ISBLANK(OFFSET('Raw Data'!$A$3,MATCH('Data above threshold'!$A116,'Raw Data'!$B$4:$B$185,0),MATCH('Data above threshold'!BZ$4,'Raw Data'!$3:$3,0)-1)),"", IFERROR($J116*OFFSET('Raw Data'!$A$3,MATCH('Data above threshold'!$A116,'Raw Data'!$B$4:$B$185,0),MATCH('Data above threshold'!BZ$4,'Raw Data'!$3:$3,0)-1),"NA"))</f>
        <v/>
      </c>
      <c r="BY116" s="103" t="str">
        <f aca="true">IF(ISBLANK(OFFSET('Raw Data'!$A$3,MATCH('Data above threshold'!$A116,'Raw Data'!$B$4:$B$185,0),MATCH('Data above threshold'!CA$4,'Raw Data'!$3:$3,0)-1)),"", IFERROR($J116*OFFSET('Raw Data'!$A$3,MATCH('Data above threshold'!$A116,'Raw Data'!$B$4:$B$185,0),MATCH('Data above threshold'!CA$4,'Raw Data'!$3:$3,0)-1),"NA"))</f>
        <v/>
      </c>
      <c r="BZ116" s="103" t="str">
        <f aca="true">IF(ISBLANK(OFFSET('Raw Data'!$A$3,MATCH('Data above threshold'!$A116,'Raw Data'!$B$4:$B$185,0),MATCH('Data above threshold'!CB$4,'Raw Data'!$3:$3,0)-1)),"", IFERROR($J116*OFFSET('Raw Data'!$A$3,MATCH('Data above threshold'!$A116,'Raw Data'!$B$4:$B$185,0),MATCH('Data above threshold'!CB$4,'Raw Data'!$3:$3,0)-1),"NA"))</f>
        <v/>
      </c>
      <c r="CA116" s="103" t="str">
        <f aca="true">IF(ISBLANK(OFFSET('Raw Data'!$A$3,MATCH('Data above threshold'!$A116,'Raw Data'!$B$4:$B$185,0),MATCH('Data above threshold'!CC$4,'Raw Data'!$3:$3,0)-1)),"", IFERROR($J116*OFFSET('Raw Data'!$A$3,MATCH('Data above threshold'!$A116,'Raw Data'!$B$4:$B$185,0),MATCH('Data above threshold'!CC$4,'Raw Data'!$3:$3,0)-1),"NA"))</f>
        <v/>
      </c>
      <c r="CB116" s="103" t="str">
        <f aca="true">IF(ISBLANK(OFFSET('Raw Data'!$A$3,MATCH('Data above threshold'!$A116,'Raw Data'!$B$4:$B$185,0),MATCH('Data above threshold'!CD$4,'Raw Data'!$3:$3,0)-1)),"", IFERROR($J116*OFFSET('Raw Data'!$A$3,MATCH('Data above threshold'!$A116,'Raw Data'!$B$4:$B$185,0),MATCH('Data above threshold'!CD$4,'Raw Data'!$3:$3,0)-1),"NA"))</f>
        <v/>
      </c>
      <c r="CC116" s="103" t="str">
        <f aca="true">IF(ISBLANK(OFFSET('Raw Data'!$A$3,MATCH('Data above threshold'!$A116,'Raw Data'!$B$4:$B$185,0),MATCH('Data above threshold'!CE$4,'Raw Data'!$3:$3,0)-1)),"", IFERROR($J116*OFFSET('Raw Data'!$A$3,MATCH('Data above threshold'!$A116,'Raw Data'!$B$4:$B$185,0),MATCH('Data above threshold'!CE$4,'Raw Data'!$3:$3,0)-1),"NA"))</f>
        <v/>
      </c>
      <c r="CD116" s="103" t="str">
        <f aca="true">IF(ISBLANK(OFFSET('Raw Data'!$A$3,MATCH('Data above threshold'!$A116,'Raw Data'!$B$4:$B$185,0),MATCH('Data above threshold'!CF$4,'Raw Data'!$3:$3,0)-1)),"", IFERROR($J116*OFFSET('Raw Data'!$A$3,MATCH('Data above threshold'!$A116,'Raw Data'!$B$4:$B$185,0),MATCH('Data above threshold'!CF$4,'Raw Data'!$3:$3,0)-1),"NA"))</f>
        <v/>
      </c>
      <c r="CE116" s="103" t="str">
        <f aca="true">IF(ISBLANK(OFFSET('Raw Data'!$A$3,MATCH('Data above threshold'!$A116,'Raw Data'!$B$4:$B$185,0),MATCH('Data above threshold'!CG$4,'Raw Data'!$3:$3,0)-1)),"", IFERROR($J116*OFFSET('Raw Data'!$A$3,MATCH('Data above threshold'!$A116,'Raw Data'!$B$4:$B$185,0),MATCH('Data above threshold'!CG$4,'Raw Data'!$3:$3,0)-1),"NA"))</f>
        <v/>
      </c>
      <c r="CF116" s="103" t="str">
        <f aca="true">IF(ISBLANK(OFFSET('Raw Data'!$A$3,MATCH('Data above threshold'!$A116,'Raw Data'!$B$4:$B$185,0),MATCH('Data above threshold'!CH$4,'Raw Data'!$3:$3,0)-1)),"", IFERROR($J116*OFFSET('Raw Data'!$A$3,MATCH('Data above threshold'!$A116,'Raw Data'!$B$4:$B$185,0),MATCH('Data above threshold'!CH$4,'Raw Data'!$3:$3,0)-1),"NA"))</f>
        <v/>
      </c>
      <c r="CG116" s="103" t="str">
        <f aca="true">IF(ISBLANK(OFFSET('Raw Data'!$A$3,MATCH('Data above threshold'!$A116,'Raw Data'!$B$4:$B$185,0),MATCH('Data above threshold'!CI$4,'Raw Data'!$3:$3,0)-1)),"", IFERROR($J116*OFFSET('Raw Data'!$A$3,MATCH('Data above threshold'!$A116,'Raw Data'!$B$4:$B$185,0),MATCH('Data above threshold'!CI$4,'Raw Data'!$3:$3,0)-1),"NA"))</f>
        <v/>
      </c>
      <c r="CH116" s="103" t="str">
        <f aca="true">IF(ISBLANK(OFFSET('Raw Data'!$A$3,MATCH('Data above threshold'!$A116,'Raw Data'!$B$4:$B$185,0),MATCH('Data above threshold'!CJ$4,'Raw Data'!$3:$3,0)-1)),"", IFERROR($J116*OFFSET('Raw Data'!$A$3,MATCH('Data above threshold'!$A116,'Raw Data'!$B$4:$B$185,0),MATCH('Data above threshold'!CJ$4,'Raw Data'!$3:$3,0)-1),"NA"))</f>
        <v/>
      </c>
      <c r="CI116" s="103" t="str">
        <f aca="true">IF(ISBLANK(OFFSET('Raw Data'!$A$3,MATCH('Data above threshold'!$A116,'Raw Data'!$B$4:$B$185,0),MATCH('Data above threshold'!CK$4,'Raw Data'!$3:$3,0)-1)),"", IFERROR($J116*OFFSET('Raw Data'!$A$3,MATCH('Data above threshold'!$A116,'Raw Data'!$B$4:$B$185,0),MATCH('Data above threshold'!CK$4,'Raw Data'!$3:$3,0)-1),"NA"))</f>
        <v/>
      </c>
      <c r="CJ116" s="103" t="str">
        <f aca="true">IF(ISBLANK(OFFSET('Raw Data'!$A$3,MATCH('Data above threshold'!$A116,'Raw Data'!$B$4:$B$185,0),MATCH('Data above threshold'!CL$4,'Raw Data'!$3:$3,0)-1)),"", IFERROR($J116*OFFSET('Raw Data'!$A$3,MATCH('Data above threshold'!$A116,'Raw Data'!$B$4:$B$185,0),MATCH('Data above threshold'!CL$4,'Raw Data'!$3:$3,0)-1),"NA"))</f>
        <v/>
      </c>
      <c r="CK116" s="103" t="str">
        <f aca="true">IF(ISBLANK(OFFSET('Raw Data'!$A$3,MATCH('Data above threshold'!$A116,'Raw Data'!$B$4:$B$185,0),MATCH('Data above threshold'!CM$4,'Raw Data'!$3:$3,0)-1)),"", IFERROR($J116*OFFSET('Raw Data'!$A$3,MATCH('Data above threshold'!$A116,'Raw Data'!$B$4:$B$185,0),MATCH('Data above threshold'!CM$4,'Raw Data'!$3:$3,0)-1),"NA"))</f>
        <v/>
      </c>
      <c r="CL116" s="103" t="str">
        <f aca="true">IF(ISBLANK(OFFSET('Raw Data'!$A$3,MATCH('Data above threshold'!$A116,'Raw Data'!$B$4:$B$185,0),MATCH('Data above threshold'!CN$4,'Raw Data'!$3:$3,0)-1)),"", IFERROR($J116*OFFSET('Raw Data'!$A$3,MATCH('Data above threshold'!$A116,'Raw Data'!$B$4:$B$185,0),MATCH('Data above threshold'!CN$4,'Raw Data'!$3:$3,0)-1),"NA"))</f>
        <v/>
      </c>
      <c r="CM116" s="103" t="str">
        <f aca="true">IF(ISBLANK(OFFSET('Raw Data'!$A$3,MATCH('Data above threshold'!$A116,'Raw Data'!$B$4:$B$185,0),MATCH('Data above threshold'!CO$4,'Raw Data'!$3:$3,0)-1)),"", IFERROR($J116*OFFSET('Raw Data'!$A$3,MATCH('Data above threshold'!$A116,'Raw Data'!$B$4:$B$185,0),MATCH('Data above threshold'!CO$4,'Raw Data'!$3:$3,0)-1),"NA"))</f>
        <v/>
      </c>
      <c r="CN116" s="103" t="str">
        <f aca="true">IF(ISBLANK(OFFSET('Raw Data'!$A$3,MATCH('Data above threshold'!$A116,'Raw Data'!$B$4:$B$185,0),MATCH('Data above threshold'!CP$4,'Raw Data'!$3:$3,0)-1)),"", IFERROR($J116*OFFSET('Raw Data'!$A$3,MATCH('Data above threshold'!$A116,'Raw Data'!$B$4:$B$185,0),MATCH('Data above threshold'!CP$4,'Raw Data'!$3:$3,0)-1),"NA"))</f>
        <v/>
      </c>
      <c r="CO116" s="103" t="str">
        <f aca="true">IF(ISBLANK(OFFSET('Raw Data'!$A$3,MATCH('Data above threshold'!$A116,'Raw Data'!$B$4:$B$185,0),MATCH('Data above threshold'!CQ$4,'Raw Data'!$3:$3,0)-1)),"", IFERROR($J116*OFFSET('Raw Data'!$A$3,MATCH('Data above threshold'!$A116,'Raw Data'!$B$4:$B$185,0),MATCH('Data above threshold'!CQ$4,'Raw Data'!$3:$3,0)-1),"NA"))</f>
        <v/>
      </c>
      <c r="CP116" s="103" t="str">
        <f aca="true">IF(ISBLANK(OFFSET('Raw Data'!$A$3,MATCH('Data above threshold'!$A116,'Raw Data'!$B$4:$B$185,0),MATCH('Data above threshold'!CR$4,'Raw Data'!$3:$3,0)-1)),"", IFERROR($J116*OFFSET('Raw Data'!$A$3,MATCH('Data above threshold'!$A116,'Raw Data'!$B$4:$B$185,0),MATCH('Data above threshold'!CR$4,'Raw Data'!$3:$3,0)-1),"NA"))</f>
        <v/>
      </c>
    </row>
    <row r="117" s="103" customFormat="true" ht="15.5" hidden="false" customHeight="false" outlineLevel="0" collapsed="false">
      <c r="A117" s="107" t="n">
        <v>4321</v>
      </c>
      <c r="B117" s="107" t="n">
        <v>4</v>
      </c>
      <c r="C117" s="103" t="str">
        <f aca="true">IF(ISBLANK(OFFSET('Raw Data'!$A$3,MATCH($A117,'Raw Data'!$B$4:$B$185,0),MATCH(C$4,'Raw Data'!$3:$3,0)-1)),"",OFFSET('Raw Data'!$A$3,MATCH($A117,'Raw Data'!$B$4:$B$185,0),MATCH(C$4,'Raw Data'!$3:$3,0)-1))</f>
        <v/>
      </c>
      <c r="D117" s="103" t="str">
        <f aca="true">IF(ISBLANK(OFFSET('Raw Data'!$A$3,MATCH($A117,'Raw Data'!$B$4:$B$185,0),MATCH(D$4,'Raw Data'!$3:$3,0)-1)),"",OFFSET('Raw Data'!$A$3,MATCH($A117,'Raw Data'!$B$4:$B$185,0),MATCH(D$4,'Raw Data'!$3:$3,0)-1))</f>
        <v>GRI Sustainability disclosure database</v>
      </c>
      <c r="E117" s="103" t="str">
        <f aca="true">IF(ISBLANK(OFFSET('Raw Data'!$A$3,MATCH($A117,'Raw Data'!$B$4:$B$185,0),MATCH(E$4,'Raw Data'!$3:$3,0)-1)),"",OFFSET('Raw Data'!$A$3,MATCH($A117,'Raw Data'!$B$4:$B$185,0),MATCH(E$4,'Raw Data'!$3:$3,0)-1))</f>
        <v/>
      </c>
      <c r="F117" s="103" t="str">
        <f aca="true">IF(ISBLANK(OFFSET('Raw Data'!$A$3,MATCH($A117,'Raw Data'!$B$4:$B$185,0),MATCH(F$4,'Raw Data'!$3:$3,0)-1)),"",OFFSET('Raw Data'!$A$3,MATCH($A117,'Raw Data'!$B$4:$B$185,0),MATCH(F$4,'Raw Data'!$3:$3,0)-1))</f>
        <v>Scaled by GDP per capita</v>
      </c>
      <c r="G117" s="103" t="s">
        <v>217</v>
      </c>
      <c r="H117" s="103" t="str">
        <f aca="true">IF(ISBLANK(OFFSET('Raw Data'!$A$3,MATCH($A117,'Raw Data'!$B$4:$B$185,0),MATCH(H$4,'Raw Data'!$3:$3,0)-1)),"",OFFSET('Raw Data'!$A$3,MATCH($A117,'Raw Data'!$B$4:$B$185,0),MATCH(H$4,'Raw Data'!$3:$3,0)-1))</f>
        <v>Number of sustainability reports</v>
      </c>
      <c r="I117" s="103" t="str">
        <f aca="true">IF(ISBLANK(OFFSET('Raw Data'!$A$3,MATCH($A117,'Raw Data'!$B$4:$B$185,0),MATCH(I$4,'Raw Data'!$3:$3,0)-1)),"",OFFSET('Raw Data'!$A$3,MATCH($A117,'Raw Data'!$B$4:$B$185,0),MATCH(I$4,'Raw Data'!$3:$3,0)-1))</f>
        <v>Plus</v>
      </c>
      <c r="J117" s="103" t="n">
        <f aca="false">IF(I117="","",IF(I117="Minus",-1,1))</f>
        <v>1</v>
      </c>
      <c r="K117" s="105" t="n">
        <f aca="false" t="array" ref="K117:K117">IFERROR(SKEW(IF(ISNUMBER(O117:CP117),O117:CP117,"")),"")</f>
        <v>-0.0524359707158626</v>
      </c>
      <c r="L117" s="103" t="n">
        <f aca="true">IF(ISBLANK(OFFSET('Data above threshold'!$A$4,MATCH('Data above threshold'!$A117,'Data above threshold'!$A$5:$A$185,0),MATCH('Data above threshold'!N$4,'Data above threshold'!$4:$4,0)-1)),1,OFFSET('Data above threshold'!$A$4,MATCH('Data above threshold'!$A117,'Data above threshold'!$A$5:$A$185,0),MATCH('Data above threshold'!N$4,'Data above threshold'!$4:$4,0)-1))</f>
        <v>0</v>
      </c>
      <c r="M117" s="103" t="str">
        <f aca="true">IF(ISBLANK(OFFSET('Data above threshold'!$A$4,MATCH('Data above threshold'!$A117,'Data above threshold'!$A$5:$A$185,0),MATCH('Data above threshold'!O$4,'Data above threshold'!$4:$4,0)-1)),"",OFFSET('Data above threshold'!$A$4,MATCH('Data above threshold'!$A117,'Data above threshold'!$A$5:$A$185,0),MATCH('Data above threshold'!O$4,'Data above threshold'!$4:$4,0)-1))</f>
        <v/>
      </c>
      <c r="N117" s="106" t="n">
        <f aca="false" t="array" ref="N117:N117">IF(B117&lt;4,"",1-IFERROR(SUM(ISNUMBER(O117:CP117)*(1-$O$3:$CP$3))/COUNTIF($O$3:$CP$3,0),0))</f>
        <v>0.0375</v>
      </c>
      <c r="O117" s="103" t="n">
        <f aca="true">IF(ISBLANK(OFFSET('Raw Data'!$A$3,MATCH('Data above threshold'!$A117,'Raw Data'!$B$4:$B$185,0),MATCH('Data above threshold'!Q$4,'Raw Data'!$3:$3,0)-1)),"", IFERROR($J117*OFFSET('Raw Data'!$A$3,MATCH('Data above threshold'!$A117,'Raw Data'!$B$4:$B$185,0),MATCH('Data above threshold'!Q$4,'Raw Data'!$3:$3,0)-1),"NA"))</f>
        <v>-4.4993293</v>
      </c>
      <c r="P117" s="103" t="n">
        <f aca="true">IF(ISBLANK(OFFSET('Raw Data'!$A$3,MATCH('Data above threshold'!$A117,'Raw Data'!$B$4:$B$185,0),MATCH('Data above threshold'!R$4,'Raw Data'!$3:$3,0)-1)),"", IFERROR($J117*OFFSET('Raw Data'!$A$3,MATCH('Data above threshold'!$A117,'Raw Data'!$B$4:$B$185,0),MATCH('Data above threshold'!R$4,'Raw Data'!$3:$3,0)-1),"NA"))</f>
        <v>-5.58653</v>
      </c>
      <c r="Q117" s="103" t="n">
        <f aca="true">IF(ISBLANK(OFFSET('Raw Data'!$A$3,MATCH('Data above threshold'!$A117,'Raw Data'!$B$4:$B$185,0),MATCH('Data above threshold'!S$4,'Raw Data'!$3:$3,0)-1)),"", IFERROR($J117*OFFSET('Raw Data'!$A$3,MATCH('Data above threshold'!$A117,'Raw Data'!$B$4:$B$185,0),MATCH('Data above threshold'!S$4,'Raw Data'!$3:$3,0)-1),"NA"))</f>
        <v>-6.4529287</v>
      </c>
      <c r="R117" s="103" t="n">
        <f aca="true">IF(ISBLANK(OFFSET('Raw Data'!$A$3,MATCH('Data above threshold'!$A117,'Raw Data'!$B$4:$B$185,0),MATCH('Data above threshold'!T$4,'Raw Data'!$3:$3,0)-1)),"", IFERROR($J117*OFFSET('Raw Data'!$A$3,MATCH('Data above threshold'!$A117,'Raw Data'!$B$4:$B$185,0),MATCH('Data above threshold'!T$4,'Raw Data'!$3:$3,0)-1),"NA"))</f>
        <v>-7.50924</v>
      </c>
      <c r="S117" s="103" t="n">
        <f aca="true">IF(ISBLANK(OFFSET('Raw Data'!$A$3,MATCH('Data above threshold'!$A117,'Raw Data'!$B$4:$B$185,0),MATCH('Data above threshold'!U$4,'Raw Data'!$3:$3,0)-1)),"", IFERROR($J117*OFFSET('Raw Data'!$A$3,MATCH('Data above threshold'!$A117,'Raw Data'!$B$4:$B$185,0),MATCH('Data above threshold'!U$4,'Raw Data'!$3:$3,0)-1),"NA"))</f>
        <v>-3.968964</v>
      </c>
      <c r="T117" s="103" t="n">
        <f aca="true">IF(ISBLANK(OFFSET('Raw Data'!$A$3,MATCH('Data above threshold'!$A117,'Raw Data'!$B$4:$B$185,0),MATCH('Data above threshold'!V$4,'Raw Data'!$3:$3,0)-1)),"", IFERROR($J117*OFFSET('Raw Data'!$A$3,MATCH('Data above threshold'!$A117,'Raw Data'!$B$4:$B$185,0),MATCH('Data above threshold'!V$4,'Raw Data'!$3:$3,0)-1),"NA"))</f>
        <v>-9.21034</v>
      </c>
      <c r="U117" s="103" t="n">
        <f aca="true">IF(ISBLANK(OFFSET('Raw Data'!$A$3,MATCH('Data above threshold'!$A117,'Raw Data'!$B$4:$B$185,0),MATCH('Data above threshold'!W$4,'Raw Data'!$3:$3,0)-1)),"", IFERROR($J117*OFFSET('Raw Data'!$A$3,MATCH('Data above threshold'!$A117,'Raw Data'!$B$4:$B$185,0),MATCH('Data above threshold'!W$4,'Raw Data'!$3:$3,0)-1),"NA"))</f>
        <v>-3.73862</v>
      </c>
      <c r="V117" s="103" t="n">
        <f aca="true">IF(ISBLANK(OFFSET('Raw Data'!$A$3,MATCH('Data above threshold'!$A117,'Raw Data'!$B$4:$B$185,0),MATCH('Data above threshold'!X$4,'Raw Data'!$3:$3,0)-1)),"", IFERROR($J117*OFFSET('Raw Data'!$A$3,MATCH('Data above threshold'!$A117,'Raw Data'!$B$4:$B$185,0),MATCH('Data above threshold'!X$4,'Raw Data'!$3:$3,0)-1),"NA"))</f>
        <v>-5.88423</v>
      </c>
      <c r="W117" s="103" t="n">
        <f aca="true">IF(ISBLANK(OFFSET('Raw Data'!$A$3,MATCH('Data above threshold'!$A117,'Raw Data'!$B$4:$B$185,0),MATCH('Data above threshold'!Y$4,'Raw Data'!$3:$3,0)-1)),"", IFERROR($J117*OFFSET('Raw Data'!$A$3,MATCH('Data above threshold'!$A117,'Raw Data'!$B$4:$B$185,0),MATCH('Data above threshold'!Y$4,'Raw Data'!$3:$3,0)-1),"NA"))</f>
        <v>-6.48128</v>
      </c>
      <c r="X117" s="103" t="n">
        <f aca="true">IF(ISBLANK(OFFSET('Raw Data'!$A$3,MATCH('Data above threshold'!$A117,'Raw Data'!$B$4:$B$185,0),MATCH('Data above threshold'!Z$4,'Raw Data'!$3:$3,0)-1)),"", IFERROR($J117*OFFSET('Raw Data'!$A$3,MATCH('Data above threshold'!$A117,'Raw Data'!$B$4:$B$185,0),MATCH('Data above threshold'!Z$4,'Raw Data'!$3:$3,0)-1),"NA"))</f>
        <v>-5.342123</v>
      </c>
      <c r="Y117" s="103" t="n">
        <f aca="true">IF(ISBLANK(OFFSET('Raw Data'!$A$3,MATCH('Data above threshold'!$A117,'Raw Data'!$B$4:$B$185,0),MATCH('Data above threshold'!AA$4,'Raw Data'!$3:$3,0)-1)),"", IFERROR($J117*OFFSET('Raw Data'!$A$3,MATCH('Data above threshold'!$A117,'Raw Data'!$B$4:$B$185,0),MATCH('Data above threshold'!AA$4,'Raw Data'!$3:$3,0)-1),"NA"))</f>
        <v>-2.4239293</v>
      </c>
      <c r="Z117" s="103" t="n">
        <f aca="true">IF(ISBLANK(OFFSET('Raw Data'!$A$3,MATCH('Data above threshold'!$A117,'Raw Data'!$B$4:$B$185,0),MATCH('Data above threshold'!AB$4,'Raw Data'!$3:$3,0)-1)),"", IFERROR($J117*OFFSET('Raw Data'!$A$3,MATCH('Data above threshold'!$A117,'Raw Data'!$B$4:$B$185,0),MATCH('Data above threshold'!AB$4,'Raw Data'!$3:$3,0)-1),"NA"))</f>
        <v>-9.21034</v>
      </c>
      <c r="AA117" s="103" t="n">
        <f aca="true">IF(ISBLANK(OFFSET('Raw Data'!$A$3,MATCH('Data above threshold'!$A117,'Raw Data'!$B$4:$B$185,0),MATCH('Data above threshold'!AC$4,'Raw Data'!$3:$3,0)-1)),"", IFERROR($J117*OFFSET('Raw Data'!$A$3,MATCH('Data above threshold'!$A117,'Raw Data'!$B$4:$B$185,0),MATCH('Data above threshold'!AC$4,'Raw Data'!$3:$3,0)-1),"NA"))</f>
        <v>-3.4368493</v>
      </c>
      <c r="AB117" s="103" t="n">
        <f aca="true">IF(ISBLANK(OFFSET('Raw Data'!$A$3,MATCH('Data above threshold'!$A117,'Raw Data'!$B$4:$B$185,0),MATCH('Data above threshold'!AD$4,'Raw Data'!$3:$3,0)-1)),"", IFERROR($J117*OFFSET('Raw Data'!$A$3,MATCH('Data above threshold'!$A117,'Raw Data'!$B$4:$B$185,0),MATCH('Data above threshold'!AD$4,'Raw Data'!$3:$3,0)-1),"NA"))</f>
        <v>-9.21034</v>
      </c>
      <c r="AC117" s="103" t="n">
        <f aca="true">IF(ISBLANK(OFFSET('Raw Data'!$A$3,MATCH('Data above threshold'!$A117,'Raw Data'!$B$4:$B$185,0),MATCH('Data above threshold'!AE$4,'Raw Data'!$3:$3,0)-1)),"", IFERROR($J117*OFFSET('Raw Data'!$A$3,MATCH('Data above threshold'!$A117,'Raw Data'!$B$4:$B$185,0),MATCH('Data above threshold'!AE$4,'Raw Data'!$3:$3,0)-1),"NA"))</f>
        <v>-6.677279</v>
      </c>
      <c r="AD117" s="103" t="n">
        <f aca="true">IF(ISBLANK(OFFSET('Raw Data'!$A$3,MATCH('Data above threshold'!$A117,'Raw Data'!$B$4:$B$185,0),MATCH('Data above threshold'!AF$4,'Raw Data'!$3:$3,0)-1)),"", IFERROR($J117*OFFSET('Raw Data'!$A$3,MATCH('Data above threshold'!$A117,'Raw Data'!$B$4:$B$185,0),MATCH('Data above threshold'!AF$4,'Raw Data'!$3:$3,0)-1),"NA"))</f>
        <v>-7.82405</v>
      </c>
      <c r="AE117" s="103" t="n">
        <f aca="true">IF(ISBLANK(OFFSET('Raw Data'!$A$3,MATCH('Data above threshold'!$A117,'Raw Data'!$B$4:$B$185,0),MATCH('Data above threshold'!AG$4,'Raw Data'!$3:$3,0)-1)),"", IFERROR($J117*OFFSET('Raw Data'!$A$3,MATCH('Data above threshold'!$A117,'Raw Data'!$B$4:$B$185,0),MATCH('Data above threshold'!AG$4,'Raw Data'!$3:$3,0)-1),"NA"))</f>
        <v>-5.63912</v>
      </c>
      <c r="AF117" s="103" t="n">
        <f aca="true">IF(ISBLANK(OFFSET('Raw Data'!$A$3,MATCH('Data above threshold'!$A117,'Raw Data'!$B$4:$B$185,0),MATCH('Data above threshold'!AH$4,'Raw Data'!$3:$3,0)-1)),"", IFERROR($J117*OFFSET('Raw Data'!$A$3,MATCH('Data above threshold'!$A117,'Raw Data'!$B$4:$B$185,0),MATCH('Data above threshold'!AH$4,'Raw Data'!$3:$3,0)-1),"NA"))</f>
        <v>-7.143984</v>
      </c>
      <c r="AG117" s="103" t="n">
        <f aca="true">IF(ISBLANK(OFFSET('Raw Data'!$A$3,MATCH('Data above threshold'!$A117,'Raw Data'!$B$4:$B$185,0),MATCH('Data above threshold'!AI$4,'Raw Data'!$3:$3,0)-1)),"", IFERROR($J117*OFFSET('Raw Data'!$A$3,MATCH('Data above threshold'!$A117,'Raw Data'!$B$4:$B$185,0),MATCH('Data above threshold'!AI$4,'Raw Data'!$3:$3,0)-1),"NA"))</f>
        <v>-8.281331</v>
      </c>
      <c r="AH117" s="103" t="n">
        <f aca="true">IF(ISBLANK(OFFSET('Raw Data'!$A$3,MATCH('Data above threshold'!$A117,'Raw Data'!$B$4:$B$185,0),MATCH('Data above threshold'!AJ$4,'Raw Data'!$3:$3,0)-1)),"", IFERROR($J117*OFFSET('Raw Data'!$A$3,MATCH('Data above threshold'!$A117,'Raw Data'!$B$4:$B$185,0),MATCH('Data above threshold'!AJ$4,'Raw Data'!$3:$3,0)-1),"NA"))</f>
        <v>-9.21034</v>
      </c>
      <c r="AI117" s="103" t="n">
        <f aca="true">IF(ISBLANK(OFFSET('Raw Data'!$A$3,MATCH('Data above threshold'!$A117,'Raw Data'!$B$4:$B$185,0),MATCH('Data above threshold'!AK$4,'Raw Data'!$3:$3,0)-1)),"", IFERROR($J117*OFFSET('Raw Data'!$A$3,MATCH('Data above threshold'!$A117,'Raw Data'!$B$4:$B$185,0),MATCH('Data above threshold'!AK$4,'Raw Data'!$3:$3,0)-1),"NA"))</f>
        <v>-5.47101</v>
      </c>
      <c r="AJ117" s="103" t="n">
        <f aca="true">IF(ISBLANK(OFFSET('Raw Data'!$A$3,MATCH('Data above threshold'!$A117,'Raw Data'!$B$4:$B$185,0),MATCH('Data above threshold'!AL$4,'Raw Data'!$3:$3,0)-1)),"", IFERROR($J117*OFFSET('Raw Data'!$A$3,MATCH('Data above threshold'!$A117,'Raw Data'!$B$4:$B$185,0),MATCH('Data above threshold'!AL$4,'Raw Data'!$3:$3,0)-1),"NA"))</f>
        <v>-5.19036</v>
      </c>
      <c r="AK117" s="103" t="n">
        <f aca="true">IF(ISBLANK(OFFSET('Raw Data'!$A$3,MATCH('Data above threshold'!$A117,'Raw Data'!$B$4:$B$185,0),MATCH('Data above threshold'!AM$4,'Raw Data'!$3:$3,0)-1)),"", IFERROR($J117*OFFSET('Raw Data'!$A$3,MATCH('Data above threshold'!$A117,'Raw Data'!$B$4:$B$185,0),MATCH('Data above threshold'!AM$4,'Raw Data'!$3:$3,0)-1),"NA"))</f>
        <v>-6.33559</v>
      </c>
      <c r="AL117" s="103" t="n">
        <f aca="true">IF(ISBLANK(OFFSET('Raw Data'!$A$3,MATCH('Data above threshold'!$A117,'Raw Data'!$B$4:$B$185,0),MATCH('Data above threshold'!AN$4,'Raw Data'!$3:$3,0)-1)),"", IFERROR($J117*OFFSET('Raw Data'!$A$3,MATCH('Data above threshold'!$A117,'Raw Data'!$B$4:$B$185,0),MATCH('Data above threshold'!AN$4,'Raw Data'!$3:$3,0)-1),"NA"))</f>
        <v>-9.21034</v>
      </c>
      <c r="AM117" s="103" t="n">
        <f aca="true">IF(ISBLANK(OFFSET('Raw Data'!$A$3,MATCH('Data above threshold'!$A117,'Raw Data'!$B$4:$B$185,0),MATCH('Data above threshold'!AO$4,'Raw Data'!$3:$3,0)-1)),"", IFERROR($J117*OFFSET('Raw Data'!$A$3,MATCH('Data above threshold'!$A117,'Raw Data'!$B$4:$B$185,0),MATCH('Data above threshold'!AO$4,'Raw Data'!$3:$3,0)-1),"NA"))</f>
        <v>-5.71081</v>
      </c>
      <c r="AN117" s="103" t="n">
        <f aca="true">IF(ISBLANK(OFFSET('Raw Data'!$A$3,MATCH('Data above threshold'!$A117,'Raw Data'!$B$4:$B$185,0),MATCH('Data above threshold'!AP$4,'Raw Data'!$3:$3,0)-1)),"", IFERROR($J117*OFFSET('Raw Data'!$A$3,MATCH('Data above threshold'!$A117,'Raw Data'!$B$4:$B$185,0),MATCH('Data above threshold'!AP$4,'Raw Data'!$3:$3,0)-1),"NA"))</f>
        <v>-4.97957</v>
      </c>
      <c r="AO117" s="103" t="n">
        <f aca="true">IF(ISBLANK(OFFSET('Raw Data'!$A$3,MATCH('Data above threshold'!$A117,'Raw Data'!$B$4:$B$185,0),MATCH('Data above threshold'!AQ$4,'Raw Data'!$3:$3,0)-1)),"", IFERROR($J117*OFFSET('Raw Data'!$A$3,MATCH('Data above threshold'!$A117,'Raw Data'!$B$4:$B$185,0),MATCH('Data above threshold'!AQ$4,'Raw Data'!$3:$3,0)-1),"NA"))</f>
        <v>-5.17028</v>
      </c>
      <c r="AP117" s="103" t="n">
        <f aca="true">IF(ISBLANK(OFFSET('Raw Data'!$A$3,MATCH('Data above threshold'!$A117,'Raw Data'!$B$4:$B$185,0),MATCH('Data above threshold'!AR$4,'Raw Data'!$3:$3,0)-1)),"", IFERROR($J117*OFFSET('Raw Data'!$A$3,MATCH('Data above threshold'!$A117,'Raw Data'!$B$4:$B$185,0),MATCH('Data above threshold'!AR$4,'Raw Data'!$3:$3,0)-1),"NA"))</f>
        <v>-6.97283</v>
      </c>
      <c r="AQ117" s="103" t="n">
        <f aca="true">IF(ISBLANK(OFFSET('Raw Data'!$A$3,MATCH('Data above threshold'!$A117,'Raw Data'!$B$4:$B$185,0),MATCH('Data above threshold'!AS$4,'Raw Data'!$3:$3,0)-1)),"", IFERROR($J117*OFFSET('Raw Data'!$A$3,MATCH('Data above threshold'!$A117,'Raw Data'!$B$4:$B$185,0),MATCH('Data above threshold'!AS$4,'Raw Data'!$3:$3,0)-1),"NA"))</f>
        <v>-5.54935</v>
      </c>
      <c r="AR117" s="103" t="n">
        <f aca="true">IF(ISBLANK(OFFSET('Raw Data'!$A$3,MATCH('Data above threshold'!$A117,'Raw Data'!$B$4:$B$185,0),MATCH('Data above threshold'!AT$4,'Raw Data'!$3:$3,0)-1)),"", IFERROR($J117*OFFSET('Raw Data'!$A$3,MATCH('Data above threshold'!$A117,'Raw Data'!$B$4:$B$185,0),MATCH('Data above threshold'!AT$4,'Raw Data'!$3:$3,0)-1),"NA"))</f>
        <v>-9.21034</v>
      </c>
      <c r="AS117" s="103" t="n">
        <f aca="true">IF(ISBLANK(OFFSET('Raw Data'!$A$3,MATCH('Data above threshold'!$A117,'Raw Data'!$B$4:$B$185,0),MATCH('Data above threshold'!AU$4,'Raw Data'!$3:$3,0)-1)),"", IFERROR($J117*OFFSET('Raw Data'!$A$3,MATCH('Data above threshold'!$A117,'Raw Data'!$B$4:$B$185,0),MATCH('Data above threshold'!AU$4,'Raw Data'!$3:$3,0)-1),"NA"))</f>
        <v>-6.94028</v>
      </c>
      <c r="AT117" s="103" t="n">
        <f aca="true">IF(ISBLANK(OFFSET('Raw Data'!$A$3,MATCH('Data above threshold'!$A117,'Raw Data'!$B$4:$B$185,0),MATCH('Data above threshold'!AV$4,'Raw Data'!$3:$3,0)-1)),"", IFERROR($J117*OFFSET('Raw Data'!$A$3,MATCH('Data above threshold'!$A117,'Raw Data'!$B$4:$B$185,0),MATCH('Data above threshold'!AV$4,'Raw Data'!$3:$3,0)-1),"NA"))</f>
        <v>-3.5751958</v>
      </c>
      <c r="AU117" s="103" t="n">
        <f aca="true">IF(ISBLANK(OFFSET('Raw Data'!$A$3,MATCH('Data above threshold'!$A117,'Raw Data'!$B$4:$B$185,0),MATCH('Data above threshold'!AW$4,'Raw Data'!$3:$3,0)-1)),"", IFERROR($J117*OFFSET('Raw Data'!$A$3,MATCH('Data above threshold'!$A117,'Raw Data'!$B$4:$B$185,0),MATCH('Data above threshold'!AW$4,'Raw Data'!$3:$3,0)-1),"NA"))</f>
        <v>-3.2846279</v>
      </c>
      <c r="AV117" s="103" t="n">
        <f aca="true">IF(ISBLANK(OFFSET('Raw Data'!$A$3,MATCH('Data above threshold'!$A117,'Raw Data'!$B$4:$B$185,0),MATCH('Data above threshold'!AX$4,'Raw Data'!$3:$3,0)-1)),"", IFERROR($J117*OFFSET('Raw Data'!$A$3,MATCH('Data above threshold'!$A117,'Raw Data'!$B$4:$B$185,0),MATCH('Data above threshold'!AX$4,'Raw Data'!$3:$3,0)-1),"NA"))</f>
        <v>-8.91991</v>
      </c>
      <c r="AW117" s="103" t="n">
        <f aca="true">IF(ISBLANK(OFFSET('Raw Data'!$A$3,MATCH('Data above threshold'!$A117,'Raw Data'!$B$4:$B$185,0),MATCH('Data above threshold'!AY$4,'Raw Data'!$3:$3,0)-1)),"", IFERROR($J117*OFFSET('Raw Data'!$A$3,MATCH('Data above threshold'!$A117,'Raw Data'!$B$4:$B$185,0),MATCH('Data above threshold'!AY$4,'Raw Data'!$3:$3,0)-1),"NA"))</f>
        <v>-5.59135</v>
      </c>
      <c r="AX117" s="103" t="n">
        <f aca="true">IF(ISBLANK(OFFSET('Raw Data'!$A$3,MATCH('Data above threshold'!$A117,'Raw Data'!$B$4:$B$185,0),MATCH('Data above threshold'!AZ$4,'Raw Data'!$3:$3,0)-1)),"", IFERROR($J117*OFFSET('Raw Data'!$A$3,MATCH('Data above threshold'!$A117,'Raw Data'!$B$4:$B$185,0),MATCH('Data above threshold'!AZ$4,'Raw Data'!$3:$3,0)-1),"NA"))</f>
        <v>-9.21034</v>
      </c>
      <c r="AY117" s="103" t="n">
        <f aca="true">IF(ISBLANK(OFFSET('Raw Data'!$A$3,MATCH('Data above threshold'!$A117,'Raw Data'!$B$4:$B$185,0),MATCH('Data above threshold'!BA$4,'Raw Data'!$3:$3,0)-1)),"", IFERROR($J117*OFFSET('Raw Data'!$A$3,MATCH('Data above threshold'!$A117,'Raw Data'!$B$4:$B$185,0),MATCH('Data above threshold'!BA$4,'Raw Data'!$3:$3,0)-1),"NA"))</f>
        <v>-6.28182</v>
      </c>
      <c r="AZ117" s="103" t="n">
        <f aca="true">IF(ISBLANK(OFFSET('Raw Data'!$A$3,MATCH('Data above threshold'!$A117,'Raw Data'!$B$4:$B$185,0),MATCH('Data above threshold'!BB$4,'Raw Data'!$3:$3,0)-1)),"", IFERROR($J117*OFFSET('Raw Data'!$A$3,MATCH('Data above threshold'!$A117,'Raw Data'!$B$4:$B$185,0),MATCH('Data above threshold'!BB$4,'Raw Data'!$3:$3,0)-1),"NA"))</f>
        <v>-4.17781</v>
      </c>
      <c r="BA117" s="103" t="n">
        <f aca="true">IF(ISBLANK(OFFSET('Raw Data'!$A$3,MATCH('Data above threshold'!$A117,'Raw Data'!$B$4:$B$185,0),MATCH('Data above threshold'!BC$4,'Raw Data'!$3:$3,0)-1)),"", IFERROR($J117*OFFSET('Raw Data'!$A$3,MATCH('Data above threshold'!$A117,'Raw Data'!$B$4:$B$185,0),MATCH('Data above threshold'!BC$4,'Raw Data'!$3:$3,0)-1),"NA"))</f>
        <v>-6.29419</v>
      </c>
      <c r="BB117" s="103" t="n">
        <f aca="true">IF(ISBLANK(OFFSET('Raw Data'!$A$3,MATCH('Data above threshold'!$A117,'Raw Data'!$B$4:$B$185,0),MATCH('Data above threshold'!BD$4,'Raw Data'!$3:$3,0)-1)),"", IFERROR($J117*OFFSET('Raw Data'!$A$3,MATCH('Data above threshold'!$A117,'Raw Data'!$B$4:$B$185,0),MATCH('Data above threshold'!BD$4,'Raw Data'!$3:$3,0)-1),"NA"))</f>
        <v>-7.24603</v>
      </c>
      <c r="BC117" s="103" t="n">
        <f aca="true">IF(ISBLANK(OFFSET('Raw Data'!$A$3,MATCH('Data above threshold'!$A117,'Raw Data'!$B$4:$B$185,0),MATCH('Data above threshold'!BE$4,'Raw Data'!$3:$3,0)-1)),"", IFERROR($J117*OFFSET('Raw Data'!$A$3,MATCH('Data above threshold'!$A117,'Raw Data'!$B$4:$B$185,0),MATCH('Data above threshold'!BE$4,'Raw Data'!$3:$3,0)-1),"NA"))</f>
        <v>-4.3677435</v>
      </c>
      <c r="BD117" s="103" t="n">
        <f aca="true">IF(ISBLANK(OFFSET('Raw Data'!$A$3,MATCH('Data above threshold'!$A117,'Raw Data'!$B$4:$B$185,0),MATCH('Data above threshold'!BF$4,'Raw Data'!$3:$3,0)-1)),"", IFERROR($J117*OFFSET('Raw Data'!$A$3,MATCH('Data above threshold'!$A117,'Raw Data'!$B$4:$B$185,0),MATCH('Data above threshold'!BF$4,'Raw Data'!$3:$3,0)-1),"NA"))</f>
        <v>-9.21034</v>
      </c>
      <c r="BE117" s="103" t="n">
        <f aca="true">IF(ISBLANK(OFFSET('Raw Data'!$A$3,MATCH('Data above threshold'!$A117,'Raw Data'!$B$4:$B$185,0),MATCH('Data above threshold'!BG$4,'Raw Data'!$3:$3,0)-1)),"", IFERROR($J117*OFFSET('Raw Data'!$A$3,MATCH('Data above threshold'!$A117,'Raw Data'!$B$4:$B$185,0),MATCH('Data above threshold'!BG$4,'Raw Data'!$3:$3,0)-1),"NA"))</f>
        <v>-9.21034</v>
      </c>
      <c r="BF117" s="103" t="n">
        <f aca="true">IF(ISBLANK(OFFSET('Raw Data'!$A$3,MATCH('Data above threshold'!$A117,'Raw Data'!$B$4:$B$185,0),MATCH('Data above threshold'!BH$4,'Raw Data'!$3:$3,0)-1)),"", IFERROR($J117*OFFSET('Raw Data'!$A$3,MATCH('Data above threshold'!$A117,'Raw Data'!$B$4:$B$185,0),MATCH('Data above threshold'!BH$4,'Raw Data'!$3:$3,0)-1),"NA"))</f>
        <v>-7.11355</v>
      </c>
      <c r="BG117" s="103" t="n">
        <f aca="true">IF(ISBLANK(OFFSET('Raw Data'!$A$3,MATCH('Data above threshold'!$A117,'Raw Data'!$B$4:$B$185,0),MATCH('Data above threshold'!BI$4,'Raw Data'!$3:$3,0)-1)),"", IFERROR($J117*OFFSET('Raw Data'!$A$3,MATCH('Data above threshold'!$A117,'Raw Data'!$B$4:$B$185,0),MATCH('Data above threshold'!BI$4,'Raw Data'!$3:$3,0)-1),"NA"))</f>
        <v>-9.21034</v>
      </c>
      <c r="BH117" s="103" t="n">
        <f aca="true">IF(ISBLANK(OFFSET('Raw Data'!$A$3,MATCH('Data above threshold'!$A117,'Raw Data'!$B$4:$B$185,0),MATCH('Data above threshold'!BJ$4,'Raw Data'!$3:$3,0)-1)),"", IFERROR($J117*OFFSET('Raw Data'!$A$3,MATCH('Data above threshold'!$A117,'Raw Data'!$B$4:$B$185,0),MATCH('Data above threshold'!BJ$4,'Raw Data'!$3:$3,0)-1),"NA"))</f>
        <v>-6.17924</v>
      </c>
      <c r="BI117" s="103" t="n">
        <f aca="true">IF(ISBLANK(OFFSET('Raw Data'!$A$3,MATCH('Data above threshold'!$A117,'Raw Data'!$B$4:$B$185,0),MATCH('Data above threshold'!BK$4,'Raw Data'!$3:$3,0)-1)),"", IFERROR($J117*OFFSET('Raw Data'!$A$3,MATCH('Data above threshold'!$A117,'Raw Data'!$B$4:$B$185,0),MATCH('Data above threshold'!BK$4,'Raw Data'!$3:$3,0)-1),"NA"))</f>
        <v>-4.6746085</v>
      </c>
      <c r="BJ117" s="103" t="n">
        <f aca="true">IF(ISBLANK(OFFSET('Raw Data'!$A$3,MATCH('Data above threshold'!$A117,'Raw Data'!$B$4:$B$185,0),MATCH('Data above threshold'!BL$4,'Raw Data'!$3:$3,0)-1)),"", IFERROR($J117*OFFSET('Raw Data'!$A$3,MATCH('Data above threshold'!$A117,'Raw Data'!$B$4:$B$185,0),MATCH('Data above threshold'!BL$4,'Raw Data'!$3:$3,0)-1),"NA"))</f>
        <v>-6.85897</v>
      </c>
      <c r="BK117" s="103" t="n">
        <f aca="true">IF(ISBLANK(OFFSET('Raw Data'!$A$3,MATCH('Data above threshold'!$A117,'Raw Data'!$B$4:$B$185,0),MATCH('Data above threshold'!BM$4,'Raw Data'!$3:$3,0)-1)),"", IFERROR($J117*OFFSET('Raw Data'!$A$3,MATCH('Data above threshold'!$A117,'Raw Data'!$B$4:$B$185,0),MATCH('Data above threshold'!BM$4,'Raw Data'!$3:$3,0)-1),"NA"))</f>
        <v>-9.21034</v>
      </c>
      <c r="BL117" s="103" t="n">
        <f aca="true">IF(ISBLANK(OFFSET('Raw Data'!$A$3,MATCH('Data above threshold'!$A117,'Raw Data'!$B$4:$B$185,0),MATCH('Data above threshold'!BN$4,'Raw Data'!$3:$3,0)-1)),"", IFERROR($J117*OFFSET('Raw Data'!$A$3,MATCH('Data above threshold'!$A117,'Raw Data'!$B$4:$B$185,0),MATCH('Data above threshold'!BN$4,'Raw Data'!$3:$3,0)-1),"NA"))</f>
        <v>-4.54775</v>
      </c>
      <c r="BM117" s="103" t="n">
        <f aca="true">IF(ISBLANK(OFFSET('Raw Data'!$A$3,MATCH('Data above threshold'!$A117,'Raw Data'!$B$4:$B$185,0),MATCH('Data above threshold'!BO$4,'Raw Data'!$3:$3,0)-1)),"", IFERROR($J117*OFFSET('Raw Data'!$A$3,MATCH('Data above threshold'!$A117,'Raw Data'!$B$4:$B$185,0),MATCH('Data above threshold'!BO$4,'Raw Data'!$3:$3,0)-1),"NA"))</f>
        <v>-7.27448</v>
      </c>
      <c r="BN117" s="103" t="n">
        <f aca="true">IF(ISBLANK(OFFSET('Raw Data'!$A$3,MATCH('Data above threshold'!$A117,'Raw Data'!$B$4:$B$185,0),MATCH('Data above threshold'!BP$4,'Raw Data'!$3:$3,0)-1)),"", IFERROR($J117*OFFSET('Raw Data'!$A$3,MATCH('Data above threshold'!$A117,'Raw Data'!$B$4:$B$185,0),MATCH('Data above threshold'!BP$4,'Raw Data'!$3:$3,0)-1),"NA"))</f>
        <v>-7.07854</v>
      </c>
      <c r="BO117" s="103" t="n">
        <f aca="true">IF(ISBLANK(OFFSET('Raw Data'!$A$3,MATCH('Data above threshold'!$A117,'Raw Data'!$B$4:$B$185,0),MATCH('Data above threshold'!BQ$4,'Raw Data'!$3:$3,0)-1)),"", IFERROR($J117*OFFSET('Raw Data'!$A$3,MATCH('Data above threshold'!$A117,'Raw Data'!$B$4:$B$185,0),MATCH('Data above threshold'!BQ$4,'Raw Data'!$3:$3,0)-1),"NA"))</f>
        <v>-7.79692</v>
      </c>
      <c r="BP117" s="103" t="n">
        <f aca="true">IF(ISBLANK(OFFSET('Raw Data'!$A$3,MATCH('Data above threshold'!$A117,'Raw Data'!$B$4:$B$185,0),MATCH('Data above threshold'!BR$4,'Raw Data'!$3:$3,0)-1)),"", IFERROR($J117*OFFSET('Raw Data'!$A$3,MATCH('Data above threshold'!$A117,'Raw Data'!$B$4:$B$185,0),MATCH('Data above threshold'!BR$4,'Raw Data'!$3:$3,0)-1),"NA"))</f>
        <v>-5.27343</v>
      </c>
      <c r="BQ117" s="103" t="n">
        <f aca="true">IF(ISBLANK(OFFSET('Raw Data'!$A$3,MATCH('Data above threshold'!$A117,'Raw Data'!$B$4:$B$185,0),MATCH('Data above threshold'!BS$4,'Raw Data'!$3:$3,0)-1)),"", IFERROR($J117*OFFSET('Raw Data'!$A$3,MATCH('Data above threshold'!$A117,'Raw Data'!$B$4:$B$185,0),MATCH('Data above threshold'!BS$4,'Raw Data'!$3:$3,0)-1),"NA"))</f>
        <v>-7.43708</v>
      </c>
      <c r="BR117" s="103" t="n">
        <f aca="true">IF(ISBLANK(OFFSET('Raw Data'!$A$3,MATCH('Data above threshold'!$A117,'Raw Data'!$B$4:$B$185,0),MATCH('Data above threshold'!BT$4,'Raw Data'!$3:$3,0)-1)),"", IFERROR($J117*OFFSET('Raw Data'!$A$3,MATCH('Data above threshold'!$A117,'Raw Data'!$B$4:$B$185,0),MATCH('Data above threshold'!BT$4,'Raw Data'!$3:$3,0)-1),"NA"))</f>
        <v>-4.11917</v>
      </c>
      <c r="BS117" s="103" t="n">
        <f aca="true">IF(ISBLANK(OFFSET('Raw Data'!$A$3,MATCH('Data above threshold'!$A117,'Raw Data'!$B$4:$B$185,0),MATCH('Data above threshold'!BU$4,'Raw Data'!$3:$3,0)-1)),"", IFERROR($J117*OFFSET('Raw Data'!$A$3,MATCH('Data above threshold'!$A117,'Raw Data'!$B$4:$B$185,0),MATCH('Data above threshold'!BU$4,'Raw Data'!$3:$3,0)-1),"NA"))</f>
        <v>-4.53658</v>
      </c>
      <c r="BT117" s="103" t="n">
        <f aca="true">IF(ISBLANK(OFFSET('Raw Data'!$A$3,MATCH('Data above threshold'!$A117,'Raw Data'!$B$4:$B$185,0),MATCH('Data above threshold'!BV$4,'Raw Data'!$3:$3,0)-1)),"", IFERROR($J117*OFFSET('Raw Data'!$A$3,MATCH('Data above threshold'!$A117,'Raw Data'!$B$4:$B$185,0),MATCH('Data above threshold'!BV$4,'Raw Data'!$3:$3,0)-1),"NA"))</f>
        <v>-7.06091</v>
      </c>
      <c r="BU117" s="103" t="str">
        <f aca="true">IF(ISBLANK(OFFSET('Raw Data'!$A$3,MATCH('Data above threshold'!$A117,'Raw Data'!$B$4:$B$185,0),MATCH('Data above threshold'!BW$4,'Raw Data'!$3:$3,0)-1)),"", IFERROR($J117*OFFSET('Raw Data'!$A$3,MATCH('Data above threshold'!$A117,'Raw Data'!$B$4:$B$185,0),MATCH('Data above threshold'!BW$4,'Raw Data'!$3:$3,0)-1),"NA"))</f>
        <v>NA</v>
      </c>
      <c r="BV117" s="103" t="str">
        <f aca="true">IF(ISBLANK(OFFSET('Raw Data'!$A$3,MATCH('Data above threshold'!$A117,'Raw Data'!$B$4:$B$185,0),MATCH('Data above threshold'!BX$4,'Raw Data'!$3:$3,0)-1)),"", IFERROR($J117*OFFSET('Raw Data'!$A$3,MATCH('Data above threshold'!$A117,'Raw Data'!$B$4:$B$185,0),MATCH('Data above threshold'!BX$4,'Raw Data'!$3:$3,0)-1),"NA"))</f>
        <v>NA</v>
      </c>
      <c r="BW117" s="103" t="n">
        <f aca="true">IF(ISBLANK(OFFSET('Raw Data'!$A$3,MATCH('Data above threshold'!$A117,'Raw Data'!$B$4:$B$185,0),MATCH('Data above threshold'!BY$4,'Raw Data'!$3:$3,0)-1)),"", IFERROR($J117*OFFSET('Raw Data'!$A$3,MATCH('Data above threshold'!$A117,'Raw Data'!$B$4:$B$185,0),MATCH('Data above threshold'!BY$4,'Raw Data'!$3:$3,0)-1),"NA"))</f>
        <v>-6.55851</v>
      </c>
      <c r="BX117" s="103" t="n">
        <f aca="true">IF(ISBLANK(OFFSET('Raw Data'!$A$3,MATCH('Data above threshold'!$A117,'Raw Data'!$B$4:$B$185,0),MATCH('Data above threshold'!BZ$4,'Raw Data'!$3:$3,0)-1)),"", IFERROR($J117*OFFSET('Raw Data'!$A$3,MATCH('Data above threshold'!$A117,'Raw Data'!$B$4:$B$185,0),MATCH('Data above threshold'!BZ$4,'Raw Data'!$3:$3,0)-1),"NA"))</f>
        <v>-4.6901977</v>
      </c>
      <c r="BY117" s="103" t="n">
        <f aca="true">IF(ISBLANK(OFFSET('Raw Data'!$A$3,MATCH('Data above threshold'!$A117,'Raw Data'!$B$4:$B$185,0),MATCH('Data above threshold'!CA$4,'Raw Data'!$3:$3,0)-1)),"", IFERROR($J117*OFFSET('Raw Data'!$A$3,MATCH('Data above threshold'!$A117,'Raw Data'!$B$4:$B$185,0),MATCH('Data above threshold'!CA$4,'Raw Data'!$3:$3,0)-1),"NA"))</f>
        <v>-6.60543</v>
      </c>
      <c r="BZ117" s="103" t="n">
        <f aca="true">IF(ISBLANK(OFFSET('Raw Data'!$A$3,MATCH('Data above threshold'!$A117,'Raw Data'!$B$4:$B$185,0),MATCH('Data above threshold'!CB$4,'Raw Data'!$3:$3,0)-1)),"", IFERROR($J117*OFFSET('Raw Data'!$A$3,MATCH('Data above threshold'!$A117,'Raw Data'!$B$4:$B$185,0),MATCH('Data above threshold'!CB$4,'Raw Data'!$3:$3,0)-1),"NA"))</f>
        <v>-9.21034</v>
      </c>
      <c r="CA117" s="103" t="n">
        <f aca="true">IF(ISBLANK(OFFSET('Raw Data'!$A$3,MATCH('Data above threshold'!$A117,'Raw Data'!$B$4:$B$185,0),MATCH('Data above threshold'!CC$4,'Raw Data'!$3:$3,0)-1)),"", IFERROR($J117*OFFSET('Raw Data'!$A$3,MATCH('Data above threshold'!$A117,'Raw Data'!$B$4:$B$185,0),MATCH('Data above threshold'!CC$4,'Raw Data'!$3:$3,0)-1),"NA"))</f>
        <v>-6.15823</v>
      </c>
      <c r="CB117" s="103" t="n">
        <f aca="true">IF(ISBLANK(OFFSET('Raw Data'!$A$3,MATCH('Data above threshold'!$A117,'Raw Data'!$B$4:$B$185,0),MATCH('Data above threshold'!CD$4,'Raw Data'!$3:$3,0)-1)),"", IFERROR($J117*OFFSET('Raw Data'!$A$3,MATCH('Data above threshold'!$A117,'Raw Data'!$B$4:$B$185,0),MATCH('Data above threshold'!CD$4,'Raw Data'!$3:$3,0)-1),"NA"))</f>
        <v>-6.25387</v>
      </c>
      <c r="CC117" s="103" t="n">
        <f aca="true">IF(ISBLANK(OFFSET('Raw Data'!$A$3,MATCH('Data above threshold'!$A117,'Raw Data'!$B$4:$B$185,0),MATCH('Data above threshold'!CE$4,'Raw Data'!$3:$3,0)-1)),"", IFERROR($J117*OFFSET('Raw Data'!$A$3,MATCH('Data above threshold'!$A117,'Raw Data'!$B$4:$B$185,0),MATCH('Data above threshold'!CE$4,'Raw Data'!$3:$3,0)-1),"NA"))</f>
        <v>-7.92691</v>
      </c>
      <c r="CD117" s="103" t="n">
        <f aca="true">IF(ISBLANK(OFFSET('Raw Data'!$A$3,MATCH('Data above threshold'!$A117,'Raw Data'!$B$4:$B$185,0),MATCH('Data above threshold'!CF$4,'Raw Data'!$3:$3,0)-1)),"", IFERROR($J117*OFFSET('Raw Data'!$A$3,MATCH('Data above threshold'!$A117,'Raw Data'!$B$4:$B$185,0),MATCH('Data above threshold'!CF$4,'Raw Data'!$3:$3,0)-1),"NA"))</f>
        <v>-9.21034</v>
      </c>
      <c r="CE117" s="103" t="n">
        <f aca="true">IF(ISBLANK(OFFSET('Raw Data'!$A$3,MATCH('Data above threshold'!$A117,'Raw Data'!$B$4:$B$185,0),MATCH('Data above threshold'!CG$4,'Raw Data'!$3:$3,0)-1)),"", IFERROR($J117*OFFSET('Raw Data'!$A$3,MATCH('Data above threshold'!$A117,'Raw Data'!$B$4:$B$185,0),MATCH('Data above threshold'!CG$4,'Raw Data'!$3:$3,0)-1),"NA"))</f>
        <v>-7.32935</v>
      </c>
      <c r="CF117" s="103" t="n">
        <f aca="true">IF(ISBLANK(OFFSET('Raw Data'!$A$3,MATCH('Data above threshold'!$A117,'Raw Data'!$B$4:$B$185,0),MATCH('Data above threshold'!CH$4,'Raw Data'!$3:$3,0)-1)),"", IFERROR($J117*OFFSET('Raw Data'!$A$3,MATCH('Data above threshold'!$A117,'Raw Data'!$B$4:$B$185,0),MATCH('Data above threshold'!CH$4,'Raw Data'!$3:$3,0)-1),"NA"))</f>
        <v>-5.56333</v>
      </c>
      <c r="CG117" s="103" t="str">
        <f aca="true">IF(ISBLANK(OFFSET('Raw Data'!$A$3,MATCH('Data above threshold'!$A117,'Raw Data'!$B$4:$B$185,0),MATCH('Data above threshold'!CI$4,'Raw Data'!$3:$3,0)-1)),"", IFERROR($J117*OFFSET('Raw Data'!$A$3,MATCH('Data above threshold'!$A117,'Raw Data'!$B$4:$B$185,0),MATCH('Data above threshold'!CI$4,'Raw Data'!$3:$3,0)-1),"NA"))</f>
        <v>NA</v>
      </c>
      <c r="CH117" s="103" t="n">
        <f aca="true">IF(ISBLANK(OFFSET('Raw Data'!$A$3,MATCH('Data above threshold'!$A117,'Raw Data'!$B$4:$B$185,0),MATCH('Data above threshold'!CJ$4,'Raw Data'!$3:$3,0)-1)),"", IFERROR($J117*OFFSET('Raw Data'!$A$3,MATCH('Data above threshold'!$A117,'Raw Data'!$B$4:$B$185,0),MATCH('Data above threshold'!CJ$4,'Raw Data'!$3:$3,0)-1),"NA"))</f>
        <v>-6.73128</v>
      </c>
      <c r="CI117" s="103" t="n">
        <f aca="true">IF(ISBLANK(OFFSET('Raw Data'!$A$3,MATCH('Data above threshold'!$A117,'Raw Data'!$B$4:$B$185,0),MATCH('Data above threshold'!CK$4,'Raw Data'!$3:$3,0)-1)),"", IFERROR($J117*OFFSET('Raw Data'!$A$3,MATCH('Data above threshold'!$A117,'Raw Data'!$B$4:$B$185,0),MATCH('Data above threshold'!CK$4,'Raw Data'!$3:$3,0)-1),"NA"))</f>
        <v>-9.21034</v>
      </c>
      <c r="CJ117" s="103" t="n">
        <f aca="true">IF(ISBLANK(OFFSET('Raw Data'!$A$3,MATCH('Data above threshold'!$A117,'Raw Data'!$B$4:$B$185,0),MATCH('Data above threshold'!CL$4,'Raw Data'!$3:$3,0)-1)),"", IFERROR($J117*OFFSET('Raw Data'!$A$3,MATCH('Data above threshold'!$A117,'Raw Data'!$B$4:$B$185,0),MATCH('Data above threshold'!CL$4,'Raw Data'!$3:$3,0)-1),"NA"))</f>
        <v>-5.6230425</v>
      </c>
      <c r="CK117" s="103" t="n">
        <f aca="true">IF(ISBLANK(OFFSET('Raw Data'!$A$3,MATCH('Data above threshold'!$A117,'Raw Data'!$B$4:$B$185,0),MATCH('Data above threshold'!CM$4,'Raw Data'!$3:$3,0)-1)),"", IFERROR($J117*OFFSET('Raw Data'!$A$3,MATCH('Data above threshold'!$A117,'Raw Data'!$B$4:$B$185,0),MATCH('Data above threshold'!CM$4,'Raw Data'!$3:$3,0)-1),"NA"))</f>
        <v>-6.7246</v>
      </c>
      <c r="CL117" s="103" t="n">
        <f aca="true">IF(ISBLANK(OFFSET('Raw Data'!$A$3,MATCH('Data above threshold'!$A117,'Raw Data'!$B$4:$B$185,0),MATCH('Data above threshold'!CN$4,'Raw Data'!$3:$3,0)-1)),"", IFERROR($J117*OFFSET('Raw Data'!$A$3,MATCH('Data above threshold'!$A117,'Raw Data'!$B$4:$B$185,0),MATCH('Data above threshold'!CN$4,'Raw Data'!$3:$3,0)-1),"NA"))</f>
        <v>-4.666971</v>
      </c>
      <c r="CM117" s="103" t="n">
        <f aca="true">IF(ISBLANK(OFFSET('Raw Data'!$A$3,MATCH('Data above threshold'!$A117,'Raw Data'!$B$4:$B$185,0),MATCH('Data above threshold'!CO$4,'Raw Data'!$3:$3,0)-1)),"", IFERROR($J117*OFFSET('Raw Data'!$A$3,MATCH('Data above threshold'!$A117,'Raw Data'!$B$4:$B$185,0),MATCH('Data above threshold'!CO$4,'Raw Data'!$3:$3,0)-1),"NA"))</f>
        <v>-3.637996</v>
      </c>
      <c r="CN117" s="103" t="n">
        <f aca="true">IF(ISBLANK(OFFSET('Raw Data'!$A$3,MATCH('Data above threshold'!$A117,'Raw Data'!$B$4:$B$185,0),MATCH('Data above threshold'!CP$4,'Raw Data'!$3:$3,0)-1)),"", IFERROR($J117*OFFSET('Raw Data'!$A$3,MATCH('Data above threshold'!$A117,'Raw Data'!$B$4:$B$185,0),MATCH('Data above threshold'!CP$4,'Raw Data'!$3:$3,0)-1),"NA"))</f>
        <v>-6.63544</v>
      </c>
      <c r="CO117" s="103" t="n">
        <f aca="true">IF(ISBLANK(OFFSET('Raw Data'!$A$3,MATCH('Data above threshold'!$A117,'Raw Data'!$B$4:$B$185,0),MATCH('Data above threshold'!CQ$4,'Raw Data'!$3:$3,0)-1)),"", IFERROR($J117*OFFSET('Raw Data'!$A$3,MATCH('Data above threshold'!$A117,'Raw Data'!$B$4:$B$185,0),MATCH('Data above threshold'!CQ$4,'Raw Data'!$3:$3,0)-1),"NA"))</f>
        <v>-5.82426</v>
      </c>
      <c r="CP117" s="103" t="n">
        <f aca="true">IF(ISBLANK(OFFSET('Raw Data'!$A$3,MATCH('Data above threshold'!$A117,'Raw Data'!$B$4:$B$185,0),MATCH('Data above threshold'!CR$4,'Raw Data'!$3:$3,0)-1)),"", IFERROR($J117*OFFSET('Raw Data'!$A$3,MATCH('Data above threshold'!$A117,'Raw Data'!$B$4:$B$185,0),MATCH('Data above threshold'!CR$4,'Raw Data'!$3:$3,0)-1),"NA"))</f>
        <v>-4.4547978</v>
      </c>
    </row>
    <row r="118" s="103" customFormat="true" ht="15.5" hidden="false" customHeight="false" outlineLevel="0" collapsed="false">
      <c r="A118" s="107" t="n">
        <v>4330</v>
      </c>
      <c r="B118" s="107" t="n">
        <v>3</v>
      </c>
      <c r="C118" s="103" t="str">
        <f aca="true">IF(ISBLANK(OFFSET('Raw Data'!$A$3,MATCH($A118,'Raw Data'!$B$4:$B$185,0),MATCH(C$4,'Raw Data'!$3:$3,0)-1)),"",OFFSET('Raw Data'!$A$3,MATCH($A118,'Raw Data'!$B$4:$B$185,0),MATCH(C$4,'Raw Data'!$3:$3,0)-1))</f>
        <v>Consumer centred mechanisms for sustainable consumption</v>
      </c>
      <c r="D118" s="103" t="str">
        <f aca="true">IF(ISBLANK(OFFSET('Raw Data'!$A$3,MATCH($A118,'Raw Data'!$B$4:$B$185,0),MATCH(D$4,'Raw Data'!$3:$3,0)-1)),"",OFFSET('Raw Data'!$A$3,MATCH($A118,'Raw Data'!$B$4:$B$185,0),MATCH(D$4,'Raw Data'!$3:$3,0)-1))</f>
        <v/>
      </c>
      <c r="E118" s="103" t="str">
        <f aca="true">IF(ISBLANK(OFFSET('Raw Data'!$A$3,MATCH($A118,'Raw Data'!$B$4:$B$185,0),MATCH(E$4,'Raw Data'!$3:$3,0)-1)),"",OFFSET('Raw Data'!$A$3,MATCH($A118,'Raw Data'!$B$4:$B$185,0),MATCH(E$4,'Raw Data'!$3:$3,0)-1))</f>
        <v/>
      </c>
      <c r="F118" s="103" t="str">
        <f aca="true">IF(ISBLANK(OFFSET('Raw Data'!$A$3,MATCH($A118,'Raw Data'!$B$4:$B$185,0),MATCH(F$4,'Raw Data'!$3:$3,0)-1)),"",OFFSET('Raw Data'!$A$3,MATCH($A118,'Raw Data'!$B$4:$B$185,0),MATCH(F$4,'Raw Data'!$3:$3,0)-1))</f>
        <v/>
      </c>
      <c r="G118" s="103" t="s">
        <v>217</v>
      </c>
      <c r="H118" s="103" t="str">
        <f aca="true">IF(ISBLANK(OFFSET('Raw Data'!$A$3,MATCH($A118,'Raw Data'!$B$4:$B$185,0),MATCH(H$4,'Raw Data'!$3:$3,0)-1)),"",OFFSET('Raw Data'!$A$3,MATCH($A118,'Raw Data'!$B$4:$B$185,0),MATCH(H$4,'Raw Data'!$3:$3,0)-1))</f>
        <v/>
      </c>
      <c r="I118" s="103" t="str">
        <f aca="true">IF(ISBLANK(OFFSET('Raw Data'!$A$3,MATCH($A118,'Raw Data'!$B$4:$B$185,0),MATCH(I$4,'Raw Data'!$3:$3,0)-1)),"",OFFSET('Raw Data'!$A$3,MATCH($A118,'Raw Data'!$B$4:$B$185,0),MATCH(I$4,'Raw Data'!$3:$3,0)-1))</f>
        <v/>
      </c>
      <c r="J118" s="103" t="str">
        <f aca="false">IF(I118="","",IF(I118="Minus",-1,1))</f>
        <v/>
      </c>
      <c r="K118" s="105" t="str">
        <f aca="false" t="array" ref="K118:K118">IFERROR(SKEW(IF(ISNUMBER(O118:CP118),O118:CP118,"")),"")</f>
        <v/>
      </c>
      <c r="L118" s="103" t="n">
        <f aca="true">IF(ISBLANK(OFFSET('Data above threshold'!$A$4,MATCH('Data above threshold'!$A118,'Data above threshold'!$A$5:$A$185,0),MATCH('Data above threshold'!N$4,'Data above threshold'!$4:$4,0)-1)),1,OFFSET('Data above threshold'!$A$4,MATCH('Data above threshold'!$A118,'Data above threshold'!$A$5:$A$185,0),MATCH('Data above threshold'!N$4,'Data above threshold'!$4:$4,0)-1))</f>
        <v>1</v>
      </c>
      <c r="M118" s="103" t="str">
        <f aca="true">IF(ISBLANK(OFFSET('Data above threshold'!$A$4,MATCH('Data above threshold'!$A118,'Data above threshold'!$A$5:$A$185,0),MATCH('Data above threshold'!O$4,'Data above threshold'!$4:$4,0)-1)),"",OFFSET('Data above threshold'!$A$4,MATCH('Data above threshold'!$A118,'Data above threshold'!$A$5:$A$185,0),MATCH('Data above threshold'!O$4,'Data above threshold'!$4:$4,0)-1))</f>
        <v/>
      </c>
      <c r="N118" s="106" t="str">
        <f aca="false" t="array" ref="N118:N118">IF(B118&lt;4,"",1-IFERROR(SUM(ISNUMBER(O118:CP118)*(1-$O$3:$CP$3))/COUNTIF($O$3:$CP$3,0),0))</f>
        <v/>
      </c>
      <c r="O118" s="103" t="str">
        <f aca="true">IF(ISBLANK(OFFSET('Raw Data'!$A$3,MATCH('Data above threshold'!$A118,'Raw Data'!$B$4:$B$185,0),MATCH('Data above threshold'!Q$4,'Raw Data'!$3:$3,0)-1)),"", IFERROR($J118*OFFSET('Raw Data'!$A$3,MATCH('Data above threshold'!$A118,'Raw Data'!$B$4:$B$185,0),MATCH('Data above threshold'!Q$4,'Raw Data'!$3:$3,0)-1),"NA"))</f>
        <v/>
      </c>
      <c r="P118" s="103" t="str">
        <f aca="true">IF(ISBLANK(OFFSET('Raw Data'!$A$3,MATCH('Data above threshold'!$A118,'Raw Data'!$B$4:$B$185,0),MATCH('Data above threshold'!R$4,'Raw Data'!$3:$3,0)-1)),"", IFERROR($J118*OFFSET('Raw Data'!$A$3,MATCH('Data above threshold'!$A118,'Raw Data'!$B$4:$B$185,0),MATCH('Data above threshold'!R$4,'Raw Data'!$3:$3,0)-1),"NA"))</f>
        <v/>
      </c>
      <c r="Q118" s="103" t="str">
        <f aca="true">IF(ISBLANK(OFFSET('Raw Data'!$A$3,MATCH('Data above threshold'!$A118,'Raw Data'!$B$4:$B$185,0),MATCH('Data above threshold'!S$4,'Raw Data'!$3:$3,0)-1)),"", IFERROR($J118*OFFSET('Raw Data'!$A$3,MATCH('Data above threshold'!$A118,'Raw Data'!$B$4:$B$185,0),MATCH('Data above threshold'!S$4,'Raw Data'!$3:$3,0)-1),"NA"))</f>
        <v/>
      </c>
      <c r="R118" s="103" t="str">
        <f aca="true">IF(ISBLANK(OFFSET('Raw Data'!$A$3,MATCH('Data above threshold'!$A118,'Raw Data'!$B$4:$B$185,0),MATCH('Data above threshold'!T$4,'Raw Data'!$3:$3,0)-1)),"", IFERROR($J118*OFFSET('Raw Data'!$A$3,MATCH('Data above threshold'!$A118,'Raw Data'!$B$4:$B$185,0),MATCH('Data above threshold'!T$4,'Raw Data'!$3:$3,0)-1),"NA"))</f>
        <v/>
      </c>
      <c r="S118" s="103" t="str">
        <f aca="true">IF(ISBLANK(OFFSET('Raw Data'!$A$3,MATCH('Data above threshold'!$A118,'Raw Data'!$B$4:$B$185,0),MATCH('Data above threshold'!U$4,'Raw Data'!$3:$3,0)-1)),"", IFERROR($J118*OFFSET('Raw Data'!$A$3,MATCH('Data above threshold'!$A118,'Raw Data'!$B$4:$B$185,0),MATCH('Data above threshold'!U$4,'Raw Data'!$3:$3,0)-1),"NA"))</f>
        <v/>
      </c>
      <c r="T118" s="103" t="str">
        <f aca="true">IF(ISBLANK(OFFSET('Raw Data'!$A$3,MATCH('Data above threshold'!$A118,'Raw Data'!$B$4:$B$185,0),MATCH('Data above threshold'!V$4,'Raw Data'!$3:$3,0)-1)),"", IFERROR($J118*OFFSET('Raw Data'!$A$3,MATCH('Data above threshold'!$A118,'Raw Data'!$B$4:$B$185,0),MATCH('Data above threshold'!V$4,'Raw Data'!$3:$3,0)-1),"NA"))</f>
        <v/>
      </c>
      <c r="U118" s="103" t="str">
        <f aca="true">IF(ISBLANK(OFFSET('Raw Data'!$A$3,MATCH('Data above threshold'!$A118,'Raw Data'!$B$4:$B$185,0),MATCH('Data above threshold'!W$4,'Raw Data'!$3:$3,0)-1)),"", IFERROR($J118*OFFSET('Raw Data'!$A$3,MATCH('Data above threshold'!$A118,'Raw Data'!$B$4:$B$185,0),MATCH('Data above threshold'!W$4,'Raw Data'!$3:$3,0)-1),"NA"))</f>
        <v/>
      </c>
      <c r="V118" s="103" t="str">
        <f aca="true">IF(ISBLANK(OFFSET('Raw Data'!$A$3,MATCH('Data above threshold'!$A118,'Raw Data'!$B$4:$B$185,0),MATCH('Data above threshold'!X$4,'Raw Data'!$3:$3,0)-1)),"", IFERROR($J118*OFFSET('Raw Data'!$A$3,MATCH('Data above threshold'!$A118,'Raw Data'!$B$4:$B$185,0),MATCH('Data above threshold'!X$4,'Raw Data'!$3:$3,0)-1),"NA"))</f>
        <v/>
      </c>
      <c r="W118" s="103" t="str">
        <f aca="true">IF(ISBLANK(OFFSET('Raw Data'!$A$3,MATCH('Data above threshold'!$A118,'Raw Data'!$B$4:$B$185,0),MATCH('Data above threshold'!Y$4,'Raw Data'!$3:$3,0)-1)),"", IFERROR($J118*OFFSET('Raw Data'!$A$3,MATCH('Data above threshold'!$A118,'Raw Data'!$B$4:$B$185,0),MATCH('Data above threshold'!Y$4,'Raw Data'!$3:$3,0)-1),"NA"))</f>
        <v/>
      </c>
      <c r="X118" s="103" t="str">
        <f aca="true">IF(ISBLANK(OFFSET('Raw Data'!$A$3,MATCH('Data above threshold'!$A118,'Raw Data'!$B$4:$B$185,0),MATCH('Data above threshold'!Z$4,'Raw Data'!$3:$3,0)-1)),"", IFERROR($J118*OFFSET('Raw Data'!$A$3,MATCH('Data above threshold'!$A118,'Raw Data'!$B$4:$B$185,0),MATCH('Data above threshold'!Z$4,'Raw Data'!$3:$3,0)-1),"NA"))</f>
        <v/>
      </c>
      <c r="Y118" s="103" t="str">
        <f aca="true">IF(ISBLANK(OFFSET('Raw Data'!$A$3,MATCH('Data above threshold'!$A118,'Raw Data'!$B$4:$B$185,0),MATCH('Data above threshold'!AA$4,'Raw Data'!$3:$3,0)-1)),"", IFERROR($J118*OFFSET('Raw Data'!$A$3,MATCH('Data above threshold'!$A118,'Raw Data'!$B$4:$B$185,0),MATCH('Data above threshold'!AA$4,'Raw Data'!$3:$3,0)-1),"NA"))</f>
        <v/>
      </c>
      <c r="Z118" s="103" t="str">
        <f aca="true">IF(ISBLANK(OFFSET('Raw Data'!$A$3,MATCH('Data above threshold'!$A118,'Raw Data'!$B$4:$B$185,0),MATCH('Data above threshold'!AB$4,'Raw Data'!$3:$3,0)-1)),"", IFERROR($J118*OFFSET('Raw Data'!$A$3,MATCH('Data above threshold'!$A118,'Raw Data'!$B$4:$B$185,0),MATCH('Data above threshold'!AB$4,'Raw Data'!$3:$3,0)-1),"NA"))</f>
        <v/>
      </c>
      <c r="AA118" s="103" t="str">
        <f aca="true">IF(ISBLANK(OFFSET('Raw Data'!$A$3,MATCH('Data above threshold'!$A118,'Raw Data'!$B$4:$B$185,0),MATCH('Data above threshold'!AC$4,'Raw Data'!$3:$3,0)-1)),"", IFERROR($J118*OFFSET('Raw Data'!$A$3,MATCH('Data above threshold'!$A118,'Raw Data'!$B$4:$B$185,0),MATCH('Data above threshold'!AC$4,'Raw Data'!$3:$3,0)-1),"NA"))</f>
        <v/>
      </c>
      <c r="AB118" s="103" t="str">
        <f aca="true">IF(ISBLANK(OFFSET('Raw Data'!$A$3,MATCH('Data above threshold'!$A118,'Raw Data'!$B$4:$B$185,0),MATCH('Data above threshold'!AD$4,'Raw Data'!$3:$3,0)-1)),"", IFERROR($J118*OFFSET('Raw Data'!$A$3,MATCH('Data above threshold'!$A118,'Raw Data'!$B$4:$B$185,0),MATCH('Data above threshold'!AD$4,'Raw Data'!$3:$3,0)-1),"NA"))</f>
        <v/>
      </c>
      <c r="AC118" s="103" t="str">
        <f aca="true">IF(ISBLANK(OFFSET('Raw Data'!$A$3,MATCH('Data above threshold'!$A118,'Raw Data'!$B$4:$B$185,0),MATCH('Data above threshold'!AE$4,'Raw Data'!$3:$3,0)-1)),"", IFERROR($J118*OFFSET('Raw Data'!$A$3,MATCH('Data above threshold'!$A118,'Raw Data'!$B$4:$B$185,0),MATCH('Data above threshold'!AE$4,'Raw Data'!$3:$3,0)-1),"NA"))</f>
        <v/>
      </c>
      <c r="AD118" s="103" t="str">
        <f aca="true">IF(ISBLANK(OFFSET('Raw Data'!$A$3,MATCH('Data above threshold'!$A118,'Raw Data'!$B$4:$B$185,0),MATCH('Data above threshold'!AF$4,'Raw Data'!$3:$3,0)-1)),"", IFERROR($J118*OFFSET('Raw Data'!$A$3,MATCH('Data above threshold'!$A118,'Raw Data'!$B$4:$B$185,0),MATCH('Data above threshold'!AF$4,'Raw Data'!$3:$3,0)-1),"NA"))</f>
        <v/>
      </c>
      <c r="AE118" s="103" t="str">
        <f aca="true">IF(ISBLANK(OFFSET('Raw Data'!$A$3,MATCH('Data above threshold'!$A118,'Raw Data'!$B$4:$B$185,0),MATCH('Data above threshold'!AG$4,'Raw Data'!$3:$3,0)-1)),"", IFERROR($J118*OFFSET('Raw Data'!$A$3,MATCH('Data above threshold'!$A118,'Raw Data'!$B$4:$B$185,0),MATCH('Data above threshold'!AG$4,'Raw Data'!$3:$3,0)-1),"NA"))</f>
        <v/>
      </c>
      <c r="AF118" s="103" t="str">
        <f aca="true">IF(ISBLANK(OFFSET('Raw Data'!$A$3,MATCH('Data above threshold'!$A118,'Raw Data'!$B$4:$B$185,0),MATCH('Data above threshold'!AH$4,'Raw Data'!$3:$3,0)-1)),"", IFERROR($J118*OFFSET('Raw Data'!$A$3,MATCH('Data above threshold'!$A118,'Raw Data'!$B$4:$B$185,0),MATCH('Data above threshold'!AH$4,'Raw Data'!$3:$3,0)-1),"NA"))</f>
        <v/>
      </c>
      <c r="AG118" s="103" t="str">
        <f aca="true">IF(ISBLANK(OFFSET('Raw Data'!$A$3,MATCH('Data above threshold'!$A118,'Raw Data'!$B$4:$B$185,0),MATCH('Data above threshold'!AI$4,'Raw Data'!$3:$3,0)-1)),"", IFERROR($J118*OFFSET('Raw Data'!$A$3,MATCH('Data above threshold'!$A118,'Raw Data'!$B$4:$B$185,0),MATCH('Data above threshold'!AI$4,'Raw Data'!$3:$3,0)-1),"NA"))</f>
        <v/>
      </c>
      <c r="AH118" s="103" t="str">
        <f aca="true">IF(ISBLANK(OFFSET('Raw Data'!$A$3,MATCH('Data above threshold'!$A118,'Raw Data'!$B$4:$B$185,0),MATCH('Data above threshold'!AJ$4,'Raw Data'!$3:$3,0)-1)),"", IFERROR($J118*OFFSET('Raw Data'!$A$3,MATCH('Data above threshold'!$A118,'Raw Data'!$B$4:$B$185,0),MATCH('Data above threshold'!AJ$4,'Raw Data'!$3:$3,0)-1),"NA"))</f>
        <v/>
      </c>
      <c r="AI118" s="103" t="str">
        <f aca="true">IF(ISBLANK(OFFSET('Raw Data'!$A$3,MATCH('Data above threshold'!$A118,'Raw Data'!$B$4:$B$185,0),MATCH('Data above threshold'!AK$4,'Raw Data'!$3:$3,0)-1)),"", IFERROR($J118*OFFSET('Raw Data'!$A$3,MATCH('Data above threshold'!$A118,'Raw Data'!$B$4:$B$185,0),MATCH('Data above threshold'!AK$4,'Raw Data'!$3:$3,0)-1),"NA"))</f>
        <v/>
      </c>
      <c r="AJ118" s="103" t="str">
        <f aca="true">IF(ISBLANK(OFFSET('Raw Data'!$A$3,MATCH('Data above threshold'!$A118,'Raw Data'!$B$4:$B$185,0),MATCH('Data above threshold'!AL$4,'Raw Data'!$3:$3,0)-1)),"", IFERROR($J118*OFFSET('Raw Data'!$A$3,MATCH('Data above threshold'!$A118,'Raw Data'!$B$4:$B$185,0),MATCH('Data above threshold'!AL$4,'Raw Data'!$3:$3,0)-1),"NA"))</f>
        <v/>
      </c>
      <c r="AK118" s="103" t="str">
        <f aca="true">IF(ISBLANK(OFFSET('Raw Data'!$A$3,MATCH('Data above threshold'!$A118,'Raw Data'!$B$4:$B$185,0),MATCH('Data above threshold'!AM$4,'Raw Data'!$3:$3,0)-1)),"", IFERROR($J118*OFFSET('Raw Data'!$A$3,MATCH('Data above threshold'!$A118,'Raw Data'!$B$4:$B$185,0),MATCH('Data above threshold'!AM$4,'Raw Data'!$3:$3,0)-1),"NA"))</f>
        <v/>
      </c>
      <c r="AL118" s="103" t="str">
        <f aca="true">IF(ISBLANK(OFFSET('Raw Data'!$A$3,MATCH('Data above threshold'!$A118,'Raw Data'!$B$4:$B$185,0),MATCH('Data above threshold'!AN$4,'Raw Data'!$3:$3,0)-1)),"", IFERROR($J118*OFFSET('Raw Data'!$A$3,MATCH('Data above threshold'!$A118,'Raw Data'!$B$4:$B$185,0),MATCH('Data above threshold'!AN$4,'Raw Data'!$3:$3,0)-1),"NA"))</f>
        <v/>
      </c>
      <c r="AM118" s="103" t="str">
        <f aca="true">IF(ISBLANK(OFFSET('Raw Data'!$A$3,MATCH('Data above threshold'!$A118,'Raw Data'!$B$4:$B$185,0),MATCH('Data above threshold'!AO$4,'Raw Data'!$3:$3,0)-1)),"", IFERROR($J118*OFFSET('Raw Data'!$A$3,MATCH('Data above threshold'!$A118,'Raw Data'!$B$4:$B$185,0),MATCH('Data above threshold'!AO$4,'Raw Data'!$3:$3,0)-1),"NA"))</f>
        <v/>
      </c>
      <c r="AN118" s="103" t="str">
        <f aca="true">IF(ISBLANK(OFFSET('Raw Data'!$A$3,MATCH('Data above threshold'!$A118,'Raw Data'!$B$4:$B$185,0),MATCH('Data above threshold'!AP$4,'Raw Data'!$3:$3,0)-1)),"", IFERROR($J118*OFFSET('Raw Data'!$A$3,MATCH('Data above threshold'!$A118,'Raw Data'!$B$4:$B$185,0),MATCH('Data above threshold'!AP$4,'Raw Data'!$3:$3,0)-1),"NA"))</f>
        <v/>
      </c>
      <c r="AO118" s="103" t="str">
        <f aca="true">IF(ISBLANK(OFFSET('Raw Data'!$A$3,MATCH('Data above threshold'!$A118,'Raw Data'!$B$4:$B$185,0),MATCH('Data above threshold'!AQ$4,'Raw Data'!$3:$3,0)-1)),"", IFERROR($J118*OFFSET('Raw Data'!$A$3,MATCH('Data above threshold'!$A118,'Raw Data'!$B$4:$B$185,0),MATCH('Data above threshold'!AQ$4,'Raw Data'!$3:$3,0)-1),"NA"))</f>
        <v/>
      </c>
      <c r="AP118" s="103" t="str">
        <f aca="true">IF(ISBLANK(OFFSET('Raw Data'!$A$3,MATCH('Data above threshold'!$A118,'Raw Data'!$B$4:$B$185,0),MATCH('Data above threshold'!AR$4,'Raw Data'!$3:$3,0)-1)),"", IFERROR($J118*OFFSET('Raw Data'!$A$3,MATCH('Data above threshold'!$A118,'Raw Data'!$B$4:$B$185,0),MATCH('Data above threshold'!AR$4,'Raw Data'!$3:$3,0)-1),"NA"))</f>
        <v/>
      </c>
      <c r="AQ118" s="103" t="str">
        <f aca="true">IF(ISBLANK(OFFSET('Raw Data'!$A$3,MATCH('Data above threshold'!$A118,'Raw Data'!$B$4:$B$185,0),MATCH('Data above threshold'!AS$4,'Raw Data'!$3:$3,0)-1)),"", IFERROR($J118*OFFSET('Raw Data'!$A$3,MATCH('Data above threshold'!$A118,'Raw Data'!$B$4:$B$185,0),MATCH('Data above threshold'!AS$4,'Raw Data'!$3:$3,0)-1),"NA"))</f>
        <v/>
      </c>
      <c r="AR118" s="103" t="str">
        <f aca="true">IF(ISBLANK(OFFSET('Raw Data'!$A$3,MATCH('Data above threshold'!$A118,'Raw Data'!$B$4:$B$185,0),MATCH('Data above threshold'!AT$4,'Raw Data'!$3:$3,0)-1)),"", IFERROR($J118*OFFSET('Raw Data'!$A$3,MATCH('Data above threshold'!$A118,'Raw Data'!$B$4:$B$185,0),MATCH('Data above threshold'!AT$4,'Raw Data'!$3:$3,0)-1),"NA"))</f>
        <v/>
      </c>
      <c r="AS118" s="103" t="str">
        <f aca="true">IF(ISBLANK(OFFSET('Raw Data'!$A$3,MATCH('Data above threshold'!$A118,'Raw Data'!$B$4:$B$185,0),MATCH('Data above threshold'!AU$4,'Raw Data'!$3:$3,0)-1)),"", IFERROR($J118*OFFSET('Raw Data'!$A$3,MATCH('Data above threshold'!$A118,'Raw Data'!$B$4:$B$185,0),MATCH('Data above threshold'!AU$4,'Raw Data'!$3:$3,0)-1),"NA"))</f>
        <v/>
      </c>
      <c r="AT118" s="103" t="str">
        <f aca="true">IF(ISBLANK(OFFSET('Raw Data'!$A$3,MATCH('Data above threshold'!$A118,'Raw Data'!$B$4:$B$185,0),MATCH('Data above threshold'!AV$4,'Raw Data'!$3:$3,0)-1)),"", IFERROR($J118*OFFSET('Raw Data'!$A$3,MATCH('Data above threshold'!$A118,'Raw Data'!$B$4:$B$185,0),MATCH('Data above threshold'!AV$4,'Raw Data'!$3:$3,0)-1),"NA"))</f>
        <v/>
      </c>
      <c r="AU118" s="103" t="str">
        <f aca="true">IF(ISBLANK(OFFSET('Raw Data'!$A$3,MATCH('Data above threshold'!$A118,'Raw Data'!$B$4:$B$185,0),MATCH('Data above threshold'!AW$4,'Raw Data'!$3:$3,0)-1)),"", IFERROR($J118*OFFSET('Raw Data'!$A$3,MATCH('Data above threshold'!$A118,'Raw Data'!$B$4:$B$185,0),MATCH('Data above threshold'!AW$4,'Raw Data'!$3:$3,0)-1),"NA"))</f>
        <v/>
      </c>
      <c r="AV118" s="103" t="str">
        <f aca="true">IF(ISBLANK(OFFSET('Raw Data'!$A$3,MATCH('Data above threshold'!$A118,'Raw Data'!$B$4:$B$185,0),MATCH('Data above threshold'!AX$4,'Raw Data'!$3:$3,0)-1)),"", IFERROR($J118*OFFSET('Raw Data'!$A$3,MATCH('Data above threshold'!$A118,'Raw Data'!$B$4:$B$185,0),MATCH('Data above threshold'!AX$4,'Raw Data'!$3:$3,0)-1),"NA"))</f>
        <v/>
      </c>
      <c r="AW118" s="103" t="str">
        <f aca="true">IF(ISBLANK(OFFSET('Raw Data'!$A$3,MATCH('Data above threshold'!$A118,'Raw Data'!$B$4:$B$185,0),MATCH('Data above threshold'!AY$4,'Raw Data'!$3:$3,0)-1)),"", IFERROR($J118*OFFSET('Raw Data'!$A$3,MATCH('Data above threshold'!$A118,'Raw Data'!$B$4:$B$185,0),MATCH('Data above threshold'!AY$4,'Raw Data'!$3:$3,0)-1),"NA"))</f>
        <v/>
      </c>
      <c r="AX118" s="103" t="str">
        <f aca="true">IF(ISBLANK(OFFSET('Raw Data'!$A$3,MATCH('Data above threshold'!$A118,'Raw Data'!$B$4:$B$185,0),MATCH('Data above threshold'!AZ$4,'Raw Data'!$3:$3,0)-1)),"", IFERROR($J118*OFFSET('Raw Data'!$A$3,MATCH('Data above threshold'!$A118,'Raw Data'!$B$4:$B$185,0),MATCH('Data above threshold'!AZ$4,'Raw Data'!$3:$3,0)-1),"NA"))</f>
        <v/>
      </c>
      <c r="AY118" s="103" t="str">
        <f aca="true">IF(ISBLANK(OFFSET('Raw Data'!$A$3,MATCH('Data above threshold'!$A118,'Raw Data'!$B$4:$B$185,0),MATCH('Data above threshold'!BA$4,'Raw Data'!$3:$3,0)-1)),"", IFERROR($J118*OFFSET('Raw Data'!$A$3,MATCH('Data above threshold'!$A118,'Raw Data'!$B$4:$B$185,0),MATCH('Data above threshold'!BA$4,'Raw Data'!$3:$3,0)-1),"NA"))</f>
        <v/>
      </c>
      <c r="AZ118" s="103" t="str">
        <f aca="true">IF(ISBLANK(OFFSET('Raw Data'!$A$3,MATCH('Data above threshold'!$A118,'Raw Data'!$B$4:$B$185,0),MATCH('Data above threshold'!BB$4,'Raw Data'!$3:$3,0)-1)),"", IFERROR($J118*OFFSET('Raw Data'!$A$3,MATCH('Data above threshold'!$A118,'Raw Data'!$B$4:$B$185,0),MATCH('Data above threshold'!BB$4,'Raw Data'!$3:$3,0)-1),"NA"))</f>
        <v/>
      </c>
      <c r="BA118" s="103" t="str">
        <f aca="true">IF(ISBLANK(OFFSET('Raw Data'!$A$3,MATCH('Data above threshold'!$A118,'Raw Data'!$B$4:$B$185,0),MATCH('Data above threshold'!BC$4,'Raw Data'!$3:$3,0)-1)),"", IFERROR($J118*OFFSET('Raw Data'!$A$3,MATCH('Data above threshold'!$A118,'Raw Data'!$B$4:$B$185,0),MATCH('Data above threshold'!BC$4,'Raw Data'!$3:$3,0)-1),"NA"))</f>
        <v/>
      </c>
      <c r="BB118" s="103" t="str">
        <f aca="true">IF(ISBLANK(OFFSET('Raw Data'!$A$3,MATCH('Data above threshold'!$A118,'Raw Data'!$B$4:$B$185,0),MATCH('Data above threshold'!BD$4,'Raw Data'!$3:$3,0)-1)),"", IFERROR($J118*OFFSET('Raw Data'!$A$3,MATCH('Data above threshold'!$A118,'Raw Data'!$B$4:$B$185,0),MATCH('Data above threshold'!BD$4,'Raw Data'!$3:$3,0)-1),"NA"))</f>
        <v/>
      </c>
      <c r="BC118" s="103" t="str">
        <f aca="true">IF(ISBLANK(OFFSET('Raw Data'!$A$3,MATCH('Data above threshold'!$A118,'Raw Data'!$B$4:$B$185,0),MATCH('Data above threshold'!BE$4,'Raw Data'!$3:$3,0)-1)),"", IFERROR($J118*OFFSET('Raw Data'!$A$3,MATCH('Data above threshold'!$A118,'Raw Data'!$B$4:$B$185,0),MATCH('Data above threshold'!BE$4,'Raw Data'!$3:$3,0)-1),"NA"))</f>
        <v/>
      </c>
      <c r="BD118" s="103" t="str">
        <f aca="true">IF(ISBLANK(OFFSET('Raw Data'!$A$3,MATCH('Data above threshold'!$A118,'Raw Data'!$B$4:$B$185,0),MATCH('Data above threshold'!BF$4,'Raw Data'!$3:$3,0)-1)),"", IFERROR($J118*OFFSET('Raw Data'!$A$3,MATCH('Data above threshold'!$A118,'Raw Data'!$B$4:$B$185,0),MATCH('Data above threshold'!BF$4,'Raw Data'!$3:$3,0)-1),"NA"))</f>
        <v/>
      </c>
      <c r="BE118" s="103" t="str">
        <f aca="true">IF(ISBLANK(OFFSET('Raw Data'!$A$3,MATCH('Data above threshold'!$A118,'Raw Data'!$B$4:$B$185,0),MATCH('Data above threshold'!BG$4,'Raw Data'!$3:$3,0)-1)),"", IFERROR($J118*OFFSET('Raw Data'!$A$3,MATCH('Data above threshold'!$A118,'Raw Data'!$B$4:$B$185,0),MATCH('Data above threshold'!BG$4,'Raw Data'!$3:$3,0)-1),"NA"))</f>
        <v/>
      </c>
      <c r="BF118" s="103" t="str">
        <f aca="true">IF(ISBLANK(OFFSET('Raw Data'!$A$3,MATCH('Data above threshold'!$A118,'Raw Data'!$B$4:$B$185,0),MATCH('Data above threshold'!BH$4,'Raw Data'!$3:$3,0)-1)),"", IFERROR($J118*OFFSET('Raw Data'!$A$3,MATCH('Data above threshold'!$A118,'Raw Data'!$B$4:$B$185,0),MATCH('Data above threshold'!BH$4,'Raw Data'!$3:$3,0)-1),"NA"))</f>
        <v/>
      </c>
      <c r="BG118" s="103" t="str">
        <f aca="true">IF(ISBLANK(OFFSET('Raw Data'!$A$3,MATCH('Data above threshold'!$A118,'Raw Data'!$B$4:$B$185,0),MATCH('Data above threshold'!BI$4,'Raw Data'!$3:$3,0)-1)),"", IFERROR($J118*OFFSET('Raw Data'!$A$3,MATCH('Data above threshold'!$A118,'Raw Data'!$B$4:$B$185,0),MATCH('Data above threshold'!BI$4,'Raw Data'!$3:$3,0)-1),"NA"))</f>
        <v/>
      </c>
      <c r="BH118" s="103" t="str">
        <f aca="true">IF(ISBLANK(OFFSET('Raw Data'!$A$3,MATCH('Data above threshold'!$A118,'Raw Data'!$B$4:$B$185,0),MATCH('Data above threshold'!BJ$4,'Raw Data'!$3:$3,0)-1)),"", IFERROR($J118*OFFSET('Raw Data'!$A$3,MATCH('Data above threshold'!$A118,'Raw Data'!$B$4:$B$185,0),MATCH('Data above threshold'!BJ$4,'Raw Data'!$3:$3,0)-1),"NA"))</f>
        <v/>
      </c>
      <c r="BI118" s="103" t="str">
        <f aca="true">IF(ISBLANK(OFFSET('Raw Data'!$A$3,MATCH('Data above threshold'!$A118,'Raw Data'!$B$4:$B$185,0),MATCH('Data above threshold'!BK$4,'Raw Data'!$3:$3,0)-1)),"", IFERROR($J118*OFFSET('Raw Data'!$A$3,MATCH('Data above threshold'!$A118,'Raw Data'!$B$4:$B$185,0),MATCH('Data above threshold'!BK$4,'Raw Data'!$3:$3,0)-1),"NA"))</f>
        <v/>
      </c>
      <c r="BJ118" s="103" t="str">
        <f aca="true">IF(ISBLANK(OFFSET('Raw Data'!$A$3,MATCH('Data above threshold'!$A118,'Raw Data'!$B$4:$B$185,0),MATCH('Data above threshold'!BL$4,'Raw Data'!$3:$3,0)-1)),"", IFERROR($J118*OFFSET('Raw Data'!$A$3,MATCH('Data above threshold'!$A118,'Raw Data'!$B$4:$B$185,0),MATCH('Data above threshold'!BL$4,'Raw Data'!$3:$3,0)-1),"NA"))</f>
        <v/>
      </c>
      <c r="BK118" s="103" t="str">
        <f aca="true">IF(ISBLANK(OFFSET('Raw Data'!$A$3,MATCH('Data above threshold'!$A118,'Raw Data'!$B$4:$B$185,0),MATCH('Data above threshold'!BM$4,'Raw Data'!$3:$3,0)-1)),"", IFERROR($J118*OFFSET('Raw Data'!$A$3,MATCH('Data above threshold'!$A118,'Raw Data'!$B$4:$B$185,0),MATCH('Data above threshold'!BM$4,'Raw Data'!$3:$3,0)-1),"NA"))</f>
        <v/>
      </c>
      <c r="BL118" s="103" t="str">
        <f aca="true">IF(ISBLANK(OFFSET('Raw Data'!$A$3,MATCH('Data above threshold'!$A118,'Raw Data'!$B$4:$B$185,0),MATCH('Data above threshold'!BN$4,'Raw Data'!$3:$3,0)-1)),"", IFERROR($J118*OFFSET('Raw Data'!$A$3,MATCH('Data above threshold'!$A118,'Raw Data'!$B$4:$B$185,0),MATCH('Data above threshold'!BN$4,'Raw Data'!$3:$3,0)-1),"NA"))</f>
        <v/>
      </c>
      <c r="BM118" s="103" t="str">
        <f aca="true">IF(ISBLANK(OFFSET('Raw Data'!$A$3,MATCH('Data above threshold'!$A118,'Raw Data'!$B$4:$B$185,0),MATCH('Data above threshold'!BO$4,'Raw Data'!$3:$3,0)-1)),"", IFERROR($J118*OFFSET('Raw Data'!$A$3,MATCH('Data above threshold'!$A118,'Raw Data'!$B$4:$B$185,0),MATCH('Data above threshold'!BO$4,'Raw Data'!$3:$3,0)-1),"NA"))</f>
        <v/>
      </c>
      <c r="BN118" s="103" t="str">
        <f aca="true">IF(ISBLANK(OFFSET('Raw Data'!$A$3,MATCH('Data above threshold'!$A118,'Raw Data'!$B$4:$B$185,0),MATCH('Data above threshold'!BP$4,'Raw Data'!$3:$3,0)-1)),"", IFERROR($J118*OFFSET('Raw Data'!$A$3,MATCH('Data above threshold'!$A118,'Raw Data'!$B$4:$B$185,0),MATCH('Data above threshold'!BP$4,'Raw Data'!$3:$3,0)-1),"NA"))</f>
        <v/>
      </c>
      <c r="BO118" s="103" t="str">
        <f aca="true">IF(ISBLANK(OFFSET('Raw Data'!$A$3,MATCH('Data above threshold'!$A118,'Raw Data'!$B$4:$B$185,0),MATCH('Data above threshold'!BQ$4,'Raw Data'!$3:$3,0)-1)),"", IFERROR($J118*OFFSET('Raw Data'!$A$3,MATCH('Data above threshold'!$A118,'Raw Data'!$B$4:$B$185,0),MATCH('Data above threshold'!BQ$4,'Raw Data'!$3:$3,0)-1),"NA"))</f>
        <v/>
      </c>
      <c r="BP118" s="103" t="str">
        <f aca="true">IF(ISBLANK(OFFSET('Raw Data'!$A$3,MATCH('Data above threshold'!$A118,'Raw Data'!$B$4:$B$185,0),MATCH('Data above threshold'!BR$4,'Raw Data'!$3:$3,0)-1)),"", IFERROR($J118*OFFSET('Raw Data'!$A$3,MATCH('Data above threshold'!$A118,'Raw Data'!$B$4:$B$185,0),MATCH('Data above threshold'!BR$4,'Raw Data'!$3:$3,0)-1),"NA"))</f>
        <v/>
      </c>
      <c r="BQ118" s="103" t="str">
        <f aca="true">IF(ISBLANK(OFFSET('Raw Data'!$A$3,MATCH('Data above threshold'!$A118,'Raw Data'!$B$4:$B$185,0),MATCH('Data above threshold'!BS$4,'Raw Data'!$3:$3,0)-1)),"", IFERROR($J118*OFFSET('Raw Data'!$A$3,MATCH('Data above threshold'!$A118,'Raw Data'!$B$4:$B$185,0),MATCH('Data above threshold'!BS$4,'Raw Data'!$3:$3,0)-1),"NA"))</f>
        <v/>
      </c>
      <c r="BR118" s="103" t="str">
        <f aca="true">IF(ISBLANK(OFFSET('Raw Data'!$A$3,MATCH('Data above threshold'!$A118,'Raw Data'!$B$4:$B$185,0),MATCH('Data above threshold'!BT$4,'Raw Data'!$3:$3,0)-1)),"", IFERROR($J118*OFFSET('Raw Data'!$A$3,MATCH('Data above threshold'!$A118,'Raw Data'!$B$4:$B$185,0),MATCH('Data above threshold'!BT$4,'Raw Data'!$3:$3,0)-1),"NA"))</f>
        <v/>
      </c>
      <c r="BS118" s="103" t="str">
        <f aca="true">IF(ISBLANK(OFFSET('Raw Data'!$A$3,MATCH('Data above threshold'!$A118,'Raw Data'!$B$4:$B$185,0),MATCH('Data above threshold'!BU$4,'Raw Data'!$3:$3,0)-1)),"", IFERROR($J118*OFFSET('Raw Data'!$A$3,MATCH('Data above threshold'!$A118,'Raw Data'!$B$4:$B$185,0),MATCH('Data above threshold'!BU$4,'Raw Data'!$3:$3,0)-1),"NA"))</f>
        <v/>
      </c>
      <c r="BT118" s="103" t="str">
        <f aca="true">IF(ISBLANK(OFFSET('Raw Data'!$A$3,MATCH('Data above threshold'!$A118,'Raw Data'!$B$4:$B$185,0),MATCH('Data above threshold'!BV$4,'Raw Data'!$3:$3,0)-1)),"", IFERROR($J118*OFFSET('Raw Data'!$A$3,MATCH('Data above threshold'!$A118,'Raw Data'!$B$4:$B$185,0),MATCH('Data above threshold'!BV$4,'Raw Data'!$3:$3,0)-1),"NA"))</f>
        <v/>
      </c>
      <c r="BU118" s="103" t="str">
        <f aca="true">IF(ISBLANK(OFFSET('Raw Data'!$A$3,MATCH('Data above threshold'!$A118,'Raw Data'!$B$4:$B$185,0),MATCH('Data above threshold'!BW$4,'Raw Data'!$3:$3,0)-1)),"", IFERROR($J118*OFFSET('Raw Data'!$A$3,MATCH('Data above threshold'!$A118,'Raw Data'!$B$4:$B$185,0),MATCH('Data above threshold'!BW$4,'Raw Data'!$3:$3,0)-1),"NA"))</f>
        <v/>
      </c>
      <c r="BV118" s="103" t="str">
        <f aca="true">IF(ISBLANK(OFFSET('Raw Data'!$A$3,MATCH('Data above threshold'!$A118,'Raw Data'!$B$4:$B$185,0),MATCH('Data above threshold'!BX$4,'Raw Data'!$3:$3,0)-1)),"", IFERROR($J118*OFFSET('Raw Data'!$A$3,MATCH('Data above threshold'!$A118,'Raw Data'!$B$4:$B$185,0),MATCH('Data above threshold'!BX$4,'Raw Data'!$3:$3,0)-1),"NA"))</f>
        <v/>
      </c>
      <c r="BW118" s="103" t="str">
        <f aca="true">IF(ISBLANK(OFFSET('Raw Data'!$A$3,MATCH('Data above threshold'!$A118,'Raw Data'!$B$4:$B$185,0),MATCH('Data above threshold'!BY$4,'Raw Data'!$3:$3,0)-1)),"", IFERROR($J118*OFFSET('Raw Data'!$A$3,MATCH('Data above threshold'!$A118,'Raw Data'!$B$4:$B$185,0),MATCH('Data above threshold'!BY$4,'Raw Data'!$3:$3,0)-1),"NA"))</f>
        <v/>
      </c>
      <c r="BX118" s="103" t="str">
        <f aca="true">IF(ISBLANK(OFFSET('Raw Data'!$A$3,MATCH('Data above threshold'!$A118,'Raw Data'!$B$4:$B$185,0),MATCH('Data above threshold'!BZ$4,'Raw Data'!$3:$3,0)-1)),"", IFERROR($J118*OFFSET('Raw Data'!$A$3,MATCH('Data above threshold'!$A118,'Raw Data'!$B$4:$B$185,0),MATCH('Data above threshold'!BZ$4,'Raw Data'!$3:$3,0)-1),"NA"))</f>
        <v/>
      </c>
      <c r="BY118" s="103" t="str">
        <f aca="true">IF(ISBLANK(OFFSET('Raw Data'!$A$3,MATCH('Data above threshold'!$A118,'Raw Data'!$B$4:$B$185,0),MATCH('Data above threshold'!CA$4,'Raw Data'!$3:$3,0)-1)),"", IFERROR($J118*OFFSET('Raw Data'!$A$3,MATCH('Data above threshold'!$A118,'Raw Data'!$B$4:$B$185,0),MATCH('Data above threshold'!CA$4,'Raw Data'!$3:$3,0)-1),"NA"))</f>
        <v/>
      </c>
      <c r="BZ118" s="103" t="str">
        <f aca="true">IF(ISBLANK(OFFSET('Raw Data'!$A$3,MATCH('Data above threshold'!$A118,'Raw Data'!$B$4:$B$185,0),MATCH('Data above threshold'!CB$4,'Raw Data'!$3:$3,0)-1)),"", IFERROR($J118*OFFSET('Raw Data'!$A$3,MATCH('Data above threshold'!$A118,'Raw Data'!$B$4:$B$185,0),MATCH('Data above threshold'!CB$4,'Raw Data'!$3:$3,0)-1),"NA"))</f>
        <v/>
      </c>
      <c r="CA118" s="103" t="str">
        <f aca="true">IF(ISBLANK(OFFSET('Raw Data'!$A$3,MATCH('Data above threshold'!$A118,'Raw Data'!$B$4:$B$185,0),MATCH('Data above threshold'!CC$4,'Raw Data'!$3:$3,0)-1)),"", IFERROR($J118*OFFSET('Raw Data'!$A$3,MATCH('Data above threshold'!$A118,'Raw Data'!$B$4:$B$185,0),MATCH('Data above threshold'!CC$4,'Raw Data'!$3:$3,0)-1),"NA"))</f>
        <v/>
      </c>
      <c r="CB118" s="103" t="str">
        <f aca="true">IF(ISBLANK(OFFSET('Raw Data'!$A$3,MATCH('Data above threshold'!$A118,'Raw Data'!$B$4:$B$185,0),MATCH('Data above threshold'!CD$4,'Raw Data'!$3:$3,0)-1)),"", IFERROR($J118*OFFSET('Raw Data'!$A$3,MATCH('Data above threshold'!$A118,'Raw Data'!$B$4:$B$185,0),MATCH('Data above threshold'!CD$4,'Raw Data'!$3:$3,0)-1),"NA"))</f>
        <v/>
      </c>
      <c r="CC118" s="103" t="str">
        <f aca="true">IF(ISBLANK(OFFSET('Raw Data'!$A$3,MATCH('Data above threshold'!$A118,'Raw Data'!$B$4:$B$185,0),MATCH('Data above threshold'!CE$4,'Raw Data'!$3:$3,0)-1)),"", IFERROR($J118*OFFSET('Raw Data'!$A$3,MATCH('Data above threshold'!$A118,'Raw Data'!$B$4:$B$185,0),MATCH('Data above threshold'!CE$4,'Raw Data'!$3:$3,0)-1),"NA"))</f>
        <v/>
      </c>
      <c r="CD118" s="103" t="str">
        <f aca="true">IF(ISBLANK(OFFSET('Raw Data'!$A$3,MATCH('Data above threshold'!$A118,'Raw Data'!$B$4:$B$185,0),MATCH('Data above threshold'!CF$4,'Raw Data'!$3:$3,0)-1)),"", IFERROR($J118*OFFSET('Raw Data'!$A$3,MATCH('Data above threshold'!$A118,'Raw Data'!$B$4:$B$185,0),MATCH('Data above threshold'!CF$4,'Raw Data'!$3:$3,0)-1),"NA"))</f>
        <v/>
      </c>
      <c r="CE118" s="103" t="str">
        <f aca="true">IF(ISBLANK(OFFSET('Raw Data'!$A$3,MATCH('Data above threshold'!$A118,'Raw Data'!$B$4:$B$185,0),MATCH('Data above threshold'!CG$4,'Raw Data'!$3:$3,0)-1)),"", IFERROR($J118*OFFSET('Raw Data'!$A$3,MATCH('Data above threshold'!$A118,'Raw Data'!$B$4:$B$185,0),MATCH('Data above threshold'!CG$4,'Raw Data'!$3:$3,0)-1),"NA"))</f>
        <v/>
      </c>
      <c r="CF118" s="103" t="str">
        <f aca="true">IF(ISBLANK(OFFSET('Raw Data'!$A$3,MATCH('Data above threshold'!$A118,'Raw Data'!$B$4:$B$185,0),MATCH('Data above threshold'!CH$4,'Raw Data'!$3:$3,0)-1)),"", IFERROR($J118*OFFSET('Raw Data'!$A$3,MATCH('Data above threshold'!$A118,'Raw Data'!$B$4:$B$185,0),MATCH('Data above threshold'!CH$4,'Raw Data'!$3:$3,0)-1),"NA"))</f>
        <v/>
      </c>
      <c r="CG118" s="103" t="str">
        <f aca="true">IF(ISBLANK(OFFSET('Raw Data'!$A$3,MATCH('Data above threshold'!$A118,'Raw Data'!$B$4:$B$185,0),MATCH('Data above threshold'!CI$4,'Raw Data'!$3:$3,0)-1)),"", IFERROR($J118*OFFSET('Raw Data'!$A$3,MATCH('Data above threshold'!$A118,'Raw Data'!$B$4:$B$185,0),MATCH('Data above threshold'!CI$4,'Raw Data'!$3:$3,0)-1),"NA"))</f>
        <v/>
      </c>
      <c r="CH118" s="103" t="str">
        <f aca="true">IF(ISBLANK(OFFSET('Raw Data'!$A$3,MATCH('Data above threshold'!$A118,'Raw Data'!$B$4:$B$185,0),MATCH('Data above threshold'!CJ$4,'Raw Data'!$3:$3,0)-1)),"", IFERROR($J118*OFFSET('Raw Data'!$A$3,MATCH('Data above threshold'!$A118,'Raw Data'!$B$4:$B$185,0),MATCH('Data above threshold'!CJ$4,'Raw Data'!$3:$3,0)-1),"NA"))</f>
        <v/>
      </c>
      <c r="CI118" s="103" t="str">
        <f aca="true">IF(ISBLANK(OFFSET('Raw Data'!$A$3,MATCH('Data above threshold'!$A118,'Raw Data'!$B$4:$B$185,0),MATCH('Data above threshold'!CK$4,'Raw Data'!$3:$3,0)-1)),"", IFERROR($J118*OFFSET('Raw Data'!$A$3,MATCH('Data above threshold'!$A118,'Raw Data'!$B$4:$B$185,0),MATCH('Data above threshold'!CK$4,'Raw Data'!$3:$3,0)-1),"NA"))</f>
        <v/>
      </c>
      <c r="CJ118" s="103" t="str">
        <f aca="true">IF(ISBLANK(OFFSET('Raw Data'!$A$3,MATCH('Data above threshold'!$A118,'Raw Data'!$B$4:$B$185,0),MATCH('Data above threshold'!CL$4,'Raw Data'!$3:$3,0)-1)),"", IFERROR($J118*OFFSET('Raw Data'!$A$3,MATCH('Data above threshold'!$A118,'Raw Data'!$B$4:$B$185,0),MATCH('Data above threshold'!CL$4,'Raw Data'!$3:$3,0)-1),"NA"))</f>
        <v/>
      </c>
      <c r="CK118" s="103" t="str">
        <f aca="true">IF(ISBLANK(OFFSET('Raw Data'!$A$3,MATCH('Data above threshold'!$A118,'Raw Data'!$B$4:$B$185,0),MATCH('Data above threshold'!CM$4,'Raw Data'!$3:$3,0)-1)),"", IFERROR($J118*OFFSET('Raw Data'!$A$3,MATCH('Data above threshold'!$A118,'Raw Data'!$B$4:$B$185,0),MATCH('Data above threshold'!CM$4,'Raw Data'!$3:$3,0)-1),"NA"))</f>
        <v/>
      </c>
      <c r="CL118" s="103" t="str">
        <f aca="true">IF(ISBLANK(OFFSET('Raw Data'!$A$3,MATCH('Data above threshold'!$A118,'Raw Data'!$B$4:$B$185,0),MATCH('Data above threshold'!CN$4,'Raw Data'!$3:$3,0)-1)),"", IFERROR($J118*OFFSET('Raw Data'!$A$3,MATCH('Data above threshold'!$A118,'Raw Data'!$B$4:$B$185,0),MATCH('Data above threshold'!CN$4,'Raw Data'!$3:$3,0)-1),"NA"))</f>
        <v/>
      </c>
      <c r="CM118" s="103" t="str">
        <f aca="true">IF(ISBLANK(OFFSET('Raw Data'!$A$3,MATCH('Data above threshold'!$A118,'Raw Data'!$B$4:$B$185,0),MATCH('Data above threshold'!CO$4,'Raw Data'!$3:$3,0)-1)),"", IFERROR($J118*OFFSET('Raw Data'!$A$3,MATCH('Data above threshold'!$A118,'Raw Data'!$B$4:$B$185,0),MATCH('Data above threshold'!CO$4,'Raw Data'!$3:$3,0)-1),"NA"))</f>
        <v/>
      </c>
      <c r="CN118" s="103" t="str">
        <f aca="true">IF(ISBLANK(OFFSET('Raw Data'!$A$3,MATCH('Data above threshold'!$A118,'Raw Data'!$B$4:$B$185,0),MATCH('Data above threshold'!CP$4,'Raw Data'!$3:$3,0)-1)),"", IFERROR($J118*OFFSET('Raw Data'!$A$3,MATCH('Data above threshold'!$A118,'Raw Data'!$B$4:$B$185,0),MATCH('Data above threshold'!CP$4,'Raw Data'!$3:$3,0)-1),"NA"))</f>
        <v/>
      </c>
      <c r="CO118" s="103" t="str">
        <f aca="true">IF(ISBLANK(OFFSET('Raw Data'!$A$3,MATCH('Data above threshold'!$A118,'Raw Data'!$B$4:$B$185,0),MATCH('Data above threshold'!CQ$4,'Raw Data'!$3:$3,0)-1)),"", IFERROR($J118*OFFSET('Raw Data'!$A$3,MATCH('Data above threshold'!$A118,'Raw Data'!$B$4:$B$185,0),MATCH('Data above threshold'!CQ$4,'Raw Data'!$3:$3,0)-1),"NA"))</f>
        <v/>
      </c>
      <c r="CP118" s="103" t="str">
        <f aca="true">IF(ISBLANK(OFFSET('Raw Data'!$A$3,MATCH('Data above threshold'!$A118,'Raw Data'!$B$4:$B$185,0),MATCH('Data above threshold'!CR$4,'Raw Data'!$3:$3,0)-1)),"", IFERROR($J118*OFFSET('Raw Data'!$A$3,MATCH('Data above threshold'!$A118,'Raw Data'!$B$4:$B$185,0),MATCH('Data above threshold'!CR$4,'Raw Data'!$3:$3,0)-1),"NA"))</f>
        <v/>
      </c>
    </row>
    <row r="119" s="103" customFormat="true" ht="15.5" hidden="false" customHeight="false" outlineLevel="0" collapsed="false">
      <c r="A119" s="107" t="n">
        <v>4331</v>
      </c>
      <c r="B119" s="107" t="n">
        <v>4</v>
      </c>
      <c r="C119" s="103" t="str">
        <f aca="true">IF(ISBLANK(OFFSET('Raw Data'!$A$3,MATCH($A119,'Raw Data'!$B$4:$B$185,0),MATCH(C$4,'Raw Data'!$3:$3,0)-1)),"",OFFSET('Raw Data'!$A$3,MATCH($A119,'Raw Data'!$B$4:$B$185,0),MATCH(C$4,'Raw Data'!$3:$3,0)-1))</f>
        <v/>
      </c>
      <c r="D119" s="103" t="str">
        <f aca="true">IF(ISBLANK(OFFSET('Raw Data'!$A$3,MATCH($A119,'Raw Data'!$B$4:$B$185,0),MATCH(D$4,'Raw Data'!$3:$3,0)-1)),"",OFFSET('Raw Data'!$A$3,MATCH($A119,'Raw Data'!$B$4:$B$185,0),MATCH(D$4,'Raw Data'!$3:$3,0)-1))</f>
        <v>Expert assessment data - E.4.4</v>
      </c>
      <c r="E119" s="103" t="str">
        <f aca="true">IF(ISBLANK(OFFSET('Raw Data'!$A$3,MATCH($A119,'Raw Data'!$B$4:$B$185,0),MATCH(E$4,'Raw Data'!$3:$3,0)-1)),"",OFFSET('Raw Data'!$A$3,MATCH($A119,'Raw Data'!$B$4:$B$185,0),MATCH(E$4,'Raw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03" t="str">
        <f aca="true">IF(ISBLANK(OFFSET('Raw Data'!$A$3,MATCH($A119,'Raw Data'!$B$4:$B$185,0),MATCH(F$4,'Raw Data'!$3:$3,0)-1)),"",OFFSET('Raw Data'!$A$3,MATCH($A119,'Raw Data'!$B$4:$B$185,0),MATCH(F$4,'Raw Data'!$3:$3,0)-1))</f>
        <v/>
      </c>
      <c r="G119" s="103" t="s">
        <v>217</v>
      </c>
      <c r="H119" s="103" t="str">
        <f aca="true">IF(ISBLANK(OFFSET('Raw Data'!$A$3,MATCH($A119,'Raw Data'!$B$4:$B$185,0),MATCH(H$4,'Raw Data'!$3:$3,0)-1)),"",OFFSET('Raw Data'!$A$3,MATCH($A119,'Raw Data'!$B$4:$B$185,0),MATCH(H$4,'Raw Data'!$3:$3,0)-1))</f>
        <v/>
      </c>
      <c r="I119" s="103" t="str">
        <f aca="true">IF(ISBLANK(OFFSET('Raw Data'!$A$3,MATCH($A119,'Raw Data'!$B$4:$B$185,0),MATCH(I$4,'Raw Data'!$3:$3,0)-1)),"",OFFSET('Raw Data'!$A$3,MATCH($A119,'Raw Data'!$B$4:$B$185,0),MATCH(I$4,'Raw Data'!$3:$3,0)-1))</f>
        <v>Plus</v>
      </c>
      <c r="J119" s="103" t="n">
        <f aca="false">IF(I119="","",IF(I119="Minus",-1,1))</f>
        <v>1</v>
      </c>
      <c r="K119" s="105" t="n">
        <f aca="false" t="array" ref="K119:K119">IFERROR(SKEW(IF(ISNUMBER(O119:CP119),O119:CP119,"")),"")</f>
        <v>0.0842537693003071</v>
      </c>
      <c r="L119" s="103" t="n">
        <f aca="true">IF(ISBLANK(OFFSET('Data above threshold'!$A$4,MATCH('Data above threshold'!$A119,'Data above threshold'!$A$5:$A$185,0),MATCH('Data above threshold'!N$4,'Data above threshold'!$4:$4,0)-1)),1,OFFSET('Data above threshold'!$A$4,MATCH('Data above threshold'!$A119,'Data above threshold'!$A$5:$A$185,0),MATCH('Data above threshold'!N$4,'Data above threshold'!$4:$4,0)-1))</f>
        <v>0</v>
      </c>
      <c r="M119" s="103" t="str">
        <f aca="true">IF(ISBLANK(OFFSET('Data above threshold'!$A$4,MATCH('Data above threshold'!$A119,'Data above threshold'!$A$5:$A$185,0),MATCH('Data above threshold'!O$4,'Data above threshold'!$4:$4,0)-1)),"",OFFSET('Data above threshold'!$A$4,MATCH('Data above threshold'!$A119,'Data above threshold'!$A$5:$A$185,0),MATCH('Data above threshold'!O$4,'Data above threshold'!$4:$4,0)-1))</f>
        <v/>
      </c>
      <c r="N119" s="106" t="n">
        <f aca="false" t="array" ref="N119:N119">IF(B119&lt;4,"",1-IFERROR(SUM(ISNUMBER(O119:CP119)*(1-$O$3:$CP$3))/COUNTIF($O$3:$CP$3,0),0))</f>
        <v>0.15</v>
      </c>
      <c r="O119" s="103" t="n">
        <f aca="true">IF(ISBLANK(OFFSET('Raw Data'!$A$3,MATCH('Data above threshold'!$A119,'Raw Data'!$B$4:$B$185,0),MATCH('Data above threshold'!Q$4,'Raw Data'!$3:$3,0)-1)),"", IFERROR($J119*OFFSET('Raw Data'!$A$3,MATCH('Data above threshold'!$A119,'Raw Data'!$B$4:$B$185,0),MATCH('Data above threshold'!Q$4,'Raw Data'!$3:$3,0)-1),"NA"))</f>
        <v>1.5</v>
      </c>
      <c r="P119" s="103" t="n">
        <f aca="true">IF(ISBLANK(OFFSET('Raw Data'!$A$3,MATCH('Data above threshold'!$A119,'Raw Data'!$B$4:$B$185,0),MATCH('Data above threshold'!R$4,'Raw Data'!$3:$3,0)-1)),"", IFERROR($J119*OFFSET('Raw Data'!$A$3,MATCH('Data above threshold'!$A119,'Raw Data'!$B$4:$B$185,0),MATCH('Data above threshold'!R$4,'Raw Data'!$3:$3,0)-1),"NA"))</f>
        <v>1</v>
      </c>
      <c r="Q119" s="103" t="n">
        <f aca="true">IF(ISBLANK(OFFSET('Raw Data'!$A$3,MATCH('Data above threshold'!$A119,'Raw Data'!$B$4:$B$185,0),MATCH('Data above threshold'!S$4,'Raw Data'!$3:$3,0)-1)),"", IFERROR($J119*OFFSET('Raw Data'!$A$3,MATCH('Data above threshold'!$A119,'Raw Data'!$B$4:$B$185,0),MATCH('Data above threshold'!S$4,'Raw Data'!$3:$3,0)-1),"NA"))</f>
        <v>2</v>
      </c>
      <c r="R119" s="103" t="n">
        <f aca="true">IF(ISBLANK(OFFSET('Raw Data'!$A$3,MATCH('Data above threshold'!$A119,'Raw Data'!$B$4:$B$185,0),MATCH('Data above threshold'!T$4,'Raw Data'!$3:$3,0)-1)),"", IFERROR($J119*OFFSET('Raw Data'!$A$3,MATCH('Data above threshold'!$A119,'Raw Data'!$B$4:$B$185,0),MATCH('Data above threshold'!T$4,'Raw Data'!$3:$3,0)-1),"NA"))</f>
        <v>1</v>
      </c>
      <c r="S119" s="103" t="n">
        <f aca="true">IF(ISBLANK(OFFSET('Raw Data'!$A$3,MATCH('Data above threshold'!$A119,'Raw Data'!$B$4:$B$185,0),MATCH('Data above threshold'!U$4,'Raw Data'!$3:$3,0)-1)),"", IFERROR($J119*OFFSET('Raw Data'!$A$3,MATCH('Data above threshold'!$A119,'Raw Data'!$B$4:$B$185,0),MATCH('Data above threshold'!U$4,'Raw Data'!$3:$3,0)-1),"NA"))</f>
        <v>2</v>
      </c>
      <c r="T119" s="103" t="n">
        <f aca="true">IF(ISBLANK(OFFSET('Raw Data'!$A$3,MATCH('Data above threshold'!$A119,'Raw Data'!$B$4:$B$185,0),MATCH('Data above threshold'!V$4,'Raw Data'!$3:$3,0)-1)),"", IFERROR($J119*OFFSET('Raw Data'!$A$3,MATCH('Data above threshold'!$A119,'Raw Data'!$B$4:$B$185,0),MATCH('Data above threshold'!V$4,'Raw Data'!$3:$3,0)-1),"NA"))</f>
        <v>1</v>
      </c>
      <c r="U119" s="103" t="n">
        <f aca="true">IF(ISBLANK(OFFSET('Raw Data'!$A$3,MATCH('Data above threshold'!$A119,'Raw Data'!$B$4:$B$185,0),MATCH('Data above threshold'!W$4,'Raw Data'!$3:$3,0)-1)),"", IFERROR($J119*OFFSET('Raw Data'!$A$3,MATCH('Data above threshold'!$A119,'Raw Data'!$B$4:$B$185,0),MATCH('Data above threshold'!W$4,'Raw Data'!$3:$3,0)-1),"NA"))</f>
        <v>1</v>
      </c>
      <c r="V119" s="103" t="str">
        <f aca="true">IF(ISBLANK(OFFSET('Raw Data'!$A$3,MATCH('Data above threshold'!$A119,'Raw Data'!$B$4:$B$185,0),MATCH('Data above threshold'!X$4,'Raw Data'!$3:$3,0)-1)),"", IFERROR($J119*OFFSET('Raw Data'!$A$3,MATCH('Data above threshold'!$A119,'Raw Data'!$B$4:$B$185,0),MATCH('Data above threshold'!X$4,'Raw Data'!$3:$3,0)-1),"NA"))</f>
        <v/>
      </c>
      <c r="W119" s="103" t="n">
        <f aca="true">IF(ISBLANK(OFFSET('Raw Data'!$A$3,MATCH('Data above threshold'!$A119,'Raw Data'!$B$4:$B$185,0),MATCH('Data above threshold'!Y$4,'Raw Data'!$3:$3,0)-1)),"", IFERROR($J119*OFFSET('Raw Data'!$A$3,MATCH('Data above threshold'!$A119,'Raw Data'!$B$4:$B$185,0),MATCH('Data above threshold'!Y$4,'Raw Data'!$3:$3,0)-1),"NA"))</f>
        <v>1</v>
      </c>
      <c r="X119" s="103" t="str">
        <f aca="true">IF(ISBLANK(OFFSET('Raw Data'!$A$3,MATCH('Data above threshold'!$A119,'Raw Data'!$B$4:$B$185,0),MATCH('Data above threshold'!Z$4,'Raw Data'!$3:$3,0)-1)),"", IFERROR($J119*OFFSET('Raw Data'!$A$3,MATCH('Data above threshold'!$A119,'Raw Data'!$B$4:$B$185,0),MATCH('Data above threshold'!Z$4,'Raw Data'!$3:$3,0)-1),"NA"))</f>
        <v/>
      </c>
      <c r="Y119" s="103" t="n">
        <f aca="true">IF(ISBLANK(OFFSET('Raw Data'!$A$3,MATCH('Data above threshold'!$A119,'Raw Data'!$B$4:$B$185,0),MATCH('Data above threshold'!AA$4,'Raw Data'!$3:$3,0)-1)),"", IFERROR($J119*OFFSET('Raw Data'!$A$3,MATCH('Data above threshold'!$A119,'Raw Data'!$B$4:$B$185,0),MATCH('Data above threshold'!AA$4,'Raw Data'!$3:$3,0)-1),"NA"))</f>
        <v>2</v>
      </c>
      <c r="Z119" s="103" t="n">
        <f aca="true">IF(ISBLANK(OFFSET('Raw Data'!$A$3,MATCH('Data above threshold'!$A119,'Raw Data'!$B$4:$B$185,0),MATCH('Data above threshold'!AB$4,'Raw Data'!$3:$3,0)-1)),"", IFERROR($J119*OFFSET('Raw Data'!$A$3,MATCH('Data above threshold'!$A119,'Raw Data'!$B$4:$B$185,0),MATCH('Data above threshold'!AB$4,'Raw Data'!$3:$3,0)-1),"NA"))</f>
        <v>1</v>
      </c>
      <c r="AA119" s="103" t="n">
        <f aca="true">IF(ISBLANK(OFFSET('Raw Data'!$A$3,MATCH('Data above threshold'!$A119,'Raw Data'!$B$4:$B$185,0),MATCH('Data above threshold'!AC$4,'Raw Data'!$3:$3,0)-1)),"", IFERROR($J119*OFFSET('Raw Data'!$A$3,MATCH('Data above threshold'!$A119,'Raw Data'!$B$4:$B$185,0),MATCH('Data above threshold'!AC$4,'Raw Data'!$3:$3,0)-1),"NA"))</f>
        <v>1</v>
      </c>
      <c r="AB119" s="103" t="n">
        <f aca="true">IF(ISBLANK(OFFSET('Raw Data'!$A$3,MATCH('Data above threshold'!$A119,'Raw Data'!$B$4:$B$185,0),MATCH('Data above threshold'!AD$4,'Raw Data'!$3:$3,0)-1)),"", IFERROR($J119*OFFSET('Raw Data'!$A$3,MATCH('Data above threshold'!$A119,'Raw Data'!$B$4:$B$185,0),MATCH('Data above threshold'!AD$4,'Raw Data'!$3:$3,0)-1),"NA"))</f>
        <v>2</v>
      </c>
      <c r="AC119" s="103" t="n">
        <f aca="true">IF(ISBLANK(OFFSET('Raw Data'!$A$3,MATCH('Data above threshold'!$A119,'Raw Data'!$B$4:$B$185,0),MATCH('Data above threshold'!AE$4,'Raw Data'!$3:$3,0)-1)),"", IFERROR($J119*OFFSET('Raw Data'!$A$3,MATCH('Data above threshold'!$A119,'Raw Data'!$B$4:$B$185,0),MATCH('Data above threshold'!AE$4,'Raw Data'!$3:$3,0)-1),"NA"))</f>
        <v>2</v>
      </c>
      <c r="AD119" s="103" t="n">
        <f aca="true">IF(ISBLANK(OFFSET('Raw Data'!$A$3,MATCH('Data above threshold'!$A119,'Raw Data'!$B$4:$B$185,0),MATCH('Data above threshold'!AF$4,'Raw Data'!$3:$3,0)-1)),"", IFERROR($J119*OFFSET('Raw Data'!$A$3,MATCH('Data above threshold'!$A119,'Raw Data'!$B$4:$B$185,0),MATCH('Data above threshold'!AF$4,'Raw Data'!$3:$3,0)-1),"NA"))</f>
        <v>2</v>
      </c>
      <c r="AE119" s="103" t="n">
        <f aca="true">IF(ISBLANK(OFFSET('Raw Data'!$A$3,MATCH('Data above threshold'!$A119,'Raw Data'!$B$4:$B$185,0),MATCH('Data above threshold'!AG$4,'Raw Data'!$3:$3,0)-1)),"", IFERROR($J119*OFFSET('Raw Data'!$A$3,MATCH('Data above threshold'!$A119,'Raw Data'!$B$4:$B$185,0),MATCH('Data above threshold'!AG$4,'Raw Data'!$3:$3,0)-1),"NA"))</f>
        <v>2</v>
      </c>
      <c r="AF119" s="103" t="n">
        <f aca="true">IF(ISBLANK(OFFSET('Raw Data'!$A$3,MATCH('Data above threshold'!$A119,'Raw Data'!$B$4:$B$185,0),MATCH('Data above threshold'!AH$4,'Raw Data'!$3:$3,0)-1)),"", IFERROR($J119*OFFSET('Raw Data'!$A$3,MATCH('Data above threshold'!$A119,'Raw Data'!$B$4:$B$185,0),MATCH('Data above threshold'!AH$4,'Raw Data'!$3:$3,0)-1),"NA"))</f>
        <v>2</v>
      </c>
      <c r="AG119" s="103" t="str">
        <f aca="true">IF(ISBLANK(OFFSET('Raw Data'!$A$3,MATCH('Data above threshold'!$A119,'Raw Data'!$B$4:$B$185,0),MATCH('Data above threshold'!AI$4,'Raw Data'!$3:$3,0)-1)),"", IFERROR($J119*OFFSET('Raw Data'!$A$3,MATCH('Data above threshold'!$A119,'Raw Data'!$B$4:$B$185,0),MATCH('Data above threshold'!AI$4,'Raw Data'!$3:$3,0)-1),"NA"))</f>
        <v/>
      </c>
      <c r="AH119" s="103" t="n">
        <f aca="true">IF(ISBLANK(OFFSET('Raw Data'!$A$3,MATCH('Data above threshold'!$A119,'Raw Data'!$B$4:$B$185,0),MATCH('Data above threshold'!AJ$4,'Raw Data'!$3:$3,0)-1)),"", IFERROR($J119*OFFSET('Raw Data'!$A$3,MATCH('Data above threshold'!$A119,'Raw Data'!$B$4:$B$185,0),MATCH('Data above threshold'!AJ$4,'Raw Data'!$3:$3,0)-1),"NA"))</f>
        <v>1</v>
      </c>
      <c r="AI119" s="103" t="n">
        <f aca="true">IF(ISBLANK(OFFSET('Raw Data'!$A$3,MATCH('Data above threshold'!$A119,'Raw Data'!$B$4:$B$185,0),MATCH('Data above threshold'!AK$4,'Raw Data'!$3:$3,0)-1)),"", IFERROR($J119*OFFSET('Raw Data'!$A$3,MATCH('Data above threshold'!$A119,'Raw Data'!$B$4:$B$185,0),MATCH('Data above threshold'!AK$4,'Raw Data'!$3:$3,0)-1),"NA"))</f>
        <v>1</v>
      </c>
      <c r="AJ119" s="103" t="n">
        <f aca="true">IF(ISBLANK(OFFSET('Raw Data'!$A$3,MATCH('Data above threshold'!$A119,'Raw Data'!$B$4:$B$185,0),MATCH('Data above threshold'!AL$4,'Raw Data'!$3:$3,0)-1)),"", IFERROR($J119*OFFSET('Raw Data'!$A$3,MATCH('Data above threshold'!$A119,'Raw Data'!$B$4:$B$185,0),MATCH('Data above threshold'!AL$4,'Raw Data'!$3:$3,0)-1),"NA"))</f>
        <v>1.5</v>
      </c>
      <c r="AK119" s="103" t="n">
        <f aca="true">IF(ISBLANK(OFFSET('Raw Data'!$A$3,MATCH('Data above threshold'!$A119,'Raw Data'!$B$4:$B$185,0),MATCH('Data above threshold'!AM$4,'Raw Data'!$3:$3,0)-1)),"", IFERROR($J119*OFFSET('Raw Data'!$A$3,MATCH('Data above threshold'!$A119,'Raw Data'!$B$4:$B$185,0),MATCH('Data above threshold'!AM$4,'Raw Data'!$3:$3,0)-1),"NA"))</f>
        <v>2</v>
      </c>
      <c r="AL119" s="103" t="n">
        <f aca="true">IF(ISBLANK(OFFSET('Raw Data'!$A$3,MATCH('Data above threshold'!$A119,'Raw Data'!$B$4:$B$185,0),MATCH('Data above threshold'!AN$4,'Raw Data'!$3:$3,0)-1)),"", IFERROR($J119*OFFSET('Raw Data'!$A$3,MATCH('Data above threshold'!$A119,'Raw Data'!$B$4:$B$185,0),MATCH('Data above threshold'!AN$4,'Raw Data'!$3:$3,0)-1),"NA"))</f>
        <v>2</v>
      </c>
      <c r="AM119" s="103" t="n">
        <f aca="true">IF(ISBLANK(OFFSET('Raw Data'!$A$3,MATCH('Data above threshold'!$A119,'Raw Data'!$B$4:$B$185,0),MATCH('Data above threshold'!AO$4,'Raw Data'!$3:$3,0)-1)),"", IFERROR($J119*OFFSET('Raw Data'!$A$3,MATCH('Data above threshold'!$A119,'Raw Data'!$B$4:$B$185,0),MATCH('Data above threshold'!AO$4,'Raw Data'!$3:$3,0)-1),"NA"))</f>
        <v>1</v>
      </c>
      <c r="AN119" s="103" t="str">
        <f aca="true">IF(ISBLANK(OFFSET('Raw Data'!$A$3,MATCH('Data above threshold'!$A119,'Raw Data'!$B$4:$B$185,0),MATCH('Data above threshold'!AP$4,'Raw Data'!$3:$3,0)-1)),"", IFERROR($J119*OFFSET('Raw Data'!$A$3,MATCH('Data above threshold'!$A119,'Raw Data'!$B$4:$B$185,0),MATCH('Data above threshold'!AP$4,'Raw Data'!$3:$3,0)-1),"NA"))</f>
        <v/>
      </c>
      <c r="AO119" s="103" t="n">
        <f aca="true">IF(ISBLANK(OFFSET('Raw Data'!$A$3,MATCH('Data above threshold'!$A119,'Raw Data'!$B$4:$B$185,0),MATCH('Data above threshold'!AQ$4,'Raw Data'!$3:$3,0)-1)),"", IFERROR($J119*OFFSET('Raw Data'!$A$3,MATCH('Data above threshold'!$A119,'Raw Data'!$B$4:$B$185,0),MATCH('Data above threshold'!AQ$4,'Raw Data'!$3:$3,0)-1),"NA"))</f>
        <v>2</v>
      </c>
      <c r="AP119" s="103" t="n">
        <f aca="true">IF(ISBLANK(OFFSET('Raw Data'!$A$3,MATCH('Data above threshold'!$A119,'Raw Data'!$B$4:$B$185,0),MATCH('Data above threshold'!AR$4,'Raw Data'!$3:$3,0)-1)),"", IFERROR($J119*OFFSET('Raw Data'!$A$3,MATCH('Data above threshold'!$A119,'Raw Data'!$B$4:$B$185,0),MATCH('Data above threshold'!AR$4,'Raw Data'!$3:$3,0)-1),"NA"))</f>
        <v>1</v>
      </c>
      <c r="AQ119" s="103" t="n">
        <f aca="true">IF(ISBLANK(OFFSET('Raw Data'!$A$3,MATCH('Data above threshold'!$A119,'Raw Data'!$B$4:$B$185,0),MATCH('Data above threshold'!AS$4,'Raw Data'!$3:$3,0)-1)),"", IFERROR($J119*OFFSET('Raw Data'!$A$3,MATCH('Data above threshold'!$A119,'Raw Data'!$B$4:$B$185,0),MATCH('Data above threshold'!AS$4,'Raw Data'!$3:$3,0)-1),"NA"))</f>
        <v>1</v>
      </c>
      <c r="AR119" s="103" t="n">
        <f aca="true">IF(ISBLANK(OFFSET('Raw Data'!$A$3,MATCH('Data above threshold'!$A119,'Raw Data'!$B$4:$B$185,0),MATCH('Data above threshold'!AT$4,'Raw Data'!$3:$3,0)-1)),"", IFERROR($J119*OFFSET('Raw Data'!$A$3,MATCH('Data above threshold'!$A119,'Raw Data'!$B$4:$B$185,0),MATCH('Data above threshold'!AT$4,'Raw Data'!$3:$3,0)-1),"NA"))</f>
        <v>1</v>
      </c>
      <c r="AS119" s="103" t="n">
        <f aca="true">IF(ISBLANK(OFFSET('Raw Data'!$A$3,MATCH('Data above threshold'!$A119,'Raw Data'!$B$4:$B$185,0),MATCH('Data above threshold'!AU$4,'Raw Data'!$3:$3,0)-1)),"", IFERROR($J119*OFFSET('Raw Data'!$A$3,MATCH('Data above threshold'!$A119,'Raw Data'!$B$4:$B$185,0),MATCH('Data above threshold'!AU$4,'Raw Data'!$3:$3,0)-1),"NA"))</f>
        <v>1</v>
      </c>
      <c r="AT119" s="103" t="n">
        <f aca="true">IF(ISBLANK(OFFSET('Raw Data'!$A$3,MATCH('Data above threshold'!$A119,'Raw Data'!$B$4:$B$185,0),MATCH('Data above threshold'!AV$4,'Raw Data'!$3:$3,0)-1)),"", IFERROR($J119*OFFSET('Raw Data'!$A$3,MATCH('Data above threshold'!$A119,'Raw Data'!$B$4:$B$185,0),MATCH('Data above threshold'!AV$4,'Raw Data'!$3:$3,0)-1),"NA"))</f>
        <v>1.5</v>
      </c>
      <c r="AU119" s="103" t="n">
        <f aca="true">IF(ISBLANK(OFFSET('Raw Data'!$A$3,MATCH('Data above threshold'!$A119,'Raw Data'!$B$4:$B$185,0),MATCH('Data above threshold'!AW$4,'Raw Data'!$3:$3,0)-1)),"", IFERROR($J119*OFFSET('Raw Data'!$A$3,MATCH('Data above threshold'!$A119,'Raw Data'!$B$4:$B$185,0),MATCH('Data above threshold'!AW$4,'Raw Data'!$3:$3,0)-1),"NA"))</f>
        <v>1.55555556</v>
      </c>
      <c r="AV119" s="103" t="str">
        <f aca="true">IF(ISBLANK(OFFSET('Raw Data'!$A$3,MATCH('Data above threshold'!$A119,'Raw Data'!$B$4:$B$185,0),MATCH('Data above threshold'!AX$4,'Raw Data'!$3:$3,0)-1)),"", IFERROR($J119*OFFSET('Raw Data'!$A$3,MATCH('Data above threshold'!$A119,'Raw Data'!$B$4:$B$185,0),MATCH('Data above threshold'!AX$4,'Raw Data'!$3:$3,0)-1),"NA"))</f>
        <v/>
      </c>
      <c r="AW119" s="103" t="n">
        <f aca="true">IF(ISBLANK(OFFSET('Raw Data'!$A$3,MATCH('Data above threshold'!$A119,'Raw Data'!$B$4:$B$185,0),MATCH('Data above threshold'!AY$4,'Raw Data'!$3:$3,0)-1)),"", IFERROR($J119*OFFSET('Raw Data'!$A$3,MATCH('Data above threshold'!$A119,'Raw Data'!$B$4:$B$185,0),MATCH('Data above threshold'!AY$4,'Raw Data'!$3:$3,0)-1),"NA"))</f>
        <v>2</v>
      </c>
      <c r="AX119" s="103" t="str">
        <f aca="true">IF(ISBLANK(OFFSET('Raw Data'!$A$3,MATCH('Data above threshold'!$A119,'Raw Data'!$B$4:$B$185,0),MATCH('Data above threshold'!AZ$4,'Raw Data'!$3:$3,0)-1)),"", IFERROR($J119*OFFSET('Raw Data'!$A$3,MATCH('Data above threshold'!$A119,'Raw Data'!$B$4:$B$185,0),MATCH('Data above threshold'!AZ$4,'Raw Data'!$3:$3,0)-1),"NA"))</f>
        <v/>
      </c>
      <c r="AY119" s="103" t="n">
        <f aca="true">IF(ISBLANK(OFFSET('Raw Data'!$A$3,MATCH('Data above threshold'!$A119,'Raw Data'!$B$4:$B$185,0),MATCH('Data above threshold'!BA$4,'Raw Data'!$3:$3,0)-1)),"", IFERROR($J119*OFFSET('Raw Data'!$A$3,MATCH('Data above threshold'!$A119,'Raw Data'!$B$4:$B$185,0),MATCH('Data above threshold'!BA$4,'Raw Data'!$3:$3,0)-1),"NA"))</f>
        <v>1.666667</v>
      </c>
      <c r="AZ119" s="103" t="n">
        <f aca="true">IF(ISBLANK(OFFSET('Raw Data'!$A$3,MATCH('Data above threshold'!$A119,'Raw Data'!$B$4:$B$185,0),MATCH('Data above threshold'!BB$4,'Raw Data'!$3:$3,0)-1)),"", IFERROR($J119*OFFSET('Raw Data'!$A$3,MATCH('Data above threshold'!$A119,'Raw Data'!$B$4:$B$185,0),MATCH('Data above threshold'!BB$4,'Raw Data'!$3:$3,0)-1),"NA"))</f>
        <v>1.5</v>
      </c>
      <c r="BA119" s="103" t="n">
        <f aca="true">IF(ISBLANK(OFFSET('Raw Data'!$A$3,MATCH('Data above threshold'!$A119,'Raw Data'!$B$4:$B$185,0),MATCH('Data above threshold'!BC$4,'Raw Data'!$3:$3,0)-1)),"", IFERROR($J119*OFFSET('Raw Data'!$A$3,MATCH('Data above threshold'!$A119,'Raw Data'!$B$4:$B$185,0),MATCH('Data above threshold'!BC$4,'Raw Data'!$3:$3,0)-1),"NA"))</f>
        <v>2</v>
      </c>
      <c r="BB119" s="103" t="str">
        <f aca="true">IF(ISBLANK(OFFSET('Raw Data'!$A$3,MATCH('Data above threshold'!$A119,'Raw Data'!$B$4:$B$185,0),MATCH('Data above threshold'!BD$4,'Raw Data'!$3:$3,0)-1)),"", IFERROR($J119*OFFSET('Raw Data'!$A$3,MATCH('Data above threshold'!$A119,'Raw Data'!$B$4:$B$185,0),MATCH('Data above threshold'!BD$4,'Raw Data'!$3:$3,0)-1),"NA"))</f>
        <v/>
      </c>
      <c r="BC119" s="103" t="n">
        <f aca="true">IF(ISBLANK(OFFSET('Raw Data'!$A$3,MATCH('Data above threshold'!$A119,'Raw Data'!$B$4:$B$185,0),MATCH('Data above threshold'!BE$4,'Raw Data'!$3:$3,0)-1)),"", IFERROR($J119*OFFSET('Raw Data'!$A$3,MATCH('Data above threshold'!$A119,'Raw Data'!$B$4:$B$185,0),MATCH('Data above threshold'!BE$4,'Raw Data'!$3:$3,0)-1),"NA"))</f>
        <v>1.5</v>
      </c>
      <c r="BD119" s="103" t="n">
        <f aca="true">IF(ISBLANK(OFFSET('Raw Data'!$A$3,MATCH('Data above threshold'!$A119,'Raw Data'!$B$4:$B$185,0),MATCH('Data above threshold'!BF$4,'Raw Data'!$3:$3,0)-1)),"", IFERROR($J119*OFFSET('Raw Data'!$A$3,MATCH('Data above threshold'!$A119,'Raw Data'!$B$4:$B$185,0),MATCH('Data above threshold'!BF$4,'Raw Data'!$3:$3,0)-1),"NA"))</f>
        <v>1.5</v>
      </c>
      <c r="BE119" s="103" t="str">
        <f aca="true">IF(ISBLANK(OFFSET('Raw Data'!$A$3,MATCH('Data above threshold'!$A119,'Raw Data'!$B$4:$B$185,0),MATCH('Data above threshold'!BG$4,'Raw Data'!$3:$3,0)-1)),"", IFERROR($J119*OFFSET('Raw Data'!$A$3,MATCH('Data above threshold'!$A119,'Raw Data'!$B$4:$B$185,0),MATCH('Data above threshold'!BG$4,'Raw Data'!$3:$3,0)-1),"NA"))</f>
        <v/>
      </c>
      <c r="BF119" s="103" t="n">
        <f aca="true">IF(ISBLANK(OFFSET('Raw Data'!$A$3,MATCH('Data above threshold'!$A119,'Raw Data'!$B$4:$B$185,0),MATCH('Data above threshold'!BH$4,'Raw Data'!$3:$3,0)-1)),"", IFERROR($J119*OFFSET('Raw Data'!$A$3,MATCH('Data above threshold'!$A119,'Raw Data'!$B$4:$B$185,0),MATCH('Data above threshold'!BH$4,'Raw Data'!$3:$3,0)-1),"NA"))</f>
        <v>2</v>
      </c>
      <c r="BG119" s="103" t="n">
        <f aca="true">IF(ISBLANK(OFFSET('Raw Data'!$A$3,MATCH('Data above threshold'!$A119,'Raw Data'!$B$4:$B$185,0),MATCH('Data above threshold'!BI$4,'Raw Data'!$3:$3,0)-1)),"", IFERROR($J119*OFFSET('Raw Data'!$A$3,MATCH('Data above threshold'!$A119,'Raw Data'!$B$4:$B$185,0),MATCH('Data above threshold'!BI$4,'Raw Data'!$3:$3,0)-1),"NA"))</f>
        <v>1</v>
      </c>
      <c r="BH119" s="103" t="n">
        <f aca="true">IF(ISBLANK(OFFSET('Raw Data'!$A$3,MATCH('Data above threshold'!$A119,'Raw Data'!$B$4:$B$185,0),MATCH('Data above threshold'!BJ$4,'Raw Data'!$3:$3,0)-1)),"", IFERROR($J119*OFFSET('Raw Data'!$A$3,MATCH('Data above threshold'!$A119,'Raw Data'!$B$4:$B$185,0),MATCH('Data above threshold'!BJ$4,'Raw Data'!$3:$3,0)-1),"NA"))</f>
        <v>1</v>
      </c>
      <c r="BI119" s="103" t="n">
        <f aca="true">IF(ISBLANK(OFFSET('Raw Data'!$A$3,MATCH('Data above threshold'!$A119,'Raw Data'!$B$4:$B$185,0),MATCH('Data above threshold'!BK$4,'Raw Data'!$3:$3,0)-1)),"", IFERROR($J119*OFFSET('Raw Data'!$A$3,MATCH('Data above threshold'!$A119,'Raw Data'!$B$4:$B$185,0),MATCH('Data above threshold'!BK$4,'Raw Data'!$3:$3,0)-1),"NA"))</f>
        <v>1</v>
      </c>
      <c r="BJ119" s="103" t="n">
        <f aca="true">IF(ISBLANK(OFFSET('Raw Data'!$A$3,MATCH('Data above threshold'!$A119,'Raw Data'!$B$4:$B$185,0),MATCH('Data above threshold'!BL$4,'Raw Data'!$3:$3,0)-1)),"", IFERROR($J119*OFFSET('Raw Data'!$A$3,MATCH('Data above threshold'!$A119,'Raw Data'!$B$4:$B$185,0),MATCH('Data above threshold'!BL$4,'Raw Data'!$3:$3,0)-1),"NA"))</f>
        <v>1</v>
      </c>
      <c r="BK119" s="103" t="n">
        <f aca="true">IF(ISBLANK(OFFSET('Raw Data'!$A$3,MATCH('Data above threshold'!$A119,'Raw Data'!$B$4:$B$185,0),MATCH('Data above threshold'!BM$4,'Raw Data'!$3:$3,0)-1)),"", IFERROR($J119*OFFSET('Raw Data'!$A$3,MATCH('Data above threshold'!$A119,'Raw Data'!$B$4:$B$185,0),MATCH('Data above threshold'!BM$4,'Raw Data'!$3:$3,0)-1),"NA"))</f>
        <v>2</v>
      </c>
      <c r="BL119" s="103" t="n">
        <f aca="true">IF(ISBLANK(OFFSET('Raw Data'!$A$3,MATCH('Data above threshold'!$A119,'Raw Data'!$B$4:$B$185,0),MATCH('Data above threshold'!BN$4,'Raw Data'!$3:$3,0)-1)),"", IFERROR($J119*OFFSET('Raw Data'!$A$3,MATCH('Data above threshold'!$A119,'Raw Data'!$B$4:$B$185,0),MATCH('Data above threshold'!BN$4,'Raw Data'!$3:$3,0)-1),"NA"))</f>
        <v>2</v>
      </c>
      <c r="BM119" s="103" t="n">
        <f aca="true">IF(ISBLANK(OFFSET('Raw Data'!$A$3,MATCH('Data above threshold'!$A119,'Raw Data'!$B$4:$B$185,0),MATCH('Data above threshold'!BO$4,'Raw Data'!$3:$3,0)-1)),"", IFERROR($J119*OFFSET('Raw Data'!$A$3,MATCH('Data above threshold'!$A119,'Raw Data'!$B$4:$B$185,0),MATCH('Data above threshold'!BO$4,'Raw Data'!$3:$3,0)-1),"NA"))</f>
        <v>2</v>
      </c>
      <c r="BN119" s="103" t="n">
        <f aca="true">IF(ISBLANK(OFFSET('Raw Data'!$A$3,MATCH('Data above threshold'!$A119,'Raw Data'!$B$4:$B$185,0),MATCH('Data above threshold'!BP$4,'Raw Data'!$3:$3,0)-1)),"", IFERROR($J119*OFFSET('Raw Data'!$A$3,MATCH('Data above threshold'!$A119,'Raw Data'!$B$4:$B$185,0),MATCH('Data above threshold'!BP$4,'Raw Data'!$3:$3,0)-1),"NA"))</f>
        <v>2</v>
      </c>
      <c r="BO119" s="103" t="str">
        <f aca="true">IF(ISBLANK(OFFSET('Raw Data'!$A$3,MATCH('Data above threshold'!$A119,'Raw Data'!$B$4:$B$185,0),MATCH('Data above threshold'!BQ$4,'Raw Data'!$3:$3,0)-1)),"", IFERROR($J119*OFFSET('Raw Data'!$A$3,MATCH('Data above threshold'!$A119,'Raw Data'!$B$4:$B$185,0),MATCH('Data above threshold'!BQ$4,'Raw Data'!$3:$3,0)-1),"NA"))</f>
        <v/>
      </c>
      <c r="BP119" s="103" t="n">
        <f aca="true">IF(ISBLANK(OFFSET('Raw Data'!$A$3,MATCH('Data above threshold'!$A119,'Raw Data'!$B$4:$B$185,0),MATCH('Data above threshold'!BR$4,'Raw Data'!$3:$3,0)-1)),"", IFERROR($J119*OFFSET('Raw Data'!$A$3,MATCH('Data above threshold'!$A119,'Raw Data'!$B$4:$B$185,0),MATCH('Data above threshold'!BR$4,'Raw Data'!$3:$3,0)-1),"NA"))</f>
        <v>1</v>
      </c>
      <c r="BQ119" s="103" t="n">
        <f aca="true">IF(ISBLANK(OFFSET('Raw Data'!$A$3,MATCH('Data above threshold'!$A119,'Raw Data'!$B$4:$B$185,0),MATCH('Data above threshold'!BS$4,'Raw Data'!$3:$3,0)-1)),"", IFERROR($J119*OFFSET('Raw Data'!$A$3,MATCH('Data above threshold'!$A119,'Raw Data'!$B$4:$B$185,0),MATCH('Data above threshold'!BS$4,'Raw Data'!$3:$3,0)-1),"NA"))</f>
        <v>1</v>
      </c>
      <c r="BR119" s="103" t="n">
        <f aca="true">IF(ISBLANK(OFFSET('Raw Data'!$A$3,MATCH('Data above threshold'!$A119,'Raw Data'!$B$4:$B$185,0),MATCH('Data above threshold'!BT$4,'Raw Data'!$3:$3,0)-1)),"", IFERROR($J119*OFFSET('Raw Data'!$A$3,MATCH('Data above threshold'!$A119,'Raw Data'!$B$4:$B$185,0),MATCH('Data above threshold'!BT$4,'Raw Data'!$3:$3,0)-1),"NA"))</f>
        <v>2</v>
      </c>
      <c r="BS119" s="103" t="n">
        <f aca="true">IF(ISBLANK(OFFSET('Raw Data'!$A$3,MATCH('Data above threshold'!$A119,'Raw Data'!$B$4:$B$185,0),MATCH('Data above threshold'!BU$4,'Raw Data'!$3:$3,0)-1)),"", IFERROR($J119*OFFSET('Raw Data'!$A$3,MATCH('Data above threshold'!$A119,'Raw Data'!$B$4:$B$185,0),MATCH('Data above threshold'!BU$4,'Raw Data'!$3:$3,0)-1),"NA"))</f>
        <v>1.333333</v>
      </c>
      <c r="BT119" s="103" t="n">
        <f aca="true">IF(ISBLANK(OFFSET('Raw Data'!$A$3,MATCH('Data above threshold'!$A119,'Raw Data'!$B$4:$B$185,0),MATCH('Data above threshold'!BV$4,'Raw Data'!$3:$3,0)-1)),"", IFERROR($J119*OFFSET('Raw Data'!$A$3,MATCH('Data above threshold'!$A119,'Raw Data'!$B$4:$B$185,0),MATCH('Data above threshold'!BV$4,'Raw Data'!$3:$3,0)-1),"NA"))</f>
        <v>1</v>
      </c>
      <c r="BU119" s="103" t="n">
        <f aca="true">IF(ISBLANK(OFFSET('Raw Data'!$A$3,MATCH('Data above threshold'!$A119,'Raw Data'!$B$4:$B$185,0),MATCH('Data above threshold'!BW$4,'Raw Data'!$3:$3,0)-1)),"", IFERROR($J119*OFFSET('Raw Data'!$A$3,MATCH('Data above threshold'!$A119,'Raw Data'!$B$4:$B$185,0),MATCH('Data above threshold'!BW$4,'Raw Data'!$3:$3,0)-1),"NA"))</f>
        <v>2</v>
      </c>
      <c r="BV119" s="103" t="n">
        <f aca="true">IF(ISBLANK(OFFSET('Raw Data'!$A$3,MATCH('Data above threshold'!$A119,'Raw Data'!$B$4:$B$185,0),MATCH('Data above threshold'!BX$4,'Raw Data'!$3:$3,0)-1)),"", IFERROR($J119*OFFSET('Raw Data'!$A$3,MATCH('Data above threshold'!$A119,'Raw Data'!$B$4:$B$185,0),MATCH('Data above threshold'!BX$4,'Raw Data'!$3:$3,0)-1),"NA"))</f>
        <v>1</v>
      </c>
      <c r="BW119" s="103" t="str">
        <f aca="true">IF(ISBLANK(OFFSET('Raw Data'!$A$3,MATCH('Data above threshold'!$A119,'Raw Data'!$B$4:$B$185,0),MATCH('Data above threshold'!BY$4,'Raw Data'!$3:$3,0)-1)),"", IFERROR($J119*OFFSET('Raw Data'!$A$3,MATCH('Data above threshold'!$A119,'Raw Data'!$B$4:$B$185,0),MATCH('Data above threshold'!BY$4,'Raw Data'!$3:$3,0)-1),"NA"))</f>
        <v/>
      </c>
      <c r="BX119" s="103" t="n">
        <f aca="true">IF(ISBLANK(OFFSET('Raw Data'!$A$3,MATCH('Data above threshold'!$A119,'Raw Data'!$B$4:$B$185,0),MATCH('Data above threshold'!BZ$4,'Raw Data'!$3:$3,0)-1)),"", IFERROR($J119*OFFSET('Raw Data'!$A$3,MATCH('Data above threshold'!$A119,'Raw Data'!$B$4:$B$185,0),MATCH('Data above threshold'!BZ$4,'Raw Data'!$3:$3,0)-1),"NA"))</f>
        <v>1</v>
      </c>
      <c r="BY119" s="103" t="str">
        <f aca="true">IF(ISBLANK(OFFSET('Raw Data'!$A$3,MATCH('Data above threshold'!$A119,'Raw Data'!$B$4:$B$185,0),MATCH('Data above threshold'!CA$4,'Raw Data'!$3:$3,0)-1)),"", IFERROR($J119*OFFSET('Raw Data'!$A$3,MATCH('Data above threshold'!$A119,'Raw Data'!$B$4:$B$185,0),MATCH('Data above threshold'!CA$4,'Raw Data'!$3:$3,0)-1),"NA"))</f>
        <v/>
      </c>
      <c r="BZ119" s="103" t="n">
        <f aca="true">IF(ISBLANK(OFFSET('Raw Data'!$A$3,MATCH('Data above threshold'!$A119,'Raw Data'!$B$4:$B$185,0),MATCH('Data above threshold'!CB$4,'Raw Data'!$3:$3,0)-1)),"", IFERROR($J119*OFFSET('Raw Data'!$A$3,MATCH('Data above threshold'!$A119,'Raw Data'!$B$4:$B$185,0),MATCH('Data above threshold'!CB$4,'Raw Data'!$3:$3,0)-1),"NA"))</f>
        <v>1</v>
      </c>
      <c r="CA119" s="103" t="n">
        <f aca="true">IF(ISBLANK(OFFSET('Raw Data'!$A$3,MATCH('Data above threshold'!$A119,'Raw Data'!$B$4:$B$185,0),MATCH('Data above threshold'!CC$4,'Raw Data'!$3:$3,0)-1)),"", IFERROR($J119*OFFSET('Raw Data'!$A$3,MATCH('Data above threshold'!$A119,'Raw Data'!$B$4:$B$185,0),MATCH('Data above threshold'!CC$4,'Raw Data'!$3:$3,0)-1),"NA"))</f>
        <v>1</v>
      </c>
      <c r="CB119" s="103" t="n">
        <f aca="true">IF(ISBLANK(OFFSET('Raw Data'!$A$3,MATCH('Data above threshold'!$A119,'Raw Data'!$B$4:$B$185,0),MATCH('Data above threshold'!CD$4,'Raw Data'!$3:$3,0)-1)),"", IFERROR($J119*OFFSET('Raw Data'!$A$3,MATCH('Data above threshold'!$A119,'Raw Data'!$B$4:$B$185,0),MATCH('Data above threshold'!CD$4,'Raw Data'!$3:$3,0)-1),"NA"))</f>
        <v>2</v>
      </c>
      <c r="CC119" s="103" t="n">
        <f aca="true">IF(ISBLANK(OFFSET('Raw Data'!$A$3,MATCH('Data above threshold'!$A119,'Raw Data'!$B$4:$B$185,0),MATCH('Data above threshold'!CE$4,'Raw Data'!$3:$3,0)-1)),"", IFERROR($J119*OFFSET('Raw Data'!$A$3,MATCH('Data above threshold'!$A119,'Raw Data'!$B$4:$B$185,0),MATCH('Data above threshold'!CE$4,'Raw Data'!$3:$3,0)-1),"NA"))</f>
        <v>1</v>
      </c>
      <c r="CD119" s="103" t="n">
        <f aca="true">IF(ISBLANK(OFFSET('Raw Data'!$A$3,MATCH('Data above threshold'!$A119,'Raw Data'!$B$4:$B$185,0),MATCH('Data above threshold'!CF$4,'Raw Data'!$3:$3,0)-1)),"", IFERROR($J119*OFFSET('Raw Data'!$A$3,MATCH('Data above threshold'!$A119,'Raw Data'!$B$4:$B$185,0),MATCH('Data above threshold'!CF$4,'Raw Data'!$3:$3,0)-1),"NA"))</f>
        <v>1</v>
      </c>
      <c r="CE119" s="103" t="n">
        <f aca="true">IF(ISBLANK(OFFSET('Raw Data'!$A$3,MATCH('Data above threshold'!$A119,'Raw Data'!$B$4:$B$185,0),MATCH('Data above threshold'!CG$4,'Raw Data'!$3:$3,0)-1)),"", IFERROR($J119*OFFSET('Raw Data'!$A$3,MATCH('Data above threshold'!$A119,'Raw Data'!$B$4:$B$185,0),MATCH('Data above threshold'!CG$4,'Raw Data'!$3:$3,0)-1),"NA"))</f>
        <v>1</v>
      </c>
      <c r="CF119" s="103" t="n">
        <f aca="true">IF(ISBLANK(OFFSET('Raw Data'!$A$3,MATCH('Data above threshold'!$A119,'Raw Data'!$B$4:$B$185,0),MATCH('Data above threshold'!CH$4,'Raw Data'!$3:$3,0)-1)),"", IFERROR($J119*OFFSET('Raw Data'!$A$3,MATCH('Data above threshold'!$A119,'Raw Data'!$B$4:$B$185,0),MATCH('Data above threshold'!CH$4,'Raw Data'!$3:$3,0)-1),"NA"))</f>
        <v>2</v>
      </c>
      <c r="CG119" s="103" t="str">
        <f aca="true">IF(ISBLANK(OFFSET('Raw Data'!$A$3,MATCH('Data above threshold'!$A119,'Raw Data'!$B$4:$B$185,0),MATCH('Data above threshold'!CI$4,'Raw Data'!$3:$3,0)-1)),"", IFERROR($J119*OFFSET('Raw Data'!$A$3,MATCH('Data above threshold'!$A119,'Raw Data'!$B$4:$B$185,0),MATCH('Data above threshold'!CI$4,'Raw Data'!$3:$3,0)-1),"NA"))</f>
        <v/>
      </c>
      <c r="CH119" s="103" t="n">
        <f aca="true">IF(ISBLANK(OFFSET('Raw Data'!$A$3,MATCH('Data above threshold'!$A119,'Raw Data'!$B$4:$B$185,0),MATCH('Data above threshold'!CJ$4,'Raw Data'!$3:$3,0)-1)),"", IFERROR($J119*OFFSET('Raw Data'!$A$3,MATCH('Data above threshold'!$A119,'Raw Data'!$B$4:$B$185,0),MATCH('Data above threshold'!CJ$4,'Raw Data'!$3:$3,0)-1),"NA"))</f>
        <v>2</v>
      </c>
      <c r="CI119" s="103" t="n">
        <f aca="true">IF(ISBLANK(OFFSET('Raw Data'!$A$3,MATCH('Data above threshold'!$A119,'Raw Data'!$B$4:$B$185,0),MATCH('Data above threshold'!CK$4,'Raw Data'!$3:$3,0)-1)),"", IFERROR($J119*OFFSET('Raw Data'!$A$3,MATCH('Data above threshold'!$A119,'Raw Data'!$B$4:$B$185,0),MATCH('Data above threshold'!CK$4,'Raw Data'!$3:$3,0)-1),"NA"))</f>
        <v>2</v>
      </c>
      <c r="CJ119" s="103" t="n">
        <f aca="true">IF(ISBLANK(OFFSET('Raw Data'!$A$3,MATCH('Data above threshold'!$A119,'Raw Data'!$B$4:$B$185,0),MATCH('Data above threshold'!CL$4,'Raw Data'!$3:$3,0)-1)),"", IFERROR($J119*OFFSET('Raw Data'!$A$3,MATCH('Data above threshold'!$A119,'Raw Data'!$B$4:$B$185,0),MATCH('Data above threshold'!CL$4,'Raw Data'!$3:$3,0)-1),"NA"))</f>
        <v>1</v>
      </c>
      <c r="CK119" s="103" t="n">
        <f aca="true">IF(ISBLANK(OFFSET('Raw Data'!$A$3,MATCH('Data above threshold'!$A119,'Raw Data'!$B$4:$B$185,0),MATCH('Data above threshold'!CM$4,'Raw Data'!$3:$3,0)-1)),"", IFERROR($J119*OFFSET('Raw Data'!$A$3,MATCH('Data above threshold'!$A119,'Raw Data'!$B$4:$B$185,0),MATCH('Data above threshold'!CM$4,'Raw Data'!$3:$3,0)-1),"NA"))</f>
        <v>1</v>
      </c>
      <c r="CL119" s="103" t="n">
        <f aca="true">IF(ISBLANK(OFFSET('Raw Data'!$A$3,MATCH('Data above threshold'!$A119,'Raw Data'!$B$4:$B$185,0),MATCH('Data above threshold'!CN$4,'Raw Data'!$3:$3,0)-1)),"", IFERROR($J119*OFFSET('Raw Data'!$A$3,MATCH('Data above threshold'!$A119,'Raw Data'!$B$4:$B$185,0),MATCH('Data above threshold'!CN$4,'Raw Data'!$3:$3,0)-1),"NA"))</f>
        <v>2</v>
      </c>
      <c r="CM119" s="103" t="n">
        <f aca="true">IF(ISBLANK(OFFSET('Raw Data'!$A$3,MATCH('Data above threshold'!$A119,'Raw Data'!$B$4:$B$185,0),MATCH('Data above threshold'!CO$4,'Raw Data'!$3:$3,0)-1)),"", IFERROR($J119*OFFSET('Raw Data'!$A$3,MATCH('Data above threshold'!$A119,'Raw Data'!$B$4:$B$185,0),MATCH('Data above threshold'!CO$4,'Raw Data'!$3:$3,0)-1),"NA"))</f>
        <v>2</v>
      </c>
      <c r="CN119" s="103" t="n">
        <f aca="true">IF(ISBLANK(OFFSET('Raw Data'!$A$3,MATCH('Data above threshold'!$A119,'Raw Data'!$B$4:$B$185,0),MATCH('Data above threshold'!CP$4,'Raw Data'!$3:$3,0)-1)),"", IFERROR($J119*OFFSET('Raw Data'!$A$3,MATCH('Data above threshold'!$A119,'Raw Data'!$B$4:$B$185,0),MATCH('Data above threshold'!CP$4,'Raw Data'!$3:$3,0)-1),"NA"))</f>
        <v>1</v>
      </c>
      <c r="CO119" s="103" t="n">
        <f aca="true">IF(ISBLANK(OFFSET('Raw Data'!$A$3,MATCH('Data above threshold'!$A119,'Raw Data'!$B$4:$B$185,0),MATCH('Data above threshold'!CQ$4,'Raw Data'!$3:$3,0)-1)),"", IFERROR($J119*OFFSET('Raw Data'!$A$3,MATCH('Data above threshold'!$A119,'Raw Data'!$B$4:$B$185,0),MATCH('Data above threshold'!CQ$4,'Raw Data'!$3:$3,0)-1),"NA"))</f>
        <v>2</v>
      </c>
      <c r="CP119" s="103" t="n">
        <f aca="true">IF(ISBLANK(OFFSET('Raw Data'!$A$3,MATCH('Data above threshold'!$A119,'Raw Data'!$B$4:$B$185,0),MATCH('Data above threshold'!CR$4,'Raw Data'!$3:$3,0)-1)),"", IFERROR($J119*OFFSET('Raw Data'!$A$3,MATCH('Data above threshold'!$A119,'Raw Data'!$B$4:$B$185,0),MATCH('Data above threshold'!CR$4,'Raw Data'!$3:$3,0)-1),"NA"))</f>
        <v>2</v>
      </c>
    </row>
    <row r="120" s="103" customFormat="true" ht="15.5" hidden="false" customHeight="false" outlineLevel="0" collapsed="false">
      <c r="A120" s="107" t="n">
        <v>4332</v>
      </c>
      <c r="B120" s="107" t="n">
        <v>4</v>
      </c>
      <c r="C120" s="103" t="str">
        <f aca="true">IF(ISBLANK(OFFSET('Raw Data'!$A$3,MATCH($A120,'Raw Data'!$B$4:$B$185,0),MATCH(C$4,'Raw Data'!$3:$3,0)-1)),"",OFFSET('Raw Data'!$A$3,MATCH($A120,'Raw Data'!$B$4:$B$185,0),MATCH(C$4,'Raw Data'!$3:$3,0)-1))</f>
        <v/>
      </c>
      <c r="D120" s="103" t="str">
        <f aca="true">IF(ISBLANK(OFFSET('Raw Data'!$A$3,MATCH($A120,'Raw Data'!$B$4:$B$185,0),MATCH(D$4,'Raw Data'!$3:$3,0)-1)),"",OFFSET('Raw Data'!$A$3,MATCH($A120,'Raw Data'!$B$4:$B$185,0),MATCH(D$4,'Raw Data'!$3:$3,0)-1))</f>
        <v>Expert assessment data - E.4.5</v>
      </c>
      <c r="E120" s="103" t="str">
        <f aca="true">IF(ISBLANK(OFFSET('Raw Data'!$A$3,MATCH($A120,'Raw Data'!$B$4:$B$185,0),MATCH(E$4,'Raw Data'!$3:$3,0)-1)),"",OFFSET('Raw Data'!$A$3,MATCH($A120,'Raw Data'!$B$4:$B$185,0),MATCH(E$4,'Raw Data'!$3:$3,0)-1))</f>
        <v>Is “consumer education” promoted through any of the following measures or mechanisms in your country in 2020? Legal measures to enable and/or encourage consumers to choose environmentally friendly and/or sociallyresponsible products.</v>
      </c>
      <c r="F120" s="103" t="str">
        <f aca="true">IF(ISBLANK(OFFSET('Raw Data'!$A$3,MATCH($A120,'Raw Data'!$B$4:$B$185,0),MATCH(F$4,'Raw Data'!$3:$3,0)-1)),"",OFFSET('Raw Data'!$A$3,MATCH($A120,'Raw Data'!$B$4:$B$185,0),MATCH(F$4,'Raw Data'!$3:$3,0)-1))</f>
        <v/>
      </c>
      <c r="H120" s="103" t="str">
        <f aca="true">IF(ISBLANK(OFFSET('Raw Data'!$A$3,MATCH($A120,'Raw Data'!$B$4:$B$185,0),MATCH(H$4,'Raw Data'!$3:$3,0)-1)),"",OFFSET('Raw Data'!$A$3,MATCH($A120,'Raw Data'!$B$4:$B$185,0),MATCH(H$4,'Raw Data'!$3:$3,0)-1))</f>
        <v/>
      </c>
      <c r="I120" s="103" t="str">
        <f aca="true">IF(ISBLANK(OFFSET('Raw Data'!$A$3,MATCH($A120,'Raw Data'!$B$4:$B$185,0),MATCH(I$4,'Raw Data'!$3:$3,0)-1)),"",OFFSET('Raw Data'!$A$3,MATCH($A120,'Raw Data'!$B$4:$B$185,0),MATCH(I$4,'Raw Data'!$3:$3,0)-1))</f>
        <v>Plus</v>
      </c>
      <c r="J120" s="103" t="n">
        <f aca="false">IF(I120="","",IF(I120="Minus",-1,1))</f>
        <v>1</v>
      </c>
      <c r="K120" s="105" t="n">
        <f aca="false" t="array" ref="K120:K120">IFERROR(SKEW(IF(ISNUMBER(O120:CP120),O120:CP120,"")),"")</f>
        <v>0.390973864885629</v>
      </c>
      <c r="L120" s="103" t="n">
        <f aca="true">IF(ISBLANK(OFFSET('Data above threshold'!$A$4,MATCH('Data above threshold'!$A120,'Data above threshold'!$A$5:$A$185,0),MATCH('Data above threshold'!N$4,'Data above threshold'!$4:$4,0)-1)),1,OFFSET('Data above threshold'!$A$4,MATCH('Data above threshold'!$A120,'Data above threshold'!$A$5:$A$185,0),MATCH('Data above threshold'!N$4,'Data above threshold'!$4:$4,0)-1))</f>
        <v>0</v>
      </c>
      <c r="M120" s="103" t="str">
        <f aca="true">IF(ISBLANK(OFFSET('Data above threshold'!$A$4,MATCH('Data above threshold'!$A120,'Data above threshold'!$A$5:$A$185,0),MATCH('Data above threshold'!O$4,'Data above threshold'!$4:$4,0)-1)),"",OFFSET('Data above threshold'!$A$4,MATCH('Data above threshold'!$A120,'Data above threshold'!$A$5:$A$185,0),MATCH('Data above threshold'!O$4,'Data above threshold'!$4:$4,0)-1))</f>
        <v/>
      </c>
      <c r="N120" s="106" t="n">
        <f aca="false" t="array" ref="N120:N120">IF(B120&lt;4,"",1-IFERROR(SUM(ISNUMBER(O120:CP120)*(1-$O$3:$CP$3))/COUNTIF($O$3:$CP$3,0),0))</f>
        <v>0.0875</v>
      </c>
      <c r="O120" s="103" t="n">
        <f aca="true">IF(ISBLANK(OFFSET('Raw Data'!$A$3,MATCH('Data above threshold'!$A120,'Raw Data'!$B$4:$B$185,0),MATCH('Data above threshold'!Q$4,'Raw Data'!$3:$3,0)-1)),"", IFERROR($J120*OFFSET('Raw Data'!$A$3,MATCH('Data above threshold'!$A120,'Raw Data'!$B$4:$B$185,0),MATCH('Data above threshold'!Q$4,'Raw Data'!$3:$3,0)-1),"NA"))</f>
        <v>1.5</v>
      </c>
      <c r="P120" s="103" t="n">
        <f aca="true">IF(ISBLANK(OFFSET('Raw Data'!$A$3,MATCH('Data above threshold'!$A120,'Raw Data'!$B$4:$B$185,0),MATCH('Data above threshold'!R$4,'Raw Data'!$3:$3,0)-1)),"", IFERROR($J120*OFFSET('Raw Data'!$A$3,MATCH('Data above threshold'!$A120,'Raw Data'!$B$4:$B$185,0),MATCH('Data above threshold'!R$4,'Raw Data'!$3:$3,0)-1),"NA"))</f>
        <v>1</v>
      </c>
      <c r="Q120" s="103" t="n">
        <f aca="true">IF(ISBLANK(OFFSET('Raw Data'!$A$3,MATCH('Data above threshold'!$A120,'Raw Data'!$B$4:$B$185,0),MATCH('Data above threshold'!S$4,'Raw Data'!$3:$3,0)-1)),"", IFERROR($J120*OFFSET('Raw Data'!$A$3,MATCH('Data above threshold'!$A120,'Raw Data'!$B$4:$B$185,0),MATCH('Data above threshold'!S$4,'Raw Data'!$3:$3,0)-1),"NA"))</f>
        <v>2</v>
      </c>
      <c r="R120" s="103" t="n">
        <f aca="true">IF(ISBLANK(OFFSET('Raw Data'!$A$3,MATCH('Data above threshold'!$A120,'Raw Data'!$B$4:$B$185,0),MATCH('Data above threshold'!T$4,'Raw Data'!$3:$3,0)-1)),"", IFERROR($J120*OFFSET('Raw Data'!$A$3,MATCH('Data above threshold'!$A120,'Raw Data'!$B$4:$B$185,0),MATCH('Data above threshold'!T$4,'Raw Data'!$3:$3,0)-1),"NA"))</f>
        <v>2</v>
      </c>
      <c r="S120" s="103" t="n">
        <f aca="true">IF(ISBLANK(OFFSET('Raw Data'!$A$3,MATCH('Data above threshold'!$A120,'Raw Data'!$B$4:$B$185,0),MATCH('Data above threshold'!U$4,'Raw Data'!$3:$3,0)-1)),"", IFERROR($J120*OFFSET('Raw Data'!$A$3,MATCH('Data above threshold'!$A120,'Raw Data'!$B$4:$B$185,0),MATCH('Data above threshold'!U$4,'Raw Data'!$3:$3,0)-1),"NA"))</f>
        <v>1</v>
      </c>
      <c r="T120" s="103" t="n">
        <f aca="true">IF(ISBLANK(OFFSET('Raw Data'!$A$3,MATCH('Data above threshold'!$A120,'Raw Data'!$B$4:$B$185,0),MATCH('Data above threshold'!V$4,'Raw Data'!$3:$3,0)-1)),"", IFERROR($J120*OFFSET('Raw Data'!$A$3,MATCH('Data above threshold'!$A120,'Raw Data'!$B$4:$B$185,0),MATCH('Data above threshold'!V$4,'Raw Data'!$3:$3,0)-1),"NA"))</f>
        <v>1</v>
      </c>
      <c r="U120" s="103" t="n">
        <f aca="true">IF(ISBLANK(OFFSET('Raw Data'!$A$3,MATCH('Data above threshold'!$A120,'Raw Data'!$B$4:$B$185,0),MATCH('Data above threshold'!W$4,'Raw Data'!$3:$3,0)-1)),"", IFERROR($J120*OFFSET('Raw Data'!$A$3,MATCH('Data above threshold'!$A120,'Raw Data'!$B$4:$B$185,0),MATCH('Data above threshold'!W$4,'Raw Data'!$3:$3,0)-1),"NA"))</f>
        <v>1</v>
      </c>
      <c r="V120" s="103" t="str">
        <f aca="true">IF(ISBLANK(OFFSET('Raw Data'!$A$3,MATCH('Data above threshold'!$A120,'Raw Data'!$B$4:$B$185,0),MATCH('Data above threshold'!X$4,'Raw Data'!$3:$3,0)-1)),"", IFERROR($J120*OFFSET('Raw Data'!$A$3,MATCH('Data above threshold'!$A120,'Raw Data'!$B$4:$B$185,0),MATCH('Data above threshold'!X$4,'Raw Data'!$3:$3,0)-1),"NA"))</f>
        <v/>
      </c>
      <c r="W120" s="103" t="n">
        <f aca="true">IF(ISBLANK(OFFSET('Raw Data'!$A$3,MATCH('Data above threshold'!$A120,'Raw Data'!$B$4:$B$185,0),MATCH('Data above threshold'!Y$4,'Raw Data'!$3:$3,0)-1)),"", IFERROR($J120*OFFSET('Raw Data'!$A$3,MATCH('Data above threshold'!$A120,'Raw Data'!$B$4:$B$185,0),MATCH('Data above threshold'!Y$4,'Raw Data'!$3:$3,0)-1),"NA"))</f>
        <v>1</v>
      </c>
      <c r="X120" s="103" t="n">
        <f aca="true">IF(ISBLANK(OFFSET('Raw Data'!$A$3,MATCH('Data above threshold'!$A120,'Raw Data'!$B$4:$B$185,0),MATCH('Data above threshold'!Z$4,'Raw Data'!$3:$3,0)-1)),"", IFERROR($J120*OFFSET('Raw Data'!$A$3,MATCH('Data above threshold'!$A120,'Raw Data'!$B$4:$B$185,0),MATCH('Data above threshold'!Z$4,'Raw Data'!$3:$3,0)-1),"NA"))</f>
        <v>2</v>
      </c>
      <c r="Y120" s="103" t="n">
        <f aca="true">IF(ISBLANK(OFFSET('Raw Data'!$A$3,MATCH('Data above threshold'!$A120,'Raw Data'!$B$4:$B$185,0),MATCH('Data above threshold'!AA$4,'Raw Data'!$3:$3,0)-1)),"", IFERROR($J120*OFFSET('Raw Data'!$A$3,MATCH('Data above threshold'!$A120,'Raw Data'!$B$4:$B$185,0),MATCH('Data above threshold'!AA$4,'Raw Data'!$3:$3,0)-1),"NA"))</f>
        <v>2</v>
      </c>
      <c r="Z120" s="103" t="n">
        <f aca="true">IF(ISBLANK(OFFSET('Raw Data'!$A$3,MATCH('Data above threshold'!$A120,'Raw Data'!$B$4:$B$185,0),MATCH('Data above threshold'!AB$4,'Raw Data'!$3:$3,0)-1)),"", IFERROR($J120*OFFSET('Raw Data'!$A$3,MATCH('Data above threshold'!$A120,'Raw Data'!$B$4:$B$185,0),MATCH('Data above threshold'!AB$4,'Raw Data'!$3:$3,0)-1),"NA"))</f>
        <v>1</v>
      </c>
      <c r="AA120" s="103" t="n">
        <f aca="true">IF(ISBLANK(OFFSET('Raw Data'!$A$3,MATCH('Data above threshold'!$A120,'Raw Data'!$B$4:$B$185,0),MATCH('Data above threshold'!AC$4,'Raw Data'!$3:$3,0)-1)),"", IFERROR($J120*OFFSET('Raw Data'!$A$3,MATCH('Data above threshold'!$A120,'Raw Data'!$B$4:$B$185,0),MATCH('Data above threshold'!AC$4,'Raw Data'!$3:$3,0)-1),"NA"))</f>
        <v>1</v>
      </c>
      <c r="AB120" s="103" t="n">
        <f aca="true">IF(ISBLANK(OFFSET('Raw Data'!$A$3,MATCH('Data above threshold'!$A120,'Raw Data'!$B$4:$B$185,0),MATCH('Data above threshold'!AD$4,'Raw Data'!$3:$3,0)-1)),"", IFERROR($J120*OFFSET('Raw Data'!$A$3,MATCH('Data above threshold'!$A120,'Raw Data'!$B$4:$B$185,0),MATCH('Data above threshold'!AD$4,'Raw Data'!$3:$3,0)-1),"NA"))</f>
        <v>1</v>
      </c>
      <c r="AC120" s="103" t="n">
        <f aca="true">IF(ISBLANK(OFFSET('Raw Data'!$A$3,MATCH('Data above threshold'!$A120,'Raw Data'!$B$4:$B$185,0),MATCH('Data above threshold'!AE$4,'Raw Data'!$3:$3,0)-1)),"", IFERROR($J120*OFFSET('Raw Data'!$A$3,MATCH('Data above threshold'!$A120,'Raw Data'!$B$4:$B$185,0),MATCH('Data above threshold'!AE$4,'Raw Data'!$3:$3,0)-1),"NA"))</f>
        <v>2</v>
      </c>
      <c r="AD120" s="103" t="n">
        <f aca="true">IF(ISBLANK(OFFSET('Raw Data'!$A$3,MATCH('Data above threshold'!$A120,'Raw Data'!$B$4:$B$185,0),MATCH('Data above threshold'!AF$4,'Raw Data'!$3:$3,0)-1)),"", IFERROR($J120*OFFSET('Raw Data'!$A$3,MATCH('Data above threshold'!$A120,'Raw Data'!$B$4:$B$185,0),MATCH('Data above threshold'!AF$4,'Raw Data'!$3:$3,0)-1),"NA"))</f>
        <v>2</v>
      </c>
      <c r="AE120" s="103" t="n">
        <f aca="true">IF(ISBLANK(OFFSET('Raw Data'!$A$3,MATCH('Data above threshold'!$A120,'Raw Data'!$B$4:$B$185,0),MATCH('Data above threshold'!AG$4,'Raw Data'!$3:$3,0)-1)),"", IFERROR($J120*OFFSET('Raw Data'!$A$3,MATCH('Data above threshold'!$A120,'Raw Data'!$B$4:$B$185,0),MATCH('Data above threshold'!AG$4,'Raw Data'!$3:$3,0)-1),"NA"))</f>
        <v>2</v>
      </c>
      <c r="AF120" s="103" t="n">
        <f aca="true">IF(ISBLANK(OFFSET('Raw Data'!$A$3,MATCH('Data above threshold'!$A120,'Raw Data'!$B$4:$B$185,0),MATCH('Data above threshold'!AH$4,'Raw Data'!$3:$3,0)-1)),"", IFERROR($J120*OFFSET('Raw Data'!$A$3,MATCH('Data above threshold'!$A120,'Raw Data'!$B$4:$B$185,0),MATCH('Data above threshold'!AH$4,'Raw Data'!$3:$3,0)-1),"NA"))</f>
        <v>2</v>
      </c>
      <c r="AG120" s="103" t="n">
        <f aca="true">IF(ISBLANK(OFFSET('Raw Data'!$A$3,MATCH('Data above threshold'!$A120,'Raw Data'!$B$4:$B$185,0),MATCH('Data above threshold'!AI$4,'Raw Data'!$3:$3,0)-1)),"", IFERROR($J120*OFFSET('Raw Data'!$A$3,MATCH('Data above threshold'!$A120,'Raw Data'!$B$4:$B$185,0),MATCH('Data above threshold'!AI$4,'Raw Data'!$3:$3,0)-1),"NA"))</f>
        <v>1</v>
      </c>
      <c r="AH120" s="103" t="str">
        <f aca="true">IF(ISBLANK(OFFSET('Raw Data'!$A$3,MATCH('Data above threshold'!$A120,'Raw Data'!$B$4:$B$185,0),MATCH('Data above threshold'!AJ$4,'Raw Data'!$3:$3,0)-1)),"", IFERROR($J120*OFFSET('Raw Data'!$A$3,MATCH('Data above threshold'!$A120,'Raw Data'!$B$4:$B$185,0),MATCH('Data above threshold'!AJ$4,'Raw Data'!$3:$3,0)-1),"NA"))</f>
        <v/>
      </c>
      <c r="AI120" s="103" t="n">
        <f aca="true">IF(ISBLANK(OFFSET('Raw Data'!$A$3,MATCH('Data above threshold'!$A120,'Raw Data'!$B$4:$B$185,0),MATCH('Data above threshold'!AK$4,'Raw Data'!$3:$3,0)-1)),"", IFERROR($J120*OFFSET('Raw Data'!$A$3,MATCH('Data above threshold'!$A120,'Raw Data'!$B$4:$B$185,0),MATCH('Data above threshold'!AK$4,'Raw Data'!$3:$3,0)-1),"NA"))</f>
        <v>2</v>
      </c>
      <c r="AJ120" s="103" t="n">
        <f aca="true">IF(ISBLANK(OFFSET('Raw Data'!$A$3,MATCH('Data above threshold'!$A120,'Raw Data'!$B$4:$B$185,0),MATCH('Data above threshold'!AL$4,'Raw Data'!$3:$3,0)-1)),"", IFERROR($J120*OFFSET('Raw Data'!$A$3,MATCH('Data above threshold'!$A120,'Raw Data'!$B$4:$B$185,0),MATCH('Data above threshold'!AL$4,'Raw Data'!$3:$3,0)-1),"NA"))</f>
        <v>1</v>
      </c>
      <c r="AK120" s="103" t="n">
        <f aca="true">IF(ISBLANK(OFFSET('Raw Data'!$A$3,MATCH('Data above threshold'!$A120,'Raw Data'!$B$4:$B$185,0),MATCH('Data above threshold'!AM$4,'Raw Data'!$3:$3,0)-1)),"", IFERROR($J120*OFFSET('Raw Data'!$A$3,MATCH('Data above threshold'!$A120,'Raw Data'!$B$4:$B$185,0),MATCH('Data above threshold'!AM$4,'Raw Data'!$3:$3,0)-1),"NA"))</f>
        <v>1</v>
      </c>
      <c r="AL120" s="103" t="n">
        <f aca="true">IF(ISBLANK(OFFSET('Raw Data'!$A$3,MATCH('Data above threshold'!$A120,'Raw Data'!$B$4:$B$185,0),MATCH('Data above threshold'!AN$4,'Raw Data'!$3:$3,0)-1)),"", IFERROR($J120*OFFSET('Raw Data'!$A$3,MATCH('Data above threshold'!$A120,'Raw Data'!$B$4:$B$185,0),MATCH('Data above threshold'!AN$4,'Raw Data'!$3:$3,0)-1),"NA"))</f>
        <v>2</v>
      </c>
      <c r="AM120" s="103" t="n">
        <f aca="true">IF(ISBLANK(OFFSET('Raw Data'!$A$3,MATCH('Data above threshold'!$A120,'Raw Data'!$B$4:$B$185,0),MATCH('Data above threshold'!AO$4,'Raw Data'!$3:$3,0)-1)),"", IFERROR($J120*OFFSET('Raw Data'!$A$3,MATCH('Data above threshold'!$A120,'Raw Data'!$B$4:$B$185,0),MATCH('Data above threshold'!AO$4,'Raw Data'!$3:$3,0)-1),"NA"))</f>
        <v>1</v>
      </c>
      <c r="AN120" s="103" t="str">
        <f aca="true">IF(ISBLANK(OFFSET('Raw Data'!$A$3,MATCH('Data above threshold'!$A120,'Raw Data'!$B$4:$B$185,0),MATCH('Data above threshold'!AP$4,'Raw Data'!$3:$3,0)-1)),"", IFERROR($J120*OFFSET('Raw Data'!$A$3,MATCH('Data above threshold'!$A120,'Raw Data'!$B$4:$B$185,0),MATCH('Data above threshold'!AP$4,'Raw Data'!$3:$3,0)-1),"NA"))</f>
        <v/>
      </c>
      <c r="AO120" s="103" t="n">
        <f aca="true">IF(ISBLANK(OFFSET('Raw Data'!$A$3,MATCH('Data above threshold'!$A120,'Raw Data'!$B$4:$B$185,0),MATCH('Data above threshold'!AQ$4,'Raw Data'!$3:$3,0)-1)),"", IFERROR($J120*OFFSET('Raw Data'!$A$3,MATCH('Data above threshold'!$A120,'Raw Data'!$B$4:$B$185,0),MATCH('Data above threshold'!AQ$4,'Raw Data'!$3:$3,0)-1),"NA"))</f>
        <v>2</v>
      </c>
      <c r="AP120" s="103" t="n">
        <f aca="true">IF(ISBLANK(OFFSET('Raw Data'!$A$3,MATCH('Data above threshold'!$A120,'Raw Data'!$B$4:$B$185,0),MATCH('Data above threshold'!AR$4,'Raw Data'!$3:$3,0)-1)),"", IFERROR($J120*OFFSET('Raw Data'!$A$3,MATCH('Data above threshold'!$A120,'Raw Data'!$B$4:$B$185,0),MATCH('Data above threshold'!AR$4,'Raw Data'!$3:$3,0)-1),"NA"))</f>
        <v>1</v>
      </c>
      <c r="AQ120" s="103" t="n">
        <f aca="true">IF(ISBLANK(OFFSET('Raw Data'!$A$3,MATCH('Data above threshold'!$A120,'Raw Data'!$B$4:$B$185,0),MATCH('Data above threshold'!AS$4,'Raw Data'!$3:$3,0)-1)),"", IFERROR($J120*OFFSET('Raw Data'!$A$3,MATCH('Data above threshold'!$A120,'Raw Data'!$B$4:$B$185,0),MATCH('Data above threshold'!AS$4,'Raw Data'!$3:$3,0)-1),"NA"))</f>
        <v>1</v>
      </c>
      <c r="AR120" s="103" t="n">
        <f aca="true">IF(ISBLANK(OFFSET('Raw Data'!$A$3,MATCH('Data above threshold'!$A120,'Raw Data'!$B$4:$B$185,0),MATCH('Data above threshold'!AT$4,'Raw Data'!$3:$3,0)-1)),"", IFERROR($J120*OFFSET('Raw Data'!$A$3,MATCH('Data above threshold'!$A120,'Raw Data'!$B$4:$B$185,0),MATCH('Data above threshold'!AT$4,'Raw Data'!$3:$3,0)-1),"NA"))</f>
        <v>2</v>
      </c>
      <c r="AS120" s="103" t="n">
        <f aca="true">IF(ISBLANK(OFFSET('Raw Data'!$A$3,MATCH('Data above threshold'!$A120,'Raw Data'!$B$4:$B$185,0),MATCH('Data above threshold'!AU$4,'Raw Data'!$3:$3,0)-1)),"", IFERROR($J120*OFFSET('Raw Data'!$A$3,MATCH('Data above threshold'!$A120,'Raw Data'!$B$4:$B$185,0),MATCH('Data above threshold'!AU$4,'Raw Data'!$3:$3,0)-1),"NA"))</f>
        <v>1</v>
      </c>
      <c r="AT120" s="103" t="n">
        <f aca="true">IF(ISBLANK(OFFSET('Raw Data'!$A$3,MATCH('Data above threshold'!$A120,'Raw Data'!$B$4:$B$185,0),MATCH('Data above threshold'!AV$4,'Raw Data'!$3:$3,0)-1)),"", IFERROR($J120*OFFSET('Raw Data'!$A$3,MATCH('Data above threshold'!$A120,'Raw Data'!$B$4:$B$185,0),MATCH('Data above threshold'!AV$4,'Raw Data'!$3:$3,0)-1),"NA"))</f>
        <v>2</v>
      </c>
      <c r="AU120" s="103" t="n">
        <f aca="true">IF(ISBLANK(OFFSET('Raw Data'!$A$3,MATCH('Data above threshold'!$A120,'Raw Data'!$B$4:$B$185,0),MATCH('Data above threshold'!AW$4,'Raw Data'!$3:$3,0)-1)),"", IFERROR($J120*OFFSET('Raw Data'!$A$3,MATCH('Data above threshold'!$A120,'Raw Data'!$B$4:$B$185,0),MATCH('Data above threshold'!AW$4,'Raw Data'!$3:$3,0)-1),"NA"))</f>
        <v>1.55555556</v>
      </c>
      <c r="AV120" s="103" t="n">
        <f aca="true">IF(ISBLANK(OFFSET('Raw Data'!$A$3,MATCH('Data above threshold'!$A120,'Raw Data'!$B$4:$B$185,0),MATCH('Data above threshold'!AX$4,'Raw Data'!$3:$3,0)-1)),"", IFERROR($J120*OFFSET('Raw Data'!$A$3,MATCH('Data above threshold'!$A120,'Raw Data'!$B$4:$B$185,0),MATCH('Data above threshold'!AX$4,'Raw Data'!$3:$3,0)-1),"NA"))</f>
        <v>1</v>
      </c>
      <c r="AW120" s="103" t="n">
        <f aca="true">IF(ISBLANK(OFFSET('Raw Data'!$A$3,MATCH('Data above threshold'!$A120,'Raw Data'!$B$4:$B$185,0),MATCH('Data above threshold'!AY$4,'Raw Data'!$3:$3,0)-1)),"", IFERROR($J120*OFFSET('Raw Data'!$A$3,MATCH('Data above threshold'!$A120,'Raw Data'!$B$4:$B$185,0),MATCH('Data above threshold'!AY$4,'Raw Data'!$3:$3,0)-1),"NA"))</f>
        <v>2</v>
      </c>
      <c r="AX120" s="103" t="str">
        <f aca="true">IF(ISBLANK(OFFSET('Raw Data'!$A$3,MATCH('Data above threshold'!$A120,'Raw Data'!$B$4:$B$185,0),MATCH('Data above threshold'!AZ$4,'Raw Data'!$3:$3,0)-1)),"", IFERROR($J120*OFFSET('Raw Data'!$A$3,MATCH('Data above threshold'!$A120,'Raw Data'!$B$4:$B$185,0),MATCH('Data above threshold'!AZ$4,'Raw Data'!$3:$3,0)-1),"NA"))</f>
        <v/>
      </c>
      <c r="AY120" s="103" t="n">
        <f aca="true">IF(ISBLANK(OFFSET('Raw Data'!$A$3,MATCH('Data above threshold'!$A120,'Raw Data'!$B$4:$B$185,0),MATCH('Data above threshold'!BA$4,'Raw Data'!$3:$3,0)-1)),"", IFERROR($J120*OFFSET('Raw Data'!$A$3,MATCH('Data above threshold'!$A120,'Raw Data'!$B$4:$B$185,0),MATCH('Data above threshold'!BA$4,'Raw Data'!$3:$3,0)-1),"NA"))</f>
        <v>1.666667</v>
      </c>
      <c r="AZ120" s="103" t="n">
        <f aca="true">IF(ISBLANK(OFFSET('Raw Data'!$A$3,MATCH('Data above threshold'!$A120,'Raw Data'!$B$4:$B$185,0),MATCH('Data above threshold'!BB$4,'Raw Data'!$3:$3,0)-1)),"", IFERROR($J120*OFFSET('Raw Data'!$A$3,MATCH('Data above threshold'!$A120,'Raw Data'!$B$4:$B$185,0),MATCH('Data above threshold'!BB$4,'Raw Data'!$3:$3,0)-1),"NA"))</f>
        <v>1.5</v>
      </c>
      <c r="BA120" s="103" t="n">
        <f aca="true">IF(ISBLANK(OFFSET('Raw Data'!$A$3,MATCH('Data above threshold'!$A120,'Raw Data'!$B$4:$B$185,0),MATCH('Data above threshold'!BC$4,'Raw Data'!$3:$3,0)-1)),"", IFERROR($J120*OFFSET('Raw Data'!$A$3,MATCH('Data above threshold'!$A120,'Raw Data'!$B$4:$B$185,0),MATCH('Data above threshold'!BC$4,'Raw Data'!$3:$3,0)-1),"NA"))</f>
        <v>2</v>
      </c>
      <c r="BB120" s="103" t="n">
        <f aca="true">IF(ISBLANK(OFFSET('Raw Data'!$A$3,MATCH('Data above threshold'!$A120,'Raw Data'!$B$4:$B$185,0),MATCH('Data above threshold'!BD$4,'Raw Data'!$3:$3,0)-1)),"", IFERROR($J120*OFFSET('Raw Data'!$A$3,MATCH('Data above threshold'!$A120,'Raw Data'!$B$4:$B$185,0),MATCH('Data above threshold'!BD$4,'Raw Data'!$3:$3,0)-1),"NA"))</f>
        <v>1</v>
      </c>
      <c r="BC120" s="103" t="n">
        <f aca="true">IF(ISBLANK(OFFSET('Raw Data'!$A$3,MATCH('Data above threshold'!$A120,'Raw Data'!$B$4:$B$185,0),MATCH('Data above threshold'!BE$4,'Raw Data'!$3:$3,0)-1)),"", IFERROR($J120*OFFSET('Raw Data'!$A$3,MATCH('Data above threshold'!$A120,'Raw Data'!$B$4:$B$185,0),MATCH('Data above threshold'!BE$4,'Raw Data'!$3:$3,0)-1),"NA"))</f>
        <v>1.66666667</v>
      </c>
      <c r="BD120" s="103" t="n">
        <f aca="true">IF(ISBLANK(OFFSET('Raw Data'!$A$3,MATCH('Data above threshold'!$A120,'Raw Data'!$B$4:$B$185,0),MATCH('Data above threshold'!BF$4,'Raw Data'!$3:$3,0)-1)),"", IFERROR($J120*OFFSET('Raw Data'!$A$3,MATCH('Data above threshold'!$A120,'Raw Data'!$B$4:$B$185,0),MATCH('Data above threshold'!BF$4,'Raw Data'!$3:$3,0)-1),"NA"))</f>
        <v>1.5</v>
      </c>
      <c r="BE120" s="103" t="n">
        <f aca="true">IF(ISBLANK(OFFSET('Raw Data'!$A$3,MATCH('Data above threshold'!$A120,'Raw Data'!$B$4:$B$185,0),MATCH('Data above threshold'!BG$4,'Raw Data'!$3:$3,0)-1)),"", IFERROR($J120*OFFSET('Raw Data'!$A$3,MATCH('Data above threshold'!$A120,'Raw Data'!$B$4:$B$185,0),MATCH('Data above threshold'!BG$4,'Raw Data'!$3:$3,0)-1),"NA"))</f>
        <v>1</v>
      </c>
      <c r="BF120" s="103" t="n">
        <f aca="true">IF(ISBLANK(OFFSET('Raw Data'!$A$3,MATCH('Data above threshold'!$A120,'Raw Data'!$B$4:$B$185,0),MATCH('Data above threshold'!BH$4,'Raw Data'!$3:$3,0)-1)),"", IFERROR($J120*OFFSET('Raw Data'!$A$3,MATCH('Data above threshold'!$A120,'Raw Data'!$B$4:$B$185,0),MATCH('Data above threshold'!BH$4,'Raw Data'!$3:$3,0)-1),"NA"))</f>
        <v>2</v>
      </c>
      <c r="BG120" s="103" t="n">
        <f aca="true">IF(ISBLANK(OFFSET('Raw Data'!$A$3,MATCH('Data above threshold'!$A120,'Raw Data'!$B$4:$B$185,0),MATCH('Data above threshold'!BI$4,'Raw Data'!$3:$3,0)-1)),"", IFERROR($J120*OFFSET('Raw Data'!$A$3,MATCH('Data above threshold'!$A120,'Raw Data'!$B$4:$B$185,0),MATCH('Data above threshold'!BI$4,'Raw Data'!$3:$3,0)-1),"NA"))</f>
        <v>1</v>
      </c>
      <c r="BH120" s="103" t="n">
        <f aca="true">IF(ISBLANK(OFFSET('Raw Data'!$A$3,MATCH('Data above threshold'!$A120,'Raw Data'!$B$4:$B$185,0),MATCH('Data above threshold'!BJ$4,'Raw Data'!$3:$3,0)-1)),"", IFERROR($J120*OFFSET('Raw Data'!$A$3,MATCH('Data above threshold'!$A120,'Raw Data'!$B$4:$B$185,0),MATCH('Data above threshold'!BJ$4,'Raw Data'!$3:$3,0)-1),"NA"))</f>
        <v>1</v>
      </c>
      <c r="BI120" s="103" t="n">
        <f aca="true">IF(ISBLANK(OFFSET('Raw Data'!$A$3,MATCH('Data above threshold'!$A120,'Raw Data'!$B$4:$B$185,0),MATCH('Data above threshold'!BK$4,'Raw Data'!$3:$3,0)-1)),"", IFERROR($J120*OFFSET('Raw Data'!$A$3,MATCH('Data above threshold'!$A120,'Raw Data'!$B$4:$B$185,0),MATCH('Data above threshold'!BK$4,'Raw Data'!$3:$3,0)-1),"NA"))</f>
        <v>1.5</v>
      </c>
      <c r="BJ120" s="103" t="n">
        <f aca="true">IF(ISBLANK(OFFSET('Raw Data'!$A$3,MATCH('Data above threshold'!$A120,'Raw Data'!$B$4:$B$185,0),MATCH('Data above threshold'!BL$4,'Raw Data'!$3:$3,0)-1)),"", IFERROR($J120*OFFSET('Raw Data'!$A$3,MATCH('Data above threshold'!$A120,'Raw Data'!$B$4:$B$185,0),MATCH('Data above threshold'!BL$4,'Raw Data'!$3:$3,0)-1),"NA"))</f>
        <v>1</v>
      </c>
      <c r="BK120" s="103" t="n">
        <f aca="true">IF(ISBLANK(OFFSET('Raw Data'!$A$3,MATCH('Data above threshold'!$A120,'Raw Data'!$B$4:$B$185,0),MATCH('Data above threshold'!BM$4,'Raw Data'!$3:$3,0)-1)),"", IFERROR($J120*OFFSET('Raw Data'!$A$3,MATCH('Data above threshold'!$A120,'Raw Data'!$B$4:$B$185,0),MATCH('Data above threshold'!BM$4,'Raw Data'!$3:$3,0)-1),"NA"))</f>
        <v>1</v>
      </c>
      <c r="BL120" s="103" t="n">
        <f aca="true">IF(ISBLANK(OFFSET('Raw Data'!$A$3,MATCH('Data above threshold'!$A120,'Raw Data'!$B$4:$B$185,0),MATCH('Data above threshold'!BN$4,'Raw Data'!$3:$3,0)-1)),"", IFERROR($J120*OFFSET('Raw Data'!$A$3,MATCH('Data above threshold'!$A120,'Raw Data'!$B$4:$B$185,0),MATCH('Data above threshold'!BN$4,'Raw Data'!$3:$3,0)-1),"NA"))</f>
        <v>2</v>
      </c>
      <c r="BM120" s="103" t="n">
        <f aca="true">IF(ISBLANK(OFFSET('Raw Data'!$A$3,MATCH('Data above threshold'!$A120,'Raw Data'!$B$4:$B$185,0),MATCH('Data above threshold'!BO$4,'Raw Data'!$3:$3,0)-1)),"", IFERROR($J120*OFFSET('Raw Data'!$A$3,MATCH('Data above threshold'!$A120,'Raw Data'!$B$4:$B$185,0),MATCH('Data above threshold'!BO$4,'Raw Data'!$3:$3,0)-1),"NA"))</f>
        <v>2</v>
      </c>
      <c r="BN120" s="103" t="n">
        <f aca="true">IF(ISBLANK(OFFSET('Raw Data'!$A$3,MATCH('Data above threshold'!$A120,'Raw Data'!$B$4:$B$185,0),MATCH('Data above threshold'!BP$4,'Raw Data'!$3:$3,0)-1)),"", IFERROR($J120*OFFSET('Raw Data'!$A$3,MATCH('Data above threshold'!$A120,'Raw Data'!$B$4:$B$185,0),MATCH('Data above threshold'!BP$4,'Raw Data'!$3:$3,0)-1),"NA"))</f>
        <v>2</v>
      </c>
      <c r="BO120" s="103" t="str">
        <f aca="true">IF(ISBLANK(OFFSET('Raw Data'!$A$3,MATCH('Data above threshold'!$A120,'Raw Data'!$B$4:$B$185,0),MATCH('Data above threshold'!BQ$4,'Raw Data'!$3:$3,0)-1)),"", IFERROR($J120*OFFSET('Raw Data'!$A$3,MATCH('Data above threshold'!$A120,'Raw Data'!$B$4:$B$185,0),MATCH('Data above threshold'!BQ$4,'Raw Data'!$3:$3,0)-1),"NA"))</f>
        <v/>
      </c>
      <c r="BP120" s="103" t="n">
        <f aca="true">IF(ISBLANK(OFFSET('Raw Data'!$A$3,MATCH('Data above threshold'!$A120,'Raw Data'!$B$4:$B$185,0),MATCH('Data above threshold'!BR$4,'Raw Data'!$3:$3,0)-1)),"", IFERROR($J120*OFFSET('Raw Data'!$A$3,MATCH('Data above threshold'!$A120,'Raw Data'!$B$4:$B$185,0),MATCH('Data above threshold'!BR$4,'Raw Data'!$3:$3,0)-1),"NA"))</f>
        <v>1</v>
      </c>
      <c r="BQ120" s="103" t="n">
        <f aca="true">IF(ISBLANK(OFFSET('Raw Data'!$A$3,MATCH('Data above threshold'!$A120,'Raw Data'!$B$4:$B$185,0),MATCH('Data above threshold'!BS$4,'Raw Data'!$3:$3,0)-1)),"", IFERROR($J120*OFFSET('Raw Data'!$A$3,MATCH('Data above threshold'!$A120,'Raw Data'!$B$4:$B$185,0),MATCH('Data above threshold'!BS$4,'Raw Data'!$3:$3,0)-1),"NA"))</f>
        <v>1</v>
      </c>
      <c r="BR120" s="103" t="n">
        <f aca="true">IF(ISBLANK(OFFSET('Raw Data'!$A$3,MATCH('Data above threshold'!$A120,'Raw Data'!$B$4:$B$185,0),MATCH('Data above threshold'!BT$4,'Raw Data'!$3:$3,0)-1)),"", IFERROR($J120*OFFSET('Raw Data'!$A$3,MATCH('Data above threshold'!$A120,'Raw Data'!$B$4:$B$185,0),MATCH('Data above threshold'!BT$4,'Raw Data'!$3:$3,0)-1),"NA"))</f>
        <v>2</v>
      </c>
      <c r="BS120" s="103" t="n">
        <f aca="true">IF(ISBLANK(OFFSET('Raw Data'!$A$3,MATCH('Data above threshold'!$A120,'Raw Data'!$B$4:$B$185,0),MATCH('Data above threshold'!BU$4,'Raw Data'!$3:$3,0)-1)),"", IFERROR($J120*OFFSET('Raw Data'!$A$3,MATCH('Data above threshold'!$A120,'Raw Data'!$B$4:$B$185,0),MATCH('Data above threshold'!BU$4,'Raw Data'!$3:$3,0)-1),"NA"))</f>
        <v>1.5</v>
      </c>
      <c r="BT120" s="103" t="n">
        <f aca="true">IF(ISBLANK(OFFSET('Raw Data'!$A$3,MATCH('Data above threshold'!$A120,'Raw Data'!$B$4:$B$185,0),MATCH('Data above threshold'!BV$4,'Raw Data'!$3:$3,0)-1)),"", IFERROR($J120*OFFSET('Raw Data'!$A$3,MATCH('Data above threshold'!$A120,'Raw Data'!$B$4:$B$185,0),MATCH('Data above threshold'!BV$4,'Raw Data'!$3:$3,0)-1),"NA"))</f>
        <v>1</v>
      </c>
      <c r="BU120" s="103" t="n">
        <f aca="true">IF(ISBLANK(OFFSET('Raw Data'!$A$3,MATCH('Data above threshold'!$A120,'Raw Data'!$B$4:$B$185,0),MATCH('Data above threshold'!BW$4,'Raw Data'!$3:$3,0)-1)),"", IFERROR($J120*OFFSET('Raw Data'!$A$3,MATCH('Data above threshold'!$A120,'Raw Data'!$B$4:$B$185,0),MATCH('Data above threshold'!BW$4,'Raw Data'!$3:$3,0)-1),"NA"))</f>
        <v>1</v>
      </c>
      <c r="BV120" s="103" t="n">
        <f aca="true">IF(ISBLANK(OFFSET('Raw Data'!$A$3,MATCH('Data above threshold'!$A120,'Raw Data'!$B$4:$B$185,0),MATCH('Data above threshold'!BX$4,'Raw Data'!$3:$3,0)-1)),"", IFERROR($J120*OFFSET('Raw Data'!$A$3,MATCH('Data above threshold'!$A120,'Raw Data'!$B$4:$B$185,0),MATCH('Data above threshold'!BX$4,'Raw Data'!$3:$3,0)-1),"NA"))</f>
        <v>1</v>
      </c>
      <c r="BW120" s="103" t="n">
        <f aca="true">IF(ISBLANK(OFFSET('Raw Data'!$A$3,MATCH('Data above threshold'!$A120,'Raw Data'!$B$4:$B$185,0),MATCH('Data above threshold'!BY$4,'Raw Data'!$3:$3,0)-1)),"", IFERROR($J120*OFFSET('Raw Data'!$A$3,MATCH('Data above threshold'!$A120,'Raw Data'!$B$4:$B$185,0),MATCH('Data above threshold'!BY$4,'Raw Data'!$3:$3,0)-1),"NA"))</f>
        <v>2</v>
      </c>
      <c r="BX120" s="103" t="n">
        <f aca="true">IF(ISBLANK(OFFSET('Raw Data'!$A$3,MATCH('Data above threshold'!$A120,'Raw Data'!$B$4:$B$185,0),MATCH('Data above threshold'!BZ$4,'Raw Data'!$3:$3,0)-1)),"", IFERROR($J120*OFFSET('Raw Data'!$A$3,MATCH('Data above threshold'!$A120,'Raw Data'!$B$4:$B$185,0),MATCH('Data above threshold'!BZ$4,'Raw Data'!$3:$3,0)-1),"NA"))</f>
        <v>1</v>
      </c>
      <c r="BY120" s="103" t="str">
        <f aca="true">IF(ISBLANK(OFFSET('Raw Data'!$A$3,MATCH('Data above threshold'!$A120,'Raw Data'!$B$4:$B$185,0),MATCH('Data above threshold'!CA$4,'Raw Data'!$3:$3,0)-1)),"", IFERROR($J120*OFFSET('Raw Data'!$A$3,MATCH('Data above threshold'!$A120,'Raw Data'!$B$4:$B$185,0),MATCH('Data above threshold'!CA$4,'Raw Data'!$3:$3,0)-1),"NA"))</f>
        <v/>
      </c>
      <c r="BZ120" s="103" t="n">
        <f aca="true">IF(ISBLANK(OFFSET('Raw Data'!$A$3,MATCH('Data above threshold'!$A120,'Raw Data'!$B$4:$B$185,0),MATCH('Data above threshold'!CB$4,'Raw Data'!$3:$3,0)-1)),"", IFERROR($J120*OFFSET('Raw Data'!$A$3,MATCH('Data above threshold'!$A120,'Raw Data'!$B$4:$B$185,0),MATCH('Data above threshold'!CB$4,'Raw Data'!$3:$3,0)-1),"NA"))</f>
        <v>1</v>
      </c>
      <c r="CA120" s="103" t="n">
        <f aca="true">IF(ISBLANK(OFFSET('Raw Data'!$A$3,MATCH('Data above threshold'!$A120,'Raw Data'!$B$4:$B$185,0),MATCH('Data above threshold'!CC$4,'Raw Data'!$3:$3,0)-1)),"", IFERROR($J120*OFFSET('Raw Data'!$A$3,MATCH('Data above threshold'!$A120,'Raw Data'!$B$4:$B$185,0),MATCH('Data above threshold'!CC$4,'Raw Data'!$3:$3,0)-1),"NA"))</f>
        <v>1</v>
      </c>
      <c r="CB120" s="103" t="str">
        <f aca="true">IF(ISBLANK(OFFSET('Raw Data'!$A$3,MATCH('Data above threshold'!$A120,'Raw Data'!$B$4:$B$185,0),MATCH('Data above threshold'!CD$4,'Raw Data'!$3:$3,0)-1)),"", IFERROR($J120*OFFSET('Raw Data'!$A$3,MATCH('Data above threshold'!$A120,'Raw Data'!$B$4:$B$185,0),MATCH('Data above threshold'!CD$4,'Raw Data'!$3:$3,0)-1),"NA"))</f>
        <v/>
      </c>
      <c r="CC120" s="103" t="n">
        <f aca="true">IF(ISBLANK(OFFSET('Raw Data'!$A$3,MATCH('Data above threshold'!$A120,'Raw Data'!$B$4:$B$185,0),MATCH('Data above threshold'!CE$4,'Raw Data'!$3:$3,0)-1)),"", IFERROR($J120*OFFSET('Raw Data'!$A$3,MATCH('Data above threshold'!$A120,'Raw Data'!$B$4:$B$185,0),MATCH('Data above threshold'!CE$4,'Raw Data'!$3:$3,0)-1),"NA"))</f>
        <v>1</v>
      </c>
      <c r="CD120" s="103" t="n">
        <f aca="true">IF(ISBLANK(OFFSET('Raw Data'!$A$3,MATCH('Data above threshold'!$A120,'Raw Data'!$B$4:$B$185,0),MATCH('Data above threshold'!CF$4,'Raw Data'!$3:$3,0)-1)),"", IFERROR($J120*OFFSET('Raw Data'!$A$3,MATCH('Data above threshold'!$A120,'Raw Data'!$B$4:$B$185,0),MATCH('Data above threshold'!CF$4,'Raw Data'!$3:$3,0)-1),"NA"))</f>
        <v>1</v>
      </c>
      <c r="CE120" s="103" t="n">
        <f aca="true">IF(ISBLANK(OFFSET('Raw Data'!$A$3,MATCH('Data above threshold'!$A120,'Raw Data'!$B$4:$B$185,0),MATCH('Data above threshold'!CG$4,'Raw Data'!$3:$3,0)-1)),"", IFERROR($J120*OFFSET('Raw Data'!$A$3,MATCH('Data above threshold'!$A120,'Raw Data'!$B$4:$B$185,0),MATCH('Data above threshold'!CG$4,'Raw Data'!$3:$3,0)-1),"NA"))</f>
        <v>1</v>
      </c>
      <c r="CF120" s="103" t="n">
        <f aca="true">IF(ISBLANK(OFFSET('Raw Data'!$A$3,MATCH('Data above threshold'!$A120,'Raw Data'!$B$4:$B$185,0),MATCH('Data above threshold'!CH$4,'Raw Data'!$3:$3,0)-1)),"", IFERROR($J120*OFFSET('Raw Data'!$A$3,MATCH('Data above threshold'!$A120,'Raw Data'!$B$4:$B$185,0),MATCH('Data above threshold'!CH$4,'Raw Data'!$3:$3,0)-1),"NA"))</f>
        <v>2</v>
      </c>
      <c r="CG120" s="103" t="n">
        <f aca="true">IF(ISBLANK(OFFSET('Raw Data'!$A$3,MATCH('Data above threshold'!$A120,'Raw Data'!$B$4:$B$185,0),MATCH('Data above threshold'!CI$4,'Raw Data'!$3:$3,0)-1)),"", IFERROR($J120*OFFSET('Raw Data'!$A$3,MATCH('Data above threshold'!$A120,'Raw Data'!$B$4:$B$185,0),MATCH('Data above threshold'!CI$4,'Raw Data'!$3:$3,0)-1),"NA"))</f>
        <v>1</v>
      </c>
      <c r="CH120" s="103" t="n">
        <f aca="true">IF(ISBLANK(OFFSET('Raw Data'!$A$3,MATCH('Data above threshold'!$A120,'Raw Data'!$B$4:$B$185,0),MATCH('Data above threshold'!CJ$4,'Raw Data'!$3:$3,0)-1)),"", IFERROR($J120*OFFSET('Raw Data'!$A$3,MATCH('Data above threshold'!$A120,'Raw Data'!$B$4:$B$185,0),MATCH('Data above threshold'!CJ$4,'Raw Data'!$3:$3,0)-1),"NA"))</f>
        <v>2</v>
      </c>
      <c r="CI120" s="103" t="n">
        <f aca="true">IF(ISBLANK(OFFSET('Raw Data'!$A$3,MATCH('Data above threshold'!$A120,'Raw Data'!$B$4:$B$185,0),MATCH('Data above threshold'!CK$4,'Raw Data'!$3:$3,0)-1)),"", IFERROR($J120*OFFSET('Raw Data'!$A$3,MATCH('Data above threshold'!$A120,'Raw Data'!$B$4:$B$185,0),MATCH('Data above threshold'!CK$4,'Raw Data'!$3:$3,0)-1),"NA"))</f>
        <v>1</v>
      </c>
      <c r="CJ120" s="103" t="n">
        <f aca="true">IF(ISBLANK(OFFSET('Raw Data'!$A$3,MATCH('Data above threshold'!$A120,'Raw Data'!$B$4:$B$185,0),MATCH('Data above threshold'!CL$4,'Raw Data'!$3:$3,0)-1)),"", IFERROR($J120*OFFSET('Raw Data'!$A$3,MATCH('Data above threshold'!$A120,'Raw Data'!$B$4:$B$185,0),MATCH('Data above threshold'!CL$4,'Raw Data'!$3:$3,0)-1),"NA"))</f>
        <v>1</v>
      </c>
      <c r="CK120" s="103" t="n">
        <f aca="true">IF(ISBLANK(OFFSET('Raw Data'!$A$3,MATCH('Data above threshold'!$A120,'Raw Data'!$B$4:$B$185,0),MATCH('Data above threshold'!CM$4,'Raw Data'!$3:$3,0)-1)),"", IFERROR($J120*OFFSET('Raw Data'!$A$3,MATCH('Data above threshold'!$A120,'Raw Data'!$B$4:$B$185,0),MATCH('Data above threshold'!CM$4,'Raw Data'!$3:$3,0)-1),"NA"))</f>
        <v>1</v>
      </c>
      <c r="CL120" s="103" t="n">
        <f aca="true">IF(ISBLANK(OFFSET('Raw Data'!$A$3,MATCH('Data above threshold'!$A120,'Raw Data'!$B$4:$B$185,0),MATCH('Data above threshold'!CN$4,'Raw Data'!$3:$3,0)-1)),"", IFERROR($J120*OFFSET('Raw Data'!$A$3,MATCH('Data above threshold'!$A120,'Raw Data'!$B$4:$B$185,0),MATCH('Data above threshold'!CN$4,'Raw Data'!$3:$3,0)-1),"NA"))</f>
        <v>1</v>
      </c>
      <c r="CM120" s="103" t="n">
        <f aca="true">IF(ISBLANK(OFFSET('Raw Data'!$A$3,MATCH('Data above threshold'!$A120,'Raw Data'!$B$4:$B$185,0),MATCH('Data above threshold'!CO$4,'Raw Data'!$3:$3,0)-1)),"", IFERROR($J120*OFFSET('Raw Data'!$A$3,MATCH('Data above threshold'!$A120,'Raw Data'!$B$4:$B$185,0),MATCH('Data above threshold'!CO$4,'Raw Data'!$3:$3,0)-1),"NA"))</f>
        <v>2</v>
      </c>
      <c r="CN120" s="103" t="n">
        <f aca="true">IF(ISBLANK(OFFSET('Raw Data'!$A$3,MATCH('Data above threshold'!$A120,'Raw Data'!$B$4:$B$185,0),MATCH('Data above threshold'!CP$4,'Raw Data'!$3:$3,0)-1)),"", IFERROR($J120*OFFSET('Raw Data'!$A$3,MATCH('Data above threshold'!$A120,'Raw Data'!$B$4:$B$185,0),MATCH('Data above threshold'!CP$4,'Raw Data'!$3:$3,0)-1),"NA"))</f>
        <v>2</v>
      </c>
      <c r="CO120" s="103" t="n">
        <f aca="true">IF(ISBLANK(OFFSET('Raw Data'!$A$3,MATCH('Data above threshold'!$A120,'Raw Data'!$B$4:$B$185,0),MATCH('Data above threshold'!CQ$4,'Raw Data'!$3:$3,0)-1)),"", IFERROR($J120*OFFSET('Raw Data'!$A$3,MATCH('Data above threshold'!$A120,'Raw Data'!$B$4:$B$185,0),MATCH('Data above threshold'!CQ$4,'Raw Data'!$3:$3,0)-1),"NA"))</f>
        <v>1</v>
      </c>
      <c r="CP120" s="103" t="n">
        <f aca="true">IF(ISBLANK(OFFSET('Raw Data'!$A$3,MATCH('Data above threshold'!$A120,'Raw Data'!$B$4:$B$185,0),MATCH('Data above threshold'!CR$4,'Raw Data'!$3:$3,0)-1)),"", IFERROR($J120*OFFSET('Raw Data'!$A$3,MATCH('Data above threshold'!$A120,'Raw Data'!$B$4:$B$185,0),MATCH('Data above threshold'!CR$4,'Raw Data'!$3:$3,0)-1),"NA"))</f>
        <v>1</v>
      </c>
    </row>
    <row r="121" s="103" customFormat="true" ht="15.5" hidden="false" customHeight="false" outlineLevel="0" collapsed="false">
      <c r="A121" s="107" t="n">
        <v>4340</v>
      </c>
      <c r="B121" s="107" t="n">
        <v>3</v>
      </c>
      <c r="C121" s="103" t="str">
        <f aca="true">IF(ISBLANK(OFFSET('Raw Data'!$A$3,MATCH($A121,'Raw Data'!$B$4:$B$185,0),MATCH(C$4,'Raw Data'!$3:$3,0)-1)),"",OFFSET('Raw Data'!$A$3,MATCH($A121,'Raw Data'!$B$4:$B$185,0),MATCH(C$4,'Raw Data'!$3:$3,0)-1))</f>
        <v>Sustainable business practice</v>
      </c>
      <c r="D121" s="103" t="str">
        <f aca="true">IF(ISBLANK(OFFSET('Raw Data'!$A$3,MATCH($A121,'Raw Data'!$B$4:$B$185,0),MATCH(D$4,'Raw Data'!$3:$3,0)-1)),"",OFFSET('Raw Data'!$A$3,MATCH($A121,'Raw Data'!$B$4:$B$185,0),MATCH(D$4,'Raw Data'!$3:$3,0)-1))</f>
        <v/>
      </c>
      <c r="E121" s="103" t="str">
        <f aca="true">IF(ISBLANK(OFFSET('Raw Data'!$A$3,MATCH($A121,'Raw Data'!$B$4:$B$185,0),MATCH(E$4,'Raw Data'!$3:$3,0)-1)),"",OFFSET('Raw Data'!$A$3,MATCH($A121,'Raw Data'!$B$4:$B$185,0),MATCH(E$4,'Raw Data'!$3:$3,0)-1))</f>
        <v/>
      </c>
      <c r="F121" s="103" t="str">
        <f aca="true">IF(ISBLANK(OFFSET('Raw Data'!$A$3,MATCH($A121,'Raw Data'!$B$4:$B$185,0),MATCH(F$4,'Raw Data'!$3:$3,0)-1)),"",OFFSET('Raw Data'!$A$3,MATCH($A121,'Raw Data'!$B$4:$B$185,0),MATCH(F$4,'Raw Data'!$3:$3,0)-1))</f>
        <v/>
      </c>
      <c r="H121" s="103" t="str">
        <f aca="true">IF(ISBLANK(OFFSET('Raw Data'!$A$3,MATCH($A121,'Raw Data'!$B$4:$B$185,0),MATCH(H$4,'Raw Data'!$3:$3,0)-1)),"",OFFSET('Raw Data'!$A$3,MATCH($A121,'Raw Data'!$B$4:$B$185,0),MATCH(H$4,'Raw Data'!$3:$3,0)-1))</f>
        <v/>
      </c>
      <c r="I121" s="103" t="str">
        <f aca="true">IF(ISBLANK(OFFSET('Raw Data'!$A$3,MATCH($A121,'Raw Data'!$B$4:$B$185,0),MATCH(I$4,'Raw Data'!$3:$3,0)-1)),"",OFFSET('Raw Data'!$A$3,MATCH($A121,'Raw Data'!$B$4:$B$185,0),MATCH(I$4,'Raw Data'!$3:$3,0)-1))</f>
        <v/>
      </c>
      <c r="J121" s="103" t="str">
        <f aca="false">IF(I121="","",IF(I121="Minus",-1,1))</f>
        <v/>
      </c>
      <c r="K121" s="105" t="str">
        <f aca="false" t="array" ref="K121:K121">IFERROR(SKEW(IF(ISNUMBER(O121:CP121),O121:CP121,"")),"")</f>
        <v/>
      </c>
      <c r="L121" s="103" t="n">
        <f aca="true">IF(ISBLANK(OFFSET('Data above threshold'!$A$4,MATCH('Data above threshold'!$A121,'Data above threshold'!$A$5:$A$185,0),MATCH('Data above threshold'!N$4,'Data above threshold'!$4:$4,0)-1)),1,OFFSET('Data above threshold'!$A$4,MATCH('Data above threshold'!$A121,'Data above threshold'!$A$5:$A$185,0),MATCH('Data above threshold'!N$4,'Data above threshold'!$4:$4,0)-1))</f>
        <v>1</v>
      </c>
      <c r="M121" s="103" t="str">
        <f aca="true">IF(ISBLANK(OFFSET('Data above threshold'!$A$4,MATCH('Data above threshold'!$A121,'Data above threshold'!$A$5:$A$185,0),MATCH('Data above threshold'!O$4,'Data above threshold'!$4:$4,0)-1)),"",OFFSET('Data above threshold'!$A$4,MATCH('Data above threshold'!$A121,'Data above threshold'!$A$5:$A$185,0),MATCH('Data above threshold'!O$4,'Data above threshold'!$4:$4,0)-1))</f>
        <v/>
      </c>
      <c r="N121" s="106" t="str">
        <f aca="false" t="array" ref="N121:N121">IF(B121&lt;4,"",1-IFERROR(SUM(ISNUMBER(O121:CP121)*(1-$O$3:$CP$3))/COUNTIF($O$3:$CP$3,0),0))</f>
        <v/>
      </c>
      <c r="O121" s="103" t="str">
        <f aca="true">IF(ISBLANK(OFFSET('Raw Data'!$A$3,MATCH('Data above threshold'!$A121,'Raw Data'!$B$4:$B$185,0),MATCH('Data above threshold'!Q$4,'Raw Data'!$3:$3,0)-1)),"", IFERROR($J121*OFFSET('Raw Data'!$A$3,MATCH('Data above threshold'!$A121,'Raw Data'!$B$4:$B$185,0),MATCH('Data above threshold'!Q$4,'Raw Data'!$3:$3,0)-1),"NA"))</f>
        <v/>
      </c>
      <c r="P121" s="103" t="str">
        <f aca="true">IF(ISBLANK(OFFSET('Raw Data'!$A$3,MATCH('Data above threshold'!$A121,'Raw Data'!$B$4:$B$185,0),MATCH('Data above threshold'!R$4,'Raw Data'!$3:$3,0)-1)),"", IFERROR($J121*OFFSET('Raw Data'!$A$3,MATCH('Data above threshold'!$A121,'Raw Data'!$B$4:$B$185,0),MATCH('Data above threshold'!R$4,'Raw Data'!$3:$3,0)-1),"NA"))</f>
        <v/>
      </c>
      <c r="Q121" s="103" t="str">
        <f aca="true">IF(ISBLANK(OFFSET('Raw Data'!$A$3,MATCH('Data above threshold'!$A121,'Raw Data'!$B$4:$B$185,0),MATCH('Data above threshold'!S$4,'Raw Data'!$3:$3,0)-1)),"", IFERROR($J121*OFFSET('Raw Data'!$A$3,MATCH('Data above threshold'!$A121,'Raw Data'!$B$4:$B$185,0),MATCH('Data above threshold'!S$4,'Raw Data'!$3:$3,0)-1),"NA"))</f>
        <v/>
      </c>
      <c r="R121" s="103" t="str">
        <f aca="true">IF(ISBLANK(OFFSET('Raw Data'!$A$3,MATCH('Data above threshold'!$A121,'Raw Data'!$B$4:$B$185,0),MATCH('Data above threshold'!T$4,'Raw Data'!$3:$3,0)-1)),"", IFERROR($J121*OFFSET('Raw Data'!$A$3,MATCH('Data above threshold'!$A121,'Raw Data'!$B$4:$B$185,0),MATCH('Data above threshold'!T$4,'Raw Data'!$3:$3,0)-1),"NA"))</f>
        <v/>
      </c>
      <c r="S121" s="103" t="str">
        <f aca="true">IF(ISBLANK(OFFSET('Raw Data'!$A$3,MATCH('Data above threshold'!$A121,'Raw Data'!$B$4:$B$185,0),MATCH('Data above threshold'!U$4,'Raw Data'!$3:$3,0)-1)),"", IFERROR($J121*OFFSET('Raw Data'!$A$3,MATCH('Data above threshold'!$A121,'Raw Data'!$B$4:$B$185,0),MATCH('Data above threshold'!U$4,'Raw Data'!$3:$3,0)-1),"NA"))</f>
        <v/>
      </c>
      <c r="T121" s="103" t="str">
        <f aca="true">IF(ISBLANK(OFFSET('Raw Data'!$A$3,MATCH('Data above threshold'!$A121,'Raw Data'!$B$4:$B$185,0),MATCH('Data above threshold'!V$4,'Raw Data'!$3:$3,0)-1)),"", IFERROR($J121*OFFSET('Raw Data'!$A$3,MATCH('Data above threshold'!$A121,'Raw Data'!$B$4:$B$185,0),MATCH('Data above threshold'!V$4,'Raw Data'!$3:$3,0)-1),"NA"))</f>
        <v/>
      </c>
      <c r="U121" s="103" t="str">
        <f aca="true">IF(ISBLANK(OFFSET('Raw Data'!$A$3,MATCH('Data above threshold'!$A121,'Raw Data'!$B$4:$B$185,0),MATCH('Data above threshold'!W$4,'Raw Data'!$3:$3,0)-1)),"", IFERROR($J121*OFFSET('Raw Data'!$A$3,MATCH('Data above threshold'!$A121,'Raw Data'!$B$4:$B$185,0),MATCH('Data above threshold'!W$4,'Raw Data'!$3:$3,0)-1),"NA"))</f>
        <v/>
      </c>
      <c r="V121" s="103" t="str">
        <f aca="true">IF(ISBLANK(OFFSET('Raw Data'!$A$3,MATCH('Data above threshold'!$A121,'Raw Data'!$B$4:$B$185,0),MATCH('Data above threshold'!X$4,'Raw Data'!$3:$3,0)-1)),"", IFERROR($J121*OFFSET('Raw Data'!$A$3,MATCH('Data above threshold'!$A121,'Raw Data'!$B$4:$B$185,0),MATCH('Data above threshold'!X$4,'Raw Data'!$3:$3,0)-1),"NA"))</f>
        <v/>
      </c>
      <c r="W121" s="103" t="str">
        <f aca="true">IF(ISBLANK(OFFSET('Raw Data'!$A$3,MATCH('Data above threshold'!$A121,'Raw Data'!$B$4:$B$185,0),MATCH('Data above threshold'!Y$4,'Raw Data'!$3:$3,0)-1)),"", IFERROR($J121*OFFSET('Raw Data'!$A$3,MATCH('Data above threshold'!$A121,'Raw Data'!$B$4:$B$185,0),MATCH('Data above threshold'!Y$4,'Raw Data'!$3:$3,0)-1),"NA"))</f>
        <v/>
      </c>
      <c r="X121" s="103" t="str">
        <f aca="true">IF(ISBLANK(OFFSET('Raw Data'!$A$3,MATCH('Data above threshold'!$A121,'Raw Data'!$B$4:$B$185,0),MATCH('Data above threshold'!Z$4,'Raw Data'!$3:$3,0)-1)),"", IFERROR($J121*OFFSET('Raw Data'!$A$3,MATCH('Data above threshold'!$A121,'Raw Data'!$B$4:$B$185,0),MATCH('Data above threshold'!Z$4,'Raw Data'!$3:$3,0)-1),"NA"))</f>
        <v/>
      </c>
      <c r="Y121" s="103" t="str">
        <f aca="true">IF(ISBLANK(OFFSET('Raw Data'!$A$3,MATCH('Data above threshold'!$A121,'Raw Data'!$B$4:$B$185,0),MATCH('Data above threshold'!AA$4,'Raw Data'!$3:$3,0)-1)),"", IFERROR($J121*OFFSET('Raw Data'!$A$3,MATCH('Data above threshold'!$A121,'Raw Data'!$B$4:$B$185,0),MATCH('Data above threshold'!AA$4,'Raw Data'!$3:$3,0)-1),"NA"))</f>
        <v/>
      </c>
      <c r="Z121" s="103" t="str">
        <f aca="true">IF(ISBLANK(OFFSET('Raw Data'!$A$3,MATCH('Data above threshold'!$A121,'Raw Data'!$B$4:$B$185,0),MATCH('Data above threshold'!AB$4,'Raw Data'!$3:$3,0)-1)),"", IFERROR($J121*OFFSET('Raw Data'!$A$3,MATCH('Data above threshold'!$A121,'Raw Data'!$B$4:$B$185,0),MATCH('Data above threshold'!AB$4,'Raw Data'!$3:$3,0)-1),"NA"))</f>
        <v/>
      </c>
      <c r="AA121" s="103" t="str">
        <f aca="true">IF(ISBLANK(OFFSET('Raw Data'!$A$3,MATCH('Data above threshold'!$A121,'Raw Data'!$B$4:$B$185,0),MATCH('Data above threshold'!AC$4,'Raw Data'!$3:$3,0)-1)),"", IFERROR($J121*OFFSET('Raw Data'!$A$3,MATCH('Data above threshold'!$A121,'Raw Data'!$B$4:$B$185,0),MATCH('Data above threshold'!AC$4,'Raw Data'!$3:$3,0)-1),"NA"))</f>
        <v/>
      </c>
      <c r="AB121" s="103" t="str">
        <f aca="true">IF(ISBLANK(OFFSET('Raw Data'!$A$3,MATCH('Data above threshold'!$A121,'Raw Data'!$B$4:$B$185,0),MATCH('Data above threshold'!AD$4,'Raw Data'!$3:$3,0)-1)),"", IFERROR($J121*OFFSET('Raw Data'!$A$3,MATCH('Data above threshold'!$A121,'Raw Data'!$B$4:$B$185,0),MATCH('Data above threshold'!AD$4,'Raw Data'!$3:$3,0)-1),"NA"))</f>
        <v/>
      </c>
      <c r="AC121" s="103" t="str">
        <f aca="true">IF(ISBLANK(OFFSET('Raw Data'!$A$3,MATCH('Data above threshold'!$A121,'Raw Data'!$B$4:$B$185,0),MATCH('Data above threshold'!AE$4,'Raw Data'!$3:$3,0)-1)),"", IFERROR($J121*OFFSET('Raw Data'!$A$3,MATCH('Data above threshold'!$A121,'Raw Data'!$B$4:$B$185,0),MATCH('Data above threshold'!AE$4,'Raw Data'!$3:$3,0)-1),"NA"))</f>
        <v/>
      </c>
      <c r="AD121" s="103" t="str">
        <f aca="true">IF(ISBLANK(OFFSET('Raw Data'!$A$3,MATCH('Data above threshold'!$A121,'Raw Data'!$B$4:$B$185,0),MATCH('Data above threshold'!AF$4,'Raw Data'!$3:$3,0)-1)),"", IFERROR($J121*OFFSET('Raw Data'!$A$3,MATCH('Data above threshold'!$A121,'Raw Data'!$B$4:$B$185,0),MATCH('Data above threshold'!AF$4,'Raw Data'!$3:$3,0)-1),"NA"))</f>
        <v/>
      </c>
      <c r="AE121" s="103" t="str">
        <f aca="true">IF(ISBLANK(OFFSET('Raw Data'!$A$3,MATCH('Data above threshold'!$A121,'Raw Data'!$B$4:$B$185,0),MATCH('Data above threshold'!AG$4,'Raw Data'!$3:$3,0)-1)),"", IFERROR($J121*OFFSET('Raw Data'!$A$3,MATCH('Data above threshold'!$A121,'Raw Data'!$B$4:$B$185,0),MATCH('Data above threshold'!AG$4,'Raw Data'!$3:$3,0)-1),"NA"))</f>
        <v/>
      </c>
      <c r="AF121" s="103" t="str">
        <f aca="true">IF(ISBLANK(OFFSET('Raw Data'!$A$3,MATCH('Data above threshold'!$A121,'Raw Data'!$B$4:$B$185,0),MATCH('Data above threshold'!AH$4,'Raw Data'!$3:$3,0)-1)),"", IFERROR($J121*OFFSET('Raw Data'!$A$3,MATCH('Data above threshold'!$A121,'Raw Data'!$B$4:$B$185,0),MATCH('Data above threshold'!AH$4,'Raw Data'!$3:$3,0)-1),"NA"))</f>
        <v/>
      </c>
      <c r="AG121" s="103" t="str">
        <f aca="true">IF(ISBLANK(OFFSET('Raw Data'!$A$3,MATCH('Data above threshold'!$A121,'Raw Data'!$B$4:$B$185,0),MATCH('Data above threshold'!AI$4,'Raw Data'!$3:$3,0)-1)),"", IFERROR($J121*OFFSET('Raw Data'!$A$3,MATCH('Data above threshold'!$A121,'Raw Data'!$B$4:$B$185,0),MATCH('Data above threshold'!AI$4,'Raw Data'!$3:$3,0)-1),"NA"))</f>
        <v/>
      </c>
      <c r="AH121" s="103" t="str">
        <f aca="true">IF(ISBLANK(OFFSET('Raw Data'!$A$3,MATCH('Data above threshold'!$A121,'Raw Data'!$B$4:$B$185,0),MATCH('Data above threshold'!AJ$4,'Raw Data'!$3:$3,0)-1)),"", IFERROR($J121*OFFSET('Raw Data'!$A$3,MATCH('Data above threshold'!$A121,'Raw Data'!$B$4:$B$185,0),MATCH('Data above threshold'!AJ$4,'Raw Data'!$3:$3,0)-1),"NA"))</f>
        <v/>
      </c>
      <c r="AI121" s="103" t="str">
        <f aca="true">IF(ISBLANK(OFFSET('Raw Data'!$A$3,MATCH('Data above threshold'!$A121,'Raw Data'!$B$4:$B$185,0),MATCH('Data above threshold'!AK$4,'Raw Data'!$3:$3,0)-1)),"", IFERROR($J121*OFFSET('Raw Data'!$A$3,MATCH('Data above threshold'!$A121,'Raw Data'!$B$4:$B$185,0),MATCH('Data above threshold'!AK$4,'Raw Data'!$3:$3,0)-1),"NA"))</f>
        <v/>
      </c>
      <c r="AJ121" s="103" t="str">
        <f aca="true">IF(ISBLANK(OFFSET('Raw Data'!$A$3,MATCH('Data above threshold'!$A121,'Raw Data'!$B$4:$B$185,0),MATCH('Data above threshold'!AL$4,'Raw Data'!$3:$3,0)-1)),"", IFERROR($J121*OFFSET('Raw Data'!$A$3,MATCH('Data above threshold'!$A121,'Raw Data'!$B$4:$B$185,0),MATCH('Data above threshold'!AL$4,'Raw Data'!$3:$3,0)-1),"NA"))</f>
        <v/>
      </c>
      <c r="AK121" s="103" t="str">
        <f aca="true">IF(ISBLANK(OFFSET('Raw Data'!$A$3,MATCH('Data above threshold'!$A121,'Raw Data'!$B$4:$B$185,0),MATCH('Data above threshold'!AM$4,'Raw Data'!$3:$3,0)-1)),"", IFERROR($J121*OFFSET('Raw Data'!$A$3,MATCH('Data above threshold'!$A121,'Raw Data'!$B$4:$B$185,0),MATCH('Data above threshold'!AM$4,'Raw Data'!$3:$3,0)-1),"NA"))</f>
        <v/>
      </c>
      <c r="AL121" s="103" t="str">
        <f aca="true">IF(ISBLANK(OFFSET('Raw Data'!$A$3,MATCH('Data above threshold'!$A121,'Raw Data'!$B$4:$B$185,0),MATCH('Data above threshold'!AN$4,'Raw Data'!$3:$3,0)-1)),"", IFERROR($J121*OFFSET('Raw Data'!$A$3,MATCH('Data above threshold'!$A121,'Raw Data'!$B$4:$B$185,0),MATCH('Data above threshold'!AN$4,'Raw Data'!$3:$3,0)-1),"NA"))</f>
        <v/>
      </c>
      <c r="AM121" s="103" t="str">
        <f aca="true">IF(ISBLANK(OFFSET('Raw Data'!$A$3,MATCH('Data above threshold'!$A121,'Raw Data'!$B$4:$B$185,0),MATCH('Data above threshold'!AO$4,'Raw Data'!$3:$3,0)-1)),"", IFERROR($J121*OFFSET('Raw Data'!$A$3,MATCH('Data above threshold'!$A121,'Raw Data'!$B$4:$B$185,0),MATCH('Data above threshold'!AO$4,'Raw Data'!$3:$3,0)-1),"NA"))</f>
        <v/>
      </c>
      <c r="AN121" s="103" t="str">
        <f aca="true">IF(ISBLANK(OFFSET('Raw Data'!$A$3,MATCH('Data above threshold'!$A121,'Raw Data'!$B$4:$B$185,0),MATCH('Data above threshold'!AP$4,'Raw Data'!$3:$3,0)-1)),"", IFERROR($J121*OFFSET('Raw Data'!$A$3,MATCH('Data above threshold'!$A121,'Raw Data'!$B$4:$B$185,0),MATCH('Data above threshold'!AP$4,'Raw Data'!$3:$3,0)-1),"NA"))</f>
        <v/>
      </c>
      <c r="AO121" s="103" t="str">
        <f aca="true">IF(ISBLANK(OFFSET('Raw Data'!$A$3,MATCH('Data above threshold'!$A121,'Raw Data'!$B$4:$B$185,0),MATCH('Data above threshold'!AQ$4,'Raw Data'!$3:$3,0)-1)),"", IFERROR($J121*OFFSET('Raw Data'!$A$3,MATCH('Data above threshold'!$A121,'Raw Data'!$B$4:$B$185,0),MATCH('Data above threshold'!AQ$4,'Raw Data'!$3:$3,0)-1),"NA"))</f>
        <v/>
      </c>
      <c r="AP121" s="103" t="str">
        <f aca="true">IF(ISBLANK(OFFSET('Raw Data'!$A$3,MATCH('Data above threshold'!$A121,'Raw Data'!$B$4:$B$185,0),MATCH('Data above threshold'!AR$4,'Raw Data'!$3:$3,0)-1)),"", IFERROR($J121*OFFSET('Raw Data'!$A$3,MATCH('Data above threshold'!$A121,'Raw Data'!$B$4:$B$185,0),MATCH('Data above threshold'!AR$4,'Raw Data'!$3:$3,0)-1),"NA"))</f>
        <v/>
      </c>
      <c r="AQ121" s="103" t="str">
        <f aca="true">IF(ISBLANK(OFFSET('Raw Data'!$A$3,MATCH('Data above threshold'!$A121,'Raw Data'!$B$4:$B$185,0),MATCH('Data above threshold'!AS$4,'Raw Data'!$3:$3,0)-1)),"", IFERROR($J121*OFFSET('Raw Data'!$A$3,MATCH('Data above threshold'!$A121,'Raw Data'!$B$4:$B$185,0),MATCH('Data above threshold'!AS$4,'Raw Data'!$3:$3,0)-1),"NA"))</f>
        <v/>
      </c>
      <c r="AR121" s="103" t="str">
        <f aca="true">IF(ISBLANK(OFFSET('Raw Data'!$A$3,MATCH('Data above threshold'!$A121,'Raw Data'!$B$4:$B$185,0),MATCH('Data above threshold'!AT$4,'Raw Data'!$3:$3,0)-1)),"", IFERROR($J121*OFFSET('Raw Data'!$A$3,MATCH('Data above threshold'!$A121,'Raw Data'!$B$4:$B$185,0),MATCH('Data above threshold'!AT$4,'Raw Data'!$3:$3,0)-1),"NA"))</f>
        <v/>
      </c>
      <c r="AS121" s="103" t="str">
        <f aca="true">IF(ISBLANK(OFFSET('Raw Data'!$A$3,MATCH('Data above threshold'!$A121,'Raw Data'!$B$4:$B$185,0),MATCH('Data above threshold'!AU$4,'Raw Data'!$3:$3,0)-1)),"", IFERROR($J121*OFFSET('Raw Data'!$A$3,MATCH('Data above threshold'!$A121,'Raw Data'!$B$4:$B$185,0),MATCH('Data above threshold'!AU$4,'Raw Data'!$3:$3,0)-1),"NA"))</f>
        <v/>
      </c>
      <c r="AT121" s="103" t="str">
        <f aca="true">IF(ISBLANK(OFFSET('Raw Data'!$A$3,MATCH('Data above threshold'!$A121,'Raw Data'!$B$4:$B$185,0),MATCH('Data above threshold'!AV$4,'Raw Data'!$3:$3,0)-1)),"", IFERROR($J121*OFFSET('Raw Data'!$A$3,MATCH('Data above threshold'!$A121,'Raw Data'!$B$4:$B$185,0),MATCH('Data above threshold'!AV$4,'Raw Data'!$3:$3,0)-1),"NA"))</f>
        <v/>
      </c>
      <c r="AU121" s="103" t="str">
        <f aca="true">IF(ISBLANK(OFFSET('Raw Data'!$A$3,MATCH('Data above threshold'!$A121,'Raw Data'!$B$4:$B$185,0),MATCH('Data above threshold'!AW$4,'Raw Data'!$3:$3,0)-1)),"", IFERROR($J121*OFFSET('Raw Data'!$A$3,MATCH('Data above threshold'!$A121,'Raw Data'!$B$4:$B$185,0),MATCH('Data above threshold'!AW$4,'Raw Data'!$3:$3,0)-1),"NA"))</f>
        <v/>
      </c>
      <c r="AV121" s="103" t="str">
        <f aca="true">IF(ISBLANK(OFFSET('Raw Data'!$A$3,MATCH('Data above threshold'!$A121,'Raw Data'!$B$4:$B$185,0),MATCH('Data above threshold'!AX$4,'Raw Data'!$3:$3,0)-1)),"", IFERROR($J121*OFFSET('Raw Data'!$A$3,MATCH('Data above threshold'!$A121,'Raw Data'!$B$4:$B$185,0),MATCH('Data above threshold'!AX$4,'Raw Data'!$3:$3,0)-1),"NA"))</f>
        <v/>
      </c>
      <c r="AW121" s="103" t="str">
        <f aca="true">IF(ISBLANK(OFFSET('Raw Data'!$A$3,MATCH('Data above threshold'!$A121,'Raw Data'!$B$4:$B$185,0),MATCH('Data above threshold'!AY$4,'Raw Data'!$3:$3,0)-1)),"", IFERROR($J121*OFFSET('Raw Data'!$A$3,MATCH('Data above threshold'!$A121,'Raw Data'!$B$4:$B$185,0),MATCH('Data above threshold'!AY$4,'Raw Data'!$3:$3,0)-1),"NA"))</f>
        <v/>
      </c>
      <c r="AX121" s="103" t="str">
        <f aca="true">IF(ISBLANK(OFFSET('Raw Data'!$A$3,MATCH('Data above threshold'!$A121,'Raw Data'!$B$4:$B$185,0),MATCH('Data above threshold'!AZ$4,'Raw Data'!$3:$3,0)-1)),"", IFERROR($J121*OFFSET('Raw Data'!$A$3,MATCH('Data above threshold'!$A121,'Raw Data'!$B$4:$B$185,0),MATCH('Data above threshold'!AZ$4,'Raw Data'!$3:$3,0)-1),"NA"))</f>
        <v/>
      </c>
      <c r="AY121" s="103" t="str">
        <f aca="true">IF(ISBLANK(OFFSET('Raw Data'!$A$3,MATCH('Data above threshold'!$A121,'Raw Data'!$B$4:$B$185,0),MATCH('Data above threshold'!BA$4,'Raw Data'!$3:$3,0)-1)),"", IFERROR($J121*OFFSET('Raw Data'!$A$3,MATCH('Data above threshold'!$A121,'Raw Data'!$B$4:$B$185,0),MATCH('Data above threshold'!BA$4,'Raw Data'!$3:$3,0)-1),"NA"))</f>
        <v/>
      </c>
      <c r="AZ121" s="103" t="str">
        <f aca="true">IF(ISBLANK(OFFSET('Raw Data'!$A$3,MATCH('Data above threshold'!$A121,'Raw Data'!$B$4:$B$185,0),MATCH('Data above threshold'!BB$4,'Raw Data'!$3:$3,0)-1)),"", IFERROR($J121*OFFSET('Raw Data'!$A$3,MATCH('Data above threshold'!$A121,'Raw Data'!$B$4:$B$185,0),MATCH('Data above threshold'!BB$4,'Raw Data'!$3:$3,0)-1),"NA"))</f>
        <v/>
      </c>
      <c r="BA121" s="103" t="str">
        <f aca="true">IF(ISBLANK(OFFSET('Raw Data'!$A$3,MATCH('Data above threshold'!$A121,'Raw Data'!$B$4:$B$185,0),MATCH('Data above threshold'!BC$4,'Raw Data'!$3:$3,0)-1)),"", IFERROR($J121*OFFSET('Raw Data'!$A$3,MATCH('Data above threshold'!$A121,'Raw Data'!$B$4:$B$185,0),MATCH('Data above threshold'!BC$4,'Raw Data'!$3:$3,0)-1),"NA"))</f>
        <v/>
      </c>
      <c r="BB121" s="103" t="str">
        <f aca="true">IF(ISBLANK(OFFSET('Raw Data'!$A$3,MATCH('Data above threshold'!$A121,'Raw Data'!$B$4:$B$185,0),MATCH('Data above threshold'!BD$4,'Raw Data'!$3:$3,0)-1)),"", IFERROR($J121*OFFSET('Raw Data'!$A$3,MATCH('Data above threshold'!$A121,'Raw Data'!$B$4:$B$185,0),MATCH('Data above threshold'!BD$4,'Raw Data'!$3:$3,0)-1),"NA"))</f>
        <v/>
      </c>
      <c r="BC121" s="103" t="str">
        <f aca="true">IF(ISBLANK(OFFSET('Raw Data'!$A$3,MATCH('Data above threshold'!$A121,'Raw Data'!$B$4:$B$185,0),MATCH('Data above threshold'!BE$4,'Raw Data'!$3:$3,0)-1)),"", IFERROR($J121*OFFSET('Raw Data'!$A$3,MATCH('Data above threshold'!$A121,'Raw Data'!$B$4:$B$185,0),MATCH('Data above threshold'!BE$4,'Raw Data'!$3:$3,0)-1),"NA"))</f>
        <v/>
      </c>
      <c r="BD121" s="103" t="str">
        <f aca="true">IF(ISBLANK(OFFSET('Raw Data'!$A$3,MATCH('Data above threshold'!$A121,'Raw Data'!$B$4:$B$185,0),MATCH('Data above threshold'!BF$4,'Raw Data'!$3:$3,0)-1)),"", IFERROR($J121*OFFSET('Raw Data'!$A$3,MATCH('Data above threshold'!$A121,'Raw Data'!$B$4:$B$185,0),MATCH('Data above threshold'!BF$4,'Raw Data'!$3:$3,0)-1),"NA"))</f>
        <v/>
      </c>
      <c r="BE121" s="103" t="str">
        <f aca="true">IF(ISBLANK(OFFSET('Raw Data'!$A$3,MATCH('Data above threshold'!$A121,'Raw Data'!$B$4:$B$185,0),MATCH('Data above threshold'!BG$4,'Raw Data'!$3:$3,0)-1)),"", IFERROR($J121*OFFSET('Raw Data'!$A$3,MATCH('Data above threshold'!$A121,'Raw Data'!$B$4:$B$185,0),MATCH('Data above threshold'!BG$4,'Raw Data'!$3:$3,0)-1),"NA"))</f>
        <v/>
      </c>
      <c r="BF121" s="103" t="str">
        <f aca="true">IF(ISBLANK(OFFSET('Raw Data'!$A$3,MATCH('Data above threshold'!$A121,'Raw Data'!$B$4:$B$185,0),MATCH('Data above threshold'!BH$4,'Raw Data'!$3:$3,0)-1)),"", IFERROR($J121*OFFSET('Raw Data'!$A$3,MATCH('Data above threshold'!$A121,'Raw Data'!$B$4:$B$185,0),MATCH('Data above threshold'!BH$4,'Raw Data'!$3:$3,0)-1),"NA"))</f>
        <v/>
      </c>
      <c r="BG121" s="103" t="str">
        <f aca="true">IF(ISBLANK(OFFSET('Raw Data'!$A$3,MATCH('Data above threshold'!$A121,'Raw Data'!$B$4:$B$185,0),MATCH('Data above threshold'!BI$4,'Raw Data'!$3:$3,0)-1)),"", IFERROR($J121*OFFSET('Raw Data'!$A$3,MATCH('Data above threshold'!$A121,'Raw Data'!$B$4:$B$185,0),MATCH('Data above threshold'!BI$4,'Raw Data'!$3:$3,0)-1),"NA"))</f>
        <v/>
      </c>
      <c r="BH121" s="103" t="str">
        <f aca="true">IF(ISBLANK(OFFSET('Raw Data'!$A$3,MATCH('Data above threshold'!$A121,'Raw Data'!$B$4:$B$185,0),MATCH('Data above threshold'!BJ$4,'Raw Data'!$3:$3,0)-1)),"", IFERROR($J121*OFFSET('Raw Data'!$A$3,MATCH('Data above threshold'!$A121,'Raw Data'!$B$4:$B$185,0),MATCH('Data above threshold'!BJ$4,'Raw Data'!$3:$3,0)-1),"NA"))</f>
        <v/>
      </c>
      <c r="BI121" s="103" t="str">
        <f aca="true">IF(ISBLANK(OFFSET('Raw Data'!$A$3,MATCH('Data above threshold'!$A121,'Raw Data'!$B$4:$B$185,0),MATCH('Data above threshold'!BK$4,'Raw Data'!$3:$3,0)-1)),"", IFERROR($J121*OFFSET('Raw Data'!$A$3,MATCH('Data above threshold'!$A121,'Raw Data'!$B$4:$B$185,0),MATCH('Data above threshold'!BK$4,'Raw Data'!$3:$3,0)-1),"NA"))</f>
        <v/>
      </c>
      <c r="BJ121" s="103" t="str">
        <f aca="true">IF(ISBLANK(OFFSET('Raw Data'!$A$3,MATCH('Data above threshold'!$A121,'Raw Data'!$B$4:$B$185,0),MATCH('Data above threshold'!BL$4,'Raw Data'!$3:$3,0)-1)),"", IFERROR($J121*OFFSET('Raw Data'!$A$3,MATCH('Data above threshold'!$A121,'Raw Data'!$B$4:$B$185,0),MATCH('Data above threshold'!BL$4,'Raw Data'!$3:$3,0)-1),"NA"))</f>
        <v/>
      </c>
      <c r="BK121" s="103" t="str">
        <f aca="true">IF(ISBLANK(OFFSET('Raw Data'!$A$3,MATCH('Data above threshold'!$A121,'Raw Data'!$B$4:$B$185,0),MATCH('Data above threshold'!BM$4,'Raw Data'!$3:$3,0)-1)),"", IFERROR($J121*OFFSET('Raw Data'!$A$3,MATCH('Data above threshold'!$A121,'Raw Data'!$B$4:$B$185,0),MATCH('Data above threshold'!BM$4,'Raw Data'!$3:$3,0)-1),"NA"))</f>
        <v/>
      </c>
      <c r="BL121" s="103" t="str">
        <f aca="true">IF(ISBLANK(OFFSET('Raw Data'!$A$3,MATCH('Data above threshold'!$A121,'Raw Data'!$B$4:$B$185,0),MATCH('Data above threshold'!BN$4,'Raw Data'!$3:$3,0)-1)),"", IFERROR($J121*OFFSET('Raw Data'!$A$3,MATCH('Data above threshold'!$A121,'Raw Data'!$B$4:$B$185,0),MATCH('Data above threshold'!BN$4,'Raw Data'!$3:$3,0)-1),"NA"))</f>
        <v/>
      </c>
      <c r="BM121" s="103" t="str">
        <f aca="true">IF(ISBLANK(OFFSET('Raw Data'!$A$3,MATCH('Data above threshold'!$A121,'Raw Data'!$B$4:$B$185,0),MATCH('Data above threshold'!BO$4,'Raw Data'!$3:$3,0)-1)),"", IFERROR($J121*OFFSET('Raw Data'!$A$3,MATCH('Data above threshold'!$A121,'Raw Data'!$B$4:$B$185,0),MATCH('Data above threshold'!BO$4,'Raw Data'!$3:$3,0)-1),"NA"))</f>
        <v/>
      </c>
      <c r="BN121" s="103" t="str">
        <f aca="true">IF(ISBLANK(OFFSET('Raw Data'!$A$3,MATCH('Data above threshold'!$A121,'Raw Data'!$B$4:$B$185,0),MATCH('Data above threshold'!BP$4,'Raw Data'!$3:$3,0)-1)),"", IFERROR($J121*OFFSET('Raw Data'!$A$3,MATCH('Data above threshold'!$A121,'Raw Data'!$B$4:$B$185,0),MATCH('Data above threshold'!BP$4,'Raw Data'!$3:$3,0)-1),"NA"))</f>
        <v/>
      </c>
      <c r="BO121" s="103" t="str">
        <f aca="true">IF(ISBLANK(OFFSET('Raw Data'!$A$3,MATCH('Data above threshold'!$A121,'Raw Data'!$B$4:$B$185,0),MATCH('Data above threshold'!BQ$4,'Raw Data'!$3:$3,0)-1)),"", IFERROR($J121*OFFSET('Raw Data'!$A$3,MATCH('Data above threshold'!$A121,'Raw Data'!$B$4:$B$185,0),MATCH('Data above threshold'!BQ$4,'Raw Data'!$3:$3,0)-1),"NA"))</f>
        <v/>
      </c>
      <c r="BP121" s="103" t="str">
        <f aca="true">IF(ISBLANK(OFFSET('Raw Data'!$A$3,MATCH('Data above threshold'!$A121,'Raw Data'!$B$4:$B$185,0),MATCH('Data above threshold'!BR$4,'Raw Data'!$3:$3,0)-1)),"", IFERROR($J121*OFFSET('Raw Data'!$A$3,MATCH('Data above threshold'!$A121,'Raw Data'!$B$4:$B$185,0),MATCH('Data above threshold'!BR$4,'Raw Data'!$3:$3,0)-1),"NA"))</f>
        <v/>
      </c>
      <c r="BQ121" s="103" t="str">
        <f aca="true">IF(ISBLANK(OFFSET('Raw Data'!$A$3,MATCH('Data above threshold'!$A121,'Raw Data'!$B$4:$B$185,0),MATCH('Data above threshold'!BS$4,'Raw Data'!$3:$3,0)-1)),"", IFERROR($J121*OFFSET('Raw Data'!$A$3,MATCH('Data above threshold'!$A121,'Raw Data'!$B$4:$B$185,0),MATCH('Data above threshold'!BS$4,'Raw Data'!$3:$3,0)-1),"NA"))</f>
        <v/>
      </c>
      <c r="BR121" s="103" t="str">
        <f aca="true">IF(ISBLANK(OFFSET('Raw Data'!$A$3,MATCH('Data above threshold'!$A121,'Raw Data'!$B$4:$B$185,0),MATCH('Data above threshold'!BT$4,'Raw Data'!$3:$3,0)-1)),"", IFERROR($J121*OFFSET('Raw Data'!$A$3,MATCH('Data above threshold'!$A121,'Raw Data'!$B$4:$B$185,0),MATCH('Data above threshold'!BT$4,'Raw Data'!$3:$3,0)-1),"NA"))</f>
        <v/>
      </c>
      <c r="BS121" s="103" t="str">
        <f aca="true">IF(ISBLANK(OFFSET('Raw Data'!$A$3,MATCH('Data above threshold'!$A121,'Raw Data'!$B$4:$B$185,0),MATCH('Data above threshold'!BU$4,'Raw Data'!$3:$3,0)-1)),"", IFERROR($J121*OFFSET('Raw Data'!$A$3,MATCH('Data above threshold'!$A121,'Raw Data'!$B$4:$B$185,0),MATCH('Data above threshold'!BU$4,'Raw Data'!$3:$3,0)-1),"NA"))</f>
        <v/>
      </c>
      <c r="BT121" s="103" t="str">
        <f aca="true">IF(ISBLANK(OFFSET('Raw Data'!$A$3,MATCH('Data above threshold'!$A121,'Raw Data'!$B$4:$B$185,0),MATCH('Data above threshold'!BV$4,'Raw Data'!$3:$3,0)-1)),"", IFERROR($J121*OFFSET('Raw Data'!$A$3,MATCH('Data above threshold'!$A121,'Raw Data'!$B$4:$B$185,0),MATCH('Data above threshold'!BV$4,'Raw Data'!$3:$3,0)-1),"NA"))</f>
        <v/>
      </c>
      <c r="BU121" s="103" t="str">
        <f aca="true">IF(ISBLANK(OFFSET('Raw Data'!$A$3,MATCH('Data above threshold'!$A121,'Raw Data'!$B$4:$B$185,0),MATCH('Data above threshold'!BW$4,'Raw Data'!$3:$3,0)-1)),"", IFERROR($J121*OFFSET('Raw Data'!$A$3,MATCH('Data above threshold'!$A121,'Raw Data'!$B$4:$B$185,0),MATCH('Data above threshold'!BW$4,'Raw Data'!$3:$3,0)-1),"NA"))</f>
        <v/>
      </c>
      <c r="BV121" s="103" t="str">
        <f aca="true">IF(ISBLANK(OFFSET('Raw Data'!$A$3,MATCH('Data above threshold'!$A121,'Raw Data'!$B$4:$B$185,0),MATCH('Data above threshold'!BX$4,'Raw Data'!$3:$3,0)-1)),"", IFERROR($J121*OFFSET('Raw Data'!$A$3,MATCH('Data above threshold'!$A121,'Raw Data'!$B$4:$B$185,0),MATCH('Data above threshold'!BX$4,'Raw Data'!$3:$3,0)-1),"NA"))</f>
        <v/>
      </c>
      <c r="BW121" s="103" t="str">
        <f aca="true">IF(ISBLANK(OFFSET('Raw Data'!$A$3,MATCH('Data above threshold'!$A121,'Raw Data'!$B$4:$B$185,0),MATCH('Data above threshold'!BY$4,'Raw Data'!$3:$3,0)-1)),"", IFERROR($J121*OFFSET('Raw Data'!$A$3,MATCH('Data above threshold'!$A121,'Raw Data'!$B$4:$B$185,0),MATCH('Data above threshold'!BY$4,'Raw Data'!$3:$3,0)-1),"NA"))</f>
        <v/>
      </c>
      <c r="BX121" s="103" t="str">
        <f aca="true">IF(ISBLANK(OFFSET('Raw Data'!$A$3,MATCH('Data above threshold'!$A121,'Raw Data'!$B$4:$B$185,0),MATCH('Data above threshold'!BZ$4,'Raw Data'!$3:$3,0)-1)),"", IFERROR($J121*OFFSET('Raw Data'!$A$3,MATCH('Data above threshold'!$A121,'Raw Data'!$B$4:$B$185,0),MATCH('Data above threshold'!BZ$4,'Raw Data'!$3:$3,0)-1),"NA"))</f>
        <v/>
      </c>
      <c r="BY121" s="103" t="str">
        <f aca="true">IF(ISBLANK(OFFSET('Raw Data'!$A$3,MATCH('Data above threshold'!$A121,'Raw Data'!$B$4:$B$185,0),MATCH('Data above threshold'!CA$4,'Raw Data'!$3:$3,0)-1)),"", IFERROR($J121*OFFSET('Raw Data'!$A$3,MATCH('Data above threshold'!$A121,'Raw Data'!$B$4:$B$185,0),MATCH('Data above threshold'!CA$4,'Raw Data'!$3:$3,0)-1),"NA"))</f>
        <v/>
      </c>
      <c r="BZ121" s="103" t="str">
        <f aca="true">IF(ISBLANK(OFFSET('Raw Data'!$A$3,MATCH('Data above threshold'!$A121,'Raw Data'!$B$4:$B$185,0),MATCH('Data above threshold'!CB$4,'Raw Data'!$3:$3,0)-1)),"", IFERROR($J121*OFFSET('Raw Data'!$A$3,MATCH('Data above threshold'!$A121,'Raw Data'!$B$4:$B$185,0),MATCH('Data above threshold'!CB$4,'Raw Data'!$3:$3,0)-1),"NA"))</f>
        <v/>
      </c>
      <c r="CA121" s="103" t="str">
        <f aca="true">IF(ISBLANK(OFFSET('Raw Data'!$A$3,MATCH('Data above threshold'!$A121,'Raw Data'!$B$4:$B$185,0),MATCH('Data above threshold'!CC$4,'Raw Data'!$3:$3,0)-1)),"", IFERROR($J121*OFFSET('Raw Data'!$A$3,MATCH('Data above threshold'!$A121,'Raw Data'!$B$4:$B$185,0),MATCH('Data above threshold'!CC$4,'Raw Data'!$3:$3,0)-1),"NA"))</f>
        <v/>
      </c>
      <c r="CB121" s="103" t="str">
        <f aca="true">IF(ISBLANK(OFFSET('Raw Data'!$A$3,MATCH('Data above threshold'!$A121,'Raw Data'!$B$4:$B$185,0),MATCH('Data above threshold'!CD$4,'Raw Data'!$3:$3,0)-1)),"", IFERROR($J121*OFFSET('Raw Data'!$A$3,MATCH('Data above threshold'!$A121,'Raw Data'!$B$4:$B$185,0),MATCH('Data above threshold'!CD$4,'Raw Data'!$3:$3,0)-1),"NA"))</f>
        <v/>
      </c>
      <c r="CC121" s="103" t="str">
        <f aca="true">IF(ISBLANK(OFFSET('Raw Data'!$A$3,MATCH('Data above threshold'!$A121,'Raw Data'!$B$4:$B$185,0),MATCH('Data above threshold'!CE$4,'Raw Data'!$3:$3,0)-1)),"", IFERROR($J121*OFFSET('Raw Data'!$A$3,MATCH('Data above threshold'!$A121,'Raw Data'!$B$4:$B$185,0),MATCH('Data above threshold'!CE$4,'Raw Data'!$3:$3,0)-1),"NA"))</f>
        <v/>
      </c>
      <c r="CD121" s="103" t="str">
        <f aca="true">IF(ISBLANK(OFFSET('Raw Data'!$A$3,MATCH('Data above threshold'!$A121,'Raw Data'!$B$4:$B$185,0),MATCH('Data above threshold'!CF$4,'Raw Data'!$3:$3,0)-1)),"", IFERROR($J121*OFFSET('Raw Data'!$A$3,MATCH('Data above threshold'!$A121,'Raw Data'!$B$4:$B$185,0),MATCH('Data above threshold'!CF$4,'Raw Data'!$3:$3,0)-1),"NA"))</f>
        <v/>
      </c>
      <c r="CE121" s="103" t="str">
        <f aca="true">IF(ISBLANK(OFFSET('Raw Data'!$A$3,MATCH('Data above threshold'!$A121,'Raw Data'!$B$4:$B$185,0),MATCH('Data above threshold'!CG$4,'Raw Data'!$3:$3,0)-1)),"", IFERROR($J121*OFFSET('Raw Data'!$A$3,MATCH('Data above threshold'!$A121,'Raw Data'!$B$4:$B$185,0),MATCH('Data above threshold'!CG$4,'Raw Data'!$3:$3,0)-1),"NA"))</f>
        <v/>
      </c>
      <c r="CF121" s="103" t="str">
        <f aca="true">IF(ISBLANK(OFFSET('Raw Data'!$A$3,MATCH('Data above threshold'!$A121,'Raw Data'!$B$4:$B$185,0),MATCH('Data above threshold'!CH$4,'Raw Data'!$3:$3,0)-1)),"", IFERROR($J121*OFFSET('Raw Data'!$A$3,MATCH('Data above threshold'!$A121,'Raw Data'!$B$4:$B$185,0),MATCH('Data above threshold'!CH$4,'Raw Data'!$3:$3,0)-1),"NA"))</f>
        <v/>
      </c>
      <c r="CG121" s="103" t="str">
        <f aca="true">IF(ISBLANK(OFFSET('Raw Data'!$A$3,MATCH('Data above threshold'!$A121,'Raw Data'!$B$4:$B$185,0),MATCH('Data above threshold'!CI$4,'Raw Data'!$3:$3,0)-1)),"", IFERROR($J121*OFFSET('Raw Data'!$A$3,MATCH('Data above threshold'!$A121,'Raw Data'!$B$4:$B$185,0),MATCH('Data above threshold'!CI$4,'Raw Data'!$3:$3,0)-1),"NA"))</f>
        <v/>
      </c>
      <c r="CH121" s="103" t="str">
        <f aca="true">IF(ISBLANK(OFFSET('Raw Data'!$A$3,MATCH('Data above threshold'!$A121,'Raw Data'!$B$4:$B$185,0),MATCH('Data above threshold'!CJ$4,'Raw Data'!$3:$3,0)-1)),"", IFERROR($J121*OFFSET('Raw Data'!$A$3,MATCH('Data above threshold'!$A121,'Raw Data'!$B$4:$B$185,0),MATCH('Data above threshold'!CJ$4,'Raw Data'!$3:$3,0)-1),"NA"))</f>
        <v/>
      </c>
      <c r="CI121" s="103" t="str">
        <f aca="true">IF(ISBLANK(OFFSET('Raw Data'!$A$3,MATCH('Data above threshold'!$A121,'Raw Data'!$B$4:$B$185,0),MATCH('Data above threshold'!CK$4,'Raw Data'!$3:$3,0)-1)),"", IFERROR($J121*OFFSET('Raw Data'!$A$3,MATCH('Data above threshold'!$A121,'Raw Data'!$B$4:$B$185,0),MATCH('Data above threshold'!CK$4,'Raw Data'!$3:$3,0)-1),"NA"))</f>
        <v/>
      </c>
      <c r="CJ121" s="103" t="str">
        <f aca="true">IF(ISBLANK(OFFSET('Raw Data'!$A$3,MATCH('Data above threshold'!$A121,'Raw Data'!$B$4:$B$185,0),MATCH('Data above threshold'!CL$4,'Raw Data'!$3:$3,0)-1)),"", IFERROR($J121*OFFSET('Raw Data'!$A$3,MATCH('Data above threshold'!$A121,'Raw Data'!$B$4:$B$185,0),MATCH('Data above threshold'!CL$4,'Raw Data'!$3:$3,0)-1),"NA"))</f>
        <v/>
      </c>
      <c r="CK121" s="103" t="str">
        <f aca="true">IF(ISBLANK(OFFSET('Raw Data'!$A$3,MATCH('Data above threshold'!$A121,'Raw Data'!$B$4:$B$185,0),MATCH('Data above threshold'!CM$4,'Raw Data'!$3:$3,0)-1)),"", IFERROR($J121*OFFSET('Raw Data'!$A$3,MATCH('Data above threshold'!$A121,'Raw Data'!$B$4:$B$185,0),MATCH('Data above threshold'!CM$4,'Raw Data'!$3:$3,0)-1),"NA"))</f>
        <v/>
      </c>
      <c r="CL121" s="103" t="str">
        <f aca="true">IF(ISBLANK(OFFSET('Raw Data'!$A$3,MATCH('Data above threshold'!$A121,'Raw Data'!$B$4:$B$185,0),MATCH('Data above threshold'!CN$4,'Raw Data'!$3:$3,0)-1)),"", IFERROR($J121*OFFSET('Raw Data'!$A$3,MATCH('Data above threshold'!$A121,'Raw Data'!$B$4:$B$185,0),MATCH('Data above threshold'!CN$4,'Raw Data'!$3:$3,0)-1),"NA"))</f>
        <v/>
      </c>
      <c r="CM121" s="103" t="str">
        <f aca="true">IF(ISBLANK(OFFSET('Raw Data'!$A$3,MATCH('Data above threshold'!$A121,'Raw Data'!$B$4:$B$185,0),MATCH('Data above threshold'!CO$4,'Raw Data'!$3:$3,0)-1)),"", IFERROR($J121*OFFSET('Raw Data'!$A$3,MATCH('Data above threshold'!$A121,'Raw Data'!$B$4:$B$185,0),MATCH('Data above threshold'!CO$4,'Raw Data'!$3:$3,0)-1),"NA"))</f>
        <v/>
      </c>
      <c r="CN121" s="103" t="str">
        <f aca="true">IF(ISBLANK(OFFSET('Raw Data'!$A$3,MATCH('Data above threshold'!$A121,'Raw Data'!$B$4:$B$185,0),MATCH('Data above threshold'!CP$4,'Raw Data'!$3:$3,0)-1)),"", IFERROR($J121*OFFSET('Raw Data'!$A$3,MATCH('Data above threshold'!$A121,'Raw Data'!$B$4:$B$185,0),MATCH('Data above threshold'!CP$4,'Raw Data'!$3:$3,0)-1),"NA"))</f>
        <v/>
      </c>
      <c r="CO121" s="103" t="str">
        <f aca="true">IF(ISBLANK(OFFSET('Raw Data'!$A$3,MATCH('Data above threshold'!$A121,'Raw Data'!$B$4:$B$185,0),MATCH('Data above threshold'!CQ$4,'Raw Data'!$3:$3,0)-1)),"", IFERROR($J121*OFFSET('Raw Data'!$A$3,MATCH('Data above threshold'!$A121,'Raw Data'!$B$4:$B$185,0),MATCH('Data above threshold'!CQ$4,'Raw Data'!$3:$3,0)-1),"NA"))</f>
        <v/>
      </c>
      <c r="CP121" s="103" t="str">
        <f aca="true">IF(ISBLANK(OFFSET('Raw Data'!$A$3,MATCH('Data above threshold'!$A121,'Raw Data'!$B$4:$B$185,0),MATCH('Data above threshold'!CR$4,'Raw Data'!$3:$3,0)-1)),"", IFERROR($J121*OFFSET('Raw Data'!$A$3,MATCH('Data above threshold'!$A121,'Raw Data'!$B$4:$B$185,0),MATCH('Data above threshold'!CR$4,'Raw Data'!$3:$3,0)-1),"NA"))</f>
        <v/>
      </c>
    </row>
    <row r="122" s="103" customFormat="true" ht="15.5" hidden="false" customHeight="false" outlineLevel="0" collapsed="false">
      <c r="A122" s="107" t="n">
        <v>4341</v>
      </c>
      <c r="B122" s="107" t="n">
        <v>4</v>
      </c>
      <c r="C122" s="103" t="str">
        <f aca="true">IF(ISBLANK(OFFSET('Raw Data'!$A$3,MATCH($A122,'Raw Data'!$B$4:$B$185,0),MATCH(C$4,'Raw Data'!$3:$3,0)-1)),"",OFFSET('Raw Data'!$A$3,MATCH($A122,'Raw Data'!$B$4:$B$185,0),MATCH(C$4,'Raw Data'!$3:$3,0)-1))</f>
        <v/>
      </c>
      <c r="D122" s="103" t="str">
        <f aca="true">IF(ISBLANK(OFFSET('Raw Data'!$A$3,MATCH($A122,'Raw Data'!$B$4:$B$185,0),MATCH(D$4,'Raw Data'!$3:$3,0)-1)),"",OFFSET('Raw Data'!$A$3,MATCH($A122,'Raw Data'!$B$4:$B$185,0),MATCH(D$4,'Raw Data'!$3:$3,0)-1))</f>
        <v>SDG indicator 12.6.1</v>
      </c>
      <c r="E122" s="103" t="str">
        <f aca="true">IF(ISBLANK(OFFSET('Raw Data'!$A$3,MATCH($A122,'Raw Data'!$B$4:$B$185,0),MATCH(E$4,'Raw Data'!$3:$3,0)-1)),"",OFFSET('Raw Data'!$A$3,MATCH($A122,'Raw Data'!$B$4:$B$185,0),MATCH(E$4,'Raw Data'!$3:$3,0)-1))</f>
        <v>Number of companies publishing sustainability reports with disclosure by dimension</v>
      </c>
      <c r="F122" s="103" t="str">
        <f aca="true">IF(ISBLANK(OFFSET('Raw Data'!$A$3,MATCH($A122,'Raw Data'!$B$4:$B$185,0),MATCH(F$4,'Raw Data'!$3:$3,0)-1)),"",OFFSET('Raw Data'!$A$3,MATCH($A122,'Raw Data'!$B$4:$B$185,0),MATCH(F$4,'Raw Data'!$3:$3,0)-1))</f>
        <v>Scaled by GDP per capita</v>
      </c>
      <c r="H122" s="103" t="str">
        <f aca="true">IF(ISBLANK(OFFSET('Raw Data'!$A$3,MATCH($A122,'Raw Data'!$B$4:$B$185,0),MATCH(H$4,'Raw Data'!$3:$3,0)-1)),"",OFFSET('Raw Data'!$A$3,MATCH($A122,'Raw Data'!$B$4:$B$185,0),MATCH(H$4,'Raw Data'!$3:$3,0)-1))</f>
        <v>Number of reports</v>
      </c>
      <c r="I122" s="103" t="str">
        <f aca="true">IF(ISBLANK(OFFSET('Raw Data'!$A$3,MATCH($A122,'Raw Data'!$B$4:$B$185,0),MATCH(I$4,'Raw Data'!$3:$3,0)-1)),"",OFFSET('Raw Data'!$A$3,MATCH($A122,'Raw Data'!$B$4:$B$185,0),MATCH(I$4,'Raw Data'!$3:$3,0)-1))</f>
        <v>Plus</v>
      </c>
      <c r="J122" s="103" t="n">
        <f aca="false">IF(I122="","",IF(I122="Minus",-1,1))</f>
        <v>1</v>
      </c>
      <c r="K122" s="105" t="n">
        <f aca="false" t="array" ref="K122:K122">IFERROR(SKEW(IF(ISNUMBER(O122:CP122),O122:CP122,"")),"")</f>
        <v>-0.129315411783521</v>
      </c>
      <c r="L122" s="103" t="n">
        <f aca="true">IF(ISBLANK(OFFSET('Data above threshold'!$A$4,MATCH('Data above threshold'!$A122,'Data above threshold'!$A$5:$A$185,0),MATCH('Data above threshold'!N$4,'Data above threshold'!$4:$4,0)-1)),1,OFFSET('Data above threshold'!$A$4,MATCH('Data above threshold'!$A122,'Data above threshold'!$A$5:$A$185,0),MATCH('Data above threshold'!N$4,'Data above threshold'!$4:$4,0)-1))</f>
        <v>0</v>
      </c>
      <c r="M122" s="103" t="str">
        <f aca="true">IF(ISBLANK(OFFSET('Data above threshold'!$A$4,MATCH('Data above threshold'!$A122,'Data above threshold'!$A$5:$A$185,0),MATCH('Data above threshold'!O$4,'Data above threshold'!$4:$4,0)-1)),"",OFFSET('Data above threshold'!$A$4,MATCH('Data above threshold'!$A122,'Data above threshold'!$A$5:$A$185,0),MATCH('Data above threshold'!O$4,'Data above threshold'!$4:$4,0)-1))</f>
        <v/>
      </c>
      <c r="N122" s="106" t="n">
        <f aca="false" t="array" ref="N122:N122">IF(B122&lt;4,"",1-IFERROR(SUM(ISNUMBER(O122:CP122)*(1-$O$3:$CP$3))/COUNTIF($O$3:$CP$3,0),0))</f>
        <v>0</v>
      </c>
      <c r="O122" s="103" t="n">
        <f aca="true">IF(ISBLANK(OFFSET('Raw Data'!$A$3,MATCH('Data above threshold'!$A122,'Raw Data'!$B$4:$B$185,0),MATCH('Data above threshold'!Q$4,'Raw Data'!$3:$3,0)-1)),"", IFERROR($J122*OFFSET('Raw Data'!$A$3,MATCH('Data above threshold'!$A122,'Raw Data'!$B$4:$B$185,0),MATCH('Data above threshold'!Q$4,'Raw Data'!$3:$3,0)-1),"NA"))</f>
        <v>-5.51212462</v>
      </c>
      <c r="P122" s="103" t="n">
        <f aca="true">IF(ISBLANK(OFFSET('Raw Data'!$A$3,MATCH('Data above threshold'!$A122,'Raw Data'!$B$4:$B$185,0),MATCH('Data above threshold'!R$4,'Raw Data'!$3:$3,0)-1)),"", IFERROR($J122*OFFSET('Raw Data'!$A$3,MATCH('Data above threshold'!$A122,'Raw Data'!$B$4:$B$185,0),MATCH('Data above threshold'!R$4,'Raw Data'!$3:$3,0)-1),"NA"))</f>
        <v>-6.95304</v>
      </c>
      <c r="Q122" s="103" t="n">
        <f aca="true">IF(ISBLANK(OFFSET('Raw Data'!$A$3,MATCH('Data above threshold'!$A122,'Raw Data'!$B$4:$B$185,0),MATCH('Data above threshold'!S$4,'Raw Data'!$3:$3,0)-1)),"", IFERROR($J122*OFFSET('Raw Data'!$A$3,MATCH('Data above threshold'!$A122,'Raw Data'!$B$4:$B$185,0),MATCH('Data above threshold'!S$4,'Raw Data'!$3:$3,0)-1),"NA"))</f>
        <v>-7.5047195</v>
      </c>
      <c r="R122" s="103" t="n">
        <f aca="true">IF(ISBLANK(OFFSET('Raw Data'!$A$3,MATCH('Data above threshold'!$A122,'Raw Data'!$B$4:$B$185,0),MATCH('Data above threshold'!T$4,'Raw Data'!$3:$3,0)-1)),"", IFERROR($J122*OFFSET('Raw Data'!$A$3,MATCH('Data above threshold'!$A122,'Raw Data'!$B$4:$B$185,0),MATCH('Data above threshold'!T$4,'Raw Data'!$3:$3,0)-1),"NA"))</f>
        <v>-8.35915</v>
      </c>
      <c r="S122" s="103" t="n">
        <f aca="true">IF(ISBLANK(OFFSET('Raw Data'!$A$3,MATCH('Data above threshold'!$A122,'Raw Data'!$B$4:$B$185,0),MATCH('Data above threshold'!U$4,'Raw Data'!$3:$3,0)-1)),"", IFERROR($J122*OFFSET('Raw Data'!$A$3,MATCH('Data above threshold'!$A122,'Raw Data'!$B$4:$B$185,0),MATCH('Data above threshold'!U$4,'Raw Data'!$3:$3,0)-1),"NA"))</f>
        <v>-6.882233</v>
      </c>
      <c r="T122" s="103" t="n">
        <f aca="true">IF(ISBLANK(OFFSET('Raw Data'!$A$3,MATCH('Data above threshold'!$A122,'Raw Data'!$B$4:$B$185,0),MATCH('Data above threshold'!V$4,'Raw Data'!$3:$3,0)-1)),"", IFERROR($J122*OFFSET('Raw Data'!$A$3,MATCH('Data above threshold'!$A122,'Raw Data'!$B$4:$B$185,0),MATCH('Data above threshold'!V$4,'Raw Data'!$3:$3,0)-1),"NA"))</f>
        <v>-11.5129</v>
      </c>
      <c r="U122" s="103" t="n">
        <f aca="true">IF(ISBLANK(OFFSET('Raw Data'!$A$3,MATCH('Data above threshold'!$A122,'Raw Data'!$B$4:$B$185,0),MATCH('Data above threshold'!W$4,'Raw Data'!$3:$3,0)-1)),"", IFERROR($J122*OFFSET('Raw Data'!$A$3,MATCH('Data above threshold'!$A122,'Raw Data'!$B$4:$B$185,0),MATCH('Data above threshold'!W$4,'Raw Data'!$3:$3,0)-1),"NA"))</f>
        <v>-4.89106</v>
      </c>
      <c r="V122" s="103" t="n">
        <f aca="true">IF(ISBLANK(OFFSET('Raw Data'!$A$3,MATCH('Data above threshold'!$A122,'Raw Data'!$B$4:$B$185,0),MATCH('Data above threshold'!X$4,'Raw Data'!$3:$3,0)-1)),"", IFERROR($J122*OFFSET('Raw Data'!$A$3,MATCH('Data above threshold'!$A122,'Raw Data'!$B$4:$B$185,0),MATCH('Data above threshold'!X$4,'Raw Data'!$3:$3,0)-1),"NA"))</f>
        <v>-6.9505</v>
      </c>
      <c r="W122" s="103" t="n">
        <f aca="true">IF(ISBLANK(OFFSET('Raw Data'!$A$3,MATCH('Data above threshold'!$A122,'Raw Data'!$B$4:$B$185,0),MATCH('Data above threshold'!Y$4,'Raw Data'!$3:$3,0)-1)),"", IFERROR($J122*OFFSET('Raw Data'!$A$3,MATCH('Data above threshold'!$A122,'Raw Data'!$B$4:$B$185,0),MATCH('Data above threshold'!Y$4,'Raw Data'!$3:$3,0)-1),"NA"))</f>
        <v>-5.9505</v>
      </c>
      <c r="X122" s="103" t="n">
        <f aca="true">IF(ISBLANK(OFFSET('Raw Data'!$A$3,MATCH('Data above threshold'!$A122,'Raw Data'!$B$4:$B$185,0),MATCH('Data above threshold'!Z$4,'Raw Data'!$3:$3,0)-1)),"", IFERROR($J122*OFFSET('Raw Data'!$A$3,MATCH('Data above threshold'!$A122,'Raw Data'!$B$4:$B$185,0),MATCH('Data above threshold'!Z$4,'Raw Data'!$3:$3,0)-1),"NA"))</f>
        <v>-7.0805187</v>
      </c>
      <c r="Y122" s="103" t="n">
        <f aca="true">IF(ISBLANK(OFFSET('Raw Data'!$A$3,MATCH('Data above threshold'!$A122,'Raw Data'!$B$4:$B$185,0),MATCH('Data above threshold'!AA$4,'Raw Data'!$3:$3,0)-1)),"", IFERROR($J122*OFFSET('Raw Data'!$A$3,MATCH('Data above threshold'!$A122,'Raw Data'!$B$4:$B$185,0),MATCH('Data above threshold'!AA$4,'Raw Data'!$3:$3,0)-1),"NA"))</f>
        <v>-5.2868971</v>
      </c>
      <c r="Z122" s="103" t="n">
        <f aca="true">IF(ISBLANK(OFFSET('Raw Data'!$A$3,MATCH('Data above threshold'!$A122,'Raw Data'!$B$4:$B$185,0),MATCH('Data above threshold'!AB$4,'Raw Data'!$3:$3,0)-1)),"", IFERROR($J122*OFFSET('Raw Data'!$A$3,MATCH('Data above threshold'!$A122,'Raw Data'!$B$4:$B$185,0),MATCH('Data above threshold'!AB$4,'Raw Data'!$3:$3,0)-1),"NA"))</f>
        <v>-11.5129</v>
      </c>
      <c r="AA122" s="103" t="n">
        <f aca="true">IF(ISBLANK(OFFSET('Raw Data'!$A$3,MATCH('Data above threshold'!$A122,'Raw Data'!$B$4:$B$185,0),MATCH('Data above threshold'!AC$4,'Raw Data'!$3:$3,0)-1)),"", IFERROR($J122*OFFSET('Raw Data'!$A$3,MATCH('Data above threshold'!$A122,'Raw Data'!$B$4:$B$185,0),MATCH('Data above threshold'!AC$4,'Raw Data'!$3:$3,0)-1),"NA"))</f>
        <v>-5.58323163</v>
      </c>
      <c r="AB122" s="103" t="n">
        <f aca="true">IF(ISBLANK(OFFSET('Raw Data'!$A$3,MATCH('Data above threshold'!$A122,'Raw Data'!$B$4:$B$185,0),MATCH('Data above threshold'!AD$4,'Raw Data'!$3:$3,0)-1)),"", IFERROR($J122*OFFSET('Raw Data'!$A$3,MATCH('Data above threshold'!$A122,'Raw Data'!$B$4:$B$185,0),MATCH('Data above threshold'!AD$4,'Raw Data'!$3:$3,0)-1),"NA"))</f>
        <v>-11.5129</v>
      </c>
      <c r="AC122" s="103" t="n">
        <f aca="true">IF(ISBLANK(OFFSET('Raw Data'!$A$3,MATCH('Data above threshold'!$A122,'Raw Data'!$B$4:$B$185,0),MATCH('Data above threshold'!AE$4,'Raw Data'!$3:$3,0)-1)),"", IFERROR($J122*OFFSET('Raw Data'!$A$3,MATCH('Data above threshold'!$A122,'Raw Data'!$B$4:$B$185,0),MATCH('Data above threshold'!AE$4,'Raw Data'!$3:$3,0)-1),"NA"))</f>
        <v>-8.260964</v>
      </c>
      <c r="AD122" s="103" t="n">
        <f aca="true">IF(ISBLANK(OFFSET('Raw Data'!$A$3,MATCH('Data above threshold'!$A122,'Raw Data'!$B$4:$B$185,0),MATCH('Data above threshold'!AF$4,'Raw Data'!$3:$3,0)-1)),"", IFERROR($J122*OFFSET('Raw Data'!$A$3,MATCH('Data above threshold'!$A122,'Raw Data'!$B$4:$B$185,0),MATCH('Data above threshold'!AF$4,'Raw Data'!$3:$3,0)-1),"NA"))</f>
        <v>-8.73883</v>
      </c>
      <c r="AE122" s="103" t="n">
        <f aca="true">IF(ISBLANK(OFFSET('Raw Data'!$A$3,MATCH('Data above threshold'!$A122,'Raw Data'!$B$4:$B$185,0),MATCH('Data above threshold'!AG$4,'Raw Data'!$3:$3,0)-1)),"", IFERROR($J122*OFFSET('Raw Data'!$A$3,MATCH('Data above threshold'!$A122,'Raw Data'!$B$4:$B$185,0),MATCH('Data above threshold'!AG$4,'Raw Data'!$3:$3,0)-1),"NA"))</f>
        <v>-6.0078</v>
      </c>
      <c r="AF122" s="103" t="n">
        <f aca="true">IF(ISBLANK(OFFSET('Raw Data'!$A$3,MATCH('Data above threshold'!$A122,'Raw Data'!$B$4:$B$185,0),MATCH('Data above threshold'!AH$4,'Raw Data'!$3:$3,0)-1)),"", IFERROR($J122*OFFSET('Raw Data'!$A$3,MATCH('Data above threshold'!$A122,'Raw Data'!$B$4:$B$185,0),MATCH('Data above threshold'!AH$4,'Raw Data'!$3:$3,0)-1),"NA"))</f>
        <v>-8.754424</v>
      </c>
      <c r="AG122" s="103" t="n">
        <f aca="true">IF(ISBLANK(OFFSET('Raw Data'!$A$3,MATCH('Data above threshold'!$A122,'Raw Data'!$B$4:$B$185,0),MATCH('Data above threshold'!AI$4,'Raw Data'!$3:$3,0)-1)),"", IFERROR($J122*OFFSET('Raw Data'!$A$3,MATCH('Data above threshold'!$A122,'Raw Data'!$B$4:$B$185,0),MATCH('Data above threshold'!AI$4,'Raw Data'!$3:$3,0)-1),"NA"))</f>
        <v>-11.51293</v>
      </c>
      <c r="AH122" s="103" t="n">
        <f aca="true">IF(ISBLANK(OFFSET('Raw Data'!$A$3,MATCH('Data above threshold'!$A122,'Raw Data'!$B$4:$B$185,0),MATCH('Data above threshold'!AJ$4,'Raw Data'!$3:$3,0)-1)),"", IFERROR($J122*OFFSET('Raw Data'!$A$3,MATCH('Data above threshold'!$A122,'Raw Data'!$B$4:$B$185,0),MATCH('Data above threshold'!AJ$4,'Raw Data'!$3:$3,0)-1),"NA"))</f>
        <v>-11.5129</v>
      </c>
      <c r="AI122" s="103" t="n">
        <f aca="true">IF(ISBLANK(OFFSET('Raw Data'!$A$3,MATCH('Data above threshold'!$A122,'Raw Data'!$B$4:$B$185,0),MATCH('Data above threshold'!AK$4,'Raw Data'!$3:$3,0)-1)),"", IFERROR($J122*OFFSET('Raw Data'!$A$3,MATCH('Data above threshold'!$A122,'Raw Data'!$B$4:$B$185,0),MATCH('Data above threshold'!AK$4,'Raw Data'!$3:$3,0)-1),"NA"))</f>
        <v>-7.23039</v>
      </c>
      <c r="AJ122" s="103" t="n">
        <f aca="true">IF(ISBLANK(OFFSET('Raw Data'!$A$3,MATCH('Data above threshold'!$A122,'Raw Data'!$B$4:$B$185,0),MATCH('Data above threshold'!AL$4,'Raw Data'!$3:$3,0)-1)),"", IFERROR($J122*OFFSET('Raw Data'!$A$3,MATCH('Data above threshold'!$A122,'Raw Data'!$B$4:$B$185,0),MATCH('Data above threshold'!AL$4,'Raw Data'!$3:$3,0)-1),"NA"))</f>
        <v>-6.48556</v>
      </c>
      <c r="AK122" s="103" t="n">
        <f aca="true">IF(ISBLANK(OFFSET('Raw Data'!$A$3,MATCH('Data above threshold'!$A122,'Raw Data'!$B$4:$B$185,0),MATCH('Data above threshold'!AM$4,'Raw Data'!$3:$3,0)-1)),"", IFERROR($J122*OFFSET('Raw Data'!$A$3,MATCH('Data above threshold'!$A122,'Raw Data'!$B$4:$B$185,0),MATCH('Data above threshold'!AM$4,'Raw Data'!$3:$3,0)-1),"NA"))</f>
        <v>-6.961173</v>
      </c>
      <c r="AL122" s="103" t="n">
        <f aca="true">IF(ISBLANK(OFFSET('Raw Data'!$A$3,MATCH('Data above threshold'!$A122,'Raw Data'!$B$4:$B$185,0),MATCH('Data above threshold'!AN$4,'Raw Data'!$3:$3,0)-1)),"", IFERROR($J122*OFFSET('Raw Data'!$A$3,MATCH('Data above threshold'!$A122,'Raw Data'!$B$4:$B$185,0),MATCH('Data above threshold'!AN$4,'Raw Data'!$3:$3,0)-1),"NA"))</f>
        <v>-11.5129</v>
      </c>
      <c r="AM122" s="103" t="n">
        <f aca="true">IF(ISBLANK(OFFSET('Raw Data'!$A$3,MATCH('Data above threshold'!$A122,'Raw Data'!$B$4:$B$185,0),MATCH('Data above threshold'!AO$4,'Raw Data'!$3:$3,0)-1)),"", IFERROR($J122*OFFSET('Raw Data'!$A$3,MATCH('Data above threshold'!$A122,'Raw Data'!$B$4:$B$185,0),MATCH('Data above threshold'!AO$4,'Raw Data'!$3:$3,0)-1),"NA"))</f>
        <v>-7.21575</v>
      </c>
      <c r="AN122" s="103" t="n">
        <f aca="true">IF(ISBLANK(OFFSET('Raw Data'!$A$3,MATCH('Data above threshold'!$A122,'Raw Data'!$B$4:$B$185,0),MATCH('Data above threshold'!AP$4,'Raw Data'!$3:$3,0)-1)),"", IFERROR($J122*OFFSET('Raw Data'!$A$3,MATCH('Data above threshold'!$A122,'Raw Data'!$B$4:$B$185,0),MATCH('Data above threshold'!AP$4,'Raw Data'!$3:$3,0)-1),"NA"))</f>
        <v>-6.60731</v>
      </c>
      <c r="AO122" s="103" t="n">
        <f aca="true">IF(ISBLANK(OFFSET('Raw Data'!$A$3,MATCH('Data above threshold'!$A122,'Raw Data'!$B$4:$B$185,0),MATCH('Data above threshold'!AQ$4,'Raw Data'!$3:$3,0)-1)),"", IFERROR($J122*OFFSET('Raw Data'!$A$3,MATCH('Data above threshold'!$A122,'Raw Data'!$B$4:$B$185,0),MATCH('Data above threshold'!AQ$4,'Raw Data'!$3:$3,0)-1),"NA"))</f>
        <v>-7.72998</v>
      </c>
      <c r="AP122" s="103" t="n">
        <f aca="true">IF(ISBLANK(OFFSET('Raw Data'!$A$3,MATCH('Data above threshold'!$A122,'Raw Data'!$B$4:$B$185,0),MATCH('Data above threshold'!AR$4,'Raw Data'!$3:$3,0)-1)),"", IFERROR($J122*OFFSET('Raw Data'!$A$3,MATCH('Data above threshold'!$A122,'Raw Data'!$B$4:$B$185,0),MATCH('Data above threshold'!AR$4,'Raw Data'!$3:$3,0)-1),"NA"))</f>
        <v>-11.5129</v>
      </c>
      <c r="AQ122" s="103" t="n">
        <f aca="true">IF(ISBLANK(OFFSET('Raw Data'!$A$3,MATCH('Data above threshold'!$A122,'Raw Data'!$B$4:$B$185,0),MATCH('Data above threshold'!AS$4,'Raw Data'!$3:$3,0)-1)),"", IFERROR($J122*OFFSET('Raw Data'!$A$3,MATCH('Data above threshold'!$A122,'Raw Data'!$B$4:$B$185,0),MATCH('Data above threshold'!AS$4,'Raw Data'!$3:$3,0)-1),"NA"))</f>
        <v>-7.20152</v>
      </c>
      <c r="AR122" s="103" t="n">
        <f aca="true">IF(ISBLANK(OFFSET('Raw Data'!$A$3,MATCH('Data above threshold'!$A122,'Raw Data'!$B$4:$B$185,0),MATCH('Data above threshold'!AT$4,'Raw Data'!$3:$3,0)-1)),"", IFERROR($J122*OFFSET('Raw Data'!$A$3,MATCH('Data above threshold'!$A122,'Raw Data'!$B$4:$B$185,0),MATCH('Data above threshold'!AT$4,'Raw Data'!$3:$3,0)-1),"NA"))</f>
        <v>-11.5129</v>
      </c>
      <c r="AS122" s="103" t="n">
        <f aca="true">IF(ISBLANK(OFFSET('Raw Data'!$A$3,MATCH('Data above threshold'!$A122,'Raw Data'!$B$4:$B$185,0),MATCH('Data above threshold'!AU$4,'Raw Data'!$3:$3,0)-1)),"", IFERROR($J122*OFFSET('Raw Data'!$A$3,MATCH('Data above threshold'!$A122,'Raw Data'!$B$4:$B$185,0),MATCH('Data above threshold'!AU$4,'Raw Data'!$3:$3,0)-1),"NA"))</f>
        <v>-7.89777</v>
      </c>
      <c r="AT122" s="103" t="n">
        <f aca="true">IF(ISBLANK(OFFSET('Raw Data'!$A$3,MATCH('Data above threshold'!$A122,'Raw Data'!$B$4:$B$185,0),MATCH('Data above threshold'!AV$4,'Raw Data'!$3:$3,0)-1)),"", IFERROR($J122*OFFSET('Raw Data'!$A$3,MATCH('Data above threshold'!$A122,'Raw Data'!$B$4:$B$185,0),MATCH('Data above threshold'!AV$4,'Raw Data'!$3:$3,0)-1),"NA"))</f>
        <v>-5.3683842</v>
      </c>
      <c r="AU122" s="103" t="n">
        <f aca="true">IF(ISBLANK(OFFSET('Raw Data'!$A$3,MATCH('Data above threshold'!$A122,'Raw Data'!$B$4:$B$185,0),MATCH('Data above threshold'!AW$4,'Raw Data'!$3:$3,0)-1)),"", IFERROR($J122*OFFSET('Raw Data'!$A$3,MATCH('Data above threshold'!$A122,'Raw Data'!$B$4:$B$185,0),MATCH('Data above threshold'!AW$4,'Raw Data'!$3:$3,0)-1),"NA"))</f>
        <v>-4.2534405</v>
      </c>
      <c r="AV122" s="103" t="n">
        <f aca="true">IF(ISBLANK(OFFSET('Raw Data'!$A$3,MATCH('Data above threshold'!$A122,'Raw Data'!$B$4:$B$185,0),MATCH('Data above threshold'!AX$4,'Raw Data'!$3:$3,0)-1)),"", IFERROR($J122*OFFSET('Raw Data'!$A$3,MATCH('Data above threshold'!$A122,'Raw Data'!$B$4:$B$185,0),MATCH('Data above threshold'!AX$4,'Raw Data'!$3:$3,0)-1),"NA"))</f>
        <v>-10.5243</v>
      </c>
      <c r="AW122" s="103" t="n">
        <f aca="true">IF(ISBLANK(OFFSET('Raw Data'!$A$3,MATCH('Data above threshold'!$A122,'Raw Data'!$B$4:$B$185,0),MATCH('Data above threshold'!AY$4,'Raw Data'!$3:$3,0)-1)),"", IFERROR($J122*OFFSET('Raw Data'!$A$3,MATCH('Data above threshold'!$A122,'Raw Data'!$B$4:$B$185,0),MATCH('Data above threshold'!AY$4,'Raw Data'!$3:$3,0)-1),"NA"))</f>
        <v>-7.21415</v>
      </c>
      <c r="AX122" s="103" t="n">
        <f aca="true">IF(ISBLANK(OFFSET('Raw Data'!$A$3,MATCH('Data above threshold'!$A122,'Raw Data'!$B$4:$B$185,0),MATCH('Data above threshold'!AZ$4,'Raw Data'!$3:$3,0)-1)),"", IFERROR($J122*OFFSET('Raw Data'!$A$3,MATCH('Data above threshold'!$A122,'Raw Data'!$B$4:$B$185,0),MATCH('Data above threshold'!AZ$4,'Raw Data'!$3:$3,0)-1),"NA"))</f>
        <v>-11.5129</v>
      </c>
      <c r="AY122" s="103" t="n">
        <f aca="true">IF(ISBLANK(OFFSET('Raw Data'!$A$3,MATCH('Data above threshold'!$A122,'Raw Data'!$B$4:$B$185,0),MATCH('Data above threshold'!BA$4,'Raw Data'!$3:$3,0)-1)),"", IFERROR($J122*OFFSET('Raw Data'!$A$3,MATCH('Data above threshold'!$A122,'Raw Data'!$B$4:$B$185,0),MATCH('Data above threshold'!BA$4,'Raw Data'!$3:$3,0)-1),"NA"))</f>
        <v>-7.68705</v>
      </c>
      <c r="AZ122" s="103" t="n">
        <f aca="true">IF(ISBLANK(OFFSET('Raw Data'!$A$3,MATCH('Data above threshold'!$A122,'Raw Data'!$B$4:$B$185,0),MATCH('Data above threshold'!BB$4,'Raw Data'!$3:$3,0)-1)),"", IFERROR($J122*OFFSET('Raw Data'!$A$3,MATCH('Data above threshold'!$A122,'Raw Data'!$B$4:$B$185,0),MATCH('Data above threshold'!BB$4,'Raw Data'!$3:$3,0)-1),"NA"))</f>
        <v>-11.5129</v>
      </c>
      <c r="BA122" s="103" t="n">
        <f aca="true">IF(ISBLANK(OFFSET('Raw Data'!$A$3,MATCH('Data above threshold'!$A122,'Raw Data'!$B$4:$B$185,0),MATCH('Data above threshold'!BC$4,'Raw Data'!$3:$3,0)-1)),"", IFERROR($J122*OFFSET('Raw Data'!$A$3,MATCH('Data above threshold'!$A122,'Raw Data'!$B$4:$B$185,0),MATCH('Data above threshold'!BC$4,'Raw Data'!$3:$3,0)-1),"NA"))</f>
        <v>-6.79309</v>
      </c>
      <c r="BB122" s="103" t="n">
        <f aca="true">IF(ISBLANK(OFFSET('Raw Data'!$A$3,MATCH('Data above threshold'!$A122,'Raw Data'!$B$4:$B$185,0),MATCH('Data above threshold'!BD$4,'Raw Data'!$3:$3,0)-1)),"", IFERROR($J122*OFFSET('Raw Data'!$A$3,MATCH('Data above threshold'!$A122,'Raw Data'!$B$4:$B$185,0),MATCH('Data above threshold'!BD$4,'Raw Data'!$3:$3,0)-1),"NA"))</f>
        <v>-7.77784</v>
      </c>
      <c r="BC122" s="103" t="n">
        <f aca="true">IF(ISBLANK(OFFSET('Raw Data'!$A$3,MATCH('Data above threshold'!$A122,'Raw Data'!$B$4:$B$185,0),MATCH('Data above threshold'!BE$4,'Raw Data'!$3:$3,0)-1)),"", IFERROR($J122*OFFSET('Raw Data'!$A$3,MATCH('Data above threshold'!$A122,'Raw Data'!$B$4:$B$185,0),MATCH('Data above threshold'!BE$4,'Raw Data'!$3:$3,0)-1),"NA"))</f>
        <v>-5.9347926</v>
      </c>
      <c r="BD122" s="103" t="n">
        <f aca="true">IF(ISBLANK(OFFSET('Raw Data'!$A$3,MATCH('Data above threshold'!$A122,'Raw Data'!$B$4:$B$185,0),MATCH('Data above threshold'!BF$4,'Raw Data'!$3:$3,0)-1)),"", IFERROR($J122*OFFSET('Raw Data'!$A$3,MATCH('Data above threshold'!$A122,'Raw Data'!$B$4:$B$185,0),MATCH('Data above threshold'!BF$4,'Raw Data'!$3:$3,0)-1),"NA"))</f>
        <v>-11.5129</v>
      </c>
      <c r="BE122" s="103" t="n">
        <f aca="true">IF(ISBLANK(OFFSET('Raw Data'!$A$3,MATCH('Data above threshold'!$A122,'Raw Data'!$B$4:$B$185,0),MATCH('Data above threshold'!BG$4,'Raw Data'!$3:$3,0)-1)),"", IFERROR($J122*OFFSET('Raw Data'!$A$3,MATCH('Data above threshold'!$A122,'Raw Data'!$B$4:$B$185,0),MATCH('Data above threshold'!BG$4,'Raw Data'!$3:$3,0)-1),"NA"))</f>
        <v>-11.5129</v>
      </c>
      <c r="BF122" s="103" t="n">
        <f aca="true">IF(ISBLANK(OFFSET('Raw Data'!$A$3,MATCH('Data above threshold'!$A122,'Raw Data'!$B$4:$B$185,0),MATCH('Data above threshold'!BH$4,'Raw Data'!$3:$3,0)-1)),"", IFERROR($J122*OFFSET('Raw Data'!$A$3,MATCH('Data above threshold'!$A122,'Raw Data'!$B$4:$B$185,0),MATCH('Data above threshold'!BH$4,'Raw Data'!$3:$3,0)-1),"NA"))</f>
        <v>-11.5129</v>
      </c>
      <c r="BG122" s="103" t="n">
        <f aca="true">IF(ISBLANK(OFFSET('Raw Data'!$A$3,MATCH('Data above threshold'!$A122,'Raw Data'!$B$4:$B$185,0),MATCH('Data above threshold'!BI$4,'Raw Data'!$3:$3,0)-1)),"", IFERROR($J122*OFFSET('Raw Data'!$A$3,MATCH('Data above threshold'!$A122,'Raw Data'!$B$4:$B$185,0),MATCH('Data above threshold'!BI$4,'Raw Data'!$3:$3,0)-1),"NA"))</f>
        <v>-11.5129</v>
      </c>
      <c r="BH122" s="103" t="n">
        <f aca="true">IF(ISBLANK(OFFSET('Raw Data'!$A$3,MATCH('Data above threshold'!$A122,'Raw Data'!$B$4:$B$185,0),MATCH('Data above threshold'!BJ$4,'Raw Data'!$3:$3,0)-1)),"", IFERROR($J122*OFFSET('Raw Data'!$A$3,MATCH('Data above threshold'!$A122,'Raw Data'!$B$4:$B$185,0),MATCH('Data above threshold'!BJ$4,'Raw Data'!$3:$3,0)-1),"NA"))</f>
        <v>-11.5129</v>
      </c>
      <c r="BI122" s="103" t="n">
        <f aca="true">IF(ISBLANK(OFFSET('Raw Data'!$A$3,MATCH('Data above threshold'!$A122,'Raw Data'!$B$4:$B$185,0),MATCH('Data above threshold'!BK$4,'Raw Data'!$3:$3,0)-1)),"", IFERROR($J122*OFFSET('Raw Data'!$A$3,MATCH('Data above threshold'!$A122,'Raw Data'!$B$4:$B$185,0),MATCH('Data above threshold'!BK$4,'Raw Data'!$3:$3,0)-1),"NA"))</f>
        <v>-6.60327385</v>
      </c>
      <c r="BJ122" s="103" t="n">
        <f aca="true">IF(ISBLANK(OFFSET('Raw Data'!$A$3,MATCH('Data above threshold'!$A122,'Raw Data'!$B$4:$B$185,0),MATCH('Data above threshold'!BL$4,'Raw Data'!$3:$3,0)-1)),"", IFERROR($J122*OFFSET('Raw Data'!$A$3,MATCH('Data above threshold'!$A122,'Raw Data'!$B$4:$B$185,0),MATCH('Data above threshold'!BL$4,'Raw Data'!$3:$3,0)-1),"NA"))</f>
        <v>-11.5129</v>
      </c>
      <c r="BK122" s="103" t="n">
        <f aca="true">IF(ISBLANK(OFFSET('Raw Data'!$A$3,MATCH('Data above threshold'!$A122,'Raw Data'!$B$4:$B$185,0),MATCH('Data above threshold'!BM$4,'Raw Data'!$3:$3,0)-1)),"", IFERROR($J122*OFFSET('Raw Data'!$A$3,MATCH('Data above threshold'!$A122,'Raw Data'!$B$4:$B$185,0),MATCH('Data above threshold'!BM$4,'Raw Data'!$3:$3,0)-1),"NA"))</f>
        <v>-11.5129</v>
      </c>
      <c r="BL122" s="103" t="n">
        <f aca="true">IF(ISBLANK(OFFSET('Raw Data'!$A$3,MATCH('Data above threshold'!$A122,'Raw Data'!$B$4:$B$185,0),MATCH('Data above threshold'!BN$4,'Raw Data'!$3:$3,0)-1)),"", IFERROR($J122*OFFSET('Raw Data'!$A$3,MATCH('Data above threshold'!$A122,'Raw Data'!$B$4:$B$185,0),MATCH('Data above threshold'!BN$4,'Raw Data'!$3:$3,0)-1),"NA"))</f>
        <v>-6.94473</v>
      </c>
      <c r="BM122" s="103" t="n">
        <f aca="true">IF(ISBLANK(OFFSET('Raw Data'!$A$3,MATCH('Data above threshold'!$A122,'Raw Data'!$B$4:$B$185,0),MATCH('Data above threshold'!BO$4,'Raw Data'!$3:$3,0)-1)),"", IFERROR($J122*OFFSET('Raw Data'!$A$3,MATCH('Data above threshold'!$A122,'Raw Data'!$B$4:$B$185,0),MATCH('Data above threshold'!BO$4,'Raw Data'!$3:$3,0)-1),"NA"))</f>
        <v>-8.51126</v>
      </c>
      <c r="BN122" s="103" t="n">
        <f aca="true">IF(ISBLANK(OFFSET('Raw Data'!$A$3,MATCH('Data above threshold'!$A122,'Raw Data'!$B$4:$B$185,0),MATCH('Data above threshold'!BP$4,'Raw Data'!$3:$3,0)-1)),"", IFERROR($J122*OFFSET('Raw Data'!$A$3,MATCH('Data above threshold'!$A122,'Raw Data'!$B$4:$B$185,0),MATCH('Data above threshold'!BP$4,'Raw Data'!$3:$3,0)-1),"NA"))</f>
        <v>-8.13759</v>
      </c>
      <c r="BO122" s="103" t="n">
        <f aca="true">IF(ISBLANK(OFFSET('Raw Data'!$A$3,MATCH('Data above threshold'!$A122,'Raw Data'!$B$4:$B$185,0),MATCH('Data above threshold'!BQ$4,'Raw Data'!$3:$3,0)-1)),"", IFERROR($J122*OFFSET('Raw Data'!$A$3,MATCH('Data above threshold'!$A122,'Raw Data'!$B$4:$B$185,0),MATCH('Data above threshold'!BQ$4,'Raw Data'!$3:$3,0)-1),"NA"))</f>
        <v>-8.51009</v>
      </c>
      <c r="BP122" s="103" t="n">
        <f aca="true">IF(ISBLANK(OFFSET('Raw Data'!$A$3,MATCH('Data above threshold'!$A122,'Raw Data'!$B$4:$B$185,0),MATCH('Data above threshold'!BR$4,'Raw Data'!$3:$3,0)-1)),"", IFERROR($J122*OFFSET('Raw Data'!$A$3,MATCH('Data above threshold'!$A122,'Raw Data'!$B$4:$B$185,0),MATCH('Data above threshold'!BR$4,'Raw Data'!$3:$3,0)-1),"NA"))</f>
        <v>-6.38574</v>
      </c>
      <c r="BQ122" s="103" t="n">
        <f aca="true">IF(ISBLANK(OFFSET('Raw Data'!$A$3,MATCH('Data above threshold'!$A122,'Raw Data'!$B$4:$B$185,0),MATCH('Data above threshold'!BS$4,'Raw Data'!$3:$3,0)-1)),"", IFERROR($J122*OFFSET('Raw Data'!$A$3,MATCH('Data above threshold'!$A122,'Raw Data'!$B$4:$B$185,0),MATCH('Data above threshold'!BS$4,'Raw Data'!$3:$3,0)-1),"NA"))</f>
        <v>-9.29911</v>
      </c>
      <c r="BR122" s="103" t="n">
        <f aca="true">IF(ISBLANK(OFFSET('Raw Data'!$A$3,MATCH('Data above threshold'!$A122,'Raw Data'!$B$4:$B$185,0),MATCH('Data above threshold'!BT$4,'Raw Data'!$3:$3,0)-1)),"", IFERROR($J122*OFFSET('Raw Data'!$A$3,MATCH('Data above threshold'!$A122,'Raw Data'!$B$4:$B$185,0),MATCH('Data above threshold'!BT$4,'Raw Data'!$3:$3,0)-1),"NA"))</f>
        <v>-5.13522</v>
      </c>
      <c r="BS122" s="103" t="n">
        <f aca="true">IF(ISBLANK(OFFSET('Raw Data'!$A$3,MATCH('Data above threshold'!$A122,'Raw Data'!$B$4:$B$185,0),MATCH('Data above threshold'!BU$4,'Raw Data'!$3:$3,0)-1)),"", IFERROR($J122*OFFSET('Raw Data'!$A$3,MATCH('Data above threshold'!$A122,'Raw Data'!$B$4:$B$185,0),MATCH('Data above threshold'!BU$4,'Raw Data'!$3:$3,0)-1),"NA"))</f>
        <v>-5.45991</v>
      </c>
      <c r="BT122" s="103" t="n">
        <f aca="true">IF(ISBLANK(OFFSET('Raw Data'!$A$3,MATCH('Data above threshold'!$A122,'Raw Data'!$B$4:$B$185,0),MATCH('Data above threshold'!BV$4,'Raw Data'!$3:$3,0)-1)),"", IFERROR($J122*OFFSET('Raw Data'!$A$3,MATCH('Data above threshold'!$A122,'Raw Data'!$B$4:$B$185,0),MATCH('Data above threshold'!BV$4,'Raw Data'!$3:$3,0)-1),"NA"))</f>
        <v>-11.5129</v>
      </c>
      <c r="BU122" s="103" t="n">
        <f aca="true">IF(ISBLANK(OFFSET('Raw Data'!$A$3,MATCH('Data above threshold'!$A122,'Raw Data'!$B$4:$B$185,0),MATCH('Data above threshold'!BW$4,'Raw Data'!$3:$3,0)-1)),"", IFERROR($J122*OFFSET('Raw Data'!$A$3,MATCH('Data above threshold'!$A122,'Raw Data'!$B$4:$B$185,0),MATCH('Data above threshold'!BW$4,'Raw Data'!$3:$3,0)-1),"NA"))</f>
        <v>-7.44415</v>
      </c>
      <c r="BV122" s="103" t="n">
        <f aca="true">IF(ISBLANK(OFFSET('Raw Data'!$A$3,MATCH('Data above threshold'!$A122,'Raw Data'!$B$4:$B$185,0),MATCH('Data above threshold'!BX$4,'Raw Data'!$3:$3,0)-1)),"", IFERROR($J122*OFFSET('Raw Data'!$A$3,MATCH('Data above threshold'!$A122,'Raw Data'!$B$4:$B$185,0),MATCH('Data above threshold'!BX$4,'Raw Data'!$3:$3,0)-1),"NA"))</f>
        <v>-7.60051</v>
      </c>
      <c r="BW122" s="103" t="n">
        <f aca="true">IF(ISBLANK(OFFSET('Raw Data'!$A$3,MATCH('Data above threshold'!$A122,'Raw Data'!$B$4:$B$185,0),MATCH('Data above threshold'!BY$4,'Raw Data'!$3:$3,0)-1)),"", IFERROR($J122*OFFSET('Raw Data'!$A$3,MATCH('Data above threshold'!$A122,'Raw Data'!$B$4:$B$185,0),MATCH('Data above threshold'!BY$4,'Raw Data'!$3:$3,0)-1),"NA"))</f>
        <v>-7.65165</v>
      </c>
      <c r="BX122" s="103" t="n">
        <f aca="true">IF(ISBLANK(OFFSET('Raw Data'!$A$3,MATCH('Data above threshold'!$A122,'Raw Data'!$B$4:$B$185,0),MATCH('Data above threshold'!BZ$4,'Raw Data'!$3:$3,0)-1)),"", IFERROR($J122*OFFSET('Raw Data'!$A$3,MATCH('Data above threshold'!$A122,'Raw Data'!$B$4:$B$185,0),MATCH('Data above threshold'!BZ$4,'Raw Data'!$3:$3,0)-1),"NA"))</f>
        <v>-5.6092818</v>
      </c>
      <c r="BY122" s="103" t="n">
        <f aca="true">IF(ISBLANK(OFFSET('Raw Data'!$A$3,MATCH('Data above threshold'!$A122,'Raw Data'!$B$4:$B$185,0),MATCH('Data above threshold'!CA$4,'Raw Data'!$3:$3,0)-1)),"", IFERROR($J122*OFFSET('Raw Data'!$A$3,MATCH('Data above threshold'!$A122,'Raw Data'!$B$4:$B$185,0),MATCH('Data above threshold'!CA$4,'Raw Data'!$3:$3,0)-1),"NA"))</f>
        <v>-11.5129</v>
      </c>
      <c r="BZ122" s="103" t="n">
        <f aca="true">IF(ISBLANK(OFFSET('Raw Data'!$A$3,MATCH('Data above threshold'!$A122,'Raw Data'!$B$4:$B$185,0),MATCH('Data above threshold'!CB$4,'Raw Data'!$3:$3,0)-1)),"", IFERROR($J122*OFFSET('Raw Data'!$A$3,MATCH('Data above threshold'!$A122,'Raw Data'!$B$4:$B$185,0),MATCH('Data above threshold'!CB$4,'Raw Data'!$3:$3,0)-1),"NA"))</f>
        <v>-11.5129</v>
      </c>
      <c r="CA122" s="103" t="n">
        <f aca="true">IF(ISBLANK(OFFSET('Raw Data'!$A$3,MATCH('Data above threshold'!$A122,'Raw Data'!$B$4:$B$185,0),MATCH('Data above threshold'!CC$4,'Raw Data'!$3:$3,0)-1)),"", IFERROR($J122*OFFSET('Raw Data'!$A$3,MATCH('Data above threshold'!$A122,'Raw Data'!$B$4:$B$185,0),MATCH('Data above threshold'!CC$4,'Raw Data'!$3:$3,0)-1),"NA"))</f>
        <v>-11.5129</v>
      </c>
      <c r="CB122" s="103" t="n">
        <f aca="true">IF(ISBLANK(OFFSET('Raw Data'!$A$3,MATCH('Data above threshold'!$A122,'Raw Data'!$B$4:$B$185,0),MATCH('Data above threshold'!CD$4,'Raw Data'!$3:$3,0)-1)),"", IFERROR($J122*OFFSET('Raw Data'!$A$3,MATCH('Data above threshold'!$A122,'Raw Data'!$B$4:$B$185,0),MATCH('Data above threshold'!CD$4,'Raw Data'!$3:$3,0)-1),"NA"))</f>
        <v>-6.87809</v>
      </c>
      <c r="CC122" s="103" t="n">
        <f aca="true">IF(ISBLANK(OFFSET('Raw Data'!$A$3,MATCH('Data above threshold'!$A122,'Raw Data'!$B$4:$B$185,0),MATCH('Data above threshold'!CE$4,'Raw Data'!$3:$3,0)-1)),"", IFERROR($J122*OFFSET('Raw Data'!$A$3,MATCH('Data above threshold'!$A122,'Raw Data'!$B$4:$B$185,0),MATCH('Data above threshold'!CE$4,'Raw Data'!$3:$3,0)-1),"NA"))</f>
        <v>-11.51293</v>
      </c>
      <c r="CD122" s="103" t="n">
        <f aca="true">IF(ISBLANK(OFFSET('Raw Data'!$A$3,MATCH('Data above threshold'!$A122,'Raw Data'!$B$4:$B$185,0),MATCH('Data above threshold'!CF$4,'Raw Data'!$3:$3,0)-1)),"", IFERROR($J122*OFFSET('Raw Data'!$A$3,MATCH('Data above threshold'!$A122,'Raw Data'!$B$4:$B$185,0),MATCH('Data above threshold'!CF$4,'Raw Data'!$3:$3,0)-1),"NA"))</f>
        <v>-11.5129</v>
      </c>
      <c r="CE122" s="103" t="n">
        <f aca="true">IF(ISBLANK(OFFSET('Raw Data'!$A$3,MATCH('Data above threshold'!$A122,'Raw Data'!$B$4:$B$185,0),MATCH('Data above threshold'!CG$4,'Raw Data'!$3:$3,0)-1)),"", IFERROR($J122*OFFSET('Raw Data'!$A$3,MATCH('Data above threshold'!$A122,'Raw Data'!$B$4:$B$185,0),MATCH('Data above threshold'!CG$4,'Raw Data'!$3:$3,0)-1),"NA"))</f>
        <v>-8.475222</v>
      </c>
      <c r="CF122" s="103" t="n">
        <f aca="true">IF(ISBLANK(OFFSET('Raw Data'!$A$3,MATCH('Data above threshold'!$A122,'Raw Data'!$B$4:$B$185,0),MATCH('Data above threshold'!CH$4,'Raw Data'!$3:$3,0)-1)),"", IFERROR($J122*OFFSET('Raw Data'!$A$3,MATCH('Data above threshold'!$A122,'Raw Data'!$B$4:$B$185,0),MATCH('Data above threshold'!CH$4,'Raw Data'!$3:$3,0)-1),"NA"))</f>
        <v>-6.46907</v>
      </c>
      <c r="CG122" s="103" t="n">
        <f aca="true">IF(ISBLANK(OFFSET('Raw Data'!$A$3,MATCH('Data above threshold'!$A122,'Raw Data'!$B$4:$B$185,0),MATCH('Data above threshold'!CI$4,'Raw Data'!$3:$3,0)-1)),"", IFERROR($J122*OFFSET('Raw Data'!$A$3,MATCH('Data above threshold'!$A122,'Raw Data'!$B$4:$B$185,0),MATCH('Data above threshold'!CI$4,'Raw Data'!$3:$3,0)-1),"NA"))</f>
        <v>-11.5129</v>
      </c>
      <c r="CH122" s="103" t="n">
        <f aca="true">IF(ISBLANK(OFFSET('Raw Data'!$A$3,MATCH('Data above threshold'!$A122,'Raw Data'!$B$4:$B$185,0),MATCH('Data above threshold'!CJ$4,'Raw Data'!$3:$3,0)-1)),"", IFERROR($J122*OFFSET('Raw Data'!$A$3,MATCH('Data above threshold'!$A122,'Raw Data'!$B$4:$B$185,0),MATCH('Data above threshold'!CJ$4,'Raw Data'!$3:$3,0)-1),"NA"))</f>
        <v>-11.5129</v>
      </c>
      <c r="CI122" s="103" t="n">
        <f aca="true">IF(ISBLANK(OFFSET('Raw Data'!$A$3,MATCH('Data above threshold'!$A122,'Raw Data'!$B$4:$B$185,0),MATCH('Data above threshold'!CK$4,'Raw Data'!$3:$3,0)-1)),"", IFERROR($J122*OFFSET('Raw Data'!$A$3,MATCH('Data above threshold'!$A122,'Raw Data'!$B$4:$B$185,0),MATCH('Data above threshold'!CK$4,'Raw Data'!$3:$3,0)-1),"NA"))</f>
        <v>-11.5129</v>
      </c>
      <c r="CJ122" s="103" t="n">
        <f aca="true">IF(ISBLANK(OFFSET('Raw Data'!$A$3,MATCH('Data above threshold'!$A122,'Raw Data'!$B$4:$B$185,0),MATCH('Data above threshold'!CL$4,'Raw Data'!$3:$3,0)-1)),"", IFERROR($J122*OFFSET('Raw Data'!$A$3,MATCH('Data above threshold'!$A122,'Raw Data'!$B$4:$B$185,0),MATCH('Data above threshold'!CL$4,'Raw Data'!$3:$3,0)-1),"NA"))</f>
        <v>-6.4071644</v>
      </c>
      <c r="CK122" s="103" t="n">
        <f aca="true">IF(ISBLANK(OFFSET('Raw Data'!$A$3,MATCH('Data above threshold'!$A122,'Raw Data'!$B$4:$B$185,0),MATCH('Data above threshold'!CM$4,'Raw Data'!$3:$3,0)-1)),"", IFERROR($J122*OFFSET('Raw Data'!$A$3,MATCH('Data above threshold'!$A122,'Raw Data'!$B$4:$B$185,0),MATCH('Data above threshold'!CM$4,'Raw Data'!$3:$3,0)-1),"NA"))</f>
        <v>-9.50105</v>
      </c>
      <c r="CL122" s="103" t="n">
        <f aca="true">IF(ISBLANK(OFFSET('Raw Data'!$A$3,MATCH('Data above threshold'!$A122,'Raw Data'!$B$4:$B$185,0),MATCH('Data above threshold'!CN$4,'Raw Data'!$3:$3,0)-1)),"", IFERROR($J122*OFFSET('Raw Data'!$A$3,MATCH('Data above threshold'!$A122,'Raw Data'!$B$4:$B$185,0),MATCH('Data above threshold'!CN$4,'Raw Data'!$3:$3,0)-1),"NA"))</f>
        <v>-5.614316</v>
      </c>
      <c r="CM122" s="103" t="n">
        <f aca="true">IF(ISBLANK(OFFSET('Raw Data'!$A$3,MATCH('Data above threshold'!$A122,'Raw Data'!$B$4:$B$185,0),MATCH('Data above threshold'!CO$4,'Raw Data'!$3:$3,0)-1)),"", IFERROR($J122*OFFSET('Raw Data'!$A$3,MATCH('Data above threshold'!$A122,'Raw Data'!$B$4:$B$185,0),MATCH('Data above threshold'!CO$4,'Raw Data'!$3:$3,0)-1),"NA"))</f>
        <v>-5.982381</v>
      </c>
      <c r="CN122" s="103" t="n">
        <f aca="true">IF(ISBLANK(OFFSET('Raw Data'!$A$3,MATCH('Data above threshold'!$A122,'Raw Data'!$B$4:$B$185,0),MATCH('Data above threshold'!CP$4,'Raw Data'!$3:$3,0)-1)),"", IFERROR($J122*OFFSET('Raw Data'!$A$3,MATCH('Data above threshold'!$A122,'Raw Data'!$B$4:$B$185,0),MATCH('Data above threshold'!CP$4,'Raw Data'!$3:$3,0)-1),"NA"))</f>
        <v>-11.5129</v>
      </c>
      <c r="CO122" s="103" t="n">
        <f aca="true">IF(ISBLANK(OFFSET('Raw Data'!$A$3,MATCH('Data above threshold'!$A122,'Raw Data'!$B$4:$B$185,0),MATCH('Data above threshold'!CQ$4,'Raw Data'!$3:$3,0)-1)),"", IFERROR($J122*OFFSET('Raw Data'!$A$3,MATCH('Data above threshold'!$A122,'Raw Data'!$B$4:$B$185,0),MATCH('Data above threshold'!CQ$4,'Raw Data'!$3:$3,0)-1),"NA"))</f>
        <v>-11.5129</v>
      </c>
      <c r="CP122" s="103" t="n">
        <f aca="true">IF(ISBLANK(OFFSET('Raw Data'!$A$3,MATCH('Data above threshold'!$A122,'Raw Data'!$B$4:$B$185,0),MATCH('Data above threshold'!CR$4,'Raw Data'!$3:$3,0)-1)),"", IFERROR($J122*OFFSET('Raw Data'!$A$3,MATCH('Data above threshold'!$A122,'Raw Data'!$B$4:$B$185,0),MATCH('Data above threshold'!CR$4,'Raw Data'!$3:$3,0)-1),"NA"))</f>
        <v>-6.3296158</v>
      </c>
    </row>
    <row r="123" s="103" customFormat="true" ht="15.5" hidden="false" customHeight="false" outlineLevel="0" collapsed="false">
      <c r="A123" s="107" t="n">
        <v>4400</v>
      </c>
      <c r="B123" s="107" t="n">
        <v>2</v>
      </c>
      <c r="C123" s="103" t="str">
        <f aca="true">IF(ISBLANK(OFFSET('Raw Data'!$A$3,MATCH($A123,'Raw Data'!$B$4:$B$185,0),MATCH(C$4,'Raw Data'!$3:$3,0)-1)),"",OFFSET('Raw Data'!$A$3,MATCH($A123,'Raw Data'!$B$4:$B$185,0),MATCH(C$4,'Raw Data'!$3:$3,0)-1))</f>
        <v/>
      </c>
      <c r="D123" s="103" t="str">
        <f aca="true">IF(ISBLANK(OFFSET('Raw Data'!$A$3,MATCH($A123,'Raw Data'!$B$4:$B$185,0),MATCH(D$4,'Raw Data'!$3:$3,0)-1)),"",OFFSET('Raw Data'!$A$3,MATCH($A123,'Raw Data'!$B$4:$B$185,0),MATCH(D$4,'Raw Data'!$3:$3,0)-1))</f>
        <v>National sustainable consumption</v>
      </c>
      <c r="E123" s="103" t="str">
        <f aca="true">IF(ISBLANK(OFFSET('Raw Data'!$A$3,MATCH($A123,'Raw Data'!$B$4:$B$185,0),MATCH(E$4,'Raw Data'!$3:$3,0)-1)),"",OFFSET('Raw Data'!$A$3,MATCH($A123,'Raw Data'!$B$4:$B$185,0),MATCH(E$4,'Raw Data'!$3:$3,0)-1))</f>
        <v>This indicator test the levels of sustainable consumption nationally. Specifically, it explores domestic material consumption, sustainable agricultral production, renewable energy consumption, and the infrastructure of sustainable transport</v>
      </c>
      <c r="F123" s="103" t="str">
        <f aca="true">IF(ISBLANK(OFFSET('Raw Data'!$A$3,MATCH($A123,'Raw Data'!$B$4:$B$185,0),MATCH(F$4,'Raw Data'!$3:$3,0)-1)),"",OFFSET('Raw Data'!$A$3,MATCH($A123,'Raw Data'!$B$4:$B$185,0),MATCH(F$4,'Raw Data'!$3:$3,0)-1))</f>
        <v/>
      </c>
      <c r="G123" s="103" t="s">
        <v>217</v>
      </c>
      <c r="H123" s="103" t="str">
        <f aca="true">IF(ISBLANK(OFFSET('Raw Data'!$A$3,MATCH($A123,'Raw Data'!$B$4:$B$185,0),MATCH(H$4,'Raw Data'!$3:$3,0)-1)),"",OFFSET('Raw Data'!$A$3,MATCH($A123,'Raw Data'!$B$4:$B$185,0),MATCH(H$4,'Raw Data'!$3:$3,0)-1))</f>
        <v/>
      </c>
      <c r="I123" s="103" t="str">
        <f aca="true">IF(ISBLANK(OFFSET('Raw Data'!$A$3,MATCH($A123,'Raw Data'!$B$4:$B$185,0),MATCH(I$4,'Raw Data'!$3:$3,0)-1)),"",OFFSET('Raw Data'!$A$3,MATCH($A123,'Raw Data'!$B$4:$B$185,0),MATCH(I$4,'Raw Data'!$3:$3,0)-1))</f>
        <v/>
      </c>
      <c r="J123" s="103" t="str">
        <f aca="false">IF(I123="","",IF(I123="Minus",-1,1))</f>
        <v/>
      </c>
      <c r="K123" s="105" t="str">
        <f aca="false" t="array" ref="K123:K123">IFERROR(SKEW(IF(ISNUMBER(O123:CP123),O123:CP123,"")),"")</f>
        <v/>
      </c>
      <c r="L123" s="103" t="n">
        <f aca="true">IF(ISBLANK(OFFSET('Data above threshold'!$A$4,MATCH('Data above threshold'!$A123,'Data above threshold'!$A$5:$A$185,0),MATCH('Data above threshold'!N$4,'Data above threshold'!$4:$4,0)-1)),1,OFFSET('Data above threshold'!$A$4,MATCH('Data above threshold'!$A123,'Data above threshold'!$A$5:$A$185,0),MATCH('Data above threshold'!N$4,'Data above threshold'!$4:$4,0)-1))</f>
        <v>1</v>
      </c>
      <c r="M123" s="103" t="str">
        <f aca="true">IF(ISBLANK(OFFSET('Data above threshold'!$A$4,MATCH('Data above threshold'!$A123,'Data above threshold'!$A$5:$A$185,0),MATCH('Data above threshold'!O$4,'Data above threshold'!$4:$4,0)-1)),"",OFFSET('Data above threshold'!$A$4,MATCH('Data above threshold'!$A123,'Data above threshold'!$A$5:$A$185,0),MATCH('Data above threshold'!O$4,'Data above threshold'!$4:$4,0)-1))</f>
        <v/>
      </c>
      <c r="N123" s="106" t="str">
        <f aca="false" t="array" ref="N123:N123">IF(B123&lt;4,"",1-IFERROR(SUM(ISNUMBER(O123:CP123)*(1-$O$3:$CP$3))/COUNTIF($O$3:$CP$3,0),0))</f>
        <v/>
      </c>
      <c r="O123" s="103" t="str">
        <f aca="true">IF(ISBLANK(OFFSET('Raw Data'!$A$3,MATCH('Data above threshold'!$A123,'Raw Data'!$B$4:$B$185,0),MATCH('Data above threshold'!Q$4,'Raw Data'!$3:$3,0)-1)),"", IFERROR($J123*OFFSET('Raw Data'!$A$3,MATCH('Data above threshold'!$A123,'Raw Data'!$B$4:$B$185,0),MATCH('Data above threshold'!Q$4,'Raw Data'!$3:$3,0)-1),"NA"))</f>
        <v/>
      </c>
      <c r="P123" s="103" t="str">
        <f aca="true">IF(ISBLANK(OFFSET('Raw Data'!$A$3,MATCH('Data above threshold'!$A123,'Raw Data'!$B$4:$B$185,0),MATCH('Data above threshold'!R$4,'Raw Data'!$3:$3,0)-1)),"", IFERROR($J123*OFFSET('Raw Data'!$A$3,MATCH('Data above threshold'!$A123,'Raw Data'!$B$4:$B$185,0),MATCH('Data above threshold'!R$4,'Raw Data'!$3:$3,0)-1),"NA"))</f>
        <v/>
      </c>
      <c r="Q123" s="103" t="str">
        <f aca="true">IF(ISBLANK(OFFSET('Raw Data'!$A$3,MATCH('Data above threshold'!$A123,'Raw Data'!$B$4:$B$185,0),MATCH('Data above threshold'!S$4,'Raw Data'!$3:$3,0)-1)),"", IFERROR($J123*OFFSET('Raw Data'!$A$3,MATCH('Data above threshold'!$A123,'Raw Data'!$B$4:$B$185,0),MATCH('Data above threshold'!S$4,'Raw Data'!$3:$3,0)-1),"NA"))</f>
        <v/>
      </c>
      <c r="R123" s="103" t="str">
        <f aca="true">IF(ISBLANK(OFFSET('Raw Data'!$A$3,MATCH('Data above threshold'!$A123,'Raw Data'!$B$4:$B$185,0),MATCH('Data above threshold'!T$4,'Raw Data'!$3:$3,0)-1)),"", IFERROR($J123*OFFSET('Raw Data'!$A$3,MATCH('Data above threshold'!$A123,'Raw Data'!$B$4:$B$185,0),MATCH('Data above threshold'!T$4,'Raw Data'!$3:$3,0)-1),"NA"))</f>
        <v/>
      </c>
      <c r="S123" s="103" t="str">
        <f aca="true">IF(ISBLANK(OFFSET('Raw Data'!$A$3,MATCH('Data above threshold'!$A123,'Raw Data'!$B$4:$B$185,0),MATCH('Data above threshold'!U$4,'Raw Data'!$3:$3,0)-1)),"", IFERROR($J123*OFFSET('Raw Data'!$A$3,MATCH('Data above threshold'!$A123,'Raw Data'!$B$4:$B$185,0),MATCH('Data above threshold'!U$4,'Raw Data'!$3:$3,0)-1),"NA"))</f>
        <v/>
      </c>
      <c r="T123" s="103" t="str">
        <f aca="true">IF(ISBLANK(OFFSET('Raw Data'!$A$3,MATCH('Data above threshold'!$A123,'Raw Data'!$B$4:$B$185,0),MATCH('Data above threshold'!V$4,'Raw Data'!$3:$3,0)-1)),"", IFERROR($J123*OFFSET('Raw Data'!$A$3,MATCH('Data above threshold'!$A123,'Raw Data'!$B$4:$B$185,0),MATCH('Data above threshold'!V$4,'Raw Data'!$3:$3,0)-1),"NA"))</f>
        <v/>
      </c>
      <c r="U123" s="103" t="str">
        <f aca="true">IF(ISBLANK(OFFSET('Raw Data'!$A$3,MATCH('Data above threshold'!$A123,'Raw Data'!$B$4:$B$185,0),MATCH('Data above threshold'!W$4,'Raw Data'!$3:$3,0)-1)),"", IFERROR($J123*OFFSET('Raw Data'!$A$3,MATCH('Data above threshold'!$A123,'Raw Data'!$B$4:$B$185,0),MATCH('Data above threshold'!W$4,'Raw Data'!$3:$3,0)-1),"NA"))</f>
        <v/>
      </c>
      <c r="V123" s="103" t="str">
        <f aca="true">IF(ISBLANK(OFFSET('Raw Data'!$A$3,MATCH('Data above threshold'!$A123,'Raw Data'!$B$4:$B$185,0),MATCH('Data above threshold'!X$4,'Raw Data'!$3:$3,0)-1)),"", IFERROR($J123*OFFSET('Raw Data'!$A$3,MATCH('Data above threshold'!$A123,'Raw Data'!$B$4:$B$185,0),MATCH('Data above threshold'!X$4,'Raw Data'!$3:$3,0)-1),"NA"))</f>
        <v/>
      </c>
      <c r="W123" s="103" t="str">
        <f aca="true">IF(ISBLANK(OFFSET('Raw Data'!$A$3,MATCH('Data above threshold'!$A123,'Raw Data'!$B$4:$B$185,0),MATCH('Data above threshold'!Y$4,'Raw Data'!$3:$3,0)-1)),"", IFERROR($J123*OFFSET('Raw Data'!$A$3,MATCH('Data above threshold'!$A123,'Raw Data'!$B$4:$B$185,0),MATCH('Data above threshold'!Y$4,'Raw Data'!$3:$3,0)-1),"NA"))</f>
        <v/>
      </c>
      <c r="X123" s="103" t="str">
        <f aca="true">IF(ISBLANK(OFFSET('Raw Data'!$A$3,MATCH('Data above threshold'!$A123,'Raw Data'!$B$4:$B$185,0),MATCH('Data above threshold'!Z$4,'Raw Data'!$3:$3,0)-1)),"", IFERROR($J123*OFFSET('Raw Data'!$A$3,MATCH('Data above threshold'!$A123,'Raw Data'!$B$4:$B$185,0),MATCH('Data above threshold'!Z$4,'Raw Data'!$3:$3,0)-1),"NA"))</f>
        <v/>
      </c>
      <c r="Y123" s="103" t="str">
        <f aca="true">IF(ISBLANK(OFFSET('Raw Data'!$A$3,MATCH('Data above threshold'!$A123,'Raw Data'!$B$4:$B$185,0),MATCH('Data above threshold'!AA$4,'Raw Data'!$3:$3,0)-1)),"", IFERROR($J123*OFFSET('Raw Data'!$A$3,MATCH('Data above threshold'!$A123,'Raw Data'!$B$4:$B$185,0),MATCH('Data above threshold'!AA$4,'Raw Data'!$3:$3,0)-1),"NA"))</f>
        <v/>
      </c>
      <c r="Z123" s="103" t="str">
        <f aca="true">IF(ISBLANK(OFFSET('Raw Data'!$A$3,MATCH('Data above threshold'!$A123,'Raw Data'!$B$4:$B$185,0),MATCH('Data above threshold'!AB$4,'Raw Data'!$3:$3,0)-1)),"", IFERROR($J123*OFFSET('Raw Data'!$A$3,MATCH('Data above threshold'!$A123,'Raw Data'!$B$4:$B$185,0),MATCH('Data above threshold'!AB$4,'Raw Data'!$3:$3,0)-1),"NA"))</f>
        <v/>
      </c>
      <c r="AA123" s="103" t="str">
        <f aca="true">IF(ISBLANK(OFFSET('Raw Data'!$A$3,MATCH('Data above threshold'!$A123,'Raw Data'!$B$4:$B$185,0),MATCH('Data above threshold'!AC$4,'Raw Data'!$3:$3,0)-1)),"", IFERROR($J123*OFFSET('Raw Data'!$A$3,MATCH('Data above threshold'!$A123,'Raw Data'!$B$4:$B$185,0),MATCH('Data above threshold'!AC$4,'Raw Data'!$3:$3,0)-1),"NA"))</f>
        <v/>
      </c>
      <c r="AB123" s="103" t="str">
        <f aca="true">IF(ISBLANK(OFFSET('Raw Data'!$A$3,MATCH('Data above threshold'!$A123,'Raw Data'!$B$4:$B$185,0),MATCH('Data above threshold'!AD$4,'Raw Data'!$3:$3,0)-1)),"", IFERROR($J123*OFFSET('Raw Data'!$A$3,MATCH('Data above threshold'!$A123,'Raw Data'!$B$4:$B$185,0),MATCH('Data above threshold'!AD$4,'Raw Data'!$3:$3,0)-1),"NA"))</f>
        <v/>
      </c>
      <c r="AC123" s="103" t="str">
        <f aca="true">IF(ISBLANK(OFFSET('Raw Data'!$A$3,MATCH('Data above threshold'!$A123,'Raw Data'!$B$4:$B$185,0),MATCH('Data above threshold'!AE$4,'Raw Data'!$3:$3,0)-1)),"", IFERROR($J123*OFFSET('Raw Data'!$A$3,MATCH('Data above threshold'!$A123,'Raw Data'!$B$4:$B$185,0),MATCH('Data above threshold'!AE$4,'Raw Data'!$3:$3,0)-1),"NA"))</f>
        <v/>
      </c>
      <c r="AD123" s="103" t="str">
        <f aca="true">IF(ISBLANK(OFFSET('Raw Data'!$A$3,MATCH('Data above threshold'!$A123,'Raw Data'!$B$4:$B$185,0),MATCH('Data above threshold'!AF$4,'Raw Data'!$3:$3,0)-1)),"", IFERROR($J123*OFFSET('Raw Data'!$A$3,MATCH('Data above threshold'!$A123,'Raw Data'!$B$4:$B$185,0),MATCH('Data above threshold'!AF$4,'Raw Data'!$3:$3,0)-1),"NA"))</f>
        <v/>
      </c>
      <c r="AE123" s="103" t="str">
        <f aca="true">IF(ISBLANK(OFFSET('Raw Data'!$A$3,MATCH('Data above threshold'!$A123,'Raw Data'!$B$4:$B$185,0),MATCH('Data above threshold'!AG$4,'Raw Data'!$3:$3,0)-1)),"", IFERROR($J123*OFFSET('Raw Data'!$A$3,MATCH('Data above threshold'!$A123,'Raw Data'!$B$4:$B$185,0),MATCH('Data above threshold'!AG$4,'Raw Data'!$3:$3,0)-1),"NA"))</f>
        <v/>
      </c>
      <c r="AF123" s="103" t="str">
        <f aca="true">IF(ISBLANK(OFFSET('Raw Data'!$A$3,MATCH('Data above threshold'!$A123,'Raw Data'!$B$4:$B$185,0),MATCH('Data above threshold'!AH$4,'Raw Data'!$3:$3,0)-1)),"", IFERROR($J123*OFFSET('Raw Data'!$A$3,MATCH('Data above threshold'!$A123,'Raw Data'!$B$4:$B$185,0),MATCH('Data above threshold'!AH$4,'Raw Data'!$3:$3,0)-1),"NA"))</f>
        <v/>
      </c>
      <c r="AG123" s="103" t="str">
        <f aca="true">IF(ISBLANK(OFFSET('Raw Data'!$A$3,MATCH('Data above threshold'!$A123,'Raw Data'!$B$4:$B$185,0),MATCH('Data above threshold'!AI$4,'Raw Data'!$3:$3,0)-1)),"", IFERROR($J123*OFFSET('Raw Data'!$A$3,MATCH('Data above threshold'!$A123,'Raw Data'!$B$4:$B$185,0),MATCH('Data above threshold'!AI$4,'Raw Data'!$3:$3,0)-1),"NA"))</f>
        <v/>
      </c>
      <c r="AH123" s="103" t="str">
        <f aca="true">IF(ISBLANK(OFFSET('Raw Data'!$A$3,MATCH('Data above threshold'!$A123,'Raw Data'!$B$4:$B$185,0),MATCH('Data above threshold'!AJ$4,'Raw Data'!$3:$3,0)-1)),"", IFERROR($J123*OFFSET('Raw Data'!$A$3,MATCH('Data above threshold'!$A123,'Raw Data'!$B$4:$B$185,0),MATCH('Data above threshold'!AJ$4,'Raw Data'!$3:$3,0)-1),"NA"))</f>
        <v/>
      </c>
      <c r="AI123" s="103" t="str">
        <f aca="true">IF(ISBLANK(OFFSET('Raw Data'!$A$3,MATCH('Data above threshold'!$A123,'Raw Data'!$B$4:$B$185,0),MATCH('Data above threshold'!AK$4,'Raw Data'!$3:$3,0)-1)),"", IFERROR($J123*OFFSET('Raw Data'!$A$3,MATCH('Data above threshold'!$A123,'Raw Data'!$B$4:$B$185,0),MATCH('Data above threshold'!AK$4,'Raw Data'!$3:$3,0)-1),"NA"))</f>
        <v/>
      </c>
      <c r="AJ123" s="103" t="str">
        <f aca="true">IF(ISBLANK(OFFSET('Raw Data'!$A$3,MATCH('Data above threshold'!$A123,'Raw Data'!$B$4:$B$185,0),MATCH('Data above threshold'!AL$4,'Raw Data'!$3:$3,0)-1)),"", IFERROR($J123*OFFSET('Raw Data'!$A$3,MATCH('Data above threshold'!$A123,'Raw Data'!$B$4:$B$185,0),MATCH('Data above threshold'!AL$4,'Raw Data'!$3:$3,0)-1),"NA"))</f>
        <v/>
      </c>
      <c r="AK123" s="103" t="str">
        <f aca="true">IF(ISBLANK(OFFSET('Raw Data'!$A$3,MATCH('Data above threshold'!$A123,'Raw Data'!$B$4:$B$185,0),MATCH('Data above threshold'!AM$4,'Raw Data'!$3:$3,0)-1)),"", IFERROR($J123*OFFSET('Raw Data'!$A$3,MATCH('Data above threshold'!$A123,'Raw Data'!$B$4:$B$185,0),MATCH('Data above threshold'!AM$4,'Raw Data'!$3:$3,0)-1),"NA"))</f>
        <v/>
      </c>
      <c r="AL123" s="103" t="str">
        <f aca="true">IF(ISBLANK(OFFSET('Raw Data'!$A$3,MATCH('Data above threshold'!$A123,'Raw Data'!$B$4:$B$185,0),MATCH('Data above threshold'!AN$4,'Raw Data'!$3:$3,0)-1)),"", IFERROR($J123*OFFSET('Raw Data'!$A$3,MATCH('Data above threshold'!$A123,'Raw Data'!$B$4:$B$185,0),MATCH('Data above threshold'!AN$4,'Raw Data'!$3:$3,0)-1),"NA"))</f>
        <v/>
      </c>
      <c r="AM123" s="103" t="str">
        <f aca="true">IF(ISBLANK(OFFSET('Raw Data'!$A$3,MATCH('Data above threshold'!$A123,'Raw Data'!$B$4:$B$185,0),MATCH('Data above threshold'!AO$4,'Raw Data'!$3:$3,0)-1)),"", IFERROR($J123*OFFSET('Raw Data'!$A$3,MATCH('Data above threshold'!$A123,'Raw Data'!$B$4:$B$185,0),MATCH('Data above threshold'!AO$4,'Raw Data'!$3:$3,0)-1),"NA"))</f>
        <v/>
      </c>
      <c r="AN123" s="103" t="str">
        <f aca="true">IF(ISBLANK(OFFSET('Raw Data'!$A$3,MATCH('Data above threshold'!$A123,'Raw Data'!$B$4:$B$185,0),MATCH('Data above threshold'!AP$4,'Raw Data'!$3:$3,0)-1)),"", IFERROR($J123*OFFSET('Raw Data'!$A$3,MATCH('Data above threshold'!$A123,'Raw Data'!$B$4:$B$185,0),MATCH('Data above threshold'!AP$4,'Raw Data'!$3:$3,0)-1),"NA"))</f>
        <v/>
      </c>
      <c r="AO123" s="103" t="str">
        <f aca="true">IF(ISBLANK(OFFSET('Raw Data'!$A$3,MATCH('Data above threshold'!$A123,'Raw Data'!$B$4:$B$185,0),MATCH('Data above threshold'!AQ$4,'Raw Data'!$3:$3,0)-1)),"", IFERROR($J123*OFFSET('Raw Data'!$A$3,MATCH('Data above threshold'!$A123,'Raw Data'!$B$4:$B$185,0),MATCH('Data above threshold'!AQ$4,'Raw Data'!$3:$3,0)-1),"NA"))</f>
        <v/>
      </c>
      <c r="AP123" s="103" t="str">
        <f aca="true">IF(ISBLANK(OFFSET('Raw Data'!$A$3,MATCH('Data above threshold'!$A123,'Raw Data'!$B$4:$B$185,0),MATCH('Data above threshold'!AR$4,'Raw Data'!$3:$3,0)-1)),"", IFERROR($J123*OFFSET('Raw Data'!$A$3,MATCH('Data above threshold'!$A123,'Raw Data'!$B$4:$B$185,0),MATCH('Data above threshold'!AR$4,'Raw Data'!$3:$3,0)-1),"NA"))</f>
        <v/>
      </c>
      <c r="AQ123" s="103" t="str">
        <f aca="true">IF(ISBLANK(OFFSET('Raw Data'!$A$3,MATCH('Data above threshold'!$A123,'Raw Data'!$B$4:$B$185,0),MATCH('Data above threshold'!AS$4,'Raw Data'!$3:$3,0)-1)),"", IFERROR($J123*OFFSET('Raw Data'!$A$3,MATCH('Data above threshold'!$A123,'Raw Data'!$B$4:$B$185,0),MATCH('Data above threshold'!AS$4,'Raw Data'!$3:$3,0)-1),"NA"))</f>
        <v/>
      </c>
      <c r="AR123" s="103" t="str">
        <f aca="true">IF(ISBLANK(OFFSET('Raw Data'!$A$3,MATCH('Data above threshold'!$A123,'Raw Data'!$B$4:$B$185,0),MATCH('Data above threshold'!AT$4,'Raw Data'!$3:$3,0)-1)),"", IFERROR($J123*OFFSET('Raw Data'!$A$3,MATCH('Data above threshold'!$A123,'Raw Data'!$B$4:$B$185,0),MATCH('Data above threshold'!AT$4,'Raw Data'!$3:$3,0)-1),"NA"))</f>
        <v/>
      </c>
      <c r="AS123" s="103" t="str">
        <f aca="true">IF(ISBLANK(OFFSET('Raw Data'!$A$3,MATCH('Data above threshold'!$A123,'Raw Data'!$B$4:$B$185,0),MATCH('Data above threshold'!AU$4,'Raw Data'!$3:$3,0)-1)),"", IFERROR($J123*OFFSET('Raw Data'!$A$3,MATCH('Data above threshold'!$A123,'Raw Data'!$B$4:$B$185,0),MATCH('Data above threshold'!AU$4,'Raw Data'!$3:$3,0)-1),"NA"))</f>
        <v/>
      </c>
      <c r="AT123" s="103" t="str">
        <f aca="true">IF(ISBLANK(OFFSET('Raw Data'!$A$3,MATCH('Data above threshold'!$A123,'Raw Data'!$B$4:$B$185,0),MATCH('Data above threshold'!AV$4,'Raw Data'!$3:$3,0)-1)),"", IFERROR($J123*OFFSET('Raw Data'!$A$3,MATCH('Data above threshold'!$A123,'Raw Data'!$B$4:$B$185,0),MATCH('Data above threshold'!AV$4,'Raw Data'!$3:$3,0)-1),"NA"))</f>
        <v/>
      </c>
      <c r="AU123" s="103" t="str">
        <f aca="true">IF(ISBLANK(OFFSET('Raw Data'!$A$3,MATCH('Data above threshold'!$A123,'Raw Data'!$B$4:$B$185,0),MATCH('Data above threshold'!AW$4,'Raw Data'!$3:$3,0)-1)),"", IFERROR($J123*OFFSET('Raw Data'!$A$3,MATCH('Data above threshold'!$A123,'Raw Data'!$B$4:$B$185,0),MATCH('Data above threshold'!AW$4,'Raw Data'!$3:$3,0)-1),"NA"))</f>
        <v/>
      </c>
      <c r="AV123" s="103" t="str">
        <f aca="true">IF(ISBLANK(OFFSET('Raw Data'!$A$3,MATCH('Data above threshold'!$A123,'Raw Data'!$B$4:$B$185,0),MATCH('Data above threshold'!AX$4,'Raw Data'!$3:$3,0)-1)),"", IFERROR($J123*OFFSET('Raw Data'!$A$3,MATCH('Data above threshold'!$A123,'Raw Data'!$B$4:$B$185,0),MATCH('Data above threshold'!AX$4,'Raw Data'!$3:$3,0)-1),"NA"))</f>
        <v/>
      </c>
      <c r="AW123" s="103" t="str">
        <f aca="true">IF(ISBLANK(OFFSET('Raw Data'!$A$3,MATCH('Data above threshold'!$A123,'Raw Data'!$B$4:$B$185,0),MATCH('Data above threshold'!AY$4,'Raw Data'!$3:$3,0)-1)),"", IFERROR($J123*OFFSET('Raw Data'!$A$3,MATCH('Data above threshold'!$A123,'Raw Data'!$B$4:$B$185,0),MATCH('Data above threshold'!AY$4,'Raw Data'!$3:$3,0)-1),"NA"))</f>
        <v/>
      </c>
      <c r="AX123" s="103" t="str">
        <f aca="true">IF(ISBLANK(OFFSET('Raw Data'!$A$3,MATCH('Data above threshold'!$A123,'Raw Data'!$B$4:$B$185,0),MATCH('Data above threshold'!AZ$4,'Raw Data'!$3:$3,0)-1)),"", IFERROR($J123*OFFSET('Raw Data'!$A$3,MATCH('Data above threshold'!$A123,'Raw Data'!$B$4:$B$185,0),MATCH('Data above threshold'!AZ$4,'Raw Data'!$3:$3,0)-1),"NA"))</f>
        <v/>
      </c>
      <c r="AY123" s="103" t="str">
        <f aca="true">IF(ISBLANK(OFFSET('Raw Data'!$A$3,MATCH('Data above threshold'!$A123,'Raw Data'!$B$4:$B$185,0),MATCH('Data above threshold'!BA$4,'Raw Data'!$3:$3,0)-1)),"", IFERROR($J123*OFFSET('Raw Data'!$A$3,MATCH('Data above threshold'!$A123,'Raw Data'!$B$4:$B$185,0),MATCH('Data above threshold'!BA$4,'Raw Data'!$3:$3,0)-1),"NA"))</f>
        <v/>
      </c>
      <c r="AZ123" s="103" t="str">
        <f aca="true">IF(ISBLANK(OFFSET('Raw Data'!$A$3,MATCH('Data above threshold'!$A123,'Raw Data'!$B$4:$B$185,0),MATCH('Data above threshold'!BB$4,'Raw Data'!$3:$3,0)-1)),"", IFERROR($J123*OFFSET('Raw Data'!$A$3,MATCH('Data above threshold'!$A123,'Raw Data'!$B$4:$B$185,0),MATCH('Data above threshold'!BB$4,'Raw Data'!$3:$3,0)-1),"NA"))</f>
        <v/>
      </c>
      <c r="BA123" s="103" t="str">
        <f aca="true">IF(ISBLANK(OFFSET('Raw Data'!$A$3,MATCH('Data above threshold'!$A123,'Raw Data'!$B$4:$B$185,0),MATCH('Data above threshold'!BC$4,'Raw Data'!$3:$3,0)-1)),"", IFERROR($J123*OFFSET('Raw Data'!$A$3,MATCH('Data above threshold'!$A123,'Raw Data'!$B$4:$B$185,0),MATCH('Data above threshold'!BC$4,'Raw Data'!$3:$3,0)-1),"NA"))</f>
        <v/>
      </c>
      <c r="BB123" s="103" t="str">
        <f aca="true">IF(ISBLANK(OFFSET('Raw Data'!$A$3,MATCH('Data above threshold'!$A123,'Raw Data'!$B$4:$B$185,0),MATCH('Data above threshold'!BD$4,'Raw Data'!$3:$3,0)-1)),"", IFERROR($J123*OFFSET('Raw Data'!$A$3,MATCH('Data above threshold'!$A123,'Raw Data'!$B$4:$B$185,0),MATCH('Data above threshold'!BD$4,'Raw Data'!$3:$3,0)-1),"NA"))</f>
        <v/>
      </c>
      <c r="BC123" s="103" t="str">
        <f aca="true">IF(ISBLANK(OFFSET('Raw Data'!$A$3,MATCH('Data above threshold'!$A123,'Raw Data'!$B$4:$B$185,0),MATCH('Data above threshold'!BE$4,'Raw Data'!$3:$3,0)-1)),"", IFERROR($J123*OFFSET('Raw Data'!$A$3,MATCH('Data above threshold'!$A123,'Raw Data'!$B$4:$B$185,0),MATCH('Data above threshold'!BE$4,'Raw Data'!$3:$3,0)-1),"NA"))</f>
        <v/>
      </c>
      <c r="BD123" s="103" t="str">
        <f aca="true">IF(ISBLANK(OFFSET('Raw Data'!$A$3,MATCH('Data above threshold'!$A123,'Raw Data'!$B$4:$B$185,0),MATCH('Data above threshold'!BF$4,'Raw Data'!$3:$3,0)-1)),"", IFERROR($J123*OFFSET('Raw Data'!$A$3,MATCH('Data above threshold'!$A123,'Raw Data'!$B$4:$B$185,0),MATCH('Data above threshold'!BF$4,'Raw Data'!$3:$3,0)-1),"NA"))</f>
        <v/>
      </c>
      <c r="BE123" s="103" t="str">
        <f aca="true">IF(ISBLANK(OFFSET('Raw Data'!$A$3,MATCH('Data above threshold'!$A123,'Raw Data'!$B$4:$B$185,0),MATCH('Data above threshold'!BG$4,'Raw Data'!$3:$3,0)-1)),"", IFERROR($J123*OFFSET('Raw Data'!$A$3,MATCH('Data above threshold'!$A123,'Raw Data'!$B$4:$B$185,0),MATCH('Data above threshold'!BG$4,'Raw Data'!$3:$3,0)-1),"NA"))</f>
        <v/>
      </c>
      <c r="BF123" s="103" t="str">
        <f aca="true">IF(ISBLANK(OFFSET('Raw Data'!$A$3,MATCH('Data above threshold'!$A123,'Raw Data'!$B$4:$B$185,0),MATCH('Data above threshold'!BH$4,'Raw Data'!$3:$3,0)-1)),"", IFERROR($J123*OFFSET('Raw Data'!$A$3,MATCH('Data above threshold'!$A123,'Raw Data'!$B$4:$B$185,0),MATCH('Data above threshold'!BH$4,'Raw Data'!$3:$3,0)-1),"NA"))</f>
        <v/>
      </c>
      <c r="BG123" s="103" t="str">
        <f aca="true">IF(ISBLANK(OFFSET('Raw Data'!$A$3,MATCH('Data above threshold'!$A123,'Raw Data'!$B$4:$B$185,0),MATCH('Data above threshold'!BI$4,'Raw Data'!$3:$3,0)-1)),"", IFERROR($J123*OFFSET('Raw Data'!$A$3,MATCH('Data above threshold'!$A123,'Raw Data'!$B$4:$B$185,0),MATCH('Data above threshold'!BI$4,'Raw Data'!$3:$3,0)-1),"NA"))</f>
        <v/>
      </c>
      <c r="BH123" s="103" t="str">
        <f aca="true">IF(ISBLANK(OFFSET('Raw Data'!$A$3,MATCH('Data above threshold'!$A123,'Raw Data'!$B$4:$B$185,0),MATCH('Data above threshold'!BJ$4,'Raw Data'!$3:$3,0)-1)),"", IFERROR($J123*OFFSET('Raw Data'!$A$3,MATCH('Data above threshold'!$A123,'Raw Data'!$B$4:$B$185,0),MATCH('Data above threshold'!BJ$4,'Raw Data'!$3:$3,0)-1),"NA"))</f>
        <v/>
      </c>
      <c r="BI123" s="103" t="str">
        <f aca="true">IF(ISBLANK(OFFSET('Raw Data'!$A$3,MATCH('Data above threshold'!$A123,'Raw Data'!$B$4:$B$185,0),MATCH('Data above threshold'!BK$4,'Raw Data'!$3:$3,0)-1)),"", IFERROR($J123*OFFSET('Raw Data'!$A$3,MATCH('Data above threshold'!$A123,'Raw Data'!$B$4:$B$185,0),MATCH('Data above threshold'!BK$4,'Raw Data'!$3:$3,0)-1),"NA"))</f>
        <v/>
      </c>
      <c r="BJ123" s="103" t="str">
        <f aca="true">IF(ISBLANK(OFFSET('Raw Data'!$A$3,MATCH('Data above threshold'!$A123,'Raw Data'!$B$4:$B$185,0),MATCH('Data above threshold'!BL$4,'Raw Data'!$3:$3,0)-1)),"", IFERROR($J123*OFFSET('Raw Data'!$A$3,MATCH('Data above threshold'!$A123,'Raw Data'!$B$4:$B$185,0),MATCH('Data above threshold'!BL$4,'Raw Data'!$3:$3,0)-1),"NA"))</f>
        <v/>
      </c>
      <c r="BK123" s="103" t="str">
        <f aca="true">IF(ISBLANK(OFFSET('Raw Data'!$A$3,MATCH('Data above threshold'!$A123,'Raw Data'!$B$4:$B$185,0),MATCH('Data above threshold'!BM$4,'Raw Data'!$3:$3,0)-1)),"", IFERROR($J123*OFFSET('Raw Data'!$A$3,MATCH('Data above threshold'!$A123,'Raw Data'!$B$4:$B$185,0),MATCH('Data above threshold'!BM$4,'Raw Data'!$3:$3,0)-1),"NA"))</f>
        <v/>
      </c>
      <c r="BL123" s="103" t="str">
        <f aca="true">IF(ISBLANK(OFFSET('Raw Data'!$A$3,MATCH('Data above threshold'!$A123,'Raw Data'!$B$4:$B$185,0),MATCH('Data above threshold'!BN$4,'Raw Data'!$3:$3,0)-1)),"", IFERROR($J123*OFFSET('Raw Data'!$A$3,MATCH('Data above threshold'!$A123,'Raw Data'!$B$4:$B$185,0),MATCH('Data above threshold'!BN$4,'Raw Data'!$3:$3,0)-1),"NA"))</f>
        <v/>
      </c>
      <c r="BM123" s="103" t="str">
        <f aca="true">IF(ISBLANK(OFFSET('Raw Data'!$A$3,MATCH('Data above threshold'!$A123,'Raw Data'!$B$4:$B$185,0),MATCH('Data above threshold'!BO$4,'Raw Data'!$3:$3,0)-1)),"", IFERROR($J123*OFFSET('Raw Data'!$A$3,MATCH('Data above threshold'!$A123,'Raw Data'!$B$4:$B$185,0),MATCH('Data above threshold'!BO$4,'Raw Data'!$3:$3,0)-1),"NA"))</f>
        <v/>
      </c>
      <c r="BN123" s="103" t="str">
        <f aca="true">IF(ISBLANK(OFFSET('Raw Data'!$A$3,MATCH('Data above threshold'!$A123,'Raw Data'!$B$4:$B$185,0),MATCH('Data above threshold'!BP$4,'Raw Data'!$3:$3,0)-1)),"", IFERROR($J123*OFFSET('Raw Data'!$A$3,MATCH('Data above threshold'!$A123,'Raw Data'!$B$4:$B$185,0),MATCH('Data above threshold'!BP$4,'Raw Data'!$3:$3,0)-1),"NA"))</f>
        <v/>
      </c>
      <c r="BO123" s="103" t="str">
        <f aca="true">IF(ISBLANK(OFFSET('Raw Data'!$A$3,MATCH('Data above threshold'!$A123,'Raw Data'!$B$4:$B$185,0),MATCH('Data above threshold'!BQ$4,'Raw Data'!$3:$3,0)-1)),"", IFERROR($J123*OFFSET('Raw Data'!$A$3,MATCH('Data above threshold'!$A123,'Raw Data'!$B$4:$B$185,0),MATCH('Data above threshold'!BQ$4,'Raw Data'!$3:$3,0)-1),"NA"))</f>
        <v/>
      </c>
      <c r="BP123" s="103" t="str">
        <f aca="true">IF(ISBLANK(OFFSET('Raw Data'!$A$3,MATCH('Data above threshold'!$A123,'Raw Data'!$B$4:$B$185,0),MATCH('Data above threshold'!BR$4,'Raw Data'!$3:$3,0)-1)),"", IFERROR($J123*OFFSET('Raw Data'!$A$3,MATCH('Data above threshold'!$A123,'Raw Data'!$B$4:$B$185,0),MATCH('Data above threshold'!BR$4,'Raw Data'!$3:$3,0)-1),"NA"))</f>
        <v/>
      </c>
      <c r="BQ123" s="103" t="str">
        <f aca="true">IF(ISBLANK(OFFSET('Raw Data'!$A$3,MATCH('Data above threshold'!$A123,'Raw Data'!$B$4:$B$185,0),MATCH('Data above threshold'!BS$4,'Raw Data'!$3:$3,0)-1)),"", IFERROR($J123*OFFSET('Raw Data'!$A$3,MATCH('Data above threshold'!$A123,'Raw Data'!$B$4:$B$185,0),MATCH('Data above threshold'!BS$4,'Raw Data'!$3:$3,0)-1),"NA"))</f>
        <v/>
      </c>
      <c r="BR123" s="103" t="str">
        <f aca="true">IF(ISBLANK(OFFSET('Raw Data'!$A$3,MATCH('Data above threshold'!$A123,'Raw Data'!$B$4:$B$185,0),MATCH('Data above threshold'!BT$4,'Raw Data'!$3:$3,0)-1)),"", IFERROR($J123*OFFSET('Raw Data'!$A$3,MATCH('Data above threshold'!$A123,'Raw Data'!$B$4:$B$185,0),MATCH('Data above threshold'!BT$4,'Raw Data'!$3:$3,0)-1),"NA"))</f>
        <v/>
      </c>
      <c r="BS123" s="103" t="str">
        <f aca="true">IF(ISBLANK(OFFSET('Raw Data'!$A$3,MATCH('Data above threshold'!$A123,'Raw Data'!$B$4:$B$185,0),MATCH('Data above threshold'!BU$4,'Raw Data'!$3:$3,0)-1)),"", IFERROR($J123*OFFSET('Raw Data'!$A$3,MATCH('Data above threshold'!$A123,'Raw Data'!$B$4:$B$185,0),MATCH('Data above threshold'!BU$4,'Raw Data'!$3:$3,0)-1),"NA"))</f>
        <v/>
      </c>
      <c r="BT123" s="103" t="str">
        <f aca="true">IF(ISBLANK(OFFSET('Raw Data'!$A$3,MATCH('Data above threshold'!$A123,'Raw Data'!$B$4:$B$185,0),MATCH('Data above threshold'!BV$4,'Raw Data'!$3:$3,0)-1)),"", IFERROR($J123*OFFSET('Raw Data'!$A$3,MATCH('Data above threshold'!$A123,'Raw Data'!$B$4:$B$185,0),MATCH('Data above threshold'!BV$4,'Raw Data'!$3:$3,0)-1),"NA"))</f>
        <v/>
      </c>
      <c r="BU123" s="103" t="str">
        <f aca="true">IF(ISBLANK(OFFSET('Raw Data'!$A$3,MATCH('Data above threshold'!$A123,'Raw Data'!$B$4:$B$185,0),MATCH('Data above threshold'!BW$4,'Raw Data'!$3:$3,0)-1)),"", IFERROR($J123*OFFSET('Raw Data'!$A$3,MATCH('Data above threshold'!$A123,'Raw Data'!$B$4:$B$185,0),MATCH('Data above threshold'!BW$4,'Raw Data'!$3:$3,0)-1),"NA"))</f>
        <v/>
      </c>
      <c r="BV123" s="103" t="str">
        <f aca="true">IF(ISBLANK(OFFSET('Raw Data'!$A$3,MATCH('Data above threshold'!$A123,'Raw Data'!$B$4:$B$185,0),MATCH('Data above threshold'!BX$4,'Raw Data'!$3:$3,0)-1)),"", IFERROR($J123*OFFSET('Raw Data'!$A$3,MATCH('Data above threshold'!$A123,'Raw Data'!$B$4:$B$185,0),MATCH('Data above threshold'!BX$4,'Raw Data'!$3:$3,0)-1),"NA"))</f>
        <v/>
      </c>
      <c r="BW123" s="103" t="str">
        <f aca="true">IF(ISBLANK(OFFSET('Raw Data'!$A$3,MATCH('Data above threshold'!$A123,'Raw Data'!$B$4:$B$185,0),MATCH('Data above threshold'!BY$4,'Raw Data'!$3:$3,0)-1)),"", IFERROR($J123*OFFSET('Raw Data'!$A$3,MATCH('Data above threshold'!$A123,'Raw Data'!$B$4:$B$185,0),MATCH('Data above threshold'!BY$4,'Raw Data'!$3:$3,0)-1),"NA"))</f>
        <v/>
      </c>
      <c r="BX123" s="103" t="str">
        <f aca="true">IF(ISBLANK(OFFSET('Raw Data'!$A$3,MATCH('Data above threshold'!$A123,'Raw Data'!$B$4:$B$185,0),MATCH('Data above threshold'!BZ$4,'Raw Data'!$3:$3,0)-1)),"", IFERROR($J123*OFFSET('Raw Data'!$A$3,MATCH('Data above threshold'!$A123,'Raw Data'!$B$4:$B$185,0),MATCH('Data above threshold'!BZ$4,'Raw Data'!$3:$3,0)-1),"NA"))</f>
        <v/>
      </c>
      <c r="BY123" s="103" t="str">
        <f aca="true">IF(ISBLANK(OFFSET('Raw Data'!$A$3,MATCH('Data above threshold'!$A123,'Raw Data'!$B$4:$B$185,0),MATCH('Data above threshold'!CA$4,'Raw Data'!$3:$3,0)-1)),"", IFERROR($J123*OFFSET('Raw Data'!$A$3,MATCH('Data above threshold'!$A123,'Raw Data'!$B$4:$B$185,0),MATCH('Data above threshold'!CA$4,'Raw Data'!$3:$3,0)-1),"NA"))</f>
        <v/>
      </c>
      <c r="BZ123" s="103" t="str">
        <f aca="true">IF(ISBLANK(OFFSET('Raw Data'!$A$3,MATCH('Data above threshold'!$A123,'Raw Data'!$B$4:$B$185,0),MATCH('Data above threshold'!CB$4,'Raw Data'!$3:$3,0)-1)),"", IFERROR($J123*OFFSET('Raw Data'!$A$3,MATCH('Data above threshold'!$A123,'Raw Data'!$B$4:$B$185,0),MATCH('Data above threshold'!CB$4,'Raw Data'!$3:$3,0)-1),"NA"))</f>
        <v/>
      </c>
      <c r="CA123" s="103" t="str">
        <f aca="true">IF(ISBLANK(OFFSET('Raw Data'!$A$3,MATCH('Data above threshold'!$A123,'Raw Data'!$B$4:$B$185,0),MATCH('Data above threshold'!CC$4,'Raw Data'!$3:$3,0)-1)),"", IFERROR($J123*OFFSET('Raw Data'!$A$3,MATCH('Data above threshold'!$A123,'Raw Data'!$B$4:$B$185,0),MATCH('Data above threshold'!CC$4,'Raw Data'!$3:$3,0)-1),"NA"))</f>
        <v/>
      </c>
      <c r="CB123" s="103" t="str">
        <f aca="true">IF(ISBLANK(OFFSET('Raw Data'!$A$3,MATCH('Data above threshold'!$A123,'Raw Data'!$B$4:$B$185,0),MATCH('Data above threshold'!CD$4,'Raw Data'!$3:$3,0)-1)),"", IFERROR($J123*OFFSET('Raw Data'!$A$3,MATCH('Data above threshold'!$A123,'Raw Data'!$B$4:$B$185,0),MATCH('Data above threshold'!CD$4,'Raw Data'!$3:$3,0)-1),"NA"))</f>
        <v/>
      </c>
      <c r="CC123" s="103" t="str">
        <f aca="true">IF(ISBLANK(OFFSET('Raw Data'!$A$3,MATCH('Data above threshold'!$A123,'Raw Data'!$B$4:$B$185,0),MATCH('Data above threshold'!CE$4,'Raw Data'!$3:$3,0)-1)),"", IFERROR($J123*OFFSET('Raw Data'!$A$3,MATCH('Data above threshold'!$A123,'Raw Data'!$B$4:$B$185,0),MATCH('Data above threshold'!CE$4,'Raw Data'!$3:$3,0)-1),"NA"))</f>
        <v/>
      </c>
      <c r="CD123" s="103" t="str">
        <f aca="true">IF(ISBLANK(OFFSET('Raw Data'!$A$3,MATCH('Data above threshold'!$A123,'Raw Data'!$B$4:$B$185,0),MATCH('Data above threshold'!CF$4,'Raw Data'!$3:$3,0)-1)),"", IFERROR($J123*OFFSET('Raw Data'!$A$3,MATCH('Data above threshold'!$A123,'Raw Data'!$B$4:$B$185,0),MATCH('Data above threshold'!CF$4,'Raw Data'!$3:$3,0)-1),"NA"))</f>
        <v/>
      </c>
      <c r="CE123" s="103" t="str">
        <f aca="true">IF(ISBLANK(OFFSET('Raw Data'!$A$3,MATCH('Data above threshold'!$A123,'Raw Data'!$B$4:$B$185,0),MATCH('Data above threshold'!CG$4,'Raw Data'!$3:$3,0)-1)),"", IFERROR($J123*OFFSET('Raw Data'!$A$3,MATCH('Data above threshold'!$A123,'Raw Data'!$B$4:$B$185,0),MATCH('Data above threshold'!CG$4,'Raw Data'!$3:$3,0)-1),"NA"))</f>
        <v/>
      </c>
      <c r="CF123" s="103" t="str">
        <f aca="true">IF(ISBLANK(OFFSET('Raw Data'!$A$3,MATCH('Data above threshold'!$A123,'Raw Data'!$B$4:$B$185,0),MATCH('Data above threshold'!CH$4,'Raw Data'!$3:$3,0)-1)),"", IFERROR($J123*OFFSET('Raw Data'!$A$3,MATCH('Data above threshold'!$A123,'Raw Data'!$B$4:$B$185,0),MATCH('Data above threshold'!CH$4,'Raw Data'!$3:$3,0)-1),"NA"))</f>
        <v/>
      </c>
      <c r="CG123" s="103" t="str">
        <f aca="true">IF(ISBLANK(OFFSET('Raw Data'!$A$3,MATCH('Data above threshold'!$A123,'Raw Data'!$B$4:$B$185,0),MATCH('Data above threshold'!CI$4,'Raw Data'!$3:$3,0)-1)),"", IFERROR($J123*OFFSET('Raw Data'!$A$3,MATCH('Data above threshold'!$A123,'Raw Data'!$B$4:$B$185,0),MATCH('Data above threshold'!CI$4,'Raw Data'!$3:$3,0)-1),"NA"))</f>
        <v/>
      </c>
      <c r="CH123" s="103" t="str">
        <f aca="true">IF(ISBLANK(OFFSET('Raw Data'!$A$3,MATCH('Data above threshold'!$A123,'Raw Data'!$B$4:$B$185,0),MATCH('Data above threshold'!CJ$4,'Raw Data'!$3:$3,0)-1)),"", IFERROR($J123*OFFSET('Raw Data'!$A$3,MATCH('Data above threshold'!$A123,'Raw Data'!$B$4:$B$185,0),MATCH('Data above threshold'!CJ$4,'Raw Data'!$3:$3,0)-1),"NA"))</f>
        <v/>
      </c>
      <c r="CI123" s="103" t="str">
        <f aca="true">IF(ISBLANK(OFFSET('Raw Data'!$A$3,MATCH('Data above threshold'!$A123,'Raw Data'!$B$4:$B$185,0),MATCH('Data above threshold'!CK$4,'Raw Data'!$3:$3,0)-1)),"", IFERROR($J123*OFFSET('Raw Data'!$A$3,MATCH('Data above threshold'!$A123,'Raw Data'!$B$4:$B$185,0),MATCH('Data above threshold'!CK$4,'Raw Data'!$3:$3,0)-1),"NA"))</f>
        <v/>
      </c>
      <c r="CJ123" s="103" t="str">
        <f aca="true">IF(ISBLANK(OFFSET('Raw Data'!$A$3,MATCH('Data above threshold'!$A123,'Raw Data'!$B$4:$B$185,0),MATCH('Data above threshold'!CL$4,'Raw Data'!$3:$3,0)-1)),"", IFERROR($J123*OFFSET('Raw Data'!$A$3,MATCH('Data above threshold'!$A123,'Raw Data'!$B$4:$B$185,0),MATCH('Data above threshold'!CL$4,'Raw Data'!$3:$3,0)-1),"NA"))</f>
        <v/>
      </c>
      <c r="CK123" s="103" t="str">
        <f aca="true">IF(ISBLANK(OFFSET('Raw Data'!$A$3,MATCH('Data above threshold'!$A123,'Raw Data'!$B$4:$B$185,0),MATCH('Data above threshold'!CM$4,'Raw Data'!$3:$3,0)-1)),"", IFERROR($J123*OFFSET('Raw Data'!$A$3,MATCH('Data above threshold'!$A123,'Raw Data'!$B$4:$B$185,0),MATCH('Data above threshold'!CM$4,'Raw Data'!$3:$3,0)-1),"NA"))</f>
        <v/>
      </c>
      <c r="CL123" s="103" t="str">
        <f aca="true">IF(ISBLANK(OFFSET('Raw Data'!$A$3,MATCH('Data above threshold'!$A123,'Raw Data'!$B$4:$B$185,0),MATCH('Data above threshold'!CN$4,'Raw Data'!$3:$3,0)-1)),"", IFERROR($J123*OFFSET('Raw Data'!$A$3,MATCH('Data above threshold'!$A123,'Raw Data'!$B$4:$B$185,0),MATCH('Data above threshold'!CN$4,'Raw Data'!$3:$3,0)-1),"NA"))</f>
        <v/>
      </c>
      <c r="CM123" s="103" t="str">
        <f aca="true">IF(ISBLANK(OFFSET('Raw Data'!$A$3,MATCH('Data above threshold'!$A123,'Raw Data'!$B$4:$B$185,0),MATCH('Data above threshold'!CO$4,'Raw Data'!$3:$3,0)-1)),"", IFERROR($J123*OFFSET('Raw Data'!$A$3,MATCH('Data above threshold'!$A123,'Raw Data'!$B$4:$B$185,0),MATCH('Data above threshold'!CO$4,'Raw Data'!$3:$3,0)-1),"NA"))</f>
        <v/>
      </c>
      <c r="CN123" s="103" t="str">
        <f aca="true">IF(ISBLANK(OFFSET('Raw Data'!$A$3,MATCH('Data above threshold'!$A123,'Raw Data'!$B$4:$B$185,0),MATCH('Data above threshold'!CP$4,'Raw Data'!$3:$3,0)-1)),"", IFERROR($J123*OFFSET('Raw Data'!$A$3,MATCH('Data above threshold'!$A123,'Raw Data'!$B$4:$B$185,0),MATCH('Data above threshold'!CP$4,'Raw Data'!$3:$3,0)-1),"NA"))</f>
        <v/>
      </c>
      <c r="CO123" s="103" t="str">
        <f aca="true">IF(ISBLANK(OFFSET('Raw Data'!$A$3,MATCH('Data above threshold'!$A123,'Raw Data'!$B$4:$B$185,0),MATCH('Data above threshold'!CQ$4,'Raw Data'!$3:$3,0)-1)),"", IFERROR($J123*OFFSET('Raw Data'!$A$3,MATCH('Data above threshold'!$A123,'Raw Data'!$B$4:$B$185,0),MATCH('Data above threshold'!CQ$4,'Raw Data'!$3:$3,0)-1),"NA"))</f>
        <v/>
      </c>
      <c r="CP123" s="103" t="str">
        <f aca="true">IF(ISBLANK(OFFSET('Raw Data'!$A$3,MATCH('Data above threshold'!$A123,'Raw Data'!$B$4:$B$185,0),MATCH('Data above threshold'!CR$4,'Raw Data'!$3:$3,0)-1)),"", IFERROR($J123*OFFSET('Raw Data'!$A$3,MATCH('Data above threshold'!$A123,'Raw Data'!$B$4:$B$185,0),MATCH('Data above threshold'!CR$4,'Raw Data'!$3:$3,0)-1),"NA"))</f>
        <v/>
      </c>
    </row>
    <row r="124" s="103" customFormat="true" ht="15.5" hidden="false" customHeight="false" outlineLevel="0" collapsed="false">
      <c r="A124" s="107" t="n">
        <v>4410</v>
      </c>
      <c r="B124" s="107" t="n">
        <v>3</v>
      </c>
      <c r="C124" s="103" t="str">
        <f aca="true">IF(ISBLANK(OFFSET('Raw Data'!$A$3,MATCH($A124,'Raw Data'!$B$4:$B$185,0),MATCH(C$4,'Raw Data'!$3:$3,0)-1)),"",OFFSET('Raw Data'!$A$3,MATCH($A124,'Raw Data'!$B$4:$B$185,0),MATCH(C$4,'Raw Data'!$3:$3,0)-1))</f>
        <v>Domestic material consumption</v>
      </c>
      <c r="D124" s="103" t="str">
        <f aca="true">IF(ISBLANK(OFFSET('Raw Data'!$A$3,MATCH($A124,'Raw Data'!$B$4:$B$185,0),MATCH(D$4,'Raw Data'!$3:$3,0)-1)),"",OFFSET('Raw Data'!$A$3,MATCH($A124,'Raw Data'!$B$4:$B$185,0),MATCH(D$4,'Raw Data'!$3:$3,0)-1))</f>
        <v/>
      </c>
      <c r="E124" s="103" t="str">
        <f aca="true">IF(ISBLANK(OFFSET('Raw Data'!$A$3,MATCH($A124,'Raw Data'!$B$4:$B$185,0),MATCH(E$4,'Raw Data'!$3:$3,0)-1)),"",OFFSET('Raw Data'!$A$3,MATCH($A124,'Raw Data'!$B$4:$B$185,0),MATCH(E$4,'Raw Data'!$3:$3,0)-1))</f>
        <v/>
      </c>
      <c r="F124" s="103" t="str">
        <f aca="true">IF(ISBLANK(OFFSET('Raw Data'!$A$3,MATCH($A124,'Raw Data'!$B$4:$B$185,0),MATCH(F$4,'Raw Data'!$3:$3,0)-1)),"",OFFSET('Raw Data'!$A$3,MATCH($A124,'Raw Data'!$B$4:$B$185,0),MATCH(F$4,'Raw Data'!$3:$3,0)-1))</f>
        <v/>
      </c>
      <c r="H124" s="103" t="str">
        <f aca="true">IF(ISBLANK(OFFSET('Raw Data'!$A$3,MATCH($A124,'Raw Data'!$B$4:$B$185,0),MATCH(H$4,'Raw Data'!$3:$3,0)-1)),"",OFFSET('Raw Data'!$A$3,MATCH($A124,'Raw Data'!$B$4:$B$185,0),MATCH(H$4,'Raw Data'!$3:$3,0)-1))</f>
        <v/>
      </c>
      <c r="I124" s="103" t="str">
        <f aca="true">IF(ISBLANK(OFFSET('Raw Data'!$A$3,MATCH($A124,'Raw Data'!$B$4:$B$185,0),MATCH(I$4,'Raw Data'!$3:$3,0)-1)),"",OFFSET('Raw Data'!$A$3,MATCH($A124,'Raw Data'!$B$4:$B$185,0),MATCH(I$4,'Raw Data'!$3:$3,0)-1))</f>
        <v/>
      </c>
      <c r="J124" s="103" t="str">
        <f aca="false">IF(I124="","",IF(I124="Minus",-1,1))</f>
        <v/>
      </c>
      <c r="K124" s="105" t="str">
        <f aca="false" t="array" ref="K124:K124">IFERROR(SKEW(IF(ISNUMBER(O124:CP124),O124:CP124,"")),"")</f>
        <v/>
      </c>
      <c r="L124" s="103" t="n">
        <f aca="true">IF(ISBLANK(OFFSET('Data above threshold'!$A$4,MATCH('Data above threshold'!$A124,'Data above threshold'!$A$5:$A$185,0),MATCH('Data above threshold'!N$4,'Data above threshold'!$4:$4,0)-1)),1,OFFSET('Data above threshold'!$A$4,MATCH('Data above threshold'!$A124,'Data above threshold'!$A$5:$A$185,0),MATCH('Data above threshold'!N$4,'Data above threshold'!$4:$4,0)-1))</f>
        <v>1</v>
      </c>
      <c r="M124" s="103" t="str">
        <f aca="true">IF(ISBLANK(OFFSET('Data above threshold'!$A$4,MATCH('Data above threshold'!$A124,'Data above threshold'!$A$5:$A$185,0),MATCH('Data above threshold'!O$4,'Data above threshold'!$4:$4,0)-1)),"",OFFSET('Data above threshold'!$A$4,MATCH('Data above threshold'!$A124,'Data above threshold'!$A$5:$A$185,0),MATCH('Data above threshold'!O$4,'Data above threshold'!$4:$4,0)-1))</f>
        <v/>
      </c>
      <c r="N124" s="106" t="str">
        <f aca="false" t="array" ref="N124:N124">IF(B124&lt;4,"",1-IFERROR(SUM(ISNUMBER(O124:CP124)*(1-$O$3:$CP$3))/COUNTIF($O$3:$CP$3,0),0))</f>
        <v/>
      </c>
      <c r="O124" s="103" t="str">
        <f aca="true">IF(ISBLANK(OFFSET('Raw Data'!$A$3,MATCH('Data above threshold'!$A124,'Raw Data'!$B$4:$B$185,0),MATCH('Data above threshold'!Q$4,'Raw Data'!$3:$3,0)-1)),"", IFERROR($J124*OFFSET('Raw Data'!$A$3,MATCH('Data above threshold'!$A124,'Raw Data'!$B$4:$B$185,0),MATCH('Data above threshold'!Q$4,'Raw Data'!$3:$3,0)-1),"NA"))</f>
        <v/>
      </c>
      <c r="P124" s="103" t="str">
        <f aca="true">IF(ISBLANK(OFFSET('Raw Data'!$A$3,MATCH('Data above threshold'!$A124,'Raw Data'!$B$4:$B$185,0),MATCH('Data above threshold'!R$4,'Raw Data'!$3:$3,0)-1)),"", IFERROR($J124*OFFSET('Raw Data'!$A$3,MATCH('Data above threshold'!$A124,'Raw Data'!$B$4:$B$185,0),MATCH('Data above threshold'!R$4,'Raw Data'!$3:$3,0)-1),"NA"))</f>
        <v/>
      </c>
      <c r="Q124" s="103" t="str">
        <f aca="true">IF(ISBLANK(OFFSET('Raw Data'!$A$3,MATCH('Data above threshold'!$A124,'Raw Data'!$B$4:$B$185,0),MATCH('Data above threshold'!S$4,'Raw Data'!$3:$3,0)-1)),"", IFERROR($J124*OFFSET('Raw Data'!$A$3,MATCH('Data above threshold'!$A124,'Raw Data'!$B$4:$B$185,0),MATCH('Data above threshold'!S$4,'Raw Data'!$3:$3,0)-1),"NA"))</f>
        <v/>
      </c>
      <c r="R124" s="103" t="str">
        <f aca="true">IF(ISBLANK(OFFSET('Raw Data'!$A$3,MATCH('Data above threshold'!$A124,'Raw Data'!$B$4:$B$185,0),MATCH('Data above threshold'!T$4,'Raw Data'!$3:$3,0)-1)),"", IFERROR($J124*OFFSET('Raw Data'!$A$3,MATCH('Data above threshold'!$A124,'Raw Data'!$B$4:$B$185,0),MATCH('Data above threshold'!T$4,'Raw Data'!$3:$3,0)-1),"NA"))</f>
        <v/>
      </c>
      <c r="S124" s="103" t="str">
        <f aca="true">IF(ISBLANK(OFFSET('Raw Data'!$A$3,MATCH('Data above threshold'!$A124,'Raw Data'!$B$4:$B$185,0),MATCH('Data above threshold'!U$4,'Raw Data'!$3:$3,0)-1)),"", IFERROR($J124*OFFSET('Raw Data'!$A$3,MATCH('Data above threshold'!$A124,'Raw Data'!$B$4:$B$185,0),MATCH('Data above threshold'!U$4,'Raw Data'!$3:$3,0)-1),"NA"))</f>
        <v/>
      </c>
      <c r="T124" s="103" t="str">
        <f aca="true">IF(ISBLANK(OFFSET('Raw Data'!$A$3,MATCH('Data above threshold'!$A124,'Raw Data'!$B$4:$B$185,0),MATCH('Data above threshold'!V$4,'Raw Data'!$3:$3,0)-1)),"", IFERROR($J124*OFFSET('Raw Data'!$A$3,MATCH('Data above threshold'!$A124,'Raw Data'!$B$4:$B$185,0),MATCH('Data above threshold'!V$4,'Raw Data'!$3:$3,0)-1),"NA"))</f>
        <v/>
      </c>
      <c r="U124" s="103" t="str">
        <f aca="true">IF(ISBLANK(OFFSET('Raw Data'!$A$3,MATCH('Data above threshold'!$A124,'Raw Data'!$B$4:$B$185,0),MATCH('Data above threshold'!W$4,'Raw Data'!$3:$3,0)-1)),"", IFERROR($J124*OFFSET('Raw Data'!$A$3,MATCH('Data above threshold'!$A124,'Raw Data'!$B$4:$B$185,0),MATCH('Data above threshold'!W$4,'Raw Data'!$3:$3,0)-1),"NA"))</f>
        <v/>
      </c>
      <c r="V124" s="103" t="str">
        <f aca="true">IF(ISBLANK(OFFSET('Raw Data'!$A$3,MATCH('Data above threshold'!$A124,'Raw Data'!$B$4:$B$185,0),MATCH('Data above threshold'!X$4,'Raw Data'!$3:$3,0)-1)),"", IFERROR($J124*OFFSET('Raw Data'!$A$3,MATCH('Data above threshold'!$A124,'Raw Data'!$B$4:$B$185,0),MATCH('Data above threshold'!X$4,'Raw Data'!$3:$3,0)-1),"NA"))</f>
        <v/>
      </c>
      <c r="W124" s="103" t="str">
        <f aca="true">IF(ISBLANK(OFFSET('Raw Data'!$A$3,MATCH('Data above threshold'!$A124,'Raw Data'!$B$4:$B$185,0),MATCH('Data above threshold'!Y$4,'Raw Data'!$3:$3,0)-1)),"", IFERROR($J124*OFFSET('Raw Data'!$A$3,MATCH('Data above threshold'!$A124,'Raw Data'!$B$4:$B$185,0),MATCH('Data above threshold'!Y$4,'Raw Data'!$3:$3,0)-1),"NA"))</f>
        <v/>
      </c>
      <c r="X124" s="103" t="str">
        <f aca="true">IF(ISBLANK(OFFSET('Raw Data'!$A$3,MATCH('Data above threshold'!$A124,'Raw Data'!$B$4:$B$185,0),MATCH('Data above threshold'!Z$4,'Raw Data'!$3:$3,0)-1)),"", IFERROR($J124*OFFSET('Raw Data'!$A$3,MATCH('Data above threshold'!$A124,'Raw Data'!$B$4:$B$185,0),MATCH('Data above threshold'!Z$4,'Raw Data'!$3:$3,0)-1),"NA"))</f>
        <v/>
      </c>
      <c r="Y124" s="103" t="str">
        <f aca="true">IF(ISBLANK(OFFSET('Raw Data'!$A$3,MATCH('Data above threshold'!$A124,'Raw Data'!$B$4:$B$185,0),MATCH('Data above threshold'!AA$4,'Raw Data'!$3:$3,0)-1)),"", IFERROR($J124*OFFSET('Raw Data'!$A$3,MATCH('Data above threshold'!$A124,'Raw Data'!$B$4:$B$185,0),MATCH('Data above threshold'!AA$4,'Raw Data'!$3:$3,0)-1),"NA"))</f>
        <v/>
      </c>
      <c r="Z124" s="103" t="str">
        <f aca="true">IF(ISBLANK(OFFSET('Raw Data'!$A$3,MATCH('Data above threshold'!$A124,'Raw Data'!$B$4:$B$185,0),MATCH('Data above threshold'!AB$4,'Raw Data'!$3:$3,0)-1)),"", IFERROR($J124*OFFSET('Raw Data'!$A$3,MATCH('Data above threshold'!$A124,'Raw Data'!$B$4:$B$185,0),MATCH('Data above threshold'!AB$4,'Raw Data'!$3:$3,0)-1),"NA"))</f>
        <v/>
      </c>
      <c r="AA124" s="103" t="str">
        <f aca="true">IF(ISBLANK(OFFSET('Raw Data'!$A$3,MATCH('Data above threshold'!$A124,'Raw Data'!$B$4:$B$185,0),MATCH('Data above threshold'!AC$4,'Raw Data'!$3:$3,0)-1)),"", IFERROR($J124*OFFSET('Raw Data'!$A$3,MATCH('Data above threshold'!$A124,'Raw Data'!$B$4:$B$185,0),MATCH('Data above threshold'!AC$4,'Raw Data'!$3:$3,0)-1),"NA"))</f>
        <v/>
      </c>
      <c r="AB124" s="103" t="str">
        <f aca="true">IF(ISBLANK(OFFSET('Raw Data'!$A$3,MATCH('Data above threshold'!$A124,'Raw Data'!$B$4:$B$185,0),MATCH('Data above threshold'!AD$4,'Raw Data'!$3:$3,0)-1)),"", IFERROR($J124*OFFSET('Raw Data'!$A$3,MATCH('Data above threshold'!$A124,'Raw Data'!$B$4:$B$185,0),MATCH('Data above threshold'!AD$4,'Raw Data'!$3:$3,0)-1),"NA"))</f>
        <v/>
      </c>
      <c r="AC124" s="103" t="str">
        <f aca="true">IF(ISBLANK(OFFSET('Raw Data'!$A$3,MATCH('Data above threshold'!$A124,'Raw Data'!$B$4:$B$185,0),MATCH('Data above threshold'!AE$4,'Raw Data'!$3:$3,0)-1)),"", IFERROR($J124*OFFSET('Raw Data'!$A$3,MATCH('Data above threshold'!$A124,'Raw Data'!$B$4:$B$185,0),MATCH('Data above threshold'!AE$4,'Raw Data'!$3:$3,0)-1),"NA"))</f>
        <v/>
      </c>
      <c r="AD124" s="103" t="str">
        <f aca="true">IF(ISBLANK(OFFSET('Raw Data'!$A$3,MATCH('Data above threshold'!$A124,'Raw Data'!$B$4:$B$185,0),MATCH('Data above threshold'!AF$4,'Raw Data'!$3:$3,0)-1)),"", IFERROR($J124*OFFSET('Raw Data'!$A$3,MATCH('Data above threshold'!$A124,'Raw Data'!$B$4:$B$185,0),MATCH('Data above threshold'!AF$4,'Raw Data'!$3:$3,0)-1),"NA"))</f>
        <v/>
      </c>
      <c r="AE124" s="103" t="str">
        <f aca="true">IF(ISBLANK(OFFSET('Raw Data'!$A$3,MATCH('Data above threshold'!$A124,'Raw Data'!$B$4:$B$185,0),MATCH('Data above threshold'!AG$4,'Raw Data'!$3:$3,0)-1)),"", IFERROR($J124*OFFSET('Raw Data'!$A$3,MATCH('Data above threshold'!$A124,'Raw Data'!$B$4:$B$185,0),MATCH('Data above threshold'!AG$4,'Raw Data'!$3:$3,0)-1),"NA"))</f>
        <v/>
      </c>
      <c r="AF124" s="103" t="str">
        <f aca="true">IF(ISBLANK(OFFSET('Raw Data'!$A$3,MATCH('Data above threshold'!$A124,'Raw Data'!$B$4:$B$185,0),MATCH('Data above threshold'!AH$4,'Raw Data'!$3:$3,0)-1)),"", IFERROR($J124*OFFSET('Raw Data'!$A$3,MATCH('Data above threshold'!$A124,'Raw Data'!$B$4:$B$185,0),MATCH('Data above threshold'!AH$4,'Raw Data'!$3:$3,0)-1),"NA"))</f>
        <v/>
      </c>
      <c r="AG124" s="103" t="str">
        <f aca="true">IF(ISBLANK(OFFSET('Raw Data'!$A$3,MATCH('Data above threshold'!$A124,'Raw Data'!$B$4:$B$185,0),MATCH('Data above threshold'!AI$4,'Raw Data'!$3:$3,0)-1)),"", IFERROR($J124*OFFSET('Raw Data'!$A$3,MATCH('Data above threshold'!$A124,'Raw Data'!$B$4:$B$185,0),MATCH('Data above threshold'!AI$4,'Raw Data'!$3:$3,0)-1),"NA"))</f>
        <v/>
      </c>
      <c r="AH124" s="103" t="str">
        <f aca="true">IF(ISBLANK(OFFSET('Raw Data'!$A$3,MATCH('Data above threshold'!$A124,'Raw Data'!$B$4:$B$185,0),MATCH('Data above threshold'!AJ$4,'Raw Data'!$3:$3,0)-1)),"", IFERROR($J124*OFFSET('Raw Data'!$A$3,MATCH('Data above threshold'!$A124,'Raw Data'!$B$4:$B$185,0),MATCH('Data above threshold'!AJ$4,'Raw Data'!$3:$3,0)-1),"NA"))</f>
        <v/>
      </c>
      <c r="AI124" s="103" t="str">
        <f aca="true">IF(ISBLANK(OFFSET('Raw Data'!$A$3,MATCH('Data above threshold'!$A124,'Raw Data'!$B$4:$B$185,0),MATCH('Data above threshold'!AK$4,'Raw Data'!$3:$3,0)-1)),"", IFERROR($J124*OFFSET('Raw Data'!$A$3,MATCH('Data above threshold'!$A124,'Raw Data'!$B$4:$B$185,0),MATCH('Data above threshold'!AK$4,'Raw Data'!$3:$3,0)-1),"NA"))</f>
        <v/>
      </c>
      <c r="AJ124" s="103" t="str">
        <f aca="true">IF(ISBLANK(OFFSET('Raw Data'!$A$3,MATCH('Data above threshold'!$A124,'Raw Data'!$B$4:$B$185,0),MATCH('Data above threshold'!AL$4,'Raw Data'!$3:$3,0)-1)),"", IFERROR($J124*OFFSET('Raw Data'!$A$3,MATCH('Data above threshold'!$A124,'Raw Data'!$B$4:$B$185,0),MATCH('Data above threshold'!AL$4,'Raw Data'!$3:$3,0)-1),"NA"))</f>
        <v/>
      </c>
      <c r="AK124" s="103" t="str">
        <f aca="true">IF(ISBLANK(OFFSET('Raw Data'!$A$3,MATCH('Data above threshold'!$A124,'Raw Data'!$B$4:$B$185,0),MATCH('Data above threshold'!AM$4,'Raw Data'!$3:$3,0)-1)),"", IFERROR($J124*OFFSET('Raw Data'!$A$3,MATCH('Data above threshold'!$A124,'Raw Data'!$B$4:$B$185,0),MATCH('Data above threshold'!AM$4,'Raw Data'!$3:$3,0)-1),"NA"))</f>
        <v/>
      </c>
      <c r="AL124" s="103" t="str">
        <f aca="true">IF(ISBLANK(OFFSET('Raw Data'!$A$3,MATCH('Data above threshold'!$A124,'Raw Data'!$B$4:$B$185,0),MATCH('Data above threshold'!AN$4,'Raw Data'!$3:$3,0)-1)),"", IFERROR($J124*OFFSET('Raw Data'!$A$3,MATCH('Data above threshold'!$A124,'Raw Data'!$B$4:$B$185,0),MATCH('Data above threshold'!AN$4,'Raw Data'!$3:$3,0)-1),"NA"))</f>
        <v/>
      </c>
      <c r="AM124" s="103" t="str">
        <f aca="true">IF(ISBLANK(OFFSET('Raw Data'!$A$3,MATCH('Data above threshold'!$A124,'Raw Data'!$B$4:$B$185,0),MATCH('Data above threshold'!AO$4,'Raw Data'!$3:$3,0)-1)),"", IFERROR($J124*OFFSET('Raw Data'!$A$3,MATCH('Data above threshold'!$A124,'Raw Data'!$B$4:$B$185,0),MATCH('Data above threshold'!AO$4,'Raw Data'!$3:$3,0)-1),"NA"))</f>
        <v/>
      </c>
      <c r="AN124" s="103" t="str">
        <f aca="true">IF(ISBLANK(OFFSET('Raw Data'!$A$3,MATCH('Data above threshold'!$A124,'Raw Data'!$B$4:$B$185,0),MATCH('Data above threshold'!AP$4,'Raw Data'!$3:$3,0)-1)),"", IFERROR($J124*OFFSET('Raw Data'!$A$3,MATCH('Data above threshold'!$A124,'Raw Data'!$B$4:$B$185,0),MATCH('Data above threshold'!AP$4,'Raw Data'!$3:$3,0)-1),"NA"))</f>
        <v/>
      </c>
      <c r="AO124" s="103" t="str">
        <f aca="true">IF(ISBLANK(OFFSET('Raw Data'!$A$3,MATCH('Data above threshold'!$A124,'Raw Data'!$B$4:$B$185,0),MATCH('Data above threshold'!AQ$4,'Raw Data'!$3:$3,0)-1)),"", IFERROR($J124*OFFSET('Raw Data'!$A$3,MATCH('Data above threshold'!$A124,'Raw Data'!$B$4:$B$185,0),MATCH('Data above threshold'!AQ$4,'Raw Data'!$3:$3,0)-1),"NA"))</f>
        <v/>
      </c>
      <c r="AP124" s="103" t="str">
        <f aca="true">IF(ISBLANK(OFFSET('Raw Data'!$A$3,MATCH('Data above threshold'!$A124,'Raw Data'!$B$4:$B$185,0),MATCH('Data above threshold'!AR$4,'Raw Data'!$3:$3,0)-1)),"", IFERROR($J124*OFFSET('Raw Data'!$A$3,MATCH('Data above threshold'!$A124,'Raw Data'!$B$4:$B$185,0),MATCH('Data above threshold'!AR$4,'Raw Data'!$3:$3,0)-1),"NA"))</f>
        <v/>
      </c>
      <c r="AQ124" s="103" t="str">
        <f aca="true">IF(ISBLANK(OFFSET('Raw Data'!$A$3,MATCH('Data above threshold'!$A124,'Raw Data'!$B$4:$B$185,0),MATCH('Data above threshold'!AS$4,'Raw Data'!$3:$3,0)-1)),"", IFERROR($J124*OFFSET('Raw Data'!$A$3,MATCH('Data above threshold'!$A124,'Raw Data'!$B$4:$B$185,0),MATCH('Data above threshold'!AS$4,'Raw Data'!$3:$3,0)-1),"NA"))</f>
        <v/>
      </c>
      <c r="AR124" s="103" t="str">
        <f aca="true">IF(ISBLANK(OFFSET('Raw Data'!$A$3,MATCH('Data above threshold'!$A124,'Raw Data'!$B$4:$B$185,0),MATCH('Data above threshold'!AT$4,'Raw Data'!$3:$3,0)-1)),"", IFERROR($J124*OFFSET('Raw Data'!$A$3,MATCH('Data above threshold'!$A124,'Raw Data'!$B$4:$B$185,0),MATCH('Data above threshold'!AT$4,'Raw Data'!$3:$3,0)-1),"NA"))</f>
        <v/>
      </c>
      <c r="AS124" s="103" t="str">
        <f aca="true">IF(ISBLANK(OFFSET('Raw Data'!$A$3,MATCH('Data above threshold'!$A124,'Raw Data'!$B$4:$B$185,0),MATCH('Data above threshold'!AU$4,'Raw Data'!$3:$3,0)-1)),"", IFERROR($J124*OFFSET('Raw Data'!$A$3,MATCH('Data above threshold'!$A124,'Raw Data'!$B$4:$B$185,0),MATCH('Data above threshold'!AU$4,'Raw Data'!$3:$3,0)-1),"NA"))</f>
        <v/>
      </c>
      <c r="AT124" s="103" t="str">
        <f aca="true">IF(ISBLANK(OFFSET('Raw Data'!$A$3,MATCH('Data above threshold'!$A124,'Raw Data'!$B$4:$B$185,0),MATCH('Data above threshold'!AV$4,'Raw Data'!$3:$3,0)-1)),"", IFERROR($J124*OFFSET('Raw Data'!$A$3,MATCH('Data above threshold'!$A124,'Raw Data'!$B$4:$B$185,0),MATCH('Data above threshold'!AV$4,'Raw Data'!$3:$3,0)-1),"NA"))</f>
        <v/>
      </c>
      <c r="AU124" s="103" t="str">
        <f aca="true">IF(ISBLANK(OFFSET('Raw Data'!$A$3,MATCH('Data above threshold'!$A124,'Raw Data'!$B$4:$B$185,0),MATCH('Data above threshold'!AW$4,'Raw Data'!$3:$3,0)-1)),"", IFERROR($J124*OFFSET('Raw Data'!$A$3,MATCH('Data above threshold'!$A124,'Raw Data'!$B$4:$B$185,0),MATCH('Data above threshold'!AW$4,'Raw Data'!$3:$3,0)-1),"NA"))</f>
        <v/>
      </c>
      <c r="AV124" s="103" t="str">
        <f aca="true">IF(ISBLANK(OFFSET('Raw Data'!$A$3,MATCH('Data above threshold'!$A124,'Raw Data'!$B$4:$B$185,0),MATCH('Data above threshold'!AX$4,'Raw Data'!$3:$3,0)-1)),"", IFERROR($J124*OFFSET('Raw Data'!$A$3,MATCH('Data above threshold'!$A124,'Raw Data'!$B$4:$B$185,0),MATCH('Data above threshold'!AX$4,'Raw Data'!$3:$3,0)-1),"NA"))</f>
        <v/>
      </c>
      <c r="AW124" s="103" t="str">
        <f aca="true">IF(ISBLANK(OFFSET('Raw Data'!$A$3,MATCH('Data above threshold'!$A124,'Raw Data'!$B$4:$B$185,0),MATCH('Data above threshold'!AY$4,'Raw Data'!$3:$3,0)-1)),"", IFERROR($J124*OFFSET('Raw Data'!$A$3,MATCH('Data above threshold'!$A124,'Raw Data'!$B$4:$B$185,0),MATCH('Data above threshold'!AY$4,'Raw Data'!$3:$3,0)-1),"NA"))</f>
        <v/>
      </c>
      <c r="AX124" s="103" t="str">
        <f aca="true">IF(ISBLANK(OFFSET('Raw Data'!$A$3,MATCH('Data above threshold'!$A124,'Raw Data'!$B$4:$B$185,0),MATCH('Data above threshold'!AZ$4,'Raw Data'!$3:$3,0)-1)),"", IFERROR($J124*OFFSET('Raw Data'!$A$3,MATCH('Data above threshold'!$A124,'Raw Data'!$B$4:$B$185,0),MATCH('Data above threshold'!AZ$4,'Raw Data'!$3:$3,0)-1),"NA"))</f>
        <v/>
      </c>
      <c r="AY124" s="103" t="str">
        <f aca="true">IF(ISBLANK(OFFSET('Raw Data'!$A$3,MATCH('Data above threshold'!$A124,'Raw Data'!$B$4:$B$185,0),MATCH('Data above threshold'!BA$4,'Raw Data'!$3:$3,0)-1)),"", IFERROR($J124*OFFSET('Raw Data'!$A$3,MATCH('Data above threshold'!$A124,'Raw Data'!$B$4:$B$185,0),MATCH('Data above threshold'!BA$4,'Raw Data'!$3:$3,0)-1),"NA"))</f>
        <v/>
      </c>
      <c r="AZ124" s="103" t="str">
        <f aca="true">IF(ISBLANK(OFFSET('Raw Data'!$A$3,MATCH('Data above threshold'!$A124,'Raw Data'!$B$4:$B$185,0),MATCH('Data above threshold'!BB$4,'Raw Data'!$3:$3,0)-1)),"", IFERROR($J124*OFFSET('Raw Data'!$A$3,MATCH('Data above threshold'!$A124,'Raw Data'!$B$4:$B$185,0),MATCH('Data above threshold'!BB$4,'Raw Data'!$3:$3,0)-1),"NA"))</f>
        <v/>
      </c>
      <c r="BA124" s="103" t="str">
        <f aca="true">IF(ISBLANK(OFFSET('Raw Data'!$A$3,MATCH('Data above threshold'!$A124,'Raw Data'!$B$4:$B$185,0),MATCH('Data above threshold'!BC$4,'Raw Data'!$3:$3,0)-1)),"", IFERROR($J124*OFFSET('Raw Data'!$A$3,MATCH('Data above threshold'!$A124,'Raw Data'!$B$4:$B$185,0),MATCH('Data above threshold'!BC$4,'Raw Data'!$3:$3,0)-1),"NA"))</f>
        <v/>
      </c>
      <c r="BB124" s="103" t="str">
        <f aca="true">IF(ISBLANK(OFFSET('Raw Data'!$A$3,MATCH('Data above threshold'!$A124,'Raw Data'!$B$4:$B$185,0),MATCH('Data above threshold'!BD$4,'Raw Data'!$3:$3,0)-1)),"", IFERROR($J124*OFFSET('Raw Data'!$A$3,MATCH('Data above threshold'!$A124,'Raw Data'!$B$4:$B$185,0),MATCH('Data above threshold'!BD$4,'Raw Data'!$3:$3,0)-1),"NA"))</f>
        <v/>
      </c>
      <c r="BC124" s="103" t="str">
        <f aca="true">IF(ISBLANK(OFFSET('Raw Data'!$A$3,MATCH('Data above threshold'!$A124,'Raw Data'!$B$4:$B$185,0),MATCH('Data above threshold'!BE$4,'Raw Data'!$3:$3,0)-1)),"", IFERROR($J124*OFFSET('Raw Data'!$A$3,MATCH('Data above threshold'!$A124,'Raw Data'!$B$4:$B$185,0),MATCH('Data above threshold'!BE$4,'Raw Data'!$3:$3,0)-1),"NA"))</f>
        <v/>
      </c>
      <c r="BD124" s="103" t="str">
        <f aca="true">IF(ISBLANK(OFFSET('Raw Data'!$A$3,MATCH('Data above threshold'!$A124,'Raw Data'!$B$4:$B$185,0),MATCH('Data above threshold'!BF$4,'Raw Data'!$3:$3,0)-1)),"", IFERROR($J124*OFFSET('Raw Data'!$A$3,MATCH('Data above threshold'!$A124,'Raw Data'!$B$4:$B$185,0),MATCH('Data above threshold'!BF$4,'Raw Data'!$3:$3,0)-1),"NA"))</f>
        <v/>
      </c>
      <c r="BE124" s="103" t="str">
        <f aca="true">IF(ISBLANK(OFFSET('Raw Data'!$A$3,MATCH('Data above threshold'!$A124,'Raw Data'!$B$4:$B$185,0),MATCH('Data above threshold'!BG$4,'Raw Data'!$3:$3,0)-1)),"", IFERROR($J124*OFFSET('Raw Data'!$A$3,MATCH('Data above threshold'!$A124,'Raw Data'!$B$4:$B$185,0),MATCH('Data above threshold'!BG$4,'Raw Data'!$3:$3,0)-1),"NA"))</f>
        <v/>
      </c>
      <c r="BF124" s="103" t="str">
        <f aca="true">IF(ISBLANK(OFFSET('Raw Data'!$A$3,MATCH('Data above threshold'!$A124,'Raw Data'!$B$4:$B$185,0),MATCH('Data above threshold'!BH$4,'Raw Data'!$3:$3,0)-1)),"", IFERROR($J124*OFFSET('Raw Data'!$A$3,MATCH('Data above threshold'!$A124,'Raw Data'!$B$4:$B$185,0),MATCH('Data above threshold'!BH$4,'Raw Data'!$3:$3,0)-1),"NA"))</f>
        <v/>
      </c>
      <c r="BG124" s="103" t="str">
        <f aca="true">IF(ISBLANK(OFFSET('Raw Data'!$A$3,MATCH('Data above threshold'!$A124,'Raw Data'!$B$4:$B$185,0),MATCH('Data above threshold'!BI$4,'Raw Data'!$3:$3,0)-1)),"", IFERROR($J124*OFFSET('Raw Data'!$A$3,MATCH('Data above threshold'!$A124,'Raw Data'!$B$4:$B$185,0),MATCH('Data above threshold'!BI$4,'Raw Data'!$3:$3,0)-1),"NA"))</f>
        <v/>
      </c>
      <c r="BH124" s="103" t="str">
        <f aca="true">IF(ISBLANK(OFFSET('Raw Data'!$A$3,MATCH('Data above threshold'!$A124,'Raw Data'!$B$4:$B$185,0),MATCH('Data above threshold'!BJ$4,'Raw Data'!$3:$3,0)-1)),"", IFERROR($J124*OFFSET('Raw Data'!$A$3,MATCH('Data above threshold'!$A124,'Raw Data'!$B$4:$B$185,0),MATCH('Data above threshold'!BJ$4,'Raw Data'!$3:$3,0)-1),"NA"))</f>
        <v/>
      </c>
      <c r="BI124" s="103" t="str">
        <f aca="true">IF(ISBLANK(OFFSET('Raw Data'!$A$3,MATCH('Data above threshold'!$A124,'Raw Data'!$B$4:$B$185,0),MATCH('Data above threshold'!BK$4,'Raw Data'!$3:$3,0)-1)),"", IFERROR($J124*OFFSET('Raw Data'!$A$3,MATCH('Data above threshold'!$A124,'Raw Data'!$B$4:$B$185,0),MATCH('Data above threshold'!BK$4,'Raw Data'!$3:$3,0)-1),"NA"))</f>
        <v/>
      </c>
      <c r="BJ124" s="103" t="str">
        <f aca="true">IF(ISBLANK(OFFSET('Raw Data'!$A$3,MATCH('Data above threshold'!$A124,'Raw Data'!$B$4:$B$185,0),MATCH('Data above threshold'!BL$4,'Raw Data'!$3:$3,0)-1)),"", IFERROR($J124*OFFSET('Raw Data'!$A$3,MATCH('Data above threshold'!$A124,'Raw Data'!$B$4:$B$185,0),MATCH('Data above threshold'!BL$4,'Raw Data'!$3:$3,0)-1),"NA"))</f>
        <v/>
      </c>
      <c r="BK124" s="103" t="str">
        <f aca="true">IF(ISBLANK(OFFSET('Raw Data'!$A$3,MATCH('Data above threshold'!$A124,'Raw Data'!$B$4:$B$185,0),MATCH('Data above threshold'!BM$4,'Raw Data'!$3:$3,0)-1)),"", IFERROR($J124*OFFSET('Raw Data'!$A$3,MATCH('Data above threshold'!$A124,'Raw Data'!$B$4:$B$185,0),MATCH('Data above threshold'!BM$4,'Raw Data'!$3:$3,0)-1),"NA"))</f>
        <v/>
      </c>
      <c r="BL124" s="103" t="str">
        <f aca="true">IF(ISBLANK(OFFSET('Raw Data'!$A$3,MATCH('Data above threshold'!$A124,'Raw Data'!$B$4:$B$185,0),MATCH('Data above threshold'!BN$4,'Raw Data'!$3:$3,0)-1)),"", IFERROR($J124*OFFSET('Raw Data'!$A$3,MATCH('Data above threshold'!$A124,'Raw Data'!$B$4:$B$185,0),MATCH('Data above threshold'!BN$4,'Raw Data'!$3:$3,0)-1),"NA"))</f>
        <v/>
      </c>
      <c r="BM124" s="103" t="str">
        <f aca="true">IF(ISBLANK(OFFSET('Raw Data'!$A$3,MATCH('Data above threshold'!$A124,'Raw Data'!$B$4:$B$185,0),MATCH('Data above threshold'!BO$4,'Raw Data'!$3:$3,0)-1)),"", IFERROR($J124*OFFSET('Raw Data'!$A$3,MATCH('Data above threshold'!$A124,'Raw Data'!$B$4:$B$185,0),MATCH('Data above threshold'!BO$4,'Raw Data'!$3:$3,0)-1),"NA"))</f>
        <v/>
      </c>
      <c r="BN124" s="103" t="str">
        <f aca="true">IF(ISBLANK(OFFSET('Raw Data'!$A$3,MATCH('Data above threshold'!$A124,'Raw Data'!$B$4:$B$185,0),MATCH('Data above threshold'!BP$4,'Raw Data'!$3:$3,0)-1)),"", IFERROR($J124*OFFSET('Raw Data'!$A$3,MATCH('Data above threshold'!$A124,'Raw Data'!$B$4:$B$185,0),MATCH('Data above threshold'!BP$4,'Raw Data'!$3:$3,0)-1),"NA"))</f>
        <v/>
      </c>
      <c r="BO124" s="103" t="str">
        <f aca="true">IF(ISBLANK(OFFSET('Raw Data'!$A$3,MATCH('Data above threshold'!$A124,'Raw Data'!$B$4:$B$185,0),MATCH('Data above threshold'!BQ$4,'Raw Data'!$3:$3,0)-1)),"", IFERROR($J124*OFFSET('Raw Data'!$A$3,MATCH('Data above threshold'!$A124,'Raw Data'!$B$4:$B$185,0),MATCH('Data above threshold'!BQ$4,'Raw Data'!$3:$3,0)-1),"NA"))</f>
        <v/>
      </c>
      <c r="BP124" s="103" t="str">
        <f aca="true">IF(ISBLANK(OFFSET('Raw Data'!$A$3,MATCH('Data above threshold'!$A124,'Raw Data'!$B$4:$B$185,0),MATCH('Data above threshold'!BR$4,'Raw Data'!$3:$3,0)-1)),"", IFERROR($J124*OFFSET('Raw Data'!$A$3,MATCH('Data above threshold'!$A124,'Raw Data'!$B$4:$B$185,0),MATCH('Data above threshold'!BR$4,'Raw Data'!$3:$3,0)-1),"NA"))</f>
        <v/>
      </c>
      <c r="BQ124" s="103" t="str">
        <f aca="true">IF(ISBLANK(OFFSET('Raw Data'!$A$3,MATCH('Data above threshold'!$A124,'Raw Data'!$B$4:$B$185,0),MATCH('Data above threshold'!BS$4,'Raw Data'!$3:$3,0)-1)),"", IFERROR($J124*OFFSET('Raw Data'!$A$3,MATCH('Data above threshold'!$A124,'Raw Data'!$B$4:$B$185,0),MATCH('Data above threshold'!BS$4,'Raw Data'!$3:$3,0)-1),"NA"))</f>
        <v/>
      </c>
      <c r="BR124" s="103" t="str">
        <f aca="true">IF(ISBLANK(OFFSET('Raw Data'!$A$3,MATCH('Data above threshold'!$A124,'Raw Data'!$B$4:$B$185,0),MATCH('Data above threshold'!BT$4,'Raw Data'!$3:$3,0)-1)),"", IFERROR($J124*OFFSET('Raw Data'!$A$3,MATCH('Data above threshold'!$A124,'Raw Data'!$B$4:$B$185,0),MATCH('Data above threshold'!BT$4,'Raw Data'!$3:$3,0)-1),"NA"))</f>
        <v/>
      </c>
      <c r="BS124" s="103" t="str">
        <f aca="true">IF(ISBLANK(OFFSET('Raw Data'!$A$3,MATCH('Data above threshold'!$A124,'Raw Data'!$B$4:$B$185,0),MATCH('Data above threshold'!BU$4,'Raw Data'!$3:$3,0)-1)),"", IFERROR($J124*OFFSET('Raw Data'!$A$3,MATCH('Data above threshold'!$A124,'Raw Data'!$B$4:$B$185,0),MATCH('Data above threshold'!BU$4,'Raw Data'!$3:$3,0)-1),"NA"))</f>
        <v/>
      </c>
      <c r="BT124" s="103" t="str">
        <f aca="true">IF(ISBLANK(OFFSET('Raw Data'!$A$3,MATCH('Data above threshold'!$A124,'Raw Data'!$B$4:$B$185,0),MATCH('Data above threshold'!BV$4,'Raw Data'!$3:$3,0)-1)),"", IFERROR($J124*OFFSET('Raw Data'!$A$3,MATCH('Data above threshold'!$A124,'Raw Data'!$B$4:$B$185,0),MATCH('Data above threshold'!BV$4,'Raw Data'!$3:$3,0)-1),"NA"))</f>
        <v/>
      </c>
      <c r="BU124" s="103" t="str">
        <f aca="true">IF(ISBLANK(OFFSET('Raw Data'!$A$3,MATCH('Data above threshold'!$A124,'Raw Data'!$B$4:$B$185,0),MATCH('Data above threshold'!BW$4,'Raw Data'!$3:$3,0)-1)),"", IFERROR($J124*OFFSET('Raw Data'!$A$3,MATCH('Data above threshold'!$A124,'Raw Data'!$B$4:$B$185,0),MATCH('Data above threshold'!BW$4,'Raw Data'!$3:$3,0)-1),"NA"))</f>
        <v/>
      </c>
      <c r="BV124" s="103" t="str">
        <f aca="true">IF(ISBLANK(OFFSET('Raw Data'!$A$3,MATCH('Data above threshold'!$A124,'Raw Data'!$B$4:$B$185,0),MATCH('Data above threshold'!BX$4,'Raw Data'!$3:$3,0)-1)),"", IFERROR($J124*OFFSET('Raw Data'!$A$3,MATCH('Data above threshold'!$A124,'Raw Data'!$B$4:$B$185,0),MATCH('Data above threshold'!BX$4,'Raw Data'!$3:$3,0)-1),"NA"))</f>
        <v/>
      </c>
      <c r="BW124" s="103" t="str">
        <f aca="true">IF(ISBLANK(OFFSET('Raw Data'!$A$3,MATCH('Data above threshold'!$A124,'Raw Data'!$B$4:$B$185,0),MATCH('Data above threshold'!BY$4,'Raw Data'!$3:$3,0)-1)),"", IFERROR($J124*OFFSET('Raw Data'!$A$3,MATCH('Data above threshold'!$A124,'Raw Data'!$B$4:$B$185,0),MATCH('Data above threshold'!BY$4,'Raw Data'!$3:$3,0)-1),"NA"))</f>
        <v/>
      </c>
      <c r="BX124" s="103" t="str">
        <f aca="true">IF(ISBLANK(OFFSET('Raw Data'!$A$3,MATCH('Data above threshold'!$A124,'Raw Data'!$B$4:$B$185,0),MATCH('Data above threshold'!BZ$4,'Raw Data'!$3:$3,0)-1)),"", IFERROR($J124*OFFSET('Raw Data'!$A$3,MATCH('Data above threshold'!$A124,'Raw Data'!$B$4:$B$185,0),MATCH('Data above threshold'!BZ$4,'Raw Data'!$3:$3,0)-1),"NA"))</f>
        <v/>
      </c>
      <c r="BY124" s="103" t="str">
        <f aca="true">IF(ISBLANK(OFFSET('Raw Data'!$A$3,MATCH('Data above threshold'!$A124,'Raw Data'!$B$4:$B$185,0),MATCH('Data above threshold'!CA$4,'Raw Data'!$3:$3,0)-1)),"", IFERROR($J124*OFFSET('Raw Data'!$A$3,MATCH('Data above threshold'!$A124,'Raw Data'!$B$4:$B$185,0),MATCH('Data above threshold'!CA$4,'Raw Data'!$3:$3,0)-1),"NA"))</f>
        <v/>
      </c>
      <c r="BZ124" s="103" t="str">
        <f aca="true">IF(ISBLANK(OFFSET('Raw Data'!$A$3,MATCH('Data above threshold'!$A124,'Raw Data'!$B$4:$B$185,0),MATCH('Data above threshold'!CB$4,'Raw Data'!$3:$3,0)-1)),"", IFERROR($J124*OFFSET('Raw Data'!$A$3,MATCH('Data above threshold'!$A124,'Raw Data'!$B$4:$B$185,0),MATCH('Data above threshold'!CB$4,'Raw Data'!$3:$3,0)-1),"NA"))</f>
        <v/>
      </c>
      <c r="CA124" s="103" t="str">
        <f aca="true">IF(ISBLANK(OFFSET('Raw Data'!$A$3,MATCH('Data above threshold'!$A124,'Raw Data'!$B$4:$B$185,0),MATCH('Data above threshold'!CC$4,'Raw Data'!$3:$3,0)-1)),"", IFERROR($J124*OFFSET('Raw Data'!$A$3,MATCH('Data above threshold'!$A124,'Raw Data'!$B$4:$B$185,0),MATCH('Data above threshold'!CC$4,'Raw Data'!$3:$3,0)-1),"NA"))</f>
        <v/>
      </c>
      <c r="CB124" s="103" t="str">
        <f aca="true">IF(ISBLANK(OFFSET('Raw Data'!$A$3,MATCH('Data above threshold'!$A124,'Raw Data'!$B$4:$B$185,0),MATCH('Data above threshold'!CD$4,'Raw Data'!$3:$3,0)-1)),"", IFERROR($J124*OFFSET('Raw Data'!$A$3,MATCH('Data above threshold'!$A124,'Raw Data'!$B$4:$B$185,0),MATCH('Data above threshold'!CD$4,'Raw Data'!$3:$3,0)-1),"NA"))</f>
        <v/>
      </c>
      <c r="CC124" s="103" t="str">
        <f aca="true">IF(ISBLANK(OFFSET('Raw Data'!$A$3,MATCH('Data above threshold'!$A124,'Raw Data'!$B$4:$B$185,0),MATCH('Data above threshold'!CE$4,'Raw Data'!$3:$3,0)-1)),"", IFERROR($J124*OFFSET('Raw Data'!$A$3,MATCH('Data above threshold'!$A124,'Raw Data'!$B$4:$B$185,0),MATCH('Data above threshold'!CE$4,'Raw Data'!$3:$3,0)-1),"NA"))</f>
        <v/>
      </c>
      <c r="CD124" s="103" t="str">
        <f aca="true">IF(ISBLANK(OFFSET('Raw Data'!$A$3,MATCH('Data above threshold'!$A124,'Raw Data'!$B$4:$B$185,0),MATCH('Data above threshold'!CF$4,'Raw Data'!$3:$3,0)-1)),"", IFERROR($J124*OFFSET('Raw Data'!$A$3,MATCH('Data above threshold'!$A124,'Raw Data'!$B$4:$B$185,0),MATCH('Data above threshold'!CF$4,'Raw Data'!$3:$3,0)-1),"NA"))</f>
        <v/>
      </c>
      <c r="CE124" s="103" t="str">
        <f aca="true">IF(ISBLANK(OFFSET('Raw Data'!$A$3,MATCH('Data above threshold'!$A124,'Raw Data'!$B$4:$B$185,0),MATCH('Data above threshold'!CG$4,'Raw Data'!$3:$3,0)-1)),"", IFERROR($J124*OFFSET('Raw Data'!$A$3,MATCH('Data above threshold'!$A124,'Raw Data'!$B$4:$B$185,0),MATCH('Data above threshold'!CG$4,'Raw Data'!$3:$3,0)-1),"NA"))</f>
        <v/>
      </c>
      <c r="CF124" s="103" t="str">
        <f aca="true">IF(ISBLANK(OFFSET('Raw Data'!$A$3,MATCH('Data above threshold'!$A124,'Raw Data'!$B$4:$B$185,0),MATCH('Data above threshold'!CH$4,'Raw Data'!$3:$3,0)-1)),"", IFERROR($J124*OFFSET('Raw Data'!$A$3,MATCH('Data above threshold'!$A124,'Raw Data'!$B$4:$B$185,0),MATCH('Data above threshold'!CH$4,'Raw Data'!$3:$3,0)-1),"NA"))</f>
        <v/>
      </c>
      <c r="CG124" s="103" t="str">
        <f aca="true">IF(ISBLANK(OFFSET('Raw Data'!$A$3,MATCH('Data above threshold'!$A124,'Raw Data'!$B$4:$B$185,0),MATCH('Data above threshold'!CI$4,'Raw Data'!$3:$3,0)-1)),"", IFERROR($J124*OFFSET('Raw Data'!$A$3,MATCH('Data above threshold'!$A124,'Raw Data'!$B$4:$B$185,0),MATCH('Data above threshold'!CI$4,'Raw Data'!$3:$3,0)-1),"NA"))</f>
        <v/>
      </c>
      <c r="CH124" s="103" t="str">
        <f aca="true">IF(ISBLANK(OFFSET('Raw Data'!$A$3,MATCH('Data above threshold'!$A124,'Raw Data'!$B$4:$B$185,0),MATCH('Data above threshold'!CJ$4,'Raw Data'!$3:$3,0)-1)),"", IFERROR($J124*OFFSET('Raw Data'!$A$3,MATCH('Data above threshold'!$A124,'Raw Data'!$B$4:$B$185,0),MATCH('Data above threshold'!CJ$4,'Raw Data'!$3:$3,0)-1),"NA"))</f>
        <v/>
      </c>
      <c r="CI124" s="103" t="str">
        <f aca="true">IF(ISBLANK(OFFSET('Raw Data'!$A$3,MATCH('Data above threshold'!$A124,'Raw Data'!$B$4:$B$185,0),MATCH('Data above threshold'!CK$4,'Raw Data'!$3:$3,0)-1)),"", IFERROR($J124*OFFSET('Raw Data'!$A$3,MATCH('Data above threshold'!$A124,'Raw Data'!$B$4:$B$185,0),MATCH('Data above threshold'!CK$4,'Raw Data'!$3:$3,0)-1),"NA"))</f>
        <v/>
      </c>
      <c r="CJ124" s="103" t="str">
        <f aca="true">IF(ISBLANK(OFFSET('Raw Data'!$A$3,MATCH('Data above threshold'!$A124,'Raw Data'!$B$4:$B$185,0),MATCH('Data above threshold'!CL$4,'Raw Data'!$3:$3,0)-1)),"", IFERROR($J124*OFFSET('Raw Data'!$A$3,MATCH('Data above threshold'!$A124,'Raw Data'!$B$4:$B$185,0),MATCH('Data above threshold'!CL$4,'Raw Data'!$3:$3,0)-1),"NA"))</f>
        <v/>
      </c>
      <c r="CK124" s="103" t="str">
        <f aca="true">IF(ISBLANK(OFFSET('Raw Data'!$A$3,MATCH('Data above threshold'!$A124,'Raw Data'!$B$4:$B$185,0),MATCH('Data above threshold'!CM$4,'Raw Data'!$3:$3,0)-1)),"", IFERROR($J124*OFFSET('Raw Data'!$A$3,MATCH('Data above threshold'!$A124,'Raw Data'!$B$4:$B$185,0),MATCH('Data above threshold'!CM$4,'Raw Data'!$3:$3,0)-1),"NA"))</f>
        <v/>
      </c>
      <c r="CL124" s="103" t="str">
        <f aca="true">IF(ISBLANK(OFFSET('Raw Data'!$A$3,MATCH('Data above threshold'!$A124,'Raw Data'!$B$4:$B$185,0),MATCH('Data above threshold'!CN$4,'Raw Data'!$3:$3,0)-1)),"", IFERROR($J124*OFFSET('Raw Data'!$A$3,MATCH('Data above threshold'!$A124,'Raw Data'!$B$4:$B$185,0),MATCH('Data above threshold'!CN$4,'Raw Data'!$3:$3,0)-1),"NA"))</f>
        <v/>
      </c>
      <c r="CM124" s="103" t="str">
        <f aca="true">IF(ISBLANK(OFFSET('Raw Data'!$A$3,MATCH('Data above threshold'!$A124,'Raw Data'!$B$4:$B$185,0),MATCH('Data above threshold'!CO$4,'Raw Data'!$3:$3,0)-1)),"", IFERROR($J124*OFFSET('Raw Data'!$A$3,MATCH('Data above threshold'!$A124,'Raw Data'!$B$4:$B$185,0),MATCH('Data above threshold'!CO$4,'Raw Data'!$3:$3,0)-1),"NA"))</f>
        <v/>
      </c>
      <c r="CN124" s="103" t="str">
        <f aca="true">IF(ISBLANK(OFFSET('Raw Data'!$A$3,MATCH('Data above threshold'!$A124,'Raw Data'!$B$4:$B$185,0),MATCH('Data above threshold'!CP$4,'Raw Data'!$3:$3,0)-1)),"", IFERROR($J124*OFFSET('Raw Data'!$A$3,MATCH('Data above threshold'!$A124,'Raw Data'!$B$4:$B$185,0),MATCH('Data above threshold'!CP$4,'Raw Data'!$3:$3,0)-1),"NA"))</f>
        <v/>
      </c>
      <c r="CO124" s="103" t="str">
        <f aca="true">IF(ISBLANK(OFFSET('Raw Data'!$A$3,MATCH('Data above threshold'!$A124,'Raw Data'!$B$4:$B$185,0),MATCH('Data above threshold'!CQ$4,'Raw Data'!$3:$3,0)-1)),"", IFERROR($J124*OFFSET('Raw Data'!$A$3,MATCH('Data above threshold'!$A124,'Raw Data'!$B$4:$B$185,0),MATCH('Data above threshold'!CQ$4,'Raw Data'!$3:$3,0)-1),"NA"))</f>
        <v/>
      </c>
      <c r="CP124" s="103" t="str">
        <f aca="true">IF(ISBLANK(OFFSET('Raw Data'!$A$3,MATCH('Data above threshold'!$A124,'Raw Data'!$B$4:$B$185,0),MATCH('Data above threshold'!CR$4,'Raw Data'!$3:$3,0)-1)),"", IFERROR($J124*OFFSET('Raw Data'!$A$3,MATCH('Data above threshold'!$A124,'Raw Data'!$B$4:$B$185,0),MATCH('Data above threshold'!CR$4,'Raw Data'!$3:$3,0)-1),"NA"))</f>
        <v/>
      </c>
    </row>
    <row r="125" s="103" customFormat="true" ht="15.5" hidden="false" customHeight="false" outlineLevel="0" collapsed="false">
      <c r="A125" s="107" t="n">
        <v>4411</v>
      </c>
      <c r="B125" s="107" t="n">
        <v>4</v>
      </c>
      <c r="C125" s="103" t="str">
        <f aca="true">IF(ISBLANK(OFFSET('Raw Data'!$A$3,MATCH($A125,'Raw Data'!$B$4:$B$185,0),MATCH(C$4,'Raw Data'!$3:$3,0)-1)),"",OFFSET('Raw Data'!$A$3,MATCH($A125,'Raw Data'!$B$4:$B$185,0),MATCH(C$4,'Raw Data'!$3:$3,0)-1))</f>
        <v/>
      </c>
      <c r="D125" s="103" t="str">
        <f aca="true">IF(ISBLANK(OFFSET('Raw Data'!$A$3,MATCH($A125,'Raw Data'!$B$4:$B$185,0),MATCH(D$4,'Raw Data'!$3:$3,0)-1)),"",OFFSET('Raw Data'!$A$3,MATCH($A125,'Raw Data'!$B$4:$B$185,0),MATCH(D$4,'Raw Data'!$3:$3,0)-1))</f>
        <v>SDG Indicator 12.2.2 - Domestic material consumption</v>
      </c>
      <c r="E125" s="103" t="str">
        <f aca="true">IF(ISBLANK(OFFSET('Raw Data'!$A$3,MATCH($A125,'Raw Data'!$B$4:$B$185,0),MATCH(E$4,'Raw Data'!$3:$3,0)-1)),"",OFFSET('Raw Data'!$A$3,MATCH($A125,'Raw Data'!$B$4:$B$185,0),MATCH(E$4,'Raw Data'!$3:$3,0)-1))</f>
        <v>Domestic material consumption per capita, total of all raw material (tonnes)</v>
      </c>
      <c r="F125" s="103" t="str">
        <f aca="true">IF(ISBLANK(OFFSET('Raw Data'!$A$3,MATCH($A125,'Raw Data'!$B$4:$B$185,0),MATCH(F$4,'Raw Data'!$3:$3,0)-1)),"",OFFSET('Raw Data'!$A$3,MATCH($A125,'Raw Data'!$B$4:$B$185,0),MATCH(F$4,'Raw Data'!$3:$3,0)-1))</f>
        <v/>
      </c>
      <c r="G125" s="103" t="s">
        <v>217</v>
      </c>
      <c r="H125" s="103" t="str">
        <f aca="true">IF(ISBLANK(OFFSET('Raw Data'!$A$3,MATCH($A125,'Raw Data'!$B$4:$B$185,0),MATCH(H$4,'Raw Data'!$3:$3,0)-1)),"",OFFSET('Raw Data'!$A$3,MATCH($A125,'Raw Data'!$B$4:$B$185,0),MATCH(H$4,'Raw Data'!$3:$3,0)-1))</f>
        <v>Tonnes</v>
      </c>
      <c r="I125" s="103" t="str">
        <f aca="true">IF(ISBLANK(OFFSET('Raw Data'!$A$3,MATCH($A125,'Raw Data'!$B$4:$B$185,0),MATCH(I$4,'Raw Data'!$3:$3,0)-1)),"",OFFSET('Raw Data'!$A$3,MATCH($A125,'Raw Data'!$B$4:$B$185,0),MATCH(I$4,'Raw Data'!$3:$3,0)-1))</f>
        <v>Plus</v>
      </c>
      <c r="J125" s="103" t="n">
        <f aca="false">IF(I125="","",IF(I125="Minus",-1,1))</f>
        <v>1</v>
      </c>
      <c r="K125" s="105" t="n">
        <f aca="false" t="array" ref="K125:K125">IFERROR(SKEW(IF(ISNUMBER(O125:CP125),O125:CP125,"")),"")</f>
        <v>1.35006671947905</v>
      </c>
      <c r="L125" s="103" t="n">
        <f aca="true">IF(ISBLANK(OFFSET('Data above threshold'!$A$4,MATCH('Data above threshold'!$A125,'Data above threshold'!$A$5:$A$185,0),MATCH('Data above threshold'!N$4,'Data above threshold'!$4:$4,0)-1)),1,OFFSET('Data above threshold'!$A$4,MATCH('Data above threshold'!$A125,'Data above threshold'!$A$5:$A$185,0),MATCH('Data above threshold'!N$4,'Data above threshold'!$4:$4,0)-1))</f>
        <v>0</v>
      </c>
      <c r="M125" s="103" t="str">
        <f aca="true">IF(ISBLANK(OFFSET('Data above threshold'!$A$4,MATCH('Data above threshold'!$A125,'Data above threshold'!$A$5:$A$185,0),MATCH('Data above threshold'!O$4,'Data above threshold'!$4:$4,0)-1)),"",OFFSET('Data above threshold'!$A$4,MATCH('Data above threshold'!$A125,'Data above threshold'!$A$5:$A$185,0),MATCH('Data above threshold'!O$4,'Data above threshold'!$4:$4,0)-1))</f>
        <v/>
      </c>
      <c r="N125" s="106" t="n">
        <f aca="false" t="array" ref="N125:N125">IF(B125&lt;4,"",1-IFERROR(SUM(ISNUMBER(O125:CP125)*(1-$O$3:$CP$3))/COUNTIF($O$3:$CP$3,0),0))</f>
        <v>0</v>
      </c>
      <c r="O125" s="103" t="n">
        <f aca="true">IF(ISBLANK(OFFSET('Raw Data'!$A$3,MATCH('Data above threshold'!$A125,'Raw Data'!$B$4:$B$185,0),MATCH('Data above threshold'!Q$4,'Raw Data'!$3:$3,0)-1)),"", IFERROR($J125*OFFSET('Raw Data'!$A$3,MATCH('Data above threshold'!$A125,'Raw Data'!$B$4:$B$185,0),MATCH('Data above threshold'!Q$4,'Raw Data'!$3:$3,0)-1),"NA"))</f>
        <v>48.1987</v>
      </c>
      <c r="P125" s="103" t="n">
        <f aca="true">IF(ISBLANK(OFFSET('Raw Data'!$A$3,MATCH('Data above threshold'!$A125,'Raw Data'!$B$4:$B$185,0),MATCH('Data above threshold'!R$4,'Raw Data'!$3:$3,0)-1)),"", IFERROR($J125*OFFSET('Raw Data'!$A$3,MATCH('Data above threshold'!$A125,'Raw Data'!$B$4:$B$185,0),MATCH('Data above threshold'!R$4,'Raw Data'!$3:$3,0)-1),"NA"))</f>
        <v>113.7941</v>
      </c>
      <c r="Q125" s="103" t="n">
        <f aca="true">IF(ISBLANK(OFFSET('Raw Data'!$A$3,MATCH('Data above threshold'!$A125,'Raw Data'!$B$4:$B$185,0),MATCH('Data above threshold'!S$4,'Raw Data'!$3:$3,0)-1)),"", IFERROR($J125*OFFSET('Raw Data'!$A$3,MATCH('Data above threshold'!$A125,'Raw Data'!$B$4:$B$185,0),MATCH('Data above threshold'!S$4,'Raw Data'!$3:$3,0)-1),"NA"))</f>
        <v>47.33604</v>
      </c>
      <c r="R125" s="103" t="n">
        <f aca="true">IF(ISBLANK(OFFSET('Raw Data'!$A$3,MATCH('Data above threshold'!$A125,'Raw Data'!$B$4:$B$185,0),MATCH('Data above threshold'!T$4,'Raw Data'!$3:$3,0)-1)),"", IFERROR($J125*OFFSET('Raw Data'!$A$3,MATCH('Data above threshold'!$A125,'Raw Data'!$B$4:$B$185,0),MATCH('Data above threshold'!T$4,'Raw Data'!$3:$3,0)-1),"NA"))</f>
        <v>48.19023</v>
      </c>
      <c r="S125" s="103" t="n">
        <f aca="true">IF(ISBLANK(OFFSET('Raw Data'!$A$3,MATCH('Data above threshold'!$A125,'Raw Data'!$B$4:$B$185,0),MATCH('Data above threshold'!U$4,'Raw Data'!$3:$3,0)-1)),"", IFERROR($J125*OFFSET('Raw Data'!$A$3,MATCH('Data above threshold'!$A125,'Raw Data'!$B$4:$B$185,0),MATCH('Data above threshold'!U$4,'Raw Data'!$3:$3,0)-1),"NA"))</f>
        <v>7.98428</v>
      </c>
      <c r="T125" s="103" t="n">
        <f aca="true">IF(ISBLANK(OFFSET('Raw Data'!$A$3,MATCH('Data above threshold'!$A125,'Raw Data'!$B$4:$B$185,0),MATCH('Data above threshold'!V$4,'Raw Data'!$3:$3,0)-1)),"", IFERROR($J125*OFFSET('Raw Data'!$A$3,MATCH('Data above threshold'!$A125,'Raw Data'!$B$4:$B$185,0),MATCH('Data above threshold'!V$4,'Raw Data'!$3:$3,0)-1),"NA"))</f>
        <v>31.09422</v>
      </c>
      <c r="U125" s="103" t="n">
        <f aca="true">IF(ISBLANK(OFFSET('Raw Data'!$A$3,MATCH('Data above threshold'!$A125,'Raw Data'!$B$4:$B$185,0),MATCH('Data above threshold'!W$4,'Raw Data'!$3:$3,0)-1)),"", IFERROR($J125*OFFSET('Raw Data'!$A$3,MATCH('Data above threshold'!$A125,'Raw Data'!$B$4:$B$185,0),MATCH('Data above threshold'!W$4,'Raw Data'!$3:$3,0)-1),"NA"))</f>
        <v>52.1325</v>
      </c>
      <c r="V125" s="103" t="n">
        <f aca="true">IF(ISBLANK(OFFSET('Raw Data'!$A$3,MATCH('Data above threshold'!$A125,'Raw Data'!$B$4:$B$185,0),MATCH('Data above threshold'!X$4,'Raw Data'!$3:$3,0)-1)),"", IFERROR($J125*OFFSET('Raw Data'!$A$3,MATCH('Data above threshold'!$A125,'Raw Data'!$B$4:$B$185,0),MATCH('Data above threshold'!X$4,'Raw Data'!$3:$3,0)-1),"NA"))</f>
        <v>86.37842</v>
      </c>
      <c r="W125" s="103" t="n">
        <f aca="true">IF(ISBLANK(OFFSET('Raw Data'!$A$3,MATCH('Data above threshold'!$A125,'Raw Data'!$B$4:$B$185,0),MATCH('Data above threshold'!Y$4,'Raw Data'!$3:$3,0)-1)),"", IFERROR($J125*OFFSET('Raw Data'!$A$3,MATCH('Data above threshold'!$A125,'Raw Data'!$B$4:$B$185,0),MATCH('Data above threshold'!Y$4,'Raw Data'!$3:$3,0)-1),"NA"))</f>
        <v>41.15605</v>
      </c>
      <c r="X125" s="103" t="n">
        <f aca="true">IF(ISBLANK(OFFSET('Raw Data'!$A$3,MATCH('Data above threshold'!$A125,'Raw Data'!$B$4:$B$185,0),MATCH('Data above threshold'!Z$4,'Raw Data'!$3:$3,0)-1)),"", IFERROR($J125*OFFSET('Raw Data'!$A$3,MATCH('Data above threshold'!$A125,'Raw Data'!$B$4:$B$185,0),MATCH('Data above threshold'!Z$4,'Raw Data'!$3:$3,0)-1),"NA"))</f>
        <v>125.36169</v>
      </c>
      <c r="Y125" s="103" t="n">
        <f aca="true">IF(ISBLANK(OFFSET('Raw Data'!$A$3,MATCH('Data above threshold'!$A125,'Raw Data'!$B$4:$B$185,0),MATCH('Data above threshold'!AA$4,'Raw Data'!$3:$3,0)-1)),"", IFERROR($J125*OFFSET('Raw Data'!$A$3,MATCH('Data above threshold'!$A125,'Raw Data'!$B$4:$B$185,0),MATCH('Data above threshold'!AA$4,'Raw Data'!$3:$3,0)-1),"NA"))</f>
        <v>74.90663</v>
      </c>
      <c r="Z125" s="103" t="n">
        <f aca="true">IF(ISBLANK(OFFSET('Raw Data'!$A$3,MATCH('Data above threshold'!$A125,'Raw Data'!$B$4:$B$185,0),MATCH('Data above threshold'!AB$4,'Raw Data'!$3:$3,0)-1)),"", IFERROR($J125*OFFSET('Raw Data'!$A$3,MATCH('Data above threshold'!$A125,'Raw Data'!$B$4:$B$185,0),MATCH('Data above threshold'!AB$4,'Raw Data'!$3:$3,0)-1),"NA"))</f>
        <v>6.89675</v>
      </c>
      <c r="AA125" s="103" t="n">
        <f aca="true">IF(ISBLANK(OFFSET('Raw Data'!$A$3,MATCH('Data above threshold'!$A125,'Raw Data'!$B$4:$B$185,0),MATCH('Data above threshold'!AC$4,'Raw Data'!$3:$3,0)-1)),"", IFERROR($J125*OFFSET('Raw Data'!$A$3,MATCH('Data above threshold'!$A125,'Raw Data'!$B$4:$B$185,0),MATCH('Data above threshold'!AC$4,'Raw Data'!$3:$3,0)-1),"NA"))</f>
        <v>20.36246</v>
      </c>
      <c r="AB125" s="103" t="n">
        <f aca="true">IF(ISBLANK(OFFSET('Raw Data'!$A$3,MATCH('Data above threshold'!$A125,'Raw Data'!$B$4:$B$185,0),MATCH('Data above threshold'!AD$4,'Raw Data'!$3:$3,0)-1)),"", IFERROR($J125*OFFSET('Raw Data'!$A$3,MATCH('Data above threshold'!$A125,'Raw Data'!$B$4:$B$185,0),MATCH('Data above threshold'!AD$4,'Raw Data'!$3:$3,0)-1),"NA"))</f>
        <v>20.75836</v>
      </c>
      <c r="AC125" s="103" t="n">
        <f aca="true">IF(ISBLANK(OFFSET('Raw Data'!$A$3,MATCH('Data above threshold'!$A125,'Raw Data'!$B$4:$B$185,0),MATCH('Data above threshold'!AE$4,'Raw Data'!$3:$3,0)-1)),"", IFERROR($J125*OFFSET('Raw Data'!$A$3,MATCH('Data above threshold'!$A125,'Raw Data'!$B$4:$B$185,0),MATCH('Data above threshold'!AE$4,'Raw Data'!$3:$3,0)-1),"NA"))</f>
        <v>25.74925</v>
      </c>
      <c r="AD125" s="103" t="n">
        <f aca="true">IF(ISBLANK(OFFSET('Raw Data'!$A$3,MATCH('Data above threshold'!$A125,'Raw Data'!$B$4:$B$185,0),MATCH('Data above threshold'!AF$4,'Raw Data'!$3:$3,0)-1)),"", IFERROR($J125*OFFSET('Raw Data'!$A$3,MATCH('Data above threshold'!$A125,'Raw Data'!$B$4:$B$185,0),MATCH('Data above threshold'!AF$4,'Raw Data'!$3:$3,0)-1),"NA"))</f>
        <v>58.40361</v>
      </c>
      <c r="AE125" s="103" t="n">
        <f aca="true">IF(ISBLANK(OFFSET('Raw Data'!$A$3,MATCH('Data above threshold'!$A125,'Raw Data'!$B$4:$B$185,0),MATCH('Data above threshold'!AG$4,'Raw Data'!$3:$3,0)-1)),"", IFERROR($J125*OFFSET('Raw Data'!$A$3,MATCH('Data above threshold'!$A125,'Raw Data'!$B$4:$B$185,0),MATCH('Data above threshold'!AG$4,'Raw Data'!$3:$3,0)-1),"NA"))</f>
        <v>44.03674</v>
      </c>
      <c r="AF125" s="103" t="n">
        <f aca="true">IF(ISBLANK(OFFSET('Raw Data'!$A$3,MATCH('Data above threshold'!$A125,'Raw Data'!$B$4:$B$185,0),MATCH('Data above threshold'!AH$4,'Raw Data'!$3:$3,0)-1)),"", IFERROR($J125*OFFSET('Raw Data'!$A$3,MATCH('Data above threshold'!$A125,'Raw Data'!$B$4:$B$185,0),MATCH('Data above threshold'!AH$4,'Raw Data'!$3:$3,0)-1),"NA"))</f>
        <v>46.97845</v>
      </c>
      <c r="AG125" s="103" t="n">
        <f aca="true">IF(ISBLANK(OFFSET('Raw Data'!$A$3,MATCH('Data above threshold'!$A125,'Raw Data'!$B$4:$B$185,0),MATCH('Data above threshold'!AI$4,'Raw Data'!$3:$3,0)-1)),"", IFERROR($J125*OFFSET('Raw Data'!$A$3,MATCH('Data above threshold'!$A125,'Raw Data'!$B$4:$B$185,0),MATCH('Data above threshold'!AI$4,'Raw Data'!$3:$3,0)-1),"NA"))</f>
        <v>17.257</v>
      </c>
      <c r="AH125" s="103" t="n">
        <f aca="true">IF(ISBLANK(OFFSET('Raw Data'!$A$3,MATCH('Data above threshold'!$A125,'Raw Data'!$B$4:$B$185,0),MATCH('Data above threshold'!AJ$4,'Raw Data'!$3:$3,0)-1)),"", IFERROR($J125*OFFSET('Raw Data'!$A$3,MATCH('Data above threshold'!$A125,'Raw Data'!$B$4:$B$185,0),MATCH('Data above threshold'!AJ$4,'Raw Data'!$3:$3,0)-1),"NA"))</f>
        <v>27.03235</v>
      </c>
      <c r="AI125" s="103" t="n">
        <f aca="true">IF(ISBLANK(OFFSET('Raw Data'!$A$3,MATCH('Data above threshold'!$A125,'Raw Data'!$B$4:$B$185,0),MATCH('Data above threshold'!AK$4,'Raw Data'!$3:$3,0)-1)),"", IFERROR($J125*OFFSET('Raw Data'!$A$3,MATCH('Data above threshold'!$A125,'Raw Data'!$B$4:$B$185,0),MATCH('Data above threshold'!AK$4,'Raw Data'!$3:$3,0)-1),"NA"))</f>
        <v>28.04669</v>
      </c>
      <c r="AJ125" s="103" t="n">
        <f aca="true">IF(ISBLANK(OFFSET('Raw Data'!$A$3,MATCH('Data above threshold'!$A125,'Raw Data'!$B$4:$B$185,0),MATCH('Data above threshold'!AL$4,'Raw Data'!$3:$3,0)-1)),"", IFERROR($J125*OFFSET('Raw Data'!$A$3,MATCH('Data above threshold'!$A125,'Raw Data'!$B$4:$B$185,0),MATCH('Data above threshold'!AL$4,'Raw Data'!$3:$3,0)-1),"NA"))</f>
        <v>35.57433</v>
      </c>
      <c r="AK125" s="103" t="n">
        <f aca="true">IF(ISBLANK(OFFSET('Raw Data'!$A$3,MATCH('Data above threshold'!$A125,'Raw Data'!$B$4:$B$185,0),MATCH('Data above threshold'!AM$4,'Raw Data'!$3:$3,0)-1)),"", IFERROR($J125*OFFSET('Raw Data'!$A$3,MATCH('Data above threshold'!$A125,'Raw Data'!$B$4:$B$185,0),MATCH('Data above threshold'!AM$4,'Raw Data'!$3:$3,0)-1),"NA"))</f>
        <v>74.18276</v>
      </c>
      <c r="AL125" s="103" t="n">
        <f aca="true">IF(ISBLANK(OFFSET('Raw Data'!$A$3,MATCH('Data above threshold'!$A125,'Raw Data'!$B$4:$B$185,0),MATCH('Data above threshold'!AN$4,'Raw Data'!$3:$3,0)-1)),"", IFERROR($J125*OFFSET('Raw Data'!$A$3,MATCH('Data above threshold'!$A125,'Raw Data'!$B$4:$B$185,0),MATCH('Data above threshold'!AN$4,'Raw Data'!$3:$3,0)-1),"NA"))</f>
        <v>19.39833</v>
      </c>
      <c r="AM125" s="103" t="n">
        <f aca="true">IF(ISBLANK(OFFSET('Raw Data'!$A$3,MATCH('Data above threshold'!$A125,'Raw Data'!$B$4:$B$185,0),MATCH('Data above threshold'!AO$4,'Raw Data'!$3:$3,0)-1)),"", IFERROR($J125*OFFSET('Raw Data'!$A$3,MATCH('Data above threshold'!$A125,'Raw Data'!$B$4:$B$185,0),MATCH('Data above threshold'!AO$4,'Raw Data'!$3:$3,0)-1),"NA"))</f>
        <v>35.83899</v>
      </c>
      <c r="AN125" s="103" t="n">
        <f aca="true">IF(ISBLANK(OFFSET('Raw Data'!$A$3,MATCH('Data above threshold'!$A125,'Raw Data'!$B$4:$B$185,0),MATCH('Data above threshold'!AP$4,'Raw Data'!$3:$3,0)-1)),"", IFERROR($J125*OFFSET('Raw Data'!$A$3,MATCH('Data above threshold'!$A125,'Raw Data'!$B$4:$B$185,0),MATCH('Data above threshold'!AP$4,'Raw Data'!$3:$3,0)-1),"NA"))</f>
        <v>23.52051</v>
      </c>
      <c r="AO125" s="103" t="n">
        <f aca="true">IF(ISBLANK(OFFSET('Raw Data'!$A$3,MATCH('Data above threshold'!$A125,'Raw Data'!$B$4:$B$185,0),MATCH('Data above threshold'!AQ$4,'Raw Data'!$3:$3,0)-1)),"", IFERROR($J125*OFFSET('Raw Data'!$A$3,MATCH('Data above threshold'!$A125,'Raw Data'!$B$4:$B$185,0),MATCH('Data above threshold'!AQ$4,'Raw Data'!$3:$3,0)-1),"NA"))</f>
        <v>20.85787</v>
      </c>
      <c r="AP125" s="103" t="n">
        <f aca="true">IF(ISBLANK(OFFSET('Raw Data'!$A$3,MATCH('Data above threshold'!$A125,'Raw Data'!$B$4:$B$185,0),MATCH('Data above threshold'!AR$4,'Raw Data'!$3:$3,0)-1)),"", IFERROR($J125*OFFSET('Raw Data'!$A$3,MATCH('Data above threshold'!$A125,'Raw Data'!$B$4:$B$185,0),MATCH('Data above threshold'!AR$4,'Raw Data'!$3:$3,0)-1),"NA"))</f>
        <v>11.30243</v>
      </c>
      <c r="AQ125" s="103" t="n">
        <f aca="true">IF(ISBLANK(OFFSET('Raw Data'!$A$3,MATCH('Data above threshold'!$A125,'Raw Data'!$B$4:$B$185,0),MATCH('Data above threshold'!AS$4,'Raw Data'!$3:$3,0)-1)),"", IFERROR($J125*OFFSET('Raw Data'!$A$3,MATCH('Data above threshold'!$A125,'Raw Data'!$B$4:$B$185,0),MATCH('Data above threshold'!AS$4,'Raw Data'!$3:$3,0)-1),"NA"))</f>
        <v>30.07495</v>
      </c>
      <c r="AR125" s="103" t="n">
        <f aca="true">IF(ISBLANK(OFFSET('Raw Data'!$A$3,MATCH('Data above threshold'!$A125,'Raw Data'!$B$4:$B$185,0),MATCH('Data above threshold'!AT$4,'Raw Data'!$3:$3,0)-1)),"", IFERROR($J125*OFFSET('Raw Data'!$A$3,MATCH('Data above threshold'!$A125,'Raw Data'!$B$4:$B$185,0),MATCH('Data above threshold'!AT$4,'Raw Data'!$3:$3,0)-1),"NA"))</f>
        <v>73.37495</v>
      </c>
      <c r="AS125" s="103" t="n">
        <f aca="true">IF(ISBLANK(OFFSET('Raw Data'!$A$3,MATCH('Data above threshold'!$A125,'Raw Data'!$B$4:$B$185,0),MATCH('Data above threshold'!AU$4,'Raw Data'!$3:$3,0)-1)),"", IFERROR($J125*OFFSET('Raw Data'!$A$3,MATCH('Data above threshold'!$A125,'Raw Data'!$B$4:$B$185,0),MATCH('Data above threshold'!AU$4,'Raw Data'!$3:$3,0)-1),"NA"))</f>
        <v>30.32995</v>
      </c>
      <c r="AT125" s="103" t="n">
        <f aca="true">IF(ISBLANK(OFFSET('Raw Data'!$A$3,MATCH('Data above threshold'!$A125,'Raw Data'!$B$4:$B$185,0),MATCH('Data above threshold'!AV$4,'Raw Data'!$3:$3,0)-1)),"", IFERROR($J125*OFFSET('Raw Data'!$A$3,MATCH('Data above threshold'!$A125,'Raw Data'!$B$4:$B$185,0),MATCH('Data above threshold'!AV$4,'Raw Data'!$3:$3,0)-1),"NA"))</f>
        <v>22.43461</v>
      </c>
      <c r="AU125" s="103" t="n">
        <f aca="true">IF(ISBLANK(OFFSET('Raw Data'!$A$3,MATCH('Data above threshold'!$A125,'Raw Data'!$B$4:$B$185,0),MATCH('Data above threshold'!AW$4,'Raw Data'!$3:$3,0)-1)),"", IFERROR($J125*OFFSET('Raw Data'!$A$3,MATCH('Data above threshold'!$A125,'Raw Data'!$B$4:$B$185,0),MATCH('Data above threshold'!AW$4,'Raw Data'!$3:$3,0)-1),"NA"))</f>
        <v>16.61591</v>
      </c>
      <c r="AV125" s="103" t="n">
        <f aca="true">IF(ISBLANK(OFFSET('Raw Data'!$A$3,MATCH('Data above threshold'!$A125,'Raw Data'!$B$4:$B$185,0),MATCH('Data above threshold'!AX$4,'Raw Data'!$3:$3,0)-1)),"", IFERROR($J125*OFFSET('Raw Data'!$A$3,MATCH('Data above threshold'!$A125,'Raw Data'!$B$4:$B$185,0),MATCH('Data above threshold'!AX$4,'Raw Data'!$3:$3,0)-1),"NA"))</f>
        <v>44.64345</v>
      </c>
      <c r="AW125" s="103" t="n">
        <f aca="true">IF(ISBLANK(OFFSET('Raw Data'!$A$3,MATCH('Data above threshold'!$A125,'Raw Data'!$B$4:$B$185,0),MATCH('Data above threshold'!AY$4,'Raw Data'!$3:$3,0)-1)),"", IFERROR($J125*OFFSET('Raw Data'!$A$3,MATCH('Data above threshold'!$A125,'Raw Data'!$B$4:$B$185,0),MATCH('Data above threshold'!AY$4,'Raw Data'!$3:$3,0)-1),"NA"))</f>
        <v>32.53566</v>
      </c>
      <c r="AX125" s="103" t="n">
        <f aca="true">IF(ISBLANK(OFFSET('Raw Data'!$A$3,MATCH('Data above threshold'!$A125,'Raw Data'!$B$4:$B$185,0),MATCH('Data above threshold'!AZ$4,'Raw Data'!$3:$3,0)-1)),"", IFERROR($J125*OFFSET('Raw Data'!$A$3,MATCH('Data above threshold'!$A125,'Raw Data'!$B$4:$B$185,0),MATCH('Data above threshold'!AZ$4,'Raw Data'!$3:$3,0)-1),"NA"))</f>
        <v>19.46136</v>
      </c>
      <c r="AY125" s="103" t="n">
        <f aca="true">IF(ISBLANK(OFFSET('Raw Data'!$A$3,MATCH('Data above threshold'!$A125,'Raw Data'!$B$4:$B$185,0),MATCH('Data above threshold'!BA$4,'Raw Data'!$3:$3,0)-1)),"", IFERROR($J125*OFFSET('Raw Data'!$A$3,MATCH('Data above threshold'!$A125,'Raw Data'!$B$4:$B$185,0),MATCH('Data above threshold'!BA$4,'Raw Data'!$3:$3,0)-1),"NA"))</f>
        <v>26.86557</v>
      </c>
      <c r="AZ125" s="103" t="n">
        <f aca="true">IF(ISBLANK(OFFSET('Raw Data'!$A$3,MATCH('Data above threshold'!$A125,'Raw Data'!$B$4:$B$185,0),MATCH('Data above threshold'!BB$4,'Raw Data'!$3:$3,0)-1)),"", IFERROR($J125*OFFSET('Raw Data'!$A$3,MATCH('Data above threshold'!$A125,'Raw Data'!$B$4:$B$185,0),MATCH('Data above threshold'!BB$4,'Raw Data'!$3:$3,0)-1),"NA"))</f>
        <v>9.68467</v>
      </c>
      <c r="BA125" s="103" t="n">
        <f aca="true">IF(ISBLANK(OFFSET('Raw Data'!$A$3,MATCH('Data above threshold'!$A125,'Raw Data'!$B$4:$B$185,0),MATCH('Data above threshold'!BC$4,'Raw Data'!$3:$3,0)-1)),"", IFERROR($J125*OFFSET('Raw Data'!$A$3,MATCH('Data above threshold'!$A125,'Raw Data'!$B$4:$B$185,0),MATCH('Data above threshold'!BC$4,'Raw Data'!$3:$3,0)-1),"NA"))</f>
        <v>47.58027</v>
      </c>
      <c r="BB125" s="103" t="n">
        <f aca="true">IF(ISBLANK(OFFSET('Raw Data'!$A$3,MATCH('Data above threshold'!$A125,'Raw Data'!$B$4:$B$185,0),MATCH('Data above threshold'!BD$4,'Raw Data'!$3:$3,0)-1)),"", IFERROR($J125*OFFSET('Raw Data'!$A$3,MATCH('Data above threshold'!$A125,'Raw Data'!$B$4:$B$185,0),MATCH('Data above threshold'!BD$4,'Raw Data'!$3:$3,0)-1),"NA"))</f>
        <v>30.13916</v>
      </c>
      <c r="BC125" s="103" t="n">
        <f aca="true">IF(ISBLANK(OFFSET('Raw Data'!$A$3,MATCH('Data above threshold'!$A125,'Raw Data'!$B$4:$B$185,0),MATCH('Data above threshold'!BE$4,'Raw Data'!$3:$3,0)-1)),"", IFERROR($J125*OFFSET('Raw Data'!$A$3,MATCH('Data above threshold'!$A125,'Raw Data'!$B$4:$B$185,0),MATCH('Data above threshold'!BE$4,'Raw Data'!$3:$3,0)-1),"NA"))</f>
        <v>29.95131</v>
      </c>
      <c r="BD125" s="103" t="n">
        <f aca="true">IF(ISBLANK(OFFSET('Raw Data'!$A$3,MATCH('Data above threshold'!$A125,'Raw Data'!$B$4:$B$185,0),MATCH('Data above threshold'!BF$4,'Raw Data'!$3:$3,0)-1)),"", IFERROR($J125*OFFSET('Raw Data'!$A$3,MATCH('Data above threshold'!$A125,'Raw Data'!$B$4:$B$185,0),MATCH('Data above threshold'!BF$4,'Raw Data'!$3:$3,0)-1),"NA"))</f>
        <v>17.38474</v>
      </c>
      <c r="BE125" s="103" t="n">
        <f aca="true">IF(ISBLANK(OFFSET('Raw Data'!$A$3,MATCH('Data above threshold'!$A125,'Raw Data'!$B$4:$B$185,0),MATCH('Data above threshold'!BG$4,'Raw Data'!$3:$3,0)-1)),"", IFERROR($J125*OFFSET('Raw Data'!$A$3,MATCH('Data above threshold'!$A125,'Raw Data'!$B$4:$B$185,0),MATCH('Data above threshold'!BG$4,'Raw Data'!$3:$3,0)-1),"NA"))</f>
        <v>46.64678</v>
      </c>
      <c r="BF125" s="103" t="n">
        <f aca="true">IF(ISBLANK(OFFSET('Raw Data'!$A$3,MATCH('Data above threshold'!$A125,'Raw Data'!$B$4:$B$185,0),MATCH('Data above threshold'!BH$4,'Raw Data'!$3:$3,0)-1)),"", IFERROR($J125*OFFSET('Raw Data'!$A$3,MATCH('Data above threshold'!$A125,'Raw Data'!$B$4:$B$185,0),MATCH('Data above threshold'!BH$4,'Raw Data'!$3:$3,0)-1),"NA"))</f>
        <v>10.54668</v>
      </c>
      <c r="BG125" s="103" t="n">
        <f aca="true">IF(ISBLANK(OFFSET('Raw Data'!$A$3,MATCH('Data above threshold'!$A125,'Raw Data'!$B$4:$B$185,0),MATCH('Data above threshold'!BI$4,'Raw Data'!$3:$3,0)-1)),"", IFERROR($J125*OFFSET('Raw Data'!$A$3,MATCH('Data above threshold'!$A125,'Raw Data'!$B$4:$B$185,0),MATCH('Data above threshold'!BI$4,'Raw Data'!$3:$3,0)-1),"NA"))</f>
        <v>7.32757</v>
      </c>
      <c r="BH125" s="103" t="n">
        <f aca="true">IF(ISBLANK(OFFSET('Raw Data'!$A$3,MATCH('Data above threshold'!$A125,'Raw Data'!$B$4:$B$185,0),MATCH('Data above threshold'!BJ$4,'Raw Data'!$3:$3,0)-1)),"", IFERROR($J125*OFFSET('Raw Data'!$A$3,MATCH('Data above threshold'!$A125,'Raw Data'!$B$4:$B$185,0),MATCH('Data above threshold'!BJ$4,'Raw Data'!$3:$3,0)-1),"NA"))</f>
        <v>34.88844</v>
      </c>
      <c r="BI125" s="103" t="n">
        <f aca="true">IF(ISBLANK(OFFSET('Raw Data'!$A$3,MATCH('Data above threshold'!$A125,'Raw Data'!$B$4:$B$185,0),MATCH('Data above threshold'!BK$4,'Raw Data'!$3:$3,0)-1)),"", IFERROR($J125*OFFSET('Raw Data'!$A$3,MATCH('Data above threshold'!$A125,'Raw Data'!$B$4:$B$185,0),MATCH('Data above threshold'!BK$4,'Raw Data'!$3:$3,0)-1),"NA"))</f>
        <v>57.81462</v>
      </c>
      <c r="BJ125" s="103" t="n">
        <f aca="true">IF(ISBLANK(OFFSET('Raw Data'!$A$3,MATCH('Data above threshold'!$A125,'Raw Data'!$B$4:$B$185,0),MATCH('Data above threshold'!BL$4,'Raw Data'!$3:$3,0)-1)),"", IFERROR($J125*OFFSET('Raw Data'!$A$3,MATCH('Data above threshold'!$A125,'Raw Data'!$B$4:$B$185,0),MATCH('Data above threshold'!BL$4,'Raw Data'!$3:$3,0)-1),"NA"))</f>
        <v>33.63295</v>
      </c>
      <c r="BK125" s="103" t="n">
        <f aca="true">IF(ISBLANK(OFFSET('Raw Data'!$A$3,MATCH('Data above threshold'!$A125,'Raw Data'!$B$4:$B$185,0),MATCH('Data above threshold'!BM$4,'Raw Data'!$3:$3,0)-1)),"", IFERROR($J125*OFFSET('Raw Data'!$A$3,MATCH('Data above threshold'!$A125,'Raw Data'!$B$4:$B$185,0),MATCH('Data above threshold'!BM$4,'Raw Data'!$3:$3,0)-1),"NA"))</f>
        <v>10.24636</v>
      </c>
      <c r="BL125" s="103" t="n">
        <f aca="true">IF(ISBLANK(OFFSET('Raw Data'!$A$3,MATCH('Data above threshold'!$A125,'Raw Data'!$B$4:$B$185,0),MATCH('Data above threshold'!BN$4,'Raw Data'!$3:$3,0)-1)),"", IFERROR($J125*OFFSET('Raw Data'!$A$3,MATCH('Data above threshold'!$A125,'Raw Data'!$B$4:$B$185,0),MATCH('Data above threshold'!BN$4,'Raw Data'!$3:$3,0)-1),"NA"))</f>
        <v>10.46101</v>
      </c>
      <c r="BM125" s="103" t="n">
        <f aca="true">IF(ISBLANK(OFFSET('Raw Data'!$A$3,MATCH('Data above threshold'!$A125,'Raw Data'!$B$4:$B$185,0),MATCH('Data above threshold'!BO$4,'Raw Data'!$3:$3,0)-1)),"", IFERROR($J125*OFFSET('Raw Data'!$A$3,MATCH('Data above threshold'!$A125,'Raw Data'!$B$4:$B$185,0),MATCH('Data above threshold'!BO$4,'Raw Data'!$3:$3,0)-1),"NA"))</f>
        <v>40.97384</v>
      </c>
      <c r="BN125" s="103" t="n">
        <f aca="true">IF(ISBLANK(OFFSET('Raw Data'!$A$3,MATCH('Data above threshold'!$A125,'Raw Data'!$B$4:$B$185,0),MATCH('Data above threshold'!BP$4,'Raw Data'!$3:$3,0)-1)),"", IFERROR($J125*OFFSET('Raw Data'!$A$3,MATCH('Data above threshold'!$A125,'Raw Data'!$B$4:$B$185,0),MATCH('Data above threshold'!BP$4,'Raw Data'!$3:$3,0)-1),"NA"))</f>
        <v>65.46591</v>
      </c>
      <c r="BO125" s="103" t="n">
        <f aca="true">IF(ISBLANK(OFFSET('Raw Data'!$A$3,MATCH('Data above threshold'!$A125,'Raw Data'!$B$4:$B$185,0),MATCH('Data above threshold'!BQ$4,'Raw Data'!$3:$3,0)-1)),"", IFERROR($J125*OFFSET('Raw Data'!$A$3,MATCH('Data above threshold'!$A125,'Raw Data'!$B$4:$B$185,0),MATCH('Data above threshold'!BQ$4,'Raw Data'!$3:$3,0)-1),"NA"))</f>
        <v>72.50581</v>
      </c>
      <c r="BP125" s="103" t="n">
        <f aca="true">IF(ISBLANK(OFFSET('Raw Data'!$A$3,MATCH('Data above threshold'!$A125,'Raw Data'!$B$4:$B$185,0),MATCH('Data above threshold'!BR$4,'Raw Data'!$3:$3,0)-1)),"", IFERROR($J125*OFFSET('Raw Data'!$A$3,MATCH('Data above threshold'!$A125,'Raw Data'!$B$4:$B$185,0),MATCH('Data above threshold'!BR$4,'Raw Data'!$3:$3,0)-1),"NA"))</f>
        <v>13.33627</v>
      </c>
      <c r="BQ125" s="103" t="n">
        <f aca="true">IF(ISBLANK(OFFSET('Raw Data'!$A$3,MATCH('Data above threshold'!$A125,'Raw Data'!$B$4:$B$185,0),MATCH('Data above threshold'!BS$4,'Raw Data'!$3:$3,0)-1)),"", IFERROR($J125*OFFSET('Raw Data'!$A$3,MATCH('Data above threshold'!$A125,'Raw Data'!$B$4:$B$185,0),MATCH('Data above threshold'!BS$4,'Raw Data'!$3:$3,0)-1),"NA"))</f>
        <v>22.94355</v>
      </c>
      <c r="BR125" s="103" t="n">
        <f aca="true">IF(ISBLANK(OFFSET('Raw Data'!$A$3,MATCH('Data above threshold'!$A125,'Raw Data'!$B$4:$B$185,0),MATCH('Data above threshold'!BT$4,'Raw Data'!$3:$3,0)-1)),"", IFERROR($J125*OFFSET('Raw Data'!$A$3,MATCH('Data above threshold'!$A125,'Raw Data'!$B$4:$B$185,0),MATCH('Data above threshold'!BT$4,'Raw Data'!$3:$3,0)-1),"NA"))</f>
        <v>46.18823</v>
      </c>
      <c r="BS125" s="103" t="n">
        <f aca="true">IF(ISBLANK(OFFSET('Raw Data'!$A$3,MATCH('Data above threshold'!$A125,'Raw Data'!$B$4:$B$185,0),MATCH('Data above threshold'!BU$4,'Raw Data'!$3:$3,0)-1)),"", IFERROR($J125*OFFSET('Raw Data'!$A$3,MATCH('Data above threshold'!$A125,'Raw Data'!$B$4:$B$185,0),MATCH('Data above threshold'!BU$4,'Raw Data'!$3:$3,0)-1),"NA"))</f>
        <v>11.9107</v>
      </c>
      <c r="BT125" s="103" t="n">
        <f aca="true">IF(ISBLANK(OFFSET('Raw Data'!$A$3,MATCH('Data above threshold'!$A125,'Raw Data'!$B$4:$B$185,0),MATCH('Data above threshold'!BV$4,'Raw Data'!$3:$3,0)-1)),"", IFERROR($J125*OFFSET('Raw Data'!$A$3,MATCH('Data above threshold'!$A125,'Raw Data'!$B$4:$B$185,0),MATCH('Data above threshold'!BV$4,'Raw Data'!$3:$3,0)-1),"NA"))</f>
        <v>30.55269</v>
      </c>
      <c r="BU125" s="103" t="n">
        <f aca="true">IF(ISBLANK(OFFSET('Raw Data'!$A$3,MATCH('Data above threshold'!$A125,'Raw Data'!$B$4:$B$185,0),MATCH('Data above threshold'!BW$4,'Raw Data'!$3:$3,0)-1)),"", IFERROR($J125*OFFSET('Raw Data'!$A$3,MATCH('Data above threshold'!$A125,'Raw Data'!$B$4:$B$185,0),MATCH('Data above threshold'!BW$4,'Raw Data'!$3:$3,0)-1),"NA"))</f>
        <v>55.61029</v>
      </c>
      <c r="BV125" s="103" t="n">
        <f aca="true">IF(ISBLANK(OFFSET('Raw Data'!$A$3,MATCH('Data above threshold'!$A125,'Raw Data'!$B$4:$B$185,0),MATCH('Data above threshold'!BX$4,'Raw Data'!$3:$3,0)-1)),"", IFERROR($J125*OFFSET('Raw Data'!$A$3,MATCH('Data above threshold'!$A125,'Raw Data'!$B$4:$B$185,0),MATCH('Data above threshold'!BX$4,'Raw Data'!$3:$3,0)-1),"NA"))</f>
        <v>30.06718</v>
      </c>
      <c r="BW125" s="103" t="n">
        <f aca="true">IF(ISBLANK(OFFSET('Raw Data'!$A$3,MATCH('Data above threshold'!$A125,'Raw Data'!$B$4:$B$185,0),MATCH('Data above threshold'!BY$4,'Raw Data'!$3:$3,0)-1)),"", IFERROR($J125*OFFSET('Raw Data'!$A$3,MATCH('Data above threshold'!$A125,'Raw Data'!$B$4:$B$185,0),MATCH('Data above threshold'!BY$4,'Raw Data'!$3:$3,0)-1),"NA"))</f>
        <v>35.05078</v>
      </c>
      <c r="BX125" s="103" t="n">
        <f aca="true">IF(ISBLANK(OFFSET('Raw Data'!$A$3,MATCH('Data above threshold'!$A125,'Raw Data'!$B$4:$B$185,0),MATCH('Data above threshold'!BZ$4,'Raw Data'!$3:$3,0)-1)),"", IFERROR($J125*OFFSET('Raw Data'!$A$3,MATCH('Data above threshold'!$A125,'Raw Data'!$B$4:$B$185,0),MATCH('Data above threshold'!BZ$4,'Raw Data'!$3:$3,0)-1),"NA"))</f>
        <v>50.59451</v>
      </c>
      <c r="BY125" s="103" t="n">
        <f aca="true">IF(ISBLANK(OFFSET('Raw Data'!$A$3,MATCH('Data above threshold'!$A125,'Raw Data'!$B$4:$B$185,0),MATCH('Data above threshold'!CA$4,'Raw Data'!$3:$3,0)-1)),"", IFERROR($J125*OFFSET('Raw Data'!$A$3,MATCH('Data above threshold'!$A125,'Raw Data'!$B$4:$B$185,0),MATCH('Data above threshold'!CA$4,'Raw Data'!$3:$3,0)-1),"NA"))</f>
        <v>8.82254</v>
      </c>
      <c r="BZ125" s="103" t="n">
        <f aca="true">IF(ISBLANK(OFFSET('Raw Data'!$A$3,MATCH('Data above threshold'!$A125,'Raw Data'!$B$4:$B$185,0),MATCH('Data above threshold'!CB$4,'Raw Data'!$3:$3,0)-1)),"", IFERROR($J125*OFFSET('Raw Data'!$A$3,MATCH('Data above threshold'!$A125,'Raw Data'!$B$4:$B$185,0),MATCH('Data above threshold'!CB$4,'Raw Data'!$3:$3,0)-1),"NA"))</f>
        <v>16.16073</v>
      </c>
      <c r="CA125" s="103" t="n">
        <f aca="true">IF(ISBLANK(OFFSET('Raw Data'!$A$3,MATCH('Data above threshold'!$A125,'Raw Data'!$B$4:$B$185,0),MATCH('Data above threshold'!CC$4,'Raw Data'!$3:$3,0)-1)),"", IFERROR($J125*OFFSET('Raw Data'!$A$3,MATCH('Data above threshold'!$A125,'Raw Data'!$B$4:$B$185,0),MATCH('Data above threshold'!CC$4,'Raw Data'!$3:$3,0)-1),"NA"))</f>
        <v>9.6896</v>
      </c>
      <c r="CB125" s="103" t="n">
        <f aca="true">IF(ISBLANK(OFFSET('Raw Data'!$A$3,MATCH('Data above threshold'!$A125,'Raw Data'!$B$4:$B$185,0),MATCH('Data above threshold'!CD$4,'Raw Data'!$3:$3,0)-1)),"", IFERROR($J125*OFFSET('Raw Data'!$A$3,MATCH('Data above threshold'!$A125,'Raw Data'!$B$4:$B$185,0),MATCH('Data above threshold'!CD$4,'Raw Data'!$3:$3,0)-1),"NA"))</f>
        <v>97.8766</v>
      </c>
      <c r="CC125" s="103" t="n">
        <f aca="true">IF(ISBLANK(OFFSET('Raw Data'!$A$3,MATCH('Data above threshold'!$A125,'Raw Data'!$B$4:$B$185,0),MATCH('Data above threshold'!CE$4,'Raw Data'!$3:$3,0)-1)),"", IFERROR($J125*OFFSET('Raw Data'!$A$3,MATCH('Data above threshold'!$A125,'Raw Data'!$B$4:$B$185,0),MATCH('Data above threshold'!CE$4,'Raw Data'!$3:$3,0)-1),"NA"))</f>
        <v>35.26091</v>
      </c>
      <c r="CD125" s="103" t="n">
        <f aca="true">IF(ISBLANK(OFFSET('Raw Data'!$A$3,MATCH('Data above threshold'!$A125,'Raw Data'!$B$4:$B$185,0),MATCH('Data above threshold'!CF$4,'Raw Data'!$3:$3,0)-1)),"", IFERROR($J125*OFFSET('Raw Data'!$A$3,MATCH('Data above threshold'!$A125,'Raw Data'!$B$4:$B$185,0),MATCH('Data above threshold'!CF$4,'Raw Data'!$3:$3,0)-1),"NA"))</f>
        <v>40.36649</v>
      </c>
      <c r="CE125" s="103" t="n">
        <f aca="true">IF(ISBLANK(OFFSET('Raw Data'!$A$3,MATCH('Data above threshold'!$A125,'Raw Data'!$B$4:$B$185,0),MATCH('Data above threshold'!CG$4,'Raw Data'!$3:$3,0)-1)),"", IFERROR($J125*OFFSET('Raw Data'!$A$3,MATCH('Data above threshold'!$A125,'Raw Data'!$B$4:$B$185,0),MATCH('Data above threshold'!CG$4,'Raw Data'!$3:$3,0)-1),"NA"))</f>
        <v>40.08707</v>
      </c>
      <c r="CF125" s="103" t="n">
        <f aca="true">IF(ISBLANK(OFFSET('Raw Data'!$A$3,MATCH('Data above threshold'!$A125,'Raw Data'!$B$4:$B$185,0),MATCH('Data above threshold'!CH$4,'Raw Data'!$3:$3,0)-1)),"", IFERROR($J125*OFFSET('Raw Data'!$A$3,MATCH('Data above threshold'!$A125,'Raw Data'!$B$4:$B$185,0),MATCH('Data above threshold'!CH$4,'Raw Data'!$3:$3,0)-1),"NA"))</f>
        <v>50.76219</v>
      </c>
      <c r="CG125" s="103" t="n">
        <f aca="true">IF(ISBLANK(OFFSET('Raw Data'!$A$3,MATCH('Data above threshold'!$A125,'Raw Data'!$B$4:$B$185,0),MATCH('Data above threshold'!CI$4,'Raw Data'!$3:$3,0)-1)),"", IFERROR($J125*OFFSET('Raw Data'!$A$3,MATCH('Data above threshold'!$A125,'Raw Data'!$B$4:$B$185,0),MATCH('Data above threshold'!CI$4,'Raw Data'!$3:$3,0)-1),"NA"))</f>
        <v>7.57237</v>
      </c>
      <c r="CH125" s="103" t="n">
        <f aca="true">IF(ISBLANK(OFFSET('Raw Data'!$A$3,MATCH('Data above threshold'!$A125,'Raw Data'!$B$4:$B$185,0),MATCH('Data above threshold'!CJ$4,'Raw Data'!$3:$3,0)-1)),"", IFERROR($J125*OFFSET('Raw Data'!$A$3,MATCH('Data above threshold'!$A125,'Raw Data'!$B$4:$B$185,0),MATCH('Data above threshold'!CJ$4,'Raw Data'!$3:$3,0)-1),"NA"))</f>
        <v>12.46311</v>
      </c>
      <c r="CI125" s="103" t="n">
        <f aca="true">IF(ISBLANK(OFFSET('Raw Data'!$A$3,MATCH('Data above threshold'!$A125,'Raw Data'!$B$4:$B$185,0),MATCH('Data above threshold'!CK$4,'Raw Data'!$3:$3,0)-1)),"", IFERROR($J125*OFFSET('Raw Data'!$A$3,MATCH('Data above threshold'!$A125,'Raw Data'!$B$4:$B$185,0),MATCH('Data above threshold'!CK$4,'Raw Data'!$3:$3,0)-1),"NA"))</f>
        <v>10.50836</v>
      </c>
      <c r="CJ125" s="103" t="n">
        <f aca="true">IF(ISBLANK(OFFSET('Raw Data'!$A$3,MATCH('Data above threshold'!$A125,'Raw Data'!$B$4:$B$185,0),MATCH('Data above threshold'!CL$4,'Raw Data'!$3:$3,0)-1)),"", IFERROR($J125*OFFSET('Raw Data'!$A$3,MATCH('Data above threshold'!$A125,'Raw Data'!$B$4:$B$185,0),MATCH('Data above threshold'!CL$4,'Raw Data'!$3:$3,0)-1),"NA"))</f>
        <v>56.22806</v>
      </c>
      <c r="CK125" s="103" t="n">
        <f aca="true">IF(ISBLANK(OFFSET('Raw Data'!$A$3,MATCH('Data above threshold'!$A125,'Raw Data'!$B$4:$B$185,0),MATCH('Data above threshold'!CM$4,'Raw Data'!$3:$3,0)-1)),"", IFERROR($J125*OFFSET('Raw Data'!$A$3,MATCH('Data above threshold'!$A125,'Raw Data'!$B$4:$B$185,0),MATCH('Data above threshold'!CM$4,'Raw Data'!$3:$3,0)-1),"NA"))</f>
        <v>112.8607</v>
      </c>
      <c r="CL125" s="103" t="n">
        <f aca="true">IF(ISBLANK(OFFSET('Raw Data'!$A$3,MATCH('Data above threshold'!$A125,'Raw Data'!$B$4:$B$185,0),MATCH('Data above threshold'!CN$4,'Raw Data'!$3:$3,0)-1)),"", IFERROR($J125*OFFSET('Raw Data'!$A$3,MATCH('Data above threshold'!$A125,'Raw Data'!$B$4:$B$185,0),MATCH('Data above threshold'!CN$4,'Raw Data'!$3:$3,0)-1),"NA"))</f>
        <v>60.87565</v>
      </c>
      <c r="CM125" s="103" t="n">
        <f aca="true">IF(ISBLANK(OFFSET('Raw Data'!$A$3,MATCH('Data above threshold'!$A125,'Raw Data'!$B$4:$B$185,0),MATCH('Data above threshold'!CO$4,'Raw Data'!$3:$3,0)-1)),"", IFERROR($J125*OFFSET('Raw Data'!$A$3,MATCH('Data above threshold'!$A125,'Raw Data'!$B$4:$B$185,0),MATCH('Data above threshold'!CO$4,'Raw Data'!$3:$3,0)-1),"NA"))</f>
        <v>43.98239</v>
      </c>
      <c r="CN125" s="103" t="n">
        <f aca="true">IF(ISBLANK(OFFSET('Raw Data'!$A$3,MATCH('Data above threshold'!$A125,'Raw Data'!$B$4:$B$185,0),MATCH('Data above threshold'!CP$4,'Raw Data'!$3:$3,0)-1)),"", IFERROR($J125*OFFSET('Raw Data'!$A$3,MATCH('Data above threshold'!$A125,'Raw Data'!$B$4:$B$185,0),MATCH('Data above threshold'!CP$4,'Raw Data'!$3:$3,0)-1),"NA"))</f>
        <v>6.81077</v>
      </c>
      <c r="CO125" s="103" t="n">
        <f aca="true">IF(ISBLANK(OFFSET('Raw Data'!$A$3,MATCH('Data above threshold'!$A125,'Raw Data'!$B$4:$B$185,0),MATCH('Data above threshold'!CQ$4,'Raw Data'!$3:$3,0)-1)),"", IFERROR($J125*OFFSET('Raw Data'!$A$3,MATCH('Data above threshold'!$A125,'Raw Data'!$B$4:$B$185,0),MATCH('Data above threshold'!CQ$4,'Raw Data'!$3:$3,0)-1),"NA"))</f>
        <v>25.21074</v>
      </c>
      <c r="CP125" s="103" t="n">
        <f aca="true">IF(ISBLANK(OFFSET('Raw Data'!$A$3,MATCH('Data above threshold'!$A125,'Raw Data'!$B$4:$B$185,0),MATCH('Data above threshold'!CR$4,'Raw Data'!$3:$3,0)-1)),"", IFERROR($J125*OFFSET('Raw Data'!$A$3,MATCH('Data above threshold'!$A125,'Raw Data'!$B$4:$B$185,0),MATCH('Data above threshold'!CR$4,'Raw Data'!$3:$3,0)-1),"NA"))</f>
        <v>10.08743</v>
      </c>
    </row>
    <row r="126" s="103" customFormat="true" ht="15.5" hidden="false" customHeight="false" outlineLevel="0" collapsed="false">
      <c r="A126" s="107" t="n">
        <v>4420</v>
      </c>
      <c r="B126" s="107" t="n">
        <v>3</v>
      </c>
      <c r="C126" s="103" t="str">
        <f aca="true">IF(ISBLANK(OFFSET('Raw Data'!$A$3,MATCH($A126,'Raw Data'!$B$4:$B$185,0),MATCH(C$4,'Raw Data'!$3:$3,0)-1)),"",OFFSET('Raw Data'!$A$3,MATCH($A126,'Raw Data'!$B$4:$B$185,0),MATCH(C$4,'Raw Data'!$3:$3,0)-1))</f>
        <v>Renewable energy consumption</v>
      </c>
      <c r="D126" s="103" t="str">
        <f aca="true">IF(ISBLANK(OFFSET('Raw Data'!$A$3,MATCH($A126,'Raw Data'!$B$4:$B$185,0),MATCH(D$4,'Raw Data'!$3:$3,0)-1)),"",OFFSET('Raw Data'!$A$3,MATCH($A126,'Raw Data'!$B$4:$B$185,0),MATCH(D$4,'Raw Data'!$3:$3,0)-1))</f>
        <v/>
      </c>
      <c r="E126" s="103" t="str">
        <f aca="true">IF(ISBLANK(OFFSET('Raw Data'!$A$3,MATCH($A126,'Raw Data'!$B$4:$B$185,0),MATCH(E$4,'Raw Data'!$3:$3,0)-1)),"",OFFSET('Raw Data'!$A$3,MATCH($A126,'Raw Data'!$B$4:$B$185,0),MATCH(E$4,'Raw Data'!$3:$3,0)-1))</f>
        <v/>
      </c>
      <c r="F126" s="103" t="str">
        <f aca="true">IF(ISBLANK(OFFSET('Raw Data'!$A$3,MATCH($A126,'Raw Data'!$B$4:$B$185,0),MATCH(F$4,'Raw Data'!$3:$3,0)-1)),"",OFFSET('Raw Data'!$A$3,MATCH($A126,'Raw Data'!$B$4:$B$185,0),MATCH(F$4,'Raw Data'!$3:$3,0)-1))</f>
        <v/>
      </c>
      <c r="G126" s="103" t="s">
        <v>217</v>
      </c>
      <c r="H126" s="103" t="str">
        <f aca="true">IF(ISBLANK(OFFSET('Raw Data'!$A$3,MATCH($A126,'Raw Data'!$B$4:$B$185,0),MATCH(H$4,'Raw Data'!$3:$3,0)-1)),"",OFFSET('Raw Data'!$A$3,MATCH($A126,'Raw Data'!$B$4:$B$185,0),MATCH(H$4,'Raw Data'!$3:$3,0)-1))</f>
        <v/>
      </c>
      <c r="I126" s="103" t="str">
        <f aca="true">IF(ISBLANK(OFFSET('Raw Data'!$A$3,MATCH($A126,'Raw Data'!$B$4:$B$185,0),MATCH(I$4,'Raw Data'!$3:$3,0)-1)),"",OFFSET('Raw Data'!$A$3,MATCH($A126,'Raw Data'!$B$4:$B$185,0),MATCH(I$4,'Raw Data'!$3:$3,0)-1))</f>
        <v/>
      </c>
      <c r="J126" s="103" t="str">
        <f aca="false">IF(I126="","",IF(I126="Minus",-1,1))</f>
        <v/>
      </c>
      <c r="K126" s="105" t="str">
        <f aca="false" t="array" ref="K126:K126">IFERROR(SKEW(IF(ISNUMBER(O126:CP126),O126:CP126,"")),"")</f>
        <v/>
      </c>
      <c r="L126" s="103" t="n">
        <f aca="true">IF(ISBLANK(OFFSET('Data above threshold'!$A$4,MATCH('Data above threshold'!$A126,'Data above threshold'!$A$5:$A$185,0),MATCH('Data above threshold'!N$4,'Data above threshold'!$4:$4,0)-1)),1,OFFSET('Data above threshold'!$A$4,MATCH('Data above threshold'!$A126,'Data above threshold'!$A$5:$A$185,0),MATCH('Data above threshold'!N$4,'Data above threshold'!$4:$4,0)-1))</f>
        <v>1</v>
      </c>
      <c r="M126" s="103" t="str">
        <f aca="true">IF(ISBLANK(OFFSET('Data above threshold'!$A$4,MATCH('Data above threshold'!$A126,'Data above threshold'!$A$5:$A$185,0),MATCH('Data above threshold'!O$4,'Data above threshold'!$4:$4,0)-1)),"",OFFSET('Data above threshold'!$A$4,MATCH('Data above threshold'!$A126,'Data above threshold'!$A$5:$A$185,0),MATCH('Data above threshold'!O$4,'Data above threshold'!$4:$4,0)-1))</f>
        <v/>
      </c>
      <c r="N126" s="106" t="str">
        <f aca="false" t="array" ref="N126:N126">IF(B126&lt;4,"",1-IFERROR(SUM(ISNUMBER(O126:CP126)*(1-$O$3:$CP$3))/COUNTIF($O$3:$CP$3,0),0))</f>
        <v/>
      </c>
      <c r="O126" s="103" t="str">
        <f aca="true">IF(ISBLANK(OFFSET('Raw Data'!$A$3,MATCH('Data above threshold'!$A126,'Raw Data'!$B$4:$B$185,0),MATCH('Data above threshold'!Q$4,'Raw Data'!$3:$3,0)-1)),"", IFERROR($J126*OFFSET('Raw Data'!$A$3,MATCH('Data above threshold'!$A126,'Raw Data'!$B$4:$B$185,0),MATCH('Data above threshold'!Q$4,'Raw Data'!$3:$3,0)-1),"NA"))</f>
        <v/>
      </c>
      <c r="P126" s="103" t="str">
        <f aca="true">IF(ISBLANK(OFFSET('Raw Data'!$A$3,MATCH('Data above threshold'!$A126,'Raw Data'!$B$4:$B$185,0),MATCH('Data above threshold'!R$4,'Raw Data'!$3:$3,0)-1)),"", IFERROR($J126*OFFSET('Raw Data'!$A$3,MATCH('Data above threshold'!$A126,'Raw Data'!$B$4:$B$185,0),MATCH('Data above threshold'!R$4,'Raw Data'!$3:$3,0)-1),"NA"))</f>
        <v/>
      </c>
      <c r="Q126" s="103" t="str">
        <f aca="true">IF(ISBLANK(OFFSET('Raw Data'!$A$3,MATCH('Data above threshold'!$A126,'Raw Data'!$B$4:$B$185,0),MATCH('Data above threshold'!S$4,'Raw Data'!$3:$3,0)-1)),"", IFERROR($J126*OFFSET('Raw Data'!$A$3,MATCH('Data above threshold'!$A126,'Raw Data'!$B$4:$B$185,0),MATCH('Data above threshold'!S$4,'Raw Data'!$3:$3,0)-1),"NA"))</f>
        <v/>
      </c>
      <c r="R126" s="103" t="str">
        <f aca="true">IF(ISBLANK(OFFSET('Raw Data'!$A$3,MATCH('Data above threshold'!$A126,'Raw Data'!$B$4:$B$185,0),MATCH('Data above threshold'!T$4,'Raw Data'!$3:$3,0)-1)),"", IFERROR($J126*OFFSET('Raw Data'!$A$3,MATCH('Data above threshold'!$A126,'Raw Data'!$B$4:$B$185,0),MATCH('Data above threshold'!T$4,'Raw Data'!$3:$3,0)-1),"NA"))</f>
        <v/>
      </c>
      <c r="S126" s="103" t="str">
        <f aca="true">IF(ISBLANK(OFFSET('Raw Data'!$A$3,MATCH('Data above threshold'!$A126,'Raw Data'!$B$4:$B$185,0),MATCH('Data above threshold'!U$4,'Raw Data'!$3:$3,0)-1)),"", IFERROR($J126*OFFSET('Raw Data'!$A$3,MATCH('Data above threshold'!$A126,'Raw Data'!$B$4:$B$185,0),MATCH('Data above threshold'!U$4,'Raw Data'!$3:$3,0)-1),"NA"))</f>
        <v/>
      </c>
      <c r="T126" s="103" t="str">
        <f aca="true">IF(ISBLANK(OFFSET('Raw Data'!$A$3,MATCH('Data above threshold'!$A126,'Raw Data'!$B$4:$B$185,0),MATCH('Data above threshold'!V$4,'Raw Data'!$3:$3,0)-1)),"", IFERROR($J126*OFFSET('Raw Data'!$A$3,MATCH('Data above threshold'!$A126,'Raw Data'!$B$4:$B$185,0),MATCH('Data above threshold'!V$4,'Raw Data'!$3:$3,0)-1),"NA"))</f>
        <v/>
      </c>
      <c r="U126" s="103" t="str">
        <f aca="true">IF(ISBLANK(OFFSET('Raw Data'!$A$3,MATCH('Data above threshold'!$A126,'Raw Data'!$B$4:$B$185,0),MATCH('Data above threshold'!W$4,'Raw Data'!$3:$3,0)-1)),"", IFERROR($J126*OFFSET('Raw Data'!$A$3,MATCH('Data above threshold'!$A126,'Raw Data'!$B$4:$B$185,0),MATCH('Data above threshold'!W$4,'Raw Data'!$3:$3,0)-1),"NA"))</f>
        <v/>
      </c>
      <c r="V126" s="103" t="str">
        <f aca="true">IF(ISBLANK(OFFSET('Raw Data'!$A$3,MATCH('Data above threshold'!$A126,'Raw Data'!$B$4:$B$185,0),MATCH('Data above threshold'!X$4,'Raw Data'!$3:$3,0)-1)),"", IFERROR($J126*OFFSET('Raw Data'!$A$3,MATCH('Data above threshold'!$A126,'Raw Data'!$B$4:$B$185,0),MATCH('Data above threshold'!X$4,'Raw Data'!$3:$3,0)-1),"NA"))</f>
        <v/>
      </c>
      <c r="W126" s="103" t="str">
        <f aca="true">IF(ISBLANK(OFFSET('Raw Data'!$A$3,MATCH('Data above threshold'!$A126,'Raw Data'!$B$4:$B$185,0),MATCH('Data above threshold'!Y$4,'Raw Data'!$3:$3,0)-1)),"", IFERROR($J126*OFFSET('Raw Data'!$A$3,MATCH('Data above threshold'!$A126,'Raw Data'!$B$4:$B$185,0),MATCH('Data above threshold'!Y$4,'Raw Data'!$3:$3,0)-1),"NA"))</f>
        <v/>
      </c>
      <c r="X126" s="103" t="str">
        <f aca="true">IF(ISBLANK(OFFSET('Raw Data'!$A$3,MATCH('Data above threshold'!$A126,'Raw Data'!$B$4:$B$185,0),MATCH('Data above threshold'!Z$4,'Raw Data'!$3:$3,0)-1)),"", IFERROR($J126*OFFSET('Raw Data'!$A$3,MATCH('Data above threshold'!$A126,'Raw Data'!$B$4:$B$185,0),MATCH('Data above threshold'!Z$4,'Raw Data'!$3:$3,0)-1),"NA"))</f>
        <v/>
      </c>
      <c r="Y126" s="103" t="str">
        <f aca="true">IF(ISBLANK(OFFSET('Raw Data'!$A$3,MATCH('Data above threshold'!$A126,'Raw Data'!$B$4:$B$185,0),MATCH('Data above threshold'!AA$4,'Raw Data'!$3:$3,0)-1)),"", IFERROR($J126*OFFSET('Raw Data'!$A$3,MATCH('Data above threshold'!$A126,'Raw Data'!$B$4:$B$185,0),MATCH('Data above threshold'!AA$4,'Raw Data'!$3:$3,0)-1),"NA"))</f>
        <v/>
      </c>
      <c r="Z126" s="103" t="str">
        <f aca="true">IF(ISBLANK(OFFSET('Raw Data'!$A$3,MATCH('Data above threshold'!$A126,'Raw Data'!$B$4:$B$185,0),MATCH('Data above threshold'!AB$4,'Raw Data'!$3:$3,0)-1)),"", IFERROR($J126*OFFSET('Raw Data'!$A$3,MATCH('Data above threshold'!$A126,'Raw Data'!$B$4:$B$185,0),MATCH('Data above threshold'!AB$4,'Raw Data'!$3:$3,0)-1),"NA"))</f>
        <v/>
      </c>
      <c r="AA126" s="103" t="str">
        <f aca="true">IF(ISBLANK(OFFSET('Raw Data'!$A$3,MATCH('Data above threshold'!$A126,'Raw Data'!$B$4:$B$185,0),MATCH('Data above threshold'!AC$4,'Raw Data'!$3:$3,0)-1)),"", IFERROR($J126*OFFSET('Raw Data'!$A$3,MATCH('Data above threshold'!$A126,'Raw Data'!$B$4:$B$185,0),MATCH('Data above threshold'!AC$4,'Raw Data'!$3:$3,0)-1),"NA"))</f>
        <v/>
      </c>
      <c r="AB126" s="103" t="str">
        <f aca="true">IF(ISBLANK(OFFSET('Raw Data'!$A$3,MATCH('Data above threshold'!$A126,'Raw Data'!$B$4:$B$185,0),MATCH('Data above threshold'!AD$4,'Raw Data'!$3:$3,0)-1)),"", IFERROR($J126*OFFSET('Raw Data'!$A$3,MATCH('Data above threshold'!$A126,'Raw Data'!$B$4:$B$185,0),MATCH('Data above threshold'!AD$4,'Raw Data'!$3:$3,0)-1),"NA"))</f>
        <v/>
      </c>
      <c r="AC126" s="103" t="str">
        <f aca="true">IF(ISBLANK(OFFSET('Raw Data'!$A$3,MATCH('Data above threshold'!$A126,'Raw Data'!$B$4:$B$185,0),MATCH('Data above threshold'!AE$4,'Raw Data'!$3:$3,0)-1)),"", IFERROR($J126*OFFSET('Raw Data'!$A$3,MATCH('Data above threshold'!$A126,'Raw Data'!$B$4:$B$185,0),MATCH('Data above threshold'!AE$4,'Raw Data'!$3:$3,0)-1),"NA"))</f>
        <v/>
      </c>
      <c r="AD126" s="103" t="str">
        <f aca="true">IF(ISBLANK(OFFSET('Raw Data'!$A$3,MATCH('Data above threshold'!$A126,'Raw Data'!$B$4:$B$185,0),MATCH('Data above threshold'!AF$4,'Raw Data'!$3:$3,0)-1)),"", IFERROR($J126*OFFSET('Raw Data'!$A$3,MATCH('Data above threshold'!$A126,'Raw Data'!$B$4:$B$185,0),MATCH('Data above threshold'!AF$4,'Raw Data'!$3:$3,0)-1),"NA"))</f>
        <v/>
      </c>
      <c r="AE126" s="103" t="str">
        <f aca="true">IF(ISBLANK(OFFSET('Raw Data'!$A$3,MATCH('Data above threshold'!$A126,'Raw Data'!$B$4:$B$185,0),MATCH('Data above threshold'!AG$4,'Raw Data'!$3:$3,0)-1)),"", IFERROR($J126*OFFSET('Raw Data'!$A$3,MATCH('Data above threshold'!$A126,'Raw Data'!$B$4:$B$185,0),MATCH('Data above threshold'!AG$4,'Raw Data'!$3:$3,0)-1),"NA"))</f>
        <v/>
      </c>
      <c r="AF126" s="103" t="str">
        <f aca="true">IF(ISBLANK(OFFSET('Raw Data'!$A$3,MATCH('Data above threshold'!$A126,'Raw Data'!$B$4:$B$185,0),MATCH('Data above threshold'!AH$4,'Raw Data'!$3:$3,0)-1)),"", IFERROR($J126*OFFSET('Raw Data'!$A$3,MATCH('Data above threshold'!$A126,'Raw Data'!$B$4:$B$185,0),MATCH('Data above threshold'!AH$4,'Raw Data'!$3:$3,0)-1),"NA"))</f>
        <v/>
      </c>
      <c r="AG126" s="103" t="str">
        <f aca="true">IF(ISBLANK(OFFSET('Raw Data'!$A$3,MATCH('Data above threshold'!$A126,'Raw Data'!$B$4:$B$185,0),MATCH('Data above threshold'!AI$4,'Raw Data'!$3:$3,0)-1)),"", IFERROR($J126*OFFSET('Raw Data'!$A$3,MATCH('Data above threshold'!$A126,'Raw Data'!$B$4:$B$185,0),MATCH('Data above threshold'!AI$4,'Raw Data'!$3:$3,0)-1),"NA"))</f>
        <v/>
      </c>
      <c r="AH126" s="103" t="str">
        <f aca="true">IF(ISBLANK(OFFSET('Raw Data'!$A$3,MATCH('Data above threshold'!$A126,'Raw Data'!$B$4:$B$185,0),MATCH('Data above threshold'!AJ$4,'Raw Data'!$3:$3,0)-1)),"", IFERROR($J126*OFFSET('Raw Data'!$A$3,MATCH('Data above threshold'!$A126,'Raw Data'!$B$4:$B$185,0),MATCH('Data above threshold'!AJ$4,'Raw Data'!$3:$3,0)-1),"NA"))</f>
        <v/>
      </c>
      <c r="AI126" s="103" t="str">
        <f aca="true">IF(ISBLANK(OFFSET('Raw Data'!$A$3,MATCH('Data above threshold'!$A126,'Raw Data'!$B$4:$B$185,0),MATCH('Data above threshold'!AK$4,'Raw Data'!$3:$3,0)-1)),"", IFERROR($J126*OFFSET('Raw Data'!$A$3,MATCH('Data above threshold'!$A126,'Raw Data'!$B$4:$B$185,0),MATCH('Data above threshold'!AK$4,'Raw Data'!$3:$3,0)-1),"NA"))</f>
        <v/>
      </c>
      <c r="AJ126" s="103" t="str">
        <f aca="true">IF(ISBLANK(OFFSET('Raw Data'!$A$3,MATCH('Data above threshold'!$A126,'Raw Data'!$B$4:$B$185,0),MATCH('Data above threshold'!AL$4,'Raw Data'!$3:$3,0)-1)),"", IFERROR($J126*OFFSET('Raw Data'!$A$3,MATCH('Data above threshold'!$A126,'Raw Data'!$B$4:$B$185,0),MATCH('Data above threshold'!AL$4,'Raw Data'!$3:$3,0)-1),"NA"))</f>
        <v/>
      </c>
      <c r="AK126" s="103" t="str">
        <f aca="true">IF(ISBLANK(OFFSET('Raw Data'!$A$3,MATCH('Data above threshold'!$A126,'Raw Data'!$B$4:$B$185,0),MATCH('Data above threshold'!AM$4,'Raw Data'!$3:$3,0)-1)),"", IFERROR($J126*OFFSET('Raw Data'!$A$3,MATCH('Data above threshold'!$A126,'Raw Data'!$B$4:$B$185,0),MATCH('Data above threshold'!AM$4,'Raw Data'!$3:$3,0)-1),"NA"))</f>
        <v/>
      </c>
      <c r="AL126" s="103" t="str">
        <f aca="true">IF(ISBLANK(OFFSET('Raw Data'!$A$3,MATCH('Data above threshold'!$A126,'Raw Data'!$B$4:$B$185,0),MATCH('Data above threshold'!AN$4,'Raw Data'!$3:$3,0)-1)),"", IFERROR($J126*OFFSET('Raw Data'!$A$3,MATCH('Data above threshold'!$A126,'Raw Data'!$B$4:$B$185,0),MATCH('Data above threshold'!AN$4,'Raw Data'!$3:$3,0)-1),"NA"))</f>
        <v/>
      </c>
      <c r="AM126" s="103" t="str">
        <f aca="true">IF(ISBLANK(OFFSET('Raw Data'!$A$3,MATCH('Data above threshold'!$A126,'Raw Data'!$B$4:$B$185,0),MATCH('Data above threshold'!AO$4,'Raw Data'!$3:$3,0)-1)),"", IFERROR($J126*OFFSET('Raw Data'!$A$3,MATCH('Data above threshold'!$A126,'Raw Data'!$B$4:$B$185,0),MATCH('Data above threshold'!AO$4,'Raw Data'!$3:$3,0)-1),"NA"))</f>
        <v/>
      </c>
      <c r="AN126" s="103" t="str">
        <f aca="true">IF(ISBLANK(OFFSET('Raw Data'!$A$3,MATCH('Data above threshold'!$A126,'Raw Data'!$B$4:$B$185,0),MATCH('Data above threshold'!AP$4,'Raw Data'!$3:$3,0)-1)),"", IFERROR($J126*OFFSET('Raw Data'!$A$3,MATCH('Data above threshold'!$A126,'Raw Data'!$B$4:$B$185,0),MATCH('Data above threshold'!AP$4,'Raw Data'!$3:$3,0)-1),"NA"))</f>
        <v/>
      </c>
      <c r="AO126" s="103" t="str">
        <f aca="true">IF(ISBLANK(OFFSET('Raw Data'!$A$3,MATCH('Data above threshold'!$A126,'Raw Data'!$B$4:$B$185,0),MATCH('Data above threshold'!AQ$4,'Raw Data'!$3:$3,0)-1)),"", IFERROR($J126*OFFSET('Raw Data'!$A$3,MATCH('Data above threshold'!$A126,'Raw Data'!$B$4:$B$185,0),MATCH('Data above threshold'!AQ$4,'Raw Data'!$3:$3,0)-1),"NA"))</f>
        <v/>
      </c>
      <c r="AP126" s="103" t="str">
        <f aca="true">IF(ISBLANK(OFFSET('Raw Data'!$A$3,MATCH('Data above threshold'!$A126,'Raw Data'!$B$4:$B$185,0),MATCH('Data above threshold'!AR$4,'Raw Data'!$3:$3,0)-1)),"", IFERROR($J126*OFFSET('Raw Data'!$A$3,MATCH('Data above threshold'!$A126,'Raw Data'!$B$4:$B$185,0),MATCH('Data above threshold'!AR$4,'Raw Data'!$3:$3,0)-1),"NA"))</f>
        <v/>
      </c>
      <c r="AQ126" s="103" t="str">
        <f aca="true">IF(ISBLANK(OFFSET('Raw Data'!$A$3,MATCH('Data above threshold'!$A126,'Raw Data'!$B$4:$B$185,0),MATCH('Data above threshold'!AS$4,'Raw Data'!$3:$3,0)-1)),"", IFERROR($J126*OFFSET('Raw Data'!$A$3,MATCH('Data above threshold'!$A126,'Raw Data'!$B$4:$B$185,0),MATCH('Data above threshold'!AS$4,'Raw Data'!$3:$3,0)-1),"NA"))</f>
        <v/>
      </c>
      <c r="AR126" s="103" t="str">
        <f aca="true">IF(ISBLANK(OFFSET('Raw Data'!$A$3,MATCH('Data above threshold'!$A126,'Raw Data'!$B$4:$B$185,0),MATCH('Data above threshold'!AT$4,'Raw Data'!$3:$3,0)-1)),"", IFERROR($J126*OFFSET('Raw Data'!$A$3,MATCH('Data above threshold'!$A126,'Raw Data'!$B$4:$B$185,0),MATCH('Data above threshold'!AT$4,'Raw Data'!$3:$3,0)-1),"NA"))</f>
        <v/>
      </c>
      <c r="AS126" s="103" t="str">
        <f aca="true">IF(ISBLANK(OFFSET('Raw Data'!$A$3,MATCH('Data above threshold'!$A126,'Raw Data'!$B$4:$B$185,0),MATCH('Data above threshold'!AU$4,'Raw Data'!$3:$3,0)-1)),"", IFERROR($J126*OFFSET('Raw Data'!$A$3,MATCH('Data above threshold'!$A126,'Raw Data'!$B$4:$B$185,0),MATCH('Data above threshold'!AU$4,'Raw Data'!$3:$3,0)-1),"NA"))</f>
        <v/>
      </c>
      <c r="AT126" s="103" t="str">
        <f aca="true">IF(ISBLANK(OFFSET('Raw Data'!$A$3,MATCH('Data above threshold'!$A126,'Raw Data'!$B$4:$B$185,0),MATCH('Data above threshold'!AV$4,'Raw Data'!$3:$3,0)-1)),"", IFERROR($J126*OFFSET('Raw Data'!$A$3,MATCH('Data above threshold'!$A126,'Raw Data'!$B$4:$B$185,0),MATCH('Data above threshold'!AV$4,'Raw Data'!$3:$3,0)-1),"NA"))</f>
        <v/>
      </c>
      <c r="AU126" s="103" t="str">
        <f aca="true">IF(ISBLANK(OFFSET('Raw Data'!$A$3,MATCH('Data above threshold'!$A126,'Raw Data'!$B$4:$B$185,0),MATCH('Data above threshold'!AW$4,'Raw Data'!$3:$3,0)-1)),"", IFERROR($J126*OFFSET('Raw Data'!$A$3,MATCH('Data above threshold'!$A126,'Raw Data'!$B$4:$B$185,0),MATCH('Data above threshold'!AW$4,'Raw Data'!$3:$3,0)-1),"NA"))</f>
        <v/>
      </c>
      <c r="AV126" s="103" t="str">
        <f aca="true">IF(ISBLANK(OFFSET('Raw Data'!$A$3,MATCH('Data above threshold'!$A126,'Raw Data'!$B$4:$B$185,0),MATCH('Data above threshold'!AX$4,'Raw Data'!$3:$3,0)-1)),"", IFERROR($J126*OFFSET('Raw Data'!$A$3,MATCH('Data above threshold'!$A126,'Raw Data'!$B$4:$B$185,0),MATCH('Data above threshold'!AX$4,'Raw Data'!$3:$3,0)-1),"NA"))</f>
        <v/>
      </c>
      <c r="AW126" s="103" t="str">
        <f aca="true">IF(ISBLANK(OFFSET('Raw Data'!$A$3,MATCH('Data above threshold'!$A126,'Raw Data'!$B$4:$B$185,0),MATCH('Data above threshold'!AY$4,'Raw Data'!$3:$3,0)-1)),"", IFERROR($J126*OFFSET('Raw Data'!$A$3,MATCH('Data above threshold'!$A126,'Raw Data'!$B$4:$B$185,0),MATCH('Data above threshold'!AY$4,'Raw Data'!$3:$3,0)-1),"NA"))</f>
        <v/>
      </c>
      <c r="AX126" s="103" t="str">
        <f aca="true">IF(ISBLANK(OFFSET('Raw Data'!$A$3,MATCH('Data above threshold'!$A126,'Raw Data'!$B$4:$B$185,0),MATCH('Data above threshold'!AZ$4,'Raw Data'!$3:$3,0)-1)),"", IFERROR($J126*OFFSET('Raw Data'!$A$3,MATCH('Data above threshold'!$A126,'Raw Data'!$B$4:$B$185,0),MATCH('Data above threshold'!AZ$4,'Raw Data'!$3:$3,0)-1),"NA"))</f>
        <v/>
      </c>
      <c r="AY126" s="103" t="str">
        <f aca="true">IF(ISBLANK(OFFSET('Raw Data'!$A$3,MATCH('Data above threshold'!$A126,'Raw Data'!$B$4:$B$185,0),MATCH('Data above threshold'!BA$4,'Raw Data'!$3:$3,0)-1)),"", IFERROR($J126*OFFSET('Raw Data'!$A$3,MATCH('Data above threshold'!$A126,'Raw Data'!$B$4:$B$185,0),MATCH('Data above threshold'!BA$4,'Raw Data'!$3:$3,0)-1),"NA"))</f>
        <v/>
      </c>
      <c r="AZ126" s="103" t="str">
        <f aca="true">IF(ISBLANK(OFFSET('Raw Data'!$A$3,MATCH('Data above threshold'!$A126,'Raw Data'!$B$4:$B$185,0),MATCH('Data above threshold'!BB$4,'Raw Data'!$3:$3,0)-1)),"", IFERROR($J126*OFFSET('Raw Data'!$A$3,MATCH('Data above threshold'!$A126,'Raw Data'!$B$4:$B$185,0),MATCH('Data above threshold'!BB$4,'Raw Data'!$3:$3,0)-1),"NA"))</f>
        <v/>
      </c>
      <c r="BA126" s="103" t="str">
        <f aca="true">IF(ISBLANK(OFFSET('Raw Data'!$A$3,MATCH('Data above threshold'!$A126,'Raw Data'!$B$4:$B$185,0),MATCH('Data above threshold'!BC$4,'Raw Data'!$3:$3,0)-1)),"", IFERROR($J126*OFFSET('Raw Data'!$A$3,MATCH('Data above threshold'!$A126,'Raw Data'!$B$4:$B$185,0),MATCH('Data above threshold'!BC$4,'Raw Data'!$3:$3,0)-1),"NA"))</f>
        <v/>
      </c>
      <c r="BB126" s="103" t="str">
        <f aca="true">IF(ISBLANK(OFFSET('Raw Data'!$A$3,MATCH('Data above threshold'!$A126,'Raw Data'!$B$4:$B$185,0),MATCH('Data above threshold'!BD$4,'Raw Data'!$3:$3,0)-1)),"", IFERROR($J126*OFFSET('Raw Data'!$A$3,MATCH('Data above threshold'!$A126,'Raw Data'!$B$4:$B$185,0),MATCH('Data above threshold'!BD$4,'Raw Data'!$3:$3,0)-1),"NA"))</f>
        <v/>
      </c>
      <c r="BC126" s="103" t="str">
        <f aca="true">IF(ISBLANK(OFFSET('Raw Data'!$A$3,MATCH('Data above threshold'!$A126,'Raw Data'!$B$4:$B$185,0),MATCH('Data above threshold'!BE$4,'Raw Data'!$3:$3,0)-1)),"", IFERROR($J126*OFFSET('Raw Data'!$A$3,MATCH('Data above threshold'!$A126,'Raw Data'!$B$4:$B$185,0),MATCH('Data above threshold'!BE$4,'Raw Data'!$3:$3,0)-1),"NA"))</f>
        <v/>
      </c>
      <c r="BD126" s="103" t="str">
        <f aca="true">IF(ISBLANK(OFFSET('Raw Data'!$A$3,MATCH('Data above threshold'!$A126,'Raw Data'!$B$4:$B$185,0),MATCH('Data above threshold'!BF$4,'Raw Data'!$3:$3,0)-1)),"", IFERROR($J126*OFFSET('Raw Data'!$A$3,MATCH('Data above threshold'!$A126,'Raw Data'!$B$4:$B$185,0),MATCH('Data above threshold'!BF$4,'Raw Data'!$3:$3,0)-1),"NA"))</f>
        <v/>
      </c>
      <c r="BE126" s="103" t="str">
        <f aca="true">IF(ISBLANK(OFFSET('Raw Data'!$A$3,MATCH('Data above threshold'!$A126,'Raw Data'!$B$4:$B$185,0),MATCH('Data above threshold'!BG$4,'Raw Data'!$3:$3,0)-1)),"", IFERROR($J126*OFFSET('Raw Data'!$A$3,MATCH('Data above threshold'!$A126,'Raw Data'!$B$4:$B$185,0),MATCH('Data above threshold'!BG$4,'Raw Data'!$3:$3,0)-1),"NA"))</f>
        <v/>
      </c>
      <c r="BF126" s="103" t="str">
        <f aca="true">IF(ISBLANK(OFFSET('Raw Data'!$A$3,MATCH('Data above threshold'!$A126,'Raw Data'!$B$4:$B$185,0),MATCH('Data above threshold'!BH$4,'Raw Data'!$3:$3,0)-1)),"", IFERROR($J126*OFFSET('Raw Data'!$A$3,MATCH('Data above threshold'!$A126,'Raw Data'!$B$4:$B$185,0),MATCH('Data above threshold'!BH$4,'Raw Data'!$3:$3,0)-1),"NA"))</f>
        <v/>
      </c>
      <c r="BG126" s="103" t="str">
        <f aca="true">IF(ISBLANK(OFFSET('Raw Data'!$A$3,MATCH('Data above threshold'!$A126,'Raw Data'!$B$4:$B$185,0),MATCH('Data above threshold'!BI$4,'Raw Data'!$3:$3,0)-1)),"", IFERROR($J126*OFFSET('Raw Data'!$A$3,MATCH('Data above threshold'!$A126,'Raw Data'!$B$4:$B$185,0),MATCH('Data above threshold'!BI$4,'Raw Data'!$3:$3,0)-1),"NA"))</f>
        <v/>
      </c>
      <c r="BH126" s="103" t="str">
        <f aca="true">IF(ISBLANK(OFFSET('Raw Data'!$A$3,MATCH('Data above threshold'!$A126,'Raw Data'!$B$4:$B$185,0),MATCH('Data above threshold'!BJ$4,'Raw Data'!$3:$3,0)-1)),"", IFERROR($J126*OFFSET('Raw Data'!$A$3,MATCH('Data above threshold'!$A126,'Raw Data'!$B$4:$B$185,0),MATCH('Data above threshold'!BJ$4,'Raw Data'!$3:$3,0)-1),"NA"))</f>
        <v/>
      </c>
      <c r="BI126" s="103" t="str">
        <f aca="true">IF(ISBLANK(OFFSET('Raw Data'!$A$3,MATCH('Data above threshold'!$A126,'Raw Data'!$B$4:$B$185,0),MATCH('Data above threshold'!BK$4,'Raw Data'!$3:$3,0)-1)),"", IFERROR($J126*OFFSET('Raw Data'!$A$3,MATCH('Data above threshold'!$A126,'Raw Data'!$B$4:$B$185,0),MATCH('Data above threshold'!BK$4,'Raw Data'!$3:$3,0)-1),"NA"))</f>
        <v/>
      </c>
      <c r="BJ126" s="103" t="str">
        <f aca="true">IF(ISBLANK(OFFSET('Raw Data'!$A$3,MATCH('Data above threshold'!$A126,'Raw Data'!$B$4:$B$185,0),MATCH('Data above threshold'!BL$4,'Raw Data'!$3:$3,0)-1)),"", IFERROR($J126*OFFSET('Raw Data'!$A$3,MATCH('Data above threshold'!$A126,'Raw Data'!$B$4:$B$185,0),MATCH('Data above threshold'!BL$4,'Raw Data'!$3:$3,0)-1),"NA"))</f>
        <v/>
      </c>
      <c r="BK126" s="103" t="str">
        <f aca="true">IF(ISBLANK(OFFSET('Raw Data'!$A$3,MATCH('Data above threshold'!$A126,'Raw Data'!$B$4:$B$185,0),MATCH('Data above threshold'!BM$4,'Raw Data'!$3:$3,0)-1)),"", IFERROR($J126*OFFSET('Raw Data'!$A$3,MATCH('Data above threshold'!$A126,'Raw Data'!$B$4:$B$185,0),MATCH('Data above threshold'!BM$4,'Raw Data'!$3:$3,0)-1),"NA"))</f>
        <v/>
      </c>
      <c r="BL126" s="103" t="str">
        <f aca="true">IF(ISBLANK(OFFSET('Raw Data'!$A$3,MATCH('Data above threshold'!$A126,'Raw Data'!$B$4:$B$185,0),MATCH('Data above threshold'!BN$4,'Raw Data'!$3:$3,0)-1)),"", IFERROR($J126*OFFSET('Raw Data'!$A$3,MATCH('Data above threshold'!$A126,'Raw Data'!$B$4:$B$185,0),MATCH('Data above threshold'!BN$4,'Raw Data'!$3:$3,0)-1),"NA"))</f>
        <v/>
      </c>
      <c r="BM126" s="103" t="str">
        <f aca="true">IF(ISBLANK(OFFSET('Raw Data'!$A$3,MATCH('Data above threshold'!$A126,'Raw Data'!$B$4:$B$185,0),MATCH('Data above threshold'!BO$4,'Raw Data'!$3:$3,0)-1)),"", IFERROR($J126*OFFSET('Raw Data'!$A$3,MATCH('Data above threshold'!$A126,'Raw Data'!$B$4:$B$185,0),MATCH('Data above threshold'!BO$4,'Raw Data'!$3:$3,0)-1),"NA"))</f>
        <v/>
      </c>
      <c r="BN126" s="103" t="str">
        <f aca="true">IF(ISBLANK(OFFSET('Raw Data'!$A$3,MATCH('Data above threshold'!$A126,'Raw Data'!$B$4:$B$185,0),MATCH('Data above threshold'!BP$4,'Raw Data'!$3:$3,0)-1)),"", IFERROR($J126*OFFSET('Raw Data'!$A$3,MATCH('Data above threshold'!$A126,'Raw Data'!$B$4:$B$185,0),MATCH('Data above threshold'!BP$4,'Raw Data'!$3:$3,0)-1),"NA"))</f>
        <v/>
      </c>
      <c r="BO126" s="103" t="str">
        <f aca="true">IF(ISBLANK(OFFSET('Raw Data'!$A$3,MATCH('Data above threshold'!$A126,'Raw Data'!$B$4:$B$185,0),MATCH('Data above threshold'!BQ$4,'Raw Data'!$3:$3,0)-1)),"", IFERROR($J126*OFFSET('Raw Data'!$A$3,MATCH('Data above threshold'!$A126,'Raw Data'!$B$4:$B$185,0),MATCH('Data above threshold'!BQ$4,'Raw Data'!$3:$3,0)-1),"NA"))</f>
        <v/>
      </c>
      <c r="BP126" s="103" t="str">
        <f aca="true">IF(ISBLANK(OFFSET('Raw Data'!$A$3,MATCH('Data above threshold'!$A126,'Raw Data'!$B$4:$B$185,0),MATCH('Data above threshold'!BR$4,'Raw Data'!$3:$3,0)-1)),"", IFERROR($J126*OFFSET('Raw Data'!$A$3,MATCH('Data above threshold'!$A126,'Raw Data'!$B$4:$B$185,0),MATCH('Data above threshold'!BR$4,'Raw Data'!$3:$3,0)-1),"NA"))</f>
        <v/>
      </c>
      <c r="BQ126" s="103" t="str">
        <f aca="true">IF(ISBLANK(OFFSET('Raw Data'!$A$3,MATCH('Data above threshold'!$A126,'Raw Data'!$B$4:$B$185,0),MATCH('Data above threshold'!BS$4,'Raw Data'!$3:$3,0)-1)),"", IFERROR($J126*OFFSET('Raw Data'!$A$3,MATCH('Data above threshold'!$A126,'Raw Data'!$B$4:$B$185,0),MATCH('Data above threshold'!BS$4,'Raw Data'!$3:$3,0)-1),"NA"))</f>
        <v/>
      </c>
      <c r="BR126" s="103" t="str">
        <f aca="true">IF(ISBLANK(OFFSET('Raw Data'!$A$3,MATCH('Data above threshold'!$A126,'Raw Data'!$B$4:$B$185,0),MATCH('Data above threshold'!BT$4,'Raw Data'!$3:$3,0)-1)),"", IFERROR($J126*OFFSET('Raw Data'!$A$3,MATCH('Data above threshold'!$A126,'Raw Data'!$B$4:$B$185,0),MATCH('Data above threshold'!BT$4,'Raw Data'!$3:$3,0)-1),"NA"))</f>
        <v/>
      </c>
      <c r="BS126" s="103" t="str">
        <f aca="true">IF(ISBLANK(OFFSET('Raw Data'!$A$3,MATCH('Data above threshold'!$A126,'Raw Data'!$B$4:$B$185,0),MATCH('Data above threshold'!BU$4,'Raw Data'!$3:$3,0)-1)),"", IFERROR($J126*OFFSET('Raw Data'!$A$3,MATCH('Data above threshold'!$A126,'Raw Data'!$B$4:$B$185,0),MATCH('Data above threshold'!BU$4,'Raw Data'!$3:$3,0)-1),"NA"))</f>
        <v/>
      </c>
      <c r="BT126" s="103" t="str">
        <f aca="true">IF(ISBLANK(OFFSET('Raw Data'!$A$3,MATCH('Data above threshold'!$A126,'Raw Data'!$B$4:$B$185,0),MATCH('Data above threshold'!BV$4,'Raw Data'!$3:$3,0)-1)),"", IFERROR($J126*OFFSET('Raw Data'!$A$3,MATCH('Data above threshold'!$A126,'Raw Data'!$B$4:$B$185,0),MATCH('Data above threshold'!BV$4,'Raw Data'!$3:$3,0)-1),"NA"))</f>
        <v/>
      </c>
      <c r="BU126" s="103" t="str">
        <f aca="true">IF(ISBLANK(OFFSET('Raw Data'!$A$3,MATCH('Data above threshold'!$A126,'Raw Data'!$B$4:$B$185,0),MATCH('Data above threshold'!BW$4,'Raw Data'!$3:$3,0)-1)),"", IFERROR($J126*OFFSET('Raw Data'!$A$3,MATCH('Data above threshold'!$A126,'Raw Data'!$B$4:$B$185,0),MATCH('Data above threshold'!BW$4,'Raw Data'!$3:$3,0)-1),"NA"))</f>
        <v/>
      </c>
      <c r="BV126" s="103" t="str">
        <f aca="true">IF(ISBLANK(OFFSET('Raw Data'!$A$3,MATCH('Data above threshold'!$A126,'Raw Data'!$B$4:$B$185,0),MATCH('Data above threshold'!BX$4,'Raw Data'!$3:$3,0)-1)),"", IFERROR($J126*OFFSET('Raw Data'!$A$3,MATCH('Data above threshold'!$A126,'Raw Data'!$B$4:$B$185,0),MATCH('Data above threshold'!BX$4,'Raw Data'!$3:$3,0)-1),"NA"))</f>
        <v/>
      </c>
      <c r="BW126" s="103" t="str">
        <f aca="true">IF(ISBLANK(OFFSET('Raw Data'!$A$3,MATCH('Data above threshold'!$A126,'Raw Data'!$B$4:$B$185,0),MATCH('Data above threshold'!BY$4,'Raw Data'!$3:$3,0)-1)),"", IFERROR($J126*OFFSET('Raw Data'!$A$3,MATCH('Data above threshold'!$A126,'Raw Data'!$B$4:$B$185,0),MATCH('Data above threshold'!BY$4,'Raw Data'!$3:$3,0)-1),"NA"))</f>
        <v/>
      </c>
      <c r="BX126" s="103" t="str">
        <f aca="true">IF(ISBLANK(OFFSET('Raw Data'!$A$3,MATCH('Data above threshold'!$A126,'Raw Data'!$B$4:$B$185,0),MATCH('Data above threshold'!BZ$4,'Raw Data'!$3:$3,0)-1)),"", IFERROR($J126*OFFSET('Raw Data'!$A$3,MATCH('Data above threshold'!$A126,'Raw Data'!$B$4:$B$185,0),MATCH('Data above threshold'!BZ$4,'Raw Data'!$3:$3,0)-1),"NA"))</f>
        <v/>
      </c>
      <c r="BY126" s="103" t="str">
        <f aca="true">IF(ISBLANK(OFFSET('Raw Data'!$A$3,MATCH('Data above threshold'!$A126,'Raw Data'!$B$4:$B$185,0),MATCH('Data above threshold'!CA$4,'Raw Data'!$3:$3,0)-1)),"", IFERROR($J126*OFFSET('Raw Data'!$A$3,MATCH('Data above threshold'!$A126,'Raw Data'!$B$4:$B$185,0),MATCH('Data above threshold'!CA$4,'Raw Data'!$3:$3,0)-1),"NA"))</f>
        <v/>
      </c>
      <c r="BZ126" s="103" t="str">
        <f aca="true">IF(ISBLANK(OFFSET('Raw Data'!$A$3,MATCH('Data above threshold'!$A126,'Raw Data'!$B$4:$B$185,0),MATCH('Data above threshold'!CB$4,'Raw Data'!$3:$3,0)-1)),"", IFERROR($J126*OFFSET('Raw Data'!$A$3,MATCH('Data above threshold'!$A126,'Raw Data'!$B$4:$B$185,0),MATCH('Data above threshold'!CB$4,'Raw Data'!$3:$3,0)-1),"NA"))</f>
        <v/>
      </c>
      <c r="CA126" s="103" t="str">
        <f aca="true">IF(ISBLANK(OFFSET('Raw Data'!$A$3,MATCH('Data above threshold'!$A126,'Raw Data'!$B$4:$B$185,0),MATCH('Data above threshold'!CC$4,'Raw Data'!$3:$3,0)-1)),"", IFERROR($J126*OFFSET('Raw Data'!$A$3,MATCH('Data above threshold'!$A126,'Raw Data'!$B$4:$B$185,0),MATCH('Data above threshold'!CC$4,'Raw Data'!$3:$3,0)-1),"NA"))</f>
        <v/>
      </c>
      <c r="CB126" s="103" t="str">
        <f aca="true">IF(ISBLANK(OFFSET('Raw Data'!$A$3,MATCH('Data above threshold'!$A126,'Raw Data'!$B$4:$B$185,0),MATCH('Data above threshold'!CD$4,'Raw Data'!$3:$3,0)-1)),"", IFERROR($J126*OFFSET('Raw Data'!$A$3,MATCH('Data above threshold'!$A126,'Raw Data'!$B$4:$B$185,0),MATCH('Data above threshold'!CD$4,'Raw Data'!$3:$3,0)-1),"NA"))</f>
        <v/>
      </c>
      <c r="CC126" s="103" t="str">
        <f aca="true">IF(ISBLANK(OFFSET('Raw Data'!$A$3,MATCH('Data above threshold'!$A126,'Raw Data'!$B$4:$B$185,0),MATCH('Data above threshold'!CE$4,'Raw Data'!$3:$3,0)-1)),"", IFERROR($J126*OFFSET('Raw Data'!$A$3,MATCH('Data above threshold'!$A126,'Raw Data'!$B$4:$B$185,0),MATCH('Data above threshold'!CE$4,'Raw Data'!$3:$3,0)-1),"NA"))</f>
        <v/>
      </c>
      <c r="CD126" s="103" t="str">
        <f aca="true">IF(ISBLANK(OFFSET('Raw Data'!$A$3,MATCH('Data above threshold'!$A126,'Raw Data'!$B$4:$B$185,0),MATCH('Data above threshold'!CF$4,'Raw Data'!$3:$3,0)-1)),"", IFERROR($J126*OFFSET('Raw Data'!$A$3,MATCH('Data above threshold'!$A126,'Raw Data'!$B$4:$B$185,0),MATCH('Data above threshold'!CF$4,'Raw Data'!$3:$3,0)-1),"NA"))</f>
        <v/>
      </c>
      <c r="CE126" s="103" t="str">
        <f aca="true">IF(ISBLANK(OFFSET('Raw Data'!$A$3,MATCH('Data above threshold'!$A126,'Raw Data'!$B$4:$B$185,0),MATCH('Data above threshold'!CG$4,'Raw Data'!$3:$3,0)-1)),"", IFERROR($J126*OFFSET('Raw Data'!$A$3,MATCH('Data above threshold'!$A126,'Raw Data'!$B$4:$B$185,0),MATCH('Data above threshold'!CG$4,'Raw Data'!$3:$3,0)-1),"NA"))</f>
        <v/>
      </c>
      <c r="CF126" s="103" t="str">
        <f aca="true">IF(ISBLANK(OFFSET('Raw Data'!$A$3,MATCH('Data above threshold'!$A126,'Raw Data'!$B$4:$B$185,0),MATCH('Data above threshold'!CH$4,'Raw Data'!$3:$3,0)-1)),"", IFERROR($J126*OFFSET('Raw Data'!$A$3,MATCH('Data above threshold'!$A126,'Raw Data'!$B$4:$B$185,0),MATCH('Data above threshold'!CH$4,'Raw Data'!$3:$3,0)-1),"NA"))</f>
        <v/>
      </c>
      <c r="CG126" s="103" t="str">
        <f aca="true">IF(ISBLANK(OFFSET('Raw Data'!$A$3,MATCH('Data above threshold'!$A126,'Raw Data'!$B$4:$B$185,0),MATCH('Data above threshold'!CI$4,'Raw Data'!$3:$3,0)-1)),"", IFERROR($J126*OFFSET('Raw Data'!$A$3,MATCH('Data above threshold'!$A126,'Raw Data'!$B$4:$B$185,0),MATCH('Data above threshold'!CI$4,'Raw Data'!$3:$3,0)-1),"NA"))</f>
        <v/>
      </c>
      <c r="CH126" s="103" t="str">
        <f aca="true">IF(ISBLANK(OFFSET('Raw Data'!$A$3,MATCH('Data above threshold'!$A126,'Raw Data'!$B$4:$B$185,0),MATCH('Data above threshold'!CJ$4,'Raw Data'!$3:$3,0)-1)),"", IFERROR($J126*OFFSET('Raw Data'!$A$3,MATCH('Data above threshold'!$A126,'Raw Data'!$B$4:$B$185,0),MATCH('Data above threshold'!CJ$4,'Raw Data'!$3:$3,0)-1),"NA"))</f>
        <v/>
      </c>
      <c r="CI126" s="103" t="str">
        <f aca="true">IF(ISBLANK(OFFSET('Raw Data'!$A$3,MATCH('Data above threshold'!$A126,'Raw Data'!$B$4:$B$185,0),MATCH('Data above threshold'!CK$4,'Raw Data'!$3:$3,0)-1)),"", IFERROR($J126*OFFSET('Raw Data'!$A$3,MATCH('Data above threshold'!$A126,'Raw Data'!$B$4:$B$185,0),MATCH('Data above threshold'!CK$4,'Raw Data'!$3:$3,0)-1),"NA"))</f>
        <v/>
      </c>
      <c r="CJ126" s="103" t="str">
        <f aca="true">IF(ISBLANK(OFFSET('Raw Data'!$A$3,MATCH('Data above threshold'!$A126,'Raw Data'!$B$4:$B$185,0),MATCH('Data above threshold'!CL$4,'Raw Data'!$3:$3,0)-1)),"", IFERROR($J126*OFFSET('Raw Data'!$A$3,MATCH('Data above threshold'!$A126,'Raw Data'!$B$4:$B$185,0),MATCH('Data above threshold'!CL$4,'Raw Data'!$3:$3,0)-1),"NA"))</f>
        <v/>
      </c>
      <c r="CK126" s="103" t="str">
        <f aca="true">IF(ISBLANK(OFFSET('Raw Data'!$A$3,MATCH('Data above threshold'!$A126,'Raw Data'!$B$4:$B$185,0),MATCH('Data above threshold'!CM$4,'Raw Data'!$3:$3,0)-1)),"", IFERROR($J126*OFFSET('Raw Data'!$A$3,MATCH('Data above threshold'!$A126,'Raw Data'!$B$4:$B$185,0),MATCH('Data above threshold'!CM$4,'Raw Data'!$3:$3,0)-1),"NA"))</f>
        <v/>
      </c>
      <c r="CL126" s="103" t="str">
        <f aca="true">IF(ISBLANK(OFFSET('Raw Data'!$A$3,MATCH('Data above threshold'!$A126,'Raw Data'!$B$4:$B$185,0),MATCH('Data above threshold'!CN$4,'Raw Data'!$3:$3,0)-1)),"", IFERROR($J126*OFFSET('Raw Data'!$A$3,MATCH('Data above threshold'!$A126,'Raw Data'!$B$4:$B$185,0),MATCH('Data above threshold'!CN$4,'Raw Data'!$3:$3,0)-1),"NA"))</f>
        <v/>
      </c>
      <c r="CM126" s="103" t="str">
        <f aca="true">IF(ISBLANK(OFFSET('Raw Data'!$A$3,MATCH('Data above threshold'!$A126,'Raw Data'!$B$4:$B$185,0),MATCH('Data above threshold'!CO$4,'Raw Data'!$3:$3,0)-1)),"", IFERROR($J126*OFFSET('Raw Data'!$A$3,MATCH('Data above threshold'!$A126,'Raw Data'!$B$4:$B$185,0),MATCH('Data above threshold'!CO$4,'Raw Data'!$3:$3,0)-1),"NA"))</f>
        <v/>
      </c>
      <c r="CN126" s="103" t="str">
        <f aca="true">IF(ISBLANK(OFFSET('Raw Data'!$A$3,MATCH('Data above threshold'!$A126,'Raw Data'!$B$4:$B$185,0),MATCH('Data above threshold'!CP$4,'Raw Data'!$3:$3,0)-1)),"", IFERROR($J126*OFFSET('Raw Data'!$A$3,MATCH('Data above threshold'!$A126,'Raw Data'!$B$4:$B$185,0),MATCH('Data above threshold'!CP$4,'Raw Data'!$3:$3,0)-1),"NA"))</f>
        <v/>
      </c>
      <c r="CO126" s="103" t="str">
        <f aca="true">IF(ISBLANK(OFFSET('Raw Data'!$A$3,MATCH('Data above threshold'!$A126,'Raw Data'!$B$4:$B$185,0),MATCH('Data above threshold'!CQ$4,'Raw Data'!$3:$3,0)-1)),"", IFERROR($J126*OFFSET('Raw Data'!$A$3,MATCH('Data above threshold'!$A126,'Raw Data'!$B$4:$B$185,0),MATCH('Data above threshold'!CQ$4,'Raw Data'!$3:$3,0)-1),"NA"))</f>
        <v/>
      </c>
      <c r="CP126" s="103" t="str">
        <f aca="true">IF(ISBLANK(OFFSET('Raw Data'!$A$3,MATCH('Data above threshold'!$A126,'Raw Data'!$B$4:$B$185,0),MATCH('Data above threshold'!CR$4,'Raw Data'!$3:$3,0)-1)),"", IFERROR($J126*OFFSET('Raw Data'!$A$3,MATCH('Data above threshold'!$A126,'Raw Data'!$B$4:$B$185,0),MATCH('Data above threshold'!CR$4,'Raw Data'!$3:$3,0)-1),"NA"))</f>
        <v/>
      </c>
    </row>
    <row r="127" s="103" customFormat="true" ht="15.5" hidden="false" customHeight="false" outlineLevel="0" collapsed="false">
      <c r="A127" s="107" t="n">
        <v>4421</v>
      </c>
      <c r="B127" s="107" t="n">
        <v>4</v>
      </c>
      <c r="C127" s="103" t="str">
        <f aca="true">IF(ISBLANK(OFFSET('Raw Data'!$A$3,MATCH($A127,'Raw Data'!$B$4:$B$185,0),MATCH(C$4,'Raw Data'!$3:$3,0)-1)),"",OFFSET('Raw Data'!$A$3,MATCH($A127,'Raw Data'!$B$4:$B$185,0),MATCH(C$4,'Raw Data'!$3:$3,0)-1))</f>
        <v/>
      </c>
      <c r="D127" s="103" t="str">
        <f aca="true">IF(ISBLANK(OFFSET('Raw Data'!$A$3,MATCH($A127,'Raw Data'!$B$4:$B$185,0),MATCH(D$4,'Raw Data'!$3:$3,0)-1)),"",OFFSET('Raw Data'!$A$3,MATCH($A127,'Raw Data'!$B$4:$B$185,0),MATCH(D$4,'Raw Data'!$3:$3,0)-1))</f>
        <v>Renewable energy consumption</v>
      </c>
      <c r="E127" s="103" t="str">
        <f aca="true">IF(ISBLANK(OFFSET('Raw Data'!$A$3,MATCH($A127,'Raw Data'!$B$4:$B$185,0),MATCH(E$4,'Raw Data'!$3:$3,0)-1)),"",OFFSET('Raw Data'!$A$3,MATCH($A127,'Raw Data'!$B$4:$B$185,0),MATCH(E$4,'Raw Data'!$3:$3,0)-1))</f>
        <v/>
      </c>
      <c r="F127" s="103" t="str">
        <f aca="true">IF(ISBLANK(OFFSET('Raw Data'!$A$3,MATCH($A127,'Raw Data'!$B$4:$B$185,0),MATCH(F$4,'Raw Data'!$3:$3,0)-1)),"",OFFSET('Raw Data'!$A$3,MATCH($A127,'Raw Data'!$B$4:$B$185,0),MATCH(F$4,'Raw Data'!$3:$3,0)-1))</f>
        <v/>
      </c>
      <c r="H127" s="103" t="str">
        <f aca="true">IF(ISBLANK(OFFSET('Raw Data'!$A$3,MATCH($A127,'Raw Data'!$B$4:$B$185,0),MATCH(H$4,'Raw Data'!$3:$3,0)-1)),"",OFFSET('Raw Data'!$A$3,MATCH($A127,'Raw Data'!$B$4:$B$185,0),MATCH(H$4,'Raw Data'!$3:$3,0)-1))</f>
        <v>% of total final energy consumption</v>
      </c>
      <c r="I127" s="103" t="str">
        <f aca="true">IF(ISBLANK(OFFSET('Raw Data'!$A$3,MATCH($A127,'Raw Data'!$B$4:$B$185,0),MATCH(I$4,'Raw Data'!$3:$3,0)-1)),"",OFFSET('Raw Data'!$A$3,MATCH($A127,'Raw Data'!$B$4:$B$185,0),MATCH(I$4,'Raw Data'!$3:$3,0)-1))</f>
        <v>Plus</v>
      </c>
      <c r="J127" s="103" t="n">
        <f aca="false">IF(I127="","",IF(I127="Minus",-1,1))</f>
        <v>1</v>
      </c>
      <c r="K127" s="105" t="n">
        <f aca="false" t="array" ref="K127:K127">IFERROR(SKEW(IF(ISNUMBER(O127:CP127),O127:CP127,"")),"")</f>
        <v>0.817644014939594</v>
      </c>
      <c r="L127" s="103" t="n">
        <f aca="true">IF(ISBLANK(OFFSET('Data above threshold'!$A$4,MATCH('Data above threshold'!$A127,'Data above threshold'!$A$5:$A$185,0),MATCH('Data above threshold'!N$4,'Data above threshold'!$4:$4,0)-1)),1,OFFSET('Data above threshold'!$A$4,MATCH('Data above threshold'!$A127,'Data above threshold'!$A$5:$A$185,0),MATCH('Data above threshold'!N$4,'Data above threshold'!$4:$4,0)-1))</f>
        <v>0</v>
      </c>
      <c r="M127" s="103" t="str">
        <f aca="true">IF(ISBLANK(OFFSET('Data above threshold'!$A$4,MATCH('Data above threshold'!$A127,'Data above threshold'!$A$5:$A$185,0),MATCH('Data above threshold'!O$4,'Data above threshold'!$4:$4,0)-1)),"",OFFSET('Data above threshold'!$A$4,MATCH('Data above threshold'!$A127,'Data above threshold'!$A$5:$A$185,0),MATCH('Data above threshold'!O$4,'Data above threshold'!$4:$4,0)-1))</f>
        <v/>
      </c>
      <c r="N127" s="106" t="n">
        <f aca="false" t="array" ref="N127:N127">IF(B127&lt;4,"",1-IFERROR(SUM(ISNUMBER(O127:CP127)*(1-$O$3:$CP$3))/COUNTIF($O$3:$CP$3,0),0))</f>
        <v>0</v>
      </c>
      <c r="O127" s="103" t="n">
        <f aca="true">IF(ISBLANK(OFFSET('Raw Data'!$A$3,MATCH('Data above threshold'!$A127,'Raw Data'!$B$4:$B$185,0),MATCH('Data above threshold'!Q$4,'Raw Data'!$3:$3,0)-1)),"", IFERROR($J127*OFFSET('Raw Data'!$A$3,MATCH('Data above threshold'!$A127,'Raw Data'!$B$4:$B$185,0),MATCH('Data above threshold'!Q$4,'Raw Data'!$3:$3,0)-1),"NA"))</f>
        <v>10.04</v>
      </c>
      <c r="P127" s="103" t="n">
        <f aca="true">IF(ISBLANK(OFFSET('Raw Data'!$A$3,MATCH('Data above threshold'!$A127,'Raw Data'!$B$4:$B$185,0),MATCH('Data above threshold'!R$4,'Raw Data'!$3:$3,0)-1)),"", IFERROR($J127*OFFSET('Raw Data'!$A$3,MATCH('Data above threshold'!$A127,'Raw Data'!$B$4:$B$185,0),MATCH('Data above threshold'!R$4,'Raw Data'!$3:$3,0)-1),"NA"))</f>
        <v>9.18</v>
      </c>
      <c r="Q127" s="103" t="n">
        <f aca="true">IF(ISBLANK(OFFSET('Raw Data'!$A$3,MATCH('Data above threshold'!$A127,'Raw Data'!$B$4:$B$185,0),MATCH('Data above threshold'!S$4,'Raw Data'!$3:$3,0)-1)),"", IFERROR($J127*OFFSET('Raw Data'!$A$3,MATCH('Data above threshold'!$A127,'Raw Data'!$B$4:$B$185,0),MATCH('Data above threshold'!S$4,'Raw Data'!$3:$3,0)-1),"NA"))</f>
        <v>34.39</v>
      </c>
      <c r="R127" s="103" t="n">
        <f aca="true">IF(ISBLANK(OFFSET('Raw Data'!$A$3,MATCH('Data above threshold'!$A127,'Raw Data'!$B$4:$B$185,0),MATCH('Data above threshold'!T$4,'Raw Data'!$3:$3,0)-1)),"", IFERROR($J127*OFFSET('Raw Data'!$A$3,MATCH('Data above threshold'!$A127,'Raw Data'!$B$4:$B$185,0),MATCH('Data above threshold'!T$4,'Raw Data'!$3:$3,0)-1),"NA"))</f>
        <v>9.2</v>
      </c>
      <c r="S127" s="103" t="n">
        <f aca="true">IF(ISBLANK(OFFSET('Raw Data'!$A$3,MATCH('Data above threshold'!$A127,'Raw Data'!$B$4:$B$185,0),MATCH('Data above threshold'!U$4,'Raw Data'!$3:$3,0)-1)),"", IFERROR($J127*OFFSET('Raw Data'!$A$3,MATCH('Data above threshold'!$A127,'Raw Data'!$B$4:$B$185,0),MATCH('Data above threshold'!U$4,'Raw Data'!$3:$3,0)-1),"NA"))</f>
        <v>34.75</v>
      </c>
      <c r="T127" s="103" t="n">
        <f aca="true">IF(ISBLANK(OFFSET('Raw Data'!$A$3,MATCH('Data above threshold'!$A127,'Raw Data'!$B$4:$B$185,0),MATCH('Data above threshold'!V$4,'Raw Data'!$3:$3,0)-1)),"", IFERROR($J127*OFFSET('Raw Data'!$A$3,MATCH('Data above threshold'!$A127,'Raw Data'!$B$4:$B$185,0),MATCH('Data above threshold'!V$4,'Raw Data'!$3:$3,0)-1),"NA"))</f>
        <v>86.9</v>
      </c>
      <c r="U127" s="103" t="n">
        <f aca="true">IF(ISBLANK(OFFSET('Raw Data'!$A$3,MATCH('Data above threshold'!$A127,'Raw Data'!$B$4:$B$185,0),MATCH('Data above threshold'!W$4,'Raw Data'!$3:$3,0)-1)),"", IFERROR($J127*OFFSET('Raw Data'!$A$3,MATCH('Data above threshold'!$A127,'Raw Data'!$B$4:$B$185,0),MATCH('Data above threshold'!W$4,'Raw Data'!$3:$3,0)-1),"NA"))</f>
        <v>43.79</v>
      </c>
      <c r="V127" s="103" t="n">
        <f aca="true">IF(ISBLANK(OFFSET('Raw Data'!$A$3,MATCH('Data above threshold'!$A127,'Raw Data'!$B$4:$B$185,0),MATCH('Data above threshold'!X$4,'Raw Data'!$3:$3,0)-1)),"", IFERROR($J127*OFFSET('Raw Data'!$A$3,MATCH('Data above threshold'!$A127,'Raw Data'!$B$4:$B$185,0),MATCH('Data above threshold'!X$4,'Raw Data'!$3:$3,0)-1),"NA"))</f>
        <v>22.03</v>
      </c>
      <c r="W127" s="103" t="n">
        <f aca="true">IF(ISBLANK(OFFSET('Raw Data'!$A$3,MATCH('Data above threshold'!$A127,'Raw Data'!$B$4:$B$185,0),MATCH('Data above threshold'!Y$4,'Raw Data'!$3:$3,0)-1)),"", IFERROR($J127*OFFSET('Raw Data'!$A$3,MATCH('Data above threshold'!$A127,'Raw Data'!$B$4:$B$185,0),MATCH('Data above threshold'!Y$4,'Raw Data'!$3:$3,0)-1),"NA"))</f>
        <v>25.29</v>
      </c>
      <c r="X127" s="103" t="n">
        <f aca="true">IF(ISBLANK(OFFSET('Raw Data'!$A$3,MATCH('Data above threshold'!$A127,'Raw Data'!$B$4:$B$185,0),MATCH('Data above threshold'!Z$4,'Raw Data'!$3:$3,0)-1)),"", IFERROR($J127*OFFSET('Raw Data'!$A$3,MATCH('Data above threshold'!$A127,'Raw Data'!$B$4:$B$185,0),MATCH('Data above threshold'!Z$4,'Raw Data'!$3:$3,0)-1),"NA"))</f>
        <v>24.88</v>
      </c>
      <c r="Y127" s="103" t="n">
        <f aca="true">IF(ISBLANK(OFFSET('Raw Data'!$A$3,MATCH('Data above threshold'!$A127,'Raw Data'!$B$4:$B$185,0),MATCH('Data above threshold'!AA$4,'Raw Data'!$3:$3,0)-1)),"", IFERROR($J127*OFFSET('Raw Data'!$A$3,MATCH('Data above threshold'!$A127,'Raw Data'!$B$4:$B$185,0),MATCH('Data above threshold'!AA$4,'Raw Data'!$3:$3,0)-1),"NA"))</f>
        <v>12.41</v>
      </c>
      <c r="Z127" s="103" t="n">
        <f aca="true">IF(ISBLANK(OFFSET('Raw Data'!$A$3,MATCH('Data above threshold'!$A127,'Raw Data'!$B$4:$B$185,0),MATCH('Data above threshold'!AB$4,'Raw Data'!$3:$3,0)-1)),"", IFERROR($J127*OFFSET('Raw Data'!$A$3,MATCH('Data above threshold'!$A127,'Raw Data'!$B$4:$B$185,0),MATCH('Data above threshold'!AB$4,'Raw Data'!$3:$3,0)-1),"NA"))</f>
        <v>95.82</v>
      </c>
      <c r="AA127" s="103" t="n">
        <f aca="true">IF(ISBLANK(OFFSET('Raw Data'!$A$3,MATCH('Data above threshold'!$A127,'Raw Data'!$B$4:$B$185,0),MATCH('Data above threshold'!AC$4,'Raw Data'!$3:$3,0)-1)),"", IFERROR($J127*OFFSET('Raw Data'!$A$3,MATCH('Data above threshold'!$A127,'Raw Data'!$B$4:$B$185,0),MATCH('Data above threshold'!AC$4,'Raw Data'!$3:$3,0)-1),"NA"))</f>
        <v>23.56</v>
      </c>
      <c r="AB127" s="103" t="n">
        <f aca="true">IF(ISBLANK(OFFSET('Raw Data'!$A$3,MATCH('Data above threshold'!$A127,'Raw Data'!$B$4:$B$185,0),MATCH('Data above threshold'!AD$4,'Raw Data'!$3:$3,0)-1)),"", IFERROR($J127*OFFSET('Raw Data'!$A$3,MATCH('Data above threshold'!$A127,'Raw Data'!$B$4:$B$185,0),MATCH('Data above threshold'!AD$4,'Raw Data'!$3:$3,0)-1),"NA"))</f>
        <v>26.58</v>
      </c>
      <c r="AC127" s="103" t="n">
        <f aca="true">IF(ISBLANK(OFFSET('Raw Data'!$A$3,MATCH('Data above threshold'!$A127,'Raw Data'!$B$4:$B$185,0),MATCH('Data above threshold'!AE$4,'Raw Data'!$3:$3,0)-1)),"", IFERROR($J127*OFFSET('Raw Data'!$A$3,MATCH('Data above threshold'!$A127,'Raw Data'!$B$4:$B$185,0),MATCH('Data above threshold'!AE$4,'Raw Data'!$3:$3,0)-1),"NA"))</f>
        <v>38.73</v>
      </c>
      <c r="AD127" s="103" t="n">
        <f aca="true">IF(ISBLANK(OFFSET('Raw Data'!$A$3,MATCH('Data above threshold'!$A127,'Raw Data'!$B$4:$B$185,0),MATCH('Data above threshold'!AF$4,'Raw Data'!$3:$3,0)-1)),"", IFERROR($J127*OFFSET('Raw Data'!$A$3,MATCH('Data above threshold'!$A127,'Raw Data'!$B$4:$B$185,0),MATCH('Data above threshold'!AF$4,'Raw Data'!$3:$3,0)-1),"NA"))</f>
        <v>9.94</v>
      </c>
      <c r="AE127" s="103" t="n">
        <f aca="true">IF(ISBLANK(OFFSET('Raw Data'!$A$3,MATCH('Data above threshold'!$A127,'Raw Data'!$B$4:$B$185,0),MATCH('Data above threshold'!AG$4,'Raw Data'!$3:$3,0)-1)),"", IFERROR($J127*OFFSET('Raw Data'!$A$3,MATCH('Data above threshold'!$A127,'Raw Data'!$B$4:$B$185,0),MATCH('Data above threshold'!AG$4,'Raw Data'!$3:$3,0)-1),"NA"))</f>
        <v>14.21</v>
      </c>
      <c r="AF127" s="103" t="n">
        <f aca="true">IF(ISBLANK(OFFSET('Raw Data'!$A$3,MATCH('Data above threshold'!$A127,'Raw Data'!$B$4:$B$185,0),MATCH('Data above threshold'!AH$4,'Raw Data'!$3:$3,0)-1)),"", IFERROR($J127*OFFSET('Raw Data'!$A$3,MATCH('Data above threshold'!$A127,'Raw Data'!$B$4:$B$185,0),MATCH('Data above threshold'!AH$4,'Raw Data'!$3:$3,0)-1),"NA"))</f>
        <v>33.17</v>
      </c>
      <c r="AG127" s="103" t="n">
        <f aca="true">IF(ISBLANK(OFFSET('Raw Data'!$A$3,MATCH('Data above threshold'!$A127,'Raw Data'!$B$4:$B$185,0),MATCH('Data above threshold'!AI$4,'Raw Data'!$3:$3,0)-1)),"", IFERROR($J127*OFFSET('Raw Data'!$A$3,MATCH('Data above threshold'!$A127,'Raw Data'!$B$4:$B$185,0),MATCH('Data above threshold'!AI$4,'Raw Data'!$3:$3,0)-1),"NA"))</f>
        <v>7.83</v>
      </c>
      <c r="AH127" s="103" t="n">
        <f aca="true">IF(ISBLANK(OFFSET('Raw Data'!$A$3,MATCH('Data above threshold'!$A127,'Raw Data'!$B$4:$B$185,0),MATCH('Data above threshold'!AJ$4,'Raw Data'!$3:$3,0)-1)),"", IFERROR($J127*OFFSET('Raw Data'!$A$3,MATCH('Data above threshold'!$A127,'Raw Data'!$B$4:$B$185,0),MATCH('Data above threshold'!AJ$4,'Raw Data'!$3:$3,0)-1),"NA"))</f>
        <v>0.06</v>
      </c>
      <c r="AI127" s="103" t="n">
        <f aca="true">IF(ISBLANK(OFFSET('Raw Data'!$A$3,MATCH('Data above threshold'!$A127,'Raw Data'!$B$4:$B$185,0),MATCH('Data above threshold'!AK$4,'Raw Data'!$3:$3,0)-1)),"", IFERROR($J127*OFFSET('Raw Data'!$A$3,MATCH('Data above threshold'!$A127,'Raw Data'!$B$4:$B$185,0),MATCH('Data above threshold'!AK$4,'Raw Data'!$3:$3,0)-1),"NA"))</f>
        <v>13.82</v>
      </c>
      <c r="AJ127" s="103" t="n">
        <f aca="true">IF(ISBLANK(OFFSET('Raw Data'!$A$3,MATCH('Data above threshold'!$A127,'Raw Data'!$B$4:$B$185,0),MATCH('Data above threshold'!AL$4,'Raw Data'!$3:$3,0)-1)),"", IFERROR($J127*OFFSET('Raw Data'!$A$3,MATCH('Data above threshold'!$A127,'Raw Data'!$B$4:$B$185,0),MATCH('Data above threshold'!AL$4,'Raw Data'!$3:$3,0)-1),"NA"))</f>
        <v>16.25</v>
      </c>
      <c r="AK127" s="103" t="n">
        <f aca="true">IF(ISBLANK(OFFSET('Raw Data'!$A$3,MATCH('Data above threshold'!$A127,'Raw Data'!$B$4:$B$185,0),MATCH('Data above threshold'!AM$4,'Raw Data'!$3:$3,0)-1)),"", IFERROR($J127*OFFSET('Raw Data'!$A$3,MATCH('Data above threshold'!$A127,'Raw Data'!$B$4:$B$185,0),MATCH('Data above threshold'!AM$4,'Raw Data'!$3:$3,0)-1),"NA"))</f>
        <v>43.24</v>
      </c>
      <c r="AL127" s="103" t="n">
        <f aca="true">IF(ISBLANK(OFFSET('Raw Data'!$A$3,MATCH('Data above threshold'!$A127,'Raw Data'!$B$4:$B$185,0),MATCH('Data above threshold'!AN$4,'Raw Data'!$3:$3,0)-1)),"", IFERROR($J127*OFFSET('Raw Data'!$A$3,MATCH('Data above threshold'!$A127,'Raw Data'!$B$4:$B$185,0),MATCH('Data above threshold'!AN$4,'Raw Data'!$3:$3,0)-1),"NA"))</f>
        <v>31.26</v>
      </c>
      <c r="AM127" s="103" t="n">
        <f aca="true">IF(ISBLANK(OFFSET('Raw Data'!$A$3,MATCH('Data above threshold'!$A127,'Raw Data'!$B$4:$B$185,0),MATCH('Data above threshold'!AO$4,'Raw Data'!$3:$3,0)-1)),"", IFERROR($J127*OFFSET('Raw Data'!$A$3,MATCH('Data above threshold'!$A127,'Raw Data'!$B$4:$B$185,0),MATCH('Data above threshold'!AO$4,'Raw Data'!$3:$3,0)-1),"NA"))</f>
        <v>13.5</v>
      </c>
      <c r="AN127" s="103" t="n">
        <f aca="true">IF(ISBLANK(OFFSET('Raw Data'!$A$3,MATCH('Data above threshold'!$A127,'Raw Data'!$B$4:$B$185,0),MATCH('Data above threshold'!AP$4,'Raw Data'!$3:$3,0)-1)),"", IFERROR($J127*OFFSET('Raw Data'!$A$3,MATCH('Data above threshold'!$A127,'Raw Data'!$B$4:$B$185,0),MATCH('Data above threshold'!AP$4,'Raw Data'!$3:$3,0)-1),"NA"))</f>
        <v>8.71</v>
      </c>
      <c r="AO127" s="103" t="n">
        <f aca="true">IF(ISBLANK(OFFSET('Raw Data'!$A$3,MATCH('Data above threshold'!$A127,'Raw Data'!$B$4:$B$185,0),MATCH('Data above threshold'!AQ$4,'Raw Data'!$3:$3,0)-1)),"", IFERROR($J127*OFFSET('Raw Data'!$A$3,MATCH('Data above threshold'!$A127,'Raw Data'!$B$4:$B$185,0),MATCH('Data above threshold'!AQ$4,'Raw Data'!$3:$3,0)-1),"NA"))</f>
        <v>41.41</v>
      </c>
      <c r="AP127" s="103" t="n">
        <f aca="true">IF(ISBLANK(OFFSET('Raw Data'!$A$3,MATCH('Data above threshold'!$A127,'Raw Data'!$B$4:$B$185,0),MATCH('Data above threshold'!AR$4,'Raw Data'!$3:$3,0)-1)),"", IFERROR($J127*OFFSET('Raw Data'!$A$3,MATCH('Data above threshold'!$A127,'Raw Data'!$B$4:$B$185,0),MATCH('Data above threshold'!AR$4,'Raw Data'!$3:$3,0)-1),"NA"))</f>
        <v>76.27</v>
      </c>
      <c r="AQ127" s="103" t="n">
        <f aca="true">IF(ISBLANK(OFFSET('Raw Data'!$A$3,MATCH('Data above threshold'!$A127,'Raw Data'!$B$4:$B$185,0),MATCH('Data above threshold'!AS$4,'Raw Data'!$3:$3,0)-1)),"", IFERROR($J127*OFFSET('Raw Data'!$A$3,MATCH('Data above threshold'!$A127,'Raw Data'!$B$4:$B$185,0),MATCH('Data above threshold'!AS$4,'Raw Data'!$3:$3,0)-1),"NA"))</f>
        <v>17.17</v>
      </c>
      <c r="AR127" s="103" t="n">
        <f aca="true">IF(ISBLANK(OFFSET('Raw Data'!$A$3,MATCH('Data above threshold'!$A127,'Raw Data'!$B$4:$B$185,0),MATCH('Data above threshold'!AT$4,'Raw Data'!$3:$3,0)-1)),"", IFERROR($J127*OFFSET('Raw Data'!$A$3,MATCH('Data above threshold'!$A127,'Raw Data'!$B$4:$B$185,0),MATCH('Data above threshold'!AT$4,'Raw Data'!$3:$3,0)-1),"NA"))</f>
        <v>25.26</v>
      </c>
      <c r="AS127" s="103" t="n">
        <f aca="true">IF(ISBLANK(OFFSET('Raw Data'!$A$3,MATCH('Data above threshold'!$A127,'Raw Data'!$B$4:$B$185,0),MATCH('Data above threshold'!AU$4,'Raw Data'!$3:$3,0)-1)),"", IFERROR($J127*OFFSET('Raw Data'!$A$3,MATCH('Data above threshold'!$A127,'Raw Data'!$B$4:$B$185,0),MATCH('Data above threshold'!AU$4,'Raw Data'!$3:$3,0)-1),"NA"))</f>
        <v>33.13</v>
      </c>
      <c r="AT127" s="103" t="n">
        <f aca="true">IF(ISBLANK(OFFSET('Raw Data'!$A$3,MATCH('Data above threshold'!$A127,'Raw Data'!$B$4:$B$185,0),MATCH('Data above threshold'!AV$4,'Raw Data'!$3:$3,0)-1)),"", IFERROR($J127*OFFSET('Raw Data'!$A$3,MATCH('Data above threshold'!$A127,'Raw Data'!$B$4:$B$185,0),MATCH('Data above threshold'!AV$4,'Raw Data'!$3:$3,0)-1),"NA"))</f>
        <v>36.88</v>
      </c>
      <c r="AU127" s="103" t="n">
        <f aca="true">IF(ISBLANK(OFFSET('Raw Data'!$A$3,MATCH('Data above threshold'!$A127,'Raw Data'!$B$4:$B$185,0),MATCH('Data above threshold'!AW$4,'Raw Data'!$3:$3,0)-1)),"", IFERROR($J127*OFFSET('Raw Data'!$A$3,MATCH('Data above threshold'!$A127,'Raw Data'!$B$4:$B$185,0),MATCH('Data above threshold'!AW$4,'Raw Data'!$3:$3,0)-1),"NA"))</f>
        <v>36.02</v>
      </c>
      <c r="AV127" s="103" t="n">
        <f aca="true">IF(ISBLANK(OFFSET('Raw Data'!$A$3,MATCH('Data above threshold'!$A127,'Raw Data'!$B$4:$B$185,0),MATCH('Data above threshold'!AX$4,'Raw Data'!$3:$3,0)-1)),"", IFERROR($J127*OFFSET('Raw Data'!$A$3,MATCH('Data above threshold'!$A127,'Raw Data'!$B$4:$B$185,0),MATCH('Data above threshold'!AX$4,'Raw Data'!$3:$3,0)-1),"NA"))</f>
        <v>77.03</v>
      </c>
      <c r="AW127" s="103" t="n">
        <f aca="true">IF(ISBLANK(OFFSET('Raw Data'!$A$3,MATCH('Data above threshold'!$A127,'Raw Data'!$B$4:$B$185,0),MATCH('Data above threshold'!AY$4,'Raw Data'!$3:$3,0)-1)),"", IFERROR($J127*OFFSET('Raw Data'!$A$3,MATCH('Data above threshold'!$A127,'Raw Data'!$B$4:$B$185,0),MATCH('Data above threshold'!AY$4,'Raw Data'!$3:$3,0)-1),"NA"))</f>
        <v>16.52</v>
      </c>
      <c r="AX127" s="103" t="n">
        <f aca="true">IF(ISBLANK(OFFSET('Raw Data'!$A$3,MATCH('Data above threshold'!$A127,'Raw Data'!$B$4:$B$185,0),MATCH('Data above threshold'!AZ$4,'Raw Data'!$3:$3,0)-1)),"", IFERROR($J127*OFFSET('Raw Data'!$A$3,MATCH('Data above threshold'!$A127,'Raw Data'!$B$4:$B$185,0),MATCH('Data above threshold'!AZ$4,'Raw Data'!$3:$3,0)-1),"NA"))</f>
        <v>16.77</v>
      </c>
      <c r="AY127" s="103" t="n">
        <f aca="true">IF(ISBLANK(OFFSET('Raw Data'!$A$3,MATCH('Data above threshold'!$A127,'Raw Data'!$B$4:$B$185,0),MATCH('Data above threshold'!BA$4,'Raw Data'!$3:$3,0)-1)),"", IFERROR($J127*OFFSET('Raw Data'!$A$3,MATCH('Data above threshold'!$A127,'Raw Data'!$B$4:$B$185,0),MATCH('Data above threshold'!BA$4,'Raw Data'!$3:$3,0)-1),"NA"))</f>
        <v>6.3</v>
      </c>
      <c r="AZ127" s="103" t="n">
        <f aca="true">IF(ISBLANK(OFFSET('Raw Data'!$A$3,MATCH('Data above threshold'!$A127,'Raw Data'!$B$4:$B$185,0),MATCH('Data above threshold'!BB$4,'Raw Data'!$3:$3,0)-1)),"", IFERROR($J127*OFFSET('Raw Data'!$A$3,MATCH('Data above threshold'!$A127,'Raw Data'!$B$4:$B$185,0),MATCH('Data above threshold'!BB$4,'Raw Data'!$3:$3,0)-1),"NA"))</f>
        <v>72.66</v>
      </c>
      <c r="BA127" s="103" t="n">
        <f aca="true">IF(ISBLANK(OFFSET('Raw Data'!$A$3,MATCH('Data above threshold'!$A127,'Raw Data'!$B$4:$B$185,0),MATCH('Data above threshold'!BC$4,'Raw Data'!$3:$3,0)-1)),"", IFERROR($J127*OFFSET('Raw Data'!$A$3,MATCH('Data above threshold'!$A127,'Raw Data'!$B$4:$B$185,0),MATCH('Data above threshold'!BC$4,'Raw Data'!$3:$3,0)-1),"NA"))</f>
        <v>2.71</v>
      </c>
      <c r="BB127" s="103" t="n">
        <f aca="true">IF(ISBLANK(OFFSET('Raw Data'!$A$3,MATCH('Data above threshold'!$A127,'Raw Data'!$B$4:$B$185,0),MATCH('Data above threshold'!BD$4,'Raw Data'!$3:$3,0)-1)),"", IFERROR($J127*OFFSET('Raw Data'!$A$3,MATCH('Data above threshold'!$A127,'Raw Data'!$B$4:$B$185,0),MATCH('Data above threshold'!BD$4,'Raw Data'!$3:$3,0)-1),"NA"))</f>
        <v>3.65</v>
      </c>
      <c r="BC127" s="103" t="n">
        <f aca="true">IF(ISBLANK(OFFSET('Raw Data'!$A$3,MATCH('Data above threshold'!$A127,'Raw Data'!$B$4:$B$185,0),MATCH('Data above threshold'!BE$4,'Raw Data'!$3:$3,0)-1)),"", IFERROR($J127*OFFSET('Raw Data'!$A$3,MATCH('Data above threshold'!$A127,'Raw Data'!$B$4:$B$185,0),MATCH('Data above threshold'!BE$4,'Raw Data'!$3:$3,0)-1),"NA"))</f>
        <v>9.22</v>
      </c>
      <c r="BD127" s="103" t="n">
        <f aca="true">IF(ISBLANK(OFFSET('Raw Data'!$A$3,MATCH('Data above threshold'!$A127,'Raw Data'!$B$4:$B$185,0),MATCH('Data above threshold'!BF$4,'Raw Data'!$3:$3,0)-1)),"", IFERROR($J127*OFFSET('Raw Data'!$A$3,MATCH('Data above threshold'!$A127,'Raw Data'!$B$4:$B$185,0),MATCH('Data above threshold'!BF$4,'Raw Data'!$3:$3,0)-1),"NA"))</f>
        <v>61.53</v>
      </c>
      <c r="BE127" s="103" t="n">
        <f aca="true">IF(ISBLANK(OFFSET('Raw Data'!$A$3,MATCH('Data above threshold'!$A127,'Raw Data'!$B$4:$B$185,0),MATCH('Data above threshold'!BG$4,'Raw Data'!$3:$3,0)-1)),"", IFERROR($J127*OFFSET('Raw Data'!$A$3,MATCH('Data above threshold'!$A127,'Raw Data'!$B$4:$B$185,0),MATCH('Data above threshold'!BG$4,'Raw Data'!$3:$3,0)-1),"NA"))</f>
        <v>5.36</v>
      </c>
      <c r="BF127" s="103" t="n">
        <f aca="true">IF(ISBLANK(OFFSET('Raw Data'!$A$3,MATCH('Data above threshold'!$A127,'Raw Data'!$B$4:$B$185,0),MATCH('Data above threshold'!BH$4,'Raw Data'!$3:$3,0)-1)),"", IFERROR($J127*OFFSET('Raw Data'!$A$3,MATCH('Data above threshold'!$A127,'Raw Data'!$B$4:$B$185,0),MATCH('Data above threshold'!BH$4,'Raw Data'!$3:$3,0)-1),"NA"))</f>
        <v>61.53</v>
      </c>
      <c r="BG127" s="103" t="n">
        <f aca="true">IF(ISBLANK(OFFSET('Raw Data'!$A$3,MATCH('Data above threshold'!$A127,'Raw Data'!$B$4:$B$185,0),MATCH('Data above threshold'!BI$4,'Raw Data'!$3:$3,0)-1)),"", IFERROR($J127*OFFSET('Raw Data'!$A$3,MATCH('Data above threshold'!$A127,'Raw Data'!$B$4:$B$185,0),MATCH('Data above threshold'!BI$4,'Raw Data'!$3:$3,0)-1),"NA"))</f>
        <v>86.4</v>
      </c>
      <c r="BH127" s="103" t="n">
        <f aca="true">IF(ISBLANK(OFFSET('Raw Data'!$A$3,MATCH('Data above threshold'!$A127,'Raw Data'!$B$4:$B$185,0),MATCH('Data above threshold'!BJ$4,'Raw Data'!$3:$3,0)-1)),"", IFERROR($J127*OFFSET('Raw Data'!$A$3,MATCH('Data above threshold'!$A127,'Raw Data'!$B$4:$B$185,0),MATCH('Data above threshold'!BJ$4,'Raw Data'!$3:$3,0)-1),"NA"))</f>
        <v>11.54</v>
      </c>
      <c r="BI127" s="103" t="n">
        <f aca="true">IF(ISBLANK(OFFSET('Raw Data'!$A$3,MATCH('Data above threshold'!$A127,'Raw Data'!$B$4:$B$185,0),MATCH('Data above threshold'!BK$4,'Raw Data'!$3:$3,0)-1)),"", IFERROR($J127*OFFSET('Raw Data'!$A$3,MATCH('Data above threshold'!$A127,'Raw Data'!$B$4:$B$185,0),MATCH('Data above threshold'!BK$4,'Raw Data'!$3:$3,0)-1),"NA"))</f>
        <v>5.19</v>
      </c>
      <c r="BJ127" s="103" t="n">
        <f aca="true">IF(ISBLANK(OFFSET('Raw Data'!$A$3,MATCH('Data above threshold'!$A127,'Raw Data'!$B$4:$B$185,0),MATCH('Data above threshold'!BL$4,'Raw Data'!$3:$3,0)-1)),"", IFERROR($J127*OFFSET('Raw Data'!$A$3,MATCH('Data above threshold'!$A127,'Raw Data'!$B$4:$B$185,0),MATCH('Data above threshold'!BL$4,'Raw Data'!$3:$3,0)-1),"NA"))</f>
        <v>26.47</v>
      </c>
      <c r="BK127" s="103" t="n">
        <f aca="true">IF(ISBLANK(OFFSET('Raw Data'!$A$3,MATCH('Data above threshold'!$A127,'Raw Data'!$B$4:$B$185,0),MATCH('Data above threshold'!BM$4,'Raw Data'!$3:$3,0)-1)),"", IFERROR($J127*OFFSET('Raw Data'!$A$3,MATCH('Data above threshold'!$A127,'Raw Data'!$B$4:$B$185,0),MATCH('Data above threshold'!BM$4,'Raw Data'!$3:$3,0)-1),"NA"))</f>
        <v>78.94</v>
      </c>
      <c r="BL127" s="103" t="n">
        <f aca="true">IF(ISBLANK(OFFSET('Raw Data'!$A$3,MATCH('Data above threshold'!$A127,'Raw Data'!$B$4:$B$185,0),MATCH('Data above threshold'!BN$4,'Raw Data'!$3:$3,0)-1)),"", IFERROR($J127*OFFSET('Raw Data'!$A$3,MATCH('Data above threshold'!$A127,'Raw Data'!$B$4:$B$185,0),MATCH('Data above threshold'!BN$4,'Raw Data'!$3:$3,0)-1),"NA"))</f>
        <v>86.64</v>
      </c>
      <c r="BM127" s="103" t="n">
        <f aca="true">IF(ISBLANK(OFFSET('Raw Data'!$A$3,MATCH('Data above threshold'!$A127,'Raw Data'!$B$4:$B$185,0),MATCH('Data above threshold'!BO$4,'Raw Data'!$3:$3,0)-1)),"", IFERROR($J127*OFFSET('Raw Data'!$A$3,MATCH('Data above threshold'!$A127,'Raw Data'!$B$4:$B$185,0),MATCH('Data above threshold'!BO$4,'Raw Data'!$3:$3,0)-1),"NA"))</f>
        <v>5.89</v>
      </c>
      <c r="BN127" s="103" t="n">
        <f aca="true">IF(ISBLANK(OFFSET('Raw Data'!$A$3,MATCH('Data above threshold'!$A127,'Raw Data'!$B$4:$B$185,0),MATCH('Data above threshold'!BP$4,'Raw Data'!$3:$3,0)-1)),"", IFERROR($J127*OFFSET('Raw Data'!$A$3,MATCH('Data above threshold'!$A127,'Raw Data'!$B$4:$B$185,0),MATCH('Data above threshold'!BP$4,'Raw Data'!$3:$3,0)-1),"NA"))</f>
        <v>57.77</v>
      </c>
      <c r="BO127" s="103" t="n">
        <f aca="true">IF(ISBLANK(OFFSET('Raw Data'!$A$3,MATCH('Data above threshold'!$A127,'Raw Data'!$B$4:$B$185,0),MATCH('Data above threshold'!BQ$4,'Raw Data'!$3:$3,0)-1)),"", IFERROR($J127*OFFSET('Raw Data'!$A$3,MATCH('Data above threshold'!$A127,'Raw Data'!$B$4:$B$185,0),MATCH('Data above threshold'!BQ$4,'Raw Data'!$3:$3,0)-1),"NA"))</f>
        <v>30.79</v>
      </c>
      <c r="BP127" s="103" t="n">
        <f aca="true">IF(ISBLANK(OFFSET('Raw Data'!$A$3,MATCH('Data above threshold'!$A127,'Raw Data'!$B$4:$B$185,0),MATCH('Data above threshold'!BR$4,'Raw Data'!$3:$3,0)-1)),"", IFERROR($J127*OFFSET('Raw Data'!$A$3,MATCH('Data above threshold'!$A127,'Raw Data'!$B$4:$B$185,0),MATCH('Data above threshold'!BR$4,'Raw Data'!$3:$3,0)-1),"NA"))</f>
        <v>46.48</v>
      </c>
      <c r="BQ127" s="103" t="n">
        <f aca="true">IF(ISBLANK(OFFSET('Raw Data'!$A$3,MATCH('Data above threshold'!$A127,'Raw Data'!$B$4:$B$185,0),MATCH('Data above threshold'!BS$4,'Raw Data'!$3:$3,0)-1)),"", IFERROR($J127*OFFSET('Raw Data'!$A$3,MATCH('Data above threshold'!$A127,'Raw Data'!$B$4:$B$185,0),MATCH('Data above threshold'!BS$4,'Raw Data'!$3:$3,0)-1),"NA"))</f>
        <v>21.23</v>
      </c>
      <c r="BR127" s="103" t="n">
        <f aca="true">IF(ISBLANK(OFFSET('Raw Data'!$A$3,MATCH('Data above threshold'!$A127,'Raw Data'!$B$4:$B$185,0),MATCH('Data above threshold'!BT$4,'Raw Data'!$3:$3,0)-1)),"", IFERROR($J127*OFFSET('Raw Data'!$A$3,MATCH('Data above threshold'!$A127,'Raw Data'!$B$4:$B$185,0),MATCH('Data above threshold'!BT$4,'Raw Data'!$3:$3,0)-1),"NA"))</f>
        <v>25.5</v>
      </c>
      <c r="BS127" s="103" t="n">
        <f aca="true">IF(ISBLANK(OFFSET('Raw Data'!$A$3,MATCH('Data above threshold'!$A127,'Raw Data'!$B$4:$B$185,0),MATCH('Data above threshold'!BU$4,'Raw Data'!$3:$3,0)-1)),"", IFERROR($J127*OFFSET('Raw Data'!$A$3,MATCH('Data above threshold'!$A127,'Raw Data'!$B$4:$B$185,0),MATCH('Data above threshold'!BU$4,'Raw Data'!$3:$3,0)-1),"NA"))</f>
        <v>27.45</v>
      </c>
      <c r="BT127" s="103" t="n">
        <f aca="true">IF(ISBLANK(OFFSET('Raw Data'!$A$3,MATCH('Data above threshold'!$A127,'Raw Data'!$B$4:$B$185,0),MATCH('Data above threshold'!BV$4,'Raw Data'!$3:$3,0)-1)),"", IFERROR($J127*OFFSET('Raw Data'!$A$3,MATCH('Data above threshold'!$A127,'Raw Data'!$B$4:$B$185,0),MATCH('Data above threshold'!BV$4,'Raw Data'!$3:$3,0)-1),"NA"))</f>
        <v>52.5</v>
      </c>
      <c r="BU127" s="103" t="n">
        <f aca="true">IF(ISBLANK(OFFSET('Raw Data'!$A$3,MATCH('Data above threshold'!$A127,'Raw Data'!$B$4:$B$185,0),MATCH('Data above threshold'!BW$4,'Raw Data'!$3:$3,0)-1)),"", IFERROR($J127*OFFSET('Raw Data'!$A$3,MATCH('Data above threshold'!$A127,'Raw Data'!$B$4:$B$185,0),MATCH('Data above threshold'!BW$4,'Raw Data'!$3:$3,0)-1),"NA"))</f>
        <v>11.91</v>
      </c>
      <c r="BV127" s="103" t="n">
        <f aca="true">IF(ISBLANK(OFFSET('Raw Data'!$A$3,MATCH('Data above threshold'!$A127,'Raw Data'!$B$4:$B$185,0),MATCH('Data above threshold'!BX$4,'Raw Data'!$3:$3,0)-1)),"", IFERROR($J127*OFFSET('Raw Data'!$A$3,MATCH('Data above threshold'!$A127,'Raw Data'!$B$4:$B$185,0),MATCH('Data above threshold'!BX$4,'Raw Data'!$3:$3,0)-1),"NA"))</f>
        <v>27.16</v>
      </c>
      <c r="BW127" s="103" t="n">
        <f aca="true">IF(ISBLANK(OFFSET('Raw Data'!$A$3,MATCH('Data above threshold'!$A127,'Raw Data'!$B$4:$B$185,0),MATCH('Data above threshold'!BY$4,'Raw Data'!$3:$3,0)-1)),"", IFERROR($J127*OFFSET('Raw Data'!$A$3,MATCH('Data above threshold'!$A127,'Raw Data'!$B$4:$B$185,0),MATCH('Data above threshold'!BY$4,'Raw Data'!$3:$3,0)-1),"NA"))</f>
        <v>23.7</v>
      </c>
      <c r="BX127" s="103" t="n">
        <f aca="true">IF(ISBLANK(OFFSET('Raw Data'!$A$3,MATCH('Data above threshold'!$A127,'Raw Data'!$B$4:$B$185,0),MATCH('Data above threshold'!BZ$4,'Raw Data'!$3:$3,0)-1)),"", IFERROR($J127*OFFSET('Raw Data'!$A$3,MATCH('Data above threshold'!$A127,'Raw Data'!$B$4:$B$185,0),MATCH('Data above threshold'!BZ$4,'Raw Data'!$3:$3,0)-1),"NA"))</f>
        <v>3.3</v>
      </c>
      <c r="BY127" s="103" t="n">
        <f aca="true">IF(ISBLANK(OFFSET('Raw Data'!$A$3,MATCH('Data above threshold'!$A127,'Raw Data'!$B$4:$B$185,0),MATCH('Data above threshold'!CA$4,'Raw Data'!$3:$3,0)-1)),"", IFERROR($J127*OFFSET('Raw Data'!$A$3,MATCH('Data above threshold'!$A127,'Raw Data'!$B$4:$B$185,0),MATCH('Data above threshold'!CA$4,'Raw Data'!$3:$3,0)-1),"NA"))</f>
        <v>86.66</v>
      </c>
      <c r="BZ127" s="103" t="n">
        <f aca="true">IF(ISBLANK(OFFSET('Raw Data'!$A$3,MATCH('Data above threshold'!$A127,'Raw Data'!$B$4:$B$185,0),MATCH('Data above threshold'!CB$4,'Raw Data'!$3:$3,0)-1)),"", IFERROR($J127*OFFSET('Raw Data'!$A$3,MATCH('Data above threshold'!$A127,'Raw Data'!$B$4:$B$185,0),MATCH('Data above threshold'!CB$4,'Raw Data'!$3:$3,0)-1),"NA"))</f>
        <v>61.6</v>
      </c>
      <c r="CA127" s="103" t="n">
        <f aca="true">IF(ISBLANK(OFFSET('Raw Data'!$A$3,MATCH('Data above threshold'!$A127,'Raw Data'!$B$4:$B$185,0),MATCH('Data above threshold'!CC$4,'Raw Data'!$3:$3,0)-1)),"", IFERROR($J127*OFFSET('Raw Data'!$A$3,MATCH('Data above threshold'!$A127,'Raw Data'!$B$4:$B$185,0),MATCH('Data above threshold'!CC$4,'Raw Data'!$3:$3,0)-1),"NA"))</f>
        <v>42.71</v>
      </c>
      <c r="CB127" s="103" t="n">
        <f aca="true">IF(ISBLANK(OFFSET('Raw Data'!$A$3,MATCH('Data above threshold'!$A127,'Raw Data'!$B$4:$B$185,0),MATCH('Data above threshold'!CD$4,'Raw Data'!$3:$3,0)-1)),"", IFERROR($J127*OFFSET('Raw Data'!$A$3,MATCH('Data above threshold'!$A127,'Raw Data'!$B$4:$B$185,0),MATCH('Data above threshold'!CD$4,'Raw Data'!$3:$3,0)-1),"NA"))</f>
        <v>0.71</v>
      </c>
      <c r="CC127" s="103" t="n">
        <f aca="true">IF(ISBLANK(OFFSET('Raw Data'!$A$3,MATCH('Data above threshold'!$A127,'Raw Data'!$B$4:$B$185,0),MATCH('Data above threshold'!CE$4,'Raw Data'!$3:$3,0)-1)),"", IFERROR($J127*OFFSET('Raw Data'!$A$3,MATCH('Data above threshold'!$A127,'Raw Data'!$B$4:$B$185,0),MATCH('Data above threshold'!CE$4,'Raw Data'!$3:$3,0)-1),"NA"))</f>
        <v>21.17</v>
      </c>
      <c r="CD127" s="103" t="n">
        <f aca="true">IF(ISBLANK(OFFSET('Raw Data'!$A$3,MATCH('Data above threshold'!$A127,'Raw Data'!$B$4:$B$185,0),MATCH('Data above threshold'!CF$4,'Raw Data'!$3:$3,0)-1)),"", IFERROR($J127*OFFSET('Raw Data'!$A$3,MATCH('Data above threshold'!$A127,'Raw Data'!$B$4:$B$185,0),MATCH('Data above threshold'!CF$4,'Raw Data'!$3:$3,0)-1),"NA"))</f>
        <v>24.91</v>
      </c>
      <c r="CE127" s="103" t="n">
        <f aca="true">IF(ISBLANK(OFFSET('Raw Data'!$A$3,MATCH('Data above threshold'!$A127,'Raw Data'!$B$4:$B$185,0),MATCH('Data above threshold'!CG$4,'Raw Data'!$3:$3,0)-1)),"", IFERROR($J127*OFFSET('Raw Data'!$A$3,MATCH('Data above threshold'!$A127,'Raw Data'!$B$4:$B$185,0),MATCH('Data above threshold'!CG$4,'Raw Data'!$3:$3,0)-1),"NA"))</f>
        <v>20.88</v>
      </c>
      <c r="CF127" s="103" t="n">
        <f aca="true">IF(ISBLANK(OFFSET('Raw Data'!$A$3,MATCH('Data above threshold'!$A127,'Raw Data'!$B$4:$B$185,0),MATCH('Data above threshold'!CH$4,'Raw Data'!$3:$3,0)-1)),"", IFERROR($J127*OFFSET('Raw Data'!$A$3,MATCH('Data above threshold'!$A127,'Raw Data'!$B$4:$B$185,0),MATCH('Data above threshold'!CH$4,'Raw Data'!$3:$3,0)-1),"NA"))</f>
        <v>53.25</v>
      </c>
      <c r="CG127" s="103" t="n">
        <f aca="true">IF(ISBLANK(OFFSET('Raw Data'!$A$3,MATCH('Data above threshold'!$A127,'Raw Data'!$B$4:$B$185,0),MATCH('Data above threshold'!CI$4,'Raw Data'!$3:$3,0)-1)),"", IFERROR($J127*OFFSET('Raw Data'!$A$3,MATCH('Data above threshold'!$A127,'Raw Data'!$B$4:$B$185,0),MATCH('Data above threshold'!CI$4,'Raw Data'!$3:$3,0)-1),"NA"))</f>
        <v>89.36</v>
      </c>
      <c r="CH127" s="103" t="n">
        <f aca="true">IF(ISBLANK(OFFSET('Raw Data'!$A$3,MATCH('Data above threshold'!$A127,'Raw Data'!$B$4:$B$185,0),MATCH('Data above threshold'!CJ$4,'Raw Data'!$3:$3,0)-1)),"", IFERROR($J127*OFFSET('Raw Data'!$A$3,MATCH('Data above threshold'!$A127,'Raw Data'!$B$4:$B$185,0),MATCH('Data above threshold'!CJ$4,'Raw Data'!$3:$3,0)-1),"NA"))</f>
        <v>71.26</v>
      </c>
      <c r="CI127" s="103" t="n">
        <f aca="true">IF(ISBLANK(OFFSET('Raw Data'!$A$3,MATCH('Data above threshold'!$A127,'Raw Data'!$B$4:$B$185,0),MATCH('Data above threshold'!CK$4,'Raw Data'!$3:$3,0)-1)),"", IFERROR($J127*OFFSET('Raw Data'!$A$3,MATCH('Data above threshold'!$A127,'Raw Data'!$B$4:$B$185,0),MATCH('Data above threshold'!CK$4,'Raw Data'!$3:$3,0)-1),"NA"))</f>
        <v>44.66</v>
      </c>
      <c r="CJ127" s="103" t="n">
        <f aca="true">IF(ISBLANK(OFFSET('Raw Data'!$A$3,MATCH('Data above threshold'!$A127,'Raw Data'!$B$4:$B$185,0),MATCH('Data above threshold'!CL$4,'Raw Data'!$3:$3,0)-1)),"", IFERROR($J127*OFFSET('Raw Data'!$A$3,MATCH('Data above threshold'!$A127,'Raw Data'!$B$4:$B$185,0),MATCH('Data above threshold'!CL$4,'Raw Data'!$3:$3,0)-1),"NA"))</f>
        <v>13.37</v>
      </c>
      <c r="CK127" s="103" t="n">
        <f aca="true">IF(ISBLANK(OFFSET('Raw Data'!$A$3,MATCH('Data above threshold'!$A127,'Raw Data'!$B$4:$B$185,0),MATCH('Data above threshold'!CM$4,'Raw Data'!$3:$3,0)-1)),"", IFERROR($J127*OFFSET('Raw Data'!$A$3,MATCH('Data above threshold'!$A127,'Raw Data'!$B$4:$B$185,0),MATCH('Data above threshold'!CM$4,'Raw Data'!$3:$3,0)-1),"NA"))</f>
        <v>58.02</v>
      </c>
      <c r="CL127" s="103" t="n">
        <f aca="true">IF(ISBLANK(OFFSET('Raw Data'!$A$3,MATCH('Data above threshold'!$A127,'Raw Data'!$B$4:$B$185,0),MATCH('Data above threshold'!CN$4,'Raw Data'!$3:$3,0)-1)),"", IFERROR($J127*OFFSET('Raw Data'!$A$3,MATCH('Data above threshold'!$A127,'Raw Data'!$B$4:$B$185,0),MATCH('Data above threshold'!CN$4,'Raw Data'!$3:$3,0)-1),"NA"))</f>
        <v>8.72</v>
      </c>
      <c r="CM127" s="103" t="n">
        <f aca="true">IF(ISBLANK(OFFSET('Raw Data'!$A$3,MATCH('Data above threshold'!$A127,'Raw Data'!$B$4:$B$185,0),MATCH('Data above threshold'!CO$4,'Raw Data'!$3:$3,0)-1)),"", IFERROR($J127*OFFSET('Raw Data'!$A$3,MATCH('Data above threshold'!$A127,'Raw Data'!$B$4:$B$185,0),MATCH('Data above threshold'!CO$4,'Raw Data'!$3:$3,0)-1),"NA"))</f>
        <v>35</v>
      </c>
      <c r="CN127" s="103" t="n">
        <f aca="true">IF(ISBLANK(OFFSET('Raw Data'!$A$3,MATCH('Data above threshold'!$A127,'Raw Data'!$B$4:$B$185,0),MATCH('Data above threshold'!CP$4,'Raw Data'!$3:$3,0)-1)),"", IFERROR($J127*OFFSET('Raw Data'!$A$3,MATCH('Data above threshold'!$A127,'Raw Data'!$B$4:$B$185,0),MATCH('Data above threshold'!CP$4,'Raw Data'!$3:$3,0)-1),"NA"))</f>
        <v>2.28</v>
      </c>
      <c r="CO127" s="103" t="n">
        <f aca="true">IF(ISBLANK(OFFSET('Raw Data'!$A$3,MATCH('Data above threshold'!$A127,'Raw Data'!$B$4:$B$185,0),MATCH('Data above threshold'!CQ$4,'Raw Data'!$3:$3,0)-1)),"", IFERROR($J127*OFFSET('Raw Data'!$A$3,MATCH('Data above threshold'!$A127,'Raw Data'!$B$4:$B$185,0),MATCH('Data above threshold'!CQ$4,'Raw Data'!$3:$3,0)-1),"NA"))</f>
        <v>87.99</v>
      </c>
      <c r="CP127" s="103" t="n">
        <f aca="true">IF(ISBLANK(OFFSET('Raw Data'!$A$3,MATCH('Data above threshold'!$A127,'Raw Data'!$B$4:$B$185,0),MATCH('Data above threshold'!CR$4,'Raw Data'!$3:$3,0)-1)),"", IFERROR($J127*OFFSET('Raw Data'!$A$3,MATCH('Data above threshold'!$A127,'Raw Data'!$B$4:$B$185,0),MATCH('Data above threshold'!CR$4,'Raw Data'!$3:$3,0)-1),"NA"))</f>
        <v>81.8</v>
      </c>
    </row>
    <row r="128" customFormat="false" ht="15.5" hidden="false" customHeight="false" outlineLevel="0" collapsed="false">
      <c r="A128" s="107" t="n">
        <v>4430</v>
      </c>
      <c r="B128" s="107" t="n">
        <v>3</v>
      </c>
      <c r="C128" s="103" t="str">
        <f aca="true">IF(ISBLANK(OFFSET('Raw Data'!$A$3,MATCH($A128,'Raw Data'!$B$4:$B$185,0),MATCH(C$4,'Raw Data'!$3:$3,0)-1)),"",OFFSET('Raw Data'!$A$3,MATCH($A128,'Raw Data'!$B$4:$B$185,0),MATCH(C$4,'Raw Data'!$3:$3,0)-1))</f>
        <v>Domestic food consumption</v>
      </c>
      <c r="D128" s="103" t="str">
        <f aca="true">IF(ISBLANK(OFFSET('Raw Data'!$A$3,MATCH($A128,'Raw Data'!$B$4:$B$185,0),MATCH(D$4,'Raw Data'!$3:$3,0)-1)),"",OFFSET('Raw Data'!$A$3,MATCH($A128,'Raw Data'!$B$4:$B$185,0),MATCH(D$4,'Raw Data'!$3:$3,0)-1))</f>
        <v/>
      </c>
      <c r="E128" s="103" t="str">
        <f aca="true">IF(ISBLANK(OFFSET('Raw Data'!$A$3,MATCH($A128,'Raw Data'!$B$4:$B$185,0),MATCH(E$4,'Raw Data'!$3:$3,0)-1)),"",OFFSET('Raw Data'!$A$3,MATCH($A128,'Raw Data'!$B$4:$B$185,0),MATCH(E$4,'Raw Data'!$3:$3,0)-1))</f>
        <v/>
      </c>
      <c r="F128" s="103" t="str">
        <f aca="true">IF(ISBLANK(OFFSET('Raw Data'!$A$3,MATCH($A128,'Raw Data'!$B$4:$B$185,0),MATCH(F$4,'Raw Data'!$3:$3,0)-1)),"",OFFSET('Raw Data'!$A$3,MATCH($A128,'Raw Data'!$B$4:$B$185,0),MATCH(F$4,'Raw Data'!$3:$3,0)-1))</f>
        <v/>
      </c>
      <c r="H128" s="103" t="str">
        <f aca="true">IF(ISBLANK(OFFSET('Raw Data'!$A$3,MATCH($A128,'Raw Data'!$B$4:$B$185,0),MATCH(H$4,'Raw Data'!$3:$3,0)-1)),"",OFFSET('Raw Data'!$A$3,MATCH($A128,'Raw Data'!$B$4:$B$185,0),MATCH(H$4,'Raw Data'!$3:$3,0)-1))</f>
        <v/>
      </c>
      <c r="I128" s="103" t="str">
        <f aca="true">IF(ISBLANK(OFFSET('Raw Data'!$A$3,MATCH($A128,'Raw Data'!$B$4:$B$185,0),MATCH(I$4,'Raw Data'!$3:$3,0)-1)),"",OFFSET('Raw Data'!$A$3,MATCH($A128,'Raw Data'!$B$4:$B$185,0),MATCH(I$4,'Raw Data'!$3:$3,0)-1))</f>
        <v/>
      </c>
      <c r="J128" s="103" t="str">
        <f aca="false">IF(I128="","",IF(I128="Minus",-1,1))</f>
        <v/>
      </c>
      <c r="K128" s="105" t="str">
        <f aca="false" t="array" ref="K128:K128">IFERROR(SKEW(IF(ISNUMBER(O128:CP128),O128:CP128,"")),"")</f>
        <v/>
      </c>
      <c r="L128" s="103" t="n">
        <f aca="true">IF(ISBLANK(OFFSET('Data above threshold'!$A$4,MATCH('Data above threshold'!$A128,'Data above threshold'!$A$5:$A$185,0),MATCH('Data above threshold'!N$4,'Data above threshold'!$4:$4,0)-1)),1,OFFSET('Data above threshold'!$A$4,MATCH('Data above threshold'!$A128,'Data above threshold'!$A$5:$A$185,0),MATCH('Data above threshold'!N$4,'Data above threshold'!$4:$4,0)-1))</f>
        <v>1</v>
      </c>
      <c r="M128" s="103" t="str">
        <f aca="true">IF(ISBLANK(OFFSET('Data above threshold'!$A$4,MATCH('Data above threshold'!$A128,'Data above threshold'!$A$5:$A$185,0),MATCH('Data above threshold'!O$4,'Data above threshold'!$4:$4,0)-1)),"",OFFSET('Data above threshold'!$A$4,MATCH('Data above threshold'!$A128,'Data above threshold'!$A$5:$A$185,0),MATCH('Data above threshold'!O$4,'Data above threshold'!$4:$4,0)-1))</f>
        <v/>
      </c>
      <c r="N128" s="106" t="str">
        <f aca="false" t="array" ref="N128:N128">IF(B128&lt;4,"",1-IFERROR(SUM(ISNUMBER(O128:CP128)*(1-$O$3:$CP$3))/COUNTIF($O$3:$CP$3,0),0))</f>
        <v/>
      </c>
      <c r="O128" s="103" t="str">
        <f aca="true">IF(ISBLANK(OFFSET('Raw Data'!$A$3,MATCH('Data above threshold'!$A128,'Raw Data'!$B$4:$B$185,0),MATCH('Data above threshold'!Q$4,'Raw Data'!$3:$3,0)-1)),"", IFERROR($J128*OFFSET('Raw Data'!$A$3,MATCH('Data above threshold'!$A128,'Raw Data'!$B$4:$B$185,0),MATCH('Data above threshold'!Q$4,'Raw Data'!$3:$3,0)-1),"NA"))</f>
        <v/>
      </c>
      <c r="P128" s="103" t="str">
        <f aca="true">IF(ISBLANK(OFFSET('Raw Data'!$A$3,MATCH('Data above threshold'!$A128,'Raw Data'!$B$4:$B$185,0),MATCH('Data above threshold'!R$4,'Raw Data'!$3:$3,0)-1)),"", IFERROR($J128*OFFSET('Raw Data'!$A$3,MATCH('Data above threshold'!$A128,'Raw Data'!$B$4:$B$185,0),MATCH('Data above threshold'!R$4,'Raw Data'!$3:$3,0)-1),"NA"))</f>
        <v/>
      </c>
      <c r="Q128" s="103" t="str">
        <f aca="true">IF(ISBLANK(OFFSET('Raw Data'!$A$3,MATCH('Data above threshold'!$A128,'Raw Data'!$B$4:$B$185,0),MATCH('Data above threshold'!S$4,'Raw Data'!$3:$3,0)-1)),"", IFERROR($J128*OFFSET('Raw Data'!$A$3,MATCH('Data above threshold'!$A128,'Raw Data'!$B$4:$B$185,0),MATCH('Data above threshold'!S$4,'Raw Data'!$3:$3,0)-1),"NA"))</f>
        <v/>
      </c>
      <c r="R128" s="103" t="str">
        <f aca="true">IF(ISBLANK(OFFSET('Raw Data'!$A$3,MATCH('Data above threshold'!$A128,'Raw Data'!$B$4:$B$185,0),MATCH('Data above threshold'!T$4,'Raw Data'!$3:$3,0)-1)),"", IFERROR($J128*OFFSET('Raw Data'!$A$3,MATCH('Data above threshold'!$A128,'Raw Data'!$B$4:$B$185,0),MATCH('Data above threshold'!T$4,'Raw Data'!$3:$3,0)-1),"NA"))</f>
        <v/>
      </c>
      <c r="S128" s="103" t="str">
        <f aca="true">IF(ISBLANK(OFFSET('Raw Data'!$A$3,MATCH('Data above threshold'!$A128,'Raw Data'!$B$4:$B$185,0),MATCH('Data above threshold'!U$4,'Raw Data'!$3:$3,0)-1)),"", IFERROR($J128*OFFSET('Raw Data'!$A$3,MATCH('Data above threshold'!$A128,'Raw Data'!$B$4:$B$185,0),MATCH('Data above threshold'!U$4,'Raw Data'!$3:$3,0)-1),"NA"))</f>
        <v/>
      </c>
      <c r="T128" s="103" t="str">
        <f aca="true">IF(ISBLANK(OFFSET('Raw Data'!$A$3,MATCH('Data above threshold'!$A128,'Raw Data'!$B$4:$B$185,0),MATCH('Data above threshold'!V$4,'Raw Data'!$3:$3,0)-1)),"", IFERROR($J128*OFFSET('Raw Data'!$A$3,MATCH('Data above threshold'!$A128,'Raw Data'!$B$4:$B$185,0),MATCH('Data above threshold'!V$4,'Raw Data'!$3:$3,0)-1),"NA"))</f>
        <v/>
      </c>
      <c r="U128" s="103" t="str">
        <f aca="true">IF(ISBLANK(OFFSET('Raw Data'!$A$3,MATCH('Data above threshold'!$A128,'Raw Data'!$B$4:$B$185,0),MATCH('Data above threshold'!W$4,'Raw Data'!$3:$3,0)-1)),"", IFERROR($J128*OFFSET('Raw Data'!$A$3,MATCH('Data above threshold'!$A128,'Raw Data'!$B$4:$B$185,0),MATCH('Data above threshold'!W$4,'Raw Data'!$3:$3,0)-1),"NA"))</f>
        <v/>
      </c>
      <c r="V128" s="103" t="str">
        <f aca="true">IF(ISBLANK(OFFSET('Raw Data'!$A$3,MATCH('Data above threshold'!$A128,'Raw Data'!$B$4:$B$185,0),MATCH('Data above threshold'!X$4,'Raw Data'!$3:$3,0)-1)),"", IFERROR($J128*OFFSET('Raw Data'!$A$3,MATCH('Data above threshold'!$A128,'Raw Data'!$B$4:$B$185,0),MATCH('Data above threshold'!X$4,'Raw Data'!$3:$3,0)-1),"NA"))</f>
        <v/>
      </c>
      <c r="W128" s="103" t="str">
        <f aca="true">IF(ISBLANK(OFFSET('Raw Data'!$A$3,MATCH('Data above threshold'!$A128,'Raw Data'!$B$4:$B$185,0),MATCH('Data above threshold'!Y$4,'Raw Data'!$3:$3,0)-1)),"", IFERROR($J128*OFFSET('Raw Data'!$A$3,MATCH('Data above threshold'!$A128,'Raw Data'!$B$4:$B$185,0),MATCH('Data above threshold'!Y$4,'Raw Data'!$3:$3,0)-1),"NA"))</f>
        <v/>
      </c>
      <c r="X128" s="103" t="str">
        <f aca="true">IF(ISBLANK(OFFSET('Raw Data'!$A$3,MATCH('Data above threshold'!$A128,'Raw Data'!$B$4:$B$185,0),MATCH('Data above threshold'!Z$4,'Raw Data'!$3:$3,0)-1)),"", IFERROR($J128*OFFSET('Raw Data'!$A$3,MATCH('Data above threshold'!$A128,'Raw Data'!$B$4:$B$185,0),MATCH('Data above threshold'!Z$4,'Raw Data'!$3:$3,0)-1),"NA"))</f>
        <v/>
      </c>
      <c r="Y128" s="103" t="str">
        <f aca="true">IF(ISBLANK(OFFSET('Raw Data'!$A$3,MATCH('Data above threshold'!$A128,'Raw Data'!$B$4:$B$185,0),MATCH('Data above threshold'!AA$4,'Raw Data'!$3:$3,0)-1)),"", IFERROR($J128*OFFSET('Raw Data'!$A$3,MATCH('Data above threshold'!$A128,'Raw Data'!$B$4:$B$185,0),MATCH('Data above threshold'!AA$4,'Raw Data'!$3:$3,0)-1),"NA"))</f>
        <v/>
      </c>
      <c r="Z128" s="103" t="str">
        <f aca="true">IF(ISBLANK(OFFSET('Raw Data'!$A$3,MATCH('Data above threshold'!$A128,'Raw Data'!$B$4:$B$185,0),MATCH('Data above threshold'!AB$4,'Raw Data'!$3:$3,0)-1)),"", IFERROR($J128*OFFSET('Raw Data'!$A$3,MATCH('Data above threshold'!$A128,'Raw Data'!$B$4:$B$185,0),MATCH('Data above threshold'!AB$4,'Raw Data'!$3:$3,0)-1),"NA"))</f>
        <v/>
      </c>
      <c r="AA128" s="103" t="str">
        <f aca="true">IF(ISBLANK(OFFSET('Raw Data'!$A$3,MATCH('Data above threshold'!$A128,'Raw Data'!$B$4:$B$185,0),MATCH('Data above threshold'!AC$4,'Raw Data'!$3:$3,0)-1)),"", IFERROR($J128*OFFSET('Raw Data'!$A$3,MATCH('Data above threshold'!$A128,'Raw Data'!$B$4:$B$185,0),MATCH('Data above threshold'!AC$4,'Raw Data'!$3:$3,0)-1),"NA"))</f>
        <v/>
      </c>
      <c r="AB128" s="103" t="str">
        <f aca="true">IF(ISBLANK(OFFSET('Raw Data'!$A$3,MATCH('Data above threshold'!$A128,'Raw Data'!$B$4:$B$185,0),MATCH('Data above threshold'!AD$4,'Raw Data'!$3:$3,0)-1)),"", IFERROR($J128*OFFSET('Raw Data'!$A$3,MATCH('Data above threshold'!$A128,'Raw Data'!$B$4:$B$185,0),MATCH('Data above threshold'!AD$4,'Raw Data'!$3:$3,0)-1),"NA"))</f>
        <v/>
      </c>
      <c r="AC128" s="103" t="str">
        <f aca="true">IF(ISBLANK(OFFSET('Raw Data'!$A$3,MATCH('Data above threshold'!$A128,'Raw Data'!$B$4:$B$185,0),MATCH('Data above threshold'!AE$4,'Raw Data'!$3:$3,0)-1)),"", IFERROR($J128*OFFSET('Raw Data'!$A$3,MATCH('Data above threshold'!$A128,'Raw Data'!$B$4:$B$185,0),MATCH('Data above threshold'!AE$4,'Raw Data'!$3:$3,0)-1),"NA"))</f>
        <v/>
      </c>
      <c r="AD128" s="103" t="str">
        <f aca="true">IF(ISBLANK(OFFSET('Raw Data'!$A$3,MATCH('Data above threshold'!$A128,'Raw Data'!$B$4:$B$185,0),MATCH('Data above threshold'!AF$4,'Raw Data'!$3:$3,0)-1)),"", IFERROR($J128*OFFSET('Raw Data'!$A$3,MATCH('Data above threshold'!$A128,'Raw Data'!$B$4:$B$185,0),MATCH('Data above threshold'!AF$4,'Raw Data'!$3:$3,0)-1),"NA"))</f>
        <v/>
      </c>
      <c r="AE128" s="103" t="str">
        <f aca="true">IF(ISBLANK(OFFSET('Raw Data'!$A$3,MATCH('Data above threshold'!$A128,'Raw Data'!$B$4:$B$185,0),MATCH('Data above threshold'!AG$4,'Raw Data'!$3:$3,0)-1)),"", IFERROR($J128*OFFSET('Raw Data'!$A$3,MATCH('Data above threshold'!$A128,'Raw Data'!$B$4:$B$185,0),MATCH('Data above threshold'!AG$4,'Raw Data'!$3:$3,0)-1),"NA"))</f>
        <v/>
      </c>
      <c r="AF128" s="103" t="str">
        <f aca="true">IF(ISBLANK(OFFSET('Raw Data'!$A$3,MATCH('Data above threshold'!$A128,'Raw Data'!$B$4:$B$185,0),MATCH('Data above threshold'!AH$4,'Raw Data'!$3:$3,0)-1)),"", IFERROR($J128*OFFSET('Raw Data'!$A$3,MATCH('Data above threshold'!$A128,'Raw Data'!$B$4:$B$185,0),MATCH('Data above threshold'!AH$4,'Raw Data'!$3:$3,0)-1),"NA"))</f>
        <v/>
      </c>
      <c r="AG128" s="103" t="str">
        <f aca="true">IF(ISBLANK(OFFSET('Raw Data'!$A$3,MATCH('Data above threshold'!$A128,'Raw Data'!$B$4:$B$185,0),MATCH('Data above threshold'!AI$4,'Raw Data'!$3:$3,0)-1)),"", IFERROR($J128*OFFSET('Raw Data'!$A$3,MATCH('Data above threshold'!$A128,'Raw Data'!$B$4:$B$185,0),MATCH('Data above threshold'!AI$4,'Raw Data'!$3:$3,0)-1),"NA"))</f>
        <v/>
      </c>
      <c r="AH128" s="103" t="str">
        <f aca="true">IF(ISBLANK(OFFSET('Raw Data'!$A$3,MATCH('Data above threshold'!$A128,'Raw Data'!$B$4:$B$185,0),MATCH('Data above threshold'!AJ$4,'Raw Data'!$3:$3,0)-1)),"", IFERROR($J128*OFFSET('Raw Data'!$A$3,MATCH('Data above threshold'!$A128,'Raw Data'!$B$4:$B$185,0),MATCH('Data above threshold'!AJ$4,'Raw Data'!$3:$3,0)-1),"NA"))</f>
        <v/>
      </c>
      <c r="AI128" s="103" t="str">
        <f aca="true">IF(ISBLANK(OFFSET('Raw Data'!$A$3,MATCH('Data above threshold'!$A128,'Raw Data'!$B$4:$B$185,0),MATCH('Data above threshold'!AK$4,'Raw Data'!$3:$3,0)-1)),"", IFERROR($J128*OFFSET('Raw Data'!$A$3,MATCH('Data above threshold'!$A128,'Raw Data'!$B$4:$B$185,0),MATCH('Data above threshold'!AK$4,'Raw Data'!$3:$3,0)-1),"NA"))</f>
        <v/>
      </c>
      <c r="AJ128" s="103" t="str">
        <f aca="true">IF(ISBLANK(OFFSET('Raw Data'!$A$3,MATCH('Data above threshold'!$A128,'Raw Data'!$B$4:$B$185,0),MATCH('Data above threshold'!AL$4,'Raw Data'!$3:$3,0)-1)),"", IFERROR($J128*OFFSET('Raw Data'!$A$3,MATCH('Data above threshold'!$A128,'Raw Data'!$B$4:$B$185,0),MATCH('Data above threshold'!AL$4,'Raw Data'!$3:$3,0)-1),"NA"))</f>
        <v/>
      </c>
      <c r="AK128" s="103" t="str">
        <f aca="true">IF(ISBLANK(OFFSET('Raw Data'!$A$3,MATCH('Data above threshold'!$A128,'Raw Data'!$B$4:$B$185,0),MATCH('Data above threshold'!AM$4,'Raw Data'!$3:$3,0)-1)),"", IFERROR($J128*OFFSET('Raw Data'!$A$3,MATCH('Data above threshold'!$A128,'Raw Data'!$B$4:$B$185,0),MATCH('Data above threshold'!AM$4,'Raw Data'!$3:$3,0)-1),"NA"))</f>
        <v/>
      </c>
      <c r="AL128" s="103" t="str">
        <f aca="true">IF(ISBLANK(OFFSET('Raw Data'!$A$3,MATCH('Data above threshold'!$A128,'Raw Data'!$B$4:$B$185,0),MATCH('Data above threshold'!AN$4,'Raw Data'!$3:$3,0)-1)),"", IFERROR($J128*OFFSET('Raw Data'!$A$3,MATCH('Data above threshold'!$A128,'Raw Data'!$B$4:$B$185,0),MATCH('Data above threshold'!AN$4,'Raw Data'!$3:$3,0)-1),"NA"))</f>
        <v/>
      </c>
      <c r="AM128" s="103" t="str">
        <f aca="true">IF(ISBLANK(OFFSET('Raw Data'!$A$3,MATCH('Data above threshold'!$A128,'Raw Data'!$B$4:$B$185,0),MATCH('Data above threshold'!AO$4,'Raw Data'!$3:$3,0)-1)),"", IFERROR($J128*OFFSET('Raw Data'!$A$3,MATCH('Data above threshold'!$A128,'Raw Data'!$B$4:$B$185,0),MATCH('Data above threshold'!AO$4,'Raw Data'!$3:$3,0)-1),"NA"))</f>
        <v/>
      </c>
      <c r="AN128" s="103" t="str">
        <f aca="true">IF(ISBLANK(OFFSET('Raw Data'!$A$3,MATCH('Data above threshold'!$A128,'Raw Data'!$B$4:$B$185,0),MATCH('Data above threshold'!AP$4,'Raw Data'!$3:$3,0)-1)),"", IFERROR($J128*OFFSET('Raw Data'!$A$3,MATCH('Data above threshold'!$A128,'Raw Data'!$B$4:$B$185,0),MATCH('Data above threshold'!AP$4,'Raw Data'!$3:$3,0)-1),"NA"))</f>
        <v/>
      </c>
      <c r="AO128" s="103" t="str">
        <f aca="true">IF(ISBLANK(OFFSET('Raw Data'!$A$3,MATCH('Data above threshold'!$A128,'Raw Data'!$B$4:$B$185,0),MATCH('Data above threshold'!AQ$4,'Raw Data'!$3:$3,0)-1)),"", IFERROR($J128*OFFSET('Raw Data'!$A$3,MATCH('Data above threshold'!$A128,'Raw Data'!$B$4:$B$185,0),MATCH('Data above threshold'!AQ$4,'Raw Data'!$3:$3,0)-1),"NA"))</f>
        <v/>
      </c>
      <c r="AP128" s="103" t="str">
        <f aca="true">IF(ISBLANK(OFFSET('Raw Data'!$A$3,MATCH('Data above threshold'!$A128,'Raw Data'!$B$4:$B$185,0),MATCH('Data above threshold'!AR$4,'Raw Data'!$3:$3,0)-1)),"", IFERROR($J128*OFFSET('Raw Data'!$A$3,MATCH('Data above threshold'!$A128,'Raw Data'!$B$4:$B$185,0),MATCH('Data above threshold'!AR$4,'Raw Data'!$3:$3,0)-1),"NA"))</f>
        <v/>
      </c>
      <c r="AQ128" s="103" t="str">
        <f aca="true">IF(ISBLANK(OFFSET('Raw Data'!$A$3,MATCH('Data above threshold'!$A128,'Raw Data'!$B$4:$B$185,0),MATCH('Data above threshold'!AS$4,'Raw Data'!$3:$3,0)-1)),"", IFERROR($J128*OFFSET('Raw Data'!$A$3,MATCH('Data above threshold'!$A128,'Raw Data'!$B$4:$B$185,0),MATCH('Data above threshold'!AS$4,'Raw Data'!$3:$3,0)-1),"NA"))</f>
        <v/>
      </c>
      <c r="AR128" s="103" t="str">
        <f aca="true">IF(ISBLANK(OFFSET('Raw Data'!$A$3,MATCH('Data above threshold'!$A128,'Raw Data'!$B$4:$B$185,0),MATCH('Data above threshold'!AT$4,'Raw Data'!$3:$3,0)-1)),"", IFERROR($J128*OFFSET('Raw Data'!$A$3,MATCH('Data above threshold'!$A128,'Raw Data'!$B$4:$B$185,0),MATCH('Data above threshold'!AT$4,'Raw Data'!$3:$3,0)-1),"NA"))</f>
        <v/>
      </c>
      <c r="AS128" s="103" t="str">
        <f aca="true">IF(ISBLANK(OFFSET('Raw Data'!$A$3,MATCH('Data above threshold'!$A128,'Raw Data'!$B$4:$B$185,0),MATCH('Data above threshold'!AU$4,'Raw Data'!$3:$3,0)-1)),"", IFERROR($J128*OFFSET('Raw Data'!$A$3,MATCH('Data above threshold'!$A128,'Raw Data'!$B$4:$B$185,0),MATCH('Data above threshold'!AU$4,'Raw Data'!$3:$3,0)-1),"NA"))</f>
        <v/>
      </c>
      <c r="AT128" s="103" t="str">
        <f aca="true">IF(ISBLANK(OFFSET('Raw Data'!$A$3,MATCH('Data above threshold'!$A128,'Raw Data'!$B$4:$B$185,0),MATCH('Data above threshold'!AV$4,'Raw Data'!$3:$3,0)-1)),"", IFERROR($J128*OFFSET('Raw Data'!$A$3,MATCH('Data above threshold'!$A128,'Raw Data'!$B$4:$B$185,0),MATCH('Data above threshold'!AV$4,'Raw Data'!$3:$3,0)-1),"NA"))</f>
        <v/>
      </c>
      <c r="AU128" s="103" t="str">
        <f aca="true">IF(ISBLANK(OFFSET('Raw Data'!$A$3,MATCH('Data above threshold'!$A128,'Raw Data'!$B$4:$B$185,0),MATCH('Data above threshold'!AW$4,'Raw Data'!$3:$3,0)-1)),"", IFERROR($J128*OFFSET('Raw Data'!$A$3,MATCH('Data above threshold'!$A128,'Raw Data'!$B$4:$B$185,0),MATCH('Data above threshold'!AW$4,'Raw Data'!$3:$3,0)-1),"NA"))</f>
        <v/>
      </c>
      <c r="AV128" s="103" t="str">
        <f aca="true">IF(ISBLANK(OFFSET('Raw Data'!$A$3,MATCH('Data above threshold'!$A128,'Raw Data'!$B$4:$B$185,0),MATCH('Data above threshold'!AX$4,'Raw Data'!$3:$3,0)-1)),"", IFERROR($J128*OFFSET('Raw Data'!$A$3,MATCH('Data above threshold'!$A128,'Raw Data'!$B$4:$B$185,0),MATCH('Data above threshold'!AX$4,'Raw Data'!$3:$3,0)-1),"NA"))</f>
        <v/>
      </c>
      <c r="AW128" s="103" t="str">
        <f aca="true">IF(ISBLANK(OFFSET('Raw Data'!$A$3,MATCH('Data above threshold'!$A128,'Raw Data'!$B$4:$B$185,0),MATCH('Data above threshold'!AY$4,'Raw Data'!$3:$3,0)-1)),"", IFERROR($J128*OFFSET('Raw Data'!$A$3,MATCH('Data above threshold'!$A128,'Raw Data'!$B$4:$B$185,0),MATCH('Data above threshold'!AY$4,'Raw Data'!$3:$3,0)-1),"NA"))</f>
        <v/>
      </c>
      <c r="AX128" s="103" t="str">
        <f aca="true">IF(ISBLANK(OFFSET('Raw Data'!$A$3,MATCH('Data above threshold'!$A128,'Raw Data'!$B$4:$B$185,0),MATCH('Data above threshold'!AZ$4,'Raw Data'!$3:$3,0)-1)),"", IFERROR($J128*OFFSET('Raw Data'!$A$3,MATCH('Data above threshold'!$A128,'Raw Data'!$B$4:$B$185,0),MATCH('Data above threshold'!AZ$4,'Raw Data'!$3:$3,0)-1),"NA"))</f>
        <v/>
      </c>
      <c r="AY128" s="103" t="str">
        <f aca="true">IF(ISBLANK(OFFSET('Raw Data'!$A$3,MATCH('Data above threshold'!$A128,'Raw Data'!$B$4:$B$185,0),MATCH('Data above threshold'!BA$4,'Raw Data'!$3:$3,0)-1)),"", IFERROR($J128*OFFSET('Raw Data'!$A$3,MATCH('Data above threshold'!$A128,'Raw Data'!$B$4:$B$185,0),MATCH('Data above threshold'!BA$4,'Raw Data'!$3:$3,0)-1),"NA"))</f>
        <v/>
      </c>
      <c r="AZ128" s="103" t="str">
        <f aca="true">IF(ISBLANK(OFFSET('Raw Data'!$A$3,MATCH('Data above threshold'!$A128,'Raw Data'!$B$4:$B$185,0),MATCH('Data above threshold'!BB$4,'Raw Data'!$3:$3,0)-1)),"", IFERROR($J128*OFFSET('Raw Data'!$A$3,MATCH('Data above threshold'!$A128,'Raw Data'!$B$4:$B$185,0),MATCH('Data above threshold'!BB$4,'Raw Data'!$3:$3,0)-1),"NA"))</f>
        <v/>
      </c>
      <c r="BA128" s="103" t="str">
        <f aca="true">IF(ISBLANK(OFFSET('Raw Data'!$A$3,MATCH('Data above threshold'!$A128,'Raw Data'!$B$4:$B$185,0),MATCH('Data above threshold'!BC$4,'Raw Data'!$3:$3,0)-1)),"", IFERROR($J128*OFFSET('Raw Data'!$A$3,MATCH('Data above threshold'!$A128,'Raw Data'!$B$4:$B$185,0),MATCH('Data above threshold'!BC$4,'Raw Data'!$3:$3,0)-1),"NA"))</f>
        <v/>
      </c>
      <c r="BB128" s="103" t="str">
        <f aca="true">IF(ISBLANK(OFFSET('Raw Data'!$A$3,MATCH('Data above threshold'!$A128,'Raw Data'!$B$4:$B$185,0),MATCH('Data above threshold'!BD$4,'Raw Data'!$3:$3,0)-1)),"", IFERROR($J128*OFFSET('Raw Data'!$A$3,MATCH('Data above threshold'!$A128,'Raw Data'!$B$4:$B$185,0),MATCH('Data above threshold'!BD$4,'Raw Data'!$3:$3,0)-1),"NA"))</f>
        <v/>
      </c>
      <c r="BC128" s="103" t="str">
        <f aca="true">IF(ISBLANK(OFFSET('Raw Data'!$A$3,MATCH('Data above threshold'!$A128,'Raw Data'!$B$4:$B$185,0),MATCH('Data above threshold'!BE$4,'Raw Data'!$3:$3,0)-1)),"", IFERROR($J128*OFFSET('Raw Data'!$A$3,MATCH('Data above threshold'!$A128,'Raw Data'!$B$4:$B$185,0),MATCH('Data above threshold'!BE$4,'Raw Data'!$3:$3,0)-1),"NA"))</f>
        <v/>
      </c>
      <c r="BD128" s="103" t="str">
        <f aca="true">IF(ISBLANK(OFFSET('Raw Data'!$A$3,MATCH('Data above threshold'!$A128,'Raw Data'!$B$4:$B$185,0),MATCH('Data above threshold'!BF$4,'Raw Data'!$3:$3,0)-1)),"", IFERROR($J128*OFFSET('Raw Data'!$A$3,MATCH('Data above threshold'!$A128,'Raw Data'!$B$4:$B$185,0),MATCH('Data above threshold'!BF$4,'Raw Data'!$3:$3,0)-1),"NA"))</f>
        <v/>
      </c>
      <c r="BE128" s="103" t="str">
        <f aca="true">IF(ISBLANK(OFFSET('Raw Data'!$A$3,MATCH('Data above threshold'!$A128,'Raw Data'!$B$4:$B$185,0),MATCH('Data above threshold'!BG$4,'Raw Data'!$3:$3,0)-1)),"", IFERROR($J128*OFFSET('Raw Data'!$A$3,MATCH('Data above threshold'!$A128,'Raw Data'!$B$4:$B$185,0),MATCH('Data above threshold'!BG$4,'Raw Data'!$3:$3,0)-1),"NA"))</f>
        <v/>
      </c>
      <c r="BF128" s="103" t="str">
        <f aca="true">IF(ISBLANK(OFFSET('Raw Data'!$A$3,MATCH('Data above threshold'!$A128,'Raw Data'!$B$4:$B$185,0),MATCH('Data above threshold'!BH$4,'Raw Data'!$3:$3,0)-1)),"", IFERROR($J128*OFFSET('Raw Data'!$A$3,MATCH('Data above threshold'!$A128,'Raw Data'!$B$4:$B$185,0),MATCH('Data above threshold'!BH$4,'Raw Data'!$3:$3,0)-1),"NA"))</f>
        <v/>
      </c>
      <c r="BG128" s="103" t="str">
        <f aca="true">IF(ISBLANK(OFFSET('Raw Data'!$A$3,MATCH('Data above threshold'!$A128,'Raw Data'!$B$4:$B$185,0),MATCH('Data above threshold'!BI$4,'Raw Data'!$3:$3,0)-1)),"", IFERROR($J128*OFFSET('Raw Data'!$A$3,MATCH('Data above threshold'!$A128,'Raw Data'!$B$4:$B$185,0),MATCH('Data above threshold'!BI$4,'Raw Data'!$3:$3,0)-1),"NA"))</f>
        <v/>
      </c>
      <c r="BH128" s="103" t="str">
        <f aca="true">IF(ISBLANK(OFFSET('Raw Data'!$A$3,MATCH('Data above threshold'!$A128,'Raw Data'!$B$4:$B$185,0),MATCH('Data above threshold'!BJ$4,'Raw Data'!$3:$3,0)-1)),"", IFERROR($J128*OFFSET('Raw Data'!$A$3,MATCH('Data above threshold'!$A128,'Raw Data'!$B$4:$B$185,0),MATCH('Data above threshold'!BJ$4,'Raw Data'!$3:$3,0)-1),"NA"))</f>
        <v/>
      </c>
      <c r="BI128" s="103" t="str">
        <f aca="true">IF(ISBLANK(OFFSET('Raw Data'!$A$3,MATCH('Data above threshold'!$A128,'Raw Data'!$B$4:$B$185,0),MATCH('Data above threshold'!BK$4,'Raw Data'!$3:$3,0)-1)),"", IFERROR($J128*OFFSET('Raw Data'!$A$3,MATCH('Data above threshold'!$A128,'Raw Data'!$B$4:$B$185,0),MATCH('Data above threshold'!BK$4,'Raw Data'!$3:$3,0)-1),"NA"))</f>
        <v/>
      </c>
      <c r="BJ128" s="103" t="str">
        <f aca="true">IF(ISBLANK(OFFSET('Raw Data'!$A$3,MATCH('Data above threshold'!$A128,'Raw Data'!$B$4:$B$185,0),MATCH('Data above threshold'!BL$4,'Raw Data'!$3:$3,0)-1)),"", IFERROR($J128*OFFSET('Raw Data'!$A$3,MATCH('Data above threshold'!$A128,'Raw Data'!$B$4:$B$185,0),MATCH('Data above threshold'!BL$4,'Raw Data'!$3:$3,0)-1),"NA"))</f>
        <v/>
      </c>
      <c r="BK128" s="103" t="str">
        <f aca="true">IF(ISBLANK(OFFSET('Raw Data'!$A$3,MATCH('Data above threshold'!$A128,'Raw Data'!$B$4:$B$185,0),MATCH('Data above threshold'!BM$4,'Raw Data'!$3:$3,0)-1)),"", IFERROR($J128*OFFSET('Raw Data'!$A$3,MATCH('Data above threshold'!$A128,'Raw Data'!$B$4:$B$185,0),MATCH('Data above threshold'!BM$4,'Raw Data'!$3:$3,0)-1),"NA"))</f>
        <v/>
      </c>
      <c r="BL128" s="103" t="str">
        <f aca="true">IF(ISBLANK(OFFSET('Raw Data'!$A$3,MATCH('Data above threshold'!$A128,'Raw Data'!$B$4:$B$185,0),MATCH('Data above threshold'!BN$4,'Raw Data'!$3:$3,0)-1)),"", IFERROR($J128*OFFSET('Raw Data'!$A$3,MATCH('Data above threshold'!$A128,'Raw Data'!$B$4:$B$185,0),MATCH('Data above threshold'!BN$4,'Raw Data'!$3:$3,0)-1),"NA"))</f>
        <v/>
      </c>
      <c r="BM128" s="103" t="str">
        <f aca="true">IF(ISBLANK(OFFSET('Raw Data'!$A$3,MATCH('Data above threshold'!$A128,'Raw Data'!$B$4:$B$185,0),MATCH('Data above threshold'!BO$4,'Raw Data'!$3:$3,0)-1)),"", IFERROR($J128*OFFSET('Raw Data'!$A$3,MATCH('Data above threshold'!$A128,'Raw Data'!$B$4:$B$185,0),MATCH('Data above threshold'!BO$4,'Raw Data'!$3:$3,0)-1),"NA"))</f>
        <v/>
      </c>
      <c r="BN128" s="103" t="str">
        <f aca="true">IF(ISBLANK(OFFSET('Raw Data'!$A$3,MATCH('Data above threshold'!$A128,'Raw Data'!$B$4:$B$185,0),MATCH('Data above threshold'!BP$4,'Raw Data'!$3:$3,0)-1)),"", IFERROR($J128*OFFSET('Raw Data'!$A$3,MATCH('Data above threshold'!$A128,'Raw Data'!$B$4:$B$185,0),MATCH('Data above threshold'!BP$4,'Raw Data'!$3:$3,0)-1),"NA"))</f>
        <v/>
      </c>
      <c r="BO128" s="103" t="str">
        <f aca="true">IF(ISBLANK(OFFSET('Raw Data'!$A$3,MATCH('Data above threshold'!$A128,'Raw Data'!$B$4:$B$185,0),MATCH('Data above threshold'!BQ$4,'Raw Data'!$3:$3,0)-1)),"", IFERROR($J128*OFFSET('Raw Data'!$A$3,MATCH('Data above threshold'!$A128,'Raw Data'!$B$4:$B$185,0),MATCH('Data above threshold'!BQ$4,'Raw Data'!$3:$3,0)-1),"NA"))</f>
        <v/>
      </c>
      <c r="BP128" s="103" t="str">
        <f aca="true">IF(ISBLANK(OFFSET('Raw Data'!$A$3,MATCH('Data above threshold'!$A128,'Raw Data'!$B$4:$B$185,0),MATCH('Data above threshold'!BR$4,'Raw Data'!$3:$3,0)-1)),"", IFERROR($J128*OFFSET('Raw Data'!$A$3,MATCH('Data above threshold'!$A128,'Raw Data'!$B$4:$B$185,0),MATCH('Data above threshold'!BR$4,'Raw Data'!$3:$3,0)-1),"NA"))</f>
        <v/>
      </c>
      <c r="BQ128" s="103" t="str">
        <f aca="true">IF(ISBLANK(OFFSET('Raw Data'!$A$3,MATCH('Data above threshold'!$A128,'Raw Data'!$B$4:$B$185,0),MATCH('Data above threshold'!BS$4,'Raw Data'!$3:$3,0)-1)),"", IFERROR($J128*OFFSET('Raw Data'!$A$3,MATCH('Data above threshold'!$A128,'Raw Data'!$B$4:$B$185,0),MATCH('Data above threshold'!BS$4,'Raw Data'!$3:$3,0)-1),"NA"))</f>
        <v/>
      </c>
      <c r="BR128" s="103" t="str">
        <f aca="true">IF(ISBLANK(OFFSET('Raw Data'!$A$3,MATCH('Data above threshold'!$A128,'Raw Data'!$B$4:$B$185,0),MATCH('Data above threshold'!BT$4,'Raw Data'!$3:$3,0)-1)),"", IFERROR($J128*OFFSET('Raw Data'!$A$3,MATCH('Data above threshold'!$A128,'Raw Data'!$B$4:$B$185,0),MATCH('Data above threshold'!BT$4,'Raw Data'!$3:$3,0)-1),"NA"))</f>
        <v/>
      </c>
      <c r="BS128" s="103" t="str">
        <f aca="true">IF(ISBLANK(OFFSET('Raw Data'!$A$3,MATCH('Data above threshold'!$A128,'Raw Data'!$B$4:$B$185,0),MATCH('Data above threshold'!BU$4,'Raw Data'!$3:$3,0)-1)),"", IFERROR($J128*OFFSET('Raw Data'!$A$3,MATCH('Data above threshold'!$A128,'Raw Data'!$B$4:$B$185,0),MATCH('Data above threshold'!BU$4,'Raw Data'!$3:$3,0)-1),"NA"))</f>
        <v/>
      </c>
      <c r="BT128" s="103" t="str">
        <f aca="true">IF(ISBLANK(OFFSET('Raw Data'!$A$3,MATCH('Data above threshold'!$A128,'Raw Data'!$B$4:$B$185,0),MATCH('Data above threshold'!BV$4,'Raw Data'!$3:$3,0)-1)),"", IFERROR($J128*OFFSET('Raw Data'!$A$3,MATCH('Data above threshold'!$A128,'Raw Data'!$B$4:$B$185,0),MATCH('Data above threshold'!BV$4,'Raw Data'!$3:$3,0)-1),"NA"))</f>
        <v/>
      </c>
      <c r="BU128" s="103" t="str">
        <f aca="true">IF(ISBLANK(OFFSET('Raw Data'!$A$3,MATCH('Data above threshold'!$A128,'Raw Data'!$B$4:$B$185,0),MATCH('Data above threshold'!BW$4,'Raw Data'!$3:$3,0)-1)),"", IFERROR($J128*OFFSET('Raw Data'!$A$3,MATCH('Data above threshold'!$A128,'Raw Data'!$B$4:$B$185,0),MATCH('Data above threshold'!BW$4,'Raw Data'!$3:$3,0)-1),"NA"))</f>
        <v/>
      </c>
      <c r="BV128" s="103" t="str">
        <f aca="true">IF(ISBLANK(OFFSET('Raw Data'!$A$3,MATCH('Data above threshold'!$A128,'Raw Data'!$B$4:$B$185,0),MATCH('Data above threshold'!BX$4,'Raw Data'!$3:$3,0)-1)),"", IFERROR($J128*OFFSET('Raw Data'!$A$3,MATCH('Data above threshold'!$A128,'Raw Data'!$B$4:$B$185,0),MATCH('Data above threshold'!BX$4,'Raw Data'!$3:$3,0)-1),"NA"))</f>
        <v/>
      </c>
      <c r="BW128" s="103" t="str">
        <f aca="true">IF(ISBLANK(OFFSET('Raw Data'!$A$3,MATCH('Data above threshold'!$A128,'Raw Data'!$B$4:$B$185,0),MATCH('Data above threshold'!BY$4,'Raw Data'!$3:$3,0)-1)),"", IFERROR($J128*OFFSET('Raw Data'!$A$3,MATCH('Data above threshold'!$A128,'Raw Data'!$B$4:$B$185,0),MATCH('Data above threshold'!BY$4,'Raw Data'!$3:$3,0)-1),"NA"))</f>
        <v/>
      </c>
      <c r="BX128" s="103" t="str">
        <f aca="true">IF(ISBLANK(OFFSET('Raw Data'!$A$3,MATCH('Data above threshold'!$A128,'Raw Data'!$B$4:$B$185,0),MATCH('Data above threshold'!BZ$4,'Raw Data'!$3:$3,0)-1)),"", IFERROR($J128*OFFSET('Raw Data'!$A$3,MATCH('Data above threshold'!$A128,'Raw Data'!$B$4:$B$185,0),MATCH('Data above threshold'!BZ$4,'Raw Data'!$3:$3,0)-1),"NA"))</f>
        <v/>
      </c>
      <c r="BY128" s="103" t="str">
        <f aca="true">IF(ISBLANK(OFFSET('Raw Data'!$A$3,MATCH('Data above threshold'!$A128,'Raw Data'!$B$4:$B$185,0),MATCH('Data above threshold'!CA$4,'Raw Data'!$3:$3,0)-1)),"", IFERROR($J128*OFFSET('Raw Data'!$A$3,MATCH('Data above threshold'!$A128,'Raw Data'!$B$4:$B$185,0),MATCH('Data above threshold'!CA$4,'Raw Data'!$3:$3,0)-1),"NA"))</f>
        <v/>
      </c>
      <c r="BZ128" s="103" t="str">
        <f aca="true">IF(ISBLANK(OFFSET('Raw Data'!$A$3,MATCH('Data above threshold'!$A128,'Raw Data'!$B$4:$B$185,0),MATCH('Data above threshold'!CB$4,'Raw Data'!$3:$3,0)-1)),"", IFERROR($J128*OFFSET('Raw Data'!$A$3,MATCH('Data above threshold'!$A128,'Raw Data'!$B$4:$B$185,0),MATCH('Data above threshold'!CB$4,'Raw Data'!$3:$3,0)-1),"NA"))</f>
        <v/>
      </c>
      <c r="CA128" s="103" t="str">
        <f aca="true">IF(ISBLANK(OFFSET('Raw Data'!$A$3,MATCH('Data above threshold'!$A128,'Raw Data'!$B$4:$B$185,0),MATCH('Data above threshold'!CC$4,'Raw Data'!$3:$3,0)-1)),"", IFERROR($J128*OFFSET('Raw Data'!$A$3,MATCH('Data above threshold'!$A128,'Raw Data'!$B$4:$B$185,0),MATCH('Data above threshold'!CC$4,'Raw Data'!$3:$3,0)-1),"NA"))</f>
        <v/>
      </c>
      <c r="CB128" s="103" t="str">
        <f aca="true">IF(ISBLANK(OFFSET('Raw Data'!$A$3,MATCH('Data above threshold'!$A128,'Raw Data'!$B$4:$B$185,0),MATCH('Data above threshold'!CD$4,'Raw Data'!$3:$3,0)-1)),"", IFERROR($J128*OFFSET('Raw Data'!$A$3,MATCH('Data above threshold'!$A128,'Raw Data'!$B$4:$B$185,0),MATCH('Data above threshold'!CD$4,'Raw Data'!$3:$3,0)-1),"NA"))</f>
        <v/>
      </c>
      <c r="CC128" s="103" t="str">
        <f aca="true">IF(ISBLANK(OFFSET('Raw Data'!$A$3,MATCH('Data above threshold'!$A128,'Raw Data'!$B$4:$B$185,0),MATCH('Data above threshold'!CE$4,'Raw Data'!$3:$3,0)-1)),"", IFERROR($J128*OFFSET('Raw Data'!$A$3,MATCH('Data above threshold'!$A128,'Raw Data'!$B$4:$B$185,0),MATCH('Data above threshold'!CE$4,'Raw Data'!$3:$3,0)-1),"NA"))</f>
        <v/>
      </c>
      <c r="CD128" s="103" t="str">
        <f aca="true">IF(ISBLANK(OFFSET('Raw Data'!$A$3,MATCH('Data above threshold'!$A128,'Raw Data'!$B$4:$B$185,0),MATCH('Data above threshold'!CF$4,'Raw Data'!$3:$3,0)-1)),"", IFERROR($J128*OFFSET('Raw Data'!$A$3,MATCH('Data above threshold'!$A128,'Raw Data'!$B$4:$B$185,0),MATCH('Data above threshold'!CF$4,'Raw Data'!$3:$3,0)-1),"NA"))</f>
        <v/>
      </c>
      <c r="CE128" s="103" t="str">
        <f aca="true">IF(ISBLANK(OFFSET('Raw Data'!$A$3,MATCH('Data above threshold'!$A128,'Raw Data'!$B$4:$B$185,0),MATCH('Data above threshold'!CG$4,'Raw Data'!$3:$3,0)-1)),"", IFERROR($J128*OFFSET('Raw Data'!$A$3,MATCH('Data above threshold'!$A128,'Raw Data'!$B$4:$B$185,0),MATCH('Data above threshold'!CG$4,'Raw Data'!$3:$3,0)-1),"NA"))</f>
        <v/>
      </c>
      <c r="CF128" s="103" t="str">
        <f aca="true">IF(ISBLANK(OFFSET('Raw Data'!$A$3,MATCH('Data above threshold'!$A128,'Raw Data'!$B$4:$B$185,0),MATCH('Data above threshold'!CH$4,'Raw Data'!$3:$3,0)-1)),"", IFERROR($J128*OFFSET('Raw Data'!$A$3,MATCH('Data above threshold'!$A128,'Raw Data'!$B$4:$B$185,0),MATCH('Data above threshold'!CH$4,'Raw Data'!$3:$3,0)-1),"NA"))</f>
        <v/>
      </c>
      <c r="CG128" s="103" t="str">
        <f aca="true">IF(ISBLANK(OFFSET('Raw Data'!$A$3,MATCH('Data above threshold'!$A128,'Raw Data'!$B$4:$B$185,0),MATCH('Data above threshold'!CI$4,'Raw Data'!$3:$3,0)-1)),"", IFERROR($J128*OFFSET('Raw Data'!$A$3,MATCH('Data above threshold'!$A128,'Raw Data'!$B$4:$B$185,0),MATCH('Data above threshold'!CI$4,'Raw Data'!$3:$3,0)-1),"NA"))</f>
        <v/>
      </c>
      <c r="CH128" s="103" t="str">
        <f aca="true">IF(ISBLANK(OFFSET('Raw Data'!$A$3,MATCH('Data above threshold'!$A128,'Raw Data'!$B$4:$B$185,0),MATCH('Data above threshold'!CJ$4,'Raw Data'!$3:$3,0)-1)),"", IFERROR($J128*OFFSET('Raw Data'!$A$3,MATCH('Data above threshold'!$A128,'Raw Data'!$B$4:$B$185,0),MATCH('Data above threshold'!CJ$4,'Raw Data'!$3:$3,0)-1),"NA"))</f>
        <v/>
      </c>
      <c r="CI128" s="103" t="str">
        <f aca="true">IF(ISBLANK(OFFSET('Raw Data'!$A$3,MATCH('Data above threshold'!$A128,'Raw Data'!$B$4:$B$185,0),MATCH('Data above threshold'!CK$4,'Raw Data'!$3:$3,0)-1)),"", IFERROR($J128*OFFSET('Raw Data'!$A$3,MATCH('Data above threshold'!$A128,'Raw Data'!$B$4:$B$185,0),MATCH('Data above threshold'!CK$4,'Raw Data'!$3:$3,0)-1),"NA"))</f>
        <v/>
      </c>
      <c r="CJ128" s="103" t="str">
        <f aca="true">IF(ISBLANK(OFFSET('Raw Data'!$A$3,MATCH('Data above threshold'!$A128,'Raw Data'!$B$4:$B$185,0),MATCH('Data above threshold'!CL$4,'Raw Data'!$3:$3,0)-1)),"", IFERROR($J128*OFFSET('Raw Data'!$A$3,MATCH('Data above threshold'!$A128,'Raw Data'!$B$4:$B$185,0),MATCH('Data above threshold'!CL$4,'Raw Data'!$3:$3,0)-1),"NA"))</f>
        <v/>
      </c>
      <c r="CK128" s="103" t="str">
        <f aca="true">IF(ISBLANK(OFFSET('Raw Data'!$A$3,MATCH('Data above threshold'!$A128,'Raw Data'!$B$4:$B$185,0),MATCH('Data above threshold'!CM$4,'Raw Data'!$3:$3,0)-1)),"", IFERROR($J128*OFFSET('Raw Data'!$A$3,MATCH('Data above threshold'!$A128,'Raw Data'!$B$4:$B$185,0),MATCH('Data above threshold'!CM$4,'Raw Data'!$3:$3,0)-1),"NA"))</f>
        <v/>
      </c>
      <c r="CL128" s="103" t="str">
        <f aca="true">IF(ISBLANK(OFFSET('Raw Data'!$A$3,MATCH('Data above threshold'!$A128,'Raw Data'!$B$4:$B$185,0),MATCH('Data above threshold'!CN$4,'Raw Data'!$3:$3,0)-1)),"", IFERROR($J128*OFFSET('Raw Data'!$A$3,MATCH('Data above threshold'!$A128,'Raw Data'!$B$4:$B$185,0),MATCH('Data above threshold'!CN$4,'Raw Data'!$3:$3,0)-1),"NA"))</f>
        <v/>
      </c>
      <c r="CM128" s="103" t="str">
        <f aca="true">IF(ISBLANK(OFFSET('Raw Data'!$A$3,MATCH('Data above threshold'!$A128,'Raw Data'!$B$4:$B$185,0),MATCH('Data above threshold'!CO$4,'Raw Data'!$3:$3,0)-1)),"", IFERROR($J128*OFFSET('Raw Data'!$A$3,MATCH('Data above threshold'!$A128,'Raw Data'!$B$4:$B$185,0),MATCH('Data above threshold'!CO$4,'Raw Data'!$3:$3,0)-1),"NA"))</f>
        <v/>
      </c>
      <c r="CN128" s="103" t="str">
        <f aca="true">IF(ISBLANK(OFFSET('Raw Data'!$A$3,MATCH('Data above threshold'!$A128,'Raw Data'!$B$4:$B$185,0),MATCH('Data above threshold'!CP$4,'Raw Data'!$3:$3,0)-1)),"", IFERROR($J128*OFFSET('Raw Data'!$A$3,MATCH('Data above threshold'!$A128,'Raw Data'!$B$4:$B$185,0),MATCH('Data above threshold'!CP$4,'Raw Data'!$3:$3,0)-1),"NA"))</f>
        <v/>
      </c>
      <c r="CO128" s="103" t="str">
        <f aca="true">IF(ISBLANK(OFFSET('Raw Data'!$A$3,MATCH('Data above threshold'!$A128,'Raw Data'!$B$4:$B$185,0),MATCH('Data above threshold'!CQ$4,'Raw Data'!$3:$3,0)-1)),"", IFERROR($J128*OFFSET('Raw Data'!$A$3,MATCH('Data above threshold'!$A128,'Raw Data'!$B$4:$B$185,0),MATCH('Data above threshold'!CQ$4,'Raw Data'!$3:$3,0)-1),"NA"))</f>
        <v/>
      </c>
      <c r="CP128" s="103" t="str">
        <f aca="true">IF(ISBLANK(OFFSET('Raw Data'!$A$3,MATCH('Data above threshold'!$A128,'Raw Data'!$B$4:$B$185,0),MATCH('Data above threshold'!CR$4,'Raw Data'!$3:$3,0)-1)),"", IFERROR($J128*OFFSET('Raw Data'!$A$3,MATCH('Data above threshold'!$A128,'Raw Data'!$B$4:$B$185,0),MATCH('Data above threshold'!CR$4,'Raw Data'!$3:$3,0)-1),"NA"))</f>
        <v/>
      </c>
    </row>
    <row r="129" customFormat="false" ht="15.5" hidden="false" customHeight="false" outlineLevel="0" collapsed="false">
      <c r="A129" s="107" t="n">
        <v>4431</v>
      </c>
      <c r="B129" s="107" t="n">
        <v>4</v>
      </c>
      <c r="C129" s="103" t="str">
        <f aca="true">IF(ISBLANK(OFFSET('Raw Data'!$A$3,MATCH($A129,'Raw Data'!$B$4:$B$185,0),MATCH(C$4,'Raw Data'!$3:$3,0)-1)),"",OFFSET('Raw Data'!$A$3,MATCH($A129,'Raw Data'!$B$4:$B$185,0),MATCH(C$4,'Raw Data'!$3:$3,0)-1))</f>
        <v/>
      </c>
      <c r="D129" s="103" t="str">
        <f aca="true">IF(ISBLANK(OFFSET('Raw Data'!$A$3,MATCH($A129,'Raw Data'!$B$4:$B$185,0),MATCH(D$4,'Raw Data'!$3:$3,0)-1)),"",OFFSET('Raw Data'!$A$3,MATCH($A129,'Raw Data'!$B$4:$B$185,0),MATCH(D$4,'Raw Data'!$3:$3,0)-1))</f>
        <v>SDG Indicator 12.3.1 - Food waste per capita</v>
      </c>
      <c r="E129" s="103" t="str">
        <f aca="true">IF(ISBLANK(OFFSET('Raw Data'!$A$3,MATCH($A129,'Raw Data'!$B$4:$B$185,0),MATCH(E$4,'Raw Data'!$3:$3,0)-1)),"",OFFSET('Raw Data'!$A$3,MATCH($A129,'Raw Data'!$B$4:$B$185,0),MATCH(E$4,'Raw Data'!$3:$3,0)-1))</f>
        <v>Food waste per capita (comprised of household waste, out-of-home consumption, and retail waste)</v>
      </c>
      <c r="F129" s="103" t="str">
        <f aca="true">IF(ISBLANK(OFFSET('Raw Data'!$A$3,MATCH($A129,'Raw Data'!$B$4:$B$185,0),MATCH(F$4,'Raw Data'!$3:$3,0)-1)),"",OFFSET('Raw Data'!$A$3,MATCH($A129,'Raw Data'!$B$4:$B$185,0),MATCH(F$4,'Raw Data'!$3:$3,0)-1))</f>
        <v/>
      </c>
      <c r="G129" s="0" t="s">
        <v>217</v>
      </c>
      <c r="H129" s="103" t="str">
        <f aca="true">IF(ISBLANK(OFFSET('Raw Data'!$A$3,MATCH($A129,'Raw Data'!$B$4:$B$185,0),MATCH(H$4,'Raw Data'!$3:$3,0)-1)),"",OFFSET('Raw Data'!$A$3,MATCH($A129,'Raw Data'!$B$4:$B$185,0),MATCH(H$4,'Raw Data'!$3:$3,0)-1))</f>
        <v>kg</v>
      </c>
      <c r="I129" s="103" t="str">
        <f aca="true">IF(ISBLANK(OFFSET('Raw Data'!$A$3,MATCH($A129,'Raw Data'!$B$4:$B$185,0),MATCH(I$4,'Raw Data'!$3:$3,0)-1)),"",OFFSET('Raw Data'!$A$3,MATCH($A129,'Raw Data'!$B$4:$B$185,0),MATCH(I$4,'Raw Data'!$3:$3,0)-1))</f>
        <v>Minus</v>
      </c>
      <c r="J129" s="103" t="n">
        <f aca="false">IF(I129="","",IF(I129="Minus",-1,1))</f>
        <v>-1</v>
      </c>
      <c r="K129" s="105" t="n">
        <f aca="false" t="array" ref="K129:K129">IFERROR(SKEW(IF(ISNUMBER(O129:CP129),O129:CP129,"")),"")</f>
        <v>-1.64266645404576</v>
      </c>
      <c r="L129" s="103" t="n">
        <f aca="true">IF(ISBLANK(OFFSET('Data above threshold'!$A$4,MATCH('Data above threshold'!$A129,'Data above threshold'!$A$5:$A$185,0),MATCH('Data above threshold'!N$4,'Data above threshold'!$4:$4,0)-1)),1,OFFSET('Data above threshold'!$A$4,MATCH('Data above threshold'!$A129,'Data above threshold'!$A$5:$A$185,0),MATCH('Data above threshold'!N$4,'Data above threshold'!$4:$4,0)-1))</f>
        <v>0</v>
      </c>
      <c r="M129" s="103" t="str">
        <f aca="true">IF(ISBLANK(OFFSET('Data above threshold'!$A$4,MATCH('Data above threshold'!$A129,'Data above threshold'!$A$5:$A$185,0),MATCH('Data above threshold'!O$4,'Data above threshold'!$4:$4,0)-1)),"",OFFSET('Data above threshold'!$A$4,MATCH('Data above threshold'!$A129,'Data above threshold'!$A$5:$A$185,0),MATCH('Data above threshold'!O$4,'Data above threshold'!$4:$4,0)-1))</f>
        <v/>
      </c>
      <c r="N129" s="106" t="n">
        <f aca="false" t="array" ref="N129:N129">IF(B129&lt;4,"",1-IFERROR(SUM(ISNUMBER(O129:CP129)*(1-$O$3:$CP$3))/COUNTIF($O$3:$CP$3,0),0))</f>
        <v>0</v>
      </c>
      <c r="O129" s="103" t="n">
        <f aca="true">IF(ISBLANK(OFFSET('Raw Data'!$A$3,MATCH('Data above threshold'!$A129,'Raw Data'!$B$4:$B$185,0),MATCH('Data above threshold'!Q$4,'Raw Data'!$3:$3,0)-1)),"", IFERROR($J129*OFFSET('Raw Data'!$A$3,MATCH('Data above threshold'!$A129,'Raw Data'!$B$4:$B$185,0),MATCH('Data above threshold'!Q$4,'Raw Data'!$3:$3,0)-1),"NA"))</f>
        <v>-115.72047</v>
      </c>
      <c r="P129" s="103" t="n">
        <f aca="true">IF(ISBLANK(OFFSET('Raw Data'!$A$3,MATCH('Data above threshold'!$A129,'Raw Data'!$B$4:$B$185,0),MATCH('Data above threshold'!R$4,'Raw Data'!$3:$3,0)-1)),"", IFERROR($J129*OFFSET('Raw Data'!$A$3,MATCH('Data above threshold'!$A129,'Raw Data'!$B$4:$B$185,0),MATCH('Data above threshold'!R$4,'Raw Data'!$3:$3,0)-1),"NA"))</f>
        <v>-132.8283</v>
      </c>
      <c r="Q129" s="103" t="n">
        <f aca="true">IF(ISBLANK(OFFSET('Raw Data'!$A$3,MATCH('Data above threshold'!$A129,'Raw Data'!$B$4:$B$185,0),MATCH('Data above threshold'!S$4,'Raw Data'!$3:$3,0)-1)),"", IFERROR($J129*OFFSET('Raw Data'!$A$3,MATCH('Data above threshold'!$A129,'Raw Data'!$B$4:$B$185,0),MATCH('Data above threshold'!S$4,'Raw Data'!$3:$3,0)-1),"NA"))</f>
        <v>-76.01574</v>
      </c>
      <c r="R129" s="103" t="n">
        <f aca="true">IF(ISBLANK(OFFSET('Raw Data'!$A$3,MATCH('Data above threshold'!$A129,'Raw Data'!$B$4:$B$185,0),MATCH('Data above threshold'!T$4,'Raw Data'!$3:$3,0)-1)),"", IFERROR($J129*OFFSET('Raw Data'!$A$3,MATCH('Data above threshold'!$A129,'Raw Data'!$B$4:$B$185,0),MATCH('Data above threshold'!T$4,'Raw Data'!$3:$3,0)-1),"NA"))</f>
        <v>-79.33822</v>
      </c>
      <c r="S129" s="103" t="n">
        <f aca="true">IF(ISBLANK(OFFSET('Raw Data'!$A$3,MATCH('Data above threshold'!$A129,'Raw Data'!$B$4:$B$185,0),MATCH('Data above threshold'!U$4,'Raw Data'!$3:$3,0)-1)),"", IFERROR($J129*OFFSET('Raw Data'!$A$3,MATCH('Data above threshold'!$A129,'Raw Data'!$B$4:$B$185,0),MATCH('Data above threshold'!U$4,'Raw Data'!$3:$3,0)-1),"NA"))</f>
        <v>-84.10346</v>
      </c>
      <c r="T129" s="103" t="n">
        <f aca="true">IF(ISBLANK(OFFSET('Raw Data'!$A$3,MATCH('Data above threshold'!$A129,'Raw Data'!$B$4:$B$185,0),MATCH('Data above threshold'!V$4,'Raw Data'!$3:$3,0)-1)),"", IFERROR($J129*OFFSET('Raw Data'!$A$3,MATCH('Data above threshold'!$A129,'Raw Data'!$B$4:$B$185,0),MATCH('Data above threshold'!V$4,'Raw Data'!$3:$3,0)-1),"NA"))</f>
        <v>-121.9152</v>
      </c>
      <c r="U129" s="103" t="n">
        <f aca="true">IF(ISBLANK(OFFSET('Raw Data'!$A$3,MATCH('Data above threshold'!$A129,'Raw Data'!$B$4:$B$185,0),MATCH('Data above threshold'!W$4,'Raw Data'!$3:$3,0)-1)),"", IFERROR($J129*OFFSET('Raw Data'!$A$3,MATCH('Data above threshold'!$A129,'Raw Data'!$B$4:$B$185,0),MATCH('Data above threshold'!W$4,'Raw Data'!$3:$3,0)-1),"NA"))</f>
        <v>-102.8872</v>
      </c>
      <c r="V129" s="103" t="n">
        <f aca="true">IF(ISBLANK(OFFSET('Raw Data'!$A$3,MATCH('Data above threshold'!$A129,'Raw Data'!$B$4:$B$185,0),MATCH('Data above threshold'!X$4,'Raw Data'!$3:$3,0)-1)),"", IFERROR($J129*OFFSET('Raw Data'!$A$3,MATCH('Data above threshold'!$A129,'Raw Data'!$B$4:$B$185,0),MATCH('Data above threshold'!X$4,'Raw Data'!$3:$3,0)-1),"NA"))</f>
        <v>-116.9234</v>
      </c>
      <c r="W129" s="103" t="n">
        <f aca="true">IF(ISBLANK(OFFSET('Raw Data'!$A$3,MATCH('Data above threshold'!$A129,'Raw Data'!$B$4:$B$185,0),MATCH('Data above threshold'!Y$4,'Raw Data'!$3:$3,0)-1)),"", IFERROR($J129*OFFSET('Raw Data'!$A$3,MATCH('Data above threshold'!$A129,'Raw Data'!$B$4:$B$185,0),MATCH('Data above threshold'!Y$4,'Raw Data'!$3:$3,0)-1),"NA"))</f>
        <v>-124.4865</v>
      </c>
      <c r="X129" s="103" t="n">
        <f aca="true">IF(ISBLANK(OFFSET('Raw Data'!$A$3,MATCH('Data above threshold'!$A129,'Raw Data'!$B$4:$B$185,0),MATCH('Data above threshold'!Z$4,'Raw Data'!$3:$3,0)-1)),"", IFERROR($J129*OFFSET('Raw Data'!$A$3,MATCH('Data above threshold'!$A129,'Raw Data'!$B$4:$B$185,0),MATCH('Data above threshold'!Z$4,'Raw Data'!$3:$3,0)-1),"NA"))</f>
        <v>-112.3025</v>
      </c>
      <c r="Y129" s="103" t="n">
        <f aca="true">IF(ISBLANK(OFFSET('Raw Data'!$A$3,MATCH('Data above threshold'!$A129,'Raw Data'!$B$4:$B$185,0),MATCH('Data above threshold'!AA$4,'Raw Data'!$3:$3,0)-1)),"", IFERROR($J129*OFFSET('Raw Data'!$A$3,MATCH('Data above threshold'!$A129,'Raw Data'!$B$4:$B$185,0),MATCH('Data above threshold'!AA$4,'Raw Data'!$3:$3,0)-1),"NA"))</f>
        <v>-125.15741</v>
      </c>
      <c r="Z129" s="103" t="n">
        <f aca="true">IF(ISBLANK(OFFSET('Raw Data'!$A$3,MATCH('Data above threshold'!$A129,'Raw Data'!$B$4:$B$185,0),MATCH('Data above threshold'!AB$4,'Raw Data'!$3:$3,0)-1)),"", IFERROR($J129*OFFSET('Raw Data'!$A$3,MATCH('Data above threshold'!$A129,'Raw Data'!$B$4:$B$185,0),MATCH('Data above threshold'!AB$4,'Raw Data'!$3:$3,0)-1),"NA"))</f>
        <v>-145.9826</v>
      </c>
      <c r="AA129" s="103" t="n">
        <f aca="true">IF(ISBLANK(OFFSET('Raw Data'!$A$3,MATCH('Data above threshold'!$A129,'Raw Data'!$B$4:$B$185,0),MATCH('Data above threshold'!AC$4,'Raw Data'!$3:$3,0)-1)),"", IFERROR($J129*OFFSET('Raw Data'!$A$3,MATCH('Data above threshold'!$A129,'Raw Data'!$B$4:$B$185,0),MATCH('Data above threshold'!AC$4,'Raw Data'!$3:$3,0)-1),"NA"))</f>
        <v>-113.7202</v>
      </c>
      <c r="AB129" s="103" t="n">
        <f aca="true">IF(ISBLANK(OFFSET('Raw Data'!$A$3,MATCH('Data above threshold'!$A129,'Raw Data'!$B$4:$B$185,0),MATCH('Data above threshold'!AD$4,'Raw Data'!$3:$3,0)-1)),"", IFERROR($J129*OFFSET('Raw Data'!$A$3,MATCH('Data above threshold'!$A129,'Raw Data'!$B$4:$B$185,0),MATCH('Data above threshold'!AD$4,'Raw Data'!$3:$3,0)-1),"NA"))</f>
        <v>-142.8796</v>
      </c>
      <c r="AC129" s="103" t="n">
        <f aca="true">IF(ISBLANK(OFFSET('Raw Data'!$A$3,MATCH('Data above threshold'!$A129,'Raw Data'!$B$4:$B$185,0),MATCH('Data above threshold'!AE$4,'Raw Data'!$3:$3,0)-1)),"", IFERROR($J129*OFFSET('Raw Data'!$A$3,MATCH('Data above threshold'!$A129,'Raw Data'!$B$4:$B$185,0),MATCH('Data above threshold'!AE$4,'Raw Data'!$3:$3,0)-1),"NA"))</f>
        <v>-115.72047</v>
      </c>
      <c r="AD129" s="103" t="n">
        <f aca="true">IF(ISBLANK(OFFSET('Raw Data'!$A$3,MATCH('Data above threshold'!$A129,'Raw Data'!$B$4:$B$185,0),MATCH('Data above threshold'!AF$4,'Raw Data'!$3:$3,0)-1)),"", IFERROR($J129*OFFSET('Raw Data'!$A$3,MATCH('Data above threshold'!$A129,'Raw Data'!$B$4:$B$185,0),MATCH('Data above threshold'!AF$4,'Raw Data'!$3:$3,0)-1),"NA"))</f>
        <v>-132.9138</v>
      </c>
      <c r="AE129" s="103" t="n">
        <f aca="true">IF(ISBLANK(OFFSET('Raw Data'!$A$3,MATCH('Data above threshold'!$A129,'Raw Data'!$B$4:$B$185,0),MATCH('Data above threshold'!AG$4,'Raw Data'!$3:$3,0)-1)),"", IFERROR($J129*OFFSET('Raw Data'!$A$3,MATCH('Data above threshold'!$A129,'Raw Data'!$B$4:$B$185,0),MATCH('Data above threshold'!AG$4,'Raw Data'!$3:$3,0)-1),"NA"))</f>
        <v>-101.5416</v>
      </c>
      <c r="AF129" s="103" t="n">
        <f aca="true">IF(ISBLANK(OFFSET('Raw Data'!$A$3,MATCH('Data above threshold'!$A129,'Raw Data'!$B$4:$B$185,0),MATCH('Data above threshold'!AH$4,'Raw Data'!$3:$3,0)-1)),"", IFERROR($J129*OFFSET('Raw Data'!$A$3,MATCH('Data above threshold'!$A129,'Raw Data'!$B$4:$B$185,0),MATCH('Data above threshold'!AH$4,'Raw Data'!$3:$3,0)-1),"NA"))</f>
        <v>-131.77392</v>
      </c>
      <c r="AG129" s="103" t="n">
        <f aca="true">IF(ISBLANK(OFFSET('Raw Data'!$A$3,MATCH('Data above threshold'!$A129,'Raw Data'!$B$4:$B$185,0),MATCH('Data above threshold'!AI$4,'Raw Data'!$3:$3,0)-1)),"", IFERROR($J129*OFFSET('Raw Data'!$A$3,MATCH('Data above threshold'!$A129,'Raw Data'!$B$4:$B$185,0),MATCH('Data above threshold'!AI$4,'Raw Data'!$3:$3,0)-1),"NA"))</f>
        <v>-115.72047</v>
      </c>
      <c r="AH129" s="103" t="n">
        <f aca="true">IF(ISBLANK(OFFSET('Raw Data'!$A$3,MATCH('Data above threshold'!$A129,'Raw Data'!$B$4:$B$185,0),MATCH('Data above threshold'!AJ$4,'Raw Data'!$3:$3,0)-1)),"", IFERROR($J129*OFFSET('Raw Data'!$A$3,MATCH('Data above threshold'!$A129,'Raw Data'!$B$4:$B$185,0),MATCH('Data above threshold'!AJ$4,'Raw Data'!$3:$3,0)-1),"NA"))</f>
        <v>-134.3045</v>
      </c>
      <c r="AI129" s="103" t="n">
        <f aca="true">IF(ISBLANK(OFFSET('Raw Data'!$A$3,MATCH('Data above threshold'!$A129,'Raw Data'!$B$4:$B$185,0),MATCH('Data above threshold'!AK$4,'Raw Data'!$3:$3,0)-1)),"", IFERROR($J129*OFFSET('Raw Data'!$A$3,MATCH('Data above threshold'!$A129,'Raw Data'!$B$4:$B$185,0),MATCH('Data above threshold'!AK$4,'Raw Data'!$3:$3,0)-1),"NA"))</f>
        <v>-115.7205</v>
      </c>
      <c r="AJ129" s="103" t="n">
        <f aca="true">IF(ISBLANK(OFFSET('Raw Data'!$A$3,MATCH('Data above threshold'!$A129,'Raw Data'!$B$4:$B$185,0),MATCH('Data above threshold'!AL$4,'Raw Data'!$3:$3,0)-1)),"", IFERROR($J129*OFFSET('Raw Data'!$A$3,MATCH('Data above threshold'!$A129,'Raw Data'!$B$4:$B$185,0),MATCH('Data above threshold'!AL$4,'Raw Data'!$3:$3,0)-1),"NA"))</f>
        <v>-115.7074</v>
      </c>
      <c r="AK129" s="103" t="n">
        <f aca="true">IF(ISBLANK(OFFSET('Raw Data'!$A$3,MATCH('Data above threshold'!$A129,'Raw Data'!$B$4:$B$185,0),MATCH('Data above threshold'!AM$4,'Raw Data'!$3:$3,0)-1)),"", IFERROR($J129*OFFSET('Raw Data'!$A$3,MATCH('Data above threshold'!$A129,'Raw Data'!$B$4:$B$185,0),MATCH('Data above threshold'!AM$4,'Raw Data'!$3:$3,0)-1),"NA"))</f>
        <v>-101.53991</v>
      </c>
      <c r="AL129" s="103" t="n">
        <f aca="true">IF(ISBLANK(OFFSET('Raw Data'!$A$3,MATCH('Data above threshold'!$A129,'Raw Data'!$B$4:$B$185,0),MATCH('Data above threshold'!AN$4,'Raw Data'!$3:$3,0)-1)),"", IFERROR($J129*OFFSET('Raw Data'!$A$3,MATCH('Data above threshold'!$A129,'Raw Data'!$B$4:$B$185,0),MATCH('Data above threshold'!AN$4,'Raw Data'!$3:$3,0)-1),"NA"))</f>
        <v>-119.0014</v>
      </c>
      <c r="AM129" s="103" t="n">
        <f aca="true">IF(ISBLANK(OFFSET('Raw Data'!$A$3,MATCH('Data above threshold'!$A129,'Raw Data'!$B$4:$B$185,0),MATCH('Data above threshold'!AO$4,'Raw Data'!$3:$3,0)-1)),"", IFERROR($J129*OFFSET('Raw Data'!$A$3,MATCH('Data above threshold'!$A129,'Raw Data'!$B$4:$B$185,0),MATCH('Data above threshold'!AO$4,'Raw Data'!$3:$3,0)-1),"NA"))</f>
        <v>-134.8771</v>
      </c>
      <c r="AN129" s="103" t="n">
        <f aca="true">IF(ISBLANK(OFFSET('Raw Data'!$A$3,MATCH('Data above threshold'!$A129,'Raw Data'!$B$4:$B$185,0),MATCH('Data above threshold'!AP$4,'Raw Data'!$3:$3,0)-1)),"", IFERROR($J129*OFFSET('Raw Data'!$A$3,MATCH('Data above threshold'!$A129,'Raw Data'!$B$4:$B$185,0),MATCH('Data above threshold'!AP$4,'Raw Data'!$3:$3,0)-1),"NA"))</f>
        <v>-97.7</v>
      </c>
      <c r="AO129" s="103" t="n">
        <f aca="true">IF(ISBLANK(OFFSET('Raw Data'!$A$3,MATCH('Data above threshold'!$A129,'Raw Data'!$B$4:$B$185,0),MATCH('Data above threshold'!AQ$4,'Raw Data'!$3:$3,0)-1)),"", IFERROR($J129*OFFSET('Raw Data'!$A$3,MATCH('Data above threshold'!$A129,'Raw Data'!$B$4:$B$185,0),MATCH('Data above threshold'!AQ$4,'Raw Data'!$3:$3,0)-1),"NA"))</f>
        <v>-127.2958</v>
      </c>
      <c r="AP129" s="103" t="n">
        <f aca="true">IF(ISBLANK(OFFSET('Raw Data'!$A$3,MATCH('Data above threshold'!$A129,'Raw Data'!$B$4:$B$185,0),MATCH('Data above threshold'!AR$4,'Raw Data'!$3:$3,0)-1)),"", IFERROR($J129*OFFSET('Raw Data'!$A$3,MATCH('Data above threshold'!$A129,'Raw Data'!$B$4:$B$185,0),MATCH('Data above threshold'!AR$4,'Raw Data'!$3:$3,0)-1),"NA"))</f>
        <v>-145.9826</v>
      </c>
      <c r="AQ129" s="103" t="n">
        <f aca="true">IF(ISBLANK(OFFSET('Raw Data'!$A$3,MATCH('Data above threshold'!$A129,'Raw Data'!$B$4:$B$185,0),MATCH('Data above threshold'!AS$4,'Raw Data'!$3:$3,0)-1)),"", IFERROR($J129*OFFSET('Raw Data'!$A$3,MATCH('Data above threshold'!$A129,'Raw Data'!$B$4:$B$185,0),MATCH('Data above threshold'!AS$4,'Raw Data'!$3:$3,0)-1),"NA"))</f>
        <v>-174.6445</v>
      </c>
      <c r="AR129" s="103" t="n">
        <f aca="true">IF(ISBLANK(OFFSET('Raw Data'!$A$3,MATCH('Data above threshold'!$A129,'Raw Data'!$B$4:$B$185,0),MATCH('Data above threshold'!AT$4,'Raw Data'!$3:$3,0)-1)),"", IFERROR($J129*OFFSET('Raw Data'!$A$3,MATCH('Data above threshold'!$A129,'Raw Data'!$B$4:$B$185,0),MATCH('Data above threshold'!AT$4,'Raw Data'!$3:$3,0)-1),"NA"))</f>
        <v>-115.7205</v>
      </c>
      <c r="AS129" s="103" t="n">
        <f aca="true">IF(ISBLANK(OFFSET('Raw Data'!$A$3,MATCH('Data above threshold'!$A129,'Raw Data'!$B$4:$B$185,0),MATCH('Data above threshold'!AU$4,'Raw Data'!$3:$3,0)-1)),"", IFERROR($J129*OFFSET('Raw Data'!$A$3,MATCH('Data above threshold'!$A129,'Raw Data'!$B$4:$B$185,0),MATCH('Data above threshold'!AU$4,'Raw Data'!$3:$3,0)-1),"NA"))</f>
        <v>-122.6541</v>
      </c>
      <c r="AT129" s="103" t="n">
        <f aca="true">IF(ISBLANK(OFFSET('Raw Data'!$A$3,MATCH('Data above threshold'!$A129,'Raw Data'!$B$4:$B$185,0),MATCH('Data above threshold'!AV$4,'Raw Data'!$3:$3,0)-1)),"", IFERROR($J129*OFFSET('Raw Data'!$A$3,MATCH('Data above threshold'!$A129,'Raw Data'!$B$4:$B$185,0),MATCH('Data above threshold'!AV$4,'Raw Data'!$3:$3,0)-1),"NA"))</f>
        <v>-120.65812</v>
      </c>
      <c r="AU129" s="103" t="n">
        <f aca="true">IF(ISBLANK(OFFSET('Raw Data'!$A$3,MATCH('Data above threshold'!$A129,'Raw Data'!$B$4:$B$185,0),MATCH('Data above threshold'!AW$4,'Raw Data'!$3:$3,0)-1)),"", IFERROR($J129*OFFSET('Raw Data'!$A$3,MATCH('Data above threshold'!$A129,'Raw Data'!$B$4:$B$185,0),MATCH('Data above threshold'!AW$4,'Raw Data'!$3:$3,0)-1),"NA"))</f>
        <v>-93.60979</v>
      </c>
      <c r="AV129" s="103" t="n">
        <f aca="true">IF(ISBLANK(OFFSET('Raw Data'!$A$3,MATCH('Data above threshold'!$A129,'Raw Data'!$B$4:$B$185,0),MATCH('Data above threshold'!AX$4,'Raw Data'!$3:$3,0)-1)),"", IFERROR($J129*OFFSET('Raw Data'!$A$3,MATCH('Data above threshold'!$A129,'Raw Data'!$B$4:$B$185,0),MATCH('Data above threshold'!AX$4,'Raw Data'!$3:$3,0)-1),"NA"))</f>
        <v>-114.5672</v>
      </c>
      <c r="AW129" s="103" t="n">
        <f aca="true">IF(ISBLANK(OFFSET('Raw Data'!$A$3,MATCH('Data above threshold'!$A129,'Raw Data'!$B$4:$B$185,0),MATCH('Data above threshold'!AY$4,'Raw Data'!$3:$3,0)-1)),"", IFERROR($J129*OFFSET('Raw Data'!$A$3,MATCH('Data above threshold'!$A129,'Raw Data'!$B$4:$B$185,0),MATCH('Data above threshold'!AY$4,'Raw Data'!$3:$3,0)-1),"NA"))</f>
        <v>-96.24508</v>
      </c>
      <c r="AX129" s="103" t="n">
        <f aca="true">IF(ISBLANK(OFFSET('Raw Data'!$A$3,MATCH('Data above threshold'!$A129,'Raw Data'!$B$4:$B$185,0),MATCH('Data above threshold'!AZ$4,'Raw Data'!$3:$3,0)-1)),"", IFERROR($J129*OFFSET('Raw Data'!$A$3,MATCH('Data above threshold'!$A129,'Raw Data'!$B$4:$B$185,0),MATCH('Data above threshold'!AZ$4,'Raw Data'!$3:$3,0)-1),"NA"))</f>
        <v>-115.7205</v>
      </c>
      <c r="AY129" s="103" t="n">
        <f aca="true">IF(ISBLANK(OFFSET('Raw Data'!$A$3,MATCH('Data above threshold'!$A129,'Raw Data'!$B$4:$B$185,0),MATCH('Data above threshold'!BA$4,'Raw Data'!$3:$3,0)-1)),"", IFERROR($J129*OFFSET('Raw Data'!$A$3,MATCH('Data above threshold'!$A129,'Raw Data'!$B$4:$B$185,0),MATCH('Data above threshold'!BA$4,'Raw Data'!$3:$3,0)-1),"NA"))</f>
        <v>-87.70226</v>
      </c>
      <c r="AZ129" s="103" t="n">
        <f aca="true">IF(ISBLANK(OFFSET('Raw Data'!$A$3,MATCH('Data above threshold'!$A129,'Raw Data'!$B$4:$B$185,0),MATCH('Data above threshold'!BB$4,'Raw Data'!$3:$3,0)-1)),"", IFERROR($J129*OFFSET('Raw Data'!$A$3,MATCH('Data above threshold'!$A129,'Raw Data'!$B$4:$B$185,0),MATCH('Data above threshold'!BB$4,'Raw Data'!$3:$3,0)-1),"NA"))</f>
        <v>-141.3398</v>
      </c>
      <c r="BA129" s="103" t="n">
        <f aca="true">IF(ISBLANK(OFFSET('Raw Data'!$A$3,MATCH('Data above threshold'!$A129,'Raw Data'!$B$4:$B$185,0),MATCH('Data above threshold'!BC$4,'Raw Data'!$3:$3,0)-1)),"", IFERROR($J129*OFFSET('Raw Data'!$A$3,MATCH('Data above threshold'!$A129,'Raw Data'!$B$4:$B$185,0),MATCH('Data above threshold'!BC$4,'Raw Data'!$3:$3,0)-1),"NA"))</f>
        <v>-109.7872</v>
      </c>
      <c r="BB129" s="103" t="n">
        <f aca="true">IF(ISBLANK(OFFSET('Raw Data'!$A$3,MATCH('Data above threshold'!$A129,'Raw Data'!$B$4:$B$185,0),MATCH('Data above threshold'!BD$4,'Raw Data'!$3:$3,0)-1)),"", IFERROR($J129*OFFSET('Raw Data'!$A$3,MATCH('Data above threshold'!$A129,'Raw Data'!$B$4:$B$185,0),MATCH('Data above threshold'!BD$4,'Raw Data'!$3:$3,0)-1),"NA"))</f>
        <v>-147.9445</v>
      </c>
      <c r="BC129" s="103" t="n">
        <f aca="true">IF(ISBLANK(OFFSET('Raw Data'!$A$3,MATCH('Data above threshold'!$A129,'Raw Data'!$B$4:$B$185,0),MATCH('Data above threshold'!BE$4,'Raw Data'!$3:$3,0)-1)),"", IFERROR($J129*OFFSET('Raw Data'!$A$3,MATCH('Data above threshold'!$A129,'Raw Data'!$B$4:$B$185,0),MATCH('Data above threshold'!BE$4,'Raw Data'!$3:$3,0)-1),"NA"))</f>
        <v>-137.18851</v>
      </c>
      <c r="BD129" s="103" t="n">
        <f aca="true">IF(ISBLANK(OFFSET('Raw Data'!$A$3,MATCH('Data above threshold'!$A129,'Raw Data'!$B$4:$B$185,0),MATCH('Data above threshold'!BF$4,'Raw Data'!$3:$3,0)-1)),"", IFERROR($J129*OFFSET('Raw Data'!$A$3,MATCH('Data above threshold'!$A129,'Raw Data'!$B$4:$B$185,0),MATCH('Data above threshold'!BF$4,'Raw Data'!$3:$3,0)-1),"NA"))</f>
        <v>-145.9826</v>
      </c>
      <c r="BE129" s="103" t="n">
        <f aca="true">IF(ISBLANK(OFFSET('Raw Data'!$A$3,MATCH('Data above threshold'!$A129,'Raw Data'!$B$4:$B$185,0),MATCH('Data above threshold'!BG$4,'Raw Data'!$3:$3,0)-1)),"", IFERROR($J129*OFFSET('Raw Data'!$A$3,MATCH('Data above threshold'!$A129,'Raw Data'!$B$4:$B$185,0),MATCH('Data above threshold'!BG$4,'Raw Data'!$3:$3,0)-1),"NA"))</f>
        <v>-167.3817</v>
      </c>
      <c r="BF129" s="103" t="n">
        <f aca="true">IF(ISBLANK(OFFSET('Raw Data'!$A$3,MATCH('Data above threshold'!$A129,'Raw Data'!$B$4:$B$185,0),MATCH('Data above threshold'!BH$4,'Raw Data'!$3:$3,0)-1)),"", IFERROR($J129*OFFSET('Raw Data'!$A$3,MATCH('Data above threshold'!$A129,'Raw Data'!$B$4:$B$185,0),MATCH('Data above threshold'!BH$4,'Raw Data'!$3:$3,0)-1),"NA"))</f>
        <v>-129.6254</v>
      </c>
      <c r="BG129" s="103" t="n">
        <f aca="true">IF(ISBLANK(OFFSET('Raw Data'!$A$3,MATCH('Data above threshold'!$A129,'Raw Data'!$B$4:$B$185,0),MATCH('Data above threshold'!BI$4,'Raw Data'!$3:$3,0)-1)),"", IFERROR($J129*OFFSET('Raw Data'!$A$3,MATCH('Data above threshold'!$A129,'Raw Data'!$B$4:$B$185,0),MATCH('Data above threshold'!BI$4,'Raw Data'!$3:$3,0)-1),"NA"))</f>
        <v>-145.9826</v>
      </c>
      <c r="BH129" s="103" t="n">
        <f aca="true">IF(ISBLANK(OFFSET('Raw Data'!$A$3,MATCH('Data above threshold'!$A129,'Raw Data'!$B$4:$B$185,0),MATCH('Data above threshold'!BJ$4,'Raw Data'!$3:$3,0)-1)),"", IFERROR($J129*OFFSET('Raw Data'!$A$3,MATCH('Data above threshold'!$A129,'Raw Data'!$B$4:$B$185,0),MATCH('Data above threshold'!BJ$4,'Raw Data'!$3:$3,0)-1),"NA"))</f>
        <v>-131.8101</v>
      </c>
      <c r="BI129" s="103" t="n">
        <f aca="true">IF(ISBLANK(OFFSET('Raw Data'!$A$3,MATCH('Data above threshold'!$A129,'Raw Data'!$B$4:$B$185,0),MATCH('Data above threshold'!BK$4,'Raw Data'!$3:$3,0)-1)),"", IFERROR($J129*OFFSET('Raw Data'!$A$3,MATCH('Data above threshold'!$A129,'Raw Data'!$B$4:$B$185,0),MATCH('Data above threshold'!BK$4,'Raw Data'!$3:$3,0)-1),"NA"))</f>
        <v>-259.82364</v>
      </c>
      <c r="BJ129" s="103" t="n">
        <f aca="true">IF(ISBLANK(OFFSET('Raw Data'!$A$3,MATCH('Data above threshold'!$A129,'Raw Data'!$B$4:$B$185,0),MATCH('Data above threshold'!BL$4,'Raw Data'!$3:$3,0)-1)),"", IFERROR($J129*OFFSET('Raw Data'!$A$3,MATCH('Data above threshold'!$A129,'Raw Data'!$B$4:$B$185,0),MATCH('Data above threshold'!BL$4,'Raw Data'!$3:$3,0)-1),"NA"))</f>
        <v>-135.2281</v>
      </c>
      <c r="BK129" s="103" t="n">
        <f aca="true">IF(ISBLANK(OFFSET('Raw Data'!$A$3,MATCH('Data above threshold'!$A129,'Raw Data'!$B$4:$B$185,0),MATCH('Data above threshold'!BM$4,'Raw Data'!$3:$3,0)-1)),"", IFERROR($J129*OFFSET('Raw Data'!$A$3,MATCH('Data above threshold'!$A129,'Raw Data'!$B$4:$B$185,0),MATCH('Data above threshold'!BM$4,'Raw Data'!$3:$3,0)-1),"NA"))</f>
        <v>-145.9826</v>
      </c>
      <c r="BL129" s="103" t="n">
        <f aca="true">IF(ISBLANK(OFFSET('Raw Data'!$A$3,MATCH('Data above threshold'!$A129,'Raw Data'!$B$4:$B$185,0),MATCH('Data above threshold'!BN$4,'Raw Data'!$3:$3,0)-1)),"", IFERROR($J129*OFFSET('Raw Data'!$A$3,MATCH('Data above threshold'!$A129,'Raw Data'!$B$4:$B$185,0),MATCH('Data above threshold'!BN$4,'Raw Data'!$3:$3,0)-1),"NA"))</f>
        <v>-232.086</v>
      </c>
      <c r="BM129" s="103" t="n">
        <f aca="true">IF(ISBLANK(OFFSET('Raw Data'!$A$3,MATCH('Data above threshold'!$A129,'Raw Data'!$B$4:$B$185,0),MATCH('Data above threshold'!BO$4,'Raw Data'!$3:$3,0)-1)),"", IFERROR($J129*OFFSET('Raw Data'!$A$3,MATCH('Data above threshold'!$A129,'Raw Data'!$B$4:$B$185,0),MATCH('Data above threshold'!BO$4,'Raw Data'!$3:$3,0)-1),"NA"))</f>
        <v>-86.57042</v>
      </c>
      <c r="BN129" s="103" t="n">
        <f aca="true">IF(ISBLANK(OFFSET('Raw Data'!$A$3,MATCH('Data above threshold'!$A129,'Raw Data'!$B$4:$B$185,0),MATCH('Data above threshold'!BP$4,'Raw Data'!$3:$3,0)-1)),"", IFERROR($J129*OFFSET('Raw Data'!$A$3,MATCH('Data above threshold'!$A129,'Raw Data'!$B$4:$B$185,0),MATCH('Data above threshold'!BP$4,'Raw Data'!$3:$3,0)-1),"NA"))</f>
        <v>-97.53491</v>
      </c>
      <c r="BO129" s="103" t="n">
        <f aca="true">IF(ISBLANK(OFFSET('Raw Data'!$A$3,MATCH('Data above threshold'!$A129,'Raw Data'!$B$4:$B$185,0),MATCH('Data above threshold'!BQ$4,'Raw Data'!$3:$3,0)-1)),"", IFERROR($J129*OFFSET('Raw Data'!$A$3,MATCH('Data above threshold'!$A129,'Raw Data'!$B$4:$B$185,0),MATCH('Data above threshold'!BQ$4,'Raw Data'!$3:$3,0)-1),"NA"))</f>
        <v>-89.69042</v>
      </c>
      <c r="BP129" s="103" t="n">
        <f aca="true">IF(ISBLANK(OFFSET('Raw Data'!$A$3,MATCH('Data above threshold'!$A129,'Raw Data'!$B$4:$B$185,0),MATCH('Data above threshold'!BR$4,'Raw Data'!$3:$3,0)-1)),"", IFERROR($J129*OFFSET('Raw Data'!$A$3,MATCH('Data above threshold'!$A129,'Raw Data'!$B$4:$B$185,0),MATCH('Data above threshold'!BR$4,'Raw Data'!$3:$3,0)-1),"NA"))</f>
        <v>-116.9273</v>
      </c>
      <c r="BQ129" s="103" t="n">
        <f aca="true">IF(ISBLANK(OFFSET('Raw Data'!$A$3,MATCH('Data above threshold'!$A129,'Raw Data'!$B$4:$B$185,0),MATCH('Data above threshold'!BS$4,'Raw Data'!$3:$3,0)-1)),"", IFERROR($J129*OFFSET('Raw Data'!$A$3,MATCH('Data above threshold'!$A129,'Raw Data'!$B$4:$B$185,0),MATCH('Data above threshold'!BS$4,'Raw Data'!$3:$3,0)-1),"NA"))</f>
        <v>-112.3025</v>
      </c>
      <c r="BR129" s="103" t="n">
        <f aca="true">IF(ISBLANK(OFFSET('Raw Data'!$A$3,MATCH('Data above threshold'!$A129,'Raw Data'!$B$4:$B$185,0),MATCH('Data above threshold'!BT$4,'Raw Data'!$3:$3,0)-1)),"", IFERROR($J129*OFFSET('Raw Data'!$A$3,MATCH('Data above threshold'!$A129,'Raw Data'!$B$4:$B$185,0),MATCH('Data above threshold'!BT$4,'Raw Data'!$3:$3,0)-1),"NA"))</f>
        <v>-115.7205</v>
      </c>
      <c r="BS129" s="103" t="n">
        <f aca="true">IF(ISBLANK(OFFSET('Raw Data'!$A$3,MATCH('Data above threshold'!$A129,'Raw Data'!$B$4:$B$185,0),MATCH('Data above threshold'!BU$4,'Raw Data'!$3:$3,0)-1)),"", IFERROR($J129*OFFSET('Raw Data'!$A$3,MATCH('Data above threshold'!$A129,'Raw Data'!$B$4:$B$185,0),MATCH('Data above threshold'!BU$4,'Raw Data'!$3:$3,0)-1),"NA"))</f>
        <v>-129.6254</v>
      </c>
      <c r="BT129" s="103" t="n">
        <f aca="true">IF(ISBLANK(OFFSET('Raw Data'!$A$3,MATCH('Data above threshold'!$A129,'Raw Data'!$B$4:$B$185,0),MATCH('Data above threshold'!BV$4,'Raw Data'!$3:$3,0)-1)),"", IFERROR($J129*OFFSET('Raw Data'!$A$3,MATCH('Data above threshold'!$A129,'Raw Data'!$B$4:$B$185,0),MATCH('Data above threshold'!BV$4,'Raw Data'!$3:$3,0)-1),"NA"))</f>
        <v>-134.3045</v>
      </c>
      <c r="BU129" s="103" t="n">
        <f aca="true">IF(ISBLANK(OFFSET('Raw Data'!$A$3,MATCH('Data above threshold'!$A129,'Raw Data'!$B$4:$B$185,0),MATCH('Data above threshold'!BW$4,'Raw Data'!$3:$3,0)-1)),"", IFERROR($J129*OFFSET('Raw Data'!$A$3,MATCH('Data above threshold'!$A129,'Raw Data'!$B$4:$B$185,0),MATCH('Data above threshold'!BW$4,'Raw Data'!$3:$3,0)-1),"NA"))</f>
        <v>-94.32203</v>
      </c>
      <c r="BV129" s="103" t="n">
        <f aca="true">IF(ISBLANK(OFFSET('Raw Data'!$A$3,MATCH('Data above threshold'!$A129,'Raw Data'!$B$4:$B$185,0),MATCH('Data above threshold'!BX$4,'Raw Data'!$3:$3,0)-1)),"", IFERROR($J129*OFFSET('Raw Data'!$A$3,MATCH('Data above threshold'!$A129,'Raw Data'!$B$4:$B$185,0),MATCH('Data above threshold'!BX$4,'Raw Data'!$3:$3,0)-1),"NA"))</f>
        <v>-122.6541</v>
      </c>
      <c r="BW129" s="103" t="n">
        <f aca="true">IF(ISBLANK(OFFSET('Raw Data'!$A$3,MATCH('Data above threshold'!$A129,'Raw Data'!$B$4:$B$185,0),MATCH('Data above threshold'!BY$4,'Raw Data'!$3:$3,0)-1)),"", IFERROR($J129*OFFSET('Raw Data'!$A$3,MATCH('Data above threshold'!$A129,'Raw Data'!$B$4:$B$185,0),MATCH('Data above threshold'!BY$4,'Raw Data'!$3:$3,0)-1),"NA"))</f>
        <v>-108.2504</v>
      </c>
      <c r="BX129" s="103" t="n">
        <f aca="true">IF(ISBLANK(OFFSET('Raw Data'!$A$3,MATCH('Data above threshold'!$A129,'Raw Data'!$B$4:$B$185,0),MATCH('Data above threshold'!BZ$4,'Raw Data'!$3:$3,0)-1)),"", IFERROR($J129*OFFSET('Raw Data'!$A$3,MATCH('Data above threshold'!$A129,'Raw Data'!$B$4:$B$185,0),MATCH('Data above threshold'!BZ$4,'Raw Data'!$3:$3,0)-1),"NA"))</f>
        <v>-74.74151</v>
      </c>
      <c r="BY129" s="103" t="n">
        <f aca="true">IF(ISBLANK(OFFSET('Raw Data'!$A$3,MATCH('Data above threshold'!$A129,'Raw Data'!$B$4:$B$185,0),MATCH('Data above threshold'!CA$4,'Raw Data'!$3:$3,0)-1)),"", IFERROR($J129*OFFSET('Raw Data'!$A$3,MATCH('Data above threshold'!$A129,'Raw Data'!$B$4:$B$185,0),MATCH('Data above threshold'!CA$4,'Raw Data'!$3:$3,0)-1),"NA"))</f>
        <v>-207.6508</v>
      </c>
      <c r="BZ129" s="103" t="n">
        <f aca="true">IF(ISBLANK(OFFSET('Raw Data'!$A$3,MATCH('Data above threshold'!$A129,'Raw Data'!$B$4:$B$185,0),MATCH('Data above threshold'!CB$4,'Raw Data'!$3:$3,0)-1)),"", IFERROR($J129*OFFSET('Raw Data'!$A$3,MATCH('Data above threshold'!$A129,'Raw Data'!$B$4:$B$185,0),MATCH('Data above threshold'!CB$4,'Raw Data'!$3:$3,0)-1),"NA"))</f>
        <v>-140.5106</v>
      </c>
      <c r="CA129" s="103" t="n">
        <f aca="true">IF(ISBLANK(OFFSET('Raw Data'!$A$3,MATCH('Data above threshold'!$A129,'Raw Data'!$B$4:$B$185,0),MATCH('Data above threshold'!CC$4,'Raw Data'!$3:$3,0)-1)),"", IFERROR($J129*OFFSET('Raw Data'!$A$3,MATCH('Data above threshold'!$A129,'Raw Data'!$B$4:$B$185,0),MATCH('Data above threshold'!CC$4,'Raw Data'!$3:$3,0)-1),"NA"))</f>
        <v>-142.8796</v>
      </c>
      <c r="CB129" s="103" t="n">
        <f aca="true">IF(ISBLANK(OFFSET('Raw Data'!$A$3,MATCH('Data above threshold'!$A129,'Raw Data'!$B$4:$B$185,0),MATCH('Data above threshold'!CD$4,'Raw Data'!$3:$3,0)-1)),"", IFERROR($J129*OFFSET('Raw Data'!$A$3,MATCH('Data above threshold'!$A129,'Raw Data'!$B$4:$B$185,0),MATCH('Data above threshold'!CD$4,'Raw Data'!$3:$3,0)-1),"NA"))</f>
        <v>-118.5559</v>
      </c>
      <c r="CC129" s="103" t="n">
        <f aca="true">IF(ISBLANK(OFFSET('Raw Data'!$A$3,MATCH('Data above threshold'!$A129,'Raw Data'!$B$4:$B$185,0),MATCH('Data above threshold'!CE$4,'Raw Data'!$3:$3,0)-1)),"", IFERROR($J129*OFFSET('Raw Data'!$A$3,MATCH('Data above threshold'!$A129,'Raw Data'!$B$4:$B$185,0),MATCH('Data above threshold'!CE$4,'Raw Data'!$3:$3,0)-1),"NA"))</f>
        <v>-104.424</v>
      </c>
      <c r="CD129" s="103" t="n">
        <f aca="true">IF(ISBLANK(OFFSET('Raw Data'!$A$3,MATCH('Data above threshold'!$A129,'Raw Data'!$B$4:$B$185,0),MATCH('Data above threshold'!CF$4,'Raw Data'!$3:$3,0)-1)),"", IFERROR($J129*OFFSET('Raw Data'!$A$3,MATCH('Data above threshold'!$A129,'Raw Data'!$B$4:$B$185,0),MATCH('Data above threshold'!CF$4,'Raw Data'!$3:$3,0)-1),"NA"))</f>
        <v>-115.7205</v>
      </c>
      <c r="CE129" s="103" t="n">
        <f aca="true">IF(ISBLANK(OFFSET('Raw Data'!$A$3,MATCH('Data above threshold'!$A129,'Raw Data'!$B$4:$B$185,0),MATCH('Data above threshold'!CG$4,'Raw Data'!$3:$3,0)-1)),"", IFERROR($J129*OFFSET('Raw Data'!$A$3,MATCH('Data above threshold'!$A129,'Raw Data'!$B$4:$B$185,0),MATCH('Data above threshold'!CG$4,'Raw Data'!$3:$3,0)-1),"NA"))</f>
        <v>-60.97926</v>
      </c>
      <c r="CF129" s="103" t="n">
        <f aca="true">IF(ISBLANK(OFFSET('Raw Data'!$A$3,MATCH('Data above threshold'!$A129,'Raw Data'!$B$4:$B$185,0),MATCH('Data above threshold'!CH$4,'Raw Data'!$3:$3,0)-1)),"", IFERROR($J129*OFFSET('Raw Data'!$A$3,MATCH('Data above threshold'!$A129,'Raw Data'!$B$4:$B$185,0),MATCH('Data above threshold'!CH$4,'Raw Data'!$3:$3,0)-1),"NA"))</f>
        <v>-111.5</v>
      </c>
      <c r="CG129" s="103" t="n">
        <f aca="true">IF(ISBLANK(OFFSET('Raw Data'!$A$3,MATCH('Data above threshold'!$A129,'Raw Data'!$B$4:$B$185,0),MATCH('Data above threshold'!CI$4,'Raw Data'!$3:$3,0)-1)),"", IFERROR($J129*OFFSET('Raw Data'!$A$3,MATCH('Data above threshold'!$A129,'Raw Data'!$B$4:$B$185,0),MATCH('Data above threshold'!CI$4,'Raw Data'!$3:$3,0)-1),"NA"))</f>
        <v>-145.9826</v>
      </c>
      <c r="CH129" s="103" t="n">
        <f aca="true">IF(ISBLANK(OFFSET('Raw Data'!$A$3,MATCH('Data above threshold'!$A129,'Raw Data'!$B$4:$B$185,0),MATCH('Data above threshold'!CJ$4,'Raw Data'!$3:$3,0)-1)),"", IFERROR($J129*OFFSET('Raw Data'!$A$3,MATCH('Data above threshold'!$A129,'Raw Data'!$B$4:$B$185,0),MATCH('Data above threshold'!CJ$4,'Raw Data'!$3:$3,0)-1),"NA"))</f>
        <v>-145.9826</v>
      </c>
      <c r="CI129" s="103" t="n">
        <f aca="true">IF(ISBLANK(OFFSET('Raw Data'!$A$3,MATCH('Data above threshold'!$A129,'Raw Data'!$B$4:$B$185,0),MATCH('Data above threshold'!CK$4,'Raw Data'!$3:$3,0)-1)),"", IFERROR($J129*OFFSET('Raw Data'!$A$3,MATCH('Data above threshold'!$A129,'Raw Data'!$B$4:$B$185,0),MATCH('Data above threshold'!CK$4,'Raw Data'!$3:$3,0)-1),"NA"))</f>
        <v>-140.5106</v>
      </c>
      <c r="CJ129" s="103" t="n">
        <f aca="true">IF(ISBLANK(OFFSET('Raw Data'!$A$3,MATCH('Data above threshold'!$A129,'Raw Data'!$B$4:$B$185,0),MATCH('Data above threshold'!CL$4,'Raw Data'!$3:$3,0)-1)),"", IFERROR($J129*OFFSET('Raw Data'!$A$3,MATCH('Data above threshold'!$A129,'Raw Data'!$B$4:$B$185,0),MATCH('Data above threshold'!CL$4,'Raw Data'!$3:$3,0)-1),"NA"))</f>
        <v>-136.33173</v>
      </c>
      <c r="CK129" s="103" t="n">
        <f aca="true">IF(ISBLANK(OFFSET('Raw Data'!$A$3,MATCH('Data above threshold'!$A129,'Raw Data'!$B$4:$B$185,0),MATCH('Data above threshold'!CM$4,'Raw Data'!$3:$3,0)-1)),"", IFERROR($J129*OFFSET('Raw Data'!$A$3,MATCH('Data above threshold'!$A129,'Raw Data'!$B$4:$B$185,0),MATCH('Data above threshold'!CM$4,'Raw Data'!$3:$3,0)-1),"NA"))</f>
        <v>-112.3025</v>
      </c>
      <c r="CL129" s="103" t="n">
        <f aca="true">IF(ISBLANK(OFFSET('Raw Data'!$A$3,MATCH('Data above threshold'!$A129,'Raw Data'!$B$4:$B$185,0),MATCH('Data above threshold'!CN$4,'Raw Data'!$3:$3,0)-1)),"", IFERROR($J129*OFFSET('Raw Data'!$A$3,MATCH('Data above threshold'!$A129,'Raw Data'!$B$4:$B$185,0),MATCH('Data above threshold'!CN$4,'Raw Data'!$3:$3,0)-1),"NA"))</f>
        <v>-138.10677</v>
      </c>
      <c r="CM129" s="103" t="n">
        <f aca="true">IF(ISBLANK(OFFSET('Raw Data'!$A$3,MATCH('Data above threshold'!$A129,'Raw Data'!$B$4:$B$185,0),MATCH('Data above threshold'!CO$4,'Raw Data'!$3:$3,0)-1)),"", IFERROR($J129*OFFSET('Raw Data'!$A$3,MATCH('Data above threshold'!$A129,'Raw Data'!$B$4:$B$185,0),MATCH('Data above threshold'!CO$4,'Raw Data'!$3:$3,0)-1),"NA"))</f>
        <v>-119.45</v>
      </c>
      <c r="CN129" s="103" t="n">
        <f aca="true">IF(ISBLANK(OFFSET('Raw Data'!$A$3,MATCH('Data above threshold'!$A129,'Raw Data'!$B$4:$B$185,0),MATCH('Data above threshold'!CP$4,'Raw Data'!$3:$3,0)-1)),"", IFERROR($J129*OFFSET('Raw Data'!$A$3,MATCH('Data above threshold'!$A129,'Raw Data'!$B$4:$B$185,0),MATCH('Data above threshold'!CP$4,'Raw Data'!$3:$3,0)-1),"NA"))</f>
        <v>-147.0863</v>
      </c>
      <c r="CO129" s="103" t="n">
        <f aca="true">IF(ISBLANK(OFFSET('Raw Data'!$A$3,MATCH('Data above threshold'!$A129,'Raw Data'!$B$4:$B$185,0),MATCH('Data above threshold'!CQ$4,'Raw Data'!$3:$3,0)-1)),"", IFERROR($J129*OFFSET('Raw Data'!$A$3,MATCH('Data above threshold'!$A129,'Raw Data'!$B$4:$B$185,0),MATCH('Data above threshold'!CQ$4,'Raw Data'!$3:$3,0)-1),"NA"))</f>
        <v>-121.2083</v>
      </c>
      <c r="CP129" s="103" t="n">
        <f aca="true">IF(ISBLANK(OFFSET('Raw Data'!$A$3,MATCH('Data above threshold'!$A129,'Raw Data'!$B$4:$B$185,0),MATCH('Data above threshold'!CR$4,'Raw Data'!$3:$3,0)-1)),"", IFERROR($J129*OFFSET('Raw Data'!$A$3,MATCH('Data above threshold'!$A129,'Raw Data'!$B$4:$B$185,0),MATCH('Data above threshold'!CR$4,'Raw Data'!$3:$3,0)-1),"NA"))</f>
        <v>-142.87961</v>
      </c>
    </row>
    <row r="130" customFormat="false" ht="15.5" hidden="false" customHeight="false" outlineLevel="0" collapsed="false">
      <c r="A130" s="107" t="n">
        <v>4440</v>
      </c>
      <c r="B130" s="107" t="n">
        <v>3</v>
      </c>
      <c r="C130" s="103" t="str">
        <f aca="true">IF(ISBLANK(OFFSET('Raw Data'!$A$3,MATCH($A130,'Raw Data'!$B$4:$B$185,0),MATCH(C$4,'Raw Data'!$3:$3,0)-1)),"",OFFSET('Raw Data'!$A$3,MATCH($A130,'Raw Data'!$B$4:$B$185,0),MATCH(C$4,'Raw Data'!$3:$3,0)-1))</f>
        <v>Sustainable transport infrastructure</v>
      </c>
      <c r="D130" s="103" t="str">
        <f aca="true">IF(ISBLANK(OFFSET('Raw Data'!$A$3,MATCH($A130,'Raw Data'!$B$4:$B$185,0),MATCH(D$4,'Raw Data'!$3:$3,0)-1)),"",OFFSET('Raw Data'!$A$3,MATCH($A130,'Raw Data'!$B$4:$B$185,0),MATCH(D$4,'Raw Data'!$3:$3,0)-1))</f>
        <v/>
      </c>
      <c r="E130" s="103" t="str">
        <f aca="true">IF(ISBLANK(OFFSET('Raw Data'!$A$3,MATCH($A130,'Raw Data'!$B$4:$B$185,0),MATCH(E$4,'Raw Data'!$3:$3,0)-1)),"",OFFSET('Raw Data'!$A$3,MATCH($A130,'Raw Data'!$B$4:$B$185,0),MATCH(E$4,'Raw Data'!$3:$3,0)-1))</f>
        <v/>
      </c>
      <c r="F130" s="103" t="str">
        <f aca="true">IF(ISBLANK(OFFSET('Raw Data'!$A$3,MATCH($A130,'Raw Data'!$B$4:$B$185,0),MATCH(F$4,'Raw Data'!$3:$3,0)-1)),"",OFFSET('Raw Data'!$A$3,MATCH($A130,'Raw Data'!$B$4:$B$185,0),MATCH(F$4,'Raw Data'!$3:$3,0)-1))</f>
        <v/>
      </c>
      <c r="G130" s="0" t="s">
        <v>217</v>
      </c>
      <c r="H130" s="103" t="str">
        <f aca="true">IF(ISBLANK(OFFSET('Raw Data'!$A$3,MATCH($A130,'Raw Data'!$B$4:$B$185,0),MATCH(H$4,'Raw Data'!$3:$3,0)-1)),"",OFFSET('Raw Data'!$A$3,MATCH($A130,'Raw Data'!$B$4:$B$185,0),MATCH(H$4,'Raw Data'!$3:$3,0)-1))</f>
        <v/>
      </c>
      <c r="I130" s="103" t="str">
        <f aca="true">IF(ISBLANK(OFFSET('Raw Data'!$A$3,MATCH($A130,'Raw Data'!$B$4:$B$185,0),MATCH(I$4,'Raw Data'!$3:$3,0)-1)),"",OFFSET('Raw Data'!$A$3,MATCH($A130,'Raw Data'!$B$4:$B$185,0),MATCH(I$4,'Raw Data'!$3:$3,0)-1))</f>
        <v/>
      </c>
      <c r="J130" s="103" t="str">
        <f aca="false">IF(I130="","",IF(I130="Minus",-1,1))</f>
        <v/>
      </c>
      <c r="K130" s="105" t="str">
        <f aca="false" t="array" ref="K130:K130">IFERROR(SKEW(IF(ISNUMBER(O130:CP130),O130:CP130,"")),"")</f>
        <v/>
      </c>
      <c r="L130" s="103" t="n">
        <f aca="true">IF(ISBLANK(OFFSET('Data above threshold'!$A$4,MATCH('Data above threshold'!$A130,'Data above threshold'!$A$5:$A$185,0),MATCH('Data above threshold'!N$4,'Data above threshold'!$4:$4,0)-1)),1,OFFSET('Data above threshold'!$A$4,MATCH('Data above threshold'!$A130,'Data above threshold'!$A$5:$A$185,0),MATCH('Data above threshold'!N$4,'Data above threshold'!$4:$4,0)-1))</f>
        <v>1</v>
      </c>
      <c r="M130" s="103" t="str">
        <f aca="true">IF(ISBLANK(OFFSET('Data above threshold'!$A$4,MATCH('Data above threshold'!$A130,'Data above threshold'!$A$5:$A$185,0),MATCH('Data above threshold'!O$4,'Data above threshold'!$4:$4,0)-1)),"",OFFSET('Data above threshold'!$A$4,MATCH('Data above threshold'!$A130,'Data above threshold'!$A$5:$A$185,0),MATCH('Data above threshold'!O$4,'Data above threshold'!$4:$4,0)-1))</f>
        <v/>
      </c>
      <c r="N130" s="106" t="str">
        <f aca="false" t="array" ref="N130:N130">IF(B130&lt;4,"",1-IFERROR(SUM(ISNUMBER(O130:CP130)*(1-$O$3:$CP$3))/COUNTIF($O$3:$CP$3,0),0))</f>
        <v/>
      </c>
      <c r="O130" s="103" t="str">
        <f aca="true">IF(ISBLANK(OFFSET('Raw Data'!$A$3,MATCH('Data above threshold'!$A130,'Raw Data'!$B$4:$B$185,0),MATCH('Data above threshold'!Q$4,'Raw Data'!$3:$3,0)-1)),"", IFERROR($J130*OFFSET('Raw Data'!$A$3,MATCH('Data above threshold'!$A130,'Raw Data'!$B$4:$B$185,0),MATCH('Data above threshold'!Q$4,'Raw Data'!$3:$3,0)-1),"NA"))</f>
        <v/>
      </c>
      <c r="P130" s="103" t="str">
        <f aca="true">IF(ISBLANK(OFFSET('Raw Data'!$A$3,MATCH('Data above threshold'!$A130,'Raw Data'!$B$4:$B$185,0),MATCH('Data above threshold'!R$4,'Raw Data'!$3:$3,0)-1)),"", IFERROR($J130*OFFSET('Raw Data'!$A$3,MATCH('Data above threshold'!$A130,'Raw Data'!$B$4:$B$185,0),MATCH('Data above threshold'!R$4,'Raw Data'!$3:$3,0)-1),"NA"))</f>
        <v/>
      </c>
      <c r="Q130" s="103" t="str">
        <f aca="true">IF(ISBLANK(OFFSET('Raw Data'!$A$3,MATCH('Data above threshold'!$A130,'Raw Data'!$B$4:$B$185,0),MATCH('Data above threshold'!S$4,'Raw Data'!$3:$3,0)-1)),"", IFERROR($J130*OFFSET('Raw Data'!$A$3,MATCH('Data above threshold'!$A130,'Raw Data'!$B$4:$B$185,0),MATCH('Data above threshold'!S$4,'Raw Data'!$3:$3,0)-1),"NA"))</f>
        <v/>
      </c>
      <c r="R130" s="103" t="str">
        <f aca="true">IF(ISBLANK(OFFSET('Raw Data'!$A$3,MATCH('Data above threshold'!$A130,'Raw Data'!$B$4:$B$185,0),MATCH('Data above threshold'!T$4,'Raw Data'!$3:$3,0)-1)),"", IFERROR($J130*OFFSET('Raw Data'!$A$3,MATCH('Data above threshold'!$A130,'Raw Data'!$B$4:$B$185,0),MATCH('Data above threshold'!T$4,'Raw Data'!$3:$3,0)-1),"NA"))</f>
        <v/>
      </c>
      <c r="S130" s="103" t="str">
        <f aca="true">IF(ISBLANK(OFFSET('Raw Data'!$A$3,MATCH('Data above threshold'!$A130,'Raw Data'!$B$4:$B$185,0),MATCH('Data above threshold'!U$4,'Raw Data'!$3:$3,0)-1)),"", IFERROR($J130*OFFSET('Raw Data'!$A$3,MATCH('Data above threshold'!$A130,'Raw Data'!$B$4:$B$185,0),MATCH('Data above threshold'!U$4,'Raw Data'!$3:$3,0)-1),"NA"))</f>
        <v/>
      </c>
      <c r="T130" s="103" t="str">
        <f aca="true">IF(ISBLANK(OFFSET('Raw Data'!$A$3,MATCH('Data above threshold'!$A130,'Raw Data'!$B$4:$B$185,0),MATCH('Data above threshold'!V$4,'Raw Data'!$3:$3,0)-1)),"", IFERROR($J130*OFFSET('Raw Data'!$A$3,MATCH('Data above threshold'!$A130,'Raw Data'!$B$4:$B$185,0),MATCH('Data above threshold'!V$4,'Raw Data'!$3:$3,0)-1),"NA"))</f>
        <v/>
      </c>
      <c r="U130" s="103" t="str">
        <f aca="true">IF(ISBLANK(OFFSET('Raw Data'!$A$3,MATCH('Data above threshold'!$A130,'Raw Data'!$B$4:$B$185,0),MATCH('Data above threshold'!W$4,'Raw Data'!$3:$3,0)-1)),"", IFERROR($J130*OFFSET('Raw Data'!$A$3,MATCH('Data above threshold'!$A130,'Raw Data'!$B$4:$B$185,0),MATCH('Data above threshold'!W$4,'Raw Data'!$3:$3,0)-1),"NA"))</f>
        <v/>
      </c>
      <c r="V130" s="103" t="str">
        <f aca="true">IF(ISBLANK(OFFSET('Raw Data'!$A$3,MATCH('Data above threshold'!$A130,'Raw Data'!$B$4:$B$185,0),MATCH('Data above threshold'!X$4,'Raw Data'!$3:$3,0)-1)),"", IFERROR($J130*OFFSET('Raw Data'!$A$3,MATCH('Data above threshold'!$A130,'Raw Data'!$B$4:$B$185,0),MATCH('Data above threshold'!X$4,'Raw Data'!$3:$3,0)-1),"NA"))</f>
        <v/>
      </c>
      <c r="W130" s="103" t="str">
        <f aca="true">IF(ISBLANK(OFFSET('Raw Data'!$A$3,MATCH('Data above threshold'!$A130,'Raw Data'!$B$4:$B$185,0),MATCH('Data above threshold'!Y$4,'Raw Data'!$3:$3,0)-1)),"", IFERROR($J130*OFFSET('Raw Data'!$A$3,MATCH('Data above threshold'!$A130,'Raw Data'!$B$4:$B$185,0),MATCH('Data above threshold'!Y$4,'Raw Data'!$3:$3,0)-1),"NA"))</f>
        <v/>
      </c>
      <c r="X130" s="103" t="str">
        <f aca="true">IF(ISBLANK(OFFSET('Raw Data'!$A$3,MATCH('Data above threshold'!$A130,'Raw Data'!$B$4:$B$185,0),MATCH('Data above threshold'!Z$4,'Raw Data'!$3:$3,0)-1)),"", IFERROR($J130*OFFSET('Raw Data'!$A$3,MATCH('Data above threshold'!$A130,'Raw Data'!$B$4:$B$185,0),MATCH('Data above threshold'!Z$4,'Raw Data'!$3:$3,0)-1),"NA"))</f>
        <v/>
      </c>
      <c r="Y130" s="103" t="str">
        <f aca="true">IF(ISBLANK(OFFSET('Raw Data'!$A$3,MATCH('Data above threshold'!$A130,'Raw Data'!$B$4:$B$185,0),MATCH('Data above threshold'!AA$4,'Raw Data'!$3:$3,0)-1)),"", IFERROR($J130*OFFSET('Raw Data'!$A$3,MATCH('Data above threshold'!$A130,'Raw Data'!$B$4:$B$185,0),MATCH('Data above threshold'!AA$4,'Raw Data'!$3:$3,0)-1),"NA"))</f>
        <v/>
      </c>
      <c r="Z130" s="103" t="str">
        <f aca="true">IF(ISBLANK(OFFSET('Raw Data'!$A$3,MATCH('Data above threshold'!$A130,'Raw Data'!$B$4:$B$185,0),MATCH('Data above threshold'!AB$4,'Raw Data'!$3:$3,0)-1)),"", IFERROR($J130*OFFSET('Raw Data'!$A$3,MATCH('Data above threshold'!$A130,'Raw Data'!$B$4:$B$185,0),MATCH('Data above threshold'!AB$4,'Raw Data'!$3:$3,0)-1),"NA"))</f>
        <v/>
      </c>
      <c r="AA130" s="103" t="str">
        <f aca="true">IF(ISBLANK(OFFSET('Raw Data'!$A$3,MATCH('Data above threshold'!$A130,'Raw Data'!$B$4:$B$185,0),MATCH('Data above threshold'!AC$4,'Raw Data'!$3:$3,0)-1)),"", IFERROR($J130*OFFSET('Raw Data'!$A$3,MATCH('Data above threshold'!$A130,'Raw Data'!$B$4:$B$185,0),MATCH('Data above threshold'!AC$4,'Raw Data'!$3:$3,0)-1),"NA"))</f>
        <v/>
      </c>
      <c r="AB130" s="103" t="str">
        <f aca="true">IF(ISBLANK(OFFSET('Raw Data'!$A$3,MATCH('Data above threshold'!$A130,'Raw Data'!$B$4:$B$185,0),MATCH('Data above threshold'!AD$4,'Raw Data'!$3:$3,0)-1)),"", IFERROR($J130*OFFSET('Raw Data'!$A$3,MATCH('Data above threshold'!$A130,'Raw Data'!$B$4:$B$185,0),MATCH('Data above threshold'!AD$4,'Raw Data'!$3:$3,0)-1),"NA"))</f>
        <v/>
      </c>
      <c r="AC130" s="103" t="str">
        <f aca="true">IF(ISBLANK(OFFSET('Raw Data'!$A$3,MATCH('Data above threshold'!$A130,'Raw Data'!$B$4:$B$185,0),MATCH('Data above threshold'!AE$4,'Raw Data'!$3:$3,0)-1)),"", IFERROR($J130*OFFSET('Raw Data'!$A$3,MATCH('Data above threshold'!$A130,'Raw Data'!$B$4:$B$185,0),MATCH('Data above threshold'!AE$4,'Raw Data'!$3:$3,0)-1),"NA"))</f>
        <v/>
      </c>
      <c r="AD130" s="103" t="str">
        <f aca="true">IF(ISBLANK(OFFSET('Raw Data'!$A$3,MATCH('Data above threshold'!$A130,'Raw Data'!$B$4:$B$185,0),MATCH('Data above threshold'!AF$4,'Raw Data'!$3:$3,0)-1)),"", IFERROR($J130*OFFSET('Raw Data'!$A$3,MATCH('Data above threshold'!$A130,'Raw Data'!$B$4:$B$185,0),MATCH('Data above threshold'!AF$4,'Raw Data'!$3:$3,0)-1),"NA"))</f>
        <v/>
      </c>
      <c r="AE130" s="103" t="str">
        <f aca="true">IF(ISBLANK(OFFSET('Raw Data'!$A$3,MATCH('Data above threshold'!$A130,'Raw Data'!$B$4:$B$185,0),MATCH('Data above threshold'!AG$4,'Raw Data'!$3:$3,0)-1)),"", IFERROR($J130*OFFSET('Raw Data'!$A$3,MATCH('Data above threshold'!$A130,'Raw Data'!$B$4:$B$185,0),MATCH('Data above threshold'!AG$4,'Raw Data'!$3:$3,0)-1),"NA"))</f>
        <v/>
      </c>
      <c r="AF130" s="103" t="str">
        <f aca="true">IF(ISBLANK(OFFSET('Raw Data'!$A$3,MATCH('Data above threshold'!$A130,'Raw Data'!$B$4:$B$185,0),MATCH('Data above threshold'!AH$4,'Raw Data'!$3:$3,0)-1)),"", IFERROR($J130*OFFSET('Raw Data'!$A$3,MATCH('Data above threshold'!$A130,'Raw Data'!$B$4:$B$185,0),MATCH('Data above threshold'!AH$4,'Raw Data'!$3:$3,0)-1),"NA"))</f>
        <v/>
      </c>
      <c r="AG130" s="103" t="str">
        <f aca="true">IF(ISBLANK(OFFSET('Raw Data'!$A$3,MATCH('Data above threshold'!$A130,'Raw Data'!$B$4:$B$185,0),MATCH('Data above threshold'!AI$4,'Raw Data'!$3:$3,0)-1)),"", IFERROR($J130*OFFSET('Raw Data'!$A$3,MATCH('Data above threshold'!$A130,'Raw Data'!$B$4:$B$185,0),MATCH('Data above threshold'!AI$4,'Raw Data'!$3:$3,0)-1),"NA"))</f>
        <v/>
      </c>
      <c r="AH130" s="103" t="str">
        <f aca="true">IF(ISBLANK(OFFSET('Raw Data'!$A$3,MATCH('Data above threshold'!$A130,'Raw Data'!$B$4:$B$185,0),MATCH('Data above threshold'!AJ$4,'Raw Data'!$3:$3,0)-1)),"", IFERROR($J130*OFFSET('Raw Data'!$A$3,MATCH('Data above threshold'!$A130,'Raw Data'!$B$4:$B$185,0),MATCH('Data above threshold'!AJ$4,'Raw Data'!$3:$3,0)-1),"NA"))</f>
        <v/>
      </c>
      <c r="AI130" s="103" t="str">
        <f aca="true">IF(ISBLANK(OFFSET('Raw Data'!$A$3,MATCH('Data above threshold'!$A130,'Raw Data'!$B$4:$B$185,0),MATCH('Data above threshold'!AK$4,'Raw Data'!$3:$3,0)-1)),"", IFERROR($J130*OFFSET('Raw Data'!$A$3,MATCH('Data above threshold'!$A130,'Raw Data'!$B$4:$B$185,0),MATCH('Data above threshold'!AK$4,'Raw Data'!$3:$3,0)-1),"NA"))</f>
        <v/>
      </c>
      <c r="AJ130" s="103" t="str">
        <f aca="true">IF(ISBLANK(OFFSET('Raw Data'!$A$3,MATCH('Data above threshold'!$A130,'Raw Data'!$B$4:$B$185,0),MATCH('Data above threshold'!AL$4,'Raw Data'!$3:$3,0)-1)),"", IFERROR($J130*OFFSET('Raw Data'!$A$3,MATCH('Data above threshold'!$A130,'Raw Data'!$B$4:$B$185,0),MATCH('Data above threshold'!AL$4,'Raw Data'!$3:$3,0)-1),"NA"))</f>
        <v/>
      </c>
      <c r="AK130" s="103" t="str">
        <f aca="true">IF(ISBLANK(OFFSET('Raw Data'!$A$3,MATCH('Data above threshold'!$A130,'Raw Data'!$B$4:$B$185,0),MATCH('Data above threshold'!AM$4,'Raw Data'!$3:$3,0)-1)),"", IFERROR($J130*OFFSET('Raw Data'!$A$3,MATCH('Data above threshold'!$A130,'Raw Data'!$B$4:$B$185,0),MATCH('Data above threshold'!AM$4,'Raw Data'!$3:$3,0)-1),"NA"))</f>
        <v/>
      </c>
      <c r="AL130" s="103" t="str">
        <f aca="true">IF(ISBLANK(OFFSET('Raw Data'!$A$3,MATCH('Data above threshold'!$A130,'Raw Data'!$B$4:$B$185,0),MATCH('Data above threshold'!AN$4,'Raw Data'!$3:$3,0)-1)),"", IFERROR($J130*OFFSET('Raw Data'!$A$3,MATCH('Data above threshold'!$A130,'Raw Data'!$B$4:$B$185,0),MATCH('Data above threshold'!AN$4,'Raw Data'!$3:$3,0)-1),"NA"))</f>
        <v/>
      </c>
      <c r="AM130" s="103" t="str">
        <f aca="true">IF(ISBLANK(OFFSET('Raw Data'!$A$3,MATCH('Data above threshold'!$A130,'Raw Data'!$B$4:$B$185,0),MATCH('Data above threshold'!AO$4,'Raw Data'!$3:$3,0)-1)),"", IFERROR($J130*OFFSET('Raw Data'!$A$3,MATCH('Data above threshold'!$A130,'Raw Data'!$B$4:$B$185,0),MATCH('Data above threshold'!AO$4,'Raw Data'!$3:$3,0)-1),"NA"))</f>
        <v/>
      </c>
      <c r="AN130" s="103" t="str">
        <f aca="true">IF(ISBLANK(OFFSET('Raw Data'!$A$3,MATCH('Data above threshold'!$A130,'Raw Data'!$B$4:$B$185,0),MATCH('Data above threshold'!AP$4,'Raw Data'!$3:$3,0)-1)),"", IFERROR($J130*OFFSET('Raw Data'!$A$3,MATCH('Data above threshold'!$A130,'Raw Data'!$B$4:$B$185,0),MATCH('Data above threshold'!AP$4,'Raw Data'!$3:$3,0)-1),"NA"))</f>
        <v/>
      </c>
      <c r="AO130" s="103" t="str">
        <f aca="true">IF(ISBLANK(OFFSET('Raw Data'!$A$3,MATCH('Data above threshold'!$A130,'Raw Data'!$B$4:$B$185,0),MATCH('Data above threshold'!AQ$4,'Raw Data'!$3:$3,0)-1)),"", IFERROR($J130*OFFSET('Raw Data'!$A$3,MATCH('Data above threshold'!$A130,'Raw Data'!$B$4:$B$185,0),MATCH('Data above threshold'!AQ$4,'Raw Data'!$3:$3,0)-1),"NA"))</f>
        <v/>
      </c>
      <c r="AP130" s="103" t="str">
        <f aca="true">IF(ISBLANK(OFFSET('Raw Data'!$A$3,MATCH('Data above threshold'!$A130,'Raw Data'!$B$4:$B$185,0),MATCH('Data above threshold'!AR$4,'Raw Data'!$3:$3,0)-1)),"", IFERROR($J130*OFFSET('Raw Data'!$A$3,MATCH('Data above threshold'!$A130,'Raw Data'!$B$4:$B$185,0),MATCH('Data above threshold'!AR$4,'Raw Data'!$3:$3,0)-1),"NA"))</f>
        <v/>
      </c>
      <c r="AQ130" s="103" t="str">
        <f aca="true">IF(ISBLANK(OFFSET('Raw Data'!$A$3,MATCH('Data above threshold'!$A130,'Raw Data'!$B$4:$B$185,0),MATCH('Data above threshold'!AS$4,'Raw Data'!$3:$3,0)-1)),"", IFERROR($J130*OFFSET('Raw Data'!$A$3,MATCH('Data above threshold'!$A130,'Raw Data'!$B$4:$B$185,0),MATCH('Data above threshold'!AS$4,'Raw Data'!$3:$3,0)-1),"NA"))</f>
        <v/>
      </c>
      <c r="AR130" s="103" t="str">
        <f aca="true">IF(ISBLANK(OFFSET('Raw Data'!$A$3,MATCH('Data above threshold'!$A130,'Raw Data'!$B$4:$B$185,0),MATCH('Data above threshold'!AT$4,'Raw Data'!$3:$3,0)-1)),"", IFERROR($J130*OFFSET('Raw Data'!$A$3,MATCH('Data above threshold'!$A130,'Raw Data'!$B$4:$B$185,0),MATCH('Data above threshold'!AT$4,'Raw Data'!$3:$3,0)-1),"NA"))</f>
        <v/>
      </c>
      <c r="AS130" s="103" t="str">
        <f aca="true">IF(ISBLANK(OFFSET('Raw Data'!$A$3,MATCH('Data above threshold'!$A130,'Raw Data'!$B$4:$B$185,0),MATCH('Data above threshold'!AU$4,'Raw Data'!$3:$3,0)-1)),"", IFERROR($J130*OFFSET('Raw Data'!$A$3,MATCH('Data above threshold'!$A130,'Raw Data'!$B$4:$B$185,0),MATCH('Data above threshold'!AU$4,'Raw Data'!$3:$3,0)-1),"NA"))</f>
        <v/>
      </c>
      <c r="AT130" s="103" t="str">
        <f aca="true">IF(ISBLANK(OFFSET('Raw Data'!$A$3,MATCH('Data above threshold'!$A130,'Raw Data'!$B$4:$B$185,0),MATCH('Data above threshold'!AV$4,'Raw Data'!$3:$3,0)-1)),"", IFERROR($J130*OFFSET('Raw Data'!$A$3,MATCH('Data above threshold'!$A130,'Raw Data'!$B$4:$B$185,0),MATCH('Data above threshold'!AV$4,'Raw Data'!$3:$3,0)-1),"NA"))</f>
        <v/>
      </c>
      <c r="AU130" s="103" t="str">
        <f aca="true">IF(ISBLANK(OFFSET('Raw Data'!$A$3,MATCH('Data above threshold'!$A130,'Raw Data'!$B$4:$B$185,0),MATCH('Data above threshold'!AW$4,'Raw Data'!$3:$3,0)-1)),"", IFERROR($J130*OFFSET('Raw Data'!$A$3,MATCH('Data above threshold'!$A130,'Raw Data'!$B$4:$B$185,0),MATCH('Data above threshold'!AW$4,'Raw Data'!$3:$3,0)-1),"NA"))</f>
        <v/>
      </c>
      <c r="AV130" s="103" t="str">
        <f aca="true">IF(ISBLANK(OFFSET('Raw Data'!$A$3,MATCH('Data above threshold'!$A130,'Raw Data'!$B$4:$B$185,0),MATCH('Data above threshold'!AX$4,'Raw Data'!$3:$3,0)-1)),"", IFERROR($J130*OFFSET('Raw Data'!$A$3,MATCH('Data above threshold'!$A130,'Raw Data'!$B$4:$B$185,0),MATCH('Data above threshold'!AX$4,'Raw Data'!$3:$3,0)-1),"NA"))</f>
        <v/>
      </c>
      <c r="AW130" s="103" t="str">
        <f aca="true">IF(ISBLANK(OFFSET('Raw Data'!$A$3,MATCH('Data above threshold'!$A130,'Raw Data'!$B$4:$B$185,0),MATCH('Data above threshold'!AY$4,'Raw Data'!$3:$3,0)-1)),"", IFERROR($J130*OFFSET('Raw Data'!$A$3,MATCH('Data above threshold'!$A130,'Raw Data'!$B$4:$B$185,0),MATCH('Data above threshold'!AY$4,'Raw Data'!$3:$3,0)-1),"NA"))</f>
        <v/>
      </c>
      <c r="AX130" s="103" t="str">
        <f aca="true">IF(ISBLANK(OFFSET('Raw Data'!$A$3,MATCH('Data above threshold'!$A130,'Raw Data'!$B$4:$B$185,0),MATCH('Data above threshold'!AZ$4,'Raw Data'!$3:$3,0)-1)),"", IFERROR($J130*OFFSET('Raw Data'!$A$3,MATCH('Data above threshold'!$A130,'Raw Data'!$B$4:$B$185,0),MATCH('Data above threshold'!AZ$4,'Raw Data'!$3:$3,0)-1),"NA"))</f>
        <v/>
      </c>
      <c r="AY130" s="103" t="str">
        <f aca="true">IF(ISBLANK(OFFSET('Raw Data'!$A$3,MATCH('Data above threshold'!$A130,'Raw Data'!$B$4:$B$185,0),MATCH('Data above threshold'!BA$4,'Raw Data'!$3:$3,0)-1)),"", IFERROR($J130*OFFSET('Raw Data'!$A$3,MATCH('Data above threshold'!$A130,'Raw Data'!$B$4:$B$185,0),MATCH('Data above threshold'!BA$4,'Raw Data'!$3:$3,0)-1),"NA"))</f>
        <v/>
      </c>
      <c r="AZ130" s="103" t="str">
        <f aca="true">IF(ISBLANK(OFFSET('Raw Data'!$A$3,MATCH('Data above threshold'!$A130,'Raw Data'!$B$4:$B$185,0),MATCH('Data above threshold'!BB$4,'Raw Data'!$3:$3,0)-1)),"", IFERROR($J130*OFFSET('Raw Data'!$A$3,MATCH('Data above threshold'!$A130,'Raw Data'!$B$4:$B$185,0),MATCH('Data above threshold'!BB$4,'Raw Data'!$3:$3,0)-1),"NA"))</f>
        <v/>
      </c>
      <c r="BA130" s="103" t="str">
        <f aca="true">IF(ISBLANK(OFFSET('Raw Data'!$A$3,MATCH('Data above threshold'!$A130,'Raw Data'!$B$4:$B$185,0),MATCH('Data above threshold'!BC$4,'Raw Data'!$3:$3,0)-1)),"", IFERROR($J130*OFFSET('Raw Data'!$A$3,MATCH('Data above threshold'!$A130,'Raw Data'!$B$4:$B$185,0),MATCH('Data above threshold'!BC$4,'Raw Data'!$3:$3,0)-1),"NA"))</f>
        <v/>
      </c>
      <c r="BB130" s="103" t="str">
        <f aca="true">IF(ISBLANK(OFFSET('Raw Data'!$A$3,MATCH('Data above threshold'!$A130,'Raw Data'!$B$4:$B$185,0),MATCH('Data above threshold'!BD$4,'Raw Data'!$3:$3,0)-1)),"", IFERROR($J130*OFFSET('Raw Data'!$A$3,MATCH('Data above threshold'!$A130,'Raw Data'!$B$4:$B$185,0),MATCH('Data above threshold'!BD$4,'Raw Data'!$3:$3,0)-1),"NA"))</f>
        <v/>
      </c>
      <c r="BC130" s="103" t="str">
        <f aca="true">IF(ISBLANK(OFFSET('Raw Data'!$A$3,MATCH('Data above threshold'!$A130,'Raw Data'!$B$4:$B$185,0),MATCH('Data above threshold'!BE$4,'Raw Data'!$3:$3,0)-1)),"", IFERROR($J130*OFFSET('Raw Data'!$A$3,MATCH('Data above threshold'!$A130,'Raw Data'!$B$4:$B$185,0),MATCH('Data above threshold'!BE$4,'Raw Data'!$3:$3,0)-1),"NA"))</f>
        <v/>
      </c>
      <c r="BD130" s="103" t="str">
        <f aca="true">IF(ISBLANK(OFFSET('Raw Data'!$A$3,MATCH('Data above threshold'!$A130,'Raw Data'!$B$4:$B$185,0),MATCH('Data above threshold'!BF$4,'Raw Data'!$3:$3,0)-1)),"", IFERROR($J130*OFFSET('Raw Data'!$A$3,MATCH('Data above threshold'!$A130,'Raw Data'!$B$4:$B$185,0),MATCH('Data above threshold'!BF$4,'Raw Data'!$3:$3,0)-1),"NA"))</f>
        <v/>
      </c>
      <c r="BE130" s="103" t="str">
        <f aca="true">IF(ISBLANK(OFFSET('Raw Data'!$A$3,MATCH('Data above threshold'!$A130,'Raw Data'!$B$4:$B$185,0),MATCH('Data above threshold'!BG$4,'Raw Data'!$3:$3,0)-1)),"", IFERROR($J130*OFFSET('Raw Data'!$A$3,MATCH('Data above threshold'!$A130,'Raw Data'!$B$4:$B$185,0),MATCH('Data above threshold'!BG$4,'Raw Data'!$3:$3,0)-1),"NA"))</f>
        <v/>
      </c>
      <c r="BF130" s="103" t="str">
        <f aca="true">IF(ISBLANK(OFFSET('Raw Data'!$A$3,MATCH('Data above threshold'!$A130,'Raw Data'!$B$4:$B$185,0),MATCH('Data above threshold'!BH$4,'Raw Data'!$3:$3,0)-1)),"", IFERROR($J130*OFFSET('Raw Data'!$A$3,MATCH('Data above threshold'!$A130,'Raw Data'!$B$4:$B$185,0),MATCH('Data above threshold'!BH$4,'Raw Data'!$3:$3,0)-1),"NA"))</f>
        <v/>
      </c>
      <c r="BG130" s="103" t="str">
        <f aca="true">IF(ISBLANK(OFFSET('Raw Data'!$A$3,MATCH('Data above threshold'!$A130,'Raw Data'!$B$4:$B$185,0),MATCH('Data above threshold'!BI$4,'Raw Data'!$3:$3,0)-1)),"", IFERROR($J130*OFFSET('Raw Data'!$A$3,MATCH('Data above threshold'!$A130,'Raw Data'!$B$4:$B$185,0),MATCH('Data above threshold'!BI$4,'Raw Data'!$3:$3,0)-1),"NA"))</f>
        <v/>
      </c>
      <c r="BH130" s="103" t="str">
        <f aca="true">IF(ISBLANK(OFFSET('Raw Data'!$A$3,MATCH('Data above threshold'!$A130,'Raw Data'!$B$4:$B$185,0),MATCH('Data above threshold'!BJ$4,'Raw Data'!$3:$3,0)-1)),"", IFERROR($J130*OFFSET('Raw Data'!$A$3,MATCH('Data above threshold'!$A130,'Raw Data'!$B$4:$B$185,0),MATCH('Data above threshold'!BJ$4,'Raw Data'!$3:$3,0)-1),"NA"))</f>
        <v/>
      </c>
      <c r="BI130" s="103" t="str">
        <f aca="true">IF(ISBLANK(OFFSET('Raw Data'!$A$3,MATCH('Data above threshold'!$A130,'Raw Data'!$B$4:$B$185,0),MATCH('Data above threshold'!BK$4,'Raw Data'!$3:$3,0)-1)),"", IFERROR($J130*OFFSET('Raw Data'!$A$3,MATCH('Data above threshold'!$A130,'Raw Data'!$B$4:$B$185,0),MATCH('Data above threshold'!BK$4,'Raw Data'!$3:$3,0)-1),"NA"))</f>
        <v/>
      </c>
      <c r="BJ130" s="103" t="str">
        <f aca="true">IF(ISBLANK(OFFSET('Raw Data'!$A$3,MATCH('Data above threshold'!$A130,'Raw Data'!$B$4:$B$185,0),MATCH('Data above threshold'!BL$4,'Raw Data'!$3:$3,0)-1)),"", IFERROR($J130*OFFSET('Raw Data'!$A$3,MATCH('Data above threshold'!$A130,'Raw Data'!$B$4:$B$185,0),MATCH('Data above threshold'!BL$4,'Raw Data'!$3:$3,0)-1),"NA"))</f>
        <v/>
      </c>
      <c r="BK130" s="103" t="str">
        <f aca="true">IF(ISBLANK(OFFSET('Raw Data'!$A$3,MATCH('Data above threshold'!$A130,'Raw Data'!$B$4:$B$185,0),MATCH('Data above threshold'!BM$4,'Raw Data'!$3:$3,0)-1)),"", IFERROR($J130*OFFSET('Raw Data'!$A$3,MATCH('Data above threshold'!$A130,'Raw Data'!$B$4:$B$185,0),MATCH('Data above threshold'!BM$4,'Raw Data'!$3:$3,0)-1),"NA"))</f>
        <v/>
      </c>
      <c r="BL130" s="103" t="str">
        <f aca="true">IF(ISBLANK(OFFSET('Raw Data'!$A$3,MATCH('Data above threshold'!$A130,'Raw Data'!$B$4:$B$185,0),MATCH('Data above threshold'!BN$4,'Raw Data'!$3:$3,0)-1)),"", IFERROR($J130*OFFSET('Raw Data'!$A$3,MATCH('Data above threshold'!$A130,'Raw Data'!$B$4:$B$185,0),MATCH('Data above threshold'!BN$4,'Raw Data'!$3:$3,0)-1),"NA"))</f>
        <v/>
      </c>
      <c r="BM130" s="103" t="str">
        <f aca="true">IF(ISBLANK(OFFSET('Raw Data'!$A$3,MATCH('Data above threshold'!$A130,'Raw Data'!$B$4:$B$185,0),MATCH('Data above threshold'!BO$4,'Raw Data'!$3:$3,0)-1)),"", IFERROR($J130*OFFSET('Raw Data'!$A$3,MATCH('Data above threshold'!$A130,'Raw Data'!$B$4:$B$185,0),MATCH('Data above threshold'!BO$4,'Raw Data'!$3:$3,0)-1),"NA"))</f>
        <v/>
      </c>
      <c r="BN130" s="103" t="str">
        <f aca="true">IF(ISBLANK(OFFSET('Raw Data'!$A$3,MATCH('Data above threshold'!$A130,'Raw Data'!$B$4:$B$185,0),MATCH('Data above threshold'!BP$4,'Raw Data'!$3:$3,0)-1)),"", IFERROR($J130*OFFSET('Raw Data'!$A$3,MATCH('Data above threshold'!$A130,'Raw Data'!$B$4:$B$185,0),MATCH('Data above threshold'!BP$4,'Raw Data'!$3:$3,0)-1),"NA"))</f>
        <v/>
      </c>
      <c r="BO130" s="103" t="str">
        <f aca="true">IF(ISBLANK(OFFSET('Raw Data'!$A$3,MATCH('Data above threshold'!$A130,'Raw Data'!$B$4:$B$185,0),MATCH('Data above threshold'!BQ$4,'Raw Data'!$3:$3,0)-1)),"", IFERROR($J130*OFFSET('Raw Data'!$A$3,MATCH('Data above threshold'!$A130,'Raw Data'!$B$4:$B$185,0),MATCH('Data above threshold'!BQ$4,'Raw Data'!$3:$3,0)-1),"NA"))</f>
        <v/>
      </c>
      <c r="BP130" s="103" t="str">
        <f aca="true">IF(ISBLANK(OFFSET('Raw Data'!$A$3,MATCH('Data above threshold'!$A130,'Raw Data'!$B$4:$B$185,0),MATCH('Data above threshold'!BR$4,'Raw Data'!$3:$3,0)-1)),"", IFERROR($J130*OFFSET('Raw Data'!$A$3,MATCH('Data above threshold'!$A130,'Raw Data'!$B$4:$B$185,0),MATCH('Data above threshold'!BR$4,'Raw Data'!$3:$3,0)-1),"NA"))</f>
        <v/>
      </c>
      <c r="BQ130" s="103" t="str">
        <f aca="true">IF(ISBLANK(OFFSET('Raw Data'!$A$3,MATCH('Data above threshold'!$A130,'Raw Data'!$B$4:$B$185,0),MATCH('Data above threshold'!BS$4,'Raw Data'!$3:$3,0)-1)),"", IFERROR($J130*OFFSET('Raw Data'!$A$3,MATCH('Data above threshold'!$A130,'Raw Data'!$B$4:$B$185,0),MATCH('Data above threshold'!BS$4,'Raw Data'!$3:$3,0)-1),"NA"))</f>
        <v/>
      </c>
      <c r="BR130" s="103" t="str">
        <f aca="true">IF(ISBLANK(OFFSET('Raw Data'!$A$3,MATCH('Data above threshold'!$A130,'Raw Data'!$B$4:$B$185,0),MATCH('Data above threshold'!BT$4,'Raw Data'!$3:$3,0)-1)),"", IFERROR($J130*OFFSET('Raw Data'!$A$3,MATCH('Data above threshold'!$A130,'Raw Data'!$B$4:$B$185,0),MATCH('Data above threshold'!BT$4,'Raw Data'!$3:$3,0)-1),"NA"))</f>
        <v/>
      </c>
      <c r="BS130" s="103" t="str">
        <f aca="true">IF(ISBLANK(OFFSET('Raw Data'!$A$3,MATCH('Data above threshold'!$A130,'Raw Data'!$B$4:$B$185,0),MATCH('Data above threshold'!BU$4,'Raw Data'!$3:$3,0)-1)),"", IFERROR($J130*OFFSET('Raw Data'!$A$3,MATCH('Data above threshold'!$A130,'Raw Data'!$B$4:$B$185,0),MATCH('Data above threshold'!BU$4,'Raw Data'!$3:$3,0)-1),"NA"))</f>
        <v/>
      </c>
      <c r="BT130" s="103" t="str">
        <f aca="true">IF(ISBLANK(OFFSET('Raw Data'!$A$3,MATCH('Data above threshold'!$A130,'Raw Data'!$B$4:$B$185,0),MATCH('Data above threshold'!BV$4,'Raw Data'!$3:$3,0)-1)),"", IFERROR($J130*OFFSET('Raw Data'!$A$3,MATCH('Data above threshold'!$A130,'Raw Data'!$B$4:$B$185,0),MATCH('Data above threshold'!BV$4,'Raw Data'!$3:$3,0)-1),"NA"))</f>
        <v/>
      </c>
      <c r="BU130" s="103" t="str">
        <f aca="true">IF(ISBLANK(OFFSET('Raw Data'!$A$3,MATCH('Data above threshold'!$A130,'Raw Data'!$B$4:$B$185,0),MATCH('Data above threshold'!BW$4,'Raw Data'!$3:$3,0)-1)),"", IFERROR($J130*OFFSET('Raw Data'!$A$3,MATCH('Data above threshold'!$A130,'Raw Data'!$B$4:$B$185,0),MATCH('Data above threshold'!BW$4,'Raw Data'!$3:$3,0)-1),"NA"))</f>
        <v/>
      </c>
      <c r="BV130" s="103" t="str">
        <f aca="true">IF(ISBLANK(OFFSET('Raw Data'!$A$3,MATCH('Data above threshold'!$A130,'Raw Data'!$B$4:$B$185,0),MATCH('Data above threshold'!BX$4,'Raw Data'!$3:$3,0)-1)),"", IFERROR($J130*OFFSET('Raw Data'!$A$3,MATCH('Data above threshold'!$A130,'Raw Data'!$B$4:$B$185,0),MATCH('Data above threshold'!BX$4,'Raw Data'!$3:$3,0)-1),"NA"))</f>
        <v/>
      </c>
      <c r="BW130" s="103" t="str">
        <f aca="true">IF(ISBLANK(OFFSET('Raw Data'!$A$3,MATCH('Data above threshold'!$A130,'Raw Data'!$B$4:$B$185,0),MATCH('Data above threshold'!BY$4,'Raw Data'!$3:$3,0)-1)),"", IFERROR($J130*OFFSET('Raw Data'!$A$3,MATCH('Data above threshold'!$A130,'Raw Data'!$B$4:$B$185,0),MATCH('Data above threshold'!BY$4,'Raw Data'!$3:$3,0)-1),"NA"))</f>
        <v/>
      </c>
      <c r="BX130" s="103" t="str">
        <f aca="true">IF(ISBLANK(OFFSET('Raw Data'!$A$3,MATCH('Data above threshold'!$A130,'Raw Data'!$B$4:$B$185,0),MATCH('Data above threshold'!BZ$4,'Raw Data'!$3:$3,0)-1)),"", IFERROR($J130*OFFSET('Raw Data'!$A$3,MATCH('Data above threshold'!$A130,'Raw Data'!$B$4:$B$185,0),MATCH('Data above threshold'!BZ$4,'Raw Data'!$3:$3,0)-1),"NA"))</f>
        <v/>
      </c>
      <c r="BY130" s="103" t="str">
        <f aca="true">IF(ISBLANK(OFFSET('Raw Data'!$A$3,MATCH('Data above threshold'!$A130,'Raw Data'!$B$4:$B$185,0),MATCH('Data above threshold'!CA$4,'Raw Data'!$3:$3,0)-1)),"", IFERROR($J130*OFFSET('Raw Data'!$A$3,MATCH('Data above threshold'!$A130,'Raw Data'!$B$4:$B$185,0),MATCH('Data above threshold'!CA$4,'Raw Data'!$3:$3,0)-1),"NA"))</f>
        <v/>
      </c>
      <c r="BZ130" s="103" t="str">
        <f aca="true">IF(ISBLANK(OFFSET('Raw Data'!$A$3,MATCH('Data above threshold'!$A130,'Raw Data'!$B$4:$B$185,0),MATCH('Data above threshold'!CB$4,'Raw Data'!$3:$3,0)-1)),"", IFERROR($J130*OFFSET('Raw Data'!$A$3,MATCH('Data above threshold'!$A130,'Raw Data'!$B$4:$B$185,0),MATCH('Data above threshold'!CB$4,'Raw Data'!$3:$3,0)-1),"NA"))</f>
        <v/>
      </c>
      <c r="CA130" s="103" t="str">
        <f aca="true">IF(ISBLANK(OFFSET('Raw Data'!$A$3,MATCH('Data above threshold'!$A130,'Raw Data'!$B$4:$B$185,0),MATCH('Data above threshold'!CC$4,'Raw Data'!$3:$3,0)-1)),"", IFERROR($J130*OFFSET('Raw Data'!$A$3,MATCH('Data above threshold'!$A130,'Raw Data'!$B$4:$B$185,0),MATCH('Data above threshold'!CC$4,'Raw Data'!$3:$3,0)-1),"NA"))</f>
        <v/>
      </c>
      <c r="CB130" s="103" t="str">
        <f aca="true">IF(ISBLANK(OFFSET('Raw Data'!$A$3,MATCH('Data above threshold'!$A130,'Raw Data'!$B$4:$B$185,0),MATCH('Data above threshold'!CD$4,'Raw Data'!$3:$3,0)-1)),"", IFERROR($J130*OFFSET('Raw Data'!$A$3,MATCH('Data above threshold'!$A130,'Raw Data'!$B$4:$B$185,0),MATCH('Data above threshold'!CD$4,'Raw Data'!$3:$3,0)-1),"NA"))</f>
        <v/>
      </c>
      <c r="CC130" s="103" t="str">
        <f aca="true">IF(ISBLANK(OFFSET('Raw Data'!$A$3,MATCH('Data above threshold'!$A130,'Raw Data'!$B$4:$B$185,0),MATCH('Data above threshold'!CE$4,'Raw Data'!$3:$3,0)-1)),"", IFERROR($J130*OFFSET('Raw Data'!$A$3,MATCH('Data above threshold'!$A130,'Raw Data'!$B$4:$B$185,0),MATCH('Data above threshold'!CE$4,'Raw Data'!$3:$3,0)-1),"NA"))</f>
        <v/>
      </c>
      <c r="CD130" s="103" t="str">
        <f aca="true">IF(ISBLANK(OFFSET('Raw Data'!$A$3,MATCH('Data above threshold'!$A130,'Raw Data'!$B$4:$B$185,0),MATCH('Data above threshold'!CF$4,'Raw Data'!$3:$3,0)-1)),"", IFERROR($J130*OFFSET('Raw Data'!$A$3,MATCH('Data above threshold'!$A130,'Raw Data'!$B$4:$B$185,0),MATCH('Data above threshold'!CF$4,'Raw Data'!$3:$3,0)-1),"NA"))</f>
        <v/>
      </c>
      <c r="CE130" s="103" t="str">
        <f aca="true">IF(ISBLANK(OFFSET('Raw Data'!$A$3,MATCH('Data above threshold'!$A130,'Raw Data'!$B$4:$B$185,0),MATCH('Data above threshold'!CG$4,'Raw Data'!$3:$3,0)-1)),"", IFERROR($J130*OFFSET('Raw Data'!$A$3,MATCH('Data above threshold'!$A130,'Raw Data'!$B$4:$B$185,0),MATCH('Data above threshold'!CG$4,'Raw Data'!$3:$3,0)-1),"NA"))</f>
        <v/>
      </c>
      <c r="CF130" s="103" t="str">
        <f aca="true">IF(ISBLANK(OFFSET('Raw Data'!$A$3,MATCH('Data above threshold'!$A130,'Raw Data'!$B$4:$B$185,0),MATCH('Data above threshold'!CH$4,'Raw Data'!$3:$3,0)-1)),"", IFERROR($J130*OFFSET('Raw Data'!$A$3,MATCH('Data above threshold'!$A130,'Raw Data'!$B$4:$B$185,0),MATCH('Data above threshold'!CH$4,'Raw Data'!$3:$3,0)-1),"NA"))</f>
        <v/>
      </c>
      <c r="CG130" s="103" t="str">
        <f aca="true">IF(ISBLANK(OFFSET('Raw Data'!$A$3,MATCH('Data above threshold'!$A130,'Raw Data'!$B$4:$B$185,0),MATCH('Data above threshold'!CI$4,'Raw Data'!$3:$3,0)-1)),"", IFERROR($J130*OFFSET('Raw Data'!$A$3,MATCH('Data above threshold'!$A130,'Raw Data'!$B$4:$B$185,0),MATCH('Data above threshold'!CI$4,'Raw Data'!$3:$3,0)-1),"NA"))</f>
        <v/>
      </c>
      <c r="CH130" s="103" t="str">
        <f aca="true">IF(ISBLANK(OFFSET('Raw Data'!$A$3,MATCH('Data above threshold'!$A130,'Raw Data'!$B$4:$B$185,0),MATCH('Data above threshold'!CJ$4,'Raw Data'!$3:$3,0)-1)),"", IFERROR($J130*OFFSET('Raw Data'!$A$3,MATCH('Data above threshold'!$A130,'Raw Data'!$B$4:$B$185,0),MATCH('Data above threshold'!CJ$4,'Raw Data'!$3:$3,0)-1),"NA"))</f>
        <v/>
      </c>
      <c r="CI130" s="103" t="str">
        <f aca="true">IF(ISBLANK(OFFSET('Raw Data'!$A$3,MATCH('Data above threshold'!$A130,'Raw Data'!$B$4:$B$185,0),MATCH('Data above threshold'!CK$4,'Raw Data'!$3:$3,0)-1)),"", IFERROR($J130*OFFSET('Raw Data'!$A$3,MATCH('Data above threshold'!$A130,'Raw Data'!$B$4:$B$185,0),MATCH('Data above threshold'!CK$4,'Raw Data'!$3:$3,0)-1),"NA"))</f>
        <v/>
      </c>
      <c r="CJ130" s="103" t="str">
        <f aca="true">IF(ISBLANK(OFFSET('Raw Data'!$A$3,MATCH('Data above threshold'!$A130,'Raw Data'!$B$4:$B$185,0),MATCH('Data above threshold'!CL$4,'Raw Data'!$3:$3,0)-1)),"", IFERROR($J130*OFFSET('Raw Data'!$A$3,MATCH('Data above threshold'!$A130,'Raw Data'!$B$4:$B$185,0),MATCH('Data above threshold'!CL$4,'Raw Data'!$3:$3,0)-1),"NA"))</f>
        <v/>
      </c>
      <c r="CK130" s="103" t="str">
        <f aca="true">IF(ISBLANK(OFFSET('Raw Data'!$A$3,MATCH('Data above threshold'!$A130,'Raw Data'!$B$4:$B$185,0),MATCH('Data above threshold'!CM$4,'Raw Data'!$3:$3,0)-1)),"", IFERROR($J130*OFFSET('Raw Data'!$A$3,MATCH('Data above threshold'!$A130,'Raw Data'!$B$4:$B$185,0),MATCH('Data above threshold'!CM$4,'Raw Data'!$3:$3,0)-1),"NA"))</f>
        <v/>
      </c>
      <c r="CL130" s="103" t="str">
        <f aca="true">IF(ISBLANK(OFFSET('Raw Data'!$A$3,MATCH('Data above threshold'!$A130,'Raw Data'!$B$4:$B$185,0),MATCH('Data above threshold'!CN$4,'Raw Data'!$3:$3,0)-1)),"", IFERROR($J130*OFFSET('Raw Data'!$A$3,MATCH('Data above threshold'!$A130,'Raw Data'!$B$4:$B$185,0),MATCH('Data above threshold'!CN$4,'Raw Data'!$3:$3,0)-1),"NA"))</f>
        <v/>
      </c>
      <c r="CM130" s="103" t="str">
        <f aca="true">IF(ISBLANK(OFFSET('Raw Data'!$A$3,MATCH('Data above threshold'!$A130,'Raw Data'!$B$4:$B$185,0),MATCH('Data above threshold'!CO$4,'Raw Data'!$3:$3,0)-1)),"", IFERROR($J130*OFFSET('Raw Data'!$A$3,MATCH('Data above threshold'!$A130,'Raw Data'!$B$4:$B$185,0),MATCH('Data above threshold'!CO$4,'Raw Data'!$3:$3,0)-1),"NA"))</f>
        <v/>
      </c>
      <c r="CN130" s="103" t="str">
        <f aca="true">IF(ISBLANK(OFFSET('Raw Data'!$A$3,MATCH('Data above threshold'!$A130,'Raw Data'!$B$4:$B$185,0),MATCH('Data above threshold'!CP$4,'Raw Data'!$3:$3,0)-1)),"", IFERROR($J130*OFFSET('Raw Data'!$A$3,MATCH('Data above threshold'!$A130,'Raw Data'!$B$4:$B$185,0),MATCH('Data above threshold'!CP$4,'Raw Data'!$3:$3,0)-1),"NA"))</f>
        <v/>
      </c>
      <c r="CO130" s="103" t="str">
        <f aca="true">IF(ISBLANK(OFFSET('Raw Data'!$A$3,MATCH('Data above threshold'!$A130,'Raw Data'!$B$4:$B$185,0),MATCH('Data above threshold'!CQ$4,'Raw Data'!$3:$3,0)-1)),"", IFERROR($J130*OFFSET('Raw Data'!$A$3,MATCH('Data above threshold'!$A130,'Raw Data'!$B$4:$B$185,0),MATCH('Data above threshold'!CQ$4,'Raw Data'!$3:$3,0)-1),"NA"))</f>
        <v/>
      </c>
      <c r="CP130" s="103" t="str">
        <f aca="true">IF(ISBLANK(OFFSET('Raw Data'!$A$3,MATCH('Data above threshold'!$A130,'Raw Data'!$B$4:$B$185,0),MATCH('Data above threshold'!CR$4,'Raw Data'!$3:$3,0)-1)),"", IFERROR($J130*OFFSET('Raw Data'!$A$3,MATCH('Data above threshold'!$A130,'Raw Data'!$B$4:$B$185,0),MATCH('Data above threshold'!CR$4,'Raw Data'!$3:$3,0)-1),"NA"))</f>
        <v/>
      </c>
    </row>
    <row r="131" customFormat="false" ht="15.5" hidden="false" customHeight="false" outlineLevel="0" collapsed="false">
      <c r="A131" s="107" t="n">
        <v>4441</v>
      </c>
      <c r="B131" s="107" t="n">
        <v>4</v>
      </c>
      <c r="C131" s="103" t="str">
        <f aca="true">IF(ISBLANK(OFFSET('Raw Data'!$A$3,MATCH($A131,'Raw Data'!$B$4:$B$185,0),MATCH(C$4,'Raw Data'!$3:$3,0)-1)),"",OFFSET('Raw Data'!$A$3,MATCH($A131,'Raw Data'!$B$4:$B$185,0),MATCH(C$4,'Raw Data'!$3:$3,0)-1))</f>
        <v/>
      </c>
      <c r="D131" s="103" t="str">
        <f aca="true">IF(ISBLANK(OFFSET('Raw Data'!$A$3,MATCH($A131,'Raw Data'!$B$4:$B$185,0),MATCH(D$4,'Raw Data'!$3:$3,0)-1)),"",OFFSET('Raw Data'!$A$3,MATCH($A131,'Raw Data'!$B$4:$B$185,0),MATCH(D$4,'Raw Data'!$3:$3,0)-1))</f>
        <v>Sustainable Mobility Index</v>
      </c>
      <c r="E131" s="103" t="str">
        <f aca="true">IF(ISBLANK(OFFSET('Raw Data'!$A$3,MATCH($A131,'Raw Data'!$B$4:$B$185,0),MATCH(E$4,'Raw Data'!$3:$3,0)-1)),"",OFFSET('Raw Data'!$A$3,MATCH($A131,'Raw Data'!$B$4:$B$185,0),MATCH(E$4,'Raw Data'!$3:$3,0)-1))</f>
        <v>Sustainable mobility is calculated as the average of scores on universal access, efficiency, safety, and green mobility</v>
      </c>
      <c r="F131" s="103" t="str">
        <f aca="true">IF(ISBLANK(OFFSET('Raw Data'!$A$3,MATCH($A131,'Raw Data'!$B$4:$B$185,0),MATCH(F$4,'Raw Data'!$3:$3,0)-1)),"",OFFSET('Raw Data'!$A$3,MATCH($A131,'Raw Data'!$B$4:$B$185,0),MATCH(F$4,'Raw Data'!$3:$3,0)-1))</f>
        <v/>
      </c>
      <c r="G131" s="0" t="s">
        <v>217</v>
      </c>
      <c r="H131" s="103" t="str">
        <f aca="true">IF(ISBLANK(OFFSET('Raw Data'!$A$3,MATCH($A131,'Raw Data'!$B$4:$B$185,0),MATCH(H$4,'Raw Data'!$3:$3,0)-1)),"",OFFSET('Raw Data'!$A$3,MATCH($A131,'Raw Data'!$B$4:$B$185,0),MATCH(H$4,'Raw Data'!$3:$3,0)-1))</f>
        <v>The value of the SM Index ranges between 0 and 100</v>
      </c>
      <c r="I131" s="103" t="str">
        <f aca="true">IF(ISBLANK(OFFSET('Raw Data'!$A$3,MATCH($A131,'Raw Data'!$B$4:$B$185,0),MATCH(I$4,'Raw Data'!$3:$3,0)-1)),"",OFFSET('Raw Data'!$A$3,MATCH($A131,'Raw Data'!$B$4:$B$185,0),MATCH(I$4,'Raw Data'!$3:$3,0)-1))</f>
        <v>Plus</v>
      </c>
      <c r="J131" s="103" t="n">
        <f aca="false">IF(I131="","",IF(I131="Minus",-1,1))</f>
        <v>1</v>
      </c>
      <c r="K131" s="105" t="n">
        <f aca="false" t="array" ref="K131:K131">IFERROR(SKEW(IF(ISNUMBER(O131:CP131),O131:CP131,"")),"")</f>
        <v>0.149292505506883</v>
      </c>
      <c r="L131" s="103" t="n">
        <f aca="true">IF(ISBLANK(OFFSET('Data above threshold'!$A$4,MATCH('Data above threshold'!$A131,'Data above threshold'!$A$5:$A$185,0),MATCH('Data above threshold'!N$4,'Data above threshold'!$4:$4,0)-1)),1,OFFSET('Data above threshold'!$A$4,MATCH('Data above threshold'!$A131,'Data above threshold'!$A$5:$A$185,0),MATCH('Data above threshold'!N$4,'Data above threshold'!$4:$4,0)-1))</f>
        <v>0</v>
      </c>
      <c r="M131" s="103" t="str">
        <f aca="true">IF(ISBLANK(OFFSET('Data above threshold'!$A$4,MATCH('Data above threshold'!$A131,'Data above threshold'!$A$5:$A$185,0),MATCH('Data above threshold'!O$4,'Data above threshold'!$4:$4,0)-1)),"",OFFSET('Data above threshold'!$A$4,MATCH('Data above threshold'!$A131,'Data above threshold'!$A$5:$A$185,0),MATCH('Data above threshold'!O$4,'Data above threshold'!$4:$4,0)-1))</f>
        <v/>
      </c>
      <c r="N131" s="106" t="n">
        <f aca="false" t="array" ref="N131:N131">IF(B131&lt;4,"",1-IFERROR(SUM(ISNUMBER(O131:CP131)*(1-$O$3:$CP$3))/COUNTIF($O$3:$CP$3,0),0))</f>
        <v>0</v>
      </c>
      <c r="O131" s="103" t="n">
        <f aca="true">IF(ISBLANK(OFFSET('Raw Data'!$A$3,MATCH('Data above threshold'!$A131,'Raw Data'!$B$4:$B$185,0),MATCH('Data above threshold'!Q$4,'Raw Data'!$3:$3,0)-1)),"", IFERROR($J131*OFFSET('Raw Data'!$A$3,MATCH('Data above threshold'!$A131,'Raw Data'!$B$4:$B$185,0),MATCH('Data above threshold'!Q$4,'Raw Data'!$3:$3,0)-1),"NA"))</f>
        <v>55</v>
      </c>
      <c r="P131" s="103" t="n">
        <f aca="true">IF(ISBLANK(OFFSET('Raw Data'!$A$3,MATCH('Data above threshold'!$A131,'Raw Data'!$B$4:$B$185,0),MATCH('Data above threshold'!R$4,'Raw Data'!$3:$3,0)-1)),"", IFERROR($J131*OFFSET('Raw Data'!$A$3,MATCH('Data above threshold'!$A131,'Raw Data'!$B$4:$B$185,0),MATCH('Data above threshold'!R$4,'Raw Data'!$3:$3,0)-1),"NA"))</f>
        <v>61.1</v>
      </c>
      <c r="Q131" s="103" t="n">
        <f aca="true">IF(ISBLANK(OFFSET('Raw Data'!$A$3,MATCH('Data above threshold'!$A131,'Raw Data'!$B$4:$B$185,0),MATCH('Data above threshold'!S$4,'Raw Data'!$3:$3,0)-1)),"", IFERROR($J131*OFFSET('Raw Data'!$A$3,MATCH('Data above threshold'!$A131,'Raw Data'!$B$4:$B$185,0),MATCH('Data above threshold'!S$4,'Raw Data'!$3:$3,0)-1),"NA"))</f>
        <v>80.2</v>
      </c>
      <c r="R131" s="103" t="n">
        <f aca="true">IF(ISBLANK(OFFSET('Raw Data'!$A$3,MATCH('Data above threshold'!$A131,'Raw Data'!$B$4:$B$185,0),MATCH('Data above threshold'!T$4,'Raw Data'!$3:$3,0)-1)),"", IFERROR($J131*OFFSET('Raw Data'!$A$3,MATCH('Data above threshold'!$A131,'Raw Data'!$B$4:$B$185,0),MATCH('Data above threshold'!T$4,'Raw Data'!$3:$3,0)-1),"NA"))</f>
        <v>74.4</v>
      </c>
      <c r="S131" s="103" t="n">
        <f aca="true">IF(ISBLANK(OFFSET('Raw Data'!$A$3,MATCH('Data above threshold'!$A131,'Raw Data'!$B$4:$B$185,0),MATCH('Data above threshold'!U$4,'Raw Data'!$3:$3,0)-1)),"", IFERROR($J131*OFFSET('Raw Data'!$A$3,MATCH('Data above threshold'!$A131,'Raw Data'!$B$4:$B$185,0),MATCH('Data above threshold'!U$4,'Raw Data'!$3:$3,0)-1),"NA"))</f>
        <v>42.1</v>
      </c>
      <c r="T131" s="103" t="n">
        <f aca="true">IF(ISBLANK(OFFSET('Raw Data'!$A$3,MATCH('Data above threshold'!$A131,'Raw Data'!$B$4:$B$185,0),MATCH('Data above threshold'!V$4,'Raw Data'!$3:$3,0)-1)),"", IFERROR($J131*OFFSET('Raw Data'!$A$3,MATCH('Data above threshold'!$A131,'Raw Data'!$B$4:$B$185,0),MATCH('Data above threshold'!V$4,'Raw Data'!$3:$3,0)-1),"NA"))</f>
        <v>37.1</v>
      </c>
      <c r="U131" s="103" t="n">
        <f aca="true">IF(ISBLANK(OFFSET('Raw Data'!$A$3,MATCH('Data above threshold'!$A131,'Raw Data'!$B$4:$B$185,0),MATCH('Data above threshold'!W$4,'Raw Data'!$3:$3,0)-1)),"", IFERROR($J131*OFFSET('Raw Data'!$A$3,MATCH('Data above threshold'!$A131,'Raw Data'!$B$4:$B$185,0),MATCH('Data above threshold'!W$4,'Raw Data'!$3:$3,0)-1),"NA"))</f>
        <v>53.2</v>
      </c>
      <c r="V131" s="103" t="n">
        <f aca="true">IF(ISBLANK(OFFSET('Raw Data'!$A$3,MATCH('Data above threshold'!$A131,'Raw Data'!$B$4:$B$185,0),MATCH('Data above threshold'!X$4,'Raw Data'!$3:$3,0)-1)),"", IFERROR($J131*OFFSET('Raw Data'!$A$3,MATCH('Data above threshold'!$A131,'Raw Data'!$B$4:$B$185,0),MATCH('Data above threshold'!X$4,'Raw Data'!$3:$3,0)-1),"NA"))</f>
        <v>57.6</v>
      </c>
      <c r="W131" s="103" t="n">
        <f aca="true">IF(ISBLANK(OFFSET('Raw Data'!$A$3,MATCH('Data above threshold'!$A131,'Raw Data'!$B$4:$B$185,0),MATCH('Data above threshold'!Y$4,'Raw Data'!$3:$3,0)-1)),"", IFERROR($J131*OFFSET('Raw Data'!$A$3,MATCH('Data above threshold'!$A131,'Raw Data'!$B$4:$B$185,0),MATCH('Data above threshold'!Y$4,'Raw Data'!$3:$3,0)-1),"NA"))</f>
        <v>84.7</v>
      </c>
      <c r="X131" s="103" t="n">
        <f aca="true">IF(ISBLANK(OFFSET('Raw Data'!$A$3,MATCH('Data above threshold'!$A131,'Raw Data'!$B$4:$B$185,0),MATCH('Data above threshold'!Z$4,'Raw Data'!$3:$3,0)-1)),"", IFERROR($J131*OFFSET('Raw Data'!$A$3,MATCH('Data above threshold'!$A131,'Raw Data'!$B$4:$B$185,0),MATCH('Data above threshold'!Z$4,'Raw Data'!$3:$3,0)-1),"NA"))</f>
        <v>62.6</v>
      </c>
      <c r="Y131" s="103" t="n">
        <f aca="true">IF(ISBLANK(OFFSET('Raw Data'!$A$3,MATCH('Data above threshold'!$A131,'Raw Data'!$B$4:$B$185,0),MATCH('Data above threshold'!AA$4,'Raw Data'!$3:$3,0)-1)),"", IFERROR($J131*OFFSET('Raw Data'!$A$3,MATCH('Data above threshold'!$A131,'Raw Data'!$B$4:$B$185,0),MATCH('Data above threshold'!AA$4,'Raw Data'!$3:$3,0)-1),"NA"))</f>
        <v>53</v>
      </c>
      <c r="Z131" s="103" t="n">
        <f aca="true">IF(ISBLANK(OFFSET('Raw Data'!$A$3,MATCH('Data above threshold'!$A131,'Raw Data'!$B$4:$B$185,0),MATCH('Data above threshold'!AB$4,'Raw Data'!$3:$3,0)-1)),"", IFERROR($J131*OFFSET('Raw Data'!$A$3,MATCH('Data above threshold'!$A131,'Raw Data'!$B$4:$B$185,0),MATCH('Data above threshold'!AB$4,'Raw Data'!$3:$3,0)-1),"NA"))</f>
        <v>23.5</v>
      </c>
      <c r="AA131" s="103" t="n">
        <f aca="true">IF(ISBLANK(OFFSET('Raw Data'!$A$3,MATCH('Data above threshold'!$A131,'Raw Data'!$B$4:$B$185,0),MATCH('Data above threshold'!AC$4,'Raw Data'!$3:$3,0)-1)),"", IFERROR($J131*OFFSET('Raw Data'!$A$3,MATCH('Data above threshold'!$A131,'Raw Data'!$B$4:$B$185,0),MATCH('Data above threshold'!AC$4,'Raw Data'!$3:$3,0)-1),"NA"))</f>
        <v>51.5</v>
      </c>
      <c r="AB131" s="103" t="n">
        <f aca="true">IF(ISBLANK(OFFSET('Raw Data'!$A$3,MATCH('Data above threshold'!$A131,'Raw Data'!$B$4:$B$185,0),MATCH('Data above threshold'!AD$4,'Raw Data'!$3:$3,0)-1)),"", IFERROR($J131*OFFSET('Raw Data'!$A$3,MATCH('Data above threshold'!$A131,'Raw Data'!$B$4:$B$185,0),MATCH('Data above threshold'!AD$4,'Raw Data'!$3:$3,0)-1),"NA"))</f>
        <v>34.4</v>
      </c>
      <c r="AC131" s="103" t="n">
        <f aca="true">IF(ISBLANK(OFFSET('Raw Data'!$A$3,MATCH('Data above threshold'!$A131,'Raw Data'!$B$4:$B$185,0),MATCH('Data above threshold'!AE$4,'Raw Data'!$3:$3,0)-1)),"", IFERROR($J131*OFFSET('Raw Data'!$A$3,MATCH('Data above threshold'!$A131,'Raw Data'!$B$4:$B$185,0),MATCH('Data above threshold'!AE$4,'Raw Data'!$3:$3,0)-1),"NA"))</f>
        <v>50.4</v>
      </c>
      <c r="AD131" s="103" t="n">
        <f aca="true">IF(ISBLANK(OFFSET('Raw Data'!$A$3,MATCH('Data above threshold'!$A131,'Raw Data'!$B$4:$B$185,0),MATCH('Data above threshold'!AF$4,'Raw Data'!$3:$3,0)-1)),"", IFERROR($J131*OFFSET('Raw Data'!$A$3,MATCH('Data above threshold'!$A131,'Raw Data'!$B$4:$B$185,0),MATCH('Data above threshold'!AF$4,'Raw Data'!$3:$3,0)-1),"NA"))</f>
        <v>65.7</v>
      </c>
      <c r="AE131" s="103" t="n">
        <f aca="true">IF(ISBLANK(OFFSET('Raw Data'!$A$3,MATCH('Data above threshold'!$A131,'Raw Data'!$B$4:$B$185,0),MATCH('Data above threshold'!AG$4,'Raw Data'!$3:$3,0)-1)),"", IFERROR($J131*OFFSET('Raw Data'!$A$3,MATCH('Data above threshold'!$A131,'Raw Data'!$B$4:$B$185,0),MATCH('Data above threshold'!AG$4,'Raw Data'!$3:$3,0)-1),"NA"))</f>
        <v>85.3</v>
      </c>
      <c r="AF131" s="103" t="n">
        <f aca="true">IF(ISBLANK(OFFSET('Raw Data'!$A$3,MATCH('Data above threshold'!$A131,'Raw Data'!$B$4:$B$185,0),MATCH('Data above threshold'!AH$4,'Raw Data'!$3:$3,0)-1)),"", IFERROR($J131*OFFSET('Raw Data'!$A$3,MATCH('Data above threshold'!$A131,'Raw Data'!$B$4:$B$185,0),MATCH('Data above threshold'!AH$4,'Raw Data'!$3:$3,0)-1),"NA"))</f>
        <v>77.6</v>
      </c>
      <c r="AG131" s="103" t="n">
        <f aca="true">IF(ISBLANK(OFFSET('Raw Data'!$A$3,MATCH('Data above threshold'!$A131,'Raw Data'!$B$4:$B$185,0),MATCH('Data above threshold'!AI$4,'Raw Data'!$3:$3,0)-1)),"", IFERROR($J131*OFFSET('Raw Data'!$A$3,MATCH('Data above threshold'!$A131,'Raw Data'!$B$4:$B$185,0),MATCH('Data above threshold'!AI$4,'Raw Data'!$3:$3,0)-1),"NA"))</f>
        <v>36.6</v>
      </c>
      <c r="AH131" s="103" t="n">
        <f aca="true">IF(ISBLANK(OFFSET('Raw Data'!$A$3,MATCH('Data above threshold'!$A131,'Raw Data'!$B$4:$B$185,0),MATCH('Data above threshold'!AJ$4,'Raw Data'!$3:$3,0)-1)),"", IFERROR($J131*OFFSET('Raw Data'!$A$3,MATCH('Data above threshold'!$A131,'Raw Data'!$B$4:$B$185,0),MATCH('Data above threshold'!AJ$4,'Raw Data'!$3:$3,0)-1),"NA"))</f>
        <v>34.7</v>
      </c>
      <c r="AI131" s="103" t="n">
        <f aca="true">IF(ISBLANK(OFFSET('Raw Data'!$A$3,MATCH('Data above threshold'!$A131,'Raw Data'!$B$4:$B$185,0),MATCH('Data above threshold'!AK$4,'Raw Data'!$3:$3,0)-1)),"", IFERROR($J131*OFFSET('Raw Data'!$A$3,MATCH('Data above threshold'!$A131,'Raw Data'!$B$4:$B$185,0),MATCH('Data above threshold'!AK$4,'Raw Data'!$3:$3,0)-1),"NA"))</f>
        <v>51.9</v>
      </c>
      <c r="AJ131" s="103" t="n">
        <f aca="true">IF(ISBLANK(OFFSET('Raw Data'!$A$3,MATCH('Data above threshold'!$A131,'Raw Data'!$B$4:$B$185,0),MATCH('Data above threshold'!AL$4,'Raw Data'!$3:$3,0)-1)),"", IFERROR($J131*OFFSET('Raw Data'!$A$3,MATCH('Data above threshold'!$A131,'Raw Data'!$B$4:$B$185,0),MATCH('Data above threshold'!AL$4,'Raw Data'!$3:$3,0)-1),"NA"))</f>
        <v>80.9</v>
      </c>
      <c r="AK131" s="103" t="n">
        <f aca="true">IF(ISBLANK(OFFSET('Raw Data'!$A$3,MATCH('Data above threshold'!$A131,'Raw Data'!$B$4:$B$185,0),MATCH('Data above threshold'!AM$4,'Raw Data'!$3:$3,0)-1)),"", IFERROR($J131*OFFSET('Raw Data'!$A$3,MATCH('Data above threshold'!$A131,'Raw Data'!$B$4:$B$185,0),MATCH('Data above threshold'!AM$4,'Raw Data'!$3:$3,0)-1),"NA"))</f>
        <v>75.6</v>
      </c>
      <c r="AL131" s="103" t="n">
        <f aca="true">IF(ISBLANK(OFFSET('Raw Data'!$A$3,MATCH('Data above threshold'!$A131,'Raw Data'!$B$4:$B$185,0),MATCH('Data above threshold'!AN$4,'Raw Data'!$3:$3,0)-1)),"", IFERROR($J131*OFFSET('Raw Data'!$A$3,MATCH('Data above threshold'!$A131,'Raw Data'!$B$4:$B$185,0),MATCH('Data above threshold'!AN$4,'Raw Data'!$3:$3,0)-1),"NA"))</f>
        <v>52.6</v>
      </c>
      <c r="AM131" s="103" t="n">
        <f aca="true">IF(ISBLANK(OFFSET('Raw Data'!$A$3,MATCH('Data above threshold'!$A131,'Raw Data'!$B$4:$B$185,0),MATCH('Data above threshold'!AO$4,'Raw Data'!$3:$3,0)-1)),"", IFERROR($J131*OFFSET('Raw Data'!$A$3,MATCH('Data above threshold'!$A131,'Raw Data'!$B$4:$B$185,0),MATCH('Data above threshold'!AO$4,'Raw Data'!$3:$3,0)-1),"NA"))</f>
        <v>81.9</v>
      </c>
      <c r="AN131" s="103" t="n">
        <f aca="true">IF(ISBLANK(OFFSET('Raw Data'!$A$3,MATCH('Data above threshold'!$A131,'Raw Data'!$B$4:$B$185,0),MATCH('Data above threshold'!AP$4,'Raw Data'!$3:$3,0)-1)),"", IFERROR($J131*OFFSET('Raw Data'!$A$3,MATCH('Data above threshold'!$A131,'Raw Data'!$B$4:$B$185,0),MATCH('Data above threshold'!AP$4,'Raw Data'!$3:$3,0)-1),"NA"))</f>
        <v>81.9</v>
      </c>
      <c r="AO131" s="103" t="n">
        <f aca="true">IF(ISBLANK(OFFSET('Raw Data'!$A$3,MATCH('Data above threshold'!$A131,'Raw Data'!$B$4:$B$185,0),MATCH('Data above threshold'!AQ$4,'Raw Data'!$3:$3,0)-1)),"", IFERROR($J131*OFFSET('Raw Data'!$A$3,MATCH('Data above threshold'!$A131,'Raw Data'!$B$4:$B$185,0),MATCH('Data above threshold'!AQ$4,'Raw Data'!$3:$3,0)-1),"NA"))</f>
        <v>37.3</v>
      </c>
      <c r="AP131" s="103" t="n">
        <f aca="true">IF(ISBLANK(OFFSET('Raw Data'!$A$3,MATCH('Data above threshold'!$A131,'Raw Data'!$B$4:$B$185,0),MATCH('Data above threshold'!AR$4,'Raw Data'!$3:$3,0)-1)),"", IFERROR($J131*OFFSET('Raw Data'!$A$3,MATCH('Data above threshold'!$A131,'Raw Data'!$B$4:$B$185,0),MATCH('Data above threshold'!AR$4,'Raw Data'!$3:$3,0)-1),"NA"))</f>
        <v>28.7</v>
      </c>
      <c r="AQ131" s="103" t="n">
        <f aca="true">IF(ISBLANK(OFFSET('Raw Data'!$A$3,MATCH('Data above threshold'!$A131,'Raw Data'!$B$4:$B$185,0),MATCH('Data above threshold'!AS$4,'Raw Data'!$3:$3,0)-1)),"", IFERROR($J131*OFFSET('Raw Data'!$A$3,MATCH('Data above threshold'!$A131,'Raw Data'!$B$4:$B$185,0),MATCH('Data above threshold'!AS$4,'Raw Data'!$3:$3,0)-1),"NA"))</f>
        <v>65.2</v>
      </c>
      <c r="AR131" s="103" t="n">
        <f aca="true">IF(ISBLANK(OFFSET('Raw Data'!$A$3,MATCH('Data above threshold'!$A131,'Raw Data'!$B$4:$B$185,0),MATCH('Data above threshold'!AT$4,'Raw Data'!$3:$3,0)-1)),"", IFERROR($J131*OFFSET('Raw Data'!$A$3,MATCH('Data above threshold'!$A131,'Raw Data'!$B$4:$B$185,0),MATCH('Data above threshold'!AT$4,'Raw Data'!$3:$3,0)-1),"NA"))</f>
        <v>34.1</v>
      </c>
      <c r="AS131" s="103" t="n">
        <f aca="true">IF(ISBLANK(OFFSET('Raw Data'!$A$3,MATCH('Data above threshold'!$A131,'Raw Data'!$B$4:$B$185,0),MATCH('Data above threshold'!AU$4,'Raw Data'!$3:$3,0)-1)),"", IFERROR($J131*OFFSET('Raw Data'!$A$3,MATCH('Data above threshold'!$A131,'Raw Data'!$B$4:$B$185,0),MATCH('Data above threshold'!AU$4,'Raw Data'!$3:$3,0)-1),"NA"))</f>
        <v>60.7</v>
      </c>
      <c r="AT131" s="103" t="n">
        <f aca="true">IF(ISBLANK(OFFSET('Raw Data'!$A$3,MATCH('Data above threshold'!$A131,'Raw Data'!$B$4:$B$185,0),MATCH('Data above threshold'!AV$4,'Raw Data'!$3:$3,0)-1)),"", IFERROR($J131*OFFSET('Raw Data'!$A$3,MATCH('Data above threshold'!$A131,'Raw Data'!$B$4:$B$185,0),MATCH('Data above threshold'!AV$4,'Raw Data'!$3:$3,0)-1),"NA"))</f>
        <v>60.8</v>
      </c>
      <c r="AU131" s="103" t="n">
        <f aca="true">IF(ISBLANK(OFFSET('Raw Data'!$A$3,MATCH('Data above threshold'!$A131,'Raw Data'!$B$4:$B$185,0),MATCH('Data above threshold'!AW$4,'Raw Data'!$3:$3,0)-1)),"", IFERROR($J131*OFFSET('Raw Data'!$A$3,MATCH('Data above threshold'!$A131,'Raw Data'!$B$4:$B$185,0),MATCH('Data above threshold'!AW$4,'Raw Data'!$3:$3,0)-1),"NA"))</f>
        <v>40.3</v>
      </c>
      <c r="AV131" s="103" t="n">
        <f aca="true">IF(ISBLANK(OFFSET('Raw Data'!$A$3,MATCH('Data above threshold'!$A131,'Raw Data'!$B$4:$B$185,0),MATCH('Data above threshold'!AX$4,'Raw Data'!$3:$3,0)-1)),"", IFERROR($J131*OFFSET('Raw Data'!$A$3,MATCH('Data above threshold'!$A131,'Raw Data'!$B$4:$B$185,0),MATCH('Data above threshold'!AX$4,'Raw Data'!$3:$3,0)-1),"NA"))</f>
        <v>63.5</v>
      </c>
      <c r="AW131" s="103" t="n">
        <f aca="true">IF(ISBLANK(OFFSET('Raw Data'!$A$3,MATCH('Data above threshold'!$A131,'Raw Data'!$B$4:$B$185,0),MATCH('Data above threshold'!AY$4,'Raw Data'!$3:$3,0)-1)),"", IFERROR($J131*OFFSET('Raw Data'!$A$3,MATCH('Data above threshold'!$A131,'Raw Data'!$B$4:$B$185,0),MATCH('Data above threshold'!AY$4,'Raw Data'!$3:$3,0)-1),"NA"))</f>
        <v>73.3</v>
      </c>
      <c r="AX131" s="103" t="n">
        <f aca="true">IF(ISBLANK(OFFSET('Raw Data'!$A$3,MATCH('Data above threshold'!$A131,'Raw Data'!$B$4:$B$185,0),MATCH('Data above threshold'!AZ$4,'Raw Data'!$3:$3,0)-1)),"", IFERROR($J131*OFFSET('Raw Data'!$A$3,MATCH('Data above threshold'!$A131,'Raw Data'!$B$4:$B$185,0),MATCH('Data above threshold'!AZ$4,'Raw Data'!$3:$3,0)-1),"NA"))</f>
        <v>50.6</v>
      </c>
      <c r="AY131" s="103" t="n">
        <f aca="true">IF(ISBLANK(OFFSET('Raw Data'!$A$3,MATCH('Data above threshold'!$A131,'Raw Data'!$B$4:$B$185,0),MATCH('Data above threshold'!BA$4,'Raw Data'!$3:$3,0)-1)),"", IFERROR($J131*OFFSET('Raw Data'!$A$3,MATCH('Data above threshold'!$A131,'Raw Data'!$B$4:$B$185,0),MATCH('Data above threshold'!BA$4,'Raw Data'!$3:$3,0)-1),"NA"))</f>
        <v>80.4</v>
      </c>
      <c r="AZ131" s="103" t="n">
        <f aca="true">IF(ISBLANK(OFFSET('Raw Data'!$A$3,MATCH('Data above threshold'!$A131,'Raw Data'!$B$4:$B$185,0),MATCH('Data above threshold'!BB$4,'Raw Data'!$3:$3,0)-1)),"", IFERROR($J131*OFFSET('Raw Data'!$A$3,MATCH('Data above threshold'!$A131,'Raw Data'!$B$4:$B$185,0),MATCH('Data above threshold'!BB$4,'Raw Data'!$3:$3,0)-1),"NA"))</f>
        <v>38.2</v>
      </c>
      <c r="BA131" s="103" t="n">
        <f aca="true">IF(ISBLANK(OFFSET('Raw Data'!$A$3,MATCH('Data above threshold'!$A131,'Raw Data'!$B$4:$B$185,0),MATCH('Data above threshold'!BC$4,'Raw Data'!$3:$3,0)-1)),"", IFERROR($J131*OFFSET('Raw Data'!$A$3,MATCH('Data above threshold'!$A131,'Raw Data'!$B$4:$B$185,0),MATCH('Data above threshold'!BC$4,'Raw Data'!$3:$3,0)-1),"NA"))</f>
        <v>66.5</v>
      </c>
      <c r="BB131" s="103" t="n">
        <f aca="true">IF(ISBLANK(OFFSET('Raw Data'!$A$3,MATCH('Data above threshold'!$A131,'Raw Data'!$B$4:$B$185,0),MATCH('Data above threshold'!BD$4,'Raw Data'!$3:$3,0)-1)),"", IFERROR($J131*OFFSET('Raw Data'!$A$3,MATCH('Data above threshold'!$A131,'Raw Data'!$B$4:$B$185,0),MATCH('Data above threshold'!BD$4,'Raw Data'!$3:$3,0)-1),"NA"))</f>
        <v>43.6</v>
      </c>
      <c r="BC131" s="103" t="n">
        <f aca="true">IF(ISBLANK(OFFSET('Raw Data'!$A$3,MATCH('Data above threshold'!$A131,'Raw Data'!$B$4:$B$185,0),MATCH('Data above threshold'!BE$4,'Raw Data'!$3:$3,0)-1)),"", IFERROR($J131*OFFSET('Raw Data'!$A$3,MATCH('Data above threshold'!$A131,'Raw Data'!$B$4:$B$185,0),MATCH('Data above threshold'!BE$4,'Raw Data'!$3:$3,0)-1),"NA"))</f>
        <v>53.7</v>
      </c>
      <c r="BD131" s="103" t="n">
        <f aca="true">IF(ISBLANK(OFFSET('Raw Data'!$A$3,MATCH('Data above threshold'!$A131,'Raw Data'!$B$4:$B$185,0),MATCH('Data above threshold'!BF$4,'Raw Data'!$3:$3,0)-1)),"", IFERROR($J131*OFFSET('Raw Data'!$A$3,MATCH('Data above threshold'!$A131,'Raw Data'!$B$4:$B$185,0),MATCH('Data above threshold'!BF$4,'Raw Data'!$3:$3,0)-1),"NA"))</f>
        <v>34</v>
      </c>
      <c r="BE131" s="103" t="n">
        <f aca="true">IF(ISBLANK(OFFSET('Raw Data'!$A$3,MATCH('Data above threshold'!$A131,'Raw Data'!$B$4:$B$185,0),MATCH('Data above threshold'!BG$4,'Raw Data'!$3:$3,0)-1)),"", IFERROR($J131*OFFSET('Raw Data'!$A$3,MATCH('Data above threshold'!$A131,'Raw Data'!$B$4:$B$185,0),MATCH('Data above threshold'!BG$4,'Raw Data'!$3:$3,0)-1),"NA"))</f>
        <v>62.8</v>
      </c>
      <c r="BF131" s="103" t="n">
        <f aca="true">IF(ISBLANK(OFFSET('Raw Data'!$A$3,MATCH('Data above threshold'!$A131,'Raw Data'!$B$4:$B$185,0),MATCH('Data above threshold'!BH$4,'Raw Data'!$3:$3,0)-1)),"", IFERROR($J131*OFFSET('Raw Data'!$A$3,MATCH('Data above threshold'!$A131,'Raw Data'!$B$4:$B$185,0),MATCH('Data above threshold'!BH$4,'Raw Data'!$3:$3,0)-1),"NA"))</f>
        <v>34.6</v>
      </c>
      <c r="BG131" s="103" t="n">
        <f aca="true">IF(ISBLANK(OFFSET('Raw Data'!$A$3,MATCH('Data above threshold'!$A131,'Raw Data'!$B$4:$B$185,0),MATCH('Data above threshold'!BI$4,'Raw Data'!$3:$3,0)-1)),"", IFERROR($J131*OFFSET('Raw Data'!$A$3,MATCH('Data above threshold'!$A131,'Raw Data'!$B$4:$B$185,0),MATCH('Data above threshold'!BI$4,'Raw Data'!$3:$3,0)-1),"NA"))</f>
        <v>34.6</v>
      </c>
      <c r="BH131" s="103" t="n">
        <f aca="true">IF(ISBLANK(OFFSET('Raw Data'!$A$3,MATCH('Data above threshold'!$A131,'Raw Data'!$B$4:$B$185,0),MATCH('Data above threshold'!BJ$4,'Raw Data'!$3:$3,0)-1)),"", IFERROR($J131*OFFSET('Raw Data'!$A$3,MATCH('Data above threshold'!$A131,'Raw Data'!$B$4:$B$185,0),MATCH('Data above threshold'!BJ$4,'Raw Data'!$3:$3,0)-1),"NA"))</f>
        <v>53.1</v>
      </c>
      <c r="BI131" s="103" t="n">
        <f aca="true">IF(ISBLANK(OFFSET('Raw Data'!$A$3,MATCH('Data above threshold'!$A131,'Raw Data'!$B$4:$B$185,0),MATCH('Data above threshold'!BK$4,'Raw Data'!$3:$3,0)-1)),"", IFERROR($J131*OFFSET('Raw Data'!$A$3,MATCH('Data above threshold'!$A131,'Raw Data'!$B$4:$B$185,0),MATCH('Data above threshold'!BK$4,'Raw Data'!$3:$3,0)-1),"NA"))</f>
        <v>50.7</v>
      </c>
      <c r="BJ131" s="103" t="n">
        <f aca="true">IF(ISBLANK(OFFSET('Raw Data'!$A$3,MATCH('Data above threshold'!$A131,'Raw Data'!$B$4:$B$185,0),MATCH('Data above threshold'!BL$4,'Raw Data'!$3:$3,0)-1)),"", IFERROR($J131*OFFSET('Raw Data'!$A$3,MATCH('Data above threshold'!$A131,'Raw Data'!$B$4:$B$185,0),MATCH('Data above threshold'!BL$4,'Raw Data'!$3:$3,0)-1),"NA"))</f>
        <v>36.1</v>
      </c>
      <c r="BK131" s="103" t="n">
        <f aca="true">IF(ISBLANK(OFFSET('Raw Data'!$A$3,MATCH('Data above threshold'!$A131,'Raw Data'!$B$4:$B$185,0),MATCH('Data above threshold'!BM$4,'Raw Data'!$3:$3,0)-1)),"", IFERROR($J131*OFFSET('Raw Data'!$A$3,MATCH('Data above threshold'!$A131,'Raw Data'!$B$4:$B$185,0),MATCH('Data above threshold'!BM$4,'Raw Data'!$3:$3,0)-1),"NA"))</f>
        <v>22.4</v>
      </c>
      <c r="BL131" s="103" t="n">
        <f aca="true">IF(ISBLANK(OFFSET('Raw Data'!$A$3,MATCH('Data above threshold'!$A131,'Raw Data'!$B$4:$B$185,0),MATCH('Data above threshold'!BN$4,'Raw Data'!$3:$3,0)-1)),"", IFERROR($J131*OFFSET('Raw Data'!$A$3,MATCH('Data above threshold'!$A131,'Raw Data'!$B$4:$B$185,0),MATCH('Data above threshold'!BN$4,'Raw Data'!$3:$3,0)-1),"NA"))</f>
        <v>31.1</v>
      </c>
      <c r="BM131" s="103" t="n">
        <f aca="true">IF(ISBLANK(OFFSET('Raw Data'!$A$3,MATCH('Data above threshold'!$A131,'Raw Data'!$B$4:$B$185,0),MATCH('Data above threshold'!BO$4,'Raw Data'!$3:$3,0)-1)),"", IFERROR($J131*OFFSET('Raw Data'!$A$3,MATCH('Data above threshold'!$A131,'Raw Data'!$B$4:$B$185,0),MATCH('Data above threshold'!BO$4,'Raw Data'!$3:$3,0)-1),"NA"))</f>
        <v>85.1</v>
      </c>
      <c r="BN131" s="103" t="n">
        <f aca="true">IF(ISBLANK(OFFSET('Raw Data'!$A$3,MATCH('Data above threshold'!$A131,'Raw Data'!$B$4:$B$185,0),MATCH('Data above threshold'!BP$4,'Raw Data'!$3:$3,0)-1)),"", IFERROR($J131*OFFSET('Raw Data'!$A$3,MATCH('Data above threshold'!$A131,'Raw Data'!$B$4:$B$185,0),MATCH('Data above threshold'!BP$4,'Raw Data'!$3:$3,0)-1),"NA"))</f>
        <v>77.9</v>
      </c>
      <c r="BO131" s="103" t="n">
        <f aca="true">IF(ISBLANK(OFFSET('Raw Data'!$A$3,MATCH('Data above threshold'!$A131,'Raw Data'!$B$4:$B$185,0),MATCH('Data above threshold'!BQ$4,'Raw Data'!$3:$3,0)-1)),"", IFERROR($J131*OFFSET('Raw Data'!$A$3,MATCH('Data above threshold'!$A131,'Raw Data'!$B$4:$B$185,0),MATCH('Data above threshold'!BQ$4,'Raw Data'!$3:$3,0)-1),"NA"))</f>
        <v>69</v>
      </c>
      <c r="BP131" s="103" t="n">
        <f aca="true">IF(ISBLANK(OFFSET('Raw Data'!$A$3,MATCH('Data above threshold'!$A131,'Raw Data'!$B$4:$B$185,0),MATCH('Data above threshold'!BR$4,'Raw Data'!$3:$3,0)-1)),"", IFERROR($J131*OFFSET('Raw Data'!$A$3,MATCH('Data above threshold'!$A131,'Raw Data'!$B$4:$B$185,0),MATCH('Data above threshold'!BR$4,'Raw Data'!$3:$3,0)-1),"NA"))</f>
        <v>37.3</v>
      </c>
      <c r="BQ131" s="103" t="n">
        <f aca="true">IF(ISBLANK(OFFSET('Raw Data'!$A$3,MATCH('Data above threshold'!$A131,'Raw Data'!$B$4:$B$185,0),MATCH('Data above threshold'!BS$4,'Raw Data'!$3:$3,0)-1)),"", IFERROR($J131*OFFSET('Raw Data'!$A$3,MATCH('Data above threshold'!$A131,'Raw Data'!$B$4:$B$185,0),MATCH('Data above threshold'!BS$4,'Raw Data'!$3:$3,0)-1),"NA"))</f>
        <v>60.4</v>
      </c>
      <c r="BR131" s="103" t="n">
        <f aca="true">IF(ISBLANK(OFFSET('Raw Data'!$A$3,MATCH('Data above threshold'!$A131,'Raw Data'!$B$4:$B$185,0),MATCH('Data above threshold'!BT$4,'Raw Data'!$3:$3,0)-1)),"", IFERROR($J131*OFFSET('Raw Data'!$A$3,MATCH('Data above threshold'!$A131,'Raw Data'!$B$4:$B$185,0),MATCH('Data above threshold'!BT$4,'Raw Data'!$3:$3,0)-1),"NA"))</f>
        <v>48.2</v>
      </c>
      <c r="BS131" s="103" t="n">
        <f aca="true">IF(ISBLANK(OFFSET('Raw Data'!$A$3,MATCH('Data above threshold'!$A131,'Raw Data'!$B$4:$B$185,0),MATCH('Data above threshold'!BU$4,'Raw Data'!$3:$3,0)-1)),"", IFERROR($J131*OFFSET('Raw Data'!$A$3,MATCH('Data above threshold'!$A131,'Raw Data'!$B$4:$B$185,0),MATCH('Data above threshold'!BU$4,'Raw Data'!$3:$3,0)-1),"NA"))</f>
        <v>56</v>
      </c>
      <c r="BT131" s="103" t="n">
        <f aca="true">IF(ISBLANK(OFFSET('Raw Data'!$A$3,MATCH('Data above threshold'!$A131,'Raw Data'!$B$4:$B$185,0),MATCH('Data above threshold'!BV$4,'Raw Data'!$3:$3,0)-1)),"", IFERROR($J131*OFFSET('Raw Data'!$A$3,MATCH('Data above threshold'!$A131,'Raw Data'!$B$4:$B$185,0),MATCH('Data above threshold'!BV$4,'Raw Data'!$3:$3,0)-1),"NA"))</f>
        <v>45.7</v>
      </c>
      <c r="BU131" s="103" t="n">
        <f aca="true">IF(ISBLANK(OFFSET('Raw Data'!$A$3,MATCH('Data above threshold'!$A131,'Raw Data'!$B$4:$B$185,0),MATCH('Data above threshold'!BW$4,'Raw Data'!$3:$3,0)-1)),"", IFERROR($J131*OFFSET('Raw Data'!$A$3,MATCH('Data above threshold'!$A131,'Raw Data'!$B$4:$B$185,0),MATCH('Data above threshold'!BW$4,'Raw Data'!$3:$3,0)-1),"NA"))</f>
        <v>73.4</v>
      </c>
      <c r="BV131" s="103" t="n">
        <f aca="true">IF(ISBLANK(OFFSET('Raw Data'!$A$3,MATCH('Data above threshold'!$A131,'Raw Data'!$B$4:$B$185,0),MATCH('Data above threshold'!BX$4,'Raw Data'!$3:$3,0)-1)),"", IFERROR($J131*OFFSET('Raw Data'!$A$3,MATCH('Data above threshold'!$A131,'Raw Data'!$B$4:$B$185,0),MATCH('Data above threshold'!BX$4,'Raw Data'!$3:$3,0)-1),"NA"))</f>
        <v>77</v>
      </c>
      <c r="BW131" s="103" t="n">
        <f aca="true">IF(ISBLANK(OFFSET('Raw Data'!$A$3,MATCH('Data above threshold'!$A131,'Raw Data'!$B$4:$B$185,0),MATCH('Data above threshold'!BY$4,'Raw Data'!$3:$3,0)-1)),"", IFERROR($J131*OFFSET('Raw Data'!$A$3,MATCH('Data above threshold'!$A131,'Raw Data'!$B$4:$B$185,0),MATCH('Data above threshold'!BY$4,'Raw Data'!$3:$3,0)-1),"NA"))</f>
        <v>69.6</v>
      </c>
      <c r="BX131" s="103" t="n">
        <f aca="true">IF(ISBLANK(OFFSET('Raw Data'!$A$3,MATCH('Data above threshold'!$A131,'Raw Data'!$B$4:$B$185,0),MATCH('Data above threshold'!BZ$4,'Raw Data'!$3:$3,0)-1)),"", IFERROR($J131*OFFSET('Raw Data'!$A$3,MATCH('Data above threshold'!$A131,'Raw Data'!$B$4:$B$185,0),MATCH('Data above threshold'!BZ$4,'Raw Data'!$3:$3,0)-1),"NA"))</f>
        <v>53.2</v>
      </c>
      <c r="BY131" s="103" t="n">
        <f aca="true">IF(ISBLANK(OFFSET('Raw Data'!$A$3,MATCH('Data above threshold'!$A131,'Raw Data'!$B$4:$B$185,0),MATCH('Data above threshold'!CA$4,'Raw Data'!$3:$3,0)-1)),"", IFERROR($J131*OFFSET('Raw Data'!$A$3,MATCH('Data above threshold'!$A131,'Raw Data'!$B$4:$B$185,0),MATCH('Data above threshold'!CA$4,'Raw Data'!$3:$3,0)-1),"NA"))</f>
        <v>36.5</v>
      </c>
      <c r="BZ131" s="103" t="n">
        <f aca="true">IF(ISBLANK(OFFSET('Raw Data'!$A$3,MATCH('Data above threshold'!$A131,'Raw Data'!$B$4:$B$185,0),MATCH('Data above threshold'!CB$4,'Raw Data'!$3:$3,0)-1)),"", IFERROR($J131*OFFSET('Raw Data'!$A$3,MATCH('Data above threshold'!$A131,'Raw Data'!$B$4:$B$185,0),MATCH('Data above threshold'!CB$4,'Raw Data'!$3:$3,0)-1),"NA"))</f>
        <v>25.8</v>
      </c>
      <c r="CA131" s="103" t="n">
        <f aca="true">IF(ISBLANK(OFFSET('Raw Data'!$A$3,MATCH('Data above threshold'!$A131,'Raw Data'!$B$4:$B$185,0),MATCH('Data above threshold'!CC$4,'Raw Data'!$3:$3,0)-1)),"", IFERROR($J131*OFFSET('Raw Data'!$A$3,MATCH('Data above threshold'!$A131,'Raw Data'!$B$4:$B$185,0),MATCH('Data above threshold'!CC$4,'Raw Data'!$3:$3,0)-1),"NA"))</f>
        <v>30.2</v>
      </c>
      <c r="CB131" s="103" t="n">
        <f aca="true">IF(ISBLANK(OFFSET('Raw Data'!$A$3,MATCH('Data above threshold'!$A131,'Raw Data'!$B$4:$B$185,0),MATCH('Data above threshold'!CD$4,'Raw Data'!$3:$3,0)-1)),"", IFERROR($J131*OFFSET('Raw Data'!$A$3,MATCH('Data above threshold'!$A131,'Raw Data'!$B$4:$B$185,0),MATCH('Data above threshold'!CD$4,'Raw Data'!$3:$3,0)-1),"NA"))</f>
        <v>76</v>
      </c>
      <c r="CC131" s="103" t="n">
        <f aca="true">IF(ISBLANK(OFFSET('Raw Data'!$A$3,MATCH('Data above threshold'!$A131,'Raw Data'!$B$4:$B$185,0),MATCH('Data above threshold'!CE$4,'Raw Data'!$3:$3,0)-1)),"", IFERROR($J131*OFFSET('Raw Data'!$A$3,MATCH('Data above threshold'!$A131,'Raw Data'!$B$4:$B$185,0),MATCH('Data above threshold'!CE$4,'Raw Data'!$3:$3,0)-1),"NA"))</f>
        <v>58.4</v>
      </c>
      <c r="CD131" s="103" t="n">
        <f aca="true">IF(ISBLANK(OFFSET('Raw Data'!$A$3,MATCH('Data above threshold'!$A131,'Raw Data'!$B$4:$B$185,0),MATCH('Data above threshold'!CF$4,'Raw Data'!$3:$3,0)-1)),"", IFERROR($J131*OFFSET('Raw Data'!$A$3,MATCH('Data above threshold'!$A131,'Raw Data'!$B$4:$B$185,0),MATCH('Data above threshold'!CF$4,'Raw Data'!$3:$3,0)-1),"NA"))</f>
        <v>41.5</v>
      </c>
      <c r="CE131" s="103" t="n">
        <f aca="true">IF(ISBLANK(OFFSET('Raw Data'!$A$3,MATCH('Data above threshold'!$A131,'Raw Data'!$B$4:$B$185,0),MATCH('Data above threshold'!CG$4,'Raw Data'!$3:$3,0)-1)),"", IFERROR($J131*OFFSET('Raw Data'!$A$3,MATCH('Data above threshold'!$A131,'Raw Data'!$B$4:$B$185,0),MATCH('Data above threshold'!CG$4,'Raw Data'!$3:$3,0)-1),"NA"))</f>
        <v>61.3</v>
      </c>
      <c r="CF131" s="103" t="n">
        <f aca="true">IF(ISBLANK(OFFSET('Raw Data'!$A$3,MATCH('Data above threshold'!$A131,'Raw Data'!$B$4:$B$185,0),MATCH('Data above threshold'!CH$4,'Raw Data'!$3:$3,0)-1)),"", IFERROR($J131*OFFSET('Raw Data'!$A$3,MATCH('Data above threshold'!$A131,'Raw Data'!$B$4:$B$185,0),MATCH('Data above threshold'!CH$4,'Raw Data'!$3:$3,0)-1),"NA"))</f>
        <v>84.9</v>
      </c>
      <c r="CG131" s="103" t="n">
        <f aca="true">IF(ISBLANK(OFFSET('Raw Data'!$A$3,MATCH('Data above threshold'!$A131,'Raw Data'!$B$4:$B$185,0),MATCH('Data above threshold'!CI$4,'Raw Data'!$3:$3,0)-1)),"", IFERROR($J131*OFFSET('Raw Data'!$A$3,MATCH('Data above threshold'!$A131,'Raw Data'!$B$4:$B$185,0),MATCH('Data above threshold'!CI$4,'Raw Data'!$3:$3,0)-1),"NA"))</f>
        <v>23.5</v>
      </c>
      <c r="CH131" s="103" t="n">
        <f aca="true">IF(ISBLANK(OFFSET('Raw Data'!$A$3,MATCH('Data above threshold'!$A131,'Raw Data'!$B$4:$B$185,0),MATCH('Data above threshold'!CJ$4,'Raw Data'!$3:$3,0)-1)),"", IFERROR($J131*OFFSET('Raw Data'!$A$3,MATCH('Data above threshold'!$A131,'Raw Data'!$B$4:$B$185,0),MATCH('Data above threshold'!CJ$4,'Raw Data'!$3:$3,0)-1),"NA"))</f>
        <v>34.3</v>
      </c>
      <c r="CI131" s="103" t="n">
        <f aca="true">IF(ISBLANK(OFFSET('Raw Data'!$A$3,MATCH('Data above threshold'!$A131,'Raw Data'!$B$4:$B$185,0),MATCH('Data above threshold'!CK$4,'Raw Data'!$3:$3,0)-1)),"", IFERROR($J131*OFFSET('Raw Data'!$A$3,MATCH('Data above threshold'!$A131,'Raw Data'!$B$4:$B$185,0),MATCH('Data above threshold'!CK$4,'Raw Data'!$3:$3,0)-1),"NA"))</f>
        <v>39.2</v>
      </c>
      <c r="CJ131" s="103" t="n">
        <f aca="true">IF(ISBLANK(OFFSET('Raw Data'!$A$3,MATCH('Data above threshold'!$A131,'Raw Data'!$B$4:$B$185,0),MATCH('Data above threshold'!CL$4,'Raw Data'!$3:$3,0)-1)),"", IFERROR($J131*OFFSET('Raw Data'!$A$3,MATCH('Data above threshold'!$A131,'Raw Data'!$B$4:$B$185,0),MATCH('Data above threshold'!CL$4,'Raw Data'!$3:$3,0)-1),"NA"))</f>
        <v>51.6</v>
      </c>
      <c r="CK131" s="103" t="n">
        <f aca="true">IF(ISBLANK(OFFSET('Raw Data'!$A$3,MATCH('Data above threshold'!$A131,'Raw Data'!$B$4:$B$185,0),MATCH('Data above threshold'!CM$4,'Raw Data'!$3:$3,0)-1)),"", IFERROR($J131*OFFSET('Raw Data'!$A$3,MATCH('Data above threshold'!$A131,'Raw Data'!$B$4:$B$185,0),MATCH('Data above threshold'!CM$4,'Raw Data'!$3:$3,0)-1),"NA"))</f>
        <v>54.8</v>
      </c>
      <c r="CL131" s="103" t="n">
        <f aca="true">IF(ISBLANK(OFFSET('Raw Data'!$A$3,MATCH('Data above threshold'!$A131,'Raw Data'!$B$4:$B$185,0),MATCH('Data above threshold'!CN$4,'Raw Data'!$3:$3,0)-1)),"", IFERROR($J131*OFFSET('Raw Data'!$A$3,MATCH('Data above threshold'!$A131,'Raw Data'!$B$4:$B$185,0),MATCH('Data above threshold'!CN$4,'Raw Data'!$3:$3,0)-1),"NA"))</f>
        <v>67.9</v>
      </c>
      <c r="CM131" s="103" t="n">
        <f aca="true">IF(ISBLANK(OFFSET('Raw Data'!$A$3,MATCH('Data above threshold'!$A131,'Raw Data'!$B$4:$B$185,0),MATCH('Data above threshold'!CO$4,'Raw Data'!$3:$3,0)-1)),"", IFERROR($J131*OFFSET('Raw Data'!$A$3,MATCH('Data above threshold'!$A131,'Raw Data'!$B$4:$B$185,0),MATCH('Data above threshold'!CO$4,'Raw Data'!$3:$3,0)-1),"NA"))</f>
        <v>49.1</v>
      </c>
      <c r="CN131" s="103" t="n">
        <f aca="true">IF(ISBLANK(OFFSET('Raw Data'!$A$3,MATCH('Data above threshold'!$A131,'Raw Data'!$B$4:$B$185,0),MATCH('Data above threshold'!CP$4,'Raw Data'!$3:$3,0)-1)),"", IFERROR($J131*OFFSET('Raw Data'!$A$3,MATCH('Data above threshold'!$A131,'Raw Data'!$B$4:$B$185,0),MATCH('Data above threshold'!CP$4,'Raw Data'!$3:$3,0)-1),"NA"))</f>
        <v>28.3</v>
      </c>
      <c r="CO131" s="103" t="n">
        <f aca="true">IF(ISBLANK(OFFSET('Raw Data'!$A$3,MATCH('Data above threshold'!$A131,'Raw Data'!$B$4:$B$185,0),MATCH('Data above threshold'!CQ$4,'Raw Data'!$3:$3,0)-1)),"", IFERROR($J131*OFFSET('Raw Data'!$A$3,MATCH('Data above threshold'!$A131,'Raw Data'!$B$4:$B$185,0),MATCH('Data above threshold'!CQ$4,'Raw Data'!$3:$3,0)-1),"NA"))</f>
        <v>34.7</v>
      </c>
      <c r="CP131" s="103" t="n">
        <f aca="true">IF(ISBLANK(OFFSET('Raw Data'!$A$3,MATCH('Data above threshold'!$A131,'Raw Data'!$B$4:$B$185,0),MATCH('Data above threshold'!CR$4,'Raw Data'!$3:$3,0)-1)),"", IFERROR($J131*OFFSET('Raw Data'!$A$3,MATCH('Data above threshold'!$A131,'Raw Data'!$B$4:$B$185,0),MATCH('Data above threshold'!CR$4,'Raw Data'!$3:$3,0)-1),"NA"))</f>
        <v>30.6</v>
      </c>
    </row>
    <row r="132" customFormat="false" ht="15.5" hidden="false" customHeight="false" outlineLevel="0" collapsed="false">
      <c r="A132" s="107" t="n">
        <v>5000</v>
      </c>
      <c r="B132" s="107" t="n">
        <v>1</v>
      </c>
      <c r="C132" s="103" t="str">
        <f aca="true">IF(ISBLANK(OFFSET('Raw Data'!$A$3,MATCH($A132,'Raw Data'!$B$4:$B$185,0),MATCH(C$4,'Raw Data'!$3:$3,0)-1)),"",OFFSET('Raw Data'!$A$3,MATCH($A132,'Raw Data'!$B$4:$B$185,0),MATCH(C$4,'Raw Data'!$3:$3,0)-1))</f>
        <v/>
      </c>
      <c r="D132" s="103" t="str">
        <f aca="true">IF(ISBLANK(OFFSET('Raw Data'!$A$3,MATCH($A132,'Raw Data'!$B$4:$B$185,0),MATCH(D$4,'Raw Data'!$3:$3,0)-1)),"",OFFSET('Raw Data'!$A$3,MATCH($A132,'Raw Data'!$B$4:$B$185,0),MATCH(D$4,'Raw Data'!$3:$3,0)-1))</f>
        <v>Technology and Innovation Products for Consumers</v>
      </c>
      <c r="E132" s="103" t="str">
        <f aca="true">IF(ISBLANK(OFFSET('Raw Data'!$A$3,MATCH($A132,'Raw Data'!$B$4:$B$185,0),MATCH(E$4,'Raw Data'!$3:$3,0)-1)),"",OFFSET('Raw Data'!$A$3,MATCH($A132,'Raw Data'!$B$4:$B$185,0),MATCH(E$4,'Raw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03" t="str">
        <f aca="true">IF(ISBLANK(OFFSET('Raw Data'!$A$3,MATCH($A132,'Raw Data'!$B$4:$B$185,0),MATCH(F$4,'Raw Data'!$3:$3,0)-1)),"",OFFSET('Raw Data'!$A$3,MATCH($A132,'Raw Data'!$B$4:$B$185,0),MATCH(F$4,'Raw Data'!$3:$3,0)-1))</f>
        <v/>
      </c>
      <c r="H132" s="103" t="str">
        <f aca="true">IF(ISBLANK(OFFSET('Raw Data'!$A$3,MATCH($A132,'Raw Data'!$B$4:$B$185,0),MATCH(H$4,'Raw Data'!$3:$3,0)-1)),"",OFFSET('Raw Data'!$A$3,MATCH($A132,'Raw Data'!$B$4:$B$185,0),MATCH(H$4,'Raw Data'!$3:$3,0)-1))</f>
        <v/>
      </c>
      <c r="I132" s="103" t="str">
        <f aca="true">IF(ISBLANK(OFFSET('Raw Data'!$A$3,MATCH($A132,'Raw Data'!$B$4:$B$185,0),MATCH(I$4,'Raw Data'!$3:$3,0)-1)),"",OFFSET('Raw Data'!$A$3,MATCH($A132,'Raw Data'!$B$4:$B$185,0),MATCH(I$4,'Raw Data'!$3:$3,0)-1))</f>
        <v/>
      </c>
      <c r="J132" s="103" t="str">
        <f aca="false">IF(I132="","",IF(I132="Minus",-1,1))</f>
        <v/>
      </c>
      <c r="K132" s="105" t="str">
        <f aca="false" t="array" ref="K132:K132">IFERROR(SKEW(IF(ISNUMBER(O132:CP132),O132:CP132,"")),"")</f>
        <v/>
      </c>
      <c r="L132" s="103" t="n">
        <f aca="true">IF(ISBLANK(OFFSET('Data above threshold'!$A$4,MATCH('Data above threshold'!$A132,'Data above threshold'!$A$5:$A$185,0),MATCH('Data above threshold'!N$4,'Data above threshold'!$4:$4,0)-1)),1,OFFSET('Data above threshold'!$A$4,MATCH('Data above threshold'!$A132,'Data above threshold'!$A$5:$A$185,0),MATCH('Data above threshold'!N$4,'Data above threshold'!$4:$4,0)-1))</f>
        <v>1</v>
      </c>
      <c r="M132" s="103" t="str">
        <f aca="true">IF(ISBLANK(OFFSET('Data above threshold'!$A$4,MATCH('Data above threshold'!$A132,'Data above threshold'!$A$5:$A$185,0),MATCH('Data above threshold'!O$4,'Data above threshold'!$4:$4,0)-1)),"",OFFSET('Data above threshold'!$A$4,MATCH('Data above threshold'!$A132,'Data above threshold'!$A$5:$A$185,0),MATCH('Data above threshold'!O$4,'Data above threshold'!$4:$4,0)-1))</f>
        <v/>
      </c>
      <c r="N132" s="106" t="str">
        <f aca="false" t="array" ref="N132:N132">IF(B132&lt;4,"",1-IFERROR(SUM(ISNUMBER(O132:CP132)*(1-$O$3:$CP$3))/COUNTIF($O$3:$CP$3,0),0))</f>
        <v/>
      </c>
      <c r="O132" s="103" t="str">
        <f aca="true">IF(ISBLANK(OFFSET('Raw Data'!$A$3,MATCH('Data above threshold'!$A132,'Raw Data'!$B$4:$B$185,0),MATCH('Data above threshold'!Q$4,'Raw Data'!$3:$3,0)-1)),"", IFERROR($J132*OFFSET('Raw Data'!$A$3,MATCH('Data above threshold'!$A132,'Raw Data'!$B$4:$B$185,0),MATCH('Data above threshold'!Q$4,'Raw Data'!$3:$3,0)-1),"NA"))</f>
        <v/>
      </c>
      <c r="P132" s="103" t="str">
        <f aca="true">IF(ISBLANK(OFFSET('Raw Data'!$A$3,MATCH('Data above threshold'!$A132,'Raw Data'!$B$4:$B$185,0),MATCH('Data above threshold'!R$4,'Raw Data'!$3:$3,0)-1)),"", IFERROR($J132*OFFSET('Raw Data'!$A$3,MATCH('Data above threshold'!$A132,'Raw Data'!$B$4:$B$185,0),MATCH('Data above threshold'!R$4,'Raw Data'!$3:$3,0)-1),"NA"))</f>
        <v/>
      </c>
      <c r="Q132" s="103" t="str">
        <f aca="true">IF(ISBLANK(OFFSET('Raw Data'!$A$3,MATCH('Data above threshold'!$A132,'Raw Data'!$B$4:$B$185,0),MATCH('Data above threshold'!S$4,'Raw Data'!$3:$3,0)-1)),"", IFERROR($J132*OFFSET('Raw Data'!$A$3,MATCH('Data above threshold'!$A132,'Raw Data'!$B$4:$B$185,0),MATCH('Data above threshold'!S$4,'Raw Data'!$3:$3,0)-1),"NA"))</f>
        <v/>
      </c>
      <c r="R132" s="103" t="str">
        <f aca="true">IF(ISBLANK(OFFSET('Raw Data'!$A$3,MATCH('Data above threshold'!$A132,'Raw Data'!$B$4:$B$185,0),MATCH('Data above threshold'!T$4,'Raw Data'!$3:$3,0)-1)),"", IFERROR($J132*OFFSET('Raw Data'!$A$3,MATCH('Data above threshold'!$A132,'Raw Data'!$B$4:$B$185,0),MATCH('Data above threshold'!T$4,'Raw Data'!$3:$3,0)-1),"NA"))</f>
        <v/>
      </c>
      <c r="S132" s="103" t="str">
        <f aca="true">IF(ISBLANK(OFFSET('Raw Data'!$A$3,MATCH('Data above threshold'!$A132,'Raw Data'!$B$4:$B$185,0),MATCH('Data above threshold'!U$4,'Raw Data'!$3:$3,0)-1)),"", IFERROR($J132*OFFSET('Raw Data'!$A$3,MATCH('Data above threshold'!$A132,'Raw Data'!$B$4:$B$185,0),MATCH('Data above threshold'!U$4,'Raw Data'!$3:$3,0)-1),"NA"))</f>
        <v/>
      </c>
      <c r="T132" s="103" t="str">
        <f aca="true">IF(ISBLANK(OFFSET('Raw Data'!$A$3,MATCH('Data above threshold'!$A132,'Raw Data'!$B$4:$B$185,0),MATCH('Data above threshold'!V$4,'Raw Data'!$3:$3,0)-1)),"", IFERROR($J132*OFFSET('Raw Data'!$A$3,MATCH('Data above threshold'!$A132,'Raw Data'!$B$4:$B$185,0),MATCH('Data above threshold'!V$4,'Raw Data'!$3:$3,0)-1),"NA"))</f>
        <v/>
      </c>
      <c r="U132" s="103" t="str">
        <f aca="true">IF(ISBLANK(OFFSET('Raw Data'!$A$3,MATCH('Data above threshold'!$A132,'Raw Data'!$B$4:$B$185,0),MATCH('Data above threshold'!W$4,'Raw Data'!$3:$3,0)-1)),"", IFERROR($J132*OFFSET('Raw Data'!$A$3,MATCH('Data above threshold'!$A132,'Raw Data'!$B$4:$B$185,0),MATCH('Data above threshold'!W$4,'Raw Data'!$3:$3,0)-1),"NA"))</f>
        <v/>
      </c>
      <c r="V132" s="103" t="str">
        <f aca="true">IF(ISBLANK(OFFSET('Raw Data'!$A$3,MATCH('Data above threshold'!$A132,'Raw Data'!$B$4:$B$185,0),MATCH('Data above threshold'!X$4,'Raw Data'!$3:$3,0)-1)),"", IFERROR($J132*OFFSET('Raw Data'!$A$3,MATCH('Data above threshold'!$A132,'Raw Data'!$B$4:$B$185,0),MATCH('Data above threshold'!X$4,'Raw Data'!$3:$3,0)-1),"NA"))</f>
        <v/>
      </c>
      <c r="W132" s="103" t="str">
        <f aca="true">IF(ISBLANK(OFFSET('Raw Data'!$A$3,MATCH('Data above threshold'!$A132,'Raw Data'!$B$4:$B$185,0),MATCH('Data above threshold'!Y$4,'Raw Data'!$3:$3,0)-1)),"", IFERROR($J132*OFFSET('Raw Data'!$A$3,MATCH('Data above threshold'!$A132,'Raw Data'!$B$4:$B$185,0),MATCH('Data above threshold'!Y$4,'Raw Data'!$3:$3,0)-1),"NA"))</f>
        <v/>
      </c>
      <c r="X132" s="103" t="str">
        <f aca="true">IF(ISBLANK(OFFSET('Raw Data'!$A$3,MATCH('Data above threshold'!$A132,'Raw Data'!$B$4:$B$185,0),MATCH('Data above threshold'!Z$4,'Raw Data'!$3:$3,0)-1)),"", IFERROR($J132*OFFSET('Raw Data'!$A$3,MATCH('Data above threshold'!$A132,'Raw Data'!$B$4:$B$185,0),MATCH('Data above threshold'!Z$4,'Raw Data'!$3:$3,0)-1),"NA"))</f>
        <v/>
      </c>
      <c r="Y132" s="103" t="str">
        <f aca="true">IF(ISBLANK(OFFSET('Raw Data'!$A$3,MATCH('Data above threshold'!$A132,'Raw Data'!$B$4:$B$185,0),MATCH('Data above threshold'!AA$4,'Raw Data'!$3:$3,0)-1)),"", IFERROR($J132*OFFSET('Raw Data'!$A$3,MATCH('Data above threshold'!$A132,'Raw Data'!$B$4:$B$185,0),MATCH('Data above threshold'!AA$4,'Raw Data'!$3:$3,0)-1),"NA"))</f>
        <v/>
      </c>
      <c r="Z132" s="103" t="str">
        <f aca="true">IF(ISBLANK(OFFSET('Raw Data'!$A$3,MATCH('Data above threshold'!$A132,'Raw Data'!$B$4:$B$185,0),MATCH('Data above threshold'!AB$4,'Raw Data'!$3:$3,0)-1)),"", IFERROR($J132*OFFSET('Raw Data'!$A$3,MATCH('Data above threshold'!$A132,'Raw Data'!$B$4:$B$185,0),MATCH('Data above threshold'!AB$4,'Raw Data'!$3:$3,0)-1),"NA"))</f>
        <v/>
      </c>
      <c r="AA132" s="103" t="str">
        <f aca="true">IF(ISBLANK(OFFSET('Raw Data'!$A$3,MATCH('Data above threshold'!$A132,'Raw Data'!$B$4:$B$185,0),MATCH('Data above threshold'!AC$4,'Raw Data'!$3:$3,0)-1)),"", IFERROR($J132*OFFSET('Raw Data'!$A$3,MATCH('Data above threshold'!$A132,'Raw Data'!$B$4:$B$185,0),MATCH('Data above threshold'!AC$4,'Raw Data'!$3:$3,0)-1),"NA"))</f>
        <v/>
      </c>
      <c r="AB132" s="103" t="str">
        <f aca="true">IF(ISBLANK(OFFSET('Raw Data'!$A$3,MATCH('Data above threshold'!$A132,'Raw Data'!$B$4:$B$185,0),MATCH('Data above threshold'!AD$4,'Raw Data'!$3:$3,0)-1)),"", IFERROR($J132*OFFSET('Raw Data'!$A$3,MATCH('Data above threshold'!$A132,'Raw Data'!$B$4:$B$185,0),MATCH('Data above threshold'!AD$4,'Raw Data'!$3:$3,0)-1),"NA"))</f>
        <v/>
      </c>
      <c r="AC132" s="103" t="str">
        <f aca="true">IF(ISBLANK(OFFSET('Raw Data'!$A$3,MATCH('Data above threshold'!$A132,'Raw Data'!$B$4:$B$185,0),MATCH('Data above threshold'!AE$4,'Raw Data'!$3:$3,0)-1)),"", IFERROR($J132*OFFSET('Raw Data'!$A$3,MATCH('Data above threshold'!$A132,'Raw Data'!$B$4:$B$185,0),MATCH('Data above threshold'!AE$4,'Raw Data'!$3:$3,0)-1),"NA"))</f>
        <v/>
      </c>
      <c r="AD132" s="103" t="str">
        <f aca="true">IF(ISBLANK(OFFSET('Raw Data'!$A$3,MATCH('Data above threshold'!$A132,'Raw Data'!$B$4:$B$185,0),MATCH('Data above threshold'!AF$4,'Raw Data'!$3:$3,0)-1)),"", IFERROR($J132*OFFSET('Raw Data'!$A$3,MATCH('Data above threshold'!$A132,'Raw Data'!$B$4:$B$185,0),MATCH('Data above threshold'!AF$4,'Raw Data'!$3:$3,0)-1),"NA"))</f>
        <v/>
      </c>
      <c r="AE132" s="103" t="str">
        <f aca="true">IF(ISBLANK(OFFSET('Raw Data'!$A$3,MATCH('Data above threshold'!$A132,'Raw Data'!$B$4:$B$185,0),MATCH('Data above threshold'!AG$4,'Raw Data'!$3:$3,0)-1)),"", IFERROR($J132*OFFSET('Raw Data'!$A$3,MATCH('Data above threshold'!$A132,'Raw Data'!$B$4:$B$185,0),MATCH('Data above threshold'!AG$4,'Raw Data'!$3:$3,0)-1),"NA"))</f>
        <v/>
      </c>
      <c r="AF132" s="103" t="str">
        <f aca="true">IF(ISBLANK(OFFSET('Raw Data'!$A$3,MATCH('Data above threshold'!$A132,'Raw Data'!$B$4:$B$185,0),MATCH('Data above threshold'!AH$4,'Raw Data'!$3:$3,0)-1)),"", IFERROR($J132*OFFSET('Raw Data'!$A$3,MATCH('Data above threshold'!$A132,'Raw Data'!$B$4:$B$185,0),MATCH('Data above threshold'!AH$4,'Raw Data'!$3:$3,0)-1),"NA"))</f>
        <v/>
      </c>
      <c r="AG132" s="103" t="str">
        <f aca="true">IF(ISBLANK(OFFSET('Raw Data'!$A$3,MATCH('Data above threshold'!$A132,'Raw Data'!$B$4:$B$185,0),MATCH('Data above threshold'!AI$4,'Raw Data'!$3:$3,0)-1)),"", IFERROR($J132*OFFSET('Raw Data'!$A$3,MATCH('Data above threshold'!$A132,'Raw Data'!$B$4:$B$185,0),MATCH('Data above threshold'!AI$4,'Raw Data'!$3:$3,0)-1),"NA"))</f>
        <v/>
      </c>
      <c r="AH132" s="103" t="str">
        <f aca="true">IF(ISBLANK(OFFSET('Raw Data'!$A$3,MATCH('Data above threshold'!$A132,'Raw Data'!$B$4:$B$185,0),MATCH('Data above threshold'!AJ$4,'Raw Data'!$3:$3,0)-1)),"", IFERROR($J132*OFFSET('Raw Data'!$A$3,MATCH('Data above threshold'!$A132,'Raw Data'!$B$4:$B$185,0),MATCH('Data above threshold'!AJ$4,'Raw Data'!$3:$3,0)-1),"NA"))</f>
        <v/>
      </c>
      <c r="AI132" s="103" t="str">
        <f aca="true">IF(ISBLANK(OFFSET('Raw Data'!$A$3,MATCH('Data above threshold'!$A132,'Raw Data'!$B$4:$B$185,0),MATCH('Data above threshold'!AK$4,'Raw Data'!$3:$3,0)-1)),"", IFERROR($J132*OFFSET('Raw Data'!$A$3,MATCH('Data above threshold'!$A132,'Raw Data'!$B$4:$B$185,0),MATCH('Data above threshold'!AK$4,'Raw Data'!$3:$3,0)-1),"NA"))</f>
        <v/>
      </c>
      <c r="AJ132" s="103" t="str">
        <f aca="true">IF(ISBLANK(OFFSET('Raw Data'!$A$3,MATCH('Data above threshold'!$A132,'Raw Data'!$B$4:$B$185,0),MATCH('Data above threshold'!AL$4,'Raw Data'!$3:$3,0)-1)),"", IFERROR($J132*OFFSET('Raw Data'!$A$3,MATCH('Data above threshold'!$A132,'Raw Data'!$B$4:$B$185,0),MATCH('Data above threshold'!AL$4,'Raw Data'!$3:$3,0)-1),"NA"))</f>
        <v/>
      </c>
      <c r="AK132" s="103" t="str">
        <f aca="true">IF(ISBLANK(OFFSET('Raw Data'!$A$3,MATCH('Data above threshold'!$A132,'Raw Data'!$B$4:$B$185,0),MATCH('Data above threshold'!AM$4,'Raw Data'!$3:$3,0)-1)),"", IFERROR($J132*OFFSET('Raw Data'!$A$3,MATCH('Data above threshold'!$A132,'Raw Data'!$B$4:$B$185,0),MATCH('Data above threshold'!AM$4,'Raw Data'!$3:$3,0)-1),"NA"))</f>
        <v/>
      </c>
      <c r="AL132" s="103" t="str">
        <f aca="true">IF(ISBLANK(OFFSET('Raw Data'!$A$3,MATCH('Data above threshold'!$A132,'Raw Data'!$B$4:$B$185,0),MATCH('Data above threshold'!AN$4,'Raw Data'!$3:$3,0)-1)),"", IFERROR($J132*OFFSET('Raw Data'!$A$3,MATCH('Data above threshold'!$A132,'Raw Data'!$B$4:$B$185,0),MATCH('Data above threshold'!AN$4,'Raw Data'!$3:$3,0)-1),"NA"))</f>
        <v/>
      </c>
      <c r="AM132" s="103" t="str">
        <f aca="true">IF(ISBLANK(OFFSET('Raw Data'!$A$3,MATCH('Data above threshold'!$A132,'Raw Data'!$B$4:$B$185,0),MATCH('Data above threshold'!AO$4,'Raw Data'!$3:$3,0)-1)),"", IFERROR($J132*OFFSET('Raw Data'!$A$3,MATCH('Data above threshold'!$A132,'Raw Data'!$B$4:$B$185,0),MATCH('Data above threshold'!AO$4,'Raw Data'!$3:$3,0)-1),"NA"))</f>
        <v/>
      </c>
      <c r="AN132" s="103" t="str">
        <f aca="true">IF(ISBLANK(OFFSET('Raw Data'!$A$3,MATCH('Data above threshold'!$A132,'Raw Data'!$B$4:$B$185,0),MATCH('Data above threshold'!AP$4,'Raw Data'!$3:$3,0)-1)),"", IFERROR($J132*OFFSET('Raw Data'!$A$3,MATCH('Data above threshold'!$A132,'Raw Data'!$B$4:$B$185,0),MATCH('Data above threshold'!AP$4,'Raw Data'!$3:$3,0)-1),"NA"))</f>
        <v/>
      </c>
      <c r="AO132" s="103" t="str">
        <f aca="true">IF(ISBLANK(OFFSET('Raw Data'!$A$3,MATCH('Data above threshold'!$A132,'Raw Data'!$B$4:$B$185,0),MATCH('Data above threshold'!AQ$4,'Raw Data'!$3:$3,0)-1)),"", IFERROR($J132*OFFSET('Raw Data'!$A$3,MATCH('Data above threshold'!$A132,'Raw Data'!$B$4:$B$185,0),MATCH('Data above threshold'!AQ$4,'Raw Data'!$3:$3,0)-1),"NA"))</f>
        <v/>
      </c>
      <c r="AP132" s="103" t="str">
        <f aca="true">IF(ISBLANK(OFFSET('Raw Data'!$A$3,MATCH('Data above threshold'!$A132,'Raw Data'!$B$4:$B$185,0),MATCH('Data above threshold'!AR$4,'Raw Data'!$3:$3,0)-1)),"", IFERROR($J132*OFFSET('Raw Data'!$A$3,MATCH('Data above threshold'!$A132,'Raw Data'!$B$4:$B$185,0),MATCH('Data above threshold'!AR$4,'Raw Data'!$3:$3,0)-1),"NA"))</f>
        <v/>
      </c>
      <c r="AQ132" s="103" t="str">
        <f aca="true">IF(ISBLANK(OFFSET('Raw Data'!$A$3,MATCH('Data above threshold'!$A132,'Raw Data'!$B$4:$B$185,0),MATCH('Data above threshold'!AS$4,'Raw Data'!$3:$3,0)-1)),"", IFERROR($J132*OFFSET('Raw Data'!$A$3,MATCH('Data above threshold'!$A132,'Raw Data'!$B$4:$B$185,0),MATCH('Data above threshold'!AS$4,'Raw Data'!$3:$3,0)-1),"NA"))</f>
        <v/>
      </c>
      <c r="AR132" s="103" t="str">
        <f aca="true">IF(ISBLANK(OFFSET('Raw Data'!$A$3,MATCH('Data above threshold'!$A132,'Raw Data'!$B$4:$B$185,0),MATCH('Data above threshold'!AT$4,'Raw Data'!$3:$3,0)-1)),"", IFERROR($J132*OFFSET('Raw Data'!$A$3,MATCH('Data above threshold'!$A132,'Raw Data'!$B$4:$B$185,0),MATCH('Data above threshold'!AT$4,'Raw Data'!$3:$3,0)-1),"NA"))</f>
        <v/>
      </c>
      <c r="AS132" s="103" t="str">
        <f aca="true">IF(ISBLANK(OFFSET('Raw Data'!$A$3,MATCH('Data above threshold'!$A132,'Raw Data'!$B$4:$B$185,0),MATCH('Data above threshold'!AU$4,'Raw Data'!$3:$3,0)-1)),"", IFERROR($J132*OFFSET('Raw Data'!$A$3,MATCH('Data above threshold'!$A132,'Raw Data'!$B$4:$B$185,0),MATCH('Data above threshold'!AU$4,'Raw Data'!$3:$3,0)-1),"NA"))</f>
        <v/>
      </c>
      <c r="AT132" s="103" t="str">
        <f aca="true">IF(ISBLANK(OFFSET('Raw Data'!$A$3,MATCH('Data above threshold'!$A132,'Raw Data'!$B$4:$B$185,0),MATCH('Data above threshold'!AV$4,'Raw Data'!$3:$3,0)-1)),"", IFERROR($J132*OFFSET('Raw Data'!$A$3,MATCH('Data above threshold'!$A132,'Raw Data'!$B$4:$B$185,0),MATCH('Data above threshold'!AV$4,'Raw Data'!$3:$3,0)-1),"NA"))</f>
        <v/>
      </c>
      <c r="AU132" s="103" t="str">
        <f aca="true">IF(ISBLANK(OFFSET('Raw Data'!$A$3,MATCH('Data above threshold'!$A132,'Raw Data'!$B$4:$B$185,0),MATCH('Data above threshold'!AW$4,'Raw Data'!$3:$3,0)-1)),"", IFERROR($J132*OFFSET('Raw Data'!$A$3,MATCH('Data above threshold'!$A132,'Raw Data'!$B$4:$B$185,0),MATCH('Data above threshold'!AW$4,'Raw Data'!$3:$3,0)-1),"NA"))</f>
        <v/>
      </c>
      <c r="AV132" s="103" t="str">
        <f aca="true">IF(ISBLANK(OFFSET('Raw Data'!$A$3,MATCH('Data above threshold'!$A132,'Raw Data'!$B$4:$B$185,0),MATCH('Data above threshold'!AX$4,'Raw Data'!$3:$3,0)-1)),"", IFERROR($J132*OFFSET('Raw Data'!$A$3,MATCH('Data above threshold'!$A132,'Raw Data'!$B$4:$B$185,0),MATCH('Data above threshold'!AX$4,'Raw Data'!$3:$3,0)-1),"NA"))</f>
        <v/>
      </c>
      <c r="AW132" s="103" t="str">
        <f aca="true">IF(ISBLANK(OFFSET('Raw Data'!$A$3,MATCH('Data above threshold'!$A132,'Raw Data'!$B$4:$B$185,0),MATCH('Data above threshold'!AY$4,'Raw Data'!$3:$3,0)-1)),"", IFERROR($J132*OFFSET('Raw Data'!$A$3,MATCH('Data above threshold'!$A132,'Raw Data'!$B$4:$B$185,0),MATCH('Data above threshold'!AY$4,'Raw Data'!$3:$3,0)-1),"NA"))</f>
        <v/>
      </c>
      <c r="AX132" s="103" t="str">
        <f aca="true">IF(ISBLANK(OFFSET('Raw Data'!$A$3,MATCH('Data above threshold'!$A132,'Raw Data'!$B$4:$B$185,0),MATCH('Data above threshold'!AZ$4,'Raw Data'!$3:$3,0)-1)),"", IFERROR($J132*OFFSET('Raw Data'!$A$3,MATCH('Data above threshold'!$A132,'Raw Data'!$B$4:$B$185,0),MATCH('Data above threshold'!AZ$4,'Raw Data'!$3:$3,0)-1),"NA"))</f>
        <v/>
      </c>
      <c r="AY132" s="103" t="str">
        <f aca="true">IF(ISBLANK(OFFSET('Raw Data'!$A$3,MATCH('Data above threshold'!$A132,'Raw Data'!$B$4:$B$185,0),MATCH('Data above threshold'!BA$4,'Raw Data'!$3:$3,0)-1)),"", IFERROR($J132*OFFSET('Raw Data'!$A$3,MATCH('Data above threshold'!$A132,'Raw Data'!$B$4:$B$185,0),MATCH('Data above threshold'!BA$4,'Raw Data'!$3:$3,0)-1),"NA"))</f>
        <v/>
      </c>
      <c r="AZ132" s="103" t="str">
        <f aca="true">IF(ISBLANK(OFFSET('Raw Data'!$A$3,MATCH('Data above threshold'!$A132,'Raw Data'!$B$4:$B$185,0),MATCH('Data above threshold'!BB$4,'Raw Data'!$3:$3,0)-1)),"", IFERROR($J132*OFFSET('Raw Data'!$A$3,MATCH('Data above threshold'!$A132,'Raw Data'!$B$4:$B$185,0),MATCH('Data above threshold'!BB$4,'Raw Data'!$3:$3,0)-1),"NA"))</f>
        <v/>
      </c>
      <c r="BA132" s="103" t="str">
        <f aca="true">IF(ISBLANK(OFFSET('Raw Data'!$A$3,MATCH('Data above threshold'!$A132,'Raw Data'!$B$4:$B$185,0),MATCH('Data above threshold'!BC$4,'Raw Data'!$3:$3,0)-1)),"", IFERROR($J132*OFFSET('Raw Data'!$A$3,MATCH('Data above threshold'!$A132,'Raw Data'!$B$4:$B$185,0),MATCH('Data above threshold'!BC$4,'Raw Data'!$3:$3,0)-1),"NA"))</f>
        <v/>
      </c>
      <c r="BB132" s="103" t="str">
        <f aca="true">IF(ISBLANK(OFFSET('Raw Data'!$A$3,MATCH('Data above threshold'!$A132,'Raw Data'!$B$4:$B$185,0),MATCH('Data above threshold'!BD$4,'Raw Data'!$3:$3,0)-1)),"", IFERROR($J132*OFFSET('Raw Data'!$A$3,MATCH('Data above threshold'!$A132,'Raw Data'!$B$4:$B$185,0),MATCH('Data above threshold'!BD$4,'Raw Data'!$3:$3,0)-1),"NA"))</f>
        <v/>
      </c>
      <c r="BC132" s="103" t="str">
        <f aca="true">IF(ISBLANK(OFFSET('Raw Data'!$A$3,MATCH('Data above threshold'!$A132,'Raw Data'!$B$4:$B$185,0),MATCH('Data above threshold'!BE$4,'Raw Data'!$3:$3,0)-1)),"", IFERROR($J132*OFFSET('Raw Data'!$A$3,MATCH('Data above threshold'!$A132,'Raw Data'!$B$4:$B$185,0),MATCH('Data above threshold'!BE$4,'Raw Data'!$3:$3,0)-1),"NA"))</f>
        <v/>
      </c>
      <c r="BD132" s="103" t="str">
        <f aca="true">IF(ISBLANK(OFFSET('Raw Data'!$A$3,MATCH('Data above threshold'!$A132,'Raw Data'!$B$4:$B$185,0),MATCH('Data above threshold'!BF$4,'Raw Data'!$3:$3,0)-1)),"", IFERROR($J132*OFFSET('Raw Data'!$A$3,MATCH('Data above threshold'!$A132,'Raw Data'!$B$4:$B$185,0),MATCH('Data above threshold'!BF$4,'Raw Data'!$3:$3,0)-1),"NA"))</f>
        <v/>
      </c>
      <c r="BE132" s="103" t="str">
        <f aca="true">IF(ISBLANK(OFFSET('Raw Data'!$A$3,MATCH('Data above threshold'!$A132,'Raw Data'!$B$4:$B$185,0),MATCH('Data above threshold'!BG$4,'Raw Data'!$3:$3,0)-1)),"", IFERROR($J132*OFFSET('Raw Data'!$A$3,MATCH('Data above threshold'!$A132,'Raw Data'!$B$4:$B$185,0),MATCH('Data above threshold'!BG$4,'Raw Data'!$3:$3,0)-1),"NA"))</f>
        <v/>
      </c>
      <c r="BF132" s="103" t="str">
        <f aca="true">IF(ISBLANK(OFFSET('Raw Data'!$A$3,MATCH('Data above threshold'!$A132,'Raw Data'!$B$4:$B$185,0),MATCH('Data above threshold'!BH$4,'Raw Data'!$3:$3,0)-1)),"", IFERROR($J132*OFFSET('Raw Data'!$A$3,MATCH('Data above threshold'!$A132,'Raw Data'!$B$4:$B$185,0),MATCH('Data above threshold'!BH$4,'Raw Data'!$3:$3,0)-1),"NA"))</f>
        <v/>
      </c>
      <c r="BG132" s="103" t="str">
        <f aca="true">IF(ISBLANK(OFFSET('Raw Data'!$A$3,MATCH('Data above threshold'!$A132,'Raw Data'!$B$4:$B$185,0),MATCH('Data above threshold'!BI$4,'Raw Data'!$3:$3,0)-1)),"", IFERROR($J132*OFFSET('Raw Data'!$A$3,MATCH('Data above threshold'!$A132,'Raw Data'!$B$4:$B$185,0),MATCH('Data above threshold'!BI$4,'Raw Data'!$3:$3,0)-1),"NA"))</f>
        <v/>
      </c>
      <c r="BH132" s="103" t="str">
        <f aca="true">IF(ISBLANK(OFFSET('Raw Data'!$A$3,MATCH('Data above threshold'!$A132,'Raw Data'!$B$4:$B$185,0),MATCH('Data above threshold'!BJ$4,'Raw Data'!$3:$3,0)-1)),"", IFERROR($J132*OFFSET('Raw Data'!$A$3,MATCH('Data above threshold'!$A132,'Raw Data'!$B$4:$B$185,0),MATCH('Data above threshold'!BJ$4,'Raw Data'!$3:$3,0)-1),"NA"))</f>
        <v/>
      </c>
      <c r="BI132" s="103" t="str">
        <f aca="true">IF(ISBLANK(OFFSET('Raw Data'!$A$3,MATCH('Data above threshold'!$A132,'Raw Data'!$B$4:$B$185,0),MATCH('Data above threshold'!BK$4,'Raw Data'!$3:$3,0)-1)),"", IFERROR($J132*OFFSET('Raw Data'!$A$3,MATCH('Data above threshold'!$A132,'Raw Data'!$B$4:$B$185,0),MATCH('Data above threshold'!BK$4,'Raw Data'!$3:$3,0)-1),"NA"))</f>
        <v/>
      </c>
      <c r="BJ132" s="103" t="str">
        <f aca="true">IF(ISBLANK(OFFSET('Raw Data'!$A$3,MATCH('Data above threshold'!$A132,'Raw Data'!$B$4:$B$185,0),MATCH('Data above threshold'!BL$4,'Raw Data'!$3:$3,0)-1)),"", IFERROR($J132*OFFSET('Raw Data'!$A$3,MATCH('Data above threshold'!$A132,'Raw Data'!$B$4:$B$185,0),MATCH('Data above threshold'!BL$4,'Raw Data'!$3:$3,0)-1),"NA"))</f>
        <v/>
      </c>
      <c r="BK132" s="103" t="str">
        <f aca="true">IF(ISBLANK(OFFSET('Raw Data'!$A$3,MATCH('Data above threshold'!$A132,'Raw Data'!$B$4:$B$185,0),MATCH('Data above threshold'!BM$4,'Raw Data'!$3:$3,0)-1)),"", IFERROR($J132*OFFSET('Raw Data'!$A$3,MATCH('Data above threshold'!$A132,'Raw Data'!$B$4:$B$185,0),MATCH('Data above threshold'!BM$4,'Raw Data'!$3:$3,0)-1),"NA"))</f>
        <v/>
      </c>
      <c r="BL132" s="103" t="str">
        <f aca="true">IF(ISBLANK(OFFSET('Raw Data'!$A$3,MATCH('Data above threshold'!$A132,'Raw Data'!$B$4:$B$185,0),MATCH('Data above threshold'!BN$4,'Raw Data'!$3:$3,0)-1)),"", IFERROR($J132*OFFSET('Raw Data'!$A$3,MATCH('Data above threshold'!$A132,'Raw Data'!$B$4:$B$185,0),MATCH('Data above threshold'!BN$4,'Raw Data'!$3:$3,0)-1),"NA"))</f>
        <v/>
      </c>
      <c r="BM132" s="103" t="str">
        <f aca="true">IF(ISBLANK(OFFSET('Raw Data'!$A$3,MATCH('Data above threshold'!$A132,'Raw Data'!$B$4:$B$185,0),MATCH('Data above threshold'!BO$4,'Raw Data'!$3:$3,0)-1)),"", IFERROR($J132*OFFSET('Raw Data'!$A$3,MATCH('Data above threshold'!$A132,'Raw Data'!$B$4:$B$185,0),MATCH('Data above threshold'!BO$4,'Raw Data'!$3:$3,0)-1),"NA"))</f>
        <v/>
      </c>
      <c r="BN132" s="103" t="str">
        <f aca="true">IF(ISBLANK(OFFSET('Raw Data'!$A$3,MATCH('Data above threshold'!$A132,'Raw Data'!$B$4:$B$185,0),MATCH('Data above threshold'!BP$4,'Raw Data'!$3:$3,0)-1)),"", IFERROR($J132*OFFSET('Raw Data'!$A$3,MATCH('Data above threshold'!$A132,'Raw Data'!$B$4:$B$185,0),MATCH('Data above threshold'!BP$4,'Raw Data'!$3:$3,0)-1),"NA"))</f>
        <v/>
      </c>
      <c r="BO132" s="103" t="str">
        <f aca="true">IF(ISBLANK(OFFSET('Raw Data'!$A$3,MATCH('Data above threshold'!$A132,'Raw Data'!$B$4:$B$185,0),MATCH('Data above threshold'!BQ$4,'Raw Data'!$3:$3,0)-1)),"", IFERROR($J132*OFFSET('Raw Data'!$A$3,MATCH('Data above threshold'!$A132,'Raw Data'!$B$4:$B$185,0),MATCH('Data above threshold'!BQ$4,'Raw Data'!$3:$3,0)-1),"NA"))</f>
        <v/>
      </c>
      <c r="BP132" s="103" t="str">
        <f aca="true">IF(ISBLANK(OFFSET('Raw Data'!$A$3,MATCH('Data above threshold'!$A132,'Raw Data'!$B$4:$B$185,0),MATCH('Data above threshold'!BR$4,'Raw Data'!$3:$3,0)-1)),"", IFERROR($J132*OFFSET('Raw Data'!$A$3,MATCH('Data above threshold'!$A132,'Raw Data'!$B$4:$B$185,0),MATCH('Data above threshold'!BR$4,'Raw Data'!$3:$3,0)-1),"NA"))</f>
        <v/>
      </c>
      <c r="BQ132" s="103" t="str">
        <f aca="true">IF(ISBLANK(OFFSET('Raw Data'!$A$3,MATCH('Data above threshold'!$A132,'Raw Data'!$B$4:$B$185,0),MATCH('Data above threshold'!BS$4,'Raw Data'!$3:$3,0)-1)),"", IFERROR($J132*OFFSET('Raw Data'!$A$3,MATCH('Data above threshold'!$A132,'Raw Data'!$B$4:$B$185,0),MATCH('Data above threshold'!BS$4,'Raw Data'!$3:$3,0)-1),"NA"))</f>
        <v/>
      </c>
      <c r="BR132" s="103" t="str">
        <f aca="true">IF(ISBLANK(OFFSET('Raw Data'!$A$3,MATCH('Data above threshold'!$A132,'Raw Data'!$B$4:$B$185,0),MATCH('Data above threshold'!BT$4,'Raw Data'!$3:$3,0)-1)),"", IFERROR($J132*OFFSET('Raw Data'!$A$3,MATCH('Data above threshold'!$A132,'Raw Data'!$B$4:$B$185,0),MATCH('Data above threshold'!BT$4,'Raw Data'!$3:$3,0)-1),"NA"))</f>
        <v/>
      </c>
      <c r="BS132" s="103" t="str">
        <f aca="true">IF(ISBLANK(OFFSET('Raw Data'!$A$3,MATCH('Data above threshold'!$A132,'Raw Data'!$B$4:$B$185,0),MATCH('Data above threshold'!BU$4,'Raw Data'!$3:$3,0)-1)),"", IFERROR($J132*OFFSET('Raw Data'!$A$3,MATCH('Data above threshold'!$A132,'Raw Data'!$B$4:$B$185,0),MATCH('Data above threshold'!BU$4,'Raw Data'!$3:$3,0)-1),"NA"))</f>
        <v/>
      </c>
      <c r="BT132" s="103" t="str">
        <f aca="true">IF(ISBLANK(OFFSET('Raw Data'!$A$3,MATCH('Data above threshold'!$A132,'Raw Data'!$B$4:$B$185,0),MATCH('Data above threshold'!BV$4,'Raw Data'!$3:$3,0)-1)),"", IFERROR($J132*OFFSET('Raw Data'!$A$3,MATCH('Data above threshold'!$A132,'Raw Data'!$B$4:$B$185,0),MATCH('Data above threshold'!BV$4,'Raw Data'!$3:$3,0)-1),"NA"))</f>
        <v/>
      </c>
      <c r="BU132" s="103" t="str">
        <f aca="true">IF(ISBLANK(OFFSET('Raw Data'!$A$3,MATCH('Data above threshold'!$A132,'Raw Data'!$B$4:$B$185,0),MATCH('Data above threshold'!BW$4,'Raw Data'!$3:$3,0)-1)),"", IFERROR($J132*OFFSET('Raw Data'!$A$3,MATCH('Data above threshold'!$A132,'Raw Data'!$B$4:$B$185,0),MATCH('Data above threshold'!BW$4,'Raw Data'!$3:$3,0)-1),"NA"))</f>
        <v/>
      </c>
      <c r="BV132" s="103" t="str">
        <f aca="true">IF(ISBLANK(OFFSET('Raw Data'!$A$3,MATCH('Data above threshold'!$A132,'Raw Data'!$B$4:$B$185,0),MATCH('Data above threshold'!BX$4,'Raw Data'!$3:$3,0)-1)),"", IFERROR($J132*OFFSET('Raw Data'!$A$3,MATCH('Data above threshold'!$A132,'Raw Data'!$B$4:$B$185,0),MATCH('Data above threshold'!BX$4,'Raw Data'!$3:$3,0)-1),"NA"))</f>
        <v/>
      </c>
      <c r="BW132" s="103" t="str">
        <f aca="true">IF(ISBLANK(OFFSET('Raw Data'!$A$3,MATCH('Data above threshold'!$A132,'Raw Data'!$B$4:$B$185,0),MATCH('Data above threshold'!BY$4,'Raw Data'!$3:$3,0)-1)),"", IFERROR($J132*OFFSET('Raw Data'!$A$3,MATCH('Data above threshold'!$A132,'Raw Data'!$B$4:$B$185,0),MATCH('Data above threshold'!BY$4,'Raw Data'!$3:$3,0)-1),"NA"))</f>
        <v/>
      </c>
      <c r="BX132" s="103" t="str">
        <f aca="true">IF(ISBLANK(OFFSET('Raw Data'!$A$3,MATCH('Data above threshold'!$A132,'Raw Data'!$B$4:$B$185,0),MATCH('Data above threshold'!BZ$4,'Raw Data'!$3:$3,0)-1)),"", IFERROR($J132*OFFSET('Raw Data'!$A$3,MATCH('Data above threshold'!$A132,'Raw Data'!$B$4:$B$185,0),MATCH('Data above threshold'!BZ$4,'Raw Data'!$3:$3,0)-1),"NA"))</f>
        <v/>
      </c>
      <c r="BY132" s="103" t="str">
        <f aca="true">IF(ISBLANK(OFFSET('Raw Data'!$A$3,MATCH('Data above threshold'!$A132,'Raw Data'!$B$4:$B$185,0),MATCH('Data above threshold'!CA$4,'Raw Data'!$3:$3,0)-1)),"", IFERROR($J132*OFFSET('Raw Data'!$A$3,MATCH('Data above threshold'!$A132,'Raw Data'!$B$4:$B$185,0),MATCH('Data above threshold'!CA$4,'Raw Data'!$3:$3,0)-1),"NA"))</f>
        <v/>
      </c>
      <c r="BZ132" s="103" t="str">
        <f aca="true">IF(ISBLANK(OFFSET('Raw Data'!$A$3,MATCH('Data above threshold'!$A132,'Raw Data'!$B$4:$B$185,0),MATCH('Data above threshold'!CB$4,'Raw Data'!$3:$3,0)-1)),"", IFERROR($J132*OFFSET('Raw Data'!$A$3,MATCH('Data above threshold'!$A132,'Raw Data'!$B$4:$B$185,0),MATCH('Data above threshold'!CB$4,'Raw Data'!$3:$3,0)-1),"NA"))</f>
        <v/>
      </c>
      <c r="CA132" s="103" t="str">
        <f aca="true">IF(ISBLANK(OFFSET('Raw Data'!$A$3,MATCH('Data above threshold'!$A132,'Raw Data'!$B$4:$B$185,0),MATCH('Data above threshold'!CC$4,'Raw Data'!$3:$3,0)-1)),"", IFERROR($J132*OFFSET('Raw Data'!$A$3,MATCH('Data above threshold'!$A132,'Raw Data'!$B$4:$B$185,0),MATCH('Data above threshold'!CC$4,'Raw Data'!$3:$3,0)-1),"NA"))</f>
        <v/>
      </c>
      <c r="CB132" s="103" t="str">
        <f aca="true">IF(ISBLANK(OFFSET('Raw Data'!$A$3,MATCH('Data above threshold'!$A132,'Raw Data'!$B$4:$B$185,0),MATCH('Data above threshold'!CD$4,'Raw Data'!$3:$3,0)-1)),"", IFERROR($J132*OFFSET('Raw Data'!$A$3,MATCH('Data above threshold'!$A132,'Raw Data'!$B$4:$B$185,0),MATCH('Data above threshold'!CD$4,'Raw Data'!$3:$3,0)-1),"NA"))</f>
        <v/>
      </c>
      <c r="CC132" s="103" t="str">
        <f aca="true">IF(ISBLANK(OFFSET('Raw Data'!$A$3,MATCH('Data above threshold'!$A132,'Raw Data'!$B$4:$B$185,0),MATCH('Data above threshold'!CE$4,'Raw Data'!$3:$3,0)-1)),"", IFERROR($J132*OFFSET('Raw Data'!$A$3,MATCH('Data above threshold'!$A132,'Raw Data'!$B$4:$B$185,0),MATCH('Data above threshold'!CE$4,'Raw Data'!$3:$3,0)-1),"NA"))</f>
        <v/>
      </c>
      <c r="CD132" s="103" t="str">
        <f aca="true">IF(ISBLANK(OFFSET('Raw Data'!$A$3,MATCH('Data above threshold'!$A132,'Raw Data'!$B$4:$B$185,0),MATCH('Data above threshold'!CF$4,'Raw Data'!$3:$3,0)-1)),"", IFERROR($J132*OFFSET('Raw Data'!$A$3,MATCH('Data above threshold'!$A132,'Raw Data'!$B$4:$B$185,0),MATCH('Data above threshold'!CF$4,'Raw Data'!$3:$3,0)-1),"NA"))</f>
        <v/>
      </c>
      <c r="CE132" s="103" t="str">
        <f aca="true">IF(ISBLANK(OFFSET('Raw Data'!$A$3,MATCH('Data above threshold'!$A132,'Raw Data'!$B$4:$B$185,0),MATCH('Data above threshold'!CG$4,'Raw Data'!$3:$3,0)-1)),"", IFERROR($J132*OFFSET('Raw Data'!$A$3,MATCH('Data above threshold'!$A132,'Raw Data'!$B$4:$B$185,0),MATCH('Data above threshold'!CG$4,'Raw Data'!$3:$3,0)-1),"NA"))</f>
        <v/>
      </c>
      <c r="CF132" s="103" t="str">
        <f aca="true">IF(ISBLANK(OFFSET('Raw Data'!$A$3,MATCH('Data above threshold'!$A132,'Raw Data'!$B$4:$B$185,0),MATCH('Data above threshold'!CH$4,'Raw Data'!$3:$3,0)-1)),"", IFERROR($J132*OFFSET('Raw Data'!$A$3,MATCH('Data above threshold'!$A132,'Raw Data'!$B$4:$B$185,0),MATCH('Data above threshold'!CH$4,'Raw Data'!$3:$3,0)-1),"NA"))</f>
        <v/>
      </c>
      <c r="CG132" s="103" t="str">
        <f aca="true">IF(ISBLANK(OFFSET('Raw Data'!$A$3,MATCH('Data above threshold'!$A132,'Raw Data'!$B$4:$B$185,0),MATCH('Data above threshold'!CI$4,'Raw Data'!$3:$3,0)-1)),"", IFERROR($J132*OFFSET('Raw Data'!$A$3,MATCH('Data above threshold'!$A132,'Raw Data'!$B$4:$B$185,0),MATCH('Data above threshold'!CI$4,'Raw Data'!$3:$3,0)-1),"NA"))</f>
        <v/>
      </c>
      <c r="CH132" s="103" t="str">
        <f aca="true">IF(ISBLANK(OFFSET('Raw Data'!$A$3,MATCH('Data above threshold'!$A132,'Raw Data'!$B$4:$B$185,0),MATCH('Data above threshold'!CJ$4,'Raw Data'!$3:$3,0)-1)),"", IFERROR($J132*OFFSET('Raw Data'!$A$3,MATCH('Data above threshold'!$A132,'Raw Data'!$B$4:$B$185,0),MATCH('Data above threshold'!CJ$4,'Raw Data'!$3:$3,0)-1),"NA"))</f>
        <v/>
      </c>
      <c r="CI132" s="103" t="str">
        <f aca="true">IF(ISBLANK(OFFSET('Raw Data'!$A$3,MATCH('Data above threshold'!$A132,'Raw Data'!$B$4:$B$185,0),MATCH('Data above threshold'!CK$4,'Raw Data'!$3:$3,0)-1)),"", IFERROR($J132*OFFSET('Raw Data'!$A$3,MATCH('Data above threshold'!$A132,'Raw Data'!$B$4:$B$185,0),MATCH('Data above threshold'!CK$4,'Raw Data'!$3:$3,0)-1),"NA"))</f>
        <v/>
      </c>
      <c r="CJ132" s="103" t="str">
        <f aca="true">IF(ISBLANK(OFFSET('Raw Data'!$A$3,MATCH('Data above threshold'!$A132,'Raw Data'!$B$4:$B$185,0),MATCH('Data above threshold'!CL$4,'Raw Data'!$3:$3,0)-1)),"", IFERROR($J132*OFFSET('Raw Data'!$A$3,MATCH('Data above threshold'!$A132,'Raw Data'!$B$4:$B$185,0),MATCH('Data above threshold'!CL$4,'Raw Data'!$3:$3,0)-1),"NA"))</f>
        <v/>
      </c>
      <c r="CK132" s="103" t="str">
        <f aca="true">IF(ISBLANK(OFFSET('Raw Data'!$A$3,MATCH('Data above threshold'!$A132,'Raw Data'!$B$4:$B$185,0),MATCH('Data above threshold'!CM$4,'Raw Data'!$3:$3,0)-1)),"", IFERROR($J132*OFFSET('Raw Data'!$A$3,MATCH('Data above threshold'!$A132,'Raw Data'!$B$4:$B$185,0),MATCH('Data above threshold'!CM$4,'Raw Data'!$3:$3,0)-1),"NA"))</f>
        <v/>
      </c>
      <c r="CL132" s="103" t="str">
        <f aca="true">IF(ISBLANK(OFFSET('Raw Data'!$A$3,MATCH('Data above threshold'!$A132,'Raw Data'!$B$4:$B$185,0),MATCH('Data above threshold'!CN$4,'Raw Data'!$3:$3,0)-1)),"", IFERROR($J132*OFFSET('Raw Data'!$A$3,MATCH('Data above threshold'!$A132,'Raw Data'!$B$4:$B$185,0),MATCH('Data above threshold'!CN$4,'Raw Data'!$3:$3,0)-1),"NA"))</f>
        <v/>
      </c>
      <c r="CM132" s="103" t="str">
        <f aca="true">IF(ISBLANK(OFFSET('Raw Data'!$A$3,MATCH('Data above threshold'!$A132,'Raw Data'!$B$4:$B$185,0),MATCH('Data above threshold'!CO$4,'Raw Data'!$3:$3,0)-1)),"", IFERROR($J132*OFFSET('Raw Data'!$A$3,MATCH('Data above threshold'!$A132,'Raw Data'!$B$4:$B$185,0),MATCH('Data above threshold'!CO$4,'Raw Data'!$3:$3,0)-1),"NA"))</f>
        <v/>
      </c>
      <c r="CN132" s="103" t="str">
        <f aca="true">IF(ISBLANK(OFFSET('Raw Data'!$A$3,MATCH('Data above threshold'!$A132,'Raw Data'!$B$4:$B$185,0),MATCH('Data above threshold'!CP$4,'Raw Data'!$3:$3,0)-1)),"", IFERROR($J132*OFFSET('Raw Data'!$A$3,MATCH('Data above threshold'!$A132,'Raw Data'!$B$4:$B$185,0),MATCH('Data above threshold'!CP$4,'Raw Data'!$3:$3,0)-1),"NA"))</f>
        <v/>
      </c>
      <c r="CO132" s="103" t="str">
        <f aca="true">IF(ISBLANK(OFFSET('Raw Data'!$A$3,MATCH('Data above threshold'!$A132,'Raw Data'!$B$4:$B$185,0),MATCH('Data above threshold'!CQ$4,'Raw Data'!$3:$3,0)-1)),"", IFERROR($J132*OFFSET('Raw Data'!$A$3,MATCH('Data above threshold'!$A132,'Raw Data'!$B$4:$B$185,0),MATCH('Data above threshold'!CQ$4,'Raw Data'!$3:$3,0)-1),"NA"))</f>
        <v/>
      </c>
      <c r="CP132" s="103" t="str">
        <f aca="true">IF(ISBLANK(OFFSET('Raw Data'!$A$3,MATCH('Data above threshold'!$A132,'Raw Data'!$B$4:$B$185,0),MATCH('Data above threshold'!CR$4,'Raw Data'!$3:$3,0)-1)),"", IFERROR($J132*OFFSET('Raw Data'!$A$3,MATCH('Data above threshold'!$A132,'Raw Data'!$B$4:$B$185,0),MATCH('Data above threshold'!CR$4,'Raw Data'!$3:$3,0)-1),"NA"))</f>
        <v/>
      </c>
    </row>
    <row r="133" customFormat="false" ht="15.5" hidden="false" customHeight="false" outlineLevel="0" collapsed="false">
      <c r="A133" s="107" t="n">
        <v>5100</v>
      </c>
      <c r="B133" s="107" t="n">
        <v>2</v>
      </c>
      <c r="C133" s="103" t="str">
        <f aca="true">IF(ISBLANK(OFFSET('Raw Data'!$A$3,MATCH($A133,'Raw Data'!$B$4:$B$185,0),MATCH(C$4,'Raw Data'!$3:$3,0)-1)),"",OFFSET('Raw Data'!$A$3,MATCH($A133,'Raw Data'!$B$4:$B$185,0),MATCH(C$4,'Raw Data'!$3:$3,0)-1))</f>
        <v/>
      </c>
      <c r="D133" s="103" t="str">
        <f aca="true">IF(ISBLANK(OFFSET('Raw Data'!$A$3,MATCH($A133,'Raw Data'!$B$4:$B$185,0),MATCH(D$4,'Raw Data'!$3:$3,0)-1)),"",OFFSET('Raw Data'!$A$3,MATCH($A133,'Raw Data'!$B$4:$B$185,0),MATCH(D$4,'Raw Data'!$3:$3,0)-1))</f>
        <v>Accessibility and affordability of technology</v>
      </c>
      <c r="E133" s="103" t="str">
        <f aca="true">IF(ISBLANK(OFFSET('Raw Data'!$A$3,MATCH($A133,'Raw Data'!$B$4:$B$185,0),MATCH(E$4,'Raw Data'!$3:$3,0)-1)),"",OFFSET('Raw Data'!$A$3,MATCH($A133,'Raw Data'!$B$4:$B$185,0),MATCH(E$4,'Raw Data'!$3:$3,0)-1))</f>
        <v> Consumers can access technology easily and affordably. This indicator tests the usage, infrastructre and afforadibility of technology.</v>
      </c>
      <c r="F133" s="103" t="str">
        <f aca="true">IF(ISBLANK(OFFSET('Raw Data'!$A$3,MATCH($A133,'Raw Data'!$B$4:$B$185,0),MATCH(F$4,'Raw Data'!$3:$3,0)-1)),"",OFFSET('Raw Data'!$A$3,MATCH($A133,'Raw Data'!$B$4:$B$185,0),MATCH(F$4,'Raw Data'!$3:$3,0)-1))</f>
        <v/>
      </c>
      <c r="G133" s="0" t="s">
        <v>217</v>
      </c>
      <c r="H133" s="103" t="str">
        <f aca="true">IF(ISBLANK(OFFSET('Raw Data'!$A$3,MATCH($A133,'Raw Data'!$B$4:$B$185,0),MATCH(H$4,'Raw Data'!$3:$3,0)-1)),"",OFFSET('Raw Data'!$A$3,MATCH($A133,'Raw Data'!$B$4:$B$185,0),MATCH(H$4,'Raw Data'!$3:$3,0)-1))</f>
        <v/>
      </c>
      <c r="I133" s="103" t="str">
        <f aca="true">IF(ISBLANK(OFFSET('Raw Data'!$A$3,MATCH($A133,'Raw Data'!$B$4:$B$185,0),MATCH(I$4,'Raw Data'!$3:$3,0)-1)),"",OFFSET('Raw Data'!$A$3,MATCH($A133,'Raw Data'!$B$4:$B$185,0),MATCH(I$4,'Raw Data'!$3:$3,0)-1))</f>
        <v/>
      </c>
      <c r="J133" s="103" t="str">
        <f aca="false">IF(I133="","",IF(I133="Minus",-1,1))</f>
        <v/>
      </c>
      <c r="K133" s="105" t="str">
        <f aca="false" t="array" ref="K133:K133">IFERROR(SKEW(IF(ISNUMBER(O133:CP133),O133:CP133,"")),"")</f>
        <v/>
      </c>
      <c r="L133" s="103" t="n">
        <f aca="true">IF(ISBLANK(OFFSET('Data above threshold'!$A$4,MATCH('Data above threshold'!$A133,'Data above threshold'!$A$5:$A$185,0),MATCH('Data above threshold'!N$4,'Data above threshold'!$4:$4,0)-1)),1,OFFSET('Data above threshold'!$A$4,MATCH('Data above threshold'!$A133,'Data above threshold'!$A$5:$A$185,0),MATCH('Data above threshold'!N$4,'Data above threshold'!$4:$4,0)-1))</f>
        <v>1</v>
      </c>
      <c r="M133" s="103" t="str">
        <f aca="true">IF(ISBLANK(OFFSET('Data above threshold'!$A$4,MATCH('Data above threshold'!$A133,'Data above threshold'!$A$5:$A$185,0),MATCH('Data above threshold'!O$4,'Data above threshold'!$4:$4,0)-1)),"",OFFSET('Data above threshold'!$A$4,MATCH('Data above threshold'!$A133,'Data above threshold'!$A$5:$A$185,0),MATCH('Data above threshold'!O$4,'Data above threshold'!$4:$4,0)-1))</f>
        <v/>
      </c>
      <c r="N133" s="106" t="str">
        <f aca="false" t="array" ref="N133:N133">IF(B133&lt;4,"",1-IFERROR(SUM(ISNUMBER(O133:CP133)*(1-$O$3:$CP$3))/COUNTIF($O$3:$CP$3,0),0))</f>
        <v/>
      </c>
      <c r="O133" s="103" t="str">
        <f aca="true">IF(ISBLANK(OFFSET('Raw Data'!$A$3,MATCH('Data above threshold'!$A133,'Raw Data'!$B$4:$B$185,0),MATCH('Data above threshold'!Q$4,'Raw Data'!$3:$3,0)-1)),"", IFERROR($J133*OFFSET('Raw Data'!$A$3,MATCH('Data above threshold'!$A133,'Raw Data'!$B$4:$B$185,0),MATCH('Data above threshold'!Q$4,'Raw Data'!$3:$3,0)-1),"NA"))</f>
        <v/>
      </c>
      <c r="P133" s="103" t="str">
        <f aca="true">IF(ISBLANK(OFFSET('Raw Data'!$A$3,MATCH('Data above threshold'!$A133,'Raw Data'!$B$4:$B$185,0),MATCH('Data above threshold'!R$4,'Raw Data'!$3:$3,0)-1)),"", IFERROR($J133*OFFSET('Raw Data'!$A$3,MATCH('Data above threshold'!$A133,'Raw Data'!$B$4:$B$185,0),MATCH('Data above threshold'!R$4,'Raw Data'!$3:$3,0)-1),"NA"))</f>
        <v/>
      </c>
      <c r="Q133" s="103" t="str">
        <f aca="true">IF(ISBLANK(OFFSET('Raw Data'!$A$3,MATCH('Data above threshold'!$A133,'Raw Data'!$B$4:$B$185,0),MATCH('Data above threshold'!S$4,'Raw Data'!$3:$3,0)-1)),"", IFERROR($J133*OFFSET('Raw Data'!$A$3,MATCH('Data above threshold'!$A133,'Raw Data'!$B$4:$B$185,0),MATCH('Data above threshold'!S$4,'Raw Data'!$3:$3,0)-1),"NA"))</f>
        <v/>
      </c>
      <c r="R133" s="103" t="str">
        <f aca="true">IF(ISBLANK(OFFSET('Raw Data'!$A$3,MATCH('Data above threshold'!$A133,'Raw Data'!$B$4:$B$185,0),MATCH('Data above threshold'!T$4,'Raw Data'!$3:$3,0)-1)),"", IFERROR($J133*OFFSET('Raw Data'!$A$3,MATCH('Data above threshold'!$A133,'Raw Data'!$B$4:$B$185,0),MATCH('Data above threshold'!T$4,'Raw Data'!$3:$3,0)-1),"NA"))</f>
        <v/>
      </c>
      <c r="S133" s="103" t="str">
        <f aca="true">IF(ISBLANK(OFFSET('Raw Data'!$A$3,MATCH('Data above threshold'!$A133,'Raw Data'!$B$4:$B$185,0),MATCH('Data above threshold'!U$4,'Raw Data'!$3:$3,0)-1)),"", IFERROR($J133*OFFSET('Raw Data'!$A$3,MATCH('Data above threshold'!$A133,'Raw Data'!$B$4:$B$185,0),MATCH('Data above threshold'!U$4,'Raw Data'!$3:$3,0)-1),"NA"))</f>
        <v/>
      </c>
      <c r="T133" s="103" t="str">
        <f aca="true">IF(ISBLANK(OFFSET('Raw Data'!$A$3,MATCH('Data above threshold'!$A133,'Raw Data'!$B$4:$B$185,0),MATCH('Data above threshold'!V$4,'Raw Data'!$3:$3,0)-1)),"", IFERROR($J133*OFFSET('Raw Data'!$A$3,MATCH('Data above threshold'!$A133,'Raw Data'!$B$4:$B$185,0),MATCH('Data above threshold'!V$4,'Raw Data'!$3:$3,0)-1),"NA"))</f>
        <v/>
      </c>
      <c r="U133" s="103" t="str">
        <f aca="true">IF(ISBLANK(OFFSET('Raw Data'!$A$3,MATCH('Data above threshold'!$A133,'Raw Data'!$B$4:$B$185,0),MATCH('Data above threshold'!W$4,'Raw Data'!$3:$3,0)-1)),"", IFERROR($J133*OFFSET('Raw Data'!$A$3,MATCH('Data above threshold'!$A133,'Raw Data'!$B$4:$B$185,0),MATCH('Data above threshold'!W$4,'Raw Data'!$3:$3,0)-1),"NA"))</f>
        <v/>
      </c>
      <c r="V133" s="103" t="str">
        <f aca="true">IF(ISBLANK(OFFSET('Raw Data'!$A$3,MATCH('Data above threshold'!$A133,'Raw Data'!$B$4:$B$185,0),MATCH('Data above threshold'!X$4,'Raw Data'!$3:$3,0)-1)),"", IFERROR($J133*OFFSET('Raw Data'!$A$3,MATCH('Data above threshold'!$A133,'Raw Data'!$B$4:$B$185,0),MATCH('Data above threshold'!X$4,'Raw Data'!$3:$3,0)-1),"NA"))</f>
        <v/>
      </c>
      <c r="W133" s="103" t="str">
        <f aca="true">IF(ISBLANK(OFFSET('Raw Data'!$A$3,MATCH('Data above threshold'!$A133,'Raw Data'!$B$4:$B$185,0),MATCH('Data above threshold'!Y$4,'Raw Data'!$3:$3,0)-1)),"", IFERROR($J133*OFFSET('Raw Data'!$A$3,MATCH('Data above threshold'!$A133,'Raw Data'!$B$4:$B$185,0),MATCH('Data above threshold'!Y$4,'Raw Data'!$3:$3,0)-1),"NA"))</f>
        <v/>
      </c>
      <c r="X133" s="103" t="str">
        <f aca="true">IF(ISBLANK(OFFSET('Raw Data'!$A$3,MATCH('Data above threshold'!$A133,'Raw Data'!$B$4:$B$185,0),MATCH('Data above threshold'!Z$4,'Raw Data'!$3:$3,0)-1)),"", IFERROR($J133*OFFSET('Raw Data'!$A$3,MATCH('Data above threshold'!$A133,'Raw Data'!$B$4:$B$185,0),MATCH('Data above threshold'!Z$4,'Raw Data'!$3:$3,0)-1),"NA"))</f>
        <v/>
      </c>
      <c r="Y133" s="103" t="str">
        <f aca="true">IF(ISBLANK(OFFSET('Raw Data'!$A$3,MATCH('Data above threshold'!$A133,'Raw Data'!$B$4:$B$185,0),MATCH('Data above threshold'!AA$4,'Raw Data'!$3:$3,0)-1)),"", IFERROR($J133*OFFSET('Raw Data'!$A$3,MATCH('Data above threshold'!$A133,'Raw Data'!$B$4:$B$185,0),MATCH('Data above threshold'!AA$4,'Raw Data'!$3:$3,0)-1),"NA"))</f>
        <v/>
      </c>
      <c r="Z133" s="103" t="str">
        <f aca="true">IF(ISBLANK(OFFSET('Raw Data'!$A$3,MATCH('Data above threshold'!$A133,'Raw Data'!$B$4:$B$185,0),MATCH('Data above threshold'!AB$4,'Raw Data'!$3:$3,0)-1)),"", IFERROR($J133*OFFSET('Raw Data'!$A$3,MATCH('Data above threshold'!$A133,'Raw Data'!$B$4:$B$185,0),MATCH('Data above threshold'!AB$4,'Raw Data'!$3:$3,0)-1),"NA"))</f>
        <v/>
      </c>
      <c r="AA133" s="103" t="str">
        <f aca="true">IF(ISBLANK(OFFSET('Raw Data'!$A$3,MATCH('Data above threshold'!$A133,'Raw Data'!$B$4:$B$185,0),MATCH('Data above threshold'!AC$4,'Raw Data'!$3:$3,0)-1)),"", IFERROR($J133*OFFSET('Raw Data'!$A$3,MATCH('Data above threshold'!$A133,'Raw Data'!$B$4:$B$185,0),MATCH('Data above threshold'!AC$4,'Raw Data'!$3:$3,0)-1),"NA"))</f>
        <v/>
      </c>
      <c r="AB133" s="103" t="str">
        <f aca="true">IF(ISBLANK(OFFSET('Raw Data'!$A$3,MATCH('Data above threshold'!$A133,'Raw Data'!$B$4:$B$185,0),MATCH('Data above threshold'!AD$4,'Raw Data'!$3:$3,0)-1)),"", IFERROR($J133*OFFSET('Raw Data'!$A$3,MATCH('Data above threshold'!$A133,'Raw Data'!$B$4:$B$185,0),MATCH('Data above threshold'!AD$4,'Raw Data'!$3:$3,0)-1),"NA"))</f>
        <v/>
      </c>
      <c r="AC133" s="103" t="str">
        <f aca="true">IF(ISBLANK(OFFSET('Raw Data'!$A$3,MATCH('Data above threshold'!$A133,'Raw Data'!$B$4:$B$185,0),MATCH('Data above threshold'!AE$4,'Raw Data'!$3:$3,0)-1)),"", IFERROR($J133*OFFSET('Raw Data'!$A$3,MATCH('Data above threshold'!$A133,'Raw Data'!$B$4:$B$185,0),MATCH('Data above threshold'!AE$4,'Raw Data'!$3:$3,0)-1),"NA"))</f>
        <v/>
      </c>
      <c r="AD133" s="103" t="str">
        <f aca="true">IF(ISBLANK(OFFSET('Raw Data'!$A$3,MATCH('Data above threshold'!$A133,'Raw Data'!$B$4:$B$185,0),MATCH('Data above threshold'!AF$4,'Raw Data'!$3:$3,0)-1)),"", IFERROR($J133*OFFSET('Raw Data'!$A$3,MATCH('Data above threshold'!$A133,'Raw Data'!$B$4:$B$185,0),MATCH('Data above threshold'!AF$4,'Raw Data'!$3:$3,0)-1),"NA"))</f>
        <v/>
      </c>
      <c r="AE133" s="103" t="str">
        <f aca="true">IF(ISBLANK(OFFSET('Raw Data'!$A$3,MATCH('Data above threshold'!$A133,'Raw Data'!$B$4:$B$185,0),MATCH('Data above threshold'!AG$4,'Raw Data'!$3:$3,0)-1)),"", IFERROR($J133*OFFSET('Raw Data'!$A$3,MATCH('Data above threshold'!$A133,'Raw Data'!$B$4:$B$185,0),MATCH('Data above threshold'!AG$4,'Raw Data'!$3:$3,0)-1),"NA"))</f>
        <v/>
      </c>
      <c r="AF133" s="103" t="str">
        <f aca="true">IF(ISBLANK(OFFSET('Raw Data'!$A$3,MATCH('Data above threshold'!$A133,'Raw Data'!$B$4:$B$185,0),MATCH('Data above threshold'!AH$4,'Raw Data'!$3:$3,0)-1)),"", IFERROR($J133*OFFSET('Raw Data'!$A$3,MATCH('Data above threshold'!$A133,'Raw Data'!$B$4:$B$185,0),MATCH('Data above threshold'!AH$4,'Raw Data'!$3:$3,0)-1),"NA"))</f>
        <v/>
      </c>
      <c r="AG133" s="103" t="str">
        <f aca="true">IF(ISBLANK(OFFSET('Raw Data'!$A$3,MATCH('Data above threshold'!$A133,'Raw Data'!$B$4:$B$185,0),MATCH('Data above threshold'!AI$4,'Raw Data'!$3:$3,0)-1)),"", IFERROR($J133*OFFSET('Raw Data'!$A$3,MATCH('Data above threshold'!$A133,'Raw Data'!$B$4:$B$185,0),MATCH('Data above threshold'!AI$4,'Raw Data'!$3:$3,0)-1),"NA"))</f>
        <v/>
      </c>
      <c r="AH133" s="103" t="str">
        <f aca="true">IF(ISBLANK(OFFSET('Raw Data'!$A$3,MATCH('Data above threshold'!$A133,'Raw Data'!$B$4:$B$185,0),MATCH('Data above threshold'!AJ$4,'Raw Data'!$3:$3,0)-1)),"", IFERROR($J133*OFFSET('Raw Data'!$A$3,MATCH('Data above threshold'!$A133,'Raw Data'!$B$4:$B$185,0),MATCH('Data above threshold'!AJ$4,'Raw Data'!$3:$3,0)-1),"NA"))</f>
        <v/>
      </c>
      <c r="AI133" s="103" t="str">
        <f aca="true">IF(ISBLANK(OFFSET('Raw Data'!$A$3,MATCH('Data above threshold'!$A133,'Raw Data'!$B$4:$B$185,0),MATCH('Data above threshold'!AK$4,'Raw Data'!$3:$3,0)-1)),"", IFERROR($J133*OFFSET('Raw Data'!$A$3,MATCH('Data above threshold'!$A133,'Raw Data'!$B$4:$B$185,0),MATCH('Data above threshold'!AK$4,'Raw Data'!$3:$3,0)-1),"NA"))</f>
        <v/>
      </c>
      <c r="AJ133" s="103" t="str">
        <f aca="true">IF(ISBLANK(OFFSET('Raw Data'!$A$3,MATCH('Data above threshold'!$A133,'Raw Data'!$B$4:$B$185,0),MATCH('Data above threshold'!AL$4,'Raw Data'!$3:$3,0)-1)),"", IFERROR($J133*OFFSET('Raw Data'!$A$3,MATCH('Data above threshold'!$A133,'Raw Data'!$B$4:$B$185,0),MATCH('Data above threshold'!AL$4,'Raw Data'!$3:$3,0)-1),"NA"))</f>
        <v/>
      </c>
      <c r="AK133" s="103" t="str">
        <f aca="true">IF(ISBLANK(OFFSET('Raw Data'!$A$3,MATCH('Data above threshold'!$A133,'Raw Data'!$B$4:$B$185,0),MATCH('Data above threshold'!AM$4,'Raw Data'!$3:$3,0)-1)),"", IFERROR($J133*OFFSET('Raw Data'!$A$3,MATCH('Data above threshold'!$A133,'Raw Data'!$B$4:$B$185,0),MATCH('Data above threshold'!AM$4,'Raw Data'!$3:$3,0)-1),"NA"))</f>
        <v/>
      </c>
      <c r="AL133" s="103" t="str">
        <f aca="true">IF(ISBLANK(OFFSET('Raw Data'!$A$3,MATCH('Data above threshold'!$A133,'Raw Data'!$B$4:$B$185,0),MATCH('Data above threshold'!AN$4,'Raw Data'!$3:$3,0)-1)),"", IFERROR($J133*OFFSET('Raw Data'!$A$3,MATCH('Data above threshold'!$A133,'Raw Data'!$B$4:$B$185,0),MATCH('Data above threshold'!AN$4,'Raw Data'!$3:$3,0)-1),"NA"))</f>
        <v/>
      </c>
      <c r="AM133" s="103" t="str">
        <f aca="true">IF(ISBLANK(OFFSET('Raw Data'!$A$3,MATCH('Data above threshold'!$A133,'Raw Data'!$B$4:$B$185,0),MATCH('Data above threshold'!AO$4,'Raw Data'!$3:$3,0)-1)),"", IFERROR($J133*OFFSET('Raw Data'!$A$3,MATCH('Data above threshold'!$A133,'Raw Data'!$B$4:$B$185,0),MATCH('Data above threshold'!AO$4,'Raw Data'!$3:$3,0)-1),"NA"))</f>
        <v/>
      </c>
      <c r="AN133" s="103" t="str">
        <f aca="true">IF(ISBLANK(OFFSET('Raw Data'!$A$3,MATCH('Data above threshold'!$A133,'Raw Data'!$B$4:$B$185,0),MATCH('Data above threshold'!AP$4,'Raw Data'!$3:$3,0)-1)),"", IFERROR($J133*OFFSET('Raw Data'!$A$3,MATCH('Data above threshold'!$A133,'Raw Data'!$B$4:$B$185,0),MATCH('Data above threshold'!AP$4,'Raw Data'!$3:$3,0)-1),"NA"))</f>
        <v/>
      </c>
      <c r="AO133" s="103" t="str">
        <f aca="true">IF(ISBLANK(OFFSET('Raw Data'!$A$3,MATCH('Data above threshold'!$A133,'Raw Data'!$B$4:$B$185,0),MATCH('Data above threshold'!AQ$4,'Raw Data'!$3:$3,0)-1)),"", IFERROR($J133*OFFSET('Raw Data'!$A$3,MATCH('Data above threshold'!$A133,'Raw Data'!$B$4:$B$185,0),MATCH('Data above threshold'!AQ$4,'Raw Data'!$3:$3,0)-1),"NA"))</f>
        <v/>
      </c>
      <c r="AP133" s="103" t="str">
        <f aca="true">IF(ISBLANK(OFFSET('Raw Data'!$A$3,MATCH('Data above threshold'!$A133,'Raw Data'!$B$4:$B$185,0),MATCH('Data above threshold'!AR$4,'Raw Data'!$3:$3,0)-1)),"", IFERROR($J133*OFFSET('Raw Data'!$A$3,MATCH('Data above threshold'!$A133,'Raw Data'!$B$4:$B$185,0),MATCH('Data above threshold'!AR$4,'Raw Data'!$3:$3,0)-1),"NA"))</f>
        <v/>
      </c>
      <c r="AQ133" s="103" t="str">
        <f aca="true">IF(ISBLANK(OFFSET('Raw Data'!$A$3,MATCH('Data above threshold'!$A133,'Raw Data'!$B$4:$B$185,0),MATCH('Data above threshold'!AS$4,'Raw Data'!$3:$3,0)-1)),"", IFERROR($J133*OFFSET('Raw Data'!$A$3,MATCH('Data above threshold'!$A133,'Raw Data'!$B$4:$B$185,0),MATCH('Data above threshold'!AS$4,'Raw Data'!$3:$3,0)-1),"NA"))</f>
        <v/>
      </c>
      <c r="AR133" s="103" t="str">
        <f aca="true">IF(ISBLANK(OFFSET('Raw Data'!$A$3,MATCH('Data above threshold'!$A133,'Raw Data'!$B$4:$B$185,0),MATCH('Data above threshold'!AT$4,'Raw Data'!$3:$3,0)-1)),"", IFERROR($J133*OFFSET('Raw Data'!$A$3,MATCH('Data above threshold'!$A133,'Raw Data'!$B$4:$B$185,0),MATCH('Data above threshold'!AT$4,'Raw Data'!$3:$3,0)-1),"NA"))</f>
        <v/>
      </c>
      <c r="AS133" s="103" t="str">
        <f aca="true">IF(ISBLANK(OFFSET('Raw Data'!$A$3,MATCH('Data above threshold'!$A133,'Raw Data'!$B$4:$B$185,0),MATCH('Data above threshold'!AU$4,'Raw Data'!$3:$3,0)-1)),"", IFERROR($J133*OFFSET('Raw Data'!$A$3,MATCH('Data above threshold'!$A133,'Raw Data'!$B$4:$B$185,0),MATCH('Data above threshold'!AU$4,'Raw Data'!$3:$3,0)-1),"NA"))</f>
        <v/>
      </c>
      <c r="AT133" s="103" t="str">
        <f aca="true">IF(ISBLANK(OFFSET('Raw Data'!$A$3,MATCH('Data above threshold'!$A133,'Raw Data'!$B$4:$B$185,0),MATCH('Data above threshold'!AV$4,'Raw Data'!$3:$3,0)-1)),"", IFERROR($J133*OFFSET('Raw Data'!$A$3,MATCH('Data above threshold'!$A133,'Raw Data'!$B$4:$B$185,0),MATCH('Data above threshold'!AV$4,'Raw Data'!$3:$3,0)-1),"NA"))</f>
        <v/>
      </c>
      <c r="AU133" s="103" t="str">
        <f aca="true">IF(ISBLANK(OFFSET('Raw Data'!$A$3,MATCH('Data above threshold'!$A133,'Raw Data'!$B$4:$B$185,0),MATCH('Data above threshold'!AW$4,'Raw Data'!$3:$3,0)-1)),"", IFERROR($J133*OFFSET('Raw Data'!$A$3,MATCH('Data above threshold'!$A133,'Raw Data'!$B$4:$B$185,0),MATCH('Data above threshold'!AW$4,'Raw Data'!$3:$3,0)-1),"NA"))</f>
        <v/>
      </c>
      <c r="AV133" s="103" t="str">
        <f aca="true">IF(ISBLANK(OFFSET('Raw Data'!$A$3,MATCH('Data above threshold'!$A133,'Raw Data'!$B$4:$B$185,0),MATCH('Data above threshold'!AX$4,'Raw Data'!$3:$3,0)-1)),"", IFERROR($J133*OFFSET('Raw Data'!$A$3,MATCH('Data above threshold'!$A133,'Raw Data'!$B$4:$B$185,0),MATCH('Data above threshold'!AX$4,'Raw Data'!$3:$3,0)-1),"NA"))</f>
        <v/>
      </c>
      <c r="AW133" s="103" t="str">
        <f aca="true">IF(ISBLANK(OFFSET('Raw Data'!$A$3,MATCH('Data above threshold'!$A133,'Raw Data'!$B$4:$B$185,0),MATCH('Data above threshold'!AY$4,'Raw Data'!$3:$3,0)-1)),"", IFERROR($J133*OFFSET('Raw Data'!$A$3,MATCH('Data above threshold'!$A133,'Raw Data'!$B$4:$B$185,0),MATCH('Data above threshold'!AY$4,'Raw Data'!$3:$3,0)-1),"NA"))</f>
        <v/>
      </c>
      <c r="AX133" s="103" t="str">
        <f aca="true">IF(ISBLANK(OFFSET('Raw Data'!$A$3,MATCH('Data above threshold'!$A133,'Raw Data'!$B$4:$B$185,0),MATCH('Data above threshold'!AZ$4,'Raw Data'!$3:$3,0)-1)),"", IFERROR($J133*OFFSET('Raw Data'!$A$3,MATCH('Data above threshold'!$A133,'Raw Data'!$B$4:$B$185,0),MATCH('Data above threshold'!AZ$4,'Raw Data'!$3:$3,0)-1),"NA"))</f>
        <v/>
      </c>
      <c r="AY133" s="103" t="str">
        <f aca="true">IF(ISBLANK(OFFSET('Raw Data'!$A$3,MATCH('Data above threshold'!$A133,'Raw Data'!$B$4:$B$185,0),MATCH('Data above threshold'!BA$4,'Raw Data'!$3:$3,0)-1)),"", IFERROR($J133*OFFSET('Raw Data'!$A$3,MATCH('Data above threshold'!$A133,'Raw Data'!$B$4:$B$185,0),MATCH('Data above threshold'!BA$4,'Raw Data'!$3:$3,0)-1),"NA"))</f>
        <v/>
      </c>
      <c r="AZ133" s="103" t="str">
        <f aca="true">IF(ISBLANK(OFFSET('Raw Data'!$A$3,MATCH('Data above threshold'!$A133,'Raw Data'!$B$4:$B$185,0),MATCH('Data above threshold'!BB$4,'Raw Data'!$3:$3,0)-1)),"", IFERROR($J133*OFFSET('Raw Data'!$A$3,MATCH('Data above threshold'!$A133,'Raw Data'!$B$4:$B$185,0),MATCH('Data above threshold'!BB$4,'Raw Data'!$3:$3,0)-1),"NA"))</f>
        <v/>
      </c>
      <c r="BA133" s="103" t="str">
        <f aca="true">IF(ISBLANK(OFFSET('Raw Data'!$A$3,MATCH('Data above threshold'!$A133,'Raw Data'!$B$4:$B$185,0),MATCH('Data above threshold'!BC$4,'Raw Data'!$3:$3,0)-1)),"", IFERROR($J133*OFFSET('Raw Data'!$A$3,MATCH('Data above threshold'!$A133,'Raw Data'!$B$4:$B$185,0),MATCH('Data above threshold'!BC$4,'Raw Data'!$3:$3,0)-1),"NA"))</f>
        <v/>
      </c>
      <c r="BB133" s="103" t="str">
        <f aca="true">IF(ISBLANK(OFFSET('Raw Data'!$A$3,MATCH('Data above threshold'!$A133,'Raw Data'!$B$4:$B$185,0),MATCH('Data above threshold'!BD$4,'Raw Data'!$3:$3,0)-1)),"", IFERROR($J133*OFFSET('Raw Data'!$A$3,MATCH('Data above threshold'!$A133,'Raw Data'!$B$4:$B$185,0),MATCH('Data above threshold'!BD$4,'Raw Data'!$3:$3,0)-1),"NA"))</f>
        <v/>
      </c>
      <c r="BC133" s="103" t="str">
        <f aca="true">IF(ISBLANK(OFFSET('Raw Data'!$A$3,MATCH('Data above threshold'!$A133,'Raw Data'!$B$4:$B$185,0),MATCH('Data above threshold'!BE$4,'Raw Data'!$3:$3,0)-1)),"", IFERROR($J133*OFFSET('Raw Data'!$A$3,MATCH('Data above threshold'!$A133,'Raw Data'!$B$4:$B$185,0),MATCH('Data above threshold'!BE$4,'Raw Data'!$3:$3,0)-1),"NA"))</f>
        <v/>
      </c>
      <c r="BD133" s="103" t="str">
        <f aca="true">IF(ISBLANK(OFFSET('Raw Data'!$A$3,MATCH('Data above threshold'!$A133,'Raw Data'!$B$4:$B$185,0),MATCH('Data above threshold'!BF$4,'Raw Data'!$3:$3,0)-1)),"", IFERROR($J133*OFFSET('Raw Data'!$A$3,MATCH('Data above threshold'!$A133,'Raw Data'!$B$4:$B$185,0),MATCH('Data above threshold'!BF$4,'Raw Data'!$3:$3,0)-1),"NA"))</f>
        <v/>
      </c>
      <c r="BE133" s="103" t="str">
        <f aca="true">IF(ISBLANK(OFFSET('Raw Data'!$A$3,MATCH('Data above threshold'!$A133,'Raw Data'!$B$4:$B$185,0),MATCH('Data above threshold'!BG$4,'Raw Data'!$3:$3,0)-1)),"", IFERROR($J133*OFFSET('Raw Data'!$A$3,MATCH('Data above threshold'!$A133,'Raw Data'!$B$4:$B$185,0),MATCH('Data above threshold'!BG$4,'Raw Data'!$3:$3,0)-1),"NA"))</f>
        <v/>
      </c>
      <c r="BF133" s="103" t="str">
        <f aca="true">IF(ISBLANK(OFFSET('Raw Data'!$A$3,MATCH('Data above threshold'!$A133,'Raw Data'!$B$4:$B$185,0),MATCH('Data above threshold'!BH$4,'Raw Data'!$3:$3,0)-1)),"", IFERROR($J133*OFFSET('Raw Data'!$A$3,MATCH('Data above threshold'!$A133,'Raw Data'!$B$4:$B$185,0),MATCH('Data above threshold'!BH$4,'Raw Data'!$3:$3,0)-1),"NA"))</f>
        <v/>
      </c>
      <c r="BG133" s="103" t="str">
        <f aca="true">IF(ISBLANK(OFFSET('Raw Data'!$A$3,MATCH('Data above threshold'!$A133,'Raw Data'!$B$4:$B$185,0),MATCH('Data above threshold'!BI$4,'Raw Data'!$3:$3,0)-1)),"", IFERROR($J133*OFFSET('Raw Data'!$A$3,MATCH('Data above threshold'!$A133,'Raw Data'!$B$4:$B$185,0),MATCH('Data above threshold'!BI$4,'Raw Data'!$3:$3,0)-1),"NA"))</f>
        <v/>
      </c>
      <c r="BH133" s="103" t="str">
        <f aca="true">IF(ISBLANK(OFFSET('Raw Data'!$A$3,MATCH('Data above threshold'!$A133,'Raw Data'!$B$4:$B$185,0),MATCH('Data above threshold'!BJ$4,'Raw Data'!$3:$3,0)-1)),"", IFERROR($J133*OFFSET('Raw Data'!$A$3,MATCH('Data above threshold'!$A133,'Raw Data'!$B$4:$B$185,0),MATCH('Data above threshold'!BJ$4,'Raw Data'!$3:$3,0)-1),"NA"))</f>
        <v/>
      </c>
      <c r="BI133" s="103" t="str">
        <f aca="true">IF(ISBLANK(OFFSET('Raw Data'!$A$3,MATCH('Data above threshold'!$A133,'Raw Data'!$B$4:$B$185,0),MATCH('Data above threshold'!BK$4,'Raw Data'!$3:$3,0)-1)),"", IFERROR($J133*OFFSET('Raw Data'!$A$3,MATCH('Data above threshold'!$A133,'Raw Data'!$B$4:$B$185,0),MATCH('Data above threshold'!BK$4,'Raw Data'!$3:$3,0)-1),"NA"))</f>
        <v/>
      </c>
      <c r="BJ133" s="103" t="str">
        <f aca="true">IF(ISBLANK(OFFSET('Raw Data'!$A$3,MATCH('Data above threshold'!$A133,'Raw Data'!$B$4:$B$185,0),MATCH('Data above threshold'!BL$4,'Raw Data'!$3:$3,0)-1)),"", IFERROR($J133*OFFSET('Raw Data'!$A$3,MATCH('Data above threshold'!$A133,'Raw Data'!$B$4:$B$185,0),MATCH('Data above threshold'!BL$4,'Raw Data'!$3:$3,0)-1),"NA"))</f>
        <v/>
      </c>
      <c r="BK133" s="103" t="str">
        <f aca="true">IF(ISBLANK(OFFSET('Raw Data'!$A$3,MATCH('Data above threshold'!$A133,'Raw Data'!$B$4:$B$185,0),MATCH('Data above threshold'!BM$4,'Raw Data'!$3:$3,0)-1)),"", IFERROR($J133*OFFSET('Raw Data'!$A$3,MATCH('Data above threshold'!$A133,'Raw Data'!$B$4:$B$185,0),MATCH('Data above threshold'!BM$4,'Raw Data'!$3:$3,0)-1),"NA"))</f>
        <v/>
      </c>
      <c r="BL133" s="103" t="str">
        <f aca="true">IF(ISBLANK(OFFSET('Raw Data'!$A$3,MATCH('Data above threshold'!$A133,'Raw Data'!$B$4:$B$185,0),MATCH('Data above threshold'!BN$4,'Raw Data'!$3:$3,0)-1)),"", IFERROR($J133*OFFSET('Raw Data'!$A$3,MATCH('Data above threshold'!$A133,'Raw Data'!$B$4:$B$185,0),MATCH('Data above threshold'!BN$4,'Raw Data'!$3:$3,0)-1),"NA"))</f>
        <v/>
      </c>
      <c r="BM133" s="103" t="str">
        <f aca="true">IF(ISBLANK(OFFSET('Raw Data'!$A$3,MATCH('Data above threshold'!$A133,'Raw Data'!$B$4:$B$185,0),MATCH('Data above threshold'!BO$4,'Raw Data'!$3:$3,0)-1)),"", IFERROR($J133*OFFSET('Raw Data'!$A$3,MATCH('Data above threshold'!$A133,'Raw Data'!$B$4:$B$185,0),MATCH('Data above threshold'!BO$4,'Raw Data'!$3:$3,0)-1),"NA"))</f>
        <v/>
      </c>
      <c r="BN133" s="103" t="str">
        <f aca="true">IF(ISBLANK(OFFSET('Raw Data'!$A$3,MATCH('Data above threshold'!$A133,'Raw Data'!$B$4:$B$185,0),MATCH('Data above threshold'!BP$4,'Raw Data'!$3:$3,0)-1)),"", IFERROR($J133*OFFSET('Raw Data'!$A$3,MATCH('Data above threshold'!$A133,'Raw Data'!$B$4:$B$185,0),MATCH('Data above threshold'!BP$4,'Raw Data'!$3:$3,0)-1),"NA"))</f>
        <v/>
      </c>
      <c r="BO133" s="103" t="str">
        <f aca="true">IF(ISBLANK(OFFSET('Raw Data'!$A$3,MATCH('Data above threshold'!$A133,'Raw Data'!$B$4:$B$185,0),MATCH('Data above threshold'!BQ$4,'Raw Data'!$3:$3,0)-1)),"", IFERROR($J133*OFFSET('Raw Data'!$A$3,MATCH('Data above threshold'!$A133,'Raw Data'!$B$4:$B$185,0),MATCH('Data above threshold'!BQ$4,'Raw Data'!$3:$3,0)-1),"NA"))</f>
        <v/>
      </c>
      <c r="BP133" s="103" t="str">
        <f aca="true">IF(ISBLANK(OFFSET('Raw Data'!$A$3,MATCH('Data above threshold'!$A133,'Raw Data'!$B$4:$B$185,0),MATCH('Data above threshold'!BR$4,'Raw Data'!$3:$3,0)-1)),"", IFERROR($J133*OFFSET('Raw Data'!$A$3,MATCH('Data above threshold'!$A133,'Raw Data'!$B$4:$B$185,0),MATCH('Data above threshold'!BR$4,'Raw Data'!$3:$3,0)-1),"NA"))</f>
        <v/>
      </c>
      <c r="BQ133" s="103" t="str">
        <f aca="true">IF(ISBLANK(OFFSET('Raw Data'!$A$3,MATCH('Data above threshold'!$A133,'Raw Data'!$B$4:$B$185,0),MATCH('Data above threshold'!BS$4,'Raw Data'!$3:$3,0)-1)),"", IFERROR($J133*OFFSET('Raw Data'!$A$3,MATCH('Data above threshold'!$A133,'Raw Data'!$B$4:$B$185,0),MATCH('Data above threshold'!BS$4,'Raw Data'!$3:$3,0)-1),"NA"))</f>
        <v/>
      </c>
      <c r="BR133" s="103" t="str">
        <f aca="true">IF(ISBLANK(OFFSET('Raw Data'!$A$3,MATCH('Data above threshold'!$A133,'Raw Data'!$B$4:$B$185,0),MATCH('Data above threshold'!BT$4,'Raw Data'!$3:$3,0)-1)),"", IFERROR($J133*OFFSET('Raw Data'!$A$3,MATCH('Data above threshold'!$A133,'Raw Data'!$B$4:$B$185,0),MATCH('Data above threshold'!BT$4,'Raw Data'!$3:$3,0)-1),"NA"))</f>
        <v/>
      </c>
      <c r="BS133" s="103" t="str">
        <f aca="true">IF(ISBLANK(OFFSET('Raw Data'!$A$3,MATCH('Data above threshold'!$A133,'Raw Data'!$B$4:$B$185,0),MATCH('Data above threshold'!BU$4,'Raw Data'!$3:$3,0)-1)),"", IFERROR($J133*OFFSET('Raw Data'!$A$3,MATCH('Data above threshold'!$A133,'Raw Data'!$B$4:$B$185,0),MATCH('Data above threshold'!BU$4,'Raw Data'!$3:$3,0)-1),"NA"))</f>
        <v/>
      </c>
      <c r="BT133" s="103" t="str">
        <f aca="true">IF(ISBLANK(OFFSET('Raw Data'!$A$3,MATCH('Data above threshold'!$A133,'Raw Data'!$B$4:$B$185,0),MATCH('Data above threshold'!BV$4,'Raw Data'!$3:$3,0)-1)),"", IFERROR($J133*OFFSET('Raw Data'!$A$3,MATCH('Data above threshold'!$A133,'Raw Data'!$B$4:$B$185,0),MATCH('Data above threshold'!BV$4,'Raw Data'!$3:$3,0)-1),"NA"))</f>
        <v/>
      </c>
      <c r="BU133" s="103" t="str">
        <f aca="true">IF(ISBLANK(OFFSET('Raw Data'!$A$3,MATCH('Data above threshold'!$A133,'Raw Data'!$B$4:$B$185,0),MATCH('Data above threshold'!BW$4,'Raw Data'!$3:$3,0)-1)),"", IFERROR($J133*OFFSET('Raw Data'!$A$3,MATCH('Data above threshold'!$A133,'Raw Data'!$B$4:$B$185,0),MATCH('Data above threshold'!BW$4,'Raw Data'!$3:$3,0)-1),"NA"))</f>
        <v/>
      </c>
      <c r="BV133" s="103" t="str">
        <f aca="true">IF(ISBLANK(OFFSET('Raw Data'!$A$3,MATCH('Data above threshold'!$A133,'Raw Data'!$B$4:$B$185,0),MATCH('Data above threshold'!BX$4,'Raw Data'!$3:$3,0)-1)),"", IFERROR($J133*OFFSET('Raw Data'!$A$3,MATCH('Data above threshold'!$A133,'Raw Data'!$B$4:$B$185,0),MATCH('Data above threshold'!BX$4,'Raw Data'!$3:$3,0)-1),"NA"))</f>
        <v/>
      </c>
      <c r="BW133" s="103" t="str">
        <f aca="true">IF(ISBLANK(OFFSET('Raw Data'!$A$3,MATCH('Data above threshold'!$A133,'Raw Data'!$B$4:$B$185,0),MATCH('Data above threshold'!BY$4,'Raw Data'!$3:$3,0)-1)),"", IFERROR($J133*OFFSET('Raw Data'!$A$3,MATCH('Data above threshold'!$A133,'Raw Data'!$B$4:$B$185,0),MATCH('Data above threshold'!BY$4,'Raw Data'!$3:$3,0)-1),"NA"))</f>
        <v/>
      </c>
      <c r="BX133" s="103" t="str">
        <f aca="true">IF(ISBLANK(OFFSET('Raw Data'!$A$3,MATCH('Data above threshold'!$A133,'Raw Data'!$B$4:$B$185,0),MATCH('Data above threshold'!BZ$4,'Raw Data'!$3:$3,0)-1)),"", IFERROR($J133*OFFSET('Raw Data'!$A$3,MATCH('Data above threshold'!$A133,'Raw Data'!$B$4:$B$185,0),MATCH('Data above threshold'!BZ$4,'Raw Data'!$3:$3,0)-1),"NA"))</f>
        <v/>
      </c>
      <c r="BY133" s="103" t="str">
        <f aca="true">IF(ISBLANK(OFFSET('Raw Data'!$A$3,MATCH('Data above threshold'!$A133,'Raw Data'!$B$4:$B$185,0),MATCH('Data above threshold'!CA$4,'Raw Data'!$3:$3,0)-1)),"", IFERROR($J133*OFFSET('Raw Data'!$A$3,MATCH('Data above threshold'!$A133,'Raw Data'!$B$4:$B$185,0),MATCH('Data above threshold'!CA$4,'Raw Data'!$3:$3,0)-1),"NA"))</f>
        <v/>
      </c>
      <c r="BZ133" s="103" t="str">
        <f aca="true">IF(ISBLANK(OFFSET('Raw Data'!$A$3,MATCH('Data above threshold'!$A133,'Raw Data'!$B$4:$B$185,0),MATCH('Data above threshold'!CB$4,'Raw Data'!$3:$3,0)-1)),"", IFERROR($J133*OFFSET('Raw Data'!$A$3,MATCH('Data above threshold'!$A133,'Raw Data'!$B$4:$B$185,0),MATCH('Data above threshold'!CB$4,'Raw Data'!$3:$3,0)-1),"NA"))</f>
        <v/>
      </c>
      <c r="CA133" s="103" t="str">
        <f aca="true">IF(ISBLANK(OFFSET('Raw Data'!$A$3,MATCH('Data above threshold'!$A133,'Raw Data'!$B$4:$B$185,0),MATCH('Data above threshold'!CC$4,'Raw Data'!$3:$3,0)-1)),"", IFERROR($J133*OFFSET('Raw Data'!$A$3,MATCH('Data above threshold'!$A133,'Raw Data'!$B$4:$B$185,0),MATCH('Data above threshold'!CC$4,'Raw Data'!$3:$3,0)-1),"NA"))</f>
        <v/>
      </c>
      <c r="CB133" s="103" t="str">
        <f aca="true">IF(ISBLANK(OFFSET('Raw Data'!$A$3,MATCH('Data above threshold'!$A133,'Raw Data'!$B$4:$B$185,0),MATCH('Data above threshold'!CD$4,'Raw Data'!$3:$3,0)-1)),"", IFERROR($J133*OFFSET('Raw Data'!$A$3,MATCH('Data above threshold'!$A133,'Raw Data'!$B$4:$B$185,0),MATCH('Data above threshold'!CD$4,'Raw Data'!$3:$3,0)-1),"NA"))</f>
        <v/>
      </c>
      <c r="CC133" s="103" t="str">
        <f aca="true">IF(ISBLANK(OFFSET('Raw Data'!$A$3,MATCH('Data above threshold'!$A133,'Raw Data'!$B$4:$B$185,0),MATCH('Data above threshold'!CE$4,'Raw Data'!$3:$3,0)-1)),"", IFERROR($J133*OFFSET('Raw Data'!$A$3,MATCH('Data above threshold'!$A133,'Raw Data'!$B$4:$B$185,0),MATCH('Data above threshold'!CE$4,'Raw Data'!$3:$3,0)-1),"NA"))</f>
        <v/>
      </c>
      <c r="CD133" s="103" t="str">
        <f aca="true">IF(ISBLANK(OFFSET('Raw Data'!$A$3,MATCH('Data above threshold'!$A133,'Raw Data'!$B$4:$B$185,0),MATCH('Data above threshold'!CF$4,'Raw Data'!$3:$3,0)-1)),"", IFERROR($J133*OFFSET('Raw Data'!$A$3,MATCH('Data above threshold'!$A133,'Raw Data'!$B$4:$B$185,0),MATCH('Data above threshold'!CF$4,'Raw Data'!$3:$3,0)-1),"NA"))</f>
        <v/>
      </c>
      <c r="CE133" s="103" t="str">
        <f aca="true">IF(ISBLANK(OFFSET('Raw Data'!$A$3,MATCH('Data above threshold'!$A133,'Raw Data'!$B$4:$B$185,0),MATCH('Data above threshold'!CG$4,'Raw Data'!$3:$3,0)-1)),"", IFERROR($J133*OFFSET('Raw Data'!$A$3,MATCH('Data above threshold'!$A133,'Raw Data'!$B$4:$B$185,0),MATCH('Data above threshold'!CG$4,'Raw Data'!$3:$3,0)-1),"NA"))</f>
        <v/>
      </c>
      <c r="CF133" s="103" t="str">
        <f aca="true">IF(ISBLANK(OFFSET('Raw Data'!$A$3,MATCH('Data above threshold'!$A133,'Raw Data'!$B$4:$B$185,0),MATCH('Data above threshold'!CH$4,'Raw Data'!$3:$3,0)-1)),"", IFERROR($J133*OFFSET('Raw Data'!$A$3,MATCH('Data above threshold'!$A133,'Raw Data'!$B$4:$B$185,0),MATCH('Data above threshold'!CH$4,'Raw Data'!$3:$3,0)-1),"NA"))</f>
        <v/>
      </c>
      <c r="CG133" s="103" t="str">
        <f aca="true">IF(ISBLANK(OFFSET('Raw Data'!$A$3,MATCH('Data above threshold'!$A133,'Raw Data'!$B$4:$B$185,0),MATCH('Data above threshold'!CI$4,'Raw Data'!$3:$3,0)-1)),"", IFERROR($J133*OFFSET('Raw Data'!$A$3,MATCH('Data above threshold'!$A133,'Raw Data'!$B$4:$B$185,0),MATCH('Data above threshold'!CI$4,'Raw Data'!$3:$3,0)-1),"NA"))</f>
        <v/>
      </c>
      <c r="CH133" s="103" t="str">
        <f aca="true">IF(ISBLANK(OFFSET('Raw Data'!$A$3,MATCH('Data above threshold'!$A133,'Raw Data'!$B$4:$B$185,0),MATCH('Data above threshold'!CJ$4,'Raw Data'!$3:$3,0)-1)),"", IFERROR($J133*OFFSET('Raw Data'!$A$3,MATCH('Data above threshold'!$A133,'Raw Data'!$B$4:$B$185,0),MATCH('Data above threshold'!CJ$4,'Raw Data'!$3:$3,0)-1),"NA"))</f>
        <v/>
      </c>
      <c r="CI133" s="103" t="str">
        <f aca="true">IF(ISBLANK(OFFSET('Raw Data'!$A$3,MATCH('Data above threshold'!$A133,'Raw Data'!$B$4:$B$185,0),MATCH('Data above threshold'!CK$4,'Raw Data'!$3:$3,0)-1)),"", IFERROR($J133*OFFSET('Raw Data'!$A$3,MATCH('Data above threshold'!$A133,'Raw Data'!$B$4:$B$185,0),MATCH('Data above threshold'!CK$4,'Raw Data'!$3:$3,0)-1),"NA"))</f>
        <v/>
      </c>
      <c r="CJ133" s="103" t="str">
        <f aca="true">IF(ISBLANK(OFFSET('Raw Data'!$A$3,MATCH('Data above threshold'!$A133,'Raw Data'!$B$4:$B$185,0),MATCH('Data above threshold'!CL$4,'Raw Data'!$3:$3,0)-1)),"", IFERROR($J133*OFFSET('Raw Data'!$A$3,MATCH('Data above threshold'!$A133,'Raw Data'!$B$4:$B$185,0),MATCH('Data above threshold'!CL$4,'Raw Data'!$3:$3,0)-1),"NA"))</f>
        <v/>
      </c>
      <c r="CK133" s="103" t="str">
        <f aca="true">IF(ISBLANK(OFFSET('Raw Data'!$A$3,MATCH('Data above threshold'!$A133,'Raw Data'!$B$4:$B$185,0),MATCH('Data above threshold'!CM$4,'Raw Data'!$3:$3,0)-1)),"", IFERROR($J133*OFFSET('Raw Data'!$A$3,MATCH('Data above threshold'!$A133,'Raw Data'!$B$4:$B$185,0),MATCH('Data above threshold'!CM$4,'Raw Data'!$3:$3,0)-1),"NA"))</f>
        <v/>
      </c>
      <c r="CL133" s="103" t="str">
        <f aca="true">IF(ISBLANK(OFFSET('Raw Data'!$A$3,MATCH('Data above threshold'!$A133,'Raw Data'!$B$4:$B$185,0),MATCH('Data above threshold'!CN$4,'Raw Data'!$3:$3,0)-1)),"", IFERROR($J133*OFFSET('Raw Data'!$A$3,MATCH('Data above threshold'!$A133,'Raw Data'!$B$4:$B$185,0),MATCH('Data above threshold'!CN$4,'Raw Data'!$3:$3,0)-1),"NA"))</f>
        <v/>
      </c>
      <c r="CM133" s="103" t="str">
        <f aca="true">IF(ISBLANK(OFFSET('Raw Data'!$A$3,MATCH('Data above threshold'!$A133,'Raw Data'!$B$4:$B$185,0),MATCH('Data above threshold'!CO$4,'Raw Data'!$3:$3,0)-1)),"", IFERROR($J133*OFFSET('Raw Data'!$A$3,MATCH('Data above threshold'!$A133,'Raw Data'!$B$4:$B$185,0),MATCH('Data above threshold'!CO$4,'Raw Data'!$3:$3,0)-1),"NA"))</f>
        <v/>
      </c>
      <c r="CN133" s="103" t="str">
        <f aca="true">IF(ISBLANK(OFFSET('Raw Data'!$A$3,MATCH('Data above threshold'!$A133,'Raw Data'!$B$4:$B$185,0),MATCH('Data above threshold'!CP$4,'Raw Data'!$3:$3,0)-1)),"", IFERROR($J133*OFFSET('Raw Data'!$A$3,MATCH('Data above threshold'!$A133,'Raw Data'!$B$4:$B$185,0),MATCH('Data above threshold'!CP$4,'Raw Data'!$3:$3,0)-1),"NA"))</f>
        <v/>
      </c>
      <c r="CO133" s="103" t="str">
        <f aca="true">IF(ISBLANK(OFFSET('Raw Data'!$A$3,MATCH('Data above threshold'!$A133,'Raw Data'!$B$4:$B$185,0),MATCH('Data above threshold'!CQ$4,'Raw Data'!$3:$3,0)-1)),"", IFERROR($J133*OFFSET('Raw Data'!$A$3,MATCH('Data above threshold'!$A133,'Raw Data'!$B$4:$B$185,0),MATCH('Data above threshold'!CQ$4,'Raw Data'!$3:$3,0)-1),"NA"))</f>
        <v/>
      </c>
      <c r="CP133" s="103" t="str">
        <f aca="true">IF(ISBLANK(OFFSET('Raw Data'!$A$3,MATCH('Data above threshold'!$A133,'Raw Data'!$B$4:$B$185,0),MATCH('Data above threshold'!CR$4,'Raw Data'!$3:$3,0)-1)),"", IFERROR($J133*OFFSET('Raw Data'!$A$3,MATCH('Data above threshold'!$A133,'Raw Data'!$B$4:$B$185,0),MATCH('Data above threshold'!CR$4,'Raw Data'!$3:$3,0)-1),"NA"))</f>
        <v/>
      </c>
    </row>
    <row r="134" customFormat="false" ht="15.5" hidden="false" customHeight="false" outlineLevel="0" collapsed="false">
      <c r="A134" s="107" t="n">
        <v>5110</v>
      </c>
      <c r="B134" s="107" t="n">
        <v>3</v>
      </c>
      <c r="C134" s="103" t="str">
        <f aca="true">IF(ISBLANK(OFFSET('Raw Data'!$A$3,MATCH($A134,'Raw Data'!$B$4:$B$185,0),MATCH(C$4,'Raw Data'!$3:$3,0)-1)),"",OFFSET('Raw Data'!$A$3,MATCH($A134,'Raw Data'!$B$4:$B$185,0),MATCH(C$4,'Raw Data'!$3:$3,0)-1))</f>
        <v>Technology usage</v>
      </c>
      <c r="D134" s="103" t="str">
        <f aca="true">IF(ISBLANK(OFFSET('Raw Data'!$A$3,MATCH($A134,'Raw Data'!$B$4:$B$185,0),MATCH(D$4,'Raw Data'!$3:$3,0)-1)),"",OFFSET('Raw Data'!$A$3,MATCH($A134,'Raw Data'!$B$4:$B$185,0),MATCH(D$4,'Raw Data'!$3:$3,0)-1))</f>
        <v/>
      </c>
      <c r="E134" s="103" t="str">
        <f aca="true">IF(ISBLANK(OFFSET('Raw Data'!$A$3,MATCH($A134,'Raw Data'!$B$4:$B$185,0),MATCH(E$4,'Raw Data'!$3:$3,0)-1)),"",OFFSET('Raw Data'!$A$3,MATCH($A134,'Raw Data'!$B$4:$B$185,0),MATCH(E$4,'Raw Data'!$3:$3,0)-1))</f>
        <v/>
      </c>
      <c r="F134" s="103" t="str">
        <f aca="true">IF(ISBLANK(OFFSET('Raw Data'!$A$3,MATCH($A134,'Raw Data'!$B$4:$B$185,0),MATCH(F$4,'Raw Data'!$3:$3,0)-1)),"",OFFSET('Raw Data'!$A$3,MATCH($A134,'Raw Data'!$B$4:$B$185,0),MATCH(F$4,'Raw Data'!$3:$3,0)-1))</f>
        <v/>
      </c>
      <c r="G134" s="0" t="s">
        <v>217</v>
      </c>
      <c r="H134" s="103" t="str">
        <f aca="true">IF(ISBLANK(OFFSET('Raw Data'!$A$3,MATCH($A134,'Raw Data'!$B$4:$B$185,0),MATCH(H$4,'Raw Data'!$3:$3,0)-1)),"",OFFSET('Raw Data'!$A$3,MATCH($A134,'Raw Data'!$B$4:$B$185,0),MATCH(H$4,'Raw Data'!$3:$3,0)-1))</f>
        <v/>
      </c>
      <c r="I134" s="103" t="str">
        <f aca="true">IF(ISBLANK(OFFSET('Raw Data'!$A$3,MATCH($A134,'Raw Data'!$B$4:$B$185,0),MATCH(I$4,'Raw Data'!$3:$3,0)-1)),"",OFFSET('Raw Data'!$A$3,MATCH($A134,'Raw Data'!$B$4:$B$185,0),MATCH(I$4,'Raw Data'!$3:$3,0)-1))</f>
        <v/>
      </c>
      <c r="J134" s="103" t="str">
        <f aca="false">IF(I134="","",IF(I134="Minus",-1,1))</f>
        <v/>
      </c>
      <c r="K134" s="105" t="str">
        <f aca="false" t="array" ref="K134:K134">IFERROR(SKEW(IF(ISNUMBER(O134:CP134),O134:CP134,"")),"")</f>
        <v/>
      </c>
      <c r="L134" s="103" t="n">
        <f aca="true">IF(ISBLANK(OFFSET('Data above threshold'!$A$4,MATCH('Data above threshold'!$A134,'Data above threshold'!$A$5:$A$185,0),MATCH('Data above threshold'!N$4,'Data above threshold'!$4:$4,0)-1)),1,OFFSET('Data above threshold'!$A$4,MATCH('Data above threshold'!$A134,'Data above threshold'!$A$5:$A$185,0),MATCH('Data above threshold'!N$4,'Data above threshold'!$4:$4,0)-1))</f>
        <v>1</v>
      </c>
      <c r="M134" s="103" t="str">
        <f aca="true">IF(ISBLANK(OFFSET('Data above threshold'!$A$4,MATCH('Data above threshold'!$A134,'Data above threshold'!$A$5:$A$185,0),MATCH('Data above threshold'!O$4,'Data above threshold'!$4:$4,0)-1)),"",OFFSET('Data above threshold'!$A$4,MATCH('Data above threshold'!$A134,'Data above threshold'!$A$5:$A$185,0),MATCH('Data above threshold'!O$4,'Data above threshold'!$4:$4,0)-1))</f>
        <v/>
      </c>
      <c r="N134" s="106" t="str">
        <f aca="false" t="array" ref="N134:N134">IF(B134&lt;4,"",1-IFERROR(SUM(ISNUMBER(O134:CP134)*(1-$O$3:$CP$3))/COUNTIF($O$3:$CP$3,0),0))</f>
        <v/>
      </c>
      <c r="O134" s="103" t="str">
        <f aca="true">IF(ISBLANK(OFFSET('Raw Data'!$A$3,MATCH('Data above threshold'!$A134,'Raw Data'!$B$4:$B$185,0),MATCH('Data above threshold'!Q$4,'Raw Data'!$3:$3,0)-1)),"", IFERROR($J134*OFFSET('Raw Data'!$A$3,MATCH('Data above threshold'!$A134,'Raw Data'!$B$4:$B$185,0),MATCH('Data above threshold'!Q$4,'Raw Data'!$3:$3,0)-1),"NA"))</f>
        <v/>
      </c>
      <c r="P134" s="103" t="str">
        <f aca="true">IF(ISBLANK(OFFSET('Raw Data'!$A$3,MATCH('Data above threshold'!$A134,'Raw Data'!$B$4:$B$185,0),MATCH('Data above threshold'!R$4,'Raw Data'!$3:$3,0)-1)),"", IFERROR($J134*OFFSET('Raw Data'!$A$3,MATCH('Data above threshold'!$A134,'Raw Data'!$B$4:$B$185,0),MATCH('Data above threshold'!R$4,'Raw Data'!$3:$3,0)-1),"NA"))</f>
        <v/>
      </c>
      <c r="Q134" s="103" t="str">
        <f aca="true">IF(ISBLANK(OFFSET('Raw Data'!$A$3,MATCH('Data above threshold'!$A134,'Raw Data'!$B$4:$B$185,0),MATCH('Data above threshold'!S$4,'Raw Data'!$3:$3,0)-1)),"", IFERROR($J134*OFFSET('Raw Data'!$A$3,MATCH('Data above threshold'!$A134,'Raw Data'!$B$4:$B$185,0),MATCH('Data above threshold'!S$4,'Raw Data'!$3:$3,0)-1),"NA"))</f>
        <v/>
      </c>
      <c r="R134" s="103" t="str">
        <f aca="true">IF(ISBLANK(OFFSET('Raw Data'!$A$3,MATCH('Data above threshold'!$A134,'Raw Data'!$B$4:$B$185,0),MATCH('Data above threshold'!T$4,'Raw Data'!$3:$3,0)-1)),"", IFERROR($J134*OFFSET('Raw Data'!$A$3,MATCH('Data above threshold'!$A134,'Raw Data'!$B$4:$B$185,0),MATCH('Data above threshold'!T$4,'Raw Data'!$3:$3,0)-1),"NA"))</f>
        <v/>
      </c>
      <c r="S134" s="103" t="str">
        <f aca="true">IF(ISBLANK(OFFSET('Raw Data'!$A$3,MATCH('Data above threshold'!$A134,'Raw Data'!$B$4:$B$185,0),MATCH('Data above threshold'!U$4,'Raw Data'!$3:$3,0)-1)),"", IFERROR($J134*OFFSET('Raw Data'!$A$3,MATCH('Data above threshold'!$A134,'Raw Data'!$B$4:$B$185,0),MATCH('Data above threshold'!U$4,'Raw Data'!$3:$3,0)-1),"NA"))</f>
        <v/>
      </c>
      <c r="T134" s="103" t="str">
        <f aca="true">IF(ISBLANK(OFFSET('Raw Data'!$A$3,MATCH('Data above threshold'!$A134,'Raw Data'!$B$4:$B$185,0),MATCH('Data above threshold'!V$4,'Raw Data'!$3:$3,0)-1)),"", IFERROR($J134*OFFSET('Raw Data'!$A$3,MATCH('Data above threshold'!$A134,'Raw Data'!$B$4:$B$185,0),MATCH('Data above threshold'!V$4,'Raw Data'!$3:$3,0)-1),"NA"))</f>
        <v/>
      </c>
      <c r="U134" s="103" t="str">
        <f aca="true">IF(ISBLANK(OFFSET('Raw Data'!$A$3,MATCH('Data above threshold'!$A134,'Raw Data'!$B$4:$B$185,0),MATCH('Data above threshold'!W$4,'Raw Data'!$3:$3,0)-1)),"", IFERROR($J134*OFFSET('Raw Data'!$A$3,MATCH('Data above threshold'!$A134,'Raw Data'!$B$4:$B$185,0),MATCH('Data above threshold'!W$4,'Raw Data'!$3:$3,0)-1),"NA"))</f>
        <v/>
      </c>
      <c r="V134" s="103" t="str">
        <f aca="true">IF(ISBLANK(OFFSET('Raw Data'!$A$3,MATCH('Data above threshold'!$A134,'Raw Data'!$B$4:$B$185,0),MATCH('Data above threshold'!X$4,'Raw Data'!$3:$3,0)-1)),"", IFERROR($J134*OFFSET('Raw Data'!$A$3,MATCH('Data above threshold'!$A134,'Raw Data'!$B$4:$B$185,0),MATCH('Data above threshold'!X$4,'Raw Data'!$3:$3,0)-1),"NA"))</f>
        <v/>
      </c>
      <c r="W134" s="103" t="str">
        <f aca="true">IF(ISBLANK(OFFSET('Raw Data'!$A$3,MATCH('Data above threshold'!$A134,'Raw Data'!$B$4:$B$185,0),MATCH('Data above threshold'!Y$4,'Raw Data'!$3:$3,0)-1)),"", IFERROR($J134*OFFSET('Raw Data'!$A$3,MATCH('Data above threshold'!$A134,'Raw Data'!$B$4:$B$185,0),MATCH('Data above threshold'!Y$4,'Raw Data'!$3:$3,0)-1),"NA"))</f>
        <v/>
      </c>
      <c r="X134" s="103" t="str">
        <f aca="true">IF(ISBLANK(OFFSET('Raw Data'!$A$3,MATCH('Data above threshold'!$A134,'Raw Data'!$B$4:$B$185,0),MATCH('Data above threshold'!Z$4,'Raw Data'!$3:$3,0)-1)),"", IFERROR($J134*OFFSET('Raw Data'!$A$3,MATCH('Data above threshold'!$A134,'Raw Data'!$B$4:$B$185,0),MATCH('Data above threshold'!Z$4,'Raw Data'!$3:$3,0)-1),"NA"))</f>
        <v/>
      </c>
      <c r="Y134" s="103" t="str">
        <f aca="true">IF(ISBLANK(OFFSET('Raw Data'!$A$3,MATCH('Data above threshold'!$A134,'Raw Data'!$B$4:$B$185,0),MATCH('Data above threshold'!AA$4,'Raw Data'!$3:$3,0)-1)),"", IFERROR($J134*OFFSET('Raw Data'!$A$3,MATCH('Data above threshold'!$A134,'Raw Data'!$B$4:$B$185,0),MATCH('Data above threshold'!AA$4,'Raw Data'!$3:$3,0)-1),"NA"))</f>
        <v/>
      </c>
      <c r="Z134" s="103" t="str">
        <f aca="true">IF(ISBLANK(OFFSET('Raw Data'!$A$3,MATCH('Data above threshold'!$A134,'Raw Data'!$B$4:$B$185,0),MATCH('Data above threshold'!AB$4,'Raw Data'!$3:$3,0)-1)),"", IFERROR($J134*OFFSET('Raw Data'!$A$3,MATCH('Data above threshold'!$A134,'Raw Data'!$B$4:$B$185,0),MATCH('Data above threshold'!AB$4,'Raw Data'!$3:$3,0)-1),"NA"))</f>
        <v/>
      </c>
      <c r="AA134" s="103" t="str">
        <f aca="true">IF(ISBLANK(OFFSET('Raw Data'!$A$3,MATCH('Data above threshold'!$A134,'Raw Data'!$B$4:$B$185,0),MATCH('Data above threshold'!AC$4,'Raw Data'!$3:$3,0)-1)),"", IFERROR($J134*OFFSET('Raw Data'!$A$3,MATCH('Data above threshold'!$A134,'Raw Data'!$B$4:$B$185,0),MATCH('Data above threshold'!AC$4,'Raw Data'!$3:$3,0)-1),"NA"))</f>
        <v/>
      </c>
      <c r="AB134" s="103" t="str">
        <f aca="true">IF(ISBLANK(OFFSET('Raw Data'!$A$3,MATCH('Data above threshold'!$A134,'Raw Data'!$B$4:$B$185,0),MATCH('Data above threshold'!AD$4,'Raw Data'!$3:$3,0)-1)),"", IFERROR($J134*OFFSET('Raw Data'!$A$3,MATCH('Data above threshold'!$A134,'Raw Data'!$B$4:$B$185,0),MATCH('Data above threshold'!AD$4,'Raw Data'!$3:$3,0)-1),"NA"))</f>
        <v/>
      </c>
      <c r="AC134" s="103" t="str">
        <f aca="true">IF(ISBLANK(OFFSET('Raw Data'!$A$3,MATCH('Data above threshold'!$A134,'Raw Data'!$B$4:$B$185,0),MATCH('Data above threshold'!AE$4,'Raw Data'!$3:$3,0)-1)),"", IFERROR($J134*OFFSET('Raw Data'!$A$3,MATCH('Data above threshold'!$A134,'Raw Data'!$B$4:$B$185,0),MATCH('Data above threshold'!AE$4,'Raw Data'!$3:$3,0)-1),"NA"))</f>
        <v/>
      </c>
      <c r="AD134" s="103" t="str">
        <f aca="true">IF(ISBLANK(OFFSET('Raw Data'!$A$3,MATCH('Data above threshold'!$A134,'Raw Data'!$B$4:$B$185,0),MATCH('Data above threshold'!AF$4,'Raw Data'!$3:$3,0)-1)),"", IFERROR($J134*OFFSET('Raw Data'!$A$3,MATCH('Data above threshold'!$A134,'Raw Data'!$B$4:$B$185,0),MATCH('Data above threshold'!AF$4,'Raw Data'!$3:$3,0)-1),"NA"))</f>
        <v/>
      </c>
      <c r="AE134" s="103" t="str">
        <f aca="true">IF(ISBLANK(OFFSET('Raw Data'!$A$3,MATCH('Data above threshold'!$A134,'Raw Data'!$B$4:$B$185,0),MATCH('Data above threshold'!AG$4,'Raw Data'!$3:$3,0)-1)),"", IFERROR($J134*OFFSET('Raw Data'!$A$3,MATCH('Data above threshold'!$A134,'Raw Data'!$B$4:$B$185,0),MATCH('Data above threshold'!AG$4,'Raw Data'!$3:$3,0)-1),"NA"))</f>
        <v/>
      </c>
      <c r="AF134" s="103" t="str">
        <f aca="true">IF(ISBLANK(OFFSET('Raw Data'!$A$3,MATCH('Data above threshold'!$A134,'Raw Data'!$B$4:$B$185,0),MATCH('Data above threshold'!AH$4,'Raw Data'!$3:$3,0)-1)),"", IFERROR($J134*OFFSET('Raw Data'!$A$3,MATCH('Data above threshold'!$A134,'Raw Data'!$B$4:$B$185,0),MATCH('Data above threshold'!AH$4,'Raw Data'!$3:$3,0)-1),"NA"))</f>
        <v/>
      </c>
      <c r="AG134" s="103" t="str">
        <f aca="true">IF(ISBLANK(OFFSET('Raw Data'!$A$3,MATCH('Data above threshold'!$A134,'Raw Data'!$B$4:$B$185,0),MATCH('Data above threshold'!AI$4,'Raw Data'!$3:$3,0)-1)),"", IFERROR($J134*OFFSET('Raw Data'!$A$3,MATCH('Data above threshold'!$A134,'Raw Data'!$B$4:$B$185,0),MATCH('Data above threshold'!AI$4,'Raw Data'!$3:$3,0)-1),"NA"))</f>
        <v/>
      </c>
      <c r="AH134" s="103" t="str">
        <f aca="true">IF(ISBLANK(OFFSET('Raw Data'!$A$3,MATCH('Data above threshold'!$A134,'Raw Data'!$B$4:$B$185,0),MATCH('Data above threshold'!AJ$4,'Raw Data'!$3:$3,0)-1)),"", IFERROR($J134*OFFSET('Raw Data'!$A$3,MATCH('Data above threshold'!$A134,'Raw Data'!$B$4:$B$185,0),MATCH('Data above threshold'!AJ$4,'Raw Data'!$3:$3,0)-1),"NA"))</f>
        <v/>
      </c>
      <c r="AI134" s="103" t="str">
        <f aca="true">IF(ISBLANK(OFFSET('Raw Data'!$A$3,MATCH('Data above threshold'!$A134,'Raw Data'!$B$4:$B$185,0),MATCH('Data above threshold'!AK$4,'Raw Data'!$3:$3,0)-1)),"", IFERROR($J134*OFFSET('Raw Data'!$A$3,MATCH('Data above threshold'!$A134,'Raw Data'!$B$4:$B$185,0),MATCH('Data above threshold'!AK$4,'Raw Data'!$3:$3,0)-1),"NA"))</f>
        <v/>
      </c>
      <c r="AJ134" s="103" t="str">
        <f aca="true">IF(ISBLANK(OFFSET('Raw Data'!$A$3,MATCH('Data above threshold'!$A134,'Raw Data'!$B$4:$B$185,0),MATCH('Data above threshold'!AL$4,'Raw Data'!$3:$3,0)-1)),"", IFERROR($J134*OFFSET('Raw Data'!$A$3,MATCH('Data above threshold'!$A134,'Raw Data'!$B$4:$B$185,0),MATCH('Data above threshold'!AL$4,'Raw Data'!$3:$3,0)-1),"NA"))</f>
        <v/>
      </c>
      <c r="AK134" s="103" t="str">
        <f aca="true">IF(ISBLANK(OFFSET('Raw Data'!$A$3,MATCH('Data above threshold'!$A134,'Raw Data'!$B$4:$B$185,0),MATCH('Data above threshold'!AM$4,'Raw Data'!$3:$3,0)-1)),"", IFERROR($J134*OFFSET('Raw Data'!$A$3,MATCH('Data above threshold'!$A134,'Raw Data'!$B$4:$B$185,0),MATCH('Data above threshold'!AM$4,'Raw Data'!$3:$3,0)-1),"NA"))</f>
        <v/>
      </c>
      <c r="AL134" s="103" t="str">
        <f aca="true">IF(ISBLANK(OFFSET('Raw Data'!$A$3,MATCH('Data above threshold'!$A134,'Raw Data'!$B$4:$B$185,0),MATCH('Data above threshold'!AN$4,'Raw Data'!$3:$3,0)-1)),"", IFERROR($J134*OFFSET('Raw Data'!$A$3,MATCH('Data above threshold'!$A134,'Raw Data'!$B$4:$B$185,0),MATCH('Data above threshold'!AN$4,'Raw Data'!$3:$3,0)-1),"NA"))</f>
        <v/>
      </c>
      <c r="AM134" s="103" t="str">
        <f aca="true">IF(ISBLANK(OFFSET('Raw Data'!$A$3,MATCH('Data above threshold'!$A134,'Raw Data'!$B$4:$B$185,0),MATCH('Data above threshold'!AO$4,'Raw Data'!$3:$3,0)-1)),"", IFERROR($J134*OFFSET('Raw Data'!$A$3,MATCH('Data above threshold'!$A134,'Raw Data'!$B$4:$B$185,0),MATCH('Data above threshold'!AO$4,'Raw Data'!$3:$3,0)-1),"NA"))</f>
        <v/>
      </c>
      <c r="AN134" s="103" t="str">
        <f aca="true">IF(ISBLANK(OFFSET('Raw Data'!$A$3,MATCH('Data above threshold'!$A134,'Raw Data'!$B$4:$B$185,0),MATCH('Data above threshold'!AP$4,'Raw Data'!$3:$3,0)-1)),"", IFERROR($J134*OFFSET('Raw Data'!$A$3,MATCH('Data above threshold'!$A134,'Raw Data'!$B$4:$B$185,0),MATCH('Data above threshold'!AP$4,'Raw Data'!$3:$3,0)-1),"NA"))</f>
        <v/>
      </c>
      <c r="AO134" s="103" t="str">
        <f aca="true">IF(ISBLANK(OFFSET('Raw Data'!$A$3,MATCH('Data above threshold'!$A134,'Raw Data'!$B$4:$B$185,0),MATCH('Data above threshold'!AQ$4,'Raw Data'!$3:$3,0)-1)),"", IFERROR($J134*OFFSET('Raw Data'!$A$3,MATCH('Data above threshold'!$A134,'Raw Data'!$B$4:$B$185,0),MATCH('Data above threshold'!AQ$4,'Raw Data'!$3:$3,0)-1),"NA"))</f>
        <v/>
      </c>
      <c r="AP134" s="103" t="str">
        <f aca="true">IF(ISBLANK(OFFSET('Raw Data'!$A$3,MATCH('Data above threshold'!$A134,'Raw Data'!$B$4:$B$185,0),MATCH('Data above threshold'!AR$4,'Raw Data'!$3:$3,0)-1)),"", IFERROR($J134*OFFSET('Raw Data'!$A$3,MATCH('Data above threshold'!$A134,'Raw Data'!$B$4:$B$185,0),MATCH('Data above threshold'!AR$4,'Raw Data'!$3:$3,0)-1),"NA"))</f>
        <v/>
      </c>
      <c r="AQ134" s="103" t="str">
        <f aca="true">IF(ISBLANK(OFFSET('Raw Data'!$A$3,MATCH('Data above threshold'!$A134,'Raw Data'!$B$4:$B$185,0),MATCH('Data above threshold'!AS$4,'Raw Data'!$3:$3,0)-1)),"", IFERROR($J134*OFFSET('Raw Data'!$A$3,MATCH('Data above threshold'!$A134,'Raw Data'!$B$4:$B$185,0),MATCH('Data above threshold'!AS$4,'Raw Data'!$3:$3,0)-1),"NA"))</f>
        <v/>
      </c>
      <c r="AR134" s="103" t="str">
        <f aca="true">IF(ISBLANK(OFFSET('Raw Data'!$A$3,MATCH('Data above threshold'!$A134,'Raw Data'!$B$4:$B$185,0),MATCH('Data above threshold'!AT$4,'Raw Data'!$3:$3,0)-1)),"", IFERROR($J134*OFFSET('Raw Data'!$A$3,MATCH('Data above threshold'!$A134,'Raw Data'!$B$4:$B$185,0),MATCH('Data above threshold'!AT$4,'Raw Data'!$3:$3,0)-1),"NA"))</f>
        <v/>
      </c>
      <c r="AS134" s="103" t="str">
        <f aca="true">IF(ISBLANK(OFFSET('Raw Data'!$A$3,MATCH('Data above threshold'!$A134,'Raw Data'!$B$4:$B$185,0),MATCH('Data above threshold'!AU$4,'Raw Data'!$3:$3,0)-1)),"", IFERROR($J134*OFFSET('Raw Data'!$A$3,MATCH('Data above threshold'!$A134,'Raw Data'!$B$4:$B$185,0),MATCH('Data above threshold'!AU$4,'Raw Data'!$3:$3,0)-1),"NA"))</f>
        <v/>
      </c>
      <c r="AT134" s="103" t="str">
        <f aca="true">IF(ISBLANK(OFFSET('Raw Data'!$A$3,MATCH('Data above threshold'!$A134,'Raw Data'!$B$4:$B$185,0),MATCH('Data above threshold'!AV$4,'Raw Data'!$3:$3,0)-1)),"", IFERROR($J134*OFFSET('Raw Data'!$A$3,MATCH('Data above threshold'!$A134,'Raw Data'!$B$4:$B$185,0),MATCH('Data above threshold'!AV$4,'Raw Data'!$3:$3,0)-1),"NA"))</f>
        <v/>
      </c>
      <c r="AU134" s="103" t="str">
        <f aca="true">IF(ISBLANK(OFFSET('Raw Data'!$A$3,MATCH('Data above threshold'!$A134,'Raw Data'!$B$4:$B$185,0),MATCH('Data above threshold'!AW$4,'Raw Data'!$3:$3,0)-1)),"", IFERROR($J134*OFFSET('Raw Data'!$A$3,MATCH('Data above threshold'!$A134,'Raw Data'!$B$4:$B$185,0),MATCH('Data above threshold'!AW$4,'Raw Data'!$3:$3,0)-1),"NA"))</f>
        <v/>
      </c>
      <c r="AV134" s="103" t="str">
        <f aca="true">IF(ISBLANK(OFFSET('Raw Data'!$A$3,MATCH('Data above threshold'!$A134,'Raw Data'!$B$4:$B$185,0),MATCH('Data above threshold'!AX$4,'Raw Data'!$3:$3,0)-1)),"", IFERROR($J134*OFFSET('Raw Data'!$A$3,MATCH('Data above threshold'!$A134,'Raw Data'!$B$4:$B$185,0),MATCH('Data above threshold'!AX$4,'Raw Data'!$3:$3,0)-1),"NA"))</f>
        <v/>
      </c>
      <c r="AW134" s="103" t="str">
        <f aca="true">IF(ISBLANK(OFFSET('Raw Data'!$A$3,MATCH('Data above threshold'!$A134,'Raw Data'!$B$4:$B$185,0),MATCH('Data above threshold'!AY$4,'Raw Data'!$3:$3,0)-1)),"", IFERROR($J134*OFFSET('Raw Data'!$A$3,MATCH('Data above threshold'!$A134,'Raw Data'!$B$4:$B$185,0),MATCH('Data above threshold'!AY$4,'Raw Data'!$3:$3,0)-1),"NA"))</f>
        <v/>
      </c>
      <c r="AX134" s="103" t="str">
        <f aca="true">IF(ISBLANK(OFFSET('Raw Data'!$A$3,MATCH('Data above threshold'!$A134,'Raw Data'!$B$4:$B$185,0),MATCH('Data above threshold'!AZ$4,'Raw Data'!$3:$3,0)-1)),"", IFERROR($J134*OFFSET('Raw Data'!$A$3,MATCH('Data above threshold'!$A134,'Raw Data'!$B$4:$B$185,0),MATCH('Data above threshold'!AZ$4,'Raw Data'!$3:$3,0)-1),"NA"))</f>
        <v/>
      </c>
      <c r="AY134" s="103" t="str">
        <f aca="true">IF(ISBLANK(OFFSET('Raw Data'!$A$3,MATCH('Data above threshold'!$A134,'Raw Data'!$B$4:$B$185,0),MATCH('Data above threshold'!BA$4,'Raw Data'!$3:$3,0)-1)),"", IFERROR($J134*OFFSET('Raw Data'!$A$3,MATCH('Data above threshold'!$A134,'Raw Data'!$B$4:$B$185,0),MATCH('Data above threshold'!BA$4,'Raw Data'!$3:$3,0)-1),"NA"))</f>
        <v/>
      </c>
      <c r="AZ134" s="103" t="str">
        <f aca="true">IF(ISBLANK(OFFSET('Raw Data'!$A$3,MATCH('Data above threshold'!$A134,'Raw Data'!$B$4:$B$185,0),MATCH('Data above threshold'!BB$4,'Raw Data'!$3:$3,0)-1)),"", IFERROR($J134*OFFSET('Raw Data'!$A$3,MATCH('Data above threshold'!$A134,'Raw Data'!$B$4:$B$185,0),MATCH('Data above threshold'!BB$4,'Raw Data'!$3:$3,0)-1),"NA"))</f>
        <v/>
      </c>
      <c r="BA134" s="103" t="str">
        <f aca="true">IF(ISBLANK(OFFSET('Raw Data'!$A$3,MATCH('Data above threshold'!$A134,'Raw Data'!$B$4:$B$185,0),MATCH('Data above threshold'!BC$4,'Raw Data'!$3:$3,0)-1)),"", IFERROR($J134*OFFSET('Raw Data'!$A$3,MATCH('Data above threshold'!$A134,'Raw Data'!$B$4:$B$185,0),MATCH('Data above threshold'!BC$4,'Raw Data'!$3:$3,0)-1),"NA"))</f>
        <v/>
      </c>
      <c r="BB134" s="103" t="str">
        <f aca="true">IF(ISBLANK(OFFSET('Raw Data'!$A$3,MATCH('Data above threshold'!$A134,'Raw Data'!$B$4:$B$185,0),MATCH('Data above threshold'!BD$4,'Raw Data'!$3:$3,0)-1)),"", IFERROR($J134*OFFSET('Raw Data'!$A$3,MATCH('Data above threshold'!$A134,'Raw Data'!$B$4:$B$185,0),MATCH('Data above threshold'!BD$4,'Raw Data'!$3:$3,0)-1),"NA"))</f>
        <v/>
      </c>
      <c r="BC134" s="103" t="str">
        <f aca="true">IF(ISBLANK(OFFSET('Raw Data'!$A$3,MATCH('Data above threshold'!$A134,'Raw Data'!$B$4:$B$185,0),MATCH('Data above threshold'!BE$4,'Raw Data'!$3:$3,0)-1)),"", IFERROR($J134*OFFSET('Raw Data'!$A$3,MATCH('Data above threshold'!$A134,'Raw Data'!$B$4:$B$185,0),MATCH('Data above threshold'!BE$4,'Raw Data'!$3:$3,0)-1),"NA"))</f>
        <v/>
      </c>
      <c r="BD134" s="103" t="str">
        <f aca="true">IF(ISBLANK(OFFSET('Raw Data'!$A$3,MATCH('Data above threshold'!$A134,'Raw Data'!$B$4:$B$185,0),MATCH('Data above threshold'!BF$4,'Raw Data'!$3:$3,0)-1)),"", IFERROR($J134*OFFSET('Raw Data'!$A$3,MATCH('Data above threshold'!$A134,'Raw Data'!$B$4:$B$185,0),MATCH('Data above threshold'!BF$4,'Raw Data'!$3:$3,0)-1),"NA"))</f>
        <v/>
      </c>
      <c r="BE134" s="103" t="str">
        <f aca="true">IF(ISBLANK(OFFSET('Raw Data'!$A$3,MATCH('Data above threshold'!$A134,'Raw Data'!$B$4:$B$185,0),MATCH('Data above threshold'!BG$4,'Raw Data'!$3:$3,0)-1)),"", IFERROR($J134*OFFSET('Raw Data'!$A$3,MATCH('Data above threshold'!$A134,'Raw Data'!$B$4:$B$185,0),MATCH('Data above threshold'!BG$4,'Raw Data'!$3:$3,0)-1),"NA"))</f>
        <v/>
      </c>
      <c r="BF134" s="103" t="str">
        <f aca="true">IF(ISBLANK(OFFSET('Raw Data'!$A$3,MATCH('Data above threshold'!$A134,'Raw Data'!$B$4:$B$185,0),MATCH('Data above threshold'!BH$4,'Raw Data'!$3:$3,0)-1)),"", IFERROR($J134*OFFSET('Raw Data'!$A$3,MATCH('Data above threshold'!$A134,'Raw Data'!$B$4:$B$185,0),MATCH('Data above threshold'!BH$4,'Raw Data'!$3:$3,0)-1),"NA"))</f>
        <v/>
      </c>
      <c r="BG134" s="103" t="str">
        <f aca="true">IF(ISBLANK(OFFSET('Raw Data'!$A$3,MATCH('Data above threshold'!$A134,'Raw Data'!$B$4:$B$185,0),MATCH('Data above threshold'!BI$4,'Raw Data'!$3:$3,0)-1)),"", IFERROR($J134*OFFSET('Raw Data'!$A$3,MATCH('Data above threshold'!$A134,'Raw Data'!$B$4:$B$185,0),MATCH('Data above threshold'!BI$4,'Raw Data'!$3:$3,0)-1),"NA"))</f>
        <v/>
      </c>
      <c r="BH134" s="103" t="str">
        <f aca="true">IF(ISBLANK(OFFSET('Raw Data'!$A$3,MATCH('Data above threshold'!$A134,'Raw Data'!$B$4:$B$185,0),MATCH('Data above threshold'!BJ$4,'Raw Data'!$3:$3,0)-1)),"", IFERROR($J134*OFFSET('Raw Data'!$A$3,MATCH('Data above threshold'!$A134,'Raw Data'!$B$4:$B$185,0),MATCH('Data above threshold'!BJ$4,'Raw Data'!$3:$3,0)-1),"NA"))</f>
        <v/>
      </c>
      <c r="BI134" s="103" t="str">
        <f aca="true">IF(ISBLANK(OFFSET('Raw Data'!$A$3,MATCH('Data above threshold'!$A134,'Raw Data'!$B$4:$B$185,0),MATCH('Data above threshold'!BK$4,'Raw Data'!$3:$3,0)-1)),"", IFERROR($J134*OFFSET('Raw Data'!$A$3,MATCH('Data above threshold'!$A134,'Raw Data'!$B$4:$B$185,0),MATCH('Data above threshold'!BK$4,'Raw Data'!$3:$3,0)-1),"NA"))</f>
        <v/>
      </c>
      <c r="BJ134" s="103" t="str">
        <f aca="true">IF(ISBLANK(OFFSET('Raw Data'!$A$3,MATCH('Data above threshold'!$A134,'Raw Data'!$B$4:$B$185,0),MATCH('Data above threshold'!BL$4,'Raw Data'!$3:$3,0)-1)),"", IFERROR($J134*OFFSET('Raw Data'!$A$3,MATCH('Data above threshold'!$A134,'Raw Data'!$B$4:$B$185,0),MATCH('Data above threshold'!BL$4,'Raw Data'!$3:$3,0)-1),"NA"))</f>
        <v/>
      </c>
      <c r="BK134" s="103" t="str">
        <f aca="true">IF(ISBLANK(OFFSET('Raw Data'!$A$3,MATCH('Data above threshold'!$A134,'Raw Data'!$B$4:$B$185,0),MATCH('Data above threshold'!BM$4,'Raw Data'!$3:$3,0)-1)),"", IFERROR($J134*OFFSET('Raw Data'!$A$3,MATCH('Data above threshold'!$A134,'Raw Data'!$B$4:$B$185,0),MATCH('Data above threshold'!BM$4,'Raw Data'!$3:$3,0)-1),"NA"))</f>
        <v/>
      </c>
      <c r="BL134" s="103" t="str">
        <f aca="true">IF(ISBLANK(OFFSET('Raw Data'!$A$3,MATCH('Data above threshold'!$A134,'Raw Data'!$B$4:$B$185,0),MATCH('Data above threshold'!BN$4,'Raw Data'!$3:$3,0)-1)),"", IFERROR($J134*OFFSET('Raw Data'!$A$3,MATCH('Data above threshold'!$A134,'Raw Data'!$B$4:$B$185,0),MATCH('Data above threshold'!BN$4,'Raw Data'!$3:$3,0)-1),"NA"))</f>
        <v/>
      </c>
      <c r="BM134" s="103" t="str">
        <f aca="true">IF(ISBLANK(OFFSET('Raw Data'!$A$3,MATCH('Data above threshold'!$A134,'Raw Data'!$B$4:$B$185,0),MATCH('Data above threshold'!BO$4,'Raw Data'!$3:$3,0)-1)),"", IFERROR($J134*OFFSET('Raw Data'!$A$3,MATCH('Data above threshold'!$A134,'Raw Data'!$B$4:$B$185,0),MATCH('Data above threshold'!BO$4,'Raw Data'!$3:$3,0)-1),"NA"))</f>
        <v/>
      </c>
      <c r="BN134" s="103" t="str">
        <f aca="true">IF(ISBLANK(OFFSET('Raw Data'!$A$3,MATCH('Data above threshold'!$A134,'Raw Data'!$B$4:$B$185,0),MATCH('Data above threshold'!BP$4,'Raw Data'!$3:$3,0)-1)),"", IFERROR($J134*OFFSET('Raw Data'!$A$3,MATCH('Data above threshold'!$A134,'Raw Data'!$B$4:$B$185,0),MATCH('Data above threshold'!BP$4,'Raw Data'!$3:$3,0)-1),"NA"))</f>
        <v/>
      </c>
      <c r="BO134" s="103" t="str">
        <f aca="true">IF(ISBLANK(OFFSET('Raw Data'!$A$3,MATCH('Data above threshold'!$A134,'Raw Data'!$B$4:$B$185,0),MATCH('Data above threshold'!BQ$4,'Raw Data'!$3:$3,0)-1)),"", IFERROR($J134*OFFSET('Raw Data'!$A$3,MATCH('Data above threshold'!$A134,'Raw Data'!$B$4:$B$185,0),MATCH('Data above threshold'!BQ$4,'Raw Data'!$3:$3,0)-1),"NA"))</f>
        <v/>
      </c>
      <c r="BP134" s="103" t="str">
        <f aca="true">IF(ISBLANK(OFFSET('Raw Data'!$A$3,MATCH('Data above threshold'!$A134,'Raw Data'!$B$4:$B$185,0),MATCH('Data above threshold'!BR$4,'Raw Data'!$3:$3,0)-1)),"", IFERROR($J134*OFFSET('Raw Data'!$A$3,MATCH('Data above threshold'!$A134,'Raw Data'!$B$4:$B$185,0),MATCH('Data above threshold'!BR$4,'Raw Data'!$3:$3,0)-1),"NA"))</f>
        <v/>
      </c>
      <c r="BQ134" s="103" t="str">
        <f aca="true">IF(ISBLANK(OFFSET('Raw Data'!$A$3,MATCH('Data above threshold'!$A134,'Raw Data'!$B$4:$B$185,0),MATCH('Data above threshold'!BS$4,'Raw Data'!$3:$3,0)-1)),"", IFERROR($J134*OFFSET('Raw Data'!$A$3,MATCH('Data above threshold'!$A134,'Raw Data'!$B$4:$B$185,0),MATCH('Data above threshold'!BS$4,'Raw Data'!$3:$3,0)-1),"NA"))</f>
        <v/>
      </c>
      <c r="BR134" s="103" t="str">
        <f aca="true">IF(ISBLANK(OFFSET('Raw Data'!$A$3,MATCH('Data above threshold'!$A134,'Raw Data'!$B$4:$B$185,0),MATCH('Data above threshold'!BT$4,'Raw Data'!$3:$3,0)-1)),"", IFERROR($J134*OFFSET('Raw Data'!$A$3,MATCH('Data above threshold'!$A134,'Raw Data'!$B$4:$B$185,0),MATCH('Data above threshold'!BT$4,'Raw Data'!$3:$3,0)-1),"NA"))</f>
        <v/>
      </c>
      <c r="BS134" s="103" t="str">
        <f aca="true">IF(ISBLANK(OFFSET('Raw Data'!$A$3,MATCH('Data above threshold'!$A134,'Raw Data'!$B$4:$B$185,0),MATCH('Data above threshold'!BU$4,'Raw Data'!$3:$3,0)-1)),"", IFERROR($J134*OFFSET('Raw Data'!$A$3,MATCH('Data above threshold'!$A134,'Raw Data'!$B$4:$B$185,0),MATCH('Data above threshold'!BU$4,'Raw Data'!$3:$3,0)-1),"NA"))</f>
        <v/>
      </c>
      <c r="BT134" s="103" t="str">
        <f aca="true">IF(ISBLANK(OFFSET('Raw Data'!$A$3,MATCH('Data above threshold'!$A134,'Raw Data'!$B$4:$B$185,0),MATCH('Data above threshold'!BV$4,'Raw Data'!$3:$3,0)-1)),"", IFERROR($J134*OFFSET('Raw Data'!$A$3,MATCH('Data above threshold'!$A134,'Raw Data'!$B$4:$B$185,0),MATCH('Data above threshold'!BV$4,'Raw Data'!$3:$3,0)-1),"NA"))</f>
        <v/>
      </c>
      <c r="BU134" s="103" t="str">
        <f aca="true">IF(ISBLANK(OFFSET('Raw Data'!$A$3,MATCH('Data above threshold'!$A134,'Raw Data'!$B$4:$B$185,0),MATCH('Data above threshold'!BW$4,'Raw Data'!$3:$3,0)-1)),"", IFERROR($J134*OFFSET('Raw Data'!$A$3,MATCH('Data above threshold'!$A134,'Raw Data'!$B$4:$B$185,0),MATCH('Data above threshold'!BW$4,'Raw Data'!$3:$3,0)-1),"NA"))</f>
        <v/>
      </c>
      <c r="BV134" s="103" t="str">
        <f aca="true">IF(ISBLANK(OFFSET('Raw Data'!$A$3,MATCH('Data above threshold'!$A134,'Raw Data'!$B$4:$B$185,0),MATCH('Data above threshold'!BX$4,'Raw Data'!$3:$3,0)-1)),"", IFERROR($J134*OFFSET('Raw Data'!$A$3,MATCH('Data above threshold'!$A134,'Raw Data'!$B$4:$B$185,0),MATCH('Data above threshold'!BX$4,'Raw Data'!$3:$3,0)-1),"NA"))</f>
        <v/>
      </c>
      <c r="BW134" s="103" t="str">
        <f aca="true">IF(ISBLANK(OFFSET('Raw Data'!$A$3,MATCH('Data above threshold'!$A134,'Raw Data'!$B$4:$B$185,0),MATCH('Data above threshold'!BY$4,'Raw Data'!$3:$3,0)-1)),"", IFERROR($J134*OFFSET('Raw Data'!$A$3,MATCH('Data above threshold'!$A134,'Raw Data'!$B$4:$B$185,0),MATCH('Data above threshold'!BY$4,'Raw Data'!$3:$3,0)-1),"NA"))</f>
        <v/>
      </c>
      <c r="BX134" s="103" t="str">
        <f aca="true">IF(ISBLANK(OFFSET('Raw Data'!$A$3,MATCH('Data above threshold'!$A134,'Raw Data'!$B$4:$B$185,0),MATCH('Data above threshold'!BZ$4,'Raw Data'!$3:$3,0)-1)),"", IFERROR($J134*OFFSET('Raw Data'!$A$3,MATCH('Data above threshold'!$A134,'Raw Data'!$B$4:$B$185,0),MATCH('Data above threshold'!BZ$4,'Raw Data'!$3:$3,0)-1),"NA"))</f>
        <v/>
      </c>
      <c r="BY134" s="103" t="str">
        <f aca="true">IF(ISBLANK(OFFSET('Raw Data'!$A$3,MATCH('Data above threshold'!$A134,'Raw Data'!$B$4:$B$185,0),MATCH('Data above threshold'!CA$4,'Raw Data'!$3:$3,0)-1)),"", IFERROR($J134*OFFSET('Raw Data'!$A$3,MATCH('Data above threshold'!$A134,'Raw Data'!$B$4:$B$185,0),MATCH('Data above threshold'!CA$4,'Raw Data'!$3:$3,0)-1),"NA"))</f>
        <v/>
      </c>
      <c r="BZ134" s="103" t="str">
        <f aca="true">IF(ISBLANK(OFFSET('Raw Data'!$A$3,MATCH('Data above threshold'!$A134,'Raw Data'!$B$4:$B$185,0),MATCH('Data above threshold'!CB$4,'Raw Data'!$3:$3,0)-1)),"", IFERROR($J134*OFFSET('Raw Data'!$A$3,MATCH('Data above threshold'!$A134,'Raw Data'!$B$4:$B$185,0),MATCH('Data above threshold'!CB$4,'Raw Data'!$3:$3,0)-1),"NA"))</f>
        <v/>
      </c>
      <c r="CA134" s="103" t="str">
        <f aca="true">IF(ISBLANK(OFFSET('Raw Data'!$A$3,MATCH('Data above threshold'!$A134,'Raw Data'!$B$4:$B$185,0),MATCH('Data above threshold'!CC$4,'Raw Data'!$3:$3,0)-1)),"", IFERROR($J134*OFFSET('Raw Data'!$A$3,MATCH('Data above threshold'!$A134,'Raw Data'!$B$4:$B$185,0),MATCH('Data above threshold'!CC$4,'Raw Data'!$3:$3,0)-1),"NA"))</f>
        <v/>
      </c>
      <c r="CB134" s="103" t="str">
        <f aca="true">IF(ISBLANK(OFFSET('Raw Data'!$A$3,MATCH('Data above threshold'!$A134,'Raw Data'!$B$4:$B$185,0),MATCH('Data above threshold'!CD$4,'Raw Data'!$3:$3,0)-1)),"", IFERROR($J134*OFFSET('Raw Data'!$A$3,MATCH('Data above threshold'!$A134,'Raw Data'!$B$4:$B$185,0),MATCH('Data above threshold'!CD$4,'Raw Data'!$3:$3,0)-1),"NA"))</f>
        <v/>
      </c>
      <c r="CC134" s="103" t="str">
        <f aca="true">IF(ISBLANK(OFFSET('Raw Data'!$A$3,MATCH('Data above threshold'!$A134,'Raw Data'!$B$4:$B$185,0),MATCH('Data above threshold'!CE$4,'Raw Data'!$3:$3,0)-1)),"", IFERROR($J134*OFFSET('Raw Data'!$A$3,MATCH('Data above threshold'!$A134,'Raw Data'!$B$4:$B$185,0),MATCH('Data above threshold'!CE$4,'Raw Data'!$3:$3,0)-1),"NA"))</f>
        <v/>
      </c>
      <c r="CD134" s="103" t="str">
        <f aca="true">IF(ISBLANK(OFFSET('Raw Data'!$A$3,MATCH('Data above threshold'!$A134,'Raw Data'!$B$4:$B$185,0),MATCH('Data above threshold'!CF$4,'Raw Data'!$3:$3,0)-1)),"", IFERROR($J134*OFFSET('Raw Data'!$A$3,MATCH('Data above threshold'!$A134,'Raw Data'!$B$4:$B$185,0),MATCH('Data above threshold'!CF$4,'Raw Data'!$3:$3,0)-1),"NA"))</f>
        <v/>
      </c>
      <c r="CE134" s="103" t="str">
        <f aca="true">IF(ISBLANK(OFFSET('Raw Data'!$A$3,MATCH('Data above threshold'!$A134,'Raw Data'!$B$4:$B$185,0),MATCH('Data above threshold'!CG$4,'Raw Data'!$3:$3,0)-1)),"", IFERROR($J134*OFFSET('Raw Data'!$A$3,MATCH('Data above threshold'!$A134,'Raw Data'!$B$4:$B$185,0),MATCH('Data above threshold'!CG$4,'Raw Data'!$3:$3,0)-1),"NA"))</f>
        <v/>
      </c>
      <c r="CF134" s="103" t="str">
        <f aca="true">IF(ISBLANK(OFFSET('Raw Data'!$A$3,MATCH('Data above threshold'!$A134,'Raw Data'!$B$4:$B$185,0),MATCH('Data above threshold'!CH$4,'Raw Data'!$3:$3,0)-1)),"", IFERROR($J134*OFFSET('Raw Data'!$A$3,MATCH('Data above threshold'!$A134,'Raw Data'!$B$4:$B$185,0),MATCH('Data above threshold'!CH$4,'Raw Data'!$3:$3,0)-1),"NA"))</f>
        <v/>
      </c>
      <c r="CG134" s="103" t="str">
        <f aca="true">IF(ISBLANK(OFFSET('Raw Data'!$A$3,MATCH('Data above threshold'!$A134,'Raw Data'!$B$4:$B$185,0),MATCH('Data above threshold'!CI$4,'Raw Data'!$3:$3,0)-1)),"", IFERROR($J134*OFFSET('Raw Data'!$A$3,MATCH('Data above threshold'!$A134,'Raw Data'!$B$4:$B$185,0),MATCH('Data above threshold'!CI$4,'Raw Data'!$3:$3,0)-1),"NA"))</f>
        <v/>
      </c>
      <c r="CH134" s="103" t="str">
        <f aca="true">IF(ISBLANK(OFFSET('Raw Data'!$A$3,MATCH('Data above threshold'!$A134,'Raw Data'!$B$4:$B$185,0),MATCH('Data above threshold'!CJ$4,'Raw Data'!$3:$3,0)-1)),"", IFERROR($J134*OFFSET('Raw Data'!$A$3,MATCH('Data above threshold'!$A134,'Raw Data'!$B$4:$B$185,0),MATCH('Data above threshold'!CJ$4,'Raw Data'!$3:$3,0)-1),"NA"))</f>
        <v/>
      </c>
      <c r="CI134" s="103" t="str">
        <f aca="true">IF(ISBLANK(OFFSET('Raw Data'!$A$3,MATCH('Data above threshold'!$A134,'Raw Data'!$B$4:$B$185,0),MATCH('Data above threshold'!CK$4,'Raw Data'!$3:$3,0)-1)),"", IFERROR($J134*OFFSET('Raw Data'!$A$3,MATCH('Data above threshold'!$A134,'Raw Data'!$B$4:$B$185,0),MATCH('Data above threshold'!CK$4,'Raw Data'!$3:$3,0)-1),"NA"))</f>
        <v/>
      </c>
      <c r="CJ134" s="103" t="str">
        <f aca="true">IF(ISBLANK(OFFSET('Raw Data'!$A$3,MATCH('Data above threshold'!$A134,'Raw Data'!$B$4:$B$185,0),MATCH('Data above threshold'!CL$4,'Raw Data'!$3:$3,0)-1)),"", IFERROR($J134*OFFSET('Raw Data'!$A$3,MATCH('Data above threshold'!$A134,'Raw Data'!$B$4:$B$185,0),MATCH('Data above threshold'!CL$4,'Raw Data'!$3:$3,0)-1),"NA"))</f>
        <v/>
      </c>
      <c r="CK134" s="103" t="str">
        <f aca="true">IF(ISBLANK(OFFSET('Raw Data'!$A$3,MATCH('Data above threshold'!$A134,'Raw Data'!$B$4:$B$185,0),MATCH('Data above threshold'!CM$4,'Raw Data'!$3:$3,0)-1)),"", IFERROR($J134*OFFSET('Raw Data'!$A$3,MATCH('Data above threshold'!$A134,'Raw Data'!$B$4:$B$185,0),MATCH('Data above threshold'!CM$4,'Raw Data'!$3:$3,0)-1),"NA"))</f>
        <v/>
      </c>
      <c r="CL134" s="103" t="str">
        <f aca="true">IF(ISBLANK(OFFSET('Raw Data'!$A$3,MATCH('Data above threshold'!$A134,'Raw Data'!$B$4:$B$185,0),MATCH('Data above threshold'!CN$4,'Raw Data'!$3:$3,0)-1)),"", IFERROR($J134*OFFSET('Raw Data'!$A$3,MATCH('Data above threshold'!$A134,'Raw Data'!$B$4:$B$185,0),MATCH('Data above threshold'!CN$4,'Raw Data'!$3:$3,0)-1),"NA"))</f>
        <v/>
      </c>
      <c r="CM134" s="103" t="str">
        <f aca="true">IF(ISBLANK(OFFSET('Raw Data'!$A$3,MATCH('Data above threshold'!$A134,'Raw Data'!$B$4:$B$185,0),MATCH('Data above threshold'!CO$4,'Raw Data'!$3:$3,0)-1)),"", IFERROR($J134*OFFSET('Raw Data'!$A$3,MATCH('Data above threshold'!$A134,'Raw Data'!$B$4:$B$185,0),MATCH('Data above threshold'!CO$4,'Raw Data'!$3:$3,0)-1),"NA"))</f>
        <v/>
      </c>
      <c r="CN134" s="103" t="str">
        <f aca="true">IF(ISBLANK(OFFSET('Raw Data'!$A$3,MATCH('Data above threshold'!$A134,'Raw Data'!$B$4:$B$185,0),MATCH('Data above threshold'!CP$4,'Raw Data'!$3:$3,0)-1)),"", IFERROR($J134*OFFSET('Raw Data'!$A$3,MATCH('Data above threshold'!$A134,'Raw Data'!$B$4:$B$185,0),MATCH('Data above threshold'!CP$4,'Raw Data'!$3:$3,0)-1),"NA"))</f>
        <v/>
      </c>
      <c r="CO134" s="103" t="str">
        <f aca="true">IF(ISBLANK(OFFSET('Raw Data'!$A$3,MATCH('Data above threshold'!$A134,'Raw Data'!$B$4:$B$185,0),MATCH('Data above threshold'!CQ$4,'Raw Data'!$3:$3,0)-1)),"", IFERROR($J134*OFFSET('Raw Data'!$A$3,MATCH('Data above threshold'!$A134,'Raw Data'!$B$4:$B$185,0),MATCH('Data above threshold'!CQ$4,'Raw Data'!$3:$3,0)-1),"NA"))</f>
        <v/>
      </c>
      <c r="CP134" s="103" t="str">
        <f aca="true">IF(ISBLANK(OFFSET('Raw Data'!$A$3,MATCH('Data above threshold'!$A134,'Raw Data'!$B$4:$B$185,0),MATCH('Data above threshold'!CR$4,'Raw Data'!$3:$3,0)-1)),"", IFERROR($J134*OFFSET('Raw Data'!$A$3,MATCH('Data above threshold'!$A134,'Raw Data'!$B$4:$B$185,0),MATCH('Data above threshold'!CR$4,'Raw Data'!$3:$3,0)-1),"NA"))</f>
        <v/>
      </c>
    </row>
    <row r="135" customFormat="false" ht="15.5" hidden="false" customHeight="false" outlineLevel="0" collapsed="false">
      <c r="A135" s="107" t="n">
        <v>5111</v>
      </c>
      <c r="B135" s="107" t="n">
        <v>4</v>
      </c>
      <c r="C135" s="103" t="str">
        <f aca="true">IF(ISBLANK(OFFSET('Raw Data'!$A$3,MATCH($A135,'Raw Data'!$B$4:$B$185,0),MATCH(C$4,'Raw Data'!$3:$3,0)-1)),"",OFFSET('Raw Data'!$A$3,MATCH($A135,'Raw Data'!$B$4:$B$185,0),MATCH(C$4,'Raw Data'!$3:$3,0)-1))</f>
        <v/>
      </c>
      <c r="D135" s="103" t="str">
        <f aca="true">IF(ISBLANK(OFFSET('Raw Data'!$A$3,MATCH($A135,'Raw Data'!$B$4:$B$185,0),MATCH(D$4,'Raw Data'!$3:$3,0)-1)),"",OFFSET('Raw Data'!$A$3,MATCH($A135,'Raw Data'!$B$4:$B$185,0),MATCH(D$4,'Raw Data'!$3:$3,0)-1))</f>
        <v>ICT use</v>
      </c>
      <c r="E135" s="103" t="str">
        <f aca="true">IF(ISBLANK(OFFSET('Raw Data'!$A$3,MATCH($A135,'Raw Data'!$B$4:$B$185,0),MATCH(E$4,'Raw Data'!$3:$3,0)-1)),"",OFFSET('Raw Data'!$A$3,MATCH($A135,'Raw Data'!$B$4:$B$185,0),MATCH(E$4,'Raw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03" t="str">
        <f aca="true">IF(ISBLANK(OFFSET('Raw Data'!$A$3,MATCH($A135,'Raw Data'!$B$4:$B$185,0),MATCH(F$4,'Raw Data'!$3:$3,0)-1)),"",OFFSET('Raw Data'!$A$3,MATCH($A135,'Raw Data'!$B$4:$B$185,0),MATCH(F$4,'Raw Data'!$3:$3,0)-1))</f>
        <v/>
      </c>
      <c r="H135" s="103" t="str">
        <f aca="true">IF(ISBLANK(OFFSET('Raw Data'!$A$3,MATCH($A135,'Raw Data'!$B$4:$B$185,0),MATCH(H$4,'Raw Data'!$3:$3,0)-1)),"",OFFSET('Raw Data'!$A$3,MATCH($A135,'Raw Data'!$B$4:$B$185,0),MATCH(H$4,'Raw Data'!$3:$3,0)-1))</f>
        <v>Index (0-9)</v>
      </c>
      <c r="I135" s="103" t="str">
        <f aca="true">IF(ISBLANK(OFFSET('Raw Data'!$A$3,MATCH($A135,'Raw Data'!$B$4:$B$185,0),MATCH(I$4,'Raw Data'!$3:$3,0)-1)),"",OFFSET('Raw Data'!$A$3,MATCH($A135,'Raw Data'!$B$4:$B$185,0),MATCH(I$4,'Raw Data'!$3:$3,0)-1))</f>
        <v>Plus</v>
      </c>
      <c r="J135" s="103" t="n">
        <f aca="false">IF(I135="","",IF(I135="Minus",-1,1))</f>
        <v>1</v>
      </c>
      <c r="K135" s="105" t="n">
        <f aca="false" t="array" ref="K135:K135">IFERROR(SKEW(IF(ISNUMBER(O135:CP135),O135:CP135,"")),"")</f>
        <v>-0.309419976725677</v>
      </c>
      <c r="L135" s="103" t="n">
        <f aca="true">IF(ISBLANK(OFFSET('Data above threshold'!$A$4,MATCH('Data above threshold'!$A135,'Data above threshold'!$A$5:$A$185,0),MATCH('Data above threshold'!N$4,'Data above threshold'!$4:$4,0)-1)),1,OFFSET('Data above threshold'!$A$4,MATCH('Data above threshold'!$A135,'Data above threshold'!$A$5:$A$185,0),MATCH('Data above threshold'!N$4,'Data above threshold'!$4:$4,0)-1))</f>
        <v>0</v>
      </c>
      <c r="M135" s="103" t="str">
        <f aca="true">IF(ISBLANK(OFFSET('Data above threshold'!$A$4,MATCH('Data above threshold'!$A135,'Data above threshold'!$A$5:$A$185,0),MATCH('Data above threshold'!O$4,'Data above threshold'!$4:$4,0)-1)),"",OFFSET('Data above threshold'!$A$4,MATCH('Data above threshold'!$A135,'Data above threshold'!$A$5:$A$185,0),MATCH('Data above threshold'!O$4,'Data above threshold'!$4:$4,0)-1))</f>
        <v/>
      </c>
      <c r="N135" s="106" t="n">
        <f aca="false" t="array" ref="N135:N135">IF(B135&lt;4,"",1-IFERROR(SUM(ISNUMBER(O135:CP135)*(1-$O$3:$CP$3))/COUNTIF($O$3:$CP$3,0),0))</f>
        <v>0</v>
      </c>
      <c r="O135" s="103" t="n">
        <f aca="true">IF(ISBLANK(OFFSET('Raw Data'!$A$3,MATCH('Data above threshold'!$A135,'Raw Data'!$B$4:$B$185,0),MATCH('Data above threshold'!Q$4,'Raw Data'!$3:$3,0)-1)),"", IFERROR($J135*OFFSET('Raw Data'!$A$3,MATCH('Data above threshold'!$A135,'Raw Data'!$B$4:$B$185,0),MATCH('Data above threshold'!Q$4,'Raw Data'!$3:$3,0)-1),"NA"))</f>
        <v>6.2</v>
      </c>
      <c r="P135" s="103" t="n">
        <f aca="true">IF(ISBLANK(OFFSET('Raw Data'!$A$3,MATCH('Data above threshold'!$A135,'Raw Data'!$B$4:$B$185,0),MATCH('Data above threshold'!R$4,'Raw Data'!$3:$3,0)-1)),"", IFERROR($J135*OFFSET('Raw Data'!$A$3,MATCH('Data above threshold'!$A135,'Raw Data'!$B$4:$B$185,0),MATCH('Data above threshold'!R$4,'Raw Data'!$3:$3,0)-1),"NA"))</f>
        <v>7.9</v>
      </c>
      <c r="Q135" s="103" t="n">
        <f aca="true">IF(ISBLANK(OFFSET('Raw Data'!$A$3,MATCH('Data above threshold'!$A135,'Raw Data'!$B$4:$B$185,0),MATCH('Data above threshold'!S$4,'Raw Data'!$3:$3,0)-1)),"", IFERROR($J135*OFFSET('Raw Data'!$A$3,MATCH('Data above threshold'!$A135,'Raw Data'!$B$4:$B$185,0),MATCH('Data above threshold'!S$4,'Raw Data'!$3:$3,0)-1),"NA"))</f>
        <v>7.4</v>
      </c>
      <c r="R135" s="103" t="n">
        <f aca="true">IF(ISBLANK(OFFSET('Raw Data'!$A$3,MATCH('Data above threshold'!$A135,'Raw Data'!$B$4:$B$185,0),MATCH('Data above threshold'!T$4,'Raw Data'!$3:$3,0)-1)),"", IFERROR($J135*OFFSET('Raw Data'!$A$3,MATCH('Data above threshold'!$A135,'Raw Data'!$B$4:$B$185,0),MATCH('Data above threshold'!T$4,'Raw Data'!$3:$3,0)-1),"NA"))</f>
        <v>7.7</v>
      </c>
      <c r="S135" s="103" t="n">
        <f aca="true">IF(ISBLANK(OFFSET('Raw Data'!$A$3,MATCH('Data above threshold'!$A135,'Raw Data'!$B$4:$B$185,0),MATCH('Data above threshold'!U$4,'Raw Data'!$3:$3,0)-1)),"", IFERROR($J135*OFFSET('Raw Data'!$A$3,MATCH('Data above threshold'!$A135,'Raw Data'!$B$4:$B$185,0),MATCH('Data above threshold'!U$4,'Raw Data'!$3:$3,0)-1),"NA"))</f>
        <v>2.2</v>
      </c>
      <c r="T135" s="103" t="n">
        <f aca="true">IF(ISBLANK(OFFSET('Raw Data'!$A$3,MATCH('Data above threshold'!$A135,'Raw Data'!$B$4:$B$185,0),MATCH('Data above threshold'!V$4,'Raw Data'!$3:$3,0)-1)),"", IFERROR($J135*OFFSET('Raw Data'!$A$3,MATCH('Data above threshold'!$A135,'Raw Data'!$B$4:$B$185,0),MATCH('Data above threshold'!V$4,'Raw Data'!$3:$3,0)-1),"NA"))</f>
        <v>2.3</v>
      </c>
      <c r="U135" s="103" t="n">
        <f aca="true">IF(ISBLANK(OFFSET('Raw Data'!$A$3,MATCH('Data above threshold'!$A135,'Raw Data'!$B$4:$B$185,0),MATCH('Data above threshold'!W$4,'Raw Data'!$3:$3,0)-1)),"", IFERROR($J135*OFFSET('Raw Data'!$A$3,MATCH('Data above threshold'!$A135,'Raw Data'!$B$4:$B$185,0),MATCH('Data above threshold'!W$4,'Raw Data'!$3:$3,0)-1),"NA"))</f>
        <v>6.1</v>
      </c>
      <c r="V135" s="103" t="n">
        <f aca="true">IF(ISBLANK(OFFSET('Raw Data'!$A$3,MATCH('Data above threshold'!$A135,'Raw Data'!$B$4:$B$185,0),MATCH('Data above threshold'!X$4,'Raw Data'!$3:$3,0)-1)),"", IFERROR($J135*OFFSET('Raw Data'!$A$3,MATCH('Data above threshold'!$A135,'Raw Data'!$B$4:$B$185,0),MATCH('Data above threshold'!X$4,'Raw Data'!$3:$3,0)-1),"NA"))</f>
        <v>7.7</v>
      </c>
      <c r="W135" s="103" t="n">
        <f aca="true">IF(ISBLANK(OFFSET('Raw Data'!$A$3,MATCH('Data above threshold'!$A135,'Raw Data'!$B$4:$B$185,0),MATCH('Data above threshold'!Y$4,'Raw Data'!$3:$3,0)-1)),"", IFERROR($J135*OFFSET('Raw Data'!$A$3,MATCH('Data above threshold'!$A135,'Raw Data'!$B$4:$B$185,0),MATCH('Data above threshold'!Y$4,'Raw Data'!$3:$3,0)-1),"NA"))</f>
        <v>8.9</v>
      </c>
      <c r="X135" s="103" t="n">
        <f aca="true">IF(ISBLANK(OFFSET('Raw Data'!$A$3,MATCH('Data above threshold'!$A135,'Raw Data'!$B$4:$B$185,0),MATCH('Data above threshold'!Z$4,'Raw Data'!$3:$3,0)-1)),"", IFERROR($J135*OFFSET('Raw Data'!$A$3,MATCH('Data above threshold'!$A135,'Raw Data'!$B$4:$B$185,0),MATCH('Data above threshold'!Z$4,'Raw Data'!$3:$3,0)-1),"NA"))</f>
        <v>6.8</v>
      </c>
      <c r="Y135" s="103" t="n">
        <f aca="true">IF(ISBLANK(OFFSET('Raw Data'!$A$3,MATCH('Data above threshold'!$A135,'Raw Data'!$B$4:$B$185,0),MATCH('Data above threshold'!AA$4,'Raw Data'!$3:$3,0)-1)),"", IFERROR($J135*OFFSET('Raw Data'!$A$3,MATCH('Data above threshold'!$A135,'Raw Data'!$B$4:$B$185,0),MATCH('Data above threshold'!AA$4,'Raw Data'!$3:$3,0)-1),"NA"))</f>
        <v>6.5</v>
      </c>
      <c r="Z135" s="103" t="n">
        <f aca="true">IF(ISBLANK(OFFSET('Raw Data'!$A$3,MATCH('Data above threshold'!$A135,'Raw Data'!$B$4:$B$185,0),MATCH('Data above threshold'!AB$4,'Raw Data'!$3:$3,0)-1)),"", IFERROR($J135*OFFSET('Raw Data'!$A$3,MATCH('Data above threshold'!$A135,'Raw Data'!$B$4:$B$185,0),MATCH('Data above threshold'!AB$4,'Raw Data'!$3:$3,0)-1),"NA"))</f>
        <v>0.4</v>
      </c>
      <c r="AA135" s="103" t="n">
        <f aca="true">IF(ISBLANK(OFFSET('Raw Data'!$A$3,MATCH('Data above threshold'!$A135,'Raw Data'!$B$4:$B$185,0),MATCH('Data above threshold'!AC$4,'Raw Data'!$3:$3,0)-1)),"", IFERROR($J135*OFFSET('Raw Data'!$A$3,MATCH('Data above threshold'!$A135,'Raw Data'!$B$4:$B$185,0),MATCH('Data above threshold'!AC$4,'Raw Data'!$3:$3,0)-1),"NA"))</f>
        <v>4.6</v>
      </c>
      <c r="AB135" s="103" t="n">
        <f aca="true">IF(ISBLANK(OFFSET('Raw Data'!$A$3,MATCH('Data above threshold'!$A135,'Raw Data'!$B$4:$B$185,0),MATCH('Data above threshold'!AD$4,'Raw Data'!$3:$3,0)-1)),"", IFERROR($J135*OFFSET('Raw Data'!$A$3,MATCH('Data above threshold'!$A135,'Raw Data'!$B$4:$B$185,0),MATCH('Data above threshold'!AD$4,'Raw Data'!$3:$3,0)-1),"NA"))</f>
        <v>4.3</v>
      </c>
      <c r="AC135" s="103" t="n">
        <f aca="true">IF(ISBLANK(OFFSET('Raw Data'!$A$3,MATCH('Data above threshold'!$A135,'Raw Data'!$B$4:$B$185,0),MATCH('Data above threshold'!AE$4,'Raw Data'!$3:$3,0)-1)),"", IFERROR($J135*OFFSET('Raw Data'!$A$3,MATCH('Data above threshold'!$A135,'Raw Data'!$B$4:$B$185,0),MATCH('Data above threshold'!AE$4,'Raw Data'!$3:$3,0)-1),"NA"))</f>
        <v>6.6</v>
      </c>
      <c r="AD135" s="103" t="n">
        <f aca="true">IF(ISBLANK(OFFSET('Raw Data'!$A$3,MATCH('Data above threshold'!$A135,'Raw Data'!$B$4:$B$185,0),MATCH('Data above threshold'!AF$4,'Raw Data'!$3:$3,0)-1)),"", IFERROR($J135*OFFSET('Raw Data'!$A$3,MATCH('Data above threshold'!$A135,'Raw Data'!$B$4:$B$185,0),MATCH('Data above threshold'!AF$4,'Raw Data'!$3:$3,0)-1),"NA"))</f>
        <v>8.2</v>
      </c>
      <c r="AE135" s="103" t="n">
        <f aca="true">IF(ISBLANK(OFFSET('Raw Data'!$A$3,MATCH('Data above threshold'!$A135,'Raw Data'!$B$4:$B$185,0),MATCH('Data above threshold'!AG$4,'Raw Data'!$3:$3,0)-1)),"", IFERROR($J135*OFFSET('Raw Data'!$A$3,MATCH('Data above threshold'!$A135,'Raw Data'!$B$4:$B$185,0),MATCH('Data above threshold'!AG$4,'Raw Data'!$3:$3,0)-1),"NA"))</f>
        <v>8</v>
      </c>
      <c r="AF135" s="103" t="n">
        <f aca="true">IF(ISBLANK(OFFSET('Raw Data'!$A$3,MATCH('Data above threshold'!$A135,'Raw Data'!$B$4:$B$185,0),MATCH('Data above threshold'!AH$4,'Raw Data'!$3:$3,0)-1)),"", IFERROR($J135*OFFSET('Raw Data'!$A$3,MATCH('Data above threshold'!$A135,'Raw Data'!$B$4:$B$185,0),MATCH('Data above threshold'!AH$4,'Raw Data'!$3:$3,0)-1),"NA"))</f>
        <v>9</v>
      </c>
      <c r="AG135" s="103" t="n">
        <f aca="true">IF(ISBLANK(OFFSET('Raw Data'!$A$3,MATCH('Data above threshold'!$A135,'Raw Data'!$B$4:$B$185,0),MATCH('Data above threshold'!AI$4,'Raw Data'!$3:$3,0)-1)),"", IFERROR($J135*OFFSET('Raw Data'!$A$3,MATCH('Data above threshold'!$A135,'Raw Data'!$B$4:$B$185,0),MATCH('Data above threshold'!AI$4,'Raw Data'!$3:$3,0)-1),"NA"))</f>
        <v>4</v>
      </c>
      <c r="AH135" s="103" t="n">
        <f aca="true">IF(ISBLANK(OFFSET('Raw Data'!$A$3,MATCH('Data above threshold'!$A135,'Raw Data'!$B$4:$B$185,0),MATCH('Data above threshold'!AJ$4,'Raw Data'!$3:$3,0)-1)),"", IFERROR($J135*OFFSET('Raw Data'!$A$3,MATCH('Data above threshold'!$A135,'Raw Data'!$B$4:$B$185,0),MATCH('Data above threshold'!AJ$4,'Raw Data'!$3:$3,0)-1),"NA"))</f>
        <v>4.8</v>
      </c>
      <c r="AI135" s="103" t="n">
        <f aca="true">IF(ISBLANK(OFFSET('Raw Data'!$A$3,MATCH('Data above threshold'!$A135,'Raw Data'!$B$4:$B$185,0),MATCH('Data above threshold'!AK$4,'Raw Data'!$3:$3,0)-1)),"", IFERROR($J135*OFFSET('Raw Data'!$A$3,MATCH('Data above threshold'!$A135,'Raw Data'!$B$4:$B$185,0),MATCH('Data above threshold'!AK$4,'Raw Data'!$3:$3,0)-1),"NA"))</f>
        <v>4.4</v>
      </c>
      <c r="AJ135" s="103" t="n">
        <f aca="true">IF(ISBLANK(OFFSET('Raw Data'!$A$3,MATCH('Data above threshold'!$A135,'Raw Data'!$B$4:$B$185,0),MATCH('Data above threshold'!AL$4,'Raw Data'!$3:$3,0)-1)),"", IFERROR($J135*OFFSET('Raw Data'!$A$3,MATCH('Data above threshold'!$A135,'Raw Data'!$B$4:$B$185,0),MATCH('Data above threshold'!AL$4,'Raw Data'!$3:$3,0)-1),"NA"))</f>
        <v>8</v>
      </c>
      <c r="AK135" s="103" t="n">
        <f aca="true">IF(ISBLANK(OFFSET('Raw Data'!$A$3,MATCH('Data above threshold'!$A135,'Raw Data'!$B$4:$B$185,0),MATCH('Data above threshold'!AM$4,'Raw Data'!$3:$3,0)-1)),"", IFERROR($J135*OFFSET('Raw Data'!$A$3,MATCH('Data above threshold'!$A135,'Raw Data'!$B$4:$B$185,0),MATCH('Data above threshold'!AM$4,'Raw Data'!$3:$3,0)-1),"NA"))</f>
        <v>8</v>
      </c>
      <c r="AL135" s="103" t="n">
        <f aca="true">IF(ISBLANK(OFFSET('Raw Data'!$A$3,MATCH('Data above threshold'!$A135,'Raw Data'!$B$4:$B$185,0),MATCH('Data above threshold'!AN$4,'Raw Data'!$3:$3,0)-1)),"", IFERROR($J135*OFFSET('Raw Data'!$A$3,MATCH('Data above threshold'!$A135,'Raw Data'!$B$4:$B$185,0),MATCH('Data above threshold'!AN$4,'Raw Data'!$3:$3,0)-1),"NA"))</f>
        <v>2.9</v>
      </c>
      <c r="AM135" s="103" t="n">
        <f aca="true">IF(ISBLANK(OFFSET('Raw Data'!$A$3,MATCH('Data above threshold'!$A135,'Raw Data'!$B$4:$B$185,0),MATCH('Data above threshold'!AO$4,'Raw Data'!$3:$3,0)-1)),"", IFERROR($J135*OFFSET('Raw Data'!$A$3,MATCH('Data above threshold'!$A135,'Raw Data'!$B$4:$B$185,0),MATCH('Data above threshold'!AO$4,'Raw Data'!$3:$3,0)-1),"NA"))</f>
        <v>8.3</v>
      </c>
      <c r="AN135" s="103" t="n">
        <f aca="true">IF(ISBLANK(OFFSET('Raw Data'!$A$3,MATCH('Data above threshold'!$A135,'Raw Data'!$B$4:$B$185,0),MATCH('Data above threshold'!AP$4,'Raw Data'!$3:$3,0)-1)),"", IFERROR($J135*OFFSET('Raw Data'!$A$3,MATCH('Data above threshold'!$A135,'Raw Data'!$B$4:$B$185,0),MATCH('Data above threshold'!AP$4,'Raw Data'!$3:$3,0)-1),"NA"))</f>
        <v>8.4</v>
      </c>
      <c r="AO135" s="103" t="n">
        <f aca="true">IF(ISBLANK(OFFSET('Raw Data'!$A$3,MATCH('Data above threshold'!$A135,'Raw Data'!$B$4:$B$185,0),MATCH('Data above threshold'!AQ$4,'Raw Data'!$3:$3,0)-1)),"", IFERROR($J135*OFFSET('Raw Data'!$A$3,MATCH('Data above threshold'!$A135,'Raw Data'!$B$4:$B$185,0),MATCH('Data above threshold'!AQ$4,'Raw Data'!$3:$3,0)-1),"NA"))</f>
        <v>4.4</v>
      </c>
      <c r="AP135" s="103" t="n">
        <f aca="true">IF(ISBLANK(OFFSET('Raw Data'!$A$3,MATCH('Data above threshold'!$A135,'Raw Data'!$B$4:$B$185,0),MATCH('Data above threshold'!AR$4,'Raw Data'!$3:$3,0)-1)),"", IFERROR($J135*OFFSET('Raw Data'!$A$3,MATCH('Data above threshold'!$A135,'Raw Data'!$B$4:$B$185,0),MATCH('Data above threshold'!AR$4,'Raw Data'!$3:$3,0)-1),"NA"))</f>
        <v>1.4</v>
      </c>
      <c r="AQ135" s="103" t="n">
        <f aca="true">IF(ISBLANK(OFFSET('Raw Data'!$A$3,MATCH('Data above threshold'!$A135,'Raw Data'!$B$4:$B$185,0),MATCH('Data above threshold'!AS$4,'Raw Data'!$3:$3,0)-1)),"", IFERROR($J135*OFFSET('Raw Data'!$A$3,MATCH('Data above threshold'!$A135,'Raw Data'!$B$4:$B$185,0),MATCH('Data above threshold'!AS$4,'Raw Data'!$3:$3,0)-1),"NA"))</f>
        <v>7.2</v>
      </c>
      <c r="AR135" s="103" t="n">
        <f aca="true">IF(ISBLANK(OFFSET('Raw Data'!$A$3,MATCH('Data above threshold'!$A135,'Raw Data'!$B$4:$B$185,0),MATCH('Data above threshold'!AT$4,'Raw Data'!$3:$3,0)-1)),"", IFERROR($J135*OFFSET('Raw Data'!$A$3,MATCH('Data above threshold'!$A135,'Raw Data'!$B$4:$B$185,0),MATCH('Data above threshold'!AT$4,'Raw Data'!$3:$3,0)-1),"NA"))</f>
        <v>1.6</v>
      </c>
      <c r="AS135" s="103" t="n">
        <f aca="true">IF(ISBLANK(OFFSET('Raw Data'!$A$3,MATCH('Data above threshold'!$A135,'Raw Data'!$B$4:$B$185,0),MATCH('Data above threshold'!AU$4,'Raw Data'!$3:$3,0)-1)),"", IFERROR($J135*OFFSET('Raw Data'!$A$3,MATCH('Data above threshold'!$A135,'Raw Data'!$B$4:$B$185,0),MATCH('Data above threshold'!AU$4,'Raw Data'!$3:$3,0)-1),"NA"))</f>
        <v>6.7</v>
      </c>
      <c r="AT135" s="103" t="n">
        <f aca="true">IF(ISBLANK(OFFSET('Raw Data'!$A$3,MATCH('Data above threshold'!$A135,'Raw Data'!$B$4:$B$185,0),MATCH('Data above threshold'!AV$4,'Raw Data'!$3:$3,0)-1)),"", IFERROR($J135*OFFSET('Raw Data'!$A$3,MATCH('Data above threshold'!$A135,'Raw Data'!$B$4:$B$185,0),MATCH('Data above threshold'!AV$4,'Raw Data'!$3:$3,0)-1),"NA"))</f>
        <v>4.4</v>
      </c>
      <c r="AU135" s="103" t="n">
        <f aca="true">IF(ISBLANK(OFFSET('Raw Data'!$A$3,MATCH('Data above threshold'!$A135,'Raw Data'!$B$4:$B$185,0),MATCH('Data above threshold'!AW$4,'Raw Data'!$3:$3,0)-1)),"", IFERROR($J135*OFFSET('Raw Data'!$A$3,MATCH('Data above threshold'!$A135,'Raw Data'!$B$4:$B$185,0),MATCH('Data above threshold'!AW$4,'Raw Data'!$3:$3,0)-1),"NA"))</f>
        <v>2.5</v>
      </c>
      <c r="AV135" s="103" t="n">
        <f aca="true">IF(ISBLANK(OFFSET('Raw Data'!$A$3,MATCH('Data above threshold'!$A135,'Raw Data'!$B$4:$B$185,0),MATCH('Data above threshold'!AX$4,'Raw Data'!$3:$3,0)-1)),"", IFERROR($J135*OFFSET('Raw Data'!$A$3,MATCH('Data above threshold'!$A135,'Raw Data'!$B$4:$B$185,0),MATCH('Data above threshold'!AX$4,'Raw Data'!$3:$3,0)-1),"NA"))</f>
        <v>8.9</v>
      </c>
      <c r="AW135" s="103" t="n">
        <f aca="true">IF(ISBLANK(OFFSET('Raw Data'!$A$3,MATCH('Data above threshold'!$A135,'Raw Data'!$B$4:$B$185,0),MATCH('Data above threshold'!AY$4,'Raw Data'!$3:$3,0)-1)),"", IFERROR($J135*OFFSET('Raw Data'!$A$3,MATCH('Data above threshold'!$A135,'Raw Data'!$B$4:$B$185,0),MATCH('Data above threshold'!AY$4,'Raw Data'!$3:$3,0)-1),"NA"))</f>
        <v>7</v>
      </c>
      <c r="AX135" s="103" t="n">
        <f aca="true">IF(ISBLANK(OFFSET('Raw Data'!$A$3,MATCH('Data above threshold'!$A135,'Raw Data'!$B$4:$B$185,0),MATCH('Data above threshold'!AZ$4,'Raw Data'!$3:$3,0)-1)),"", IFERROR($J135*OFFSET('Raw Data'!$A$3,MATCH('Data above threshold'!$A135,'Raw Data'!$B$4:$B$185,0),MATCH('Data above threshold'!AZ$4,'Raw Data'!$3:$3,0)-1),"NA"))</f>
        <v>4.1</v>
      </c>
      <c r="AY135" s="103" t="n">
        <f aca="true">IF(ISBLANK(OFFSET('Raw Data'!$A$3,MATCH('Data above threshold'!$A135,'Raw Data'!$B$4:$B$185,0),MATCH('Data above threshold'!BA$4,'Raw Data'!$3:$3,0)-1)),"", IFERROR($J135*OFFSET('Raw Data'!$A$3,MATCH('Data above threshold'!$A135,'Raw Data'!$B$4:$B$185,0),MATCH('Data above threshold'!BA$4,'Raw Data'!$3:$3,0)-1),"NA"))</f>
        <v>8.2</v>
      </c>
      <c r="AZ135" s="103" t="n">
        <f aca="true">IF(ISBLANK(OFFSET('Raw Data'!$A$3,MATCH('Data above threshold'!$A135,'Raw Data'!$B$4:$B$185,0),MATCH('Data above threshold'!BB$4,'Raw Data'!$3:$3,0)-1)),"", IFERROR($J135*OFFSET('Raw Data'!$A$3,MATCH('Data above threshold'!$A135,'Raw Data'!$B$4:$B$185,0),MATCH('Data above threshold'!BB$4,'Raw Data'!$3:$3,0)-1),"NA"))</f>
        <v>2</v>
      </c>
      <c r="BA135" s="103" t="n">
        <f aca="true">IF(ISBLANK(OFFSET('Raw Data'!$A$3,MATCH('Data above threshold'!$A135,'Raw Data'!$B$4:$B$185,0),MATCH('Data above threshold'!BC$4,'Raw Data'!$3:$3,0)-1)),"", IFERROR($J135*OFFSET('Raw Data'!$A$3,MATCH('Data above threshold'!$A135,'Raw Data'!$B$4:$B$185,0),MATCH('Data above threshold'!BC$4,'Raw Data'!$3:$3,0)-1),"NA"))</f>
        <v>8.7</v>
      </c>
      <c r="BB135" s="103" t="n">
        <f aca="true">IF(ISBLANK(OFFSET('Raw Data'!$A$3,MATCH('Data above threshold'!$A135,'Raw Data'!$B$4:$B$185,0),MATCH('Data above threshold'!BD$4,'Raw Data'!$3:$3,0)-1)),"", IFERROR($J135*OFFSET('Raw Data'!$A$3,MATCH('Data above threshold'!$A135,'Raw Data'!$B$4:$B$185,0),MATCH('Data above threshold'!BD$4,'Raw Data'!$3:$3,0)-1),"NA"))</f>
        <v>4.1</v>
      </c>
      <c r="BC135" s="103" t="n">
        <f aca="true">IF(ISBLANK(OFFSET('Raw Data'!$A$3,MATCH('Data above threshold'!$A135,'Raw Data'!$B$4:$B$185,0),MATCH('Data above threshold'!BE$4,'Raw Data'!$3:$3,0)-1)),"", IFERROR($J135*OFFSET('Raw Data'!$A$3,MATCH('Data above threshold'!$A135,'Raw Data'!$B$4:$B$185,0),MATCH('Data above threshold'!BE$4,'Raw Data'!$3:$3,0)-1),"NA"))</f>
        <v>5.3</v>
      </c>
      <c r="BD135" s="103" t="n">
        <f aca="true">IF(ISBLANK(OFFSET('Raw Data'!$A$3,MATCH('Data above threshold'!$A135,'Raw Data'!$B$4:$B$185,0),MATCH('Data above threshold'!BF$4,'Raw Data'!$3:$3,0)-1)),"", IFERROR($J135*OFFSET('Raw Data'!$A$3,MATCH('Data above threshold'!$A135,'Raw Data'!$B$4:$B$185,0),MATCH('Data above threshold'!BF$4,'Raw Data'!$3:$3,0)-1),"NA"))</f>
        <v>1.5</v>
      </c>
      <c r="BE135" s="103" t="n">
        <f aca="true">IF(ISBLANK(OFFSET('Raw Data'!$A$3,MATCH('Data above threshold'!$A135,'Raw Data'!$B$4:$B$185,0),MATCH('Data above threshold'!BG$4,'Raw Data'!$3:$3,0)-1)),"", IFERROR($J135*OFFSET('Raw Data'!$A$3,MATCH('Data above threshold'!$A135,'Raw Data'!$B$4:$B$185,0),MATCH('Data above threshold'!BG$4,'Raw Data'!$3:$3,0)-1),"NA"))</f>
        <v>8.5</v>
      </c>
      <c r="BF135" s="103" t="n">
        <f aca="true">IF(ISBLANK(OFFSET('Raw Data'!$A$3,MATCH('Data above threshold'!$A135,'Raw Data'!$B$4:$B$185,0),MATCH('Data above threshold'!BH$4,'Raw Data'!$3:$3,0)-1)),"", IFERROR($J135*OFFSET('Raw Data'!$A$3,MATCH('Data above threshold'!$A135,'Raw Data'!$B$4:$B$185,0),MATCH('Data above threshold'!BH$4,'Raw Data'!$3:$3,0)-1),"NA"))</f>
        <v>4.1</v>
      </c>
      <c r="BG135" s="103" t="n">
        <f aca="true">IF(ISBLANK(OFFSET('Raw Data'!$A$3,MATCH('Data above threshold'!$A135,'Raw Data'!$B$4:$B$185,0),MATCH('Data above threshold'!BI$4,'Raw Data'!$3:$3,0)-1)),"", IFERROR($J135*OFFSET('Raw Data'!$A$3,MATCH('Data above threshold'!$A135,'Raw Data'!$B$4:$B$185,0),MATCH('Data above threshold'!BI$4,'Raw Data'!$3:$3,0)-1),"NA"))</f>
        <v>0.8</v>
      </c>
      <c r="BH135" s="103" t="n">
        <f aca="true">IF(ISBLANK(OFFSET('Raw Data'!$A$3,MATCH('Data above threshold'!$A135,'Raw Data'!$B$4:$B$185,0),MATCH('Data above threshold'!BJ$4,'Raw Data'!$3:$3,0)-1)),"", IFERROR($J135*OFFSET('Raw Data'!$A$3,MATCH('Data above threshold'!$A135,'Raw Data'!$B$4:$B$185,0),MATCH('Data above threshold'!BJ$4,'Raw Data'!$3:$3,0)-1),"NA"))</f>
        <v>5.3</v>
      </c>
      <c r="BI135" s="103" t="n">
        <f aca="true">IF(ISBLANK(OFFSET('Raw Data'!$A$3,MATCH('Data above threshold'!$A135,'Raw Data'!$B$4:$B$185,0),MATCH('Data above threshold'!BK$4,'Raw Data'!$3:$3,0)-1)),"", IFERROR($J135*OFFSET('Raw Data'!$A$3,MATCH('Data above threshold'!$A135,'Raw Data'!$B$4:$B$185,0),MATCH('Data above threshold'!BK$4,'Raw Data'!$3:$3,0)-1),"NA"))</f>
        <v>6.5</v>
      </c>
      <c r="BJ135" s="103" t="n">
        <f aca="true">IF(ISBLANK(OFFSET('Raw Data'!$A$3,MATCH('Data above threshold'!$A135,'Raw Data'!$B$4:$B$185,0),MATCH('Data above threshold'!BL$4,'Raw Data'!$3:$3,0)-1)),"", IFERROR($J135*OFFSET('Raw Data'!$A$3,MATCH('Data above threshold'!$A135,'Raw Data'!$B$4:$B$185,0),MATCH('Data above threshold'!BL$4,'Raw Data'!$3:$3,0)-1),"NA"))</f>
        <v>4.3</v>
      </c>
      <c r="BK135" s="103" t="n">
        <f aca="true">IF(ISBLANK(OFFSET('Raw Data'!$A$3,MATCH('Data above threshold'!$A135,'Raw Data'!$B$4:$B$185,0),MATCH('Data above threshold'!BM$4,'Raw Data'!$3:$3,0)-1)),"", IFERROR($J135*OFFSET('Raw Data'!$A$3,MATCH('Data above threshold'!$A135,'Raw Data'!$B$4:$B$185,0),MATCH('Data above threshold'!BM$4,'Raw Data'!$3:$3,0)-1),"NA"))</f>
        <v>0.1</v>
      </c>
      <c r="BL135" s="103" t="n">
        <f aca="true">IF(ISBLANK(OFFSET('Raw Data'!$A$3,MATCH('Data above threshold'!$A135,'Raw Data'!$B$4:$B$185,0),MATCH('Data above threshold'!BN$4,'Raw Data'!$3:$3,0)-1)),"", IFERROR($J135*OFFSET('Raw Data'!$A$3,MATCH('Data above threshold'!$A135,'Raw Data'!$B$4:$B$185,0),MATCH('Data above threshold'!BN$4,'Raw Data'!$3:$3,0)-1),"NA"))</f>
        <v>2.4</v>
      </c>
      <c r="BM135" s="103" t="n">
        <f aca="true">IF(ISBLANK(OFFSET('Raw Data'!$A$3,MATCH('Data above threshold'!$A135,'Raw Data'!$B$4:$B$185,0),MATCH('Data above threshold'!BO$4,'Raw Data'!$3:$3,0)-1)),"", IFERROR($J135*OFFSET('Raw Data'!$A$3,MATCH('Data above threshold'!$A135,'Raw Data'!$B$4:$B$185,0),MATCH('Data above threshold'!BO$4,'Raw Data'!$3:$3,0)-1),"NA"))</f>
        <v>8.3</v>
      </c>
      <c r="BN135" s="103" t="n">
        <f aca="true">IF(ISBLANK(OFFSET('Raw Data'!$A$3,MATCH('Data above threshold'!$A135,'Raw Data'!$B$4:$B$185,0),MATCH('Data above threshold'!BP$4,'Raw Data'!$3:$3,0)-1)),"", IFERROR($J135*OFFSET('Raw Data'!$A$3,MATCH('Data above threshold'!$A135,'Raw Data'!$B$4:$B$185,0),MATCH('Data above threshold'!BP$4,'Raw Data'!$3:$3,0)-1),"NA"))</f>
        <v>8.8</v>
      </c>
      <c r="BO135" s="103" t="n">
        <f aca="true">IF(ISBLANK(OFFSET('Raw Data'!$A$3,MATCH('Data above threshold'!$A135,'Raw Data'!$B$4:$B$185,0),MATCH('Data above threshold'!BQ$4,'Raw Data'!$3:$3,0)-1)),"", IFERROR($J135*OFFSET('Raw Data'!$A$3,MATCH('Data above threshold'!$A135,'Raw Data'!$B$4:$B$185,0),MATCH('Data above threshold'!BQ$4,'Raw Data'!$3:$3,0)-1),"NA"))</f>
        <v>8.3</v>
      </c>
      <c r="BP135" s="103" t="n">
        <f aca="true">IF(ISBLANK(OFFSET('Raw Data'!$A$3,MATCH('Data above threshold'!$A135,'Raw Data'!$B$4:$B$185,0),MATCH('Data above threshold'!BR$4,'Raw Data'!$3:$3,0)-1)),"", IFERROR($J135*OFFSET('Raw Data'!$A$3,MATCH('Data above threshold'!$A135,'Raw Data'!$B$4:$B$185,0),MATCH('Data above threshold'!BR$4,'Raw Data'!$3:$3,0)-1),"NA"))</f>
        <v>1.5</v>
      </c>
      <c r="BQ135" s="103" t="n">
        <f aca="true">IF(ISBLANK(OFFSET('Raw Data'!$A$3,MATCH('Data above threshold'!$A135,'Raw Data'!$B$4:$B$185,0),MATCH('Data above threshold'!BS$4,'Raw Data'!$3:$3,0)-1)),"", IFERROR($J135*OFFSET('Raw Data'!$A$3,MATCH('Data above threshold'!$A135,'Raw Data'!$B$4:$B$185,0),MATCH('Data above threshold'!BS$4,'Raw Data'!$3:$3,0)-1),"NA"))</f>
        <v>5.3</v>
      </c>
      <c r="BR135" s="103" t="n">
        <f aca="true">IF(ISBLANK(OFFSET('Raw Data'!$A$3,MATCH('Data above threshold'!$A135,'Raw Data'!$B$4:$B$185,0),MATCH('Data above threshold'!BT$4,'Raw Data'!$3:$3,0)-1)),"", IFERROR($J135*OFFSET('Raw Data'!$A$3,MATCH('Data above threshold'!$A135,'Raw Data'!$B$4:$B$185,0),MATCH('Data above threshold'!BT$4,'Raw Data'!$3:$3,0)-1),"NA"))</f>
        <v>4.3</v>
      </c>
      <c r="BS135" s="103" t="n">
        <f aca="true">IF(ISBLANK(OFFSET('Raw Data'!$A$3,MATCH('Data above threshold'!$A135,'Raw Data'!$B$4:$B$185,0),MATCH('Data above threshold'!BU$4,'Raw Data'!$3:$3,0)-1)),"", IFERROR($J135*OFFSET('Raw Data'!$A$3,MATCH('Data above threshold'!$A135,'Raw Data'!$B$4:$B$185,0),MATCH('Data above threshold'!BU$4,'Raw Data'!$3:$3,0)-1),"NA"))</f>
        <v>4.5</v>
      </c>
      <c r="BT135" s="103" t="n">
        <f aca="true">IF(ISBLANK(OFFSET('Raw Data'!$A$3,MATCH('Data above threshold'!$A135,'Raw Data'!$B$4:$B$185,0),MATCH('Data above threshold'!BV$4,'Raw Data'!$3:$3,0)-1)),"", IFERROR($J135*OFFSET('Raw Data'!$A$3,MATCH('Data above threshold'!$A135,'Raw Data'!$B$4:$B$185,0),MATCH('Data above threshold'!BV$4,'Raw Data'!$3:$3,0)-1),"NA"))</f>
        <v>0</v>
      </c>
      <c r="BU135" s="103" t="n">
        <f aca="true">IF(ISBLANK(OFFSET('Raw Data'!$A$3,MATCH('Data above threshold'!$A135,'Raw Data'!$B$4:$B$185,0),MATCH('Data above threshold'!BW$4,'Raw Data'!$3:$3,0)-1)),"", IFERROR($J135*OFFSET('Raw Data'!$A$3,MATCH('Data above threshold'!$A135,'Raw Data'!$B$4:$B$185,0),MATCH('Data above threshold'!BW$4,'Raw Data'!$3:$3,0)-1),"NA"))</f>
        <v>6.8</v>
      </c>
      <c r="BV135" s="103" t="n">
        <f aca="true">IF(ISBLANK(OFFSET('Raw Data'!$A$3,MATCH('Data above threshold'!$A135,'Raw Data'!$B$4:$B$185,0),MATCH('Data above threshold'!BX$4,'Raw Data'!$3:$3,0)-1)),"", IFERROR($J135*OFFSET('Raw Data'!$A$3,MATCH('Data above threshold'!$A135,'Raw Data'!$B$4:$B$185,0),MATCH('Data above threshold'!BX$4,'Raw Data'!$3:$3,0)-1),"NA"))</f>
        <v>7</v>
      </c>
      <c r="BW135" s="103" t="n">
        <f aca="true">IF(ISBLANK(OFFSET('Raw Data'!$A$3,MATCH('Data above threshold'!$A135,'Raw Data'!$B$4:$B$185,0),MATCH('Data above threshold'!BY$4,'Raw Data'!$3:$3,0)-1)),"", IFERROR($J135*OFFSET('Raw Data'!$A$3,MATCH('Data above threshold'!$A135,'Raw Data'!$B$4:$B$185,0),MATCH('Data above threshold'!BY$4,'Raw Data'!$3:$3,0)-1),"NA"))</f>
        <v>6.7</v>
      </c>
      <c r="BX135" s="103" t="n">
        <f aca="true">IF(ISBLANK(OFFSET('Raw Data'!$A$3,MATCH('Data above threshold'!$A135,'Raw Data'!$B$4:$B$185,0),MATCH('Data above threshold'!BZ$4,'Raw Data'!$3:$3,0)-1)),"", IFERROR($J135*OFFSET('Raw Data'!$A$3,MATCH('Data above threshold'!$A135,'Raw Data'!$B$4:$B$185,0),MATCH('Data above threshold'!BZ$4,'Raw Data'!$3:$3,0)-1),"NA"))</f>
        <v>6.1</v>
      </c>
      <c r="BY135" s="103" t="n">
        <f aca="true">IF(ISBLANK(OFFSET('Raw Data'!$A$3,MATCH('Data above threshold'!$A135,'Raw Data'!$B$4:$B$185,0),MATCH('Data above threshold'!CA$4,'Raw Data'!$3:$3,0)-1)),"", IFERROR($J135*OFFSET('Raw Data'!$A$3,MATCH('Data above threshold'!$A135,'Raw Data'!$B$4:$B$185,0),MATCH('Data above threshold'!CA$4,'Raw Data'!$3:$3,0)-1),"NA"))</f>
        <v>2</v>
      </c>
      <c r="BZ135" s="103" t="n">
        <f aca="true">IF(ISBLANK(OFFSET('Raw Data'!$A$3,MATCH('Data above threshold'!$A135,'Raw Data'!$B$4:$B$185,0),MATCH('Data above threshold'!CB$4,'Raw Data'!$3:$3,0)-1)),"", IFERROR($J135*OFFSET('Raw Data'!$A$3,MATCH('Data above threshold'!$A135,'Raw Data'!$B$4:$B$185,0),MATCH('Data above threshold'!CB$4,'Raw Data'!$3:$3,0)-1),"NA"))</f>
        <v>1.7</v>
      </c>
      <c r="CA135" s="103" t="n">
        <f aca="true">IF(ISBLANK(OFFSET('Raw Data'!$A$3,MATCH('Data above threshold'!$A135,'Raw Data'!$B$4:$B$185,0),MATCH('Data above threshold'!CC$4,'Raw Data'!$3:$3,0)-1)),"", IFERROR($J135*OFFSET('Raw Data'!$A$3,MATCH('Data above threshold'!$A135,'Raw Data'!$B$4:$B$185,0),MATCH('Data above threshold'!CC$4,'Raw Data'!$3:$3,0)-1),"NA"))</f>
        <v>3</v>
      </c>
      <c r="CB135" s="103" t="n">
        <f aca="true">IF(ISBLANK(OFFSET('Raw Data'!$A$3,MATCH('Data above threshold'!$A135,'Raw Data'!$B$4:$B$185,0),MATCH('Data above threshold'!CD$4,'Raw Data'!$3:$3,0)-1)),"", IFERROR($J135*OFFSET('Raw Data'!$A$3,MATCH('Data above threshold'!$A135,'Raw Data'!$B$4:$B$185,0),MATCH('Data above threshold'!CD$4,'Raw Data'!$3:$3,0)-1),"NA"))</f>
        <v>7.8</v>
      </c>
      <c r="CC135" s="103" t="n">
        <f aca="true">IF(ISBLANK(OFFSET('Raw Data'!$A$3,MATCH('Data above threshold'!$A135,'Raw Data'!$B$4:$B$185,0),MATCH('Data above threshold'!CE$4,'Raw Data'!$3:$3,0)-1)),"", IFERROR($J135*OFFSET('Raw Data'!$A$3,MATCH('Data above threshold'!$A135,'Raw Data'!$B$4:$B$185,0),MATCH('Data above threshold'!CE$4,'Raw Data'!$3:$3,0)-1),"NA"))</f>
        <v>5.6</v>
      </c>
      <c r="CD135" s="103" t="n">
        <f aca="true">IF(ISBLANK(OFFSET('Raw Data'!$A$3,MATCH('Data above threshold'!$A135,'Raw Data'!$B$4:$B$185,0),MATCH('Data above threshold'!CF$4,'Raw Data'!$3:$3,0)-1)),"", IFERROR($J135*OFFSET('Raw Data'!$A$3,MATCH('Data above threshold'!$A135,'Raw Data'!$B$4:$B$185,0),MATCH('Data above threshold'!CF$4,'Raw Data'!$3:$3,0)-1),"NA"))</f>
        <v>4.2</v>
      </c>
      <c r="CE135" s="103" t="n">
        <f aca="true">IF(ISBLANK(OFFSET('Raw Data'!$A$3,MATCH('Data above threshold'!$A135,'Raw Data'!$B$4:$B$185,0),MATCH('Data above threshold'!CG$4,'Raw Data'!$3:$3,0)-1)),"", IFERROR($J135*OFFSET('Raw Data'!$A$3,MATCH('Data above threshold'!$A135,'Raw Data'!$B$4:$B$185,0),MATCH('Data above threshold'!CG$4,'Raw Data'!$3:$3,0)-1),"NA"))</f>
        <v>6.9</v>
      </c>
      <c r="CF135" s="103" t="n">
        <f aca="true">IF(ISBLANK(OFFSET('Raw Data'!$A$3,MATCH('Data above threshold'!$A135,'Raw Data'!$B$4:$B$185,0),MATCH('Data above threshold'!CH$4,'Raw Data'!$3:$3,0)-1)),"", IFERROR($J135*OFFSET('Raw Data'!$A$3,MATCH('Data above threshold'!$A135,'Raw Data'!$B$4:$B$185,0),MATCH('Data above threshold'!CH$4,'Raw Data'!$3:$3,0)-1),"NA"))</f>
        <v>8.6</v>
      </c>
      <c r="CG135" s="103" t="n">
        <f aca="true">IF(ISBLANK(OFFSET('Raw Data'!$A$3,MATCH('Data above threshold'!$A135,'Raw Data'!$B$4:$B$185,0),MATCH('Data above threshold'!CI$4,'Raw Data'!$3:$3,0)-1)),"", IFERROR($J135*OFFSET('Raw Data'!$A$3,MATCH('Data above threshold'!$A135,'Raw Data'!$B$4:$B$185,0),MATCH('Data above threshold'!CI$4,'Raw Data'!$3:$3,0)-1),"NA"))</f>
        <v>0.1</v>
      </c>
      <c r="CH135" s="103" t="n">
        <f aca="true">IF(ISBLANK(OFFSET('Raw Data'!$A$3,MATCH('Data above threshold'!$A135,'Raw Data'!$B$4:$B$185,0),MATCH('Data above threshold'!CJ$4,'Raw Data'!$3:$3,0)-1)),"", IFERROR($J135*OFFSET('Raw Data'!$A$3,MATCH('Data above threshold'!$A135,'Raw Data'!$B$4:$B$185,0),MATCH('Data above threshold'!CJ$4,'Raw Data'!$3:$3,0)-1),"NA"))</f>
        <v>1.5</v>
      </c>
      <c r="CI135" s="103" t="n">
        <f aca="true">IF(ISBLANK(OFFSET('Raw Data'!$A$3,MATCH('Data above threshold'!$A135,'Raw Data'!$B$4:$B$185,0),MATCH('Data above threshold'!CK$4,'Raw Data'!$3:$3,0)-1)),"", IFERROR($J135*OFFSET('Raw Data'!$A$3,MATCH('Data above threshold'!$A135,'Raw Data'!$B$4:$B$185,0),MATCH('Data above threshold'!CK$4,'Raw Data'!$3:$3,0)-1),"NA"))</f>
        <v>1.5</v>
      </c>
      <c r="CJ135" s="103" t="n">
        <f aca="true">IF(ISBLANK(OFFSET('Raw Data'!$A$3,MATCH('Data above threshold'!$A135,'Raw Data'!$B$4:$B$185,0),MATCH('Data above threshold'!CL$4,'Raw Data'!$3:$3,0)-1)),"", IFERROR($J135*OFFSET('Raw Data'!$A$3,MATCH('Data above threshold'!$A135,'Raw Data'!$B$4:$B$185,0),MATCH('Data above threshold'!CL$4,'Raw Data'!$3:$3,0)-1),"NA"))</f>
        <v>5.7</v>
      </c>
      <c r="CK135" s="103" t="n">
        <f aca="true">IF(ISBLANK(OFFSET('Raw Data'!$A$3,MATCH('Data above threshold'!$A135,'Raw Data'!$B$4:$B$185,0),MATCH('Data above threshold'!CM$4,'Raw Data'!$3:$3,0)-1)),"", IFERROR($J135*OFFSET('Raw Data'!$A$3,MATCH('Data above threshold'!$A135,'Raw Data'!$B$4:$B$185,0),MATCH('Data above threshold'!CM$4,'Raw Data'!$3:$3,0)-1),"NA"))</f>
        <v>7.4</v>
      </c>
      <c r="CL135" s="103" t="n">
        <f aca="true">IF(ISBLANK(OFFSET('Raw Data'!$A$3,MATCH('Data above threshold'!$A135,'Raw Data'!$B$4:$B$185,0),MATCH('Data above threshold'!CN$4,'Raw Data'!$3:$3,0)-1)),"", IFERROR($J135*OFFSET('Raw Data'!$A$3,MATCH('Data above threshold'!$A135,'Raw Data'!$B$4:$B$185,0),MATCH('Data above threshold'!CN$4,'Raw Data'!$3:$3,0)-1),"NA"))</f>
        <v>7.7</v>
      </c>
      <c r="CM135" s="103" t="n">
        <f aca="true">IF(ISBLANK(OFFSET('Raw Data'!$A$3,MATCH('Data above threshold'!$A135,'Raw Data'!$B$4:$B$185,0),MATCH('Data above threshold'!CO$4,'Raw Data'!$3:$3,0)-1)),"", IFERROR($J135*OFFSET('Raw Data'!$A$3,MATCH('Data above threshold'!$A135,'Raw Data'!$B$4:$B$185,0),MATCH('Data above threshold'!CO$4,'Raw Data'!$3:$3,0)-1),"NA"))</f>
        <v>5.5</v>
      </c>
      <c r="CN135" s="103" t="n">
        <f aca="true">IF(ISBLANK(OFFSET('Raw Data'!$A$3,MATCH('Data above threshold'!$A135,'Raw Data'!$B$4:$B$185,0),MATCH('Data above threshold'!CP$4,'Raw Data'!$3:$3,0)-1)),"", IFERROR($J135*OFFSET('Raw Data'!$A$3,MATCH('Data above threshold'!$A135,'Raw Data'!$B$4:$B$185,0),MATCH('Data above threshold'!CP$4,'Raw Data'!$3:$3,0)-1),"NA"))</f>
        <v>1.2</v>
      </c>
      <c r="CO135" s="103" t="n">
        <f aca="true">IF(ISBLANK(OFFSET('Raw Data'!$A$3,MATCH('Data above threshold'!$A135,'Raw Data'!$B$4:$B$185,0),MATCH('Data above threshold'!CQ$4,'Raw Data'!$3:$3,0)-1)),"", IFERROR($J135*OFFSET('Raw Data'!$A$3,MATCH('Data above threshold'!$A135,'Raw Data'!$B$4:$B$185,0),MATCH('Data above threshold'!CQ$4,'Raw Data'!$3:$3,0)-1),"NA"))</f>
        <v>2.4</v>
      </c>
      <c r="CP135" s="103" t="n">
        <f aca="true">IF(ISBLANK(OFFSET('Raw Data'!$A$3,MATCH('Data above threshold'!$A135,'Raw Data'!$B$4:$B$185,0),MATCH('Data above threshold'!CR$4,'Raw Data'!$3:$3,0)-1)),"", IFERROR($J135*OFFSET('Raw Data'!$A$3,MATCH('Data above threshold'!$A135,'Raw Data'!$B$4:$B$185,0),MATCH('Data above threshold'!CR$4,'Raw Data'!$3:$3,0)-1),"NA"))</f>
        <v>2.7</v>
      </c>
    </row>
    <row r="136" customFormat="false" ht="15.5" hidden="false" customHeight="false" outlineLevel="0" collapsed="false">
      <c r="A136" s="107" t="n">
        <v>5112</v>
      </c>
      <c r="B136" s="107" t="n">
        <v>4</v>
      </c>
      <c r="C136" s="103" t="str">
        <f aca="true">IF(ISBLANK(OFFSET('Raw Data'!$A$3,MATCH($A136,'Raw Data'!$B$4:$B$185,0),MATCH(C$4,'Raw Data'!$3:$3,0)-1)),"",OFFSET('Raw Data'!$A$3,MATCH($A136,'Raw Data'!$B$4:$B$185,0),MATCH(C$4,'Raw Data'!$3:$3,0)-1))</f>
        <v/>
      </c>
      <c r="D136" s="103" t="str">
        <f aca="true">IF(ISBLANK(OFFSET('Raw Data'!$A$3,MATCH($A136,'Raw Data'!$B$4:$B$185,0),MATCH(D$4,'Raw Data'!$3:$3,0)-1)),"",OFFSET('Raw Data'!$A$3,MATCH($A136,'Raw Data'!$B$4:$B$185,0),MATCH(D$4,'Raw Data'!$3:$3,0)-1))</f>
        <v>Digital skills among Population</v>
      </c>
      <c r="E136" s="103" t="str">
        <f aca="true">IF(ISBLANK(OFFSET('Raw Data'!$A$3,MATCH($A136,'Raw Data'!$B$4:$B$185,0),MATCH(E$4,'Raw Data'!$3:$3,0)-1)),"",OFFSET('Raw Data'!$A$3,MATCH($A136,'Raw Data'!$B$4:$B$185,0),MATCH(E$4,'Raw Data'!$3:$3,0)-1))</f>
        <v/>
      </c>
      <c r="F136" s="103" t="str">
        <f aca="true">IF(ISBLANK(OFFSET('Raw Data'!$A$3,MATCH($A136,'Raw Data'!$B$4:$B$185,0),MATCH(F$4,'Raw Data'!$3:$3,0)-1)),"",OFFSET('Raw Data'!$A$3,MATCH($A136,'Raw Data'!$B$4:$B$185,0),MATCH(F$4,'Raw Data'!$3:$3,0)-1))</f>
        <v/>
      </c>
      <c r="G136" s="0" t="s">
        <v>226</v>
      </c>
      <c r="H136" s="103" t="str">
        <f aca="true">IF(ISBLANK(OFFSET('Raw Data'!$A$3,MATCH($A136,'Raw Data'!$B$4:$B$185,0),MATCH(H$4,'Raw Data'!$3:$3,0)-1)),"",OFFSET('Raw Data'!$A$3,MATCH($A136,'Raw Data'!$B$4:$B$185,0),MATCH(H$4,'Raw Data'!$3:$3,0)-1))</f>
        <v>Score 1-7</v>
      </c>
      <c r="I136" s="103" t="str">
        <f aca="true">IF(ISBLANK(OFFSET('Raw Data'!$A$3,MATCH($A136,'Raw Data'!$B$4:$B$185,0),MATCH(I$4,'Raw Data'!$3:$3,0)-1)),"",OFFSET('Raw Data'!$A$3,MATCH($A136,'Raw Data'!$B$4:$B$185,0),MATCH(I$4,'Raw Data'!$3:$3,0)-1))</f>
        <v>Plus</v>
      </c>
      <c r="J136" s="103" t="n">
        <f aca="false">IF(I136="","",IF(I136="Minus",-1,1))</f>
        <v>1</v>
      </c>
      <c r="K136" s="105" t="n">
        <f aca="false" t="array" ref="K136:K136">IFERROR(SKEW(IF(ISNUMBER(O136:CP136),O136:CP136,"")),"")</f>
        <v>3.53588152258723</v>
      </c>
      <c r="L136" s="103" t="n">
        <f aca="true">IF(ISBLANK(OFFSET('Data above threshold'!$A$4,MATCH('Data above threshold'!$A136,'Data above threshold'!$A$5:$A$185,0),MATCH('Data above threshold'!N$4,'Data above threshold'!$4:$4,0)-1)),1,OFFSET('Data above threshold'!$A$4,MATCH('Data above threshold'!$A136,'Data above threshold'!$A$5:$A$185,0),MATCH('Data above threshold'!N$4,'Data above threshold'!$4:$4,0)-1))</f>
        <v>0</v>
      </c>
      <c r="M136" s="103" t="str">
        <f aca="true">IF(ISBLANK(OFFSET('Data above threshold'!$A$4,MATCH('Data above threshold'!$A136,'Data above threshold'!$A$5:$A$185,0),MATCH('Data above threshold'!O$4,'Data above threshold'!$4:$4,0)-1)),"",OFFSET('Data above threshold'!$A$4,MATCH('Data above threshold'!$A136,'Data above threshold'!$A$5:$A$185,0),MATCH('Data above threshold'!O$4,'Data above threshold'!$4:$4,0)-1))</f>
        <v/>
      </c>
      <c r="N136" s="106" t="n">
        <f aca="false" t="array" ref="N136:N136">IF(B136&lt;4,"",1-IFERROR(SUM(ISNUMBER(O136:CP136)*(1-$O$3:$CP$3))/COUNTIF($O$3:$CP$3,0),0))</f>
        <v>0.125</v>
      </c>
      <c r="O136" s="103" t="n">
        <f aca="true">IF(ISBLANK(OFFSET('Raw Data'!$A$3,MATCH('Data above threshold'!$A136,'Raw Data'!$B$4:$B$185,0),MATCH('Data above threshold'!Q$4,'Raw Data'!$3:$3,0)-1)),"", IFERROR($J136*LN(OFFSET('Raw Data'!$A$3,MATCH('Data above threshold'!$A136,'Raw Data'!$B$4:$B$185,0),MATCH('Data above threshold'!Q$4,'Raw Data'!$3:$3,0)-1)+0.0001),"NA"))</f>
        <v>1.3888161786634</v>
      </c>
      <c r="P136" s="103" t="n">
        <f aca="true">IF(ISBLANK(OFFSET('Raw Data'!$A$3,MATCH('Data above threshold'!$A136,'Raw Data'!$B$4:$B$185,0),MATCH('Data above threshold'!R$4,'Raw Data'!$3:$3,0)-1)),"", IFERROR($J136*LN(OFFSET('Raw Data'!$A$3,MATCH('Data above threshold'!$A136,'Raw Data'!$B$4:$B$185,0),MATCH('Data above threshold'!R$4,'Raw Data'!$3:$3,0)-1)+0.0001),"NA"))</f>
        <v>1.61344985382396</v>
      </c>
      <c r="Q136" s="103" t="n">
        <f aca="true">IF(ISBLANK(OFFSET('Raw Data'!$A$3,MATCH('Data above threshold'!$A136,'Raw Data'!$B$4:$B$185,0),MATCH('Data above threshold'!S$4,'Raw Data'!$3:$3,0)-1)),"", IFERROR($J136*LN(OFFSET('Raw Data'!$A$3,MATCH('Data above threshold'!$A136,'Raw Data'!$B$4:$B$185,0),MATCH('Data above threshold'!S$4,'Raw Data'!$3:$3,0)-1)+0.0001),"NA"))</f>
        <v>1.56446146678663</v>
      </c>
      <c r="R136" s="103" t="n">
        <f aca="true">IF(ISBLANK(OFFSET('Raw Data'!$A$3,MATCH('Data above threshold'!$A136,'Raw Data'!$B$4:$B$185,0),MATCH('Data above threshold'!T$4,'Raw Data'!$3:$3,0)-1)),"", IFERROR($J136*LN(OFFSET('Raw Data'!$A$3,MATCH('Data above threshold'!$A136,'Raw Data'!$B$4:$B$185,0),MATCH('Data above threshold'!T$4,'Raw Data'!$3:$3,0)-1)+0.0001),"NA"))</f>
        <v>1.57486717138391</v>
      </c>
      <c r="S136" s="103" t="n">
        <f aca="true">IF(ISBLANK(OFFSET('Raw Data'!$A$3,MATCH('Data above threshold'!$A136,'Raw Data'!$B$4:$B$185,0),MATCH('Data above threshold'!U$4,'Raw Data'!$3:$3,0)-1)),"", IFERROR($J136*LN(OFFSET('Raw Data'!$A$3,MATCH('Data above threshold'!$A136,'Raw Data'!$B$4:$B$185,0),MATCH('Data above threshold'!U$4,'Raw Data'!$3:$3,0)-1)+0.0001),"NA"))</f>
        <v>1.26697577210467</v>
      </c>
      <c r="T136" s="103" t="str">
        <f aca="true">IF(ISBLANK(OFFSET('Raw Data'!$A$3,MATCH('Data above threshold'!$A136,'Raw Data'!$B$4:$B$185,0),MATCH('Data above threshold'!V$4,'Raw Data'!$3:$3,0)-1)),"", IFERROR($J136*LN(OFFSET('Raw Data'!$A$3,MATCH('Data above threshold'!$A136,'Raw Data'!$B$4:$B$185,0),MATCH('Data above threshold'!V$4,'Raw Data'!$3:$3,0)-1)+0.0001),"NA"))</f>
        <v>NA</v>
      </c>
      <c r="U136" s="103" t="n">
        <f aca="true">IF(ISBLANK(OFFSET('Raw Data'!$A$3,MATCH('Data above threshold'!$A136,'Raw Data'!$B$4:$B$185,0),MATCH('Data above threshold'!W$4,'Raw Data'!$3:$3,0)-1)),"", IFERROR($J136*LN(OFFSET('Raw Data'!$A$3,MATCH('Data above threshold'!$A136,'Raw Data'!$B$4:$B$185,0),MATCH('Data above threshold'!W$4,'Raw Data'!$3:$3,0)-1)+0.0001),"NA"))</f>
        <v>1.12820345284555</v>
      </c>
      <c r="V136" s="103" t="n">
        <f aca="true">IF(ISBLANK(OFFSET('Raw Data'!$A$3,MATCH('Data above threshold'!$A136,'Raw Data'!$B$4:$B$185,0),MATCH('Data above threshold'!X$4,'Raw Data'!$3:$3,0)-1)),"", IFERROR($J136*LN(OFFSET('Raw Data'!$A$3,MATCH('Data above threshold'!$A136,'Raw Data'!$B$4:$B$185,0),MATCH('Data above threshold'!X$4,'Raw Data'!$3:$3,0)-1)+0.0001),"NA"))</f>
        <v>1.62336054127446</v>
      </c>
      <c r="W136" s="103" t="n">
        <f aca="true">IF(ISBLANK(OFFSET('Raw Data'!$A$3,MATCH('Data above threshold'!$A136,'Raw Data'!$B$4:$B$185,0),MATCH('Data above threshold'!Y$4,'Raw Data'!$3:$3,0)-1)),"", IFERROR($J136*LN(OFFSET('Raw Data'!$A$3,MATCH('Data above threshold'!$A136,'Raw Data'!$B$4:$B$185,0),MATCH('Data above threshold'!Y$4,'Raw Data'!$3:$3,0)-1)+0.0001),"NA"))</f>
        <v>1.69929689780243</v>
      </c>
      <c r="X136" s="103" t="n">
        <f aca="true">IF(ISBLANK(OFFSET('Raw Data'!$A$3,MATCH('Data above threshold'!$A136,'Raw Data'!$B$4:$B$185,0),MATCH('Data above threshold'!Z$4,'Raw Data'!$3:$3,0)-1)),"", IFERROR($J136*LN(OFFSET('Raw Data'!$A$3,MATCH('Data above threshold'!$A136,'Raw Data'!$B$4:$B$185,0),MATCH('Data above threshold'!Z$4,'Raw Data'!$3:$3,0)-1)+0.0001),"NA"))</f>
        <v>1.44929263418417</v>
      </c>
      <c r="Y136" s="103" t="n">
        <f aca="true">IF(ISBLANK(OFFSET('Raw Data'!$A$3,MATCH('Data above threshold'!$A136,'Raw Data'!$B$4:$B$185,0),MATCH('Data above threshold'!AA$4,'Raw Data'!$3:$3,0)-1)),"", IFERROR($J136*LN(OFFSET('Raw Data'!$A$3,MATCH('Data above threshold'!$A136,'Raw Data'!$B$4:$B$185,0),MATCH('Data above threshold'!AA$4,'Raw Data'!$3:$3,0)-1)+0.0001),"NA"))</f>
        <v>1.53903690713478</v>
      </c>
      <c r="Z136" s="103" t="str">
        <f aca="true">IF(ISBLANK(OFFSET('Raw Data'!$A$3,MATCH('Data above threshold'!$A136,'Raw Data'!$B$4:$B$185,0),MATCH('Data above threshold'!AB$4,'Raw Data'!$3:$3,0)-1)),"", IFERROR($J136*LN(OFFSET('Raw Data'!$A$3,MATCH('Data above threshold'!$A136,'Raw Data'!$B$4:$B$185,0),MATCH('Data above threshold'!AB$4,'Raw Data'!$3:$3,0)-1)+0.0001),"NA"))</f>
        <v>NA</v>
      </c>
      <c r="AA136" s="103" t="n">
        <f aca="true">IF(ISBLANK(OFFSET('Raw Data'!$A$3,MATCH('Data above threshold'!$A136,'Raw Data'!$B$4:$B$185,0),MATCH('Data above threshold'!AC$4,'Raw Data'!$3:$3,0)-1)),"", IFERROR($J136*LN(OFFSET('Raw Data'!$A$3,MATCH('Data above threshold'!$A136,'Raw Data'!$B$4:$B$185,0),MATCH('Data above threshold'!AC$4,'Raw Data'!$3:$3,0)-1)+0.0001),"NA"))</f>
        <v>1.33502738217556</v>
      </c>
      <c r="AB136" s="103" t="n">
        <f aca="true">IF(ISBLANK(OFFSET('Raw Data'!$A$3,MATCH('Data above threshold'!$A136,'Raw Data'!$B$4:$B$185,0),MATCH('Data above threshold'!AD$4,'Raw Data'!$3:$3,0)-1)),"", IFERROR($J136*LN(OFFSET('Raw Data'!$A$3,MATCH('Data above threshold'!$A136,'Raw Data'!$B$4:$B$185,0),MATCH('Data above threshold'!AD$4,'Raw Data'!$3:$3,0)-1)+0.0001),"NA"))</f>
        <v>1.39379118954651</v>
      </c>
      <c r="AC136" s="103" t="n">
        <f aca="true">IF(ISBLANK(OFFSET('Raw Data'!$A$3,MATCH('Data above threshold'!$A136,'Raw Data'!$B$4:$B$185,0),MATCH('Data above threshold'!AE$4,'Raw Data'!$3:$3,0)-1)),"", IFERROR($J136*LN(OFFSET('Raw Data'!$A$3,MATCH('Data above threshold'!$A136,'Raw Data'!$B$4:$B$185,0),MATCH('Data above threshold'!AE$4,'Raw Data'!$3:$3,0)-1)+0.0001),"NA"))</f>
        <v>1.58721275317543</v>
      </c>
      <c r="AD136" s="103" t="n">
        <f aca="true">IF(ISBLANK(OFFSET('Raw Data'!$A$3,MATCH('Data above threshold'!$A136,'Raw Data'!$B$4:$B$185,0),MATCH('Data above threshold'!AF$4,'Raw Data'!$3:$3,0)-1)),"", IFERROR($J136*LN(OFFSET('Raw Data'!$A$3,MATCH('Data above threshold'!$A136,'Raw Data'!$B$4:$B$185,0),MATCH('Data above threshold'!AF$4,'Raw Data'!$3:$3,0)-1)+0.0001),"NA"))</f>
        <v>1.5810590138324</v>
      </c>
      <c r="AE136" s="103" t="n">
        <f aca="true">IF(ISBLANK(OFFSET('Raw Data'!$A$3,MATCH('Data above threshold'!$A136,'Raw Data'!$B$4:$B$185,0),MATCH('Data above threshold'!AG$4,'Raw Data'!$3:$3,0)-1)),"", IFERROR($J136*LN(OFFSET('Raw Data'!$A$3,MATCH('Data above threshold'!$A136,'Raw Data'!$B$4:$B$185,0),MATCH('Data above threshold'!AG$4,'Raw Data'!$3:$3,0)-1)+0.0001),"NA"))</f>
        <v>1.62336054127446</v>
      </c>
      <c r="AF136" s="103" t="n">
        <f aca="true">IF(ISBLANK(OFFSET('Raw Data'!$A$3,MATCH('Data above threshold'!$A136,'Raw Data'!$B$4:$B$185,0),MATCH('Data above threshold'!AH$4,'Raw Data'!$3:$3,0)-1)),"", IFERROR($J136*LN(OFFSET('Raw Data'!$A$3,MATCH('Data above threshold'!$A136,'Raw Data'!$B$4:$B$185,0),MATCH('Data above threshold'!AH$4,'Raw Data'!$3:$3,0)-1)+0.0001),"NA"))</f>
        <v>1.69011426546585</v>
      </c>
      <c r="AG136" s="103" t="n">
        <f aca="true">IF(ISBLANK(OFFSET('Raw Data'!$A$3,MATCH('Data above threshold'!$A136,'Raw Data'!$B$4:$B$185,0),MATCH('Data above threshold'!AI$4,'Raw Data'!$3:$3,0)-1)),"", IFERROR($J136*LN(OFFSET('Raw Data'!$A$3,MATCH('Data above threshold'!$A136,'Raw Data'!$B$4:$B$185,0),MATCH('Data above threshold'!AI$4,'Raw Data'!$3:$3,0)-1)+0.0001),"NA"))</f>
        <v>1.27539073298339</v>
      </c>
      <c r="AH136" s="103" t="n">
        <f aca="true">IF(ISBLANK(OFFSET('Raw Data'!$A$3,MATCH('Data above threshold'!$A136,'Raw Data'!$B$4:$B$185,0),MATCH('Data above threshold'!AJ$4,'Raw Data'!$3:$3,0)-1)),"", IFERROR($J136*LN(OFFSET('Raw Data'!$A$3,MATCH('Data above threshold'!$A136,'Raw Data'!$B$4:$B$185,0),MATCH('Data above threshold'!AJ$4,'Raw Data'!$3:$3,0)-1)+0.0001),"NA"))</f>
        <v>1.37879128329874</v>
      </c>
      <c r="AI136" s="103" t="n">
        <f aca="true">IF(ISBLANK(OFFSET('Raw Data'!$A$3,MATCH('Data above threshold'!$A136,'Raw Data'!$B$4:$B$185,0),MATCH('Data above threshold'!AK$4,'Raw Data'!$3:$3,0)-1)),"", IFERROR($J136*LN(OFFSET('Raw Data'!$A$3,MATCH('Data above threshold'!$A136,'Raw Data'!$B$4:$B$185,0),MATCH('Data above threshold'!AK$4,'Raw Data'!$3:$3,0)-1)+0.0001),"NA"))</f>
        <v>1.32444555279282</v>
      </c>
      <c r="AJ136" s="103" t="n">
        <f aca="true">IF(ISBLANK(OFFSET('Raw Data'!$A$3,MATCH('Data above threshold'!$A136,'Raw Data'!$B$4:$B$185,0),MATCH('Data above threshold'!AL$4,'Raw Data'!$3:$3,0)-1)),"", IFERROR($J136*LN(OFFSET('Raw Data'!$A$3,MATCH('Data above threshold'!$A136,'Raw Data'!$B$4:$B$185,0),MATCH('Data above threshold'!AL$4,'Raw Data'!$3:$3,0)-1)+0.0001),"NA"))</f>
        <v>1.46789738932152</v>
      </c>
      <c r="AK136" s="103" t="n">
        <f aca="true">IF(ISBLANK(OFFSET('Raw Data'!$A$3,MATCH('Data above threshold'!$A136,'Raw Data'!$B$4:$B$185,0),MATCH('Data above threshold'!AM$4,'Raw Data'!$3:$3,0)-1)),"", IFERROR($J136*LN(OFFSET('Raw Data'!$A$3,MATCH('Data above threshold'!$A136,'Raw Data'!$B$4:$B$185,0),MATCH('Data above threshold'!AM$4,'Raw Data'!$3:$3,0)-1)+0.0001),"NA"))</f>
        <v>1.76303415287396</v>
      </c>
      <c r="AL136" s="103" t="str">
        <f aca="true">IF(ISBLANK(OFFSET('Raw Data'!$A$3,MATCH('Data above threshold'!$A136,'Raw Data'!$B$4:$B$185,0),MATCH('Data above threshold'!AN$4,'Raw Data'!$3:$3,0)-1)),"", IFERROR($J136*LN(OFFSET('Raw Data'!$A$3,MATCH('Data above threshold'!$A136,'Raw Data'!$B$4:$B$185,0),MATCH('Data above threshold'!AN$4,'Raw Data'!$3:$3,0)-1)+0.0001),"NA"))</f>
        <v>NA</v>
      </c>
      <c r="AM136" s="103" t="n">
        <f aca="true">IF(ISBLANK(OFFSET('Raw Data'!$A$3,MATCH('Data above threshold'!$A136,'Raw Data'!$B$4:$B$185,0),MATCH('Data above threshold'!AO$4,'Raw Data'!$3:$3,0)-1)),"", IFERROR($J136*LN(OFFSET('Raw Data'!$A$3,MATCH('Data above threshold'!$A136,'Raw Data'!$B$4:$B$185,0),MATCH('Data above threshold'!AO$4,'Raw Data'!$3:$3,0)-1)+0.0001),"NA"))</f>
        <v>1.50187497322107</v>
      </c>
      <c r="AN136" s="103" t="n">
        <f aca="true">IF(ISBLANK(OFFSET('Raw Data'!$A$3,MATCH('Data above threshold'!$A136,'Raw Data'!$B$4:$B$185,0),MATCH('Data above threshold'!AP$4,'Raw Data'!$3:$3,0)-1)),"", IFERROR($J136*LN(OFFSET('Raw Data'!$A$3,MATCH('Data above threshold'!$A136,'Raw Data'!$B$4:$B$185,0),MATCH('Data above threshold'!AP$4,'Raw Data'!$3:$3,0)-1)+0.0001),"NA"))</f>
        <v>1.59738557390993</v>
      </c>
      <c r="AO136" s="103" t="n">
        <f aca="true">IF(ISBLANK(OFFSET('Raw Data'!$A$3,MATCH('Data above threshold'!$A136,'Raw Data'!$B$4:$B$185,0),MATCH('Data above threshold'!AQ$4,'Raw Data'!$3:$3,0)-1)),"", IFERROR($J136*LN(OFFSET('Raw Data'!$A$3,MATCH('Data above threshold'!$A136,'Raw Data'!$B$4:$B$185,0),MATCH('Data above threshold'!AQ$4,'Raw Data'!$3:$3,0)-1)+0.0001),"NA"))</f>
        <v>1.43748640038131</v>
      </c>
      <c r="AP136" s="103" t="n">
        <f aca="true">IF(ISBLANK(OFFSET('Raw Data'!$A$3,MATCH('Data above threshold'!$A136,'Raw Data'!$B$4:$B$185,0),MATCH('Data above threshold'!AR$4,'Raw Data'!$3:$3,0)-1)),"", IFERROR($J136*LN(OFFSET('Raw Data'!$A$3,MATCH('Data above threshold'!$A136,'Raw Data'!$B$4:$B$185,0),MATCH('Data above threshold'!AR$4,'Raw Data'!$3:$3,0)-1)+0.0001),"NA"))</f>
        <v>1.20899019613772</v>
      </c>
      <c r="AQ136" s="103" t="n">
        <f aca="true">IF(ISBLANK(OFFSET('Raw Data'!$A$3,MATCH('Data above threshold'!$A136,'Raw Data'!$B$4:$B$185,0),MATCH('Data above threshold'!AS$4,'Raw Data'!$3:$3,0)-1)),"", IFERROR($J136*LN(OFFSET('Raw Data'!$A$3,MATCH('Data above threshold'!$A136,'Raw Data'!$B$4:$B$185,0),MATCH('Data above threshold'!AS$4,'Raw Data'!$3:$3,0)-1)+0.0001),"NA"))</f>
        <v>1.4134473591124</v>
      </c>
      <c r="AR136" s="103" t="str">
        <f aca="true">IF(ISBLANK(OFFSET('Raw Data'!$A$3,MATCH('Data above threshold'!$A136,'Raw Data'!$B$4:$B$185,0),MATCH('Data above threshold'!AT$4,'Raw Data'!$3:$3,0)-1)),"", IFERROR($J136*LN(OFFSET('Raw Data'!$A$3,MATCH('Data above threshold'!$A136,'Raw Data'!$B$4:$B$185,0),MATCH('Data above threshold'!AT$4,'Raw Data'!$3:$3,0)-1)+0.0001),"NA"))</f>
        <v>NA</v>
      </c>
      <c r="AS136" s="103" t="n">
        <f aca="true">IF(ISBLANK(OFFSET('Raw Data'!$A$3,MATCH('Data above threshold'!$A136,'Raw Data'!$B$4:$B$185,0),MATCH('Data above threshold'!AU$4,'Raw Data'!$3:$3,0)-1)),"", IFERROR($J136*LN(OFFSET('Raw Data'!$A$3,MATCH('Data above threshold'!$A136,'Raw Data'!$B$4:$B$185,0),MATCH('Data above threshold'!AU$4,'Raw Data'!$3:$3,0)-1)+0.0001),"NA"))</f>
        <v>1.31375054964418</v>
      </c>
      <c r="AT136" s="103" t="n">
        <f aca="true">IF(ISBLANK(OFFSET('Raw Data'!$A$3,MATCH('Data above threshold'!$A136,'Raw Data'!$B$4:$B$185,0),MATCH('Data above threshold'!AV$4,'Raw Data'!$3:$3,0)-1)),"", IFERROR($J136*LN(OFFSET('Raw Data'!$A$3,MATCH('Data above threshold'!$A136,'Raw Data'!$B$4:$B$185,0),MATCH('Data above threshold'!AV$4,'Raw Data'!$3:$3,0)-1)+0.0001),"NA"))</f>
        <v>1.50631932621777</v>
      </c>
      <c r="AU136" s="103" t="n">
        <f aca="true">IF(ISBLANK(OFFSET('Raw Data'!$A$3,MATCH('Data above threshold'!$A136,'Raw Data'!$B$4:$B$185,0),MATCH('Data above threshold'!AW$4,'Raw Data'!$3:$3,0)-1)),"", IFERROR($J136*LN(OFFSET('Raw Data'!$A$3,MATCH('Data above threshold'!$A136,'Raw Data'!$B$4:$B$185,0),MATCH('Data above threshold'!AW$4,'Raw Data'!$3:$3,0)-1)+0.0001),"NA"))</f>
        <v>1.4884221571657</v>
      </c>
      <c r="AV136" s="103" t="n">
        <f aca="true">IF(ISBLANK(OFFSET('Raw Data'!$A$3,MATCH('Data above threshold'!$A136,'Raw Data'!$B$4:$B$185,0),MATCH('Data above threshold'!AX$4,'Raw Data'!$3:$3,0)-1)),"", IFERROR($J136*LN(OFFSET('Raw Data'!$A$3,MATCH('Data above threshold'!$A136,'Raw Data'!$B$4:$B$185,0),MATCH('Data above threshold'!AX$4,'Raw Data'!$3:$3,0)-1)+0.0001),"NA"))</f>
        <v>1.73520675426844</v>
      </c>
      <c r="AW136" s="103" t="n">
        <f aca="true">IF(ISBLANK(OFFSET('Raw Data'!$A$3,MATCH('Data above threshold'!$A136,'Raw Data'!$B$4:$B$185,0),MATCH('Data above threshold'!AY$4,'Raw Data'!$3:$3,0)-1)),"", IFERROR($J136*LN(OFFSET('Raw Data'!$A$3,MATCH('Data above threshold'!$A136,'Raw Data'!$B$4:$B$185,0),MATCH('Data above threshold'!AY$4,'Raw Data'!$3:$3,0)-1)+0.0001),"NA"))</f>
        <v>1.42794001633852</v>
      </c>
      <c r="AX136" s="103" t="n">
        <f aca="true">IF(ISBLANK(OFFSET('Raw Data'!$A$3,MATCH('Data above threshold'!$A136,'Raw Data'!$B$4:$B$185,0),MATCH('Data above threshold'!AZ$4,'Raw Data'!$3:$3,0)-1)),"", IFERROR($J136*LN(OFFSET('Raw Data'!$A$3,MATCH('Data above threshold'!$A136,'Raw Data'!$B$4:$B$185,0),MATCH('Data above threshold'!AZ$4,'Raw Data'!$3:$3,0)-1)+0.0001),"NA"))</f>
        <v>1.34549840792722</v>
      </c>
      <c r="AY136" s="103" t="n">
        <f aca="true">IF(ISBLANK(OFFSET('Raw Data'!$A$3,MATCH('Data above threshold'!$A136,'Raw Data'!$B$4:$B$185,0),MATCH('Data above threshold'!BA$4,'Raw Data'!$3:$3,0)-1)),"", IFERROR($J136*LN(OFFSET('Raw Data'!$A$3,MATCH('Data above threshold'!$A136,'Raw Data'!$B$4:$B$185,0),MATCH('Data above threshold'!BA$4,'Raw Data'!$3:$3,0)-1)+0.0001),"NA"))</f>
        <v>1.4884221571657</v>
      </c>
      <c r="AZ136" s="103" t="n">
        <f aca="true">IF(ISBLANK(OFFSET('Raw Data'!$A$3,MATCH('Data above threshold'!$A136,'Raw Data'!$B$4:$B$185,0),MATCH('Data above threshold'!BB$4,'Raw Data'!$3:$3,0)-1)),"", IFERROR($J136*LN(OFFSET('Raw Data'!$A$3,MATCH('Data above threshold'!$A136,'Raw Data'!$B$4:$B$185,0),MATCH('Data above threshold'!BB$4,'Raw Data'!$3:$3,0)-1)+0.0001),"NA"))</f>
        <v>1.51514921074332</v>
      </c>
      <c r="BA136" s="103" t="n">
        <f aca="true">IF(ISBLANK(OFFSET('Raw Data'!$A$3,MATCH('Data above threshold'!$A136,'Raw Data'!$B$4:$B$185,0),MATCH('Data above threshold'!BC$4,'Raw Data'!$3:$3,0)-1)),"", IFERROR($J136*LN(OFFSET('Raw Data'!$A$3,MATCH('Data above threshold'!$A136,'Raw Data'!$B$4:$B$185,0),MATCH('Data above threshold'!BC$4,'Raw Data'!$3:$3,0)-1)+0.0001),"NA"))</f>
        <v>1.60745594964279</v>
      </c>
      <c r="BB136" s="103" t="n">
        <f aca="true">IF(ISBLANK(OFFSET('Raw Data'!$A$3,MATCH('Data above threshold'!$A136,'Raw Data'!$B$4:$B$185,0),MATCH('Data above threshold'!BD$4,'Raw Data'!$3:$3,0)-1)),"", IFERROR($J136*LN(OFFSET('Raw Data'!$A$3,MATCH('Data above threshold'!$A136,'Raw Data'!$B$4:$B$185,0),MATCH('Data above threshold'!BD$4,'Raw Data'!$3:$3,0)-1)+0.0001),"NA"))</f>
        <v>1.61940804507141</v>
      </c>
      <c r="BC136" s="103" t="n">
        <f aca="true">IF(ISBLANK(OFFSET('Raw Data'!$A$3,MATCH('Data above threshold'!$A136,'Raw Data'!$B$4:$B$185,0),MATCH('Data above threshold'!BE$4,'Raw Data'!$3:$3,0)-1)),"", IFERROR($J136*LN(OFFSET('Raw Data'!$A$3,MATCH('Data above threshold'!$A136,'Raw Data'!$B$4:$B$185,0),MATCH('Data above threshold'!BE$4,'Raw Data'!$3:$3,0)-1)+0.0001),"NA"))</f>
        <v>1.32444555279282</v>
      </c>
      <c r="BD136" s="103" t="n">
        <f aca="true">IF(ISBLANK(OFFSET('Raw Data'!$A$3,MATCH('Data above threshold'!$A136,'Raw Data'!$B$4:$B$185,0),MATCH('Data above threshold'!BF$4,'Raw Data'!$3:$3,0)-1)),"", IFERROR($J136*LN(OFFSET('Raw Data'!$A$3,MATCH('Data above threshold'!$A136,'Raw Data'!$B$4:$B$185,0),MATCH('Data above threshold'!BF$4,'Raw Data'!$3:$3,0)-1)+0.0001),"NA"))</f>
        <v>1.28096162285405</v>
      </c>
      <c r="BE136" s="103" t="n">
        <f aca="true">IF(ISBLANK(OFFSET('Raw Data'!$A$3,MATCH('Data above threshold'!$A136,'Raw Data'!$B$4:$B$185,0),MATCH('Data above threshold'!BG$4,'Raw Data'!$3:$3,0)-1)),"", IFERROR($J136*LN(OFFSET('Raw Data'!$A$3,MATCH('Data above threshold'!$A136,'Raw Data'!$B$4:$B$185,0),MATCH('Data above threshold'!BG$4,'Raw Data'!$3:$3,0)-1)+0.0001),"NA"))</f>
        <v>1.55182998581371</v>
      </c>
      <c r="BF136" s="103" t="str">
        <f aca="true">IF(ISBLANK(OFFSET('Raw Data'!$A$3,MATCH('Data above threshold'!$A136,'Raw Data'!$B$4:$B$185,0),MATCH('Data above threshold'!BH$4,'Raw Data'!$3:$3,0)-1)),"", IFERROR($J136*LN(OFFSET('Raw Data'!$A$3,MATCH('Data above threshold'!$A136,'Raw Data'!$B$4:$B$185,0),MATCH('Data above threshold'!BH$4,'Raw Data'!$3:$3,0)-1)+0.0001),"NA"))</f>
        <v>NA</v>
      </c>
      <c r="BG136" s="103" t="n">
        <f aca="true">IF(ISBLANK(OFFSET('Raw Data'!$A$3,MATCH('Data above threshold'!$A136,'Raw Data'!$B$4:$B$185,0),MATCH('Data above threshold'!BI$4,'Raw Data'!$3:$3,0)-1)),"", IFERROR($J136*LN(OFFSET('Raw Data'!$A$3,MATCH('Data above threshold'!$A136,'Raw Data'!$B$4:$B$185,0),MATCH('Data above threshold'!BI$4,'Raw Data'!$3:$3,0)-1)+0.0001),"NA"))</f>
        <v>1.00799441608437</v>
      </c>
      <c r="BH136" s="103" t="n">
        <f aca="true">IF(ISBLANK(OFFSET('Raw Data'!$A$3,MATCH('Data above threshold'!$A136,'Raw Data'!$B$4:$B$185,0),MATCH('Data above threshold'!BJ$4,'Raw Data'!$3:$3,0)-1)),"", IFERROR($J136*LN(OFFSET('Raw Data'!$A$3,MATCH('Data above threshold'!$A136,'Raw Data'!$B$4:$B$185,0),MATCH('Data above threshold'!BJ$4,'Raw Data'!$3:$3,0)-1)+0.0001),"NA"))</f>
        <v>1.46789738932152</v>
      </c>
      <c r="BI136" s="103" t="n">
        <f aca="true">IF(ISBLANK(OFFSET('Raw Data'!$A$3,MATCH('Data above threshold'!$A136,'Raw Data'!$B$4:$B$185,0),MATCH('Data above threshold'!BK$4,'Raw Data'!$3:$3,0)-1)),"", IFERROR($J136*LN(OFFSET('Raw Data'!$A$3,MATCH('Data above threshold'!$A136,'Raw Data'!$B$4:$B$185,0),MATCH('Data above threshold'!BK$4,'Raw Data'!$3:$3,0)-1)+0.0001),"NA"))</f>
        <v>1.68084653032132</v>
      </c>
      <c r="BJ136" s="103" t="n">
        <f aca="true">IF(ISBLANK(OFFSET('Raw Data'!$A$3,MATCH('Data above threshold'!$A136,'Raw Data'!$B$4:$B$185,0),MATCH('Data above threshold'!BL$4,'Raw Data'!$3:$3,0)-1)),"", IFERROR($J136*LN(OFFSET('Raw Data'!$A$3,MATCH('Data above threshold'!$A136,'Raw Data'!$B$4:$B$185,0),MATCH('Data above threshold'!BL$4,'Raw Data'!$3:$3,0)-1)+0.0001),"NA"))</f>
        <v>1.28926019610668</v>
      </c>
      <c r="BK136" s="103" t="str">
        <f aca="true">IF(ISBLANK(OFFSET('Raw Data'!$A$3,MATCH('Data above threshold'!$A136,'Raw Data'!$B$4:$B$185,0),MATCH('Data above threshold'!BM$4,'Raw Data'!$3:$3,0)-1)),"", IFERROR($J136*LN(OFFSET('Raw Data'!$A$3,MATCH('Data above threshold'!$A136,'Raw Data'!$B$4:$B$185,0),MATCH('Data above threshold'!BM$4,'Raw Data'!$3:$3,0)-1)+0.0001),"NA"))</f>
        <v>NA</v>
      </c>
      <c r="BL136" s="103" t="n">
        <f aca="true">IF(ISBLANK(OFFSET('Raw Data'!$A$3,MATCH('Data above threshold'!$A136,'Raw Data'!$B$4:$B$185,0),MATCH('Data above threshold'!BN$4,'Raw Data'!$3:$3,0)-1)),"", IFERROR($J136*LN(OFFSET('Raw Data'!$A$3,MATCH('Data above threshold'!$A136,'Raw Data'!$B$4:$B$185,0),MATCH('Data above threshold'!BN$4,'Raw Data'!$3:$3,0)-1)+0.0001),"NA"))</f>
        <v>1.22966979041312</v>
      </c>
      <c r="BM136" s="103" t="n">
        <f aca="true">IF(ISBLANK(OFFSET('Raw Data'!$A$3,MATCH('Data above threshold'!$A136,'Raw Data'!$B$4:$B$185,0),MATCH('Data above threshold'!BO$4,'Raw Data'!$3:$3,0)-1)),"", IFERROR($J136*LN(OFFSET('Raw Data'!$A$3,MATCH('Data above threshold'!$A136,'Raw Data'!$B$4:$B$185,0),MATCH('Data above threshold'!BO$4,'Raw Data'!$3:$3,0)-1)+0.0001),"NA"))</f>
        <v>1.7281272039832</v>
      </c>
      <c r="BN136" s="103" t="n">
        <f aca="true">IF(ISBLANK(OFFSET('Raw Data'!$A$3,MATCH('Data above threshold'!$A136,'Raw Data'!$B$4:$B$185,0),MATCH('Data above threshold'!BP$4,'Raw Data'!$3:$3,0)-1)),"", IFERROR($J136*LN(OFFSET('Raw Data'!$A$3,MATCH('Data above threshold'!$A136,'Raw Data'!$B$4:$B$185,0),MATCH('Data above threshold'!BP$4,'Raw Data'!$3:$3,0)-1)+0.0001),"NA"))</f>
        <v>1.66583714928322</v>
      </c>
      <c r="BO136" s="103" t="n">
        <f aca="true">IF(ISBLANK(OFFSET('Raw Data'!$A$3,MATCH('Data above threshold'!$A136,'Raw Data'!$B$4:$B$185,0),MATCH('Data above threshold'!BQ$4,'Raw Data'!$3:$3,0)-1)),"", IFERROR($J136*LN(OFFSET('Raw Data'!$A$3,MATCH('Data above threshold'!$A136,'Raw Data'!$B$4:$B$185,0),MATCH('Data above threshold'!BQ$4,'Raw Data'!$3:$3,0)-1)+0.0001),"NA"))</f>
        <v>1.59535927182454</v>
      </c>
      <c r="BP136" s="103" t="n">
        <f aca="true">IF(ISBLANK(OFFSET('Raw Data'!$A$3,MATCH('Data above threshold'!$A136,'Raw Data'!$B$4:$B$185,0),MATCH('Data above threshold'!BR$4,'Raw Data'!$3:$3,0)-1)),"", IFERROR($J136*LN(OFFSET('Raw Data'!$A$3,MATCH('Data above threshold'!$A136,'Raw Data'!$B$4:$B$185,0),MATCH('Data above threshold'!BR$4,'Raw Data'!$3:$3,0)-1)+0.0001),"NA"))</f>
        <v>1.42313243033784</v>
      </c>
      <c r="BQ136" s="103" t="n">
        <f aca="true">IF(ISBLANK(OFFSET('Raw Data'!$A$3,MATCH('Data above threshold'!$A136,'Raw Data'!$B$4:$B$185,0),MATCH('Data above threshold'!BS$4,'Raw Data'!$3:$3,0)-1)),"", IFERROR($J136*LN(OFFSET('Raw Data'!$A$3,MATCH('Data above threshold'!$A136,'Raw Data'!$B$4:$B$185,0),MATCH('Data above threshold'!BS$4,'Raw Data'!$3:$3,0)-1)+0.0001),"NA"))</f>
        <v>1.25848939829738</v>
      </c>
      <c r="BR136" s="103" t="n">
        <f aca="true">IF(ISBLANK(OFFSET('Raw Data'!$A$3,MATCH('Data above threshold'!$A136,'Raw Data'!$B$4:$B$185,0),MATCH('Data above threshold'!BT$4,'Raw Data'!$3:$3,0)-1)),"", IFERROR($J136*LN(OFFSET('Raw Data'!$A$3,MATCH('Data above threshold'!$A136,'Raw Data'!$B$4:$B$185,0),MATCH('Data above threshold'!BT$4,'Raw Data'!$3:$3,0)-1)+0.0001),"NA"))</f>
        <v>1.211970735437</v>
      </c>
      <c r="BS136" s="103" t="n">
        <f aca="true">IF(ISBLANK(OFFSET('Raw Data'!$A$3,MATCH('Data above threshold'!$A136,'Raw Data'!$B$4:$B$185,0),MATCH('Data above threshold'!BU$4,'Raw Data'!$3:$3,0)-1)),"", IFERROR($J136*LN(OFFSET('Raw Data'!$A$3,MATCH('Data above threshold'!$A136,'Raw Data'!$B$4:$B$185,0),MATCH('Data above threshold'!BU$4,'Raw Data'!$3:$3,0)-1)+0.0001),"NA"))</f>
        <v>1.62138624594994</v>
      </c>
      <c r="BT136" s="103" t="str">
        <f aca="true">IF(ISBLANK(OFFSET('Raw Data'!$A$3,MATCH('Data above threshold'!$A136,'Raw Data'!$B$4:$B$185,0),MATCH('Data above threshold'!BV$4,'Raw Data'!$3:$3,0)-1)),"", IFERROR($J136*LN(OFFSET('Raw Data'!$A$3,MATCH('Data above threshold'!$A136,'Raw Data'!$B$4:$B$185,0),MATCH('Data above threshold'!BV$4,'Raw Data'!$3:$3,0)-1)+0.0001),"NA"))</f>
        <v>NA</v>
      </c>
      <c r="BU136" s="103" t="n">
        <f aca="true">IF(ISBLANK(OFFSET('Raw Data'!$A$3,MATCH('Data above threshold'!$A136,'Raw Data'!$B$4:$B$185,0),MATCH('Data above threshold'!BW$4,'Raw Data'!$3:$3,0)-1)),"", IFERROR($J136*LN(OFFSET('Raw Data'!$A$3,MATCH('Data above threshold'!$A136,'Raw Data'!$B$4:$B$185,0),MATCH('Data above threshold'!BW$4,'Raw Data'!$3:$3,0)-1)+0.0001),"NA"))</f>
        <v>1.45163724617006</v>
      </c>
      <c r="BV136" s="103" t="n">
        <f aca="true">IF(ISBLANK(OFFSET('Raw Data'!$A$3,MATCH('Data above threshold'!$A136,'Raw Data'!$B$4:$B$185,0),MATCH('Data above threshold'!BX$4,'Raw Data'!$3:$3,0)-1)),"", IFERROR($J136*LN(OFFSET('Raw Data'!$A$3,MATCH('Data above threshold'!$A136,'Raw Data'!$B$4:$B$185,0),MATCH('Data above threshold'!BX$4,'Raw Data'!$3:$3,0)-1)+0.0001),"NA"))</f>
        <v>1.50853411749322</v>
      </c>
      <c r="BW136" s="103" t="n">
        <f aca="true">IF(ISBLANK(OFFSET('Raw Data'!$A$3,MATCH('Data above threshold'!$A136,'Raw Data'!$B$4:$B$185,0),MATCH('Data above threshold'!BY$4,'Raw Data'!$3:$3,0)-1)),"", IFERROR($J136*LN(OFFSET('Raw Data'!$A$3,MATCH('Data above threshold'!$A136,'Raw Data'!$B$4:$B$185,0),MATCH('Data above threshold'!BY$4,'Raw Data'!$3:$3,0)-1)+0.0001),"NA"))</f>
        <v>1.50187497322107</v>
      </c>
      <c r="BX136" s="103" t="n">
        <f aca="true">IF(ISBLANK(OFFSET('Raw Data'!$A$3,MATCH('Data above threshold'!$A136,'Raw Data'!$B$4:$B$185,0),MATCH('Data above threshold'!BZ$4,'Raw Data'!$3:$3,0)-1)),"", IFERROR($J136*LN(OFFSET('Raw Data'!$A$3,MATCH('Data above threshold'!$A136,'Raw Data'!$B$4:$B$185,0),MATCH('Data above threshold'!BZ$4,'Raw Data'!$3:$3,0)-1)+0.0001),"NA"))</f>
        <v>1.59940777839674</v>
      </c>
      <c r="BY136" s="103" t="n">
        <f aca="true">IF(ISBLANK(OFFSET('Raw Data'!$A$3,MATCH('Data above threshold'!$A136,'Raw Data'!$B$4:$B$185,0),MATCH('Data above threshold'!CA$4,'Raw Data'!$3:$3,0)-1)),"", IFERROR($J136*LN(OFFSET('Raw Data'!$A$3,MATCH('Data above threshold'!$A136,'Raw Data'!$B$4:$B$185,0),MATCH('Data above threshold'!CA$4,'Raw Data'!$3:$3,0)-1)+0.0001),"NA"))</f>
        <v>1.3762692774728</v>
      </c>
      <c r="BZ136" s="103" t="str">
        <f aca="true">IF(ISBLANK(OFFSET('Raw Data'!$A$3,MATCH('Data above threshold'!$A136,'Raw Data'!$B$4:$B$185,0),MATCH('Data above threshold'!CB$4,'Raw Data'!$3:$3,0)-1)),"", IFERROR($J136*LN(OFFSET('Raw Data'!$A$3,MATCH('Data above threshold'!$A136,'Raw Data'!$B$4:$B$185,0),MATCH('Data above threshold'!CB$4,'Raw Data'!$3:$3,0)-1)+0.0001),"NA"))</f>
        <v>NA</v>
      </c>
      <c r="CA136" s="103" t="n">
        <f aca="true">IF(ISBLANK(OFFSET('Raw Data'!$A$3,MATCH('Data above threshold'!$A136,'Raw Data'!$B$4:$B$185,0),MATCH('Data above threshold'!CC$4,'Raw Data'!$3:$3,0)-1)),"", IFERROR($J136*LN(OFFSET('Raw Data'!$A$3,MATCH('Data above threshold'!$A136,'Raw Data'!$B$4:$B$185,0),MATCH('Data above threshold'!CC$4,'Raw Data'!$3:$3,0)-1)+0.0001),"NA"))</f>
        <v>1.43748640038131</v>
      </c>
      <c r="CB136" s="103" t="n">
        <f aca="true">IF(ISBLANK(OFFSET('Raw Data'!$A$3,MATCH('Data above threshold'!$A136,'Raw Data'!$B$4:$B$185,0),MATCH('Data above threshold'!CD$4,'Raw Data'!$3:$3,0)-1)),"", IFERROR($J136*LN(OFFSET('Raw Data'!$A$3,MATCH('Data above threshold'!$A136,'Raw Data'!$B$4:$B$185,0),MATCH('Data above threshold'!CD$4,'Raw Data'!$3:$3,0)-1)+0.0001),"NA"))</f>
        <v>1.71920669737959</v>
      </c>
      <c r="CC136" s="103" t="n">
        <f aca="true">IF(ISBLANK(OFFSET('Raw Data'!$A$3,MATCH('Data above threshold'!$A136,'Raw Data'!$B$4:$B$185,0),MATCH('Data above threshold'!CE$4,'Raw Data'!$3:$3,0)-1)),"", IFERROR($J136*LN(OFFSET('Raw Data'!$A$3,MATCH('Data above threshold'!$A136,'Raw Data'!$B$4:$B$185,0),MATCH('Data above threshold'!CE$4,'Raw Data'!$3:$3,0)-1)+0.0001),"NA"))</f>
        <v>1.40856941963357</v>
      </c>
      <c r="CD136" s="103" t="str">
        <f aca="true">IF(ISBLANK(OFFSET('Raw Data'!$A$3,MATCH('Data above threshold'!$A136,'Raw Data'!$B$4:$B$185,0),MATCH('Data above threshold'!CF$4,'Raw Data'!$3:$3,0)-1)),"", IFERROR($J136*LN(OFFSET('Raw Data'!$A$3,MATCH('Data above threshold'!$A136,'Raw Data'!$B$4:$B$185,0),MATCH('Data above threshold'!CF$4,'Raw Data'!$3:$3,0)-1)+0.0001),"NA"))</f>
        <v>NA</v>
      </c>
      <c r="CE136" s="103" t="n">
        <f aca="true">IF(ISBLANK(OFFSET('Raw Data'!$A$3,MATCH('Data above threshold'!$A136,'Raw Data'!$B$4:$B$185,0),MATCH('Data above threshold'!CG$4,'Raw Data'!$3:$3,0)-1)),"", IFERROR($J136*LN(OFFSET('Raw Data'!$A$3,MATCH('Data above threshold'!$A136,'Raw Data'!$B$4:$B$185,0),MATCH('Data above threshold'!CG$4,'Raw Data'!$3:$3,0)-1)+0.0001),"NA"))</f>
        <v>1.57486717138391</v>
      </c>
      <c r="CF136" s="103" t="n">
        <f aca="true">IF(ISBLANK(OFFSET('Raw Data'!$A$3,MATCH('Data above threshold'!$A136,'Raw Data'!$B$4:$B$185,0),MATCH('Data above threshold'!CH$4,'Raw Data'!$3:$3,0)-1)),"", IFERROR($J136*LN(OFFSET('Raw Data'!$A$3,MATCH('Data above threshold'!$A136,'Raw Data'!$B$4:$B$185,0),MATCH('Data above threshold'!CH$4,'Raw Data'!$3:$3,0)-1)+0.0001),"NA"))</f>
        <v>1.73520675426844</v>
      </c>
      <c r="CG136" s="103" t="n">
        <f aca="true">IF(ISBLANK(OFFSET('Raw Data'!$A$3,MATCH('Data above threshold'!$A136,'Raw Data'!$B$4:$B$185,0),MATCH('Data above threshold'!CI$4,'Raw Data'!$3:$3,0)-1)),"", IFERROR($J136*LN(OFFSET('Raw Data'!$A$3,MATCH('Data above threshold'!$A136,'Raw Data'!$B$4:$B$185,0),MATCH('Data above threshold'!CI$4,'Raw Data'!$3:$3,0)-1)+0.0001),"NA"))</f>
        <v>1.06129110360183</v>
      </c>
      <c r="CH136" s="103" t="str">
        <f aca="true">IF(ISBLANK(OFFSET('Raw Data'!$A$3,MATCH('Data above threshold'!$A136,'Raw Data'!$B$4:$B$185,0),MATCH('Data above threshold'!CJ$4,'Raw Data'!$3:$3,0)-1)),"", IFERROR($J136*LN(OFFSET('Raw Data'!$A$3,MATCH('Data above threshold'!$A136,'Raw Data'!$B$4:$B$185,0),MATCH('Data above threshold'!CJ$4,'Raw Data'!$3:$3,0)-1)+0.0001),"NA"))</f>
        <v>NA</v>
      </c>
      <c r="CI136" s="103" t="n">
        <f aca="true">IF(ISBLANK(OFFSET('Raw Data'!$A$3,MATCH('Data above threshold'!$A136,'Raw Data'!$B$4:$B$185,0),MATCH('Data above threshold'!CK$4,'Raw Data'!$3:$3,0)-1)),"", IFERROR($J136*LN(OFFSET('Raw Data'!$A$3,MATCH('Data above threshold'!$A136,'Raw Data'!$B$4:$B$185,0),MATCH('Data above threshold'!CK$4,'Raw Data'!$3:$3,0)-1)+0.0001),"NA"))</f>
        <v>1.49067689871303</v>
      </c>
      <c r="CJ136" s="103" t="n">
        <f aca="true">IF(ISBLANK(OFFSET('Raw Data'!$A$3,MATCH('Data above threshold'!$A136,'Raw Data'!$B$4:$B$185,0),MATCH('Data above threshold'!CL$4,'Raw Data'!$3:$3,0)-1)),"", IFERROR($J136*LN(OFFSET('Raw Data'!$A$3,MATCH('Data above threshold'!$A136,'Raw Data'!$B$4:$B$185,0),MATCH('Data above threshold'!CL$4,'Raw Data'!$3:$3,0)-1)+0.0001),"NA"))</f>
        <v>1.25848939829738</v>
      </c>
      <c r="CK136" s="103" t="n">
        <f aca="true">IF(ISBLANK(OFFSET('Raw Data'!$A$3,MATCH('Data above threshold'!$A136,'Raw Data'!$B$4:$B$185,0),MATCH('Data above threshold'!CM$4,'Raw Data'!$3:$3,0)-1)),"", IFERROR($J136*LN(OFFSET('Raw Data'!$A$3,MATCH('Data above threshold'!$A136,'Raw Data'!$B$4:$B$185,0),MATCH('Data above threshold'!CM$4,'Raw Data'!$3:$3,0)-1)+0.0001),"NA"))</f>
        <v>1.44929263418417</v>
      </c>
      <c r="CL136" s="103" t="n">
        <f aca="true">IF(ISBLANK(OFFSET('Raw Data'!$A$3,MATCH('Data above threshold'!$A136,'Raw Data'!$B$4:$B$185,0),MATCH('Data above threshold'!CN$4,'Raw Data'!$3:$3,0)-1)),"", IFERROR($J136*OFFSET('Raw Data'!$A$3,MATCH('Data above threshold'!$A136,'Raw Data'!$B$4:$B$185,0),MATCH('Data above threshold'!CN$4,'Raw Data'!$3:$3,0)-1),"NA"))</f>
        <v>5.33</v>
      </c>
      <c r="CM136" s="103" t="n">
        <f aca="true">IF(ISBLANK(OFFSET('Raw Data'!$A$3,MATCH('Data above threshold'!$A136,'Raw Data'!$B$4:$B$185,0),MATCH('Data above threshold'!CO$4,'Raw Data'!$3:$3,0)-1)),"", IFERROR($J136*OFFSET('Raw Data'!$A$3,MATCH('Data above threshold'!$A136,'Raw Data'!$B$4:$B$185,0),MATCH('Data above threshold'!CO$4,'Raw Data'!$3:$3,0)-1),"NA"))</f>
        <v>3.77</v>
      </c>
      <c r="CN136" s="103" t="n">
        <f aca="true">IF(ISBLANK(OFFSET('Raw Data'!$A$3,MATCH('Data above threshold'!$A136,'Raw Data'!$B$4:$B$185,0),MATCH('Data above threshold'!CP$4,'Raw Data'!$3:$3,0)-1)),"", IFERROR($J136*OFFSET('Raw Data'!$A$3,MATCH('Data above threshold'!$A136,'Raw Data'!$B$4:$B$185,0),MATCH('Data above threshold'!CP$4,'Raw Data'!$3:$3,0)-1),"NA"))</f>
        <v>3.53</v>
      </c>
      <c r="CO136" s="103" t="n">
        <f aca="true">IF(ISBLANK(OFFSET('Raw Data'!$A$3,MATCH('Data above threshold'!$A136,'Raw Data'!$B$4:$B$185,0),MATCH('Data above threshold'!CQ$4,'Raw Data'!$3:$3,0)-1)),"", IFERROR($J136*OFFSET('Raw Data'!$A$3,MATCH('Data above threshold'!$A136,'Raw Data'!$B$4:$B$185,0),MATCH('Data above threshold'!CQ$4,'Raw Data'!$3:$3,0)-1),"NA"))</f>
        <v>3.5</v>
      </c>
      <c r="CP136" s="103" t="n">
        <f aca="true">IF(ISBLANK(OFFSET('Raw Data'!$A$3,MATCH('Data above threshold'!$A136,'Raw Data'!$B$4:$B$185,0),MATCH('Data above threshold'!CR$4,'Raw Data'!$3:$3,0)-1)),"", IFERROR($J136*OFFSET('Raw Data'!$A$3,MATCH('Data above threshold'!$A136,'Raw Data'!$B$4:$B$185,0),MATCH('Data above threshold'!CR$4,'Raw Data'!$3:$3,0)-1),"NA"))</f>
        <v>3.9</v>
      </c>
    </row>
    <row r="137" customFormat="false" ht="15.5" hidden="false" customHeight="false" outlineLevel="0" collapsed="false">
      <c r="A137" s="107" t="n">
        <v>5120</v>
      </c>
      <c r="B137" s="107" t="n">
        <v>3</v>
      </c>
      <c r="C137" s="103" t="str">
        <f aca="true">IF(ISBLANK(OFFSET('Raw Data'!$A$3,MATCH($A137,'Raw Data'!$B$4:$B$185,0),MATCH(C$4,'Raw Data'!$3:$3,0)-1)),"",OFFSET('Raw Data'!$A$3,MATCH($A137,'Raw Data'!$B$4:$B$185,0),MATCH(C$4,'Raw Data'!$3:$3,0)-1))</f>
        <v>Affordaibility of technology</v>
      </c>
      <c r="D137" s="103" t="str">
        <f aca="true">IF(ISBLANK(OFFSET('Raw Data'!$A$3,MATCH($A137,'Raw Data'!$B$4:$B$185,0),MATCH(D$4,'Raw Data'!$3:$3,0)-1)),"",OFFSET('Raw Data'!$A$3,MATCH($A137,'Raw Data'!$B$4:$B$185,0),MATCH(D$4,'Raw Data'!$3:$3,0)-1))</f>
        <v/>
      </c>
      <c r="E137" s="103" t="str">
        <f aca="true">IF(ISBLANK(OFFSET('Raw Data'!$A$3,MATCH($A137,'Raw Data'!$B$4:$B$185,0),MATCH(E$4,'Raw Data'!$3:$3,0)-1)),"",OFFSET('Raw Data'!$A$3,MATCH($A137,'Raw Data'!$B$4:$B$185,0),MATCH(E$4,'Raw Data'!$3:$3,0)-1))</f>
        <v/>
      </c>
      <c r="F137" s="103" t="str">
        <f aca="true">IF(ISBLANK(OFFSET('Raw Data'!$A$3,MATCH($A137,'Raw Data'!$B$4:$B$185,0),MATCH(F$4,'Raw Data'!$3:$3,0)-1)),"",OFFSET('Raw Data'!$A$3,MATCH($A137,'Raw Data'!$B$4:$B$185,0),MATCH(F$4,'Raw Data'!$3:$3,0)-1))</f>
        <v/>
      </c>
      <c r="H137" s="103" t="str">
        <f aca="true">IF(ISBLANK(OFFSET('Raw Data'!$A$3,MATCH($A137,'Raw Data'!$B$4:$B$185,0),MATCH(H$4,'Raw Data'!$3:$3,0)-1)),"",OFFSET('Raw Data'!$A$3,MATCH($A137,'Raw Data'!$B$4:$B$185,0),MATCH(H$4,'Raw Data'!$3:$3,0)-1))</f>
        <v/>
      </c>
      <c r="I137" s="103" t="str">
        <f aca="true">IF(ISBLANK(OFFSET('Raw Data'!$A$3,MATCH($A137,'Raw Data'!$B$4:$B$185,0),MATCH(I$4,'Raw Data'!$3:$3,0)-1)),"",OFFSET('Raw Data'!$A$3,MATCH($A137,'Raw Data'!$B$4:$B$185,0),MATCH(I$4,'Raw Data'!$3:$3,0)-1))</f>
        <v/>
      </c>
      <c r="J137" s="103" t="str">
        <f aca="false">IF(I137="","",IF(I137="Minus",-1,1))</f>
        <v/>
      </c>
      <c r="K137" s="105" t="str">
        <f aca="false" t="array" ref="K137:K137">IFERROR(SKEW(IF(ISNUMBER(O137:CP137),O137:CP137,"")),"")</f>
        <v/>
      </c>
      <c r="L137" s="103" t="n">
        <f aca="true">IF(ISBLANK(OFFSET('Data above threshold'!$A$4,MATCH('Data above threshold'!$A137,'Data above threshold'!$A$5:$A$185,0),MATCH('Data above threshold'!N$4,'Data above threshold'!$4:$4,0)-1)),1,OFFSET('Data above threshold'!$A$4,MATCH('Data above threshold'!$A137,'Data above threshold'!$A$5:$A$185,0),MATCH('Data above threshold'!N$4,'Data above threshold'!$4:$4,0)-1))</f>
        <v>1</v>
      </c>
      <c r="M137" s="103" t="str">
        <f aca="true">IF(ISBLANK(OFFSET('Data above threshold'!$A$4,MATCH('Data above threshold'!$A137,'Data above threshold'!$A$5:$A$185,0),MATCH('Data above threshold'!O$4,'Data above threshold'!$4:$4,0)-1)),"",OFFSET('Data above threshold'!$A$4,MATCH('Data above threshold'!$A137,'Data above threshold'!$A$5:$A$185,0),MATCH('Data above threshold'!O$4,'Data above threshold'!$4:$4,0)-1))</f>
        <v/>
      </c>
      <c r="N137" s="106" t="str">
        <f aca="false" t="array" ref="N137:N137">IF(B137&lt;4,"",1-IFERROR(SUM(ISNUMBER(O137:CP137)*(1-$O$3:$CP$3))/COUNTIF($O$3:$CP$3,0),0))</f>
        <v/>
      </c>
      <c r="O137" s="103" t="str">
        <f aca="true">IF(ISBLANK(OFFSET('Raw Data'!$A$3,MATCH('Data above threshold'!$A137,'Raw Data'!$B$4:$B$185,0),MATCH('Data above threshold'!Q$4,'Raw Data'!$3:$3,0)-1)),"", IFERROR($J137*OFFSET('Raw Data'!$A$3,MATCH('Data above threshold'!$A137,'Raw Data'!$B$4:$B$185,0),MATCH('Data above threshold'!Q$4,'Raw Data'!$3:$3,0)-1),"NA"))</f>
        <v/>
      </c>
      <c r="P137" s="103" t="str">
        <f aca="true">IF(ISBLANK(OFFSET('Raw Data'!$A$3,MATCH('Data above threshold'!$A137,'Raw Data'!$B$4:$B$185,0),MATCH('Data above threshold'!R$4,'Raw Data'!$3:$3,0)-1)),"", IFERROR($J137*OFFSET('Raw Data'!$A$3,MATCH('Data above threshold'!$A137,'Raw Data'!$B$4:$B$185,0),MATCH('Data above threshold'!R$4,'Raw Data'!$3:$3,0)-1),"NA"))</f>
        <v/>
      </c>
      <c r="Q137" s="103" t="str">
        <f aca="true">IF(ISBLANK(OFFSET('Raw Data'!$A$3,MATCH('Data above threshold'!$A137,'Raw Data'!$B$4:$B$185,0),MATCH('Data above threshold'!S$4,'Raw Data'!$3:$3,0)-1)),"", IFERROR($J137*OFFSET('Raw Data'!$A$3,MATCH('Data above threshold'!$A137,'Raw Data'!$B$4:$B$185,0),MATCH('Data above threshold'!S$4,'Raw Data'!$3:$3,0)-1),"NA"))</f>
        <v/>
      </c>
      <c r="R137" s="103" t="str">
        <f aca="true">IF(ISBLANK(OFFSET('Raw Data'!$A$3,MATCH('Data above threshold'!$A137,'Raw Data'!$B$4:$B$185,0),MATCH('Data above threshold'!T$4,'Raw Data'!$3:$3,0)-1)),"", IFERROR($J137*OFFSET('Raw Data'!$A$3,MATCH('Data above threshold'!$A137,'Raw Data'!$B$4:$B$185,0),MATCH('Data above threshold'!T$4,'Raw Data'!$3:$3,0)-1),"NA"))</f>
        <v/>
      </c>
      <c r="S137" s="103" t="str">
        <f aca="true">IF(ISBLANK(OFFSET('Raw Data'!$A$3,MATCH('Data above threshold'!$A137,'Raw Data'!$B$4:$B$185,0),MATCH('Data above threshold'!U$4,'Raw Data'!$3:$3,0)-1)),"", IFERROR($J137*OFFSET('Raw Data'!$A$3,MATCH('Data above threshold'!$A137,'Raw Data'!$B$4:$B$185,0),MATCH('Data above threshold'!U$4,'Raw Data'!$3:$3,0)-1),"NA"))</f>
        <v/>
      </c>
      <c r="T137" s="103" t="str">
        <f aca="true">IF(ISBLANK(OFFSET('Raw Data'!$A$3,MATCH('Data above threshold'!$A137,'Raw Data'!$B$4:$B$185,0),MATCH('Data above threshold'!V$4,'Raw Data'!$3:$3,0)-1)),"", IFERROR($J137*OFFSET('Raw Data'!$A$3,MATCH('Data above threshold'!$A137,'Raw Data'!$B$4:$B$185,0),MATCH('Data above threshold'!V$4,'Raw Data'!$3:$3,0)-1),"NA"))</f>
        <v/>
      </c>
      <c r="U137" s="103" t="str">
        <f aca="true">IF(ISBLANK(OFFSET('Raw Data'!$A$3,MATCH('Data above threshold'!$A137,'Raw Data'!$B$4:$B$185,0),MATCH('Data above threshold'!W$4,'Raw Data'!$3:$3,0)-1)),"", IFERROR($J137*OFFSET('Raw Data'!$A$3,MATCH('Data above threshold'!$A137,'Raw Data'!$B$4:$B$185,0),MATCH('Data above threshold'!W$4,'Raw Data'!$3:$3,0)-1),"NA"))</f>
        <v/>
      </c>
      <c r="V137" s="103" t="str">
        <f aca="true">IF(ISBLANK(OFFSET('Raw Data'!$A$3,MATCH('Data above threshold'!$A137,'Raw Data'!$B$4:$B$185,0),MATCH('Data above threshold'!X$4,'Raw Data'!$3:$3,0)-1)),"", IFERROR($J137*OFFSET('Raw Data'!$A$3,MATCH('Data above threshold'!$A137,'Raw Data'!$B$4:$B$185,0),MATCH('Data above threshold'!X$4,'Raw Data'!$3:$3,0)-1),"NA"))</f>
        <v/>
      </c>
      <c r="W137" s="103" t="str">
        <f aca="true">IF(ISBLANK(OFFSET('Raw Data'!$A$3,MATCH('Data above threshold'!$A137,'Raw Data'!$B$4:$B$185,0),MATCH('Data above threshold'!Y$4,'Raw Data'!$3:$3,0)-1)),"", IFERROR($J137*OFFSET('Raw Data'!$A$3,MATCH('Data above threshold'!$A137,'Raw Data'!$B$4:$B$185,0),MATCH('Data above threshold'!Y$4,'Raw Data'!$3:$3,0)-1),"NA"))</f>
        <v/>
      </c>
      <c r="X137" s="103" t="str">
        <f aca="true">IF(ISBLANK(OFFSET('Raw Data'!$A$3,MATCH('Data above threshold'!$A137,'Raw Data'!$B$4:$B$185,0),MATCH('Data above threshold'!Z$4,'Raw Data'!$3:$3,0)-1)),"", IFERROR($J137*OFFSET('Raw Data'!$A$3,MATCH('Data above threshold'!$A137,'Raw Data'!$B$4:$B$185,0),MATCH('Data above threshold'!Z$4,'Raw Data'!$3:$3,0)-1),"NA"))</f>
        <v/>
      </c>
      <c r="Y137" s="103" t="str">
        <f aca="true">IF(ISBLANK(OFFSET('Raw Data'!$A$3,MATCH('Data above threshold'!$A137,'Raw Data'!$B$4:$B$185,0),MATCH('Data above threshold'!AA$4,'Raw Data'!$3:$3,0)-1)),"", IFERROR($J137*OFFSET('Raw Data'!$A$3,MATCH('Data above threshold'!$A137,'Raw Data'!$B$4:$B$185,0),MATCH('Data above threshold'!AA$4,'Raw Data'!$3:$3,0)-1),"NA"))</f>
        <v/>
      </c>
      <c r="Z137" s="103" t="str">
        <f aca="true">IF(ISBLANK(OFFSET('Raw Data'!$A$3,MATCH('Data above threshold'!$A137,'Raw Data'!$B$4:$B$185,0),MATCH('Data above threshold'!AB$4,'Raw Data'!$3:$3,0)-1)),"", IFERROR($J137*OFFSET('Raw Data'!$A$3,MATCH('Data above threshold'!$A137,'Raw Data'!$B$4:$B$185,0),MATCH('Data above threshold'!AB$4,'Raw Data'!$3:$3,0)-1),"NA"))</f>
        <v/>
      </c>
      <c r="AA137" s="103" t="str">
        <f aca="true">IF(ISBLANK(OFFSET('Raw Data'!$A$3,MATCH('Data above threshold'!$A137,'Raw Data'!$B$4:$B$185,0),MATCH('Data above threshold'!AC$4,'Raw Data'!$3:$3,0)-1)),"", IFERROR($J137*OFFSET('Raw Data'!$A$3,MATCH('Data above threshold'!$A137,'Raw Data'!$B$4:$B$185,0),MATCH('Data above threshold'!AC$4,'Raw Data'!$3:$3,0)-1),"NA"))</f>
        <v/>
      </c>
      <c r="AB137" s="103" t="str">
        <f aca="true">IF(ISBLANK(OFFSET('Raw Data'!$A$3,MATCH('Data above threshold'!$A137,'Raw Data'!$B$4:$B$185,0),MATCH('Data above threshold'!AD$4,'Raw Data'!$3:$3,0)-1)),"", IFERROR($J137*OFFSET('Raw Data'!$A$3,MATCH('Data above threshold'!$A137,'Raw Data'!$B$4:$B$185,0),MATCH('Data above threshold'!AD$4,'Raw Data'!$3:$3,0)-1),"NA"))</f>
        <v/>
      </c>
      <c r="AC137" s="103" t="str">
        <f aca="true">IF(ISBLANK(OFFSET('Raw Data'!$A$3,MATCH('Data above threshold'!$A137,'Raw Data'!$B$4:$B$185,0),MATCH('Data above threshold'!AE$4,'Raw Data'!$3:$3,0)-1)),"", IFERROR($J137*OFFSET('Raw Data'!$A$3,MATCH('Data above threshold'!$A137,'Raw Data'!$B$4:$B$185,0),MATCH('Data above threshold'!AE$4,'Raw Data'!$3:$3,0)-1),"NA"))</f>
        <v/>
      </c>
      <c r="AD137" s="103" t="str">
        <f aca="true">IF(ISBLANK(OFFSET('Raw Data'!$A$3,MATCH('Data above threshold'!$A137,'Raw Data'!$B$4:$B$185,0),MATCH('Data above threshold'!AF$4,'Raw Data'!$3:$3,0)-1)),"", IFERROR($J137*OFFSET('Raw Data'!$A$3,MATCH('Data above threshold'!$A137,'Raw Data'!$B$4:$B$185,0),MATCH('Data above threshold'!AF$4,'Raw Data'!$3:$3,0)-1),"NA"))</f>
        <v/>
      </c>
      <c r="AE137" s="103" t="str">
        <f aca="true">IF(ISBLANK(OFFSET('Raw Data'!$A$3,MATCH('Data above threshold'!$A137,'Raw Data'!$B$4:$B$185,0),MATCH('Data above threshold'!AG$4,'Raw Data'!$3:$3,0)-1)),"", IFERROR($J137*OFFSET('Raw Data'!$A$3,MATCH('Data above threshold'!$A137,'Raw Data'!$B$4:$B$185,0),MATCH('Data above threshold'!AG$4,'Raw Data'!$3:$3,0)-1),"NA"))</f>
        <v/>
      </c>
      <c r="AF137" s="103" t="str">
        <f aca="true">IF(ISBLANK(OFFSET('Raw Data'!$A$3,MATCH('Data above threshold'!$A137,'Raw Data'!$B$4:$B$185,0),MATCH('Data above threshold'!AH$4,'Raw Data'!$3:$3,0)-1)),"", IFERROR($J137*OFFSET('Raw Data'!$A$3,MATCH('Data above threshold'!$A137,'Raw Data'!$B$4:$B$185,0),MATCH('Data above threshold'!AH$4,'Raw Data'!$3:$3,0)-1),"NA"))</f>
        <v/>
      </c>
      <c r="AG137" s="103" t="str">
        <f aca="true">IF(ISBLANK(OFFSET('Raw Data'!$A$3,MATCH('Data above threshold'!$A137,'Raw Data'!$B$4:$B$185,0),MATCH('Data above threshold'!AI$4,'Raw Data'!$3:$3,0)-1)),"", IFERROR($J137*OFFSET('Raw Data'!$A$3,MATCH('Data above threshold'!$A137,'Raw Data'!$B$4:$B$185,0),MATCH('Data above threshold'!AI$4,'Raw Data'!$3:$3,0)-1),"NA"))</f>
        <v/>
      </c>
      <c r="AH137" s="103" t="str">
        <f aca="true">IF(ISBLANK(OFFSET('Raw Data'!$A$3,MATCH('Data above threshold'!$A137,'Raw Data'!$B$4:$B$185,0),MATCH('Data above threshold'!AJ$4,'Raw Data'!$3:$3,0)-1)),"", IFERROR($J137*OFFSET('Raw Data'!$A$3,MATCH('Data above threshold'!$A137,'Raw Data'!$B$4:$B$185,0),MATCH('Data above threshold'!AJ$4,'Raw Data'!$3:$3,0)-1),"NA"))</f>
        <v/>
      </c>
      <c r="AI137" s="103" t="str">
        <f aca="true">IF(ISBLANK(OFFSET('Raw Data'!$A$3,MATCH('Data above threshold'!$A137,'Raw Data'!$B$4:$B$185,0),MATCH('Data above threshold'!AK$4,'Raw Data'!$3:$3,0)-1)),"", IFERROR($J137*OFFSET('Raw Data'!$A$3,MATCH('Data above threshold'!$A137,'Raw Data'!$B$4:$B$185,0),MATCH('Data above threshold'!AK$4,'Raw Data'!$3:$3,0)-1),"NA"))</f>
        <v/>
      </c>
      <c r="AJ137" s="103" t="str">
        <f aca="true">IF(ISBLANK(OFFSET('Raw Data'!$A$3,MATCH('Data above threshold'!$A137,'Raw Data'!$B$4:$B$185,0),MATCH('Data above threshold'!AL$4,'Raw Data'!$3:$3,0)-1)),"", IFERROR($J137*OFFSET('Raw Data'!$A$3,MATCH('Data above threshold'!$A137,'Raw Data'!$B$4:$B$185,0),MATCH('Data above threshold'!AL$4,'Raw Data'!$3:$3,0)-1),"NA"))</f>
        <v/>
      </c>
      <c r="AK137" s="103" t="str">
        <f aca="true">IF(ISBLANK(OFFSET('Raw Data'!$A$3,MATCH('Data above threshold'!$A137,'Raw Data'!$B$4:$B$185,0),MATCH('Data above threshold'!AM$4,'Raw Data'!$3:$3,0)-1)),"", IFERROR($J137*OFFSET('Raw Data'!$A$3,MATCH('Data above threshold'!$A137,'Raw Data'!$B$4:$B$185,0),MATCH('Data above threshold'!AM$4,'Raw Data'!$3:$3,0)-1),"NA"))</f>
        <v/>
      </c>
      <c r="AL137" s="103" t="str">
        <f aca="true">IF(ISBLANK(OFFSET('Raw Data'!$A$3,MATCH('Data above threshold'!$A137,'Raw Data'!$B$4:$B$185,0),MATCH('Data above threshold'!AN$4,'Raw Data'!$3:$3,0)-1)),"", IFERROR($J137*OFFSET('Raw Data'!$A$3,MATCH('Data above threshold'!$A137,'Raw Data'!$B$4:$B$185,0),MATCH('Data above threshold'!AN$4,'Raw Data'!$3:$3,0)-1),"NA"))</f>
        <v/>
      </c>
      <c r="AM137" s="103" t="str">
        <f aca="true">IF(ISBLANK(OFFSET('Raw Data'!$A$3,MATCH('Data above threshold'!$A137,'Raw Data'!$B$4:$B$185,0),MATCH('Data above threshold'!AO$4,'Raw Data'!$3:$3,0)-1)),"", IFERROR($J137*OFFSET('Raw Data'!$A$3,MATCH('Data above threshold'!$A137,'Raw Data'!$B$4:$B$185,0),MATCH('Data above threshold'!AO$4,'Raw Data'!$3:$3,0)-1),"NA"))</f>
        <v/>
      </c>
      <c r="AN137" s="103" t="str">
        <f aca="true">IF(ISBLANK(OFFSET('Raw Data'!$A$3,MATCH('Data above threshold'!$A137,'Raw Data'!$B$4:$B$185,0),MATCH('Data above threshold'!AP$4,'Raw Data'!$3:$3,0)-1)),"", IFERROR($J137*OFFSET('Raw Data'!$A$3,MATCH('Data above threshold'!$A137,'Raw Data'!$B$4:$B$185,0),MATCH('Data above threshold'!AP$4,'Raw Data'!$3:$3,0)-1),"NA"))</f>
        <v/>
      </c>
      <c r="AO137" s="103" t="str">
        <f aca="true">IF(ISBLANK(OFFSET('Raw Data'!$A$3,MATCH('Data above threshold'!$A137,'Raw Data'!$B$4:$B$185,0),MATCH('Data above threshold'!AQ$4,'Raw Data'!$3:$3,0)-1)),"", IFERROR($J137*OFFSET('Raw Data'!$A$3,MATCH('Data above threshold'!$A137,'Raw Data'!$B$4:$B$185,0),MATCH('Data above threshold'!AQ$4,'Raw Data'!$3:$3,0)-1),"NA"))</f>
        <v/>
      </c>
      <c r="AP137" s="103" t="str">
        <f aca="true">IF(ISBLANK(OFFSET('Raw Data'!$A$3,MATCH('Data above threshold'!$A137,'Raw Data'!$B$4:$B$185,0),MATCH('Data above threshold'!AR$4,'Raw Data'!$3:$3,0)-1)),"", IFERROR($J137*OFFSET('Raw Data'!$A$3,MATCH('Data above threshold'!$A137,'Raw Data'!$B$4:$B$185,0),MATCH('Data above threshold'!AR$4,'Raw Data'!$3:$3,0)-1),"NA"))</f>
        <v/>
      </c>
      <c r="AQ137" s="103" t="str">
        <f aca="true">IF(ISBLANK(OFFSET('Raw Data'!$A$3,MATCH('Data above threshold'!$A137,'Raw Data'!$B$4:$B$185,0),MATCH('Data above threshold'!AS$4,'Raw Data'!$3:$3,0)-1)),"", IFERROR($J137*OFFSET('Raw Data'!$A$3,MATCH('Data above threshold'!$A137,'Raw Data'!$B$4:$B$185,0),MATCH('Data above threshold'!AS$4,'Raw Data'!$3:$3,0)-1),"NA"))</f>
        <v/>
      </c>
      <c r="AR137" s="103" t="str">
        <f aca="true">IF(ISBLANK(OFFSET('Raw Data'!$A$3,MATCH('Data above threshold'!$A137,'Raw Data'!$B$4:$B$185,0),MATCH('Data above threshold'!AT$4,'Raw Data'!$3:$3,0)-1)),"", IFERROR($J137*OFFSET('Raw Data'!$A$3,MATCH('Data above threshold'!$A137,'Raw Data'!$B$4:$B$185,0),MATCH('Data above threshold'!AT$4,'Raw Data'!$3:$3,0)-1),"NA"))</f>
        <v/>
      </c>
      <c r="AS137" s="103" t="str">
        <f aca="true">IF(ISBLANK(OFFSET('Raw Data'!$A$3,MATCH('Data above threshold'!$A137,'Raw Data'!$B$4:$B$185,0),MATCH('Data above threshold'!AU$4,'Raw Data'!$3:$3,0)-1)),"", IFERROR($J137*OFFSET('Raw Data'!$A$3,MATCH('Data above threshold'!$A137,'Raw Data'!$B$4:$B$185,0),MATCH('Data above threshold'!AU$4,'Raw Data'!$3:$3,0)-1),"NA"))</f>
        <v/>
      </c>
      <c r="AT137" s="103" t="str">
        <f aca="true">IF(ISBLANK(OFFSET('Raw Data'!$A$3,MATCH('Data above threshold'!$A137,'Raw Data'!$B$4:$B$185,0),MATCH('Data above threshold'!AV$4,'Raw Data'!$3:$3,0)-1)),"", IFERROR($J137*OFFSET('Raw Data'!$A$3,MATCH('Data above threshold'!$A137,'Raw Data'!$B$4:$B$185,0),MATCH('Data above threshold'!AV$4,'Raw Data'!$3:$3,0)-1),"NA"))</f>
        <v/>
      </c>
      <c r="AU137" s="103" t="str">
        <f aca="true">IF(ISBLANK(OFFSET('Raw Data'!$A$3,MATCH('Data above threshold'!$A137,'Raw Data'!$B$4:$B$185,0),MATCH('Data above threshold'!AW$4,'Raw Data'!$3:$3,0)-1)),"", IFERROR($J137*OFFSET('Raw Data'!$A$3,MATCH('Data above threshold'!$A137,'Raw Data'!$B$4:$B$185,0),MATCH('Data above threshold'!AW$4,'Raw Data'!$3:$3,0)-1),"NA"))</f>
        <v/>
      </c>
      <c r="AV137" s="103" t="str">
        <f aca="true">IF(ISBLANK(OFFSET('Raw Data'!$A$3,MATCH('Data above threshold'!$A137,'Raw Data'!$B$4:$B$185,0),MATCH('Data above threshold'!AX$4,'Raw Data'!$3:$3,0)-1)),"", IFERROR($J137*OFFSET('Raw Data'!$A$3,MATCH('Data above threshold'!$A137,'Raw Data'!$B$4:$B$185,0),MATCH('Data above threshold'!AX$4,'Raw Data'!$3:$3,0)-1),"NA"))</f>
        <v/>
      </c>
      <c r="AW137" s="103" t="str">
        <f aca="true">IF(ISBLANK(OFFSET('Raw Data'!$A$3,MATCH('Data above threshold'!$A137,'Raw Data'!$B$4:$B$185,0),MATCH('Data above threshold'!AY$4,'Raw Data'!$3:$3,0)-1)),"", IFERROR($J137*OFFSET('Raw Data'!$A$3,MATCH('Data above threshold'!$A137,'Raw Data'!$B$4:$B$185,0),MATCH('Data above threshold'!AY$4,'Raw Data'!$3:$3,0)-1),"NA"))</f>
        <v/>
      </c>
      <c r="AX137" s="103" t="str">
        <f aca="true">IF(ISBLANK(OFFSET('Raw Data'!$A$3,MATCH('Data above threshold'!$A137,'Raw Data'!$B$4:$B$185,0),MATCH('Data above threshold'!AZ$4,'Raw Data'!$3:$3,0)-1)),"", IFERROR($J137*OFFSET('Raw Data'!$A$3,MATCH('Data above threshold'!$A137,'Raw Data'!$B$4:$B$185,0),MATCH('Data above threshold'!AZ$4,'Raw Data'!$3:$3,0)-1),"NA"))</f>
        <v/>
      </c>
      <c r="AY137" s="103" t="str">
        <f aca="true">IF(ISBLANK(OFFSET('Raw Data'!$A$3,MATCH('Data above threshold'!$A137,'Raw Data'!$B$4:$B$185,0),MATCH('Data above threshold'!BA$4,'Raw Data'!$3:$3,0)-1)),"", IFERROR($J137*OFFSET('Raw Data'!$A$3,MATCH('Data above threshold'!$A137,'Raw Data'!$B$4:$B$185,0),MATCH('Data above threshold'!BA$4,'Raw Data'!$3:$3,0)-1),"NA"))</f>
        <v/>
      </c>
      <c r="AZ137" s="103" t="str">
        <f aca="true">IF(ISBLANK(OFFSET('Raw Data'!$A$3,MATCH('Data above threshold'!$A137,'Raw Data'!$B$4:$B$185,0),MATCH('Data above threshold'!BB$4,'Raw Data'!$3:$3,0)-1)),"", IFERROR($J137*OFFSET('Raw Data'!$A$3,MATCH('Data above threshold'!$A137,'Raw Data'!$B$4:$B$185,0),MATCH('Data above threshold'!BB$4,'Raw Data'!$3:$3,0)-1),"NA"))</f>
        <v/>
      </c>
      <c r="BA137" s="103" t="str">
        <f aca="true">IF(ISBLANK(OFFSET('Raw Data'!$A$3,MATCH('Data above threshold'!$A137,'Raw Data'!$B$4:$B$185,0),MATCH('Data above threshold'!BC$4,'Raw Data'!$3:$3,0)-1)),"", IFERROR($J137*OFFSET('Raw Data'!$A$3,MATCH('Data above threshold'!$A137,'Raw Data'!$B$4:$B$185,0),MATCH('Data above threshold'!BC$4,'Raw Data'!$3:$3,0)-1),"NA"))</f>
        <v/>
      </c>
      <c r="BB137" s="103" t="str">
        <f aca="true">IF(ISBLANK(OFFSET('Raw Data'!$A$3,MATCH('Data above threshold'!$A137,'Raw Data'!$B$4:$B$185,0),MATCH('Data above threshold'!BD$4,'Raw Data'!$3:$3,0)-1)),"", IFERROR($J137*OFFSET('Raw Data'!$A$3,MATCH('Data above threshold'!$A137,'Raw Data'!$B$4:$B$185,0),MATCH('Data above threshold'!BD$4,'Raw Data'!$3:$3,0)-1),"NA"))</f>
        <v/>
      </c>
      <c r="BC137" s="103" t="str">
        <f aca="true">IF(ISBLANK(OFFSET('Raw Data'!$A$3,MATCH('Data above threshold'!$A137,'Raw Data'!$B$4:$B$185,0),MATCH('Data above threshold'!BE$4,'Raw Data'!$3:$3,0)-1)),"", IFERROR($J137*OFFSET('Raw Data'!$A$3,MATCH('Data above threshold'!$A137,'Raw Data'!$B$4:$B$185,0),MATCH('Data above threshold'!BE$4,'Raw Data'!$3:$3,0)-1),"NA"))</f>
        <v/>
      </c>
      <c r="BD137" s="103" t="str">
        <f aca="true">IF(ISBLANK(OFFSET('Raw Data'!$A$3,MATCH('Data above threshold'!$A137,'Raw Data'!$B$4:$B$185,0),MATCH('Data above threshold'!BF$4,'Raw Data'!$3:$3,0)-1)),"", IFERROR($J137*OFFSET('Raw Data'!$A$3,MATCH('Data above threshold'!$A137,'Raw Data'!$B$4:$B$185,0),MATCH('Data above threshold'!BF$4,'Raw Data'!$3:$3,0)-1),"NA"))</f>
        <v/>
      </c>
      <c r="BE137" s="103" t="str">
        <f aca="true">IF(ISBLANK(OFFSET('Raw Data'!$A$3,MATCH('Data above threshold'!$A137,'Raw Data'!$B$4:$B$185,0),MATCH('Data above threshold'!BG$4,'Raw Data'!$3:$3,0)-1)),"", IFERROR($J137*OFFSET('Raw Data'!$A$3,MATCH('Data above threshold'!$A137,'Raw Data'!$B$4:$B$185,0),MATCH('Data above threshold'!BG$4,'Raw Data'!$3:$3,0)-1),"NA"))</f>
        <v/>
      </c>
      <c r="BF137" s="103" t="str">
        <f aca="true">IF(ISBLANK(OFFSET('Raw Data'!$A$3,MATCH('Data above threshold'!$A137,'Raw Data'!$B$4:$B$185,0),MATCH('Data above threshold'!BH$4,'Raw Data'!$3:$3,0)-1)),"", IFERROR($J137*OFFSET('Raw Data'!$A$3,MATCH('Data above threshold'!$A137,'Raw Data'!$B$4:$B$185,0),MATCH('Data above threshold'!BH$4,'Raw Data'!$3:$3,0)-1),"NA"))</f>
        <v/>
      </c>
      <c r="BG137" s="103" t="str">
        <f aca="true">IF(ISBLANK(OFFSET('Raw Data'!$A$3,MATCH('Data above threshold'!$A137,'Raw Data'!$B$4:$B$185,0),MATCH('Data above threshold'!BI$4,'Raw Data'!$3:$3,0)-1)),"", IFERROR($J137*OFFSET('Raw Data'!$A$3,MATCH('Data above threshold'!$A137,'Raw Data'!$B$4:$B$185,0),MATCH('Data above threshold'!BI$4,'Raw Data'!$3:$3,0)-1),"NA"))</f>
        <v/>
      </c>
      <c r="BH137" s="103" t="str">
        <f aca="true">IF(ISBLANK(OFFSET('Raw Data'!$A$3,MATCH('Data above threshold'!$A137,'Raw Data'!$B$4:$B$185,0),MATCH('Data above threshold'!BJ$4,'Raw Data'!$3:$3,0)-1)),"", IFERROR($J137*OFFSET('Raw Data'!$A$3,MATCH('Data above threshold'!$A137,'Raw Data'!$B$4:$B$185,0),MATCH('Data above threshold'!BJ$4,'Raw Data'!$3:$3,0)-1),"NA"))</f>
        <v/>
      </c>
      <c r="BI137" s="103" t="str">
        <f aca="true">IF(ISBLANK(OFFSET('Raw Data'!$A$3,MATCH('Data above threshold'!$A137,'Raw Data'!$B$4:$B$185,0),MATCH('Data above threshold'!BK$4,'Raw Data'!$3:$3,0)-1)),"", IFERROR($J137*OFFSET('Raw Data'!$A$3,MATCH('Data above threshold'!$A137,'Raw Data'!$B$4:$B$185,0),MATCH('Data above threshold'!BK$4,'Raw Data'!$3:$3,0)-1),"NA"))</f>
        <v/>
      </c>
      <c r="BJ137" s="103" t="str">
        <f aca="true">IF(ISBLANK(OFFSET('Raw Data'!$A$3,MATCH('Data above threshold'!$A137,'Raw Data'!$B$4:$B$185,0),MATCH('Data above threshold'!BL$4,'Raw Data'!$3:$3,0)-1)),"", IFERROR($J137*OFFSET('Raw Data'!$A$3,MATCH('Data above threshold'!$A137,'Raw Data'!$B$4:$B$185,0),MATCH('Data above threshold'!BL$4,'Raw Data'!$3:$3,0)-1),"NA"))</f>
        <v/>
      </c>
      <c r="BK137" s="103" t="str">
        <f aca="true">IF(ISBLANK(OFFSET('Raw Data'!$A$3,MATCH('Data above threshold'!$A137,'Raw Data'!$B$4:$B$185,0),MATCH('Data above threshold'!BM$4,'Raw Data'!$3:$3,0)-1)),"", IFERROR($J137*OFFSET('Raw Data'!$A$3,MATCH('Data above threshold'!$A137,'Raw Data'!$B$4:$B$185,0),MATCH('Data above threshold'!BM$4,'Raw Data'!$3:$3,0)-1),"NA"))</f>
        <v/>
      </c>
      <c r="BL137" s="103" t="str">
        <f aca="true">IF(ISBLANK(OFFSET('Raw Data'!$A$3,MATCH('Data above threshold'!$A137,'Raw Data'!$B$4:$B$185,0),MATCH('Data above threshold'!BN$4,'Raw Data'!$3:$3,0)-1)),"", IFERROR($J137*OFFSET('Raw Data'!$A$3,MATCH('Data above threshold'!$A137,'Raw Data'!$B$4:$B$185,0),MATCH('Data above threshold'!BN$4,'Raw Data'!$3:$3,0)-1),"NA"))</f>
        <v/>
      </c>
      <c r="BM137" s="103" t="str">
        <f aca="true">IF(ISBLANK(OFFSET('Raw Data'!$A$3,MATCH('Data above threshold'!$A137,'Raw Data'!$B$4:$B$185,0),MATCH('Data above threshold'!BO$4,'Raw Data'!$3:$3,0)-1)),"", IFERROR($J137*OFFSET('Raw Data'!$A$3,MATCH('Data above threshold'!$A137,'Raw Data'!$B$4:$B$185,0),MATCH('Data above threshold'!BO$4,'Raw Data'!$3:$3,0)-1),"NA"))</f>
        <v/>
      </c>
      <c r="BN137" s="103" t="str">
        <f aca="true">IF(ISBLANK(OFFSET('Raw Data'!$A$3,MATCH('Data above threshold'!$A137,'Raw Data'!$B$4:$B$185,0),MATCH('Data above threshold'!BP$4,'Raw Data'!$3:$3,0)-1)),"", IFERROR($J137*OFFSET('Raw Data'!$A$3,MATCH('Data above threshold'!$A137,'Raw Data'!$B$4:$B$185,0),MATCH('Data above threshold'!BP$4,'Raw Data'!$3:$3,0)-1),"NA"))</f>
        <v/>
      </c>
      <c r="BO137" s="103" t="str">
        <f aca="true">IF(ISBLANK(OFFSET('Raw Data'!$A$3,MATCH('Data above threshold'!$A137,'Raw Data'!$B$4:$B$185,0),MATCH('Data above threshold'!BQ$4,'Raw Data'!$3:$3,0)-1)),"", IFERROR($J137*OFFSET('Raw Data'!$A$3,MATCH('Data above threshold'!$A137,'Raw Data'!$B$4:$B$185,0),MATCH('Data above threshold'!BQ$4,'Raw Data'!$3:$3,0)-1),"NA"))</f>
        <v/>
      </c>
      <c r="BP137" s="103" t="str">
        <f aca="true">IF(ISBLANK(OFFSET('Raw Data'!$A$3,MATCH('Data above threshold'!$A137,'Raw Data'!$B$4:$B$185,0),MATCH('Data above threshold'!BR$4,'Raw Data'!$3:$3,0)-1)),"", IFERROR($J137*OFFSET('Raw Data'!$A$3,MATCH('Data above threshold'!$A137,'Raw Data'!$B$4:$B$185,0),MATCH('Data above threshold'!BR$4,'Raw Data'!$3:$3,0)-1),"NA"))</f>
        <v/>
      </c>
      <c r="BQ137" s="103" t="str">
        <f aca="true">IF(ISBLANK(OFFSET('Raw Data'!$A$3,MATCH('Data above threshold'!$A137,'Raw Data'!$B$4:$B$185,0),MATCH('Data above threshold'!BS$4,'Raw Data'!$3:$3,0)-1)),"", IFERROR($J137*OFFSET('Raw Data'!$A$3,MATCH('Data above threshold'!$A137,'Raw Data'!$B$4:$B$185,0),MATCH('Data above threshold'!BS$4,'Raw Data'!$3:$3,0)-1),"NA"))</f>
        <v/>
      </c>
      <c r="BR137" s="103" t="str">
        <f aca="true">IF(ISBLANK(OFFSET('Raw Data'!$A$3,MATCH('Data above threshold'!$A137,'Raw Data'!$B$4:$B$185,0),MATCH('Data above threshold'!BT$4,'Raw Data'!$3:$3,0)-1)),"", IFERROR($J137*OFFSET('Raw Data'!$A$3,MATCH('Data above threshold'!$A137,'Raw Data'!$B$4:$B$185,0),MATCH('Data above threshold'!BT$4,'Raw Data'!$3:$3,0)-1),"NA"))</f>
        <v/>
      </c>
      <c r="BS137" s="103" t="str">
        <f aca="true">IF(ISBLANK(OFFSET('Raw Data'!$A$3,MATCH('Data above threshold'!$A137,'Raw Data'!$B$4:$B$185,0),MATCH('Data above threshold'!BU$4,'Raw Data'!$3:$3,0)-1)),"", IFERROR($J137*OFFSET('Raw Data'!$A$3,MATCH('Data above threshold'!$A137,'Raw Data'!$B$4:$B$185,0),MATCH('Data above threshold'!BU$4,'Raw Data'!$3:$3,0)-1),"NA"))</f>
        <v/>
      </c>
      <c r="BT137" s="103" t="str">
        <f aca="true">IF(ISBLANK(OFFSET('Raw Data'!$A$3,MATCH('Data above threshold'!$A137,'Raw Data'!$B$4:$B$185,0),MATCH('Data above threshold'!BV$4,'Raw Data'!$3:$3,0)-1)),"", IFERROR($J137*OFFSET('Raw Data'!$A$3,MATCH('Data above threshold'!$A137,'Raw Data'!$B$4:$B$185,0),MATCH('Data above threshold'!BV$4,'Raw Data'!$3:$3,0)-1),"NA"))</f>
        <v/>
      </c>
      <c r="BU137" s="103" t="str">
        <f aca="true">IF(ISBLANK(OFFSET('Raw Data'!$A$3,MATCH('Data above threshold'!$A137,'Raw Data'!$B$4:$B$185,0),MATCH('Data above threshold'!BW$4,'Raw Data'!$3:$3,0)-1)),"", IFERROR($J137*OFFSET('Raw Data'!$A$3,MATCH('Data above threshold'!$A137,'Raw Data'!$B$4:$B$185,0),MATCH('Data above threshold'!BW$4,'Raw Data'!$3:$3,0)-1),"NA"))</f>
        <v/>
      </c>
      <c r="BV137" s="103" t="str">
        <f aca="true">IF(ISBLANK(OFFSET('Raw Data'!$A$3,MATCH('Data above threshold'!$A137,'Raw Data'!$B$4:$B$185,0),MATCH('Data above threshold'!BX$4,'Raw Data'!$3:$3,0)-1)),"", IFERROR($J137*OFFSET('Raw Data'!$A$3,MATCH('Data above threshold'!$A137,'Raw Data'!$B$4:$B$185,0),MATCH('Data above threshold'!BX$4,'Raw Data'!$3:$3,0)-1),"NA"))</f>
        <v/>
      </c>
      <c r="BW137" s="103" t="str">
        <f aca="true">IF(ISBLANK(OFFSET('Raw Data'!$A$3,MATCH('Data above threshold'!$A137,'Raw Data'!$B$4:$B$185,0),MATCH('Data above threshold'!BY$4,'Raw Data'!$3:$3,0)-1)),"", IFERROR($J137*OFFSET('Raw Data'!$A$3,MATCH('Data above threshold'!$A137,'Raw Data'!$B$4:$B$185,0),MATCH('Data above threshold'!BY$4,'Raw Data'!$3:$3,0)-1),"NA"))</f>
        <v/>
      </c>
      <c r="BX137" s="103" t="str">
        <f aca="true">IF(ISBLANK(OFFSET('Raw Data'!$A$3,MATCH('Data above threshold'!$A137,'Raw Data'!$B$4:$B$185,0),MATCH('Data above threshold'!BZ$4,'Raw Data'!$3:$3,0)-1)),"", IFERROR($J137*OFFSET('Raw Data'!$A$3,MATCH('Data above threshold'!$A137,'Raw Data'!$B$4:$B$185,0),MATCH('Data above threshold'!BZ$4,'Raw Data'!$3:$3,0)-1),"NA"))</f>
        <v/>
      </c>
      <c r="BY137" s="103" t="str">
        <f aca="true">IF(ISBLANK(OFFSET('Raw Data'!$A$3,MATCH('Data above threshold'!$A137,'Raw Data'!$B$4:$B$185,0),MATCH('Data above threshold'!CA$4,'Raw Data'!$3:$3,0)-1)),"", IFERROR($J137*OFFSET('Raw Data'!$A$3,MATCH('Data above threshold'!$A137,'Raw Data'!$B$4:$B$185,0),MATCH('Data above threshold'!CA$4,'Raw Data'!$3:$3,0)-1),"NA"))</f>
        <v/>
      </c>
      <c r="BZ137" s="103" t="str">
        <f aca="true">IF(ISBLANK(OFFSET('Raw Data'!$A$3,MATCH('Data above threshold'!$A137,'Raw Data'!$B$4:$B$185,0),MATCH('Data above threshold'!CB$4,'Raw Data'!$3:$3,0)-1)),"", IFERROR($J137*OFFSET('Raw Data'!$A$3,MATCH('Data above threshold'!$A137,'Raw Data'!$B$4:$B$185,0),MATCH('Data above threshold'!CB$4,'Raw Data'!$3:$3,0)-1),"NA"))</f>
        <v/>
      </c>
      <c r="CA137" s="103" t="str">
        <f aca="true">IF(ISBLANK(OFFSET('Raw Data'!$A$3,MATCH('Data above threshold'!$A137,'Raw Data'!$B$4:$B$185,0),MATCH('Data above threshold'!CC$4,'Raw Data'!$3:$3,0)-1)),"", IFERROR($J137*OFFSET('Raw Data'!$A$3,MATCH('Data above threshold'!$A137,'Raw Data'!$B$4:$B$185,0),MATCH('Data above threshold'!CC$4,'Raw Data'!$3:$3,0)-1),"NA"))</f>
        <v/>
      </c>
      <c r="CB137" s="103" t="str">
        <f aca="true">IF(ISBLANK(OFFSET('Raw Data'!$A$3,MATCH('Data above threshold'!$A137,'Raw Data'!$B$4:$B$185,0),MATCH('Data above threshold'!CD$4,'Raw Data'!$3:$3,0)-1)),"", IFERROR($J137*OFFSET('Raw Data'!$A$3,MATCH('Data above threshold'!$A137,'Raw Data'!$B$4:$B$185,0),MATCH('Data above threshold'!CD$4,'Raw Data'!$3:$3,0)-1),"NA"))</f>
        <v/>
      </c>
      <c r="CC137" s="103" t="str">
        <f aca="true">IF(ISBLANK(OFFSET('Raw Data'!$A$3,MATCH('Data above threshold'!$A137,'Raw Data'!$B$4:$B$185,0),MATCH('Data above threshold'!CE$4,'Raw Data'!$3:$3,0)-1)),"", IFERROR($J137*OFFSET('Raw Data'!$A$3,MATCH('Data above threshold'!$A137,'Raw Data'!$B$4:$B$185,0),MATCH('Data above threshold'!CE$4,'Raw Data'!$3:$3,0)-1),"NA"))</f>
        <v/>
      </c>
      <c r="CD137" s="103" t="str">
        <f aca="true">IF(ISBLANK(OFFSET('Raw Data'!$A$3,MATCH('Data above threshold'!$A137,'Raw Data'!$B$4:$B$185,0),MATCH('Data above threshold'!CF$4,'Raw Data'!$3:$3,0)-1)),"", IFERROR($J137*OFFSET('Raw Data'!$A$3,MATCH('Data above threshold'!$A137,'Raw Data'!$B$4:$B$185,0),MATCH('Data above threshold'!CF$4,'Raw Data'!$3:$3,0)-1),"NA"))</f>
        <v/>
      </c>
      <c r="CE137" s="103" t="str">
        <f aca="true">IF(ISBLANK(OFFSET('Raw Data'!$A$3,MATCH('Data above threshold'!$A137,'Raw Data'!$B$4:$B$185,0),MATCH('Data above threshold'!CG$4,'Raw Data'!$3:$3,0)-1)),"", IFERROR($J137*OFFSET('Raw Data'!$A$3,MATCH('Data above threshold'!$A137,'Raw Data'!$B$4:$B$185,0),MATCH('Data above threshold'!CG$4,'Raw Data'!$3:$3,0)-1),"NA"))</f>
        <v/>
      </c>
      <c r="CF137" s="103" t="str">
        <f aca="true">IF(ISBLANK(OFFSET('Raw Data'!$A$3,MATCH('Data above threshold'!$A137,'Raw Data'!$B$4:$B$185,0),MATCH('Data above threshold'!CH$4,'Raw Data'!$3:$3,0)-1)),"", IFERROR($J137*OFFSET('Raw Data'!$A$3,MATCH('Data above threshold'!$A137,'Raw Data'!$B$4:$B$185,0),MATCH('Data above threshold'!CH$4,'Raw Data'!$3:$3,0)-1),"NA"))</f>
        <v/>
      </c>
      <c r="CG137" s="103" t="str">
        <f aca="true">IF(ISBLANK(OFFSET('Raw Data'!$A$3,MATCH('Data above threshold'!$A137,'Raw Data'!$B$4:$B$185,0),MATCH('Data above threshold'!CI$4,'Raw Data'!$3:$3,0)-1)),"", IFERROR($J137*OFFSET('Raw Data'!$A$3,MATCH('Data above threshold'!$A137,'Raw Data'!$B$4:$B$185,0),MATCH('Data above threshold'!CI$4,'Raw Data'!$3:$3,0)-1),"NA"))</f>
        <v/>
      </c>
      <c r="CH137" s="103" t="str">
        <f aca="true">IF(ISBLANK(OFFSET('Raw Data'!$A$3,MATCH('Data above threshold'!$A137,'Raw Data'!$B$4:$B$185,0),MATCH('Data above threshold'!CJ$4,'Raw Data'!$3:$3,0)-1)),"", IFERROR($J137*OFFSET('Raw Data'!$A$3,MATCH('Data above threshold'!$A137,'Raw Data'!$B$4:$B$185,0),MATCH('Data above threshold'!CJ$4,'Raw Data'!$3:$3,0)-1),"NA"))</f>
        <v/>
      </c>
      <c r="CI137" s="103" t="str">
        <f aca="true">IF(ISBLANK(OFFSET('Raw Data'!$A$3,MATCH('Data above threshold'!$A137,'Raw Data'!$B$4:$B$185,0),MATCH('Data above threshold'!CK$4,'Raw Data'!$3:$3,0)-1)),"", IFERROR($J137*OFFSET('Raw Data'!$A$3,MATCH('Data above threshold'!$A137,'Raw Data'!$B$4:$B$185,0),MATCH('Data above threshold'!CK$4,'Raw Data'!$3:$3,0)-1),"NA"))</f>
        <v/>
      </c>
      <c r="CJ137" s="103" t="str">
        <f aca="true">IF(ISBLANK(OFFSET('Raw Data'!$A$3,MATCH('Data above threshold'!$A137,'Raw Data'!$B$4:$B$185,0),MATCH('Data above threshold'!CL$4,'Raw Data'!$3:$3,0)-1)),"", IFERROR($J137*OFFSET('Raw Data'!$A$3,MATCH('Data above threshold'!$A137,'Raw Data'!$B$4:$B$185,0),MATCH('Data above threshold'!CL$4,'Raw Data'!$3:$3,0)-1),"NA"))</f>
        <v/>
      </c>
      <c r="CK137" s="103" t="str">
        <f aca="true">IF(ISBLANK(OFFSET('Raw Data'!$A$3,MATCH('Data above threshold'!$A137,'Raw Data'!$B$4:$B$185,0),MATCH('Data above threshold'!CM$4,'Raw Data'!$3:$3,0)-1)),"", IFERROR($J137*OFFSET('Raw Data'!$A$3,MATCH('Data above threshold'!$A137,'Raw Data'!$B$4:$B$185,0),MATCH('Data above threshold'!CM$4,'Raw Data'!$3:$3,0)-1),"NA"))</f>
        <v/>
      </c>
      <c r="CL137" s="103" t="str">
        <f aca="true">IF(ISBLANK(OFFSET('Raw Data'!$A$3,MATCH('Data above threshold'!$A137,'Raw Data'!$B$4:$B$185,0),MATCH('Data above threshold'!CN$4,'Raw Data'!$3:$3,0)-1)),"", IFERROR($J137*OFFSET('Raw Data'!$A$3,MATCH('Data above threshold'!$A137,'Raw Data'!$B$4:$B$185,0),MATCH('Data above threshold'!CN$4,'Raw Data'!$3:$3,0)-1),"NA"))</f>
        <v/>
      </c>
      <c r="CM137" s="103" t="str">
        <f aca="true">IF(ISBLANK(OFFSET('Raw Data'!$A$3,MATCH('Data above threshold'!$A137,'Raw Data'!$B$4:$B$185,0),MATCH('Data above threshold'!CO$4,'Raw Data'!$3:$3,0)-1)),"", IFERROR($J137*OFFSET('Raw Data'!$A$3,MATCH('Data above threshold'!$A137,'Raw Data'!$B$4:$B$185,0),MATCH('Data above threshold'!CO$4,'Raw Data'!$3:$3,0)-1),"NA"))</f>
        <v/>
      </c>
      <c r="CN137" s="103" t="str">
        <f aca="true">IF(ISBLANK(OFFSET('Raw Data'!$A$3,MATCH('Data above threshold'!$A137,'Raw Data'!$B$4:$B$185,0),MATCH('Data above threshold'!CP$4,'Raw Data'!$3:$3,0)-1)),"", IFERROR($J137*OFFSET('Raw Data'!$A$3,MATCH('Data above threshold'!$A137,'Raw Data'!$B$4:$B$185,0),MATCH('Data above threshold'!CP$4,'Raw Data'!$3:$3,0)-1),"NA"))</f>
        <v/>
      </c>
      <c r="CO137" s="103" t="str">
        <f aca="true">IF(ISBLANK(OFFSET('Raw Data'!$A$3,MATCH('Data above threshold'!$A137,'Raw Data'!$B$4:$B$185,0),MATCH('Data above threshold'!CQ$4,'Raw Data'!$3:$3,0)-1)),"", IFERROR($J137*OFFSET('Raw Data'!$A$3,MATCH('Data above threshold'!$A137,'Raw Data'!$B$4:$B$185,0),MATCH('Data above threshold'!CQ$4,'Raw Data'!$3:$3,0)-1),"NA"))</f>
        <v/>
      </c>
      <c r="CP137" s="103" t="str">
        <f aca="true">IF(ISBLANK(OFFSET('Raw Data'!$A$3,MATCH('Data above threshold'!$A137,'Raw Data'!$B$4:$B$185,0),MATCH('Data above threshold'!CR$4,'Raw Data'!$3:$3,0)-1)),"", IFERROR($J137*OFFSET('Raw Data'!$A$3,MATCH('Data above threshold'!$A137,'Raw Data'!$B$4:$B$185,0),MATCH('Data above threshold'!CR$4,'Raw Data'!$3:$3,0)-1),"NA"))</f>
        <v/>
      </c>
    </row>
    <row r="138" customFormat="false" ht="15.5" hidden="false" customHeight="false" outlineLevel="0" collapsed="false">
      <c r="A138" s="107" t="n">
        <v>5121</v>
      </c>
      <c r="B138" s="107" t="n">
        <v>4</v>
      </c>
      <c r="C138" s="103" t="str">
        <f aca="true">IF(ISBLANK(OFFSET('Raw Data'!$A$3,MATCH($A138,'Raw Data'!$B$4:$B$185,0),MATCH(C$4,'Raw Data'!$3:$3,0)-1)),"",OFFSET('Raw Data'!$A$3,MATCH($A138,'Raw Data'!$B$4:$B$185,0),MATCH(C$4,'Raw Data'!$3:$3,0)-1))</f>
        <v/>
      </c>
      <c r="D138" s="103" t="str">
        <f aca="true">IF(ISBLANK(OFFSET('Raw Data'!$A$3,MATCH($A138,'Raw Data'!$B$4:$B$185,0),MATCH(D$4,'Raw Data'!$3:$3,0)-1)),"",OFFSET('Raw Data'!$A$3,MATCH($A138,'Raw Data'!$B$4:$B$185,0),MATCH(D$4,'Raw Data'!$3:$3,0)-1))</f>
        <v>Smartphone cost (handset)</v>
      </c>
      <c r="E138" s="103" t="str">
        <f aca="true">IF(ISBLANK(OFFSET('Raw Data'!$A$3,MATCH($A138,'Raw Data'!$B$4:$B$185,0),MATCH(E$4,'Raw Data'!$3:$3,0)-1)),"",OFFSET('Raw Data'!$A$3,MATCH($A138,'Raw Data'!$B$4:$B$185,0),MATCH(E$4,'Raw Data'!$3:$3,0)-1))</f>
        <v/>
      </c>
      <c r="F138" s="103" t="str">
        <f aca="true">IF(ISBLANK(OFFSET('Raw Data'!$A$3,MATCH($A138,'Raw Data'!$B$4:$B$185,0),MATCH(F$4,'Raw Data'!$3:$3,0)-1)),"",OFFSET('Raw Data'!$A$3,MATCH($A138,'Raw Data'!$B$4:$B$185,0),MATCH(F$4,'Raw Data'!$3:$3,0)-1))</f>
        <v/>
      </c>
      <c r="G138" s="0" t="s">
        <v>217</v>
      </c>
      <c r="H138" s="103" t="str">
        <f aca="true">IF(ISBLANK(OFFSET('Raw Data'!$A$3,MATCH($A138,'Raw Data'!$B$4:$B$185,0),MATCH(H$4,'Raw Data'!$3:$3,0)-1)),"",OFFSET('Raw Data'!$A$3,MATCH($A138,'Raw Data'!$B$4:$B$185,0),MATCH(H$4,'Raw Data'!$3:$3,0)-1))</f>
        <v>Score 0-100</v>
      </c>
      <c r="I138" s="103" t="str">
        <f aca="true">IF(ISBLANK(OFFSET('Raw Data'!$A$3,MATCH($A138,'Raw Data'!$B$4:$B$185,0),MATCH(I$4,'Raw Data'!$3:$3,0)-1)),"",OFFSET('Raw Data'!$A$3,MATCH($A138,'Raw Data'!$B$4:$B$185,0),MATCH(I$4,'Raw Data'!$3:$3,0)-1))</f>
        <v>Plus</v>
      </c>
      <c r="J138" s="103" t="n">
        <f aca="false">IF(I138="","",IF(I138="Minus",-1,1))</f>
        <v>1</v>
      </c>
      <c r="K138" s="105" t="n">
        <f aca="false" t="array" ref="K138:K138">IFERROR(SKEW(IF(ISNUMBER(O138:CP138),O138:CP138,"")),"")</f>
        <v>-0.240602552852592</v>
      </c>
      <c r="L138" s="103" t="n">
        <f aca="true">IF(ISBLANK(OFFSET('Data above threshold'!$A$4,MATCH('Data above threshold'!$A138,'Data above threshold'!$A$5:$A$185,0),MATCH('Data above threshold'!N$4,'Data above threshold'!$4:$4,0)-1)),1,OFFSET('Data above threshold'!$A$4,MATCH('Data above threshold'!$A138,'Data above threshold'!$A$5:$A$185,0),MATCH('Data above threshold'!N$4,'Data above threshold'!$4:$4,0)-1))</f>
        <v>0</v>
      </c>
      <c r="M138" s="103" t="str">
        <f aca="true">IF(ISBLANK(OFFSET('Data above threshold'!$A$4,MATCH('Data above threshold'!$A138,'Data above threshold'!$A$5:$A$185,0),MATCH('Data above threshold'!O$4,'Data above threshold'!$4:$4,0)-1)),"",OFFSET('Data above threshold'!$A$4,MATCH('Data above threshold'!$A138,'Data above threshold'!$A$5:$A$185,0),MATCH('Data above threshold'!O$4,'Data above threshold'!$4:$4,0)-1))</f>
        <v/>
      </c>
      <c r="N138" s="106" t="n">
        <f aca="false" t="array" ref="N138:N138">IF(B138&lt;4,"",1-IFERROR(SUM(ISNUMBER(O138:CP138)*(1-$O$3:$CP$3))/COUNTIF($O$3:$CP$3,0),0))</f>
        <v>0.2</v>
      </c>
      <c r="O138" s="103" t="n">
        <f aca="true">IF(ISBLANK(OFFSET('Raw Data'!$A$3,MATCH('Data above threshold'!$A138,'Raw Data'!$B$4:$B$185,0),MATCH('Data above threshold'!Q$4,'Raw Data'!$3:$3,0)-1)),"", IFERROR($J138*OFFSET('Raw Data'!$A$3,MATCH('Data above threshold'!$A138,'Raw Data'!$B$4:$B$185,0),MATCH('Data above threshold'!Q$4,'Raw Data'!$3:$3,0)-1),"NA"))</f>
        <v>54.3</v>
      </c>
      <c r="P138" s="103" t="n">
        <f aca="true">IF(ISBLANK(OFFSET('Raw Data'!$A$3,MATCH('Data above threshold'!$A138,'Raw Data'!$B$4:$B$185,0),MATCH('Data above threshold'!R$4,'Raw Data'!$3:$3,0)-1)),"", IFERROR($J138*OFFSET('Raw Data'!$A$3,MATCH('Data above threshold'!$A138,'Raw Data'!$B$4:$B$185,0),MATCH('Data above threshold'!R$4,'Raw Data'!$3:$3,0)-1),"NA"))</f>
        <v>100</v>
      </c>
      <c r="Q138" s="103" t="n">
        <f aca="true">IF(ISBLANK(OFFSET('Raw Data'!$A$3,MATCH('Data above threshold'!$A138,'Raw Data'!$B$4:$B$185,0),MATCH('Data above threshold'!S$4,'Raw Data'!$3:$3,0)-1)),"", IFERROR($J138*OFFSET('Raw Data'!$A$3,MATCH('Data above threshold'!$A138,'Raw Data'!$B$4:$B$185,0),MATCH('Data above threshold'!S$4,'Raw Data'!$3:$3,0)-1),"NA"))</f>
        <v>75</v>
      </c>
      <c r="R138" s="103" t="n">
        <f aca="true">IF(ISBLANK(OFFSET('Raw Data'!$A$3,MATCH('Data above threshold'!$A138,'Raw Data'!$B$4:$B$185,0),MATCH('Data above threshold'!T$4,'Raw Data'!$3:$3,0)-1)),"", IFERROR($J138*OFFSET('Raw Data'!$A$3,MATCH('Data above threshold'!$A138,'Raw Data'!$B$4:$B$185,0),MATCH('Data above threshold'!T$4,'Raw Data'!$3:$3,0)-1),"NA"))</f>
        <v>100</v>
      </c>
      <c r="S138" s="103" t="n">
        <f aca="true">IF(ISBLANK(OFFSET('Raw Data'!$A$3,MATCH('Data above threshold'!$A138,'Raw Data'!$B$4:$B$185,0),MATCH('Data above threshold'!U$4,'Raw Data'!$3:$3,0)-1)),"", IFERROR($J138*OFFSET('Raw Data'!$A$3,MATCH('Data above threshold'!$A138,'Raw Data'!$B$4:$B$185,0),MATCH('Data above threshold'!U$4,'Raw Data'!$3:$3,0)-1),"NA"))</f>
        <v>39.4</v>
      </c>
      <c r="T138" s="103" t="str">
        <f aca="true">IF(ISBLANK(OFFSET('Raw Data'!$A$3,MATCH('Data above threshold'!$A138,'Raw Data'!$B$4:$B$185,0),MATCH('Data above threshold'!V$4,'Raw Data'!$3:$3,0)-1)),"", IFERROR($J138*OFFSET('Raw Data'!$A$3,MATCH('Data above threshold'!$A138,'Raw Data'!$B$4:$B$185,0),MATCH('Data above threshold'!V$4,'Raw Data'!$3:$3,0)-1),"NA"))</f>
        <v>NA</v>
      </c>
      <c r="U138" s="103" t="n">
        <f aca="true">IF(ISBLANK(OFFSET('Raw Data'!$A$3,MATCH('Data above threshold'!$A138,'Raw Data'!$B$4:$B$185,0),MATCH('Data above threshold'!W$4,'Raw Data'!$3:$3,0)-1)),"", IFERROR($J138*OFFSET('Raw Data'!$A$3,MATCH('Data above threshold'!$A138,'Raw Data'!$B$4:$B$185,0),MATCH('Data above threshold'!W$4,'Raw Data'!$3:$3,0)-1),"NA"))</f>
        <v>63.4</v>
      </c>
      <c r="V138" s="103" t="n">
        <f aca="true">IF(ISBLANK(OFFSET('Raw Data'!$A$3,MATCH('Data above threshold'!$A138,'Raw Data'!$B$4:$B$185,0),MATCH('Data above threshold'!X$4,'Raw Data'!$3:$3,0)-1)),"", IFERROR($J138*OFFSET('Raw Data'!$A$3,MATCH('Data above threshold'!$A138,'Raw Data'!$B$4:$B$185,0),MATCH('Data above threshold'!X$4,'Raw Data'!$3:$3,0)-1),"NA"))</f>
        <v>84.3</v>
      </c>
      <c r="W138" s="103" t="n">
        <f aca="true">IF(ISBLANK(OFFSET('Raw Data'!$A$3,MATCH('Data above threshold'!$A138,'Raw Data'!$B$4:$B$185,0),MATCH('Data above threshold'!Y$4,'Raw Data'!$3:$3,0)-1)),"", IFERROR($J138*OFFSET('Raw Data'!$A$3,MATCH('Data above threshold'!$A138,'Raw Data'!$B$4:$B$185,0),MATCH('Data above threshold'!Y$4,'Raw Data'!$3:$3,0)-1),"NA"))</f>
        <v>84.3</v>
      </c>
      <c r="X138" s="103" t="n">
        <f aca="true">IF(ISBLANK(OFFSET('Raw Data'!$A$3,MATCH('Data above threshold'!$A138,'Raw Data'!$B$4:$B$185,0),MATCH('Data above threshold'!Z$4,'Raw Data'!$3:$3,0)-1)),"", IFERROR($J138*OFFSET('Raw Data'!$A$3,MATCH('Data above threshold'!$A138,'Raw Data'!$B$4:$B$185,0),MATCH('Data above threshold'!Z$4,'Raw Data'!$3:$3,0)-1),"NA"))</f>
        <v>66</v>
      </c>
      <c r="Y138" s="103" t="n">
        <f aca="true">IF(ISBLANK(OFFSET('Raw Data'!$A$3,MATCH('Data above threshold'!$A138,'Raw Data'!$B$4:$B$185,0),MATCH('Data above threshold'!AA$4,'Raw Data'!$3:$3,0)-1)),"", IFERROR($J138*OFFSET('Raw Data'!$A$3,MATCH('Data above threshold'!$A138,'Raw Data'!$B$4:$B$185,0),MATCH('Data above threshold'!AA$4,'Raw Data'!$3:$3,0)-1),"NA"))</f>
        <v>63.7</v>
      </c>
      <c r="Z138" s="103" t="n">
        <f aca="true">IF(ISBLANK(OFFSET('Raw Data'!$A$3,MATCH('Data above threshold'!$A138,'Raw Data'!$B$4:$B$185,0),MATCH('Data above threshold'!AB$4,'Raw Data'!$3:$3,0)-1)),"", IFERROR($J138*OFFSET('Raw Data'!$A$3,MATCH('Data above threshold'!$A138,'Raw Data'!$B$4:$B$185,0),MATCH('Data above threshold'!AB$4,'Raw Data'!$3:$3,0)-1),"NA"))</f>
        <v>11.3</v>
      </c>
      <c r="AA138" s="103" t="n">
        <f aca="true">IF(ISBLANK(OFFSET('Raw Data'!$A$3,MATCH('Data above threshold'!$A138,'Raw Data'!$B$4:$B$185,0),MATCH('Data above threshold'!AC$4,'Raw Data'!$3:$3,0)-1)),"", IFERROR($J138*OFFSET('Raw Data'!$A$3,MATCH('Data above threshold'!$A138,'Raw Data'!$B$4:$B$185,0),MATCH('Data above threshold'!AC$4,'Raw Data'!$3:$3,0)-1),"NA"))</f>
        <v>54.8</v>
      </c>
      <c r="AB138" s="103" t="str">
        <f aca="true">IF(ISBLANK(OFFSET('Raw Data'!$A$3,MATCH('Data above threshold'!$A138,'Raw Data'!$B$4:$B$185,0),MATCH('Data above threshold'!AD$4,'Raw Data'!$3:$3,0)-1)),"", IFERROR($J138*OFFSET('Raw Data'!$A$3,MATCH('Data above threshold'!$A138,'Raw Data'!$B$4:$B$185,0),MATCH('Data above threshold'!AD$4,'Raw Data'!$3:$3,0)-1),"NA"))</f>
        <v>NA</v>
      </c>
      <c r="AC138" s="103" t="n">
        <f aca="true">IF(ISBLANK(OFFSET('Raw Data'!$A$3,MATCH('Data above threshold'!$A138,'Raw Data'!$B$4:$B$185,0),MATCH('Data above threshold'!AE$4,'Raw Data'!$3:$3,0)-1)),"", IFERROR($J138*OFFSET('Raw Data'!$A$3,MATCH('Data above threshold'!$A138,'Raw Data'!$B$4:$B$185,0),MATCH('Data above threshold'!AE$4,'Raw Data'!$3:$3,0)-1),"NA"))</f>
        <v>58.8</v>
      </c>
      <c r="AD138" s="103" t="str">
        <f aca="true">IF(ISBLANK(OFFSET('Raw Data'!$A$3,MATCH('Data above threshold'!$A138,'Raw Data'!$B$4:$B$185,0),MATCH('Data above threshold'!AF$4,'Raw Data'!$3:$3,0)-1)),"", IFERROR($J138*OFFSET('Raw Data'!$A$3,MATCH('Data above threshold'!$A138,'Raw Data'!$B$4:$B$185,0),MATCH('Data above threshold'!AF$4,'Raw Data'!$3:$3,0)-1),"NA"))</f>
        <v>NA</v>
      </c>
      <c r="AE138" s="103" t="n">
        <f aca="true">IF(ISBLANK(OFFSET('Raw Data'!$A$3,MATCH('Data above threshold'!$A138,'Raw Data'!$B$4:$B$185,0),MATCH('Data above threshold'!AG$4,'Raw Data'!$3:$3,0)-1)),"", IFERROR($J138*OFFSET('Raw Data'!$A$3,MATCH('Data above threshold'!$A138,'Raw Data'!$B$4:$B$185,0),MATCH('Data above threshold'!AG$4,'Raw Data'!$3:$3,0)-1),"NA"))</f>
        <v>74</v>
      </c>
      <c r="AF138" s="103" t="n">
        <f aca="true">IF(ISBLANK(OFFSET('Raw Data'!$A$3,MATCH('Data above threshold'!$A138,'Raw Data'!$B$4:$B$185,0),MATCH('Data above threshold'!AH$4,'Raw Data'!$3:$3,0)-1)),"", IFERROR($J138*OFFSET('Raw Data'!$A$3,MATCH('Data above threshold'!$A138,'Raw Data'!$B$4:$B$185,0),MATCH('Data above threshold'!AH$4,'Raw Data'!$3:$3,0)-1),"NA"))</f>
        <v>66</v>
      </c>
      <c r="AG138" s="103" t="n">
        <f aca="true">IF(ISBLANK(OFFSET('Raw Data'!$A$3,MATCH('Data above threshold'!$A138,'Raw Data'!$B$4:$B$185,0),MATCH('Data above threshold'!AI$4,'Raw Data'!$3:$3,0)-1)),"", IFERROR($J138*OFFSET('Raw Data'!$A$3,MATCH('Data above threshold'!$A138,'Raw Data'!$B$4:$B$185,0),MATCH('Data above threshold'!AI$4,'Raw Data'!$3:$3,0)-1),"NA"))</f>
        <v>58.4</v>
      </c>
      <c r="AH138" s="103" t="n">
        <f aca="true">IF(ISBLANK(OFFSET('Raw Data'!$A$3,MATCH('Data above threshold'!$A138,'Raw Data'!$B$4:$B$185,0),MATCH('Data above threshold'!AJ$4,'Raw Data'!$3:$3,0)-1)),"", IFERROR($J138*OFFSET('Raw Data'!$A$3,MATCH('Data above threshold'!$A138,'Raw Data'!$B$4:$B$185,0),MATCH('Data above threshold'!AJ$4,'Raw Data'!$3:$3,0)-1),"NA"))</f>
        <v>32.9</v>
      </c>
      <c r="AI138" s="103" t="n">
        <f aca="true">IF(ISBLANK(OFFSET('Raw Data'!$A$3,MATCH('Data above threshold'!$A138,'Raw Data'!$B$4:$B$185,0),MATCH('Data above threshold'!AK$4,'Raw Data'!$3:$3,0)-1)),"", IFERROR($J138*OFFSET('Raw Data'!$A$3,MATCH('Data above threshold'!$A138,'Raw Data'!$B$4:$B$185,0),MATCH('Data above threshold'!AK$4,'Raw Data'!$3:$3,0)-1),"NA"))</f>
        <v>51.8</v>
      </c>
      <c r="AJ138" s="103" t="n">
        <f aca="true">IF(ISBLANK(OFFSET('Raw Data'!$A$3,MATCH('Data above threshold'!$A138,'Raw Data'!$B$4:$B$185,0),MATCH('Data above threshold'!AL$4,'Raw Data'!$3:$3,0)-1)),"", IFERROR($J138*OFFSET('Raw Data'!$A$3,MATCH('Data above threshold'!$A138,'Raw Data'!$B$4:$B$185,0),MATCH('Data above threshold'!AL$4,'Raw Data'!$3:$3,0)-1),"NA"))</f>
        <v>78.8</v>
      </c>
      <c r="AK138" s="103" t="n">
        <f aca="true">IF(ISBLANK(OFFSET('Raw Data'!$A$3,MATCH('Data above threshold'!$A138,'Raw Data'!$B$4:$B$185,0),MATCH('Data above threshold'!AM$4,'Raw Data'!$3:$3,0)-1)),"", IFERROR($J138*OFFSET('Raw Data'!$A$3,MATCH('Data above threshold'!$A138,'Raw Data'!$B$4:$B$185,0),MATCH('Data above threshold'!AM$4,'Raw Data'!$3:$3,0)-1),"NA"))</f>
        <v>81.1</v>
      </c>
      <c r="AL138" s="103" t="str">
        <f aca="true">IF(ISBLANK(OFFSET('Raw Data'!$A$3,MATCH('Data above threshold'!$A138,'Raw Data'!$B$4:$B$185,0),MATCH('Data above threshold'!AN$4,'Raw Data'!$3:$3,0)-1)),"", IFERROR($J138*OFFSET('Raw Data'!$A$3,MATCH('Data above threshold'!$A138,'Raw Data'!$B$4:$B$185,0),MATCH('Data above threshold'!AN$4,'Raw Data'!$3:$3,0)-1),"NA"))</f>
        <v>NA</v>
      </c>
      <c r="AM138" s="103" t="n">
        <f aca="true">IF(ISBLANK(OFFSET('Raw Data'!$A$3,MATCH('Data above threshold'!$A138,'Raw Data'!$B$4:$B$185,0),MATCH('Data above threshold'!AO$4,'Raw Data'!$3:$3,0)-1)),"", IFERROR($J138*OFFSET('Raw Data'!$A$3,MATCH('Data above threshold'!$A138,'Raw Data'!$B$4:$B$185,0),MATCH('Data above threshold'!AO$4,'Raw Data'!$3:$3,0)-1),"NA"))</f>
        <v>84.5</v>
      </c>
      <c r="AN138" s="103" t="n">
        <f aca="true">IF(ISBLANK(OFFSET('Raw Data'!$A$3,MATCH('Data above threshold'!$A138,'Raw Data'!$B$4:$B$185,0),MATCH('Data above threshold'!AP$4,'Raw Data'!$3:$3,0)-1)),"", IFERROR($J138*OFFSET('Raw Data'!$A$3,MATCH('Data above threshold'!$A138,'Raw Data'!$B$4:$B$185,0),MATCH('Data above threshold'!AP$4,'Raw Data'!$3:$3,0)-1),"NA"))</f>
        <v>93.6</v>
      </c>
      <c r="AO138" s="103" t="n">
        <f aca="true">IF(ISBLANK(OFFSET('Raw Data'!$A$3,MATCH('Data above threshold'!$A138,'Raw Data'!$B$4:$B$185,0),MATCH('Data above threshold'!AQ$4,'Raw Data'!$3:$3,0)-1)),"", IFERROR($J138*OFFSET('Raw Data'!$A$3,MATCH('Data above threshold'!$A138,'Raw Data'!$B$4:$B$185,0),MATCH('Data above threshold'!AQ$4,'Raw Data'!$3:$3,0)-1),"NA"))</f>
        <v>38.7</v>
      </c>
      <c r="AP138" s="103" t="n">
        <f aca="true">IF(ISBLANK(OFFSET('Raw Data'!$A$3,MATCH('Data above threshold'!$A138,'Raw Data'!$B$4:$B$185,0),MATCH('Data above threshold'!AR$4,'Raw Data'!$3:$3,0)-1)),"", IFERROR($J138*OFFSET('Raw Data'!$A$3,MATCH('Data above threshold'!$A138,'Raw Data'!$B$4:$B$185,0),MATCH('Data above threshold'!AR$4,'Raw Data'!$3:$3,0)-1),"NA"))</f>
        <v>33.3</v>
      </c>
      <c r="AQ138" s="103" t="n">
        <f aca="true">IF(ISBLANK(OFFSET('Raw Data'!$A$3,MATCH('Data above threshold'!$A138,'Raw Data'!$B$4:$B$185,0),MATCH('Data above threshold'!AS$4,'Raw Data'!$3:$3,0)-1)),"", IFERROR($J138*OFFSET('Raw Data'!$A$3,MATCH('Data above threshold'!$A138,'Raw Data'!$B$4:$B$185,0),MATCH('Data above threshold'!AS$4,'Raw Data'!$3:$3,0)-1),"NA"))</f>
        <v>70.7</v>
      </c>
      <c r="AR138" s="103" t="str">
        <f aca="true">IF(ISBLANK(OFFSET('Raw Data'!$A$3,MATCH('Data above threshold'!$A138,'Raw Data'!$B$4:$B$185,0),MATCH('Data above threshold'!AT$4,'Raw Data'!$3:$3,0)-1)),"", IFERROR($J138*OFFSET('Raw Data'!$A$3,MATCH('Data above threshold'!$A138,'Raw Data'!$B$4:$B$185,0),MATCH('Data above threshold'!AT$4,'Raw Data'!$3:$3,0)-1),"NA"))</f>
        <v>NA</v>
      </c>
      <c r="AS138" s="103" t="n">
        <f aca="true">IF(ISBLANK(OFFSET('Raw Data'!$A$3,MATCH('Data above threshold'!$A138,'Raw Data'!$B$4:$B$185,0),MATCH('Data above threshold'!AU$4,'Raw Data'!$3:$3,0)-1)),"", IFERROR($J138*OFFSET('Raw Data'!$A$3,MATCH('Data above threshold'!$A138,'Raw Data'!$B$4:$B$185,0),MATCH('Data above threshold'!AU$4,'Raw Data'!$3:$3,0)-1),"NA"))</f>
        <v>51.5</v>
      </c>
      <c r="AT138" s="103" t="n">
        <f aca="true">IF(ISBLANK(OFFSET('Raw Data'!$A$3,MATCH('Data above threshold'!$A138,'Raw Data'!$B$4:$B$185,0),MATCH('Data above threshold'!AV$4,'Raw Data'!$3:$3,0)-1)),"", IFERROR($J138*OFFSET('Raw Data'!$A$3,MATCH('Data above threshold'!$A138,'Raw Data'!$B$4:$B$185,0),MATCH('Data above threshold'!AV$4,'Raw Data'!$3:$3,0)-1),"NA"))</f>
        <v>37.9</v>
      </c>
      <c r="AU138" s="103" t="n">
        <f aca="true">IF(ISBLANK(OFFSET('Raw Data'!$A$3,MATCH('Data above threshold'!$A138,'Raw Data'!$B$4:$B$185,0),MATCH('Data above threshold'!AW$4,'Raw Data'!$3:$3,0)-1)),"", IFERROR($J138*OFFSET('Raw Data'!$A$3,MATCH('Data above threshold'!$A138,'Raw Data'!$B$4:$B$185,0),MATCH('Data above threshold'!AW$4,'Raw Data'!$3:$3,0)-1),"NA"))</f>
        <v>61.8</v>
      </c>
      <c r="AV138" s="103" t="str">
        <f aca="true">IF(ISBLANK(OFFSET('Raw Data'!$A$3,MATCH('Data above threshold'!$A138,'Raw Data'!$B$4:$B$185,0),MATCH('Data above threshold'!AX$4,'Raw Data'!$3:$3,0)-1)),"", IFERROR($J138*OFFSET('Raw Data'!$A$3,MATCH('Data above threshold'!$A138,'Raw Data'!$B$4:$B$185,0),MATCH('Data above threshold'!AX$4,'Raw Data'!$3:$3,0)-1),"NA"))</f>
        <v>NA</v>
      </c>
      <c r="AW138" s="103" t="n">
        <f aca="true">IF(ISBLANK(OFFSET('Raw Data'!$A$3,MATCH('Data above threshold'!$A138,'Raw Data'!$B$4:$B$185,0),MATCH('Data above threshold'!AY$4,'Raw Data'!$3:$3,0)-1)),"", IFERROR($J138*OFFSET('Raw Data'!$A$3,MATCH('Data above threshold'!$A138,'Raw Data'!$B$4:$B$185,0),MATCH('Data above threshold'!AY$4,'Raw Data'!$3:$3,0)-1),"NA"))</f>
        <v>83.9</v>
      </c>
      <c r="AX138" s="103" t="n">
        <f aca="true">IF(ISBLANK(OFFSET('Raw Data'!$A$3,MATCH('Data above threshold'!$A138,'Raw Data'!$B$4:$B$185,0),MATCH('Data above threshold'!AZ$4,'Raw Data'!$3:$3,0)-1)),"", IFERROR($J138*OFFSET('Raw Data'!$A$3,MATCH('Data above threshold'!$A138,'Raw Data'!$B$4:$B$185,0),MATCH('Data above threshold'!AZ$4,'Raw Data'!$3:$3,0)-1),"NA"))</f>
        <v>62.8</v>
      </c>
      <c r="AY138" s="103" t="n">
        <f aca="true">IF(ISBLANK(OFFSET('Raw Data'!$A$3,MATCH('Data above threshold'!$A138,'Raw Data'!$B$4:$B$185,0),MATCH('Data above threshold'!BA$4,'Raw Data'!$3:$3,0)-1)),"", IFERROR($J138*OFFSET('Raw Data'!$A$3,MATCH('Data above threshold'!$A138,'Raw Data'!$B$4:$B$185,0),MATCH('Data above threshold'!BA$4,'Raw Data'!$3:$3,0)-1),"NA"))</f>
        <v>87.1</v>
      </c>
      <c r="AZ138" s="103" t="n">
        <f aca="true">IF(ISBLANK(OFFSET('Raw Data'!$A$3,MATCH('Data above threshold'!$A138,'Raw Data'!$B$4:$B$185,0),MATCH('Data above threshold'!BB$4,'Raw Data'!$3:$3,0)-1)),"", IFERROR($J138*OFFSET('Raw Data'!$A$3,MATCH('Data above threshold'!$A138,'Raw Data'!$B$4:$B$185,0),MATCH('Data above threshold'!BB$4,'Raw Data'!$3:$3,0)-1),"NA"))</f>
        <v>33.1</v>
      </c>
      <c r="BA138" s="103" t="n">
        <f aca="true">IF(ISBLANK(OFFSET('Raw Data'!$A$3,MATCH('Data above threshold'!$A138,'Raw Data'!$B$4:$B$185,0),MATCH('Data above threshold'!BC$4,'Raw Data'!$3:$3,0)-1)),"", IFERROR($J138*OFFSET('Raw Data'!$A$3,MATCH('Data above threshold'!$A138,'Raw Data'!$B$4:$B$185,0),MATCH('Data above threshold'!BC$4,'Raw Data'!$3:$3,0)-1),"NA"))</f>
        <v>68.1</v>
      </c>
      <c r="BB138" s="103" t="n">
        <f aca="true">IF(ISBLANK(OFFSET('Raw Data'!$A$3,MATCH('Data above threshold'!$A138,'Raw Data'!$B$4:$B$185,0),MATCH('Data above threshold'!BD$4,'Raw Data'!$3:$3,0)-1)),"", IFERROR($J138*OFFSET('Raw Data'!$A$3,MATCH('Data above threshold'!$A138,'Raw Data'!$B$4:$B$185,0),MATCH('Data above threshold'!BD$4,'Raw Data'!$3:$3,0)-1),"NA"))</f>
        <v>52.2</v>
      </c>
      <c r="BC138" s="103" t="n">
        <f aca="true">IF(ISBLANK(OFFSET('Raw Data'!$A$3,MATCH('Data above threshold'!$A138,'Raw Data'!$B$4:$B$185,0),MATCH('Data above threshold'!BE$4,'Raw Data'!$3:$3,0)-1)),"", IFERROR($J138*OFFSET('Raw Data'!$A$3,MATCH('Data above threshold'!$A138,'Raw Data'!$B$4:$B$185,0),MATCH('Data above threshold'!BE$4,'Raw Data'!$3:$3,0)-1),"NA"))</f>
        <v>72.1</v>
      </c>
      <c r="BD138" s="103" t="n">
        <f aca="true">IF(ISBLANK(OFFSET('Raw Data'!$A$3,MATCH('Data above threshold'!$A138,'Raw Data'!$B$4:$B$185,0),MATCH('Data above threshold'!BF$4,'Raw Data'!$3:$3,0)-1)),"", IFERROR($J138*OFFSET('Raw Data'!$A$3,MATCH('Data above threshold'!$A138,'Raw Data'!$B$4:$B$185,0),MATCH('Data above threshold'!BF$4,'Raw Data'!$3:$3,0)-1),"NA"))</f>
        <v>29</v>
      </c>
      <c r="BE138" s="103" t="str">
        <f aca="true">IF(ISBLANK(OFFSET('Raw Data'!$A$3,MATCH('Data above threshold'!$A138,'Raw Data'!$B$4:$B$185,0),MATCH('Data above threshold'!BG$4,'Raw Data'!$3:$3,0)-1)),"", IFERROR($J138*OFFSET('Raw Data'!$A$3,MATCH('Data above threshold'!$A138,'Raw Data'!$B$4:$B$185,0),MATCH('Data above threshold'!BG$4,'Raw Data'!$3:$3,0)-1),"NA"))</f>
        <v>NA</v>
      </c>
      <c r="BF138" s="103" t="n">
        <f aca="true">IF(ISBLANK(OFFSET('Raw Data'!$A$3,MATCH('Data above threshold'!$A138,'Raw Data'!$B$4:$B$185,0),MATCH('Data above threshold'!BH$4,'Raw Data'!$3:$3,0)-1)),"", IFERROR($J138*OFFSET('Raw Data'!$A$3,MATCH('Data above threshold'!$A138,'Raw Data'!$B$4:$B$185,0),MATCH('Data above threshold'!BH$4,'Raw Data'!$3:$3,0)-1),"NA"))</f>
        <v>37.8</v>
      </c>
      <c r="BG138" s="103" t="n">
        <f aca="true">IF(ISBLANK(OFFSET('Raw Data'!$A$3,MATCH('Data above threshold'!$A138,'Raw Data'!$B$4:$B$185,0),MATCH('Data above threshold'!BI$4,'Raw Data'!$3:$3,0)-1)),"", IFERROR($J138*OFFSET('Raw Data'!$A$3,MATCH('Data above threshold'!$A138,'Raw Data'!$B$4:$B$185,0),MATCH('Data above threshold'!BI$4,'Raw Data'!$3:$3,0)-1),"NA"))</f>
        <v>18.4</v>
      </c>
      <c r="BH138" s="103" t="str">
        <f aca="true">IF(ISBLANK(OFFSET('Raw Data'!$A$3,MATCH('Data above threshold'!$A138,'Raw Data'!$B$4:$B$185,0),MATCH('Data above threshold'!BJ$4,'Raw Data'!$3:$3,0)-1)),"", IFERROR($J138*OFFSET('Raw Data'!$A$3,MATCH('Data above threshold'!$A138,'Raw Data'!$B$4:$B$185,0),MATCH('Data above threshold'!BJ$4,'Raw Data'!$3:$3,0)-1),"NA"))</f>
        <v>NA</v>
      </c>
      <c r="BI138" s="103" t="n">
        <f aca="true">IF(ISBLANK(OFFSET('Raw Data'!$A$3,MATCH('Data above threshold'!$A138,'Raw Data'!$B$4:$B$185,0),MATCH('Data above threshold'!BK$4,'Raw Data'!$3:$3,0)-1)),"", IFERROR($J138*OFFSET('Raw Data'!$A$3,MATCH('Data above threshold'!$A138,'Raw Data'!$B$4:$B$185,0),MATCH('Data above threshold'!BK$4,'Raw Data'!$3:$3,0)-1),"NA"))</f>
        <v>45.1</v>
      </c>
      <c r="BJ138" s="103" t="n">
        <f aca="true">IF(ISBLANK(OFFSET('Raw Data'!$A$3,MATCH('Data above threshold'!$A138,'Raw Data'!$B$4:$B$185,0),MATCH('Data above threshold'!BL$4,'Raw Data'!$3:$3,0)-1)),"", IFERROR($J138*OFFSET('Raw Data'!$A$3,MATCH('Data above threshold'!$A138,'Raw Data'!$B$4:$B$185,0),MATCH('Data above threshold'!BL$4,'Raw Data'!$3:$3,0)-1),"NA"))</f>
        <v>43.2</v>
      </c>
      <c r="BK138" s="103" t="n">
        <f aca="true">IF(ISBLANK(OFFSET('Raw Data'!$A$3,MATCH('Data above threshold'!$A138,'Raw Data'!$B$4:$B$185,0),MATCH('Data above threshold'!BM$4,'Raw Data'!$3:$3,0)-1)),"", IFERROR($J138*OFFSET('Raw Data'!$A$3,MATCH('Data above threshold'!$A138,'Raw Data'!$B$4:$B$185,0),MATCH('Data above threshold'!BM$4,'Raw Data'!$3:$3,0)-1),"NA"))</f>
        <v>0</v>
      </c>
      <c r="BL138" s="103" t="n">
        <f aca="true">IF(ISBLANK(OFFSET('Raw Data'!$A$3,MATCH('Data above threshold'!$A138,'Raw Data'!$B$4:$B$185,0),MATCH('Data above threshold'!BN$4,'Raw Data'!$3:$3,0)-1)),"", IFERROR($J138*OFFSET('Raw Data'!$A$3,MATCH('Data above threshold'!$A138,'Raw Data'!$B$4:$B$185,0),MATCH('Data above threshold'!BN$4,'Raw Data'!$3:$3,0)-1),"NA"))</f>
        <v>47.5</v>
      </c>
      <c r="BM138" s="103" t="n">
        <f aca="true">IF(ISBLANK(OFFSET('Raw Data'!$A$3,MATCH('Data above threshold'!$A138,'Raw Data'!$B$4:$B$185,0),MATCH('Data above threshold'!BO$4,'Raw Data'!$3:$3,0)-1)),"", IFERROR($J138*OFFSET('Raw Data'!$A$3,MATCH('Data above threshold'!$A138,'Raw Data'!$B$4:$B$185,0),MATCH('Data above threshold'!BO$4,'Raw Data'!$3:$3,0)-1),"NA"))</f>
        <v>76.4</v>
      </c>
      <c r="BN138" s="103" t="str">
        <f aca="true">IF(ISBLANK(OFFSET('Raw Data'!$A$3,MATCH('Data above threshold'!$A138,'Raw Data'!$B$4:$B$185,0),MATCH('Data above threshold'!BP$4,'Raw Data'!$3:$3,0)-1)),"", IFERROR($J138*OFFSET('Raw Data'!$A$3,MATCH('Data above threshold'!$A138,'Raw Data'!$B$4:$B$185,0),MATCH('Data above threshold'!BP$4,'Raw Data'!$3:$3,0)-1),"NA"))</f>
        <v>NA</v>
      </c>
      <c r="BO138" s="103" t="n">
        <f aca="true">IF(ISBLANK(OFFSET('Raw Data'!$A$3,MATCH('Data above threshold'!$A138,'Raw Data'!$B$4:$B$185,0),MATCH('Data above threshold'!BQ$4,'Raw Data'!$3:$3,0)-1)),"", IFERROR($J138*OFFSET('Raw Data'!$A$3,MATCH('Data above threshold'!$A138,'Raw Data'!$B$4:$B$185,0),MATCH('Data above threshold'!BQ$4,'Raw Data'!$3:$3,0)-1),"NA"))</f>
        <v>93.8</v>
      </c>
      <c r="BP138" s="103" t="n">
        <f aca="true">IF(ISBLANK(OFFSET('Raw Data'!$A$3,MATCH('Data above threshold'!$A138,'Raw Data'!$B$4:$B$185,0),MATCH('Data above threshold'!BR$4,'Raw Data'!$3:$3,0)-1)),"", IFERROR($J138*OFFSET('Raw Data'!$A$3,MATCH('Data above threshold'!$A138,'Raw Data'!$B$4:$B$185,0),MATCH('Data above threshold'!BR$4,'Raw Data'!$3:$3,0)-1),"NA"))</f>
        <v>35.3</v>
      </c>
      <c r="BQ138" s="103" t="n">
        <f aca="true">IF(ISBLANK(OFFSET('Raw Data'!$A$3,MATCH('Data above threshold'!$A138,'Raw Data'!$B$4:$B$185,0),MATCH('Data above threshold'!BS$4,'Raw Data'!$3:$3,0)-1)),"", IFERROR($J138*OFFSET('Raw Data'!$A$3,MATCH('Data above threshold'!$A138,'Raw Data'!$B$4:$B$185,0),MATCH('Data above threshold'!BS$4,'Raw Data'!$3:$3,0)-1),"NA"))</f>
        <v>70.7</v>
      </c>
      <c r="BR138" s="103" t="n">
        <f aca="true">IF(ISBLANK(OFFSET('Raw Data'!$A$3,MATCH('Data above threshold'!$A138,'Raw Data'!$B$4:$B$185,0),MATCH('Data above threshold'!BT$4,'Raw Data'!$3:$3,0)-1)),"", IFERROR($J138*OFFSET('Raw Data'!$A$3,MATCH('Data above threshold'!$A138,'Raw Data'!$B$4:$B$185,0),MATCH('Data above threshold'!BT$4,'Raw Data'!$3:$3,0)-1),"NA"))</f>
        <v>59.9</v>
      </c>
      <c r="BS138" s="103" t="n">
        <f aca="true">IF(ISBLANK(OFFSET('Raw Data'!$A$3,MATCH('Data above threshold'!$A138,'Raw Data'!$B$4:$B$185,0),MATCH('Data above threshold'!BU$4,'Raw Data'!$3:$3,0)-1)),"", IFERROR($J138*OFFSET('Raw Data'!$A$3,MATCH('Data above threshold'!$A138,'Raw Data'!$B$4:$B$185,0),MATCH('Data above threshold'!BU$4,'Raw Data'!$3:$3,0)-1),"NA"))</f>
        <v>46.1</v>
      </c>
      <c r="BT138" s="103" t="n">
        <f aca="true">IF(ISBLANK(OFFSET('Raw Data'!$A$3,MATCH('Data above threshold'!$A138,'Raw Data'!$B$4:$B$185,0),MATCH('Data above threshold'!BV$4,'Raw Data'!$3:$3,0)-1)),"", IFERROR($J138*OFFSET('Raw Data'!$A$3,MATCH('Data above threshold'!$A138,'Raw Data'!$B$4:$B$185,0),MATCH('Data above threshold'!BV$4,'Raw Data'!$3:$3,0)-1),"NA"))</f>
        <v>46.3</v>
      </c>
      <c r="BU138" s="103" t="n">
        <f aca="true">IF(ISBLANK(OFFSET('Raw Data'!$A$3,MATCH('Data above threshold'!$A138,'Raw Data'!$B$4:$B$185,0),MATCH('Data above threshold'!BW$4,'Raw Data'!$3:$3,0)-1)),"", IFERROR($J138*OFFSET('Raw Data'!$A$3,MATCH('Data above threshold'!$A138,'Raw Data'!$B$4:$B$185,0),MATCH('Data above threshold'!BW$4,'Raw Data'!$3:$3,0)-1),"NA"))</f>
        <v>68.6</v>
      </c>
      <c r="BV138" s="103" t="n">
        <f aca="true">IF(ISBLANK(OFFSET('Raw Data'!$A$3,MATCH('Data above threshold'!$A138,'Raw Data'!$B$4:$B$185,0),MATCH('Data above threshold'!BX$4,'Raw Data'!$3:$3,0)-1)),"", IFERROR($J138*OFFSET('Raw Data'!$A$3,MATCH('Data above threshold'!$A138,'Raw Data'!$B$4:$B$185,0),MATCH('Data above threshold'!BX$4,'Raw Data'!$3:$3,0)-1),"NA"))</f>
        <v>73.3</v>
      </c>
      <c r="BW138" s="103" t="n">
        <f aca="true">IF(ISBLANK(OFFSET('Raw Data'!$A$3,MATCH('Data above threshold'!$A138,'Raw Data'!$B$4:$B$185,0),MATCH('Data above threshold'!BY$4,'Raw Data'!$3:$3,0)-1)),"", IFERROR($J138*OFFSET('Raw Data'!$A$3,MATCH('Data above threshold'!$A138,'Raw Data'!$B$4:$B$185,0),MATCH('Data above threshold'!BY$4,'Raw Data'!$3:$3,0)-1),"NA"))</f>
        <v>66.2</v>
      </c>
      <c r="BX138" s="103" t="n">
        <f aca="true">IF(ISBLANK(OFFSET('Raw Data'!$A$3,MATCH('Data above threshold'!$A138,'Raw Data'!$B$4:$B$185,0),MATCH('Data above threshold'!BZ$4,'Raw Data'!$3:$3,0)-1)),"", IFERROR($J138*OFFSET('Raw Data'!$A$3,MATCH('Data above threshold'!$A138,'Raw Data'!$B$4:$B$185,0),MATCH('Data above threshold'!BZ$4,'Raw Data'!$3:$3,0)-1),"NA"))</f>
        <v>73.5</v>
      </c>
      <c r="BY138" s="103" t="n">
        <f aca="true">IF(ISBLANK(OFFSET('Raw Data'!$A$3,MATCH('Data above threshold'!$A138,'Raw Data'!$B$4:$B$185,0),MATCH('Data above threshold'!CA$4,'Raw Data'!$3:$3,0)-1)),"", IFERROR($J138*OFFSET('Raw Data'!$A$3,MATCH('Data above threshold'!$A138,'Raw Data'!$B$4:$B$185,0),MATCH('Data above threshold'!CA$4,'Raw Data'!$3:$3,0)-1),"NA"))</f>
        <v>18.3</v>
      </c>
      <c r="BZ138" s="103" t="n">
        <f aca="true">IF(ISBLANK(OFFSET('Raw Data'!$A$3,MATCH('Data above threshold'!$A138,'Raw Data'!$B$4:$B$185,0),MATCH('Data above threshold'!CB$4,'Raw Data'!$3:$3,0)-1)),"", IFERROR($J138*OFFSET('Raw Data'!$A$3,MATCH('Data above threshold'!$A138,'Raw Data'!$B$4:$B$185,0),MATCH('Data above threshold'!CB$4,'Raw Data'!$3:$3,0)-1),"NA"))</f>
        <v>16</v>
      </c>
      <c r="CA138" s="103" t="n">
        <f aca="true">IF(ISBLANK(OFFSET('Raw Data'!$A$3,MATCH('Data above threshold'!$A138,'Raw Data'!$B$4:$B$185,0),MATCH('Data above threshold'!CC$4,'Raw Data'!$3:$3,0)-1)),"", IFERROR($J138*OFFSET('Raw Data'!$A$3,MATCH('Data above threshold'!$A138,'Raw Data'!$B$4:$B$185,0),MATCH('Data above threshold'!CC$4,'Raw Data'!$3:$3,0)-1),"NA"))</f>
        <v>37.1</v>
      </c>
      <c r="CB138" s="103" t="n">
        <f aca="true">IF(ISBLANK(OFFSET('Raw Data'!$A$3,MATCH('Data above threshold'!$A138,'Raw Data'!$B$4:$B$185,0),MATCH('Data above threshold'!CD$4,'Raw Data'!$3:$3,0)-1)),"", IFERROR($J138*OFFSET('Raw Data'!$A$3,MATCH('Data above threshold'!$A138,'Raw Data'!$B$4:$B$185,0),MATCH('Data above threshold'!CD$4,'Raw Data'!$3:$3,0)-1),"NA"))</f>
        <v>100</v>
      </c>
      <c r="CC138" s="103" t="str">
        <f aca="true">IF(ISBLANK(OFFSET('Raw Data'!$A$3,MATCH('Data above threshold'!$A138,'Raw Data'!$B$4:$B$185,0),MATCH('Data above threshold'!CE$4,'Raw Data'!$3:$3,0)-1)),"", IFERROR($J138*OFFSET('Raw Data'!$A$3,MATCH('Data above threshold'!$A138,'Raw Data'!$B$4:$B$185,0),MATCH('Data above threshold'!CE$4,'Raw Data'!$3:$3,0)-1),"NA"))</f>
        <v>NA</v>
      </c>
      <c r="CD138" s="103" t="str">
        <f aca="true">IF(ISBLANK(OFFSET('Raw Data'!$A$3,MATCH('Data above threshold'!$A138,'Raw Data'!$B$4:$B$185,0),MATCH('Data above threshold'!CF$4,'Raw Data'!$3:$3,0)-1)),"", IFERROR($J138*OFFSET('Raw Data'!$A$3,MATCH('Data above threshold'!$A138,'Raw Data'!$B$4:$B$185,0),MATCH('Data above threshold'!CF$4,'Raw Data'!$3:$3,0)-1),"NA"))</f>
        <v>NA</v>
      </c>
      <c r="CE138" s="103" t="str">
        <f aca="true">IF(ISBLANK(OFFSET('Raw Data'!$A$3,MATCH('Data above threshold'!$A138,'Raw Data'!$B$4:$B$185,0),MATCH('Data above threshold'!CG$4,'Raw Data'!$3:$3,0)-1)),"", IFERROR($J138*OFFSET('Raw Data'!$A$3,MATCH('Data above threshold'!$A138,'Raw Data'!$B$4:$B$185,0),MATCH('Data above threshold'!CG$4,'Raw Data'!$3:$3,0)-1),"NA"))</f>
        <v>NA</v>
      </c>
      <c r="CF138" s="103" t="n">
        <f aca="true">IF(ISBLANK(OFFSET('Raw Data'!$A$3,MATCH('Data above threshold'!$A138,'Raw Data'!$B$4:$B$185,0),MATCH('Data above threshold'!CH$4,'Raw Data'!$3:$3,0)-1)),"", IFERROR($J138*OFFSET('Raw Data'!$A$3,MATCH('Data above threshold'!$A138,'Raw Data'!$B$4:$B$185,0),MATCH('Data above threshold'!CH$4,'Raw Data'!$3:$3,0)-1),"NA"))</f>
        <v>71.7</v>
      </c>
      <c r="CG138" s="103" t="str">
        <f aca="true">IF(ISBLANK(OFFSET('Raw Data'!$A$3,MATCH('Data above threshold'!$A138,'Raw Data'!$B$4:$B$185,0),MATCH('Data above threshold'!CI$4,'Raw Data'!$3:$3,0)-1)),"", IFERROR($J138*OFFSET('Raw Data'!$A$3,MATCH('Data above threshold'!$A138,'Raw Data'!$B$4:$B$185,0),MATCH('Data above threshold'!CI$4,'Raw Data'!$3:$3,0)-1),"NA"))</f>
        <v>NA</v>
      </c>
      <c r="CH138" s="103" t="str">
        <f aca="true">IF(ISBLANK(OFFSET('Raw Data'!$A$3,MATCH('Data above threshold'!$A138,'Raw Data'!$B$4:$B$185,0),MATCH('Data above threshold'!CJ$4,'Raw Data'!$3:$3,0)-1)),"", IFERROR($J138*OFFSET('Raw Data'!$A$3,MATCH('Data above threshold'!$A138,'Raw Data'!$B$4:$B$185,0),MATCH('Data above threshold'!CJ$4,'Raw Data'!$3:$3,0)-1),"NA"))</f>
        <v>NA</v>
      </c>
      <c r="CI138" s="103" t="str">
        <f aca="true">IF(ISBLANK(OFFSET('Raw Data'!$A$3,MATCH('Data above threshold'!$A138,'Raw Data'!$B$4:$B$185,0),MATCH('Data above threshold'!CK$4,'Raw Data'!$3:$3,0)-1)),"", IFERROR($J138*OFFSET('Raw Data'!$A$3,MATCH('Data above threshold'!$A138,'Raw Data'!$B$4:$B$185,0),MATCH('Data above threshold'!CK$4,'Raw Data'!$3:$3,0)-1),"NA"))</f>
        <v>NA</v>
      </c>
      <c r="CJ138" s="103" t="n">
        <f aca="true">IF(ISBLANK(OFFSET('Raw Data'!$A$3,MATCH('Data above threshold'!$A138,'Raw Data'!$B$4:$B$185,0),MATCH('Data above threshold'!CL$4,'Raw Data'!$3:$3,0)-1)),"", IFERROR($J138*OFFSET('Raw Data'!$A$3,MATCH('Data above threshold'!$A138,'Raw Data'!$B$4:$B$185,0),MATCH('Data above threshold'!CL$4,'Raw Data'!$3:$3,0)-1),"NA"))</f>
        <v>44.8</v>
      </c>
      <c r="CK138" s="103" t="n">
        <f aca="true">IF(ISBLANK(OFFSET('Raw Data'!$A$3,MATCH('Data above threshold'!$A138,'Raw Data'!$B$4:$B$185,0),MATCH('Data above threshold'!CM$4,'Raw Data'!$3:$3,0)-1)),"", IFERROR($J138*OFFSET('Raw Data'!$A$3,MATCH('Data above threshold'!$A138,'Raw Data'!$B$4:$B$185,0),MATCH('Data above threshold'!CM$4,'Raw Data'!$3:$3,0)-1),"NA"))</f>
        <v>72.6</v>
      </c>
      <c r="CL138" s="103" t="n">
        <f aca="true">IF(ISBLANK(OFFSET('Raw Data'!$A$3,MATCH('Data above threshold'!$A138,'Raw Data'!$B$4:$B$185,0),MATCH('Data above threshold'!CN$4,'Raw Data'!$3:$3,0)-1)),"", IFERROR($J138*OFFSET('Raw Data'!$A$3,MATCH('Data above threshold'!$A138,'Raw Data'!$B$4:$B$185,0),MATCH('Data above threshold'!CN$4,'Raw Data'!$3:$3,0)-1),"NA"))</f>
        <v>100</v>
      </c>
      <c r="CM138" s="103" t="n">
        <f aca="true">IF(ISBLANK(OFFSET('Raw Data'!$A$3,MATCH('Data above threshold'!$A138,'Raw Data'!$B$4:$B$185,0),MATCH('Data above threshold'!CO$4,'Raw Data'!$3:$3,0)-1)),"", IFERROR($J138*OFFSET('Raw Data'!$A$3,MATCH('Data above threshold'!$A138,'Raw Data'!$B$4:$B$185,0),MATCH('Data above threshold'!CO$4,'Raw Data'!$3:$3,0)-1),"NA"))</f>
        <v>33.1</v>
      </c>
      <c r="CN138" s="103" t="str">
        <f aca="true">IF(ISBLANK(OFFSET('Raw Data'!$A$3,MATCH('Data above threshold'!$A138,'Raw Data'!$B$4:$B$185,0),MATCH('Data above threshold'!CP$4,'Raw Data'!$3:$3,0)-1)),"", IFERROR($J138*OFFSET('Raw Data'!$A$3,MATCH('Data above threshold'!$A138,'Raw Data'!$B$4:$B$185,0),MATCH('Data above threshold'!CP$4,'Raw Data'!$3:$3,0)-1),"NA"))</f>
        <v>NA</v>
      </c>
      <c r="CO138" s="103" t="n">
        <f aca="true">IF(ISBLANK(OFFSET('Raw Data'!$A$3,MATCH('Data above threshold'!$A138,'Raw Data'!$B$4:$B$185,0),MATCH('Data above threshold'!CQ$4,'Raw Data'!$3:$3,0)-1)),"", IFERROR($J138*OFFSET('Raw Data'!$A$3,MATCH('Data above threshold'!$A138,'Raw Data'!$B$4:$B$185,0),MATCH('Data above threshold'!CQ$4,'Raw Data'!$3:$3,0)-1),"NA"))</f>
        <v>41.2</v>
      </c>
      <c r="CP138" s="103" t="n">
        <f aca="true">IF(ISBLANK(OFFSET('Raw Data'!$A$3,MATCH('Data above threshold'!$A138,'Raw Data'!$B$4:$B$185,0),MATCH('Data above threshold'!CR$4,'Raw Data'!$3:$3,0)-1)),"", IFERROR($J138*OFFSET('Raw Data'!$A$3,MATCH('Data above threshold'!$A138,'Raw Data'!$B$4:$B$185,0),MATCH('Data above threshold'!CR$4,'Raw Data'!$3:$3,0)-1),"NA"))</f>
        <v>9.2</v>
      </c>
    </row>
    <row r="139" customFormat="false" ht="15.5" hidden="false" customHeight="false" outlineLevel="0" collapsed="false">
      <c r="A139" s="107" t="n">
        <v>5122</v>
      </c>
      <c r="B139" s="107" t="n">
        <v>4</v>
      </c>
      <c r="C139" s="103" t="str">
        <f aca="true">IF(ISBLANK(OFFSET('Raw Data'!$A$3,MATCH($A139,'Raw Data'!$B$4:$B$185,0),MATCH(C$4,'Raw Data'!$3:$3,0)-1)),"",OFFSET('Raw Data'!$A$3,MATCH($A139,'Raw Data'!$B$4:$B$185,0),MATCH(C$4,'Raw Data'!$3:$3,0)-1))</f>
        <v/>
      </c>
      <c r="D139" s="103" t="str">
        <f aca="true">IF(ISBLANK(OFFSET('Raw Data'!$A$3,MATCH($A139,'Raw Data'!$B$4:$B$185,0),MATCH(D$4,'Raw Data'!$3:$3,0)-1)),"",OFFSET('Raw Data'!$A$3,MATCH($A139,'Raw Data'!$B$4:$B$185,0),MATCH(D$4,'Raw Data'!$3:$3,0)-1))</f>
        <v>Mobile data cost</v>
      </c>
      <c r="E139" s="103" t="str">
        <f aca="true">IF(ISBLANK(OFFSET('Raw Data'!$A$3,MATCH($A139,'Raw Data'!$B$4:$B$185,0),MATCH(E$4,'Raw Data'!$3:$3,0)-1)),"",OFFSET('Raw Data'!$A$3,MATCH($A139,'Raw Data'!$B$4:$B$185,0),MATCH(E$4,'Raw Data'!$3:$3,0)-1))</f>
        <v/>
      </c>
      <c r="F139" s="103" t="str">
        <f aca="true">IF(ISBLANK(OFFSET('Raw Data'!$A$3,MATCH($A139,'Raw Data'!$B$4:$B$185,0),MATCH(F$4,'Raw Data'!$3:$3,0)-1)),"",OFFSET('Raw Data'!$A$3,MATCH($A139,'Raw Data'!$B$4:$B$185,0),MATCH(F$4,'Raw Data'!$3:$3,0)-1))</f>
        <v/>
      </c>
      <c r="G139" s="0" t="s">
        <v>217</v>
      </c>
      <c r="H139" s="103" t="str">
        <f aca="true">IF(ISBLANK(OFFSET('Raw Data'!$A$3,MATCH($A139,'Raw Data'!$B$4:$B$185,0),MATCH(H$4,'Raw Data'!$3:$3,0)-1)),"",OFFSET('Raw Data'!$A$3,MATCH($A139,'Raw Data'!$B$4:$B$185,0),MATCH(H$4,'Raw Data'!$3:$3,0)-1))</f>
        <v>$ cost for 1GB of data</v>
      </c>
      <c r="I139" s="103" t="str">
        <f aca="true">IF(ISBLANK(OFFSET('Raw Data'!$A$3,MATCH($A139,'Raw Data'!$B$4:$B$185,0),MATCH(I$4,'Raw Data'!$3:$3,0)-1)),"",OFFSET('Raw Data'!$A$3,MATCH($A139,'Raw Data'!$B$4:$B$185,0),MATCH(I$4,'Raw Data'!$3:$3,0)-1))</f>
        <v>Minus</v>
      </c>
      <c r="J139" s="103" t="n">
        <f aca="false">IF(I139="","",IF(I139="Minus",-1,1))</f>
        <v>-1</v>
      </c>
      <c r="K139" s="105" t="n">
        <f aca="false" t="array" ref="K139:K139">IFERROR(SKEW(IF(ISNUMBER(O139:CP139),O139:CP139,"")),"")</f>
        <v>-0.291177556748577</v>
      </c>
      <c r="L139" s="103" t="n">
        <f aca="true">IF(ISBLANK(OFFSET('Data above threshold'!$A$4,MATCH('Data above threshold'!$A139,'Data above threshold'!$A$5:$A$185,0),MATCH('Data above threshold'!N$4,'Data above threshold'!$4:$4,0)-1)),1,OFFSET('Data above threshold'!$A$4,MATCH('Data above threshold'!$A139,'Data above threshold'!$A$5:$A$185,0),MATCH('Data above threshold'!N$4,'Data above threshold'!$4:$4,0)-1))</f>
        <v>0</v>
      </c>
      <c r="M139" s="103" t="str">
        <f aca="true">IF(ISBLANK(OFFSET('Data above threshold'!$A$4,MATCH('Data above threshold'!$A139,'Data above threshold'!$A$5:$A$185,0),MATCH('Data above threshold'!O$4,'Data above threshold'!$4:$4,0)-1)),"",OFFSET('Data above threshold'!$A$4,MATCH('Data above threshold'!$A139,'Data above threshold'!$A$5:$A$185,0),MATCH('Data above threshold'!O$4,'Data above threshold'!$4:$4,0)-1))</f>
        <v/>
      </c>
      <c r="N139" s="106" t="n">
        <f aca="false" t="array" ref="N139:N139">IF(B139&lt;4,"",1-IFERROR(SUM(ISNUMBER(O139:CP139)*(1-$O$3:$CP$3))/COUNTIF($O$3:$CP$3,0),0))</f>
        <v>0.025</v>
      </c>
      <c r="O139" s="103" t="n">
        <f aca="true">IF(ISBLANK(OFFSET('Raw Data'!$A$3,MATCH('Data above threshold'!$A139,'Raw Data'!$B$4:$B$185,0),MATCH('Data above threshold'!Q$4,'Raw Data'!$3:$3,0)-1)),"", IFERROR($J139*OFFSET('Raw Data'!$A$3,MATCH('Data above threshold'!$A139,'Raw Data'!$B$4:$B$185,0),MATCH('Data above threshold'!Q$4,'Raw Data'!$3:$3,0)-1),"NA"))</f>
        <v>-0.86506152</v>
      </c>
      <c r="P139" s="103" t="n">
        <f aca="true">IF(ISBLANK(OFFSET('Raw Data'!$A$3,MATCH('Data above threshold'!$A139,'Raw Data'!$B$4:$B$185,0),MATCH('Data above threshold'!R$4,'Raw Data'!$3:$3,0)-1)),"", IFERROR($J139*OFFSET('Raw Data'!$A$3,MATCH('Data above threshold'!$A139,'Raw Data'!$B$4:$B$185,0),MATCH('Data above threshold'!R$4,'Raw Data'!$3:$3,0)-1),"NA"))</f>
        <v>0.36146</v>
      </c>
      <c r="Q139" s="103" t="n">
        <f aca="true">IF(ISBLANK(OFFSET('Raw Data'!$A$3,MATCH('Data above threshold'!$A139,'Raw Data'!$B$4:$B$185,0),MATCH('Data above threshold'!S$4,'Raw Data'!$3:$3,0)-1)),"", IFERROR($J139*OFFSET('Raw Data'!$A$3,MATCH('Data above threshold'!$A139,'Raw Data'!$B$4:$B$185,0),MATCH('Data above threshold'!S$4,'Raw Data'!$3:$3,0)-1),"NA"))</f>
        <v>-0.1581554</v>
      </c>
      <c r="R139" s="103" t="n">
        <f aca="true">IF(ISBLANK(OFFSET('Raw Data'!$A$3,MATCH('Data above threshold'!$A139,'Raw Data'!$B$4:$B$185,0),MATCH('Data above threshold'!T$4,'Raw Data'!$3:$3,0)-1)),"", IFERROR($J139*OFFSET('Raw Data'!$A$3,MATCH('Data above threshold'!$A139,'Raw Data'!$B$4:$B$185,0),MATCH('Data above threshold'!T$4,'Raw Data'!$3:$3,0)-1),"NA"))</f>
        <v>-1.662981</v>
      </c>
      <c r="S139" s="103" t="n">
        <f aca="true">IF(ISBLANK(OFFSET('Raw Data'!$A$3,MATCH('Data above threshold'!$A139,'Raw Data'!$B$4:$B$185,0),MATCH('Data above threshold'!U$4,'Raw Data'!$3:$3,0)-1)),"", IFERROR($J139*OFFSET('Raw Data'!$A$3,MATCH('Data above threshold'!$A139,'Raw Data'!$B$4:$B$185,0),MATCH('Data above threshold'!U$4,'Raw Data'!$3:$3,0)-1),"NA"))</f>
        <v>1.067913</v>
      </c>
      <c r="T139" s="103" t="n">
        <f aca="true">IF(ISBLANK(OFFSET('Raw Data'!$A$3,MATCH('Data above threshold'!$A139,'Raw Data'!$B$4:$B$185,0),MATCH('Data above threshold'!V$4,'Raw Data'!$3:$3,0)-1)),"", IFERROR($J139*OFFSET('Raw Data'!$A$3,MATCH('Data above threshold'!$A139,'Raw Data'!$B$4:$B$185,0),MATCH('Data above threshold'!V$4,'Raw Data'!$3:$3,0)-1),"NA"))</f>
        <v>0.18116</v>
      </c>
      <c r="U139" s="103" t="n">
        <f aca="true">IF(ISBLANK(OFFSET('Raw Data'!$A$3,MATCH('Data above threshold'!$A139,'Raw Data'!$B$4:$B$185,0),MATCH('Data above threshold'!W$4,'Raw Data'!$3:$3,0)-1)),"", IFERROR($J139*OFFSET('Raw Data'!$A$3,MATCH('Data above threshold'!$A139,'Raw Data'!$B$4:$B$185,0),MATCH('Data above threshold'!W$4,'Raw Data'!$3:$3,0)-1),"NA"))</f>
        <v>0.07959</v>
      </c>
      <c r="V139" s="103" t="n">
        <f aca="true">IF(ISBLANK(OFFSET('Raw Data'!$A$3,MATCH('Data above threshold'!$A139,'Raw Data'!$B$4:$B$185,0),MATCH('Data above threshold'!X$4,'Raw Data'!$3:$3,0)-1)),"", IFERROR($J139*OFFSET('Raw Data'!$A$3,MATCH('Data above threshold'!$A139,'Raw Data'!$B$4:$B$185,0),MATCH('Data above threshold'!X$4,'Raw Data'!$3:$3,0)-1),"NA"))</f>
        <v>-1.743389</v>
      </c>
      <c r="W139" s="103" t="n">
        <f aca="true">IF(ISBLANK(OFFSET('Raw Data'!$A$3,MATCH('Data above threshold'!$A139,'Raw Data'!$B$4:$B$185,0),MATCH('Data above threshold'!Y$4,'Raw Data'!$3:$3,0)-1)),"", IFERROR($J139*OFFSET('Raw Data'!$A$3,MATCH('Data above threshold'!$A139,'Raw Data'!$B$4:$B$185,0),MATCH('Data above threshold'!Y$4,'Raw Data'!$3:$3,0)-1),"NA"))</f>
        <v>-1.656321</v>
      </c>
      <c r="X139" s="103" t="n">
        <f aca="true">IF(ISBLANK(OFFSET('Raw Data'!$A$3,MATCH('Data above threshold'!$A139,'Raw Data'!$B$4:$B$185,0),MATCH('Data above threshold'!Z$4,'Raw Data'!$3:$3,0)-1)),"", IFERROR($J139*OFFSET('Raw Data'!$A$3,MATCH('Data above threshold'!$A139,'Raw Data'!$B$4:$B$185,0),MATCH('Data above threshold'!Z$4,'Raw Data'!$3:$3,0)-1),"NA"))</f>
        <v>0.9324159</v>
      </c>
      <c r="Y139" s="103" t="n">
        <f aca="true">IF(ISBLANK(OFFSET('Raw Data'!$A$3,MATCH('Data above threshold'!$A139,'Raw Data'!$B$4:$B$185,0),MATCH('Data above threshold'!AA$4,'Raw Data'!$3:$3,0)-1)),"", IFERROR($J139*OFFSET('Raw Data'!$A$3,MATCH('Data above threshold'!$A139,'Raw Data'!$B$4:$B$185,0),MATCH('Data above threshold'!AA$4,'Raw Data'!$3:$3,0)-1),"NA"))</f>
        <v>0.6615503</v>
      </c>
      <c r="Z139" s="103" t="str">
        <f aca="true">IF(ISBLANK(OFFSET('Raw Data'!$A$3,MATCH('Data above threshold'!$A139,'Raw Data'!$B$4:$B$185,0),MATCH('Data above threshold'!AB$4,'Raw Data'!$3:$3,0)-1)),"", IFERROR($J139*OFFSET('Raw Data'!$A$3,MATCH('Data above threshold'!$A139,'Raw Data'!$B$4:$B$185,0),MATCH('Data above threshold'!AB$4,'Raw Data'!$3:$3,0)-1),"NA"))</f>
        <v>NA</v>
      </c>
      <c r="AA139" s="103" t="n">
        <f aca="true">IF(ISBLANK(OFFSET('Raw Data'!$A$3,MATCH('Data above threshold'!$A139,'Raw Data'!$B$4:$B$185,0),MATCH('Data above threshold'!AC$4,'Raw Data'!$3:$3,0)-1)),"", IFERROR($J139*OFFSET('Raw Data'!$A$3,MATCH('Data above threshold'!$A139,'Raw Data'!$B$4:$B$185,0),MATCH('Data above threshold'!AC$4,'Raw Data'!$3:$3,0)-1),"NA"))</f>
        <v>-1.02899529</v>
      </c>
      <c r="AB139" s="103" t="n">
        <f aca="true">IF(ISBLANK(OFFSET('Raw Data'!$A$3,MATCH('Data above threshold'!$A139,'Raw Data'!$B$4:$B$185,0),MATCH('Data above threshold'!AD$4,'Raw Data'!$3:$3,0)-1)),"", IFERROR($J139*OFFSET('Raw Data'!$A$3,MATCH('Data above threshold'!$A139,'Raw Data'!$B$4:$B$185,0),MATCH('Data above threshold'!AD$4,'Raw Data'!$3:$3,0)-1),"NA"))</f>
        <v>-1.564783</v>
      </c>
      <c r="AC139" s="103" t="n">
        <f aca="true">IF(ISBLANK(OFFSET('Raw Data'!$A$3,MATCH('Data above threshold'!$A139,'Raw Data'!$B$4:$B$185,0),MATCH('Data above threshold'!AE$4,'Raw Data'!$3:$3,0)-1)),"", IFERROR($J139*OFFSET('Raw Data'!$A$3,MATCH('Data above threshold'!$A139,'Raw Data'!$B$4:$B$185,0),MATCH('Data above threshold'!AE$4,'Raw Data'!$3:$3,0)-1),"NA"))</f>
        <v>-0.8580076</v>
      </c>
      <c r="AD139" s="103" t="n">
        <f aca="true">IF(ISBLANK(OFFSET('Raw Data'!$A$3,MATCH('Data above threshold'!$A139,'Raw Data'!$B$4:$B$185,0),MATCH('Data above threshold'!AF$4,'Raw Data'!$3:$3,0)-1)),"", IFERROR($J139*OFFSET('Raw Data'!$A$3,MATCH('Data above threshold'!$A139,'Raw Data'!$B$4:$B$185,0),MATCH('Data above threshold'!AF$4,'Raw Data'!$3:$3,0)-1),"NA"))</f>
        <v>-2.179435</v>
      </c>
      <c r="AE139" s="103" t="n">
        <f aca="true">IF(ISBLANK(OFFSET('Raw Data'!$A$3,MATCH('Data above threshold'!$A139,'Raw Data'!$B$4:$B$185,0),MATCH('Data above threshold'!AG$4,'Raw Data'!$3:$3,0)-1)),"", IFERROR($J139*OFFSET('Raw Data'!$A$3,MATCH('Data above threshold'!$A139,'Raw Data'!$B$4:$B$185,0),MATCH('Data above threshold'!AG$4,'Raw Data'!$3:$3,0)-1),"NA"))</f>
        <v>-1.216527</v>
      </c>
      <c r="AF139" s="103" t="n">
        <f aca="true">IF(ISBLANK(OFFSET('Raw Data'!$A$3,MATCH('Data above threshold'!$A139,'Raw Data'!$B$4:$B$185,0),MATCH('Data above threshold'!AH$4,'Raw Data'!$3:$3,0)-1)),"", IFERROR($J139*OFFSET('Raw Data'!$A$3,MATCH('Data above threshold'!$A139,'Raw Data'!$B$4:$B$185,0),MATCH('Data above threshold'!AH$4,'Raw Data'!$3:$3,0)-1),"NA"))</f>
        <v>0.238676</v>
      </c>
      <c r="AG139" s="103" t="n">
        <f aca="true">IF(ISBLANK(OFFSET('Raw Data'!$A$3,MATCH('Data above threshold'!$A139,'Raw Data'!$B$4:$B$185,0),MATCH('Data above threshold'!AI$4,'Raw Data'!$3:$3,0)-1)),"", IFERROR($J139*OFFSET('Raw Data'!$A$3,MATCH('Data above threshold'!$A139,'Raw Data'!$B$4:$B$185,0),MATCH('Data above threshold'!AI$4,'Raw Data'!$3:$3,0)-1),"NA"))</f>
        <v>-0.4149429</v>
      </c>
      <c r="AH139" s="103" t="n">
        <f aca="true">IF(ISBLANK(OFFSET('Raw Data'!$A$3,MATCH('Data above threshold'!$A139,'Raw Data'!$B$4:$B$185,0),MATCH('Data above threshold'!AJ$4,'Raw Data'!$3:$3,0)-1)),"", IFERROR($J139*OFFSET('Raw Data'!$A$3,MATCH('Data above threshold'!$A139,'Raw Data'!$B$4:$B$185,0),MATCH('Data above threshold'!AJ$4,'Raw Data'!$3:$3,0)-1),"NA"))</f>
        <v>0.67251</v>
      </c>
      <c r="AI139" s="103" t="n">
        <f aca="true">IF(ISBLANK(OFFSET('Raw Data'!$A$3,MATCH('Data above threshold'!$A139,'Raw Data'!$B$4:$B$185,0),MATCH('Data above threshold'!AK$4,'Raw Data'!$3:$3,0)-1)),"", IFERROR($J139*OFFSET('Raw Data'!$A$3,MATCH('Data above threshold'!$A139,'Raw Data'!$B$4:$B$185,0),MATCH('Data above threshold'!AK$4,'Raw Data'!$3:$3,0)-1),"NA"))</f>
        <v>-0.058269</v>
      </c>
      <c r="AJ139" s="103" t="n">
        <f aca="true">IF(ISBLANK(OFFSET('Raw Data'!$A$3,MATCH('Data above threshold'!$A139,'Raw Data'!$B$4:$B$185,0),MATCH('Data above threshold'!AL$4,'Raw Data'!$3:$3,0)-1)),"", IFERROR($J139*OFFSET('Raw Data'!$A$3,MATCH('Data above threshold'!$A139,'Raw Data'!$B$4:$B$185,0),MATCH('Data above threshold'!AL$4,'Raw Data'!$3:$3,0)-1),"NA"))</f>
        <v>-0.216996</v>
      </c>
      <c r="AK139" s="103" t="n">
        <f aca="true">IF(ISBLANK(OFFSET('Raw Data'!$A$3,MATCH('Data above threshold'!$A139,'Raw Data'!$B$4:$B$185,0),MATCH('Data above threshold'!AM$4,'Raw Data'!$3:$3,0)-1)),"", IFERROR($J139*OFFSET('Raw Data'!$A$3,MATCH('Data above threshold'!$A139,'Raw Data'!$B$4:$B$185,0),MATCH('Data above threshold'!AM$4,'Raw Data'!$3:$3,0)-1),"NA"))</f>
        <v>0.025754</v>
      </c>
      <c r="AL139" s="103" t="n">
        <f aca="true">IF(ISBLANK(OFFSET('Raw Data'!$A$3,MATCH('Data above threshold'!$A139,'Raw Data'!$B$4:$B$185,0),MATCH('Data above threshold'!AN$4,'Raw Data'!$3:$3,0)-1)),"", IFERROR($J139*OFFSET('Raw Data'!$A$3,MATCH('Data above threshold'!$A139,'Raw Data'!$B$4:$B$185,0),MATCH('Data above threshold'!AN$4,'Raw Data'!$3:$3,0)-1),"NA"))</f>
        <v>1.64176</v>
      </c>
      <c r="AM139" s="103" t="n">
        <f aca="true">IF(ISBLANK(OFFSET('Raw Data'!$A$3,MATCH('Data above threshold'!$A139,'Raw Data'!$B$4:$B$185,0),MATCH('Data above threshold'!AO$4,'Raw Data'!$3:$3,0)-1)),"", IFERROR($J139*OFFSET('Raw Data'!$A$3,MATCH('Data above threshold'!$A139,'Raw Data'!$B$4:$B$185,0),MATCH('Data above threshold'!AO$4,'Raw Data'!$3:$3,0)-1),"NA"))</f>
        <v>0.8819</v>
      </c>
      <c r="AN139" s="103" t="n">
        <f aca="true">IF(ISBLANK(OFFSET('Raw Data'!$A$3,MATCH('Data above threshold'!$A139,'Raw Data'!$B$4:$B$185,0),MATCH('Data above threshold'!AP$4,'Raw Data'!$3:$3,0)-1)),"", IFERROR($J139*OFFSET('Raw Data'!$A$3,MATCH('Data above threshold'!$A139,'Raw Data'!$B$4:$B$185,0),MATCH('Data above threshold'!AP$4,'Raw Data'!$3:$3,0)-1),"NA"))</f>
        <v>-0.348356</v>
      </c>
      <c r="AO139" s="103" t="n">
        <f aca="true">IF(ISBLANK(OFFSET('Raw Data'!$A$3,MATCH('Data above threshold'!$A139,'Raw Data'!$B$4:$B$185,0),MATCH('Data above threshold'!AQ$4,'Raw Data'!$3:$3,0)-1)),"", IFERROR($J139*OFFSET('Raw Data'!$A$3,MATCH('Data above threshold'!$A139,'Raw Data'!$B$4:$B$185,0),MATCH('Data above threshold'!AQ$4,'Raw Data'!$3:$3,0)-1),"NA"))</f>
        <v>0.41084</v>
      </c>
      <c r="AP139" s="103" t="n">
        <f aca="true">IF(ISBLANK(OFFSET('Raw Data'!$A$3,MATCH('Data above threshold'!$A139,'Raw Data'!$B$4:$B$185,0),MATCH('Data above threshold'!AR$4,'Raw Data'!$3:$3,0)-1)),"", IFERROR($J139*OFFSET('Raw Data'!$A$3,MATCH('Data above threshold'!$A139,'Raw Data'!$B$4:$B$185,0),MATCH('Data above threshold'!AR$4,'Raw Data'!$3:$3,0)-1),"NA"))</f>
        <v>-0.685976</v>
      </c>
      <c r="AQ139" s="103" t="n">
        <f aca="true">IF(ISBLANK(OFFSET('Raw Data'!$A$3,MATCH('Data above threshold'!$A139,'Raw Data'!$B$4:$B$185,0),MATCH('Data above threshold'!AS$4,'Raw Data'!$3:$3,0)-1)),"", IFERROR($J139*OFFSET('Raw Data'!$A$3,MATCH('Data above threshold'!$A139,'Raw Data'!$B$4:$B$185,0),MATCH('Data above threshold'!AS$4,'Raw Data'!$3:$3,0)-1),"NA"))</f>
        <v>-2.099727</v>
      </c>
      <c r="AR139" s="103" t="n">
        <f aca="true">IF(ISBLANK(OFFSET('Raw Data'!$A$3,MATCH('Data above threshold'!$A139,'Raw Data'!$B$4:$B$185,0),MATCH('Data above threshold'!AT$4,'Raw Data'!$3:$3,0)-1)),"", IFERROR($J139*OFFSET('Raw Data'!$A$3,MATCH('Data above threshold'!$A139,'Raw Data'!$B$4:$B$185,0),MATCH('Data above threshold'!AT$4,'Raw Data'!$3:$3,0)-1),"NA"))</f>
        <v>-1.658596</v>
      </c>
      <c r="AS139" s="103" t="n">
        <f aca="true">IF(ISBLANK(OFFSET('Raw Data'!$A$3,MATCH('Data above threshold'!$A139,'Raw Data'!$B$4:$B$185,0),MATCH('Data above threshold'!AU$4,'Raw Data'!$3:$3,0)-1)),"", IFERROR($J139*OFFSET('Raw Data'!$A$3,MATCH('Data above threshold'!$A139,'Raw Data'!$B$4:$B$185,0),MATCH('Data above threshold'!AU$4,'Raw Data'!$3:$3,0)-1),"NA"))</f>
        <v>-0.853988</v>
      </c>
      <c r="AT139" s="103" t="n">
        <f aca="true">IF(ISBLANK(OFFSET('Raw Data'!$A$3,MATCH('Data above threshold'!$A139,'Raw Data'!$B$4:$B$185,0),MATCH('Data above threshold'!AV$4,'Raw Data'!$3:$3,0)-1)),"", IFERROR($J139*OFFSET('Raw Data'!$A$3,MATCH('Data above threshold'!$A139,'Raw Data'!$B$4:$B$185,0),MATCH('Data above threshold'!AV$4,'Raw Data'!$3:$3,0)-1),"NA"))</f>
        <v>0.8788</v>
      </c>
      <c r="AU139" s="103" t="n">
        <f aca="true">IF(ISBLANK(OFFSET('Raw Data'!$A$3,MATCH('Data above threshold'!$A139,'Raw Data'!$B$4:$B$185,0),MATCH('Data above threshold'!AW$4,'Raw Data'!$3:$3,0)-1)),"", IFERROR($J139*OFFSET('Raw Data'!$A$3,MATCH('Data above threshold'!$A139,'Raw Data'!$B$4:$B$185,0),MATCH('Data above threshold'!AW$4,'Raw Data'!$3:$3,0)-1),"NA"))</f>
        <v>0.387123</v>
      </c>
      <c r="AV139" s="103" t="n">
        <f aca="true">IF(ISBLANK(OFFSET('Raw Data'!$A$3,MATCH('Data above threshold'!$A139,'Raw Data'!$B$4:$B$185,0),MATCH('Data above threshold'!AX$4,'Raw Data'!$3:$3,0)-1)),"", IFERROR($J139*OFFSET('Raw Data'!$A$3,MATCH('Data above threshold'!$A139,'Raw Data'!$B$4:$B$185,0),MATCH('Data above threshold'!AX$4,'Raw Data'!$3:$3,0)-1),"NA"))</f>
        <v>-0.206509</v>
      </c>
      <c r="AW139" s="103" t="n">
        <f aca="true">IF(ISBLANK(OFFSET('Raw Data'!$A$3,MATCH('Data above threshold'!$A139,'Raw Data'!$B$4:$B$185,0),MATCH('Data above threshold'!AY$4,'Raw Data'!$3:$3,0)-1)),"", IFERROR($J139*OFFSET('Raw Data'!$A$3,MATCH('Data above threshold'!$A139,'Raw Data'!$B$4:$B$185,0),MATCH('Data above threshold'!AY$4,'Raw Data'!$3:$3,0)-1),"NA"))</f>
        <v>1.32567</v>
      </c>
      <c r="AX139" s="103" t="n">
        <f aca="true">IF(ISBLANK(OFFSET('Raw Data'!$A$3,MATCH('Data above threshold'!$A139,'Raw Data'!$B$4:$B$185,0),MATCH('Data above threshold'!AZ$4,'Raw Data'!$3:$3,0)-1)),"", IFERROR($J139*OFFSET('Raw Data'!$A$3,MATCH('Data above threshold'!$A139,'Raw Data'!$B$4:$B$185,0),MATCH('Data above threshold'!AZ$4,'Raw Data'!$3:$3,0)-1),"NA"))</f>
        <v>-1.008698</v>
      </c>
      <c r="AY139" s="103" t="n">
        <f aca="true">IF(ISBLANK(OFFSET('Raw Data'!$A$3,MATCH('Data above threshold'!$A139,'Raw Data'!$B$4:$B$185,0),MATCH('Data above threshold'!BA$4,'Raw Data'!$3:$3,0)-1)),"", IFERROR($J139*OFFSET('Raw Data'!$A$3,MATCH('Data above threshold'!$A139,'Raw Data'!$B$4:$B$185,0),MATCH('Data above threshold'!BA$4,'Raw Data'!$3:$3,0)-1),"NA"))</f>
        <v>-1.218632</v>
      </c>
      <c r="AZ139" s="103" t="n">
        <f aca="true">IF(ISBLANK(OFFSET('Raw Data'!$A$3,MATCH('Data above threshold'!$A139,'Raw Data'!$B$4:$B$185,0),MATCH('Data above threshold'!BB$4,'Raw Data'!$3:$3,0)-1)),"", IFERROR($J139*OFFSET('Raw Data'!$A$3,MATCH('Data above threshold'!$A139,'Raw Data'!$B$4:$B$185,0),MATCH('Data above threshold'!BB$4,'Raw Data'!$3:$3,0)-1),"NA"))</f>
        <v>-0.811012</v>
      </c>
      <c r="BA139" s="103" t="n">
        <f aca="true">IF(ISBLANK(OFFSET('Raw Data'!$A$3,MATCH('Data above threshold'!$A139,'Raw Data'!$B$4:$B$185,0),MATCH('Data above threshold'!BC$4,'Raw Data'!$3:$3,0)-1)),"", IFERROR($J139*OFFSET('Raw Data'!$A$3,MATCH('Data above threshold'!$A139,'Raw Data'!$B$4:$B$185,0),MATCH('Data above threshold'!BC$4,'Raw Data'!$3:$3,0)-1),"NA"))</f>
        <v>-1.551153</v>
      </c>
      <c r="BB139" s="103" t="n">
        <f aca="true">IF(ISBLANK(OFFSET('Raw Data'!$A$3,MATCH('Data above threshold'!$A139,'Raw Data'!$B$4:$B$185,0),MATCH('Data above threshold'!BD$4,'Raw Data'!$3:$3,0)-1)),"", IFERROR($J139*OFFSET('Raw Data'!$A$3,MATCH('Data above threshold'!$A139,'Raw Data'!$B$4:$B$185,0),MATCH('Data above threshold'!BD$4,'Raw Data'!$3:$3,0)-1),"NA"))</f>
        <v>-1.570697</v>
      </c>
      <c r="BC139" s="103" t="n">
        <f aca="true">IF(ISBLANK(OFFSET('Raw Data'!$A$3,MATCH('Data above threshold'!$A139,'Raw Data'!$B$4:$B$185,0),MATCH('Data above threshold'!BE$4,'Raw Data'!$3:$3,0)-1)),"", IFERROR($J139*OFFSET('Raw Data'!$A$3,MATCH('Data above threshold'!$A139,'Raw Data'!$B$4:$B$185,0),MATCH('Data above threshold'!BE$4,'Raw Data'!$3:$3,0)-1),"NA"))</f>
        <v>-1.28606648</v>
      </c>
      <c r="BD139" s="103" t="n">
        <f aca="true">IF(ISBLANK(OFFSET('Raw Data'!$A$3,MATCH('Data above threshold'!$A139,'Raw Data'!$B$4:$B$185,0),MATCH('Data above threshold'!BF$4,'Raw Data'!$3:$3,0)-1)),"", IFERROR($J139*OFFSET('Raw Data'!$A$3,MATCH('Data above threshold'!$A139,'Raw Data'!$B$4:$B$185,0),MATCH('Data above threshold'!BF$4,'Raw Data'!$3:$3,0)-1),"NA"))</f>
        <v>-1.188254</v>
      </c>
      <c r="BE139" s="103" t="n">
        <f aca="true">IF(ISBLANK(OFFSET('Raw Data'!$A$3,MATCH('Data above threshold'!$A139,'Raw Data'!$B$4:$B$185,0),MATCH('Data above threshold'!BG$4,'Raw Data'!$3:$3,0)-1)),"", IFERROR($J139*OFFSET('Raw Data'!$A$3,MATCH('Data above threshold'!$A139,'Raw Data'!$B$4:$B$185,0),MATCH('Data above threshold'!BG$4,'Raw Data'!$3:$3,0)-1),"NA"))</f>
        <v>-0.697612</v>
      </c>
      <c r="BF139" s="103" t="n">
        <f aca="true">IF(ISBLANK(OFFSET('Raw Data'!$A$3,MATCH('Data above threshold'!$A139,'Raw Data'!$B$4:$B$185,0),MATCH('Data above threshold'!BH$4,'Raw Data'!$3:$3,0)-1)),"", IFERROR($J139*OFFSET('Raw Data'!$A$3,MATCH('Data above threshold'!$A139,'Raw Data'!$B$4:$B$185,0),MATCH('Data above threshold'!BH$4,'Raw Data'!$3:$3,0)-1),"NA"))</f>
        <v>0.24903</v>
      </c>
      <c r="BG139" s="103" t="n">
        <f aca="true">IF(ISBLANK(OFFSET('Raw Data'!$A$3,MATCH('Data above threshold'!$A139,'Raw Data'!$B$4:$B$185,0),MATCH('Data above threshold'!BI$4,'Raw Data'!$3:$3,0)-1)),"", IFERROR($J139*OFFSET('Raw Data'!$A$3,MATCH('Data above threshold'!$A139,'Raw Data'!$B$4:$B$185,0),MATCH('Data above threshold'!BI$4,'Raw Data'!$3:$3,0)-1),"NA"))</f>
        <v>-1.026634</v>
      </c>
      <c r="BH139" s="103" t="n">
        <f aca="true">IF(ISBLANK(OFFSET('Raw Data'!$A$3,MATCH('Data above threshold'!$A139,'Raw Data'!$B$4:$B$185,0),MATCH('Data above threshold'!BJ$4,'Raw Data'!$3:$3,0)-1)),"", IFERROR($J139*OFFSET('Raw Data'!$A$3,MATCH('Data above threshold'!$A139,'Raw Data'!$B$4:$B$185,0),MATCH('Data above threshold'!BJ$4,'Raw Data'!$3:$3,0)-1),"NA"))</f>
        <v>0.28349</v>
      </c>
      <c r="BI139" s="103" t="n">
        <f aca="true">IF(ISBLANK(OFFSET('Raw Data'!$A$3,MATCH('Data above threshold'!$A139,'Raw Data'!$B$4:$B$185,0),MATCH('Data above threshold'!BK$4,'Raw Data'!$3:$3,0)-1)),"", IFERROR($J139*OFFSET('Raw Data'!$A$3,MATCH('Data above threshold'!$A139,'Raw Data'!$B$4:$B$185,0),MATCH('Data above threshold'!BK$4,'Raw Data'!$3:$3,0)-1),"NA"))</f>
        <v>0.1220597</v>
      </c>
      <c r="BJ139" s="103" t="n">
        <f aca="true">IF(ISBLANK(OFFSET('Raw Data'!$A$3,MATCH('Data above threshold'!$A139,'Raw Data'!$B$4:$B$185,0),MATCH('Data above threshold'!BL$4,'Raw Data'!$3:$3,0)-1)),"", IFERROR($J139*OFFSET('Raw Data'!$A$3,MATCH('Data above threshold'!$A139,'Raw Data'!$B$4:$B$185,0),MATCH('Data above threshold'!BL$4,'Raw Data'!$3:$3,0)-1),"NA"))</f>
        <v>-3.1075</v>
      </c>
      <c r="BK139" s="103" t="n">
        <f aca="true">IF(ISBLANK(OFFSET('Raw Data'!$A$3,MATCH('Data above threshold'!$A139,'Raw Data'!$B$4:$B$185,0),MATCH('Data above threshold'!BM$4,'Raw Data'!$3:$3,0)-1)),"", IFERROR($J139*OFFSET('Raw Data'!$A$3,MATCH('Data above threshold'!$A139,'Raw Data'!$B$4:$B$185,0),MATCH('Data above threshold'!BM$4,'Raw Data'!$3:$3,0)-1),"NA"))</f>
        <v>-0.248197</v>
      </c>
      <c r="BL139" s="103" t="n">
        <f aca="true">IF(ISBLANK(OFFSET('Raw Data'!$A$3,MATCH('Data above threshold'!$A139,'Raw Data'!$B$4:$B$185,0),MATCH('Data above threshold'!BN$4,'Raw Data'!$3:$3,0)-1)),"", IFERROR($J139*OFFSET('Raw Data'!$A$3,MATCH('Data above threshold'!$A139,'Raw Data'!$B$4:$B$185,0),MATCH('Data above threshold'!BN$4,'Raw Data'!$3:$3,0)-1),"NA"))</f>
        <v>0.133</v>
      </c>
      <c r="BM139" s="103" t="n">
        <f aca="true">IF(ISBLANK(OFFSET('Raw Data'!$A$3,MATCH('Data above threshold'!$A139,'Raw Data'!$B$4:$B$185,0),MATCH('Data above threshold'!BO$4,'Raw Data'!$3:$3,0)-1)),"", IFERROR($J139*OFFSET('Raw Data'!$A$3,MATCH('Data above threshold'!$A139,'Raw Data'!$B$4:$B$185,0),MATCH('Data above threshold'!BO$4,'Raw Data'!$3:$3,0)-1),"NA"))</f>
        <v>-1.133287</v>
      </c>
      <c r="BN139" s="103" t="n">
        <f aca="true">IF(ISBLANK(OFFSET('Raw Data'!$A$3,MATCH('Data above threshold'!$A139,'Raw Data'!$B$4:$B$185,0),MATCH('Data above threshold'!BP$4,'Raw Data'!$3:$3,0)-1)),"", IFERROR($J139*OFFSET('Raw Data'!$A$3,MATCH('Data above threshold'!$A139,'Raw Data'!$B$4:$B$185,0),MATCH('Data above threshold'!BP$4,'Raw Data'!$3:$3,0)-1),"NA"))</f>
        <v>-1.760368</v>
      </c>
      <c r="BO139" s="103" t="n">
        <f aca="true">IF(ISBLANK(OFFSET('Raw Data'!$A$3,MATCH('Data above threshold'!$A139,'Raw Data'!$B$4:$B$185,0),MATCH('Data above threshold'!BQ$4,'Raw Data'!$3:$3,0)-1)),"", IFERROR($J139*OFFSET('Raw Data'!$A$3,MATCH('Data above threshold'!$A139,'Raw Data'!$B$4:$B$185,0),MATCH('Data above threshold'!BQ$4,'Raw Data'!$3:$3,0)-1),"NA"))</f>
        <v>-1.94516</v>
      </c>
      <c r="BP139" s="103" t="n">
        <f aca="true">IF(ISBLANK(OFFSET('Raw Data'!$A$3,MATCH('Data above threshold'!$A139,'Raw Data'!$B$4:$B$185,0),MATCH('Data above threshold'!BR$4,'Raw Data'!$3:$3,0)-1)),"", IFERROR($J139*OFFSET('Raw Data'!$A$3,MATCH('Data above threshold'!$A139,'Raw Data'!$B$4:$B$185,0),MATCH('Data above threshold'!BR$4,'Raw Data'!$3:$3,0)-1),"NA"))</f>
        <v>0.53427</v>
      </c>
      <c r="BQ139" s="103" t="n">
        <f aca="true">IF(ISBLANK(OFFSET('Raw Data'!$A$3,MATCH('Data above threshold'!$A139,'Raw Data'!$B$4:$B$185,0),MATCH('Data above threshold'!BS$4,'Raw Data'!$3:$3,0)-1)),"", IFERROR($J139*OFFSET('Raw Data'!$A$3,MATCH('Data above threshold'!$A139,'Raw Data'!$B$4:$B$185,0),MATCH('Data above threshold'!BS$4,'Raw Data'!$3:$3,0)-1),"NA"))</f>
        <v>-1.50176</v>
      </c>
      <c r="BR139" s="103" t="n">
        <f aca="true">IF(ISBLANK(OFFSET('Raw Data'!$A$3,MATCH('Data above threshold'!$A139,'Raw Data'!$B$4:$B$185,0),MATCH('Data above threshold'!BT$4,'Raw Data'!$3:$3,0)-1)),"", IFERROR($J139*OFFSET('Raw Data'!$A$3,MATCH('Data above threshold'!$A139,'Raw Data'!$B$4:$B$185,0),MATCH('Data above threshold'!BT$4,'Raw Data'!$3:$3,0)-1),"NA"))</f>
        <v>-0.14307</v>
      </c>
      <c r="BS139" s="103" t="n">
        <f aca="true">IF(ISBLANK(OFFSET('Raw Data'!$A$3,MATCH('Data above threshold'!$A139,'Raw Data'!$B$4:$B$185,0),MATCH('Data above threshold'!BU$4,'Raw Data'!$3:$3,0)-1)),"", IFERROR($J139*OFFSET('Raw Data'!$A$3,MATCH('Data above threshold'!$A139,'Raw Data'!$B$4:$B$185,0),MATCH('Data above threshold'!BU$4,'Raw Data'!$3:$3,0)-1),"NA"))</f>
        <v>-0.572052</v>
      </c>
      <c r="BT139" s="103" t="n">
        <f aca="true">IF(ISBLANK(OFFSET('Raw Data'!$A$3,MATCH('Data above threshold'!$A139,'Raw Data'!$B$4:$B$185,0),MATCH('Data above threshold'!BV$4,'Raw Data'!$3:$3,0)-1)),"", IFERROR($J139*OFFSET('Raw Data'!$A$3,MATCH('Data above threshold'!$A139,'Raw Data'!$B$4:$B$185,0),MATCH('Data above threshold'!BV$4,'Raw Data'!$3:$3,0)-1),"NA"))</f>
        <v>-0.816366</v>
      </c>
      <c r="BU139" s="103" t="n">
        <f aca="true">IF(ISBLANK(OFFSET('Raw Data'!$A$3,MATCH('Data above threshold'!$A139,'Raw Data'!$B$4:$B$185,0),MATCH('Data above threshold'!BW$4,'Raw Data'!$3:$3,0)-1)),"", IFERROR($J139*OFFSET('Raw Data'!$A$3,MATCH('Data above threshold'!$A139,'Raw Data'!$B$4:$B$185,0),MATCH('Data above threshold'!BW$4,'Raw Data'!$3:$3,0)-1),"NA"))</f>
        <v>0.44698</v>
      </c>
      <c r="BV139" s="103" t="n">
        <f aca="true">IF(ISBLANK(OFFSET('Raw Data'!$A$3,MATCH('Data above threshold'!$A139,'Raw Data'!$B$4:$B$185,0),MATCH('Data above threshold'!BX$4,'Raw Data'!$3:$3,0)-1)),"", IFERROR($J139*OFFSET('Raw Data'!$A$3,MATCH('Data above threshold'!$A139,'Raw Data'!$B$4:$B$185,0),MATCH('Data above threshold'!BX$4,'Raw Data'!$3:$3,0)-1),"NA"))</f>
        <v>-1.346861</v>
      </c>
      <c r="BW139" s="103" t="n">
        <f aca="true">IF(ISBLANK(OFFSET('Raw Data'!$A$3,MATCH('Data above threshold'!$A139,'Raw Data'!$B$4:$B$185,0),MATCH('Data above threshold'!BY$4,'Raw Data'!$3:$3,0)-1)),"", IFERROR($J139*OFFSET('Raw Data'!$A$3,MATCH('Data above threshold'!$A139,'Raw Data'!$B$4:$B$185,0),MATCH('Data above threshold'!BY$4,'Raw Data'!$3:$3,0)-1),"NA"))</f>
        <v>-0.168206</v>
      </c>
      <c r="BX139" s="103" t="n">
        <f aca="true">IF(ISBLANK(OFFSET('Raw Data'!$A$3,MATCH('Data above threshold'!$A139,'Raw Data'!$B$4:$B$185,0),MATCH('Data above threshold'!BZ$4,'Raw Data'!$3:$3,0)-1)),"", IFERROR($J139*OFFSET('Raw Data'!$A$3,MATCH('Data above threshold'!$A139,'Raw Data'!$B$4:$B$185,0),MATCH('Data above threshold'!BZ$4,'Raw Data'!$3:$3,0)-1),"NA"))</f>
        <v>1.238434</v>
      </c>
      <c r="BY139" s="103" t="n">
        <f aca="true">IF(ISBLANK(OFFSET('Raw Data'!$A$3,MATCH('Data above threshold'!$A139,'Raw Data'!$B$4:$B$185,0),MATCH('Data above threshold'!CA$4,'Raw Data'!$3:$3,0)-1)),"", IFERROR($J139*OFFSET('Raw Data'!$A$3,MATCH('Data above threshold'!$A139,'Raw Data'!$B$4:$B$185,0),MATCH('Data above threshold'!CA$4,'Raw Data'!$3:$3,0)-1),"NA"))</f>
        <v>-0.220473</v>
      </c>
      <c r="BZ139" s="103" t="n">
        <f aca="true">IF(ISBLANK(OFFSET('Raw Data'!$A$3,MATCH('Data above threshold'!$A139,'Raw Data'!$B$4:$B$185,0),MATCH('Data above threshold'!CB$4,'Raw Data'!$3:$3,0)-1)),"", IFERROR($J139*OFFSET('Raw Data'!$A$3,MATCH('Data above threshold'!$A139,'Raw Data'!$B$4:$B$185,0),MATCH('Data above threshold'!CB$4,'Raw Data'!$3:$3,0)-1),"NA"))</f>
        <v>1.29841</v>
      </c>
      <c r="CA139" s="103" t="n">
        <f aca="true">IF(ISBLANK(OFFSET('Raw Data'!$A$3,MATCH('Data above threshold'!$A139,'Raw Data'!$B$4:$B$185,0),MATCH('Data above threshold'!CC$4,'Raw Data'!$3:$3,0)-1)),"", IFERROR($J139*OFFSET('Raw Data'!$A$3,MATCH('Data above threshold'!$A139,'Raw Data'!$B$4:$B$185,0),MATCH('Data above threshold'!CC$4,'Raw Data'!$3:$3,0)-1),"NA"))</f>
        <v>0.06268</v>
      </c>
      <c r="CB139" s="103" t="n">
        <f aca="true">IF(ISBLANK(OFFSET('Raw Data'!$A$3,MATCH('Data above threshold'!$A139,'Raw Data'!$B$4:$B$185,0),MATCH('Data above threshold'!CD$4,'Raw Data'!$3:$3,0)-1)),"", IFERROR($J139*OFFSET('Raw Data'!$A$3,MATCH('Data above threshold'!$A139,'Raw Data'!$B$4:$B$185,0),MATCH('Data above threshold'!CD$4,'Raw Data'!$3:$3,0)-1),"NA"))</f>
        <v>-0.086155</v>
      </c>
      <c r="CC139" s="103" t="n">
        <f aca="true">IF(ISBLANK(OFFSET('Raw Data'!$A$3,MATCH('Data above threshold'!$A139,'Raw Data'!$B$4:$B$185,0),MATCH('Data above threshold'!CE$4,'Raw Data'!$3:$3,0)-1)),"", IFERROR($J139*OFFSET('Raw Data'!$A$3,MATCH('Data above threshold'!$A139,'Raw Data'!$B$4:$B$185,0),MATCH('Data above threshold'!CE$4,'Raw Data'!$3:$3,0)-1),"NA"))</f>
        <v>-0.2635532</v>
      </c>
      <c r="CD139" s="103" t="n">
        <f aca="true">IF(ISBLANK(OFFSET('Raw Data'!$A$3,MATCH('Data above threshold'!$A139,'Raw Data'!$B$4:$B$185,0),MATCH('Data above threshold'!CF$4,'Raw Data'!$3:$3,0)-1)),"", IFERROR($J139*OFFSET('Raw Data'!$A$3,MATCH('Data above threshold'!$A139,'Raw Data'!$B$4:$B$185,0),MATCH('Data above threshold'!CF$4,'Raw Data'!$3:$3,0)-1),"NA"))</f>
        <v>-0.663431</v>
      </c>
      <c r="CE139" s="103" t="n">
        <f aca="true">IF(ISBLANK(OFFSET('Raw Data'!$A$3,MATCH('Data above threshold'!$A139,'Raw Data'!$B$4:$B$185,0),MATCH('Data above threshold'!CG$4,'Raw Data'!$3:$3,0)-1)),"", IFERROR($J139*OFFSET('Raw Data'!$A$3,MATCH('Data above threshold'!$A139,'Raw Data'!$B$4:$B$185,0),MATCH('Data above threshold'!CG$4,'Raw Data'!$3:$3,0)-1),"NA"))</f>
        <v>-0.544814</v>
      </c>
      <c r="CF139" s="103" t="n">
        <f aca="true">IF(ISBLANK(OFFSET('Raw Data'!$A$3,MATCH('Data above threshold'!$A139,'Raw Data'!$B$4:$B$185,0),MATCH('Data above threshold'!CH$4,'Raw Data'!$3:$3,0)-1)),"", IFERROR($J139*OFFSET('Raw Data'!$A$3,MATCH('Data above threshold'!$A139,'Raw Data'!$B$4:$B$185,0),MATCH('Data above threshold'!CH$4,'Raw Data'!$3:$3,0)-1),"NA"))</f>
        <v>-0.370326</v>
      </c>
      <c r="CG139" s="103" t="n">
        <f aca="true">IF(ISBLANK(OFFSET('Raw Data'!$A$3,MATCH('Data above threshold'!$A139,'Raw Data'!$B$4:$B$185,0),MATCH('Data above threshold'!CI$4,'Raw Data'!$3:$3,0)-1)),"", IFERROR($J139*OFFSET('Raw Data'!$A$3,MATCH('Data above threshold'!$A139,'Raw Data'!$B$4:$B$185,0),MATCH('Data above threshold'!CI$4,'Raw Data'!$3:$3,0)-1),"NA"))</f>
        <v>-3.14974</v>
      </c>
      <c r="CH139" s="103" t="n">
        <f aca="true">IF(ISBLANK(OFFSET('Raw Data'!$A$3,MATCH('Data above threshold'!$A139,'Raw Data'!$B$4:$B$185,0),MATCH('Data above threshold'!CJ$4,'Raw Data'!$3:$3,0)-1)),"", IFERROR($J139*OFFSET('Raw Data'!$A$3,MATCH('Data above threshold'!$A139,'Raw Data'!$B$4:$B$185,0),MATCH('Data above threshold'!CJ$4,'Raw Data'!$3:$3,0)-1),"NA"))</f>
        <v>-1.545282</v>
      </c>
      <c r="CI139" s="103" t="n">
        <f aca="true">IF(ISBLANK(OFFSET('Raw Data'!$A$3,MATCH('Data above threshold'!$A139,'Raw Data'!$B$4:$B$185,0),MATCH('Data above threshold'!CK$4,'Raw Data'!$3:$3,0)-1)),"", IFERROR($J139*OFFSET('Raw Data'!$A$3,MATCH('Data above threshold'!$A139,'Raw Data'!$B$4:$B$185,0),MATCH('Data above threshold'!CK$4,'Raw Data'!$3:$3,0)-1),"NA"))</f>
        <v>-0.956566</v>
      </c>
      <c r="CJ139" s="103" t="n">
        <f aca="true">IF(ISBLANK(OFFSET('Raw Data'!$A$3,MATCH('Data above threshold'!$A139,'Raw Data'!$B$4:$B$185,0),MATCH('Data above threshold'!CL$4,'Raw Data'!$3:$3,0)-1)),"", IFERROR($J139*OFFSET('Raw Data'!$A$3,MATCH('Data above threshold'!$A139,'Raw Data'!$B$4:$B$185,0),MATCH('Data above threshold'!CL$4,'Raw Data'!$3:$3,0)-1),"NA"))</f>
        <v>0.4584886</v>
      </c>
      <c r="CK139" s="103" t="n">
        <f aca="true">IF(ISBLANK(OFFSET('Raw Data'!$A$3,MATCH('Data above threshold'!$A139,'Raw Data'!$B$4:$B$185,0),MATCH('Data above threshold'!CM$4,'Raw Data'!$3:$3,0)-1)),"", IFERROR($J139*OFFSET('Raw Data'!$A$3,MATCH('Data above threshold'!$A139,'Raw Data'!$B$4:$B$185,0),MATCH('Data above threshold'!CM$4,'Raw Data'!$3:$3,0)-1),"NA"))</f>
        <v>-0.410121</v>
      </c>
      <c r="CL139" s="103" t="n">
        <f aca="true">IF(ISBLANK(OFFSET('Raw Data'!$A$3,MATCH('Data above threshold'!$A139,'Raw Data'!$B$4:$B$185,0),MATCH('Data above threshold'!CN$4,'Raw Data'!$3:$3,0)-1)),"", IFERROR($J139*OFFSET('Raw Data'!$A$3,MATCH('Data above threshold'!$A139,'Raw Data'!$B$4:$B$185,0),MATCH('Data above threshold'!CN$4,'Raw Data'!$3:$3,0)-1),"NA"))</f>
        <v>-1.2039728</v>
      </c>
      <c r="CM139" s="103" t="n">
        <f aca="true">IF(ISBLANK(OFFSET('Raw Data'!$A$3,MATCH('Data above threshold'!$A139,'Raw Data'!$B$4:$B$185,0),MATCH('Data above threshold'!CO$4,'Raw Data'!$3:$3,0)-1)),"", IFERROR($J139*OFFSET('Raw Data'!$A$3,MATCH('Data above threshold'!$A139,'Raw Data'!$B$4:$B$185,0),MATCH('Data above threshold'!CO$4,'Raw Data'!$3:$3,0)-1),"NA"))</f>
        <v>0.710277</v>
      </c>
      <c r="CN139" s="103" t="n">
        <f aca="true">IF(ISBLANK(OFFSET('Raw Data'!$A$3,MATCH('Data above threshold'!$A139,'Raw Data'!$B$4:$B$185,0),MATCH('Data above threshold'!CP$4,'Raw Data'!$3:$3,0)-1)),"", IFERROR($J139*OFFSET('Raw Data'!$A$3,MATCH('Data above threshold'!$A139,'Raw Data'!$B$4:$B$185,0),MATCH('Data above threshold'!CP$4,'Raw Data'!$3:$3,0)-1),"NA"))</f>
        <v>-2.771195</v>
      </c>
      <c r="CO139" s="103" t="n">
        <f aca="true">IF(ISBLANK(OFFSET('Raw Data'!$A$3,MATCH('Data above threshold'!$A139,'Raw Data'!$B$4:$B$185,0),MATCH('Data above threshold'!CQ$4,'Raw Data'!$3:$3,0)-1)),"", IFERROR($J139*OFFSET('Raw Data'!$A$3,MATCH('Data above threshold'!$A139,'Raw Data'!$B$4:$B$185,0),MATCH('Data above threshold'!CQ$4,'Raw Data'!$3:$3,0)-1),"NA"))</f>
        <v>-0.125163</v>
      </c>
      <c r="CP139" s="103" t="str">
        <f aca="true">IF(ISBLANK(OFFSET('Raw Data'!$A$3,MATCH('Data above threshold'!$A139,'Raw Data'!$B$4:$B$185,0),MATCH('Data above threshold'!CR$4,'Raw Data'!$3:$3,0)-1)),"", IFERROR($J139*OFFSET('Raw Data'!$A$3,MATCH('Data above threshold'!$A139,'Raw Data'!$B$4:$B$185,0),MATCH('Data above threshold'!CR$4,'Raw Data'!$3:$3,0)-1),"NA"))</f>
        <v>NA</v>
      </c>
    </row>
    <row r="140" customFormat="false" ht="15.5" hidden="false" customHeight="false" outlineLevel="0" collapsed="false">
      <c r="A140" s="107" t="n">
        <v>5130</v>
      </c>
      <c r="B140" s="107" t="n">
        <v>3</v>
      </c>
      <c r="C140" s="103" t="str">
        <f aca="true">IF(ISBLANK(OFFSET('Raw Data'!$A$3,MATCH($A140,'Raw Data'!$B$4:$B$185,0),MATCH(C$4,'Raw Data'!$3:$3,0)-1)),"",OFFSET('Raw Data'!$A$3,MATCH($A140,'Raw Data'!$B$4:$B$185,0),MATCH(C$4,'Raw Data'!$3:$3,0)-1))</f>
        <v>Infrastructure to enable technology</v>
      </c>
      <c r="D140" s="103" t="str">
        <f aca="true">IF(ISBLANK(OFFSET('Raw Data'!$A$3,MATCH($A140,'Raw Data'!$B$4:$B$185,0),MATCH(D$4,'Raw Data'!$3:$3,0)-1)),"",OFFSET('Raw Data'!$A$3,MATCH($A140,'Raw Data'!$B$4:$B$185,0),MATCH(D$4,'Raw Data'!$3:$3,0)-1))</f>
        <v/>
      </c>
      <c r="E140" s="103" t="str">
        <f aca="true">IF(ISBLANK(OFFSET('Raw Data'!$A$3,MATCH($A140,'Raw Data'!$B$4:$B$185,0),MATCH(E$4,'Raw Data'!$3:$3,0)-1)),"",OFFSET('Raw Data'!$A$3,MATCH($A140,'Raw Data'!$B$4:$B$185,0),MATCH(E$4,'Raw Data'!$3:$3,0)-1))</f>
        <v/>
      </c>
      <c r="F140" s="103" t="str">
        <f aca="true">IF(ISBLANK(OFFSET('Raw Data'!$A$3,MATCH($A140,'Raw Data'!$B$4:$B$185,0),MATCH(F$4,'Raw Data'!$3:$3,0)-1)),"",OFFSET('Raw Data'!$A$3,MATCH($A140,'Raw Data'!$B$4:$B$185,0),MATCH(F$4,'Raw Data'!$3:$3,0)-1))</f>
        <v/>
      </c>
      <c r="G140" s="0" t="s">
        <v>217</v>
      </c>
      <c r="H140" s="103" t="str">
        <f aca="true">IF(ISBLANK(OFFSET('Raw Data'!$A$3,MATCH($A140,'Raw Data'!$B$4:$B$185,0),MATCH(H$4,'Raw Data'!$3:$3,0)-1)),"",OFFSET('Raw Data'!$A$3,MATCH($A140,'Raw Data'!$B$4:$B$185,0),MATCH(H$4,'Raw Data'!$3:$3,0)-1))</f>
        <v/>
      </c>
      <c r="I140" s="103" t="str">
        <f aca="true">IF(ISBLANK(OFFSET('Raw Data'!$A$3,MATCH($A140,'Raw Data'!$B$4:$B$185,0),MATCH(I$4,'Raw Data'!$3:$3,0)-1)),"",OFFSET('Raw Data'!$A$3,MATCH($A140,'Raw Data'!$B$4:$B$185,0),MATCH(I$4,'Raw Data'!$3:$3,0)-1))</f>
        <v/>
      </c>
      <c r="J140" s="103" t="str">
        <f aca="false">IF(I140="","",IF(I140="Minus",-1,1))</f>
        <v/>
      </c>
      <c r="K140" s="105" t="str">
        <f aca="false" t="array" ref="K140:K140">IFERROR(SKEW(IF(ISNUMBER(O140:CP140),O140:CP140,"")),"")</f>
        <v/>
      </c>
      <c r="L140" s="103" t="n">
        <f aca="true">IF(ISBLANK(OFFSET('Data above threshold'!$A$4,MATCH('Data above threshold'!$A140,'Data above threshold'!$A$5:$A$185,0),MATCH('Data above threshold'!N$4,'Data above threshold'!$4:$4,0)-1)),1,OFFSET('Data above threshold'!$A$4,MATCH('Data above threshold'!$A140,'Data above threshold'!$A$5:$A$185,0),MATCH('Data above threshold'!N$4,'Data above threshold'!$4:$4,0)-1))</f>
        <v>1</v>
      </c>
      <c r="M140" s="103" t="str">
        <f aca="true">IF(ISBLANK(OFFSET('Data above threshold'!$A$4,MATCH('Data above threshold'!$A140,'Data above threshold'!$A$5:$A$185,0),MATCH('Data above threshold'!O$4,'Data above threshold'!$4:$4,0)-1)),"",OFFSET('Data above threshold'!$A$4,MATCH('Data above threshold'!$A140,'Data above threshold'!$A$5:$A$185,0),MATCH('Data above threshold'!O$4,'Data above threshold'!$4:$4,0)-1))</f>
        <v/>
      </c>
      <c r="N140" s="106" t="str">
        <f aca="false" t="array" ref="N140:N140">IF(B140&lt;4,"",1-IFERROR(SUM(ISNUMBER(O140:CP140)*(1-$O$3:$CP$3))/COUNTIF($O$3:$CP$3,0),0))</f>
        <v/>
      </c>
      <c r="O140" s="103" t="str">
        <f aca="true">IF(ISBLANK(OFFSET('Raw Data'!$A$3,MATCH('Data above threshold'!$A140,'Raw Data'!$B$4:$B$185,0),MATCH('Data above threshold'!Q$4,'Raw Data'!$3:$3,0)-1)),"", IFERROR($J140*OFFSET('Raw Data'!$A$3,MATCH('Data above threshold'!$A140,'Raw Data'!$B$4:$B$185,0),MATCH('Data above threshold'!Q$4,'Raw Data'!$3:$3,0)-1),"NA"))</f>
        <v/>
      </c>
      <c r="P140" s="103" t="str">
        <f aca="true">IF(ISBLANK(OFFSET('Raw Data'!$A$3,MATCH('Data above threshold'!$A140,'Raw Data'!$B$4:$B$185,0),MATCH('Data above threshold'!R$4,'Raw Data'!$3:$3,0)-1)),"", IFERROR($J140*OFFSET('Raw Data'!$A$3,MATCH('Data above threshold'!$A140,'Raw Data'!$B$4:$B$185,0),MATCH('Data above threshold'!R$4,'Raw Data'!$3:$3,0)-1),"NA"))</f>
        <v/>
      </c>
      <c r="Q140" s="103" t="str">
        <f aca="true">IF(ISBLANK(OFFSET('Raw Data'!$A$3,MATCH('Data above threshold'!$A140,'Raw Data'!$B$4:$B$185,0),MATCH('Data above threshold'!S$4,'Raw Data'!$3:$3,0)-1)),"", IFERROR($J140*OFFSET('Raw Data'!$A$3,MATCH('Data above threshold'!$A140,'Raw Data'!$B$4:$B$185,0),MATCH('Data above threshold'!S$4,'Raw Data'!$3:$3,0)-1),"NA"))</f>
        <v/>
      </c>
      <c r="R140" s="103" t="str">
        <f aca="true">IF(ISBLANK(OFFSET('Raw Data'!$A$3,MATCH('Data above threshold'!$A140,'Raw Data'!$B$4:$B$185,0),MATCH('Data above threshold'!T$4,'Raw Data'!$3:$3,0)-1)),"", IFERROR($J140*OFFSET('Raw Data'!$A$3,MATCH('Data above threshold'!$A140,'Raw Data'!$B$4:$B$185,0),MATCH('Data above threshold'!T$4,'Raw Data'!$3:$3,0)-1),"NA"))</f>
        <v/>
      </c>
      <c r="S140" s="103" t="str">
        <f aca="true">IF(ISBLANK(OFFSET('Raw Data'!$A$3,MATCH('Data above threshold'!$A140,'Raw Data'!$B$4:$B$185,0),MATCH('Data above threshold'!U$4,'Raw Data'!$3:$3,0)-1)),"", IFERROR($J140*OFFSET('Raw Data'!$A$3,MATCH('Data above threshold'!$A140,'Raw Data'!$B$4:$B$185,0),MATCH('Data above threshold'!U$4,'Raw Data'!$3:$3,0)-1),"NA"))</f>
        <v/>
      </c>
      <c r="T140" s="103" t="str">
        <f aca="true">IF(ISBLANK(OFFSET('Raw Data'!$A$3,MATCH('Data above threshold'!$A140,'Raw Data'!$B$4:$B$185,0),MATCH('Data above threshold'!V$4,'Raw Data'!$3:$3,0)-1)),"", IFERROR($J140*OFFSET('Raw Data'!$A$3,MATCH('Data above threshold'!$A140,'Raw Data'!$B$4:$B$185,0),MATCH('Data above threshold'!V$4,'Raw Data'!$3:$3,0)-1),"NA"))</f>
        <v/>
      </c>
      <c r="U140" s="103" t="str">
        <f aca="true">IF(ISBLANK(OFFSET('Raw Data'!$A$3,MATCH('Data above threshold'!$A140,'Raw Data'!$B$4:$B$185,0),MATCH('Data above threshold'!W$4,'Raw Data'!$3:$3,0)-1)),"", IFERROR($J140*OFFSET('Raw Data'!$A$3,MATCH('Data above threshold'!$A140,'Raw Data'!$B$4:$B$185,0),MATCH('Data above threshold'!W$4,'Raw Data'!$3:$3,0)-1),"NA"))</f>
        <v/>
      </c>
      <c r="V140" s="103" t="str">
        <f aca="true">IF(ISBLANK(OFFSET('Raw Data'!$A$3,MATCH('Data above threshold'!$A140,'Raw Data'!$B$4:$B$185,0),MATCH('Data above threshold'!X$4,'Raw Data'!$3:$3,0)-1)),"", IFERROR($J140*OFFSET('Raw Data'!$A$3,MATCH('Data above threshold'!$A140,'Raw Data'!$B$4:$B$185,0),MATCH('Data above threshold'!X$4,'Raw Data'!$3:$3,0)-1),"NA"))</f>
        <v/>
      </c>
      <c r="W140" s="103" t="str">
        <f aca="true">IF(ISBLANK(OFFSET('Raw Data'!$A$3,MATCH('Data above threshold'!$A140,'Raw Data'!$B$4:$B$185,0),MATCH('Data above threshold'!Y$4,'Raw Data'!$3:$3,0)-1)),"", IFERROR($J140*OFFSET('Raw Data'!$A$3,MATCH('Data above threshold'!$A140,'Raw Data'!$B$4:$B$185,0),MATCH('Data above threshold'!Y$4,'Raw Data'!$3:$3,0)-1),"NA"))</f>
        <v/>
      </c>
      <c r="X140" s="103" t="str">
        <f aca="true">IF(ISBLANK(OFFSET('Raw Data'!$A$3,MATCH('Data above threshold'!$A140,'Raw Data'!$B$4:$B$185,0),MATCH('Data above threshold'!Z$4,'Raw Data'!$3:$3,0)-1)),"", IFERROR($J140*OFFSET('Raw Data'!$A$3,MATCH('Data above threshold'!$A140,'Raw Data'!$B$4:$B$185,0),MATCH('Data above threshold'!Z$4,'Raw Data'!$3:$3,0)-1),"NA"))</f>
        <v/>
      </c>
      <c r="Y140" s="103" t="str">
        <f aca="true">IF(ISBLANK(OFFSET('Raw Data'!$A$3,MATCH('Data above threshold'!$A140,'Raw Data'!$B$4:$B$185,0),MATCH('Data above threshold'!AA$4,'Raw Data'!$3:$3,0)-1)),"", IFERROR($J140*OFFSET('Raw Data'!$A$3,MATCH('Data above threshold'!$A140,'Raw Data'!$B$4:$B$185,0),MATCH('Data above threshold'!AA$4,'Raw Data'!$3:$3,0)-1),"NA"))</f>
        <v/>
      </c>
      <c r="Z140" s="103" t="str">
        <f aca="true">IF(ISBLANK(OFFSET('Raw Data'!$A$3,MATCH('Data above threshold'!$A140,'Raw Data'!$B$4:$B$185,0),MATCH('Data above threshold'!AB$4,'Raw Data'!$3:$3,0)-1)),"", IFERROR($J140*OFFSET('Raw Data'!$A$3,MATCH('Data above threshold'!$A140,'Raw Data'!$B$4:$B$185,0),MATCH('Data above threshold'!AB$4,'Raw Data'!$3:$3,0)-1),"NA"))</f>
        <v/>
      </c>
      <c r="AA140" s="103" t="str">
        <f aca="true">IF(ISBLANK(OFFSET('Raw Data'!$A$3,MATCH('Data above threshold'!$A140,'Raw Data'!$B$4:$B$185,0),MATCH('Data above threshold'!AC$4,'Raw Data'!$3:$3,0)-1)),"", IFERROR($J140*OFFSET('Raw Data'!$A$3,MATCH('Data above threshold'!$A140,'Raw Data'!$B$4:$B$185,0),MATCH('Data above threshold'!AC$4,'Raw Data'!$3:$3,0)-1),"NA"))</f>
        <v/>
      </c>
      <c r="AB140" s="103" t="str">
        <f aca="true">IF(ISBLANK(OFFSET('Raw Data'!$A$3,MATCH('Data above threshold'!$A140,'Raw Data'!$B$4:$B$185,0),MATCH('Data above threshold'!AD$4,'Raw Data'!$3:$3,0)-1)),"", IFERROR($J140*OFFSET('Raw Data'!$A$3,MATCH('Data above threshold'!$A140,'Raw Data'!$B$4:$B$185,0),MATCH('Data above threshold'!AD$4,'Raw Data'!$3:$3,0)-1),"NA"))</f>
        <v/>
      </c>
      <c r="AC140" s="103" t="str">
        <f aca="true">IF(ISBLANK(OFFSET('Raw Data'!$A$3,MATCH('Data above threshold'!$A140,'Raw Data'!$B$4:$B$185,0),MATCH('Data above threshold'!AE$4,'Raw Data'!$3:$3,0)-1)),"", IFERROR($J140*OFFSET('Raw Data'!$A$3,MATCH('Data above threshold'!$A140,'Raw Data'!$B$4:$B$185,0),MATCH('Data above threshold'!AE$4,'Raw Data'!$3:$3,0)-1),"NA"))</f>
        <v/>
      </c>
      <c r="AD140" s="103" t="str">
        <f aca="true">IF(ISBLANK(OFFSET('Raw Data'!$A$3,MATCH('Data above threshold'!$A140,'Raw Data'!$B$4:$B$185,0),MATCH('Data above threshold'!AF$4,'Raw Data'!$3:$3,0)-1)),"", IFERROR($J140*OFFSET('Raw Data'!$A$3,MATCH('Data above threshold'!$A140,'Raw Data'!$B$4:$B$185,0),MATCH('Data above threshold'!AF$4,'Raw Data'!$3:$3,0)-1),"NA"))</f>
        <v/>
      </c>
      <c r="AE140" s="103" t="str">
        <f aca="true">IF(ISBLANK(OFFSET('Raw Data'!$A$3,MATCH('Data above threshold'!$A140,'Raw Data'!$B$4:$B$185,0),MATCH('Data above threshold'!AG$4,'Raw Data'!$3:$3,0)-1)),"", IFERROR($J140*OFFSET('Raw Data'!$A$3,MATCH('Data above threshold'!$A140,'Raw Data'!$B$4:$B$185,0),MATCH('Data above threshold'!AG$4,'Raw Data'!$3:$3,0)-1),"NA"))</f>
        <v/>
      </c>
      <c r="AF140" s="103" t="str">
        <f aca="true">IF(ISBLANK(OFFSET('Raw Data'!$A$3,MATCH('Data above threshold'!$A140,'Raw Data'!$B$4:$B$185,0),MATCH('Data above threshold'!AH$4,'Raw Data'!$3:$3,0)-1)),"", IFERROR($J140*OFFSET('Raw Data'!$A$3,MATCH('Data above threshold'!$A140,'Raw Data'!$B$4:$B$185,0),MATCH('Data above threshold'!AH$4,'Raw Data'!$3:$3,0)-1),"NA"))</f>
        <v/>
      </c>
      <c r="AG140" s="103" t="str">
        <f aca="true">IF(ISBLANK(OFFSET('Raw Data'!$A$3,MATCH('Data above threshold'!$A140,'Raw Data'!$B$4:$B$185,0),MATCH('Data above threshold'!AI$4,'Raw Data'!$3:$3,0)-1)),"", IFERROR($J140*OFFSET('Raw Data'!$A$3,MATCH('Data above threshold'!$A140,'Raw Data'!$B$4:$B$185,0),MATCH('Data above threshold'!AI$4,'Raw Data'!$3:$3,0)-1),"NA"))</f>
        <v/>
      </c>
      <c r="AH140" s="103" t="str">
        <f aca="true">IF(ISBLANK(OFFSET('Raw Data'!$A$3,MATCH('Data above threshold'!$A140,'Raw Data'!$B$4:$B$185,0),MATCH('Data above threshold'!AJ$4,'Raw Data'!$3:$3,0)-1)),"", IFERROR($J140*OFFSET('Raw Data'!$A$3,MATCH('Data above threshold'!$A140,'Raw Data'!$B$4:$B$185,0),MATCH('Data above threshold'!AJ$4,'Raw Data'!$3:$3,0)-1),"NA"))</f>
        <v/>
      </c>
      <c r="AI140" s="103" t="str">
        <f aca="true">IF(ISBLANK(OFFSET('Raw Data'!$A$3,MATCH('Data above threshold'!$A140,'Raw Data'!$B$4:$B$185,0),MATCH('Data above threshold'!AK$4,'Raw Data'!$3:$3,0)-1)),"", IFERROR($J140*OFFSET('Raw Data'!$A$3,MATCH('Data above threshold'!$A140,'Raw Data'!$B$4:$B$185,0),MATCH('Data above threshold'!AK$4,'Raw Data'!$3:$3,0)-1),"NA"))</f>
        <v/>
      </c>
      <c r="AJ140" s="103" t="str">
        <f aca="true">IF(ISBLANK(OFFSET('Raw Data'!$A$3,MATCH('Data above threshold'!$A140,'Raw Data'!$B$4:$B$185,0),MATCH('Data above threshold'!AL$4,'Raw Data'!$3:$3,0)-1)),"", IFERROR($J140*OFFSET('Raw Data'!$A$3,MATCH('Data above threshold'!$A140,'Raw Data'!$B$4:$B$185,0),MATCH('Data above threshold'!AL$4,'Raw Data'!$3:$3,0)-1),"NA"))</f>
        <v/>
      </c>
      <c r="AK140" s="103" t="str">
        <f aca="true">IF(ISBLANK(OFFSET('Raw Data'!$A$3,MATCH('Data above threshold'!$A140,'Raw Data'!$B$4:$B$185,0),MATCH('Data above threshold'!AM$4,'Raw Data'!$3:$3,0)-1)),"", IFERROR($J140*OFFSET('Raw Data'!$A$3,MATCH('Data above threshold'!$A140,'Raw Data'!$B$4:$B$185,0),MATCH('Data above threshold'!AM$4,'Raw Data'!$3:$3,0)-1),"NA"))</f>
        <v/>
      </c>
      <c r="AL140" s="103" t="str">
        <f aca="true">IF(ISBLANK(OFFSET('Raw Data'!$A$3,MATCH('Data above threshold'!$A140,'Raw Data'!$B$4:$B$185,0),MATCH('Data above threshold'!AN$4,'Raw Data'!$3:$3,0)-1)),"", IFERROR($J140*OFFSET('Raw Data'!$A$3,MATCH('Data above threshold'!$A140,'Raw Data'!$B$4:$B$185,0),MATCH('Data above threshold'!AN$4,'Raw Data'!$3:$3,0)-1),"NA"))</f>
        <v/>
      </c>
      <c r="AM140" s="103" t="str">
        <f aca="true">IF(ISBLANK(OFFSET('Raw Data'!$A$3,MATCH('Data above threshold'!$A140,'Raw Data'!$B$4:$B$185,0),MATCH('Data above threshold'!AO$4,'Raw Data'!$3:$3,0)-1)),"", IFERROR($J140*OFFSET('Raw Data'!$A$3,MATCH('Data above threshold'!$A140,'Raw Data'!$B$4:$B$185,0),MATCH('Data above threshold'!AO$4,'Raw Data'!$3:$3,0)-1),"NA"))</f>
        <v/>
      </c>
      <c r="AN140" s="103" t="str">
        <f aca="true">IF(ISBLANK(OFFSET('Raw Data'!$A$3,MATCH('Data above threshold'!$A140,'Raw Data'!$B$4:$B$185,0),MATCH('Data above threshold'!AP$4,'Raw Data'!$3:$3,0)-1)),"", IFERROR($J140*OFFSET('Raw Data'!$A$3,MATCH('Data above threshold'!$A140,'Raw Data'!$B$4:$B$185,0),MATCH('Data above threshold'!AP$4,'Raw Data'!$3:$3,0)-1),"NA"))</f>
        <v/>
      </c>
      <c r="AO140" s="103" t="str">
        <f aca="true">IF(ISBLANK(OFFSET('Raw Data'!$A$3,MATCH('Data above threshold'!$A140,'Raw Data'!$B$4:$B$185,0),MATCH('Data above threshold'!AQ$4,'Raw Data'!$3:$3,0)-1)),"", IFERROR($J140*OFFSET('Raw Data'!$A$3,MATCH('Data above threshold'!$A140,'Raw Data'!$B$4:$B$185,0),MATCH('Data above threshold'!AQ$4,'Raw Data'!$3:$3,0)-1),"NA"))</f>
        <v/>
      </c>
      <c r="AP140" s="103" t="str">
        <f aca="true">IF(ISBLANK(OFFSET('Raw Data'!$A$3,MATCH('Data above threshold'!$A140,'Raw Data'!$B$4:$B$185,0),MATCH('Data above threshold'!AR$4,'Raw Data'!$3:$3,0)-1)),"", IFERROR($J140*OFFSET('Raw Data'!$A$3,MATCH('Data above threshold'!$A140,'Raw Data'!$B$4:$B$185,0),MATCH('Data above threshold'!AR$4,'Raw Data'!$3:$3,0)-1),"NA"))</f>
        <v/>
      </c>
      <c r="AQ140" s="103" t="str">
        <f aca="true">IF(ISBLANK(OFFSET('Raw Data'!$A$3,MATCH('Data above threshold'!$A140,'Raw Data'!$B$4:$B$185,0),MATCH('Data above threshold'!AS$4,'Raw Data'!$3:$3,0)-1)),"", IFERROR($J140*OFFSET('Raw Data'!$A$3,MATCH('Data above threshold'!$A140,'Raw Data'!$B$4:$B$185,0),MATCH('Data above threshold'!AS$4,'Raw Data'!$3:$3,0)-1),"NA"))</f>
        <v/>
      </c>
      <c r="AR140" s="103" t="str">
        <f aca="true">IF(ISBLANK(OFFSET('Raw Data'!$A$3,MATCH('Data above threshold'!$A140,'Raw Data'!$B$4:$B$185,0),MATCH('Data above threshold'!AT$4,'Raw Data'!$3:$3,0)-1)),"", IFERROR($J140*OFFSET('Raw Data'!$A$3,MATCH('Data above threshold'!$A140,'Raw Data'!$B$4:$B$185,0),MATCH('Data above threshold'!AT$4,'Raw Data'!$3:$3,0)-1),"NA"))</f>
        <v/>
      </c>
      <c r="AS140" s="103" t="str">
        <f aca="true">IF(ISBLANK(OFFSET('Raw Data'!$A$3,MATCH('Data above threshold'!$A140,'Raw Data'!$B$4:$B$185,0),MATCH('Data above threshold'!AU$4,'Raw Data'!$3:$3,0)-1)),"", IFERROR($J140*OFFSET('Raw Data'!$A$3,MATCH('Data above threshold'!$A140,'Raw Data'!$B$4:$B$185,0),MATCH('Data above threshold'!AU$4,'Raw Data'!$3:$3,0)-1),"NA"))</f>
        <v/>
      </c>
      <c r="AT140" s="103" t="str">
        <f aca="true">IF(ISBLANK(OFFSET('Raw Data'!$A$3,MATCH('Data above threshold'!$A140,'Raw Data'!$B$4:$B$185,0),MATCH('Data above threshold'!AV$4,'Raw Data'!$3:$3,0)-1)),"", IFERROR($J140*OFFSET('Raw Data'!$A$3,MATCH('Data above threshold'!$A140,'Raw Data'!$B$4:$B$185,0),MATCH('Data above threshold'!AV$4,'Raw Data'!$3:$3,0)-1),"NA"))</f>
        <v/>
      </c>
      <c r="AU140" s="103" t="str">
        <f aca="true">IF(ISBLANK(OFFSET('Raw Data'!$A$3,MATCH('Data above threshold'!$A140,'Raw Data'!$B$4:$B$185,0),MATCH('Data above threshold'!AW$4,'Raw Data'!$3:$3,0)-1)),"", IFERROR($J140*OFFSET('Raw Data'!$A$3,MATCH('Data above threshold'!$A140,'Raw Data'!$B$4:$B$185,0),MATCH('Data above threshold'!AW$4,'Raw Data'!$3:$3,0)-1),"NA"))</f>
        <v/>
      </c>
      <c r="AV140" s="103" t="str">
        <f aca="true">IF(ISBLANK(OFFSET('Raw Data'!$A$3,MATCH('Data above threshold'!$A140,'Raw Data'!$B$4:$B$185,0),MATCH('Data above threshold'!AX$4,'Raw Data'!$3:$3,0)-1)),"", IFERROR($J140*OFFSET('Raw Data'!$A$3,MATCH('Data above threshold'!$A140,'Raw Data'!$B$4:$B$185,0),MATCH('Data above threshold'!AX$4,'Raw Data'!$3:$3,0)-1),"NA"))</f>
        <v/>
      </c>
      <c r="AW140" s="103" t="str">
        <f aca="true">IF(ISBLANK(OFFSET('Raw Data'!$A$3,MATCH('Data above threshold'!$A140,'Raw Data'!$B$4:$B$185,0),MATCH('Data above threshold'!AY$4,'Raw Data'!$3:$3,0)-1)),"", IFERROR($J140*OFFSET('Raw Data'!$A$3,MATCH('Data above threshold'!$A140,'Raw Data'!$B$4:$B$185,0),MATCH('Data above threshold'!AY$4,'Raw Data'!$3:$3,0)-1),"NA"))</f>
        <v/>
      </c>
      <c r="AX140" s="103" t="str">
        <f aca="true">IF(ISBLANK(OFFSET('Raw Data'!$A$3,MATCH('Data above threshold'!$A140,'Raw Data'!$B$4:$B$185,0),MATCH('Data above threshold'!AZ$4,'Raw Data'!$3:$3,0)-1)),"", IFERROR($J140*OFFSET('Raw Data'!$A$3,MATCH('Data above threshold'!$A140,'Raw Data'!$B$4:$B$185,0),MATCH('Data above threshold'!AZ$4,'Raw Data'!$3:$3,0)-1),"NA"))</f>
        <v/>
      </c>
      <c r="AY140" s="103" t="str">
        <f aca="true">IF(ISBLANK(OFFSET('Raw Data'!$A$3,MATCH('Data above threshold'!$A140,'Raw Data'!$B$4:$B$185,0),MATCH('Data above threshold'!BA$4,'Raw Data'!$3:$3,0)-1)),"", IFERROR($J140*OFFSET('Raw Data'!$A$3,MATCH('Data above threshold'!$A140,'Raw Data'!$B$4:$B$185,0),MATCH('Data above threshold'!BA$4,'Raw Data'!$3:$3,0)-1),"NA"))</f>
        <v/>
      </c>
      <c r="AZ140" s="103" t="str">
        <f aca="true">IF(ISBLANK(OFFSET('Raw Data'!$A$3,MATCH('Data above threshold'!$A140,'Raw Data'!$B$4:$B$185,0),MATCH('Data above threshold'!BB$4,'Raw Data'!$3:$3,0)-1)),"", IFERROR($J140*OFFSET('Raw Data'!$A$3,MATCH('Data above threshold'!$A140,'Raw Data'!$B$4:$B$185,0),MATCH('Data above threshold'!BB$4,'Raw Data'!$3:$3,0)-1),"NA"))</f>
        <v/>
      </c>
      <c r="BA140" s="103" t="str">
        <f aca="true">IF(ISBLANK(OFFSET('Raw Data'!$A$3,MATCH('Data above threshold'!$A140,'Raw Data'!$B$4:$B$185,0),MATCH('Data above threshold'!BC$4,'Raw Data'!$3:$3,0)-1)),"", IFERROR($J140*OFFSET('Raw Data'!$A$3,MATCH('Data above threshold'!$A140,'Raw Data'!$B$4:$B$185,0),MATCH('Data above threshold'!BC$4,'Raw Data'!$3:$3,0)-1),"NA"))</f>
        <v/>
      </c>
      <c r="BB140" s="103" t="str">
        <f aca="true">IF(ISBLANK(OFFSET('Raw Data'!$A$3,MATCH('Data above threshold'!$A140,'Raw Data'!$B$4:$B$185,0),MATCH('Data above threshold'!BD$4,'Raw Data'!$3:$3,0)-1)),"", IFERROR($J140*OFFSET('Raw Data'!$A$3,MATCH('Data above threshold'!$A140,'Raw Data'!$B$4:$B$185,0),MATCH('Data above threshold'!BD$4,'Raw Data'!$3:$3,0)-1),"NA"))</f>
        <v/>
      </c>
      <c r="BC140" s="103" t="str">
        <f aca="true">IF(ISBLANK(OFFSET('Raw Data'!$A$3,MATCH('Data above threshold'!$A140,'Raw Data'!$B$4:$B$185,0),MATCH('Data above threshold'!BE$4,'Raw Data'!$3:$3,0)-1)),"", IFERROR($J140*OFFSET('Raw Data'!$A$3,MATCH('Data above threshold'!$A140,'Raw Data'!$B$4:$B$185,0),MATCH('Data above threshold'!BE$4,'Raw Data'!$3:$3,0)-1),"NA"))</f>
        <v/>
      </c>
      <c r="BD140" s="103" t="str">
        <f aca="true">IF(ISBLANK(OFFSET('Raw Data'!$A$3,MATCH('Data above threshold'!$A140,'Raw Data'!$B$4:$B$185,0),MATCH('Data above threshold'!BF$4,'Raw Data'!$3:$3,0)-1)),"", IFERROR($J140*OFFSET('Raw Data'!$A$3,MATCH('Data above threshold'!$A140,'Raw Data'!$B$4:$B$185,0),MATCH('Data above threshold'!BF$4,'Raw Data'!$3:$3,0)-1),"NA"))</f>
        <v/>
      </c>
      <c r="BE140" s="103" t="str">
        <f aca="true">IF(ISBLANK(OFFSET('Raw Data'!$A$3,MATCH('Data above threshold'!$A140,'Raw Data'!$B$4:$B$185,0),MATCH('Data above threshold'!BG$4,'Raw Data'!$3:$3,0)-1)),"", IFERROR($J140*OFFSET('Raw Data'!$A$3,MATCH('Data above threshold'!$A140,'Raw Data'!$B$4:$B$185,0),MATCH('Data above threshold'!BG$4,'Raw Data'!$3:$3,0)-1),"NA"))</f>
        <v/>
      </c>
      <c r="BF140" s="103" t="str">
        <f aca="true">IF(ISBLANK(OFFSET('Raw Data'!$A$3,MATCH('Data above threshold'!$A140,'Raw Data'!$B$4:$B$185,0),MATCH('Data above threshold'!BH$4,'Raw Data'!$3:$3,0)-1)),"", IFERROR($J140*OFFSET('Raw Data'!$A$3,MATCH('Data above threshold'!$A140,'Raw Data'!$B$4:$B$185,0),MATCH('Data above threshold'!BH$4,'Raw Data'!$3:$3,0)-1),"NA"))</f>
        <v/>
      </c>
      <c r="BG140" s="103" t="str">
        <f aca="true">IF(ISBLANK(OFFSET('Raw Data'!$A$3,MATCH('Data above threshold'!$A140,'Raw Data'!$B$4:$B$185,0),MATCH('Data above threshold'!BI$4,'Raw Data'!$3:$3,0)-1)),"", IFERROR($J140*OFFSET('Raw Data'!$A$3,MATCH('Data above threshold'!$A140,'Raw Data'!$B$4:$B$185,0),MATCH('Data above threshold'!BI$4,'Raw Data'!$3:$3,0)-1),"NA"))</f>
        <v/>
      </c>
      <c r="BH140" s="103" t="str">
        <f aca="true">IF(ISBLANK(OFFSET('Raw Data'!$A$3,MATCH('Data above threshold'!$A140,'Raw Data'!$B$4:$B$185,0),MATCH('Data above threshold'!BJ$4,'Raw Data'!$3:$3,0)-1)),"", IFERROR($J140*OFFSET('Raw Data'!$A$3,MATCH('Data above threshold'!$A140,'Raw Data'!$B$4:$B$185,0),MATCH('Data above threshold'!BJ$4,'Raw Data'!$3:$3,0)-1),"NA"))</f>
        <v/>
      </c>
      <c r="BI140" s="103" t="str">
        <f aca="true">IF(ISBLANK(OFFSET('Raw Data'!$A$3,MATCH('Data above threshold'!$A140,'Raw Data'!$B$4:$B$185,0),MATCH('Data above threshold'!BK$4,'Raw Data'!$3:$3,0)-1)),"", IFERROR($J140*OFFSET('Raw Data'!$A$3,MATCH('Data above threshold'!$A140,'Raw Data'!$B$4:$B$185,0),MATCH('Data above threshold'!BK$4,'Raw Data'!$3:$3,0)-1),"NA"))</f>
        <v/>
      </c>
      <c r="BJ140" s="103" t="str">
        <f aca="true">IF(ISBLANK(OFFSET('Raw Data'!$A$3,MATCH('Data above threshold'!$A140,'Raw Data'!$B$4:$B$185,0),MATCH('Data above threshold'!BL$4,'Raw Data'!$3:$3,0)-1)),"", IFERROR($J140*OFFSET('Raw Data'!$A$3,MATCH('Data above threshold'!$A140,'Raw Data'!$B$4:$B$185,0),MATCH('Data above threshold'!BL$4,'Raw Data'!$3:$3,0)-1),"NA"))</f>
        <v/>
      </c>
      <c r="BK140" s="103" t="str">
        <f aca="true">IF(ISBLANK(OFFSET('Raw Data'!$A$3,MATCH('Data above threshold'!$A140,'Raw Data'!$B$4:$B$185,0),MATCH('Data above threshold'!BM$4,'Raw Data'!$3:$3,0)-1)),"", IFERROR($J140*OFFSET('Raw Data'!$A$3,MATCH('Data above threshold'!$A140,'Raw Data'!$B$4:$B$185,0),MATCH('Data above threshold'!BM$4,'Raw Data'!$3:$3,0)-1),"NA"))</f>
        <v/>
      </c>
      <c r="BL140" s="103" t="str">
        <f aca="true">IF(ISBLANK(OFFSET('Raw Data'!$A$3,MATCH('Data above threshold'!$A140,'Raw Data'!$B$4:$B$185,0),MATCH('Data above threshold'!BN$4,'Raw Data'!$3:$3,0)-1)),"", IFERROR($J140*OFFSET('Raw Data'!$A$3,MATCH('Data above threshold'!$A140,'Raw Data'!$B$4:$B$185,0),MATCH('Data above threshold'!BN$4,'Raw Data'!$3:$3,0)-1),"NA"))</f>
        <v/>
      </c>
      <c r="BM140" s="103" t="str">
        <f aca="true">IF(ISBLANK(OFFSET('Raw Data'!$A$3,MATCH('Data above threshold'!$A140,'Raw Data'!$B$4:$B$185,0),MATCH('Data above threshold'!BO$4,'Raw Data'!$3:$3,0)-1)),"", IFERROR($J140*OFFSET('Raw Data'!$A$3,MATCH('Data above threshold'!$A140,'Raw Data'!$B$4:$B$185,0),MATCH('Data above threshold'!BO$4,'Raw Data'!$3:$3,0)-1),"NA"))</f>
        <v/>
      </c>
      <c r="BN140" s="103" t="str">
        <f aca="true">IF(ISBLANK(OFFSET('Raw Data'!$A$3,MATCH('Data above threshold'!$A140,'Raw Data'!$B$4:$B$185,0),MATCH('Data above threshold'!BP$4,'Raw Data'!$3:$3,0)-1)),"", IFERROR($J140*OFFSET('Raw Data'!$A$3,MATCH('Data above threshold'!$A140,'Raw Data'!$B$4:$B$185,0),MATCH('Data above threshold'!BP$4,'Raw Data'!$3:$3,0)-1),"NA"))</f>
        <v/>
      </c>
      <c r="BO140" s="103" t="str">
        <f aca="true">IF(ISBLANK(OFFSET('Raw Data'!$A$3,MATCH('Data above threshold'!$A140,'Raw Data'!$B$4:$B$185,0),MATCH('Data above threshold'!BQ$4,'Raw Data'!$3:$3,0)-1)),"", IFERROR($J140*OFFSET('Raw Data'!$A$3,MATCH('Data above threshold'!$A140,'Raw Data'!$B$4:$B$185,0),MATCH('Data above threshold'!BQ$4,'Raw Data'!$3:$3,0)-1),"NA"))</f>
        <v/>
      </c>
      <c r="BP140" s="103" t="str">
        <f aca="true">IF(ISBLANK(OFFSET('Raw Data'!$A$3,MATCH('Data above threshold'!$A140,'Raw Data'!$B$4:$B$185,0),MATCH('Data above threshold'!BR$4,'Raw Data'!$3:$3,0)-1)),"", IFERROR($J140*OFFSET('Raw Data'!$A$3,MATCH('Data above threshold'!$A140,'Raw Data'!$B$4:$B$185,0),MATCH('Data above threshold'!BR$4,'Raw Data'!$3:$3,0)-1),"NA"))</f>
        <v/>
      </c>
      <c r="BQ140" s="103" t="str">
        <f aca="true">IF(ISBLANK(OFFSET('Raw Data'!$A$3,MATCH('Data above threshold'!$A140,'Raw Data'!$B$4:$B$185,0),MATCH('Data above threshold'!BS$4,'Raw Data'!$3:$3,0)-1)),"", IFERROR($J140*OFFSET('Raw Data'!$A$3,MATCH('Data above threshold'!$A140,'Raw Data'!$B$4:$B$185,0),MATCH('Data above threshold'!BS$4,'Raw Data'!$3:$3,0)-1),"NA"))</f>
        <v/>
      </c>
      <c r="BR140" s="103" t="str">
        <f aca="true">IF(ISBLANK(OFFSET('Raw Data'!$A$3,MATCH('Data above threshold'!$A140,'Raw Data'!$B$4:$B$185,0),MATCH('Data above threshold'!BT$4,'Raw Data'!$3:$3,0)-1)),"", IFERROR($J140*OFFSET('Raw Data'!$A$3,MATCH('Data above threshold'!$A140,'Raw Data'!$B$4:$B$185,0),MATCH('Data above threshold'!BT$4,'Raw Data'!$3:$3,0)-1),"NA"))</f>
        <v/>
      </c>
      <c r="BS140" s="103" t="str">
        <f aca="true">IF(ISBLANK(OFFSET('Raw Data'!$A$3,MATCH('Data above threshold'!$A140,'Raw Data'!$B$4:$B$185,0),MATCH('Data above threshold'!BU$4,'Raw Data'!$3:$3,0)-1)),"", IFERROR($J140*OFFSET('Raw Data'!$A$3,MATCH('Data above threshold'!$A140,'Raw Data'!$B$4:$B$185,0),MATCH('Data above threshold'!BU$4,'Raw Data'!$3:$3,0)-1),"NA"))</f>
        <v/>
      </c>
      <c r="BT140" s="103" t="str">
        <f aca="true">IF(ISBLANK(OFFSET('Raw Data'!$A$3,MATCH('Data above threshold'!$A140,'Raw Data'!$B$4:$B$185,0),MATCH('Data above threshold'!BV$4,'Raw Data'!$3:$3,0)-1)),"", IFERROR($J140*OFFSET('Raw Data'!$A$3,MATCH('Data above threshold'!$A140,'Raw Data'!$B$4:$B$185,0),MATCH('Data above threshold'!BV$4,'Raw Data'!$3:$3,0)-1),"NA"))</f>
        <v/>
      </c>
      <c r="BU140" s="103" t="str">
        <f aca="true">IF(ISBLANK(OFFSET('Raw Data'!$A$3,MATCH('Data above threshold'!$A140,'Raw Data'!$B$4:$B$185,0),MATCH('Data above threshold'!BW$4,'Raw Data'!$3:$3,0)-1)),"", IFERROR($J140*OFFSET('Raw Data'!$A$3,MATCH('Data above threshold'!$A140,'Raw Data'!$B$4:$B$185,0),MATCH('Data above threshold'!BW$4,'Raw Data'!$3:$3,0)-1),"NA"))</f>
        <v/>
      </c>
      <c r="BV140" s="103" t="str">
        <f aca="true">IF(ISBLANK(OFFSET('Raw Data'!$A$3,MATCH('Data above threshold'!$A140,'Raw Data'!$B$4:$B$185,0),MATCH('Data above threshold'!BX$4,'Raw Data'!$3:$3,0)-1)),"", IFERROR($J140*OFFSET('Raw Data'!$A$3,MATCH('Data above threshold'!$A140,'Raw Data'!$B$4:$B$185,0),MATCH('Data above threshold'!BX$4,'Raw Data'!$3:$3,0)-1),"NA"))</f>
        <v/>
      </c>
      <c r="BW140" s="103" t="str">
        <f aca="true">IF(ISBLANK(OFFSET('Raw Data'!$A$3,MATCH('Data above threshold'!$A140,'Raw Data'!$B$4:$B$185,0),MATCH('Data above threshold'!BY$4,'Raw Data'!$3:$3,0)-1)),"", IFERROR($J140*OFFSET('Raw Data'!$A$3,MATCH('Data above threshold'!$A140,'Raw Data'!$B$4:$B$185,0),MATCH('Data above threshold'!BY$4,'Raw Data'!$3:$3,0)-1),"NA"))</f>
        <v/>
      </c>
      <c r="BX140" s="103" t="str">
        <f aca="true">IF(ISBLANK(OFFSET('Raw Data'!$A$3,MATCH('Data above threshold'!$A140,'Raw Data'!$B$4:$B$185,0),MATCH('Data above threshold'!BZ$4,'Raw Data'!$3:$3,0)-1)),"", IFERROR($J140*OFFSET('Raw Data'!$A$3,MATCH('Data above threshold'!$A140,'Raw Data'!$B$4:$B$185,0),MATCH('Data above threshold'!BZ$4,'Raw Data'!$3:$3,0)-1),"NA"))</f>
        <v/>
      </c>
      <c r="BY140" s="103" t="str">
        <f aca="true">IF(ISBLANK(OFFSET('Raw Data'!$A$3,MATCH('Data above threshold'!$A140,'Raw Data'!$B$4:$B$185,0),MATCH('Data above threshold'!CA$4,'Raw Data'!$3:$3,0)-1)),"", IFERROR($J140*OFFSET('Raw Data'!$A$3,MATCH('Data above threshold'!$A140,'Raw Data'!$B$4:$B$185,0),MATCH('Data above threshold'!CA$4,'Raw Data'!$3:$3,0)-1),"NA"))</f>
        <v/>
      </c>
      <c r="BZ140" s="103" t="str">
        <f aca="true">IF(ISBLANK(OFFSET('Raw Data'!$A$3,MATCH('Data above threshold'!$A140,'Raw Data'!$B$4:$B$185,0),MATCH('Data above threshold'!CB$4,'Raw Data'!$3:$3,0)-1)),"", IFERROR($J140*OFFSET('Raw Data'!$A$3,MATCH('Data above threshold'!$A140,'Raw Data'!$B$4:$B$185,0),MATCH('Data above threshold'!CB$4,'Raw Data'!$3:$3,0)-1),"NA"))</f>
        <v/>
      </c>
      <c r="CA140" s="103" t="str">
        <f aca="true">IF(ISBLANK(OFFSET('Raw Data'!$A$3,MATCH('Data above threshold'!$A140,'Raw Data'!$B$4:$B$185,0),MATCH('Data above threshold'!CC$4,'Raw Data'!$3:$3,0)-1)),"", IFERROR($J140*OFFSET('Raw Data'!$A$3,MATCH('Data above threshold'!$A140,'Raw Data'!$B$4:$B$185,0),MATCH('Data above threshold'!CC$4,'Raw Data'!$3:$3,0)-1),"NA"))</f>
        <v/>
      </c>
      <c r="CB140" s="103" t="str">
        <f aca="true">IF(ISBLANK(OFFSET('Raw Data'!$A$3,MATCH('Data above threshold'!$A140,'Raw Data'!$B$4:$B$185,0),MATCH('Data above threshold'!CD$4,'Raw Data'!$3:$3,0)-1)),"", IFERROR($J140*OFFSET('Raw Data'!$A$3,MATCH('Data above threshold'!$A140,'Raw Data'!$B$4:$B$185,0),MATCH('Data above threshold'!CD$4,'Raw Data'!$3:$3,0)-1),"NA"))</f>
        <v/>
      </c>
      <c r="CC140" s="103" t="str">
        <f aca="true">IF(ISBLANK(OFFSET('Raw Data'!$A$3,MATCH('Data above threshold'!$A140,'Raw Data'!$B$4:$B$185,0),MATCH('Data above threshold'!CE$4,'Raw Data'!$3:$3,0)-1)),"", IFERROR($J140*OFFSET('Raw Data'!$A$3,MATCH('Data above threshold'!$A140,'Raw Data'!$B$4:$B$185,0),MATCH('Data above threshold'!CE$4,'Raw Data'!$3:$3,0)-1),"NA"))</f>
        <v/>
      </c>
      <c r="CD140" s="103" t="str">
        <f aca="true">IF(ISBLANK(OFFSET('Raw Data'!$A$3,MATCH('Data above threshold'!$A140,'Raw Data'!$B$4:$B$185,0),MATCH('Data above threshold'!CF$4,'Raw Data'!$3:$3,0)-1)),"", IFERROR($J140*OFFSET('Raw Data'!$A$3,MATCH('Data above threshold'!$A140,'Raw Data'!$B$4:$B$185,0),MATCH('Data above threshold'!CF$4,'Raw Data'!$3:$3,0)-1),"NA"))</f>
        <v/>
      </c>
      <c r="CE140" s="103" t="str">
        <f aca="true">IF(ISBLANK(OFFSET('Raw Data'!$A$3,MATCH('Data above threshold'!$A140,'Raw Data'!$B$4:$B$185,0),MATCH('Data above threshold'!CG$4,'Raw Data'!$3:$3,0)-1)),"", IFERROR($J140*OFFSET('Raw Data'!$A$3,MATCH('Data above threshold'!$A140,'Raw Data'!$B$4:$B$185,0),MATCH('Data above threshold'!CG$4,'Raw Data'!$3:$3,0)-1),"NA"))</f>
        <v/>
      </c>
      <c r="CF140" s="103" t="str">
        <f aca="true">IF(ISBLANK(OFFSET('Raw Data'!$A$3,MATCH('Data above threshold'!$A140,'Raw Data'!$B$4:$B$185,0),MATCH('Data above threshold'!CH$4,'Raw Data'!$3:$3,0)-1)),"", IFERROR($J140*OFFSET('Raw Data'!$A$3,MATCH('Data above threshold'!$A140,'Raw Data'!$B$4:$B$185,0),MATCH('Data above threshold'!CH$4,'Raw Data'!$3:$3,0)-1),"NA"))</f>
        <v/>
      </c>
      <c r="CG140" s="103" t="str">
        <f aca="true">IF(ISBLANK(OFFSET('Raw Data'!$A$3,MATCH('Data above threshold'!$A140,'Raw Data'!$B$4:$B$185,0),MATCH('Data above threshold'!CI$4,'Raw Data'!$3:$3,0)-1)),"", IFERROR($J140*OFFSET('Raw Data'!$A$3,MATCH('Data above threshold'!$A140,'Raw Data'!$B$4:$B$185,0),MATCH('Data above threshold'!CI$4,'Raw Data'!$3:$3,0)-1),"NA"))</f>
        <v/>
      </c>
      <c r="CH140" s="103" t="str">
        <f aca="true">IF(ISBLANK(OFFSET('Raw Data'!$A$3,MATCH('Data above threshold'!$A140,'Raw Data'!$B$4:$B$185,0),MATCH('Data above threshold'!CJ$4,'Raw Data'!$3:$3,0)-1)),"", IFERROR($J140*OFFSET('Raw Data'!$A$3,MATCH('Data above threshold'!$A140,'Raw Data'!$B$4:$B$185,0),MATCH('Data above threshold'!CJ$4,'Raw Data'!$3:$3,0)-1),"NA"))</f>
        <v/>
      </c>
      <c r="CI140" s="103" t="str">
        <f aca="true">IF(ISBLANK(OFFSET('Raw Data'!$A$3,MATCH('Data above threshold'!$A140,'Raw Data'!$B$4:$B$185,0),MATCH('Data above threshold'!CK$4,'Raw Data'!$3:$3,0)-1)),"", IFERROR($J140*OFFSET('Raw Data'!$A$3,MATCH('Data above threshold'!$A140,'Raw Data'!$B$4:$B$185,0),MATCH('Data above threshold'!CK$4,'Raw Data'!$3:$3,0)-1),"NA"))</f>
        <v/>
      </c>
      <c r="CJ140" s="103" t="str">
        <f aca="true">IF(ISBLANK(OFFSET('Raw Data'!$A$3,MATCH('Data above threshold'!$A140,'Raw Data'!$B$4:$B$185,0),MATCH('Data above threshold'!CL$4,'Raw Data'!$3:$3,0)-1)),"", IFERROR($J140*OFFSET('Raw Data'!$A$3,MATCH('Data above threshold'!$A140,'Raw Data'!$B$4:$B$185,0),MATCH('Data above threshold'!CL$4,'Raw Data'!$3:$3,0)-1),"NA"))</f>
        <v/>
      </c>
      <c r="CK140" s="103" t="str">
        <f aca="true">IF(ISBLANK(OFFSET('Raw Data'!$A$3,MATCH('Data above threshold'!$A140,'Raw Data'!$B$4:$B$185,0),MATCH('Data above threshold'!CM$4,'Raw Data'!$3:$3,0)-1)),"", IFERROR($J140*OFFSET('Raw Data'!$A$3,MATCH('Data above threshold'!$A140,'Raw Data'!$B$4:$B$185,0),MATCH('Data above threshold'!CM$4,'Raw Data'!$3:$3,0)-1),"NA"))</f>
        <v/>
      </c>
      <c r="CL140" s="103" t="str">
        <f aca="true">IF(ISBLANK(OFFSET('Raw Data'!$A$3,MATCH('Data above threshold'!$A140,'Raw Data'!$B$4:$B$185,0),MATCH('Data above threshold'!CN$4,'Raw Data'!$3:$3,0)-1)),"", IFERROR($J140*OFFSET('Raw Data'!$A$3,MATCH('Data above threshold'!$A140,'Raw Data'!$B$4:$B$185,0),MATCH('Data above threshold'!CN$4,'Raw Data'!$3:$3,0)-1),"NA"))</f>
        <v/>
      </c>
      <c r="CM140" s="103" t="str">
        <f aca="true">IF(ISBLANK(OFFSET('Raw Data'!$A$3,MATCH('Data above threshold'!$A140,'Raw Data'!$B$4:$B$185,0),MATCH('Data above threshold'!CO$4,'Raw Data'!$3:$3,0)-1)),"", IFERROR($J140*OFFSET('Raw Data'!$A$3,MATCH('Data above threshold'!$A140,'Raw Data'!$B$4:$B$185,0),MATCH('Data above threshold'!CO$4,'Raw Data'!$3:$3,0)-1),"NA"))</f>
        <v/>
      </c>
      <c r="CN140" s="103" t="str">
        <f aca="true">IF(ISBLANK(OFFSET('Raw Data'!$A$3,MATCH('Data above threshold'!$A140,'Raw Data'!$B$4:$B$185,0),MATCH('Data above threshold'!CP$4,'Raw Data'!$3:$3,0)-1)),"", IFERROR($J140*OFFSET('Raw Data'!$A$3,MATCH('Data above threshold'!$A140,'Raw Data'!$B$4:$B$185,0),MATCH('Data above threshold'!CP$4,'Raw Data'!$3:$3,0)-1),"NA"))</f>
        <v/>
      </c>
      <c r="CO140" s="103" t="str">
        <f aca="true">IF(ISBLANK(OFFSET('Raw Data'!$A$3,MATCH('Data above threshold'!$A140,'Raw Data'!$B$4:$B$185,0),MATCH('Data above threshold'!CQ$4,'Raw Data'!$3:$3,0)-1)),"", IFERROR($J140*OFFSET('Raw Data'!$A$3,MATCH('Data above threshold'!$A140,'Raw Data'!$B$4:$B$185,0),MATCH('Data above threshold'!CQ$4,'Raw Data'!$3:$3,0)-1),"NA"))</f>
        <v/>
      </c>
      <c r="CP140" s="103" t="str">
        <f aca="true">IF(ISBLANK(OFFSET('Raw Data'!$A$3,MATCH('Data above threshold'!$A140,'Raw Data'!$B$4:$B$185,0),MATCH('Data above threshold'!CR$4,'Raw Data'!$3:$3,0)-1)),"", IFERROR($J140*OFFSET('Raw Data'!$A$3,MATCH('Data above threshold'!$A140,'Raw Data'!$B$4:$B$185,0),MATCH('Data above threshold'!CR$4,'Raw Data'!$3:$3,0)-1),"NA"))</f>
        <v/>
      </c>
    </row>
    <row r="141" customFormat="false" ht="15.5" hidden="false" customHeight="false" outlineLevel="0" collapsed="false">
      <c r="A141" s="107" t="n">
        <v>5131</v>
      </c>
      <c r="B141" s="107" t="n">
        <v>4</v>
      </c>
      <c r="C141" s="103" t="str">
        <f aca="true">IF(ISBLANK(OFFSET('Raw Data'!$A$3,MATCH($A141,'Raw Data'!$B$4:$B$185,0),MATCH(C$4,'Raw Data'!$3:$3,0)-1)),"",OFFSET('Raw Data'!$A$3,MATCH($A141,'Raw Data'!$B$4:$B$185,0),MATCH(C$4,'Raw Data'!$3:$3,0)-1))</f>
        <v/>
      </c>
      <c r="D141" s="103" t="str">
        <f aca="true">IF(ISBLANK(OFFSET('Raw Data'!$A$3,MATCH($A141,'Raw Data'!$B$4:$B$185,0),MATCH(D$4,'Raw Data'!$3:$3,0)-1)),"",OFFSET('Raw Data'!$A$3,MATCH($A141,'Raw Data'!$B$4:$B$185,0),MATCH(D$4,'Raw Data'!$3:$3,0)-1))</f>
        <v>Mobile network coverage</v>
      </c>
      <c r="E141" s="103" t="str">
        <f aca="true">IF(ISBLANK(OFFSET('Raw Data'!$A$3,MATCH($A141,'Raw Data'!$B$4:$B$185,0),MATCH(E$4,'Raw Data'!$3:$3,0)-1)),"",OFFSET('Raw Data'!$A$3,MATCH($A141,'Raw Data'!$B$4:$B$185,0),MATCH(E$4,'Raw Data'!$3:$3,0)-1))</f>
        <v/>
      </c>
      <c r="F141" s="103" t="str">
        <f aca="true">IF(ISBLANK(OFFSET('Raw Data'!$A$3,MATCH($A141,'Raw Data'!$B$4:$B$185,0),MATCH(F$4,'Raw Data'!$3:$3,0)-1)),"",OFFSET('Raw Data'!$A$3,MATCH($A141,'Raw Data'!$B$4:$B$185,0),MATCH(F$4,'Raw Data'!$3:$3,0)-1))</f>
        <v/>
      </c>
      <c r="G141" s="0" t="s">
        <v>217</v>
      </c>
      <c r="H141" s="103" t="str">
        <f aca="true">IF(ISBLANK(OFFSET('Raw Data'!$A$3,MATCH($A141,'Raw Data'!$B$4:$B$185,0),MATCH(H$4,'Raw Data'!$3:$3,0)-1)),"",OFFSET('Raw Data'!$A$3,MATCH($A141,'Raw Data'!$B$4:$B$185,0),MATCH(H$4,'Raw Data'!$3:$3,0)-1))</f>
        <v>% of population</v>
      </c>
      <c r="I141" s="103" t="str">
        <f aca="true">IF(ISBLANK(OFFSET('Raw Data'!$A$3,MATCH($A141,'Raw Data'!$B$4:$B$185,0),MATCH(I$4,'Raw Data'!$3:$3,0)-1)),"",OFFSET('Raw Data'!$A$3,MATCH($A141,'Raw Data'!$B$4:$B$185,0),MATCH(I$4,'Raw Data'!$3:$3,0)-1))</f>
        <v>Plus</v>
      </c>
      <c r="J141" s="103" t="n">
        <f aca="false">IF(I141="","",IF(I141="Minus",-1,1))</f>
        <v>1</v>
      </c>
      <c r="K141" s="105" t="n">
        <f aca="false" t="array" ref="K141:K141">IFERROR(SKEW(IF(ISNUMBER(O141:CP141),O141:CP141,"")),"")</f>
        <v>-4.48775125487891</v>
      </c>
      <c r="L141" s="103" t="n">
        <f aca="true">IF(ISBLANK(OFFSET('Data above threshold'!$A$4,MATCH('Data above threshold'!$A141,'Data above threshold'!$A$5:$A$185,0),MATCH('Data above threshold'!N$4,'Data above threshold'!$4:$4,0)-1)),1,OFFSET('Data above threshold'!$A$4,MATCH('Data above threshold'!$A141,'Data above threshold'!$A$5:$A$185,0),MATCH('Data above threshold'!N$4,'Data above threshold'!$4:$4,0)-1))</f>
        <v>0</v>
      </c>
      <c r="M141" s="103" t="str">
        <f aca="true">IF(ISBLANK(OFFSET('Data above threshold'!$A$4,MATCH('Data above threshold'!$A141,'Data above threshold'!$A$5:$A$185,0),MATCH('Data above threshold'!O$4,'Data above threshold'!$4:$4,0)-1)),"",OFFSET('Data above threshold'!$A$4,MATCH('Data above threshold'!$A141,'Data above threshold'!$A$5:$A$185,0),MATCH('Data above threshold'!O$4,'Data above threshold'!$4:$4,0)-1))</f>
        <v/>
      </c>
      <c r="N141" s="106" t="n">
        <f aca="false" t="array" ref="N141:N141">IF(B141&lt;4,"",1-IFERROR(SUM(ISNUMBER(O141:CP141)*(1-$O$3:$CP$3))/COUNTIF($O$3:$CP$3,0),0))</f>
        <v>0.0875</v>
      </c>
      <c r="O141" s="103" t="n">
        <f aca="true">IF(ISBLANK(OFFSET('Raw Data'!$A$3,MATCH('Data above threshold'!$A141,'Raw Data'!$B$4:$B$185,0),MATCH('Data above threshold'!Q$4,'Raw Data'!$3:$3,0)-1)),"", IFERROR($J141*OFFSET('Raw Data'!$A$3,MATCH('Data above threshold'!$A141,'Raw Data'!$B$4:$B$185,0),MATCH('Data above threshold'!Q$4,'Raw Data'!$3:$3,0)-1),"NA"))</f>
        <v>94.1</v>
      </c>
      <c r="P141" s="103" t="n">
        <f aca="true">IF(ISBLANK(OFFSET('Raw Data'!$A$3,MATCH('Data above threshold'!$A141,'Raw Data'!$B$4:$B$185,0),MATCH('Data above threshold'!R$4,'Raw Data'!$3:$3,0)-1)),"", IFERROR($J141*OFFSET('Raw Data'!$A$3,MATCH('Data above threshold'!$A141,'Raw Data'!$B$4:$B$185,0),MATCH('Data above threshold'!R$4,'Raw Data'!$3:$3,0)-1),"NA"))</f>
        <v>99</v>
      </c>
      <c r="Q141" s="103" t="n">
        <f aca="true">IF(ISBLANK(OFFSET('Raw Data'!$A$3,MATCH('Data above threshold'!$A141,'Raw Data'!$B$4:$B$185,0),MATCH('Data above threshold'!S$4,'Raw Data'!$3:$3,0)-1)),"", IFERROR($J141*OFFSET('Raw Data'!$A$3,MATCH('Data above threshold'!$A141,'Raw Data'!$B$4:$B$185,0),MATCH('Data above threshold'!S$4,'Raw Data'!$3:$3,0)-1),"NA"))</f>
        <v>99</v>
      </c>
      <c r="R141" s="103" t="n">
        <f aca="true">IF(ISBLANK(OFFSET('Raw Data'!$A$3,MATCH('Data above threshold'!$A141,'Raw Data'!$B$4:$B$185,0),MATCH('Data above threshold'!T$4,'Raw Data'!$3:$3,0)-1)),"", IFERROR($J141*OFFSET('Raw Data'!$A$3,MATCH('Data above threshold'!$A141,'Raw Data'!$B$4:$B$185,0),MATCH('Data above threshold'!T$4,'Raw Data'!$3:$3,0)-1),"NA"))</f>
        <v>99.9</v>
      </c>
      <c r="S141" s="103" t="n">
        <f aca="true">IF(ISBLANK(OFFSET('Raw Data'!$A$3,MATCH('Data above threshold'!$A141,'Raw Data'!$B$4:$B$185,0),MATCH('Data above threshold'!U$4,'Raw Data'!$3:$3,0)-1)),"", IFERROR($J141*OFFSET('Raw Data'!$A$3,MATCH('Data above threshold'!$A141,'Raw Data'!$B$4:$B$185,0),MATCH('Data above threshold'!U$4,'Raw Data'!$3:$3,0)-1),"NA"))</f>
        <v>99</v>
      </c>
      <c r="T141" s="103" t="n">
        <f aca="true">IF(ISBLANK(OFFSET('Raw Data'!$A$3,MATCH('Data above threshold'!$A141,'Raw Data'!$B$4:$B$185,0),MATCH('Data above threshold'!V$4,'Raw Data'!$3:$3,0)-1)),"", IFERROR($J141*OFFSET('Raw Data'!$A$3,MATCH('Data above threshold'!$A141,'Raw Data'!$B$4:$B$185,0),MATCH('Data above threshold'!V$4,'Raw Data'!$3:$3,0)-1),"NA"))</f>
        <v>100</v>
      </c>
      <c r="U141" s="103" t="n">
        <f aca="true">IF(ISBLANK(OFFSET('Raw Data'!$A$3,MATCH('Data above threshold'!$A141,'Raw Data'!$B$4:$B$185,0),MATCH('Data above threshold'!W$4,'Raw Data'!$3:$3,0)-1)),"", IFERROR($J141*OFFSET('Raw Data'!$A$3,MATCH('Data above threshold'!$A141,'Raw Data'!$B$4:$B$185,0),MATCH('Data above threshold'!W$4,'Raw Data'!$3:$3,0)-1),"NA"))</f>
        <v>99.98</v>
      </c>
      <c r="V141" s="103" t="n">
        <f aca="true">IF(ISBLANK(OFFSET('Raw Data'!$A$3,MATCH('Data above threshold'!$A141,'Raw Data'!$B$4:$B$185,0),MATCH('Data above threshold'!X$4,'Raw Data'!$3:$3,0)-1)),"", IFERROR($J141*OFFSET('Raw Data'!$A$3,MATCH('Data above threshold'!$A141,'Raw Data'!$B$4:$B$185,0),MATCH('Data above threshold'!X$4,'Raw Data'!$3:$3,0)-1),"NA"))</f>
        <v>99</v>
      </c>
      <c r="W141" s="103" t="n">
        <f aca="true">IF(ISBLANK(OFFSET('Raw Data'!$A$3,MATCH('Data above threshold'!$A141,'Raw Data'!$B$4:$B$185,0),MATCH('Data above threshold'!Y$4,'Raw Data'!$3:$3,0)-1)),"", IFERROR($J141*OFFSET('Raw Data'!$A$3,MATCH('Data above threshold'!$A141,'Raw Data'!$B$4:$B$185,0),MATCH('Data above threshold'!Y$4,'Raw Data'!$3:$3,0)-1),"NA"))</f>
        <v>100</v>
      </c>
      <c r="X141" s="103" t="n">
        <f aca="true">IF(ISBLANK(OFFSET('Raw Data'!$A$3,MATCH('Data above threshold'!$A141,'Raw Data'!$B$4:$B$185,0),MATCH('Data above threshold'!Z$4,'Raw Data'!$3:$3,0)-1)),"", IFERROR($J141*OFFSET('Raw Data'!$A$3,MATCH('Data above threshold'!$A141,'Raw Data'!$B$4:$B$185,0),MATCH('Data above threshold'!Z$4,'Raw Data'!$3:$3,0)-1),"NA"))</f>
        <v>95</v>
      </c>
      <c r="Y141" s="103" t="n">
        <f aca="true">IF(ISBLANK(OFFSET('Raw Data'!$A$3,MATCH('Data above threshold'!$A141,'Raw Data'!$B$4:$B$185,0),MATCH('Data above threshold'!AA$4,'Raw Data'!$3:$3,0)-1)),"", IFERROR($J141*OFFSET('Raw Data'!$A$3,MATCH('Data above threshold'!$A141,'Raw Data'!$B$4:$B$185,0),MATCH('Data above threshold'!AA$4,'Raw Data'!$3:$3,0)-1),"NA"))</f>
        <v>99.46</v>
      </c>
      <c r="Z141" s="103" t="str">
        <f aca="true">IF(ISBLANK(OFFSET('Raw Data'!$A$3,MATCH('Data above threshold'!$A141,'Raw Data'!$B$4:$B$185,0),MATCH('Data above threshold'!AB$4,'Raw Data'!$3:$3,0)-1)),"", IFERROR($J141*OFFSET('Raw Data'!$A$3,MATCH('Data above threshold'!$A141,'Raw Data'!$B$4:$B$185,0),MATCH('Data above threshold'!AB$4,'Raw Data'!$3:$3,0)-1),"NA"))</f>
        <v>NA</v>
      </c>
      <c r="AA141" s="103" t="n">
        <f aca="true">IF(ISBLANK(OFFSET('Raw Data'!$A$3,MATCH('Data above threshold'!$A141,'Raw Data'!$B$4:$B$185,0),MATCH('Data above threshold'!AC$4,'Raw Data'!$3:$3,0)-1)),"", IFERROR($J141*OFFSET('Raw Data'!$A$3,MATCH('Data above threshold'!$A141,'Raw Data'!$B$4:$B$185,0),MATCH('Data above threshold'!AC$4,'Raw Data'!$3:$3,0)-1),"NA"))</f>
        <v>100</v>
      </c>
      <c r="AB141" s="103" t="n">
        <f aca="true">IF(ISBLANK(OFFSET('Raw Data'!$A$3,MATCH('Data above threshold'!$A141,'Raw Data'!$B$4:$B$185,0),MATCH('Data above threshold'!AD$4,'Raw Data'!$3:$3,0)-1)),"", IFERROR($J141*OFFSET('Raw Data'!$A$3,MATCH('Data above threshold'!$A141,'Raw Data'!$B$4:$B$185,0),MATCH('Data above threshold'!AD$4,'Raw Data'!$3:$3,0)-1),"NA"))</f>
        <v>98.44</v>
      </c>
      <c r="AC141" s="103" t="n">
        <f aca="true">IF(ISBLANK(OFFSET('Raw Data'!$A$3,MATCH('Data above threshold'!$A141,'Raw Data'!$B$4:$B$185,0),MATCH('Data above threshold'!AE$4,'Raw Data'!$3:$3,0)-1)),"", IFERROR($J141*OFFSET('Raw Data'!$A$3,MATCH('Data above threshold'!$A141,'Raw Data'!$B$4:$B$185,0),MATCH('Data above threshold'!AE$4,'Raw Data'!$3:$3,0)-1),"NA"))</f>
        <v>100</v>
      </c>
      <c r="AD141" s="103" t="n">
        <f aca="true">IF(ISBLANK(OFFSET('Raw Data'!$A$3,MATCH('Data above threshold'!$A141,'Raw Data'!$B$4:$B$185,0),MATCH('Data above threshold'!AF$4,'Raw Data'!$3:$3,0)-1)),"", IFERROR($J141*OFFSET('Raw Data'!$A$3,MATCH('Data above threshold'!$A141,'Raw Data'!$B$4:$B$185,0),MATCH('Data above threshold'!AF$4,'Raw Data'!$3:$3,0)-1),"NA"))</f>
        <v>99.98</v>
      </c>
      <c r="AE141" s="103" t="n">
        <f aca="true">IF(ISBLANK(OFFSET('Raw Data'!$A$3,MATCH('Data above threshold'!$A141,'Raw Data'!$B$4:$B$185,0),MATCH('Data above threshold'!AG$4,'Raw Data'!$3:$3,0)-1)),"", IFERROR($J141*OFFSET('Raw Data'!$A$3,MATCH('Data above threshold'!$A141,'Raw Data'!$B$4:$B$185,0),MATCH('Data above threshold'!AG$4,'Raw Data'!$3:$3,0)-1),"NA"))</f>
        <v>99</v>
      </c>
      <c r="AF141" s="103" t="n">
        <f aca="true">IF(ISBLANK(OFFSET('Raw Data'!$A$3,MATCH('Data above threshold'!$A141,'Raw Data'!$B$4:$B$185,0),MATCH('Data above threshold'!AH$4,'Raw Data'!$3:$3,0)-1)),"", IFERROR($J141*OFFSET('Raw Data'!$A$3,MATCH('Data above threshold'!$A141,'Raw Data'!$B$4:$B$185,0),MATCH('Data above threshold'!AH$4,'Raw Data'!$3:$3,0)-1),"NA"))</f>
        <v>99.5</v>
      </c>
      <c r="AG141" s="103" t="n">
        <f aca="true">IF(ISBLANK(OFFSET('Raw Data'!$A$3,MATCH('Data above threshold'!$A141,'Raw Data'!$B$4:$B$185,0),MATCH('Data above threshold'!AI$4,'Raw Data'!$3:$3,0)-1)),"", IFERROR($J141*OFFSET('Raw Data'!$A$3,MATCH('Data above threshold'!$A141,'Raw Data'!$B$4:$B$185,0),MATCH('Data above threshold'!AI$4,'Raw Data'!$3:$3,0)-1),"NA"))</f>
        <v>98.5</v>
      </c>
      <c r="AH141" s="103" t="n">
        <f aca="true">IF(ISBLANK(OFFSET('Raw Data'!$A$3,MATCH('Data above threshold'!$A141,'Raw Data'!$B$4:$B$185,0),MATCH('Data above threshold'!AJ$4,'Raw Data'!$3:$3,0)-1)),"", IFERROR($J141*OFFSET('Raw Data'!$A$3,MATCH('Data above threshold'!$A141,'Raw Data'!$B$4:$B$185,0),MATCH('Data above threshold'!AJ$4,'Raw Data'!$3:$3,0)-1),"NA"))</f>
        <v>99</v>
      </c>
      <c r="AI141" s="103" t="n">
        <f aca="true">IF(ISBLANK(OFFSET('Raw Data'!$A$3,MATCH('Data above threshold'!$A141,'Raw Data'!$B$4:$B$185,0),MATCH('Data above threshold'!AK$4,'Raw Data'!$3:$3,0)-1)),"", IFERROR($J141*OFFSET('Raw Data'!$A$3,MATCH('Data above threshold'!$A141,'Raw Data'!$B$4:$B$185,0),MATCH('Data above threshold'!AK$4,'Raw Data'!$3:$3,0)-1),"NA"))</f>
        <v>96.88</v>
      </c>
      <c r="AJ141" s="103" t="n">
        <f aca="true">IF(ISBLANK(OFFSET('Raw Data'!$A$3,MATCH('Data above threshold'!$A141,'Raw Data'!$B$4:$B$185,0),MATCH('Data above threshold'!AL$4,'Raw Data'!$3:$3,0)-1)),"", IFERROR($J141*OFFSET('Raw Data'!$A$3,MATCH('Data above threshold'!$A141,'Raw Data'!$B$4:$B$185,0),MATCH('Data above threshold'!AL$4,'Raw Data'!$3:$3,0)-1),"NA"))</f>
        <v>99.8</v>
      </c>
      <c r="AK141" s="103" t="n">
        <f aca="true">IF(ISBLANK(OFFSET('Raw Data'!$A$3,MATCH('Data above threshold'!$A141,'Raw Data'!$B$4:$B$185,0),MATCH('Data above threshold'!AM$4,'Raw Data'!$3:$3,0)-1)),"", IFERROR($J141*OFFSET('Raw Data'!$A$3,MATCH('Data above threshold'!$A141,'Raw Data'!$B$4:$B$185,0),MATCH('Data above threshold'!AM$4,'Raw Data'!$3:$3,0)-1),"NA"))</f>
        <v>99.99</v>
      </c>
      <c r="AL141" s="103" t="str">
        <f aca="true">IF(ISBLANK(OFFSET('Raw Data'!$A$3,MATCH('Data above threshold'!$A141,'Raw Data'!$B$4:$B$185,0),MATCH('Data above threshold'!AN$4,'Raw Data'!$3:$3,0)-1)),"", IFERROR($J141*OFFSET('Raw Data'!$A$3,MATCH('Data above threshold'!$A141,'Raw Data'!$B$4:$B$185,0),MATCH('Data above threshold'!AN$4,'Raw Data'!$3:$3,0)-1),"NA"))</f>
        <v>NA</v>
      </c>
      <c r="AM141" s="103" t="n">
        <f aca="true">IF(ISBLANK(OFFSET('Raw Data'!$A$3,MATCH('Data above threshold'!$A141,'Raw Data'!$B$4:$B$185,0),MATCH('Data above threshold'!AO$4,'Raw Data'!$3:$3,0)-1)),"", IFERROR($J141*OFFSET('Raw Data'!$A$3,MATCH('Data above threshold'!$A141,'Raw Data'!$B$4:$B$185,0),MATCH('Data above threshold'!AO$4,'Raw Data'!$3:$3,0)-1),"NA"))</f>
        <v>99</v>
      </c>
      <c r="AN141" s="103" t="n">
        <f aca="true">IF(ISBLANK(OFFSET('Raw Data'!$A$3,MATCH('Data above threshold'!$A141,'Raw Data'!$B$4:$B$185,0),MATCH('Data above threshold'!AP$4,'Raw Data'!$3:$3,0)-1)),"", IFERROR($J141*OFFSET('Raw Data'!$A$3,MATCH('Data above threshold'!$A141,'Raw Data'!$B$4:$B$185,0),MATCH('Data above threshold'!AP$4,'Raw Data'!$3:$3,0)-1),"NA"))</f>
        <v>99.7</v>
      </c>
      <c r="AO141" s="103" t="n">
        <f aca="true">IF(ISBLANK(OFFSET('Raw Data'!$A$3,MATCH('Data above threshold'!$A141,'Raw Data'!$B$4:$B$185,0),MATCH('Data above threshold'!AQ$4,'Raw Data'!$3:$3,0)-1)),"", IFERROR($J141*OFFSET('Raw Data'!$A$3,MATCH('Data above threshold'!$A141,'Raw Data'!$B$4:$B$185,0),MATCH('Data above threshold'!AQ$4,'Raw Data'!$3:$3,0)-1),"NA"))</f>
        <v>87</v>
      </c>
      <c r="AP141" s="103" t="n">
        <f aca="true">IF(ISBLANK(OFFSET('Raw Data'!$A$3,MATCH('Data above threshold'!$A141,'Raw Data'!$B$4:$B$185,0),MATCH('Data above threshold'!AR$4,'Raw Data'!$3:$3,0)-1)),"", IFERROR($J141*OFFSET('Raw Data'!$A$3,MATCH('Data above threshold'!$A141,'Raw Data'!$B$4:$B$185,0),MATCH('Data above threshold'!AR$4,'Raw Data'!$3:$3,0)-1),"NA"))</f>
        <v>80</v>
      </c>
      <c r="AQ141" s="103" t="n">
        <f aca="true">IF(ISBLANK(OFFSET('Raw Data'!$A$3,MATCH('Data above threshold'!$A141,'Raw Data'!$B$4:$B$185,0),MATCH('Data above threshold'!AS$4,'Raw Data'!$3:$3,0)-1)),"", IFERROR($J141*OFFSET('Raw Data'!$A$3,MATCH('Data above threshold'!$A141,'Raw Data'!$B$4:$B$185,0),MATCH('Data above threshold'!AS$4,'Raw Data'!$3:$3,0)-1),"NA"))</f>
        <v>99.9</v>
      </c>
      <c r="AR141" s="103" t="n">
        <f aca="true">IF(ISBLANK(OFFSET('Raw Data'!$A$3,MATCH('Data above threshold'!$A141,'Raw Data'!$B$4:$B$185,0),MATCH('Data above threshold'!AT$4,'Raw Data'!$3:$3,0)-1)),"", IFERROR($J141*OFFSET('Raw Data'!$A$3,MATCH('Data above threshold'!$A141,'Raw Data'!$B$4:$B$185,0),MATCH('Data above threshold'!AT$4,'Raw Data'!$3:$3,0)-1),"NA"))</f>
        <v>97.1</v>
      </c>
      <c r="AS141" s="103" t="n">
        <f aca="true">IF(ISBLANK(OFFSET('Raw Data'!$A$3,MATCH('Data above threshold'!$A141,'Raw Data'!$B$4:$B$185,0),MATCH('Data above threshold'!AU$4,'Raw Data'!$3:$3,0)-1)),"", IFERROR($J141*OFFSET('Raw Data'!$A$3,MATCH('Data above threshold'!$A141,'Raw Data'!$B$4:$B$185,0),MATCH('Data above threshold'!AU$4,'Raw Data'!$3:$3,0)-1),"NA"))</f>
        <v>100</v>
      </c>
      <c r="AT141" s="103" t="n">
        <f aca="true">IF(ISBLANK(OFFSET('Raw Data'!$A$3,MATCH('Data above threshold'!$A141,'Raw Data'!$B$4:$B$185,0),MATCH('Data above threshold'!AV$4,'Raw Data'!$3:$3,0)-1)),"", IFERROR($J141*OFFSET('Raw Data'!$A$3,MATCH('Data above threshold'!$A141,'Raw Data'!$B$4:$B$185,0),MATCH('Data above threshold'!AV$4,'Raw Data'!$3:$3,0)-1),"NA"))</f>
        <v>100</v>
      </c>
      <c r="AU141" s="103" t="n">
        <f aca="true">IF(ISBLANK(OFFSET('Raw Data'!$A$3,MATCH('Data above threshold'!$A141,'Raw Data'!$B$4:$B$185,0),MATCH('Data above threshold'!AW$4,'Raw Data'!$3:$3,0)-1)),"", IFERROR($J141*OFFSET('Raw Data'!$A$3,MATCH('Data above threshold'!$A141,'Raw Data'!$B$4:$B$185,0),MATCH('Data above threshold'!AW$4,'Raw Data'!$3:$3,0)-1),"NA"))</f>
        <v>93.46</v>
      </c>
      <c r="AV141" s="103" t="n">
        <f aca="true">IF(ISBLANK(OFFSET('Raw Data'!$A$3,MATCH('Data above threshold'!$A141,'Raw Data'!$B$4:$B$185,0),MATCH('Data above threshold'!AX$4,'Raw Data'!$3:$3,0)-1)),"", IFERROR($J141*OFFSET('Raw Data'!$A$3,MATCH('Data above threshold'!$A141,'Raw Data'!$B$4:$B$185,0),MATCH('Data above threshold'!AX$4,'Raw Data'!$3:$3,0)-1),"NA"))</f>
        <v>99</v>
      </c>
      <c r="AW141" s="103" t="n">
        <f aca="true">IF(ISBLANK(OFFSET('Raw Data'!$A$3,MATCH('Data above threshold'!$A141,'Raw Data'!$B$4:$B$185,0),MATCH('Data above threshold'!AY$4,'Raw Data'!$3:$3,0)-1)),"", IFERROR($J141*OFFSET('Raw Data'!$A$3,MATCH('Data above threshold'!$A141,'Raw Data'!$B$4:$B$185,0),MATCH('Data above threshold'!AY$4,'Raw Data'!$3:$3,0)-1),"NA"))</f>
        <v>100</v>
      </c>
      <c r="AX141" s="103" t="n">
        <f aca="true">IF(ISBLANK(OFFSET('Raw Data'!$A$3,MATCH('Data above threshold'!$A141,'Raw Data'!$B$4:$B$185,0),MATCH('Data above threshold'!AZ$4,'Raw Data'!$3:$3,0)-1)),"", IFERROR($J141*OFFSET('Raw Data'!$A$3,MATCH('Data above threshold'!$A141,'Raw Data'!$B$4:$B$185,0),MATCH('Data above threshold'!AZ$4,'Raw Data'!$3:$3,0)-1),"NA"))</f>
        <v>95</v>
      </c>
      <c r="AY141" s="103" t="n">
        <f aca="true">IF(ISBLANK(OFFSET('Raw Data'!$A$3,MATCH('Data above threshold'!$A141,'Raw Data'!$B$4:$B$185,0),MATCH('Data above threshold'!BA$4,'Raw Data'!$3:$3,0)-1)),"", IFERROR($J141*OFFSET('Raw Data'!$A$3,MATCH('Data above threshold'!$A141,'Raw Data'!$B$4:$B$185,0),MATCH('Data above threshold'!BA$4,'Raw Data'!$3:$3,0)-1),"NA"))</f>
        <v>99.9</v>
      </c>
      <c r="AZ141" s="103" t="n">
        <f aca="true">IF(ISBLANK(OFFSET('Raw Data'!$A$3,MATCH('Data above threshold'!$A141,'Raw Data'!$B$4:$B$185,0),MATCH('Data above threshold'!BB$4,'Raw Data'!$3:$3,0)-1)),"", IFERROR($J141*OFFSET('Raw Data'!$A$3,MATCH('Data above threshold'!$A141,'Raw Data'!$B$4:$B$185,0),MATCH('Data above threshold'!BB$4,'Raw Data'!$3:$3,0)-1),"NA"))</f>
        <v>89.08</v>
      </c>
      <c r="BA141" s="103" t="n">
        <f aca="true">IF(ISBLANK(OFFSET('Raw Data'!$A$3,MATCH('Data above threshold'!$A141,'Raw Data'!$B$4:$B$185,0),MATCH('Data above threshold'!BC$4,'Raw Data'!$3:$3,0)-1)),"", IFERROR($J141*OFFSET('Raw Data'!$A$3,MATCH('Data above threshold'!$A141,'Raw Data'!$B$4:$B$185,0),MATCH('Data above threshold'!BC$4,'Raw Data'!$3:$3,0)-1),"NA"))</f>
        <v>99.9</v>
      </c>
      <c r="BB141" s="103" t="n">
        <f aca="true">IF(ISBLANK(OFFSET('Raw Data'!$A$3,MATCH('Data above threshold'!$A141,'Raw Data'!$B$4:$B$185,0),MATCH('Data above threshold'!BD$4,'Raw Data'!$3:$3,0)-1)),"", IFERROR($J141*OFFSET('Raw Data'!$A$3,MATCH('Data above threshold'!$A141,'Raw Data'!$B$4:$B$185,0),MATCH('Data above threshold'!BD$4,'Raw Data'!$3:$3,0)-1),"NA"))</f>
        <v>99.11</v>
      </c>
      <c r="BC141" s="103" t="n">
        <f aca="true">IF(ISBLANK(OFFSET('Raw Data'!$A$3,MATCH('Data above threshold'!$A141,'Raw Data'!$B$4:$B$185,0),MATCH('Data above threshold'!BE$4,'Raw Data'!$3:$3,0)-1)),"", IFERROR($J141*OFFSET('Raw Data'!$A$3,MATCH('Data above threshold'!$A141,'Raw Data'!$B$4:$B$185,0),MATCH('Data above threshold'!BE$4,'Raw Data'!$3:$3,0)-1),"NA"))</f>
        <v>99.9</v>
      </c>
      <c r="BD141" s="103" t="n">
        <f aca="true">IF(ISBLANK(OFFSET('Raw Data'!$A$3,MATCH('Data above threshold'!$A141,'Raw Data'!$B$4:$B$185,0),MATCH('Data above threshold'!BF$4,'Raw Data'!$3:$3,0)-1)),"", IFERROR($J141*OFFSET('Raw Data'!$A$3,MATCH('Data above threshold'!$A141,'Raw Data'!$B$4:$B$185,0),MATCH('Data above threshold'!BF$4,'Raw Data'!$3:$3,0)-1),"NA"))</f>
        <v>20</v>
      </c>
      <c r="BE141" s="103" t="n">
        <f aca="true">IF(ISBLANK(OFFSET('Raw Data'!$A$3,MATCH('Data above threshold'!$A141,'Raw Data'!$B$4:$B$185,0),MATCH('Data above threshold'!BG$4,'Raw Data'!$3:$3,0)-1)),"", IFERROR($J141*OFFSET('Raw Data'!$A$3,MATCH('Data above threshold'!$A141,'Raw Data'!$B$4:$B$185,0),MATCH('Data above threshold'!BG$4,'Raw Data'!$3:$3,0)-1),"NA"))</f>
        <v>100</v>
      </c>
      <c r="BF141" s="103" t="n">
        <f aca="true">IF(ISBLANK(OFFSET('Raw Data'!$A$3,MATCH('Data above threshold'!$A141,'Raw Data'!$B$4:$B$185,0),MATCH('Data above threshold'!BH$4,'Raw Data'!$3:$3,0)-1)),"", IFERROR($J141*OFFSET('Raw Data'!$A$3,MATCH('Data above threshold'!$A141,'Raw Data'!$B$4:$B$185,0),MATCH('Data above threshold'!BH$4,'Raw Data'!$3:$3,0)-1),"NA"))</f>
        <v>73</v>
      </c>
      <c r="BG141" s="103" t="n">
        <f aca="true">IF(ISBLANK(OFFSET('Raw Data'!$A$3,MATCH('Data above threshold'!$A141,'Raw Data'!$B$4:$B$185,0),MATCH('Data above threshold'!BI$4,'Raw Data'!$3:$3,0)-1)),"", IFERROR($J141*OFFSET('Raw Data'!$A$3,MATCH('Data above threshold'!$A141,'Raw Data'!$B$4:$B$185,0),MATCH('Data above threshold'!BI$4,'Raw Data'!$3:$3,0)-1),"NA"))</f>
        <v>72</v>
      </c>
      <c r="BH141" s="103" t="n">
        <f aca="true">IF(ISBLANK(OFFSET('Raw Data'!$A$3,MATCH('Data above threshold'!$A141,'Raw Data'!$B$4:$B$185,0),MATCH('Data above threshold'!BJ$4,'Raw Data'!$3:$3,0)-1)),"", IFERROR($J141*OFFSET('Raw Data'!$A$3,MATCH('Data above threshold'!$A141,'Raw Data'!$B$4:$B$185,0),MATCH('Data above threshold'!BJ$4,'Raw Data'!$3:$3,0)-1),"NA"))</f>
        <v>99</v>
      </c>
      <c r="BI141" s="103" t="n">
        <f aca="true">IF(ISBLANK(OFFSET('Raw Data'!$A$3,MATCH('Data above threshold'!$A141,'Raw Data'!$B$4:$B$185,0),MATCH('Data above threshold'!BK$4,'Raw Data'!$3:$3,0)-1)),"", IFERROR($J141*OFFSET('Raw Data'!$A$3,MATCH('Data above threshold'!$A141,'Raw Data'!$B$4:$B$185,0),MATCH('Data above threshold'!BK$4,'Raw Data'!$3:$3,0)-1),"NA"))</f>
        <v>95.4</v>
      </c>
      <c r="BJ141" s="103" t="n">
        <f aca="true">IF(ISBLANK(OFFSET('Raw Data'!$A$3,MATCH('Data above threshold'!$A141,'Raw Data'!$B$4:$B$185,0),MATCH('Data above threshold'!BL$4,'Raw Data'!$3:$3,0)-1)),"", IFERROR($J141*OFFSET('Raw Data'!$A$3,MATCH('Data above threshold'!$A141,'Raw Data'!$B$4:$B$185,0),MATCH('Data above threshold'!BL$4,'Raw Data'!$3:$3,0)-1),"NA"))</f>
        <v>100</v>
      </c>
      <c r="BK141" s="103" t="str">
        <f aca="true">IF(ISBLANK(OFFSET('Raw Data'!$A$3,MATCH('Data above threshold'!$A141,'Raw Data'!$B$4:$B$185,0),MATCH('Data above threshold'!BM$4,'Raw Data'!$3:$3,0)-1)),"", IFERROR($J141*OFFSET('Raw Data'!$A$3,MATCH('Data above threshold'!$A141,'Raw Data'!$B$4:$B$185,0),MATCH('Data above threshold'!BM$4,'Raw Data'!$3:$3,0)-1),"NA"))</f>
        <v>NA</v>
      </c>
      <c r="BL141" s="103" t="n">
        <f aca="true">IF(ISBLANK(OFFSET('Raw Data'!$A$3,MATCH('Data above threshold'!$A141,'Raw Data'!$B$4:$B$185,0),MATCH('Data above threshold'!BN$4,'Raw Data'!$3:$3,0)-1)),"", IFERROR($J141*OFFSET('Raw Data'!$A$3,MATCH('Data above threshold'!$A141,'Raw Data'!$B$4:$B$185,0),MATCH('Data above threshold'!BN$4,'Raw Data'!$3:$3,0)-1),"NA"))</f>
        <v>99.39</v>
      </c>
      <c r="BM141" s="103" t="n">
        <f aca="true">IF(ISBLANK(OFFSET('Raw Data'!$A$3,MATCH('Data above threshold'!$A141,'Raw Data'!$B$4:$B$185,0),MATCH('Data above threshold'!BO$4,'Raw Data'!$3:$3,0)-1)),"", IFERROR($J141*OFFSET('Raw Data'!$A$3,MATCH('Data above threshold'!$A141,'Raw Data'!$B$4:$B$185,0),MATCH('Data above threshold'!BO$4,'Raw Data'!$3:$3,0)-1),"NA"))</f>
        <v>100</v>
      </c>
      <c r="BN141" s="103" t="n">
        <f aca="true">IF(ISBLANK(OFFSET('Raw Data'!$A$3,MATCH('Data above threshold'!$A141,'Raw Data'!$B$4:$B$185,0),MATCH('Data above threshold'!BP$4,'Raw Data'!$3:$3,0)-1)),"", IFERROR($J141*OFFSET('Raw Data'!$A$3,MATCH('Data above threshold'!$A141,'Raw Data'!$B$4:$B$185,0),MATCH('Data above threshold'!BP$4,'Raw Data'!$3:$3,0)-1),"NA"))</f>
        <v>100</v>
      </c>
      <c r="BO141" s="103" t="n">
        <f aca="true">IF(ISBLANK(OFFSET('Raw Data'!$A$3,MATCH('Data above threshold'!$A141,'Raw Data'!$B$4:$B$185,0),MATCH('Data above threshold'!BQ$4,'Raw Data'!$3:$3,0)-1)),"", IFERROR($J141*OFFSET('Raw Data'!$A$3,MATCH('Data above threshold'!$A141,'Raw Data'!$B$4:$B$185,0),MATCH('Data above threshold'!BQ$4,'Raw Data'!$3:$3,0)-1),"NA"))</f>
        <v>97</v>
      </c>
      <c r="BP141" s="103" t="n">
        <f aca="true">IF(ISBLANK(OFFSET('Raw Data'!$A$3,MATCH('Data above threshold'!$A141,'Raw Data'!$B$4:$B$185,0),MATCH('Data above threshold'!BR$4,'Raw Data'!$3:$3,0)-1)),"", IFERROR($J141*OFFSET('Raw Data'!$A$3,MATCH('Data above threshold'!$A141,'Raw Data'!$B$4:$B$185,0),MATCH('Data above threshold'!BR$4,'Raw Data'!$3:$3,0)-1),"NA"))</f>
        <v>81.5</v>
      </c>
      <c r="BQ141" s="103" t="n">
        <f aca="true">IF(ISBLANK(OFFSET('Raw Data'!$A$3,MATCH('Data above threshold'!$A141,'Raw Data'!$B$4:$B$185,0),MATCH('Data above threshold'!BS$4,'Raw Data'!$3:$3,0)-1)),"", IFERROR($J141*OFFSET('Raw Data'!$A$3,MATCH('Data above threshold'!$A141,'Raw Data'!$B$4:$B$185,0),MATCH('Data above threshold'!BS$4,'Raw Data'!$3:$3,0)-1),"NA"))</f>
        <v>96</v>
      </c>
      <c r="BR141" s="103" t="n">
        <f aca="true">IF(ISBLANK(OFFSET('Raw Data'!$A$3,MATCH('Data above threshold'!$A141,'Raw Data'!$B$4:$B$185,0),MATCH('Data above threshold'!BT$4,'Raw Data'!$3:$3,0)-1)),"", IFERROR($J141*OFFSET('Raw Data'!$A$3,MATCH('Data above threshold'!$A141,'Raw Data'!$B$4:$B$185,0),MATCH('Data above threshold'!BT$4,'Raw Data'!$3:$3,0)-1),"NA"))</f>
        <v>100</v>
      </c>
      <c r="BS141" s="103" t="n">
        <f aca="true">IF(ISBLANK(OFFSET('Raw Data'!$A$3,MATCH('Data above threshold'!$A141,'Raw Data'!$B$4:$B$185,0),MATCH('Data above threshold'!BU$4,'Raw Data'!$3:$3,0)-1)),"", IFERROR($J141*OFFSET('Raw Data'!$A$3,MATCH('Data above threshold'!$A141,'Raw Data'!$B$4:$B$185,0),MATCH('Data above threshold'!BU$4,'Raw Data'!$3:$3,0)-1),"NA"))</f>
        <v>99</v>
      </c>
      <c r="BT141" s="103" t="str">
        <f aca="true">IF(ISBLANK(OFFSET('Raw Data'!$A$3,MATCH('Data above threshold'!$A141,'Raw Data'!$B$4:$B$185,0),MATCH('Data above threshold'!BV$4,'Raw Data'!$3:$3,0)-1)),"", IFERROR($J141*OFFSET('Raw Data'!$A$3,MATCH('Data above threshold'!$A141,'Raw Data'!$B$4:$B$185,0),MATCH('Data above threshold'!BV$4,'Raw Data'!$3:$3,0)-1),"NA"))</f>
        <v>NA</v>
      </c>
      <c r="BU141" s="103" t="n">
        <f aca="true">IF(ISBLANK(OFFSET('Raw Data'!$A$3,MATCH('Data above threshold'!$A141,'Raw Data'!$B$4:$B$185,0),MATCH('Data above threshold'!BW$4,'Raw Data'!$3:$3,0)-1)),"", IFERROR($J141*OFFSET('Raw Data'!$A$3,MATCH('Data above threshold'!$A141,'Raw Data'!$B$4:$B$185,0),MATCH('Data above threshold'!BW$4,'Raw Data'!$3:$3,0)-1),"NA"))</f>
        <v>99.9</v>
      </c>
      <c r="BV141" s="103" t="n">
        <f aca="true">IF(ISBLANK(OFFSET('Raw Data'!$A$3,MATCH('Data above threshold'!$A141,'Raw Data'!$B$4:$B$185,0),MATCH('Data above threshold'!BX$4,'Raw Data'!$3:$3,0)-1)),"", IFERROR($J141*OFFSET('Raw Data'!$A$3,MATCH('Data above threshold'!$A141,'Raw Data'!$B$4:$B$185,0),MATCH('Data above threshold'!BX$4,'Raw Data'!$3:$3,0)-1),"NA"))</f>
        <v>99</v>
      </c>
      <c r="BW141" s="103" t="n">
        <f aca="true">IF(ISBLANK(OFFSET('Raw Data'!$A$3,MATCH('Data above threshold'!$A141,'Raw Data'!$B$4:$B$185,0),MATCH('Data above threshold'!BY$4,'Raw Data'!$3:$3,0)-1)),"", IFERROR($J141*OFFSET('Raw Data'!$A$3,MATCH('Data above threshold'!$A141,'Raw Data'!$B$4:$B$185,0),MATCH('Data above threshold'!BY$4,'Raw Data'!$3:$3,0)-1),"NA"))</f>
        <v>99.9</v>
      </c>
      <c r="BX141" s="103" t="n">
        <f aca="true">IF(ISBLANK(OFFSET('Raw Data'!$A$3,MATCH('Data above threshold'!$A141,'Raw Data'!$B$4:$B$185,0),MATCH('Data above threshold'!BZ$4,'Raw Data'!$3:$3,0)-1)),"", IFERROR($J141*OFFSET('Raw Data'!$A$3,MATCH('Data above threshold'!$A141,'Raw Data'!$B$4:$B$185,0),MATCH('Data above threshold'!BZ$4,'Raw Data'!$3:$3,0)-1),"NA"))</f>
        <v>95</v>
      </c>
      <c r="BY141" s="103" t="n">
        <f aca="true">IF(ISBLANK(OFFSET('Raw Data'!$A$3,MATCH('Data above threshold'!$A141,'Raw Data'!$B$4:$B$185,0),MATCH('Data above threshold'!CA$4,'Raw Data'!$3:$3,0)-1)),"", IFERROR($J141*OFFSET('Raw Data'!$A$3,MATCH('Data above threshold'!$A141,'Raw Data'!$B$4:$B$185,0),MATCH('Data above threshold'!CA$4,'Raw Data'!$3:$3,0)-1),"NA"))</f>
        <v>99.9</v>
      </c>
      <c r="BZ141" s="103" t="str">
        <f aca="true">IF(ISBLANK(OFFSET('Raw Data'!$A$3,MATCH('Data above threshold'!$A141,'Raw Data'!$B$4:$B$185,0),MATCH('Data above threshold'!CB$4,'Raw Data'!$3:$3,0)-1)),"", IFERROR($J141*OFFSET('Raw Data'!$A$3,MATCH('Data above threshold'!$A141,'Raw Data'!$B$4:$B$185,0),MATCH('Data above threshold'!CB$4,'Raw Data'!$3:$3,0)-1),"NA"))</f>
        <v>NA</v>
      </c>
      <c r="CA141" s="103" t="n">
        <f aca="true">IF(ISBLANK(OFFSET('Raw Data'!$A$3,MATCH('Data above threshold'!$A141,'Raw Data'!$B$4:$B$185,0),MATCH('Data above threshold'!CC$4,'Raw Data'!$3:$3,0)-1)),"", IFERROR($J141*OFFSET('Raw Data'!$A$3,MATCH('Data above threshold'!$A141,'Raw Data'!$B$4:$B$185,0),MATCH('Data above threshold'!CC$4,'Raw Data'!$3:$3,0)-1),"NA"))</f>
        <v>91.6</v>
      </c>
      <c r="CB141" s="103" t="n">
        <f aca="true">IF(ISBLANK(OFFSET('Raw Data'!$A$3,MATCH('Data above threshold'!$A141,'Raw Data'!$B$4:$B$185,0),MATCH('Data above threshold'!CD$4,'Raw Data'!$3:$3,0)-1)),"", IFERROR($J141*OFFSET('Raw Data'!$A$3,MATCH('Data above threshold'!$A141,'Raw Data'!$B$4:$B$185,0),MATCH('Data above threshold'!CD$4,'Raw Data'!$3:$3,0)-1),"NA"))</f>
        <v>100</v>
      </c>
      <c r="CC141" s="103" t="n">
        <f aca="true">IF(ISBLANK(OFFSET('Raw Data'!$A$3,MATCH('Data above threshold'!$A141,'Raw Data'!$B$4:$B$185,0),MATCH('Data above threshold'!CE$4,'Raw Data'!$3:$3,0)-1)),"", IFERROR($J141*OFFSET('Raw Data'!$A$3,MATCH('Data above threshold'!$A141,'Raw Data'!$B$4:$B$185,0),MATCH('Data above threshold'!CE$4,'Raw Data'!$3:$3,0)-1),"NA"))</f>
        <v>99.75</v>
      </c>
      <c r="CD141" s="103" t="n">
        <f aca="true">IF(ISBLANK(OFFSET('Raw Data'!$A$3,MATCH('Data above threshold'!$A141,'Raw Data'!$B$4:$B$185,0),MATCH('Data above threshold'!CF$4,'Raw Data'!$3:$3,0)-1)),"", IFERROR($J141*OFFSET('Raw Data'!$A$3,MATCH('Data above threshold'!$A141,'Raw Data'!$B$4:$B$185,0),MATCH('Data above threshold'!CF$4,'Raw Data'!$3:$3,0)-1),"NA"))</f>
        <v>100</v>
      </c>
      <c r="CE141" s="103" t="n">
        <f aca="true">IF(ISBLANK(OFFSET('Raw Data'!$A$3,MATCH('Data above threshold'!$A141,'Raw Data'!$B$4:$B$185,0),MATCH('Data above threshold'!CG$4,'Raw Data'!$3:$3,0)-1)),"", IFERROR($J141*OFFSET('Raw Data'!$A$3,MATCH('Data above threshold'!$A141,'Raw Data'!$B$4:$B$185,0),MATCH('Data above threshold'!CG$4,'Raw Data'!$3:$3,0)-1),"NA"))</f>
        <v>99.7</v>
      </c>
      <c r="CF141" s="103" t="n">
        <f aca="true">IF(ISBLANK(OFFSET('Raw Data'!$A$3,MATCH('Data above threshold'!$A141,'Raw Data'!$B$4:$B$185,0),MATCH('Data above threshold'!CH$4,'Raw Data'!$3:$3,0)-1)),"", IFERROR($J141*OFFSET('Raw Data'!$A$3,MATCH('Data above threshold'!$A141,'Raw Data'!$B$4:$B$185,0),MATCH('Data above threshold'!CH$4,'Raw Data'!$3:$3,0)-1),"NA"))</f>
        <v>99.99</v>
      </c>
      <c r="CG141" s="103" t="n">
        <f aca="true">IF(ISBLANK(OFFSET('Raw Data'!$A$3,MATCH('Data above threshold'!$A141,'Raw Data'!$B$4:$B$185,0),MATCH('Data above threshold'!CI$4,'Raw Data'!$3:$3,0)-1)),"", IFERROR($J141*OFFSET('Raw Data'!$A$3,MATCH('Data above threshold'!$A141,'Raw Data'!$B$4:$B$185,0),MATCH('Data above threshold'!CI$4,'Raw Data'!$3:$3,0)-1),"NA"))</f>
        <v>86</v>
      </c>
      <c r="CH141" s="103" t="str">
        <f aca="true">IF(ISBLANK(OFFSET('Raw Data'!$A$3,MATCH('Data above threshold'!$A141,'Raw Data'!$B$4:$B$185,0),MATCH('Data above threshold'!CJ$4,'Raw Data'!$3:$3,0)-1)),"", IFERROR($J141*OFFSET('Raw Data'!$A$3,MATCH('Data above threshold'!$A141,'Raw Data'!$B$4:$B$185,0),MATCH('Data above threshold'!CJ$4,'Raw Data'!$3:$3,0)-1),"NA"))</f>
        <v>NA</v>
      </c>
      <c r="CI141" s="103" t="str">
        <f aca="true">IF(ISBLANK(OFFSET('Raw Data'!$A$3,MATCH('Data above threshold'!$A141,'Raw Data'!$B$4:$B$185,0),MATCH('Data above threshold'!CK$4,'Raw Data'!$3:$3,0)-1)),"", IFERROR($J141*OFFSET('Raw Data'!$A$3,MATCH('Data above threshold'!$A141,'Raw Data'!$B$4:$B$185,0),MATCH('Data above threshold'!CK$4,'Raw Data'!$3:$3,0)-1),"NA"))</f>
        <v>NA</v>
      </c>
      <c r="CJ141" s="103" t="n">
        <f aca="true">IF(ISBLANK(OFFSET('Raw Data'!$A$3,MATCH('Data above threshold'!$A141,'Raw Data'!$B$4:$B$185,0),MATCH('Data above threshold'!CL$4,'Raw Data'!$3:$3,0)-1)),"", IFERROR($J141*OFFSET('Raw Data'!$A$3,MATCH('Data above threshold'!$A141,'Raw Data'!$B$4:$B$185,0),MATCH('Data above threshold'!CL$4,'Raw Data'!$3:$3,0)-1),"NA"))</f>
        <v>98</v>
      </c>
      <c r="CK141" s="103" t="n">
        <f aca="true">IF(ISBLANK(OFFSET('Raw Data'!$A$3,MATCH('Data above threshold'!$A141,'Raw Data'!$B$4:$B$185,0),MATCH('Data above threshold'!CM$4,'Raw Data'!$3:$3,0)-1)),"", IFERROR($J141*OFFSET('Raw Data'!$A$3,MATCH('Data above threshold'!$A141,'Raw Data'!$B$4:$B$185,0),MATCH('Data above threshold'!CM$4,'Raw Data'!$3:$3,0)-1),"NA"))</f>
        <v>100</v>
      </c>
      <c r="CL141" s="103" t="n">
        <f aca="true">IF(ISBLANK(OFFSET('Raw Data'!$A$3,MATCH('Data above threshold'!$A141,'Raw Data'!$B$4:$B$185,0),MATCH('Data above threshold'!CN$4,'Raw Data'!$3:$3,0)-1)),"", IFERROR($J141*OFFSET('Raw Data'!$A$3,MATCH('Data above threshold'!$A141,'Raw Data'!$B$4:$B$185,0),MATCH('Data above threshold'!CN$4,'Raw Data'!$3:$3,0)-1),"NA"))</f>
        <v>99.9</v>
      </c>
      <c r="CM141" s="103" t="n">
        <f aca="true">IF(ISBLANK(OFFSET('Raw Data'!$A$3,MATCH('Data above threshold'!$A141,'Raw Data'!$B$4:$B$185,0),MATCH('Data above threshold'!CO$4,'Raw Data'!$3:$3,0)-1)),"", IFERROR($J141*OFFSET('Raw Data'!$A$3,MATCH('Data above threshold'!$A141,'Raw Data'!$B$4:$B$185,0),MATCH('Data above threshold'!CO$4,'Raw Data'!$3:$3,0)-1),"NA"))</f>
        <v>70</v>
      </c>
      <c r="CN141" s="103" t="n">
        <f aca="true">IF(ISBLANK(OFFSET('Raw Data'!$A$3,MATCH('Data above threshold'!$A141,'Raw Data'!$B$4:$B$185,0),MATCH('Data above threshold'!CP$4,'Raw Data'!$3:$3,0)-1)),"", IFERROR($J141*OFFSET('Raw Data'!$A$3,MATCH('Data above threshold'!$A141,'Raw Data'!$B$4:$B$185,0),MATCH('Data above threshold'!CP$4,'Raw Data'!$3:$3,0)-1),"NA"))</f>
        <v>84</v>
      </c>
      <c r="CO141" s="103" t="n">
        <f aca="true">IF(ISBLANK(OFFSET('Raw Data'!$A$3,MATCH('Data above threshold'!$A141,'Raw Data'!$B$4:$B$185,0),MATCH('Data above threshold'!CQ$4,'Raw Data'!$3:$3,0)-1)),"", IFERROR($J141*OFFSET('Raw Data'!$A$3,MATCH('Data above threshold'!$A141,'Raw Data'!$B$4:$B$185,0),MATCH('Data above threshold'!CQ$4,'Raw Data'!$3:$3,0)-1),"NA"))</f>
        <v>78</v>
      </c>
      <c r="CP141" s="103" t="n">
        <f aca="true">IF(ISBLANK(OFFSET('Raw Data'!$A$3,MATCH('Data above threshold'!$A141,'Raw Data'!$B$4:$B$185,0),MATCH('Data above threshold'!CR$4,'Raw Data'!$3:$3,0)-1)),"", IFERROR($J141*OFFSET('Raw Data'!$A$3,MATCH('Data above threshold'!$A141,'Raw Data'!$B$4:$B$185,0),MATCH('Data above threshold'!CR$4,'Raw Data'!$3:$3,0)-1),"NA"))</f>
        <v>88</v>
      </c>
    </row>
    <row r="142" customFormat="false" ht="15.5" hidden="false" customHeight="false" outlineLevel="0" collapsed="false">
      <c r="A142" s="107" t="n">
        <v>5132</v>
      </c>
      <c r="B142" s="107" t="n">
        <v>4</v>
      </c>
      <c r="C142" s="103" t="str">
        <f aca="true">IF(ISBLANK(OFFSET('Raw Data'!$A$3,MATCH($A142,'Raw Data'!$B$4:$B$185,0),MATCH(C$4,'Raw Data'!$3:$3,0)-1)),"",OFFSET('Raw Data'!$A$3,MATCH($A142,'Raw Data'!$B$4:$B$185,0),MATCH(C$4,'Raw Data'!$3:$3,0)-1))</f>
        <v/>
      </c>
      <c r="D142" s="103" t="str">
        <f aca="true">IF(ISBLANK(OFFSET('Raw Data'!$A$3,MATCH($A142,'Raw Data'!$B$4:$B$185,0),MATCH(D$4,'Raw Data'!$3:$3,0)-1)),"",OFFSET('Raw Data'!$A$3,MATCH($A142,'Raw Data'!$B$4:$B$185,0),MATCH(D$4,'Raw Data'!$3:$3,0)-1))</f>
        <v>5G deployment</v>
      </c>
      <c r="E142" s="103" t="str">
        <f aca="true">IF(ISBLANK(OFFSET('Raw Data'!$A$3,MATCH($A142,'Raw Data'!$B$4:$B$185,0),MATCH(E$4,'Raw Data'!$3:$3,0)-1)),"",OFFSET('Raw Data'!$A$3,MATCH($A142,'Raw Data'!$B$4:$B$185,0),MATCH(E$4,'Raw Data'!$3:$3,0)-1))</f>
        <v/>
      </c>
      <c r="F142" s="103" t="str">
        <f aca="true">IF(ISBLANK(OFFSET('Raw Data'!$A$3,MATCH($A142,'Raw Data'!$B$4:$B$185,0),MATCH(F$4,'Raw Data'!$3:$3,0)-1)),"",OFFSET('Raw Data'!$A$3,MATCH($A142,'Raw Data'!$B$4:$B$185,0),MATCH(F$4,'Raw Data'!$3:$3,0)-1))</f>
        <v/>
      </c>
      <c r="H142" s="103" t="str">
        <f aca="true">IF(ISBLANK(OFFSET('Raw Data'!$A$3,MATCH($A142,'Raw Data'!$B$4:$B$185,0),MATCH(H$4,'Raw Data'!$3:$3,0)-1)),"",OFFSET('Raw Data'!$A$3,MATCH($A142,'Raw Data'!$B$4:$B$185,0),MATCH(H$4,'Raw Data'!$3:$3,0)-1))</f>
        <v>Qualitative rating 0-2 (2 = best)</v>
      </c>
      <c r="I142" s="103" t="str">
        <f aca="true">IF(ISBLANK(OFFSET('Raw Data'!$A$3,MATCH($A142,'Raw Data'!$B$4:$B$185,0),MATCH(I$4,'Raw Data'!$3:$3,0)-1)),"",OFFSET('Raw Data'!$A$3,MATCH($A142,'Raw Data'!$B$4:$B$185,0),MATCH(I$4,'Raw Data'!$3:$3,0)-1))</f>
        <v>Plus</v>
      </c>
      <c r="J142" s="103" t="n">
        <f aca="false">IF(I142="","",IF(I142="Minus",-1,1))</f>
        <v>1</v>
      </c>
      <c r="K142" s="105" t="n">
        <f aca="false" t="array" ref="K142:K142">IFERROR(SKEW(IF(ISNUMBER(O142:CP142),O142:CP142,"")),"")</f>
        <v>-6.52801944086013E-018</v>
      </c>
      <c r="L142" s="103" t="n">
        <f aca="true">IF(ISBLANK(OFFSET('Data above threshold'!$A$4,MATCH('Data above threshold'!$A142,'Data above threshold'!$A$5:$A$185,0),MATCH('Data above threshold'!N$4,'Data above threshold'!$4:$4,0)-1)),1,OFFSET('Data above threshold'!$A$4,MATCH('Data above threshold'!$A142,'Data above threshold'!$A$5:$A$185,0),MATCH('Data above threshold'!N$4,'Data above threshold'!$4:$4,0)-1))</f>
        <v>0</v>
      </c>
      <c r="M142" s="103" t="str">
        <f aca="true">IF(ISBLANK(OFFSET('Data above threshold'!$A$4,MATCH('Data above threshold'!$A142,'Data above threshold'!$A$5:$A$185,0),MATCH('Data above threshold'!O$4,'Data above threshold'!$4:$4,0)-1)),"",OFFSET('Data above threshold'!$A$4,MATCH('Data above threshold'!$A142,'Data above threshold'!$A$5:$A$185,0),MATCH('Data above threshold'!O$4,'Data above threshold'!$4:$4,0)-1))</f>
        <v/>
      </c>
      <c r="N142" s="106" t="n">
        <f aca="false" t="array" ref="N142:N142">IF(B142&lt;4,"",1-IFERROR(SUM(ISNUMBER(O142:CP142)*(1-$O$3:$CP$3))/COUNTIF($O$3:$CP$3,0),0))</f>
        <v>0.1125</v>
      </c>
      <c r="O142" s="103" t="n">
        <f aca="true">IF(ISBLANK(OFFSET('Raw Data'!$A$3,MATCH('Data above threshold'!$A142,'Raw Data'!$B$4:$B$185,0),MATCH('Data above threshold'!Q$4,'Raw Data'!$3:$3,0)-1)),"", IFERROR($J142*OFFSET('Raw Data'!$A$3,MATCH('Data above threshold'!$A142,'Raw Data'!$B$4:$B$185,0),MATCH('Data above threshold'!Q$4,'Raw Data'!$3:$3,0)-1),"NA"))</f>
        <v>1</v>
      </c>
      <c r="P142" s="103" t="n">
        <f aca="true">IF(ISBLANK(OFFSET('Raw Data'!$A$3,MATCH('Data above threshold'!$A142,'Raw Data'!$B$4:$B$185,0),MATCH('Data above threshold'!R$4,'Raw Data'!$3:$3,0)-1)),"", IFERROR($J142*OFFSET('Raw Data'!$A$3,MATCH('Data above threshold'!$A142,'Raw Data'!$B$4:$B$185,0),MATCH('Data above threshold'!R$4,'Raw Data'!$3:$3,0)-1),"NA"))</f>
        <v>2</v>
      </c>
      <c r="Q142" s="103" t="n">
        <f aca="true">IF(ISBLANK(OFFSET('Raw Data'!$A$3,MATCH('Data above threshold'!$A142,'Raw Data'!$B$4:$B$185,0),MATCH('Data above threshold'!S$4,'Raw Data'!$3:$3,0)-1)),"", IFERROR($J142*OFFSET('Raw Data'!$A$3,MATCH('Data above threshold'!$A142,'Raw Data'!$B$4:$B$185,0),MATCH('Data above threshold'!S$4,'Raw Data'!$3:$3,0)-1),"NA"))</f>
        <v>2</v>
      </c>
      <c r="R142" s="103" t="n">
        <f aca="true">IF(ISBLANK(OFFSET('Raw Data'!$A$3,MATCH('Data above threshold'!$A142,'Raw Data'!$B$4:$B$185,0),MATCH('Data above threshold'!T$4,'Raw Data'!$3:$3,0)-1)),"", IFERROR($J142*OFFSET('Raw Data'!$A$3,MATCH('Data above threshold'!$A142,'Raw Data'!$B$4:$B$185,0),MATCH('Data above threshold'!T$4,'Raw Data'!$3:$3,0)-1),"NA"))</f>
        <v>2</v>
      </c>
      <c r="S142" s="103" t="n">
        <f aca="true">IF(ISBLANK(OFFSET('Raw Data'!$A$3,MATCH('Data above threshold'!$A142,'Raw Data'!$B$4:$B$185,0),MATCH('Data above threshold'!U$4,'Raw Data'!$3:$3,0)-1)),"", IFERROR($J142*OFFSET('Raw Data'!$A$3,MATCH('Data above threshold'!$A142,'Raw Data'!$B$4:$B$185,0),MATCH('Data above threshold'!U$4,'Raw Data'!$3:$3,0)-1),"NA"))</f>
        <v>1</v>
      </c>
      <c r="T142" s="103" t="n">
        <f aca="true">IF(ISBLANK(OFFSET('Raw Data'!$A$3,MATCH('Data above threshold'!$A142,'Raw Data'!$B$4:$B$185,0),MATCH('Data above threshold'!V$4,'Raw Data'!$3:$3,0)-1)),"", IFERROR($J142*OFFSET('Raw Data'!$A$3,MATCH('Data above threshold'!$A142,'Raw Data'!$B$4:$B$185,0),MATCH('Data above threshold'!V$4,'Raw Data'!$3:$3,0)-1),"NA"))</f>
        <v>0</v>
      </c>
      <c r="U142" s="103" t="n">
        <f aca="true">IF(ISBLANK(OFFSET('Raw Data'!$A$3,MATCH('Data above threshold'!$A142,'Raw Data'!$B$4:$B$185,0),MATCH('Data above threshold'!W$4,'Raw Data'!$3:$3,0)-1)),"", IFERROR($J142*OFFSET('Raw Data'!$A$3,MATCH('Data above threshold'!$A142,'Raw Data'!$B$4:$B$185,0),MATCH('Data above threshold'!W$4,'Raw Data'!$3:$3,0)-1),"NA"))</f>
        <v>2</v>
      </c>
      <c r="V142" s="103" t="n">
        <f aca="true">IF(ISBLANK(OFFSET('Raw Data'!$A$3,MATCH('Data above threshold'!$A142,'Raw Data'!$B$4:$B$185,0),MATCH('Data above threshold'!X$4,'Raw Data'!$3:$3,0)-1)),"", IFERROR($J142*OFFSET('Raw Data'!$A$3,MATCH('Data above threshold'!$A142,'Raw Data'!$B$4:$B$185,0),MATCH('Data above threshold'!X$4,'Raw Data'!$3:$3,0)-1),"NA"))</f>
        <v>2</v>
      </c>
      <c r="W142" s="103" t="n">
        <f aca="true">IF(ISBLANK(OFFSET('Raw Data'!$A$3,MATCH('Data above threshold'!$A142,'Raw Data'!$B$4:$B$185,0),MATCH('Data above threshold'!Y$4,'Raw Data'!$3:$3,0)-1)),"", IFERROR($J142*OFFSET('Raw Data'!$A$3,MATCH('Data above threshold'!$A142,'Raw Data'!$B$4:$B$185,0),MATCH('Data above threshold'!Y$4,'Raw Data'!$3:$3,0)-1),"NA"))</f>
        <v>2</v>
      </c>
      <c r="X142" s="103" t="n">
        <f aca="true">IF(ISBLANK(OFFSET('Raw Data'!$A$3,MATCH('Data above threshold'!$A142,'Raw Data'!$B$4:$B$185,0),MATCH('Data above threshold'!Z$4,'Raw Data'!$3:$3,0)-1)),"", IFERROR($J142*OFFSET('Raw Data'!$A$3,MATCH('Data above threshold'!$A142,'Raw Data'!$B$4:$B$185,0),MATCH('Data above threshold'!Z$4,'Raw Data'!$3:$3,0)-1),"NA"))</f>
        <v>1</v>
      </c>
      <c r="Y142" s="103" t="n">
        <f aca="true">IF(ISBLANK(OFFSET('Raw Data'!$A$3,MATCH('Data above threshold'!$A142,'Raw Data'!$B$4:$B$185,0),MATCH('Data above threshold'!AA$4,'Raw Data'!$3:$3,0)-1)),"", IFERROR($J142*OFFSET('Raw Data'!$A$3,MATCH('Data above threshold'!$A142,'Raw Data'!$B$4:$B$185,0),MATCH('Data above threshold'!AA$4,'Raw Data'!$3:$3,0)-1),"NA"))</f>
        <v>2</v>
      </c>
      <c r="Z142" s="103" t="n">
        <f aca="true">IF(ISBLANK(OFFSET('Raw Data'!$A$3,MATCH('Data above threshold'!$A142,'Raw Data'!$B$4:$B$185,0),MATCH('Data above threshold'!AB$4,'Raw Data'!$3:$3,0)-1)),"", IFERROR($J142*OFFSET('Raw Data'!$A$3,MATCH('Data above threshold'!$A142,'Raw Data'!$B$4:$B$185,0),MATCH('Data above threshold'!AB$4,'Raw Data'!$3:$3,0)-1),"NA"))</f>
        <v>0</v>
      </c>
      <c r="AA142" s="103" t="n">
        <f aca="true">IF(ISBLANK(OFFSET('Raw Data'!$A$3,MATCH('Data above threshold'!$A142,'Raw Data'!$B$4:$B$185,0),MATCH('Data above threshold'!AC$4,'Raw Data'!$3:$3,0)-1)),"", IFERROR($J142*OFFSET('Raw Data'!$A$3,MATCH('Data above threshold'!$A142,'Raw Data'!$B$4:$B$185,0),MATCH('Data above threshold'!AC$4,'Raw Data'!$3:$3,0)-1),"NA"))</f>
        <v>2</v>
      </c>
      <c r="AB142" s="103" t="n">
        <f aca="true">IF(ISBLANK(OFFSET('Raw Data'!$A$3,MATCH('Data above threshold'!$A142,'Raw Data'!$B$4:$B$185,0),MATCH('Data above threshold'!AD$4,'Raw Data'!$3:$3,0)-1)),"", IFERROR($J142*OFFSET('Raw Data'!$A$3,MATCH('Data above threshold'!$A142,'Raw Data'!$B$4:$B$185,0),MATCH('Data above threshold'!AD$4,'Raw Data'!$3:$3,0)-1),"NA"))</f>
        <v>0</v>
      </c>
      <c r="AC142" s="103" t="n">
        <f aca="true">IF(ISBLANK(OFFSET('Raw Data'!$A$3,MATCH('Data above threshold'!$A142,'Raw Data'!$B$4:$B$185,0),MATCH('Data above threshold'!AE$4,'Raw Data'!$3:$3,0)-1)),"", IFERROR($J142*OFFSET('Raw Data'!$A$3,MATCH('Data above threshold'!$A142,'Raw Data'!$B$4:$B$185,0),MATCH('Data above threshold'!AE$4,'Raw Data'!$3:$3,0)-1),"NA"))</f>
        <v>0</v>
      </c>
      <c r="AD142" s="103" t="str">
        <f aca="true">IF(ISBLANK(OFFSET('Raw Data'!$A$3,MATCH('Data above threshold'!$A142,'Raw Data'!$B$4:$B$185,0),MATCH('Data above threshold'!AF$4,'Raw Data'!$3:$3,0)-1)),"", IFERROR($J142*OFFSET('Raw Data'!$A$3,MATCH('Data above threshold'!$A142,'Raw Data'!$B$4:$B$185,0),MATCH('Data above threshold'!AF$4,'Raw Data'!$3:$3,0)-1),"NA"))</f>
        <v>NA</v>
      </c>
      <c r="AE142" s="103" t="n">
        <f aca="true">IF(ISBLANK(OFFSET('Raw Data'!$A$3,MATCH('Data above threshold'!$A142,'Raw Data'!$B$4:$B$185,0),MATCH('Data above threshold'!AG$4,'Raw Data'!$3:$3,0)-1)),"", IFERROR($J142*OFFSET('Raw Data'!$A$3,MATCH('Data above threshold'!$A142,'Raw Data'!$B$4:$B$185,0),MATCH('Data above threshold'!AG$4,'Raw Data'!$3:$3,0)-1),"NA"))</f>
        <v>2</v>
      </c>
      <c r="AF142" s="103" t="n">
        <f aca="true">IF(ISBLANK(OFFSET('Raw Data'!$A$3,MATCH('Data above threshold'!$A142,'Raw Data'!$B$4:$B$185,0),MATCH('Data above threshold'!AH$4,'Raw Data'!$3:$3,0)-1)),"", IFERROR($J142*OFFSET('Raw Data'!$A$3,MATCH('Data above threshold'!$A142,'Raw Data'!$B$4:$B$185,0),MATCH('Data above threshold'!AH$4,'Raw Data'!$3:$3,0)-1),"NA"))</f>
        <v>2</v>
      </c>
      <c r="AG142" s="103" t="n">
        <f aca="true">IF(ISBLANK(OFFSET('Raw Data'!$A$3,MATCH('Data above threshold'!$A142,'Raw Data'!$B$4:$B$185,0),MATCH('Data above threshold'!AI$4,'Raw Data'!$3:$3,0)-1)),"", IFERROR($J142*OFFSET('Raw Data'!$A$3,MATCH('Data above threshold'!$A142,'Raw Data'!$B$4:$B$185,0),MATCH('Data above threshold'!AI$4,'Raw Data'!$3:$3,0)-1),"NA"))</f>
        <v>1</v>
      </c>
      <c r="AH142" s="103" t="n">
        <f aca="true">IF(ISBLANK(OFFSET('Raw Data'!$A$3,MATCH('Data above threshold'!$A142,'Raw Data'!$B$4:$B$185,0),MATCH('Data above threshold'!AJ$4,'Raw Data'!$3:$3,0)-1)),"", IFERROR($J142*OFFSET('Raw Data'!$A$3,MATCH('Data above threshold'!$A142,'Raw Data'!$B$4:$B$185,0),MATCH('Data above threshold'!AJ$4,'Raw Data'!$3:$3,0)-1),"NA"))</f>
        <v>1</v>
      </c>
      <c r="AI142" s="103" t="n">
        <f aca="true">IF(ISBLANK(OFFSET('Raw Data'!$A$3,MATCH('Data above threshold'!$A142,'Raw Data'!$B$4:$B$185,0),MATCH('Data above threshold'!AK$4,'Raw Data'!$3:$3,0)-1)),"", IFERROR($J142*OFFSET('Raw Data'!$A$3,MATCH('Data above threshold'!$A142,'Raw Data'!$B$4:$B$185,0),MATCH('Data above threshold'!AK$4,'Raw Data'!$3:$3,0)-1),"NA"))</f>
        <v>1</v>
      </c>
      <c r="AJ142" s="103" t="n">
        <f aca="true">IF(ISBLANK(OFFSET('Raw Data'!$A$3,MATCH('Data above threshold'!$A142,'Raw Data'!$B$4:$B$185,0),MATCH('Data above threshold'!AL$4,'Raw Data'!$3:$3,0)-1)),"", IFERROR($J142*OFFSET('Raw Data'!$A$3,MATCH('Data above threshold'!$A142,'Raw Data'!$B$4:$B$185,0),MATCH('Data above threshold'!AL$4,'Raw Data'!$3:$3,0)-1),"NA"))</f>
        <v>2</v>
      </c>
      <c r="AK142" s="103" t="n">
        <f aca="true">IF(ISBLANK(OFFSET('Raw Data'!$A$3,MATCH('Data above threshold'!$A142,'Raw Data'!$B$4:$B$185,0),MATCH('Data above threshold'!AM$4,'Raw Data'!$3:$3,0)-1)),"", IFERROR($J142*OFFSET('Raw Data'!$A$3,MATCH('Data above threshold'!$A142,'Raw Data'!$B$4:$B$185,0),MATCH('Data above threshold'!AM$4,'Raw Data'!$3:$3,0)-1),"NA"))</f>
        <v>2</v>
      </c>
      <c r="AL142" s="103" t="n">
        <f aca="true">IF(ISBLANK(OFFSET('Raw Data'!$A$3,MATCH('Data above threshold'!$A142,'Raw Data'!$B$4:$B$185,0),MATCH('Data above threshold'!AN$4,'Raw Data'!$3:$3,0)-1)),"", IFERROR($J142*OFFSET('Raw Data'!$A$3,MATCH('Data above threshold'!$A142,'Raw Data'!$B$4:$B$185,0),MATCH('Data above threshold'!AN$4,'Raw Data'!$3:$3,0)-1),"NA"))</f>
        <v>0</v>
      </c>
      <c r="AM142" s="103" t="n">
        <f aca="true">IF(ISBLANK(OFFSET('Raw Data'!$A$3,MATCH('Data above threshold'!$A142,'Raw Data'!$B$4:$B$185,0),MATCH('Data above threshold'!AO$4,'Raw Data'!$3:$3,0)-1)),"", IFERROR($J142*OFFSET('Raw Data'!$A$3,MATCH('Data above threshold'!$A142,'Raw Data'!$B$4:$B$185,0),MATCH('Data above threshold'!AO$4,'Raw Data'!$3:$3,0)-1),"NA"))</f>
        <v>1</v>
      </c>
      <c r="AN142" s="103" t="n">
        <f aca="true">IF(ISBLANK(OFFSET('Raw Data'!$A$3,MATCH('Data above threshold'!$A142,'Raw Data'!$B$4:$B$185,0),MATCH('Data above threshold'!AP$4,'Raw Data'!$3:$3,0)-1)),"", IFERROR($J142*OFFSET('Raw Data'!$A$3,MATCH('Data above threshold'!$A142,'Raw Data'!$B$4:$B$185,0),MATCH('Data above threshold'!AP$4,'Raw Data'!$3:$3,0)-1),"NA"))</f>
        <v>2</v>
      </c>
      <c r="AO142" s="103" t="n">
        <f aca="true">IF(ISBLANK(OFFSET('Raw Data'!$A$3,MATCH('Data above threshold'!$A142,'Raw Data'!$B$4:$B$185,0),MATCH('Data above threshold'!AQ$4,'Raw Data'!$3:$3,0)-1)),"", IFERROR($J142*OFFSET('Raw Data'!$A$3,MATCH('Data above threshold'!$A142,'Raw Data'!$B$4:$B$185,0),MATCH('Data above threshold'!AQ$4,'Raw Data'!$3:$3,0)-1),"NA"))</f>
        <v>0</v>
      </c>
      <c r="AP142" s="103" t="n">
        <f aca="true">IF(ISBLANK(OFFSET('Raw Data'!$A$3,MATCH('Data above threshold'!$A142,'Raw Data'!$B$4:$B$185,0),MATCH('Data above threshold'!AR$4,'Raw Data'!$3:$3,0)-1)),"", IFERROR($J142*OFFSET('Raw Data'!$A$3,MATCH('Data above threshold'!$A142,'Raw Data'!$B$4:$B$185,0),MATCH('Data above threshold'!AR$4,'Raw Data'!$3:$3,0)-1),"NA"))</f>
        <v>0</v>
      </c>
      <c r="AQ142" s="103" t="n">
        <f aca="true">IF(ISBLANK(OFFSET('Raw Data'!$A$3,MATCH('Data above threshold'!$A142,'Raw Data'!$B$4:$B$185,0),MATCH('Data above threshold'!AS$4,'Raw Data'!$3:$3,0)-1)),"", IFERROR($J142*OFFSET('Raw Data'!$A$3,MATCH('Data above threshold'!$A142,'Raw Data'!$B$4:$B$185,0),MATCH('Data above threshold'!AS$4,'Raw Data'!$3:$3,0)-1),"NA"))</f>
        <v>1</v>
      </c>
      <c r="AR142" s="103" t="str">
        <f aca="true">IF(ISBLANK(OFFSET('Raw Data'!$A$3,MATCH('Data above threshold'!$A142,'Raw Data'!$B$4:$B$185,0),MATCH('Data above threshold'!AT$4,'Raw Data'!$3:$3,0)-1)),"", IFERROR($J142*OFFSET('Raw Data'!$A$3,MATCH('Data above threshold'!$A142,'Raw Data'!$B$4:$B$185,0),MATCH('Data above threshold'!AT$4,'Raw Data'!$3:$3,0)-1),"NA"))</f>
        <v>NA</v>
      </c>
      <c r="AS142" s="103" t="n">
        <f aca="true">IF(ISBLANK(OFFSET('Raw Data'!$A$3,MATCH('Data above threshold'!$A142,'Raw Data'!$B$4:$B$185,0),MATCH('Data above threshold'!AU$4,'Raw Data'!$3:$3,0)-1)),"", IFERROR($J142*OFFSET('Raw Data'!$A$3,MATCH('Data above threshold'!$A142,'Raw Data'!$B$4:$B$185,0),MATCH('Data above threshold'!AU$4,'Raw Data'!$3:$3,0)-1),"NA"))</f>
        <v>1</v>
      </c>
      <c r="AT142" s="103" t="n">
        <f aca="true">IF(ISBLANK(OFFSET('Raw Data'!$A$3,MATCH('Data above threshold'!$A142,'Raw Data'!$B$4:$B$185,0),MATCH('Data above threshold'!AV$4,'Raw Data'!$3:$3,0)-1)),"", IFERROR($J142*OFFSET('Raw Data'!$A$3,MATCH('Data above threshold'!$A142,'Raw Data'!$B$4:$B$185,0),MATCH('Data above threshold'!AV$4,'Raw Data'!$3:$3,0)-1),"NA"))</f>
        <v>1</v>
      </c>
      <c r="AU142" s="103" t="n">
        <f aca="true">IF(ISBLANK(OFFSET('Raw Data'!$A$3,MATCH('Data above threshold'!$A142,'Raw Data'!$B$4:$B$185,0),MATCH('Data above threshold'!AW$4,'Raw Data'!$3:$3,0)-1)),"", IFERROR($J142*OFFSET('Raw Data'!$A$3,MATCH('Data above threshold'!$A142,'Raw Data'!$B$4:$B$185,0),MATCH('Data above threshold'!AW$4,'Raw Data'!$3:$3,0)-1),"NA"))</f>
        <v>1</v>
      </c>
      <c r="AV142" s="103" t="str">
        <f aca="true">IF(ISBLANK(OFFSET('Raw Data'!$A$3,MATCH('Data above threshold'!$A142,'Raw Data'!$B$4:$B$185,0),MATCH('Data above threshold'!AX$4,'Raw Data'!$3:$3,0)-1)),"", IFERROR($J142*OFFSET('Raw Data'!$A$3,MATCH('Data above threshold'!$A142,'Raw Data'!$B$4:$B$185,0),MATCH('Data above threshold'!AX$4,'Raw Data'!$3:$3,0)-1),"NA"))</f>
        <v>NA</v>
      </c>
      <c r="AW142" s="103" t="n">
        <f aca="true">IF(ISBLANK(OFFSET('Raw Data'!$A$3,MATCH('Data above threshold'!$A142,'Raw Data'!$B$4:$B$185,0),MATCH('Data above threshold'!AY$4,'Raw Data'!$3:$3,0)-1)),"", IFERROR($J142*OFFSET('Raw Data'!$A$3,MATCH('Data above threshold'!$A142,'Raw Data'!$B$4:$B$185,0),MATCH('Data above threshold'!AY$4,'Raw Data'!$3:$3,0)-1),"NA"))</f>
        <v>2</v>
      </c>
      <c r="AX142" s="103" t="n">
        <f aca="true">IF(ISBLANK(OFFSET('Raw Data'!$A$3,MATCH('Data above threshold'!$A142,'Raw Data'!$B$4:$B$185,0),MATCH('Data above threshold'!AZ$4,'Raw Data'!$3:$3,0)-1)),"", IFERROR($J142*OFFSET('Raw Data'!$A$3,MATCH('Data above threshold'!$A142,'Raw Data'!$B$4:$B$185,0),MATCH('Data above threshold'!AZ$4,'Raw Data'!$3:$3,0)-1),"NA"))</f>
        <v>0</v>
      </c>
      <c r="AY142" s="103" t="n">
        <f aca="true">IF(ISBLANK(OFFSET('Raw Data'!$A$3,MATCH('Data above threshold'!$A142,'Raw Data'!$B$4:$B$185,0),MATCH('Data above threshold'!BA$4,'Raw Data'!$3:$3,0)-1)),"", IFERROR($J142*OFFSET('Raw Data'!$A$3,MATCH('Data above threshold'!$A142,'Raw Data'!$B$4:$B$185,0),MATCH('Data above threshold'!BA$4,'Raw Data'!$3:$3,0)-1),"NA"))</f>
        <v>2</v>
      </c>
      <c r="AZ142" s="103" t="n">
        <f aca="true">IF(ISBLANK(OFFSET('Raw Data'!$A$3,MATCH('Data above threshold'!$A142,'Raw Data'!$B$4:$B$185,0),MATCH('Data above threshold'!BB$4,'Raw Data'!$3:$3,0)-1)),"", IFERROR($J142*OFFSET('Raw Data'!$A$3,MATCH('Data above threshold'!$A142,'Raw Data'!$B$4:$B$185,0),MATCH('Data above threshold'!BB$4,'Raw Data'!$3:$3,0)-1),"NA"))</f>
        <v>1</v>
      </c>
      <c r="BA142" s="103" t="n">
        <f aca="true">IF(ISBLANK(OFFSET('Raw Data'!$A$3,MATCH('Data above threshold'!$A142,'Raw Data'!$B$4:$B$185,0),MATCH('Data above threshold'!BC$4,'Raw Data'!$3:$3,0)-1)),"", IFERROR($J142*OFFSET('Raw Data'!$A$3,MATCH('Data above threshold'!$A142,'Raw Data'!$B$4:$B$185,0),MATCH('Data above threshold'!BC$4,'Raw Data'!$3:$3,0)-1),"NA"))</f>
        <v>2</v>
      </c>
      <c r="BB142" s="103" t="n">
        <f aca="true">IF(ISBLANK(OFFSET('Raw Data'!$A$3,MATCH('Data above threshold'!$A142,'Raw Data'!$B$4:$B$185,0),MATCH('Data above threshold'!BD$4,'Raw Data'!$3:$3,0)-1)),"", IFERROR($J142*OFFSET('Raw Data'!$A$3,MATCH('Data above threshold'!$A142,'Raw Data'!$B$4:$B$185,0),MATCH('Data above threshold'!BD$4,'Raw Data'!$3:$3,0)-1),"NA"))</f>
        <v>1</v>
      </c>
      <c r="BC142" s="103" t="n">
        <f aca="true">IF(ISBLANK(OFFSET('Raw Data'!$A$3,MATCH('Data above threshold'!$A142,'Raw Data'!$B$4:$B$185,0),MATCH('Data above threshold'!BE$4,'Raw Data'!$3:$3,0)-1)),"", IFERROR($J142*OFFSET('Raw Data'!$A$3,MATCH('Data above threshold'!$A142,'Raw Data'!$B$4:$B$185,0),MATCH('Data above threshold'!BE$4,'Raw Data'!$3:$3,0)-1),"NA"))</f>
        <v>0</v>
      </c>
      <c r="BD142" s="103" t="n">
        <f aca="true">IF(ISBLANK(OFFSET('Raw Data'!$A$3,MATCH('Data above threshold'!$A142,'Raw Data'!$B$4:$B$185,0),MATCH('Data above threshold'!BF$4,'Raw Data'!$3:$3,0)-1)),"", IFERROR($J142*OFFSET('Raw Data'!$A$3,MATCH('Data above threshold'!$A142,'Raw Data'!$B$4:$B$185,0),MATCH('Data above threshold'!BF$4,'Raw Data'!$3:$3,0)-1),"NA"))</f>
        <v>0</v>
      </c>
      <c r="BE142" s="103" t="str">
        <f aca="true">IF(ISBLANK(OFFSET('Raw Data'!$A$3,MATCH('Data above threshold'!$A142,'Raw Data'!$B$4:$B$185,0),MATCH('Data above threshold'!BG$4,'Raw Data'!$3:$3,0)-1)),"", IFERROR($J142*OFFSET('Raw Data'!$A$3,MATCH('Data above threshold'!$A142,'Raw Data'!$B$4:$B$185,0),MATCH('Data above threshold'!BG$4,'Raw Data'!$3:$3,0)-1),"NA"))</f>
        <v>NA</v>
      </c>
      <c r="BF142" s="103" t="n">
        <f aca="true">IF(ISBLANK(OFFSET('Raw Data'!$A$3,MATCH('Data above threshold'!$A142,'Raw Data'!$B$4:$B$185,0),MATCH('Data above threshold'!BH$4,'Raw Data'!$3:$3,0)-1)),"", IFERROR($J142*OFFSET('Raw Data'!$A$3,MATCH('Data above threshold'!$A142,'Raw Data'!$B$4:$B$185,0),MATCH('Data above threshold'!BH$4,'Raw Data'!$3:$3,0)-1),"NA"))</f>
        <v>1</v>
      </c>
      <c r="BG142" s="103" t="n">
        <f aca="true">IF(ISBLANK(OFFSET('Raw Data'!$A$3,MATCH('Data above threshold'!$A142,'Raw Data'!$B$4:$B$185,0),MATCH('Data above threshold'!BI$4,'Raw Data'!$3:$3,0)-1)),"", IFERROR($J142*OFFSET('Raw Data'!$A$3,MATCH('Data above threshold'!$A142,'Raw Data'!$B$4:$B$185,0),MATCH('Data above threshold'!BI$4,'Raw Data'!$3:$3,0)-1),"NA"))</f>
        <v>0</v>
      </c>
      <c r="BH142" s="103" t="n">
        <f aca="true">IF(ISBLANK(OFFSET('Raw Data'!$A$3,MATCH('Data above threshold'!$A142,'Raw Data'!$B$4:$B$185,0),MATCH('Data above threshold'!BJ$4,'Raw Data'!$3:$3,0)-1)),"", IFERROR($J142*OFFSET('Raw Data'!$A$3,MATCH('Data above threshold'!$A142,'Raw Data'!$B$4:$B$185,0),MATCH('Data above threshold'!BJ$4,'Raw Data'!$3:$3,0)-1),"NA"))</f>
        <v>0</v>
      </c>
      <c r="BI142" s="103" t="n">
        <f aca="true">IF(ISBLANK(OFFSET('Raw Data'!$A$3,MATCH('Data above threshold'!$A142,'Raw Data'!$B$4:$B$185,0),MATCH('Data above threshold'!BK$4,'Raw Data'!$3:$3,0)-1)),"", IFERROR($J142*OFFSET('Raw Data'!$A$3,MATCH('Data above threshold'!$A142,'Raw Data'!$B$4:$B$185,0),MATCH('Data above threshold'!BK$4,'Raw Data'!$3:$3,0)-1),"NA"))</f>
        <v>1</v>
      </c>
      <c r="BJ142" s="103" t="n">
        <f aca="true">IF(ISBLANK(OFFSET('Raw Data'!$A$3,MATCH('Data above threshold'!$A142,'Raw Data'!$B$4:$B$185,0),MATCH('Data above threshold'!BL$4,'Raw Data'!$3:$3,0)-1)),"", IFERROR($J142*OFFSET('Raw Data'!$A$3,MATCH('Data above threshold'!$A142,'Raw Data'!$B$4:$B$185,0),MATCH('Data above threshold'!BL$4,'Raw Data'!$3:$3,0)-1),"NA"))</f>
        <v>0</v>
      </c>
      <c r="BK142" s="103" t="n">
        <f aca="true">IF(ISBLANK(OFFSET('Raw Data'!$A$3,MATCH('Data above threshold'!$A142,'Raw Data'!$B$4:$B$185,0),MATCH('Data above threshold'!BM$4,'Raw Data'!$3:$3,0)-1)),"", IFERROR($J142*OFFSET('Raw Data'!$A$3,MATCH('Data above threshold'!$A142,'Raw Data'!$B$4:$B$185,0),MATCH('Data above threshold'!BM$4,'Raw Data'!$3:$3,0)-1),"NA"))</f>
        <v>0</v>
      </c>
      <c r="BL142" s="103" t="n">
        <f aca="true">IF(ISBLANK(OFFSET('Raw Data'!$A$3,MATCH('Data above threshold'!$A142,'Raw Data'!$B$4:$B$185,0),MATCH('Data above threshold'!BN$4,'Raw Data'!$3:$3,0)-1)),"", IFERROR($J142*OFFSET('Raw Data'!$A$3,MATCH('Data above threshold'!$A142,'Raw Data'!$B$4:$B$185,0),MATCH('Data above threshold'!BN$4,'Raw Data'!$3:$3,0)-1),"NA"))</f>
        <v>1</v>
      </c>
      <c r="BM142" s="103" t="n">
        <f aca="true">IF(ISBLANK(OFFSET('Raw Data'!$A$3,MATCH('Data above threshold'!$A142,'Raw Data'!$B$4:$B$185,0),MATCH('Data above threshold'!BO$4,'Raw Data'!$3:$3,0)-1)),"", IFERROR($J142*OFFSET('Raw Data'!$A$3,MATCH('Data above threshold'!$A142,'Raw Data'!$B$4:$B$185,0),MATCH('Data above threshold'!BO$4,'Raw Data'!$3:$3,0)-1),"NA"))</f>
        <v>2</v>
      </c>
      <c r="BN142" s="103" t="str">
        <f aca="true">IF(ISBLANK(OFFSET('Raw Data'!$A$3,MATCH('Data above threshold'!$A142,'Raw Data'!$B$4:$B$185,0),MATCH('Data above threshold'!BP$4,'Raw Data'!$3:$3,0)-1)),"", IFERROR($J142*OFFSET('Raw Data'!$A$3,MATCH('Data above threshold'!$A142,'Raw Data'!$B$4:$B$185,0),MATCH('Data above threshold'!BP$4,'Raw Data'!$3:$3,0)-1),"NA"))</f>
        <v>NA</v>
      </c>
      <c r="BO142" s="103" t="n">
        <f aca="true">IF(ISBLANK(OFFSET('Raw Data'!$A$3,MATCH('Data above threshold'!$A142,'Raw Data'!$B$4:$B$185,0),MATCH('Data above threshold'!BQ$4,'Raw Data'!$3:$3,0)-1)),"", IFERROR($J142*OFFSET('Raw Data'!$A$3,MATCH('Data above threshold'!$A142,'Raw Data'!$B$4:$B$185,0),MATCH('Data above threshold'!BQ$4,'Raw Data'!$3:$3,0)-1),"NA"))</f>
        <v>2</v>
      </c>
      <c r="BP142" s="103" t="n">
        <f aca="true">IF(ISBLANK(OFFSET('Raw Data'!$A$3,MATCH('Data above threshold'!$A142,'Raw Data'!$B$4:$B$185,0),MATCH('Data above threshold'!BR$4,'Raw Data'!$3:$3,0)-1)),"", IFERROR($J142*OFFSET('Raw Data'!$A$3,MATCH('Data above threshold'!$A142,'Raw Data'!$B$4:$B$185,0),MATCH('Data above threshold'!BR$4,'Raw Data'!$3:$3,0)-1),"NA"))</f>
        <v>1</v>
      </c>
      <c r="BQ142" s="103" t="n">
        <f aca="true">IF(ISBLANK(OFFSET('Raw Data'!$A$3,MATCH('Data above threshold'!$A142,'Raw Data'!$B$4:$B$185,0),MATCH('Data above threshold'!BS$4,'Raw Data'!$3:$3,0)-1)),"", IFERROR($J142*OFFSET('Raw Data'!$A$3,MATCH('Data above threshold'!$A142,'Raw Data'!$B$4:$B$185,0),MATCH('Data above threshold'!BS$4,'Raw Data'!$3:$3,0)-1),"NA"))</f>
        <v>0</v>
      </c>
      <c r="BR142" s="103" t="n">
        <f aca="true">IF(ISBLANK(OFFSET('Raw Data'!$A$3,MATCH('Data above threshold'!$A142,'Raw Data'!$B$4:$B$185,0),MATCH('Data above threshold'!BT$4,'Raw Data'!$3:$3,0)-1)),"", IFERROR($J142*OFFSET('Raw Data'!$A$3,MATCH('Data above threshold'!$A142,'Raw Data'!$B$4:$B$185,0),MATCH('Data above threshold'!BT$4,'Raw Data'!$3:$3,0)-1),"NA"))</f>
        <v>1</v>
      </c>
      <c r="BS142" s="103" t="n">
        <f aca="true">IF(ISBLANK(OFFSET('Raw Data'!$A$3,MATCH('Data above threshold'!$A142,'Raw Data'!$B$4:$B$185,0),MATCH('Data above threshold'!BU$4,'Raw Data'!$3:$3,0)-1)),"", IFERROR($J142*OFFSET('Raw Data'!$A$3,MATCH('Data above threshold'!$A142,'Raw Data'!$B$4:$B$185,0),MATCH('Data above threshold'!BU$4,'Raw Data'!$3:$3,0)-1),"NA"))</f>
        <v>2</v>
      </c>
      <c r="BT142" s="103" t="n">
        <f aca="true">IF(ISBLANK(OFFSET('Raw Data'!$A$3,MATCH('Data above threshold'!$A142,'Raw Data'!$B$4:$B$185,0),MATCH('Data above threshold'!BV$4,'Raw Data'!$3:$3,0)-1)),"", IFERROR($J142*OFFSET('Raw Data'!$A$3,MATCH('Data above threshold'!$A142,'Raw Data'!$B$4:$B$185,0),MATCH('Data above threshold'!BV$4,'Raw Data'!$3:$3,0)-1),"NA"))</f>
        <v>0</v>
      </c>
      <c r="BU142" s="103" t="n">
        <f aca="true">IF(ISBLANK(OFFSET('Raw Data'!$A$3,MATCH('Data above threshold'!$A142,'Raw Data'!$B$4:$B$185,0),MATCH('Data above threshold'!BW$4,'Raw Data'!$3:$3,0)-1)),"", IFERROR($J142*OFFSET('Raw Data'!$A$3,MATCH('Data above threshold'!$A142,'Raw Data'!$B$4:$B$185,0),MATCH('Data above threshold'!BW$4,'Raw Data'!$3:$3,0)-1),"NA"))</f>
        <v>2</v>
      </c>
      <c r="BV142" s="103" t="n">
        <f aca="true">IF(ISBLANK(OFFSET('Raw Data'!$A$3,MATCH('Data above threshold'!$A142,'Raw Data'!$B$4:$B$185,0),MATCH('Data above threshold'!BX$4,'Raw Data'!$3:$3,0)-1)),"", IFERROR($J142*OFFSET('Raw Data'!$A$3,MATCH('Data above threshold'!$A142,'Raw Data'!$B$4:$B$185,0),MATCH('Data above threshold'!BX$4,'Raw Data'!$3:$3,0)-1),"NA"))</f>
        <v>1</v>
      </c>
      <c r="BW142" s="103" t="n">
        <f aca="true">IF(ISBLANK(OFFSET('Raw Data'!$A$3,MATCH('Data above threshold'!$A142,'Raw Data'!$B$4:$B$185,0),MATCH('Data above threshold'!BY$4,'Raw Data'!$3:$3,0)-1)),"", IFERROR($J142*OFFSET('Raw Data'!$A$3,MATCH('Data above threshold'!$A142,'Raw Data'!$B$4:$B$185,0),MATCH('Data above threshold'!BY$4,'Raw Data'!$3:$3,0)-1),"NA"))</f>
        <v>2</v>
      </c>
      <c r="BX142" s="103" t="n">
        <f aca="true">IF(ISBLANK(OFFSET('Raw Data'!$A$3,MATCH('Data above threshold'!$A142,'Raw Data'!$B$4:$B$185,0),MATCH('Data above threshold'!BZ$4,'Raw Data'!$3:$3,0)-1)),"", IFERROR($J142*OFFSET('Raw Data'!$A$3,MATCH('Data above threshold'!$A142,'Raw Data'!$B$4:$B$185,0),MATCH('Data above threshold'!BZ$4,'Raw Data'!$3:$3,0)-1),"NA"))</f>
        <v>1</v>
      </c>
      <c r="BY142" s="103" t="n">
        <f aca="true">IF(ISBLANK(OFFSET('Raw Data'!$A$3,MATCH('Data above threshold'!$A142,'Raw Data'!$B$4:$B$185,0),MATCH('Data above threshold'!CA$4,'Raw Data'!$3:$3,0)-1)),"", IFERROR($J142*OFFSET('Raw Data'!$A$3,MATCH('Data above threshold'!$A142,'Raw Data'!$B$4:$B$185,0),MATCH('Data above threshold'!CA$4,'Raw Data'!$3:$3,0)-1),"NA"))</f>
        <v>0</v>
      </c>
      <c r="BZ142" s="103" t="n">
        <f aca="true">IF(ISBLANK(OFFSET('Raw Data'!$A$3,MATCH('Data above threshold'!$A142,'Raw Data'!$B$4:$B$185,0),MATCH('Data above threshold'!CB$4,'Raw Data'!$3:$3,0)-1)),"", IFERROR($J142*OFFSET('Raw Data'!$A$3,MATCH('Data above threshold'!$A142,'Raw Data'!$B$4:$B$185,0),MATCH('Data above threshold'!CB$4,'Raw Data'!$3:$3,0)-1),"NA"))</f>
        <v>0</v>
      </c>
      <c r="CA142" s="103" t="n">
        <f aca="true">IF(ISBLANK(OFFSET('Raw Data'!$A$3,MATCH('Data above threshold'!$A142,'Raw Data'!$B$4:$B$185,0),MATCH('Data above threshold'!CC$4,'Raw Data'!$3:$3,0)-1)),"", IFERROR($J142*OFFSET('Raw Data'!$A$3,MATCH('Data above threshold'!$A142,'Raw Data'!$B$4:$B$185,0),MATCH('Data above threshold'!CC$4,'Raw Data'!$3:$3,0)-1),"NA"))</f>
        <v>0</v>
      </c>
      <c r="CB142" s="103" t="n">
        <f aca="true">IF(ISBLANK(OFFSET('Raw Data'!$A$3,MATCH('Data above threshold'!$A142,'Raw Data'!$B$4:$B$185,0),MATCH('Data above threshold'!CD$4,'Raw Data'!$3:$3,0)-1)),"", IFERROR($J142*OFFSET('Raw Data'!$A$3,MATCH('Data above threshold'!$A142,'Raw Data'!$B$4:$B$185,0),MATCH('Data above threshold'!CD$4,'Raw Data'!$3:$3,0)-1),"NA"))</f>
        <v>1</v>
      </c>
      <c r="CC142" s="103" t="n">
        <f aca="true">IF(ISBLANK(OFFSET('Raw Data'!$A$3,MATCH('Data above threshold'!$A142,'Raw Data'!$B$4:$B$185,0),MATCH('Data above threshold'!CE$4,'Raw Data'!$3:$3,0)-1)),"", IFERROR($J142*OFFSET('Raw Data'!$A$3,MATCH('Data above threshold'!$A142,'Raw Data'!$B$4:$B$185,0),MATCH('Data above threshold'!CE$4,'Raw Data'!$3:$3,0)-1),"NA"))</f>
        <v>0</v>
      </c>
      <c r="CD142" s="103" t="str">
        <f aca="true">IF(ISBLANK(OFFSET('Raw Data'!$A$3,MATCH('Data above threshold'!$A142,'Raw Data'!$B$4:$B$185,0),MATCH('Data above threshold'!CF$4,'Raw Data'!$3:$3,0)-1)),"", IFERROR($J142*OFFSET('Raw Data'!$A$3,MATCH('Data above threshold'!$A142,'Raw Data'!$B$4:$B$185,0),MATCH('Data above threshold'!CF$4,'Raw Data'!$3:$3,0)-1),"NA"))</f>
        <v>NA</v>
      </c>
      <c r="CE142" s="103" t="str">
        <f aca="true">IF(ISBLANK(OFFSET('Raw Data'!$A$3,MATCH('Data above threshold'!$A142,'Raw Data'!$B$4:$B$185,0),MATCH('Data above threshold'!CG$4,'Raw Data'!$3:$3,0)-1)),"", IFERROR($J142*OFFSET('Raw Data'!$A$3,MATCH('Data above threshold'!$A142,'Raw Data'!$B$4:$B$185,0),MATCH('Data above threshold'!CG$4,'Raw Data'!$3:$3,0)-1),"NA"))</f>
        <v>NA</v>
      </c>
      <c r="CF142" s="103" t="n">
        <f aca="true">IF(ISBLANK(OFFSET('Raw Data'!$A$3,MATCH('Data above threshold'!$A142,'Raw Data'!$B$4:$B$185,0),MATCH('Data above threshold'!CH$4,'Raw Data'!$3:$3,0)-1)),"", IFERROR($J142*OFFSET('Raw Data'!$A$3,MATCH('Data above threshold'!$A142,'Raw Data'!$B$4:$B$185,0),MATCH('Data above threshold'!CH$4,'Raw Data'!$3:$3,0)-1),"NA"))</f>
        <v>2</v>
      </c>
      <c r="CG142" s="103" t="n">
        <f aca="true">IF(ISBLANK(OFFSET('Raw Data'!$A$3,MATCH('Data above threshold'!$A142,'Raw Data'!$B$4:$B$185,0),MATCH('Data above threshold'!CI$4,'Raw Data'!$3:$3,0)-1)),"", IFERROR($J142*OFFSET('Raw Data'!$A$3,MATCH('Data above threshold'!$A142,'Raw Data'!$B$4:$B$185,0),MATCH('Data above threshold'!CI$4,'Raw Data'!$3:$3,0)-1),"NA"))</f>
        <v>0</v>
      </c>
      <c r="CH142" s="103" t="str">
        <f aca="true">IF(ISBLANK(OFFSET('Raw Data'!$A$3,MATCH('Data above threshold'!$A142,'Raw Data'!$B$4:$B$185,0),MATCH('Data above threshold'!CJ$4,'Raw Data'!$3:$3,0)-1)),"", IFERROR($J142*OFFSET('Raw Data'!$A$3,MATCH('Data above threshold'!$A142,'Raw Data'!$B$4:$B$185,0),MATCH('Data above threshold'!CJ$4,'Raw Data'!$3:$3,0)-1),"NA"))</f>
        <v>NA</v>
      </c>
      <c r="CI142" s="103" t="str">
        <f aca="true">IF(ISBLANK(OFFSET('Raw Data'!$A$3,MATCH('Data above threshold'!$A142,'Raw Data'!$B$4:$B$185,0),MATCH('Data above threshold'!CK$4,'Raw Data'!$3:$3,0)-1)),"", IFERROR($J142*OFFSET('Raw Data'!$A$3,MATCH('Data above threshold'!$A142,'Raw Data'!$B$4:$B$185,0),MATCH('Data above threshold'!CK$4,'Raw Data'!$3:$3,0)-1),"NA"))</f>
        <v>NA</v>
      </c>
      <c r="CJ142" s="103" t="n">
        <f aca="true">IF(ISBLANK(OFFSET('Raw Data'!$A$3,MATCH('Data above threshold'!$A142,'Raw Data'!$B$4:$B$185,0),MATCH('Data above threshold'!CL$4,'Raw Data'!$3:$3,0)-1)),"", IFERROR($J142*OFFSET('Raw Data'!$A$3,MATCH('Data above threshold'!$A142,'Raw Data'!$B$4:$B$185,0),MATCH('Data above threshold'!CL$4,'Raw Data'!$3:$3,0)-1),"NA"))</f>
        <v>1</v>
      </c>
      <c r="CK142" s="103" t="n">
        <f aca="true">IF(ISBLANK(OFFSET('Raw Data'!$A$3,MATCH('Data above threshold'!$A142,'Raw Data'!$B$4:$B$185,0),MATCH('Data above threshold'!CM$4,'Raw Data'!$3:$3,0)-1)),"", IFERROR($J142*OFFSET('Raw Data'!$A$3,MATCH('Data above threshold'!$A142,'Raw Data'!$B$4:$B$185,0),MATCH('Data above threshold'!CM$4,'Raw Data'!$3:$3,0)-1),"NA"))</f>
        <v>2</v>
      </c>
      <c r="CL142" s="103" t="n">
        <f aca="true">IF(ISBLANK(OFFSET('Raw Data'!$A$3,MATCH('Data above threshold'!$A142,'Raw Data'!$B$4:$B$185,0),MATCH('Data above threshold'!CN$4,'Raw Data'!$3:$3,0)-1)),"", IFERROR($J142*OFFSET('Raw Data'!$A$3,MATCH('Data above threshold'!$A142,'Raw Data'!$B$4:$B$185,0),MATCH('Data above threshold'!CN$4,'Raw Data'!$3:$3,0)-1),"NA"))</f>
        <v>2</v>
      </c>
      <c r="CM142" s="103" t="n">
        <f aca="true">IF(ISBLANK(OFFSET('Raw Data'!$A$3,MATCH('Data above threshold'!$A142,'Raw Data'!$B$4:$B$185,0),MATCH('Data above threshold'!CO$4,'Raw Data'!$3:$3,0)-1)),"", IFERROR($J142*OFFSET('Raw Data'!$A$3,MATCH('Data above threshold'!$A142,'Raw Data'!$B$4:$B$185,0),MATCH('Data above threshold'!CO$4,'Raw Data'!$3:$3,0)-1),"NA"))</f>
        <v>1</v>
      </c>
      <c r="CN142" s="103" t="n">
        <f aca="true">IF(ISBLANK(OFFSET('Raw Data'!$A$3,MATCH('Data above threshold'!$A142,'Raw Data'!$B$4:$B$185,0),MATCH('Data above threshold'!CP$4,'Raw Data'!$3:$3,0)-1)),"", IFERROR($J142*OFFSET('Raw Data'!$A$3,MATCH('Data above threshold'!$A142,'Raw Data'!$B$4:$B$185,0),MATCH('Data above threshold'!CP$4,'Raw Data'!$3:$3,0)-1),"NA"))</f>
        <v>0</v>
      </c>
      <c r="CO142" s="103" t="n">
        <f aca="true">IF(ISBLANK(OFFSET('Raw Data'!$A$3,MATCH('Data above threshold'!$A142,'Raw Data'!$B$4:$B$185,0),MATCH('Data above threshold'!CQ$4,'Raw Data'!$3:$3,0)-1)),"", IFERROR($J142*OFFSET('Raw Data'!$A$3,MATCH('Data above threshold'!$A142,'Raw Data'!$B$4:$B$185,0),MATCH('Data above threshold'!CQ$4,'Raw Data'!$3:$3,0)-1),"NA"))</f>
        <v>0</v>
      </c>
      <c r="CP142" s="103" t="n">
        <f aca="true">IF(ISBLANK(OFFSET('Raw Data'!$A$3,MATCH('Data above threshold'!$A142,'Raw Data'!$B$4:$B$185,0),MATCH('Data above threshold'!CR$4,'Raw Data'!$3:$3,0)-1)),"", IFERROR($J142*OFFSET('Raw Data'!$A$3,MATCH('Data above threshold'!$A142,'Raw Data'!$B$4:$B$185,0),MATCH('Data above threshold'!CR$4,'Raw Data'!$3:$3,0)-1),"NA"))</f>
        <v>0</v>
      </c>
    </row>
    <row r="143" customFormat="false" ht="15.5" hidden="false" customHeight="false" outlineLevel="0" collapsed="false">
      <c r="A143" s="107" t="n">
        <v>5200</v>
      </c>
      <c r="B143" s="107" t="n">
        <v>2</v>
      </c>
      <c r="C143" s="103" t="str">
        <f aca="true">IF(ISBLANK(OFFSET('Raw Data'!$A$3,MATCH($A143,'Raw Data'!$B$4:$B$185,0),MATCH(C$4,'Raw Data'!$3:$3,0)-1)),"",OFFSET('Raw Data'!$A$3,MATCH($A143,'Raw Data'!$B$4:$B$185,0),MATCH(C$4,'Raw Data'!$3:$3,0)-1))</f>
        <v/>
      </c>
      <c r="D143" s="103" t="str">
        <f aca="true">IF(ISBLANK(OFFSET('Raw Data'!$A$3,MATCH($A143,'Raw Data'!$B$4:$B$185,0),MATCH(D$4,'Raw Data'!$3:$3,0)-1)),"",OFFSET('Raw Data'!$A$3,MATCH($A143,'Raw Data'!$B$4:$B$185,0),MATCH(D$4,'Raw Data'!$3:$3,0)-1))</f>
        <v>Proactive governance and development of innovative standards</v>
      </c>
      <c r="E143" s="103" t="str">
        <f aca="true">IF(ISBLANK(OFFSET('Raw Data'!$A$3,MATCH($A143,'Raw Data'!$B$4:$B$185,0),MATCH(E$4,'Raw Data'!$3:$3,0)-1)),"",OFFSET('Raw Data'!$A$3,MATCH($A143,'Raw Data'!$B$4:$B$185,0),MATCH(E$4,'Raw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03" t="str">
        <f aca="true">IF(ISBLANK(OFFSET('Raw Data'!$A$3,MATCH($A143,'Raw Data'!$B$4:$B$185,0),MATCH(F$4,'Raw Data'!$3:$3,0)-1)),"",OFFSET('Raw Data'!$A$3,MATCH($A143,'Raw Data'!$B$4:$B$185,0),MATCH(F$4,'Raw Data'!$3:$3,0)-1))</f>
        <v/>
      </c>
      <c r="H143" s="103" t="str">
        <f aca="true">IF(ISBLANK(OFFSET('Raw Data'!$A$3,MATCH($A143,'Raw Data'!$B$4:$B$185,0),MATCH(H$4,'Raw Data'!$3:$3,0)-1)),"",OFFSET('Raw Data'!$A$3,MATCH($A143,'Raw Data'!$B$4:$B$185,0),MATCH(H$4,'Raw Data'!$3:$3,0)-1))</f>
        <v/>
      </c>
      <c r="I143" s="103" t="str">
        <f aca="true">IF(ISBLANK(OFFSET('Raw Data'!$A$3,MATCH($A143,'Raw Data'!$B$4:$B$185,0),MATCH(I$4,'Raw Data'!$3:$3,0)-1)),"",OFFSET('Raw Data'!$A$3,MATCH($A143,'Raw Data'!$B$4:$B$185,0),MATCH(I$4,'Raw Data'!$3:$3,0)-1))</f>
        <v/>
      </c>
      <c r="J143" s="103" t="str">
        <f aca="false">IF(I143="","",IF(I143="Minus",-1,1))</f>
        <v/>
      </c>
      <c r="K143" s="105" t="str">
        <f aca="false" t="array" ref="K143:K143">IFERROR(SKEW(IF(ISNUMBER(O143:CP143),O143:CP143,"")),"")</f>
        <v/>
      </c>
      <c r="L143" s="103" t="n">
        <f aca="true">IF(ISBLANK(OFFSET('Data above threshold'!$A$4,MATCH('Data above threshold'!$A143,'Data above threshold'!$A$5:$A$185,0),MATCH('Data above threshold'!N$4,'Data above threshold'!$4:$4,0)-1)),1,OFFSET('Data above threshold'!$A$4,MATCH('Data above threshold'!$A143,'Data above threshold'!$A$5:$A$185,0),MATCH('Data above threshold'!N$4,'Data above threshold'!$4:$4,0)-1))</f>
        <v>1</v>
      </c>
      <c r="M143" s="103" t="str">
        <f aca="true">IF(ISBLANK(OFFSET('Data above threshold'!$A$4,MATCH('Data above threshold'!$A143,'Data above threshold'!$A$5:$A$185,0),MATCH('Data above threshold'!O$4,'Data above threshold'!$4:$4,0)-1)),"",OFFSET('Data above threshold'!$A$4,MATCH('Data above threshold'!$A143,'Data above threshold'!$A$5:$A$185,0),MATCH('Data above threshold'!O$4,'Data above threshold'!$4:$4,0)-1))</f>
        <v/>
      </c>
      <c r="N143" s="106" t="str">
        <f aca="false" t="array" ref="N143:N143">IF(B143&lt;4,"",1-IFERROR(SUM(ISNUMBER(O143:CP143)*(1-$O$3:$CP$3))/COUNTIF($O$3:$CP$3,0),0))</f>
        <v/>
      </c>
      <c r="O143" s="103" t="str">
        <f aca="true">IF(ISBLANK(OFFSET('Raw Data'!$A$3,MATCH('Data above threshold'!$A143,'Raw Data'!$B$4:$B$185,0),MATCH('Data above threshold'!Q$4,'Raw Data'!$3:$3,0)-1)),"", IFERROR($J143*OFFSET('Raw Data'!$A$3,MATCH('Data above threshold'!$A143,'Raw Data'!$B$4:$B$185,0),MATCH('Data above threshold'!Q$4,'Raw Data'!$3:$3,0)-1),"NA"))</f>
        <v/>
      </c>
      <c r="P143" s="103" t="str">
        <f aca="true">IF(ISBLANK(OFFSET('Raw Data'!$A$3,MATCH('Data above threshold'!$A143,'Raw Data'!$B$4:$B$185,0),MATCH('Data above threshold'!R$4,'Raw Data'!$3:$3,0)-1)),"", IFERROR($J143*OFFSET('Raw Data'!$A$3,MATCH('Data above threshold'!$A143,'Raw Data'!$B$4:$B$185,0),MATCH('Data above threshold'!R$4,'Raw Data'!$3:$3,0)-1),"NA"))</f>
        <v/>
      </c>
      <c r="Q143" s="103" t="str">
        <f aca="true">IF(ISBLANK(OFFSET('Raw Data'!$A$3,MATCH('Data above threshold'!$A143,'Raw Data'!$B$4:$B$185,0),MATCH('Data above threshold'!S$4,'Raw Data'!$3:$3,0)-1)),"", IFERROR($J143*OFFSET('Raw Data'!$A$3,MATCH('Data above threshold'!$A143,'Raw Data'!$B$4:$B$185,0),MATCH('Data above threshold'!S$4,'Raw Data'!$3:$3,0)-1),"NA"))</f>
        <v/>
      </c>
      <c r="R143" s="103" t="str">
        <f aca="true">IF(ISBLANK(OFFSET('Raw Data'!$A$3,MATCH('Data above threshold'!$A143,'Raw Data'!$B$4:$B$185,0),MATCH('Data above threshold'!T$4,'Raw Data'!$3:$3,0)-1)),"", IFERROR($J143*OFFSET('Raw Data'!$A$3,MATCH('Data above threshold'!$A143,'Raw Data'!$B$4:$B$185,0),MATCH('Data above threshold'!T$4,'Raw Data'!$3:$3,0)-1),"NA"))</f>
        <v/>
      </c>
      <c r="S143" s="103" t="str">
        <f aca="true">IF(ISBLANK(OFFSET('Raw Data'!$A$3,MATCH('Data above threshold'!$A143,'Raw Data'!$B$4:$B$185,0),MATCH('Data above threshold'!U$4,'Raw Data'!$3:$3,0)-1)),"", IFERROR($J143*OFFSET('Raw Data'!$A$3,MATCH('Data above threshold'!$A143,'Raw Data'!$B$4:$B$185,0),MATCH('Data above threshold'!U$4,'Raw Data'!$3:$3,0)-1),"NA"))</f>
        <v/>
      </c>
      <c r="T143" s="103" t="str">
        <f aca="true">IF(ISBLANK(OFFSET('Raw Data'!$A$3,MATCH('Data above threshold'!$A143,'Raw Data'!$B$4:$B$185,0),MATCH('Data above threshold'!V$4,'Raw Data'!$3:$3,0)-1)),"", IFERROR($J143*OFFSET('Raw Data'!$A$3,MATCH('Data above threshold'!$A143,'Raw Data'!$B$4:$B$185,0),MATCH('Data above threshold'!V$4,'Raw Data'!$3:$3,0)-1),"NA"))</f>
        <v/>
      </c>
      <c r="U143" s="103" t="str">
        <f aca="true">IF(ISBLANK(OFFSET('Raw Data'!$A$3,MATCH('Data above threshold'!$A143,'Raw Data'!$B$4:$B$185,0),MATCH('Data above threshold'!W$4,'Raw Data'!$3:$3,0)-1)),"", IFERROR($J143*OFFSET('Raw Data'!$A$3,MATCH('Data above threshold'!$A143,'Raw Data'!$B$4:$B$185,0),MATCH('Data above threshold'!W$4,'Raw Data'!$3:$3,0)-1),"NA"))</f>
        <v/>
      </c>
      <c r="V143" s="103" t="str">
        <f aca="true">IF(ISBLANK(OFFSET('Raw Data'!$A$3,MATCH('Data above threshold'!$A143,'Raw Data'!$B$4:$B$185,0),MATCH('Data above threshold'!X$4,'Raw Data'!$3:$3,0)-1)),"", IFERROR($J143*OFFSET('Raw Data'!$A$3,MATCH('Data above threshold'!$A143,'Raw Data'!$B$4:$B$185,0),MATCH('Data above threshold'!X$4,'Raw Data'!$3:$3,0)-1),"NA"))</f>
        <v/>
      </c>
      <c r="W143" s="103" t="str">
        <f aca="true">IF(ISBLANK(OFFSET('Raw Data'!$A$3,MATCH('Data above threshold'!$A143,'Raw Data'!$B$4:$B$185,0),MATCH('Data above threshold'!Y$4,'Raw Data'!$3:$3,0)-1)),"", IFERROR($J143*OFFSET('Raw Data'!$A$3,MATCH('Data above threshold'!$A143,'Raw Data'!$B$4:$B$185,0),MATCH('Data above threshold'!Y$4,'Raw Data'!$3:$3,0)-1),"NA"))</f>
        <v/>
      </c>
      <c r="X143" s="103" t="str">
        <f aca="true">IF(ISBLANK(OFFSET('Raw Data'!$A$3,MATCH('Data above threshold'!$A143,'Raw Data'!$B$4:$B$185,0),MATCH('Data above threshold'!Z$4,'Raw Data'!$3:$3,0)-1)),"", IFERROR($J143*OFFSET('Raw Data'!$A$3,MATCH('Data above threshold'!$A143,'Raw Data'!$B$4:$B$185,0),MATCH('Data above threshold'!Z$4,'Raw Data'!$3:$3,0)-1),"NA"))</f>
        <v/>
      </c>
      <c r="Y143" s="103" t="str">
        <f aca="true">IF(ISBLANK(OFFSET('Raw Data'!$A$3,MATCH('Data above threshold'!$A143,'Raw Data'!$B$4:$B$185,0),MATCH('Data above threshold'!AA$4,'Raw Data'!$3:$3,0)-1)),"", IFERROR($J143*OFFSET('Raw Data'!$A$3,MATCH('Data above threshold'!$A143,'Raw Data'!$B$4:$B$185,0),MATCH('Data above threshold'!AA$4,'Raw Data'!$3:$3,0)-1),"NA"))</f>
        <v/>
      </c>
      <c r="Z143" s="103" t="str">
        <f aca="true">IF(ISBLANK(OFFSET('Raw Data'!$A$3,MATCH('Data above threshold'!$A143,'Raw Data'!$B$4:$B$185,0),MATCH('Data above threshold'!AB$4,'Raw Data'!$3:$3,0)-1)),"", IFERROR($J143*OFFSET('Raw Data'!$A$3,MATCH('Data above threshold'!$A143,'Raw Data'!$B$4:$B$185,0),MATCH('Data above threshold'!AB$4,'Raw Data'!$3:$3,0)-1),"NA"))</f>
        <v/>
      </c>
      <c r="AA143" s="103" t="str">
        <f aca="true">IF(ISBLANK(OFFSET('Raw Data'!$A$3,MATCH('Data above threshold'!$A143,'Raw Data'!$B$4:$B$185,0),MATCH('Data above threshold'!AC$4,'Raw Data'!$3:$3,0)-1)),"", IFERROR($J143*OFFSET('Raw Data'!$A$3,MATCH('Data above threshold'!$A143,'Raw Data'!$B$4:$B$185,0),MATCH('Data above threshold'!AC$4,'Raw Data'!$3:$3,0)-1),"NA"))</f>
        <v/>
      </c>
      <c r="AB143" s="103" t="str">
        <f aca="true">IF(ISBLANK(OFFSET('Raw Data'!$A$3,MATCH('Data above threshold'!$A143,'Raw Data'!$B$4:$B$185,0),MATCH('Data above threshold'!AD$4,'Raw Data'!$3:$3,0)-1)),"", IFERROR($J143*OFFSET('Raw Data'!$A$3,MATCH('Data above threshold'!$A143,'Raw Data'!$B$4:$B$185,0),MATCH('Data above threshold'!AD$4,'Raw Data'!$3:$3,0)-1),"NA"))</f>
        <v/>
      </c>
      <c r="AC143" s="103" t="str">
        <f aca="true">IF(ISBLANK(OFFSET('Raw Data'!$A$3,MATCH('Data above threshold'!$A143,'Raw Data'!$B$4:$B$185,0),MATCH('Data above threshold'!AE$4,'Raw Data'!$3:$3,0)-1)),"", IFERROR($J143*OFFSET('Raw Data'!$A$3,MATCH('Data above threshold'!$A143,'Raw Data'!$B$4:$B$185,0),MATCH('Data above threshold'!AE$4,'Raw Data'!$3:$3,0)-1),"NA"))</f>
        <v/>
      </c>
      <c r="AD143" s="103" t="str">
        <f aca="true">IF(ISBLANK(OFFSET('Raw Data'!$A$3,MATCH('Data above threshold'!$A143,'Raw Data'!$B$4:$B$185,0),MATCH('Data above threshold'!AF$4,'Raw Data'!$3:$3,0)-1)),"", IFERROR($J143*OFFSET('Raw Data'!$A$3,MATCH('Data above threshold'!$A143,'Raw Data'!$B$4:$B$185,0),MATCH('Data above threshold'!AF$4,'Raw Data'!$3:$3,0)-1),"NA"))</f>
        <v/>
      </c>
      <c r="AE143" s="103" t="str">
        <f aca="true">IF(ISBLANK(OFFSET('Raw Data'!$A$3,MATCH('Data above threshold'!$A143,'Raw Data'!$B$4:$B$185,0),MATCH('Data above threshold'!AG$4,'Raw Data'!$3:$3,0)-1)),"", IFERROR($J143*OFFSET('Raw Data'!$A$3,MATCH('Data above threshold'!$A143,'Raw Data'!$B$4:$B$185,0),MATCH('Data above threshold'!AG$4,'Raw Data'!$3:$3,0)-1),"NA"))</f>
        <v/>
      </c>
      <c r="AF143" s="103" t="str">
        <f aca="true">IF(ISBLANK(OFFSET('Raw Data'!$A$3,MATCH('Data above threshold'!$A143,'Raw Data'!$B$4:$B$185,0),MATCH('Data above threshold'!AH$4,'Raw Data'!$3:$3,0)-1)),"", IFERROR($J143*OFFSET('Raw Data'!$A$3,MATCH('Data above threshold'!$A143,'Raw Data'!$B$4:$B$185,0),MATCH('Data above threshold'!AH$4,'Raw Data'!$3:$3,0)-1),"NA"))</f>
        <v/>
      </c>
      <c r="AG143" s="103" t="str">
        <f aca="true">IF(ISBLANK(OFFSET('Raw Data'!$A$3,MATCH('Data above threshold'!$A143,'Raw Data'!$B$4:$B$185,0),MATCH('Data above threshold'!AI$4,'Raw Data'!$3:$3,0)-1)),"", IFERROR($J143*OFFSET('Raw Data'!$A$3,MATCH('Data above threshold'!$A143,'Raw Data'!$B$4:$B$185,0),MATCH('Data above threshold'!AI$4,'Raw Data'!$3:$3,0)-1),"NA"))</f>
        <v/>
      </c>
      <c r="AH143" s="103" t="str">
        <f aca="true">IF(ISBLANK(OFFSET('Raw Data'!$A$3,MATCH('Data above threshold'!$A143,'Raw Data'!$B$4:$B$185,0),MATCH('Data above threshold'!AJ$4,'Raw Data'!$3:$3,0)-1)),"", IFERROR($J143*OFFSET('Raw Data'!$A$3,MATCH('Data above threshold'!$A143,'Raw Data'!$B$4:$B$185,0),MATCH('Data above threshold'!AJ$4,'Raw Data'!$3:$3,0)-1),"NA"))</f>
        <v/>
      </c>
      <c r="AI143" s="103" t="str">
        <f aca="true">IF(ISBLANK(OFFSET('Raw Data'!$A$3,MATCH('Data above threshold'!$A143,'Raw Data'!$B$4:$B$185,0),MATCH('Data above threshold'!AK$4,'Raw Data'!$3:$3,0)-1)),"", IFERROR($J143*OFFSET('Raw Data'!$A$3,MATCH('Data above threshold'!$A143,'Raw Data'!$B$4:$B$185,0),MATCH('Data above threshold'!AK$4,'Raw Data'!$3:$3,0)-1),"NA"))</f>
        <v/>
      </c>
      <c r="AJ143" s="103" t="str">
        <f aca="true">IF(ISBLANK(OFFSET('Raw Data'!$A$3,MATCH('Data above threshold'!$A143,'Raw Data'!$B$4:$B$185,0),MATCH('Data above threshold'!AL$4,'Raw Data'!$3:$3,0)-1)),"", IFERROR($J143*OFFSET('Raw Data'!$A$3,MATCH('Data above threshold'!$A143,'Raw Data'!$B$4:$B$185,0),MATCH('Data above threshold'!AL$4,'Raw Data'!$3:$3,0)-1),"NA"))</f>
        <v/>
      </c>
      <c r="AK143" s="103" t="str">
        <f aca="true">IF(ISBLANK(OFFSET('Raw Data'!$A$3,MATCH('Data above threshold'!$A143,'Raw Data'!$B$4:$B$185,0),MATCH('Data above threshold'!AM$4,'Raw Data'!$3:$3,0)-1)),"", IFERROR($J143*OFFSET('Raw Data'!$A$3,MATCH('Data above threshold'!$A143,'Raw Data'!$B$4:$B$185,0),MATCH('Data above threshold'!AM$4,'Raw Data'!$3:$3,0)-1),"NA"))</f>
        <v/>
      </c>
      <c r="AL143" s="103" t="str">
        <f aca="true">IF(ISBLANK(OFFSET('Raw Data'!$A$3,MATCH('Data above threshold'!$A143,'Raw Data'!$B$4:$B$185,0),MATCH('Data above threshold'!AN$4,'Raw Data'!$3:$3,0)-1)),"", IFERROR($J143*OFFSET('Raw Data'!$A$3,MATCH('Data above threshold'!$A143,'Raw Data'!$B$4:$B$185,0),MATCH('Data above threshold'!AN$4,'Raw Data'!$3:$3,0)-1),"NA"))</f>
        <v/>
      </c>
      <c r="AM143" s="103" t="str">
        <f aca="true">IF(ISBLANK(OFFSET('Raw Data'!$A$3,MATCH('Data above threshold'!$A143,'Raw Data'!$B$4:$B$185,0),MATCH('Data above threshold'!AO$4,'Raw Data'!$3:$3,0)-1)),"", IFERROR($J143*OFFSET('Raw Data'!$A$3,MATCH('Data above threshold'!$A143,'Raw Data'!$B$4:$B$185,0),MATCH('Data above threshold'!AO$4,'Raw Data'!$3:$3,0)-1),"NA"))</f>
        <v/>
      </c>
      <c r="AN143" s="103" t="str">
        <f aca="true">IF(ISBLANK(OFFSET('Raw Data'!$A$3,MATCH('Data above threshold'!$A143,'Raw Data'!$B$4:$B$185,0),MATCH('Data above threshold'!AP$4,'Raw Data'!$3:$3,0)-1)),"", IFERROR($J143*OFFSET('Raw Data'!$A$3,MATCH('Data above threshold'!$A143,'Raw Data'!$B$4:$B$185,0),MATCH('Data above threshold'!AP$4,'Raw Data'!$3:$3,0)-1),"NA"))</f>
        <v/>
      </c>
      <c r="AO143" s="103" t="str">
        <f aca="true">IF(ISBLANK(OFFSET('Raw Data'!$A$3,MATCH('Data above threshold'!$A143,'Raw Data'!$B$4:$B$185,0),MATCH('Data above threshold'!AQ$4,'Raw Data'!$3:$3,0)-1)),"", IFERROR($J143*OFFSET('Raw Data'!$A$3,MATCH('Data above threshold'!$A143,'Raw Data'!$B$4:$B$185,0),MATCH('Data above threshold'!AQ$4,'Raw Data'!$3:$3,0)-1),"NA"))</f>
        <v/>
      </c>
      <c r="AP143" s="103" t="str">
        <f aca="true">IF(ISBLANK(OFFSET('Raw Data'!$A$3,MATCH('Data above threshold'!$A143,'Raw Data'!$B$4:$B$185,0),MATCH('Data above threshold'!AR$4,'Raw Data'!$3:$3,0)-1)),"", IFERROR($J143*OFFSET('Raw Data'!$A$3,MATCH('Data above threshold'!$A143,'Raw Data'!$B$4:$B$185,0),MATCH('Data above threshold'!AR$4,'Raw Data'!$3:$3,0)-1),"NA"))</f>
        <v/>
      </c>
      <c r="AQ143" s="103" t="str">
        <f aca="true">IF(ISBLANK(OFFSET('Raw Data'!$A$3,MATCH('Data above threshold'!$A143,'Raw Data'!$B$4:$B$185,0),MATCH('Data above threshold'!AS$4,'Raw Data'!$3:$3,0)-1)),"", IFERROR($J143*OFFSET('Raw Data'!$A$3,MATCH('Data above threshold'!$A143,'Raw Data'!$B$4:$B$185,0),MATCH('Data above threshold'!AS$4,'Raw Data'!$3:$3,0)-1),"NA"))</f>
        <v/>
      </c>
      <c r="AR143" s="103" t="str">
        <f aca="true">IF(ISBLANK(OFFSET('Raw Data'!$A$3,MATCH('Data above threshold'!$A143,'Raw Data'!$B$4:$B$185,0),MATCH('Data above threshold'!AT$4,'Raw Data'!$3:$3,0)-1)),"", IFERROR($J143*OFFSET('Raw Data'!$A$3,MATCH('Data above threshold'!$A143,'Raw Data'!$B$4:$B$185,0),MATCH('Data above threshold'!AT$4,'Raw Data'!$3:$3,0)-1),"NA"))</f>
        <v/>
      </c>
      <c r="AS143" s="103" t="str">
        <f aca="true">IF(ISBLANK(OFFSET('Raw Data'!$A$3,MATCH('Data above threshold'!$A143,'Raw Data'!$B$4:$B$185,0),MATCH('Data above threshold'!AU$4,'Raw Data'!$3:$3,0)-1)),"", IFERROR($J143*OFFSET('Raw Data'!$A$3,MATCH('Data above threshold'!$A143,'Raw Data'!$B$4:$B$185,0),MATCH('Data above threshold'!AU$4,'Raw Data'!$3:$3,0)-1),"NA"))</f>
        <v/>
      </c>
      <c r="AT143" s="103" t="str">
        <f aca="true">IF(ISBLANK(OFFSET('Raw Data'!$A$3,MATCH('Data above threshold'!$A143,'Raw Data'!$B$4:$B$185,0),MATCH('Data above threshold'!AV$4,'Raw Data'!$3:$3,0)-1)),"", IFERROR($J143*OFFSET('Raw Data'!$A$3,MATCH('Data above threshold'!$A143,'Raw Data'!$B$4:$B$185,0),MATCH('Data above threshold'!AV$4,'Raw Data'!$3:$3,0)-1),"NA"))</f>
        <v/>
      </c>
      <c r="AU143" s="103" t="str">
        <f aca="true">IF(ISBLANK(OFFSET('Raw Data'!$A$3,MATCH('Data above threshold'!$A143,'Raw Data'!$B$4:$B$185,0),MATCH('Data above threshold'!AW$4,'Raw Data'!$3:$3,0)-1)),"", IFERROR($J143*OFFSET('Raw Data'!$A$3,MATCH('Data above threshold'!$A143,'Raw Data'!$B$4:$B$185,0),MATCH('Data above threshold'!AW$4,'Raw Data'!$3:$3,0)-1),"NA"))</f>
        <v/>
      </c>
      <c r="AV143" s="103" t="str">
        <f aca="true">IF(ISBLANK(OFFSET('Raw Data'!$A$3,MATCH('Data above threshold'!$A143,'Raw Data'!$B$4:$B$185,0),MATCH('Data above threshold'!AX$4,'Raw Data'!$3:$3,0)-1)),"", IFERROR($J143*OFFSET('Raw Data'!$A$3,MATCH('Data above threshold'!$A143,'Raw Data'!$B$4:$B$185,0),MATCH('Data above threshold'!AX$4,'Raw Data'!$3:$3,0)-1),"NA"))</f>
        <v/>
      </c>
      <c r="AW143" s="103" t="str">
        <f aca="true">IF(ISBLANK(OFFSET('Raw Data'!$A$3,MATCH('Data above threshold'!$A143,'Raw Data'!$B$4:$B$185,0),MATCH('Data above threshold'!AY$4,'Raw Data'!$3:$3,0)-1)),"", IFERROR($J143*OFFSET('Raw Data'!$A$3,MATCH('Data above threshold'!$A143,'Raw Data'!$B$4:$B$185,0),MATCH('Data above threshold'!AY$4,'Raw Data'!$3:$3,0)-1),"NA"))</f>
        <v/>
      </c>
      <c r="AX143" s="103" t="str">
        <f aca="true">IF(ISBLANK(OFFSET('Raw Data'!$A$3,MATCH('Data above threshold'!$A143,'Raw Data'!$B$4:$B$185,0),MATCH('Data above threshold'!AZ$4,'Raw Data'!$3:$3,0)-1)),"", IFERROR($J143*OFFSET('Raw Data'!$A$3,MATCH('Data above threshold'!$A143,'Raw Data'!$B$4:$B$185,0),MATCH('Data above threshold'!AZ$4,'Raw Data'!$3:$3,0)-1),"NA"))</f>
        <v/>
      </c>
      <c r="AY143" s="103" t="str">
        <f aca="true">IF(ISBLANK(OFFSET('Raw Data'!$A$3,MATCH('Data above threshold'!$A143,'Raw Data'!$B$4:$B$185,0),MATCH('Data above threshold'!BA$4,'Raw Data'!$3:$3,0)-1)),"", IFERROR($J143*OFFSET('Raw Data'!$A$3,MATCH('Data above threshold'!$A143,'Raw Data'!$B$4:$B$185,0),MATCH('Data above threshold'!BA$4,'Raw Data'!$3:$3,0)-1),"NA"))</f>
        <v/>
      </c>
      <c r="AZ143" s="103" t="str">
        <f aca="true">IF(ISBLANK(OFFSET('Raw Data'!$A$3,MATCH('Data above threshold'!$A143,'Raw Data'!$B$4:$B$185,0),MATCH('Data above threshold'!BB$4,'Raw Data'!$3:$3,0)-1)),"", IFERROR($J143*OFFSET('Raw Data'!$A$3,MATCH('Data above threshold'!$A143,'Raw Data'!$B$4:$B$185,0),MATCH('Data above threshold'!BB$4,'Raw Data'!$3:$3,0)-1),"NA"))</f>
        <v/>
      </c>
      <c r="BA143" s="103" t="str">
        <f aca="true">IF(ISBLANK(OFFSET('Raw Data'!$A$3,MATCH('Data above threshold'!$A143,'Raw Data'!$B$4:$B$185,0),MATCH('Data above threshold'!BC$4,'Raw Data'!$3:$3,0)-1)),"", IFERROR($J143*OFFSET('Raw Data'!$A$3,MATCH('Data above threshold'!$A143,'Raw Data'!$B$4:$B$185,0),MATCH('Data above threshold'!BC$4,'Raw Data'!$3:$3,0)-1),"NA"))</f>
        <v/>
      </c>
      <c r="BB143" s="103" t="str">
        <f aca="true">IF(ISBLANK(OFFSET('Raw Data'!$A$3,MATCH('Data above threshold'!$A143,'Raw Data'!$B$4:$B$185,0),MATCH('Data above threshold'!BD$4,'Raw Data'!$3:$3,0)-1)),"", IFERROR($J143*OFFSET('Raw Data'!$A$3,MATCH('Data above threshold'!$A143,'Raw Data'!$B$4:$B$185,0),MATCH('Data above threshold'!BD$4,'Raw Data'!$3:$3,0)-1),"NA"))</f>
        <v/>
      </c>
      <c r="BC143" s="103" t="str">
        <f aca="true">IF(ISBLANK(OFFSET('Raw Data'!$A$3,MATCH('Data above threshold'!$A143,'Raw Data'!$B$4:$B$185,0),MATCH('Data above threshold'!BE$4,'Raw Data'!$3:$3,0)-1)),"", IFERROR($J143*OFFSET('Raw Data'!$A$3,MATCH('Data above threshold'!$A143,'Raw Data'!$B$4:$B$185,0),MATCH('Data above threshold'!BE$4,'Raw Data'!$3:$3,0)-1),"NA"))</f>
        <v/>
      </c>
      <c r="BD143" s="103" t="str">
        <f aca="true">IF(ISBLANK(OFFSET('Raw Data'!$A$3,MATCH('Data above threshold'!$A143,'Raw Data'!$B$4:$B$185,0),MATCH('Data above threshold'!BF$4,'Raw Data'!$3:$3,0)-1)),"", IFERROR($J143*OFFSET('Raw Data'!$A$3,MATCH('Data above threshold'!$A143,'Raw Data'!$B$4:$B$185,0),MATCH('Data above threshold'!BF$4,'Raw Data'!$3:$3,0)-1),"NA"))</f>
        <v/>
      </c>
      <c r="BE143" s="103" t="str">
        <f aca="true">IF(ISBLANK(OFFSET('Raw Data'!$A$3,MATCH('Data above threshold'!$A143,'Raw Data'!$B$4:$B$185,0),MATCH('Data above threshold'!BG$4,'Raw Data'!$3:$3,0)-1)),"", IFERROR($J143*OFFSET('Raw Data'!$A$3,MATCH('Data above threshold'!$A143,'Raw Data'!$B$4:$B$185,0),MATCH('Data above threshold'!BG$4,'Raw Data'!$3:$3,0)-1),"NA"))</f>
        <v/>
      </c>
      <c r="BF143" s="103" t="str">
        <f aca="true">IF(ISBLANK(OFFSET('Raw Data'!$A$3,MATCH('Data above threshold'!$A143,'Raw Data'!$B$4:$B$185,0),MATCH('Data above threshold'!BH$4,'Raw Data'!$3:$3,0)-1)),"", IFERROR($J143*OFFSET('Raw Data'!$A$3,MATCH('Data above threshold'!$A143,'Raw Data'!$B$4:$B$185,0),MATCH('Data above threshold'!BH$4,'Raw Data'!$3:$3,0)-1),"NA"))</f>
        <v/>
      </c>
      <c r="BG143" s="103" t="str">
        <f aca="true">IF(ISBLANK(OFFSET('Raw Data'!$A$3,MATCH('Data above threshold'!$A143,'Raw Data'!$B$4:$B$185,0),MATCH('Data above threshold'!BI$4,'Raw Data'!$3:$3,0)-1)),"", IFERROR($J143*OFFSET('Raw Data'!$A$3,MATCH('Data above threshold'!$A143,'Raw Data'!$B$4:$B$185,0),MATCH('Data above threshold'!BI$4,'Raw Data'!$3:$3,0)-1),"NA"))</f>
        <v/>
      </c>
      <c r="BH143" s="103" t="str">
        <f aca="true">IF(ISBLANK(OFFSET('Raw Data'!$A$3,MATCH('Data above threshold'!$A143,'Raw Data'!$B$4:$B$185,0),MATCH('Data above threshold'!BJ$4,'Raw Data'!$3:$3,0)-1)),"", IFERROR($J143*OFFSET('Raw Data'!$A$3,MATCH('Data above threshold'!$A143,'Raw Data'!$B$4:$B$185,0),MATCH('Data above threshold'!BJ$4,'Raw Data'!$3:$3,0)-1),"NA"))</f>
        <v/>
      </c>
      <c r="BI143" s="103" t="str">
        <f aca="true">IF(ISBLANK(OFFSET('Raw Data'!$A$3,MATCH('Data above threshold'!$A143,'Raw Data'!$B$4:$B$185,0),MATCH('Data above threshold'!BK$4,'Raw Data'!$3:$3,0)-1)),"", IFERROR($J143*OFFSET('Raw Data'!$A$3,MATCH('Data above threshold'!$A143,'Raw Data'!$B$4:$B$185,0),MATCH('Data above threshold'!BK$4,'Raw Data'!$3:$3,0)-1),"NA"))</f>
        <v/>
      </c>
      <c r="BJ143" s="103" t="str">
        <f aca="true">IF(ISBLANK(OFFSET('Raw Data'!$A$3,MATCH('Data above threshold'!$A143,'Raw Data'!$B$4:$B$185,0),MATCH('Data above threshold'!BL$4,'Raw Data'!$3:$3,0)-1)),"", IFERROR($J143*OFFSET('Raw Data'!$A$3,MATCH('Data above threshold'!$A143,'Raw Data'!$B$4:$B$185,0),MATCH('Data above threshold'!BL$4,'Raw Data'!$3:$3,0)-1),"NA"))</f>
        <v/>
      </c>
      <c r="BK143" s="103" t="str">
        <f aca="true">IF(ISBLANK(OFFSET('Raw Data'!$A$3,MATCH('Data above threshold'!$A143,'Raw Data'!$B$4:$B$185,0),MATCH('Data above threshold'!BM$4,'Raw Data'!$3:$3,0)-1)),"", IFERROR($J143*OFFSET('Raw Data'!$A$3,MATCH('Data above threshold'!$A143,'Raw Data'!$B$4:$B$185,0),MATCH('Data above threshold'!BM$4,'Raw Data'!$3:$3,0)-1),"NA"))</f>
        <v/>
      </c>
      <c r="BL143" s="103" t="str">
        <f aca="true">IF(ISBLANK(OFFSET('Raw Data'!$A$3,MATCH('Data above threshold'!$A143,'Raw Data'!$B$4:$B$185,0),MATCH('Data above threshold'!BN$4,'Raw Data'!$3:$3,0)-1)),"", IFERROR($J143*OFFSET('Raw Data'!$A$3,MATCH('Data above threshold'!$A143,'Raw Data'!$B$4:$B$185,0),MATCH('Data above threshold'!BN$4,'Raw Data'!$3:$3,0)-1),"NA"))</f>
        <v/>
      </c>
      <c r="BM143" s="103" t="str">
        <f aca="true">IF(ISBLANK(OFFSET('Raw Data'!$A$3,MATCH('Data above threshold'!$A143,'Raw Data'!$B$4:$B$185,0),MATCH('Data above threshold'!BO$4,'Raw Data'!$3:$3,0)-1)),"", IFERROR($J143*OFFSET('Raw Data'!$A$3,MATCH('Data above threshold'!$A143,'Raw Data'!$B$4:$B$185,0),MATCH('Data above threshold'!BO$4,'Raw Data'!$3:$3,0)-1),"NA"))</f>
        <v/>
      </c>
      <c r="BN143" s="103" t="str">
        <f aca="true">IF(ISBLANK(OFFSET('Raw Data'!$A$3,MATCH('Data above threshold'!$A143,'Raw Data'!$B$4:$B$185,0),MATCH('Data above threshold'!BP$4,'Raw Data'!$3:$3,0)-1)),"", IFERROR($J143*OFFSET('Raw Data'!$A$3,MATCH('Data above threshold'!$A143,'Raw Data'!$B$4:$B$185,0),MATCH('Data above threshold'!BP$4,'Raw Data'!$3:$3,0)-1),"NA"))</f>
        <v/>
      </c>
      <c r="BO143" s="103" t="str">
        <f aca="true">IF(ISBLANK(OFFSET('Raw Data'!$A$3,MATCH('Data above threshold'!$A143,'Raw Data'!$B$4:$B$185,0),MATCH('Data above threshold'!BQ$4,'Raw Data'!$3:$3,0)-1)),"", IFERROR($J143*OFFSET('Raw Data'!$A$3,MATCH('Data above threshold'!$A143,'Raw Data'!$B$4:$B$185,0),MATCH('Data above threshold'!BQ$4,'Raw Data'!$3:$3,0)-1),"NA"))</f>
        <v/>
      </c>
      <c r="BP143" s="103" t="str">
        <f aca="true">IF(ISBLANK(OFFSET('Raw Data'!$A$3,MATCH('Data above threshold'!$A143,'Raw Data'!$B$4:$B$185,0),MATCH('Data above threshold'!BR$4,'Raw Data'!$3:$3,0)-1)),"", IFERROR($J143*OFFSET('Raw Data'!$A$3,MATCH('Data above threshold'!$A143,'Raw Data'!$B$4:$B$185,0),MATCH('Data above threshold'!BR$4,'Raw Data'!$3:$3,0)-1),"NA"))</f>
        <v/>
      </c>
      <c r="BQ143" s="103" t="str">
        <f aca="true">IF(ISBLANK(OFFSET('Raw Data'!$A$3,MATCH('Data above threshold'!$A143,'Raw Data'!$B$4:$B$185,0),MATCH('Data above threshold'!BS$4,'Raw Data'!$3:$3,0)-1)),"", IFERROR($J143*OFFSET('Raw Data'!$A$3,MATCH('Data above threshold'!$A143,'Raw Data'!$B$4:$B$185,0),MATCH('Data above threshold'!BS$4,'Raw Data'!$3:$3,0)-1),"NA"))</f>
        <v/>
      </c>
      <c r="BR143" s="103" t="str">
        <f aca="true">IF(ISBLANK(OFFSET('Raw Data'!$A$3,MATCH('Data above threshold'!$A143,'Raw Data'!$B$4:$B$185,0),MATCH('Data above threshold'!BT$4,'Raw Data'!$3:$3,0)-1)),"", IFERROR($J143*OFFSET('Raw Data'!$A$3,MATCH('Data above threshold'!$A143,'Raw Data'!$B$4:$B$185,0),MATCH('Data above threshold'!BT$4,'Raw Data'!$3:$3,0)-1),"NA"))</f>
        <v/>
      </c>
      <c r="BS143" s="103" t="str">
        <f aca="true">IF(ISBLANK(OFFSET('Raw Data'!$A$3,MATCH('Data above threshold'!$A143,'Raw Data'!$B$4:$B$185,0),MATCH('Data above threshold'!BU$4,'Raw Data'!$3:$3,0)-1)),"", IFERROR($J143*OFFSET('Raw Data'!$A$3,MATCH('Data above threshold'!$A143,'Raw Data'!$B$4:$B$185,0),MATCH('Data above threshold'!BU$4,'Raw Data'!$3:$3,0)-1),"NA"))</f>
        <v/>
      </c>
      <c r="BT143" s="103" t="str">
        <f aca="true">IF(ISBLANK(OFFSET('Raw Data'!$A$3,MATCH('Data above threshold'!$A143,'Raw Data'!$B$4:$B$185,0),MATCH('Data above threshold'!BV$4,'Raw Data'!$3:$3,0)-1)),"", IFERROR($J143*OFFSET('Raw Data'!$A$3,MATCH('Data above threshold'!$A143,'Raw Data'!$B$4:$B$185,0),MATCH('Data above threshold'!BV$4,'Raw Data'!$3:$3,0)-1),"NA"))</f>
        <v/>
      </c>
      <c r="BU143" s="103" t="str">
        <f aca="true">IF(ISBLANK(OFFSET('Raw Data'!$A$3,MATCH('Data above threshold'!$A143,'Raw Data'!$B$4:$B$185,0),MATCH('Data above threshold'!BW$4,'Raw Data'!$3:$3,0)-1)),"", IFERROR($J143*OFFSET('Raw Data'!$A$3,MATCH('Data above threshold'!$A143,'Raw Data'!$B$4:$B$185,0),MATCH('Data above threshold'!BW$4,'Raw Data'!$3:$3,0)-1),"NA"))</f>
        <v/>
      </c>
      <c r="BV143" s="103" t="str">
        <f aca="true">IF(ISBLANK(OFFSET('Raw Data'!$A$3,MATCH('Data above threshold'!$A143,'Raw Data'!$B$4:$B$185,0),MATCH('Data above threshold'!BX$4,'Raw Data'!$3:$3,0)-1)),"", IFERROR($J143*OFFSET('Raw Data'!$A$3,MATCH('Data above threshold'!$A143,'Raw Data'!$B$4:$B$185,0),MATCH('Data above threshold'!BX$4,'Raw Data'!$3:$3,0)-1),"NA"))</f>
        <v/>
      </c>
      <c r="BW143" s="103" t="str">
        <f aca="true">IF(ISBLANK(OFFSET('Raw Data'!$A$3,MATCH('Data above threshold'!$A143,'Raw Data'!$B$4:$B$185,0),MATCH('Data above threshold'!BY$4,'Raw Data'!$3:$3,0)-1)),"", IFERROR($J143*OFFSET('Raw Data'!$A$3,MATCH('Data above threshold'!$A143,'Raw Data'!$B$4:$B$185,0),MATCH('Data above threshold'!BY$4,'Raw Data'!$3:$3,0)-1),"NA"))</f>
        <v/>
      </c>
      <c r="BX143" s="103" t="str">
        <f aca="true">IF(ISBLANK(OFFSET('Raw Data'!$A$3,MATCH('Data above threshold'!$A143,'Raw Data'!$B$4:$B$185,0),MATCH('Data above threshold'!BZ$4,'Raw Data'!$3:$3,0)-1)),"", IFERROR($J143*OFFSET('Raw Data'!$A$3,MATCH('Data above threshold'!$A143,'Raw Data'!$B$4:$B$185,0),MATCH('Data above threshold'!BZ$4,'Raw Data'!$3:$3,0)-1),"NA"))</f>
        <v/>
      </c>
      <c r="BY143" s="103" t="str">
        <f aca="true">IF(ISBLANK(OFFSET('Raw Data'!$A$3,MATCH('Data above threshold'!$A143,'Raw Data'!$B$4:$B$185,0),MATCH('Data above threshold'!CA$4,'Raw Data'!$3:$3,0)-1)),"", IFERROR($J143*OFFSET('Raw Data'!$A$3,MATCH('Data above threshold'!$A143,'Raw Data'!$B$4:$B$185,0),MATCH('Data above threshold'!CA$4,'Raw Data'!$3:$3,0)-1),"NA"))</f>
        <v/>
      </c>
      <c r="BZ143" s="103" t="str">
        <f aca="true">IF(ISBLANK(OFFSET('Raw Data'!$A$3,MATCH('Data above threshold'!$A143,'Raw Data'!$B$4:$B$185,0),MATCH('Data above threshold'!CB$4,'Raw Data'!$3:$3,0)-1)),"", IFERROR($J143*OFFSET('Raw Data'!$A$3,MATCH('Data above threshold'!$A143,'Raw Data'!$B$4:$B$185,0),MATCH('Data above threshold'!CB$4,'Raw Data'!$3:$3,0)-1),"NA"))</f>
        <v/>
      </c>
      <c r="CA143" s="103" t="str">
        <f aca="true">IF(ISBLANK(OFFSET('Raw Data'!$A$3,MATCH('Data above threshold'!$A143,'Raw Data'!$B$4:$B$185,0),MATCH('Data above threshold'!CC$4,'Raw Data'!$3:$3,0)-1)),"", IFERROR($J143*OFFSET('Raw Data'!$A$3,MATCH('Data above threshold'!$A143,'Raw Data'!$B$4:$B$185,0),MATCH('Data above threshold'!CC$4,'Raw Data'!$3:$3,0)-1),"NA"))</f>
        <v/>
      </c>
      <c r="CB143" s="103" t="str">
        <f aca="true">IF(ISBLANK(OFFSET('Raw Data'!$A$3,MATCH('Data above threshold'!$A143,'Raw Data'!$B$4:$B$185,0),MATCH('Data above threshold'!CD$4,'Raw Data'!$3:$3,0)-1)),"", IFERROR($J143*OFFSET('Raw Data'!$A$3,MATCH('Data above threshold'!$A143,'Raw Data'!$B$4:$B$185,0),MATCH('Data above threshold'!CD$4,'Raw Data'!$3:$3,0)-1),"NA"))</f>
        <v/>
      </c>
      <c r="CC143" s="103" t="str">
        <f aca="true">IF(ISBLANK(OFFSET('Raw Data'!$A$3,MATCH('Data above threshold'!$A143,'Raw Data'!$B$4:$B$185,0),MATCH('Data above threshold'!CE$4,'Raw Data'!$3:$3,0)-1)),"", IFERROR($J143*OFFSET('Raw Data'!$A$3,MATCH('Data above threshold'!$A143,'Raw Data'!$B$4:$B$185,0),MATCH('Data above threshold'!CE$4,'Raw Data'!$3:$3,0)-1),"NA"))</f>
        <v/>
      </c>
      <c r="CD143" s="103" t="str">
        <f aca="true">IF(ISBLANK(OFFSET('Raw Data'!$A$3,MATCH('Data above threshold'!$A143,'Raw Data'!$B$4:$B$185,0),MATCH('Data above threshold'!CF$4,'Raw Data'!$3:$3,0)-1)),"", IFERROR($J143*OFFSET('Raw Data'!$A$3,MATCH('Data above threshold'!$A143,'Raw Data'!$B$4:$B$185,0),MATCH('Data above threshold'!CF$4,'Raw Data'!$3:$3,0)-1),"NA"))</f>
        <v/>
      </c>
      <c r="CE143" s="103" t="str">
        <f aca="true">IF(ISBLANK(OFFSET('Raw Data'!$A$3,MATCH('Data above threshold'!$A143,'Raw Data'!$B$4:$B$185,0),MATCH('Data above threshold'!CG$4,'Raw Data'!$3:$3,0)-1)),"", IFERROR($J143*OFFSET('Raw Data'!$A$3,MATCH('Data above threshold'!$A143,'Raw Data'!$B$4:$B$185,0),MATCH('Data above threshold'!CG$4,'Raw Data'!$3:$3,0)-1),"NA"))</f>
        <v/>
      </c>
      <c r="CF143" s="103" t="str">
        <f aca="true">IF(ISBLANK(OFFSET('Raw Data'!$A$3,MATCH('Data above threshold'!$A143,'Raw Data'!$B$4:$B$185,0),MATCH('Data above threshold'!CH$4,'Raw Data'!$3:$3,0)-1)),"", IFERROR($J143*OFFSET('Raw Data'!$A$3,MATCH('Data above threshold'!$A143,'Raw Data'!$B$4:$B$185,0),MATCH('Data above threshold'!CH$4,'Raw Data'!$3:$3,0)-1),"NA"))</f>
        <v/>
      </c>
      <c r="CG143" s="103" t="str">
        <f aca="true">IF(ISBLANK(OFFSET('Raw Data'!$A$3,MATCH('Data above threshold'!$A143,'Raw Data'!$B$4:$B$185,0),MATCH('Data above threshold'!CI$4,'Raw Data'!$3:$3,0)-1)),"", IFERROR($J143*OFFSET('Raw Data'!$A$3,MATCH('Data above threshold'!$A143,'Raw Data'!$B$4:$B$185,0),MATCH('Data above threshold'!CI$4,'Raw Data'!$3:$3,0)-1),"NA"))</f>
        <v/>
      </c>
      <c r="CH143" s="103" t="str">
        <f aca="true">IF(ISBLANK(OFFSET('Raw Data'!$A$3,MATCH('Data above threshold'!$A143,'Raw Data'!$B$4:$B$185,0),MATCH('Data above threshold'!CJ$4,'Raw Data'!$3:$3,0)-1)),"", IFERROR($J143*OFFSET('Raw Data'!$A$3,MATCH('Data above threshold'!$A143,'Raw Data'!$B$4:$B$185,0),MATCH('Data above threshold'!CJ$4,'Raw Data'!$3:$3,0)-1),"NA"))</f>
        <v/>
      </c>
      <c r="CI143" s="103" t="str">
        <f aca="true">IF(ISBLANK(OFFSET('Raw Data'!$A$3,MATCH('Data above threshold'!$A143,'Raw Data'!$B$4:$B$185,0),MATCH('Data above threshold'!CK$4,'Raw Data'!$3:$3,0)-1)),"", IFERROR($J143*OFFSET('Raw Data'!$A$3,MATCH('Data above threshold'!$A143,'Raw Data'!$B$4:$B$185,0),MATCH('Data above threshold'!CK$4,'Raw Data'!$3:$3,0)-1),"NA"))</f>
        <v/>
      </c>
      <c r="CJ143" s="103" t="str">
        <f aca="true">IF(ISBLANK(OFFSET('Raw Data'!$A$3,MATCH('Data above threshold'!$A143,'Raw Data'!$B$4:$B$185,0),MATCH('Data above threshold'!CL$4,'Raw Data'!$3:$3,0)-1)),"", IFERROR($J143*OFFSET('Raw Data'!$A$3,MATCH('Data above threshold'!$A143,'Raw Data'!$B$4:$B$185,0),MATCH('Data above threshold'!CL$4,'Raw Data'!$3:$3,0)-1),"NA"))</f>
        <v/>
      </c>
      <c r="CK143" s="103" t="str">
        <f aca="true">IF(ISBLANK(OFFSET('Raw Data'!$A$3,MATCH('Data above threshold'!$A143,'Raw Data'!$B$4:$B$185,0),MATCH('Data above threshold'!CM$4,'Raw Data'!$3:$3,0)-1)),"", IFERROR($J143*OFFSET('Raw Data'!$A$3,MATCH('Data above threshold'!$A143,'Raw Data'!$B$4:$B$185,0),MATCH('Data above threshold'!CM$4,'Raw Data'!$3:$3,0)-1),"NA"))</f>
        <v/>
      </c>
      <c r="CL143" s="103" t="str">
        <f aca="true">IF(ISBLANK(OFFSET('Raw Data'!$A$3,MATCH('Data above threshold'!$A143,'Raw Data'!$B$4:$B$185,0),MATCH('Data above threshold'!CN$4,'Raw Data'!$3:$3,0)-1)),"", IFERROR($J143*OFFSET('Raw Data'!$A$3,MATCH('Data above threshold'!$A143,'Raw Data'!$B$4:$B$185,0),MATCH('Data above threshold'!CN$4,'Raw Data'!$3:$3,0)-1),"NA"))</f>
        <v/>
      </c>
      <c r="CM143" s="103" t="str">
        <f aca="true">IF(ISBLANK(OFFSET('Raw Data'!$A$3,MATCH('Data above threshold'!$A143,'Raw Data'!$B$4:$B$185,0),MATCH('Data above threshold'!CO$4,'Raw Data'!$3:$3,0)-1)),"", IFERROR($J143*OFFSET('Raw Data'!$A$3,MATCH('Data above threshold'!$A143,'Raw Data'!$B$4:$B$185,0),MATCH('Data above threshold'!CO$4,'Raw Data'!$3:$3,0)-1),"NA"))</f>
        <v/>
      </c>
      <c r="CN143" s="103" t="str">
        <f aca="true">IF(ISBLANK(OFFSET('Raw Data'!$A$3,MATCH('Data above threshold'!$A143,'Raw Data'!$B$4:$B$185,0),MATCH('Data above threshold'!CP$4,'Raw Data'!$3:$3,0)-1)),"", IFERROR($J143*OFFSET('Raw Data'!$A$3,MATCH('Data above threshold'!$A143,'Raw Data'!$B$4:$B$185,0),MATCH('Data above threshold'!CP$4,'Raw Data'!$3:$3,0)-1),"NA"))</f>
        <v/>
      </c>
      <c r="CO143" s="103" t="str">
        <f aca="true">IF(ISBLANK(OFFSET('Raw Data'!$A$3,MATCH('Data above threshold'!$A143,'Raw Data'!$B$4:$B$185,0),MATCH('Data above threshold'!CQ$4,'Raw Data'!$3:$3,0)-1)),"", IFERROR($J143*OFFSET('Raw Data'!$A$3,MATCH('Data above threshold'!$A143,'Raw Data'!$B$4:$B$185,0),MATCH('Data above threshold'!CQ$4,'Raw Data'!$3:$3,0)-1),"NA"))</f>
        <v/>
      </c>
      <c r="CP143" s="103" t="str">
        <f aca="true">IF(ISBLANK(OFFSET('Raw Data'!$A$3,MATCH('Data above threshold'!$A143,'Raw Data'!$B$4:$B$185,0),MATCH('Data above threshold'!CR$4,'Raw Data'!$3:$3,0)-1)),"", IFERROR($J143*OFFSET('Raw Data'!$A$3,MATCH('Data above threshold'!$A143,'Raw Data'!$B$4:$B$185,0),MATCH('Data above threshold'!CR$4,'Raw Data'!$3:$3,0)-1),"NA"))</f>
        <v/>
      </c>
    </row>
    <row r="144" customFormat="false" ht="15.5" hidden="false" customHeight="false" outlineLevel="0" collapsed="false">
      <c r="A144" s="107" t="n">
        <v>5210</v>
      </c>
      <c r="B144" s="107" t="n">
        <v>3</v>
      </c>
      <c r="C144" s="103" t="str">
        <f aca="true">IF(ISBLANK(OFFSET('Raw Data'!$A$3,MATCH($A144,'Raw Data'!$B$4:$B$185,0),MATCH(C$4,'Raw Data'!$3:$3,0)-1)),"",OFFSET('Raw Data'!$A$3,MATCH($A144,'Raw Data'!$B$4:$B$185,0),MATCH(C$4,'Raw Data'!$3:$3,0)-1))</f>
        <v>Proactive laws</v>
      </c>
      <c r="D144" s="103" t="str">
        <f aca="true">IF(ISBLANK(OFFSET('Raw Data'!$A$3,MATCH($A144,'Raw Data'!$B$4:$B$185,0),MATCH(D$4,'Raw Data'!$3:$3,0)-1)),"",OFFSET('Raw Data'!$A$3,MATCH($A144,'Raw Data'!$B$4:$B$185,0),MATCH(D$4,'Raw Data'!$3:$3,0)-1))</f>
        <v/>
      </c>
      <c r="E144" s="103" t="str">
        <f aca="true">IF(ISBLANK(OFFSET('Raw Data'!$A$3,MATCH($A144,'Raw Data'!$B$4:$B$185,0),MATCH(E$4,'Raw Data'!$3:$3,0)-1)),"",OFFSET('Raw Data'!$A$3,MATCH($A144,'Raw Data'!$B$4:$B$185,0),MATCH(E$4,'Raw Data'!$3:$3,0)-1))</f>
        <v/>
      </c>
      <c r="F144" s="103" t="str">
        <f aca="true">IF(ISBLANK(OFFSET('Raw Data'!$A$3,MATCH($A144,'Raw Data'!$B$4:$B$185,0),MATCH(F$4,'Raw Data'!$3:$3,0)-1)),"",OFFSET('Raw Data'!$A$3,MATCH($A144,'Raw Data'!$B$4:$B$185,0),MATCH(F$4,'Raw Data'!$3:$3,0)-1))</f>
        <v/>
      </c>
      <c r="G144" s="0" t="s">
        <v>217</v>
      </c>
      <c r="H144" s="103" t="str">
        <f aca="true">IF(ISBLANK(OFFSET('Raw Data'!$A$3,MATCH($A144,'Raw Data'!$B$4:$B$185,0),MATCH(H$4,'Raw Data'!$3:$3,0)-1)),"",OFFSET('Raw Data'!$A$3,MATCH($A144,'Raw Data'!$B$4:$B$185,0),MATCH(H$4,'Raw Data'!$3:$3,0)-1))</f>
        <v/>
      </c>
      <c r="I144" s="103" t="str">
        <f aca="true">IF(ISBLANK(OFFSET('Raw Data'!$A$3,MATCH($A144,'Raw Data'!$B$4:$B$185,0),MATCH(I$4,'Raw Data'!$3:$3,0)-1)),"",OFFSET('Raw Data'!$A$3,MATCH($A144,'Raw Data'!$B$4:$B$185,0),MATCH(I$4,'Raw Data'!$3:$3,0)-1))</f>
        <v/>
      </c>
      <c r="J144" s="103" t="str">
        <f aca="false">IF(I144="","",IF(I144="Minus",-1,1))</f>
        <v/>
      </c>
      <c r="K144" s="105" t="str">
        <f aca="false" t="array" ref="K144:K144">IFERROR(SKEW(IF(ISNUMBER(O144:CP144),O144:CP144,"")),"")</f>
        <v/>
      </c>
      <c r="L144" s="103" t="n">
        <f aca="true">IF(ISBLANK(OFFSET('Data above threshold'!$A$4,MATCH('Data above threshold'!$A144,'Data above threshold'!$A$5:$A$185,0),MATCH('Data above threshold'!N$4,'Data above threshold'!$4:$4,0)-1)),1,OFFSET('Data above threshold'!$A$4,MATCH('Data above threshold'!$A144,'Data above threshold'!$A$5:$A$185,0),MATCH('Data above threshold'!N$4,'Data above threshold'!$4:$4,0)-1))</f>
        <v>1</v>
      </c>
      <c r="M144" s="103" t="str">
        <f aca="true">IF(ISBLANK(OFFSET('Data above threshold'!$A$4,MATCH('Data above threshold'!$A144,'Data above threshold'!$A$5:$A$185,0),MATCH('Data above threshold'!O$4,'Data above threshold'!$4:$4,0)-1)),"",OFFSET('Data above threshold'!$A$4,MATCH('Data above threshold'!$A144,'Data above threshold'!$A$5:$A$185,0),MATCH('Data above threshold'!O$4,'Data above threshold'!$4:$4,0)-1))</f>
        <v/>
      </c>
      <c r="N144" s="106" t="str">
        <f aca="false" t="array" ref="N144:N144">IF(B144&lt;4,"",1-IFERROR(SUM(ISNUMBER(O144:CP144)*(1-$O$3:$CP$3))/COUNTIF($O$3:$CP$3,0),0))</f>
        <v/>
      </c>
      <c r="O144" s="103" t="str">
        <f aca="true">IF(ISBLANK(OFFSET('Raw Data'!$A$3,MATCH('Data above threshold'!$A144,'Raw Data'!$B$4:$B$185,0),MATCH('Data above threshold'!Q$4,'Raw Data'!$3:$3,0)-1)),"", IFERROR($J144*OFFSET('Raw Data'!$A$3,MATCH('Data above threshold'!$A144,'Raw Data'!$B$4:$B$185,0),MATCH('Data above threshold'!Q$4,'Raw Data'!$3:$3,0)-1),"NA"))</f>
        <v/>
      </c>
      <c r="P144" s="103" t="str">
        <f aca="true">IF(ISBLANK(OFFSET('Raw Data'!$A$3,MATCH('Data above threshold'!$A144,'Raw Data'!$B$4:$B$185,0),MATCH('Data above threshold'!R$4,'Raw Data'!$3:$3,0)-1)),"", IFERROR($J144*OFFSET('Raw Data'!$A$3,MATCH('Data above threshold'!$A144,'Raw Data'!$B$4:$B$185,0),MATCH('Data above threshold'!R$4,'Raw Data'!$3:$3,0)-1),"NA"))</f>
        <v/>
      </c>
      <c r="Q144" s="103" t="str">
        <f aca="true">IF(ISBLANK(OFFSET('Raw Data'!$A$3,MATCH('Data above threshold'!$A144,'Raw Data'!$B$4:$B$185,0),MATCH('Data above threshold'!S$4,'Raw Data'!$3:$3,0)-1)),"", IFERROR($J144*OFFSET('Raw Data'!$A$3,MATCH('Data above threshold'!$A144,'Raw Data'!$B$4:$B$185,0),MATCH('Data above threshold'!S$4,'Raw Data'!$3:$3,0)-1),"NA"))</f>
        <v/>
      </c>
      <c r="R144" s="103" t="str">
        <f aca="true">IF(ISBLANK(OFFSET('Raw Data'!$A$3,MATCH('Data above threshold'!$A144,'Raw Data'!$B$4:$B$185,0),MATCH('Data above threshold'!T$4,'Raw Data'!$3:$3,0)-1)),"", IFERROR($J144*OFFSET('Raw Data'!$A$3,MATCH('Data above threshold'!$A144,'Raw Data'!$B$4:$B$185,0),MATCH('Data above threshold'!T$4,'Raw Data'!$3:$3,0)-1),"NA"))</f>
        <v/>
      </c>
      <c r="S144" s="103" t="str">
        <f aca="true">IF(ISBLANK(OFFSET('Raw Data'!$A$3,MATCH('Data above threshold'!$A144,'Raw Data'!$B$4:$B$185,0),MATCH('Data above threshold'!U$4,'Raw Data'!$3:$3,0)-1)),"", IFERROR($J144*OFFSET('Raw Data'!$A$3,MATCH('Data above threshold'!$A144,'Raw Data'!$B$4:$B$185,0),MATCH('Data above threshold'!U$4,'Raw Data'!$3:$3,0)-1),"NA"))</f>
        <v/>
      </c>
      <c r="T144" s="103" t="str">
        <f aca="true">IF(ISBLANK(OFFSET('Raw Data'!$A$3,MATCH('Data above threshold'!$A144,'Raw Data'!$B$4:$B$185,0),MATCH('Data above threshold'!V$4,'Raw Data'!$3:$3,0)-1)),"", IFERROR($J144*OFFSET('Raw Data'!$A$3,MATCH('Data above threshold'!$A144,'Raw Data'!$B$4:$B$185,0),MATCH('Data above threshold'!V$4,'Raw Data'!$3:$3,0)-1),"NA"))</f>
        <v/>
      </c>
      <c r="U144" s="103" t="str">
        <f aca="true">IF(ISBLANK(OFFSET('Raw Data'!$A$3,MATCH('Data above threshold'!$A144,'Raw Data'!$B$4:$B$185,0),MATCH('Data above threshold'!W$4,'Raw Data'!$3:$3,0)-1)),"", IFERROR($J144*OFFSET('Raw Data'!$A$3,MATCH('Data above threshold'!$A144,'Raw Data'!$B$4:$B$185,0),MATCH('Data above threshold'!W$4,'Raw Data'!$3:$3,0)-1),"NA"))</f>
        <v/>
      </c>
      <c r="V144" s="103" t="str">
        <f aca="true">IF(ISBLANK(OFFSET('Raw Data'!$A$3,MATCH('Data above threshold'!$A144,'Raw Data'!$B$4:$B$185,0),MATCH('Data above threshold'!X$4,'Raw Data'!$3:$3,0)-1)),"", IFERROR($J144*OFFSET('Raw Data'!$A$3,MATCH('Data above threshold'!$A144,'Raw Data'!$B$4:$B$185,0),MATCH('Data above threshold'!X$4,'Raw Data'!$3:$3,0)-1),"NA"))</f>
        <v/>
      </c>
      <c r="W144" s="103" t="str">
        <f aca="true">IF(ISBLANK(OFFSET('Raw Data'!$A$3,MATCH('Data above threshold'!$A144,'Raw Data'!$B$4:$B$185,0),MATCH('Data above threshold'!Y$4,'Raw Data'!$3:$3,0)-1)),"", IFERROR($J144*OFFSET('Raw Data'!$A$3,MATCH('Data above threshold'!$A144,'Raw Data'!$B$4:$B$185,0),MATCH('Data above threshold'!Y$4,'Raw Data'!$3:$3,0)-1),"NA"))</f>
        <v/>
      </c>
      <c r="X144" s="103" t="str">
        <f aca="true">IF(ISBLANK(OFFSET('Raw Data'!$A$3,MATCH('Data above threshold'!$A144,'Raw Data'!$B$4:$B$185,0),MATCH('Data above threshold'!Z$4,'Raw Data'!$3:$3,0)-1)),"", IFERROR($J144*OFFSET('Raw Data'!$A$3,MATCH('Data above threshold'!$A144,'Raw Data'!$B$4:$B$185,0),MATCH('Data above threshold'!Z$4,'Raw Data'!$3:$3,0)-1),"NA"))</f>
        <v/>
      </c>
      <c r="Y144" s="103" t="str">
        <f aca="true">IF(ISBLANK(OFFSET('Raw Data'!$A$3,MATCH('Data above threshold'!$A144,'Raw Data'!$B$4:$B$185,0),MATCH('Data above threshold'!AA$4,'Raw Data'!$3:$3,0)-1)),"", IFERROR($J144*OFFSET('Raw Data'!$A$3,MATCH('Data above threshold'!$A144,'Raw Data'!$B$4:$B$185,0),MATCH('Data above threshold'!AA$4,'Raw Data'!$3:$3,0)-1),"NA"))</f>
        <v/>
      </c>
      <c r="Z144" s="103" t="str">
        <f aca="true">IF(ISBLANK(OFFSET('Raw Data'!$A$3,MATCH('Data above threshold'!$A144,'Raw Data'!$B$4:$B$185,0),MATCH('Data above threshold'!AB$4,'Raw Data'!$3:$3,0)-1)),"", IFERROR($J144*OFFSET('Raw Data'!$A$3,MATCH('Data above threshold'!$A144,'Raw Data'!$B$4:$B$185,0),MATCH('Data above threshold'!AB$4,'Raw Data'!$3:$3,0)-1),"NA"))</f>
        <v/>
      </c>
      <c r="AA144" s="103" t="str">
        <f aca="true">IF(ISBLANK(OFFSET('Raw Data'!$A$3,MATCH('Data above threshold'!$A144,'Raw Data'!$B$4:$B$185,0),MATCH('Data above threshold'!AC$4,'Raw Data'!$3:$3,0)-1)),"", IFERROR($J144*OFFSET('Raw Data'!$A$3,MATCH('Data above threshold'!$A144,'Raw Data'!$B$4:$B$185,0),MATCH('Data above threshold'!AC$4,'Raw Data'!$3:$3,0)-1),"NA"))</f>
        <v/>
      </c>
      <c r="AB144" s="103" t="str">
        <f aca="true">IF(ISBLANK(OFFSET('Raw Data'!$A$3,MATCH('Data above threshold'!$A144,'Raw Data'!$B$4:$B$185,0),MATCH('Data above threshold'!AD$4,'Raw Data'!$3:$3,0)-1)),"", IFERROR($J144*OFFSET('Raw Data'!$A$3,MATCH('Data above threshold'!$A144,'Raw Data'!$B$4:$B$185,0),MATCH('Data above threshold'!AD$4,'Raw Data'!$3:$3,0)-1),"NA"))</f>
        <v/>
      </c>
      <c r="AC144" s="103" t="str">
        <f aca="true">IF(ISBLANK(OFFSET('Raw Data'!$A$3,MATCH('Data above threshold'!$A144,'Raw Data'!$B$4:$B$185,0),MATCH('Data above threshold'!AE$4,'Raw Data'!$3:$3,0)-1)),"", IFERROR($J144*OFFSET('Raw Data'!$A$3,MATCH('Data above threshold'!$A144,'Raw Data'!$B$4:$B$185,0),MATCH('Data above threshold'!AE$4,'Raw Data'!$3:$3,0)-1),"NA"))</f>
        <v/>
      </c>
      <c r="AD144" s="103" t="str">
        <f aca="true">IF(ISBLANK(OFFSET('Raw Data'!$A$3,MATCH('Data above threshold'!$A144,'Raw Data'!$B$4:$B$185,0),MATCH('Data above threshold'!AF$4,'Raw Data'!$3:$3,0)-1)),"", IFERROR($J144*OFFSET('Raw Data'!$A$3,MATCH('Data above threshold'!$A144,'Raw Data'!$B$4:$B$185,0),MATCH('Data above threshold'!AF$4,'Raw Data'!$3:$3,0)-1),"NA"))</f>
        <v/>
      </c>
      <c r="AE144" s="103" t="str">
        <f aca="true">IF(ISBLANK(OFFSET('Raw Data'!$A$3,MATCH('Data above threshold'!$A144,'Raw Data'!$B$4:$B$185,0),MATCH('Data above threshold'!AG$4,'Raw Data'!$3:$3,0)-1)),"", IFERROR($J144*OFFSET('Raw Data'!$A$3,MATCH('Data above threshold'!$A144,'Raw Data'!$B$4:$B$185,0),MATCH('Data above threshold'!AG$4,'Raw Data'!$3:$3,0)-1),"NA"))</f>
        <v/>
      </c>
      <c r="AF144" s="103" t="str">
        <f aca="true">IF(ISBLANK(OFFSET('Raw Data'!$A$3,MATCH('Data above threshold'!$A144,'Raw Data'!$B$4:$B$185,0),MATCH('Data above threshold'!AH$4,'Raw Data'!$3:$3,0)-1)),"", IFERROR($J144*OFFSET('Raw Data'!$A$3,MATCH('Data above threshold'!$A144,'Raw Data'!$B$4:$B$185,0),MATCH('Data above threshold'!AH$4,'Raw Data'!$3:$3,0)-1),"NA"))</f>
        <v/>
      </c>
      <c r="AG144" s="103" t="str">
        <f aca="true">IF(ISBLANK(OFFSET('Raw Data'!$A$3,MATCH('Data above threshold'!$A144,'Raw Data'!$B$4:$B$185,0),MATCH('Data above threshold'!AI$4,'Raw Data'!$3:$3,0)-1)),"", IFERROR($J144*OFFSET('Raw Data'!$A$3,MATCH('Data above threshold'!$A144,'Raw Data'!$B$4:$B$185,0),MATCH('Data above threshold'!AI$4,'Raw Data'!$3:$3,0)-1),"NA"))</f>
        <v/>
      </c>
      <c r="AH144" s="103" t="str">
        <f aca="true">IF(ISBLANK(OFFSET('Raw Data'!$A$3,MATCH('Data above threshold'!$A144,'Raw Data'!$B$4:$B$185,0),MATCH('Data above threshold'!AJ$4,'Raw Data'!$3:$3,0)-1)),"", IFERROR($J144*OFFSET('Raw Data'!$A$3,MATCH('Data above threshold'!$A144,'Raw Data'!$B$4:$B$185,0),MATCH('Data above threshold'!AJ$4,'Raw Data'!$3:$3,0)-1),"NA"))</f>
        <v/>
      </c>
      <c r="AI144" s="103" t="str">
        <f aca="true">IF(ISBLANK(OFFSET('Raw Data'!$A$3,MATCH('Data above threshold'!$A144,'Raw Data'!$B$4:$B$185,0),MATCH('Data above threshold'!AK$4,'Raw Data'!$3:$3,0)-1)),"", IFERROR($J144*OFFSET('Raw Data'!$A$3,MATCH('Data above threshold'!$A144,'Raw Data'!$B$4:$B$185,0),MATCH('Data above threshold'!AK$4,'Raw Data'!$3:$3,0)-1),"NA"))</f>
        <v/>
      </c>
      <c r="AJ144" s="103" t="str">
        <f aca="true">IF(ISBLANK(OFFSET('Raw Data'!$A$3,MATCH('Data above threshold'!$A144,'Raw Data'!$B$4:$B$185,0),MATCH('Data above threshold'!AL$4,'Raw Data'!$3:$3,0)-1)),"", IFERROR($J144*OFFSET('Raw Data'!$A$3,MATCH('Data above threshold'!$A144,'Raw Data'!$B$4:$B$185,0),MATCH('Data above threshold'!AL$4,'Raw Data'!$3:$3,0)-1),"NA"))</f>
        <v/>
      </c>
      <c r="AK144" s="103" t="str">
        <f aca="true">IF(ISBLANK(OFFSET('Raw Data'!$A$3,MATCH('Data above threshold'!$A144,'Raw Data'!$B$4:$B$185,0),MATCH('Data above threshold'!AM$4,'Raw Data'!$3:$3,0)-1)),"", IFERROR($J144*OFFSET('Raw Data'!$A$3,MATCH('Data above threshold'!$A144,'Raw Data'!$B$4:$B$185,0),MATCH('Data above threshold'!AM$4,'Raw Data'!$3:$3,0)-1),"NA"))</f>
        <v/>
      </c>
      <c r="AL144" s="103" t="str">
        <f aca="true">IF(ISBLANK(OFFSET('Raw Data'!$A$3,MATCH('Data above threshold'!$A144,'Raw Data'!$B$4:$B$185,0),MATCH('Data above threshold'!AN$4,'Raw Data'!$3:$3,0)-1)),"", IFERROR($J144*OFFSET('Raw Data'!$A$3,MATCH('Data above threshold'!$A144,'Raw Data'!$B$4:$B$185,0),MATCH('Data above threshold'!AN$4,'Raw Data'!$3:$3,0)-1),"NA"))</f>
        <v/>
      </c>
      <c r="AM144" s="103" t="str">
        <f aca="true">IF(ISBLANK(OFFSET('Raw Data'!$A$3,MATCH('Data above threshold'!$A144,'Raw Data'!$B$4:$B$185,0),MATCH('Data above threshold'!AO$4,'Raw Data'!$3:$3,0)-1)),"", IFERROR($J144*OFFSET('Raw Data'!$A$3,MATCH('Data above threshold'!$A144,'Raw Data'!$B$4:$B$185,0),MATCH('Data above threshold'!AO$4,'Raw Data'!$3:$3,0)-1),"NA"))</f>
        <v/>
      </c>
      <c r="AN144" s="103" t="str">
        <f aca="true">IF(ISBLANK(OFFSET('Raw Data'!$A$3,MATCH('Data above threshold'!$A144,'Raw Data'!$B$4:$B$185,0),MATCH('Data above threshold'!AP$4,'Raw Data'!$3:$3,0)-1)),"", IFERROR($J144*OFFSET('Raw Data'!$A$3,MATCH('Data above threshold'!$A144,'Raw Data'!$B$4:$B$185,0),MATCH('Data above threshold'!AP$4,'Raw Data'!$3:$3,0)-1),"NA"))</f>
        <v/>
      </c>
      <c r="AO144" s="103" t="str">
        <f aca="true">IF(ISBLANK(OFFSET('Raw Data'!$A$3,MATCH('Data above threshold'!$A144,'Raw Data'!$B$4:$B$185,0),MATCH('Data above threshold'!AQ$4,'Raw Data'!$3:$3,0)-1)),"", IFERROR($J144*OFFSET('Raw Data'!$A$3,MATCH('Data above threshold'!$A144,'Raw Data'!$B$4:$B$185,0),MATCH('Data above threshold'!AQ$4,'Raw Data'!$3:$3,0)-1),"NA"))</f>
        <v/>
      </c>
      <c r="AP144" s="103" t="str">
        <f aca="true">IF(ISBLANK(OFFSET('Raw Data'!$A$3,MATCH('Data above threshold'!$A144,'Raw Data'!$B$4:$B$185,0),MATCH('Data above threshold'!AR$4,'Raw Data'!$3:$3,0)-1)),"", IFERROR($J144*OFFSET('Raw Data'!$A$3,MATCH('Data above threshold'!$A144,'Raw Data'!$B$4:$B$185,0),MATCH('Data above threshold'!AR$4,'Raw Data'!$3:$3,0)-1),"NA"))</f>
        <v/>
      </c>
      <c r="AQ144" s="103" t="str">
        <f aca="true">IF(ISBLANK(OFFSET('Raw Data'!$A$3,MATCH('Data above threshold'!$A144,'Raw Data'!$B$4:$B$185,0),MATCH('Data above threshold'!AS$4,'Raw Data'!$3:$3,0)-1)),"", IFERROR($J144*OFFSET('Raw Data'!$A$3,MATCH('Data above threshold'!$A144,'Raw Data'!$B$4:$B$185,0),MATCH('Data above threshold'!AS$4,'Raw Data'!$3:$3,0)-1),"NA"))</f>
        <v/>
      </c>
      <c r="AR144" s="103" t="str">
        <f aca="true">IF(ISBLANK(OFFSET('Raw Data'!$A$3,MATCH('Data above threshold'!$A144,'Raw Data'!$B$4:$B$185,0),MATCH('Data above threshold'!AT$4,'Raw Data'!$3:$3,0)-1)),"", IFERROR($J144*OFFSET('Raw Data'!$A$3,MATCH('Data above threshold'!$A144,'Raw Data'!$B$4:$B$185,0),MATCH('Data above threshold'!AT$4,'Raw Data'!$3:$3,0)-1),"NA"))</f>
        <v/>
      </c>
      <c r="AS144" s="103" t="str">
        <f aca="true">IF(ISBLANK(OFFSET('Raw Data'!$A$3,MATCH('Data above threshold'!$A144,'Raw Data'!$B$4:$B$185,0),MATCH('Data above threshold'!AU$4,'Raw Data'!$3:$3,0)-1)),"", IFERROR($J144*OFFSET('Raw Data'!$A$3,MATCH('Data above threshold'!$A144,'Raw Data'!$B$4:$B$185,0),MATCH('Data above threshold'!AU$4,'Raw Data'!$3:$3,0)-1),"NA"))</f>
        <v/>
      </c>
      <c r="AT144" s="103" t="str">
        <f aca="true">IF(ISBLANK(OFFSET('Raw Data'!$A$3,MATCH('Data above threshold'!$A144,'Raw Data'!$B$4:$B$185,0),MATCH('Data above threshold'!AV$4,'Raw Data'!$3:$3,0)-1)),"", IFERROR($J144*OFFSET('Raw Data'!$A$3,MATCH('Data above threshold'!$A144,'Raw Data'!$B$4:$B$185,0),MATCH('Data above threshold'!AV$4,'Raw Data'!$3:$3,0)-1),"NA"))</f>
        <v/>
      </c>
      <c r="AU144" s="103" t="str">
        <f aca="true">IF(ISBLANK(OFFSET('Raw Data'!$A$3,MATCH('Data above threshold'!$A144,'Raw Data'!$B$4:$B$185,0),MATCH('Data above threshold'!AW$4,'Raw Data'!$3:$3,0)-1)),"", IFERROR($J144*OFFSET('Raw Data'!$A$3,MATCH('Data above threshold'!$A144,'Raw Data'!$B$4:$B$185,0),MATCH('Data above threshold'!AW$4,'Raw Data'!$3:$3,0)-1),"NA"))</f>
        <v/>
      </c>
      <c r="AV144" s="103" t="str">
        <f aca="true">IF(ISBLANK(OFFSET('Raw Data'!$A$3,MATCH('Data above threshold'!$A144,'Raw Data'!$B$4:$B$185,0),MATCH('Data above threshold'!AX$4,'Raw Data'!$3:$3,0)-1)),"", IFERROR($J144*OFFSET('Raw Data'!$A$3,MATCH('Data above threshold'!$A144,'Raw Data'!$B$4:$B$185,0),MATCH('Data above threshold'!AX$4,'Raw Data'!$3:$3,0)-1),"NA"))</f>
        <v/>
      </c>
      <c r="AW144" s="103" t="str">
        <f aca="true">IF(ISBLANK(OFFSET('Raw Data'!$A$3,MATCH('Data above threshold'!$A144,'Raw Data'!$B$4:$B$185,0),MATCH('Data above threshold'!AY$4,'Raw Data'!$3:$3,0)-1)),"", IFERROR($J144*OFFSET('Raw Data'!$A$3,MATCH('Data above threshold'!$A144,'Raw Data'!$B$4:$B$185,0),MATCH('Data above threshold'!AY$4,'Raw Data'!$3:$3,0)-1),"NA"))</f>
        <v/>
      </c>
      <c r="AX144" s="103" t="str">
        <f aca="true">IF(ISBLANK(OFFSET('Raw Data'!$A$3,MATCH('Data above threshold'!$A144,'Raw Data'!$B$4:$B$185,0),MATCH('Data above threshold'!AZ$4,'Raw Data'!$3:$3,0)-1)),"", IFERROR($J144*OFFSET('Raw Data'!$A$3,MATCH('Data above threshold'!$A144,'Raw Data'!$B$4:$B$185,0),MATCH('Data above threshold'!AZ$4,'Raw Data'!$3:$3,0)-1),"NA"))</f>
        <v/>
      </c>
      <c r="AY144" s="103" t="str">
        <f aca="true">IF(ISBLANK(OFFSET('Raw Data'!$A$3,MATCH('Data above threshold'!$A144,'Raw Data'!$B$4:$B$185,0),MATCH('Data above threshold'!BA$4,'Raw Data'!$3:$3,0)-1)),"", IFERROR($J144*OFFSET('Raw Data'!$A$3,MATCH('Data above threshold'!$A144,'Raw Data'!$B$4:$B$185,0),MATCH('Data above threshold'!BA$4,'Raw Data'!$3:$3,0)-1),"NA"))</f>
        <v/>
      </c>
      <c r="AZ144" s="103" t="str">
        <f aca="true">IF(ISBLANK(OFFSET('Raw Data'!$A$3,MATCH('Data above threshold'!$A144,'Raw Data'!$B$4:$B$185,0),MATCH('Data above threshold'!BB$4,'Raw Data'!$3:$3,0)-1)),"", IFERROR($J144*OFFSET('Raw Data'!$A$3,MATCH('Data above threshold'!$A144,'Raw Data'!$B$4:$B$185,0),MATCH('Data above threshold'!BB$4,'Raw Data'!$3:$3,0)-1),"NA"))</f>
        <v/>
      </c>
      <c r="BA144" s="103" t="str">
        <f aca="true">IF(ISBLANK(OFFSET('Raw Data'!$A$3,MATCH('Data above threshold'!$A144,'Raw Data'!$B$4:$B$185,0),MATCH('Data above threshold'!BC$4,'Raw Data'!$3:$3,0)-1)),"", IFERROR($J144*OFFSET('Raw Data'!$A$3,MATCH('Data above threshold'!$A144,'Raw Data'!$B$4:$B$185,0),MATCH('Data above threshold'!BC$4,'Raw Data'!$3:$3,0)-1),"NA"))</f>
        <v/>
      </c>
      <c r="BB144" s="103" t="str">
        <f aca="true">IF(ISBLANK(OFFSET('Raw Data'!$A$3,MATCH('Data above threshold'!$A144,'Raw Data'!$B$4:$B$185,0),MATCH('Data above threshold'!BD$4,'Raw Data'!$3:$3,0)-1)),"", IFERROR($J144*OFFSET('Raw Data'!$A$3,MATCH('Data above threshold'!$A144,'Raw Data'!$B$4:$B$185,0),MATCH('Data above threshold'!BD$4,'Raw Data'!$3:$3,0)-1),"NA"))</f>
        <v/>
      </c>
      <c r="BC144" s="103" t="str">
        <f aca="true">IF(ISBLANK(OFFSET('Raw Data'!$A$3,MATCH('Data above threshold'!$A144,'Raw Data'!$B$4:$B$185,0),MATCH('Data above threshold'!BE$4,'Raw Data'!$3:$3,0)-1)),"", IFERROR($J144*OFFSET('Raw Data'!$A$3,MATCH('Data above threshold'!$A144,'Raw Data'!$B$4:$B$185,0),MATCH('Data above threshold'!BE$4,'Raw Data'!$3:$3,0)-1),"NA"))</f>
        <v/>
      </c>
      <c r="BD144" s="103" t="str">
        <f aca="true">IF(ISBLANK(OFFSET('Raw Data'!$A$3,MATCH('Data above threshold'!$A144,'Raw Data'!$B$4:$B$185,0),MATCH('Data above threshold'!BF$4,'Raw Data'!$3:$3,0)-1)),"", IFERROR($J144*OFFSET('Raw Data'!$A$3,MATCH('Data above threshold'!$A144,'Raw Data'!$B$4:$B$185,0),MATCH('Data above threshold'!BF$4,'Raw Data'!$3:$3,0)-1),"NA"))</f>
        <v/>
      </c>
      <c r="BE144" s="103" t="str">
        <f aca="true">IF(ISBLANK(OFFSET('Raw Data'!$A$3,MATCH('Data above threshold'!$A144,'Raw Data'!$B$4:$B$185,0),MATCH('Data above threshold'!BG$4,'Raw Data'!$3:$3,0)-1)),"", IFERROR($J144*OFFSET('Raw Data'!$A$3,MATCH('Data above threshold'!$A144,'Raw Data'!$B$4:$B$185,0),MATCH('Data above threshold'!BG$4,'Raw Data'!$3:$3,0)-1),"NA"))</f>
        <v/>
      </c>
      <c r="BF144" s="103" t="str">
        <f aca="true">IF(ISBLANK(OFFSET('Raw Data'!$A$3,MATCH('Data above threshold'!$A144,'Raw Data'!$B$4:$B$185,0),MATCH('Data above threshold'!BH$4,'Raw Data'!$3:$3,0)-1)),"", IFERROR($J144*OFFSET('Raw Data'!$A$3,MATCH('Data above threshold'!$A144,'Raw Data'!$B$4:$B$185,0),MATCH('Data above threshold'!BH$4,'Raw Data'!$3:$3,0)-1),"NA"))</f>
        <v/>
      </c>
      <c r="BG144" s="103" t="str">
        <f aca="true">IF(ISBLANK(OFFSET('Raw Data'!$A$3,MATCH('Data above threshold'!$A144,'Raw Data'!$B$4:$B$185,0),MATCH('Data above threshold'!BI$4,'Raw Data'!$3:$3,0)-1)),"", IFERROR($J144*OFFSET('Raw Data'!$A$3,MATCH('Data above threshold'!$A144,'Raw Data'!$B$4:$B$185,0),MATCH('Data above threshold'!BI$4,'Raw Data'!$3:$3,0)-1),"NA"))</f>
        <v/>
      </c>
      <c r="BH144" s="103" t="str">
        <f aca="true">IF(ISBLANK(OFFSET('Raw Data'!$A$3,MATCH('Data above threshold'!$A144,'Raw Data'!$B$4:$B$185,0),MATCH('Data above threshold'!BJ$4,'Raw Data'!$3:$3,0)-1)),"", IFERROR($J144*OFFSET('Raw Data'!$A$3,MATCH('Data above threshold'!$A144,'Raw Data'!$B$4:$B$185,0),MATCH('Data above threshold'!BJ$4,'Raw Data'!$3:$3,0)-1),"NA"))</f>
        <v/>
      </c>
      <c r="BI144" s="103" t="str">
        <f aca="true">IF(ISBLANK(OFFSET('Raw Data'!$A$3,MATCH('Data above threshold'!$A144,'Raw Data'!$B$4:$B$185,0),MATCH('Data above threshold'!BK$4,'Raw Data'!$3:$3,0)-1)),"", IFERROR($J144*OFFSET('Raw Data'!$A$3,MATCH('Data above threshold'!$A144,'Raw Data'!$B$4:$B$185,0),MATCH('Data above threshold'!BK$4,'Raw Data'!$3:$3,0)-1),"NA"))</f>
        <v/>
      </c>
      <c r="BJ144" s="103" t="str">
        <f aca="true">IF(ISBLANK(OFFSET('Raw Data'!$A$3,MATCH('Data above threshold'!$A144,'Raw Data'!$B$4:$B$185,0),MATCH('Data above threshold'!BL$4,'Raw Data'!$3:$3,0)-1)),"", IFERROR($J144*OFFSET('Raw Data'!$A$3,MATCH('Data above threshold'!$A144,'Raw Data'!$B$4:$B$185,0),MATCH('Data above threshold'!BL$4,'Raw Data'!$3:$3,0)-1),"NA"))</f>
        <v/>
      </c>
      <c r="BK144" s="103" t="str">
        <f aca="true">IF(ISBLANK(OFFSET('Raw Data'!$A$3,MATCH('Data above threshold'!$A144,'Raw Data'!$B$4:$B$185,0),MATCH('Data above threshold'!BM$4,'Raw Data'!$3:$3,0)-1)),"", IFERROR($J144*OFFSET('Raw Data'!$A$3,MATCH('Data above threshold'!$A144,'Raw Data'!$B$4:$B$185,0),MATCH('Data above threshold'!BM$4,'Raw Data'!$3:$3,0)-1),"NA"))</f>
        <v/>
      </c>
      <c r="BL144" s="103" t="str">
        <f aca="true">IF(ISBLANK(OFFSET('Raw Data'!$A$3,MATCH('Data above threshold'!$A144,'Raw Data'!$B$4:$B$185,0),MATCH('Data above threshold'!BN$4,'Raw Data'!$3:$3,0)-1)),"", IFERROR($J144*OFFSET('Raw Data'!$A$3,MATCH('Data above threshold'!$A144,'Raw Data'!$B$4:$B$185,0),MATCH('Data above threshold'!BN$4,'Raw Data'!$3:$3,0)-1),"NA"))</f>
        <v/>
      </c>
      <c r="BM144" s="103" t="str">
        <f aca="true">IF(ISBLANK(OFFSET('Raw Data'!$A$3,MATCH('Data above threshold'!$A144,'Raw Data'!$B$4:$B$185,0),MATCH('Data above threshold'!BO$4,'Raw Data'!$3:$3,0)-1)),"", IFERROR($J144*OFFSET('Raw Data'!$A$3,MATCH('Data above threshold'!$A144,'Raw Data'!$B$4:$B$185,0),MATCH('Data above threshold'!BO$4,'Raw Data'!$3:$3,0)-1),"NA"))</f>
        <v/>
      </c>
      <c r="BN144" s="103" t="str">
        <f aca="true">IF(ISBLANK(OFFSET('Raw Data'!$A$3,MATCH('Data above threshold'!$A144,'Raw Data'!$B$4:$B$185,0),MATCH('Data above threshold'!BP$4,'Raw Data'!$3:$3,0)-1)),"", IFERROR($J144*OFFSET('Raw Data'!$A$3,MATCH('Data above threshold'!$A144,'Raw Data'!$B$4:$B$185,0),MATCH('Data above threshold'!BP$4,'Raw Data'!$3:$3,0)-1),"NA"))</f>
        <v/>
      </c>
      <c r="BO144" s="103" t="str">
        <f aca="true">IF(ISBLANK(OFFSET('Raw Data'!$A$3,MATCH('Data above threshold'!$A144,'Raw Data'!$B$4:$B$185,0),MATCH('Data above threshold'!BQ$4,'Raw Data'!$3:$3,0)-1)),"", IFERROR($J144*OFFSET('Raw Data'!$A$3,MATCH('Data above threshold'!$A144,'Raw Data'!$B$4:$B$185,0),MATCH('Data above threshold'!BQ$4,'Raw Data'!$3:$3,0)-1),"NA"))</f>
        <v/>
      </c>
      <c r="BP144" s="103" t="str">
        <f aca="true">IF(ISBLANK(OFFSET('Raw Data'!$A$3,MATCH('Data above threshold'!$A144,'Raw Data'!$B$4:$B$185,0),MATCH('Data above threshold'!BR$4,'Raw Data'!$3:$3,0)-1)),"", IFERROR($J144*OFFSET('Raw Data'!$A$3,MATCH('Data above threshold'!$A144,'Raw Data'!$B$4:$B$185,0),MATCH('Data above threshold'!BR$4,'Raw Data'!$3:$3,0)-1),"NA"))</f>
        <v/>
      </c>
      <c r="BQ144" s="103" t="str">
        <f aca="true">IF(ISBLANK(OFFSET('Raw Data'!$A$3,MATCH('Data above threshold'!$A144,'Raw Data'!$B$4:$B$185,0),MATCH('Data above threshold'!BS$4,'Raw Data'!$3:$3,0)-1)),"", IFERROR($J144*OFFSET('Raw Data'!$A$3,MATCH('Data above threshold'!$A144,'Raw Data'!$B$4:$B$185,0),MATCH('Data above threshold'!BS$4,'Raw Data'!$3:$3,0)-1),"NA"))</f>
        <v/>
      </c>
      <c r="BR144" s="103" t="str">
        <f aca="true">IF(ISBLANK(OFFSET('Raw Data'!$A$3,MATCH('Data above threshold'!$A144,'Raw Data'!$B$4:$B$185,0),MATCH('Data above threshold'!BT$4,'Raw Data'!$3:$3,0)-1)),"", IFERROR($J144*OFFSET('Raw Data'!$A$3,MATCH('Data above threshold'!$A144,'Raw Data'!$B$4:$B$185,0),MATCH('Data above threshold'!BT$4,'Raw Data'!$3:$3,0)-1),"NA"))</f>
        <v/>
      </c>
      <c r="BS144" s="103" t="str">
        <f aca="true">IF(ISBLANK(OFFSET('Raw Data'!$A$3,MATCH('Data above threshold'!$A144,'Raw Data'!$B$4:$B$185,0),MATCH('Data above threshold'!BU$4,'Raw Data'!$3:$3,0)-1)),"", IFERROR($J144*OFFSET('Raw Data'!$A$3,MATCH('Data above threshold'!$A144,'Raw Data'!$B$4:$B$185,0),MATCH('Data above threshold'!BU$4,'Raw Data'!$3:$3,0)-1),"NA"))</f>
        <v/>
      </c>
      <c r="BT144" s="103" t="str">
        <f aca="true">IF(ISBLANK(OFFSET('Raw Data'!$A$3,MATCH('Data above threshold'!$A144,'Raw Data'!$B$4:$B$185,0),MATCH('Data above threshold'!BV$4,'Raw Data'!$3:$3,0)-1)),"", IFERROR($J144*OFFSET('Raw Data'!$A$3,MATCH('Data above threshold'!$A144,'Raw Data'!$B$4:$B$185,0),MATCH('Data above threshold'!BV$4,'Raw Data'!$3:$3,0)-1),"NA"))</f>
        <v/>
      </c>
      <c r="BU144" s="103" t="str">
        <f aca="true">IF(ISBLANK(OFFSET('Raw Data'!$A$3,MATCH('Data above threshold'!$A144,'Raw Data'!$B$4:$B$185,0),MATCH('Data above threshold'!BW$4,'Raw Data'!$3:$3,0)-1)),"", IFERROR($J144*OFFSET('Raw Data'!$A$3,MATCH('Data above threshold'!$A144,'Raw Data'!$B$4:$B$185,0),MATCH('Data above threshold'!BW$4,'Raw Data'!$3:$3,0)-1),"NA"))</f>
        <v/>
      </c>
      <c r="BV144" s="103" t="str">
        <f aca="true">IF(ISBLANK(OFFSET('Raw Data'!$A$3,MATCH('Data above threshold'!$A144,'Raw Data'!$B$4:$B$185,0),MATCH('Data above threshold'!BX$4,'Raw Data'!$3:$3,0)-1)),"", IFERROR($J144*OFFSET('Raw Data'!$A$3,MATCH('Data above threshold'!$A144,'Raw Data'!$B$4:$B$185,0),MATCH('Data above threshold'!BX$4,'Raw Data'!$3:$3,0)-1),"NA"))</f>
        <v/>
      </c>
      <c r="BW144" s="103" t="str">
        <f aca="true">IF(ISBLANK(OFFSET('Raw Data'!$A$3,MATCH('Data above threshold'!$A144,'Raw Data'!$B$4:$B$185,0),MATCH('Data above threshold'!BY$4,'Raw Data'!$3:$3,0)-1)),"", IFERROR($J144*OFFSET('Raw Data'!$A$3,MATCH('Data above threshold'!$A144,'Raw Data'!$B$4:$B$185,0),MATCH('Data above threshold'!BY$4,'Raw Data'!$3:$3,0)-1),"NA"))</f>
        <v/>
      </c>
      <c r="BX144" s="103" t="str">
        <f aca="true">IF(ISBLANK(OFFSET('Raw Data'!$A$3,MATCH('Data above threshold'!$A144,'Raw Data'!$B$4:$B$185,0),MATCH('Data above threshold'!BZ$4,'Raw Data'!$3:$3,0)-1)),"", IFERROR($J144*OFFSET('Raw Data'!$A$3,MATCH('Data above threshold'!$A144,'Raw Data'!$B$4:$B$185,0),MATCH('Data above threshold'!BZ$4,'Raw Data'!$3:$3,0)-1),"NA"))</f>
        <v/>
      </c>
      <c r="BY144" s="103" t="str">
        <f aca="true">IF(ISBLANK(OFFSET('Raw Data'!$A$3,MATCH('Data above threshold'!$A144,'Raw Data'!$B$4:$B$185,0),MATCH('Data above threshold'!CA$4,'Raw Data'!$3:$3,0)-1)),"", IFERROR($J144*OFFSET('Raw Data'!$A$3,MATCH('Data above threshold'!$A144,'Raw Data'!$B$4:$B$185,0),MATCH('Data above threshold'!CA$4,'Raw Data'!$3:$3,0)-1),"NA"))</f>
        <v/>
      </c>
      <c r="BZ144" s="103" t="str">
        <f aca="true">IF(ISBLANK(OFFSET('Raw Data'!$A$3,MATCH('Data above threshold'!$A144,'Raw Data'!$B$4:$B$185,0),MATCH('Data above threshold'!CB$4,'Raw Data'!$3:$3,0)-1)),"", IFERROR($J144*OFFSET('Raw Data'!$A$3,MATCH('Data above threshold'!$A144,'Raw Data'!$B$4:$B$185,0),MATCH('Data above threshold'!CB$4,'Raw Data'!$3:$3,0)-1),"NA"))</f>
        <v/>
      </c>
      <c r="CA144" s="103" t="str">
        <f aca="true">IF(ISBLANK(OFFSET('Raw Data'!$A$3,MATCH('Data above threshold'!$A144,'Raw Data'!$B$4:$B$185,0),MATCH('Data above threshold'!CC$4,'Raw Data'!$3:$3,0)-1)),"", IFERROR($J144*OFFSET('Raw Data'!$A$3,MATCH('Data above threshold'!$A144,'Raw Data'!$B$4:$B$185,0),MATCH('Data above threshold'!CC$4,'Raw Data'!$3:$3,0)-1),"NA"))</f>
        <v/>
      </c>
      <c r="CB144" s="103" t="str">
        <f aca="true">IF(ISBLANK(OFFSET('Raw Data'!$A$3,MATCH('Data above threshold'!$A144,'Raw Data'!$B$4:$B$185,0),MATCH('Data above threshold'!CD$4,'Raw Data'!$3:$3,0)-1)),"", IFERROR($J144*OFFSET('Raw Data'!$A$3,MATCH('Data above threshold'!$A144,'Raw Data'!$B$4:$B$185,0),MATCH('Data above threshold'!CD$4,'Raw Data'!$3:$3,0)-1),"NA"))</f>
        <v/>
      </c>
      <c r="CC144" s="103" t="str">
        <f aca="true">IF(ISBLANK(OFFSET('Raw Data'!$A$3,MATCH('Data above threshold'!$A144,'Raw Data'!$B$4:$B$185,0),MATCH('Data above threshold'!CE$4,'Raw Data'!$3:$3,0)-1)),"", IFERROR($J144*OFFSET('Raw Data'!$A$3,MATCH('Data above threshold'!$A144,'Raw Data'!$B$4:$B$185,0),MATCH('Data above threshold'!CE$4,'Raw Data'!$3:$3,0)-1),"NA"))</f>
        <v/>
      </c>
      <c r="CD144" s="103" t="str">
        <f aca="true">IF(ISBLANK(OFFSET('Raw Data'!$A$3,MATCH('Data above threshold'!$A144,'Raw Data'!$B$4:$B$185,0),MATCH('Data above threshold'!CF$4,'Raw Data'!$3:$3,0)-1)),"", IFERROR($J144*OFFSET('Raw Data'!$A$3,MATCH('Data above threshold'!$A144,'Raw Data'!$B$4:$B$185,0),MATCH('Data above threshold'!CF$4,'Raw Data'!$3:$3,0)-1),"NA"))</f>
        <v/>
      </c>
      <c r="CE144" s="103" t="str">
        <f aca="true">IF(ISBLANK(OFFSET('Raw Data'!$A$3,MATCH('Data above threshold'!$A144,'Raw Data'!$B$4:$B$185,0),MATCH('Data above threshold'!CG$4,'Raw Data'!$3:$3,0)-1)),"", IFERROR($J144*OFFSET('Raw Data'!$A$3,MATCH('Data above threshold'!$A144,'Raw Data'!$B$4:$B$185,0),MATCH('Data above threshold'!CG$4,'Raw Data'!$3:$3,0)-1),"NA"))</f>
        <v/>
      </c>
      <c r="CF144" s="103" t="str">
        <f aca="true">IF(ISBLANK(OFFSET('Raw Data'!$A$3,MATCH('Data above threshold'!$A144,'Raw Data'!$B$4:$B$185,0),MATCH('Data above threshold'!CH$4,'Raw Data'!$3:$3,0)-1)),"", IFERROR($J144*OFFSET('Raw Data'!$A$3,MATCH('Data above threshold'!$A144,'Raw Data'!$B$4:$B$185,0),MATCH('Data above threshold'!CH$4,'Raw Data'!$3:$3,0)-1),"NA"))</f>
        <v/>
      </c>
      <c r="CG144" s="103" t="str">
        <f aca="true">IF(ISBLANK(OFFSET('Raw Data'!$A$3,MATCH('Data above threshold'!$A144,'Raw Data'!$B$4:$B$185,0),MATCH('Data above threshold'!CI$4,'Raw Data'!$3:$3,0)-1)),"", IFERROR($J144*OFFSET('Raw Data'!$A$3,MATCH('Data above threshold'!$A144,'Raw Data'!$B$4:$B$185,0),MATCH('Data above threshold'!CI$4,'Raw Data'!$3:$3,0)-1),"NA"))</f>
        <v/>
      </c>
      <c r="CH144" s="103" t="str">
        <f aca="true">IF(ISBLANK(OFFSET('Raw Data'!$A$3,MATCH('Data above threshold'!$A144,'Raw Data'!$B$4:$B$185,0),MATCH('Data above threshold'!CJ$4,'Raw Data'!$3:$3,0)-1)),"", IFERROR($J144*OFFSET('Raw Data'!$A$3,MATCH('Data above threshold'!$A144,'Raw Data'!$B$4:$B$185,0),MATCH('Data above threshold'!CJ$4,'Raw Data'!$3:$3,0)-1),"NA"))</f>
        <v/>
      </c>
      <c r="CI144" s="103" t="str">
        <f aca="true">IF(ISBLANK(OFFSET('Raw Data'!$A$3,MATCH('Data above threshold'!$A144,'Raw Data'!$B$4:$B$185,0),MATCH('Data above threshold'!CK$4,'Raw Data'!$3:$3,0)-1)),"", IFERROR($J144*OFFSET('Raw Data'!$A$3,MATCH('Data above threshold'!$A144,'Raw Data'!$B$4:$B$185,0),MATCH('Data above threshold'!CK$4,'Raw Data'!$3:$3,0)-1),"NA"))</f>
        <v/>
      </c>
      <c r="CJ144" s="103" t="str">
        <f aca="true">IF(ISBLANK(OFFSET('Raw Data'!$A$3,MATCH('Data above threshold'!$A144,'Raw Data'!$B$4:$B$185,0),MATCH('Data above threshold'!CL$4,'Raw Data'!$3:$3,0)-1)),"", IFERROR($J144*OFFSET('Raw Data'!$A$3,MATCH('Data above threshold'!$A144,'Raw Data'!$B$4:$B$185,0),MATCH('Data above threshold'!CL$4,'Raw Data'!$3:$3,0)-1),"NA"))</f>
        <v/>
      </c>
      <c r="CK144" s="103" t="str">
        <f aca="true">IF(ISBLANK(OFFSET('Raw Data'!$A$3,MATCH('Data above threshold'!$A144,'Raw Data'!$B$4:$B$185,0),MATCH('Data above threshold'!CM$4,'Raw Data'!$3:$3,0)-1)),"", IFERROR($J144*OFFSET('Raw Data'!$A$3,MATCH('Data above threshold'!$A144,'Raw Data'!$B$4:$B$185,0),MATCH('Data above threshold'!CM$4,'Raw Data'!$3:$3,0)-1),"NA"))</f>
        <v/>
      </c>
      <c r="CL144" s="103" t="str">
        <f aca="true">IF(ISBLANK(OFFSET('Raw Data'!$A$3,MATCH('Data above threshold'!$A144,'Raw Data'!$B$4:$B$185,0),MATCH('Data above threshold'!CN$4,'Raw Data'!$3:$3,0)-1)),"", IFERROR($J144*OFFSET('Raw Data'!$A$3,MATCH('Data above threshold'!$A144,'Raw Data'!$B$4:$B$185,0),MATCH('Data above threshold'!CN$4,'Raw Data'!$3:$3,0)-1),"NA"))</f>
        <v/>
      </c>
      <c r="CM144" s="103" t="str">
        <f aca="true">IF(ISBLANK(OFFSET('Raw Data'!$A$3,MATCH('Data above threshold'!$A144,'Raw Data'!$B$4:$B$185,0),MATCH('Data above threshold'!CO$4,'Raw Data'!$3:$3,0)-1)),"", IFERROR($J144*OFFSET('Raw Data'!$A$3,MATCH('Data above threshold'!$A144,'Raw Data'!$B$4:$B$185,0),MATCH('Data above threshold'!CO$4,'Raw Data'!$3:$3,0)-1),"NA"))</f>
        <v/>
      </c>
      <c r="CN144" s="103" t="str">
        <f aca="true">IF(ISBLANK(OFFSET('Raw Data'!$A$3,MATCH('Data above threshold'!$A144,'Raw Data'!$B$4:$B$185,0),MATCH('Data above threshold'!CP$4,'Raw Data'!$3:$3,0)-1)),"", IFERROR($J144*OFFSET('Raw Data'!$A$3,MATCH('Data above threshold'!$A144,'Raw Data'!$B$4:$B$185,0),MATCH('Data above threshold'!CP$4,'Raw Data'!$3:$3,0)-1),"NA"))</f>
        <v/>
      </c>
      <c r="CO144" s="103" t="str">
        <f aca="true">IF(ISBLANK(OFFSET('Raw Data'!$A$3,MATCH('Data above threshold'!$A144,'Raw Data'!$B$4:$B$185,0),MATCH('Data above threshold'!CQ$4,'Raw Data'!$3:$3,0)-1)),"", IFERROR($J144*OFFSET('Raw Data'!$A$3,MATCH('Data above threshold'!$A144,'Raw Data'!$B$4:$B$185,0),MATCH('Data above threshold'!CQ$4,'Raw Data'!$3:$3,0)-1),"NA"))</f>
        <v/>
      </c>
      <c r="CP144" s="103" t="str">
        <f aca="true">IF(ISBLANK(OFFSET('Raw Data'!$A$3,MATCH('Data above threshold'!$A144,'Raw Data'!$B$4:$B$185,0),MATCH('Data above threshold'!CR$4,'Raw Data'!$3:$3,0)-1)),"", IFERROR($J144*OFFSET('Raw Data'!$A$3,MATCH('Data above threshold'!$A144,'Raw Data'!$B$4:$B$185,0),MATCH('Data above threshold'!CR$4,'Raw Data'!$3:$3,0)-1),"NA"))</f>
        <v/>
      </c>
    </row>
    <row r="145" customFormat="false" ht="15.5" hidden="false" customHeight="false" outlineLevel="0" collapsed="false">
      <c r="A145" s="107" t="n">
        <v>5211</v>
      </c>
      <c r="B145" s="107" t="n">
        <v>4</v>
      </c>
      <c r="C145" s="103" t="str">
        <f aca="true">IF(ISBLANK(OFFSET('Raw Data'!$A$3,MATCH($A145,'Raw Data'!$B$4:$B$185,0),MATCH(C$4,'Raw Data'!$3:$3,0)-1)),"",OFFSET('Raw Data'!$A$3,MATCH($A145,'Raw Data'!$B$4:$B$185,0),MATCH(C$4,'Raw Data'!$3:$3,0)-1))</f>
        <v/>
      </c>
      <c r="D145" s="103" t="str">
        <f aca="true">IF(ISBLANK(OFFSET('Raw Data'!$A$3,MATCH($A145,'Raw Data'!$B$4:$B$185,0),MATCH(D$4,'Raw Data'!$3:$3,0)-1)),"",OFFSET('Raw Data'!$A$3,MATCH($A145,'Raw Data'!$B$4:$B$185,0),MATCH(D$4,'Raw Data'!$3:$3,0)-1))</f>
        <v>Expert assessment data - D.2.1</v>
      </c>
      <c r="E145" s="103" t="str">
        <f aca="true">IF(ISBLANK(OFFSET('Raw Data'!$A$3,MATCH($A145,'Raw Data'!$B$4:$B$185,0),MATCH(E$4,'Raw Data'!$3:$3,0)-1)),"",OFFSET('Raw Data'!$A$3,MATCH($A145,'Raw Data'!$B$4:$B$185,0),MATCH(E$4,'Raw Data'!$3:$3,0)-1))</f>
        <v>The Online Marketplace: Laws to prohibit cybercrime</v>
      </c>
      <c r="F145" s="103" t="str">
        <f aca="true">IF(ISBLANK(OFFSET('Raw Data'!$A$3,MATCH($A145,'Raw Data'!$B$4:$B$185,0),MATCH(F$4,'Raw Data'!$3:$3,0)-1)),"",OFFSET('Raw Data'!$A$3,MATCH($A145,'Raw Data'!$B$4:$B$185,0),MATCH(F$4,'Raw Data'!$3:$3,0)-1))</f>
        <v/>
      </c>
      <c r="H145" s="103" t="str">
        <f aca="true">IF(ISBLANK(OFFSET('Raw Data'!$A$3,MATCH($A145,'Raw Data'!$B$4:$B$185,0),MATCH(H$4,'Raw Data'!$3:$3,0)-1)),"",OFFSET('Raw Data'!$A$3,MATCH($A145,'Raw Data'!$B$4:$B$185,0),MATCH(H$4,'Raw Data'!$3:$3,0)-1))</f>
        <v/>
      </c>
      <c r="I145" s="103" t="str">
        <f aca="true">IF(ISBLANK(OFFSET('Raw Data'!$A$3,MATCH($A145,'Raw Data'!$B$4:$B$185,0),MATCH(I$4,'Raw Data'!$3:$3,0)-1)),"",OFFSET('Raw Data'!$A$3,MATCH($A145,'Raw Data'!$B$4:$B$185,0),MATCH(I$4,'Raw Data'!$3:$3,0)-1))</f>
        <v>Plus</v>
      </c>
      <c r="J145" s="103" t="n">
        <f aca="false">IF(I145="","",IF(I145="Minus",-1,1))</f>
        <v>1</v>
      </c>
      <c r="K145" s="105" t="n">
        <f aca="false" t="array" ref="K145:K145">IFERROR(SKEW(IF(ISNUMBER(O145:CP145),O145:CP145,"")),"")</f>
        <v>-0.0799506144660267</v>
      </c>
      <c r="L145" s="103" t="n">
        <f aca="true">IF(ISBLANK(OFFSET('Data above threshold'!$A$4,MATCH('Data above threshold'!$A145,'Data above threshold'!$A$5:$A$185,0),MATCH('Data above threshold'!N$4,'Data above threshold'!$4:$4,0)-1)),1,OFFSET('Data above threshold'!$A$4,MATCH('Data above threshold'!$A145,'Data above threshold'!$A$5:$A$185,0),MATCH('Data above threshold'!N$4,'Data above threshold'!$4:$4,0)-1))</f>
        <v>0</v>
      </c>
      <c r="M145" s="103" t="str">
        <f aca="true">IF(ISBLANK(OFFSET('Data above threshold'!$A$4,MATCH('Data above threshold'!$A145,'Data above threshold'!$A$5:$A$185,0),MATCH('Data above threshold'!O$4,'Data above threshold'!$4:$4,0)-1)),"",OFFSET('Data above threshold'!$A$4,MATCH('Data above threshold'!$A145,'Data above threshold'!$A$5:$A$185,0),MATCH('Data above threshold'!O$4,'Data above threshold'!$4:$4,0)-1))</f>
        <v/>
      </c>
      <c r="N145" s="106" t="n">
        <f aca="false" t="array" ref="N145:N145">IF(B145&lt;4,"",1-IFERROR(SUM(ISNUMBER(O145:CP145)*(1-$O$3:$CP$3))/COUNTIF($O$3:$CP$3,0),0))</f>
        <v>0.0875</v>
      </c>
      <c r="O145" s="103" t="n">
        <f aca="true">IF(ISBLANK(OFFSET('Raw Data'!$A$3,MATCH('Data above threshold'!$A145,'Raw Data'!$B$4:$B$185,0),MATCH('Data above threshold'!Q$4,'Raw Data'!$3:$3,0)-1)),"", IFERROR($J145*OFFSET('Raw Data'!$A$3,MATCH('Data above threshold'!$A145,'Raw Data'!$B$4:$B$185,0),MATCH('Data above threshold'!Q$4,'Raw Data'!$3:$3,0)-1),"NA"))</f>
        <v>1.83</v>
      </c>
      <c r="P145" s="103" t="n">
        <f aca="true">IF(ISBLANK(OFFSET('Raw Data'!$A$3,MATCH('Data above threshold'!$A145,'Raw Data'!$B$4:$B$185,0),MATCH('Data above threshold'!R$4,'Raw Data'!$3:$3,0)-1)),"", IFERROR($J145*OFFSET('Raw Data'!$A$3,MATCH('Data above threshold'!$A145,'Raw Data'!$B$4:$B$185,0),MATCH('Data above threshold'!R$4,'Raw Data'!$3:$3,0)-1),"NA"))</f>
        <v>1.33</v>
      </c>
      <c r="Q145" s="103" t="str">
        <f aca="true">IF(ISBLANK(OFFSET('Raw Data'!$A$3,MATCH('Data above threshold'!$A145,'Raw Data'!$B$4:$B$185,0),MATCH('Data above threshold'!S$4,'Raw Data'!$3:$3,0)-1)),"", IFERROR($J145*OFFSET('Raw Data'!$A$3,MATCH('Data above threshold'!$A145,'Raw Data'!$B$4:$B$185,0),MATCH('Data above threshold'!S$4,'Raw Data'!$3:$3,0)-1),"NA"))</f>
        <v/>
      </c>
      <c r="R145" s="103" t="str">
        <f aca="true">IF(ISBLANK(OFFSET('Raw Data'!$A$3,MATCH('Data above threshold'!$A145,'Raw Data'!$B$4:$B$185,0),MATCH('Data above threshold'!T$4,'Raw Data'!$3:$3,0)-1)),"", IFERROR($J145*OFFSET('Raw Data'!$A$3,MATCH('Data above threshold'!$A145,'Raw Data'!$B$4:$B$185,0),MATCH('Data above threshold'!T$4,'Raw Data'!$3:$3,0)-1),"NA"))</f>
        <v/>
      </c>
      <c r="S145" s="103" t="n">
        <f aca="true">IF(ISBLANK(OFFSET('Raw Data'!$A$3,MATCH('Data above threshold'!$A145,'Raw Data'!$B$4:$B$185,0),MATCH('Data above threshold'!U$4,'Raw Data'!$3:$3,0)-1)),"", IFERROR($J145*OFFSET('Raw Data'!$A$3,MATCH('Data above threshold'!$A145,'Raw Data'!$B$4:$B$185,0),MATCH('Data above threshold'!U$4,'Raw Data'!$3:$3,0)-1),"NA"))</f>
        <v>1.33</v>
      </c>
      <c r="T145" s="103" t="n">
        <f aca="true">IF(ISBLANK(OFFSET('Raw Data'!$A$3,MATCH('Data above threshold'!$A145,'Raw Data'!$B$4:$B$185,0),MATCH('Data above threshold'!V$4,'Raw Data'!$3:$3,0)-1)),"", IFERROR($J145*OFFSET('Raw Data'!$A$3,MATCH('Data above threshold'!$A145,'Raw Data'!$B$4:$B$185,0),MATCH('Data above threshold'!V$4,'Raw Data'!$3:$3,0)-1),"NA"))</f>
        <v>3</v>
      </c>
      <c r="U145" s="103" t="n">
        <f aca="true">IF(ISBLANK(OFFSET('Raw Data'!$A$3,MATCH('Data above threshold'!$A145,'Raw Data'!$B$4:$B$185,0),MATCH('Data above threshold'!W$4,'Raw Data'!$3:$3,0)-1)),"", IFERROR($J145*OFFSET('Raw Data'!$A$3,MATCH('Data above threshold'!$A145,'Raw Data'!$B$4:$B$185,0),MATCH('Data above threshold'!W$4,'Raw Data'!$3:$3,0)-1),"NA"))</f>
        <v>1.5</v>
      </c>
      <c r="V145" s="103" t="n">
        <f aca="true">IF(ISBLANK(OFFSET('Raw Data'!$A$3,MATCH('Data above threshold'!$A145,'Raw Data'!$B$4:$B$185,0),MATCH('Data above threshold'!X$4,'Raw Data'!$3:$3,0)-1)),"", IFERROR($J145*OFFSET('Raw Data'!$A$3,MATCH('Data above threshold'!$A145,'Raw Data'!$B$4:$B$185,0),MATCH('Data above threshold'!X$4,'Raw Data'!$3:$3,0)-1),"NA"))</f>
        <v>0.8</v>
      </c>
      <c r="W145" s="103" t="n">
        <f aca="true">IF(ISBLANK(OFFSET('Raw Data'!$A$3,MATCH('Data above threshold'!$A145,'Raw Data'!$B$4:$B$185,0),MATCH('Data above threshold'!Y$4,'Raw Data'!$3:$3,0)-1)),"", IFERROR($J145*OFFSET('Raw Data'!$A$3,MATCH('Data above threshold'!$A145,'Raw Data'!$B$4:$B$185,0),MATCH('Data above threshold'!Y$4,'Raw Data'!$3:$3,0)-1),"NA"))</f>
        <v>1</v>
      </c>
      <c r="X145" s="103" t="n">
        <f aca="true">IF(ISBLANK(OFFSET('Raw Data'!$A$3,MATCH('Data above threshold'!$A145,'Raw Data'!$B$4:$B$185,0),MATCH('Data above threshold'!Z$4,'Raw Data'!$3:$3,0)-1)),"", IFERROR($J145*OFFSET('Raw Data'!$A$3,MATCH('Data above threshold'!$A145,'Raw Data'!$B$4:$B$185,0),MATCH('Data above threshold'!Z$4,'Raw Data'!$3:$3,0)-1),"NA"))</f>
        <v>2</v>
      </c>
      <c r="Y145" s="103" t="n">
        <f aca="true">IF(ISBLANK(OFFSET('Raw Data'!$A$3,MATCH('Data above threshold'!$A145,'Raw Data'!$B$4:$B$185,0),MATCH('Data above threshold'!AA$4,'Raw Data'!$3:$3,0)-1)),"", IFERROR($J145*OFFSET('Raw Data'!$A$3,MATCH('Data above threshold'!$A145,'Raw Data'!$B$4:$B$185,0),MATCH('Data above threshold'!AA$4,'Raw Data'!$3:$3,0)-1),"NA"))</f>
        <v>2.5</v>
      </c>
      <c r="Z145" s="103" t="n">
        <f aca="true">IF(ISBLANK(OFFSET('Raw Data'!$A$3,MATCH('Data above threshold'!$A145,'Raw Data'!$B$4:$B$185,0),MATCH('Data above threshold'!AB$4,'Raw Data'!$3:$3,0)-1)),"", IFERROR($J145*OFFSET('Raw Data'!$A$3,MATCH('Data above threshold'!$A145,'Raw Data'!$B$4:$B$185,0),MATCH('Data above threshold'!AB$4,'Raw Data'!$3:$3,0)-1),"NA"))</f>
        <v>0</v>
      </c>
      <c r="AA145" s="103" t="n">
        <f aca="true">IF(ISBLANK(OFFSET('Raw Data'!$A$3,MATCH('Data above threshold'!$A145,'Raw Data'!$B$4:$B$185,0),MATCH('Data above threshold'!AC$4,'Raw Data'!$3:$3,0)-1)),"", IFERROR($J145*OFFSET('Raw Data'!$A$3,MATCH('Data above threshold'!$A145,'Raw Data'!$B$4:$B$185,0),MATCH('Data above threshold'!AC$4,'Raw Data'!$3:$3,0)-1),"NA"))</f>
        <v>0.67</v>
      </c>
      <c r="AB145" s="103" t="str">
        <f aca="true">IF(ISBLANK(OFFSET('Raw Data'!$A$3,MATCH('Data above threshold'!$A145,'Raw Data'!$B$4:$B$185,0),MATCH('Data above threshold'!AD$4,'Raw Data'!$3:$3,0)-1)),"", IFERROR($J145*OFFSET('Raw Data'!$A$3,MATCH('Data above threshold'!$A145,'Raw Data'!$B$4:$B$185,0),MATCH('Data above threshold'!AD$4,'Raw Data'!$3:$3,0)-1),"NA"))</f>
        <v/>
      </c>
      <c r="AC145" s="103" t="n">
        <f aca="true">IF(ISBLANK(OFFSET('Raw Data'!$A$3,MATCH('Data above threshold'!$A145,'Raw Data'!$B$4:$B$185,0),MATCH('Data above threshold'!AE$4,'Raw Data'!$3:$3,0)-1)),"", IFERROR($J145*OFFSET('Raw Data'!$A$3,MATCH('Data above threshold'!$A145,'Raw Data'!$B$4:$B$185,0),MATCH('Data above threshold'!AE$4,'Raw Data'!$3:$3,0)-1),"NA"))</f>
        <v>1.2</v>
      </c>
      <c r="AD145" s="103" t="str">
        <f aca="true">IF(ISBLANK(OFFSET('Raw Data'!$A$3,MATCH('Data above threshold'!$A145,'Raw Data'!$B$4:$B$185,0),MATCH('Data above threshold'!AF$4,'Raw Data'!$3:$3,0)-1)),"", IFERROR($J145*OFFSET('Raw Data'!$A$3,MATCH('Data above threshold'!$A145,'Raw Data'!$B$4:$B$185,0),MATCH('Data above threshold'!AF$4,'Raw Data'!$3:$3,0)-1),"NA"))</f>
        <v/>
      </c>
      <c r="AE145" s="103" t="n">
        <f aca="true">IF(ISBLANK(OFFSET('Raw Data'!$A$3,MATCH('Data above threshold'!$A145,'Raw Data'!$B$4:$B$185,0),MATCH('Data above threshold'!AG$4,'Raw Data'!$3:$3,0)-1)),"", IFERROR($J145*OFFSET('Raw Data'!$A$3,MATCH('Data above threshold'!$A145,'Raw Data'!$B$4:$B$185,0),MATCH('Data above threshold'!AG$4,'Raw Data'!$3:$3,0)-1),"NA"))</f>
        <v>3</v>
      </c>
      <c r="AF145" s="103" t="n">
        <f aca="true">IF(ISBLANK(OFFSET('Raw Data'!$A$3,MATCH('Data above threshold'!$A145,'Raw Data'!$B$4:$B$185,0),MATCH('Data above threshold'!AH$4,'Raw Data'!$3:$3,0)-1)),"", IFERROR($J145*OFFSET('Raw Data'!$A$3,MATCH('Data above threshold'!$A145,'Raw Data'!$B$4:$B$185,0),MATCH('Data above threshold'!AH$4,'Raw Data'!$3:$3,0)-1),"NA"))</f>
        <v>3</v>
      </c>
      <c r="AG145" s="103" t="n">
        <f aca="true">IF(ISBLANK(OFFSET('Raw Data'!$A$3,MATCH('Data above threshold'!$A145,'Raw Data'!$B$4:$B$185,0),MATCH('Data above threshold'!AI$4,'Raw Data'!$3:$3,0)-1)),"", IFERROR($J145*OFFSET('Raw Data'!$A$3,MATCH('Data above threshold'!$A145,'Raw Data'!$B$4:$B$185,0),MATCH('Data above threshold'!AI$4,'Raw Data'!$3:$3,0)-1),"NA"))</f>
        <v>1.5</v>
      </c>
      <c r="AH145" s="103" t="n">
        <f aca="true">IF(ISBLANK(OFFSET('Raw Data'!$A$3,MATCH('Data above threshold'!$A145,'Raw Data'!$B$4:$B$185,0),MATCH('Data above threshold'!AJ$4,'Raw Data'!$3:$3,0)-1)),"", IFERROR($J145*OFFSET('Raw Data'!$A$3,MATCH('Data above threshold'!$A145,'Raw Data'!$B$4:$B$185,0),MATCH('Data above threshold'!AJ$4,'Raw Data'!$3:$3,0)-1),"NA"))</f>
        <v>2.17</v>
      </c>
      <c r="AI145" s="103" t="n">
        <f aca="true">IF(ISBLANK(OFFSET('Raw Data'!$A$3,MATCH('Data above threshold'!$A145,'Raw Data'!$B$4:$B$185,0),MATCH('Data above threshold'!AK$4,'Raw Data'!$3:$3,0)-1)),"", IFERROR($J145*OFFSET('Raw Data'!$A$3,MATCH('Data above threshold'!$A145,'Raw Data'!$B$4:$B$185,0),MATCH('Data above threshold'!AK$4,'Raw Data'!$3:$3,0)-1),"NA"))</f>
        <v>2.17</v>
      </c>
      <c r="AJ145" s="103" t="n">
        <f aca="true">IF(ISBLANK(OFFSET('Raw Data'!$A$3,MATCH('Data above threshold'!$A145,'Raw Data'!$B$4:$B$185,0),MATCH('Data above threshold'!AL$4,'Raw Data'!$3:$3,0)-1)),"", IFERROR($J145*OFFSET('Raw Data'!$A$3,MATCH('Data above threshold'!$A145,'Raw Data'!$B$4:$B$185,0),MATCH('Data above threshold'!AL$4,'Raw Data'!$3:$3,0)-1),"NA"))</f>
        <v>1.33</v>
      </c>
      <c r="AK145" s="103" t="n">
        <f aca="true">IF(ISBLANK(OFFSET('Raw Data'!$A$3,MATCH('Data above threshold'!$A145,'Raw Data'!$B$4:$B$185,0),MATCH('Data above threshold'!AM$4,'Raw Data'!$3:$3,0)-1)),"", IFERROR($J145*OFFSET('Raw Data'!$A$3,MATCH('Data above threshold'!$A145,'Raw Data'!$B$4:$B$185,0),MATCH('Data above threshold'!AM$4,'Raw Data'!$3:$3,0)-1),"NA"))</f>
        <v>3</v>
      </c>
      <c r="AL145" s="103" t="n">
        <f aca="true">IF(ISBLANK(OFFSET('Raw Data'!$A$3,MATCH('Data above threshold'!$A145,'Raw Data'!$B$4:$B$185,0),MATCH('Data above threshold'!AN$4,'Raw Data'!$3:$3,0)-1)),"", IFERROR($J145*OFFSET('Raw Data'!$A$3,MATCH('Data above threshold'!$A145,'Raw Data'!$B$4:$B$185,0),MATCH('Data above threshold'!AN$4,'Raw Data'!$3:$3,0)-1),"NA"))</f>
        <v>2.83</v>
      </c>
      <c r="AM145" s="103" t="n">
        <f aca="true">IF(ISBLANK(OFFSET('Raw Data'!$A$3,MATCH('Data above threshold'!$A145,'Raw Data'!$B$4:$B$185,0),MATCH('Data above threshold'!AO$4,'Raw Data'!$3:$3,0)-1)),"", IFERROR($J145*OFFSET('Raw Data'!$A$3,MATCH('Data above threshold'!$A145,'Raw Data'!$B$4:$B$185,0),MATCH('Data above threshold'!AO$4,'Raw Data'!$3:$3,0)-1),"NA"))</f>
        <v>1.8</v>
      </c>
      <c r="AN145" s="103" t="n">
        <f aca="true">IF(ISBLANK(OFFSET('Raw Data'!$A$3,MATCH('Data above threshold'!$A145,'Raw Data'!$B$4:$B$185,0),MATCH('Data above threshold'!AP$4,'Raw Data'!$3:$3,0)-1)),"", IFERROR($J145*OFFSET('Raw Data'!$A$3,MATCH('Data above threshold'!$A145,'Raw Data'!$B$4:$B$185,0),MATCH('Data above threshold'!AP$4,'Raw Data'!$3:$3,0)-1),"NA"))</f>
        <v>1.83</v>
      </c>
      <c r="AO145" s="103" t="n">
        <f aca="true">IF(ISBLANK(OFFSET('Raw Data'!$A$3,MATCH('Data above threshold'!$A145,'Raw Data'!$B$4:$B$185,0),MATCH('Data above threshold'!AQ$4,'Raw Data'!$3:$3,0)-1)),"", IFERROR($J145*OFFSET('Raw Data'!$A$3,MATCH('Data above threshold'!$A145,'Raw Data'!$B$4:$B$185,0),MATCH('Data above threshold'!AQ$4,'Raw Data'!$3:$3,0)-1),"NA"))</f>
        <v>3</v>
      </c>
      <c r="AP145" s="103" t="n">
        <f aca="true">IF(ISBLANK(OFFSET('Raw Data'!$A$3,MATCH('Data above threshold'!$A145,'Raw Data'!$B$4:$B$185,0),MATCH('Data above threshold'!AR$4,'Raw Data'!$3:$3,0)-1)),"", IFERROR($J145*OFFSET('Raw Data'!$A$3,MATCH('Data above threshold'!$A145,'Raw Data'!$B$4:$B$185,0),MATCH('Data above threshold'!AR$4,'Raw Data'!$3:$3,0)-1),"NA"))</f>
        <v>0</v>
      </c>
      <c r="AQ145" s="103" t="n">
        <f aca="true">IF(ISBLANK(OFFSET('Raw Data'!$A$3,MATCH('Data above threshold'!$A145,'Raw Data'!$B$4:$B$185,0),MATCH('Data above threshold'!AS$4,'Raw Data'!$3:$3,0)-1)),"", IFERROR($J145*OFFSET('Raw Data'!$A$3,MATCH('Data above threshold'!$A145,'Raw Data'!$B$4:$B$185,0),MATCH('Data above threshold'!AS$4,'Raw Data'!$3:$3,0)-1),"NA"))</f>
        <v>1.33</v>
      </c>
      <c r="AR145" s="103" t="n">
        <f aca="true">IF(ISBLANK(OFFSET('Raw Data'!$A$3,MATCH('Data above threshold'!$A145,'Raw Data'!$B$4:$B$185,0),MATCH('Data above threshold'!AT$4,'Raw Data'!$3:$3,0)-1)),"", IFERROR($J145*OFFSET('Raw Data'!$A$3,MATCH('Data above threshold'!$A145,'Raw Data'!$B$4:$B$185,0),MATCH('Data above threshold'!AT$4,'Raw Data'!$3:$3,0)-1),"NA"))</f>
        <v>2.5</v>
      </c>
      <c r="AS145" s="103" t="n">
        <f aca="true">IF(ISBLANK(OFFSET('Raw Data'!$A$3,MATCH('Data above threshold'!$A145,'Raw Data'!$B$4:$B$185,0),MATCH('Data above threshold'!AU$4,'Raw Data'!$3:$3,0)-1)),"", IFERROR($J145*OFFSET('Raw Data'!$A$3,MATCH('Data above threshold'!$A145,'Raw Data'!$B$4:$B$185,0),MATCH('Data above threshold'!AU$4,'Raw Data'!$3:$3,0)-1),"NA"))</f>
        <v>1.33</v>
      </c>
      <c r="AT145" s="103" t="n">
        <f aca="true">IF(ISBLANK(OFFSET('Raw Data'!$A$3,MATCH('Data above threshold'!$A145,'Raw Data'!$B$4:$B$185,0),MATCH('Data above threshold'!AV$4,'Raw Data'!$3:$3,0)-1)),"", IFERROR($J145*OFFSET('Raw Data'!$A$3,MATCH('Data above threshold'!$A145,'Raw Data'!$B$4:$B$185,0),MATCH('Data above threshold'!AV$4,'Raw Data'!$3:$3,0)-1),"NA"))</f>
        <v>1.75</v>
      </c>
      <c r="AU145" s="103" t="n">
        <f aca="true">IF(ISBLANK(OFFSET('Raw Data'!$A$3,MATCH('Data above threshold'!$A145,'Raw Data'!$B$4:$B$185,0),MATCH('Data above threshold'!AW$4,'Raw Data'!$3:$3,0)-1)),"", IFERROR($J145*OFFSET('Raw Data'!$A$3,MATCH('Data above threshold'!$A145,'Raw Data'!$B$4:$B$185,0),MATCH('Data above threshold'!AW$4,'Raw Data'!$3:$3,0)-1),"NA"))</f>
        <v>1.54</v>
      </c>
      <c r="AV145" s="103" t="n">
        <f aca="true">IF(ISBLANK(OFFSET('Raw Data'!$A$3,MATCH('Data above threshold'!$A145,'Raw Data'!$B$4:$B$185,0),MATCH('Data above threshold'!AX$4,'Raw Data'!$3:$3,0)-1)),"", IFERROR($J145*OFFSET('Raw Data'!$A$3,MATCH('Data above threshold'!$A145,'Raw Data'!$B$4:$B$185,0),MATCH('Data above threshold'!AX$4,'Raw Data'!$3:$3,0)-1),"NA"))</f>
        <v>2</v>
      </c>
      <c r="AW145" s="103" t="str">
        <f aca="true">IF(ISBLANK(OFFSET('Raw Data'!$A$3,MATCH('Data above threshold'!$A145,'Raw Data'!$B$4:$B$185,0),MATCH('Data above threshold'!AY$4,'Raw Data'!$3:$3,0)-1)),"", IFERROR($J145*OFFSET('Raw Data'!$A$3,MATCH('Data above threshold'!$A145,'Raw Data'!$B$4:$B$185,0),MATCH('Data above threshold'!AY$4,'Raw Data'!$3:$3,0)-1),"NA"))</f>
        <v/>
      </c>
      <c r="AX145" s="103" t="n">
        <f aca="true">IF(ISBLANK(OFFSET('Raw Data'!$A$3,MATCH('Data above threshold'!$A145,'Raw Data'!$B$4:$B$185,0),MATCH('Data above threshold'!AZ$4,'Raw Data'!$3:$3,0)-1)),"", IFERROR($J145*OFFSET('Raw Data'!$A$3,MATCH('Data above threshold'!$A145,'Raw Data'!$B$4:$B$185,0),MATCH('Data above threshold'!AZ$4,'Raw Data'!$3:$3,0)-1),"NA"))</f>
        <v>2</v>
      </c>
      <c r="AY145" s="103" t="n">
        <f aca="true">IF(ISBLANK(OFFSET('Raw Data'!$A$3,MATCH('Data above threshold'!$A145,'Raw Data'!$B$4:$B$185,0),MATCH('Data above threshold'!BA$4,'Raw Data'!$3:$3,0)-1)),"", IFERROR($J145*OFFSET('Raw Data'!$A$3,MATCH('Data above threshold'!$A145,'Raw Data'!$B$4:$B$185,0),MATCH('Data above threshold'!BA$4,'Raw Data'!$3:$3,0)-1),"NA"))</f>
        <v>1.89</v>
      </c>
      <c r="AZ145" s="103" t="n">
        <f aca="true">IF(ISBLANK(OFFSET('Raw Data'!$A$3,MATCH('Data above threshold'!$A145,'Raw Data'!$B$4:$B$185,0),MATCH('Data above threshold'!BB$4,'Raw Data'!$3:$3,0)-1)),"", IFERROR($J145*OFFSET('Raw Data'!$A$3,MATCH('Data above threshold'!$A145,'Raw Data'!$B$4:$B$185,0),MATCH('Data above threshold'!BB$4,'Raw Data'!$3:$3,0)-1),"NA"))</f>
        <v>1.58</v>
      </c>
      <c r="BA145" s="103" t="n">
        <f aca="true">IF(ISBLANK(OFFSET('Raw Data'!$A$3,MATCH('Data above threshold'!$A145,'Raw Data'!$B$4:$B$185,0),MATCH('Data above threshold'!BC$4,'Raw Data'!$3:$3,0)-1)),"", IFERROR($J145*OFFSET('Raw Data'!$A$3,MATCH('Data above threshold'!$A145,'Raw Data'!$B$4:$B$185,0),MATCH('Data above threshold'!BC$4,'Raw Data'!$3:$3,0)-1),"NA"))</f>
        <v>2</v>
      </c>
      <c r="BB145" s="103" t="n">
        <f aca="true">IF(ISBLANK(OFFSET('Raw Data'!$A$3,MATCH('Data above threshold'!$A145,'Raw Data'!$B$4:$B$185,0),MATCH('Data above threshold'!BD$4,'Raw Data'!$3:$3,0)-1)),"", IFERROR($J145*OFFSET('Raw Data'!$A$3,MATCH('Data above threshold'!$A145,'Raw Data'!$B$4:$B$185,0),MATCH('Data above threshold'!BD$4,'Raw Data'!$3:$3,0)-1),"NA"))</f>
        <v>0.67</v>
      </c>
      <c r="BC145" s="103" t="n">
        <f aca="true">IF(ISBLANK(OFFSET('Raw Data'!$A$3,MATCH('Data above threshold'!$A145,'Raw Data'!$B$4:$B$185,0),MATCH('Data above threshold'!BE$4,'Raw Data'!$3:$3,0)-1)),"", IFERROR($J145*OFFSET('Raw Data'!$A$3,MATCH('Data above threshold'!$A145,'Raw Data'!$B$4:$B$185,0),MATCH('Data above threshold'!BE$4,'Raw Data'!$3:$3,0)-1),"NA"))</f>
        <v>1.67</v>
      </c>
      <c r="BD145" s="103" t="n">
        <f aca="true">IF(ISBLANK(OFFSET('Raw Data'!$A$3,MATCH('Data above threshold'!$A145,'Raw Data'!$B$4:$B$185,0),MATCH('Data above threshold'!BF$4,'Raw Data'!$3:$3,0)-1)),"", IFERROR($J145*OFFSET('Raw Data'!$A$3,MATCH('Data above threshold'!$A145,'Raw Data'!$B$4:$B$185,0),MATCH('Data above threshold'!BF$4,'Raw Data'!$3:$3,0)-1),"NA"))</f>
        <v>1.42</v>
      </c>
      <c r="BE145" s="103" t="n">
        <f aca="true">IF(ISBLANK(OFFSET('Raw Data'!$A$3,MATCH('Data above threshold'!$A145,'Raw Data'!$B$4:$B$185,0),MATCH('Data above threshold'!BG$4,'Raw Data'!$3:$3,0)-1)),"", IFERROR($J145*OFFSET('Raw Data'!$A$3,MATCH('Data above threshold'!$A145,'Raw Data'!$B$4:$B$185,0),MATCH('Data above threshold'!BG$4,'Raw Data'!$3:$3,0)-1),"NA"))</f>
        <v>2</v>
      </c>
      <c r="BF145" s="103" t="n">
        <f aca="true">IF(ISBLANK(OFFSET('Raw Data'!$A$3,MATCH('Data above threshold'!$A145,'Raw Data'!$B$4:$B$185,0),MATCH('Data above threshold'!BH$4,'Raw Data'!$3:$3,0)-1)),"", IFERROR($J145*OFFSET('Raw Data'!$A$3,MATCH('Data above threshold'!$A145,'Raw Data'!$B$4:$B$185,0),MATCH('Data above threshold'!BH$4,'Raw Data'!$3:$3,0)-1),"NA"))</f>
        <v>2</v>
      </c>
      <c r="BG145" s="103" t="n">
        <f aca="true">IF(ISBLANK(OFFSET('Raw Data'!$A$3,MATCH('Data above threshold'!$A145,'Raw Data'!$B$4:$B$185,0),MATCH('Data above threshold'!BI$4,'Raw Data'!$3:$3,0)-1)),"", IFERROR($J145*OFFSET('Raw Data'!$A$3,MATCH('Data above threshold'!$A145,'Raw Data'!$B$4:$B$185,0),MATCH('Data above threshold'!BI$4,'Raw Data'!$3:$3,0)-1),"NA"))</f>
        <v>1</v>
      </c>
      <c r="BH145" s="103" t="n">
        <f aca="true">IF(ISBLANK(OFFSET('Raw Data'!$A$3,MATCH('Data above threshold'!$A145,'Raw Data'!$B$4:$B$185,0),MATCH('Data above threshold'!BJ$4,'Raw Data'!$3:$3,0)-1)),"", IFERROR($J145*OFFSET('Raw Data'!$A$3,MATCH('Data above threshold'!$A145,'Raw Data'!$B$4:$B$185,0),MATCH('Data above threshold'!BJ$4,'Raw Data'!$3:$3,0)-1),"NA"))</f>
        <v>1.67</v>
      </c>
      <c r="BI145" s="103" t="n">
        <f aca="true">IF(ISBLANK(OFFSET('Raw Data'!$A$3,MATCH('Data above threshold'!$A145,'Raw Data'!$B$4:$B$185,0),MATCH('Data above threshold'!BK$4,'Raw Data'!$3:$3,0)-1)),"", IFERROR($J145*OFFSET('Raw Data'!$A$3,MATCH('Data above threshold'!$A145,'Raw Data'!$B$4:$B$185,0),MATCH('Data above threshold'!BK$4,'Raw Data'!$3:$3,0)-1),"NA"))</f>
        <v>1.17</v>
      </c>
      <c r="BJ145" s="103" t="n">
        <f aca="true">IF(ISBLANK(OFFSET('Raw Data'!$A$3,MATCH('Data above threshold'!$A145,'Raw Data'!$B$4:$B$185,0),MATCH('Data above threshold'!BL$4,'Raw Data'!$3:$3,0)-1)),"", IFERROR($J145*OFFSET('Raw Data'!$A$3,MATCH('Data above threshold'!$A145,'Raw Data'!$B$4:$B$185,0),MATCH('Data above threshold'!BL$4,'Raw Data'!$3:$3,0)-1),"NA"))</f>
        <v>1.33</v>
      </c>
      <c r="BK145" s="103" t="n">
        <f aca="true">IF(ISBLANK(OFFSET('Raw Data'!$A$3,MATCH('Data above threshold'!$A145,'Raw Data'!$B$4:$B$185,0),MATCH('Data above threshold'!BM$4,'Raw Data'!$3:$3,0)-1)),"", IFERROR($J145*OFFSET('Raw Data'!$A$3,MATCH('Data above threshold'!$A145,'Raw Data'!$B$4:$B$185,0),MATCH('Data above threshold'!BM$4,'Raw Data'!$3:$3,0)-1),"NA"))</f>
        <v>1.83</v>
      </c>
      <c r="BL145" s="103" t="n">
        <f aca="true">IF(ISBLANK(OFFSET('Raw Data'!$A$3,MATCH('Data above threshold'!$A145,'Raw Data'!$B$4:$B$185,0),MATCH('Data above threshold'!BN$4,'Raw Data'!$3:$3,0)-1)),"", IFERROR($J145*OFFSET('Raw Data'!$A$3,MATCH('Data above threshold'!$A145,'Raw Data'!$B$4:$B$185,0),MATCH('Data above threshold'!BN$4,'Raw Data'!$3:$3,0)-1),"NA"))</f>
        <v>1.33</v>
      </c>
      <c r="BM145" s="103" t="str">
        <f aca="true">IF(ISBLANK(OFFSET('Raw Data'!$A$3,MATCH('Data above threshold'!$A145,'Raw Data'!$B$4:$B$185,0),MATCH('Data above threshold'!BO$4,'Raw Data'!$3:$3,0)-1)),"", IFERROR($J145*OFFSET('Raw Data'!$A$3,MATCH('Data above threshold'!$A145,'Raw Data'!$B$4:$B$185,0),MATCH('Data above threshold'!BO$4,'Raw Data'!$3:$3,0)-1),"NA"))</f>
        <v/>
      </c>
      <c r="BN145" s="103" t="n">
        <f aca="true">IF(ISBLANK(OFFSET('Raw Data'!$A$3,MATCH('Data above threshold'!$A145,'Raw Data'!$B$4:$B$185,0),MATCH('Data above threshold'!BP$4,'Raw Data'!$3:$3,0)-1)),"", IFERROR($J145*OFFSET('Raw Data'!$A$3,MATCH('Data above threshold'!$A145,'Raw Data'!$B$4:$B$185,0),MATCH('Data above threshold'!BP$4,'Raw Data'!$3:$3,0)-1),"NA"))</f>
        <v>1.67</v>
      </c>
      <c r="BO145" s="103" t="n">
        <f aca="true">IF(ISBLANK(OFFSET('Raw Data'!$A$3,MATCH('Data above threshold'!$A145,'Raw Data'!$B$4:$B$185,0),MATCH('Data above threshold'!BQ$4,'Raw Data'!$3:$3,0)-1)),"", IFERROR($J145*OFFSET('Raw Data'!$A$3,MATCH('Data above threshold'!$A145,'Raw Data'!$B$4:$B$185,0),MATCH('Data above threshold'!BQ$4,'Raw Data'!$3:$3,0)-1),"NA"))</f>
        <v>1.17</v>
      </c>
      <c r="BP145" s="103" t="n">
        <f aca="true">IF(ISBLANK(OFFSET('Raw Data'!$A$3,MATCH('Data above threshold'!$A145,'Raw Data'!$B$4:$B$185,0),MATCH('Data above threshold'!BR$4,'Raw Data'!$3:$3,0)-1)),"", IFERROR($J145*OFFSET('Raw Data'!$A$3,MATCH('Data above threshold'!$A145,'Raw Data'!$B$4:$B$185,0),MATCH('Data above threshold'!BR$4,'Raw Data'!$3:$3,0)-1),"NA"))</f>
        <v>1</v>
      </c>
      <c r="BQ145" s="103" t="n">
        <f aca="true">IF(ISBLANK(OFFSET('Raw Data'!$A$3,MATCH('Data above threshold'!$A145,'Raw Data'!$B$4:$B$185,0),MATCH('Data above threshold'!BS$4,'Raw Data'!$3:$3,0)-1)),"", IFERROR($J145*OFFSET('Raw Data'!$A$3,MATCH('Data above threshold'!$A145,'Raw Data'!$B$4:$B$185,0),MATCH('Data above threshold'!BS$4,'Raw Data'!$3:$3,0)-1),"NA"))</f>
        <v>1</v>
      </c>
      <c r="BR145" s="103" t="str">
        <f aca="true">IF(ISBLANK(OFFSET('Raw Data'!$A$3,MATCH('Data above threshold'!$A145,'Raw Data'!$B$4:$B$185,0),MATCH('Data above threshold'!BT$4,'Raw Data'!$3:$3,0)-1)),"", IFERROR($J145*OFFSET('Raw Data'!$A$3,MATCH('Data above threshold'!$A145,'Raw Data'!$B$4:$B$185,0),MATCH('Data above threshold'!BT$4,'Raw Data'!$3:$3,0)-1),"NA"))</f>
        <v/>
      </c>
      <c r="BS145" s="103" t="n">
        <f aca="true">IF(ISBLANK(OFFSET('Raw Data'!$A$3,MATCH('Data above threshold'!$A145,'Raw Data'!$B$4:$B$185,0),MATCH('Data above threshold'!BU$4,'Raw Data'!$3:$3,0)-1)),"", IFERROR($J145*OFFSET('Raw Data'!$A$3,MATCH('Data above threshold'!$A145,'Raw Data'!$B$4:$B$185,0),MATCH('Data above threshold'!BU$4,'Raw Data'!$3:$3,0)-1),"NA"))</f>
        <v>1.5</v>
      </c>
      <c r="BT145" s="103" t="n">
        <f aca="true">IF(ISBLANK(OFFSET('Raw Data'!$A$3,MATCH('Data above threshold'!$A145,'Raw Data'!$B$4:$B$185,0),MATCH('Data above threshold'!BV$4,'Raw Data'!$3:$3,0)-1)),"", IFERROR($J145*OFFSET('Raw Data'!$A$3,MATCH('Data above threshold'!$A145,'Raw Data'!$B$4:$B$185,0),MATCH('Data above threshold'!BV$4,'Raw Data'!$3:$3,0)-1),"NA"))</f>
        <v>0.33</v>
      </c>
      <c r="BU145" s="103" t="n">
        <f aca="true">IF(ISBLANK(OFFSET('Raw Data'!$A$3,MATCH('Data above threshold'!$A145,'Raw Data'!$B$4:$B$185,0),MATCH('Data above threshold'!BW$4,'Raw Data'!$3:$3,0)-1)),"", IFERROR($J145*OFFSET('Raw Data'!$A$3,MATCH('Data above threshold'!$A145,'Raw Data'!$B$4:$B$185,0),MATCH('Data above threshold'!BW$4,'Raw Data'!$3:$3,0)-1),"NA"))</f>
        <v>3</v>
      </c>
      <c r="BV145" s="103" t="n">
        <f aca="true">IF(ISBLANK(OFFSET('Raw Data'!$A$3,MATCH('Data above threshold'!$A145,'Raw Data'!$B$4:$B$185,0),MATCH('Data above threshold'!BX$4,'Raw Data'!$3:$3,0)-1)),"", IFERROR($J145*OFFSET('Raw Data'!$A$3,MATCH('Data above threshold'!$A145,'Raw Data'!$B$4:$B$185,0),MATCH('Data above threshold'!BX$4,'Raw Data'!$3:$3,0)-1),"NA"))</f>
        <v>2</v>
      </c>
      <c r="BW145" s="103" t="n">
        <f aca="true">IF(ISBLANK(OFFSET('Raw Data'!$A$3,MATCH('Data above threshold'!$A145,'Raw Data'!$B$4:$B$185,0),MATCH('Data above threshold'!BY$4,'Raw Data'!$3:$3,0)-1)),"", IFERROR($J145*OFFSET('Raw Data'!$A$3,MATCH('Data above threshold'!$A145,'Raw Data'!$B$4:$B$185,0),MATCH('Data above threshold'!BY$4,'Raw Data'!$3:$3,0)-1),"NA"))</f>
        <v>2</v>
      </c>
      <c r="BX145" s="103" t="n">
        <f aca="true">IF(ISBLANK(OFFSET('Raw Data'!$A$3,MATCH('Data above threshold'!$A145,'Raw Data'!$B$4:$B$185,0),MATCH('Data above threshold'!BZ$4,'Raw Data'!$3:$3,0)-1)),"", IFERROR($J145*OFFSET('Raw Data'!$A$3,MATCH('Data above threshold'!$A145,'Raw Data'!$B$4:$B$185,0),MATCH('Data above threshold'!BZ$4,'Raw Data'!$3:$3,0)-1),"NA"))</f>
        <v>1.58</v>
      </c>
      <c r="BY145" s="103" t="n">
        <f aca="true">IF(ISBLANK(OFFSET('Raw Data'!$A$3,MATCH('Data above threshold'!$A145,'Raw Data'!$B$4:$B$185,0),MATCH('Data above threshold'!CA$4,'Raw Data'!$3:$3,0)-1)),"", IFERROR($J145*OFFSET('Raw Data'!$A$3,MATCH('Data above threshold'!$A145,'Raw Data'!$B$4:$B$185,0),MATCH('Data above threshold'!CA$4,'Raw Data'!$3:$3,0)-1),"NA"))</f>
        <v>2.33</v>
      </c>
      <c r="BZ145" s="103" t="n">
        <f aca="true">IF(ISBLANK(OFFSET('Raw Data'!$A$3,MATCH('Data above threshold'!$A145,'Raw Data'!$B$4:$B$185,0),MATCH('Data above threshold'!CB$4,'Raw Data'!$3:$3,0)-1)),"", IFERROR($J145*OFFSET('Raw Data'!$A$3,MATCH('Data above threshold'!$A145,'Raw Data'!$B$4:$B$185,0),MATCH('Data above threshold'!CB$4,'Raw Data'!$3:$3,0)-1),"NA"))</f>
        <v>0.83</v>
      </c>
      <c r="CA145" s="103" t="n">
        <f aca="true">IF(ISBLANK(OFFSET('Raw Data'!$A$3,MATCH('Data above threshold'!$A145,'Raw Data'!$B$4:$B$185,0),MATCH('Data above threshold'!CC$4,'Raw Data'!$3:$3,0)-1)),"", IFERROR($J145*OFFSET('Raw Data'!$A$3,MATCH('Data above threshold'!$A145,'Raw Data'!$B$4:$B$185,0),MATCH('Data above threshold'!CC$4,'Raw Data'!$3:$3,0)-1),"NA"))</f>
        <v>2</v>
      </c>
      <c r="CB145" s="103" t="n">
        <f aca="true">IF(ISBLANK(OFFSET('Raw Data'!$A$3,MATCH('Data above threshold'!$A145,'Raw Data'!$B$4:$B$185,0),MATCH('Data above threshold'!CD$4,'Raw Data'!$3:$3,0)-1)),"", IFERROR($J145*OFFSET('Raw Data'!$A$3,MATCH('Data above threshold'!$A145,'Raw Data'!$B$4:$B$185,0),MATCH('Data above threshold'!CD$4,'Raw Data'!$3:$3,0)-1),"NA"))</f>
        <v>2</v>
      </c>
      <c r="CC145" s="103" t="n">
        <f aca="true">IF(ISBLANK(OFFSET('Raw Data'!$A$3,MATCH('Data above threshold'!$A145,'Raw Data'!$B$4:$B$185,0),MATCH('Data above threshold'!CE$4,'Raw Data'!$3:$3,0)-1)),"", IFERROR($J145*OFFSET('Raw Data'!$A$3,MATCH('Data above threshold'!$A145,'Raw Data'!$B$4:$B$185,0),MATCH('Data above threshold'!CE$4,'Raw Data'!$3:$3,0)-1),"NA"))</f>
        <v>1.58</v>
      </c>
      <c r="CD145" s="103" t="n">
        <f aca="true">IF(ISBLANK(OFFSET('Raw Data'!$A$3,MATCH('Data above threshold'!$A145,'Raw Data'!$B$4:$B$185,0),MATCH('Data above threshold'!CF$4,'Raw Data'!$3:$3,0)-1)),"", IFERROR($J145*OFFSET('Raw Data'!$A$3,MATCH('Data above threshold'!$A145,'Raw Data'!$B$4:$B$185,0),MATCH('Data above threshold'!CF$4,'Raw Data'!$3:$3,0)-1),"NA"))</f>
        <v>1.5</v>
      </c>
      <c r="CE145" s="103" t="n">
        <f aca="true">IF(ISBLANK(OFFSET('Raw Data'!$A$3,MATCH('Data above threshold'!$A145,'Raw Data'!$B$4:$B$185,0),MATCH('Data above threshold'!CG$4,'Raw Data'!$3:$3,0)-1)),"", IFERROR($J145*OFFSET('Raw Data'!$A$3,MATCH('Data above threshold'!$A145,'Raw Data'!$B$4:$B$185,0),MATCH('Data above threshold'!CG$4,'Raw Data'!$3:$3,0)-1),"NA"))</f>
        <v>2.17</v>
      </c>
      <c r="CF145" s="103" t="n">
        <f aca="true">IF(ISBLANK(OFFSET('Raw Data'!$A$3,MATCH('Data above threshold'!$A145,'Raw Data'!$B$4:$B$185,0),MATCH('Data above threshold'!CH$4,'Raw Data'!$3:$3,0)-1)),"", IFERROR($J145*OFFSET('Raw Data'!$A$3,MATCH('Data above threshold'!$A145,'Raw Data'!$B$4:$B$185,0),MATCH('Data above threshold'!CH$4,'Raw Data'!$3:$3,0)-1),"NA"))</f>
        <v>2</v>
      </c>
      <c r="CG145" s="103" t="n">
        <f aca="true">IF(ISBLANK(OFFSET('Raw Data'!$A$3,MATCH('Data above threshold'!$A145,'Raw Data'!$B$4:$B$185,0),MATCH('Data above threshold'!CI$4,'Raw Data'!$3:$3,0)-1)),"", IFERROR($J145*OFFSET('Raw Data'!$A$3,MATCH('Data above threshold'!$A145,'Raw Data'!$B$4:$B$185,0),MATCH('Data above threshold'!CI$4,'Raw Data'!$3:$3,0)-1),"NA"))</f>
        <v>0.6</v>
      </c>
      <c r="CH145" s="103" t="n">
        <f aca="true">IF(ISBLANK(OFFSET('Raw Data'!$A$3,MATCH('Data above threshold'!$A145,'Raw Data'!$B$4:$B$185,0),MATCH('Data above threshold'!CJ$4,'Raw Data'!$3:$3,0)-1)),"", IFERROR($J145*OFFSET('Raw Data'!$A$3,MATCH('Data above threshold'!$A145,'Raw Data'!$B$4:$B$185,0),MATCH('Data above threshold'!CJ$4,'Raw Data'!$3:$3,0)-1),"NA"))</f>
        <v>1.5</v>
      </c>
      <c r="CI145" s="103" t="n">
        <f aca="true">IF(ISBLANK(OFFSET('Raw Data'!$A$3,MATCH('Data above threshold'!$A145,'Raw Data'!$B$4:$B$185,0),MATCH('Data above threshold'!CK$4,'Raw Data'!$3:$3,0)-1)),"", IFERROR($J145*OFFSET('Raw Data'!$A$3,MATCH('Data above threshold'!$A145,'Raw Data'!$B$4:$B$185,0),MATCH('Data above threshold'!CK$4,'Raw Data'!$3:$3,0)-1),"NA"))</f>
        <v>2</v>
      </c>
      <c r="CJ145" s="103" t="n">
        <f aca="true">IF(ISBLANK(OFFSET('Raw Data'!$A$3,MATCH('Data above threshold'!$A145,'Raw Data'!$B$4:$B$185,0),MATCH('Data above threshold'!CL$4,'Raw Data'!$3:$3,0)-1)),"", IFERROR($J145*OFFSET('Raw Data'!$A$3,MATCH('Data above threshold'!$A145,'Raw Data'!$B$4:$B$185,0),MATCH('Data above threshold'!CL$4,'Raw Data'!$3:$3,0)-1),"NA"))</f>
        <v>1</v>
      </c>
      <c r="CK145" s="103" t="n">
        <f aca="true">IF(ISBLANK(OFFSET('Raw Data'!$A$3,MATCH('Data above threshold'!$A145,'Raw Data'!$B$4:$B$185,0),MATCH('Data above threshold'!CM$4,'Raw Data'!$3:$3,0)-1)),"", IFERROR($J145*OFFSET('Raw Data'!$A$3,MATCH('Data above threshold'!$A145,'Raw Data'!$B$4:$B$185,0),MATCH('Data above threshold'!CM$4,'Raw Data'!$3:$3,0)-1),"NA"))</f>
        <v>2.75</v>
      </c>
      <c r="CL145" s="103" t="n">
        <f aca="true">IF(ISBLANK(OFFSET('Raw Data'!$A$3,MATCH('Data above threshold'!$A145,'Raw Data'!$B$4:$B$185,0),MATCH('Data above threshold'!CN$4,'Raw Data'!$3:$3,0)-1)),"", IFERROR($J145*OFFSET('Raw Data'!$A$3,MATCH('Data above threshold'!$A145,'Raw Data'!$B$4:$B$185,0),MATCH('Data above threshold'!CN$4,'Raw Data'!$3:$3,0)-1),"NA"))</f>
        <v>0.42</v>
      </c>
      <c r="CM145" s="103" t="n">
        <f aca="true">IF(ISBLANK(OFFSET('Raw Data'!$A$3,MATCH('Data above threshold'!$A145,'Raw Data'!$B$4:$B$185,0),MATCH('Data above threshold'!CO$4,'Raw Data'!$3:$3,0)-1)),"", IFERROR($J145*OFFSET('Raw Data'!$A$3,MATCH('Data above threshold'!$A145,'Raw Data'!$B$4:$B$185,0),MATCH('Data above threshold'!CO$4,'Raw Data'!$3:$3,0)-1),"NA"))</f>
        <v>2.33</v>
      </c>
      <c r="CN145" s="103" t="n">
        <f aca="true">IF(ISBLANK(OFFSET('Raw Data'!$A$3,MATCH('Data above threshold'!$A145,'Raw Data'!$B$4:$B$185,0),MATCH('Data above threshold'!CP$4,'Raw Data'!$3:$3,0)-1)),"", IFERROR($J145*OFFSET('Raw Data'!$A$3,MATCH('Data above threshold'!$A145,'Raw Data'!$B$4:$B$185,0),MATCH('Data above threshold'!CP$4,'Raw Data'!$3:$3,0)-1),"NA"))</f>
        <v>0</v>
      </c>
      <c r="CO145" s="103" t="n">
        <f aca="true">IF(ISBLANK(OFFSET('Raw Data'!$A$3,MATCH('Data above threshold'!$A145,'Raw Data'!$B$4:$B$185,0),MATCH('Data above threshold'!CQ$4,'Raw Data'!$3:$3,0)-1)),"", IFERROR($J145*OFFSET('Raw Data'!$A$3,MATCH('Data above threshold'!$A145,'Raw Data'!$B$4:$B$185,0),MATCH('Data above threshold'!CQ$4,'Raw Data'!$3:$3,0)-1),"NA"))</f>
        <v>1.33</v>
      </c>
      <c r="CP145" s="103" t="n">
        <f aca="true">IF(ISBLANK(OFFSET('Raw Data'!$A$3,MATCH('Data above threshold'!$A145,'Raw Data'!$B$4:$B$185,0),MATCH('Data above threshold'!CR$4,'Raw Data'!$3:$3,0)-1)),"", IFERROR($J145*OFFSET('Raw Data'!$A$3,MATCH('Data above threshold'!$A145,'Raw Data'!$B$4:$B$185,0),MATCH('Data above threshold'!CR$4,'Raw Data'!$3:$3,0)-1),"NA"))</f>
        <v>0.5</v>
      </c>
    </row>
    <row r="146" customFormat="false" ht="15.5" hidden="false" customHeight="false" outlineLevel="0" collapsed="false">
      <c r="A146" s="107" t="n">
        <v>5212</v>
      </c>
      <c r="B146" s="107" t="n">
        <v>4</v>
      </c>
      <c r="C146" s="103" t="str">
        <f aca="true">IF(ISBLANK(OFFSET('Raw Data'!$A$3,MATCH($A146,'Raw Data'!$B$4:$B$185,0),MATCH(C$4,'Raw Data'!$3:$3,0)-1)),"",OFFSET('Raw Data'!$A$3,MATCH($A146,'Raw Data'!$B$4:$B$185,0),MATCH(C$4,'Raw Data'!$3:$3,0)-1))</f>
        <v/>
      </c>
      <c r="D146" s="103" t="str">
        <f aca="true">IF(ISBLANK(OFFSET('Raw Data'!$A$3,MATCH($A146,'Raw Data'!$B$4:$B$185,0),MATCH(D$4,'Raw Data'!$3:$3,0)-1)),"",OFFSET('Raw Data'!$A$3,MATCH($A146,'Raw Data'!$B$4:$B$185,0),MATCH(D$4,'Raw Data'!$3:$3,0)-1))</f>
        <v>Expert assessment data - D.2.3</v>
      </c>
      <c r="E146" s="103" t="str">
        <f aca="true">IF(ISBLANK(OFFSET('Raw Data'!$A$3,MATCH($A146,'Raw Data'!$B$4:$B$185,0),MATCH(E$4,'Raw Data'!$3:$3,0)-1)),"",OFFSET('Raw Data'!$A$3,MATCH($A146,'Raw Data'!$B$4:$B$185,0),MATCH(E$4,'Raw Data'!$3:$3,0)-1))</f>
        <v>The Online Marketplace: Laws that protect consumer’s privacy in relation to online transaction (personal data protection) </v>
      </c>
      <c r="F146" s="103" t="str">
        <f aca="true">IF(ISBLANK(OFFSET('Raw Data'!$A$3,MATCH($A146,'Raw Data'!$B$4:$B$185,0),MATCH(F$4,'Raw Data'!$3:$3,0)-1)),"",OFFSET('Raw Data'!$A$3,MATCH($A146,'Raw Data'!$B$4:$B$185,0),MATCH(F$4,'Raw Data'!$3:$3,0)-1))</f>
        <v/>
      </c>
      <c r="G146" s="103" t="s">
        <v>227</v>
      </c>
      <c r="H146" s="103" t="str">
        <f aca="true">IF(ISBLANK(OFFSET('Raw Data'!$A$3,MATCH($A146,'Raw Data'!$B$4:$B$185,0),MATCH(H$4,'Raw Data'!$3:$3,0)-1)),"",OFFSET('Raw Data'!$A$3,MATCH($A146,'Raw Data'!$B$4:$B$185,0),MATCH(H$4,'Raw Data'!$3:$3,0)-1))</f>
        <v/>
      </c>
      <c r="I146" s="103" t="str">
        <f aca="true">IF(ISBLANK(OFFSET('Raw Data'!$A$3,MATCH($A146,'Raw Data'!$B$4:$B$185,0),MATCH(I$4,'Raw Data'!$3:$3,0)-1)),"",OFFSET('Raw Data'!$A$3,MATCH($A146,'Raw Data'!$B$4:$B$185,0),MATCH(I$4,'Raw Data'!$3:$3,0)-1))</f>
        <v>Plus</v>
      </c>
      <c r="J146" s="103" t="n">
        <f aca="false">IF(I146="","",IF(I146="Minus",-1,1))</f>
        <v>1</v>
      </c>
      <c r="K146" s="105" t="n">
        <f aca="false" t="array" ref="K146:K146">IFERROR(SKEW(IF(ISNUMBER(O146:CP146),O146:CP146,"")),"")</f>
        <v>1.20108773567673</v>
      </c>
      <c r="L146" s="103" t="n">
        <f aca="true">IF(ISBLANK(OFFSET('Data above threshold'!$A$4,MATCH('Data above threshold'!$A146,'Data above threshold'!$A$5:$A$185,0),MATCH('Data above threshold'!N$4,'Data above threshold'!$4:$4,0)-1)),1,OFFSET('Data above threshold'!$A$4,MATCH('Data above threshold'!$A146,'Data above threshold'!$A$5:$A$185,0),MATCH('Data above threshold'!N$4,'Data above threshold'!$4:$4,0)-1))</f>
        <v>0</v>
      </c>
      <c r="M146" s="103" t="str">
        <f aca="true">IF(ISBLANK(OFFSET('Data above threshold'!$A$4,MATCH('Data above threshold'!$A146,'Data above threshold'!$A$5:$A$185,0),MATCH('Data above threshold'!O$4,'Data above threshold'!$4:$4,0)-1)),"",OFFSET('Data above threshold'!$A$4,MATCH('Data above threshold'!$A146,'Data above threshold'!$A$5:$A$185,0),MATCH('Data above threshold'!O$4,'Data above threshold'!$4:$4,0)-1))</f>
        <v/>
      </c>
      <c r="N146" s="106" t="n">
        <f aca="false" t="array" ref="N146:N146">IF(B146&lt;4,"",1-IFERROR(SUM(ISNUMBER(O146:CP146)*(1-$O$3:$CP$3))/COUNTIF($O$3:$CP$3,0),0))</f>
        <v>0.0875</v>
      </c>
      <c r="O146" s="103" t="n">
        <f aca="true">IF(ISBLANK(OFFSET('Raw Data'!$A$3,MATCH('Data above threshold'!$A146,'Raw Data'!$B$4:$B$185,0),MATCH('Data above threshold'!Q$4,'Raw Data'!$3:$3,0)-1)),"", IFERROR($J146*LN(OFFSET('Raw Data'!$A$3,MATCH('Data above threshold'!$A146,'Raw Data'!$B$4:$B$185,0),MATCH('Data above threshold'!Q$4,'Raw Data'!$3:$3,0)-1)+0.1),"NA"))</f>
        <v>1.1314021114911</v>
      </c>
      <c r="P146" s="103" t="n">
        <f aca="true">IF(ISBLANK(OFFSET('Raw Data'!$A$3,MATCH('Data above threshold'!$A146,'Raw Data'!$B$4:$B$185,0),MATCH('Data above threshold'!R$4,'Raw Data'!$3:$3,0)-1)),"", IFERROR($J146*LN(OFFSET('Raw Data'!$A$3,MATCH('Data above threshold'!$A146,'Raw Data'!$B$4:$B$185,0),MATCH('Data above threshold'!R$4,'Raw Data'!$3:$3,0)-1)+0.1),"NA"))</f>
        <v>1.1314021114911</v>
      </c>
      <c r="Q146" s="103" t="n">
        <f aca="true">IF(ISBLANK(OFFSET('Raw Data'!$A$3,MATCH('Data above threshold'!$A146,'Raw Data'!$B$4:$B$185,0),MATCH('Data above threshold'!S$4,'Raw Data'!$3:$3,0)-1)),"", IFERROR($J146*LN(OFFSET('Raw Data'!$A$3,MATCH('Data above threshold'!$A146,'Raw Data'!$B$4:$B$185,0),MATCH('Data above threshold'!S$4,'Raw Data'!$3:$3,0)-1)+0.1),"NA"))</f>
        <v>1.1314021114911</v>
      </c>
      <c r="R146" s="103" t="n">
        <f aca="true">IF(ISBLANK(OFFSET('Raw Data'!$A$3,MATCH('Data above threshold'!$A146,'Raw Data'!$B$4:$B$185,0),MATCH('Data above threshold'!T$4,'Raw Data'!$3:$3,0)-1)),"", IFERROR($J146*LN(OFFSET('Raw Data'!$A$3,MATCH('Data above threshold'!$A146,'Raw Data'!$B$4:$B$185,0),MATCH('Data above threshold'!T$4,'Raw Data'!$3:$3,0)-1)+0.1),"NA"))</f>
        <v>1.1314021114911</v>
      </c>
      <c r="S146" s="103" t="n">
        <f aca="true">IF(ISBLANK(OFFSET('Raw Data'!$A$3,MATCH('Data above threshold'!$A146,'Raw Data'!$B$4:$B$185,0),MATCH('Data above threshold'!U$4,'Raw Data'!$3:$3,0)-1)),"", IFERROR($J146*LN(OFFSET('Raw Data'!$A$3,MATCH('Data above threshold'!$A146,'Raw Data'!$B$4:$B$185,0),MATCH('Data above threshold'!U$4,'Raw Data'!$3:$3,0)-1)+0.1),"NA"))</f>
        <v>1.1314021114911</v>
      </c>
      <c r="T146" s="103" t="n">
        <f aca="true">IF(ISBLANK(OFFSET('Raw Data'!$A$3,MATCH('Data above threshold'!$A146,'Raw Data'!$B$4:$B$185,0),MATCH('Data above threshold'!V$4,'Raw Data'!$3:$3,0)-1)),"", IFERROR($J146*LN(OFFSET('Raw Data'!$A$3,MATCH('Data above threshold'!$A146,'Raw Data'!$B$4:$B$185,0),MATCH('Data above threshold'!V$4,'Raw Data'!$3:$3,0)-1)+0.1),"NA"))</f>
        <v>0.0953101798043249</v>
      </c>
      <c r="U146" s="103" t="n">
        <f aca="true">IF(ISBLANK(OFFSET('Raw Data'!$A$3,MATCH('Data above threshold'!$A146,'Raw Data'!$B$4:$B$185,0),MATCH('Data above threshold'!W$4,'Raw Data'!$3:$3,0)-1)),"", IFERROR($J146*LN(OFFSET('Raw Data'!$A$3,MATCH('Data above threshold'!$A146,'Raw Data'!$B$4:$B$185,0),MATCH('Data above threshold'!W$4,'Raw Data'!$3:$3,0)-1)+0.1),"NA"))</f>
        <v>0.0953101798043249</v>
      </c>
      <c r="V146" s="103" t="n">
        <f aca="true">IF(ISBLANK(OFFSET('Raw Data'!$A$3,MATCH('Data above threshold'!$A146,'Raw Data'!$B$4:$B$185,0),MATCH('Data above threshold'!X$4,'Raw Data'!$3:$3,0)-1)),"", IFERROR($J146*LN(OFFSET('Raw Data'!$A$3,MATCH('Data above threshold'!$A146,'Raw Data'!$B$4:$B$185,0),MATCH('Data above threshold'!X$4,'Raw Data'!$3:$3,0)-1)+0.1),"NA"))</f>
        <v>1.1314021114911</v>
      </c>
      <c r="W146" s="103" t="n">
        <f aca="true">IF(ISBLANK(OFFSET('Raw Data'!$A$3,MATCH('Data above threshold'!$A146,'Raw Data'!$B$4:$B$185,0),MATCH('Data above threshold'!Y$4,'Raw Data'!$3:$3,0)-1)),"", IFERROR($J146*LN(OFFSET('Raw Data'!$A$3,MATCH('Data above threshold'!$A146,'Raw Data'!$B$4:$B$185,0),MATCH('Data above threshold'!Y$4,'Raw Data'!$3:$3,0)-1)+0.1),"NA"))</f>
        <v>0.0953101798043249</v>
      </c>
      <c r="X146" s="103" t="n">
        <f aca="true">IF(ISBLANK(OFFSET('Raw Data'!$A$3,MATCH('Data above threshold'!$A146,'Raw Data'!$B$4:$B$185,0),MATCH('Data above threshold'!Z$4,'Raw Data'!$3:$3,0)-1)),"", IFERROR($J146*LN(OFFSET('Raw Data'!$A$3,MATCH('Data above threshold'!$A146,'Raw Data'!$B$4:$B$185,0),MATCH('Data above threshold'!Z$4,'Raw Data'!$3:$3,0)-1)+0.1),"NA"))</f>
        <v>0.741937344729377</v>
      </c>
      <c r="Y146" s="103" t="n">
        <f aca="true">IF(ISBLANK(OFFSET('Raw Data'!$A$3,MATCH('Data above threshold'!$A146,'Raw Data'!$B$4:$B$185,0),MATCH('Data above threshold'!AA$4,'Raw Data'!$3:$3,0)-1)),"", IFERROR($J146*LN(OFFSET('Raw Data'!$A$3,MATCH('Data above threshold'!$A146,'Raw Data'!$B$4:$B$185,0),MATCH('Data above threshold'!AA$4,'Raw Data'!$3:$3,0)-1)+0.1),"NA"))</f>
        <v>1.1314021114911</v>
      </c>
      <c r="Z146" s="103" t="n">
        <f aca="true">IF(ISBLANK(OFFSET('Raw Data'!$A$3,MATCH('Data above threshold'!$A146,'Raw Data'!$B$4:$B$185,0),MATCH('Data above threshold'!AB$4,'Raw Data'!$3:$3,0)-1)),"", IFERROR($J146*LN(OFFSET('Raw Data'!$A$3,MATCH('Data above threshold'!$A146,'Raw Data'!$B$4:$B$185,0),MATCH('Data above threshold'!AB$4,'Raw Data'!$3:$3,0)-1)+0.1),"NA"))</f>
        <v>1.1314021114911</v>
      </c>
      <c r="AA146" s="103" t="n">
        <f aca="true">IF(ISBLANK(OFFSET('Raw Data'!$A$3,MATCH('Data above threshold'!$A146,'Raw Data'!$B$4:$B$185,0),MATCH('Data above threshold'!AC$4,'Raw Data'!$3:$3,0)-1)),"", IFERROR($J146*LN(OFFSET('Raw Data'!$A$3,MATCH('Data above threshold'!$A146,'Raw Data'!$B$4:$B$185,0),MATCH('Data above threshold'!AC$4,'Raw Data'!$3:$3,0)-1)+0.1),"NA"))</f>
        <v>0.0953101798043249</v>
      </c>
      <c r="AB146" s="103" t="n">
        <f aca="true">IF(ISBLANK(OFFSET('Raw Data'!$A$3,MATCH('Data above threshold'!$A146,'Raw Data'!$B$4:$B$185,0),MATCH('Data above threshold'!AD$4,'Raw Data'!$3:$3,0)-1)),"", IFERROR($J146*LN(OFFSET('Raw Data'!$A$3,MATCH('Data above threshold'!$A146,'Raw Data'!$B$4:$B$185,0),MATCH('Data above threshold'!AD$4,'Raw Data'!$3:$3,0)-1)+0.1),"NA"))</f>
        <v>0.0953101798043249</v>
      </c>
      <c r="AC146" s="103" t="str">
        <f aca="true">IF(ISBLANK(OFFSET('Raw Data'!$A$3,MATCH('Data above threshold'!$A146,'Raw Data'!$B$4:$B$185,0),MATCH('Data above threshold'!AE$4,'Raw Data'!$3:$3,0)-1)),"", IFERROR($J146*LN(OFFSET('Raw Data'!$A$3,MATCH('Data above threshold'!$A146,'Raw Data'!$B$4:$B$185,0),MATCH('Data above threshold'!AE$4,'Raw Data'!$3:$3,0)-1)+0.1),"NA"))</f>
        <v/>
      </c>
      <c r="AD146" s="103" t="n">
        <f aca="true">IF(ISBLANK(OFFSET('Raw Data'!$A$3,MATCH('Data above threshold'!$A146,'Raw Data'!$B$4:$B$185,0),MATCH('Data above threshold'!AF$4,'Raw Data'!$3:$3,0)-1)),"", IFERROR($J146*LN(OFFSET('Raw Data'!$A$3,MATCH('Data above threshold'!$A146,'Raw Data'!$B$4:$B$185,0),MATCH('Data above threshold'!AF$4,'Raw Data'!$3:$3,0)-1)+0.1),"NA"))</f>
        <v>1.1314021114911</v>
      </c>
      <c r="AE146" s="103" t="n">
        <f aca="true">IF(ISBLANK(OFFSET('Raw Data'!$A$3,MATCH('Data above threshold'!$A146,'Raw Data'!$B$4:$B$185,0),MATCH('Data above threshold'!AG$4,'Raw Data'!$3:$3,0)-1)),"", IFERROR($J146*LN(OFFSET('Raw Data'!$A$3,MATCH('Data above threshold'!$A146,'Raw Data'!$B$4:$B$185,0),MATCH('Data above threshold'!AG$4,'Raw Data'!$3:$3,0)-1)+0.1),"NA"))</f>
        <v>1.1314021114911</v>
      </c>
      <c r="AF146" s="103" t="n">
        <f aca="true">IF(ISBLANK(OFFSET('Raw Data'!$A$3,MATCH('Data above threshold'!$A146,'Raw Data'!$B$4:$B$185,0),MATCH('Data above threshold'!AH$4,'Raw Data'!$3:$3,0)-1)),"", IFERROR($J146*LN(OFFSET('Raw Data'!$A$3,MATCH('Data above threshold'!$A146,'Raw Data'!$B$4:$B$185,0),MATCH('Data above threshold'!AH$4,'Raw Data'!$3:$3,0)-1)+0.1),"NA"))</f>
        <v>1.1314021114911</v>
      </c>
      <c r="AG146" s="103" t="n">
        <f aca="true">IF(ISBLANK(OFFSET('Raw Data'!$A$3,MATCH('Data above threshold'!$A146,'Raw Data'!$B$4:$B$185,0),MATCH('Data above threshold'!AI$4,'Raw Data'!$3:$3,0)-1)),"", IFERROR($J146*LN(OFFSET('Raw Data'!$A$3,MATCH('Data above threshold'!$A146,'Raw Data'!$B$4:$B$185,0),MATCH('Data above threshold'!AI$4,'Raw Data'!$3:$3,0)-1)+0.1),"NA"))</f>
        <v>1.1314021114911</v>
      </c>
      <c r="AH146" s="103" t="n">
        <f aca="true">IF(ISBLANK(OFFSET('Raw Data'!$A$3,MATCH('Data above threshold'!$A146,'Raw Data'!$B$4:$B$185,0),MATCH('Data above threshold'!AJ$4,'Raw Data'!$3:$3,0)-1)),"", IFERROR($J146*LN(OFFSET('Raw Data'!$A$3,MATCH('Data above threshold'!$A146,'Raw Data'!$B$4:$B$185,0),MATCH('Data above threshold'!AJ$4,'Raw Data'!$3:$3,0)-1)+0.1),"NA"))</f>
        <v>1.1314021114911</v>
      </c>
      <c r="AI146" s="103" t="n">
        <f aca="true">IF(ISBLANK(OFFSET('Raw Data'!$A$3,MATCH('Data above threshold'!$A146,'Raw Data'!$B$4:$B$185,0),MATCH('Data above threshold'!AK$4,'Raw Data'!$3:$3,0)-1)),"", IFERROR($J146*LN(OFFSET('Raw Data'!$A$3,MATCH('Data above threshold'!$A146,'Raw Data'!$B$4:$B$185,0),MATCH('Data above threshold'!AK$4,'Raw Data'!$3:$3,0)-1)+0.1),"NA"))</f>
        <v>0.741937344729377</v>
      </c>
      <c r="AJ146" s="103" t="n">
        <f aca="true">IF(ISBLANK(OFFSET('Raw Data'!$A$3,MATCH('Data above threshold'!$A146,'Raw Data'!$B$4:$B$185,0),MATCH('Data above threshold'!AL$4,'Raw Data'!$3:$3,0)-1)),"", IFERROR($J146*LN(OFFSET('Raw Data'!$A$3,MATCH('Data above threshold'!$A146,'Raw Data'!$B$4:$B$185,0),MATCH('Data above threshold'!AL$4,'Raw Data'!$3:$3,0)-1)+0.1),"NA"))</f>
        <v>1.1314021114911</v>
      </c>
      <c r="AK146" s="103" t="n">
        <f aca="true">IF(ISBLANK(OFFSET('Raw Data'!$A$3,MATCH('Data above threshold'!$A146,'Raw Data'!$B$4:$B$185,0),MATCH('Data above threshold'!AM$4,'Raw Data'!$3:$3,0)-1)),"", IFERROR($J146*LN(OFFSET('Raw Data'!$A$3,MATCH('Data above threshold'!$A146,'Raw Data'!$B$4:$B$185,0),MATCH('Data above threshold'!AM$4,'Raw Data'!$3:$3,0)-1)+0.1),"NA"))</f>
        <v>1.1314021114911</v>
      </c>
      <c r="AL146" s="103" t="n">
        <f aca="true">IF(ISBLANK(OFFSET('Raw Data'!$A$3,MATCH('Data above threshold'!$A146,'Raw Data'!$B$4:$B$185,0),MATCH('Data above threshold'!AN$4,'Raw Data'!$3:$3,0)-1)),"", IFERROR($J146*LN(OFFSET('Raw Data'!$A$3,MATCH('Data above threshold'!$A146,'Raw Data'!$B$4:$B$185,0),MATCH('Data above threshold'!AN$4,'Raw Data'!$3:$3,0)-1)+0.1),"NA"))</f>
        <v>0.0953101798043249</v>
      </c>
      <c r="AM146" s="103" t="n">
        <f aca="true">IF(ISBLANK(OFFSET('Raw Data'!$A$3,MATCH('Data above threshold'!$A146,'Raw Data'!$B$4:$B$185,0),MATCH('Data above threshold'!AO$4,'Raw Data'!$3:$3,0)-1)),"", IFERROR($J146*LN(OFFSET('Raw Data'!$A$3,MATCH('Data above threshold'!$A146,'Raw Data'!$B$4:$B$185,0),MATCH('Data above threshold'!AO$4,'Raw Data'!$3:$3,0)-1)+0.1),"NA"))</f>
        <v>1.1314021114911</v>
      </c>
      <c r="AN146" s="103" t="n">
        <f aca="true">IF(ISBLANK(OFFSET('Raw Data'!$A$3,MATCH('Data above threshold'!$A146,'Raw Data'!$B$4:$B$185,0),MATCH('Data above threshold'!AP$4,'Raw Data'!$3:$3,0)-1)),"", IFERROR($J146*LN(OFFSET('Raw Data'!$A$3,MATCH('Data above threshold'!$A146,'Raw Data'!$B$4:$B$185,0),MATCH('Data above threshold'!AP$4,'Raw Data'!$3:$3,0)-1)+0.1),"NA"))</f>
        <v>1.1314021114911</v>
      </c>
      <c r="AO146" s="103" t="n">
        <f aca="true">IF(ISBLANK(OFFSET('Raw Data'!$A$3,MATCH('Data above threshold'!$A146,'Raw Data'!$B$4:$B$185,0),MATCH('Data above threshold'!AQ$4,'Raw Data'!$3:$3,0)-1)),"", IFERROR($J146*LN(OFFSET('Raw Data'!$A$3,MATCH('Data above threshold'!$A146,'Raw Data'!$B$4:$B$185,0),MATCH('Data above threshold'!AQ$4,'Raw Data'!$3:$3,0)-1)+0.1),"NA"))</f>
        <v>1.1314021114911</v>
      </c>
      <c r="AP146" s="103" t="n">
        <f aca="true">IF(ISBLANK(OFFSET('Raw Data'!$A$3,MATCH('Data above threshold'!$A146,'Raw Data'!$B$4:$B$185,0),MATCH('Data above threshold'!AR$4,'Raw Data'!$3:$3,0)-1)),"", IFERROR($J146*LN(OFFSET('Raw Data'!$A$3,MATCH('Data above threshold'!$A146,'Raw Data'!$B$4:$B$185,0),MATCH('Data above threshold'!AR$4,'Raw Data'!$3:$3,0)-1)+0.1),"NA"))</f>
        <v>0.0953101798043249</v>
      </c>
      <c r="AQ146" s="103" t="n">
        <f aca="true">IF(ISBLANK(OFFSET('Raw Data'!$A$3,MATCH('Data above threshold'!$A146,'Raw Data'!$B$4:$B$185,0),MATCH('Data above threshold'!AS$4,'Raw Data'!$3:$3,0)-1)),"", IFERROR($J146*LN(OFFSET('Raw Data'!$A$3,MATCH('Data above threshold'!$A146,'Raw Data'!$B$4:$B$185,0),MATCH('Data above threshold'!AS$4,'Raw Data'!$3:$3,0)-1)+0.1),"NA"))</f>
        <v>1.1314021114911</v>
      </c>
      <c r="AR146" s="103" t="str">
        <f aca="true">IF(ISBLANK(OFFSET('Raw Data'!$A$3,MATCH('Data above threshold'!$A146,'Raw Data'!$B$4:$B$185,0),MATCH('Data above threshold'!AT$4,'Raw Data'!$3:$3,0)-1)),"", IFERROR($J146*LN(OFFSET('Raw Data'!$A$3,MATCH('Data above threshold'!$A146,'Raw Data'!$B$4:$B$185,0),MATCH('Data above threshold'!AT$4,'Raw Data'!$3:$3,0)-1)+0.1),"NA"))</f>
        <v/>
      </c>
      <c r="AS146" s="103" t="n">
        <f aca="true">IF(ISBLANK(OFFSET('Raw Data'!$A$3,MATCH('Data above threshold'!$A146,'Raw Data'!$B$4:$B$185,0),MATCH('Data above threshold'!AU$4,'Raw Data'!$3:$3,0)-1)),"", IFERROR($J146*LN(OFFSET('Raw Data'!$A$3,MATCH('Data above threshold'!$A146,'Raw Data'!$B$4:$B$185,0),MATCH('Data above threshold'!AU$4,'Raw Data'!$3:$3,0)-1)+0.1),"NA"))</f>
        <v>0.741937344729377</v>
      </c>
      <c r="AT146" s="103" t="n">
        <f aca="true">IF(ISBLANK(OFFSET('Raw Data'!$A$3,MATCH('Data above threshold'!$A146,'Raw Data'!$B$4:$B$185,0),MATCH('Data above threshold'!AV$4,'Raw Data'!$3:$3,0)-1)),"", IFERROR($J146*LN(OFFSET('Raw Data'!$A$3,MATCH('Data above threshold'!$A146,'Raw Data'!$B$4:$B$185,0),MATCH('Data above threshold'!AV$4,'Raw Data'!$3:$3,0)-1)+0.1),"NA"))</f>
        <v>0.741937344729377</v>
      </c>
      <c r="AU146" s="103" t="n">
        <f aca="true">IF(ISBLANK(OFFSET('Raw Data'!$A$3,MATCH('Data above threshold'!$A146,'Raw Data'!$B$4:$B$185,0),MATCH('Data above threshold'!AW$4,'Raw Data'!$3:$3,0)-1)),"", IFERROR($J146*LN(OFFSET('Raw Data'!$A$3,MATCH('Data above threshold'!$A146,'Raw Data'!$B$4:$B$185,0),MATCH('Data above threshold'!AW$4,'Raw Data'!$3:$3,0)-1)+0.1),"NA"))</f>
        <v>0.792992515529661</v>
      </c>
      <c r="AV146" s="103" t="n">
        <f aca="true">IF(ISBLANK(OFFSET('Raw Data'!$A$3,MATCH('Data above threshold'!$A146,'Raw Data'!$B$4:$B$185,0),MATCH('Data above threshold'!AX$4,'Raw Data'!$3:$3,0)-1)),"", IFERROR($J146*LN(OFFSET('Raw Data'!$A$3,MATCH('Data above threshold'!$A146,'Raw Data'!$B$4:$B$185,0),MATCH('Data above threshold'!AX$4,'Raw Data'!$3:$3,0)-1)+0.1),"NA"))</f>
        <v>1.1314021114911</v>
      </c>
      <c r="AW146" s="103" t="n">
        <f aca="true">IF(ISBLANK(OFFSET('Raw Data'!$A$3,MATCH('Data above threshold'!$A146,'Raw Data'!$B$4:$B$185,0),MATCH('Data above threshold'!AY$4,'Raw Data'!$3:$3,0)-1)),"", IFERROR($J146*LN(OFFSET('Raw Data'!$A$3,MATCH('Data above threshold'!$A146,'Raw Data'!$B$4:$B$185,0),MATCH('Data above threshold'!AY$4,'Raw Data'!$3:$3,0)-1)+0.1),"NA"))</f>
        <v>1.1314021114911</v>
      </c>
      <c r="AX146" s="103" t="n">
        <f aca="true">IF(ISBLANK(OFFSET('Raw Data'!$A$3,MATCH('Data above threshold'!$A146,'Raw Data'!$B$4:$B$185,0),MATCH('Data above threshold'!AZ$4,'Raw Data'!$3:$3,0)-1)),"", IFERROR($J146*LN(OFFSET('Raw Data'!$A$3,MATCH('Data above threshold'!$A146,'Raw Data'!$B$4:$B$185,0),MATCH('Data above threshold'!AZ$4,'Raw Data'!$3:$3,0)-1)+0.1),"NA"))</f>
        <v>0.0953101798043249</v>
      </c>
      <c r="AY146" s="103" t="n">
        <f aca="true">IF(ISBLANK(OFFSET('Raw Data'!$A$3,MATCH('Data above threshold'!$A146,'Raw Data'!$B$4:$B$185,0),MATCH('Data above threshold'!BA$4,'Raw Data'!$3:$3,0)-1)),"", IFERROR($J146*LN(OFFSET('Raw Data'!$A$3,MATCH('Data above threshold'!$A146,'Raw Data'!$B$4:$B$185,0),MATCH('Data above threshold'!BA$4,'Raw Data'!$3:$3,0)-1)+0.1),"NA"))</f>
        <v>1.1314021114911</v>
      </c>
      <c r="AZ146" s="103" t="n">
        <f aca="true">IF(ISBLANK(OFFSET('Raw Data'!$A$3,MATCH('Data above threshold'!$A146,'Raw Data'!$B$4:$B$185,0),MATCH('Data above threshold'!BB$4,'Raw Data'!$3:$3,0)-1)),"", IFERROR($J146*LN(OFFSET('Raw Data'!$A$3,MATCH('Data above threshold'!$A146,'Raw Data'!$B$4:$B$185,0),MATCH('Data above threshold'!BB$4,'Raw Data'!$3:$3,0)-1)+0.1),"NA"))</f>
        <v>0.955511445027436</v>
      </c>
      <c r="BA146" s="103" t="n">
        <f aca="true">IF(ISBLANK(OFFSET('Raw Data'!$A$3,MATCH('Data above threshold'!$A146,'Raw Data'!$B$4:$B$185,0),MATCH('Data above threshold'!BC$4,'Raw Data'!$3:$3,0)-1)),"", IFERROR($J146*LN(OFFSET('Raw Data'!$A$3,MATCH('Data above threshold'!$A146,'Raw Data'!$B$4:$B$185,0),MATCH('Data above threshold'!BC$4,'Raw Data'!$3:$3,0)-1)+0.1),"NA"))</f>
        <v>1.1314021114911</v>
      </c>
      <c r="BB146" s="103" t="n">
        <f aca="true">IF(ISBLANK(OFFSET('Raw Data'!$A$3,MATCH('Data above threshold'!$A146,'Raw Data'!$B$4:$B$185,0),MATCH('Data above threshold'!BD$4,'Raw Data'!$3:$3,0)-1)),"", IFERROR($J146*LN(OFFSET('Raw Data'!$A$3,MATCH('Data above threshold'!$A146,'Raw Data'!$B$4:$B$185,0),MATCH('Data above threshold'!BD$4,'Raw Data'!$3:$3,0)-1)+0.1),"NA"))</f>
        <v>0.0953101798043249</v>
      </c>
      <c r="BC146" s="103" t="n">
        <f aca="true">IF(ISBLANK(OFFSET('Raw Data'!$A$3,MATCH('Data above threshold'!$A146,'Raw Data'!$B$4:$B$185,0),MATCH('Data above threshold'!BE$4,'Raw Data'!$3:$3,0)-1)),"", IFERROR($J146*LN(OFFSET('Raw Data'!$A$3,MATCH('Data above threshold'!$A146,'Raw Data'!$B$4:$B$185,0),MATCH('Data above threshold'!BE$4,'Raw Data'!$3:$3,0)-1)+0.1),"NA"))</f>
        <v>0.357674444271816</v>
      </c>
      <c r="BD146" s="103" t="str">
        <f aca="true">IF(ISBLANK(OFFSET('Raw Data'!$A$3,MATCH('Data above threshold'!$A146,'Raw Data'!$B$4:$B$185,0),MATCH('Data above threshold'!BF$4,'Raw Data'!$3:$3,0)-1)),"", IFERROR($J146*LN(OFFSET('Raw Data'!$A$3,MATCH('Data above threshold'!$A146,'Raw Data'!$B$4:$B$185,0),MATCH('Data above threshold'!BF$4,'Raw Data'!$3:$3,0)-1)+0.1),"NA"))</f>
        <v/>
      </c>
      <c r="BE146" s="103" t="n">
        <f aca="true">IF(ISBLANK(OFFSET('Raw Data'!$A$3,MATCH('Data above threshold'!$A146,'Raw Data'!$B$4:$B$185,0),MATCH('Data above threshold'!BG$4,'Raw Data'!$3:$3,0)-1)),"", IFERROR($J146*LN(OFFSET('Raw Data'!$A$3,MATCH('Data above threshold'!$A146,'Raw Data'!$B$4:$B$185,0),MATCH('Data above threshold'!BG$4,'Raw Data'!$3:$3,0)-1)+0.1),"NA"))</f>
        <v>1.1314021114911</v>
      </c>
      <c r="BF146" s="103" t="n">
        <f aca="true">IF(ISBLANK(OFFSET('Raw Data'!$A$3,MATCH('Data above threshold'!$A146,'Raw Data'!$B$4:$B$185,0),MATCH('Data above threshold'!BH$4,'Raw Data'!$3:$3,0)-1)),"", IFERROR($J146*LN(OFFSET('Raw Data'!$A$3,MATCH('Data above threshold'!$A146,'Raw Data'!$B$4:$B$185,0),MATCH('Data above threshold'!BH$4,'Raw Data'!$3:$3,0)-1)+0.1),"NA"))</f>
        <v>1.1314021114911</v>
      </c>
      <c r="BG146" s="103" t="n">
        <f aca="true">IF(ISBLANK(OFFSET('Raw Data'!$A$3,MATCH('Data above threshold'!$A146,'Raw Data'!$B$4:$B$185,0),MATCH('Data above threshold'!BI$4,'Raw Data'!$3:$3,0)-1)),"", IFERROR($J146*LN(OFFSET('Raw Data'!$A$3,MATCH('Data above threshold'!$A146,'Raw Data'!$B$4:$B$185,0),MATCH('Data above threshold'!BI$4,'Raw Data'!$3:$3,0)-1)+0.1),"NA"))</f>
        <v>0.741937344729377</v>
      </c>
      <c r="BH146" s="103" t="str">
        <f aca="true">IF(ISBLANK(OFFSET('Raw Data'!$A$3,MATCH('Data above threshold'!$A146,'Raw Data'!$B$4:$B$185,0),MATCH('Data above threshold'!BJ$4,'Raw Data'!$3:$3,0)-1)),"", IFERROR($J146*LN(OFFSET('Raw Data'!$A$3,MATCH('Data above threshold'!$A146,'Raw Data'!$B$4:$B$185,0),MATCH('Data above threshold'!BJ$4,'Raw Data'!$3:$3,0)-1)+0.1),"NA"))</f>
        <v/>
      </c>
      <c r="BI146" s="103" t="n">
        <f aca="true">IF(ISBLANK(OFFSET('Raw Data'!$A$3,MATCH('Data above threshold'!$A146,'Raw Data'!$B$4:$B$185,0),MATCH('Data above threshold'!BK$4,'Raw Data'!$3:$3,0)-1)),"", IFERROR($J146*LN(OFFSET('Raw Data'!$A$3,MATCH('Data above threshold'!$A146,'Raw Data'!$B$4:$B$185,0),MATCH('Data above threshold'!BK$4,'Raw Data'!$3:$3,0)-1)+0.1),"NA"))</f>
        <v>0.0953101798043249</v>
      </c>
      <c r="BJ146" s="103" t="str">
        <f aca="true">IF(ISBLANK(OFFSET('Raw Data'!$A$3,MATCH('Data above threshold'!$A146,'Raw Data'!$B$4:$B$185,0),MATCH('Data above threshold'!BL$4,'Raw Data'!$3:$3,0)-1)),"", IFERROR($J146*LN(OFFSET('Raw Data'!$A$3,MATCH('Data above threshold'!$A146,'Raw Data'!$B$4:$B$185,0),MATCH('Data above threshold'!BL$4,'Raw Data'!$3:$3,0)-1)+0.1),"NA"))</f>
        <v/>
      </c>
      <c r="BK146" s="103" t="n">
        <f aca="true">IF(ISBLANK(OFFSET('Raw Data'!$A$3,MATCH('Data above threshold'!$A146,'Raw Data'!$B$4:$B$185,0),MATCH('Data above threshold'!BM$4,'Raw Data'!$3:$3,0)-1)),"", IFERROR($J146*LN(OFFSET('Raw Data'!$A$3,MATCH('Data above threshold'!$A146,'Raw Data'!$B$4:$B$185,0),MATCH('Data above threshold'!BM$4,'Raw Data'!$3:$3,0)-1)+0.1),"NA"))</f>
        <v>0.0953101798043249</v>
      </c>
      <c r="BL146" s="103" t="n">
        <f aca="true">IF(ISBLANK(OFFSET('Raw Data'!$A$3,MATCH('Data above threshold'!$A146,'Raw Data'!$B$4:$B$185,0),MATCH('Data above threshold'!BN$4,'Raw Data'!$3:$3,0)-1)),"", IFERROR($J146*LN(OFFSET('Raw Data'!$A$3,MATCH('Data above threshold'!$A146,'Raw Data'!$B$4:$B$185,0),MATCH('Data above threshold'!BN$4,'Raw Data'!$3:$3,0)-1)+0.1),"NA"))</f>
        <v>1.1314021114911</v>
      </c>
      <c r="BM146" s="103" t="n">
        <f aca="true">IF(ISBLANK(OFFSET('Raw Data'!$A$3,MATCH('Data above threshold'!$A146,'Raw Data'!$B$4:$B$185,0),MATCH('Data above threshold'!BO$4,'Raw Data'!$3:$3,0)-1)),"", IFERROR($J146*LN(OFFSET('Raw Data'!$A$3,MATCH('Data above threshold'!$A146,'Raw Data'!$B$4:$B$185,0),MATCH('Data above threshold'!BO$4,'Raw Data'!$3:$3,0)-1)+0.1),"NA"))</f>
        <v>1.1314021114911</v>
      </c>
      <c r="BN146" s="103" t="n">
        <f aca="true">IF(ISBLANK(OFFSET('Raw Data'!$A$3,MATCH('Data above threshold'!$A146,'Raw Data'!$B$4:$B$185,0),MATCH('Data above threshold'!BP$4,'Raw Data'!$3:$3,0)-1)),"", IFERROR($J146*LN(OFFSET('Raw Data'!$A$3,MATCH('Data above threshold'!$A146,'Raw Data'!$B$4:$B$185,0),MATCH('Data above threshold'!BP$4,'Raw Data'!$3:$3,0)-1)+0.1),"NA"))</f>
        <v>1.1314021114911</v>
      </c>
      <c r="BO146" s="103" t="n">
        <f aca="true">IF(ISBLANK(OFFSET('Raw Data'!$A$3,MATCH('Data above threshold'!$A146,'Raw Data'!$B$4:$B$185,0),MATCH('Data above threshold'!BQ$4,'Raw Data'!$3:$3,0)-1)),"", IFERROR($J146*LN(OFFSET('Raw Data'!$A$3,MATCH('Data above threshold'!$A146,'Raw Data'!$B$4:$B$185,0),MATCH('Data above threshold'!BQ$4,'Raw Data'!$3:$3,0)-1)+0.1),"NA"))</f>
        <v>1.1314021114911</v>
      </c>
      <c r="BP146" s="103" t="n">
        <f aca="true">IF(ISBLANK(OFFSET('Raw Data'!$A$3,MATCH('Data above threshold'!$A146,'Raw Data'!$B$4:$B$185,0),MATCH('Data above threshold'!BR$4,'Raw Data'!$3:$3,0)-1)),"", IFERROR($J146*LN(OFFSET('Raw Data'!$A$3,MATCH('Data above threshold'!$A146,'Raw Data'!$B$4:$B$185,0),MATCH('Data above threshold'!BR$4,'Raw Data'!$3:$3,0)-1)+0.1),"NA"))</f>
        <v>0.741937344729377</v>
      </c>
      <c r="BQ146" s="103" t="n">
        <f aca="true">IF(ISBLANK(OFFSET('Raw Data'!$A$3,MATCH('Data above threshold'!$A146,'Raw Data'!$B$4:$B$185,0),MATCH('Data above threshold'!BS$4,'Raw Data'!$3:$3,0)-1)),"", IFERROR($J146*LN(OFFSET('Raw Data'!$A$3,MATCH('Data above threshold'!$A146,'Raw Data'!$B$4:$B$185,0),MATCH('Data above threshold'!BS$4,'Raw Data'!$3:$3,0)-1)+0.1),"NA"))</f>
        <v>0.0953101798043249</v>
      </c>
      <c r="BR146" s="103" t="n">
        <f aca="true">IF(ISBLANK(OFFSET('Raw Data'!$A$3,MATCH('Data above threshold'!$A146,'Raw Data'!$B$4:$B$185,0),MATCH('Data above threshold'!BT$4,'Raw Data'!$3:$3,0)-1)),"", IFERROR($J146*LN(OFFSET('Raw Data'!$A$3,MATCH('Data above threshold'!$A146,'Raw Data'!$B$4:$B$185,0),MATCH('Data above threshold'!BT$4,'Raw Data'!$3:$3,0)-1)+0.1),"NA"))</f>
        <v>1.1314021114911</v>
      </c>
      <c r="BS146" s="103" t="n">
        <f aca="true">IF(ISBLANK(OFFSET('Raw Data'!$A$3,MATCH('Data above threshold'!$A146,'Raw Data'!$B$4:$B$185,0),MATCH('Data above threshold'!BU$4,'Raw Data'!$3:$3,0)-1)),"", IFERROR($J146*LN(OFFSET('Raw Data'!$A$3,MATCH('Data above threshold'!$A146,'Raw Data'!$B$4:$B$185,0),MATCH('Data above threshold'!BU$4,'Raw Data'!$3:$3,0)-1)+0.1),"NA"))</f>
        <v>0.741937344729377</v>
      </c>
      <c r="BT146" s="103" t="n">
        <f aca="true">IF(ISBLANK(OFFSET('Raw Data'!$A$3,MATCH('Data above threshold'!$A146,'Raw Data'!$B$4:$B$185,0),MATCH('Data above threshold'!BV$4,'Raw Data'!$3:$3,0)-1)),"", IFERROR($J146*LN(OFFSET('Raw Data'!$A$3,MATCH('Data above threshold'!$A146,'Raw Data'!$B$4:$B$185,0),MATCH('Data above threshold'!BV$4,'Raw Data'!$3:$3,0)-1)+0.1),"NA"))</f>
        <v>0.741937344729377</v>
      </c>
      <c r="BU146" s="103" t="n">
        <f aca="true">IF(ISBLANK(OFFSET('Raw Data'!$A$3,MATCH('Data above threshold'!$A146,'Raw Data'!$B$4:$B$185,0),MATCH('Data above threshold'!BW$4,'Raw Data'!$3:$3,0)-1)),"", IFERROR($J146*LN(OFFSET('Raw Data'!$A$3,MATCH('Data above threshold'!$A146,'Raw Data'!$B$4:$B$185,0),MATCH('Data above threshold'!BW$4,'Raw Data'!$3:$3,0)-1)+0.1),"NA"))</f>
        <v>1.1314021114911</v>
      </c>
      <c r="BV146" s="103" t="n">
        <f aca="true">IF(ISBLANK(OFFSET('Raw Data'!$A$3,MATCH('Data above threshold'!$A146,'Raw Data'!$B$4:$B$185,0),MATCH('Data above threshold'!BX$4,'Raw Data'!$3:$3,0)-1)),"", IFERROR($J146*LN(OFFSET('Raw Data'!$A$3,MATCH('Data above threshold'!$A146,'Raw Data'!$B$4:$B$185,0),MATCH('Data above threshold'!BX$4,'Raw Data'!$3:$3,0)-1)+0.1),"NA"))</f>
        <v>1.1314021114911</v>
      </c>
      <c r="BW146" s="103" t="n">
        <f aca="true">IF(ISBLANK(OFFSET('Raw Data'!$A$3,MATCH('Data above threshold'!$A146,'Raw Data'!$B$4:$B$185,0),MATCH('Data above threshold'!BY$4,'Raw Data'!$3:$3,0)-1)),"", IFERROR($J146*LN(OFFSET('Raw Data'!$A$3,MATCH('Data above threshold'!$A146,'Raw Data'!$B$4:$B$185,0),MATCH('Data above threshold'!BY$4,'Raw Data'!$3:$3,0)-1)+0.1),"NA"))</f>
        <v>0.741937344729377</v>
      </c>
      <c r="BX146" s="103" t="n">
        <f aca="true">IF(ISBLANK(OFFSET('Raw Data'!$A$3,MATCH('Data above threshold'!$A146,'Raw Data'!$B$4:$B$185,0),MATCH('Data above threshold'!BZ$4,'Raw Data'!$3:$3,0)-1)),"", IFERROR($J146*LN(OFFSET('Raw Data'!$A$3,MATCH('Data above threshold'!$A146,'Raw Data'!$B$4:$B$185,0),MATCH('Data above threshold'!BZ$4,'Raw Data'!$3:$3,0)-1)+0.1),"NA"))</f>
        <v>0.955511445027436</v>
      </c>
      <c r="BY146" s="103" t="n">
        <f aca="true">IF(ISBLANK(OFFSET('Raw Data'!$A$3,MATCH('Data above threshold'!$A146,'Raw Data'!$B$4:$B$185,0),MATCH('Data above threshold'!CA$4,'Raw Data'!$3:$3,0)-1)),"", IFERROR($J146*LN(OFFSET('Raw Data'!$A$3,MATCH('Data above threshold'!$A146,'Raw Data'!$B$4:$B$185,0),MATCH('Data above threshold'!CA$4,'Raw Data'!$3:$3,0)-1)+0.1),"NA"))</f>
        <v>1.1314021114911</v>
      </c>
      <c r="BZ146" s="103" t="n">
        <f aca="true">IF(ISBLANK(OFFSET('Raw Data'!$A$3,MATCH('Data above threshold'!$A146,'Raw Data'!$B$4:$B$185,0),MATCH('Data above threshold'!CB$4,'Raw Data'!$3:$3,0)-1)),"", IFERROR($J146*LN(OFFSET('Raw Data'!$A$3,MATCH('Data above threshold'!$A146,'Raw Data'!$B$4:$B$185,0),MATCH('Data above threshold'!CB$4,'Raw Data'!$3:$3,0)-1)+0.1),"NA"))</f>
        <v>0.0953101798043249</v>
      </c>
      <c r="CA146" s="103" t="str">
        <f aca="true">IF(ISBLANK(OFFSET('Raw Data'!$A$3,MATCH('Data above threshold'!$A146,'Raw Data'!$B$4:$B$185,0),MATCH('Data above threshold'!CC$4,'Raw Data'!$3:$3,0)-1)),"", IFERROR($J146*LN(OFFSET('Raw Data'!$A$3,MATCH('Data above threshold'!$A146,'Raw Data'!$B$4:$B$185,0),MATCH('Data above threshold'!CC$4,'Raw Data'!$3:$3,0)-1)+0.1),"NA"))</f>
        <v/>
      </c>
      <c r="CB146" s="103" t="n">
        <f aca="true">IF(ISBLANK(OFFSET('Raw Data'!$A$3,MATCH('Data above threshold'!$A146,'Raw Data'!$B$4:$B$185,0),MATCH('Data above threshold'!CD$4,'Raw Data'!$3:$3,0)-1)),"", IFERROR($J146*LN(OFFSET('Raw Data'!$A$3,MATCH('Data above threshold'!$A146,'Raw Data'!$B$4:$B$185,0),MATCH('Data above threshold'!CD$4,'Raw Data'!$3:$3,0)-1)+0.1),"NA"))</f>
        <v>1.1314021114911</v>
      </c>
      <c r="CC146" s="103" t="n">
        <f aca="true">IF(ISBLANK(OFFSET('Raw Data'!$A$3,MATCH('Data above threshold'!$A146,'Raw Data'!$B$4:$B$185,0),MATCH('Data above threshold'!CE$4,'Raw Data'!$3:$3,0)-1)),"", IFERROR($J146*LN(OFFSET('Raw Data'!$A$3,MATCH('Data above threshold'!$A146,'Raw Data'!$B$4:$B$185,0),MATCH('Data above threshold'!CE$4,'Raw Data'!$3:$3,0)-1)+0.1),"NA"))</f>
        <v>0.470003629245736</v>
      </c>
      <c r="CD146" s="103" t="n">
        <f aca="true">IF(ISBLANK(OFFSET('Raw Data'!$A$3,MATCH('Data above threshold'!$A146,'Raw Data'!$B$4:$B$185,0),MATCH('Data above threshold'!CF$4,'Raw Data'!$3:$3,0)-1)),"", IFERROR($J146*LN(OFFSET('Raw Data'!$A$3,MATCH('Data above threshold'!$A146,'Raw Data'!$B$4:$B$185,0),MATCH('Data above threshold'!CF$4,'Raw Data'!$3:$3,0)-1)+0.1),"NA"))</f>
        <v>1.1314021114911</v>
      </c>
      <c r="CE146" s="103" t="n">
        <f aca="true">IF(ISBLANK(OFFSET('Raw Data'!$A$3,MATCH('Data above threshold'!$A146,'Raw Data'!$B$4:$B$185,0),MATCH('Data above threshold'!CG$4,'Raw Data'!$3:$3,0)-1)),"", IFERROR($J146*LN(OFFSET('Raw Data'!$A$3,MATCH('Data above threshold'!$A146,'Raw Data'!$B$4:$B$185,0),MATCH('Data above threshold'!CG$4,'Raw Data'!$3:$3,0)-1)+0.1),"NA"))</f>
        <v>1.1314021114911</v>
      </c>
      <c r="CF146" s="103" t="n">
        <f aca="true">IF(ISBLANK(OFFSET('Raw Data'!$A$3,MATCH('Data above threshold'!$A146,'Raw Data'!$B$4:$B$185,0),MATCH('Data above threshold'!CH$4,'Raw Data'!$3:$3,0)-1)),"", IFERROR($J146*LN(OFFSET('Raw Data'!$A$3,MATCH('Data above threshold'!$A146,'Raw Data'!$B$4:$B$185,0),MATCH('Data above threshold'!CH$4,'Raw Data'!$3:$3,0)-1)+0.1),"NA"))</f>
        <v>1.1314021114911</v>
      </c>
      <c r="CG146" s="103" t="n">
        <f aca="true">IF(ISBLANK(OFFSET('Raw Data'!$A$3,MATCH('Data above threshold'!$A146,'Raw Data'!$B$4:$B$185,0),MATCH('Data above threshold'!CI$4,'Raw Data'!$3:$3,0)-1)),"", IFERROR($J146*LN(OFFSET('Raw Data'!$A$3,MATCH('Data above threshold'!$A146,'Raw Data'!$B$4:$B$185,0),MATCH('Data above threshold'!CI$4,'Raw Data'!$3:$3,0)-1)+0.1),"NA"))</f>
        <v>0.0953101798043249</v>
      </c>
      <c r="CH146" s="103" t="n">
        <f aca="true">IF(ISBLANK(OFFSET('Raw Data'!$A$3,MATCH('Data above threshold'!$A146,'Raw Data'!$B$4:$B$185,0),MATCH('Data above threshold'!CJ$4,'Raw Data'!$3:$3,0)-1)),"", IFERROR($J146*LN(OFFSET('Raw Data'!$A$3,MATCH('Data above threshold'!$A146,'Raw Data'!$B$4:$B$185,0),MATCH('Data above threshold'!CJ$4,'Raw Data'!$3:$3,0)-1)+0.1),"NA"))</f>
        <v>1.1314021114911</v>
      </c>
      <c r="CI146" s="103" t="n">
        <f aca="true">IF(ISBLANK(OFFSET('Raw Data'!$A$3,MATCH('Data above threshold'!$A146,'Raw Data'!$B$4:$B$185,0),MATCH('Data above threshold'!CK$4,'Raw Data'!$3:$3,0)-1)),"", IFERROR($J146*LN(OFFSET('Raw Data'!$A$3,MATCH('Data above threshold'!$A146,'Raw Data'!$B$4:$B$185,0),MATCH('Data above threshold'!CK$4,'Raw Data'!$3:$3,0)-1)+0.1),"NA"))</f>
        <v>0.0953101798043249</v>
      </c>
      <c r="CJ146" s="103" t="str">
        <f aca="true">IF(ISBLANK(OFFSET('Raw Data'!$A$3,MATCH('Data above threshold'!$A146,'Raw Data'!$B$4:$B$185,0),MATCH('Data above threshold'!CL$4,'Raw Data'!$3:$3,0)-1)),"", IFERROR($J146*LN(OFFSET('Raw Data'!$A$3,MATCH('Data above threshold'!$A146,'Raw Data'!$B$4:$B$185,0),MATCH('Data above threshold'!CL$4,'Raw Data'!$3:$3,0)-1)+0.1),"NA"))</f>
        <v/>
      </c>
      <c r="CK146" s="103" t="n">
        <f aca="true">IF(ISBLANK(OFFSET('Raw Data'!$A$3,MATCH('Data above threshold'!$A146,'Raw Data'!$B$4:$B$185,0),MATCH('Data above threshold'!CM$4,'Raw Data'!$3:$3,0)-1)),"", IFERROR($J146*LN(OFFSET('Raw Data'!$A$3,MATCH('Data above threshold'!$A146,'Raw Data'!$B$4:$B$185,0),MATCH('Data above threshold'!CM$4,'Raw Data'!$3:$3,0)-1)+0.1),"NA"))</f>
        <v>1.1314021114911</v>
      </c>
      <c r="CL146" s="103" t="n">
        <f aca="true">IF(ISBLANK(OFFSET('Raw Data'!$A$3,MATCH('Data above threshold'!$A146,'Raw Data'!$B$4:$B$185,0),MATCH('Data above threshold'!CN$4,'Raw Data'!$3:$3,0)-1)),"", IFERROR($J146*OFFSET('Raw Data'!$A$3,MATCH('Data above threshold'!$A146,'Raw Data'!$B$4:$B$185,0),MATCH('Data above threshold'!CN$4,'Raw Data'!$3:$3,0)-1),"NA"))</f>
        <v>3</v>
      </c>
      <c r="CM146" s="103" t="n">
        <f aca="true">IF(ISBLANK(OFFSET('Raw Data'!$A$3,MATCH('Data above threshold'!$A146,'Raw Data'!$B$4:$B$185,0),MATCH('Data above threshold'!CO$4,'Raw Data'!$3:$3,0)-1)),"", IFERROR($J146*OFFSET('Raw Data'!$A$3,MATCH('Data above threshold'!$A146,'Raw Data'!$B$4:$B$185,0),MATCH('Data above threshold'!CO$4,'Raw Data'!$3:$3,0)-1),"NA"))</f>
        <v>3</v>
      </c>
      <c r="CN146" s="103" t="n">
        <f aca="true">IF(ISBLANK(OFFSET('Raw Data'!$A$3,MATCH('Data above threshold'!$A146,'Raw Data'!$B$4:$B$185,0),MATCH('Data above threshold'!CP$4,'Raw Data'!$3:$3,0)-1)),"", IFERROR($J146*OFFSET('Raw Data'!$A$3,MATCH('Data above threshold'!$A146,'Raw Data'!$B$4:$B$185,0),MATCH('Data above threshold'!CP$4,'Raw Data'!$3:$3,0)-1),"NA"))</f>
        <v>1</v>
      </c>
      <c r="CO146" s="103" t="n">
        <f aca="true">IF(ISBLANK(OFFSET('Raw Data'!$A$3,MATCH('Data above threshold'!$A146,'Raw Data'!$B$4:$B$185,0),MATCH('Data above threshold'!CQ$4,'Raw Data'!$3:$3,0)-1)),"", IFERROR($J146*OFFSET('Raw Data'!$A$3,MATCH('Data above threshold'!$A146,'Raw Data'!$B$4:$B$185,0),MATCH('Data above threshold'!CQ$4,'Raw Data'!$3:$3,0)-1),"NA"))</f>
        <v>3</v>
      </c>
      <c r="CP146" s="103" t="n">
        <f aca="true">IF(ISBLANK(OFFSET('Raw Data'!$A$3,MATCH('Data above threshold'!$A146,'Raw Data'!$B$4:$B$185,0),MATCH('Data above threshold'!CR$4,'Raw Data'!$3:$3,0)-1)),"", IFERROR($J146*OFFSET('Raw Data'!$A$3,MATCH('Data above threshold'!$A146,'Raw Data'!$B$4:$B$185,0),MATCH('Data above threshold'!CR$4,'Raw Data'!$3:$3,0)-1),"NA"))</f>
        <v>2</v>
      </c>
    </row>
    <row r="147" customFormat="false" ht="15.5" hidden="false" customHeight="false" outlineLevel="0" collapsed="false">
      <c r="A147" s="107" t="n">
        <v>5213</v>
      </c>
      <c r="B147" s="107" t="n">
        <v>4</v>
      </c>
      <c r="C147" s="103" t="str">
        <f aca="true">IF(ISBLANK(OFFSET('Raw Data'!$A$3,MATCH($A147,'Raw Data'!$B$4:$B$185,0),MATCH(C$4,'Raw Data'!$3:$3,0)-1)),"",OFFSET('Raw Data'!$A$3,MATCH($A147,'Raw Data'!$B$4:$B$185,0),MATCH(C$4,'Raw Data'!$3:$3,0)-1))</f>
        <v/>
      </c>
      <c r="D147" s="103" t="str">
        <f aca="true">IF(ISBLANK(OFFSET('Raw Data'!$A$3,MATCH($A147,'Raw Data'!$B$4:$B$185,0),MATCH(D$4,'Raw Data'!$3:$3,0)-1)),"",OFFSET('Raw Data'!$A$3,MATCH($A147,'Raw Data'!$B$4:$B$185,0),MATCH(D$4,'Raw Data'!$3:$3,0)-1))</f>
        <v>Expert assessment data - D.2.4</v>
      </c>
      <c r="E147" s="103" t="str">
        <f aca="true">IF(ISBLANK(OFFSET('Raw Data'!$A$3,MATCH($A147,'Raw Data'!$B$4:$B$185,0),MATCH(E$4,'Raw Data'!$3:$3,0)-1)),"",OFFSET('Raw Data'!$A$3,MATCH($A147,'Raw Data'!$B$4:$B$185,0),MATCH(E$4,'Raw Data'!$3:$3,0)-1))</f>
        <v>The Online Marketplace: Laws that ensure consumers can access their data or data held by them</v>
      </c>
      <c r="F147" s="103" t="str">
        <f aca="true">IF(ISBLANK(OFFSET('Raw Data'!$A$3,MATCH($A147,'Raw Data'!$B$4:$B$185,0),MATCH(F$4,'Raw Data'!$3:$3,0)-1)),"",OFFSET('Raw Data'!$A$3,MATCH($A147,'Raw Data'!$B$4:$B$185,0),MATCH(F$4,'Raw Data'!$3:$3,0)-1))</f>
        <v/>
      </c>
      <c r="G147" s="103" t="s">
        <v>228</v>
      </c>
      <c r="H147" s="103" t="str">
        <f aca="true">IF(ISBLANK(OFFSET('Raw Data'!$A$3,MATCH($A147,'Raw Data'!$B$4:$B$185,0),MATCH(H$4,'Raw Data'!$3:$3,0)-1)),"",OFFSET('Raw Data'!$A$3,MATCH($A147,'Raw Data'!$B$4:$B$185,0),MATCH(H$4,'Raw Data'!$3:$3,0)-1))</f>
        <v/>
      </c>
      <c r="I147" s="103" t="str">
        <f aca="true">IF(ISBLANK(OFFSET('Raw Data'!$A$3,MATCH($A147,'Raw Data'!$B$4:$B$185,0),MATCH(I$4,'Raw Data'!$3:$3,0)-1)),"",OFFSET('Raw Data'!$A$3,MATCH($A147,'Raw Data'!$B$4:$B$185,0),MATCH(I$4,'Raw Data'!$3:$3,0)-1))</f>
        <v>Plus</v>
      </c>
      <c r="J147" s="103" t="n">
        <f aca="false">IF(I147="","",IF(I147="Minus",-1,1))</f>
        <v>1</v>
      </c>
      <c r="K147" s="105" t="n">
        <f aca="false" t="array" ref="K147:K147">IFERROR(SKEW(IF(ISNUMBER(O147:CP147),O147:CP147,"")),"")</f>
        <v>1.23989015915848</v>
      </c>
      <c r="L147" s="103" t="n">
        <f aca="true">IF(ISBLANK(OFFSET('Data above threshold'!$A$4,MATCH('Data above threshold'!$A147,'Data above threshold'!$A$5:$A$185,0),MATCH('Data above threshold'!N$4,'Data above threshold'!$4:$4,0)-1)),1,OFFSET('Data above threshold'!$A$4,MATCH('Data above threshold'!$A147,'Data above threshold'!$A$5:$A$185,0),MATCH('Data above threshold'!N$4,'Data above threshold'!$4:$4,0)-1))</f>
        <v>0</v>
      </c>
      <c r="M147" s="103" t="str">
        <f aca="true">IF(ISBLANK(OFFSET('Data above threshold'!$A$4,MATCH('Data above threshold'!$A147,'Data above threshold'!$A$5:$A$185,0),MATCH('Data above threshold'!O$4,'Data above threshold'!$4:$4,0)-1)),"",OFFSET('Data above threshold'!$A$4,MATCH('Data above threshold'!$A147,'Data above threshold'!$A$5:$A$185,0),MATCH('Data above threshold'!O$4,'Data above threshold'!$4:$4,0)-1))</f>
        <v/>
      </c>
      <c r="N147" s="106" t="n">
        <f aca="false" t="array" ref="N147:N147">IF(B147&lt;4,"",1-IFERROR(SUM(ISNUMBER(O147:CP147)*(1-$O$3:$CP$3))/COUNTIF($O$3:$CP$3,0),0))</f>
        <v>0.0375</v>
      </c>
      <c r="O147" s="103" t="n">
        <f aca="true">IF(ISBLANK(OFFSET('Raw Data'!$A$3,MATCH('Data above threshold'!$A147,'Raw Data'!$B$4:$B$185,0),MATCH('Data above threshold'!Q$4,'Raw Data'!$3:$3,0)-1)),"", IFERROR($J147*LN(OFFSET('Raw Data'!$A$3,MATCH('Data above threshold'!$A147,'Raw Data'!$B$4:$B$185,0),MATCH('Data above threshold'!Q$4,'Raw Data'!$3:$3,0)-1)),"NA"))</f>
        <v>1.09861228866811</v>
      </c>
      <c r="P147" s="103" t="n">
        <f aca="true">IF(ISBLANK(OFFSET('Raw Data'!$A$3,MATCH('Data above threshold'!$A147,'Raw Data'!$B$4:$B$185,0),MATCH('Data above threshold'!R$4,'Raw Data'!$3:$3,0)-1)),"", IFERROR($J147*LN(OFFSET('Raw Data'!$A$3,MATCH('Data above threshold'!$A147,'Raw Data'!$B$4:$B$185,0),MATCH('Data above threshold'!R$4,'Raw Data'!$3:$3,0)-1)),"NA"))</f>
        <v>1.09861228866811</v>
      </c>
      <c r="Q147" s="103" t="n">
        <f aca="true">IF(ISBLANK(OFFSET('Raw Data'!$A$3,MATCH('Data above threshold'!$A147,'Raw Data'!$B$4:$B$185,0),MATCH('Data above threshold'!S$4,'Raw Data'!$3:$3,0)-1)),"", IFERROR($J147*LN(OFFSET('Raw Data'!$A$3,MATCH('Data above threshold'!$A147,'Raw Data'!$B$4:$B$185,0),MATCH('Data above threshold'!S$4,'Raw Data'!$3:$3,0)-1)),"NA"))</f>
        <v>1.09861228866811</v>
      </c>
      <c r="R147" s="103" t="n">
        <f aca="true">IF(ISBLANK(OFFSET('Raw Data'!$A$3,MATCH('Data above threshold'!$A147,'Raw Data'!$B$4:$B$185,0),MATCH('Data above threshold'!T$4,'Raw Data'!$3:$3,0)-1)),"", IFERROR($J147*LN(OFFSET('Raw Data'!$A$3,MATCH('Data above threshold'!$A147,'Raw Data'!$B$4:$B$185,0),MATCH('Data above threshold'!T$4,'Raw Data'!$3:$3,0)-1)),"NA"))</f>
        <v>1.09861228866811</v>
      </c>
      <c r="S147" s="103" t="n">
        <f aca="true">IF(ISBLANK(OFFSET('Raw Data'!$A$3,MATCH('Data above threshold'!$A147,'Raw Data'!$B$4:$B$185,0),MATCH('Data above threshold'!U$4,'Raw Data'!$3:$3,0)-1)),"", IFERROR($J147*LN(OFFSET('Raw Data'!$A$3,MATCH('Data above threshold'!$A147,'Raw Data'!$B$4:$B$185,0),MATCH('Data above threshold'!U$4,'Raw Data'!$3:$3,0)-1)),"NA"))</f>
        <v>1.09861228866811</v>
      </c>
      <c r="T147" s="103" t="str">
        <f aca="true">IF(ISBLANK(OFFSET('Raw Data'!$A$3,MATCH('Data above threshold'!$A147,'Raw Data'!$B$4:$B$185,0),MATCH('Data above threshold'!V$4,'Raw Data'!$3:$3,0)-1)),"", IFERROR($J147*LN(OFFSET('Raw Data'!$A$3,MATCH('Data above threshold'!$A147,'Raw Data'!$B$4:$B$185,0),MATCH('Data above threshold'!V$4,'Raw Data'!$3:$3,0)-1)),"NA"))</f>
        <v/>
      </c>
      <c r="U147" s="103" t="n">
        <f aca="true">IF(ISBLANK(OFFSET('Raw Data'!$A$3,MATCH('Data above threshold'!$A147,'Raw Data'!$B$4:$B$185,0),MATCH('Data above threshold'!W$4,'Raw Data'!$3:$3,0)-1)),"", IFERROR($J147*LN(OFFSET('Raw Data'!$A$3,MATCH('Data above threshold'!$A147,'Raw Data'!$B$4:$B$185,0),MATCH('Data above threshold'!W$4,'Raw Data'!$3:$3,0)-1)),"NA"))</f>
        <v>1.09861228866811</v>
      </c>
      <c r="V147" s="103" t="n">
        <f aca="true">IF(ISBLANK(OFFSET('Raw Data'!$A$3,MATCH('Data above threshold'!$A147,'Raw Data'!$B$4:$B$185,0),MATCH('Data above threshold'!X$4,'Raw Data'!$3:$3,0)-1)),"", IFERROR($J147*LN(OFFSET('Raw Data'!$A$3,MATCH('Data above threshold'!$A147,'Raw Data'!$B$4:$B$185,0),MATCH('Data above threshold'!X$4,'Raw Data'!$3:$3,0)-1)),"NA"))</f>
        <v>1.09861228866811</v>
      </c>
      <c r="W147" s="103" t="n">
        <f aca="true">IF(ISBLANK(OFFSET('Raw Data'!$A$3,MATCH('Data above threshold'!$A147,'Raw Data'!$B$4:$B$185,0),MATCH('Data above threshold'!Y$4,'Raw Data'!$3:$3,0)-1)),"", IFERROR($J147*LN(OFFSET('Raw Data'!$A$3,MATCH('Data above threshold'!$A147,'Raw Data'!$B$4:$B$185,0),MATCH('Data above threshold'!Y$4,'Raw Data'!$3:$3,0)-1)),"NA"))</f>
        <v>1.09861228866811</v>
      </c>
      <c r="X147" s="103" t="n">
        <f aca="true">IF(ISBLANK(OFFSET('Raw Data'!$A$3,MATCH('Data above threshold'!$A147,'Raw Data'!$B$4:$B$185,0),MATCH('Data above threshold'!Z$4,'Raw Data'!$3:$3,0)-1)),"", IFERROR($J147*LN(OFFSET('Raw Data'!$A$3,MATCH('Data above threshold'!$A147,'Raw Data'!$B$4:$B$185,0),MATCH('Data above threshold'!Z$4,'Raw Data'!$3:$3,0)-1)),"NA"))</f>
        <v>1.09861228866811</v>
      </c>
      <c r="Y147" s="103" t="n">
        <f aca="true">IF(ISBLANK(OFFSET('Raw Data'!$A$3,MATCH('Data above threshold'!$A147,'Raw Data'!$B$4:$B$185,0),MATCH('Data above threshold'!AA$4,'Raw Data'!$3:$3,0)-1)),"", IFERROR($J147*LN(OFFSET('Raw Data'!$A$3,MATCH('Data above threshold'!$A147,'Raw Data'!$B$4:$B$185,0),MATCH('Data above threshold'!AA$4,'Raw Data'!$3:$3,0)-1)),"NA"))</f>
        <v>1.09861228866811</v>
      </c>
      <c r="Z147" s="103" t="n">
        <f aca="true">IF(ISBLANK(OFFSET('Raw Data'!$A$3,MATCH('Data above threshold'!$A147,'Raw Data'!$B$4:$B$185,0),MATCH('Data above threshold'!AB$4,'Raw Data'!$3:$3,0)-1)),"", IFERROR($J147*LN(OFFSET('Raw Data'!$A$3,MATCH('Data above threshold'!$A147,'Raw Data'!$B$4:$B$185,0),MATCH('Data above threshold'!AB$4,'Raw Data'!$3:$3,0)-1)),"NA"))</f>
        <v>1.09861228866811</v>
      </c>
      <c r="AA147" s="103" t="n">
        <f aca="true">IF(ISBLANK(OFFSET('Raw Data'!$A$3,MATCH('Data above threshold'!$A147,'Raw Data'!$B$4:$B$185,0),MATCH('Data above threshold'!AC$4,'Raw Data'!$3:$3,0)-1)),"", IFERROR($J147*LN(OFFSET('Raw Data'!$A$3,MATCH('Data above threshold'!$A147,'Raw Data'!$B$4:$B$185,0),MATCH('Data above threshold'!AC$4,'Raw Data'!$3:$3,0)-1)),"NA"))</f>
        <v>0.693147180559945</v>
      </c>
      <c r="AB147" s="103" t="n">
        <f aca="true">IF(ISBLANK(OFFSET('Raw Data'!$A$3,MATCH('Data above threshold'!$A147,'Raw Data'!$B$4:$B$185,0),MATCH('Data above threshold'!AD$4,'Raw Data'!$3:$3,0)-1)),"", IFERROR($J147*LN(OFFSET('Raw Data'!$A$3,MATCH('Data above threshold'!$A147,'Raw Data'!$B$4:$B$185,0),MATCH('Data above threshold'!AD$4,'Raw Data'!$3:$3,0)-1)),"NA"))</f>
        <v>1.09861228866811</v>
      </c>
      <c r="AC147" s="103" t="n">
        <f aca="true">IF(ISBLANK(OFFSET('Raw Data'!$A$3,MATCH('Data above threshold'!$A147,'Raw Data'!$B$4:$B$185,0),MATCH('Data above threshold'!AE$4,'Raw Data'!$3:$3,0)-1)),"", IFERROR($J147*LN(OFFSET('Raw Data'!$A$3,MATCH('Data above threshold'!$A147,'Raw Data'!$B$4:$B$185,0),MATCH('Data above threshold'!AE$4,'Raw Data'!$3:$3,0)-1)),"NA"))</f>
        <v>1.09861228866811</v>
      </c>
      <c r="AD147" s="103" t="n">
        <f aca="true">IF(ISBLANK(OFFSET('Raw Data'!$A$3,MATCH('Data above threshold'!$A147,'Raw Data'!$B$4:$B$185,0),MATCH('Data above threshold'!AF$4,'Raw Data'!$3:$3,0)-1)),"", IFERROR($J147*LN(OFFSET('Raw Data'!$A$3,MATCH('Data above threshold'!$A147,'Raw Data'!$B$4:$B$185,0),MATCH('Data above threshold'!AF$4,'Raw Data'!$3:$3,0)-1)),"NA"))</f>
        <v>1.09861228866811</v>
      </c>
      <c r="AE147" s="103" t="n">
        <f aca="true">IF(ISBLANK(OFFSET('Raw Data'!$A$3,MATCH('Data above threshold'!$A147,'Raw Data'!$B$4:$B$185,0),MATCH('Data above threshold'!AG$4,'Raw Data'!$3:$3,0)-1)),"", IFERROR($J147*LN(OFFSET('Raw Data'!$A$3,MATCH('Data above threshold'!$A147,'Raw Data'!$B$4:$B$185,0),MATCH('Data above threshold'!AG$4,'Raw Data'!$3:$3,0)-1)),"NA"))</f>
        <v>1.09861228866811</v>
      </c>
      <c r="AF147" s="103" t="n">
        <f aca="true">IF(ISBLANK(OFFSET('Raw Data'!$A$3,MATCH('Data above threshold'!$A147,'Raw Data'!$B$4:$B$185,0),MATCH('Data above threshold'!AH$4,'Raw Data'!$3:$3,0)-1)),"", IFERROR($J147*LN(OFFSET('Raw Data'!$A$3,MATCH('Data above threshold'!$A147,'Raw Data'!$B$4:$B$185,0),MATCH('Data above threshold'!AH$4,'Raw Data'!$3:$3,0)-1)),"NA"))</f>
        <v>1.09861228866811</v>
      </c>
      <c r="AG147" s="103" t="n">
        <f aca="true">IF(ISBLANK(OFFSET('Raw Data'!$A$3,MATCH('Data above threshold'!$A147,'Raw Data'!$B$4:$B$185,0),MATCH('Data above threshold'!AI$4,'Raw Data'!$3:$3,0)-1)),"", IFERROR($J147*LN(OFFSET('Raw Data'!$A$3,MATCH('Data above threshold'!$A147,'Raw Data'!$B$4:$B$185,0),MATCH('Data above threshold'!AI$4,'Raw Data'!$3:$3,0)-1)),"NA"))</f>
        <v>1.09861228866811</v>
      </c>
      <c r="AH147" s="103" t="n">
        <f aca="true">IF(ISBLANK(OFFSET('Raw Data'!$A$3,MATCH('Data above threshold'!$A147,'Raw Data'!$B$4:$B$185,0),MATCH('Data above threshold'!AJ$4,'Raw Data'!$3:$3,0)-1)),"", IFERROR($J147*LN(OFFSET('Raw Data'!$A$3,MATCH('Data above threshold'!$A147,'Raw Data'!$B$4:$B$185,0),MATCH('Data above threshold'!AJ$4,'Raw Data'!$3:$3,0)-1)),"NA"))</f>
        <v>1.09861228866811</v>
      </c>
      <c r="AI147" s="103" t="n">
        <f aca="true">IF(ISBLANK(OFFSET('Raw Data'!$A$3,MATCH('Data above threshold'!$A147,'Raw Data'!$B$4:$B$185,0),MATCH('Data above threshold'!AK$4,'Raw Data'!$3:$3,0)-1)),"", IFERROR($J147*LN(OFFSET('Raw Data'!$A$3,MATCH('Data above threshold'!$A147,'Raw Data'!$B$4:$B$185,0),MATCH('Data above threshold'!AK$4,'Raw Data'!$3:$3,0)-1)),"NA"))</f>
        <v>1.09861228866811</v>
      </c>
      <c r="AJ147" s="103" t="n">
        <f aca="true">IF(ISBLANK(OFFSET('Raw Data'!$A$3,MATCH('Data above threshold'!$A147,'Raw Data'!$B$4:$B$185,0),MATCH('Data above threshold'!AL$4,'Raw Data'!$3:$3,0)-1)),"", IFERROR($J147*LN(OFFSET('Raw Data'!$A$3,MATCH('Data above threshold'!$A147,'Raw Data'!$B$4:$B$185,0),MATCH('Data above threshold'!AL$4,'Raw Data'!$3:$3,0)-1)),"NA"))</f>
        <v>1.09861228866811</v>
      </c>
      <c r="AK147" s="103" t="n">
        <f aca="true">IF(ISBLANK(OFFSET('Raw Data'!$A$3,MATCH('Data above threshold'!$A147,'Raw Data'!$B$4:$B$185,0),MATCH('Data above threshold'!AM$4,'Raw Data'!$3:$3,0)-1)),"", IFERROR($J147*LN(OFFSET('Raw Data'!$A$3,MATCH('Data above threshold'!$A147,'Raw Data'!$B$4:$B$185,0),MATCH('Data above threshold'!AM$4,'Raw Data'!$3:$3,0)-1)),"NA"))</f>
        <v>1.09861228866811</v>
      </c>
      <c r="AL147" s="103" t="n">
        <f aca="true">IF(ISBLANK(OFFSET('Raw Data'!$A$3,MATCH('Data above threshold'!$A147,'Raw Data'!$B$4:$B$185,0),MATCH('Data above threshold'!AN$4,'Raw Data'!$3:$3,0)-1)),"", IFERROR($J147*LN(OFFSET('Raw Data'!$A$3,MATCH('Data above threshold'!$A147,'Raw Data'!$B$4:$B$185,0),MATCH('Data above threshold'!AN$4,'Raw Data'!$3:$3,0)-1)),"NA"))</f>
        <v>0</v>
      </c>
      <c r="AM147" s="103" t="n">
        <f aca="true">IF(ISBLANK(OFFSET('Raw Data'!$A$3,MATCH('Data above threshold'!$A147,'Raw Data'!$B$4:$B$185,0),MATCH('Data above threshold'!AO$4,'Raw Data'!$3:$3,0)-1)),"", IFERROR($J147*LN(OFFSET('Raw Data'!$A$3,MATCH('Data above threshold'!$A147,'Raw Data'!$B$4:$B$185,0),MATCH('Data above threshold'!AO$4,'Raw Data'!$3:$3,0)-1)),"NA"))</f>
        <v>1.09861228866811</v>
      </c>
      <c r="AN147" s="103" t="n">
        <f aca="true">IF(ISBLANK(OFFSET('Raw Data'!$A$3,MATCH('Data above threshold'!$A147,'Raw Data'!$B$4:$B$185,0),MATCH('Data above threshold'!AP$4,'Raw Data'!$3:$3,0)-1)),"", IFERROR($J147*LN(OFFSET('Raw Data'!$A$3,MATCH('Data above threshold'!$A147,'Raw Data'!$B$4:$B$185,0),MATCH('Data above threshold'!AP$4,'Raw Data'!$3:$3,0)-1)),"NA"))</f>
        <v>1.09861228866811</v>
      </c>
      <c r="AO147" s="103" t="n">
        <f aca="true">IF(ISBLANK(OFFSET('Raw Data'!$A$3,MATCH('Data above threshold'!$A147,'Raw Data'!$B$4:$B$185,0),MATCH('Data above threshold'!AQ$4,'Raw Data'!$3:$3,0)-1)),"", IFERROR($J147*LN(OFFSET('Raw Data'!$A$3,MATCH('Data above threshold'!$A147,'Raw Data'!$B$4:$B$185,0),MATCH('Data above threshold'!AQ$4,'Raw Data'!$3:$3,0)-1)),"NA"))</f>
        <v>1.09861228866811</v>
      </c>
      <c r="AP147" s="103" t="n">
        <f aca="true">IF(ISBLANK(OFFSET('Raw Data'!$A$3,MATCH('Data above threshold'!$A147,'Raw Data'!$B$4:$B$185,0),MATCH('Data above threshold'!AR$4,'Raw Data'!$3:$3,0)-1)),"", IFERROR($J147*LN(OFFSET('Raw Data'!$A$3,MATCH('Data above threshold'!$A147,'Raw Data'!$B$4:$B$185,0),MATCH('Data above threshold'!AR$4,'Raw Data'!$3:$3,0)-1)),"NA"))</f>
        <v>1.09861228866811</v>
      </c>
      <c r="AQ147" s="103" t="n">
        <f aca="true">IF(ISBLANK(OFFSET('Raw Data'!$A$3,MATCH('Data above threshold'!$A147,'Raw Data'!$B$4:$B$185,0),MATCH('Data above threshold'!AS$4,'Raw Data'!$3:$3,0)-1)),"", IFERROR($J147*LN(OFFSET('Raw Data'!$A$3,MATCH('Data above threshold'!$A147,'Raw Data'!$B$4:$B$185,0),MATCH('Data above threshold'!AS$4,'Raw Data'!$3:$3,0)-1)),"NA"))</f>
        <v>1.09861228866811</v>
      </c>
      <c r="AR147" s="103" t="n">
        <f aca="true">IF(ISBLANK(OFFSET('Raw Data'!$A$3,MATCH('Data above threshold'!$A147,'Raw Data'!$B$4:$B$185,0),MATCH('Data above threshold'!AT$4,'Raw Data'!$3:$3,0)-1)),"", IFERROR($J147*LN(OFFSET('Raw Data'!$A$3,MATCH('Data above threshold'!$A147,'Raw Data'!$B$4:$B$185,0),MATCH('Data above threshold'!AT$4,'Raw Data'!$3:$3,0)-1)),"NA"))</f>
        <v>1.09861228866811</v>
      </c>
      <c r="AS147" s="103" t="n">
        <f aca="true">IF(ISBLANK(OFFSET('Raw Data'!$A$3,MATCH('Data above threshold'!$A147,'Raw Data'!$B$4:$B$185,0),MATCH('Data above threshold'!AU$4,'Raw Data'!$3:$3,0)-1)),"", IFERROR($J147*LN(OFFSET('Raw Data'!$A$3,MATCH('Data above threshold'!$A147,'Raw Data'!$B$4:$B$185,0),MATCH('Data above threshold'!AU$4,'Raw Data'!$3:$3,0)-1)),"NA"))</f>
        <v>1.09861228866811</v>
      </c>
      <c r="AT147" s="103" t="n">
        <f aca="true">IF(ISBLANK(OFFSET('Raw Data'!$A$3,MATCH('Data above threshold'!$A147,'Raw Data'!$B$4:$B$185,0),MATCH('Data above threshold'!AV$4,'Raw Data'!$3:$3,0)-1)),"", IFERROR($J147*LN(OFFSET('Raw Data'!$A$3,MATCH('Data above threshold'!$A147,'Raw Data'!$B$4:$B$185,0),MATCH('Data above threshold'!AV$4,'Raw Data'!$3:$3,0)-1)),"NA"))</f>
        <v>0.916290731874155</v>
      </c>
      <c r="AU147" s="103" t="n">
        <f aca="true">IF(ISBLANK(OFFSET('Raw Data'!$A$3,MATCH('Data above threshold'!$A147,'Raw Data'!$B$4:$B$185,0),MATCH('Data above threshold'!AW$4,'Raw Data'!$3:$3,0)-1)),"", IFERROR($J147*LN(OFFSET('Raw Data'!$A$3,MATCH('Data above threshold'!$A147,'Raw Data'!$B$4:$B$185,0),MATCH('Data above threshold'!AW$4,'Raw Data'!$3:$3,0)-1)),"NA"))</f>
        <v>0.78845736036427</v>
      </c>
      <c r="AV147" s="103" t="n">
        <f aca="true">IF(ISBLANK(OFFSET('Raw Data'!$A$3,MATCH('Data above threshold'!$A147,'Raw Data'!$B$4:$B$185,0),MATCH('Data above threshold'!AX$4,'Raw Data'!$3:$3,0)-1)),"", IFERROR($J147*LN(OFFSET('Raw Data'!$A$3,MATCH('Data above threshold'!$A147,'Raw Data'!$B$4:$B$185,0),MATCH('Data above threshold'!AX$4,'Raw Data'!$3:$3,0)-1)),"NA"))</f>
        <v>1.09861228866811</v>
      </c>
      <c r="AW147" s="103" t="n">
        <f aca="true">IF(ISBLANK(OFFSET('Raw Data'!$A$3,MATCH('Data above threshold'!$A147,'Raw Data'!$B$4:$B$185,0),MATCH('Data above threshold'!AY$4,'Raw Data'!$3:$3,0)-1)),"", IFERROR($J147*LN(OFFSET('Raw Data'!$A$3,MATCH('Data above threshold'!$A147,'Raw Data'!$B$4:$B$185,0),MATCH('Data above threshold'!AY$4,'Raw Data'!$3:$3,0)-1)),"NA"))</f>
        <v>1.09861228866811</v>
      </c>
      <c r="AX147" s="103" t="n">
        <f aca="true">IF(ISBLANK(OFFSET('Raw Data'!$A$3,MATCH('Data above threshold'!$A147,'Raw Data'!$B$4:$B$185,0),MATCH('Data above threshold'!AZ$4,'Raw Data'!$3:$3,0)-1)),"", IFERROR($J147*LN(OFFSET('Raw Data'!$A$3,MATCH('Data above threshold'!$A147,'Raw Data'!$B$4:$B$185,0),MATCH('Data above threshold'!AZ$4,'Raw Data'!$3:$3,0)-1)),"NA"))</f>
        <v>0.693147180559945</v>
      </c>
      <c r="AY147" s="103" t="n">
        <f aca="true">IF(ISBLANK(OFFSET('Raw Data'!$A$3,MATCH('Data above threshold'!$A147,'Raw Data'!$B$4:$B$185,0),MATCH('Data above threshold'!BA$4,'Raw Data'!$3:$3,0)-1)),"", IFERROR($J147*LN(OFFSET('Raw Data'!$A$3,MATCH('Data above threshold'!$A147,'Raw Data'!$B$4:$B$185,0),MATCH('Data above threshold'!BA$4,'Raw Data'!$3:$3,0)-1)),"NA"))</f>
        <v>1.09861228866811</v>
      </c>
      <c r="AZ147" s="103" t="n">
        <f aca="true">IF(ISBLANK(OFFSET('Raw Data'!$A$3,MATCH('Data above threshold'!$A147,'Raw Data'!$B$4:$B$185,0),MATCH('Data above threshold'!BB$4,'Raw Data'!$3:$3,0)-1)),"", IFERROR($J147*LN(OFFSET('Raw Data'!$A$3,MATCH('Data above threshold'!$A147,'Raw Data'!$B$4:$B$185,0),MATCH('Data above threshold'!BB$4,'Raw Data'!$3:$3,0)-1)),"NA"))</f>
        <v>1.09861228866811</v>
      </c>
      <c r="BA147" s="103" t="n">
        <f aca="true">IF(ISBLANK(OFFSET('Raw Data'!$A$3,MATCH('Data above threshold'!$A147,'Raw Data'!$B$4:$B$185,0),MATCH('Data above threshold'!BC$4,'Raw Data'!$3:$3,0)-1)),"", IFERROR($J147*LN(OFFSET('Raw Data'!$A$3,MATCH('Data above threshold'!$A147,'Raw Data'!$B$4:$B$185,0),MATCH('Data above threshold'!BC$4,'Raw Data'!$3:$3,0)-1)),"NA"))</f>
        <v>1.09861228866811</v>
      </c>
      <c r="BB147" s="103" t="n">
        <f aca="true">IF(ISBLANK(OFFSET('Raw Data'!$A$3,MATCH('Data above threshold'!$A147,'Raw Data'!$B$4:$B$185,0),MATCH('Data above threshold'!BD$4,'Raw Data'!$3:$3,0)-1)),"", IFERROR($J147*LN(OFFSET('Raw Data'!$A$3,MATCH('Data above threshold'!$A147,'Raw Data'!$B$4:$B$185,0),MATCH('Data above threshold'!BD$4,'Raw Data'!$3:$3,0)-1)),"NA"))</f>
        <v>0</v>
      </c>
      <c r="BC147" s="103" t="n">
        <f aca="true">IF(ISBLANK(OFFSET('Raw Data'!$A$3,MATCH('Data above threshold'!$A147,'Raw Data'!$B$4:$B$185,0),MATCH('Data above threshold'!BE$4,'Raw Data'!$3:$3,0)-1)),"", IFERROR($J147*LN(OFFSET('Raw Data'!$A$3,MATCH('Data above threshold'!$A147,'Raw Data'!$B$4:$B$185,0),MATCH('Data above threshold'!BE$4,'Raw Data'!$3:$3,0)-1)),"NA"))</f>
        <v>1.09861228866811</v>
      </c>
      <c r="BD147" s="103" t="n">
        <f aca="true">IF(ISBLANK(OFFSET('Raw Data'!$A$3,MATCH('Data above threshold'!$A147,'Raw Data'!$B$4:$B$185,0),MATCH('Data above threshold'!BF$4,'Raw Data'!$3:$3,0)-1)),"", IFERROR($J147*LN(OFFSET('Raw Data'!$A$3,MATCH('Data above threshold'!$A147,'Raw Data'!$B$4:$B$185,0),MATCH('Data above threshold'!BF$4,'Raw Data'!$3:$3,0)-1)),"NA"))</f>
        <v>1.09861228866811</v>
      </c>
      <c r="BE147" s="103" t="n">
        <f aca="true">IF(ISBLANK(OFFSET('Raw Data'!$A$3,MATCH('Data above threshold'!$A147,'Raw Data'!$B$4:$B$185,0),MATCH('Data above threshold'!BG$4,'Raw Data'!$3:$3,0)-1)),"", IFERROR($J147*LN(OFFSET('Raw Data'!$A$3,MATCH('Data above threshold'!$A147,'Raw Data'!$B$4:$B$185,0),MATCH('Data above threshold'!BG$4,'Raw Data'!$3:$3,0)-1)),"NA"))</f>
        <v>1.09861228866811</v>
      </c>
      <c r="BF147" s="103" t="n">
        <f aca="true">IF(ISBLANK(OFFSET('Raw Data'!$A$3,MATCH('Data above threshold'!$A147,'Raw Data'!$B$4:$B$185,0),MATCH('Data above threshold'!BH$4,'Raw Data'!$3:$3,0)-1)),"", IFERROR($J147*LN(OFFSET('Raw Data'!$A$3,MATCH('Data above threshold'!$A147,'Raw Data'!$B$4:$B$185,0),MATCH('Data above threshold'!BH$4,'Raw Data'!$3:$3,0)-1)),"NA"))</f>
        <v>0.693147180559945</v>
      </c>
      <c r="BG147" s="103" t="n">
        <f aca="true">IF(ISBLANK(OFFSET('Raw Data'!$A$3,MATCH('Data above threshold'!$A147,'Raw Data'!$B$4:$B$185,0),MATCH('Data above threshold'!BI$4,'Raw Data'!$3:$3,0)-1)),"", IFERROR($J147*LN(OFFSET('Raw Data'!$A$3,MATCH('Data above threshold'!$A147,'Raw Data'!$B$4:$B$185,0),MATCH('Data above threshold'!BI$4,'Raw Data'!$3:$3,0)-1)),"NA"))</f>
        <v>0.693147180559945</v>
      </c>
      <c r="BH147" s="103" t="n">
        <f aca="true">IF(ISBLANK(OFFSET('Raw Data'!$A$3,MATCH('Data above threshold'!$A147,'Raw Data'!$B$4:$B$185,0),MATCH('Data above threshold'!BJ$4,'Raw Data'!$3:$3,0)-1)),"", IFERROR($J147*LN(OFFSET('Raw Data'!$A$3,MATCH('Data above threshold'!$A147,'Raw Data'!$B$4:$B$185,0),MATCH('Data above threshold'!BJ$4,'Raw Data'!$3:$3,0)-1)),"NA"))</f>
        <v>1.09861228866811</v>
      </c>
      <c r="BI147" s="103" t="n">
        <f aca="true">IF(ISBLANK(OFFSET('Raw Data'!$A$3,MATCH('Data above threshold'!$A147,'Raw Data'!$B$4:$B$185,0),MATCH('Data above threshold'!BK$4,'Raw Data'!$3:$3,0)-1)),"", IFERROR($J147*LN(OFFSET('Raw Data'!$A$3,MATCH('Data above threshold'!$A147,'Raw Data'!$B$4:$B$185,0),MATCH('Data above threshold'!BK$4,'Raw Data'!$3:$3,0)-1)),"NA"))</f>
        <v>0.693147180559945</v>
      </c>
      <c r="BJ147" s="103" t="n">
        <f aca="true">IF(ISBLANK(OFFSET('Raw Data'!$A$3,MATCH('Data above threshold'!$A147,'Raw Data'!$B$4:$B$185,0),MATCH('Data above threshold'!BL$4,'Raw Data'!$3:$3,0)-1)),"", IFERROR($J147*LN(OFFSET('Raw Data'!$A$3,MATCH('Data above threshold'!$A147,'Raw Data'!$B$4:$B$185,0),MATCH('Data above threshold'!BL$4,'Raw Data'!$3:$3,0)-1)),"NA"))</f>
        <v>0</v>
      </c>
      <c r="BK147" s="103" t="n">
        <f aca="true">IF(ISBLANK(OFFSET('Raw Data'!$A$3,MATCH('Data above threshold'!$A147,'Raw Data'!$B$4:$B$185,0),MATCH('Data above threshold'!BM$4,'Raw Data'!$3:$3,0)-1)),"", IFERROR($J147*LN(OFFSET('Raw Data'!$A$3,MATCH('Data above threshold'!$A147,'Raw Data'!$B$4:$B$185,0),MATCH('Data above threshold'!BM$4,'Raw Data'!$3:$3,0)-1)),"NA"))</f>
        <v>1.09861228866811</v>
      </c>
      <c r="BL147" s="103" t="n">
        <f aca="true">IF(ISBLANK(OFFSET('Raw Data'!$A$3,MATCH('Data above threshold'!$A147,'Raw Data'!$B$4:$B$185,0),MATCH('Data above threshold'!BN$4,'Raw Data'!$3:$3,0)-1)),"", IFERROR($J147*LN(OFFSET('Raw Data'!$A$3,MATCH('Data above threshold'!$A147,'Raw Data'!$B$4:$B$185,0),MATCH('Data above threshold'!BN$4,'Raw Data'!$3:$3,0)-1)),"NA"))</f>
        <v>0.693147180559945</v>
      </c>
      <c r="BM147" s="103" t="n">
        <f aca="true">IF(ISBLANK(OFFSET('Raw Data'!$A$3,MATCH('Data above threshold'!$A147,'Raw Data'!$B$4:$B$185,0),MATCH('Data above threshold'!BO$4,'Raw Data'!$3:$3,0)-1)),"", IFERROR($J147*LN(OFFSET('Raw Data'!$A$3,MATCH('Data above threshold'!$A147,'Raw Data'!$B$4:$B$185,0),MATCH('Data above threshold'!BO$4,'Raw Data'!$3:$3,0)-1)),"NA"))</f>
        <v>1.09861228866811</v>
      </c>
      <c r="BN147" s="103" t="n">
        <f aca="true">IF(ISBLANK(OFFSET('Raw Data'!$A$3,MATCH('Data above threshold'!$A147,'Raw Data'!$B$4:$B$185,0),MATCH('Data above threshold'!BP$4,'Raw Data'!$3:$3,0)-1)),"", IFERROR($J147*LN(OFFSET('Raw Data'!$A$3,MATCH('Data above threshold'!$A147,'Raw Data'!$B$4:$B$185,0),MATCH('Data above threshold'!BP$4,'Raw Data'!$3:$3,0)-1)),"NA"))</f>
        <v>1.09861228866811</v>
      </c>
      <c r="BO147" s="103" t="n">
        <f aca="true">IF(ISBLANK(OFFSET('Raw Data'!$A$3,MATCH('Data above threshold'!$A147,'Raw Data'!$B$4:$B$185,0),MATCH('Data above threshold'!BQ$4,'Raw Data'!$3:$3,0)-1)),"", IFERROR($J147*LN(OFFSET('Raw Data'!$A$3,MATCH('Data above threshold'!$A147,'Raw Data'!$B$4:$B$185,0),MATCH('Data above threshold'!BQ$4,'Raw Data'!$3:$3,0)-1)),"NA"))</f>
        <v>1.09861228866811</v>
      </c>
      <c r="BP147" s="103" t="n">
        <f aca="true">IF(ISBLANK(OFFSET('Raw Data'!$A$3,MATCH('Data above threshold'!$A147,'Raw Data'!$B$4:$B$185,0),MATCH('Data above threshold'!BR$4,'Raw Data'!$3:$3,0)-1)),"", IFERROR($J147*LN(OFFSET('Raw Data'!$A$3,MATCH('Data above threshold'!$A147,'Raw Data'!$B$4:$B$185,0),MATCH('Data above threshold'!BR$4,'Raw Data'!$3:$3,0)-1)),"NA"))</f>
        <v>0.693147180559945</v>
      </c>
      <c r="BQ147" s="103" t="n">
        <f aca="true">IF(ISBLANK(OFFSET('Raw Data'!$A$3,MATCH('Data above threshold'!$A147,'Raw Data'!$B$4:$B$185,0),MATCH('Data above threshold'!BS$4,'Raw Data'!$3:$3,0)-1)),"", IFERROR($J147*LN(OFFSET('Raw Data'!$A$3,MATCH('Data above threshold'!$A147,'Raw Data'!$B$4:$B$185,0),MATCH('Data above threshold'!BS$4,'Raw Data'!$3:$3,0)-1)),"NA"))</f>
        <v>1.09861228866811</v>
      </c>
      <c r="BR147" s="103" t="n">
        <f aca="true">IF(ISBLANK(OFFSET('Raw Data'!$A$3,MATCH('Data above threshold'!$A147,'Raw Data'!$B$4:$B$185,0),MATCH('Data above threshold'!BT$4,'Raw Data'!$3:$3,0)-1)),"", IFERROR($J147*LN(OFFSET('Raw Data'!$A$3,MATCH('Data above threshold'!$A147,'Raw Data'!$B$4:$B$185,0),MATCH('Data above threshold'!BT$4,'Raw Data'!$3:$3,0)-1)),"NA"))</f>
        <v>1.09861228866811</v>
      </c>
      <c r="BS147" s="103" t="n">
        <f aca="true">IF(ISBLANK(OFFSET('Raw Data'!$A$3,MATCH('Data above threshold'!$A147,'Raw Data'!$B$4:$B$185,0),MATCH('Data above threshold'!BU$4,'Raw Data'!$3:$3,0)-1)),"", IFERROR($J147*LN(OFFSET('Raw Data'!$A$3,MATCH('Data above threshold'!$A147,'Raw Data'!$B$4:$B$185,0),MATCH('Data above threshold'!BU$4,'Raw Data'!$3:$3,0)-1)),"NA"))</f>
        <v>1.09861228866811</v>
      </c>
      <c r="BT147" s="103" t="str">
        <f aca="true">IF(ISBLANK(OFFSET('Raw Data'!$A$3,MATCH('Data above threshold'!$A147,'Raw Data'!$B$4:$B$185,0),MATCH('Data above threshold'!BV$4,'Raw Data'!$3:$3,0)-1)),"", IFERROR($J147*LN(OFFSET('Raw Data'!$A$3,MATCH('Data above threshold'!$A147,'Raw Data'!$B$4:$B$185,0),MATCH('Data above threshold'!BV$4,'Raw Data'!$3:$3,0)-1)),"NA"))</f>
        <v/>
      </c>
      <c r="BU147" s="103" t="n">
        <f aca="true">IF(ISBLANK(OFFSET('Raw Data'!$A$3,MATCH('Data above threshold'!$A147,'Raw Data'!$B$4:$B$185,0),MATCH('Data above threshold'!BW$4,'Raw Data'!$3:$3,0)-1)),"", IFERROR($J147*LN(OFFSET('Raw Data'!$A$3,MATCH('Data above threshold'!$A147,'Raw Data'!$B$4:$B$185,0),MATCH('Data above threshold'!BW$4,'Raw Data'!$3:$3,0)-1)),"NA"))</f>
        <v>1.09861228866811</v>
      </c>
      <c r="BV147" s="103" t="n">
        <f aca="true">IF(ISBLANK(OFFSET('Raw Data'!$A$3,MATCH('Data above threshold'!$A147,'Raw Data'!$B$4:$B$185,0),MATCH('Data above threshold'!BX$4,'Raw Data'!$3:$3,0)-1)),"", IFERROR($J147*LN(OFFSET('Raw Data'!$A$3,MATCH('Data above threshold'!$A147,'Raw Data'!$B$4:$B$185,0),MATCH('Data above threshold'!BX$4,'Raw Data'!$3:$3,0)-1)),"NA"))</f>
        <v>1.09861228866811</v>
      </c>
      <c r="BW147" s="103" t="n">
        <f aca="true">IF(ISBLANK(OFFSET('Raw Data'!$A$3,MATCH('Data above threshold'!$A147,'Raw Data'!$B$4:$B$185,0),MATCH('Data above threshold'!BY$4,'Raw Data'!$3:$3,0)-1)),"", IFERROR($J147*LN(OFFSET('Raw Data'!$A$3,MATCH('Data above threshold'!$A147,'Raw Data'!$B$4:$B$185,0),MATCH('Data above threshold'!BY$4,'Raw Data'!$3:$3,0)-1)),"NA"))</f>
        <v>1.09861228866811</v>
      </c>
      <c r="BX147" s="103" t="n">
        <f aca="true">IF(ISBLANK(OFFSET('Raw Data'!$A$3,MATCH('Data above threshold'!$A147,'Raw Data'!$B$4:$B$185,0),MATCH('Data above threshold'!BZ$4,'Raw Data'!$3:$3,0)-1)),"", IFERROR($J147*LN(OFFSET('Raw Data'!$A$3,MATCH('Data above threshold'!$A147,'Raw Data'!$B$4:$B$185,0),MATCH('Data above threshold'!BZ$4,'Raw Data'!$3:$3,0)-1)),"NA"))</f>
        <v>1.09861228866811</v>
      </c>
      <c r="BY147" s="103" t="n">
        <f aca="true">IF(ISBLANK(OFFSET('Raw Data'!$A$3,MATCH('Data above threshold'!$A147,'Raw Data'!$B$4:$B$185,0),MATCH('Data above threshold'!CA$4,'Raw Data'!$3:$3,0)-1)),"", IFERROR($J147*LN(OFFSET('Raw Data'!$A$3,MATCH('Data above threshold'!$A147,'Raw Data'!$B$4:$B$185,0),MATCH('Data above threshold'!CA$4,'Raw Data'!$3:$3,0)-1)),"NA"))</f>
        <v>1.09861228866811</v>
      </c>
      <c r="BZ147" s="103" t="n">
        <f aca="true">IF(ISBLANK(OFFSET('Raw Data'!$A$3,MATCH('Data above threshold'!$A147,'Raw Data'!$B$4:$B$185,0),MATCH('Data above threshold'!CB$4,'Raw Data'!$3:$3,0)-1)),"", IFERROR($J147*LN(OFFSET('Raw Data'!$A$3,MATCH('Data above threshold'!$A147,'Raw Data'!$B$4:$B$185,0),MATCH('Data above threshold'!CB$4,'Raw Data'!$3:$3,0)-1)),"NA"))</f>
        <v>0</v>
      </c>
      <c r="CA147" s="103" t="str">
        <f aca="true">IF(ISBLANK(OFFSET('Raw Data'!$A$3,MATCH('Data above threshold'!$A147,'Raw Data'!$B$4:$B$185,0),MATCH('Data above threshold'!CC$4,'Raw Data'!$3:$3,0)-1)),"", IFERROR($J147*LN(OFFSET('Raw Data'!$A$3,MATCH('Data above threshold'!$A147,'Raw Data'!$B$4:$B$185,0),MATCH('Data above threshold'!CC$4,'Raw Data'!$3:$3,0)-1)),"NA"))</f>
        <v/>
      </c>
      <c r="CB147" s="103" t="n">
        <f aca="true">IF(ISBLANK(OFFSET('Raw Data'!$A$3,MATCH('Data above threshold'!$A147,'Raw Data'!$B$4:$B$185,0),MATCH('Data above threshold'!CD$4,'Raw Data'!$3:$3,0)-1)),"", IFERROR($J147*LN(OFFSET('Raw Data'!$A$3,MATCH('Data above threshold'!$A147,'Raw Data'!$B$4:$B$185,0),MATCH('Data above threshold'!CD$4,'Raw Data'!$3:$3,0)-1)),"NA"))</f>
        <v>1.09861228866811</v>
      </c>
      <c r="CC147" s="103" t="n">
        <f aca="true">IF(ISBLANK(OFFSET('Raw Data'!$A$3,MATCH('Data above threshold'!$A147,'Raw Data'!$B$4:$B$185,0),MATCH('Data above threshold'!CE$4,'Raw Data'!$3:$3,0)-1)),"", IFERROR($J147*LN(OFFSET('Raw Data'!$A$3,MATCH('Data above threshold'!$A147,'Raw Data'!$B$4:$B$185,0),MATCH('Data above threshold'!CE$4,'Raw Data'!$3:$3,0)-1)),"NA"))</f>
        <v>0.916290731874155</v>
      </c>
      <c r="CD147" s="103" t="n">
        <f aca="true">IF(ISBLANK(OFFSET('Raw Data'!$A$3,MATCH('Data above threshold'!$A147,'Raw Data'!$B$4:$B$185,0),MATCH('Data above threshold'!CF$4,'Raw Data'!$3:$3,0)-1)),"", IFERROR($J147*LN(OFFSET('Raw Data'!$A$3,MATCH('Data above threshold'!$A147,'Raw Data'!$B$4:$B$185,0),MATCH('Data above threshold'!CF$4,'Raw Data'!$3:$3,0)-1)),"NA"))</f>
        <v>0</v>
      </c>
      <c r="CE147" s="103" t="n">
        <f aca="true">IF(ISBLANK(OFFSET('Raw Data'!$A$3,MATCH('Data above threshold'!$A147,'Raw Data'!$B$4:$B$185,0),MATCH('Data above threshold'!CG$4,'Raw Data'!$3:$3,0)-1)),"", IFERROR($J147*LN(OFFSET('Raw Data'!$A$3,MATCH('Data above threshold'!$A147,'Raw Data'!$B$4:$B$185,0),MATCH('Data above threshold'!CG$4,'Raw Data'!$3:$3,0)-1)),"NA"))</f>
        <v>1.09861228866811</v>
      </c>
      <c r="CF147" s="103" t="n">
        <f aca="true">IF(ISBLANK(OFFSET('Raw Data'!$A$3,MATCH('Data above threshold'!$A147,'Raw Data'!$B$4:$B$185,0),MATCH('Data above threshold'!CH$4,'Raw Data'!$3:$3,0)-1)),"", IFERROR($J147*LN(OFFSET('Raw Data'!$A$3,MATCH('Data above threshold'!$A147,'Raw Data'!$B$4:$B$185,0),MATCH('Data above threshold'!CH$4,'Raw Data'!$3:$3,0)-1)),"NA"))</f>
        <v>1.09861228866811</v>
      </c>
      <c r="CG147" s="103" t="n">
        <f aca="true">IF(ISBLANK(OFFSET('Raw Data'!$A$3,MATCH('Data above threshold'!$A147,'Raw Data'!$B$4:$B$185,0),MATCH('Data above threshold'!CI$4,'Raw Data'!$3:$3,0)-1)),"", IFERROR($J147*LN(OFFSET('Raw Data'!$A$3,MATCH('Data above threshold'!$A147,'Raw Data'!$B$4:$B$185,0),MATCH('Data above threshold'!CI$4,'Raw Data'!$3:$3,0)-1)),"NA"))</f>
        <v>1.09861228866811</v>
      </c>
      <c r="CH147" s="103" t="n">
        <f aca="true">IF(ISBLANK(OFFSET('Raw Data'!$A$3,MATCH('Data above threshold'!$A147,'Raw Data'!$B$4:$B$185,0),MATCH('Data above threshold'!CJ$4,'Raw Data'!$3:$3,0)-1)),"", IFERROR($J147*LN(OFFSET('Raw Data'!$A$3,MATCH('Data above threshold'!$A147,'Raw Data'!$B$4:$B$185,0),MATCH('Data above threshold'!CJ$4,'Raw Data'!$3:$3,0)-1)),"NA"))</f>
        <v>1.09861228866811</v>
      </c>
      <c r="CI147" s="103" t="n">
        <f aca="true">IF(ISBLANK(OFFSET('Raw Data'!$A$3,MATCH('Data above threshold'!$A147,'Raw Data'!$B$4:$B$185,0),MATCH('Data above threshold'!CK$4,'Raw Data'!$3:$3,0)-1)),"", IFERROR($J147*LN(OFFSET('Raw Data'!$A$3,MATCH('Data above threshold'!$A147,'Raw Data'!$B$4:$B$185,0),MATCH('Data above threshold'!CK$4,'Raw Data'!$3:$3,0)-1)),"NA"))</f>
        <v>0</v>
      </c>
      <c r="CJ147" s="103" t="n">
        <f aca="true">IF(ISBLANK(OFFSET('Raw Data'!$A$3,MATCH('Data above threshold'!$A147,'Raw Data'!$B$4:$B$185,0),MATCH('Data above threshold'!CL$4,'Raw Data'!$3:$3,0)-1)),"", IFERROR($J147*LN(OFFSET('Raw Data'!$A$3,MATCH('Data above threshold'!$A147,'Raw Data'!$B$4:$B$185,0),MATCH('Data above threshold'!CL$4,'Raw Data'!$3:$3,0)-1)),"NA"))</f>
        <v>1.09861228866811</v>
      </c>
      <c r="CK147" s="103" t="n">
        <f aca="true">IF(ISBLANK(OFFSET('Raw Data'!$A$3,MATCH('Data above threshold'!$A147,'Raw Data'!$B$4:$B$185,0),MATCH('Data above threshold'!CM$4,'Raw Data'!$3:$3,0)-1)),"", IFERROR($J147*LN(OFFSET('Raw Data'!$A$3,MATCH('Data above threshold'!$A147,'Raw Data'!$B$4:$B$185,0),MATCH('Data above threshold'!CM$4,'Raw Data'!$3:$3,0)-1)),"NA"))</f>
        <v>1.09861228866811</v>
      </c>
      <c r="CL147" s="103" t="n">
        <f aca="true">IF(ISBLANK(OFFSET('Raw Data'!$A$3,MATCH('Data above threshold'!$A147,'Raw Data'!$B$4:$B$185,0),MATCH('Data above threshold'!CN$4,'Raw Data'!$3:$3,0)-1)),"", IFERROR($J147*OFFSET('Raw Data'!$A$3,MATCH('Data above threshold'!$A147,'Raw Data'!$B$4:$B$185,0),MATCH('Data above threshold'!CN$4,'Raw Data'!$3:$3,0)-1),"NA"))</f>
        <v>2</v>
      </c>
      <c r="CM147" s="103" t="n">
        <f aca="true">IF(ISBLANK(OFFSET('Raw Data'!$A$3,MATCH('Data above threshold'!$A147,'Raw Data'!$B$4:$B$185,0),MATCH('Data above threshold'!CO$4,'Raw Data'!$3:$3,0)-1)),"", IFERROR($J147*OFFSET('Raw Data'!$A$3,MATCH('Data above threshold'!$A147,'Raw Data'!$B$4:$B$185,0),MATCH('Data above threshold'!CO$4,'Raw Data'!$3:$3,0)-1),"NA"))</f>
        <v>3</v>
      </c>
      <c r="CN147" s="103" t="n">
        <f aca="true">IF(ISBLANK(OFFSET('Raw Data'!$A$3,MATCH('Data above threshold'!$A147,'Raw Data'!$B$4:$B$185,0),MATCH('Data above threshold'!CP$4,'Raw Data'!$3:$3,0)-1)),"", IFERROR($J147*OFFSET('Raw Data'!$A$3,MATCH('Data above threshold'!$A147,'Raw Data'!$B$4:$B$185,0),MATCH('Data above threshold'!CP$4,'Raw Data'!$3:$3,0)-1),"NA"))</f>
        <v>1</v>
      </c>
      <c r="CO147" s="103" t="n">
        <f aca="true">IF(ISBLANK(OFFSET('Raw Data'!$A$3,MATCH('Data above threshold'!$A147,'Raw Data'!$B$4:$B$185,0),MATCH('Data above threshold'!CQ$4,'Raw Data'!$3:$3,0)-1)),"", IFERROR($J147*OFFSET('Raw Data'!$A$3,MATCH('Data above threshold'!$A147,'Raw Data'!$B$4:$B$185,0),MATCH('Data above threshold'!CQ$4,'Raw Data'!$3:$3,0)-1),"NA"))</f>
        <v>2</v>
      </c>
      <c r="CP147" s="103" t="n">
        <f aca="true">IF(ISBLANK(OFFSET('Raw Data'!$A$3,MATCH('Data above threshold'!$A147,'Raw Data'!$B$4:$B$185,0),MATCH('Data above threshold'!CR$4,'Raw Data'!$3:$3,0)-1)),"", IFERROR($J147*OFFSET('Raw Data'!$A$3,MATCH('Data above threshold'!$A147,'Raw Data'!$B$4:$B$185,0),MATCH('Data above threshold'!CR$4,'Raw Data'!$3:$3,0)-1),"NA"))</f>
        <v>3</v>
      </c>
    </row>
    <row r="148" customFormat="false" ht="15.5" hidden="false" customHeight="false" outlineLevel="0" collapsed="false">
      <c r="A148" s="107" t="n">
        <v>5220</v>
      </c>
      <c r="B148" s="107" t="n">
        <v>3</v>
      </c>
      <c r="C148" s="103" t="str">
        <f aca="true">IF(ISBLANK(OFFSET('Raw Data'!$A$3,MATCH($A148,'Raw Data'!$B$4:$B$185,0),MATCH(C$4,'Raw Data'!$3:$3,0)-1)),"",OFFSET('Raw Data'!$A$3,MATCH($A148,'Raw Data'!$B$4:$B$185,0),MATCH(C$4,'Raw Data'!$3:$3,0)-1))</f>
        <v>Data governance</v>
      </c>
      <c r="D148" s="103" t="str">
        <f aca="true">IF(ISBLANK(OFFSET('Raw Data'!$A$3,MATCH($A148,'Raw Data'!$B$4:$B$185,0),MATCH(D$4,'Raw Data'!$3:$3,0)-1)),"",OFFSET('Raw Data'!$A$3,MATCH($A148,'Raw Data'!$B$4:$B$185,0),MATCH(D$4,'Raw Data'!$3:$3,0)-1))</f>
        <v/>
      </c>
      <c r="E148" s="103" t="str">
        <f aca="true">IF(ISBLANK(OFFSET('Raw Data'!$A$3,MATCH($A148,'Raw Data'!$B$4:$B$185,0),MATCH(E$4,'Raw Data'!$3:$3,0)-1)),"",OFFSET('Raw Data'!$A$3,MATCH($A148,'Raw Data'!$B$4:$B$185,0),MATCH(E$4,'Raw Data'!$3:$3,0)-1))</f>
        <v/>
      </c>
      <c r="F148" s="103" t="str">
        <f aca="true">IF(ISBLANK(OFFSET('Raw Data'!$A$3,MATCH($A148,'Raw Data'!$B$4:$B$185,0),MATCH(F$4,'Raw Data'!$3:$3,0)-1)),"",OFFSET('Raw Data'!$A$3,MATCH($A148,'Raw Data'!$B$4:$B$185,0),MATCH(F$4,'Raw Data'!$3:$3,0)-1))</f>
        <v/>
      </c>
      <c r="H148" s="103" t="str">
        <f aca="true">IF(ISBLANK(OFFSET('Raw Data'!$A$3,MATCH($A148,'Raw Data'!$B$4:$B$185,0),MATCH(H$4,'Raw Data'!$3:$3,0)-1)),"",OFFSET('Raw Data'!$A$3,MATCH($A148,'Raw Data'!$B$4:$B$185,0),MATCH(H$4,'Raw Data'!$3:$3,0)-1))</f>
        <v/>
      </c>
      <c r="I148" s="103" t="str">
        <f aca="true">IF(ISBLANK(OFFSET('Raw Data'!$A$3,MATCH($A148,'Raw Data'!$B$4:$B$185,0),MATCH(I$4,'Raw Data'!$3:$3,0)-1)),"",OFFSET('Raw Data'!$A$3,MATCH($A148,'Raw Data'!$B$4:$B$185,0),MATCH(I$4,'Raw Data'!$3:$3,0)-1))</f>
        <v/>
      </c>
      <c r="J148" s="103" t="str">
        <f aca="false">IF(I148="","",IF(I148="Minus",-1,1))</f>
        <v/>
      </c>
      <c r="K148" s="105" t="str">
        <f aca="false" t="array" ref="K148:K148">IFERROR(SKEW(IF(ISNUMBER(O148:CP148),O148:CP148,"")),"")</f>
        <v/>
      </c>
      <c r="L148" s="103" t="n">
        <f aca="true">IF(ISBLANK(OFFSET('Data above threshold'!$A$4,MATCH('Data above threshold'!$A148,'Data above threshold'!$A$5:$A$185,0),MATCH('Data above threshold'!N$4,'Data above threshold'!$4:$4,0)-1)),1,OFFSET('Data above threshold'!$A$4,MATCH('Data above threshold'!$A148,'Data above threshold'!$A$5:$A$185,0),MATCH('Data above threshold'!N$4,'Data above threshold'!$4:$4,0)-1))</f>
        <v>1</v>
      </c>
      <c r="M148" s="103" t="str">
        <f aca="true">IF(ISBLANK(OFFSET('Data above threshold'!$A$4,MATCH('Data above threshold'!$A148,'Data above threshold'!$A$5:$A$185,0),MATCH('Data above threshold'!O$4,'Data above threshold'!$4:$4,0)-1)),"",OFFSET('Data above threshold'!$A$4,MATCH('Data above threshold'!$A148,'Data above threshold'!$A$5:$A$185,0),MATCH('Data above threshold'!O$4,'Data above threshold'!$4:$4,0)-1))</f>
        <v/>
      </c>
      <c r="N148" s="106" t="str">
        <f aca="false" t="array" ref="N148:N148">IF(B148&lt;4,"",1-IFERROR(SUM(ISNUMBER(O148:CP148)*(1-$O$3:$CP$3))/COUNTIF($O$3:$CP$3,0),0))</f>
        <v/>
      </c>
      <c r="O148" s="103" t="str">
        <f aca="true">IF(ISBLANK(OFFSET('Raw Data'!$A$3,MATCH('Data above threshold'!$A148,'Raw Data'!$B$4:$B$185,0),MATCH('Data above threshold'!Q$4,'Raw Data'!$3:$3,0)-1)),"", IFERROR($J148*OFFSET('Raw Data'!$A$3,MATCH('Data above threshold'!$A148,'Raw Data'!$B$4:$B$185,0),MATCH('Data above threshold'!Q$4,'Raw Data'!$3:$3,0)-1),"NA"))</f>
        <v/>
      </c>
      <c r="P148" s="103" t="str">
        <f aca="true">IF(ISBLANK(OFFSET('Raw Data'!$A$3,MATCH('Data above threshold'!$A148,'Raw Data'!$B$4:$B$185,0),MATCH('Data above threshold'!R$4,'Raw Data'!$3:$3,0)-1)),"", IFERROR($J148*OFFSET('Raw Data'!$A$3,MATCH('Data above threshold'!$A148,'Raw Data'!$B$4:$B$185,0),MATCH('Data above threshold'!R$4,'Raw Data'!$3:$3,0)-1),"NA"))</f>
        <v/>
      </c>
      <c r="Q148" s="103" t="str">
        <f aca="true">IF(ISBLANK(OFFSET('Raw Data'!$A$3,MATCH('Data above threshold'!$A148,'Raw Data'!$B$4:$B$185,0),MATCH('Data above threshold'!S$4,'Raw Data'!$3:$3,0)-1)),"", IFERROR($J148*OFFSET('Raw Data'!$A$3,MATCH('Data above threshold'!$A148,'Raw Data'!$B$4:$B$185,0),MATCH('Data above threshold'!S$4,'Raw Data'!$3:$3,0)-1),"NA"))</f>
        <v/>
      </c>
      <c r="R148" s="103" t="str">
        <f aca="true">IF(ISBLANK(OFFSET('Raw Data'!$A$3,MATCH('Data above threshold'!$A148,'Raw Data'!$B$4:$B$185,0),MATCH('Data above threshold'!T$4,'Raw Data'!$3:$3,0)-1)),"", IFERROR($J148*OFFSET('Raw Data'!$A$3,MATCH('Data above threshold'!$A148,'Raw Data'!$B$4:$B$185,0),MATCH('Data above threshold'!T$4,'Raw Data'!$3:$3,0)-1),"NA"))</f>
        <v/>
      </c>
      <c r="S148" s="103" t="str">
        <f aca="true">IF(ISBLANK(OFFSET('Raw Data'!$A$3,MATCH('Data above threshold'!$A148,'Raw Data'!$B$4:$B$185,0),MATCH('Data above threshold'!U$4,'Raw Data'!$3:$3,0)-1)),"", IFERROR($J148*OFFSET('Raw Data'!$A$3,MATCH('Data above threshold'!$A148,'Raw Data'!$B$4:$B$185,0),MATCH('Data above threshold'!U$4,'Raw Data'!$3:$3,0)-1),"NA"))</f>
        <v/>
      </c>
      <c r="T148" s="103" t="str">
        <f aca="true">IF(ISBLANK(OFFSET('Raw Data'!$A$3,MATCH('Data above threshold'!$A148,'Raw Data'!$B$4:$B$185,0),MATCH('Data above threshold'!V$4,'Raw Data'!$3:$3,0)-1)),"", IFERROR($J148*OFFSET('Raw Data'!$A$3,MATCH('Data above threshold'!$A148,'Raw Data'!$B$4:$B$185,0),MATCH('Data above threshold'!V$4,'Raw Data'!$3:$3,0)-1),"NA"))</f>
        <v/>
      </c>
      <c r="U148" s="103" t="str">
        <f aca="true">IF(ISBLANK(OFFSET('Raw Data'!$A$3,MATCH('Data above threshold'!$A148,'Raw Data'!$B$4:$B$185,0),MATCH('Data above threshold'!W$4,'Raw Data'!$3:$3,0)-1)),"", IFERROR($J148*OFFSET('Raw Data'!$A$3,MATCH('Data above threshold'!$A148,'Raw Data'!$B$4:$B$185,0),MATCH('Data above threshold'!W$4,'Raw Data'!$3:$3,0)-1),"NA"))</f>
        <v/>
      </c>
      <c r="V148" s="103" t="str">
        <f aca="true">IF(ISBLANK(OFFSET('Raw Data'!$A$3,MATCH('Data above threshold'!$A148,'Raw Data'!$B$4:$B$185,0),MATCH('Data above threshold'!X$4,'Raw Data'!$3:$3,0)-1)),"", IFERROR($J148*OFFSET('Raw Data'!$A$3,MATCH('Data above threshold'!$A148,'Raw Data'!$B$4:$B$185,0),MATCH('Data above threshold'!X$4,'Raw Data'!$3:$3,0)-1),"NA"))</f>
        <v/>
      </c>
      <c r="W148" s="103" t="str">
        <f aca="true">IF(ISBLANK(OFFSET('Raw Data'!$A$3,MATCH('Data above threshold'!$A148,'Raw Data'!$B$4:$B$185,0),MATCH('Data above threshold'!Y$4,'Raw Data'!$3:$3,0)-1)),"", IFERROR($J148*OFFSET('Raw Data'!$A$3,MATCH('Data above threshold'!$A148,'Raw Data'!$B$4:$B$185,0),MATCH('Data above threshold'!Y$4,'Raw Data'!$3:$3,0)-1),"NA"))</f>
        <v/>
      </c>
      <c r="X148" s="103" t="str">
        <f aca="true">IF(ISBLANK(OFFSET('Raw Data'!$A$3,MATCH('Data above threshold'!$A148,'Raw Data'!$B$4:$B$185,0),MATCH('Data above threshold'!Z$4,'Raw Data'!$3:$3,0)-1)),"", IFERROR($J148*OFFSET('Raw Data'!$A$3,MATCH('Data above threshold'!$A148,'Raw Data'!$B$4:$B$185,0),MATCH('Data above threshold'!Z$4,'Raw Data'!$3:$3,0)-1),"NA"))</f>
        <v/>
      </c>
      <c r="Y148" s="103" t="str">
        <f aca="true">IF(ISBLANK(OFFSET('Raw Data'!$A$3,MATCH('Data above threshold'!$A148,'Raw Data'!$B$4:$B$185,0),MATCH('Data above threshold'!AA$4,'Raw Data'!$3:$3,0)-1)),"", IFERROR($J148*OFFSET('Raw Data'!$A$3,MATCH('Data above threshold'!$A148,'Raw Data'!$B$4:$B$185,0),MATCH('Data above threshold'!AA$4,'Raw Data'!$3:$3,0)-1),"NA"))</f>
        <v/>
      </c>
      <c r="Z148" s="103" t="str">
        <f aca="true">IF(ISBLANK(OFFSET('Raw Data'!$A$3,MATCH('Data above threshold'!$A148,'Raw Data'!$B$4:$B$185,0),MATCH('Data above threshold'!AB$4,'Raw Data'!$3:$3,0)-1)),"", IFERROR($J148*OFFSET('Raw Data'!$A$3,MATCH('Data above threshold'!$A148,'Raw Data'!$B$4:$B$185,0),MATCH('Data above threshold'!AB$4,'Raw Data'!$3:$3,0)-1),"NA"))</f>
        <v/>
      </c>
      <c r="AA148" s="103" t="str">
        <f aca="true">IF(ISBLANK(OFFSET('Raw Data'!$A$3,MATCH('Data above threshold'!$A148,'Raw Data'!$B$4:$B$185,0),MATCH('Data above threshold'!AC$4,'Raw Data'!$3:$3,0)-1)),"", IFERROR($J148*OFFSET('Raw Data'!$A$3,MATCH('Data above threshold'!$A148,'Raw Data'!$B$4:$B$185,0),MATCH('Data above threshold'!AC$4,'Raw Data'!$3:$3,0)-1),"NA"))</f>
        <v/>
      </c>
      <c r="AB148" s="103" t="str">
        <f aca="true">IF(ISBLANK(OFFSET('Raw Data'!$A$3,MATCH('Data above threshold'!$A148,'Raw Data'!$B$4:$B$185,0),MATCH('Data above threshold'!AD$4,'Raw Data'!$3:$3,0)-1)),"", IFERROR($J148*OFFSET('Raw Data'!$A$3,MATCH('Data above threshold'!$A148,'Raw Data'!$B$4:$B$185,0),MATCH('Data above threshold'!AD$4,'Raw Data'!$3:$3,0)-1),"NA"))</f>
        <v/>
      </c>
      <c r="AC148" s="103" t="str">
        <f aca="true">IF(ISBLANK(OFFSET('Raw Data'!$A$3,MATCH('Data above threshold'!$A148,'Raw Data'!$B$4:$B$185,0),MATCH('Data above threshold'!AE$4,'Raw Data'!$3:$3,0)-1)),"", IFERROR($J148*OFFSET('Raw Data'!$A$3,MATCH('Data above threshold'!$A148,'Raw Data'!$B$4:$B$185,0),MATCH('Data above threshold'!AE$4,'Raw Data'!$3:$3,0)-1),"NA"))</f>
        <v/>
      </c>
      <c r="AD148" s="103" t="str">
        <f aca="true">IF(ISBLANK(OFFSET('Raw Data'!$A$3,MATCH('Data above threshold'!$A148,'Raw Data'!$B$4:$B$185,0),MATCH('Data above threshold'!AF$4,'Raw Data'!$3:$3,0)-1)),"", IFERROR($J148*OFFSET('Raw Data'!$A$3,MATCH('Data above threshold'!$A148,'Raw Data'!$B$4:$B$185,0),MATCH('Data above threshold'!AF$4,'Raw Data'!$3:$3,0)-1),"NA"))</f>
        <v/>
      </c>
      <c r="AE148" s="103" t="str">
        <f aca="true">IF(ISBLANK(OFFSET('Raw Data'!$A$3,MATCH('Data above threshold'!$A148,'Raw Data'!$B$4:$B$185,0),MATCH('Data above threshold'!AG$4,'Raw Data'!$3:$3,0)-1)),"", IFERROR($J148*OFFSET('Raw Data'!$A$3,MATCH('Data above threshold'!$A148,'Raw Data'!$B$4:$B$185,0),MATCH('Data above threshold'!AG$4,'Raw Data'!$3:$3,0)-1),"NA"))</f>
        <v/>
      </c>
      <c r="AF148" s="103" t="str">
        <f aca="true">IF(ISBLANK(OFFSET('Raw Data'!$A$3,MATCH('Data above threshold'!$A148,'Raw Data'!$B$4:$B$185,0),MATCH('Data above threshold'!AH$4,'Raw Data'!$3:$3,0)-1)),"", IFERROR($J148*OFFSET('Raw Data'!$A$3,MATCH('Data above threshold'!$A148,'Raw Data'!$B$4:$B$185,0),MATCH('Data above threshold'!AH$4,'Raw Data'!$3:$3,0)-1),"NA"))</f>
        <v/>
      </c>
      <c r="AG148" s="103" t="str">
        <f aca="true">IF(ISBLANK(OFFSET('Raw Data'!$A$3,MATCH('Data above threshold'!$A148,'Raw Data'!$B$4:$B$185,0),MATCH('Data above threshold'!AI$4,'Raw Data'!$3:$3,0)-1)),"", IFERROR($J148*OFFSET('Raw Data'!$A$3,MATCH('Data above threshold'!$A148,'Raw Data'!$B$4:$B$185,0),MATCH('Data above threshold'!AI$4,'Raw Data'!$3:$3,0)-1),"NA"))</f>
        <v/>
      </c>
      <c r="AH148" s="103" t="str">
        <f aca="true">IF(ISBLANK(OFFSET('Raw Data'!$A$3,MATCH('Data above threshold'!$A148,'Raw Data'!$B$4:$B$185,0),MATCH('Data above threshold'!AJ$4,'Raw Data'!$3:$3,0)-1)),"", IFERROR($J148*OFFSET('Raw Data'!$A$3,MATCH('Data above threshold'!$A148,'Raw Data'!$B$4:$B$185,0),MATCH('Data above threshold'!AJ$4,'Raw Data'!$3:$3,0)-1),"NA"))</f>
        <v/>
      </c>
      <c r="AI148" s="103" t="str">
        <f aca="true">IF(ISBLANK(OFFSET('Raw Data'!$A$3,MATCH('Data above threshold'!$A148,'Raw Data'!$B$4:$B$185,0),MATCH('Data above threshold'!AK$4,'Raw Data'!$3:$3,0)-1)),"", IFERROR($J148*OFFSET('Raw Data'!$A$3,MATCH('Data above threshold'!$A148,'Raw Data'!$B$4:$B$185,0),MATCH('Data above threshold'!AK$4,'Raw Data'!$3:$3,0)-1),"NA"))</f>
        <v/>
      </c>
      <c r="AJ148" s="103" t="str">
        <f aca="true">IF(ISBLANK(OFFSET('Raw Data'!$A$3,MATCH('Data above threshold'!$A148,'Raw Data'!$B$4:$B$185,0),MATCH('Data above threshold'!AL$4,'Raw Data'!$3:$3,0)-1)),"", IFERROR($J148*OFFSET('Raw Data'!$A$3,MATCH('Data above threshold'!$A148,'Raw Data'!$B$4:$B$185,0),MATCH('Data above threshold'!AL$4,'Raw Data'!$3:$3,0)-1),"NA"))</f>
        <v/>
      </c>
      <c r="AK148" s="103" t="str">
        <f aca="true">IF(ISBLANK(OFFSET('Raw Data'!$A$3,MATCH('Data above threshold'!$A148,'Raw Data'!$B$4:$B$185,0),MATCH('Data above threshold'!AM$4,'Raw Data'!$3:$3,0)-1)),"", IFERROR($J148*OFFSET('Raw Data'!$A$3,MATCH('Data above threshold'!$A148,'Raw Data'!$B$4:$B$185,0),MATCH('Data above threshold'!AM$4,'Raw Data'!$3:$3,0)-1),"NA"))</f>
        <v/>
      </c>
      <c r="AL148" s="103" t="str">
        <f aca="true">IF(ISBLANK(OFFSET('Raw Data'!$A$3,MATCH('Data above threshold'!$A148,'Raw Data'!$B$4:$B$185,0),MATCH('Data above threshold'!AN$4,'Raw Data'!$3:$3,0)-1)),"", IFERROR($J148*OFFSET('Raw Data'!$A$3,MATCH('Data above threshold'!$A148,'Raw Data'!$B$4:$B$185,0),MATCH('Data above threshold'!AN$4,'Raw Data'!$3:$3,0)-1),"NA"))</f>
        <v/>
      </c>
      <c r="AM148" s="103" t="str">
        <f aca="true">IF(ISBLANK(OFFSET('Raw Data'!$A$3,MATCH('Data above threshold'!$A148,'Raw Data'!$B$4:$B$185,0),MATCH('Data above threshold'!AO$4,'Raw Data'!$3:$3,0)-1)),"", IFERROR($J148*OFFSET('Raw Data'!$A$3,MATCH('Data above threshold'!$A148,'Raw Data'!$B$4:$B$185,0),MATCH('Data above threshold'!AO$4,'Raw Data'!$3:$3,0)-1),"NA"))</f>
        <v/>
      </c>
      <c r="AN148" s="103" t="str">
        <f aca="true">IF(ISBLANK(OFFSET('Raw Data'!$A$3,MATCH('Data above threshold'!$A148,'Raw Data'!$B$4:$B$185,0),MATCH('Data above threshold'!AP$4,'Raw Data'!$3:$3,0)-1)),"", IFERROR($J148*OFFSET('Raw Data'!$A$3,MATCH('Data above threshold'!$A148,'Raw Data'!$B$4:$B$185,0),MATCH('Data above threshold'!AP$4,'Raw Data'!$3:$3,0)-1),"NA"))</f>
        <v/>
      </c>
      <c r="AO148" s="103" t="str">
        <f aca="true">IF(ISBLANK(OFFSET('Raw Data'!$A$3,MATCH('Data above threshold'!$A148,'Raw Data'!$B$4:$B$185,0),MATCH('Data above threshold'!AQ$4,'Raw Data'!$3:$3,0)-1)),"", IFERROR($J148*OFFSET('Raw Data'!$A$3,MATCH('Data above threshold'!$A148,'Raw Data'!$B$4:$B$185,0),MATCH('Data above threshold'!AQ$4,'Raw Data'!$3:$3,0)-1),"NA"))</f>
        <v/>
      </c>
      <c r="AP148" s="103" t="str">
        <f aca="true">IF(ISBLANK(OFFSET('Raw Data'!$A$3,MATCH('Data above threshold'!$A148,'Raw Data'!$B$4:$B$185,0),MATCH('Data above threshold'!AR$4,'Raw Data'!$3:$3,0)-1)),"", IFERROR($J148*OFFSET('Raw Data'!$A$3,MATCH('Data above threshold'!$A148,'Raw Data'!$B$4:$B$185,0),MATCH('Data above threshold'!AR$4,'Raw Data'!$3:$3,0)-1),"NA"))</f>
        <v/>
      </c>
      <c r="AQ148" s="103" t="str">
        <f aca="true">IF(ISBLANK(OFFSET('Raw Data'!$A$3,MATCH('Data above threshold'!$A148,'Raw Data'!$B$4:$B$185,0),MATCH('Data above threshold'!AS$4,'Raw Data'!$3:$3,0)-1)),"", IFERROR($J148*OFFSET('Raw Data'!$A$3,MATCH('Data above threshold'!$A148,'Raw Data'!$B$4:$B$185,0),MATCH('Data above threshold'!AS$4,'Raw Data'!$3:$3,0)-1),"NA"))</f>
        <v/>
      </c>
      <c r="AR148" s="103" t="str">
        <f aca="true">IF(ISBLANK(OFFSET('Raw Data'!$A$3,MATCH('Data above threshold'!$A148,'Raw Data'!$B$4:$B$185,0),MATCH('Data above threshold'!AT$4,'Raw Data'!$3:$3,0)-1)),"", IFERROR($J148*OFFSET('Raw Data'!$A$3,MATCH('Data above threshold'!$A148,'Raw Data'!$B$4:$B$185,0),MATCH('Data above threshold'!AT$4,'Raw Data'!$3:$3,0)-1),"NA"))</f>
        <v/>
      </c>
      <c r="AS148" s="103" t="str">
        <f aca="true">IF(ISBLANK(OFFSET('Raw Data'!$A$3,MATCH('Data above threshold'!$A148,'Raw Data'!$B$4:$B$185,0),MATCH('Data above threshold'!AU$4,'Raw Data'!$3:$3,0)-1)),"", IFERROR($J148*OFFSET('Raw Data'!$A$3,MATCH('Data above threshold'!$A148,'Raw Data'!$B$4:$B$185,0),MATCH('Data above threshold'!AU$4,'Raw Data'!$3:$3,0)-1),"NA"))</f>
        <v/>
      </c>
      <c r="AT148" s="103" t="str">
        <f aca="true">IF(ISBLANK(OFFSET('Raw Data'!$A$3,MATCH('Data above threshold'!$A148,'Raw Data'!$B$4:$B$185,0),MATCH('Data above threshold'!AV$4,'Raw Data'!$3:$3,0)-1)),"", IFERROR($J148*OFFSET('Raw Data'!$A$3,MATCH('Data above threshold'!$A148,'Raw Data'!$B$4:$B$185,0),MATCH('Data above threshold'!AV$4,'Raw Data'!$3:$3,0)-1),"NA"))</f>
        <v/>
      </c>
      <c r="AU148" s="103" t="str">
        <f aca="true">IF(ISBLANK(OFFSET('Raw Data'!$A$3,MATCH('Data above threshold'!$A148,'Raw Data'!$B$4:$B$185,0),MATCH('Data above threshold'!AW$4,'Raw Data'!$3:$3,0)-1)),"", IFERROR($J148*OFFSET('Raw Data'!$A$3,MATCH('Data above threshold'!$A148,'Raw Data'!$B$4:$B$185,0),MATCH('Data above threshold'!AW$4,'Raw Data'!$3:$3,0)-1),"NA"))</f>
        <v/>
      </c>
      <c r="AV148" s="103" t="str">
        <f aca="true">IF(ISBLANK(OFFSET('Raw Data'!$A$3,MATCH('Data above threshold'!$A148,'Raw Data'!$B$4:$B$185,0),MATCH('Data above threshold'!AX$4,'Raw Data'!$3:$3,0)-1)),"", IFERROR($J148*OFFSET('Raw Data'!$A$3,MATCH('Data above threshold'!$A148,'Raw Data'!$B$4:$B$185,0),MATCH('Data above threshold'!AX$4,'Raw Data'!$3:$3,0)-1),"NA"))</f>
        <v/>
      </c>
      <c r="AW148" s="103" t="str">
        <f aca="true">IF(ISBLANK(OFFSET('Raw Data'!$A$3,MATCH('Data above threshold'!$A148,'Raw Data'!$B$4:$B$185,0),MATCH('Data above threshold'!AY$4,'Raw Data'!$3:$3,0)-1)),"", IFERROR($J148*OFFSET('Raw Data'!$A$3,MATCH('Data above threshold'!$A148,'Raw Data'!$B$4:$B$185,0),MATCH('Data above threshold'!AY$4,'Raw Data'!$3:$3,0)-1),"NA"))</f>
        <v/>
      </c>
      <c r="AX148" s="103" t="str">
        <f aca="true">IF(ISBLANK(OFFSET('Raw Data'!$A$3,MATCH('Data above threshold'!$A148,'Raw Data'!$B$4:$B$185,0),MATCH('Data above threshold'!AZ$4,'Raw Data'!$3:$3,0)-1)),"", IFERROR($J148*OFFSET('Raw Data'!$A$3,MATCH('Data above threshold'!$A148,'Raw Data'!$B$4:$B$185,0),MATCH('Data above threshold'!AZ$4,'Raw Data'!$3:$3,0)-1),"NA"))</f>
        <v/>
      </c>
      <c r="AY148" s="103" t="str">
        <f aca="true">IF(ISBLANK(OFFSET('Raw Data'!$A$3,MATCH('Data above threshold'!$A148,'Raw Data'!$B$4:$B$185,0),MATCH('Data above threshold'!BA$4,'Raw Data'!$3:$3,0)-1)),"", IFERROR($J148*OFFSET('Raw Data'!$A$3,MATCH('Data above threshold'!$A148,'Raw Data'!$B$4:$B$185,0),MATCH('Data above threshold'!BA$4,'Raw Data'!$3:$3,0)-1),"NA"))</f>
        <v/>
      </c>
      <c r="AZ148" s="103" t="str">
        <f aca="true">IF(ISBLANK(OFFSET('Raw Data'!$A$3,MATCH('Data above threshold'!$A148,'Raw Data'!$B$4:$B$185,0),MATCH('Data above threshold'!BB$4,'Raw Data'!$3:$3,0)-1)),"", IFERROR($J148*OFFSET('Raw Data'!$A$3,MATCH('Data above threshold'!$A148,'Raw Data'!$B$4:$B$185,0),MATCH('Data above threshold'!BB$4,'Raw Data'!$3:$3,0)-1),"NA"))</f>
        <v/>
      </c>
      <c r="BA148" s="103" t="str">
        <f aca="true">IF(ISBLANK(OFFSET('Raw Data'!$A$3,MATCH('Data above threshold'!$A148,'Raw Data'!$B$4:$B$185,0),MATCH('Data above threshold'!BC$4,'Raw Data'!$3:$3,0)-1)),"", IFERROR($J148*OFFSET('Raw Data'!$A$3,MATCH('Data above threshold'!$A148,'Raw Data'!$B$4:$B$185,0),MATCH('Data above threshold'!BC$4,'Raw Data'!$3:$3,0)-1),"NA"))</f>
        <v/>
      </c>
      <c r="BB148" s="103" t="str">
        <f aca="true">IF(ISBLANK(OFFSET('Raw Data'!$A$3,MATCH('Data above threshold'!$A148,'Raw Data'!$B$4:$B$185,0),MATCH('Data above threshold'!BD$4,'Raw Data'!$3:$3,0)-1)),"", IFERROR($J148*OFFSET('Raw Data'!$A$3,MATCH('Data above threshold'!$A148,'Raw Data'!$B$4:$B$185,0),MATCH('Data above threshold'!BD$4,'Raw Data'!$3:$3,0)-1),"NA"))</f>
        <v/>
      </c>
      <c r="BC148" s="103" t="str">
        <f aca="true">IF(ISBLANK(OFFSET('Raw Data'!$A$3,MATCH('Data above threshold'!$A148,'Raw Data'!$B$4:$B$185,0),MATCH('Data above threshold'!BE$4,'Raw Data'!$3:$3,0)-1)),"", IFERROR($J148*OFFSET('Raw Data'!$A$3,MATCH('Data above threshold'!$A148,'Raw Data'!$B$4:$B$185,0),MATCH('Data above threshold'!BE$4,'Raw Data'!$3:$3,0)-1),"NA"))</f>
        <v/>
      </c>
      <c r="BD148" s="103" t="str">
        <f aca="true">IF(ISBLANK(OFFSET('Raw Data'!$A$3,MATCH('Data above threshold'!$A148,'Raw Data'!$B$4:$B$185,0),MATCH('Data above threshold'!BF$4,'Raw Data'!$3:$3,0)-1)),"", IFERROR($J148*OFFSET('Raw Data'!$A$3,MATCH('Data above threshold'!$A148,'Raw Data'!$B$4:$B$185,0),MATCH('Data above threshold'!BF$4,'Raw Data'!$3:$3,0)-1),"NA"))</f>
        <v/>
      </c>
      <c r="BE148" s="103" t="str">
        <f aca="true">IF(ISBLANK(OFFSET('Raw Data'!$A$3,MATCH('Data above threshold'!$A148,'Raw Data'!$B$4:$B$185,0),MATCH('Data above threshold'!BG$4,'Raw Data'!$3:$3,0)-1)),"", IFERROR($J148*OFFSET('Raw Data'!$A$3,MATCH('Data above threshold'!$A148,'Raw Data'!$B$4:$B$185,0),MATCH('Data above threshold'!BG$4,'Raw Data'!$3:$3,0)-1),"NA"))</f>
        <v/>
      </c>
      <c r="BF148" s="103" t="str">
        <f aca="true">IF(ISBLANK(OFFSET('Raw Data'!$A$3,MATCH('Data above threshold'!$A148,'Raw Data'!$B$4:$B$185,0),MATCH('Data above threshold'!BH$4,'Raw Data'!$3:$3,0)-1)),"", IFERROR($J148*OFFSET('Raw Data'!$A$3,MATCH('Data above threshold'!$A148,'Raw Data'!$B$4:$B$185,0),MATCH('Data above threshold'!BH$4,'Raw Data'!$3:$3,0)-1),"NA"))</f>
        <v/>
      </c>
      <c r="BG148" s="103" t="str">
        <f aca="true">IF(ISBLANK(OFFSET('Raw Data'!$A$3,MATCH('Data above threshold'!$A148,'Raw Data'!$B$4:$B$185,0),MATCH('Data above threshold'!BI$4,'Raw Data'!$3:$3,0)-1)),"", IFERROR($J148*OFFSET('Raw Data'!$A$3,MATCH('Data above threshold'!$A148,'Raw Data'!$B$4:$B$185,0),MATCH('Data above threshold'!BI$4,'Raw Data'!$3:$3,0)-1),"NA"))</f>
        <v/>
      </c>
      <c r="BH148" s="103" t="str">
        <f aca="true">IF(ISBLANK(OFFSET('Raw Data'!$A$3,MATCH('Data above threshold'!$A148,'Raw Data'!$B$4:$B$185,0),MATCH('Data above threshold'!BJ$4,'Raw Data'!$3:$3,0)-1)),"", IFERROR($J148*OFFSET('Raw Data'!$A$3,MATCH('Data above threshold'!$A148,'Raw Data'!$B$4:$B$185,0),MATCH('Data above threshold'!BJ$4,'Raw Data'!$3:$3,0)-1),"NA"))</f>
        <v/>
      </c>
      <c r="BI148" s="103" t="str">
        <f aca="true">IF(ISBLANK(OFFSET('Raw Data'!$A$3,MATCH('Data above threshold'!$A148,'Raw Data'!$B$4:$B$185,0),MATCH('Data above threshold'!BK$4,'Raw Data'!$3:$3,0)-1)),"", IFERROR($J148*OFFSET('Raw Data'!$A$3,MATCH('Data above threshold'!$A148,'Raw Data'!$B$4:$B$185,0),MATCH('Data above threshold'!BK$4,'Raw Data'!$3:$3,0)-1),"NA"))</f>
        <v/>
      </c>
      <c r="BJ148" s="103" t="str">
        <f aca="true">IF(ISBLANK(OFFSET('Raw Data'!$A$3,MATCH('Data above threshold'!$A148,'Raw Data'!$B$4:$B$185,0),MATCH('Data above threshold'!BL$4,'Raw Data'!$3:$3,0)-1)),"", IFERROR($J148*OFFSET('Raw Data'!$A$3,MATCH('Data above threshold'!$A148,'Raw Data'!$B$4:$B$185,0),MATCH('Data above threshold'!BL$4,'Raw Data'!$3:$3,0)-1),"NA"))</f>
        <v/>
      </c>
      <c r="BK148" s="103" t="str">
        <f aca="true">IF(ISBLANK(OFFSET('Raw Data'!$A$3,MATCH('Data above threshold'!$A148,'Raw Data'!$B$4:$B$185,0),MATCH('Data above threshold'!BM$4,'Raw Data'!$3:$3,0)-1)),"", IFERROR($J148*OFFSET('Raw Data'!$A$3,MATCH('Data above threshold'!$A148,'Raw Data'!$B$4:$B$185,0),MATCH('Data above threshold'!BM$4,'Raw Data'!$3:$3,0)-1),"NA"))</f>
        <v/>
      </c>
      <c r="BL148" s="103" t="str">
        <f aca="true">IF(ISBLANK(OFFSET('Raw Data'!$A$3,MATCH('Data above threshold'!$A148,'Raw Data'!$B$4:$B$185,0),MATCH('Data above threshold'!BN$4,'Raw Data'!$3:$3,0)-1)),"", IFERROR($J148*OFFSET('Raw Data'!$A$3,MATCH('Data above threshold'!$A148,'Raw Data'!$B$4:$B$185,0),MATCH('Data above threshold'!BN$4,'Raw Data'!$3:$3,0)-1),"NA"))</f>
        <v/>
      </c>
      <c r="BM148" s="103" t="str">
        <f aca="true">IF(ISBLANK(OFFSET('Raw Data'!$A$3,MATCH('Data above threshold'!$A148,'Raw Data'!$B$4:$B$185,0),MATCH('Data above threshold'!BO$4,'Raw Data'!$3:$3,0)-1)),"", IFERROR($J148*OFFSET('Raw Data'!$A$3,MATCH('Data above threshold'!$A148,'Raw Data'!$B$4:$B$185,0),MATCH('Data above threshold'!BO$4,'Raw Data'!$3:$3,0)-1),"NA"))</f>
        <v/>
      </c>
      <c r="BN148" s="103" t="str">
        <f aca="true">IF(ISBLANK(OFFSET('Raw Data'!$A$3,MATCH('Data above threshold'!$A148,'Raw Data'!$B$4:$B$185,0),MATCH('Data above threshold'!BP$4,'Raw Data'!$3:$3,0)-1)),"", IFERROR($J148*OFFSET('Raw Data'!$A$3,MATCH('Data above threshold'!$A148,'Raw Data'!$B$4:$B$185,0),MATCH('Data above threshold'!BP$4,'Raw Data'!$3:$3,0)-1),"NA"))</f>
        <v/>
      </c>
      <c r="BO148" s="103" t="str">
        <f aca="true">IF(ISBLANK(OFFSET('Raw Data'!$A$3,MATCH('Data above threshold'!$A148,'Raw Data'!$B$4:$B$185,0),MATCH('Data above threshold'!BQ$4,'Raw Data'!$3:$3,0)-1)),"", IFERROR($J148*OFFSET('Raw Data'!$A$3,MATCH('Data above threshold'!$A148,'Raw Data'!$B$4:$B$185,0),MATCH('Data above threshold'!BQ$4,'Raw Data'!$3:$3,0)-1),"NA"))</f>
        <v/>
      </c>
      <c r="BP148" s="103" t="str">
        <f aca="true">IF(ISBLANK(OFFSET('Raw Data'!$A$3,MATCH('Data above threshold'!$A148,'Raw Data'!$B$4:$B$185,0),MATCH('Data above threshold'!BR$4,'Raw Data'!$3:$3,0)-1)),"", IFERROR($J148*OFFSET('Raw Data'!$A$3,MATCH('Data above threshold'!$A148,'Raw Data'!$B$4:$B$185,0),MATCH('Data above threshold'!BR$4,'Raw Data'!$3:$3,0)-1),"NA"))</f>
        <v/>
      </c>
      <c r="BQ148" s="103" t="str">
        <f aca="true">IF(ISBLANK(OFFSET('Raw Data'!$A$3,MATCH('Data above threshold'!$A148,'Raw Data'!$B$4:$B$185,0),MATCH('Data above threshold'!BS$4,'Raw Data'!$3:$3,0)-1)),"", IFERROR($J148*OFFSET('Raw Data'!$A$3,MATCH('Data above threshold'!$A148,'Raw Data'!$B$4:$B$185,0),MATCH('Data above threshold'!BS$4,'Raw Data'!$3:$3,0)-1),"NA"))</f>
        <v/>
      </c>
      <c r="BR148" s="103" t="str">
        <f aca="true">IF(ISBLANK(OFFSET('Raw Data'!$A$3,MATCH('Data above threshold'!$A148,'Raw Data'!$B$4:$B$185,0),MATCH('Data above threshold'!BT$4,'Raw Data'!$3:$3,0)-1)),"", IFERROR($J148*OFFSET('Raw Data'!$A$3,MATCH('Data above threshold'!$A148,'Raw Data'!$B$4:$B$185,0),MATCH('Data above threshold'!BT$4,'Raw Data'!$3:$3,0)-1),"NA"))</f>
        <v/>
      </c>
      <c r="BS148" s="103" t="str">
        <f aca="true">IF(ISBLANK(OFFSET('Raw Data'!$A$3,MATCH('Data above threshold'!$A148,'Raw Data'!$B$4:$B$185,0),MATCH('Data above threshold'!BU$4,'Raw Data'!$3:$3,0)-1)),"", IFERROR($J148*OFFSET('Raw Data'!$A$3,MATCH('Data above threshold'!$A148,'Raw Data'!$B$4:$B$185,0),MATCH('Data above threshold'!BU$4,'Raw Data'!$3:$3,0)-1),"NA"))</f>
        <v/>
      </c>
      <c r="BT148" s="103" t="str">
        <f aca="true">IF(ISBLANK(OFFSET('Raw Data'!$A$3,MATCH('Data above threshold'!$A148,'Raw Data'!$B$4:$B$185,0),MATCH('Data above threshold'!BV$4,'Raw Data'!$3:$3,0)-1)),"", IFERROR($J148*OFFSET('Raw Data'!$A$3,MATCH('Data above threshold'!$A148,'Raw Data'!$B$4:$B$185,0),MATCH('Data above threshold'!BV$4,'Raw Data'!$3:$3,0)-1),"NA"))</f>
        <v/>
      </c>
      <c r="BU148" s="103" t="str">
        <f aca="true">IF(ISBLANK(OFFSET('Raw Data'!$A$3,MATCH('Data above threshold'!$A148,'Raw Data'!$B$4:$B$185,0),MATCH('Data above threshold'!BW$4,'Raw Data'!$3:$3,0)-1)),"", IFERROR($J148*OFFSET('Raw Data'!$A$3,MATCH('Data above threshold'!$A148,'Raw Data'!$B$4:$B$185,0),MATCH('Data above threshold'!BW$4,'Raw Data'!$3:$3,0)-1),"NA"))</f>
        <v/>
      </c>
      <c r="BV148" s="103" t="str">
        <f aca="true">IF(ISBLANK(OFFSET('Raw Data'!$A$3,MATCH('Data above threshold'!$A148,'Raw Data'!$B$4:$B$185,0),MATCH('Data above threshold'!BX$4,'Raw Data'!$3:$3,0)-1)),"", IFERROR($J148*OFFSET('Raw Data'!$A$3,MATCH('Data above threshold'!$A148,'Raw Data'!$B$4:$B$185,0),MATCH('Data above threshold'!BX$4,'Raw Data'!$3:$3,0)-1),"NA"))</f>
        <v/>
      </c>
      <c r="BW148" s="103" t="str">
        <f aca="true">IF(ISBLANK(OFFSET('Raw Data'!$A$3,MATCH('Data above threshold'!$A148,'Raw Data'!$B$4:$B$185,0),MATCH('Data above threshold'!BY$4,'Raw Data'!$3:$3,0)-1)),"", IFERROR($J148*OFFSET('Raw Data'!$A$3,MATCH('Data above threshold'!$A148,'Raw Data'!$B$4:$B$185,0),MATCH('Data above threshold'!BY$4,'Raw Data'!$3:$3,0)-1),"NA"))</f>
        <v/>
      </c>
      <c r="BX148" s="103" t="str">
        <f aca="true">IF(ISBLANK(OFFSET('Raw Data'!$A$3,MATCH('Data above threshold'!$A148,'Raw Data'!$B$4:$B$185,0),MATCH('Data above threshold'!BZ$4,'Raw Data'!$3:$3,0)-1)),"", IFERROR($J148*OFFSET('Raw Data'!$A$3,MATCH('Data above threshold'!$A148,'Raw Data'!$B$4:$B$185,0),MATCH('Data above threshold'!BZ$4,'Raw Data'!$3:$3,0)-1),"NA"))</f>
        <v/>
      </c>
      <c r="BY148" s="103" t="str">
        <f aca="true">IF(ISBLANK(OFFSET('Raw Data'!$A$3,MATCH('Data above threshold'!$A148,'Raw Data'!$B$4:$B$185,0),MATCH('Data above threshold'!CA$4,'Raw Data'!$3:$3,0)-1)),"", IFERROR($J148*OFFSET('Raw Data'!$A$3,MATCH('Data above threshold'!$A148,'Raw Data'!$B$4:$B$185,0),MATCH('Data above threshold'!CA$4,'Raw Data'!$3:$3,0)-1),"NA"))</f>
        <v/>
      </c>
      <c r="BZ148" s="103" t="str">
        <f aca="true">IF(ISBLANK(OFFSET('Raw Data'!$A$3,MATCH('Data above threshold'!$A148,'Raw Data'!$B$4:$B$185,0),MATCH('Data above threshold'!CB$4,'Raw Data'!$3:$3,0)-1)),"", IFERROR($J148*OFFSET('Raw Data'!$A$3,MATCH('Data above threshold'!$A148,'Raw Data'!$B$4:$B$185,0),MATCH('Data above threshold'!CB$4,'Raw Data'!$3:$3,0)-1),"NA"))</f>
        <v/>
      </c>
      <c r="CA148" s="103" t="str">
        <f aca="true">IF(ISBLANK(OFFSET('Raw Data'!$A$3,MATCH('Data above threshold'!$A148,'Raw Data'!$B$4:$B$185,0),MATCH('Data above threshold'!CC$4,'Raw Data'!$3:$3,0)-1)),"", IFERROR($J148*OFFSET('Raw Data'!$A$3,MATCH('Data above threshold'!$A148,'Raw Data'!$B$4:$B$185,0),MATCH('Data above threshold'!CC$4,'Raw Data'!$3:$3,0)-1),"NA"))</f>
        <v/>
      </c>
      <c r="CB148" s="103" t="str">
        <f aca="true">IF(ISBLANK(OFFSET('Raw Data'!$A$3,MATCH('Data above threshold'!$A148,'Raw Data'!$B$4:$B$185,0),MATCH('Data above threshold'!CD$4,'Raw Data'!$3:$3,0)-1)),"", IFERROR($J148*OFFSET('Raw Data'!$A$3,MATCH('Data above threshold'!$A148,'Raw Data'!$B$4:$B$185,0),MATCH('Data above threshold'!CD$4,'Raw Data'!$3:$3,0)-1),"NA"))</f>
        <v/>
      </c>
      <c r="CC148" s="103" t="str">
        <f aca="true">IF(ISBLANK(OFFSET('Raw Data'!$A$3,MATCH('Data above threshold'!$A148,'Raw Data'!$B$4:$B$185,0),MATCH('Data above threshold'!CE$4,'Raw Data'!$3:$3,0)-1)),"", IFERROR($J148*OFFSET('Raw Data'!$A$3,MATCH('Data above threshold'!$A148,'Raw Data'!$B$4:$B$185,0),MATCH('Data above threshold'!CE$4,'Raw Data'!$3:$3,0)-1),"NA"))</f>
        <v/>
      </c>
      <c r="CD148" s="103" t="str">
        <f aca="true">IF(ISBLANK(OFFSET('Raw Data'!$A$3,MATCH('Data above threshold'!$A148,'Raw Data'!$B$4:$B$185,0),MATCH('Data above threshold'!CF$4,'Raw Data'!$3:$3,0)-1)),"", IFERROR($J148*OFFSET('Raw Data'!$A$3,MATCH('Data above threshold'!$A148,'Raw Data'!$B$4:$B$185,0),MATCH('Data above threshold'!CF$4,'Raw Data'!$3:$3,0)-1),"NA"))</f>
        <v/>
      </c>
      <c r="CE148" s="103" t="str">
        <f aca="true">IF(ISBLANK(OFFSET('Raw Data'!$A$3,MATCH('Data above threshold'!$A148,'Raw Data'!$B$4:$B$185,0),MATCH('Data above threshold'!CG$4,'Raw Data'!$3:$3,0)-1)),"", IFERROR($J148*OFFSET('Raw Data'!$A$3,MATCH('Data above threshold'!$A148,'Raw Data'!$B$4:$B$185,0),MATCH('Data above threshold'!CG$4,'Raw Data'!$3:$3,0)-1),"NA"))</f>
        <v/>
      </c>
      <c r="CF148" s="103" t="str">
        <f aca="true">IF(ISBLANK(OFFSET('Raw Data'!$A$3,MATCH('Data above threshold'!$A148,'Raw Data'!$B$4:$B$185,0),MATCH('Data above threshold'!CH$4,'Raw Data'!$3:$3,0)-1)),"", IFERROR($J148*OFFSET('Raw Data'!$A$3,MATCH('Data above threshold'!$A148,'Raw Data'!$B$4:$B$185,0),MATCH('Data above threshold'!CH$4,'Raw Data'!$3:$3,0)-1),"NA"))</f>
        <v/>
      </c>
      <c r="CG148" s="103" t="str">
        <f aca="true">IF(ISBLANK(OFFSET('Raw Data'!$A$3,MATCH('Data above threshold'!$A148,'Raw Data'!$B$4:$B$185,0),MATCH('Data above threshold'!CI$4,'Raw Data'!$3:$3,0)-1)),"", IFERROR($J148*OFFSET('Raw Data'!$A$3,MATCH('Data above threshold'!$A148,'Raw Data'!$B$4:$B$185,0),MATCH('Data above threshold'!CI$4,'Raw Data'!$3:$3,0)-1),"NA"))</f>
        <v/>
      </c>
      <c r="CH148" s="103" t="str">
        <f aca="true">IF(ISBLANK(OFFSET('Raw Data'!$A$3,MATCH('Data above threshold'!$A148,'Raw Data'!$B$4:$B$185,0),MATCH('Data above threshold'!CJ$4,'Raw Data'!$3:$3,0)-1)),"", IFERROR($J148*OFFSET('Raw Data'!$A$3,MATCH('Data above threshold'!$A148,'Raw Data'!$B$4:$B$185,0),MATCH('Data above threshold'!CJ$4,'Raw Data'!$3:$3,0)-1),"NA"))</f>
        <v/>
      </c>
      <c r="CI148" s="103" t="str">
        <f aca="true">IF(ISBLANK(OFFSET('Raw Data'!$A$3,MATCH('Data above threshold'!$A148,'Raw Data'!$B$4:$B$185,0),MATCH('Data above threshold'!CK$4,'Raw Data'!$3:$3,0)-1)),"", IFERROR($J148*OFFSET('Raw Data'!$A$3,MATCH('Data above threshold'!$A148,'Raw Data'!$B$4:$B$185,0),MATCH('Data above threshold'!CK$4,'Raw Data'!$3:$3,0)-1),"NA"))</f>
        <v/>
      </c>
      <c r="CJ148" s="103" t="str">
        <f aca="true">IF(ISBLANK(OFFSET('Raw Data'!$A$3,MATCH('Data above threshold'!$A148,'Raw Data'!$B$4:$B$185,0),MATCH('Data above threshold'!CL$4,'Raw Data'!$3:$3,0)-1)),"", IFERROR($J148*OFFSET('Raw Data'!$A$3,MATCH('Data above threshold'!$A148,'Raw Data'!$B$4:$B$185,0),MATCH('Data above threshold'!CL$4,'Raw Data'!$3:$3,0)-1),"NA"))</f>
        <v/>
      </c>
      <c r="CK148" s="103" t="str">
        <f aca="true">IF(ISBLANK(OFFSET('Raw Data'!$A$3,MATCH('Data above threshold'!$A148,'Raw Data'!$B$4:$B$185,0),MATCH('Data above threshold'!CM$4,'Raw Data'!$3:$3,0)-1)),"", IFERROR($J148*OFFSET('Raw Data'!$A$3,MATCH('Data above threshold'!$A148,'Raw Data'!$B$4:$B$185,0),MATCH('Data above threshold'!CM$4,'Raw Data'!$3:$3,0)-1),"NA"))</f>
        <v/>
      </c>
      <c r="CL148" s="103" t="str">
        <f aca="true">IF(ISBLANK(OFFSET('Raw Data'!$A$3,MATCH('Data above threshold'!$A148,'Raw Data'!$B$4:$B$185,0),MATCH('Data above threshold'!CN$4,'Raw Data'!$3:$3,0)-1)),"", IFERROR($J148*OFFSET('Raw Data'!$A$3,MATCH('Data above threshold'!$A148,'Raw Data'!$B$4:$B$185,0),MATCH('Data above threshold'!CN$4,'Raw Data'!$3:$3,0)-1),"NA"))</f>
        <v/>
      </c>
      <c r="CM148" s="103" t="str">
        <f aca="true">IF(ISBLANK(OFFSET('Raw Data'!$A$3,MATCH('Data above threshold'!$A148,'Raw Data'!$B$4:$B$185,0),MATCH('Data above threshold'!CO$4,'Raw Data'!$3:$3,0)-1)),"", IFERROR($J148*OFFSET('Raw Data'!$A$3,MATCH('Data above threshold'!$A148,'Raw Data'!$B$4:$B$185,0),MATCH('Data above threshold'!CO$4,'Raw Data'!$3:$3,0)-1),"NA"))</f>
        <v/>
      </c>
      <c r="CN148" s="103" t="str">
        <f aca="true">IF(ISBLANK(OFFSET('Raw Data'!$A$3,MATCH('Data above threshold'!$A148,'Raw Data'!$B$4:$B$185,0),MATCH('Data above threshold'!CP$4,'Raw Data'!$3:$3,0)-1)),"", IFERROR($J148*OFFSET('Raw Data'!$A$3,MATCH('Data above threshold'!$A148,'Raw Data'!$B$4:$B$185,0),MATCH('Data above threshold'!CP$4,'Raw Data'!$3:$3,0)-1),"NA"))</f>
        <v/>
      </c>
      <c r="CO148" s="103" t="str">
        <f aca="true">IF(ISBLANK(OFFSET('Raw Data'!$A$3,MATCH('Data above threshold'!$A148,'Raw Data'!$B$4:$B$185,0),MATCH('Data above threshold'!CQ$4,'Raw Data'!$3:$3,0)-1)),"", IFERROR($J148*OFFSET('Raw Data'!$A$3,MATCH('Data above threshold'!$A148,'Raw Data'!$B$4:$B$185,0),MATCH('Data above threshold'!CQ$4,'Raw Data'!$3:$3,0)-1),"NA"))</f>
        <v/>
      </c>
      <c r="CP148" s="103" t="str">
        <f aca="true">IF(ISBLANK(OFFSET('Raw Data'!$A$3,MATCH('Data above threshold'!$A148,'Raw Data'!$B$4:$B$185,0),MATCH('Data above threshold'!CR$4,'Raw Data'!$3:$3,0)-1)),"", IFERROR($J148*OFFSET('Raw Data'!$A$3,MATCH('Data above threshold'!$A148,'Raw Data'!$B$4:$B$185,0),MATCH('Data above threshold'!CR$4,'Raw Data'!$3:$3,0)-1),"NA"))</f>
        <v/>
      </c>
    </row>
    <row r="149" customFormat="false" ht="15.5" hidden="false" customHeight="false" outlineLevel="0" collapsed="false">
      <c r="A149" s="107" t="n">
        <v>5221</v>
      </c>
      <c r="B149" s="107" t="n">
        <v>4</v>
      </c>
      <c r="C149" s="103" t="str">
        <f aca="true">IF(ISBLANK(OFFSET('Raw Data'!$A$3,MATCH($A149,'Raw Data'!$B$4:$B$185,0),MATCH(C$4,'Raw Data'!$3:$3,0)-1)),"",OFFSET('Raw Data'!$A$3,MATCH($A149,'Raw Data'!$B$4:$B$185,0),MATCH(C$4,'Raw Data'!$3:$3,0)-1))</f>
        <v/>
      </c>
      <c r="D149" s="103" t="str">
        <f aca="true">IF(ISBLANK(OFFSET('Raw Data'!$A$3,MATCH($A149,'Raw Data'!$B$4:$B$185,0),MATCH(D$4,'Raw Data'!$3:$3,0)-1)),"",OFFSET('Raw Data'!$A$3,MATCH($A149,'Raw Data'!$B$4:$B$185,0),MATCH(D$4,'Raw Data'!$3:$3,0)-1))</f>
        <v>Data protection and legislation globally</v>
      </c>
      <c r="E149" s="103" t="str">
        <f aca="true">IF(ISBLANK(OFFSET('Raw Data'!$A$3,MATCH($A149,'Raw Data'!$B$4:$B$185,0),MATCH(E$4,'Raw Data'!$3:$3,0)-1)),"",OFFSET('Raw Data'!$A$3,MATCH($A149,'Raw Data'!$B$4:$B$185,0),MATCH(E$4,'Raw Data'!$3:$3,0)-1))</f>
        <v/>
      </c>
      <c r="F149" s="103" t="str">
        <f aca="true">IF(ISBLANK(OFFSET('Raw Data'!$A$3,MATCH($A149,'Raw Data'!$B$4:$B$185,0),MATCH(F$4,'Raw Data'!$3:$3,0)-1)),"",OFFSET('Raw Data'!$A$3,MATCH($A149,'Raw Data'!$B$4:$B$185,0),MATCH(F$4,'Raw Data'!$3:$3,0)-1))</f>
        <v/>
      </c>
      <c r="H149" s="103" t="str">
        <f aca="true">IF(ISBLANK(OFFSET('Raw Data'!$A$3,MATCH($A149,'Raw Data'!$B$4:$B$185,0),MATCH(H$4,'Raw Data'!$3:$3,0)-1)),"",OFFSET('Raw Data'!$A$3,MATCH($A149,'Raw Data'!$B$4:$B$185,0),MATCH(H$4,'Raw Data'!$3:$3,0)-1))</f>
        <v>2 = legislation in place; 1 = legislation in draft; 0 = no legilsation </v>
      </c>
      <c r="I149" s="103" t="str">
        <f aca="true">IF(ISBLANK(OFFSET('Raw Data'!$A$3,MATCH($A149,'Raw Data'!$B$4:$B$185,0),MATCH(I$4,'Raw Data'!$3:$3,0)-1)),"",OFFSET('Raw Data'!$A$3,MATCH($A149,'Raw Data'!$B$4:$B$185,0),MATCH(I$4,'Raw Data'!$3:$3,0)-1))</f>
        <v>Plus</v>
      </c>
      <c r="J149" s="103" t="n">
        <f aca="false">IF(I149="","",IF(I149="Minus",-1,1))</f>
        <v>1</v>
      </c>
      <c r="K149" s="105" t="n">
        <f aca="false" t="array" ref="K149:K149">IFERROR(SKEW(IF(ISNUMBER(O149:CP149),O149:CP149,"")),"")</f>
        <v>-1.90290447089173</v>
      </c>
      <c r="L149" s="103" t="n">
        <f aca="true">IF(ISBLANK(OFFSET('Data above threshold'!$A$4,MATCH('Data above threshold'!$A149,'Data above threshold'!$A$5:$A$185,0),MATCH('Data above threshold'!N$4,'Data above threshold'!$4:$4,0)-1)),1,OFFSET('Data above threshold'!$A$4,MATCH('Data above threshold'!$A149,'Data above threshold'!$A$5:$A$185,0),MATCH('Data above threshold'!N$4,'Data above threshold'!$4:$4,0)-1))</f>
        <v>0</v>
      </c>
      <c r="M149" s="103" t="str">
        <f aca="true">IF(ISBLANK(OFFSET('Data above threshold'!$A$4,MATCH('Data above threshold'!$A149,'Data above threshold'!$A$5:$A$185,0),MATCH('Data above threshold'!O$4,'Data above threshold'!$4:$4,0)-1)),"",OFFSET('Data above threshold'!$A$4,MATCH('Data above threshold'!$A149,'Data above threshold'!$A$5:$A$185,0),MATCH('Data above threshold'!O$4,'Data above threshold'!$4:$4,0)-1))</f>
        <v/>
      </c>
      <c r="N149" s="106" t="n">
        <f aca="false" t="array" ref="N149:N149">IF(B149&lt;4,"",1-IFERROR(SUM(ISNUMBER(O149:CP149)*(1-$O$3:$CP$3))/COUNTIF($O$3:$CP$3,0),0))</f>
        <v>0</v>
      </c>
      <c r="O149" s="103" t="n">
        <f aca="true">IF(ISBLANK(OFFSET('Raw Data'!$A$3,MATCH('Data above threshold'!$A149,'Raw Data'!$B$4:$B$185,0),MATCH('Data above threshold'!Q$4,'Raw Data'!$3:$3,0)-1)),"", IFERROR($J149*OFFSET('Raw Data'!$A$3,MATCH('Data above threshold'!$A149,'Raw Data'!$B$4:$B$185,0),MATCH('Data above threshold'!Q$4,'Raw Data'!$3:$3,0)-1),"NA"))</f>
        <v>2</v>
      </c>
      <c r="P149" s="103" t="n">
        <f aca="true">IF(ISBLANK(OFFSET('Raw Data'!$A$3,MATCH('Data above threshold'!$A149,'Raw Data'!$B$4:$B$185,0),MATCH('Data above threshold'!R$4,'Raw Data'!$3:$3,0)-1)),"", IFERROR($J149*OFFSET('Raw Data'!$A$3,MATCH('Data above threshold'!$A149,'Raw Data'!$B$4:$B$185,0),MATCH('Data above threshold'!R$4,'Raw Data'!$3:$3,0)-1),"NA"))</f>
        <v>2</v>
      </c>
      <c r="Q149" s="103" t="n">
        <f aca="true">IF(ISBLANK(OFFSET('Raw Data'!$A$3,MATCH('Data above threshold'!$A149,'Raw Data'!$B$4:$B$185,0),MATCH('Data above threshold'!S$4,'Raw Data'!$3:$3,0)-1)),"", IFERROR($J149*OFFSET('Raw Data'!$A$3,MATCH('Data above threshold'!$A149,'Raw Data'!$B$4:$B$185,0),MATCH('Data above threshold'!S$4,'Raw Data'!$3:$3,0)-1),"NA"))</f>
        <v>2</v>
      </c>
      <c r="R149" s="103" t="n">
        <f aca="true">IF(ISBLANK(OFFSET('Raw Data'!$A$3,MATCH('Data above threshold'!$A149,'Raw Data'!$B$4:$B$185,0),MATCH('Data above threshold'!T$4,'Raw Data'!$3:$3,0)-1)),"", IFERROR($J149*OFFSET('Raw Data'!$A$3,MATCH('Data above threshold'!$A149,'Raw Data'!$B$4:$B$185,0),MATCH('Data above threshold'!T$4,'Raw Data'!$3:$3,0)-1),"NA"))</f>
        <v>2</v>
      </c>
      <c r="S149" s="103" t="n">
        <f aca="true">IF(ISBLANK(OFFSET('Raw Data'!$A$3,MATCH('Data above threshold'!$A149,'Raw Data'!$B$4:$B$185,0),MATCH('Data above threshold'!U$4,'Raw Data'!$3:$3,0)-1)),"", IFERROR($J149*OFFSET('Raw Data'!$A$3,MATCH('Data above threshold'!$A149,'Raw Data'!$B$4:$B$185,0),MATCH('Data above threshold'!U$4,'Raw Data'!$3:$3,0)-1),"NA"))</f>
        <v>0</v>
      </c>
      <c r="T149" s="103" t="n">
        <f aca="true">IF(ISBLANK(OFFSET('Raw Data'!$A$3,MATCH('Data above threshold'!$A149,'Raw Data'!$B$4:$B$185,0),MATCH('Data above threshold'!V$4,'Raw Data'!$3:$3,0)-1)),"", IFERROR($J149*OFFSET('Raw Data'!$A$3,MATCH('Data above threshold'!$A149,'Raw Data'!$B$4:$B$185,0),MATCH('Data above threshold'!V$4,'Raw Data'!$3:$3,0)-1),"NA"))</f>
        <v>2</v>
      </c>
      <c r="U149" s="103" t="n">
        <f aca="true">IF(ISBLANK(OFFSET('Raw Data'!$A$3,MATCH('Data above threshold'!$A149,'Raw Data'!$B$4:$B$185,0),MATCH('Data above threshold'!W$4,'Raw Data'!$3:$3,0)-1)),"", IFERROR($J149*OFFSET('Raw Data'!$A$3,MATCH('Data above threshold'!$A149,'Raw Data'!$B$4:$B$185,0),MATCH('Data above threshold'!W$4,'Raw Data'!$3:$3,0)-1),"NA"))</f>
        <v>2</v>
      </c>
      <c r="V149" s="103" t="n">
        <f aca="true">IF(ISBLANK(OFFSET('Raw Data'!$A$3,MATCH('Data above threshold'!$A149,'Raw Data'!$B$4:$B$185,0),MATCH('Data above threshold'!X$4,'Raw Data'!$3:$3,0)-1)),"", IFERROR($J149*OFFSET('Raw Data'!$A$3,MATCH('Data above threshold'!$A149,'Raw Data'!$B$4:$B$185,0),MATCH('Data above threshold'!X$4,'Raw Data'!$3:$3,0)-1),"NA"))</f>
        <v>2</v>
      </c>
      <c r="W149" s="103" t="n">
        <f aca="true">IF(ISBLANK(OFFSET('Raw Data'!$A$3,MATCH('Data above threshold'!$A149,'Raw Data'!$B$4:$B$185,0),MATCH('Data above threshold'!Y$4,'Raw Data'!$3:$3,0)-1)),"", IFERROR($J149*OFFSET('Raw Data'!$A$3,MATCH('Data above threshold'!$A149,'Raw Data'!$B$4:$B$185,0),MATCH('Data above threshold'!Y$4,'Raw Data'!$3:$3,0)-1),"NA"))</f>
        <v>2</v>
      </c>
      <c r="X149" s="103" t="n">
        <f aca="true">IF(ISBLANK(OFFSET('Raw Data'!$A$3,MATCH('Data above threshold'!$A149,'Raw Data'!$B$4:$B$185,0),MATCH('Data above threshold'!Z$4,'Raw Data'!$3:$3,0)-1)),"", IFERROR($J149*OFFSET('Raw Data'!$A$3,MATCH('Data above threshold'!$A149,'Raw Data'!$B$4:$B$185,0),MATCH('Data above threshold'!Z$4,'Raw Data'!$3:$3,0)-1),"NA"))</f>
        <v>2</v>
      </c>
      <c r="Y149" s="103" t="n">
        <f aca="true">IF(ISBLANK(OFFSET('Raw Data'!$A$3,MATCH('Data above threshold'!$A149,'Raw Data'!$B$4:$B$185,0),MATCH('Data above threshold'!AA$4,'Raw Data'!$3:$3,0)-1)),"", IFERROR($J149*OFFSET('Raw Data'!$A$3,MATCH('Data above threshold'!$A149,'Raw Data'!$B$4:$B$185,0),MATCH('Data above threshold'!AA$4,'Raw Data'!$3:$3,0)-1),"NA"))</f>
        <v>2</v>
      </c>
      <c r="Z149" s="103" t="n">
        <f aca="true">IF(ISBLANK(OFFSET('Raw Data'!$A$3,MATCH('Data above threshold'!$A149,'Raw Data'!$B$4:$B$185,0),MATCH('Data above threshold'!AB$4,'Raw Data'!$3:$3,0)-1)),"", IFERROR($J149*OFFSET('Raw Data'!$A$3,MATCH('Data above threshold'!$A149,'Raw Data'!$B$4:$B$185,0),MATCH('Data above threshold'!AB$4,'Raw Data'!$3:$3,0)-1),"NA"))</f>
        <v>0</v>
      </c>
      <c r="AA149" s="103" t="n">
        <f aca="true">IF(ISBLANK(OFFSET('Raw Data'!$A$3,MATCH('Data above threshold'!$A149,'Raw Data'!$B$4:$B$185,0),MATCH('Data above threshold'!AC$4,'Raw Data'!$3:$3,0)-1)),"", IFERROR($J149*OFFSET('Raw Data'!$A$3,MATCH('Data above threshold'!$A149,'Raw Data'!$B$4:$B$185,0),MATCH('Data above threshold'!AC$4,'Raw Data'!$3:$3,0)-1),"NA"))</f>
        <v>2</v>
      </c>
      <c r="AB149" s="103" t="n">
        <f aca="true">IF(ISBLANK(OFFSET('Raw Data'!$A$3,MATCH('Data above threshold'!$A149,'Raw Data'!$B$4:$B$185,0),MATCH('Data above threshold'!AD$4,'Raw Data'!$3:$3,0)-1)),"", IFERROR($J149*OFFSET('Raw Data'!$A$3,MATCH('Data above threshold'!$A149,'Raw Data'!$B$4:$B$185,0),MATCH('Data above threshold'!AD$4,'Raw Data'!$3:$3,0)-1),"NA"))</f>
        <v>2</v>
      </c>
      <c r="AC149" s="103" t="n">
        <f aca="true">IF(ISBLANK(OFFSET('Raw Data'!$A$3,MATCH('Data above threshold'!$A149,'Raw Data'!$B$4:$B$185,0),MATCH('Data above threshold'!AE$4,'Raw Data'!$3:$3,0)-1)),"", IFERROR($J149*OFFSET('Raw Data'!$A$3,MATCH('Data above threshold'!$A149,'Raw Data'!$B$4:$B$185,0),MATCH('Data above threshold'!AE$4,'Raw Data'!$3:$3,0)-1),"NA"))</f>
        <v>2</v>
      </c>
      <c r="AD149" s="103" t="n">
        <f aca="true">IF(ISBLANK(OFFSET('Raw Data'!$A$3,MATCH('Data above threshold'!$A149,'Raw Data'!$B$4:$B$185,0),MATCH('Data above threshold'!AF$4,'Raw Data'!$3:$3,0)-1)),"", IFERROR($J149*OFFSET('Raw Data'!$A$3,MATCH('Data above threshold'!$A149,'Raw Data'!$B$4:$B$185,0),MATCH('Data above threshold'!AF$4,'Raw Data'!$3:$3,0)-1),"NA"))</f>
        <v>2</v>
      </c>
      <c r="AE149" s="103" t="n">
        <f aca="true">IF(ISBLANK(OFFSET('Raw Data'!$A$3,MATCH('Data above threshold'!$A149,'Raw Data'!$B$4:$B$185,0),MATCH('Data above threshold'!AG$4,'Raw Data'!$3:$3,0)-1)),"", IFERROR($J149*OFFSET('Raw Data'!$A$3,MATCH('Data above threshold'!$A149,'Raw Data'!$B$4:$B$185,0),MATCH('Data above threshold'!AG$4,'Raw Data'!$3:$3,0)-1),"NA"))</f>
        <v>2</v>
      </c>
      <c r="AF149" s="103" t="n">
        <f aca="true">IF(ISBLANK(OFFSET('Raw Data'!$A$3,MATCH('Data above threshold'!$A149,'Raw Data'!$B$4:$B$185,0),MATCH('Data above threshold'!AH$4,'Raw Data'!$3:$3,0)-1)),"", IFERROR($J149*OFFSET('Raw Data'!$A$3,MATCH('Data above threshold'!$A149,'Raw Data'!$B$4:$B$185,0),MATCH('Data above threshold'!AH$4,'Raw Data'!$3:$3,0)-1),"NA"))</f>
        <v>2</v>
      </c>
      <c r="AG149" s="103" t="n">
        <f aca="true">IF(ISBLANK(OFFSET('Raw Data'!$A$3,MATCH('Data above threshold'!$A149,'Raw Data'!$B$4:$B$185,0),MATCH('Data above threshold'!AI$4,'Raw Data'!$3:$3,0)-1)),"", IFERROR($J149*OFFSET('Raw Data'!$A$3,MATCH('Data above threshold'!$A149,'Raw Data'!$B$4:$B$185,0),MATCH('Data above threshold'!AI$4,'Raw Data'!$3:$3,0)-1),"NA"))</f>
        <v>1</v>
      </c>
      <c r="AH149" s="103" t="n">
        <f aca="true">IF(ISBLANK(OFFSET('Raw Data'!$A$3,MATCH('Data above threshold'!$A149,'Raw Data'!$B$4:$B$185,0),MATCH('Data above threshold'!AJ$4,'Raw Data'!$3:$3,0)-1)),"", IFERROR($J149*OFFSET('Raw Data'!$A$3,MATCH('Data above threshold'!$A149,'Raw Data'!$B$4:$B$185,0),MATCH('Data above threshold'!AJ$4,'Raw Data'!$3:$3,0)-1),"NA"))</f>
        <v>2</v>
      </c>
      <c r="AI149" s="103" t="n">
        <f aca="true">IF(ISBLANK(OFFSET('Raw Data'!$A$3,MATCH('Data above threshold'!$A149,'Raw Data'!$B$4:$B$185,0),MATCH('Data above threshold'!AK$4,'Raw Data'!$3:$3,0)-1)),"", IFERROR($J149*OFFSET('Raw Data'!$A$3,MATCH('Data above threshold'!$A149,'Raw Data'!$B$4:$B$185,0),MATCH('Data above threshold'!AK$4,'Raw Data'!$3:$3,0)-1),"NA"))</f>
        <v>2</v>
      </c>
      <c r="AJ149" s="103" t="n">
        <f aca="true">IF(ISBLANK(OFFSET('Raw Data'!$A$3,MATCH('Data above threshold'!$A149,'Raw Data'!$B$4:$B$185,0),MATCH('Data above threshold'!AL$4,'Raw Data'!$3:$3,0)-1)),"", IFERROR($J149*OFFSET('Raw Data'!$A$3,MATCH('Data above threshold'!$A149,'Raw Data'!$B$4:$B$185,0),MATCH('Data above threshold'!AL$4,'Raw Data'!$3:$3,0)-1),"NA"))</f>
        <v>2</v>
      </c>
      <c r="AK149" s="103" t="n">
        <f aca="true">IF(ISBLANK(OFFSET('Raw Data'!$A$3,MATCH('Data above threshold'!$A149,'Raw Data'!$B$4:$B$185,0),MATCH('Data above threshold'!AM$4,'Raw Data'!$3:$3,0)-1)),"", IFERROR($J149*OFFSET('Raw Data'!$A$3,MATCH('Data above threshold'!$A149,'Raw Data'!$B$4:$B$185,0),MATCH('Data above threshold'!AM$4,'Raw Data'!$3:$3,0)-1),"NA"))</f>
        <v>2</v>
      </c>
      <c r="AL149" s="103" t="n">
        <f aca="true">IF(ISBLANK(OFFSET('Raw Data'!$A$3,MATCH('Data above threshold'!$A149,'Raw Data'!$B$4:$B$185,0),MATCH('Data above threshold'!AN$4,'Raw Data'!$3:$3,0)-1)),"", IFERROR($J149*OFFSET('Raw Data'!$A$3,MATCH('Data above threshold'!$A149,'Raw Data'!$B$4:$B$185,0),MATCH('Data above threshold'!AN$4,'Raw Data'!$3:$3,0)-1),"NA"))</f>
        <v>0</v>
      </c>
      <c r="AM149" s="103" t="n">
        <f aca="true">IF(ISBLANK(OFFSET('Raw Data'!$A$3,MATCH('Data above threshold'!$A149,'Raw Data'!$B$4:$B$185,0),MATCH('Data above threshold'!AO$4,'Raw Data'!$3:$3,0)-1)),"", IFERROR($J149*OFFSET('Raw Data'!$A$3,MATCH('Data above threshold'!$A149,'Raw Data'!$B$4:$B$185,0),MATCH('Data above threshold'!AO$4,'Raw Data'!$3:$3,0)-1),"NA"))</f>
        <v>2</v>
      </c>
      <c r="AN149" s="103" t="n">
        <f aca="true">IF(ISBLANK(OFFSET('Raw Data'!$A$3,MATCH('Data above threshold'!$A149,'Raw Data'!$B$4:$B$185,0),MATCH('Data above threshold'!AP$4,'Raw Data'!$3:$3,0)-1)),"", IFERROR($J149*OFFSET('Raw Data'!$A$3,MATCH('Data above threshold'!$A149,'Raw Data'!$B$4:$B$185,0),MATCH('Data above threshold'!AP$4,'Raw Data'!$3:$3,0)-1),"NA"))</f>
        <v>2</v>
      </c>
      <c r="AO149" s="103" t="n">
        <f aca="true">IF(ISBLANK(OFFSET('Raw Data'!$A$3,MATCH('Data above threshold'!$A149,'Raw Data'!$B$4:$B$185,0),MATCH('Data above threshold'!AQ$4,'Raw Data'!$3:$3,0)-1)),"", IFERROR($J149*OFFSET('Raw Data'!$A$3,MATCH('Data above threshold'!$A149,'Raw Data'!$B$4:$B$185,0),MATCH('Data above threshold'!AQ$4,'Raw Data'!$3:$3,0)-1),"NA"))</f>
        <v>2</v>
      </c>
      <c r="AP149" s="103" t="n">
        <f aca="true">IF(ISBLANK(OFFSET('Raw Data'!$A$3,MATCH('Data above threshold'!$A149,'Raw Data'!$B$4:$B$185,0),MATCH('Data above threshold'!AR$4,'Raw Data'!$3:$3,0)-1)),"", IFERROR($J149*OFFSET('Raw Data'!$A$3,MATCH('Data above threshold'!$A149,'Raw Data'!$B$4:$B$185,0),MATCH('Data above threshold'!AR$4,'Raw Data'!$3:$3,0)-1),"NA"))</f>
        <v>2</v>
      </c>
      <c r="AQ149" s="103" t="n">
        <f aca="true">IF(ISBLANK(OFFSET('Raw Data'!$A$3,MATCH('Data above threshold'!$A149,'Raw Data'!$B$4:$B$185,0),MATCH('Data above threshold'!AS$4,'Raw Data'!$3:$3,0)-1)),"", IFERROR($J149*OFFSET('Raw Data'!$A$3,MATCH('Data above threshold'!$A149,'Raw Data'!$B$4:$B$185,0),MATCH('Data above threshold'!AS$4,'Raw Data'!$3:$3,0)-1),"NA"))</f>
        <v>2</v>
      </c>
      <c r="AR149" s="103" t="n">
        <f aca="true">IF(ISBLANK(OFFSET('Raw Data'!$A$3,MATCH('Data above threshold'!$A149,'Raw Data'!$B$4:$B$185,0),MATCH('Data above threshold'!AT$4,'Raw Data'!$3:$3,0)-1)),"", IFERROR($J149*OFFSET('Raw Data'!$A$3,MATCH('Data above threshold'!$A149,'Raw Data'!$B$4:$B$185,0),MATCH('Data above threshold'!AT$4,'Raw Data'!$3:$3,0)-1),"NA"))</f>
        <v>0</v>
      </c>
      <c r="AS149" s="103" t="n">
        <f aca="true">IF(ISBLANK(OFFSET('Raw Data'!$A$3,MATCH('Data above threshold'!$A149,'Raw Data'!$B$4:$B$185,0),MATCH('Data above threshold'!AU$4,'Raw Data'!$3:$3,0)-1)),"", IFERROR($J149*OFFSET('Raw Data'!$A$3,MATCH('Data above threshold'!$A149,'Raw Data'!$B$4:$B$185,0),MATCH('Data above threshold'!AU$4,'Raw Data'!$3:$3,0)-1),"NA"))</f>
        <v>2</v>
      </c>
      <c r="AT149" s="103" t="n">
        <f aca="true">IF(ISBLANK(OFFSET('Raw Data'!$A$3,MATCH('Data above threshold'!$A149,'Raw Data'!$B$4:$B$185,0),MATCH('Data above threshold'!AV$4,'Raw Data'!$3:$3,0)-1)),"", IFERROR($J149*OFFSET('Raw Data'!$A$3,MATCH('Data above threshold'!$A149,'Raw Data'!$B$4:$B$185,0),MATCH('Data above threshold'!AV$4,'Raw Data'!$3:$3,0)-1),"NA"))</f>
        <v>2</v>
      </c>
      <c r="AU149" s="103" t="n">
        <f aca="true">IF(ISBLANK(OFFSET('Raw Data'!$A$3,MATCH('Data above threshold'!$A149,'Raw Data'!$B$4:$B$185,0),MATCH('Data above threshold'!AW$4,'Raw Data'!$3:$3,0)-1)),"", IFERROR($J149*OFFSET('Raw Data'!$A$3,MATCH('Data above threshold'!$A149,'Raw Data'!$B$4:$B$185,0),MATCH('Data above threshold'!AW$4,'Raw Data'!$3:$3,0)-1),"NA"))</f>
        <v>2</v>
      </c>
      <c r="AV149" s="103" t="n">
        <f aca="true">IF(ISBLANK(OFFSET('Raw Data'!$A$3,MATCH('Data above threshold'!$A149,'Raw Data'!$B$4:$B$185,0),MATCH('Data above threshold'!AX$4,'Raw Data'!$3:$3,0)-1)),"", IFERROR($J149*OFFSET('Raw Data'!$A$3,MATCH('Data above threshold'!$A149,'Raw Data'!$B$4:$B$185,0),MATCH('Data above threshold'!AX$4,'Raw Data'!$3:$3,0)-1),"NA"))</f>
        <v>2</v>
      </c>
      <c r="AW149" s="103" t="n">
        <f aca="true">IF(ISBLANK(OFFSET('Raw Data'!$A$3,MATCH('Data above threshold'!$A149,'Raw Data'!$B$4:$B$185,0),MATCH('Data above threshold'!AY$4,'Raw Data'!$3:$3,0)-1)),"", IFERROR($J149*OFFSET('Raw Data'!$A$3,MATCH('Data above threshold'!$A149,'Raw Data'!$B$4:$B$185,0),MATCH('Data above threshold'!AY$4,'Raw Data'!$3:$3,0)-1),"NA"))</f>
        <v>2</v>
      </c>
      <c r="AX149" s="103" t="n">
        <f aca="true">IF(ISBLANK(OFFSET('Raw Data'!$A$3,MATCH('Data above threshold'!$A149,'Raw Data'!$B$4:$B$185,0),MATCH('Data above threshold'!AZ$4,'Raw Data'!$3:$3,0)-1)),"", IFERROR($J149*OFFSET('Raw Data'!$A$3,MATCH('Data above threshold'!$A149,'Raw Data'!$B$4:$B$185,0),MATCH('Data above threshold'!AZ$4,'Raw Data'!$3:$3,0)-1),"NA"))</f>
        <v>2</v>
      </c>
      <c r="AY149" s="103" t="n">
        <f aca="true">IF(ISBLANK(OFFSET('Raw Data'!$A$3,MATCH('Data above threshold'!$A149,'Raw Data'!$B$4:$B$185,0),MATCH('Data above threshold'!BA$4,'Raw Data'!$3:$3,0)-1)),"", IFERROR($J149*OFFSET('Raw Data'!$A$3,MATCH('Data above threshold'!$A149,'Raw Data'!$B$4:$B$185,0),MATCH('Data above threshold'!BA$4,'Raw Data'!$3:$3,0)-1),"NA"))</f>
        <v>2</v>
      </c>
      <c r="AZ149" s="103" t="n">
        <f aca="true">IF(ISBLANK(OFFSET('Raw Data'!$A$3,MATCH('Data above threshold'!$A149,'Raw Data'!$B$4:$B$185,0),MATCH('Data above threshold'!BB$4,'Raw Data'!$3:$3,0)-1)),"", IFERROR($J149*OFFSET('Raw Data'!$A$3,MATCH('Data above threshold'!$A149,'Raw Data'!$B$4:$B$185,0),MATCH('Data above threshold'!BB$4,'Raw Data'!$3:$3,0)-1),"NA"))</f>
        <v>2</v>
      </c>
      <c r="BA149" s="103" t="n">
        <f aca="true">IF(ISBLANK(OFFSET('Raw Data'!$A$3,MATCH('Data above threshold'!$A149,'Raw Data'!$B$4:$B$185,0),MATCH('Data above threshold'!BC$4,'Raw Data'!$3:$3,0)-1)),"", IFERROR($J149*OFFSET('Raw Data'!$A$3,MATCH('Data above threshold'!$A149,'Raw Data'!$B$4:$B$185,0),MATCH('Data above threshold'!BC$4,'Raw Data'!$3:$3,0)-1),"NA"))</f>
        <v>2</v>
      </c>
      <c r="BB149" s="103" t="n">
        <f aca="true">IF(ISBLANK(OFFSET('Raw Data'!$A$3,MATCH('Data above threshold'!$A149,'Raw Data'!$B$4:$B$185,0),MATCH('Data above threshold'!BD$4,'Raw Data'!$3:$3,0)-1)),"", IFERROR($J149*OFFSET('Raw Data'!$A$3,MATCH('Data above threshold'!$A149,'Raw Data'!$B$4:$B$185,0),MATCH('Data above threshold'!BD$4,'Raw Data'!$3:$3,0)-1),"NA"))</f>
        <v>2</v>
      </c>
      <c r="BC149" s="103" t="n">
        <f aca="true">IF(ISBLANK(OFFSET('Raw Data'!$A$3,MATCH('Data above threshold'!$A149,'Raw Data'!$B$4:$B$185,0),MATCH('Data above threshold'!BE$4,'Raw Data'!$3:$3,0)-1)),"", IFERROR($J149*OFFSET('Raw Data'!$A$3,MATCH('Data above threshold'!$A149,'Raw Data'!$B$4:$B$185,0),MATCH('Data above threshold'!BE$4,'Raw Data'!$3:$3,0)-1),"NA"))</f>
        <v>2</v>
      </c>
      <c r="BD149" s="103" t="n">
        <f aca="true">IF(ISBLANK(OFFSET('Raw Data'!$A$3,MATCH('Data above threshold'!$A149,'Raw Data'!$B$4:$B$185,0),MATCH('Data above threshold'!BF$4,'Raw Data'!$3:$3,0)-1)),"", IFERROR($J149*OFFSET('Raw Data'!$A$3,MATCH('Data above threshold'!$A149,'Raw Data'!$B$4:$B$185,0),MATCH('Data above threshold'!BF$4,'Raw Data'!$3:$3,0)-1),"NA"))</f>
        <v>2</v>
      </c>
      <c r="BE149" s="103" t="n">
        <f aca="true">IF(ISBLANK(OFFSET('Raw Data'!$A$3,MATCH('Data above threshold'!$A149,'Raw Data'!$B$4:$B$185,0),MATCH('Data above threshold'!BG$4,'Raw Data'!$3:$3,0)-1)),"", IFERROR($J149*OFFSET('Raw Data'!$A$3,MATCH('Data above threshold'!$A149,'Raw Data'!$B$4:$B$185,0),MATCH('Data above threshold'!BG$4,'Raw Data'!$3:$3,0)-1),"NA"))</f>
        <v>2</v>
      </c>
      <c r="BF149" s="103" t="n">
        <f aca="true">IF(ISBLANK(OFFSET('Raw Data'!$A$3,MATCH('Data above threshold'!$A149,'Raw Data'!$B$4:$B$185,0),MATCH('Data above threshold'!BH$4,'Raw Data'!$3:$3,0)-1)),"", IFERROR($J149*OFFSET('Raw Data'!$A$3,MATCH('Data above threshold'!$A149,'Raw Data'!$B$4:$B$185,0),MATCH('Data above threshold'!BH$4,'Raw Data'!$3:$3,0)-1),"NA"))</f>
        <v>1</v>
      </c>
      <c r="BG149" s="103" t="n">
        <f aca="true">IF(ISBLANK(OFFSET('Raw Data'!$A$3,MATCH('Data above threshold'!$A149,'Raw Data'!$B$4:$B$185,0),MATCH('Data above threshold'!BI$4,'Raw Data'!$3:$3,0)-1)),"", IFERROR($J149*OFFSET('Raw Data'!$A$3,MATCH('Data above threshold'!$A149,'Raw Data'!$B$4:$B$185,0),MATCH('Data above threshold'!BI$4,'Raw Data'!$3:$3,0)-1),"NA"))</f>
        <v>0</v>
      </c>
      <c r="BH149" s="103" t="n">
        <f aca="true">IF(ISBLANK(OFFSET('Raw Data'!$A$3,MATCH('Data above threshold'!$A149,'Raw Data'!$B$4:$B$185,0),MATCH('Data above threshold'!BJ$4,'Raw Data'!$3:$3,0)-1)),"", IFERROR($J149*OFFSET('Raw Data'!$A$3,MATCH('Data above threshold'!$A149,'Raw Data'!$B$4:$B$185,0),MATCH('Data above threshold'!BJ$4,'Raw Data'!$3:$3,0)-1),"NA"))</f>
        <v>2</v>
      </c>
      <c r="BI149" s="103" t="n">
        <f aca="true">IF(ISBLANK(OFFSET('Raw Data'!$A$3,MATCH('Data above threshold'!$A149,'Raw Data'!$B$4:$B$185,0),MATCH('Data above threshold'!BK$4,'Raw Data'!$3:$3,0)-1)),"", IFERROR($J149*OFFSET('Raw Data'!$A$3,MATCH('Data above threshold'!$A149,'Raw Data'!$B$4:$B$185,0),MATCH('Data above threshold'!BK$4,'Raw Data'!$3:$3,0)-1),"NA"))</f>
        <v>2</v>
      </c>
      <c r="BJ149" s="103" t="n">
        <f aca="true">IF(ISBLANK(OFFSET('Raw Data'!$A$3,MATCH('Data above threshold'!$A149,'Raw Data'!$B$4:$B$185,0),MATCH('Data above threshold'!BL$4,'Raw Data'!$3:$3,0)-1)),"", IFERROR($J149*OFFSET('Raw Data'!$A$3,MATCH('Data above threshold'!$A149,'Raw Data'!$B$4:$B$185,0),MATCH('Data above threshold'!BL$4,'Raw Data'!$3:$3,0)-1),"NA"))</f>
        <v>1</v>
      </c>
      <c r="BK149" s="103" t="n">
        <f aca="true">IF(ISBLANK(OFFSET('Raw Data'!$A$3,MATCH('Data above threshold'!$A149,'Raw Data'!$B$4:$B$185,0),MATCH('Data above threshold'!BM$4,'Raw Data'!$3:$3,0)-1)),"", IFERROR($J149*OFFSET('Raw Data'!$A$3,MATCH('Data above threshold'!$A149,'Raw Data'!$B$4:$B$185,0),MATCH('Data above threshold'!BM$4,'Raw Data'!$3:$3,0)-1),"NA"))</f>
        <v>2</v>
      </c>
      <c r="BL149" s="103" t="n">
        <f aca="true">IF(ISBLANK(OFFSET('Raw Data'!$A$3,MATCH('Data above threshold'!$A149,'Raw Data'!$B$4:$B$185,0),MATCH('Data above threshold'!BN$4,'Raw Data'!$3:$3,0)-1)),"", IFERROR($J149*OFFSET('Raw Data'!$A$3,MATCH('Data above threshold'!$A149,'Raw Data'!$B$4:$B$185,0),MATCH('Data above threshold'!BN$4,'Raw Data'!$3:$3,0)-1),"NA"))</f>
        <v>2</v>
      </c>
      <c r="BM149" s="103" t="n">
        <f aca="true">IF(ISBLANK(OFFSET('Raw Data'!$A$3,MATCH('Data above threshold'!$A149,'Raw Data'!$B$4:$B$185,0),MATCH('Data above threshold'!BO$4,'Raw Data'!$3:$3,0)-1)),"", IFERROR($J149*OFFSET('Raw Data'!$A$3,MATCH('Data above threshold'!$A149,'Raw Data'!$B$4:$B$185,0),MATCH('Data above threshold'!BO$4,'Raw Data'!$3:$3,0)-1),"NA"))</f>
        <v>2</v>
      </c>
      <c r="BN149" s="103" t="n">
        <f aca="true">IF(ISBLANK(OFFSET('Raw Data'!$A$3,MATCH('Data above threshold'!$A149,'Raw Data'!$B$4:$B$185,0),MATCH('Data above threshold'!BP$4,'Raw Data'!$3:$3,0)-1)),"", IFERROR($J149*OFFSET('Raw Data'!$A$3,MATCH('Data above threshold'!$A149,'Raw Data'!$B$4:$B$185,0),MATCH('Data above threshold'!BP$4,'Raw Data'!$3:$3,0)-1),"NA"))</f>
        <v>2</v>
      </c>
      <c r="BO149" s="103" t="n">
        <f aca="true">IF(ISBLANK(OFFSET('Raw Data'!$A$3,MATCH('Data above threshold'!$A149,'Raw Data'!$B$4:$B$185,0),MATCH('Data above threshold'!BQ$4,'Raw Data'!$3:$3,0)-1)),"", IFERROR($J149*OFFSET('Raw Data'!$A$3,MATCH('Data above threshold'!$A149,'Raw Data'!$B$4:$B$185,0),MATCH('Data above threshold'!BQ$4,'Raw Data'!$3:$3,0)-1),"NA"))</f>
        <v>2</v>
      </c>
      <c r="BP149" s="103" t="n">
        <f aca="true">IF(ISBLANK(OFFSET('Raw Data'!$A$3,MATCH('Data above threshold'!$A149,'Raw Data'!$B$4:$B$185,0),MATCH('Data above threshold'!BR$4,'Raw Data'!$3:$3,0)-1)),"", IFERROR($J149*OFFSET('Raw Data'!$A$3,MATCH('Data above threshold'!$A149,'Raw Data'!$B$4:$B$185,0),MATCH('Data above threshold'!BR$4,'Raw Data'!$3:$3,0)-1),"NA"))</f>
        <v>1</v>
      </c>
      <c r="BQ149" s="103" t="n">
        <f aca="true">IF(ISBLANK(OFFSET('Raw Data'!$A$3,MATCH('Data above threshold'!$A149,'Raw Data'!$B$4:$B$185,0),MATCH('Data above threshold'!BS$4,'Raw Data'!$3:$3,0)-1)),"", IFERROR($J149*OFFSET('Raw Data'!$A$3,MATCH('Data above threshold'!$A149,'Raw Data'!$B$4:$B$185,0),MATCH('Data above threshold'!BS$4,'Raw Data'!$3:$3,0)-1),"NA"))</f>
        <v>2</v>
      </c>
      <c r="BR149" s="103" t="n">
        <f aca="true">IF(ISBLANK(OFFSET('Raw Data'!$A$3,MATCH('Data above threshold'!$A149,'Raw Data'!$B$4:$B$185,0),MATCH('Data above threshold'!BT$4,'Raw Data'!$3:$3,0)-1)),"", IFERROR($J149*OFFSET('Raw Data'!$A$3,MATCH('Data above threshold'!$A149,'Raw Data'!$B$4:$B$185,0),MATCH('Data above threshold'!BT$4,'Raw Data'!$3:$3,0)-1),"NA"))</f>
        <v>2</v>
      </c>
      <c r="BS149" s="103" t="n">
        <f aca="true">IF(ISBLANK(OFFSET('Raw Data'!$A$3,MATCH('Data above threshold'!$A149,'Raw Data'!$B$4:$B$185,0),MATCH('Data above threshold'!BU$4,'Raw Data'!$3:$3,0)-1)),"", IFERROR($J149*OFFSET('Raw Data'!$A$3,MATCH('Data above threshold'!$A149,'Raw Data'!$B$4:$B$185,0),MATCH('Data above threshold'!BU$4,'Raw Data'!$3:$3,0)-1),"NA"))</f>
        <v>2</v>
      </c>
      <c r="BT149" s="103" t="n">
        <f aca="true">IF(ISBLANK(OFFSET('Raw Data'!$A$3,MATCH('Data above threshold'!$A149,'Raw Data'!$B$4:$B$185,0),MATCH('Data above threshold'!BV$4,'Raw Data'!$3:$3,0)-1)),"", IFERROR($J149*OFFSET('Raw Data'!$A$3,MATCH('Data above threshold'!$A149,'Raw Data'!$B$4:$B$185,0),MATCH('Data above threshold'!BV$4,'Raw Data'!$3:$3,0)-1),"NA"))</f>
        <v>0</v>
      </c>
      <c r="BU149" s="103" t="n">
        <f aca="true">IF(ISBLANK(OFFSET('Raw Data'!$A$3,MATCH('Data above threshold'!$A149,'Raw Data'!$B$4:$B$185,0),MATCH('Data above threshold'!BW$4,'Raw Data'!$3:$3,0)-1)),"", IFERROR($J149*OFFSET('Raw Data'!$A$3,MATCH('Data above threshold'!$A149,'Raw Data'!$B$4:$B$185,0),MATCH('Data above threshold'!BW$4,'Raw Data'!$3:$3,0)-1),"NA"))</f>
        <v>0</v>
      </c>
      <c r="BV149" s="103" t="n">
        <f aca="true">IF(ISBLANK(OFFSET('Raw Data'!$A$3,MATCH('Data above threshold'!$A149,'Raw Data'!$B$4:$B$185,0),MATCH('Data above threshold'!BX$4,'Raw Data'!$3:$3,0)-1)),"", IFERROR($J149*OFFSET('Raw Data'!$A$3,MATCH('Data above threshold'!$A149,'Raw Data'!$B$4:$B$185,0),MATCH('Data above threshold'!BX$4,'Raw Data'!$3:$3,0)-1),"NA"))</f>
        <v>0</v>
      </c>
      <c r="BW149" s="103" t="n">
        <f aca="true">IF(ISBLANK(OFFSET('Raw Data'!$A$3,MATCH('Data above threshold'!$A149,'Raw Data'!$B$4:$B$185,0),MATCH('Data above threshold'!BY$4,'Raw Data'!$3:$3,0)-1)),"", IFERROR($J149*OFFSET('Raw Data'!$A$3,MATCH('Data above threshold'!$A149,'Raw Data'!$B$4:$B$185,0),MATCH('Data above threshold'!BY$4,'Raw Data'!$3:$3,0)-1),"NA"))</f>
        <v>2</v>
      </c>
      <c r="BX149" s="103" t="n">
        <f aca="true">IF(ISBLANK(OFFSET('Raw Data'!$A$3,MATCH('Data above threshold'!$A149,'Raw Data'!$B$4:$B$185,0),MATCH('Data above threshold'!BZ$4,'Raw Data'!$3:$3,0)-1)),"", IFERROR($J149*OFFSET('Raw Data'!$A$3,MATCH('Data above threshold'!$A149,'Raw Data'!$B$4:$B$185,0),MATCH('Data above threshold'!BZ$4,'Raw Data'!$3:$3,0)-1),"NA"))</f>
        <v>1</v>
      </c>
      <c r="BY149" s="103" t="n">
        <f aca="true">IF(ISBLANK(OFFSET('Raw Data'!$A$3,MATCH('Data above threshold'!$A149,'Raw Data'!$B$4:$B$185,0),MATCH('Data above threshold'!CA$4,'Raw Data'!$3:$3,0)-1)),"", IFERROR($J149*OFFSET('Raw Data'!$A$3,MATCH('Data above threshold'!$A149,'Raw Data'!$B$4:$B$185,0),MATCH('Data above threshold'!CA$4,'Raw Data'!$3:$3,0)-1),"NA"))</f>
        <v>1</v>
      </c>
      <c r="BZ149" s="103" t="n">
        <f aca="true">IF(ISBLANK(OFFSET('Raw Data'!$A$3,MATCH('Data above threshold'!$A149,'Raw Data'!$B$4:$B$185,0),MATCH('Data above threshold'!CB$4,'Raw Data'!$3:$3,0)-1)),"", IFERROR($J149*OFFSET('Raw Data'!$A$3,MATCH('Data above threshold'!$A149,'Raw Data'!$B$4:$B$185,0),MATCH('Data above threshold'!CB$4,'Raw Data'!$3:$3,0)-1),"NA"))</f>
        <v>0</v>
      </c>
      <c r="CA149" s="103" t="n">
        <f aca="true">IF(ISBLANK(OFFSET('Raw Data'!$A$3,MATCH('Data above threshold'!$A149,'Raw Data'!$B$4:$B$185,0),MATCH('Data above threshold'!CC$4,'Raw Data'!$3:$3,0)-1)),"", IFERROR($J149*OFFSET('Raw Data'!$A$3,MATCH('Data above threshold'!$A149,'Raw Data'!$B$4:$B$185,0),MATCH('Data above threshold'!CC$4,'Raw Data'!$3:$3,0)-1),"NA"))</f>
        <v>2</v>
      </c>
      <c r="CB149" s="103" t="n">
        <f aca="true">IF(ISBLANK(OFFSET('Raw Data'!$A$3,MATCH('Data above threshold'!$A149,'Raw Data'!$B$4:$B$185,0),MATCH('Data above threshold'!CD$4,'Raw Data'!$3:$3,0)-1)),"", IFERROR($J149*OFFSET('Raw Data'!$A$3,MATCH('Data above threshold'!$A149,'Raw Data'!$B$4:$B$185,0),MATCH('Data above threshold'!CD$4,'Raw Data'!$3:$3,0)-1),"NA"))</f>
        <v>2</v>
      </c>
      <c r="CC149" s="103" t="n">
        <f aca="true">IF(ISBLANK(OFFSET('Raw Data'!$A$3,MATCH('Data above threshold'!$A149,'Raw Data'!$B$4:$B$185,0),MATCH('Data above threshold'!CE$4,'Raw Data'!$3:$3,0)-1)),"", IFERROR($J149*OFFSET('Raw Data'!$A$3,MATCH('Data above threshold'!$A149,'Raw Data'!$B$4:$B$185,0),MATCH('Data above threshold'!CE$4,'Raw Data'!$3:$3,0)-1),"NA"))</f>
        <v>2</v>
      </c>
      <c r="CD149" s="103" t="n">
        <f aca="true">IF(ISBLANK(OFFSET('Raw Data'!$A$3,MATCH('Data above threshold'!$A149,'Raw Data'!$B$4:$B$185,0),MATCH('Data above threshold'!CF$4,'Raw Data'!$3:$3,0)-1)),"", IFERROR($J149*OFFSET('Raw Data'!$A$3,MATCH('Data above threshold'!$A149,'Raw Data'!$B$4:$B$185,0),MATCH('Data above threshold'!CF$4,'Raw Data'!$3:$3,0)-1),"NA"))</f>
        <v>2</v>
      </c>
      <c r="CE149" s="103" t="n">
        <f aca="true">IF(ISBLANK(OFFSET('Raw Data'!$A$3,MATCH('Data above threshold'!$A149,'Raw Data'!$B$4:$B$185,0),MATCH('Data above threshold'!CG$4,'Raw Data'!$3:$3,0)-1)),"", IFERROR($J149*OFFSET('Raw Data'!$A$3,MATCH('Data above threshold'!$A149,'Raw Data'!$B$4:$B$185,0),MATCH('Data above threshold'!CG$4,'Raw Data'!$3:$3,0)-1),"NA"))</f>
        <v>2</v>
      </c>
      <c r="CF149" s="103" t="n">
        <f aca="true">IF(ISBLANK(OFFSET('Raw Data'!$A$3,MATCH('Data above threshold'!$A149,'Raw Data'!$B$4:$B$185,0),MATCH('Data above threshold'!CH$4,'Raw Data'!$3:$3,0)-1)),"", IFERROR($J149*OFFSET('Raw Data'!$A$3,MATCH('Data above threshold'!$A149,'Raw Data'!$B$4:$B$185,0),MATCH('Data above threshold'!CH$4,'Raw Data'!$3:$3,0)-1),"NA"))</f>
        <v>2</v>
      </c>
      <c r="CG149" s="103" t="n">
        <f aca="true">IF(ISBLANK(OFFSET('Raw Data'!$A$3,MATCH('Data above threshold'!$A149,'Raw Data'!$B$4:$B$185,0),MATCH('Data above threshold'!CI$4,'Raw Data'!$3:$3,0)-1)),"", IFERROR($J149*OFFSET('Raw Data'!$A$3,MATCH('Data above threshold'!$A149,'Raw Data'!$B$4:$B$185,0),MATCH('Data above threshold'!CI$4,'Raw Data'!$3:$3,0)-1),"NA"))</f>
        <v>2</v>
      </c>
      <c r="CH149" s="103" t="n">
        <f aca="true">IF(ISBLANK(OFFSET('Raw Data'!$A$3,MATCH('Data above threshold'!$A149,'Raw Data'!$B$4:$B$185,0),MATCH('Data above threshold'!CJ$4,'Raw Data'!$3:$3,0)-1)),"", IFERROR($J149*OFFSET('Raw Data'!$A$3,MATCH('Data above threshold'!$A149,'Raw Data'!$B$4:$B$185,0),MATCH('Data above threshold'!CJ$4,'Raw Data'!$3:$3,0)-1),"NA"))</f>
        <v>2</v>
      </c>
      <c r="CI149" s="103" t="n">
        <f aca="true">IF(ISBLANK(OFFSET('Raw Data'!$A$3,MATCH('Data above threshold'!$A149,'Raw Data'!$B$4:$B$185,0),MATCH('Data above threshold'!CK$4,'Raw Data'!$3:$3,0)-1)),"", IFERROR($J149*OFFSET('Raw Data'!$A$3,MATCH('Data above threshold'!$A149,'Raw Data'!$B$4:$B$185,0),MATCH('Data above threshold'!CK$4,'Raw Data'!$3:$3,0)-1),"NA"))</f>
        <v>2</v>
      </c>
      <c r="CJ149" s="103" t="n">
        <f aca="true">IF(ISBLANK(OFFSET('Raw Data'!$A$3,MATCH('Data above threshold'!$A149,'Raw Data'!$B$4:$B$185,0),MATCH('Data above threshold'!CL$4,'Raw Data'!$3:$3,0)-1)),"", IFERROR($J149*OFFSET('Raw Data'!$A$3,MATCH('Data above threshold'!$A149,'Raw Data'!$B$4:$B$185,0),MATCH('Data above threshold'!CL$4,'Raw Data'!$3:$3,0)-1),"NA"))</f>
        <v>2</v>
      </c>
      <c r="CK149" s="103" t="n">
        <f aca="true">IF(ISBLANK(OFFSET('Raw Data'!$A$3,MATCH('Data above threshold'!$A149,'Raw Data'!$B$4:$B$185,0),MATCH('Data above threshold'!CM$4,'Raw Data'!$3:$3,0)-1)),"", IFERROR($J149*OFFSET('Raw Data'!$A$3,MATCH('Data above threshold'!$A149,'Raw Data'!$B$4:$B$185,0),MATCH('Data above threshold'!CM$4,'Raw Data'!$3:$3,0)-1),"NA"))</f>
        <v>2</v>
      </c>
      <c r="CL149" s="103" t="n">
        <f aca="true">IF(ISBLANK(OFFSET('Raw Data'!$A$3,MATCH('Data above threshold'!$A149,'Raw Data'!$B$4:$B$185,0),MATCH('Data above threshold'!CN$4,'Raw Data'!$3:$3,0)-1)),"", IFERROR($J149*OFFSET('Raw Data'!$A$3,MATCH('Data above threshold'!$A149,'Raw Data'!$B$4:$B$185,0),MATCH('Data above threshold'!CN$4,'Raw Data'!$3:$3,0)-1),"NA"))</f>
        <v>2</v>
      </c>
      <c r="CM149" s="103" t="n">
        <f aca="true">IF(ISBLANK(OFFSET('Raw Data'!$A$3,MATCH('Data above threshold'!$A149,'Raw Data'!$B$4:$B$185,0),MATCH('Data above threshold'!CO$4,'Raw Data'!$3:$3,0)-1)),"", IFERROR($J149*OFFSET('Raw Data'!$A$3,MATCH('Data above threshold'!$A149,'Raw Data'!$B$4:$B$185,0),MATCH('Data above threshold'!CO$4,'Raw Data'!$3:$3,0)-1),"NA"))</f>
        <v>2</v>
      </c>
      <c r="CN149" s="103" t="n">
        <f aca="true">IF(ISBLANK(OFFSET('Raw Data'!$A$3,MATCH('Data above threshold'!$A149,'Raw Data'!$B$4:$B$185,0),MATCH('Data above threshold'!CP$4,'Raw Data'!$3:$3,0)-1)),"", IFERROR($J149*OFFSET('Raw Data'!$A$3,MATCH('Data above threshold'!$A149,'Raw Data'!$B$4:$B$185,0),MATCH('Data above threshold'!CP$4,'Raw Data'!$3:$3,0)-1),"NA"))</f>
        <v>2</v>
      </c>
      <c r="CO149" s="103" t="n">
        <f aca="true">IF(ISBLANK(OFFSET('Raw Data'!$A$3,MATCH('Data above threshold'!$A149,'Raw Data'!$B$4:$B$185,0),MATCH('Data above threshold'!CQ$4,'Raw Data'!$3:$3,0)-1)),"", IFERROR($J149*OFFSET('Raw Data'!$A$3,MATCH('Data above threshold'!$A149,'Raw Data'!$B$4:$B$185,0),MATCH('Data above threshold'!CQ$4,'Raw Data'!$3:$3,0)-1),"NA"))</f>
        <v>2</v>
      </c>
      <c r="CP149" s="103" t="n">
        <f aca="true">IF(ISBLANK(OFFSET('Raw Data'!$A$3,MATCH('Data above threshold'!$A149,'Raw Data'!$B$4:$B$185,0),MATCH('Data above threshold'!CR$4,'Raw Data'!$3:$3,0)-1)),"", IFERROR($J149*OFFSET('Raw Data'!$A$3,MATCH('Data above threshold'!$A149,'Raw Data'!$B$4:$B$185,0),MATCH('Data above threshold'!CR$4,'Raw Data'!$3:$3,0)-1),"NA"))</f>
        <v>1</v>
      </c>
    </row>
    <row r="150" customFormat="false" ht="15.5" hidden="false" customHeight="false" outlineLevel="0" collapsed="false">
      <c r="A150" s="107" t="n">
        <v>5230</v>
      </c>
      <c r="B150" s="107" t="n">
        <v>3</v>
      </c>
      <c r="C150" s="103" t="str">
        <f aca="true">IF(ISBLANK(OFFSET('Raw Data'!$A$3,MATCH($A150,'Raw Data'!$B$4:$B$185,0),MATCH(C$4,'Raw Data'!$3:$3,0)-1)),"",OFFSET('Raw Data'!$A$3,MATCH($A150,'Raw Data'!$B$4:$B$185,0),MATCH(C$4,'Raw Data'!$3:$3,0)-1))</f>
        <v>Levels of participation in the development of innovative standards</v>
      </c>
      <c r="D150" s="103" t="str">
        <f aca="true">IF(ISBLANK(OFFSET('Raw Data'!$A$3,MATCH($A150,'Raw Data'!$B$4:$B$185,0),MATCH(D$4,'Raw Data'!$3:$3,0)-1)),"",OFFSET('Raw Data'!$A$3,MATCH($A150,'Raw Data'!$B$4:$B$185,0),MATCH(D$4,'Raw Data'!$3:$3,0)-1))</f>
        <v/>
      </c>
      <c r="E150" s="103" t="str">
        <f aca="true">IF(ISBLANK(OFFSET('Raw Data'!$A$3,MATCH($A150,'Raw Data'!$B$4:$B$185,0),MATCH(E$4,'Raw Data'!$3:$3,0)-1)),"",OFFSET('Raw Data'!$A$3,MATCH($A150,'Raw Data'!$B$4:$B$185,0),MATCH(E$4,'Raw Data'!$3:$3,0)-1))</f>
        <v/>
      </c>
      <c r="F150" s="103" t="str">
        <f aca="true">IF(ISBLANK(OFFSET('Raw Data'!$A$3,MATCH($A150,'Raw Data'!$B$4:$B$185,0),MATCH(F$4,'Raw Data'!$3:$3,0)-1)),"",OFFSET('Raw Data'!$A$3,MATCH($A150,'Raw Data'!$B$4:$B$185,0),MATCH(F$4,'Raw Data'!$3:$3,0)-1))</f>
        <v/>
      </c>
      <c r="G150" s="0" t="s">
        <v>217</v>
      </c>
      <c r="H150" s="103" t="str">
        <f aca="true">IF(ISBLANK(OFFSET('Raw Data'!$A$3,MATCH($A150,'Raw Data'!$B$4:$B$185,0),MATCH(H$4,'Raw Data'!$3:$3,0)-1)),"",OFFSET('Raw Data'!$A$3,MATCH($A150,'Raw Data'!$B$4:$B$185,0),MATCH(H$4,'Raw Data'!$3:$3,0)-1))</f>
        <v/>
      </c>
      <c r="I150" s="103" t="str">
        <f aca="true">IF(ISBLANK(OFFSET('Raw Data'!$A$3,MATCH($A150,'Raw Data'!$B$4:$B$185,0),MATCH(I$4,'Raw Data'!$3:$3,0)-1)),"",OFFSET('Raw Data'!$A$3,MATCH($A150,'Raw Data'!$B$4:$B$185,0),MATCH(I$4,'Raw Data'!$3:$3,0)-1))</f>
        <v/>
      </c>
      <c r="J150" s="103" t="str">
        <f aca="false">IF(I150="","",IF(I150="Minus",-1,1))</f>
        <v/>
      </c>
      <c r="K150" s="105" t="str">
        <f aca="false" t="array" ref="K150:K150">IFERROR(SKEW(IF(ISNUMBER(O150:CP150),O150:CP150,"")),"")</f>
        <v/>
      </c>
      <c r="L150" s="103" t="n">
        <f aca="true">IF(ISBLANK(OFFSET('Data above threshold'!$A$4,MATCH('Data above threshold'!$A150,'Data above threshold'!$A$5:$A$185,0),MATCH('Data above threshold'!N$4,'Data above threshold'!$4:$4,0)-1)),1,OFFSET('Data above threshold'!$A$4,MATCH('Data above threshold'!$A150,'Data above threshold'!$A$5:$A$185,0),MATCH('Data above threshold'!N$4,'Data above threshold'!$4:$4,0)-1))</f>
        <v>1</v>
      </c>
      <c r="M150" s="103" t="str">
        <f aca="true">IF(ISBLANK(OFFSET('Data above threshold'!$A$4,MATCH('Data above threshold'!$A150,'Data above threshold'!$A$5:$A$185,0),MATCH('Data above threshold'!O$4,'Data above threshold'!$4:$4,0)-1)),"",OFFSET('Data above threshold'!$A$4,MATCH('Data above threshold'!$A150,'Data above threshold'!$A$5:$A$185,0),MATCH('Data above threshold'!O$4,'Data above threshold'!$4:$4,0)-1))</f>
        <v/>
      </c>
      <c r="N150" s="106" t="str">
        <f aca="false" t="array" ref="N150:N150">IF(B150&lt;4,"",1-IFERROR(SUM(ISNUMBER(O150:CP150)*(1-$O$3:$CP$3))/COUNTIF($O$3:$CP$3,0),0))</f>
        <v/>
      </c>
      <c r="O150" s="103" t="str">
        <f aca="true">IF(ISBLANK(OFFSET('Raw Data'!$A$3,MATCH('Data above threshold'!$A150,'Raw Data'!$B$4:$B$185,0),MATCH('Data above threshold'!Q$4,'Raw Data'!$3:$3,0)-1)),"", IFERROR($J150*OFFSET('Raw Data'!$A$3,MATCH('Data above threshold'!$A150,'Raw Data'!$B$4:$B$185,0),MATCH('Data above threshold'!Q$4,'Raw Data'!$3:$3,0)-1),"NA"))</f>
        <v/>
      </c>
      <c r="P150" s="103" t="str">
        <f aca="true">IF(ISBLANK(OFFSET('Raw Data'!$A$3,MATCH('Data above threshold'!$A150,'Raw Data'!$B$4:$B$185,0),MATCH('Data above threshold'!R$4,'Raw Data'!$3:$3,0)-1)),"", IFERROR($J150*OFFSET('Raw Data'!$A$3,MATCH('Data above threshold'!$A150,'Raw Data'!$B$4:$B$185,0),MATCH('Data above threshold'!R$4,'Raw Data'!$3:$3,0)-1),"NA"))</f>
        <v/>
      </c>
      <c r="Q150" s="103" t="str">
        <f aca="true">IF(ISBLANK(OFFSET('Raw Data'!$A$3,MATCH('Data above threshold'!$A150,'Raw Data'!$B$4:$B$185,0),MATCH('Data above threshold'!S$4,'Raw Data'!$3:$3,0)-1)),"", IFERROR($J150*OFFSET('Raw Data'!$A$3,MATCH('Data above threshold'!$A150,'Raw Data'!$B$4:$B$185,0),MATCH('Data above threshold'!S$4,'Raw Data'!$3:$3,0)-1),"NA"))</f>
        <v/>
      </c>
      <c r="R150" s="103" t="str">
        <f aca="true">IF(ISBLANK(OFFSET('Raw Data'!$A$3,MATCH('Data above threshold'!$A150,'Raw Data'!$B$4:$B$185,0),MATCH('Data above threshold'!T$4,'Raw Data'!$3:$3,0)-1)),"", IFERROR($J150*OFFSET('Raw Data'!$A$3,MATCH('Data above threshold'!$A150,'Raw Data'!$B$4:$B$185,0),MATCH('Data above threshold'!T$4,'Raw Data'!$3:$3,0)-1),"NA"))</f>
        <v/>
      </c>
      <c r="S150" s="103" t="str">
        <f aca="true">IF(ISBLANK(OFFSET('Raw Data'!$A$3,MATCH('Data above threshold'!$A150,'Raw Data'!$B$4:$B$185,0),MATCH('Data above threshold'!U$4,'Raw Data'!$3:$3,0)-1)),"", IFERROR($J150*OFFSET('Raw Data'!$A$3,MATCH('Data above threshold'!$A150,'Raw Data'!$B$4:$B$185,0),MATCH('Data above threshold'!U$4,'Raw Data'!$3:$3,0)-1),"NA"))</f>
        <v/>
      </c>
      <c r="T150" s="103" t="str">
        <f aca="true">IF(ISBLANK(OFFSET('Raw Data'!$A$3,MATCH('Data above threshold'!$A150,'Raw Data'!$B$4:$B$185,0),MATCH('Data above threshold'!V$4,'Raw Data'!$3:$3,0)-1)),"", IFERROR($J150*OFFSET('Raw Data'!$A$3,MATCH('Data above threshold'!$A150,'Raw Data'!$B$4:$B$185,0),MATCH('Data above threshold'!V$4,'Raw Data'!$3:$3,0)-1),"NA"))</f>
        <v/>
      </c>
      <c r="U150" s="103" t="str">
        <f aca="true">IF(ISBLANK(OFFSET('Raw Data'!$A$3,MATCH('Data above threshold'!$A150,'Raw Data'!$B$4:$B$185,0),MATCH('Data above threshold'!W$4,'Raw Data'!$3:$3,0)-1)),"", IFERROR($J150*OFFSET('Raw Data'!$A$3,MATCH('Data above threshold'!$A150,'Raw Data'!$B$4:$B$185,0),MATCH('Data above threshold'!W$4,'Raw Data'!$3:$3,0)-1),"NA"))</f>
        <v/>
      </c>
      <c r="V150" s="103" t="str">
        <f aca="true">IF(ISBLANK(OFFSET('Raw Data'!$A$3,MATCH('Data above threshold'!$A150,'Raw Data'!$B$4:$B$185,0),MATCH('Data above threshold'!X$4,'Raw Data'!$3:$3,0)-1)),"", IFERROR($J150*OFFSET('Raw Data'!$A$3,MATCH('Data above threshold'!$A150,'Raw Data'!$B$4:$B$185,0),MATCH('Data above threshold'!X$4,'Raw Data'!$3:$3,0)-1),"NA"))</f>
        <v/>
      </c>
      <c r="W150" s="103" t="str">
        <f aca="true">IF(ISBLANK(OFFSET('Raw Data'!$A$3,MATCH('Data above threshold'!$A150,'Raw Data'!$B$4:$B$185,0),MATCH('Data above threshold'!Y$4,'Raw Data'!$3:$3,0)-1)),"", IFERROR($J150*OFFSET('Raw Data'!$A$3,MATCH('Data above threshold'!$A150,'Raw Data'!$B$4:$B$185,0),MATCH('Data above threshold'!Y$4,'Raw Data'!$3:$3,0)-1),"NA"))</f>
        <v/>
      </c>
      <c r="X150" s="103" t="str">
        <f aca="true">IF(ISBLANK(OFFSET('Raw Data'!$A$3,MATCH('Data above threshold'!$A150,'Raw Data'!$B$4:$B$185,0),MATCH('Data above threshold'!Z$4,'Raw Data'!$3:$3,0)-1)),"", IFERROR($J150*OFFSET('Raw Data'!$A$3,MATCH('Data above threshold'!$A150,'Raw Data'!$B$4:$B$185,0),MATCH('Data above threshold'!Z$4,'Raw Data'!$3:$3,0)-1),"NA"))</f>
        <v/>
      </c>
      <c r="Y150" s="103" t="str">
        <f aca="true">IF(ISBLANK(OFFSET('Raw Data'!$A$3,MATCH('Data above threshold'!$A150,'Raw Data'!$B$4:$B$185,0),MATCH('Data above threshold'!AA$4,'Raw Data'!$3:$3,0)-1)),"", IFERROR($J150*OFFSET('Raw Data'!$A$3,MATCH('Data above threshold'!$A150,'Raw Data'!$B$4:$B$185,0),MATCH('Data above threshold'!AA$4,'Raw Data'!$3:$3,0)-1),"NA"))</f>
        <v/>
      </c>
      <c r="Z150" s="103" t="str">
        <f aca="true">IF(ISBLANK(OFFSET('Raw Data'!$A$3,MATCH('Data above threshold'!$A150,'Raw Data'!$B$4:$B$185,0),MATCH('Data above threshold'!AB$4,'Raw Data'!$3:$3,0)-1)),"", IFERROR($J150*OFFSET('Raw Data'!$A$3,MATCH('Data above threshold'!$A150,'Raw Data'!$B$4:$B$185,0),MATCH('Data above threshold'!AB$4,'Raw Data'!$3:$3,0)-1),"NA"))</f>
        <v/>
      </c>
      <c r="AA150" s="103" t="str">
        <f aca="true">IF(ISBLANK(OFFSET('Raw Data'!$A$3,MATCH('Data above threshold'!$A150,'Raw Data'!$B$4:$B$185,0),MATCH('Data above threshold'!AC$4,'Raw Data'!$3:$3,0)-1)),"", IFERROR($J150*OFFSET('Raw Data'!$A$3,MATCH('Data above threshold'!$A150,'Raw Data'!$B$4:$B$185,0),MATCH('Data above threshold'!AC$4,'Raw Data'!$3:$3,0)-1),"NA"))</f>
        <v/>
      </c>
      <c r="AB150" s="103" t="str">
        <f aca="true">IF(ISBLANK(OFFSET('Raw Data'!$A$3,MATCH('Data above threshold'!$A150,'Raw Data'!$B$4:$B$185,0),MATCH('Data above threshold'!AD$4,'Raw Data'!$3:$3,0)-1)),"", IFERROR($J150*OFFSET('Raw Data'!$A$3,MATCH('Data above threshold'!$A150,'Raw Data'!$B$4:$B$185,0),MATCH('Data above threshold'!AD$4,'Raw Data'!$3:$3,0)-1),"NA"))</f>
        <v/>
      </c>
      <c r="AC150" s="103" t="str">
        <f aca="true">IF(ISBLANK(OFFSET('Raw Data'!$A$3,MATCH('Data above threshold'!$A150,'Raw Data'!$B$4:$B$185,0),MATCH('Data above threshold'!AE$4,'Raw Data'!$3:$3,0)-1)),"", IFERROR($J150*OFFSET('Raw Data'!$A$3,MATCH('Data above threshold'!$A150,'Raw Data'!$B$4:$B$185,0),MATCH('Data above threshold'!AE$4,'Raw Data'!$3:$3,0)-1),"NA"))</f>
        <v/>
      </c>
      <c r="AD150" s="103" t="str">
        <f aca="true">IF(ISBLANK(OFFSET('Raw Data'!$A$3,MATCH('Data above threshold'!$A150,'Raw Data'!$B$4:$B$185,0),MATCH('Data above threshold'!AF$4,'Raw Data'!$3:$3,0)-1)),"", IFERROR($J150*OFFSET('Raw Data'!$A$3,MATCH('Data above threshold'!$A150,'Raw Data'!$B$4:$B$185,0),MATCH('Data above threshold'!AF$4,'Raw Data'!$3:$3,0)-1),"NA"))</f>
        <v/>
      </c>
      <c r="AE150" s="103" t="str">
        <f aca="true">IF(ISBLANK(OFFSET('Raw Data'!$A$3,MATCH('Data above threshold'!$A150,'Raw Data'!$B$4:$B$185,0),MATCH('Data above threshold'!AG$4,'Raw Data'!$3:$3,0)-1)),"", IFERROR($J150*OFFSET('Raw Data'!$A$3,MATCH('Data above threshold'!$A150,'Raw Data'!$B$4:$B$185,0),MATCH('Data above threshold'!AG$4,'Raw Data'!$3:$3,0)-1),"NA"))</f>
        <v/>
      </c>
      <c r="AF150" s="103" t="str">
        <f aca="true">IF(ISBLANK(OFFSET('Raw Data'!$A$3,MATCH('Data above threshold'!$A150,'Raw Data'!$B$4:$B$185,0),MATCH('Data above threshold'!AH$4,'Raw Data'!$3:$3,0)-1)),"", IFERROR($J150*OFFSET('Raw Data'!$A$3,MATCH('Data above threshold'!$A150,'Raw Data'!$B$4:$B$185,0),MATCH('Data above threshold'!AH$4,'Raw Data'!$3:$3,0)-1),"NA"))</f>
        <v/>
      </c>
      <c r="AG150" s="103" t="str">
        <f aca="true">IF(ISBLANK(OFFSET('Raw Data'!$A$3,MATCH('Data above threshold'!$A150,'Raw Data'!$B$4:$B$185,0),MATCH('Data above threshold'!AI$4,'Raw Data'!$3:$3,0)-1)),"", IFERROR($J150*OFFSET('Raw Data'!$A$3,MATCH('Data above threshold'!$A150,'Raw Data'!$B$4:$B$185,0),MATCH('Data above threshold'!AI$4,'Raw Data'!$3:$3,0)-1),"NA"))</f>
        <v/>
      </c>
      <c r="AH150" s="103" t="str">
        <f aca="true">IF(ISBLANK(OFFSET('Raw Data'!$A$3,MATCH('Data above threshold'!$A150,'Raw Data'!$B$4:$B$185,0),MATCH('Data above threshold'!AJ$4,'Raw Data'!$3:$3,0)-1)),"", IFERROR($J150*OFFSET('Raw Data'!$A$3,MATCH('Data above threshold'!$A150,'Raw Data'!$B$4:$B$185,0),MATCH('Data above threshold'!AJ$4,'Raw Data'!$3:$3,0)-1),"NA"))</f>
        <v/>
      </c>
      <c r="AI150" s="103" t="str">
        <f aca="true">IF(ISBLANK(OFFSET('Raw Data'!$A$3,MATCH('Data above threshold'!$A150,'Raw Data'!$B$4:$B$185,0),MATCH('Data above threshold'!AK$4,'Raw Data'!$3:$3,0)-1)),"", IFERROR($J150*OFFSET('Raw Data'!$A$3,MATCH('Data above threshold'!$A150,'Raw Data'!$B$4:$B$185,0),MATCH('Data above threshold'!AK$4,'Raw Data'!$3:$3,0)-1),"NA"))</f>
        <v/>
      </c>
      <c r="AJ150" s="103" t="str">
        <f aca="true">IF(ISBLANK(OFFSET('Raw Data'!$A$3,MATCH('Data above threshold'!$A150,'Raw Data'!$B$4:$B$185,0),MATCH('Data above threshold'!AL$4,'Raw Data'!$3:$3,0)-1)),"", IFERROR($J150*OFFSET('Raw Data'!$A$3,MATCH('Data above threshold'!$A150,'Raw Data'!$B$4:$B$185,0),MATCH('Data above threshold'!AL$4,'Raw Data'!$3:$3,0)-1),"NA"))</f>
        <v/>
      </c>
      <c r="AK150" s="103" t="str">
        <f aca="true">IF(ISBLANK(OFFSET('Raw Data'!$A$3,MATCH('Data above threshold'!$A150,'Raw Data'!$B$4:$B$185,0),MATCH('Data above threshold'!AM$4,'Raw Data'!$3:$3,0)-1)),"", IFERROR($J150*OFFSET('Raw Data'!$A$3,MATCH('Data above threshold'!$A150,'Raw Data'!$B$4:$B$185,0),MATCH('Data above threshold'!AM$4,'Raw Data'!$3:$3,0)-1),"NA"))</f>
        <v/>
      </c>
      <c r="AL150" s="103" t="str">
        <f aca="true">IF(ISBLANK(OFFSET('Raw Data'!$A$3,MATCH('Data above threshold'!$A150,'Raw Data'!$B$4:$B$185,0),MATCH('Data above threshold'!AN$4,'Raw Data'!$3:$3,0)-1)),"", IFERROR($J150*OFFSET('Raw Data'!$A$3,MATCH('Data above threshold'!$A150,'Raw Data'!$B$4:$B$185,0),MATCH('Data above threshold'!AN$4,'Raw Data'!$3:$3,0)-1),"NA"))</f>
        <v/>
      </c>
      <c r="AM150" s="103" t="str">
        <f aca="true">IF(ISBLANK(OFFSET('Raw Data'!$A$3,MATCH('Data above threshold'!$A150,'Raw Data'!$B$4:$B$185,0),MATCH('Data above threshold'!AO$4,'Raw Data'!$3:$3,0)-1)),"", IFERROR($J150*OFFSET('Raw Data'!$A$3,MATCH('Data above threshold'!$A150,'Raw Data'!$B$4:$B$185,0),MATCH('Data above threshold'!AO$4,'Raw Data'!$3:$3,0)-1),"NA"))</f>
        <v/>
      </c>
      <c r="AN150" s="103" t="str">
        <f aca="true">IF(ISBLANK(OFFSET('Raw Data'!$A$3,MATCH('Data above threshold'!$A150,'Raw Data'!$B$4:$B$185,0),MATCH('Data above threshold'!AP$4,'Raw Data'!$3:$3,0)-1)),"", IFERROR($J150*OFFSET('Raw Data'!$A$3,MATCH('Data above threshold'!$A150,'Raw Data'!$B$4:$B$185,0),MATCH('Data above threshold'!AP$4,'Raw Data'!$3:$3,0)-1),"NA"))</f>
        <v/>
      </c>
      <c r="AO150" s="103" t="str">
        <f aca="true">IF(ISBLANK(OFFSET('Raw Data'!$A$3,MATCH('Data above threshold'!$A150,'Raw Data'!$B$4:$B$185,0),MATCH('Data above threshold'!AQ$4,'Raw Data'!$3:$3,0)-1)),"", IFERROR($J150*OFFSET('Raw Data'!$A$3,MATCH('Data above threshold'!$A150,'Raw Data'!$B$4:$B$185,0),MATCH('Data above threshold'!AQ$4,'Raw Data'!$3:$3,0)-1),"NA"))</f>
        <v/>
      </c>
      <c r="AP150" s="103" t="str">
        <f aca="true">IF(ISBLANK(OFFSET('Raw Data'!$A$3,MATCH('Data above threshold'!$A150,'Raw Data'!$B$4:$B$185,0),MATCH('Data above threshold'!AR$4,'Raw Data'!$3:$3,0)-1)),"", IFERROR($J150*OFFSET('Raw Data'!$A$3,MATCH('Data above threshold'!$A150,'Raw Data'!$B$4:$B$185,0),MATCH('Data above threshold'!AR$4,'Raw Data'!$3:$3,0)-1),"NA"))</f>
        <v/>
      </c>
      <c r="AQ150" s="103" t="str">
        <f aca="true">IF(ISBLANK(OFFSET('Raw Data'!$A$3,MATCH('Data above threshold'!$A150,'Raw Data'!$B$4:$B$185,0),MATCH('Data above threshold'!AS$4,'Raw Data'!$3:$3,0)-1)),"", IFERROR($J150*OFFSET('Raw Data'!$A$3,MATCH('Data above threshold'!$A150,'Raw Data'!$B$4:$B$185,0),MATCH('Data above threshold'!AS$4,'Raw Data'!$3:$3,0)-1),"NA"))</f>
        <v/>
      </c>
      <c r="AR150" s="103" t="str">
        <f aca="true">IF(ISBLANK(OFFSET('Raw Data'!$A$3,MATCH('Data above threshold'!$A150,'Raw Data'!$B$4:$B$185,0),MATCH('Data above threshold'!AT$4,'Raw Data'!$3:$3,0)-1)),"", IFERROR($J150*OFFSET('Raw Data'!$A$3,MATCH('Data above threshold'!$A150,'Raw Data'!$B$4:$B$185,0),MATCH('Data above threshold'!AT$4,'Raw Data'!$3:$3,0)-1),"NA"))</f>
        <v/>
      </c>
      <c r="AS150" s="103" t="str">
        <f aca="true">IF(ISBLANK(OFFSET('Raw Data'!$A$3,MATCH('Data above threshold'!$A150,'Raw Data'!$B$4:$B$185,0),MATCH('Data above threshold'!AU$4,'Raw Data'!$3:$3,0)-1)),"", IFERROR($J150*OFFSET('Raw Data'!$A$3,MATCH('Data above threshold'!$A150,'Raw Data'!$B$4:$B$185,0),MATCH('Data above threshold'!AU$4,'Raw Data'!$3:$3,0)-1),"NA"))</f>
        <v/>
      </c>
      <c r="AT150" s="103" t="str">
        <f aca="true">IF(ISBLANK(OFFSET('Raw Data'!$A$3,MATCH('Data above threshold'!$A150,'Raw Data'!$B$4:$B$185,0),MATCH('Data above threshold'!AV$4,'Raw Data'!$3:$3,0)-1)),"", IFERROR($J150*OFFSET('Raw Data'!$A$3,MATCH('Data above threshold'!$A150,'Raw Data'!$B$4:$B$185,0),MATCH('Data above threshold'!AV$4,'Raw Data'!$3:$3,0)-1),"NA"))</f>
        <v/>
      </c>
      <c r="AU150" s="103" t="str">
        <f aca="true">IF(ISBLANK(OFFSET('Raw Data'!$A$3,MATCH('Data above threshold'!$A150,'Raw Data'!$B$4:$B$185,0),MATCH('Data above threshold'!AW$4,'Raw Data'!$3:$3,0)-1)),"", IFERROR($J150*OFFSET('Raw Data'!$A$3,MATCH('Data above threshold'!$A150,'Raw Data'!$B$4:$B$185,0),MATCH('Data above threshold'!AW$4,'Raw Data'!$3:$3,0)-1),"NA"))</f>
        <v/>
      </c>
      <c r="AV150" s="103" t="str">
        <f aca="true">IF(ISBLANK(OFFSET('Raw Data'!$A$3,MATCH('Data above threshold'!$A150,'Raw Data'!$B$4:$B$185,0),MATCH('Data above threshold'!AX$4,'Raw Data'!$3:$3,0)-1)),"", IFERROR($J150*OFFSET('Raw Data'!$A$3,MATCH('Data above threshold'!$A150,'Raw Data'!$B$4:$B$185,0),MATCH('Data above threshold'!AX$4,'Raw Data'!$3:$3,0)-1),"NA"))</f>
        <v/>
      </c>
      <c r="AW150" s="103" t="str">
        <f aca="true">IF(ISBLANK(OFFSET('Raw Data'!$A$3,MATCH('Data above threshold'!$A150,'Raw Data'!$B$4:$B$185,0),MATCH('Data above threshold'!AY$4,'Raw Data'!$3:$3,0)-1)),"", IFERROR($J150*OFFSET('Raw Data'!$A$3,MATCH('Data above threshold'!$A150,'Raw Data'!$B$4:$B$185,0),MATCH('Data above threshold'!AY$4,'Raw Data'!$3:$3,0)-1),"NA"))</f>
        <v/>
      </c>
      <c r="AX150" s="103" t="str">
        <f aca="true">IF(ISBLANK(OFFSET('Raw Data'!$A$3,MATCH('Data above threshold'!$A150,'Raw Data'!$B$4:$B$185,0),MATCH('Data above threshold'!AZ$4,'Raw Data'!$3:$3,0)-1)),"", IFERROR($J150*OFFSET('Raw Data'!$A$3,MATCH('Data above threshold'!$A150,'Raw Data'!$B$4:$B$185,0),MATCH('Data above threshold'!AZ$4,'Raw Data'!$3:$3,0)-1),"NA"))</f>
        <v/>
      </c>
      <c r="AY150" s="103" t="str">
        <f aca="true">IF(ISBLANK(OFFSET('Raw Data'!$A$3,MATCH('Data above threshold'!$A150,'Raw Data'!$B$4:$B$185,0),MATCH('Data above threshold'!BA$4,'Raw Data'!$3:$3,0)-1)),"", IFERROR($J150*OFFSET('Raw Data'!$A$3,MATCH('Data above threshold'!$A150,'Raw Data'!$B$4:$B$185,0),MATCH('Data above threshold'!BA$4,'Raw Data'!$3:$3,0)-1),"NA"))</f>
        <v/>
      </c>
      <c r="AZ150" s="103" t="str">
        <f aca="true">IF(ISBLANK(OFFSET('Raw Data'!$A$3,MATCH('Data above threshold'!$A150,'Raw Data'!$B$4:$B$185,0),MATCH('Data above threshold'!BB$4,'Raw Data'!$3:$3,0)-1)),"", IFERROR($J150*OFFSET('Raw Data'!$A$3,MATCH('Data above threshold'!$A150,'Raw Data'!$B$4:$B$185,0),MATCH('Data above threshold'!BB$4,'Raw Data'!$3:$3,0)-1),"NA"))</f>
        <v/>
      </c>
      <c r="BA150" s="103" t="str">
        <f aca="true">IF(ISBLANK(OFFSET('Raw Data'!$A$3,MATCH('Data above threshold'!$A150,'Raw Data'!$B$4:$B$185,0),MATCH('Data above threshold'!BC$4,'Raw Data'!$3:$3,0)-1)),"", IFERROR($J150*OFFSET('Raw Data'!$A$3,MATCH('Data above threshold'!$A150,'Raw Data'!$B$4:$B$185,0),MATCH('Data above threshold'!BC$4,'Raw Data'!$3:$3,0)-1),"NA"))</f>
        <v/>
      </c>
      <c r="BB150" s="103" t="str">
        <f aca="true">IF(ISBLANK(OFFSET('Raw Data'!$A$3,MATCH('Data above threshold'!$A150,'Raw Data'!$B$4:$B$185,0),MATCH('Data above threshold'!BD$4,'Raw Data'!$3:$3,0)-1)),"", IFERROR($J150*OFFSET('Raw Data'!$A$3,MATCH('Data above threshold'!$A150,'Raw Data'!$B$4:$B$185,0),MATCH('Data above threshold'!BD$4,'Raw Data'!$3:$3,0)-1),"NA"))</f>
        <v/>
      </c>
      <c r="BC150" s="103" t="str">
        <f aca="true">IF(ISBLANK(OFFSET('Raw Data'!$A$3,MATCH('Data above threshold'!$A150,'Raw Data'!$B$4:$B$185,0),MATCH('Data above threshold'!BE$4,'Raw Data'!$3:$3,0)-1)),"", IFERROR($J150*OFFSET('Raw Data'!$A$3,MATCH('Data above threshold'!$A150,'Raw Data'!$B$4:$B$185,0),MATCH('Data above threshold'!BE$4,'Raw Data'!$3:$3,0)-1),"NA"))</f>
        <v/>
      </c>
      <c r="BD150" s="103" t="str">
        <f aca="true">IF(ISBLANK(OFFSET('Raw Data'!$A$3,MATCH('Data above threshold'!$A150,'Raw Data'!$B$4:$B$185,0),MATCH('Data above threshold'!BF$4,'Raw Data'!$3:$3,0)-1)),"", IFERROR($J150*OFFSET('Raw Data'!$A$3,MATCH('Data above threshold'!$A150,'Raw Data'!$B$4:$B$185,0),MATCH('Data above threshold'!BF$4,'Raw Data'!$3:$3,0)-1),"NA"))</f>
        <v/>
      </c>
      <c r="BE150" s="103" t="str">
        <f aca="true">IF(ISBLANK(OFFSET('Raw Data'!$A$3,MATCH('Data above threshold'!$A150,'Raw Data'!$B$4:$B$185,0),MATCH('Data above threshold'!BG$4,'Raw Data'!$3:$3,0)-1)),"", IFERROR($J150*OFFSET('Raw Data'!$A$3,MATCH('Data above threshold'!$A150,'Raw Data'!$B$4:$B$185,0),MATCH('Data above threshold'!BG$4,'Raw Data'!$3:$3,0)-1),"NA"))</f>
        <v/>
      </c>
      <c r="BF150" s="103" t="str">
        <f aca="true">IF(ISBLANK(OFFSET('Raw Data'!$A$3,MATCH('Data above threshold'!$A150,'Raw Data'!$B$4:$B$185,0),MATCH('Data above threshold'!BH$4,'Raw Data'!$3:$3,0)-1)),"", IFERROR($J150*OFFSET('Raw Data'!$A$3,MATCH('Data above threshold'!$A150,'Raw Data'!$B$4:$B$185,0),MATCH('Data above threshold'!BH$4,'Raw Data'!$3:$3,0)-1),"NA"))</f>
        <v/>
      </c>
      <c r="BG150" s="103" t="str">
        <f aca="true">IF(ISBLANK(OFFSET('Raw Data'!$A$3,MATCH('Data above threshold'!$A150,'Raw Data'!$B$4:$B$185,0),MATCH('Data above threshold'!BI$4,'Raw Data'!$3:$3,0)-1)),"", IFERROR($J150*OFFSET('Raw Data'!$A$3,MATCH('Data above threshold'!$A150,'Raw Data'!$B$4:$B$185,0),MATCH('Data above threshold'!BI$4,'Raw Data'!$3:$3,0)-1),"NA"))</f>
        <v/>
      </c>
      <c r="BH150" s="103" t="str">
        <f aca="true">IF(ISBLANK(OFFSET('Raw Data'!$A$3,MATCH('Data above threshold'!$A150,'Raw Data'!$B$4:$B$185,0),MATCH('Data above threshold'!BJ$4,'Raw Data'!$3:$3,0)-1)),"", IFERROR($J150*OFFSET('Raw Data'!$A$3,MATCH('Data above threshold'!$A150,'Raw Data'!$B$4:$B$185,0),MATCH('Data above threshold'!BJ$4,'Raw Data'!$3:$3,0)-1),"NA"))</f>
        <v/>
      </c>
      <c r="BI150" s="103" t="str">
        <f aca="true">IF(ISBLANK(OFFSET('Raw Data'!$A$3,MATCH('Data above threshold'!$A150,'Raw Data'!$B$4:$B$185,0),MATCH('Data above threshold'!BK$4,'Raw Data'!$3:$3,0)-1)),"", IFERROR($J150*OFFSET('Raw Data'!$A$3,MATCH('Data above threshold'!$A150,'Raw Data'!$B$4:$B$185,0),MATCH('Data above threshold'!BK$4,'Raw Data'!$3:$3,0)-1),"NA"))</f>
        <v/>
      </c>
      <c r="BJ150" s="103" t="str">
        <f aca="true">IF(ISBLANK(OFFSET('Raw Data'!$A$3,MATCH('Data above threshold'!$A150,'Raw Data'!$B$4:$B$185,0),MATCH('Data above threshold'!BL$4,'Raw Data'!$3:$3,0)-1)),"", IFERROR($J150*OFFSET('Raw Data'!$A$3,MATCH('Data above threshold'!$A150,'Raw Data'!$B$4:$B$185,0),MATCH('Data above threshold'!BL$4,'Raw Data'!$3:$3,0)-1),"NA"))</f>
        <v/>
      </c>
      <c r="BK150" s="103" t="str">
        <f aca="true">IF(ISBLANK(OFFSET('Raw Data'!$A$3,MATCH('Data above threshold'!$A150,'Raw Data'!$B$4:$B$185,0),MATCH('Data above threshold'!BM$4,'Raw Data'!$3:$3,0)-1)),"", IFERROR($J150*OFFSET('Raw Data'!$A$3,MATCH('Data above threshold'!$A150,'Raw Data'!$B$4:$B$185,0),MATCH('Data above threshold'!BM$4,'Raw Data'!$3:$3,0)-1),"NA"))</f>
        <v/>
      </c>
      <c r="BL150" s="103" t="str">
        <f aca="true">IF(ISBLANK(OFFSET('Raw Data'!$A$3,MATCH('Data above threshold'!$A150,'Raw Data'!$B$4:$B$185,0),MATCH('Data above threshold'!BN$4,'Raw Data'!$3:$3,0)-1)),"", IFERROR($J150*OFFSET('Raw Data'!$A$3,MATCH('Data above threshold'!$A150,'Raw Data'!$B$4:$B$185,0),MATCH('Data above threshold'!BN$4,'Raw Data'!$3:$3,0)-1),"NA"))</f>
        <v/>
      </c>
      <c r="BM150" s="103" t="str">
        <f aca="true">IF(ISBLANK(OFFSET('Raw Data'!$A$3,MATCH('Data above threshold'!$A150,'Raw Data'!$B$4:$B$185,0),MATCH('Data above threshold'!BO$4,'Raw Data'!$3:$3,0)-1)),"", IFERROR($J150*OFFSET('Raw Data'!$A$3,MATCH('Data above threshold'!$A150,'Raw Data'!$B$4:$B$185,0),MATCH('Data above threshold'!BO$4,'Raw Data'!$3:$3,0)-1),"NA"))</f>
        <v/>
      </c>
      <c r="BN150" s="103" t="str">
        <f aca="true">IF(ISBLANK(OFFSET('Raw Data'!$A$3,MATCH('Data above threshold'!$A150,'Raw Data'!$B$4:$B$185,0),MATCH('Data above threshold'!BP$4,'Raw Data'!$3:$3,0)-1)),"", IFERROR($J150*OFFSET('Raw Data'!$A$3,MATCH('Data above threshold'!$A150,'Raw Data'!$B$4:$B$185,0),MATCH('Data above threshold'!BP$4,'Raw Data'!$3:$3,0)-1),"NA"))</f>
        <v/>
      </c>
      <c r="BO150" s="103" t="str">
        <f aca="true">IF(ISBLANK(OFFSET('Raw Data'!$A$3,MATCH('Data above threshold'!$A150,'Raw Data'!$B$4:$B$185,0),MATCH('Data above threshold'!BQ$4,'Raw Data'!$3:$3,0)-1)),"", IFERROR($J150*OFFSET('Raw Data'!$A$3,MATCH('Data above threshold'!$A150,'Raw Data'!$B$4:$B$185,0),MATCH('Data above threshold'!BQ$4,'Raw Data'!$3:$3,0)-1),"NA"))</f>
        <v/>
      </c>
      <c r="BP150" s="103" t="str">
        <f aca="true">IF(ISBLANK(OFFSET('Raw Data'!$A$3,MATCH('Data above threshold'!$A150,'Raw Data'!$B$4:$B$185,0),MATCH('Data above threshold'!BR$4,'Raw Data'!$3:$3,0)-1)),"", IFERROR($J150*OFFSET('Raw Data'!$A$3,MATCH('Data above threshold'!$A150,'Raw Data'!$B$4:$B$185,0),MATCH('Data above threshold'!BR$4,'Raw Data'!$3:$3,0)-1),"NA"))</f>
        <v/>
      </c>
      <c r="BQ150" s="103" t="str">
        <f aca="true">IF(ISBLANK(OFFSET('Raw Data'!$A$3,MATCH('Data above threshold'!$A150,'Raw Data'!$B$4:$B$185,0),MATCH('Data above threshold'!BS$4,'Raw Data'!$3:$3,0)-1)),"", IFERROR($J150*OFFSET('Raw Data'!$A$3,MATCH('Data above threshold'!$A150,'Raw Data'!$B$4:$B$185,0),MATCH('Data above threshold'!BS$4,'Raw Data'!$3:$3,0)-1),"NA"))</f>
        <v/>
      </c>
      <c r="BR150" s="103" t="str">
        <f aca="true">IF(ISBLANK(OFFSET('Raw Data'!$A$3,MATCH('Data above threshold'!$A150,'Raw Data'!$B$4:$B$185,0),MATCH('Data above threshold'!BT$4,'Raw Data'!$3:$3,0)-1)),"", IFERROR($J150*OFFSET('Raw Data'!$A$3,MATCH('Data above threshold'!$A150,'Raw Data'!$B$4:$B$185,0),MATCH('Data above threshold'!BT$4,'Raw Data'!$3:$3,0)-1),"NA"))</f>
        <v/>
      </c>
      <c r="BS150" s="103" t="str">
        <f aca="true">IF(ISBLANK(OFFSET('Raw Data'!$A$3,MATCH('Data above threshold'!$A150,'Raw Data'!$B$4:$B$185,0),MATCH('Data above threshold'!BU$4,'Raw Data'!$3:$3,0)-1)),"", IFERROR($J150*OFFSET('Raw Data'!$A$3,MATCH('Data above threshold'!$A150,'Raw Data'!$B$4:$B$185,0),MATCH('Data above threshold'!BU$4,'Raw Data'!$3:$3,0)-1),"NA"))</f>
        <v/>
      </c>
      <c r="BT150" s="103" t="str">
        <f aca="true">IF(ISBLANK(OFFSET('Raw Data'!$A$3,MATCH('Data above threshold'!$A150,'Raw Data'!$B$4:$B$185,0),MATCH('Data above threshold'!BV$4,'Raw Data'!$3:$3,0)-1)),"", IFERROR($J150*OFFSET('Raw Data'!$A$3,MATCH('Data above threshold'!$A150,'Raw Data'!$B$4:$B$185,0),MATCH('Data above threshold'!BV$4,'Raw Data'!$3:$3,0)-1),"NA"))</f>
        <v/>
      </c>
      <c r="BU150" s="103" t="str">
        <f aca="true">IF(ISBLANK(OFFSET('Raw Data'!$A$3,MATCH('Data above threshold'!$A150,'Raw Data'!$B$4:$B$185,0),MATCH('Data above threshold'!BW$4,'Raw Data'!$3:$3,0)-1)),"", IFERROR($J150*OFFSET('Raw Data'!$A$3,MATCH('Data above threshold'!$A150,'Raw Data'!$B$4:$B$185,0),MATCH('Data above threshold'!BW$4,'Raw Data'!$3:$3,0)-1),"NA"))</f>
        <v/>
      </c>
      <c r="BV150" s="103" t="str">
        <f aca="true">IF(ISBLANK(OFFSET('Raw Data'!$A$3,MATCH('Data above threshold'!$A150,'Raw Data'!$B$4:$B$185,0),MATCH('Data above threshold'!BX$4,'Raw Data'!$3:$3,0)-1)),"", IFERROR($J150*OFFSET('Raw Data'!$A$3,MATCH('Data above threshold'!$A150,'Raw Data'!$B$4:$B$185,0),MATCH('Data above threshold'!BX$4,'Raw Data'!$3:$3,0)-1),"NA"))</f>
        <v/>
      </c>
      <c r="BW150" s="103" t="str">
        <f aca="true">IF(ISBLANK(OFFSET('Raw Data'!$A$3,MATCH('Data above threshold'!$A150,'Raw Data'!$B$4:$B$185,0),MATCH('Data above threshold'!BY$4,'Raw Data'!$3:$3,0)-1)),"", IFERROR($J150*OFFSET('Raw Data'!$A$3,MATCH('Data above threshold'!$A150,'Raw Data'!$B$4:$B$185,0),MATCH('Data above threshold'!BY$4,'Raw Data'!$3:$3,0)-1),"NA"))</f>
        <v/>
      </c>
      <c r="BX150" s="103" t="str">
        <f aca="true">IF(ISBLANK(OFFSET('Raw Data'!$A$3,MATCH('Data above threshold'!$A150,'Raw Data'!$B$4:$B$185,0),MATCH('Data above threshold'!BZ$4,'Raw Data'!$3:$3,0)-1)),"", IFERROR($J150*OFFSET('Raw Data'!$A$3,MATCH('Data above threshold'!$A150,'Raw Data'!$B$4:$B$185,0),MATCH('Data above threshold'!BZ$4,'Raw Data'!$3:$3,0)-1),"NA"))</f>
        <v/>
      </c>
      <c r="BY150" s="103" t="str">
        <f aca="true">IF(ISBLANK(OFFSET('Raw Data'!$A$3,MATCH('Data above threshold'!$A150,'Raw Data'!$B$4:$B$185,0),MATCH('Data above threshold'!CA$4,'Raw Data'!$3:$3,0)-1)),"", IFERROR($J150*OFFSET('Raw Data'!$A$3,MATCH('Data above threshold'!$A150,'Raw Data'!$B$4:$B$185,0),MATCH('Data above threshold'!CA$4,'Raw Data'!$3:$3,0)-1),"NA"))</f>
        <v/>
      </c>
      <c r="BZ150" s="103" t="str">
        <f aca="true">IF(ISBLANK(OFFSET('Raw Data'!$A$3,MATCH('Data above threshold'!$A150,'Raw Data'!$B$4:$B$185,0),MATCH('Data above threshold'!CB$4,'Raw Data'!$3:$3,0)-1)),"", IFERROR($J150*OFFSET('Raw Data'!$A$3,MATCH('Data above threshold'!$A150,'Raw Data'!$B$4:$B$185,0),MATCH('Data above threshold'!CB$4,'Raw Data'!$3:$3,0)-1),"NA"))</f>
        <v/>
      </c>
      <c r="CA150" s="103" t="str">
        <f aca="true">IF(ISBLANK(OFFSET('Raw Data'!$A$3,MATCH('Data above threshold'!$A150,'Raw Data'!$B$4:$B$185,0),MATCH('Data above threshold'!CC$4,'Raw Data'!$3:$3,0)-1)),"", IFERROR($J150*OFFSET('Raw Data'!$A$3,MATCH('Data above threshold'!$A150,'Raw Data'!$B$4:$B$185,0),MATCH('Data above threshold'!CC$4,'Raw Data'!$3:$3,0)-1),"NA"))</f>
        <v/>
      </c>
      <c r="CB150" s="103" t="str">
        <f aca="true">IF(ISBLANK(OFFSET('Raw Data'!$A$3,MATCH('Data above threshold'!$A150,'Raw Data'!$B$4:$B$185,0),MATCH('Data above threshold'!CD$4,'Raw Data'!$3:$3,0)-1)),"", IFERROR($J150*OFFSET('Raw Data'!$A$3,MATCH('Data above threshold'!$A150,'Raw Data'!$B$4:$B$185,0),MATCH('Data above threshold'!CD$4,'Raw Data'!$3:$3,0)-1),"NA"))</f>
        <v/>
      </c>
      <c r="CC150" s="103" t="str">
        <f aca="true">IF(ISBLANK(OFFSET('Raw Data'!$A$3,MATCH('Data above threshold'!$A150,'Raw Data'!$B$4:$B$185,0),MATCH('Data above threshold'!CE$4,'Raw Data'!$3:$3,0)-1)),"", IFERROR($J150*OFFSET('Raw Data'!$A$3,MATCH('Data above threshold'!$A150,'Raw Data'!$B$4:$B$185,0),MATCH('Data above threshold'!CE$4,'Raw Data'!$3:$3,0)-1),"NA"))</f>
        <v/>
      </c>
      <c r="CD150" s="103" t="str">
        <f aca="true">IF(ISBLANK(OFFSET('Raw Data'!$A$3,MATCH('Data above threshold'!$A150,'Raw Data'!$B$4:$B$185,0),MATCH('Data above threshold'!CF$4,'Raw Data'!$3:$3,0)-1)),"", IFERROR($J150*OFFSET('Raw Data'!$A$3,MATCH('Data above threshold'!$A150,'Raw Data'!$B$4:$B$185,0),MATCH('Data above threshold'!CF$4,'Raw Data'!$3:$3,0)-1),"NA"))</f>
        <v/>
      </c>
      <c r="CE150" s="103" t="str">
        <f aca="true">IF(ISBLANK(OFFSET('Raw Data'!$A$3,MATCH('Data above threshold'!$A150,'Raw Data'!$B$4:$B$185,0),MATCH('Data above threshold'!CG$4,'Raw Data'!$3:$3,0)-1)),"", IFERROR($J150*OFFSET('Raw Data'!$A$3,MATCH('Data above threshold'!$A150,'Raw Data'!$B$4:$B$185,0),MATCH('Data above threshold'!CG$4,'Raw Data'!$3:$3,0)-1),"NA"))</f>
        <v/>
      </c>
      <c r="CF150" s="103" t="str">
        <f aca="true">IF(ISBLANK(OFFSET('Raw Data'!$A$3,MATCH('Data above threshold'!$A150,'Raw Data'!$B$4:$B$185,0),MATCH('Data above threshold'!CH$4,'Raw Data'!$3:$3,0)-1)),"", IFERROR($J150*OFFSET('Raw Data'!$A$3,MATCH('Data above threshold'!$A150,'Raw Data'!$B$4:$B$185,0),MATCH('Data above threshold'!CH$4,'Raw Data'!$3:$3,0)-1),"NA"))</f>
        <v/>
      </c>
      <c r="CG150" s="103" t="str">
        <f aca="true">IF(ISBLANK(OFFSET('Raw Data'!$A$3,MATCH('Data above threshold'!$A150,'Raw Data'!$B$4:$B$185,0),MATCH('Data above threshold'!CI$4,'Raw Data'!$3:$3,0)-1)),"", IFERROR($J150*OFFSET('Raw Data'!$A$3,MATCH('Data above threshold'!$A150,'Raw Data'!$B$4:$B$185,0),MATCH('Data above threshold'!CI$4,'Raw Data'!$3:$3,0)-1),"NA"))</f>
        <v/>
      </c>
      <c r="CH150" s="103" t="str">
        <f aca="true">IF(ISBLANK(OFFSET('Raw Data'!$A$3,MATCH('Data above threshold'!$A150,'Raw Data'!$B$4:$B$185,0),MATCH('Data above threshold'!CJ$4,'Raw Data'!$3:$3,0)-1)),"", IFERROR($J150*OFFSET('Raw Data'!$A$3,MATCH('Data above threshold'!$A150,'Raw Data'!$B$4:$B$185,0),MATCH('Data above threshold'!CJ$4,'Raw Data'!$3:$3,0)-1),"NA"))</f>
        <v/>
      </c>
      <c r="CI150" s="103" t="str">
        <f aca="true">IF(ISBLANK(OFFSET('Raw Data'!$A$3,MATCH('Data above threshold'!$A150,'Raw Data'!$B$4:$B$185,0),MATCH('Data above threshold'!CK$4,'Raw Data'!$3:$3,0)-1)),"", IFERROR($J150*OFFSET('Raw Data'!$A$3,MATCH('Data above threshold'!$A150,'Raw Data'!$B$4:$B$185,0),MATCH('Data above threshold'!CK$4,'Raw Data'!$3:$3,0)-1),"NA"))</f>
        <v/>
      </c>
      <c r="CJ150" s="103" t="str">
        <f aca="true">IF(ISBLANK(OFFSET('Raw Data'!$A$3,MATCH('Data above threshold'!$A150,'Raw Data'!$B$4:$B$185,0),MATCH('Data above threshold'!CL$4,'Raw Data'!$3:$3,0)-1)),"", IFERROR($J150*OFFSET('Raw Data'!$A$3,MATCH('Data above threshold'!$A150,'Raw Data'!$B$4:$B$185,0),MATCH('Data above threshold'!CL$4,'Raw Data'!$3:$3,0)-1),"NA"))</f>
        <v/>
      </c>
      <c r="CK150" s="103" t="str">
        <f aca="true">IF(ISBLANK(OFFSET('Raw Data'!$A$3,MATCH('Data above threshold'!$A150,'Raw Data'!$B$4:$B$185,0),MATCH('Data above threshold'!CM$4,'Raw Data'!$3:$3,0)-1)),"", IFERROR($J150*OFFSET('Raw Data'!$A$3,MATCH('Data above threshold'!$A150,'Raw Data'!$B$4:$B$185,0),MATCH('Data above threshold'!CM$4,'Raw Data'!$3:$3,0)-1),"NA"))</f>
        <v/>
      </c>
      <c r="CL150" s="103" t="str">
        <f aca="true">IF(ISBLANK(OFFSET('Raw Data'!$A$3,MATCH('Data above threshold'!$A150,'Raw Data'!$B$4:$B$185,0),MATCH('Data above threshold'!CN$4,'Raw Data'!$3:$3,0)-1)),"", IFERROR($J150*OFFSET('Raw Data'!$A$3,MATCH('Data above threshold'!$A150,'Raw Data'!$B$4:$B$185,0),MATCH('Data above threshold'!CN$4,'Raw Data'!$3:$3,0)-1),"NA"))</f>
        <v/>
      </c>
      <c r="CM150" s="103" t="str">
        <f aca="true">IF(ISBLANK(OFFSET('Raw Data'!$A$3,MATCH('Data above threshold'!$A150,'Raw Data'!$B$4:$B$185,0),MATCH('Data above threshold'!CO$4,'Raw Data'!$3:$3,0)-1)),"", IFERROR($J150*OFFSET('Raw Data'!$A$3,MATCH('Data above threshold'!$A150,'Raw Data'!$B$4:$B$185,0),MATCH('Data above threshold'!CO$4,'Raw Data'!$3:$3,0)-1),"NA"))</f>
        <v/>
      </c>
      <c r="CN150" s="103" t="str">
        <f aca="true">IF(ISBLANK(OFFSET('Raw Data'!$A$3,MATCH('Data above threshold'!$A150,'Raw Data'!$B$4:$B$185,0),MATCH('Data above threshold'!CP$4,'Raw Data'!$3:$3,0)-1)),"", IFERROR($J150*OFFSET('Raw Data'!$A$3,MATCH('Data above threshold'!$A150,'Raw Data'!$B$4:$B$185,0),MATCH('Data above threshold'!CP$4,'Raw Data'!$3:$3,0)-1),"NA"))</f>
        <v/>
      </c>
      <c r="CO150" s="103" t="str">
        <f aca="true">IF(ISBLANK(OFFSET('Raw Data'!$A$3,MATCH('Data above threshold'!$A150,'Raw Data'!$B$4:$B$185,0),MATCH('Data above threshold'!CQ$4,'Raw Data'!$3:$3,0)-1)),"", IFERROR($J150*OFFSET('Raw Data'!$A$3,MATCH('Data above threshold'!$A150,'Raw Data'!$B$4:$B$185,0),MATCH('Data above threshold'!CQ$4,'Raw Data'!$3:$3,0)-1),"NA"))</f>
        <v/>
      </c>
      <c r="CP150" s="103" t="str">
        <f aca="true">IF(ISBLANK(OFFSET('Raw Data'!$A$3,MATCH('Data above threshold'!$A150,'Raw Data'!$B$4:$B$185,0),MATCH('Data above threshold'!CR$4,'Raw Data'!$3:$3,0)-1)),"", IFERROR($J150*OFFSET('Raw Data'!$A$3,MATCH('Data above threshold'!$A150,'Raw Data'!$B$4:$B$185,0),MATCH('Data above threshold'!CR$4,'Raw Data'!$3:$3,0)-1),"NA"))</f>
        <v/>
      </c>
    </row>
    <row r="151" customFormat="false" ht="15.5" hidden="false" customHeight="false" outlineLevel="0" collapsed="false">
      <c r="A151" s="107" t="n">
        <v>5231</v>
      </c>
      <c r="B151" s="107" t="n">
        <v>4</v>
      </c>
      <c r="C151" s="103" t="str">
        <f aca="true">IF(ISBLANK(OFFSET('Raw Data'!$A$3,MATCH($A151,'Raw Data'!$B$4:$B$185,0),MATCH(C$4,'Raw Data'!$3:$3,0)-1)),"",OFFSET('Raw Data'!$A$3,MATCH($A151,'Raw Data'!$B$4:$B$185,0),MATCH(C$4,'Raw Data'!$3:$3,0)-1))</f>
        <v/>
      </c>
      <c r="D151" s="103" t="str">
        <f aca="true">IF(ISBLANK(OFFSET('Raw Data'!$A$3,MATCH($A151,'Raw Data'!$B$4:$B$185,0),MATCH(D$4,'Raw Data'!$3:$3,0)-1)),"",OFFSET('Raw Data'!$A$3,MATCH($A151,'Raw Data'!$B$4:$B$185,0),MATCH(D$4,'Raw Data'!$3:$3,0)-1))</f>
        <v>Levels of participation in ISO's committee on Artifical Intelligence</v>
      </c>
      <c r="E151" s="103" t="str">
        <f aca="true">IF(ISBLANK(OFFSET('Raw Data'!$A$3,MATCH($A151,'Raw Data'!$B$4:$B$185,0),MATCH(E$4,'Raw Data'!$3:$3,0)-1)),"",OFFSET('Raw Data'!$A$3,MATCH($A151,'Raw Data'!$B$4:$B$185,0),MATCH(E$4,'Raw Data'!$3:$3,0)-1))</f>
        <v/>
      </c>
      <c r="F151" s="103" t="str">
        <f aca="true">IF(ISBLANK(OFFSET('Raw Data'!$A$3,MATCH($A151,'Raw Data'!$B$4:$B$185,0),MATCH(F$4,'Raw Data'!$3:$3,0)-1)),"",OFFSET('Raw Data'!$A$3,MATCH($A151,'Raw Data'!$B$4:$B$185,0),MATCH(F$4,'Raw Data'!$3:$3,0)-1))</f>
        <v/>
      </c>
      <c r="H151" s="103" t="str">
        <f aca="true">IF(ISBLANK(OFFSET('Raw Data'!$A$3,MATCH($A151,'Raw Data'!$B$4:$B$185,0),MATCH(H$4,'Raw Data'!$3:$3,0)-1)),"",OFFSET('Raw Data'!$A$3,MATCH($A151,'Raw Data'!$B$4:$B$185,0),MATCH(H$4,'Raw Data'!$3:$3,0)-1))</f>
        <v>2 = Participating members; 1 = observing members; 0 = non-member</v>
      </c>
      <c r="I151" s="103" t="str">
        <f aca="true">IF(ISBLANK(OFFSET('Raw Data'!$A$3,MATCH($A151,'Raw Data'!$B$4:$B$185,0),MATCH(I$4,'Raw Data'!$3:$3,0)-1)),"",OFFSET('Raw Data'!$A$3,MATCH($A151,'Raw Data'!$B$4:$B$185,0),MATCH(I$4,'Raw Data'!$3:$3,0)-1))</f>
        <v>Plus</v>
      </c>
      <c r="J151" s="103" t="n">
        <f aca="false">IF(I151="","",IF(I151="Minus",-1,1))</f>
        <v>1</v>
      </c>
      <c r="K151" s="105" t="n">
        <f aca="false" t="array" ref="K151:K151">IFERROR(SKEW(IF(ISNUMBER(O151:CP151),O151:CP151,"")),"")</f>
        <v>0.609412886300355</v>
      </c>
      <c r="L151" s="103" t="n">
        <f aca="true">IF(ISBLANK(OFFSET('Data above threshold'!$A$4,MATCH('Data above threshold'!$A151,'Data above threshold'!$A$5:$A$185,0),MATCH('Data above threshold'!N$4,'Data above threshold'!$4:$4,0)-1)),1,OFFSET('Data above threshold'!$A$4,MATCH('Data above threshold'!$A151,'Data above threshold'!$A$5:$A$185,0),MATCH('Data above threshold'!N$4,'Data above threshold'!$4:$4,0)-1))</f>
        <v>0</v>
      </c>
      <c r="M151" s="103" t="str">
        <f aca="true">IF(ISBLANK(OFFSET('Data above threshold'!$A$4,MATCH('Data above threshold'!$A151,'Data above threshold'!$A$5:$A$185,0),MATCH('Data above threshold'!O$4,'Data above threshold'!$4:$4,0)-1)),"",OFFSET('Data above threshold'!$A$4,MATCH('Data above threshold'!$A151,'Data above threshold'!$A$5:$A$185,0),MATCH('Data above threshold'!O$4,'Data above threshold'!$4:$4,0)-1))</f>
        <v/>
      </c>
      <c r="N151" s="106" t="n">
        <f aca="false" t="array" ref="N151:N151">IF(B151&lt;4,"",1-IFERROR(SUM(ISNUMBER(O151:CP151)*(1-$O$3:$CP$3))/COUNTIF($O$3:$CP$3,0),0))</f>
        <v>0</v>
      </c>
      <c r="O151" s="103" t="n">
        <f aca="true">IF(ISBLANK(OFFSET('Raw Data'!$A$3,MATCH('Data above threshold'!$A151,'Raw Data'!$B$4:$B$185,0),MATCH('Data above threshold'!Q$4,'Raw Data'!$3:$3,0)-1)),"", IFERROR($J151*OFFSET('Raw Data'!$A$3,MATCH('Data above threshold'!$A151,'Raw Data'!$B$4:$B$185,0),MATCH('Data above threshold'!Q$4,'Raw Data'!$3:$3,0)-1),"NA"))</f>
        <v>1</v>
      </c>
      <c r="P151" s="103" t="n">
        <f aca="true">IF(ISBLANK(OFFSET('Raw Data'!$A$3,MATCH('Data above threshold'!$A151,'Raw Data'!$B$4:$B$185,0),MATCH('Data above threshold'!R$4,'Raw Data'!$3:$3,0)-1)),"", IFERROR($J151*OFFSET('Raw Data'!$A$3,MATCH('Data above threshold'!$A151,'Raw Data'!$B$4:$B$185,0),MATCH('Data above threshold'!R$4,'Raw Data'!$3:$3,0)-1),"NA"))</f>
        <v>2</v>
      </c>
      <c r="Q151" s="103" t="n">
        <f aca="true">IF(ISBLANK(OFFSET('Raw Data'!$A$3,MATCH('Data above threshold'!$A151,'Raw Data'!$B$4:$B$185,0),MATCH('Data above threshold'!S$4,'Raw Data'!$3:$3,0)-1)),"", IFERROR($J151*OFFSET('Raw Data'!$A$3,MATCH('Data above threshold'!$A151,'Raw Data'!$B$4:$B$185,0),MATCH('Data above threshold'!S$4,'Raw Data'!$3:$3,0)-1),"NA"))</f>
        <v>2</v>
      </c>
      <c r="R151" s="103" t="n">
        <f aca="true">IF(ISBLANK(OFFSET('Raw Data'!$A$3,MATCH('Data above threshold'!$A151,'Raw Data'!$B$4:$B$185,0),MATCH('Data above threshold'!T$4,'Raw Data'!$3:$3,0)-1)),"", IFERROR($J151*OFFSET('Raw Data'!$A$3,MATCH('Data above threshold'!$A151,'Raw Data'!$B$4:$B$185,0),MATCH('Data above threshold'!T$4,'Raw Data'!$3:$3,0)-1),"NA"))</f>
        <v>2</v>
      </c>
      <c r="S151" s="103" t="n">
        <f aca="true">IF(ISBLANK(OFFSET('Raw Data'!$A$3,MATCH('Data above threshold'!$A151,'Raw Data'!$B$4:$B$185,0),MATCH('Data above threshold'!U$4,'Raw Data'!$3:$3,0)-1)),"", IFERROR($J151*OFFSET('Raw Data'!$A$3,MATCH('Data above threshold'!$A151,'Raw Data'!$B$4:$B$185,0),MATCH('Data above threshold'!U$4,'Raw Data'!$3:$3,0)-1),"NA"))</f>
        <v>0</v>
      </c>
      <c r="T151" s="103" t="n">
        <f aca="true">IF(ISBLANK(OFFSET('Raw Data'!$A$3,MATCH('Data above threshold'!$A151,'Raw Data'!$B$4:$B$185,0),MATCH('Data above threshold'!V$4,'Raw Data'!$3:$3,0)-1)),"", IFERROR($J151*OFFSET('Raw Data'!$A$3,MATCH('Data above threshold'!$A151,'Raw Data'!$B$4:$B$185,0),MATCH('Data above threshold'!V$4,'Raw Data'!$3:$3,0)-1),"NA"))</f>
        <v>0</v>
      </c>
      <c r="U151" s="103" t="n">
        <f aca="true">IF(ISBLANK(OFFSET('Raw Data'!$A$3,MATCH('Data above threshold'!$A151,'Raw Data'!$B$4:$B$185,0),MATCH('Data above threshold'!W$4,'Raw Data'!$3:$3,0)-1)),"", IFERROR($J151*OFFSET('Raw Data'!$A$3,MATCH('Data above threshold'!$A151,'Raw Data'!$B$4:$B$185,0),MATCH('Data above threshold'!W$4,'Raw Data'!$3:$3,0)-1),"NA"))</f>
        <v>0</v>
      </c>
      <c r="V151" s="103" t="n">
        <f aca="true">IF(ISBLANK(OFFSET('Raw Data'!$A$3,MATCH('Data above threshold'!$A151,'Raw Data'!$B$4:$B$185,0),MATCH('Data above threshold'!X$4,'Raw Data'!$3:$3,0)-1)),"", IFERROR($J151*OFFSET('Raw Data'!$A$3,MATCH('Data above threshold'!$A151,'Raw Data'!$B$4:$B$185,0),MATCH('Data above threshold'!X$4,'Raw Data'!$3:$3,0)-1),"NA"))</f>
        <v>2</v>
      </c>
      <c r="W151" s="103" t="n">
        <f aca="true">IF(ISBLANK(OFFSET('Raw Data'!$A$3,MATCH('Data above threshold'!$A151,'Raw Data'!$B$4:$B$185,0),MATCH('Data above threshold'!Y$4,'Raw Data'!$3:$3,0)-1)),"", IFERROR($J151*OFFSET('Raw Data'!$A$3,MATCH('Data above threshold'!$A151,'Raw Data'!$B$4:$B$185,0),MATCH('Data above threshold'!Y$4,'Raw Data'!$3:$3,0)-1),"NA"))</f>
        <v>2</v>
      </c>
      <c r="X151" s="103" t="n">
        <f aca="true">IF(ISBLANK(OFFSET('Raw Data'!$A$3,MATCH('Data above threshold'!$A151,'Raw Data'!$B$4:$B$185,0),MATCH('Data above threshold'!Z$4,'Raw Data'!$3:$3,0)-1)),"", IFERROR($J151*OFFSET('Raw Data'!$A$3,MATCH('Data above threshold'!$A151,'Raw Data'!$B$4:$B$185,0),MATCH('Data above threshold'!Z$4,'Raw Data'!$3:$3,0)-1),"NA"))</f>
        <v>0</v>
      </c>
      <c r="Y151" s="103" t="n">
        <f aca="true">IF(ISBLANK(OFFSET('Raw Data'!$A$3,MATCH('Data above threshold'!$A151,'Raw Data'!$B$4:$B$185,0),MATCH('Data above threshold'!AA$4,'Raw Data'!$3:$3,0)-1)),"", IFERROR($J151*OFFSET('Raw Data'!$A$3,MATCH('Data above threshold'!$A151,'Raw Data'!$B$4:$B$185,0),MATCH('Data above threshold'!AA$4,'Raw Data'!$3:$3,0)-1),"NA"))</f>
        <v>2</v>
      </c>
      <c r="Z151" s="103" t="n">
        <f aca="true">IF(ISBLANK(OFFSET('Raw Data'!$A$3,MATCH('Data above threshold'!$A151,'Raw Data'!$B$4:$B$185,0),MATCH('Data above threshold'!AB$4,'Raw Data'!$3:$3,0)-1)),"", IFERROR($J151*OFFSET('Raw Data'!$A$3,MATCH('Data above threshold'!$A151,'Raw Data'!$B$4:$B$185,0),MATCH('Data above threshold'!AB$4,'Raw Data'!$3:$3,0)-1),"NA"))</f>
        <v>2</v>
      </c>
      <c r="AA151" s="103" t="n">
        <f aca="true">IF(ISBLANK(OFFSET('Raw Data'!$A$3,MATCH('Data above threshold'!$A151,'Raw Data'!$B$4:$B$185,0),MATCH('Data above threshold'!AC$4,'Raw Data'!$3:$3,0)-1)),"", IFERROR($J151*OFFSET('Raw Data'!$A$3,MATCH('Data above threshold'!$A151,'Raw Data'!$B$4:$B$185,0),MATCH('Data above threshold'!AC$4,'Raw Data'!$3:$3,0)-1),"NA"))</f>
        <v>0</v>
      </c>
      <c r="AB151" s="103" t="n">
        <f aca="true">IF(ISBLANK(OFFSET('Raw Data'!$A$3,MATCH('Data above threshold'!$A151,'Raw Data'!$B$4:$B$185,0),MATCH('Data above threshold'!AD$4,'Raw Data'!$3:$3,0)-1)),"", IFERROR($J151*OFFSET('Raw Data'!$A$3,MATCH('Data above threshold'!$A151,'Raw Data'!$B$4:$B$185,0),MATCH('Data above threshold'!AD$4,'Raw Data'!$3:$3,0)-1),"NA"))</f>
        <v>0</v>
      </c>
      <c r="AC151" s="103" t="n">
        <f aca="true">IF(ISBLANK(OFFSET('Raw Data'!$A$3,MATCH('Data above threshold'!$A151,'Raw Data'!$B$4:$B$185,0),MATCH('Data above threshold'!AE$4,'Raw Data'!$3:$3,0)-1)),"", IFERROR($J151*OFFSET('Raw Data'!$A$3,MATCH('Data above threshold'!$A151,'Raw Data'!$B$4:$B$185,0),MATCH('Data above threshold'!AE$4,'Raw Data'!$3:$3,0)-1),"NA"))</f>
        <v>0</v>
      </c>
      <c r="AD151" s="103" t="n">
        <f aca="true">IF(ISBLANK(OFFSET('Raw Data'!$A$3,MATCH('Data above threshold'!$A151,'Raw Data'!$B$4:$B$185,0),MATCH('Data above threshold'!AF$4,'Raw Data'!$3:$3,0)-1)),"", IFERROR($J151*OFFSET('Raw Data'!$A$3,MATCH('Data above threshold'!$A151,'Raw Data'!$B$4:$B$185,0),MATCH('Data above threshold'!AF$4,'Raw Data'!$3:$3,0)-1),"NA"))</f>
        <v>1</v>
      </c>
      <c r="AE151" s="103" t="n">
        <f aca="true">IF(ISBLANK(OFFSET('Raw Data'!$A$3,MATCH('Data above threshold'!$A151,'Raw Data'!$B$4:$B$185,0),MATCH('Data above threshold'!AG$4,'Raw Data'!$3:$3,0)-1)),"", IFERROR($J151*OFFSET('Raw Data'!$A$3,MATCH('Data above threshold'!$A151,'Raw Data'!$B$4:$B$185,0),MATCH('Data above threshold'!AG$4,'Raw Data'!$3:$3,0)-1),"NA"))</f>
        <v>2</v>
      </c>
      <c r="AF151" s="103" t="n">
        <f aca="true">IF(ISBLANK(OFFSET('Raw Data'!$A$3,MATCH('Data above threshold'!$A151,'Raw Data'!$B$4:$B$185,0),MATCH('Data above threshold'!AH$4,'Raw Data'!$3:$3,0)-1)),"", IFERROR($J151*OFFSET('Raw Data'!$A$3,MATCH('Data above threshold'!$A151,'Raw Data'!$B$4:$B$185,0),MATCH('Data above threshold'!AH$4,'Raw Data'!$3:$3,0)-1),"NA"))</f>
        <v>2</v>
      </c>
      <c r="AG151" s="103" t="n">
        <f aca="true">IF(ISBLANK(OFFSET('Raw Data'!$A$3,MATCH('Data above threshold'!$A151,'Raw Data'!$B$4:$B$185,0),MATCH('Data above threshold'!AI$4,'Raw Data'!$3:$3,0)-1)),"", IFERROR($J151*OFFSET('Raw Data'!$A$3,MATCH('Data above threshold'!$A151,'Raw Data'!$B$4:$B$185,0),MATCH('Data above threshold'!AI$4,'Raw Data'!$3:$3,0)-1),"NA"))</f>
        <v>0</v>
      </c>
      <c r="AH151" s="103" t="n">
        <f aca="true">IF(ISBLANK(OFFSET('Raw Data'!$A$3,MATCH('Data above threshold'!$A151,'Raw Data'!$B$4:$B$185,0),MATCH('Data above threshold'!AJ$4,'Raw Data'!$3:$3,0)-1)),"", IFERROR($J151*OFFSET('Raw Data'!$A$3,MATCH('Data above threshold'!$A151,'Raw Data'!$B$4:$B$185,0),MATCH('Data above threshold'!AJ$4,'Raw Data'!$3:$3,0)-1),"NA"))</f>
        <v>0</v>
      </c>
      <c r="AI151" s="103" t="n">
        <f aca="true">IF(ISBLANK(OFFSET('Raw Data'!$A$3,MATCH('Data above threshold'!$A151,'Raw Data'!$B$4:$B$185,0),MATCH('Data above threshold'!AK$4,'Raw Data'!$3:$3,0)-1)),"", IFERROR($J151*OFFSET('Raw Data'!$A$3,MATCH('Data above threshold'!$A151,'Raw Data'!$B$4:$B$185,0),MATCH('Data above threshold'!AK$4,'Raw Data'!$3:$3,0)-1),"NA"))</f>
        <v>0</v>
      </c>
      <c r="AJ151" s="103" t="n">
        <f aca="true">IF(ISBLANK(OFFSET('Raw Data'!$A$3,MATCH('Data above threshold'!$A151,'Raw Data'!$B$4:$B$185,0),MATCH('Data above threshold'!AL$4,'Raw Data'!$3:$3,0)-1)),"", IFERROR($J151*OFFSET('Raw Data'!$A$3,MATCH('Data above threshold'!$A151,'Raw Data'!$B$4:$B$185,0),MATCH('Data above threshold'!AL$4,'Raw Data'!$3:$3,0)-1),"NA"))</f>
        <v>2</v>
      </c>
      <c r="AK151" s="103" t="n">
        <f aca="true">IF(ISBLANK(OFFSET('Raw Data'!$A$3,MATCH('Data above threshold'!$A151,'Raw Data'!$B$4:$B$185,0),MATCH('Data above threshold'!AM$4,'Raw Data'!$3:$3,0)-1)),"", IFERROR($J151*OFFSET('Raw Data'!$A$3,MATCH('Data above threshold'!$A151,'Raw Data'!$B$4:$B$185,0),MATCH('Data above threshold'!AM$4,'Raw Data'!$3:$3,0)-1),"NA"))</f>
        <v>2</v>
      </c>
      <c r="AL151" s="103" t="n">
        <f aca="true">IF(ISBLANK(OFFSET('Raw Data'!$A$3,MATCH('Data above threshold'!$A151,'Raw Data'!$B$4:$B$185,0),MATCH('Data above threshold'!AN$4,'Raw Data'!$3:$3,0)-1)),"", IFERROR($J151*OFFSET('Raw Data'!$A$3,MATCH('Data above threshold'!$A151,'Raw Data'!$B$4:$B$185,0),MATCH('Data above threshold'!AN$4,'Raw Data'!$3:$3,0)-1),"NA"))</f>
        <v>0</v>
      </c>
      <c r="AM151" s="103" t="n">
        <f aca="true">IF(ISBLANK(OFFSET('Raw Data'!$A$3,MATCH('Data above threshold'!$A151,'Raw Data'!$B$4:$B$185,0),MATCH('Data above threshold'!AO$4,'Raw Data'!$3:$3,0)-1)),"", IFERROR($J151*OFFSET('Raw Data'!$A$3,MATCH('Data above threshold'!$A151,'Raw Data'!$B$4:$B$185,0),MATCH('Data above threshold'!AO$4,'Raw Data'!$3:$3,0)-1),"NA"))</f>
        <v>2</v>
      </c>
      <c r="AN151" s="103" t="n">
        <f aca="true">IF(ISBLANK(OFFSET('Raw Data'!$A$3,MATCH('Data above threshold'!$A151,'Raw Data'!$B$4:$B$185,0),MATCH('Data above threshold'!AP$4,'Raw Data'!$3:$3,0)-1)),"", IFERROR($J151*OFFSET('Raw Data'!$A$3,MATCH('Data above threshold'!$A151,'Raw Data'!$B$4:$B$185,0),MATCH('Data above threshold'!AP$4,'Raw Data'!$3:$3,0)-1),"NA"))</f>
        <v>2</v>
      </c>
      <c r="AO151" s="103" t="n">
        <f aca="true">IF(ISBLANK(OFFSET('Raw Data'!$A$3,MATCH('Data above threshold'!$A151,'Raw Data'!$B$4:$B$185,0),MATCH('Data above threshold'!AQ$4,'Raw Data'!$3:$3,0)-1)),"", IFERROR($J151*OFFSET('Raw Data'!$A$3,MATCH('Data above threshold'!$A151,'Raw Data'!$B$4:$B$185,0),MATCH('Data above threshold'!AQ$4,'Raw Data'!$3:$3,0)-1),"NA"))</f>
        <v>0</v>
      </c>
      <c r="AP151" s="103" t="n">
        <f aca="true">IF(ISBLANK(OFFSET('Raw Data'!$A$3,MATCH('Data above threshold'!$A151,'Raw Data'!$B$4:$B$185,0),MATCH('Data above threshold'!AR$4,'Raw Data'!$3:$3,0)-1)),"", IFERROR($J151*OFFSET('Raw Data'!$A$3,MATCH('Data above threshold'!$A151,'Raw Data'!$B$4:$B$185,0),MATCH('Data above threshold'!AR$4,'Raw Data'!$3:$3,0)-1),"NA"))</f>
        <v>0</v>
      </c>
      <c r="AQ151" s="103" t="n">
        <f aca="true">IF(ISBLANK(OFFSET('Raw Data'!$A$3,MATCH('Data above threshold'!$A151,'Raw Data'!$B$4:$B$185,0),MATCH('Data above threshold'!AS$4,'Raw Data'!$3:$3,0)-1)),"", IFERROR($J151*OFFSET('Raw Data'!$A$3,MATCH('Data above threshold'!$A151,'Raw Data'!$B$4:$B$185,0),MATCH('Data above threshold'!AS$4,'Raw Data'!$3:$3,0)-1),"NA"))</f>
        <v>0</v>
      </c>
      <c r="AR151" s="103" t="n">
        <f aca="true">IF(ISBLANK(OFFSET('Raw Data'!$A$3,MATCH('Data above threshold'!$A151,'Raw Data'!$B$4:$B$185,0),MATCH('Data above threshold'!AT$4,'Raw Data'!$3:$3,0)-1)),"", IFERROR($J151*OFFSET('Raw Data'!$A$3,MATCH('Data above threshold'!$A151,'Raw Data'!$B$4:$B$185,0),MATCH('Data above threshold'!AT$4,'Raw Data'!$3:$3,0)-1),"NA"))</f>
        <v>0</v>
      </c>
      <c r="AS151" s="103" t="n">
        <f aca="true">IF(ISBLANK(OFFSET('Raw Data'!$A$3,MATCH('Data above threshold'!$A151,'Raw Data'!$B$4:$B$185,0),MATCH('Data above threshold'!AU$4,'Raw Data'!$3:$3,0)-1)),"", IFERROR($J151*OFFSET('Raw Data'!$A$3,MATCH('Data above threshold'!$A151,'Raw Data'!$B$4:$B$185,0),MATCH('Data above threshold'!AU$4,'Raw Data'!$3:$3,0)-1),"NA"))</f>
        <v>0</v>
      </c>
      <c r="AT151" s="103" t="n">
        <f aca="true">IF(ISBLANK(OFFSET('Raw Data'!$A$3,MATCH('Data above threshold'!$A151,'Raw Data'!$B$4:$B$185,0),MATCH('Data above threshold'!AV$4,'Raw Data'!$3:$3,0)-1)),"", IFERROR($J151*OFFSET('Raw Data'!$A$3,MATCH('Data above threshold'!$A151,'Raw Data'!$B$4:$B$185,0),MATCH('Data above threshold'!AV$4,'Raw Data'!$3:$3,0)-1),"NA"))</f>
        <v>1</v>
      </c>
      <c r="AU151" s="103" t="n">
        <f aca="true">IF(ISBLANK(OFFSET('Raw Data'!$A$3,MATCH('Data above threshold'!$A151,'Raw Data'!$B$4:$B$185,0),MATCH('Data above threshold'!AW$4,'Raw Data'!$3:$3,0)-1)),"", IFERROR($J151*OFFSET('Raw Data'!$A$3,MATCH('Data above threshold'!$A151,'Raw Data'!$B$4:$B$185,0),MATCH('Data above threshold'!AW$4,'Raw Data'!$3:$3,0)-1),"NA"))</f>
        <v>2</v>
      </c>
      <c r="AV151" s="103" t="n">
        <f aca="true">IF(ISBLANK(OFFSET('Raw Data'!$A$3,MATCH('Data above threshold'!$A151,'Raw Data'!$B$4:$B$185,0),MATCH('Data above threshold'!AX$4,'Raw Data'!$3:$3,0)-1)),"", IFERROR($J151*OFFSET('Raw Data'!$A$3,MATCH('Data above threshold'!$A151,'Raw Data'!$B$4:$B$185,0),MATCH('Data above threshold'!AX$4,'Raw Data'!$3:$3,0)-1),"NA"))</f>
        <v>0</v>
      </c>
      <c r="AW151" s="103" t="n">
        <f aca="true">IF(ISBLANK(OFFSET('Raw Data'!$A$3,MATCH('Data above threshold'!$A151,'Raw Data'!$B$4:$B$185,0),MATCH('Data above threshold'!AY$4,'Raw Data'!$3:$3,0)-1)),"", IFERROR($J151*OFFSET('Raw Data'!$A$3,MATCH('Data above threshold'!$A151,'Raw Data'!$B$4:$B$185,0),MATCH('Data above threshold'!AY$4,'Raw Data'!$3:$3,0)-1),"NA"))</f>
        <v>2</v>
      </c>
      <c r="AX151" s="103" t="n">
        <f aca="true">IF(ISBLANK(OFFSET('Raw Data'!$A$3,MATCH('Data above threshold'!$A151,'Raw Data'!$B$4:$B$185,0),MATCH('Data above threshold'!AZ$4,'Raw Data'!$3:$3,0)-1)),"", IFERROR($J151*OFFSET('Raw Data'!$A$3,MATCH('Data above threshold'!$A151,'Raw Data'!$B$4:$B$185,0),MATCH('Data above threshold'!AZ$4,'Raw Data'!$3:$3,0)-1),"NA"))</f>
        <v>0</v>
      </c>
      <c r="AY151" s="103" t="n">
        <f aca="true">IF(ISBLANK(OFFSET('Raw Data'!$A$3,MATCH('Data above threshold'!$A151,'Raw Data'!$B$4:$B$185,0),MATCH('Data above threshold'!BA$4,'Raw Data'!$3:$3,0)-1)),"", IFERROR($J151*OFFSET('Raw Data'!$A$3,MATCH('Data above threshold'!$A151,'Raw Data'!$B$4:$B$185,0),MATCH('Data above threshold'!BA$4,'Raw Data'!$3:$3,0)-1),"NA"))</f>
        <v>2</v>
      </c>
      <c r="AZ151" s="103" t="n">
        <f aca="true">IF(ISBLANK(OFFSET('Raw Data'!$A$3,MATCH('Data above threshold'!$A151,'Raw Data'!$B$4:$B$185,0),MATCH('Data above threshold'!BB$4,'Raw Data'!$3:$3,0)-1)),"", IFERROR($J151*OFFSET('Raw Data'!$A$3,MATCH('Data above threshold'!$A151,'Raw Data'!$B$4:$B$185,0),MATCH('Data above threshold'!BB$4,'Raw Data'!$3:$3,0)-1),"NA"))</f>
        <v>2</v>
      </c>
      <c r="BA151" s="103" t="n">
        <f aca="true">IF(ISBLANK(OFFSET('Raw Data'!$A$3,MATCH('Data above threshold'!$A151,'Raw Data'!$B$4:$B$185,0),MATCH('Data above threshold'!BC$4,'Raw Data'!$3:$3,0)-1)),"", IFERROR($J151*OFFSET('Raw Data'!$A$3,MATCH('Data above threshold'!$A151,'Raw Data'!$B$4:$B$185,0),MATCH('Data above threshold'!BC$4,'Raw Data'!$3:$3,0)-1),"NA"))</f>
        <v>2</v>
      </c>
      <c r="BB151" s="103" t="n">
        <f aca="true">IF(ISBLANK(OFFSET('Raw Data'!$A$3,MATCH('Data above threshold'!$A151,'Raw Data'!$B$4:$B$185,0),MATCH('Data above threshold'!BD$4,'Raw Data'!$3:$3,0)-1)),"", IFERROR($J151*OFFSET('Raw Data'!$A$3,MATCH('Data above threshold'!$A151,'Raw Data'!$B$4:$B$185,0),MATCH('Data above threshold'!BD$4,'Raw Data'!$3:$3,0)-1),"NA"))</f>
        <v>0</v>
      </c>
      <c r="BC151" s="103" t="n">
        <f aca="true">IF(ISBLANK(OFFSET('Raw Data'!$A$3,MATCH('Data above threshold'!$A151,'Raw Data'!$B$4:$B$185,0),MATCH('Data above threshold'!BE$4,'Raw Data'!$3:$3,0)-1)),"", IFERROR($J151*OFFSET('Raw Data'!$A$3,MATCH('Data above threshold'!$A151,'Raw Data'!$B$4:$B$185,0),MATCH('Data above threshold'!BE$4,'Raw Data'!$3:$3,0)-1),"NA"))</f>
        <v>1</v>
      </c>
      <c r="BD151" s="103" t="n">
        <f aca="true">IF(ISBLANK(OFFSET('Raw Data'!$A$3,MATCH('Data above threshold'!$A151,'Raw Data'!$B$4:$B$185,0),MATCH('Data above threshold'!BF$4,'Raw Data'!$3:$3,0)-1)),"", IFERROR($J151*OFFSET('Raw Data'!$A$3,MATCH('Data above threshold'!$A151,'Raw Data'!$B$4:$B$185,0),MATCH('Data above threshold'!BF$4,'Raw Data'!$3:$3,0)-1),"NA"))</f>
        <v>0</v>
      </c>
      <c r="BE151" s="103" t="n">
        <f aca="true">IF(ISBLANK(OFFSET('Raw Data'!$A$3,MATCH('Data above threshold'!$A151,'Raw Data'!$B$4:$B$185,0),MATCH('Data above threshold'!BG$4,'Raw Data'!$3:$3,0)-1)),"", IFERROR($J151*OFFSET('Raw Data'!$A$3,MATCH('Data above threshold'!$A151,'Raw Data'!$B$4:$B$185,0),MATCH('Data above threshold'!BG$4,'Raw Data'!$3:$3,0)-1),"NA"))</f>
        <v>2</v>
      </c>
      <c r="BF151" s="103" t="n">
        <f aca="true">IF(ISBLANK(OFFSET('Raw Data'!$A$3,MATCH('Data above threshold'!$A151,'Raw Data'!$B$4:$B$185,0),MATCH('Data above threshold'!BH$4,'Raw Data'!$3:$3,0)-1)),"", IFERROR($J151*OFFSET('Raw Data'!$A$3,MATCH('Data above threshold'!$A151,'Raw Data'!$B$4:$B$185,0),MATCH('Data above threshold'!BH$4,'Raw Data'!$3:$3,0)-1),"NA"))</f>
        <v>0</v>
      </c>
      <c r="BG151" s="103" t="n">
        <f aca="true">IF(ISBLANK(OFFSET('Raw Data'!$A$3,MATCH('Data above threshold'!$A151,'Raw Data'!$B$4:$B$185,0),MATCH('Data above threshold'!BI$4,'Raw Data'!$3:$3,0)-1)),"", IFERROR($J151*OFFSET('Raw Data'!$A$3,MATCH('Data above threshold'!$A151,'Raw Data'!$B$4:$B$185,0),MATCH('Data above threshold'!BI$4,'Raw Data'!$3:$3,0)-1),"NA"))</f>
        <v>0</v>
      </c>
      <c r="BH151" s="103" t="n">
        <f aca="true">IF(ISBLANK(OFFSET('Raw Data'!$A$3,MATCH('Data above threshold'!$A151,'Raw Data'!$B$4:$B$185,0),MATCH('Data above threshold'!BJ$4,'Raw Data'!$3:$3,0)-1)),"", IFERROR($J151*OFFSET('Raw Data'!$A$3,MATCH('Data above threshold'!$A151,'Raw Data'!$B$4:$B$185,0),MATCH('Data above threshold'!BJ$4,'Raw Data'!$3:$3,0)-1),"NA"))</f>
        <v>0</v>
      </c>
      <c r="BI151" s="103" t="n">
        <f aca="true">IF(ISBLANK(OFFSET('Raw Data'!$A$3,MATCH('Data above threshold'!$A151,'Raw Data'!$B$4:$B$185,0),MATCH('Data above threshold'!BK$4,'Raw Data'!$3:$3,0)-1)),"", IFERROR($J151*OFFSET('Raw Data'!$A$3,MATCH('Data above threshold'!$A151,'Raw Data'!$B$4:$B$185,0),MATCH('Data above threshold'!BK$4,'Raw Data'!$3:$3,0)-1),"NA"))</f>
        <v>0</v>
      </c>
      <c r="BJ151" s="103" t="n">
        <f aca="true">IF(ISBLANK(OFFSET('Raw Data'!$A$3,MATCH('Data above threshold'!$A151,'Raw Data'!$B$4:$B$185,0),MATCH('Data above threshold'!BL$4,'Raw Data'!$3:$3,0)-1)),"", IFERROR($J151*OFFSET('Raw Data'!$A$3,MATCH('Data above threshold'!$A151,'Raw Data'!$B$4:$B$185,0),MATCH('Data above threshold'!BL$4,'Raw Data'!$3:$3,0)-1),"NA"))</f>
        <v>0</v>
      </c>
      <c r="BK151" s="103" t="n">
        <f aca="true">IF(ISBLANK(OFFSET('Raw Data'!$A$3,MATCH('Data above threshold'!$A151,'Raw Data'!$B$4:$B$185,0),MATCH('Data above threshold'!BM$4,'Raw Data'!$3:$3,0)-1)),"", IFERROR($J151*OFFSET('Raw Data'!$A$3,MATCH('Data above threshold'!$A151,'Raw Data'!$B$4:$B$185,0),MATCH('Data above threshold'!BM$4,'Raw Data'!$3:$3,0)-1),"NA"))</f>
        <v>0</v>
      </c>
      <c r="BL151" s="103" t="n">
        <f aca="true">IF(ISBLANK(OFFSET('Raw Data'!$A$3,MATCH('Data above threshold'!$A151,'Raw Data'!$B$4:$B$185,0),MATCH('Data above threshold'!BN$4,'Raw Data'!$3:$3,0)-1)),"", IFERROR($J151*OFFSET('Raw Data'!$A$3,MATCH('Data above threshold'!$A151,'Raw Data'!$B$4:$B$185,0),MATCH('Data above threshold'!BN$4,'Raw Data'!$3:$3,0)-1),"NA"))</f>
        <v>0</v>
      </c>
      <c r="BM151" s="103" t="n">
        <f aca="true">IF(ISBLANK(OFFSET('Raw Data'!$A$3,MATCH('Data above threshold'!$A151,'Raw Data'!$B$4:$B$185,0),MATCH('Data above threshold'!BO$4,'Raw Data'!$3:$3,0)-1)),"", IFERROR($J151*OFFSET('Raw Data'!$A$3,MATCH('Data above threshold'!$A151,'Raw Data'!$B$4:$B$185,0),MATCH('Data above threshold'!BO$4,'Raw Data'!$3:$3,0)-1),"NA"))</f>
        <v>2</v>
      </c>
      <c r="BN151" s="103" t="n">
        <f aca="true">IF(ISBLANK(OFFSET('Raw Data'!$A$3,MATCH('Data above threshold'!$A151,'Raw Data'!$B$4:$B$185,0),MATCH('Data above threshold'!BP$4,'Raw Data'!$3:$3,0)-1)),"", IFERROR($J151*OFFSET('Raw Data'!$A$3,MATCH('Data above threshold'!$A151,'Raw Data'!$B$4:$B$185,0),MATCH('Data above threshold'!BP$4,'Raw Data'!$3:$3,0)-1),"NA"))</f>
        <v>2</v>
      </c>
      <c r="BO151" s="103" t="n">
        <f aca="true">IF(ISBLANK(OFFSET('Raw Data'!$A$3,MATCH('Data above threshold'!$A151,'Raw Data'!$B$4:$B$185,0),MATCH('Data above threshold'!BQ$4,'Raw Data'!$3:$3,0)-1)),"", IFERROR($J151*OFFSET('Raw Data'!$A$3,MATCH('Data above threshold'!$A151,'Raw Data'!$B$4:$B$185,0),MATCH('Data above threshold'!BQ$4,'Raw Data'!$3:$3,0)-1),"NA"))</f>
        <v>1</v>
      </c>
      <c r="BP151" s="103" t="n">
        <f aca="true">IF(ISBLANK(OFFSET('Raw Data'!$A$3,MATCH('Data above threshold'!$A151,'Raw Data'!$B$4:$B$185,0),MATCH('Data above threshold'!BR$4,'Raw Data'!$3:$3,0)-1)),"", IFERROR($J151*OFFSET('Raw Data'!$A$3,MATCH('Data above threshold'!$A151,'Raw Data'!$B$4:$B$185,0),MATCH('Data above threshold'!BR$4,'Raw Data'!$3:$3,0)-1),"NA"))</f>
        <v>0</v>
      </c>
      <c r="BQ151" s="103" t="n">
        <f aca="true">IF(ISBLANK(OFFSET('Raw Data'!$A$3,MATCH('Data above threshold'!$A151,'Raw Data'!$B$4:$B$185,0),MATCH('Data above threshold'!BS$4,'Raw Data'!$3:$3,0)-1)),"", IFERROR($J151*OFFSET('Raw Data'!$A$3,MATCH('Data above threshold'!$A151,'Raw Data'!$B$4:$B$185,0),MATCH('Data above threshold'!BS$4,'Raw Data'!$3:$3,0)-1),"NA"))</f>
        <v>0</v>
      </c>
      <c r="BR151" s="103" t="n">
        <f aca="true">IF(ISBLANK(OFFSET('Raw Data'!$A$3,MATCH('Data above threshold'!$A151,'Raw Data'!$B$4:$B$185,0),MATCH('Data above threshold'!BT$4,'Raw Data'!$3:$3,0)-1)),"", IFERROR($J151*OFFSET('Raw Data'!$A$3,MATCH('Data above threshold'!$A151,'Raw Data'!$B$4:$B$185,0),MATCH('Data above threshold'!BT$4,'Raw Data'!$3:$3,0)-1),"NA"))</f>
        <v>0</v>
      </c>
      <c r="BS151" s="103" t="n">
        <f aca="true">IF(ISBLANK(OFFSET('Raw Data'!$A$3,MATCH('Data above threshold'!$A151,'Raw Data'!$B$4:$B$185,0),MATCH('Data above threshold'!BU$4,'Raw Data'!$3:$3,0)-1)),"", IFERROR($J151*OFFSET('Raw Data'!$A$3,MATCH('Data above threshold'!$A151,'Raw Data'!$B$4:$B$185,0),MATCH('Data above threshold'!BU$4,'Raw Data'!$3:$3,0)-1),"NA"))</f>
        <v>1</v>
      </c>
      <c r="BT151" s="103" t="n">
        <f aca="true">IF(ISBLANK(OFFSET('Raw Data'!$A$3,MATCH('Data above threshold'!$A151,'Raw Data'!$B$4:$B$185,0),MATCH('Data above threshold'!BV$4,'Raw Data'!$3:$3,0)-1)),"", IFERROR($J151*OFFSET('Raw Data'!$A$3,MATCH('Data above threshold'!$A151,'Raw Data'!$B$4:$B$185,0),MATCH('Data above threshold'!BV$4,'Raw Data'!$3:$3,0)-1),"NA"))</f>
        <v>0</v>
      </c>
      <c r="BU151" s="103" t="n">
        <f aca="true">IF(ISBLANK(OFFSET('Raw Data'!$A$3,MATCH('Data above threshold'!$A151,'Raw Data'!$B$4:$B$185,0),MATCH('Data above threshold'!BW$4,'Raw Data'!$3:$3,0)-1)),"", IFERROR($J151*OFFSET('Raw Data'!$A$3,MATCH('Data above threshold'!$A151,'Raw Data'!$B$4:$B$185,0),MATCH('Data above threshold'!BW$4,'Raw Data'!$3:$3,0)-1),"NA"))</f>
        <v>0</v>
      </c>
      <c r="BV151" s="103" t="n">
        <f aca="true">IF(ISBLANK(OFFSET('Raw Data'!$A$3,MATCH('Data above threshold'!$A151,'Raw Data'!$B$4:$B$185,0),MATCH('Data above threshold'!BX$4,'Raw Data'!$3:$3,0)-1)),"", IFERROR($J151*OFFSET('Raw Data'!$A$3,MATCH('Data above threshold'!$A151,'Raw Data'!$B$4:$B$185,0),MATCH('Data above threshold'!BX$4,'Raw Data'!$3:$3,0)-1),"NA"))</f>
        <v>0</v>
      </c>
      <c r="BW151" s="103" t="n">
        <f aca="true">IF(ISBLANK(OFFSET('Raw Data'!$A$3,MATCH('Data above threshold'!$A151,'Raw Data'!$B$4:$B$185,0),MATCH('Data above threshold'!BY$4,'Raw Data'!$3:$3,0)-1)),"", IFERROR($J151*OFFSET('Raw Data'!$A$3,MATCH('Data above threshold'!$A151,'Raw Data'!$B$4:$B$185,0),MATCH('Data above threshold'!BY$4,'Raw Data'!$3:$3,0)-1),"NA"))</f>
        <v>1</v>
      </c>
      <c r="BX151" s="103" t="n">
        <f aca="true">IF(ISBLANK(OFFSET('Raw Data'!$A$3,MATCH('Data above threshold'!$A151,'Raw Data'!$B$4:$B$185,0),MATCH('Data above threshold'!BZ$4,'Raw Data'!$3:$3,0)-1)),"", IFERROR($J151*OFFSET('Raw Data'!$A$3,MATCH('Data above threshold'!$A151,'Raw Data'!$B$4:$B$185,0),MATCH('Data above threshold'!BZ$4,'Raw Data'!$3:$3,0)-1),"NA"))</f>
        <v>2</v>
      </c>
      <c r="BY151" s="103" t="n">
        <f aca="true">IF(ISBLANK(OFFSET('Raw Data'!$A$3,MATCH('Data above threshold'!$A151,'Raw Data'!$B$4:$B$185,0),MATCH('Data above threshold'!CA$4,'Raw Data'!$3:$3,0)-1)),"", IFERROR($J151*OFFSET('Raw Data'!$A$3,MATCH('Data above threshold'!$A151,'Raw Data'!$B$4:$B$185,0),MATCH('Data above threshold'!CA$4,'Raw Data'!$3:$3,0)-1),"NA"))</f>
        <v>0</v>
      </c>
      <c r="BZ151" s="103" t="n">
        <f aca="true">IF(ISBLANK(OFFSET('Raw Data'!$A$3,MATCH('Data above threshold'!$A151,'Raw Data'!$B$4:$B$185,0),MATCH('Data above threshold'!CB$4,'Raw Data'!$3:$3,0)-1)),"", IFERROR($J151*OFFSET('Raw Data'!$A$3,MATCH('Data above threshold'!$A151,'Raw Data'!$B$4:$B$185,0),MATCH('Data above threshold'!CB$4,'Raw Data'!$3:$3,0)-1),"NA"))</f>
        <v>0</v>
      </c>
      <c r="CA151" s="103" t="n">
        <f aca="true">IF(ISBLANK(OFFSET('Raw Data'!$A$3,MATCH('Data above threshold'!$A151,'Raw Data'!$B$4:$B$185,0),MATCH('Data above threshold'!CC$4,'Raw Data'!$3:$3,0)-1)),"", IFERROR($J151*OFFSET('Raw Data'!$A$3,MATCH('Data above threshold'!$A151,'Raw Data'!$B$4:$B$185,0),MATCH('Data above threshold'!CC$4,'Raw Data'!$3:$3,0)-1),"NA"))</f>
        <v>0</v>
      </c>
      <c r="CB151" s="103" t="n">
        <f aca="true">IF(ISBLANK(OFFSET('Raw Data'!$A$3,MATCH('Data above threshold'!$A151,'Raw Data'!$B$4:$B$185,0),MATCH('Data above threshold'!CD$4,'Raw Data'!$3:$3,0)-1)),"", IFERROR($J151*OFFSET('Raw Data'!$A$3,MATCH('Data above threshold'!$A151,'Raw Data'!$B$4:$B$185,0),MATCH('Data above threshold'!CD$4,'Raw Data'!$3:$3,0)-1),"NA"))</f>
        <v>2</v>
      </c>
      <c r="CC151" s="103" t="n">
        <f aca="true">IF(ISBLANK(OFFSET('Raw Data'!$A$3,MATCH('Data above threshold'!$A151,'Raw Data'!$B$4:$B$185,0),MATCH('Data above threshold'!CE$4,'Raw Data'!$3:$3,0)-1)),"", IFERROR($J151*OFFSET('Raw Data'!$A$3,MATCH('Data above threshold'!$A151,'Raw Data'!$B$4:$B$185,0),MATCH('Data above threshold'!CE$4,'Raw Data'!$3:$3,0)-1),"NA"))</f>
        <v>0</v>
      </c>
      <c r="CD151" s="103" t="n">
        <f aca="true">IF(ISBLANK(OFFSET('Raw Data'!$A$3,MATCH('Data above threshold'!$A151,'Raw Data'!$B$4:$B$185,0),MATCH('Data above threshold'!CF$4,'Raw Data'!$3:$3,0)-1)),"", IFERROR($J151*OFFSET('Raw Data'!$A$3,MATCH('Data above threshold'!$A151,'Raw Data'!$B$4:$B$185,0),MATCH('Data above threshold'!CF$4,'Raw Data'!$3:$3,0)-1),"NA"))</f>
        <v>0</v>
      </c>
      <c r="CE151" s="103" t="n">
        <f aca="true">IF(ISBLANK(OFFSET('Raw Data'!$A$3,MATCH('Data above threshold'!$A151,'Raw Data'!$B$4:$B$185,0),MATCH('Data above threshold'!CG$4,'Raw Data'!$3:$3,0)-1)),"", IFERROR($J151*OFFSET('Raw Data'!$A$3,MATCH('Data above threshold'!$A151,'Raw Data'!$B$4:$B$185,0),MATCH('Data above threshold'!CG$4,'Raw Data'!$3:$3,0)-1),"NA"))</f>
        <v>0</v>
      </c>
      <c r="CF151" s="103" t="n">
        <f aca="true">IF(ISBLANK(OFFSET('Raw Data'!$A$3,MATCH('Data above threshold'!$A151,'Raw Data'!$B$4:$B$185,0),MATCH('Data above threshold'!CH$4,'Raw Data'!$3:$3,0)-1)),"", IFERROR($J151*OFFSET('Raw Data'!$A$3,MATCH('Data above threshold'!$A151,'Raw Data'!$B$4:$B$185,0),MATCH('Data above threshold'!CH$4,'Raw Data'!$3:$3,0)-1),"NA"))</f>
        <v>2</v>
      </c>
      <c r="CG151" s="103" t="n">
        <f aca="true">IF(ISBLANK(OFFSET('Raw Data'!$A$3,MATCH('Data above threshold'!$A151,'Raw Data'!$B$4:$B$185,0),MATCH('Data above threshold'!CI$4,'Raw Data'!$3:$3,0)-1)),"", IFERROR($J151*OFFSET('Raw Data'!$A$3,MATCH('Data above threshold'!$A151,'Raw Data'!$B$4:$B$185,0),MATCH('Data above threshold'!CI$4,'Raw Data'!$3:$3,0)-1),"NA"))</f>
        <v>0</v>
      </c>
      <c r="CH151" s="103" t="n">
        <f aca="true">IF(ISBLANK(OFFSET('Raw Data'!$A$3,MATCH('Data above threshold'!$A151,'Raw Data'!$B$4:$B$185,0),MATCH('Data above threshold'!CJ$4,'Raw Data'!$3:$3,0)-1)),"", IFERROR($J151*OFFSET('Raw Data'!$A$3,MATCH('Data above threshold'!$A151,'Raw Data'!$B$4:$B$185,0),MATCH('Data above threshold'!CJ$4,'Raw Data'!$3:$3,0)-1),"NA"))</f>
        <v>0</v>
      </c>
      <c r="CI151" s="103" t="n">
        <f aca="true">IF(ISBLANK(OFFSET('Raw Data'!$A$3,MATCH('Data above threshold'!$A151,'Raw Data'!$B$4:$B$185,0),MATCH('Data above threshold'!CK$4,'Raw Data'!$3:$3,0)-1)),"", IFERROR($J151*OFFSET('Raw Data'!$A$3,MATCH('Data above threshold'!$A151,'Raw Data'!$B$4:$B$185,0),MATCH('Data above threshold'!CK$4,'Raw Data'!$3:$3,0)-1),"NA"))</f>
        <v>0</v>
      </c>
      <c r="CJ151" s="103" t="n">
        <f aca="true">IF(ISBLANK(OFFSET('Raw Data'!$A$3,MATCH('Data above threshold'!$A151,'Raw Data'!$B$4:$B$185,0),MATCH('Data above threshold'!CL$4,'Raw Data'!$3:$3,0)-1)),"", IFERROR($J151*OFFSET('Raw Data'!$A$3,MATCH('Data above threshold'!$A151,'Raw Data'!$B$4:$B$185,0),MATCH('Data above threshold'!CL$4,'Raw Data'!$3:$3,0)-1),"NA"))</f>
        <v>0</v>
      </c>
      <c r="CK151" s="103" t="n">
        <f aca="true">IF(ISBLANK(OFFSET('Raw Data'!$A$3,MATCH('Data above threshold'!$A151,'Raw Data'!$B$4:$B$185,0),MATCH('Data above threshold'!CM$4,'Raw Data'!$3:$3,0)-1)),"", IFERROR($J151*OFFSET('Raw Data'!$A$3,MATCH('Data above threshold'!$A151,'Raw Data'!$B$4:$B$185,0),MATCH('Data above threshold'!CM$4,'Raw Data'!$3:$3,0)-1),"NA"))</f>
        <v>0</v>
      </c>
      <c r="CL151" s="103" t="n">
        <f aca="true">IF(ISBLANK(OFFSET('Raw Data'!$A$3,MATCH('Data above threshold'!$A151,'Raw Data'!$B$4:$B$185,0),MATCH('Data above threshold'!CN$4,'Raw Data'!$3:$3,0)-1)),"", IFERROR($J151*OFFSET('Raw Data'!$A$3,MATCH('Data above threshold'!$A151,'Raw Data'!$B$4:$B$185,0),MATCH('Data above threshold'!CN$4,'Raw Data'!$3:$3,0)-1),"NA"))</f>
        <v>2</v>
      </c>
      <c r="CM151" s="103" t="n">
        <f aca="true">IF(ISBLANK(OFFSET('Raw Data'!$A$3,MATCH('Data above threshold'!$A151,'Raw Data'!$B$4:$B$185,0),MATCH('Data above threshold'!CO$4,'Raw Data'!$3:$3,0)-1)),"", IFERROR($J151*OFFSET('Raw Data'!$A$3,MATCH('Data above threshold'!$A151,'Raw Data'!$B$4:$B$185,0),MATCH('Data above threshold'!CO$4,'Raw Data'!$3:$3,0)-1),"NA"))</f>
        <v>0</v>
      </c>
      <c r="CN151" s="103" t="n">
        <f aca="true">IF(ISBLANK(OFFSET('Raw Data'!$A$3,MATCH('Data above threshold'!$A151,'Raw Data'!$B$4:$B$185,0),MATCH('Data above threshold'!CP$4,'Raw Data'!$3:$3,0)-1)),"", IFERROR($J151*OFFSET('Raw Data'!$A$3,MATCH('Data above threshold'!$A151,'Raw Data'!$B$4:$B$185,0),MATCH('Data above threshold'!CP$4,'Raw Data'!$3:$3,0)-1),"NA"))</f>
        <v>0</v>
      </c>
      <c r="CO151" s="103" t="n">
        <f aca="true">IF(ISBLANK(OFFSET('Raw Data'!$A$3,MATCH('Data above threshold'!$A151,'Raw Data'!$B$4:$B$185,0),MATCH('Data above threshold'!CQ$4,'Raw Data'!$3:$3,0)-1)),"", IFERROR($J151*OFFSET('Raw Data'!$A$3,MATCH('Data above threshold'!$A151,'Raw Data'!$B$4:$B$185,0),MATCH('Data above threshold'!CQ$4,'Raw Data'!$3:$3,0)-1),"NA"))</f>
        <v>0</v>
      </c>
      <c r="CP151" s="103" t="n">
        <f aca="true">IF(ISBLANK(OFFSET('Raw Data'!$A$3,MATCH('Data above threshold'!$A151,'Raw Data'!$B$4:$B$185,0),MATCH('Data above threshold'!CR$4,'Raw Data'!$3:$3,0)-1)),"", IFERROR($J151*OFFSET('Raw Data'!$A$3,MATCH('Data above threshold'!$A151,'Raw Data'!$B$4:$B$185,0),MATCH('Data above threshold'!CR$4,'Raw Data'!$3:$3,0)-1),"NA"))</f>
        <v>0</v>
      </c>
    </row>
    <row r="152" customFormat="false" ht="15.5" hidden="false" customHeight="false" outlineLevel="0" collapsed="false">
      <c r="A152" s="107" t="n">
        <v>5232</v>
      </c>
      <c r="B152" s="107" t="n">
        <v>4</v>
      </c>
      <c r="C152" s="103" t="str">
        <f aca="true">IF(ISBLANK(OFFSET('Raw Data'!$A$3,MATCH($A152,'Raw Data'!$B$4:$B$185,0),MATCH(C$4,'Raw Data'!$3:$3,0)-1)),"",OFFSET('Raw Data'!$A$3,MATCH($A152,'Raw Data'!$B$4:$B$185,0),MATCH(C$4,'Raw Data'!$3:$3,0)-1))</f>
        <v/>
      </c>
      <c r="D152" s="103" t="str">
        <f aca="true">IF(ISBLANK(OFFSET('Raw Data'!$A$3,MATCH($A152,'Raw Data'!$B$4:$B$185,0),MATCH(D$4,'Raw Data'!$3:$3,0)-1)),"",OFFSET('Raw Data'!$A$3,MATCH($A152,'Raw Data'!$B$4:$B$185,0),MATCH(D$4,'Raw Data'!$3:$3,0)-1))</f>
        <v>Levels of participation in ISO's committee on biotechnolgy</v>
      </c>
      <c r="E152" s="103" t="str">
        <f aca="true">IF(ISBLANK(OFFSET('Raw Data'!$A$3,MATCH($A152,'Raw Data'!$B$4:$B$185,0),MATCH(E$4,'Raw Data'!$3:$3,0)-1)),"",OFFSET('Raw Data'!$A$3,MATCH($A152,'Raw Data'!$B$4:$B$185,0),MATCH(E$4,'Raw Data'!$3:$3,0)-1))</f>
        <v/>
      </c>
      <c r="F152" s="103" t="str">
        <f aca="true">IF(ISBLANK(OFFSET('Raw Data'!$A$3,MATCH($A152,'Raw Data'!$B$4:$B$185,0),MATCH(F$4,'Raw Data'!$3:$3,0)-1)),"",OFFSET('Raw Data'!$A$3,MATCH($A152,'Raw Data'!$B$4:$B$185,0),MATCH(F$4,'Raw Data'!$3:$3,0)-1))</f>
        <v/>
      </c>
      <c r="G152" s="0" t="s">
        <v>217</v>
      </c>
      <c r="H152" s="103" t="str">
        <f aca="true">IF(ISBLANK(OFFSET('Raw Data'!$A$3,MATCH($A152,'Raw Data'!$B$4:$B$185,0),MATCH(H$4,'Raw Data'!$3:$3,0)-1)),"",OFFSET('Raw Data'!$A$3,MATCH($A152,'Raw Data'!$B$4:$B$185,0),MATCH(H$4,'Raw Data'!$3:$3,0)-1))</f>
        <v>2 = Participating members; 1 = observing members; 0 = non-member</v>
      </c>
      <c r="I152" s="103" t="str">
        <f aca="true">IF(ISBLANK(OFFSET('Raw Data'!$A$3,MATCH($A152,'Raw Data'!$B$4:$B$185,0),MATCH(I$4,'Raw Data'!$3:$3,0)-1)),"",OFFSET('Raw Data'!$A$3,MATCH($A152,'Raw Data'!$B$4:$B$185,0),MATCH(I$4,'Raw Data'!$3:$3,0)-1))</f>
        <v>Plus</v>
      </c>
      <c r="J152" s="103" t="n">
        <f aca="false">IF(I152="","",IF(I152="Minus",-1,1))</f>
        <v>1</v>
      </c>
      <c r="K152" s="105" t="n">
        <f aca="false" t="array" ref="K152:K152">IFERROR(SKEW(IF(ISNUMBER(O152:CP152),O152:CP152,"")),"")</f>
        <v>0.883802925062196</v>
      </c>
      <c r="L152" s="103" t="n">
        <f aca="true">IF(ISBLANK(OFFSET('Data above threshold'!$A$4,MATCH('Data above threshold'!$A152,'Data above threshold'!$A$5:$A$185,0),MATCH('Data above threshold'!N$4,'Data above threshold'!$4:$4,0)-1)),1,OFFSET('Data above threshold'!$A$4,MATCH('Data above threshold'!$A152,'Data above threshold'!$A$5:$A$185,0),MATCH('Data above threshold'!N$4,'Data above threshold'!$4:$4,0)-1))</f>
        <v>0</v>
      </c>
      <c r="M152" s="103" t="str">
        <f aca="true">IF(ISBLANK(OFFSET('Data above threshold'!$A$4,MATCH('Data above threshold'!$A152,'Data above threshold'!$A$5:$A$185,0),MATCH('Data above threshold'!O$4,'Data above threshold'!$4:$4,0)-1)),"",OFFSET('Data above threshold'!$A$4,MATCH('Data above threshold'!$A152,'Data above threshold'!$A$5:$A$185,0),MATCH('Data above threshold'!O$4,'Data above threshold'!$4:$4,0)-1))</f>
        <v/>
      </c>
      <c r="N152" s="106" t="n">
        <f aca="false" t="array" ref="N152:N152">IF(B152&lt;4,"",1-IFERROR(SUM(ISNUMBER(O152:CP152)*(1-$O$3:$CP$3))/COUNTIF($O$3:$CP$3,0),0))</f>
        <v>0</v>
      </c>
      <c r="O152" s="103" t="n">
        <f aca="true">IF(ISBLANK(OFFSET('Raw Data'!$A$3,MATCH('Data above threshold'!$A152,'Raw Data'!$B$4:$B$185,0),MATCH('Data above threshold'!Q$4,'Raw Data'!$3:$3,0)-1)),"", IFERROR($J152*OFFSET('Raw Data'!$A$3,MATCH('Data above threshold'!$A152,'Raw Data'!$B$4:$B$185,0),MATCH('Data above threshold'!Q$4,'Raw Data'!$3:$3,0)-1),"NA"))</f>
        <v>2</v>
      </c>
      <c r="P152" s="103" t="n">
        <f aca="true">IF(ISBLANK(OFFSET('Raw Data'!$A$3,MATCH('Data above threshold'!$A152,'Raw Data'!$B$4:$B$185,0),MATCH('Data above threshold'!R$4,'Raw Data'!$3:$3,0)-1)),"", IFERROR($J152*OFFSET('Raw Data'!$A$3,MATCH('Data above threshold'!$A152,'Raw Data'!$B$4:$B$185,0),MATCH('Data above threshold'!R$4,'Raw Data'!$3:$3,0)-1),"NA"))</f>
        <v>2</v>
      </c>
      <c r="Q152" s="103" t="n">
        <f aca="true">IF(ISBLANK(OFFSET('Raw Data'!$A$3,MATCH('Data above threshold'!$A152,'Raw Data'!$B$4:$B$185,0),MATCH('Data above threshold'!S$4,'Raw Data'!$3:$3,0)-1)),"", IFERROR($J152*OFFSET('Raw Data'!$A$3,MATCH('Data above threshold'!$A152,'Raw Data'!$B$4:$B$185,0),MATCH('Data above threshold'!S$4,'Raw Data'!$3:$3,0)-1),"NA"))</f>
        <v>2</v>
      </c>
      <c r="R152" s="103" t="n">
        <f aca="true">IF(ISBLANK(OFFSET('Raw Data'!$A$3,MATCH('Data above threshold'!$A152,'Raw Data'!$B$4:$B$185,0),MATCH('Data above threshold'!T$4,'Raw Data'!$3:$3,0)-1)),"", IFERROR($J152*OFFSET('Raw Data'!$A$3,MATCH('Data above threshold'!$A152,'Raw Data'!$B$4:$B$185,0),MATCH('Data above threshold'!T$4,'Raw Data'!$3:$3,0)-1),"NA"))</f>
        <v>2</v>
      </c>
      <c r="S152" s="103" t="n">
        <f aca="true">IF(ISBLANK(OFFSET('Raw Data'!$A$3,MATCH('Data above threshold'!$A152,'Raw Data'!$B$4:$B$185,0),MATCH('Data above threshold'!U$4,'Raw Data'!$3:$3,0)-1)),"", IFERROR($J152*OFFSET('Raw Data'!$A$3,MATCH('Data above threshold'!$A152,'Raw Data'!$B$4:$B$185,0),MATCH('Data above threshold'!U$4,'Raw Data'!$3:$3,0)-1),"NA"))</f>
        <v>0</v>
      </c>
      <c r="T152" s="103" t="n">
        <f aca="true">IF(ISBLANK(OFFSET('Raw Data'!$A$3,MATCH('Data above threshold'!$A152,'Raw Data'!$B$4:$B$185,0),MATCH('Data above threshold'!V$4,'Raw Data'!$3:$3,0)-1)),"", IFERROR($J152*OFFSET('Raw Data'!$A$3,MATCH('Data above threshold'!$A152,'Raw Data'!$B$4:$B$185,0),MATCH('Data above threshold'!V$4,'Raw Data'!$3:$3,0)-1),"NA"))</f>
        <v>0</v>
      </c>
      <c r="U152" s="103" t="n">
        <f aca="true">IF(ISBLANK(OFFSET('Raw Data'!$A$3,MATCH('Data above threshold'!$A152,'Raw Data'!$B$4:$B$185,0),MATCH('Data above threshold'!W$4,'Raw Data'!$3:$3,0)-1)),"", IFERROR($J152*OFFSET('Raw Data'!$A$3,MATCH('Data above threshold'!$A152,'Raw Data'!$B$4:$B$185,0),MATCH('Data above threshold'!W$4,'Raw Data'!$3:$3,0)-1),"NA"))</f>
        <v>0</v>
      </c>
      <c r="V152" s="103" t="n">
        <f aca="true">IF(ISBLANK(OFFSET('Raw Data'!$A$3,MATCH('Data above threshold'!$A152,'Raw Data'!$B$4:$B$185,0),MATCH('Data above threshold'!X$4,'Raw Data'!$3:$3,0)-1)),"", IFERROR($J152*OFFSET('Raw Data'!$A$3,MATCH('Data above threshold'!$A152,'Raw Data'!$B$4:$B$185,0),MATCH('Data above threshold'!X$4,'Raw Data'!$3:$3,0)-1),"NA"))</f>
        <v>2</v>
      </c>
      <c r="W152" s="103" t="n">
        <f aca="true">IF(ISBLANK(OFFSET('Raw Data'!$A$3,MATCH('Data above threshold'!$A152,'Raw Data'!$B$4:$B$185,0),MATCH('Data above threshold'!Y$4,'Raw Data'!$3:$3,0)-1)),"", IFERROR($J152*OFFSET('Raw Data'!$A$3,MATCH('Data above threshold'!$A152,'Raw Data'!$B$4:$B$185,0),MATCH('Data above threshold'!Y$4,'Raw Data'!$3:$3,0)-1),"NA"))</f>
        <v>2</v>
      </c>
      <c r="X152" s="103" t="n">
        <f aca="true">IF(ISBLANK(OFFSET('Raw Data'!$A$3,MATCH('Data above threshold'!$A152,'Raw Data'!$B$4:$B$185,0),MATCH('Data above threshold'!Z$4,'Raw Data'!$3:$3,0)-1)),"", IFERROR($J152*OFFSET('Raw Data'!$A$3,MATCH('Data above threshold'!$A152,'Raw Data'!$B$4:$B$185,0),MATCH('Data above threshold'!Z$4,'Raw Data'!$3:$3,0)-1),"NA"))</f>
        <v>0</v>
      </c>
      <c r="Y152" s="103" t="n">
        <f aca="true">IF(ISBLANK(OFFSET('Raw Data'!$A$3,MATCH('Data above threshold'!$A152,'Raw Data'!$B$4:$B$185,0),MATCH('Data above threshold'!AA$4,'Raw Data'!$3:$3,0)-1)),"", IFERROR($J152*OFFSET('Raw Data'!$A$3,MATCH('Data above threshold'!$A152,'Raw Data'!$B$4:$B$185,0),MATCH('Data above threshold'!AA$4,'Raw Data'!$3:$3,0)-1),"NA"))</f>
        <v>2</v>
      </c>
      <c r="Z152" s="103" t="n">
        <f aca="true">IF(ISBLANK(OFFSET('Raw Data'!$A$3,MATCH('Data above threshold'!$A152,'Raw Data'!$B$4:$B$185,0),MATCH('Data above threshold'!AB$4,'Raw Data'!$3:$3,0)-1)),"", IFERROR($J152*OFFSET('Raw Data'!$A$3,MATCH('Data above threshold'!$A152,'Raw Data'!$B$4:$B$185,0),MATCH('Data above threshold'!AB$4,'Raw Data'!$3:$3,0)-1),"NA"))</f>
        <v>0</v>
      </c>
      <c r="AA152" s="103" t="n">
        <f aca="true">IF(ISBLANK(OFFSET('Raw Data'!$A$3,MATCH('Data above threshold'!$A152,'Raw Data'!$B$4:$B$185,0),MATCH('Data above threshold'!AC$4,'Raw Data'!$3:$3,0)-1)),"", IFERROR($J152*OFFSET('Raw Data'!$A$3,MATCH('Data above threshold'!$A152,'Raw Data'!$B$4:$B$185,0),MATCH('Data above threshold'!AC$4,'Raw Data'!$3:$3,0)-1),"NA"))</f>
        <v>2</v>
      </c>
      <c r="AB152" s="103" t="n">
        <f aca="true">IF(ISBLANK(OFFSET('Raw Data'!$A$3,MATCH('Data above threshold'!$A152,'Raw Data'!$B$4:$B$185,0),MATCH('Data above threshold'!AD$4,'Raw Data'!$3:$3,0)-1)),"", IFERROR($J152*OFFSET('Raw Data'!$A$3,MATCH('Data above threshold'!$A152,'Raw Data'!$B$4:$B$185,0),MATCH('Data above threshold'!AD$4,'Raw Data'!$3:$3,0)-1),"NA"))</f>
        <v>0</v>
      </c>
      <c r="AC152" s="103" t="n">
        <f aca="true">IF(ISBLANK(OFFSET('Raw Data'!$A$3,MATCH('Data above threshold'!$A152,'Raw Data'!$B$4:$B$185,0),MATCH('Data above threshold'!AE$4,'Raw Data'!$3:$3,0)-1)),"", IFERROR($J152*OFFSET('Raw Data'!$A$3,MATCH('Data above threshold'!$A152,'Raw Data'!$B$4:$B$185,0),MATCH('Data above threshold'!AE$4,'Raw Data'!$3:$3,0)-1),"NA"))</f>
        <v>0</v>
      </c>
      <c r="AD152" s="103" t="n">
        <f aca="true">IF(ISBLANK(OFFSET('Raw Data'!$A$3,MATCH('Data above threshold'!$A152,'Raw Data'!$B$4:$B$185,0),MATCH('Data above threshold'!AF$4,'Raw Data'!$3:$3,0)-1)),"", IFERROR($J152*OFFSET('Raw Data'!$A$3,MATCH('Data above threshold'!$A152,'Raw Data'!$B$4:$B$185,0),MATCH('Data above threshold'!AF$4,'Raw Data'!$3:$3,0)-1),"NA"))</f>
        <v>1</v>
      </c>
      <c r="AE152" s="103" t="n">
        <f aca="true">IF(ISBLANK(OFFSET('Raw Data'!$A$3,MATCH('Data above threshold'!$A152,'Raw Data'!$B$4:$B$185,0),MATCH('Data above threshold'!AG$4,'Raw Data'!$3:$3,0)-1)),"", IFERROR($J152*OFFSET('Raw Data'!$A$3,MATCH('Data above threshold'!$A152,'Raw Data'!$B$4:$B$185,0),MATCH('Data above threshold'!AG$4,'Raw Data'!$3:$3,0)-1),"NA"))</f>
        <v>2</v>
      </c>
      <c r="AF152" s="103" t="n">
        <f aca="true">IF(ISBLANK(OFFSET('Raw Data'!$A$3,MATCH('Data above threshold'!$A152,'Raw Data'!$B$4:$B$185,0),MATCH('Data above threshold'!AH$4,'Raw Data'!$3:$3,0)-1)),"", IFERROR($J152*OFFSET('Raw Data'!$A$3,MATCH('Data above threshold'!$A152,'Raw Data'!$B$4:$B$185,0),MATCH('Data above threshold'!AH$4,'Raw Data'!$3:$3,0)-1),"NA"))</f>
        <v>2</v>
      </c>
      <c r="AG152" s="103" t="n">
        <f aca="true">IF(ISBLANK(OFFSET('Raw Data'!$A$3,MATCH('Data above threshold'!$A152,'Raw Data'!$B$4:$B$185,0),MATCH('Data above threshold'!AI$4,'Raw Data'!$3:$3,0)-1)),"", IFERROR($J152*OFFSET('Raw Data'!$A$3,MATCH('Data above threshold'!$A152,'Raw Data'!$B$4:$B$185,0),MATCH('Data above threshold'!AI$4,'Raw Data'!$3:$3,0)-1),"NA"))</f>
        <v>0</v>
      </c>
      <c r="AH152" s="103" t="n">
        <f aca="true">IF(ISBLANK(OFFSET('Raw Data'!$A$3,MATCH('Data above threshold'!$A152,'Raw Data'!$B$4:$B$185,0),MATCH('Data above threshold'!AJ$4,'Raw Data'!$3:$3,0)-1)),"", IFERROR($J152*OFFSET('Raw Data'!$A$3,MATCH('Data above threshold'!$A152,'Raw Data'!$B$4:$B$185,0),MATCH('Data above threshold'!AJ$4,'Raw Data'!$3:$3,0)-1),"NA"))</f>
        <v>0</v>
      </c>
      <c r="AI152" s="103" t="n">
        <f aca="true">IF(ISBLANK(OFFSET('Raw Data'!$A$3,MATCH('Data above threshold'!$A152,'Raw Data'!$B$4:$B$185,0),MATCH('Data above threshold'!AK$4,'Raw Data'!$3:$3,0)-1)),"", IFERROR($J152*OFFSET('Raw Data'!$A$3,MATCH('Data above threshold'!$A152,'Raw Data'!$B$4:$B$185,0),MATCH('Data above threshold'!AK$4,'Raw Data'!$3:$3,0)-1),"NA"))</f>
        <v>1</v>
      </c>
      <c r="AJ152" s="103" t="n">
        <f aca="true">IF(ISBLANK(OFFSET('Raw Data'!$A$3,MATCH('Data above threshold'!$A152,'Raw Data'!$B$4:$B$185,0),MATCH('Data above threshold'!AL$4,'Raw Data'!$3:$3,0)-1)),"", IFERROR($J152*OFFSET('Raw Data'!$A$3,MATCH('Data above threshold'!$A152,'Raw Data'!$B$4:$B$185,0),MATCH('Data above threshold'!AL$4,'Raw Data'!$3:$3,0)-1),"NA"))</f>
        <v>1</v>
      </c>
      <c r="AK152" s="103" t="n">
        <f aca="true">IF(ISBLANK(OFFSET('Raw Data'!$A$3,MATCH('Data above threshold'!$A152,'Raw Data'!$B$4:$B$185,0),MATCH('Data above threshold'!AM$4,'Raw Data'!$3:$3,0)-1)),"", IFERROR($J152*OFFSET('Raw Data'!$A$3,MATCH('Data above threshold'!$A152,'Raw Data'!$B$4:$B$185,0),MATCH('Data above threshold'!AM$4,'Raw Data'!$3:$3,0)-1),"NA"))</f>
        <v>2</v>
      </c>
      <c r="AL152" s="103" t="n">
        <f aca="true">IF(ISBLANK(OFFSET('Raw Data'!$A$3,MATCH('Data above threshold'!$A152,'Raw Data'!$B$4:$B$185,0),MATCH('Data above threshold'!AN$4,'Raw Data'!$3:$3,0)-1)),"", IFERROR($J152*OFFSET('Raw Data'!$A$3,MATCH('Data above threshold'!$A152,'Raw Data'!$B$4:$B$185,0),MATCH('Data above threshold'!AN$4,'Raw Data'!$3:$3,0)-1),"NA"))</f>
        <v>0</v>
      </c>
      <c r="AM152" s="103" t="n">
        <f aca="true">IF(ISBLANK(OFFSET('Raw Data'!$A$3,MATCH('Data above threshold'!$A152,'Raw Data'!$B$4:$B$185,0),MATCH('Data above threshold'!AO$4,'Raw Data'!$3:$3,0)-1)),"", IFERROR($J152*OFFSET('Raw Data'!$A$3,MATCH('Data above threshold'!$A152,'Raw Data'!$B$4:$B$185,0),MATCH('Data above threshold'!AO$4,'Raw Data'!$3:$3,0)-1),"NA"))</f>
        <v>1</v>
      </c>
      <c r="AN152" s="103" t="n">
        <f aca="true">IF(ISBLANK(OFFSET('Raw Data'!$A$3,MATCH('Data above threshold'!$A152,'Raw Data'!$B$4:$B$185,0),MATCH('Data above threshold'!AP$4,'Raw Data'!$3:$3,0)-1)),"", IFERROR($J152*OFFSET('Raw Data'!$A$3,MATCH('Data above threshold'!$A152,'Raw Data'!$B$4:$B$185,0),MATCH('Data above threshold'!AP$4,'Raw Data'!$3:$3,0)-1),"NA"))</f>
        <v>2</v>
      </c>
      <c r="AO152" s="103" t="n">
        <f aca="true">IF(ISBLANK(OFFSET('Raw Data'!$A$3,MATCH('Data above threshold'!$A152,'Raw Data'!$B$4:$B$185,0),MATCH('Data above threshold'!AQ$4,'Raw Data'!$3:$3,0)-1)),"", IFERROR($J152*OFFSET('Raw Data'!$A$3,MATCH('Data above threshold'!$A152,'Raw Data'!$B$4:$B$185,0),MATCH('Data above threshold'!AQ$4,'Raw Data'!$3:$3,0)-1),"NA"))</f>
        <v>0</v>
      </c>
      <c r="AP152" s="103" t="n">
        <f aca="true">IF(ISBLANK(OFFSET('Raw Data'!$A$3,MATCH('Data above threshold'!$A152,'Raw Data'!$B$4:$B$185,0),MATCH('Data above threshold'!AR$4,'Raw Data'!$3:$3,0)-1)),"", IFERROR($J152*OFFSET('Raw Data'!$A$3,MATCH('Data above threshold'!$A152,'Raw Data'!$B$4:$B$185,0),MATCH('Data above threshold'!AR$4,'Raw Data'!$3:$3,0)-1),"NA"))</f>
        <v>0</v>
      </c>
      <c r="AQ152" s="103" t="n">
        <f aca="true">IF(ISBLANK(OFFSET('Raw Data'!$A$3,MATCH('Data above threshold'!$A152,'Raw Data'!$B$4:$B$185,0),MATCH('Data above threshold'!AS$4,'Raw Data'!$3:$3,0)-1)),"", IFERROR($J152*OFFSET('Raw Data'!$A$3,MATCH('Data above threshold'!$A152,'Raw Data'!$B$4:$B$185,0),MATCH('Data above threshold'!AS$4,'Raw Data'!$3:$3,0)-1),"NA"))</f>
        <v>0</v>
      </c>
      <c r="AR152" s="103" t="n">
        <f aca="true">IF(ISBLANK(OFFSET('Raw Data'!$A$3,MATCH('Data above threshold'!$A152,'Raw Data'!$B$4:$B$185,0),MATCH('Data above threshold'!AT$4,'Raw Data'!$3:$3,0)-1)),"", IFERROR($J152*OFFSET('Raw Data'!$A$3,MATCH('Data above threshold'!$A152,'Raw Data'!$B$4:$B$185,0),MATCH('Data above threshold'!AT$4,'Raw Data'!$3:$3,0)-1),"NA"))</f>
        <v>0</v>
      </c>
      <c r="AS152" s="103" t="n">
        <f aca="true">IF(ISBLANK(OFFSET('Raw Data'!$A$3,MATCH('Data above threshold'!$A152,'Raw Data'!$B$4:$B$185,0),MATCH('Data above threshold'!AU$4,'Raw Data'!$3:$3,0)-1)),"", IFERROR($J152*OFFSET('Raw Data'!$A$3,MATCH('Data above threshold'!$A152,'Raw Data'!$B$4:$B$185,0),MATCH('Data above threshold'!AU$4,'Raw Data'!$3:$3,0)-1),"NA"))</f>
        <v>0</v>
      </c>
      <c r="AT152" s="103" t="n">
        <f aca="true">IF(ISBLANK(OFFSET('Raw Data'!$A$3,MATCH('Data above threshold'!$A152,'Raw Data'!$B$4:$B$185,0),MATCH('Data above threshold'!AV$4,'Raw Data'!$3:$3,0)-1)),"", IFERROR($J152*OFFSET('Raw Data'!$A$3,MATCH('Data above threshold'!$A152,'Raw Data'!$B$4:$B$185,0),MATCH('Data above threshold'!AV$4,'Raw Data'!$3:$3,0)-1),"NA"))</f>
        <v>0</v>
      </c>
      <c r="AU152" s="103" t="n">
        <f aca="true">IF(ISBLANK(OFFSET('Raw Data'!$A$3,MATCH('Data above threshold'!$A152,'Raw Data'!$B$4:$B$185,0),MATCH('Data above threshold'!AW$4,'Raw Data'!$3:$3,0)-1)),"", IFERROR($J152*OFFSET('Raw Data'!$A$3,MATCH('Data above threshold'!$A152,'Raw Data'!$B$4:$B$185,0),MATCH('Data above threshold'!AW$4,'Raw Data'!$3:$3,0)-1),"NA"))</f>
        <v>2</v>
      </c>
      <c r="AV152" s="103" t="n">
        <f aca="true">IF(ISBLANK(OFFSET('Raw Data'!$A$3,MATCH('Data above threshold'!$A152,'Raw Data'!$B$4:$B$185,0),MATCH('Data above threshold'!AX$4,'Raw Data'!$3:$3,0)-1)),"", IFERROR($J152*OFFSET('Raw Data'!$A$3,MATCH('Data above threshold'!$A152,'Raw Data'!$B$4:$B$185,0),MATCH('Data above threshold'!AX$4,'Raw Data'!$3:$3,0)-1),"NA"))</f>
        <v>0</v>
      </c>
      <c r="AW152" s="103" t="n">
        <f aca="true">IF(ISBLANK(OFFSET('Raw Data'!$A$3,MATCH('Data above threshold'!$A152,'Raw Data'!$B$4:$B$185,0),MATCH('Data above threshold'!AY$4,'Raw Data'!$3:$3,0)-1)),"", IFERROR($J152*OFFSET('Raw Data'!$A$3,MATCH('Data above threshold'!$A152,'Raw Data'!$B$4:$B$185,0),MATCH('Data above threshold'!AY$4,'Raw Data'!$3:$3,0)-1),"NA"))</f>
        <v>2</v>
      </c>
      <c r="AX152" s="103" t="n">
        <f aca="true">IF(ISBLANK(OFFSET('Raw Data'!$A$3,MATCH('Data above threshold'!$A152,'Raw Data'!$B$4:$B$185,0),MATCH('Data above threshold'!AZ$4,'Raw Data'!$3:$3,0)-1)),"", IFERROR($J152*OFFSET('Raw Data'!$A$3,MATCH('Data above threshold'!$A152,'Raw Data'!$B$4:$B$185,0),MATCH('Data above threshold'!AZ$4,'Raw Data'!$3:$3,0)-1),"NA"))</f>
        <v>0</v>
      </c>
      <c r="AY152" s="103" t="n">
        <f aca="true">IF(ISBLANK(OFFSET('Raw Data'!$A$3,MATCH('Data above threshold'!$A152,'Raw Data'!$B$4:$B$185,0),MATCH('Data above threshold'!BA$4,'Raw Data'!$3:$3,0)-1)),"", IFERROR($J152*OFFSET('Raw Data'!$A$3,MATCH('Data above threshold'!$A152,'Raw Data'!$B$4:$B$185,0),MATCH('Data above threshold'!BA$4,'Raw Data'!$3:$3,0)-1),"NA"))</f>
        <v>2</v>
      </c>
      <c r="AZ152" s="103" t="n">
        <f aca="true">IF(ISBLANK(OFFSET('Raw Data'!$A$3,MATCH('Data above threshold'!$A152,'Raw Data'!$B$4:$B$185,0),MATCH('Data above threshold'!BB$4,'Raw Data'!$3:$3,0)-1)),"", IFERROR($J152*OFFSET('Raw Data'!$A$3,MATCH('Data above threshold'!$A152,'Raw Data'!$B$4:$B$185,0),MATCH('Data above threshold'!BB$4,'Raw Data'!$3:$3,0)-1),"NA"))</f>
        <v>0</v>
      </c>
      <c r="BA152" s="103" t="n">
        <f aca="true">IF(ISBLANK(OFFSET('Raw Data'!$A$3,MATCH('Data above threshold'!$A152,'Raw Data'!$B$4:$B$185,0),MATCH('Data above threshold'!BC$4,'Raw Data'!$3:$3,0)-1)),"", IFERROR($J152*OFFSET('Raw Data'!$A$3,MATCH('Data above threshold'!$A152,'Raw Data'!$B$4:$B$185,0),MATCH('Data above threshold'!BC$4,'Raw Data'!$3:$3,0)-1),"NA"))</f>
        <v>2</v>
      </c>
      <c r="BB152" s="103" t="n">
        <f aca="true">IF(ISBLANK(OFFSET('Raw Data'!$A$3,MATCH('Data above threshold'!$A152,'Raw Data'!$B$4:$B$185,0),MATCH('Data above threshold'!BD$4,'Raw Data'!$3:$3,0)-1)),"", IFERROR($J152*OFFSET('Raw Data'!$A$3,MATCH('Data above threshold'!$A152,'Raw Data'!$B$4:$B$185,0),MATCH('Data above threshold'!BD$4,'Raw Data'!$3:$3,0)-1),"NA"))</f>
        <v>0</v>
      </c>
      <c r="BC152" s="103" t="n">
        <f aca="true">IF(ISBLANK(OFFSET('Raw Data'!$A$3,MATCH('Data above threshold'!$A152,'Raw Data'!$B$4:$B$185,0),MATCH('Data above threshold'!BE$4,'Raw Data'!$3:$3,0)-1)),"", IFERROR($J152*OFFSET('Raw Data'!$A$3,MATCH('Data above threshold'!$A152,'Raw Data'!$B$4:$B$185,0),MATCH('Data above threshold'!BE$4,'Raw Data'!$3:$3,0)-1),"NA"))</f>
        <v>1</v>
      </c>
      <c r="BD152" s="103" t="n">
        <f aca="true">IF(ISBLANK(OFFSET('Raw Data'!$A$3,MATCH('Data above threshold'!$A152,'Raw Data'!$B$4:$B$185,0),MATCH('Data above threshold'!BF$4,'Raw Data'!$3:$3,0)-1)),"", IFERROR($J152*OFFSET('Raw Data'!$A$3,MATCH('Data above threshold'!$A152,'Raw Data'!$B$4:$B$185,0),MATCH('Data above threshold'!BF$4,'Raw Data'!$3:$3,0)-1),"NA"))</f>
        <v>0</v>
      </c>
      <c r="BE152" s="103" t="n">
        <f aca="true">IF(ISBLANK(OFFSET('Raw Data'!$A$3,MATCH('Data above threshold'!$A152,'Raw Data'!$B$4:$B$185,0),MATCH('Data above threshold'!BG$4,'Raw Data'!$3:$3,0)-1)),"", IFERROR($J152*OFFSET('Raw Data'!$A$3,MATCH('Data above threshold'!$A152,'Raw Data'!$B$4:$B$185,0),MATCH('Data above threshold'!BG$4,'Raw Data'!$3:$3,0)-1),"NA"))</f>
        <v>1</v>
      </c>
      <c r="BF152" s="103" t="n">
        <f aca="true">IF(ISBLANK(OFFSET('Raw Data'!$A$3,MATCH('Data above threshold'!$A152,'Raw Data'!$B$4:$B$185,0),MATCH('Data above threshold'!BH$4,'Raw Data'!$3:$3,0)-1)),"", IFERROR($J152*OFFSET('Raw Data'!$A$3,MATCH('Data above threshold'!$A152,'Raw Data'!$B$4:$B$185,0),MATCH('Data above threshold'!BH$4,'Raw Data'!$3:$3,0)-1),"NA"))</f>
        <v>0</v>
      </c>
      <c r="BG152" s="103" t="n">
        <f aca="true">IF(ISBLANK(OFFSET('Raw Data'!$A$3,MATCH('Data above threshold'!$A152,'Raw Data'!$B$4:$B$185,0),MATCH('Data above threshold'!BI$4,'Raw Data'!$3:$3,0)-1)),"", IFERROR($J152*OFFSET('Raw Data'!$A$3,MATCH('Data above threshold'!$A152,'Raw Data'!$B$4:$B$185,0),MATCH('Data above threshold'!BI$4,'Raw Data'!$3:$3,0)-1),"NA"))</f>
        <v>0</v>
      </c>
      <c r="BH152" s="103" t="n">
        <f aca="true">IF(ISBLANK(OFFSET('Raw Data'!$A$3,MATCH('Data above threshold'!$A152,'Raw Data'!$B$4:$B$185,0),MATCH('Data above threshold'!BJ$4,'Raw Data'!$3:$3,0)-1)),"", IFERROR($J152*OFFSET('Raw Data'!$A$3,MATCH('Data above threshold'!$A152,'Raw Data'!$B$4:$B$185,0),MATCH('Data above threshold'!BJ$4,'Raw Data'!$3:$3,0)-1),"NA"))</f>
        <v>0</v>
      </c>
      <c r="BI152" s="103" t="n">
        <f aca="true">IF(ISBLANK(OFFSET('Raw Data'!$A$3,MATCH('Data above threshold'!$A152,'Raw Data'!$B$4:$B$185,0),MATCH('Data above threshold'!BK$4,'Raw Data'!$3:$3,0)-1)),"", IFERROR($J152*OFFSET('Raw Data'!$A$3,MATCH('Data above threshold'!$A152,'Raw Data'!$B$4:$B$185,0),MATCH('Data above threshold'!BK$4,'Raw Data'!$3:$3,0)-1),"NA"))</f>
        <v>0</v>
      </c>
      <c r="BJ152" s="103" t="n">
        <f aca="true">IF(ISBLANK(OFFSET('Raw Data'!$A$3,MATCH('Data above threshold'!$A152,'Raw Data'!$B$4:$B$185,0),MATCH('Data above threshold'!BL$4,'Raw Data'!$3:$3,0)-1)),"", IFERROR($J152*OFFSET('Raw Data'!$A$3,MATCH('Data above threshold'!$A152,'Raw Data'!$B$4:$B$185,0),MATCH('Data above threshold'!BL$4,'Raw Data'!$3:$3,0)-1),"NA"))</f>
        <v>0</v>
      </c>
      <c r="BK152" s="103" t="n">
        <f aca="true">IF(ISBLANK(OFFSET('Raw Data'!$A$3,MATCH('Data above threshold'!$A152,'Raw Data'!$B$4:$B$185,0),MATCH('Data above threshold'!BM$4,'Raw Data'!$3:$3,0)-1)),"", IFERROR($J152*OFFSET('Raw Data'!$A$3,MATCH('Data above threshold'!$A152,'Raw Data'!$B$4:$B$185,0),MATCH('Data above threshold'!BM$4,'Raw Data'!$3:$3,0)-1),"NA"))</f>
        <v>0</v>
      </c>
      <c r="BL152" s="103" t="n">
        <f aca="true">IF(ISBLANK(OFFSET('Raw Data'!$A$3,MATCH('Data above threshold'!$A152,'Raw Data'!$B$4:$B$185,0),MATCH('Data above threshold'!BN$4,'Raw Data'!$3:$3,0)-1)),"", IFERROR($J152*OFFSET('Raw Data'!$A$3,MATCH('Data above threshold'!$A152,'Raw Data'!$B$4:$B$185,0),MATCH('Data above threshold'!BN$4,'Raw Data'!$3:$3,0)-1),"NA"))</f>
        <v>2</v>
      </c>
      <c r="BM152" s="103" t="n">
        <f aca="true">IF(ISBLANK(OFFSET('Raw Data'!$A$3,MATCH('Data above threshold'!$A152,'Raw Data'!$B$4:$B$185,0),MATCH('Data above threshold'!BO$4,'Raw Data'!$3:$3,0)-1)),"", IFERROR($J152*OFFSET('Raw Data'!$A$3,MATCH('Data above threshold'!$A152,'Raw Data'!$B$4:$B$185,0),MATCH('Data above threshold'!BO$4,'Raw Data'!$3:$3,0)-1),"NA"))</f>
        <v>1</v>
      </c>
      <c r="BN152" s="103" t="n">
        <f aca="true">IF(ISBLANK(OFFSET('Raw Data'!$A$3,MATCH('Data above threshold'!$A152,'Raw Data'!$B$4:$B$185,0),MATCH('Data above threshold'!BP$4,'Raw Data'!$3:$3,0)-1)),"", IFERROR($J152*OFFSET('Raw Data'!$A$3,MATCH('Data above threshold'!$A152,'Raw Data'!$B$4:$B$185,0),MATCH('Data above threshold'!BP$4,'Raw Data'!$3:$3,0)-1),"NA"))</f>
        <v>1</v>
      </c>
      <c r="BO152" s="103" t="n">
        <f aca="true">IF(ISBLANK(OFFSET('Raw Data'!$A$3,MATCH('Data above threshold'!$A152,'Raw Data'!$B$4:$B$185,0),MATCH('Data above threshold'!BQ$4,'Raw Data'!$3:$3,0)-1)),"", IFERROR($J152*OFFSET('Raw Data'!$A$3,MATCH('Data above threshold'!$A152,'Raw Data'!$B$4:$B$185,0),MATCH('Data above threshold'!BQ$4,'Raw Data'!$3:$3,0)-1),"NA"))</f>
        <v>0</v>
      </c>
      <c r="BP152" s="103" t="n">
        <f aca="true">IF(ISBLANK(OFFSET('Raw Data'!$A$3,MATCH('Data above threshold'!$A152,'Raw Data'!$B$4:$B$185,0),MATCH('Data above threshold'!BR$4,'Raw Data'!$3:$3,0)-1)),"", IFERROR($J152*OFFSET('Raw Data'!$A$3,MATCH('Data above threshold'!$A152,'Raw Data'!$B$4:$B$185,0),MATCH('Data above threshold'!BR$4,'Raw Data'!$3:$3,0)-1),"NA"))</f>
        <v>0</v>
      </c>
      <c r="BQ152" s="103" t="n">
        <f aca="true">IF(ISBLANK(OFFSET('Raw Data'!$A$3,MATCH('Data above threshold'!$A152,'Raw Data'!$B$4:$B$185,0),MATCH('Data above threshold'!BS$4,'Raw Data'!$3:$3,0)-1)),"", IFERROR($J152*OFFSET('Raw Data'!$A$3,MATCH('Data above threshold'!$A152,'Raw Data'!$B$4:$B$185,0),MATCH('Data above threshold'!BS$4,'Raw Data'!$3:$3,0)-1),"NA"))</f>
        <v>0</v>
      </c>
      <c r="BR152" s="103" t="n">
        <f aca="true">IF(ISBLANK(OFFSET('Raw Data'!$A$3,MATCH('Data above threshold'!$A152,'Raw Data'!$B$4:$B$185,0),MATCH('Data above threshold'!BT$4,'Raw Data'!$3:$3,0)-1)),"", IFERROR($J152*OFFSET('Raw Data'!$A$3,MATCH('Data above threshold'!$A152,'Raw Data'!$B$4:$B$185,0),MATCH('Data above threshold'!BT$4,'Raw Data'!$3:$3,0)-1),"NA"))</f>
        <v>0</v>
      </c>
      <c r="BS152" s="103" t="n">
        <f aca="true">IF(ISBLANK(OFFSET('Raw Data'!$A$3,MATCH('Data above threshold'!$A152,'Raw Data'!$B$4:$B$185,0),MATCH('Data above threshold'!BU$4,'Raw Data'!$3:$3,0)-1)),"", IFERROR($J152*OFFSET('Raw Data'!$A$3,MATCH('Data above threshold'!$A152,'Raw Data'!$B$4:$B$185,0),MATCH('Data above threshold'!BU$4,'Raw Data'!$3:$3,0)-1),"NA"))</f>
        <v>0</v>
      </c>
      <c r="BT152" s="103" t="n">
        <f aca="true">IF(ISBLANK(OFFSET('Raw Data'!$A$3,MATCH('Data above threshold'!$A152,'Raw Data'!$B$4:$B$185,0),MATCH('Data above threshold'!BV$4,'Raw Data'!$3:$3,0)-1)),"", IFERROR($J152*OFFSET('Raw Data'!$A$3,MATCH('Data above threshold'!$A152,'Raw Data'!$B$4:$B$185,0),MATCH('Data above threshold'!BV$4,'Raw Data'!$3:$3,0)-1),"NA"))</f>
        <v>0</v>
      </c>
      <c r="BU152" s="103" t="n">
        <f aca="true">IF(ISBLANK(OFFSET('Raw Data'!$A$3,MATCH('Data above threshold'!$A152,'Raw Data'!$B$4:$B$185,0),MATCH('Data above threshold'!BW$4,'Raw Data'!$3:$3,0)-1)),"", IFERROR($J152*OFFSET('Raw Data'!$A$3,MATCH('Data above threshold'!$A152,'Raw Data'!$B$4:$B$185,0),MATCH('Data above threshold'!BW$4,'Raw Data'!$3:$3,0)-1),"NA"))</f>
        <v>0</v>
      </c>
      <c r="BV152" s="103" t="n">
        <f aca="true">IF(ISBLANK(OFFSET('Raw Data'!$A$3,MATCH('Data above threshold'!$A152,'Raw Data'!$B$4:$B$185,0),MATCH('Data above threshold'!BX$4,'Raw Data'!$3:$3,0)-1)),"", IFERROR($J152*OFFSET('Raw Data'!$A$3,MATCH('Data above threshold'!$A152,'Raw Data'!$B$4:$B$185,0),MATCH('Data above threshold'!BX$4,'Raw Data'!$3:$3,0)-1),"NA"))</f>
        <v>0</v>
      </c>
      <c r="BW152" s="103" t="n">
        <f aca="true">IF(ISBLANK(OFFSET('Raw Data'!$A$3,MATCH('Data above threshold'!$A152,'Raw Data'!$B$4:$B$185,0),MATCH('Data above threshold'!BY$4,'Raw Data'!$3:$3,0)-1)),"", IFERROR($J152*OFFSET('Raw Data'!$A$3,MATCH('Data above threshold'!$A152,'Raw Data'!$B$4:$B$185,0),MATCH('Data above threshold'!BY$4,'Raw Data'!$3:$3,0)-1),"NA"))</f>
        <v>0</v>
      </c>
      <c r="BX152" s="103" t="n">
        <f aca="true">IF(ISBLANK(OFFSET('Raw Data'!$A$3,MATCH('Data above threshold'!$A152,'Raw Data'!$B$4:$B$185,0),MATCH('Data above threshold'!BZ$4,'Raw Data'!$3:$3,0)-1)),"", IFERROR($J152*OFFSET('Raw Data'!$A$3,MATCH('Data above threshold'!$A152,'Raw Data'!$B$4:$B$185,0),MATCH('Data above threshold'!BZ$4,'Raw Data'!$3:$3,0)-1),"NA"))</f>
        <v>0</v>
      </c>
      <c r="BY152" s="103" t="n">
        <f aca="true">IF(ISBLANK(OFFSET('Raw Data'!$A$3,MATCH('Data above threshold'!$A152,'Raw Data'!$B$4:$B$185,0),MATCH('Data above threshold'!CA$4,'Raw Data'!$3:$3,0)-1)),"", IFERROR($J152*OFFSET('Raw Data'!$A$3,MATCH('Data above threshold'!$A152,'Raw Data'!$B$4:$B$185,0),MATCH('Data above threshold'!CA$4,'Raw Data'!$3:$3,0)-1),"NA"))</f>
        <v>0</v>
      </c>
      <c r="BZ152" s="103" t="n">
        <f aca="true">IF(ISBLANK(OFFSET('Raw Data'!$A$3,MATCH('Data above threshold'!$A152,'Raw Data'!$B$4:$B$185,0),MATCH('Data above threshold'!CB$4,'Raw Data'!$3:$3,0)-1)),"", IFERROR($J152*OFFSET('Raw Data'!$A$3,MATCH('Data above threshold'!$A152,'Raw Data'!$B$4:$B$185,0),MATCH('Data above threshold'!CB$4,'Raw Data'!$3:$3,0)-1),"NA"))</f>
        <v>0</v>
      </c>
      <c r="CA152" s="103" t="n">
        <f aca="true">IF(ISBLANK(OFFSET('Raw Data'!$A$3,MATCH('Data above threshold'!$A152,'Raw Data'!$B$4:$B$185,0),MATCH('Data above threshold'!CC$4,'Raw Data'!$3:$3,0)-1)),"", IFERROR($J152*OFFSET('Raw Data'!$A$3,MATCH('Data above threshold'!$A152,'Raw Data'!$B$4:$B$185,0),MATCH('Data above threshold'!CC$4,'Raw Data'!$3:$3,0)-1),"NA"))</f>
        <v>0</v>
      </c>
      <c r="CB152" s="103" t="n">
        <f aca="true">IF(ISBLANK(OFFSET('Raw Data'!$A$3,MATCH('Data above threshold'!$A152,'Raw Data'!$B$4:$B$185,0),MATCH('Data above threshold'!CD$4,'Raw Data'!$3:$3,0)-1)),"", IFERROR($J152*OFFSET('Raw Data'!$A$3,MATCH('Data above threshold'!$A152,'Raw Data'!$B$4:$B$185,0),MATCH('Data above threshold'!CD$4,'Raw Data'!$3:$3,0)-1),"NA"))</f>
        <v>2</v>
      </c>
      <c r="CC152" s="103" t="n">
        <f aca="true">IF(ISBLANK(OFFSET('Raw Data'!$A$3,MATCH('Data above threshold'!$A152,'Raw Data'!$B$4:$B$185,0),MATCH('Data above threshold'!CE$4,'Raw Data'!$3:$3,0)-1)),"", IFERROR($J152*OFFSET('Raw Data'!$A$3,MATCH('Data above threshold'!$A152,'Raw Data'!$B$4:$B$185,0),MATCH('Data above threshold'!CE$4,'Raw Data'!$3:$3,0)-1),"NA"))</f>
        <v>0</v>
      </c>
      <c r="CD152" s="103" t="n">
        <f aca="true">IF(ISBLANK(OFFSET('Raw Data'!$A$3,MATCH('Data above threshold'!$A152,'Raw Data'!$B$4:$B$185,0),MATCH('Data above threshold'!CF$4,'Raw Data'!$3:$3,0)-1)),"", IFERROR($J152*OFFSET('Raw Data'!$A$3,MATCH('Data above threshold'!$A152,'Raw Data'!$B$4:$B$185,0),MATCH('Data above threshold'!CF$4,'Raw Data'!$3:$3,0)-1),"NA"))</f>
        <v>0</v>
      </c>
      <c r="CE152" s="103" t="n">
        <f aca="true">IF(ISBLANK(OFFSET('Raw Data'!$A$3,MATCH('Data above threshold'!$A152,'Raw Data'!$B$4:$B$185,0),MATCH('Data above threshold'!CG$4,'Raw Data'!$3:$3,0)-1)),"", IFERROR($J152*OFFSET('Raw Data'!$A$3,MATCH('Data above threshold'!$A152,'Raw Data'!$B$4:$B$185,0),MATCH('Data above threshold'!CG$4,'Raw Data'!$3:$3,0)-1),"NA"))</f>
        <v>0</v>
      </c>
      <c r="CF152" s="103" t="n">
        <f aca="true">IF(ISBLANK(OFFSET('Raw Data'!$A$3,MATCH('Data above threshold'!$A152,'Raw Data'!$B$4:$B$185,0),MATCH('Data above threshold'!CH$4,'Raw Data'!$3:$3,0)-1)),"", IFERROR($J152*OFFSET('Raw Data'!$A$3,MATCH('Data above threshold'!$A152,'Raw Data'!$B$4:$B$185,0),MATCH('Data above threshold'!CH$4,'Raw Data'!$3:$3,0)-1),"NA"))</f>
        <v>2</v>
      </c>
      <c r="CG152" s="103" t="n">
        <f aca="true">IF(ISBLANK(OFFSET('Raw Data'!$A$3,MATCH('Data above threshold'!$A152,'Raw Data'!$B$4:$B$185,0),MATCH('Data above threshold'!CI$4,'Raw Data'!$3:$3,0)-1)),"", IFERROR($J152*OFFSET('Raw Data'!$A$3,MATCH('Data above threshold'!$A152,'Raw Data'!$B$4:$B$185,0),MATCH('Data above threshold'!CI$4,'Raw Data'!$3:$3,0)-1),"NA"))</f>
        <v>0</v>
      </c>
      <c r="CH152" s="103" t="n">
        <f aca="true">IF(ISBLANK(OFFSET('Raw Data'!$A$3,MATCH('Data above threshold'!$A152,'Raw Data'!$B$4:$B$185,0),MATCH('Data above threshold'!CJ$4,'Raw Data'!$3:$3,0)-1)),"", IFERROR($J152*OFFSET('Raw Data'!$A$3,MATCH('Data above threshold'!$A152,'Raw Data'!$B$4:$B$185,0),MATCH('Data above threshold'!CJ$4,'Raw Data'!$3:$3,0)-1),"NA"))</f>
        <v>0</v>
      </c>
      <c r="CI152" s="103" t="n">
        <f aca="true">IF(ISBLANK(OFFSET('Raw Data'!$A$3,MATCH('Data above threshold'!$A152,'Raw Data'!$B$4:$B$185,0),MATCH('Data above threshold'!CK$4,'Raw Data'!$3:$3,0)-1)),"", IFERROR($J152*OFFSET('Raw Data'!$A$3,MATCH('Data above threshold'!$A152,'Raw Data'!$B$4:$B$185,0),MATCH('Data above threshold'!CK$4,'Raw Data'!$3:$3,0)-1),"NA"))</f>
        <v>0</v>
      </c>
      <c r="CJ152" s="103" t="n">
        <f aca="true">IF(ISBLANK(OFFSET('Raw Data'!$A$3,MATCH('Data above threshold'!$A152,'Raw Data'!$B$4:$B$185,0),MATCH('Data above threshold'!CL$4,'Raw Data'!$3:$3,0)-1)),"", IFERROR($J152*OFFSET('Raw Data'!$A$3,MATCH('Data above threshold'!$A152,'Raw Data'!$B$4:$B$185,0),MATCH('Data above threshold'!CL$4,'Raw Data'!$3:$3,0)-1),"NA"))</f>
        <v>0</v>
      </c>
      <c r="CK152" s="103" t="n">
        <f aca="true">IF(ISBLANK(OFFSET('Raw Data'!$A$3,MATCH('Data above threshold'!$A152,'Raw Data'!$B$4:$B$185,0),MATCH('Data above threshold'!CM$4,'Raw Data'!$3:$3,0)-1)),"", IFERROR($J152*OFFSET('Raw Data'!$A$3,MATCH('Data above threshold'!$A152,'Raw Data'!$B$4:$B$185,0),MATCH('Data above threshold'!CM$4,'Raw Data'!$3:$3,0)-1),"NA"))</f>
        <v>0</v>
      </c>
      <c r="CL152" s="103" t="n">
        <f aca="true">IF(ISBLANK(OFFSET('Raw Data'!$A$3,MATCH('Data above threshold'!$A152,'Raw Data'!$B$4:$B$185,0),MATCH('Data above threshold'!CN$4,'Raw Data'!$3:$3,0)-1)),"", IFERROR($J152*OFFSET('Raw Data'!$A$3,MATCH('Data above threshold'!$A152,'Raw Data'!$B$4:$B$185,0),MATCH('Data above threshold'!CN$4,'Raw Data'!$3:$3,0)-1),"NA"))</f>
        <v>2</v>
      </c>
      <c r="CM152" s="103" t="n">
        <f aca="true">IF(ISBLANK(OFFSET('Raw Data'!$A$3,MATCH('Data above threshold'!$A152,'Raw Data'!$B$4:$B$185,0),MATCH('Data above threshold'!CO$4,'Raw Data'!$3:$3,0)-1)),"", IFERROR($J152*OFFSET('Raw Data'!$A$3,MATCH('Data above threshold'!$A152,'Raw Data'!$B$4:$B$185,0),MATCH('Data above threshold'!CO$4,'Raw Data'!$3:$3,0)-1),"NA"))</f>
        <v>0</v>
      </c>
      <c r="CN152" s="103" t="n">
        <f aca="true">IF(ISBLANK(OFFSET('Raw Data'!$A$3,MATCH('Data above threshold'!$A152,'Raw Data'!$B$4:$B$185,0),MATCH('Data above threshold'!CP$4,'Raw Data'!$3:$3,0)-1)),"", IFERROR($J152*OFFSET('Raw Data'!$A$3,MATCH('Data above threshold'!$A152,'Raw Data'!$B$4:$B$185,0),MATCH('Data above threshold'!CP$4,'Raw Data'!$3:$3,0)-1),"NA"))</f>
        <v>0</v>
      </c>
      <c r="CO152" s="103" t="n">
        <f aca="true">IF(ISBLANK(OFFSET('Raw Data'!$A$3,MATCH('Data above threshold'!$A152,'Raw Data'!$B$4:$B$185,0),MATCH('Data above threshold'!CQ$4,'Raw Data'!$3:$3,0)-1)),"", IFERROR($J152*OFFSET('Raw Data'!$A$3,MATCH('Data above threshold'!$A152,'Raw Data'!$B$4:$B$185,0),MATCH('Data above threshold'!CQ$4,'Raw Data'!$3:$3,0)-1),"NA"))</f>
        <v>0</v>
      </c>
      <c r="CP152" s="103" t="n">
        <f aca="true">IF(ISBLANK(OFFSET('Raw Data'!$A$3,MATCH('Data above threshold'!$A152,'Raw Data'!$B$4:$B$185,0),MATCH('Data above threshold'!CR$4,'Raw Data'!$3:$3,0)-1)),"", IFERROR($J152*OFFSET('Raw Data'!$A$3,MATCH('Data above threshold'!$A152,'Raw Data'!$B$4:$B$185,0),MATCH('Data above threshold'!CR$4,'Raw Data'!$3:$3,0)-1),"NA"))</f>
        <v>0</v>
      </c>
    </row>
    <row r="153" customFormat="false" ht="15.5" hidden="false" customHeight="false" outlineLevel="0" collapsed="false">
      <c r="A153" s="107" t="n">
        <v>5233</v>
      </c>
      <c r="B153" s="107" t="n">
        <v>4</v>
      </c>
      <c r="C153" s="103" t="str">
        <f aca="true">IF(ISBLANK(OFFSET('Raw Data'!$A$3,MATCH($A153,'Raw Data'!$B$4:$B$185,0),MATCH(C$4,'Raw Data'!$3:$3,0)-1)),"",OFFSET('Raw Data'!$A$3,MATCH($A153,'Raw Data'!$B$4:$B$185,0),MATCH(C$4,'Raw Data'!$3:$3,0)-1))</f>
        <v/>
      </c>
      <c r="D153" s="103" t="str">
        <f aca="true">IF(ISBLANK(OFFSET('Raw Data'!$A$3,MATCH($A153,'Raw Data'!$B$4:$B$185,0),MATCH(D$4,'Raw Data'!$3:$3,0)-1)),"",OFFSET('Raw Data'!$A$3,MATCH($A153,'Raw Data'!$B$4:$B$185,0),MATCH(D$4,'Raw Data'!$3:$3,0)-1))</f>
        <v>Levels of participation in ISO's committee on blockchain and distributed ledger technologies</v>
      </c>
      <c r="E153" s="103" t="str">
        <f aca="true">IF(ISBLANK(OFFSET('Raw Data'!$A$3,MATCH($A153,'Raw Data'!$B$4:$B$185,0),MATCH(E$4,'Raw Data'!$3:$3,0)-1)),"",OFFSET('Raw Data'!$A$3,MATCH($A153,'Raw Data'!$B$4:$B$185,0),MATCH(E$4,'Raw Data'!$3:$3,0)-1))</f>
        <v/>
      </c>
      <c r="F153" s="103" t="str">
        <f aca="true">IF(ISBLANK(OFFSET('Raw Data'!$A$3,MATCH($A153,'Raw Data'!$B$4:$B$185,0),MATCH(F$4,'Raw Data'!$3:$3,0)-1)),"",OFFSET('Raw Data'!$A$3,MATCH($A153,'Raw Data'!$B$4:$B$185,0),MATCH(F$4,'Raw Data'!$3:$3,0)-1))</f>
        <v/>
      </c>
      <c r="H153" s="103" t="str">
        <f aca="true">IF(ISBLANK(OFFSET('Raw Data'!$A$3,MATCH($A153,'Raw Data'!$B$4:$B$185,0),MATCH(H$4,'Raw Data'!$3:$3,0)-1)),"",OFFSET('Raw Data'!$A$3,MATCH($A153,'Raw Data'!$B$4:$B$185,0),MATCH(H$4,'Raw Data'!$3:$3,0)-1))</f>
        <v>2 = Participating members; 1 = observing members; 0 = non-member</v>
      </c>
      <c r="I153" s="103" t="str">
        <f aca="true">IF(ISBLANK(OFFSET('Raw Data'!$A$3,MATCH($A153,'Raw Data'!$B$4:$B$185,0),MATCH(I$4,'Raw Data'!$3:$3,0)-1)),"",OFFSET('Raw Data'!$A$3,MATCH($A153,'Raw Data'!$B$4:$B$185,0),MATCH(I$4,'Raw Data'!$3:$3,0)-1))</f>
        <v>Plus</v>
      </c>
      <c r="J153" s="103" t="n">
        <f aca="false">IF(I153="","",IF(I153="Minus",-1,1))</f>
        <v>1</v>
      </c>
      <c r="K153" s="105" t="n">
        <f aca="false" t="array" ref="K153:K153">IFERROR(SKEW(IF(ISNUMBER(O153:CP153),O153:CP153,"")),"")</f>
        <v>0.333643922045263</v>
      </c>
      <c r="L153" s="103" t="n">
        <f aca="true">IF(ISBLANK(OFFSET('Data above threshold'!$A$4,MATCH('Data above threshold'!$A153,'Data above threshold'!$A$5:$A$185,0),MATCH('Data above threshold'!N$4,'Data above threshold'!$4:$4,0)-1)),1,OFFSET('Data above threshold'!$A$4,MATCH('Data above threshold'!$A153,'Data above threshold'!$A$5:$A$185,0),MATCH('Data above threshold'!N$4,'Data above threshold'!$4:$4,0)-1))</f>
        <v>0</v>
      </c>
      <c r="M153" s="103" t="str">
        <f aca="true">IF(ISBLANK(OFFSET('Data above threshold'!$A$4,MATCH('Data above threshold'!$A153,'Data above threshold'!$A$5:$A$185,0),MATCH('Data above threshold'!O$4,'Data above threshold'!$4:$4,0)-1)),"",OFFSET('Data above threshold'!$A$4,MATCH('Data above threshold'!$A153,'Data above threshold'!$A$5:$A$185,0),MATCH('Data above threshold'!O$4,'Data above threshold'!$4:$4,0)-1))</f>
        <v/>
      </c>
      <c r="N153" s="106" t="n">
        <f aca="false" t="array" ref="N153:N153">IF(B153&lt;4,"",1-IFERROR(SUM(ISNUMBER(O153:CP153)*(1-$O$3:$CP$3))/COUNTIF($O$3:$CP$3,0),0))</f>
        <v>0</v>
      </c>
      <c r="O153" s="103" t="n">
        <f aca="true">IF(ISBLANK(OFFSET('Raw Data'!$A$3,MATCH('Data above threshold'!$A153,'Raw Data'!$B$4:$B$185,0),MATCH('Data above threshold'!Q$4,'Raw Data'!$3:$3,0)-1)),"", IFERROR($J153*OFFSET('Raw Data'!$A$3,MATCH('Data above threshold'!$A153,'Raw Data'!$B$4:$B$185,0),MATCH('Data above threshold'!Q$4,'Raw Data'!$3:$3,0)-1),"NA"))</f>
        <v>1</v>
      </c>
      <c r="P153" s="103" t="n">
        <f aca="true">IF(ISBLANK(OFFSET('Raw Data'!$A$3,MATCH('Data above threshold'!$A153,'Raw Data'!$B$4:$B$185,0),MATCH('Data above threshold'!R$4,'Raw Data'!$3:$3,0)-1)),"", IFERROR($J153*OFFSET('Raw Data'!$A$3,MATCH('Data above threshold'!$A153,'Raw Data'!$B$4:$B$185,0),MATCH('Data above threshold'!R$4,'Raw Data'!$3:$3,0)-1),"NA"))</f>
        <v>2</v>
      </c>
      <c r="Q153" s="103" t="n">
        <f aca="true">IF(ISBLANK(OFFSET('Raw Data'!$A$3,MATCH('Data above threshold'!$A153,'Raw Data'!$B$4:$B$185,0),MATCH('Data above threshold'!S$4,'Raw Data'!$3:$3,0)-1)),"", IFERROR($J153*OFFSET('Raw Data'!$A$3,MATCH('Data above threshold'!$A153,'Raw Data'!$B$4:$B$185,0),MATCH('Data above threshold'!S$4,'Raw Data'!$3:$3,0)-1),"NA"))</f>
        <v>1</v>
      </c>
      <c r="R153" s="103" t="n">
        <f aca="true">IF(ISBLANK(OFFSET('Raw Data'!$A$3,MATCH('Data above threshold'!$A153,'Raw Data'!$B$4:$B$185,0),MATCH('Data above threshold'!T$4,'Raw Data'!$3:$3,0)-1)),"", IFERROR($J153*OFFSET('Raw Data'!$A$3,MATCH('Data above threshold'!$A153,'Raw Data'!$B$4:$B$185,0),MATCH('Data above threshold'!T$4,'Raw Data'!$3:$3,0)-1),"NA"))</f>
        <v>2</v>
      </c>
      <c r="S153" s="103" t="n">
        <f aca="true">IF(ISBLANK(OFFSET('Raw Data'!$A$3,MATCH('Data above threshold'!$A153,'Raw Data'!$B$4:$B$185,0),MATCH('Data above threshold'!U$4,'Raw Data'!$3:$3,0)-1)),"", IFERROR($J153*OFFSET('Raw Data'!$A$3,MATCH('Data above threshold'!$A153,'Raw Data'!$B$4:$B$185,0),MATCH('Data above threshold'!U$4,'Raw Data'!$3:$3,0)-1),"NA"))</f>
        <v>0</v>
      </c>
      <c r="T153" s="103" t="n">
        <f aca="true">IF(ISBLANK(OFFSET('Raw Data'!$A$3,MATCH('Data above threshold'!$A153,'Raw Data'!$B$4:$B$185,0),MATCH('Data above threshold'!V$4,'Raw Data'!$3:$3,0)-1)),"", IFERROR($J153*OFFSET('Raw Data'!$A$3,MATCH('Data above threshold'!$A153,'Raw Data'!$B$4:$B$185,0),MATCH('Data above threshold'!V$4,'Raw Data'!$3:$3,0)-1),"NA"))</f>
        <v>0</v>
      </c>
      <c r="U153" s="103" t="n">
        <f aca="true">IF(ISBLANK(OFFSET('Raw Data'!$A$3,MATCH('Data above threshold'!$A153,'Raw Data'!$B$4:$B$185,0),MATCH('Data above threshold'!W$4,'Raw Data'!$3:$3,0)-1)),"", IFERROR($J153*OFFSET('Raw Data'!$A$3,MATCH('Data above threshold'!$A153,'Raw Data'!$B$4:$B$185,0),MATCH('Data above threshold'!W$4,'Raw Data'!$3:$3,0)-1),"NA"))</f>
        <v>2</v>
      </c>
      <c r="V153" s="103" t="n">
        <f aca="true">IF(ISBLANK(OFFSET('Raw Data'!$A$3,MATCH('Data above threshold'!$A153,'Raw Data'!$B$4:$B$185,0),MATCH('Data above threshold'!X$4,'Raw Data'!$3:$3,0)-1)),"", IFERROR($J153*OFFSET('Raw Data'!$A$3,MATCH('Data above threshold'!$A153,'Raw Data'!$B$4:$B$185,0),MATCH('Data above threshold'!X$4,'Raw Data'!$3:$3,0)-1),"NA"))</f>
        <v>2</v>
      </c>
      <c r="W153" s="103" t="n">
        <f aca="true">IF(ISBLANK(OFFSET('Raw Data'!$A$3,MATCH('Data above threshold'!$A153,'Raw Data'!$B$4:$B$185,0),MATCH('Data above threshold'!Y$4,'Raw Data'!$3:$3,0)-1)),"", IFERROR($J153*OFFSET('Raw Data'!$A$3,MATCH('Data above threshold'!$A153,'Raw Data'!$B$4:$B$185,0),MATCH('Data above threshold'!Y$4,'Raw Data'!$3:$3,0)-1),"NA"))</f>
        <v>2</v>
      </c>
      <c r="X153" s="103" t="n">
        <f aca="true">IF(ISBLANK(OFFSET('Raw Data'!$A$3,MATCH('Data above threshold'!$A153,'Raw Data'!$B$4:$B$185,0),MATCH('Data above threshold'!Z$4,'Raw Data'!$3:$3,0)-1)),"", IFERROR($J153*OFFSET('Raw Data'!$A$3,MATCH('Data above threshold'!$A153,'Raw Data'!$B$4:$B$185,0),MATCH('Data above threshold'!Z$4,'Raw Data'!$3:$3,0)-1),"NA"))</f>
        <v>0</v>
      </c>
      <c r="Y153" s="103" t="n">
        <f aca="true">IF(ISBLANK(OFFSET('Raw Data'!$A$3,MATCH('Data above threshold'!$A153,'Raw Data'!$B$4:$B$185,0),MATCH('Data above threshold'!AA$4,'Raw Data'!$3:$3,0)-1)),"", IFERROR($J153*OFFSET('Raw Data'!$A$3,MATCH('Data above threshold'!$A153,'Raw Data'!$B$4:$B$185,0),MATCH('Data above threshold'!AA$4,'Raw Data'!$3:$3,0)-1),"NA"))</f>
        <v>2</v>
      </c>
      <c r="Z153" s="103" t="n">
        <f aca="true">IF(ISBLANK(OFFSET('Raw Data'!$A$3,MATCH('Data above threshold'!$A153,'Raw Data'!$B$4:$B$185,0),MATCH('Data above threshold'!AB$4,'Raw Data'!$3:$3,0)-1)),"", IFERROR($J153*OFFSET('Raw Data'!$A$3,MATCH('Data above threshold'!$A153,'Raw Data'!$B$4:$B$185,0),MATCH('Data above threshold'!AB$4,'Raw Data'!$3:$3,0)-1),"NA"))</f>
        <v>0</v>
      </c>
      <c r="AA153" s="103" t="n">
        <f aca="true">IF(ISBLANK(OFFSET('Raw Data'!$A$3,MATCH('Data above threshold'!$A153,'Raw Data'!$B$4:$B$185,0),MATCH('Data above threshold'!AC$4,'Raw Data'!$3:$3,0)-1)),"", IFERROR($J153*OFFSET('Raw Data'!$A$3,MATCH('Data above threshold'!$A153,'Raw Data'!$B$4:$B$185,0),MATCH('Data above threshold'!AC$4,'Raw Data'!$3:$3,0)-1),"NA"))</f>
        <v>1</v>
      </c>
      <c r="AB153" s="103" t="n">
        <f aca="true">IF(ISBLANK(OFFSET('Raw Data'!$A$3,MATCH('Data above threshold'!$A153,'Raw Data'!$B$4:$B$185,0),MATCH('Data above threshold'!AD$4,'Raw Data'!$3:$3,0)-1)),"", IFERROR($J153*OFFSET('Raw Data'!$A$3,MATCH('Data above threshold'!$A153,'Raw Data'!$B$4:$B$185,0),MATCH('Data above threshold'!AD$4,'Raw Data'!$3:$3,0)-1),"NA"))</f>
        <v>0</v>
      </c>
      <c r="AC153" s="103" t="n">
        <f aca="true">IF(ISBLANK(OFFSET('Raw Data'!$A$3,MATCH('Data above threshold'!$A153,'Raw Data'!$B$4:$B$185,0),MATCH('Data above threshold'!AE$4,'Raw Data'!$3:$3,0)-1)),"", IFERROR($J153*OFFSET('Raw Data'!$A$3,MATCH('Data above threshold'!$A153,'Raw Data'!$B$4:$B$185,0),MATCH('Data above threshold'!AE$4,'Raw Data'!$3:$3,0)-1),"NA"))</f>
        <v>0</v>
      </c>
      <c r="AD153" s="103" t="n">
        <f aca="true">IF(ISBLANK(OFFSET('Raw Data'!$A$3,MATCH('Data above threshold'!$A153,'Raw Data'!$B$4:$B$185,0),MATCH('Data above threshold'!AF$4,'Raw Data'!$3:$3,0)-1)),"", IFERROR($J153*OFFSET('Raw Data'!$A$3,MATCH('Data above threshold'!$A153,'Raw Data'!$B$4:$B$185,0),MATCH('Data above threshold'!AF$4,'Raw Data'!$3:$3,0)-1),"NA"))</f>
        <v>2</v>
      </c>
      <c r="AE153" s="103" t="n">
        <f aca="true">IF(ISBLANK(OFFSET('Raw Data'!$A$3,MATCH('Data above threshold'!$A153,'Raw Data'!$B$4:$B$185,0),MATCH('Data above threshold'!AG$4,'Raw Data'!$3:$3,0)-1)),"", IFERROR($J153*OFFSET('Raw Data'!$A$3,MATCH('Data above threshold'!$A153,'Raw Data'!$B$4:$B$185,0),MATCH('Data above threshold'!AG$4,'Raw Data'!$3:$3,0)-1),"NA"))</f>
        <v>2</v>
      </c>
      <c r="AF153" s="103" t="n">
        <f aca="true">IF(ISBLANK(OFFSET('Raw Data'!$A$3,MATCH('Data above threshold'!$A153,'Raw Data'!$B$4:$B$185,0),MATCH('Data above threshold'!AH$4,'Raw Data'!$3:$3,0)-1)),"", IFERROR($J153*OFFSET('Raw Data'!$A$3,MATCH('Data above threshold'!$A153,'Raw Data'!$B$4:$B$185,0),MATCH('Data above threshold'!AH$4,'Raw Data'!$3:$3,0)-1),"NA"))</f>
        <v>2</v>
      </c>
      <c r="AG153" s="103" t="n">
        <f aca="true">IF(ISBLANK(OFFSET('Raw Data'!$A$3,MATCH('Data above threshold'!$A153,'Raw Data'!$B$4:$B$185,0),MATCH('Data above threshold'!AI$4,'Raw Data'!$3:$3,0)-1)),"", IFERROR($J153*OFFSET('Raw Data'!$A$3,MATCH('Data above threshold'!$A153,'Raw Data'!$B$4:$B$185,0),MATCH('Data above threshold'!AI$4,'Raw Data'!$3:$3,0)-1),"NA"))</f>
        <v>0</v>
      </c>
      <c r="AH153" s="103" t="n">
        <f aca="true">IF(ISBLANK(OFFSET('Raw Data'!$A$3,MATCH('Data above threshold'!$A153,'Raw Data'!$B$4:$B$185,0),MATCH('Data above threshold'!AJ$4,'Raw Data'!$3:$3,0)-1)),"", IFERROR($J153*OFFSET('Raw Data'!$A$3,MATCH('Data above threshold'!$A153,'Raw Data'!$B$4:$B$185,0),MATCH('Data above threshold'!AJ$4,'Raw Data'!$3:$3,0)-1),"NA"))</f>
        <v>0</v>
      </c>
      <c r="AI153" s="103" t="n">
        <f aca="true">IF(ISBLANK(OFFSET('Raw Data'!$A$3,MATCH('Data above threshold'!$A153,'Raw Data'!$B$4:$B$185,0),MATCH('Data above threshold'!AK$4,'Raw Data'!$3:$3,0)-1)),"", IFERROR($J153*OFFSET('Raw Data'!$A$3,MATCH('Data above threshold'!$A153,'Raw Data'!$B$4:$B$185,0),MATCH('Data above threshold'!AK$4,'Raw Data'!$3:$3,0)-1),"NA"))</f>
        <v>0</v>
      </c>
      <c r="AJ153" s="103" t="n">
        <f aca="true">IF(ISBLANK(OFFSET('Raw Data'!$A$3,MATCH('Data above threshold'!$A153,'Raw Data'!$B$4:$B$185,0),MATCH('Data above threshold'!AL$4,'Raw Data'!$3:$3,0)-1)),"", IFERROR($J153*OFFSET('Raw Data'!$A$3,MATCH('Data above threshold'!$A153,'Raw Data'!$B$4:$B$185,0),MATCH('Data above threshold'!AL$4,'Raw Data'!$3:$3,0)-1),"NA"))</f>
        <v>2</v>
      </c>
      <c r="AK153" s="103" t="n">
        <f aca="true">IF(ISBLANK(OFFSET('Raw Data'!$A$3,MATCH('Data above threshold'!$A153,'Raw Data'!$B$4:$B$185,0),MATCH('Data above threshold'!AM$4,'Raw Data'!$3:$3,0)-1)),"", IFERROR($J153*OFFSET('Raw Data'!$A$3,MATCH('Data above threshold'!$A153,'Raw Data'!$B$4:$B$185,0),MATCH('Data above threshold'!AM$4,'Raw Data'!$3:$3,0)-1),"NA"))</f>
        <v>2</v>
      </c>
      <c r="AL153" s="103" t="n">
        <f aca="true">IF(ISBLANK(OFFSET('Raw Data'!$A$3,MATCH('Data above threshold'!$A153,'Raw Data'!$B$4:$B$185,0),MATCH('Data above threshold'!AN$4,'Raw Data'!$3:$3,0)-1)),"", IFERROR($J153*OFFSET('Raw Data'!$A$3,MATCH('Data above threshold'!$A153,'Raw Data'!$B$4:$B$185,0),MATCH('Data above threshold'!AN$4,'Raw Data'!$3:$3,0)-1),"NA"))</f>
        <v>0</v>
      </c>
      <c r="AM153" s="103" t="n">
        <f aca="true">IF(ISBLANK(OFFSET('Raw Data'!$A$3,MATCH('Data above threshold'!$A153,'Raw Data'!$B$4:$B$185,0),MATCH('Data above threshold'!AO$4,'Raw Data'!$3:$3,0)-1)),"", IFERROR($J153*OFFSET('Raw Data'!$A$3,MATCH('Data above threshold'!$A153,'Raw Data'!$B$4:$B$185,0),MATCH('Data above threshold'!AO$4,'Raw Data'!$3:$3,0)-1),"NA"))</f>
        <v>2</v>
      </c>
      <c r="AN153" s="103" t="n">
        <f aca="true">IF(ISBLANK(OFFSET('Raw Data'!$A$3,MATCH('Data above threshold'!$A153,'Raw Data'!$B$4:$B$185,0),MATCH('Data above threshold'!AP$4,'Raw Data'!$3:$3,0)-1)),"", IFERROR($J153*OFFSET('Raw Data'!$A$3,MATCH('Data above threshold'!$A153,'Raw Data'!$B$4:$B$185,0),MATCH('Data above threshold'!AP$4,'Raw Data'!$3:$3,0)-1),"NA"))</f>
        <v>2</v>
      </c>
      <c r="AO153" s="103" t="n">
        <f aca="true">IF(ISBLANK(OFFSET('Raw Data'!$A$3,MATCH('Data above threshold'!$A153,'Raw Data'!$B$4:$B$185,0),MATCH('Data above threshold'!AQ$4,'Raw Data'!$3:$3,0)-1)),"", IFERROR($J153*OFFSET('Raw Data'!$A$3,MATCH('Data above threshold'!$A153,'Raw Data'!$B$4:$B$185,0),MATCH('Data above threshold'!AQ$4,'Raw Data'!$3:$3,0)-1),"NA"))</f>
        <v>0</v>
      </c>
      <c r="AP153" s="103" t="n">
        <f aca="true">IF(ISBLANK(OFFSET('Raw Data'!$A$3,MATCH('Data above threshold'!$A153,'Raw Data'!$B$4:$B$185,0),MATCH('Data above threshold'!AR$4,'Raw Data'!$3:$3,0)-1)),"", IFERROR($J153*OFFSET('Raw Data'!$A$3,MATCH('Data above threshold'!$A153,'Raw Data'!$B$4:$B$185,0),MATCH('Data above threshold'!AR$4,'Raw Data'!$3:$3,0)-1),"NA"))</f>
        <v>0</v>
      </c>
      <c r="AQ153" s="103" t="n">
        <f aca="true">IF(ISBLANK(OFFSET('Raw Data'!$A$3,MATCH('Data above threshold'!$A153,'Raw Data'!$B$4:$B$185,0),MATCH('Data above threshold'!AS$4,'Raw Data'!$3:$3,0)-1)),"", IFERROR($J153*OFFSET('Raw Data'!$A$3,MATCH('Data above threshold'!$A153,'Raw Data'!$B$4:$B$185,0),MATCH('Data above threshold'!AS$4,'Raw Data'!$3:$3,0)-1),"NA"))</f>
        <v>0</v>
      </c>
      <c r="AR153" s="103" t="n">
        <f aca="true">IF(ISBLANK(OFFSET('Raw Data'!$A$3,MATCH('Data above threshold'!$A153,'Raw Data'!$B$4:$B$185,0),MATCH('Data above threshold'!AT$4,'Raw Data'!$3:$3,0)-1)),"", IFERROR($J153*OFFSET('Raw Data'!$A$3,MATCH('Data above threshold'!$A153,'Raw Data'!$B$4:$B$185,0),MATCH('Data above threshold'!AT$4,'Raw Data'!$3:$3,0)-1),"NA"))</f>
        <v>0</v>
      </c>
      <c r="AS153" s="103" t="n">
        <f aca="true">IF(ISBLANK(OFFSET('Raw Data'!$A$3,MATCH('Data above threshold'!$A153,'Raw Data'!$B$4:$B$185,0),MATCH('Data above threshold'!AU$4,'Raw Data'!$3:$3,0)-1)),"", IFERROR($J153*OFFSET('Raw Data'!$A$3,MATCH('Data above threshold'!$A153,'Raw Data'!$B$4:$B$185,0),MATCH('Data above threshold'!AU$4,'Raw Data'!$3:$3,0)-1),"NA"))</f>
        <v>0</v>
      </c>
      <c r="AT153" s="103" t="n">
        <f aca="true">IF(ISBLANK(OFFSET('Raw Data'!$A$3,MATCH('Data above threshold'!$A153,'Raw Data'!$B$4:$B$185,0),MATCH('Data above threshold'!AV$4,'Raw Data'!$3:$3,0)-1)),"", IFERROR($J153*OFFSET('Raw Data'!$A$3,MATCH('Data above threshold'!$A153,'Raw Data'!$B$4:$B$185,0),MATCH('Data above threshold'!AV$4,'Raw Data'!$3:$3,0)-1),"NA"))</f>
        <v>1</v>
      </c>
      <c r="AU153" s="103" t="n">
        <f aca="true">IF(ISBLANK(OFFSET('Raw Data'!$A$3,MATCH('Data above threshold'!$A153,'Raw Data'!$B$4:$B$185,0),MATCH('Data above threshold'!AW$4,'Raw Data'!$3:$3,0)-1)),"", IFERROR($J153*OFFSET('Raw Data'!$A$3,MATCH('Data above threshold'!$A153,'Raw Data'!$B$4:$B$185,0),MATCH('Data above threshold'!AW$4,'Raw Data'!$3:$3,0)-1),"NA"))</f>
        <v>2</v>
      </c>
      <c r="AV153" s="103" t="n">
        <f aca="true">IF(ISBLANK(OFFSET('Raw Data'!$A$3,MATCH('Data above threshold'!$A153,'Raw Data'!$B$4:$B$185,0),MATCH('Data above threshold'!AX$4,'Raw Data'!$3:$3,0)-1)),"", IFERROR($J153*OFFSET('Raw Data'!$A$3,MATCH('Data above threshold'!$A153,'Raw Data'!$B$4:$B$185,0),MATCH('Data above threshold'!AX$4,'Raw Data'!$3:$3,0)-1),"NA"))</f>
        <v>0</v>
      </c>
      <c r="AW153" s="103" t="n">
        <f aca="true">IF(ISBLANK(OFFSET('Raw Data'!$A$3,MATCH('Data above threshold'!$A153,'Raw Data'!$B$4:$B$185,0),MATCH('Data above threshold'!AY$4,'Raw Data'!$3:$3,0)-1)),"", IFERROR($J153*OFFSET('Raw Data'!$A$3,MATCH('Data above threshold'!$A153,'Raw Data'!$B$4:$B$185,0),MATCH('Data above threshold'!AY$4,'Raw Data'!$3:$3,0)-1),"NA"))</f>
        <v>2</v>
      </c>
      <c r="AX153" s="103" t="n">
        <f aca="true">IF(ISBLANK(OFFSET('Raw Data'!$A$3,MATCH('Data above threshold'!$A153,'Raw Data'!$B$4:$B$185,0),MATCH('Data above threshold'!AZ$4,'Raw Data'!$3:$3,0)-1)),"", IFERROR($J153*OFFSET('Raw Data'!$A$3,MATCH('Data above threshold'!$A153,'Raw Data'!$B$4:$B$185,0),MATCH('Data above threshold'!AZ$4,'Raw Data'!$3:$3,0)-1),"NA"))</f>
        <v>2</v>
      </c>
      <c r="AY153" s="103" t="n">
        <f aca="true">IF(ISBLANK(OFFSET('Raw Data'!$A$3,MATCH('Data above threshold'!$A153,'Raw Data'!$B$4:$B$185,0),MATCH('Data above threshold'!BA$4,'Raw Data'!$3:$3,0)-1)),"", IFERROR($J153*OFFSET('Raw Data'!$A$3,MATCH('Data above threshold'!$A153,'Raw Data'!$B$4:$B$185,0),MATCH('Data above threshold'!BA$4,'Raw Data'!$3:$3,0)-1),"NA"))</f>
        <v>2</v>
      </c>
      <c r="AZ153" s="103" t="n">
        <f aca="true">IF(ISBLANK(OFFSET('Raw Data'!$A$3,MATCH('Data above threshold'!$A153,'Raw Data'!$B$4:$B$185,0),MATCH('Data above threshold'!BB$4,'Raw Data'!$3:$3,0)-1)),"", IFERROR($J153*OFFSET('Raw Data'!$A$3,MATCH('Data above threshold'!$A153,'Raw Data'!$B$4:$B$185,0),MATCH('Data above threshold'!BB$4,'Raw Data'!$3:$3,0)-1),"NA"))</f>
        <v>1</v>
      </c>
      <c r="BA153" s="103" t="n">
        <f aca="true">IF(ISBLANK(OFFSET('Raw Data'!$A$3,MATCH('Data above threshold'!$A153,'Raw Data'!$B$4:$B$185,0),MATCH('Data above threshold'!BC$4,'Raw Data'!$3:$3,0)-1)),"", IFERROR($J153*OFFSET('Raw Data'!$A$3,MATCH('Data above threshold'!$A153,'Raw Data'!$B$4:$B$185,0),MATCH('Data above threshold'!BC$4,'Raw Data'!$3:$3,0)-1),"NA"))</f>
        <v>2</v>
      </c>
      <c r="BB153" s="103" t="n">
        <f aca="true">IF(ISBLANK(OFFSET('Raw Data'!$A$3,MATCH('Data above threshold'!$A153,'Raw Data'!$B$4:$B$185,0),MATCH('Data above threshold'!BD$4,'Raw Data'!$3:$3,0)-1)),"", IFERROR($J153*OFFSET('Raw Data'!$A$3,MATCH('Data above threshold'!$A153,'Raw Data'!$B$4:$B$185,0),MATCH('Data above threshold'!BD$4,'Raw Data'!$3:$3,0)-1),"NA"))</f>
        <v>0</v>
      </c>
      <c r="BC153" s="103" t="n">
        <f aca="true">IF(ISBLANK(OFFSET('Raw Data'!$A$3,MATCH('Data above threshold'!$A153,'Raw Data'!$B$4:$B$185,0),MATCH('Data above threshold'!BE$4,'Raw Data'!$3:$3,0)-1)),"", IFERROR($J153*OFFSET('Raw Data'!$A$3,MATCH('Data above threshold'!$A153,'Raw Data'!$B$4:$B$185,0),MATCH('Data above threshold'!BE$4,'Raw Data'!$3:$3,0)-1),"NA"))</f>
        <v>0</v>
      </c>
      <c r="BD153" s="103" t="n">
        <f aca="true">IF(ISBLANK(OFFSET('Raw Data'!$A$3,MATCH('Data above threshold'!$A153,'Raw Data'!$B$4:$B$185,0),MATCH('Data above threshold'!BF$4,'Raw Data'!$3:$3,0)-1)),"", IFERROR($J153*OFFSET('Raw Data'!$A$3,MATCH('Data above threshold'!$A153,'Raw Data'!$B$4:$B$185,0),MATCH('Data above threshold'!BF$4,'Raw Data'!$3:$3,0)-1),"NA"))</f>
        <v>0</v>
      </c>
      <c r="BE153" s="103" t="n">
        <f aca="true">IF(ISBLANK(OFFSET('Raw Data'!$A$3,MATCH('Data above threshold'!$A153,'Raw Data'!$B$4:$B$185,0),MATCH('Data above threshold'!BG$4,'Raw Data'!$3:$3,0)-1)),"", IFERROR($J153*OFFSET('Raw Data'!$A$3,MATCH('Data above threshold'!$A153,'Raw Data'!$B$4:$B$185,0),MATCH('Data above threshold'!BG$4,'Raw Data'!$3:$3,0)-1),"NA"))</f>
        <v>2</v>
      </c>
      <c r="BF153" s="103" t="n">
        <f aca="true">IF(ISBLANK(OFFSET('Raw Data'!$A$3,MATCH('Data above threshold'!$A153,'Raw Data'!$B$4:$B$185,0),MATCH('Data above threshold'!BH$4,'Raw Data'!$3:$3,0)-1)),"", IFERROR($J153*OFFSET('Raw Data'!$A$3,MATCH('Data above threshold'!$A153,'Raw Data'!$B$4:$B$185,0),MATCH('Data above threshold'!BH$4,'Raw Data'!$3:$3,0)-1),"NA"))</f>
        <v>0</v>
      </c>
      <c r="BG153" s="103" t="n">
        <f aca="true">IF(ISBLANK(OFFSET('Raw Data'!$A$3,MATCH('Data above threshold'!$A153,'Raw Data'!$B$4:$B$185,0),MATCH('Data above threshold'!BI$4,'Raw Data'!$3:$3,0)-1)),"", IFERROR($J153*OFFSET('Raw Data'!$A$3,MATCH('Data above threshold'!$A153,'Raw Data'!$B$4:$B$185,0),MATCH('Data above threshold'!BI$4,'Raw Data'!$3:$3,0)-1),"NA"))</f>
        <v>0</v>
      </c>
      <c r="BH153" s="103" t="n">
        <f aca="true">IF(ISBLANK(OFFSET('Raw Data'!$A$3,MATCH('Data above threshold'!$A153,'Raw Data'!$B$4:$B$185,0),MATCH('Data above threshold'!BJ$4,'Raw Data'!$3:$3,0)-1)),"", IFERROR($J153*OFFSET('Raw Data'!$A$3,MATCH('Data above threshold'!$A153,'Raw Data'!$B$4:$B$185,0),MATCH('Data above threshold'!BJ$4,'Raw Data'!$3:$3,0)-1),"NA"))</f>
        <v>0</v>
      </c>
      <c r="BI153" s="103" t="n">
        <f aca="true">IF(ISBLANK(OFFSET('Raw Data'!$A$3,MATCH('Data above threshold'!$A153,'Raw Data'!$B$4:$B$185,0),MATCH('Data above threshold'!BK$4,'Raw Data'!$3:$3,0)-1)),"", IFERROR($J153*OFFSET('Raw Data'!$A$3,MATCH('Data above threshold'!$A153,'Raw Data'!$B$4:$B$185,0),MATCH('Data above threshold'!BK$4,'Raw Data'!$3:$3,0)-1),"NA"))</f>
        <v>2</v>
      </c>
      <c r="BJ153" s="103" t="n">
        <f aca="true">IF(ISBLANK(OFFSET('Raw Data'!$A$3,MATCH('Data above threshold'!$A153,'Raw Data'!$B$4:$B$185,0),MATCH('Data above threshold'!BL$4,'Raw Data'!$3:$3,0)-1)),"", IFERROR($J153*OFFSET('Raw Data'!$A$3,MATCH('Data above threshold'!$A153,'Raw Data'!$B$4:$B$185,0),MATCH('Data above threshold'!BL$4,'Raw Data'!$3:$3,0)-1),"NA"))</f>
        <v>0</v>
      </c>
      <c r="BK153" s="103" t="n">
        <f aca="true">IF(ISBLANK(OFFSET('Raw Data'!$A$3,MATCH('Data above threshold'!$A153,'Raw Data'!$B$4:$B$185,0),MATCH('Data above threshold'!BM$4,'Raw Data'!$3:$3,0)-1)),"", IFERROR($J153*OFFSET('Raw Data'!$A$3,MATCH('Data above threshold'!$A153,'Raw Data'!$B$4:$B$185,0),MATCH('Data above threshold'!BM$4,'Raw Data'!$3:$3,0)-1),"NA"))</f>
        <v>0</v>
      </c>
      <c r="BL153" s="103" t="n">
        <f aca="true">IF(ISBLANK(OFFSET('Raw Data'!$A$3,MATCH('Data above threshold'!$A153,'Raw Data'!$B$4:$B$185,0),MATCH('Data above threshold'!BN$4,'Raw Data'!$3:$3,0)-1)),"", IFERROR($J153*OFFSET('Raw Data'!$A$3,MATCH('Data above threshold'!$A153,'Raw Data'!$B$4:$B$185,0),MATCH('Data above threshold'!BN$4,'Raw Data'!$3:$3,0)-1),"NA"))</f>
        <v>2</v>
      </c>
      <c r="BM153" s="103" t="n">
        <f aca="true">IF(ISBLANK(OFFSET('Raw Data'!$A$3,MATCH('Data above threshold'!$A153,'Raw Data'!$B$4:$B$185,0),MATCH('Data above threshold'!BO$4,'Raw Data'!$3:$3,0)-1)),"", IFERROR($J153*OFFSET('Raw Data'!$A$3,MATCH('Data above threshold'!$A153,'Raw Data'!$B$4:$B$185,0),MATCH('Data above threshold'!BO$4,'Raw Data'!$3:$3,0)-1),"NA"))</f>
        <v>2</v>
      </c>
      <c r="BN153" s="103" t="n">
        <f aca="true">IF(ISBLANK(OFFSET('Raw Data'!$A$3,MATCH('Data above threshold'!$A153,'Raw Data'!$B$4:$B$185,0),MATCH('Data above threshold'!BP$4,'Raw Data'!$3:$3,0)-1)),"", IFERROR($J153*OFFSET('Raw Data'!$A$3,MATCH('Data above threshold'!$A153,'Raw Data'!$B$4:$B$185,0),MATCH('Data above threshold'!BP$4,'Raw Data'!$3:$3,0)-1),"NA"))</f>
        <v>2</v>
      </c>
      <c r="BO153" s="103" t="n">
        <f aca="true">IF(ISBLANK(OFFSET('Raw Data'!$A$3,MATCH('Data above threshold'!$A153,'Raw Data'!$B$4:$B$185,0),MATCH('Data above threshold'!BQ$4,'Raw Data'!$3:$3,0)-1)),"", IFERROR($J153*OFFSET('Raw Data'!$A$3,MATCH('Data above threshold'!$A153,'Raw Data'!$B$4:$B$185,0),MATCH('Data above threshold'!BQ$4,'Raw Data'!$3:$3,0)-1),"NA"))</f>
        <v>0</v>
      </c>
      <c r="BP153" s="103" t="n">
        <f aca="true">IF(ISBLANK(OFFSET('Raw Data'!$A$3,MATCH('Data above threshold'!$A153,'Raw Data'!$B$4:$B$185,0),MATCH('Data above threshold'!BR$4,'Raw Data'!$3:$3,0)-1)),"", IFERROR($J153*OFFSET('Raw Data'!$A$3,MATCH('Data above threshold'!$A153,'Raw Data'!$B$4:$B$185,0),MATCH('Data above threshold'!BR$4,'Raw Data'!$3:$3,0)-1),"NA"))</f>
        <v>0</v>
      </c>
      <c r="BQ153" s="103" t="n">
        <f aca="true">IF(ISBLANK(OFFSET('Raw Data'!$A$3,MATCH('Data above threshold'!$A153,'Raw Data'!$B$4:$B$185,0),MATCH('Data above threshold'!BS$4,'Raw Data'!$3:$3,0)-1)),"", IFERROR($J153*OFFSET('Raw Data'!$A$3,MATCH('Data above threshold'!$A153,'Raw Data'!$B$4:$B$185,0),MATCH('Data above threshold'!BS$4,'Raw Data'!$3:$3,0)-1),"NA"))</f>
        <v>0</v>
      </c>
      <c r="BR153" s="103" t="n">
        <f aca="true">IF(ISBLANK(OFFSET('Raw Data'!$A$3,MATCH('Data above threshold'!$A153,'Raw Data'!$B$4:$B$185,0),MATCH('Data above threshold'!BT$4,'Raw Data'!$3:$3,0)-1)),"", IFERROR($J153*OFFSET('Raw Data'!$A$3,MATCH('Data above threshold'!$A153,'Raw Data'!$B$4:$B$185,0),MATCH('Data above threshold'!BT$4,'Raw Data'!$3:$3,0)-1),"NA"))</f>
        <v>0</v>
      </c>
      <c r="BS153" s="103" t="n">
        <f aca="true">IF(ISBLANK(OFFSET('Raw Data'!$A$3,MATCH('Data above threshold'!$A153,'Raw Data'!$B$4:$B$185,0),MATCH('Data above threshold'!BU$4,'Raw Data'!$3:$3,0)-1)),"", IFERROR($J153*OFFSET('Raw Data'!$A$3,MATCH('Data above threshold'!$A153,'Raw Data'!$B$4:$B$185,0),MATCH('Data above threshold'!BU$4,'Raw Data'!$3:$3,0)-1),"NA"))</f>
        <v>1</v>
      </c>
      <c r="BT153" s="103" t="n">
        <f aca="true">IF(ISBLANK(OFFSET('Raw Data'!$A$3,MATCH('Data above threshold'!$A153,'Raw Data'!$B$4:$B$185,0),MATCH('Data above threshold'!BV$4,'Raw Data'!$3:$3,0)-1)),"", IFERROR($J153*OFFSET('Raw Data'!$A$3,MATCH('Data above threshold'!$A153,'Raw Data'!$B$4:$B$185,0),MATCH('Data above threshold'!BV$4,'Raw Data'!$3:$3,0)-1),"NA"))</f>
        <v>0</v>
      </c>
      <c r="BU153" s="103" t="n">
        <f aca="true">IF(ISBLANK(OFFSET('Raw Data'!$A$3,MATCH('Data above threshold'!$A153,'Raw Data'!$B$4:$B$185,0),MATCH('Data above threshold'!BW$4,'Raw Data'!$3:$3,0)-1)),"", IFERROR($J153*OFFSET('Raw Data'!$A$3,MATCH('Data above threshold'!$A153,'Raw Data'!$B$4:$B$185,0),MATCH('Data above threshold'!BW$4,'Raw Data'!$3:$3,0)-1),"NA"))</f>
        <v>2</v>
      </c>
      <c r="BV153" s="103" t="n">
        <f aca="true">IF(ISBLANK(OFFSET('Raw Data'!$A$3,MATCH('Data above threshold'!$A153,'Raw Data'!$B$4:$B$185,0),MATCH('Data above threshold'!BX$4,'Raw Data'!$3:$3,0)-1)),"", IFERROR($J153*OFFSET('Raw Data'!$A$3,MATCH('Data above threshold'!$A153,'Raw Data'!$B$4:$B$185,0),MATCH('Data above threshold'!BX$4,'Raw Data'!$3:$3,0)-1),"NA"))</f>
        <v>2</v>
      </c>
      <c r="BW153" s="103" t="n">
        <f aca="true">IF(ISBLANK(OFFSET('Raw Data'!$A$3,MATCH('Data above threshold'!$A153,'Raw Data'!$B$4:$B$185,0),MATCH('Data above threshold'!BY$4,'Raw Data'!$3:$3,0)-1)),"", IFERROR($J153*OFFSET('Raw Data'!$A$3,MATCH('Data above threshold'!$A153,'Raw Data'!$B$4:$B$185,0),MATCH('Data above threshold'!BY$4,'Raw Data'!$3:$3,0)-1),"NA"))</f>
        <v>1</v>
      </c>
      <c r="BX153" s="103" t="n">
        <f aca="true">IF(ISBLANK(OFFSET('Raw Data'!$A$3,MATCH('Data above threshold'!$A153,'Raw Data'!$B$4:$B$185,0),MATCH('Data above threshold'!BZ$4,'Raw Data'!$3:$3,0)-1)),"", IFERROR($J153*OFFSET('Raw Data'!$A$3,MATCH('Data above threshold'!$A153,'Raw Data'!$B$4:$B$185,0),MATCH('Data above threshold'!BZ$4,'Raw Data'!$3:$3,0)-1),"NA"))</f>
        <v>2</v>
      </c>
      <c r="BY153" s="103" t="n">
        <f aca="true">IF(ISBLANK(OFFSET('Raw Data'!$A$3,MATCH('Data above threshold'!$A153,'Raw Data'!$B$4:$B$185,0),MATCH('Data above threshold'!CA$4,'Raw Data'!$3:$3,0)-1)),"", IFERROR($J153*OFFSET('Raw Data'!$A$3,MATCH('Data above threshold'!$A153,'Raw Data'!$B$4:$B$185,0),MATCH('Data above threshold'!CA$4,'Raw Data'!$3:$3,0)-1),"NA"))</f>
        <v>0</v>
      </c>
      <c r="BZ153" s="103" t="n">
        <f aca="true">IF(ISBLANK(OFFSET('Raw Data'!$A$3,MATCH('Data above threshold'!$A153,'Raw Data'!$B$4:$B$185,0),MATCH('Data above threshold'!CB$4,'Raw Data'!$3:$3,0)-1)),"", IFERROR($J153*OFFSET('Raw Data'!$A$3,MATCH('Data above threshold'!$A153,'Raw Data'!$B$4:$B$185,0),MATCH('Data above threshold'!CB$4,'Raw Data'!$3:$3,0)-1),"NA"))</f>
        <v>0</v>
      </c>
      <c r="CA153" s="103" t="n">
        <f aca="true">IF(ISBLANK(OFFSET('Raw Data'!$A$3,MATCH('Data above threshold'!$A153,'Raw Data'!$B$4:$B$185,0),MATCH('Data above threshold'!CC$4,'Raw Data'!$3:$3,0)-1)),"", IFERROR($J153*OFFSET('Raw Data'!$A$3,MATCH('Data above threshold'!$A153,'Raw Data'!$B$4:$B$185,0),MATCH('Data above threshold'!CC$4,'Raw Data'!$3:$3,0)-1),"NA"))</f>
        <v>0</v>
      </c>
      <c r="CB153" s="103" t="n">
        <f aca="true">IF(ISBLANK(OFFSET('Raw Data'!$A$3,MATCH('Data above threshold'!$A153,'Raw Data'!$B$4:$B$185,0),MATCH('Data above threshold'!CD$4,'Raw Data'!$3:$3,0)-1)),"", IFERROR($J153*OFFSET('Raw Data'!$A$3,MATCH('Data above threshold'!$A153,'Raw Data'!$B$4:$B$185,0),MATCH('Data above threshold'!CD$4,'Raw Data'!$3:$3,0)-1),"NA"))</f>
        <v>2</v>
      </c>
      <c r="CC153" s="103" t="n">
        <f aca="true">IF(ISBLANK(OFFSET('Raw Data'!$A$3,MATCH('Data above threshold'!$A153,'Raw Data'!$B$4:$B$185,0),MATCH('Data above threshold'!CE$4,'Raw Data'!$3:$3,0)-1)),"", IFERROR($J153*OFFSET('Raw Data'!$A$3,MATCH('Data above threshold'!$A153,'Raw Data'!$B$4:$B$185,0),MATCH('Data above threshold'!CE$4,'Raw Data'!$3:$3,0)-1),"NA"))</f>
        <v>0</v>
      </c>
      <c r="CD153" s="103" t="n">
        <f aca="true">IF(ISBLANK(OFFSET('Raw Data'!$A$3,MATCH('Data above threshold'!$A153,'Raw Data'!$B$4:$B$185,0),MATCH('Data above threshold'!CF$4,'Raw Data'!$3:$3,0)-1)),"", IFERROR($J153*OFFSET('Raw Data'!$A$3,MATCH('Data above threshold'!$A153,'Raw Data'!$B$4:$B$185,0),MATCH('Data above threshold'!CF$4,'Raw Data'!$3:$3,0)-1),"NA"))</f>
        <v>0</v>
      </c>
      <c r="CE153" s="103" t="n">
        <f aca="true">IF(ISBLANK(OFFSET('Raw Data'!$A$3,MATCH('Data above threshold'!$A153,'Raw Data'!$B$4:$B$185,0),MATCH('Data above threshold'!CG$4,'Raw Data'!$3:$3,0)-1)),"", IFERROR($J153*OFFSET('Raw Data'!$A$3,MATCH('Data above threshold'!$A153,'Raw Data'!$B$4:$B$185,0),MATCH('Data above threshold'!CG$4,'Raw Data'!$3:$3,0)-1),"NA"))</f>
        <v>1</v>
      </c>
      <c r="CF153" s="103" t="n">
        <f aca="true">IF(ISBLANK(OFFSET('Raw Data'!$A$3,MATCH('Data above threshold'!$A153,'Raw Data'!$B$4:$B$185,0),MATCH('Data above threshold'!CH$4,'Raw Data'!$3:$3,0)-1)),"", IFERROR($J153*OFFSET('Raw Data'!$A$3,MATCH('Data above threshold'!$A153,'Raw Data'!$B$4:$B$185,0),MATCH('Data above threshold'!CH$4,'Raw Data'!$3:$3,0)-1),"NA"))</f>
        <v>2</v>
      </c>
      <c r="CG153" s="103" t="n">
        <f aca="true">IF(ISBLANK(OFFSET('Raw Data'!$A$3,MATCH('Data above threshold'!$A153,'Raw Data'!$B$4:$B$185,0),MATCH('Data above threshold'!CI$4,'Raw Data'!$3:$3,0)-1)),"", IFERROR($J153*OFFSET('Raw Data'!$A$3,MATCH('Data above threshold'!$A153,'Raw Data'!$B$4:$B$185,0),MATCH('Data above threshold'!CI$4,'Raw Data'!$3:$3,0)-1),"NA"))</f>
        <v>0</v>
      </c>
      <c r="CH153" s="103" t="n">
        <f aca="true">IF(ISBLANK(OFFSET('Raw Data'!$A$3,MATCH('Data above threshold'!$A153,'Raw Data'!$B$4:$B$185,0),MATCH('Data above threshold'!CJ$4,'Raw Data'!$3:$3,0)-1)),"", IFERROR($J153*OFFSET('Raw Data'!$A$3,MATCH('Data above threshold'!$A153,'Raw Data'!$B$4:$B$185,0),MATCH('Data above threshold'!CJ$4,'Raw Data'!$3:$3,0)-1),"NA"))</f>
        <v>0</v>
      </c>
      <c r="CI153" s="103" t="n">
        <f aca="true">IF(ISBLANK(OFFSET('Raw Data'!$A$3,MATCH('Data above threshold'!$A153,'Raw Data'!$B$4:$B$185,0),MATCH('Data above threshold'!CK$4,'Raw Data'!$3:$3,0)-1)),"", IFERROR($J153*OFFSET('Raw Data'!$A$3,MATCH('Data above threshold'!$A153,'Raw Data'!$B$4:$B$185,0),MATCH('Data above threshold'!CK$4,'Raw Data'!$3:$3,0)-1),"NA"))</f>
        <v>0</v>
      </c>
      <c r="CJ153" s="103" t="n">
        <f aca="true">IF(ISBLANK(OFFSET('Raw Data'!$A$3,MATCH('Data above threshold'!$A153,'Raw Data'!$B$4:$B$185,0),MATCH('Data above threshold'!CL$4,'Raw Data'!$3:$3,0)-1)),"", IFERROR($J153*OFFSET('Raw Data'!$A$3,MATCH('Data above threshold'!$A153,'Raw Data'!$B$4:$B$185,0),MATCH('Data above threshold'!CL$4,'Raw Data'!$3:$3,0)-1),"NA"))</f>
        <v>0</v>
      </c>
      <c r="CK153" s="103" t="n">
        <f aca="true">IF(ISBLANK(OFFSET('Raw Data'!$A$3,MATCH('Data above threshold'!$A153,'Raw Data'!$B$4:$B$185,0),MATCH('Data above threshold'!CM$4,'Raw Data'!$3:$3,0)-1)),"", IFERROR($J153*OFFSET('Raw Data'!$A$3,MATCH('Data above threshold'!$A153,'Raw Data'!$B$4:$B$185,0),MATCH('Data above threshold'!CM$4,'Raw Data'!$3:$3,0)-1),"NA"))</f>
        <v>1</v>
      </c>
      <c r="CL153" s="103" t="n">
        <f aca="true">IF(ISBLANK(OFFSET('Raw Data'!$A$3,MATCH('Data above threshold'!$A153,'Raw Data'!$B$4:$B$185,0),MATCH('Data above threshold'!CN$4,'Raw Data'!$3:$3,0)-1)),"", IFERROR($J153*OFFSET('Raw Data'!$A$3,MATCH('Data above threshold'!$A153,'Raw Data'!$B$4:$B$185,0),MATCH('Data above threshold'!CN$4,'Raw Data'!$3:$3,0)-1),"NA"))</f>
        <v>2</v>
      </c>
      <c r="CM153" s="103" t="n">
        <f aca="true">IF(ISBLANK(OFFSET('Raw Data'!$A$3,MATCH('Data above threshold'!$A153,'Raw Data'!$B$4:$B$185,0),MATCH('Data above threshold'!CO$4,'Raw Data'!$3:$3,0)-1)),"", IFERROR($J153*OFFSET('Raw Data'!$A$3,MATCH('Data above threshold'!$A153,'Raw Data'!$B$4:$B$185,0),MATCH('Data above threshold'!CO$4,'Raw Data'!$3:$3,0)-1),"NA"))</f>
        <v>0</v>
      </c>
      <c r="CN153" s="103" t="n">
        <f aca="true">IF(ISBLANK(OFFSET('Raw Data'!$A$3,MATCH('Data above threshold'!$A153,'Raw Data'!$B$4:$B$185,0),MATCH('Data above threshold'!CP$4,'Raw Data'!$3:$3,0)-1)),"", IFERROR($J153*OFFSET('Raw Data'!$A$3,MATCH('Data above threshold'!$A153,'Raw Data'!$B$4:$B$185,0),MATCH('Data above threshold'!CP$4,'Raw Data'!$3:$3,0)-1),"NA"))</f>
        <v>0</v>
      </c>
      <c r="CO153" s="103" t="n">
        <f aca="true">IF(ISBLANK(OFFSET('Raw Data'!$A$3,MATCH('Data above threshold'!$A153,'Raw Data'!$B$4:$B$185,0),MATCH('Data above threshold'!CQ$4,'Raw Data'!$3:$3,0)-1)),"", IFERROR($J153*OFFSET('Raw Data'!$A$3,MATCH('Data above threshold'!$A153,'Raw Data'!$B$4:$B$185,0),MATCH('Data above threshold'!CQ$4,'Raw Data'!$3:$3,0)-1),"NA"))</f>
        <v>0</v>
      </c>
      <c r="CP153" s="103" t="n">
        <f aca="true">IF(ISBLANK(OFFSET('Raw Data'!$A$3,MATCH('Data above threshold'!$A153,'Raw Data'!$B$4:$B$185,0),MATCH('Data above threshold'!CR$4,'Raw Data'!$3:$3,0)-1)),"", IFERROR($J153*OFFSET('Raw Data'!$A$3,MATCH('Data above threshold'!$A153,'Raw Data'!$B$4:$B$185,0),MATCH('Data above threshold'!CR$4,'Raw Data'!$3:$3,0)-1),"NA"))</f>
        <v>0</v>
      </c>
    </row>
    <row r="154" customFormat="false" ht="15.5" hidden="false" customHeight="false" outlineLevel="0" collapsed="false">
      <c r="A154" s="107"/>
      <c r="B154" s="107"/>
      <c r="C154" s="103"/>
      <c r="D154" s="103"/>
      <c r="E154" s="103"/>
      <c r="F154" s="103"/>
      <c r="H154" s="103"/>
      <c r="I154" s="103"/>
      <c r="J154" s="103"/>
      <c r="K154" s="105"/>
      <c r="L154" s="103"/>
      <c r="M154" s="103"/>
      <c r="N154" s="106"/>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c r="BS154" s="103"/>
      <c r="BT154" s="103"/>
      <c r="BU154" s="103"/>
      <c r="BV154" s="103"/>
      <c r="BW154" s="103"/>
      <c r="BX154" s="103"/>
      <c r="BY154" s="103"/>
      <c r="BZ154" s="103"/>
      <c r="CA154" s="103"/>
      <c r="CB154" s="103"/>
      <c r="CC154" s="103"/>
      <c r="CD154" s="103"/>
      <c r="CE154" s="103"/>
      <c r="CF154" s="103"/>
      <c r="CG154" s="103"/>
      <c r="CH154" s="103"/>
      <c r="CI154" s="103"/>
      <c r="CJ154" s="103"/>
      <c r="CK154" s="103"/>
      <c r="CL154" s="103"/>
    </row>
    <row r="155" customFormat="false" ht="15.5" hidden="false" customHeight="false" outlineLevel="0" collapsed="false">
      <c r="A155" s="107"/>
      <c r="B155" s="107"/>
      <c r="C155" s="103"/>
      <c r="D155" s="103"/>
      <c r="E155" s="103"/>
      <c r="F155" s="103"/>
      <c r="H155" s="103"/>
      <c r="I155" s="103"/>
      <c r="J155" s="103"/>
      <c r="K155" s="105"/>
      <c r="L155" s="103"/>
      <c r="M155" s="103"/>
      <c r="N155" s="106"/>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c r="BS155" s="103"/>
      <c r="BT155" s="103"/>
      <c r="BU155" s="103"/>
      <c r="BV155" s="103"/>
      <c r="BW155" s="103"/>
      <c r="BX155" s="103"/>
      <c r="BY155" s="103"/>
      <c r="BZ155" s="103"/>
      <c r="CA155" s="103"/>
      <c r="CB155" s="103"/>
      <c r="CC155" s="103"/>
      <c r="CD155" s="103"/>
      <c r="CE155" s="103"/>
      <c r="CF155" s="103"/>
      <c r="CG155" s="103"/>
      <c r="CH155" s="103"/>
      <c r="CI155" s="103"/>
      <c r="CJ155" s="103"/>
      <c r="CK155" s="103"/>
      <c r="CL155" s="103"/>
    </row>
    <row r="156" customFormat="false" ht="15.5" hidden="false" customHeight="false" outlineLevel="0" collapsed="false">
      <c r="A156" s="107"/>
      <c r="B156" s="107"/>
      <c r="C156" s="103"/>
      <c r="D156" s="103"/>
      <c r="E156" s="103"/>
      <c r="F156" s="103"/>
      <c r="H156" s="103"/>
      <c r="I156" s="103"/>
      <c r="J156" s="103"/>
      <c r="K156" s="105"/>
      <c r="L156" s="103"/>
      <c r="M156" s="103"/>
      <c r="N156" s="106"/>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c r="AM156" s="103"/>
      <c r="AN156" s="103"/>
      <c r="AO156" s="103"/>
      <c r="AP156" s="103"/>
      <c r="AQ156" s="103"/>
      <c r="AR156" s="103"/>
      <c r="AS156" s="103"/>
      <c r="AT156" s="103"/>
      <c r="AU156" s="103"/>
      <c r="AV156" s="103"/>
      <c r="AW156" s="103"/>
      <c r="AX156" s="103"/>
      <c r="AY156" s="103"/>
      <c r="AZ156" s="103"/>
      <c r="BA156" s="103"/>
      <c r="BB156" s="103"/>
      <c r="BC156" s="103"/>
      <c r="BD156" s="103"/>
      <c r="BE156" s="103"/>
      <c r="BF156" s="103"/>
      <c r="BG156" s="103"/>
      <c r="BH156" s="103"/>
      <c r="BI156" s="103"/>
      <c r="BJ156" s="103"/>
      <c r="BK156" s="103"/>
      <c r="BL156" s="103"/>
      <c r="BM156" s="103"/>
      <c r="BN156" s="103"/>
      <c r="BO156" s="103"/>
      <c r="BP156" s="103"/>
      <c r="BQ156" s="103"/>
      <c r="BR156" s="103"/>
      <c r="BS156" s="103"/>
      <c r="BT156" s="103"/>
      <c r="BU156" s="103"/>
      <c r="BV156" s="103"/>
      <c r="BW156" s="103"/>
      <c r="BX156" s="103"/>
      <c r="BY156" s="103"/>
      <c r="BZ156" s="103"/>
      <c r="CA156" s="103"/>
      <c r="CB156" s="103"/>
      <c r="CC156" s="103"/>
      <c r="CD156" s="103"/>
      <c r="CE156" s="103"/>
      <c r="CF156" s="103"/>
      <c r="CG156" s="103"/>
      <c r="CH156" s="103"/>
      <c r="CI156" s="103"/>
      <c r="CJ156" s="103"/>
      <c r="CK156" s="103"/>
      <c r="CL156" s="103"/>
    </row>
    <row r="157" customFormat="false" ht="15.5" hidden="false" customHeight="false" outlineLevel="0" collapsed="false">
      <c r="A157" s="107"/>
      <c r="B157" s="107"/>
      <c r="C157" s="103"/>
      <c r="D157" s="103"/>
      <c r="E157" s="103"/>
      <c r="F157" s="103"/>
      <c r="H157" s="103"/>
      <c r="I157" s="103"/>
      <c r="J157" s="103"/>
      <c r="K157" s="105"/>
      <c r="L157" s="103"/>
      <c r="M157" s="103"/>
      <c r="N157" s="106"/>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c r="AM157" s="103"/>
      <c r="AN157" s="103"/>
      <c r="AO157" s="103"/>
      <c r="AP157" s="103"/>
      <c r="AQ157" s="103"/>
      <c r="AR157" s="103"/>
      <c r="AS157" s="103"/>
      <c r="AT157" s="103"/>
      <c r="AU157" s="103"/>
      <c r="AV157" s="103"/>
      <c r="AW157" s="103"/>
      <c r="AX157" s="103"/>
      <c r="AY157" s="103"/>
      <c r="AZ157" s="103"/>
      <c r="BA157" s="103"/>
      <c r="BB157" s="103"/>
      <c r="BC157" s="103"/>
      <c r="BD157" s="103"/>
      <c r="BE157" s="103"/>
      <c r="BF157" s="103"/>
      <c r="BG157" s="103"/>
      <c r="BH157" s="103"/>
      <c r="BI157" s="103"/>
      <c r="BJ157" s="103"/>
      <c r="BK157" s="103"/>
      <c r="BL157" s="103"/>
      <c r="BM157" s="103"/>
      <c r="BN157" s="103"/>
      <c r="BO157" s="103"/>
      <c r="BP157" s="103"/>
      <c r="BQ157" s="103"/>
      <c r="BR157" s="103"/>
      <c r="BS157" s="103"/>
      <c r="BT157" s="103"/>
      <c r="BU157" s="103"/>
      <c r="BV157" s="103"/>
      <c r="BW157" s="103"/>
      <c r="BX157" s="103"/>
      <c r="BY157" s="103"/>
      <c r="BZ157" s="103"/>
      <c r="CA157" s="103"/>
      <c r="CB157" s="103"/>
      <c r="CC157" s="103"/>
      <c r="CD157" s="103"/>
      <c r="CE157" s="103"/>
      <c r="CF157" s="103"/>
      <c r="CG157" s="103"/>
      <c r="CH157" s="103"/>
      <c r="CI157" s="103"/>
      <c r="CJ157" s="103"/>
      <c r="CK157" s="103"/>
      <c r="CL157" s="103"/>
    </row>
    <row r="158" customFormat="false" ht="15.5" hidden="false" customHeight="false" outlineLevel="0" collapsed="false">
      <c r="A158" s="107"/>
      <c r="B158" s="107"/>
      <c r="C158" s="103"/>
      <c r="D158" s="103"/>
      <c r="E158" s="103"/>
      <c r="F158" s="103"/>
      <c r="H158" s="103"/>
      <c r="I158" s="103"/>
      <c r="J158" s="103"/>
      <c r="K158" s="105"/>
      <c r="L158" s="103"/>
      <c r="M158" s="103"/>
      <c r="N158" s="106"/>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c r="BS158" s="103"/>
      <c r="BT158" s="103"/>
      <c r="BU158" s="103"/>
      <c r="BV158" s="103"/>
      <c r="BW158" s="103"/>
      <c r="BX158" s="103"/>
      <c r="BY158" s="103"/>
      <c r="BZ158" s="103"/>
      <c r="CA158" s="103"/>
      <c r="CB158" s="103"/>
      <c r="CC158" s="103"/>
      <c r="CD158" s="103"/>
      <c r="CE158" s="103"/>
      <c r="CF158" s="103"/>
      <c r="CG158" s="103"/>
      <c r="CH158" s="103"/>
      <c r="CI158" s="103"/>
      <c r="CJ158" s="103"/>
      <c r="CK158" s="103"/>
      <c r="CL158" s="103"/>
    </row>
    <row r="159" customFormat="false" ht="15.5" hidden="false" customHeight="false" outlineLevel="0" collapsed="false">
      <c r="A159" s="107"/>
      <c r="B159" s="107"/>
      <c r="C159" s="103"/>
      <c r="D159" s="103"/>
      <c r="E159" s="103"/>
      <c r="F159" s="103"/>
      <c r="H159" s="103"/>
      <c r="I159" s="103"/>
      <c r="J159" s="103"/>
      <c r="K159" s="105"/>
      <c r="L159" s="103"/>
      <c r="M159" s="103"/>
      <c r="N159" s="106"/>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c r="AM159" s="103"/>
      <c r="AN159" s="103"/>
      <c r="AO159" s="103"/>
      <c r="AP159" s="103"/>
      <c r="AQ159" s="103"/>
      <c r="AR159" s="103"/>
      <c r="AS159" s="103"/>
      <c r="AT159" s="103"/>
      <c r="AU159" s="103"/>
      <c r="AV159" s="103"/>
      <c r="AW159" s="103"/>
      <c r="AX159" s="103"/>
      <c r="AY159" s="103"/>
      <c r="AZ159" s="103"/>
      <c r="BA159" s="103"/>
      <c r="BB159" s="103"/>
      <c r="BC159" s="103"/>
      <c r="BD159" s="103"/>
      <c r="BE159" s="103"/>
      <c r="BF159" s="103"/>
      <c r="BG159" s="103"/>
      <c r="BH159" s="103"/>
      <c r="BI159" s="103"/>
      <c r="BJ159" s="103"/>
      <c r="BK159" s="103"/>
      <c r="BL159" s="103"/>
      <c r="BM159" s="103"/>
      <c r="BN159" s="103"/>
      <c r="BO159" s="103"/>
      <c r="BP159" s="103"/>
      <c r="BQ159" s="103"/>
      <c r="BR159" s="103"/>
      <c r="BS159" s="103"/>
      <c r="BT159" s="103"/>
      <c r="BU159" s="103"/>
      <c r="BV159" s="103"/>
      <c r="BW159" s="103"/>
      <c r="BX159" s="103"/>
      <c r="BY159" s="103"/>
      <c r="BZ159" s="103"/>
      <c r="CA159" s="103"/>
      <c r="CB159" s="103"/>
      <c r="CC159" s="103"/>
      <c r="CD159" s="103"/>
      <c r="CE159" s="103"/>
      <c r="CF159" s="103"/>
      <c r="CG159" s="103"/>
      <c r="CH159" s="103"/>
      <c r="CI159" s="103"/>
      <c r="CJ159" s="103"/>
      <c r="CK159" s="103"/>
      <c r="CL159" s="103"/>
    </row>
    <row r="160" customFormat="false" ht="15.5" hidden="false" customHeight="false" outlineLevel="0" collapsed="false">
      <c r="A160" s="107"/>
      <c r="B160" s="107"/>
      <c r="C160" s="103"/>
      <c r="D160" s="103"/>
      <c r="E160" s="103"/>
      <c r="F160" s="103"/>
      <c r="H160" s="103"/>
      <c r="I160" s="103"/>
      <c r="J160" s="103"/>
      <c r="K160" s="105"/>
      <c r="L160" s="103"/>
      <c r="M160" s="103"/>
      <c r="N160" s="106"/>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c r="BS160" s="103"/>
      <c r="BT160" s="103"/>
      <c r="BU160" s="103"/>
      <c r="BV160" s="103"/>
      <c r="BW160" s="103"/>
      <c r="BX160" s="103"/>
      <c r="BY160" s="103"/>
      <c r="BZ160" s="103"/>
      <c r="CA160" s="103"/>
      <c r="CB160" s="103"/>
      <c r="CC160" s="103"/>
      <c r="CD160" s="103"/>
      <c r="CE160" s="103"/>
      <c r="CF160" s="103"/>
      <c r="CG160" s="103"/>
      <c r="CH160" s="103"/>
      <c r="CI160" s="103"/>
      <c r="CJ160" s="103"/>
      <c r="CK160" s="103"/>
      <c r="CL160" s="103"/>
    </row>
    <row r="161" customFormat="false" ht="15.5" hidden="false" customHeight="false" outlineLevel="0" collapsed="false">
      <c r="A161" s="107"/>
      <c r="B161" s="107"/>
      <c r="C161" s="103"/>
      <c r="D161" s="103"/>
      <c r="E161" s="103"/>
      <c r="F161" s="103"/>
      <c r="H161" s="103"/>
      <c r="I161" s="103"/>
      <c r="J161" s="103"/>
      <c r="K161" s="105"/>
      <c r="L161" s="103"/>
      <c r="M161" s="103"/>
      <c r="N161" s="106"/>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c r="BS161" s="103"/>
      <c r="BT161" s="103"/>
      <c r="BU161" s="103"/>
      <c r="BV161" s="103"/>
      <c r="BW161" s="103"/>
      <c r="BX161" s="103"/>
      <c r="BY161" s="103"/>
      <c r="BZ161" s="103"/>
      <c r="CA161" s="103"/>
      <c r="CB161" s="103"/>
      <c r="CC161" s="103"/>
      <c r="CD161" s="103"/>
      <c r="CE161" s="103"/>
      <c r="CF161" s="103"/>
      <c r="CG161" s="103"/>
      <c r="CH161" s="103"/>
      <c r="CI161" s="103"/>
      <c r="CJ161" s="103"/>
      <c r="CK161" s="103"/>
      <c r="CL161" s="103"/>
    </row>
    <row r="162" customFormat="false" ht="15.5" hidden="false" customHeight="false" outlineLevel="0" collapsed="false">
      <c r="A162" s="107"/>
      <c r="B162" s="107"/>
      <c r="C162" s="103"/>
      <c r="D162" s="103"/>
      <c r="E162" s="103"/>
      <c r="F162" s="103"/>
      <c r="H162" s="103"/>
      <c r="I162" s="103"/>
      <c r="J162" s="103"/>
      <c r="K162" s="105"/>
      <c r="L162" s="103"/>
      <c r="M162" s="103"/>
      <c r="N162" s="106"/>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c r="AM162" s="103"/>
      <c r="AN162" s="103"/>
      <c r="AO162" s="103"/>
      <c r="AP162" s="103"/>
      <c r="AQ162" s="103"/>
      <c r="AR162" s="103"/>
      <c r="AS162" s="103"/>
      <c r="AT162" s="103"/>
      <c r="AU162" s="103"/>
      <c r="AV162" s="103"/>
      <c r="AW162" s="103"/>
      <c r="AX162" s="103"/>
      <c r="AY162" s="103"/>
      <c r="AZ162" s="103"/>
      <c r="BA162" s="103"/>
      <c r="BB162" s="103"/>
      <c r="BC162" s="103"/>
      <c r="BD162" s="103"/>
      <c r="BE162" s="103"/>
      <c r="BF162" s="103"/>
      <c r="BG162" s="103"/>
      <c r="BH162" s="103"/>
      <c r="BI162" s="103"/>
      <c r="BJ162" s="103"/>
      <c r="BK162" s="103"/>
      <c r="BL162" s="103"/>
      <c r="BM162" s="103"/>
      <c r="BN162" s="103"/>
      <c r="BO162" s="103"/>
      <c r="BP162" s="103"/>
      <c r="BQ162" s="103"/>
      <c r="BR162" s="103"/>
      <c r="BS162" s="103"/>
      <c r="BT162" s="103"/>
      <c r="BU162" s="103"/>
      <c r="BV162" s="103"/>
      <c r="BW162" s="103"/>
      <c r="BX162" s="103"/>
      <c r="BY162" s="103"/>
      <c r="BZ162" s="103"/>
      <c r="CA162" s="103"/>
      <c r="CB162" s="103"/>
      <c r="CC162" s="103"/>
      <c r="CD162" s="103"/>
      <c r="CE162" s="103"/>
      <c r="CF162" s="103"/>
      <c r="CG162" s="103"/>
      <c r="CH162" s="103"/>
      <c r="CI162" s="103"/>
      <c r="CJ162" s="103"/>
      <c r="CK162" s="103"/>
      <c r="CL162" s="103"/>
    </row>
    <row r="163" customFormat="false" ht="15.5" hidden="false" customHeight="false" outlineLevel="0" collapsed="false">
      <c r="A163" s="107"/>
      <c r="B163" s="107"/>
      <c r="C163" s="103"/>
      <c r="D163" s="103"/>
      <c r="E163" s="103"/>
      <c r="F163" s="103"/>
      <c r="H163" s="103"/>
      <c r="I163" s="103"/>
      <c r="J163" s="103"/>
      <c r="K163" s="105"/>
      <c r="L163" s="103"/>
      <c r="M163" s="103"/>
      <c r="N163" s="106"/>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c r="BS163" s="103"/>
      <c r="BT163" s="103"/>
      <c r="BU163" s="103"/>
      <c r="BV163" s="103"/>
      <c r="BW163" s="103"/>
      <c r="BX163" s="103"/>
      <c r="BY163" s="103"/>
      <c r="BZ163" s="103"/>
      <c r="CA163" s="103"/>
      <c r="CB163" s="103"/>
      <c r="CC163" s="103"/>
      <c r="CD163" s="103"/>
      <c r="CE163" s="103"/>
      <c r="CF163" s="103"/>
      <c r="CG163" s="103"/>
      <c r="CH163" s="103"/>
      <c r="CI163" s="103"/>
      <c r="CJ163" s="103"/>
      <c r="CK163" s="103"/>
      <c r="CL163" s="103"/>
    </row>
    <row r="164" customFormat="false" ht="15.5" hidden="false" customHeight="false" outlineLevel="0" collapsed="false">
      <c r="A164" s="107"/>
      <c r="B164" s="107"/>
      <c r="C164" s="103"/>
      <c r="D164" s="103"/>
      <c r="E164" s="103"/>
      <c r="F164" s="103"/>
      <c r="H164" s="103"/>
      <c r="I164" s="103"/>
      <c r="J164" s="103"/>
      <c r="K164" s="105"/>
      <c r="L164" s="103"/>
      <c r="M164" s="103"/>
      <c r="N164" s="106"/>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c r="BS164" s="103"/>
      <c r="BT164" s="103"/>
      <c r="BU164" s="103"/>
      <c r="BV164" s="103"/>
      <c r="BW164" s="103"/>
      <c r="BX164" s="103"/>
      <c r="BY164" s="103"/>
      <c r="BZ164" s="103"/>
      <c r="CA164" s="103"/>
      <c r="CB164" s="103"/>
      <c r="CC164" s="103"/>
      <c r="CD164" s="103"/>
      <c r="CE164" s="103"/>
      <c r="CF164" s="103"/>
      <c r="CG164" s="103"/>
      <c r="CH164" s="103"/>
      <c r="CI164" s="103"/>
      <c r="CJ164" s="103"/>
      <c r="CK164" s="103"/>
      <c r="CL164" s="103"/>
    </row>
    <row r="165" customFormat="false" ht="15.5" hidden="false" customHeight="false" outlineLevel="0" collapsed="false">
      <c r="A165" s="107"/>
      <c r="B165" s="107"/>
      <c r="C165" s="103"/>
      <c r="D165" s="103"/>
      <c r="E165" s="103"/>
      <c r="F165" s="103"/>
      <c r="H165" s="103"/>
      <c r="I165" s="103"/>
      <c r="J165" s="103"/>
      <c r="K165" s="105"/>
      <c r="L165" s="103"/>
      <c r="M165" s="103"/>
      <c r="N165" s="106"/>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c r="BS165" s="103"/>
      <c r="BT165" s="103"/>
      <c r="BU165" s="103"/>
      <c r="BV165" s="103"/>
      <c r="BW165" s="103"/>
      <c r="BX165" s="103"/>
      <c r="BY165" s="103"/>
      <c r="BZ165" s="103"/>
      <c r="CA165" s="103"/>
      <c r="CB165" s="103"/>
      <c r="CC165" s="103"/>
      <c r="CD165" s="103"/>
      <c r="CE165" s="103"/>
      <c r="CF165" s="103"/>
      <c r="CG165" s="103"/>
      <c r="CH165" s="103"/>
      <c r="CI165" s="103"/>
      <c r="CJ165" s="103"/>
      <c r="CK165" s="103"/>
      <c r="CL165" s="103"/>
    </row>
    <row r="166" customFormat="false" ht="15.5" hidden="false" customHeight="false" outlineLevel="0" collapsed="false">
      <c r="A166" s="107"/>
      <c r="B166" s="107"/>
      <c r="C166" s="103"/>
      <c r="D166" s="103"/>
      <c r="E166" s="103"/>
      <c r="F166" s="103"/>
      <c r="H166" s="103"/>
      <c r="I166" s="103"/>
      <c r="J166" s="103"/>
      <c r="K166" s="105"/>
      <c r="L166" s="103"/>
      <c r="M166" s="103"/>
      <c r="N166" s="106"/>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c r="BS166" s="103"/>
      <c r="BT166" s="103"/>
      <c r="BU166" s="103"/>
      <c r="BV166" s="103"/>
      <c r="BW166" s="103"/>
      <c r="BX166" s="103"/>
      <c r="BY166" s="103"/>
      <c r="BZ166" s="103"/>
      <c r="CA166" s="103"/>
      <c r="CB166" s="103"/>
      <c r="CC166" s="103"/>
      <c r="CD166" s="103"/>
      <c r="CE166" s="103"/>
      <c r="CF166" s="103"/>
      <c r="CG166" s="103"/>
      <c r="CH166" s="103"/>
      <c r="CI166" s="103"/>
      <c r="CJ166" s="103"/>
      <c r="CK166" s="103"/>
      <c r="CL166" s="103"/>
    </row>
    <row r="167" customFormat="false" ht="15.5" hidden="false" customHeight="false" outlineLevel="0" collapsed="false">
      <c r="A167" s="107"/>
      <c r="B167" s="107"/>
      <c r="C167" s="103"/>
      <c r="D167" s="103"/>
      <c r="E167" s="103"/>
      <c r="F167" s="103"/>
      <c r="H167" s="103"/>
      <c r="I167" s="103"/>
      <c r="J167" s="103"/>
      <c r="K167" s="105"/>
      <c r="L167" s="103"/>
      <c r="M167" s="103"/>
      <c r="N167" s="106"/>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c r="BS167" s="103"/>
      <c r="BT167" s="103"/>
      <c r="BU167" s="103"/>
      <c r="BV167" s="103"/>
      <c r="BW167" s="103"/>
      <c r="BX167" s="103"/>
      <c r="BY167" s="103"/>
      <c r="BZ167" s="103"/>
      <c r="CA167" s="103"/>
      <c r="CB167" s="103"/>
      <c r="CC167" s="103"/>
      <c r="CD167" s="103"/>
      <c r="CE167" s="103"/>
      <c r="CF167" s="103"/>
      <c r="CG167" s="103"/>
      <c r="CH167" s="103"/>
      <c r="CI167" s="103"/>
      <c r="CJ167" s="103"/>
      <c r="CK167" s="103"/>
      <c r="CL167" s="103"/>
    </row>
    <row r="168" customFormat="false" ht="15.5" hidden="false" customHeight="false" outlineLevel="0" collapsed="false">
      <c r="A168" s="107"/>
      <c r="B168" s="107"/>
      <c r="C168" s="103"/>
      <c r="D168" s="103"/>
      <c r="E168" s="103"/>
      <c r="F168" s="103"/>
      <c r="H168" s="103"/>
      <c r="I168" s="103"/>
      <c r="J168" s="103"/>
      <c r="K168" s="105"/>
      <c r="L168" s="103"/>
      <c r="M168" s="103"/>
      <c r="N168" s="106"/>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c r="AM168" s="103"/>
      <c r="AN168" s="103"/>
      <c r="AO168" s="103"/>
      <c r="AP168" s="103"/>
      <c r="AQ168" s="103"/>
      <c r="AR168" s="103"/>
      <c r="AS168" s="103"/>
      <c r="AT168" s="103"/>
      <c r="AU168" s="103"/>
      <c r="AV168" s="103"/>
      <c r="AW168" s="103"/>
      <c r="AX168" s="103"/>
      <c r="AY168" s="103"/>
      <c r="AZ168" s="103"/>
      <c r="BA168" s="103"/>
      <c r="BB168" s="103"/>
      <c r="BC168" s="103"/>
      <c r="BD168" s="103"/>
      <c r="BE168" s="103"/>
      <c r="BF168" s="103"/>
      <c r="BG168" s="103"/>
      <c r="BH168" s="103"/>
      <c r="BI168" s="103"/>
      <c r="BJ168" s="103"/>
      <c r="BK168" s="103"/>
      <c r="BL168" s="103"/>
      <c r="BM168" s="103"/>
      <c r="BN168" s="103"/>
      <c r="BO168" s="103"/>
      <c r="BP168" s="103"/>
      <c r="BQ168" s="103"/>
      <c r="BR168" s="103"/>
      <c r="BS168" s="103"/>
      <c r="BT168" s="103"/>
      <c r="BU168" s="103"/>
      <c r="BV168" s="103"/>
      <c r="BW168" s="103"/>
      <c r="BX168" s="103"/>
      <c r="BY168" s="103"/>
      <c r="BZ168" s="103"/>
      <c r="CA168" s="103"/>
      <c r="CB168" s="103"/>
      <c r="CC168" s="103"/>
      <c r="CD168" s="103"/>
      <c r="CE168" s="103"/>
      <c r="CF168" s="103"/>
      <c r="CG168" s="103"/>
      <c r="CH168" s="103"/>
      <c r="CI168" s="103"/>
      <c r="CJ168" s="103"/>
      <c r="CK168" s="103"/>
      <c r="CL168" s="103"/>
    </row>
    <row r="169" customFormat="false" ht="15.5" hidden="false" customHeight="false" outlineLevel="0" collapsed="false">
      <c r="A169" s="107"/>
      <c r="B169" s="107"/>
      <c r="C169" s="103"/>
      <c r="D169" s="103"/>
      <c r="E169" s="103"/>
      <c r="F169" s="103"/>
      <c r="H169" s="103"/>
      <c r="I169" s="103"/>
      <c r="J169" s="103"/>
      <c r="K169" s="105"/>
      <c r="L169" s="103"/>
      <c r="M169" s="103"/>
      <c r="N169" s="106"/>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c r="BS169" s="103"/>
      <c r="BT169" s="103"/>
      <c r="BU169" s="103"/>
      <c r="BV169" s="103"/>
      <c r="BW169" s="103"/>
      <c r="BX169" s="103"/>
      <c r="BY169" s="103"/>
      <c r="BZ169" s="103"/>
      <c r="CA169" s="103"/>
      <c r="CB169" s="103"/>
      <c r="CC169" s="103"/>
      <c r="CD169" s="103"/>
      <c r="CE169" s="103"/>
      <c r="CF169" s="103"/>
      <c r="CG169" s="103"/>
      <c r="CH169" s="103"/>
      <c r="CI169" s="103"/>
      <c r="CJ169" s="103"/>
      <c r="CK169" s="103"/>
      <c r="CL169" s="103"/>
    </row>
    <row r="170" customFormat="false" ht="15.5" hidden="false" customHeight="false" outlineLevel="0" collapsed="false">
      <c r="A170" s="107"/>
      <c r="B170" s="107"/>
      <c r="C170" s="103"/>
      <c r="D170" s="103"/>
      <c r="E170" s="103"/>
      <c r="F170" s="103"/>
      <c r="H170" s="103"/>
      <c r="I170" s="103"/>
      <c r="J170" s="103"/>
      <c r="K170" s="105"/>
      <c r="L170" s="103"/>
      <c r="M170" s="103"/>
      <c r="N170" s="106"/>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c r="BS170" s="103"/>
      <c r="BT170" s="103"/>
      <c r="BU170" s="103"/>
      <c r="BV170" s="103"/>
      <c r="BW170" s="103"/>
      <c r="BX170" s="103"/>
      <c r="BY170" s="103"/>
      <c r="BZ170" s="103"/>
      <c r="CA170" s="103"/>
      <c r="CB170" s="103"/>
      <c r="CC170" s="103"/>
      <c r="CD170" s="103"/>
      <c r="CE170" s="103"/>
      <c r="CF170" s="103"/>
      <c r="CG170" s="103"/>
      <c r="CH170" s="103"/>
      <c r="CI170" s="103"/>
      <c r="CJ170" s="103"/>
      <c r="CK170" s="103"/>
      <c r="CL170" s="103"/>
    </row>
    <row r="171" customFormat="false" ht="15.5" hidden="false" customHeight="false" outlineLevel="0" collapsed="false">
      <c r="A171" s="107"/>
      <c r="B171" s="107"/>
      <c r="C171" s="103"/>
      <c r="D171" s="103"/>
      <c r="E171" s="103"/>
      <c r="F171" s="103"/>
      <c r="H171" s="103"/>
      <c r="I171" s="103"/>
      <c r="J171" s="103"/>
      <c r="K171" s="105"/>
      <c r="L171" s="103"/>
      <c r="M171" s="103"/>
      <c r="N171" s="106"/>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c r="BS171" s="103"/>
      <c r="BT171" s="103"/>
      <c r="BU171" s="103"/>
      <c r="BV171" s="103"/>
      <c r="BW171" s="103"/>
      <c r="BX171" s="103"/>
      <c r="BY171" s="103"/>
      <c r="BZ171" s="103"/>
      <c r="CA171" s="103"/>
      <c r="CB171" s="103"/>
      <c r="CC171" s="103"/>
      <c r="CD171" s="103"/>
      <c r="CE171" s="103"/>
      <c r="CF171" s="103"/>
      <c r="CG171" s="103"/>
      <c r="CH171" s="103"/>
      <c r="CI171" s="103"/>
      <c r="CJ171" s="103"/>
      <c r="CK171" s="103"/>
      <c r="CL171" s="103"/>
    </row>
    <row r="172" customFormat="false" ht="15.5" hidden="false" customHeight="false" outlineLevel="0" collapsed="false">
      <c r="A172" s="107"/>
      <c r="B172" s="107"/>
      <c r="C172" s="103"/>
      <c r="D172" s="103"/>
      <c r="E172" s="103"/>
      <c r="F172" s="103"/>
      <c r="H172" s="103"/>
      <c r="I172" s="103"/>
      <c r="J172" s="103"/>
      <c r="K172" s="105"/>
      <c r="L172" s="103"/>
      <c r="M172" s="103"/>
      <c r="N172" s="106"/>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c r="BS172" s="103"/>
      <c r="BT172" s="103"/>
      <c r="BU172" s="103"/>
      <c r="BV172" s="103"/>
      <c r="BW172" s="103"/>
      <c r="BX172" s="103"/>
      <c r="BY172" s="103"/>
      <c r="BZ172" s="103"/>
      <c r="CA172" s="103"/>
      <c r="CB172" s="103"/>
      <c r="CC172" s="103"/>
      <c r="CD172" s="103"/>
      <c r="CE172" s="103"/>
      <c r="CF172" s="103"/>
      <c r="CG172" s="103"/>
      <c r="CH172" s="103"/>
      <c r="CI172" s="103"/>
      <c r="CJ172" s="103"/>
      <c r="CK172" s="103"/>
      <c r="CL172" s="103"/>
    </row>
    <row r="173" customFormat="false" ht="15.5" hidden="false" customHeight="false" outlineLevel="0" collapsed="false">
      <c r="A173" s="107"/>
      <c r="B173" s="107"/>
      <c r="C173" s="103"/>
      <c r="D173" s="103"/>
      <c r="E173" s="103"/>
      <c r="F173" s="103"/>
      <c r="H173" s="103"/>
      <c r="I173" s="103"/>
      <c r="J173" s="103"/>
      <c r="K173" s="105"/>
      <c r="L173" s="103"/>
      <c r="M173" s="103"/>
      <c r="N173" s="106"/>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c r="AM173" s="103"/>
      <c r="AN173" s="103"/>
      <c r="AO173" s="103"/>
      <c r="AP173" s="103"/>
      <c r="AQ173" s="103"/>
      <c r="AR173" s="103"/>
      <c r="AS173" s="103"/>
      <c r="AT173" s="103"/>
      <c r="AU173" s="103"/>
      <c r="AV173" s="103"/>
      <c r="AW173" s="103"/>
      <c r="AX173" s="103"/>
      <c r="AY173" s="103"/>
      <c r="AZ173" s="103"/>
      <c r="BA173" s="103"/>
      <c r="BB173" s="103"/>
      <c r="BC173" s="103"/>
      <c r="BD173" s="103"/>
      <c r="BE173" s="103"/>
      <c r="BF173" s="103"/>
      <c r="BG173" s="103"/>
      <c r="BH173" s="103"/>
      <c r="BI173" s="103"/>
      <c r="BJ173" s="103"/>
      <c r="BK173" s="103"/>
      <c r="BL173" s="103"/>
      <c r="BM173" s="103"/>
      <c r="BN173" s="103"/>
      <c r="BO173" s="103"/>
      <c r="BP173" s="103"/>
      <c r="BQ173" s="103"/>
      <c r="BR173" s="103"/>
      <c r="BS173" s="103"/>
      <c r="BT173" s="103"/>
      <c r="BU173" s="103"/>
      <c r="BV173" s="103"/>
      <c r="BW173" s="103"/>
      <c r="BX173" s="103"/>
      <c r="BY173" s="103"/>
      <c r="BZ173" s="103"/>
      <c r="CA173" s="103"/>
      <c r="CB173" s="103"/>
      <c r="CC173" s="103"/>
      <c r="CD173" s="103"/>
      <c r="CE173" s="103"/>
      <c r="CF173" s="103"/>
      <c r="CG173" s="103"/>
      <c r="CH173" s="103"/>
      <c r="CI173" s="103"/>
      <c r="CJ173" s="103"/>
      <c r="CK173" s="103"/>
      <c r="CL173" s="103"/>
    </row>
    <row r="174" customFormat="false" ht="15.5" hidden="false" customHeight="false" outlineLevel="0" collapsed="false">
      <c r="A174" s="107"/>
      <c r="B174" s="107"/>
      <c r="C174" s="103"/>
      <c r="D174" s="103"/>
      <c r="E174" s="103"/>
      <c r="F174" s="103"/>
      <c r="H174" s="103"/>
      <c r="I174" s="103"/>
      <c r="J174" s="103"/>
      <c r="K174" s="105"/>
      <c r="L174" s="103"/>
      <c r="M174" s="103"/>
      <c r="N174" s="106"/>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c r="AM174" s="103"/>
      <c r="AN174" s="103"/>
      <c r="AO174" s="103"/>
      <c r="AP174" s="103"/>
      <c r="AQ174" s="103"/>
      <c r="AR174" s="103"/>
      <c r="AS174" s="103"/>
      <c r="AT174" s="103"/>
      <c r="AU174" s="103"/>
      <c r="AV174" s="103"/>
      <c r="AW174" s="103"/>
      <c r="AX174" s="103"/>
      <c r="AY174" s="103"/>
      <c r="AZ174" s="103"/>
      <c r="BA174" s="103"/>
      <c r="BB174" s="103"/>
      <c r="BC174" s="103"/>
      <c r="BD174" s="103"/>
      <c r="BE174" s="103"/>
      <c r="BF174" s="103"/>
      <c r="BG174" s="103"/>
      <c r="BH174" s="103"/>
      <c r="BI174" s="103"/>
      <c r="BJ174" s="103"/>
      <c r="BK174" s="103"/>
      <c r="BL174" s="103"/>
      <c r="BM174" s="103"/>
      <c r="BN174" s="103"/>
      <c r="BO174" s="103"/>
      <c r="BP174" s="103"/>
      <c r="BQ174" s="103"/>
      <c r="BR174" s="103"/>
      <c r="BS174" s="103"/>
      <c r="BT174" s="103"/>
      <c r="BU174" s="103"/>
      <c r="BV174" s="103"/>
      <c r="BW174" s="103"/>
      <c r="BX174" s="103"/>
      <c r="BY174" s="103"/>
      <c r="BZ174" s="103"/>
      <c r="CA174" s="103"/>
      <c r="CB174" s="103"/>
      <c r="CC174" s="103"/>
      <c r="CD174" s="103"/>
      <c r="CE174" s="103"/>
      <c r="CF174" s="103"/>
      <c r="CG174" s="103"/>
      <c r="CH174" s="103"/>
      <c r="CI174" s="103"/>
      <c r="CJ174" s="103"/>
      <c r="CK174" s="103"/>
      <c r="CL174" s="103"/>
    </row>
    <row r="175" customFormat="false" ht="15.5" hidden="false" customHeight="false" outlineLevel="0" collapsed="false">
      <c r="A175" s="107"/>
      <c r="B175" s="107"/>
      <c r="C175" s="103"/>
      <c r="D175" s="103"/>
      <c r="E175" s="103"/>
      <c r="F175" s="103"/>
      <c r="H175" s="103"/>
      <c r="I175" s="103"/>
      <c r="J175" s="103"/>
      <c r="K175" s="105"/>
      <c r="L175" s="103"/>
      <c r="M175" s="103"/>
      <c r="N175" s="106"/>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c r="BS175" s="103"/>
      <c r="BT175" s="103"/>
      <c r="BU175" s="103"/>
      <c r="BV175" s="103"/>
      <c r="BW175" s="103"/>
      <c r="BX175" s="103"/>
      <c r="BY175" s="103"/>
      <c r="BZ175" s="103"/>
      <c r="CA175" s="103"/>
      <c r="CB175" s="103"/>
      <c r="CC175" s="103"/>
      <c r="CD175" s="103"/>
      <c r="CE175" s="103"/>
      <c r="CF175" s="103"/>
      <c r="CG175" s="103"/>
      <c r="CH175" s="103"/>
      <c r="CI175" s="103"/>
      <c r="CJ175" s="103"/>
      <c r="CK175" s="103"/>
      <c r="CL175" s="103"/>
    </row>
    <row r="176" customFormat="false" ht="15.5" hidden="false" customHeight="false" outlineLevel="0" collapsed="false">
      <c r="A176" s="107"/>
      <c r="B176" s="107"/>
      <c r="C176" s="103"/>
      <c r="D176" s="103"/>
      <c r="E176" s="103"/>
      <c r="F176" s="103"/>
      <c r="H176" s="103"/>
      <c r="I176" s="103"/>
      <c r="J176" s="103"/>
      <c r="K176" s="105"/>
      <c r="L176" s="103"/>
      <c r="M176" s="103"/>
      <c r="N176" s="106"/>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c r="AM176" s="103"/>
      <c r="AN176" s="103"/>
      <c r="AO176" s="103"/>
      <c r="AP176" s="103"/>
      <c r="AQ176" s="103"/>
      <c r="AR176" s="103"/>
      <c r="AS176" s="103"/>
      <c r="AT176" s="103"/>
      <c r="AU176" s="103"/>
      <c r="AV176" s="103"/>
      <c r="AW176" s="103"/>
      <c r="AX176" s="103"/>
      <c r="AY176" s="103"/>
      <c r="AZ176" s="103"/>
      <c r="BA176" s="103"/>
      <c r="BB176" s="103"/>
      <c r="BC176" s="103"/>
      <c r="BD176" s="103"/>
      <c r="BE176" s="103"/>
      <c r="BF176" s="103"/>
      <c r="BG176" s="103"/>
      <c r="BH176" s="103"/>
      <c r="BI176" s="103"/>
      <c r="BJ176" s="103"/>
      <c r="BK176" s="103"/>
      <c r="BL176" s="103"/>
      <c r="BM176" s="103"/>
      <c r="BN176" s="103"/>
      <c r="BO176" s="103"/>
      <c r="BP176" s="103"/>
      <c r="BQ176" s="103"/>
      <c r="BR176" s="103"/>
      <c r="BS176" s="103"/>
      <c r="BT176" s="103"/>
      <c r="BU176" s="103"/>
      <c r="BV176" s="103"/>
      <c r="BW176" s="103"/>
      <c r="BX176" s="103"/>
      <c r="BY176" s="103"/>
      <c r="BZ176" s="103"/>
      <c r="CA176" s="103"/>
      <c r="CB176" s="103"/>
      <c r="CC176" s="103"/>
      <c r="CD176" s="103"/>
      <c r="CE176" s="103"/>
      <c r="CF176" s="103"/>
      <c r="CG176" s="103"/>
      <c r="CH176" s="103"/>
      <c r="CI176" s="103"/>
      <c r="CJ176" s="103"/>
      <c r="CK176" s="103"/>
      <c r="CL176" s="103"/>
    </row>
    <row r="177" customFormat="false" ht="15.5" hidden="false" customHeight="false" outlineLevel="0" collapsed="false">
      <c r="A177" s="107"/>
      <c r="B177" s="107"/>
      <c r="C177" s="103"/>
      <c r="D177" s="103"/>
      <c r="E177" s="103"/>
      <c r="F177" s="103"/>
      <c r="H177" s="103"/>
      <c r="I177" s="103"/>
      <c r="J177" s="103"/>
      <c r="K177" s="105"/>
      <c r="L177" s="103"/>
      <c r="M177" s="103"/>
      <c r="N177" s="106"/>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c r="BS177" s="103"/>
      <c r="BT177" s="103"/>
      <c r="BU177" s="103"/>
      <c r="BV177" s="103"/>
      <c r="BW177" s="103"/>
      <c r="BX177" s="103"/>
      <c r="BY177" s="103"/>
      <c r="BZ177" s="103"/>
      <c r="CA177" s="103"/>
      <c r="CB177" s="103"/>
      <c r="CC177" s="103"/>
      <c r="CD177" s="103"/>
      <c r="CE177" s="103"/>
      <c r="CF177" s="103"/>
      <c r="CG177" s="103"/>
      <c r="CH177" s="103"/>
      <c r="CI177" s="103"/>
      <c r="CJ177" s="103"/>
      <c r="CK177" s="103"/>
      <c r="CL177" s="103"/>
    </row>
    <row r="178" customFormat="false" ht="15.5" hidden="false" customHeight="false" outlineLevel="0" collapsed="false">
      <c r="A178" s="107"/>
      <c r="B178" s="107"/>
      <c r="C178" s="103"/>
      <c r="D178" s="103"/>
      <c r="E178" s="103"/>
      <c r="F178" s="103"/>
      <c r="H178" s="103"/>
      <c r="I178" s="103"/>
      <c r="J178" s="103"/>
      <c r="K178" s="105"/>
      <c r="L178" s="103"/>
      <c r="M178" s="103"/>
      <c r="N178" s="106"/>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c r="BS178" s="103"/>
      <c r="BT178" s="103"/>
      <c r="BU178" s="103"/>
      <c r="BV178" s="103"/>
      <c r="BW178" s="103"/>
      <c r="BX178" s="103"/>
      <c r="BY178" s="103"/>
      <c r="BZ178" s="103"/>
      <c r="CA178" s="103"/>
      <c r="CB178" s="103"/>
      <c r="CC178" s="103"/>
      <c r="CD178" s="103"/>
      <c r="CE178" s="103"/>
      <c r="CF178" s="103"/>
      <c r="CG178" s="103"/>
      <c r="CH178" s="103"/>
      <c r="CI178" s="103"/>
      <c r="CJ178" s="103"/>
      <c r="CK178" s="103"/>
      <c r="CL178" s="103"/>
    </row>
    <row r="179" customFormat="false" ht="15.5" hidden="false" customHeight="false" outlineLevel="0" collapsed="false">
      <c r="A179" s="107"/>
      <c r="B179" s="107"/>
      <c r="C179" s="103"/>
      <c r="D179" s="103"/>
      <c r="E179" s="103"/>
      <c r="F179" s="103"/>
      <c r="H179" s="103"/>
      <c r="I179" s="103"/>
      <c r="J179" s="103"/>
      <c r="K179" s="105"/>
      <c r="L179" s="103"/>
      <c r="M179" s="103"/>
      <c r="N179" s="106"/>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c r="BS179" s="103"/>
      <c r="BT179" s="103"/>
      <c r="BU179" s="103"/>
      <c r="BV179" s="103"/>
      <c r="BW179" s="103"/>
      <c r="BX179" s="103"/>
      <c r="BY179" s="103"/>
      <c r="BZ179" s="103"/>
      <c r="CA179" s="103"/>
      <c r="CB179" s="103"/>
      <c r="CC179" s="103"/>
      <c r="CD179" s="103"/>
      <c r="CE179" s="103"/>
      <c r="CF179" s="103"/>
      <c r="CG179" s="103"/>
      <c r="CH179" s="103"/>
      <c r="CI179" s="103"/>
      <c r="CJ179" s="103"/>
      <c r="CK179" s="103"/>
      <c r="CL179" s="103"/>
    </row>
    <row r="180" customFormat="false" ht="15.5" hidden="false" customHeight="false" outlineLevel="0" collapsed="false">
      <c r="A180" s="107"/>
      <c r="B180" s="107"/>
      <c r="C180" s="103"/>
      <c r="D180" s="103"/>
      <c r="E180" s="103"/>
      <c r="F180" s="103"/>
      <c r="H180" s="103"/>
      <c r="I180" s="103"/>
      <c r="J180" s="103"/>
      <c r="K180" s="105"/>
      <c r="L180" s="103"/>
      <c r="M180" s="103"/>
      <c r="N180" s="106"/>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c r="AM180" s="103"/>
      <c r="AN180" s="103"/>
      <c r="AO180" s="103"/>
      <c r="AP180" s="103"/>
      <c r="AQ180" s="103"/>
      <c r="AR180" s="103"/>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c r="BS180" s="103"/>
      <c r="BT180" s="103"/>
      <c r="BU180" s="103"/>
      <c r="BV180" s="103"/>
      <c r="BW180" s="103"/>
      <c r="BX180" s="103"/>
      <c r="BY180" s="103"/>
      <c r="BZ180" s="103"/>
      <c r="CA180" s="103"/>
      <c r="CB180" s="103"/>
      <c r="CC180" s="103"/>
      <c r="CD180" s="103"/>
      <c r="CE180" s="103"/>
      <c r="CF180" s="103"/>
      <c r="CG180" s="103"/>
      <c r="CH180" s="103"/>
      <c r="CI180" s="103"/>
      <c r="CJ180" s="103"/>
      <c r="CK180" s="103"/>
      <c r="CL180" s="103"/>
    </row>
    <row r="181" customFormat="false" ht="15.5" hidden="false" customHeight="false" outlineLevel="0" collapsed="false">
      <c r="A181" s="107"/>
      <c r="B181" s="107"/>
      <c r="C181" s="103"/>
      <c r="D181" s="103"/>
      <c r="E181" s="103"/>
      <c r="F181" s="103"/>
      <c r="H181" s="103"/>
      <c r="I181" s="103"/>
      <c r="J181" s="103"/>
      <c r="K181" s="105"/>
      <c r="L181" s="103"/>
      <c r="M181" s="103"/>
      <c r="N181" s="106"/>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c r="BS181" s="103"/>
      <c r="BT181" s="103"/>
      <c r="BU181" s="103"/>
      <c r="BV181" s="103"/>
      <c r="BW181" s="103"/>
      <c r="BX181" s="103"/>
      <c r="BY181" s="103"/>
      <c r="BZ181" s="103"/>
      <c r="CA181" s="103"/>
      <c r="CB181" s="103"/>
      <c r="CC181" s="103"/>
      <c r="CD181" s="103"/>
      <c r="CE181" s="103"/>
      <c r="CF181" s="103"/>
      <c r="CG181" s="103"/>
      <c r="CH181" s="103"/>
      <c r="CI181" s="103"/>
      <c r="CJ181" s="103"/>
      <c r="CK181" s="103"/>
      <c r="CL181" s="103"/>
    </row>
    <row r="182" customFormat="false" ht="15.5" hidden="false" customHeight="false" outlineLevel="0" collapsed="false">
      <c r="A182" s="107"/>
      <c r="B182" s="107"/>
      <c r="C182" s="103"/>
      <c r="D182" s="103"/>
      <c r="E182" s="103"/>
      <c r="F182" s="103"/>
      <c r="H182" s="103"/>
      <c r="I182" s="103"/>
      <c r="J182" s="103"/>
      <c r="K182" s="105"/>
      <c r="L182" s="103"/>
      <c r="M182" s="103"/>
      <c r="N182" s="106"/>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c r="BS182" s="103"/>
      <c r="BT182" s="103"/>
      <c r="BU182" s="103"/>
      <c r="BV182" s="103"/>
      <c r="BW182" s="103"/>
      <c r="BX182" s="103"/>
      <c r="BY182" s="103"/>
      <c r="BZ182" s="103"/>
      <c r="CA182" s="103"/>
      <c r="CB182" s="103"/>
      <c r="CC182" s="103"/>
      <c r="CD182" s="103"/>
      <c r="CE182" s="103"/>
      <c r="CF182" s="103"/>
      <c r="CG182" s="103"/>
      <c r="CH182" s="103"/>
      <c r="CI182" s="103"/>
      <c r="CJ182" s="103"/>
      <c r="CK182" s="103"/>
      <c r="CL182" s="103"/>
    </row>
    <row r="183" customFormat="false" ht="15.5" hidden="false" customHeight="false" outlineLevel="0" collapsed="false">
      <c r="A183" s="107"/>
      <c r="B183" s="107"/>
      <c r="C183" s="103"/>
      <c r="D183" s="103"/>
      <c r="E183" s="103"/>
      <c r="F183" s="103"/>
      <c r="H183" s="103"/>
      <c r="I183" s="103"/>
      <c r="J183" s="103"/>
      <c r="K183" s="105"/>
      <c r="L183" s="103"/>
      <c r="M183" s="103"/>
      <c r="N183" s="106"/>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c r="BS183" s="103"/>
      <c r="BT183" s="103"/>
      <c r="BU183" s="103"/>
      <c r="BV183" s="103"/>
      <c r="BW183" s="103"/>
      <c r="BX183" s="103"/>
      <c r="BY183" s="103"/>
      <c r="BZ183" s="103"/>
      <c r="CA183" s="103"/>
      <c r="CB183" s="103"/>
      <c r="CC183" s="103"/>
      <c r="CD183" s="103"/>
      <c r="CE183" s="103"/>
      <c r="CF183" s="103"/>
      <c r="CG183" s="103"/>
      <c r="CH183" s="103"/>
      <c r="CI183" s="103"/>
      <c r="CJ183" s="103"/>
      <c r="CK183" s="103"/>
      <c r="CL183" s="103"/>
    </row>
    <row r="184" customFormat="false" ht="15.5" hidden="false" customHeight="false" outlineLevel="0" collapsed="false">
      <c r="A184" s="107"/>
      <c r="B184" s="107"/>
      <c r="C184" s="103"/>
      <c r="D184" s="103"/>
      <c r="E184" s="103"/>
      <c r="F184" s="103"/>
      <c r="H184" s="103"/>
      <c r="I184" s="103"/>
      <c r="J184" s="103"/>
      <c r="K184" s="105"/>
      <c r="L184" s="103"/>
      <c r="M184" s="103"/>
      <c r="N184" s="106"/>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c r="BS184" s="103"/>
      <c r="BT184" s="103"/>
      <c r="BU184" s="103"/>
      <c r="BV184" s="103"/>
      <c r="BW184" s="103"/>
      <c r="BX184" s="103"/>
      <c r="BY184" s="103"/>
      <c r="BZ184" s="103"/>
      <c r="CA184" s="103"/>
      <c r="CB184" s="103"/>
      <c r="CC184" s="103"/>
      <c r="CD184" s="103"/>
      <c r="CE184" s="103"/>
      <c r="CF184" s="103"/>
      <c r="CG184" s="103"/>
      <c r="CH184" s="103"/>
      <c r="CI184" s="103"/>
      <c r="CJ184" s="103"/>
      <c r="CK184" s="103"/>
      <c r="CL184" s="103"/>
    </row>
    <row r="185" customFormat="false" ht="15.5" hidden="false" customHeight="false" outlineLevel="0" collapsed="false">
      <c r="A185" s="107"/>
      <c r="B185" s="107"/>
      <c r="C185" s="103"/>
      <c r="D185" s="103"/>
      <c r="E185" s="103"/>
      <c r="F185" s="103"/>
      <c r="H185" s="103"/>
      <c r="I185" s="103"/>
      <c r="J185" s="103"/>
      <c r="K185" s="105"/>
      <c r="L185" s="103"/>
      <c r="M185" s="103"/>
      <c r="N185" s="106"/>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c r="AM185" s="103"/>
      <c r="AN185" s="103"/>
      <c r="AO185" s="103"/>
      <c r="AP185" s="103"/>
      <c r="AQ185" s="103"/>
      <c r="AR185" s="103"/>
      <c r="AS185" s="103"/>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c r="BS185" s="103"/>
      <c r="BT185" s="103"/>
      <c r="BU185" s="103"/>
      <c r="BV185" s="103"/>
      <c r="BW185" s="103"/>
      <c r="BX185" s="103"/>
      <c r="BY185" s="103"/>
      <c r="BZ185" s="103"/>
      <c r="CA185" s="103"/>
      <c r="CB185" s="103"/>
      <c r="CC185" s="103"/>
      <c r="CD185" s="103"/>
      <c r="CE185" s="103"/>
      <c r="CF185" s="103"/>
      <c r="CG185" s="103"/>
      <c r="CH185" s="103"/>
      <c r="CI185" s="103"/>
      <c r="CJ185" s="103"/>
      <c r="CK185" s="103"/>
      <c r="CL185" s="103"/>
    </row>
  </sheetData>
  <autoFilter ref="A4:CL185"/>
  <conditionalFormatting sqref="E186:E65375 E1:E2 D3:D4">
    <cfRule type="duplicateValues" priority="2" aboveAverage="0" equalAverage="0" bottom="0" percent="0" rank="0" text="" dxfId="17"/>
  </conditionalFormatting>
  <conditionalFormatting sqref="N8:N185">
    <cfRule type="expression" priority="3" aboveAverage="0" equalAverage="0" bottom="0" percent="0" rank="0" text="" dxfId="8">
      <formula>N8=""</formula>
    </cfRule>
  </conditionalFormatting>
  <conditionalFormatting sqref="A5:B185">
    <cfRule type="expression" priority="5" aboveAverage="0" equalAverage="0" bottom="0" percent="0" rank="0" text="" dxfId="18">
      <formula>IF($B5=2,1,0)</formula>
    </cfRule>
    <cfRule type="expression" priority="6" aboveAverage="0" equalAverage="0" bottom="0" percent="0" rank="0" text="" dxfId="19">
      <formula>IF($B5=1,1,0)</formula>
    </cfRule>
    <cfRule type="expression" priority="7" aboveAverage="0" equalAverage="0" bottom="0" percent="0" rank="0" text="" dxfId="20">
      <formula>IF($B5=3,1,0)</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4" operator="greaterThanOrEqual" id="{4C541158-9D58-40DB-8199-501EB8A2C0B4}">
            <xm:f>1-'Data completeness'!$B$3</xm:f>
            <x14:dxf>
              <font>
                <color rgb="FF9C0006"/>
              </font>
              <fill>
                <patternFill>
                  <bgColor rgb="FFFFC7CE"/>
                </patternFill>
              </fill>
            </x14:dxf>
          </x14:cfRule>
          <xm:sqref>N8:N185</xm:sqref>
        </x14:conditionalFormatting>
        <x14:conditionalFormatting xmlns:xm="http://schemas.microsoft.com/office/excel/2006/main">
          <x14:cfRule type="cellIs" priority="8" operator="greaterThan" id="{17AFC259-43A1-49D5-A637-EF478BD19BBA}">
            <xm:f>1-'Data completeness'!$B$2</xm:f>
            <x14:dxf>
              <font>
                <color rgb="FF9C0006"/>
              </font>
              <fill>
                <patternFill>
                  <bgColor rgb="FFFFC7CE"/>
                </patternFill>
              </fill>
            </x14:dxf>
          </x14:cfRule>
          <xm:sqref>O1:CP1</xm:sqref>
        </x14:conditionalFormatting>
        <x14:conditionalFormatting xmlns:xm="http://schemas.microsoft.com/office/excel/2006/main">
          <x14:cfRule type="iconSet" priority="9" id="{B131CDC5-5E47-49DF-9020-2263BA884662}">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K74:K185 K5:K71</xm:sqref>
        </x14:conditionalFormatting>
        <x14:conditionalFormatting xmlns:xm="http://schemas.microsoft.com/office/excel/2006/main">
          <x14:cfRule type="iconSet" priority="10" id="{30BA1D75-BCF0-4813-9F12-38E7613F53D1}">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K72:K73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P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8" activeCellId="0" sqref="D18"/>
    </sheetView>
  </sheetViews>
  <sheetFormatPr defaultColWidth="8.8359375" defaultRowHeight="14.5" zeroHeight="false" outlineLevelRow="0" outlineLevelCol="0"/>
  <cols>
    <col collapsed="false" customWidth="true" hidden="false" outlineLevel="0" max="1" min="1" style="0" width="18"/>
    <col collapsed="false" customWidth="true" hidden="false" outlineLevel="0" max="2" min="2" style="0" width="16.17"/>
    <col collapsed="false" customWidth="true" hidden="false" outlineLevel="0" max="3" min="3" style="0" width="21.28"/>
    <col collapsed="false" customWidth="true" hidden="false" outlineLevel="0" max="4" min="4" style="0" width="6.46"/>
    <col collapsed="false" customWidth="true" hidden="false" outlineLevel="0" max="5" min="5" style="0" width="10.18"/>
    <col collapsed="false" customWidth="true" hidden="false" outlineLevel="0" max="13" min="13" style="0" width="6.27"/>
    <col collapsed="false" customWidth="true" hidden="false" outlineLevel="0" max="14" min="14" style="0" width="6.46"/>
    <col collapsed="false" customWidth="true" hidden="false" outlineLevel="0" max="15" min="15" style="0" width="9.82"/>
    <col collapsed="false" customWidth="true" hidden="false" outlineLevel="0" max="25" min="25" style="0" width="14.17"/>
    <col collapsed="false" customWidth="true" hidden="false" outlineLevel="0" max="35" min="35" style="0" width="11.45"/>
  </cols>
  <sheetData>
    <row r="2" customFormat="false" ht="14.5" hidden="false" customHeight="false" outlineLevel="0" collapsed="false">
      <c r="A2" s="0" t="s">
        <v>229</v>
      </c>
      <c r="B2" s="108" t="n">
        <f aca="false">5/6</f>
        <v>0.833333333333333</v>
      </c>
      <c r="E2" s="0" t="s">
        <v>230</v>
      </c>
      <c r="O2" s="0" t="s">
        <v>231</v>
      </c>
      <c r="Y2" s="0" t="s">
        <v>232</v>
      </c>
      <c r="AI2" s="0" t="s">
        <v>233</v>
      </c>
    </row>
    <row r="3" customFormat="false" ht="14.5" hidden="false" customHeight="false" outlineLevel="0" collapsed="false">
      <c r="A3" s="0" t="s">
        <v>234</v>
      </c>
      <c r="B3" s="108" t="n">
        <f aca="false">5/6</f>
        <v>0.833333333333333</v>
      </c>
      <c r="F3" s="109" t="s">
        <v>229</v>
      </c>
      <c r="G3" s="109"/>
      <c r="H3" s="109"/>
      <c r="I3" s="109"/>
      <c r="J3" s="109"/>
      <c r="K3" s="109"/>
      <c r="L3" s="109"/>
      <c r="M3" s="90"/>
      <c r="P3" s="109" t="s">
        <v>229</v>
      </c>
      <c r="Q3" s="109"/>
      <c r="R3" s="109"/>
      <c r="S3" s="109"/>
      <c r="T3" s="109"/>
      <c r="U3" s="109"/>
      <c r="V3" s="109"/>
      <c r="W3" s="90"/>
      <c r="Z3" s="109" t="s">
        <v>229</v>
      </c>
      <c r="AA3" s="109"/>
      <c r="AB3" s="109"/>
      <c r="AC3" s="109"/>
      <c r="AD3" s="109"/>
      <c r="AE3" s="109"/>
      <c r="AF3" s="109"/>
      <c r="AJ3" s="109" t="s">
        <v>229</v>
      </c>
      <c r="AK3" s="109"/>
      <c r="AL3" s="109"/>
      <c r="AM3" s="109"/>
      <c r="AN3" s="109"/>
      <c r="AO3" s="109"/>
      <c r="AP3" s="109"/>
    </row>
    <row r="4" customFormat="false" ht="14.5" hidden="false" customHeight="false" outlineLevel="0" collapsed="false">
      <c r="A4" s="0" t="s">
        <v>235</v>
      </c>
      <c r="B4" s="110" t="s">
        <v>236</v>
      </c>
      <c r="F4" s="108" t="n">
        <v>0.7</v>
      </c>
      <c r="G4" s="108" t="n">
        <v>0.75</v>
      </c>
      <c r="H4" s="108" t="n">
        <v>0.8</v>
      </c>
      <c r="I4" s="108" t="n">
        <v>0.85</v>
      </c>
      <c r="J4" s="108" t="n">
        <v>0.9</v>
      </c>
      <c r="K4" s="108" t="n">
        <v>0.95</v>
      </c>
      <c r="L4" s="108" t="n">
        <v>1</v>
      </c>
      <c r="M4" s="108"/>
      <c r="P4" s="108" t="n">
        <v>0.7</v>
      </c>
      <c r="Q4" s="108" t="n">
        <v>0.75</v>
      </c>
      <c r="R4" s="108" t="n">
        <v>0.8</v>
      </c>
      <c r="S4" s="108" t="n">
        <v>0.85</v>
      </c>
      <c r="T4" s="108" t="n">
        <v>0.9</v>
      </c>
      <c r="U4" s="108" t="n">
        <v>0.95</v>
      </c>
      <c r="V4" s="108" t="n">
        <v>1</v>
      </c>
      <c r="W4" s="108"/>
      <c r="Z4" s="108" t="n">
        <v>0.7</v>
      </c>
      <c r="AA4" s="108" t="n">
        <v>0.75</v>
      </c>
      <c r="AB4" s="108" t="n">
        <v>0.8</v>
      </c>
      <c r="AC4" s="108" t="n">
        <v>0.85</v>
      </c>
      <c r="AD4" s="108" t="n">
        <v>0.9</v>
      </c>
      <c r="AE4" s="108" t="n">
        <v>0.95</v>
      </c>
      <c r="AF4" s="108" t="n">
        <v>1</v>
      </c>
      <c r="AJ4" s="108" t="n">
        <v>0.7</v>
      </c>
      <c r="AK4" s="108" t="n">
        <v>0.75</v>
      </c>
      <c r="AL4" s="108" t="n">
        <v>0.8</v>
      </c>
      <c r="AM4" s="108" t="n">
        <v>0.85</v>
      </c>
      <c r="AN4" s="108" t="n">
        <v>0.9</v>
      </c>
      <c r="AO4" s="108" t="n">
        <v>0.95</v>
      </c>
      <c r="AP4" s="108" t="n">
        <v>1</v>
      </c>
    </row>
    <row r="5" customFormat="false" ht="14.5" hidden="false" customHeight="false" outlineLevel="0" collapsed="false">
      <c r="A5" s="0" t="s">
        <v>237</v>
      </c>
      <c r="B5" s="111" t="s">
        <v>238</v>
      </c>
      <c r="D5" s="112" t="s">
        <v>234</v>
      </c>
      <c r="E5" s="113" t="n">
        <v>0.7</v>
      </c>
      <c r="F5" s="0" t="n">
        <v>81</v>
      </c>
      <c r="G5" s="0" t="n">
        <v>79</v>
      </c>
      <c r="H5" s="0" t="n">
        <v>79</v>
      </c>
      <c r="I5" s="0" t="n">
        <v>74</v>
      </c>
      <c r="J5" s="0" t="n">
        <v>57</v>
      </c>
      <c r="K5" s="0" t="n">
        <v>45</v>
      </c>
      <c r="L5" s="0" t="n">
        <v>12</v>
      </c>
      <c r="N5" s="112" t="s">
        <v>234</v>
      </c>
      <c r="O5" s="113" t="n">
        <v>0.7</v>
      </c>
      <c r="P5" s="0" t="n">
        <v>108</v>
      </c>
      <c r="Q5" s="0" t="n">
        <v>109</v>
      </c>
      <c r="R5" s="0" t="n">
        <v>109</v>
      </c>
      <c r="S5" s="0" t="n">
        <v>109</v>
      </c>
      <c r="T5" s="0" t="n">
        <v>110</v>
      </c>
      <c r="U5" s="0" t="n">
        <v>112</v>
      </c>
      <c r="V5" s="0" t="n">
        <v>113</v>
      </c>
      <c r="X5" s="112" t="s">
        <v>234</v>
      </c>
      <c r="Y5" s="113" t="n">
        <v>0.7</v>
      </c>
      <c r="Z5" s="0" t="n">
        <v>524</v>
      </c>
      <c r="AA5" s="0" t="n">
        <v>489</v>
      </c>
      <c r="AB5" s="0" t="n">
        <v>489</v>
      </c>
      <c r="AC5" s="0" t="n">
        <v>391</v>
      </c>
      <c r="AD5" s="0" t="n">
        <v>186</v>
      </c>
      <c r="AE5" s="0" t="n">
        <v>111</v>
      </c>
      <c r="AF5" s="0" t="n">
        <v>8</v>
      </c>
      <c r="AH5" s="112" t="s">
        <v>234</v>
      </c>
      <c r="AI5" s="113" t="n">
        <v>0.7</v>
      </c>
      <c r="AJ5" s="0" t="n">
        <f aca="false">P5*F5-Z5</f>
        <v>8224</v>
      </c>
      <c r="AK5" s="0" t="n">
        <f aca="false">Q5*G5-AA5</f>
        <v>8122</v>
      </c>
      <c r="AL5" s="0" t="n">
        <f aca="false">R5*H5-AB5</f>
        <v>8122</v>
      </c>
      <c r="AM5" s="0" t="n">
        <f aca="false">S5*I5-AC5</f>
        <v>7675</v>
      </c>
      <c r="AN5" s="0" t="n">
        <f aca="false">T5*J5-AD5</f>
        <v>6084</v>
      </c>
      <c r="AO5" s="0" t="n">
        <f aca="false">U5*K5-AE5</f>
        <v>4929</v>
      </c>
      <c r="AP5" s="0" t="n">
        <f aca="false">V5*L5-AF5</f>
        <v>1348</v>
      </c>
    </row>
    <row r="6" customFormat="false" ht="14.5" hidden="false" customHeight="false" outlineLevel="0" collapsed="false">
      <c r="D6" s="112"/>
      <c r="E6" s="113" t="n">
        <v>0.75</v>
      </c>
      <c r="F6" s="0" t="n">
        <v>81</v>
      </c>
      <c r="G6" s="0" t="n">
        <v>79</v>
      </c>
      <c r="H6" s="0" t="n">
        <v>79</v>
      </c>
      <c r="I6" s="0" t="n">
        <v>74</v>
      </c>
      <c r="J6" s="0" t="n">
        <v>59</v>
      </c>
      <c r="K6" s="0" t="n">
        <v>43</v>
      </c>
      <c r="L6" s="0" t="n">
        <v>7</v>
      </c>
      <c r="N6" s="112"/>
      <c r="O6" s="113" t="n">
        <v>0.75</v>
      </c>
      <c r="P6" s="0" t="n">
        <v>107</v>
      </c>
      <c r="Q6" s="0" t="n">
        <v>107</v>
      </c>
      <c r="R6" s="0" t="n">
        <v>107</v>
      </c>
      <c r="S6" s="0" t="n">
        <v>108</v>
      </c>
      <c r="T6" s="0" t="n">
        <v>109</v>
      </c>
      <c r="U6" s="0" t="n">
        <v>111</v>
      </c>
      <c r="V6" s="0" t="n">
        <v>113</v>
      </c>
      <c r="X6" s="112"/>
      <c r="Y6" s="113" t="n">
        <v>0.75</v>
      </c>
      <c r="Z6" s="0" t="n">
        <v>503</v>
      </c>
      <c r="AA6" s="0" t="n">
        <v>446</v>
      </c>
      <c r="AB6" s="0" t="n">
        <v>446</v>
      </c>
      <c r="AC6" s="0" t="n">
        <v>370</v>
      </c>
      <c r="AD6" s="0" t="n">
        <v>192</v>
      </c>
      <c r="AE6" s="0" t="n">
        <v>83</v>
      </c>
      <c r="AF6" s="0" t="n">
        <v>0</v>
      </c>
      <c r="AH6" s="112"/>
      <c r="AI6" s="113" t="n">
        <v>0.75</v>
      </c>
      <c r="AJ6" s="0" t="n">
        <f aca="false">P6*F6-Z6</f>
        <v>8164</v>
      </c>
      <c r="AK6" s="0" t="n">
        <f aca="false">Q6*G6-AA6</f>
        <v>8007</v>
      </c>
      <c r="AL6" s="0" t="n">
        <f aca="false">R6*H6-AB6</f>
        <v>8007</v>
      </c>
      <c r="AM6" s="0" t="n">
        <f aca="false">S6*I6-AC6</f>
        <v>7622</v>
      </c>
      <c r="AN6" s="0" t="n">
        <f aca="false">T6*J6-AD6</f>
        <v>6239</v>
      </c>
      <c r="AO6" s="0" t="n">
        <f aca="false">U6*K6-AE6</f>
        <v>4690</v>
      </c>
      <c r="AP6" s="0" t="n">
        <f aca="false">V6*L6-AF6</f>
        <v>791</v>
      </c>
    </row>
    <row r="7" customFormat="false" ht="14.5" hidden="false" customHeight="false" outlineLevel="0" collapsed="false">
      <c r="D7" s="112"/>
      <c r="E7" s="113" t="n">
        <v>0.8</v>
      </c>
      <c r="F7" s="0" t="n">
        <v>81</v>
      </c>
      <c r="G7" s="0" t="n">
        <v>80</v>
      </c>
      <c r="H7" s="0" t="n">
        <v>78</v>
      </c>
      <c r="I7" s="0" t="n">
        <v>73</v>
      </c>
      <c r="J7" s="0" t="n">
        <v>61</v>
      </c>
      <c r="K7" s="0" t="n">
        <v>43</v>
      </c>
      <c r="L7" s="0" t="n">
        <v>7</v>
      </c>
      <c r="N7" s="112"/>
      <c r="O7" s="113" t="n">
        <v>0.8</v>
      </c>
      <c r="P7" s="0" t="n">
        <v>104</v>
      </c>
      <c r="Q7" s="0" t="n">
        <v>104</v>
      </c>
      <c r="R7" s="0" t="n">
        <v>104</v>
      </c>
      <c r="S7" s="0" t="n">
        <v>106</v>
      </c>
      <c r="T7" s="0" t="n">
        <v>106</v>
      </c>
      <c r="U7" s="0" t="n">
        <v>111</v>
      </c>
      <c r="V7" s="0" t="n">
        <v>113</v>
      </c>
      <c r="X7" s="112"/>
      <c r="Y7" s="113" t="n">
        <v>0.8</v>
      </c>
      <c r="Z7" s="0" t="n">
        <v>450</v>
      </c>
      <c r="AA7" s="0" t="n">
        <v>421</v>
      </c>
      <c r="AB7" s="0" t="n">
        <v>375</v>
      </c>
      <c r="AC7" s="0" t="n">
        <v>320</v>
      </c>
      <c r="AD7" s="0" t="n">
        <v>174</v>
      </c>
      <c r="AE7" s="0" t="n">
        <v>83</v>
      </c>
      <c r="AF7" s="0" t="n">
        <v>0</v>
      </c>
      <c r="AH7" s="112"/>
      <c r="AI7" s="113" t="n">
        <v>0.8</v>
      </c>
      <c r="AJ7" s="0" t="n">
        <f aca="false">P7*F7-Z7</f>
        <v>7974</v>
      </c>
      <c r="AK7" s="0" t="n">
        <f aca="false">Q7*G7-AA7</f>
        <v>7899</v>
      </c>
      <c r="AL7" s="0" t="n">
        <f aca="false">R7*H7-AB7</f>
        <v>7737</v>
      </c>
      <c r="AM7" s="0" t="n">
        <f aca="false">S7*I7-AC7</f>
        <v>7418</v>
      </c>
      <c r="AN7" s="0" t="n">
        <f aca="false">T7*J7-AD7</f>
        <v>6292</v>
      </c>
      <c r="AO7" s="0" t="n">
        <f aca="false">U7*K7-AE7</f>
        <v>4690</v>
      </c>
      <c r="AP7" s="0" t="n">
        <f aca="false">V7*L7-AF7</f>
        <v>791</v>
      </c>
    </row>
    <row r="8" customFormat="false" ht="14.5" hidden="false" customHeight="false" outlineLevel="0" collapsed="false">
      <c r="A8" s="0" t="s">
        <v>239</v>
      </c>
      <c r="D8" s="112"/>
      <c r="E8" s="113" t="n">
        <v>0.85</v>
      </c>
      <c r="F8" s="0" t="n">
        <v>81</v>
      </c>
      <c r="G8" s="0" t="n">
        <v>80</v>
      </c>
      <c r="H8" s="0" t="n">
        <v>78</v>
      </c>
      <c r="I8" s="0" t="n">
        <v>76</v>
      </c>
      <c r="J8" s="0" t="n">
        <v>62</v>
      </c>
      <c r="K8" s="0" t="n">
        <v>45</v>
      </c>
      <c r="L8" s="0" t="n">
        <v>7</v>
      </c>
      <c r="N8" s="112"/>
      <c r="O8" s="113" t="n">
        <v>0.85</v>
      </c>
      <c r="P8" s="0" t="n">
        <v>98</v>
      </c>
      <c r="Q8" s="0" t="n">
        <v>98</v>
      </c>
      <c r="R8" s="0" t="n">
        <v>97</v>
      </c>
      <c r="S8" s="0" t="n">
        <v>100</v>
      </c>
      <c r="T8" s="0" t="n">
        <v>106</v>
      </c>
      <c r="U8" s="0" t="n">
        <v>108</v>
      </c>
      <c r="V8" s="0" t="n">
        <v>113</v>
      </c>
      <c r="X8" s="112"/>
      <c r="Y8" s="113" t="n">
        <v>0.85</v>
      </c>
      <c r="Z8" s="0" t="n">
        <v>362</v>
      </c>
      <c r="AA8" s="0" t="n">
        <v>334</v>
      </c>
      <c r="AB8" s="0" t="n">
        <v>282</v>
      </c>
      <c r="AC8" s="0" t="n">
        <v>289</v>
      </c>
      <c r="AD8" s="0" t="n">
        <v>184</v>
      </c>
      <c r="AE8" s="0" t="n">
        <v>69</v>
      </c>
      <c r="AF8" s="0" t="n">
        <v>0</v>
      </c>
      <c r="AH8" s="112"/>
      <c r="AI8" s="113" t="n">
        <v>0.85</v>
      </c>
      <c r="AJ8" s="0" t="n">
        <f aca="false">P8*F8-Z8</f>
        <v>7576</v>
      </c>
      <c r="AK8" s="0" t="n">
        <f aca="false">Q8*G8-AA8</f>
        <v>7506</v>
      </c>
      <c r="AL8" s="0" t="n">
        <f aca="false">R8*H8-AB8</f>
        <v>7284</v>
      </c>
      <c r="AM8" s="0" t="n">
        <f aca="false">S8*I8-AC8</f>
        <v>7311</v>
      </c>
      <c r="AN8" s="0" t="n">
        <f aca="false">T8*J8-AD8</f>
        <v>6388</v>
      </c>
      <c r="AO8" s="0" t="n">
        <f aca="false">U8*K8-AE8</f>
        <v>4791</v>
      </c>
      <c r="AP8" s="0" t="n">
        <f aca="false">V8*L8-AF8</f>
        <v>791</v>
      </c>
    </row>
    <row r="9" customFormat="false" ht="14.5" hidden="false" customHeight="false" outlineLevel="0" collapsed="false">
      <c r="D9" s="112"/>
      <c r="E9" s="113" t="n">
        <v>0.9</v>
      </c>
      <c r="F9" s="0" t="n">
        <v>82</v>
      </c>
      <c r="G9" s="0" t="n">
        <v>80</v>
      </c>
      <c r="H9" s="0" t="n">
        <v>80</v>
      </c>
      <c r="I9" s="0" t="n">
        <v>78</v>
      </c>
      <c r="J9" s="0" t="n">
        <v>66</v>
      </c>
      <c r="K9" s="0" t="n">
        <v>48</v>
      </c>
      <c r="L9" s="0" t="n">
        <v>7</v>
      </c>
      <c r="N9" s="112"/>
      <c r="O9" s="113" t="n">
        <v>0.9</v>
      </c>
      <c r="P9" s="0" t="n">
        <v>82</v>
      </c>
      <c r="Q9" s="0" t="n">
        <v>87</v>
      </c>
      <c r="R9" s="0" t="n">
        <v>87</v>
      </c>
      <c r="S9" s="0" t="n">
        <v>85</v>
      </c>
      <c r="T9" s="0" t="n">
        <v>97</v>
      </c>
      <c r="U9" s="0" t="n">
        <v>105</v>
      </c>
      <c r="V9" s="0" t="n">
        <v>113</v>
      </c>
      <c r="X9" s="112"/>
      <c r="Y9" s="113" t="n">
        <v>0.9</v>
      </c>
      <c r="Z9" s="0" t="n">
        <v>223</v>
      </c>
      <c r="AA9" s="0" t="n">
        <v>220</v>
      </c>
      <c r="AB9" s="0" t="n">
        <v>220</v>
      </c>
      <c r="AC9" s="0" t="n">
        <v>172</v>
      </c>
      <c r="AD9" s="0" t="n">
        <v>155</v>
      </c>
      <c r="AE9" s="0" t="n">
        <v>69</v>
      </c>
      <c r="AF9" s="0" t="n">
        <v>0</v>
      </c>
      <c r="AH9" s="112"/>
      <c r="AI9" s="113" t="n">
        <v>0.9</v>
      </c>
      <c r="AJ9" s="0" t="n">
        <f aca="false">P9*F9-Z9</f>
        <v>6501</v>
      </c>
      <c r="AK9" s="0" t="n">
        <f aca="false">Q9*G9-AA9</f>
        <v>6740</v>
      </c>
      <c r="AL9" s="0" t="n">
        <f aca="false">R9*H9-AB9</f>
        <v>6740</v>
      </c>
      <c r="AM9" s="0" t="n">
        <f aca="false">S9*I9-AC9</f>
        <v>6458</v>
      </c>
      <c r="AN9" s="0" t="n">
        <f aca="false">T9*J9-AD9</f>
        <v>6247</v>
      </c>
      <c r="AO9" s="0" t="n">
        <f aca="false">U9*K9-AE9</f>
        <v>4971</v>
      </c>
      <c r="AP9" s="0" t="n">
        <f aca="false">V9*L9-AF9</f>
        <v>791</v>
      </c>
    </row>
    <row r="10" customFormat="false" ht="14.5" hidden="false" customHeight="false" outlineLevel="0" collapsed="false">
      <c r="D10" s="112"/>
      <c r="E10" s="113" t="n">
        <v>0.95</v>
      </c>
      <c r="F10" s="0" t="n">
        <v>85</v>
      </c>
      <c r="G10" s="0" t="n">
        <v>82</v>
      </c>
      <c r="H10" s="0" t="n">
        <v>81</v>
      </c>
      <c r="I10" s="0" t="n">
        <v>78</v>
      </c>
      <c r="J10" s="0" t="n">
        <v>76</v>
      </c>
      <c r="K10" s="0" t="n">
        <v>51</v>
      </c>
      <c r="L10" s="0" t="n">
        <v>7</v>
      </c>
      <c r="N10" s="112"/>
      <c r="O10" s="113" t="n">
        <v>0.95</v>
      </c>
      <c r="P10" s="0" t="n">
        <v>51</v>
      </c>
      <c r="Q10" s="0" t="n">
        <v>63</v>
      </c>
      <c r="R10" s="0" t="n">
        <v>67</v>
      </c>
      <c r="S10" s="0" t="n">
        <v>66</v>
      </c>
      <c r="T10" s="0" t="n">
        <v>68</v>
      </c>
      <c r="U10" s="0" t="n">
        <v>94</v>
      </c>
      <c r="V10" s="0" t="n">
        <v>113</v>
      </c>
      <c r="X10" s="112"/>
      <c r="Y10" s="113" t="n">
        <v>0.95</v>
      </c>
      <c r="Z10" s="0" t="n">
        <v>63</v>
      </c>
      <c r="AA10" s="0" t="n">
        <v>91</v>
      </c>
      <c r="AB10" s="0" t="n">
        <v>98</v>
      </c>
      <c r="AC10" s="0" t="n">
        <v>60</v>
      </c>
      <c r="AD10" s="0" t="n">
        <v>53</v>
      </c>
      <c r="AE10" s="0" t="n">
        <v>45</v>
      </c>
      <c r="AF10" s="0" t="n">
        <v>0</v>
      </c>
      <c r="AH10" s="112"/>
      <c r="AI10" s="113" t="n">
        <v>0.95</v>
      </c>
      <c r="AJ10" s="0" t="n">
        <f aca="false">P10*F10-Z10</f>
        <v>4272</v>
      </c>
      <c r="AK10" s="0" t="n">
        <f aca="false">Q10*G10-AA10</f>
        <v>5075</v>
      </c>
      <c r="AL10" s="0" t="n">
        <f aca="false">R10*H10-AB10</f>
        <v>5329</v>
      </c>
      <c r="AM10" s="0" t="n">
        <f aca="false">S10*I10-AC10</f>
        <v>5088</v>
      </c>
      <c r="AN10" s="0" t="n">
        <f aca="false">T10*J10-AD10</f>
        <v>5115</v>
      </c>
      <c r="AO10" s="0" t="n">
        <f aca="false">U10*K10-AE10</f>
        <v>4749</v>
      </c>
      <c r="AP10" s="0" t="n">
        <f aca="false">V10*L10-AF10</f>
        <v>791</v>
      </c>
    </row>
    <row r="11" customFormat="false" ht="14.5" hidden="false" customHeight="false" outlineLevel="0" collapsed="false">
      <c r="D11" s="112"/>
      <c r="E11" s="113" t="n">
        <v>1</v>
      </c>
      <c r="F11" s="0" t="n">
        <v>86</v>
      </c>
      <c r="G11" s="0" t="n">
        <v>86</v>
      </c>
      <c r="H11" s="0" t="n">
        <v>86</v>
      </c>
      <c r="I11" s="0" t="n">
        <v>84</v>
      </c>
      <c r="J11" s="0" t="n">
        <v>76</v>
      </c>
      <c r="K11" s="0" t="n">
        <v>66</v>
      </c>
      <c r="L11" s="0" t="n">
        <v>7</v>
      </c>
      <c r="N11" s="112"/>
      <c r="O11" s="113" t="n">
        <v>1</v>
      </c>
      <c r="P11" s="0" t="n">
        <v>24</v>
      </c>
      <c r="Q11" s="0" t="n">
        <v>24</v>
      </c>
      <c r="R11" s="0" t="n">
        <v>24</v>
      </c>
      <c r="S11" s="0" t="n">
        <v>31</v>
      </c>
      <c r="T11" s="0" t="n">
        <v>43</v>
      </c>
      <c r="U11" s="0" t="n">
        <v>53</v>
      </c>
      <c r="V11" s="0" t="n">
        <v>113</v>
      </c>
      <c r="X11" s="112"/>
      <c r="Y11" s="113" t="n">
        <v>1</v>
      </c>
      <c r="Z11" s="0" t="n">
        <v>0</v>
      </c>
      <c r="AA11" s="0" t="n">
        <v>0</v>
      </c>
      <c r="AB11" s="0" t="n">
        <v>0</v>
      </c>
      <c r="AC11" s="0" t="n">
        <v>0</v>
      </c>
      <c r="AD11" s="0" t="n">
        <v>0</v>
      </c>
      <c r="AE11" s="0" t="n">
        <v>0</v>
      </c>
      <c r="AF11" s="0" t="n">
        <v>0</v>
      </c>
      <c r="AH11" s="112"/>
      <c r="AI11" s="113" t="n">
        <v>1</v>
      </c>
      <c r="AJ11" s="0" t="n">
        <f aca="false">P11*F11-Z11</f>
        <v>2064</v>
      </c>
      <c r="AK11" s="0" t="n">
        <f aca="false">Q11*G11-AA11</f>
        <v>2064</v>
      </c>
      <c r="AL11" s="0" t="n">
        <f aca="false">R11*H11-AB11</f>
        <v>2064</v>
      </c>
      <c r="AM11" s="0" t="n">
        <f aca="false">S11*I11-AC11</f>
        <v>2604</v>
      </c>
      <c r="AN11" s="0" t="n">
        <f aca="false">T11*J11-AD11</f>
        <v>3268</v>
      </c>
      <c r="AO11" s="0" t="n">
        <f aca="false">U11*K11-AE11</f>
        <v>3498</v>
      </c>
      <c r="AP11" s="0" t="n">
        <f aca="false">V11*L11-AF11</f>
        <v>791</v>
      </c>
    </row>
    <row r="15" customFormat="false" ht="14.5" hidden="false" customHeight="false" outlineLevel="0" collapsed="false">
      <c r="E15" s="0" t="s">
        <v>230</v>
      </c>
      <c r="O15" s="0" t="s">
        <v>231</v>
      </c>
      <c r="Y15" s="0" t="s">
        <v>232</v>
      </c>
      <c r="AI15" s="0" t="s">
        <v>233</v>
      </c>
    </row>
    <row r="16" customFormat="false" ht="14.5" hidden="false" customHeight="false" outlineLevel="0" collapsed="false">
      <c r="F16" s="109" t="s">
        <v>229</v>
      </c>
      <c r="G16" s="109"/>
      <c r="H16" s="109"/>
      <c r="I16" s="109"/>
      <c r="J16" s="109"/>
      <c r="K16" s="109"/>
      <c r="L16" s="109"/>
      <c r="M16" s="90"/>
      <c r="P16" s="109" t="s">
        <v>229</v>
      </c>
      <c r="Q16" s="109"/>
      <c r="R16" s="109"/>
      <c r="S16" s="109"/>
      <c r="T16" s="109"/>
      <c r="U16" s="109"/>
      <c r="V16" s="109"/>
      <c r="W16" s="90"/>
      <c r="Z16" s="109" t="s">
        <v>229</v>
      </c>
      <c r="AA16" s="109"/>
      <c r="AB16" s="109"/>
      <c r="AC16" s="109"/>
      <c r="AD16" s="109"/>
      <c r="AE16" s="109"/>
      <c r="AF16" s="109"/>
      <c r="AJ16" s="109" t="s">
        <v>229</v>
      </c>
      <c r="AK16" s="109"/>
      <c r="AL16" s="109"/>
      <c r="AM16" s="109"/>
      <c r="AN16" s="109"/>
      <c r="AO16" s="109"/>
      <c r="AP16" s="109"/>
    </row>
    <row r="17" customFormat="false" ht="14.5" hidden="false" customHeight="false" outlineLevel="0" collapsed="false">
      <c r="F17" s="108" t="n">
        <v>0.7</v>
      </c>
      <c r="G17" s="108" t="n">
        <v>0.75</v>
      </c>
      <c r="H17" s="108" t="n">
        <v>0.8</v>
      </c>
      <c r="I17" s="108" t="n">
        <v>0.85</v>
      </c>
      <c r="J17" s="108" t="n">
        <v>0.9</v>
      </c>
      <c r="K17" s="108" t="n">
        <v>0.95</v>
      </c>
      <c r="L17" s="108" t="n">
        <v>1</v>
      </c>
      <c r="M17" s="108"/>
      <c r="P17" s="108" t="n">
        <v>0.7</v>
      </c>
      <c r="Q17" s="108" t="n">
        <v>0.75</v>
      </c>
      <c r="R17" s="108" t="n">
        <v>0.8</v>
      </c>
      <c r="S17" s="108" t="n">
        <v>0.85</v>
      </c>
      <c r="T17" s="108" t="n">
        <v>0.9</v>
      </c>
      <c r="U17" s="108" t="n">
        <v>0.95</v>
      </c>
      <c r="V17" s="108" t="n">
        <v>1</v>
      </c>
      <c r="W17" s="108"/>
      <c r="Z17" s="108" t="n">
        <v>0.7</v>
      </c>
      <c r="AA17" s="108" t="n">
        <v>0.75</v>
      </c>
      <c r="AB17" s="108" t="n">
        <v>0.8</v>
      </c>
      <c r="AC17" s="108" t="n">
        <v>0.85</v>
      </c>
      <c r="AD17" s="108" t="n">
        <v>0.9</v>
      </c>
      <c r="AE17" s="108" t="n">
        <v>0.95</v>
      </c>
      <c r="AF17" s="108" t="n">
        <v>1</v>
      </c>
      <c r="AJ17" s="108" t="n">
        <v>0.7</v>
      </c>
      <c r="AK17" s="108" t="n">
        <v>0.75</v>
      </c>
      <c r="AL17" s="108" t="n">
        <v>0.8</v>
      </c>
      <c r="AM17" s="108" t="n">
        <v>0.85</v>
      </c>
      <c r="AN17" s="108" t="n">
        <v>0.9</v>
      </c>
      <c r="AO17" s="108" t="n">
        <v>0.95</v>
      </c>
      <c r="AP17" s="108" t="n">
        <v>1</v>
      </c>
    </row>
    <row r="18" customFormat="false" ht="14.5" hidden="false" customHeight="true" outlineLevel="0" collapsed="false">
      <c r="D18" s="112" t="s">
        <v>234</v>
      </c>
      <c r="E18" s="113" t="n">
        <v>0.7</v>
      </c>
      <c r="F18" s="0" t="n">
        <v>81</v>
      </c>
      <c r="G18" s="0" t="n">
        <v>79</v>
      </c>
      <c r="H18" s="0" t="n">
        <v>79</v>
      </c>
      <c r="I18" s="0" t="n">
        <v>74</v>
      </c>
      <c r="J18" s="0" t="n">
        <v>60</v>
      </c>
      <c r="K18" s="0" t="n">
        <v>42</v>
      </c>
      <c r="L18" s="0" t="n">
        <v>7</v>
      </c>
      <c r="N18" s="112" t="s">
        <v>234</v>
      </c>
      <c r="O18" s="113" t="n">
        <v>0.7</v>
      </c>
      <c r="P18" s="0" t="n">
        <v>108</v>
      </c>
      <c r="Q18" s="0" t="n">
        <v>109</v>
      </c>
      <c r="R18" s="0" t="n">
        <v>109</v>
      </c>
      <c r="S18" s="0" t="n">
        <v>109</v>
      </c>
      <c r="T18" s="0" t="n">
        <v>110</v>
      </c>
      <c r="U18" s="0" t="n">
        <v>112</v>
      </c>
      <c r="V18" s="0" t="n">
        <v>113</v>
      </c>
      <c r="X18" s="112" t="s">
        <v>234</v>
      </c>
      <c r="Y18" s="113" t="n">
        <v>0.7</v>
      </c>
      <c r="Z18" s="0" t="n">
        <v>524</v>
      </c>
      <c r="AA18" s="0" t="n">
        <v>489</v>
      </c>
      <c r="AB18" s="0" t="n">
        <v>489</v>
      </c>
      <c r="AC18" s="0" t="n">
        <v>391</v>
      </c>
      <c r="AD18" s="0" t="n">
        <v>219</v>
      </c>
      <c r="AE18" s="0" t="n">
        <v>90</v>
      </c>
      <c r="AF18" s="0" t="n">
        <v>0</v>
      </c>
      <c r="AH18" s="112" t="s">
        <v>234</v>
      </c>
      <c r="AI18" s="113" t="n">
        <v>0.7</v>
      </c>
      <c r="AJ18" s="114" t="n">
        <f aca="false">P18*F18-Z18</f>
        <v>8224</v>
      </c>
      <c r="AK18" s="114" t="n">
        <f aca="false">Q18*G18-AA18</f>
        <v>8122</v>
      </c>
      <c r="AL18" s="114" t="n">
        <f aca="false">R18*H18-AB18</f>
        <v>8122</v>
      </c>
      <c r="AM18" s="114" t="n">
        <f aca="false">S18*I18-AC18</f>
        <v>7675</v>
      </c>
      <c r="AN18" s="114" t="n">
        <f aca="false">T18*J18-AD18</f>
        <v>6381</v>
      </c>
      <c r="AO18" s="114" t="n">
        <f aca="false">U18*K18-AE18</f>
        <v>4614</v>
      </c>
      <c r="AP18" s="114" t="n">
        <f aca="false">V18*L18-AF18</f>
        <v>791</v>
      </c>
    </row>
    <row r="19" customFormat="false" ht="14.5" hidden="false" customHeight="false" outlineLevel="0" collapsed="false">
      <c r="D19" s="112"/>
      <c r="E19" s="113" t="n">
        <v>0.75</v>
      </c>
      <c r="F19" s="0" t="n">
        <v>81</v>
      </c>
      <c r="G19" s="0" t="n">
        <v>79</v>
      </c>
      <c r="H19" s="0" t="n">
        <v>79</v>
      </c>
      <c r="I19" s="0" t="n">
        <v>74</v>
      </c>
      <c r="J19" s="0" t="n">
        <v>59</v>
      </c>
      <c r="K19" s="0" t="n">
        <v>43</v>
      </c>
      <c r="L19" s="0" t="n">
        <v>7</v>
      </c>
      <c r="N19" s="112"/>
      <c r="O19" s="113" t="n">
        <v>0.75</v>
      </c>
      <c r="P19" s="0" t="n">
        <v>107</v>
      </c>
      <c r="Q19" s="0" t="n">
        <v>107</v>
      </c>
      <c r="R19" s="0" t="n">
        <v>107</v>
      </c>
      <c r="S19" s="0" t="n">
        <v>108</v>
      </c>
      <c r="T19" s="0" t="n">
        <v>109</v>
      </c>
      <c r="U19" s="0" t="n">
        <v>111</v>
      </c>
      <c r="V19" s="0" t="n">
        <v>113</v>
      </c>
      <c r="X19" s="112"/>
      <c r="Y19" s="113" t="n">
        <v>0.75</v>
      </c>
      <c r="Z19" s="0" t="n">
        <v>503</v>
      </c>
      <c r="AA19" s="0" t="n">
        <v>446</v>
      </c>
      <c r="AB19" s="0" t="n">
        <v>446</v>
      </c>
      <c r="AC19" s="0" t="n">
        <v>370</v>
      </c>
      <c r="AD19" s="0" t="n">
        <v>192</v>
      </c>
      <c r="AE19" s="0" t="n">
        <v>83</v>
      </c>
      <c r="AF19" s="0" t="n">
        <v>0</v>
      </c>
      <c r="AH19" s="112"/>
      <c r="AI19" s="113" t="n">
        <v>0.75</v>
      </c>
      <c r="AJ19" s="114" t="n">
        <f aca="false">P19*F19-Z19</f>
        <v>8164</v>
      </c>
      <c r="AK19" s="114" t="n">
        <f aca="false">Q19*G19-AA19</f>
        <v>8007</v>
      </c>
      <c r="AL19" s="114" t="n">
        <f aca="false">R19*H19-AB19</f>
        <v>8007</v>
      </c>
      <c r="AM19" s="114" t="n">
        <f aca="false">S19*I19-AC19</f>
        <v>7622</v>
      </c>
      <c r="AN19" s="114" t="n">
        <f aca="false">T19*J19-AD19</f>
        <v>6239</v>
      </c>
      <c r="AO19" s="114" t="n">
        <f aca="false">U19*K19-AE19</f>
        <v>4690</v>
      </c>
      <c r="AP19" s="114" t="n">
        <f aca="false">V19*L19-AF19</f>
        <v>791</v>
      </c>
    </row>
    <row r="20" customFormat="false" ht="14.5" hidden="false" customHeight="false" outlineLevel="0" collapsed="false">
      <c r="D20" s="112"/>
      <c r="E20" s="113" t="n">
        <v>0.8</v>
      </c>
      <c r="F20" s="0" t="n">
        <v>81</v>
      </c>
      <c r="G20" s="0" t="n">
        <v>80</v>
      </c>
      <c r="H20" s="0" t="n">
        <v>78</v>
      </c>
      <c r="I20" s="0" t="n">
        <v>73</v>
      </c>
      <c r="J20" s="0" t="n">
        <v>62</v>
      </c>
      <c r="K20" s="0" t="n">
        <v>43</v>
      </c>
      <c r="L20" s="0" t="n">
        <v>7</v>
      </c>
      <c r="N20" s="112"/>
      <c r="O20" s="113" t="n">
        <v>0.8</v>
      </c>
      <c r="P20" s="0" t="n">
        <v>104</v>
      </c>
      <c r="Q20" s="0" t="n">
        <v>104</v>
      </c>
      <c r="R20" s="0" t="n">
        <v>104</v>
      </c>
      <c r="S20" s="0" t="n">
        <v>106</v>
      </c>
      <c r="T20" s="0" t="n">
        <v>106</v>
      </c>
      <c r="U20" s="0" t="n">
        <v>111</v>
      </c>
      <c r="V20" s="0" t="n">
        <v>113</v>
      </c>
      <c r="X20" s="112"/>
      <c r="Y20" s="113" t="n">
        <v>0.8</v>
      </c>
      <c r="Z20" s="0" t="n">
        <v>450</v>
      </c>
      <c r="AA20" s="0" t="n">
        <v>421</v>
      </c>
      <c r="AB20" s="0" t="n">
        <v>375</v>
      </c>
      <c r="AC20" s="0" t="n">
        <v>320</v>
      </c>
      <c r="AD20" s="0" t="n">
        <v>184</v>
      </c>
      <c r="AE20" s="0" t="n">
        <v>83</v>
      </c>
      <c r="AF20" s="0" t="n">
        <v>0</v>
      </c>
      <c r="AH20" s="112"/>
      <c r="AI20" s="113" t="n">
        <v>0.8</v>
      </c>
      <c r="AJ20" s="114" t="n">
        <f aca="false">P20*F20-Z20</f>
        <v>7974</v>
      </c>
      <c r="AK20" s="114" t="n">
        <f aca="false">Q20*G20-AA20</f>
        <v>7899</v>
      </c>
      <c r="AL20" s="114" t="n">
        <f aca="false">R20*H20-AB20</f>
        <v>7737</v>
      </c>
      <c r="AM20" s="114" t="n">
        <f aca="false">S20*I20-AC20</f>
        <v>7418</v>
      </c>
      <c r="AN20" s="114" t="n">
        <f aca="false">T20*J20-AD20</f>
        <v>6388</v>
      </c>
      <c r="AO20" s="114" t="n">
        <f aca="false">U20*K20-AE20</f>
        <v>4690</v>
      </c>
      <c r="AP20" s="114" t="n">
        <f aca="false">V20*L20-AF20</f>
        <v>791</v>
      </c>
    </row>
    <row r="21" customFormat="false" ht="14.5" hidden="false" customHeight="false" outlineLevel="0" collapsed="false">
      <c r="A21" s="0" t="s">
        <v>240</v>
      </c>
      <c r="D21" s="112"/>
      <c r="E21" s="113" t="n">
        <v>0.85</v>
      </c>
      <c r="F21" s="0" t="n">
        <v>81</v>
      </c>
      <c r="G21" s="0" t="n">
        <v>80</v>
      </c>
      <c r="H21" s="0" t="n">
        <v>78</v>
      </c>
      <c r="I21" s="0" t="n">
        <v>77</v>
      </c>
      <c r="J21" s="0" t="n">
        <v>62</v>
      </c>
      <c r="K21" s="0" t="n">
        <v>46</v>
      </c>
      <c r="L21" s="0" t="n">
        <v>7</v>
      </c>
      <c r="N21" s="112"/>
      <c r="O21" s="113" t="n">
        <v>0.85</v>
      </c>
      <c r="P21" s="0" t="n">
        <v>98</v>
      </c>
      <c r="Q21" s="0" t="n">
        <v>98</v>
      </c>
      <c r="R21" s="0" t="n">
        <v>97</v>
      </c>
      <c r="S21" s="0" t="n">
        <v>100</v>
      </c>
      <c r="T21" s="0" t="n">
        <v>106</v>
      </c>
      <c r="U21" s="0" t="n">
        <v>108</v>
      </c>
      <c r="V21" s="0" t="n">
        <v>113</v>
      </c>
      <c r="X21" s="112"/>
      <c r="Y21" s="113" t="n">
        <v>0.85</v>
      </c>
      <c r="Z21" s="0" t="n">
        <v>362</v>
      </c>
      <c r="AA21" s="0" t="n">
        <v>334</v>
      </c>
      <c r="AB21" s="0" t="n">
        <v>282</v>
      </c>
      <c r="AC21" s="0" t="n">
        <v>304</v>
      </c>
      <c r="AD21" s="0" t="n">
        <v>184</v>
      </c>
      <c r="AE21" s="0" t="n">
        <v>74</v>
      </c>
      <c r="AF21" s="0" t="n">
        <v>0</v>
      </c>
      <c r="AH21" s="112"/>
      <c r="AI21" s="113" t="n">
        <v>0.85</v>
      </c>
      <c r="AJ21" s="114" t="n">
        <f aca="false">P21*F21-Z21</f>
        <v>7576</v>
      </c>
      <c r="AK21" s="114" t="n">
        <f aca="false">Q21*G21-AA21</f>
        <v>7506</v>
      </c>
      <c r="AL21" s="114" t="n">
        <f aca="false">R21*H21-AB21</f>
        <v>7284</v>
      </c>
      <c r="AM21" s="114" t="n">
        <f aca="false">S21*I21-AC21</f>
        <v>7396</v>
      </c>
      <c r="AN21" s="114" t="n">
        <f aca="false">T21*J21-AD21</f>
        <v>6388</v>
      </c>
      <c r="AO21" s="114" t="n">
        <f aca="false">U21*K21-AE21</f>
        <v>4894</v>
      </c>
      <c r="AP21" s="114" t="n">
        <f aca="false">V21*L21-AF21</f>
        <v>791</v>
      </c>
    </row>
    <row r="22" customFormat="false" ht="14.5" hidden="false" customHeight="false" outlineLevel="0" collapsed="false">
      <c r="D22" s="112"/>
      <c r="E22" s="113" t="n">
        <v>0.9</v>
      </c>
      <c r="F22" s="0" t="n">
        <v>82</v>
      </c>
      <c r="G22" s="0" t="n">
        <v>80</v>
      </c>
      <c r="H22" s="0" t="n">
        <v>80</v>
      </c>
      <c r="I22" s="0" t="n">
        <v>77</v>
      </c>
      <c r="J22" s="0" t="n">
        <v>70</v>
      </c>
      <c r="K22" s="0" t="n">
        <v>50</v>
      </c>
      <c r="L22" s="0" t="n">
        <v>7</v>
      </c>
      <c r="N22" s="112"/>
      <c r="O22" s="113" t="n">
        <v>0.9</v>
      </c>
      <c r="P22" s="0" t="n">
        <v>82</v>
      </c>
      <c r="Q22" s="0" t="n">
        <v>87</v>
      </c>
      <c r="R22" s="0" t="n">
        <v>87</v>
      </c>
      <c r="S22" s="0" t="n">
        <v>85</v>
      </c>
      <c r="T22" s="0" t="n">
        <v>97</v>
      </c>
      <c r="U22" s="0" t="n">
        <v>105</v>
      </c>
      <c r="V22" s="0" t="n">
        <v>113</v>
      </c>
      <c r="X22" s="112"/>
      <c r="Y22" s="113" t="n">
        <v>0.9</v>
      </c>
      <c r="Z22" s="0" t="n">
        <v>223</v>
      </c>
      <c r="AA22" s="0" t="n">
        <v>220</v>
      </c>
      <c r="AB22" s="0" t="n">
        <v>220</v>
      </c>
      <c r="AC22" s="0" t="n">
        <v>159</v>
      </c>
      <c r="AD22" s="0" t="n">
        <v>190</v>
      </c>
      <c r="AE22" s="0" t="n">
        <v>79</v>
      </c>
      <c r="AF22" s="0" t="n">
        <v>0</v>
      </c>
      <c r="AH22" s="112"/>
      <c r="AI22" s="113" t="n">
        <v>0.9</v>
      </c>
      <c r="AJ22" s="114" t="n">
        <f aca="false">P22*F22-Z22</f>
        <v>6501</v>
      </c>
      <c r="AK22" s="114" t="n">
        <f aca="false">Q22*G22-AA22</f>
        <v>6740</v>
      </c>
      <c r="AL22" s="114" t="n">
        <f aca="false">R22*H22-AB22</f>
        <v>6740</v>
      </c>
      <c r="AM22" s="114" t="n">
        <f aca="false">S22*I22-AC22</f>
        <v>6386</v>
      </c>
      <c r="AN22" s="114" t="n">
        <f aca="false">T22*J22-AD22</f>
        <v>6600</v>
      </c>
      <c r="AO22" s="114" t="n">
        <f aca="false">U22*K22-AE22</f>
        <v>5171</v>
      </c>
      <c r="AP22" s="114" t="n">
        <f aca="false">V22*L22-AF22</f>
        <v>791</v>
      </c>
    </row>
    <row r="23" customFormat="false" ht="14.5" hidden="false" customHeight="false" outlineLevel="0" collapsed="false">
      <c r="D23" s="112"/>
      <c r="E23" s="113" t="n">
        <v>0.95</v>
      </c>
      <c r="F23" s="0" t="n">
        <v>85</v>
      </c>
      <c r="G23" s="0" t="n">
        <v>84</v>
      </c>
      <c r="H23" s="0" t="n">
        <v>82</v>
      </c>
      <c r="I23" s="0" t="n">
        <v>78</v>
      </c>
      <c r="J23" s="0" t="n">
        <v>75</v>
      </c>
      <c r="K23" s="0" t="n">
        <v>51</v>
      </c>
      <c r="L23" s="0" t="n">
        <v>7</v>
      </c>
      <c r="N23" s="112"/>
      <c r="O23" s="113" t="n">
        <v>0.95</v>
      </c>
      <c r="P23" s="0" t="n">
        <v>51</v>
      </c>
      <c r="Q23" s="0" t="n">
        <v>63</v>
      </c>
      <c r="R23" s="0" t="n">
        <v>67</v>
      </c>
      <c r="S23" s="0" t="n">
        <v>66</v>
      </c>
      <c r="T23" s="0" t="n">
        <v>68</v>
      </c>
      <c r="U23" s="0" t="n">
        <v>94</v>
      </c>
      <c r="V23" s="0" t="n">
        <v>113</v>
      </c>
      <c r="X23" s="112"/>
      <c r="Y23" s="113" t="n">
        <v>0.95</v>
      </c>
      <c r="Z23" s="0" t="n">
        <v>63</v>
      </c>
      <c r="AA23" s="0" t="n">
        <v>118</v>
      </c>
      <c r="AB23" s="0" t="n">
        <v>111</v>
      </c>
      <c r="AC23" s="0" t="n">
        <v>60</v>
      </c>
      <c r="AD23" s="0" t="n">
        <v>46</v>
      </c>
      <c r="AE23" s="0" t="n">
        <v>45</v>
      </c>
      <c r="AF23" s="0" t="n">
        <v>0</v>
      </c>
      <c r="AH23" s="112"/>
      <c r="AI23" s="113" t="n">
        <v>0.95</v>
      </c>
      <c r="AJ23" s="114" t="n">
        <f aca="false">P23*F23-Z23</f>
        <v>4272</v>
      </c>
      <c r="AK23" s="114" t="n">
        <f aca="false">Q23*G23-AA23</f>
        <v>5174</v>
      </c>
      <c r="AL23" s="114" t="n">
        <f aca="false">R23*H23-AB23</f>
        <v>5383</v>
      </c>
      <c r="AM23" s="114" t="n">
        <f aca="false">S23*I23-AC23</f>
        <v>5088</v>
      </c>
      <c r="AN23" s="114" t="n">
        <f aca="false">T23*J23-AD23</f>
        <v>5054</v>
      </c>
      <c r="AO23" s="114" t="n">
        <f aca="false">U23*K23-AE23</f>
        <v>4749</v>
      </c>
      <c r="AP23" s="114" t="n">
        <f aca="false">V23*L23-AF23</f>
        <v>791</v>
      </c>
    </row>
    <row r="24" customFormat="false" ht="14.5" hidden="false" customHeight="false" outlineLevel="0" collapsed="false">
      <c r="D24" s="112"/>
      <c r="E24" s="113" t="n">
        <v>1</v>
      </c>
      <c r="F24" s="0" t="n">
        <v>86</v>
      </c>
      <c r="G24" s="0" t="n">
        <v>86</v>
      </c>
      <c r="H24" s="0" t="n">
        <v>86</v>
      </c>
      <c r="I24" s="0" t="n">
        <v>84</v>
      </c>
      <c r="J24" s="0" t="n">
        <v>76</v>
      </c>
      <c r="K24" s="0" t="n">
        <v>73</v>
      </c>
      <c r="L24" s="0" t="n">
        <v>7</v>
      </c>
      <c r="N24" s="112"/>
      <c r="O24" s="113" t="n">
        <v>1</v>
      </c>
      <c r="P24" s="0" t="n">
        <v>24</v>
      </c>
      <c r="Q24" s="0" t="n">
        <v>24</v>
      </c>
      <c r="R24" s="0" t="n">
        <v>24</v>
      </c>
      <c r="S24" s="0" t="n">
        <v>31</v>
      </c>
      <c r="T24" s="0" t="n">
        <v>43</v>
      </c>
      <c r="U24" s="0" t="n">
        <v>53</v>
      </c>
      <c r="V24" s="0" t="n">
        <v>113</v>
      </c>
      <c r="X24" s="112"/>
      <c r="Y24" s="113" t="n">
        <v>1</v>
      </c>
      <c r="Z24" s="0" t="n">
        <v>0</v>
      </c>
      <c r="AA24" s="0" t="n">
        <v>0</v>
      </c>
      <c r="AB24" s="0" t="n">
        <v>0</v>
      </c>
      <c r="AC24" s="0" t="n">
        <v>0</v>
      </c>
      <c r="AD24" s="0" t="n">
        <v>0</v>
      </c>
      <c r="AE24" s="0" t="n">
        <v>4</v>
      </c>
      <c r="AF24" s="0" t="n">
        <v>0</v>
      </c>
      <c r="AH24" s="112"/>
      <c r="AI24" s="113" t="n">
        <v>1</v>
      </c>
      <c r="AJ24" s="114" t="n">
        <f aca="false">P24*F24-Z24</f>
        <v>2064</v>
      </c>
      <c r="AK24" s="114" t="n">
        <f aca="false">Q24*G24-AA24</f>
        <v>2064</v>
      </c>
      <c r="AL24" s="114" t="n">
        <f aca="false">R24*H24-AB24</f>
        <v>2064</v>
      </c>
      <c r="AM24" s="114" t="n">
        <f aca="false">S24*I24-AC24</f>
        <v>2604</v>
      </c>
      <c r="AN24" s="114" t="n">
        <f aca="false">T24*J24-AD24</f>
        <v>3268</v>
      </c>
      <c r="AO24" s="114" t="n">
        <f aca="false">U24*K24-AE24</f>
        <v>3865</v>
      </c>
      <c r="AP24" s="114" t="n">
        <f aca="false">V24*L24-AF24</f>
        <v>791</v>
      </c>
    </row>
    <row r="28" customFormat="false" ht="14.5" hidden="false" customHeight="false" outlineLevel="0" collapsed="false">
      <c r="A28" s="115" t="s">
        <v>241</v>
      </c>
      <c r="B28" s="115" t="s">
        <v>242</v>
      </c>
      <c r="C28" s="115" t="s">
        <v>243</v>
      </c>
    </row>
    <row r="29" customFormat="false" ht="14.5" hidden="false" customHeight="false" outlineLevel="0" collapsed="false">
      <c r="A29" s="0" t="s">
        <v>244</v>
      </c>
      <c r="B29" s="0" t="s">
        <v>245</v>
      </c>
      <c r="C29" s="0" t="n">
        <v>316</v>
      </c>
    </row>
    <row r="30" customFormat="false" ht="14.5" hidden="false" customHeight="false" outlineLevel="0" collapsed="false">
      <c r="A30" s="0" t="s">
        <v>246</v>
      </c>
      <c r="B30" s="0" t="s">
        <v>247</v>
      </c>
    </row>
    <row r="31" customFormat="false" ht="14.5" hidden="false" customHeight="false" outlineLevel="0" collapsed="false">
      <c r="A31" s="0" t="s">
        <v>248</v>
      </c>
      <c r="B31" s="0" t="s">
        <v>249</v>
      </c>
    </row>
    <row r="32" customFormat="false" ht="14.5" hidden="false" customHeight="false" outlineLevel="0" collapsed="false">
      <c r="A32" s="0" t="s">
        <v>250</v>
      </c>
      <c r="B32" s="0" t="s">
        <v>251</v>
      </c>
    </row>
    <row r="33" customFormat="false" ht="14.5" hidden="false" customHeight="false" outlineLevel="0" collapsed="false">
      <c r="A33" s="0" t="s">
        <v>252</v>
      </c>
      <c r="B33" s="0" t="s">
        <v>253</v>
      </c>
    </row>
    <row r="34" customFormat="false" ht="14.5" hidden="false" customHeight="false" outlineLevel="0" collapsed="false">
      <c r="A34" s="0" t="s">
        <v>254</v>
      </c>
      <c r="B34" s="0" t="s">
        <v>255</v>
      </c>
    </row>
    <row r="35" customFormat="false" ht="14.5" hidden="false" customHeight="false" outlineLevel="0" collapsed="false">
      <c r="A35" s="0" t="s">
        <v>256</v>
      </c>
      <c r="B35" s="0" t="s">
        <v>257</v>
      </c>
    </row>
    <row r="36" customFormat="false" ht="14.5" hidden="false" customHeight="false" outlineLevel="0" collapsed="false">
      <c r="A36" s="0" t="s">
        <v>258</v>
      </c>
      <c r="B36" s="0" t="s">
        <v>259</v>
      </c>
    </row>
    <row r="37" customFormat="false" ht="14.5" hidden="false" customHeight="false" outlineLevel="0" collapsed="false">
      <c r="A37" s="0" t="s">
        <v>260</v>
      </c>
      <c r="B37" s="0" t="s">
        <v>261</v>
      </c>
    </row>
    <row r="38" customFormat="false" ht="14.5" hidden="false" customHeight="false" outlineLevel="0" collapsed="false">
      <c r="B38" s="0" t="s">
        <v>262</v>
      </c>
    </row>
    <row r="39" customFormat="false" ht="14.5" hidden="false" customHeight="false" outlineLevel="0" collapsed="false">
      <c r="B39" s="0" t="s">
        <v>263</v>
      </c>
    </row>
    <row r="40" customFormat="false" ht="14.5" hidden="false" customHeight="false" outlineLevel="0" collapsed="false">
      <c r="B40" s="0" t="s">
        <v>264</v>
      </c>
    </row>
    <row r="41" customFormat="false" ht="14.5" hidden="false" customHeight="false" outlineLevel="0" collapsed="false">
      <c r="B41" s="0" t="s">
        <v>265</v>
      </c>
    </row>
    <row r="42" customFormat="false" ht="14.5" hidden="false" customHeight="false" outlineLevel="0" collapsed="false">
      <c r="B42" s="0" t="s">
        <v>266</v>
      </c>
    </row>
    <row r="43" customFormat="false" ht="14.5" hidden="false" customHeight="false" outlineLevel="0" collapsed="false">
      <c r="B43" s="0" t="s">
        <v>267</v>
      </c>
    </row>
  </sheetData>
  <mergeCells count="16">
    <mergeCell ref="F3:L3"/>
    <mergeCell ref="P3:V3"/>
    <mergeCell ref="Z3:AF3"/>
    <mergeCell ref="AJ3:AP3"/>
    <mergeCell ref="D5:D11"/>
    <mergeCell ref="N5:N11"/>
    <mergeCell ref="X5:X11"/>
    <mergeCell ref="AH5:AH11"/>
    <mergeCell ref="F16:L16"/>
    <mergeCell ref="P16:V16"/>
    <mergeCell ref="Z16:AF16"/>
    <mergeCell ref="AJ16:AP16"/>
    <mergeCell ref="D18:D24"/>
    <mergeCell ref="N18:N24"/>
    <mergeCell ref="X18:X24"/>
    <mergeCell ref="AH18:AH24"/>
  </mergeCells>
  <conditionalFormatting sqref="F5:L11 P5:W11">
    <cfRule type="colorScale" priority="2">
      <colorScale>
        <cfvo type="min" val="0"/>
        <cfvo type="percentile" val="50"/>
        <cfvo type="max" val="0"/>
        <color rgb="FFF8696B"/>
        <color rgb="FFFFEB84"/>
        <color rgb="FF63BE7B"/>
      </colorScale>
    </cfRule>
  </conditionalFormatting>
  <conditionalFormatting sqref="AJ5:AP11">
    <cfRule type="colorScale" priority="3">
      <colorScale>
        <cfvo type="min" val="0"/>
        <cfvo type="percentile" val="50"/>
        <cfvo type="max" val="0"/>
        <color rgb="FFF8696B"/>
        <color rgb="FFFFEB84"/>
        <color rgb="FF63BE7B"/>
      </colorScale>
    </cfRule>
  </conditionalFormatting>
  <conditionalFormatting sqref="Z5:AF11">
    <cfRule type="colorScale" priority="4">
      <colorScale>
        <cfvo type="min" val="0"/>
        <cfvo type="percentile" val="50"/>
        <cfvo type="max" val="0"/>
        <color rgb="FF63BE7B"/>
        <color rgb="FFFFEB84"/>
        <color rgb="FFF8696B"/>
      </colorScale>
    </cfRule>
  </conditionalFormatting>
  <conditionalFormatting sqref="AJ18:AP24">
    <cfRule type="colorScale" priority="5">
      <colorScale>
        <cfvo type="min" val="0"/>
        <cfvo type="percentile" val="50"/>
        <cfvo type="max" val="0"/>
        <color rgb="FFF8696B"/>
        <color rgb="FFFFEB84"/>
        <color rgb="FF63BE7B"/>
      </colorScale>
    </cfRule>
  </conditionalFormatting>
  <conditionalFormatting sqref="F18:L24 P18:W24">
    <cfRule type="colorScale" priority="6">
      <colorScale>
        <cfvo type="min" val="0"/>
        <cfvo type="percentile" val="50"/>
        <cfvo type="max" val="0"/>
        <color rgb="FFF8696B"/>
        <color rgb="FFFFEB84"/>
        <color rgb="FF63BE7B"/>
      </colorScale>
    </cfRule>
  </conditionalFormatting>
  <conditionalFormatting sqref="Z18:AF24">
    <cfRule type="colorScale" priority="7">
      <colorScale>
        <cfvo type="min" val="0"/>
        <cfvo type="percentile" val="50"/>
        <cfvo type="max" val="0"/>
        <color rgb="FF63BE7B"/>
        <color rgb="FFFFEB84"/>
        <color rgb="FFF8696B"/>
      </colorScale>
    </cfRule>
  </conditionalFormatting>
  <dataValidations count="2">
    <dataValidation allowBlank="true" operator="between" showDropDown="false" showErrorMessage="true" showInputMessage="true" sqref="B5" type="list">
      <formula1>"Countries,Variables"</formula1>
      <formula2>0</formula2>
    </dataValidation>
    <dataValidation allowBlank="true" operator="between" showDropDown="false" showErrorMessage="true" showInputMessage="true" sqref="B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R189"/>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2" ySplit="4" topLeftCell="T5" activePane="bottomRight" state="frozen"/>
      <selection pane="topLeft" activeCell="A1" activeCellId="0" sqref="A1"/>
      <selection pane="topRight" activeCell="T1" activeCellId="0" sqref="T1"/>
      <selection pane="bottomLeft" activeCell="A5" activeCellId="0" sqref="A5"/>
      <selection pane="bottomRight" activeCell="AB4" activeCellId="0" sqref="AB4"/>
    </sheetView>
  </sheetViews>
  <sheetFormatPr defaultColWidth="9.8359375" defaultRowHeight="14.5" zeroHeight="false" outlineLevelRow="0" outlineLevelCol="0"/>
  <cols>
    <col collapsed="false" customWidth="true" hidden="false" outlineLevel="0" max="3" min="3" style="0" width="14.17"/>
    <col collapsed="false" customWidth="true" hidden="false" outlineLevel="0" max="4" min="4" style="0" width="21.28"/>
    <col collapsed="false" customWidth="true" hidden="false" outlineLevel="0" max="5" min="5" style="0" width="50.45"/>
    <col collapsed="false" customWidth="true" hidden="false" outlineLevel="0" max="9" min="9" style="0" width="34"/>
    <col collapsed="false" customWidth="true" hidden="false" outlineLevel="0" max="10" min="10" style="0" width="41.82"/>
    <col collapsed="false" customWidth="false" hidden="false" outlineLevel="0" max="13" min="13" style="89" width="9.82"/>
    <col collapsed="false" customWidth="true" hidden="false" outlineLevel="0" max="15" min="15" style="90" width="12.45"/>
    <col collapsed="false" customWidth="true" hidden="false" outlineLevel="0" max="16" min="16" style="91" width="23"/>
    <col collapsed="false" customWidth="true" hidden="false" outlineLevel="0" max="17" min="17" style="0" width="12.45"/>
    <col collapsed="false" customWidth="true" hidden="false" outlineLevel="0" max="18" min="18" style="0" width="11.72"/>
    <col collapsed="false" customWidth="true" hidden="false" outlineLevel="0" max="21" min="19" style="0" width="10.27"/>
    <col collapsed="false" customWidth="true" hidden="false" outlineLevel="0" max="22" min="22" style="0" width="10.45"/>
    <col collapsed="false" customWidth="true" hidden="false" outlineLevel="0" max="25" min="24" style="0" width="10.27"/>
    <col collapsed="false" customWidth="true" hidden="false" outlineLevel="0" max="27" min="26" style="0" width="11.72"/>
    <col collapsed="false" customWidth="true" hidden="false" outlineLevel="0" max="28" min="28" style="0" width="10.27"/>
    <col collapsed="false" customWidth="true" hidden="false" outlineLevel="0" max="29" min="29" style="0" width="12.82"/>
    <col collapsed="false" customWidth="true" hidden="false" outlineLevel="0" max="30" min="30" style="0" width="10.27"/>
    <col collapsed="false" customWidth="true" hidden="false" outlineLevel="0" max="31" min="31" style="0" width="11.45"/>
    <col collapsed="false" customWidth="true" hidden="false" outlineLevel="0" max="33" min="32" style="0" width="10.18"/>
    <col collapsed="false" customWidth="true" hidden="false" outlineLevel="0" max="35" min="34" style="0" width="11.45"/>
    <col collapsed="false" customWidth="true" hidden="false" outlineLevel="0" max="38" min="36" style="0" width="10.18"/>
    <col collapsed="false" customWidth="true" hidden="false" outlineLevel="0" max="39" min="39" style="0" width="11.45"/>
    <col collapsed="false" customWidth="true" hidden="false" outlineLevel="0" max="47" min="40" style="0" width="10.18"/>
    <col collapsed="false" customWidth="true" hidden="false" outlineLevel="0" max="49" min="48" style="0" width="12.45"/>
    <col collapsed="false" customWidth="true" hidden="false" outlineLevel="0" max="56" min="50" style="0" width="10.18"/>
    <col collapsed="false" customWidth="true" hidden="false" outlineLevel="0" max="57" min="57" style="0" width="12.45"/>
    <col collapsed="false" customWidth="true" hidden="false" outlineLevel="0" max="59" min="58" style="0" width="10.18"/>
    <col collapsed="false" customWidth="true" hidden="false" outlineLevel="0" max="62" min="60" style="0" width="10.27"/>
    <col collapsed="false" customWidth="true" hidden="false" outlineLevel="0" max="63" min="63" style="0" width="13.72"/>
    <col collapsed="false" customWidth="true" hidden="false" outlineLevel="0" max="64" min="64" style="0" width="10.27"/>
    <col collapsed="false" customWidth="true" hidden="false" outlineLevel="0" max="66" min="65" style="0" width="10.18"/>
    <col collapsed="false" customWidth="true" hidden="false" outlineLevel="0" max="67" min="67" style="0" width="10.27"/>
    <col collapsed="false" customWidth="true" hidden="false" outlineLevel="0" max="69" min="68" style="0" width="10.18"/>
    <col collapsed="false" customWidth="true" hidden="false" outlineLevel="0" max="70" min="70" style="0" width="10.27"/>
    <col collapsed="false" customWidth="true" hidden="false" outlineLevel="0" max="75" min="71" style="0" width="10.18"/>
    <col collapsed="false" customWidth="true" hidden="false" outlineLevel="0" max="76" min="76" style="0" width="12.45"/>
    <col collapsed="false" customWidth="true" hidden="false" outlineLevel="0" max="79" min="77" style="0" width="10.18"/>
    <col collapsed="false" customWidth="true" hidden="false" outlineLevel="0" max="80" min="80" style="0" width="11.45"/>
    <col collapsed="false" customWidth="true" hidden="false" outlineLevel="0" max="81" min="81" style="0" width="10.18"/>
    <col collapsed="false" customWidth="true" hidden="false" outlineLevel="0" max="82" min="82" style="0" width="11.45"/>
    <col collapsed="false" customWidth="true" hidden="false" outlineLevel="0" max="87" min="83" style="0" width="10.18"/>
    <col collapsed="false" customWidth="true" hidden="false" outlineLevel="0" max="88" min="88" style="0" width="10.27"/>
    <col collapsed="false" customWidth="true" hidden="false" outlineLevel="0" max="89" min="89" style="0" width="11.27"/>
    <col collapsed="false" customWidth="true" hidden="false" outlineLevel="0" max="90" min="90" style="0" width="11.45"/>
    <col collapsed="false" customWidth="true" hidden="false" outlineLevel="0" max="91" min="91" style="0" width="10.18"/>
    <col collapsed="false" customWidth="true" hidden="false" outlineLevel="0" max="92" min="92" style="0" width="10.27"/>
    <col collapsed="false" customWidth="true" hidden="false" outlineLevel="0" max="93" min="93" style="0" width="12.45"/>
  </cols>
  <sheetData>
    <row r="1" customFormat="false" ht="15.5" hidden="false" customHeight="false" outlineLevel="0" collapsed="false">
      <c r="A1" s="92" t="s">
        <v>112</v>
      </c>
      <c r="B1" s="92"/>
      <c r="J1" s="93" t="s">
        <v>268</v>
      </c>
      <c r="K1" s="93"/>
      <c r="L1" s="93" t="n">
        <f aca="false" t="array" ref="L1:L1">SUM(IF((N8:N127=0 )*1* ISNUMBER(N8:N127),IF(Q3:CN3=0,IF(ISNUMBER(Q8:CN127),0,1),0),0))</f>
        <v>157</v>
      </c>
      <c r="N1" s="93"/>
      <c r="P1" s="91" t="s">
        <v>113</v>
      </c>
      <c r="Q1" s="94" t="n">
        <f aca="false" t="array" ref="Q1:Q1">1-IFERROR(SUM(ISNUMBER(Q8:Q153)*(1-$N$8:$N$153))/COUNTIF($N$8:$N$153,0),0)</f>
        <v>0</v>
      </c>
      <c r="R1" s="94" t="n">
        <f aca="false" t="array" ref="R1:R1">1-IFERROR(SUM(ISNUMBER(R8:R153)*(1-$N$8:$N$153))/COUNTIF($N$8:$N$153,0),0)</f>
        <v>0</v>
      </c>
      <c r="S1" s="94" t="n">
        <f aca="false" t="array" ref="S1:S1">1-IFERROR(SUM(ISNUMBER(S8:S153)*(1-$N$8:$N$153))/COUNTIF($N$8:$N$153,0),0)</f>
        <v>0.0609756097560976</v>
      </c>
      <c r="T1" s="94" t="n">
        <f aca="false" t="array" ref="T1:T1">1-IFERROR(SUM(ISNUMBER(T8:T153)*(1-$N$8:$N$153))/COUNTIF($N$8:$N$153,0),0)</f>
        <v>0.024390243902439</v>
      </c>
      <c r="U1" s="94" t="n">
        <f aca="false" t="array" ref="U1:U1">1-IFERROR(SUM(ISNUMBER(U8:U153)*(1-$N$8:$N$153))/COUNTIF($N$8:$N$153,0),0)</f>
        <v>0</v>
      </c>
      <c r="V1" s="94" t="n">
        <f aca="false" t="array" ref="V1:V1">1-IFERROR(SUM(ISNUMBER(V8:V153)*(1-$N$8:$N$153))/COUNTIF($N$8:$N$153,0),0)</f>
        <v>0.0853658536585366</v>
      </c>
      <c r="W1" s="94" t="n">
        <f aca="false" t="array" ref="W1:W1">1-IFERROR(SUM(ISNUMBER(W8:W153)*(1-$N$8:$N$153))/COUNTIF($N$8:$N$153,0),0)</f>
        <v>0</v>
      </c>
      <c r="X1" s="94" t="n">
        <f aca="false" t="array" ref="X1:X1">1-IFERROR(SUM(ISNUMBER(X8:X153)*(1-$N$8:$N$153))/COUNTIF($N$8:$N$153,0),0)</f>
        <v>0.0487804878048781</v>
      </c>
      <c r="Y1" s="94" t="n">
        <f aca="false" t="array" ref="Y1:Y1">1-IFERROR(SUM(ISNUMBER(Y8:Y153)*(1-$N$8:$N$153))/COUNTIF($N$8:$N$153,0),0)</f>
        <v>0.0365853658536586</v>
      </c>
      <c r="Z1" s="94" t="n">
        <f aca="false" t="array" ref="Z1:Z1">1-IFERROR(SUM(ISNUMBER(Z8:Z153)*(1-$N$8:$N$153))/COUNTIF($N$8:$N$153,0),0)</f>
        <v>0.024390243902439</v>
      </c>
      <c r="AA1" s="94" t="n">
        <f aca="false" t="array" ref="AA1:AA1">1-IFERROR(SUM(ISNUMBER(AA8:AA153)*(1-$N$8:$N$153))/COUNTIF($N$8:$N$153,0),0)</f>
        <v>0.024390243902439</v>
      </c>
      <c r="AB1" s="94" t="n">
        <f aca="false" t="array" ref="AB1:AB1">1-IFERROR(SUM(ISNUMBER(AB8:AB153)*(1-$N$8:$N$153))/COUNTIF($N$8:$N$153,0),0)</f>
        <v>0.0609756097560976</v>
      </c>
      <c r="AC1" s="94" t="n">
        <f aca="false" t="array" ref="AC1:AC1">1-IFERROR(SUM(ISNUMBER(AC8:AC153)*(1-$N$8:$N$153))/COUNTIF($N$8:$N$153,0),0)</f>
        <v>0.0121951219512195</v>
      </c>
      <c r="AD1" s="94" t="n">
        <f aca="false" t="array" ref="AD1:AD1">1-IFERROR(SUM(ISNUMBER(AD8:AD153)*(1-$N$8:$N$153))/COUNTIF($N$8:$N$153,0),0)</f>
        <v>0.109756097560976</v>
      </c>
      <c r="AE1" s="94" t="n">
        <f aca="false" t="array" ref="AE1:AE1">1-IFERROR(SUM(ISNUMBER(AE8:AE153)*(1-$N$8:$N$153))/COUNTIF($N$8:$N$153,0),0)</f>
        <v>0.0121951219512195</v>
      </c>
      <c r="AF1" s="94" t="n">
        <f aca="false" t="array" ref="AF1:AF1">1-IFERROR(SUM(ISNUMBER(AF8:AF153)*(1-$N$8:$N$153))/COUNTIF($N$8:$N$153,0),0)</f>
        <v>0.0609756097560976</v>
      </c>
      <c r="AG1" s="94" t="n">
        <f aca="false" t="array" ref="AG1:AG1">1-IFERROR(SUM(ISNUMBER(AG8:AG153)*(1-$N$8:$N$153))/COUNTIF($N$8:$N$153,0),0)</f>
        <v>0</v>
      </c>
      <c r="AH1" s="94" t="n">
        <f aca="false" t="array" ref="AH1:AH1">1-IFERROR(SUM(ISNUMBER(AH8:AH153)*(1-$N$8:$N$153))/COUNTIF($N$8:$N$153,0),0)</f>
        <v>0</v>
      </c>
      <c r="AI1" s="94" t="n">
        <f aca="false" t="array" ref="AI1:AI1">1-IFERROR(SUM(ISNUMBER(AI8:AI153)*(1-$N$8:$N$153))/COUNTIF($N$8:$N$153,0),0)</f>
        <v>0.024390243902439</v>
      </c>
      <c r="AJ1" s="94" t="n">
        <f aca="false" t="array" ref="AJ1:AJ1">1-IFERROR(SUM(ISNUMBER(AJ8:AJ153)*(1-$N$8:$N$153))/COUNTIF($N$8:$N$153,0),0)</f>
        <v>0.0487804878048781</v>
      </c>
      <c r="AK1" s="94" t="n">
        <f aca="false" t="array" ref="AK1:AK1">1-IFERROR(SUM(ISNUMBER(AK8:AK153)*(1-$N$8:$N$153))/COUNTIF($N$8:$N$153,0),0)</f>
        <v>0</v>
      </c>
      <c r="AL1" s="94" t="n">
        <f aca="false" t="array" ref="AL1:AL1">1-IFERROR(SUM(ISNUMBER(AL8:AL153)*(1-$N$8:$N$153))/COUNTIF($N$8:$N$153,0),0)</f>
        <v>0</v>
      </c>
      <c r="AM1" s="94" t="n">
        <f aca="false" t="array" ref="AM1:AM1">1-IFERROR(SUM(ISNUMBER(AM8:AM153)*(1-$N$8:$N$153))/COUNTIF($N$8:$N$153,0),0)</f>
        <v>0</v>
      </c>
      <c r="AN1" s="94" t="n">
        <f aca="false" t="array" ref="AN1:AN1">1-IFERROR(SUM(ISNUMBER(AN8:AN153)*(1-$N$8:$N$153))/COUNTIF($N$8:$N$153,0),0)</f>
        <v>0.121951219512195</v>
      </c>
      <c r="AO1" s="94" t="n">
        <f aca="false" t="array" ref="AO1:AO1">1-IFERROR(SUM(ISNUMBER(AO8:AO153)*(1-$N$8:$N$153))/COUNTIF($N$8:$N$153,0),0)</f>
        <v>0</v>
      </c>
      <c r="AP1" s="94" t="n">
        <f aca="false" t="array" ref="AP1:AP1">1-IFERROR(SUM(ISNUMBER(AP8:AP153)*(1-$N$8:$N$153))/COUNTIF($N$8:$N$153,0),0)</f>
        <v>0.0975609756097561</v>
      </c>
      <c r="AQ1" s="94" t="n">
        <f aca="false" t="array" ref="AQ1:AQ1">1-IFERROR(SUM(ISNUMBER(AQ8:AQ153)*(1-$N$8:$N$153))/COUNTIF($N$8:$N$153,0),0)</f>
        <v>0.0121951219512195</v>
      </c>
      <c r="AR1" s="94" t="n">
        <f aca="false" t="array" ref="AR1:AR1">1-IFERROR(SUM(ISNUMBER(AR8:AR153)*(1-$N$8:$N$153))/COUNTIF($N$8:$N$153,0),0)</f>
        <v>0.024390243902439</v>
      </c>
      <c r="AS1" s="94" t="n">
        <f aca="false" t="array" ref="AS1:AS1">1-IFERROR(SUM(ISNUMBER(AS8:AS153)*(1-$N$8:$N$153))/COUNTIF($N$8:$N$153,0),0)</f>
        <v>0</v>
      </c>
      <c r="AT1" s="94" t="n">
        <f aca="false" t="array" ref="AT1:AT1">1-IFERROR(SUM(ISNUMBER(AT8:AT153)*(1-$N$8:$N$153))/COUNTIF($N$8:$N$153,0),0)</f>
        <v>0.109756097560976</v>
      </c>
      <c r="AU1" s="94" t="n">
        <f aca="false" t="array" ref="AU1:AU1">1-IFERROR(SUM(ISNUMBER(AU8:AU153)*(1-$N$8:$N$153))/COUNTIF($N$8:$N$153,0),0)</f>
        <v>0.024390243902439</v>
      </c>
      <c r="AV1" s="94" t="n">
        <f aca="false" t="array" ref="AV1:AV1">1-IFERROR(SUM(ISNUMBER(AV8:AV153)*(1-$N$8:$N$153))/COUNTIF($N$8:$N$153,0),0)</f>
        <v>0</v>
      </c>
      <c r="AW1" s="94" t="n">
        <f aca="false" t="array" ref="AW1:AW1">1-IFERROR(SUM(ISNUMBER(AW8:AW153)*(1-$N$8:$N$153))/COUNTIF($N$8:$N$153,0),0)</f>
        <v>0</v>
      </c>
      <c r="AX1" s="94" t="n">
        <f aca="false" t="array" ref="AX1:AX1">1-IFERROR(SUM(ISNUMBER(AX8:AX153)*(1-$N$8:$N$153))/COUNTIF($N$8:$N$153,0),0)</f>
        <v>0.121951219512195</v>
      </c>
      <c r="AY1" s="94" t="n">
        <f aca="false" t="array" ref="AY1:AY1">1-IFERROR(SUM(ISNUMBER(AY8:AY153)*(1-$N$8:$N$153))/COUNTIF($N$8:$N$153,0),0)</f>
        <v>0.0121951219512195</v>
      </c>
      <c r="AZ1" s="94" t="n">
        <f aca="false" t="array" ref="AZ1:AZ1">1-IFERROR(SUM(ISNUMBER(AZ8:AZ153)*(1-$N$8:$N$153))/COUNTIF($N$8:$N$153,0),0)</f>
        <v>0.0609756097560976</v>
      </c>
      <c r="BA1" s="94" t="n">
        <f aca="false" t="array" ref="BA1:BA1">1-IFERROR(SUM(ISNUMBER(BA8:BA153)*(1-$N$8:$N$153))/COUNTIF($N$8:$N$153,0),0)</f>
        <v>0</v>
      </c>
      <c r="BB1" s="94" t="n">
        <f aca="false" t="array" ref="BB1:BB1">1-IFERROR(SUM(ISNUMBER(BB8:BB153)*(1-$N$8:$N$153))/COUNTIF($N$8:$N$153,0),0)</f>
        <v>0</v>
      </c>
      <c r="BC1" s="94" t="n">
        <f aca="false" t="array" ref="BC1:BC1">1-IFERROR(SUM(ISNUMBER(BC8:BC153)*(1-$N$8:$N$153))/COUNTIF($N$8:$N$153,0),0)</f>
        <v>0.0121951219512195</v>
      </c>
      <c r="BD1" s="94" t="n">
        <f aca="false" t="array" ref="BD1:BD1">1-IFERROR(SUM(ISNUMBER(BD8:BD153)*(1-$N$8:$N$153))/COUNTIF($N$8:$N$153,0),0)</f>
        <v>0.0121951219512195</v>
      </c>
      <c r="BE1" s="94" t="n">
        <f aca="false" t="array" ref="BE1:BE1">1-IFERROR(SUM(ISNUMBER(BE8:BE153)*(1-$N$8:$N$153))/COUNTIF($N$8:$N$153,0),0)</f>
        <v>0</v>
      </c>
      <c r="BF1" s="94" t="n">
        <f aca="false" t="array" ref="BF1:BF1">1-IFERROR(SUM(ISNUMBER(BF8:BF153)*(1-$N$8:$N$153))/COUNTIF($N$8:$N$153,0),0)</f>
        <v>0.0121951219512195</v>
      </c>
      <c r="BG1" s="94" t="n">
        <f aca="false" t="array" ref="BG1:BG1">1-IFERROR(SUM(ISNUMBER(BG8:BG153)*(1-$N$8:$N$153))/COUNTIF($N$8:$N$153,0),0)</f>
        <v>0.109756097560976</v>
      </c>
      <c r="BH1" s="94" t="n">
        <f aca="false" t="array" ref="BH1:BH1">1-IFERROR(SUM(ISNUMBER(BH8:BH153)*(1-$N$8:$N$153))/COUNTIF($N$8:$N$153,0),0)</f>
        <v>0.0365853658536586</v>
      </c>
      <c r="BI1" s="94" t="n">
        <f aca="false" t="array" ref="BI1:BI1">1-IFERROR(SUM(ISNUMBER(BI8:BI153)*(1-$N$8:$N$153))/COUNTIF($N$8:$N$153,0),0)</f>
        <v>0.073170731707317</v>
      </c>
      <c r="BJ1" s="94" t="n">
        <f aca="false" t="array" ref="BJ1:BJ1">1-IFERROR(SUM(ISNUMBER(BJ8:BJ153)*(1-$N$8:$N$153))/COUNTIF($N$8:$N$153,0),0)</f>
        <v>0.0609756097560976</v>
      </c>
      <c r="BK1" s="94" t="n">
        <f aca="false" t="array" ref="BK1:BK1">1-IFERROR(SUM(ISNUMBER(BK8:BK153)*(1-$N$8:$N$153))/COUNTIF($N$8:$N$153,0),0)</f>
        <v>0</v>
      </c>
      <c r="BL1" s="94" t="n">
        <f aca="false" t="array" ref="BL1:BL1">1-IFERROR(SUM(ISNUMBER(BL8:BL153)*(1-$N$8:$N$153))/COUNTIF($N$8:$N$153,0),0)</f>
        <v>0.0365853658536586</v>
      </c>
      <c r="BM1" s="94" t="n">
        <f aca="false" t="array" ref="BM1:BM1">1-IFERROR(SUM(ISNUMBER(BM8:BM153)*(1-$N$8:$N$153))/COUNTIF($N$8:$N$153,0),0)</f>
        <v>0.0609756097560976</v>
      </c>
      <c r="BN1" s="94" t="n">
        <f aca="false" t="array" ref="BN1:BN1">1-IFERROR(SUM(ISNUMBER(BN8:BN153)*(1-$N$8:$N$153))/COUNTIF($N$8:$N$153,0),0)</f>
        <v>0</v>
      </c>
      <c r="BO1" s="94" t="n">
        <f aca="false" t="array" ref="BO1:BO1">1-IFERROR(SUM(ISNUMBER(BO8:BO153)*(1-$N$8:$N$153))/COUNTIF($N$8:$N$153,0),0)</f>
        <v>0.0121951219512195</v>
      </c>
      <c r="BP1" s="94" t="n">
        <f aca="false" t="array" ref="BP1:BP1">1-IFERROR(SUM(ISNUMBER(BP8:BP153)*(1-$N$8:$N$153))/COUNTIF($N$8:$N$153,0),0)</f>
        <v>0.024390243902439</v>
      </c>
      <c r="BQ1" s="94" t="n">
        <f aca="false" t="array" ref="BQ1:BQ1">1-IFERROR(SUM(ISNUMBER(BQ8:BQ153)*(1-$N$8:$N$153))/COUNTIF($N$8:$N$153,0),0)</f>
        <v>0.0365853658536586</v>
      </c>
      <c r="BR1" s="94" t="n">
        <f aca="false" t="array" ref="BR1:BR1">1-IFERROR(SUM(ISNUMBER(BR8:BR153)*(1-$N$8:$N$153))/COUNTIF($N$8:$N$153,0),0)</f>
        <v>0</v>
      </c>
      <c r="BS1" s="94" t="n">
        <f aca="false" t="array" ref="BS1:BS1">1-IFERROR(SUM(ISNUMBER(BS8:BS153)*(1-$N$8:$N$153))/COUNTIF($N$8:$N$153,0),0)</f>
        <v>0</v>
      </c>
      <c r="BT1" s="94" t="n">
        <f aca="false" t="array" ref="BT1:BT1">1-IFERROR(SUM(ISNUMBER(BT8:BT153)*(1-$N$8:$N$153))/COUNTIF($N$8:$N$153,0),0)</f>
        <v>0.0121951219512195</v>
      </c>
      <c r="BU1" s="94" t="n">
        <f aca="false" t="array" ref="BU1:BU1">1-IFERROR(SUM(ISNUMBER(BU8:BU153)*(1-$N$8:$N$153))/COUNTIF($N$8:$N$153,0),0)</f>
        <v>0</v>
      </c>
      <c r="BV1" s="94" t="n">
        <f aca="false" t="array" ref="BV1:BV1">1-IFERROR(SUM(ISNUMBER(BV8:BV153)*(1-$N$8:$N$153))/COUNTIF($N$8:$N$153,0),0)</f>
        <v>0.109756097560976</v>
      </c>
      <c r="BW1" s="94" t="n">
        <f aca="false" t="array" ref="BW1:BW1">1-IFERROR(SUM(ISNUMBER(BW8:BW153)*(1-$N$8:$N$153))/COUNTIF($N$8:$N$153,0),0)</f>
        <v>0.024390243902439</v>
      </c>
      <c r="BX1" s="94" t="n">
        <f aca="false" t="array" ref="BX1:BX1">1-IFERROR(SUM(ISNUMBER(BX8:BX153)*(1-$N$8:$N$153))/COUNTIF($N$8:$N$153,0),0)</f>
        <v>0.0121951219512195</v>
      </c>
      <c r="BY1" s="94" t="n">
        <f aca="false" t="array" ref="BY1:BY1">1-IFERROR(SUM(ISNUMBER(BY8:BY153)*(1-$N$8:$N$153))/COUNTIF($N$8:$N$153,0),0)</f>
        <v>0.0121951219512195</v>
      </c>
      <c r="BZ1" s="94" t="n">
        <f aca="false" t="array" ref="BZ1:BZ1">1-IFERROR(SUM(ISNUMBER(BZ8:BZ153)*(1-$N$8:$N$153))/COUNTIF($N$8:$N$153,0),0)</f>
        <v>0</v>
      </c>
      <c r="CA1" s="94" t="n">
        <f aca="false" t="array" ref="CA1:CA1">1-IFERROR(SUM(ISNUMBER(CA8:CA153)*(1-$N$8:$N$153))/COUNTIF($N$8:$N$153,0),0)</f>
        <v>0.134146341463415</v>
      </c>
      <c r="CB1" s="94" t="n">
        <f aca="false" t="array" ref="CB1:CB1">1-IFERROR(SUM(ISNUMBER(CB8:CB153)*(1-$N$8:$N$153))/COUNTIF($N$8:$N$153,0),0)</f>
        <v>0.073170731707317</v>
      </c>
      <c r="CC1" s="94" t="n">
        <f aca="false" t="array" ref="CC1:CC1">1-IFERROR(SUM(ISNUMBER(CC8:CC153)*(1-$N$8:$N$153))/COUNTIF($N$8:$N$153,0),0)</f>
        <v>0.0365853658536586</v>
      </c>
      <c r="CD1" s="94" t="n">
        <f aca="false" t="array" ref="CD1:CD1">1-IFERROR(SUM(ISNUMBER(CD8:CD153)*(1-$N$8:$N$153))/COUNTIF($N$8:$N$153,0),0)</f>
        <v>0.0121951219512195</v>
      </c>
      <c r="CE1" s="94" t="n">
        <f aca="false" t="array" ref="CE1:CE1">1-IFERROR(SUM(ISNUMBER(CE8:CE153)*(1-$N$8:$N$153))/COUNTIF($N$8:$N$153,0),0)</f>
        <v>0.0121951219512195</v>
      </c>
      <c r="CF1" s="94" t="n">
        <f aca="false" t="array" ref="CF1:CF1">1-IFERROR(SUM(ISNUMBER(CF8:CF153)*(1-$N$8:$N$153))/COUNTIF($N$8:$N$153,0),0)</f>
        <v>0.121951219512195</v>
      </c>
      <c r="CG1" s="94" t="n">
        <f aca="false" t="array" ref="CG1:CG1">1-IFERROR(SUM(ISNUMBER(CG8:CG153)*(1-$N$8:$N$153))/COUNTIF($N$8:$N$153,0),0)</f>
        <v>0.073170731707317</v>
      </c>
      <c r="CH1" s="94" t="n">
        <f aca="false" t="array" ref="CH1:CH1">1-IFERROR(SUM(ISNUMBER(CH8:CH153)*(1-$N$8:$N$153))/COUNTIF($N$8:$N$153,0),0)</f>
        <v>0</v>
      </c>
      <c r="CI1" s="94" t="n">
        <f aca="false" t="array" ref="CI1:CI1">1-IFERROR(SUM(ISNUMBER(CI8:CI153)*(1-$N$8:$N$153))/COUNTIF($N$8:$N$153,0),0)</f>
        <v>0.073170731707317</v>
      </c>
      <c r="CJ1" s="94" t="n">
        <f aca="false" t="array" ref="CJ1:CJ1">1-IFERROR(SUM(ISNUMBER(CJ8:CJ153)*(1-$N$8:$N$153))/COUNTIF($N$8:$N$153,0),0)</f>
        <v>0.0853658536585366</v>
      </c>
      <c r="CK1" s="94" t="n">
        <f aca="false" t="array" ref="CK1:CK1">1-IFERROR(SUM(ISNUMBER(CK8:CK153)*(1-$N$8:$N$153))/COUNTIF($N$8:$N$153,0),0)</f>
        <v>0.073170731707317</v>
      </c>
      <c r="CL1" s="94" t="n">
        <f aca="false" t="array" ref="CL1:CL1">1-IFERROR(SUM(ISNUMBER(CL8:CL153)*(1-$N$8:$N$153))/COUNTIF($N$8:$N$153,0),0)</f>
        <v>0.0609756097560976</v>
      </c>
      <c r="CM1" s="94" t="n">
        <f aca="false" t="array" ref="CM1:CM1">1-IFERROR(SUM(ISNUMBER(CM8:CM153)*(1-$N$8:$N$153))/COUNTIF($N$8:$N$153,0),0)</f>
        <v>0</v>
      </c>
      <c r="CN1" s="94" t="n">
        <f aca="false" t="array" ref="CN1:CN1">1-IFERROR(SUM(ISNUMBER(CN8:CN153)*(1-$N$8:$N$153))/COUNTIF($N$8:$N$153,0),0)</f>
        <v>0</v>
      </c>
      <c r="CO1" s="94" t="n">
        <f aca="false" t="array" ref="CO1:CO1">1-IFERROR(SUM(ISNUMBER(CO8:CO153)*(1-$N$8:$N$153))/COUNTIF($N$8:$N$153,0),0)</f>
        <v>0</v>
      </c>
      <c r="CP1" s="94" t="n">
        <f aca="false" t="array" ref="CP1:CP1">1-IFERROR(SUM(ISNUMBER(CP8:CP153)*(1-$N$8:$N$153))/COUNTIF($N$8:$N$153,0),0)</f>
        <v>0.0487804878048781</v>
      </c>
      <c r="CQ1" s="94" t="n">
        <f aca="false" t="array" ref="CQ1:CQ1">1-IFERROR(SUM(ISNUMBER(CQ8:CQ153)*(1-$N$8:$N$153))/COUNTIF($N$8:$N$153,0),0)</f>
        <v>0.0365853658536586</v>
      </c>
      <c r="CR1" s="94" t="n">
        <f aca="false" t="array" ref="CR1:CR1">1-IFERROR(SUM(ISNUMBER(CR8:CR153)*(1-$N$8:$N$153))/COUNTIF($N$8:$N$153,0),0)</f>
        <v>0.0121951219512195</v>
      </c>
    </row>
    <row r="2" s="90" customFormat="true" ht="15.5" hidden="false" customHeight="false" outlineLevel="0" collapsed="false">
      <c r="M2" s="95"/>
      <c r="P2" s="96"/>
      <c r="Q2" s="97" t="s">
        <v>114</v>
      </c>
      <c r="R2" s="97" t="s">
        <v>115</v>
      </c>
      <c r="S2" s="97" t="s">
        <v>116</v>
      </c>
      <c r="T2" s="97" t="s">
        <v>117</v>
      </c>
      <c r="U2" s="97" t="s">
        <v>118</v>
      </c>
      <c r="V2" s="97" t="s">
        <v>119</v>
      </c>
      <c r="W2" s="97" t="s">
        <v>120</v>
      </c>
      <c r="X2" s="97" t="s">
        <v>121</v>
      </c>
      <c r="Y2" s="97" t="s">
        <v>122</v>
      </c>
      <c r="Z2" s="97" t="s">
        <v>123</v>
      </c>
      <c r="AA2" s="97" t="s">
        <v>124</v>
      </c>
      <c r="AB2" s="97" t="s">
        <v>125</v>
      </c>
      <c r="AC2" s="97" t="s">
        <v>126</v>
      </c>
      <c r="AD2" s="97" t="s">
        <v>127</v>
      </c>
      <c r="AE2" s="97" t="s">
        <v>128</v>
      </c>
      <c r="AF2" s="97" t="s">
        <v>129</v>
      </c>
      <c r="AG2" s="97" t="s">
        <v>130</v>
      </c>
      <c r="AH2" s="97" t="s">
        <v>131</v>
      </c>
      <c r="AI2" s="97" t="s">
        <v>132</v>
      </c>
      <c r="AJ2" s="97" t="s">
        <v>133</v>
      </c>
      <c r="AK2" s="97" t="s">
        <v>134</v>
      </c>
      <c r="AL2" s="97" t="s">
        <v>135</v>
      </c>
      <c r="AM2" s="97" t="s">
        <v>136</v>
      </c>
      <c r="AN2" s="97" t="s">
        <v>137</v>
      </c>
      <c r="AO2" s="97" t="s">
        <v>138</v>
      </c>
      <c r="AP2" s="97" t="s">
        <v>139</v>
      </c>
      <c r="AQ2" s="97" t="s">
        <v>140</v>
      </c>
      <c r="AR2" s="97" t="s">
        <v>141</v>
      </c>
      <c r="AS2" s="97" t="s">
        <v>142</v>
      </c>
      <c r="AT2" s="97" t="s">
        <v>143</v>
      </c>
      <c r="AU2" s="97" t="s">
        <v>144</v>
      </c>
      <c r="AV2" s="97" t="s">
        <v>145</v>
      </c>
      <c r="AW2" s="97" t="s">
        <v>146</v>
      </c>
      <c r="AX2" s="97" t="s">
        <v>147</v>
      </c>
      <c r="AY2" s="97" t="s">
        <v>148</v>
      </c>
      <c r="AZ2" s="97" t="s">
        <v>149</v>
      </c>
      <c r="BA2" s="97" t="s">
        <v>150</v>
      </c>
      <c r="BB2" s="97" t="s">
        <v>151</v>
      </c>
      <c r="BC2" s="97" t="s">
        <v>152</v>
      </c>
      <c r="BD2" s="97" t="s">
        <v>153</v>
      </c>
      <c r="BE2" s="97" t="s">
        <v>154</v>
      </c>
      <c r="BF2" s="97" t="s">
        <v>155</v>
      </c>
      <c r="BG2" s="97" t="s">
        <v>156</v>
      </c>
      <c r="BH2" s="97" t="s">
        <v>157</v>
      </c>
      <c r="BI2" s="97" t="s">
        <v>158</v>
      </c>
      <c r="BJ2" s="97" t="s">
        <v>159</v>
      </c>
      <c r="BK2" s="97" t="s">
        <v>160</v>
      </c>
      <c r="BL2" s="97" t="s">
        <v>161</v>
      </c>
      <c r="BM2" s="97" t="s">
        <v>162</v>
      </c>
      <c r="BN2" s="97" t="s">
        <v>163</v>
      </c>
      <c r="BO2" s="97" t="s">
        <v>164</v>
      </c>
      <c r="BP2" s="97" t="s">
        <v>165</v>
      </c>
      <c r="BQ2" s="97" t="s">
        <v>166</v>
      </c>
      <c r="BR2" s="97" t="s">
        <v>167</v>
      </c>
      <c r="BS2" s="97" t="s">
        <v>168</v>
      </c>
      <c r="BT2" s="97" t="s">
        <v>169</v>
      </c>
      <c r="BU2" s="97" t="s">
        <v>170</v>
      </c>
      <c r="BV2" s="97" t="s">
        <v>171</v>
      </c>
      <c r="BW2" s="97" t="s">
        <v>172</v>
      </c>
      <c r="BX2" s="97" t="s">
        <v>173</v>
      </c>
      <c r="BY2" s="97" t="s">
        <v>174</v>
      </c>
      <c r="BZ2" s="97" t="s">
        <v>175</v>
      </c>
      <c r="CA2" s="97" t="s">
        <v>176</v>
      </c>
      <c r="CB2" s="97" t="s">
        <v>177</v>
      </c>
      <c r="CC2" s="97" t="s">
        <v>178</v>
      </c>
      <c r="CD2" s="97" t="s">
        <v>179</v>
      </c>
      <c r="CE2" s="97" t="s">
        <v>180</v>
      </c>
      <c r="CF2" s="97" t="s">
        <v>181</v>
      </c>
      <c r="CG2" s="97" t="s">
        <v>182</v>
      </c>
      <c r="CH2" s="97" t="s">
        <v>183</v>
      </c>
      <c r="CI2" s="97" t="s">
        <v>184</v>
      </c>
      <c r="CJ2" s="97" t="s">
        <v>185</v>
      </c>
      <c r="CK2" s="97" t="s">
        <v>186</v>
      </c>
      <c r="CL2" s="97" t="s">
        <v>187</v>
      </c>
      <c r="CM2" s="97" t="s">
        <v>188</v>
      </c>
      <c r="CN2" s="97" t="s">
        <v>189</v>
      </c>
      <c r="CO2" s="90" t="s">
        <v>190</v>
      </c>
      <c r="CP2" s="90" t="s">
        <v>191</v>
      </c>
      <c r="CQ2" s="90" t="s">
        <v>192</v>
      </c>
      <c r="CR2" s="90" t="s">
        <v>193</v>
      </c>
    </row>
    <row r="3" s="90" customFormat="true" ht="15.5" hidden="false" customHeight="false" outlineLevel="0" collapsed="false">
      <c r="M3" s="95"/>
      <c r="N3" s="98" t="s">
        <v>195</v>
      </c>
      <c r="P3" s="96"/>
      <c r="Q3" s="90" t="n">
        <v>0</v>
      </c>
      <c r="R3" s="90" t="n">
        <v>0</v>
      </c>
      <c r="S3" s="90" t="n">
        <v>0</v>
      </c>
      <c r="T3" s="90" t="n">
        <v>0</v>
      </c>
      <c r="U3" s="90" t="n">
        <v>0</v>
      </c>
      <c r="V3" s="90" t="n">
        <v>0</v>
      </c>
      <c r="W3" s="90" t="n">
        <v>0</v>
      </c>
      <c r="X3" s="90" t="n">
        <v>0</v>
      </c>
      <c r="Y3" s="90" t="n">
        <v>0</v>
      </c>
      <c r="Z3" s="90" t="n">
        <v>0</v>
      </c>
      <c r="AA3" s="90" t="n">
        <v>0</v>
      </c>
      <c r="AB3" s="90" t="n">
        <v>0</v>
      </c>
      <c r="AC3" s="90" t="n">
        <v>0</v>
      </c>
      <c r="AD3" s="90" t="n">
        <v>0</v>
      </c>
      <c r="AE3" s="90" t="n">
        <v>0</v>
      </c>
      <c r="AF3" s="90" t="n">
        <v>0</v>
      </c>
      <c r="AG3" s="90" t="n">
        <v>0</v>
      </c>
      <c r="AH3" s="90" t="n">
        <v>0</v>
      </c>
      <c r="AI3" s="90" t="n">
        <v>0</v>
      </c>
      <c r="AJ3" s="90" t="n">
        <v>0</v>
      </c>
      <c r="AK3" s="90" t="n">
        <v>0</v>
      </c>
      <c r="AL3" s="90" t="n">
        <v>0</v>
      </c>
      <c r="AM3" s="90" t="n">
        <v>0</v>
      </c>
      <c r="AN3" s="90" t="n">
        <v>0</v>
      </c>
      <c r="AO3" s="90" t="n">
        <v>0</v>
      </c>
      <c r="AP3" s="90" t="n">
        <v>0</v>
      </c>
      <c r="AQ3" s="90" t="n">
        <v>0</v>
      </c>
      <c r="AR3" s="90" t="n">
        <v>0</v>
      </c>
      <c r="AS3" s="90" t="n">
        <v>0</v>
      </c>
      <c r="AT3" s="90" t="n">
        <v>0</v>
      </c>
      <c r="AU3" s="90" t="n">
        <v>0</v>
      </c>
      <c r="AV3" s="90" t="n">
        <v>0</v>
      </c>
      <c r="AW3" s="90" t="n">
        <v>0</v>
      </c>
      <c r="AX3" s="90" t="n">
        <v>0</v>
      </c>
      <c r="AY3" s="90" t="n">
        <v>0</v>
      </c>
      <c r="AZ3" s="90" t="n">
        <v>0</v>
      </c>
      <c r="BA3" s="90" t="n">
        <v>0</v>
      </c>
      <c r="BB3" s="90" t="n">
        <v>0</v>
      </c>
      <c r="BC3" s="90" t="n">
        <v>0</v>
      </c>
      <c r="BD3" s="90" t="n">
        <v>0</v>
      </c>
      <c r="BE3" s="90" t="n">
        <v>0</v>
      </c>
      <c r="BF3" s="90" t="n">
        <v>0</v>
      </c>
      <c r="BG3" s="90" t="n">
        <v>0</v>
      </c>
      <c r="BH3" s="90" t="n">
        <v>0</v>
      </c>
      <c r="BI3" s="90" t="n">
        <v>0</v>
      </c>
      <c r="BJ3" s="90" t="n">
        <v>0</v>
      </c>
      <c r="BK3" s="90" t="n">
        <v>0</v>
      </c>
      <c r="BL3" s="90" t="n">
        <v>0</v>
      </c>
      <c r="BM3" s="90" t="n">
        <v>0</v>
      </c>
      <c r="BN3" s="90" t="n">
        <v>0</v>
      </c>
      <c r="BO3" s="90" t="n">
        <v>0</v>
      </c>
      <c r="BP3" s="90" t="n">
        <v>0</v>
      </c>
      <c r="BQ3" s="90" t="n">
        <v>0</v>
      </c>
      <c r="BR3" s="90" t="n">
        <v>0</v>
      </c>
      <c r="BS3" s="90" t="n">
        <v>0</v>
      </c>
      <c r="BT3" s="90" t="n">
        <v>0</v>
      </c>
      <c r="BU3" s="90" t="n">
        <v>0</v>
      </c>
      <c r="BV3" s="90" t="n">
        <v>0</v>
      </c>
      <c r="BW3" s="90" t="n">
        <v>0</v>
      </c>
      <c r="BX3" s="90" t="n">
        <v>0</v>
      </c>
      <c r="BY3" s="90" t="n">
        <v>0</v>
      </c>
      <c r="BZ3" s="90" t="n">
        <v>0</v>
      </c>
      <c r="CA3" s="90" t="n">
        <v>0</v>
      </c>
      <c r="CB3" s="90" t="n">
        <v>0</v>
      </c>
      <c r="CC3" s="90" t="n">
        <v>0</v>
      </c>
      <c r="CD3" s="90" t="n">
        <v>0</v>
      </c>
      <c r="CE3" s="90" t="n">
        <v>0</v>
      </c>
      <c r="CF3" s="90" t="n">
        <v>0</v>
      </c>
      <c r="CG3" s="90" t="n">
        <v>0</v>
      </c>
      <c r="CH3" s="90" t="n">
        <v>0</v>
      </c>
      <c r="CI3" s="90" t="n">
        <v>0</v>
      </c>
      <c r="CJ3" s="90" t="n">
        <v>0</v>
      </c>
      <c r="CK3" s="90" t="n">
        <v>0</v>
      </c>
      <c r="CL3" s="90" t="n">
        <v>0</v>
      </c>
      <c r="CM3" s="90" t="n">
        <v>0</v>
      </c>
      <c r="CN3" s="90" t="n">
        <v>0</v>
      </c>
      <c r="CO3" s="90" t="n">
        <v>0</v>
      </c>
      <c r="CP3" s="90" t="n">
        <v>0</v>
      </c>
      <c r="CQ3" s="90" t="n">
        <v>0</v>
      </c>
      <c r="CR3" s="90" t="n">
        <v>0</v>
      </c>
    </row>
    <row r="4" s="99" customFormat="true" ht="15.5" hidden="false" customHeight="false" outlineLevel="0" collapsed="false">
      <c r="A4" s="99" t="s">
        <v>196</v>
      </c>
      <c r="B4" s="99" t="s">
        <v>197</v>
      </c>
      <c r="C4" s="99" t="s">
        <v>198</v>
      </c>
      <c r="D4" s="99" t="s">
        <v>199</v>
      </c>
      <c r="E4" s="99" t="s">
        <v>200</v>
      </c>
      <c r="F4" s="99" t="s">
        <v>269</v>
      </c>
      <c r="G4" s="99" t="s">
        <v>270</v>
      </c>
      <c r="H4" s="99" t="s">
        <v>19</v>
      </c>
      <c r="I4" s="99" t="s">
        <v>220</v>
      </c>
      <c r="J4" s="99" t="s">
        <v>221</v>
      </c>
      <c r="K4" s="99" t="s">
        <v>222</v>
      </c>
      <c r="L4" s="99" t="s">
        <v>271</v>
      </c>
      <c r="M4" s="100" t="s">
        <v>213</v>
      </c>
      <c r="N4" s="98" t="s">
        <v>195</v>
      </c>
      <c r="O4" s="99" t="s">
        <v>224</v>
      </c>
      <c r="P4" s="101" t="s">
        <v>215</v>
      </c>
      <c r="Q4" s="99" t="s">
        <v>32</v>
      </c>
      <c r="R4" s="99" t="s">
        <v>33</v>
      </c>
      <c r="S4" s="99" t="s">
        <v>34</v>
      </c>
      <c r="T4" s="99" t="s">
        <v>35</v>
      </c>
      <c r="U4" s="99" t="s">
        <v>36</v>
      </c>
      <c r="V4" s="99" t="s">
        <v>37</v>
      </c>
      <c r="W4" s="99" t="s">
        <v>38</v>
      </c>
      <c r="X4" s="99" t="s">
        <v>39</v>
      </c>
      <c r="Y4" s="99" t="s">
        <v>99</v>
      </c>
      <c r="Z4" s="99" t="s">
        <v>40</v>
      </c>
      <c r="AA4" s="99" t="s">
        <v>41</v>
      </c>
      <c r="AB4" s="99" t="s">
        <v>42</v>
      </c>
      <c r="AC4" s="99" t="s">
        <v>43</v>
      </c>
      <c r="AD4" s="99" t="s">
        <v>44</v>
      </c>
      <c r="AE4" s="99" t="s">
        <v>45</v>
      </c>
      <c r="AF4" s="99" t="s">
        <v>46</v>
      </c>
      <c r="AG4" s="99" t="s">
        <v>47</v>
      </c>
      <c r="AH4" s="99" t="s">
        <v>48</v>
      </c>
      <c r="AI4" s="99" t="s">
        <v>49</v>
      </c>
      <c r="AJ4" s="99" t="s">
        <v>14</v>
      </c>
      <c r="AK4" s="99" t="s">
        <v>50</v>
      </c>
      <c r="AL4" s="99" t="s">
        <v>51</v>
      </c>
      <c r="AM4" s="99" t="s">
        <v>52</v>
      </c>
      <c r="AN4" s="99" t="s">
        <v>53</v>
      </c>
      <c r="AO4" s="99" t="s">
        <v>54</v>
      </c>
      <c r="AP4" s="99" t="s">
        <v>3</v>
      </c>
      <c r="AQ4" s="99" t="s">
        <v>55</v>
      </c>
      <c r="AR4" s="99" t="s">
        <v>56</v>
      </c>
      <c r="AS4" s="99" t="s">
        <v>57</v>
      </c>
      <c r="AT4" s="99" t="s">
        <v>58</v>
      </c>
      <c r="AU4" s="99" t="s">
        <v>59</v>
      </c>
      <c r="AV4" s="99" t="s">
        <v>60</v>
      </c>
      <c r="AW4" s="99" t="s">
        <v>61</v>
      </c>
      <c r="AX4" s="99" t="s">
        <v>62</v>
      </c>
      <c r="AY4" s="99" t="s">
        <v>63</v>
      </c>
      <c r="AZ4" s="99" t="s">
        <v>64</v>
      </c>
      <c r="BA4" s="99" t="s">
        <v>65</v>
      </c>
      <c r="BB4" s="99" t="s">
        <v>66</v>
      </c>
      <c r="BC4" s="99" t="s">
        <v>67</v>
      </c>
      <c r="BD4" s="99" t="s">
        <v>68</v>
      </c>
      <c r="BE4" s="99" t="s">
        <v>69</v>
      </c>
      <c r="BF4" s="99" t="s">
        <v>70</v>
      </c>
      <c r="BG4" s="99" t="s">
        <v>71</v>
      </c>
      <c r="BH4" s="99" t="s">
        <v>72</v>
      </c>
      <c r="BI4" s="99" t="s">
        <v>73</v>
      </c>
      <c r="BJ4" s="99" t="s">
        <v>74</v>
      </c>
      <c r="BK4" s="99" t="s">
        <v>75</v>
      </c>
      <c r="BL4" s="99" t="s">
        <v>76</v>
      </c>
      <c r="BM4" s="99" t="s">
        <v>77</v>
      </c>
      <c r="BN4" s="99" t="s">
        <v>78</v>
      </c>
      <c r="BO4" s="99" t="s">
        <v>79</v>
      </c>
      <c r="BP4" s="99" t="s">
        <v>80</v>
      </c>
      <c r="BQ4" s="99" t="s">
        <v>81</v>
      </c>
      <c r="BR4" s="99" t="s">
        <v>82</v>
      </c>
      <c r="BS4" s="99" t="s">
        <v>83</v>
      </c>
      <c r="BT4" s="99" t="s">
        <v>84</v>
      </c>
      <c r="BU4" s="99" t="s">
        <v>85</v>
      </c>
      <c r="BV4" s="99" t="s">
        <v>86</v>
      </c>
      <c r="BW4" s="99" t="s">
        <v>87</v>
      </c>
      <c r="BX4" s="99" t="s">
        <v>88</v>
      </c>
      <c r="BY4" s="99" t="s">
        <v>89</v>
      </c>
      <c r="BZ4" s="99" t="s">
        <v>90</v>
      </c>
      <c r="CA4" s="99" t="s">
        <v>91</v>
      </c>
      <c r="CB4" s="99" t="s">
        <v>92</v>
      </c>
      <c r="CC4" s="99" t="s">
        <v>93</v>
      </c>
      <c r="CD4" s="99" t="s">
        <v>94</v>
      </c>
      <c r="CE4" s="99" t="s">
        <v>95</v>
      </c>
      <c r="CF4" s="99" t="s">
        <v>96</v>
      </c>
      <c r="CG4" s="99" t="s">
        <v>97</v>
      </c>
      <c r="CH4" s="99" t="s">
        <v>98</v>
      </c>
      <c r="CI4" s="99" t="s">
        <v>100</v>
      </c>
      <c r="CJ4" s="99" t="s">
        <v>101</v>
      </c>
      <c r="CK4" s="99" t="s">
        <v>102</v>
      </c>
      <c r="CL4" s="99" t="s">
        <v>103</v>
      </c>
      <c r="CM4" s="99" t="s">
        <v>104</v>
      </c>
      <c r="CN4" s="99" t="s">
        <v>105</v>
      </c>
      <c r="CO4" s="99" t="s">
        <v>106</v>
      </c>
      <c r="CP4" s="99" t="s">
        <v>107</v>
      </c>
      <c r="CQ4" s="99" t="s">
        <v>108</v>
      </c>
      <c r="CR4" s="99" t="s">
        <v>109</v>
      </c>
    </row>
    <row r="5" s="103" customFormat="true" ht="15.5" hidden="false" customHeight="false" outlineLevel="0" collapsed="false">
      <c r="A5" s="102" t="n">
        <v>0</v>
      </c>
      <c r="B5" s="102" t="n">
        <v>0</v>
      </c>
      <c r="C5" s="102" t="str">
        <f aca="true">IF(ISBLANK(OFFSET('Raw Data'!$A$3,MATCH('Data above threshold'!$A5,'Raw Data'!$B$4:$B$185,0),MATCH('Data above threshold'!C$4,'Raw Data'!$3:$3,0)-1)),"",OFFSET('Raw Data'!$A$3,MATCH('Data above threshold'!$A5,'Raw Data'!$B$4:$B$185,0),MATCH('Data above threshold'!C$4,'Raw Data'!$3:$3,0)-1))</f>
        <v/>
      </c>
      <c r="D5" s="102" t="str">
        <f aca="true">IF(ISBLANK(OFFSET('Raw Data'!$A$3,MATCH('Data above threshold'!$A5,'Raw Data'!$B$4:$B$185,0),MATCH('Data above threshold'!D$4,'Raw Data'!$3:$3,0)-1)),"",OFFSET('Raw Data'!$A$3,MATCH('Data above threshold'!$A5,'Raw Data'!$B$4:$B$185,0),MATCH('Data above threshold'!D$4,'Raw Data'!$3:$3,0)-1))</f>
        <v>Consumer protection and empowerment index</v>
      </c>
      <c r="E5" s="102" t="str">
        <f aca="true">IF(ISBLANK(OFFSET('Raw Data'!$A$3,MATCH('Data above threshold'!$A5,'Raw Data'!$B$4:$B$185,0),MATCH('Data above threshold'!E$4,'Raw Data'!$3:$3,0)-1)),"",OFFSET('Raw Data'!$A$3,MATCH('Data above threshold'!$A5,'Raw Data'!$B$4:$B$185,0),MATCH('Data above threshold'!E$4,'Raw Data'!$3:$3,0)-1))</f>
        <v/>
      </c>
      <c r="F5" s="102" t="str">
        <f aca="true">IF(ISBLANK(OFFSET('Raw Data'!$A$3,MATCH('Data above threshold'!$A5,'Raw Data'!$B$4:$B$185,0),MATCH('Data above threshold'!F$4,'Raw Data'!$3:$3,0)-1)),"",OFFSET('Raw Data'!$A$3,MATCH('Data above threshold'!$A5,'Raw Data'!$B$4:$B$185,0),MATCH('Data above threshold'!F$4,'Raw Data'!$3:$3,0)-1))</f>
        <v/>
      </c>
      <c r="G5" s="102" t="str">
        <f aca="true">IF(ISBLANK(OFFSET('Raw Data'!$A$3,MATCH('Data above threshold'!$A5,'Raw Data'!$B$4:$B$185,0),MATCH('Data above threshold'!G$4,'Raw Data'!$3:$3,0)-1)),"",OFFSET('Raw Data'!$A$3,MATCH('Data above threshold'!$A5,'Raw Data'!$B$4:$B$185,0),MATCH('Data above threshold'!G$4,'Raw Data'!$3:$3,0)-1))</f>
        <v/>
      </c>
      <c r="H5" s="102" t="str">
        <f aca="true">IF(ISBLANK(OFFSET('Raw Data'!$A$3,MATCH('Data above threshold'!$A5,'Raw Data'!$B$4:$B$185,0),MATCH('Data above threshold'!H$4,'Raw Data'!$3:$3,0)-1)),"",OFFSET('Raw Data'!$A$3,MATCH('Data above threshold'!$A5,'Raw Data'!$B$4:$B$185,0),MATCH('Data above threshold'!H$4,'Raw Data'!$3:$3,0)-1))</f>
        <v/>
      </c>
      <c r="I5" s="102" t="str">
        <f aca="true">IF(ISBLANK(OFFSET('Raw Data'!$A$3,MATCH('Data above threshold'!$A5,'Raw Data'!$B$4:$B$185,0),MATCH('Data above threshold'!I$4,'Raw Data'!$3:$3,0)-1)),"",OFFSET('Raw Data'!$A$3,MATCH('Data above threshold'!$A5,'Raw Data'!$B$4:$B$185,0),MATCH('Data above threshold'!I$4,'Raw Data'!$3:$3,0)-1))</f>
        <v/>
      </c>
      <c r="J5" s="102" t="str">
        <f aca="true">IF(ISBLANK(OFFSET('Raw Data'!$A$3,MATCH('Data above threshold'!$A5,'Raw Data'!$B$4:$B$185,0),MATCH('Data above threshold'!J$4,'Raw Data'!$3:$3,0)-1)),"",OFFSET('Raw Data'!$A$3,MATCH('Data above threshold'!$A5,'Raw Data'!$B$4:$B$185,0),MATCH('Data above threshold'!J$4,'Raw Data'!$3:$3,0)-1))</f>
        <v/>
      </c>
      <c r="K5" s="102"/>
      <c r="L5" s="102" t="str">
        <f aca="true">IF(ISBLANK(OFFSET('Raw Data'!$A$3,MATCH('Data above threshold'!$A5,'Raw Data'!$B$4:$B$185,0),MATCH('Data above threshold'!L$4,'Raw Data'!$3:$3,0)-1)),"",OFFSET('Raw Data'!$A$3,MATCH('Data above threshold'!$A5,'Raw Data'!$B$4:$B$185,0),MATCH('Data above threshold'!L$4,'Raw Data'!$3:$3,0)-1))</f>
        <v/>
      </c>
      <c r="M5" s="116" t="str">
        <f aca="false" t="array" ref="M5:M5">IFERROR(SKEW(IF(ISNUMBER(Q5:CN5),Q5:CN5,"")),"")</f>
        <v/>
      </c>
      <c r="N5" s="102"/>
      <c r="O5" s="102" t="str">
        <f aca="true">IF(ISBLANK(OFFSET('Raw Data'!$A$3,MATCH('Data above threshold'!$A5,'Raw Data'!$B$4:$B$185,0),MATCH('Data above threshold'!O$4,'Raw Data'!$3:$3,0)-1)),"",OFFSET('Raw Data'!$A$3,MATCH('Data above threshold'!$A5,'Raw Data'!$B$4:$B$185,0),MATCH('Data above threshold'!O$4,'Raw Data'!$3:$3,0)-1))</f>
        <v/>
      </c>
      <c r="P5" s="117" t="str">
        <f aca="true">IF(ISBLANK(OFFSET('Raw Data'!$A$3,MATCH('Data above threshold'!$A5,'Raw Data'!$B$4:$B$185,0),MATCH('Data above threshold'!P$4,'Raw Data'!$3:$3,0)-1)),"",OFFSET('Raw Data'!$A$3,MATCH('Data above threshold'!$A5,'Raw Data'!$B$4:$B$185,0),MATCH('Data above threshold'!P$4,'Raw Data'!$3:$3,0)-1))</f>
        <v/>
      </c>
      <c r="Q5" s="102" t="str">
        <f aca="true">IF(ISBLANK(OFFSET('Raw Data'!$A$3,MATCH('Data above threshold'!$A5,'Raw Data'!$B$4:$B$185,0),MATCH('Data above threshold'!Q$4,'Raw Data'!$3:$3,0)-1)),"",OFFSET('Raw Data'!$A$3,MATCH('Data above threshold'!$A5,'Raw Data'!$B$4:$B$185,0),MATCH('Data above threshold'!Q$4,'Raw Data'!$3:$3,0)-1))</f>
        <v/>
      </c>
      <c r="R5" s="102" t="str">
        <f aca="true">IF(ISBLANK(OFFSET('Raw Data'!$A$3,MATCH('Data above threshold'!$A5,'Raw Data'!$B$4:$B$185,0),MATCH('Data above threshold'!R$4,'Raw Data'!$3:$3,0)-1)),"",OFFSET('Raw Data'!$A$3,MATCH('Data above threshold'!$A5,'Raw Data'!$B$4:$B$185,0),MATCH('Data above threshold'!R$4,'Raw Data'!$3:$3,0)-1))</f>
        <v/>
      </c>
      <c r="S5" s="102" t="str">
        <f aca="true">IF(ISBLANK(OFFSET('Raw Data'!$A$3,MATCH('Data above threshold'!$A5,'Raw Data'!$B$4:$B$185,0),MATCH('Data above threshold'!S$4,'Raw Data'!$3:$3,0)-1)),"",OFFSET('Raw Data'!$A$3,MATCH('Data above threshold'!$A5,'Raw Data'!$B$4:$B$185,0),MATCH('Data above threshold'!S$4,'Raw Data'!$3:$3,0)-1))</f>
        <v/>
      </c>
      <c r="T5" s="102" t="str">
        <f aca="true">IF(ISBLANK(OFFSET('Raw Data'!$A$3,MATCH('Data above threshold'!$A5,'Raw Data'!$B$4:$B$185,0),MATCH('Data above threshold'!T$4,'Raw Data'!$3:$3,0)-1)),"",OFFSET('Raw Data'!$A$3,MATCH('Data above threshold'!$A5,'Raw Data'!$B$4:$B$185,0),MATCH('Data above threshold'!T$4,'Raw Data'!$3:$3,0)-1))</f>
        <v/>
      </c>
      <c r="U5" s="102" t="str">
        <f aca="true">IF(ISBLANK(OFFSET('Raw Data'!$A$3,MATCH('Data above threshold'!$A5,'Raw Data'!$B$4:$B$185,0),MATCH('Data above threshold'!U$4,'Raw Data'!$3:$3,0)-1)),"",OFFSET('Raw Data'!$A$3,MATCH('Data above threshold'!$A5,'Raw Data'!$B$4:$B$185,0),MATCH('Data above threshold'!U$4,'Raw Data'!$3:$3,0)-1))</f>
        <v/>
      </c>
      <c r="V5" s="102" t="str">
        <f aca="true">IF(ISBLANK(OFFSET('Raw Data'!$A$3,MATCH('Data above threshold'!$A5,'Raw Data'!$B$4:$B$185,0),MATCH('Data above threshold'!V$4,'Raw Data'!$3:$3,0)-1)),"",OFFSET('Raw Data'!$A$3,MATCH('Data above threshold'!$A5,'Raw Data'!$B$4:$B$185,0),MATCH('Data above threshold'!V$4,'Raw Data'!$3:$3,0)-1))</f>
        <v/>
      </c>
      <c r="W5" s="102" t="str">
        <f aca="true">IF(ISBLANK(OFFSET('Raw Data'!$A$3,MATCH('Data above threshold'!$A5,'Raw Data'!$B$4:$B$185,0),MATCH('Data above threshold'!W$4,'Raw Data'!$3:$3,0)-1)),"",OFFSET('Raw Data'!$A$3,MATCH('Data above threshold'!$A5,'Raw Data'!$B$4:$B$185,0),MATCH('Data above threshold'!W$4,'Raw Data'!$3:$3,0)-1))</f>
        <v/>
      </c>
      <c r="X5" s="102" t="str">
        <f aca="true">IF(ISBLANK(OFFSET('Raw Data'!$A$3,MATCH('Data above threshold'!$A5,'Raw Data'!$B$4:$B$185,0),MATCH('Data above threshold'!X$4,'Raw Data'!$3:$3,0)-1)),"",OFFSET('Raw Data'!$A$3,MATCH('Data above threshold'!$A5,'Raw Data'!$B$4:$B$185,0),MATCH('Data above threshold'!X$4,'Raw Data'!$3:$3,0)-1))</f>
        <v/>
      </c>
      <c r="Y5" s="102" t="str">
        <f aca="true">IF(ISBLANK(OFFSET('Raw Data'!$A$3,MATCH('Data above threshold'!$A5,'Raw Data'!$B$4:$B$185,0),MATCH('Data above threshold'!Y$4,'Raw Data'!$3:$3,0)-1)),"",OFFSET('Raw Data'!$A$3,MATCH('Data above threshold'!$A5,'Raw Data'!$B$4:$B$185,0),MATCH('Data above threshold'!Y$4,'Raw Data'!$3:$3,0)-1))</f>
        <v/>
      </c>
      <c r="Z5" s="102" t="str">
        <f aca="true">IF(ISBLANK(OFFSET('Raw Data'!$A$3,MATCH('Data above threshold'!$A5,'Raw Data'!$B$4:$B$185,0),MATCH('Data above threshold'!Z$4,'Raw Data'!$3:$3,0)-1)),"",OFFSET('Raw Data'!$A$3,MATCH('Data above threshold'!$A5,'Raw Data'!$B$4:$B$185,0),MATCH('Data above threshold'!Z$4,'Raw Data'!$3:$3,0)-1))</f>
        <v/>
      </c>
      <c r="AA5" s="102" t="str">
        <f aca="true">IF(ISBLANK(OFFSET('Raw Data'!$A$3,MATCH('Data above threshold'!$A5,'Raw Data'!$B$4:$B$185,0),MATCH('Data above threshold'!AA$4,'Raw Data'!$3:$3,0)-1)),"",OFFSET('Raw Data'!$A$3,MATCH('Data above threshold'!$A5,'Raw Data'!$B$4:$B$185,0),MATCH('Data above threshold'!AA$4,'Raw Data'!$3:$3,0)-1))</f>
        <v/>
      </c>
      <c r="AB5" s="102" t="str">
        <f aca="true">IF(ISBLANK(OFFSET('Raw Data'!$A$3,MATCH('Data above threshold'!$A5,'Raw Data'!$B$4:$B$185,0),MATCH('Data above threshold'!AB$4,'Raw Data'!$3:$3,0)-1)),"",OFFSET('Raw Data'!$A$3,MATCH('Data above threshold'!$A5,'Raw Data'!$B$4:$B$185,0),MATCH('Data above threshold'!AB$4,'Raw Data'!$3:$3,0)-1))</f>
        <v/>
      </c>
      <c r="AC5" s="102" t="str">
        <f aca="true">IF(ISBLANK(OFFSET('Raw Data'!$A$3,MATCH('Data above threshold'!$A5,'Raw Data'!$B$4:$B$185,0),MATCH('Data above threshold'!AC$4,'Raw Data'!$3:$3,0)-1)),"",OFFSET('Raw Data'!$A$3,MATCH('Data above threshold'!$A5,'Raw Data'!$B$4:$B$185,0),MATCH('Data above threshold'!AC$4,'Raw Data'!$3:$3,0)-1))</f>
        <v/>
      </c>
      <c r="AD5" s="102" t="str">
        <f aca="true">IF(ISBLANK(OFFSET('Raw Data'!$A$3,MATCH('Data above threshold'!$A5,'Raw Data'!$B$4:$B$185,0),MATCH('Data above threshold'!AD$4,'Raw Data'!$3:$3,0)-1)),"",OFFSET('Raw Data'!$A$3,MATCH('Data above threshold'!$A5,'Raw Data'!$B$4:$B$185,0),MATCH('Data above threshold'!AD$4,'Raw Data'!$3:$3,0)-1))</f>
        <v/>
      </c>
      <c r="AE5" s="102" t="str">
        <f aca="true">IF(ISBLANK(OFFSET('Raw Data'!$A$3,MATCH('Data above threshold'!$A5,'Raw Data'!$B$4:$B$185,0),MATCH('Data above threshold'!AE$4,'Raw Data'!$3:$3,0)-1)),"",OFFSET('Raw Data'!$A$3,MATCH('Data above threshold'!$A5,'Raw Data'!$B$4:$B$185,0),MATCH('Data above threshold'!AE$4,'Raw Data'!$3:$3,0)-1))</f>
        <v/>
      </c>
      <c r="AF5" s="102" t="str">
        <f aca="true">IF(ISBLANK(OFFSET('Raw Data'!$A$3,MATCH('Data above threshold'!$A5,'Raw Data'!$B$4:$B$185,0),MATCH('Data above threshold'!AF$4,'Raw Data'!$3:$3,0)-1)),"",OFFSET('Raw Data'!$A$3,MATCH('Data above threshold'!$A5,'Raw Data'!$B$4:$B$185,0),MATCH('Data above threshold'!AF$4,'Raw Data'!$3:$3,0)-1))</f>
        <v/>
      </c>
      <c r="AG5" s="102" t="str">
        <f aca="true">IF(ISBLANK(OFFSET('Raw Data'!$A$3,MATCH('Data above threshold'!$A5,'Raw Data'!$B$4:$B$185,0),MATCH('Data above threshold'!AG$4,'Raw Data'!$3:$3,0)-1)),"",OFFSET('Raw Data'!$A$3,MATCH('Data above threshold'!$A5,'Raw Data'!$B$4:$B$185,0),MATCH('Data above threshold'!AG$4,'Raw Data'!$3:$3,0)-1))</f>
        <v/>
      </c>
      <c r="AH5" s="102" t="str">
        <f aca="true">IF(ISBLANK(OFFSET('Raw Data'!$A$3,MATCH('Data above threshold'!$A5,'Raw Data'!$B$4:$B$185,0),MATCH('Data above threshold'!AH$4,'Raw Data'!$3:$3,0)-1)),"",OFFSET('Raw Data'!$A$3,MATCH('Data above threshold'!$A5,'Raw Data'!$B$4:$B$185,0),MATCH('Data above threshold'!AH$4,'Raw Data'!$3:$3,0)-1))</f>
        <v/>
      </c>
      <c r="AI5" s="102" t="str">
        <f aca="true">IF(ISBLANK(OFFSET('Raw Data'!$A$3,MATCH('Data above threshold'!$A5,'Raw Data'!$B$4:$B$185,0),MATCH('Data above threshold'!AI$4,'Raw Data'!$3:$3,0)-1)),"",OFFSET('Raw Data'!$A$3,MATCH('Data above threshold'!$A5,'Raw Data'!$B$4:$B$185,0),MATCH('Data above threshold'!AI$4,'Raw Data'!$3:$3,0)-1))</f>
        <v/>
      </c>
      <c r="AJ5" s="102" t="str">
        <f aca="true">IF(ISBLANK(OFFSET('Raw Data'!$A$3,MATCH('Data above threshold'!$A5,'Raw Data'!$B$4:$B$185,0),MATCH('Data above threshold'!AJ$4,'Raw Data'!$3:$3,0)-1)),"",OFFSET('Raw Data'!$A$3,MATCH('Data above threshold'!$A5,'Raw Data'!$B$4:$B$185,0),MATCH('Data above threshold'!AJ$4,'Raw Data'!$3:$3,0)-1))</f>
        <v/>
      </c>
      <c r="AK5" s="102" t="str">
        <f aca="true">IF(ISBLANK(OFFSET('Raw Data'!$A$3,MATCH('Data above threshold'!$A5,'Raw Data'!$B$4:$B$185,0),MATCH('Data above threshold'!AK$4,'Raw Data'!$3:$3,0)-1)),"",OFFSET('Raw Data'!$A$3,MATCH('Data above threshold'!$A5,'Raw Data'!$B$4:$B$185,0),MATCH('Data above threshold'!AK$4,'Raw Data'!$3:$3,0)-1))</f>
        <v/>
      </c>
      <c r="AL5" s="102" t="str">
        <f aca="true">IF(ISBLANK(OFFSET('Raw Data'!$A$3,MATCH('Data above threshold'!$A5,'Raw Data'!$B$4:$B$185,0),MATCH('Data above threshold'!AL$4,'Raw Data'!$3:$3,0)-1)),"",OFFSET('Raw Data'!$A$3,MATCH('Data above threshold'!$A5,'Raw Data'!$B$4:$B$185,0),MATCH('Data above threshold'!AL$4,'Raw Data'!$3:$3,0)-1))</f>
        <v/>
      </c>
      <c r="AM5" s="102" t="str">
        <f aca="true">IF(ISBLANK(OFFSET('Raw Data'!$A$3,MATCH('Data above threshold'!$A5,'Raw Data'!$B$4:$B$185,0),MATCH('Data above threshold'!AM$4,'Raw Data'!$3:$3,0)-1)),"",OFFSET('Raw Data'!$A$3,MATCH('Data above threshold'!$A5,'Raw Data'!$B$4:$B$185,0),MATCH('Data above threshold'!AM$4,'Raw Data'!$3:$3,0)-1))</f>
        <v/>
      </c>
      <c r="AN5" s="102" t="str">
        <f aca="true">IF(ISBLANK(OFFSET('Raw Data'!$A$3,MATCH('Data above threshold'!$A5,'Raw Data'!$B$4:$B$185,0),MATCH('Data above threshold'!AN$4,'Raw Data'!$3:$3,0)-1)),"",OFFSET('Raw Data'!$A$3,MATCH('Data above threshold'!$A5,'Raw Data'!$B$4:$B$185,0),MATCH('Data above threshold'!AN$4,'Raw Data'!$3:$3,0)-1))</f>
        <v/>
      </c>
      <c r="AO5" s="102" t="str">
        <f aca="true">IF(ISBLANK(OFFSET('Raw Data'!$A$3,MATCH('Data above threshold'!$A5,'Raw Data'!$B$4:$B$185,0),MATCH('Data above threshold'!AO$4,'Raw Data'!$3:$3,0)-1)),"",OFFSET('Raw Data'!$A$3,MATCH('Data above threshold'!$A5,'Raw Data'!$B$4:$B$185,0),MATCH('Data above threshold'!AO$4,'Raw Data'!$3:$3,0)-1))</f>
        <v/>
      </c>
      <c r="AP5" s="102" t="str">
        <f aca="true">IF(ISBLANK(OFFSET('Raw Data'!$A$3,MATCH('Data above threshold'!$A5,'Raw Data'!$B$4:$B$185,0),MATCH('Data above threshold'!AP$4,'Raw Data'!$3:$3,0)-1)),"",OFFSET('Raw Data'!$A$3,MATCH('Data above threshold'!$A5,'Raw Data'!$B$4:$B$185,0),MATCH('Data above threshold'!AP$4,'Raw Data'!$3:$3,0)-1))</f>
        <v/>
      </c>
      <c r="AQ5" s="102" t="str">
        <f aca="true">IF(ISBLANK(OFFSET('Raw Data'!$A$3,MATCH('Data above threshold'!$A5,'Raw Data'!$B$4:$B$185,0),MATCH('Data above threshold'!AQ$4,'Raw Data'!$3:$3,0)-1)),"",OFFSET('Raw Data'!$A$3,MATCH('Data above threshold'!$A5,'Raw Data'!$B$4:$B$185,0),MATCH('Data above threshold'!AQ$4,'Raw Data'!$3:$3,0)-1))</f>
        <v/>
      </c>
      <c r="AR5" s="102" t="str">
        <f aca="true">IF(ISBLANK(OFFSET('Raw Data'!$A$3,MATCH('Data above threshold'!$A5,'Raw Data'!$B$4:$B$185,0),MATCH('Data above threshold'!AR$4,'Raw Data'!$3:$3,0)-1)),"",OFFSET('Raw Data'!$A$3,MATCH('Data above threshold'!$A5,'Raw Data'!$B$4:$B$185,0),MATCH('Data above threshold'!AR$4,'Raw Data'!$3:$3,0)-1))</f>
        <v/>
      </c>
      <c r="AS5" s="102" t="str">
        <f aca="true">IF(ISBLANK(OFFSET('Raw Data'!$A$3,MATCH('Data above threshold'!$A5,'Raw Data'!$B$4:$B$185,0),MATCH('Data above threshold'!AS$4,'Raw Data'!$3:$3,0)-1)),"",OFFSET('Raw Data'!$A$3,MATCH('Data above threshold'!$A5,'Raw Data'!$B$4:$B$185,0),MATCH('Data above threshold'!AS$4,'Raw Data'!$3:$3,0)-1))</f>
        <v/>
      </c>
      <c r="AT5" s="102" t="str">
        <f aca="true">IF(ISBLANK(OFFSET('Raw Data'!$A$3,MATCH('Data above threshold'!$A5,'Raw Data'!$B$4:$B$185,0),MATCH('Data above threshold'!AT$4,'Raw Data'!$3:$3,0)-1)),"",OFFSET('Raw Data'!$A$3,MATCH('Data above threshold'!$A5,'Raw Data'!$B$4:$B$185,0),MATCH('Data above threshold'!AT$4,'Raw Data'!$3:$3,0)-1))</f>
        <v/>
      </c>
      <c r="AU5" s="102" t="str">
        <f aca="true">IF(ISBLANK(OFFSET('Raw Data'!$A$3,MATCH('Data above threshold'!$A5,'Raw Data'!$B$4:$B$185,0),MATCH('Data above threshold'!AU$4,'Raw Data'!$3:$3,0)-1)),"",OFFSET('Raw Data'!$A$3,MATCH('Data above threshold'!$A5,'Raw Data'!$B$4:$B$185,0),MATCH('Data above threshold'!AU$4,'Raw Data'!$3:$3,0)-1))</f>
        <v/>
      </c>
      <c r="AV5" s="102" t="str">
        <f aca="true">IF(ISBLANK(OFFSET('Raw Data'!$A$3,MATCH('Data above threshold'!$A5,'Raw Data'!$B$4:$B$185,0),MATCH('Data above threshold'!AV$4,'Raw Data'!$3:$3,0)-1)),"",OFFSET('Raw Data'!$A$3,MATCH('Data above threshold'!$A5,'Raw Data'!$B$4:$B$185,0),MATCH('Data above threshold'!AV$4,'Raw Data'!$3:$3,0)-1))</f>
        <v/>
      </c>
      <c r="AW5" s="102" t="str">
        <f aca="true">IF(ISBLANK(OFFSET('Raw Data'!$A$3,MATCH('Data above threshold'!$A5,'Raw Data'!$B$4:$B$185,0),MATCH('Data above threshold'!AW$4,'Raw Data'!$3:$3,0)-1)),"",OFFSET('Raw Data'!$A$3,MATCH('Data above threshold'!$A5,'Raw Data'!$B$4:$B$185,0),MATCH('Data above threshold'!AW$4,'Raw Data'!$3:$3,0)-1))</f>
        <v/>
      </c>
      <c r="AX5" s="102" t="str">
        <f aca="true">IF(ISBLANK(OFFSET('Raw Data'!$A$3,MATCH('Data above threshold'!$A5,'Raw Data'!$B$4:$B$185,0),MATCH('Data above threshold'!AX$4,'Raw Data'!$3:$3,0)-1)),"",OFFSET('Raw Data'!$A$3,MATCH('Data above threshold'!$A5,'Raw Data'!$B$4:$B$185,0),MATCH('Data above threshold'!AX$4,'Raw Data'!$3:$3,0)-1))</f>
        <v/>
      </c>
      <c r="AY5" s="102" t="str">
        <f aca="true">IF(ISBLANK(OFFSET('Raw Data'!$A$3,MATCH('Data above threshold'!$A5,'Raw Data'!$B$4:$B$185,0),MATCH('Data above threshold'!AY$4,'Raw Data'!$3:$3,0)-1)),"",OFFSET('Raw Data'!$A$3,MATCH('Data above threshold'!$A5,'Raw Data'!$B$4:$B$185,0),MATCH('Data above threshold'!AY$4,'Raw Data'!$3:$3,0)-1))</f>
        <v/>
      </c>
      <c r="AZ5" s="102" t="str">
        <f aca="true">IF(ISBLANK(OFFSET('Raw Data'!$A$3,MATCH('Data above threshold'!$A5,'Raw Data'!$B$4:$B$185,0),MATCH('Data above threshold'!AZ$4,'Raw Data'!$3:$3,0)-1)),"",OFFSET('Raw Data'!$A$3,MATCH('Data above threshold'!$A5,'Raw Data'!$B$4:$B$185,0),MATCH('Data above threshold'!AZ$4,'Raw Data'!$3:$3,0)-1))</f>
        <v/>
      </c>
      <c r="BA5" s="102" t="str">
        <f aca="true">IF(ISBLANK(OFFSET('Raw Data'!$A$3,MATCH('Data above threshold'!$A5,'Raw Data'!$B$4:$B$185,0),MATCH('Data above threshold'!BA$4,'Raw Data'!$3:$3,0)-1)),"",OFFSET('Raw Data'!$A$3,MATCH('Data above threshold'!$A5,'Raw Data'!$B$4:$B$185,0),MATCH('Data above threshold'!BA$4,'Raw Data'!$3:$3,0)-1))</f>
        <v/>
      </c>
      <c r="BB5" s="102" t="str">
        <f aca="true">IF(ISBLANK(OFFSET('Raw Data'!$A$3,MATCH('Data above threshold'!$A5,'Raw Data'!$B$4:$B$185,0),MATCH('Data above threshold'!BB$4,'Raw Data'!$3:$3,0)-1)),"",OFFSET('Raw Data'!$A$3,MATCH('Data above threshold'!$A5,'Raw Data'!$B$4:$B$185,0),MATCH('Data above threshold'!BB$4,'Raw Data'!$3:$3,0)-1))</f>
        <v/>
      </c>
      <c r="BC5" s="102" t="str">
        <f aca="true">IF(ISBLANK(OFFSET('Raw Data'!$A$3,MATCH('Data above threshold'!$A5,'Raw Data'!$B$4:$B$185,0),MATCH('Data above threshold'!BC$4,'Raw Data'!$3:$3,0)-1)),"",OFFSET('Raw Data'!$A$3,MATCH('Data above threshold'!$A5,'Raw Data'!$B$4:$B$185,0),MATCH('Data above threshold'!BC$4,'Raw Data'!$3:$3,0)-1))</f>
        <v/>
      </c>
      <c r="BD5" s="102" t="str">
        <f aca="true">IF(ISBLANK(OFFSET('Raw Data'!$A$3,MATCH('Data above threshold'!$A5,'Raw Data'!$B$4:$B$185,0),MATCH('Data above threshold'!BD$4,'Raw Data'!$3:$3,0)-1)),"",OFFSET('Raw Data'!$A$3,MATCH('Data above threshold'!$A5,'Raw Data'!$B$4:$B$185,0),MATCH('Data above threshold'!BD$4,'Raw Data'!$3:$3,0)-1))</f>
        <v/>
      </c>
      <c r="BE5" s="102" t="str">
        <f aca="true">IF(ISBLANK(OFFSET('Raw Data'!$A$3,MATCH('Data above threshold'!$A5,'Raw Data'!$B$4:$B$185,0),MATCH('Data above threshold'!BE$4,'Raw Data'!$3:$3,0)-1)),"",OFFSET('Raw Data'!$A$3,MATCH('Data above threshold'!$A5,'Raw Data'!$B$4:$B$185,0),MATCH('Data above threshold'!BE$4,'Raw Data'!$3:$3,0)-1))</f>
        <v/>
      </c>
      <c r="BF5" s="102" t="str">
        <f aca="true">IF(ISBLANK(OFFSET('Raw Data'!$A$3,MATCH('Data above threshold'!$A5,'Raw Data'!$B$4:$B$185,0),MATCH('Data above threshold'!BF$4,'Raw Data'!$3:$3,0)-1)),"",OFFSET('Raw Data'!$A$3,MATCH('Data above threshold'!$A5,'Raw Data'!$B$4:$B$185,0),MATCH('Data above threshold'!BF$4,'Raw Data'!$3:$3,0)-1))</f>
        <v/>
      </c>
      <c r="BG5" s="102" t="str">
        <f aca="true">IF(ISBLANK(OFFSET('Raw Data'!$A$3,MATCH('Data above threshold'!$A5,'Raw Data'!$B$4:$B$185,0),MATCH('Data above threshold'!BG$4,'Raw Data'!$3:$3,0)-1)),"",OFFSET('Raw Data'!$A$3,MATCH('Data above threshold'!$A5,'Raw Data'!$B$4:$B$185,0),MATCH('Data above threshold'!BG$4,'Raw Data'!$3:$3,0)-1))</f>
        <v/>
      </c>
      <c r="BH5" s="102" t="str">
        <f aca="true">IF(ISBLANK(OFFSET('Raw Data'!$A$3,MATCH('Data above threshold'!$A5,'Raw Data'!$B$4:$B$185,0),MATCH('Data above threshold'!BH$4,'Raw Data'!$3:$3,0)-1)),"",OFFSET('Raw Data'!$A$3,MATCH('Data above threshold'!$A5,'Raw Data'!$B$4:$B$185,0),MATCH('Data above threshold'!BH$4,'Raw Data'!$3:$3,0)-1))</f>
        <v/>
      </c>
      <c r="BI5" s="102" t="str">
        <f aca="true">IF(ISBLANK(OFFSET('Raw Data'!$A$3,MATCH('Data above threshold'!$A5,'Raw Data'!$B$4:$B$185,0),MATCH('Data above threshold'!BI$4,'Raw Data'!$3:$3,0)-1)),"",OFFSET('Raw Data'!$A$3,MATCH('Data above threshold'!$A5,'Raw Data'!$B$4:$B$185,0),MATCH('Data above threshold'!BI$4,'Raw Data'!$3:$3,0)-1))</f>
        <v/>
      </c>
      <c r="BJ5" s="102" t="str">
        <f aca="true">IF(ISBLANK(OFFSET('Raw Data'!$A$3,MATCH('Data above threshold'!$A5,'Raw Data'!$B$4:$B$185,0),MATCH('Data above threshold'!BJ$4,'Raw Data'!$3:$3,0)-1)),"",OFFSET('Raw Data'!$A$3,MATCH('Data above threshold'!$A5,'Raw Data'!$B$4:$B$185,0),MATCH('Data above threshold'!BJ$4,'Raw Data'!$3:$3,0)-1))</f>
        <v/>
      </c>
      <c r="BK5" s="102" t="str">
        <f aca="true">IF(ISBLANK(OFFSET('Raw Data'!$A$3,MATCH('Data above threshold'!$A5,'Raw Data'!$B$4:$B$185,0),MATCH('Data above threshold'!BK$4,'Raw Data'!$3:$3,0)-1)),"",OFFSET('Raw Data'!$A$3,MATCH('Data above threshold'!$A5,'Raw Data'!$B$4:$B$185,0),MATCH('Data above threshold'!BK$4,'Raw Data'!$3:$3,0)-1))</f>
        <v/>
      </c>
      <c r="BL5" s="102" t="str">
        <f aca="true">IF(ISBLANK(OFFSET('Raw Data'!$A$3,MATCH('Data above threshold'!$A5,'Raw Data'!$B$4:$B$185,0),MATCH('Data above threshold'!BL$4,'Raw Data'!$3:$3,0)-1)),"",OFFSET('Raw Data'!$A$3,MATCH('Data above threshold'!$A5,'Raw Data'!$B$4:$B$185,0),MATCH('Data above threshold'!BL$4,'Raw Data'!$3:$3,0)-1))</f>
        <v/>
      </c>
      <c r="BM5" s="102" t="str">
        <f aca="true">IF(ISBLANK(OFFSET('Raw Data'!$A$3,MATCH('Data above threshold'!$A5,'Raw Data'!$B$4:$B$185,0),MATCH('Data above threshold'!BM$4,'Raw Data'!$3:$3,0)-1)),"",OFFSET('Raw Data'!$A$3,MATCH('Data above threshold'!$A5,'Raw Data'!$B$4:$B$185,0),MATCH('Data above threshold'!BM$4,'Raw Data'!$3:$3,0)-1))</f>
        <v/>
      </c>
      <c r="BN5" s="102" t="str">
        <f aca="true">IF(ISBLANK(OFFSET('Raw Data'!$A$3,MATCH('Data above threshold'!$A5,'Raw Data'!$B$4:$B$185,0),MATCH('Data above threshold'!BN$4,'Raw Data'!$3:$3,0)-1)),"",OFFSET('Raw Data'!$A$3,MATCH('Data above threshold'!$A5,'Raw Data'!$B$4:$B$185,0),MATCH('Data above threshold'!BN$4,'Raw Data'!$3:$3,0)-1))</f>
        <v/>
      </c>
      <c r="BO5" s="102" t="str">
        <f aca="true">IF(ISBLANK(OFFSET('Raw Data'!$A$3,MATCH('Data above threshold'!$A5,'Raw Data'!$B$4:$B$185,0),MATCH('Data above threshold'!BO$4,'Raw Data'!$3:$3,0)-1)),"",OFFSET('Raw Data'!$A$3,MATCH('Data above threshold'!$A5,'Raw Data'!$B$4:$B$185,0),MATCH('Data above threshold'!BO$4,'Raw Data'!$3:$3,0)-1))</f>
        <v/>
      </c>
      <c r="BP5" s="102" t="str">
        <f aca="true">IF(ISBLANK(OFFSET('Raw Data'!$A$3,MATCH('Data above threshold'!$A5,'Raw Data'!$B$4:$B$185,0),MATCH('Data above threshold'!BP$4,'Raw Data'!$3:$3,0)-1)),"",OFFSET('Raw Data'!$A$3,MATCH('Data above threshold'!$A5,'Raw Data'!$B$4:$B$185,0),MATCH('Data above threshold'!BP$4,'Raw Data'!$3:$3,0)-1))</f>
        <v/>
      </c>
      <c r="BQ5" s="102" t="str">
        <f aca="true">IF(ISBLANK(OFFSET('Raw Data'!$A$3,MATCH('Data above threshold'!$A5,'Raw Data'!$B$4:$B$185,0),MATCH('Data above threshold'!BQ$4,'Raw Data'!$3:$3,0)-1)),"",OFFSET('Raw Data'!$A$3,MATCH('Data above threshold'!$A5,'Raw Data'!$B$4:$B$185,0),MATCH('Data above threshold'!BQ$4,'Raw Data'!$3:$3,0)-1))</f>
        <v/>
      </c>
      <c r="BR5" s="102" t="str">
        <f aca="true">IF(ISBLANK(OFFSET('Raw Data'!$A$3,MATCH('Data above threshold'!$A5,'Raw Data'!$B$4:$B$185,0),MATCH('Data above threshold'!BR$4,'Raw Data'!$3:$3,0)-1)),"",OFFSET('Raw Data'!$A$3,MATCH('Data above threshold'!$A5,'Raw Data'!$B$4:$B$185,0),MATCH('Data above threshold'!BR$4,'Raw Data'!$3:$3,0)-1))</f>
        <v/>
      </c>
      <c r="BS5" s="102" t="str">
        <f aca="true">IF(ISBLANK(OFFSET('Raw Data'!$A$3,MATCH('Data above threshold'!$A5,'Raw Data'!$B$4:$B$185,0),MATCH('Data above threshold'!BS$4,'Raw Data'!$3:$3,0)-1)),"",OFFSET('Raw Data'!$A$3,MATCH('Data above threshold'!$A5,'Raw Data'!$B$4:$B$185,0),MATCH('Data above threshold'!BS$4,'Raw Data'!$3:$3,0)-1))</f>
        <v/>
      </c>
      <c r="BT5" s="102" t="str">
        <f aca="true">IF(ISBLANK(OFFSET('Raw Data'!$A$3,MATCH('Data above threshold'!$A5,'Raw Data'!$B$4:$B$185,0),MATCH('Data above threshold'!BT$4,'Raw Data'!$3:$3,0)-1)),"",OFFSET('Raw Data'!$A$3,MATCH('Data above threshold'!$A5,'Raw Data'!$B$4:$B$185,0),MATCH('Data above threshold'!BT$4,'Raw Data'!$3:$3,0)-1))</f>
        <v/>
      </c>
      <c r="BU5" s="102" t="str">
        <f aca="true">IF(ISBLANK(OFFSET('Raw Data'!$A$3,MATCH('Data above threshold'!$A5,'Raw Data'!$B$4:$B$185,0),MATCH('Data above threshold'!BU$4,'Raw Data'!$3:$3,0)-1)),"",OFFSET('Raw Data'!$A$3,MATCH('Data above threshold'!$A5,'Raw Data'!$B$4:$B$185,0),MATCH('Data above threshold'!BU$4,'Raw Data'!$3:$3,0)-1))</f>
        <v/>
      </c>
      <c r="BV5" s="102" t="str">
        <f aca="true">IF(ISBLANK(OFFSET('Raw Data'!$A$3,MATCH('Data above threshold'!$A5,'Raw Data'!$B$4:$B$185,0),MATCH('Data above threshold'!BV$4,'Raw Data'!$3:$3,0)-1)),"",OFFSET('Raw Data'!$A$3,MATCH('Data above threshold'!$A5,'Raw Data'!$B$4:$B$185,0),MATCH('Data above threshold'!BV$4,'Raw Data'!$3:$3,0)-1))</f>
        <v/>
      </c>
      <c r="BW5" s="102" t="str">
        <f aca="true">IF(ISBLANK(OFFSET('Raw Data'!$A$3,MATCH('Data above threshold'!$A5,'Raw Data'!$B$4:$B$185,0),MATCH('Data above threshold'!BW$4,'Raw Data'!$3:$3,0)-1)),"",OFFSET('Raw Data'!$A$3,MATCH('Data above threshold'!$A5,'Raw Data'!$B$4:$B$185,0),MATCH('Data above threshold'!BW$4,'Raw Data'!$3:$3,0)-1))</f>
        <v/>
      </c>
      <c r="BX5" s="102" t="str">
        <f aca="true">IF(ISBLANK(OFFSET('Raw Data'!$A$3,MATCH('Data above threshold'!$A5,'Raw Data'!$B$4:$B$185,0),MATCH('Data above threshold'!BX$4,'Raw Data'!$3:$3,0)-1)),"",OFFSET('Raw Data'!$A$3,MATCH('Data above threshold'!$A5,'Raw Data'!$B$4:$B$185,0),MATCH('Data above threshold'!BX$4,'Raw Data'!$3:$3,0)-1))</f>
        <v/>
      </c>
      <c r="BY5" s="102" t="str">
        <f aca="true">IF(ISBLANK(OFFSET('Raw Data'!$A$3,MATCH('Data above threshold'!$A5,'Raw Data'!$B$4:$B$185,0),MATCH('Data above threshold'!BY$4,'Raw Data'!$3:$3,0)-1)),"",OFFSET('Raw Data'!$A$3,MATCH('Data above threshold'!$A5,'Raw Data'!$B$4:$B$185,0),MATCH('Data above threshold'!BY$4,'Raw Data'!$3:$3,0)-1))</f>
        <v/>
      </c>
      <c r="BZ5" s="102" t="str">
        <f aca="true">IF(ISBLANK(OFFSET('Raw Data'!$A$3,MATCH('Data above threshold'!$A5,'Raw Data'!$B$4:$B$185,0),MATCH('Data above threshold'!BZ$4,'Raw Data'!$3:$3,0)-1)),"",OFFSET('Raw Data'!$A$3,MATCH('Data above threshold'!$A5,'Raw Data'!$B$4:$B$185,0),MATCH('Data above threshold'!BZ$4,'Raw Data'!$3:$3,0)-1))</f>
        <v/>
      </c>
      <c r="CA5" s="102" t="str">
        <f aca="true">IF(ISBLANK(OFFSET('Raw Data'!$A$3,MATCH('Data above threshold'!$A5,'Raw Data'!$B$4:$B$185,0),MATCH('Data above threshold'!CA$4,'Raw Data'!$3:$3,0)-1)),"",OFFSET('Raw Data'!$A$3,MATCH('Data above threshold'!$A5,'Raw Data'!$B$4:$B$185,0),MATCH('Data above threshold'!CA$4,'Raw Data'!$3:$3,0)-1))</f>
        <v/>
      </c>
      <c r="CB5" s="102" t="str">
        <f aca="true">IF(ISBLANK(OFFSET('Raw Data'!$A$3,MATCH('Data above threshold'!$A5,'Raw Data'!$B$4:$B$185,0),MATCH('Data above threshold'!CB$4,'Raw Data'!$3:$3,0)-1)),"",OFFSET('Raw Data'!$A$3,MATCH('Data above threshold'!$A5,'Raw Data'!$B$4:$B$185,0),MATCH('Data above threshold'!CB$4,'Raw Data'!$3:$3,0)-1))</f>
        <v/>
      </c>
      <c r="CC5" s="102" t="str">
        <f aca="true">IF(ISBLANK(OFFSET('Raw Data'!$A$3,MATCH('Data above threshold'!$A5,'Raw Data'!$B$4:$B$185,0),MATCH('Data above threshold'!CC$4,'Raw Data'!$3:$3,0)-1)),"",OFFSET('Raw Data'!$A$3,MATCH('Data above threshold'!$A5,'Raw Data'!$B$4:$B$185,0),MATCH('Data above threshold'!CC$4,'Raw Data'!$3:$3,0)-1))</f>
        <v/>
      </c>
      <c r="CD5" s="102" t="str">
        <f aca="true">IF(ISBLANK(OFFSET('Raw Data'!$A$3,MATCH('Data above threshold'!$A5,'Raw Data'!$B$4:$B$185,0),MATCH('Data above threshold'!CD$4,'Raw Data'!$3:$3,0)-1)),"",OFFSET('Raw Data'!$A$3,MATCH('Data above threshold'!$A5,'Raw Data'!$B$4:$B$185,0),MATCH('Data above threshold'!CD$4,'Raw Data'!$3:$3,0)-1))</f>
        <v/>
      </c>
      <c r="CE5" s="102" t="str">
        <f aca="true">IF(ISBLANK(OFFSET('Raw Data'!$A$3,MATCH('Data above threshold'!$A5,'Raw Data'!$B$4:$B$185,0),MATCH('Data above threshold'!CE$4,'Raw Data'!$3:$3,0)-1)),"",OFFSET('Raw Data'!$A$3,MATCH('Data above threshold'!$A5,'Raw Data'!$B$4:$B$185,0),MATCH('Data above threshold'!CE$4,'Raw Data'!$3:$3,0)-1))</f>
        <v/>
      </c>
      <c r="CF5" s="102" t="str">
        <f aca="true">IF(ISBLANK(OFFSET('Raw Data'!$A$3,MATCH('Data above threshold'!$A5,'Raw Data'!$B$4:$B$185,0),MATCH('Data above threshold'!CF$4,'Raw Data'!$3:$3,0)-1)),"",OFFSET('Raw Data'!$A$3,MATCH('Data above threshold'!$A5,'Raw Data'!$B$4:$B$185,0),MATCH('Data above threshold'!CF$4,'Raw Data'!$3:$3,0)-1))</f>
        <v/>
      </c>
      <c r="CG5" s="102" t="str">
        <f aca="true">IF(ISBLANK(OFFSET('Raw Data'!$A$3,MATCH('Data above threshold'!$A5,'Raw Data'!$B$4:$B$185,0),MATCH('Data above threshold'!CG$4,'Raw Data'!$3:$3,0)-1)),"",OFFSET('Raw Data'!$A$3,MATCH('Data above threshold'!$A5,'Raw Data'!$B$4:$B$185,0),MATCH('Data above threshold'!CG$4,'Raw Data'!$3:$3,0)-1))</f>
        <v/>
      </c>
      <c r="CH5" s="102" t="str">
        <f aca="true">IF(ISBLANK(OFFSET('Raw Data'!$A$3,MATCH('Data above threshold'!$A5,'Raw Data'!$B$4:$B$185,0),MATCH('Data above threshold'!CH$4,'Raw Data'!$3:$3,0)-1)),"",OFFSET('Raw Data'!$A$3,MATCH('Data above threshold'!$A5,'Raw Data'!$B$4:$B$185,0),MATCH('Data above threshold'!CH$4,'Raw Data'!$3:$3,0)-1))</f>
        <v/>
      </c>
      <c r="CI5" s="102" t="str">
        <f aca="true">IF(ISBLANK(OFFSET('Raw Data'!$A$3,MATCH('Data above threshold'!$A5,'Raw Data'!$B$4:$B$185,0),MATCH('Data above threshold'!CI$4,'Raw Data'!$3:$3,0)-1)),"",OFFSET('Raw Data'!$A$3,MATCH('Data above threshold'!$A5,'Raw Data'!$B$4:$B$185,0),MATCH('Data above threshold'!CI$4,'Raw Data'!$3:$3,0)-1))</f>
        <v/>
      </c>
      <c r="CJ5" s="102" t="str">
        <f aca="true">IF(ISBLANK(OFFSET('Raw Data'!$A$3,MATCH('Data above threshold'!$A5,'Raw Data'!$B$4:$B$185,0),MATCH('Data above threshold'!CJ$4,'Raw Data'!$3:$3,0)-1)),"",OFFSET('Raw Data'!$A$3,MATCH('Data above threshold'!$A5,'Raw Data'!$B$4:$B$185,0),MATCH('Data above threshold'!CJ$4,'Raw Data'!$3:$3,0)-1))</f>
        <v/>
      </c>
      <c r="CK5" s="102" t="str">
        <f aca="true">IF(ISBLANK(OFFSET('Raw Data'!$A$3,MATCH('Data above threshold'!$A5,'Raw Data'!$B$4:$B$185,0),MATCH('Data above threshold'!CK$4,'Raw Data'!$3:$3,0)-1)),"",OFFSET('Raw Data'!$A$3,MATCH('Data above threshold'!$A5,'Raw Data'!$B$4:$B$185,0),MATCH('Data above threshold'!CK$4,'Raw Data'!$3:$3,0)-1))</f>
        <v/>
      </c>
      <c r="CL5" s="102" t="str">
        <f aca="true">IF(ISBLANK(OFFSET('Raw Data'!$A$3,MATCH('Data above threshold'!$A5,'Raw Data'!$B$4:$B$185,0),MATCH('Data above threshold'!CL$4,'Raw Data'!$3:$3,0)-1)),"",OFFSET('Raw Data'!$A$3,MATCH('Data above threshold'!$A5,'Raw Data'!$B$4:$B$185,0),MATCH('Data above threshold'!CL$4,'Raw Data'!$3:$3,0)-1))</f>
        <v/>
      </c>
      <c r="CM5" s="102" t="str">
        <f aca="true">IF(ISBLANK(OFFSET('Raw Data'!$A$3,MATCH('Data above threshold'!$A5,'Raw Data'!$B$4:$B$185,0),MATCH('Data above threshold'!CM$4,'Raw Data'!$3:$3,0)-1)),"",OFFSET('Raw Data'!$A$3,MATCH('Data above threshold'!$A5,'Raw Data'!$B$4:$B$185,0),MATCH('Data above threshold'!CM$4,'Raw Data'!$3:$3,0)-1))</f>
        <v/>
      </c>
      <c r="CN5" s="102" t="str">
        <f aca="true">IF(ISBLANK(OFFSET('Raw Data'!$A$3,MATCH('Data above threshold'!$A5,'Raw Data'!$B$4:$B$185,0),MATCH('Data above threshold'!CN$4,'Raw Data'!$3:$3,0)-1)),"",OFFSET('Raw Data'!$A$3,MATCH('Data above threshold'!$A5,'Raw Data'!$B$4:$B$185,0),MATCH('Data above threshold'!CN$4,'Raw Data'!$3:$3,0)-1))</f>
        <v/>
      </c>
      <c r="CO5" s="102" t="str">
        <f aca="true">IF(ISBLANK(OFFSET('Raw Data'!$A$3,MATCH('Data above threshold'!$A5,'Raw Data'!$B$4:$B$185,0),MATCH('Data above threshold'!CO$4,'Raw Data'!$3:$3,0)-1)),"",OFFSET('Raw Data'!$A$3,MATCH('Data above threshold'!$A5,'Raw Data'!$B$4:$B$185,0),MATCH('Data above threshold'!CO$4,'Raw Data'!$3:$3,0)-1))</f>
        <v/>
      </c>
      <c r="CP5" s="102" t="str">
        <f aca="true">IF(ISBLANK(OFFSET('Raw Data'!$A$3,MATCH('Data above threshold'!$A5,'Raw Data'!$B$4:$B$185,0),MATCH('Data above threshold'!CP$4,'Raw Data'!$3:$3,0)-1)),"",OFFSET('Raw Data'!$A$3,MATCH('Data above threshold'!$A5,'Raw Data'!$B$4:$B$185,0),MATCH('Data above threshold'!CP$4,'Raw Data'!$3:$3,0)-1))</f>
        <v/>
      </c>
      <c r="CQ5" s="102" t="str">
        <f aca="true">IF(ISBLANK(OFFSET('Raw Data'!$A$3,MATCH('Data above threshold'!$A5,'Raw Data'!$B$4:$B$185,0),MATCH('Data above threshold'!CQ$4,'Raw Data'!$3:$3,0)-1)),"",OFFSET('Raw Data'!$A$3,MATCH('Data above threshold'!$A5,'Raw Data'!$B$4:$B$185,0),MATCH('Data above threshold'!CQ$4,'Raw Data'!$3:$3,0)-1))</f>
        <v/>
      </c>
      <c r="CR5" s="102" t="str">
        <f aca="true">IF(ISBLANK(OFFSET('Raw Data'!$A$3,MATCH('Data above threshold'!$A5,'Raw Data'!$B$4:$B$185,0),MATCH('Data above threshold'!CR$4,'Raw Data'!$3:$3,0)-1)),"",OFFSET('Raw Data'!$A$3,MATCH('Data above threshold'!$A5,'Raw Data'!$B$4:$B$185,0),MATCH('Data above threshold'!CR$4,'Raw Data'!$3:$3,0)-1))</f>
        <v/>
      </c>
    </row>
    <row r="6" s="103" customFormat="true" ht="15.5" hidden="false" customHeight="false" outlineLevel="0" collapsed="false">
      <c r="A6" s="107" t="n">
        <v>1000</v>
      </c>
      <c r="B6" s="107" t="n">
        <v>1</v>
      </c>
      <c r="C6" s="107" t="str">
        <f aca="true">IF(ISBLANK(OFFSET('Raw Data'!$A$3,MATCH('Data above threshold'!$A6,'Raw Data'!$B$4:$B$185,0),MATCH('Data above threshold'!C$4,'Raw Data'!$3:$3,0)-1)),"",OFFSET('Raw Data'!$A$3,MATCH('Data above threshold'!$A6,'Raw Data'!$B$4:$B$185,0),MATCH('Data above threshold'!C$4,'Raw Data'!$3:$3,0)-1))</f>
        <v/>
      </c>
      <c r="D6" s="107" t="str">
        <f aca="true">IF(ISBLANK(OFFSET('Raw Data'!$A$3,MATCH('Data above threshold'!$A6,'Raw Data'!$B$4:$B$185,0),MATCH('Data above threshold'!D$4,'Raw Data'!$3:$3,0)-1)),"",OFFSET('Raw Data'!$A$3,MATCH('Data above threshold'!$A6,'Raw Data'!$B$4:$B$185,0),MATCH('Data above threshold'!D$4,'Raw Data'!$3:$3,0)-1))</f>
        <v>Consumer Empowerment and Confidence</v>
      </c>
      <c r="E6" s="107" t="str">
        <f aca="true">IF(ISBLANK(OFFSET('Raw Data'!$A$3,MATCH('Data above threshold'!$A6,'Raw Data'!$B$4:$B$185,0),MATCH('Data above threshold'!E$4,'Raw Data'!$3:$3,0)-1)),"",OFFSET('Raw Data'!$A$3,MATCH('Data above threshold'!$A6,'Raw Data'!$B$4:$B$185,0),MATCH('Data above threshold'!E$4,'Raw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07" t="str">
        <f aca="true">IF(ISBLANK(OFFSET('Raw Data'!$A$3,MATCH('Data above threshold'!$A6,'Raw Data'!$B$4:$B$185,0),MATCH('Data above threshold'!F$4,'Raw Data'!$3:$3,0)-1)),"",OFFSET('Raw Data'!$A$3,MATCH('Data above threshold'!$A6,'Raw Data'!$B$4:$B$185,0),MATCH('Data above threshold'!F$4,'Raw Data'!$3:$3,0)-1))</f>
        <v/>
      </c>
      <c r="G6" s="107" t="str">
        <f aca="true">IF(ISBLANK(OFFSET('Raw Data'!$A$3,MATCH('Data above threshold'!$A6,'Raw Data'!$B$4:$B$185,0),MATCH('Data above threshold'!G$4,'Raw Data'!$3:$3,0)-1)),"",OFFSET('Raw Data'!$A$3,MATCH('Data above threshold'!$A6,'Raw Data'!$B$4:$B$185,0),MATCH('Data above threshold'!G$4,'Raw Data'!$3:$3,0)-1))</f>
        <v/>
      </c>
      <c r="H6" s="107" t="str">
        <f aca="true">IF(ISBLANK(OFFSET('Raw Data'!$A$3,MATCH('Data above threshold'!$A6,'Raw Data'!$B$4:$B$185,0),MATCH('Data above threshold'!H$4,'Raw Data'!$3:$3,0)-1)),"",OFFSET('Raw Data'!$A$3,MATCH('Data above threshold'!$A6,'Raw Data'!$B$4:$B$185,0),MATCH('Data above threshold'!H$4,'Raw Data'!$3:$3,0)-1))</f>
        <v/>
      </c>
      <c r="I6" s="107" t="str">
        <f aca="true">IF(ISBLANK(OFFSET('Raw Data'!$A$3,MATCH('Data above threshold'!$A6,'Raw Data'!$B$4:$B$185,0),MATCH('Data above threshold'!I$4,'Raw Data'!$3:$3,0)-1)),"",OFFSET('Raw Data'!$A$3,MATCH('Data above threshold'!$A6,'Raw Data'!$B$4:$B$185,0),MATCH('Data above threshold'!I$4,'Raw Data'!$3:$3,0)-1))</f>
        <v/>
      </c>
      <c r="J6" s="107" t="str">
        <f aca="true">IF(ISBLANK(OFFSET('Raw Data'!$A$3,MATCH('Data above threshold'!$A6,'Raw Data'!$B$4:$B$185,0),MATCH('Data above threshold'!J$4,'Raw Data'!$3:$3,0)-1)),"",OFFSET('Raw Data'!$A$3,MATCH('Data above threshold'!$A6,'Raw Data'!$B$4:$B$185,0),MATCH('Data above threshold'!J$4,'Raw Data'!$3:$3,0)-1))</f>
        <v/>
      </c>
      <c r="K6" s="107"/>
      <c r="L6" s="107" t="str">
        <f aca="true">IF(ISBLANK(OFFSET('Raw Data'!$A$3,MATCH('Data above threshold'!$A6,'Raw Data'!$B$4:$B$185,0),MATCH('Data above threshold'!L$4,'Raw Data'!$3:$3,0)-1)),"",OFFSET('Raw Data'!$A$3,MATCH('Data above threshold'!$A6,'Raw Data'!$B$4:$B$185,0),MATCH('Data above threshold'!L$4,'Raw Data'!$3:$3,0)-1))</f>
        <v/>
      </c>
      <c r="M6" s="105" t="str">
        <f aca="false" t="array" ref="M6:M6">IFERROR(SKEW(IF(ISNUMBER(Q6:CN6),Q6:CN6,"")),"")</f>
        <v/>
      </c>
      <c r="N6" s="107"/>
      <c r="O6" s="107" t="str">
        <f aca="true">IF(ISBLANK(OFFSET('Raw Data'!$A$3,MATCH('Data above threshold'!$A6,'Raw Data'!$B$4:$B$185,0),MATCH('Data above threshold'!O$4,'Raw Data'!$3:$3,0)-1)),"",OFFSET('Raw Data'!$A$3,MATCH('Data above threshold'!$A6,'Raw Data'!$B$4:$B$185,0),MATCH('Data above threshold'!O$4,'Raw Data'!$3:$3,0)-1))</f>
        <v/>
      </c>
      <c r="P6" s="106" t="str">
        <f aca="false" t="array" ref="P6:P6">IF(B6&lt;4,"",1-IFERROR(SUM(ISNUMBER(Q6:CR6)*(1-$Q$3:$CR$3))/COUNTIF($Q$3:$CR$3,0),0))</f>
        <v/>
      </c>
      <c r="Q6" s="107" t="str">
        <f aca="true">IF(ISBLANK(OFFSET('Raw Data'!$A$3,MATCH('Data above threshold'!$A6,'Raw Data'!$B$4:$B$185,0),MATCH('Data above threshold'!Q$4,'Raw Data'!$3:$3,0)-1)),"",OFFSET('Raw Data'!$A$3,MATCH('Data above threshold'!$A6,'Raw Data'!$B$4:$B$185,0),MATCH('Data above threshold'!Q$4,'Raw Data'!$3:$3,0)-1))</f>
        <v/>
      </c>
      <c r="R6" s="107" t="str">
        <f aca="true">IF(ISBLANK(OFFSET('Raw Data'!$A$3,MATCH('Data above threshold'!$A6,'Raw Data'!$B$4:$B$185,0),MATCH('Data above threshold'!R$4,'Raw Data'!$3:$3,0)-1)),"",OFFSET('Raw Data'!$A$3,MATCH('Data above threshold'!$A6,'Raw Data'!$B$4:$B$185,0),MATCH('Data above threshold'!R$4,'Raw Data'!$3:$3,0)-1))</f>
        <v/>
      </c>
      <c r="S6" s="107" t="str">
        <f aca="true">IF(ISBLANK(OFFSET('Raw Data'!$A$3,MATCH('Data above threshold'!$A6,'Raw Data'!$B$4:$B$185,0),MATCH('Data above threshold'!S$4,'Raw Data'!$3:$3,0)-1)),"",OFFSET('Raw Data'!$A$3,MATCH('Data above threshold'!$A6,'Raw Data'!$B$4:$B$185,0),MATCH('Data above threshold'!S$4,'Raw Data'!$3:$3,0)-1))</f>
        <v/>
      </c>
      <c r="T6" s="107" t="str">
        <f aca="true">IF(ISBLANK(OFFSET('Raw Data'!$A$3,MATCH('Data above threshold'!$A6,'Raw Data'!$B$4:$B$185,0),MATCH('Data above threshold'!T$4,'Raw Data'!$3:$3,0)-1)),"",OFFSET('Raw Data'!$A$3,MATCH('Data above threshold'!$A6,'Raw Data'!$B$4:$B$185,0),MATCH('Data above threshold'!T$4,'Raw Data'!$3:$3,0)-1))</f>
        <v/>
      </c>
      <c r="U6" s="107" t="str">
        <f aca="true">IF(ISBLANK(OFFSET('Raw Data'!$A$3,MATCH('Data above threshold'!$A6,'Raw Data'!$B$4:$B$185,0),MATCH('Data above threshold'!U$4,'Raw Data'!$3:$3,0)-1)),"",OFFSET('Raw Data'!$A$3,MATCH('Data above threshold'!$A6,'Raw Data'!$B$4:$B$185,0),MATCH('Data above threshold'!U$4,'Raw Data'!$3:$3,0)-1))</f>
        <v/>
      </c>
      <c r="V6" s="107" t="str">
        <f aca="true">IF(ISBLANK(OFFSET('Raw Data'!$A$3,MATCH('Data above threshold'!$A6,'Raw Data'!$B$4:$B$185,0),MATCH('Data above threshold'!V$4,'Raw Data'!$3:$3,0)-1)),"",OFFSET('Raw Data'!$A$3,MATCH('Data above threshold'!$A6,'Raw Data'!$B$4:$B$185,0),MATCH('Data above threshold'!V$4,'Raw Data'!$3:$3,0)-1))</f>
        <v/>
      </c>
      <c r="W6" s="107" t="str">
        <f aca="true">IF(ISBLANK(OFFSET('Raw Data'!$A$3,MATCH('Data above threshold'!$A6,'Raw Data'!$B$4:$B$185,0),MATCH('Data above threshold'!W$4,'Raw Data'!$3:$3,0)-1)),"",OFFSET('Raw Data'!$A$3,MATCH('Data above threshold'!$A6,'Raw Data'!$B$4:$B$185,0),MATCH('Data above threshold'!W$4,'Raw Data'!$3:$3,0)-1))</f>
        <v/>
      </c>
      <c r="X6" s="107" t="str">
        <f aca="true">IF(ISBLANK(OFFSET('Raw Data'!$A$3,MATCH('Data above threshold'!$A6,'Raw Data'!$B$4:$B$185,0),MATCH('Data above threshold'!X$4,'Raw Data'!$3:$3,0)-1)),"",OFFSET('Raw Data'!$A$3,MATCH('Data above threshold'!$A6,'Raw Data'!$B$4:$B$185,0),MATCH('Data above threshold'!X$4,'Raw Data'!$3:$3,0)-1))</f>
        <v/>
      </c>
      <c r="Y6" s="107" t="str">
        <f aca="true">IF(ISBLANK(OFFSET('Raw Data'!$A$3,MATCH('Data above threshold'!$A6,'Raw Data'!$B$4:$B$185,0),MATCH('Data above threshold'!Y$4,'Raw Data'!$3:$3,0)-1)),"",OFFSET('Raw Data'!$A$3,MATCH('Data above threshold'!$A6,'Raw Data'!$B$4:$B$185,0),MATCH('Data above threshold'!Y$4,'Raw Data'!$3:$3,0)-1))</f>
        <v/>
      </c>
      <c r="Z6" s="107" t="str">
        <f aca="true">IF(ISBLANK(OFFSET('Raw Data'!$A$3,MATCH('Data above threshold'!$A6,'Raw Data'!$B$4:$B$185,0),MATCH('Data above threshold'!Z$4,'Raw Data'!$3:$3,0)-1)),"",OFFSET('Raw Data'!$A$3,MATCH('Data above threshold'!$A6,'Raw Data'!$B$4:$B$185,0),MATCH('Data above threshold'!Z$4,'Raw Data'!$3:$3,0)-1))</f>
        <v/>
      </c>
      <c r="AA6" s="107" t="str">
        <f aca="true">IF(ISBLANK(OFFSET('Raw Data'!$A$3,MATCH('Data above threshold'!$A6,'Raw Data'!$B$4:$B$185,0),MATCH('Data above threshold'!AA$4,'Raw Data'!$3:$3,0)-1)),"",OFFSET('Raw Data'!$A$3,MATCH('Data above threshold'!$A6,'Raw Data'!$B$4:$B$185,0),MATCH('Data above threshold'!AA$4,'Raw Data'!$3:$3,0)-1))</f>
        <v/>
      </c>
      <c r="AB6" s="107" t="str">
        <f aca="true">IF(ISBLANK(OFFSET('Raw Data'!$A$3,MATCH('Data above threshold'!$A6,'Raw Data'!$B$4:$B$185,0),MATCH('Data above threshold'!AB$4,'Raw Data'!$3:$3,0)-1)),"",OFFSET('Raw Data'!$A$3,MATCH('Data above threshold'!$A6,'Raw Data'!$B$4:$B$185,0),MATCH('Data above threshold'!AB$4,'Raw Data'!$3:$3,0)-1))</f>
        <v/>
      </c>
      <c r="AC6" s="107" t="str">
        <f aca="true">IF(ISBLANK(OFFSET('Raw Data'!$A$3,MATCH('Data above threshold'!$A6,'Raw Data'!$B$4:$B$185,0),MATCH('Data above threshold'!AC$4,'Raw Data'!$3:$3,0)-1)),"",OFFSET('Raw Data'!$A$3,MATCH('Data above threshold'!$A6,'Raw Data'!$B$4:$B$185,0),MATCH('Data above threshold'!AC$4,'Raw Data'!$3:$3,0)-1))</f>
        <v/>
      </c>
      <c r="AD6" s="107" t="str">
        <f aca="true">IF(ISBLANK(OFFSET('Raw Data'!$A$3,MATCH('Data above threshold'!$A6,'Raw Data'!$B$4:$B$185,0),MATCH('Data above threshold'!AD$4,'Raw Data'!$3:$3,0)-1)),"",OFFSET('Raw Data'!$A$3,MATCH('Data above threshold'!$A6,'Raw Data'!$B$4:$B$185,0),MATCH('Data above threshold'!AD$4,'Raw Data'!$3:$3,0)-1))</f>
        <v/>
      </c>
      <c r="AE6" s="107" t="str">
        <f aca="true">IF(ISBLANK(OFFSET('Raw Data'!$A$3,MATCH('Data above threshold'!$A6,'Raw Data'!$B$4:$B$185,0),MATCH('Data above threshold'!AE$4,'Raw Data'!$3:$3,0)-1)),"",OFFSET('Raw Data'!$A$3,MATCH('Data above threshold'!$A6,'Raw Data'!$B$4:$B$185,0),MATCH('Data above threshold'!AE$4,'Raw Data'!$3:$3,0)-1))</f>
        <v/>
      </c>
      <c r="AF6" s="107" t="str">
        <f aca="true">IF(ISBLANK(OFFSET('Raw Data'!$A$3,MATCH('Data above threshold'!$A6,'Raw Data'!$B$4:$B$185,0),MATCH('Data above threshold'!AF$4,'Raw Data'!$3:$3,0)-1)),"",OFFSET('Raw Data'!$A$3,MATCH('Data above threshold'!$A6,'Raw Data'!$B$4:$B$185,0),MATCH('Data above threshold'!AF$4,'Raw Data'!$3:$3,0)-1))</f>
        <v/>
      </c>
      <c r="AG6" s="107" t="str">
        <f aca="true">IF(ISBLANK(OFFSET('Raw Data'!$A$3,MATCH('Data above threshold'!$A6,'Raw Data'!$B$4:$B$185,0),MATCH('Data above threshold'!AG$4,'Raw Data'!$3:$3,0)-1)),"",OFFSET('Raw Data'!$A$3,MATCH('Data above threshold'!$A6,'Raw Data'!$B$4:$B$185,0),MATCH('Data above threshold'!AG$4,'Raw Data'!$3:$3,0)-1))</f>
        <v/>
      </c>
      <c r="AH6" s="107" t="str">
        <f aca="true">IF(ISBLANK(OFFSET('Raw Data'!$A$3,MATCH('Data above threshold'!$A6,'Raw Data'!$B$4:$B$185,0),MATCH('Data above threshold'!AH$4,'Raw Data'!$3:$3,0)-1)),"",OFFSET('Raw Data'!$A$3,MATCH('Data above threshold'!$A6,'Raw Data'!$B$4:$B$185,0),MATCH('Data above threshold'!AH$4,'Raw Data'!$3:$3,0)-1))</f>
        <v/>
      </c>
      <c r="AI6" s="107" t="str">
        <f aca="true">IF(ISBLANK(OFFSET('Raw Data'!$A$3,MATCH('Data above threshold'!$A6,'Raw Data'!$B$4:$B$185,0),MATCH('Data above threshold'!AI$4,'Raw Data'!$3:$3,0)-1)),"",OFFSET('Raw Data'!$A$3,MATCH('Data above threshold'!$A6,'Raw Data'!$B$4:$B$185,0),MATCH('Data above threshold'!AI$4,'Raw Data'!$3:$3,0)-1))</f>
        <v/>
      </c>
      <c r="AJ6" s="107" t="str">
        <f aca="true">IF(ISBLANK(OFFSET('Raw Data'!$A$3,MATCH('Data above threshold'!$A6,'Raw Data'!$B$4:$B$185,0),MATCH('Data above threshold'!AJ$4,'Raw Data'!$3:$3,0)-1)),"",OFFSET('Raw Data'!$A$3,MATCH('Data above threshold'!$A6,'Raw Data'!$B$4:$B$185,0),MATCH('Data above threshold'!AJ$4,'Raw Data'!$3:$3,0)-1))</f>
        <v/>
      </c>
      <c r="AK6" s="107" t="str">
        <f aca="true">IF(ISBLANK(OFFSET('Raw Data'!$A$3,MATCH('Data above threshold'!$A6,'Raw Data'!$B$4:$B$185,0),MATCH('Data above threshold'!AK$4,'Raw Data'!$3:$3,0)-1)),"",OFFSET('Raw Data'!$A$3,MATCH('Data above threshold'!$A6,'Raw Data'!$B$4:$B$185,0),MATCH('Data above threshold'!AK$4,'Raw Data'!$3:$3,0)-1))</f>
        <v/>
      </c>
      <c r="AL6" s="107" t="str">
        <f aca="true">IF(ISBLANK(OFFSET('Raw Data'!$A$3,MATCH('Data above threshold'!$A6,'Raw Data'!$B$4:$B$185,0),MATCH('Data above threshold'!AL$4,'Raw Data'!$3:$3,0)-1)),"",OFFSET('Raw Data'!$A$3,MATCH('Data above threshold'!$A6,'Raw Data'!$B$4:$B$185,0),MATCH('Data above threshold'!AL$4,'Raw Data'!$3:$3,0)-1))</f>
        <v/>
      </c>
      <c r="AM6" s="107" t="str">
        <f aca="true">IF(ISBLANK(OFFSET('Raw Data'!$A$3,MATCH('Data above threshold'!$A6,'Raw Data'!$B$4:$B$185,0),MATCH('Data above threshold'!AM$4,'Raw Data'!$3:$3,0)-1)),"",OFFSET('Raw Data'!$A$3,MATCH('Data above threshold'!$A6,'Raw Data'!$B$4:$B$185,0),MATCH('Data above threshold'!AM$4,'Raw Data'!$3:$3,0)-1))</f>
        <v/>
      </c>
      <c r="AN6" s="107" t="str">
        <f aca="true">IF(ISBLANK(OFFSET('Raw Data'!$A$3,MATCH('Data above threshold'!$A6,'Raw Data'!$B$4:$B$185,0),MATCH('Data above threshold'!AN$4,'Raw Data'!$3:$3,0)-1)),"",OFFSET('Raw Data'!$A$3,MATCH('Data above threshold'!$A6,'Raw Data'!$B$4:$B$185,0),MATCH('Data above threshold'!AN$4,'Raw Data'!$3:$3,0)-1))</f>
        <v/>
      </c>
      <c r="AO6" s="107" t="str">
        <f aca="true">IF(ISBLANK(OFFSET('Raw Data'!$A$3,MATCH('Data above threshold'!$A6,'Raw Data'!$B$4:$B$185,0),MATCH('Data above threshold'!AO$4,'Raw Data'!$3:$3,0)-1)),"",OFFSET('Raw Data'!$A$3,MATCH('Data above threshold'!$A6,'Raw Data'!$B$4:$B$185,0),MATCH('Data above threshold'!AO$4,'Raw Data'!$3:$3,0)-1))</f>
        <v/>
      </c>
      <c r="AP6" s="107" t="str">
        <f aca="true">IF(ISBLANK(OFFSET('Raw Data'!$A$3,MATCH('Data above threshold'!$A6,'Raw Data'!$B$4:$B$185,0),MATCH('Data above threshold'!AP$4,'Raw Data'!$3:$3,0)-1)),"",OFFSET('Raw Data'!$A$3,MATCH('Data above threshold'!$A6,'Raw Data'!$B$4:$B$185,0),MATCH('Data above threshold'!AP$4,'Raw Data'!$3:$3,0)-1))</f>
        <v/>
      </c>
      <c r="AQ6" s="107" t="str">
        <f aca="true">IF(ISBLANK(OFFSET('Raw Data'!$A$3,MATCH('Data above threshold'!$A6,'Raw Data'!$B$4:$B$185,0),MATCH('Data above threshold'!AQ$4,'Raw Data'!$3:$3,0)-1)),"",OFFSET('Raw Data'!$A$3,MATCH('Data above threshold'!$A6,'Raw Data'!$B$4:$B$185,0),MATCH('Data above threshold'!AQ$4,'Raw Data'!$3:$3,0)-1))</f>
        <v/>
      </c>
      <c r="AR6" s="107" t="str">
        <f aca="true">IF(ISBLANK(OFFSET('Raw Data'!$A$3,MATCH('Data above threshold'!$A6,'Raw Data'!$B$4:$B$185,0),MATCH('Data above threshold'!AR$4,'Raw Data'!$3:$3,0)-1)),"",OFFSET('Raw Data'!$A$3,MATCH('Data above threshold'!$A6,'Raw Data'!$B$4:$B$185,0),MATCH('Data above threshold'!AR$4,'Raw Data'!$3:$3,0)-1))</f>
        <v/>
      </c>
      <c r="AS6" s="107" t="str">
        <f aca="true">IF(ISBLANK(OFFSET('Raw Data'!$A$3,MATCH('Data above threshold'!$A6,'Raw Data'!$B$4:$B$185,0),MATCH('Data above threshold'!AS$4,'Raw Data'!$3:$3,0)-1)),"",OFFSET('Raw Data'!$A$3,MATCH('Data above threshold'!$A6,'Raw Data'!$B$4:$B$185,0),MATCH('Data above threshold'!AS$4,'Raw Data'!$3:$3,0)-1))</f>
        <v/>
      </c>
      <c r="AT6" s="107" t="str">
        <f aca="true">IF(ISBLANK(OFFSET('Raw Data'!$A$3,MATCH('Data above threshold'!$A6,'Raw Data'!$B$4:$B$185,0),MATCH('Data above threshold'!AT$4,'Raw Data'!$3:$3,0)-1)),"",OFFSET('Raw Data'!$A$3,MATCH('Data above threshold'!$A6,'Raw Data'!$B$4:$B$185,0),MATCH('Data above threshold'!AT$4,'Raw Data'!$3:$3,0)-1))</f>
        <v/>
      </c>
      <c r="AU6" s="107" t="str">
        <f aca="true">IF(ISBLANK(OFFSET('Raw Data'!$A$3,MATCH('Data above threshold'!$A6,'Raw Data'!$B$4:$B$185,0),MATCH('Data above threshold'!AU$4,'Raw Data'!$3:$3,0)-1)),"",OFFSET('Raw Data'!$A$3,MATCH('Data above threshold'!$A6,'Raw Data'!$B$4:$B$185,0),MATCH('Data above threshold'!AU$4,'Raw Data'!$3:$3,0)-1))</f>
        <v/>
      </c>
      <c r="AV6" s="107" t="str">
        <f aca="true">IF(ISBLANK(OFFSET('Raw Data'!$A$3,MATCH('Data above threshold'!$A6,'Raw Data'!$B$4:$B$185,0),MATCH('Data above threshold'!AV$4,'Raw Data'!$3:$3,0)-1)),"",OFFSET('Raw Data'!$A$3,MATCH('Data above threshold'!$A6,'Raw Data'!$B$4:$B$185,0),MATCH('Data above threshold'!AV$4,'Raw Data'!$3:$3,0)-1))</f>
        <v/>
      </c>
      <c r="AW6" s="107" t="str">
        <f aca="true">IF(ISBLANK(OFFSET('Raw Data'!$A$3,MATCH('Data above threshold'!$A6,'Raw Data'!$B$4:$B$185,0),MATCH('Data above threshold'!AW$4,'Raw Data'!$3:$3,0)-1)),"",OFFSET('Raw Data'!$A$3,MATCH('Data above threshold'!$A6,'Raw Data'!$B$4:$B$185,0),MATCH('Data above threshold'!AW$4,'Raw Data'!$3:$3,0)-1))</f>
        <v/>
      </c>
      <c r="AX6" s="107" t="str">
        <f aca="true">IF(ISBLANK(OFFSET('Raw Data'!$A$3,MATCH('Data above threshold'!$A6,'Raw Data'!$B$4:$B$185,0),MATCH('Data above threshold'!AX$4,'Raw Data'!$3:$3,0)-1)),"",OFFSET('Raw Data'!$A$3,MATCH('Data above threshold'!$A6,'Raw Data'!$B$4:$B$185,0),MATCH('Data above threshold'!AX$4,'Raw Data'!$3:$3,0)-1))</f>
        <v/>
      </c>
      <c r="AY6" s="107" t="str">
        <f aca="true">IF(ISBLANK(OFFSET('Raw Data'!$A$3,MATCH('Data above threshold'!$A6,'Raw Data'!$B$4:$B$185,0),MATCH('Data above threshold'!AY$4,'Raw Data'!$3:$3,0)-1)),"",OFFSET('Raw Data'!$A$3,MATCH('Data above threshold'!$A6,'Raw Data'!$B$4:$B$185,0),MATCH('Data above threshold'!AY$4,'Raw Data'!$3:$3,0)-1))</f>
        <v/>
      </c>
      <c r="AZ6" s="107" t="str">
        <f aca="true">IF(ISBLANK(OFFSET('Raw Data'!$A$3,MATCH('Data above threshold'!$A6,'Raw Data'!$B$4:$B$185,0),MATCH('Data above threshold'!AZ$4,'Raw Data'!$3:$3,0)-1)),"",OFFSET('Raw Data'!$A$3,MATCH('Data above threshold'!$A6,'Raw Data'!$B$4:$B$185,0),MATCH('Data above threshold'!AZ$4,'Raw Data'!$3:$3,0)-1))</f>
        <v/>
      </c>
      <c r="BA6" s="107" t="str">
        <f aca="true">IF(ISBLANK(OFFSET('Raw Data'!$A$3,MATCH('Data above threshold'!$A6,'Raw Data'!$B$4:$B$185,0),MATCH('Data above threshold'!BA$4,'Raw Data'!$3:$3,0)-1)),"",OFFSET('Raw Data'!$A$3,MATCH('Data above threshold'!$A6,'Raw Data'!$B$4:$B$185,0),MATCH('Data above threshold'!BA$4,'Raw Data'!$3:$3,0)-1))</f>
        <v/>
      </c>
      <c r="BB6" s="107" t="str">
        <f aca="true">IF(ISBLANK(OFFSET('Raw Data'!$A$3,MATCH('Data above threshold'!$A6,'Raw Data'!$B$4:$B$185,0),MATCH('Data above threshold'!BB$4,'Raw Data'!$3:$3,0)-1)),"",OFFSET('Raw Data'!$A$3,MATCH('Data above threshold'!$A6,'Raw Data'!$B$4:$B$185,0),MATCH('Data above threshold'!BB$4,'Raw Data'!$3:$3,0)-1))</f>
        <v/>
      </c>
      <c r="BC6" s="107" t="str">
        <f aca="true">IF(ISBLANK(OFFSET('Raw Data'!$A$3,MATCH('Data above threshold'!$A6,'Raw Data'!$B$4:$B$185,0),MATCH('Data above threshold'!BC$4,'Raw Data'!$3:$3,0)-1)),"",OFFSET('Raw Data'!$A$3,MATCH('Data above threshold'!$A6,'Raw Data'!$B$4:$B$185,0),MATCH('Data above threshold'!BC$4,'Raw Data'!$3:$3,0)-1))</f>
        <v/>
      </c>
      <c r="BD6" s="107" t="str">
        <f aca="true">IF(ISBLANK(OFFSET('Raw Data'!$A$3,MATCH('Data above threshold'!$A6,'Raw Data'!$B$4:$B$185,0),MATCH('Data above threshold'!BD$4,'Raw Data'!$3:$3,0)-1)),"",OFFSET('Raw Data'!$A$3,MATCH('Data above threshold'!$A6,'Raw Data'!$B$4:$B$185,0),MATCH('Data above threshold'!BD$4,'Raw Data'!$3:$3,0)-1))</f>
        <v/>
      </c>
      <c r="BE6" s="107" t="str">
        <f aca="true">IF(ISBLANK(OFFSET('Raw Data'!$A$3,MATCH('Data above threshold'!$A6,'Raw Data'!$B$4:$B$185,0),MATCH('Data above threshold'!BE$4,'Raw Data'!$3:$3,0)-1)),"",OFFSET('Raw Data'!$A$3,MATCH('Data above threshold'!$A6,'Raw Data'!$B$4:$B$185,0),MATCH('Data above threshold'!BE$4,'Raw Data'!$3:$3,0)-1))</f>
        <v/>
      </c>
      <c r="BF6" s="107" t="str">
        <f aca="true">IF(ISBLANK(OFFSET('Raw Data'!$A$3,MATCH('Data above threshold'!$A6,'Raw Data'!$B$4:$B$185,0),MATCH('Data above threshold'!BF$4,'Raw Data'!$3:$3,0)-1)),"",OFFSET('Raw Data'!$A$3,MATCH('Data above threshold'!$A6,'Raw Data'!$B$4:$B$185,0),MATCH('Data above threshold'!BF$4,'Raw Data'!$3:$3,0)-1))</f>
        <v/>
      </c>
      <c r="BG6" s="107" t="str">
        <f aca="true">IF(ISBLANK(OFFSET('Raw Data'!$A$3,MATCH('Data above threshold'!$A6,'Raw Data'!$B$4:$B$185,0),MATCH('Data above threshold'!BG$4,'Raw Data'!$3:$3,0)-1)),"",OFFSET('Raw Data'!$A$3,MATCH('Data above threshold'!$A6,'Raw Data'!$B$4:$B$185,0),MATCH('Data above threshold'!BG$4,'Raw Data'!$3:$3,0)-1))</f>
        <v/>
      </c>
      <c r="BH6" s="107" t="str">
        <f aca="true">IF(ISBLANK(OFFSET('Raw Data'!$A$3,MATCH('Data above threshold'!$A6,'Raw Data'!$B$4:$B$185,0),MATCH('Data above threshold'!BH$4,'Raw Data'!$3:$3,0)-1)),"",OFFSET('Raw Data'!$A$3,MATCH('Data above threshold'!$A6,'Raw Data'!$B$4:$B$185,0),MATCH('Data above threshold'!BH$4,'Raw Data'!$3:$3,0)-1))</f>
        <v/>
      </c>
      <c r="BI6" s="107" t="str">
        <f aca="true">IF(ISBLANK(OFFSET('Raw Data'!$A$3,MATCH('Data above threshold'!$A6,'Raw Data'!$B$4:$B$185,0),MATCH('Data above threshold'!BI$4,'Raw Data'!$3:$3,0)-1)),"",OFFSET('Raw Data'!$A$3,MATCH('Data above threshold'!$A6,'Raw Data'!$B$4:$B$185,0),MATCH('Data above threshold'!BI$4,'Raw Data'!$3:$3,0)-1))</f>
        <v/>
      </c>
      <c r="BJ6" s="107" t="str">
        <f aca="true">IF(ISBLANK(OFFSET('Raw Data'!$A$3,MATCH('Data above threshold'!$A6,'Raw Data'!$B$4:$B$185,0),MATCH('Data above threshold'!BJ$4,'Raw Data'!$3:$3,0)-1)),"",OFFSET('Raw Data'!$A$3,MATCH('Data above threshold'!$A6,'Raw Data'!$B$4:$B$185,0),MATCH('Data above threshold'!BJ$4,'Raw Data'!$3:$3,0)-1))</f>
        <v/>
      </c>
      <c r="BK6" s="107" t="str">
        <f aca="true">IF(ISBLANK(OFFSET('Raw Data'!$A$3,MATCH('Data above threshold'!$A6,'Raw Data'!$B$4:$B$185,0),MATCH('Data above threshold'!BK$4,'Raw Data'!$3:$3,0)-1)),"",OFFSET('Raw Data'!$A$3,MATCH('Data above threshold'!$A6,'Raw Data'!$B$4:$B$185,0),MATCH('Data above threshold'!BK$4,'Raw Data'!$3:$3,0)-1))</f>
        <v/>
      </c>
      <c r="BL6" s="107" t="str">
        <f aca="true">IF(ISBLANK(OFFSET('Raw Data'!$A$3,MATCH('Data above threshold'!$A6,'Raw Data'!$B$4:$B$185,0),MATCH('Data above threshold'!BL$4,'Raw Data'!$3:$3,0)-1)),"",OFFSET('Raw Data'!$A$3,MATCH('Data above threshold'!$A6,'Raw Data'!$B$4:$B$185,0),MATCH('Data above threshold'!BL$4,'Raw Data'!$3:$3,0)-1))</f>
        <v/>
      </c>
      <c r="BM6" s="107" t="str">
        <f aca="true">IF(ISBLANK(OFFSET('Raw Data'!$A$3,MATCH('Data above threshold'!$A6,'Raw Data'!$B$4:$B$185,0),MATCH('Data above threshold'!BM$4,'Raw Data'!$3:$3,0)-1)),"",OFFSET('Raw Data'!$A$3,MATCH('Data above threshold'!$A6,'Raw Data'!$B$4:$B$185,0),MATCH('Data above threshold'!BM$4,'Raw Data'!$3:$3,0)-1))</f>
        <v/>
      </c>
      <c r="BN6" s="107" t="str">
        <f aca="true">IF(ISBLANK(OFFSET('Raw Data'!$A$3,MATCH('Data above threshold'!$A6,'Raw Data'!$B$4:$B$185,0),MATCH('Data above threshold'!BN$4,'Raw Data'!$3:$3,0)-1)),"",OFFSET('Raw Data'!$A$3,MATCH('Data above threshold'!$A6,'Raw Data'!$B$4:$B$185,0),MATCH('Data above threshold'!BN$4,'Raw Data'!$3:$3,0)-1))</f>
        <v/>
      </c>
      <c r="BO6" s="107" t="str">
        <f aca="true">IF(ISBLANK(OFFSET('Raw Data'!$A$3,MATCH('Data above threshold'!$A6,'Raw Data'!$B$4:$B$185,0),MATCH('Data above threshold'!BO$4,'Raw Data'!$3:$3,0)-1)),"",OFFSET('Raw Data'!$A$3,MATCH('Data above threshold'!$A6,'Raw Data'!$B$4:$B$185,0),MATCH('Data above threshold'!BO$4,'Raw Data'!$3:$3,0)-1))</f>
        <v/>
      </c>
      <c r="BP6" s="107" t="str">
        <f aca="true">IF(ISBLANK(OFFSET('Raw Data'!$A$3,MATCH('Data above threshold'!$A6,'Raw Data'!$B$4:$B$185,0),MATCH('Data above threshold'!BP$4,'Raw Data'!$3:$3,0)-1)),"",OFFSET('Raw Data'!$A$3,MATCH('Data above threshold'!$A6,'Raw Data'!$B$4:$B$185,0),MATCH('Data above threshold'!BP$4,'Raw Data'!$3:$3,0)-1))</f>
        <v/>
      </c>
      <c r="BQ6" s="107" t="str">
        <f aca="true">IF(ISBLANK(OFFSET('Raw Data'!$A$3,MATCH('Data above threshold'!$A6,'Raw Data'!$B$4:$B$185,0),MATCH('Data above threshold'!BQ$4,'Raw Data'!$3:$3,0)-1)),"",OFFSET('Raw Data'!$A$3,MATCH('Data above threshold'!$A6,'Raw Data'!$B$4:$B$185,0),MATCH('Data above threshold'!BQ$4,'Raw Data'!$3:$3,0)-1))</f>
        <v/>
      </c>
      <c r="BR6" s="107" t="str">
        <f aca="true">IF(ISBLANK(OFFSET('Raw Data'!$A$3,MATCH('Data above threshold'!$A6,'Raw Data'!$B$4:$B$185,0),MATCH('Data above threshold'!BR$4,'Raw Data'!$3:$3,0)-1)),"",OFFSET('Raw Data'!$A$3,MATCH('Data above threshold'!$A6,'Raw Data'!$B$4:$B$185,0),MATCH('Data above threshold'!BR$4,'Raw Data'!$3:$3,0)-1))</f>
        <v/>
      </c>
      <c r="BS6" s="107" t="str">
        <f aca="true">IF(ISBLANK(OFFSET('Raw Data'!$A$3,MATCH('Data above threshold'!$A6,'Raw Data'!$B$4:$B$185,0),MATCH('Data above threshold'!BS$4,'Raw Data'!$3:$3,0)-1)),"",OFFSET('Raw Data'!$A$3,MATCH('Data above threshold'!$A6,'Raw Data'!$B$4:$B$185,0),MATCH('Data above threshold'!BS$4,'Raw Data'!$3:$3,0)-1))</f>
        <v/>
      </c>
      <c r="BT6" s="107" t="str">
        <f aca="true">IF(ISBLANK(OFFSET('Raw Data'!$A$3,MATCH('Data above threshold'!$A6,'Raw Data'!$B$4:$B$185,0),MATCH('Data above threshold'!BT$4,'Raw Data'!$3:$3,0)-1)),"",OFFSET('Raw Data'!$A$3,MATCH('Data above threshold'!$A6,'Raw Data'!$B$4:$B$185,0),MATCH('Data above threshold'!BT$4,'Raw Data'!$3:$3,0)-1))</f>
        <v/>
      </c>
      <c r="BU6" s="107" t="str">
        <f aca="true">IF(ISBLANK(OFFSET('Raw Data'!$A$3,MATCH('Data above threshold'!$A6,'Raw Data'!$B$4:$B$185,0),MATCH('Data above threshold'!BU$4,'Raw Data'!$3:$3,0)-1)),"",OFFSET('Raw Data'!$A$3,MATCH('Data above threshold'!$A6,'Raw Data'!$B$4:$B$185,0),MATCH('Data above threshold'!BU$4,'Raw Data'!$3:$3,0)-1))</f>
        <v/>
      </c>
      <c r="BV6" s="107" t="str">
        <f aca="true">IF(ISBLANK(OFFSET('Raw Data'!$A$3,MATCH('Data above threshold'!$A6,'Raw Data'!$B$4:$B$185,0),MATCH('Data above threshold'!BV$4,'Raw Data'!$3:$3,0)-1)),"",OFFSET('Raw Data'!$A$3,MATCH('Data above threshold'!$A6,'Raw Data'!$B$4:$B$185,0),MATCH('Data above threshold'!BV$4,'Raw Data'!$3:$3,0)-1))</f>
        <v/>
      </c>
      <c r="BW6" s="107" t="str">
        <f aca="true">IF(ISBLANK(OFFSET('Raw Data'!$A$3,MATCH('Data above threshold'!$A6,'Raw Data'!$B$4:$B$185,0),MATCH('Data above threshold'!BW$4,'Raw Data'!$3:$3,0)-1)),"",OFFSET('Raw Data'!$A$3,MATCH('Data above threshold'!$A6,'Raw Data'!$B$4:$B$185,0),MATCH('Data above threshold'!BW$4,'Raw Data'!$3:$3,0)-1))</f>
        <v/>
      </c>
      <c r="BX6" s="107" t="str">
        <f aca="true">IF(ISBLANK(OFFSET('Raw Data'!$A$3,MATCH('Data above threshold'!$A6,'Raw Data'!$B$4:$B$185,0),MATCH('Data above threshold'!BX$4,'Raw Data'!$3:$3,0)-1)),"",OFFSET('Raw Data'!$A$3,MATCH('Data above threshold'!$A6,'Raw Data'!$B$4:$B$185,0),MATCH('Data above threshold'!BX$4,'Raw Data'!$3:$3,0)-1))</f>
        <v/>
      </c>
      <c r="BY6" s="107" t="str">
        <f aca="true">IF(ISBLANK(OFFSET('Raw Data'!$A$3,MATCH('Data above threshold'!$A6,'Raw Data'!$B$4:$B$185,0),MATCH('Data above threshold'!BY$4,'Raw Data'!$3:$3,0)-1)),"",OFFSET('Raw Data'!$A$3,MATCH('Data above threshold'!$A6,'Raw Data'!$B$4:$B$185,0),MATCH('Data above threshold'!BY$4,'Raw Data'!$3:$3,0)-1))</f>
        <v/>
      </c>
      <c r="BZ6" s="107" t="str">
        <f aca="true">IF(ISBLANK(OFFSET('Raw Data'!$A$3,MATCH('Data above threshold'!$A6,'Raw Data'!$B$4:$B$185,0),MATCH('Data above threshold'!BZ$4,'Raw Data'!$3:$3,0)-1)),"",OFFSET('Raw Data'!$A$3,MATCH('Data above threshold'!$A6,'Raw Data'!$B$4:$B$185,0),MATCH('Data above threshold'!BZ$4,'Raw Data'!$3:$3,0)-1))</f>
        <v/>
      </c>
      <c r="CA6" s="107" t="str">
        <f aca="true">IF(ISBLANK(OFFSET('Raw Data'!$A$3,MATCH('Data above threshold'!$A6,'Raw Data'!$B$4:$B$185,0),MATCH('Data above threshold'!CA$4,'Raw Data'!$3:$3,0)-1)),"",OFFSET('Raw Data'!$A$3,MATCH('Data above threshold'!$A6,'Raw Data'!$B$4:$B$185,0),MATCH('Data above threshold'!CA$4,'Raw Data'!$3:$3,0)-1))</f>
        <v/>
      </c>
      <c r="CB6" s="107" t="str">
        <f aca="true">IF(ISBLANK(OFFSET('Raw Data'!$A$3,MATCH('Data above threshold'!$A6,'Raw Data'!$B$4:$B$185,0),MATCH('Data above threshold'!CB$4,'Raw Data'!$3:$3,0)-1)),"",OFFSET('Raw Data'!$A$3,MATCH('Data above threshold'!$A6,'Raw Data'!$B$4:$B$185,0),MATCH('Data above threshold'!CB$4,'Raw Data'!$3:$3,0)-1))</f>
        <v/>
      </c>
      <c r="CC6" s="107" t="str">
        <f aca="true">IF(ISBLANK(OFFSET('Raw Data'!$A$3,MATCH('Data above threshold'!$A6,'Raw Data'!$B$4:$B$185,0),MATCH('Data above threshold'!CC$4,'Raw Data'!$3:$3,0)-1)),"",OFFSET('Raw Data'!$A$3,MATCH('Data above threshold'!$A6,'Raw Data'!$B$4:$B$185,0),MATCH('Data above threshold'!CC$4,'Raw Data'!$3:$3,0)-1))</f>
        <v/>
      </c>
      <c r="CD6" s="107" t="str">
        <f aca="true">IF(ISBLANK(OFFSET('Raw Data'!$A$3,MATCH('Data above threshold'!$A6,'Raw Data'!$B$4:$B$185,0),MATCH('Data above threshold'!CD$4,'Raw Data'!$3:$3,0)-1)),"",OFFSET('Raw Data'!$A$3,MATCH('Data above threshold'!$A6,'Raw Data'!$B$4:$B$185,0),MATCH('Data above threshold'!CD$4,'Raw Data'!$3:$3,0)-1))</f>
        <v/>
      </c>
      <c r="CE6" s="107" t="str">
        <f aca="true">IF(ISBLANK(OFFSET('Raw Data'!$A$3,MATCH('Data above threshold'!$A6,'Raw Data'!$B$4:$B$185,0),MATCH('Data above threshold'!CE$4,'Raw Data'!$3:$3,0)-1)),"",OFFSET('Raw Data'!$A$3,MATCH('Data above threshold'!$A6,'Raw Data'!$B$4:$B$185,0),MATCH('Data above threshold'!CE$4,'Raw Data'!$3:$3,0)-1))</f>
        <v/>
      </c>
      <c r="CF6" s="107" t="str">
        <f aca="true">IF(ISBLANK(OFFSET('Raw Data'!$A$3,MATCH('Data above threshold'!$A6,'Raw Data'!$B$4:$B$185,0),MATCH('Data above threshold'!CF$4,'Raw Data'!$3:$3,0)-1)),"",OFFSET('Raw Data'!$A$3,MATCH('Data above threshold'!$A6,'Raw Data'!$B$4:$B$185,0),MATCH('Data above threshold'!CF$4,'Raw Data'!$3:$3,0)-1))</f>
        <v/>
      </c>
      <c r="CG6" s="107" t="str">
        <f aca="true">IF(ISBLANK(OFFSET('Raw Data'!$A$3,MATCH('Data above threshold'!$A6,'Raw Data'!$B$4:$B$185,0),MATCH('Data above threshold'!CG$4,'Raw Data'!$3:$3,0)-1)),"",OFFSET('Raw Data'!$A$3,MATCH('Data above threshold'!$A6,'Raw Data'!$B$4:$B$185,0),MATCH('Data above threshold'!CG$4,'Raw Data'!$3:$3,0)-1))</f>
        <v/>
      </c>
      <c r="CH6" s="107" t="str">
        <f aca="true">IF(ISBLANK(OFFSET('Raw Data'!$A$3,MATCH('Data above threshold'!$A6,'Raw Data'!$B$4:$B$185,0),MATCH('Data above threshold'!CH$4,'Raw Data'!$3:$3,0)-1)),"",OFFSET('Raw Data'!$A$3,MATCH('Data above threshold'!$A6,'Raw Data'!$B$4:$B$185,0),MATCH('Data above threshold'!CH$4,'Raw Data'!$3:$3,0)-1))</f>
        <v/>
      </c>
      <c r="CI6" s="107" t="str">
        <f aca="true">IF(ISBLANK(OFFSET('Raw Data'!$A$3,MATCH('Data above threshold'!$A6,'Raw Data'!$B$4:$B$185,0),MATCH('Data above threshold'!CI$4,'Raw Data'!$3:$3,0)-1)),"",OFFSET('Raw Data'!$A$3,MATCH('Data above threshold'!$A6,'Raw Data'!$B$4:$B$185,0),MATCH('Data above threshold'!CI$4,'Raw Data'!$3:$3,0)-1))</f>
        <v/>
      </c>
      <c r="CJ6" s="107" t="str">
        <f aca="true">IF(ISBLANK(OFFSET('Raw Data'!$A$3,MATCH('Data above threshold'!$A6,'Raw Data'!$B$4:$B$185,0),MATCH('Data above threshold'!CJ$4,'Raw Data'!$3:$3,0)-1)),"",OFFSET('Raw Data'!$A$3,MATCH('Data above threshold'!$A6,'Raw Data'!$B$4:$B$185,0),MATCH('Data above threshold'!CJ$4,'Raw Data'!$3:$3,0)-1))</f>
        <v/>
      </c>
      <c r="CK6" s="107" t="str">
        <f aca="true">IF(ISBLANK(OFFSET('Raw Data'!$A$3,MATCH('Data above threshold'!$A6,'Raw Data'!$B$4:$B$185,0),MATCH('Data above threshold'!CK$4,'Raw Data'!$3:$3,0)-1)),"",OFFSET('Raw Data'!$A$3,MATCH('Data above threshold'!$A6,'Raw Data'!$B$4:$B$185,0),MATCH('Data above threshold'!CK$4,'Raw Data'!$3:$3,0)-1))</f>
        <v/>
      </c>
      <c r="CL6" s="107" t="str">
        <f aca="true">IF(ISBLANK(OFFSET('Raw Data'!$A$3,MATCH('Data above threshold'!$A6,'Raw Data'!$B$4:$B$185,0),MATCH('Data above threshold'!CL$4,'Raw Data'!$3:$3,0)-1)),"",OFFSET('Raw Data'!$A$3,MATCH('Data above threshold'!$A6,'Raw Data'!$B$4:$B$185,0),MATCH('Data above threshold'!CL$4,'Raw Data'!$3:$3,0)-1))</f>
        <v/>
      </c>
      <c r="CM6" s="107" t="str">
        <f aca="true">IF(ISBLANK(OFFSET('Raw Data'!$A$3,MATCH('Data above threshold'!$A6,'Raw Data'!$B$4:$B$185,0),MATCH('Data above threshold'!CM$4,'Raw Data'!$3:$3,0)-1)),"",OFFSET('Raw Data'!$A$3,MATCH('Data above threshold'!$A6,'Raw Data'!$B$4:$B$185,0),MATCH('Data above threshold'!CM$4,'Raw Data'!$3:$3,0)-1))</f>
        <v/>
      </c>
      <c r="CN6" s="107" t="str">
        <f aca="true">IF(ISBLANK(OFFSET('Raw Data'!$A$3,MATCH('Data above threshold'!$A6,'Raw Data'!$B$4:$B$185,0),MATCH('Data above threshold'!CN$4,'Raw Data'!$3:$3,0)-1)),"",OFFSET('Raw Data'!$A$3,MATCH('Data above threshold'!$A6,'Raw Data'!$B$4:$B$185,0),MATCH('Data above threshold'!CN$4,'Raw Data'!$3:$3,0)-1))</f>
        <v/>
      </c>
      <c r="CO6" s="107" t="str">
        <f aca="true">IF(ISBLANK(OFFSET('Raw Data'!$A$3,MATCH('Data above threshold'!$A6,'Raw Data'!$B$4:$B$185,0),MATCH('Data above threshold'!CO$4,'Raw Data'!$3:$3,0)-1)),"",OFFSET('Raw Data'!$A$3,MATCH('Data above threshold'!$A6,'Raw Data'!$B$4:$B$185,0),MATCH('Data above threshold'!CO$4,'Raw Data'!$3:$3,0)-1))</f>
        <v/>
      </c>
      <c r="CP6" s="107" t="str">
        <f aca="true">IF(ISBLANK(OFFSET('Raw Data'!$A$3,MATCH('Data above threshold'!$A6,'Raw Data'!$B$4:$B$185,0),MATCH('Data above threshold'!CP$4,'Raw Data'!$3:$3,0)-1)),"",OFFSET('Raw Data'!$A$3,MATCH('Data above threshold'!$A6,'Raw Data'!$B$4:$B$185,0),MATCH('Data above threshold'!CP$4,'Raw Data'!$3:$3,0)-1))</f>
        <v/>
      </c>
      <c r="CQ6" s="107" t="str">
        <f aca="true">IF(ISBLANK(OFFSET('Raw Data'!$A$3,MATCH('Data above threshold'!$A6,'Raw Data'!$B$4:$B$185,0),MATCH('Data above threshold'!CQ$4,'Raw Data'!$3:$3,0)-1)),"",OFFSET('Raw Data'!$A$3,MATCH('Data above threshold'!$A6,'Raw Data'!$B$4:$B$185,0),MATCH('Data above threshold'!CQ$4,'Raw Data'!$3:$3,0)-1))</f>
        <v/>
      </c>
      <c r="CR6" s="107" t="str">
        <f aca="true">IF(ISBLANK(OFFSET('Raw Data'!$A$3,MATCH('Data above threshold'!$A6,'Raw Data'!$B$4:$B$185,0),MATCH('Data above threshold'!CR$4,'Raw Data'!$3:$3,0)-1)),"",OFFSET('Raw Data'!$A$3,MATCH('Data above threshold'!$A6,'Raw Data'!$B$4:$B$185,0),MATCH('Data above threshold'!CR$4,'Raw Data'!$3:$3,0)-1))</f>
        <v/>
      </c>
    </row>
    <row r="7" s="103" customFormat="true" ht="16.5" hidden="false" customHeight="true" outlineLevel="0" collapsed="false">
      <c r="A7" s="107" t="n">
        <v>1100</v>
      </c>
      <c r="B7" s="107" t="n">
        <v>2</v>
      </c>
      <c r="C7" s="107" t="str">
        <f aca="true">IF(ISBLANK(OFFSET('Raw Data'!$A$3,MATCH('Data above threshold'!$A7,'Raw Data'!$B$4:$B$185,0),MATCH('Data above threshold'!C$4,'Raw Data'!$3:$3,0)-1)),"",OFFSET('Raw Data'!$A$3,MATCH('Data above threshold'!$A7,'Raw Data'!$B$4:$B$185,0),MATCH('Data above threshold'!C$4,'Raw Data'!$3:$3,0)-1))</f>
        <v/>
      </c>
      <c r="D7" s="107" t="str">
        <f aca="true">IF(ISBLANK(OFFSET('Raw Data'!$A$3,MATCH('Data above threshold'!$A7,'Raw Data'!$B$4:$B$185,0),MATCH('Data above threshold'!D$4,'Raw Data'!$3:$3,0)-1)),"",OFFSET('Raw Data'!$A$3,MATCH('Data above threshold'!$A7,'Raw Data'!$B$4:$B$185,0),MATCH('Data above threshold'!D$4,'Raw Data'!$3:$3,0)-1))</f>
        <v>Strength of consumer advocacy </v>
      </c>
      <c r="E7" s="107" t="str">
        <f aca="true">IF(ISBLANK(OFFSET('Raw Data'!$A$3,MATCH('Data above threshold'!$A7,'Raw Data'!$B$4:$B$185,0),MATCH('Data above threshold'!E$4,'Raw Data'!$3:$3,0)-1)),"",OFFSET('Raw Data'!$A$3,MATCH('Data above threshold'!$A7,'Raw Data'!$B$4:$B$185,0),MATCH('Data above threshold'!E$4,'Raw Data'!$3:$3,0)-1))</f>
        <v>Consumer advocacy can adequately represent the interests of consumers to the key decicison makers. This indicator tests whether consumer advocates are resourced, resilient and actively engaged with national governace structures and international networks</v>
      </c>
      <c r="F7" s="107" t="str">
        <f aca="true">IF(ISBLANK(OFFSET('Raw Data'!$A$3,MATCH('Data above threshold'!$A7,'Raw Data'!$B$4:$B$185,0),MATCH('Data above threshold'!F$4,'Raw Data'!$3:$3,0)-1)),"",OFFSET('Raw Data'!$A$3,MATCH('Data above threshold'!$A7,'Raw Data'!$B$4:$B$185,0),MATCH('Data above threshold'!F$4,'Raw Data'!$3:$3,0)-1))</f>
        <v/>
      </c>
      <c r="G7" s="107" t="str">
        <f aca="true">IF(ISBLANK(OFFSET('Raw Data'!$A$3,MATCH('Data above threshold'!$A7,'Raw Data'!$B$4:$B$185,0),MATCH('Data above threshold'!G$4,'Raw Data'!$3:$3,0)-1)),"",OFFSET('Raw Data'!$A$3,MATCH('Data above threshold'!$A7,'Raw Data'!$B$4:$B$185,0),MATCH('Data above threshold'!G$4,'Raw Data'!$3:$3,0)-1))</f>
        <v/>
      </c>
      <c r="H7" s="107" t="str">
        <f aca="true">IF(ISBLANK(OFFSET('Raw Data'!$A$3,MATCH('Data above threshold'!$A7,'Raw Data'!$B$4:$B$185,0),MATCH('Data above threshold'!H$4,'Raw Data'!$3:$3,0)-1)),"",OFFSET('Raw Data'!$A$3,MATCH('Data above threshold'!$A7,'Raw Data'!$B$4:$B$185,0),MATCH('Data above threshold'!H$4,'Raw Data'!$3:$3,0)-1))</f>
        <v/>
      </c>
      <c r="I7" s="107" t="str">
        <f aca="true">IF(ISBLANK(OFFSET('Raw Data'!$A$3,MATCH('Data above threshold'!$A7,'Raw Data'!$B$4:$B$185,0),MATCH('Data above threshold'!I$4,'Raw Data'!$3:$3,0)-1)),"",OFFSET('Raw Data'!$A$3,MATCH('Data above threshold'!$A7,'Raw Data'!$B$4:$B$185,0),MATCH('Data above threshold'!I$4,'Raw Data'!$3:$3,0)-1))</f>
        <v/>
      </c>
      <c r="J7" s="107" t="str">
        <f aca="true">IF(ISBLANK(OFFSET('Raw Data'!$A$3,MATCH('Data above threshold'!$A7,'Raw Data'!$B$4:$B$185,0),MATCH('Data above threshold'!J$4,'Raw Data'!$3:$3,0)-1)),"",OFFSET('Raw Data'!$A$3,MATCH('Data above threshold'!$A7,'Raw Data'!$B$4:$B$185,0),MATCH('Data above threshold'!J$4,'Raw Data'!$3:$3,0)-1))</f>
        <v/>
      </c>
      <c r="K7" s="107"/>
      <c r="L7" s="107" t="str">
        <f aca="true">IF(ISBLANK(OFFSET('Raw Data'!$A$3,MATCH('Data above threshold'!$A7,'Raw Data'!$B$4:$B$185,0),MATCH('Data above threshold'!L$4,'Raw Data'!$3:$3,0)-1)),"",OFFSET('Raw Data'!$A$3,MATCH('Data above threshold'!$A7,'Raw Data'!$B$4:$B$185,0),MATCH('Data above threshold'!L$4,'Raw Data'!$3:$3,0)-1))</f>
        <v/>
      </c>
      <c r="M7" s="105" t="str">
        <f aca="false" t="array" ref="M7:M7">IFERROR(SKEW(IF(ISNUMBER(Q7:CN7),Q7:CN7,"")),"")</f>
        <v/>
      </c>
      <c r="N7" s="107"/>
      <c r="O7" s="107" t="str">
        <f aca="true">IF(ISBLANK(OFFSET('Raw Data'!$A$3,MATCH('Data above threshold'!$A7,'Raw Data'!$B$4:$B$185,0),MATCH('Data above threshold'!O$4,'Raw Data'!$3:$3,0)-1)),"",OFFSET('Raw Data'!$A$3,MATCH('Data above threshold'!$A7,'Raw Data'!$B$4:$B$185,0),MATCH('Data above threshold'!O$4,'Raw Data'!$3:$3,0)-1))</f>
        <v/>
      </c>
      <c r="P7" s="106" t="str">
        <f aca="false" t="array" ref="P7:P7">IF(B7&lt;4,"",1-IFERROR(SUM(ISNUMBER(Q7:CR7)*(1-$Q$3:$CR$3))/COUNTIF($Q$3:$CR$3,0),0))</f>
        <v/>
      </c>
      <c r="Q7" s="107" t="str">
        <f aca="true">IF(ISBLANK(OFFSET('Raw Data'!$A$3,MATCH('Data above threshold'!$A7,'Raw Data'!$B$4:$B$185,0),MATCH('Data above threshold'!Q$4,'Raw Data'!$3:$3,0)-1)),"",OFFSET('Raw Data'!$A$3,MATCH('Data above threshold'!$A7,'Raw Data'!$B$4:$B$185,0),MATCH('Data above threshold'!Q$4,'Raw Data'!$3:$3,0)-1))</f>
        <v/>
      </c>
      <c r="R7" s="107" t="str">
        <f aca="true">IF(ISBLANK(OFFSET('Raw Data'!$A$3,MATCH('Data above threshold'!$A7,'Raw Data'!$B$4:$B$185,0),MATCH('Data above threshold'!R$4,'Raw Data'!$3:$3,0)-1)),"",OFFSET('Raw Data'!$A$3,MATCH('Data above threshold'!$A7,'Raw Data'!$B$4:$B$185,0),MATCH('Data above threshold'!R$4,'Raw Data'!$3:$3,0)-1))</f>
        <v/>
      </c>
      <c r="S7" s="107" t="str">
        <f aca="true">IF(ISBLANK(OFFSET('Raw Data'!$A$3,MATCH('Data above threshold'!$A7,'Raw Data'!$B$4:$B$185,0),MATCH('Data above threshold'!S$4,'Raw Data'!$3:$3,0)-1)),"",OFFSET('Raw Data'!$A$3,MATCH('Data above threshold'!$A7,'Raw Data'!$B$4:$B$185,0),MATCH('Data above threshold'!S$4,'Raw Data'!$3:$3,0)-1))</f>
        <v/>
      </c>
      <c r="T7" s="107" t="str">
        <f aca="true">IF(ISBLANK(OFFSET('Raw Data'!$A$3,MATCH('Data above threshold'!$A7,'Raw Data'!$B$4:$B$185,0),MATCH('Data above threshold'!T$4,'Raw Data'!$3:$3,0)-1)),"",OFFSET('Raw Data'!$A$3,MATCH('Data above threshold'!$A7,'Raw Data'!$B$4:$B$185,0),MATCH('Data above threshold'!T$4,'Raw Data'!$3:$3,0)-1))</f>
        <v/>
      </c>
      <c r="U7" s="107" t="str">
        <f aca="true">IF(ISBLANK(OFFSET('Raw Data'!$A$3,MATCH('Data above threshold'!$A7,'Raw Data'!$B$4:$B$185,0),MATCH('Data above threshold'!U$4,'Raw Data'!$3:$3,0)-1)),"",OFFSET('Raw Data'!$A$3,MATCH('Data above threshold'!$A7,'Raw Data'!$B$4:$B$185,0),MATCH('Data above threshold'!U$4,'Raw Data'!$3:$3,0)-1))</f>
        <v/>
      </c>
      <c r="V7" s="107" t="str">
        <f aca="true">IF(ISBLANK(OFFSET('Raw Data'!$A$3,MATCH('Data above threshold'!$A7,'Raw Data'!$B$4:$B$185,0),MATCH('Data above threshold'!V$4,'Raw Data'!$3:$3,0)-1)),"",OFFSET('Raw Data'!$A$3,MATCH('Data above threshold'!$A7,'Raw Data'!$B$4:$B$185,0),MATCH('Data above threshold'!V$4,'Raw Data'!$3:$3,0)-1))</f>
        <v/>
      </c>
      <c r="W7" s="107" t="str">
        <f aca="true">IF(ISBLANK(OFFSET('Raw Data'!$A$3,MATCH('Data above threshold'!$A7,'Raw Data'!$B$4:$B$185,0),MATCH('Data above threshold'!W$4,'Raw Data'!$3:$3,0)-1)),"",OFFSET('Raw Data'!$A$3,MATCH('Data above threshold'!$A7,'Raw Data'!$B$4:$B$185,0),MATCH('Data above threshold'!W$4,'Raw Data'!$3:$3,0)-1))</f>
        <v/>
      </c>
      <c r="X7" s="107" t="str">
        <f aca="true">IF(ISBLANK(OFFSET('Raw Data'!$A$3,MATCH('Data above threshold'!$A7,'Raw Data'!$B$4:$B$185,0),MATCH('Data above threshold'!X$4,'Raw Data'!$3:$3,0)-1)),"",OFFSET('Raw Data'!$A$3,MATCH('Data above threshold'!$A7,'Raw Data'!$B$4:$B$185,0),MATCH('Data above threshold'!X$4,'Raw Data'!$3:$3,0)-1))</f>
        <v/>
      </c>
      <c r="Y7" s="107" t="str">
        <f aca="true">IF(ISBLANK(OFFSET('Raw Data'!$A$3,MATCH('Data above threshold'!$A7,'Raw Data'!$B$4:$B$185,0),MATCH('Data above threshold'!Y$4,'Raw Data'!$3:$3,0)-1)),"",OFFSET('Raw Data'!$A$3,MATCH('Data above threshold'!$A7,'Raw Data'!$B$4:$B$185,0),MATCH('Data above threshold'!Y$4,'Raw Data'!$3:$3,0)-1))</f>
        <v/>
      </c>
      <c r="Z7" s="107" t="str">
        <f aca="true">IF(ISBLANK(OFFSET('Raw Data'!$A$3,MATCH('Data above threshold'!$A7,'Raw Data'!$B$4:$B$185,0),MATCH('Data above threshold'!Z$4,'Raw Data'!$3:$3,0)-1)),"",OFFSET('Raw Data'!$A$3,MATCH('Data above threshold'!$A7,'Raw Data'!$B$4:$B$185,0),MATCH('Data above threshold'!Z$4,'Raw Data'!$3:$3,0)-1))</f>
        <v/>
      </c>
      <c r="AA7" s="107" t="str">
        <f aca="true">IF(ISBLANK(OFFSET('Raw Data'!$A$3,MATCH('Data above threshold'!$A7,'Raw Data'!$B$4:$B$185,0),MATCH('Data above threshold'!AA$4,'Raw Data'!$3:$3,0)-1)),"",OFFSET('Raw Data'!$A$3,MATCH('Data above threshold'!$A7,'Raw Data'!$B$4:$B$185,0),MATCH('Data above threshold'!AA$4,'Raw Data'!$3:$3,0)-1))</f>
        <v/>
      </c>
      <c r="AB7" s="107" t="str">
        <f aca="true">IF(ISBLANK(OFFSET('Raw Data'!$A$3,MATCH('Data above threshold'!$A7,'Raw Data'!$B$4:$B$185,0),MATCH('Data above threshold'!AB$4,'Raw Data'!$3:$3,0)-1)),"",OFFSET('Raw Data'!$A$3,MATCH('Data above threshold'!$A7,'Raw Data'!$B$4:$B$185,0),MATCH('Data above threshold'!AB$4,'Raw Data'!$3:$3,0)-1))</f>
        <v/>
      </c>
      <c r="AC7" s="107" t="str">
        <f aca="true">IF(ISBLANK(OFFSET('Raw Data'!$A$3,MATCH('Data above threshold'!$A7,'Raw Data'!$B$4:$B$185,0),MATCH('Data above threshold'!AC$4,'Raw Data'!$3:$3,0)-1)),"",OFFSET('Raw Data'!$A$3,MATCH('Data above threshold'!$A7,'Raw Data'!$B$4:$B$185,0),MATCH('Data above threshold'!AC$4,'Raw Data'!$3:$3,0)-1))</f>
        <v/>
      </c>
      <c r="AD7" s="107" t="str">
        <f aca="true">IF(ISBLANK(OFFSET('Raw Data'!$A$3,MATCH('Data above threshold'!$A7,'Raw Data'!$B$4:$B$185,0),MATCH('Data above threshold'!AD$4,'Raw Data'!$3:$3,0)-1)),"",OFFSET('Raw Data'!$A$3,MATCH('Data above threshold'!$A7,'Raw Data'!$B$4:$B$185,0),MATCH('Data above threshold'!AD$4,'Raw Data'!$3:$3,0)-1))</f>
        <v/>
      </c>
      <c r="AE7" s="107" t="str">
        <f aca="true">IF(ISBLANK(OFFSET('Raw Data'!$A$3,MATCH('Data above threshold'!$A7,'Raw Data'!$B$4:$B$185,0),MATCH('Data above threshold'!AE$4,'Raw Data'!$3:$3,0)-1)),"",OFFSET('Raw Data'!$A$3,MATCH('Data above threshold'!$A7,'Raw Data'!$B$4:$B$185,0),MATCH('Data above threshold'!AE$4,'Raw Data'!$3:$3,0)-1))</f>
        <v/>
      </c>
      <c r="AF7" s="107" t="str">
        <f aca="true">IF(ISBLANK(OFFSET('Raw Data'!$A$3,MATCH('Data above threshold'!$A7,'Raw Data'!$B$4:$B$185,0),MATCH('Data above threshold'!AF$4,'Raw Data'!$3:$3,0)-1)),"",OFFSET('Raw Data'!$A$3,MATCH('Data above threshold'!$A7,'Raw Data'!$B$4:$B$185,0),MATCH('Data above threshold'!AF$4,'Raw Data'!$3:$3,0)-1))</f>
        <v/>
      </c>
      <c r="AG7" s="107" t="str">
        <f aca="true">IF(ISBLANK(OFFSET('Raw Data'!$A$3,MATCH('Data above threshold'!$A7,'Raw Data'!$B$4:$B$185,0),MATCH('Data above threshold'!AG$4,'Raw Data'!$3:$3,0)-1)),"",OFFSET('Raw Data'!$A$3,MATCH('Data above threshold'!$A7,'Raw Data'!$B$4:$B$185,0),MATCH('Data above threshold'!AG$4,'Raw Data'!$3:$3,0)-1))</f>
        <v/>
      </c>
      <c r="AH7" s="107" t="str">
        <f aca="true">IF(ISBLANK(OFFSET('Raw Data'!$A$3,MATCH('Data above threshold'!$A7,'Raw Data'!$B$4:$B$185,0),MATCH('Data above threshold'!AH$4,'Raw Data'!$3:$3,0)-1)),"",OFFSET('Raw Data'!$A$3,MATCH('Data above threshold'!$A7,'Raw Data'!$B$4:$B$185,0),MATCH('Data above threshold'!AH$4,'Raw Data'!$3:$3,0)-1))</f>
        <v/>
      </c>
      <c r="AI7" s="107" t="str">
        <f aca="true">IF(ISBLANK(OFFSET('Raw Data'!$A$3,MATCH('Data above threshold'!$A7,'Raw Data'!$B$4:$B$185,0),MATCH('Data above threshold'!AI$4,'Raw Data'!$3:$3,0)-1)),"",OFFSET('Raw Data'!$A$3,MATCH('Data above threshold'!$A7,'Raw Data'!$B$4:$B$185,0),MATCH('Data above threshold'!AI$4,'Raw Data'!$3:$3,0)-1))</f>
        <v/>
      </c>
      <c r="AJ7" s="107" t="str">
        <f aca="true">IF(ISBLANK(OFFSET('Raw Data'!$A$3,MATCH('Data above threshold'!$A7,'Raw Data'!$B$4:$B$185,0),MATCH('Data above threshold'!AJ$4,'Raw Data'!$3:$3,0)-1)),"",OFFSET('Raw Data'!$A$3,MATCH('Data above threshold'!$A7,'Raw Data'!$B$4:$B$185,0),MATCH('Data above threshold'!AJ$4,'Raw Data'!$3:$3,0)-1))</f>
        <v/>
      </c>
      <c r="AK7" s="107" t="str">
        <f aca="true">IF(ISBLANK(OFFSET('Raw Data'!$A$3,MATCH('Data above threshold'!$A7,'Raw Data'!$B$4:$B$185,0),MATCH('Data above threshold'!AK$4,'Raw Data'!$3:$3,0)-1)),"",OFFSET('Raw Data'!$A$3,MATCH('Data above threshold'!$A7,'Raw Data'!$B$4:$B$185,0),MATCH('Data above threshold'!AK$4,'Raw Data'!$3:$3,0)-1))</f>
        <v/>
      </c>
      <c r="AL7" s="107" t="str">
        <f aca="true">IF(ISBLANK(OFFSET('Raw Data'!$A$3,MATCH('Data above threshold'!$A7,'Raw Data'!$B$4:$B$185,0),MATCH('Data above threshold'!AL$4,'Raw Data'!$3:$3,0)-1)),"",OFFSET('Raw Data'!$A$3,MATCH('Data above threshold'!$A7,'Raw Data'!$B$4:$B$185,0),MATCH('Data above threshold'!AL$4,'Raw Data'!$3:$3,0)-1))</f>
        <v/>
      </c>
      <c r="AM7" s="107" t="str">
        <f aca="true">IF(ISBLANK(OFFSET('Raw Data'!$A$3,MATCH('Data above threshold'!$A7,'Raw Data'!$B$4:$B$185,0),MATCH('Data above threshold'!AM$4,'Raw Data'!$3:$3,0)-1)),"",OFFSET('Raw Data'!$A$3,MATCH('Data above threshold'!$A7,'Raw Data'!$B$4:$B$185,0),MATCH('Data above threshold'!AM$4,'Raw Data'!$3:$3,0)-1))</f>
        <v/>
      </c>
      <c r="AN7" s="107" t="str">
        <f aca="true">IF(ISBLANK(OFFSET('Raw Data'!$A$3,MATCH('Data above threshold'!$A7,'Raw Data'!$B$4:$B$185,0),MATCH('Data above threshold'!AN$4,'Raw Data'!$3:$3,0)-1)),"",OFFSET('Raw Data'!$A$3,MATCH('Data above threshold'!$A7,'Raw Data'!$B$4:$B$185,0),MATCH('Data above threshold'!AN$4,'Raw Data'!$3:$3,0)-1))</f>
        <v/>
      </c>
      <c r="AO7" s="107" t="str">
        <f aca="true">IF(ISBLANK(OFFSET('Raw Data'!$A$3,MATCH('Data above threshold'!$A7,'Raw Data'!$B$4:$B$185,0),MATCH('Data above threshold'!AO$4,'Raw Data'!$3:$3,0)-1)),"",OFFSET('Raw Data'!$A$3,MATCH('Data above threshold'!$A7,'Raw Data'!$B$4:$B$185,0),MATCH('Data above threshold'!AO$4,'Raw Data'!$3:$3,0)-1))</f>
        <v/>
      </c>
      <c r="AP7" s="107" t="str">
        <f aca="true">IF(ISBLANK(OFFSET('Raw Data'!$A$3,MATCH('Data above threshold'!$A7,'Raw Data'!$B$4:$B$185,0),MATCH('Data above threshold'!AP$4,'Raw Data'!$3:$3,0)-1)),"",OFFSET('Raw Data'!$A$3,MATCH('Data above threshold'!$A7,'Raw Data'!$B$4:$B$185,0),MATCH('Data above threshold'!AP$4,'Raw Data'!$3:$3,0)-1))</f>
        <v/>
      </c>
      <c r="AQ7" s="107" t="str">
        <f aca="true">IF(ISBLANK(OFFSET('Raw Data'!$A$3,MATCH('Data above threshold'!$A7,'Raw Data'!$B$4:$B$185,0),MATCH('Data above threshold'!AQ$4,'Raw Data'!$3:$3,0)-1)),"",OFFSET('Raw Data'!$A$3,MATCH('Data above threshold'!$A7,'Raw Data'!$B$4:$B$185,0),MATCH('Data above threshold'!AQ$4,'Raw Data'!$3:$3,0)-1))</f>
        <v/>
      </c>
      <c r="AR7" s="107" t="str">
        <f aca="true">IF(ISBLANK(OFFSET('Raw Data'!$A$3,MATCH('Data above threshold'!$A7,'Raw Data'!$B$4:$B$185,0),MATCH('Data above threshold'!AR$4,'Raw Data'!$3:$3,0)-1)),"",OFFSET('Raw Data'!$A$3,MATCH('Data above threshold'!$A7,'Raw Data'!$B$4:$B$185,0),MATCH('Data above threshold'!AR$4,'Raw Data'!$3:$3,0)-1))</f>
        <v/>
      </c>
      <c r="AS7" s="107" t="str">
        <f aca="true">IF(ISBLANK(OFFSET('Raw Data'!$A$3,MATCH('Data above threshold'!$A7,'Raw Data'!$B$4:$B$185,0),MATCH('Data above threshold'!AS$4,'Raw Data'!$3:$3,0)-1)),"",OFFSET('Raw Data'!$A$3,MATCH('Data above threshold'!$A7,'Raw Data'!$B$4:$B$185,0),MATCH('Data above threshold'!AS$4,'Raw Data'!$3:$3,0)-1))</f>
        <v/>
      </c>
      <c r="AT7" s="107" t="str">
        <f aca="true">IF(ISBLANK(OFFSET('Raw Data'!$A$3,MATCH('Data above threshold'!$A7,'Raw Data'!$B$4:$B$185,0),MATCH('Data above threshold'!AT$4,'Raw Data'!$3:$3,0)-1)),"",OFFSET('Raw Data'!$A$3,MATCH('Data above threshold'!$A7,'Raw Data'!$B$4:$B$185,0),MATCH('Data above threshold'!AT$4,'Raw Data'!$3:$3,0)-1))</f>
        <v/>
      </c>
      <c r="AU7" s="107" t="str">
        <f aca="true">IF(ISBLANK(OFFSET('Raw Data'!$A$3,MATCH('Data above threshold'!$A7,'Raw Data'!$B$4:$B$185,0),MATCH('Data above threshold'!AU$4,'Raw Data'!$3:$3,0)-1)),"",OFFSET('Raw Data'!$A$3,MATCH('Data above threshold'!$A7,'Raw Data'!$B$4:$B$185,0),MATCH('Data above threshold'!AU$4,'Raw Data'!$3:$3,0)-1))</f>
        <v/>
      </c>
      <c r="AV7" s="107" t="str">
        <f aca="true">IF(ISBLANK(OFFSET('Raw Data'!$A$3,MATCH('Data above threshold'!$A7,'Raw Data'!$B$4:$B$185,0),MATCH('Data above threshold'!AV$4,'Raw Data'!$3:$3,0)-1)),"",OFFSET('Raw Data'!$A$3,MATCH('Data above threshold'!$A7,'Raw Data'!$B$4:$B$185,0),MATCH('Data above threshold'!AV$4,'Raw Data'!$3:$3,0)-1))</f>
        <v/>
      </c>
      <c r="AW7" s="107" t="str">
        <f aca="true">IF(ISBLANK(OFFSET('Raw Data'!$A$3,MATCH('Data above threshold'!$A7,'Raw Data'!$B$4:$B$185,0),MATCH('Data above threshold'!AW$4,'Raw Data'!$3:$3,0)-1)),"",OFFSET('Raw Data'!$A$3,MATCH('Data above threshold'!$A7,'Raw Data'!$B$4:$B$185,0),MATCH('Data above threshold'!AW$4,'Raw Data'!$3:$3,0)-1))</f>
        <v/>
      </c>
      <c r="AX7" s="107" t="str">
        <f aca="true">IF(ISBLANK(OFFSET('Raw Data'!$A$3,MATCH('Data above threshold'!$A7,'Raw Data'!$B$4:$B$185,0),MATCH('Data above threshold'!AX$4,'Raw Data'!$3:$3,0)-1)),"",OFFSET('Raw Data'!$A$3,MATCH('Data above threshold'!$A7,'Raw Data'!$B$4:$B$185,0),MATCH('Data above threshold'!AX$4,'Raw Data'!$3:$3,0)-1))</f>
        <v/>
      </c>
      <c r="AY7" s="107" t="str">
        <f aca="true">IF(ISBLANK(OFFSET('Raw Data'!$A$3,MATCH('Data above threshold'!$A7,'Raw Data'!$B$4:$B$185,0),MATCH('Data above threshold'!AY$4,'Raw Data'!$3:$3,0)-1)),"",OFFSET('Raw Data'!$A$3,MATCH('Data above threshold'!$A7,'Raw Data'!$B$4:$B$185,0),MATCH('Data above threshold'!AY$4,'Raw Data'!$3:$3,0)-1))</f>
        <v/>
      </c>
      <c r="AZ7" s="107" t="str">
        <f aca="true">IF(ISBLANK(OFFSET('Raw Data'!$A$3,MATCH('Data above threshold'!$A7,'Raw Data'!$B$4:$B$185,0),MATCH('Data above threshold'!AZ$4,'Raw Data'!$3:$3,0)-1)),"",OFFSET('Raw Data'!$A$3,MATCH('Data above threshold'!$A7,'Raw Data'!$B$4:$B$185,0),MATCH('Data above threshold'!AZ$4,'Raw Data'!$3:$3,0)-1))</f>
        <v/>
      </c>
      <c r="BA7" s="107" t="str">
        <f aca="true">IF(ISBLANK(OFFSET('Raw Data'!$A$3,MATCH('Data above threshold'!$A7,'Raw Data'!$B$4:$B$185,0),MATCH('Data above threshold'!BA$4,'Raw Data'!$3:$3,0)-1)),"",OFFSET('Raw Data'!$A$3,MATCH('Data above threshold'!$A7,'Raw Data'!$B$4:$B$185,0),MATCH('Data above threshold'!BA$4,'Raw Data'!$3:$3,0)-1))</f>
        <v/>
      </c>
      <c r="BB7" s="107" t="str">
        <f aca="true">IF(ISBLANK(OFFSET('Raw Data'!$A$3,MATCH('Data above threshold'!$A7,'Raw Data'!$B$4:$B$185,0),MATCH('Data above threshold'!BB$4,'Raw Data'!$3:$3,0)-1)),"",OFFSET('Raw Data'!$A$3,MATCH('Data above threshold'!$A7,'Raw Data'!$B$4:$B$185,0),MATCH('Data above threshold'!BB$4,'Raw Data'!$3:$3,0)-1))</f>
        <v/>
      </c>
      <c r="BC7" s="107" t="str">
        <f aca="true">IF(ISBLANK(OFFSET('Raw Data'!$A$3,MATCH('Data above threshold'!$A7,'Raw Data'!$B$4:$B$185,0),MATCH('Data above threshold'!BC$4,'Raw Data'!$3:$3,0)-1)),"",OFFSET('Raw Data'!$A$3,MATCH('Data above threshold'!$A7,'Raw Data'!$B$4:$B$185,0),MATCH('Data above threshold'!BC$4,'Raw Data'!$3:$3,0)-1))</f>
        <v/>
      </c>
      <c r="BD7" s="107" t="str">
        <f aca="true">IF(ISBLANK(OFFSET('Raw Data'!$A$3,MATCH('Data above threshold'!$A7,'Raw Data'!$B$4:$B$185,0),MATCH('Data above threshold'!BD$4,'Raw Data'!$3:$3,0)-1)),"",OFFSET('Raw Data'!$A$3,MATCH('Data above threshold'!$A7,'Raw Data'!$B$4:$B$185,0),MATCH('Data above threshold'!BD$4,'Raw Data'!$3:$3,0)-1))</f>
        <v/>
      </c>
      <c r="BE7" s="107" t="str">
        <f aca="true">IF(ISBLANK(OFFSET('Raw Data'!$A$3,MATCH('Data above threshold'!$A7,'Raw Data'!$B$4:$B$185,0),MATCH('Data above threshold'!BE$4,'Raw Data'!$3:$3,0)-1)),"",OFFSET('Raw Data'!$A$3,MATCH('Data above threshold'!$A7,'Raw Data'!$B$4:$B$185,0),MATCH('Data above threshold'!BE$4,'Raw Data'!$3:$3,0)-1))</f>
        <v/>
      </c>
      <c r="BF7" s="107" t="str">
        <f aca="true">IF(ISBLANK(OFFSET('Raw Data'!$A$3,MATCH('Data above threshold'!$A7,'Raw Data'!$B$4:$B$185,0),MATCH('Data above threshold'!BF$4,'Raw Data'!$3:$3,0)-1)),"",OFFSET('Raw Data'!$A$3,MATCH('Data above threshold'!$A7,'Raw Data'!$B$4:$B$185,0),MATCH('Data above threshold'!BF$4,'Raw Data'!$3:$3,0)-1))</f>
        <v/>
      </c>
      <c r="BG7" s="107" t="str">
        <f aca="true">IF(ISBLANK(OFFSET('Raw Data'!$A$3,MATCH('Data above threshold'!$A7,'Raw Data'!$B$4:$B$185,0),MATCH('Data above threshold'!BG$4,'Raw Data'!$3:$3,0)-1)),"",OFFSET('Raw Data'!$A$3,MATCH('Data above threshold'!$A7,'Raw Data'!$B$4:$B$185,0),MATCH('Data above threshold'!BG$4,'Raw Data'!$3:$3,0)-1))</f>
        <v/>
      </c>
      <c r="BH7" s="107" t="str">
        <f aca="true">IF(ISBLANK(OFFSET('Raw Data'!$A$3,MATCH('Data above threshold'!$A7,'Raw Data'!$B$4:$B$185,0),MATCH('Data above threshold'!BH$4,'Raw Data'!$3:$3,0)-1)),"",OFFSET('Raw Data'!$A$3,MATCH('Data above threshold'!$A7,'Raw Data'!$B$4:$B$185,0),MATCH('Data above threshold'!BH$4,'Raw Data'!$3:$3,0)-1))</f>
        <v/>
      </c>
      <c r="BI7" s="107" t="str">
        <f aca="true">IF(ISBLANK(OFFSET('Raw Data'!$A$3,MATCH('Data above threshold'!$A7,'Raw Data'!$B$4:$B$185,0),MATCH('Data above threshold'!BI$4,'Raw Data'!$3:$3,0)-1)),"",OFFSET('Raw Data'!$A$3,MATCH('Data above threshold'!$A7,'Raw Data'!$B$4:$B$185,0),MATCH('Data above threshold'!BI$4,'Raw Data'!$3:$3,0)-1))</f>
        <v/>
      </c>
      <c r="BJ7" s="107" t="str">
        <f aca="true">IF(ISBLANK(OFFSET('Raw Data'!$A$3,MATCH('Data above threshold'!$A7,'Raw Data'!$B$4:$B$185,0),MATCH('Data above threshold'!BJ$4,'Raw Data'!$3:$3,0)-1)),"",OFFSET('Raw Data'!$A$3,MATCH('Data above threshold'!$A7,'Raw Data'!$B$4:$B$185,0),MATCH('Data above threshold'!BJ$4,'Raw Data'!$3:$3,0)-1))</f>
        <v/>
      </c>
      <c r="BK7" s="107" t="str">
        <f aca="true">IF(ISBLANK(OFFSET('Raw Data'!$A$3,MATCH('Data above threshold'!$A7,'Raw Data'!$B$4:$B$185,0),MATCH('Data above threshold'!BK$4,'Raw Data'!$3:$3,0)-1)),"",OFFSET('Raw Data'!$A$3,MATCH('Data above threshold'!$A7,'Raw Data'!$B$4:$B$185,0),MATCH('Data above threshold'!BK$4,'Raw Data'!$3:$3,0)-1))</f>
        <v/>
      </c>
      <c r="BL7" s="107" t="str">
        <f aca="true">IF(ISBLANK(OFFSET('Raw Data'!$A$3,MATCH('Data above threshold'!$A7,'Raw Data'!$B$4:$B$185,0),MATCH('Data above threshold'!BL$4,'Raw Data'!$3:$3,0)-1)),"",OFFSET('Raw Data'!$A$3,MATCH('Data above threshold'!$A7,'Raw Data'!$B$4:$B$185,0),MATCH('Data above threshold'!BL$4,'Raw Data'!$3:$3,0)-1))</f>
        <v/>
      </c>
      <c r="BM7" s="107" t="str">
        <f aca="true">IF(ISBLANK(OFFSET('Raw Data'!$A$3,MATCH('Data above threshold'!$A7,'Raw Data'!$B$4:$B$185,0),MATCH('Data above threshold'!BM$4,'Raw Data'!$3:$3,0)-1)),"",OFFSET('Raw Data'!$A$3,MATCH('Data above threshold'!$A7,'Raw Data'!$B$4:$B$185,0),MATCH('Data above threshold'!BM$4,'Raw Data'!$3:$3,0)-1))</f>
        <v/>
      </c>
      <c r="BN7" s="107" t="str">
        <f aca="true">IF(ISBLANK(OFFSET('Raw Data'!$A$3,MATCH('Data above threshold'!$A7,'Raw Data'!$B$4:$B$185,0),MATCH('Data above threshold'!BN$4,'Raw Data'!$3:$3,0)-1)),"",OFFSET('Raw Data'!$A$3,MATCH('Data above threshold'!$A7,'Raw Data'!$B$4:$B$185,0),MATCH('Data above threshold'!BN$4,'Raw Data'!$3:$3,0)-1))</f>
        <v/>
      </c>
      <c r="BO7" s="107" t="str">
        <f aca="true">IF(ISBLANK(OFFSET('Raw Data'!$A$3,MATCH('Data above threshold'!$A7,'Raw Data'!$B$4:$B$185,0),MATCH('Data above threshold'!BO$4,'Raw Data'!$3:$3,0)-1)),"",OFFSET('Raw Data'!$A$3,MATCH('Data above threshold'!$A7,'Raw Data'!$B$4:$B$185,0),MATCH('Data above threshold'!BO$4,'Raw Data'!$3:$3,0)-1))</f>
        <v/>
      </c>
      <c r="BP7" s="107" t="str">
        <f aca="true">IF(ISBLANK(OFFSET('Raw Data'!$A$3,MATCH('Data above threshold'!$A7,'Raw Data'!$B$4:$B$185,0),MATCH('Data above threshold'!BP$4,'Raw Data'!$3:$3,0)-1)),"",OFFSET('Raw Data'!$A$3,MATCH('Data above threshold'!$A7,'Raw Data'!$B$4:$B$185,0),MATCH('Data above threshold'!BP$4,'Raw Data'!$3:$3,0)-1))</f>
        <v/>
      </c>
      <c r="BQ7" s="107" t="str">
        <f aca="true">IF(ISBLANK(OFFSET('Raw Data'!$A$3,MATCH('Data above threshold'!$A7,'Raw Data'!$B$4:$B$185,0),MATCH('Data above threshold'!BQ$4,'Raw Data'!$3:$3,0)-1)),"",OFFSET('Raw Data'!$A$3,MATCH('Data above threshold'!$A7,'Raw Data'!$B$4:$B$185,0),MATCH('Data above threshold'!BQ$4,'Raw Data'!$3:$3,0)-1))</f>
        <v/>
      </c>
      <c r="BR7" s="107" t="str">
        <f aca="true">IF(ISBLANK(OFFSET('Raw Data'!$A$3,MATCH('Data above threshold'!$A7,'Raw Data'!$B$4:$B$185,0),MATCH('Data above threshold'!BR$4,'Raw Data'!$3:$3,0)-1)),"",OFFSET('Raw Data'!$A$3,MATCH('Data above threshold'!$A7,'Raw Data'!$B$4:$B$185,0),MATCH('Data above threshold'!BR$4,'Raw Data'!$3:$3,0)-1))</f>
        <v/>
      </c>
      <c r="BS7" s="107" t="str">
        <f aca="true">IF(ISBLANK(OFFSET('Raw Data'!$A$3,MATCH('Data above threshold'!$A7,'Raw Data'!$B$4:$B$185,0),MATCH('Data above threshold'!BS$4,'Raw Data'!$3:$3,0)-1)),"",OFFSET('Raw Data'!$A$3,MATCH('Data above threshold'!$A7,'Raw Data'!$B$4:$B$185,0),MATCH('Data above threshold'!BS$4,'Raw Data'!$3:$3,0)-1))</f>
        <v/>
      </c>
      <c r="BT7" s="107" t="str">
        <f aca="true">IF(ISBLANK(OFFSET('Raw Data'!$A$3,MATCH('Data above threshold'!$A7,'Raw Data'!$B$4:$B$185,0),MATCH('Data above threshold'!BT$4,'Raw Data'!$3:$3,0)-1)),"",OFFSET('Raw Data'!$A$3,MATCH('Data above threshold'!$A7,'Raw Data'!$B$4:$B$185,0),MATCH('Data above threshold'!BT$4,'Raw Data'!$3:$3,0)-1))</f>
        <v/>
      </c>
      <c r="BU7" s="107" t="str">
        <f aca="true">IF(ISBLANK(OFFSET('Raw Data'!$A$3,MATCH('Data above threshold'!$A7,'Raw Data'!$B$4:$B$185,0),MATCH('Data above threshold'!BU$4,'Raw Data'!$3:$3,0)-1)),"",OFFSET('Raw Data'!$A$3,MATCH('Data above threshold'!$A7,'Raw Data'!$B$4:$B$185,0),MATCH('Data above threshold'!BU$4,'Raw Data'!$3:$3,0)-1))</f>
        <v/>
      </c>
      <c r="BV7" s="107" t="str">
        <f aca="true">IF(ISBLANK(OFFSET('Raw Data'!$A$3,MATCH('Data above threshold'!$A7,'Raw Data'!$B$4:$B$185,0),MATCH('Data above threshold'!BV$4,'Raw Data'!$3:$3,0)-1)),"",OFFSET('Raw Data'!$A$3,MATCH('Data above threshold'!$A7,'Raw Data'!$B$4:$B$185,0),MATCH('Data above threshold'!BV$4,'Raw Data'!$3:$3,0)-1))</f>
        <v/>
      </c>
      <c r="BW7" s="107" t="str">
        <f aca="true">IF(ISBLANK(OFFSET('Raw Data'!$A$3,MATCH('Data above threshold'!$A7,'Raw Data'!$B$4:$B$185,0),MATCH('Data above threshold'!BW$4,'Raw Data'!$3:$3,0)-1)),"",OFFSET('Raw Data'!$A$3,MATCH('Data above threshold'!$A7,'Raw Data'!$B$4:$B$185,0),MATCH('Data above threshold'!BW$4,'Raw Data'!$3:$3,0)-1))</f>
        <v/>
      </c>
      <c r="BX7" s="107" t="str">
        <f aca="true">IF(ISBLANK(OFFSET('Raw Data'!$A$3,MATCH('Data above threshold'!$A7,'Raw Data'!$B$4:$B$185,0),MATCH('Data above threshold'!BX$4,'Raw Data'!$3:$3,0)-1)),"",OFFSET('Raw Data'!$A$3,MATCH('Data above threshold'!$A7,'Raw Data'!$B$4:$B$185,0),MATCH('Data above threshold'!BX$4,'Raw Data'!$3:$3,0)-1))</f>
        <v/>
      </c>
      <c r="BY7" s="107" t="str">
        <f aca="true">IF(ISBLANK(OFFSET('Raw Data'!$A$3,MATCH('Data above threshold'!$A7,'Raw Data'!$B$4:$B$185,0),MATCH('Data above threshold'!BY$4,'Raw Data'!$3:$3,0)-1)),"",OFFSET('Raw Data'!$A$3,MATCH('Data above threshold'!$A7,'Raw Data'!$B$4:$B$185,0),MATCH('Data above threshold'!BY$4,'Raw Data'!$3:$3,0)-1))</f>
        <v/>
      </c>
      <c r="BZ7" s="107" t="str">
        <f aca="true">IF(ISBLANK(OFFSET('Raw Data'!$A$3,MATCH('Data above threshold'!$A7,'Raw Data'!$B$4:$B$185,0),MATCH('Data above threshold'!BZ$4,'Raw Data'!$3:$3,0)-1)),"",OFFSET('Raw Data'!$A$3,MATCH('Data above threshold'!$A7,'Raw Data'!$B$4:$B$185,0),MATCH('Data above threshold'!BZ$4,'Raw Data'!$3:$3,0)-1))</f>
        <v/>
      </c>
      <c r="CA7" s="107" t="str">
        <f aca="true">IF(ISBLANK(OFFSET('Raw Data'!$A$3,MATCH('Data above threshold'!$A7,'Raw Data'!$B$4:$B$185,0),MATCH('Data above threshold'!CA$4,'Raw Data'!$3:$3,0)-1)),"",OFFSET('Raw Data'!$A$3,MATCH('Data above threshold'!$A7,'Raw Data'!$B$4:$B$185,0),MATCH('Data above threshold'!CA$4,'Raw Data'!$3:$3,0)-1))</f>
        <v/>
      </c>
      <c r="CB7" s="107" t="str">
        <f aca="true">IF(ISBLANK(OFFSET('Raw Data'!$A$3,MATCH('Data above threshold'!$A7,'Raw Data'!$B$4:$B$185,0),MATCH('Data above threshold'!CB$4,'Raw Data'!$3:$3,0)-1)),"",OFFSET('Raw Data'!$A$3,MATCH('Data above threshold'!$A7,'Raw Data'!$B$4:$B$185,0),MATCH('Data above threshold'!CB$4,'Raw Data'!$3:$3,0)-1))</f>
        <v/>
      </c>
      <c r="CC7" s="107" t="str">
        <f aca="true">IF(ISBLANK(OFFSET('Raw Data'!$A$3,MATCH('Data above threshold'!$A7,'Raw Data'!$B$4:$B$185,0),MATCH('Data above threshold'!CC$4,'Raw Data'!$3:$3,0)-1)),"",OFFSET('Raw Data'!$A$3,MATCH('Data above threshold'!$A7,'Raw Data'!$B$4:$B$185,0),MATCH('Data above threshold'!CC$4,'Raw Data'!$3:$3,0)-1))</f>
        <v/>
      </c>
      <c r="CD7" s="107" t="str">
        <f aca="true">IF(ISBLANK(OFFSET('Raw Data'!$A$3,MATCH('Data above threshold'!$A7,'Raw Data'!$B$4:$B$185,0),MATCH('Data above threshold'!CD$4,'Raw Data'!$3:$3,0)-1)),"",OFFSET('Raw Data'!$A$3,MATCH('Data above threshold'!$A7,'Raw Data'!$B$4:$B$185,0),MATCH('Data above threshold'!CD$4,'Raw Data'!$3:$3,0)-1))</f>
        <v/>
      </c>
      <c r="CE7" s="107" t="str">
        <f aca="true">IF(ISBLANK(OFFSET('Raw Data'!$A$3,MATCH('Data above threshold'!$A7,'Raw Data'!$B$4:$B$185,0),MATCH('Data above threshold'!CE$4,'Raw Data'!$3:$3,0)-1)),"",OFFSET('Raw Data'!$A$3,MATCH('Data above threshold'!$A7,'Raw Data'!$B$4:$B$185,0),MATCH('Data above threshold'!CE$4,'Raw Data'!$3:$3,0)-1))</f>
        <v/>
      </c>
      <c r="CF7" s="107" t="str">
        <f aca="true">IF(ISBLANK(OFFSET('Raw Data'!$A$3,MATCH('Data above threshold'!$A7,'Raw Data'!$B$4:$B$185,0),MATCH('Data above threshold'!CF$4,'Raw Data'!$3:$3,0)-1)),"",OFFSET('Raw Data'!$A$3,MATCH('Data above threshold'!$A7,'Raw Data'!$B$4:$B$185,0),MATCH('Data above threshold'!CF$4,'Raw Data'!$3:$3,0)-1))</f>
        <v/>
      </c>
      <c r="CG7" s="107" t="str">
        <f aca="true">IF(ISBLANK(OFFSET('Raw Data'!$A$3,MATCH('Data above threshold'!$A7,'Raw Data'!$B$4:$B$185,0),MATCH('Data above threshold'!CG$4,'Raw Data'!$3:$3,0)-1)),"",OFFSET('Raw Data'!$A$3,MATCH('Data above threshold'!$A7,'Raw Data'!$B$4:$B$185,0),MATCH('Data above threshold'!CG$4,'Raw Data'!$3:$3,0)-1))</f>
        <v/>
      </c>
      <c r="CH7" s="107" t="str">
        <f aca="true">IF(ISBLANK(OFFSET('Raw Data'!$A$3,MATCH('Data above threshold'!$A7,'Raw Data'!$B$4:$B$185,0),MATCH('Data above threshold'!CH$4,'Raw Data'!$3:$3,0)-1)),"",OFFSET('Raw Data'!$A$3,MATCH('Data above threshold'!$A7,'Raw Data'!$B$4:$B$185,0),MATCH('Data above threshold'!CH$4,'Raw Data'!$3:$3,0)-1))</f>
        <v/>
      </c>
      <c r="CI7" s="107" t="str">
        <f aca="true">IF(ISBLANK(OFFSET('Raw Data'!$A$3,MATCH('Data above threshold'!$A7,'Raw Data'!$B$4:$B$185,0),MATCH('Data above threshold'!CI$4,'Raw Data'!$3:$3,0)-1)),"",OFFSET('Raw Data'!$A$3,MATCH('Data above threshold'!$A7,'Raw Data'!$B$4:$B$185,0),MATCH('Data above threshold'!CI$4,'Raw Data'!$3:$3,0)-1))</f>
        <v/>
      </c>
      <c r="CJ7" s="107" t="str">
        <f aca="true">IF(ISBLANK(OFFSET('Raw Data'!$A$3,MATCH('Data above threshold'!$A7,'Raw Data'!$B$4:$B$185,0),MATCH('Data above threshold'!CJ$4,'Raw Data'!$3:$3,0)-1)),"",OFFSET('Raw Data'!$A$3,MATCH('Data above threshold'!$A7,'Raw Data'!$B$4:$B$185,0),MATCH('Data above threshold'!CJ$4,'Raw Data'!$3:$3,0)-1))</f>
        <v/>
      </c>
      <c r="CK7" s="107" t="str">
        <f aca="true">IF(ISBLANK(OFFSET('Raw Data'!$A$3,MATCH('Data above threshold'!$A7,'Raw Data'!$B$4:$B$185,0),MATCH('Data above threshold'!CK$4,'Raw Data'!$3:$3,0)-1)),"",OFFSET('Raw Data'!$A$3,MATCH('Data above threshold'!$A7,'Raw Data'!$B$4:$B$185,0),MATCH('Data above threshold'!CK$4,'Raw Data'!$3:$3,0)-1))</f>
        <v/>
      </c>
      <c r="CL7" s="107" t="str">
        <f aca="true">IF(ISBLANK(OFFSET('Raw Data'!$A$3,MATCH('Data above threshold'!$A7,'Raw Data'!$B$4:$B$185,0),MATCH('Data above threshold'!CL$4,'Raw Data'!$3:$3,0)-1)),"",OFFSET('Raw Data'!$A$3,MATCH('Data above threshold'!$A7,'Raw Data'!$B$4:$B$185,0),MATCH('Data above threshold'!CL$4,'Raw Data'!$3:$3,0)-1))</f>
        <v/>
      </c>
      <c r="CM7" s="107" t="str">
        <f aca="true">IF(ISBLANK(OFFSET('Raw Data'!$A$3,MATCH('Data above threshold'!$A7,'Raw Data'!$B$4:$B$185,0),MATCH('Data above threshold'!CM$4,'Raw Data'!$3:$3,0)-1)),"",OFFSET('Raw Data'!$A$3,MATCH('Data above threshold'!$A7,'Raw Data'!$B$4:$B$185,0),MATCH('Data above threshold'!CM$4,'Raw Data'!$3:$3,0)-1))</f>
        <v/>
      </c>
      <c r="CN7" s="107" t="str">
        <f aca="true">IF(ISBLANK(OFFSET('Raw Data'!$A$3,MATCH('Data above threshold'!$A7,'Raw Data'!$B$4:$B$185,0),MATCH('Data above threshold'!CN$4,'Raw Data'!$3:$3,0)-1)),"",OFFSET('Raw Data'!$A$3,MATCH('Data above threshold'!$A7,'Raw Data'!$B$4:$B$185,0),MATCH('Data above threshold'!CN$4,'Raw Data'!$3:$3,0)-1))</f>
        <v/>
      </c>
      <c r="CO7" s="107" t="str">
        <f aca="true">IF(ISBLANK(OFFSET('Raw Data'!$A$3,MATCH('Data above threshold'!$A7,'Raw Data'!$B$4:$B$185,0),MATCH('Data above threshold'!CO$4,'Raw Data'!$3:$3,0)-1)),"",OFFSET('Raw Data'!$A$3,MATCH('Data above threshold'!$A7,'Raw Data'!$B$4:$B$185,0),MATCH('Data above threshold'!CO$4,'Raw Data'!$3:$3,0)-1))</f>
        <v/>
      </c>
      <c r="CP7" s="107" t="str">
        <f aca="true">IF(ISBLANK(OFFSET('Raw Data'!$A$3,MATCH('Data above threshold'!$A7,'Raw Data'!$B$4:$B$185,0),MATCH('Data above threshold'!CP$4,'Raw Data'!$3:$3,0)-1)),"",OFFSET('Raw Data'!$A$3,MATCH('Data above threshold'!$A7,'Raw Data'!$B$4:$B$185,0),MATCH('Data above threshold'!CP$4,'Raw Data'!$3:$3,0)-1))</f>
        <v/>
      </c>
      <c r="CQ7" s="107" t="str">
        <f aca="true">IF(ISBLANK(OFFSET('Raw Data'!$A$3,MATCH('Data above threshold'!$A7,'Raw Data'!$B$4:$B$185,0),MATCH('Data above threshold'!CQ$4,'Raw Data'!$3:$3,0)-1)),"",OFFSET('Raw Data'!$A$3,MATCH('Data above threshold'!$A7,'Raw Data'!$B$4:$B$185,0),MATCH('Data above threshold'!CQ$4,'Raw Data'!$3:$3,0)-1))</f>
        <v/>
      </c>
      <c r="CR7" s="107" t="str">
        <f aca="true">IF(ISBLANK(OFFSET('Raw Data'!$A$3,MATCH('Data above threshold'!$A7,'Raw Data'!$B$4:$B$185,0),MATCH('Data above threshold'!CR$4,'Raw Data'!$3:$3,0)-1)),"",OFFSET('Raw Data'!$A$3,MATCH('Data above threshold'!$A7,'Raw Data'!$B$4:$B$185,0),MATCH('Data above threshold'!CR$4,'Raw Data'!$3:$3,0)-1))</f>
        <v/>
      </c>
    </row>
    <row r="8" s="103" customFormat="true" ht="16.5" hidden="false" customHeight="true" outlineLevel="0" collapsed="false">
      <c r="A8" s="107" t="n">
        <v>1110</v>
      </c>
      <c r="B8" s="107" t="n">
        <v>3</v>
      </c>
      <c r="C8" s="107" t="str">
        <f aca="true">IF(ISBLANK(OFFSET('Raw Data'!$A$3,MATCH('Data above threshold'!$A8,'Raw Data'!$B$4:$B$185,0),MATCH('Data above threshold'!C$4,'Raw Data'!$3:$3,0)-1)),"",OFFSET('Raw Data'!$A$3,MATCH('Data above threshold'!$A8,'Raw Data'!$B$4:$B$185,0),MATCH('Data above threshold'!C$4,'Raw Data'!$3:$3,0)-1))</f>
        <v>Relationship with governance</v>
      </c>
      <c r="D8" s="107" t="str">
        <f aca="true">IF(ISBLANK(OFFSET('Raw Data'!$A$3,MATCH('Data above threshold'!$A8,'Raw Data'!$B$4:$B$185,0),MATCH('Data above threshold'!D$4,'Raw Data'!$3:$3,0)-1)),"",OFFSET('Raw Data'!$A$3,MATCH('Data above threshold'!$A8,'Raw Data'!$B$4:$B$185,0),MATCH('Data above threshold'!D$4,'Raw Data'!$3:$3,0)-1))</f>
        <v/>
      </c>
      <c r="E8" s="107" t="str">
        <f aca="true">IF(ISBLANK(OFFSET('Raw Data'!$A$3,MATCH('Data above threshold'!$A8,'Raw Data'!$B$4:$B$185,0),MATCH('Data above threshold'!E$4,'Raw Data'!$3:$3,0)-1)),"",OFFSET('Raw Data'!$A$3,MATCH('Data above threshold'!$A8,'Raw Data'!$B$4:$B$185,0),MATCH('Data above threshold'!E$4,'Raw Data'!$3:$3,0)-1))</f>
        <v/>
      </c>
      <c r="F8" s="107" t="str">
        <f aca="true">IF(ISBLANK(OFFSET('Raw Data'!$A$3,MATCH('Data above threshold'!$A8,'Raw Data'!$B$4:$B$185,0),MATCH('Data above threshold'!F$4,'Raw Data'!$3:$3,0)-1)),"",OFFSET('Raw Data'!$A$3,MATCH('Data above threshold'!$A8,'Raw Data'!$B$4:$B$185,0),MATCH('Data above threshold'!F$4,'Raw Data'!$3:$3,0)-1))</f>
        <v/>
      </c>
      <c r="G8" s="107" t="str">
        <f aca="true">IF(ISBLANK(OFFSET('Raw Data'!$A$3,MATCH('Data above threshold'!$A8,'Raw Data'!$B$4:$B$185,0),MATCH('Data above threshold'!G$4,'Raw Data'!$3:$3,0)-1)),"",OFFSET('Raw Data'!$A$3,MATCH('Data above threshold'!$A8,'Raw Data'!$B$4:$B$185,0),MATCH('Data above threshold'!G$4,'Raw Data'!$3:$3,0)-1))</f>
        <v/>
      </c>
      <c r="H8" s="107" t="str">
        <f aca="true">IF(ISBLANK(OFFSET('Raw Data'!$A$3,MATCH('Data above threshold'!$A8,'Raw Data'!$B$4:$B$185,0),MATCH('Data above threshold'!H$4,'Raw Data'!$3:$3,0)-1)),"",OFFSET('Raw Data'!$A$3,MATCH('Data above threshold'!$A8,'Raw Data'!$B$4:$B$185,0),MATCH('Data above threshold'!H$4,'Raw Data'!$3:$3,0)-1))</f>
        <v/>
      </c>
      <c r="I8" s="107" t="str">
        <f aca="true">IF(ISBLANK(OFFSET('Raw Data'!$A$3,MATCH('Data above threshold'!$A8,'Raw Data'!$B$4:$B$185,0),MATCH('Data above threshold'!I$4,'Raw Data'!$3:$3,0)-1)),"",OFFSET('Raw Data'!$A$3,MATCH('Data above threshold'!$A8,'Raw Data'!$B$4:$B$185,0),MATCH('Data above threshold'!I$4,'Raw Data'!$3:$3,0)-1))</f>
        <v/>
      </c>
      <c r="J8" s="107" t="str">
        <f aca="true">IF(ISBLANK(OFFSET('Raw Data'!$A$3,MATCH('Data above threshold'!$A8,'Raw Data'!$B$4:$B$185,0),MATCH('Data above threshold'!J$4,'Raw Data'!$3:$3,0)-1)),"",OFFSET('Raw Data'!$A$3,MATCH('Data above threshold'!$A8,'Raw Data'!$B$4:$B$185,0),MATCH('Data above threshold'!J$4,'Raw Data'!$3:$3,0)-1))</f>
        <v/>
      </c>
      <c r="K8" s="107" t="str">
        <f aca="true">IF(ISBLANK(OFFSET('Raw Data'!$A$3,MATCH('Data above threshold'!$A8,'Raw Data'!$B$4:$B$185,0),MATCH('Data above threshold'!K$4,'Raw Data'!$3:$3,0)-1)),"",OFFSET('Raw Data'!$A$3,MATCH('Data above threshold'!$A8,'Raw Data'!$B$4:$B$185,0),MATCH('Data above threshold'!K$4,'Raw Data'!$3:$3,0)-1))</f>
        <v/>
      </c>
      <c r="L8" s="107" t="str">
        <f aca="true">IF(ISBLANK(OFFSET('Raw Data'!$A$3,MATCH('Data above threshold'!$A8,'Raw Data'!$B$4:$B$185,0),MATCH('Data above threshold'!L$4,'Raw Data'!$3:$3,0)-1)),"",OFFSET('Raw Data'!$A$3,MATCH('Data above threshold'!$A8,'Raw Data'!$B$4:$B$185,0),MATCH('Data above threshold'!L$4,'Raw Data'!$3:$3,0)-1))</f>
        <v/>
      </c>
      <c r="M8" s="105" t="str">
        <f aca="false" t="array" ref="M8:M8">IFERROR(SKEW(IF(ISNUMBER(Q8:CN8),Q8:CN8,"")),"")</f>
        <v/>
      </c>
      <c r="N8" s="107"/>
      <c r="O8" s="107" t="str">
        <f aca="true">IF(ISBLANK(OFFSET('Raw Data'!$A$3,MATCH('Data above threshold'!$A8,'Raw Data'!$B$4:$B$185,0),MATCH('Data above threshold'!O$4,'Raw Data'!$3:$3,0)-1)),"",OFFSET('Raw Data'!$A$3,MATCH('Data above threshold'!$A8,'Raw Data'!$B$4:$B$185,0),MATCH('Data above threshold'!O$4,'Raw Data'!$3:$3,0)-1))</f>
        <v/>
      </c>
      <c r="P8" s="106" t="str">
        <f aca="false" t="array" ref="P8:P8">IF(B8&lt;4,"",1-IFERROR(SUM(ISNUMBER(Q8:CR8)*(1-$Q$3:$CR$3))/COUNTIF($Q$3:$CR$3,0),0))</f>
        <v/>
      </c>
      <c r="Q8" s="107" t="str">
        <f aca="true">IF(ISBLANK(OFFSET('Raw Data'!$A$3,MATCH('Data above threshold'!$A8,'Raw Data'!$B$4:$B$185,0),MATCH('Data above threshold'!Q$4,'Raw Data'!$3:$3,0)-1)),"",OFFSET('Raw Data'!$A$3,MATCH('Data above threshold'!$A8,'Raw Data'!$B$4:$B$185,0),MATCH('Data above threshold'!Q$4,'Raw Data'!$3:$3,0)-1))</f>
        <v/>
      </c>
      <c r="R8" s="107" t="str">
        <f aca="true">IF(ISBLANK(OFFSET('Raw Data'!$A$3,MATCH('Data above threshold'!$A8,'Raw Data'!$B$4:$B$185,0),MATCH('Data above threshold'!R$4,'Raw Data'!$3:$3,0)-1)),"",OFFSET('Raw Data'!$A$3,MATCH('Data above threshold'!$A8,'Raw Data'!$B$4:$B$185,0),MATCH('Data above threshold'!R$4,'Raw Data'!$3:$3,0)-1))</f>
        <v/>
      </c>
      <c r="S8" s="107" t="str">
        <f aca="true">IF(ISBLANK(OFFSET('Raw Data'!$A$3,MATCH('Data above threshold'!$A8,'Raw Data'!$B$4:$B$185,0),MATCH('Data above threshold'!S$4,'Raw Data'!$3:$3,0)-1)),"",OFFSET('Raw Data'!$A$3,MATCH('Data above threshold'!$A8,'Raw Data'!$B$4:$B$185,0),MATCH('Data above threshold'!S$4,'Raw Data'!$3:$3,0)-1))</f>
        <v/>
      </c>
      <c r="T8" s="107" t="str">
        <f aca="true">IF(ISBLANK(OFFSET('Raw Data'!$A$3,MATCH('Data above threshold'!$A8,'Raw Data'!$B$4:$B$185,0),MATCH('Data above threshold'!T$4,'Raw Data'!$3:$3,0)-1)),"",OFFSET('Raw Data'!$A$3,MATCH('Data above threshold'!$A8,'Raw Data'!$B$4:$B$185,0),MATCH('Data above threshold'!T$4,'Raw Data'!$3:$3,0)-1))</f>
        <v/>
      </c>
      <c r="U8" s="107" t="str">
        <f aca="true">IF(ISBLANK(OFFSET('Raw Data'!$A$3,MATCH('Data above threshold'!$A8,'Raw Data'!$B$4:$B$185,0),MATCH('Data above threshold'!U$4,'Raw Data'!$3:$3,0)-1)),"",OFFSET('Raw Data'!$A$3,MATCH('Data above threshold'!$A8,'Raw Data'!$B$4:$B$185,0),MATCH('Data above threshold'!U$4,'Raw Data'!$3:$3,0)-1))</f>
        <v/>
      </c>
      <c r="V8" s="107" t="str">
        <f aca="true">IF(ISBLANK(OFFSET('Raw Data'!$A$3,MATCH('Data above threshold'!$A8,'Raw Data'!$B$4:$B$185,0),MATCH('Data above threshold'!V$4,'Raw Data'!$3:$3,0)-1)),"",OFFSET('Raw Data'!$A$3,MATCH('Data above threshold'!$A8,'Raw Data'!$B$4:$B$185,0),MATCH('Data above threshold'!V$4,'Raw Data'!$3:$3,0)-1))</f>
        <v/>
      </c>
      <c r="W8" s="107" t="str">
        <f aca="true">IF(ISBLANK(OFFSET('Raw Data'!$A$3,MATCH('Data above threshold'!$A8,'Raw Data'!$B$4:$B$185,0),MATCH('Data above threshold'!W$4,'Raw Data'!$3:$3,0)-1)),"",OFFSET('Raw Data'!$A$3,MATCH('Data above threshold'!$A8,'Raw Data'!$B$4:$B$185,0),MATCH('Data above threshold'!W$4,'Raw Data'!$3:$3,0)-1))</f>
        <v/>
      </c>
      <c r="X8" s="107" t="str">
        <f aca="true">IF(ISBLANK(OFFSET('Raw Data'!$A$3,MATCH('Data above threshold'!$A8,'Raw Data'!$B$4:$B$185,0),MATCH('Data above threshold'!X$4,'Raw Data'!$3:$3,0)-1)),"",OFFSET('Raw Data'!$A$3,MATCH('Data above threshold'!$A8,'Raw Data'!$B$4:$B$185,0),MATCH('Data above threshold'!X$4,'Raw Data'!$3:$3,0)-1))</f>
        <v/>
      </c>
      <c r="Y8" s="107" t="str">
        <f aca="true">IF(ISBLANK(OFFSET('Raw Data'!$A$3,MATCH('Data above threshold'!$A8,'Raw Data'!$B$4:$B$185,0),MATCH('Data above threshold'!Y$4,'Raw Data'!$3:$3,0)-1)),"",OFFSET('Raw Data'!$A$3,MATCH('Data above threshold'!$A8,'Raw Data'!$B$4:$B$185,0),MATCH('Data above threshold'!Y$4,'Raw Data'!$3:$3,0)-1))</f>
        <v/>
      </c>
      <c r="Z8" s="107" t="str">
        <f aca="true">IF(ISBLANK(OFFSET('Raw Data'!$A$3,MATCH('Data above threshold'!$A8,'Raw Data'!$B$4:$B$185,0),MATCH('Data above threshold'!Z$4,'Raw Data'!$3:$3,0)-1)),"",OFFSET('Raw Data'!$A$3,MATCH('Data above threshold'!$A8,'Raw Data'!$B$4:$B$185,0),MATCH('Data above threshold'!Z$4,'Raw Data'!$3:$3,0)-1))</f>
        <v/>
      </c>
      <c r="AA8" s="107" t="str">
        <f aca="true">IF(ISBLANK(OFFSET('Raw Data'!$A$3,MATCH('Data above threshold'!$A8,'Raw Data'!$B$4:$B$185,0),MATCH('Data above threshold'!AA$4,'Raw Data'!$3:$3,0)-1)),"",OFFSET('Raw Data'!$A$3,MATCH('Data above threshold'!$A8,'Raw Data'!$B$4:$B$185,0),MATCH('Data above threshold'!AA$4,'Raw Data'!$3:$3,0)-1))</f>
        <v/>
      </c>
      <c r="AB8" s="107" t="str">
        <f aca="true">IF(ISBLANK(OFFSET('Raw Data'!$A$3,MATCH('Data above threshold'!$A8,'Raw Data'!$B$4:$B$185,0),MATCH('Data above threshold'!AB$4,'Raw Data'!$3:$3,0)-1)),"",OFFSET('Raw Data'!$A$3,MATCH('Data above threshold'!$A8,'Raw Data'!$B$4:$B$185,0),MATCH('Data above threshold'!AB$4,'Raw Data'!$3:$3,0)-1))</f>
        <v/>
      </c>
      <c r="AC8" s="107" t="str">
        <f aca="true">IF(ISBLANK(OFFSET('Raw Data'!$A$3,MATCH('Data above threshold'!$A8,'Raw Data'!$B$4:$B$185,0),MATCH('Data above threshold'!AC$4,'Raw Data'!$3:$3,0)-1)),"",OFFSET('Raw Data'!$A$3,MATCH('Data above threshold'!$A8,'Raw Data'!$B$4:$B$185,0),MATCH('Data above threshold'!AC$4,'Raw Data'!$3:$3,0)-1))</f>
        <v/>
      </c>
      <c r="AD8" s="107" t="str">
        <f aca="true">IF(ISBLANK(OFFSET('Raw Data'!$A$3,MATCH('Data above threshold'!$A8,'Raw Data'!$B$4:$B$185,0),MATCH('Data above threshold'!AD$4,'Raw Data'!$3:$3,0)-1)),"",OFFSET('Raw Data'!$A$3,MATCH('Data above threshold'!$A8,'Raw Data'!$B$4:$B$185,0),MATCH('Data above threshold'!AD$4,'Raw Data'!$3:$3,0)-1))</f>
        <v/>
      </c>
      <c r="AE8" s="107" t="str">
        <f aca="true">IF(ISBLANK(OFFSET('Raw Data'!$A$3,MATCH('Data above threshold'!$A8,'Raw Data'!$B$4:$B$185,0),MATCH('Data above threshold'!AE$4,'Raw Data'!$3:$3,0)-1)),"",OFFSET('Raw Data'!$A$3,MATCH('Data above threshold'!$A8,'Raw Data'!$B$4:$B$185,0),MATCH('Data above threshold'!AE$4,'Raw Data'!$3:$3,0)-1))</f>
        <v/>
      </c>
      <c r="AF8" s="107" t="str">
        <f aca="true">IF(ISBLANK(OFFSET('Raw Data'!$A$3,MATCH('Data above threshold'!$A8,'Raw Data'!$B$4:$B$185,0),MATCH('Data above threshold'!AF$4,'Raw Data'!$3:$3,0)-1)),"",OFFSET('Raw Data'!$A$3,MATCH('Data above threshold'!$A8,'Raw Data'!$B$4:$B$185,0),MATCH('Data above threshold'!AF$4,'Raw Data'!$3:$3,0)-1))</f>
        <v/>
      </c>
      <c r="AG8" s="107" t="str">
        <f aca="true">IF(ISBLANK(OFFSET('Raw Data'!$A$3,MATCH('Data above threshold'!$A8,'Raw Data'!$B$4:$B$185,0),MATCH('Data above threshold'!AG$4,'Raw Data'!$3:$3,0)-1)),"",OFFSET('Raw Data'!$A$3,MATCH('Data above threshold'!$A8,'Raw Data'!$B$4:$B$185,0),MATCH('Data above threshold'!AG$4,'Raw Data'!$3:$3,0)-1))</f>
        <v/>
      </c>
      <c r="AH8" s="107" t="str">
        <f aca="true">IF(ISBLANK(OFFSET('Raw Data'!$A$3,MATCH('Data above threshold'!$A8,'Raw Data'!$B$4:$B$185,0),MATCH('Data above threshold'!AH$4,'Raw Data'!$3:$3,0)-1)),"",OFFSET('Raw Data'!$A$3,MATCH('Data above threshold'!$A8,'Raw Data'!$B$4:$B$185,0),MATCH('Data above threshold'!AH$4,'Raw Data'!$3:$3,0)-1))</f>
        <v/>
      </c>
      <c r="AI8" s="107" t="str">
        <f aca="true">IF(ISBLANK(OFFSET('Raw Data'!$A$3,MATCH('Data above threshold'!$A8,'Raw Data'!$B$4:$B$185,0),MATCH('Data above threshold'!AI$4,'Raw Data'!$3:$3,0)-1)),"",OFFSET('Raw Data'!$A$3,MATCH('Data above threshold'!$A8,'Raw Data'!$B$4:$B$185,0),MATCH('Data above threshold'!AI$4,'Raw Data'!$3:$3,0)-1))</f>
        <v/>
      </c>
      <c r="AJ8" s="107" t="str">
        <f aca="true">IF(ISBLANK(OFFSET('Raw Data'!$A$3,MATCH('Data above threshold'!$A8,'Raw Data'!$B$4:$B$185,0),MATCH('Data above threshold'!AJ$4,'Raw Data'!$3:$3,0)-1)),"",OFFSET('Raw Data'!$A$3,MATCH('Data above threshold'!$A8,'Raw Data'!$B$4:$B$185,0),MATCH('Data above threshold'!AJ$4,'Raw Data'!$3:$3,0)-1))</f>
        <v/>
      </c>
      <c r="AK8" s="107" t="str">
        <f aca="true">IF(ISBLANK(OFFSET('Raw Data'!$A$3,MATCH('Data above threshold'!$A8,'Raw Data'!$B$4:$B$185,0),MATCH('Data above threshold'!AK$4,'Raw Data'!$3:$3,0)-1)),"",OFFSET('Raw Data'!$A$3,MATCH('Data above threshold'!$A8,'Raw Data'!$B$4:$B$185,0),MATCH('Data above threshold'!AK$4,'Raw Data'!$3:$3,0)-1))</f>
        <v/>
      </c>
      <c r="AL8" s="107" t="str">
        <f aca="true">IF(ISBLANK(OFFSET('Raw Data'!$A$3,MATCH('Data above threshold'!$A8,'Raw Data'!$B$4:$B$185,0),MATCH('Data above threshold'!AL$4,'Raw Data'!$3:$3,0)-1)),"",OFFSET('Raw Data'!$A$3,MATCH('Data above threshold'!$A8,'Raw Data'!$B$4:$B$185,0),MATCH('Data above threshold'!AL$4,'Raw Data'!$3:$3,0)-1))</f>
        <v/>
      </c>
      <c r="AM8" s="107" t="str">
        <f aca="true">IF(ISBLANK(OFFSET('Raw Data'!$A$3,MATCH('Data above threshold'!$A8,'Raw Data'!$B$4:$B$185,0),MATCH('Data above threshold'!AM$4,'Raw Data'!$3:$3,0)-1)),"",OFFSET('Raw Data'!$A$3,MATCH('Data above threshold'!$A8,'Raw Data'!$B$4:$B$185,0),MATCH('Data above threshold'!AM$4,'Raw Data'!$3:$3,0)-1))</f>
        <v/>
      </c>
      <c r="AN8" s="107" t="str">
        <f aca="true">IF(ISBLANK(OFFSET('Raw Data'!$A$3,MATCH('Data above threshold'!$A8,'Raw Data'!$B$4:$B$185,0),MATCH('Data above threshold'!AN$4,'Raw Data'!$3:$3,0)-1)),"",OFFSET('Raw Data'!$A$3,MATCH('Data above threshold'!$A8,'Raw Data'!$B$4:$B$185,0),MATCH('Data above threshold'!AN$4,'Raw Data'!$3:$3,0)-1))</f>
        <v/>
      </c>
      <c r="AO8" s="107" t="str">
        <f aca="true">IF(ISBLANK(OFFSET('Raw Data'!$A$3,MATCH('Data above threshold'!$A8,'Raw Data'!$B$4:$B$185,0),MATCH('Data above threshold'!AO$4,'Raw Data'!$3:$3,0)-1)),"",OFFSET('Raw Data'!$A$3,MATCH('Data above threshold'!$A8,'Raw Data'!$B$4:$B$185,0),MATCH('Data above threshold'!AO$4,'Raw Data'!$3:$3,0)-1))</f>
        <v/>
      </c>
      <c r="AP8" s="107" t="str">
        <f aca="true">IF(ISBLANK(OFFSET('Raw Data'!$A$3,MATCH('Data above threshold'!$A8,'Raw Data'!$B$4:$B$185,0),MATCH('Data above threshold'!AP$4,'Raw Data'!$3:$3,0)-1)),"",OFFSET('Raw Data'!$A$3,MATCH('Data above threshold'!$A8,'Raw Data'!$B$4:$B$185,0),MATCH('Data above threshold'!AP$4,'Raw Data'!$3:$3,0)-1))</f>
        <v/>
      </c>
      <c r="AQ8" s="107" t="str">
        <f aca="true">IF(ISBLANK(OFFSET('Raw Data'!$A$3,MATCH('Data above threshold'!$A8,'Raw Data'!$B$4:$B$185,0),MATCH('Data above threshold'!AQ$4,'Raw Data'!$3:$3,0)-1)),"",OFFSET('Raw Data'!$A$3,MATCH('Data above threshold'!$A8,'Raw Data'!$B$4:$B$185,0),MATCH('Data above threshold'!AQ$4,'Raw Data'!$3:$3,0)-1))</f>
        <v/>
      </c>
      <c r="AR8" s="107" t="str">
        <f aca="true">IF(ISBLANK(OFFSET('Raw Data'!$A$3,MATCH('Data above threshold'!$A8,'Raw Data'!$B$4:$B$185,0),MATCH('Data above threshold'!AR$4,'Raw Data'!$3:$3,0)-1)),"",OFFSET('Raw Data'!$A$3,MATCH('Data above threshold'!$A8,'Raw Data'!$B$4:$B$185,0),MATCH('Data above threshold'!AR$4,'Raw Data'!$3:$3,0)-1))</f>
        <v/>
      </c>
      <c r="AS8" s="107" t="str">
        <f aca="true">IF(ISBLANK(OFFSET('Raw Data'!$A$3,MATCH('Data above threshold'!$A8,'Raw Data'!$B$4:$B$185,0),MATCH('Data above threshold'!AS$4,'Raw Data'!$3:$3,0)-1)),"",OFFSET('Raw Data'!$A$3,MATCH('Data above threshold'!$A8,'Raw Data'!$B$4:$B$185,0),MATCH('Data above threshold'!AS$4,'Raw Data'!$3:$3,0)-1))</f>
        <v/>
      </c>
      <c r="AT8" s="107" t="str">
        <f aca="true">IF(ISBLANK(OFFSET('Raw Data'!$A$3,MATCH('Data above threshold'!$A8,'Raw Data'!$B$4:$B$185,0),MATCH('Data above threshold'!AT$4,'Raw Data'!$3:$3,0)-1)),"",OFFSET('Raw Data'!$A$3,MATCH('Data above threshold'!$A8,'Raw Data'!$B$4:$B$185,0),MATCH('Data above threshold'!AT$4,'Raw Data'!$3:$3,0)-1))</f>
        <v/>
      </c>
      <c r="AU8" s="107" t="str">
        <f aca="true">IF(ISBLANK(OFFSET('Raw Data'!$A$3,MATCH('Data above threshold'!$A8,'Raw Data'!$B$4:$B$185,0),MATCH('Data above threshold'!AU$4,'Raw Data'!$3:$3,0)-1)),"",OFFSET('Raw Data'!$A$3,MATCH('Data above threshold'!$A8,'Raw Data'!$B$4:$B$185,0),MATCH('Data above threshold'!AU$4,'Raw Data'!$3:$3,0)-1))</f>
        <v/>
      </c>
      <c r="AV8" s="107" t="str">
        <f aca="true">IF(ISBLANK(OFFSET('Raw Data'!$A$3,MATCH('Data above threshold'!$A8,'Raw Data'!$B$4:$B$185,0),MATCH('Data above threshold'!AV$4,'Raw Data'!$3:$3,0)-1)),"",OFFSET('Raw Data'!$A$3,MATCH('Data above threshold'!$A8,'Raw Data'!$B$4:$B$185,0),MATCH('Data above threshold'!AV$4,'Raw Data'!$3:$3,0)-1))</f>
        <v/>
      </c>
      <c r="AW8" s="107" t="str">
        <f aca="true">IF(ISBLANK(OFFSET('Raw Data'!$A$3,MATCH('Data above threshold'!$A8,'Raw Data'!$B$4:$B$185,0),MATCH('Data above threshold'!AW$4,'Raw Data'!$3:$3,0)-1)),"",OFFSET('Raw Data'!$A$3,MATCH('Data above threshold'!$A8,'Raw Data'!$B$4:$B$185,0),MATCH('Data above threshold'!AW$4,'Raw Data'!$3:$3,0)-1))</f>
        <v/>
      </c>
      <c r="AX8" s="107" t="str">
        <f aca="true">IF(ISBLANK(OFFSET('Raw Data'!$A$3,MATCH('Data above threshold'!$A8,'Raw Data'!$B$4:$B$185,0),MATCH('Data above threshold'!AX$4,'Raw Data'!$3:$3,0)-1)),"",OFFSET('Raw Data'!$A$3,MATCH('Data above threshold'!$A8,'Raw Data'!$B$4:$B$185,0),MATCH('Data above threshold'!AX$4,'Raw Data'!$3:$3,0)-1))</f>
        <v/>
      </c>
      <c r="AY8" s="107" t="str">
        <f aca="true">IF(ISBLANK(OFFSET('Raw Data'!$A$3,MATCH('Data above threshold'!$A8,'Raw Data'!$B$4:$B$185,0),MATCH('Data above threshold'!AY$4,'Raw Data'!$3:$3,0)-1)),"",OFFSET('Raw Data'!$A$3,MATCH('Data above threshold'!$A8,'Raw Data'!$B$4:$B$185,0),MATCH('Data above threshold'!AY$4,'Raw Data'!$3:$3,0)-1))</f>
        <v/>
      </c>
      <c r="AZ8" s="107" t="str">
        <f aca="true">IF(ISBLANK(OFFSET('Raw Data'!$A$3,MATCH('Data above threshold'!$A8,'Raw Data'!$B$4:$B$185,0),MATCH('Data above threshold'!AZ$4,'Raw Data'!$3:$3,0)-1)),"",OFFSET('Raw Data'!$A$3,MATCH('Data above threshold'!$A8,'Raw Data'!$B$4:$B$185,0),MATCH('Data above threshold'!AZ$4,'Raw Data'!$3:$3,0)-1))</f>
        <v/>
      </c>
      <c r="BA8" s="107" t="str">
        <f aca="true">IF(ISBLANK(OFFSET('Raw Data'!$A$3,MATCH('Data above threshold'!$A8,'Raw Data'!$B$4:$B$185,0),MATCH('Data above threshold'!BA$4,'Raw Data'!$3:$3,0)-1)),"",OFFSET('Raw Data'!$A$3,MATCH('Data above threshold'!$A8,'Raw Data'!$B$4:$B$185,0),MATCH('Data above threshold'!BA$4,'Raw Data'!$3:$3,0)-1))</f>
        <v/>
      </c>
      <c r="BB8" s="107" t="str">
        <f aca="true">IF(ISBLANK(OFFSET('Raw Data'!$A$3,MATCH('Data above threshold'!$A8,'Raw Data'!$B$4:$B$185,0),MATCH('Data above threshold'!BB$4,'Raw Data'!$3:$3,0)-1)),"",OFFSET('Raw Data'!$A$3,MATCH('Data above threshold'!$A8,'Raw Data'!$B$4:$B$185,0),MATCH('Data above threshold'!BB$4,'Raw Data'!$3:$3,0)-1))</f>
        <v/>
      </c>
      <c r="BC8" s="107" t="str">
        <f aca="true">IF(ISBLANK(OFFSET('Raw Data'!$A$3,MATCH('Data above threshold'!$A8,'Raw Data'!$B$4:$B$185,0),MATCH('Data above threshold'!BC$4,'Raw Data'!$3:$3,0)-1)),"",OFFSET('Raw Data'!$A$3,MATCH('Data above threshold'!$A8,'Raw Data'!$B$4:$B$185,0),MATCH('Data above threshold'!BC$4,'Raw Data'!$3:$3,0)-1))</f>
        <v/>
      </c>
      <c r="BD8" s="107" t="str">
        <f aca="true">IF(ISBLANK(OFFSET('Raw Data'!$A$3,MATCH('Data above threshold'!$A8,'Raw Data'!$B$4:$B$185,0),MATCH('Data above threshold'!BD$4,'Raw Data'!$3:$3,0)-1)),"",OFFSET('Raw Data'!$A$3,MATCH('Data above threshold'!$A8,'Raw Data'!$B$4:$B$185,0),MATCH('Data above threshold'!BD$4,'Raw Data'!$3:$3,0)-1))</f>
        <v/>
      </c>
      <c r="BE8" s="107" t="str">
        <f aca="true">IF(ISBLANK(OFFSET('Raw Data'!$A$3,MATCH('Data above threshold'!$A8,'Raw Data'!$B$4:$B$185,0),MATCH('Data above threshold'!BE$4,'Raw Data'!$3:$3,0)-1)),"",OFFSET('Raw Data'!$A$3,MATCH('Data above threshold'!$A8,'Raw Data'!$B$4:$B$185,0),MATCH('Data above threshold'!BE$4,'Raw Data'!$3:$3,0)-1))</f>
        <v/>
      </c>
      <c r="BF8" s="107" t="str">
        <f aca="true">IF(ISBLANK(OFFSET('Raw Data'!$A$3,MATCH('Data above threshold'!$A8,'Raw Data'!$B$4:$B$185,0),MATCH('Data above threshold'!BF$4,'Raw Data'!$3:$3,0)-1)),"",OFFSET('Raw Data'!$A$3,MATCH('Data above threshold'!$A8,'Raw Data'!$B$4:$B$185,0),MATCH('Data above threshold'!BF$4,'Raw Data'!$3:$3,0)-1))</f>
        <v/>
      </c>
      <c r="BG8" s="107" t="str">
        <f aca="true">IF(ISBLANK(OFFSET('Raw Data'!$A$3,MATCH('Data above threshold'!$A8,'Raw Data'!$B$4:$B$185,0),MATCH('Data above threshold'!BG$4,'Raw Data'!$3:$3,0)-1)),"",OFFSET('Raw Data'!$A$3,MATCH('Data above threshold'!$A8,'Raw Data'!$B$4:$B$185,0),MATCH('Data above threshold'!BG$4,'Raw Data'!$3:$3,0)-1))</f>
        <v/>
      </c>
      <c r="BH8" s="107" t="str">
        <f aca="true">IF(ISBLANK(OFFSET('Raw Data'!$A$3,MATCH('Data above threshold'!$A8,'Raw Data'!$B$4:$B$185,0),MATCH('Data above threshold'!BH$4,'Raw Data'!$3:$3,0)-1)),"",OFFSET('Raw Data'!$A$3,MATCH('Data above threshold'!$A8,'Raw Data'!$B$4:$B$185,0),MATCH('Data above threshold'!BH$4,'Raw Data'!$3:$3,0)-1))</f>
        <v/>
      </c>
      <c r="BI8" s="107" t="str">
        <f aca="true">IF(ISBLANK(OFFSET('Raw Data'!$A$3,MATCH('Data above threshold'!$A8,'Raw Data'!$B$4:$B$185,0),MATCH('Data above threshold'!BI$4,'Raw Data'!$3:$3,0)-1)),"",OFFSET('Raw Data'!$A$3,MATCH('Data above threshold'!$A8,'Raw Data'!$B$4:$B$185,0),MATCH('Data above threshold'!BI$4,'Raw Data'!$3:$3,0)-1))</f>
        <v/>
      </c>
      <c r="BJ8" s="107" t="str">
        <f aca="true">IF(ISBLANK(OFFSET('Raw Data'!$A$3,MATCH('Data above threshold'!$A8,'Raw Data'!$B$4:$B$185,0),MATCH('Data above threshold'!BJ$4,'Raw Data'!$3:$3,0)-1)),"",OFFSET('Raw Data'!$A$3,MATCH('Data above threshold'!$A8,'Raw Data'!$B$4:$B$185,0),MATCH('Data above threshold'!BJ$4,'Raw Data'!$3:$3,0)-1))</f>
        <v/>
      </c>
      <c r="BK8" s="107" t="str">
        <f aca="true">IF(ISBLANK(OFFSET('Raw Data'!$A$3,MATCH('Data above threshold'!$A8,'Raw Data'!$B$4:$B$185,0),MATCH('Data above threshold'!BK$4,'Raw Data'!$3:$3,0)-1)),"",OFFSET('Raw Data'!$A$3,MATCH('Data above threshold'!$A8,'Raw Data'!$B$4:$B$185,0),MATCH('Data above threshold'!BK$4,'Raw Data'!$3:$3,0)-1))</f>
        <v/>
      </c>
      <c r="BL8" s="107" t="str">
        <f aca="true">IF(ISBLANK(OFFSET('Raw Data'!$A$3,MATCH('Data above threshold'!$A8,'Raw Data'!$B$4:$B$185,0),MATCH('Data above threshold'!BL$4,'Raw Data'!$3:$3,0)-1)),"",OFFSET('Raw Data'!$A$3,MATCH('Data above threshold'!$A8,'Raw Data'!$B$4:$B$185,0),MATCH('Data above threshold'!BL$4,'Raw Data'!$3:$3,0)-1))</f>
        <v/>
      </c>
      <c r="BM8" s="107" t="str">
        <f aca="true">IF(ISBLANK(OFFSET('Raw Data'!$A$3,MATCH('Data above threshold'!$A8,'Raw Data'!$B$4:$B$185,0),MATCH('Data above threshold'!BM$4,'Raw Data'!$3:$3,0)-1)),"",OFFSET('Raw Data'!$A$3,MATCH('Data above threshold'!$A8,'Raw Data'!$B$4:$B$185,0),MATCH('Data above threshold'!BM$4,'Raw Data'!$3:$3,0)-1))</f>
        <v/>
      </c>
      <c r="BN8" s="107" t="str">
        <f aca="true">IF(ISBLANK(OFFSET('Raw Data'!$A$3,MATCH('Data above threshold'!$A8,'Raw Data'!$B$4:$B$185,0),MATCH('Data above threshold'!BN$4,'Raw Data'!$3:$3,0)-1)),"",OFFSET('Raw Data'!$A$3,MATCH('Data above threshold'!$A8,'Raw Data'!$B$4:$B$185,0),MATCH('Data above threshold'!BN$4,'Raw Data'!$3:$3,0)-1))</f>
        <v/>
      </c>
      <c r="BO8" s="107" t="str">
        <f aca="true">IF(ISBLANK(OFFSET('Raw Data'!$A$3,MATCH('Data above threshold'!$A8,'Raw Data'!$B$4:$B$185,0),MATCH('Data above threshold'!BO$4,'Raw Data'!$3:$3,0)-1)),"",OFFSET('Raw Data'!$A$3,MATCH('Data above threshold'!$A8,'Raw Data'!$B$4:$B$185,0),MATCH('Data above threshold'!BO$4,'Raw Data'!$3:$3,0)-1))</f>
        <v/>
      </c>
      <c r="BP8" s="107" t="str">
        <f aca="true">IF(ISBLANK(OFFSET('Raw Data'!$A$3,MATCH('Data above threshold'!$A8,'Raw Data'!$B$4:$B$185,0),MATCH('Data above threshold'!BP$4,'Raw Data'!$3:$3,0)-1)),"",OFFSET('Raw Data'!$A$3,MATCH('Data above threshold'!$A8,'Raw Data'!$B$4:$B$185,0),MATCH('Data above threshold'!BP$4,'Raw Data'!$3:$3,0)-1))</f>
        <v/>
      </c>
      <c r="BQ8" s="107" t="str">
        <f aca="true">IF(ISBLANK(OFFSET('Raw Data'!$A$3,MATCH('Data above threshold'!$A8,'Raw Data'!$B$4:$B$185,0),MATCH('Data above threshold'!BQ$4,'Raw Data'!$3:$3,0)-1)),"",OFFSET('Raw Data'!$A$3,MATCH('Data above threshold'!$A8,'Raw Data'!$B$4:$B$185,0),MATCH('Data above threshold'!BQ$4,'Raw Data'!$3:$3,0)-1))</f>
        <v/>
      </c>
      <c r="BR8" s="107" t="str">
        <f aca="true">IF(ISBLANK(OFFSET('Raw Data'!$A$3,MATCH('Data above threshold'!$A8,'Raw Data'!$B$4:$B$185,0),MATCH('Data above threshold'!BR$4,'Raw Data'!$3:$3,0)-1)),"",OFFSET('Raw Data'!$A$3,MATCH('Data above threshold'!$A8,'Raw Data'!$B$4:$B$185,0),MATCH('Data above threshold'!BR$4,'Raw Data'!$3:$3,0)-1))</f>
        <v/>
      </c>
      <c r="BS8" s="107" t="str">
        <f aca="true">IF(ISBLANK(OFFSET('Raw Data'!$A$3,MATCH('Data above threshold'!$A8,'Raw Data'!$B$4:$B$185,0),MATCH('Data above threshold'!BS$4,'Raw Data'!$3:$3,0)-1)),"",OFFSET('Raw Data'!$A$3,MATCH('Data above threshold'!$A8,'Raw Data'!$B$4:$B$185,0),MATCH('Data above threshold'!BS$4,'Raw Data'!$3:$3,0)-1))</f>
        <v/>
      </c>
      <c r="BT8" s="107" t="str">
        <f aca="true">IF(ISBLANK(OFFSET('Raw Data'!$A$3,MATCH('Data above threshold'!$A8,'Raw Data'!$B$4:$B$185,0),MATCH('Data above threshold'!BT$4,'Raw Data'!$3:$3,0)-1)),"",OFFSET('Raw Data'!$A$3,MATCH('Data above threshold'!$A8,'Raw Data'!$B$4:$B$185,0),MATCH('Data above threshold'!BT$4,'Raw Data'!$3:$3,0)-1))</f>
        <v/>
      </c>
      <c r="BU8" s="107" t="str">
        <f aca="true">IF(ISBLANK(OFFSET('Raw Data'!$A$3,MATCH('Data above threshold'!$A8,'Raw Data'!$B$4:$B$185,0),MATCH('Data above threshold'!BU$4,'Raw Data'!$3:$3,0)-1)),"",OFFSET('Raw Data'!$A$3,MATCH('Data above threshold'!$A8,'Raw Data'!$B$4:$B$185,0),MATCH('Data above threshold'!BU$4,'Raw Data'!$3:$3,0)-1))</f>
        <v/>
      </c>
      <c r="BV8" s="107" t="str">
        <f aca="true">IF(ISBLANK(OFFSET('Raw Data'!$A$3,MATCH('Data above threshold'!$A8,'Raw Data'!$B$4:$B$185,0),MATCH('Data above threshold'!BV$4,'Raw Data'!$3:$3,0)-1)),"",OFFSET('Raw Data'!$A$3,MATCH('Data above threshold'!$A8,'Raw Data'!$B$4:$B$185,0),MATCH('Data above threshold'!BV$4,'Raw Data'!$3:$3,0)-1))</f>
        <v/>
      </c>
      <c r="BW8" s="107" t="str">
        <f aca="true">IF(ISBLANK(OFFSET('Raw Data'!$A$3,MATCH('Data above threshold'!$A8,'Raw Data'!$B$4:$B$185,0),MATCH('Data above threshold'!BW$4,'Raw Data'!$3:$3,0)-1)),"",OFFSET('Raw Data'!$A$3,MATCH('Data above threshold'!$A8,'Raw Data'!$B$4:$B$185,0),MATCH('Data above threshold'!BW$4,'Raw Data'!$3:$3,0)-1))</f>
        <v/>
      </c>
      <c r="BX8" s="107" t="str">
        <f aca="true">IF(ISBLANK(OFFSET('Raw Data'!$A$3,MATCH('Data above threshold'!$A8,'Raw Data'!$B$4:$B$185,0),MATCH('Data above threshold'!BX$4,'Raw Data'!$3:$3,0)-1)),"",OFFSET('Raw Data'!$A$3,MATCH('Data above threshold'!$A8,'Raw Data'!$B$4:$B$185,0),MATCH('Data above threshold'!BX$4,'Raw Data'!$3:$3,0)-1))</f>
        <v/>
      </c>
      <c r="BY8" s="107" t="str">
        <f aca="true">IF(ISBLANK(OFFSET('Raw Data'!$A$3,MATCH('Data above threshold'!$A8,'Raw Data'!$B$4:$B$185,0),MATCH('Data above threshold'!BY$4,'Raw Data'!$3:$3,0)-1)),"",OFFSET('Raw Data'!$A$3,MATCH('Data above threshold'!$A8,'Raw Data'!$B$4:$B$185,0),MATCH('Data above threshold'!BY$4,'Raw Data'!$3:$3,0)-1))</f>
        <v/>
      </c>
      <c r="BZ8" s="107" t="str">
        <f aca="true">IF(ISBLANK(OFFSET('Raw Data'!$A$3,MATCH('Data above threshold'!$A8,'Raw Data'!$B$4:$B$185,0),MATCH('Data above threshold'!BZ$4,'Raw Data'!$3:$3,0)-1)),"",OFFSET('Raw Data'!$A$3,MATCH('Data above threshold'!$A8,'Raw Data'!$B$4:$B$185,0),MATCH('Data above threshold'!BZ$4,'Raw Data'!$3:$3,0)-1))</f>
        <v/>
      </c>
      <c r="CA8" s="107" t="str">
        <f aca="true">IF(ISBLANK(OFFSET('Raw Data'!$A$3,MATCH('Data above threshold'!$A8,'Raw Data'!$B$4:$B$185,0),MATCH('Data above threshold'!CA$4,'Raw Data'!$3:$3,0)-1)),"",OFFSET('Raw Data'!$A$3,MATCH('Data above threshold'!$A8,'Raw Data'!$B$4:$B$185,0),MATCH('Data above threshold'!CA$4,'Raw Data'!$3:$3,0)-1))</f>
        <v/>
      </c>
      <c r="CB8" s="107" t="str">
        <f aca="true">IF(ISBLANK(OFFSET('Raw Data'!$A$3,MATCH('Data above threshold'!$A8,'Raw Data'!$B$4:$B$185,0),MATCH('Data above threshold'!CB$4,'Raw Data'!$3:$3,0)-1)),"",OFFSET('Raw Data'!$A$3,MATCH('Data above threshold'!$A8,'Raw Data'!$B$4:$B$185,0),MATCH('Data above threshold'!CB$4,'Raw Data'!$3:$3,0)-1))</f>
        <v/>
      </c>
      <c r="CC8" s="107" t="str">
        <f aca="true">IF(ISBLANK(OFFSET('Raw Data'!$A$3,MATCH('Data above threshold'!$A8,'Raw Data'!$B$4:$B$185,0),MATCH('Data above threshold'!CC$4,'Raw Data'!$3:$3,0)-1)),"",OFFSET('Raw Data'!$A$3,MATCH('Data above threshold'!$A8,'Raw Data'!$B$4:$B$185,0),MATCH('Data above threshold'!CC$4,'Raw Data'!$3:$3,0)-1))</f>
        <v/>
      </c>
      <c r="CD8" s="107" t="str">
        <f aca="true">IF(ISBLANK(OFFSET('Raw Data'!$A$3,MATCH('Data above threshold'!$A8,'Raw Data'!$B$4:$B$185,0),MATCH('Data above threshold'!CD$4,'Raw Data'!$3:$3,0)-1)),"",OFFSET('Raw Data'!$A$3,MATCH('Data above threshold'!$A8,'Raw Data'!$B$4:$B$185,0),MATCH('Data above threshold'!CD$4,'Raw Data'!$3:$3,0)-1))</f>
        <v/>
      </c>
      <c r="CE8" s="107" t="str">
        <f aca="true">IF(ISBLANK(OFFSET('Raw Data'!$A$3,MATCH('Data above threshold'!$A8,'Raw Data'!$B$4:$B$185,0),MATCH('Data above threshold'!CE$4,'Raw Data'!$3:$3,0)-1)),"",OFFSET('Raw Data'!$A$3,MATCH('Data above threshold'!$A8,'Raw Data'!$B$4:$B$185,0),MATCH('Data above threshold'!CE$4,'Raw Data'!$3:$3,0)-1))</f>
        <v/>
      </c>
      <c r="CF8" s="107" t="str">
        <f aca="true">IF(ISBLANK(OFFSET('Raw Data'!$A$3,MATCH('Data above threshold'!$A8,'Raw Data'!$B$4:$B$185,0),MATCH('Data above threshold'!CF$4,'Raw Data'!$3:$3,0)-1)),"",OFFSET('Raw Data'!$A$3,MATCH('Data above threshold'!$A8,'Raw Data'!$B$4:$B$185,0),MATCH('Data above threshold'!CF$4,'Raw Data'!$3:$3,0)-1))</f>
        <v/>
      </c>
      <c r="CG8" s="107" t="str">
        <f aca="true">IF(ISBLANK(OFFSET('Raw Data'!$A$3,MATCH('Data above threshold'!$A8,'Raw Data'!$B$4:$B$185,0),MATCH('Data above threshold'!CG$4,'Raw Data'!$3:$3,0)-1)),"",OFFSET('Raw Data'!$A$3,MATCH('Data above threshold'!$A8,'Raw Data'!$B$4:$B$185,0),MATCH('Data above threshold'!CG$4,'Raw Data'!$3:$3,0)-1))</f>
        <v/>
      </c>
      <c r="CH8" s="107" t="str">
        <f aca="true">IF(ISBLANK(OFFSET('Raw Data'!$A$3,MATCH('Data above threshold'!$A8,'Raw Data'!$B$4:$B$185,0),MATCH('Data above threshold'!CH$4,'Raw Data'!$3:$3,0)-1)),"",OFFSET('Raw Data'!$A$3,MATCH('Data above threshold'!$A8,'Raw Data'!$B$4:$B$185,0),MATCH('Data above threshold'!CH$4,'Raw Data'!$3:$3,0)-1))</f>
        <v/>
      </c>
      <c r="CI8" s="107" t="str">
        <f aca="true">IF(ISBLANK(OFFSET('Raw Data'!$A$3,MATCH('Data above threshold'!$A8,'Raw Data'!$B$4:$B$185,0),MATCH('Data above threshold'!CI$4,'Raw Data'!$3:$3,0)-1)),"",OFFSET('Raw Data'!$A$3,MATCH('Data above threshold'!$A8,'Raw Data'!$B$4:$B$185,0),MATCH('Data above threshold'!CI$4,'Raw Data'!$3:$3,0)-1))</f>
        <v/>
      </c>
      <c r="CJ8" s="107" t="str">
        <f aca="true">IF(ISBLANK(OFFSET('Raw Data'!$A$3,MATCH('Data above threshold'!$A8,'Raw Data'!$B$4:$B$185,0),MATCH('Data above threshold'!CJ$4,'Raw Data'!$3:$3,0)-1)),"",OFFSET('Raw Data'!$A$3,MATCH('Data above threshold'!$A8,'Raw Data'!$B$4:$B$185,0),MATCH('Data above threshold'!CJ$4,'Raw Data'!$3:$3,0)-1))</f>
        <v/>
      </c>
      <c r="CK8" s="107" t="str">
        <f aca="true">IF(ISBLANK(OFFSET('Raw Data'!$A$3,MATCH('Data above threshold'!$A8,'Raw Data'!$B$4:$B$185,0),MATCH('Data above threshold'!CK$4,'Raw Data'!$3:$3,0)-1)),"",OFFSET('Raw Data'!$A$3,MATCH('Data above threshold'!$A8,'Raw Data'!$B$4:$B$185,0),MATCH('Data above threshold'!CK$4,'Raw Data'!$3:$3,0)-1))</f>
        <v/>
      </c>
      <c r="CL8" s="107" t="str">
        <f aca="true">IF(ISBLANK(OFFSET('Raw Data'!$A$3,MATCH('Data above threshold'!$A8,'Raw Data'!$B$4:$B$185,0),MATCH('Data above threshold'!CL$4,'Raw Data'!$3:$3,0)-1)),"",OFFSET('Raw Data'!$A$3,MATCH('Data above threshold'!$A8,'Raw Data'!$B$4:$B$185,0),MATCH('Data above threshold'!CL$4,'Raw Data'!$3:$3,0)-1))</f>
        <v/>
      </c>
      <c r="CM8" s="107" t="str">
        <f aca="true">IF(ISBLANK(OFFSET('Raw Data'!$A$3,MATCH('Data above threshold'!$A8,'Raw Data'!$B$4:$B$185,0),MATCH('Data above threshold'!CM$4,'Raw Data'!$3:$3,0)-1)),"",OFFSET('Raw Data'!$A$3,MATCH('Data above threshold'!$A8,'Raw Data'!$B$4:$B$185,0),MATCH('Data above threshold'!CM$4,'Raw Data'!$3:$3,0)-1))</f>
        <v/>
      </c>
      <c r="CN8" s="107" t="str">
        <f aca="true">IF(ISBLANK(OFFSET('Raw Data'!$A$3,MATCH('Data above threshold'!$A8,'Raw Data'!$B$4:$B$185,0),MATCH('Data above threshold'!CN$4,'Raw Data'!$3:$3,0)-1)),"",OFFSET('Raw Data'!$A$3,MATCH('Data above threshold'!$A8,'Raw Data'!$B$4:$B$185,0),MATCH('Data above threshold'!CN$4,'Raw Data'!$3:$3,0)-1))</f>
        <v/>
      </c>
      <c r="CO8" s="107" t="str">
        <f aca="true">IF(ISBLANK(OFFSET('Raw Data'!$A$3,MATCH('Data above threshold'!$A8,'Raw Data'!$B$4:$B$185,0),MATCH('Data above threshold'!CO$4,'Raw Data'!$3:$3,0)-1)),"",OFFSET('Raw Data'!$A$3,MATCH('Data above threshold'!$A8,'Raw Data'!$B$4:$B$185,0),MATCH('Data above threshold'!CO$4,'Raw Data'!$3:$3,0)-1))</f>
        <v/>
      </c>
      <c r="CP8" s="107" t="str">
        <f aca="true">IF(ISBLANK(OFFSET('Raw Data'!$A$3,MATCH('Data above threshold'!$A8,'Raw Data'!$B$4:$B$185,0),MATCH('Data above threshold'!CP$4,'Raw Data'!$3:$3,0)-1)),"",OFFSET('Raw Data'!$A$3,MATCH('Data above threshold'!$A8,'Raw Data'!$B$4:$B$185,0),MATCH('Data above threshold'!CP$4,'Raw Data'!$3:$3,0)-1))</f>
        <v/>
      </c>
      <c r="CQ8" s="107" t="str">
        <f aca="true">IF(ISBLANK(OFFSET('Raw Data'!$A$3,MATCH('Data above threshold'!$A8,'Raw Data'!$B$4:$B$185,0),MATCH('Data above threshold'!CQ$4,'Raw Data'!$3:$3,0)-1)),"",OFFSET('Raw Data'!$A$3,MATCH('Data above threshold'!$A8,'Raw Data'!$B$4:$B$185,0),MATCH('Data above threshold'!CQ$4,'Raw Data'!$3:$3,0)-1))</f>
        <v/>
      </c>
      <c r="CR8" s="107" t="str">
        <f aca="true">IF(ISBLANK(OFFSET('Raw Data'!$A$3,MATCH('Data above threshold'!$A8,'Raw Data'!$B$4:$B$185,0),MATCH('Data above threshold'!CR$4,'Raw Data'!$3:$3,0)-1)),"",OFFSET('Raw Data'!$A$3,MATCH('Data above threshold'!$A8,'Raw Data'!$B$4:$B$185,0),MATCH('Data above threshold'!CR$4,'Raw Data'!$3:$3,0)-1))</f>
        <v/>
      </c>
    </row>
    <row r="9" s="103" customFormat="true" ht="16.5" hidden="false" customHeight="true" outlineLevel="0" collapsed="false">
      <c r="A9" s="107" t="n">
        <v>1111</v>
      </c>
      <c r="B9" s="107" t="n">
        <v>4</v>
      </c>
      <c r="C9" s="107" t="str">
        <f aca="true">IF(ISBLANK(OFFSET('Raw Data'!$A$3,MATCH('Data above threshold'!$A9,'Raw Data'!$B$4:$B$185,0),MATCH('Data above threshold'!C$4,'Raw Data'!$3:$3,0)-1)),"",OFFSET('Raw Data'!$A$3,MATCH('Data above threshold'!$A9,'Raw Data'!$B$4:$B$185,0),MATCH('Data above threshold'!C$4,'Raw Data'!$3:$3,0)-1))</f>
        <v/>
      </c>
      <c r="D9" s="107" t="str">
        <f aca="true">IF(ISBLANK(OFFSET('Raw Data'!$A$3,MATCH('Data above threshold'!$A9,'Raw Data'!$B$4:$B$185,0),MATCH('Data above threshold'!D$4,'Raw Data'!$3:$3,0)-1)),"",OFFSET('Raw Data'!$A$3,MATCH('Data above threshold'!$A9,'Raw Data'!$B$4:$B$185,0),MATCH('Data above threshold'!D$4,'Raw Data'!$3:$3,0)-1))</f>
        <v>Expert assessment data - C.9</v>
      </c>
      <c r="E9" s="107" t="str">
        <f aca="true">IF(ISBLANK(OFFSET('Raw Data'!$A$3,MATCH('Data above threshold'!$A9,'Raw Data'!$B$4:$B$185,0),MATCH('Data above threshold'!E$4,'Raw Data'!$3:$3,0)-1)),"",OFFSET('Raw Data'!$A$3,MATCH('Data above threshold'!$A9,'Raw Data'!$B$4:$B$185,0),MATCH('Data above threshold'!E$4,'Raw Data'!$3:$3,0)-1))</f>
        <v>What best describes the way your government interacts with consumer organisations in the following sectors in 2020?</v>
      </c>
      <c r="F9" s="107" t="n">
        <f aca="true">IF(ISBLANK(OFFSET('Raw Data'!$A$3,MATCH('Data above threshold'!$A9,'Raw Data'!$B$4:$B$185,0),MATCH('Data above threshold'!F$4,'Raw Data'!$3:$3,0)-1)),"",OFFSET('Raw Data'!$A$3,MATCH('Data above threshold'!$A9,'Raw Data'!$B$4:$B$185,0),MATCH('Data above threshold'!F$4,'Raw Data'!$3:$3,0)-1))</f>
        <v>2020</v>
      </c>
      <c r="G9" s="107" t="str">
        <f aca="true">IF(ISBLANK(OFFSET('Raw Data'!$A$3,MATCH('Data above threshold'!$A9,'Raw Data'!$B$4:$B$185,0),MATCH('Data above threshold'!G$4,'Raw Data'!$3:$3,0)-1)),"",OFFSET('Raw Data'!$A$3,MATCH('Data above threshold'!$A9,'Raw Data'!$B$4:$B$185,0),MATCH('Data above threshold'!G$4,'Raw Data'!$3:$3,0)-1))</f>
        <v/>
      </c>
      <c r="H9" s="107" t="str">
        <f aca="true">IF(ISBLANK(OFFSET('Raw Data'!$A$3,MATCH('Data above threshold'!$A9,'Raw Data'!$B$4:$B$185,0),MATCH('Data above threshold'!H$4,'Raw Data'!$3:$3,0)-1)),"",OFFSET('Raw Data'!$A$3,MATCH('Data above threshold'!$A9,'Raw Data'!$B$4:$B$185,0),MATCH('Data above threshold'!H$4,'Raw Data'!$3:$3,0)-1))</f>
        <v>Consumers International Survey</v>
      </c>
      <c r="I9" s="107" t="str">
        <f aca="true">IF(ISBLANK(OFFSET('Raw Data'!$A$3,MATCH('Data above threshold'!$A9,'Raw Data'!$B$4:$B$185,0),MATCH('Data above threshold'!I$4,'Raw Data'!$3:$3,0)-1)),"",OFFSET('Raw Data'!$A$3,MATCH('Data above threshold'!$A9,'Raw Data'!$B$4:$B$185,0),MATCH('Data above threshold'!I$4,'Raw Data'!$3:$3,0)-1))</f>
        <v/>
      </c>
      <c r="J9" s="107" t="str">
        <f aca="true">IF(ISBLANK(OFFSET('Raw Data'!$A$3,MATCH('Data above threshold'!$A9,'Raw Data'!$B$4:$B$185,0),MATCH('Data above threshold'!J$4,'Raw Data'!$3:$3,0)-1)),"",OFFSET('Raw Data'!$A$3,MATCH('Data above threshold'!$A9,'Raw Data'!$B$4:$B$185,0),MATCH('Data above threshold'!J$4,'Raw Data'!$3:$3,0)-1))</f>
        <v/>
      </c>
      <c r="K9" s="107" t="str">
        <f aca="true">IF(ISBLANK(OFFSET('Raw Data'!$A$3,MATCH('Data above threshold'!$A9,'Raw Data'!$B$4:$B$185,0),MATCH('Data above threshold'!K$4,'Raw Data'!$3:$3,0)-1)),"",OFFSET('Raw Data'!$A$3,MATCH('Data above threshold'!$A9,'Raw Data'!$B$4:$B$185,0),MATCH('Data above threshold'!K$4,'Raw Data'!$3:$3,0)-1))</f>
        <v>Plus</v>
      </c>
      <c r="L9" s="107" t="str">
        <f aca="true">IF(ISBLANK(OFFSET('Raw Data'!$A$3,MATCH('Data above threshold'!$A9,'Raw Data'!$B$4:$B$185,0),MATCH('Data above threshold'!L$4,'Raw Data'!$3:$3,0)-1)),"",OFFSET('Raw Data'!$A$3,MATCH('Data above threshold'!$A9,'Raw Data'!$B$4:$B$185,0),MATCH('Data above threshold'!L$4,'Raw Data'!$3:$3,0)-1))</f>
        <v/>
      </c>
      <c r="M9" s="105" t="n">
        <f aca="false" t="array" ref="M9:M9">IFERROR(SKEW(IF(ISNUMBER(Q9:CR9),Q9:CR9,"")),"")</f>
        <v>-0.054024620670979</v>
      </c>
      <c r="N9" s="107" t="n">
        <v>0</v>
      </c>
      <c r="O9" s="107" t="str">
        <f aca="true">IF(ISBLANK(OFFSET('Raw Data'!$A$3,MATCH('Data above threshold'!$A9,'Raw Data'!$B$4:$B$185,0),MATCH('Data above threshold'!O$4,'Raw Data'!$3:$3,0)-1)),"",OFFSET('Raw Data'!$A$3,MATCH('Data above threshold'!$A9,'Raw Data'!$B$4:$B$185,0),MATCH('Data above threshold'!O$4,'Raw Data'!$3:$3,0)-1))</f>
        <v/>
      </c>
      <c r="P9" s="106" t="n">
        <f aca="false" t="array" ref="P9:P9">IF(B9&lt;4,"",1-IFERROR(SUM(ISNUMBER(Q9:CR9)*(1-$Q$3:$CR$3))/COUNTIF($Q$3:$CR$3,0),0))</f>
        <v>0.0125</v>
      </c>
      <c r="Q9" s="107" t="n">
        <f aca="true">IF(ISBLANK(OFFSET('Raw Data'!$A$3,MATCH('Data above threshold'!$A9,'Raw Data'!$B$4:$B$185,0),MATCH('Data above threshold'!Q$4,'Raw Data'!$3:$3,0)-1)),"",OFFSET('Raw Data'!$A$3,MATCH('Data above threshold'!$A9,'Raw Data'!$B$4:$B$185,0),MATCH('Data above threshold'!Q$4,'Raw Data'!$3:$3,0)-1))</f>
        <v>3.9</v>
      </c>
      <c r="R9" s="107" t="n">
        <f aca="true">IF(ISBLANK(OFFSET('Raw Data'!$A$3,MATCH('Data above threshold'!$A9,'Raw Data'!$B$4:$B$185,0),MATCH('Data above threshold'!R$4,'Raw Data'!$3:$3,0)-1)),"",OFFSET('Raw Data'!$A$3,MATCH('Data above threshold'!$A9,'Raw Data'!$B$4:$B$185,0),MATCH('Data above threshold'!R$4,'Raw Data'!$3:$3,0)-1))</f>
        <v>3.2</v>
      </c>
      <c r="S9" s="107" t="n">
        <f aca="true">IF(ISBLANK(OFFSET('Raw Data'!$A$3,MATCH('Data above threshold'!$A9,'Raw Data'!$B$4:$B$185,0),MATCH('Data above threshold'!S$4,'Raw Data'!$3:$3,0)-1)),"",OFFSET('Raw Data'!$A$3,MATCH('Data above threshold'!$A9,'Raw Data'!$B$4:$B$185,0),MATCH('Data above threshold'!S$4,'Raw Data'!$3:$3,0)-1))</f>
        <v>3</v>
      </c>
      <c r="T9" s="107" t="n">
        <f aca="true">IF(ISBLANK(OFFSET('Raw Data'!$A$3,MATCH('Data above threshold'!$A9,'Raw Data'!$B$4:$B$185,0),MATCH('Data above threshold'!T$4,'Raw Data'!$3:$3,0)-1)),"",OFFSET('Raw Data'!$A$3,MATCH('Data above threshold'!$A9,'Raw Data'!$B$4:$B$185,0),MATCH('Data above threshold'!T$4,'Raw Data'!$3:$3,0)-1))</f>
        <v>2.8</v>
      </c>
      <c r="U9" s="107" t="n">
        <f aca="true">IF(ISBLANK(OFFSET('Raw Data'!$A$3,MATCH('Data above threshold'!$A9,'Raw Data'!$B$4:$B$185,0),MATCH('Data above threshold'!U$4,'Raw Data'!$3:$3,0)-1)),"",OFFSET('Raw Data'!$A$3,MATCH('Data above threshold'!$A9,'Raw Data'!$B$4:$B$185,0),MATCH('Data above threshold'!U$4,'Raw Data'!$3:$3,0)-1))</f>
        <v>3</v>
      </c>
      <c r="V9" s="107" t="n">
        <f aca="true">IF(ISBLANK(OFFSET('Raw Data'!$A$3,MATCH('Data above threshold'!$A9,'Raw Data'!$B$4:$B$185,0),MATCH('Data above threshold'!V$4,'Raw Data'!$3:$3,0)-1)),"",OFFSET('Raw Data'!$A$3,MATCH('Data above threshold'!$A9,'Raw Data'!$B$4:$B$185,0),MATCH('Data above threshold'!V$4,'Raw Data'!$3:$3,0)-1))</f>
        <v>4.4</v>
      </c>
      <c r="W9" s="107" t="n">
        <f aca="true">IF(ISBLANK(OFFSET('Raw Data'!$A$3,MATCH('Data above threshold'!$A9,'Raw Data'!$B$4:$B$185,0),MATCH('Data above threshold'!W$4,'Raw Data'!$3:$3,0)-1)),"",OFFSET('Raw Data'!$A$3,MATCH('Data above threshold'!$A9,'Raw Data'!$B$4:$B$185,0),MATCH('Data above threshold'!W$4,'Raw Data'!$3:$3,0)-1))</f>
        <v>3.2</v>
      </c>
      <c r="X9" s="107" t="n">
        <f aca="true">IF(ISBLANK(OFFSET('Raw Data'!$A$3,MATCH('Data above threshold'!$A9,'Raw Data'!$B$4:$B$185,0),MATCH('Data above threshold'!X$4,'Raw Data'!$3:$3,0)-1)),"",OFFSET('Raw Data'!$A$3,MATCH('Data above threshold'!$A9,'Raw Data'!$B$4:$B$185,0),MATCH('Data above threshold'!X$4,'Raw Data'!$3:$3,0)-1))</f>
        <v>2.4</v>
      </c>
      <c r="Y9" s="107" t="n">
        <f aca="true">IF(ISBLANK(OFFSET('Raw Data'!$A$3,MATCH('Data above threshold'!$A9,'Raw Data'!$B$4:$B$185,0),MATCH('Data above threshold'!Y$4,'Raw Data'!$3:$3,0)-1)),"",OFFSET('Raw Data'!$A$3,MATCH('Data above threshold'!$A9,'Raw Data'!$B$4:$B$185,0),MATCH('Data above threshold'!Y$4,'Raw Data'!$3:$3,0)-1))</f>
        <v>2.75</v>
      </c>
      <c r="Z9" s="107" t="n">
        <f aca="true">IF(ISBLANK(OFFSET('Raw Data'!$A$3,MATCH('Data above threshold'!$A9,'Raw Data'!$B$4:$B$185,0),MATCH('Data above threshold'!Z$4,'Raw Data'!$3:$3,0)-1)),"",OFFSET('Raw Data'!$A$3,MATCH('Data above threshold'!$A9,'Raw Data'!$B$4:$B$185,0),MATCH('Data above threshold'!Z$4,'Raw Data'!$3:$3,0)-1))</f>
        <v>5</v>
      </c>
      <c r="AA9" s="107" t="n">
        <f aca="true">IF(ISBLANK(OFFSET('Raw Data'!$A$3,MATCH('Data above threshold'!$A9,'Raw Data'!$B$4:$B$185,0),MATCH('Data above threshold'!AA$4,'Raw Data'!$3:$3,0)-1)),"",OFFSET('Raw Data'!$A$3,MATCH('Data above threshold'!$A9,'Raw Data'!$B$4:$B$185,0),MATCH('Data above threshold'!AA$4,'Raw Data'!$3:$3,0)-1))</f>
        <v>5</v>
      </c>
      <c r="AB9" s="107" t="n">
        <f aca="true">IF(ISBLANK(OFFSET('Raw Data'!$A$3,MATCH('Data above threshold'!$A9,'Raw Data'!$B$4:$B$185,0),MATCH('Data above threshold'!AB$4,'Raw Data'!$3:$3,0)-1)),"",OFFSET('Raw Data'!$A$3,MATCH('Data above threshold'!$A9,'Raw Data'!$B$4:$B$185,0),MATCH('Data above threshold'!AB$4,'Raw Data'!$3:$3,0)-1))</f>
        <v>3</v>
      </c>
      <c r="AC9" s="107" t="n">
        <f aca="true">IF(ISBLANK(OFFSET('Raw Data'!$A$3,MATCH('Data above threshold'!$A9,'Raw Data'!$B$4:$B$185,0),MATCH('Data above threshold'!AC$4,'Raw Data'!$3:$3,0)-1)),"",OFFSET('Raw Data'!$A$3,MATCH('Data above threshold'!$A9,'Raw Data'!$B$4:$B$185,0),MATCH('Data above threshold'!AC$4,'Raw Data'!$3:$3,0)-1))</f>
        <v>2.2</v>
      </c>
      <c r="AD9" s="107" t="n">
        <f aca="true">IF(ISBLANK(OFFSET('Raw Data'!$A$3,MATCH('Data above threshold'!$A9,'Raw Data'!$B$4:$B$185,0),MATCH('Data above threshold'!AD$4,'Raw Data'!$3:$3,0)-1)),"",OFFSET('Raw Data'!$A$3,MATCH('Data above threshold'!$A9,'Raw Data'!$B$4:$B$185,0),MATCH('Data above threshold'!AD$4,'Raw Data'!$3:$3,0)-1))</f>
        <v>2.2</v>
      </c>
      <c r="AE9" s="107" t="n">
        <f aca="true">IF(ISBLANK(OFFSET('Raw Data'!$A$3,MATCH('Data above threshold'!$A9,'Raw Data'!$B$4:$B$185,0),MATCH('Data above threshold'!AE$4,'Raw Data'!$3:$3,0)-1)),"",OFFSET('Raw Data'!$A$3,MATCH('Data above threshold'!$A9,'Raw Data'!$B$4:$B$185,0),MATCH('Data above threshold'!AE$4,'Raw Data'!$3:$3,0)-1))</f>
        <v>3</v>
      </c>
      <c r="AF9" s="107" t="n">
        <f aca="true">IF(ISBLANK(OFFSET('Raw Data'!$A$3,MATCH('Data above threshold'!$A9,'Raw Data'!$B$4:$B$185,0),MATCH('Data above threshold'!AF$4,'Raw Data'!$3:$3,0)-1)),"",OFFSET('Raw Data'!$A$3,MATCH('Data above threshold'!$A9,'Raw Data'!$B$4:$B$185,0),MATCH('Data above threshold'!AF$4,'Raw Data'!$3:$3,0)-1))</f>
        <v>4</v>
      </c>
      <c r="AG9" s="107" t="n">
        <f aca="true">IF(ISBLANK(OFFSET('Raw Data'!$A$3,MATCH('Data above threshold'!$A9,'Raw Data'!$B$4:$B$185,0),MATCH('Data above threshold'!AG$4,'Raw Data'!$3:$3,0)-1)),"",OFFSET('Raw Data'!$A$3,MATCH('Data above threshold'!$A9,'Raw Data'!$B$4:$B$185,0),MATCH('Data above threshold'!AG$4,'Raw Data'!$3:$3,0)-1))</f>
        <v>5</v>
      </c>
      <c r="AH9" s="107" t="n">
        <f aca="true">IF(ISBLANK(OFFSET('Raw Data'!$A$3,MATCH('Data above threshold'!$A9,'Raw Data'!$B$4:$B$185,0),MATCH('Data above threshold'!AH$4,'Raw Data'!$3:$3,0)-1)),"",OFFSET('Raw Data'!$A$3,MATCH('Data above threshold'!$A9,'Raw Data'!$B$4:$B$185,0),MATCH('Data above threshold'!AH$4,'Raw Data'!$3:$3,0)-1))</f>
        <v>4.8</v>
      </c>
      <c r="AI9" s="107" t="n">
        <f aca="true">IF(ISBLANK(OFFSET('Raw Data'!$A$3,MATCH('Data above threshold'!$A9,'Raw Data'!$B$4:$B$185,0),MATCH('Data above threshold'!AI$4,'Raw Data'!$3:$3,0)-1)),"",OFFSET('Raw Data'!$A$3,MATCH('Data above threshold'!$A9,'Raw Data'!$B$4:$B$185,0),MATCH('Data above threshold'!AI$4,'Raw Data'!$3:$3,0)-1))</f>
        <v>4.2</v>
      </c>
      <c r="AJ9" s="107" t="n">
        <f aca="true">IF(ISBLANK(OFFSET('Raw Data'!$A$3,MATCH('Data above threshold'!$A9,'Raw Data'!$B$4:$B$185,0),MATCH('Data above threshold'!AJ$4,'Raw Data'!$3:$3,0)-1)),"",OFFSET('Raw Data'!$A$3,MATCH('Data above threshold'!$A9,'Raw Data'!$B$4:$B$185,0),MATCH('Data above threshold'!AJ$4,'Raw Data'!$3:$3,0)-1))</f>
        <v>3.6</v>
      </c>
      <c r="AK9" s="107" t="n">
        <f aca="true">IF(ISBLANK(OFFSET('Raw Data'!$A$3,MATCH('Data above threshold'!$A9,'Raw Data'!$B$4:$B$185,0),MATCH('Data above threshold'!AK$4,'Raw Data'!$3:$3,0)-1)),"",OFFSET('Raw Data'!$A$3,MATCH('Data above threshold'!$A9,'Raw Data'!$B$4:$B$185,0),MATCH('Data above threshold'!AK$4,'Raw Data'!$3:$3,0)-1))</f>
        <v>3.2</v>
      </c>
      <c r="AL9" s="107" t="n">
        <f aca="true">IF(ISBLANK(OFFSET('Raw Data'!$A$3,MATCH('Data above threshold'!$A9,'Raw Data'!$B$4:$B$185,0),MATCH('Data above threshold'!AL$4,'Raw Data'!$3:$3,0)-1)),"",OFFSET('Raw Data'!$A$3,MATCH('Data above threshold'!$A9,'Raw Data'!$B$4:$B$185,0),MATCH('Data above threshold'!AL$4,'Raw Data'!$3:$3,0)-1))</f>
        <v>3.87</v>
      </c>
      <c r="AM9" s="107" t="n">
        <f aca="true">IF(ISBLANK(OFFSET('Raw Data'!$A$3,MATCH('Data above threshold'!$A9,'Raw Data'!$B$4:$B$185,0),MATCH('Data above threshold'!AM$4,'Raw Data'!$3:$3,0)-1)),"",OFFSET('Raw Data'!$A$3,MATCH('Data above threshold'!$A9,'Raw Data'!$B$4:$B$185,0),MATCH('Data above threshold'!AM$4,'Raw Data'!$3:$3,0)-1))</f>
        <v>4.6</v>
      </c>
      <c r="AN9" s="107" t="n">
        <f aca="true">IF(ISBLANK(OFFSET('Raw Data'!$A$3,MATCH('Data above threshold'!$A9,'Raw Data'!$B$4:$B$185,0),MATCH('Data above threshold'!AN$4,'Raw Data'!$3:$3,0)-1)),"",OFFSET('Raw Data'!$A$3,MATCH('Data above threshold'!$A9,'Raw Data'!$B$4:$B$185,0),MATCH('Data above threshold'!AN$4,'Raw Data'!$3:$3,0)-1))</f>
        <v>3</v>
      </c>
      <c r="AO9" s="107" t="n">
        <f aca="true">IF(ISBLANK(OFFSET('Raw Data'!$A$3,MATCH('Data above threshold'!$A9,'Raw Data'!$B$4:$B$185,0),MATCH('Data above threshold'!AO$4,'Raw Data'!$3:$3,0)-1)),"",OFFSET('Raw Data'!$A$3,MATCH('Data above threshold'!$A9,'Raw Data'!$B$4:$B$185,0),MATCH('Data above threshold'!AO$4,'Raw Data'!$3:$3,0)-1))</f>
        <v>2.6</v>
      </c>
      <c r="AP9" s="107" t="str">
        <f aca="true">IF(ISBLANK(OFFSET('Raw Data'!$A$3,MATCH('Data above threshold'!$A9,'Raw Data'!$B$4:$B$185,0),MATCH('Data above threshold'!AP$4,'Raw Data'!$3:$3,0)-1)),"",OFFSET('Raw Data'!$A$3,MATCH('Data above threshold'!$A9,'Raw Data'!$B$4:$B$185,0),MATCH('Data above threshold'!AP$4,'Raw Data'!$3:$3,0)-1))</f>
        <v/>
      </c>
      <c r="AQ9" s="107" t="n">
        <f aca="true">IF(ISBLANK(OFFSET('Raw Data'!$A$3,MATCH('Data above threshold'!$A9,'Raw Data'!$B$4:$B$185,0),MATCH('Data above threshold'!AQ$4,'Raw Data'!$3:$3,0)-1)),"",OFFSET('Raw Data'!$A$3,MATCH('Data above threshold'!$A9,'Raw Data'!$B$4:$B$185,0),MATCH('Data above threshold'!AQ$4,'Raw Data'!$3:$3,0)-1))</f>
        <v>3</v>
      </c>
      <c r="AR9" s="107" t="n">
        <f aca="true">IF(ISBLANK(OFFSET('Raw Data'!$A$3,MATCH('Data above threshold'!$A9,'Raw Data'!$B$4:$B$185,0),MATCH('Data above threshold'!AR$4,'Raw Data'!$3:$3,0)-1)),"",OFFSET('Raw Data'!$A$3,MATCH('Data above threshold'!$A9,'Raw Data'!$B$4:$B$185,0),MATCH('Data above threshold'!AR$4,'Raw Data'!$3:$3,0)-1))</f>
        <v>3</v>
      </c>
      <c r="AS9" s="107" t="n">
        <f aca="true">IF(ISBLANK(OFFSET('Raw Data'!$A$3,MATCH('Data above threshold'!$A9,'Raw Data'!$B$4:$B$185,0),MATCH('Data above threshold'!AS$4,'Raw Data'!$3:$3,0)-1)),"",OFFSET('Raw Data'!$A$3,MATCH('Data above threshold'!$A9,'Raw Data'!$B$4:$B$185,0),MATCH('Data above threshold'!AS$4,'Raw Data'!$3:$3,0)-1))</f>
        <v>2.2</v>
      </c>
      <c r="AT9" s="107" t="n">
        <f aca="true">IF(ISBLANK(OFFSET('Raw Data'!$A$3,MATCH('Data above threshold'!$A9,'Raw Data'!$B$4:$B$185,0),MATCH('Data above threshold'!AT$4,'Raw Data'!$3:$3,0)-1)),"",OFFSET('Raw Data'!$A$3,MATCH('Data above threshold'!$A9,'Raw Data'!$B$4:$B$185,0),MATCH('Data above threshold'!AT$4,'Raw Data'!$3:$3,0)-1))</f>
        <v>4.6</v>
      </c>
      <c r="AU9" s="107" t="n">
        <f aca="true">IF(ISBLANK(OFFSET('Raw Data'!$A$3,MATCH('Data above threshold'!$A9,'Raw Data'!$B$4:$B$185,0),MATCH('Data above threshold'!AU$4,'Raw Data'!$3:$3,0)-1)),"",OFFSET('Raw Data'!$A$3,MATCH('Data above threshold'!$A9,'Raw Data'!$B$4:$B$185,0),MATCH('Data above threshold'!AU$4,'Raw Data'!$3:$3,0)-1))</f>
        <v>2.2</v>
      </c>
      <c r="AV9" s="107" t="n">
        <f aca="true">IF(ISBLANK(OFFSET('Raw Data'!$A$3,MATCH('Data above threshold'!$A9,'Raw Data'!$B$4:$B$185,0),MATCH('Data above threshold'!AV$4,'Raw Data'!$3:$3,0)-1)),"",OFFSET('Raw Data'!$A$3,MATCH('Data above threshold'!$A9,'Raw Data'!$B$4:$B$185,0),MATCH('Data above threshold'!AV$4,'Raw Data'!$3:$3,0)-1))</f>
        <v>3.8</v>
      </c>
      <c r="AW9" s="107" t="n">
        <f aca="true">IF(ISBLANK(OFFSET('Raw Data'!$A$3,MATCH('Data above threshold'!$A9,'Raw Data'!$B$4:$B$185,0),MATCH('Data above threshold'!AW$4,'Raw Data'!$3:$3,0)-1)),"",OFFSET('Raw Data'!$A$3,MATCH('Data above threshold'!$A9,'Raw Data'!$B$4:$B$185,0),MATCH('Data above threshold'!AW$4,'Raw Data'!$3:$3,0)-1))</f>
        <v>3.7</v>
      </c>
      <c r="AX9" s="107" t="n">
        <f aca="true">IF(ISBLANK(OFFSET('Raw Data'!$A$3,MATCH('Data above threshold'!$A9,'Raw Data'!$B$4:$B$185,0),MATCH('Data above threshold'!AX$4,'Raw Data'!$3:$3,0)-1)),"",OFFSET('Raw Data'!$A$3,MATCH('Data above threshold'!$A9,'Raw Data'!$B$4:$B$185,0),MATCH('Data above threshold'!AX$4,'Raw Data'!$3:$3,0)-1))</f>
        <v>3</v>
      </c>
      <c r="AY9" s="107" t="n">
        <f aca="true">IF(ISBLANK(OFFSET('Raw Data'!$A$3,MATCH('Data above threshold'!$A9,'Raw Data'!$B$4:$B$185,0),MATCH('Data above threshold'!AY$4,'Raw Data'!$3:$3,0)-1)),"",OFFSET('Raw Data'!$A$3,MATCH('Data above threshold'!$A9,'Raw Data'!$B$4:$B$185,0),MATCH('Data above threshold'!AY$4,'Raw Data'!$3:$3,0)-1))</f>
        <v>3.4</v>
      </c>
      <c r="AZ9" s="107" t="n">
        <f aca="true">IF(ISBLANK(OFFSET('Raw Data'!$A$3,MATCH('Data above threshold'!$A9,'Raw Data'!$B$4:$B$185,0),MATCH('Data above threshold'!AZ$4,'Raw Data'!$3:$3,0)-1)),"",OFFSET('Raw Data'!$A$3,MATCH('Data above threshold'!$A9,'Raw Data'!$B$4:$B$185,0),MATCH('Data above threshold'!AZ$4,'Raw Data'!$3:$3,0)-1))</f>
        <v>4.2</v>
      </c>
      <c r="BA9" s="107" t="n">
        <f aca="true">IF(ISBLANK(OFFSET('Raw Data'!$A$3,MATCH('Data above threshold'!$A9,'Raw Data'!$B$4:$B$185,0),MATCH('Data above threshold'!BA$4,'Raw Data'!$3:$3,0)-1)),"",OFFSET('Raw Data'!$A$3,MATCH('Data above threshold'!$A9,'Raw Data'!$B$4:$B$185,0),MATCH('Data above threshold'!BA$4,'Raw Data'!$3:$3,0)-1))</f>
        <v>2.93</v>
      </c>
      <c r="BB9" s="107" t="n">
        <f aca="true">IF(ISBLANK(OFFSET('Raw Data'!$A$3,MATCH('Data above threshold'!$A9,'Raw Data'!$B$4:$B$185,0),MATCH('Data above threshold'!BB$4,'Raw Data'!$3:$3,0)-1)),"",OFFSET('Raw Data'!$A$3,MATCH('Data above threshold'!$A9,'Raw Data'!$B$4:$B$185,0),MATCH('Data above threshold'!BB$4,'Raw Data'!$3:$3,0)-1))</f>
        <v>4</v>
      </c>
      <c r="BC9" s="107" t="n">
        <f aca="true">IF(ISBLANK(OFFSET('Raw Data'!$A$3,MATCH('Data above threshold'!$A9,'Raw Data'!$B$4:$B$185,0),MATCH('Data above threshold'!BC$4,'Raw Data'!$3:$3,0)-1)),"",OFFSET('Raw Data'!$A$3,MATCH('Data above threshold'!$A9,'Raw Data'!$B$4:$B$185,0),MATCH('Data above threshold'!BC$4,'Raw Data'!$3:$3,0)-1))</f>
        <v>2.8</v>
      </c>
      <c r="BD9" s="107" t="n">
        <f aca="true">IF(ISBLANK(OFFSET('Raw Data'!$A$3,MATCH('Data above threshold'!$A9,'Raw Data'!$B$4:$B$185,0),MATCH('Data above threshold'!BD$4,'Raw Data'!$3:$3,0)-1)),"",OFFSET('Raw Data'!$A$3,MATCH('Data above threshold'!$A9,'Raw Data'!$B$4:$B$185,0),MATCH('Data above threshold'!BD$4,'Raw Data'!$3:$3,0)-1))</f>
        <v>2.8</v>
      </c>
      <c r="BE9" s="107" t="n">
        <f aca="true">IF(ISBLANK(OFFSET('Raw Data'!$A$3,MATCH('Data above threshold'!$A9,'Raw Data'!$B$4:$B$185,0),MATCH('Data above threshold'!BE$4,'Raw Data'!$3:$3,0)-1)),"",OFFSET('Raw Data'!$A$3,MATCH('Data above threshold'!$A9,'Raw Data'!$B$4:$B$185,0),MATCH('Data above threshold'!BE$4,'Raw Data'!$3:$3,0)-1))</f>
        <v>3.87</v>
      </c>
      <c r="BF9" s="107" t="n">
        <f aca="true">IF(ISBLANK(OFFSET('Raw Data'!$A$3,MATCH('Data above threshold'!$A9,'Raw Data'!$B$4:$B$185,0),MATCH('Data above threshold'!BF$4,'Raw Data'!$3:$3,0)-1)),"",OFFSET('Raw Data'!$A$3,MATCH('Data above threshold'!$A9,'Raw Data'!$B$4:$B$185,0),MATCH('Data above threshold'!BF$4,'Raw Data'!$3:$3,0)-1))</f>
        <v>3.4</v>
      </c>
      <c r="BG9" s="107" t="n">
        <f aca="true">IF(ISBLANK(OFFSET('Raw Data'!$A$3,MATCH('Data above threshold'!$A9,'Raw Data'!$B$4:$B$185,0),MATCH('Data above threshold'!BG$4,'Raw Data'!$3:$3,0)-1)),"",OFFSET('Raw Data'!$A$3,MATCH('Data above threshold'!$A9,'Raw Data'!$B$4:$B$185,0),MATCH('Data above threshold'!BG$4,'Raw Data'!$3:$3,0)-1))</f>
        <v>3</v>
      </c>
      <c r="BH9" s="107" t="n">
        <f aca="true">IF(ISBLANK(OFFSET('Raw Data'!$A$3,MATCH('Data above threshold'!$A9,'Raw Data'!$B$4:$B$185,0),MATCH('Data above threshold'!BH$4,'Raw Data'!$3:$3,0)-1)),"",OFFSET('Raw Data'!$A$3,MATCH('Data above threshold'!$A9,'Raw Data'!$B$4:$B$185,0),MATCH('Data above threshold'!BH$4,'Raw Data'!$3:$3,0)-1))</f>
        <v>3.2</v>
      </c>
      <c r="BI9" s="107" t="n">
        <f aca="true">IF(ISBLANK(OFFSET('Raw Data'!$A$3,MATCH('Data above threshold'!$A9,'Raw Data'!$B$4:$B$185,0),MATCH('Data above threshold'!BI$4,'Raw Data'!$3:$3,0)-1)),"",OFFSET('Raw Data'!$A$3,MATCH('Data above threshold'!$A9,'Raw Data'!$B$4:$B$185,0),MATCH('Data above threshold'!BI$4,'Raw Data'!$3:$3,0)-1))</f>
        <v>3</v>
      </c>
      <c r="BJ9" s="107" t="n">
        <f aca="true">IF(ISBLANK(OFFSET('Raw Data'!$A$3,MATCH('Data above threshold'!$A9,'Raw Data'!$B$4:$B$185,0),MATCH('Data above threshold'!BJ$4,'Raw Data'!$3:$3,0)-1)),"",OFFSET('Raw Data'!$A$3,MATCH('Data above threshold'!$A9,'Raw Data'!$B$4:$B$185,0),MATCH('Data above threshold'!BJ$4,'Raw Data'!$3:$3,0)-1))</f>
        <v>3.2</v>
      </c>
      <c r="BK9" s="107" t="n">
        <f aca="true">IF(ISBLANK(OFFSET('Raw Data'!$A$3,MATCH('Data above threshold'!$A9,'Raw Data'!$B$4:$B$185,0),MATCH('Data above threshold'!BK$4,'Raw Data'!$3:$3,0)-1)),"",OFFSET('Raw Data'!$A$3,MATCH('Data above threshold'!$A9,'Raw Data'!$B$4:$B$185,0),MATCH('Data above threshold'!BK$4,'Raw Data'!$3:$3,0)-1))</f>
        <v>3.3</v>
      </c>
      <c r="BL9" s="107" t="n">
        <f aca="true">IF(ISBLANK(OFFSET('Raw Data'!$A$3,MATCH('Data above threshold'!$A9,'Raw Data'!$B$4:$B$185,0),MATCH('Data above threshold'!BL$4,'Raw Data'!$3:$3,0)-1)),"",OFFSET('Raw Data'!$A$3,MATCH('Data above threshold'!$A9,'Raw Data'!$B$4:$B$185,0),MATCH('Data above threshold'!BL$4,'Raw Data'!$3:$3,0)-1))</f>
        <v>1.2</v>
      </c>
      <c r="BM9" s="107" t="n">
        <f aca="true">IF(ISBLANK(OFFSET('Raw Data'!$A$3,MATCH('Data above threshold'!$A9,'Raw Data'!$B$4:$B$185,0),MATCH('Data above threshold'!BM$4,'Raw Data'!$3:$3,0)-1)),"",OFFSET('Raw Data'!$A$3,MATCH('Data above threshold'!$A9,'Raw Data'!$B$4:$B$185,0),MATCH('Data above threshold'!BM$4,'Raw Data'!$3:$3,0)-1))</f>
        <v>3.6</v>
      </c>
      <c r="BN9" s="107" t="n">
        <f aca="true">IF(ISBLANK(OFFSET('Raw Data'!$A$3,MATCH('Data above threshold'!$A9,'Raw Data'!$B$4:$B$185,0),MATCH('Data above threshold'!BN$4,'Raw Data'!$3:$3,0)-1)),"",OFFSET('Raw Data'!$A$3,MATCH('Data above threshold'!$A9,'Raw Data'!$B$4:$B$185,0),MATCH('Data above threshold'!BN$4,'Raw Data'!$3:$3,0)-1))</f>
        <v>4</v>
      </c>
      <c r="BO9" s="107" t="n">
        <f aca="true">IF(ISBLANK(OFFSET('Raw Data'!$A$3,MATCH('Data above threshold'!$A9,'Raw Data'!$B$4:$B$185,0),MATCH('Data above threshold'!BO$4,'Raw Data'!$3:$3,0)-1)),"",OFFSET('Raw Data'!$A$3,MATCH('Data above threshold'!$A9,'Raw Data'!$B$4:$B$185,0),MATCH('Data above threshold'!BO$4,'Raw Data'!$3:$3,0)-1))</f>
        <v>4.4</v>
      </c>
      <c r="BP9" s="107" t="n">
        <f aca="true">IF(ISBLANK(OFFSET('Raw Data'!$A$3,MATCH('Data above threshold'!$A9,'Raw Data'!$B$4:$B$185,0),MATCH('Data above threshold'!BP$4,'Raw Data'!$3:$3,0)-1)),"",OFFSET('Raw Data'!$A$3,MATCH('Data above threshold'!$A9,'Raw Data'!$B$4:$B$185,0),MATCH('Data above threshold'!BP$4,'Raw Data'!$3:$3,0)-1))</f>
        <v>3.6</v>
      </c>
      <c r="BQ9" s="107" t="n">
        <f aca="true">IF(ISBLANK(OFFSET('Raw Data'!$A$3,MATCH('Data above threshold'!$A9,'Raw Data'!$B$4:$B$185,0),MATCH('Data above threshold'!BQ$4,'Raw Data'!$3:$3,0)-1)),"",OFFSET('Raw Data'!$A$3,MATCH('Data above threshold'!$A9,'Raw Data'!$B$4:$B$185,0),MATCH('Data above threshold'!BQ$4,'Raw Data'!$3:$3,0)-1))</f>
        <v>3</v>
      </c>
      <c r="BR9" s="107" t="n">
        <f aca="true">IF(ISBLANK(OFFSET('Raw Data'!$A$3,MATCH('Data above threshold'!$A9,'Raw Data'!$B$4:$B$185,0),MATCH('Data above threshold'!BR$4,'Raw Data'!$3:$3,0)-1)),"",OFFSET('Raw Data'!$A$3,MATCH('Data above threshold'!$A9,'Raw Data'!$B$4:$B$185,0),MATCH('Data above threshold'!BR$4,'Raw Data'!$3:$3,0)-1))</f>
        <v>2</v>
      </c>
      <c r="BS9" s="107" t="n">
        <f aca="true">IF(ISBLANK(OFFSET('Raw Data'!$A$3,MATCH('Data above threshold'!$A9,'Raw Data'!$B$4:$B$185,0),MATCH('Data above threshold'!BS$4,'Raw Data'!$3:$3,0)-1)),"",OFFSET('Raw Data'!$A$3,MATCH('Data above threshold'!$A9,'Raw Data'!$B$4:$B$185,0),MATCH('Data above threshold'!BS$4,'Raw Data'!$3:$3,0)-1))</f>
        <v>1.25</v>
      </c>
      <c r="BT9" s="107" t="n">
        <f aca="true">IF(ISBLANK(OFFSET('Raw Data'!$A$3,MATCH('Data above threshold'!$A9,'Raw Data'!$B$4:$B$185,0),MATCH('Data above threshold'!BT$4,'Raw Data'!$3:$3,0)-1)),"",OFFSET('Raw Data'!$A$3,MATCH('Data above threshold'!$A9,'Raw Data'!$B$4:$B$185,0),MATCH('Data above threshold'!BT$4,'Raw Data'!$3:$3,0)-1))</f>
        <v>3</v>
      </c>
      <c r="BU9" s="107" t="n">
        <f aca="true">IF(ISBLANK(OFFSET('Raw Data'!$A$3,MATCH('Data above threshold'!$A9,'Raw Data'!$B$4:$B$185,0),MATCH('Data above threshold'!BU$4,'Raw Data'!$3:$3,0)-1)),"",OFFSET('Raw Data'!$A$3,MATCH('Data above threshold'!$A9,'Raw Data'!$B$4:$B$185,0),MATCH('Data above threshold'!BU$4,'Raw Data'!$3:$3,0)-1))</f>
        <v>3.37</v>
      </c>
      <c r="BV9" s="107" t="n">
        <f aca="true">IF(ISBLANK(OFFSET('Raw Data'!$A$3,MATCH('Data above threshold'!$A9,'Raw Data'!$B$4:$B$185,0),MATCH('Data above threshold'!BV$4,'Raw Data'!$3:$3,0)-1)),"",OFFSET('Raw Data'!$A$3,MATCH('Data above threshold'!$A9,'Raw Data'!$B$4:$B$185,0),MATCH('Data above threshold'!BV$4,'Raw Data'!$3:$3,0)-1))</f>
        <v>2.2</v>
      </c>
      <c r="BW9" s="107" t="n">
        <f aca="true">IF(ISBLANK(OFFSET('Raw Data'!$A$3,MATCH('Data above threshold'!$A9,'Raw Data'!$B$4:$B$185,0),MATCH('Data above threshold'!BW$4,'Raw Data'!$3:$3,0)-1)),"",OFFSET('Raw Data'!$A$3,MATCH('Data above threshold'!$A9,'Raw Data'!$B$4:$B$185,0),MATCH('Data above threshold'!BW$4,'Raw Data'!$3:$3,0)-1))</f>
        <v>4.5</v>
      </c>
      <c r="BX9" s="107" t="n">
        <f aca="true">IF(ISBLANK(OFFSET('Raw Data'!$A$3,MATCH('Data above threshold'!$A9,'Raw Data'!$B$4:$B$185,0),MATCH('Data above threshold'!BX$4,'Raw Data'!$3:$3,0)-1)),"",OFFSET('Raw Data'!$A$3,MATCH('Data above threshold'!$A9,'Raw Data'!$B$4:$B$185,0),MATCH('Data above threshold'!BX$4,'Raw Data'!$3:$3,0)-1))</f>
        <v>4</v>
      </c>
      <c r="BY9" s="107" t="n">
        <f aca="true">IF(ISBLANK(OFFSET('Raw Data'!$A$3,MATCH('Data above threshold'!$A9,'Raw Data'!$B$4:$B$185,0),MATCH('Data above threshold'!BY$4,'Raw Data'!$3:$3,0)-1)),"",OFFSET('Raw Data'!$A$3,MATCH('Data above threshold'!$A9,'Raw Data'!$B$4:$B$185,0),MATCH('Data above threshold'!BY$4,'Raw Data'!$3:$3,0)-1))</f>
        <v>2.4</v>
      </c>
      <c r="BZ9" s="107" t="n">
        <f aca="true">IF(ISBLANK(OFFSET('Raw Data'!$A$3,MATCH('Data above threshold'!$A9,'Raw Data'!$B$4:$B$185,0),MATCH('Data above threshold'!BZ$4,'Raw Data'!$3:$3,0)-1)),"",OFFSET('Raw Data'!$A$3,MATCH('Data above threshold'!$A9,'Raw Data'!$B$4:$B$185,0),MATCH('Data above threshold'!BZ$4,'Raw Data'!$3:$3,0)-1))</f>
        <v>3.5</v>
      </c>
      <c r="CA9" s="107" t="n">
        <f aca="true">IF(ISBLANK(OFFSET('Raw Data'!$A$3,MATCH('Data above threshold'!$A9,'Raw Data'!$B$4:$B$185,0),MATCH('Data above threshold'!CA$4,'Raw Data'!$3:$3,0)-1)),"",OFFSET('Raw Data'!$A$3,MATCH('Data above threshold'!$A9,'Raw Data'!$B$4:$B$185,0),MATCH('Data above threshold'!CA$4,'Raw Data'!$3:$3,0)-1))</f>
        <v>5</v>
      </c>
      <c r="CB9" s="107" t="n">
        <f aca="true">IF(ISBLANK(OFFSET('Raw Data'!$A$3,MATCH('Data above threshold'!$A9,'Raw Data'!$B$4:$B$185,0),MATCH('Data above threshold'!CB$4,'Raw Data'!$3:$3,0)-1)),"",OFFSET('Raw Data'!$A$3,MATCH('Data above threshold'!$A9,'Raw Data'!$B$4:$B$185,0),MATCH('Data above threshold'!CB$4,'Raw Data'!$3:$3,0)-1))</f>
        <v>1</v>
      </c>
      <c r="CC9" s="107" t="n">
        <f aca="true">IF(ISBLANK(OFFSET('Raw Data'!$A$3,MATCH('Data above threshold'!$A9,'Raw Data'!$B$4:$B$185,0),MATCH('Data above threshold'!CC$4,'Raw Data'!$3:$3,0)-1)),"",OFFSET('Raw Data'!$A$3,MATCH('Data above threshold'!$A9,'Raw Data'!$B$4:$B$185,0),MATCH('Data above threshold'!CC$4,'Raw Data'!$3:$3,0)-1))</f>
        <v>3.4</v>
      </c>
      <c r="CD9" s="107" t="n">
        <f aca="true">IF(ISBLANK(OFFSET('Raw Data'!$A$3,MATCH('Data above threshold'!$A9,'Raw Data'!$B$4:$B$185,0),MATCH('Data above threshold'!CD$4,'Raw Data'!$3:$3,0)-1)),"",OFFSET('Raw Data'!$A$3,MATCH('Data above threshold'!$A9,'Raw Data'!$B$4:$B$185,0),MATCH('Data above threshold'!CD$4,'Raw Data'!$3:$3,0)-1))</f>
        <v>5</v>
      </c>
      <c r="CE9" s="107" t="n">
        <f aca="true">IF(ISBLANK(OFFSET('Raw Data'!$A$3,MATCH('Data above threshold'!$A9,'Raw Data'!$B$4:$B$185,0),MATCH('Data above threshold'!CE$4,'Raw Data'!$3:$3,0)-1)),"",OFFSET('Raw Data'!$A$3,MATCH('Data above threshold'!$A9,'Raw Data'!$B$4:$B$185,0),MATCH('Data above threshold'!CE$4,'Raw Data'!$3:$3,0)-1))</f>
        <v>2.6</v>
      </c>
      <c r="CF9" s="107" t="n">
        <f aca="true">IF(ISBLANK(OFFSET('Raw Data'!$A$3,MATCH('Data above threshold'!$A9,'Raw Data'!$B$4:$B$185,0),MATCH('Data above threshold'!CF$4,'Raw Data'!$3:$3,0)-1)),"",OFFSET('Raw Data'!$A$3,MATCH('Data above threshold'!$A9,'Raw Data'!$B$4:$B$185,0),MATCH('Data above threshold'!CF$4,'Raw Data'!$3:$3,0)-1))</f>
        <v>1.4</v>
      </c>
      <c r="CG9" s="107" t="n">
        <f aca="true">IF(ISBLANK(OFFSET('Raw Data'!$A$3,MATCH('Data above threshold'!$A9,'Raw Data'!$B$4:$B$185,0),MATCH('Data above threshold'!CG$4,'Raw Data'!$3:$3,0)-1)),"",OFFSET('Raw Data'!$A$3,MATCH('Data above threshold'!$A9,'Raw Data'!$B$4:$B$185,0),MATCH('Data above threshold'!CG$4,'Raw Data'!$3:$3,0)-1))</f>
        <v>2.2</v>
      </c>
      <c r="CH9" s="107" t="n">
        <f aca="true">IF(ISBLANK(OFFSET('Raw Data'!$A$3,MATCH('Data above threshold'!$A9,'Raw Data'!$B$4:$B$185,0),MATCH('Data above threshold'!CH$4,'Raw Data'!$3:$3,0)-1)),"",OFFSET('Raw Data'!$A$3,MATCH('Data above threshold'!$A9,'Raw Data'!$B$4:$B$185,0),MATCH('Data above threshold'!CH$4,'Raw Data'!$3:$3,0)-1))</f>
        <v>4.6</v>
      </c>
      <c r="CI9" s="107" t="n">
        <f aca="true">IF(ISBLANK(OFFSET('Raw Data'!$A$3,MATCH('Data above threshold'!$A9,'Raw Data'!$B$4:$B$185,0),MATCH('Data above threshold'!CI$4,'Raw Data'!$3:$3,0)-1)),"",OFFSET('Raw Data'!$A$3,MATCH('Data above threshold'!$A9,'Raw Data'!$B$4:$B$185,0),MATCH('Data above threshold'!CI$4,'Raw Data'!$3:$3,0)-1))</f>
        <v>4.8</v>
      </c>
      <c r="CJ9" s="107" t="n">
        <f aca="true">IF(ISBLANK(OFFSET('Raw Data'!$A$3,MATCH('Data above threshold'!$A9,'Raw Data'!$B$4:$B$185,0),MATCH('Data above threshold'!CJ$4,'Raw Data'!$3:$3,0)-1)),"",OFFSET('Raw Data'!$A$3,MATCH('Data above threshold'!$A9,'Raw Data'!$B$4:$B$185,0),MATCH('Data above threshold'!CJ$4,'Raw Data'!$3:$3,0)-1))</f>
        <v>3</v>
      </c>
      <c r="CK9" s="107" t="n">
        <f aca="true">IF(ISBLANK(OFFSET('Raw Data'!$A$3,MATCH('Data above threshold'!$A9,'Raw Data'!$B$4:$B$185,0),MATCH('Data above threshold'!CK$4,'Raw Data'!$3:$3,0)-1)),"",OFFSET('Raw Data'!$A$3,MATCH('Data above threshold'!$A9,'Raw Data'!$B$4:$B$185,0),MATCH('Data above threshold'!CK$4,'Raw Data'!$3:$3,0)-1))</f>
        <v>3</v>
      </c>
      <c r="CL9" s="107" t="n">
        <f aca="true">IF(ISBLANK(OFFSET('Raw Data'!$A$3,MATCH('Data above threshold'!$A9,'Raw Data'!$B$4:$B$185,0),MATCH('Data above threshold'!CL$4,'Raw Data'!$3:$3,0)-1)),"",OFFSET('Raw Data'!$A$3,MATCH('Data above threshold'!$A9,'Raw Data'!$B$4:$B$185,0),MATCH('Data above threshold'!CL$4,'Raw Data'!$3:$3,0)-1))</f>
        <v>2.8</v>
      </c>
      <c r="CM9" s="107" t="n">
        <f aca="true">IF(ISBLANK(OFFSET('Raw Data'!$A$3,MATCH('Data above threshold'!$A9,'Raw Data'!$B$4:$B$185,0),MATCH('Data above threshold'!CM$4,'Raw Data'!$3:$3,0)-1)),"",OFFSET('Raw Data'!$A$3,MATCH('Data above threshold'!$A9,'Raw Data'!$B$4:$B$185,0),MATCH('Data above threshold'!CM$4,'Raw Data'!$3:$3,0)-1))</f>
        <v>1.8</v>
      </c>
      <c r="CN9" s="107" t="n">
        <f aca="true">IF(ISBLANK(OFFSET('Raw Data'!$A$3,MATCH('Data above threshold'!$A9,'Raw Data'!$B$4:$B$185,0),MATCH('Data above threshold'!CN$4,'Raw Data'!$3:$3,0)-1)),"",OFFSET('Raw Data'!$A$3,MATCH('Data above threshold'!$A9,'Raw Data'!$B$4:$B$185,0),MATCH('Data above threshold'!CN$4,'Raw Data'!$3:$3,0)-1))</f>
        <v>3.2</v>
      </c>
      <c r="CO9" s="107" t="n">
        <f aca="true">IF(ISBLANK(OFFSET('Raw Data'!$A$3,MATCH('Data above threshold'!$A9,'Raw Data'!$B$4:$B$185,0),MATCH('Data above threshold'!CO$4,'Raw Data'!$3:$3,0)-1)),"",OFFSET('Raw Data'!$A$3,MATCH('Data above threshold'!$A9,'Raw Data'!$B$4:$B$185,0),MATCH('Data above threshold'!CO$4,'Raw Data'!$3:$3,0)-1))</f>
        <v>4.6</v>
      </c>
      <c r="CP9" s="107" t="n">
        <f aca="true">IF(ISBLANK(OFFSET('Raw Data'!$A$3,MATCH('Data above threshold'!$A9,'Raw Data'!$B$4:$B$185,0),MATCH('Data above threshold'!CP$4,'Raw Data'!$3:$3,0)-1)),"",OFFSET('Raw Data'!$A$3,MATCH('Data above threshold'!$A9,'Raw Data'!$B$4:$B$185,0),MATCH('Data above threshold'!CP$4,'Raw Data'!$3:$3,0)-1))</f>
        <v>2</v>
      </c>
      <c r="CQ9" s="107" t="n">
        <f aca="true">IF(ISBLANK(OFFSET('Raw Data'!$A$3,MATCH('Data above threshold'!$A9,'Raw Data'!$B$4:$B$185,0),MATCH('Data above threshold'!CQ$4,'Raw Data'!$3:$3,0)-1)),"",OFFSET('Raw Data'!$A$3,MATCH('Data above threshold'!$A9,'Raw Data'!$B$4:$B$185,0),MATCH('Data above threshold'!CQ$4,'Raw Data'!$3:$3,0)-1))</f>
        <v>3.2</v>
      </c>
      <c r="CR9" s="107" t="n">
        <f aca="true">IF(ISBLANK(OFFSET('Raw Data'!$A$3,MATCH('Data above threshold'!$A9,'Raw Data'!$B$4:$B$185,0),MATCH('Data above threshold'!CR$4,'Raw Data'!$3:$3,0)-1)),"",OFFSET('Raw Data'!$A$3,MATCH('Data above threshold'!$A9,'Raw Data'!$B$4:$B$185,0),MATCH('Data above threshold'!CR$4,'Raw Data'!$3:$3,0)-1))</f>
        <v>3</v>
      </c>
    </row>
    <row r="10" s="103" customFormat="true" ht="16.5" hidden="false" customHeight="true" outlineLevel="0" collapsed="false">
      <c r="A10" s="107" t="n">
        <v>1112</v>
      </c>
      <c r="B10" s="107" t="n">
        <v>4</v>
      </c>
      <c r="C10" s="107" t="str">
        <f aca="true">IF(ISBLANK(OFFSET('Raw Data'!$A$3,MATCH('Data above threshold'!$A10,'Raw Data'!$B$4:$B$185,0),MATCH('Data above threshold'!C$4,'Raw Data'!$3:$3,0)-1)),"",OFFSET('Raw Data'!$A$3,MATCH('Data above threshold'!$A10,'Raw Data'!$B$4:$B$185,0),MATCH('Data above threshold'!C$4,'Raw Data'!$3:$3,0)-1))</f>
        <v/>
      </c>
      <c r="D10" s="107" t="str">
        <f aca="true">IF(ISBLANK(OFFSET('Raw Data'!$A$3,MATCH('Data above threshold'!$A10,'Raw Data'!$B$4:$B$185,0),MATCH('Data above threshold'!D$4,'Raw Data'!$3:$3,0)-1)),"",OFFSET('Raw Data'!$A$3,MATCH('Data above threshold'!$A10,'Raw Data'!$B$4:$B$185,0),MATCH('Data above threshold'!D$4,'Raw Data'!$3:$3,0)-1))</f>
        <v>CSO consultation</v>
      </c>
      <c r="E10" s="107" t="str">
        <f aca="true">IF(ISBLANK(OFFSET('Raw Data'!$A$3,MATCH('Data above threshold'!$A10,'Raw Data'!$B$4:$B$185,0),MATCH('Data above threshold'!E$4,'Raw Data'!$3:$3,0)-1)),"",OFFSET('Raw Data'!$A$3,MATCH('Data above threshold'!$A10,'Raw Data'!$B$4:$B$185,0),MATCH('Data above threshold'!E$4,'Raw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7" t="str">
        <f aca="true">IF(ISBLANK(OFFSET('Raw Data'!$A$3,MATCH('Data above threshold'!$A10,'Raw Data'!$B$4:$B$185,0),MATCH('Data above threshold'!F$4,'Raw Data'!$3:$3,0)-1)),"",OFFSET('Raw Data'!$A$3,MATCH('Data above threshold'!$A10,'Raw Data'!$B$4:$B$185,0),MATCH('Data above threshold'!F$4,'Raw Data'!$3:$3,0)-1))</f>
        <v/>
      </c>
      <c r="G10" s="107" t="str">
        <f aca="true">IF(ISBLANK(OFFSET('Raw Data'!$A$3,MATCH('Data above threshold'!$A10,'Raw Data'!$B$4:$B$185,0),MATCH('Data above threshold'!G$4,'Raw Data'!$3:$3,0)-1)),"",OFFSET('Raw Data'!$A$3,MATCH('Data above threshold'!$A10,'Raw Data'!$B$4:$B$185,0),MATCH('Data above threshold'!G$4,'Raw Data'!$3:$3,0)-1))</f>
        <v/>
      </c>
      <c r="H10" s="107" t="str">
        <f aca="true">IF(ISBLANK(OFFSET('Raw Data'!$A$3,MATCH('Data above threshold'!$A10,'Raw Data'!$B$4:$B$185,0),MATCH('Data above threshold'!H$4,'Raw Data'!$3:$3,0)-1)),"",OFFSET('Raw Data'!$A$3,MATCH('Data above threshold'!$A10,'Raw Data'!$B$4:$B$185,0),MATCH('Data above threshold'!H$4,'Raw Data'!$3:$3,0)-1))</f>
        <v>Variety of democracy</v>
      </c>
      <c r="I10" s="107" t="str">
        <f aca="true">IF(ISBLANK(OFFSET('Raw Data'!$A$3,MATCH('Data above threshold'!$A10,'Raw Data'!$B$4:$B$185,0),MATCH('Data above threshold'!I$4,'Raw Data'!$3:$3,0)-1)),"",OFFSET('Raw Data'!$A$3,MATCH('Data above threshold'!$A10,'Raw Data'!$B$4:$B$185,0),MATCH('Data above threshold'!I$4,'Raw Data'!$3:$3,0)-1))</f>
        <v/>
      </c>
      <c r="J10" s="107" t="str">
        <f aca="true">IF(ISBLANK(OFFSET('Raw Data'!$A$3,MATCH('Data above threshold'!$A10,'Raw Data'!$B$4:$B$185,0),MATCH('Data above threshold'!J$4,'Raw Data'!$3:$3,0)-1)),"",OFFSET('Raw Data'!$A$3,MATCH('Data above threshold'!$A10,'Raw Data'!$B$4:$B$185,0),MATCH('Data above threshold'!J$4,'Raw Data'!$3:$3,0)-1))</f>
        <v>Score 0-2</v>
      </c>
      <c r="K10" s="107" t="str">
        <f aca="true">IF(ISBLANK(OFFSET('Raw Data'!$A$3,MATCH('Data above threshold'!$A10,'Raw Data'!$B$4:$B$185,0),MATCH('Data above threshold'!K$4,'Raw Data'!$3:$3,0)-1)),"",OFFSET('Raw Data'!$A$3,MATCH('Data above threshold'!$A10,'Raw Data'!$B$4:$B$185,0),MATCH('Data above threshold'!K$4,'Raw Data'!$3:$3,0)-1))</f>
        <v>Plus</v>
      </c>
      <c r="L10" s="107" t="str">
        <f aca="true">IF(ISBLANK(OFFSET('Raw Data'!$A$3,MATCH('Data above threshold'!$A10,'Raw Data'!$B$4:$B$185,0),MATCH('Data above threshold'!L$4,'Raw Data'!$3:$3,0)-1)),"",OFFSET('Raw Data'!$A$3,MATCH('Data above threshold'!$A10,'Raw Data'!$B$4:$B$185,0),MATCH('Data above threshold'!L$4,'Raw Data'!$3:$3,0)-1))</f>
        <v>https://www.v-dem.net/en/data/data/v-dem-dataset/</v>
      </c>
      <c r="M10" s="105" t="n">
        <f aca="false" t="array" ref="M10:M10">IFERROR(SKEW(IF(ISNUMBER(Q10:CR10),Q10:CR10,"")),"")</f>
        <v>-0.170353536231283</v>
      </c>
      <c r="N10" s="107" t="n">
        <v>0</v>
      </c>
      <c r="O10" s="107" t="str">
        <f aca="true">IF(ISBLANK(OFFSET('Raw Data'!$A$3,MATCH('Data above threshold'!$A10,'Raw Data'!$B$4:$B$185,0),MATCH('Data above threshold'!O$4,'Raw Data'!$3:$3,0)-1)),"",OFFSET('Raw Data'!$A$3,MATCH('Data above threshold'!$A10,'Raw Data'!$B$4:$B$185,0),MATCH('Data above threshold'!O$4,'Raw Data'!$3:$3,0)-1))</f>
        <v/>
      </c>
      <c r="P10" s="106" t="n">
        <f aca="false" t="array" ref="P10:P10">IF(B10&lt;4,"",1-IFERROR(SUM(ISNUMBER(Q10:CR10)*(1-$Q$3:$CR$3))/COUNTIF($Q$3:$CR$3,0),0))</f>
        <v>0</v>
      </c>
      <c r="Q10" s="107" t="n">
        <f aca="true">IF(ISBLANK(OFFSET('Raw Data'!$A$3,MATCH('Data above threshold'!$A10,'Raw Data'!$B$4:$B$185,0),MATCH('Data above threshold'!Q$4,'Raw Data'!$3:$3,0)-1)),"",OFFSET('Raw Data'!$A$3,MATCH('Data above threshold'!$A10,'Raw Data'!$B$4:$B$185,0),MATCH('Data above threshold'!Q$4,'Raw Data'!$3:$3,0)-1))</f>
        <v>1.11</v>
      </c>
      <c r="R10" s="107" t="n">
        <f aca="true">IF(ISBLANK(OFFSET('Raw Data'!$A$3,MATCH('Data above threshold'!$A10,'Raw Data'!$B$4:$B$185,0),MATCH('Data above threshold'!R$4,'Raw Data'!$3:$3,0)-1)),"",OFFSET('Raw Data'!$A$3,MATCH('Data above threshold'!$A10,'Raw Data'!$B$4:$B$185,0),MATCH('Data above threshold'!R$4,'Raw Data'!$3:$3,0)-1))</f>
        <v>0.51</v>
      </c>
      <c r="S10" s="107" t="n">
        <f aca="true">IF(ISBLANK(OFFSET('Raw Data'!$A$3,MATCH('Data above threshold'!$A10,'Raw Data'!$B$4:$B$185,0),MATCH('Data above threshold'!S$4,'Raw Data'!$3:$3,0)-1)),"",OFFSET('Raw Data'!$A$3,MATCH('Data above threshold'!$A10,'Raw Data'!$B$4:$B$185,0),MATCH('Data above threshold'!S$4,'Raw Data'!$3:$3,0)-1))</f>
        <v>1.71</v>
      </c>
      <c r="T10" s="107" t="n">
        <f aca="true">IF(ISBLANK(OFFSET('Raw Data'!$A$3,MATCH('Data above threshold'!$A10,'Raw Data'!$B$4:$B$185,0),MATCH('Data above threshold'!T$4,'Raw Data'!$3:$3,0)-1)),"",OFFSET('Raw Data'!$A$3,MATCH('Data above threshold'!$A10,'Raw Data'!$B$4:$B$185,0),MATCH('Data above threshold'!T$4,'Raw Data'!$3:$3,0)-1))</f>
        <v>2.28</v>
      </c>
      <c r="U10" s="107" t="n">
        <f aca="true">IF(ISBLANK(OFFSET('Raw Data'!$A$3,MATCH('Data above threshold'!$A10,'Raw Data'!$B$4:$B$185,0),MATCH('Data above threshold'!U$4,'Raw Data'!$3:$3,0)-1)),"",OFFSET('Raw Data'!$A$3,MATCH('Data above threshold'!$A10,'Raw Data'!$B$4:$B$185,0),MATCH('Data above threshold'!U$4,'Raw Data'!$3:$3,0)-1))</f>
        <v>-0.29</v>
      </c>
      <c r="V10" s="107" t="n">
        <f aca="true">IF(ISBLANK(OFFSET('Raw Data'!$A$3,MATCH('Data above threshold'!$A10,'Raw Data'!$B$4:$B$185,0),MATCH('Data above threshold'!V$4,'Raw Data'!$3:$3,0)-1)),"",OFFSET('Raw Data'!$A$3,MATCH('Data above threshold'!$A10,'Raw Data'!$B$4:$B$185,0),MATCH('Data above threshold'!V$4,'Raw Data'!$3:$3,0)-1))</f>
        <v>2</v>
      </c>
      <c r="W10" s="107" t="n">
        <f aca="true">IF(ISBLANK(OFFSET('Raw Data'!$A$3,MATCH('Data above threshold'!$A10,'Raw Data'!$B$4:$B$185,0),MATCH('Data above threshold'!W$4,'Raw Data'!$3:$3,0)-1)),"",OFFSET('Raw Data'!$A$3,MATCH('Data above threshold'!$A10,'Raw Data'!$B$4:$B$185,0),MATCH('Data above threshold'!W$4,'Raw Data'!$3:$3,0)-1))</f>
        <v>-0.26</v>
      </c>
      <c r="X10" s="107" t="n">
        <f aca="true">IF(ISBLANK(OFFSET('Raw Data'!$A$3,MATCH('Data above threshold'!$A10,'Raw Data'!$B$4:$B$185,0),MATCH('Data above threshold'!X$4,'Raw Data'!$3:$3,0)-1)),"",OFFSET('Raw Data'!$A$3,MATCH('Data above threshold'!$A10,'Raw Data'!$B$4:$B$185,0),MATCH('Data above threshold'!X$4,'Raw Data'!$3:$3,0)-1))</f>
        <v>2.66</v>
      </c>
      <c r="Y10" s="107" t="n">
        <f aca="true">IF(ISBLANK(OFFSET('Raw Data'!$A$3,MATCH('Data above threshold'!$A10,'Raw Data'!$B$4:$B$185,0),MATCH('Data above threshold'!Y$4,'Raw Data'!$3:$3,0)-1)),"",OFFSET('Raw Data'!$A$3,MATCH('Data above threshold'!$A10,'Raw Data'!$B$4:$B$185,0),MATCH('Data above threshold'!Y$4,'Raw Data'!$3:$3,0)-1))</f>
        <v>2.98</v>
      </c>
      <c r="Z10" s="107" t="n">
        <f aca="true">IF(ISBLANK(OFFSET('Raw Data'!$A$3,MATCH('Data above threshold'!$A10,'Raw Data'!$B$4:$B$185,0),MATCH('Data above threshold'!Z$4,'Raw Data'!$3:$3,0)-1)),"",OFFSET('Raw Data'!$A$3,MATCH('Data above threshold'!$A10,'Raw Data'!$B$4:$B$185,0),MATCH('Data above threshold'!Z$4,'Raw Data'!$3:$3,0)-1))</f>
        <v>1.95</v>
      </c>
      <c r="AA10" s="107" t="n">
        <f aca="true">IF(ISBLANK(OFFSET('Raw Data'!$A$3,MATCH('Data above threshold'!$A10,'Raw Data'!$B$4:$B$185,0),MATCH('Data above threshold'!AA$4,'Raw Data'!$3:$3,0)-1)),"",OFFSET('Raw Data'!$A$3,MATCH('Data above threshold'!$A10,'Raw Data'!$B$4:$B$185,0),MATCH('Data above threshold'!AA$4,'Raw Data'!$3:$3,0)-1))</f>
        <v>-0.73</v>
      </c>
      <c r="AB10" s="107" t="n">
        <f aca="true">IF(ISBLANK(OFFSET('Raw Data'!$A$3,MATCH('Data above threshold'!$A10,'Raw Data'!$B$4:$B$185,0),MATCH('Data above threshold'!AB$4,'Raw Data'!$3:$3,0)-1)),"",OFFSET('Raw Data'!$A$3,MATCH('Data above threshold'!$A10,'Raw Data'!$B$4:$B$185,0),MATCH('Data above threshold'!AB$4,'Raw Data'!$3:$3,0)-1))</f>
        <v>-0.46</v>
      </c>
      <c r="AC10" s="107" t="n">
        <f aca="true">IF(ISBLANK(OFFSET('Raw Data'!$A$3,MATCH('Data above threshold'!$A10,'Raw Data'!$B$4:$B$185,0),MATCH('Data above threshold'!AC$4,'Raw Data'!$3:$3,0)-1)),"",OFFSET('Raw Data'!$A$3,MATCH('Data above threshold'!$A10,'Raw Data'!$B$4:$B$185,0),MATCH('Data above threshold'!AC$4,'Raw Data'!$3:$3,0)-1))</f>
        <v>0.35</v>
      </c>
      <c r="AD10" s="107" t="n">
        <f aca="true">IF(ISBLANK(OFFSET('Raw Data'!$A$3,MATCH('Data above threshold'!$A10,'Raw Data'!$B$4:$B$185,0),MATCH('Data above threshold'!AD$4,'Raw Data'!$3:$3,0)-1)),"",OFFSET('Raw Data'!$A$3,MATCH('Data above threshold'!$A10,'Raw Data'!$B$4:$B$185,0),MATCH('Data above threshold'!AD$4,'Raw Data'!$3:$3,0)-1))</f>
        <v>0.96</v>
      </c>
      <c r="AE10" s="107" t="n">
        <f aca="true">IF(ISBLANK(OFFSET('Raw Data'!$A$3,MATCH('Data above threshold'!$A10,'Raw Data'!$B$4:$B$185,0),MATCH('Data above threshold'!AE$4,'Raw Data'!$3:$3,0)-1)),"",OFFSET('Raw Data'!$A$3,MATCH('Data above threshold'!$A10,'Raw Data'!$B$4:$B$185,0),MATCH('Data above threshold'!AE$4,'Raw Data'!$3:$3,0)-1))</f>
        <v>1.81</v>
      </c>
      <c r="AF10" s="107" t="n">
        <f aca="true">IF(ISBLANK(OFFSET('Raw Data'!$A$3,MATCH('Data above threshold'!$A10,'Raw Data'!$B$4:$B$185,0),MATCH('Data above threshold'!AF$4,'Raw Data'!$3:$3,0)-1)),"",OFFSET('Raw Data'!$A$3,MATCH('Data above threshold'!$A10,'Raw Data'!$B$4:$B$185,0),MATCH('Data above threshold'!AF$4,'Raw Data'!$3:$3,0)-1))</f>
        <v>1.73</v>
      </c>
      <c r="AG10" s="107" t="n">
        <f aca="true">IF(ISBLANK(OFFSET('Raw Data'!$A$3,MATCH('Data above threshold'!$A10,'Raw Data'!$B$4:$B$185,0),MATCH('Data above threshold'!AG$4,'Raw Data'!$3:$3,0)-1)),"",OFFSET('Raw Data'!$A$3,MATCH('Data above threshold'!$A10,'Raw Data'!$B$4:$B$185,0),MATCH('Data above threshold'!AG$4,'Raw Data'!$3:$3,0)-1))</f>
        <v>2.91</v>
      </c>
      <c r="AH10" s="107" t="n">
        <f aca="true">IF(ISBLANK(OFFSET('Raw Data'!$A$3,MATCH('Data above threshold'!$A10,'Raw Data'!$B$4:$B$185,0),MATCH('Data above threshold'!AH$4,'Raw Data'!$3:$3,0)-1)),"",OFFSET('Raw Data'!$A$3,MATCH('Data above threshold'!$A10,'Raw Data'!$B$4:$B$185,0),MATCH('Data above threshold'!AH$4,'Raw Data'!$3:$3,0)-1))</f>
        <v>2.98</v>
      </c>
      <c r="AI10" s="107" t="n">
        <f aca="true">IF(ISBLANK(OFFSET('Raw Data'!$A$3,MATCH('Data above threshold'!$A10,'Raw Data'!$B$4:$B$185,0),MATCH('Data above threshold'!AI$4,'Raw Data'!$3:$3,0)-1)),"",OFFSET('Raw Data'!$A$3,MATCH('Data above threshold'!$A10,'Raw Data'!$B$4:$B$185,0),MATCH('Data above threshold'!AI$4,'Raw Data'!$3:$3,0)-1))</f>
        <v>2.18</v>
      </c>
      <c r="AJ10" s="107" t="n">
        <f aca="true">IF(ISBLANK(OFFSET('Raw Data'!$A$3,MATCH('Data above threshold'!$A10,'Raw Data'!$B$4:$B$185,0),MATCH('Data above threshold'!AJ$4,'Raw Data'!$3:$3,0)-1)),"",OFFSET('Raw Data'!$A$3,MATCH('Data above threshold'!$A10,'Raw Data'!$B$4:$B$185,0),MATCH('Data above threshold'!AJ$4,'Raw Data'!$3:$3,0)-1))</f>
        <v>-0.27</v>
      </c>
      <c r="AK10" s="107" t="n">
        <f aca="true">IF(ISBLANK(OFFSET('Raw Data'!$A$3,MATCH('Data above threshold'!$A10,'Raw Data'!$B$4:$B$185,0),MATCH('Data above threshold'!AK$4,'Raw Data'!$3:$3,0)-1)),"",OFFSET('Raw Data'!$A$3,MATCH('Data above threshold'!$A10,'Raw Data'!$B$4:$B$185,0),MATCH('Data above threshold'!AK$4,'Raw Data'!$3:$3,0)-1))</f>
        <v>0.32</v>
      </c>
      <c r="AL10" s="107" t="n">
        <f aca="true">IF(ISBLANK(OFFSET('Raw Data'!$A$3,MATCH('Data above threshold'!$A10,'Raw Data'!$B$4:$B$185,0),MATCH('Data above threshold'!AL$4,'Raw Data'!$3:$3,0)-1)),"",OFFSET('Raw Data'!$A$3,MATCH('Data above threshold'!$A10,'Raw Data'!$B$4:$B$185,0),MATCH('Data above threshold'!AL$4,'Raw Data'!$3:$3,0)-1))</f>
        <v>1.58</v>
      </c>
      <c r="AM10" s="107" t="n">
        <f aca="true">IF(ISBLANK(OFFSET('Raw Data'!$A$3,MATCH('Data above threshold'!$A10,'Raw Data'!$B$4:$B$185,0),MATCH('Data above threshold'!AM$4,'Raw Data'!$3:$3,0)-1)),"",OFFSET('Raw Data'!$A$3,MATCH('Data above threshold'!$A10,'Raw Data'!$B$4:$B$185,0),MATCH('Data above threshold'!AM$4,'Raw Data'!$3:$3,0)-1))</f>
        <v>2.6</v>
      </c>
      <c r="AN10" s="107" t="n">
        <f aca="true">IF(ISBLANK(OFFSET('Raw Data'!$A$3,MATCH('Data above threshold'!$A10,'Raw Data'!$B$4:$B$185,0),MATCH('Data above threshold'!AN$4,'Raw Data'!$3:$3,0)-1)),"",OFFSET('Raw Data'!$A$3,MATCH('Data above threshold'!$A10,'Raw Data'!$B$4:$B$185,0),MATCH('Data above threshold'!AN$4,'Raw Data'!$3:$3,0)-1))</f>
        <v>0.28</v>
      </c>
      <c r="AO10" s="107" t="n">
        <f aca="true">IF(ISBLANK(OFFSET('Raw Data'!$A$3,MATCH('Data above threshold'!$A10,'Raw Data'!$B$4:$B$185,0),MATCH('Data above threshold'!AO$4,'Raw Data'!$3:$3,0)-1)),"",OFFSET('Raw Data'!$A$3,MATCH('Data above threshold'!$A10,'Raw Data'!$B$4:$B$185,0),MATCH('Data above threshold'!AO$4,'Raw Data'!$3:$3,0)-1))</f>
        <v>1.2</v>
      </c>
      <c r="AP10" s="107" t="n">
        <f aca="true">IF(ISBLANK(OFFSET('Raw Data'!$A$3,MATCH('Data above threshold'!$A10,'Raw Data'!$B$4:$B$185,0),MATCH('Data above threshold'!AP$4,'Raw Data'!$3:$3,0)-1)),"",OFFSET('Raw Data'!$A$3,MATCH('Data above threshold'!$A10,'Raw Data'!$B$4:$B$185,0),MATCH('Data above threshold'!AP$4,'Raw Data'!$3:$3,0)-1))</f>
        <v>2.04</v>
      </c>
      <c r="AQ10" s="107" t="n">
        <f aca="true">IF(ISBLANK(OFFSET('Raw Data'!$A$3,MATCH('Data above threshold'!$A10,'Raw Data'!$B$4:$B$185,0),MATCH('Data above threshold'!AQ$4,'Raw Data'!$3:$3,0)-1)),"",OFFSET('Raw Data'!$A$3,MATCH('Data above threshold'!$A10,'Raw Data'!$B$4:$B$185,0),MATCH('Data above threshold'!AQ$4,'Raw Data'!$3:$3,0)-1))</f>
        <v>0.79</v>
      </c>
      <c r="AR10" s="107" t="n">
        <f aca="true">IF(ISBLANK(OFFSET('Raw Data'!$A$3,MATCH('Data above threshold'!$A10,'Raw Data'!$B$4:$B$185,0),MATCH('Data above threshold'!AR$4,'Raw Data'!$3:$3,0)-1)),"",OFFSET('Raw Data'!$A$3,MATCH('Data above threshold'!$A10,'Raw Data'!$B$4:$B$185,0),MATCH('Data above threshold'!AR$4,'Raw Data'!$3:$3,0)-1))</f>
        <v>1.51</v>
      </c>
      <c r="AS10" s="107" t="n">
        <f aca="true">IF(ISBLANK(OFFSET('Raw Data'!$A$3,MATCH('Data above threshold'!$A10,'Raw Data'!$B$4:$B$185,0),MATCH('Data above threshold'!AS$4,'Raw Data'!$3:$3,0)-1)),"",OFFSET('Raw Data'!$A$3,MATCH('Data above threshold'!$A10,'Raw Data'!$B$4:$B$185,0),MATCH('Data above threshold'!AS$4,'Raw Data'!$3:$3,0)-1))</f>
        <v>1.56</v>
      </c>
      <c r="AT10" s="107" t="n">
        <f aca="true">IF(ISBLANK(OFFSET('Raw Data'!$A$3,MATCH('Data above threshold'!$A10,'Raw Data'!$B$4:$B$185,0),MATCH('Data above threshold'!AT$4,'Raw Data'!$3:$3,0)-1)),"",OFFSET('Raw Data'!$A$3,MATCH('Data above threshold'!$A10,'Raw Data'!$B$4:$B$185,0),MATCH('Data above threshold'!AT$4,'Raw Data'!$3:$3,0)-1))</f>
        <v>1.31</v>
      </c>
      <c r="AU10" s="107" t="n">
        <f aca="true">IF(ISBLANK(OFFSET('Raw Data'!$A$3,MATCH('Data above threshold'!$A10,'Raw Data'!$B$4:$B$185,0),MATCH('Data above threshold'!AU$4,'Raw Data'!$3:$3,0)-1)),"",OFFSET('Raw Data'!$A$3,MATCH('Data above threshold'!$A10,'Raw Data'!$B$4:$B$185,0),MATCH('Data above threshold'!AU$4,'Raw Data'!$3:$3,0)-1))</f>
        <v>0.58</v>
      </c>
      <c r="AV10" s="107" t="n">
        <f aca="true">IF(ISBLANK(OFFSET('Raw Data'!$A$3,MATCH('Data above threshold'!$A10,'Raw Data'!$B$4:$B$185,0),MATCH('Data above threshold'!AV$4,'Raw Data'!$3:$3,0)-1)),"",OFFSET('Raw Data'!$A$3,MATCH('Data above threshold'!$A10,'Raw Data'!$B$4:$B$185,0),MATCH('Data above threshold'!AV$4,'Raw Data'!$3:$3,0)-1))</f>
        <v>0.85</v>
      </c>
      <c r="AW10" s="107" t="n">
        <f aca="true">IF(ISBLANK(OFFSET('Raw Data'!$A$3,MATCH('Data above threshold'!$A10,'Raw Data'!$B$4:$B$185,0),MATCH('Data above threshold'!AW$4,'Raw Data'!$3:$3,0)-1)),"",OFFSET('Raw Data'!$A$3,MATCH('Data above threshold'!$A10,'Raw Data'!$B$4:$B$185,0),MATCH('Data above threshold'!AW$4,'Raw Data'!$3:$3,0)-1))</f>
        <v>0.57</v>
      </c>
      <c r="AX10" s="107" t="n">
        <f aca="true">IF(ISBLANK(OFFSET('Raw Data'!$A$3,MATCH('Data above threshold'!$A10,'Raw Data'!$B$4:$B$185,0),MATCH('Data above threshold'!AX$4,'Raw Data'!$3:$3,0)-1)),"",OFFSET('Raw Data'!$A$3,MATCH('Data above threshold'!$A10,'Raw Data'!$B$4:$B$185,0),MATCH('Data above threshold'!AX$4,'Raw Data'!$3:$3,0)-1))</f>
        <v>2.8</v>
      </c>
      <c r="AY10" s="107" t="n">
        <f aca="true">IF(ISBLANK(OFFSET('Raw Data'!$A$3,MATCH('Data above threshold'!$A10,'Raw Data'!$B$4:$B$185,0),MATCH('Data above threshold'!AY$4,'Raw Data'!$3:$3,0)-1)),"",OFFSET('Raw Data'!$A$3,MATCH('Data above threshold'!$A10,'Raw Data'!$B$4:$B$185,0),MATCH('Data above threshold'!AY$4,'Raw Data'!$3:$3,0)-1))</f>
        <v>1.23</v>
      </c>
      <c r="AZ10" s="107" t="n">
        <f aca="true">IF(ISBLANK(OFFSET('Raw Data'!$A$3,MATCH('Data above threshold'!$A10,'Raw Data'!$B$4:$B$185,0),MATCH('Data above threshold'!AZ$4,'Raw Data'!$3:$3,0)-1)),"",OFFSET('Raw Data'!$A$3,MATCH('Data above threshold'!$A10,'Raw Data'!$B$4:$B$185,0),MATCH('Data above threshold'!AZ$4,'Raw Data'!$3:$3,0)-1))</f>
        <v>1.95</v>
      </c>
      <c r="BA10" s="107" t="n">
        <f aca="true">IF(ISBLANK(OFFSET('Raw Data'!$A$3,MATCH('Data above threshold'!$A10,'Raw Data'!$B$4:$B$185,0),MATCH('Data above threshold'!BA$4,'Raw Data'!$3:$3,0)-1)),"",OFFSET('Raw Data'!$A$3,MATCH('Data above threshold'!$A10,'Raw Data'!$B$4:$B$185,0),MATCH('Data above threshold'!BA$4,'Raw Data'!$3:$3,0)-1))</f>
        <v>1.29</v>
      </c>
      <c r="BB10" s="107" t="n">
        <f aca="true">IF(ISBLANK(OFFSET('Raw Data'!$A$3,MATCH('Data above threshold'!$A10,'Raw Data'!$B$4:$B$185,0),MATCH('Data above threshold'!BB$4,'Raw Data'!$3:$3,0)-1)),"",OFFSET('Raw Data'!$A$3,MATCH('Data above threshold'!$A10,'Raw Data'!$B$4:$B$185,0),MATCH('Data above threshold'!BB$4,'Raw Data'!$3:$3,0)-1))</f>
        <v>0.61</v>
      </c>
      <c r="BC10" s="107" t="n">
        <f aca="true">IF(ISBLANK(OFFSET('Raw Data'!$A$3,MATCH('Data above threshold'!$A10,'Raw Data'!$B$4:$B$185,0),MATCH('Data above threshold'!BC$4,'Raw Data'!$3:$3,0)-1)),"",OFFSET('Raw Data'!$A$3,MATCH('Data above threshold'!$A10,'Raw Data'!$B$4:$B$185,0),MATCH('Data above threshold'!BC$4,'Raw Data'!$3:$3,0)-1))</f>
        <v>0.99</v>
      </c>
      <c r="BD10" s="107" t="n">
        <f aca="true">IF(ISBLANK(OFFSET('Raw Data'!$A$3,MATCH('Data above threshold'!$A10,'Raw Data'!$B$4:$B$185,0),MATCH('Data above threshold'!BD$4,'Raw Data'!$3:$3,0)-1)),"",OFFSET('Raw Data'!$A$3,MATCH('Data above threshold'!$A10,'Raw Data'!$B$4:$B$185,0),MATCH('Data above threshold'!BD$4,'Raw Data'!$3:$3,0)-1))</f>
        <v>0.35</v>
      </c>
      <c r="BE10" s="107" t="n">
        <f aca="true">IF(ISBLANK(OFFSET('Raw Data'!$A$3,MATCH('Data above threshold'!$A10,'Raw Data'!$B$4:$B$185,0),MATCH('Data above threshold'!BE$4,'Raw Data'!$3:$3,0)-1)),"",OFFSET('Raw Data'!$A$3,MATCH('Data above threshold'!$A10,'Raw Data'!$B$4:$B$185,0),MATCH('Data above threshold'!BE$4,'Raw Data'!$3:$3,0)-1))</f>
        <v>-0.76</v>
      </c>
      <c r="BF10" s="107" t="n">
        <f aca="true">IF(ISBLANK(OFFSET('Raw Data'!$A$3,MATCH('Data above threshold'!$A10,'Raw Data'!$B$4:$B$185,0),MATCH('Data above threshold'!BF$4,'Raw Data'!$3:$3,0)-1)),"",OFFSET('Raw Data'!$A$3,MATCH('Data above threshold'!$A10,'Raw Data'!$B$4:$B$185,0),MATCH('Data above threshold'!BF$4,'Raw Data'!$3:$3,0)-1))</f>
        <v>0.59</v>
      </c>
      <c r="BG10" s="107" t="n">
        <f aca="true">IF(ISBLANK(OFFSET('Raw Data'!$A$3,MATCH('Data above threshold'!$A10,'Raw Data'!$B$4:$B$185,0),MATCH('Data above threshold'!BG$4,'Raw Data'!$3:$3,0)-1)),"",OFFSET('Raw Data'!$A$3,MATCH('Data above threshold'!$A10,'Raw Data'!$B$4:$B$185,0),MATCH('Data above threshold'!BG$4,'Raw Data'!$3:$3,0)-1))</f>
        <v>0.84</v>
      </c>
      <c r="BH10" s="107" t="n">
        <f aca="true">IF(ISBLANK(OFFSET('Raw Data'!$A$3,MATCH('Data above threshold'!$A10,'Raw Data'!$B$4:$B$185,0),MATCH('Data above threshold'!BH$4,'Raw Data'!$3:$3,0)-1)),"",OFFSET('Raw Data'!$A$3,MATCH('Data above threshold'!$A10,'Raw Data'!$B$4:$B$185,0),MATCH('Data above threshold'!BH$4,'Raw Data'!$3:$3,0)-1))</f>
        <v>0.49</v>
      </c>
      <c r="BI10" s="107" t="n">
        <f aca="true">IF(ISBLANK(OFFSET('Raw Data'!$A$3,MATCH('Data above threshold'!$A10,'Raw Data'!$B$4:$B$185,0),MATCH('Data above threshold'!BI$4,'Raw Data'!$3:$3,0)-1)),"",OFFSET('Raw Data'!$A$3,MATCH('Data above threshold'!$A10,'Raw Data'!$B$4:$B$185,0),MATCH('Data above threshold'!BI$4,'Raw Data'!$3:$3,0)-1))</f>
        <v>1.69</v>
      </c>
      <c r="BJ10" s="107" t="n">
        <f aca="true">IF(ISBLANK(OFFSET('Raw Data'!$A$3,MATCH('Data above threshold'!$A10,'Raw Data'!$B$4:$B$185,0),MATCH('Data above threshold'!BJ$4,'Raw Data'!$3:$3,0)-1)),"",OFFSET('Raw Data'!$A$3,MATCH('Data above threshold'!$A10,'Raw Data'!$B$4:$B$185,0),MATCH('Data above threshold'!BJ$4,'Raw Data'!$3:$3,0)-1))</f>
        <v>1.75</v>
      </c>
      <c r="BK10" s="107" t="n">
        <f aca="true">IF(ISBLANK(OFFSET('Raw Data'!$A$3,MATCH('Data above threshold'!$A10,'Raw Data'!$B$4:$B$185,0),MATCH('Data above threshold'!BK$4,'Raw Data'!$3:$3,0)-1)),"",OFFSET('Raw Data'!$A$3,MATCH('Data above threshold'!$A10,'Raw Data'!$B$4:$B$185,0),MATCH('Data above threshold'!BK$4,'Raw Data'!$3:$3,0)-1))</f>
        <v>0.76</v>
      </c>
      <c r="BL10" s="107" t="n">
        <f aca="true">IF(ISBLANK(OFFSET('Raw Data'!$A$3,MATCH('Data above threshold'!$A10,'Raw Data'!$B$4:$B$185,0),MATCH('Data above threshold'!BL$4,'Raw Data'!$3:$3,0)-1)),"",OFFSET('Raw Data'!$A$3,MATCH('Data above threshold'!$A10,'Raw Data'!$B$4:$B$185,0),MATCH('Data above threshold'!BL$4,'Raw Data'!$3:$3,0)-1))</f>
        <v>0.02</v>
      </c>
      <c r="BM10" s="107" t="n">
        <f aca="true">IF(ISBLANK(OFFSET('Raw Data'!$A$3,MATCH('Data above threshold'!$A10,'Raw Data'!$B$4:$B$185,0),MATCH('Data above threshold'!BM$4,'Raw Data'!$3:$3,0)-1)),"",OFFSET('Raw Data'!$A$3,MATCH('Data above threshold'!$A10,'Raw Data'!$B$4:$B$185,0),MATCH('Data above threshold'!BM$4,'Raw Data'!$3:$3,0)-1))</f>
        <v>1.15</v>
      </c>
      <c r="BN10" s="107" t="n">
        <f aca="true">IF(ISBLANK(OFFSET('Raw Data'!$A$3,MATCH('Data above threshold'!$A10,'Raw Data'!$B$4:$B$185,0),MATCH('Data above threshold'!BN$4,'Raw Data'!$3:$3,0)-1)),"",OFFSET('Raw Data'!$A$3,MATCH('Data above threshold'!$A10,'Raw Data'!$B$4:$B$185,0),MATCH('Data above threshold'!BN$4,'Raw Data'!$3:$3,0)-1))</f>
        <v>1.19</v>
      </c>
      <c r="BO10" s="107" t="n">
        <f aca="true">IF(ISBLANK(OFFSET('Raw Data'!$A$3,MATCH('Data above threshold'!$A10,'Raw Data'!$B$4:$B$185,0),MATCH('Data above threshold'!BO$4,'Raw Data'!$3:$3,0)-1)),"",OFFSET('Raw Data'!$A$3,MATCH('Data above threshold'!$A10,'Raw Data'!$B$4:$B$185,0),MATCH('Data above threshold'!BO$4,'Raw Data'!$3:$3,0)-1))</f>
        <v>2.78</v>
      </c>
      <c r="BP10" s="107" t="n">
        <f aca="true">IF(ISBLANK(OFFSET('Raw Data'!$A$3,MATCH('Data above threshold'!$A10,'Raw Data'!$B$4:$B$185,0),MATCH('Data above threshold'!BP$4,'Raw Data'!$3:$3,0)-1)),"",OFFSET('Raw Data'!$A$3,MATCH('Data above threshold'!$A10,'Raw Data'!$B$4:$B$185,0),MATCH('Data above threshold'!BP$4,'Raw Data'!$3:$3,0)-1))</f>
        <v>1.99</v>
      </c>
      <c r="BQ10" s="107" t="n">
        <f aca="true">IF(ISBLANK(OFFSET('Raw Data'!$A$3,MATCH('Data above threshold'!$A10,'Raw Data'!$B$4:$B$185,0),MATCH('Data above threshold'!BQ$4,'Raw Data'!$3:$3,0)-1)),"",OFFSET('Raw Data'!$A$3,MATCH('Data above threshold'!$A10,'Raw Data'!$B$4:$B$185,0),MATCH('Data above threshold'!BQ$4,'Raw Data'!$3:$3,0)-1))</f>
        <v>1.83</v>
      </c>
      <c r="BR10" s="107" t="n">
        <f aca="true">IF(ISBLANK(OFFSET('Raw Data'!$A$3,MATCH('Data above threshold'!$A10,'Raw Data'!$B$4:$B$185,0),MATCH('Data above threshold'!BR$4,'Raw Data'!$3:$3,0)-1)),"",OFFSET('Raw Data'!$A$3,MATCH('Data above threshold'!$A10,'Raw Data'!$B$4:$B$185,0),MATCH('Data above threshold'!BR$4,'Raw Data'!$3:$3,0)-1))</f>
        <v>0.29</v>
      </c>
      <c r="BS10" s="107" t="n">
        <f aca="true">IF(ISBLANK(OFFSET('Raw Data'!$A$3,MATCH('Data above threshold'!$A10,'Raw Data'!$B$4:$B$185,0),MATCH('Data above threshold'!BS$4,'Raw Data'!$3:$3,0)-1)),"",OFFSET('Raw Data'!$A$3,MATCH('Data above threshold'!$A10,'Raw Data'!$B$4:$B$185,0),MATCH('Data above threshold'!BS$4,'Raw Data'!$3:$3,0)-1))</f>
        <v>-0.07</v>
      </c>
      <c r="BT10" s="107" t="n">
        <f aca="true">IF(ISBLANK(OFFSET('Raw Data'!$A$3,MATCH('Data above threshold'!$A10,'Raw Data'!$B$4:$B$185,0),MATCH('Data above threshold'!BT$4,'Raw Data'!$3:$3,0)-1)),"",OFFSET('Raw Data'!$A$3,MATCH('Data above threshold'!$A10,'Raw Data'!$B$4:$B$185,0),MATCH('Data above threshold'!BT$4,'Raw Data'!$3:$3,0)-1))</f>
        <v>0.59</v>
      </c>
      <c r="BU10" s="107" t="n">
        <f aca="true">IF(ISBLANK(OFFSET('Raw Data'!$A$3,MATCH('Data above threshold'!$A10,'Raw Data'!$B$4:$B$185,0),MATCH('Data above threshold'!BU$4,'Raw Data'!$3:$3,0)-1)),"",OFFSET('Raw Data'!$A$3,MATCH('Data above threshold'!$A10,'Raw Data'!$B$4:$B$185,0),MATCH('Data above threshold'!BU$4,'Raw Data'!$3:$3,0)-1))</f>
        <v>1.47</v>
      </c>
      <c r="BV10" s="107" t="n">
        <f aca="true">IF(ISBLANK(OFFSET('Raw Data'!$A$3,MATCH('Data above threshold'!$A10,'Raw Data'!$B$4:$B$185,0),MATCH('Data above threshold'!BV$4,'Raw Data'!$3:$3,0)-1)),"",OFFSET('Raw Data'!$A$3,MATCH('Data above threshold'!$A10,'Raw Data'!$B$4:$B$185,0),MATCH('Data above threshold'!BV$4,'Raw Data'!$3:$3,0)-1))</f>
        <v>0.91</v>
      </c>
      <c r="BW10" s="107" t="n">
        <f aca="true">IF(ISBLANK(OFFSET('Raw Data'!$A$3,MATCH('Data above threshold'!$A10,'Raw Data'!$B$4:$B$185,0),MATCH('Data above threshold'!BW$4,'Raw Data'!$3:$3,0)-1)),"",OFFSET('Raw Data'!$A$3,MATCH('Data above threshold'!$A10,'Raw Data'!$B$4:$B$185,0),MATCH('Data above threshold'!BW$4,'Raw Data'!$3:$3,0)-1))</f>
        <v>0.43</v>
      </c>
      <c r="BX10" s="107" t="n">
        <f aca="true">IF(ISBLANK(OFFSET('Raw Data'!$A$3,MATCH('Data above threshold'!$A10,'Raw Data'!$B$4:$B$185,0),MATCH('Data above threshold'!BX$4,'Raw Data'!$3:$3,0)-1)),"",OFFSET('Raw Data'!$A$3,MATCH('Data above threshold'!$A10,'Raw Data'!$B$4:$B$185,0),MATCH('Data above threshold'!BX$4,'Raw Data'!$3:$3,0)-1))</f>
        <v>1.17</v>
      </c>
      <c r="BY10" s="107" t="n">
        <f aca="true">IF(ISBLANK(OFFSET('Raw Data'!$A$3,MATCH('Data above threshold'!$A10,'Raw Data'!$B$4:$B$185,0),MATCH('Data above threshold'!BY$4,'Raw Data'!$3:$3,0)-1)),"",OFFSET('Raw Data'!$A$3,MATCH('Data above threshold'!$A10,'Raw Data'!$B$4:$B$185,0),MATCH('Data above threshold'!BY$4,'Raw Data'!$3:$3,0)-1))</f>
        <v>0.3</v>
      </c>
      <c r="BZ10" s="107" t="n">
        <f aca="true">IF(ISBLANK(OFFSET('Raw Data'!$A$3,MATCH('Data above threshold'!$A10,'Raw Data'!$B$4:$B$185,0),MATCH('Data above threshold'!BZ$4,'Raw Data'!$3:$3,0)-1)),"",OFFSET('Raw Data'!$A$3,MATCH('Data above threshold'!$A10,'Raw Data'!$B$4:$B$185,0),MATCH('Data above threshold'!BZ$4,'Raw Data'!$3:$3,0)-1))</f>
        <v>-1.1</v>
      </c>
      <c r="CA10" s="107" t="n">
        <f aca="true">IF(ISBLANK(OFFSET('Raw Data'!$A$3,MATCH('Data above threshold'!$A10,'Raw Data'!$B$4:$B$185,0),MATCH('Data above threshold'!CA$4,'Raw Data'!$3:$3,0)-1)),"",OFFSET('Raw Data'!$A$3,MATCH('Data above threshold'!$A10,'Raw Data'!$B$4:$B$185,0),MATCH('Data above threshold'!CA$4,'Raw Data'!$3:$3,0)-1))</f>
        <v>0.68</v>
      </c>
      <c r="CB10" s="107" t="n">
        <f aca="true">IF(ISBLANK(OFFSET('Raw Data'!$A$3,MATCH('Data above threshold'!$A10,'Raw Data'!$B$4:$B$185,0),MATCH('Data above threshold'!CB$4,'Raw Data'!$3:$3,0)-1)),"",OFFSET('Raw Data'!$A$3,MATCH('Data above threshold'!$A10,'Raw Data'!$B$4:$B$185,0),MATCH('Data above threshold'!CB$4,'Raw Data'!$3:$3,0)-1))</f>
        <v>0.28</v>
      </c>
      <c r="CC10" s="107" t="n">
        <f aca="true">IF(ISBLANK(OFFSET('Raw Data'!$A$3,MATCH('Data above threshold'!$A10,'Raw Data'!$B$4:$B$185,0),MATCH('Data above threshold'!CC$4,'Raw Data'!$3:$3,0)-1)),"",OFFSET('Raw Data'!$A$3,MATCH('Data above threshold'!$A10,'Raw Data'!$B$4:$B$185,0),MATCH('Data above threshold'!CC$4,'Raw Data'!$3:$3,0)-1))</f>
        <v>1</v>
      </c>
      <c r="CD10" s="107" t="n">
        <f aca="true">IF(ISBLANK(OFFSET('Raw Data'!$A$3,MATCH('Data above threshold'!$A10,'Raw Data'!$B$4:$B$185,0),MATCH('Data above threshold'!CD$4,'Raw Data'!$3:$3,0)-1)),"",OFFSET('Raw Data'!$A$3,MATCH('Data above threshold'!$A10,'Raw Data'!$B$4:$B$185,0),MATCH('Data above threshold'!CD$4,'Raw Data'!$3:$3,0)-1))</f>
        <v>0.47</v>
      </c>
      <c r="CE10" s="107" t="n">
        <f aca="true">IF(ISBLANK(OFFSET('Raw Data'!$A$3,MATCH('Data above threshold'!$A10,'Raw Data'!$B$4:$B$185,0),MATCH('Data above threshold'!CE$4,'Raw Data'!$3:$3,0)-1)),"",OFFSET('Raw Data'!$A$3,MATCH('Data above threshold'!$A10,'Raw Data'!$B$4:$B$185,0),MATCH('Data above threshold'!CE$4,'Raw Data'!$3:$3,0)-1))</f>
        <v>-0.22</v>
      </c>
      <c r="CF10" s="107" t="n">
        <f aca="true">IF(ISBLANK(OFFSET('Raw Data'!$A$3,MATCH('Data above threshold'!$A10,'Raw Data'!$B$4:$B$185,0),MATCH('Data above threshold'!CF$4,'Raw Data'!$3:$3,0)-1)),"",OFFSET('Raw Data'!$A$3,MATCH('Data above threshold'!$A10,'Raw Data'!$B$4:$B$185,0),MATCH('Data above threshold'!CF$4,'Raw Data'!$3:$3,0)-1))</f>
        <v>1.71</v>
      </c>
      <c r="CG10" s="107" t="n">
        <f aca="true">IF(ISBLANK(OFFSET('Raw Data'!$A$3,MATCH('Data above threshold'!$A10,'Raw Data'!$B$4:$B$185,0),MATCH('Data above threshold'!CG$4,'Raw Data'!$3:$3,0)-1)),"",OFFSET('Raw Data'!$A$3,MATCH('Data above threshold'!$A10,'Raw Data'!$B$4:$B$185,0),MATCH('Data above threshold'!CG$4,'Raw Data'!$3:$3,0)-1))</f>
        <v>1.74</v>
      </c>
      <c r="CH10" s="107" t="n">
        <f aca="true">IF(ISBLANK(OFFSET('Raw Data'!$A$3,MATCH('Data above threshold'!$A10,'Raw Data'!$B$4:$B$185,0),MATCH('Data above threshold'!CH$4,'Raw Data'!$3:$3,0)-1)),"",OFFSET('Raw Data'!$A$3,MATCH('Data above threshold'!$A10,'Raw Data'!$B$4:$B$185,0),MATCH('Data above threshold'!CH$4,'Raw Data'!$3:$3,0)-1))</f>
        <v>1.63</v>
      </c>
      <c r="CI10" s="107" t="n">
        <f aca="true">IF(ISBLANK(OFFSET('Raw Data'!$A$3,MATCH('Data above threshold'!$A10,'Raw Data'!$B$4:$B$185,0),MATCH('Data above threshold'!CI$4,'Raw Data'!$3:$3,0)-1)),"",OFFSET('Raw Data'!$A$3,MATCH('Data above threshold'!$A10,'Raw Data'!$B$4:$B$185,0),MATCH('Data above threshold'!CI$4,'Raw Data'!$3:$3,0)-1))</f>
        <v>-1.05</v>
      </c>
      <c r="CJ10" s="107" t="n">
        <f aca="true">IF(ISBLANK(OFFSET('Raw Data'!$A$3,MATCH('Data above threshold'!$A10,'Raw Data'!$B$4:$B$185,0),MATCH('Data above threshold'!CJ$4,'Raw Data'!$3:$3,0)-1)),"",OFFSET('Raw Data'!$A$3,MATCH('Data above threshold'!$A10,'Raw Data'!$B$4:$B$185,0),MATCH('Data above threshold'!CJ$4,'Raw Data'!$3:$3,0)-1))</f>
        <v>-0.34</v>
      </c>
      <c r="CK10" s="107" t="n">
        <f aca="true">IF(ISBLANK(OFFSET('Raw Data'!$A$3,MATCH('Data above threshold'!$A10,'Raw Data'!$B$4:$B$185,0),MATCH('Data above threshold'!CK$4,'Raw Data'!$3:$3,0)-1)),"",OFFSET('Raw Data'!$A$3,MATCH('Data above threshold'!$A10,'Raw Data'!$B$4:$B$185,0),MATCH('Data above threshold'!CK$4,'Raw Data'!$3:$3,0)-1))</f>
        <v>-1.41</v>
      </c>
      <c r="CL10" s="107" t="n">
        <f aca="true">IF(ISBLANK(OFFSET('Raw Data'!$A$3,MATCH('Data above threshold'!$A10,'Raw Data'!$B$4:$B$185,0),MATCH('Data above threshold'!CL$4,'Raw Data'!$3:$3,0)-1)),"",OFFSET('Raw Data'!$A$3,MATCH('Data above threshold'!$A10,'Raw Data'!$B$4:$B$185,0),MATCH('Data above threshold'!CL$4,'Raw Data'!$3:$3,0)-1))</f>
        <v>-1.51</v>
      </c>
      <c r="CM10" s="107" t="n">
        <f aca="true">IF(ISBLANK(OFFSET('Raw Data'!$A$3,MATCH('Data above threshold'!$A10,'Raw Data'!$B$4:$B$185,0),MATCH('Data above threshold'!CM$4,'Raw Data'!$3:$3,0)-1)),"",OFFSET('Raw Data'!$A$3,MATCH('Data above threshold'!$A10,'Raw Data'!$B$4:$B$185,0),MATCH('Data above threshold'!CM$4,'Raw Data'!$3:$3,0)-1))</f>
        <v>2.62</v>
      </c>
      <c r="CN10" s="107" t="n">
        <f aca="true">IF(ISBLANK(OFFSET('Raw Data'!$A$3,MATCH('Data above threshold'!$A10,'Raw Data'!$B$4:$B$185,0),MATCH('Data above threshold'!CN$4,'Raw Data'!$3:$3,0)-1)),"",OFFSET('Raw Data'!$A$3,MATCH('Data above threshold'!$A10,'Raw Data'!$B$4:$B$185,0),MATCH('Data above threshold'!CN$4,'Raw Data'!$3:$3,0)-1))</f>
        <v>3.47</v>
      </c>
      <c r="CO10" s="107" t="n">
        <f aca="true">IF(ISBLANK(OFFSET('Raw Data'!$A$3,MATCH('Data above threshold'!$A10,'Raw Data'!$B$4:$B$185,0),MATCH('Data above threshold'!CO$4,'Raw Data'!$3:$3,0)-1)),"",OFFSET('Raw Data'!$A$3,MATCH('Data above threshold'!$A10,'Raw Data'!$B$4:$B$185,0),MATCH('Data above threshold'!CO$4,'Raw Data'!$3:$3,0)-1))</f>
        <v>0.33</v>
      </c>
      <c r="CP10" s="107" t="n">
        <f aca="true">IF(ISBLANK(OFFSET('Raw Data'!$A$3,MATCH('Data above threshold'!$A10,'Raw Data'!$B$4:$B$185,0),MATCH('Data above threshold'!CP$4,'Raw Data'!$3:$3,0)-1)),"",OFFSET('Raw Data'!$A$3,MATCH('Data above threshold'!$A10,'Raw Data'!$B$4:$B$185,0),MATCH('Data above threshold'!CP$4,'Raw Data'!$3:$3,0)-1))</f>
        <v>-1.98</v>
      </c>
      <c r="CQ10" s="107" t="n">
        <f aca="true">IF(ISBLANK(OFFSET('Raw Data'!$A$3,MATCH('Data above threshold'!$A10,'Raw Data'!$B$4:$B$185,0),MATCH('Data above threshold'!CQ$4,'Raw Data'!$3:$3,0)-1)),"",OFFSET('Raw Data'!$A$3,MATCH('Data above threshold'!$A10,'Raw Data'!$B$4:$B$185,0),MATCH('Data above threshold'!CQ$4,'Raw Data'!$3:$3,0)-1))</f>
        <v>0.79</v>
      </c>
      <c r="CR10" s="107" t="n">
        <f aca="true">IF(ISBLANK(OFFSET('Raw Data'!$A$3,MATCH('Data above threshold'!$A10,'Raw Data'!$B$4:$B$185,0),MATCH('Data above threshold'!CR$4,'Raw Data'!$3:$3,0)-1)),"",OFFSET('Raw Data'!$A$3,MATCH('Data above threshold'!$A10,'Raw Data'!$B$4:$B$185,0),MATCH('Data above threshold'!CR$4,'Raw Data'!$3:$3,0)-1))</f>
        <v>-0.51</v>
      </c>
    </row>
    <row r="11" s="103" customFormat="true" ht="16.5" hidden="false" customHeight="true" outlineLevel="0" collapsed="false">
      <c r="A11" s="107" t="n">
        <v>1120</v>
      </c>
      <c r="B11" s="107" t="n">
        <v>3</v>
      </c>
      <c r="C11" s="107" t="str">
        <f aca="true">IF(ISBLANK(OFFSET('Raw Data'!$A$3,MATCH('Data above threshold'!$A11,'Raw Data'!$B$4:$B$185,0),MATCH('Data above threshold'!C$4,'Raw Data'!$3:$3,0)-1)),"",OFFSET('Raw Data'!$A$3,MATCH('Data above threshold'!$A11,'Raw Data'!$B$4:$B$185,0),MATCH('Data above threshold'!C$4,'Raw Data'!$3:$3,0)-1))</f>
        <v>Consumer organisations and advocacy</v>
      </c>
      <c r="D11" s="107" t="str">
        <f aca="true">IF(ISBLANK(OFFSET('Raw Data'!$A$3,MATCH('Data above threshold'!$A11,'Raw Data'!$B$4:$B$185,0),MATCH('Data above threshold'!D$4,'Raw Data'!$3:$3,0)-1)),"",OFFSET('Raw Data'!$A$3,MATCH('Data above threshold'!$A11,'Raw Data'!$B$4:$B$185,0),MATCH('Data above threshold'!D$4,'Raw Data'!$3:$3,0)-1))</f>
        <v/>
      </c>
      <c r="E11" s="107" t="str">
        <f aca="true">IF(ISBLANK(OFFSET('Raw Data'!$A$3,MATCH('Data above threshold'!$A11,'Raw Data'!$B$4:$B$185,0),MATCH('Data above threshold'!E$4,'Raw Data'!$3:$3,0)-1)),"",OFFSET('Raw Data'!$A$3,MATCH('Data above threshold'!$A11,'Raw Data'!$B$4:$B$185,0),MATCH('Data above threshold'!E$4,'Raw Data'!$3:$3,0)-1))</f>
        <v/>
      </c>
      <c r="F11" s="107" t="str">
        <f aca="true">IF(ISBLANK(OFFSET('Raw Data'!$A$3,MATCH('Data above threshold'!$A11,'Raw Data'!$B$4:$B$185,0),MATCH('Data above threshold'!F$4,'Raw Data'!$3:$3,0)-1)),"",OFFSET('Raw Data'!$A$3,MATCH('Data above threshold'!$A11,'Raw Data'!$B$4:$B$185,0),MATCH('Data above threshold'!F$4,'Raw Data'!$3:$3,0)-1))</f>
        <v/>
      </c>
      <c r="G11" s="107" t="str">
        <f aca="true">IF(ISBLANK(OFFSET('Raw Data'!$A$3,MATCH('Data above threshold'!$A11,'Raw Data'!$B$4:$B$185,0),MATCH('Data above threshold'!G$4,'Raw Data'!$3:$3,0)-1)),"",OFFSET('Raw Data'!$A$3,MATCH('Data above threshold'!$A11,'Raw Data'!$B$4:$B$185,0),MATCH('Data above threshold'!G$4,'Raw Data'!$3:$3,0)-1))</f>
        <v/>
      </c>
      <c r="H11" s="107" t="str">
        <f aca="true">IF(ISBLANK(OFFSET('Raw Data'!$A$3,MATCH('Data above threshold'!$A11,'Raw Data'!$B$4:$B$185,0),MATCH('Data above threshold'!H$4,'Raw Data'!$3:$3,0)-1)),"",OFFSET('Raw Data'!$A$3,MATCH('Data above threshold'!$A11,'Raw Data'!$B$4:$B$185,0),MATCH('Data above threshold'!H$4,'Raw Data'!$3:$3,0)-1))</f>
        <v/>
      </c>
      <c r="I11" s="107" t="str">
        <f aca="true">IF(ISBLANK(OFFSET('Raw Data'!$A$3,MATCH('Data above threshold'!$A11,'Raw Data'!$B$4:$B$185,0),MATCH('Data above threshold'!I$4,'Raw Data'!$3:$3,0)-1)),"",OFFSET('Raw Data'!$A$3,MATCH('Data above threshold'!$A11,'Raw Data'!$B$4:$B$185,0),MATCH('Data above threshold'!I$4,'Raw Data'!$3:$3,0)-1))</f>
        <v/>
      </c>
      <c r="J11" s="107" t="str">
        <f aca="true">IF(ISBLANK(OFFSET('Raw Data'!$A$3,MATCH('Data above threshold'!$A11,'Raw Data'!$B$4:$B$185,0),MATCH('Data above threshold'!J$4,'Raw Data'!$3:$3,0)-1)),"",OFFSET('Raw Data'!$A$3,MATCH('Data above threshold'!$A11,'Raw Data'!$B$4:$B$185,0),MATCH('Data above threshold'!J$4,'Raw Data'!$3:$3,0)-1))</f>
        <v/>
      </c>
      <c r="K11" s="107" t="str">
        <f aca="true">IF(ISBLANK(OFFSET('Raw Data'!$A$3,MATCH('Data above threshold'!$A11,'Raw Data'!$B$4:$B$185,0),MATCH('Data above threshold'!K$4,'Raw Data'!$3:$3,0)-1)),"",OFFSET('Raw Data'!$A$3,MATCH('Data above threshold'!$A11,'Raw Data'!$B$4:$B$185,0),MATCH('Data above threshold'!K$4,'Raw Data'!$3:$3,0)-1))</f>
        <v/>
      </c>
      <c r="L11" s="107" t="str">
        <f aca="true">IF(ISBLANK(OFFSET('Raw Data'!$A$3,MATCH('Data above threshold'!$A11,'Raw Data'!$B$4:$B$185,0),MATCH('Data above threshold'!L$4,'Raw Data'!$3:$3,0)-1)),"",OFFSET('Raw Data'!$A$3,MATCH('Data above threshold'!$A11,'Raw Data'!$B$4:$B$185,0),MATCH('Data above threshold'!L$4,'Raw Data'!$3:$3,0)-1))</f>
        <v/>
      </c>
      <c r="M11" s="105" t="str">
        <f aca="false" t="array" ref="M11:M11">IFERROR(SKEW(IF(ISNUMBER(Q11:CR11),Q11:CR11,"")),"")</f>
        <v/>
      </c>
      <c r="N11" s="107"/>
      <c r="O11" s="107" t="str">
        <f aca="true">IF(ISBLANK(OFFSET('Raw Data'!$A$3,MATCH('Data above threshold'!$A11,'Raw Data'!$B$4:$B$185,0),MATCH('Data above threshold'!O$4,'Raw Data'!$3:$3,0)-1)),"",OFFSET('Raw Data'!$A$3,MATCH('Data above threshold'!$A11,'Raw Data'!$B$4:$B$185,0),MATCH('Data above threshold'!O$4,'Raw Data'!$3:$3,0)-1))</f>
        <v/>
      </c>
      <c r="P11" s="106" t="str">
        <f aca="false" t="array" ref="P11:P11">IF(B11&lt;4,"",1-IFERROR(SUM(ISNUMBER(Q11:CR11)*(1-$Q$3:$CR$3))/COUNTIF($Q$3:$CR$3,0),0))</f>
        <v/>
      </c>
      <c r="Q11" s="107" t="str">
        <f aca="true">IF(ISBLANK(OFFSET('Raw Data'!$A$3,MATCH('Data above threshold'!$A11,'Raw Data'!$B$4:$B$185,0),MATCH('Data above threshold'!Q$4,'Raw Data'!$3:$3,0)-1)),"",OFFSET('Raw Data'!$A$3,MATCH('Data above threshold'!$A11,'Raw Data'!$B$4:$B$185,0),MATCH('Data above threshold'!Q$4,'Raw Data'!$3:$3,0)-1))</f>
        <v/>
      </c>
      <c r="R11" s="107" t="str">
        <f aca="true">IF(ISBLANK(OFFSET('Raw Data'!$A$3,MATCH('Data above threshold'!$A11,'Raw Data'!$B$4:$B$185,0),MATCH('Data above threshold'!R$4,'Raw Data'!$3:$3,0)-1)),"",OFFSET('Raw Data'!$A$3,MATCH('Data above threshold'!$A11,'Raw Data'!$B$4:$B$185,0),MATCH('Data above threshold'!R$4,'Raw Data'!$3:$3,0)-1))</f>
        <v/>
      </c>
      <c r="S11" s="107" t="str">
        <f aca="true">IF(ISBLANK(OFFSET('Raw Data'!$A$3,MATCH('Data above threshold'!$A11,'Raw Data'!$B$4:$B$185,0),MATCH('Data above threshold'!S$4,'Raw Data'!$3:$3,0)-1)),"",OFFSET('Raw Data'!$A$3,MATCH('Data above threshold'!$A11,'Raw Data'!$B$4:$B$185,0),MATCH('Data above threshold'!S$4,'Raw Data'!$3:$3,0)-1))</f>
        <v/>
      </c>
      <c r="T11" s="107" t="str">
        <f aca="true">IF(ISBLANK(OFFSET('Raw Data'!$A$3,MATCH('Data above threshold'!$A11,'Raw Data'!$B$4:$B$185,0),MATCH('Data above threshold'!T$4,'Raw Data'!$3:$3,0)-1)),"",OFFSET('Raw Data'!$A$3,MATCH('Data above threshold'!$A11,'Raw Data'!$B$4:$B$185,0),MATCH('Data above threshold'!T$4,'Raw Data'!$3:$3,0)-1))</f>
        <v/>
      </c>
      <c r="U11" s="107" t="str">
        <f aca="true">IF(ISBLANK(OFFSET('Raw Data'!$A$3,MATCH('Data above threshold'!$A11,'Raw Data'!$B$4:$B$185,0),MATCH('Data above threshold'!U$4,'Raw Data'!$3:$3,0)-1)),"",OFFSET('Raw Data'!$A$3,MATCH('Data above threshold'!$A11,'Raw Data'!$B$4:$B$185,0),MATCH('Data above threshold'!U$4,'Raw Data'!$3:$3,0)-1))</f>
        <v/>
      </c>
      <c r="V11" s="107" t="str">
        <f aca="true">IF(ISBLANK(OFFSET('Raw Data'!$A$3,MATCH('Data above threshold'!$A11,'Raw Data'!$B$4:$B$185,0),MATCH('Data above threshold'!V$4,'Raw Data'!$3:$3,0)-1)),"",OFFSET('Raw Data'!$A$3,MATCH('Data above threshold'!$A11,'Raw Data'!$B$4:$B$185,0),MATCH('Data above threshold'!V$4,'Raw Data'!$3:$3,0)-1))</f>
        <v/>
      </c>
      <c r="W11" s="107" t="str">
        <f aca="true">IF(ISBLANK(OFFSET('Raw Data'!$A$3,MATCH('Data above threshold'!$A11,'Raw Data'!$B$4:$B$185,0),MATCH('Data above threshold'!W$4,'Raw Data'!$3:$3,0)-1)),"",OFFSET('Raw Data'!$A$3,MATCH('Data above threshold'!$A11,'Raw Data'!$B$4:$B$185,0),MATCH('Data above threshold'!W$4,'Raw Data'!$3:$3,0)-1))</f>
        <v/>
      </c>
      <c r="X11" s="107" t="str">
        <f aca="true">IF(ISBLANK(OFFSET('Raw Data'!$A$3,MATCH('Data above threshold'!$A11,'Raw Data'!$B$4:$B$185,0),MATCH('Data above threshold'!X$4,'Raw Data'!$3:$3,0)-1)),"",OFFSET('Raw Data'!$A$3,MATCH('Data above threshold'!$A11,'Raw Data'!$B$4:$B$185,0),MATCH('Data above threshold'!X$4,'Raw Data'!$3:$3,0)-1))</f>
        <v/>
      </c>
      <c r="Y11" s="107" t="str">
        <f aca="true">IF(ISBLANK(OFFSET('Raw Data'!$A$3,MATCH('Data above threshold'!$A11,'Raw Data'!$B$4:$B$185,0),MATCH('Data above threshold'!Y$4,'Raw Data'!$3:$3,0)-1)),"",OFFSET('Raw Data'!$A$3,MATCH('Data above threshold'!$A11,'Raw Data'!$B$4:$B$185,0),MATCH('Data above threshold'!Y$4,'Raw Data'!$3:$3,0)-1))</f>
        <v/>
      </c>
      <c r="Z11" s="107" t="str">
        <f aca="true">IF(ISBLANK(OFFSET('Raw Data'!$A$3,MATCH('Data above threshold'!$A11,'Raw Data'!$B$4:$B$185,0),MATCH('Data above threshold'!Z$4,'Raw Data'!$3:$3,0)-1)),"",OFFSET('Raw Data'!$A$3,MATCH('Data above threshold'!$A11,'Raw Data'!$B$4:$B$185,0),MATCH('Data above threshold'!Z$4,'Raw Data'!$3:$3,0)-1))</f>
        <v/>
      </c>
      <c r="AA11" s="107" t="str">
        <f aca="true">IF(ISBLANK(OFFSET('Raw Data'!$A$3,MATCH('Data above threshold'!$A11,'Raw Data'!$B$4:$B$185,0),MATCH('Data above threshold'!AA$4,'Raw Data'!$3:$3,0)-1)),"",OFFSET('Raw Data'!$A$3,MATCH('Data above threshold'!$A11,'Raw Data'!$B$4:$B$185,0),MATCH('Data above threshold'!AA$4,'Raw Data'!$3:$3,0)-1))</f>
        <v/>
      </c>
      <c r="AB11" s="107" t="str">
        <f aca="true">IF(ISBLANK(OFFSET('Raw Data'!$A$3,MATCH('Data above threshold'!$A11,'Raw Data'!$B$4:$B$185,0),MATCH('Data above threshold'!AB$4,'Raw Data'!$3:$3,0)-1)),"",OFFSET('Raw Data'!$A$3,MATCH('Data above threshold'!$A11,'Raw Data'!$B$4:$B$185,0),MATCH('Data above threshold'!AB$4,'Raw Data'!$3:$3,0)-1))</f>
        <v/>
      </c>
      <c r="AC11" s="107" t="str">
        <f aca="true">IF(ISBLANK(OFFSET('Raw Data'!$A$3,MATCH('Data above threshold'!$A11,'Raw Data'!$B$4:$B$185,0),MATCH('Data above threshold'!AC$4,'Raw Data'!$3:$3,0)-1)),"",OFFSET('Raw Data'!$A$3,MATCH('Data above threshold'!$A11,'Raw Data'!$B$4:$B$185,0),MATCH('Data above threshold'!AC$4,'Raw Data'!$3:$3,0)-1))</f>
        <v/>
      </c>
      <c r="AD11" s="107" t="str">
        <f aca="true">IF(ISBLANK(OFFSET('Raw Data'!$A$3,MATCH('Data above threshold'!$A11,'Raw Data'!$B$4:$B$185,0),MATCH('Data above threshold'!AD$4,'Raw Data'!$3:$3,0)-1)),"",OFFSET('Raw Data'!$A$3,MATCH('Data above threshold'!$A11,'Raw Data'!$B$4:$B$185,0),MATCH('Data above threshold'!AD$4,'Raw Data'!$3:$3,0)-1))</f>
        <v/>
      </c>
      <c r="AE11" s="107" t="str">
        <f aca="true">IF(ISBLANK(OFFSET('Raw Data'!$A$3,MATCH('Data above threshold'!$A11,'Raw Data'!$B$4:$B$185,0),MATCH('Data above threshold'!AE$4,'Raw Data'!$3:$3,0)-1)),"",OFFSET('Raw Data'!$A$3,MATCH('Data above threshold'!$A11,'Raw Data'!$B$4:$B$185,0),MATCH('Data above threshold'!AE$4,'Raw Data'!$3:$3,0)-1))</f>
        <v/>
      </c>
      <c r="AF11" s="107" t="str">
        <f aca="true">IF(ISBLANK(OFFSET('Raw Data'!$A$3,MATCH('Data above threshold'!$A11,'Raw Data'!$B$4:$B$185,0),MATCH('Data above threshold'!AF$4,'Raw Data'!$3:$3,0)-1)),"",OFFSET('Raw Data'!$A$3,MATCH('Data above threshold'!$A11,'Raw Data'!$B$4:$B$185,0),MATCH('Data above threshold'!AF$4,'Raw Data'!$3:$3,0)-1))</f>
        <v/>
      </c>
      <c r="AG11" s="107" t="str">
        <f aca="true">IF(ISBLANK(OFFSET('Raw Data'!$A$3,MATCH('Data above threshold'!$A11,'Raw Data'!$B$4:$B$185,0),MATCH('Data above threshold'!AG$4,'Raw Data'!$3:$3,0)-1)),"",OFFSET('Raw Data'!$A$3,MATCH('Data above threshold'!$A11,'Raw Data'!$B$4:$B$185,0),MATCH('Data above threshold'!AG$4,'Raw Data'!$3:$3,0)-1))</f>
        <v/>
      </c>
      <c r="AH11" s="107" t="str">
        <f aca="true">IF(ISBLANK(OFFSET('Raw Data'!$A$3,MATCH('Data above threshold'!$A11,'Raw Data'!$B$4:$B$185,0),MATCH('Data above threshold'!AH$4,'Raw Data'!$3:$3,0)-1)),"",OFFSET('Raw Data'!$A$3,MATCH('Data above threshold'!$A11,'Raw Data'!$B$4:$B$185,0),MATCH('Data above threshold'!AH$4,'Raw Data'!$3:$3,0)-1))</f>
        <v/>
      </c>
      <c r="AI11" s="107" t="str">
        <f aca="true">IF(ISBLANK(OFFSET('Raw Data'!$A$3,MATCH('Data above threshold'!$A11,'Raw Data'!$B$4:$B$185,0),MATCH('Data above threshold'!AI$4,'Raw Data'!$3:$3,0)-1)),"",OFFSET('Raw Data'!$A$3,MATCH('Data above threshold'!$A11,'Raw Data'!$B$4:$B$185,0),MATCH('Data above threshold'!AI$4,'Raw Data'!$3:$3,0)-1))</f>
        <v/>
      </c>
      <c r="AJ11" s="107" t="str">
        <f aca="true">IF(ISBLANK(OFFSET('Raw Data'!$A$3,MATCH('Data above threshold'!$A11,'Raw Data'!$B$4:$B$185,0),MATCH('Data above threshold'!AJ$4,'Raw Data'!$3:$3,0)-1)),"",OFFSET('Raw Data'!$A$3,MATCH('Data above threshold'!$A11,'Raw Data'!$B$4:$B$185,0),MATCH('Data above threshold'!AJ$4,'Raw Data'!$3:$3,0)-1))</f>
        <v/>
      </c>
      <c r="AK11" s="107" t="str">
        <f aca="true">IF(ISBLANK(OFFSET('Raw Data'!$A$3,MATCH('Data above threshold'!$A11,'Raw Data'!$B$4:$B$185,0),MATCH('Data above threshold'!AK$4,'Raw Data'!$3:$3,0)-1)),"",OFFSET('Raw Data'!$A$3,MATCH('Data above threshold'!$A11,'Raw Data'!$B$4:$B$185,0),MATCH('Data above threshold'!AK$4,'Raw Data'!$3:$3,0)-1))</f>
        <v/>
      </c>
      <c r="AL11" s="107" t="str">
        <f aca="true">IF(ISBLANK(OFFSET('Raw Data'!$A$3,MATCH('Data above threshold'!$A11,'Raw Data'!$B$4:$B$185,0),MATCH('Data above threshold'!AL$4,'Raw Data'!$3:$3,0)-1)),"",OFFSET('Raw Data'!$A$3,MATCH('Data above threshold'!$A11,'Raw Data'!$B$4:$B$185,0),MATCH('Data above threshold'!AL$4,'Raw Data'!$3:$3,0)-1))</f>
        <v/>
      </c>
      <c r="AM11" s="107" t="str">
        <f aca="true">IF(ISBLANK(OFFSET('Raw Data'!$A$3,MATCH('Data above threshold'!$A11,'Raw Data'!$B$4:$B$185,0),MATCH('Data above threshold'!AM$4,'Raw Data'!$3:$3,0)-1)),"",OFFSET('Raw Data'!$A$3,MATCH('Data above threshold'!$A11,'Raw Data'!$B$4:$B$185,0),MATCH('Data above threshold'!AM$4,'Raw Data'!$3:$3,0)-1))</f>
        <v/>
      </c>
      <c r="AN11" s="107" t="str">
        <f aca="true">IF(ISBLANK(OFFSET('Raw Data'!$A$3,MATCH('Data above threshold'!$A11,'Raw Data'!$B$4:$B$185,0),MATCH('Data above threshold'!AN$4,'Raw Data'!$3:$3,0)-1)),"",OFFSET('Raw Data'!$A$3,MATCH('Data above threshold'!$A11,'Raw Data'!$B$4:$B$185,0),MATCH('Data above threshold'!AN$4,'Raw Data'!$3:$3,0)-1))</f>
        <v/>
      </c>
      <c r="AO11" s="107" t="str">
        <f aca="true">IF(ISBLANK(OFFSET('Raw Data'!$A$3,MATCH('Data above threshold'!$A11,'Raw Data'!$B$4:$B$185,0),MATCH('Data above threshold'!AO$4,'Raw Data'!$3:$3,0)-1)),"",OFFSET('Raw Data'!$A$3,MATCH('Data above threshold'!$A11,'Raw Data'!$B$4:$B$185,0),MATCH('Data above threshold'!AO$4,'Raw Data'!$3:$3,0)-1))</f>
        <v/>
      </c>
      <c r="AP11" s="107" t="str">
        <f aca="true">IF(ISBLANK(OFFSET('Raw Data'!$A$3,MATCH('Data above threshold'!$A11,'Raw Data'!$B$4:$B$185,0),MATCH('Data above threshold'!AP$4,'Raw Data'!$3:$3,0)-1)),"",OFFSET('Raw Data'!$A$3,MATCH('Data above threshold'!$A11,'Raw Data'!$B$4:$B$185,0),MATCH('Data above threshold'!AP$4,'Raw Data'!$3:$3,0)-1))</f>
        <v/>
      </c>
      <c r="AQ11" s="107" t="str">
        <f aca="true">IF(ISBLANK(OFFSET('Raw Data'!$A$3,MATCH('Data above threshold'!$A11,'Raw Data'!$B$4:$B$185,0),MATCH('Data above threshold'!AQ$4,'Raw Data'!$3:$3,0)-1)),"",OFFSET('Raw Data'!$A$3,MATCH('Data above threshold'!$A11,'Raw Data'!$B$4:$B$185,0),MATCH('Data above threshold'!AQ$4,'Raw Data'!$3:$3,0)-1))</f>
        <v/>
      </c>
      <c r="AR11" s="107" t="str">
        <f aca="true">IF(ISBLANK(OFFSET('Raw Data'!$A$3,MATCH('Data above threshold'!$A11,'Raw Data'!$B$4:$B$185,0),MATCH('Data above threshold'!AR$4,'Raw Data'!$3:$3,0)-1)),"",OFFSET('Raw Data'!$A$3,MATCH('Data above threshold'!$A11,'Raw Data'!$B$4:$B$185,0),MATCH('Data above threshold'!AR$4,'Raw Data'!$3:$3,0)-1))</f>
        <v/>
      </c>
      <c r="AS11" s="107" t="str">
        <f aca="true">IF(ISBLANK(OFFSET('Raw Data'!$A$3,MATCH('Data above threshold'!$A11,'Raw Data'!$B$4:$B$185,0),MATCH('Data above threshold'!AS$4,'Raw Data'!$3:$3,0)-1)),"",OFFSET('Raw Data'!$A$3,MATCH('Data above threshold'!$A11,'Raw Data'!$B$4:$B$185,0),MATCH('Data above threshold'!AS$4,'Raw Data'!$3:$3,0)-1))</f>
        <v/>
      </c>
      <c r="AT11" s="107" t="str">
        <f aca="true">IF(ISBLANK(OFFSET('Raw Data'!$A$3,MATCH('Data above threshold'!$A11,'Raw Data'!$B$4:$B$185,0),MATCH('Data above threshold'!AT$4,'Raw Data'!$3:$3,0)-1)),"",OFFSET('Raw Data'!$A$3,MATCH('Data above threshold'!$A11,'Raw Data'!$B$4:$B$185,0),MATCH('Data above threshold'!AT$4,'Raw Data'!$3:$3,0)-1))</f>
        <v/>
      </c>
      <c r="AU11" s="107" t="str">
        <f aca="true">IF(ISBLANK(OFFSET('Raw Data'!$A$3,MATCH('Data above threshold'!$A11,'Raw Data'!$B$4:$B$185,0),MATCH('Data above threshold'!AU$4,'Raw Data'!$3:$3,0)-1)),"",OFFSET('Raw Data'!$A$3,MATCH('Data above threshold'!$A11,'Raw Data'!$B$4:$B$185,0),MATCH('Data above threshold'!AU$4,'Raw Data'!$3:$3,0)-1))</f>
        <v/>
      </c>
      <c r="AV11" s="107" t="str">
        <f aca="true">IF(ISBLANK(OFFSET('Raw Data'!$A$3,MATCH('Data above threshold'!$A11,'Raw Data'!$B$4:$B$185,0),MATCH('Data above threshold'!AV$4,'Raw Data'!$3:$3,0)-1)),"",OFFSET('Raw Data'!$A$3,MATCH('Data above threshold'!$A11,'Raw Data'!$B$4:$B$185,0),MATCH('Data above threshold'!AV$4,'Raw Data'!$3:$3,0)-1))</f>
        <v/>
      </c>
      <c r="AW11" s="107" t="str">
        <f aca="true">IF(ISBLANK(OFFSET('Raw Data'!$A$3,MATCH('Data above threshold'!$A11,'Raw Data'!$B$4:$B$185,0),MATCH('Data above threshold'!AW$4,'Raw Data'!$3:$3,0)-1)),"",OFFSET('Raw Data'!$A$3,MATCH('Data above threshold'!$A11,'Raw Data'!$B$4:$B$185,0),MATCH('Data above threshold'!AW$4,'Raw Data'!$3:$3,0)-1))</f>
        <v/>
      </c>
      <c r="AX11" s="107" t="str">
        <f aca="true">IF(ISBLANK(OFFSET('Raw Data'!$A$3,MATCH('Data above threshold'!$A11,'Raw Data'!$B$4:$B$185,0),MATCH('Data above threshold'!AX$4,'Raw Data'!$3:$3,0)-1)),"",OFFSET('Raw Data'!$A$3,MATCH('Data above threshold'!$A11,'Raw Data'!$B$4:$B$185,0),MATCH('Data above threshold'!AX$4,'Raw Data'!$3:$3,0)-1))</f>
        <v/>
      </c>
      <c r="AY11" s="107" t="str">
        <f aca="true">IF(ISBLANK(OFFSET('Raw Data'!$A$3,MATCH('Data above threshold'!$A11,'Raw Data'!$B$4:$B$185,0),MATCH('Data above threshold'!AY$4,'Raw Data'!$3:$3,0)-1)),"",OFFSET('Raw Data'!$A$3,MATCH('Data above threshold'!$A11,'Raw Data'!$B$4:$B$185,0),MATCH('Data above threshold'!AY$4,'Raw Data'!$3:$3,0)-1))</f>
        <v/>
      </c>
      <c r="AZ11" s="107" t="str">
        <f aca="true">IF(ISBLANK(OFFSET('Raw Data'!$A$3,MATCH('Data above threshold'!$A11,'Raw Data'!$B$4:$B$185,0),MATCH('Data above threshold'!AZ$4,'Raw Data'!$3:$3,0)-1)),"",OFFSET('Raw Data'!$A$3,MATCH('Data above threshold'!$A11,'Raw Data'!$B$4:$B$185,0),MATCH('Data above threshold'!AZ$4,'Raw Data'!$3:$3,0)-1))</f>
        <v/>
      </c>
      <c r="BA11" s="107" t="str">
        <f aca="true">IF(ISBLANK(OFFSET('Raw Data'!$A$3,MATCH('Data above threshold'!$A11,'Raw Data'!$B$4:$B$185,0),MATCH('Data above threshold'!BA$4,'Raw Data'!$3:$3,0)-1)),"",OFFSET('Raw Data'!$A$3,MATCH('Data above threshold'!$A11,'Raw Data'!$B$4:$B$185,0),MATCH('Data above threshold'!BA$4,'Raw Data'!$3:$3,0)-1))</f>
        <v/>
      </c>
      <c r="BB11" s="107" t="str">
        <f aca="true">IF(ISBLANK(OFFSET('Raw Data'!$A$3,MATCH('Data above threshold'!$A11,'Raw Data'!$B$4:$B$185,0),MATCH('Data above threshold'!BB$4,'Raw Data'!$3:$3,0)-1)),"",OFFSET('Raw Data'!$A$3,MATCH('Data above threshold'!$A11,'Raw Data'!$B$4:$B$185,0),MATCH('Data above threshold'!BB$4,'Raw Data'!$3:$3,0)-1))</f>
        <v/>
      </c>
      <c r="BC11" s="107" t="str">
        <f aca="true">IF(ISBLANK(OFFSET('Raw Data'!$A$3,MATCH('Data above threshold'!$A11,'Raw Data'!$B$4:$B$185,0),MATCH('Data above threshold'!BC$4,'Raw Data'!$3:$3,0)-1)),"",OFFSET('Raw Data'!$A$3,MATCH('Data above threshold'!$A11,'Raw Data'!$B$4:$B$185,0),MATCH('Data above threshold'!BC$4,'Raw Data'!$3:$3,0)-1))</f>
        <v/>
      </c>
      <c r="BD11" s="107" t="str">
        <f aca="true">IF(ISBLANK(OFFSET('Raw Data'!$A$3,MATCH('Data above threshold'!$A11,'Raw Data'!$B$4:$B$185,0),MATCH('Data above threshold'!BD$4,'Raw Data'!$3:$3,0)-1)),"",OFFSET('Raw Data'!$A$3,MATCH('Data above threshold'!$A11,'Raw Data'!$B$4:$B$185,0),MATCH('Data above threshold'!BD$4,'Raw Data'!$3:$3,0)-1))</f>
        <v/>
      </c>
      <c r="BE11" s="107" t="str">
        <f aca="true">IF(ISBLANK(OFFSET('Raw Data'!$A$3,MATCH('Data above threshold'!$A11,'Raw Data'!$B$4:$B$185,0),MATCH('Data above threshold'!BE$4,'Raw Data'!$3:$3,0)-1)),"",OFFSET('Raw Data'!$A$3,MATCH('Data above threshold'!$A11,'Raw Data'!$B$4:$B$185,0),MATCH('Data above threshold'!BE$4,'Raw Data'!$3:$3,0)-1))</f>
        <v/>
      </c>
      <c r="BF11" s="107" t="str">
        <f aca="true">IF(ISBLANK(OFFSET('Raw Data'!$A$3,MATCH('Data above threshold'!$A11,'Raw Data'!$B$4:$B$185,0),MATCH('Data above threshold'!BF$4,'Raw Data'!$3:$3,0)-1)),"",OFFSET('Raw Data'!$A$3,MATCH('Data above threshold'!$A11,'Raw Data'!$B$4:$B$185,0),MATCH('Data above threshold'!BF$4,'Raw Data'!$3:$3,0)-1))</f>
        <v/>
      </c>
      <c r="BG11" s="107" t="str">
        <f aca="true">IF(ISBLANK(OFFSET('Raw Data'!$A$3,MATCH('Data above threshold'!$A11,'Raw Data'!$B$4:$B$185,0),MATCH('Data above threshold'!BG$4,'Raw Data'!$3:$3,0)-1)),"",OFFSET('Raw Data'!$A$3,MATCH('Data above threshold'!$A11,'Raw Data'!$B$4:$B$185,0),MATCH('Data above threshold'!BG$4,'Raw Data'!$3:$3,0)-1))</f>
        <v/>
      </c>
      <c r="BH11" s="107" t="str">
        <f aca="true">IF(ISBLANK(OFFSET('Raw Data'!$A$3,MATCH('Data above threshold'!$A11,'Raw Data'!$B$4:$B$185,0),MATCH('Data above threshold'!BH$4,'Raw Data'!$3:$3,0)-1)),"",OFFSET('Raw Data'!$A$3,MATCH('Data above threshold'!$A11,'Raw Data'!$B$4:$B$185,0),MATCH('Data above threshold'!BH$4,'Raw Data'!$3:$3,0)-1))</f>
        <v/>
      </c>
      <c r="BI11" s="107" t="str">
        <f aca="true">IF(ISBLANK(OFFSET('Raw Data'!$A$3,MATCH('Data above threshold'!$A11,'Raw Data'!$B$4:$B$185,0),MATCH('Data above threshold'!BI$4,'Raw Data'!$3:$3,0)-1)),"",OFFSET('Raw Data'!$A$3,MATCH('Data above threshold'!$A11,'Raw Data'!$B$4:$B$185,0),MATCH('Data above threshold'!BI$4,'Raw Data'!$3:$3,0)-1))</f>
        <v/>
      </c>
      <c r="BJ11" s="107" t="str">
        <f aca="true">IF(ISBLANK(OFFSET('Raw Data'!$A$3,MATCH('Data above threshold'!$A11,'Raw Data'!$B$4:$B$185,0),MATCH('Data above threshold'!BJ$4,'Raw Data'!$3:$3,0)-1)),"",OFFSET('Raw Data'!$A$3,MATCH('Data above threshold'!$A11,'Raw Data'!$B$4:$B$185,0),MATCH('Data above threshold'!BJ$4,'Raw Data'!$3:$3,0)-1))</f>
        <v/>
      </c>
      <c r="BK11" s="107" t="str">
        <f aca="true">IF(ISBLANK(OFFSET('Raw Data'!$A$3,MATCH('Data above threshold'!$A11,'Raw Data'!$B$4:$B$185,0),MATCH('Data above threshold'!BK$4,'Raw Data'!$3:$3,0)-1)),"",OFFSET('Raw Data'!$A$3,MATCH('Data above threshold'!$A11,'Raw Data'!$B$4:$B$185,0),MATCH('Data above threshold'!BK$4,'Raw Data'!$3:$3,0)-1))</f>
        <v/>
      </c>
      <c r="BL11" s="107" t="str">
        <f aca="true">IF(ISBLANK(OFFSET('Raw Data'!$A$3,MATCH('Data above threshold'!$A11,'Raw Data'!$B$4:$B$185,0),MATCH('Data above threshold'!BL$4,'Raw Data'!$3:$3,0)-1)),"",OFFSET('Raw Data'!$A$3,MATCH('Data above threshold'!$A11,'Raw Data'!$B$4:$B$185,0),MATCH('Data above threshold'!BL$4,'Raw Data'!$3:$3,0)-1))</f>
        <v/>
      </c>
      <c r="BM11" s="107" t="str">
        <f aca="true">IF(ISBLANK(OFFSET('Raw Data'!$A$3,MATCH('Data above threshold'!$A11,'Raw Data'!$B$4:$B$185,0),MATCH('Data above threshold'!BM$4,'Raw Data'!$3:$3,0)-1)),"",OFFSET('Raw Data'!$A$3,MATCH('Data above threshold'!$A11,'Raw Data'!$B$4:$B$185,0),MATCH('Data above threshold'!BM$4,'Raw Data'!$3:$3,0)-1))</f>
        <v/>
      </c>
      <c r="BN11" s="107" t="str">
        <f aca="true">IF(ISBLANK(OFFSET('Raw Data'!$A$3,MATCH('Data above threshold'!$A11,'Raw Data'!$B$4:$B$185,0),MATCH('Data above threshold'!BN$4,'Raw Data'!$3:$3,0)-1)),"",OFFSET('Raw Data'!$A$3,MATCH('Data above threshold'!$A11,'Raw Data'!$B$4:$B$185,0),MATCH('Data above threshold'!BN$4,'Raw Data'!$3:$3,0)-1))</f>
        <v/>
      </c>
      <c r="BO11" s="107" t="str">
        <f aca="true">IF(ISBLANK(OFFSET('Raw Data'!$A$3,MATCH('Data above threshold'!$A11,'Raw Data'!$B$4:$B$185,0),MATCH('Data above threshold'!BO$4,'Raw Data'!$3:$3,0)-1)),"",OFFSET('Raw Data'!$A$3,MATCH('Data above threshold'!$A11,'Raw Data'!$B$4:$B$185,0),MATCH('Data above threshold'!BO$4,'Raw Data'!$3:$3,0)-1))</f>
        <v/>
      </c>
      <c r="BP11" s="107" t="str">
        <f aca="true">IF(ISBLANK(OFFSET('Raw Data'!$A$3,MATCH('Data above threshold'!$A11,'Raw Data'!$B$4:$B$185,0),MATCH('Data above threshold'!BP$4,'Raw Data'!$3:$3,0)-1)),"",OFFSET('Raw Data'!$A$3,MATCH('Data above threshold'!$A11,'Raw Data'!$B$4:$B$185,0),MATCH('Data above threshold'!BP$4,'Raw Data'!$3:$3,0)-1))</f>
        <v/>
      </c>
      <c r="BQ11" s="107" t="str">
        <f aca="true">IF(ISBLANK(OFFSET('Raw Data'!$A$3,MATCH('Data above threshold'!$A11,'Raw Data'!$B$4:$B$185,0),MATCH('Data above threshold'!BQ$4,'Raw Data'!$3:$3,0)-1)),"",OFFSET('Raw Data'!$A$3,MATCH('Data above threshold'!$A11,'Raw Data'!$B$4:$B$185,0),MATCH('Data above threshold'!BQ$4,'Raw Data'!$3:$3,0)-1))</f>
        <v/>
      </c>
      <c r="BR11" s="107" t="str">
        <f aca="true">IF(ISBLANK(OFFSET('Raw Data'!$A$3,MATCH('Data above threshold'!$A11,'Raw Data'!$B$4:$B$185,0),MATCH('Data above threshold'!BR$4,'Raw Data'!$3:$3,0)-1)),"",OFFSET('Raw Data'!$A$3,MATCH('Data above threshold'!$A11,'Raw Data'!$B$4:$B$185,0),MATCH('Data above threshold'!BR$4,'Raw Data'!$3:$3,0)-1))</f>
        <v/>
      </c>
      <c r="BS11" s="107" t="str">
        <f aca="true">IF(ISBLANK(OFFSET('Raw Data'!$A$3,MATCH('Data above threshold'!$A11,'Raw Data'!$B$4:$B$185,0),MATCH('Data above threshold'!BS$4,'Raw Data'!$3:$3,0)-1)),"",OFFSET('Raw Data'!$A$3,MATCH('Data above threshold'!$A11,'Raw Data'!$B$4:$B$185,0),MATCH('Data above threshold'!BS$4,'Raw Data'!$3:$3,0)-1))</f>
        <v/>
      </c>
      <c r="BT11" s="107" t="str">
        <f aca="true">IF(ISBLANK(OFFSET('Raw Data'!$A$3,MATCH('Data above threshold'!$A11,'Raw Data'!$B$4:$B$185,0),MATCH('Data above threshold'!BT$4,'Raw Data'!$3:$3,0)-1)),"",OFFSET('Raw Data'!$A$3,MATCH('Data above threshold'!$A11,'Raw Data'!$B$4:$B$185,0),MATCH('Data above threshold'!BT$4,'Raw Data'!$3:$3,0)-1))</f>
        <v/>
      </c>
      <c r="BU11" s="107" t="str">
        <f aca="true">IF(ISBLANK(OFFSET('Raw Data'!$A$3,MATCH('Data above threshold'!$A11,'Raw Data'!$B$4:$B$185,0),MATCH('Data above threshold'!BU$4,'Raw Data'!$3:$3,0)-1)),"",OFFSET('Raw Data'!$A$3,MATCH('Data above threshold'!$A11,'Raw Data'!$B$4:$B$185,0),MATCH('Data above threshold'!BU$4,'Raw Data'!$3:$3,0)-1))</f>
        <v/>
      </c>
      <c r="BV11" s="107" t="str">
        <f aca="true">IF(ISBLANK(OFFSET('Raw Data'!$A$3,MATCH('Data above threshold'!$A11,'Raw Data'!$B$4:$B$185,0),MATCH('Data above threshold'!BV$4,'Raw Data'!$3:$3,0)-1)),"",OFFSET('Raw Data'!$A$3,MATCH('Data above threshold'!$A11,'Raw Data'!$B$4:$B$185,0),MATCH('Data above threshold'!BV$4,'Raw Data'!$3:$3,0)-1))</f>
        <v/>
      </c>
      <c r="BW11" s="107" t="str">
        <f aca="true">IF(ISBLANK(OFFSET('Raw Data'!$A$3,MATCH('Data above threshold'!$A11,'Raw Data'!$B$4:$B$185,0),MATCH('Data above threshold'!BW$4,'Raw Data'!$3:$3,0)-1)),"",OFFSET('Raw Data'!$A$3,MATCH('Data above threshold'!$A11,'Raw Data'!$B$4:$B$185,0),MATCH('Data above threshold'!BW$4,'Raw Data'!$3:$3,0)-1))</f>
        <v/>
      </c>
      <c r="BX11" s="107" t="str">
        <f aca="true">IF(ISBLANK(OFFSET('Raw Data'!$A$3,MATCH('Data above threshold'!$A11,'Raw Data'!$B$4:$B$185,0),MATCH('Data above threshold'!BX$4,'Raw Data'!$3:$3,0)-1)),"",OFFSET('Raw Data'!$A$3,MATCH('Data above threshold'!$A11,'Raw Data'!$B$4:$B$185,0),MATCH('Data above threshold'!BX$4,'Raw Data'!$3:$3,0)-1))</f>
        <v/>
      </c>
      <c r="BY11" s="107" t="str">
        <f aca="true">IF(ISBLANK(OFFSET('Raw Data'!$A$3,MATCH('Data above threshold'!$A11,'Raw Data'!$B$4:$B$185,0),MATCH('Data above threshold'!BY$4,'Raw Data'!$3:$3,0)-1)),"",OFFSET('Raw Data'!$A$3,MATCH('Data above threshold'!$A11,'Raw Data'!$B$4:$B$185,0),MATCH('Data above threshold'!BY$4,'Raw Data'!$3:$3,0)-1))</f>
        <v/>
      </c>
      <c r="BZ11" s="107" t="str">
        <f aca="true">IF(ISBLANK(OFFSET('Raw Data'!$A$3,MATCH('Data above threshold'!$A11,'Raw Data'!$B$4:$B$185,0),MATCH('Data above threshold'!BZ$4,'Raw Data'!$3:$3,0)-1)),"",OFFSET('Raw Data'!$A$3,MATCH('Data above threshold'!$A11,'Raw Data'!$B$4:$B$185,0),MATCH('Data above threshold'!BZ$4,'Raw Data'!$3:$3,0)-1))</f>
        <v/>
      </c>
      <c r="CA11" s="107" t="str">
        <f aca="true">IF(ISBLANK(OFFSET('Raw Data'!$A$3,MATCH('Data above threshold'!$A11,'Raw Data'!$B$4:$B$185,0),MATCH('Data above threshold'!CA$4,'Raw Data'!$3:$3,0)-1)),"",OFFSET('Raw Data'!$A$3,MATCH('Data above threshold'!$A11,'Raw Data'!$B$4:$B$185,0),MATCH('Data above threshold'!CA$4,'Raw Data'!$3:$3,0)-1))</f>
        <v/>
      </c>
      <c r="CB11" s="107" t="str">
        <f aca="true">IF(ISBLANK(OFFSET('Raw Data'!$A$3,MATCH('Data above threshold'!$A11,'Raw Data'!$B$4:$B$185,0),MATCH('Data above threshold'!CB$4,'Raw Data'!$3:$3,0)-1)),"",OFFSET('Raw Data'!$A$3,MATCH('Data above threshold'!$A11,'Raw Data'!$B$4:$B$185,0),MATCH('Data above threshold'!CB$4,'Raw Data'!$3:$3,0)-1))</f>
        <v/>
      </c>
      <c r="CC11" s="107" t="str">
        <f aca="true">IF(ISBLANK(OFFSET('Raw Data'!$A$3,MATCH('Data above threshold'!$A11,'Raw Data'!$B$4:$B$185,0),MATCH('Data above threshold'!CC$4,'Raw Data'!$3:$3,0)-1)),"",OFFSET('Raw Data'!$A$3,MATCH('Data above threshold'!$A11,'Raw Data'!$B$4:$B$185,0),MATCH('Data above threshold'!CC$4,'Raw Data'!$3:$3,0)-1))</f>
        <v/>
      </c>
      <c r="CD11" s="107" t="str">
        <f aca="true">IF(ISBLANK(OFFSET('Raw Data'!$A$3,MATCH('Data above threshold'!$A11,'Raw Data'!$B$4:$B$185,0),MATCH('Data above threshold'!CD$4,'Raw Data'!$3:$3,0)-1)),"",OFFSET('Raw Data'!$A$3,MATCH('Data above threshold'!$A11,'Raw Data'!$B$4:$B$185,0),MATCH('Data above threshold'!CD$4,'Raw Data'!$3:$3,0)-1))</f>
        <v/>
      </c>
      <c r="CE11" s="107" t="str">
        <f aca="true">IF(ISBLANK(OFFSET('Raw Data'!$A$3,MATCH('Data above threshold'!$A11,'Raw Data'!$B$4:$B$185,0),MATCH('Data above threshold'!CE$4,'Raw Data'!$3:$3,0)-1)),"",OFFSET('Raw Data'!$A$3,MATCH('Data above threshold'!$A11,'Raw Data'!$B$4:$B$185,0),MATCH('Data above threshold'!CE$4,'Raw Data'!$3:$3,0)-1))</f>
        <v/>
      </c>
      <c r="CF11" s="107" t="str">
        <f aca="true">IF(ISBLANK(OFFSET('Raw Data'!$A$3,MATCH('Data above threshold'!$A11,'Raw Data'!$B$4:$B$185,0),MATCH('Data above threshold'!CF$4,'Raw Data'!$3:$3,0)-1)),"",OFFSET('Raw Data'!$A$3,MATCH('Data above threshold'!$A11,'Raw Data'!$B$4:$B$185,0),MATCH('Data above threshold'!CF$4,'Raw Data'!$3:$3,0)-1))</f>
        <v/>
      </c>
      <c r="CG11" s="107" t="str">
        <f aca="true">IF(ISBLANK(OFFSET('Raw Data'!$A$3,MATCH('Data above threshold'!$A11,'Raw Data'!$B$4:$B$185,0),MATCH('Data above threshold'!CG$4,'Raw Data'!$3:$3,0)-1)),"",OFFSET('Raw Data'!$A$3,MATCH('Data above threshold'!$A11,'Raw Data'!$B$4:$B$185,0),MATCH('Data above threshold'!CG$4,'Raw Data'!$3:$3,0)-1))</f>
        <v/>
      </c>
      <c r="CH11" s="107" t="str">
        <f aca="true">IF(ISBLANK(OFFSET('Raw Data'!$A$3,MATCH('Data above threshold'!$A11,'Raw Data'!$B$4:$B$185,0),MATCH('Data above threshold'!CH$4,'Raw Data'!$3:$3,0)-1)),"",OFFSET('Raw Data'!$A$3,MATCH('Data above threshold'!$A11,'Raw Data'!$B$4:$B$185,0),MATCH('Data above threshold'!CH$4,'Raw Data'!$3:$3,0)-1))</f>
        <v/>
      </c>
      <c r="CI11" s="107" t="str">
        <f aca="true">IF(ISBLANK(OFFSET('Raw Data'!$A$3,MATCH('Data above threshold'!$A11,'Raw Data'!$B$4:$B$185,0),MATCH('Data above threshold'!CI$4,'Raw Data'!$3:$3,0)-1)),"",OFFSET('Raw Data'!$A$3,MATCH('Data above threshold'!$A11,'Raw Data'!$B$4:$B$185,0),MATCH('Data above threshold'!CI$4,'Raw Data'!$3:$3,0)-1))</f>
        <v/>
      </c>
      <c r="CJ11" s="107" t="str">
        <f aca="true">IF(ISBLANK(OFFSET('Raw Data'!$A$3,MATCH('Data above threshold'!$A11,'Raw Data'!$B$4:$B$185,0),MATCH('Data above threshold'!CJ$4,'Raw Data'!$3:$3,0)-1)),"",OFFSET('Raw Data'!$A$3,MATCH('Data above threshold'!$A11,'Raw Data'!$B$4:$B$185,0),MATCH('Data above threshold'!CJ$4,'Raw Data'!$3:$3,0)-1))</f>
        <v/>
      </c>
      <c r="CK11" s="107" t="str">
        <f aca="true">IF(ISBLANK(OFFSET('Raw Data'!$A$3,MATCH('Data above threshold'!$A11,'Raw Data'!$B$4:$B$185,0),MATCH('Data above threshold'!CK$4,'Raw Data'!$3:$3,0)-1)),"",OFFSET('Raw Data'!$A$3,MATCH('Data above threshold'!$A11,'Raw Data'!$B$4:$B$185,0),MATCH('Data above threshold'!CK$4,'Raw Data'!$3:$3,0)-1))</f>
        <v/>
      </c>
      <c r="CL11" s="107" t="str">
        <f aca="true">IF(ISBLANK(OFFSET('Raw Data'!$A$3,MATCH('Data above threshold'!$A11,'Raw Data'!$B$4:$B$185,0),MATCH('Data above threshold'!CL$4,'Raw Data'!$3:$3,0)-1)),"",OFFSET('Raw Data'!$A$3,MATCH('Data above threshold'!$A11,'Raw Data'!$B$4:$B$185,0),MATCH('Data above threshold'!CL$4,'Raw Data'!$3:$3,0)-1))</f>
        <v/>
      </c>
      <c r="CM11" s="107" t="str">
        <f aca="true">IF(ISBLANK(OFFSET('Raw Data'!$A$3,MATCH('Data above threshold'!$A11,'Raw Data'!$B$4:$B$185,0),MATCH('Data above threshold'!CM$4,'Raw Data'!$3:$3,0)-1)),"",OFFSET('Raw Data'!$A$3,MATCH('Data above threshold'!$A11,'Raw Data'!$B$4:$B$185,0),MATCH('Data above threshold'!CM$4,'Raw Data'!$3:$3,0)-1))</f>
        <v/>
      </c>
      <c r="CN11" s="107" t="str">
        <f aca="true">IF(ISBLANK(OFFSET('Raw Data'!$A$3,MATCH('Data above threshold'!$A11,'Raw Data'!$B$4:$B$185,0),MATCH('Data above threshold'!CN$4,'Raw Data'!$3:$3,0)-1)),"",OFFSET('Raw Data'!$A$3,MATCH('Data above threshold'!$A11,'Raw Data'!$B$4:$B$185,0),MATCH('Data above threshold'!CN$4,'Raw Data'!$3:$3,0)-1))</f>
        <v/>
      </c>
      <c r="CO11" s="107" t="str">
        <f aca="true">IF(ISBLANK(OFFSET('Raw Data'!$A$3,MATCH('Data above threshold'!$A11,'Raw Data'!$B$4:$B$185,0),MATCH('Data above threshold'!CO$4,'Raw Data'!$3:$3,0)-1)),"",OFFSET('Raw Data'!$A$3,MATCH('Data above threshold'!$A11,'Raw Data'!$B$4:$B$185,0),MATCH('Data above threshold'!CO$4,'Raw Data'!$3:$3,0)-1))</f>
        <v/>
      </c>
      <c r="CP11" s="107" t="str">
        <f aca="true">IF(ISBLANK(OFFSET('Raw Data'!$A$3,MATCH('Data above threshold'!$A11,'Raw Data'!$B$4:$B$185,0),MATCH('Data above threshold'!CP$4,'Raw Data'!$3:$3,0)-1)),"",OFFSET('Raw Data'!$A$3,MATCH('Data above threshold'!$A11,'Raw Data'!$B$4:$B$185,0),MATCH('Data above threshold'!CP$4,'Raw Data'!$3:$3,0)-1))</f>
        <v/>
      </c>
      <c r="CQ11" s="107" t="str">
        <f aca="true">IF(ISBLANK(OFFSET('Raw Data'!$A$3,MATCH('Data above threshold'!$A11,'Raw Data'!$B$4:$B$185,0),MATCH('Data above threshold'!CQ$4,'Raw Data'!$3:$3,0)-1)),"",OFFSET('Raw Data'!$A$3,MATCH('Data above threshold'!$A11,'Raw Data'!$B$4:$B$185,0),MATCH('Data above threshold'!CQ$4,'Raw Data'!$3:$3,0)-1))</f>
        <v/>
      </c>
      <c r="CR11" s="107" t="str">
        <f aca="true">IF(ISBLANK(OFFSET('Raw Data'!$A$3,MATCH('Data above threshold'!$A11,'Raw Data'!$B$4:$B$185,0),MATCH('Data above threshold'!CR$4,'Raw Data'!$3:$3,0)-1)),"",OFFSET('Raw Data'!$A$3,MATCH('Data above threshold'!$A11,'Raw Data'!$B$4:$B$185,0),MATCH('Data above threshold'!CR$4,'Raw Data'!$3:$3,0)-1))</f>
        <v/>
      </c>
    </row>
    <row r="12" s="103" customFormat="true" ht="16.5" hidden="false" customHeight="true" outlineLevel="0" collapsed="false">
      <c r="A12" s="107" t="n">
        <v>1121</v>
      </c>
      <c r="B12" s="107" t="n">
        <v>4</v>
      </c>
      <c r="C12" s="107" t="str">
        <f aca="true">IF(ISBLANK(OFFSET('Raw Data'!$A$3,MATCH('Data above threshold'!$A12,'Raw Data'!$B$4:$B$185,0),MATCH('Data above threshold'!C$4,'Raw Data'!$3:$3,0)-1)),"",OFFSET('Raw Data'!$A$3,MATCH('Data above threshold'!$A12,'Raw Data'!$B$4:$B$185,0),MATCH('Data above threshold'!C$4,'Raw Data'!$3:$3,0)-1))</f>
        <v/>
      </c>
      <c r="D12" s="107" t="str">
        <f aca="true">IF(ISBLANK(OFFSET('Raw Data'!$A$3,MATCH('Data above threshold'!$A12,'Raw Data'!$B$4:$B$185,0),MATCH('Data above threshold'!D$4,'Raw Data'!$3:$3,0)-1)),"",OFFSET('Raw Data'!$A$3,MATCH('Data above threshold'!$A12,'Raw Data'!$B$4:$B$185,0),MATCH('Data above threshold'!D$4,'Raw Data'!$3:$3,0)-1))</f>
        <v>Number of national consumer organizations / bodies</v>
      </c>
      <c r="E12" s="107" t="str">
        <f aca="true">IF(ISBLANK(OFFSET('Raw Data'!$A$3,MATCH('Data above threshold'!$A12,'Raw Data'!$B$4:$B$185,0),MATCH('Data above threshold'!E$4,'Raw Data'!$3:$3,0)-1)),"",OFFSET('Raw Data'!$A$3,MATCH('Data above threshold'!$A12,'Raw Data'!$B$4:$B$185,0),MATCH('Data above threshold'!E$4,'Raw Data'!$3:$3,0)-1))</f>
        <v>Member organisations of Consumers International</v>
      </c>
      <c r="F12" s="107" t="str">
        <f aca="true">IF(ISBLANK(OFFSET('Raw Data'!$A$3,MATCH('Data above threshold'!$A12,'Raw Data'!$B$4:$B$185,0),MATCH('Data above threshold'!F$4,'Raw Data'!$3:$3,0)-1)),"",OFFSET('Raw Data'!$A$3,MATCH('Data above threshold'!$A12,'Raw Data'!$B$4:$B$185,0),MATCH('Data above threshold'!F$4,'Raw Data'!$3:$3,0)-1))</f>
        <v/>
      </c>
      <c r="G12" s="107" t="str">
        <f aca="true">IF(ISBLANK(OFFSET('Raw Data'!$A$3,MATCH('Data above threshold'!$A12,'Raw Data'!$B$4:$B$185,0),MATCH('Data above threshold'!G$4,'Raw Data'!$3:$3,0)-1)),"",OFFSET('Raw Data'!$A$3,MATCH('Data above threshold'!$A12,'Raw Data'!$B$4:$B$185,0),MATCH('Data above threshold'!G$4,'Raw Data'!$3:$3,0)-1))</f>
        <v/>
      </c>
      <c r="H12" s="107" t="str">
        <f aca="true">IF(ISBLANK(OFFSET('Raw Data'!$A$3,MATCH('Data above threshold'!$A12,'Raw Data'!$B$4:$B$185,0),MATCH('Data above threshold'!H$4,'Raw Data'!$3:$3,0)-1)),"",OFFSET('Raw Data'!$A$3,MATCH('Data above threshold'!$A12,'Raw Data'!$B$4:$B$185,0),MATCH('Data above threshold'!H$4,'Raw Data'!$3:$3,0)-1))</f>
        <v/>
      </c>
      <c r="I12" s="107" t="str">
        <f aca="true">IF(ISBLANK(OFFSET('Raw Data'!$A$3,MATCH('Data above threshold'!$A12,'Raw Data'!$B$4:$B$185,0),MATCH('Data above threshold'!I$4,'Raw Data'!$3:$3,0)-1)),"",OFFSET('Raw Data'!$A$3,MATCH('Data above threshold'!$A12,'Raw Data'!$B$4:$B$185,0),MATCH('Data above threshold'!I$4,'Raw Data'!$3:$3,0)-1))</f>
        <v>1 --&gt; 1, 2+ --&gt; 2</v>
      </c>
      <c r="J12" s="107" t="str">
        <f aca="true">IF(ISBLANK(OFFSET('Raw Data'!$A$3,MATCH('Data above threshold'!$A12,'Raw Data'!$B$4:$B$185,0),MATCH('Data above threshold'!J$4,'Raw Data'!$3:$3,0)-1)),"",OFFSET('Raw Data'!$A$3,MATCH('Data above threshold'!$A12,'Raw Data'!$B$4:$B$185,0),MATCH('Data above threshold'!J$4,'Raw Data'!$3:$3,0)-1))</f>
        <v>Number of organisations</v>
      </c>
      <c r="K12" s="107" t="str">
        <f aca="true">IF(ISBLANK(OFFSET('Raw Data'!$A$3,MATCH('Data above threshold'!$A12,'Raw Data'!$B$4:$B$185,0),MATCH('Data above threshold'!K$4,'Raw Data'!$3:$3,0)-1)),"",OFFSET('Raw Data'!$A$3,MATCH('Data above threshold'!$A12,'Raw Data'!$B$4:$B$185,0),MATCH('Data above threshold'!K$4,'Raw Data'!$3:$3,0)-1))</f>
        <v>Plus</v>
      </c>
      <c r="L12" s="107" t="str">
        <f aca="true">IF(ISBLANK(OFFSET('Raw Data'!$A$3,MATCH('Data above threshold'!$A12,'Raw Data'!$B$4:$B$185,0),MATCH('Data above threshold'!L$4,'Raw Data'!$3:$3,0)-1)),"",OFFSET('Raw Data'!$A$3,MATCH('Data above threshold'!$A12,'Raw Data'!$B$4:$B$185,0),MATCH('Data above threshold'!L$4,'Raw Data'!$3:$3,0)-1))</f>
        <v>https://www.consumersinternational.org/members </v>
      </c>
      <c r="M12" s="105" t="n">
        <f aca="false" t="array" ref="M12:M12">IFERROR(SKEW(IF(ISNUMBER(Q12:CR12),Q12:CR12,"")),"")</f>
        <v>-0.520827156348261</v>
      </c>
      <c r="N12" s="107" t="n">
        <v>0</v>
      </c>
      <c r="O12" s="107" t="str">
        <f aca="true">IF(ISBLANK(OFFSET('Raw Data'!$A$3,MATCH('Data above threshold'!$A12,'Raw Data'!$B$4:$B$185,0),MATCH('Data above threshold'!O$4,'Raw Data'!$3:$3,0)-1)),"",OFFSET('Raw Data'!$A$3,MATCH('Data above threshold'!$A12,'Raw Data'!$B$4:$B$185,0),MATCH('Data above threshold'!O$4,'Raw Data'!$3:$3,0)-1))</f>
        <v/>
      </c>
      <c r="P12" s="106" t="n">
        <f aca="false" t="array" ref="P12:P12">IF(B12&lt;4,"",1-IFERROR(SUM(ISNUMBER(Q12:CR12)*(1-$Q$3:$CR$3))/COUNTIF($Q$3:$CR$3,0),0))</f>
        <v>0</v>
      </c>
      <c r="Q12" s="107" t="n">
        <f aca="true">IF(ISBLANK(OFFSET('Raw Data'!$A$3,MATCH('Data above threshold'!$A12,'Raw Data'!$B$4:$B$185,0),MATCH('Data above threshold'!Q$4,'Raw Data'!$3:$3,0)-1)),"",OFFSET('Raw Data'!$A$3,MATCH('Data above threshold'!$A12,'Raw Data'!$B$4:$B$185,0),MATCH('Data above threshold'!Q$4,'Raw Data'!$3:$3,0)-1))</f>
        <v>2</v>
      </c>
      <c r="R12" s="107" t="n">
        <f aca="true">IF(ISBLANK(OFFSET('Raw Data'!$A$3,MATCH('Data above threshold'!$A12,'Raw Data'!$B$4:$B$185,0),MATCH('Data above threshold'!R$4,'Raw Data'!$3:$3,0)-1)),"",OFFSET('Raw Data'!$A$3,MATCH('Data above threshold'!$A12,'Raw Data'!$B$4:$B$185,0),MATCH('Data above threshold'!R$4,'Raw Data'!$3:$3,0)-1))</f>
        <v>2</v>
      </c>
      <c r="S12" s="107" t="n">
        <f aca="true">IF(ISBLANK(OFFSET('Raw Data'!$A$3,MATCH('Data above threshold'!$A12,'Raw Data'!$B$4:$B$185,0),MATCH('Data above threshold'!S$4,'Raw Data'!$3:$3,0)-1)),"",OFFSET('Raw Data'!$A$3,MATCH('Data above threshold'!$A12,'Raw Data'!$B$4:$B$185,0),MATCH('Data above threshold'!S$4,'Raw Data'!$3:$3,0)-1))</f>
        <v>1</v>
      </c>
      <c r="T12" s="107" t="n">
        <f aca="true">IF(ISBLANK(OFFSET('Raw Data'!$A$3,MATCH('Data above threshold'!$A12,'Raw Data'!$B$4:$B$185,0),MATCH('Data above threshold'!T$4,'Raw Data'!$3:$3,0)-1)),"",OFFSET('Raw Data'!$A$3,MATCH('Data above threshold'!$A12,'Raw Data'!$B$4:$B$185,0),MATCH('Data above threshold'!T$4,'Raw Data'!$3:$3,0)-1))</f>
        <v>2</v>
      </c>
      <c r="U12" s="107" t="n">
        <f aca="true">IF(ISBLANK(OFFSET('Raw Data'!$A$3,MATCH('Data above threshold'!$A12,'Raw Data'!$B$4:$B$185,0),MATCH('Data above threshold'!U$4,'Raw Data'!$3:$3,0)-1)),"",OFFSET('Raw Data'!$A$3,MATCH('Data above threshold'!$A12,'Raw Data'!$B$4:$B$185,0),MATCH('Data above threshold'!U$4,'Raw Data'!$3:$3,0)-1))</f>
        <v>2</v>
      </c>
      <c r="V12" s="107" t="n">
        <f aca="true">IF(ISBLANK(OFFSET('Raw Data'!$A$3,MATCH('Data above threshold'!$A12,'Raw Data'!$B$4:$B$185,0),MATCH('Data above threshold'!V$4,'Raw Data'!$3:$3,0)-1)),"",OFFSET('Raw Data'!$A$3,MATCH('Data above threshold'!$A12,'Raw Data'!$B$4:$B$185,0),MATCH('Data above threshold'!V$4,'Raw Data'!$3:$3,0)-1))</f>
        <v>0</v>
      </c>
      <c r="W12" s="107" t="n">
        <f aca="true">IF(ISBLANK(OFFSET('Raw Data'!$A$3,MATCH('Data above threshold'!$A12,'Raw Data'!$B$4:$B$185,0),MATCH('Data above threshold'!W$4,'Raw Data'!$3:$3,0)-1)),"",OFFSET('Raw Data'!$A$3,MATCH('Data above threshold'!$A12,'Raw Data'!$B$4:$B$185,0),MATCH('Data above threshold'!W$4,'Raw Data'!$3:$3,0)-1))</f>
        <v>2</v>
      </c>
      <c r="X12" s="107" t="n">
        <f aca="true">IF(ISBLANK(OFFSET('Raw Data'!$A$3,MATCH('Data above threshold'!$A12,'Raw Data'!$B$4:$B$185,0),MATCH('Data above threshold'!X$4,'Raw Data'!$3:$3,0)-1)),"",OFFSET('Raw Data'!$A$3,MATCH('Data above threshold'!$A12,'Raw Data'!$B$4:$B$185,0),MATCH('Data above threshold'!X$4,'Raw Data'!$3:$3,0)-1))</f>
        <v>2</v>
      </c>
      <c r="Y12" s="107" t="n">
        <f aca="true">IF(ISBLANK(OFFSET('Raw Data'!$A$3,MATCH('Data above threshold'!$A12,'Raw Data'!$B$4:$B$185,0),MATCH('Data above threshold'!Y$4,'Raw Data'!$3:$3,0)-1)),"",OFFSET('Raw Data'!$A$3,MATCH('Data above threshold'!$A12,'Raw Data'!$B$4:$B$185,0),MATCH('Data above threshold'!Y$4,'Raw Data'!$3:$3,0)-1))</f>
        <v>0</v>
      </c>
      <c r="Z12" s="107" t="n">
        <f aca="true">IF(ISBLANK(OFFSET('Raw Data'!$A$3,MATCH('Data above threshold'!$A12,'Raw Data'!$B$4:$B$185,0),MATCH('Data above threshold'!Z$4,'Raw Data'!$3:$3,0)-1)),"",OFFSET('Raw Data'!$A$3,MATCH('Data above threshold'!$A12,'Raw Data'!$B$4:$B$185,0),MATCH('Data above threshold'!Z$4,'Raw Data'!$3:$3,0)-1))</f>
        <v>2</v>
      </c>
      <c r="AA12" s="107" t="n">
        <f aca="true">IF(ISBLANK(OFFSET('Raw Data'!$A$3,MATCH('Data above threshold'!$A12,'Raw Data'!$B$4:$B$185,0),MATCH('Data above threshold'!AA$4,'Raw Data'!$3:$3,0)-1)),"",OFFSET('Raw Data'!$A$3,MATCH('Data above threshold'!$A12,'Raw Data'!$B$4:$B$185,0),MATCH('Data above threshold'!AA$4,'Raw Data'!$3:$3,0)-1))</f>
        <v>2</v>
      </c>
      <c r="AB12" s="107" t="n">
        <f aca="true">IF(ISBLANK(OFFSET('Raw Data'!$A$3,MATCH('Data above threshold'!$A12,'Raw Data'!$B$4:$B$185,0),MATCH('Data above threshold'!AB$4,'Raw Data'!$3:$3,0)-1)),"",OFFSET('Raw Data'!$A$3,MATCH('Data above threshold'!$A12,'Raw Data'!$B$4:$B$185,0),MATCH('Data above threshold'!AB$4,'Raw Data'!$3:$3,0)-1))</f>
        <v>1</v>
      </c>
      <c r="AC12" s="107" t="n">
        <f aca="true">IF(ISBLANK(OFFSET('Raw Data'!$A$3,MATCH('Data above threshold'!$A12,'Raw Data'!$B$4:$B$185,0),MATCH('Data above threshold'!AC$4,'Raw Data'!$3:$3,0)-1)),"",OFFSET('Raw Data'!$A$3,MATCH('Data above threshold'!$A12,'Raw Data'!$B$4:$B$185,0),MATCH('Data above threshold'!AC$4,'Raw Data'!$3:$3,0)-1))</f>
        <v>1</v>
      </c>
      <c r="AD12" s="107" t="n">
        <f aca="true">IF(ISBLANK(OFFSET('Raw Data'!$A$3,MATCH('Data above threshold'!$A12,'Raw Data'!$B$4:$B$185,0),MATCH('Data above threshold'!AD$4,'Raw Data'!$3:$3,0)-1)),"",OFFSET('Raw Data'!$A$3,MATCH('Data above threshold'!$A12,'Raw Data'!$B$4:$B$185,0),MATCH('Data above threshold'!AD$4,'Raw Data'!$3:$3,0)-1))</f>
        <v>1</v>
      </c>
      <c r="AE12" s="107" t="n">
        <f aca="true">IF(ISBLANK(OFFSET('Raw Data'!$A$3,MATCH('Data above threshold'!$A12,'Raw Data'!$B$4:$B$185,0),MATCH('Data above threshold'!AE$4,'Raw Data'!$3:$3,0)-1)),"",OFFSET('Raw Data'!$A$3,MATCH('Data above threshold'!$A12,'Raw Data'!$B$4:$B$185,0),MATCH('Data above threshold'!AE$4,'Raw Data'!$3:$3,0)-1))</f>
        <v>1</v>
      </c>
      <c r="AF12" s="107" t="n">
        <f aca="true">IF(ISBLANK(OFFSET('Raw Data'!$A$3,MATCH('Data above threshold'!$A12,'Raw Data'!$B$4:$B$185,0),MATCH('Data above threshold'!AF$4,'Raw Data'!$3:$3,0)-1)),"",OFFSET('Raw Data'!$A$3,MATCH('Data above threshold'!$A12,'Raw Data'!$B$4:$B$185,0),MATCH('Data above threshold'!AF$4,'Raw Data'!$3:$3,0)-1))</f>
        <v>1</v>
      </c>
      <c r="AG12" s="107" t="n">
        <f aca="true">IF(ISBLANK(OFFSET('Raw Data'!$A$3,MATCH('Data above threshold'!$A12,'Raw Data'!$B$4:$B$185,0),MATCH('Data above threshold'!AG$4,'Raw Data'!$3:$3,0)-1)),"",OFFSET('Raw Data'!$A$3,MATCH('Data above threshold'!$A12,'Raw Data'!$B$4:$B$185,0),MATCH('Data above threshold'!AG$4,'Raw Data'!$3:$3,0)-1))</f>
        <v>2</v>
      </c>
      <c r="AH12" s="107" t="n">
        <f aca="true">IF(ISBLANK(OFFSET('Raw Data'!$A$3,MATCH('Data above threshold'!$A12,'Raw Data'!$B$4:$B$185,0),MATCH('Data above threshold'!AH$4,'Raw Data'!$3:$3,0)-1)),"",OFFSET('Raw Data'!$A$3,MATCH('Data above threshold'!$A12,'Raw Data'!$B$4:$B$185,0),MATCH('Data above threshold'!AH$4,'Raw Data'!$3:$3,0)-1))</f>
        <v>2</v>
      </c>
      <c r="AI12" s="107" t="n">
        <f aca="true">IF(ISBLANK(OFFSET('Raw Data'!$A$3,MATCH('Data above threshold'!$A12,'Raw Data'!$B$4:$B$185,0),MATCH('Data above threshold'!AI$4,'Raw Data'!$3:$3,0)-1)),"",OFFSET('Raw Data'!$A$3,MATCH('Data above threshold'!$A12,'Raw Data'!$B$4:$B$185,0),MATCH('Data above threshold'!AI$4,'Raw Data'!$3:$3,0)-1))</f>
        <v>1</v>
      </c>
      <c r="AJ12" s="107" t="n">
        <f aca="true">IF(ISBLANK(OFFSET('Raw Data'!$A$3,MATCH('Data above threshold'!$A12,'Raw Data'!$B$4:$B$185,0),MATCH('Data above threshold'!AJ$4,'Raw Data'!$3:$3,0)-1)),"",OFFSET('Raw Data'!$A$3,MATCH('Data above threshold'!$A12,'Raw Data'!$B$4:$B$185,0),MATCH('Data above threshold'!AJ$4,'Raw Data'!$3:$3,0)-1))</f>
        <v>1</v>
      </c>
      <c r="AK12" s="107" t="n">
        <f aca="true">IF(ISBLANK(OFFSET('Raw Data'!$A$3,MATCH('Data above threshold'!$A12,'Raw Data'!$B$4:$B$185,0),MATCH('Data above threshold'!AK$4,'Raw Data'!$3:$3,0)-1)),"",OFFSET('Raw Data'!$A$3,MATCH('Data above threshold'!$A12,'Raw Data'!$B$4:$B$185,0),MATCH('Data above threshold'!AK$4,'Raw Data'!$3:$3,0)-1))</f>
        <v>2</v>
      </c>
      <c r="AL12" s="107" t="n">
        <f aca="true">IF(ISBLANK(OFFSET('Raw Data'!$A$3,MATCH('Data above threshold'!$A12,'Raw Data'!$B$4:$B$185,0),MATCH('Data above threshold'!AL$4,'Raw Data'!$3:$3,0)-1)),"",OFFSET('Raw Data'!$A$3,MATCH('Data above threshold'!$A12,'Raw Data'!$B$4:$B$185,0),MATCH('Data above threshold'!AL$4,'Raw Data'!$3:$3,0)-1))</f>
        <v>2</v>
      </c>
      <c r="AM12" s="107" t="n">
        <f aca="true">IF(ISBLANK(OFFSET('Raw Data'!$A$3,MATCH('Data above threshold'!$A12,'Raw Data'!$B$4:$B$185,0),MATCH('Data above threshold'!AM$4,'Raw Data'!$3:$3,0)-1)),"",OFFSET('Raw Data'!$A$3,MATCH('Data above threshold'!$A12,'Raw Data'!$B$4:$B$185,0),MATCH('Data above threshold'!AM$4,'Raw Data'!$3:$3,0)-1))</f>
        <v>2</v>
      </c>
      <c r="AN12" s="107" t="n">
        <f aca="true">IF(ISBLANK(OFFSET('Raw Data'!$A$3,MATCH('Data above threshold'!$A12,'Raw Data'!$B$4:$B$185,0),MATCH('Data above threshold'!AN$4,'Raw Data'!$3:$3,0)-1)),"",OFFSET('Raw Data'!$A$3,MATCH('Data above threshold'!$A12,'Raw Data'!$B$4:$B$185,0),MATCH('Data above threshold'!AN$4,'Raw Data'!$3:$3,0)-1))</f>
        <v>1</v>
      </c>
      <c r="AO12" s="107" t="n">
        <f aca="true">IF(ISBLANK(OFFSET('Raw Data'!$A$3,MATCH('Data above threshold'!$A12,'Raw Data'!$B$4:$B$185,0),MATCH('Data above threshold'!AO$4,'Raw Data'!$3:$3,0)-1)),"",OFFSET('Raw Data'!$A$3,MATCH('Data above threshold'!$A12,'Raw Data'!$B$4:$B$185,0),MATCH('Data above threshold'!AO$4,'Raw Data'!$3:$3,0)-1))</f>
        <v>2</v>
      </c>
      <c r="AP12" s="107" t="n">
        <f aca="true">IF(ISBLANK(OFFSET('Raw Data'!$A$3,MATCH('Data above threshold'!$A12,'Raw Data'!$B$4:$B$185,0),MATCH('Data above threshold'!AP$4,'Raw Data'!$3:$3,0)-1)),"",OFFSET('Raw Data'!$A$3,MATCH('Data above threshold'!$A12,'Raw Data'!$B$4:$B$185,0),MATCH('Data above threshold'!AP$4,'Raw Data'!$3:$3,0)-1))</f>
        <v>1</v>
      </c>
      <c r="AQ12" s="107" t="n">
        <f aca="true">IF(ISBLANK(OFFSET('Raw Data'!$A$3,MATCH('Data above threshold'!$A12,'Raw Data'!$B$4:$B$185,0),MATCH('Data above threshold'!AQ$4,'Raw Data'!$3:$3,0)-1)),"",OFFSET('Raw Data'!$A$3,MATCH('Data above threshold'!$A12,'Raw Data'!$B$4:$B$185,0),MATCH('Data above threshold'!AQ$4,'Raw Data'!$3:$3,0)-1))</f>
        <v>1</v>
      </c>
      <c r="AR12" s="107" t="n">
        <f aca="true">IF(ISBLANK(OFFSET('Raw Data'!$A$3,MATCH('Data above threshold'!$A12,'Raw Data'!$B$4:$B$185,0),MATCH('Data above threshold'!AR$4,'Raw Data'!$3:$3,0)-1)),"",OFFSET('Raw Data'!$A$3,MATCH('Data above threshold'!$A12,'Raw Data'!$B$4:$B$185,0),MATCH('Data above threshold'!AR$4,'Raw Data'!$3:$3,0)-1))</f>
        <v>0</v>
      </c>
      <c r="AS12" s="107" t="n">
        <f aca="true">IF(ISBLANK(OFFSET('Raw Data'!$A$3,MATCH('Data above threshold'!$A12,'Raw Data'!$B$4:$B$185,0),MATCH('Data above threshold'!AS$4,'Raw Data'!$3:$3,0)-1)),"",OFFSET('Raw Data'!$A$3,MATCH('Data above threshold'!$A12,'Raw Data'!$B$4:$B$185,0),MATCH('Data above threshold'!AS$4,'Raw Data'!$3:$3,0)-1))</f>
        <v>2</v>
      </c>
      <c r="AT12" s="107" t="n">
        <f aca="true">IF(ISBLANK(OFFSET('Raw Data'!$A$3,MATCH('Data above threshold'!$A12,'Raw Data'!$B$4:$B$185,0),MATCH('Data above threshold'!AT$4,'Raw Data'!$3:$3,0)-1)),"",OFFSET('Raw Data'!$A$3,MATCH('Data above threshold'!$A12,'Raw Data'!$B$4:$B$185,0),MATCH('Data above threshold'!AT$4,'Raw Data'!$3:$3,0)-1))</f>
        <v>1</v>
      </c>
      <c r="AU12" s="107" t="n">
        <f aca="true">IF(ISBLANK(OFFSET('Raw Data'!$A$3,MATCH('Data above threshold'!$A12,'Raw Data'!$B$4:$B$185,0),MATCH('Data above threshold'!AU$4,'Raw Data'!$3:$3,0)-1)),"",OFFSET('Raw Data'!$A$3,MATCH('Data above threshold'!$A12,'Raw Data'!$B$4:$B$185,0),MATCH('Data above threshold'!AU$4,'Raw Data'!$3:$3,0)-1))</f>
        <v>2</v>
      </c>
      <c r="AV12" s="107" t="n">
        <f aca="true">IF(ISBLANK(OFFSET('Raw Data'!$A$3,MATCH('Data above threshold'!$A12,'Raw Data'!$B$4:$B$185,0),MATCH('Data above threshold'!AV$4,'Raw Data'!$3:$3,0)-1)),"",OFFSET('Raw Data'!$A$3,MATCH('Data above threshold'!$A12,'Raw Data'!$B$4:$B$185,0),MATCH('Data above threshold'!AV$4,'Raw Data'!$3:$3,0)-1))</f>
        <v>2</v>
      </c>
      <c r="AW12" s="107" t="n">
        <f aca="true">IF(ISBLANK(OFFSET('Raw Data'!$A$3,MATCH('Data above threshold'!$A12,'Raw Data'!$B$4:$B$185,0),MATCH('Data above threshold'!AW$4,'Raw Data'!$3:$3,0)-1)),"",OFFSET('Raw Data'!$A$3,MATCH('Data above threshold'!$A12,'Raw Data'!$B$4:$B$185,0),MATCH('Data above threshold'!AW$4,'Raw Data'!$3:$3,0)-1))</f>
        <v>2</v>
      </c>
      <c r="AX12" s="107" t="n">
        <f aca="true">IF(ISBLANK(OFFSET('Raw Data'!$A$3,MATCH('Data above threshold'!$A12,'Raw Data'!$B$4:$B$185,0),MATCH('Data above threshold'!AX$4,'Raw Data'!$3:$3,0)-1)),"",OFFSET('Raw Data'!$A$3,MATCH('Data above threshold'!$A12,'Raw Data'!$B$4:$B$185,0),MATCH('Data above threshold'!AX$4,'Raw Data'!$3:$3,0)-1))</f>
        <v>1</v>
      </c>
      <c r="AY12" s="107" t="n">
        <f aca="true">IF(ISBLANK(OFFSET('Raw Data'!$A$3,MATCH('Data above threshold'!$A12,'Raw Data'!$B$4:$B$185,0),MATCH('Data above threshold'!AY$4,'Raw Data'!$3:$3,0)-1)),"",OFFSET('Raw Data'!$A$3,MATCH('Data above threshold'!$A12,'Raw Data'!$B$4:$B$185,0),MATCH('Data above threshold'!AY$4,'Raw Data'!$3:$3,0)-1))</f>
        <v>2</v>
      </c>
      <c r="AZ12" s="107" t="n">
        <f aca="true">IF(ISBLANK(OFFSET('Raw Data'!$A$3,MATCH('Data above threshold'!$A12,'Raw Data'!$B$4:$B$185,0),MATCH('Data above threshold'!AZ$4,'Raw Data'!$3:$3,0)-1)),"",OFFSET('Raw Data'!$A$3,MATCH('Data above threshold'!$A12,'Raw Data'!$B$4:$B$185,0),MATCH('Data above threshold'!AZ$4,'Raw Data'!$3:$3,0)-1))</f>
        <v>1</v>
      </c>
      <c r="BA12" s="107" t="n">
        <f aca="true">IF(ISBLANK(OFFSET('Raw Data'!$A$3,MATCH('Data above threshold'!$A12,'Raw Data'!$B$4:$B$185,0),MATCH('Data above threshold'!BA$4,'Raw Data'!$3:$3,0)-1)),"",OFFSET('Raw Data'!$A$3,MATCH('Data above threshold'!$A12,'Raw Data'!$B$4:$B$185,0),MATCH('Data above threshold'!BA$4,'Raw Data'!$3:$3,0)-1))</f>
        <v>2</v>
      </c>
      <c r="BB12" s="107" t="n">
        <f aca="true">IF(ISBLANK(OFFSET('Raw Data'!$A$3,MATCH('Data above threshold'!$A12,'Raw Data'!$B$4:$B$185,0),MATCH('Data above threshold'!BB$4,'Raw Data'!$3:$3,0)-1)),"",OFFSET('Raw Data'!$A$3,MATCH('Data above threshold'!$A12,'Raw Data'!$B$4:$B$185,0),MATCH('Data above threshold'!BB$4,'Raw Data'!$3:$3,0)-1))</f>
        <v>2</v>
      </c>
      <c r="BC12" s="107" t="n">
        <f aca="true">IF(ISBLANK(OFFSET('Raw Data'!$A$3,MATCH('Data above threshold'!$A12,'Raw Data'!$B$4:$B$185,0),MATCH('Data above threshold'!BC$4,'Raw Data'!$3:$3,0)-1)),"",OFFSET('Raw Data'!$A$3,MATCH('Data above threshold'!$A12,'Raw Data'!$B$4:$B$185,0),MATCH('Data above threshold'!BC$4,'Raw Data'!$3:$3,0)-1))</f>
        <v>2</v>
      </c>
      <c r="BD12" s="107" t="n">
        <f aca="true">IF(ISBLANK(OFFSET('Raw Data'!$A$3,MATCH('Data above threshold'!$A12,'Raw Data'!$B$4:$B$185,0),MATCH('Data above threshold'!BD$4,'Raw Data'!$3:$3,0)-1)),"",OFFSET('Raw Data'!$A$3,MATCH('Data above threshold'!$A12,'Raw Data'!$B$4:$B$185,0),MATCH('Data above threshold'!BD$4,'Raw Data'!$3:$3,0)-1))</f>
        <v>1</v>
      </c>
      <c r="BE12" s="107" t="n">
        <f aca="true">IF(ISBLANK(OFFSET('Raw Data'!$A$3,MATCH('Data above threshold'!$A12,'Raw Data'!$B$4:$B$185,0),MATCH('Data above threshold'!BE$4,'Raw Data'!$3:$3,0)-1)),"",OFFSET('Raw Data'!$A$3,MATCH('Data above threshold'!$A12,'Raw Data'!$B$4:$B$185,0),MATCH('Data above threshold'!BE$4,'Raw Data'!$3:$3,0)-1))</f>
        <v>2</v>
      </c>
      <c r="BF12" s="107" t="n">
        <f aca="true">IF(ISBLANK(OFFSET('Raw Data'!$A$3,MATCH('Data above threshold'!$A12,'Raw Data'!$B$4:$B$185,0),MATCH('Data above threshold'!BF$4,'Raw Data'!$3:$3,0)-1)),"",OFFSET('Raw Data'!$A$3,MATCH('Data above threshold'!$A12,'Raw Data'!$B$4:$B$185,0),MATCH('Data above threshold'!BF$4,'Raw Data'!$3:$3,0)-1))</f>
        <v>2</v>
      </c>
      <c r="BG12" s="107" t="n">
        <f aca="true">IF(ISBLANK(OFFSET('Raw Data'!$A$3,MATCH('Data above threshold'!$A12,'Raw Data'!$B$4:$B$185,0),MATCH('Data above threshold'!BG$4,'Raw Data'!$3:$3,0)-1)),"",OFFSET('Raw Data'!$A$3,MATCH('Data above threshold'!$A12,'Raw Data'!$B$4:$B$185,0),MATCH('Data above threshold'!BG$4,'Raw Data'!$3:$3,0)-1))</f>
        <v>1</v>
      </c>
      <c r="BH12" s="107" t="n">
        <f aca="true">IF(ISBLANK(OFFSET('Raw Data'!$A$3,MATCH('Data above threshold'!$A12,'Raw Data'!$B$4:$B$185,0),MATCH('Data above threshold'!BH$4,'Raw Data'!$3:$3,0)-1)),"",OFFSET('Raw Data'!$A$3,MATCH('Data above threshold'!$A12,'Raw Data'!$B$4:$B$185,0),MATCH('Data above threshold'!BH$4,'Raw Data'!$3:$3,0)-1))</f>
        <v>1</v>
      </c>
      <c r="BI12" s="107" t="n">
        <f aca="true">IF(ISBLANK(OFFSET('Raw Data'!$A$3,MATCH('Data above threshold'!$A12,'Raw Data'!$B$4:$B$185,0),MATCH('Data above threshold'!BI$4,'Raw Data'!$3:$3,0)-1)),"",OFFSET('Raw Data'!$A$3,MATCH('Data above threshold'!$A12,'Raw Data'!$B$4:$B$185,0),MATCH('Data above threshold'!BI$4,'Raw Data'!$3:$3,0)-1))</f>
        <v>2</v>
      </c>
      <c r="BJ12" s="107" t="n">
        <f aca="true">IF(ISBLANK(OFFSET('Raw Data'!$A$3,MATCH('Data above threshold'!$A12,'Raw Data'!$B$4:$B$185,0),MATCH('Data above threshold'!BJ$4,'Raw Data'!$3:$3,0)-1)),"",OFFSET('Raw Data'!$A$3,MATCH('Data above threshold'!$A12,'Raw Data'!$B$4:$B$185,0),MATCH('Data above threshold'!BJ$4,'Raw Data'!$3:$3,0)-1))</f>
        <v>2</v>
      </c>
      <c r="BK12" s="107" t="n">
        <f aca="true">IF(ISBLANK(OFFSET('Raw Data'!$A$3,MATCH('Data above threshold'!$A12,'Raw Data'!$B$4:$B$185,0),MATCH('Data above threshold'!BK$4,'Raw Data'!$3:$3,0)-1)),"",OFFSET('Raw Data'!$A$3,MATCH('Data above threshold'!$A12,'Raw Data'!$B$4:$B$185,0),MATCH('Data above threshold'!BK$4,'Raw Data'!$3:$3,0)-1))</f>
        <v>2</v>
      </c>
      <c r="BL12" s="107" t="n">
        <f aca="true">IF(ISBLANK(OFFSET('Raw Data'!$A$3,MATCH('Data above threshold'!$A12,'Raw Data'!$B$4:$B$185,0),MATCH('Data above threshold'!BL$4,'Raw Data'!$3:$3,0)-1)),"",OFFSET('Raw Data'!$A$3,MATCH('Data above threshold'!$A12,'Raw Data'!$B$4:$B$185,0),MATCH('Data above threshold'!BL$4,'Raw Data'!$3:$3,0)-1))</f>
        <v>1</v>
      </c>
      <c r="BM12" s="107" t="n">
        <f aca="true">IF(ISBLANK(OFFSET('Raw Data'!$A$3,MATCH('Data above threshold'!$A12,'Raw Data'!$B$4:$B$185,0),MATCH('Data above threshold'!BM$4,'Raw Data'!$3:$3,0)-1)),"",OFFSET('Raw Data'!$A$3,MATCH('Data above threshold'!$A12,'Raw Data'!$B$4:$B$185,0),MATCH('Data above threshold'!BM$4,'Raw Data'!$3:$3,0)-1))</f>
        <v>1</v>
      </c>
      <c r="BN12" s="107" t="n">
        <f aca="true">IF(ISBLANK(OFFSET('Raw Data'!$A$3,MATCH('Data above threshold'!$A12,'Raw Data'!$B$4:$B$185,0),MATCH('Data above threshold'!BN$4,'Raw Data'!$3:$3,0)-1)),"",OFFSET('Raw Data'!$A$3,MATCH('Data above threshold'!$A12,'Raw Data'!$B$4:$B$185,0),MATCH('Data above threshold'!BN$4,'Raw Data'!$3:$3,0)-1))</f>
        <v>2</v>
      </c>
      <c r="BO12" s="107" t="n">
        <f aca="true">IF(ISBLANK(OFFSET('Raw Data'!$A$3,MATCH('Data above threshold'!$A12,'Raw Data'!$B$4:$B$185,0),MATCH('Data above threshold'!BO$4,'Raw Data'!$3:$3,0)-1)),"",OFFSET('Raw Data'!$A$3,MATCH('Data above threshold'!$A12,'Raw Data'!$B$4:$B$185,0),MATCH('Data above threshold'!BO$4,'Raw Data'!$3:$3,0)-1))</f>
        <v>2</v>
      </c>
      <c r="BP12" s="107" t="n">
        <f aca="true">IF(ISBLANK(OFFSET('Raw Data'!$A$3,MATCH('Data above threshold'!$A12,'Raw Data'!$B$4:$B$185,0),MATCH('Data above threshold'!BP$4,'Raw Data'!$3:$3,0)-1)),"",OFFSET('Raw Data'!$A$3,MATCH('Data above threshold'!$A12,'Raw Data'!$B$4:$B$185,0),MATCH('Data above threshold'!BP$4,'Raw Data'!$3:$3,0)-1))</f>
        <v>1</v>
      </c>
      <c r="BQ12" s="107" t="n">
        <f aca="true">IF(ISBLANK(OFFSET('Raw Data'!$A$3,MATCH('Data above threshold'!$A12,'Raw Data'!$B$4:$B$185,0),MATCH('Data above threshold'!BQ$4,'Raw Data'!$3:$3,0)-1)),"",OFFSET('Raw Data'!$A$3,MATCH('Data above threshold'!$A12,'Raw Data'!$B$4:$B$185,0),MATCH('Data above threshold'!BQ$4,'Raw Data'!$3:$3,0)-1))</f>
        <v>1</v>
      </c>
      <c r="BR12" s="107" t="n">
        <f aca="true">IF(ISBLANK(OFFSET('Raw Data'!$A$3,MATCH('Data above threshold'!$A12,'Raw Data'!$B$4:$B$185,0),MATCH('Data above threshold'!BR$4,'Raw Data'!$3:$3,0)-1)),"",OFFSET('Raw Data'!$A$3,MATCH('Data above threshold'!$A12,'Raw Data'!$B$4:$B$185,0),MATCH('Data above threshold'!BR$4,'Raw Data'!$3:$3,0)-1))</f>
        <v>1</v>
      </c>
      <c r="BS12" s="107" t="n">
        <f aca="true">IF(ISBLANK(OFFSET('Raw Data'!$A$3,MATCH('Data above threshold'!$A12,'Raw Data'!$B$4:$B$185,0),MATCH('Data above threshold'!BS$4,'Raw Data'!$3:$3,0)-1)),"",OFFSET('Raw Data'!$A$3,MATCH('Data above threshold'!$A12,'Raw Data'!$B$4:$B$185,0),MATCH('Data above threshold'!BS$4,'Raw Data'!$3:$3,0)-1))</f>
        <v>2</v>
      </c>
      <c r="BT12" s="107" t="n">
        <f aca="true">IF(ISBLANK(OFFSET('Raw Data'!$A$3,MATCH('Data above threshold'!$A12,'Raw Data'!$B$4:$B$185,0),MATCH('Data above threshold'!BT$4,'Raw Data'!$3:$3,0)-1)),"",OFFSET('Raw Data'!$A$3,MATCH('Data above threshold'!$A12,'Raw Data'!$B$4:$B$185,0),MATCH('Data above threshold'!BT$4,'Raw Data'!$3:$3,0)-1))</f>
        <v>1</v>
      </c>
      <c r="BU12" s="107" t="n">
        <f aca="true">IF(ISBLANK(OFFSET('Raw Data'!$A$3,MATCH('Data above threshold'!$A12,'Raw Data'!$B$4:$B$185,0),MATCH('Data above threshold'!BU$4,'Raw Data'!$3:$3,0)-1)),"",OFFSET('Raw Data'!$A$3,MATCH('Data above threshold'!$A12,'Raw Data'!$B$4:$B$185,0),MATCH('Data above threshold'!BU$4,'Raw Data'!$3:$3,0)-1))</f>
        <v>2</v>
      </c>
      <c r="BV12" s="107" t="n">
        <f aca="true">IF(ISBLANK(OFFSET('Raw Data'!$A$3,MATCH('Data above threshold'!$A12,'Raw Data'!$B$4:$B$185,0),MATCH('Data above threshold'!BV$4,'Raw Data'!$3:$3,0)-1)),"",OFFSET('Raw Data'!$A$3,MATCH('Data above threshold'!$A12,'Raw Data'!$B$4:$B$185,0),MATCH('Data above threshold'!BV$4,'Raw Data'!$3:$3,0)-1))</f>
        <v>2</v>
      </c>
      <c r="BW12" s="107" t="n">
        <f aca="true">IF(ISBLANK(OFFSET('Raw Data'!$A$3,MATCH('Data above threshold'!$A12,'Raw Data'!$B$4:$B$185,0),MATCH('Data above threshold'!BW$4,'Raw Data'!$3:$3,0)-1)),"",OFFSET('Raw Data'!$A$3,MATCH('Data above threshold'!$A12,'Raw Data'!$B$4:$B$185,0),MATCH('Data above threshold'!BW$4,'Raw Data'!$3:$3,0)-1))</f>
        <v>2</v>
      </c>
      <c r="BX12" s="107" t="n">
        <f aca="true">IF(ISBLANK(OFFSET('Raw Data'!$A$3,MATCH('Data above threshold'!$A12,'Raw Data'!$B$4:$B$185,0),MATCH('Data above threshold'!BX$4,'Raw Data'!$3:$3,0)-1)),"",OFFSET('Raw Data'!$A$3,MATCH('Data above threshold'!$A12,'Raw Data'!$B$4:$B$185,0),MATCH('Data above threshold'!BX$4,'Raw Data'!$3:$3,0)-1))</f>
        <v>1</v>
      </c>
      <c r="BY12" s="107" t="n">
        <f aca="true">IF(ISBLANK(OFFSET('Raw Data'!$A$3,MATCH('Data above threshold'!$A12,'Raw Data'!$B$4:$B$185,0),MATCH('Data above threshold'!BY$4,'Raw Data'!$3:$3,0)-1)),"",OFFSET('Raw Data'!$A$3,MATCH('Data above threshold'!$A12,'Raw Data'!$B$4:$B$185,0),MATCH('Data above threshold'!BY$4,'Raw Data'!$3:$3,0)-1))</f>
        <v>2</v>
      </c>
      <c r="BZ12" s="107" t="n">
        <f aca="true">IF(ISBLANK(OFFSET('Raw Data'!$A$3,MATCH('Data above threshold'!$A12,'Raw Data'!$B$4:$B$185,0),MATCH('Data above threshold'!BZ$4,'Raw Data'!$3:$3,0)-1)),"",OFFSET('Raw Data'!$A$3,MATCH('Data above threshold'!$A12,'Raw Data'!$B$4:$B$185,0),MATCH('Data above threshold'!BZ$4,'Raw Data'!$3:$3,0)-1))</f>
        <v>2</v>
      </c>
      <c r="CA12" s="107" t="n">
        <f aca="true">IF(ISBLANK(OFFSET('Raw Data'!$A$3,MATCH('Data above threshold'!$A12,'Raw Data'!$B$4:$B$185,0),MATCH('Data above threshold'!CA$4,'Raw Data'!$3:$3,0)-1)),"",OFFSET('Raw Data'!$A$3,MATCH('Data above threshold'!$A12,'Raw Data'!$B$4:$B$185,0),MATCH('Data above threshold'!CA$4,'Raw Data'!$3:$3,0)-1))</f>
        <v>1</v>
      </c>
      <c r="CB12" s="107" t="n">
        <f aca="true">IF(ISBLANK(OFFSET('Raw Data'!$A$3,MATCH('Data above threshold'!$A12,'Raw Data'!$B$4:$B$185,0),MATCH('Data above threshold'!CB$4,'Raw Data'!$3:$3,0)-1)),"",OFFSET('Raw Data'!$A$3,MATCH('Data above threshold'!$A12,'Raw Data'!$B$4:$B$185,0),MATCH('Data above threshold'!CB$4,'Raw Data'!$3:$3,0)-1))</f>
        <v>1</v>
      </c>
      <c r="CC12" s="107" t="n">
        <f aca="true">IF(ISBLANK(OFFSET('Raw Data'!$A$3,MATCH('Data above threshold'!$A12,'Raw Data'!$B$4:$B$185,0),MATCH('Data above threshold'!CC$4,'Raw Data'!$3:$3,0)-1)),"",OFFSET('Raw Data'!$A$3,MATCH('Data above threshold'!$A12,'Raw Data'!$B$4:$B$185,0),MATCH('Data above threshold'!CC$4,'Raw Data'!$3:$3,0)-1))</f>
        <v>1</v>
      </c>
      <c r="CD12" s="107" t="n">
        <f aca="true">IF(ISBLANK(OFFSET('Raw Data'!$A$3,MATCH('Data above threshold'!$A12,'Raw Data'!$B$4:$B$185,0),MATCH('Data above threshold'!CD$4,'Raw Data'!$3:$3,0)-1)),"",OFFSET('Raw Data'!$A$3,MATCH('Data above threshold'!$A12,'Raw Data'!$B$4:$B$185,0),MATCH('Data above threshold'!CD$4,'Raw Data'!$3:$3,0)-1))</f>
        <v>1</v>
      </c>
      <c r="CE12" s="107" t="n">
        <f aca="true">IF(ISBLANK(OFFSET('Raw Data'!$A$3,MATCH('Data above threshold'!$A12,'Raw Data'!$B$4:$B$185,0),MATCH('Data above threshold'!CE$4,'Raw Data'!$3:$3,0)-1)),"",OFFSET('Raw Data'!$A$3,MATCH('Data above threshold'!$A12,'Raw Data'!$B$4:$B$185,0),MATCH('Data above threshold'!CE$4,'Raw Data'!$3:$3,0)-1))</f>
        <v>2</v>
      </c>
      <c r="CF12" s="107" t="n">
        <f aca="true">IF(ISBLANK(OFFSET('Raw Data'!$A$3,MATCH('Data above threshold'!$A12,'Raw Data'!$B$4:$B$185,0),MATCH('Data above threshold'!CF$4,'Raw Data'!$3:$3,0)-1)),"",OFFSET('Raw Data'!$A$3,MATCH('Data above threshold'!$A12,'Raw Data'!$B$4:$B$185,0),MATCH('Data above threshold'!CF$4,'Raw Data'!$3:$3,0)-1))</f>
        <v>1</v>
      </c>
      <c r="CG12" s="107" t="n">
        <f aca="true">IF(ISBLANK(OFFSET('Raw Data'!$A$3,MATCH('Data above threshold'!$A12,'Raw Data'!$B$4:$B$185,0),MATCH('Data above threshold'!CG$4,'Raw Data'!$3:$3,0)-1)),"",OFFSET('Raw Data'!$A$3,MATCH('Data above threshold'!$A12,'Raw Data'!$B$4:$B$185,0),MATCH('Data above threshold'!CG$4,'Raw Data'!$3:$3,0)-1))</f>
        <v>1</v>
      </c>
      <c r="CH12" s="107" t="n">
        <f aca="true">IF(ISBLANK(OFFSET('Raw Data'!$A$3,MATCH('Data above threshold'!$A12,'Raw Data'!$B$4:$B$185,0),MATCH('Data above threshold'!CH$4,'Raw Data'!$3:$3,0)-1)),"",OFFSET('Raw Data'!$A$3,MATCH('Data above threshold'!$A12,'Raw Data'!$B$4:$B$185,0),MATCH('Data above threshold'!CH$4,'Raw Data'!$3:$3,0)-1))</f>
        <v>2</v>
      </c>
      <c r="CI12" s="107" t="n">
        <f aca="true">IF(ISBLANK(OFFSET('Raw Data'!$A$3,MATCH('Data above threshold'!$A12,'Raw Data'!$B$4:$B$185,0),MATCH('Data above threshold'!CI$4,'Raw Data'!$3:$3,0)-1)),"",OFFSET('Raw Data'!$A$3,MATCH('Data above threshold'!$A12,'Raw Data'!$B$4:$B$185,0),MATCH('Data above threshold'!CI$4,'Raw Data'!$3:$3,0)-1))</f>
        <v>1</v>
      </c>
      <c r="CJ12" s="107" t="n">
        <f aca="true">IF(ISBLANK(OFFSET('Raw Data'!$A$3,MATCH('Data above threshold'!$A12,'Raw Data'!$B$4:$B$185,0),MATCH('Data above threshold'!CJ$4,'Raw Data'!$3:$3,0)-1)),"",OFFSET('Raw Data'!$A$3,MATCH('Data above threshold'!$A12,'Raw Data'!$B$4:$B$185,0),MATCH('Data above threshold'!CJ$4,'Raw Data'!$3:$3,0)-1))</f>
        <v>2</v>
      </c>
      <c r="CK12" s="107" t="n">
        <f aca="true">IF(ISBLANK(OFFSET('Raw Data'!$A$3,MATCH('Data above threshold'!$A12,'Raw Data'!$B$4:$B$185,0),MATCH('Data above threshold'!CK$4,'Raw Data'!$3:$3,0)-1)),"",OFFSET('Raw Data'!$A$3,MATCH('Data above threshold'!$A12,'Raw Data'!$B$4:$B$185,0),MATCH('Data above threshold'!CK$4,'Raw Data'!$3:$3,0)-1))</f>
        <v>1</v>
      </c>
      <c r="CL12" s="107" t="n">
        <f aca="true">IF(ISBLANK(OFFSET('Raw Data'!$A$3,MATCH('Data above threshold'!$A12,'Raw Data'!$B$4:$B$185,0),MATCH('Data above threshold'!CL$4,'Raw Data'!$3:$3,0)-1)),"",OFFSET('Raw Data'!$A$3,MATCH('Data above threshold'!$A12,'Raw Data'!$B$4:$B$185,0),MATCH('Data above threshold'!CL$4,'Raw Data'!$3:$3,0)-1))</f>
        <v>2</v>
      </c>
      <c r="CM12" s="107" t="n">
        <f aca="true">IF(ISBLANK(OFFSET('Raw Data'!$A$3,MATCH('Data above threshold'!$A12,'Raw Data'!$B$4:$B$185,0),MATCH('Data above threshold'!CM$4,'Raw Data'!$3:$3,0)-1)),"",OFFSET('Raw Data'!$A$3,MATCH('Data above threshold'!$A12,'Raw Data'!$B$4:$B$185,0),MATCH('Data above threshold'!CM$4,'Raw Data'!$3:$3,0)-1))</f>
        <v>2</v>
      </c>
      <c r="CN12" s="107" t="n">
        <f aca="true">IF(ISBLANK(OFFSET('Raw Data'!$A$3,MATCH('Data above threshold'!$A12,'Raw Data'!$B$4:$B$185,0),MATCH('Data above threshold'!CN$4,'Raw Data'!$3:$3,0)-1)),"",OFFSET('Raw Data'!$A$3,MATCH('Data above threshold'!$A12,'Raw Data'!$B$4:$B$185,0),MATCH('Data above threshold'!CN$4,'Raw Data'!$3:$3,0)-1))</f>
        <v>2</v>
      </c>
      <c r="CO12" s="107" t="n">
        <f aca="true">IF(ISBLANK(OFFSET('Raw Data'!$A$3,MATCH('Data above threshold'!$A12,'Raw Data'!$B$4:$B$185,0),MATCH('Data above threshold'!CO$4,'Raw Data'!$3:$3,0)-1)),"",OFFSET('Raw Data'!$A$3,MATCH('Data above threshold'!$A12,'Raw Data'!$B$4:$B$185,0),MATCH('Data above threshold'!CO$4,'Raw Data'!$3:$3,0)-1))</f>
        <v>1</v>
      </c>
      <c r="CP12" s="107" t="n">
        <f aca="true">IF(ISBLANK(OFFSET('Raw Data'!$A$3,MATCH('Data above threshold'!$A12,'Raw Data'!$B$4:$B$185,0),MATCH('Data above threshold'!CP$4,'Raw Data'!$3:$3,0)-1)),"",OFFSET('Raw Data'!$A$3,MATCH('Data above threshold'!$A12,'Raw Data'!$B$4:$B$185,0),MATCH('Data above threshold'!CP$4,'Raw Data'!$3:$3,0)-1))</f>
        <v>1</v>
      </c>
      <c r="CQ12" s="107" t="n">
        <f aca="true">IF(ISBLANK(OFFSET('Raw Data'!$A$3,MATCH('Data above threshold'!$A12,'Raw Data'!$B$4:$B$185,0),MATCH('Data above threshold'!CQ$4,'Raw Data'!$3:$3,0)-1)),"",OFFSET('Raw Data'!$A$3,MATCH('Data above threshold'!$A12,'Raw Data'!$B$4:$B$185,0),MATCH('Data above threshold'!CQ$4,'Raw Data'!$3:$3,0)-1))</f>
        <v>1</v>
      </c>
      <c r="CR12" s="107" t="n">
        <f aca="true">IF(ISBLANK(OFFSET('Raw Data'!$A$3,MATCH('Data above threshold'!$A12,'Raw Data'!$B$4:$B$185,0),MATCH('Data above threshold'!CR$4,'Raw Data'!$3:$3,0)-1)),"",OFFSET('Raw Data'!$A$3,MATCH('Data above threshold'!$A12,'Raw Data'!$B$4:$B$185,0),MATCH('Data above threshold'!CR$4,'Raw Data'!$3:$3,0)-1))</f>
        <v>1</v>
      </c>
    </row>
    <row r="13" s="103" customFormat="true" ht="15.5" hidden="false" customHeight="false" outlineLevel="0" collapsed="false">
      <c r="A13" s="107" t="n">
        <v>1122</v>
      </c>
      <c r="B13" s="107" t="n">
        <v>4</v>
      </c>
      <c r="C13" s="107" t="str">
        <f aca="true">IF(ISBLANK(OFFSET('Raw Data'!$A$3,MATCH('Data above threshold'!$A13,'Raw Data'!$B$4:$B$185,0),MATCH('Data above threshold'!C$4,'Raw Data'!$3:$3,0)-1)),"",OFFSET('Raw Data'!$A$3,MATCH('Data above threshold'!$A13,'Raw Data'!$B$4:$B$185,0),MATCH('Data above threshold'!C$4,'Raw Data'!$3:$3,0)-1))</f>
        <v/>
      </c>
      <c r="D13" s="107" t="str">
        <f aca="true">IF(ISBLANK(OFFSET('Raw Data'!$A$3,MATCH('Data above threshold'!$A13,'Raw Data'!$B$4:$B$185,0),MATCH('Data above threshold'!D$4,'Raw Data'!$3:$3,0)-1)),"",OFFSET('Raw Data'!$A$3,MATCH('Data above threshold'!$A13,'Raw Data'!$B$4:$B$185,0),MATCH('Data above threshold'!D$4,'Raw Data'!$3:$3,0)-1))</f>
        <v>Expert assessment data - C.11</v>
      </c>
      <c r="E13" s="107" t="str">
        <f aca="true">IF(ISBLANK(OFFSET('Raw Data'!$A$3,MATCH('Data above threshold'!$A13,'Raw Data'!$B$4:$B$185,0),MATCH('Data above threshold'!E$4,'Raw Data'!$3:$3,0)-1)),"",OFFSET('Raw Data'!$A$3,MATCH('Data above threshold'!$A13,'Raw Data'!$B$4:$B$185,0),MATCH('Data above threshold'!E$4,'Raw Data'!$3:$3,0)-1))</f>
        <v>Is participation in these structures funded for non-governmental consumer advocacy groups in your country in 2020?</v>
      </c>
      <c r="F13" s="107" t="str">
        <f aca="true">IF(ISBLANK(OFFSET('Raw Data'!$A$3,MATCH('Data above threshold'!$A13,'Raw Data'!$B$4:$B$185,0),MATCH('Data above threshold'!F$4,'Raw Data'!$3:$3,0)-1)),"",OFFSET('Raw Data'!$A$3,MATCH('Data above threshold'!$A13,'Raw Data'!$B$4:$B$185,0),MATCH('Data above threshold'!F$4,'Raw Data'!$3:$3,0)-1))</f>
        <v/>
      </c>
      <c r="G13" s="107" t="str">
        <f aca="true">IF(ISBLANK(OFFSET('Raw Data'!$A$3,MATCH('Data above threshold'!$A13,'Raw Data'!$B$4:$B$185,0),MATCH('Data above threshold'!G$4,'Raw Data'!$3:$3,0)-1)),"",OFFSET('Raw Data'!$A$3,MATCH('Data above threshold'!$A13,'Raw Data'!$B$4:$B$185,0),MATCH('Data above threshold'!G$4,'Raw Data'!$3:$3,0)-1))</f>
        <v/>
      </c>
      <c r="H13" s="107" t="str">
        <f aca="true">IF(ISBLANK(OFFSET('Raw Data'!$A$3,MATCH('Data above threshold'!$A13,'Raw Data'!$B$4:$B$185,0),MATCH('Data above threshold'!H$4,'Raw Data'!$3:$3,0)-1)),"",OFFSET('Raw Data'!$A$3,MATCH('Data above threshold'!$A13,'Raw Data'!$B$4:$B$185,0),MATCH('Data above threshold'!H$4,'Raw Data'!$3:$3,0)-1))</f>
        <v>Consumers International Survey</v>
      </c>
      <c r="I13" s="107" t="str">
        <f aca="true">IF(ISBLANK(OFFSET('Raw Data'!$A$3,MATCH('Data above threshold'!$A13,'Raw Data'!$B$4:$B$185,0),MATCH('Data above threshold'!I$4,'Raw Data'!$3:$3,0)-1)),"",OFFSET('Raw Data'!$A$3,MATCH('Data above threshold'!$A13,'Raw Data'!$B$4:$B$185,0),MATCH('Data above threshold'!I$4,'Raw Data'!$3:$3,0)-1))</f>
        <v/>
      </c>
      <c r="J13" s="107" t="str">
        <f aca="true">IF(ISBLANK(OFFSET('Raw Data'!$A$3,MATCH('Data above threshold'!$A13,'Raw Data'!$B$4:$B$185,0),MATCH('Data above threshold'!J$4,'Raw Data'!$3:$3,0)-1)),"",OFFSET('Raw Data'!$A$3,MATCH('Data above threshold'!$A13,'Raw Data'!$B$4:$B$185,0),MATCH('Data above threshold'!J$4,'Raw Data'!$3:$3,0)-1))</f>
        <v/>
      </c>
      <c r="K13" s="107" t="str">
        <f aca="true">IF(ISBLANK(OFFSET('Raw Data'!$A$3,MATCH('Data above threshold'!$A13,'Raw Data'!$B$4:$B$185,0),MATCH('Data above threshold'!K$4,'Raw Data'!$3:$3,0)-1)),"",OFFSET('Raw Data'!$A$3,MATCH('Data above threshold'!$A13,'Raw Data'!$B$4:$B$185,0),MATCH('Data above threshold'!K$4,'Raw Data'!$3:$3,0)-1))</f>
        <v>Plus</v>
      </c>
      <c r="L13" s="107" t="str">
        <f aca="true">IF(ISBLANK(OFFSET('Raw Data'!$A$3,MATCH('Data above threshold'!$A13,'Raw Data'!$B$4:$B$185,0),MATCH('Data above threshold'!L$4,'Raw Data'!$3:$3,0)-1)),"",OFFSET('Raw Data'!$A$3,MATCH('Data above threshold'!$A13,'Raw Data'!$B$4:$B$185,0),MATCH('Data above threshold'!L$4,'Raw Data'!$3:$3,0)-1))</f>
        <v/>
      </c>
      <c r="M13" s="105" t="n">
        <f aca="false" t="array" ref="M13:M13">IFERROR(SKEW(IF(ISNUMBER(Q13:CR13),Q13:CR13,"")),"")</f>
        <v>1.35460554517151</v>
      </c>
      <c r="N13" s="107" t="n">
        <v>0</v>
      </c>
      <c r="O13" s="107" t="str">
        <f aca="true">IF(ISBLANK(OFFSET('Raw Data'!$A$3,MATCH('Data above threshold'!$A13,'Raw Data'!$B$4:$B$185,0),MATCH('Data above threshold'!O$4,'Raw Data'!$3:$3,0)-1)),"",OFFSET('Raw Data'!$A$3,MATCH('Data above threshold'!$A13,'Raw Data'!$B$4:$B$185,0),MATCH('Data above threshold'!O$4,'Raw Data'!$3:$3,0)-1))</f>
        <v/>
      </c>
      <c r="P13" s="106" t="n">
        <f aca="false" t="array" ref="P13:P13">IF(B13&lt;4,"",1-IFERROR(SUM(ISNUMBER(Q13:CR13)*(1-$Q$3:$CR$3))/COUNTIF($Q$3:$CR$3,0),0))</f>
        <v>0.025</v>
      </c>
      <c r="Q13" s="107" t="n">
        <f aca="true">IF(ISBLANK(OFFSET('Raw Data'!$A$3,MATCH('Data above threshold'!$A13,'Raw Data'!$B$4:$B$185,0),MATCH('Data above threshold'!Q$4,'Raw Data'!$3:$3,0)-1)),"",OFFSET('Raw Data'!$A$3,MATCH('Data above threshold'!$A13,'Raw Data'!$B$4:$B$185,0),MATCH('Data above threshold'!Q$4,'Raw Data'!$3:$3,0)-1))</f>
        <v>0.42857143</v>
      </c>
      <c r="R13" s="107" t="n">
        <f aca="true">IF(ISBLANK(OFFSET('Raw Data'!$A$3,MATCH('Data above threshold'!$A13,'Raw Data'!$B$4:$B$185,0),MATCH('Data above threshold'!R$4,'Raw Data'!$3:$3,0)-1)),"",OFFSET('Raw Data'!$A$3,MATCH('Data above threshold'!$A13,'Raw Data'!$B$4:$B$185,0),MATCH('Data above threshold'!R$4,'Raw Data'!$3:$3,0)-1))</f>
        <v>0.714286</v>
      </c>
      <c r="S13" s="107" t="str">
        <f aca="true">IF(ISBLANK(OFFSET('Raw Data'!$A$3,MATCH('Data above threshold'!$A13,'Raw Data'!$B$4:$B$185,0),MATCH('Data above threshold'!S$4,'Raw Data'!$3:$3,0)-1)),"",OFFSET('Raw Data'!$A$3,MATCH('Data above threshold'!$A13,'Raw Data'!$B$4:$B$185,0),MATCH('Data above threshold'!S$4,'Raw Data'!$3:$3,0)-1))</f>
        <v/>
      </c>
      <c r="T13" s="107" t="n">
        <f aca="true">IF(ISBLANK(OFFSET('Raw Data'!$A$3,MATCH('Data above threshold'!$A13,'Raw Data'!$B$4:$B$185,0),MATCH('Data above threshold'!T$4,'Raw Data'!$3:$3,0)-1)),"",OFFSET('Raw Data'!$A$3,MATCH('Data above threshold'!$A13,'Raw Data'!$B$4:$B$185,0),MATCH('Data above threshold'!T$4,'Raw Data'!$3:$3,0)-1))</f>
        <v>0</v>
      </c>
      <c r="U13" s="107" t="n">
        <f aca="true">IF(ISBLANK(OFFSET('Raw Data'!$A$3,MATCH('Data above threshold'!$A13,'Raw Data'!$B$4:$B$185,0),MATCH('Data above threshold'!U$4,'Raw Data'!$3:$3,0)-1)),"",OFFSET('Raw Data'!$A$3,MATCH('Data above threshold'!$A13,'Raw Data'!$B$4:$B$185,0),MATCH('Data above threshold'!U$4,'Raw Data'!$3:$3,0)-1))</f>
        <v>0.142857</v>
      </c>
      <c r="V13" s="107" t="n">
        <f aca="true">IF(ISBLANK(OFFSET('Raw Data'!$A$3,MATCH('Data above threshold'!$A13,'Raw Data'!$B$4:$B$185,0),MATCH('Data above threshold'!V$4,'Raw Data'!$3:$3,0)-1)),"",OFFSET('Raw Data'!$A$3,MATCH('Data above threshold'!$A13,'Raw Data'!$B$4:$B$185,0),MATCH('Data above threshold'!V$4,'Raw Data'!$3:$3,0)-1))</f>
        <v>0</v>
      </c>
      <c r="W13" s="107" t="n">
        <f aca="true">IF(ISBLANK(OFFSET('Raw Data'!$A$3,MATCH('Data above threshold'!$A13,'Raw Data'!$B$4:$B$185,0),MATCH('Data above threshold'!W$4,'Raw Data'!$3:$3,0)-1)),"",OFFSET('Raw Data'!$A$3,MATCH('Data above threshold'!$A13,'Raw Data'!$B$4:$B$185,0),MATCH('Data above threshold'!W$4,'Raw Data'!$3:$3,0)-1))</f>
        <v>0.428571</v>
      </c>
      <c r="X13" s="107" t="n">
        <f aca="true">IF(ISBLANK(OFFSET('Raw Data'!$A$3,MATCH('Data above threshold'!$A13,'Raw Data'!$B$4:$B$185,0),MATCH('Data above threshold'!X$4,'Raw Data'!$3:$3,0)-1)),"",OFFSET('Raw Data'!$A$3,MATCH('Data above threshold'!$A13,'Raw Data'!$B$4:$B$185,0),MATCH('Data above threshold'!X$4,'Raw Data'!$3:$3,0)-1))</f>
        <v>0.142857</v>
      </c>
      <c r="Y13" s="107" t="n">
        <f aca="true">IF(ISBLANK(OFFSET('Raw Data'!$A$3,MATCH('Data above threshold'!$A13,'Raw Data'!$B$4:$B$185,0),MATCH('Data above threshold'!Y$4,'Raw Data'!$3:$3,0)-1)),"",OFFSET('Raw Data'!$A$3,MATCH('Data above threshold'!$A13,'Raw Data'!$B$4:$B$185,0),MATCH('Data above threshold'!Y$4,'Raw Data'!$3:$3,0)-1))</f>
        <v>0.714286</v>
      </c>
      <c r="Z13" s="107" t="n">
        <f aca="true">IF(ISBLANK(OFFSET('Raw Data'!$A$3,MATCH('Data above threshold'!$A13,'Raw Data'!$B$4:$B$185,0),MATCH('Data above threshold'!Z$4,'Raw Data'!$3:$3,0)-1)),"",OFFSET('Raw Data'!$A$3,MATCH('Data above threshold'!$A13,'Raw Data'!$B$4:$B$185,0),MATCH('Data above threshold'!Z$4,'Raw Data'!$3:$3,0)-1))</f>
        <v>1.2857143</v>
      </c>
      <c r="AA13" s="107" t="n">
        <f aca="true">IF(ISBLANK(OFFSET('Raw Data'!$A$3,MATCH('Data above threshold'!$A13,'Raw Data'!$B$4:$B$185,0),MATCH('Data above threshold'!AA$4,'Raw Data'!$3:$3,0)-1)),"",OFFSET('Raw Data'!$A$3,MATCH('Data above threshold'!$A13,'Raw Data'!$B$4:$B$185,0),MATCH('Data above threshold'!AA$4,'Raw Data'!$3:$3,0)-1))</f>
        <v>2</v>
      </c>
      <c r="AB13" s="107" t="n">
        <f aca="true">IF(ISBLANK(OFFSET('Raw Data'!$A$3,MATCH('Data above threshold'!$A13,'Raw Data'!$B$4:$B$185,0),MATCH('Data above threshold'!AB$4,'Raw Data'!$3:$3,0)-1)),"",OFFSET('Raw Data'!$A$3,MATCH('Data above threshold'!$A13,'Raw Data'!$B$4:$B$185,0),MATCH('Data above threshold'!AB$4,'Raw Data'!$3:$3,0)-1))</f>
        <v>0.571429</v>
      </c>
      <c r="AC13" s="107" t="n">
        <f aca="true">IF(ISBLANK(OFFSET('Raw Data'!$A$3,MATCH('Data above threshold'!$A13,'Raw Data'!$B$4:$B$185,0),MATCH('Data above threshold'!AC$4,'Raw Data'!$3:$3,0)-1)),"",OFFSET('Raw Data'!$A$3,MATCH('Data above threshold'!$A13,'Raw Data'!$B$4:$B$185,0),MATCH('Data above threshold'!AC$4,'Raw Data'!$3:$3,0)-1))</f>
        <v>0</v>
      </c>
      <c r="AD13" s="107" t="n">
        <f aca="true">IF(ISBLANK(OFFSET('Raw Data'!$A$3,MATCH('Data above threshold'!$A13,'Raw Data'!$B$4:$B$185,0),MATCH('Data above threshold'!AD$4,'Raw Data'!$3:$3,0)-1)),"",OFFSET('Raw Data'!$A$3,MATCH('Data above threshold'!$A13,'Raw Data'!$B$4:$B$185,0),MATCH('Data above threshold'!AD$4,'Raw Data'!$3:$3,0)-1))</f>
        <v>0</v>
      </c>
      <c r="AE13" s="107" t="n">
        <f aca="true">IF(ISBLANK(OFFSET('Raw Data'!$A$3,MATCH('Data above threshold'!$A13,'Raw Data'!$B$4:$B$185,0),MATCH('Data above threshold'!AE$4,'Raw Data'!$3:$3,0)-1)),"",OFFSET('Raw Data'!$A$3,MATCH('Data above threshold'!$A13,'Raw Data'!$B$4:$B$185,0),MATCH('Data above threshold'!AE$4,'Raw Data'!$3:$3,0)-1))</f>
        <v>0</v>
      </c>
      <c r="AF13" s="107" t="n">
        <f aca="true">IF(ISBLANK(OFFSET('Raw Data'!$A$3,MATCH('Data above threshold'!$A13,'Raw Data'!$B$4:$B$185,0),MATCH('Data above threshold'!AF$4,'Raw Data'!$3:$3,0)-1)),"",OFFSET('Raw Data'!$A$3,MATCH('Data above threshold'!$A13,'Raw Data'!$B$4:$B$185,0),MATCH('Data above threshold'!AF$4,'Raw Data'!$3:$3,0)-1))</f>
        <v>0</v>
      </c>
      <c r="AG13" s="107" t="n">
        <f aca="true">IF(ISBLANK(OFFSET('Raw Data'!$A$3,MATCH('Data above threshold'!$A13,'Raw Data'!$B$4:$B$185,0),MATCH('Data above threshold'!AG$4,'Raw Data'!$3:$3,0)-1)),"",OFFSET('Raw Data'!$A$3,MATCH('Data above threshold'!$A13,'Raw Data'!$B$4:$B$185,0),MATCH('Data above threshold'!AG$4,'Raw Data'!$3:$3,0)-1))</f>
        <v>0</v>
      </c>
      <c r="AH13" s="107" t="n">
        <f aca="true">IF(ISBLANK(OFFSET('Raw Data'!$A$3,MATCH('Data above threshold'!$A13,'Raw Data'!$B$4:$B$185,0),MATCH('Data above threshold'!AH$4,'Raw Data'!$3:$3,0)-1)),"",OFFSET('Raw Data'!$A$3,MATCH('Data above threshold'!$A13,'Raw Data'!$B$4:$B$185,0),MATCH('Data above threshold'!AH$4,'Raw Data'!$3:$3,0)-1))</f>
        <v>0.8571429</v>
      </c>
      <c r="AI13" s="107" t="n">
        <f aca="true">IF(ISBLANK(OFFSET('Raw Data'!$A$3,MATCH('Data above threshold'!$A13,'Raw Data'!$B$4:$B$185,0),MATCH('Data above threshold'!AI$4,'Raw Data'!$3:$3,0)-1)),"",OFFSET('Raw Data'!$A$3,MATCH('Data above threshold'!$A13,'Raw Data'!$B$4:$B$185,0),MATCH('Data above threshold'!AI$4,'Raw Data'!$3:$3,0)-1))</f>
        <v>0.6</v>
      </c>
      <c r="AJ13" s="107" t="n">
        <f aca="true">IF(ISBLANK(OFFSET('Raw Data'!$A$3,MATCH('Data above threshold'!$A13,'Raw Data'!$B$4:$B$185,0),MATCH('Data above threshold'!AJ$4,'Raw Data'!$3:$3,0)-1)),"",OFFSET('Raw Data'!$A$3,MATCH('Data above threshold'!$A13,'Raw Data'!$B$4:$B$185,0),MATCH('Data above threshold'!AJ$4,'Raw Data'!$3:$3,0)-1))</f>
        <v>0</v>
      </c>
      <c r="AK13" s="107" t="n">
        <f aca="true">IF(ISBLANK(OFFSET('Raw Data'!$A$3,MATCH('Data above threshold'!$A13,'Raw Data'!$B$4:$B$185,0),MATCH('Data above threshold'!AK$4,'Raw Data'!$3:$3,0)-1)),"",OFFSET('Raw Data'!$A$3,MATCH('Data above threshold'!$A13,'Raw Data'!$B$4:$B$185,0),MATCH('Data above threshold'!AK$4,'Raw Data'!$3:$3,0)-1))</f>
        <v>0</v>
      </c>
      <c r="AL13" s="107" t="n">
        <f aca="true">IF(ISBLANK(OFFSET('Raw Data'!$A$3,MATCH('Data above threshold'!$A13,'Raw Data'!$B$4:$B$185,0),MATCH('Data above threshold'!AL$4,'Raw Data'!$3:$3,0)-1)),"",OFFSET('Raw Data'!$A$3,MATCH('Data above threshold'!$A13,'Raw Data'!$B$4:$B$185,0),MATCH('Data above threshold'!AL$4,'Raw Data'!$3:$3,0)-1))</f>
        <v>0.047619</v>
      </c>
      <c r="AM13" s="107" t="n">
        <f aca="true">IF(ISBLANK(OFFSET('Raw Data'!$A$3,MATCH('Data above threshold'!$A13,'Raw Data'!$B$4:$B$185,0),MATCH('Data above threshold'!AM$4,'Raw Data'!$3:$3,0)-1)),"",OFFSET('Raw Data'!$A$3,MATCH('Data above threshold'!$A13,'Raw Data'!$B$4:$B$185,0),MATCH('Data above threshold'!AM$4,'Raw Data'!$3:$3,0)-1))</f>
        <v>0</v>
      </c>
      <c r="AN13" s="107" t="n">
        <f aca="true">IF(ISBLANK(OFFSET('Raw Data'!$A$3,MATCH('Data above threshold'!$A13,'Raw Data'!$B$4:$B$185,0),MATCH('Data above threshold'!AN$4,'Raw Data'!$3:$3,0)-1)),"",OFFSET('Raw Data'!$A$3,MATCH('Data above threshold'!$A13,'Raw Data'!$B$4:$B$185,0),MATCH('Data above threshold'!AN$4,'Raw Data'!$3:$3,0)-1))</f>
        <v>2</v>
      </c>
      <c r="AO13" s="107" t="n">
        <f aca="true">IF(ISBLANK(OFFSET('Raw Data'!$A$3,MATCH('Data above threshold'!$A13,'Raw Data'!$B$4:$B$185,0),MATCH('Data above threshold'!AO$4,'Raw Data'!$3:$3,0)-1)),"",OFFSET('Raw Data'!$A$3,MATCH('Data above threshold'!$A13,'Raw Data'!$B$4:$B$185,0),MATCH('Data above threshold'!AO$4,'Raw Data'!$3:$3,0)-1))</f>
        <v>0</v>
      </c>
      <c r="AP13" s="107" t="n">
        <f aca="true">IF(ISBLANK(OFFSET('Raw Data'!$A$3,MATCH('Data above threshold'!$A13,'Raw Data'!$B$4:$B$185,0),MATCH('Data above threshold'!AP$4,'Raw Data'!$3:$3,0)-1)),"",OFFSET('Raw Data'!$A$3,MATCH('Data above threshold'!$A13,'Raw Data'!$B$4:$B$185,0),MATCH('Data above threshold'!AP$4,'Raw Data'!$3:$3,0)-1))</f>
        <v>0.666667</v>
      </c>
      <c r="AQ13" s="107" t="n">
        <f aca="true">IF(ISBLANK(OFFSET('Raw Data'!$A$3,MATCH('Data above threshold'!$A13,'Raw Data'!$B$4:$B$185,0),MATCH('Data above threshold'!AQ$4,'Raw Data'!$3:$3,0)-1)),"",OFFSET('Raw Data'!$A$3,MATCH('Data above threshold'!$A13,'Raw Data'!$B$4:$B$185,0),MATCH('Data above threshold'!AQ$4,'Raw Data'!$3:$3,0)-1))</f>
        <v>0</v>
      </c>
      <c r="AR13" s="107" t="n">
        <f aca="true">IF(ISBLANK(OFFSET('Raw Data'!$A$3,MATCH('Data above threshold'!$A13,'Raw Data'!$B$4:$B$185,0),MATCH('Data above threshold'!AR$4,'Raw Data'!$3:$3,0)-1)),"",OFFSET('Raw Data'!$A$3,MATCH('Data above threshold'!$A13,'Raw Data'!$B$4:$B$185,0),MATCH('Data above threshold'!AR$4,'Raw Data'!$3:$3,0)-1))</f>
        <v>0</v>
      </c>
      <c r="AS13" s="107" t="n">
        <f aca="true">IF(ISBLANK(OFFSET('Raw Data'!$A$3,MATCH('Data above threshold'!$A13,'Raw Data'!$B$4:$B$185,0),MATCH('Data above threshold'!AS$4,'Raw Data'!$3:$3,0)-1)),"",OFFSET('Raw Data'!$A$3,MATCH('Data above threshold'!$A13,'Raw Data'!$B$4:$B$185,0),MATCH('Data above threshold'!AS$4,'Raw Data'!$3:$3,0)-1))</f>
        <v>0</v>
      </c>
      <c r="AT13" s="107" t="n">
        <f aca="true">IF(ISBLANK(OFFSET('Raw Data'!$A$3,MATCH('Data above threshold'!$A13,'Raw Data'!$B$4:$B$185,0),MATCH('Data above threshold'!AT$4,'Raw Data'!$3:$3,0)-1)),"",OFFSET('Raw Data'!$A$3,MATCH('Data above threshold'!$A13,'Raw Data'!$B$4:$B$185,0),MATCH('Data above threshold'!AT$4,'Raw Data'!$3:$3,0)-1))</f>
        <v>1.285714</v>
      </c>
      <c r="AU13" s="107" t="n">
        <f aca="true">IF(ISBLANK(OFFSET('Raw Data'!$A$3,MATCH('Data above threshold'!$A13,'Raw Data'!$B$4:$B$185,0),MATCH('Data above threshold'!AU$4,'Raw Data'!$3:$3,0)-1)),"",OFFSET('Raw Data'!$A$3,MATCH('Data above threshold'!$A13,'Raw Data'!$B$4:$B$185,0),MATCH('Data above threshold'!AU$4,'Raw Data'!$3:$3,0)-1))</f>
        <v>0</v>
      </c>
      <c r="AV13" s="107" t="n">
        <f aca="true">IF(ISBLANK(OFFSET('Raw Data'!$A$3,MATCH('Data above threshold'!$A13,'Raw Data'!$B$4:$B$185,0),MATCH('Data above threshold'!AV$4,'Raw Data'!$3:$3,0)-1)),"",OFFSET('Raw Data'!$A$3,MATCH('Data above threshold'!$A13,'Raw Data'!$B$4:$B$185,0),MATCH('Data above threshold'!AV$4,'Raw Data'!$3:$3,0)-1))</f>
        <v>0</v>
      </c>
      <c r="AW13" s="107" t="n">
        <f aca="true">IF(ISBLANK(OFFSET('Raw Data'!$A$3,MATCH('Data above threshold'!$A13,'Raw Data'!$B$4:$B$185,0),MATCH('Data above threshold'!AW$4,'Raw Data'!$3:$3,0)-1)),"",OFFSET('Raw Data'!$A$3,MATCH('Data above threshold'!$A13,'Raw Data'!$B$4:$B$185,0),MATCH('Data above threshold'!AW$4,'Raw Data'!$3:$3,0)-1))</f>
        <v>0.76103896</v>
      </c>
      <c r="AX13" s="107" t="n">
        <f aca="true">IF(ISBLANK(OFFSET('Raw Data'!$A$3,MATCH('Data above threshold'!$A13,'Raw Data'!$B$4:$B$185,0),MATCH('Data above threshold'!AX$4,'Raw Data'!$3:$3,0)-1)),"",OFFSET('Raw Data'!$A$3,MATCH('Data above threshold'!$A13,'Raw Data'!$B$4:$B$185,0),MATCH('Data above threshold'!AX$4,'Raw Data'!$3:$3,0)-1))</f>
        <v>0.142857</v>
      </c>
      <c r="AY13" s="107" t="n">
        <f aca="true">IF(ISBLANK(OFFSET('Raw Data'!$A$3,MATCH('Data above threshold'!$A13,'Raw Data'!$B$4:$B$185,0),MATCH('Data above threshold'!AY$4,'Raw Data'!$3:$3,0)-1)),"",OFFSET('Raw Data'!$A$3,MATCH('Data above threshold'!$A13,'Raw Data'!$B$4:$B$185,0),MATCH('Data above threshold'!AY$4,'Raw Data'!$3:$3,0)-1))</f>
        <v>0</v>
      </c>
      <c r="AZ13" s="107" t="n">
        <f aca="true">IF(ISBLANK(OFFSET('Raw Data'!$A$3,MATCH('Data above threshold'!$A13,'Raw Data'!$B$4:$B$185,0),MATCH('Data above threshold'!AZ$4,'Raw Data'!$3:$3,0)-1)),"",OFFSET('Raw Data'!$A$3,MATCH('Data above threshold'!$A13,'Raw Data'!$B$4:$B$185,0),MATCH('Data above threshold'!AZ$4,'Raw Data'!$3:$3,0)-1))</f>
        <v>1.714286</v>
      </c>
      <c r="BA13" s="107" t="n">
        <f aca="true">IF(ISBLANK(OFFSET('Raw Data'!$A$3,MATCH('Data above threshold'!$A13,'Raw Data'!$B$4:$B$185,0),MATCH('Data above threshold'!BA$4,'Raw Data'!$3:$3,0)-1)),"",OFFSET('Raw Data'!$A$3,MATCH('Data above threshold'!$A13,'Raw Data'!$B$4:$B$185,0),MATCH('Data above threshold'!BA$4,'Raw Data'!$3:$3,0)-1))</f>
        <v>0.666667</v>
      </c>
      <c r="BB13" s="107" t="n">
        <f aca="true">IF(ISBLANK(OFFSET('Raw Data'!$A$3,MATCH('Data above threshold'!$A13,'Raw Data'!$B$4:$B$185,0),MATCH('Data above threshold'!BB$4,'Raw Data'!$3:$3,0)-1)),"",OFFSET('Raw Data'!$A$3,MATCH('Data above threshold'!$A13,'Raw Data'!$B$4:$B$185,0),MATCH('Data above threshold'!BB$4,'Raw Data'!$3:$3,0)-1))</f>
        <v>1.214286</v>
      </c>
      <c r="BC13" s="107" t="n">
        <f aca="true">IF(ISBLANK(OFFSET('Raw Data'!$A$3,MATCH('Data above threshold'!$A13,'Raw Data'!$B$4:$B$185,0),MATCH('Data above threshold'!BC$4,'Raw Data'!$3:$3,0)-1)),"",OFFSET('Raw Data'!$A$3,MATCH('Data above threshold'!$A13,'Raw Data'!$B$4:$B$185,0),MATCH('Data above threshold'!BC$4,'Raw Data'!$3:$3,0)-1))</f>
        <v>1</v>
      </c>
      <c r="BD13" s="107" t="n">
        <f aca="true">IF(ISBLANK(OFFSET('Raw Data'!$A$3,MATCH('Data above threshold'!$A13,'Raw Data'!$B$4:$B$185,0),MATCH('Data above threshold'!BD$4,'Raw Data'!$3:$3,0)-1)),"",OFFSET('Raw Data'!$A$3,MATCH('Data above threshold'!$A13,'Raw Data'!$B$4:$B$185,0),MATCH('Data above threshold'!BD$4,'Raw Data'!$3:$3,0)-1))</f>
        <v>1.285714</v>
      </c>
      <c r="BE13" s="107" t="n">
        <f aca="true">IF(ISBLANK(OFFSET('Raw Data'!$A$3,MATCH('Data above threshold'!$A13,'Raw Data'!$B$4:$B$185,0),MATCH('Data above threshold'!BE$4,'Raw Data'!$3:$3,0)-1)),"",OFFSET('Raw Data'!$A$3,MATCH('Data above threshold'!$A13,'Raw Data'!$B$4:$B$185,0),MATCH('Data above threshold'!BE$4,'Raw Data'!$3:$3,0)-1))</f>
        <v>0</v>
      </c>
      <c r="BF13" s="107" t="n">
        <f aca="true">IF(ISBLANK(OFFSET('Raw Data'!$A$3,MATCH('Data above threshold'!$A13,'Raw Data'!$B$4:$B$185,0),MATCH('Data above threshold'!BF$4,'Raw Data'!$3:$3,0)-1)),"",OFFSET('Raw Data'!$A$3,MATCH('Data above threshold'!$A13,'Raw Data'!$B$4:$B$185,0),MATCH('Data above threshold'!BF$4,'Raw Data'!$3:$3,0)-1))</f>
        <v>0</v>
      </c>
      <c r="BG13" s="107" t="n">
        <f aca="true">IF(ISBLANK(OFFSET('Raw Data'!$A$3,MATCH('Data above threshold'!$A13,'Raw Data'!$B$4:$B$185,0),MATCH('Data above threshold'!BG$4,'Raw Data'!$3:$3,0)-1)),"",OFFSET('Raw Data'!$A$3,MATCH('Data above threshold'!$A13,'Raw Data'!$B$4:$B$185,0),MATCH('Data above threshold'!BG$4,'Raw Data'!$3:$3,0)-1))</f>
        <v>1.2</v>
      </c>
      <c r="BH13" s="107" t="n">
        <f aca="true">IF(ISBLANK(OFFSET('Raw Data'!$A$3,MATCH('Data above threshold'!$A13,'Raw Data'!$B$4:$B$185,0),MATCH('Data above threshold'!BH$4,'Raw Data'!$3:$3,0)-1)),"",OFFSET('Raw Data'!$A$3,MATCH('Data above threshold'!$A13,'Raw Data'!$B$4:$B$185,0),MATCH('Data above threshold'!BH$4,'Raw Data'!$3:$3,0)-1))</f>
        <v>0.142857</v>
      </c>
      <c r="BI13" s="107" t="n">
        <f aca="true">IF(ISBLANK(OFFSET('Raw Data'!$A$3,MATCH('Data above threshold'!$A13,'Raw Data'!$B$4:$B$185,0),MATCH('Data above threshold'!BI$4,'Raw Data'!$3:$3,0)-1)),"",OFFSET('Raw Data'!$A$3,MATCH('Data above threshold'!$A13,'Raw Data'!$B$4:$B$185,0),MATCH('Data above threshold'!BI$4,'Raw Data'!$3:$3,0)-1))</f>
        <v>0</v>
      </c>
      <c r="BJ13" s="107" t="n">
        <f aca="true">IF(ISBLANK(OFFSET('Raw Data'!$A$3,MATCH('Data above threshold'!$A13,'Raw Data'!$B$4:$B$185,0),MATCH('Data above threshold'!BJ$4,'Raw Data'!$3:$3,0)-1)),"",OFFSET('Raw Data'!$A$3,MATCH('Data above threshold'!$A13,'Raw Data'!$B$4:$B$185,0),MATCH('Data above threshold'!BJ$4,'Raw Data'!$3:$3,0)-1))</f>
        <v>0.571429</v>
      </c>
      <c r="BK13" s="107" t="n">
        <f aca="true">IF(ISBLANK(OFFSET('Raw Data'!$A$3,MATCH('Data above threshold'!$A13,'Raw Data'!$B$4:$B$185,0),MATCH('Data above threshold'!BK$4,'Raw Data'!$3:$3,0)-1)),"",OFFSET('Raw Data'!$A$3,MATCH('Data above threshold'!$A13,'Raw Data'!$B$4:$B$185,0),MATCH('Data above threshold'!BK$4,'Raw Data'!$3:$3,0)-1))</f>
        <v>0</v>
      </c>
      <c r="BL13" s="107" t="n">
        <f aca="true">IF(ISBLANK(OFFSET('Raw Data'!$A$3,MATCH('Data above threshold'!$A13,'Raw Data'!$B$4:$B$185,0),MATCH('Data above threshold'!BL$4,'Raw Data'!$3:$3,0)-1)),"",OFFSET('Raw Data'!$A$3,MATCH('Data above threshold'!$A13,'Raw Data'!$B$4:$B$185,0),MATCH('Data above threshold'!BL$4,'Raw Data'!$3:$3,0)-1))</f>
        <v>0</v>
      </c>
      <c r="BM13" s="107" t="n">
        <f aca="true">IF(ISBLANK(OFFSET('Raw Data'!$A$3,MATCH('Data above threshold'!$A13,'Raw Data'!$B$4:$B$185,0),MATCH('Data above threshold'!BM$4,'Raw Data'!$3:$3,0)-1)),"",OFFSET('Raw Data'!$A$3,MATCH('Data above threshold'!$A13,'Raw Data'!$B$4:$B$185,0),MATCH('Data above threshold'!BM$4,'Raw Data'!$3:$3,0)-1))</f>
        <v>0.5</v>
      </c>
      <c r="BN13" s="107" t="n">
        <f aca="true">IF(ISBLANK(OFFSET('Raw Data'!$A$3,MATCH('Data above threshold'!$A13,'Raw Data'!$B$4:$B$185,0),MATCH('Data above threshold'!BN$4,'Raw Data'!$3:$3,0)-1)),"",OFFSET('Raw Data'!$A$3,MATCH('Data above threshold'!$A13,'Raw Data'!$B$4:$B$185,0),MATCH('Data above threshold'!BN$4,'Raw Data'!$3:$3,0)-1))</f>
        <v>1.214286</v>
      </c>
      <c r="BO13" s="107" t="n">
        <f aca="true">IF(ISBLANK(OFFSET('Raw Data'!$A$3,MATCH('Data above threshold'!$A13,'Raw Data'!$B$4:$B$185,0),MATCH('Data above threshold'!BO$4,'Raw Data'!$3:$3,0)-1)),"",OFFSET('Raw Data'!$A$3,MATCH('Data above threshold'!$A13,'Raw Data'!$B$4:$B$185,0),MATCH('Data above threshold'!BO$4,'Raw Data'!$3:$3,0)-1))</f>
        <v>0</v>
      </c>
      <c r="BP13" s="107" t="n">
        <f aca="true">IF(ISBLANK(OFFSET('Raw Data'!$A$3,MATCH('Data above threshold'!$A13,'Raw Data'!$B$4:$B$185,0),MATCH('Data above threshold'!BP$4,'Raw Data'!$3:$3,0)-1)),"",OFFSET('Raw Data'!$A$3,MATCH('Data above threshold'!$A13,'Raw Data'!$B$4:$B$185,0),MATCH('Data above threshold'!BP$4,'Raw Data'!$3:$3,0)-1))</f>
        <v>1</v>
      </c>
      <c r="BQ13" s="107" t="n">
        <f aca="true">IF(ISBLANK(OFFSET('Raw Data'!$A$3,MATCH('Data above threshold'!$A13,'Raw Data'!$B$4:$B$185,0),MATCH('Data above threshold'!BQ$4,'Raw Data'!$3:$3,0)-1)),"",OFFSET('Raw Data'!$A$3,MATCH('Data above threshold'!$A13,'Raw Data'!$B$4:$B$185,0),MATCH('Data above threshold'!BQ$4,'Raw Data'!$3:$3,0)-1))</f>
        <v>0.285714</v>
      </c>
      <c r="BR13" s="107" t="n">
        <f aca="true">IF(ISBLANK(OFFSET('Raw Data'!$A$3,MATCH('Data above threshold'!$A13,'Raw Data'!$B$4:$B$185,0),MATCH('Data above threshold'!BR$4,'Raw Data'!$3:$3,0)-1)),"",OFFSET('Raw Data'!$A$3,MATCH('Data above threshold'!$A13,'Raw Data'!$B$4:$B$185,0),MATCH('Data above threshold'!BR$4,'Raw Data'!$3:$3,0)-1))</f>
        <v>0</v>
      </c>
      <c r="BS13" s="107" t="n">
        <f aca="true">IF(ISBLANK(OFFSET('Raw Data'!$A$3,MATCH('Data above threshold'!$A13,'Raw Data'!$B$4:$B$185,0),MATCH('Data above threshold'!BS$4,'Raw Data'!$3:$3,0)-1)),"",OFFSET('Raw Data'!$A$3,MATCH('Data above threshold'!$A13,'Raw Data'!$B$4:$B$185,0),MATCH('Data above threshold'!BS$4,'Raw Data'!$3:$3,0)-1))</f>
        <v>0</v>
      </c>
      <c r="BT13" s="107" t="n">
        <f aca="true">IF(ISBLANK(OFFSET('Raw Data'!$A$3,MATCH('Data above threshold'!$A13,'Raw Data'!$B$4:$B$185,0),MATCH('Data above threshold'!BT$4,'Raw Data'!$3:$3,0)-1)),"",OFFSET('Raw Data'!$A$3,MATCH('Data above threshold'!$A13,'Raw Data'!$B$4:$B$185,0),MATCH('Data above threshold'!BT$4,'Raw Data'!$3:$3,0)-1))</f>
        <v>1.142857</v>
      </c>
      <c r="BU13" s="107" t="n">
        <f aca="true">IF(ISBLANK(OFFSET('Raw Data'!$A$3,MATCH('Data above threshold'!$A13,'Raw Data'!$B$4:$B$185,0),MATCH('Data above threshold'!BU$4,'Raw Data'!$3:$3,0)-1)),"",OFFSET('Raw Data'!$A$3,MATCH('Data above threshold'!$A13,'Raw Data'!$B$4:$B$185,0),MATCH('Data above threshold'!BU$4,'Raw Data'!$3:$3,0)-1))</f>
        <v>0</v>
      </c>
      <c r="BV13" s="107" t="n">
        <f aca="true">IF(ISBLANK(OFFSET('Raw Data'!$A$3,MATCH('Data above threshold'!$A13,'Raw Data'!$B$4:$B$185,0),MATCH('Data above threshold'!BV$4,'Raw Data'!$3:$3,0)-1)),"",OFFSET('Raw Data'!$A$3,MATCH('Data above threshold'!$A13,'Raw Data'!$B$4:$B$185,0),MATCH('Data above threshold'!BV$4,'Raw Data'!$3:$3,0)-1))</f>
        <v>0</v>
      </c>
      <c r="BW13" s="107" t="n">
        <f aca="true">IF(ISBLANK(OFFSET('Raw Data'!$A$3,MATCH('Data above threshold'!$A13,'Raw Data'!$B$4:$B$185,0),MATCH('Data above threshold'!BW$4,'Raw Data'!$3:$3,0)-1)),"",OFFSET('Raw Data'!$A$3,MATCH('Data above threshold'!$A13,'Raw Data'!$B$4:$B$185,0),MATCH('Data above threshold'!BW$4,'Raw Data'!$3:$3,0)-1))</f>
        <v>0</v>
      </c>
      <c r="BX13" s="107" t="n">
        <f aca="true">IF(ISBLANK(OFFSET('Raw Data'!$A$3,MATCH('Data above threshold'!$A13,'Raw Data'!$B$4:$B$185,0),MATCH('Data above threshold'!BX$4,'Raw Data'!$3:$3,0)-1)),"",OFFSET('Raw Data'!$A$3,MATCH('Data above threshold'!$A13,'Raw Data'!$B$4:$B$185,0),MATCH('Data above threshold'!BX$4,'Raw Data'!$3:$3,0)-1))</f>
        <v>0.142857</v>
      </c>
      <c r="BY13" s="107" t="n">
        <f aca="true">IF(ISBLANK(OFFSET('Raw Data'!$A$3,MATCH('Data above threshold'!$A13,'Raw Data'!$B$4:$B$185,0),MATCH('Data above threshold'!BY$4,'Raw Data'!$3:$3,0)-1)),"",OFFSET('Raw Data'!$A$3,MATCH('Data above threshold'!$A13,'Raw Data'!$B$4:$B$185,0),MATCH('Data above threshold'!BY$4,'Raw Data'!$3:$3,0)-1))</f>
        <v>0</v>
      </c>
      <c r="BZ13" s="107" t="n">
        <f aca="true">IF(ISBLANK(OFFSET('Raw Data'!$A$3,MATCH('Data above threshold'!$A13,'Raw Data'!$B$4:$B$185,0),MATCH('Data above threshold'!BZ$4,'Raw Data'!$3:$3,0)-1)),"",OFFSET('Raw Data'!$A$3,MATCH('Data above threshold'!$A13,'Raw Data'!$B$4:$B$185,0),MATCH('Data above threshold'!BZ$4,'Raw Data'!$3:$3,0)-1))</f>
        <v>0</v>
      </c>
      <c r="CA13" s="107" t="n">
        <f aca="true">IF(ISBLANK(OFFSET('Raw Data'!$A$3,MATCH('Data above threshold'!$A13,'Raw Data'!$B$4:$B$185,0),MATCH('Data above threshold'!CA$4,'Raw Data'!$3:$3,0)-1)),"",OFFSET('Raw Data'!$A$3,MATCH('Data above threshold'!$A13,'Raw Data'!$B$4:$B$185,0),MATCH('Data above threshold'!CA$4,'Raw Data'!$3:$3,0)-1))</f>
        <v>1</v>
      </c>
      <c r="CB13" s="107" t="n">
        <f aca="true">IF(ISBLANK(OFFSET('Raw Data'!$A$3,MATCH('Data above threshold'!$A13,'Raw Data'!$B$4:$B$185,0),MATCH('Data above threshold'!CB$4,'Raw Data'!$3:$3,0)-1)),"",OFFSET('Raw Data'!$A$3,MATCH('Data above threshold'!$A13,'Raw Data'!$B$4:$B$185,0),MATCH('Data above threshold'!CB$4,'Raw Data'!$3:$3,0)-1))</f>
        <v>0.142857</v>
      </c>
      <c r="CC13" s="107" t="n">
        <f aca="true">IF(ISBLANK(OFFSET('Raw Data'!$A$3,MATCH('Data above threshold'!$A13,'Raw Data'!$B$4:$B$185,0),MATCH('Data above threshold'!CC$4,'Raw Data'!$3:$3,0)-1)),"",OFFSET('Raw Data'!$A$3,MATCH('Data above threshold'!$A13,'Raw Data'!$B$4:$B$185,0),MATCH('Data above threshold'!CC$4,'Raw Data'!$3:$3,0)-1))</f>
        <v>0.333333</v>
      </c>
      <c r="CD13" s="107" t="n">
        <f aca="true">IF(ISBLANK(OFFSET('Raw Data'!$A$3,MATCH('Data above threshold'!$A13,'Raw Data'!$B$4:$B$185,0),MATCH('Data above threshold'!CD$4,'Raw Data'!$3:$3,0)-1)),"",OFFSET('Raw Data'!$A$3,MATCH('Data above threshold'!$A13,'Raw Data'!$B$4:$B$185,0),MATCH('Data above threshold'!CD$4,'Raw Data'!$3:$3,0)-1))</f>
        <v>1</v>
      </c>
      <c r="CE13" s="107" t="n">
        <f aca="true">IF(ISBLANK(OFFSET('Raw Data'!$A$3,MATCH('Data above threshold'!$A13,'Raw Data'!$B$4:$B$185,0),MATCH('Data above threshold'!CE$4,'Raw Data'!$3:$3,0)-1)),"",OFFSET('Raw Data'!$A$3,MATCH('Data above threshold'!$A13,'Raw Data'!$B$4:$B$185,0),MATCH('Data above threshold'!CE$4,'Raw Data'!$3:$3,0)-1))</f>
        <v>0.2857143</v>
      </c>
      <c r="CF13" s="107" t="n">
        <f aca="true">IF(ISBLANK(OFFSET('Raw Data'!$A$3,MATCH('Data above threshold'!$A13,'Raw Data'!$B$4:$B$185,0),MATCH('Data above threshold'!CF$4,'Raw Data'!$3:$3,0)-1)),"",OFFSET('Raw Data'!$A$3,MATCH('Data above threshold'!$A13,'Raw Data'!$B$4:$B$185,0),MATCH('Data above threshold'!CF$4,'Raw Data'!$3:$3,0)-1))</f>
        <v>0</v>
      </c>
      <c r="CG13" s="107" t="n">
        <f aca="true">IF(ISBLANK(OFFSET('Raw Data'!$A$3,MATCH('Data above threshold'!$A13,'Raw Data'!$B$4:$B$185,0),MATCH('Data above threshold'!CG$4,'Raw Data'!$3:$3,0)-1)),"",OFFSET('Raw Data'!$A$3,MATCH('Data above threshold'!$A13,'Raw Data'!$B$4:$B$185,0),MATCH('Data above threshold'!CG$4,'Raw Data'!$3:$3,0)-1))</f>
        <v>0</v>
      </c>
      <c r="CH13" s="107" t="n">
        <f aca="true">IF(ISBLANK(OFFSET('Raw Data'!$A$3,MATCH('Data above threshold'!$A13,'Raw Data'!$B$4:$B$185,0),MATCH('Data above threshold'!CH$4,'Raw Data'!$3:$3,0)-1)),"",OFFSET('Raw Data'!$A$3,MATCH('Data above threshold'!$A13,'Raw Data'!$B$4:$B$185,0),MATCH('Data above threshold'!CH$4,'Raw Data'!$3:$3,0)-1))</f>
        <v>2</v>
      </c>
      <c r="CI13" s="107" t="str">
        <f aca="true">IF(ISBLANK(OFFSET('Raw Data'!$A$3,MATCH('Data above threshold'!$A13,'Raw Data'!$B$4:$B$185,0),MATCH('Data above threshold'!CI$4,'Raw Data'!$3:$3,0)-1)),"",OFFSET('Raw Data'!$A$3,MATCH('Data above threshold'!$A13,'Raw Data'!$B$4:$B$185,0),MATCH('Data above threshold'!CI$4,'Raw Data'!$3:$3,0)-1))</f>
        <v/>
      </c>
      <c r="CJ13" s="107" t="n">
        <f aca="true">IF(ISBLANK(OFFSET('Raw Data'!$A$3,MATCH('Data above threshold'!$A13,'Raw Data'!$B$4:$B$185,0),MATCH('Data above threshold'!CJ$4,'Raw Data'!$3:$3,0)-1)),"",OFFSET('Raw Data'!$A$3,MATCH('Data above threshold'!$A13,'Raw Data'!$B$4:$B$185,0),MATCH('Data above threshold'!CJ$4,'Raw Data'!$3:$3,0)-1))</f>
        <v>0</v>
      </c>
      <c r="CK13" s="107" t="n">
        <f aca="true">IF(ISBLANK(OFFSET('Raw Data'!$A$3,MATCH('Data above threshold'!$A13,'Raw Data'!$B$4:$B$185,0),MATCH('Data above threshold'!CK$4,'Raw Data'!$3:$3,0)-1)),"",OFFSET('Raw Data'!$A$3,MATCH('Data above threshold'!$A13,'Raw Data'!$B$4:$B$185,0),MATCH('Data above threshold'!CK$4,'Raw Data'!$3:$3,0)-1))</f>
        <v>0</v>
      </c>
      <c r="CL13" s="107" t="n">
        <f aca="true">IF(ISBLANK(OFFSET('Raw Data'!$A$3,MATCH('Data above threshold'!$A13,'Raw Data'!$B$4:$B$185,0),MATCH('Data above threshold'!CL$4,'Raw Data'!$3:$3,0)-1)),"",OFFSET('Raw Data'!$A$3,MATCH('Data above threshold'!$A13,'Raw Data'!$B$4:$B$185,0),MATCH('Data above threshold'!CL$4,'Raw Data'!$3:$3,0)-1))</f>
        <v>0.57142857</v>
      </c>
      <c r="CM13" s="107" t="n">
        <f aca="true">IF(ISBLANK(OFFSET('Raw Data'!$A$3,MATCH('Data above threshold'!$A13,'Raw Data'!$B$4:$B$185,0),MATCH('Data above threshold'!CM$4,'Raw Data'!$3:$3,0)-1)),"",OFFSET('Raw Data'!$A$3,MATCH('Data above threshold'!$A13,'Raw Data'!$B$4:$B$185,0),MATCH('Data above threshold'!CM$4,'Raw Data'!$3:$3,0)-1))</f>
        <v>0.285714</v>
      </c>
      <c r="CN13" s="107" t="n">
        <f aca="true">IF(ISBLANK(OFFSET('Raw Data'!$A$3,MATCH('Data above threshold'!$A13,'Raw Data'!$B$4:$B$185,0),MATCH('Data above threshold'!CN$4,'Raw Data'!$3:$3,0)-1)),"",OFFSET('Raw Data'!$A$3,MATCH('Data above threshold'!$A13,'Raw Data'!$B$4:$B$185,0),MATCH('Data above threshold'!CN$4,'Raw Data'!$3:$3,0)-1))</f>
        <v>0</v>
      </c>
      <c r="CO13" s="107" t="n">
        <f aca="true">IF(ISBLANK(OFFSET('Raw Data'!$A$3,MATCH('Data above threshold'!$A13,'Raw Data'!$B$4:$B$185,0),MATCH('Data above threshold'!CO$4,'Raw Data'!$3:$3,0)-1)),"",OFFSET('Raw Data'!$A$3,MATCH('Data above threshold'!$A13,'Raw Data'!$B$4:$B$185,0),MATCH('Data above threshold'!CO$4,'Raw Data'!$3:$3,0)-1))</f>
        <v>0</v>
      </c>
      <c r="CP13" s="107" t="n">
        <f aca="true">IF(ISBLANK(OFFSET('Raw Data'!$A$3,MATCH('Data above threshold'!$A13,'Raw Data'!$B$4:$B$185,0),MATCH('Data above threshold'!CP$4,'Raw Data'!$3:$3,0)-1)),"",OFFSET('Raw Data'!$A$3,MATCH('Data above threshold'!$A13,'Raw Data'!$B$4:$B$185,0),MATCH('Data above threshold'!CP$4,'Raw Data'!$3:$3,0)-1))</f>
        <v>0</v>
      </c>
      <c r="CQ13" s="107" t="n">
        <f aca="true">IF(ISBLANK(OFFSET('Raw Data'!$A$3,MATCH('Data above threshold'!$A13,'Raw Data'!$B$4:$B$185,0),MATCH('Data above threshold'!CQ$4,'Raw Data'!$3:$3,0)-1)),"",OFFSET('Raw Data'!$A$3,MATCH('Data above threshold'!$A13,'Raw Data'!$B$4:$B$185,0),MATCH('Data above threshold'!CQ$4,'Raw Data'!$3:$3,0)-1))</f>
        <v>0.857143</v>
      </c>
      <c r="CR13" s="107" t="n">
        <f aca="true">IF(ISBLANK(OFFSET('Raw Data'!$A$3,MATCH('Data above threshold'!$A13,'Raw Data'!$B$4:$B$185,0),MATCH('Data above threshold'!CR$4,'Raw Data'!$3:$3,0)-1)),"",OFFSET('Raw Data'!$A$3,MATCH('Data above threshold'!$A13,'Raw Data'!$B$4:$B$185,0),MATCH('Data above threshold'!CR$4,'Raw Data'!$3:$3,0)-1))</f>
        <v>0.42857143</v>
      </c>
    </row>
    <row r="14" s="103" customFormat="true" ht="16.5" hidden="false" customHeight="true" outlineLevel="0" collapsed="false">
      <c r="A14" s="107" t="n">
        <v>1123</v>
      </c>
      <c r="B14" s="107" t="n">
        <v>4</v>
      </c>
      <c r="C14" s="107" t="str">
        <f aca="true">IF(ISBLANK(OFFSET('Raw Data'!$A$3,MATCH('Data above threshold'!$A14,'Raw Data'!$B$4:$B$185,0),MATCH('Data above threshold'!C$4,'Raw Data'!$3:$3,0)-1)),"",OFFSET('Raw Data'!$A$3,MATCH('Data above threshold'!$A14,'Raw Data'!$B$4:$B$185,0),MATCH('Data above threshold'!C$4,'Raw Data'!$3:$3,0)-1))</f>
        <v/>
      </c>
      <c r="D14" s="107" t="str">
        <f aca="true">IF(ISBLANK(OFFSET('Raw Data'!$A$3,MATCH('Data above threshold'!$A14,'Raw Data'!$B$4:$B$185,0),MATCH('Data above threshold'!D$4,'Raw Data'!$3:$3,0)-1)),"",OFFSET('Raw Data'!$A$3,MATCH('Data above threshold'!$A14,'Raw Data'!$B$4:$B$185,0),MATCH('Data above threshold'!D$4,'Raw Data'!$3:$3,0)-1))</f>
        <v>Expert assessment data - C.12</v>
      </c>
      <c r="E14" s="107" t="str">
        <f aca="true">IF(ISBLANK(OFFSET('Raw Data'!$A$3,MATCH('Data above threshold'!$A14,'Raw Data'!$B$4:$B$185,0),MATCH('Data above threshold'!E$4,'Raw Data'!$3:$3,0)-1)),"",OFFSET('Raw Data'!$A$3,MATCH('Data above threshold'!$A14,'Raw Data'!$B$4:$B$185,0),MATCH('Data above threshold'!E$4,'Raw Data'!$3:$3,0)-1))</f>
        <v>Do consumer organisations have the right to represent consumers in class action suits in your country in2020?</v>
      </c>
      <c r="F14" s="107" t="str">
        <f aca="true">IF(ISBLANK(OFFSET('Raw Data'!$A$3,MATCH('Data above threshold'!$A14,'Raw Data'!$B$4:$B$185,0),MATCH('Data above threshold'!F$4,'Raw Data'!$3:$3,0)-1)),"",OFFSET('Raw Data'!$A$3,MATCH('Data above threshold'!$A14,'Raw Data'!$B$4:$B$185,0),MATCH('Data above threshold'!F$4,'Raw Data'!$3:$3,0)-1))</f>
        <v/>
      </c>
      <c r="G14" s="107" t="str">
        <f aca="true">IF(ISBLANK(OFFSET('Raw Data'!$A$3,MATCH('Data above threshold'!$A14,'Raw Data'!$B$4:$B$185,0),MATCH('Data above threshold'!G$4,'Raw Data'!$3:$3,0)-1)),"",OFFSET('Raw Data'!$A$3,MATCH('Data above threshold'!$A14,'Raw Data'!$B$4:$B$185,0),MATCH('Data above threshold'!G$4,'Raw Data'!$3:$3,0)-1))</f>
        <v/>
      </c>
      <c r="H14" s="107" t="str">
        <f aca="true">IF(ISBLANK(OFFSET('Raw Data'!$A$3,MATCH('Data above threshold'!$A14,'Raw Data'!$B$4:$B$185,0),MATCH('Data above threshold'!H$4,'Raw Data'!$3:$3,0)-1)),"",OFFSET('Raw Data'!$A$3,MATCH('Data above threshold'!$A14,'Raw Data'!$B$4:$B$185,0),MATCH('Data above threshold'!H$4,'Raw Data'!$3:$3,0)-1))</f>
        <v>Consumers International Survey</v>
      </c>
      <c r="I14" s="107" t="str">
        <f aca="true">IF(ISBLANK(OFFSET('Raw Data'!$A$3,MATCH('Data above threshold'!$A14,'Raw Data'!$B$4:$B$185,0),MATCH('Data above threshold'!I$4,'Raw Data'!$3:$3,0)-1)),"",OFFSET('Raw Data'!$A$3,MATCH('Data above threshold'!$A14,'Raw Data'!$B$4:$B$185,0),MATCH('Data above threshold'!I$4,'Raw Data'!$3:$3,0)-1))</f>
        <v/>
      </c>
      <c r="J14" s="107" t="str">
        <f aca="true">IF(ISBLANK(OFFSET('Raw Data'!$A$3,MATCH('Data above threshold'!$A14,'Raw Data'!$B$4:$B$185,0),MATCH('Data above threshold'!J$4,'Raw Data'!$3:$3,0)-1)),"",OFFSET('Raw Data'!$A$3,MATCH('Data above threshold'!$A14,'Raw Data'!$B$4:$B$185,0),MATCH('Data above threshold'!J$4,'Raw Data'!$3:$3,0)-1))</f>
        <v/>
      </c>
      <c r="K14" s="107" t="str">
        <f aca="true">IF(ISBLANK(OFFSET('Raw Data'!$A$3,MATCH('Data above threshold'!$A14,'Raw Data'!$B$4:$B$185,0),MATCH('Data above threshold'!K$4,'Raw Data'!$3:$3,0)-1)),"",OFFSET('Raw Data'!$A$3,MATCH('Data above threshold'!$A14,'Raw Data'!$B$4:$B$185,0),MATCH('Data above threshold'!K$4,'Raw Data'!$3:$3,0)-1))</f>
        <v>Plus</v>
      </c>
      <c r="L14" s="107" t="str">
        <f aca="true">IF(ISBLANK(OFFSET('Raw Data'!$A$3,MATCH('Data above threshold'!$A14,'Raw Data'!$B$4:$B$185,0),MATCH('Data above threshold'!L$4,'Raw Data'!$3:$3,0)-1)),"",OFFSET('Raw Data'!$A$3,MATCH('Data above threshold'!$A14,'Raw Data'!$B$4:$B$185,0),MATCH('Data above threshold'!L$4,'Raw Data'!$3:$3,0)-1))</f>
        <v/>
      </c>
      <c r="M14" s="105" t="n">
        <f aca="false" t="array" ref="M14:M14">IFERROR(SKEW(IF(ISNUMBER(Q14:CR14),Q14:CR14,"")),"")</f>
        <v>-1.40299644464959</v>
      </c>
      <c r="N14" s="107" t="n">
        <v>0</v>
      </c>
      <c r="O14" s="107" t="str">
        <f aca="true">IF(ISBLANK(OFFSET('Raw Data'!$A$3,MATCH('Data above threshold'!$A14,'Raw Data'!$B$4:$B$185,0),MATCH('Data above threshold'!O$4,'Raw Data'!$3:$3,0)-1)),"",OFFSET('Raw Data'!$A$3,MATCH('Data above threshold'!$A14,'Raw Data'!$B$4:$B$185,0),MATCH('Data above threshold'!O$4,'Raw Data'!$3:$3,0)-1))</f>
        <v/>
      </c>
      <c r="P14" s="106" t="n">
        <f aca="false" t="array" ref="P14:P14">IF(B14&lt;4,"",1-IFERROR(SUM(ISNUMBER(Q14:CR14)*(1-$Q$3:$CR$3))/COUNTIF($Q$3:$CR$3,0),0))</f>
        <v>0.0875</v>
      </c>
      <c r="Q14" s="107" t="n">
        <f aca="true">IF(ISBLANK(OFFSET('Raw Data'!$A$3,MATCH('Data above threshold'!$A14,'Raw Data'!$B$4:$B$185,0),MATCH('Data above threshold'!Q$4,'Raw Data'!$3:$3,0)-1)),"",OFFSET('Raw Data'!$A$3,MATCH('Data above threshold'!$A14,'Raw Data'!$B$4:$B$185,0),MATCH('Data above threshold'!Q$4,'Raw Data'!$3:$3,0)-1))</f>
        <v>2</v>
      </c>
      <c r="R14" s="107" t="n">
        <f aca="true">IF(ISBLANK(OFFSET('Raw Data'!$A$3,MATCH('Data above threshold'!$A14,'Raw Data'!$B$4:$B$185,0),MATCH('Data above threshold'!R$4,'Raw Data'!$3:$3,0)-1)),"",OFFSET('Raw Data'!$A$3,MATCH('Data above threshold'!$A14,'Raw Data'!$B$4:$B$185,0),MATCH('Data above threshold'!R$4,'Raw Data'!$3:$3,0)-1))</f>
        <v>1</v>
      </c>
      <c r="S14" s="107" t="str">
        <f aca="true">IF(ISBLANK(OFFSET('Raw Data'!$A$3,MATCH('Data above threshold'!$A14,'Raw Data'!$B$4:$B$185,0),MATCH('Data above threshold'!S$4,'Raw Data'!$3:$3,0)-1)),"",OFFSET('Raw Data'!$A$3,MATCH('Data above threshold'!$A14,'Raw Data'!$B$4:$B$185,0),MATCH('Data above threshold'!S$4,'Raw Data'!$3:$3,0)-1))</f>
        <v/>
      </c>
      <c r="T14" s="107" t="n">
        <f aca="true">IF(ISBLANK(OFFSET('Raw Data'!$A$3,MATCH('Data above threshold'!$A14,'Raw Data'!$B$4:$B$185,0),MATCH('Data above threshold'!T$4,'Raw Data'!$3:$3,0)-1)),"",OFFSET('Raw Data'!$A$3,MATCH('Data above threshold'!$A14,'Raw Data'!$B$4:$B$185,0),MATCH('Data above threshold'!T$4,'Raw Data'!$3:$3,0)-1))</f>
        <v>2</v>
      </c>
      <c r="U14" s="107" t="n">
        <f aca="true">IF(ISBLANK(OFFSET('Raw Data'!$A$3,MATCH('Data above threshold'!$A14,'Raw Data'!$B$4:$B$185,0),MATCH('Data above threshold'!U$4,'Raw Data'!$3:$3,0)-1)),"",OFFSET('Raw Data'!$A$3,MATCH('Data above threshold'!$A14,'Raw Data'!$B$4:$B$185,0),MATCH('Data above threshold'!U$4,'Raw Data'!$3:$3,0)-1))</f>
        <v>2</v>
      </c>
      <c r="V14" s="107" t="n">
        <f aca="true">IF(ISBLANK(OFFSET('Raw Data'!$A$3,MATCH('Data above threshold'!$A14,'Raw Data'!$B$4:$B$185,0),MATCH('Data above threshold'!V$4,'Raw Data'!$3:$3,0)-1)),"",OFFSET('Raw Data'!$A$3,MATCH('Data above threshold'!$A14,'Raw Data'!$B$4:$B$185,0),MATCH('Data above threshold'!V$4,'Raw Data'!$3:$3,0)-1))</f>
        <v>2</v>
      </c>
      <c r="W14" s="107" t="n">
        <f aca="true">IF(ISBLANK(OFFSET('Raw Data'!$A$3,MATCH('Data above threshold'!$A14,'Raw Data'!$B$4:$B$185,0),MATCH('Data above threshold'!W$4,'Raw Data'!$3:$3,0)-1)),"",OFFSET('Raw Data'!$A$3,MATCH('Data above threshold'!$A14,'Raw Data'!$B$4:$B$185,0),MATCH('Data above threshold'!W$4,'Raw Data'!$3:$3,0)-1))</f>
        <v>2</v>
      </c>
      <c r="X14" s="107" t="n">
        <f aca="true">IF(ISBLANK(OFFSET('Raw Data'!$A$3,MATCH('Data above threshold'!$A14,'Raw Data'!$B$4:$B$185,0),MATCH('Data above threshold'!X$4,'Raw Data'!$3:$3,0)-1)),"",OFFSET('Raw Data'!$A$3,MATCH('Data above threshold'!$A14,'Raw Data'!$B$4:$B$185,0),MATCH('Data above threshold'!X$4,'Raw Data'!$3:$3,0)-1))</f>
        <v>2</v>
      </c>
      <c r="Y14" s="107" t="n">
        <f aca="true">IF(ISBLANK(OFFSET('Raw Data'!$A$3,MATCH('Data above threshold'!$A14,'Raw Data'!$B$4:$B$185,0),MATCH('Data above threshold'!Y$4,'Raw Data'!$3:$3,0)-1)),"",OFFSET('Raw Data'!$A$3,MATCH('Data above threshold'!$A14,'Raw Data'!$B$4:$B$185,0),MATCH('Data above threshold'!Y$4,'Raw Data'!$3:$3,0)-1))</f>
        <v>0</v>
      </c>
      <c r="Z14" s="107" t="n">
        <f aca="true">IF(ISBLANK(OFFSET('Raw Data'!$A$3,MATCH('Data above threshold'!$A14,'Raw Data'!$B$4:$B$185,0),MATCH('Data above threshold'!Z$4,'Raw Data'!$3:$3,0)-1)),"",OFFSET('Raw Data'!$A$3,MATCH('Data above threshold'!$A14,'Raw Data'!$B$4:$B$185,0),MATCH('Data above threshold'!Z$4,'Raw Data'!$3:$3,0)-1))</f>
        <v>2</v>
      </c>
      <c r="AA14" s="107" t="str">
        <f aca="true">IF(ISBLANK(OFFSET('Raw Data'!$A$3,MATCH('Data above threshold'!$A14,'Raw Data'!$B$4:$B$185,0),MATCH('Data above threshold'!AA$4,'Raw Data'!$3:$3,0)-1)),"",OFFSET('Raw Data'!$A$3,MATCH('Data above threshold'!$A14,'Raw Data'!$B$4:$B$185,0),MATCH('Data above threshold'!AA$4,'Raw Data'!$3:$3,0)-1))</f>
        <v/>
      </c>
      <c r="AB14" s="107" t="n">
        <f aca="true">IF(ISBLANK(OFFSET('Raw Data'!$A$3,MATCH('Data above threshold'!$A14,'Raw Data'!$B$4:$B$185,0),MATCH('Data above threshold'!AB$4,'Raw Data'!$3:$3,0)-1)),"",OFFSET('Raw Data'!$A$3,MATCH('Data above threshold'!$A14,'Raw Data'!$B$4:$B$185,0),MATCH('Data above threshold'!AB$4,'Raw Data'!$3:$3,0)-1))</f>
        <v>2</v>
      </c>
      <c r="AC14" s="107" t="n">
        <f aca="true">IF(ISBLANK(OFFSET('Raw Data'!$A$3,MATCH('Data above threshold'!$A14,'Raw Data'!$B$4:$B$185,0),MATCH('Data above threshold'!AC$4,'Raw Data'!$3:$3,0)-1)),"",OFFSET('Raw Data'!$A$3,MATCH('Data above threshold'!$A14,'Raw Data'!$B$4:$B$185,0),MATCH('Data above threshold'!AC$4,'Raw Data'!$3:$3,0)-1))</f>
        <v>2</v>
      </c>
      <c r="AD14" s="107" t="n">
        <f aca="true">IF(ISBLANK(OFFSET('Raw Data'!$A$3,MATCH('Data above threshold'!$A14,'Raw Data'!$B$4:$B$185,0),MATCH('Data above threshold'!AD$4,'Raw Data'!$3:$3,0)-1)),"",OFFSET('Raw Data'!$A$3,MATCH('Data above threshold'!$A14,'Raw Data'!$B$4:$B$185,0),MATCH('Data above threshold'!AD$4,'Raw Data'!$3:$3,0)-1))</f>
        <v>1</v>
      </c>
      <c r="AE14" s="107" t="n">
        <f aca="true">IF(ISBLANK(OFFSET('Raw Data'!$A$3,MATCH('Data above threshold'!$A14,'Raw Data'!$B$4:$B$185,0),MATCH('Data above threshold'!AE$4,'Raw Data'!$3:$3,0)-1)),"",OFFSET('Raw Data'!$A$3,MATCH('Data above threshold'!$A14,'Raw Data'!$B$4:$B$185,0),MATCH('Data above threshold'!AE$4,'Raw Data'!$3:$3,0)-1))</f>
        <v>2</v>
      </c>
      <c r="AF14" s="107" t="n">
        <f aca="true">IF(ISBLANK(OFFSET('Raw Data'!$A$3,MATCH('Data above threshold'!$A14,'Raw Data'!$B$4:$B$185,0),MATCH('Data above threshold'!AF$4,'Raw Data'!$3:$3,0)-1)),"",OFFSET('Raw Data'!$A$3,MATCH('Data above threshold'!$A14,'Raw Data'!$B$4:$B$185,0),MATCH('Data above threshold'!AF$4,'Raw Data'!$3:$3,0)-1))</f>
        <v>2</v>
      </c>
      <c r="AG14" s="107" t="n">
        <f aca="true">IF(ISBLANK(OFFSET('Raw Data'!$A$3,MATCH('Data above threshold'!$A14,'Raw Data'!$B$4:$B$185,0),MATCH('Data above threshold'!AG$4,'Raw Data'!$3:$3,0)-1)),"",OFFSET('Raw Data'!$A$3,MATCH('Data above threshold'!$A14,'Raw Data'!$B$4:$B$185,0),MATCH('Data above threshold'!AG$4,'Raw Data'!$3:$3,0)-1))</f>
        <v>2</v>
      </c>
      <c r="AH14" s="107" t="n">
        <f aca="true">IF(ISBLANK(OFFSET('Raw Data'!$A$3,MATCH('Data above threshold'!$A14,'Raw Data'!$B$4:$B$185,0),MATCH('Data above threshold'!AH$4,'Raw Data'!$3:$3,0)-1)),"",OFFSET('Raw Data'!$A$3,MATCH('Data above threshold'!$A14,'Raw Data'!$B$4:$B$185,0),MATCH('Data above threshold'!AH$4,'Raw Data'!$3:$3,0)-1))</f>
        <v>2</v>
      </c>
      <c r="AI14" s="107" t="n">
        <f aca="true">IF(ISBLANK(OFFSET('Raw Data'!$A$3,MATCH('Data above threshold'!$A14,'Raw Data'!$B$4:$B$185,0),MATCH('Data above threshold'!AI$4,'Raw Data'!$3:$3,0)-1)),"",OFFSET('Raw Data'!$A$3,MATCH('Data above threshold'!$A14,'Raw Data'!$B$4:$B$185,0),MATCH('Data above threshold'!AI$4,'Raw Data'!$3:$3,0)-1))</f>
        <v>2</v>
      </c>
      <c r="AJ14" s="107" t="n">
        <f aca="true">IF(ISBLANK(OFFSET('Raw Data'!$A$3,MATCH('Data above threshold'!$A14,'Raw Data'!$B$4:$B$185,0),MATCH('Data above threshold'!AJ$4,'Raw Data'!$3:$3,0)-1)),"",OFFSET('Raw Data'!$A$3,MATCH('Data above threshold'!$A14,'Raw Data'!$B$4:$B$185,0),MATCH('Data above threshold'!AJ$4,'Raw Data'!$3:$3,0)-1))</f>
        <v>2</v>
      </c>
      <c r="AK14" s="107" t="n">
        <f aca="true">IF(ISBLANK(OFFSET('Raw Data'!$A$3,MATCH('Data above threshold'!$A14,'Raw Data'!$B$4:$B$185,0),MATCH('Data above threshold'!AK$4,'Raw Data'!$3:$3,0)-1)),"",OFFSET('Raw Data'!$A$3,MATCH('Data above threshold'!$A14,'Raw Data'!$B$4:$B$185,0),MATCH('Data above threshold'!AK$4,'Raw Data'!$3:$3,0)-1))</f>
        <v>0</v>
      </c>
      <c r="AL14" s="107" t="n">
        <f aca="true">IF(ISBLANK(OFFSET('Raw Data'!$A$3,MATCH('Data above threshold'!$A14,'Raw Data'!$B$4:$B$185,0),MATCH('Data above threshold'!AL$4,'Raw Data'!$3:$3,0)-1)),"",OFFSET('Raw Data'!$A$3,MATCH('Data above threshold'!$A14,'Raw Data'!$B$4:$B$185,0),MATCH('Data above threshold'!AL$4,'Raw Data'!$3:$3,0)-1))</f>
        <v>2</v>
      </c>
      <c r="AM14" s="107" t="n">
        <f aca="true">IF(ISBLANK(OFFSET('Raw Data'!$A$3,MATCH('Data above threshold'!$A14,'Raw Data'!$B$4:$B$185,0),MATCH('Data above threshold'!AM$4,'Raw Data'!$3:$3,0)-1)),"",OFFSET('Raw Data'!$A$3,MATCH('Data above threshold'!$A14,'Raw Data'!$B$4:$B$185,0),MATCH('Data above threshold'!AM$4,'Raw Data'!$3:$3,0)-1))</f>
        <v>1</v>
      </c>
      <c r="AN14" s="107" t="n">
        <f aca="true">IF(ISBLANK(OFFSET('Raw Data'!$A$3,MATCH('Data above threshold'!$A14,'Raw Data'!$B$4:$B$185,0),MATCH('Data above threshold'!AN$4,'Raw Data'!$3:$3,0)-1)),"",OFFSET('Raw Data'!$A$3,MATCH('Data above threshold'!$A14,'Raw Data'!$B$4:$B$185,0),MATCH('Data above threshold'!AN$4,'Raw Data'!$3:$3,0)-1))</f>
        <v>1</v>
      </c>
      <c r="AO14" s="107" t="n">
        <f aca="true">IF(ISBLANK(OFFSET('Raw Data'!$A$3,MATCH('Data above threshold'!$A14,'Raw Data'!$B$4:$B$185,0),MATCH('Data above threshold'!AO$4,'Raw Data'!$3:$3,0)-1)),"",OFFSET('Raw Data'!$A$3,MATCH('Data above threshold'!$A14,'Raw Data'!$B$4:$B$185,0),MATCH('Data above threshold'!AO$4,'Raw Data'!$3:$3,0)-1))</f>
        <v>2</v>
      </c>
      <c r="AP14" s="107" t="str">
        <f aca="true">IF(ISBLANK(OFFSET('Raw Data'!$A$3,MATCH('Data above threshold'!$A14,'Raw Data'!$B$4:$B$185,0),MATCH('Data above threshold'!AP$4,'Raw Data'!$3:$3,0)-1)),"",OFFSET('Raw Data'!$A$3,MATCH('Data above threshold'!$A14,'Raw Data'!$B$4:$B$185,0),MATCH('Data above threshold'!AP$4,'Raw Data'!$3:$3,0)-1))</f>
        <v/>
      </c>
      <c r="AQ14" s="107" t="str">
        <f aca="true">IF(ISBLANK(OFFSET('Raw Data'!$A$3,MATCH('Data above threshold'!$A14,'Raw Data'!$B$4:$B$185,0),MATCH('Data above threshold'!AQ$4,'Raw Data'!$3:$3,0)-1)),"",OFFSET('Raw Data'!$A$3,MATCH('Data above threshold'!$A14,'Raw Data'!$B$4:$B$185,0),MATCH('Data above threshold'!AQ$4,'Raw Data'!$3:$3,0)-1))</f>
        <v/>
      </c>
      <c r="AR14" s="107" t="n">
        <f aca="true">IF(ISBLANK(OFFSET('Raw Data'!$A$3,MATCH('Data above threshold'!$A14,'Raw Data'!$B$4:$B$185,0),MATCH('Data above threshold'!AR$4,'Raw Data'!$3:$3,0)-1)),"",OFFSET('Raw Data'!$A$3,MATCH('Data above threshold'!$A14,'Raw Data'!$B$4:$B$185,0),MATCH('Data above threshold'!AR$4,'Raw Data'!$3:$3,0)-1))</f>
        <v>1</v>
      </c>
      <c r="AS14" s="107" t="n">
        <f aca="true">IF(ISBLANK(OFFSET('Raw Data'!$A$3,MATCH('Data above threshold'!$A14,'Raw Data'!$B$4:$B$185,0),MATCH('Data above threshold'!AS$4,'Raw Data'!$3:$3,0)-1)),"",OFFSET('Raw Data'!$A$3,MATCH('Data above threshold'!$A14,'Raw Data'!$B$4:$B$185,0),MATCH('Data above threshold'!AS$4,'Raw Data'!$3:$3,0)-1))</f>
        <v>2</v>
      </c>
      <c r="AT14" s="107" t="n">
        <f aca="true">IF(ISBLANK(OFFSET('Raw Data'!$A$3,MATCH('Data above threshold'!$A14,'Raw Data'!$B$4:$B$185,0),MATCH('Data above threshold'!AT$4,'Raw Data'!$3:$3,0)-1)),"",OFFSET('Raw Data'!$A$3,MATCH('Data above threshold'!$A14,'Raw Data'!$B$4:$B$185,0),MATCH('Data above threshold'!AT$4,'Raw Data'!$3:$3,0)-1))</f>
        <v>2</v>
      </c>
      <c r="AU14" s="107" t="n">
        <f aca="true">IF(ISBLANK(OFFSET('Raw Data'!$A$3,MATCH('Data above threshold'!$A14,'Raw Data'!$B$4:$B$185,0),MATCH('Data above threshold'!AU$4,'Raw Data'!$3:$3,0)-1)),"",OFFSET('Raw Data'!$A$3,MATCH('Data above threshold'!$A14,'Raw Data'!$B$4:$B$185,0),MATCH('Data above threshold'!AU$4,'Raw Data'!$3:$3,0)-1))</f>
        <v>2</v>
      </c>
      <c r="AV14" s="107" t="n">
        <f aca="true">IF(ISBLANK(OFFSET('Raw Data'!$A$3,MATCH('Data above threshold'!$A14,'Raw Data'!$B$4:$B$185,0),MATCH('Data above threshold'!AV$4,'Raw Data'!$3:$3,0)-1)),"",OFFSET('Raw Data'!$A$3,MATCH('Data above threshold'!$A14,'Raw Data'!$B$4:$B$185,0),MATCH('Data above threshold'!AV$4,'Raw Data'!$3:$3,0)-1))</f>
        <v>2</v>
      </c>
      <c r="AW14" s="107" t="n">
        <f aca="true">IF(ISBLANK(OFFSET('Raw Data'!$A$3,MATCH('Data above threshold'!$A14,'Raw Data'!$B$4:$B$185,0),MATCH('Data above threshold'!AW$4,'Raw Data'!$3:$3,0)-1)),"",OFFSET('Raw Data'!$A$3,MATCH('Data above threshold'!$A14,'Raw Data'!$B$4:$B$185,0),MATCH('Data above threshold'!AW$4,'Raw Data'!$3:$3,0)-1))</f>
        <v>2</v>
      </c>
      <c r="AX14" s="107" t="str">
        <f aca="true">IF(ISBLANK(OFFSET('Raw Data'!$A$3,MATCH('Data above threshold'!$A14,'Raw Data'!$B$4:$B$185,0),MATCH('Data above threshold'!AX$4,'Raw Data'!$3:$3,0)-1)),"",OFFSET('Raw Data'!$A$3,MATCH('Data above threshold'!$A14,'Raw Data'!$B$4:$B$185,0),MATCH('Data above threshold'!AX$4,'Raw Data'!$3:$3,0)-1))</f>
        <v/>
      </c>
      <c r="AY14" s="107" t="n">
        <f aca="true">IF(ISBLANK(OFFSET('Raw Data'!$A$3,MATCH('Data above threshold'!$A14,'Raw Data'!$B$4:$B$185,0),MATCH('Data above threshold'!AY$4,'Raw Data'!$3:$3,0)-1)),"",OFFSET('Raw Data'!$A$3,MATCH('Data above threshold'!$A14,'Raw Data'!$B$4:$B$185,0),MATCH('Data above threshold'!AY$4,'Raw Data'!$3:$3,0)-1))</f>
        <v>2</v>
      </c>
      <c r="AZ14" s="107" t="n">
        <f aca="true">IF(ISBLANK(OFFSET('Raw Data'!$A$3,MATCH('Data above threshold'!$A14,'Raw Data'!$B$4:$B$185,0),MATCH('Data above threshold'!AZ$4,'Raw Data'!$3:$3,0)-1)),"",OFFSET('Raw Data'!$A$3,MATCH('Data above threshold'!$A14,'Raw Data'!$B$4:$B$185,0),MATCH('Data above threshold'!AZ$4,'Raw Data'!$3:$3,0)-1))</f>
        <v>0</v>
      </c>
      <c r="BA14" s="107" t="n">
        <f aca="true">IF(ISBLANK(OFFSET('Raw Data'!$A$3,MATCH('Data above threshold'!$A14,'Raw Data'!$B$4:$B$185,0),MATCH('Data above threshold'!BA$4,'Raw Data'!$3:$3,0)-1)),"",OFFSET('Raw Data'!$A$3,MATCH('Data above threshold'!$A14,'Raw Data'!$B$4:$B$185,0),MATCH('Data above threshold'!BA$4,'Raw Data'!$3:$3,0)-1))</f>
        <v>1.33</v>
      </c>
      <c r="BB14" s="107" t="n">
        <f aca="true">IF(ISBLANK(OFFSET('Raw Data'!$A$3,MATCH('Data above threshold'!$A14,'Raw Data'!$B$4:$B$185,0),MATCH('Data above threshold'!BB$4,'Raw Data'!$3:$3,0)-1)),"",OFFSET('Raw Data'!$A$3,MATCH('Data above threshold'!$A14,'Raw Data'!$B$4:$B$185,0),MATCH('Data above threshold'!BB$4,'Raw Data'!$3:$3,0)-1))</f>
        <v>2</v>
      </c>
      <c r="BC14" s="107" t="n">
        <f aca="true">IF(ISBLANK(OFFSET('Raw Data'!$A$3,MATCH('Data above threshold'!$A14,'Raw Data'!$B$4:$B$185,0),MATCH('Data above threshold'!BC$4,'Raw Data'!$3:$3,0)-1)),"",OFFSET('Raw Data'!$A$3,MATCH('Data above threshold'!$A14,'Raw Data'!$B$4:$B$185,0),MATCH('Data above threshold'!BC$4,'Raw Data'!$3:$3,0)-1))</f>
        <v>0</v>
      </c>
      <c r="BD14" s="107" t="n">
        <f aca="true">IF(ISBLANK(OFFSET('Raw Data'!$A$3,MATCH('Data above threshold'!$A14,'Raw Data'!$B$4:$B$185,0),MATCH('Data above threshold'!BD$4,'Raw Data'!$3:$3,0)-1)),"",OFFSET('Raw Data'!$A$3,MATCH('Data above threshold'!$A14,'Raw Data'!$B$4:$B$185,0),MATCH('Data above threshold'!BD$4,'Raw Data'!$3:$3,0)-1))</f>
        <v>2</v>
      </c>
      <c r="BE14" s="107" t="n">
        <f aca="true">IF(ISBLANK(OFFSET('Raw Data'!$A$3,MATCH('Data above threshold'!$A14,'Raw Data'!$B$4:$B$185,0),MATCH('Data above threshold'!BE$4,'Raw Data'!$3:$3,0)-1)),"",OFFSET('Raw Data'!$A$3,MATCH('Data above threshold'!$A14,'Raw Data'!$B$4:$B$185,0),MATCH('Data above threshold'!BE$4,'Raw Data'!$3:$3,0)-1))</f>
        <v>1.67</v>
      </c>
      <c r="BF14" s="107" t="n">
        <f aca="true">IF(ISBLANK(OFFSET('Raw Data'!$A$3,MATCH('Data above threshold'!$A14,'Raw Data'!$B$4:$B$185,0),MATCH('Data above threshold'!BF$4,'Raw Data'!$3:$3,0)-1)),"",OFFSET('Raw Data'!$A$3,MATCH('Data above threshold'!$A14,'Raw Data'!$B$4:$B$185,0),MATCH('Data above threshold'!BF$4,'Raw Data'!$3:$3,0)-1))</f>
        <v>2</v>
      </c>
      <c r="BG14" s="107" t="n">
        <f aca="true">IF(ISBLANK(OFFSET('Raw Data'!$A$3,MATCH('Data above threshold'!$A14,'Raw Data'!$B$4:$B$185,0),MATCH('Data above threshold'!BG$4,'Raw Data'!$3:$3,0)-1)),"",OFFSET('Raw Data'!$A$3,MATCH('Data above threshold'!$A14,'Raw Data'!$B$4:$B$185,0),MATCH('Data above threshold'!BG$4,'Raw Data'!$3:$3,0)-1))</f>
        <v>2</v>
      </c>
      <c r="BH14" s="107" t="n">
        <f aca="true">IF(ISBLANK(OFFSET('Raw Data'!$A$3,MATCH('Data above threshold'!$A14,'Raw Data'!$B$4:$B$185,0),MATCH('Data above threshold'!BH$4,'Raw Data'!$3:$3,0)-1)),"",OFFSET('Raw Data'!$A$3,MATCH('Data above threshold'!$A14,'Raw Data'!$B$4:$B$185,0),MATCH('Data above threshold'!BH$4,'Raw Data'!$3:$3,0)-1))</f>
        <v>2</v>
      </c>
      <c r="BI14" s="107" t="n">
        <f aca="true">IF(ISBLANK(OFFSET('Raw Data'!$A$3,MATCH('Data above threshold'!$A14,'Raw Data'!$B$4:$B$185,0),MATCH('Data above threshold'!BI$4,'Raw Data'!$3:$3,0)-1)),"",OFFSET('Raw Data'!$A$3,MATCH('Data above threshold'!$A14,'Raw Data'!$B$4:$B$185,0),MATCH('Data above threshold'!BI$4,'Raw Data'!$3:$3,0)-1))</f>
        <v>2</v>
      </c>
      <c r="BJ14" s="107" t="n">
        <f aca="true">IF(ISBLANK(OFFSET('Raw Data'!$A$3,MATCH('Data above threshold'!$A14,'Raw Data'!$B$4:$B$185,0),MATCH('Data above threshold'!BJ$4,'Raw Data'!$3:$3,0)-1)),"",OFFSET('Raw Data'!$A$3,MATCH('Data above threshold'!$A14,'Raw Data'!$B$4:$B$185,0),MATCH('Data above threshold'!BJ$4,'Raw Data'!$3:$3,0)-1))</f>
        <v>0</v>
      </c>
      <c r="BK14" s="107" t="n">
        <f aca="true">IF(ISBLANK(OFFSET('Raw Data'!$A$3,MATCH('Data above threshold'!$A14,'Raw Data'!$B$4:$B$185,0),MATCH('Data above threshold'!BK$4,'Raw Data'!$3:$3,0)-1)),"",OFFSET('Raw Data'!$A$3,MATCH('Data above threshold'!$A14,'Raw Data'!$B$4:$B$185,0),MATCH('Data above threshold'!BK$4,'Raw Data'!$3:$3,0)-1))</f>
        <v>0</v>
      </c>
      <c r="BL14" s="107" t="n">
        <f aca="true">IF(ISBLANK(OFFSET('Raw Data'!$A$3,MATCH('Data above threshold'!$A14,'Raw Data'!$B$4:$B$185,0),MATCH('Data above threshold'!BL$4,'Raw Data'!$3:$3,0)-1)),"",OFFSET('Raw Data'!$A$3,MATCH('Data above threshold'!$A14,'Raw Data'!$B$4:$B$185,0),MATCH('Data above threshold'!BL$4,'Raw Data'!$3:$3,0)-1))</f>
        <v>0</v>
      </c>
      <c r="BM14" s="107" t="n">
        <f aca="true">IF(ISBLANK(OFFSET('Raw Data'!$A$3,MATCH('Data above threshold'!$A14,'Raw Data'!$B$4:$B$185,0),MATCH('Data above threshold'!BM$4,'Raw Data'!$3:$3,0)-1)),"",OFFSET('Raw Data'!$A$3,MATCH('Data above threshold'!$A14,'Raw Data'!$B$4:$B$185,0),MATCH('Data above threshold'!BM$4,'Raw Data'!$3:$3,0)-1))</f>
        <v>2</v>
      </c>
      <c r="BN14" s="107" t="n">
        <f aca="true">IF(ISBLANK(OFFSET('Raw Data'!$A$3,MATCH('Data above threshold'!$A14,'Raw Data'!$B$4:$B$185,0),MATCH('Data above threshold'!BN$4,'Raw Data'!$3:$3,0)-1)),"",OFFSET('Raw Data'!$A$3,MATCH('Data above threshold'!$A14,'Raw Data'!$B$4:$B$185,0),MATCH('Data above threshold'!BN$4,'Raw Data'!$3:$3,0)-1))</f>
        <v>2</v>
      </c>
      <c r="BO14" s="107" t="n">
        <f aca="true">IF(ISBLANK(OFFSET('Raw Data'!$A$3,MATCH('Data above threshold'!$A14,'Raw Data'!$B$4:$B$185,0),MATCH('Data above threshold'!BO$4,'Raw Data'!$3:$3,0)-1)),"",OFFSET('Raw Data'!$A$3,MATCH('Data above threshold'!$A14,'Raw Data'!$B$4:$B$185,0),MATCH('Data above threshold'!BO$4,'Raw Data'!$3:$3,0)-1))</f>
        <v>2</v>
      </c>
      <c r="BP14" s="107" t="n">
        <f aca="true">IF(ISBLANK(OFFSET('Raw Data'!$A$3,MATCH('Data above threshold'!$A14,'Raw Data'!$B$4:$B$185,0),MATCH('Data above threshold'!BP$4,'Raw Data'!$3:$3,0)-1)),"",OFFSET('Raw Data'!$A$3,MATCH('Data above threshold'!$A14,'Raw Data'!$B$4:$B$185,0),MATCH('Data above threshold'!BP$4,'Raw Data'!$3:$3,0)-1))</f>
        <v>2</v>
      </c>
      <c r="BQ14" s="107" t="n">
        <f aca="true">IF(ISBLANK(OFFSET('Raw Data'!$A$3,MATCH('Data above threshold'!$A14,'Raw Data'!$B$4:$B$185,0),MATCH('Data above threshold'!BQ$4,'Raw Data'!$3:$3,0)-1)),"",OFFSET('Raw Data'!$A$3,MATCH('Data above threshold'!$A14,'Raw Data'!$B$4:$B$185,0),MATCH('Data above threshold'!BQ$4,'Raw Data'!$3:$3,0)-1))</f>
        <v>2</v>
      </c>
      <c r="BR14" s="107" t="n">
        <f aca="true">IF(ISBLANK(OFFSET('Raw Data'!$A$3,MATCH('Data above threshold'!$A14,'Raw Data'!$B$4:$B$185,0),MATCH('Data above threshold'!BR$4,'Raw Data'!$3:$3,0)-1)),"",OFFSET('Raw Data'!$A$3,MATCH('Data above threshold'!$A14,'Raw Data'!$B$4:$B$185,0),MATCH('Data above threshold'!BR$4,'Raw Data'!$3:$3,0)-1))</f>
        <v>2</v>
      </c>
      <c r="BS14" s="107" t="n">
        <f aca="true">IF(ISBLANK(OFFSET('Raw Data'!$A$3,MATCH('Data above threshold'!$A14,'Raw Data'!$B$4:$B$185,0),MATCH('Data above threshold'!BS$4,'Raw Data'!$3:$3,0)-1)),"",OFFSET('Raw Data'!$A$3,MATCH('Data above threshold'!$A14,'Raw Data'!$B$4:$B$185,0),MATCH('Data above threshold'!BS$4,'Raw Data'!$3:$3,0)-1))</f>
        <v>2</v>
      </c>
      <c r="BT14" s="107" t="n">
        <f aca="true">IF(ISBLANK(OFFSET('Raw Data'!$A$3,MATCH('Data above threshold'!$A14,'Raw Data'!$B$4:$B$185,0),MATCH('Data above threshold'!BT$4,'Raw Data'!$3:$3,0)-1)),"",OFFSET('Raw Data'!$A$3,MATCH('Data above threshold'!$A14,'Raw Data'!$B$4:$B$185,0),MATCH('Data above threshold'!BT$4,'Raw Data'!$3:$3,0)-1))</f>
        <v>2</v>
      </c>
      <c r="BU14" s="107" t="n">
        <f aca="true">IF(ISBLANK(OFFSET('Raw Data'!$A$3,MATCH('Data above threshold'!$A14,'Raw Data'!$B$4:$B$185,0),MATCH('Data above threshold'!BU$4,'Raw Data'!$3:$3,0)-1)),"",OFFSET('Raw Data'!$A$3,MATCH('Data above threshold'!$A14,'Raw Data'!$B$4:$B$185,0),MATCH('Data above threshold'!BU$4,'Raw Data'!$3:$3,0)-1))</f>
        <v>1.33</v>
      </c>
      <c r="BV14" s="107" t="n">
        <f aca="true">IF(ISBLANK(OFFSET('Raw Data'!$A$3,MATCH('Data above threshold'!$A14,'Raw Data'!$B$4:$B$185,0),MATCH('Data above threshold'!BV$4,'Raw Data'!$3:$3,0)-1)),"",OFFSET('Raw Data'!$A$3,MATCH('Data above threshold'!$A14,'Raw Data'!$B$4:$B$185,0),MATCH('Data above threshold'!BV$4,'Raw Data'!$3:$3,0)-1))</f>
        <v>2</v>
      </c>
      <c r="BW14" s="107" t="n">
        <f aca="true">IF(ISBLANK(OFFSET('Raw Data'!$A$3,MATCH('Data above threshold'!$A14,'Raw Data'!$B$4:$B$185,0),MATCH('Data above threshold'!BW$4,'Raw Data'!$3:$3,0)-1)),"",OFFSET('Raw Data'!$A$3,MATCH('Data above threshold'!$A14,'Raw Data'!$B$4:$B$185,0),MATCH('Data above threshold'!BW$4,'Raw Data'!$3:$3,0)-1))</f>
        <v>0</v>
      </c>
      <c r="BX14" s="107" t="n">
        <f aca="true">IF(ISBLANK(OFFSET('Raw Data'!$A$3,MATCH('Data above threshold'!$A14,'Raw Data'!$B$4:$B$185,0),MATCH('Data above threshold'!BX$4,'Raw Data'!$3:$3,0)-1)),"",OFFSET('Raw Data'!$A$3,MATCH('Data above threshold'!$A14,'Raw Data'!$B$4:$B$185,0),MATCH('Data above threshold'!BX$4,'Raw Data'!$3:$3,0)-1))</f>
        <v>2</v>
      </c>
      <c r="BY14" s="107" t="n">
        <f aca="true">IF(ISBLANK(OFFSET('Raw Data'!$A$3,MATCH('Data above threshold'!$A14,'Raw Data'!$B$4:$B$185,0),MATCH('Data above threshold'!BY$4,'Raw Data'!$3:$3,0)-1)),"",OFFSET('Raw Data'!$A$3,MATCH('Data above threshold'!$A14,'Raw Data'!$B$4:$B$185,0),MATCH('Data above threshold'!BY$4,'Raw Data'!$3:$3,0)-1))</f>
        <v>2</v>
      </c>
      <c r="BZ14" s="107" t="n">
        <f aca="true">IF(ISBLANK(OFFSET('Raw Data'!$A$3,MATCH('Data above threshold'!$A14,'Raw Data'!$B$4:$B$185,0),MATCH('Data above threshold'!BZ$4,'Raw Data'!$3:$3,0)-1)),"",OFFSET('Raw Data'!$A$3,MATCH('Data above threshold'!$A14,'Raw Data'!$B$4:$B$185,0),MATCH('Data above threshold'!BZ$4,'Raw Data'!$3:$3,0)-1))</f>
        <v>2</v>
      </c>
      <c r="CA14" s="107" t="n">
        <f aca="true">IF(ISBLANK(OFFSET('Raw Data'!$A$3,MATCH('Data above threshold'!$A14,'Raw Data'!$B$4:$B$185,0),MATCH('Data above threshold'!CA$4,'Raw Data'!$3:$3,0)-1)),"",OFFSET('Raw Data'!$A$3,MATCH('Data above threshold'!$A14,'Raw Data'!$B$4:$B$185,0),MATCH('Data above threshold'!CA$4,'Raw Data'!$3:$3,0)-1))</f>
        <v>2</v>
      </c>
      <c r="CB14" s="107" t="n">
        <f aca="true">IF(ISBLANK(OFFSET('Raw Data'!$A$3,MATCH('Data above threshold'!$A14,'Raw Data'!$B$4:$B$185,0),MATCH('Data above threshold'!CB$4,'Raw Data'!$3:$3,0)-1)),"",OFFSET('Raw Data'!$A$3,MATCH('Data above threshold'!$A14,'Raw Data'!$B$4:$B$185,0),MATCH('Data above threshold'!CB$4,'Raw Data'!$3:$3,0)-1))</f>
        <v>1</v>
      </c>
      <c r="CC14" s="107" t="n">
        <f aca="true">IF(ISBLANK(OFFSET('Raw Data'!$A$3,MATCH('Data above threshold'!$A14,'Raw Data'!$B$4:$B$185,0),MATCH('Data above threshold'!CC$4,'Raw Data'!$3:$3,0)-1)),"",OFFSET('Raw Data'!$A$3,MATCH('Data above threshold'!$A14,'Raw Data'!$B$4:$B$185,0),MATCH('Data above threshold'!CC$4,'Raw Data'!$3:$3,0)-1))</f>
        <v>0</v>
      </c>
      <c r="CD14" s="107" t="n">
        <f aca="true">IF(ISBLANK(OFFSET('Raw Data'!$A$3,MATCH('Data above threshold'!$A14,'Raw Data'!$B$4:$B$185,0),MATCH('Data above threshold'!CD$4,'Raw Data'!$3:$3,0)-1)),"",OFFSET('Raw Data'!$A$3,MATCH('Data above threshold'!$A14,'Raw Data'!$B$4:$B$185,0),MATCH('Data above threshold'!CD$4,'Raw Data'!$3:$3,0)-1))</f>
        <v>1</v>
      </c>
      <c r="CE14" s="107" t="n">
        <f aca="true">IF(ISBLANK(OFFSET('Raw Data'!$A$3,MATCH('Data above threshold'!$A14,'Raw Data'!$B$4:$B$185,0),MATCH('Data above threshold'!CE$4,'Raw Data'!$3:$3,0)-1)),"",OFFSET('Raw Data'!$A$3,MATCH('Data above threshold'!$A14,'Raw Data'!$B$4:$B$185,0),MATCH('Data above threshold'!CE$4,'Raw Data'!$3:$3,0)-1))</f>
        <v>0</v>
      </c>
      <c r="CF14" s="107" t="n">
        <f aca="true">IF(ISBLANK(OFFSET('Raw Data'!$A$3,MATCH('Data above threshold'!$A14,'Raw Data'!$B$4:$B$185,0),MATCH('Data above threshold'!CF$4,'Raw Data'!$3:$3,0)-1)),"",OFFSET('Raw Data'!$A$3,MATCH('Data above threshold'!$A14,'Raw Data'!$B$4:$B$185,0),MATCH('Data above threshold'!CF$4,'Raw Data'!$3:$3,0)-1))</f>
        <v>2</v>
      </c>
      <c r="CG14" s="107" t="n">
        <f aca="true">IF(ISBLANK(OFFSET('Raw Data'!$A$3,MATCH('Data above threshold'!$A14,'Raw Data'!$B$4:$B$185,0),MATCH('Data above threshold'!CG$4,'Raw Data'!$3:$3,0)-1)),"",OFFSET('Raw Data'!$A$3,MATCH('Data above threshold'!$A14,'Raw Data'!$B$4:$B$185,0),MATCH('Data above threshold'!CG$4,'Raw Data'!$3:$3,0)-1))</f>
        <v>2</v>
      </c>
      <c r="CH14" s="107" t="n">
        <f aca="true">IF(ISBLANK(OFFSET('Raw Data'!$A$3,MATCH('Data above threshold'!$A14,'Raw Data'!$B$4:$B$185,0),MATCH('Data above threshold'!CH$4,'Raw Data'!$3:$3,0)-1)),"",OFFSET('Raw Data'!$A$3,MATCH('Data above threshold'!$A14,'Raw Data'!$B$4:$B$185,0),MATCH('Data above threshold'!CH$4,'Raw Data'!$3:$3,0)-1))</f>
        <v>2</v>
      </c>
      <c r="CI14" s="107" t="n">
        <f aca="true">IF(ISBLANK(OFFSET('Raw Data'!$A$3,MATCH('Data above threshold'!$A14,'Raw Data'!$B$4:$B$185,0),MATCH('Data above threshold'!CI$4,'Raw Data'!$3:$3,0)-1)),"",OFFSET('Raw Data'!$A$3,MATCH('Data above threshold'!$A14,'Raw Data'!$B$4:$B$185,0),MATCH('Data above threshold'!CI$4,'Raw Data'!$3:$3,0)-1))</f>
        <v>2</v>
      </c>
      <c r="CJ14" s="107" t="n">
        <f aca="true">IF(ISBLANK(OFFSET('Raw Data'!$A$3,MATCH('Data above threshold'!$A14,'Raw Data'!$B$4:$B$185,0),MATCH('Data above threshold'!CJ$4,'Raw Data'!$3:$3,0)-1)),"",OFFSET('Raw Data'!$A$3,MATCH('Data above threshold'!$A14,'Raw Data'!$B$4:$B$185,0),MATCH('Data above threshold'!CJ$4,'Raw Data'!$3:$3,0)-1))</f>
        <v>2</v>
      </c>
      <c r="CK14" s="107" t="n">
        <f aca="true">IF(ISBLANK(OFFSET('Raw Data'!$A$3,MATCH('Data above threshold'!$A14,'Raw Data'!$B$4:$B$185,0),MATCH('Data above threshold'!CK$4,'Raw Data'!$3:$3,0)-1)),"",OFFSET('Raw Data'!$A$3,MATCH('Data above threshold'!$A14,'Raw Data'!$B$4:$B$185,0),MATCH('Data above threshold'!CK$4,'Raw Data'!$3:$3,0)-1))</f>
        <v>2</v>
      </c>
      <c r="CL14" s="107" t="str">
        <f aca="true">IF(ISBLANK(OFFSET('Raw Data'!$A$3,MATCH('Data above threshold'!$A14,'Raw Data'!$B$4:$B$185,0),MATCH('Data above threshold'!CL$4,'Raw Data'!$3:$3,0)-1)),"",OFFSET('Raw Data'!$A$3,MATCH('Data above threshold'!$A14,'Raw Data'!$B$4:$B$185,0),MATCH('Data above threshold'!CL$4,'Raw Data'!$3:$3,0)-1))</f>
        <v/>
      </c>
      <c r="CM14" s="107" t="n">
        <f aca="true">IF(ISBLANK(OFFSET('Raw Data'!$A$3,MATCH('Data above threshold'!$A14,'Raw Data'!$B$4:$B$185,0),MATCH('Data above threshold'!CM$4,'Raw Data'!$3:$3,0)-1)),"",OFFSET('Raw Data'!$A$3,MATCH('Data above threshold'!$A14,'Raw Data'!$B$4:$B$185,0),MATCH('Data above threshold'!CM$4,'Raw Data'!$3:$3,0)-1))</f>
        <v>1</v>
      </c>
      <c r="CN14" s="107" t="n">
        <f aca="true">IF(ISBLANK(OFFSET('Raw Data'!$A$3,MATCH('Data above threshold'!$A14,'Raw Data'!$B$4:$B$185,0),MATCH('Data above threshold'!CN$4,'Raw Data'!$3:$3,0)-1)),"",OFFSET('Raw Data'!$A$3,MATCH('Data above threshold'!$A14,'Raw Data'!$B$4:$B$185,0),MATCH('Data above threshold'!CN$4,'Raw Data'!$3:$3,0)-1))</f>
        <v>2</v>
      </c>
      <c r="CO14" s="107" t="n">
        <f aca="true">IF(ISBLANK(OFFSET('Raw Data'!$A$3,MATCH('Data above threshold'!$A14,'Raw Data'!$B$4:$B$185,0),MATCH('Data above threshold'!CO$4,'Raw Data'!$3:$3,0)-1)),"",OFFSET('Raw Data'!$A$3,MATCH('Data above threshold'!$A14,'Raw Data'!$B$4:$B$185,0),MATCH('Data above threshold'!CO$4,'Raw Data'!$3:$3,0)-1))</f>
        <v>0</v>
      </c>
      <c r="CP14" s="107" t="str">
        <f aca="true">IF(ISBLANK(OFFSET('Raw Data'!$A$3,MATCH('Data above threshold'!$A14,'Raw Data'!$B$4:$B$185,0),MATCH('Data above threshold'!CP$4,'Raw Data'!$3:$3,0)-1)),"",OFFSET('Raw Data'!$A$3,MATCH('Data above threshold'!$A14,'Raw Data'!$B$4:$B$185,0),MATCH('Data above threshold'!CP$4,'Raw Data'!$3:$3,0)-1))</f>
        <v/>
      </c>
      <c r="CQ14" s="107" t="n">
        <f aca="true">IF(ISBLANK(OFFSET('Raw Data'!$A$3,MATCH('Data above threshold'!$A14,'Raw Data'!$B$4:$B$185,0),MATCH('Data above threshold'!CQ$4,'Raw Data'!$3:$3,0)-1)),"",OFFSET('Raw Data'!$A$3,MATCH('Data above threshold'!$A14,'Raw Data'!$B$4:$B$185,0),MATCH('Data above threshold'!CQ$4,'Raw Data'!$3:$3,0)-1))</f>
        <v>2</v>
      </c>
      <c r="CR14" s="107" t="n">
        <f aca="true">IF(ISBLANK(OFFSET('Raw Data'!$A$3,MATCH('Data above threshold'!$A14,'Raw Data'!$B$4:$B$185,0),MATCH('Data above threshold'!CR$4,'Raw Data'!$3:$3,0)-1)),"",OFFSET('Raw Data'!$A$3,MATCH('Data above threshold'!$A14,'Raw Data'!$B$4:$B$185,0),MATCH('Data above threshold'!CR$4,'Raw Data'!$3:$3,0)-1))</f>
        <v>2</v>
      </c>
    </row>
    <row r="15" s="103" customFormat="true" ht="15.5" hidden="false" customHeight="false" outlineLevel="0" collapsed="false">
      <c r="A15" s="107" t="n">
        <v>1130</v>
      </c>
      <c r="B15" s="107" t="n">
        <v>3</v>
      </c>
      <c r="C15" s="107" t="str">
        <f aca="true">IF(ISBLANK(OFFSET('Raw Data'!$A$3,MATCH('Data above threshold'!$A15,'Raw Data'!$B$4:$B$185,0),MATCH('Data above threshold'!C$4,'Raw Data'!$3:$3,0)-1)),"",OFFSET('Raw Data'!$A$3,MATCH('Data above threshold'!$A15,'Raw Data'!$B$4:$B$185,0),MATCH('Data above threshold'!C$4,'Raw Data'!$3:$3,0)-1))</f>
        <v>Engagement in policy-making</v>
      </c>
      <c r="D15" s="107" t="str">
        <f aca="true">IF(ISBLANK(OFFSET('Raw Data'!$A$3,MATCH('Data above threshold'!$A15,'Raw Data'!$B$4:$B$185,0),MATCH('Data above threshold'!D$4,'Raw Data'!$3:$3,0)-1)),"",OFFSET('Raw Data'!$A$3,MATCH('Data above threshold'!$A15,'Raw Data'!$B$4:$B$185,0),MATCH('Data above threshold'!D$4,'Raw Data'!$3:$3,0)-1))</f>
        <v/>
      </c>
      <c r="E15" s="107" t="str">
        <f aca="true">IF(ISBLANK(OFFSET('Raw Data'!$A$3,MATCH('Data above threshold'!$A15,'Raw Data'!$B$4:$B$185,0),MATCH('Data above threshold'!E$4,'Raw Data'!$3:$3,0)-1)),"",OFFSET('Raw Data'!$A$3,MATCH('Data above threshold'!$A15,'Raw Data'!$B$4:$B$185,0),MATCH('Data above threshold'!E$4,'Raw Data'!$3:$3,0)-1))</f>
        <v/>
      </c>
      <c r="F15" s="107" t="str">
        <f aca="true">IF(ISBLANK(OFFSET('Raw Data'!$A$3,MATCH('Data above threshold'!$A15,'Raw Data'!$B$4:$B$185,0),MATCH('Data above threshold'!F$4,'Raw Data'!$3:$3,0)-1)),"",OFFSET('Raw Data'!$A$3,MATCH('Data above threshold'!$A15,'Raw Data'!$B$4:$B$185,0),MATCH('Data above threshold'!F$4,'Raw Data'!$3:$3,0)-1))</f>
        <v/>
      </c>
      <c r="G15" s="107" t="str">
        <f aca="true">IF(ISBLANK(OFFSET('Raw Data'!$A$3,MATCH('Data above threshold'!$A15,'Raw Data'!$B$4:$B$185,0),MATCH('Data above threshold'!G$4,'Raw Data'!$3:$3,0)-1)),"",OFFSET('Raw Data'!$A$3,MATCH('Data above threshold'!$A15,'Raw Data'!$B$4:$B$185,0),MATCH('Data above threshold'!G$4,'Raw Data'!$3:$3,0)-1))</f>
        <v/>
      </c>
      <c r="H15" s="107" t="str">
        <f aca="true">IF(ISBLANK(OFFSET('Raw Data'!$A$3,MATCH('Data above threshold'!$A15,'Raw Data'!$B$4:$B$185,0),MATCH('Data above threshold'!H$4,'Raw Data'!$3:$3,0)-1)),"",OFFSET('Raw Data'!$A$3,MATCH('Data above threshold'!$A15,'Raw Data'!$B$4:$B$185,0),MATCH('Data above threshold'!H$4,'Raw Data'!$3:$3,0)-1))</f>
        <v/>
      </c>
      <c r="I15" s="107" t="str">
        <f aca="true">IF(ISBLANK(OFFSET('Raw Data'!$A$3,MATCH('Data above threshold'!$A15,'Raw Data'!$B$4:$B$185,0),MATCH('Data above threshold'!I$4,'Raw Data'!$3:$3,0)-1)),"",OFFSET('Raw Data'!$A$3,MATCH('Data above threshold'!$A15,'Raw Data'!$B$4:$B$185,0),MATCH('Data above threshold'!I$4,'Raw Data'!$3:$3,0)-1))</f>
        <v/>
      </c>
      <c r="J15" s="107" t="str">
        <f aca="true">IF(ISBLANK(OFFSET('Raw Data'!$A$3,MATCH('Data above threshold'!$A15,'Raw Data'!$B$4:$B$185,0),MATCH('Data above threshold'!J$4,'Raw Data'!$3:$3,0)-1)),"",OFFSET('Raw Data'!$A$3,MATCH('Data above threshold'!$A15,'Raw Data'!$B$4:$B$185,0),MATCH('Data above threshold'!J$4,'Raw Data'!$3:$3,0)-1))</f>
        <v/>
      </c>
      <c r="K15" s="107" t="str">
        <f aca="true">IF(ISBLANK(OFFSET('Raw Data'!$A$3,MATCH('Data above threshold'!$A15,'Raw Data'!$B$4:$B$185,0),MATCH('Data above threshold'!K$4,'Raw Data'!$3:$3,0)-1)),"",OFFSET('Raw Data'!$A$3,MATCH('Data above threshold'!$A15,'Raw Data'!$B$4:$B$185,0),MATCH('Data above threshold'!K$4,'Raw Data'!$3:$3,0)-1))</f>
        <v/>
      </c>
      <c r="L15" s="107" t="str">
        <f aca="true">IF(ISBLANK(OFFSET('Raw Data'!$A$3,MATCH('Data above threshold'!$A15,'Raw Data'!$B$4:$B$185,0),MATCH('Data above threshold'!L$4,'Raw Data'!$3:$3,0)-1)),"",OFFSET('Raw Data'!$A$3,MATCH('Data above threshold'!$A15,'Raw Data'!$B$4:$B$185,0),MATCH('Data above threshold'!L$4,'Raw Data'!$3:$3,0)-1))</f>
        <v/>
      </c>
      <c r="M15" s="105" t="str">
        <f aca="false" t="array" ref="M15:M15">IFERROR(SKEW(IF(ISNUMBER(Q15:CR15),Q15:CR15,"")),"")</f>
        <v/>
      </c>
      <c r="N15" s="107"/>
      <c r="O15" s="107"/>
      <c r="P15" s="106" t="str">
        <f aca="false" t="array" ref="P15:P15">IF(B15&lt;4,"",1-IFERROR(SUM(ISNUMBER(Q15:CR15)*(1-$Q$3:$CR$3))/COUNTIF($Q$3:$CR$3,0),0))</f>
        <v/>
      </c>
      <c r="Q15" s="107" t="str">
        <f aca="true">IF(ISBLANK(OFFSET('Raw Data'!$A$3,MATCH('Data above threshold'!$A15,'Raw Data'!$B$4:$B$185,0),MATCH('Data above threshold'!Q$4,'Raw Data'!$3:$3,0)-1)),"",OFFSET('Raw Data'!$A$3,MATCH('Data above threshold'!$A15,'Raw Data'!$B$4:$B$185,0),MATCH('Data above threshold'!Q$4,'Raw Data'!$3:$3,0)-1))</f>
        <v/>
      </c>
      <c r="R15" s="107" t="str">
        <f aca="true">IF(ISBLANK(OFFSET('Raw Data'!$A$3,MATCH('Data above threshold'!$A15,'Raw Data'!$B$4:$B$185,0),MATCH('Data above threshold'!R$4,'Raw Data'!$3:$3,0)-1)),"",OFFSET('Raw Data'!$A$3,MATCH('Data above threshold'!$A15,'Raw Data'!$B$4:$B$185,0),MATCH('Data above threshold'!R$4,'Raw Data'!$3:$3,0)-1))</f>
        <v/>
      </c>
      <c r="S15" s="107" t="str">
        <f aca="true">IF(ISBLANK(OFFSET('Raw Data'!$A$3,MATCH('Data above threshold'!$A15,'Raw Data'!$B$4:$B$185,0),MATCH('Data above threshold'!S$4,'Raw Data'!$3:$3,0)-1)),"",OFFSET('Raw Data'!$A$3,MATCH('Data above threshold'!$A15,'Raw Data'!$B$4:$B$185,0),MATCH('Data above threshold'!S$4,'Raw Data'!$3:$3,0)-1))</f>
        <v/>
      </c>
      <c r="T15" s="107" t="str">
        <f aca="true">IF(ISBLANK(OFFSET('Raw Data'!$A$3,MATCH('Data above threshold'!$A15,'Raw Data'!$B$4:$B$185,0),MATCH('Data above threshold'!T$4,'Raw Data'!$3:$3,0)-1)),"",OFFSET('Raw Data'!$A$3,MATCH('Data above threshold'!$A15,'Raw Data'!$B$4:$B$185,0),MATCH('Data above threshold'!T$4,'Raw Data'!$3:$3,0)-1))</f>
        <v/>
      </c>
      <c r="U15" s="107" t="str">
        <f aca="true">IF(ISBLANK(OFFSET('Raw Data'!$A$3,MATCH('Data above threshold'!$A15,'Raw Data'!$B$4:$B$185,0),MATCH('Data above threshold'!U$4,'Raw Data'!$3:$3,0)-1)),"",OFFSET('Raw Data'!$A$3,MATCH('Data above threshold'!$A15,'Raw Data'!$B$4:$B$185,0),MATCH('Data above threshold'!U$4,'Raw Data'!$3:$3,0)-1))</f>
        <v/>
      </c>
      <c r="V15" s="107" t="str">
        <f aca="true">IF(ISBLANK(OFFSET('Raw Data'!$A$3,MATCH('Data above threshold'!$A15,'Raw Data'!$B$4:$B$185,0),MATCH('Data above threshold'!V$4,'Raw Data'!$3:$3,0)-1)),"",OFFSET('Raw Data'!$A$3,MATCH('Data above threshold'!$A15,'Raw Data'!$B$4:$B$185,0),MATCH('Data above threshold'!V$4,'Raw Data'!$3:$3,0)-1))</f>
        <v/>
      </c>
      <c r="W15" s="107" t="str">
        <f aca="true">IF(ISBLANK(OFFSET('Raw Data'!$A$3,MATCH('Data above threshold'!$A15,'Raw Data'!$B$4:$B$185,0),MATCH('Data above threshold'!W$4,'Raw Data'!$3:$3,0)-1)),"",OFFSET('Raw Data'!$A$3,MATCH('Data above threshold'!$A15,'Raw Data'!$B$4:$B$185,0),MATCH('Data above threshold'!W$4,'Raw Data'!$3:$3,0)-1))</f>
        <v/>
      </c>
      <c r="X15" s="107" t="str">
        <f aca="true">IF(ISBLANK(OFFSET('Raw Data'!$A$3,MATCH('Data above threshold'!$A15,'Raw Data'!$B$4:$B$185,0),MATCH('Data above threshold'!X$4,'Raw Data'!$3:$3,0)-1)),"",OFFSET('Raw Data'!$A$3,MATCH('Data above threshold'!$A15,'Raw Data'!$B$4:$B$185,0),MATCH('Data above threshold'!X$4,'Raw Data'!$3:$3,0)-1))</f>
        <v/>
      </c>
      <c r="Y15" s="107" t="str">
        <f aca="true">IF(ISBLANK(OFFSET('Raw Data'!$A$3,MATCH('Data above threshold'!$A15,'Raw Data'!$B$4:$B$185,0),MATCH('Data above threshold'!Y$4,'Raw Data'!$3:$3,0)-1)),"",OFFSET('Raw Data'!$A$3,MATCH('Data above threshold'!$A15,'Raw Data'!$B$4:$B$185,0),MATCH('Data above threshold'!Y$4,'Raw Data'!$3:$3,0)-1))</f>
        <v/>
      </c>
      <c r="Z15" s="107" t="str">
        <f aca="true">IF(ISBLANK(OFFSET('Raw Data'!$A$3,MATCH('Data above threshold'!$A15,'Raw Data'!$B$4:$B$185,0),MATCH('Data above threshold'!Z$4,'Raw Data'!$3:$3,0)-1)),"",OFFSET('Raw Data'!$A$3,MATCH('Data above threshold'!$A15,'Raw Data'!$B$4:$B$185,0),MATCH('Data above threshold'!Z$4,'Raw Data'!$3:$3,0)-1))</f>
        <v/>
      </c>
      <c r="AA15" s="107" t="str">
        <f aca="true">IF(ISBLANK(OFFSET('Raw Data'!$A$3,MATCH('Data above threshold'!$A15,'Raw Data'!$B$4:$B$185,0),MATCH('Data above threshold'!AA$4,'Raw Data'!$3:$3,0)-1)),"",OFFSET('Raw Data'!$A$3,MATCH('Data above threshold'!$A15,'Raw Data'!$B$4:$B$185,0),MATCH('Data above threshold'!AA$4,'Raw Data'!$3:$3,0)-1))</f>
        <v/>
      </c>
      <c r="AB15" s="107" t="str">
        <f aca="true">IF(ISBLANK(OFFSET('Raw Data'!$A$3,MATCH('Data above threshold'!$A15,'Raw Data'!$B$4:$B$185,0),MATCH('Data above threshold'!AB$4,'Raw Data'!$3:$3,0)-1)),"",OFFSET('Raw Data'!$A$3,MATCH('Data above threshold'!$A15,'Raw Data'!$B$4:$B$185,0),MATCH('Data above threshold'!AB$4,'Raw Data'!$3:$3,0)-1))</f>
        <v/>
      </c>
      <c r="AC15" s="107" t="str">
        <f aca="true">IF(ISBLANK(OFFSET('Raw Data'!$A$3,MATCH('Data above threshold'!$A15,'Raw Data'!$B$4:$B$185,0),MATCH('Data above threshold'!AC$4,'Raw Data'!$3:$3,0)-1)),"",OFFSET('Raw Data'!$A$3,MATCH('Data above threshold'!$A15,'Raw Data'!$B$4:$B$185,0),MATCH('Data above threshold'!AC$4,'Raw Data'!$3:$3,0)-1))</f>
        <v/>
      </c>
      <c r="AD15" s="107" t="str">
        <f aca="true">IF(ISBLANK(OFFSET('Raw Data'!$A$3,MATCH('Data above threshold'!$A15,'Raw Data'!$B$4:$B$185,0),MATCH('Data above threshold'!AD$4,'Raw Data'!$3:$3,0)-1)),"",OFFSET('Raw Data'!$A$3,MATCH('Data above threshold'!$A15,'Raw Data'!$B$4:$B$185,0),MATCH('Data above threshold'!AD$4,'Raw Data'!$3:$3,0)-1))</f>
        <v/>
      </c>
      <c r="AE15" s="107" t="str">
        <f aca="true">IF(ISBLANK(OFFSET('Raw Data'!$A$3,MATCH('Data above threshold'!$A15,'Raw Data'!$B$4:$B$185,0),MATCH('Data above threshold'!AE$4,'Raw Data'!$3:$3,0)-1)),"",OFFSET('Raw Data'!$A$3,MATCH('Data above threshold'!$A15,'Raw Data'!$B$4:$B$185,0),MATCH('Data above threshold'!AE$4,'Raw Data'!$3:$3,0)-1))</f>
        <v/>
      </c>
      <c r="AF15" s="107" t="str">
        <f aca="true">IF(ISBLANK(OFFSET('Raw Data'!$A$3,MATCH('Data above threshold'!$A15,'Raw Data'!$B$4:$B$185,0),MATCH('Data above threshold'!AF$4,'Raw Data'!$3:$3,0)-1)),"",OFFSET('Raw Data'!$A$3,MATCH('Data above threshold'!$A15,'Raw Data'!$B$4:$B$185,0),MATCH('Data above threshold'!AF$4,'Raw Data'!$3:$3,0)-1))</f>
        <v/>
      </c>
      <c r="AG15" s="107" t="str">
        <f aca="true">IF(ISBLANK(OFFSET('Raw Data'!$A$3,MATCH('Data above threshold'!$A15,'Raw Data'!$B$4:$B$185,0),MATCH('Data above threshold'!AG$4,'Raw Data'!$3:$3,0)-1)),"",OFFSET('Raw Data'!$A$3,MATCH('Data above threshold'!$A15,'Raw Data'!$B$4:$B$185,0),MATCH('Data above threshold'!AG$4,'Raw Data'!$3:$3,0)-1))</f>
        <v/>
      </c>
      <c r="AH15" s="107" t="str">
        <f aca="true">IF(ISBLANK(OFFSET('Raw Data'!$A$3,MATCH('Data above threshold'!$A15,'Raw Data'!$B$4:$B$185,0),MATCH('Data above threshold'!AH$4,'Raw Data'!$3:$3,0)-1)),"",OFFSET('Raw Data'!$A$3,MATCH('Data above threshold'!$A15,'Raw Data'!$B$4:$B$185,0),MATCH('Data above threshold'!AH$4,'Raw Data'!$3:$3,0)-1))</f>
        <v/>
      </c>
      <c r="AI15" s="107" t="str">
        <f aca="true">IF(ISBLANK(OFFSET('Raw Data'!$A$3,MATCH('Data above threshold'!$A15,'Raw Data'!$B$4:$B$185,0),MATCH('Data above threshold'!AI$4,'Raw Data'!$3:$3,0)-1)),"",OFFSET('Raw Data'!$A$3,MATCH('Data above threshold'!$A15,'Raw Data'!$B$4:$B$185,0),MATCH('Data above threshold'!AI$4,'Raw Data'!$3:$3,0)-1))</f>
        <v/>
      </c>
      <c r="AJ15" s="107" t="str">
        <f aca="true">IF(ISBLANK(OFFSET('Raw Data'!$A$3,MATCH('Data above threshold'!$A15,'Raw Data'!$B$4:$B$185,0),MATCH('Data above threshold'!AJ$4,'Raw Data'!$3:$3,0)-1)),"",OFFSET('Raw Data'!$A$3,MATCH('Data above threshold'!$A15,'Raw Data'!$B$4:$B$185,0),MATCH('Data above threshold'!AJ$4,'Raw Data'!$3:$3,0)-1))</f>
        <v/>
      </c>
      <c r="AK15" s="107" t="str">
        <f aca="true">IF(ISBLANK(OFFSET('Raw Data'!$A$3,MATCH('Data above threshold'!$A15,'Raw Data'!$B$4:$B$185,0),MATCH('Data above threshold'!AK$4,'Raw Data'!$3:$3,0)-1)),"",OFFSET('Raw Data'!$A$3,MATCH('Data above threshold'!$A15,'Raw Data'!$B$4:$B$185,0),MATCH('Data above threshold'!AK$4,'Raw Data'!$3:$3,0)-1))</f>
        <v/>
      </c>
      <c r="AL15" s="107" t="str">
        <f aca="true">IF(ISBLANK(OFFSET('Raw Data'!$A$3,MATCH('Data above threshold'!$A15,'Raw Data'!$B$4:$B$185,0),MATCH('Data above threshold'!AL$4,'Raw Data'!$3:$3,0)-1)),"",OFFSET('Raw Data'!$A$3,MATCH('Data above threshold'!$A15,'Raw Data'!$B$4:$B$185,0),MATCH('Data above threshold'!AL$4,'Raw Data'!$3:$3,0)-1))</f>
        <v/>
      </c>
      <c r="AM15" s="107" t="str">
        <f aca="true">IF(ISBLANK(OFFSET('Raw Data'!$A$3,MATCH('Data above threshold'!$A15,'Raw Data'!$B$4:$B$185,0),MATCH('Data above threshold'!AM$4,'Raw Data'!$3:$3,0)-1)),"",OFFSET('Raw Data'!$A$3,MATCH('Data above threshold'!$A15,'Raw Data'!$B$4:$B$185,0),MATCH('Data above threshold'!AM$4,'Raw Data'!$3:$3,0)-1))</f>
        <v/>
      </c>
      <c r="AN15" s="107" t="str">
        <f aca="true">IF(ISBLANK(OFFSET('Raw Data'!$A$3,MATCH('Data above threshold'!$A15,'Raw Data'!$B$4:$B$185,0),MATCH('Data above threshold'!AN$4,'Raw Data'!$3:$3,0)-1)),"",OFFSET('Raw Data'!$A$3,MATCH('Data above threshold'!$A15,'Raw Data'!$B$4:$B$185,0),MATCH('Data above threshold'!AN$4,'Raw Data'!$3:$3,0)-1))</f>
        <v/>
      </c>
      <c r="AO15" s="107" t="str">
        <f aca="true">IF(ISBLANK(OFFSET('Raw Data'!$A$3,MATCH('Data above threshold'!$A15,'Raw Data'!$B$4:$B$185,0),MATCH('Data above threshold'!AO$4,'Raw Data'!$3:$3,0)-1)),"",OFFSET('Raw Data'!$A$3,MATCH('Data above threshold'!$A15,'Raw Data'!$B$4:$B$185,0),MATCH('Data above threshold'!AO$4,'Raw Data'!$3:$3,0)-1))</f>
        <v/>
      </c>
      <c r="AP15" s="107" t="str">
        <f aca="true">IF(ISBLANK(OFFSET('Raw Data'!$A$3,MATCH('Data above threshold'!$A15,'Raw Data'!$B$4:$B$185,0),MATCH('Data above threshold'!AP$4,'Raw Data'!$3:$3,0)-1)),"",OFFSET('Raw Data'!$A$3,MATCH('Data above threshold'!$A15,'Raw Data'!$B$4:$B$185,0),MATCH('Data above threshold'!AP$4,'Raw Data'!$3:$3,0)-1))</f>
        <v/>
      </c>
      <c r="AQ15" s="107" t="str">
        <f aca="true">IF(ISBLANK(OFFSET('Raw Data'!$A$3,MATCH('Data above threshold'!$A15,'Raw Data'!$B$4:$B$185,0),MATCH('Data above threshold'!AQ$4,'Raw Data'!$3:$3,0)-1)),"",OFFSET('Raw Data'!$A$3,MATCH('Data above threshold'!$A15,'Raw Data'!$B$4:$B$185,0),MATCH('Data above threshold'!AQ$4,'Raw Data'!$3:$3,0)-1))</f>
        <v/>
      </c>
      <c r="AR15" s="107" t="str">
        <f aca="true">IF(ISBLANK(OFFSET('Raw Data'!$A$3,MATCH('Data above threshold'!$A15,'Raw Data'!$B$4:$B$185,0),MATCH('Data above threshold'!AR$4,'Raw Data'!$3:$3,0)-1)),"",OFFSET('Raw Data'!$A$3,MATCH('Data above threshold'!$A15,'Raw Data'!$B$4:$B$185,0),MATCH('Data above threshold'!AR$4,'Raw Data'!$3:$3,0)-1))</f>
        <v/>
      </c>
      <c r="AS15" s="107" t="str">
        <f aca="true">IF(ISBLANK(OFFSET('Raw Data'!$A$3,MATCH('Data above threshold'!$A15,'Raw Data'!$B$4:$B$185,0),MATCH('Data above threshold'!AS$4,'Raw Data'!$3:$3,0)-1)),"",OFFSET('Raw Data'!$A$3,MATCH('Data above threshold'!$A15,'Raw Data'!$B$4:$B$185,0),MATCH('Data above threshold'!AS$4,'Raw Data'!$3:$3,0)-1))</f>
        <v/>
      </c>
      <c r="AT15" s="107" t="str">
        <f aca="true">IF(ISBLANK(OFFSET('Raw Data'!$A$3,MATCH('Data above threshold'!$A15,'Raw Data'!$B$4:$B$185,0),MATCH('Data above threshold'!AT$4,'Raw Data'!$3:$3,0)-1)),"",OFFSET('Raw Data'!$A$3,MATCH('Data above threshold'!$A15,'Raw Data'!$B$4:$B$185,0),MATCH('Data above threshold'!AT$4,'Raw Data'!$3:$3,0)-1))</f>
        <v/>
      </c>
      <c r="AU15" s="107" t="str">
        <f aca="true">IF(ISBLANK(OFFSET('Raw Data'!$A$3,MATCH('Data above threshold'!$A15,'Raw Data'!$B$4:$B$185,0),MATCH('Data above threshold'!AU$4,'Raw Data'!$3:$3,0)-1)),"",OFFSET('Raw Data'!$A$3,MATCH('Data above threshold'!$A15,'Raw Data'!$B$4:$B$185,0),MATCH('Data above threshold'!AU$4,'Raw Data'!$3:$3,0)-1))</f>
        <v/>
      </c>
      <c r="AV15" s="107" t="str">
        <f aca="true">IF(ISBLANK(OFFSET('Raw Data'!$A$3,MATCH('Data above threshold'!$A15,'Raw Data'!$B$4:$B$185,0),MATCH('Data above threshold'!AV$4,'Raw Data'!$3:$3,0)-1)),"",OFFSET('Raw Data'!$A$3,MATCH('Data above threshold'!$A15,'Raw Data'!$B$4:$B$185,0),MATCH('Data above threshold'!AV$4,'Raw Data'!$3:$3,0)-1))</f>
        <v/>
      </c>
      <c r="AW15" s="107" t="str">
        <f aca="true">IF(ISBLANK(OFFSET('Raw Data'!$A$3,MATCH('Data above threshold'!$A15,'Raw Data'!$B$4:$B$185,0),MATCH('Data above threshold'!AW$4,'Raw Data'!$3:$3,0)-1)),"",OFFSET('Raw Data'!$A$3,MATCH('Data above threshold'!$A15,'Raw Data'!$B$4:$B$185,0),MATCH('Data above threshold'!AW$4,'Raw Data'!$3:$3,0)-1))</f>
        <v/>
      </c>
      <c r="AX15" s="107" t="str">
        <f aca="true">IF(ISBLANK(OFFSET('Raw Data'!$A$3,MATCH('Data above threshold'!$A15,'Raw Data'!$B$4:$B$185,0),MATCH('Data above threshold'!AX$4,'Raw Data'!$3:$3,0)-1)),"",OFFSET('Raw Data'!$A$3,MATCH('Data above threshold'!$A15,'Raw Data'!$B$4:$B$185,0),MATCH('Data above threshold'!AX$4,'Raw Data'!$3:$3,0)-1))</f>
        <v/>
      </c>
      <c r="AY15" s="107" t="str">
        <f aca="true">IF(ISBLANK(OFFSET('Raw Data'!$A$3,MATCH('Data above threshold'!$A15,'Raw Data'!$B$4:$B$185,0),MATCH('Data above threshold'!AY$4,'Raw Data'!$3:$3,0)-1)),"",OFFSET('Raw Data'!$A$3,MATCH('Data above threshold'!$A15,'Raw Data'!$B$4:$B$185,0),MATCH('Data above threshold'!AY$4,'Raw Data'!$3:$3,0)-1))</f>
        <v/>
      </c>
      <c r="AZ15" s="107" t="str">
        <f aca="true">IF(ISBLANK(OFFSET('Raw Data'!$A$3,MATCH('Data above threshold'!$A15,'Raw Data'!$B$4:$B$185,0),MATCH('Data above threshold'!AZ$4,'Raw Data'!$3:$3,0)-1)),"",OFFSET('Raw Data'!$A$3,MATCH('Data above threshold'!$A15,'Raw Data'!$B$4:$B$185,0),MATCH('Data above threshold'!AZ$4,'Raw Data'!$3:$3,0)-1))</f>
        <v/>
      </c>
      <c r="BA15" s="107" t="str">
        <f aca="true">IF(ISBLANK(OFFSET('Raw Data'!$A$3,MATCH('Data above threshold'!$A15,'Raw Data'!$B$4:$B$185,0),MATCH('Data above threshold'!BA$4,'Raw Data'!$3:$3,0)-1)),"",OFFSET('Raw Data'!$A$3,MATCH('Data above threshold'!$A15,'Raw Data'!$B$4:$B$185,0),MATCH('Data above threshold'!BA$4,'Raw Data'!$3:$3,0)-1))</f>
        <v/>
      </c>
      <c r="BB15" s="107" t="str">
        <f aca="true">IF(ISBLANK(OFFSET('Raw Data'!$A$3,MATCH('Data above threshold'!$A15,'Raw Data'!$B$4:$B$185,0),MATCH('Data above threshold'!BB$4,'Raw Data'!$3:$3,0)-1)),"",OFFSET('Raw Data'!$A$3,MATCH('Data above threshold'!$A15,'Raw Data'!$B$4:$B$185,0),MATCH('Data above threshold'!BB$4,'Raw Data'!$3:$3,0)-1))</f>
        <v/>
      </c>
      <c r="BC15" s="107" t="str">
        <f aca="true">IF(ISBLANK(OFFSET('Raw Data'!$A$3,MATCH('Data above threshold'!$A15,'Raw Data'!$B$4:$B$185,0),MATCH('Data above threshold'!BC$4,'Raw Data'!$3:$3,0)-1)),"",OFFSET('Raw Data'!$A$3,MATCH('Data above threshold'!$A15,'Raw Data'!$B$4:$B$185,0),MATCH('Data above threshold'!BC$4,'Raw Data'!$3:$3,0)-1))</f>
        <v/>
      </c>
      <c r="BD15" s="107" t="str">
        <f aca="true">IF(ISBLANK(OFFSET('Raw Data'!$A$3,MATCH('Data above threshold'!$A15,'Raw Data'!$B$4:$B$185,0),MATCH('Data above threshold'!BD$4,'Raw Data'!$3:$3,0)-1)),"",OFFSET('Raw Data'!$A$3,MATCH('Data above threshold'!$A15,'Raw Data'!$B$4:$B$185,0),MATCH('Data above threshold'!BD$4,'Raw Data'!$3:$3,0)-1))</f>
        <v/>
      </c>
      <c r="BE15" s="107" t="str">
        <f aca="true">IF(ISBLANK(OFFSET('Raw Data'!$A$3,MATCH('Data above threshold'!$A15,'Raw Data'!$B$4:$B$185,0),MATCH('Data above threshold'!BE$4,'Raw Data'!$3:$3,0)-1)),"",OFFSET('Raw Data'!$A$3,MATCH('Data above threshold'!$A15,'Raw Data'!$B$4:$B$185,0),MATCH('Data above threshold'!BE$4,'Raw Data'!$3:$3,0)-1))</f>
        <v/>
      </c>
      <c r="BF15" s="107" t="str">
        <f aca="true">IF(ISBLANK(OFFSET('Raw Data'!$A$3,MATCH('Data above threshold'!$A15,'Raw Data'!$B$4:$B$185,0),MATCH('Data above threshold'!BF$4,'Raw Data'!$3:$3,0)-1)),"",OFFSET('Raw Data'!$A$3,MATCH('Data above threshold'!$A15,'Raw Data'!$B$4:$B$185,0),MATCH('Data above threshold'!BF$4,'Raw Data'!$3:$3,0)-1))</f>
        <v/>
      </c>
      <c r="BG15" s="107" t="str">
        <f aca="true">IF(ISBLANK(OFFSET('Raw Data'!$A$3,MATCH('Data above threshold'!$A15,'Raw Data'!$B$4:$B$185,0),MATCH('Data above threshold'!BG$4,'Raw Data'!$3:$3,0)-1)),"",OFFSET('Raw Data'!$A$3,MATCH('Data above threshold'!$A15,'Raw Data'!$B$4:$B$185,0),MATCH('Data above threshold'!BG$4,'Raw Data'!$3:$3,0)-1))</f>
        <v/>
      </c>
      <c r="BH15" s="107" t="str">
        <f aca="true">IF(ISBLANK(OFFSET('Raw Data'!$A$3,MATCH('Data above threshold'!$A15,'Raw Data'!$B$4:$B$185,0),MATCH('Data above threshold'!BH$4,'Raw Data'!$3:$3,0)-1)),"",OFFSET('Raw Data'!$A$3,MATCH('Data above threshold'!$A15,'Raw Data'!$B$4:$B$185,0),MATCH('Data above threshold'!BH$4,'Raw Data'!$3:$3,0)-1))</f>
        <v/>
      </c>
      <c r="BI15" s="107" t="str">
        <f aca="true">IF(ISBLANK(OFFSET('Raw Data'!$A$3,MATCH('Data above threshold'!$A15,'Raw Data'!$B$4:$B$185,0),MATCH('Data above threshold'!BI$4,'Raw Data'!$3:$3,0)-1)),"",OFFSET('Raw Data'!$A$3,MATCH('Data above threshold'!$A15,'Raw Data'!$B$4:$B$185,0),MATCH('Data above threshold'!BI$4,'Raw Data'!$3:$3,0)-1))</f>
        <v/>
      </c>
      <c r="BJ15" s="107" t="str">
        <f aca="true">IF(ISBLANK(OFFSET('Raw Data'!$A$3,MATCH('Data above threshold'!$A15,'Raw Data'!$B$4:$B$185,0),MATCH('Data above threshold'!BJ$4,'Raw Data'!$3:$3,0)-1)),"",OFFSET('Raw Data'!$A$3,MATCH('Data above threshold'!$A15,'Raw Data'!$B$4:$B$185,0),MATCH('Data above threshold'!BJ$4,'Raw Data'!$3:$3,0)-1))</f>
        <v/>
      </c>
      <c r="BK15" s="107" t="str">
        <f aca="true">IF(ISBLANK(OFFSET('Raw Data'!$A$3,MATCH('Data above threshold'!$A15,'Raw Data'!$B$4:$B$185,0),MATCH('Data above threshold'!BK$4,'Raw Data'!$3:$3,0)-1)),"",OFFSET('Raw Data'!$A$3,MATCH('Data above threshold'!$A15,'Raw Data'!$B$4:$B$185,0),MATCH('Data above threshold'!BK$4,'Raw Data'!$3:$3,0)-1))</f>
        <v/>
      </c>
      <c r="BL15" s="107" t="str">
        <f aca="true">IF(ISBLANK(OFFSET('Raw Data'!$A$3,MATCH('Data above threshold'!$A15,'Raw Data'!$B$4:$B$185,0),MATCH('Data above threshold'!BL$4,'Raw Data'!$3:$3,0)-1)),"",OFFSET('Raw Data'!$A$3,MATCH('Data above threshold'!$A15,'Raw Data'!$B$4:$B$185,0),MATCH('Data above threshold'!BL$4,'Raw Data'!$3:$3,0)-1))</f>
        <v/>
      </c>
      <c r="BM15" s="107" t="str">
        <f aca="true">IF(ISBLANK(OFFSET('Raw Data'!$A$3,MATCH('Data above threshold'!$A15,'Raw Data'!$B$4:$B$185,0),MATCH('Data above threshold'!BM$4,'Raw Data'!$3:$3,0)-1)),"",OFFSET('Raw Data'!$A$3,MATCH('Data above threshold'!$A15,'Raw Data'!$B$4:$B$185,0),MATCH('Data above threshold'!BM$4,'Raw Data'!$3:$3,0)-1))</f>
        <v/>
      </c>
      <c r="BN15" s="107" t="str">
        <f aca="true">IF(ISBLANK(OFFSET('Raw Data'!$A$3,MATCH('Data above threshold'!$A15,'Raw Data'!$B$4:$B$185,0),MATCH('Data above threshold'!BN$4,'Raw Data'!$3:$3,0)-1)),"",OFFSET('Raw Data'!$A$3,MATCH('Data above threshold'!$A15,'Raw Data'!$B$4:$B$185,0),MATCH('Data above threshold'!BN$4,'Raw Data'!$3:$3,0)-1))</f>
        <v/>
      </c>
      <c r="BO15" s="107" t="str">
        <f aca="true">IF(ISBLANK(OFFSET('Raw Data'!$A$3,MATCH('Data above threshold'!$A15,'Raw Data'!$B$4:$B$185,0),MATCH('Data above threshold'!BO$4,'Raw Data'!$3:$3,0)-1)),"",OFFSET('Raw Data'!$A$3,MATCH('Data above threshold'!$A15,'Raw Data'!$B$4:$B$185,0),MATCH('Data above threshold'!BO$4,'Raw Data'!$3:$3,0)-1))</f>
        <v/>
      </c>
      <c r="BP15" s="107" t="str">
        <f aca="true">IF(ISBLANK(OFFSET('Raw Data'!$A$3,MATCH('Data above threshold'!$A15,'Raw Data'!$B$4:$B$185,0),MATCH('Data above threshold'!BP$4,'Raw Data'!$3:$3,0)-1)),"",OFFSET('Raw Data'!$A$3,MATCH('Data above threshold'!$A15,'Raw Data'!$B$4:$B$185,0),MATCH('Data above threshold'!BP$4,'Raw Data'!$3:$3,0)-1))</f>
        <v/>
      </c>
      <c r="BQ15" s="107" t="str">
        <f aca="true">IF(ISBLANK(OFFSET('Raw Data'!$A$3,MATCH('Data above threshold'!$A15,'Raw Data'!$B$4:$B$185,0),MATCH('Data above threshold'!BQ$4,'Raw Data'!$3:$3,0)-1)),"",OFFSET('Raw Data'!$A$3,MATCH('Data above threshold'!$A15,'Raw Data'!$B$4:$B$185,0),MATCH('Data above threshold'!BQ$4,'Raw Data'!$3:$3,0)-1))</f>
        <v/>
      </c>
      <c r="BR15" s="107" t="str">
        <f aca="true">IF(ISBLANK(OFFSET('Raw Data'!$A$3,MATCH('Data above threshold'!$A15,'Raw Data'!$B$4:$B$185,0),MATCH('Data above threshold'!BR$4,'Raw Data'!$3:$3,0)-1)),"",OFFSET('Raw Data'!$A$3,MATCH('Data above threshold'!$A15,'Raw Data'!$B$4:$B$185,0),MATCH('Data above threshold'!BR$4,'Raw Data'!$3:$3,0)-1))</f>
        <v/>
      </c>
      <c r="BS15" s="107" t="str">
        <f aca="true">IF(ISBLANK(OFFSET('Raw Data'!$A$3,MATCH('Data above threshold'!$A15,'Raw Data'!$B$4:$B$185,0),MATCH('Data above threshold'!BS$4,'Raw Data'!$3:$3,0)-1)),"",OFFSET('Raw Data'!$A$3,MATCH('Data above threshold'!$A15,'Raw Data'!$B$4:$B$185,0),MATCH('Data above threshold'!BS$4,'Raw Data'!$3:$3,0)-1))</f>
        <v/>
      </c>
      <c r="BT15" s="107" t="str">
        <f aca="true">IF(ISBLANK(OFFSET('Raw Data'!$A$3,MATCH('Data above threshold'!$A15,'Raw Data'!$B$4:$B$185,0),MATCH('Data above threshold'!BT$4,'Raw Data'!$3:$3,0)-1)),"",OFFSET('Raw Data'!$A$3,MATCH('Data above threshold'!$A15,'Raw Data'!$B$4:$B$185,0),MATCH('Data above threshold'!BT$4,'Raw Data'!$3:$3,0)-1))</f>
        <v/>
      </c>
      <c r="BU15" s="107" t="str">
        <f aca="true">IF(ISBLANK(OFFSET('Raw Data'!$A$3,MATCH('Data above threshold'!$A15,'Raw Data'!$B$4:$B$185,0),MATCH('Data above threshold'!BU$4,'Raw Data'!$3:$3,0)-1)),"",OFFSET('Raw Data'!$A$3,MATCH('Data above threshold'!$A15,'Raw Data'!$B$4:$B$185,0),MATCH('Data above threshold'!BU$4,'Raw Data'!$3:$3,0)-1))</f>
        <v/>
      </c>
      <c r="BV15" s="107" t="str">
        <f aca="true">IF(ISBLANK(OFFSET('Raw Data'!$A$3,MATCH('Data above threshold'!$A15,'Raw Data'!$B$4:$B$185,0),MATCH('Data above threshold'!BV$4,'Raw Data'!$3:$3,0)-1)),"",OFFSET('Raw Data'!$A$3,MATCH('Data above threshold'!$A15,'Raw Data'!$B$4:$B$185,0),MATCH('Data above threshold'!BV$4,'Raw Data'!$3:$3,0)-1))</f>
        <v/>
      </c>
      <c r="BW15" s="107" t="str">
        <f aca="true">IF(ISBLANK(OFFSET('Raw Data'!$A$3,MATCH('Data above threshold'!$A15,'Raw Data'!$B$4:$B$185,0),MATCH('Data above threshold'!BW$4,'Raw Data'!$3:$3,0)-1)),"",OFFSET('Raw Data'!$A$3,MATCH('Data above threshold'!$A15,'Raw Data'!$B$4:$B$185,0),MATCH('Data above threshold'!BW$4,'Raw Data'!$3:$3,0)-1))</f>
        <v/>
      </c>
      <c r="BX15" s="107" t="str">
        <f aca="true">IF(ISBLANK(OFFSET('Raw Data'!$A$3,MATCH('Data above threshold'!$A15,'Raw Data'!$B$4:$B$185,0),MATCH('Data above threshold'!BX$4,'Raw Data'!$3:$3,0)-1)),"",OFFSET('Raw Data'!$A$3,MATCH('Data above threshold'!$A15,'Raw Data'!$B$4:$B$185,0),MATCH('Data above threshold'!BX$4,'Raw Data'!$3:$3,0)-1))</f>
        <v/>
      </c>
      <c r="BY15" s="107" t="str">
        <f aca="true">IF(ISBLANK(OFFSET('Raw Data'!$A$3,MATCH('Data above threshold'!$A15,'Raw Data'!$B$4:$B$185,0),MATCH('Data above threshold'!BY$4,'Raw Data'!$3:$3,0)-1)),"",OFFSET('Raw Data'!$A$3,MATCH('Data above threshold'!$A15,'Raw Data'!$B$4:$B$185,0),MATCH('Data above threshold'!BY$4,'Raw Data'!$3:$3,0)-1))</f>
        <v/>
      </c>
      <c r="BZ15" s="107" t="str">
        <f aca="true">IF(ISBLANK(OFFSET('Raw Data'!$A$3,MATCH('Data above threshold'!$A15,'Raw Data'!$B$4:$B$185,0),MATCH('Data above threshold'!BZ$4,'Raw Data'!$3:$3,0)-1)),"",OFFSET('Raw Data'!$A$3,MATCH('Data above threshold'!$A15,'Raw Data'!$B$4:$B$185,0),MATCH('Data above threshold'!BZ$4,'Raw Data'!$3:$3,0)-1))</f>
        <v/>
      </c>
      <c r="CA15" s="107" t="str">
        <f aca="true">IF(ISBLANK(OFFSET('Raw Data'!$A$3,MATCH('Data above threshold'!$A15,'Raw Data'!$B$4:$B$185,0),MATCH('Data above threshold'!CA$4,'Raw Data'!$3:$3,0)-1)),"",OFFSET('Raw Data'!$A$3,MATCH('Data above threshold'!$A15,'Raw Data'!$B$4:$B$185,0),MATCH('Data above threshold'!CA$4,'Raw Data'!$3:$3,0)-1))</f>
        <v/>
      </c>
      <c r="CB15" s="107" t="str">
        <f aca="true">IF(ISBLANK(OFFSET('Raw Data'!$A$3,MATCH('Data above threshold'!$A15,'Raw Data'!$B$4:$B$185,0),MATCH('Data above threshold'!CB$4,'Raw Data'!$3:$3,0)-1)),"",OFFSET('Raw Data'!$A$3,MATCH('Data above threshold'!$A15,'Raw Data'!$B$4:$B$185,0),MATCH('Data above threshold'!CB$4,'Raw Data'!$3:$3,0)-1))</f>
        <v/>
      </c>
      <c r="CC15" s="107" t="str">
        <f aca="true">IF(ISBLANK(OFFSET('Raw Data'!$A$3,MATCH('Data above threshold'!$A15,'Raw Data'!$B$4:$B$185,0),MATCH('Data above threshold'!CC$4,'Raw Data'!$3:$3,0)-1)),"",OFFSET('Raw Data'!$A$3,MATCH('Data above threshold'!$A15,'Raw Data'!$B$4:$B$185,0),MATCH('Data above threshold'!CC$4,'Raw Data'!$3:$3,0)-1))</f>
        <v/>
      </c>
      <c r="CD15" s="107" t="str">
        <f aca="true">IF(ISBLANK(OFFSET('Raw Data'!$A$3,MATCH('Data above threshold'!$A15,'Raw Data'!$B$4:$B$185,0),MATCH('Data above threshold'!CD$4,'Raw Data'!$3:$3,0)-1)),"",OFFSET('Raw Data'!$A$3,MATCH('Data above threshold'!$A15,'Raw Data'!$B$4:$B$185,0),MATCH('Data above threshold'!CD$4,'Raw Data'!$3:$3,0)-1))</f>
        <v/>
      </c>
      <c r="CE15" s="107" t="str">
        <f aca="true">IF(ISBLANK(OFFSET('Raw Data'!$A$3,MATCH('Data above threshold'!$A15,'Raw Data'!$B$4:$B$185,0),MATCH('Data above threshold'!CE$4,'Raw Data'!$3:$3,0)-1)),"",OFFSET('Raw Data'!$A$3,MATCH('Data above threshold'!$A15,'Raw Data'!$B$4:$B$185,0),MATCH('Data above threshold'!CE$4,'Raw Data'!$3:$3,0)-1))</f>
        <v/>
      </c>
      <c r="CF15" s="107" t="str">
        <f aca="true">IF(ISBLANK(OFFSET('Raw Data'!$A$3,MATCH('Data above threshold'!$A15,'Raw Data'!$B$4:$B$185,0),MATCH('Data above threshold'!CF$4,'Raw Data'!$3:$3,0)-1)),"",OFFSET('Raw Data'!$A$3,MATCH('Data above threshold'!$A15,'Raw Data'!$B$4:$B$185,0),MATCH('Data above threshold'!CF$4,'Raw Data'!$3:$3,0)-1))</f>
        <v/>
      </c>
      <c r="CG15" s="107" t="str">
        <f aca="true">IF(ISBLANK(OFFSET('Raw Data'!$A$3,MATCH('Data above threshold'!$A15,'Raw Data'!$B$4:$B$185,0),MATCH('Data above threshold'!CG$4,'Raw Data'!$3:$3,0)-1)),"",OFFSET('Raw Data'!$A$3,MATCH('Data above threshold'!$A15,'Raw Data'!$B$4:$B$185,0),MATCH('Data above threshold'!CG$4,'Raw Data'!$3:$3,0)-1))</f>
        <v/>
      </c>
      <c r="CH15" s="107" t="str">
        <f aca="true">IF(ISBLANK(OFFSET('Raw Data'!$A$3,MATCH('Data above threshold'!$A15,'Raw Data'!$B$4:$B$185,0),MATCH('Data above threshold'!CH$4,'Raw Data'!$3:$3,0)-1)),"",OFFSET('Raw Data'!$A$3,MATCH('Data above threshold'!$A15,'Raw Data'!$B$4:$B$185,0),MATCH('Data above threshold'!CH$4,'Raw Data'!$3:$3,0)-1))</f>
        <v/>
      </c>
      <c r="CI15" s="107" t="str">
        <f aca="true">IF(ISBLANK(OFFSET('Raw Data'!$A$3,MATCH('Data above threshold'!$A15,'Raw Data'!$B$4:$B$185,0),MATCH('Data above threshold'!CI$4,'Raw Data'!$3:$3,0)-1)),"",OFFSET('Raw Data'!$A$3,MATCH('Data above threshold'!$A15,'Raw Data'!$B$4:$B$185,0),MATCH('Data above threshold'!CI$4,'Raw Data'!$3:$3,0)-1))</f>
        <v/>
      </c>
      <c r="CJ15" s="107" t="str">
        <f aca="true">IF(ISBLANK(OFFSET('Raw Data'!$A$3,MATCH('Data above threshold'!$A15,'Raw Data'!$B$4:$B$185,0),MATCH('Data above threshold'!CJ$4,'Raw Data'!$3:$3,0)-1)),"",OFFSET('Raw Data'!$A$3,MATCH('Data above threshold'!$A15,'Raw Data'!$B$4:$B$185,0),MATCH('Data above threshold'!CJ$4,'Raw Data'!$3:$3,0)-1))</f>
        <v/>
      </c>
      <c r="CK15" s="107" t="str">
        <f aca="true">IF(ISBLANK(OFFSET('Raw Data'!$A$3,MATCH('Data above threshold'!$A15,'Raw Data'!$B$4:$B$185,0),MATCH('Data above threshold'!CK$4,'Raw Data'!$3:$3,0)-1)),"",OFFSET('Raw Data'!$A$3,MATCH('Data above threshold'!$A15,'Raw Data'!$B$4:$B$185,0),MATCH('Data above threshold'!CK$4,'Raw Data'!$3:$3,0)-1))</f>
        <v/>
      </c>
      <c r="CL15" s="107" t="str">
        <f aca="true">IF(ISBLANK(OFFSET('Raw Data'!$A$3,MATCH('Data above threshold'!$A15,'Raw Data'!$B$4:$B$185,0),MATCH('Data above threshold'!CL$4,'Raw Data'!$3:$3,0)-1)),"",OFFSET('Raw Data'!$A$3,MATCH('Data above threshold'!$A15,'Raw Data'!$B$4:$B$185,0),MATCH('Data above threshold'!CL$4,'Raw Data'!$3:$3,0)-1))</f>
        <v/>
      </c>
      <c r="CM15" s="107" t="str">
        <f aca="true">IF(ISBLANK(OFFSET('Raw Data'!$A$3,MATCH('Data above threshold'!$A15,'Raw Data'!$B$4:$B$185,0),MATCH('Data above threshold'!CM$4,'Raw Data'!$3:$3,0)-1)),"",OFFSET('Raw Data'!$A$3,MATCH('Data above threshold'!$A15,'Raw Data'!$B$4:$B$185,0),MATCH('Data above threshold'!CM$4,'Raw Data'!$3:$3,0)-1))</f>
        <v/>
      </c>
      <c r="CN15" s="107" t="str">
        <f aca="true">IF(ISBLANK(OFFSET('Raw Data'!$A$3,MATCH('Data above threshold'!$A15,'Raw Data'!$B$4:$B$185,0),MATCH('Data above threshold'!CN$4,'Raw Data'!$3:$3,0)-1)),"",OFFSET('Raw Data'!$A$3,MATCH('Data above threshold'!$A15,'Raw Data'!$B$4:$B$185,0),MATCH('Data above threshold'!CN$4,'Raw Data'!$3:$3,0)-1))</f>
        <v/>
      </c>
      <c r="CO15" s="107" t="str">
        <f aca="true">IF(ISBLANK(OFFSET('Raw Data'!$A$3,MATCH('Data above threshold'!$A15,'Raw Data'!$B$4:$B$185,0),MATCH('Data above threshold'!CO$4,'Raw Data'!$3:$3,0)-1)),"",OFFSET('Raw Data'!$A$3,MATCH('Data above threshold'!$A15,'Raw Data'!$B$4:$B$185,0),MATCH('Data above threshold'!CO$4,'Raw Data'!$3:$3,0)-1))</f>
        <v/>
      </c>
      <c r="CP15" s="107" t="str">
        <f aca="true">IF(ISBLANK(OFFSET('Raw Data'!$A$3,MATCH('Data above threshold'!$A15,'Raw Data'!$B$4:$B$185,0),MATCH('Data above threshold'!CP$4,'Raw Data'!$3:$3,0)-1)),"",OFFSET('Raw Data'!$A$3,MATCH('Data above threshold'!$A15,'Raw Data'!$B$4:$B$185,0),MATCH('Data above threshold'!CP$4,'Raw Data'!$3:$3,0)-1))</f>
        <v/>
      </c>
      <c r="CQ15" s="107" t="str">
        <f aca="true">IF(ISBLANK(OFFSET('Raw Data'!$A$3,MATCH('Data above threshold'!$A15,'Raw Data'!$B$4:$B$185,0),MATCH('Data above threshold'!CQ$4,'Raw Data'!$3:$3,0)-1)),"",OFFSET('Raw Data'!$A$3,MATCH('Data above threshold'!$A15,'Raw Data'!$B$4:$B$185,0),MATCH('Data above threshold'!CQ$4,'Raw Data'!$3:$3,0)-1))</f>
        <v/>
      </c>
      <c r="CR15" s="107" t="str">
        <f aca="true">IF(ISBLANK(OFFSET('Raw Data'!$A$3,MATCH('Data above threshold'!$A15,'Raw Data'!$B$4:$B$185,0),MATCH('Data above threshold'!CR$4,'Raw Data'!$3:$3,0)-1)),"",OFFSET('Raw Data'!$A$3,MATCH('Data above threshold'!$A15,'Raw Data'!$B$4:$B$185,0),MATCH('Data above threshold'!CR$4,'Raw Data'!$3:$3,0)-1))</f>
        <v/>
      </c>
    </row>
    <row r="16" s="103" customFormat="true" ht="15.5" hidden="false" customHeight="false" outlineLevel="0" collapsed="false">
      <c r="A16" s="107" t="n">
        <v>1131</v>
      </c>
      <c r="B16" s="107" t="n">
        <v>4</v>
      </c>
      <c r="C16" s="107" t="str">
        <f aca="true">IF(ISBLANK(OFFSET('Raw Data'!$A$3,MATCH('Data above threshold'!$A16,'Raw Data'!$B$4:$B$185,0),MATCH('Data above threshold'!C$4,'Raw Data'!$3:$3,0)-1)),"",OFFSET('Raw Data'!$A$3,MATCH('Data above threshold'!$A16,'Raw Data'!$B$4:$B$185,0),MATCH('Data above threshold'!C$4,'Raw Data'!$3:$3,0)-1))</f>
        <v/>
      </c>
      <c r="D16" s="107" t="str">
        <f aca="true">IF(ISBLANK(OFFSET('Raw Data'!$A$3,MATCH('Data above threshold'!$A16,'Raw Data'!$B$4:$B$185,0),MATCH('Data above threshold'!D$4,'Raw Data'!$3:$3,0)-1)),"",OFFSET('Raw Data'!$A$3,MATCH('Data above threshold'!$A16,'Raw Data'!$B$4:$B$185,0),MATCH('Data above threshold'!D$4,'Raw Data'!$3:$3,0)-1))</f>
        <v>Expert assessment data - C.10</v>
      </c>
      <c r="E16" s="107" t="str">
        <f aca="true">IF(ISBLANK(OFFSET('Raw Data'!$A$3,MATCH('Data above threshold'!$A16,'Raw Data'!$B$4:$B$185,0),MATCH('Data above threshold'!E$4,'Raw Data'!$3:$3,0)-1)),"",OFFSET('Raw Data'!$A$3,MATCH('Data above threshold'!$A16,'Raw Data'!$B$4:$B$185,0),MATCH('Data above threshold'!E$4,'Raw Data'!$3:$3,0)-1))</f>
        <v>Is your consumer organisation (non-governmental) involved in the following structures to provide consumer representation in policy making in your country in 2020?</v>
      </c>
      <c r="F16" s="107" t="str">
        <f aca="true">IF(ISBLANK(OFFSET('Raw Data'!$A$3,MATCH('Data above threshold'!$A16,'Raw Data'!$B$4:$B$185,0),MATCH('Data above threshold'!F$4,'Raw Data'!$3:$3,0)-1)),"",OFFSET('Raw Data'!$A$3,MATCH('Data above threshold'!$A16,'Raw Data'!$B$4:$B$185,0),MATCH('Data above threshold'!F$4,'Raw Data'!$3:$3,0)-1))</f>
        <v/>
      </c>
      <c r="G16" s="107" t="str">
        <f aca="true">IF(ISBLANK(OFFSET('Raw Data'!$A$3,MATCH('Data above threshold'!$A16,'Raw Data'!$B$4:$B$185,0),MATCH('Data above threshold'!G$4,'Raw Data'!$3:$3,0)-1)),"",OFFSET('Raw Data'!$A$3,MATCH('Data above threshold'!$A16,'Raw Data'!$B$4:$B$185,0),MATCH('Data above threshold'!G$4,'Raw Data'!$3:$3,0)-1))</f>
        <v/>
      </c>
      <c r="H16" s="107" t="str">
        <f aca="true">IF(ISBLANK(OFFSET('Raw Data'!$A$3,MATCH('Data above threshold'!$A16,'Raw Data'!$B$4:$B$185,0),MATCH('Data above threshold'!H$4,'Raw Data'!$3:$3,0)-1)),"",OFFSET('Raw Data'!$A$3,MATCH('Data above threshold'!$A16,'Raw Data'!$B$4:$B$185,0),MATCH('Data above threshold'!H$4,'Raw Data'!$3:$3,0)-1))</f>
        <v>Consumers International Survey</v>
      </c>
      <c r="I16" s="107" t="str">
        <f aca="true">IF(ISBLANK(OFFSET('Raw Data'!$A$3,MATCH('Data above threshold'!$A16,'Raw Data'!$B$4:$B$185,0),MATCH('Data above threshold'!I$4,'Raw Data'!$3:$3,0)-1)),"",OFFSET('Raw Data'!$A$3,MATCH('Data above threshold'!$A16,'Raw Data'!$B$4:$B$185,0),MATCH('Data above threshold'!I$4,'Raw Data'!$3:$3,0)-1))</f>
        <v/>
      </c>
      <c r="J16" s="107" t="str">
        <f aca="true">IF(ISBLANK(OFFSET('Raw Data'!$A$3,MATCH('Data above threshold'!$A16,'Raw Data'!$B$4:$B$185,0),MATCH('Data above threshold'!J$4,'Raw Data'!$3:$3,0)-1)),"",OFFSET('Raw Data'!$A$3,MATCH('Data above threshold'!$A16,'Raw Data'!$B$4:$B$185,0),MATCH('Data above threshold'!J$4,'Raw Data'!$3:$3,0)-1))</f>
        <v/>
      </c>
      <c r="K16" s="107" t="str">
        <f aca="true">IF(ISBLANK(OFFSET('Raw Data'!$A$3,MATCH('Data above threshold'!$A16,'Raw Data'!$B$4:$B$185,0),MATCH('Data above threshold'!K$4,'Raw Data'!$3:$3,0)-1)),"",OFFSET('Raw Data'!$A$3,MATCH('Data above threshold'!$A16,'Raw Data'!$B$4:$B$185,0),MATCH('Data above threshold'!K$4,'Raw Data'!$3:$3,0)-1))</f>
        <v>Plus</v>
      </c>
      <c r="L16" s="107" t="str">
        <f aca="true">IF(ISBLANK(OFFSET('Raw Data'!$A$3,MATCH('Data above threshold'!$A16,'Raw Data'!$B$4:$B$185,0),MATCH('Data above threshold'!L$4,'Raw Data'!$3:$3,0)-1)),"",OFFSET('Raw Data'!$A$3,MATCH('Data above threshold'!$A16,'Raw Data'!$B$4:$B$185,0),MATCH('Data above threshold'!L$4,'Raw Data'!$3:$3,0)-1))</f>
        <v/>
      </c>
      <c r="M16" s="105" t="n">
        <f aca="false" t="array" ref="M16:M16">IFERROR(SKEW(IF(ISNUMBER(Q16:CR16),Q16:CR16,"")),"")</f>
        <v>0.764120161292644</v>
      </c>
      <c r="N16" s="107" t="n">
        <v>0</v>
      </c>
      <c r="O16" s="107"/>
      <c r="P16" s="106" t="n">
        <f aca="false" t="array" ref="P16:P16">IF(B16&lt;4,"",1-IFERROR(SUM(ISNUMBER(Q16:CR16)*(1-$Q$3:$CR$3))/COUNTIF($Q$3:$CR$3,0),0))</f>
        <v>0.0375</v>
      </c>
      <c r="Q16" s="107" t="n">
        <f aca="true">IF(ISBLANK(OFFSET('Raw Data'!$A$3,MATCH('Data above threshold'!$A16,'Raw Data'!$B$4:$B$185,0),MATCH('Data above threshold'!Q$4,'Raw Data'!$3:$3,0)-1)),"",OFFSET('Raw Data'!$A$3,MATCH('Data above threshold'!$A16,'Raw Data'!$B$4:$B$185,0),MATCH('Data above threshold'!Q$4,'Raw Data'!$3:$3,0)-1))</f>
        <v>1.57142857</v>
      </c>
      <c r="R16" s="107" t="n">
        <f aca="true">IF(ISBLANK(OFFSET('Raw Data'!$A$3,MATCH('Data above threshold'!$A16,'Raw Data'!$B$4:$B$185,0),MATCH('Data above threshold'!R$4,'Raw Data'!$3:$3,0)-1)),"",OFFSET('Raw Data'!$A$3,MATCH('Data above threshold'!$A16,'Raw Data'!$B$4:$B$185,0),MATCH('Data above threshold'!R$4,'Raw Data'!$3:$3,0)-1))</f>
        <v>1.095238</v>
      </c>
      <c r="S16" s="107" t="n">
        <f aca="true">IF(ISBLANK(OFFSET('Raw Data'!$A$3,MATCH('Data above threshold'!$A16,'Raw Data'!$B$4:$B$185,0),MATCH('Data above threshold'!S$4,'Raw Data'!$3:$3,0)-1)),"",OFFSET('Raw Data'!$A$3,MATCH('Data above threshold'!$A16,'Raw Data'!$B$4:$B$185,0),MATCH('Data above threshold'!S$4,'Raw Data'!$3:$3,0)-1))</f>
        <v>0.3333333</v>
      </c>
      <c r="T16" s="107" t="n">
        <f aca="true">IF(ISBLANK(OFFSET('Raw Data'!$A$3,MATCH('Data above threshold'!$A16,'Raw Data'!$B$4:$B$185,0),MATCH('Data above threshold'!T$4,'Raw Data'!$3:$3,0)-1)),"",OFFSET('Raw Data'!$A$3,MATCH('Data above threshold'!$A16,'Raw Data'!$B$4:$B$185,0),MATCH('Data above threshold'!T$4,'Raw Data'!$3:$3,0)-1))</f>
        <v>0.333333</v>
      </c>
      <c r="U16" s="107" t="n">
        <f aca="true">IF(ISBLANK(OFFSET('Raw Data'!$A$3,MATCH('Data above threshold'!$A16,'Raw Data'!$B$4:$B$185,0),MATCH('Data above threshold'!U$4,'Raw Data'!$3:$3,0)-1)),"",OFFSET('Raw Data'!$A$3,MATCH('Data above threshold'!$A16,'Raw Data'!$B$4:$B$185,0),MATCH('Data above threshold'!U$4,'Raw Data'!$3:$3,0)-1))</f>
        <v>0.857143</v>
      </c>
      <c r="V16" s="107" t="n">
        <f aca="true">IF(ISBLANK(OFFSET('Raw Data'!$A$3,MATCH('Data above threshold'!$A16,'Raw Data'!$B$4:$B$185,0),MATCH('Data above threshold'!V$4,'Raw Data'!$3:$3,0)-1)),"",OFFSET('Raw Data'!$A$3,MATCH('Data above threshold'!$A16,'Raw Data'!$B$4:$B$185,0),MATCH('Data above threshold'!V$4,'Raw Data'!$3:$3,0)-1))</f>
        <v>1.714286</v>
      </c>
      <c r="W16" s="107" t="n">
        <f aca="true">IF(ISBLANK(OFFSET('Raw Data'!$A$3,MATCH('Data above threshold'!$A16,'Raw Data'!$B$4:$B$185,0),MATCH('Data above threshold'!W$4,'Raw Data'!$3:$3,0)-1)),"",OFFSET('Raw Data'!$A$3,MATCH('Data above threshold'!$A16,'Raw Data'!$B$4:$B$185,0),MATCH('Data above threshold'!W$4,'Raw Data'!$3:$3,0)-1))</f>
        <v>1.285714</v>
      </c>
      <c r="X16" s="107" t="str">
        <f aca="true">IF(ISBLANK(OFFSET('Raw Data'!$A$3,MATCH('Data above threshold'!$A16,'Raw Data'!$B$4:$B$185,0),MATCH('Data above threshold'!X$4,'Raw Data'!$3:$3,0)-1)),"",OFFSET('Raw Data'!$A$3,MATCH('Data above threshold'!$A16,'Raw Data'!$B$4:$B$185,0),MATCH('Data above threshold'!X$4,'Raw Data'!$3:$3,0)-1))</f>
        <v/>
      </c>
      <c r="Y16" s="107" t="n">
        <f aca="true">IF(ISBLANK(OFFSET('Raw Data'!$A$3,MATCH('Data above threshold'!$A16,'Raw Data'!$B$4:$B$185,0),MATCH('Data above threshold'!Y$4,'Raw Data'!$3:$3,0)-1)),"",OFFSET('Raw Data'!$A$3,MATCH('Data above threshold'!$A16,'Raw Data'!$B$4:$B$185,0),MATCH('Data above threshold'!Y$4,'Raw Data'!$3:$3,0)-1))</f>
        <v>0.857143</v>
      </c>
      <c r="Z16" s="107" t="str">
        <f aca="true">IF(ISBLANK(OFFSET('Raw Data'!$A$3,MATCH('Data above threshold'!$A16,'Raw Data'!$B$4:$B$185,0),MATCH('Data above threshold'!Z$4,'Raw Data'!$3:$3,0)-1)),"",OFFSET('Raw Data'!$A$3,MATCH('Data above threshold'!$A16,'Raw Data'!$B$4:$B$185,0),MATCH('Data above threshold'!Z$4,'Raw Data'!$3:$3,0)-1))</f>
        <v/>
      </c>
      <c r="AA16" s="107" t="n">
        <f aca="true">IF(ISBLANK(OFFSET('Raw Data'!$A$3,MATCH('Data above threshold'!$A16,'Raw Data'!$B$4:$B$185,0),MATCH('Data above threshold'!AA$4,'Raw Data'!$3:$3,0)-1)),"",OFFSET('Raw Data'!$A$3,MATCH('Data above threshold'!$A16,'Raw Data'!$B$4:$B$185,0),MATCH('Data above threshold'!AA$4,'Raw Data'!$3:$3,0)-1))</f>
        <v>2</v>
      </c>
      <c r="AB16" s="107" t="n">
        <f aca="true">IF(ISBLANK(OFFSET('Raw Data'!$A$3,MATCH('Data above threshold'!$A16,'Raw Data'!$B$4:$B$185,0),MATCH('Data above threshold'!AB$4,'Raw Data'!$3:$3,0)-1)),"",OFFSET('Raw Data'!$A$3,MATCH('Data above threshold'!$A16,'Raw Data'!$B$4:$B$185,0),MATCH('Data above threshold'!AB$4,'Raw Data'!$3:$3,0)-1))</f>
        <v>0.571429</v>
      </c>
      <c r="AC16" s="107" t="n">
        <f aca="true">IF(ISBLANK(OFFSET('Raw Data'!$A$3,MATCH('Data above threshold'!$A16,'Raw Data'!$B$4:$B$185,0),MATCH('Data above threshold'!AC$4,'Raw Data'!$3:$3,0)-1)),"",OFFSET('Raw Data'!$A$3,MATCH('Data above threshold'!$A16,'Raw Data'!$B$4:$B$185,0),MATCH('Data above threshold'!AC$4,'Raw Data'!$3:$3,0)-1))</f>
        <v>0.57142857</v>
      </c>
      <c r="AD16" s="107" t="n">
        <f aca="true">IF(ISBLANK(OFFSET('Raw Data'!$A$3,MATCH('Data above threshold'!$A16,'Raw Data'!$B$4:$B$185,0),MATCH('Data above threshold'!AD$4,'Raw Data'!$3:$3,0)-1)),"",OFFSET('Raw Data'!$A$3,MATCH('Data above threshold'!$A16,'Raw Data'!$B$4:$B$185,0),MATCH('Data above threshold'!AD$4,'Raw Data'!$3:$3,0)-1))</f>
        <v>0.428571</v>
      </c>
      <c r="AE16" s="107" t="n">
        <f aca="true">IF(ISBLANK(OFFSET('Raw Data'!$A$3,MATCH('Data above threshold'!$A16,'Raw Data'!$B$4:$B$185,0),MATCH('Data above threshold'!AE$4,'Raw Data'!$3:$3,0)-1)),"",OFFSET('Raw Data'!$A$3,MATCH('Data above threshold'!$A16,'Raw Data'!$B$4:$B$185,0),MATCH('Data above threshold'!AE$4,'Raw Data'!$3:$3,0)-1))</f>
        <v>0.1666667</v>
      </c>
      <c r="AF16" s="107" t="n">
        <f aca="true">IF(ISBLANK(OFFSET('Raw Data'!$A$3,MATCH('Data above threshold'!$A16,'Raw Data'!$B$4:$B$185,0),MATCH('Data above threshold'!AF$4,'Raw Data'!$3:$3,0)-1)),"",OFFSET('Raw Data'!$A$3,MATCH('Data above threshold'!$A16,'Raw Data'!$B$4:$B$185,0),MATCH('Data above threshold'!AF$4,'Raw Data'!$3:$3,0)-1))</f>
        <v>0.428571</v>
      </c>
      <c r="AG16" s="107" t="n">
        <f aca="true">IF(ISBLANK(OFFSET('Raw Data'!$A$3,MATCH('Data above threshold'!$A16,'Raw Data'!$B$4:$B$185,0),MATCH('Data above threshold'!AG$4,'Raw Data'!$3:$3,0)-1)),"",OFFSET('Raw Data'!$A$3,MATCH('Data above threshold'!$A16,'Raw Data'!$B$4:$B$185,0),MATCH('Data above threshold'!AG$4,'Raw Data'!$3:$3,0)-1))</f>
        <v>0.571429</v>
      </c>
      <c r="AH16" s="107" t="n">
        <f aca="true">IF(ISBLANK(OFFSET('Raw Data'!$A$3,MATCH('Data above threshold'!$A16,'Raw Data'!$B$4:$B$185,0),MATCH('Data above threshold'!AH$4,'Raw Data'!$3:$3,0)-1)),"",OFFSET('Raw Data'!$A$3,MATCH('Data above threshold'!$A16,'Raw Data'!$B$4:$B$185,0),MATCH('Data above threshold'!AH$4,'Raw Data'!$3:$3,0)-1))</f>
        <v>1.4285714</v>
      </c>
      <c r="AI16" s="107" t="n">
        <f aca="true">IF(ISBLANK(OFFSET('Raw Data'!$A$3,MATCH('Data above threshold'!$A16,'Raw Data'!$B$4:$B$185,0),MATCH('Data above threshold'!AI$4,'Raw Data'!$3:$3,0)-1)),"",OFFSET('Raw Data'!$A$3,MATCH('Data above threshold'!$A16,'Raw Data'!$B$4:$B$185,0),MATCH('Data above threshold'!AI$4,'Raw Data'!$3:$3,0)-1))</f>
        <v>0.8333333</v>
      </c>
      <c r="AJ16" s="107" t="n">
        <f aca="true">IF(ISBLANK(OFFSET('Raw Data'!$A$3,MATCH('Data above threshold'!$A16,'Raw Data'!$B$4:$B$185,0),MATCH('Data above threshold'!AJ$4,'Raw Data'!$3:$3,0)-1)),"",OFFSET('Raw Data'!$A$3,MATCH('Data above threshold'!$A16,'Raw Data'!$B$4:$B$185,0),MATCH('Data above threshold'!AJ$4,'Raw Data'!$3:$3,0)-1))</f>
        <v>0.857143</v>
      </c>
      <c r="AK16" s="107" t="n">
        <f aca="true">IF(ISBLANK(OFFSET('Raw Data'!$A$3,MATCH('Data above threshold'!$A16,'Raw Data'!$B$4:$B$185,0),MATCH('Data above threshold'!AK$4,'Raw Data'!$3:$3,0)-1)),"",OFFSET('Raw Data'!$A$3,MATCH('Data above threshold'!$A16,'Raw Data'!$B$4:$B$185,0),MATCH('Data above threshold'!AK$4,'Raw Data'!$3:$3,0)-1))</f>
        <v>0.857143</v>
      </c>
      <c r="AL16" s="107" t="n">
        <f aca="true">IF(ISBLANK(OFFSET('Raw Data'!$A$3,MATCH('Data above threshold'!$A16,'Raw Data'!$B$4:$B$185,0),MATCH('Data above threshold'!AL$4,'Raw Data'!$3:$3,0)-1)),"",OFFSET('Raw Data'!$A$3,MATCH('Data above threshold'!$A16,'Raw Data'!$B$4:$B$185,0),MATCH('Data above threshold'!AL$4,'Raw Data'!$3:$3,0)-1))</f>
        <v>0.619048</v>
      </c>
      <c r="AM16" s="107" t="n">
        <f aca="true">IF(ISBLANK(OFFSET('Raw Data'!$A$3,MATCH('Data above threshold'!$A16,'Raw Data'!$B$4:$B$185,0),MATCH('Data above threshold'!AM$4,'Raw Data'!$3:$3,0)-1)),"",OFFSET('Raw Data'!$A$3,MATCH('Data above threshold'!$A16,'Raw Data'!$B$4:$B$185,0),MATCH('Data above threshold'!AM$4,'Raw Data'!$3:$3,0)-1))</f>
        <v>0.2857143</v>
      </c>
      <c r="AN16" s="107" t="n">
        <f aca="true">IF(ISBLANK(OFFSET('Raw Data'!$A$3,MATCH('Data above threshold'!$A16,'Raw Data'!$B$4:$B$185,0),MATCH('Data above threshold'!AN$4,'Raw Data'!$3:$3,0)-1)),"",OFFSET('Raw Data'!$A$3,MATCH('Data above threshold'!$A16,'Raw Data'!$B$4:$B$185,0),MATCH('Data above threshold'!AN$4,'Raw Data'!$3:$3,0)-1))</f>
        <v>2</v>
      </c>
      <c r="AO16" s="107" t="n">
        <f aca="true">IF(ISBLANK(OFFSET('Raw Data'!$A$3,MATCH('Data above threshold'!$A16,'Raw Data'!$B$4:$B$185,0),MATCH('Data above threshold'!AO$4,'Raw Data'!$3:$3,0)-1)),"",OFFSET('Raw Data'!$A$3,MATCH('Data above threshold'!$A16,'Raw Data'!$B$4:$B$185,0),MATCH('Data above threshold'!AO$4,'Raw Data'!$3:$3,0)-1))</f>
        <v>0.142857</v>
      </c>
      <c r="AP16" s="107" t="n">
        <f aca="true">IF(ISBLANK(OFFSET('Raw Data'!$A$3,MATCH('Data above threshold'!$A16,'Raw Data'!$B$4:$B$185,0),MATCH('Data above threshold'!AP$4,'Raw Data'!$3:$3,0)-1)),"",OFFSET('Raw Data'!$A$3,MATCH('Data above threshold'!$A16,'Raw Data'!$B$4:$B$185,0),MATCH('Data above threshold'!AP$4,'Raw Data'!$3:$3,0)-1))</f>
        <v>1.285714</v>
      </c>
      <c r="AQ16" s="107" t="n">
        <f aca="true">IF(ISBLANK(OFFSET('Raw Data'!$A$3,MATCH('Data above threshold'!$A16,'Raw Data'!$B$4:$B$185,0),MATCH('Data above threshold'!AQ$4,'Raw Data'!$3:$3,0)-1)),"",OFFSET('Raw Data'!$A$3,MATCH('Data above threshold'!$A16,'Raw Data'!$B$4:$B$185,0),MATCH('Data above threshold'!AQ$4,'Raw Data'!$3:$3,0)-1))</f>
        <v>0.285714</v>
      </c>
      <c r="AR16" s="107" t="n">
        <f aca="true">IF(ISBLANK(OFFSET('Raw Data'!$A$3,MATCH('Data above threshold'!$A16,'Raw Data'!$B$4:$B$185,0),MATCH('Data above threshold'!AR$4,'Raw Data'!$3:$3,0)-1)),"",OFFSET('Raw Data'!$A$3,MATCH('Data above threshold'!$A16,'Raw Data'!$B$4:$B$185,0),MATCH('Data above threshold'!AR$4,'Raw Data'!$3:$3,0)-1))</f>
        <v>0.666667</v>
      </c>
      <c r="AS16" s="107" t="n">
        <f aca="true">IF(ISBLANK(OFFSET('Raw Data'!$A$3,MATCH('Data above threshold'!$A16,'Raw Data'!$B$4:$B$185,0),MATCH('Data above threshold'!AS$4,'Raw Data'!$3:$3,0)-1)),"",OFFSET('Raw Data'!$A$3,MATCH('Data above threshold'!$A16,'Raw Data'!$B$4:$B$185,0),MATCH('Data above threshold'!AS$4,'Raw Data'!$3:$3,0)-1))</f>
        <v>1.142857</v>
      </c>
      <c r="AT16" s="107" t="n">
        <f aca="true">IF(ISBLANK(OFFSET('Raw Data'!$A$3,MATCH('Data above threshold'!$A16,'Raw Data'!$B$4:$B$185,0),MATCH('Data above threshold'!AT$4,'Raw Data'!$3:$3,0)-1)),"",OFFSET('Raw Data'!$A$3,MATCH('Data above threshold'!$A16,'Raw Data'!$B$4:$B$185,0),MATCH('Data above threshold'!AT$4,'Raw Data'!$3:$3,0)-1))</f>
        <v>2</v>
      </c>
      <c r="AU16" s="107" t="n">
        <f aca="true">IF(ISBLANK(OFFSET('Raw Data'!$A$3,MATCH('Data above threshold'!$A16,'Raw Data'!$B$4:$B$185,0),MATCH('Data above threshold'!AU$4,'Raw Data'!$3:$3,0)-1)),"",OFFSET('Raw Data'!$A$3,MATCH('Data above threshold'!$A16,'Raw Data'!$B$4:$B$185,0),MATCH('Data above threshold'!AU$4,'Raw Data'!$3:$3,0)-1))</f>
        <v>0.428571</v>
      </c>
      <c r="AV16" s="107" t="n">
        <f aca="true">IF(ISBLANK(OFFSET('Raw Data'!$A$3,MATCH('Data above threshold'!$A16,'Raw Data'!$B$4:$B$185,0),MATCH('Data above threshold'!AV$4,'Raw Data'!$3:$3,0)-1)),"",OFFSET('Raw Data'!$A$3,MATCH('Data above threshold'!$A16,'Raw Data'!$B$4:$B$185,0),MATCH('Data above threshold'!AV$4,'Raw Data'!$3:$3,0)-1))</f>
        <v>0.64285714</v>
      </c>
      <c r="AW16" s="107" t="n">
        <f aca="true">IF(ISBLANK(OFFSET('Raw Data'!$A$3,MATCH('Data above threshold'!$A16,'Raw Data'!$B$4:$B$185,0),MATCH('Data above threshold'!AW$4,'Raw Data'!$3:$3,0)-1)),"",OFFSET('Raw Data'!$A$3,MATCH('Data above threshold'!$A16,'Raw Data'!$B$4:$B$185,0),MATCH('Data above threshold'!AW$4,'Raw Data'!$3:$3,0)-1))</f>
        <v>0.90909091</v>
      </c>
      <c r="AX16" s="107" t="n">
        <f aca="true">IF(ISBLANK(OFFSET('Raw Data'!$A$3,MATCH('Data above threshold'!$A16,'Raw Data'!$B$4:$B$185,0),MATCH('Data above threshold'!AX$4,'Raw Data'!$3:$3,0)-1)),"",OFFSET('Raw Data'!$A$3,MATCH('Data above threshold'!$A16,'Raw Data'!$B$4:$B$185,0),MATCH('Data above threshold'!AX$4,'Raw Data'!$3:$3,0)-1))</f>
        <v>0.142857</v>
      </c>
      <c r="AY16" s="107" t="n">
        <f aca="true">IF(ISBLANK(OFFSET('Raw Data'!$A$3,MATCH('Data above threshold'!$A16,'Raw Data'!$B$4:$B$185,0),MATCH('Data above threshold'!AY$4,'Raw Data'!$3:$3,0)-1)),"",OFFSET('Raw Data'!$A$3,MATCH('Data above threshold'!$A16,'Raw Data'!$B$4:$B$185,0),MATCH('Data above threshold'!AY$4,'Raw Data'!$3:$3,0)-1))</f>
        <v>0.857143</v>
      </c>
      <c r="AZ16" s="107" t="str">
        <f aca="true">IF(ISBLANK(OFFSET('Raw Data'!$A$3,MATCH('Data above threshold'!$A16,'Raw Data'!$B$4:$B$185,0),MATCH('Data above threshold'!AZ$4,'Raw Data'!$3:$3,0)-1)),"",OFFSET('Raw Data'!$A$3,MATCH('Data above threshold'!$A16,'Raw Data'!$B$4:$B$185,0),MATCH('Data above threshold'!AZ$4,'Raw Data'!$3:$3,0)-1))</f>
        <v/>
      </c>
      <c r="BA16" s="107" t="n">
        <f aca="true">IF(ISBLANK(OFFSET('Raw Data'!$A$3,MATCH('Data above threshold'!$A16,'Raw Data'!$B$4:$B$185,0),MATCH('Data above threshold'!BA$4,'Raw Data'!$3:$3,0)-1)),"",OFFSET('Raw Data'!$A$3,MATCH('Data above threshold'!$A16,'Raw Data'!$B$4:$B$185,0),MATCH('Data above threshold'!BA$4,'Raw Data'!$3:$3,0)-1))</f>
        <v>0.809524</v>
      </c>
      <c r="BB16" s="107" t="n">
        <f aca="true">IF(ISBLANK(OFFSET('Raw Data'!$A$3,MATCH('Data above threshold'!$A16,'Raw Data'!$B$4:$B$185,0),MATCH('Data above threshold'!BB$4,'Raw Data'!$3:$3,0)-1)),"",OFFSET('Raw Data'!$A$3,MATCH('Data above threshold'!$A16,'Raw Data'!$B$4:$B$185,0),MATCH('Data above threshold'!BB$4,'Raw Data'!$3:$3,0)-1))</f>
        <v>1.071429</v>
      </c>
      <c r="BC16" s="107" t="n">
        <f aca="true">IF(ISBLANK(OFFSET('Raw Data'!$A$3,MATCH('Data above threshold'!$A16,'Raw Data'!$B$4:$B$185,0),MATCH('Data above threshold'!BC$4,'Raw Data'!$3:$3,0)-1)),"",OFFSET('Raw Data'!$A$3,MATCH('Data above threshold'!$A16,'Raw Data'!$B$4:$B$185,0),MATCH('Data above threshold'!BC$4,'Raw Data'!$3:$3,0)-1))</f>
        <v>1</v>
      </c>
      <c r="BD16" s="107" t="n">
        <f aca="true">IF(ISBLANK(OFFSET('Raw Data'!$A$3,MATCH('Data above threshold'!$A16,'Raw Data'!$B$4:$B$185,0),MATCH('Data above threshold'!BD$4,'Raw Data'!$3:$3,0)-1)),"",OFFSET('Raw Data'!$A$3,MATCH('Data above threshold'!$A16,'Raw Data'!$B$4:$B$185,0),MATCH('Data above threshold'!BD$4,'Raw Data'!$3:$3,0)-1))</f>
        <v>1.285714</v>
      </c>
      <c r="BE16" s="107" t="n">
        <f aca="true">IF(ISBLANK(OFFSET('Raw Data'!$A$3,MATCH('Data above threshold'!$A16,'Raw Data'!$B$4:$B$185,0),MATCH('Data above threshold'!BE$4,'Raw Data'!$3:$3,0)-1)),"",OFFSET('Raw Data'!$A$3,MATCH('Data above threshold'!$A16,'Raw Data'!$B$4:$B$185,0),MATCH('Data above threshold'!BE$4,'Raw Data'!$3:$3,0)-1))</f>
        <v>0.38095238</v>
      </c>
      <c r="BF16" s="107" t="n">
        <f aca="true">IF(ISBLANK(OFFSET('Raw Data'!$A$3,MATCH('Data above threshold'!$A16,'Raw Data'!$B$4:$B$185,0),MATCH('Data above threshold'!BF$4,'Raw Data'!$3:$3,0)-1)),"",OFFSET('Raw Data'!$A$3,MATCH('Data above threshold'!$A16,'Raw Data'!$B$4:$B$185,0),MATCH('Data above threshold'!BF$4,'Raw Data'!$3:$3,0)-1))</f>
        <v>1.428571</v>
      </c>
      <c r="BG16" s="107" t="n">
        <f aca="true">IF(ISBLANK(OFFSET('Raw Data'!$A$3,MATCH('Data above threshold'!$A16,'Raw Data'!$B$4:$B$185,0),MATCH('Data above threshold'!BG$4,'Raw Data'!$3:$3,0)-1)),"",OFFSET('Raw Data'!$A$3,MATCH('Data above threshold'!$A16,'Raw Data'!$B$4:$B$185,0),MATCH('Data above threshold'!BG$4,'Raw Data'!$3:$3,0)-1))</f>
        <v>0.5</v>
      </c>
      <c r="BH16" s="107" t="n">
        <f aca="true">IF(ISBLANK(OFFSET('Raw Data'!$A$3,MATCH('Data above threshold'!$A16,'Raw Data'!$B$4:$B$185,0),MATCH('Data above threshold'!BH$4,'Raw Data'!$3:$3,0)-1)),"",OFFSET('Raw Data'!$A$3,MATCH('Data above threshold'!$A16,'Raw Data'!$B$4:$B$185,0),MATCH('Data above threshold'!BH$4,'Raw Data'!$3:$3,0)-1))</f>
        <v>0.571429</v>
      </c>
      <c r="BI16" s="107" t="n">
        <f aca="true">IF(ISBLANK(OFFSET('Raw Data'!$A$3,MATCH('Data above threshold'!$A16,'Raw Data'!$B$4:$B$185,0),MATCH('Data above threshold'!BI$4,'Raw Data'!$3:$3,0)-1)),"",OFFSET('Raw Data'!$A$3,MATCH('Data above threshold'!$A16,'Raw Data'!$B$4:$B$185,0),MATCH('Data above threshold'!BI$4,'Raw Data'!$3:$3,0)-1))</f>
        <v>1</v>
      </c>
      <c r="BJ16" s="107" t="n">
        <f aca="true">IF(ISBLANK(OFFSET('Raw Data'!$A$3,MATCH('Data above threshold'!$A16,'Raw Data'!$B$4:$B$185,0),MATCH('Data above threshold'!BJ$4,'Raw Data'!$3:$3,0)-1)),"",OFFSET('Raw Data'!$A$3,MATCH('Data above threshold'!$A16,'Raw Data'!$B$4:$B$185,0),MATCH('Data above threshold'!BJ$4,'Raw Data'!$3:$3,0)-1))</f>
        <v>0.714286</v>
      </c>
      <c r="BK16" s="107" t="n">
        <f aca="true">IF(ISBLANK(OFFSET('Raw Data'!$A$3,MATCH('Data above threshold'!$A16,'Raw Data'!$B$4:$B$185,0),MATCH('Data above threshold'!BK$4,'Raw Data'!$3:$3,0)-1)),"",OFFSET('Raw Data'!$A$3,MATCH('Data above threshold'!$A16,'Raw Data'!$B$4:$B$185,0),MATCH('Data above threshold'!BK$4,'Raw Data'!$3:$3,0)-1))</f>
        <v>0.5</v>
      </c>
      <c r="BL16" s="107" t="n">
        <f aca="true">IF(ISBLANK(OFFSET('Raw Data'!$A$3,MATCH('Data above threshold'!$A16,'Raw Data'!$B$4:$B$185,0),MATCH('Data above threshold'!BL$4,'Raw Data'!$3:$3,0)-1)),"",OFFSET('Raw Data'!$A$3,MATCH('Data above threshold'!$A16,'Raw Data'!$B$4:$B$185,0),MATCH('Data above threshold'!BL$4,'Raw Data'!$3:$3,0)-1))</f>
        <v>0</v>
      </c>
      <c r="BM16" s="107" t="n">
        <f aca="true">IF(ISBLANK(OFFSET('Raw Data'!$A$3,MATCH('Data above threshold'!$A16,'Raw Data'!$B$4:$B$185,0),MATCH('Data above threshold'!BM$4,'Raw Data'!$3:$3,0)-1)),"",OFFSET('Raw Data'!$A$3,MATCH('Data above threshold'!$A16,'Raw Data'!$B$4:$B$185,0),MATCH('Data above threshold'!BM$4,'Raw Data'!$3:$3,0)-1))</f>
        <v>0.833333</v>
      </c>
      <c r="BN16" s="107" t="n">
        <f aca="true">IF(ISBLANK(OFFSET('Raw Data'!$A$3,MATCH('Data above threshold'!$A16,'Raw Data'!$B$4:$B$185,0),MATCH('Data above threshold'!BN$4,'Raw Data'!$3:$3,0)-1)),"",OFFSET('Raw Data'!$A$3,MATCH('Data above threshold'!$A16,'Raw Data'!$B$4:$B$185,0),MATCH('Data above threshold'!BN$4,'Raw Data'!$3:$3,0)-1))</f>
        <v>1.142857</v>
      </c>
      <c r="BO16" s="107" t="n">
        <f aca="true">IF(ISBLANK(OFFSET('Raw Data'!$A$3,MATCH('Data above threshold'!$A16,'Raw Data'!$B$4:$B$185,0),MATCH('Data above threshold'!BO$4,'Raw Data'!$3:$3,0)-1)),"",OFFSET('Raw Data'!$A$3,MATCH('Data above threshold'!$A16,'Raw Data'!$B$4:$B$185,0),MATCH('Data above threshold'!BO$4,'Raw Data'!$3:$3,0)-1))</f>
        <v>0.857143</v>
      </c>
      <c r="BP16" s="107" t="n">
        <f aca="true">IF(ISBLANK(OFFSET('Raw Data'!$A$3,MATCH('Data above threshold'!$A16,'Raw Data'!$B$4:$B$185,0),MATCH('Data above threshold'!BP$4,'Raw Data'!$3:$3,0)-1)),"",OFFSET('Raw Data'!$A$3,MATCH('Data above threshold'!$A16,'Raw Data'!$B$4:$B$185,0),MATCH('Data above threshold'!BP$4,'Raw Data'!$3:$3,0)-1))</f>
        <v>1</v>
      </c>
      <c r="BQ16" s="107" t="n">
        <f aca="true">IF(ISBLANK(OFFSET('Raw Data'!$A$3,MATCH('Data above threshold'!$A16,'Raw Data'!$B$4:$B$185,0),MATCH('Data above threshold'!BQ$4,'Raw Data'!$3:$3,0)-1)),"",OFFSET('Raw Data'!$A$3,MATCH('Data above threshold'!$A16,'Raw Data'!$B$4:$B$185,0),MATCH('Data above threshold'!BQ$4,'Raw Data'!$3:$3,0)-1))</f>
        <v>0.428571</v>
      </c>
      <c r="BR16" s="107" t="n">
        <f aca="true">IF(ISBLANK(OFFSET('Raw Data'!$A$3,MATCH('Data above threshold'!$A16,'Raw Data'!$B$4:$B$185,0),MATCH('Data above threshold'!BR$4,'Raw Data'!$3:$3,0)-1)),"",OFFSET('Raw Data'!$A$3,MATCH('Data above threshold'!$A16,'Raw Data'!$B$4:$B$185,0),MATCH('Data above threshold'!BR$4,'Raw Data'!$3:$3,0)-1))</f>
        <v>0.714286</v>
      </c>
      <c r="BS16" s="107" t="n">
        <f aca="true">IF(ISBLANK(OFFSET('Raw Data'!$A$3,MATCH('Data above threshold'!$A16,'Raw Data'!$B$4:$B$185,0),MATCH('Data above threshold'!BS$4,'Raw Data'!$3:$3,0)-1)),"",OFFSET('Raw Data'!$A$3,MATCH('Data above threshold'!$A16,'Raw Data'!$B$4:$B$185,0),MATCH('Data above threshold'!BS$4,'Raw Data'!$3:$3,0)-1))</f>
        <v>0.428571</v>
      </c>
      <c r="BT16" s="107" t="n">
        <f aca="true">IF(ISBLANK(OFFSET('Raw Data'!$A$3,MATCH('Data above threshold'!$A16,'Raw Data'!$B$4:$B$185,0),MATCH('Data above threshold'!BT$4,'Raw Data'!$3:$3,0)-1)),"",OFFSET('Raw Data'!$A$3,MATCH('Data above threshold'!$A16,'Raw Data'!$B$4:$B$185,0),MATCH('Data above threshold'!BT$4,'Raw Data'!$3:$3,0)-1))</f>
        <v>1.142857</v>
      </c>
      <c r="BU16" s="107" t="n">
        <f aca="true">IF(ISBLANK(OFFSET('Raw Data'!$A$3,MATCH('Data above threshold'!$A16,'Raw Data'!$B$4:$B$185,0),MATCH('Data above threshold'!BU$4,'Raw Data'!$3:$3,0)-1)),"",OFFSET('Raw Data'!$A$3,MATCH('Data above threshold'!$A16,'Raw Data'!$B$4:$B$185,0),MATCH('Data above threshold'!BU$4,'Raw Data'!$3:$3,0)-1))</f>
        <v>0.380952</v>
      </c>
      <c r="BV16" s="107" t="n">
        <f aca="true">IF(ISBLANK(OFFSET('Raw Data'!$A$3,MATCH('Data above threshold'!$A16,'Raw Data'!$B$4:$B$185,0),MATCH('Data above threshold'!BV$4,'Raw Data'!$3:$3,0)-1)),"",OFFSET('Raw Data'!$A$3,MATCH('Data above threshold'!$A16,'Raw Data'!$B$4:$B$185,0),MATCH('Data above threshold'!BV$4,'Raw Data'!$3:$3,0)-1))</f>
        <v>0.285714</v>
      </c>
      <c r="BW16" s="107" t="n">
        <f aca="true">IF(ISBLANK(OFFSET('Raw Data'!$A$3,MATCH('Data above threshold'!$A16,'Raw Data'!$B$4:$B$185,0),MATCH('Data above threshold'!BW$4,'Raw Data'!$3:$3,0)-1)),"",OFFSET('Raw Data'!$A$3,MATCH('Data above threshold'!$A16,'Raw Data'!$B$4:$B$185,0),MATCH('Data above threshold'!BW$4,'Raw Data'!$3:$3,0)-1))</f>
        <v>1.285714</v>
      </c>
      <c r="BX16" s="107" t="n">
        <f aca="true">IF(ISBLANK(OFFSET('Raw Data'!$A$3,MATCH('Data above threshold'!$A16,'Raw Data'!$B$4:$B$185,0),MATCH('Data above threshold'!BX$4,'Raw Data'!$3:$3,0)-1)),"",OFFSET('Raw Data'!$A$3,MATCH('Data above threshold'!$A16,'Raw Data'!$B$4:$B$185,0),MATCH('Data above threshold'!BX$4,'Raw Data'!$3:$3,0)-1))</f>
        <v>1.142857</v>
      </c>
      <c r="BY16" s="107" t="n">
        <f aca="true">IF(ISBLANK(OFFSET('Raw Data'!$A$3,MATCH('Data above threshold'!$A16,'Raw Data'!$B$4:$B$185,0),MATCH('Data above threshold'!BY$4,'Raw Data'!$3:$3,0)-1)),"",OFFSET('Raw Data'!$A$3,MATCH('Data above threshold'!$A16,'Raw Data'!$B$4:$B$185,0),MATCH('Data above threshold'!BY$4,'Raw Data'!$3:$3,0)-1))</f>
        <v>1</v>
      </c>
      <c r="BZ16" s="107" t="n">
        <f aca="true">IF(ISBLANK(OFFSET('Raw Data'!$A$3,MATCH('Data above threshold'!$A16,'Raw Data'!$B$4:$B$185,0),MATCH('Data above threshold'!BZ$4,'Raw Data'!$3:$3,0)-1)),"",OFFSET('Raw Data'!$A$3,MATCH('Data above threshold'!$A16,'Raw Data'!$B$4:$B$185,0),MATCH('Data above threshold'!BZ$4,'Raw Data'!$3:$3,0)-1))</f>
        <v>0.71428571</v>
      </c>
      <c r="CA16" s="107" t="n">
        <f aca="true">IF(ISBLANK(OFFSET('Raw Data'!$A$3,MATCH('Data above threshold'!$A16,'Raw Data'!$B$4:$B$185,0),MATCH('Data above threshold'!CA$4,'Raw Data'!$3:$3,0)-1)),"",OFFSET('Raw Data'!$A$3,MATCH('Data above threshold'!$A16,'Raw Data'!$B$4:$B$185,0),MATCH('Data above threshold'!CA$4,'Raw Data'!$3:$3,0)-1))</f>
        <v>1.714286</v>
      </c>
      <c r="CB16" s="107" t="n">
        <f aca="true">IF(ISBLANK(OFFSET('Raw Data'!$A$3,MATCH('Data above threshold'!$A16,'Raw Data'!$B$4:$B$185,0),MATCH('Data above threshold'!CB$4,'Raw Data'!$3:$3,0)-1)),"",OFFSET('Raw Data'!$A$3,MATCH('Data above threshold'!$A16,'Raw Data'!$B$4:$B$185,0),MATCH('Data above threshold'!CB$4,'Raw Data'!$3:$3,0)-1))</f>
        <v>0.571429</v>
      </c>
      <c r="CC16" s="107" t="n">
        <f aca="true">IF(ISBLANK(OFFSET('Raw Data'!$A$3,MATCH('Data above threshold'!$A16,'Raw Data'!$B$4:$B$185,0),MATCH('Data above threshold'!CC$4,'Raw Data'!$3:$3,0)-1)),"",OFFSET('Raw Data'!$A$3,MATCH('Data above threshold'!$A16,'Raw Data'!$B$4:$B$185,0),MATCH('Data above threshold'!CC$4,'Raw Data'!$3:$3,0)-1))</f>
        <v>1</v>
      </c>
      <c r="CD16" s="107" t="n">
        <f aca="true">IF(ISBLANK(OFFSET('Raw Data'!$A$3,MATCH('Data above threshold'!$A16,'Raw Data'!$B$4:$B$185,0),MATCH('Data above threshold'!CD$4,'Raw Data'!$3:$3,0)-1)),"",OFFSET('Raw Data'!$A$3,MATCH('Data above threshold'!$A16,'Raw Data'!$B$4:$B$185,0),MATCH('Data above threshold'!CD$4,'Raw Data'!$3:$3,0)-1))</f>
        <v>1</v>
      </c>
      <c r="CE16" s="107" t="n">
        <f aca="true">IF(ISBLANK(OFFSET('Raw Data'!$A$3,MATCH('Data above threshold'!$A16,'Raw Data'!$B$4:$B$185,0),MATCH('Data above threshold'!CE$4,'Raw Data'!$3:$3,0)-1)),"",OFFSET('Raw Data'!$A$3,MATCH('Data above threshold'!$A16,'Raw Data'!$B$4:$B$185,0),MATCH('Data above threshold'!CE$4,'Raw Data'!$3:$3,0)-1))</f>
        <v>0.5714286</v>
      </c>
      <c r="CF16" s="107" t="n">
        <f aca="true">IF(ISBLANK(OFFSET('Raw Data'!$A$3,MATCH('Data above threshold'!$A16,'Raw Data'!$B$4:$B$185,0),MATCH('Data above threshold'!CF$4,'Raw Data'!$3:$3,0)-1)),"",OFFSET('Raw Data'!$A$3,MATCH('Data above threshold'!$A16,'Raw Data'!$B$4:$B$185,0),MATCH('Data above threshold'!CF$4,'Raw Data'!$3:$3,0)-1))</f>
        <v>0.166667</v>
      </c>
      <c r="CG16" s="107" t="n">
        <f aca="true">IF(ISBLANK(OFFSET('Raw Data'!$A$3,MATCH('Data above threshold'!$A16,'Raw Data'!$B$4:$B$185,0),MATCH('Data above threshold'!CG$4,'Raw Data'!$3:$3,0)-1)),"",OFFSET('Raw Data'!$A$3,MATCH('Data above threshold'!$A16,'Raw Data'!$B$4:$B$185,0),MATCH('Data above threshold'!CG$4,'Raw Data'!$3:$3,0)-1))</f>
        <v>0.2857143</v>
      </c>
      <c r="CH16" s="107" t="n">
        <f aca="true">IF(ISBLANK(OFFSET('Raw Data'!$A$3,MATCH('Data above threshold'!$A16,'Raw Data'!$B$4:$B$185,0),MATCH('Data above threshold'!CH$4,'Raw Data'!$3:$3,0)-1)),"",OFFSET('Raw Data'!$A$3,MATCH('Data above threshold'!$A16,'Raw Data'!$B$4:$B$185,0),MATCH('Data above threshold'!CH$4,'Raw Data'!$3:$3,0)-1))</f>
        <v>1.142857</v>
      </c>
      <c r="CI16" s="107" t="n">
        <f aca="true">IF(ISBLANK(OFFSET('Raw Data'!$A$3,MATCH('Data above threshold'!$A16,'Raw Data'!$B$4:$B$185,0),MATCH('Data above threshold'!CI$4,'Raw Data'!$3:$3,0)-1)),"",OFFSET('Raw Data'!$A$3,MATCH('Data above threshold'!$A16,'Raw Data'!$B$4:$B$185,0),MATCH('Data above threshold'!CI$4,'Raw Data'!$3:$3,0)-1))</f>
        <v>2</v>
      </c>
      <c r="CJ16" s="107" t="n">
        <f aca="true">IF(ISBLANK(OFFSET('Raw Data'!$A$3,MATCH('Data above threshold'!$A16,'Raw Data'!$B$4:$B$185,0),MATCH('Data above threshold'!CJ$4,'Raw Data'!$3:$3,0)-1)),"",OFFSET('Raw Data'!$A$3,MATCH('Data above threshold'!$A16,'Raw Data'!$B$4:$B$185,0),MATCH('Data above threshold'!CJ$4,'Raw Data'!$3:$3,0)-1))</f>
        <v>1</v>
      </c>
      <c r="CK16" s="107" t="n">
        <f aca="true">IF(ISBLANK(OFFSET('Raw Data'!$A$3,MATCH('Data above threshold'!$A16,'Raw Data'!$B$4:$B$185,0),MATCH('Data above threshold'!CK$4,'Raw Data'!$3:$3,0)-1)),"",OFFSET('Raw Data'!$A$3,MATCH('Data above threshold'!$A16,'Raw Data'!$B$4:$B$185,0),MATCH('Data above threshold'!CK$4,'Raw Data'!$3:$3,0)-1))</f>
        <v>0.857143</v>
      </c>
      <c r="CL16" s="107" t="n">
        <f aca="true">IF(ISBLANK(OFFSET('Raw Data'!$A$3,MATCH('Data above threshold'!$A16,'Raw Data'!$B$4:$B$185,0),MATCH('Data above threshold'!CL$4,'Raw Data'!$3:$3,0)-1)),"",OFFSET('Raw Data'!$A$3,MATCH('Data above threshold'!$A16,'Raw Data'!$B$4:$B$185,0),MATCH('Data above threshold'!CL$4,'Raw Data'!$3:$3,0)-1))</f>
        <v>0.57142857</v>
      </c>
      <c r="CM16" s="107" t="n">
        <f aca="true">IF(ISBLANK(OFFSET('Raw Data'!$A$3,MATCH('Data above threshold'!$A16,'Raw Data'!$B$4:$B$185,0),MATCH('Data above threshold'!CM$4,'Raw Data'!$3:$3,0)-1)),"",OFFSET('Raw Data'!$A$3,MATCH('Data above threshold'!$A16,'Raw Data'!$B$4:$B$185,0),MATCH('Data above threshold'!CM$4,'Raw Data'!$3:$3,0)-1))</f>
        <v>0.214286</v>
      </c>
      <c r="CN16" s="107" t="n">
        <f aca="true">IF(ISBLANK(OFFSET('Raw Data'!$A$3,MATCH('Data above threshold'!$A16,'Raw Data'!$B$4:$B$185,0),MATCH('Data above threshold'!CN$4,'Raw Data'!$3:$3,0)-1)),"",OFFSET('Raw Data'!$A$3,MATCH('Data above threshold'!$A16,'Raw Data'!$B$4:$B$185,0),MATCH('Data above threshold'!CN$4,'Raw Data'!$3:$3,0)-1))</f>
        <v>0.6428571</v>
      </c>
      <c r="CO16" s="107" t="n">
        <f aca="true">IF(ISBLANK(OFFSET('Raw Data'!$A$3,MATCH('Data above threshold'!$A16,'Raw Data'!$B$4:$B$185,0),MATCH('Data above threshold'!CO$4,'Raw Data'!$3:$3,0)-1)),"",OFFSET('Raw Data'!$A$3,MATCH('Data above threshold'!$A16,'Raw Data'!$B$4:$B$185,0),MATCH('Data above threshold'!CO$4,'Raw Data'!$3:$3,0)-1))</f>
        <v>0.6666667</v>
      </c>
      <c r="CP16" s="107" t="n">
        <f aca="true">IF(ISBLANK(OFFSET('Raw Data'!$A$3,MATCH('Data above threshold'!$A16,'Raw Data'!$B$4:$B$185,0),MATCH('Data above threshold'!CP$4,'Raw Data'!$3:$3,0)-1)),"",OFFSET('Raw Data'!$A$3,MATCH('Data above threshold'!$A16,'Raw Data'!$B$4:$B$185,0),MATCH('Data above threshold'!CP$4,'Raw Data'!$3:$3,0)-1))</f>
        <v>1</v>
      </c>
      <c r="CQ16" s="107" t="n">
        <f aca="true">IF(ISBLANK(OFFSET('Raw Data'!$A$3,MATCH('Data above threshold'!$A16,'Raw Data'!$B$4:$B$185,0),MATCH('Data above threshold'!CQ$4,'Raw Data'!$3:$3,0)-1)),"",OFFSET('Raw Data'!$A$3,MATCH('Data above threshold'!$A16,'Raw Data'!$B$4:$B$185,0),MATCH('Data above threshold'!CQ$4,'Raw Data'!$3:$3,0)-1))</f>
        <v>0.666667</v>
      </c>
      <c r="CR16" s="107" t="n">
        <f aca="true">IF(ISBLANK(OFFSET('Raw Data'!$A$3,MATCH('Data above threshold'!$A16,'Raw Data'!$B$4:$B$185,0),MATCH('Data above threshold'!CR$4,'Raw Data'!$3:$3,0)-1)),"",OFFSET('Raw Data'!$A$3,MATCH('Data above threshold'!$A16,'Raw Data'!$B$4:$B$185,0),MATCH('Data above threshold'!CR$4,'Raw Data'!$3:$3,0)-1))</f>
        <v>0.42857143</v>
      </c>
    </row>
    <row r="17" s="103" customFormat="true" ht="15.5" hidden="false" customHeight="false" outlineLevel="0" collapsed="false">
      <c r="A17" s="107" t="n">
        <v>1132</v>
      </c>
      <c r="B17" s="107" t="n">
        <v>4</v>
      </c>
      <c r="C17" s="107" t="str">
        <f aca="true">IF(ISBLANK(OFFSET('Raw Data'!$A$3,MATCH('Data above threshold'!$A17,'Raw Data'!$B$4:$B$185,0),MATCH('Data above threshold'!C$4,'Raw Data'!$3:$3,0)-1)),"",OFFSET('Raw Data'!$A$3,MATCH('Data above threshold'!$A17,'Raw Data'!$B$4:$B$185,0),MATCH('Data above threshold'!C$4,'Raw Data'!$3:$3,0)-1))</f>
        <v/>
      </c>
      <c r="D17" s="107" t="str">
        <f aca="true">IF(ISBLANK(OFFSET('Raw Data'!$A$3,MATCH('Data above threshold'!$A17,'Raw Data'!$B$4:$B$185,0),MATCH('Data above threshold'!D$4,'Raw Data'!$3:$3,0)-1)),"",OFFSET('Raw Data'!$A$3,MATCH('Data above threshold'!$A17,'Raw Data'!$B$4:$B$185,0),MATCH('Data above threshold'!D$4,'Raw Data'!$3:$3,0)-1))</f>
        <v>Expert assessment data - E.5</v>
      </c>
      <c r="E17" s="107" t="str">
        <f aca="true">IF(ISBLANK(OFFSET('Raw Data'!$A$3,MATCH('Data above threshold'!$A17,'Raw Data'!$B$4:$B$185,0),MATCH('Data above threshold'!E$4,'Raw Data'!$3:$3,0)-1)),"",OFFSET('Raw Data'!$A$3,MATCH('Data above threshold'!$A17,'Raw Data'!$B$4:$B$185,0),MATCH('Data above threshold'!E$4,'Raw Data'!$3:$3,0)-1))</f>
        <v>Is “the opportunity for consumer organisations to present their views in decision-making processes” enabled through any of the following measures or mechanisms in your country in 2020?</v>
      </c>
      <c r="F17" s="107" t="str">
        <f aca="true">IF(ISBLANK(OFFSET('Raw Data'!$A$3,MATCH('Data above threshold'!$A17,'Raw Data'!$B$4:$B$185,0),MATCH('Data above threshold'!F$4,'Raw Data'!$3:$3,0)-1)),"",OFFSET('Raw Data'!$A$3,MATCH('Data above threshold'!$A17,'Raw Data'!$B$4:$B$185,0),MATCH('Data above threshold'!F$4,'Raw Data'!$3:$3,0)-1))</f>
        <v/>
      </c>
      <c r="G17" s="107" t="str">
        <f aca="true">IF(ISBLANK(OFFSET('Raw Data'!$A$3,MATCH('Data above threshold'!$A17,'Raw Data'!$B$4:$B$185,0),MATCH('Data above threshold'!G$4,'Raw Data'!$3:$3,0)-1)),"",OFFSET('Raw Data'!$A$3,MATCH('Data above threshold'!$A17,'Raw Data'!$B$4:$B$185,0),MATCH('Data above threshold'!G$4,'Raw Data'!$3:$3,0)-1))</f>
        <v/>
      </c>
      <c r="H17" s="107" t="str">
        <f aca="true">IF(ISBLANK(OFFSET('Raw Data'!$A$3,MATCH('Data above threshold'!$A17,'Raw Data'!$B$4:$B$185,0),MATCH('Data above threshold'!H$4,'Raw Data'!$3:$3,0)-1)),"",OFFSET('Raw Data'!$A$3,MATCH('Data above threshold'!$A17,'Raw Data'!$B$4:$B$185,0),MATCH('Data above threshold'!H$4,'Raw Data'!$3:$3,0)-1))</f>
        <v>Consumers International Survey</v>
      </c>
      <c r="I17" s="107" t="str">
        <f aca="true">IF(ISBLANK(OFFSET('Raw Data'!$A$3,MATCH('Data above threshold'!$A17,'Raw Data'!$B$4:$B$185,0),MATCH('Data above threshold'!I$4,'Raw Data'!$3:$3,0)-1)),"",OFFSET('Raw Data'!$A$3,MATCH('Data above threshold'!$A17,'Raw Data'!$B$4:$B$185,0),MATCH('Data above threshold'!I$4,'Raw Data'!$3:$3,0)-1))</f>
        <v/>
      </c>
      <c r="J17" s="107" t="str">
        <f aca="true">IF(ISBLANK(OFFSET('Raw Data'!$A$3,MATCH('Data above threshold'!$A17,'Raw Data'!$B$4:$B$185,0),MATCH('Data above threshold'!J$4,'Raw Data'!$3:$3,0)-1)),"",OFFSET('Raw Data'!$A$3,MATCH('Data above threshold'!$A17,'Raw Data'!$B$4:$B$185,0),MATCH('Data above threshold'!J$4,'Raw Data'!$3:$3,0)-1))</f>
        <v/>
      </c>
      <c r="K17" s="107" t="str">
        <f aca="true">IF(ISBLANK(OFFSET('Raw Data'!$A$3,MATCH('Data above threshold'!$A17,'Raw Data'!$B$4:$B$185,0),MATCH('Data above threshold'!K$4,'Raw Data'!$3:$3,0)-1)),"",OFFSET('Raw Data'!$A$3,MATCH('Data above threshold'!$A17,'Raw Data'!$B$4:$B$185,0),MATCH('Data above threshold'!K$4,'Raw Data'!$3:$3,0)-1))</f>
        <v>Plus</v>
      </c>
      <c r="L17" s="107" t="str">
        <f aca="true">IF(ISBLANK(OFFSET('Raw Data'!$A$3,MATCH('Data above threshold'!$A17,'Raw Data'!$B$4:$B$185,0),MATCH('Data above threshold'!L$4,'Raw Data'!$3:$3,0)-1)),"",OFFSET('Raw Data'!$A$3,MATCH('Data above threshold'!$A17,'Raw Data'!$B$4:$B$185,0),MATCH('Data above threshold'!L$4,'Raw Data'!$3:$3,0)-1))</f>
        <v/>
      </c>
      <c r="M17" s="105" t="n">
        <f aca="false" t="array" ref="M17:M17">IFERROR(SKEW(IF(ISNUMBER(Q17:CR17),Q17:CR17,"")),"")</f>
        <v>0.244199276333056</v>
      </c>
      <c r="N17" s="107" t="n">
        <v>0</v>
      </c>
      <c r="O17" s="107" t="str">
        <f aca="true">IF(ISBLANK(OFFSET('Raw Data'!$A$3,MATCH('Data above threshold'!$A17,'Raw Data'!$B$4:$B$185,0),MATCH('Data above threshold'!O$4,'Raw Data'!$3:$3,0)-1)),"",OFFSET('Raw Data'!$A$3,MATCH('Data above threshold'!$A17,'Raw Data'!$B$4:$B$185,0),MATCH('Data above threshold'!O$4,'Raw Data'!$3:$3,0)-1))</f>
        <v/>
      </c>
      <c r="P17" s="106" t="n">
        <f aca="false" t="array" ref="P17:P17">IF(B17&lt;4,"",1-IFERROR(SUM(ISNUMBER(Q17:CR17)*(1-$Q$3:$CR$3))/COUNTIF($Q$3:$CR$3,0),0))</f>
        <v>0.0125</v>
      </c>
      <c r="Q17" s="107" t="n">
        <f aca="true">IF(ISBLANK(OFFSET('Raw Data'!$A$3,MATCH('Data above threshold'!$A17,'Raw Data'!$B$4:$B$185,0),MATCH('Data above threshold'!Q$4,'Raw Data'!$3:$3,0)-1)),"",OFFSET('Raw Data'!$A$3,MATCH('Data above threshold'!$A17,'Raw Data'!$B$4:$B$185,0),MATCH('Data above threshold'!Q$4,'Raw Data'!$3:$3,0)-1))</f>
        <v>2.25</v>
      </c>
      <c r="R17" s="107" t="n">
        <f aca="true">IF(ISBLANK(OFFSET('Raw Data'!$A$3,MATCH('Data above threshold'!$A17,'Raw Data'!$B$4:$B$185,0),MATCH('Data above threshold'!R$4,'Raw Data'!$3:$3,0)-1)),"",OFFSET('Raw Data'!$A$3,MATCH('Data above threshold'!$A17,'Raw Data'!$B$4:$B$185,0),MATCH('Data above threshold'!R$4,'Raw Data'!$3:$3,0)-1))</f>
        <v>2.166667</v>
      </c>
      <c r="S17" s="107" t="n">
        <f aca="true">IF(ISBLANK(OFFSET('Raw Data'!$A$3,MATCH('Data above threshold'!$A17,'Raw Data'!$B$4:$B$185,0),MATCH('Data above threshold'!S$4,'Raw Data'!$3:$3,0)-1)),"",OFFSET('Raw Data'!$A$3,MATCH('Data above threshold'!$A17,'Raw Data'!$B$4:$B$185,0),MATCH('Data above threshold'!S$4,'Raw Data'!$3:$3,0)-1))</f>
        <v>2.25</v>
      </c>
      <c r="T17" s="107" t="n">
        <f aca="true">IF(ISBLANK(OFFSET('Raw Data'!$A$3,MATCH('Data above threshold'!$A17,'Raw Data'!$B$4:$B$185,0),MATCH('Data above threshold'!T$4,'Raw Data'!$3:$3,0)-1)),"",OFFSET('Raw Data'!$A$3,MATCH('Data above threshold'!$A17,'Raw Data'!$B$4:$B$185,0),MATCH('Data above threshold'!T$4,'Raw Data'!$3:$3,0)-1))</f>
        <v>1.25</v>
      </c>
      <c r="U17" s="107" t="n">
        <f aca="true">IF(ISBLANK(OFFSET('Raw Data'!$A$3,MATCH('Data above threshold'!$A17,'Raw Data'!$B$4:$B$185,0),MATCH('Data above threshold'!U$4,'Raw Data'!$3:$3,0)-1)),"",OFFSET('Raw Data'!$A$3,MATCH('Data above threshold'!$A17,'Raw Data'!$B$4:$B$185,0),MATCH('Data above threshold'!U$4,'Raw Data'!$3:$3,0)-1))</f>
        <v>3</v>
      </c>
      <c r="V17" s="107" t="n">
        <f aca="true">IF(ISBLANK(OFFSET('Raw Data'!$A$3,MATCH('Data above threshold'!$A17,'Raw Data'!$B$4:$B$185,0),MATCH('Data above threshold'!V$4,'Raw Data'!$3:$3,0)-1)),"",OFFSET('Raw Data'!$A$3,MATCH('Data above threshold'!$A17,'Raw Data'!$B$4:$B$185,0),MATCH('Data above threshold'!V$4,'Raw Data'!$3:$3,0)-1))</f>
        <v>3</v>
      </c>
      <c r="W17" s="107" t="n">
        <f aca="true">IF(ISBLANK(OFFSET('Raw Data'!$A$3,MATCH('Data above threshold'!$A17,'Raw Data'!$B$4:$B$185,0),MATCH('Data above threshold'!W$4,'Raw Data'!$3:$3,0)-1)),"",OFFSET('Raw Data'!$A$3,MATCH('Data above threshold'!$A17,'Raw Data'!$B$4:$B$185,0),MATCH('Data above threshold'!W$4,'Raw Data'!$3:$3,0)-1))</f>
        <v>2.5</v>
      </c>
      <c r="X17" s="107" t="n">
        <f aca="true">IF(ISBLANK(OFFSET('Raw Data'!$A$3,MATCH('Data above threshold'!$A17,'Raw Data'!$B$4:$B$185,0),MATCH('Data above threshold'!X$4,'Raw Data'!$3:$3,0)-1)),"",OFFSET('Raw Data'!$A$3,MATCH('Data above threshold'!$A17,'Raw Data'!$B$4:$B$185,0),MATCH('Data above threshold'!X$4,'Raw Data'!$3:$3,0)-1))</f>
        <v>2.25</v>
      </c>
      <c r="Y17" s="107" t="n">
        <f aca="true">IF(ISBLANK(OFFSET('Raw Data'!$A$3,MATCH('Data above threshold'!$A17,'Raw Data'!$B$4:$B$185,0),MATCH('Data above threshold'!Y$4,'Raw Data'!$3:$3,0)-1)),"",OFFSET('Raw Data'!$A$3,MATCH('Data above threshold'!$A17,'Raw Data'!$B$4:$B$185,0),MATCH('Data above threshold'!Y$4,'Raw Data'!$3:$3,0)-1))</f>
        <v>2</v>
      </c>
      <c r="Z17" s="107" t="n">
        <f aca="true">IF(ISBLANK(OFFSET('Raw Data'!$A$3,MATCH('Data above threshold'!$A17,'Raw Data'!$B$4:$B$185,0),MATCH('Data above threshold'!Z$4,'Raw Data'!$3:$3,0)-1)),"",OFFSET('Raw Data'!$A$3,MATCH('Data above threshold'!$A17,'Raw Data'!$B$4:$B$185,0),MATCH('Data above threshold'!Z$4,'Raw Data'!$3:$3,0)-1))</f>
        <v>3</v>
      </c>
      <c r="AA17" s="107" t="n">
        <f aca="true">IF(ISBLANK(OFFSET('Raw Data'!$A$3,MATCH('Data above threshold'!$A17,'Raw Data'!$B$4:$B$185,0),MATCH('Data above threshold'!AA$4,'Raw Data'!$3:$3,0)-1)),"",OFFSET('Raw Data'!$A$3,MATCH('Data above threshold'!$A17,'Raw Data'!$B$4:$B$185,0),MATCH('Data above threshold'!AA$4,'Raw Data'!$3:$3,0)-1))</f>
        <v>2.5</v>
      </c>
      <c r="AB17" s="107" t="n">
        <f aca="true">IF(ISBLANK(OFFSET('Raw Data'!$A$3,MATCH('Data above threshold'!$A17,'Raw Data'!$B$4:$B$185,0),MATCH('Data above threshold'!AB$4,'Raw Data'!$3:$3,0)-1)),"",OFFSET('Raw Data'!$A$3,MATCH('Data above threshold'!$A17,'Raw Data'!$B$4:$B$185,0),MATCH('Data above threshold'!AB$4,'Raw Data'!$3:$3,0)-1))</f>
        <v>2</v>
      </c>
      <c r="AC17" s="107" t="n">
        <f aca="true">IF(ISBLANK(OFFSET('Raw Data'!$A$3,MATCH('Data above threshold'!$A17,'Raw Data'!$B$4:$B$185,0),MATCH('Data above threshold'!AC$4,'Raw Data'!$3:$3,0)-1)),"",OFFSET('Raw Data'!$A$3,MATCH('Data above threshold'!$A17,'Raw Data'!$B$4:$B$185,0),MATCH('Data above threshold'!AC$4,'Raw Data'!$3:$3,0)-1))</f>
        <v>1.5</v>
      </c>
      <c r="AD17" s="107" t="n">
        <f aca="true">IF(ISBLANK(OFFSET('Raw Data'!$A$3,MATCH('Data above threshold'!$A17,'Raw Data'!$B$4:$B$185,0),MATCH('Data above threshold'!AD$4,'Raw Data'!$3:$3,0)-1)),"",OFFSET('Raw Data'!$A$3,MATCH('Data above threshold'!$A17,'Raw Data'!$B$4:$B$185,0),MATCH('Data above threshold'!AD$4,'Raw Data'!$3:$3,0)-1))</f>
        <v>1.5</v>
      </c>
      <c r="AE17" s="107" t="n">
        <f aca="true">IF(ISBLANK(OFFSET('Raw Data'!$A$3,MATCH('Data above threshold'!$A17,'Raw Data'!$B$4:$B$185,0),MATCH('Data above threshold'!AE$4,'Raw Data'!$3:$3,0)-1)),"",OFFSET('Raw Data'!$A$3,MATCH('Data above threshold'!$A17,'Raw Data'!$B$4:$B$185,0),MATCH('Data above threshold'!AE$4,'Raw Data'!$3:$3,0)-1))</f>
        <v>1.75</v>
      </c>
      <c r="AF17" s="107" t="n">
        <f aca="true">IF(ISBLANK(OFFSET('Raw Data'!$A$3,MATCH('Data above threshold'!$A17,'Raw Data'!$B$4:$B$185,0),MATCH('Data above threshold'!AF$4,'Raw Data'!$3:$3,0)-1)),"",OFFSET('Raw Data'!$A$3,MATCH('Data above threshold'!$A17,'Raw Data'!$B$4:$B$185,0),MATCH('Data above threshold'!AF$4,'Raw Data'!$3:$3,0)-1))</f>
        <v>2</v>
      </c>
      <c r="AG17" s="107" t="n">
        <f aca="true">IF(ISBLANK(OFFSET('Raw Data'!$A$3,MATCH('Data above threshold'!$A17,'Raw Data'!$B$4:$B$185,0),MATCH('Data above threshold'!AG$4,'Raw Data'!$3:$3,0)-1)),"",OFFSET('Raw Data'!$A$3,MATCH('Data above threshold'!$A17,'Raw Data'!$B$4:$B$185,0),MATCH('Data above threshold'!AG$4,'Raw Data'!$3:$3,0)-1))</f>
        <v>2</v>
      </c>
      <c r="AH17" s="107" t="n">
        <f aca="true">IF(ISBLANK(OFFSET('Raw Data'!$A$3,MATCH('Data above threshold'!$A17,'Raw Data'!$B$4:$B$185,0),MATCH('Data above threshold'!AH$4,'Raw Data'!$3:$3,0)-1)),"",OFFSET('Raw Data'!$A$3,MATCH('Data above threshold'!$A17,'Raw Data'!$B$4:$B$185,0),MATCH('Data above threshold'!AH$4,'Raw Data'!$3:$3,0)-1))</f>
        <v>2.25</v>
      </c>
      <c r="AI17" s="107" t="n">
        <f aca="true">IF(ISBLANK(OFFSET('Raw Data'!$A$3,MATCH('Data above threshold'!$A17,'Raw Data'!$B$4:$B$185,0),MATCH('Data above threshold'!AI$4,'Raw Data'!$3:$3,0)-1)),"",OFFSET('Raw Data'!$A$3,MATCH('Data above threshold'!$A17,'Raw Data'!$B$4:$B$185,0),MATCH('Data above threshold'!AI$4,'Raw Data'!$3:$3,0)-1))</f>
        <v>2.5</v>
      </c>
      <c r="AJ17" s="107" t="n">
        <f aca="true">IF(ISBLANK(OFFSET('Raw Data'!$A$3,MATCH('Data above threshold'!$A17,'Raw Data'!$B$4:$B$185,0),MATCH('Data above threshold'!AJ$4,'Raw Data'!$3:$3,0)-1)),"",OFFSET('Raw Data'!$A$3,MATCH('Data above threshold'!$A17,'Raw Data'!$B$4:$B$185,0),MATCH('Data above threshold'!AJ$4,'Raw Data'!$3:$3,0)-1))</f>
        <v>2</v>
      </c>
      <c r="AK17" s="107" t="n">
        <f aca="true">IF(ISBLANK(OFFSET('Raw Data'!$A$3,MATCH('Data above threshold'!$A17,'Raw Data'!$B$4:$B$185,0),MATCH('Data above threshold'!AK$4,'Raw Data'!$3:$3,0)-1)),"",OFFSET('Raw Data'!$A$3,MATCH('Data above threshold'!$A17,'Raw Data'!$B$4:$B$185,0),MATCH('Data above threshold'!AK$4,'Raw Data'!$3:$3,0)-1))</f>
        <v>2</v>
      </c>
      <c r="AL17" s="107" t="n">
        <f aca="true">IF(ISBLANK(OFFSET('Raw Data'!$A$3,MATCH('Data above threshold'!$A17,'Raw Data'!$B$4:$B$185,0),MATCH('Data above threshold'!AL$4,'Raw Data'!$3:$3,0)-1)),"",OFFSET('Raw Data'!$A$3,MATCH('Data above threshold'!$A17,'Raw Data'!$B$4:$B$185,0),MATCH('Data above threshold'!AL$4,'Raw Data'!$3:$3,0)-1))</f>
        <v>2</v>
      </c>
      <c r="AM17" s="107" t="n">
        <f aca="true">IF(ISBLANK(OFFSET('Raw Data'!$A$3,MATCH('Data above threshold'!$A17,'Raw Data'!$B$4:$B$185,0),MATCH('Data above threshold'!AM$4,'Raw Data'!$3:$3,0)-1)),"",OFFSET('Raw Data'!$A$3,MATCH('Data above threshold'!$A17,'Raw Data'!$B$4:$B$185,0),MATCH('Data above threshold'!AM$4,'Raw Data'!$3:$3,0)-1))</f>
        <v>2.25</v>
      </c>
      <c r="AN17" s="107" t="n">
        <f aca="true">IF(ISBLANK(OFFSET('Raw Data'!$A$3,MATCH('Data above threshold'!$A17,'Raw Data'!$B$4:$B$185,0),MATCH('Data above threshold'!AN$4,'Raw Data'!$3:$3,0)-1)),"",OFFSET('Raw Data'!$A$3,MATCH('Data above threshold'!$A17,'Raw Data'!$B$4:$B$185,0),MATCH('Data above threshold'!AN$4,'Raw Data'!$3:$3,0)-1))</f>
        <v>3</v>
      </c>
      <c r="AO17" s="107" t="n">
        <f aca="true">IF(ISBLANK(OFFSET('Raw Data'!$A$3,MATCH('Data above threshold'!$A17,'Raw Data'!$B$4:$B$185,0),MATCH('Data above threshold'!AO$4,'Raw Data'!$3:$3,0)-1)),"",OFFSET('Raw Data'!$A$3,MATCH('Data above threshold'!$A17,'Raw Data'!$B$4:$B$185,0),MATCH('Data above threshold'!AO$4,'Raw Data'!$3:$3,0)-1))</f>
        <v>1.5</v>
      </c>
      <c r="AP17" s="107" t="n">
        <f aca="true">IF(ISBLANK(OFFSET('Raw Data'!$A$3,MATCH('Data above threshold'!$A17,'Raw Data'!$B$4:$B$185,0),MATCH('Data above threshold'!AP$4,'Raw Data'!$3:$3,0)-1)),"",OFFSET('Raw Data'!$A$3,MATCH('Data above threshold'!$A17,'Raw Data'!$B$4:$B$185,0),MATCH('Data above threshold'!AP$4,'Raw Data'!$3:$3,0)-1))</f>
        <v>2</v>
      </c>
      <c r="AQ17" s="107" t="n">
        <f aca="true">IF(ISBLANK(OFFSET('Raw Data'!$A$3,MATCH('Data above threshold'!$A17,'Raw Data'!$B$4:$B$185,0),MATCH('Data above threshold'!AQ$4,'Raw Data'!$3:$3,0)-1)),"",OFFSET('Raw Data'!$A$3,MATCH('Data above threshold'!$A17,'Raw Data'!$B$4:$B$185,0),MATCH('Data above threshold'!AQ$4,'Raw Data'!$3:$3,0)-1))</f>
        <v>3</v>
      </c>
      <c r="AR17" s="107" t="n">
        <f aca="true">IF(ISBLANK(OFFSET('Raw Data'!$A$3,MATCH('Data above threshold'!$A17,'Raw Data'!$B$4:$B$185,0),MATCH('Data above threshold'!AR$4,'Raw Data'!$3:$3,0)-1)),"",OFFSET('Raw Data'!$A$3,MATCH('Data above threshold'!$A17,'Raw Data'!$B$4:$B$185,0),MATCH('Data above threshold'!AR$4,'Raw Data'!$3:$3,0)-1))</f>
        <v>1.25</v>
      </c>
      <c r="AS17" s="107" t="n">
        <f aca="true">IF(ISBLANK(OFFSET('Raw Data'!$A$3,MATCH('Data above threshold'!$A17,'Raw Data'!$B$4:$B$185,0),MATCH('Data above threshold'!AS$4,'Raw Data'!$3:$3,0)-1)),"",OFFSET('Raw Data'!$A$3,MATCH('Data above threshold'!$A17,'Raw Data'!$B$4:$B$185,0),MATCH('Data above threshold'!AS$4,'Raw Data'!$3:$3,0)-1))</f>
        <v>1.5</v>
      </c>
      <c r="AT17" s="107" t="n">
        <f aca="true">IF(ISBLANK(OFFSET('Raw Data'!$A$3,MATCH('Data above threshold'!$A17,'Raw Data'!$B$4:$B$185,0),MATCH('Data above threshold'!AT$4,'Raw Data'!$3:$3,0)-1)),"",OFFSET('Raw Data'!$A$3,MATCH('Data above threshold'!$A17,'Raw Data'!$B$4:$B$185,0),MATCH('Data above threshold'!AT$4,'Raw Data'!$3:$3,0)-1))</f>
        <v>3</v>
      </c>
      <c r="AU17" s="107" t="n">
        <f aca="true">IF(ISBLANK(OFFSET('Raw Data'!$A$3,MATCH('Data above threshold'!$A17,'Raw Data'!$B$4:$B$185,0),MATCH('Data above threshold'!AU$4,'Raw Data'!$3:$3,0)-1)),"",OFFSET('Raw Data'!$A$3,MATCH('Data above threshold'!$A17,'Raw Data'!$B$4:$B$185,0),MATCH('Data above threshold'!AU$4,'Raw Data'!$3:$3,0)-1))</f>
        <v>2</v>
      </c>
      <c r="AV17" s="107" t="n">
        <f aca="true">IF(ISBLANK(OFFSET('Raw Data'!$A$3,MATCH('Data above threshold'!$A17,'Raw Data'!$B$4:$B$185,0),MATCH('Data above threshold'!AV$4,'Raw Data'!$3:$3,0)-1)),"",OFFSET('Raw Data'!$A$3,MATCH('Data above threshold'!$A17,'Raw Data'!$B$4:$B$185,0),MATCH('Data above threshold'!AV$4,'Raw Data'!$3:$3,0)-1))</f>
        <v>2</v>
      </c>
      <c r="AW17" s="107" t="n">
        <f aca="true">IF(ISBLANK(OFFSET('Raw Data'!$A$3,MATCH('Data above threshold'!$A17,'Raw Data'!$B$4:$B$185,0),MATCH('Data above threshold'!AW$4,'Raw Data'!$3:$3,0)-1)),"",OFFSET('Raw Data'!$A$3,MATCH('Data above threshold'!$A17,'Raw Data'!$B$4:$B$185,0),MATCH('Data above threshold'!AW$4,'Raw Data'!$3:$3,0)-1))</f>
        <v>2.42045455</v>
      </c>
      <c r="AX17" s="107" t="n">
        <f aca="true">IF(ISBLANK(OFFSET('Raw Data'!$A$3,MATCH('Data above threshold'!$A17,'Raw Data'!$B$4:$B$185,0),MATCH('Data above threshold'!AX$4,'Raw Data'!$3:$3,0)-1)),"",OFFSET('Raw Data'!$A$3,MATCH('Data above threshold'!$A17,'Raw Data'!$B$4:$B$185,0),MATCH('Data above threshold'!AX$4,'Raw Data'!$3:$3,0)-1))</f>
        <v>2</v>
      </c>
      <c r="AY17" s="107" t="n">
        <f aca="true">IF(ISBLANK(OFFSET('Raw Data'!$A$3,MATCH('Data above threshold'!$A17,'Raw Data'!$B$4:$B$185,0),MATCH('Data above threshold'!AY$4,'Raw Data'!$3:$3,0)-1)),"",OFFSET('Raw Data'!$A$3,MATCH('Data above threshold'!$A17,'Raw Data'!$B$4:$B$185,0),MATCH('Data above threshold'!AY$4,'Raw Data'!$3:$3,0)-1))</f>
        <v>2</v>
      </c>
      <c r="AZ17" s="107" t="n">
        <f aca="true">IF(ISBLANK(OFFSET('Raw Data'!$A$3,MATCH('Data above threshold'!$A17,'Raw Data'!$B$4:$B$185,0),MATCH('Data above threshold'!AZ$4,'Raw Data'!$3:$3,0)-1)),"",OFFSET('Raw Data'!$A$3,MATCH('Data above threshold'!$A17,'Raw Data'!$B$4:$B$185,0),MATCH('Data above threshold'!AZ$4,'Raw Data'!$3:$3,0)-1))</f>
        <v>2.75</v>
      </c>
      <c r="BA17" s="107" t="n">
        <f aca="true">IF(ISBLANK(OFFSET('Raw Data'!$A$3,MATCH('Data above threshold'!$A17,'Raw Data'!$B$4:$B$185,0),MATCH('Data above threshold'!BA$4,'Raw Data'!$3:$3,0)-1)),"",OFFSET('Raw Data'!$A$3,MATCH('Data above threshold'!$A17,'Raw Data'!$B$4:$B$185,0),MATCH('Data above threshold'!BA$4,'Raw Data'!$3:$3,0)-1))</f>
        <v>1.833333</v>
      </c>
      <c r="BB17" s="107" t="n">
        <f aca="true">IF(ISBLANK(OFFSET('Raw Data'!$A$3,MATCH('Data above threshold'!$A17,'Raw Data'!$B$4:$B$185,0),MATCH('Data above threshold'!BB$4,'Raw Data'!$3:$3,0)-1)),"",OFFSET('Raw Data'!$A$3,MATCH('Data above threshold'!$A17,'Raw Data'!$B$4:$B$185,0),MATCH('Data above threshold'!BB$4,'Raw Data'!$3:$3,0)-1))</f>
        <v>2.5</v>
      </c>
      <c r="BC17" s="107" t="n">
        <f aca="true">IF(ISBLANK(OFFSET('Raw Data'!$A$3,MATCH('Data above threshold'!$A17,'Raw Data'!$B$4:$B$185,0),MATCH('Data above threshold'!BC$4,'Raw Data'!$3:$3,0)-1)),"",OFFSET('Raw Data'!$A$3,MATCH('Data above threshold'!$A17,'Raw Data'!$B$4:$B$185,0),MATCH('Data above threshold'!BC$4,'Raw Data'!$3:$3,0)-1))</f>
        <v>2</v>
      </c>
      <c r="BD17" s="107" t="n">
        <f aca="true">IF(ISBLANK(OFFSET('Raw Data'!$A$3,MATCH('Data above threshold'!$A17,'Raw Data'!$B$4:$B$185,0),MATCH('Data above threshold'!BD$4,'Raw Data'!$3:$3,0)-1)),"",OFFSET('Raw Data'!$A$3,MATCH('Data above threshold'!$A17,'Raw Data'!$B$4:$B$185,0),MATCH('Data above threshold'!BD$4,'Raw Data'!$3:$3,0)-1))</f>
        <v>1.25</v>
      </c>
      <c r="BE17" s="107" t="n">
        <f aca="true">IF(ISBLANK(OFFSET('Raw Data'!$A$3,MATCH('Data above threshold'!$A17,'Raw Data'!$B$4:$B$185,0),MATCH('Data above threshold'!BE$4,'Raw Data'!$3:$3,0)-1)),"",OFFSET('Raw Data'!$A$3,MATCH('Data above threshold'!$A17,'Raw Data'!$B$4:$B$185,0),MATCH('Data above threshold'!BE$4,'Raw Data'!$3:$3,0)-1))</f>
        <v>1.70833333</v>
      </c>
      <c r="BF17" s="107" t="n">
        <f aca="true">IF(ISBLANK(OFFSET('Raw Data'!$A$3,MATCH('Data above threshold'!$A17,'Raw Data'!$B$4:$B$185,0),MATCH('Data above threshold'!BF$4,'Raw Data'!$3:$3,0)-1)),"",OFFSET('Raw Data'!$A$3,MATCH('Data above threshold'!$A17,'Raw Data'!$B$4:$B$185,0),MATCH('Data above threshold'!BF$4,'Raw Data'!$3:$3,0)-1))</f>
        <v>1.875</v>
      </c>
      <c r="BG17" s="107" t="n">
        <f aca="true">IF(ISBLANK(OFFSET('Raw Data'!$A$3,MATCH('Data above threshold'!$A17,'Raw Data'!$B$4:$B$185,0),MATCH('Data above threshold'!BG$4,'Raw Data'!$3:$3,0)-1)),"",OFFSET('Raw Data'!$A$3,MATCH('Data above threshold'!$A17,'Raw Data'!$B$4:$B$185,0),MATCH('Data above threshold'!BG$4,'Raw Data'!$3:$3,0)-1))</f>
        <v>1.5</v>
      </c>
      <c r="BH17" s="107" t="n">
        <f aca="true">IF(ISBLANK(OFFSET('Raw Data'!$A$3,MATCH('Data above threshold'!$A17,'Raw Data'!$B$4:$B$185,0),MATCH('Data above threshold'!BH$4,'Raw Data'!$3:$3,0)-1)),"",OFFSET('Raw Data'!$A$3,MATCH('Data above threshold'!$A17,'Raw Data'!$B$4:$B$185,0),MATCH('Data above threshold'!BH$4,'Raw Data'!$3:$3,0)-1))</f>
        <v>2</v>
      </c>
      <c r="BI17" s="107" t="n">
        <f aca="true">IF(ISBLANK(OFFSET('Raw Data'!$A$3,MATCH('Data above threshold'!$A17,'Raw Data'!$B$4:$B$185,0),MATCH('Data above threshold'!BI$4,'Raw Data'!$3:$3,0)-1)),"",OFFSET('Raw Data'!$A$3,MATCH('Data above threshold'!$A17,'Raw Data'!$B$4:$B$185,0),MATCH('Data above threshold'!BI$4,'Raw Data'!$3:$3,0)-1))</f>
        <v>1.75</v>
      </c>
      <c r="BJ17" s="107" t="n">
        <f aca="true">IF(ISBLANK(OFFSET('Raw Data'!$A$3,MATCH('Data above threshold'!$A17,'Raw Data'!$B$4:$B$185,0),MATCH('Data above threshold'!BJ$4,'Raw Data'!$3:$3,0)-1)),"",OFFSET('Raw Data'!$A$3,MATCH('Data above threshold'!$A17,'Raw Data'!$B$4:$B$185,0),MATCH('Data above threshold'!BJ$4,'Raw Data'!$3:$3,0)-1))</f>
        <v>2.5</v>
      </c>
      <c r="BK17" s="107" t="n">
        <f aca="true">IF(ISBLANK(OFFSET('Raw Data'!$A$3,MATCH('Data above threshold'!$A17,'Raw Data'!$B$4:$B$185,0),MATCH('Data above threshold'!BK$4,'Raw Data'!$3:$3,0)-1)),"",OFFSET('Raw Data'!$A$3,MATCH('Data above threshold'!$A17,'Raw Data'!$B$4:$B$185,0),MATCH('Data above threshold'!BK$4,'Raw Data'!$3:$3,0)-1))</f>
        <v>1.5</v>
      </c>
      <c r="BL17" s="107" t="n">
        <f aca="true">IF(ISBLANK(OFFSET('Raw Data'!$A$3,MATCH('Data above threshold'!$A17,'Raw Data'!$B$4:$B$185,0),MATCH('Data above threshold'!BL$4,'Raw Data'!$3:$3,0)-1)),"",OFFSET('Raw Data'!$A$3,MATCH('Data above threshold'!$A17,'Raw Data'!$B$4:$B$185,0),MATCH('Data above threshold'!BL$4,'Raw Data'!$3:$3,0)-1))</f>
        <v>1.5</v>
      </c>
      <c r="BM17" s="107" t="n">
        <f aca="true">IF(ISBLANK(OFFSET('Raw Data'!$A$3,MATCH('Data above threshold'!$A17,'Raw Data'!$B$4:$B$185,0),MATCH('Data above threshold'!BM$4,'Raw Data'!$3:$3,0)-1)),"",OFFSET('Raw Data'!$A$3,MATCH('Data above threshold'!$A17,'Raw Data'!$B$4:$B$185,0),MATCH('Data above threshold'!BM$4,'Raw Data'!$3:$3,0)-1))</f>
        <v>1.5</v>
      </c>
      <c r="BN17" s="107" t="n">
        <f aca="true">IF(ISBLANK(OFFSET('Raw Data'!$A$3,MATCH('Data above threshold'!$A17,'Raw Data'!$B$4:$B$185,0),MATCH('Data above threshold'!BN$4,'Raw Data'!$3:$3,0)-1)),"",OFFSET('Raw Data'!$A$3,MATCH('Data above threshold'!$A17,'Raw Data'!$B$4:$B$185,0),MATCH('Data above threshold'!BN$4,'Raw Data'!$3:$3,0)-1))</f>
        <v>2.25</v>
      </c>
      <c r="BO17" s="107" t="n">
        <f aca="true">IF(ISBLANK(OFFSET('Raw Data'!$A$3,MATCH('Data above threshold'!$A17,'Raw Data'!$B$4:$B$185,0),MATCH('Data above threshold'!BO$4,'Raw Data'!$3:$3,0)-1)),"",OFFSET('Raw Data'!$A$3,MATCH('Data above threshold'!$A17,'Raw Data'!$B$4:$B$185,0),MATCH('Data above threshold'!BO$4,'Raw Data'!$3:$3,0)-1))</f>
        <v>2</v>
      </c>
      <c r="BP17" s="107" t="n">
        <f aca="true">IF(ISBLANK(OFFSET('Raw Data'!$A$3,MATCH('Data above threshold'!$A17,'Raw Data'!$B$4:$B$185,0),MATCH('Data above threshold'!BP$4,'Raw Data'!$3:$3,0)-1)),"",OFFSET('Raw Data'!$A$3,MATCH('Data above threshold'!$A17,'Raw Data'!$B$4:$B$185,0),MATCH('Data above threshold'!BP$4,'Raw Data'!$3:$3,0)-1))</f>
        <v>2.25</v>
      </c>
      <c r="BQ17" s="107" t="n">
        <f aca="true">IF(ISBLANK(OFFSET('Raw Data'!$A$3,MATCH('Data above threshold'!$A17,'Raw Data'!$B$4:$B$185,0),MATCH('Data above threshold'!BQ$4,'Raw Data'!$3:$3,0)-1)),"",OFFSET('Raw Data'!$A$3,MATCH('Data above threshold'!$A17,'Raw Data'!$B$4:$B$185,0),MATCH('Data above threshold'!BQ$4,'Raw Data'!$3:$3,0)-1))</f>
        <v>3</v>
      </c>
      <c r="BR17" s="107" t="n">
        <f aca="true">IF(ISBLANK(OFFSET('Raw Data'!$A$3,MATCH('Data above threshold'!$A17,'Raw Data'!$B$4:$B$185,0),MATCH('Data above threshold'!BR$4,'Raw Data'!$3:$3,0)-1)),"",OFFSET('Raw Data'!$A$3,MATCH('Data above threshold'!$A17,'Raw Data'!$B$4:$B$185,0),MATCH('Data above threshold'!BR$4,'Raw Data'!$3:$3,0)-1))</f>
        <v>1.75</v>
      </c>
      <c r="BS17" s="107" t="n">
        <f aca="true">IF(ISBLANK(OFFSET('Raw Data'!$A$3,MATCH('Data above threshold'!$A17,'Raw Data'!$B$4:$B$185,0),MATCH('Data above threshold'!BS$4,'Raw Data'!$3:$3,0)-1)),"",OFFSET('Raw Data'!$A$3,MATCH('Data above threshold'!$A17,'Raw Data'!$B$4:$B$185,0),MATCH('Data above threshold'!BS$4,'Raw Data'!$3:$3,0)-1))</f>
        <v>1.5</v>
      </c>
      <c r="BT17" s="107" t="n">
        <f aca="true">IF(ISBLANK(OFFSET('Raw Data'!$A$3,MATCH('Data above threshold'!$A17,'Raw Data'!$B$4:$B$185,0),MATCH('Data above threshold'!BT$4,'Raw Data'!$3:$3,0)-1)),"",OFFSET('Raw Data'!$A$3,MATCH('Data above threshold'!$A17,'Raw Data'!$B$4:$B$185,0),MATCH('Data above threshold'!BT$4,'Raw Data'!$3:$3,0)-1))</f>
        <v>2.75</v>
      </c>
      <c r="BU17" s="107" t="n">
        <f aca="true">IF(ISBLANK(OFFSET('Raw Data'!$A$3,MATCH('Data above threshold'!$A17,'Raw Data'!$B$4:$B$185,0),MATCH('Data above threshold'!BU$4,'Raw Data'!$3:$3,0)-1)),"",OFFSET('Raw Data'!$A$3,MATCH('Data above threshold'!$A17,'Raw Data'!$B$4:$B$185,0),MATCH('Data above threshold'!BU$4,'Raw Data'!$3:$3,0)-1))</f>
        <v>1.708333</v>
      </c>
      <c r="BV17" s="107" t="n">
        <f aca="true">IF(ISBLANK(OFFSET('Raw Data'!$A$3,MATCH('Data above threshold'!$A17,'Raw Data'!$B$4:$B$185,0),MATCH('Data above threshold'!BV$4,'Raw Data'!$3:$3,0)-1)),"",OFFSET('Raw Data'!$A$3,MATCH('Data above threshold'!$A17,'Raw Data'!$B$4:$B$185,0),MATCH('Data above threshold'!BV$4,'Raw Data'!$3:$3,0)-1))</f>
        <v>1</v>
      </c>
      <c r="BW17" s="107" t="n">
        <f aca="true">IF(ISBLANK(OFFSET('Raw Data'!$A$3,MATCH('Data above threshold'!$A17,'Raw Data'!$B$4:$B$185,0),MATCH('Data above threshold'!BW$4,'Raw Data'!$3:$3,0)-1)),"",OFFSET('Raw Data'!$A$3,MATCH('Data above threshold'!$A17,'Raw Data'!$B$4:$B$185,0),MATCH('Data above threshold'!BW$4,'Raw Data'!$3:$3,0)-1))</f>
        <v>1.75</v>
      </c>
      <c r="BX17" s="107" t="n">
        <f aca="true">IF(ISBLANK(OFFSET('Raw Data'!$A$3,MATCH('Data above threshold'!$A17,'Raw Data'!$B$4:$B$185,0),MATCH('Data above threshold'!BX$4,'Raw Data'!$3:$3,0)-1)),"",OFFSET('Raw Data'!$A$3,MATCH('Data above threshold'!$A17,'Raw Data'!$B$4:$B$185,0),MATCH('Data above threshold'!BX$4,'Raw Data'!$3:$3,0)-1))</f>
        <v>3</v>
      </c>
      <c r="BY17" s="107" t="n">
        <f aca="true">IF(ISBLANK(OFFSET('Raw Data'!$A$3,MATCH('Data above threshold'!$A17,'Raw Data'!$B$4:$B$185,0),MATCH('Data above threshold'!BY$4,'Raw Data'!$3:$3,0)-1)),"",OFFSET('Raw Data'!$A$3,MATCH('Data above threshold'!$A17,'Raw Data'!$B$4:$B$185,0),MATCH('Data above threshold'!BY$4,'Raw Data'!$3:$3,0)-1))</f>
        <v>2</v>
      </c>
      <c r="BZ17" s="107" t="n">
        <f aca="true">IF(ISBLANK(OFFSET('Raw Data'!$A$3,MATCH('Data above threshold'!$A17,'Raw Data'!$B$4:$B$185,0),MATCH('Data above threshold'!BZ$4,'Raw Data'!$3:$3,0)-1)),"",OFFSET('Raw Data'!$A$3,MATCH('Data above threshold'!$A17,'Raw Data'!$B$4:$B$185,0),MATCH('Data above threshold'!BZ$4,'Raw Data'!$3:$3,0)-1))</f>
        <v>2.375</v>
      </c>
      <c r="CA17" s="107" t="str">
        <f aca="true">IF(ISBLANK(OFFSET('Raw Data'!$A$3,MATCH('Data above threshold'!$A17,'Raw Data'!$B$4:$B$185,0),MATCH('Data above threshold'!CA$4,'Raw Data'!$3:$3,0)-1)),"",OFFSET('Raw Data'!$A$3,MATCH('Data above threshold'!$A17,'Raw Data'!$B$4:$B$185,0),MATCH('Data above threshold'!CA$4,'Raw Data'!$3:$3,0)-1))</f>
        <v/>
      </c>
      <c r="CB17" s="107" t="n">
        <f aca="true">IF(ISBLANK(OFFSET('Raw Data'!$A$3,MATCH('Data above threshold'!$A17,'Raw Data'!$B$4:$B$185,0),MATCH('Data above threshold'!CB$4,'Raw Data'!$3:$3,0)-1)),"",OFFSET('Raw Data'!$A$3,MATCH('Data above threshold'!$A17,'Raw Data'!$B$4:$B$185,0),MATCH('Data above threshold'!CB$4,'Raw Data'!$3:$3,0)-1))</f>
        <v>1</v>
      </c>
      <c r="CC17" s="107" t="n">
        <f aca="true">IF(ISBLANK(OFFSET('Raw Data'!$A$3,MATCH('Data above threshold'!$A17,'Raw Data'!$B$4:$B$185,0),MATCH('Data above threshold'!CC$4,'Raw Data'!$3:$3,0)-1)),"",OFFSET('Raw Data'!$A$3,MATCH('Data above threshold'!$A17,'Raw Data'!$B$4:$B$185,0),MATCH('Data above threshold'!CC$4,'Raw Data'!$3:$3,0)-1))</f>
        <v>1.25</v>
      </c>
      <c r="CD17" s="107" t="n">
        <f aca="true">IF(ISBLANK(OFFSET('Raw Data'!$A$3,MATCH('Data above threshold'!$A17,'Raw Data'!$B$4:$B$185,0),MATCH('Data above threshold'!CD$4,'Raw Data'!$3:$3,0)-1)),"",OFFSET('Raw Data'!$A$3,MATCH('Data above threshold'!$A17,'Raw Data'!$B$4:$B$185,0),MATCH('Data above threshold'!CD$4,'Raw Data'!$3:$3,0)-1))</f>
        <v>2.5</v>
      </c>
      <c r="CE17" s="107" t="n">
        <f aca="true">IF(ISBLANK(OFFSET('Raw Data'!$A$3,MATCH('Data above threshold'!$A17,'Raw Data'!$B$4:$B$185,0),MATCH('Data above threshold'!CE$4,'Raw Data'!$3:$3,0)-1)),"",OFFSET('Raw Data'!$A$3,MATCH('Data above threshold'!$A17,'Raw Data'!$B$4:$B$185,0),MATCH('Data above threshold'!CE$4,'Raw Data'!$3:$3,0)-1))</f>
        <v>1.625</v>
      </c>
      <c r="CF17" s="107" t="n">
        <f aca="true">IF(ISBLANK(OFFSET('Raw Data'!$A$3,MATCH('Data above threshold'!$A17,'Raw Data'!$B$4:$B$185,0),MATCH('Data above threshold'!CF$4,'Raw Data'!$3:$3,0)-1)),"",OFFSET('Raw Data'!$A$3,MATCH('Data above threshold'!$A17,'Raw Data'!$B$4:$B$185,0),MATCH('Data above threshold'!CF$4,'Raw Data'!$3:$3,0)-1))</f>
        <v>1</v>
      </c>
      <c r="CG17" s="107" t="n">
        <f aca="true">IF(ISBLANK(OFFSET('Raw Data'!$A$3,MATCH('Data above threshold'!$A17,'Raw Data'!$B$4:$B$185,0),MATCH('Data above threshold'!CG$4,'Raw Data'!$3:$3,0)-1)),"",OFFSET('Raw Data'!$A$3,MATCH('Data above threshold'!$A17,'Raw Data'!$B$4:$B$185,0),MATCH('Data above threshold'!CG$4,'Raw Data'!$3:$3,0)-1))</f>
        <v>1.75</v>
      </c>
      <c r="CH17" s="107" t="n">
        <f aca="true">IF(ISBLANK(OFFSET('Raw Data'!$A$3,MATCH('Data above threshold'!$A17,'Raw Data'!$B$4:$B$185,0),MATCH('Data above threshold'!CH$4,'Raw Data'!$3:$3,0)-1)),"",OFFSET('Raw Data'!$A$3,MATCH('Data above threshold'!$A17,'Raw Data'!$B$4:$B$185,0),MATCH('Data above threshold'!CH$4,'Raw Data'!$3:$3,0)-1))</f>
        <v>2.25</v>
      </c>
      <c r="CI17" s="107" t="n">
        <f aca="true">IF(ISBLANK(OFFSET('Raw Data'!$A$3,MATCH('Data above threshold'!$A17,'Raw Data'!$B$4:$B$185,0),MATCH('Data above threshold'!CI$4,'Raw Data'!$3:$3,0)-1)),"",OFFSET('Raw Data'!$A$3,MATCH('Data above threshold'!$A17,'Raw Data'!$B$4:$B$185,0),MATCH('Data above threshold'!CI$4,'Raw Data'!$3:$3,0)-1))</f>
        <v>3</v>
      </c>
      <c r="CJ17" s="107" t="n">
        <f aca="true">IF(ISBLANK(OFFSET('Raw Data'!$A$3,MATCH('Data above threshold'!$A17,'Raw Data'!$B$4:$B$185,0),MATCH('Data above threshold'!CJ$4,'Raw Data'!$3:$3,0)-1)),"",OFFSET('Raw Data'!$A$3,MATCH('Data above threshold'!$A17,'Raw Data'!$B$4:$B$185,0),MATCH('Data above threshold'!CJ$4,'Raw Data'!$3:$3,0)-1))</f>
        <v>1.5</v>
      </c>
      <c r="CK17" s="107" t="n">
        <f aca="true">IF(ISBLANK(OFFSET('Raw Data'!$A$3,MATCH('Data above threshold'!$A17,'Raw Data'!$B$4:$B$185,0),MATCH('Data above threshold'!CK$4,'Raw Data'!$3:$3,0)-1)),"",OFFSET('Raw Data'!$A$3,MATCH('Data above threshold'!$A17,'Raw Data'!$B$4:$B$185,0),MATCH('Data above threshold'!CK$4,'Raw Data'!$3:$3,0)-1))</f>
        <v>1.75</v>
      </c>
      <c r="CL17" s="107" t="n">
        <f aca="true">IF(ISBLANK(OFFSET('Raw Data'!$A$3,MATCH('Data above threshold'!$A17,'Raw Data'!$B$4:$B$185,0),MATCH('Data above threshold'!CL$4,'Raw Data'!$3:$3,0)-1)),"",OFFSET('Raw Data'!$A$3,MATCH('Data above threshold'!$A17,'Raw Data'!$B$4:$B$185,0),MATCH('Data above threshold'!CL$4,'Raw Data'!$3:$3,0)-1))</f>
        <v>1.5</v>
      </c>
      <c r="CM17" s="107" t="n">
        <f aca="true">IF(ISBLANK(OFFSET('Raw Data'!$A$3,MATCH('Data above threshold'!$A17,'Raw Data'!$B$4:$B$185,0),MATCH('Data above threshold'!CM$4,'Raw Data'!$3:$3,0)-1)),"",OFFSET('Raw Data'!$A$3,MATCH('Data above threshold'!$A17,'Raw Data'!$B$4:$B$185,0),MATCH('Data above threshold'!CM$4,'Raw Data'!$3:$3,0)-1))</f>
        <v>1.375</v>
      </c>
      <c r="CN17" s="107" t="n">
        <f aca="true">IF(ISBLANK(OFFSET('Raw Data'!$A$3,MATCH('Data above threshold'!$A17,'Raw Data'!$B$4:$B$185,0),MATCH('Data above threshold'!CN$4,'Raw Data'!$3:$3,0)-1)),"",OFFSET('Raw Data'!$A$3,MATCH('Data above threshold'!$A17,'Raw Data'!$B$4:$B$185,0),MATCH('Data above threshold'!CN$4,'Raw Data'!$3:$3,0)-1))</f>
        <v>2</v>
      </c>
      <c r="CO17" s="107" t="n">
        <f aca="true">IF(ISBLANK(OFFSET('Raw Data'!$A$3,MATCH('Data above threshold'!$A17,'Raw Data'!$B$4:$B$185,0),MATCH('Data above threshold'!CO$4,'Raw Data'!$3:$3,0)-1)),"",OFFSET('Raw Data'!$A$3,MATCH('Data above threshold'!$A17,'Raw Data'!$B$4:$B$185,0),MATCH('Data above threshold'!CO$4,'Raw Data'!$3:$3,0)-1))</f>
        <v>3</v>
      </c>
      <c r="CP17" s="107" t="n">
        <f aca="true">IF(ISBLANK(OFFSET('Raw Data'!$A$3,MATCH('Data above threshold'!$A17,'Raw Data'!$B$4:$B$185,0),MATCH('Data above threshold'!CP$4,'Raw Data'!$3:$3,0)-1)),"",OFFSET('Raw Data'!$A$3,MATCH('Data above threshold'!$A17,'Raw Data'!$B$4:$B$185,0),MATCH('Data above threshold'!CP$4,'Raw Data'!$3:$3,0)-1))</f>
        <v>2.25</v>
      </c>
      <c r="CQ17" s="107" t="n">
        <f aca="true">IF(ISBLANK(OFFSET('Raw Data'!$A$3,MATCH('Data above threshold'!$A17,'Raw Data'!$B$4:$B$185,0),MATCH('Data above threshold'!CQ$4,'Raw Data'!$3:$3,0)-1)),"",OFFSET('Raw Data'!$A$3,MATCH('Data above threshold'!$A17,'Raw Data'!$B$4:$B$185,0),MATCH('Data above threshold'!CQ$4,'Raw Data'!$3:$3,0)-1))</f>
        <v>1.75</v>
      </c>
      <c r="CR17" s="107" t="n">
        <f aca="true">IF(ISBLANK(OFFSET('Raw Data'!$A$3,MATCH('Data above threshold'!$A17,'Raw Data'!$B$4:$B$185,0),MATCH('Data above threshold'!CR$4,'Raw Data'!$3:$3,0)-1)),"",OFFSET('Raw Data'!$A$3,MATCH('Data above threshold'!$A17,'Raw Data'!$B$4:$B$185,0),MATCH('Data above threshold'!CR$4,'Raw Data'!$3:$3,0)-1))</f>
        <v>2.25</v>
      </c>
    </row>
    <row r="18" s="103" customFormat="true" ht="16.5" hidden="false" customHeight="true" outlineLevel="0" collapsed="false">
      <c r="A18" s="107" t="n">
        <v>1200</v>
      </c>
      <c r="B18" s="107" t="n">
        <v>2</v>
      </c>
      <c r="C18" s="107" t="str">
        <f aca="true">IF(ISBLANK(OFFSET('Raw Data'!$A$3,MATCH('Data above threshold'!$A18,'Raw Data'!$B$4:$B$185,0),MATCH('Data above threshold'!C$4,'Raw Data'!$3:$3,0)-1)),"",OFFSET('Raw Data'!$A$3,MATCH('Data above threshold'!$A18,'Raw Data'!$B$4:$B$185,0),MATCH('Data above threshold'!C$4,'Raw Data'!$3:$3,0)-1))</f>
        <v/>
      </c>
      <c r="D18" s="107" t="str">
        <f aca="true">IF(ISBLANK(OFFSET('Raw Data'!$A$3,MATCH('Data above threshold'!$A18,'Raw Data'!$B$4:$B$185,0),MATCH('Data above threshold'!D$4,'Raw Data'!$3:$3,0)-1)),"",OFFSET('Raw Data'!$A$3,MATCH('Data above threshold'!$A18,'Raw Data'!$B$4:$B$185,0),MATCH('Data above threshold'!D$4,'Raw Data'!$3:$3,0)-1))</f>
        <v>Access to marketplace</v>
      </c>
      <c r="E18" s="107" t="str">
        <f aca="true">IF(ISBLANK(OFFSET('Raw Data'!$A$3,MATCH('Data above threshold'!$A18,'Raw Data'!$B$4:$B$185,0),MATCH('Data above threshold'!E$4,'Raw Data'!$3:$3,0)-1)),"",OFFSET('Raw Data'!$A$3,MATCH('Data above threshold'!$A18,'Raw Data'!$B$4:$B$185,0),MATCH('Data above threshold'!E$4,'Raw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8" s="107" t="str">
        <f aca="true">IF(ISBLANK(OFFSET('Raw Data'!$A$3,MATCH('Data above threshold'!$A18,'Raw Data'!$B$4:$B$185,0),MATCH('Data above threshold'!F$4,'Raw Data'!$3:$3,0)-1)),"",OFFSET('Raw Data'!$A$3,MATCH('Data above threshold'!$A18,'Raw Data'!$B$4:$B$185,0),MATCH('Data above threshold'!F$4,'Raw Data'!$3:$3,0)-1))</f>
        <v/>
      </c>
      <c r="G18" s="107" t="str">
        <f aca="true">IF(ISBLANK(OFFSET('Raw Data'!$A$3,MATCH('Data above threshold'!$A18,'Raw Data'!$B$4:$B$185,0),MATCH('Data above threshold'!G$4,'Raw Data'!$3:$3,0)-1)),"",OFFSET('Raw Data'!$A$3,MATCH('Data above threshold'!$A18,'Raw Data'!$B$4:$B$185,0),MATCH('Data above threshold'!G$4,'Raw Data'!$3:$3,0)-1))</f>
        <v/>
      </c>
      <c r="H18" s="107" t="str">
        <f aca="true">IF(ISBLANK(OFFSET('Raw Data'!$A$3,MATCH('Data above threshold'!$A18,'Raw Data'!$B$4:$B$185,0),MATCH('Data above threshold'!H$4,'Raw Data'!$3:$3,0)-1)),"",OFFSET('Raw Data'!$A$3,MATCH('Data above threshold'!$A18,'Raw Data'!$B$4:$B$185,0),MATCH('Data above threshold'!H$4,'Raw Data'!$3:$3,0)-1))</f>
        <v/>
      </c>
      <c r="I18" s="107" t="str">
        <f aca="true">IF(ISBLANK(OFFSET('Raw Data'!$A$3,MATCH('Data above threshold'!$A18,'Raw Data'!$B$4:$B$185,0),MATCH('Data above threshold'!I$4,'Raw Data'!$3:$3,0)-1)),"",OFFSET('Raw Data'!$A$3,MATCH('Data above threshold'!$A18,'Raw Data'!$B$4:$B$185,0),MATCH('Data above threshold'!I$4,'Raw Data'!$3:$3,0)-1))</f>
        <v/>
      </c>
      <c r="J18" s="107" t="str">
        <f aca="true">IF(ISBLANK(OFFSET('Raw Data'!$A$3,MATCH('Data above threshold'!$A18,'Raw Data'!$B$4:$B$185,0),MATCH('Data above threshold'!J$4,'Raw Data'!$3:$3,0)-1)),"",OFFSET('Raw Data'!$A$3,MATCH('Data above threshold'!$A18,'Raw Data'!$B$4:$B$185,0),MATCH('Data above threshold'!J$4,'Raw Data'!$3:$3,0)-1))</f>
        <v/>
      </c>
      <c r="K18" s="107" t="str">
        <f aca="true">IF(ISBLANK(OFFSET('Raw Data'!$A$3,MATCH('Data above threshold'!$A18,'Raw Data'!$B$4:$B$185,0),MATCH('Data above threshold'!K$4,'Raw Data'!$3:$3,0)-1)),"",OFFSET('Raw Data'!$A$3,MATCH('Data above threshold'!$A18,'Raw Data'!$B$4:$B$185,0),MATCH('Data above threshold'!K$4,'Raw Data'!$3:$3,0)-1))</f>
        <v/>
      </c>
      <c r="L18" s="107" t="str">
        <f aca="true">IF(ISBLANK(OFFSET('Raw Data'!$A$3,MATCH('Data above threshold'!$A18,'Raw Data'!$B$4:$B$185,0),MATCH('Data above threshold'!L$4,'Raw Data'!$3:$3,0)-1)),"",OFFSET('Raw Data'!$A$3,MATCH('Data above threshold'!$A18,'Raw Data'!$B$4:$B$185,0),MATCH('Data above threshold'!L$4,'Raw Data'!$3:$3,0)-1))</f>
        <v/>
      </c>
      <c r="M18" s="105" t="str">
        <f aca="false" t="array" ref="M18:M18">IFERROR(SKEW(IF(ISNUMBER(Q18:CR18),Q18:CR18,"")),"")</f>
        <v/>
      </c>
      <c r="N18" s="107"/>
      <c r="O18" s="107" t="str">
        <f aca="true">IF(ISBLANK(OFFSET('Raw Data'!$A$3,MATCH('Data above threshold'!$A18,'Raw Data'!$B$4:$B$185,0),MATCH('Data above threshold'!O$4,'Raw Data'!$3:$3,0)-1)),"",OFFSET('Raw Data'!$A$3,MATCH('Data above threshold'!$A18,'Raw Data'!$B$4:$B$185,0),MATCH('Data above threshold'!O$4,'Raw Data'!$3:$3,0)-1))</f>
        <v/>
      </c>
      <c r="P18" s="106" t="str">
        <f aca="false" t="array" ref="P18:P18">IF(B18&lt;4,"",1-IFERROR(SUM(ISNUMBER(Q18:CR18)*(1-$Q$3:$CR$3))/COUNTIF($Q$3:$CR$3,0),0))</f>
        <v/>
      </c>
      <c r="Q18" s="107" t="str">
        <f aca="true">IF(ISBLANK(OFFSET('Raw Data'!$A$3,MATCH('Data above threshold'!$A18,'Raw Data'!$B$4:$B$185,0),MATCH('Data above threshold'!Q$4,'Raw Data'!$3:$3,0)-1)),"",OFFSET('Raw Data'!$A$3,MATCH('Data above threshold'!$A18,'Raw Data'!$B$4:$B$185,0),MATCH('Data above threshold'!Q$4,'Raw Data'!$3:$3,0)-1))</f>
        <v/>
      </c>
      <c r="R18" s="107" t="str">
        <f aca="true">IF(ISBLANK(OFFSET('Raw Data'!$A$3,MATCH('Data above threshold'!$A18,'Raw Data'!$B$4:$B$185,0),MATCH('Data above threshold'!R$4,'Raw Data'!$3:$3,0)-1)),"",OFFSET('Raw Data'!$A$3,MATCH('Data above threshold'!$A18,'Raw Data'!$B$4:$B$185,0),MATCH('Data above threshold'!R$4,'Raw Data'!$3:$3,0)-1))</f>
        <v/>
      </c>
      <c r="S18" s="107" t="str">
        <f aca="true">IF(ISBLANK(OFFSET('Raw Data'!$A$3,MATCH('Data above threshold'!$A18,'Raw Data'!$B$4:$B$185,0),MATCH('Data above threshold'!S$4,'Raw Data'!$3:$3,0)-1)),"",OFFSET('Raw Data'!$A$3,MATCH('Data above threshold'!$A18,'Raw Data'!$B$4:$B$185,0),MATCH('Data above threshold'!S$4,'Raw Data'!$3:$3,0)-1))</f>
        <v/>
      </c>
      <c r="T18" s="107" t="str">
        <f aca="true">IF(ISBLANK(OFFSET('Raw Data'!$A$3,MATCH('Data above threshold'!$A18,'Raw Data'!$B$4:$B$185,0),MATCH('Data above threshold'!T$4,'Raw Data'!$3:$3,0)-1)),"",OFFSET('Raw Data'!$A$3,MATCH('Data above threshold'!$A18,'Raw Data'!$B$4:$B$185,0),MATCH('Data above threshold'!T$4,'Raw Data'!$3:$3,0)-1))</f>
        <v/>
      </c>
      <c r="U18" s="107" t="str">
        <f aca="true">IF(ISBLANK(OFFSET('Raw Data'!$A$3,MATCH('Data above threshold'!$A18,'Raw Data'!$B$4:$B$185,0),MATCH('Data above threshold'!U$4,'Raw Data'!$3:$3,0)-1)),"",OFFSET('Raw Data'!$A$3,MATCH('Data above threshold'!$A18,'Raw Data'!$B$4:$B$185,0),MATCH('Data above threshold'!U$4,'Raw Data'!$3:$3,0)-1))</f>
        <v/>
      </c>
      <c r="V18" s="107" t="str">
        <f aca="true">IF(ISBLANK(OFFSET('Raw Data'!$A$3,MATCH('Data above threshold'!$A18,'Raw Data'!$B$4:$B$185,0),MATCH('Data above threshold'!V$4,'Raw Data'!$3:$3,0)-1)),"",OFFSET('Raw Data'!$A$3,MATCH('Data above threshold'!$A18,'Raw Data'!$B$4:$B$185,0),MATCH('Data above threshold'!V$4,'Raw Data'!$3:$3,0)-1))</f>
        <v/>
      </c>
      <c r="W18" s="107" t="str">
        <f aca="true">IF(ISBLANK(OFFSET('Raw Data'!$A$3,MATCH('Data above threshold'!$A18,'Raw Data'!$B$4:$B$185,0),MATCH('Data above threshold'!W$4,'Raw Data'!$3:$3,0)-1)),"",OFFSET('Raw Data'!$A$3,MATCH('Data above threshold'!$A18,'Raw Data'!$B$4:$B$185,0),MATCH('Data above threshold'!W$4,'Raw Data'!$3:$3,0)-1))</f>
        <v/>
      </c>
      <c r="X18" s="107" t="str">
        <f aca="true">IF(ISBLANK(OFFSET('Raw Data'!$A$3,MATCH('Data above threshold'!$A18,'Raw Data'!$B$4:$B$185,0),MATCH('Data above threshold'!X$4,'Raw Data'!$3:$3,0)-1)),"",OFFSET('Raw Data'!$A$3,MATCH('Data above threshold'!$A18,'Raw Data'!$B$4:$B$185,0),MATCH('Data above threshold'!X$4,'Raw Data'!$3:$3,0)-1))</f>
        <v/>
      </c>
      <c r="Y18" s="107" t="str">
        <f aca="true">IF(ISBLANK(OFFSET('Raw Data'!$A$3,MATCH('Data above threshold'!$A18,'Raw Data'!$B$4:$B$185,0),MATCH('Data above threshold'!Y$4,'Raw Data'!$3:$3,0)-1)),"",OFFSET('Raw Data'!$A$3,MATCH('Data above threshold'!$A18,'Raw Data'!$B$4:$B$185,0),MATCH('Data above threshold'!Y$4,'Raw Data'!$3:$3,0)-1))</f>
        <v/>
      </c>
      <c r="Z18" s="107" t="str">
        <f aca="true">IF(ISBLANK(OFFSET('Raw Data'!$A$3,MATCH('Data above threshold'!$A18,'Raw Data'!$B$4:$B$185,0),MATCH('Data above threshold'!Z$4,'Raw Data'!$3:$3,0)-1)),"",OFFSET('Raw Data'!$A$3,MATCH('Data above threshold'!$A18,'Raw Data'!$B$4:$B$185,0),MATCH('Data above threshold'!Z$4,'Raw Data'!$3:$3,0)-1))</f>
        <v/>
      </c>
      <c r="AA18" s="107" t="str">
        <f aca="true">IF(ISBLANK(OFFSET('Raw Data'!$A$3,MATCH('Data above threshold'!$A18,'Raw Data'!$B$4:$B$185,0),MATCH('Data above threshold'!AA$4,'Raw Data'!$3:$3,0)-1)),"",OFFSET('Raw Data'!$A$3,MATCH('Data above threshold'!$A18,'Raw Data'!$B$4:$B$185,0),MATCH('Data above threshold'!AA$4,'Raw Data'!$3:$3,0)-1))</f>
        <v/>
      </c>
      <c r="AB18" s="107" t="str">
        <f aca="true">IF(ISBLANK(OFFSET('Raw Data'!$A$3,MATCH('Data above threshold'!$A18,'Raw Data'!$B$4:$B$185,0),MATCH('Data above threshold'!AB$4,'Raw Data'!$3:$3,0)-1)),"",OFFSET('Raw Data'!$A$3,MATCH('Data above threshold'!$A18,'Raw Data'!$B$4:$B$185,0),MATCH('Data above threshold'!AB$4,'Raw Data'!$3:$3,0)-1))</f>
        <v/>
      </c>
      <c r="AC18" s="107" t="str">
        <f aca="true">IF(ISBLANK(OFFSET('Raw Data'!$A$3,MATCH('Data above threshold'!$A18,'Raw Data'!$B$4:$B$185,0),MATCH('Data above threshold'!AC$4,'Raw Data'!$3:$3,0)-1)),"",OFFSET('Raw Data'!$A$3,MATCH('Data above threshold'!$A18,'Raw Data'!$B$4:$B$185,0),MATCH('Data above threshold'!AC$4,'Raw Data'!$3:$3,0)-1))</f>
        <v/>
      </c>
      <c r="AD18" s="107" t="str">
        <f aca="true">IF(ISBLANK(OFFSET('Raw Data'!$A$3,MATCH('Data above threshold'!$A18,'Raw Data'!$B$4:$B$185,0),MATCH('Data above threshold'!AD$4,'Raw Data'!$3:$3,0)-1)),"",OFFSET('Raw Data'!$A$3,MATCH('Data above threshold'!$A18,'Raw Data'!$B$4:$B$185,0),MATCH('Data above threshold'!AD$4,'Raw Data'!$3:$3,0)-1))</f>
        <v/>
      </c>
      <c r="AE18" s="107" t="str">
        <f aca="true">IF(ISBLANK(OFFSET('Raw Data'!$A$3,MATCH('Data above threshold'!$A18,'Raw Data'!$B$4:$B$185,0),MATCH('Data above threshold'!AE$4,'Raw Data'!$3:$3,0)-1)),"",OFFSET('Raw Data'!$A$3,MATCH('Data above threshold'!$A18,'Raw Data'!$B$4:$B$185,0),MATCH('Data above threshold'!AE$4,'Raw Data'!$3:$3,0)-1))</f>
        <v/>
      </c>
      <c r="AF18" s="107" t="str">
        <f aca="true">IF(ISBLANK(OFFSET('Raw Data'!$A$3,MATCH('Data above threshold'!$A18,'Raw Data'!$B$4:$B$185,0),MATCH('Data above threshold'!AF$4,'Raw Data'!$3:$3,0)-1)),"",OFFSET('Raw Data'!$A$3,MATCH('Data above threshold'!$A18,'Raw Data'!$B$4:$B$185,0),MATCH('Data above threshold'!AF$4,'Raw Data'!$3:$3,0)-1))</f>
        <v/>
      </c>
      <c r="AG18" s="107" t="str">
        <f aca="true">IF(ISBLANK(OFFSET('Raw Data'!$A$3,MATCH('Data above threshold'!$A18,'Raw Data'!$B$4:$B$185,0),MATCH('Data above threshold'!AG$4,'Raw Data'!$3:$3,0)-1)),"",OFFSET('Raw Data'!$A$3,MATCH('Data above threshold'!$A18,'Raw Data'!$B$4:$B$185,0),MATCH('Data above threshold'!AG$4,'Raw Data'!$3:$3,0)-1))</f>
        <v/>
      </c>
      <c r="AH18" s="107" t="str">
        <f aca="true">IF(ISBLANK(OFFSET('Raw Data'!$A$3,MATCH('Data above threshold'!$A18,'Raw Data'!$B$4:$B$185,0),MATCH('Data above threshold'!AH$4,'Raw Data'!$3:$3,0)-1)),"",OFFSET('Raw Data'!$A$3,MATCH('Data above threshold'!$A18,'Raw Data'!$B$4:$B$185,0),MATCH('Data above threshold'!AH$4,'Raw Data'!$3:$3,0)-1))</f>
        <v/>
      </c>
      <c r="AI18" s="107" t="str">
        <f aca="true">IF(ISBLANK(OFFSET('Raw Data'!$A$3,MATCH('Data above threshold'!$A18,'Raw Data'!$B$4:$B$185,0),MATCH('Data above threshold'!AI$4,'Raw Data'!$3:$3,0)-1)),"",OFFSET('Raw Data'!$A$3,MATCH('Data above threshold'!$A18,'Raw Data'!$B$4:$B$185,0),MATCH('Data above threshold'!AI$4,'Raw Data'!$3:$3,0)-1))</f>
        <v/>
      </c>
      <c r="AJ18" s="107" t="str">
        <f aca="true">IF(ISBLANK(OFFSET('Raw Data'!$A$3,MATCH('Data above threshold'!$A18,'Raw Data'!$B$4:$B$185,0),MATCH('Data above threshold'!AJ$4,'Raw Data'!$3:$3,0)-1)),"",OFFSET('Raw Data'!$A$3,MATCH('Data above threshold'!$A18,'Raw Data'!$B$4:$B$185,0),MATCH('Data above threshold'!AJ$4,'Raw Data'!$3:$3,0)-1))</f>
        <v/>
      </c>
      <c r="AK18" s="107" t="str">
        <f aca="true">IF(ISBLANK(OFFSET('Raw Data'!$A$3,MATCH('Data above threshold'!$A18,'Raw Data'!$B$4:$B$185,0),MATCH('Data above threshold'!AK$4,'Raw Data'!$3:$3,0)-1)),"",OFFSET('Raw Data'!$A$3,MATCH('Data above threshold'!$A18,'Raw Data'!$B$4:$B$185,0),MATCH('Data above threshold'!AK$4,'Raw Data'!$3:$3,0)-1))</f>
        <v/>
      </c>
      <c r="AL18" s="107" t="str">
        <f aca="true">IF(ISBLANK(OFFSET('Raw Data'!$A$3,MATCH('Data above threshold'!$A18,'Raw Data'!$B$4:$B$185,0),MATCH('Data above threshold'!AL$4,'Raw Data'!$3:$3,0)-1)),"",OFFSET('Raw Data'!$A$3,MATCH('Data above threshold'!$A18,'Raw Data'!$B$4:$B$185,0),MATCH('Data above threshold'!AL$4,'Raw Data'!$3:$3,0)-1))</f>
        <v/>
      </c>
      <c r="AM18" s="107" t="str">
        <f aca="true">IF(ISBLANK(OFFSET('Raw Data'!$A$3,MATCH('Data above threshold'!$A18,'Raw Data'!$B$4:$B$185,0),MATCH('Data above threshold'!AM$4,'Raw Data'!$3:$3,0)-1)),"",OFFSET('Raw Data'!$A$3,MATCH('Data above threshold'!$A18,'Raw Data'!$B$4:$B$185,0),MATCH('Data above threshold'!AM$4,'Raw Data'!$3:$3,0)-1))</f>
        <v/>
      </c>
      <c r="AN18" s="107" t="str">
        <f aca="true">IF(ISBLANK(OFFSET('Raw Data'!$A$3,MATCH('Data above threshold'!$A18,'Raw Data'!$B$4:$B$185,0),MATCH('Data above threshold'!AN$4,'Raw Data'!$3:$3,0)-1)),"",OFFSET('Raw Data'!$A$3,MATCH('Data above threshold'!$A18,'Raw Data'!$B$4:$B$185,0),MATCH('Data above threshold'!AN$4,'Raw Data'!$3:$3,0)-1))</f>
        <v/>
      </c>
      <c r="AO18" s="107" t="str">
        <f aca="true">IF(ISBLANK(OFFSET('Raw Data'!$A$3,MATCH('Data above threshold'!$A18,'Raw Data'!$B$4:$B$185,0),MATCH('Data above threshold'!AO$4,'Raw Data'!$3:$3,0)-1)),"",OFFSET('Raw Data'!$A$3,MATCH('Data above threshold'!$A18,'Raw Data'!$B$4:$B$185,0),MATCH('Data above threshold'!AO$4,'Raw Data'!$3:$3,0)-1))</f>
        <v/>
      </c>
      <c r="AP18" s="107" t="str">
        <f aca="true">IF(ISBLANK(OFFSET('Raw Data'!$A$3,MATCH('Data above threshold'!$A18,'Raw Data'!$B$4:$B$185,0),MATCH('Data above threshold'!AP$4,'Raw Data'!$3:$3,0)-1)),"",OFFSET('Raw Data'!$A$3,MATCH('Data above threshold'!$A18,'Raw Data'!$B$4:$B$185,0),MATCH('Data above threshold'!AP$4,'Raw Data'!$3:$3,0)-1))</f>
        <v/>
      </c>
      <c r="AQ18" s="107" t="str">
        <f aca="true">IF(ISBLANK(OFFSET('Raw Data'!$A$3,MATCH('Data above threshold'!$A18,'Raw Data'!$B$4:$B$185,0),MATCH('Data above threshold'!AQ$4,'Raw Data'!$3:$3,0)-1)),"",OFFSET('Raw Data'!$A$3,MATCH('Data above threshold'!$A18,'Raw Data'!$B$4:$B$185,0),MATCH('Data above threshold'!AQ$4,'Raw Data'!$3:$3,0)-1))</f>
        <v/>
      </c>
      <c r="AR18" s="107" t="str">
        <f aca="true">IF(ISBLANK(OFFSET('Raw Data'!$A$3,MATCH('Data above threshold'!$A18,'Raw Data'!$B$4:$B$185,0),MATCH('Data above threshold'!AR$4,'Raw Data'!$3:$3,0)-1)),"",OFFSET('Raw Data'!$A$3,MATCH('Data above threshold'!$A18,'Raw Data'!$B$4:$B$185,0),MATCH('Data above threshold'!AR$4,'Raw Data'!$3:$3,0)-1))</f>
        <v/>
      </c>
      <c r="AS18" s="107" t="str">
        <f aca="true">IF(ISBLANK(OFFSET('Raw Data'!$A$3,MATCH('Data above threshold'!$A18,'Raw Data'!$B$4:$B$185,0),MATCH('Data above threshold'!AS$4,'Raw Data'!$3:$3,0)-1)),"",OFFSET('Raw Data'!$A$3,MATCH('Data above threshold'!$A18,'Raw Data'!$B$4:$B$185,0),MATCH('Data above threshold'!AS$4,'Raw Data'!$3:$3,0)-1))</f>
        <v/>
      </c>
      <c r="AT18" s="107" t="str">
        <f aca="true">IF(ISBLANK(OFFSET('Raw Data'!$A$3,MATCH('Data above threshold'!$A18,'Raw Data'!$B$4:$B$185,0),MATCH('Data above threshold'!AT$4,'Raw Data'!$3:$3,0)-1)),"",OFFSET('Raw Data'!$A$3,MATCH('Data above threshold'!$A18,'Raw Data'!$B$4:$B$185,0),MATCH('Data above threshold'!AT$4,'Raw Data'!$3:$3,0)-1))</f>
        <v/>
      </c>
      <c r="AU18" s="107" t="str">
        <f aca="true">IF(ISBLANK(OFFSET('Raw Data'!$A$3,MATCH('Data above threshold'!$A18,'Raw Data'!$B$4:$B$185,0),MATCH('Data above threshold'!AU$4,'Raw Data'!$3:$3,0)-1)),"",OFFSET('Raw Data'!$A$3,MATCH('Data above threshold'!$A18,'Raw Data'!$B$4:$B$185,0),MATCH('Data above threshold'!AU$4,'Raw Data'!$3:$3,0)-1))</f>
        <v/>
      </c>
      <c r="AV18" s="107" t="str">
        <f aca="true">IF(ISBLANK(OFFSET('Raw Data'!$A$3,MATCH('Data above threshold'!$A18,'Raw Data'!$B$4:$B$185,0),MATCH('Data above threshold'!AV$4,'Raw Data'!$3:$3,0)-1)),"",OFFSET('Raw Data'!$A$3,MATCH('Data above threshold'!$A18,'Raw Data'!$B$4:$B$185,0),MATCH('Data above threshold'!AV$4,'Raw Data'!$3:$3,0)-1))</f>
        <v/>
      </c>
      <c r="AW18" s="107" t="str">
        <f aca="true">IF(ISBLANK(OFFSET('Raw Data'!$A$3,MATCH('Data above threshold'!$A18,'Raw Data'!$B$4:$B$185,0),MATCH('Data above threshold'!AW$4,'Raw Data'!$3:$3,0)-1)),"",OFFSET('Raw Data'!$A$3,MATCH('Data above threshold'!$A18,'Raw Data'!$B$4:$B$185,0),MATCH('Data above threshold'!AW$4,'Raw Data'!$3:$3,0)-1))</f>
        <v/>
      </c>
      <c r="AX18" s="107" t="str">
        <f aca="true">IF(ISBLANK(OFFSET('Raw Data'!$A$3,MATCH('Data above threshold'!$A18,'Raw Data'!$B$4:$B$185,0),MATCH('Data above threshold'!AX$4,'Raw Data'!$3:$3,0)-1)),"",OFFSET('Raw Data'!$A$3,MATCH('Data above threshold'!$A18,'Raw Data'!$B$4:$B$185,0),MATCH('Data above threshold'!AX$4,'Raw Data'!$3:$3,0)-1))</f>
        <v/>
      </c>
      <c r="AY18" s="107" t="str">
        <f aca="true">IF(ISBLANK(OFFSET('Raw Data'!$A$3,MATCH('Data above threshold'!$A18,'Raw Data'!$B$4:$B$185,0),MATCH('Data above threshold'!AY$4,'Raw Data'!$3:$3,0)-1)),"",OFFSET('Raw Data'!$A$3,MATCH('Data above threshold'!$A18,'Raw Data'!$B$4:$B$185,0),MATCH('Data above threshold'!AY$4,'Raw Data'!$3:$3,0)-1))</f>
        <v/>
      </c>
      <c r="AZ18" s="107" t="str">
        <f aca="true">IF(ISBLANK(OFFSET('Raw Data'!$A$3,MATCH('Data above threshold'!$A18,'Raw Data'!$B$4:$B$185,0),MATCH('Data above threshold'!AZ$4,'Raw Data'!$3:$3,0)-1)),"",OFFSET('Raw Data'!$A$3,MATCH('Data above threshold'!$A18,'Raw Data'!$B$4:$B$185,0),MATCH('Data above threshold'!AZ$4,'Raw Data'!$3:$3,0)-1))</f>
        <v/>
      </c>
      <c r="BA18" s="107" t="str">
        <f aca="true">IF(ISBLANK(OFFSET('Raw Data'!$A$3,MATCH('Data above threshold'!$A18,'Raw Data'!$B$4:$B$185,0),MATCH('Data above threshold'!BA$4,'Raw Data'!$3:$3,0)-1)),"",OFFSET('Raw Data'!$A$3,MATCH('Data above threshold'!$A18,'Raw Data'!$B$4:$B$185,0),MATCH('Data above threshold'!BA$4,'Raw Data'!$3:$3,0)-1))</f>
        <v/>
      </c>
      <c r="BB18" s="107" t="str">
        <f aca="true">IF(ISBLANK(OFFSET('Raw Data'!$A$3,MATCH('Data above threshold'!$A18,'Raw Data'!$B$4:$B$185,0),MATCH('Data above threshold'!BB$4,'Raw Data'!$3:$3,0)-1)),"",OFFSET('Raw Data'!$A$3,MATCH('Data above threshold'!$A18,'Raw Data'!$B$4:$B$185,0),MATCH('Data above threshold'!BB$4,'Raw Data'!$3:$3,0)-1))</f>
        <v/>
      </c>
      <c r="BC18" s="107" t="str">
        <f aca="true">IF(ISBLANK(OFFSET('Raw Data'!$A$3,MATCH('Data above threshold'!$A18,'Raw Data'!$B$4:$B$185,0),MATCH('Data above threshold'!BC$4,'Raw Data'!$3:$3,0)-1)),"",OFFSET('Raw Data'!$A$3,MATCH('Data above threshold'!$A18,'Raw Data'!$B$4:$B$185,0),MATCH('Data above threshold'!BC$4,'Raw Data'!$3:$3,0)-1))</f>
        <v/>
      </c>
      <c r="BD18" s="107" t="str">
        <f aca="true">IF(ISBLANK(OFFSET('Raw Data'!$A$3,MATCH('Data above threshold'!$A18,'Raw Data'!$B$4:$B$185,0),MATCH('Data above threshold'!BD$4,'Raw Data'!$3:$3,0)-1)),"",OFFSET('Raw Data'!$A$3,MATCH('Data above threshold'!$A18,'Raw Data'!$B$4:$B$185,0),MATCH('Data above threshold'!BD$4,'Raw Data'!$3:$3,0)-1))</f>
        <v/>
      </c>
      <c r="BE18" s="107" t="str">
        <f aca="true">IF(ISBLANK(OFFSET('Raw Data'!$A$3,MATCH('Data above threshold'!$A18,'Raw Data'!$B$4:$B$185,0),MATCH('Data above threshold'!BE$4,'Raw Data'!$3:$3,0)-1)),"",OFFSET('Raw Data'!$A$3,MATCH('Data above threshold'!$A18,'Raw Data'!$B$4:$B$185,0),MATCH('Data above threshold'!BE$4,'Raw Data'!$3:$3,0)-1))</f>
        <v/>
      </c>
      <c r="BF18" s="107" t="str">
        <f aca="true">IF(ISBLANK(OFFSET('Raw Data'!$A$3,MATCH('Data above threshold'!$A18,'Raw Data'!$B$4:$B$185,0),MATCH('Data above threshold'!BF$4,'Raw Data'!$3:$3,0)-1)),"",OFFSET('Raw Data'!$A$3,MATCH('Data above threshold'!$A18,'Raw Data'!$B$4:$B$185,0),MATCH('Data above threshold'!BF$4,'Raw Data'!$3:$3,0)-1))</f>
        <v/>
      </c>
      <c r="BG18" s="107" t="str">
        <f aca="true">IF(ISBLANK(OFFSET('Raw Data'!$A$3,MATCH('Data above threshold'!$A18,'Raw Data'!$B$4:$B$185,0),MATCH('Data above threshold'!BG$4,'Raw Data'!$3:$3,0)-1)),"",OFFSET('Raw Data'!$A$3,MATCH('Data above threshold'!$A18,'Raw Data'!$B$4:$B$185,0),MATCH('Data above threshold'!BG$4,'Raw Data'!$3:$3,0)-1))</f>
        <v/>
      </c>
      <c r="BH18" s="107" t="str">
        <f aca="true">IF(ISBLANK(OFFSET('Raw Data'!$A$3,MATCH('Data above threshold'!$A18,'Raw Data'!$B$4:$B$185,0),MATCH('Data above threshold'!BH$4,'Raw Data'!$3:$3,0)-1)),"",OFFSET('Raw Data'!$A$3,MATCH('Data above threshold'!$A18,'Raw Data'!$B$4:$B$185,0),MATCH('Data above threshold'!BH$4,'Raw Data'!$3:$3,0)-1))</f>
        <v/>
      </c>
      <c r="BI18" s="107" t="str">
        <f aca="true">IF(ISBLANK(OFFSET('Raw Data'!$A$3,MATCH('Data above threshold'!$A18,'Raw Data'!$B$4:$B$185,0),MATCH('Data above threshold'!BI$4,'Raw Data'!$3:$3,0)-1)),"",OFFSET('Raw Data'!$A$3,MATCH('Data above threshold'!$A18,'Raw Data'!$B$4:$B$185,0),MATCH('Data above threshold'!BI$4,'Raw Data'!$3:$3,0)-1))</f>
        <v/>
      </c>
      <c r="BJ18" s="107" t="str">
        <f aca="true">IF(ISBLANK(OFFSET('Raw Data'!$A$3,MATCH('Data above threshold'!$A18,'Raw Data'!$B$4:$B$185,0),MATCH('Data above threshold'!BJ$4,'Raw Data'!$3:$3,0)-1)),"",OFFSET('Raw Data'!$A$3,MATCH('Data above threshold'!$A18,'Raw Data'!$B$4:$B$185,0),MATCH('Data above threshold'!BJ$4,'Raw Data'!$3:$3,0)-1))</f>
        <v/>
      </c>
      <c r="BK18" s="107" t="str">
        <f aca="true">IF(ISBLANK(OFFSET('Raw Data'!$A$3,MATCH('Data above threshold'!$A18,'Raw Data'!$B$4:$B$185,0),MATCH('Data above threshold'!BK$4,'Raw Data'!$3:$3,0)-1)),"",OFFSET('Raw Data'!$A$3,MATCH('Data above threshold'!$A18,'Raw Data'!$B$4:$B$185,0),MATCH('Data above threshold'!BK$4,'Raw Data'!$3:$3,0)-1))</f>
        <v/>
      </c>
      <c r="BL18" s="107" t="str">
        <f aca="true">IF(ISBLANK(OFFSET('Raw Data'!$A$3,MATCH('Data above threshold'!$A18,'Raw Data'!$B$4:$B$185,0),MATCH('Data above threshold'!BL$4,'Raw Data'!$3:$3,0)-1)),"",OFFSET('Raw Data'!$A$3,MATCH('Data above threshold'!$A18,'Raw Data'!$B$4:$B$185,0),MATCH('Data above threshold'!BL$4,'Raw Data'!$3:$3,0)-1))</f>
        <v/>
      </c>
      <c r="BM18" s="107" t="str">
        <f aca="true">IF(ISBLANK(OFFSET('Raw Data'!$A$3,MATCH('Data above threshold'!$A18,'Raw Data'!$B$4:$B$185,0),MATCH('Data above threshold'!BM$4,'Raw Data'!$3:$3,0)-1)),"",OFFSET('Raw Data'!$A$3,MATCH('Data above threshold'!$A18,'Raw Data'!$B$4:$B$185,0),MATCH('Data above threshold'!BM$4,'Raw Data'!$3:$3,0)-1))</f>
        <v/>
      </c>
      <c r="BN18" s="107" t="str">
        <f aca="true">IF(ISBLANK(OFFSET('Raw Data'!$A$3,MATCH('Data above threshold'!$A18,'Raw Data'!$B$4:$B$185,0),MATCH('Data above threshold'!BN$4,'Raw Data'!$3:$3,0)-1)),"",OFFSET('Raw Data'!$A$3,MATCH('Data above threshold'!$A18,'Raw Data'!$B$4:$B$185,0),MATCH('Data above threshold'!BN$4,'Raw Data'!$3:$3,0)-1))</f>
        <v/>
      </c>
      <c r="BO18" s="107" t="str">
        <f aca="true">IF(ISBLANK(OFFSET('Raw Data'!$A$3,MATCH('Data above threshold'!$A18,'Raw Data'!$B$4:$B$185,0),MATCH('Data above threshold'!BO$4,'Raw Data'!$3:$3,0)-1)),"",OFFSET('Raw Data'!$A$3,MATCH('Data above threshold'!$A18,'Raw Data'!$B$4:$B$185,0),MATCH('Data above threshold'!BO$4,'Raw Data'!$3:$3,0)-1))</f>
        <v/>
      </c>
      <c r="BP18" s="107" t="str">
        <f aca="true">IF(ISBLANK(OFFSET('Raw Data'!$A$3,MATCH('Data above threshold'!$A18,'Raw Data'!$B$4:$B$185,0),MATCH('Data above threshold'!BP$4,'Raw Data'!$3:$3,0)-1)),"",OFFSET('Raw Data'!$A$3,MATCH('Data above threshold'!$A18,'Raw Data'!$B$4:$B$185,0),MATCH('Data above threshold'!BP$4,'Raw Data'!$3:$3,0)-1))</f>
        <v/>
      </c>
      <c r="BQ18" s="107" t="str">
        <f aca="true">IF(ISBLANK(OFFSET('Raw Data'!$A$3,MATCH('Data above threshold'!$A18,'Raw Data'!$B$4:$B$185,0),MATCH('Data above threshold'!BQ$4,'Raw Data'!$3:$3,0)-1)),"",OFFSET('Raw Data'!$A$3,MATCH('Data above threshold'!$A18,'Raw Data'!$B$4:$B$185,0),MATCH('Data above threshold'!BQ$4,'Raw Data'!$3:$3,0)-1))</f>
        <v/>
      </c>
      <c r="BR18" s="107" t="str">
        <f aca="true">IF(ISBLANK(OFFSET('Raw Data'!$A$3,MATCH('Data above threshold'!$A18,'Raw Data'!$B$4:$B$185,0),MATCH('Data above threshold'!BR$4,'Raw Data'!$3:$3,0)-1)),"",OFFSET('Raw Data'!$A$3,MATCH('Data above threshold'!$A18,'Raw Data'!$B$4:$B$185,0),MATCH('Data above threshold'!BR$4,'Raw Data'!$3:$3,0)-1))</f>
        <v/>
      </c>
      <c r="BS18" s="107" t="str">
        <f aca="true">IF(ISBLANK(OFFSET('Raw Data'!$A$3,MATCH('Data above threshold'!$A18,'Raw Data'!$B$4:$B$185,0),MATCH('Data above threshold'!BS$4,'Raw Data'!$3:$3,0)-1)),"",OFFSET('Raw Data'!$A$3,MATCH('Data above threshold'!$A18,'Raw Data'!$B$4:$B$185,0),MATCH('Data above threshold'!BS$4,'Raw Data'!$3:$3,0)-1))</f>
        <v/>
      </c>
      <c r="BT18" s="107" t="str">
        <f aca="true">IF(ISBLANK(OFFSET('Raw Data'!$A$3,MATCH('Data above threshold'!$A18,'Raw Data'!$B$4:$B$185,0),MATCH('Data above threshold'!BT$4,'Raw Data'!$3:$3,0)-1)),"",OFFSET('Raw Data'!$A$3,MATCH('Data above threshold'!$A18,'Raw Data'!$B$4:$B$185,0),MATCH('Data above threshold'!BT$4,'Raw Data'!$3:$3,0)-1))</f>
        <v/>
      </c>
      <c r="BU18" s="107" t="str">
        <f aca="true">IF(ISBLANK(OFFSET('Raw Data'!$A$3,MATCH('Data above threshold'!$A18,'Raw Data'!$B$4:$B$185,0),MATCH('Data above threshold'!BU$4,'Raw Data'!$3:$3,0)-1)),"",OFFSET('Raw Data'!$A$3,MATCH('Data above threshold'!$A18,'Raw Data'!$B$4:$B$185,0),MATCH('Data above threshold'!BU$4,'Raw Data'!$3:$3,0)-1))</f>
        <v/>
      </c>
      <c r="BV18" s="107" t="str">
        <f aca="true">IF(ISBLANK(OFFSET('Raw Data'!$A$3,MATCH('Data above threshold'!$A18,'Raw Data'!$B$4:$B$185,0),MATCH('Data above threshold'!BV$4,'Raw Data'!$3:$3,0)-1)),"",OFFSET('Raw Data'!$A$3,MATCH('Data above threshold'!$A18,'Raw Data'!$B$4:$B$185,0),MATCH('Data above threshold'!BV$4,'Raw Data'!$3:$3,0)-1))</f>
        <v/>
      </c>
      <c r="BW18" s="107" t="str">
        <f aca="true">IF(ISBLANK(OFFSET('Raw Data'!$A$3,MATCH('Data above threshold'!$A18,'Raw Data'!$B$4:$B$185,0),MATCH('Data above threshold'!BW$4,'Raw Data'!$3:$3,0)-1)),"",OFFSET('Raw Data'!$A$3,MATCH('Data above threshold'!$A18,'Raw Data'!$B$4:$B$185,0),MATCH('Data above threshold'!BW$4,'Raw Data'!$3:$3,0)-1))</f>
        <v/>
      </c>
      <c r="BX18" s="107" t="str">
        <f aca="true">IF(ISBLANK(OFFSET('Raw Data'!$A$3,MATCH('Data above threshold'!$A18,'Raw Data'!$B$4:$B$185,0),MATCH('Data above threshold'!BX$4,'Raw Data'!$3:$3,0)-1)),"",OFFSET('Raw Data'!$A$3,MATCH('Data above threshold'!$A18,'Raw Data'!$B$4:$B$185,0),MATCH('Data above threshold'!BX$4,'Raw Data'!$3:$3,0)-1))</f>
        <v/>
      </c>
      <c r="BY18" s="107" t="str">
        <f aca="true">IF(ISBLANK(OFFSET('Raw Data'!$A$3,MATCH('Data above threshold'!$A18,'Raw Data'!$B$4:$B$185,0),MATCH('Data above threshold'!BY$4,'Raw Data'!$3:$3,0)-1)),"",OFFSET('Raw Data'!$A$3,MATCH('Data above threshold'!$A18,'Raw Data'!$B$4:$B$185,0),MATCH('Data above threshold'!BY$4,'Raw Data'!$3:$3,0)-1))</f>
        <v/>
      </c>
      <c r="BZ18" s="107" t="str">
        <f aca="true">IF(ISBLANK(OFFSET('Raw Data'!$A$3,MATCH('Data above threshold'!$A18,'Raw Data'!$B$4:$B$185,0),MATCH('Data above threshold'!BZ$4,'Raw Data'!$3:$3,0)-1)),"",OFFSET('Raw Data'!$A$3,MATCH('Data above threshold'!$A18,'Raw Data'!$B$4:$B$185,0),MATCH('Data above threshold'!BZ$4,'Raw Data'!$3:$3,0)-1))</f>
        <v/>
      </c>
      <c r="CA18" s="107" t="str">
        <f aca="true">IF(ISBLANK(OFFSET('Raw Data'!$A$3,MATCH('Data above threshold'!$A18,'Raw Data'!$B$4:$B$185,0),MATCH('Data above threshold'!CA$4,'Raw Data'!$3:$3,0)-1)),"",OFFSET('Raw Data'!$A$3,MATCH('Data above threshold'!$A18,'Raw Data'!$B$4:$B$185,0),MATCH('Data above threshold'!CA$4,'Raw Data'!$3:$3,0)-1))</f>
        <v/>
      </c>
      <c r="CB18" s="107" t="str">
        <f aca="true">IF(ISBLANK(OFFSET('Raw Data'!$A$3,MATCH('Data above threshold'!$A18,'Raw Data'!$B$4:$B$185,0),MATCH('Data above threshold'!CB$4,'Raw Data'!$3:$3,0)-1)),"",OFFSET('Raw Data'!$A$3,MATCH('Data above threshold'!$A18,'Raw Data'!$B$4:$B$185,0),MATCH('Data above threshold'!CB$4,'Raw Data'!$3:$3,0)-1))</f>
        <v/>
      </c>
      <c r="CC18" s="107" t="str">
        <f aca="true">IF(ISBLANK(OFFSET('Raw Data'!$A$3,MATCH('Data above threshold'!$A18,'Raw Data'!$B$4:$B$185,0),MATCH('Data above threshold'!CC$4,'Raw Data'!$3:$3,0)-1)),"",OFFSET('Raw Data'!$A$3,MATCH('Data above threshold'!$A18,'Raw Data'!$B$4:$B$185,0),MATCH('Data above threshold'!CC$4,'Raw Data'!$3:$3,0)-1))</f>
        <v/>
      </c>
      <c r="CD18" s="107" t="str">
        <f aca="true">IF(ISBLANK(OFFSET('Raw Data'!$A$3,MATCH('Data above threshold'!$A18,'Raw Data'!$B$4:$B$185,0),MATCH('Data above threshold'!CD$4,'Raw Data'!$3:$3,0)-1)),"",OFFSET('Raw Data'!$A$3,MATCH('Data above threshold'!$A18,'Raw Data'!$B$4:$B$185,0),MATCH('Data above threshold'!CD$4,'Raw Data'!$3:$3,0)-1))</f>
        <v/>
      </c>
      <c r="CE18" s="107" t="str">
        <f aca="true">IF(ISBLANK(OFFSET('Raw Data'!$A$3,MATCH('Data above threshold'!$A18,'Raw Data'!$B$4:$B$185,0),MATCH('Data above threshold'!CE$4,'Raw Data'!$3:$3,0)-1)),"",OFFSET('Raw Data'!$A$3,MATCH('Data above threshold'!$A18,'Raw Data'!$B$4:$B$185,0),MATCH('Data above threshold'!CE$4,'Raw Data'!$3:$3,0)-1))</f>
        <v/>
      </c>
      <c r="CF18" s="107" t="str">
        <f aca="true">IF(ISBLANK(OFFSET('Raw Data'!$A$3,MATCH('Data above threshold'!$A18,'Raw Data'!$B$4:$B$185,0),MATCH('Data above threshold'!CF$4,'Raw Data'!$3:$3,0)-1)),"",OFFSET('Raw Data'!$A$3,MATCH('Data above threshold'!$A18,'Raw Data'!$B$4:$B$185,0),MATCH('Data above threshold'!CF$4,'Raw Data'!$3:$3,0)-1))</f>
        <v/>
      </c>
      <c r="CG18" s="107" t="str">
        <f aca="true">IF(ISBLANK(OFFSET('Raw Data'!$A$3,MATCH('Data above threshold'!$A18,'Raw Data'!$B$4:$B$185,0),MATCH('Data above threshold'!CG$4,'Raw Data'!$3:$3,0)-1)),"",OFFSET('Raw Data'!$A$3,MATCH('Data above threshold'!$A18,'Raw Data'!$B$4:$B$185,0),MATCH('Data above threshold'!CG$4,'Raw Data'!$3:$3,0)-1))</f>
        <v/>
      </c>
      <c r="CH18" s="107" t="str">
        <f aca="true">IF(ISBLANK(OFFSET('Raw Data'!$A$3,MATCH('Data above threshold'!$A18,'Raw Data'!$B$4:$B$185,0),MATCH('Data above threshold'!CH$4,'Raw Data'!$3:$3,0)-1)),"",OFFSET('Raw Data'!$A$3,MATCH('Data above threshold'!$A18,'Raw Data'!$B$4:$B$185,0),MATCH('Data above threshold'!CH$4,'Raw Data'!$3:$3,0)-1))</f>
        <v/>
      </c>
      <c r="CI18" s="107" t="str">
        <f aca="true">IF(ISBLANK(OFFSET('Raw Data'!$A$3,MATCH('Data above threshold'!$A18,'Raw Data'!$B$4:$B$185,0),MATCH('Data above threshold'!CI$4,'Raw Data'!$3:$3,0)-1)),"",OFFSET('Raw Data'!$A$3,MATCH('Data above threshold'!$A18,'Raw Data'!$B$4:$B$185,0),MATCH('Data above threshold'!CI$4,'Raw Data'!$3:$3,0)-1))</f>
        <v/>
      </c>
      <c r="CJ18" s="107" t="str">
        <f aca="true">IF(ISBLANK(OFFSET('Raw Data'!$A$3,MATCH('Data above threshold'!$A18,'Raw Data'!$B$4:$B$185,0),MATCH('Data above threshold'!CJ$4,'Raw Data'!$3:$3,0)-1)),"",OFFSET('Raw Data'!$A$3,MATCH('Data above threshold'!$A18,'Raw Data'!$B$4:$B$185,0),MATCH('Data above threshold'!CJ$4,'Raw Data'!$3:$3,0)-1))</f>
        <v/>
      </c>
      <c r="CK18" s="107" t="str">
        <f aca="true">IF(ISBLANK(OFFSET('Raw Data'!$A$3,MATCH('Data above threshold'!$A18,'Raw Data'!$B$4:$B$185,0),MATCH('Data above threshold'!CK$4,'Raw Data'!$3:$3,0)-1)),"",OFFSET('Raw Data'!$A$3,MATCH('Data above threshold'!$A18,'Raw Data'!$B$4:$B$185,0),MATCH('Data above threshold'!CK$4,'Raw Data'!$3:$3,0)-1))</f>
        <v/>
      </c>
      <c r="CL18" s="107" t="str">
        <f aca="true">IF(ISBLANK(OFFSET('Raw Data'!$A$3,MATCH('Data above threshold'!$A18,'Raw Data'!$B$4:$B$185,0),MATCH('Data above threshold'!CL$4,'Raw Data'!$3:$3,0)-1)),"",OFFSET('Raw Data'!$A$3,MATCH('Data above threshold'!$A18,'Raw Data'!$B$4:$B$185,0),MATCH('Data above threshold'!CL$4,'Raw Data'!$3:$3,0)-1))</f>
        <v/>
      </c>
      <c r="CM18" s="107" t="str">
        <f aca="true">IF(ISBLANK(OFFSET('Raw Data'!$A$3,MATCH('Data above threshold'!$A18,'Raw Data'!$B$4:$B$185,0),MATCH('Data above threshold'!CM$4,'Raw Data'!$3:$3,0)-1)),"",OFFSET('Raw Data'!$A$3,MATCH('Data above threshold'!$A18,'Raw Data'!$B$4:$B$185,0),MATCH('Data above threshold'!CM$4,'Raw Data'!$3:$3,0)-1))</f>
        <v/>
      </c>
      <c r="CN18" s="107" t="str">
        <f aca="true">IF(ISBLANK(OFFSET('Raw Data'!$A$3,MATCH('Data above threshold'!$A18,'Raw Data'!$B$4:$B$185,0),MATCH('Data above threshold'!CN$4,'Raw Data'!$3:$3,0)-1)),"",OFFSET('Raw Data'!$A$3,MATCH('Data above threshold'!$A18,'Raw Data'!$B$4:$B$185,0),MATCH('Data above threshold'!CN$4,'Raw Data'!$3:$3,0)-1))</f>
        <v/>
      </c>
      <c r="CO18" s="107" t="str">
        <f aca="true">IF(ISBLANK(OFFSET('Raw Data'!$A$3,MATCH('Data above threshold'!$A18,'Raw Data'!$B$4:$B$185,0),MATCH('Data above threshold'!CO$4,'Raw Data'!$3:$3,0)-1)),"",OFFSET('Raw Data'!$A$3,MATCH('Data above threshold'!$A18,'Raw Data'!$B$4:$B$185,0),MATCH('Data above threshold'!CO$4,'Raw Data'!$3:$3,0)-1))</f>
        <v/>
      </c>
      <c r="CP18" s="107" t="str">
        <f aca="true">IF(ISBLANK(OFFSET('Raw Data'!$A$3,MATCH('Data above threshold'!$A18,'Raw Data'!$B$4:$B$185,0),MATCH('Data above threshold'!CP$4,'Raw Data'!$3:$3,0)-1)),"",OFFSET('Raw Data'!$A$3,MATCH('Data above threshold'!$A18,'Raw Data'!$B$4:$B$185,0),MATCH('Data above threshold'!CP$4,'Raw Data'!$3:$3,0)-1))</f>
        <v/>
      </c>
      <c r="CQ18" s="107" t="str">
        <f aca="true">IF(ISBLANK(OFFSET('Raw Data'!$A$3,MATCH('Data above threshold'!$A18,'Raw Data'!$B$4:$B$185,0),MATCH('Data above threshold'!CQ$4,'Raw Data'!$3:$3,0)-1)),"",OFFSET('Raw Data'!$A$3,MATCH('Data above threshold'!$A18,'Raw Data'!$B$4:$B$185,0),MATCH('Data above threshold'!CQ$4,'Raw Data'!$3:$3,0)-1))</f>
        <v/>
      </c>
      <c r="CR18" s="107" t="str">
        <f aca="true">IF(ISBLANK(OFFSET('Raw Data'!$A$3,MATCH('Data above threshold'!$A18,'Raw Data'!$B$4:$B$185,0),MATCH('Data above threshold'!CR$4,'Raw Data'!$3:$3,0)-1)),"",OFFSET('Raw Data'!$A$3,MATCH('Data above threshold'!$A18,'Raw Data'!$B$4:$B$185,0),MATCH('Data above threshold'!CR$4,'Raw Data'!$3:$3,0)-1))</f>
        <v/>
      </c>
    </row>
    <row r="19" s="103" customFormat="true" ht="15.5" hidden="false" customHeight="false" outlineLevel="0" collapsed="false">
      <c r="A19" s="107" t="n">
        <v>1210</v>
      </c>
      <c r="B19" s="107" t="n">
        <v>3</v>
      </c>
      <c r="C19" s="107" t="str">
        <f aca="true">IF(ISBLANK(OFFSET('Raw Data'!$A$3,MATCH('Data above threshold'!$A19,'Raw Data'!$B$4:$B$185,0),MATCH('Data above threshold'!C$4,'Raw Data'!$3:$3,0)-1)),"",OFFSET('Raw Data'!$A$3,MATCH('Data above threshold'!$A19,'Raw Data'!$B$4:$B$185,0),MATCH('Data above threshold'!C$4,'Raw Data'!$3:$3,0)-1))</f>
        <v>Online Access</v>
      </c>
      <c r="D19" s="107" t="str">
        <f aca="true">IF(ISBLANK(OFFSET('Raw Data'!$A$3,MATCH('Data above threshold'!$A19,'Raw Data'!$B$4:$B$185,0),MATCH('Data above threshold'!D$4,'Raw Data'!$3:$3,0)-1)),"",OFFSET('Raw Data'!$A$3,MATCH('Data above threshold'!$A19,'Raw Data'!$B$4:$B$185,0),MATCH('Data above threshold'!D$4,'Raw Data'!$3:$3,0)-1))</f>
        <v/>
      </c>
      <c r="E19" s="107" t="str">
        <f aca="true">IF(ISBLANK(OFFSET('Raw Data'!$A$3,MATCH('Data above threshold'!$A19,'Raw Data'!$B$4:$B$185,0),MATCH('Data above threshold'!E$4,'Raw Data'!$3:$3,0)-1)),"",OFFSET('Raw Data'!$A$3,MATCH('Data above threshold'!$A19,'Raw Data'!$B$4:$B$185,0),MATCH('Data above threshold'!E$4,'Raw Data'!$3:$3,0)-1))</f>
        <v/>
      </c>
      <c r="F19" s="107" t="str">
        <f aca="true">IF(ISBLANK(OFFSET('Raw Data'!$A$3,MATCH('Data above threshold'!$A19,'Raw Data'!$B$4:$B$185,0),MATCH('Data above threshold'!F$4,'Raw Data'!$3:$3,0)-1)),"",OFFSET('Raw Data'!$A$3,MATCH('Data above threshold'!$A19,'Raw Data'!$B$4:$B$185,0),MATCH('Data above threshold'!F$4,'Raw Data'!$3:$3,0)-1))</f>
        <v/>
      </c>
      <c r="G19" s="107" t="str">
        <f aca="true">IF(ISBLANK(OFFSET('Raw Data'!$A$3,MATCH('Data above threshold'!$A19,'Raw Data'!$B$4:$B$185,0),MATCH('Data above threshold'!G$4,'Raw Data'!$3:$3,0)-1)),"",OFFSET('Raw Data'!$A$3,MATCH('Data above threshold'!$A19,'Raw Data'!$B$4:$B$185,0),MATCH('Data above threshold'!G$4,'Raw Data'!$3:$3,0)-1))</f>
        <v/>
      </c>
      <c r="H19" s="107" t="str">
        <f aca="true">IF(ISBLANK(OFFSET('Raw Data'!$A$3,MATCH('Data above threshold'!$A19,'Raw Data'!$B$4:$B$185,0),MATCH('Data above threshold'!H$4,'Raw Data'!$3:$3,0)-1)),"",OFFSET('Raw Data'!$A$3,MATCH('Data above threshold'!$A19,'Raw Data'!$B$4:$B$185,0),MATCH('Data above threshold'!H$4,'Raw Data'!$3:$3,0)-1))</f>
        <v/>
      </c>
      <c r="I19" s="107" t="str">
        <f aca="true">IF(ISBLANK(OFFSET('Raw Data'!$A$3,MATCH('Data above threshold'!$A19,'Raw Data'!$B$4:$B$185,0),MATCH('Data above threshold'!I$4,'Raw Data'!$3:$3,0)-1)),"",OFFSET('Raw Data'!$A$3,MATCH('Data above threshold'!$A19,'Raw Data'!$B$4:$B$185,0),MATCH('Data above threshold'!I$4,'Raw Data'!$3:$3,0)-1))</f>
        <v/>
      </c>
      <c r="J19" s="107" t="str">
        <f aca="true">IF(ISBLANK(OFFSET('Raw Data'!$A$3,MATCH('Data above threshold'!$A19,'Raw Data'!$B$4:$B$185,0),MATCH('Data above threshold'!J$4,'Raw Data'!$3:$3,0)-1)),"",OFFSET('Raw Data'!$A$3,MATCH('Data above threshold'!$A19,'Raw Data'!$B$4:$B$185,0),MATCH('Data above threshold'!J$4,'Raw Data'!$3:$3,0)-1))</f>
        <v/>
      </c>
      <c r="K19" s="107" t="str">
        <f aca="true">IF(ISBLANK(OFFSET('Raw Data'!$A$3,MATCH('Data above threshold'!$A19,'Raw Data'!$B$4:$B$185,0),MATCH('Data above threshold'!K$4,'Raw Data'!$3:$3,0)-1)),"",OFFSET('Raw Data'!$A$3,MATCH('Data above threshold'!$A19,'Raw Data'!$B$4:$B$185,0),MATCH('Data above threshold'!K$4,'Raw Data'!$3:$3,0)-1))</f>
        <v/>
      </c>
      <c r="L19" s="107" t="str">
        <f aca="true">IF(ISBLANK(OFFSET('Raw Data'!$A$3,MATCH('Data above threshold'!$A19,'Raw Data'!$B$4:$B$185,0),MATCH('Data above threshold'!L$4,'Raw Data'!$3:$3,0)-1)),"",OFFSET('Raw Data'!$A$3,MATCH('Data above threshold'!$A19,'Raw Data'!$B$4:$B$185,0),MATCH('Data above threshold'!L$4,'Raw Data'!$3:$3,0)-1))</f>
        <v/>
      </c>
      <c r="M19" s="105" t="str">
        <f aca="false" t="array" ref="M19:M19">IFERROR(SKEW(IF(ISNUMBER(Q19:CR19),Q19:CR19,"")),"")</f>
        <v/>
      </c>
      <c r="N19" s="107"/>
      <c r="O19" s="107" t="str">
        <f aca="true">IF(ISBLANK(OFFSET('Raw Data'!$A$3,MATCH('Data above threshold'!$A19,'Raw Data'!$B$4:$B$185,0),MATCH('Data above threshold'!O$4,'Raw Data'!$3:$3,0)-1)),"",OFFSET('Raw Data'!$A$3,MATCH('Data above threshold'!$A19,'Raw Data'!$B$4:$B$185,0),MATCH('Data above threshold'!O$4,'Raw Data'!$3:$3,0)-1))</f>
        <v/>
      </c>
      <c r="P19" s="106" t="str">
        <f aca="false" t="array" ref="P19:P19">IF(B19&lt;4,"",1-IFERROR(SUM(ISNUMBER(Q19:CR19)*(1-$Q$3:$CR$3))/COUNTIF($Q$3:$CR$3,0),0))</f>
        <v/>
      </c>
      <c r="Q19" s="107" t="str">
        <f aca="true">IF(ISBLANK(OFFSET('Raw Data'!$A$3,MATCH('Data above threshold'!$A19,'Raw Data'!$B$4:$B$185,0),MATCH('Data above threshold'!Q$4,'Raw Data'!$3:$3,0)-1)),"",OFFSET('Raw Data'!$A$3,MATCH('Data above threshold'!$A19,'Raw Data'!$B$4:$B$185,0),MATCH('Data above threshold'!Q$4,'Raw Data'!$3:$3,0)-1))</f>
        <v/>
      </c>
      <c r="R19" s="107" t="str">
        <f aca="true">IF(ISBLANK(OFFSET('Raw Data'!$A$3,MATCH('Data above threshold'!$A19,'Raw Data'!$B$4:$B$185,0),MATCH('Data above threshold'!R$4,'Raw Data'!$3:$3,0)-1)),"",OFFSET('Raw Data'!$A$3,MATCH('Data above threshold'!$A19,'Raw Data'!$B$4:$B$185,0),MATCH('Data above threshold'!R$4,'Raw Data'!$3:$3,0)-1))</f>
        <v/>
      </c>
      <c r="S19" s="107" t="str">
        <f aca="true">IF(ISBLANK(OFFSET('Raw Data'!$A$3,MATCH('Data above threshold'!$A19,'Raw Data'!$B$4:$B$185,0),MATCH('Data above threshold'!S$4,'Raw Data'!$3:$3,0)-1)),"",OFFSET('Raw Data'!$A$3,MATCH('Data above threshold'!$A19,'Raw Data'!$B$4:$B$185,0),MATCH('Data above threshold'!S$4,'Raw Data'!$3:$3,0)-1))</f>
        <v/>
      </c>
      <c r="T19" s="107" t="str">
        <f aca="true">IF(ISBLANK(OFFSET('Raw Data'!$A$3,MATCH('Data above threshold'!$A19,'Raw Data'!$B$4:$B$185,0),MATCH('Data above threshold'!T$4,'Raw Data'!$3:$3,0)-1)),"",OFFSET('Raw Data'!$A$3,MATCH('Data above threshold'!$A19,'Raw Data'!$B$4:$B$185,0),MATCH('Data above threshold'!T$4,'Raw Data'!$3:$3,0)-1))</f>
        <v/>
      </c>
      <c r="U19" s="107" t="str">
        <f aca="true">IF(ISBLANK(OFFSET('Raw Data'!$A$3,MATCH('Data above threshold'!$A19,'Raw Data'!$B$4:$B$185,0),MATCH('Data above threshold'!U$4,'Raw Data'!$3:$3,0)-1)),"",OFFSET('Raw Data'!$A$3,MATCH('Data above threshold'!$A19,'Raw Data'!$B$4:$B$185,0),MATCH('Data above threshold'!U$4,'Raw Data'!$3:$3,0)-1))</f>
        <v/>
      </c>
      <c r="V19" s="107" t="str">
        <f aca="true">IF(ISBLANK(OFFSET('Raw Data'!$A$3,MATCH('Data above threshold'!$A19,'Raw Data'!$B$4:$B$185,0),MATCH('Data above threshold'!V$4,'Raw Data'!$3:$3,0)-1)),"",OFFSET('Raw Data'!$A$3,MATCH('Data above threshold'!$A19,'Raw Data'!$B$4:$B$185,0),MATCH('Data above threshold'!V$4,'Raw Data'!$3:$3,0)-1))</f>
        <v/>
      </c>
      <c r="W19" s="107" t="str">
        <f aca="true">IF(ISBLANK(OFFSET('Raw Data'!$A$3,MATCH('Data above threshold'!$A19,'Raw Data'!$B$4:$B$185,0),MATCH('Data above threshold'!W$4,'Raw Data'!$3:$3,0)-1)),"",OFFSET('Raw Data'!$A$3,MATCH('Data above threshold'!$A19,'Raw Data'!$B$4:$B$185,0),MATCH('Data above threshold'!W$4,'Raw Data'!$3:$3,0)-1))</f>
        <v/>
      </c>
      <c r="X19" s="107" t="str">
        <f aca="true">IF(ISBLANK(OFFSET('Raw Data'!$A$3,MATCH('Data above threshold'!$A19,'Raw Data'!$B$4:$B$185,0),MATCH('Data above threshold'!X$4,'Raw Data'!$3:$3,0)-1)),"",OFFSET('Raw Data'!$A$3,MATCH('Data above threshold'!$A19,'Raw Data'!$B$4:$B$185,0),MATCH('Data above threshold'!X$4,'Raw Data'!$3:$3,0)-1))</f>
        <v/>
      </c>
      <c r="Y19" s="107" t="str">
        <f aca="true">IF(ISBLANK(OFFSET('Raw Data'!$A$3,MATCH('Data above threshold'!$A19,'Raw Data'!$B$4:$B$185,0),MATCH('Data above threshold'!Y$4,'Raw Data'!$3:$3,0)-1)),"",OFFSET('Raw Data'!$A$3,MATCH('Data above threshold'!$A19,'Raw Data'!$B$4:$B$185,0),MATCH('Data above threshold'!Y$4,'Raw Data'!$3:$3,0)-1))</f>
        <v/>
      </c>
      <c r="Z19" s="107" t="str">
        <f aca="true">IF(ISBLANK(OFFSET('Raw Data'!$A$3,MATCH('Data above threshold'!$A19,'Raw Data'!$B$4:$B$185,0),MATCH('Data above threshold'!Z$4,'Raw Data'!$3:$3,0)-1)),"",OFFSET('Raw Data'!$A$3,MATCH('Data above threshold'!$A19,'Raw Data'!$B$4:$B$185,0),MATCH('Data above threshold'!Z$4,'Raw Data'!$3:$3,0)-1))</f>
        <v/>
      </c>
      <c r="AA19" s="107" t="str">
        <f aca="true">IF(ISBLANK(OFFSET('Raw Data'!$A$3,MATCH('Data above threshold'!$A19,'Raw Data'!$B$4:$B$185,0),MATCH('Data above threshold'!AA$4,'Raw Data'!$3:$3,0)-1)),"",OFFSET('Raw Data'!$A$3,MATCH('Data above threshold'!$A19,'Raw Data'!$B$4:$B$185,0),MATCH('Data above threshold'!AA$4,'Raw Data'!$3:$3,0)-1))</f>
        <v/>
      </c>
      <c r="AB19" s="107" t="str">
        <f aca="true">IF(ISBLANK(OFFSET('Raw Data'!$A$3,MATCH('Data above threshold'!$A19,'Raw Data'!$B$4:$B$185,0),MATCH('Data above threshold'!AB$4,'Raw Data'!$3:$3,0)-1)),"",OFFSET('Raw Data'!$A$3,MATCH('Data above threshold'!$A19,'Raw Data'!$B$4:$B$185,0),MATCH('Data above threshold'!AB$4,'Raw Data'!$3:$3,0)-1))</f>
        <v/>
      </c>
      <c r="AC19" s="107" t="str">
        <f aca="true">IF(ISBLANK(OFFSET('Raw Data'!$A$3,MATCH('Data above threshold'!$A19,'Raw Data'!$B$4:$B$185,0),MATCH('Data above threshold'!AC$4,'Raw Data'!$3:$3,0)-1)),"",OFFSET('Raw Data'!$A$3,MATCH('Data above threshold'!$A19,'Raw Data'!$B$4:$B$185,0),MATCH('Data above threshold'!AC$4,'Raw Data'!$3:$3,0)-1))</f>
        <v/>
      </c>
      <c r="AD19" s="107" t="str">
        <f aca="true">IF(ISBLANK(OFFSET('Raw Data'!$A$3,MATCH('Data above threshold'!$A19,'Raw Data'!$B$4:$B$185,0),MATCH('Data above threshold'!AD$4,'Raw Data'!$3:$3,0)-1)),"",OFFSET('Raw Data'!$A$3,MATCH('Data above threshold'!$A19,'Raw Data'!$B$4:$B$185,0),MATCH('Data above threshold'!AD$4,'Raw Data'!$3:$3,0)-1))</f>
        <v/>
      </c>
      <c r="AE19" s="107" t="str">
        <f aca="true">IF(ISBLANK(OFFSET('Raw Data'!$A$3,MATCH('Data above threshold'!$A19,'Raw Data'!$B$4:$B$185,0),MATCH('Data above threshold'!AE$4,'Raw Data'!$3:$3,0)-1)),"",OFFSET('Raw Data'!$A$3,MATCH('Data above threshold'!$A19,'Raw Data'!$B$4:$B$185,0),MATCH('Data above threshold'!AE$4,'Raw Data'!$3:$3,0)-1))</f>
        <v/>
      </c>
      <c r="AF19" s="107" t="str">
        <f aca="true">IF(ISBLANK(OFFSET('Raw Data'!$A$3,MATCH('Data above threshold'!$A19,'Raw Data'!$B$4:$B$185,0),MATCH('Data above threshold'!AF$4,'Raw Data'!$3:$3,0)-1)),"",OFFSET('Raw Data'!$A$3,MATCH('Data above threshold'!$A19,'Raw Data'!$B$4:$B$185,0),MATCH('Data above threshold'!AF$4,'Raw Data'!$3:$3,0)-1))</f>
        <v/>
      </c>
      <c r="AG19" s="107" t="str">
        <f aca="true">IF(ISBLANK(OFFSET('Raw Data'!$A$3,MATCH('Data above threshold'!$A19,'Raw Data'!$B$4:$B$185,0),MATCH('Data above threshold'!AG$4,'Raw Data'!$3:$3,0)-1)),"",OFFSET('Raw Data'!$A$3,MATCH('Data above threshold'!$A19,'Raw Data'!$B$4:$B$185,0),MATCH('Data above threshold'!AG$4,'Raw Data'!$3:$3,0)-1))</f>
        <v/>
      </c>
      <c r="AH19" s="107" t="str">
        <f aca="true">IF(ISBLANK(OFFSET('Raw Data'!$A$3,MATCH('Data above threshold'!$A19,'Raw Data'!$B$4:$B$185,0),MATCH('Data above threshold'!AH$4,'Raw Data'!$3:$3,0)-1)),"",OFFSET('Raw Data'!$A$3,MATCH('Data above threshold'!$A19,'Raw Data'!$B$4:$B$185,0),MATCH('Data above threshold'!AH$4,'Raw Data'!$3:$3,0)-1))</f>
        <v/>
      </c>
      <c r="AI19" s="107" t="str">
        <f aca="true">IF(ISBLANK(OFFSET('Raw Data'!$A$3,MATCH('Data above threshold'!$A19,'Raw Data'!$B$4:$B$185,0),MATCH('Data above threshold'!AI$4,'Raw Data'!$3:$3,0)-1)),"",OFFSET('Raw Data'!$A$3,MATCH('Data above threshold'!$A19,'Raw Data'!$B$4:$B$185,0),MATCH('Data above threshold'!AI$4,'Raw Data'!$3:$3,0)-1))</f>
        <v/>
      </c>
      <c r="AJ19" s="107" t="str">
        <f aca="true">IF(ISBLANK(OFFSET('Raw Data'!$A$3,MATCH('Data above threshold'!$A19,'Raw Data'!$B$4:$B$185,0),MATCH('Data above threshold'!AJ$4,'Raw Data'!$3:$3,0)-1)),"",OFFSET('Raw Data'!$A$3,MATCH('Data above threshold'!$A19,'Raw Data'!$B$4:$B$185,0),MATCH('Data above threshold'!AJ$4,'Raw Data'!$3:$3,0)-1))</f>
        <v/>
      </c>
      <c r="AK19" s="107" t="str">
        <f aca="true">IF(ISBLANK(OFFSET('Raw Data'!$A$3,MATCH('Data above threshold'!$A19,'Raw Data'!$B$4:$B$185,0),MATCH('Data above threshold'!AK$4,'Raw Data'!$3:$3,0)-1)),"",OFFSET('Raw Data'!$A$3,MATCH('Data above threshold'!$A19,'Raw Data'!$B$4:$B$185,0),MATCH('Data above threshold'!AK$4,'Raw Data'!$3:$3,0)-1))</f>
        <v/>
      </c>
      <c r="AL19" s="107" t="str">
        <f aca="true">IF(ISBLANK(OFFSET('Raw Data'!$A$3,MATCH('Data above threshold'!$A19,'Raw Data'!$B$4:$B$185,0),MATCH('Data above threshold'!AL$4,'Raw Data'!$3:$3,0)-1)),"",OFFSET('Raw Data'!$A$3,MATCH('Data above threshold'!$A19,'Raw Data'!$B$4:$B$185,0),MATCH('Data above threshold'!AL$4,'Raw Data'!$3:$3,0)-1))</f>
        <v/>
      </c>
      <c r="AM19" s="107" t="str">
        <f aca="true">IF(ISBLANK(OFFSET('Raw Data'!$A$3,MATCH('Data above threshold'!$A19,'Raw Data'!$B$4:$B$185,0),MATCH('Data above threshold'!AM$4,'Raw Data'!$3:$3,0)-1)),"",OFFSET('Raw Data'!$A$3,MATCH('Data above threshold'!$A19,'Raw Data'!$B$4:$B$185,0),MATCH('Data above threshold'!AM$4,'Raw Data'!$3:$3,0)-1))</f>
        <v/>
      </c>
      <c r="AN19" s="107" t="str">
        <f aca="true">IF(ISBLANK(OFFSET('Raw Data'!$A$3,MATCH('Data above threshold'!$A19,'Raw Data'!$B$4:$B$185,0),MATCH('Data above threshold'!AN$4,'Raw Data'!$3:$3,0)-1)),"",OFFSET('Raw Data'!$A$3,MATCH('Data above threshold'!$A19,'Raw Data'!$B$4:$B$185,0),MATCH('Data above threshold'!AN$4,'Raw Data'!$3:$3,0)-1))</f>
        <v/>
      </c>
      <c r="AO19" s="107" t="str">
        <f aca="true">IF(ISBLANK(OFFSET('Raw Data'!$A$3,MATCH('Data above threshold'!$A19,'Raw Data'!$B$4:$B$185,0),MATCH('Data above threshold'!AO$4,'Raw Data'!$3:$3,0)-1)),"",OFFSET('Raw Data'!$A$3,MATCH('Data above threshold'!$A19,'Raw Data'!$B$4:$B$185,0),MATCH('Data above threshold'!AO$4,'Raw Data'!$3:$3,0)-1))</f>
        <v/>
      </c>
      <c r="AP19" s="107" t="str">
        <f aca="true">IF(ISBLANK(OFFSET('Raw Data'!$A$3,MATCH('Data above threshold'!$A19,'Raw Data'!$B$4:$B$185,0),MATCH('Data above threshold'!AP$4,'Raw Data'!$3:$3,0)-1)),"",OFFSET('Raw Data'!$A$3,MATCH('Data above threshold'!$A19,'Raw Data'!$B$4:$B$185,0),MATCH('Data above threshold'!AP$4,'Raw Data'!$3:$3,0)-1))</f>
        <v/>
      </c>
      <c r="AQ19" s="107" t="str">
        <f aca="true">IF(ISBLANK(OFFSET('Raw Data'!$A$3,MATCH('Data above threshold'!$A19,'Raw Data'!$B$4:$B$185,0),MATCH('Data above threshold'!AQ$4,'Raw Data'!$3:$3,0)-1)),"",OFFSET('Raw Data'!$A$3,MATCH('Data above threshold'!$A19,'Raw Data'!$B$4:$B$185,0),MATCH('Data above threshold'!AQ$4,'Raw Data'!$3:$3,0)-1))</f>
        <v/>
      </c>
      <c r="AR19" s="107" t="str">
        <f aca="true">IF(ISBLANK(OFFSET('Raw Data'!$A$3,MATCH('Data above threshold'!$A19,'Raw Data'!$B$4:$B$185,0),MATCH('Data above threshold'!AR$4,'Raw Data'!$3:$3,0)-1)),"",OFFSET('Raw Data'!$A$3,MATCH('Data above threshold'!$A19,'Raw Data'!$B$4:$B$185,0),MATCH('Data above threshold'!AR$4,'Raw Data'!$3:$3,0)-1))</f>
        <v/>
      </c>
      <c r="AS19" s="107" t="str">
        <f aca="true">IF(ISBLANK(OFFSET('Raw Data'!$A$3,MATCH('Data above threshold'!$A19,'Raw Data'!$B$4:$B$185,0),MATCH('Data above threshold'!AS$4,'Raw Data'!$3:$3,0)-1)),"",OFFSET('Raw Data'!$A$3,MATCH('Data above threshold'!$A19,'Raw Data'!$B$4:$B$185,0),MATCH('Data above threshold'!AS$4,'Raw Data'!$3:$3,0)-1))</f>
        <v/>
      </c>
      <c r="AT19" s="107" t="str">
        <f aca="true">IF(ISBLANK(OFFSET('Raw Data'!$A$3,MATCH('Data above threshold'!$A19,'Raw Data'!$B$4:$B$185,0),MATCH('Data above threshold'!AT$4,'Raw Data'!$3:$3,0)-1)),"",OFFSET('Raw Data'!$A$3,MATCH('Data above threshold'!$A19,'Raw Data'!$B$4:$B$185,0),MATCH('Data above threshold'!AT$4,'Raw Data'!$3:$3,0)-1))</f>
        <v/>
      </c>
      <c r="AU19" s="107" t="str">
        <f aca="true">IF(ISBLANK(OFFSET('Raw Data'!$A$3,MATCH('Data above threshold'!$A19,'Raw Data'!$B$4:$B$185,0),MATCH('Data above threshold'!AU$4,'Raw Data'!$3:$3,0)-1)),"",OFFSET('Raw Data'!$A$3,MATCH('Data above threshold'!$A19,'Raw Data'!$B$4:$B$185,0),MATCH('Data above threshold'!AU$4,'Raw Data'!$3:$3,0)-1))</f>
        <v/>
      </c>
      <c r="AV19" s="107" t="str">
        <f aca="true">IF(ISBLANK(OFFSET('Raw Data'!$A$3,MATCH('Data above threshold'!$A19,'Raw Data'!$B$4:$B$185,0),MATCH('Data above threshold'!AV$4,'Raw Data'!$3:$3,0)-1)),"",OFFSET('Raw Data'!$A$3,MATCH('Data above threshold'!$A19,'Raw Data'!$B$4:$B$185,0),MATCH('Data above threshold'!AV$4,'Raw Data'!$3:$3,0)-1))</f>
        <v/>
      </c>
      <c r="AW19" s="107" t="str">
        <f aca="true">IF(ISBLANK(OFFSET('Raw Data'!$A$3,MATCH('Data above threshold'!$A19,'Raw Data'!$B$4:$B$185,0),MATCH('Data above threshold'!AW$4,'Raw Data'!$3:$3,0)-1)),"",OFFSET('Raw Data'!$A$3,MATCH('Data above threshold'!$A19,'Raw Data'!$B$4:$B$185,0),MATCH('Data above threshold'!AW$4,'Raw Data'!$3:$3,0)-1))</f>
        <v/>
      </c>
      <c r="AX19" s="107" t="str">
        <f aca="true">IF(ISBLANK(OFFSET('Raw Data'!$A$3,MATCH('Data above threshold'!$A19,'Raw Data'!$B$4:$B$185,0),MATCH('Data above threshold'!AX$4,'Raw Data'!$3:$3,0)-1)),"",OFFSET('Raw Data'!$A$3,MATCH('Data above threshold'!$A19,'Raw Data'!$B$4:$B$185,0),MATCH('Data above threshold'!AX$4,'Raw Data'!$3:$3,0)-1))</f>
        <v/>
      </c>
      <c r="AY19" s="107" t="str">
        <f aca="true">IF(ISBLANK(OFFSET('Raw Data'!$A$3,MATCH('Data above threshold'!$A19,'Raw Data'!$B$4:$B$185,0),MATCH('Data above threshold'!AY$4,'Raw Data'!$3:$3,0)-1)),"",OFFSET('Raw Data'!$A$3,MATCH('Data above threshold'!$A19,'Raw Data'!$B$4:$B$185,0),MATCH('Data above threshold'!AY$4,'Raw Data'!$3:$3,0)-1))</f>
        <v/>
      </c>
      <c r="AZ19" s="107" t="str">
        <f aca="true">IF(ISBLANK(OFFSET('Raw Data'!$A$3,MATCH('Data above threshold'!$A19,'Raw Data'!$B$4:$B$185,0),MATCH('Data above threshold'!AZ$4,'Raw Data'!$3:$3,0)-1)),"",OFFSET('Raw Data'!$A$3,MATCH('Data above threshold'!$A19,'Raw Data'!$B$4:$B$185,0),MATCH('Data above threshold'!AZ$4,'Raw Data'!$3:$3,0)-1))</f>
        <v/>
      </c>
      <c r="BA19" s="107" t="str">
        <f aca="true">IF(ISBLANK(OFFSET('Raw Data'!$A$3,MATCH('Data above threshold'!$A19,'Raw Data'!$B$4:$B$185,0),MATCH('Data above threshold'!BA$4,'Raw Data'!$3:$3,0)-1)),"",OFFSET('Raw Data'!$A$3,MATCH('Data above threshold'!$A19,'Raw Data'!$B$4:$B$185,0),MATCH('Data above threshold'!BA$4,'Raw Data'!$3:$3,0)-1))</f>
        <v/>
      </c>
      <c r="BB19" s="107" t="str">
        <f aca="true">IF(ISBLANK(OFFSET('Raw Data'!$A$3,MATCH('Data above threshold'!$A19,'Raw Data'!$B$4:$B$185,0),MATCH('Data above threshold'!BB$4,'Raw Data'!$3:$3,0)-1)),"",OFFSET('Raw Data'!$A$3,MATCH('Data above threshold'!$A19,'Raw Data'!$B$4:$B$185,0),MATCH('Data above threshold'!BB$4,'Raw Data'!$3:$3,0)-1))</f>
        <v/>
      </c>
      <c r="BC19" s="107" t="str">
        <f aca="true">IF(ISBLANK(OFFSET('Raw Data'!$A$3,MATCH('Data above threshold'!$A19,'Raw Data'!$B$4:$B$185,0),MATCH('Data above threshold'!BC$4,'Raw Data'!$3:$3,0)-1)),"",OFFSET('Raw Data'!$A$3,MATCH('Data above threshold'!$A19,'Raw Data'!$B$4:$B$185,0),MATCH('Data above threshold'!BC$4,'Raw Data'!$3:$3,0)-1))</f>
        <v/>
      </c>
      <c r="BD19" s="107" t="str">
        <f aca="true">IF(ISBLANK(OFFSET('Raw Data'!$A$3,MATCH('Data above threshold'!$A19,'Raw Data'!$B$4:$B$185,0),MATCH('Data above threshold'!BD$4,'Raw Data'!$3:$3,0)-1)),"",OFFSET('Raw Data'!$A$3,MATCH('Data above threshold'!$A19,'Raw Data'!$B$4:$B$185,0),MATCH('Data above threshold'!BD$4,'Raw Data'!$3:$3,0)-1))</f>
        <v/>
      </c>
      <c r="BE19" s="107" t="str">
        <f aca="true">IF(ISBLANK(OFFSET('Raw Data'!$A$3,MATCH('Data above threshold'!$A19,'Raw Data'!$B$4:$B$185,0),MATCH('Data above threshold'!BE$4,'Raw Data'!$3:$3,0)-1)),"",OFFSET('Raw Data'!$A$3,MATCH('Data above threshold'!$A19,'Raw Data'!$B$4:$B$185,0),MATCH('Data above threshold'!BE$4,'Raw Data'!$3:$3,0)-1))</f>
        <v/>
      </c>
      <c r="BF19" s="107" t="str">
        <f aca="true">IF(ISBLANK(OFFSET('Raw Data'!$A$3,MATCH('Data above threshold'!$A19,'Raw Data'!$B$4:$B$185,0),MATCH('Data above threshold'!BF$4,'Raw Data'!$3:$3,0)-1)),"",OFFSET('Raw Data'!$A$3,MATCH('Data above threshold'!$A19,'Raw Data'!$B$4:$B$185,0),MATCH('Data above threshold'!BF$4,'Raw Data'!$3:$3,0)-1))</f>
        <v/>
      </c>
      <c r="BG19" s="107" t="str">
        <f aca="true">IF(ISBLANK(OFFSET('Raw Data'!$A$3,MATCH('Data above threshold'!$A19,'Raw Data'!$B$4:$B$185,0),MATCH('Data above threshold'!BG$4,'Raw Data'!$3:$3,0)-1)),"",OFFSET('Raw Data'!$A$3,MATCH('Data above threshold'!$A19,'Raw Data'!$B$4:$B$185,0),MATCH('Data above threshold'!BG$4,'Raw Data'!$3:$3,0)-1))</f>
        <v/>
      </c>
      <c r="BH19" s="107" t="str">
        <f aca="true">IF(ISBLANK(OFFSET('Raw Data'!$A$3,MATCH('Data above threshold'!$A19,'Raw Data'!$B$4:$B$185,0),MATCH('Data above threshold'!BH$4,'Raw Data'!$3:$3,0)-1)),"",OFFSET('Raw Data'!$A$3,MATCH('Data above threshold'!$A19,'Raw Data'!$B$4:$B$185,0),MATCH('Data above threshold'!BH$4,'Raw Data'!$3:$3,0)-1))</f>
        <v/>
      </c>
      <c r="BI19" s="107" t="str">
        <f aca="true">IF(ISBLANK(OFFSET('Raw Data'!$A$3,MATCH('Data above threshold'!$A19,'Raw Data'!$B$4:$B$185,0),MATCH('Data above threshold'!BI$4,'Raw Data'!$3:$3,0)-1)),"",OFFSET('Raw Data'!$A$3,MATCH('Data above threshold'!$A19,'Raw Data'!$B$4:$B$185,0),MATCH('Data above threshold'!BI$4,'Raw Data'!$3:$3,0)-1))</f>
        <v/>
      </c>
      <c r="BJ19" s="107" t="str">
        <f aca="true">IF(ISBLANK(OFFSET('Raw Data'!$A$3,MATCH('Data above threshold'!$A19,'Raw Data'!$B$4:$B$185,0),MATCH('Data above threshold'!BJ$4,'Raw Data'!$3:$3,0)-1)),"",OFFSET('Raw Data'!$A$3,MATCH('Data above threshold'!$A19,'Raw Data'!$B$4:$B$185,0),MATCH('Data above threshold'!BJ$4,'Raw Data'!$3:$3,0)-1))</f>
        <v/>
      </c>
      <c r="BK19" s="107" t="str">
        <f aca="true">IF(ISBLANK(OFFSET('Raw Data'!$A$3,MATCH('Data above threshold'!$A19,'Raw Data'!$B$4:$B$185,0),MATCH('Data above threshold'!BK$4,'Raw Data'!$3:$3,0)-1)),"",OFFSET('Raw Data'!$A$3,MATCH('Data above threshold'!$A19,'Raw Data'!$B$4:$B$185,0),MATCH('Data above threshold'!BK$4,'Raw Data'!$3:$3,0)-1))</f>
        <v/>
      </c>
      <c r="BL19" s="107" t="str">
        <f aca="true">IF(ISBLANK(OFFSET('Raw Data'!$A$3,MATCH('Data above threshold'!$A19,'Raw Data'!$B$4:$B$185,0),MATCH('Data above threshold'!BL$4,'Raw Data'!$3:$3,0)-1)),"",OFFSET('Raw Data'!$A$3,MATCH('Data above threshold'!$A19,'Raw Data'!$B$4:$B$185,0),MATCH('Data above threshold'!BL$4,'Raw Data'!$3:$3,0)-1))</f>
        <v/>
      </c>
      <c r="BM19" s="107" t="str">
        <f aca="true">IF(ISBLANK(OFFSET('Raw Data'!$A$3,MATCH('Data above threshold'!$A19,'Raw Data'!$B$4:$B$185,0),MATCH('Data above threshold'!BM$4,'Raw Data'!$3:$3,0)-1)),"",OFFSET('Raw Data'!$A$3,MATCH('Data above threshold'!$A19,'Raw Data'!$B$4:$B$185,0),MATCH('Data above threshold'!BM$4,'Raw Data'!$3:$3,0)-1))</f>
        <v/>
      </c>
      <c r="BN19" s="107" t="str">
        <f aca="true">IF(ISBLANK(OFFSET('Raw Data'!$A$3,MATCH('Data above threshold'!$A19,'Raw Data'!$B$4:$B$185,0),MATCH('Data above threshold'!BN$4,'Raw Data'!$3:$3,0)-1)),"",OFFSET('Raw Data'!$A$3,MATCH('Data above threshold'!$A19,'Raw Data'!$B$4:$B$185,0),MATCH('Data above threshold'!BN$4,'Raw Data'!$3:$3,0)-1))</f>
        <v/>
      </c>
      <c r="BO19" s="107" t="str">
        <f aca="true">IF(ISBLANK(OFFSET('Raw Data'!$A$3,MATCH('Data above threshold'!$A19,'Raw Data'!$B$4:$B$185,0),MATCH('Data above threshold'!BO$4,'Raw Data'!$3:$3,0)-1)),"",OFFSET('Raw Data'!$A$3,MATCH('Data above threshold'!$A19,'Raw Data'!$B$4:$B$185,0),MATCH('Data above threshold'!BO$4,'Raw Data'!$3:$3,0)-1))</f>
        <v/>
      </c>
      <c r="BP19" s="107" t="str">
        <f aca="true">IF(ISBLANK(OFFSET('Raw Data'!$A$3,MATCH('Data above threshold'!$A19,'Raw Data'!$B$4:$B$185,0),MATCH('Data above threshold'!BP$4,'Raw Data'!$3:$3,0)-1)),"",OFFSET('Raw Data'!$A$3,MATCH('Data above threshold'!$A19,'Raw Data'!$B$4:$B$185,0),MATCH('Data above threshold'!BP$4,'Raw Data'!$3:$3,0)-1))</f>
        <v/>
      </c>
      <c r="BQ19" s="107" t="str">
        <f aca="true">IF(ISBLANK(OFFSET('Raw Data'!$A$3,MATCH('Data above threshold'!$A19,'Raw Data'!$B$4:$B$185,0),MATCH('Data above threshold'!BQ$4,'Raw Data'!$3:$3,0)-1)),"",OFFSET('Raw Data'!$A$3,MATCH('Data above threshold'!$A19,'Raw Data'!$B$4:$B$185,0),MATCH('Data above threshold'!BQ$4,'Raw Data'!$3:$3,0)-1))</f>
        <v/>
      </c>
      <c r="BR19" s="107" t="str">
        <f aca="true">IF(ISBLANK(OFFSET('Raw Data'!$A$3,MATCH('Data above threshold'!$A19,'Raw Data'!$B$4:$B$185,0),MATCH('Data above threshold'!BR$4,'Raw Data'!$3:$3,0)-1)),"",OFFSET('Raw Data'!$A$3,MATCH('Data above threshold'!$A19,'Raw Data'!$B$4:$B$185,0),MATCH('Data above threshold'!BR$4,'Raw Data'!$3:$3,0)-1))</f>
        <v/>
      </c>
      <c r="BS19" s="107" t="str">
        <f aca="true">IF(ISBLANK(OFFSET('Raw Data'!$A$3,MATCH('Data above threshold'!$A19,'Raw Data'!$B$4:$B$185,0),MATCH('Data above threshold'!BS$4,'Raw Data'!$3:$3,0)-1)),"",OFFSET('Raw Data'!$A$3,MATCH('Data above threshold'!$A19,'Raw Data'!$B$4:$B$185,0),MATCH('Data above threshold'!BS$4,'Raw Data'!$3:$3,0)-1))</f>
        <v/>
      </c>
      <c r="BT19" s="107" t="str">
        <f aca="true">IF(ISBLANK(OFFSET('Raw Data'!$A$3,MATCH('Data above threshold'!$A19,'Raw Data'!$B$4:$B$185,0),MATCH('Data above threshold'!BT$4,'Raw Data'!$3:$3,0)-1)),"",OFFSET('Raw Data'!$A$3,MATCH('Data above threshold'!$A19,'Raw Data'!$B$4:$B$185,0),MATCH('Data above threshold'!BT$4,'Raw Data'!$3:$3,0)-1))</f>
        <v/>
      </c>
      <c r="BU19" s="107" t="str">
        <f aca="true">IF(ISBLANK(OFFSET('Raw Data'!$A$3,MATCH('Data above threshold'!$A19,'Raw Data'!$B$4:$B$185,0),MATCH('Data above threshold'!BU$4,'Raw Data'!$3:$3,0)-1)),"",OFFSET('Raw Data'!$A$3,MATCH('Data above threshold'!$A19,'Raw Data'!$B$4:$B$185,0),MATCH('Data above threshold'!BU$4,'Raw Data'!$3:$3,0)-1))</f>
        <v/>
      </c>
      <c r="BV19" s="107" t="str">
        <f aca="true">IF(ISBLANK(OFFSET('Raw Data'!$A$3,MATCH('Data above threshold'!$A19,'Raw Data'!$B$4:$B$185,0),MATCH('Data above threshold'!BV$4,'Raw Data'!$3:$3,0)-1)),"",OFFSET('Raw Data'!$A$3,MATCH('Data above threshold'!$A19,'Raw Data'!$B$4:$B$185,0),MATCH('Data above threshold'!BV$4,'Raw Data'!$3:$3,0)-1))</f>
        <v/>
      </c>
      <c r="BW19" s="107" t="str">
        <f aca="true">IF(ISBLANK(OFFSET('Raw Data'!$A$3,MATCH('Data above threshold'!$A19,'Raw Data'!$B$4:$B$185,0),MATCH('Data above threshold'!BW$4,'Raw Data'!$3:$3,0)-1)),"",OFFSET('Raw Data'!$A$3,MATCH('Data above threshold'!$A19,'Raw Data'!$B$4:$B$185,0),MATCH('Data above threshold'!BW$4,'Raw Data'!$3:$3,0)-1))</f>
        <v/>
      </c>
      <c r="BX19" s="107" t="str">
        <f aca="true">IF(ISBLANK(OFFSET('Raw Data'!$A$3,MATCH('Data above threshold'!$A19,'Raw Data'!$B$4:$B$185,0),MATCH('Data above threshold'!BX$4,'Raw Data'!$3:$3,0)-1)),"",OFFSET('Raw Data'!$A$3,MATCH('Data above threshold'!$A19,'Raw Data'!$B$4:$B$185,0),MATCH('Data above threshold'!BX$4,'Raw Data'!$3:$3,0)-1))</f>
        <v/>
      </c>
      <c r="BY19" s="107" t="str">
        <f aca="true">IF(ISBLANK(OFFSET('Raw Data'!$A$3,MATCH('Data above threshold'!$A19,'Raw Data'!$B$4:$B$185,0),MATCH('Data above threshold'!BY$4,'Raw Data'!$3:$3,0)-1)),"",OFFSET('Raw Data'!$A$3,MATCH('Data above threshold'!$A19,'Raw Data'!$B$4:$B$185,0),MATCH('Data above threshold'!BY$4,'Raw Data'!$3:$3,0)-1))</f>
        <v/>
      </c>
      <c r="BZ19" s="107" t="str">
        <f aca="true">IF(ISBLANK(OFFSET('Raw Data'!$A$3,MATCH('Data above threshold'!$A19,'Raw Data'!$B$4:$B$185,0),MATCH('Data above threshold'!BZ$4,'Raw Data'!$3:$3,0)-1)),"",OFFSET('Raw Data'!$A$3,MATCH('Data above threshold'!$A19,'Raw Data'!$B$4:$B$185,0),MATCH('Data above threshold'!BZ$4,'Raw Data'!$3:$3,0)-1))</f>
        <v/>
      </c>
      <c r="CA19" s="107" t="str">
        <f aca="true">IF(ISBLANK(OFFSET('Raw Data'!$A$3,MATCH('Data above threshold'!$A19,'Raw Data'!$B$4:$B$185,0),MATCH('Data above threshold'!CA$4,'Raw Data'!$3:$3,0)-1)),"",OFFSET('Raw Data'!$A$3,MATCH('Data above threshold'!$A19,'Raw Data'!$B$4:$B$185,0),MATCH('Data above threshold'!CA$4,'Raw Data'!$3:$3,0)-1))</f>
        <v/>
      </c>
      <c r="CB19" s="107" t="str">
        <f aca="true">IF(ISBLANK(OFFSET('Raw Data'!$A$3,MATCH('Data above threshold'!$A19,'Raw Data'!$B$4:$B$185,0),MATCH('Data above threshold'!CB$4,'Raw Data'!$3:$3,0)-1)),"",OFFSET('Raw Data'!$A$3,MATCH('Data above threshold'!$A19,'Raw Data'!$B$4:$B$185,0),MATCH('Data above threshold'!CB$4,'Raw Data'!$3:$3,0)-1))</f>
        <v/>
      </c>
      <c r="CC19" s="107" t="str">
        <f aca="true">IF(ISBLANK(OFFSET('Raw Data'!$A$3,MATCH('Data above threshold'!$A19,'Raw Data'!$B$4:$B$185,0),MATCH('Data above threshold'!CC$4,'Raw Data'!$3:$3,0)-1)),"",OFFSET('Raw Data'!$A$3,MATCH('Data above threshold'!$A19,'Raw Data'!$B$4:$B$185,0),MATCH('Data above threshold'!CC$4,'Raw Data'!$3:$3,0)-1))</f>
        <v/>
      </c>
      <c r="CD19" s="107" t="str">
        <f aca="true">IF(ISBLANK(OFFSET('Raw Data'!$A$3,MATCH('Data above threshold'!$A19,'Raw Data'!$B$4:$B$185,0),MATCH('Data above threshold'!CD$4,'Raw Data'!$3:$3,0)-1)),"",OFFSET('Raw Data'!$A$3,MATCH('Data above threshold'!$A19,'Raw Data'!$B$4:$B$185,0),MATCH('Data above threshold'!CD$4,'Raw Data'!$3:$3,0)-1))</f>
        <v/>
      </c>
      <c r="CE19" s="107" t="str">
        <f aca="true">IF(ISBLANK(OFFSET('Raw Data'!$A$3,MATCH('Data above threshold'!$A19,'Raw Data'!$B$4:$B$185,0),MATCH('Data above threshold'!CE$4,'Raw Data'!$3:$3,0)-1)),"",OFFSET('Raw Data'!$A$3,MATCH('Data above threshold'!$A19,'Raw Data'!$B$4:$B$185,0),MATCH('Data above threshold'!CE$4,'Raw Data'!$3:$3,0)-1))</f>
        <v/>
      </c>
      <c r="CF19" s="107" t="str">
        <f aca="true">IF(ISBLANK(OFFSET('Raw Data'!$A$3,MATCH('Data above threshold'!$A19,'Raw Data'!$B$4:$B$185,0),MATCH('Data above threshold'!CF$4,'Raw Data'!$3:$3,0)-1)),"",OFFSET('Raw Data'!$A$3,MATCH('Data above threshold'!$A19,'Raw Data'!$B$4:$B$185,0),MATCH('Data above threshold'!CF$4,'Raw Data'!$3:$3,0)-1))</f>
        <v/>
      </c>
      <c r="CG19" s="107" t="str">
        <f aca="true">IF(ISBLANK(OFFSET('Raw Data'!$A$3,MATCH('Data above threshold'!$A19,'Raw Data'!$B$4:$B$185,0),MATCH('Data above threshold'!CG$4,'Raw Data'!$3:$3,0)-1)),"",OFFSET('Raw Data'!$A$3,MATCH('Data above threshold'!$A19,'Raw Data'!$B$4:$B$185,0),MATCH('Data above threshold'!CG$4,'Raw Data'!$3:$3,0)-1))</f>
        <v/>
      </c>
      <c r="CH19" s="107" t="str">
        <f aca="true">IF(ISBLANK(OFFSET('Raw Data'!$A$3,MATCH('Data above threshold'!$A19,'Raw Data'!$B$4:$B$185,0),MATCH('Data above threshold'!CH$4,'Raw Data'!$3:$3,0)-1)),"",OFFSET('Raw Data'!$A$3,MATCH('Data above threshold'!$A19,'Raw Data'!$B$4:$B$185,0),MATCH('Data above threshold'!CH$4,'Raw Data'!$3:$3,0)-1))</f>
        <v/>
      </c>
      <c r="CI19" s="107" t="str">
        <f aca="true">IF(ISBLANK(OFFSET('Raw Data'!$A$3,MATCH('Data above threshold'!$A19,'Raw Data'!$B$4:$B$185,0),MATCH('Data above threshold'!CI$4,'Raw Data'!$3:$3,0)-1)),"",OFFSET('Raw Data'!$A$3,MATCH('Data above threshold'!$A19,'Raw Data'!$B$4:$B$185,0),MATCH('Data above threshold'!CI$4,'Raw Data'!$3:$3,0)-1))</f>
        <v/>
      </c>
      <c r="CJ19" s="107" t="str">
        <f aca="true">IF(ISBLANK(OFFSET('Raw Data'!$A$3,MATCH('Data above threshold'!$A19,'Raw Data'!$B$4:$B$185,0),MATCH('Data above threshold'!CJ$4,'Raw Data'!$3:$3,0)-1)),"",OFFSET('Raw Data'!$A$3,MATCH('Data above threshold'!$A19,'Raw Data'!$B$4:$B$185,0),MATCH('Data above threshold'!CJ$4,'Raw Data'!$3:$3,0)-1))</f>
        <v/>
      </c>
      <c r="CK19" s="107" t="str">
        <f aca="true">IF(ISBLANK(OFFSET('Raw Data'!$A$3,MATCH('Data above threshold'!$A19,'Raw Data'!$B$4:$B$185,0),MATCH('Data above threshold'!CK$4,'Raw Data'!$3:$3,0)-1)),"",OFFSET('Raw Data'!$A$3,MATCH('Data above threshold'!$A19,'Raw Data'!$B$4:$B$185,0),MATCH('Data above threshold'!CK$4,'Raw Data'!$3:$3,0)-1))</f>
        <v/>
      </c>
      <c r="CL19" s="107" t="str">
        <f aca="true">IF(ISBLANK(OFFSET('Raw Data'!$A$3,MATCH('Data above threshold'!$A19,'Raw Data'!$B$4:$B$185,0),MATCH('Data above threshold'!CL$4,'Raw Data'!$3:$3,0)-1)),"",OFFSET('Raw Data'!$A$3,MATCH('Data above threshold'!$A19,'Raw Data'!$B$4:$B$185,0),MATCH('Data above threshold'!CL$4,'Raw Data'!$3:$3,0)-1))</f>
        <v/>
      </c>
      <c r="CM19" s="107" t="str">
        <f aca="true">IF(ISBLANK(OFFSET('Raw Data'!$A$3,MATCH('Data above threshold'!$A19,'Raw Data'!$B$4:$B$185,0),MATCH('Data above threshold'!CM$4,'Raw Data'!$3:$3,0)-1)),"",OFFSET('Raw Data'!$A$3,MATCH('Data above threshold'!$A19,'Raw Data'!$B$4:$B$185,0),MATCH('Data above threshold'!CM$4,'Raw Data'!$3:$3,0)-1))</f>
        <v/>
      </c>
      <c r="CN19" s="107" t="str">
        <f aca="true">IF(ISBLANK(OFFSET('Raw Data'!$A$3,MATCH('Data above threshold'!$A19,'Raw Data'!$B$4:$B$185,0),MATCH('Data above threshold'!CN$4,'Raw Data'!$3:$3,0)-1)),"",OFFSET('Raw Data'!$A$3,MATCH('Data above threshold'!$A19,'Raw Data'!$B$4:$B$185,0),MATCH('Data above threshold'!CN$4,'Raw Data'!$3:$3,0)-1))</f>
        <v/>
      </c>
      <c r="CO19" s="107" t="str">
        <f aca="true">IF(ISBLANK(OFFSET('Raw Data'!$A$3,MATCH('Data above threshold'!$A19,'Raw Data'!$B$4:$B$185,0),MATCH('Data above threshold'!CO$4,'Raw Data'!$3:$3,0)-1)),"",OFFSET('Raw Data'!$A$3,MATCH('Data above threshold'!$A19,'Raw Data'!$B$4:$B$185,0),MATCH('Data above threshold'!CO$4,'Raw Data'!$3:$3,0)-1))</f>
        <v/>
      </c>
      <c r="CP19" s="107" t="str">
        <f aca="true">IF(ISBLANK(OFFSET('Raw Data'!$A$3,MATCH('Data above threshold'!$A19,'Raw Data'!$B$4:$B$185,0),MATCH('Data above threshold'!CP$4,'Raw Data'!$3:$3,0)-1)),"",OFFSET('Raw Data'!$A$3,MATCH('Data above threshold'!$A19,'Raw Data'!$B$4:$B$185,0),MATCH('Data above threshold'!CP$4,'Raw Data'!$3:$3,0)-1))</f>
        <v/>
      </c>
      <c r="CQ19" s="107" t="str">
        <f aca="true">IF(ISBLANK(OFFSET('Raw Data'!$A$3,MATCH('Data above threshold'!$A19,'Raw Data'!$B$4:$B$185,0),MATCH('Data above threshold'!CQ$4,'Raw Data'!$3:$3,0)-1)),"",OFFSET('Raw Data'!$A$3,MATCH('Data above threshold'!$A19,'Raw Data'!$B$4:$B$185,0),MATCH('Data above threshold'!CQ$4,'Raw Data'!$3:$3,0)-1))</f>
        <v/>
      </c>
      <c r="CR19" s="107" t="str">
        <f aca="true">IF(ISBLANK(OFFSET('Raw Data'!$A$3,MATCH('Data above threshold'!$A19,'Raw Data'!$B$4:$B$185,0),MATCH('Data above threshold'!CR$4,'Raw Data'!$3:$3,0)-1)),"",OFFSET('Raw Data'!$A$3,MATCH('Data above threshold'!$A19,'Raw Data'!$B$4:$B$185,0),MATCH('Data above threshold'!CR$4,'Raw Data'!$3:$3,0)-1))</f>
        <v/>
      </c>
    </row>
    <row r="20" s="103" customFormat="true" ht="15.5" hidden="false" customHeight="false" outlineLevel="0" collapsed="false">
      <c r="A20" s="107" t="n">
        <v>1211</v>
      </c>
      <c r="B20" s="107" t="n">
        <v>4</v>
      </c>
      <c r="C20" s="107" t="str">
        <f aca="true">IF(ISBLANK(OFFSET('Raw Data'!$A$3,MATCH('Data above threshold'!$A20,'Raw Data'!$B$4:$B$185,0),MATCH('Data above threshold'!C$4,'Raw Data'!$3:$3,0)-1)),"",OFFSET('Raw Data'!$A$3,MATCH('Data above threshold'!$A20,'Raw Data'!$B$4:$B$185,0),MATCH('Data above threshold'!C$4,'Raw Data'!$3:$3,0)-1))</f>
        <v/>
      </c>
      <c r="D20" s="107" t="str">
        <f aca="true">IF(ISBLANK(OFFSET('Raw Data'!$A$3,MATCH('Data above threshold'!$A20,'Raw Data'!$B$4:$B$185,0),MATCH('Data above threshold'!D$4,'Raw Data'!$3:$3,0)-1)),"",OFFSET('Raw Data'!$A$3,MATCH('Data above threshold'!$A20,'Raw Data'!$B$4:$B$185,0),MATCH('Data above threshold'!D$4,'Raw Data'!$3:$3,0)-1))</f>
        <v>Individuals using the Internet</v>
      </c>
      <c r="E20" s="107" t="str">
        <f aca="true">IF(ISBLANK(OFFSET('Raw Data'!$A$3,MATCH('Data above threshold'!$A20,'Raw Data'!$B$4:$B$185,0),MATCH('Data above threshold'!E$4,'Raw Data'!$3:$3,0)-1)),"",OFFSET('Raw Data'!$A$3,MATCH('Data above threshold'!$A20,'Raw Data'!$B$4:$B$185,0),MATCH('Data above threshold'!E$4,'Raw Data'!$3:$3,0)-1))</f>
        <v>Percentage of individuals using the internet</v>
      </c>
      <c r="F20" s="107" t="str">
        <f aca="true">IF(ISBLANK(OFFSET('Raw Data'!$A$3,MATCH('Data above threshold'!$A20,'Raw Data'!$B$4:$B$185,0),MATCH('Data above threshold'!F$4,'Raw Data'!$3:$3,0)-1)),"",OFFSET('Raw Data'!$A$3,MATCH('Data above threshold'!$A20,'Raw Data'!$B$4:$B$185,0),MATCH('Data above threshold'!F$4,'Raw Data'!$3:$3,0)-1))</f>
        <v>Most recent year with data</v>
      </c>
      <c r="G20" s="107" t="str">
        <f aca="true">IF(ISBLANK(OFFSET('Raw Data'!$A$3,MATCH('Data above threshold'!$A20,'Raw Data'!$B$4:$B$185,0),MATCH('Data above threshold'!G$4,'Raw Data'!$3:$3,0)-1)),"",OFFSET('Raw Data'!$A$3,MATCH('Data above threshold'!$A20,'Raw Data'!$B$4:$B$185,0),MATCH('Data above threshold'!G$4,'Raw Data'!$3:$3,0)-1))</f>
        <v/>
      </c>
      <c r="H20" s="107" t="str">
        <f aca="true">IF(ISBLANK(OFFSET('Raw Data'!$A$3,MATCH('Data above threshold'!$A20,'Raw Data'!$B$4:$B$185,0),MATCH('Data above threshold'!H$4,'Raw Data'!$3:$3,0)-1)),"",OFFSET('Raw Data'!$A$3,MATCH('Data above threshold'!$A20,'Raw Data'!$B$4:$B$185,0),MATCH('Data above threshold'!H$4,'Raw Data'!$3:$3,0)-1))</f>
        <v>ITU</v>
      </c>
      <c r="I20" s="107" t="str">
        <f aca="true">IF(ISBLANK(OFFSET('Raw Data'!$A$3,MATCH('Data above threshold'!$A20,'Raw Data'!$B$4:$B$185,0),MATCH('Data above threshold'!I$4,'Raw Data'!$3:$3,0)-1)),"",OFFSET('Raw Data'!$A$3,MATCH('Data above threshold'!$A20,'Raw Data'!$B$4:$B$185,0),MATCH('Data above threshold'!I$4,'Raw Data'!$3:$3,0)-1))</f>
        <v/>
      </c>
      <c r="J20" s="107" t="str">
        <f aca="true">IF(ISBLANK(OFFSET('Raw Data'!$A$3,MATCH('Data above threshold'!$A20,'Raw Data'!$B$4:$B$185,0),MATCH('Data above threshold'!J$4,'Raw Data'!$3:$3,0)-1)),"",OFFSET('Raw Data'!$A$3,MATCH('Data above threshold'!$A20,'Raw Data'!$B$4:$B$185,0),MATCH('Data above threshold'!J$4,'Raw Data'!$3:$3,0)-1))</f>
        <v>Internet users (%)</v>
      </c>
      <c r="K20" s="107" t="str">
        <f aca="true">IF(ISBLANK(OFFSET('Raw Data'!$A$3,MATCH('Data above threshold'!$A20,'Raw Data'!$B$4:$B$185,0),MATCH('Data above threshold'!K$4,'Raw Data'!$3:$3,0)-1)),"",OFFSET('Raw Data'!$A$3,MATCH('Data above threshold'!$A20,'Raw Data'!$B$4:$B$185,0),MATCH('Data above threshold'!K$4,'Raw Data'!$3:$3,0)-1))</f>
        <v>Plus</v>
      </c>
      <c r="L20" s="107" t="str">
        <f aca="true">IF(ISBLANK(OFFSET('Raw Data'!$A$3,MATCH('Data above threshold'!$A20,'Raw Data'!$B$4:$B$185,0),MATCH('Data above threshold'!L$4,'Raw Data'!$3:$3,0)-1)),"",OFFSET('Raw Data'!$A$3,MATCH('Data above threshold'!$A20,'Raw Data'!$B$4:$B$185,0),MATCH('Data above threshold'!L$4,'Raw Data'!$3:$3,0)-1))</f>
        <v>https://www.itu.int/en/ITU-D/Statistics/Pages/stat/default.aspx</v>
      </c>
      <c r="M20" s="105" t="n">
        <f aca="false" t="array" ref="M20:M20">IFERROR(SKEW(IF(ISNUMBER(Q20:CR20),Q20:CR20,"")),"")</f>
        <v>-0.455861556527191</v>
      </c>
      <c r="N20" s="107" t="n">
        <v>0</v>
      </c>
      <c r="O20" s="107" t="str">
        <f aca="true">IF(ISBLANK(OFFSET('Raw Data'!$A$3,MATCH('Data above threshold'!$A20,'Raw Data'!$B$4:$B$185,0),MATCH('Data above threshold'!O$4,'Raw Data'!$3:$3,0)-1)),"",OFFSET('Raw Data'!$A$3,MATCH('Data above threshold'!$A20,'Raw Data'!$B$4:$B$185,0),MATCH('Data above threshold'!O$4,'Raw Data'!$3:$3,0)-1))</f>
        <v/>
      </c>
      <c r="P20" s="106" t="n">
        <f aca="false" t="array" ref="P20:P20">IF(B20&lt;4,"",1-IFERROR(SUM(ISNUMBER(Q20:CR20)*(1-$Q$3:$CR$3))/COUNTIF($Q$3:$CR$3,0),0))</f>
        <v>0</v>
      </c>
      <c r="Q20" s="107" t="n">
        <f aca="true">IF(ISBLANK(OFFSET('Raw Data'!$A$3,MATCH('Data above threshold'!$A20,'Raw Data'!$B$4:$B$185,0),MATCH('Data above threshold'!Q$4,'Raw Data'!$3:$3,0)-1)),"",OFFSET('Raw Data'!$A$3,MATCH('Data above threshold'!$A20,'Raw Data'!$B$4:$B$185,0),MATCH('Data above threshold'!Q$4,'Raw Data'!$3:$3,0)-1))</f>
        <v>74.29</v>
      </c>
      <c r="R20" s="107" t="n">
        <f aca="true">IF(ISBLANK(OFFSET('Raw Data'!$A$3,MATCH('Data above threshold'!$A20,'Raw Data'!$B$4:$B$185,0),MATCH('Data above threshold'!R$4,'Raw Data'!$3:$3,0)-1)),"",OFFSET('Raw Data'!$A$3,MATCH('Data above threshold'!$A20,'Raw Data'!$B$4:$B$185,0),MATCH('Data above threshold'!R$4,'Raw Data'!$3:$3,0)-1))</f>
        <v>86.55</v>
      </c>
      <c r="S20" s="107" t="n">
        <f aca="true">IF(ISBLANK(OFFSET('Raw Data'!$A$3,MATCH('Data above threshold'!$A20,'Raw Data'!$B$4:$B$185,0),MATCH('Data above threshold'!S$4,'Raw Data'!$3:$3,0)-1)),"",OFFSET('Raw Data'!$A$3,MATCH('Data above threshold'!$A20,'Raw Data'!$B$4:$B$185,0),MATCH('Data above threshold'!S$4,'Raw Data'!$3:$3,0)-1))</f>
        <v>87.75</v>
      </c>
      <c r="T20" s="107" t="n">
        <f aca="true">IF(ISBLANK(OFFSET('Raw Data'!$A$3,MATCH('Data above threshold'!$A20,'Raw Data'!$B$4:$B$185,0),MATCH('Data above threshold'!T$4,'Raw Data'!$3:$3,0)-1)),"",OFFSET('Raw Data'!$A$3,MATCH('Data above threshold'!$A20,'Raw Data'!$B$4:$B$185,0),MATCH('Data above threshold'!T$4,'Raw Data'!$3:$3,0)-1))</f>
        <v>90.37</v>
      </c>
      <c r="U20" s="107" t="n">
        <f aca="true">IF(ISBLANK(OFFSET('Raw Data'!$A$3,MATCH('Data above threshold'!$A20,'Raw Data'!$B$4:$B$185,0),MATCH('Data above threshold'!U$4,'Raw Data'!$3:$3,0)-1)),"",OFFSET('Raw Data'!$A$3,MATCH('Data above threshold'!$A20,'Raw Data'!$B$4:$B$185,0),MATCH('Data above threshold'!U$4,'Raw Data'!$3:$3,0)-1))</f>
        <v>12.9</v>
      </c>
      <c r="V20" s="107" t="n">
        <f aca="true">IF(ISBLANK(OFFSET('Raw Data'!$A$3,MATCH('Data above threshold'!$A20,'Raw Data'!$B$4:$B$185,0),MATCH('Data above threshold'!V$4,'Raw Data'!$3:$3,0)-1)),"",OFFSET('Raw Data'!$A$3,MATCH('Data above threshold'!$A20,'Raw Data'!$B$4:$B$185,0),MATCH('Data above threshold'!V$4,'Raw Data'!$3:$3,0)-1))</f>
        <v>41.77</v>
      </c>
      <c r="W20" s="107" t="n">
        <f aca="true">IF(ISBLANK(OFFSET('Raw Data'!$A$3,MATCH('Data above threshold'!$A20,'Raw Data'!$B$4:$B$185,0),MATCH('Data above threshold'!W$4,'Raw Data'!$3:$3,0)-1)),"",OFFSET('Raw Data'!$A$3,MATCH('Data above threshold'!$A20,'Raw Data'!$B$4:$B$185,0),MATCH('Data above threshold'!W$4,'Raw Data'!$3:$3,0)-1))</f>
        <v>70.43</v>
      </c>
      <c r="X20" s="107" t="n">
        <f aca="true">IF(ISBLANK(OFFSET('Raw Data'!$A$3,MATCH('Data above threshold'!$A20,'Raw Data'!$B$4:$B$185,0),MATCH('Data above threshold'!X$4,'Raw Data'!$3:$3,0)-1)),"",OFFSET('Raw Data'!$A$3,MATCH('Data above threshold'!$A20,'Raw Data'!$B$4:$B$185,0),MATCH('Data above threshold'!X$4,'Raw Data'!$3:$3,0)-1))</f>
        <v>92.7</v>
      </c>
      <c r="Y20" s="107" t="n">
        <f aca="true">IF(ISBLANK(OFFSET('Raw Data'!$A$3,MATCH('Data above threshold'!$A20,'Raw Data'!$B$4:$B$185,0),MATCH('Data above threshold'!Y$4,'Raw Data'!$3:$3,0)-1)),"",OFFSET('Raw Data'!$A$3,MATCH('Data above threshold'!$A20,'Raw Data'!$B$4:$B$185,0),MATCH('Data above threshold'!Y$4,'Raw Data'!$3:$3,0)-1))</f>
        <v>93.15</v>
      </c>
      <c r="Z20" s="107" t="n">
        <f aca="true">IF(ISBLANK(OFFSET('Raw Data'!$A$3,MATCH('Data above threshold'!$A20,'Raw Data'!$B$4:$B$185,0),MATCH('Data above threshold'!Z$4,'Raw Data'!$3:$3,0)-1)),"",OFFSET('Raw Data'!$A$3,MATCH('Data above threshold'!$A20,'Raw Data'!$B$4:$B$185,0),MATCH('Data above threshold'!Z$4,'Raw Data'!$3:$3,0)-1))</f>
        <v>82.33</v>
      </c>
      <c r="AA20" s="107" t="n">
        <f aca="true">IF(ISBLANK(OFFSET('Raw Data'!$A$3,MATCH('Data above threshold'!$A20,'Raw Data'!$B$4:$B$185,0),MATCH('Data above threshold'!AA$4,'Raw Data'!$3:$3,0)-1)),"",OFFSET('Raw Data'!$A$3,MATCH('Data above threshold'!$A20,'Raw Data'!$B$4:$B$185,0),MATCH('Data above threshold'!AA$4,'Raw Data'!$3:$3,0)-1))</f>
        <v>54.3</v>
      </c>
      <c r="AB20" s="107" t="n">
        <f aca="true">IF(ISBLANK(OFFSET('Raw Data'!$A$3,MATCH('Data above threshold'!$A20,'Raw Data'!$B$4:$B$185,0),MATCH('Data above threshold'!AB$4,'Raw Data'!$3:$3,0)-1)),"",OFFSET('Raw Data'!$A$3,MATCH('Data above threshold'!$A20,'Raw Data'!$B$4:$B$185,0),MATCH('Data above threshold'!AB$4,'Raw Data'!$3:$3,0)-1))</f>
        <v>8.62</v>
      </c>
      <c r="AC20" s="107" t="n">
        <f aca="true">IF(ISBLANK(OFFSET('Raw Data'!$A$3,MATCH('Data above threshold'!$A20,'Raw Data'!$B$4:$B$185,0),MATCH('Data above threshold'!AC$4,'Raw Data'!$3:$3,0)-1)),"",OFFSET('Raw Data'!$A$3,MATCH('Data above threshold'!$A20,'Raw Data'!$B$4:$B$185,0),MATCH('Data above threshold'!AC$4,'Raw Data'!$3:$3,0)-1))</f>
        <v>65.01</v>
      </c>
      <c r="AD20" s="107" t="n">
        <f aca="true">IF(ISBLANK(OFFSET('Raw Data'!$A$3,MATCH('Data above threshold'!$A20,'Raw Data'!$B$4:$B$185,0),MATCH('Data above threshold'!AD$4,'Raw Data'!$3:$3,0)-1)),"",OFFSET('Raw Data'!$A$3,MATCH('Data above threshold'!$A20,'Raw Data'!$B$4:$B$185,0),MATCH('Data above threshold'!AD$4,'Raw Data'!$3:$3,0)-1))</f>
        <v>57.16</v>
      </c>
      <c r="AE20" s="107" t="n">
        <f aca="true">IF(ISBLANK(OFFSET('Raw Data'!$A$3,MATCH('Data above threshold'!$A20,'Raw Data'!$B$4:$B$185,0),MATCH('Data above threshold'!AE$4,'Raw Data'!$3:$3,0)-1)),"",OFFSET('Raw Data'!$A$3,MATCH('Data above threshold'!$A20,'Raw Data'!$B$4:$B$185,0),MATCH('Data above threshold'!AE$4,'Raw Data'!$3:$3,0)-1))</f>
        <v>81.2</v>
      </c>
      <c r="AF20" s="107" t="n">
        <f aca="true">IF(ISBLANK(OFFSET('Raw Data'!$A$3,MATCH('Data above threshold'!$A20,'Raw Data'!$B$4:$B$185,0),MATCH('Data above threshold'!AF$4,'Raw Data'!$3:$3,0)-1)),"",OFFSET('Raw Data'!$A$3,MATCH('Data above threshold'!$A20,'Raw Data'!$B$4:$B$185,0),MATCH('Data above threshold'!AF$4,'Raw Data'!$3:$3,0)-1))</f>
        <v>86.06</v>
      </c>
      <c r="AG20" s="107" t="n">
        <f aca="true">IF(ISBLANK(OFFSET('Raw Data'!$A$3,MATCH('Data above threshold'!$A20,'Raw Data'!$B$4:$B$185,0),MATCH('Data above threshold'!AG$4,'Raw Data'!$3:$3,0)-1)),"",OFFSET('Raw Data'!$A$3,MATCH('Data above threshold'!$A20,'Raw Data'!$B$4:$B$185,0),MATCH('Data above threshold'!AG$4,'Raw Data'!$3:$3,0)-1))</f>
        <v>88.13</v>
      </c>
      <c r="AH20" s="107" t="n">
        <f aca="true">IF(ISBLANK(OFFSET('Raw Data'!$A$3,MATCH('Data above threshold'!$A20,'Raw Data'!$B$4:$B$185,0),MATCH('Data above threshold'!AH$4,'Raw Data'!$3:$3,0)-1)),"",OFFSET('Raw Data'!$A$3,MATCH('Data above threshold'!$A20,'Raw Data'!$B$4:$B$185,0),MATCH('Data above threshold'!AH$4,'Raw Data'!$3:$3,0)-1))</f>
        <v>98.05</v>
      </c>
      <c r="AI20" s="107" t="n">
        <f aca="true">IF(ISBLANK(OFFSET('Raw Data'!$A$3,MATCH('Data above threshold'!$A20,'Raw Data'!$B$4:$B$185,0),MATCH('Data above threshold'!AI$4,'Raw Data'!$3:$3,0)-1)),"",OFFSET('Raw Data'!$A$3,MATCH('Data above threshold'!$A20,'Raw Data'!$B$4:$B$185,0),MATCH('Data above threshold'!AI$4,'Raw Data'!$3:$3,0)-1))</f>
        <v>69.62</v>
      </c>
      <c r="AJ20" s="107" t="n">
        <f aca="true">IF(ISBLANK(OFFSET('Raw Data'!$A$3,MATCH('Data above threshold'!$A20,'Raw Data'!$B$4:$B$185,0),MATCH('Data above threshold'!AJ$4,'Raw Data'!$3:$3,0)-1)),"",OFFSET('Raw Data'!$A$3,MATCH('Data above threshold'!$A20,'Raw Data'!$B$4:$B$185,0),MATCH('Data above threshold'!AJ$4,'Raw Data'!$3:$3,0)-1))</f>
        <v>49.04</v>
      </c>
      <c r="AK20" s="107" t="n">
        <f aca="true">IF(ISBLANK(OFFSET('Raw Data'!$A$3,MATCH('Data above threshold'!$A20,'Raw Data'!$B$4:$B$185,0),MATCH('Data above threshold'!AK$4,'Raw Data'!$3:$3,0)-1)),"",OFFSET('Raw Data'!$A$3,MATCH('Data above threshold'!$A20,'Raw Data'!$B$4:$B$185,0),MATCH('Data above threshold'!AK$4,'Raw Data'!$3:$3,0)-1))</f>
        <v>54.06</v>
      </c>
      <c r="AL20" s="107" t="n">
        <f aca="true">IF(ISBLANK(OFFSET('Raw Data'!$A$3,MATCH('Data above threshold'!$A20,'Raw Data'!$B$4:$B$185,0),MATCH('Data above threshold'!AL$4,'Raw Data'!$3:$3,0)-1)),"",OFFSET('Raw Data'!$A$3,MATCH('Data above threshold'!$A20,'Raw Data'!$B$4:$B$185,0),MATCH('Data above threshold'!AL$4,'Raw Data'!$3:$3,0)-1))</f>
        <v>90.72</v>
      </c>
      <c r="AM20" s="107" t="n">
        <f aca="true">IF(ISBLANK(OFFSET('Raw Data'!$A$3,MATCH('Data above threshold'!$A20,'Raw Data'!$B$4:$B$185,0),MATCH('Data above threshold'!AM$4,'Raw Data'!$3:$3,0)-1)),"",OFFSET('Raw Data'!$A$3,MATCH('Data above threshold'!$A20,'Raw Data'!$B$4:$B$185,0),MATCH('Data above threshold'!AM$4,'Raw Data'!$3:$3,0)-1))</f>
        <v>89.61</v>
      </c>
      <c r="AN20" s="107" t="n">
        <f aca="true">IF(ISBLANK(OFFSET('Raw Data'!$A$3,MATCH('Data above threshold'!$A20,'Raw Data'!$B$4:$B$185,0),MATCH('Data above threshold'!AN$4,'Raw Data'!$3:$3,0)-1)),"",OFFSET('Raw Data'!$A$3,MATCH('Data above threshold'!$A20,'Raw Data'!$B$4:$B$185,0),MATCH('Data above threshold'!AN$4,'Raw Data'!$3:$3,0)-1))</f>
        <v>49.97</v>
      </c>
      <c r="AO20" s="107" t="n">
        <f aca="true">IF(ISBLANK(OFFSET('Raw Data'!$A$3,MATCH('Data above threshold'!$A20,'Raw Data'!$B$4:$B$185,0),MATCH('Data above threshold'!AO$4,'Raw Data'!$3:$3,0)-1)),"",OFFSET('Raw Data'!$A$3,MATCH('Data above threshold'!$A20,'Raw Data'!$B$4:$B$185,0),MATCH('Data above threshold'!AO$4,'Raw Data'!$3:$3,0)-1))</f>
        <v>83.34</v>
      </c>
      <c r="AP20" s="107" t="n">
        <f aca="true">IF(ISBLANK(OFFSET('Raw Data'!$A$3,MATCH('Data above threshold'!$A20,'Raw Data'!$B$4:$B$185,0),MATCH('Data above threshold'!AP$4,'Raw Data'!$3:$3,0)-1)),"",OFFSET('Raw Data'!$A$3,MATCH('Data above threshold'!$A20,'Raw Data'!$B$4:$B$185,0),MATCH('Data above threshold'!AP$4,'Raw Data'!$3:$3,0)-1))</f>
        <v>92.52</v>
      </c>
      <c r="AQ20" s="107" t="n">
        <f aca="true">IF(ISBLANK(OFFSET('Raw Data'!$A$3,MATCH('Data above threshold'!$A20,'Raw Data'!$B$4:$B$185,0),MATCH('Data above threshold'!AQ$4,'Raw Data'!$3:$3,0)-1)),"",OFFSET('Raw Data'!$A$3,MATCH('Data above threshold'!$A20,'Raw Data'!$B$4:$B$185,0),MATCH('Data above threshold'!AQ$4,'Raw Data'!$3:$3,0)-1))</f>
        <v>37.88</v>
      </c>
      <c r="AR20" s="107" t="n">
        <f aca="true">IF(ISBLANK(OFFSET('Raw Data'!$A$3,MATCH('Data above threshold'!$A20,'Raw Data'!$B$4:$B$185,0),MATCH('Data above threshold'!AR$4,'Raw Data'!$3:$3,0)-1)),"",OFFSET('Raw Data'!$A$3,MATCH('Data above threshold'!$A20,'Raw Data'!$B$4:$B$185,0),MATCH('Data above threshold'!AR$4,'Raw Data'!$3:$3,0)-1))</f>
        <v>21.83</v>
      </c>
      <c r="AS20" s="107" t="n">
        <f aca="true">IF(ISBLANK(OFFSET('Raw Data'!$A$3,MATCH('Data above threshold'!$A20,'Raw Data'!$B$4:$B$185,0),MATCH('Data above threshold'!AS$4,'Raw Data'!$3:$3,0)-1)),"",OFFSET('Raw Data'!$A$3,MATCH('Data above threshold'!$A20,'Raw Data'!$B$4:$B$185,0),MATCH('Data above threshold'!AS$4,'Raw Data'!$3:$3,0)-1))</f>
        <v>75.67</v>
      </c>
      <c r="AT20" s="107" t="n">
        <f aca="true">IF(ISBLANK(OFFSET('Raw Data'!$A$3,MATCH('Data above threshold'!$A20,'Raw Data'!$B$4:$B$185,0),MATCH('Data above threshold'!AT$4,'Raw Data'!$3:$3,0)-1)),"",OFFSET('Raw Data'!$A$3,MATCH('Data above threshold'!$A20,'Raw Data'!$B$4:$B$185,0),MATCH('Data above threshold'!AT$4,'Raw Data'!$3:$3,0)-1))</f>
        <v>37.33</v>
      </c>
      <c r="AU20" s="107" t="n">
        <f aca="true">IF(ISBLANK(OFFSET('Raw Data'!$A$3,MATCH('Data above threshold'!$A20,'Raw Data'!$B$4:$B$185,0),MATCH('Data above threshold'!AU$4,'Raw Data'!$3:$3,0)-1)),"",OFFSET('Raw Data'!$A$3,MATCH('Data above threshold'!$A20,'Raw Data'!$B$4:$B$185,0),MATCH('Data above threshold'!AU$4,'Raw Data'!$3:$3,0)-1))</f>
        <v>79.08</v>
      </c>
      <c r="AV20" s="107" t="n">
        <f aca="true">IF(ISBLANK(OFFSET('Raw Data'!$A$3,MATCH('Data above threshold'!$A20,'Raw Data'!$B$4:$B$185,0),MATCH('Data above threshold'!AV$4,'Raw Data'!$3:$3,0)-1)),"",OFFSET('Raw Data'!$A$3,MATCH('Data above threshold'!$A20,'Raw Data'!$B$4:$B$185,0),MATCH('Data above threshold'!AV$4,'Raw Data'!$3:$3,0)-1))</f>
        <v>47.69</v>
      </c>
      <c r="AW20" s="107" t="n">
        <f aca="true">IF(ISBLANK(OFFSET('Raw Data'!$A$3,MATCH('Data above threshold'!$A20,'Raw Data'!$B$4:$B$185,0),MATCH('Data above threshold'!AW$4,'Raw Data'!$3:$3,0)-1)),"",OFFSET('Raw Data'!$A$3,MATCH('Data above threshold'!$A20,'Raw Data'!$B$4:$B$185,0),MATCH('Data above threshold'!AW$4,'Raw Data'!$3:$3,0)-1))</f>
        <v>20.08</v>
      </c>
      <c r="AX20" s="107" t="n">
        <f aca="true">IF(ISBLANK(OFFSET('Raw Data'!$A$3,MATCH('Data above threshold'!$A20,'Raw Data'!$B$4:$B$185,0),MATCH('Data above threshold'!AX$4,'Raw Data'!$3:$3,0)-1)),"",OFFSET('Raw Data'!$A$3,MATCH('Data above threshold'!$A20,'Raw Data'!$B$4:$B$185,0),MATCH('Data above threshold'!AX$4,'Raw Data'!$3:$3,0)-1))</f>
        <v>99.01</v>
      </c>
      <c r="AY20" s="107" t="n">
        <f aca="true">IF(ISBLANK(OFFSET('Raw Data'!$A$3,MATCH('Data above threshold'!$A20,'Raw Data'!$B$4:$B$185,0),MATCH('Data above threshold'!AY$4,'Raw Data'!$3:$3,0)-1)),"",OFFSET('Raw Data'!$A$3,MATCH('Data above threshold'!$A20,'Raw Data'!$B$4:$B$185,0),MATCH('Data above threshold'!AY$4,'Raw Data'!$3:$3,0)-1))</f>
        <v>74.39</v>
      </c>
      <c r="AZ20" s="107" t="n">
        <f aca="true">IF(ISBLANK(OFFSET('Raw Data'!$A$3,MATCH('Data above threshold'!$A20,'Raw Data'!$B$4:$B$185,0),MATCH('Data above threshold'!AZ$4,'Raw Data'!$3:$3,0)-1)),"",OFFSET('Raw Data'!$A$3,MATCH('Data above threshold'!$A20,'Raw Data'!$B$4:$B$185,0),MATCH('Data above threshold'!AZ$4,'Raw Data'!$3:$3,0)-1))</f>
        <v>55.07</v>
      </c>
      <c r="BA20" s="107" t="n">
        <f aca="true">IF(ISBLANK(OFFSET('Raw Data'!$A$3,MATCH('Data above threshold'!$A20,'Raw Data'!$B$4:$B$185,0),MATCH('Data above threshold'!BA$4,'Raw Data'!$3:$3,0)-1)),"",OFFSET('Raw Data'!$A$3,MATCH('Data above threshold'!$A20,'Raw Data'!$B$4:$B$185,0),MATCH('Data above threshold'!BA$4,'Raw Data'!$3:$3,0)-1))</f>
        <v>91.28</v>
      </c>
      <c r="BB20" s="107" t="n">
        <f aca="true">IF(ISBLANK(OFFSET('Raw Data'!$A$3,MATCH('Data above threshold'!$A20,'Raw Data'!$B$4:$B$185,0),MATCH('Data above threshold'!BB$4,'Raw Data'!$3:$3,0)-1)),"",OFFSET('Raw Data'!$A$3,MATCH('Data above threshold'!$A20,'Raw Data'!$B$4:$B$185,0),MATCH('Data above threshold'!BB$4,'Raw Data'!$3:$3,0)-1))</f>
        <v>22.57</v>
      </c>
      <c r="BC20" s="107" t="n">
        <f aca="true">IF(ISBLANK(OFFSET('Raw Data'!$A$3,MATCH('Data above threshold'!$A20,'Raw Data'!$B$4:$B$185,0),MATCH('Data above threshold'!BC$4,'Raw Data'!$3:$3,0)-1)),"",OFFSET('Raw Data'!$A$3,MATCH('Data above threshold'!$A20,'Raw Data'!$B$4:$B$185,0),MATCH('Data above threshold'!BC$4,'Raw Data'!$3:$3,0)-1))</f>
        <v>96.16</v>
      </c>
      <c r="BD20" s="107" t="n">
        <f aca="true">IF(ISBLANK(OFFSET('Raw Data'!$A$3,MATCH('Data above threshold'!$A20,'Raw Data'!$B$4:$B$185,0),MATCH('Data above threshold'!BD$4,'Raw Data'!$3:$3,0)-1)),"",OFFSET('Raw Data'!$A$3,MATCH('Data above threshold'!$A20,'Raw Data'!$B$4:$B$185,0),MATCH('Data above threshold'!BD$4,'Raw Data'!$3:$3,0)-1))</f>
        <v>78.18</v>
      </c>
      <c r="BE20" s="107" t="n">
        <f aca="true">IF(ISBLANK(OFFSET('Raw Data'!$A$3,MATCH('Data above threshold'!$A20,'Raw Data'!$B$4:$B$185,0),MATCH('Data above threshold'!BE$4,'Raw Data'!$3:$3,0)-1)),"",OFFSET('Raw Data'!$A$3,MATCH('Data above threshold'!$A20,'Raw Data'!$B$4:$B$185,0),MATCH('Data above threshold'!BE$4,'Raw Data'!$3:$3,0)-1))</f>
        <v>70.07</v>
      </c>
      <c r="BF20" s="107" t="n">
        <f aca="true">IF(ISBLANK(OFFSET('Raw Data'!$A$3,MATCH('Data above threshold'!$A20,'Raw Data'!$B$4:$B$185,0),MATCH('Data above threshold'!BF$4,'Raw Data'!$3:$3,0)-1)),"",OFFSET('Raw Data'!$A$3,MATCH('Data above threshold'!$A20,'Raw Data'!$B$4:$B$185,0),MATCH('Data above threshold'!BF$4,'Raw Data'!$3:$3,0)-1))</f>
        <v>12.72</v>
      </c>
      <c r="BG20" s="107" t="n">
        <f aca="true">IF(ISBLANK(OFFSET('Raw Data'!$A$3,MATCH('Data above threshold'!$A20,'Raw Data'!$B$4:$B$185,0),MATCH('Data above threshold'!BG$4,'Raw Data'!$3:$3,0)-1)),"",OFFSET('Raw Data'!$A$3,MATCH('Data above threshold'!$A20,'Raw Data'!$B$4:$B$185,0),MATCH('Data above threshold'!BG$4,'Raw Data'!$3:$3,0)-1))</f>
        <v>85.78</v>
      </c>
      <c r="BH20" s="107" t="n">
        <f aca="true">IF(ISBLANK(OFFSET('Raw Data'!$A$3,MATCH('Data above threshold'!$A20,'Raw Data'!$B$4:$B$185,0),MATCH('Data above threshold'!BH$4,'Raw Data'!$3:$3,0)-1)),"",OFFSET('Raw Data'!$A$3,MATCH('Data above threshold'!$A20,'Raw Data'!$B$4:$B$185,0),MATCH('Data above threshold'!BH$4,'Raw Data'!$3:$3,0)-1))</f>
        <v>23.62</v>
      </c>
      <c r="BI20" s="107" t="n">
        <f aca="true">IF(ISBLANK(OFFSET('Raw Data'!$A$3,MATCH('Data above threshold'!$A20,'Raw Data'!$B$4:$B$185,0),MATCH('Data above threshold'!BI$4,'Raw Data'!$3:$3,0)-1)),"",OFFSET('Raw Data'!$A$3,MATCH('Data above threshold'!$A20,'Raw Data'!$B$4:$B$185,0),MATCH('Data above threshold'!BI$4,'Raw Data'!$3:$3,0)-1))</f>
        <v>20.77</v>
      </c>
      <c r="BJ20" s="107" t="n">
        <f aca="true">IF(ISBLANK(OFFSET('Raw Data'!$A$3,MATCH('Data above threshold'!$A20,'Raw Data'!$B$4:$B$185,0),MATCH('Data above threshold'!BJ$4,'Raw Data'!$3:$3,0)-1)),"",OFFSET('Raw Data'!$A$3,MATCH('Data above threshold'!$A20,'Raw Data'!$B$4:$B$185,0),MATCH('Data above threshold'!BJ$4,'Raw Data'!$3:$3,0)-1))</f>
        <v>64</v>
      </c>
      <c r="BK20" s="107" t="n">
        <f aca="true">IF(ISBLANK(OFFSET('Raw Data'!$A$3,MATCH('Data above threshold'!$A20,'Raw Data'!$B$4:$B$185,0),MATCH('Data above threshold'!BK$4,'Raw Data'!$3:$3,0)-1)),"",OFFSET('Raw Data'!$A$3,MATCH('Data above threshold'!$A20,'Raw Data'!$B$4:$B$185,0),MATCH('Data above threshold'!BK$4,'Raw Data'!$3:$3,0)-1))</f>
        <v>84.21</v>
      </c>
      <c r="BL20" s="107" t="n">
        <f aca="true">IF(ISBLANK(OFFSET('Raw Data'!$A$3,MATCH('Data above threshold'!$A20,'Raw Data'!$B$4:$B$185,0),MATCH('Data above threshold'!BL$4,'Raw Data'!$3:$3,0)-1)),"",OFFSET('Raw Data'!$A$3,MATCH('Data above threshold'!$A20,'Raw Data'!$B$4:$B$185,0),MATCH('Data above threshold'!BL$4,'Raw Data'!$3:$3,0)-1))</f>
        <v>36.84</v>
      </c>
      <c r="BM20" s="107" t="n">
        <f aca="true">IF(ISBLANK(OFFSET('Raw Data'!$A$3,MATCH('Data above threshold'!$A20,'Raw Data'!$B$4:$B$185,0),MATCH('Data above threshold'!BM$4,'Raw Data'!$3:$3,0)-1)),"",OFFSET('Raw Data'!$A$3,MATCH('Data above threshold'!$A20,'Raw Data'!$B$4:$B$185,0),MATCH('Data above threshold'!BM$4,'Raw Data'!$3:$3,0)-1))</f>
        <v>5.25</v>
      </c>
      <c r="BN20" s="107" t="n">
        <f aca="true">IF(ISBLANK(OFFSET('Raw Data'!$A$3,MATCH('Data above threshold'!$A20,'Raw Data'!$B$4:$B$185,0),MATCH('Data above threshold'!BN$4,'Raw Data'!$3:$3,0)-1)),"",OFFSET('Raw Data'!$A$3,MATCH('Data above threshold'!$A20,'Raw Data'!$B$4:$B$185,0),MATCH('Data above threshold'!BN$4,'Raw Data'!$3:$3,0)-1))</f>
        <v>7.47</v>
      </c>
      <c r="BO20" s="107" t="n">
        <f aca="true">IF(ISBLANK(OFFSET('Raw Data'!$A$3,MATCH('Data above threshold'!$A20,'Raw Data'!$B$4:$B$185,0),MATCH('Data above threshold'!BO$4,'Raw Data'!$3:$3,0)-1)),"",OFFSET('Raw Data'!$A$3,MATCH('Data above threshold'!$A20,'Raw Data'!$B$4:$B$185,0),MATCH('Data above threshold'!BO$4,'Raw Data'!$3:$3,0)-1))</f>
        <v>93.29</v>
      </c>
      <c r="BP20" s="107" t="n">
        <f aca="true">IF(ISBLANK(OFFSET('Raw Data'!$A$3,MATCH('Data above threshold'!$A20,'Raw Data'!$B$4:$B$185,0),MATCH('Data above threshold'!BP$4,'Raw Data'!$3:$3,0)-1)),"",OFFSET('Raw Data'!$A$3,MATCH('Data above threshold'!$A20,'Raw Data'!$B$4:$B$185,0),MATCH('Data above threshold'!BP$4,'Raw Data'!$3:$3,0)-1))</f>
        <v>98</v>
      </c>
      <c r="BQ20" s="107" t="n">
        <f aca="true">IF(ISBLANK(OFFSET('Raw Data'!$A$3,MATCH('Data above threshold'!$A20,'Raw Data'!$B$4:$B$185,0),MATCH('Data above threshold'!BQ$4,'Raw Data'!$3:$3,0)-1)),"",OFFSET('Raw Data'!$A$3,MATCH('Data above threshold'!$A20,'Raw Data'!$B$4:$B$185,0),MATCH('Data above threshold'!BQ$4,'Raw Data'!$3:$3,0)-1))</f>
        <v>90.81</v>
      </c>
      <c r="BR20" s="107" t="n">
        <f aca="true">IF(ISBLANK(OFFSET('Raw Data'!$A$3,MATCH('Data above threshold'!$A20,'Raw Data'!$B$4:$B$185,0),MATCH('Data above threshold'!BR$4,'Raw Data'!$3:$3,0)-1)),"",OFFSET('Raw Data'!$A$3,MATCH('Data above threshold'!$A20,'Raw Data'!$B$4:$B$185,0),MATCH('Data above threshold'!BR$4,'Raw Data'!$3:$3,0)-1))</f>
        <v>17.07</v>
      </c>
      <c r="BS20" s="107" t="n">
        <f aca="true">IF(ISBLANK(OFFSET('Raw Data'!$A$3,MATCH('Data above threshold'!$A20,'Raw Data'!$B$4:$B$185,0),MATCH('Data above threshold'!BS$4,'Raw Data'!$3:$3,0)-1)),"",OFFSET('Raw Data'!$A$3,MATCH('Data above threshold'!$A20,'Raw Data'!$B$4:$B$185,0),MATCH('Data above threshold'!BS$4,'Raw Data'!$3:$3,0)-1))</f>
        <v>63.63</v>
      </c>
      <c r="BT20" s="107" t="n">
        <f aca="true">IF(ISBLANK(OFFSET('Raw Data'!$A$3,MATCH('Data above threshold'!$A20,'Raw Data'!$B$4:$B$185,0),MATCH('Data above threshold'!BT$4,'Raw Data'!$3:$3,0)-1)),"",OFFSET('Raw Data'!$A$3,MATCH('Data above threshold'!$A20,'Raw Data'!$B$4:$B$185,0),MATCH('Data above threshold'!BT$4,'Raw Data'!$3:$3,0)-1))</f>
        <v>59.95</v>
      </c>
      <c r="BU20" s="107" t="n">
        <f aca="true">IF(ISBLANK(OFFSET('Raw Data'!$A$3,MATCH('Data above threshold'!$A20,'Raw Data'!$B$4:$B$185,0),MATCH('Data above threshold'!BU$4,'Raw Data'!$3:$3,0)-1)),"",OFFSET('Raw Data'!$A$3,MATCH('Data above threshold'!$A20,'Raw Data'!$B$4:$B$185,0),MATCH('Data above threshold'!BU$4,'Raw Data'!$3:$3,0)-1))</f>
        <v>43.03</v>
      </c>
      <c r="BV20" s="107" t="n">
        <f aca="true">IF(ISBLANK(OFFSET('Raw Data'!$A$3,MATCH('Data above threshold'!$A20,'Raw Data'!$B$4:$B$185,0),MATCH('Data above threshold'!BV$4,'Raw Data'!$3:$3,0)-1)),"",OFFSET('Raw Data'!$A$3,MATCH('Data above threshold'!$A20,'Raw Data'!$B$4:$B$185,0),MATCH('Data above threshold'!BV$4,'Raw Data'!$3:$3,0)-1))</f>
        <v>11.21</v>
      </c>
      <c r="BW20" s="107" t="n">
        <f aca="true">IF(ISBLANK(OFFSET('Raw Data'!$A$3,MATCH('Data above threshold'!$A20,'Raw Data'!$B$4:$B$185,0),MATCH('Data above threshold'!BW$4,'Raw Data'!$3:$3,0)-1)),"",OFFSET('Raw Data'!$A$3,MATCH('Data above threshold'!$A20,'Raw Data'!$B$4:$B$185,0),MATCH('Data above threshold'!BW$4,'Raw Data'!$3:$3,0)-1))</f>
        <v>84.52</v>
      </c>
      <c r="BX20" s="107" t="n">
        <f aca="true">IF(ISBLANK(OFFSET('Raw Data'!$A$3,MATCH('Data above threshold'!$A20,'Raw Data'!$B$4:$B$185,0),MATCH('Data above threshold'!BX$4,'Raw Data'!$3:$3,0)-1)),"",OFFSET('Raw Data'!$A$3,MATCH('Data above threshold'!$A20,'Raw Data'!$B$4:$B$185,0),MATCH('Data above threshold'!BX$4,'Raw Data'!$3:$3,0)-1))</f>
        <v>75.35</v>
      </c>
      <c r="BY20" s="107" t="n">
        <f aca="true">IF(ISBLANK(OFFSET('Raw Data'!$A$3,MATCH('Data above threshold'!$A20,'Raw Data'!$B$4:$B$185,0),MATCH('Data above threshold'!BY$4,'Raw Data'!$3:$3,0)-1)),"",OFFSET('Raw Data'!$A$3,MATCH('Data above threshold'!$A20,'Raw Data'!$B$4:$B$185,0),MATCH('Data above threshold'!BY$4,'Raw Data'!$3:$3,0)-1))</f>
        <v>73.66</v>
      </c>
      <c r="BZ20" s="107" t="n">
        <f aca="true">IF(ISBLANK(OFFSET('Raw Data'!$A$3,MATCH('Data above threshold'!$A20,'Raw Data'!$B$4:$B$185,0),MATCH('Data above threshold'!BZ$4,'Raw Data'!$3:$3,0)-1)),"",OFFSET('Raw Data'!$A$3,MATCH('Data above threshold'!$A20,'Raw Data'!$B$4:$B$185,0),MATCH('Data above threshold'!BZ$4,'Raw Data'!$3:$3,0)-1))</f>
        <v>82.64</v>
      </c>
      <c r="CA20" s="107" t="n">
        <f aca="true">IF(ISBLANK(OFFSET('Raw Data'!$A$3,MATCH('Data above threshold'!$A20,'Raw Data'!$B$4:$B$185,0),MATCH('Data above threshold'!CA$4,'Raw Data'!$3:$3,0)-1)),"",OFFSET('Raw Data'!$A$3,MATCH('Data above threshold'!$A20,'Raw Data'!$B$4:$B$185,0),MATCH('Data above threshold'!CA$4,'Raw Data'!$3:$3,0)-1))</f>
        <v>21.77</v>
      </c>
      <c r="CB20" s="107" t="n">
        <f aca="true">IF(ISBLANK(OFFSET('Raw Data'!$A$3,MATCH('Data above threshold'!$A20,'Raw Data'!$B$4:$B$185,0),MATCH('Data above threshold'!CB$4,'Raw Data'!$3:$3,0)-1)),"",OFFSET('Raw Data'!$A$3,MATCH('Data above threshold'!$A20,'Raw Data'!$B$4:$B$185,0),MATCH('Data above threshold'!CB$4,'Raw Data'!$3:$3,0)-1))</f>
        <v>30.87</v>
      </c>
      <c r="CC20" s="107" t="n">
        <f aca="true">IF(ISBLANK(OFFSET('Raw Data'!$A$3,MATCH('Data above threshold'!$A20,'Raw Data'!$B$4:$B$185,0),MATCH('Data above threshold'!CC$4,'Raw Data'!$3:$3,0)-1)),"",OFFSET('Raw Data'!$A$3,MATCH('Data above threshold'!$A20,'Raw Data'!$B$4:$B$185,0),MATCH('Data above threshold'!CC$4,'Raw Data'!$3:$3,0)-1))</f>
        <v>29.64</v>
      </c>
      <c r="CD20" s="107" t="n">
        <f aca="true">IF(ISBLANK(OFFSET('Raw Data'!$A$3,MATCH('Data above threshold'!$A20,'Raw Data'!$B$4:$B$185,0),MATCH('Data above threshold'!CD$4,'Raw Data'!$3:$3,0)-1)),"",OFFSET('Raw Data'!$A$3,MATCH('Data above threshold'!$A20,'Raw Data'!$B$4:$B$185,0),MATCH('Data above threshold'!CD$4,'Raw Data'!$3:$3,0)-1))</f>
        <v>88.95</v>
      </c>
      <c r="CE20" s="107" t="n">
        <f aca="true">IF(ISBLANK(OFFSET('Raw Data'!$A$3,MATCH('Data above threshold'!$A20,'Raw Data'!$B$4:$B$185,0),MATCH('Data above threshold'!CE$4,'Raw Data'!$3:$3,0)-1)),"",OFFSET('Raw Data'!$A$3,MATCH('Data above threshold'!$A20,'Raw Data'!$B$4:$B$185,0),MATCH('Data above threshold'!CE$4,'Raw Data'!$3:$3,0)-1))</f>
        <v>77.42</v>
      </c>
      <c r="CF20" s="107" t="n">
        <f aca="true">IF(ISBLANK(OFFSET('Raw Data'!$A$3,MATCH('Data above threshold'!$A20,'Raw Data'!$B$4:$B$185,0),MATCH('Data above threshold'!CF$4,'Raw Data'!$3:$3,0)-1)),"",OFFSET('Raw Data'!$A$3,MATCH('Data above threshold'!$A20,'Raw Data'!$B$4:$B$185,0),MATCH('Data above threshold'!CF$4,'Raw Data'!$3:$3,0)-1))</f>
        <v>48.95</v>
      </c>
      <c r="CG20" s="107" t="n">
        <f aca="true">IF(ISBLANK(OFFSET('Raw Data'!$A$3,MATCH('Data above threshold'!$A20,'Raw Data'!$B$4:$B$185,0),MATCH('Data above threshold'!CG$4,'Raw Data'!$3:$3,0)-1)),"",OFFSET('Raw Data'!$A$3,MATCH('Data above threshold'!$A20,'Raw Data'!$B$4:$B$185,0),MATCH('Data above threshold'!CG$4,'Raw Data'!$3:$3,0)-1))</f>
        <v>83.11</v>
      </c>
      <c r="CH20" s="107" t="n">
        <f aca="true">IF(ISBLANK(OFFSET('Raw Data'!$A$3,MATCH('Data above threshold'!$A20,'Raw Data'!$B$4:$B$185,0),MATCH('Data above threshold'!CH$4,'Raw Data'!$3:$3,0)-1)),"",OFFSET('Raw Data'!$A$3,MATCH('Data above threshold'!$A20,'Raw Data'!$B$4:$B$185,0),MATCH('Data above threshold'!CH$4,'Raw Data'!$3:$3,0)-1))</f>
        <v>94.49</v>
      </c>
      <c r="CI20" s="107" t="n">
        <f aca="true">IF(ISBLANK(OFFSET('Raw Data'!$A$3,MATCH('Data above threshold'!$A20,'Raw Data'!$B$4:$B$185,0),MATCH('Data above threshold'!CI$4,'Raw Data'!$3:$3,0)-1)),"",OFFSET('Raw Data'!$A$3,MATCH('Data above threshold'!$A20,'Raw Data'!$B$4:$B$185,0),MATCH('Data above threshold'!CI$4,'Raw Data'!$3:$3,0)-1))</f>
        <v>6.5</v>
      </c>
      <c r="CJ20" s="107" t="n">
        <f aca="true">IF(ISBLANK(OFFSET('Raw Data'!$A$3,MATCH('Data above threshold'!$A20,'Raw Data'!$B$4:$B$185,0),MATCH('Data above threshold'!CJ$4,'Raw Data'!$3:$3,0)-1)),"",OFFSET('Raw Data'!$A$3,MATCH('Data above threshold'!$A20,'Raw Data'!$B$4:$B$185,0),MATCH('Data above threshold'!CJ$4,'Raw Data'!$3:$3,0)-1))</f>
        <v>12.36</v>
      </c>
      <c r="CK20" s="107" t="n">
        <f aca="true">IF(ISBLANK(OFFSET('Raw Data'!$A$3,MATCH('Data above threshold'!$A20,'Raw Data'!$B$4:$B$185,0),MATCH('Data above threshold'!CK$4,'Raw Data'!$3:$3,0)-1)),"",OFFSET('Raw Data'!$A$3,MATCH('Data above threshold'!$A20,'Raw Data'!$B$4:$B$185,0),MATCH('Data above threshold'!CK$4,'Raw Data'!$3:$3,0)-1))</f>
        <v>21.96</v>
      </c>
      <c r="CL20" s="107" t="n">
        <f aca="true">IF(ISBLANK(OFFSET('Raw Data'!$A$3,MATCH('Data above threshold'!$A20,'Raw Data'!$B$4:$B$185,0),MATCH('Data above threshold'!CL$4,'Raw Data'!$3:$3,0)-1)),"",OFFSET('Raw Data'!$A$3,MATCH('Data above threshold'!$A20,'Raw Data'!$B$4:$B$185,0),MATCH('Data above threshold'!CL$4,'Raw Data'!$3:$3,0)-1))</f>
        <v>73.98</v>
      </c>
      <c r="CM20" s="107" t="n">
        <f aca="true">IF(ISBLANK(OFFSET('Raw Data'!$A$3,MATCH('Data above threshold'!$A20,'Raw Data'!$B$4:$B$185,0),MATCH('Data above threshold'!CM$4,'Raw Data'!$3:$3,0)-1)),"",OFFSET('Raw Data'!$A$3,MATCH('Data above threshold'!$A20,'Raw Data'!$B$4:$B$185,0),MATCH('Data above threshold'!CM$4,'Raw Data'!$3:$3,0)-1))</f>
        <v>76.95</v>
      </c>
      <c r="CN20" s="107" t="n">
        <f aca="true">IF(ISBLANK(OFFSET('Raw Data'!$A$3,MATCH('Data above threshold'!$A20,'Raw Data'!$B$4:$B$185,0),MATCH('Data above threshold'!CN$4,'Raw Data'!$3:$3,0)-1)),"",OFFSET('Raw Data'!$A$3,MATCH('Data above threshold'!$A20,'Raw Data'!$B$4:$B$185,0),MATCH('Data above threshold'!CN$4,'Raw Data'!$3:$3,0)-1))</f>
        <v>88.5</v>
      </c>
      <c r="CO20" s="107" t="n">
        <f aca="true">IF(ISBLANK(OFFSET('Raw Data'!$A$3,MATCH('Data above threshold'!$A20,'Raw Data'!$B$4:$B$185,0),MATCH('Data above threshold'!CO$4,'Raw Data'!$3:$3,0)-1)),"",OFFSET('Raw Data'!$A$3,MATCH('Data above threshold'!$A20,'Raw Data'!$B$4:$B$185,0),MATCH('Data above threshold'!CO$4,'Raw Data'!$3:$3,0)-1))</f>
        <v>68.7</v>
      </c>
      <c r="CP20" s="107" t="n">
        <f aca="true">IF(ISBLANK(OFFSET('Raw Data'!$A$3,MATCH('Data above threshold'!$A20,'Raw Data'!$B$4:$B$185,0),MATCH('Data above threshold'!CP$4,'Raw Data'!$3:$3,0)-1)),"",OFFSET('Raw Data'!$A$3,MATCH('Data above threshold'!$A20,'Raw Data'!$B$4:$B$185,0),MATCH('Data above threshold'!CP$4,'Raw Data'!$3:$3,0)-1))</f>
        <v>26.72</v>
      </c>
      <c r="CQ20" s="107" t="n">
        <f aca="true">IF(ISBLANK(OFFSET('Raw Data'!$A$3,MATCH('Data above threshold'!$A20,'Raw Data'!$B$4:$B$185,0),MATCH('Data above threshold'!CQ$4,'Raw Data'!$3:$3,0)-1)),"",OFFSET('Raw Data'!$A$3,MATCH('Data above threshold'!$A20,'Raw Data'!$B$4:$B$185,0),MATCH('Data above threshold'!CQ$4,'Raw Data'!$3:$3,0)-1))</f>
        <v>14.3</v>
      </c>
      <c r="CR20" s="107" t="n">
        <f aca="true">IF(ISBLANK(OFFSET('Raw Data'!$A$3,MATCH('Data above threshold'!$A20,'Raw Data'!$B$4:$B$185,0),MATCH('Data above threshold'!CR$4,'Raw Data'!$3:$3,0)-1)),"",OFFSET('Raw Data'!$A$3,MATCH('Data above threshold'!$A20,'Raw Data'!$B$4:$B$185,0),MATCH('Data above threshold'!CR$4,'Raw Data'!$3:$3,0)-1))</f>
        <v>27.06</v>
      </c>
    </row>
    <row r="21" s="103" customFormat="true" ht="15.5" hidden="false" customHeight="false" outlineLevel="0" collapsed="false">
      <c r="A21" s="107" t="n">
        <v>1220</v>
      </c>
      <c r="B21" s="107" t="n">
        <v>3</v>
      </c>
      <c r="C21" s="107" t="str">
        <f aca="true">IF(ISBLANK(OFFSET('Raw Data'!$A$3,MATCH('Data above threshold'!$A21,'Raw Data'!$B$4:$B$185,0),MATCH('Data above threshold'!C$4,'Raw Data'!$3:$3,0)-1)),"",OFFSET('Raw Data'!$A$3,MATCH('Data above threshold'!$A21,'Raw Data'!$B$4:$B$185,0),MATCH('Data above threshold'!C$4,'Raw Data'!$3:$3,0)-1))</f>
        <v>Access to finance</v>
      </c>
      <c r="D21" s="107" t="str">
        <f aca="true">IF(ISBLANK(OFFSET('Raw Data'!$A$3,MATCH('Data above threshold'!$A21,'Raw Data'!$B$4:$B$185,0),MATCH('Data above threshold'!D$4,'Raw Data'!$3:$3,0)-1)),"",OFFSET('Raw Data'!$A$3,MATCH('Data above threshold'!$A21,'Raw Data'!$B$4:$B$185,0),MATCH('Data above threshold'!D$4,'Raw Data'!$3:$3,0)-1))</f>
        <v/>
      </c>
      <c r="E21" s="107" t="str">
        <f aca="true">IF(ISBLANK(OFFSET('Raw Data'!$A$3,MATCH('Data above threshold'!$A21,'Raw Data'!$B$4:$B$185,0),MATCH('Data above threshold'!E$4,'Raw Data'!$3:$3,0)-1)),"",OFFSET('Raw Data'!$A$3,MATCH('Data above threshold'!$A21,'Raw Data'!$B$4:$B$185,0),MATCH('Data above threshold'!E$4,'Raw Data'!$3:$3,0)-1))</f>
        <v/>
      </c>
      <c r="F21" s="107" t="str">
        <f aca="true">IF(ISBLANK(OFFSET('Raw Data'!$A$3,MATCH('Data above threshold'!$A21,'Raw Data'!$B$4:$B$185,0),MATCH('Data above threshold'!F$4,'Raw Data'!$3:$3,0)-1)),"",OFFSET('Raw Data'!$A$3,MATCH('Data above threshold'!$A21,'Raw Data'!$B$4:$B$185,0),MATCH('Data above threshold'!F$4,'Raw Data'!$3:$3,0)-1))</f>
        <v/>
      </c>
      <c r="G21" s="107" t="str">
        <f aca="true">IF(ISBLANK(OFFSET('Raw Data'!$A$3,MATCH('Data above threshold'!$A21,'Raw Data'!$B$4:$B$185,0),MATCH('Data above threshold'!G$4,'Raw Data'!$3:$3,0)-1)),"",OFFSET('Raw Data'!$A$3,MATCH('Data above threshold'!$A21,'Raw Data'!$B$4:$B$185,0),MATCH('Data above threshold'!G$4,'Raw Data'!$3:$3,0)-1))</f>
        <v/>
      </c>
      <c r="H21" s="107" t="str">
        <f aca="true">IF(ISBLANK(OFFSET('Raw Data'!$A$3,MATCH('Data above threshold'!$A21,'Raw Data'!$B$4:$B$185,0),MATCH('Data above threshold'!H$4,'Raw Data'!$3:$3,0)-1)),"",OFFSET('Raw Data'!$A$3,MATCH('Data above threshold'!$A21,'Raw Data'!$B$4:$B$185,0),MATCH('Data above threshold'!H$4,'Raw Data'!$3:$3,0)-1))</f>
        <v/>
      </c>
      <c r="I21" s="107" t="str">
        <f aca="true">IF(ISBLANK(OFFSET('Raw Data'!$A$3,MATCH('Data above threshold'!$A21,'Raw Data'!$B$4:$B$185,0),MATCH('Data above threshold'!I$4,'Raw Data'!$3:$3,0)-1)),"",OFFSET('Raw Data'!$A$3,MATCH('Data above threshold'!$A21,'Raw Data'!$B$4:$B$185,0),MATCH('Data above threshold'!I$4,'Raw Data'!$3:$3,0)-1))</f>
        <v/>
      </c>
      <c r="J21" s="107" t="str">
        <f aca="true">IF(ISBLANK(OFFSET('Raw Data'!$A$3,MATCH('Data above threshold'!$A21,'Raw Data'!$B$4:$B$185,0),MATCH('Data above threshold'!J$4,'Raw Data'!$3:$3,0)-1)),"",OFFSET('Raw Data'!$A$3,MATCH('Data above threshold'!$A21,'Raw Data'!$B$4:$B$185,0),MATCH('Data above threshold'!J$4,'Raw Data'!$3:$3,0)-1))</f>
        <v/>
      </c>
      <c r="K21" s="107" t="str">
        <f aca="true">IF(ISBLANK(OFFSET('Raw Data'!$A$3,MATCH('Data above threshold'!$A21,'Raw Data'!$B$4:$B$185,0),MATCH('Data above threshold'!K$4,'Raw Data'!$3:$3,0)-1)),"",OFFSET('Raw Data'!$A$3,MATCH('Data above threshold'!$A21,'Raw Data'!$B$4:$B$185,0),MATCH('Data above threshold'!K$4,'Raw Data'!$3:$3,0)-1))</f>
        <v/>
      </c>
      <c r="L21" s="107" t="str">
        <f aca="true">IF(ISBLANK(OFFSET('Raw Data'!$A$3,MATCH('Data above threshold'!$A21,'Raw Data'!$B$4:$B$185,0),MATCH('Data above threshold'!L$4,'Raw Data'!$3:$3,0)-1)),"",OFFSET('Raw Data'!$A$3,MATCH('Data above threshold'!$A21,'Raw Data'!$B$4:$B$185,0),MATCH('Data above threshold'!L$4,'Raw Data'!$3:$3,0)-1))</f>
        <v/>
      </c>
      <c r="M21" s="105" t="str">
        <f aca="false" t="array" ref="M21:M21">IFERROR(SKEW(IF(ISNUMBER(Q21:CR21),Q21:CR21,"")),"")</f>
        <v/>
      </c>
      <c r="N21" s="107"/>
      <c r="O21" s="107" t="str">
        <f aca="true">IF(ISBLANK(OFFSET('Raw Data'!$A$3,MATCH('Data above threshold'!$A21,'Raw Data'!$B$4:$B$185,0),MATCH('Data above threshold'!O$4,'Raw Data'!$3:$3,0)-1)),"",OFFSET('Raw Data'!$A$3,MATCH('Data above threshold'!$A21,'Raw Data'!$B$4:$B$185,0),MATCH('Data above threshold'!O$4,'Raw Data'!$3:$3,0)-1))</f>
        <v/>
      </c>
      <c r="P21" s="106" t="str">
        <f aca="false" t="array" ref="P21:P21">IF(B21&lt;4,"",1-IFERROR(SUM(ISNUMBER(Q21:CR21)*(1-$Q$3:$CR$3))/COUNTIF($Q$3:$CR$3,0),0))</f>
        <v/>
      </c>
      <c r="Q21" s="107" t="str">
        <f aca="true">IF(ISBLANK(OFFSET('Raw Data'!$A$3,MATCH('Data above threshold'!$A21,'Raw Data'!$B$4:$B$185,0),MATCH('Data above threshold'!Q$4,'Raw Data'!$3:$3,0)-1)),"",OFFSET('Raw Data'!$A$3,MATCH('Data above threshold'!$A21,'Raw Data'!$B$4:$B$185,0),MATCH('Data above threshold'!Q$4,'Raw Data'!$3:$3,0)-1))</f>
        <v/>
      </c>
      <c r="R21" s="107" t="str">
        <f aca="true">IF(ISBLANK(OFFSET('Raw Data'!$A$3,MATCH('Data above threshold'!$A21,'Raw Data'!$B$4:$B$185,0),MATCH('Data above threshold'!R$4,'Raw Data'!$3:$3,0)-1)),"",OFFSET('Raw Data'!$A$3,MATCH('Data above threshold'!$A21,'Raw Data'!$B$4:$B$185,0),MATCH('Data above threshold'!R$4,'Raw Data'!$3:$3,0)-1))</f>
        <v/>
      </c>
      <c r="S21" s="107" t="str">
        <f aca="true">IF(ISBLANK(OFFSET('Raw Data'!$A$3,MATCH('Data above threshold'!$A21,'Raw Data'!$B$4:$B$185,0),MATCH('Data above threshold'!S$4,'Raw Data'!$3:$3,0)-1)),"",OFFSET('Raw Data'!$A$3,MATCH('Data above threshold'!$A21,'Raw Data'!$B$4:$B$185,0),MATCH('Data above threshold'!S$4,'Raw Data'!$3:$3,0)-1))</f>
        <v/>
      </c>
      <c r="T21" s="107" t="str">
        <f aca="true">IF(ISBLANK(OFFSET('Raw Data'!$A$3,MATCH('Data above threshold'!$A21,'Raw Data'!$B$4:$B$185,0),MATCH('Data above threshold'!T$4,'Raw Data'!$3:$3,0)-1)),"",OFFSET('Raw Data'!$A$3,MATCH('Data above threshold'!$A21,'Raw Data'!$B$4:$B$185,0),MATCH('Data above threshold'!T$4,'Raw Data'!$3:$3,0)-1))</f>
        <v/>
      </c>
      <c r="U21" s="107" t="str">
        <f aca="true">IF(ISBLANK(OFFSET('Raw Data'!$A$3,MATCH('Data above threshold'!$A21,'Raw Data'!$B$4:$B$185,0),MATCH('Data above threshold'!U$4,'Raw Data'!$3:$3,0)-1)),"",OFFSET('Raw Data'!$A$3,MATCH('Data above threshold'!$A21,'Raw Data'!$B$4:$B$185,0),MATCH('Data above threshold'!U$4,'Raw Data'!$3:$3,0)-1))</f>
        <v/>
      </c>
      <c r="V21" s="107" t="str">
        <f aca="true">IF(ISBLANK(OFFSET('Raw Data'!$A$3,MATCH('Data above threshold'!$A21,'Raw Data'!$B$4:$B$185,0),MATCH('Data above threshold'!V$4,'Raw Data'!$3:$3,0)-1)),"",OFFSET('Raw Data'!$A$3,MATCH('Data above threshold'!$A21,'Raw Data'!$B$4:$B$185,0),MATCH('Data above threshold'!V$4,'Raw Data'!$3:$3,0)-1))</f>
        <v/>
      </c>
      <c r="W21" s="107" t="str">
        <f aca="true">IF(ISBLANK(OFFSET('Raw Data'!$A$3,MATCH('Data above threshold'!$A21,'Raw Data'!$B$4:$B$185,0),MATCH('Data above threshold'!W$4,'Raw Data'!$3:$3,0)-1)),"",OFFSET('Raw Data'!$A$3,MATCH('Data above threshold'!$A21,'Raw Data'!$B$4:$B$185,0),MATCH('Data above threshold'!W$4,'Raw Data'!$3:$3,0)-1))</f>
        <v/>
      </c>
      <c r="X21" s="107" t="str">
        <f aca="true">IF(ISBLANK(OFFSET('Raw Data'!$A$3,MATCH('Data above threshold'!$A21,'Raw Data'!$B$4:$B$185,0),MATCH('Data above threshold'!X$4,'Raw Data'!$3:$3,0)-1)),"",OFFSET('Raw Data'!$A$3,MATCH('Data above threshold'!$A21,'Raw Data'!$B$4:$B$185,0),MATCH('Data above threshold'!X$4,'Raw Data'!$3:$3,0)-1))</f>
        <v/>
      </c>
      <c r="Y21" s="107" t="str">
        <f aca="true">IF(ISBLANK(OFFSET('Raw Data'!$A$3,MATCH('Data above threshold'!$A21,'Raw Data'!$B$4:$B$185,0),MATCH('Data above threshold'!Y$4,'Raw Data'!$3:$3,0)-1)),"",OFFSET('Raw Data'!$A$3,MATCH('Data above threshold'!$A21,'Raw Data'!$B$4:$B$185,0),MATCH('Data above threshold'!Y$4,'Raw Data'!$3:$3,0)-1))</f>
        <v/>
      </c>
      <c r="Z21" s="107" t="str">
        <f aca="true">IF(ISBLANK(OFFSET('Raw Data'!$A$3,MATCH('Data above threshold'!$A21,'Raw Data'!$B$4:$B$185,0),MATCH('Data above threshold'!Z$4,'Raw Data'!$3:$3,0)-1)),"",OFFSET('Raw Data'!$A$3,MATCH('Data above threshold'!$A21,'Raw Data'!$B$4:$B$185,0),MATCH('Data above threshold'!Z$4,'Raw Data'!$3:$3,0)-1))</f>
        <v/>
      </c>
      <c r="AA21" s="107" t="str">
        <f aca="true">IF(ISBLANK(OFFSET('Raw Data'!$A$3,MATCH('Data above threshold'!$A21,'Raw Data'!$B$4:$B$185,0),MATCH('Data above threshold'!AA$4,'Raw Data'!$3:$3,0)-1)),"",OFFSET('Raw Data'!$A$3,MATCH('Data above threshold'!$A21,'Raw Data'!$B$4:$B$185,0),MATCH('Data above threshold'!AA$4,'Raw Data'!$3:$3,0)-1))</f>
        <v/>
      </c>
      <c r="AB21" s="107" t="str">
        <f aca="true">IF(ISBLANK(OFFSET('Raw Data'!$A$3,MATCH('Data above threshold'!$A21,'Raw Data'!$B$4:$B$185,0),MATCH('Data above threshold'!AB$4,'Raw Data'!$3:$3,0)-1)),"",OFFSET('Raw Data'!$A$3,MATCH('Data above threshold'!$A21,'Raw Data'!$B$4:$B$185,0),MATCH('Data above threshold'!AB$4,'Raw Data'!$3:$3,0)-1))</f>
        <v/>
      </c>
      <c r="AC21" s="107" t="str">
        <f aca="true">IF(ISBLANK(OFFSET('Raw Data'!$A$3,MATCH('Data above threshold'!$A21,'Raw Data'!$B$4:$B$185,0),MATCH('Data above threshold'!AC$4,'Raw Data'!$3:$3,0)-1)),"",OFFSET('Raw Data'!$A$3,MATCH('Data above threshold'!$A21,'Raw Data'!$B$4:$B$185,0),MATCH('Data above threshold'!AC$4,'Raw Data'!$3:$3,0)-1))</f>
        <v/>
      </c>
      <c r="AD21" s="107" t="str">
        <f aca="true">IF(ISBLANK(OFFSET('Raw Data'!$A$3,MATCH('Data above threshold'!$A21,'Raw Data'!$B$4:$B$185,0),MATCH('Data above threshold'!AD$4,'Raw Data'!$3:$3,0)-1)),"",OFFSET('Raw Data'!$A$3,MATCH('Data above threshold'!$A21,'Raw Data'!$B$4:$B$185,0),MATCH('Data above threshold'!AD$4,'Raw Data'!$3:$3,0)-1))</f>
        <v/>
      </c>
      <c r="AE21" s="107" t="str">
        <f aca="true">IF(ISBLANK(OFFSET('Raw Data'!$A$3,MATCH('Data above threshold'!$A21,'Raw Data'!$B$4:$B$185,0),MATCH('Data above threshold'!AE$4,'Raw Data'!$3:$3,0)-1)),"",OFFSET('Raw Data'!$A$3,MATCH('Data above threshold'!$A21,'Raw Data'!$B$4:$B$185,0),MATCH('Data above threshold'!AE$4,'Raw Data'!$3:$3,0)-1))</f>
        <v/>
      </c>
      <c r="AF21" s="107" t="str">
        <f aca="true">IF(ISBLANK(OFFSET('Raw Data'!$A$3,MATCH('Data above threshold'!$A21,'Raw Data'!$B$4:$B$185,0),MATCH('Data above threshold'!AF$4,'Raw Data'!$3:$3,0)-1)),"",OFFSET('Raw Data'!$A$3,MATCH('Data above threshold'!$A21,'Raw Data'!$B$4:$B$185,0),MATCH('Data above threshold'!AF$4,'Raw Data'!$3:$3,0)-1))</f>
        <v/>
      </c>
      <c r="AG21" s="107" t="str">
        <f aca="true">IF(ISBLANK(OFFSET('Raw Data'!$A$3,MATCH('Data above threshold'!$A21,'Raw Data'!$B$4:$B$185,0),MATCH('Data above threshold'!AG$4,'Raw Data'!$3:$3,0)-1)),"",OFFSET('Raw Data'!$A$3,MATCH('Data above threshold'!$A21,'Raw Data'!$B$4:$B$185,0),MATCH('Data above threshold'!AG$4,'Raw Data'!$3:$3,0)-1))</f>
        <v/>
      </c>
      <c r="AH21" s="107" t="str">
        <f aca="true">IF(ISBLANK(OFFSET('Raw Data'!$A$3,MATCH('Data above threshold'!$A21,'Raw Data'!$B$4:$B$185,0),MATCH('Data above threshold'!AH$4,'Raw Data'!$3:$3,0)-1)),"",OFFSET('Raw Data'!$A$3,MATCH('Data above threshold'!$A21,'Raw Data'!$B$4:$B$185,0),MATCH('Data above threshold'!AH$4,'Raw Data'!$3:$3,0)-1))</f>
        <v/>
      </c>
      <c r="AI21" s="107" t="str">
        <f aca="true">IF(ISBLANK(OFFSET('Raw Data'!$A$3,MATCH('Data above threshold'!$A21,'Raw Data'!$B$4:$B$185,0),MATCH('Data above threshold'!AI$4,'Raw Data'!$3:$3,0)-1)),"",OFFSET('Raw Data'!$A$3,MATCH('Data above threshold'!$A21,'Raw Data'!$B$4:$B$185,0),MATCH('Data above threshold'!AI$4,'Raw Data'!$3:$3,0)-1))</f>
        <v/>
      </c>
      <c r="AJ21" s="107" t="str">
        <f aca="true">IF(ISBLANK(OFFSET('Raw Data'!$A$3,MATCH('Data above threshold'!$A21,'Raw Data'!$B$4:$B$185,0),MATCH('Data above threshold'!AJ$4,'Raw Data'!$3:$3,0)-1)),"",OFFSET('Raw Data'!$A$3,MATCH('Data above threshold'!$A21,'Raw Data'!$B$4:$B$185,0),MATCH('Data above threshold'!AJ$4,'Raw Data'!$3:$3,0)-1))</f>
        <v/>
      </c>
      <c r="AK21" s="107" t="str">
        <f aca="true">IF(ISBLANK(OFFSET('Raw Data'!$A$3,MATCH('Data above threshold'!$A21,'Raw Data'!$B$4:$B$185,0),MATCH('Data above threshold'!AK$4,'Raw Data'!$3:$3,0)-1)),"",OFFSET('Raw Data'!$A$3,MATCH('Data above threshold'!$A21,'Raw Data'!$B$4:$B$185,0),MATCH('Data above threshold'!AK$4,'Raw Data'!$3:$3,0)-1))</f>
        <v/>
      </c>
      <c r="AL21" s="107" t="str">
        <f aca="true">IF(ISBLANK(OFFSET('Raw Data'!$A$3,MATCH('Data above threshold'!$A21,'Raw Data'!$B$4:$B$185,0),MATCH('Data above threshold'!AL$4,'Raw Data'!$3:$3,0)-1)),"",OFFSET('Raw Data'!$A$3,MATCH('Data above threshold'!$A21,'Raw Data'!$B$4:$B$185,0),MATCH('Data above threshold'!AL$4,'Raw Data'!$3:$3,0)-1))</f>
        <v/>
      </c>
      <c r="AM21" s="107" t="str">
        <f aca="true">IF(ISBLANK(OFFSET('Raw Data'!$A$3,MATCH('Data above threshold'!$A21,'Raw Data'!$B$4:$B$185,0),MATCH('Data above threshold'!AM$4,'Raw Data'!$3:$3,0)-1)),"",OFFSET('Raw Data'!$A$3,MATCH('Data above threshold'!$A21,'Raw Data'!$B$4:$B$185,0),MATCH('Data above threshold'!AM$4,'Raw Data'!$3:$3,0)-1))</f>
        <v/>
      </c>
      <c r="AN21" s="107" t="str">
        <f aca="true">IF(ISBLANK(OFFSET('Raw Data'!$A$3,MATCH('Data above threshold'!$A21,'Raw Data'!$B$4:$B$185,0),MATCH('Data above threshold'!AN$4,'Raw Data'!$3:$3,0)-1)),"",OFFSET('Raw Data'!$A$3,MATCH('Data above threshold'!$A21,'Raw Data'!$B$4:$B$185,0),MATCH('Data above threshold'!AN$4,'Raw Data'!$3:$3,0)-1))</f>
        <v/>
      </c>
      <c r="AO21" s="107" t="str">
        <f aca="true">IF(ISBLANK(OFFSET('Raw Data'!$A$3,MATCH('Data above threshold'!$A21,'Raw Data'!$B$4:$B$185,0),MATCH('Data above threshold'!AO$4,'Raw Data'!$3:$3,0)-1)),"",OFFSET('Raw Data'!$A$3,MATCH('Data above threshold'!$A21,'Raw Data'!$B$4:$B$185,0),MATCH('Data above threshold'!AO$4,'Raw Data'!$3:$3,0)-1))</f>
        <v/>
      </c>
      <c r="AP21" s="107" t="str">
        <f aca="true">IF(ISBLANK(OFFSET('Raw Data'!$A$3,MATCH('Data above threshold'!$A21,'Raw Data'!$B$4:$B$185,0),MATCH('Data above threshold'!AP$4,'Raw Data'!$3:$3,0)-1)),"",OFFSET('Raw Data'!$A$3,MATCH('Data above threshold'!$A21,'Raw Data'!$B$4:$B$185,0),MATCH('Data above threshold'!AP$4,'Raw Data'!$3:$3,0)-1))</f>
        <v/>
      </c>
      <c r="AQ21" s="107" t="str">
        <f aca="true">IF(ISBLANK(OFFSET('Raw Data'!$A$3,MATCH('Data above threshold'!$A21,'Raw Data'!$B$4:$B$185,0),MATCH('Data above threshold'!AQ$4,'Raw Data'!$3:$3,0)-1)),"",OFFSET('Raw Data'!$A$3,MATCH('Data above threshold'!$A21,'Raw Data'!$B$4:$B$185,0),MATCH('Data above threshold'!AQ$4,'Raw Data'!$3:$3,0)-1))</f>
        <v/>
      </c>
      <c r="AR21" s="107" t="str">
        <f aca="true">IF(ISBLANK(OFFSET('Raw Data'!$A$3,MATCH('Data above threshold'!$A21,'Raw Data'!$B$4:$B$185,0),MATCH('Data above threshold'!AR$4,'Raw Data'!$3:$3,0)-1)),"",OFFSET('Raw Data'!$A$3,MATCH('Data above threshold'!$A21,'Raw Data'!$B$4:$B$185,0),MATCH('Data above threshold'!AR$4,'Raw Data'!$3:$3,0)-1))</f>
        <v/>
      </c>
      <c r="AS21" s="107" t="str">
        <f aca="true">IF(ISBLANK(OFFSET('Raw Data'!$A$3,MATCH('Data above threshold'!$A21,'Raw Data'!$B$4:$B$185,0),MATCH('Data above threshold'!AS$4,'Raw Data'!$3:$3,0)-1)),"",OFFSET('Raw Data'!$A$3,MATCH('Data above threshold'!$A21,'Raw Data'!$B$4:$B$185,0),MATCH('Data above threshold'!AS$4,'Raw Data'!$3:$3,0)-1))</f>
        <v/>
      </c>
      <c r="AT21" s="107" t="str">
        <f aca="true">IF(ISBLANK(OFFSET('Raw Data'!$A$3,MATCH('Data above threshold'!$A21,'Raw Data'!$B$4:$B$185,0),MATCH('Data above threshold'!AT$4,'Raw Data'!$3:$3,0)-1)),"",OFFSET('Raw Data'!$A$3,MATCH('Data above threshold'!$A21,'Raw Data'!$B$4:$B$185,0),MATCH('Data above threshold'!AT$4,'Raw Data'!$3:$3,0)-1))</f>
        <v/>
      </c>
      <c r="AU21" s="107" t="str">
        <f aca="true">IF(ISBLANK(OFFSET('Raw Data'!$A$3,MATCH('Data above threshold'!$A21,'Raw Data'!$B$4:$B$185,0),MATCH('Data above threshold'!AU$4,'Raw Data'!$3:$3,0)-1)),"",OFFSET('Raw Data'!$A$3,MATCH('Data above threshold'!$A21,'Raw Data'!$B$4:$B$185,0),MATCH('Data above threshold'!AU$4,'Raw Data'!$3:$3,0)-1))</f>
        <v/>
      </c>
      <c r="AV21" s="107" t="str">
        <f aca="true">IF(ISBLANK(OFFSET('Raw Data'!$A$3,MATCH('Data above threshold'!$A21,'Raw Data'!$B$4:$B$185,0),MATCH('Data above threshold'!AV$4,'Raw Data'!$3:$3,0)-1)),"",OFFSET('Raw Data'!$A$3,MATCH('Data above threshold'!$A21,'Raw Data'!$B$4:$B$185,0),MATCH('Data above threshold'!AV$4,'Raw Data'!$3:$3,0)-1))</f>
        <v/>
      </c>
      <c r="AW21" s="107" t="str">
        <f aca="true">IF(ISBLANK(OFFSET('Raw Data'!$A$3,MATCH('Data above threshold'!$A21,'Raw Data'!$B$4:$B$185,0),MATCH('Data above threshold'!AW$4,'Raw Data'!$3:$3,0)-1)),"",OFFSET('Raw Data'!$A$3,MATCH('Data above threshold'!$A21,'Raw Data'!$B$4:$B$185,0),MATCH('Data above threshold'!AW$4,'Raw Data'!$3:$3,0)-1))</f>
        <v/>
      </c>
      <c r="AX21" s="107" t="str">
        <f aca="true">IF(ISBLANK(OFFSET('Raw Data'!$A$3,MATCH('Data above threshold'!$A21,'Raw Data'!$B$4:$B$185,0),MATCH('Data above threshold'!AX$4,'Raw Data'!$3:$3,0)-1)),"",OFFSET('Raw Data'!$A$3,MATCH('Data above threshold'!$A21,'Raw Data'!$B$4:$B$185,0),MATCH('Data above threshold'!AX$4,'Raw Data'!$3:$3,0)-1))</f>
        <v/>
      </c>
      <c r="AY21" s="107" t="str">
        <f aca="true">IF(ISBLANK(OFFSET('Raw Data'!$A$3,MATCH('Data above threshold'!$A21,'Raw Data'!$B$4:$B$185,0),MATCH('Data above threshold'!AY$4,'Raw Data'!$3:$3,0)-1)),"",OFFSET('Raw Data'!$A$3,MATCH('Data above threshold'!$A21,'Raw Data'!$B$4:$B$185,0),MATCH('Data above threshold'!AY$4,'Raw Data'!$3:$3,0)-1))</f>
        <v/>
      </c>
      <c r="AZ21" s="107" t="str">
        <f aca="true">IF(ISBLANK(OFFSET('Raw Data'!$A$3,MATCH('Data above threshold'!$A21,'Raw Data'!$B$4:$B$185,0),MATCH('Data above threshold'!AZ$4,'Raw Data'!$3:$3,0)-1)),"",OFFSET('Raw Data'!$A$3,MATCH('Data above threshold'!$A21,'Raw Data'!$B$4:$B$185,0),MATCH('Data above threshold'!AZ$4,'Raw Data'!$3:$3,0)-1))</f>
        <v/>
      </c>
      <c r="BA21" s="107" t="str">
        <f aca="true">IF(ISBLANK(OFFSET('Raw Data'!$A$3,MATCH('Data above threshold'!$A21,'Raw Data'!$B$4:$B$185,0),MATCH('Data above threshold'!BA$4,'Raw Data'!$3:$3,0)-1)),"",OFFSET('Raw Data'!$A$3,MATCH('Data above threshold'!$A21,'Raw Data'!$B$4:$B$185,0),MATCH('Data above threshold'!BA$4,'Raw Data'!$3:$3,0)-1))</f>
        <v/>
      </c>
      <c r="BB21" s="107" t="str">
        <f aca="true">IF(ISBLANK(OFFSET('Raw Data'!$A$3,MATCH('Data above threshold'!$A21,'Raw Data'!$B$4:$B$185,0),MATCH('Data above threshold'!BB$4,'Raw Data'!$3:$3,0)-1)),"",OFFSET('Raw Data'!$A$3,MATCH('Data above threshold'!$A21,'Raw Data'!$B$4:$B$185,0),MATCH('Data above threshold'!BB$4,'Raw Data'!$3:$3,0)-1))</f>
        <v/>
      </c>
      <c r="BC21" s="107" t="str">
        <f aca="true">IF(ISBLANK(OFFSET('Raw Data'!$A$3,MATCH('Data above threshold'!$A21,'Raw Data'!$B$4:$B$185,0),MATCH('Data above threshold'!BC$4,'Raw Data'!$3:$3,0)-1)),"",OFFSET('Raw Data'!$A$3,MATCH('Data above threshold'!$A21,'Raw Data'!$B$4:$B$185,0),MATCH('Data above threshold'!BC$4,'Raw Data'!$3:$3,0)-1))</f>
        <v/>
      </c>
      <c r="BD21" s="107" t="str">
        <f aca="true">IF(ISBLANK(OFFSET('Raw Data'!$A$3,MATCH('Data above threshold'!$A21,'Raw Data'!$B$4:$B$185,0),MATCH('Data above threshold'!BD$4,'Raw Data'!$3:$3,0)-1)),"",OFFSET('Raw Data'!$A$3,MATCH('Data above threshold'!$A21,'Raw Data'!$B$4:$B$185,0),MATCH('Data above threshold'!BD$4,'Raw Data'!$3:$3,0)-1))</f>
        <v/>
      </c>
      <c r="BE21" s="107" t="str">
        <f aca="true">IF(ISBLANK(OFFSET('Raw Data'!$A$3,MATCH('Data above threshold'!$A21,'Raw Data'!$B$4:$B$185,0),MATCH('Data above threshold'!BE$4,'Raw Data'!$3:$3,0)-1)),"",OFFSET('Raw Data'!$A$3,MATCH('Data above threshold'!$A21,'Raw Data'!$B$4:$B$185,0),MATCH('Data above threshold'!BE$4,'Raw Data'!$3:$3,0)-1))</f>
        <v/>
      </c>
      <c r="BF21" s="107" t="str">
        <f aca="true">IF(ISBLANK(OFFSET('Raw Data'!$A$3,MATCH('Data above threshold'!$A21,'Raw Data'!$B$4:$B$185,0),MATCH('Data above threshold'!BF$4,'Raw Data'!$3:$3,0)-1)),"",OFFSET('Raw Data'!$A$3,MATCH('Data above threshold'!$A21,'Raw Data'!$B$4:$B$185,0),MATCH('Data above threshold'!BF$4,'Raw Data'!$3:$3,0)-1))</f>
        <v/>
      </c>
      <c r="BG21" s="107" t="str">
        <f aca="true">IF(ISBLANK(OFFSET('Raw Data'!$A$3,MATCH('Data above threshold'!$A21,'Raw Data'!$B$4:$B$185,0),MATCH('Data above threshold'!BG$4,'Raw Data'!$3:$3,0)-1)),"",OFFSET('Raw Data'!$A$3,MATCH('Data above threshold'!$A21,'Raw Data'!$B$4:$B$185,0),MATCH('Data above threshold'!BG$4,'Raw Data'!$3:$3,0)-1))</f>
        <v/>
      </c>
      <c r="BH21" s="107" t="str">
        <f aca="true">IF(ISBLANK(OFFSET('Raw Data'!$A$3,MATCH('Data above threshold'!$A21,'Raw Data'!$B$4:$B$185,0),MATCH('Data above threshold'!BH$4,'Raw Data'!$3:$3,0)-1)),"",OFFSET('Raw Data'!$A$3,MATCH('Data above threshold'!$A21,'Raw Data'!$B$4:$B$185,0),MATCH('Data above threshold'!BH$4,'Raw Data'!$3:$3,0)-1))</f>
        <v/>
      </c>
      <c r="BI21" s="107" t="str">
        <f aca="true">IF(ISBLANK(OFFSET('Raw Data'!$A$3,MATCH('Data above threshold'!$A21,'Raw Data'!$B$4:$B$185,0),MATCH('Data above threshold'!BI$4,'Raw Data'!$3:$3,0)-1)),"",OFFSET('Raw Data'!$A$3,MATCH('Data above threshold'!$A21,'Raw Data'!$B$4:$B$185,0),MATCH('Data above threshold'!BI$4,'Raw Data'!$3:$3,0)-1))</f>
        <v/>
      </c>
      <c r="BJ21" s="107" t="str">
        <f aca="true">IF(ISBLANK(OFFSET('Raw Data'!$A$3,MATCH('Data above threshold'!$A21,'Raw Data'!$B$4:$B$185,0),MATCH('Data above threshold'!BJ$4,'Raw Data'!$3:$3,0)-1)),"",OFFSET('Raw Data'!$A$3,MATCH('Data above threshold'!$A21,'Raw Data'!$B$4:$B$185,0),MATCH('Data above threshold'!BJ$4,'Raw Data'!$3:$3,0)-1))</f>
        <v/>
      </c>
      <c r="BK21" s="107" t="str">
        <f aca="true">IF(ISBLANK(OFFSET('Raw Data'!$A$3,MATCH('Data above threshold'!$A21,'Raw Data'!$B$4:$B$185,0),MATCH('Data above threshold'!BK$4,'Raw Data'!$3:$3,0)-1)),"",OFFSET('Raw Data'!$A$3,MATCH('Data above threshold'!$A21,'Raw Data'!$B$4:$B$185,0),MATCH('Data above threshold'!BK$4,'Raw Data'!$3:$3,0)-1))</f>
        <v/>
      </c>
      <c r="BL21" s="107" t="str">
        <f aca="true">IF(ISBLANK(OFFSET('Raw Data'!$A$3,MATCH('Data above threshold'!$A21,'Raw Data'!$B$4:$B$185,0),MATCH('Data above threshold'!BL$4,'Raw Data'!$3:$3,0)-1)),"",OFFSET('Raw Data'!$A$3,MATCH('Data above threshold'!$A21,'Raw Data'!$B$4:$B$185,0),MATCH('Data above threshold'!BL$4,'Raw Data'!$3:$3,0)-1))</f>
        <v/>
      </c>
      <c r="BM21" s="107" t="str">
        <f aca="true">IF(ISBLANK(OFFSET('Raw Data'!$A$3,MATCH('Data above threshold'!$A21,'Raw Data'!$B$4:$B$185,0),MATCH('Data above threshold'!BM$4,'Raw Data'!$3:$3,0)-1)),"",OFFSET('Raw Data'!$A$3,MATCH('Data above threshold'!$A21,'Raw Data'!$B$4:$B$185,0),MATCH('Data above threshold'!BM$4,'Raw Data'!$3:$3,0)-1))</f>
        <v/>
      </c>
      <c r="BN21" s="107" t="str">
        <f aca="true">IF(ISBLANK(OFFSET('Raw Data'!$A$3,MATCH('Data above threshold'!$A21,'Raw Data'!$B$4:$B$185,0),MATCH('Data above threshold'!BN$4,'Raw Data'!$3:$3,0)-1)),"",OFFSET('Raw Data'!$A$3,MATCH('Data above threshold'!$A21,'Raw Data'!$B$4:$B$185,0),MATCH('Data above threshold'!BN$4,'Raw Data'!$3:$3,0)-1))</f>
        <v/>
      </c>
      <c r="BO21" s="107" t="str">
        <f aca="true">IF(ISBLANK(OFFSET('Raw Data'!$A$3,MATCH('Data above threshold'!$A21,'Raw Data'!$B$4:$B$185,0),MATCH('Data above threshold'!BO$4,'Raw Data'!$3:$3,0)-1)),"",OFFSET('Raw Data'!$A$3,MATCH('Data above threshold'!$A21,'Raw Data'!$B$4:$B$185,0),MATCH('Data above threshold'!BO$4,'Raw Data'!$3:$3,0)-1))</f>
        <v/>
      </c>
      <c r="BP21" s="107" t="str">
        <f aca="true">IF(ISBLANK(OFFSET('Raw Data'!$A$3,MATCH('Data above threshold'!$A21,'Raw Data'!$B$4:$B$185,0),MATCH('Data above threshold'!BP$4,'Raw Data'!$3:$3,0)-1)),"",OFFSET('Raw Data'!$A$3,MATCH('Data above threshold'!$A21,'Raw Data'!$B$4:$B$185,0),MATCH('Data above threshold'!BP$4,'Raw Data'!$3:$3,0)-1))</f>
        <v/>
      </c>
      <c r="BQ21" s="107" t="str">
        <f aca="true">IF(ISBLANK(OFFSET('Raw Data'!$A$3,MATCH('Data above threshold'!$A21,'Raw Data'!$B$4:$B$185,0),MATCH('Data above threshold'!BQ$4,'Raw Data'!$3:$3,0)-1)),"",OFFSET('Raw Data'!$A$3,MATCH('Data above threshold'!$A21,'Raw Data'!$B$4:$B$185,0),MATCH('Data above threshold'!BQ$4,'Raw Data'!$3:$3,0)-1))</f>
        <v/>
      </c>
      <c r="BR21" s="107" t="str">
        <f aca="true">IF(ISBLANK(OFFSET('Raw Data'!$A$3,MATCH('Data above threshold'!$A21,'Raw Data'!$B$4:$B$185,0),MATCH('Data above threshold'!BR$4,'Raw Data'!$3:$3,0)-1)),"",OFFSET('Raw Data'!$A$3,MATCH('Data above threshold'!$A21,'Raw Data'!$B$4:$B$185,0),MATCH('Data above threshold'!BR$4,'Raw Data'!$3:$3,0)-1))</f>
        <v/>
      </c>
      <c r="BS21" s="107" t="str">
        <f aca="true">IF(ISBLANK(OFFSET('Raw Data'!$A$3,MATCH('Data above threshold'!$A21,'Raw Data'!$B$4:$B$185,0),MATCH('Data above threshold'!BS$4,'Raw Data'!$3:$3,0)-1)),"",OFFSET('Raw Data'!$A$3,MATCH('Data above threshold'!$A21,'Raw Data'!$B$4:$B$185,0),MATCH('Data above threshold'!BS$4,'Raw Data'!$3:$3,0)-1))</f>
        <v/>
      </c>
      <c r="BT21" s="107" t="str">
        <f aca="true">IF(ISBLANK(OFFSET('Raw Data'!$A$3,MATCH('Data above threshold'!$A21,'Raw Data'!$B$4:$B$185,0),MATCH('Data above threshold'!BT$4,'Raw Data'!$3:$3,0)-1)),"",OFFSET('Raw Data'!$A$3,MATCH('Data above threshold'!$A21,'Raw Data'!$B$4:$B$185,0),MATCH('Data above threshold'!BT$4,'Raw Data'!$3:$3,0)-1))</f>
        <v/>
      </c>
      <c r="BU21" s="107" t="str">
        <f aca="true">IF(ISBLANK(OFFSET('Raw Data'!$A$3,MATCH('Data above threshold'!$A21,'Raw Data'!$B$4:$B$185,0),MATCH('Data above threshold'!BU$4,'Raw Data'!$3:$3,0)-1)),"",OFFSET('Raw Data'!$A$3,MATCH('Data above threshold'!$A21,'Raw Data'!$B$4:$B$185,0),MATCH('Data above threshold'!BU$4,'Raw Data'!$3:$3,0)-1))</f>
        <v/>
      </c>
      <c r="BV21" s="107" t="str">
        <f aca="true">IF(ISBLANK(OFFSET('Raw Data'!$A$3,MATCH('Data above threshold'!$A21,'Raw Data'!$B$4:$B$185,0),MATCH('Data above threshold'!BV$4,'Raw Data'!$3:$3,0)-1)),"",OFFSET('Raw Data'!$A$3,MATCH('Data above threshold'!$A21,'Raw Data'!$B$4:$B$185,0),MATCH('Data above threshold'!BV$4,'Raw Data'!$3:$3,0)-1))</f>
        <v/>
      </c>
      <c r="BW21" s="107" t="str">
        <f aca="true">IF(ISBLANK(OFFSET('Raw Data'!$A$3,MATCH('Data above threshold'!$A21,'Raw Data'!$B$4:$B$185,0),MATCH('Data above threshold'!BW$4,'Raw Data'!$3:$3,0)-1)),"",OFFSET('Raw Data'!$A$3,MATCH('Data above threshold'!$A21,'Raw Data'!$B$4:$B$185,0),MATCH('Data above threshold'!BW$4,'Raw Data'!$3:$3,0)-1))</f>
        <v/>
      </c>
      <c r="BX21" s="107" t="str">
        <f aca="true">IF(ISBLANK(OFFSET('Raw Data'!$A$3,MATCH('Data above threshold'!$A21,'Raw Data'!$B$4:$B$185,0),MATCH('Data above threshold'!BX$4,'Raw Data'!$3:$3,0)-1)),"",OFFSET('Raw Data'!$A$3,MATCH('Data above threshold'!$A21,'Raw Data'!$B$4:$B$185,0),MATCH('Data above threshold'!BX$4,'Raw Data'!$3:$3,0)-1))</f>
        <v/>
      </c>
      <c r="BY21" s="107" t="str">
        <f aca="true">IF(ISBLANK(OFFSET('Raw Data'!$A$3,MATCH('Data above threshold'!$A21,'Raw Data'!$B$4:$B$185,0),MATCH('Data above threshold'!BY$4,'Raw Data'!$3:$3,0)-1)),"",OFFSET('Raw Data'!$A$3,MATCH('Data above threshold'!$A21,'Raw Data'!$B$4:$B$185,0),MATCH('Data above threshold'!BY$4,'Raw Data'!$3:$3,0)-1))</f>
        <v/>
      </c>
      <c r="BZ21" s="107" t="str">
        <f aca="true">IF(ISBLANK(OFFSET('Raw Data'!$A$3,MATCH('Data above threshold'!$A21,'Raw Data'!$B$4:$B$185,0),MATCH('Data above threshold'!BZ$4,'Raw Data'!$3:$3,0)-1)),"",OFFSET('Raw Data'!$A$3,MATCH('Data above threshold'!$A21,'Raw Data'!$B$4:$B$185,0),MATCH('Data above threshold'!BZ$4,'Raw Data'!$3:$3,0)-1))</f>
        <v/>
      </c>
      <c r="CA21" s="107" t="str">
        <f aca="true">IF(ISBLANK(OFFSET('Raw Data'!$A$3,MATCH('Data above threshold'!$A21,'Raw Data'!$B$4:$B$185,0),MATCH('Data above threshold'!CA$4,'Raw Data'!$3:$3,0)-1)),"",OFFSET('Raw Data'!$A$3,MATCH('Data above threshold'!$A21,'Raw Data'!$B$4:$B$185,0),MATCH('Data above threshold'!CA$4,'Raw Data'!$3:$3,0)-1))</f>
        <v/>
      </c>
      <c r="CB21" s="107" t="str">
        <f aca="true">IF(ISBLANK(OFFSET('Raw Data'!$A$3,MATCH('Data above threshold'!$A21,'Raw Data'!$B$4:$B$185,0),MATCH('Data above threshold'!CB$4,'Raw Data'!$3:$3,0)-1)),"",OFFSET('Raw Data'!$A$3,MATCH('Data above threshold'!$A21,'Raw Data'!$B$4:$B$185,0),MATCH('Data above threshold'!CB$4,'Raw Data'!$3:$3,0)-1))</f>
        <v/>
      </c>
      <c r="CC21" s="107" t="str">
        <f aca="true">IF(ISBLANK(OFFSET('Raw Data'!$A$3,MATCH('Data above threshold'!$A21,'Raw Data'!$B$4:$B$185,0),MATCH('Data above threshold'!CC$4,'Raw Data'!$3:$3,0)-1)),"",OFFSET('Raw Data'!$A$3,MATCH('Data above threshold'!$A21,'Raw Data'!$B$4:$B$185,0),MATCH('Data above threshold'!CC$4,'Raw Data'!$3:$3,0)-1))</f>
        <v/>
      </c>
      <c r="CD21" s="107" t="str">
        <f aca="true">IF(ISBLANK(OFFSET('Raw Data'!$A$3,MATCH('Data above threshold'!$A21,'Raw Data'!$B$4:$B$185,0),MATCH('Data above threshold'!CD$4,'Raw Data'!$3:$3,0)-1)),"",OFFSET('Raw Data'!$A$3,MATCH('Data above threshold'!$A21,'Raw Data'!$B$4:$B$185,0),MATCH('Data above threshold'!CD$4,'Raw Data'!$3:$3,0)-1))</f>
        <v/>
      </c>
      <c r="CE21" s="107" t="str">
        <f aca="true">IF(ISBLANK(OFFSET('Raw Data'!$A$3,MATCH('Data above threshold'!$A21,'Raw Data'!$B$4:$B$185,0),MATCH('Data above threshold'!CE$4,'Raw Data'!$3:$3,0)-1)),"",OFFSET('Raw Data'!$A$3,MATCH('Data above threshold'!$A21,'Raw Data'!$B$4:$B$185,0),MATCH('Data above threshold'!CE$4,'Raw Data'!$3:$3,0)-1))</f>
        <v/>
      </c>
      <c r="CF21" s="107" t="str">
        <f aca="true">IF(ISBLANK(OFFSET('Raw Data'!$A$3,MATCH('Data above threshold'!$A21,'Raw Data'!$B$4:$B$185,0),MATCH('Data above threshold'!CF$4,'Raw Data'!$3:$3,0)-1)),"",OFFSET('Raw Data'!$A$3,MATCH('Data above threshold'!$A21,'Raw Data'!$B$4:$B$185,0),MATCH('Data above threshold'!CF$4,'Raw Data'!$3:$3,0)-1))</f>
        <v/>
      </c>
      <c r="CG21" s="107" t="str">
        <f aca="true">IF(ISBLANK(OFFSET('Raw Data'!$A$3,MATCH('Data above threshold'!$A21,'Raw Data'!$B$4:$B$185,0),MATCH('Data above threshold'!CG$4,'Raw Data'!$3:$3,0)-1)),"",OFFSET('Raw Data'!$A$3,MATCH('Data above threshold'!$A21,'Raw Data'!$B$4:$B$185,0),MATCH('Data above threshold'!CG$4,'Raw Data'!$3:$3,0)-1))</f>
        <v/>
      </c>
      <c r="CH21" s="107" t="str">
        <f aca="true">IF(ISBLANK(OFFSET('Raw Data'!$A$3,MATCH('Data above threshold'!$A21,'Raw Data'!$B$4:$B$185,0),MATCH('Data above threshold'!CH$4,'Raw Data'!$3:$3,0)-1)),"",OFFSET('Raw Data'!$A$3,MATCH('Data above threshold'!$A21,'Raw Data'!$B$4:$B$185,0),MATCH('Data above threshold'!CH$4,'Raw Data'!$3:$3,0)-1))</f>
        <v/>
      </c>
      <c r="CI21" s="107" t="str">
        <f aca="true">IF(ISBLANK(OFFSET('Raw Data'!$A$3,MATCH('Data above threshold'!$A21,'Raw Data'!$B$4:$B$185,0),MATCH('Data above threshold'!CI$4,'Raw Data'!$3:$3,0)-1)),"",OFFSET('Raw Data'!$A$3,MATCH('Data above threshold'!$A21,'Raw Data'!$B$4:$B$185,0),MATCH('Data above threshold'!CI$4,'Raw Data'!$3:$3,0)-1))</f>
        <v/>
      </c>
      <c r="CJ21" s="107" t="str">
        <f aca="true">IF(ISBLANK(OFFSET('Raw Data'!$A$3,MATCH('Data above threshold'!$A21,'Raw Data'!$B$4:$B$185,0),MATCH('Data above threshold'!CJ$4,'Raw Data'!$3:$3,0)-1)),"",OFFSET('Raw Data'!$A$3,MATCH('Data above threshold'!$A21,'Raw Data'!$B$4:$B$185,0),MATCH('Data above threshold'!CJ$4,'Raw Data'!$3:$3,0)-1))</f>
        <v/>
      </c>
      <c r="CK21" s="107" t="str">
        <f aca="true">IF(ISBLANK(OFFSET('Raw Data'!$A$3,MATCH('Data above threshold'!$A21,'Raw Data'!$B$4:$B$185,0),MATCH('Data above threshold'!CK$4,'Raw Data'!$3:$3,0)-1)),"",OFFSET('Raw Data'!$A$3,MATCH('Data above threshold'!$A21,'Raw Data'!$B$4:$B$185,0),MATCH('Data above threshold'!CK$4,'Raw Data'!$3:$3,0)-1))</f>
        <v/>
      </c>
      <c r="CL21" s="107" t="str">
        <f aca="true">IF(ISBLANK(OFFSET('Raw Data'!$A$3,MATCH('Data above threshold'!$A21,'Raw Data'!$B$4:$B$185,0),MATCH('Data above threshold'!CL$4,'Raw Data'!$3:$3,0)-1)),"",OFFSET('Raw Data'!$A$3,MATCH('Data above threshold'!$A21,'Raw Data'!$B$4:$B$185,0),MATCH('Data above threshold'!CL$4,'Raw Data'!$3:$3,0)-1))</f>
        <v/>
      </c>
      <c r="CM21" s="107" t="str">
        <f aca="true">IF(ISBLANK(OFFSET('Raw Data'!$A$3,MATCH('Data above threshold'!$A21,'Raw Data'!$B$4:$B$185,0),MATCH('Data above threshold'!CM$4,'Raw Data'!$3:$3,0)-1)),"",OFFSET('Raw Data'!$A$3,MATCH('Data above threshold'!$A21,'Raw Data'!$B$4:$B$185,0),MATCH('Data above threshold'!CM$4,'Raw Data'!$3:$3,0)-1))</f>
        <v/>
      </c>
      <c r="CN21" s="107" t="str">
        <f aca="true">IF(ISBLANK(OFFSET('Raw Data'!$A$3,MATCH('Data above threshold'!$A21,'Raw Data'!$B$4:$B$185,0),MATCH('Data above threshold'!CN$4,'Raw Data'!$3:$3,0)-1)),"",OFFSET('Raw Data'!$A$3,MATCH('Data above threshold'!$A21,'Raw Data'!$B$4:$B$185,0),MATCH('Data above threshold'!CN$4,'Raw Data'!$3:$3,0)-1))</f>
        <v/>
      </c>
      <c r="CO21" s="107" t="str">
        <f aca="true">IF(ISBLANK(OFFSET('Raw Data'!$A$3,MATCH('Data above threshold'!$A21,'Raw Data'!$B$4:$B$185,0),MATCH('Data above threshold'!CO$4,'Raw Data'!$3:$3,0)-1)),"",OFFSET('Raw Data'!$A$3,MATCH('Data above threshold'!$A21,'Raw Data'!$B$4:$B$185,0),MATCH('Data above threshold'!CO$4,'Raw Data'!$3:$3,0)-1))</f>
        <v/>
      </c>
      <c r="CP21" s="107" t="str">
        <f aca="true">IF(ISBLANK(OFFSET('Raw Data'!$A$3,MATCH('Data above threshold'!$A21,'Raw Data'!$B$4:$B$185,0),MATCH('Data above threshold'!CP$4,'Raw Data'!$3:$3,0)-1)),"",OFFSET('Raw Data'!$A$3,MATCH('Data above threshold'!$A21,'Raw Data'!$B$4:$B$185,0),MATCH('Data above threshold'!CP$4,'Raw Data'!$3:$3,0)-1))</f>
        <v/>
      </c>
      <c r="CQ21" s="107" t="str">
        <f aca="true">IF(ISBLANK(OFFSET('Raw Data'!$A$3,MATCH('Data above threshold'!$A21,'Raw Data'!$B$4:$B$185,0),MATCH('Data above threshold'!CQ$4,'Raw Data'!$3:$3,0)-1)),"",OFFSET('Raw Data'!$A$3,MATCH('Data above threshold'!$A21,'Raw Data'!$B$4:$B$185,0),MATCH('Data above threshold'!CQ$4,'Raw Data'!$3:$3,0)-1))</f>
        <v/>
      </c>
      <c r="CR21" s="107" t="str">
        <f aca="true">IF(ISBLANK(OFFSET('Raw Data'!$A$3,MATCH('Data above threshold'!$A21,'Raw Data'!$B$4:$B$185,0),MATCH('Data above threshold'!CR$4,'Raw Data'!$3:$3,0)-1)),"",OFFSET('Raw Data'!$A$3,MATCH('Data above threshold'!$A21,'Raw Data'!$B$4:$B$185,0),MATCH('Data above threshold'!CR$4,'Raw Data'!$3:$3,0)-1))</f>
        <v/>
      </c>
    </row>
    <row r="22" s="103" customFormat="true" ht="15.5" hidden="false" customHeight="false" outlineLevel="0" collapsed="false">
      <c r="A22" s="107" t="n">
        <v>1221</v>
      </c>
      <c r="B22" s="107" t="n">
        <v>4</v>
      </c>
      <c r="C22" s="107" t="str">
        <f aca="true">IF(ISBLANK(OFFSET('Raw Data'!$A$3,MATCH('Data above threshold'!$A22,'Raw Data'!$B$4:$B$185,0),MATCH('Data above threshold'!C$4,'Raw Data'!$3:$3,0)-1)),"",OFFSET('Raw Data'!$A$3,MATCH('Data above threshold'!$A22,'Raw Data'!$B$4:$B$185,0),MATCH('Data above threshold'!C$4,'Raw Data'!$3:$3,0)-1))</f>
        <v/>
      </c>
      <c r="D22" s="107" t="str">
        <f aca="true">IF(ISBLANK(OFFSET('Raw Data'!$A$3,MATCH('Data above threshold'!$A22,'Raw Data'!$B$4:$B$185,0),MATCH('Data above threshold'!D$4,'Raw Data'!$3:$3,0)-1)),"",OFFSET('Raw Data'!$A$3,MATCH('Data above threshold'!$A22,'Raw Data'!$B$4:$B$185,0),MATCH('Data above threshold'!D$4,'Raw Data'!$3:$3,0)-1))</f>
        <v>Financial inclusion</v>
      </c>
      <c r="E22" s="107" t="str">
        <f aca="true">IF(ISBLANK(OFFSET('Raw Data'!$A$3,MATCH('Data above threshold'!$A22,'Raw Data'!$B$4:$B$185,0),MATCH('Data above threshold'!E$4,'Raw Data'!$3:$3,0)-1)),"",OFFSET('Raw Data'!$A$3,MATCH('Data above threshold'!$A22,'Raw Data'!$B$4:$B$185,0),MATCH('Data above threshold'!E$4,'Raw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2" s="107" t="str">
        <f aca="true">IF(ISBLANK(OFFSET('Raw Data'!$A$3,MATCH('Data above threshold'!$A22,'Raw Data'!$B$4:$B$185,0),MATCH('Data above threshold'!F$4,'Raw Data'!$3:$3,0)-1)),"",OFFSET('Raw Data'!$A$3,MATCH('Data above threshold'!$A22,'Raw Data'!$B$4:$B$185,0),MATCH('Data above threshold'!F$4,'Raw Data'!$3:$3,0)-1))</f>
        <v/>
      </c>
      <c r="G22" s="107" t="str">
        <f aca="true">IF(ISBLANK(OFFSET('Raw Data'!$A$3,MATCH('Data above threshold'!$A22,'Raw Data'!$B$4:$B$185,0),MATCH('Data above threshold'!G$4,'Raw Data'!$3:$3,0)-1)),"",OFFSET('Raw Data'!$A$3,MATCH('Data above threshold'!$A22,'Raw Data'!$B$4:$B$185,0),MATCH('Data above threshold'!G$4,'Raw Data'!$3:$3,0)-1))</f>
        <v/>
      </c>
      <c r="H22" s="107" t="str">
        <f aca="true">IF(ISBLANK(OFFSET('Raw Data'!$A$3,MATCH('Data above threshold'!$A22,'Raw Data'!$B$4:$B$185,0),MATCH('Data above threshold'!H$4,'Raw Data'!$3:$3,0)-1)),"",OFFSET('Raw Data'!$A$3,MATCH('Data above threshold'!$A22,'Raw Data'!$B$4:$B$185,0),MATCH('Data above threshold'!H$4,'Raw Data'!$3:$3,0)-1))</f>
        <v>Findex, World bank</v>
      </c>
      <c r="I22" s="107" t="str">
        <f aca="true">IF(ISBLANK(OFFSET('Raw Data'!$A$3,MATCH('Data above threshold'!$A22,'Raw Data'!$B$4:$B$185,0),MATCH('Data above threshold'!I$4,'Raw Data'!$3:$3,0)-1)),"",OFFSET('Raw Data'!$A$3,MATCH('Data above threshold'!$A22,'Raw Data'!$B$4:$B$185,0),MATCH('Data above threshold'!I$4,'Raw Data'!$3:$3,0)-1))</f>
        <v/>
      </c>
      <c r="J22" s="107" t="str">
        <f aca="true">IF(ISBLANK(OFFSET('Raw Data'!$A$3,MATCH('Data above threshold'!$A22,'Raw Data'!$B$4:$B$185,0),MATCH('Data above threshold'!J$4,'Raw Data'!$3:$3,0)-1)),"",OFFSET('Raw Data'!$A$3,MATCH('Data above threshold'!$A22,'Raw Data'!$B$4:$B$185,0),MATCH('Data above threshold'!J$4,'Raw Data'!$3:$3,0)-1))</f>
        <v>Account (% age 15+)</v>
      </c>
      <c r="K22" s="107" t="str">
        <f aca="true">IF(ISBLANK(OFFSET('Raw Data'!$A$3,MATCH('Data above threshold'!$A22,'Raw Data'!$B$4:$B$185,0),MATCH('Data above threshold'!K$4,'Raw Data'!$3:$3,0)-1)),"",OFFSET('Raw Data'!$A$3,MATCH('Data above threshold'!$A22,'Raw Data'!$B$4:$B$185,0),MATCH('Data above threshold'!K$4,'Raw Data'!$3:$3,0)-1))</f>
        <v>Plus</v>
      </c>
      <c r="L22" s="107" t="str">
        <f aca="true">IF(ISBLANK(OFFSET('Raw Data'!$A$3,MATCH('Data above threshold'!$A22,'Raw Data'!$B$4:$B$185,0),MATCH('Data above threshold'!L$4,'Raw Data'!$3:$3,0)-1)),"",OFFSET('Raw Data'!$A$3,MATCH('Data above threshold'!$A22,'Raw Data'!$B$4:$B$185,0),MATCH('Data above threshold'!L$4,'Raw Data'!$3:$3,0)-1))</f>
        <v>https://globalfindex.worldbank.org</v>
      </c>
      <c r="M22" s="105" t="n">
        <f aca="false" t="array" ref="M22:M22">IFERROR(SKEW(IF(ISNUMBER(Q22:CR22),Q22:CR22,"")),"")</f>
        <v>-0.301981815805751</v>
      </c>
      <c r="N22" s="107" t="n">
        <v>0</v>
      </c>
      <c r="O22" s="107" t="str">
        <f aca="true">IF(ISBLANK(OFFSET('Raw Data'!$A$3,MATCH('Data above threshold'!$A22,'Raw Data'!$B$4:$B$185,0),MATCH('Data above threshold'!O$4,'Raw Data'!$3:$3,0)-1)),"",OFFSET('Raw Data'!$A$3,MATCH('Data above threshold'!$A22,'Raw Data'!$B$4:$B$185,0),MATCH('Data above threshold'!O$4,'Raw Data'!$3:$3,0)-1))</f>
        <v/>
      </c>
      <c r="P22" s="106" t="n">
        <f aca="false" t="array" ref="P22:P22">IF(B22&lt;4,"",1-IFERROR(SUM(ISNUMBER(Q22:CR22)*(1-$Q$3:$CR$3))/COUNTIF($Q$3:$CR$3,0),0))</f>
        <v>0.125</v>
      </c>
      <c r="Q22" s="107" t="n">
        <f aca="true">IF(ISBLANK(OFFSET('Raw Data'!$A$3,MATCH('Data above threshold'!$A22,'Raw Data'!$B$4:$B$185,0),MATCH('Data above threshold'!Q$4,'Raw Data'!$3:$3,0)-1)),"",OFFSET('Raw Data'!$A$3,MATCH('Data above threshold'!$A22,'Raw Data'!$B$4:$B$185,0),MATCH('Data above threshold'!Q$4,'Raw Data'!$3:$3,0)-1))</f>
        <v>0.49</v>
      </c>
      <c r="R22" s="107" t="n">
        <f aca="true">IF(ISBLANK(OFFSET('Raw Data'!$A$3,MATCH('Data above threshold'!$A22,'Raw Data'!$B$4:$B$185,0),MATCH('Data above threshold'!R$4,'Raw Data'!$3:$3,0)-1)),"",OFFSET('Raw Data'!$A$3,MATCH('Data above threshold'!$A22,'Raw Data'!$B$4:$B$185,0),MATCH('Data above threshold'!R$4,'Raw Data'!$3:$3,0)-1))</f>
        <v>1</v>
      </c>
      <c r="S22" s="107" t="n">
        <f aca="true">IF(ISBLANK(OFFSET('Raw Data'!$A$3,MATCH('Data above threshold'!$A22,'Raw Data'!$B$4:$B$185,0),MATCH('Data above threshold'!S$4,'Raw Data'!$3:$3,0)-1)),"",OFFSET('Raw Data'!$A$3,MATCH('Data above threshold'!$A22,'Raw Data'!$B$4:$B$185,0),MATCH('Data above threshold'!S$4,'Raw Data'!$3:$3,0)-1))</f>
        <v>0.98</v>
      </c>
      <c r="T22" s="107" t="n">
        <f aca="true">IF(ISBLANK(OFFSET('Raw Data'!$A$3,MATCH('Data above threshold'!$A22,'Raw Data'!$B$4:$B$185,0),MATCH('Data above threshold'!T$4,'Raw Data'!$3:$3,0)-1)),"",OFFSET('Raw Data'!$A$3,MATCH('Data above threshold'!$A22,'Raw Data'!$B$4:$B$185,0),MATCH('Data above threshold'!T$4,'Raw Data'!$3:$3,0)-1))</f>
        <v>0.99</v>
      </c>
      <c r="U22" s="107" t="n">
        <f aca="true">IF(ISBLANK(OFFSET('Raw Data'!$A$3,MATCH('Data above threshold'!$A22,'Raw Data'!$B$4:$B$185,0),MATCH('Data above threshold'!U$4,'Raw Data'!$3:$3,0)-1)),"",OFFSET('Raw Data'!$A$3,MATCH('Data above threshold'!$A22,'Raw Data'!$B$4:$B$185,0),MATCH('Data above threshold'!U$4,'Raw Data'!$3:$3,0)-1))</f>
        <v>0.5</v>
      </c>
      <c r="V22" s="107" t="e">
        <f aca="true">IF(ISBLANK(OFFSET('Raw Data'!$A$3,MATCH('Data above threshold'!$A22,'Raw Data'!$B$4:$B$185,0),MATCH('Data above threshold'!V$4,'Raw Data'!$3:$3,0)-1)),"",OFFSET('Raw Data'!$A$3,MATCH('Data above threshold'!$A22,'Raw Data'!$B$4:$B$185,0),MATCH('Data above threshold'!V$4,'Raw Data'!$3:$3,0)-1))</f>
        <v>#N/A</v>
      </c>
      <c r="W22" s="107" t="n">
        <f aca="true">IF(ISBLANK(OFFSET('Raw Data'!$A$3,MATCH('Data above threshold'!$A22,'Raw Data'!$B$4:$B$185,0),MATCH('Data above threshold'!W$4,'Raw Data'!$3:$3,0)-1)),"",OFFSET('Raw Data'!$A$3,MATCH('Data above threshold'!$A22,'Raw Data'!$B$4:$B$185,0),MATCH('Data above threshold'!W$4,'Raw Data'!$3:$3,0)-1))</f>
        <v>0.7</v>
      </c>
      <c r="X22" s="107" t="n">
        <f aca="true">IF(ISBLANK(OFFSET('Raw Data'!$A$3,MATCH('Data above threshold'!$A22,'Raw Data'!$B$4:$B$185,0),MATCH('Data above threshold'!X$4,'Raw Data'!$3:$3,0)-1)),"",OFFSET('Raw Data'!$A$3,MATCH('Data above threshold'!$A22,'Raw Data'!$B$4:$B$185,0),MATCH('Data above threshold'!X$4,'Raw Data'!$3:$3,0)-1))</f>
        <v>1</v>
      </c>
      <c r="Y22" s="107" t="n">
        <f aca="true">IF(ISBLANK(OFFSET('Raw Data'!$A$3,MATCH('Data above threshold'!$A22,'Raw Data'!$B$4:$B$185,0),MATCH('Data above threshold'!Y$4,'Raw Data'!$3:$3,0)-1)),"",OFFSET('Raw Data'!$A$3,MATCH('Data above threshold'!$A22,'Raw Data'!$B$4:$B$185,0),MATCH('Data above threshold'!Y$4,'Raw Data'!$3:$3,0)-1))</f>
        <v>0.98</v>
      </c>
      <c r="Z22" s="107" t="n">
        <f aca="true">IF(ISBLANK(OFFSET('Raw Data'!$A$3,MATCH('Data above threshold'!$A22,'Raw Data'!$B$4:$B$185,0),MATCH('Data above threshold'!Z$4,'Raw Data'!$3:$3,0)-1)),"",OFFSET('Raw Data'!$A$3,MATCH('Data above threshold'!$A22,'Raw Data'!$B$4:$B$185,0),MATCH('Data above threshold'!Z$4,'Raw Data'!$3:$3,0)-1))</f>
        <v>0.74</v>
      </c>
      <c r="AA22" s="107" t="n">
        <f aca="true">IF(ISBLANK(OFFSET('Raw Data'!$A$3,MATCH('Data above threshold'!$A22,'Raw Data'!$B$4:$B$185,0),MATCH('Data above threshold'!AA$4,'Raw Data'!$3:$3,0)-1)),"",OFFSET('Raw Data'!$A$3,MATCH('Data above threshold'!$A22,'Raw Data'!$B$4:$B$185,0),MATCH('Data above threshold'!AA$4,'Raw Data'!$3:$3,0)-1))</f>
        <v>0.8</v>
      </c>
      <c r="AB22" s="107" t="n">
        <f aca="true">IF(ISBLANK(OFFSET('Raw Data'!$A$3,MATCH('Data above threshold'!$A22,'Raw Data'!$B$4:$B$185,0),MATCH('Data above threshold'!AB$4,'Raw Data'!$3:$3,0)-1)),"",OFFSET('Raw Data'!$A$3,MATCH('Data above threshold'!$A22,'Raw Data'!$B$4:$B$185,0),MATCH('Data above threshold'!AB$4,'Raw Data'!$3:$3,0)-1))</f>
        <v>0.26</v>
      </c>
      <c r="AC22" s="107" t="n">
        <f aca="true">IF(ISBLANK(OFFSET('Raw Data'!$A$3,MATCH('Data above threshold'!$A22,'Raw Data'!$B$4:$B$185,0),MATCH('Data above threshold'!AC$4,'Raw Data'!$3:$3,0)-1)),"",OFFSET('Raw Data'!$A$3,MATCH('Data above threshold'!$A22,'Raw Data'!$B$4:$B$185,0),MATCH('Data above threshold'!AC$4,'Raw Data'!$3:$3,0)-1))</f>
        <v>0.46</v>
      </c>
      <c r="AD22" s="107" t="e">
        <f aca="true">IF(ISBLANK(OFFSET('Raw Data'!$A$3,MATCH('Data above threshold'!$A22,'Raw Data'!$B$4:$B$185,0),MATCH('Data above threshold'!AD$4,'Raw Data'!$3:$3,0)-1)),"",OFFSET('Raw Data'!$A$3,MATCH('Data above threshold'!$A22,'Raw Data'!$B$4:$B$185,0),MATCH('Data above threshold'!AD$4,'Raw Data'!$3:$3,0)-1))</f>
        <v>#N/A</v>
      </c>
      <c r="AE22" s="107" t="n">
        <f aca="true">IF(ISBLANK(OFFSET('Raw Data'!$A$3,MATCH('Data above threshold'!$A22,'Raw Data'!$B$4:$B$185,0),MATCH('Data above threshold'!AE$4,'Raw Data'!$3:$3,0)-1)),"",OFFSET('Raw Data'!$A$3,MATCH('Data above threshold'!$A22,'Raw Data'!$B$4:$B$185,0),MATCH('Data above threshold'!AE$4,'Raw Data'!$3:$3,0)-1))</f>
        <v>0.68</v>
      </c>
      <c r="AF22" s="107" t="n">
        <f aca="true">IF(ISBLANK(OFFSET('Raw Data'!$A$3,MATCH('Data above threshold'!$A22,'Raw Data'!$B$4:$B$185,0),MATCH('Data above threshold'!AF$4,'Raw Data'!$3:$3,0)-1)),"",OFFSET('Raw Data'!$A$3,MATCH('Data above threshold'!$A22,'Raw Data'!$B$4:$B$185,0),MATCH('Data above threshold'!AF$4,'Raw Data'!$3:$3,0)-1))</f>
        <v>0.89</v>
      </c>
      <c r="AG22" s="107" t="n">
        <f aca="true">IF(ISBLANK(OFFSET('Raw Data'!$A$3,MATCH('Data above threshold'!$A22,'Raw Data'!$B$4:$B$185,0),MATCH('Data above threshold'!AG$4,'Raw Data'!$3:$3,0)-1)),"",OFFSET('Raw Data'!$A$3,MATCH('Data above threshold'!$A22,'Raw Data'!$B$4:$B$185,0),MATCH('Data above threshold'!AG$4,'Raw Data'!$3:$3,0)-1))</f>
        <v>0.99</v>
      </c>
      <c r="AH22" s="107" t="n">
        <f aca="true">IF(ISBLANK(OFFSET('Raw Data'!$A$3,MATCH('Data above threshold'!$A22,'Raw Data'!$B$4:$B$185,0),MATCH('Data above threshold'!AH$4,'Raw Data'!$3:$3,0)-1)),"",OFFSET('Raw Data'!$A$3,MATCH('Data above threshold'!$A22,'Raw Data'!$B$4:$B$185,0),MATCH('Data above threshold'!AH$4,'Raw Data'!$3:$3,0)-1))</f>
        <v>1</v>
      </c>
      <c r="AI22" s="107" t="n">
        <f aca="true">IF(ISBLANK(OFFSET('Raw Data'!$A$3,MATCH('Data above threshold'!$A22,'Raw Data'!$B$4:$B$185,0),MATCH('Data above threshold'!AI$4,'Raw Data'!$3:$3,0)-1)),"",OFFSET('Raw Data'!$A$3,MATCH('Data above threshold'!$A22,'Raw Data'!$B$4:$B$185,0),MATCH('Data above threshold'!AI$4,'Raw Data'!$3:$3,0)-1))</f>
        <v>0.56</v>
      </c>
      <c r="AJ22" s="107" t="n">
        <f aca="true">IF(ISBLANK(OFFSET('Raw Data'!$A$3,MATCH('Data above threshold'!$A22,'Raw Data'!$B$4:$B$185,0),MATCH('Data above threshold'!AJ$4,'Raw Data'!$3:$3,0)-1)),"",OFFSET('Raw Data'!$A$3,MATCH('Data above threshold'!$A22,'Raw Data'!$B$4:$B$185,0),MATCH('Data above threshold'!AJ$4,'Raw Data'!$3:$3,0)-1))</f>
        <v>0.43</v>
      </c>
      <c r="AK22" s="107" t="n">
        <f aca="true">IF(ISBLANK(OFFSET('Raw Data'!$A$3,MATCH('Data above threshold'!$A22,'Raw Data'!$B$4:$B$185,0),MATCH('Data above threshold'!AK$4,'Raw Data'!$3:$3,0)-1)),"",OFFSET('Raw Data'!$A$3,MATCH('Data above threshold'!$A22,'Raw Data'!$B$4:$B$185,0),MATCH('Data above threshold'!AK$4,'Raw Data'!$3:$3,0)-1))</f>
        <v>0.51</v>
      </c>
      <c r="AL22" s="107" t="n">
        <f aca="true">IF(ISBLANK(OFFSET('Raw Data'!$A$3,MATCH('Data above threshold'!$A22,'Raw Data'!$B$4:$B$185,0),MATCH('Data above threshold'!AL$4,'Raw Data'!$3:$3,0)-1)),"",OFFSET('Raw Data'!$A$3,MATCH('Data above threshold'!$A22,'Raw Data'!$B$4:$B$185,0),MATCH('Data above threshold'!AL$4,'Raw Data'!$3:$3,0)-1))</f>
        <v>0.94</v>
      </c>
      <c r="AM22" s="107" t="n">
        <f aca="true">IF(ISBLANK(OFFSET('Raw Data'!$A$3,MATCH('Data above threshold'!$A22,'Raw Data'!$B$4:$B$185,0),MATCH('Data above threshold'!AM$4,'Raw Data'!$3:$3,0)-1)),"",OFFSET('Raw Data'!$A$3,MATCH('Data above threshold'!$A22,'Raw Data'!$B$4:$B$185,0),MATCH('Data above threshold'!AM$4,'Raw Data'!$3:$3,0)-1))</f>
        <v>1</v>
      </c>
      <c r="AN22" s="107" t="e">
        <f aca="true">IF(ISBLANK(OFFSET('Raw Data'!$A$3,MATCH('Data above threshold'!$A22,'Raw Data'!$B$4:$B$185,0),MATCH('Data above threshold'!AN$4,'Raw Data'!$3:$3,0)-1)),"",OFFSET('Raw Data'!$A$3,MATCH('Data above threshold'!$A22,'Raw Data'!$B$4:$B$185,0),MATCH('Data above threshold'!AN$4,'Raw Data'!$3:$3,0)-1))</f>
        <v>#N/A</v>
      </c>
      <c r="AO22" s="107" t="n">
        <f aca="true">IF(ISBLANK(OFFSET('Raw Data'!$A$3,MATCH('Data above threshold'!$A22,'Raw Data'!$B$4:$B$185,0),MATCH('Data above threshold'!AO$4,'Raw Data'!$3:$3,0)-1)),"",OFFSET('Raw Data'!$A$3,MATCH('Data above threshold'!$A22,'Raw Data'!$B$4:$B$185,0),MATCH('Data above threshold'!AO$4,'Raw Data'!$3:$3,0)-1))</f>
        <v>0.94</v>
      </c>
      <c r="AP22" s="107" t="n">
        <f aca="true">IF(ISBLANK(OFFSET('Raw Data'!$A$3,MATCH('Data above threshold'!$A22,'Raw Data'!$B$4:$B$185,0),MATCH('Data above threshold'!AP$4,'Raw Data'!$3:$3,0)-1)),"",OFFSET('Raw Data'!$A$3,MATCH('Data above threshold'!$A22,'Raw Data'!$B$4:$B$185,0),MATCH('Data above threshold'!AP$4,'Raw Data'!$3:$3,0)-1))</f>
        <v>0.96</v>
      </c>
      <c r="AQ22" s="107" t="n">
        <f aca="true">IF(ISBLANK(OFFSET('Raw Data'!$A$3,MATCH('Data above threshold'!$A22,'Raw Data'!$B$4:$B$185,0),MATCH('Data above threshold'!AQ$4,'Raw Data'!$3:$3,0)-1)),"",OFFSET('Raw Data'!$A$3,MATCH('Data above threshold'!$A22,'Raw Data'!$B$4:$B$185,0),MATCH('Data above threshold'!AQ$4,'Raw Data'!$3:$3,0)-1))</f>
        <v>0.58</v>
      </c>
      <c r="AR22" s="107" t="n">
        <f aca="true">IF(ISBLANK(OFFSET('Raw Data'!$A$3,MATCH('Data above threshold'!$A22,'Raw Data'!$B$4:$B$185,0),MATCH('Data above threshold'!AR$4,'Raw Data'!$3:$3,0)-1)),"",OFFSET('Raw Data'!$A$3,MATCH('Data above threshold'!$A22,'Raw Data'!$B$4:$B$185,0),MATCH('Data above threshold'!AR$4,'Raw Data'!$3:$3,0)-1))</f>
        <v>0.23</v>
      </c>
      <c r="AS22" s="107" t="n">
        <f aca="true">IF(ISBLANK(OFFSET('Raw Data'!$A$3,MATCH('Data above threshold'!$A22,'Raw Data'!$B$4:$B$185,0),MATCH('Data above threshold'!AS$4,'Raw Data'!$3:$3,0)-1)),"",OFFSET('Raw Data'!$A$3,MATCH('Data above threshold'!$A22,'Raw Data'!$B$4:$B$185,0),MATCH('Data above threshold'!AS$4,'Raw Data'!$3:$3,0)-1))</f>
        <v>0.85</v>
      </c>
      <c r="AT22" s="107" t="e">
        <f aca="true">IF(ISBLANK(OFFSET('Raw Data'!$A$3,MATCH('Data above threshold'!$A22,'Raw Data'!$B$4:$B$185,0),MATCH('Data above threshold'!AT$4,'Raw Data'!$3:$3,0)-1)),"",OFFSET('Raw Data'!$A$3,MATCH('Data above threshold'!$A22,'Raw Data'!$B$4:$B$185,0),MATCH('Data above threshold'!AT$4,'Raw Data'!$3:$3,0)-1))</f>
        <v>#N/A</v>
      </c>
      <c r="AU22" s="107" t="n">
        <f aca="true">IF(ISBLANK(OFFSET('Raw Data'!$A$3,MATCH('Data above threshold'!$A22,'Raw Data'!$B$4:$B$185,0),MATCH('Data above threshold'!AU$4,'Raw Data'!$3:$3,0)-1)),"",OFFSET('Raw Data'!$A$3,MATCH('Data above threshold'!$A22,'Raw Data'!$B$4:$B$185,0),MATCH('Data above threshold'!AU$4,'Raw Data'!$3:$3,0)-1))</f>
        <v>0.86</v>
      </c>
      <c r="AV22" s="107" t="n">
        <f aca="true">IF(ISBLANK(OFFSET('Raw Data'!$A$3,MATCH('Data above threshold'!$A22,'Raw Data'!$B$4:$B$185,0),MATCH('Data above threshold'!AV$4,'Raw Data'!$3:$3,0)-1)),"",OFFSET('Raw Data'!$A$3,MATCH('Data above threshold'!$A22,'Raw Data'!$B$4:$B$185,0),MATCH('Data above threshold'!AV$4,'Raw Data'!$3:$3,0)-1))</f>
        <v>0.49</v>
      </c>
      <c r="AW22" s="107" t="n">
        <f aca="true">IF(ISBLANK(OFFSET('Raw Data'!$A$3,MATCH('Data above threshold'!$A22,'Raw Data'!$B$4:$B$185,0),MATCH('Data above threshold'!AW$4,'Raw Data'!$3:$3,0)-1)),"",OFFSET('Raw Data'!$A$3,MATCH('Data above threshold'!$A22,'Raw Data'!$B$4:$B$185,0),MATCH('Data above threshold'!AW$4,'Raw Data'!$3:$3,0)-1))</f>
        <v>0.8</v>
      </c>
      <c r="AX22" s="107" t="e">
        <f aca="true">IF(ISBLANK(OFFSET('Raw Data'!$A$3,MATCH('Data above threshold'!$A22,'Raw Data'!$B$4:$B$185,0),MATCH('Data above threshold'!AX$4,'Raw Data'!$3:$3,0)-1)),"",OFFSET('Raw Data'!$A$3,MATCH('Data above threshold'!$A22,'Raw Data'!$B$4:$B$185,0),MATCH('Data above threshold'!AX$4,'Raw Data'!$3:$3,0)-1))</f>
        <v>#N/A</v>
      </c>
      <c r="AY22" s="107" t="n">
        <f aca="true">IF(ISBLANK(OFFSET('Raw Data'!$A$3,MATCH('Data above threshold'!$A22,'Raw Data'!$B$4:$B$185,0),MATCH('Data above threshold'!AY$4,'Raw Data'!$3:$3,0)-1)),"",OFFSET('Raw Data'!$A$3,MATCH('Data above threshold'!$A22,'Raw Data'!$B$4:$B$185,0),MATCH('Data above threshold'!AY$4,'Raw Data'!$3:$3,0)-1))</f>
        <v>0.94</v>
      </c>
      <c r="AZ22" s="107" t="e">
        <f aca="true">IF(ISBLANK(OFFSET('Raw Data'!$A$3,MATCH('Data above threshold'!$A22,'Raw Data'!$B$4:$B$185,0),MATCH('Data above threshold'!AZ$4,'Raw Data'!$3:$3,0)-1)),"",OFFSET('Raw Data'!$A$3,MATCH('Data above threshold'!$A22,'Raw Data'!$B$4:$B$185,0),MATCH('Data above threshold'!AZ$4,'Raw Data'!$3:$3,0)-1))</f>
        <v>#N/A</v>
      </c>
      <c r="BA22" s="107" t="n">
        <f aca="true">IF(ISBLANK(OFFSET('Raw Data'!$A$3,MATCH('Data above threshold'!$A22,'Raw Data'!$B$4:$B$185,0),MATCH('Data above threshold'!BA$4,'Raw Data'!$3:$3,0)-1)),"",OFFSET('Raw Data'!$A$3,MATCH('Data above threshold'!$A22,'Raw Data'!$B$4:$B$185,0),MATCH('Data above threshold'!BA$4,'Raw Data'!$3:$3,0)-1))</f>
        <v>0.98</v>
      </c>
      <c r="BB22" s="107" t="n">
        <f aca="true">IF(ISBLANK(OFFSET('Raw Data'!$A$3,MATCH('Data above threshold'!$A22,'Raw Data'!$B$4:$B$185,0),MATCH('Data above threshold'!BB$4,'Raw Data'!$3:$3,0)-1)),"",OFFSET('Raw Data'!$A$3,MATCH('Data above threshold'!$A22,'Raw Data'!$B$4:$B$185,0),MATCH('Data above threshold'!BB$4,'Raw Data'!$3:$3,0)-1))</f>
        <v>0.82</v>
      </c>
      <c r="BC22" s="107" t="n">
        <f aca="true">IF(ISBLANK(OFFSET('Raw Data'!$A$3,MATCH('Data above threshold'!$A22,'Raw Data'!$B$4:$B$185,0),MATCH('Data above threshold'!BC$4,'Raw Data'!$3:$3,0)-1)),"",OFFSET('Raw Data'!$A$3,MATCH('Data above threshold'!$A22,'Raw Data'!$B$4:$B$185,0),MATCH('Data above threshold'!BC$4,'Raw Data'!$3:$3,0)-1))</f>
        <v>0.95</v>
      </c>
      <c r="BD22" s="107" t="n">
        <f aca="true">IF(ISBLANK(OFFSET('Raw Data'!$A$3,MATCH('Data above threshold'!$A22,'Raw Data'!$B$4:$B$185,0),MATCH('Data above threshold'!BD$4,'Raw Data'!$3:$3,0)-1)),"",OFFSET('Raw Data'!$A$3,MATCH('Data above threshold'!$A22,'Raw Data'!$B$4:$B$185,0),MATCH('Data above threshold'!BD$4,'Raw Data'!$3:$3,0)-1))</f>
        <v>0.45</v>
      </c>
      <c r="BE22" s="107" t="n">
        <f aca="true">IF(ISBLANK(OFFSET('Raw Data'!$A$3,MATCH('Data above threshold'!$A22,'Raw Data'!$B$4:$B$185,0),MATCH('Data above threshold'!BE$4,'Raw Data'!$3:$3,0)-1)),"",OFFSET('Raw Data'!$A$3,MATCH('Data above threshold'!$A22,'Raw Data'!$B$4:$B$185,0),MATCH('Data above threshold'!BE$4,'Raw Data'!$3:$3,0)-1))</f>
        <v>0.37</v>
      </c>
      <c r="BF22" s="107" t="n">
        <f aca="true">IF(ISBLANK(OFFSET('Raw Data'!$A$3,MATCH('Data above threshold'!$A22,'Raw Data'!$B$4:$B$185,0),MATCH('Data above threshold'!BF$4,'Raw Data'!$3:$3,0)-1)),"",OFFSET('Raw Data'!$A$3,MATCH('Data above threshold'!$A22,'Raw Data'!$B$4:$B$185,0),MATCH('Data above threshold'!BF$4,'Raw Data'!$3:$3,0)-1))</f>
        <v>0.35</v>
      </c>
      <c r="BG22" s="107" t="n">
        <f aca="true">IF(ISBLANK(OFFSET('Raw Data'!$A$3,MATCH('Data above threshold'!$A22,'Raw Data'!$B$4:$B$185,0),MATCH('Data above threshold'!BG$4,'Raw Data'!$3:$3,0)-1)),"",OFFSET('Raw Data'!$A$3,MATCH('Data above threshold'!$A22,'Raw Data'!$B$4:$B$185,0),MATCH('Data above threshold'!BG$4,'Raw Data'!$3:$3,0)-1))</f>
        <v>0.97</v>
      </c>
      <c r="BH22" s="107" t="n">
        <f aca="true">IF(ISBLANK(OFFSET('Raw Data'!$A$3,MATCH('Data above threshold'!$A22,'Raw Data'!$B$4:$B$185,0),MATCH('Data above threshold'!BH$4,'Raw Data'!$3:$3,0)-1)),"",OFFSET('Raw Data'!$A$3,MATCH('Data above threshold'!$A22,'Raw Data'!$B$4:$B$185,0),MATCH('Data above threshold'!BH$4,'Raw Data'!$3:$3,0)-1))</f>
        <v>0.26</v>
      </c>
      <c r="BI22" s="107" t="n">
        <f aca="true">IF(ISBLANK(OFFSET('Raw Data'!$A$3,MATCH('Data above threshold'!$A22,'Raw Data'!$B$4:$B$185,0),MATCH('Data above threshold'!BI$4,'Raw Data'!$3:$3,0)-1)),"",OFFSET('Raw Data'!$A$3,MATCH('Data above threshold'!$A22,'Raw Data'!$B$4:$B$185,0),MATCH('Data above threshold'!BI$4,'Raw Data'!$3:$3,0)-1))</f>
        <v>0.42</v>
      </c>
      <c r="BJ22" s="107" t="n">
        <f aca="true">IF(ISBLANK(OFFSET('Raw Data'!$A$3,MATCH('Data above threshold'!$A22,'Raw Data'!$B$4:$B$185,0),MATCH('Data above threshold'!BJ$4,'Raw Data'!$3:$3,0)-1)),"",OFFSET('Raw Data'!$A$3,MATCH('Data above threshold'!$A22,'Raw Data'!$B$4:$B$185,0),MATCH('Data above threshold'!BJ$4,'Raw Data'!$3:$3,0)-1))</f>
        <v>0.9</v>
      </c>
      <c r="BK22" s="107" t="n">
        <f aca="true">IF(ISBLANK(OFFSET('Raw Data'!$A$3,MATCH('Data above threshold'!$A22,'Raw Data'!$B$4:$B$185,0),MATCH('Data above threshold'!BK$4,'Raw Data'!$3:$3,0)-1)),"",OFFSET('Raw Data'!$A$3,MATCH('Data above threshold'!$A22,'Raw Data'!$B$4:$B$185,0),MATCH('Data above threshold'!BK$4,'Raw Data'!$3:$3,0)-1))</f>
        <v>0.85</v>
      </c>
      <c r="BL22" s="107" t="n">
        <f aca="true">IF(ISBLANK(OFFSET('Raw Data'!$A$3,MATCH('Data above threshold'!$A22,'Raw Data'!$B$4:$B$185,0),MATCH('Data above threshold'!BL$4,'Raw Data'!$3:$3,0)-1)),"",OFFSET('Raw Data'!$A$3,MATCH('Data above threshold'!$A22,'Raw Data'!$B$4:$B$185,0),MATCH('Data above threshold'!BL$4,'Raw Data'!$3:$3,0)-1))</f>
        <v>0.81</v>
      </c>
      <c r="BM22" s="107" t="n">
        <f aca="true">IF(ISBLANK(OFFSET('Raw Data'!$A$3,MATCH('Data above threshold'!$A22,'Raw Data'!$B$4:$B$185,0),MATCH('Data above threshold'!BM$4,'Raw Data'!$3:$3,0)-1)),"",OFFSET('Raw Data'!$A$3,MATCH('Data above threshold'!$A22,'Raw Data'!$B$4:$B$185,0),MATCH('Data above threshold'!BM$4,'Raw Data'!$3:$3,0)-1))</f>
        <v>0.16</v>
      </c>
      <c r="BN22" s="107" t="n">
        <f aca="true">IF(ISBLANK(OFFSET('Raw Data'!$A$3,MATCH('Data above threshold'!$A22,'Raw Data'!$B$4:$B$185,0),MATCH('Data above threshold'!BN$4,'Raw Data'!$3:$3,0)-1)),"",OFFSET('Raw Data'!$A$3,MATCH('Data above threshold'!$A22,'Raw Data'!$B$4:$B$185,0),MATCH('Data above threshold'!BN$4,'Raw Data'!$3:$3,0)-1))</f>
        <v>0.4</v>
      </c>
      <c r="BO22" s="107" t="n">
        <f aca="true">IF(ISBLANK(OFFSET('Raw Data'!$A$3,MATCH('Data above threshold'!$A22,'Raw Data'!$B$4:$B$185,0),MATCH('Data above threshold'!BO$4,'Raw Data'!$3:$3,0)-1)),"",OFFSET('Raw Data'!$A$3,MATCH('Data above threshold'!$A22,'Raw Data'!$B$4:$B$185,0),MATCH('Data above threshold'!BO$4,'Raw Data'!$3:$3,0)-1))</f>
        <v>1</v>
      </c>
      <c r="BP22" s="107" t="n">
        <f aca="true">IF(ISBLANK(OFFSET('Raw Data'!$A$3,MATCH('Data above threshold'!$A22,'Raw Data'!$B$4:$B$185,0),MATCH('Data above threshold'!BP$4,'Raw Data'!$3:$3,0)-1)),"",OFFSET('Raw Data'!$A$3,MATCH('Data above threshold'!$A22,'Raw Data'!$B$4:$B$185,0),MATCH('Data above threshold'!BP$4,'Raw Data'!$3:$3,0)-1))</f>
        <v>1</v>
      </c>
      <c r="BQ22" s="107" t="n">
        <f aca="true">IF(ISBLANK(OFFSET('Raw Data'!$A$3,MATCH('Data above threshold'!$A22,'Raw Data'!$B$4:$B$185,0),MATCH('Data above threshold'!BQ$4,'Raw Data'!$3:$3,0)-1)),"",OFFSET('Raw Data'!$A$3,MATCH('Data above threshold'!$A22,'Raw Data'!$B$4:$B$185,0),MATCH('Data above threshold'!BQ$4,'Raw Data'!$3:$3,0)-1))</f>
        <v>0.99</v>
      </c>
      <c r="BR22" s="107" t="n">
        <f aca="true">IF(ISBLANK(OFFSET('Raw Data'!$A$3,MATCH('Data above threshold'!$A22,'Raw Data'!$B$4:$B$185,0),MATCH('Data above threshold'!BR$4,'Raw Data'!$3:$3,0)-1)),"",OFFSET('Raw Data'!$A$3,MATCH('Data above threshold'!$A22,'Raw Data'!$B$4:$B$185,0),MATCH('Data above threshold'!BR$4,'Raw Data'!$3:$3,0)-1))</f>
        <v>0.21</v>
      </c>
      <c r="BS22" s="107" t="n">
        <f aca="true">IF(ISBLANK(OFFSET('Raw Data'!$A$3,MATCH('Data above threshold'!$A22,'Raw Data'!$B$4:$B$185,0),MATCH('Data above threshold'!BS$4,'Raw Data'!$3:$3,0)-1)),"",OFFSET('Raw Data'!$A$3,MATCH('Data above threshold'!$A22,'Raw Data'!$B$4:$B$185,0),MATCH('Data above threshold'!BS$4,'Raw Data'!$3:$3,0)-1))</f>
        <v>0.46</v>
      </c>
      <c r="BT22" s="107" t="n">
        <f aca="true">IF(ISBLANK(OFFSET('Raw Data'!$A$3,MATCH('Data above threshold'!$A22,'Raw Data'!$B$4:$B$185,0),MATCH('Data above threshold'!BT$4,'Raw Data'!$3:$3,0)-1)),"",OFFSET('Raw Data'!$A$3,MATCH('Data above threshold'!$A22,'Raw Data'!$B$4:$B$185,0),MATCH('Data above threshold'!BT$4,'Raw Data'!$3:$3,0)-1))</f>
        <v>0.43</v>
      </c>
      <c r="BU22" s="107" t="n">
        <f aca="true">IF(ISBLANK(OFFSET('Raw Data'!$A$3,MATCH('Data above threshold'!$A22,'Raw Data'!$B$4:$B$185,0),MATCH('Data above threshold'!BU$4,'Raw Data'!$3:$3,0)-1)),"",OFFSET('Raw Data'!$A$3,MATCH('Data above threshold'!$A22,'Raw Data'!$B$4:$B$185,0),MATCH('Data above threshold'!BU$4,'Raw Data'!$3:$3,0)-1))</f>
        <v>0.34</v>
      </c>
      <c r="BV22" s="107" t="e">
        <f aca="true">IF(ISBLANK(OFFSET('Raw Data'!$A$3,MATCH('Data above threshold'!$A22,'Raw Data'!$B$4:$B$185,0),MATCH('Data above threshold'!BV$4,'Raw Data'!$3:$3,0)-1)),"",OFFSET('Raw Data'!$A$3,MATCH('Data above threshold'!$A22,'Raw Data'!$B$4:$B$185,0),MATCH('Data above threshold'!BV$4,'Raw Data'!$3:$3,0)-1))</f>
        <v>#N/A</v>
      </c>
      <c r="BW22" s="107" t="n">
        <f aca="true">IF(ISBLANK(OFFSET('Raw Data'!$A$3,MATCH('Data above threshold'!$A22,'Raw Data'!$B$4:$B$185,0),MATCH('Data above threshold'!BW$4,'Raw Data'!$3:$3,0)-1)),"",OFFSET('Raw Data'!$A$3,MATCH('Data above threshold'!$A22,'Raw Data'!$B$4:$B$185,0),MATCH('Data above threshold'!BW$4,'Raw Data'!$3:$3,0)-1))</f>
        <v>0.87</v>
      </c>
      <c r="BX22" s="107" t="n">
        <f aca="true">IF(ISBLANK(OFFSET('Raw Data'!$A$3,MATCH('Data above threshold'!$A22,'Raw Data'!$B$4:$B$185,0),MATCH('Data above threshold'!BX$4,'Raw Data'!$3:$3,0)-1)),"",OFFSET('Raw Data'!$A$3,MATCH('Data above threshold'!$A22,'Raw Data'!$B$4:$B$185,0),MATCH('Data above threshold'!BX$4,'Raw Data'!$3:$3,0)-1))</f>
        <v>0.92</v>
      </c>
      <c r="BY22" s="107" t="n">
        <f aca="true">IF(ISBLANK(OFFSET('Raw Data'!$A$3,MATCH('Data above threshold'!$A22,'Raw Data'!$B$4:$B$185,0),MATCH('Data above threshold'!BY$4,'Raw Data'!$3:$3,0)-1)),"",OFFSET('Raw Data'!$A$3,MATCH('Data above threshold'!$A22,'Raw Data'!$B$4:$B$185,0),MATCH('Data above threshold'!BY$4,'Raw Data'!$3:$3,0)-1))</f>
        <v>0.58</v>
      </c>
      <c r="BZ22" s="107" t="n">
        <f aca="true">IF(ISBLANK(OFFSET('Raw Data'!$A$3,MATCH('Data above threshold'!$A22,'Raw Data'!$B$4:$B$185,0),MATCH('Data above threshold'!BZ$4,'Raw Data'!$3:$3,0)-1)),"",OFFSET('Raw Data'!$A$3,MATCH('Data above threshold'!$A22,'Raw Data'!$B$4:$B$185,0),MATCH('Data above threshold'!BZ$4,'Raw Data'!$3:$3,0)-1))</f>
        <v>0.76</v>
      </c>
      <c r="CA22" s="107" t="n">
        <f aca="true">IF(ISBLANK(OFFSET('Raw Data'!$A$3,MATCH('Data above threshold'!$A22,'Raw Data'!$B$4:$B$185,0),MATCH('Data above threshold'!CA$4,'Raw Data'!$3:$3,0)-1)),"",OFFSET('Raw Data'!$A$3,MATCH('Data above threshold'!$A22,'Raw Data'!$B$4:$B$185,0),MATCH('Data above threshold'!CA$4,'Raw Data'!$3:$3,0)-1))</f>
        <v>0.5</v>
      </c>
      <c r="CB22" s="107" t="e">
        <f aca="true">IF(ISBLANK(OFFSET('Raw Data'!$A$3,MATCH('Data above threshold'!$A22,'Raw Data'!$B$4:$B$185,0),MATCH('Data above threshold'!CB$4,'Raw Data'!$3:$3,0)-1)),"",OFFSET('Raw Data'!$A$3,MATCH('Data above threshold'!$A22,'Raw Data'!$B$4:$B$185,0),MATCH('Data above threshold'!CB$4,'Raw Data'!$3:$3,0)-1))</f>
        <v>#N/A</v>
      </c>
      <c r="CC22" s="107" t="n">
        <f aca="true">IF(ISBLANK(OFFSET('Raw Data'!$A$3,MATCH('Data above threshold'!$A22,'Raw Data'!$B$4:$B$185,0),MATCH('Data above threshold'!CC$4,'Raw Data'!$3:$3,0)-1)),"",OFFSET('Raw Data'!$A$3,MATCH('Data above threshold'!$A22,'Raw Data'!$B$4:$B$185,0),MATCH('Data above threshold'!CC$4,'Raw Data'!$3:$3,0)-1))</f>
        <v>0.42</v>
      </c>
      <c r="CD22" s="107" t="n">
        <f aca="true">IF(ISBLANK(OFFSET('Raw Data'!$A$3,MATCH('Data above threshold'!$A22,'Raw Data'!$B$4:$B$185,0),MATCH('Data above threshold'!CD$4,'Raw Data'!$3:$3,0)-1)),"",OFFSET('Raw Data'!$A$3,MATCH('Data above threshold'!$A22,'Raw Data'!$B$4:$B$185,0),MATCH('Data above threshold'!CD$4,'Raw Data'!$3:$3,0)-1))</f>
        <v>0.98</v>
      </c>
      <c r="CE22" s="107" t="n">
        <f aca="true">IF(ISBLANK(OFFSET('Raw Data'!$A$3,MATCH('Data above threshold'!$A22,'Raw Data'!$B$4:$B$185,0),MATCH('Data above threshold'!CE$4,'Raw Data'!$3:$3,0)-1)),"",OFFSET('Raw Data'!$A$3,MATCH('Data above threshold'!$A22,'Raw Data'!$B$4:$B$185,0),MATCH('Data above threshold'!CE$4,'Raw Data'!$3:$3,0)-1))</f>
        <v>0.71</v>
      </c>
      <c r="CF22" s="107" t="e">
        <f aca="true">IF(ISBLANK(OFFSET('Raw Data'!$A$3,MATCH('Data above threshold'!$A22,'Raw Data'!$B$4:$B$185,0),MATCH('Data above threshold'!CF$4,'Raw Data'!$3:$3,0)-1)),"",OFFSET('Raw Data'!$A$3,MATCH('Data above threshold'!$A22,'Raw Data'!$B$4:$B$185,0),MATCH('Data above threshold'!CF$4,'Raw Data'!$3:$3,0)-1))</f>
        <v>#N/A</v>
      </c>
      <c r="CG22" s="107" t="n">
        <f aca="true">IF(ISBLANK(OFFSET('Raw Data'!$A$3,MATCH('Data above threshold'!$A22,'Raw Data'!$B$4:$B$185,0),MATCH('Data above threshold'!CG$4,'Raw Data'!$3:$3,0)-1)),"",OFFSET('Raw Data'!$A$3,MATCH('Data above threshold'!$A22,'Raw Data'!$B$4:$B$185,0),MATCH('Data above threshold'!CG$4,'Raw Data'!$3:$3,0)-1))</f>
        <v>0.98</v>
      </c>
      <c r="CH22" s="107" t="n">
        <f aca="true">IF(ISBLANK(OFFSET('Raw Data'!$A$3,MATCH('Data above threshold'!$A22,'Raw Data'!$B$4:$B$185,0),MATCH('Data above threshold'!CH$4,'Raw Data'!$3:$3,0)-1)),"",OFFSET('Raw Data'!$A$3,MATCH('Data above threshold'!$A22,'Raw Data'!$B$4:$B$185,0),MATCH('Data above threshold'!CH$4,'Raw Data'!$3:$3,0)-1))</f>
        <v>1</v>
      </c>
      <c r="CI22" s="107" t="n">
        <f aca="true">IF(ISBLANK(OFFSET('Raw Data'!$A$3,MATCH('Data above threshold'!$A22,'Raw Data'!$B$4:$B$185,0),MATCH('Data above threshold'!CI$4,'Raw Data'!$3:$3,0)-1)),"",OFFSET('Raw Data'!$A$3,MATCH('Data above threshold'!$A22,'Raw Data'!$B$4:$B$185,0),MATCH('Data above threshold'!CI$4,'Raw Data'!$3:$3,0)-1))</f>
        <v>0.22</v>
      </c>
      <c r="CJ22" s="107" t="n">
        <f aca="true">IF(ISBLANK(OFFSET('Raw Data'!$A$3,MATCH('Data above threshold'!$A22,'Raw Data'!$B$4:$B$185,0),MATCH('Data above threshold'!CJ$4,'Raw Data'!$3:$3,0)-1)),"",OFFSET('Raw Data'!$A$3,MATCH('Data above threshold'!$A22,'Raw Data'!$B$4:$B$185,0),MATCH('Data above threshold'!CJ$4,'Raw Data'!$3:$3,0)-1))</f>
        <v>0.45</v>
      </c>
      <c r="CK22" s="107" t="n">
        <f aca="true">IF(ISBLANK(OFFSET('Raw Data'!$A$3,MATCH('Data above threshold'!$A22,'Raw Data'!$B$4:$B$185,0),MATCH('Data above threshold'!CK$4,'Raw Data'!$3:$3,0)-1)),"",OFFSET('Raw Data'!$A$3,MATCH('Data above threshold'!$A22,'Raw Data'!$B$4:$B$185,0),MATCH('Data above threshold'!CK$4,'Raw Data'!$3:$3,0)-1))</f>
        <v>0.47</v>
      </c>
      <c r="CL22" s="107" t="n">
        <f aca="true">IF(ISBLANK(OFFSET('Raw Data'!$A$3,MATCH('Data above threshold'!$A22,'Raw Data'!$B$4:$B$185,0),MATCH('Data above threshold'!CL$4,'Raw Data'!$3:$3,0)-1)),"",OFFSET('Raw Data'!$A$3,MATCH('Data above threshold'!$A22,'Raw Data'!$B$4:$B$185,0),MATCH('Data above threshold'!CL$4,'Raw Data'!$3:$3,0)-1))</f>
        <v>0.69</v>
      </c>
      <c r="CM22" s="107" t="n">
        <f aca="true">IF(ISBLANK(OFFSET('Raw Data'!$A$3,MATCH('Data above threshold'!$A22,'Raw Data'!$B$4:$B$185,0),MATCH('Data above threshold'!CM$4,'Raw Data'!$3:$3,0)-1)),"",OFFSET('Raw Data'!$A$3,MATCH('Data above threshold'!$A22,'Raw Data'!$B$4:$B$185,0),MATCH('Data above threshold'!CM$4,'Raw Data'!$3:$3,0)-1))</f>
        <v>0.64</v>
      </c>
      <c r="CN22" s="107" t="n">
        <f aca="true">IF(ISBLANK(OFFSET('Raw Data'!$A$3,MATCH('Data above threshold'!$A22,'Raw Data'!$B$4:$B$185,0),MATCH('Data above threshold'!CN$4,'Raw Data'!$3:$3,0)-1)),"",OFFSET('Raw Data'!$A$3,MATCH('Data above threshold'!$A22,'Raw Data'!$B$4:$B$185,0),MATCH('Data above threshold'!CN$4,'Raw Data'!$3:$3,0)-1))</f>
        <v>0.93</v>
      </c>
      <c r="CO22" s="107" t="n">
        <f aca="true">IF(ISBLANK(OFFSET('Raw Data'!$A$3,MATCH('Data above threshold'!$A22,'Raw Data'!$B$4:$B$185,0),MATCH('Data above threshold'!CO$4,'Raw Data'!$3:$3,0)-1)),"",OFFSET('Raw Data'!$A$3,MATCH('Data above threshold'!$A22,'Raw Data'!$B$4:$B$185,0),MATCH('Data above threshold'!CO$4,'Raw Data'!$3:$3,0)-1))</f>
        <v>0.31</v>
      </c>
      <c r="CP22" s="107" t="e">
        <f aca="true">IF(ISBLANK(OFFSET('Raw Data'!$A$3,MATCH('Data above threshold'!$A22,'Raw Data'!$B$4:$B$185,0),MATCH('Data above threshold'!CP$4,'Raw Data'!$3:$3,0)-1)),"",OFFSET('Raw Data'!$A$3,MATCH('Data above threshold'!$A22,'Raw Data'!$B$4:$B$185,0),MATCH('Data above threshold'!CP$4,'Raw Data'!$3:$3,0)-1))</f>
        <v>#N/A</v>
      </c>
      <c r="CQ22" s="107" t="n">
        <f aca="true">IF(ISBLANK(OFFSET('Raw Data'!$A$3,MATCH('Data above threshold'!$A22,'Raw Data'!$B$4:$B$185,0),MATCH('Data above threshold'!CQ$4,'Raw Data'!$3:$3,0)-1)),"",OFFSET('Raw Data'!$A$3,MATCH('Data above threshold'!$A22,'Raw Data'!$B$4:$B$185,0),MATCH('Data above threshold'!CQ$4,'Raw Data'!$3:$3,0)-1))</f>
        <v>0.46</v>
      </c>
      <c r="CR22" s="107" t="n">
        <f aca="true">IF(ISBLANK(OFFSET('Raw Data'!$A$3,MATCH('Data above threshold'!$A22,'Raw Data'!$B$4:$B$185,0),MATCH('Data above threshold'!CR$4,'Raw Data'!$3:$3,0)-1)),"",OFFSET('Raw Data'!$A$3,MATCH('Data above threshold'!$A22,'Raw Data'!$B$4:$B$185,0),MATCH('Data above threshold'!CR$4,'Raw Data'!$3:$3,0)-1))</f>
        <v>0.55</v>
      </c>
    </row>
    <row r="23" s="103" customFormat="true" ht="15.5" hidden="false" customHeight="false" outlineLevel="0" collapsed="false">
      <c r="A23" s="107" t="n">
        <v>1230</v>
      </c>
      <c r="B23" s="107" t="n">
        <v>3</v>
      </c>
      <c r="C23" s="107" t="str">
        <f aca="true">IF(ISBLANK(OFFSET('Raw Data'!$A$3,MATCH('Data above threshold'!$A23,'Raw Data'!$B$4:$B$185,0),MATCH('Data above threshold'!C$4,'Raw Data'!$3:$3,0)-1)),"",OFFSET('Raw Data'!$A$3,MATCH('Data above threshold'!$A23,'Raw Data'!$B$4:$B$185,0),MATCH('Data above threshold'!C$4,'Raw Data'!$3:$3,0)-1))</f>
        <v>Access to healthcare</v>
      </c>
      <c r="D23" s="107" t="str">
        <f aca="true">IF(ISBLANK(OFFSET('Raw Data'!$A$3,MATCH('Data above threshold'!$A23,'Raw Data'!$B$4:$B$185,0),MATCH('Data above threshold'!D$4,'Raw Data'!$3:$3,0)-1)),"",OFFSET('Raw Data'!$A$3,MATCH('Data above threshold'!$A23,'Raw Data'!$B$4:$B$185,0),MATCH('Data above threshold'!D$4,'Raw Data'!$3:$3,0)-1))</f>
        <v/>
      </c>
      <c r="E23" s="107" t="str">
        <f aca="true">IF(ISBLANK(OFFSET('Raw Data'!$A$3,MATCH('Data above threshold'!$A23,'Raw Data'!$B$4:$B$185,0),MATCH('Data above threshold'!E$4,'Raw Data'!$3:$3,0)-1)),"",OFFSET('Raw Data'!$A$3,MATCH('Data above threshold'!$A23,'Raw Data'!$B$4:$B$185,0),MATCH('Data above threshold'!E$4,'Raw Data'!$3:$3,0)-1))</f>
        <v/>
      </c>
      <c r="F23" s="107" t="str">
        <f aca="true">IF(ISBLANK(OFFSET('Raw Data'!$A$3,MATCH('Data above threshold'!$A23,'Raw Data'!$B$4:$B$185,0),MATCH('Data above threshold'!F$4,'Raw Data'!$3:$3,0)-1)),"",OFFSET('Raw Data'!$A$3,MATCH('Data above threshold'!$A23,'Raw Data'!$B$4:$B$185,0),MATCH('Data above threshold'!F$4,'Raw Data'!$3:$3,0)-1))</f>
        <v/>
      </c>
      <c r="G23" s="107" t="str">
        <f aca="true">IF(ISBLANK(OFFSET('Raw Data'!$A$3,MATCH('Data above threshold'!$A23,'Raw Data'!$B$4:$B$185,0),MATCH('Data above threshold'!G$4,'Raw Data'!$3:$3,0)-1)),"",OFFSET('Raw Data'!$A$3,MATCH('Data above threshold'!$A23,'Raw Data'!$B$4:$B$185,0),MATCH('Data above threshold'!G$4,'Raw Data'!$3:$3,0)-1))</f>
        <v/>
      </c>
      <c r="H23" s="107" t="str">
        <f aca="true">IF(ISBLANK(OFFSET('Raw Data'!$A$3,MATCH('Data above threshold'!$A23,'Raw Data'!$B$4:$B$185,0),MATCH('Data above threshold'!H$4,'Raw Data'!$3:$3,0)-1)),"",OFFSET('Raw Data'!$A$3,MATCH('Data above threshold'!$A23,'Raw Data'!$B$4:$B$185,0),MATCH('Data above threshold'!H$4,'Raw Data'!$3:$3,0)-1))</f>
        <v/>
      </c>
      <c r="I23" s="107" t="str">
        <f aca="true">IF(ISBLANK(OFFSET('Raw Data'!$A$3,MATCH('Data above threshold'!$A23,'Raw Data'!$B$4:$B$185,0),MATCH('Data above threshold'!I$4,'Raw Data'!$3:$3,0)-1)),"",OFFSET('Raw Data'!$A$3,MATCH('Data above threshold'!$A23,'Raw Data'!$B$4:$B$185,0),MATCH('Data above threshold'!I$4,'Raw Data'!$3:$3,0)-1))</f>
        <v/>
      </c>
      <c r="J23" s="107" t="str">
        <f aca="true">IF(ISBLANK(OFFSET('Raw Data'!$A$3,MATCH('Data above threshold'!$A23,'Raw Data'!$B$4:$B$185,0),MATCH('Data above threshold'!J$4,'Raw Data'!$3:$3,0)-1)),"",OFFSET('Raw Data'!$A$3,MATCH('Data above threshold'!$A23,'Raw Data'!$B$4:$B$185,0),MATCH('Data above threshold'!J$4,'Raw Data'!$3:$3,0)-1))</f>
        <v/>
      </c>
      <c r="K23" s="107" t="str">
        <f aca="true">IF(ISBLANK(OFFSET('Raw Data'!$A$3,MATCH('Data above threshold'!$A23,'Raw Data'!$B$4:$B$185,0),MATCH('Data above threshold'!K$4,'Raw Data'!$3:$3,0)-1)),"",OFFSET('Raw Data'!$A$3,MATCH('Data above threshold'!$A23,'Raw Data'!$B$4:$B$185,0),MATCH('Data above threshold'!K$4,'Raw Data'!$3:$3,0)-1))</f>
        <v/>
      </c>
      <c r="L23" s="107" t="str">
        <f aca="true">IF(ISBLANK(OFFSET('Raw Data'!$A$3,MATCH('Data above threshold'!$A23,'Raw Data'!$B$4:$B$185,0),MATCH('Data above threshold'!L$4,'Raw Data'!$3:$3,0)-1)),"",OFFSET('Raw Data'!$A$3,MATCH('Data above threshold'!$A23,'Raw Data'!$B$4:$B$185,0),MATCH('Data above threshold'!L$4,'Raw Data'!$3:$3,0)-1))</f>
        <v/>
      </c>
      <c r="M23" s="105" t="str">
        <f aca="false" t="array" ref="M23:M23">IFERROR(SKEW(IF(ISNUMBER(Q23:CR23),Q23:CR23,"")),"")</f>
        <v/>
      </c>
      <c r="N23" s="107"/>
      <c r="O23" s="107" t="str">
        <f aca="true">IF(ISBLANK(OFFSET('Raw Data'!$A$3,MATCH('Data above threshold'!$A23,'Raw Data'!$B$4:$B$185,0),MATCH('Data above threshold'!O$4,'Raw Data'!$3:$3,0)-1)),"",OFFSET('Raw Data'!$A$3,MATCH('Data above threshold'!$A23,'Raw Data'!$B$4:$B$185,0),MATCH('Data above threshold'!O$4,'Raw Data'!$3:$3,0)-1))</f>
        <v/>
      </c>
      <c r="P23" s="106" t="str">
        <f aca="false" t="array" ref="P23:P23">IF(B23&lt;4,"",1-IFERROR(SUM(ISNUMBER(Q23:CR23)*(1-$Q$3:$CR$3))/COUNTIF($Q$3:$CR$3,0),0))</f>
        <v/>
      </c>
      <c r="Q23" s="107" t="str">
        <f aca="true">IF(ISBLANK(OFFSET('Raw Data'!$A$3,MATCH('Data above threshold'!$A23,'Raw Data'!$B$4:$B$185,0),MATCH('Data above threshold'!Q$4,'Raw Data'!$3:$3,0)-1)),"",OFFSET('Raw Data'!$A$3,MATCH('Data above threshold'!$A23,'Raw Data'!$B$4:$B$185,0),MATCH('Data above threshold'!Q$4,'Raw Data'!$3:$3,0)-1))</f>
        <v/>
      </c>
      <c r="R23" s="107" t="str">
        <f aca="true">IF(ISBLANK(OFFSET('Raw Data'!$A$3,MATCH('Data above threshold'!$A23,'Raw Data'!$B$4:$B$185,0),MATCH('Data above threshold'!R$4,'Raw Data'!$3:$3,0)-1)),"",OFFSET('Raw Data'!$A$3,MATCH('Data above threshold'!$A23,'Raw Data'!$B$4:$B$185,0),MATCH('Data above threshold'!R$4,'Raw Data'!$3:$3,0)-1))</f>
        <v/>
      </c>
      <c r="S23" s="107" t="str">
        <f aca="true">IF(ISBLANK(OFFSET('Raw Data'!$A$3,MATCH('Data above threshold'!$A23,'Raw Data'!$B$4:$B$185,0),MATCH('Data above threshold'!S$4,'Raw Data'!$3:$3,0)-1)),"",OFFSET('Raw Data'!$A$3,MATCH('Data above threshold'!$A23,'Raw Data'!$B$4:$B$185,0),MATCH('Data above threshold'!S$4,'Raw Data'!$3:$3,0)-1))</f>
        <v/>
      </c>
      <c r="T23" s="107" t="str">
        <f aca="true">IF(ISBLANK(OFFSET('Raw Data'!$A$3,MATCH('Data above threshold'!$A23,'Raw Data'!$B$4:$B$185,0),MATCH('Data above threshold'!T$4,'Raw Data'!$3:$3,0)-1)),"",OFFSET('Raw Data'!$A$3,MATCH('Data above threshold'!$A23,'Raw Data'!$B$4:$B$185,0),MATCH('Data above threshold'!T$4,'Raw Data'!$3:$3,0)-1))</f>
        <v/>
      </c>
      <c r="U23" s="107" t="str">
        <f aca="true">IF(ISBLANK(OFFSET('Raw Data'!$A$3,MATCH('Data above threshold'!$A23,'Raw Data'!$B$4:$B$185,0),MATCH('Data above threshold'!U$4,'Raw Data'!$3:$3,0)-1)),"",OFFSET('Raw Data'!$A$3,MATCH('Data above threshold'!$A23,'Raw Data'!$B$4:$B$185,0),MATCH('Data above threshold'!U$4,'Raw Data'!$3:$3,0)-1))</f>
        <v/>
      </c>
      <c r="V23" s="107" t="str">
        <f aca="true">IF(ISBLANK(OFFSET('Raw Data'!$A$3,MATCH('Data above threshold'!$A23,'Raw Data'!$B$4:$B$185,0),MATCH('Data above threshold'!V$4,'Raw Data'!$3:$3,0)-1)),"",OFFSET('Raw Data'!$A$3,MATCH('Data above threshold'!$A23,'Raw Data'!$B$4:$B$185,0),MATCH('Data above threshold'!V$4,'Raw Data'!$3:$3,0)-1))</f>
        <v/>
      </c>
      <c r="W23" s="107" t="str">
        <f aca="true">IF(ISBLANK(OFFSET('Raw Data'!$A$3,MATCH('Data above threshold'!$A23,'Raw Data'!$B$4:$B$185,0),MATCH('Data above threshold'!W$4,'Raw Data'!$3:$3,0)-1)),"",OFFSET('Raw Data'!$A$3,MATCH('Data above threshold'!$A23,'Raw Data'!$B$4:$B$185,0),MATCH('Data above threshold'!W$4,'Raw Data'!$3:$3,0)-1))</f>
        <v/>
      </c>
      <c r="X23" s="107" t="str">
        <f aca="true">IF(ISBLANK(OFFSET('Raw Data'!$A$3,MATCH('Data above threshold'!$A23,'Raw Data'!$B$4:$B$185,0),MATCH('Data above threshold'!X$4,'Raw Data'!$3:$3,0)-1)),"",OFFSET('Raw Data'!$A$3,MATCH('Data above threshold'!$A23,'Raw Data'!$B$4:$B$185,0),MATCH('Data above threshold'!X$4,'Raw Data'!$3:$3,0)-1))</f>
        <v/>
      </c>
      <c r="Y23" s="107" t="str">
        <f aca="true">IF(ISBLANK(OFFSET('Raw Data'!$A$3,MATCH('Data above threshold'!$A23,'Raw Data'!$B$4:$B$185,0),MATCH('Data above threshold'!Y$4,'Raw Data'!$3:$3,0)-1)),"",OFFSET('Raw Data'!$A$3,MATCH('Data above threshold'!$A23,'Raw Data'!$B$4:$B$185,0),MATCH('Data above threshold'!Y$4,'Raw Data'!$3:$3,0)-1))</f>
        <v/>
      </c>
      <c r="Z23" s="107" t="str">
        <f aca="true">IF(ISBLANK(OFFSET('Raw Data'!$A$3,MATCH('Data above threshold'!$A23,'Raw Data'!$B$4:$B$185,0),MATCH('Data above threshold'!Z$4,'Raw Data'!$3:$3,0)-1)),"",OFFSET('Raw Data'!$A$3,MATCH('Data above threshold'!$A23,'Raw Data'!$B$4:$B$185,0),MATCH('Data above threshold'!Z$4,'Raw Data'!$3:$3,0)-1))</f>
        <v/>
      </c>
      <c r="AA23" s="107" t="str">
        <f aca="true">IF(ISBLANK(OFFSET('Raw Data'!$A$3,MATCH('Data above threshold'!$A23,'Raw Data'!$B$4:$B$185,0),MATCH('Data above threshold'!AA$4,'Raw Data'!$3:$3,0)-1)),"",OFFSET('Raw Data'!$A$3,MATCH('Data above threshold'!$A23,'Raw Data'!$B$4:$B$185,0),MATCH('Data above threshold'!AA$4,'Raw Data'!$3:$3,0)-1))</f>
        <v/>
      </c>
      <c r="AB23" s="107" t="str">
        <f aca="true">IF(ISBLANK(OFFSET('Raw Data'!$A$3,MATCH('Data above threshold'!$A23,'Raw Data'!$B$4:$B$185,0),MATCH('Data above threshold'!AB$4,'Raw Data'!$3:$3,0)-1)),"",OFFSET('Raw Data'!$A$3,MATCH('Data above threshold'!$A23,'Raw Data'!$B$4:$B$185,0),MATCH('Data above threshold'!AB$4,'Raw Data'!$3:$3,0)-1))</f>
        <v/>
      </c>
      <c r="AC23" s="107" t="str">
        <f aca="true">IF(ISBLANK(OFFSET('Raw Data'!$A$3,MATCH('Data above threshold'!$A23,'Raw Data'!$B$4:$B$185,0),MATCH('Data above threshold'!AC$4,'Raw Data'!$3:$3,0)-1)),"",OFFSET('Raw Data'!$A$3,MATCH('Data above threshold'!$A23,'Raw Data'!$B$4:$B$185,0),MATCH('Data above threshold'!AC$4,'Raw Data'!$3:$3,0)-1))</f>
        <v/>
      </c>
      <c r="AD23" s="107" t="str">
        <f aca="true">IF(ISBLANK(OFFSET('Raw Data'!$A$3,MATCH('Data above threshold'!$A23,'Raw Data'!$B$4:$B$185,0),MATCH('Data above threshold'!AD$4,'Raw Data'!$3:$3,0)-1)),"",OFFSET('Raw Data'!$A$3,MATCH('Data above threshold'!$A23,'Raw Data'!$B$4:$B$185,0),MATCH('Data above threshold'!AD$4,'Raw Data'!$3:$3,0)-1))</f>
        <v/>
      </c>
      <c r="AE23" s="107" t="str">
        <f aca="true">IF(ISBLANK(OFFSET('Raw Data'!$A$3,MATCH('Data above threshold'!$A23,'Raw Data'!$B$4:$B$185,0),MATCH('Data above threshold'!AE$4,'Raw Data'!$3:$3,0)-1)),"",OFFSET('Raw Data'!$A$3,MATCH('Data above threshold'!$A23,'Raw Data'!$B$4:$B$185,0),MATCH('Data above threshold'!AE$4,'Raw Data'!$3:$3,0)-1))</f>
        <v/>
      </c>
      <c r="AF23" s="107" t="str">
        <f aca="true">IF(ISBLANK(OFFSET('Raw Data'!$A$3,MATCH('Data above threshold'!$A23,'Raw Data'!$B$4:$B$185,0),MATCH('Data above threshold'!AF$4,'Raw Data'!$3:$3,0)-1)),"",OFFSET('Raw Data'!$A$3,MATCH('Data above threshold'!$A23,'Raw Data'!$B$4:$B$185,0),MATCH('Data above threshold'!AF$4,'Raw Data'!$3:$3,0)-1))</f>
        <v/>
      </c>
      <c r="AG23" s="107" t="str">
        <f aca="true">IF(ISBLANK(OFFSET('Raw Data'!$A$3,MATCH('Data above threshold'!$A23,'Raw Data'!$B$4:$B$185,0),MATCH('Data above threshold'!AG$4,'Raw Data'!$3:$3,0)-1)),"",OFFSET('Raw Data'!$A$3,MATCH('Data above threshold'!$A23,'Raw Data'!$B$4:$B$185,0),MATCH('Data above threshold'!AG$4,'Raw Data'!$3:$3,0)-1))</f>
        <v/>
      </c>
      <c r="AH23" s="107" t="str">
        <f aca="true">IF(ISBLANK(OFFSET('Raw Data'!$A$3,MATCH('Data above threshold'!$A23,'Raw Data'!$B$4:$B$185,0),MATCH('Data above threshold'!AH$4,'Raw Data'!$3:$3,0)-1)),"",OFFSET('Raw Data'!$A$3,MATCH('Data above threshold'!$A23,'Raw Data'!$B$4:$B$185,0),MATCH('Data above threshold'!AH$4,'Raw Data'!$3:$3,0)-1))</f>
        <v/>
      </c>
      <c r="AI23" s="107" t="str">
        <f aca="true">IF(ISBLANK(OFFSET('Raw Data'!$A$3,MATCH('Data above threshold'!$A23,'Raw Data'!$B$4:$B$185,0),MATCH('Data above threshold'!AI$4,'Raw Data'!$3:$3,0)-1)),"",OFFSET('Raw Data'!$A$3,MATCH('Data above threshold'!$A23,'Raw Data'!$B$4:$B$185,0),MATCH('Data above threshold'!AI$4,'Raw Data'!$3:$3,0)-1))</f>
        <v/>
      </c>
      <c r="AJ23" s="107" t="str">
        <f aca="true">IF(ISBLANK(OFFSET('Raw Data'!$A$3,MATCH('Data above threshold'!$A23,'Raw Data'!$B$4:$B$185,0),MATCH('Data above threshold'!AJ$4,'Raw Data'!$3:$3,0)-1)),"",OFFSET('Raw Data'!$A$3,MATCH('Data above threshold'!$A23,'Raw Data'!$B$4:$B$185,0),MATCH('Data above threshold'!AJ$4,'Raw Data'!$3:$3,0)-1))</f>
        <v/>
      </c>
      <c r="AK23" s="107" t="str">
        <f aca="true">IF(ISBLANK(OFFSET('Raw Data'!$A$3,MATCH('Data above threshold'!$A23,'Raw Data'!$B$4:$B$185,0),MATCH('Data above threshold'!AK$4,'Raw Data'!$3:$3,0)-1)),"",OFFSET('Raw Data'!$A$3,MATCH('Data above threshold'!$A23,'Raw Data'!$B$4:$B$185,0),MATCH('Data above threshold'!AK$4,'Raw Data'!$3:$3,0)-1))</f>
        <v/>
      </c>
      <c r="AL23" s="107" t="str">
        <f aca="true">IF(ISBLANK(OFFSET('Raw Data'!$A$3,MATCH('Data above threshold'!$A23,'Raw Data'!$B$4:$B$185,0),MATCH('Data above threshold'!AL$4,'Raw Data'!$3:$3,0)-1)),"",OFFSET('Raw Data'!$A$3,MATCH('Data above threshold'!$A23,'Raw Data'!$B$4:$B$185,0),MATCH('Data above threshold'!AL$4,'Raw Data'!$3:$3,0)-1))</f>
        <v/>
      </c>
      <c r="AM23" s="107" t="str">
        <f aca="true">IF(ISBLANK(OFFSET('Raw Data'!$A$3,MATCH('Data above threshold'!$A23,'Raw Data'!$B$4:$B$185,0),MATCH('Data above threshold'!AM$4,'Raw Data'!$3:$3,0)-1)),"",OFFSET('Raw Data'!$A$3,MATCH('Data above threshold'!$A23,'Raw Data'!$B$4:$B$185,0),MATCH('Data above threshold'!AM$4,'Raw Data'!$3:$3,0)-1))</f>
        <v/>
      </c>
      <c r="AN23" s="107" t="str">
        <f aca="true">IF(ISBLANK(OFFSET('Raw Data'!$A$3,MATCH('Data above threshold'!$A23,'Raw Data'!$B$4:$B$185,0),MATCH('Data above threshold'!AN$4,'Raw Data'!$3:$3,0)-1)),"",OFFSET('Raw Data'!$A$3,MATCH('Data above threshold'!$A23,'Raw Data'!$B$4:$B$185,0),MATCH('Data above threshold'!AN$4,'Raw Data'!$3:$3,0)-1))</f>
        <v/>
      </c>
      <c r="AO23" s="107" t="str">
        <f aca="true">IF(ISBLANK(OFFSET('Raw Data'!$A$3,MATCH('Data above threshold'!$A23,'Raw Data'!$B$4:$B$185,0),MATCH('Data above threshold'!AO$4,'Raw Data'!$3:$3,0)-1)),"",OFFSET('Raw Data'!$A$3,MATCH('Data above threshold'!$A23,'Raw Data'!$B$4:$B$185,0),MATCH('Data above threshold'!AO$4,'Raw Data'!$3:$3,0)-1))</f>
        <v/>
      </c>
      <c r="AP23" s="107" t="str">
        <f aca="true">IF(ISBLANK(OFFSET('Raw Data'!$A$3,MATCH('Data above threshold'!$A23,'Raw Data'!$B$4:$B$185,0),MATCH('Data above threshold'!AP$4,'Raw Data'!$3:$3,0)-1)),"",OFFSET('Raw Data'!$A$3,MATCH('Data above threshold'!$A23,'Raw Data'!$B$4:$B$185,0),MATCH('Data above threshold'!AP$4,'Raw Data'!$3:$3,0)-1))</f>
        <v/>
      </c>
      <c r="AQ23" s="107" t="str">
        <f aca="true">IF(ISBLANK(OFFSET('Raw Data'!$A$3,MATCH('Data above threshold'!$A23,'Raw Data'!$B$4:$B$185,0),MATCH('Data above threshold'!AQ$4,'Raw Data'!$3:$3,0)-1)),"",OFFSET('Raw Data'!$A$3,MATCH('Data above threshold'!$A23,'Raw Data'!$B$4:$B$185,0),MATCH('Data above threshold'!AQ$4,'Raw Data'!$3:$3,0)-1))</f>
        <v/>
      </c>
      <c r="AR23" s="107" t="str">
        <f aca="true">IF(ISBLANK(OFFSET('Raw Data'!$A$3,MATCH('Data above threshold'!$A23,'Raw Data'!$B$4:$B$185,0),MATCH('Data above threshold'!AR$4,'Raw Data'!$3:$3,0)-1)),"",OFFSET('Raw Data'!$A$3,MATCH('Data above threshold'!$A23,'Raw Data'!$B$4:$B$185,0),MATCH('Data above threshold'!AR$4,'Raw Data'!$3:$3,0)-1))</f>
        <v/>
      </c>
      <c r="AS23" s="107" t="str">
        <f aca="true">IF(ISBLANK(OFFSET('Raw Data'!$A$3,MATCH('Data above threshold'!$A23,'Raw Data'!$B$4:$B$185,0),MATCH('Data above threshold'!AS$4,'Raw Data'!$3:$3,0)-1)),"",OFFSET('Raw Data'!$A$3,MATCH('Data above threshold'!$A23,'Raw Data'!$B$4:$B$185,0),MATCH('Data above threshold'!AS$4,'Raw Data'!$3:$3,0)-1))</f>
        <v/>
      </c>
      <c r="AT23" s="107" t="str">
        <f aca="true">IF(ISBLANK(OFFSET('Raw Data'!$A$3,MATCH('Data above threshold'!$A23,'Raw Data'!$B$4:$B$185,0),MATCH('Data above threshold'!AT$4,'Raw Data'!$3:$3,0)-1)),"",OFFSET('Raw Data'!$A$3,MATCH('Data above threshold'!$A23,'Raw Data'!$B$4:$B$185,0),MATCH('Data above threshold'!AT$4,'Raw Data'!$3:$3,0)-1))</f>
        <v/>
      </c>
      <c r="AU23" s="107" t="str">
        <f aca="true">IF(ISBLANK(OFFSET('Raw Data'!$A$3,MATCH('Data above threshold'!$A23,'Raw Data'!$B$4:$B$185,0),MATCH('Data above threshold'!AU$4,'Raw Data'!$3:$3,0)-1)),"",OFFSET('Raw Data'!$A$3,MATCH('Data above threshold'!$A23,'Raw Data'!$B$4:$B$185,0),MATCH('Data above threshold'!AU$4,'Raw Data'!$3:$3,0)-1))</f>
        <v/>
      </c>
      <c r="AV23" s="107" t="str">
        <f aca="true">IF(ISBLANK(OFFSET('Raw Data'!$A$3,MATCH('Data above threshold'!$A23,'Raw Data'!$B$4:$B$185,0),MATCH('Data above threshold'!AV$4,'Raw Data'!$3:$3,0)-1)),"",OFFSET('Raw Data'!$A$3,MATCH('Data above threshold'!$A23,'Raw Data'!$B$4:$B$185,0),MATCH('Data above threshold'!AV$4,'Raw Data'!$3:$3,0)-1))</f>
        <v/>
      </c>
      <c r="AW23" s="107" t="str">
        <f aca="true">IF(ISBLANK(OFFSET('Raw Data'!$A$3,MATCH('Data above threshold'!$A23,'Raw Data'!$B$4:$B$185,0),MATCH('Data above threshold'!AW$4,'Raw Data'!$3:$3,0)-1)),"",OFFSET('Raw Data'!$A$3,MATCH('Data above threshold'!$A23,'Raw Data'!$B$4:$B$185,0),MATCH('Data above threshold'!AW$4,'Raw Data'!$3:$3,0)-1))</f>
        <v/>
      </c>
      <c r="AX23" s="107" t="str">
        <f aca="true">IF(ISBLANK(OFFSET('Raw Data'!$A$3,MATCH('Data above threshold'!$A23,'Raw Data'!$B$4:$B$185,0),MATCH('Data above threshold'!AX$4,'Raw Data'!$3:$3,0)-1)),"",OFFSET('Raw Data'!$A$3,MATCH('Data above threshold'!$A23,'Raw Data'!$B$4:$B$185,0),MATCH('Data above threshold'!AX$4,'Raw Data'!$3:$3,0)-1))</f>
        <v/>
      </c>
      <c r="AY23" s="107" t="str">
        <f aca="true">IF(ISBLANK(OFFSET('Raw Data'!$A$3,MATCH('Data above threshold'!$A23,'Raw Data'!$B$4:$B$185,0),MATCH('Data above threshold'!AY$4,'Raw Data'!$3:$3,0)-1)),"",OFFSET('Raw Data'!$A$3,MATCH('Data above threshold'!$A23,'Raw Data'!$B$4:$B$185,0),MATCH('Data above threshold'!AY$4,'Raw Data'!$3:$3,0)-1))</f>
        <v/>
      </c>
      <c r="AZ23" s="107" t="str">
        <f aca="true">IF(ISBLANK(OFFSET('Raw Data'!$A$3,MATCH('Data above threshold'!$A23,'Raw Data'!$B$4:$B$185,0),MATCH('Data above threshold'!AZ$4,'Raw Data'!$3:$3,0)-1)),"",OFFSET('Raw Data'!$A$3,MATCH('Data above threshold'!$A23,'Raw Data'!$B$4:$B$185,0),MATCH('Data above threshold'!AZ$4,'Raw Data'!$3:$3,0)-1))</f>
        <v/>
      </c>
      <c r="BA23" s="107" t="str">
        <f aca="true">IF(ISBLANK(OFFSET('Raw Data'!$A$3,MATCH('Data above threshold'!$A23,'Raw Data'!$B$4:$B$185,0),MATCH('Data above threshold'!BA$4,'Raw Data'!$3:$3,0)-1)),"",OFFSET('Raw Data'!$A$3,MATCH('Data above threshold'!$A23,'Raw Data'!$B$4:$B$185,0),MATCH('Data above threshold'!BA$4,'Raw Data'!$3:$3,0)-1))</f>
        <v/>
      </c>
      <c r="BB23" s="107" t="str">
        <f aca="true">IF(ISBLANK(OFFSET('Raw Data'!$A$3,MATCH('Data above threshold'!$A23,'Raw Data'!$B$4:$B$185,0),MATCH('Data above threshold'!BB$4,'Raw Data'!$3:$3,0)-1)),"",OFFSET('Raw Data'!$A$3,MATCH('Data above threshold'!$A23,'Raw Data'!$B$4:$B$185,0),MATCH('Data above threshold'!BB$4,'Raw Data'!$3:$3,0)-1))</f>
        <v/>
      </c>
      <c r="BC23" s="107" t="str">
        <f aca="true">IF(ISBLANK(OFFSET('Raw Data'!$A$3,MATCH('Data above threshold'!$A23,'Raw Data'!$B$4:$B$185,0),MATCH('Data above threshold'!BC$4,'Raw Data'!$3:$3,0)-1)),"",OFFSET('Raw Data'!$A$3,MATCH('Data above threshold'!$A23,'Raw Data'!$B$4:$B$185,0),MATCH('Data above threshold'!BC$4,'Raw Data'!$3:$3,0)-1))</f>
        <v/>
      </c>
      <c r="BD23" s="107" t="str">
        <f aca="true">IF(ISBLANK(OFFSET('Raw Data'!$A$3,MATCH('Data above threshold'!$A23,'Raw Data'!$B$4:$B$185,0),MATCH('Data above threshold'!BD$4,'Raw Data'!$3:$3,0)-1)),"",OFFSET('Raw Data'!$A$3,MATCH('Data above threshold'!$A23,'Raw Data'!$B$4:$B$185,0),MATCH('Data above threshold'!BD$4,'Raw Data'!$3:$3,0)-1))</f>
        <v/>
      </c>
      <c r="BE23" s="107" t="str">
        <f aca="true">IF(ISBLANK(OFFSET('Raw Data'!$A$3,MATCH('Data above threshold'!$A23,'Raw Data'!$B$4:$B$185,0),MATCH('Data above threshold'!BE$4,'Raw Data'!$3:$3,0)-1)),"",OFFSET('Raw Data'!$A$3,MATCH('Data above threshold'!$A23,'Raw Data'!$B$4:$B$185,0),MATCH('Data above threshold'!BE$4,'Raw Data'!$3:$3,0)-1))</f>
        <v/>
      </c>
      <c r="BF23" s="107" t="str">
        <f aca="true">IF(ISBLANK(OFFSET('Raw Data'!$A$3,MATCH('Data above threshold'!$A23,'Raw Data'!$B$4:$B$185,0),MATCH('Data above threshold'!BF$4,'Raw Data'!$3:$3,0)-1)),"",OFFSET('Raw Data'!$A$3,MATCH('Data above threshold'!$A23,'Raw Data'!$B$4:$B$185,0),MATCH('Data above threshold'!BF$4,'Raw Data'!$3:$3,0)-1))</f>
        <v/>
      </c>
      <c r="BG23" s="107" t="str">
        <f aca="true">IF(ISBLANK(OFFSET('Raw Data'!$A$3,MATCH('Data above threshold'!$A23,'Raw Data'!$B$4:$B$185,0),MATCH('Data above threshold'!BG$4,'Raw Data'!$3:$3,0)-1)),"",OFFSET('Raw Data'!$A$3,MATCH('Data above threshold'!$A23,'Raw Data'!$B$4:$B$185,0),MATCH('Data above threshold'!BG$4,'Raw Data'!$3:$3,0)-1))</f>
        <v/>
      </c>
      <c r="BH23" s="107" t="str">
        <f aca="true">IF(ISBLANK(OFFSET('Raw Data'!$A$3,MATCH('Data above threshold'!$A23,'Raw Data'!$B$4:$B$185,0),MATCH('Data above threshold'!BH$4,'Raw Data'!$3:$3,0)-1)),"",OFFSET('Raw Data'!$A$3,MATCH('Data above threshold'!$A23,'Raw Data'!$B$4:$B$185,0),MATCH('Data above threshold'!BH$4,'Raw Data'!$3:$3,0)-1))</f>
        <v/>
      </c>
      <c r="BI23" s="107" t="str">
        <f aca="true">IF(ISBLANK(OFFSET('Raw Data'!$A$3,MATCH('Data above threshold'!$A23,'Raw Data'!$B$4:$B$185,0),MATCH('Data above threshold'!BI$4,'Raw Data'!$3:$3,0)-1)),"",OFFSET('Raw Data'!$A$3,MATCH('Data above threshold'!$A23,'Raw Data'!$B$4:$B$185,0),MATCH('Data above threshold'!BI$4,'Raw Data'!$3:$3,0)-1))</f>
        <v/>
      </c>
      <c r="BJ23" s="107" t="str">
        <f aca="true">IF(ISBLANK(OFFSET('Raw Data'!$A$3,MATCH('Data above threshold'!$A23,'Raw Data'!$B$4:$B$185,0),MATCH('Data above threshold'!BJ$4,'Raw Data'!$3:$3,0)-1)),"",OFFSET('Raw Data'!$A$3,MATCH('Data above threshold'!$A23,'Raw Data'!$B$4:$B$185,0),MATCH('Data above threshold'!BJ$4,'Raw Data'!$3:$3,0)-1))</f>
        <v/>
      </c>
      <c r="BK23" s="107" t="str">
        <f aca="true">IF(ISBLANK(OFFSET('Raw Data'!$A$3,MATCH('Data above threshold'!$A23,'Raw Data'!$B$4:$B$185,0),MATCH('Data above threshold'!BK$4,'Raw Data'!$3:$3,0)-1)),"",OFFSET('Raw Data'!$A$3,MATCH('Data above threshold'!$A23,'Raw Data'!$B$4:$B$185,0),MATCH('Data above threshold'!BK$4,'Raw Data'!$3:$3,0)-1))</f>
        <v/>
      </c>
      <c r="BL23" s="107" t="str">
        <f aca="true">IF(ISBLANK(OFFSET('Raw Data'!$A$3,MATCH('Data above threshold'!$A23,'Raw Data'!$B$4:$B$185,0),MATCH('Data above threshold'!BL$4,'Raw Data'!$3:$3,0)-1)),"",OFFSET('Raw Data'!$A$3,MATCH('Data above threshold'!$A23,'Raw Data'!$B$4:$B$185,0),MATCH('Data above threshold'!BL$4,'Raw Data'!$3:$3,0)-1))</f>
        <v/>
      </c>
      <c r="BM23" s="107" t="str">
        <f aca="true">IF(ISBLANK(OFFSET('Raw Data'!$A$3,MATCH('Data above threshold'!$A23,'Raw Data'!$B$4:$B$185,0),MATCH('Data above threshold'!BM$4,'Raw Data'!$3:$3,0)-1)),"",OFFSET('Raw Data'!$A$3,MATCH('Data above threshold'!$A23,'Raw Data'!$B$4:$B$185,0),MATCH('Data above threshold'!BM$4,'Raw Data'!$3:$3,0)-1))</f>
        <v/>
      </c>
      <c r="BN23" s="107" t="str">
        <f aca="true">IF(ISBLANK(OFFSET('Raw Data'!$A$3,MATCH('Data above threshold'!$A23,'Raw Data'!$B$4:$B$185,0),MATCH('Data above threshold'!BN$4,'Raw Data'!$3:$3,0)-1)),"",OFFSET('Raw Data'!$A$3,MATCH('Data above threshold'!$A23,'Raw Data'!$B$4:$B$185,0),MATCH('Data above threshold'!BN$4,'Raw Data'!$3:$3,0)-1))</f>
        <v/>
      </c>
      <c r="BO23" s="107" t="str">
        <f aca="true">IF(ISBLANK(OFFSET('Raw Data'!$A$3,MATCH('Data above threshold'!$A23,'Raw Data'!$B$4:$B$185,0),MATCH('Data above threshold'!BO$4,'Raw Data'!$3:$3,0)-1)),"",OFFSET('Raw Data'!$A$3,MATCH('Data above threshold'!$A23,'Raw Data'!$B$4:$B$185,0),MATCH('Data above threshold'!BO$4,'Raw Data'!$3:$3,0)-1))</f>
        <v/>
      </c>
      <c r="BP23" s="107" t="str">
        <f aca="true">IF(ISBLANK(OFFSET('Raw Data'!$A$3,MATCH('Data above threshold'!$A23,'Raw Data'!$B$4:$B$185,0),MATCH('Data above threshold'!BP$4,'Raw Data'!$3:$3,0)-1)),"",OFFSET('Raw Data'!$A$3,MATCH('Data above threshold'!$A23,'Raw Data'!$B$4:$B$185,0),MATCH('Data above threshold'!BP$4,'Raw Data'!$3:$3,0)-1))</f>
        <v/>
      </c>
      <c r="BQ23" s="107" t="str">
        <f aca="true">IF(ISBLANK(OFFSET('Raw Data'!$A$3,MATCH('Data above threshold'!$A23,'Raw Data'!$B$4:$B$185,0),MATCH('Data above threshold'!BQ$4,'Raw Data'!$3:$3,0)-1)),"",OFFSET('Raw Data'!$A$3,MATCH('Data above threshold'!$A23,'Raw Data'!$B$4:$B$185,0),MATCH('Data above threshold'!BQ$4,'Raw Data'!$3:$3,0)-1))</f>
        <v/>
      </c>
      <c r="BR23" s="107" t="str">
        <f aca="true">IF(ISBLANK(OFFSET('Raw Data'!$A$3,MATCH('Data above threshold'!$A23,'Raw Data'!$B$4:$B$185,0),MATCH('Data above threshold'!BR$4,'Raw Data'!$3:$3,0)-1)),"",OFFSET('Raw Data'!$A$3,MATCH('Data above threshold'!$A23,'Raw Data'!$B$4:$B$185,0),MATCH('Data above threshold'!BR$4,'Raw Data'!$3:$3,0)-1))</f>
        <v/>
      </c>
      <c r="BS23" s="107" t="str">
        <f aca="true">IF(ISBLANK(OFFSET('Raw Data'!$A$3,MATCH('Data above threshold'!$A23,'Raw Data'!$B$4:$B$185,0),MATCH('Data above threshold'!BS$4,'Raw Data'!$3:$3,0)-1)),"",OFFSET('Raw Data'!$A$3,MATCH('Data above threshold'!$A23,'Raw Data'!$B$4:$B$185,0),MATCH('Data above threshold'!BS$4,'Raw Data'!$3:$3,0)-1))</f>
        <v/>
      </c>
      <c r="BT23" s="107" t="str">
        <f aca="true">IF(ISBLANK(OFFSET('Raw Data'!$A$3,MATCH('Data above threshold'!$A23,'Raw Data'!$B$4:$B$185,0),MATCH('Data above threshold'!BT$4,'Raw Data'!$3:$3,0)-1)),"",OFFSET('Raw Data'!$A$3,MATCH('Data above threshold'!$A23,'Raw Data'!$B$4:$B$185,0),MATCH('Data above threshold'!BT$4,'Raw Data'!$3:$3,0)-1))</f>
        <v/>
      </c>
      <c r="BU23" s="107" t="str">
        <f aca="true">IF(ISBLANK(OFFSET('Raw Data'!$A$3,MATCH('Data above threshold'!$A23,'Raw Data'!$B$4:$B$185,0),MATCH('Data above threshold'!BU$4,'Raw Data'!$3:$3,0)-1)),"",OFFSET('Raw Data'!$A$3,MATCH('Data above threshold'!$A23,'Raw Data'!$B$4:$B$185,0),MATCH('Data above threshold'!BU$4,'Raw Data'!$3:$3,0)-1))</f>
        <v/>
      </c>
      <c r="BV23" s="107" t="str">
        <f aca="true">IF(ISBLANK(OFFSET('Raw Data'!$A$3,MATCH('Data above threshold'!$A23,'Raw Data'!$B$4:$B$185,0),MATCH('Data above threshold'!BV$4,'Raw Data'!$3:$3,0)-1)),"",OFFSET('Raw Data'!$A$3,MATCH('Data above threshold'!$A23,'Raw Data'!$B$4:$B$185,0),MATCH('Data above threshold'!BV$4,'Raw Data'!$3:$3,0)-1))</f>
        <v/>
      </c>
      <c r="BW23" s="107" t="str">
        <f aca="true">IF(ISBLANK(OFFSET('Raw Data'!$A$3,MATCH('Data above threshold'!$A23,'Raw Data'!$B$4:$B$185,0),MATCH('Data above threshold'!BW$4,'Raw Data'!$3:$3,0)-1)),"",OFFSET('Raw Data'!$A$3,MATCH('Data above threshold'!$A23,'Raw Data'!$B$4:$B$185,0),MATCH('Data above threshold'!BW$4,'Raw Data'!$3:$3,0)-1))</f>
        <v/>
      </c>
      <c r="BX23" s="107" t="str">
        <f aca="true">IF(ISBLANK(OFFSET('Raw Data'!$A$3,MATCH('Data above threshold'!$A23,'Raw Data'!$B$4:$B$185,0),MATCH('Data above threshold'!BX$4,'Raw Data'!$3:$3,0)-1)),"",OFFSET('Raw Data'!$A$3,MATCH('Data above threshold'!$A23,'Raw Data'!$B$4:$B$185,0),MATCH('Data above threshold'!BX$4,'Raw Data'!$3:$3,0)-1))</f>
        <v/>
      </c>
      <c r="BY23" s="107" t="str">
        <f aca="true">IF(ISBLANK(OFFSET('Raw Data'!$A$3,MATCH('Data above threshold'!$A23,'Raw Data'!$B$4:$B$185,0),MATCH('Data above threshold'!BY$4,'Raw Data'!$3:$3,0)-1)),"",OFFSET('Raw Data'!$A$3,MATCH('Data above threshold'!$A23,'Raw Data'!$B$4:$B$185,0),MATCH('Data above threshold'!BY$4,'Raw Data'!$3:$3,0)-1))</f>
        <v/>
      </c>
      <c r="BZ23" s="107" t="str">
        <f aca="true">IF(ISBLANK(OFFSET('Raw Data'!$A$3,MATCH('Data above threshold'!$A23,'Raw Data'!$B$4:$B$185,0),MATCH('Data above threshold'!BZ$4,'Raw Data'!$3:$3,0)-1)),"",OFFSET('Raw Data'!$A$3,MATCH('Data above threshold'!$A23,'Raw Data'!$B$4:$B$185,0),MATCH('Data above threshold'!BZ$4,'Raw Data'!$3:$3,0)-1))</f>
        <v/>
      </c>
      <c r="CA23" s="107" t="str">
        <f aca="true">IF(ISBLANK(OFFSET('Raw Data'!$A$3,MATCH('Data above threshold'!$A23,'Raw Data'!$B$4:$B$185,0),MATCH('Data above threshold'!CA$4,'Raw Data'!$3:$3,0)-1)),"",OFFSET('Raw Data'!$A$3,MATCH('Data above threshold'!$A23,'Raw Data'!$B$4:$B$185,0),MATCH('Data above threshold'!CA$4,'Raw Data'!$3:$3,0)-1))</f>
        <v/>
      </c>
      <c r="CB23" s="107" t="str">
        <f aca="true">IF(ISBLANK(OFFSET('Raw Data'!$A$3,MATCH('Data above threshold'!$A23,'Raw Data'!$B$4:$B$185,0),MATCH('Data above threshold'!CB$4,'Raw Data'!$3:$3,0)-1)),"",OFFSET('Raw Data'!$A$3,MATCH('Data above threshold'!$A23,'Raw Data'!$B$4:$B$185,0),MATCH('Data above threshold'!CB$4,'Raw Data'!$3:$3,0)-1))</f>
        <v/>
      </c>
      <c r="CC23" s="107" t="str">
        <f aca="true">IF(ISBLANK(OFFSET('Raw Data'!$A$3,MATCH('Data above threshold'!$A23,'Raw Data'!$B$4:$B$185,0),MATCH('Data above threshold'!CC$4,'Raw Data'!$3:$3,0)-1)),"",OFFSET('Raw Data'!$A$3,MATCH('Data above threshold'!$A23,'Raw Data'!$B$4:$B$185,0),MATCH('Data above threshold'!CC$4,'Raw Data'!$3:$3,0)-1))</f>
        <v/>
      </c>
      <c r="CD23" s="107" t="str">
        <f aca="true">IF(ISBLANK(OFFSET('Raw Data'!$A$3,MATCH('Data above threshold'!$A23,'Raw Data'!$B$4:$B$185,0),MATCH('Data above threshold'!CD$4,'Raw Data'!$3:$3,0)-1)),"",OFFSET('Raw Data'!$A$3,MATCH('Data above threshold'!$A23,'Raw Data'!$B$4:$B$185,0),MATCH('Data above threshold'!CD$4,'Raw Data'!$3:$3,0)-1))</f>
        <v/>
      </c>
      <c r="CE23" s="107" t="str">
        <f aca="true">IF(ISBLANK(OFFSET('Raw Data'!$A$3,MATCH('Data above threshold'!$A23,'Raw Data'!$B$4:$B$185,0),MATCH('Data above threshold'!CE$4,'Raw Data'!$3:$3,0)-1)),"",OFFSET('Raw Data'!$A$3,MATCH('Data above threshold'!$A23,'Raw Data'!$B$4:$B$185,0),MATCH('Data above threshold'!CE$4,'Raw Data'!$3:$3,0)-1))</f>
        <v/>
      </c>
      <c r="CF23" s="107" t="str">
        <f aca="true">IF(ISBLANK(OFFSET('Raw Data'!$A$3,MATCH('Data above threshold'!$A23,'Raw Data'!$B$4:$B$185,0),MATCH('Data above threshold'!CF$4,'Raw Data'!$3:$3,0)-1)),"",OFFSET('Raw Data'!$A$3,MATCH('Data above threshold'!$A23,'Raw Data'!$B$4:$B$185,0),MATCH('Data above threshold'!CF$4,'Raw Data'!$3:$3,0)-1))</f>
        <v/>
      </c>
      <c r="CG23" s="107" t="str">
        <f aca="true">IF(ISBLANK(OFFSET('Raw Data'!$A$3,MATCH('Data above threshold'!$A23,'Raw Data'!$B$4:$B$185,0),MATCH('Data above threshold'!CG$4,'Raw Data'!$3:$3,0)-1)),"",OFFSET('Raw Data'!$A$3,MATCH('Data above threshold'!$A23,'Raw Data'!$B$4:$B$185,0),MATCH('Data above threshold'!CG$4,'Raw Data'!$3:$3,0)-1))</f>
        <v/>
      </c>
      <c r="CH23" s="107" t="str">
        <f aca="true">IF(ISBLANK(OFFSET('Raw Data'!$A$3,MATCH('Data above threshold'!$A23,'Raw Data'!$B$4:$B$185,0),MATCH('Data above threshold'!CH$4,'Raw Data'!$3:$3,0)-1)),"",OFFSET('Raw Data'!$A$3,MATCH('Data above threshold'!$A23,'Raw Data'!$B$4:$B$185,0),MATCH('Data above threshold'!CH$4,'Raw Data'!$3:$3,0)-1))</f>
        <v/>
      </c>
      <c r="CI23" s="107" t="str">
        <f aca="true">IF(ISBLANK(OFFSET('Raw Data'!$A$3,MATCH('Data above threshold'!$A23,'Raw Data'!$B$4:$B$185,0),MATCH('Data above threshold'!CI$4,'Raw Data'!$3:$3,0)-1)),"",OFFSET('Raw Data'!$A$3,MATCH('Data above threshold'!$A23,'Raw Data'!$B$4:$B$185,0),MATCH('Data above threshold'!CI$4,'Raw Data'!$3:$3,0)-1))</f>
        <v/>
      </c>
      <c r="CJ23" s="107" t="str">
        <f aca="true">IF(ISBLANK(OFFSET('Raw Data'!$A$3,MATCH('Data above threshold'!$A23,'Raw Data'!$B$4:$B$185,0),MATCH('Data above threshold'!CJ$4,'Raw Data'!$3:$3,0)-1)),"",OFFSET('Raw Data'!$A$3,MATCH('Data above threshold'!$A23,'Raw Data'!$B$4:$B$185,0),MATCH('Data above threshold'!CJ$4,'Raw Data'!$3:$3,0)-1))</f>
        <v/>
      </c>
      <c r="CK23" s="107" t="str">
        <f aca="true">IF(ISBLANK(OFFSET('Raw Data'!$A$3,MATCH('Data above threshold'!$A23,'Raw Data'!$B$4:$B$185,0),MATCH('Data above threshold'!CK$4,'Raw Data'!$3:$3,0)-1)),"",OFFSET('Raw Data'!$A$3,MATCH('Data above threshold'!$A23,'Raw Data'!$B$4:$B$185,0),MATCH('Data above threshold'!CK$4,'Raw Data'!$3:$3,0)-1))</f>
        <v/>
      </c>
      <c r="CL23" s="107" t="str">
        <f aca="true">IF(ISBLANK(OFFSET('Raw Data'!$A$3,MATCH('Data above threshold'!$A23,'Raw Data'!$B$4:$B$185,0),MATCH('Data above threshold'!CL$4,'Raw Data'!$3:$3,0)-1)),"",OFFSET('Raw Data'!$A$3,MATCH('Data above threshold'!$A23,'Raw Data'!$B$4:$B$185,0),MATCH('Data above threshold'!CL$4,'Raw Data'!$3:$3,0)-1))</f>
        <v/>
      </c>
      <c r="CM23" s="107" t="str">
        <f aca="true">IF(ISBLANK(OFFSET('Raw Data'!$A$3,MATCH('Data above threshold'!$A23,'Raw Data'!$B$4:$B$185,0),MATCH('Data above threshold'!CM$4,'Raw Data'!$3:$3,0)-1)),"",OFFSET('Raw Data'!$A$3,MATCH('Data above threshold'!$A23,'Raw Data'!$B$4:$B$185,0),MATCH('Data above threshold'!CM$4,'Raw Data'!$3:$3,0)-1))</f>
        <v/>
      </c>
      <c r="CN23" s="107" t="str">
        <f aca="true">IF(ISBLANK(OFFSET('Raw Data'!$A$3,MATCH('Data above threshold'!$A23,'Raw Data'!$B$4:$B$185,0),MATCH('Data above threshold'!CN$4,'Raw Data'!$3:$3,0)-1)),"",OFFSET('Raw Data'!$A$3,MATCH('Data above threshold'!$A23,'Raw Data'!$B$4:$B$185,0),MATCH('Data above threshold'!CN$4,'Raw Data'!$3:$3,0)-1))</f>
        <v/>
      </c>
      <c r="CO23" s="107" t="str">
        <f aca="true">IF(ISBLANK(OFFSET('Raw Data'!$A$3,MATCH('Data above threshold'!$A23,'Raw Data'!$B$4:$B$185,0),MATCH('Data above threshold'!CO$4,'Raw Data'!$3:$3,0)-1)),"",OFFSET('Raw Data'!$A$3,MATCH('Data above threshold'!$A23,'Raw Data'!$B$4:$B$185,0),MATCH('Data above threshold'!CO$4,'Raw Data'!$3:$3,0)-1))</f>
        <v/>
      </c>
      <c r="CP23" s="107" t="str">
        <f aca="true">IF(ISBLANK(OFFSET('Raw Data'!$A$3,MATCH('Data above threshold'!$A23,'Raw Data'!$B$4:$B$185,0),MATCH('Data above threshold'!CP$4,'Raw Data'!$3:$3,0)-1)),"",OFFSET('Raw Data'!$A$3,MATCH('Data above threshold'!$A23,'Raw Data'!$B$4:$B$185,0),MATCH('Data above threshold'!CP$4,'Raw Data'!$3:$3,0)-1))</f>
        <v/>
      </c>
      <c r="CQ23" s="107" t="str">
        <f aca="true">IF(ISBLANK(OFFSET('Raw Data'!$A$3,MATCH('Data above threshold'!$A23,'Raw Data'!$B$4:$B$185,0),MATCH('Data above threshold'!CQ$4,'Raw Data'!$3:$3,0)-1)),"",OFFSET('Raw Data'!$A$3,MATCH('Data above threshold'!$A23,'Raw Data'!$B$4:$B$185,0),MATCH('Data above threshold'!CQ$4,'Raw Data'!$3:$3,0)-1))</f>
        <v/>
      </c>
      <c r="CR23" s="107" t="str">
        <f aca="true">IF(ISBLANK(OFFSET('Raw Data'!$A$3,MATCH('Data above threshold'!$A23,'Raw Data'!$B$4:$B$185,0),MATCH('Data above threshold'!CR$4,'Raw Data'!$3:$3,0)-1)),"",OFFSET('Raw Data'!$A$3,MATCH('Data above threshold'!$A23,'Raw Data'!$B$4:$B$185,0),MATCH('Data above threshold'!CR$4,'Raw Data'!$3:$3,0)-1))</f>
        <v/>
      </c>
    </row>
    <row r="24" s="103" customFormat="true" ht="15.5" hidden="false" customHeight="false" outlineLevel="0" collapsed="false">
      <c r="A24" s="107" t="n">
        <v>1231</v>
      </c>
      <c r="B24" s="107" t="n">
        <v>4</v>
      </c>
      <c r="C24" s="107" t="str">
        <f aca="true">IF(ISBLANK(OFFSET('Raw Data'!$A$3,MATCH('Data above threshold'!$A24,'Raw Data'!$B$4:$B$185,0),MATCH('Data above threshold'!C$4,'Raw Data'!$3:$3,0)-1)),"",OFFSET('Raw Data'!$A$3,MATCH('Data above threshold'!$A24,'Raw Data'!$B$4:$B$185,0),MATCH('Data above threshold'!C$4,'Raw Data'!$3:$3,0)-1))</f>
        <v/>
      </c>
      <c r="D24" s="107" t="str">
        <f aca="true">IF(ISBLANK(OFFSET('Raw Data'!$A$3,MATCH('Data above threshold'!$A24,'Raw Data'!$B$4:$B$185,0),MATCH('Data above threshold'!D$4,'Raw Data'!$3:$3,0)-1)),"",OFFSET('Raw Data'!$A$3,MATCH('Data above threshold'!$A24,'Raw Data'!$B$4:$B$185,0),MATCH('Data above threshold'!D$4,'Raw Data'!$3:$3,0)-1))</f>
        <v>SDG indicator 1.3.1</v>
      </c>
      <c r="E24" s="107" t="str">
        <f aca="true">IF(ISBLANK(OFFSET('Raw Data'!$A$3,MATCH('Data above threshold'!$A24,'Raw Data'!$B$4:$B$185,0),MATCH('Data above threshold'!E$4,'Raw Data'!$3:$3,0)-1)),"",OFFSET('Raw Data'!$A$3,MATCH('Data above threshold'!$A24,'Raw Data'!$B$4:$B$185,0),MATCH('Data above threshold'!E$4,'Raw Data'!$3:$3,0)-1))</f>
        <v> Proportion of population covered by social protection floors/systems (%)</v>
      </c>
      <c r="F24" s="107" t="str">
        <f aca="true">IF(ISBLANK(OFFSET('Raw Data'!$A$3,MATCH('Data above threshold'!$A24,'Raw Data'!$B$4:$B$185,0),MATCH('Data above threshold'!F$4,'Raw Data'!$3:$3,0)-1)),"",OFFSET('Raw Data'!$A$3,MATCH('Data above threshold'!$A24,'Raw Data'!$B$4:$B$185,0),MATCH('Data above threshold'!F$4,'Raw Data'!$3:$3,0)-1))</f>
        <v/>
      </c>
      <c r="G24" s="107" t="str">
        <f aca="true">IF(ISBLANK(OFFSET('Raw Data'!$A$3,MATCH('Data above threshold'!$A24,'Raw Data'!$B$4:$B$185,0),MATCH('Data above threshold'!G$4,'Raw Data'!$3:$3,0)-1)),"",OFFSET('Raw Data'!$A$3,MATCH('Data above threshold'!$A24,'Raw Data'!$B$4:$B$185,0),MATCH('Data above threshold'!G$4,'Raw Data'!$3:$3,0)-1))</f>
        <v/>
      </c>
      <c r="H24" s="107" t="str">
        <f aca="true">IF(ISBLANK(OFFSET('Raw Data'!$A$3,MATCH('Data above threshold'!$A24,'Raw Data'!$B$4:$B$185,0),MATCH('Data above threshold'!H$4,'Raw Data'!$3:$3,0)-1)),"",OFFSET('Raw Data'!$A$3,MATCH('Data above threshold'!$A24,'Raw Data'!$B$4:$B$185,0),MATCH('Data above threshold'!H$4,'Raw Data'!$3:$3,0)-1))</f>
        <v>United Nations</v>
      </c>
      <c r="I24" s="107" t="str">
        <f aca="true">IF(ISBLANK(OFFSET('Raw Data'!$A$3,MATCH('Data above threshold'!$A24,'Raw Data'!$B$4:$B$185,0),MATCH('Data above threshold'!I$4,'Raw Data'!$3:$3,0)-1)),"",OFFSET('Raw Data'!$A$3,MATCH('Data above threshold'!$A24,'Raw Data'!$B$4:$B$185,0),MATCH('Data above threshold'!I$4,'Raw Data'!$3:$3,0)-1))</f>
        <v/>
      </c>
      <c r="J24" s="107" t="str">
        <f aca="true">IF(ISBLANK(OFFSET('Raw Data'!$A$3,MATCH('Data above threshold'!$A24,'Raw Data'!$B$4:$B$185,0),MATCH('Data above threshold'!J$4,'Raw Data'!$3:$3,0)-1)),"",OFFSET('Raw Data'!$A$3,MATCH('Data above threshold'!$A24,'Raw Data'!$B$4:$B$185,0),MATCH('Data above threshold'!J$4,'Raw Data'!$3:$3,0)-1))</f>
        <v>%</v>
      </c>
      <c r="K24" s="107" t="str">
        <f aca="true">IF(ISBLANK(OFFSET('Raw Data'!$A$3,MATCH('Data above threshold'!$A24,'Raw Data'!$B$4:$B$185,0),MATCH('Data above threshold'!K$4,'Raw Data'!$3:$3,0)-1)),"",OFFSET('Raw Data'!$A$3,MATCH('Data above threshold'!$A24,'Raw Data'!$B$4:$B$185,0),MATCH('Data above threshold'!K$4,'Raw Data'!$3:$3,0)-1))</f>
        <v>Plus</v>
      </c>
      <c r="L24" s="107" t="str">
        <f aca="true">IF(ISBLANK(OFFSET('Raw Data'!$A$3,MATCH('Data above threshold'!$A24,'Raw Data'!$B$4:$B$185,0),MATCH('Data above threshold'!L$4,'Raw Data'!$3:$3,0)-1)),"",OFFSET('Raw Data'!$A$3,MATCH('Data above threshold'!$A24,'Raw Data'!$B$4:$B$185,0),MATCH('Data above threshold'!L$4,'Raw Data'!$3:$3,0)-1))</f>
        <v>https://www.social-protection.org/gimi/WSPDB.action?id=40</v>
      </c>
      <c r="M24" s="105" t="n">
        <f aca="false" t="array" ref="M24:M24">IFERROR(SKEW(IF(ISNUMBER(Q24:CR24),Q24:CR24,"")),"")</f>
        <v>-0.0252733765286662</v>
      </c>
      <c r="N24" s="107" t="n">
        <v>0</v>
      </c>
      <c r="O24" s="107" t="str">
        <f aca="true">IF(ISBLANK(OFFSET('Raw Data'!$A$3,MATCH('Data above threshold'!$A24,'Raw Data'!$B$4:$B$185,0),MATCH('Data above threshold'!O$4,'Raw Data'!$3:$3,0)-1)),"",OFFSET('Raw Data'!$A$3,MATCH('Data above threshold'!$A24,'Raw Data'!$B$4:$B$185,0),MATCH('Data above threshold'!O$4,'Raw Data'!$3:$3,0)-1))</f>
        <v>sickness working age population legal coverage</v>
      </c>
      <c r="P24" s="106" t="n">
        <f aca="false" t="array" ref="P24:P24">IF(B24&lt;4,"",1-IFERROR(SUM(ISNUMBER(Q24:CR24)*(1-$Q$3:$CR$3))/COUNTIF($Q$3:$CR$3,0),0))</f>
        <v>0.075</v>
      </c>
      <c r="Q24" s="107" t="n">
        <f aca="true">IF(ISBLANK(OFFSET('Raw Data'!$A$3,MATCH('Data above threshold'!$A24,'Raw Data'!$B$4:$B$185,0),MATCH('Data above threshold'!Q$4,'Raw Data'!$3:$3,0)-1)),"",OFFSET('Raw Data'!$A$3,MATCH('Data above threshold'!$A24,'Raw Data'!$B$4:$B$185,0),MATCH('Data above threshold'!Q$4,'Raw Data'!$3:$3,0)-1))</f>
        <v>63.8</v>
      </c>
      <c r="R24" s="107" t="n">
        <f aca="true">IF(ISBLANK(OFFSET('Raw Data'!$A$3,MATCH('Data above threshold'!$A24,'Raw Data'!$B$4:$B$185,0),MATCH('Data above threshold'!R$4,'Raw Data'!$3:$3,0)-1)),"",OFFSET('Raw Data'!$A$3,MATCH('Data above threshold'!$A24,'Raw Data'!$B$4:$B$185,0),MATCH('Data above threshold'!R$4,'Raw Data'!$3:$3,0)-1))</f>
        <v>100</v>
      </c>
      <c r="S24" s="107" t="n">
        <f aca="true">IF(ISBLANK(OFFSET('Raw Data'!$A$3,MATCH('Data above threshold'!$A24,'Raw Data'!$B$4:$B$185,0),MATCH('Data above threshold'!S$4,'Raw Data'!$3:$3,0)-1)),"",OFFSET('Raw Data'!$A$3,MATCH('Data above threshold'!$A24,'Raw Data'!$B$4:$B$185,0),MATCH('Data above threshold'!S$4,'Raw Data'!$3:$3,0)-1))</f>
        <v>98.6</v>
      </c>
      <c r="T24" s="107" t="n">
        <f aca="true">IF(ISBLANK(OFFSET('Raw Data'!$A$3,MATCH('Data above threshold'!$A24,'Raw Data'!$B$4:$B$185,0),MATCH('Data above threshold'!T$4,'Raw Data'!$3:$3,0)-1)),"",OFFSET('Raw Data'!$A$3,MATCH('Data above threshold'!$A24,'Raw Data'!$B$4:$B$185,0),MATCH('Data above threshold'!T$4,'Raw Data'!$3:$3,0)-1))</f>
        <v>100</v>
      </c>
      <c r="U24" s="107" t="n">
        <f aca="true">IF(ISBLANK(OFFSET('Raw Data'!$A$3,MATCH('Data above threshold'!$A24,'Raw Data'!$B$4:$B$185,0),MATCH('Data above threshold'!U$4,'Raw Data'!$3:$3,0)-1)),"",OFFSET('Raw Data'!$A$3,MATCH('Data above threshold'!$A24,'Raw Data'!$B$4:$B$185,0),MATCH('Data above threshold'!U$4,'Raw Data'!$3:$3,0)-1))</f>
        <v>28.4</v>
      </c>
      <c r="V24" s="107" t="n">
        <f aca="true">IF(ISBLANK(OFFSET('Raw Data'!$A$3,MATCH('Data above threshold'!$A24,'Raw Data'!$B$4:$B$185,0),MATCH('Data above threshold'!V$4,'Raw Data'!$3:$3,0)-1)),"",OFFSET('Raw Data'!$A$3,MATCH('Data above threshold'!$A24,'Raw Data'!$B$4:$B$185,0),MATCH('Data above threshold'!V$4,'Raw Data'!$3:$3,0)-1))</f>
        <v>8.8</v>
      </c>
      <c r="W24" s="107" t="n">
        <f aca="true">IF(ISBLANK(OFFSET('Raw Data'!$A$3,MATCH('Data above threshold'!$A24,'Raw Data'!$B$4:$B$185,0),MATCH('Data above threshold'!W$4,'Raw Data'!$3:$3,0)-1)),"",OFFSET('Raw Data'!$A$3,MATCH('Data above threshold'!$A24,'Raw Data'!$B$4:$B$185,0),MATCH('Data above threshold'!W$4,'Raw Data'!$3:$3,0)-1))</f>
        <v>69.9</v>
      </c>
      <c r="X24" s="107" t="n">
        <f aca="true">IF(ISBLANK(OFFSET('Raw Data'!$A$3,MATCH('Data above threshold'!$A24,'Raw Data'!$B$4:$B$185,0),MATCH('Data above threshold'!X$4,'Raw Data'!$3:$3,0)-1)),"",OFFSET('Raw Data'!$A$3,MATCH('Data above threshold'!$A24,'Raw Data'!$B$4:$B$185,0),MATCH('Data above threshold'!X$4,'Raw Data'!$3:$3,0)-1))</f>
        <v>99.8</v>
      </c>
      <c r="Y24" s="107" t="n">
        <f aca="true">IF(ISBLANK(OFFSET('Raw Data'!$A$3,MATCH('Data above threshold'!$A24,'Raw Data'!$B$4:$B$185,0),MATCH('Data above threshold'!Y$4,'Raw Data'!$3:$3,0)-1)),"",OFFSET('Raw Data'!$A$3,MATCH('Data above threshold'!$A24,'Raw Data'!$B$4:$B$185,0),MATCH('Data above threshold'!Y$4,'Raw Data'!$3:$3,0)-1))</f>
        <v>92.7</v>
      </c>
      <c r="Z24" s="107" t="n">
        <f aca="true">IF(ISBLANK(OFFSET('Raw Data'!$A$3,MATCH('Data above threshold'!$A24,'Raw Data'!$B$4:$B$185,0),MATCH('Data above threshold'!Z$4,'Raw Data'!$3:$3,0)-1)),"",OFFSET('Raw Data'!$A$3,MATCH('Data above threshold'!$A24,'Raw Data'!$B$4:$B$185,0),MATCH('Data above threshold'!Z$4,'Raw Data'!$3:$3,0)-1))</f>
        <v>70.2</v>
      </c>
      <c r="AA24" s="107" t="n">
        <f aca="true">IF(ISBLANK(OFFSET('Raw Data'!$A$3,MATCH('Data above threshold'!$A24,'Raw Data'!$B$4:$B$185,0),MATCH('Data above threshold'!AA$4,'Raw Data'!$3:$3,0)-1)),"",OFFSET('Raw Data'!$A$3,MATCH('Data above threshold'!$A24,'Raw Data'!$B$4:$B$185,0),MATCH('Data above threshold'!AA$4,'Raw Data'!$3:$3,0)-1))</f>
        <v>70.8</v>
      </c>
      <c r="AB24" s="107" t="n">
        <f aca="true">IF(ISBLANK(OFFSET('Raw Data'!$A$3,MATCH('Data above threshold'!$A24,'Raw Data'!$B$4:$B$185,0),MATCH('Data above threshold'!AB$4,'Raw Data'!$3:$3,0)-1)),"",OFFSET('Raw Data'!$A$3,MATCH('Data above threshold'!$A24,'Raw Data'!$B$4:$B$185,0),MATCH('Data above threshold'!AB$4,'Raw Data'!$3:$3,0)-1))</f>
        <v>14.1</v>
      </c>
      <c r="AC24" s="107" t="n">
        <f aca="true">IF(ISBLANK(OFFSET('Raw Data'!$A$3,MATCH('Data above threshold'!$A24,'Raw Data'!$B$4:$B$185,0),MATCH('Data above threshold'!AC$4,'Raw Data'!$3:$3,0)-1)),"",OFFSET('Raw Data'!$A$3,MATCH('Data above threshold'!$A24,'Raw Data'!$B$4:$B$185,0),MATCH('Data above threshold'!AC$4,'Raw Data'!$3:$3,0)-1))</f>
        <v>52.5</v>
      </c>
      <c r="AD24" s="107" t="n">
        <f aca="true">IF(ISBLANK(OFFSET('Raw Data'!$A$3,MATCH('Data above threshold'!$A24,'Raw Data'!$B$4:$B$185,0),MATCH('Data above threshold'!AD$4,'Raw Data'!$3:$3,0)-1)),"",OFFSET('Raw Data'!$A$3,MATCH('Data above threshold'!$A24,'Raw Data'!$B$4:$B$185,0),MATCH('Data above threshold'!AD$4,'Raw Data'!$3:$3,0)-1))</f>
        <v>39.2</v>
      </c>
      <c r="AE24" s="107" t="n">
        <f aca="true">IF(ISBLANK(OFFSET('Raw Data'!$A$3,MATCH('Data above threshold'!$A24,'Raw Data'!$B$4:$B$185,0),MATCH('Data above threshold'!AE$4,'Raw Data'!$3:$3,0)-1)),"",OFFSET('Raw Data'!$A$3,MATCH('Data above threshold'!$A24,'Raw Data'!$B$4:$B$185,0),MATCH('Data above threshold'!AE$4,'Raw Data'!$3:$3,0)-1))</f>
        <v>58</v>
      </c>
      <c r="AF24" s="107" t="n">
        <f aca="true">IF(ISBLANK(OFFSET('Raw Data'!$A$3,MATCH('Data above threshold'!$A24,'Raw Data'!$B$4:$B$185,0),MATCH('Data above threshold'!AF$4,'Raw Data'!$3:$3,0)-1)),"",OFFSET('Raw Data'!$A$3,MATCH('Data above threshold'!$A24,'Raw Data'!$B$4:$B$185,0),MATCH('Data above threshold'!AF$4,'Raw Data'!$3:$3,0)-1))</f>
        <v>61.2</v>
      </c>
      <c r="AG24" s="107" t="n">
        <f aca="true">IF(ISBLANK(OFFSET('Raw Data'!$A$3,MATCH('Data above threshold'!$A24,'Raw Data'!$B$4:$B$185,0),MATCH('Data above threshold'!AG$4,'Raw Data'!$3:$3,0)-1)),"",OFFSET('Raw Data'!$A$3,MATCH('Data above threshold'!$A24,'Raw Data'!$B$4:$B$185,0),MATCH('Data above threshold'!AG$4,'Raw Data'!$3:$3,0)-1))</f>
        <v>99.5</v>
      </c>
      <c r="AH24" s="107" t="n">
        <f aca="true">IF(ISBLANK(OFFSET('Raw Data'!$A$3,MATCH('Data above threshold'!$A24,'Raw Data'!$B$4:$B$185,0),MATCH('Data above threshold'!AH$4,'Raw Data'!$3:$3,0)-1)),"",OFFSET('Raw Data'!$A$3,MATCH('Data above threshold'!$A24,'Raw Data'!$B$4:$B$185,0),MATCH('Data above threshold'!AH$4,'Raw Data'!$3:$3,0)-1))</f>
        <v>89.5</v>
      </c>
      <c r="AI24" s="107" t="e">
        <f aca="true">IF(ISBLANK(OFFSET('Raw Data'!$A$3,MATCH('Data above threshold'!$A24,'Raw Data'!$B$4:$B$185,0),MATCH('Data above threshold'!AI$4,'Raw Data'!$3:$3,0)-1)),"",OFFSET('Raw Data'!$A$3,MATCH('Data above threshold'!$A24,'Raw Data'!$B$4:$B$185,0),MATCH('Data above threshold'!AI$4,'Raw Data'!$3:$3,0)-1))</f>
        <v>#N/A</v>
      </c>
      <c r="AJ24" s="107" t="str">
        <f aca="true">IF(ISBLANK(OFFSET('Raw Data'!$A$3,MATCH('Data above threshold'!$A24,'Raw Data'!$B$4:$B$185,0),MATCH('Data above threshold'!AJ$4,'Raw Data'!$3:$3,0)-1)),"",OFFSET('Raw Data'!$A$3,MATCH('Data above threshold'!$A24,'Raw Data'!$B$4:$B$185,0),MATCH('Data above threshold'!AJ$4,'Raw Data'!$3:$3,0)-1))</f>
        <v/>
      </c>
      <c r="AK24" s="107" t="n">
        <f aca="true">IF(ISBLANK(OFFSET('Raw Data'!$A$3,MATCH('Data above threshold'!$A24,'Raw Data'!$B$4:$B$185,0),MATCH('Data above threshold'!AK$4,'Raw Data'!$3:$3,0)-1)),"",OFFSET('Raw Data'!$A$3,MATCH('Data above threshold'!$A24,'Raw Data'!$B$4:$B$185,0),MATCH('Data above threshold'!AK$4,'Raw Data'!$3:$3,0)-1))</f>
        <v>31.7</v>
      </c>
      <c r="AL24" s="107" t="n">
        <f aca="true">IF(ISBLANK(OFFSET('Raw Data'!$A$3,MATCH('Data above threshold'!$A24,'Raw Data'!$B$4:$B$185,0),MATCH('Data above threshold'!AL$4,'Raw Data'!$3:$3,0)-1)),"",OFFSET('Raw Data'!$A$3,MATCH('Data above threshold'!$A24,'Raw Data'!$B$4:$B$185,0),MATCH('Data above threshold'!AL$4,'Raw Data'!$3:$3,0)-1))</f>
        <v>80.9</v>
      </c>
      <c r="AM24" s="107" t="n">
        <f aca="true">IF(ISBLANK(OFFSET('Raw Data'!$A$3,MATCH('Data above threshold'!$A24,'Raw Data'!$B$4:$B$185,0),MATCH('Data above threshold'!AM$4,'Raw Data'!$3:$3,0)-1)),"",OFFSET('Raw Data'!$A$3,MATCH('Data above threshold'!$A24,'Raw Data'!$B$4:$B$185,0),MATCH('Data above threshold'!AM$4,'Raw Data'!$3:$3,0)-1))</f>
        <v>100</v>
      </c>
      <c r="AN24" s="107" t="n">
        <f aca="true">IF(ISBLANK(OFFSET('Raw Data'!$A$3,MATCH('Data above threshold'!$A24,'Raw Data'!$B$4:$B$185,0),MATCH('Data above threshold'!AN$4,'Raw Data'!$3:$3,0)-1)),"",OFFSET('Raw Data'!$A$3,MATCH('Data above threshold'!$A24,'Raw Data'!$B$4:$B$185,0),MATCH('Data above threshold'!AN$4,'Raw Data'!$3:$3,0)-1))</f>
        <v>58.9</v>
      </c>
      <c r="AO24" s="107" t="n">
        <f aca="true">IF(ISBLANK(OFFSET('Raw Data'!$A$3,MATCH('Data above threshold'!$A24,'Raw Data'!$B$4:$B$185,0),MATCH('Data above threshold'!AO$4,'Raw Data'!$3:$3,0)-1)),"",OFFSET('Raw Data'!$A$3,MATCH('Data above threshold'!$A24,'Raw Data'!$B$4:$B$185,0),MATCH('Data above threshold'!AO$4,'Raw Data'!$3:$3,0)-1))</f>
        <v>100</v>
      </c>
      <c r="AP24" s="107" t="n">
        <f aca="true">IF(ISBLANK(OFFSET('Raw Data'!$A$3,MATCH('Data above threshold'!$A24,'Raw Data'!$B$4:$B$185,0),MATCH('Data above threshold'!AP$4,'Raw Data'!$3:$3,0)-1)),"",OFFSET('Raw Data'!$A$3,MATCH('Data above threshold'!$A24,'Raw Data'!$B$4:$B$185,0),MATCH('Data above threshold'!AP$4,'Raw Data'!$3:$3,0)-1))</f>
        <v>93.5</v>
      </c>
      <c r="AQ24" s="107" t="n">
        <f aca="true">IF(ISBLANK(OFFSET('Raw Data'!$A$3,MATCH('Data above threshold'!$A24,'Raw Data'!$B$4:$B$185,0),MATCH('Data above threshold'!AQ$4,'Raw Data'!$3:$3,0)-1)),"",OFFSET('Raw Data'!$A$3,MATCH('Data above threshold'!$A24,'Raw Data'!$B$4:$B$185,0),MATCH('Data above threshold'!AQ$4,'Raw Data'!$3:$3,0)-1))</f>
        <v>25.3</v>
      </c>
      <c r="AR24" s="107" t="str">
        <f aca="true">IF(ISBLANK(OFFSET('Raw Data'!$A$3,MATCH('Data above threshold'!$A24,'Raw Data'!$B$4:$B$185,0),MATCH('Data above threshold'!AR$4,'Raw Data'!$3:$3,0)-1)),"",OFFSET('Raw Data'!$A$3,MATCH('Data above threshold'!$A24,'Raw Data'!$B$4:$B$185,0),MATCH('Data above threshold'!AR$4,'Raw Data'!$3:$3,0)-1))</f>
        <v/>
      </c>
      <c r="AS24" s="107" t="n">
        <f aca="true">IF(ISBLANK(OFFSET('Raw Data'!$A$3,MATCH('Data above threshold'!$A24,'Raw Data'!$B$4:$B$185,0),MATCH('Data above threshold'!AS$4,'Raw Data'!$3:$3,0)-1)),"",OFFSET('Raw Data'!$A$3,MATCH('Data above threshold'!$A24,'Raw Data'!$B$4:$B$185,0),MATCH('Data above threshold'!AS$4,'Raw Data'!$3:$3,0)-1))</f>
        <v>64</v>
      </c>
      <c r="AT24" s="107" t="n">
        <f aca="true">IF(ISBLANK(OFFSET('Raw Data'!$A$3,MATCH('Data above threshold'!$A24,'Raw Data'!$B$4:$B$185,0),MATCH('Data above threshold'!AT$4,'Raw Data'!$3:$3,0)-1)),"",OFFSET('Raw Data'!$A$3,MATCH('Data above threshold'!$A24,'Raw Data'!$B$4:$B$185,0),MATCH('Data above threshold'!AT$4,'Raw Data'!$3:$3,0)-1))</f>
        <v>100</v>
      </c>
      <c r="AU24" s="107" t="n">
        <f aca="true">IF(ISBLANK(OFFSET('Raw Data'!$A$3,MATCH('Data above threshold'!$A24,'Raw Data'!$B$4:$B$185,0),MATCH('Data above threshold'!AU$4,'Raw Data'!$3:$3,0)-1)),"",OFFSET('Raw Data'!$A$3,MATCH('Data above threshold'!$A24,'Raw Data'!$B$4:$B$185,0),MATCH('Data above threshold'!AU$4,'Raw Data'!$3:$3,0)-1))</f>
        <v>56</v>
      </c>
      <c r="AV24" s="107" t="n">
        <f aca="true">IF(ISBLANK(OFFSET('Raw Data'!$A$3,MATCH('Data above threshold'!$A24,'Raw Data'!$B$4:$B$185,0),MATCH('Data above threshold'!AV$4,'Raw Data'!$3:$3,0)-1)),"",OFFSET('Raw Data'!$A$3,MATCH('Data above threshold'!$A24,'Raw Data'!$B$4:$B$185,0),MATCH('Data above threshold'!AV$4,'Raw Data'!$3:$3,0)-1))</f>
        <v>27.8</v>
      </c>
      <c r="AW24" s="107" t="n">
        <f aca="true">IF(ISBLANK(OFFSET('Raw Data'!$A$3,MATCH('Data above threshold'!$A24,'Raw Data'!$B$4:$B$185,0),MATCH('Data above threshold'!AW$4,'Raw Data'!$3:$3,0)-1)),"",OFFSET('Raw Data'!$A$3,MATCH('Data above threshold'!$A24,'Raw Data'!$B$4:$B$185,0),MATCH('Data above threshold'!AW$4,'Raw Data'!$3:$3,0)-1))</f>
        <v>24.4</v>
      </c>
      <c r="AX24" s="107" t="n">
        <f aca="true">IF(ISBLANK(OFFSET('Raw Data'!$A$3,MATCH('Data above threshold'!$A24,'Raw Data'!$B$4:$B$185,0),MATCH('Data above threshold'!AX$4,'Raw Data'!$3:$3,0)-1)),"",OFFSET('Raw Data'!$A$3,MATCH('Data above threshold'!$A24,'Raw Data'!$B$4:$B$185,0),MATCH('Data above threshold'!AX$4,'Raw Data'!$3:$3,0)-1))</f>
        <v>81</v>
      </c>
      <c r="AY24" s="107" t="n">
        <f aca="true">IF(ISBLANK(OFFSET('Raw Data'!$A$3,MATCH('Data above threshold'!$A24,'Raw Data'!$B$4:$B$185,0),MATCH('Data above threshold'!AY$4,'Raw Data'!$3:$3,0)-1)),"",OFFSET('Raw Data'!$A$3,MATCH('Data above threshold'!$A24,'Raw Data'!$B$4:$B$185,0),MATCH('Data above threshold'!AY$4,'Raw Data'!$3:$3,0)-1))</f>
        <v>82</v>
      </c>
      <c r="AZ24" s="107" t="n">
        <f aca="true">IF(ISBLANK(OFFSET('Raw Data'!$A$3,MATCH('Data above threshold'!$A24,'Raw Data'!$B$4:$B$185,0),MATCH('Data above threshold'!AZ$4,'Raw Data'!$3:$3,0)-1)),"",OFFSET('Raw Data'!$A$3,MATCH('Data above threshold'!$A24,'Raw Data'!$B$4:$B$185,0),MATCH('Data above threshold'!AZ$4,'Raw Data'!$3:$3,0)-1))</f>
        <v>30.8</v>
      </c>
      <c r="BA24" s="107" t="n">
        <f aca="true">IF(ISBLANK(OFFSET('Raw Data'!$A$3,MATCH('Data above threshold'!$A24,'Raw Data'!$B$4:$B$185,0),MATCH('Data above threshold'!BA$4,'Raw Data'!$3:$3,0)-1)),"",OFFSET('Raw Data'!$A$3,MATCH('Data above threshold'!$A24,'Raw Data'!$B$4:$B$185,0),MATCH('Data above threshold'!BA$4,'Raw Data'!$3:$3,0)-1))</f>
        <v>98</v>
      </c>
      <c r="BB24" s="107" t="n">
        <f aca="true">IF(ISBLANK(OFFSET('Raw Data'!$A$3,MATCH('Data above threshold'!$A24,'Raw Data'!$B$4:$B$185,0),MATCH('Data above threshold'!BB$4,'Raw Data'!$3:$3,0)-1)),"",OFFSET('Raw Data'!$A$3,MATCH('Data above threshold'!$A24,'Raw Data'!$B$4:$B$185,0),MATCH('Data above threshold'!BB$4,'Raw Data'!$3:$3,0)-1))</f>
        <v>10.1</v>
      </c>
      <c r="BC24" s="107" t="n">
        <f aca="true">IF(ISBLANK(OFFSET('Raw Data'!$A$3,MATCH('Data above threshold'!$A24,'Raw Data'!$B$4:$B$185,0),MATCH('Data above threshold'!BC$4,'Raw Data'!$3:$3,0)-1)),"",OFFSET('Raw Data'!$A$3,MATCH('Data above threshold'!$A24,'Raw Data'!$B$4:$B$185,0),MATCH('Data above threshold'!BC$4,'Raw Data'!$3:$3,0)-1))</f>
        <v>77.3</v>
      </c>
      <c r="BD24" s="107" t="n">
        <f aca="true">IF(ISBLANK(OFFSET('Raw Data'!$A$3,MATCH('Data above threshold'!$A24,'Raw Data'!$B$4:$B$185,0),MATCH('Data above threshold'!BD$4,'Raw Data'!$3:$3,0)-1)),"",OFFSET('Raw Data'!$A$3,MATCH('Data above threshold'!$A24,'Raw Data'!$B$4:$B$185,0),MATCH('Data above threshold'!BD$4,'Raw Data'!$3:$3,0)-1))</f>
        <v>41.3</v>
      </c>
      <c r="BE24" s="107" t="n">
        <f aca="true">IF(ISBLANK(OFFSET('Raw Data'!$A$3,MATCH('Data above threshold'!$A24,'Raw Data'!$B$4:$B$185,0),MATCH('Data above threshold'!BE$4,'Raw Data'!$3:$3,0)-1)),"",OFFSET('Raw Data'!$A$3,MATCH('Data above threshold'!$A24,'Raw Data'!$B$4:$B$185,0),MATCH('Data above threshold'!BE$4,'Raw Data'!$3:$3,0)-1))</f>
        <v>62.4</v>
      </c>
      <c r="BF24" s="107" t="n">
        <f aca="true">IF(ISBLANK(OFFSET('Raw Data'!$A$3,MATCH('Data above threshold'!$A24,'Raw Data'!$B$4:$B$185,0),MATCH('Data above threshold'!BF$4,'Raw Data'!$3:$3,0)-1)),"",OFFSET('Raw Data'!$A$3,MATCH('Data above threshold'!$A24,'Raw Data'!$B$4:$B$185,0),MATCH('Data above threshold'!BF$4,'Raw Data'!$3:$3,0)-1))</f>
        <v>9.3</v>
      </c>
      <c r="BG24" s="107" t="str">
        <f aca="true">IF(ISBLANK(OFFSET('Raw Data'!$A$3,MATCH('Data above threshold'!$A24,'Raw Data'!$B$4:$B$185,0),MATCH('Data above threshold'!BG$4,'Raw Data'!$3:$3,0)-1)),"",OFFSET('Raw Data'!$A$3,MATCH('Data above threshold'!$A24,'Raw Data'!$B$4:$B$185,0),MATCH('Data above threshold'!BG$4,'Raw Data'!$3:$3,0)-1))</f>
        <v/>
      </c>
      <c r="BH24" s="107" t="n">
        <f aca="true">IF(ISBLANK(OFFSET('Raw Data'!$A$3,MATCH('Data above threshold'!$A24,'Raw Data'!$B$4:$B$185,0),MATCH('Data above threshold'!BH$4,'Raw Data'!$3:$3,0)-1)),"",OFFSET('Raw Data'!$A$3,MATCH('Data above threshold'!$A24,'Raw Data'!$B$4:$B$185,0),MATCH('Data above threshold'!BH$4,'Raw Data'!$3:$3,0)-1))</f>
        <v>6.3</v>
      </c>
      <c r="BI24" s="107" t="n">
        <f aca="true">IF(ISBLANK(OFFSET('Raw Data'!$A$3,MATCH('Data above threshold'!$A24,'Raw Data'!$B$4:$B$185,0),MATCH('Data above threshold'!BI$4,'Raw Data'!$3:$3,0)-1)),"",OFFSET('Raw Data'!$A$3,MATCH('Data above threshold'!$A24,'Raw Data'!$B$4:$B$185,0),MATCH('Data above threshold'!BI$4,'Raw Data'!$3:$3,0)-1))</f>
        <v>13.4</v>
      </c>
      <c r="BJ24" s="107" t="str">
        <f aca="true">IF(ISBLANK(OFFSET('Raw Data'!$A$3,MATCH('Data above threshold'!$A24,'Raw Data'!$B$4:$B$185,0),MATCH('Data above threshold'!BJ$4,'Raw Data'!$3:$3,0)-1)),"",OFFSET('Raw Data'!$A$3,MATCH('Data above threshold'!$A24,'Raw Data'!$B$4:$B$185,0),MATCH('Data above threshold'!BJ$4,'Raw Data'!$3:$3,0)-1))</f>
        <v/>
      </c>
      <c r="BK24" s="107" t="n">
        <f aca="true">IF(ISBLANK(OFFSET('Raw Data'!$A$3,MATCH('Data above threshold'!$A24,'Raw Data'!$B$4:$B$185,0),MATCH('Data above threshold'!BK$4,'Raw Data'!$3:$3,0)-1)),"",OFFSET('Raw Data'!$A$3,MATCH('Data above threshold'!$A24,'Raw Data'!$B$4:$B$185,0),MATCH('Data above threshold'!BK$4,'Raw Data'!$3:$3,0)-1))</f>
        <v>27.3</v>
      </c>
      <c r="BL24" s="107" t="n">
        <f aca="true">IF(ISBLANK(OFFSET('Raw Data'!$A$3,MATCH('Data above threshold'!$A24,'Raw Data'!$B$4:$B$185,0),MATCH('Data above threshold'!BL$4,'Raw Data'!$3:$3,0)-1)),"",OFFSET('Raw Data'!$A$3,MATCH('Data above threshold'!$A24,'Raw Data'!$B$4:$B$185,0),MATCH('Data above threshold'!BL$4,'Raw Data'!$3:$3,0)-1))</f>
        <v>24.2</v>
      </c>
      <c r="BM24" s="107" t="n">
        <f aca="true">IF(ISBLANK(OFFSET('Raw Data'!$A$3,MATCH('Data above threshold'!$A24,'Raw Data'!$B$4:$B$185,0),MATCH('Data above threshold'!BM$4,'Raw Data'!$3:$3,0)-1)),"",OFFSET('Raw Data'!$A$3,MATCH('Data above threshold'!$A24,'Raw Data'!$B$4:$B$185,0),MATCH('Data above threshold'!BM$4,'Raw Data'!$3:$3,0)-1))</f>
        <v>20.6</v>
      </c>
      <c r="BN24" s="107" t="n">
        <f aca="true">IF(ISBLANK(OFFSET('Raw Data'!$A$3,MATCH('Data above threshold'!$A24,'Raw Data'!$B$4:$B$185,0),MATCH('Data above threshold'!BN$4,'Raw Data'!$3:$3,0)-1)),"",OFFSET('Raw Data'!$A$3,MATCH('Data above threshold'!$A24,'Raw Data'!$B$4:$B$185,0),MATCH('Data above threshold'!BN$4,'Raw Data'!$3:$3,0)-1))</f>
        <v>11</v>
      </c>
      <c r="BO24" s="107" t="n">
        <f aca="true">IF(ISBLANK(OFFSET('Raw Data'!$A$3,MATCH('Data above threshold'!$A24,'Raw Data'!$B$4:$B$185,0),MATCH('Data above threshold'!BO$4,'Raw Data'!$3:$3,0)-1)),"",OFFSET('Raw Data'!$A$3,MATCH('Data above threshold'!$A24,'Raw Data'!$B$4:$B$185,0),MATCH('Data above threshold'!BO$4,'Raw Data'!$3:$3,0)-1))</f>
        <v>97.5</v>
      </c>
      <c r="BP24" s="107" t="n">
        <f aca="true">IF(ISBLANK(OFFSET('Raw Data'!$A$3,MATCH('Data above threshold'!$A24,'Raw Data'!$B$4:$B$185,0),MATCH('Data above threshold'!BP$4,'Raw Data'!$3:$3,0)-1)),"",OFFSET('Raw Data'!$A$3,MATCH('Data above threshold'!$A24,'Raw Data'!$B$4:$B$185,0),MATCH('Data above threshold'!BP$4,'Raw Data'!$3:$3,0)-1))</f>
        <v>95.8</v>
      </c>
      <c r="BQ24" s="107" t="n">
        <f aca="true">IF(ISBLANK(OFFSET('Raw Data'!$A$3,MATCH('Data above threshold'!$A24,'Raw Data'!$B$4:$B$185,0),MATCH('Data above threshold'!BQ$4,'Raw Data'!$3:$3,0)-1)),"",OFFSET('Raw Data'!$A$3,MATCH('Data above threshold'!$A24,'Raw Data'!$B$4:$B$185,0),MATCH('Data above threshold'!BQ$4,'Raw Data'!$3:$3,0)-1))</f>
        <v>100</v>
      </c>
      <c r="BR24" s="107" t="n">
        <f aca="true">IF(ISBLANK(OFFSET('Raw Data'!$A$3,MATCH('Data above threshold'!$A24,'Raw Data'!$B$4:$B$185,0),MATCH('Data above threshold'!BR$4,'Raw Data'!$3:$3,0)-1)),"",OFFSET('Raw Data'!$A$3,MATCH('Data above threshold'!$A24,'Raw Data'!$B$4:$B$185,0),MATCH('Data above threshold'!BR$4,'Raw Data'!$3:$3,0)-1))</f>
        <v>9.2</v>
      </c>
      <c r="BS24" s="107" t="n">
        <f aca="true">IF(ISBLANK(OFFSET('Raw Data'!$A$3,MATCH('Data above threshold'!$A24,'Raw Data'!$B$4:$B$185,0),MATCH('Data above threshold'!BS$4,'Raw Data'!$3:$3,0)-1)),"",OFFSET('Raw Data'!$A$3,MATCH('Data above threshold'!$A24,'Raw Data'!$B$4:$B$185,0),MATCH('Data above threshold'!BS$4,'Raw Data'!$3:$3,0)-1))</f>
        <v>49.7</v>
      </c>
      <c r="BT24" s="107" t="n">
        <f aca="true">IF(ISBLANK(OFFSET('Raw Data'!$A$3,MATCH('Data above threshold'!$A24,'Raw Data'!$B$4:$B$185,0),MATCH('Data above threshold'!BT$4,'Raw Data'!$3:$3,0)-1)),"",OFFSET('Raw Data'!$A$3,MATCH('Data above threshold'!$A24,'Raw Data'!$B$4:$B$185,0),MATCH('Data above threshold'!BT$4,'Raw Data'!$3:$3,0)-1))</f>
        <v>29.3</v>
      </c>
      <c r="BU24" s="107" t="n">
        <f aca="true">IF(ISBLANK(OFFSET('Raw Data'!$A$3,MATCH('Data above threshold'!$A24,'Raw Data'!$B$4:$B$185,0),MATCH('Data above threshold'!BU$4,'Raw Data'!$3:$3,0)-1)),"",OFFSET('Raw Data'!$A$3,MATCH('Data above threshold'!$A24,'Raw Data'!$B$4:$B$185,0),MATCH('Data above threshold'!BU$4,'Raw Data'!$3:$3,0)-1))</f>
        <v>36.7</v>
      </c>
      <c r="BV24" s="107" t="n">
        <f aca="true">IF(ISBLANK(OFFSET('Raw Data'!$A$3,MATCH('Data above threshold'!$A24,'Raw Data'!$B$4:$B$185,0),MATCH('Data above threshold'!BV$4,'Raw Data'!$3:$3,0)-1)),"",OFFSET('Raw Data'!$A$3,MATCH('Data above threshold'!$A24,'Raw Data'!$B$4:$B$185,0),MATCH('Data above threshold'!BV$4,'Raw Data'!$3:$3,0)-1))</f>
        <v>9.6</v>
      </c>
      <c r="BW24" s="107" t="n">
        <f aca="true">IF(ISBLANK(OFFSET('Raw Data'!$A$3,MATCH('Data above threshold'!$A24,'Raw Data'!$B$4:$B$185,0),MATCH('Data above threshold'!BW$4,'Raw Data'!$3:$3,0)-1)),"",OFFSET('Raw Data'!$A$3,MATCH('Data above threshold'!$A24,'Raw Data'!$B$4:$B$185,0),MATCH('Data above threshold'!BW$4,'Raw Data'!$3:$3,0)-1))</f>
        <v>84.9</v>
      </c>
      <c r="BX24" s="107" t="n">
        <f aca="true">IF(ISBLANK(OFFSET('Raw Data'!$A$3,MATCH('Data above threshold'!$A24,'Raw Data'!$B$4:$B$185,0),MATCH('Data above threshold'!BX$4,'Raw Data'!$3:$3,0)-1)),"",OFFSET('Raw Data'!$A$3,MATCH('Data above threshold'!$A24,'Raw Data'!$B$4:$B$185,0),MATCH('Data above threshold'!BX$4,'Raw Data'!$3:$3,0)-1))</f>
        <v>90.2</v>
      </c>
      <c r="BY24" s="107" t="n">
        <f aca="true">IF(ISBLANK(OFFSET('Raw Data'!$A$3,MATCH('Data above threshold'!$A24,'Raw Data'!$B$4:$B$185,0),MATCH('Data above threshold'!BY$4,'Raw Data'!$3:$3,0)-1)),"",OFFSET('Raw Data'!$A$3,MATCH('Data above threshold'!$A24,'Raw Data'!$B$4:$B$185,0),MATCH('Data above threshold'!BY$4,'Raw Data'!$3:$3,0)-1))</f>
        <v>95</v>
      </c>
      <c r="BZ24" s="107" t="n">
        <f aca="true">IF(ISBLANK(OFFSET('Raw Data'!$A$3,MATCH('Data above threshold'!$A24,'Raw Data'!$B$4:$B$185,0),MATCH('Data above threshold'!BZ$4,'Raw Data'!$3:$3,0)-1)),"",OFFSET('Raw Data'!$A$3,MATCH('Data above threshold'!$A24,'Raw Data'!$B$4:$B$185,0),MATCH('Data above threshold'!BZ$4,'Raw Data'!$3:$3,0)-1))</f>
        <v>90.1</v>
      </c>
      <c r="CA24" s="107" t="n">
        <f aca="true">IF(ISBLANK(OFFSET('Raw Data'!$A$3,MATCH('Data above threshold'!$A24,'Raw Data'!$B$4:$B$185,0),MATCH('Data above threshold'!CA$4,'Raw Data'!$3:$3,0)-1)),"",OFFSET('Raw Data'!$A$3,MATCH('Data above threshold'!$A24,'Raw Data'!$B$4:$B$185,0),MATCH('Data above threshold'!CA$4,'Raw Data'!$3:$3,0)-1))</f>
        <v>8.9</v>
      </c>
      <c r="CB24" s="107" t="n">
        <f aca="true">IF(ISBLANK(OFFSET('Raw Data'!$A$3,MATCH('Data above threshold'!$A24,'Raw Data'!$B$4:$B$185,0),MATCH('Data above threshold'!CB$4,'Raw Data'!$3:$3,0)-1)),"",OFFSET('Raw Data'!$A$3,MATCH('Data above threshold'!$A24,'Raw Data'!$B$4:$B$185,0),MATCH('Data above threshold'!CB$4,'Raw Data'!$3:$3,0)-1))</f>
        <v>9.3</v>
      </c>
      <c r="CC24" s="107" t="n">
        <f aca="true">IF(ISBLANK(OFFSET('Raw Data'!$A$3,MATCH('Data above threshold'!$A24,'Raw Data'!$B$4:$B$185,0),MATCH('Data above threshold'!CC$4,'Raw Data'!$3:$3,0)-1)),"",OFFSET('Raw Data'!$A$3,MATCH('Data above threshold'!$A24,'Raw Data'!$B$4:$B$185,0),MATCH('Data above threshold'!CC$4,'Raw Data'!$3:$3,0)-1))</f>
        <v>20</v>
      </c>
      <c r="CD24" s="107" t="n">
        <f aca="true">IF(ISBLANK(OFFSET('Raw Data'!$A$3,MATCH('Data above threshold'!$A24,'Raw Data'!$B$4:$B$185,0),MATCH('Data above threshold'!CD$4,'Raw Data'!$3:$3,0)-1)),"",OFFSET('Raw Data'!$A$3,MATCH('Data above threshold'!$A24,'Raw Data'!$B$4:$B$185,0),MATCH('Data above threshold'!CD$4,'Raw Data'!$3:$3,0)-1))</f>
        <v>100</v>
      </c>
      <c r="CE24" s="107" t="n">
        <f aca="true">IF(ISBLANK(OFFSET('Raw Data'!$A$3,MATCH('Data above threshold'!$A24,'Raw Data'!$B$4:$B$185,0),MATCH('Data above threshold'!CE$4,'Raw Data'!$3:$3,0)-1)),"",OFFSET('Raw Data'!$A$3,MATCH('Data above threshold'!$A24,'Raw Data'!$B$4:$B$185,0),MATCH('Data above threshold'!CE$4,'Raw Data'!$3:$3,0)-1))</f>
        <v>39</v>
      </c>
      <c r="CF24" s="107" t="n">
        <f aca="true">IF(ISBLANK(OFFSET('Raw Data'!$A$3,MATCH('Data above threshold'!$A24,'Raw Data'!$B$4:$B$185,0),MATCH('Data above threshold'!CF$4,'Raw Data'!$3:$3,0)-1)),"",OFFSET('Raw Data'!$A$3,MATCH('Data above threshold'!$A24,'Raw Data'!$B$4:$B$185,0),MATCH('Data above threshold'!CF$4,'Raw Data'!$3:$3,0)-1))</f>
        <v>33.5</v>
      </c>
      <c r="CG24" s="107" t="n">
        <f aca="true">IF(ISBLANK(OFFSET('Raw Data'!$A$3,MATCH('Data above threshold'!$A24,'Raw Data'!$B$4:$B$185,0),MATCH('Data above threshold'!CG$4,'Raw Data'!$3:$3,0)-1)),"",OFFSET('Raw Data'!$A$3,MATCH('Data above threshold'!$A24,'Raw Data'!$B$4:$B$185,0),MATCH('Data above threshold'!CG$4,'Raw Data'!$3:$3,0)-1))</f>
        <v>100</v>
      </c>
      <c r="CH24" s="107" t="n">
        <f aca="true">IF(ISBLANK(OFFSET('Raw Data'!$A$3,MATCH('Data above threshold'!$A24,'Raw Data'!$B$4:$B$185,0),MATCH('Data above threshold'!CH$4,'Raw Data'!$3:$3,0)-1)),"",OFFSET('Raw Data'!$A$3,MATCH('Data above threshold'!$A24,'Raw Data'!$B$4:$B$185,0),MATCH('Data above threshold'!CH$4,'Raw Data'!$3:$3,0)-1))</f>
        <v>100</v>
      </c>
      <c r="CI24" s="107" t="str">
        <f aca="true">IF(ISBLANK(OFFSET('Raw Data'!$A$3,MATCH('Data above threshold'!$A24,'Raw Data'!$B$4:$B$185,0),MATCH('Data above threshold'!CI$4,'Raw Data'!$3:$3,0)-1)),"",OFFSET('Raw Data'!$A$3,MATCH('Data above threshold'!$A24,'Raw Data'!$B$4:$B$185,0),MATCH('Data above threshold'!CI$4,'Raw Data'!$3:$3,0)-1))</f>
        <v/>
      </c>
      <c r="CJ24" s="107" t="n">
        <f aca="true">IF(ISBLANK(OFFSET('Raw Data'!$A$3,MATCH('Data above threshold'!$A24,'Raw Data'!$B$4:$B$185,0),MATCH('Data above threshold'!CJ$4,'Raw Data'!$3:$3,0)-1)),"",OFFSET('Raw Data'!$A$3,MATCH('Data above threshold'!$A24,'Raw Data'!$B$4:$B$185,0),MATCH('Data above threshold'!CJ$4,'Raw Data'!$3:$3,0)-1))</f>
        <v>23.2</v>
      </c>
      <c r="CK24" s="107" t="n">
        <f aca="true">IF(ISBLANK(OFFSET('Raw Data'!$A$3,MATCH('Data above threshold'!$A24,'Raw Data'!$B$4:$B$185,0),MATCH('Data above threshold'!CK$4,'Raw Data'!$3:$3,0)-1)),"",OFFSET('Raw Data'!$A$3,MATCH('Data above threshold'!$A24,'Raw Data'!$B$4:$B$185,0),MATCH('Data above threshold'!CK$4,'Raw Data'!$3:$3,0)-1))</f>
        <v>26.6</v>
      </c>
      <c r="CL24" s="107" t="n">
        <f aca="true">IF(ISBLANK(OFFSET('Raw Data'!$A$3,MATCH('Data above threshold'!$A24,'Raw Data'!$B$4:$B$185,0),MATCH('Data above threshold'!CL$4,'Raw Data'!$3:$3,0)-1)),"",OFFSET('Raw Data'!$A$3,MATCH('Data above threshold'!$A24,'Raw Data'!$B$4:$B$185,0),MATCH('Data above threshold'!CL$4,'Raw Data'!$3:$3,0)-1))</f>
        <v>79.8</v>
      </c>
      <c r="CM24" s="107" t="n">
        <f aca="true">IF(ISBLANK(OFFSET('Raw Data'!$A$3,MATCH('Data above threshold'!$A24,'Raw Data'!$B$4:$B$185,0),MATCH('Data above threshold'!CM$4,'Raw Data'!$3:$3,0)-1)),"",OFFSET('Raw Data'!$A$3,MATCH('Data above threshold'!$A24,'Raw Data'!$B$4:$B$185,0),MATCH('Data above threshold'!CM$4,'Raw Data'!$3:$3,0)-1))</f>
        <v>93.8</v>
      </c>
      <c r="CN24" s="107" t="n">
        <f aca="true">IF(ISBLANK(OFFSET('Raw Data'!$A$3,MATCH('Data above threshold'!$A24,'Raw Data'!$B$4:$B$185,0),MATCH('Data above threshold'!CN$4,'Raw Data'!$3:$3,0)-1)),"",OFFSET('Raw Data'!$A$3,MATCH('Data above threshold'!$A24,'Raw Data'!$B$4:$B$185,0),MATCH('Data above threshold'!CN$4,'Raw Data'!$3:$3,0)-1))</f>
        <v>76.1</v>
      </c>
      <c r="CO24" s="107" t="n">
        <f aca="true">IF(ISBLANK(OFFSET('Raw Data'!$A$3,MATCH('Data above threshold'!$A24,'Raw Data'!$B$4:$B$185,0),MATCH('Data above threshold'!CO$4,'Raw Data'!$3:$3,0)-1)),"",OFFSET('Raw Data'!$A$3,MATCH('Data above threshold'!$A24,'Raw Data'!$B$4:$B$185,0),MATCH('Data above threshold'!CO$4,'Raw Data'!$3:$3,0)-1))</f>
        <v>38.8</v>
      </c>
      <c r="CP24" s="107" t="n">
        <f aca="true">IF(ISBLANK(OFFSET('Raw Data'!$A$3,MATCH('Data above threshold'!$A24,'Raw Data'!$B$4:$B$185,0),MATCH('Data above threshold'!CP$4,'Raw Data'!$3:$3,0)-1)),"",OFFSET('Raw Data'!$A$3,MATCH('Data above threshold'!$A24,'Raw Data'!$B$4:$B$185,0),MATCH('Data above threshold'!CP$4,'Raw Data'!$3:$3,0)-1))</f>
        <v>40</v>
      </c>
      <c r="CQ24" s="107" t="n">
        <f aca="true">IF(ISBLANK(OFFSET('Raw Data'!$A$3,MATCH('Data above threshold'!$A24,'Raw Data'!$B$4:$B$185,0),MATCH('Data above threshold'!CQ$4,'Raw Data'!$3:$3,0)-1)),"",OFFSET('Raw Data'!$A$3,MATCH('Data above threshold'!$A24,'Raw Data'!$B$4:$B$185,0),MATCH('Data above threshold'!CQ$4,'Raw Data'!$3:$3,0)-1))</f>
        <v>24.6</v>
      </c>
      <c r="CR24" s="107" t="n">
        <f aca="true">IF(ISBLANK(OFFSET('Raw Data'!$A$3,MATCH('Data above threshold'!$A24,'Raw Data'!$B$4:$B$185,0),MATCH('Data above threshold'!CR$4,'Raw Data'!$3:$3,0)-1)),"",OFFSET('Raw Data'!$A$3,MATCH('Data above threshold'!$A24,'Raw Data'!$B$4:$B$185,0),MATCH('Data above threshold'!CR$4,'Raw Data'!$3:$3,0)-1))</f>
        <v>16.3</v>
      </c>
    </row>
    <row r="25" s="103" customFormat="true" ht="15.5" hidden="false" customHeight="false" outlineLevel="0" collapsed="false">
      <c r="A25" s="107" t="n">
        <v>1240</v>
      </c>
      <c r="B25" s="107" t="n">
        <v>3</v>
      </c>
      <c r="C25" s="107" t="str">
        <f aca="true">IF(ISBLANK(OFFSET('Raw Data'!$A$3,MATCH('Data above threshold'!$A25,'Raw Data'!$B$4:$B$185,0),MATCH('Data above threshold'!C$4,'Raw Data'!$3:$3,0)-1)),"",OFFSET('Raw Data'!$A$3,MATCH('Data above threshold'!$A25,'Raw Data'!$B$4:$B$185,0),MATCH('Data above threshold'!C$4,'Raw Data'!$3:$3,0)-1))</f>
        <v>Public utility access</v>
      </c>
      <c r="D25" s="107" t="str">
        <f aca="true">IF(ISBLANK(OFFSET('Raw Data'!$A$3,MATCH('Data above threshold'!$A25,'Raw Data'!$B$4:$B$185,0),MATCH('Data above threshold'!D$4,'Raw Data'!$3:$3,0)-1)),"",OFFSET('Raw Data'!$A$3,MATCH('Data above threshold'!$A25,'Raw Data'!$B$4:$B$185,0),MATCH('Data above threshold'!D$4,'Raw Data'!$3:$3,0)-1))</f>
        <v/>
      </c>
      <c r="E25" s="107" t="str">
        <f aca="true">IF(ISBLANK(OFFSET('Raw Data'!$A$3,MATCH('Data above threshold'!$A25,'Raw Data'!$B$4:$B$185,0),MATCH('Data above threshold'!E$4,'Raw Data'!$3:$3,0)-1)),"",OFFSET('Raw Data'!$A$3,MATCH('Data above threshold'!$A25,'Raw Data'!$B$4:$B$185,0),MATCH('Data above threshold'!E$4,'Raw Data'!$3:$3,0)-1))</f>
        <v/>
      </c>
      <c r="F25" s="107" t="str">
        <f aca="true">IF(ISBLANK(OFFSET('Raw Data'!$A$3,MATCH('Data above threshold'!$A25,'Raw Data'!$B$4:$B$185,0),MATCH('Data above threshold'!F$4,'Raw Data'!$3:$3,0)-1)),"",OFFSET('Raw Data'!$A$3,MATCH('Data above threshold'!$A25,'Raw Data'!$B$4:$B$185,0),MATCH('Data above threshold'!F$4,'Raw Data'!$3:$3,0)-1))</f>
        <v/>
      </c>
      <c r="G25" s="107" t="str">
        <f aca="true">IF(ISBLANK(OFFSET('Raw Data'!$A$3,MATCH('Data above threshold'!$A25,'Raw Data'!$B$4:$B$185,0),MATCH('Data above threshold'!G$4,'Raw Data'!$3:$3,0)-1)),"",OFFSET('Raw Data'!$A$3,MATCH('Data above threshold'!$A25,'Raw Data'!$B$4:$B$185,0),MATCH('Data above threshold'!G$4,'Raw Data'!$3:$3,0)-1))</f>
        <v/>
      </c>
      <c r="H25" s="107" t="str">
        <f aca="true">IF(ISBLANK(OFFSET('Raw Data'!$A$3,MATCH('Data above threshold'!$A25,'Raw Data'!$B$4:$B$185,0),MATCH('Data above threshold'!H$4,'Raw Data'!$3:$3,0)-1)),"",OFFSET('Raw Data'!$A$3,MATCH('Data above threshold'!$A25,'Raw Data'!$B$4:$B$185,0),MATCH('Data above threshold'!H$4,'Raw Data'!$3:$3,0)-1))</f>
        <v/>
      </c>
      <c r="I25" s="107" t="str">
        <f aca="true">IF(ISBLANK(OFFSET('Raw Data'!$A$3,MATCH('Data above threshold'!$A25,'Raw Data'!$B$4:$B$185,0),MATCH('Data above threshold'!I$4,'Raw Data'!$3:$3,0)-1)),"",OFFSET('Raw Data'!$A$3,MATCH('Data above threshold'!$A25,'Raw Data'!$B$4:$B$185,0),MATCH('Data above threshold'!I$4,'Raw Data'!$3:$3,0)-1))</f>
        <v/>
      </c>
      <c r="J25" s="107" t="str">
        <f aca="true">IF(ISBLANK(OFFSET('Raw Data'!$A$3,MATCH('Data above threshold'!$A25,'Raw Data'!$B$4:$B$185,0),MATCH('Data above threshold'!J$4,'Raw Data'!$3:$3,0)-1)),"",OFFSET('Raw Data'!$A$3,MATCH('Data above threshold'!$A25,'Raw Data'!$B$4:$B$185,0),MATCH('Data above threshold'!J$4,'Raw Data'!$3:$3,0)-1))</f>
        <v/>
      </c>
      <c r="K25" s="107" t="str">
        <f aca="true">IF(ISBLANK(OFFSET('Raw Data'!$A$3,MATCH('Data above threshold'!$A25,'Raw Data'!$B$4:$B$185,0),MATCH('Data above threshold'!K$4,'Raw Data'!$3:$3,0)-1)),"",OFFSET('Raw Data'!$A$3,MATCH('Data above threshold'!$A25,'Raw Data'!$B$4:$B$185,0),MATCH('Data above threshold'!K$4,'Raw Data'!$3:$3,0)-1))</f>
        <v/>
      </c>
      <c r="L25" s="107" t="str">
        <f aca="true">IF(ISBLANK(OFFSET('Raw Data'!$A$3,MATCH('Data above threshold'!$A25,'Raw Data'!$B$4:$B$185,0),MATCH('Data above threshold'!L$4,'Raw Data'!$3:$3,0)-1)),"",OFFSET('Raw Data'!$A$3,MATCH('Data above threshold'!$A25,'Raw Data'!$B$4:$B$185,0),MATCH('Data above threshold'!L$4,'Raw Data'!$3:$3,0)-1))</f>
        <v/>
      </c>
      <c r="M25" s="105" t="str">
        <f aca="false" t="array" ref="M25:M25">IFERROR(SKEW(IF(ISNUMBER(Q25:CR25),Q25:CR25,"")),"")</f>
        <v/>
      </c>
      <c r="N25" s="107"/>
      <c r="O25" s="107" t="str">
        <f aca="true">IF(ISBLANK(OFFSET('Raw Data'!$A$3,MATCH('Data above threshold'!$A25,'Raw Data'!$B$4:$B$185,0),MATCH('Data above threshold'!O$4,'Raw Data'!$3:$3,0)-1)),"",OFFSET('Raw Data'!$A$3,MATCH('Data above threshold'!$A25,'Raw Data'!$B$4:$B$185,0),MATCH('Data above threshold'!O$4,'Raw Data'!$3:$3,0)-1))</f>
        <v/>
      </c>
      <c r="P25" s="106" t="str">
        <f aca="false" t="array" ref="P25:P25">IF(B25&lt;4,"",1-IFERROR(SUM(ISNUMBER(Q25:CR25)*(1-$Q$3:$CR$3))/COUNTIF($Q$3:$CR$3,0),0))</f>
        <v/>
      </c>
      <c r="Q25" s="107" t="str">
        <f aca="true">IF(ISBLANK(OFFSET('Raw Data'!$A$3,MATCH('Data above threshold'!$A25,'Raw Data'!$B$4:$B$185,0),MATCH('Data above threshold'!Q$4,'Raw Data'!$3:$3,0)-1)),"",OFFSET('Raw Data'!$A$3,MATCH('Data above threshold'!$A25,'Raw Data'!$B$4:$B$185,0),MATCH('Data above threshold'!Q$4,'Raw Data'!$3:$3,0)-1))</f>
        <v/>
      </c>
      <c r="R25" s="107" t="str">
        <f aca="true">IF(ISBLANK(OFFSET('Raw Data'!$A$3,MATCH('Data above threshold'!$A25,'Raw Data'!$B$4:$B$185,0),MATCH('Data above threshold'!R$4,'Raw Data'!$3:$3,0)-1)),"",OFFSET('Raw Data'!$A$3,MATCH('Data above threshold'!$A25,'Raw Data'!$B$4:$B$185,0),MATCH('Data above threshold'!R$4,'Raw Data'!$3:$3,0)-1))</f>
        <v/>
      </c>
      <c r="S25" s="107" t="str">
        <f aca="true">IF(ISBLANK(OFFSET('Raw Data'!$A$3,MATCH('Data above threshold'!$A25,'Raw Data'!$B$4:$B$185,0),MATCH('Data above threshold'!S$4,'Raw Data'!$3:$3,0)-1)),"",OFFSET('Raw Data'!$A$3,MATCH('Data above threshold'!$A25,'Raw Data'!$B$4:$B$185,0),MATCH('Data above threshold'!S$4,'Raw Data'!$3:$3,0)-1))</f>
        <v/>
      </c>
      <c r="T25" s="107" t="str">
        <f aca="true">IF(ISBLANK(OFFSET('Raw Data'!$A$3,MATCH('Data above threshold'!$A25,'Raw Data'!$B$4:$B$185,0),MATCH('Data above threshold'!T$4,'Raw Data'!$3:$3,0)-1)),"",OFFSET('Raw Data'!$A$3,MATCH('Data above threshold'!$A25,'Raw Data'!$B$4:$B$185,0),MATCH('Data above threshold'!T$4,'Raw Data'!$3:$3,0)-1))</f>
        <v/>
      </c>
      <c r="U25" s="107" t="str">
        <f aca="true">IF(ISBLANK(OFFSET('Raw Data'!$A$3,MATCH('Data above threshold'!$A25,'Raw Data'!$B$4:$B$185,0),MATCH('Data above threshold'!U$4,'Raw Data'!$3:$3,0)-1)),"",OFFSET('Raw Data'!$A$3,MATCH('Data above threshold'!$A25,'Raw Data'!$B$4:$B$185,0),MATCH('Data above threshold'!U$4,'Raw Data'!$3:$3,0)-1))</f>
        <v/>
      </c>
      <c r="V25" s="107" t="str">
        <f aca="true">IF(ISBLANK(OFFSET('Raw Data'!$A$3,MATCH('Data above threshold'!$A25,'Raw Data'!$B$4:$B$185,0),MATCH('Data above threshold'!V$4,'Raw Data'!$3:$3,0)-1)),"",OFFSET('Raw Data'!$A$3,MATCH('Data above threshold'!$A25,'Raw Data'!$B$4:$B$185,0),MATCH('Data above threshold'!V$4,'Raw Data'!$3:$3,0)-1))</f>
        <v/>
      </c>
      <c r="W25" s="107" t="str">
        <f aca="true">IF(ISBLANK(OFFSET('Raw Data'!$A$3,MATCH('Data above threshold'!$A25,'Raw Data'!$B$4:$B$185,0),MATCH('Data above threshold'!W$4,'Raw Data'!$3:$3,0)-1)),"",OFFSET('Raw Data'!$A$3,MATCH('Data above threshold'!$A25,'Raw Data'!$B$4:$B$185,0),MATCH('Data above threshold'!W$4,'Raw Data'!$3:$3,0)-1))</f>
        <v/>
      </c>
      <c r="X25" s="107" t="str">
        <f aca="true">IF(ISBLANK(OFFSET('Raw Data'!$A$3,MATCH('Data above threshold'!$A25,'Raw Data'!$B$4:$B$185,0),MATCH('Data above threshold'!X$4,'Raw Data'!$3:$3,0)-1)),"",OFFSET('Raw Data'!$A$3,MATCH('Data above threshold'!$A25,'Raw Data'!$B$4:$B$185,0),MATCH('Data above threshold'!X$4,'Raw Data'!$3:$3,0)-1))</f>
        <v/>
      </c>
      <c r="Y25" s="107" t="str">
        <f aca="true">IF(ISBLANK(OFFSET('Raw Data'!$A$3,MATCH('Data above threshold'!$A25,'Raw Data'!$B$4:$B$185,0),MATCH('Data above threshold'!Y$4,'Raw Data'!$3:$3,0)-1)),"",OFFSET('Raw Data'!$A$3,MATCH('Data above threshold'!$A25,'Raw Data'!$B$4:$B$185,0),MATCH('Data above threshold'!Y$4,'Raw Data'!$3:$3,0)-1))</f>
        <v/>
      </c>
      <c r="Z25" s="107" t="str">
        <f aca="true">IF(ISBLANK(OFFSET('Raw Data'!$A$3,MATCH('Data above threshold'!$A25,'Raw Data'!$B$4:$B$185,0),MATCH('Data above threshold'!Z$4,'Raw Data'!$3:$3,0)-1)),"",OFFSET('Raw Data'!$A$3,MATCH('Data above threshold'!$A25,'Raw Data'!$B$4:$B$185,0),MATCH('Data above threshold'!Z$4,'Raw Data'!$3:$3,0)-1))</f>
        <v/>
      </c>
      <c r="AA25" s="107" t="str">
        <f aca="true">IF(ISBLANK(OFFSET('Raw Data'!$A$3,MATCH('Data above threshold'!$A25,'Raw Data'!$B$4:$B$185,0),MATCH('Data above threshold'!AA$4,'Raw Data'!$3:$3,0)-1)),"",OFFSET('Raw Data'!$A$3,MATCH('Data above threshold'!$A25,'Raw Data'!$B$4:$B$185,0),MATCH('Data above threshold'!AA$4,'Raw Data'!$3:$3,0)-1))</f>
        <v/>
      </c>
      <c r="AB25" s="107" t="str">
        <f aca="true">IF(ISBLANK(OFFSET('Raw Data'!$A$3,MATCH('Data above threshold'!$A25,'Raw Data'!$B$4:$B$185,0),MATCH('Data above threshold'!AB$4,'Raw Data'!$3:$3,0)-1)),"",OFFSET('Raw Data'!$A$3,MATCH('Data above threshold'!$A25,'Raw Data'!$B$4:$B$185,0),MATCH('Data above threshold'!AB$4,'Raw Data'!$3:$3,0)-1))</f>
        <v/>
      </c>
      <c r="AC25" s="107" t="str">
        <f aca="true">IF(ISBLANK(OFFSET('Raw Data'!$A$3,MATCH('Data above threshold'!$A25,'Raw Data'!$B$4:$B$185,0),MATCH('Data above threshold'!AC$4,'Raw Data'!$3:$3,0)-1)),"",OFFSET('Raw Data'!$A$3,MATCH('Data above threshold'!$A25,'Raw Data'!$B$4:$B$185,0),MATCH('Data above threshold'!AC$4,'Raw Data'!$3:$3,0)-1))</f>
        <v/>
      </c>
      <c r="AD25" s="107" t="str">
        <f aca="true">IF(ISBLANK(OFFSET('Raw Data'!$A$3,MATCH('Data above threshold'!$A25,'Raw Data'!$B$4:$B$185,0),MATCH('Data above threshold'!AD$4,'Raw Data'!$3:$3,0)-1)),"",OFFSET('Raw Data'!$A$3,MATCH('Data above threshold'!$A25,'Raw Data'!$B$4:$B$185,0),MATCH('Data above threshold'!AD$4,'Raw Data'!$3:$3,0)-1))</f>
        <v/>
      </c>
      <c r="AE25" s="107" t="str">
        <f aca="true">IF(ISBLANK(OFFSET('Raw Data'!$A$3,MATCH('Data above threshold'!$A25,'Raw Data'!$B$4:$B$185,0),MATCH('Data above threshold'!AE$4,'Raw Data'!$3:$3,0)-1)),"",OFFSET('Raw Data'!$A$3,MATCH('Data above threshold'!$A25,'Raw Data'!$B$4:$B$185,0),MATCH('Data above threshold'!AE$4,'Raw Data'!$3:$3,0)-1))</f>
        <v/>
      </c>
      <c r="AF25" s="107" t="str">
        <f aca="true">IF(ISBLANK(OFFSET('Raw Data'!$A$3,MATCH('Data above threshold'!$A25,'Raw Data'!$B$4:$B$185,0),MATCH('Data above threshold'!AF$4,'Raw Data'!$3:$3,0)-1)),"",OFFSET('Raw Data'!$A$3,MATCH('Data above threshold'!$A25,'Raw Data'!$B$4:$B$185,0),MATCH('Data above threshold'!AF$4,'Raw Data'!$3:$3,0)-1))</f>
        <v/>
      </c>
      <c r="AG25" s="107" t="str">
        <f aca="true">IF(ISBLANK(OFFSET('Raw Data'!$A$3,MATCH('Data above threshold'!$A25,'Raw Data'!$B$4:$B$185,0),MATCH('Data above threshold'!AG$4,'Raw Data'!$3:$3,0)-1)),"",OFFSET('Raw Data'!$A$3,MATCH('Data above threshold'!$A25,'Raw Data'!$B$4:$B$185,0),MATCH('Data above threshold'!AG$4,'Raw Data'!$3:$3,0)-1))</f>
        <v/>
      </c>
      <c r="AH25" s="107" t="str">
        <f aca="true">IF(ISBLANK(OFFSET('Raw Data'!$A$3,MATCH('Data above threshold'!$A25,'Raw Data'!$B$4:$B$185,0),MATCH('Data above threshold'!AH$4,'Raw Data'!$3:$3,0)-1)),"",OFFSET('Raw Data'!$A$3,MATCH('Data above threshold'!$A25,'Raw Data'!$B$4:$B$185,0),MATCH('Data above threshold'!AH$4,'Raw Data'!$3:$3,0)-1))</f>
        <v/>
      </c>
      <c r="AI25" s="107" t="str">
        <f aca="true">IF(ISBLANK(OFFSET('Raw Data'!$A$3,MATCH('Data above threshold'!$A25,'Raw Data'!$B$4:$B$185,0),MATCH('Data above threshold'!AI$4,'Raw Data'!$3:$3,0)-1)),"",OFFSET('Raw Data'!$A$3,MATCH('Data above threshold'!$A25,'Raw Data'!$B$4:$B$185,0),MATCH('Data above threshold'!AI$4,'Raw Data'!$3:$3,0)-1))</f>
        <v/>
      </c>
      <c r="AJ25" s="107" t="str">
        <f aca="true">IF(ISBLANK(OFFSET('Raw Data'!$A$3,MATCH('Data above threshold'!$A25,'Raw Data'!$B$4:$B$185,0),MATCH('Data above threshold'!AJ$4,'Raw Data'!$3:$3,0)-1)),"",OFFSET('Raw Data'!$A$3,MATCH('Data above threshold'!$A25,'Raw Data'!$B$4:$B$185,0),MATCH('Data above threshold'!AJ$4,'Raw Data'!$3:$3,0)-1))</f>
        <v/>
      </c>
      <c r="AK25" s="107" t="str">
        <f aca="true">IF(ISBLANK(OFFSET('Raw Data'!$A$3,MATCH('Data above threshold'!$A25,'Raw Data'!$B$4:$B$185,0),MATCH('Data above threshold'!AK$4,'Raw Data'!$3:$3,0)-1)),"",OFFSET('Raw Data'!$A$3,MATCH('Data above threshold'!$A25,'Raw Data'!$B$4:$B$185,0),MATCH('Data above threshold'!AK$4,'Raw Data'!$3:$3,0)-1))</f>
        <v/>
      </c>
      <c r="AL25" s="107" t="str">
        <f aca="true">IF(ISBLANK(OFFSET('Raw Data'!$A$3,MATCH('Data above threshold'!$A25,'Raw Data'!$B$4:$B$185,0),MATCH('Data above threshold'!AL$4,'Raw Data'!$3:$3,0)-1)),"",OFFSET('Raw Data'!$A$3,MATCH('Data above threshold'!$A25,'Raw Data'!$B$4:$B$185,0),MATCH('Data above threshold'!AL$4,'Raw Data'!$3:$3,0)-1))</f>
        <v/>
      </c>
      <c r="AM25" s="107" t="str">
        <f aca="true">IF(ISBLANK(OFFSET('Raw Data'!$A$3,MATCH('Data above threshold'!$A25,'Raw Data'!$B$4:$B$185,0),MATCH('Data above threshold'!AM$4,'Raw Data'!$3:$3,0)-1)),"",OFFSET('Raw Data'!$A$3,MATCH('Data above threshold'!$A25,'Raw Data'!$B$4:$B$185,0),MATCH('Data above threshold'!AM$4,'Raw Data'!$3:$3,0)-1))</f>
        <v/>
      </c>
      <c r="AN25" s="107" t="str">
        <f aca="true">IF(ISBLANK(OFFSET('Raw Data'!$A$3,MATCH('Data above threshold'!$A25,'Raw Data'!$B$4:$B$185,0),MATCH('Data above threshold'!AN$4,'Raw Data'!$3:$3,0)-1)),"",OFFSET('Raw Data'!$A$3,MATCH('Data above threshold'!$A25,'Raw Data'!$B$4:$B$185,0),MATCH('Data above threshold'!AN$4,'Raw Data'!$3:$3,0)-1))</f>
        <v/>
      </c>
      <c r="AO25" s="107" t="str">
        <f aca="true">IF(ISBLANK(OFFSET('Raw Data'!$A$3,MATCH('Data above threshold'!$A25,'Raw Data'!$B$4:$B$185,0),MATCH('Data above threshold'!AO$4,'Raw Data'!$3:$3,0)-1)),"",OFFSET('Raw Data'!$A$3,MATCH('Data above threshold'!$A25,'Raw Data'!$B$4:$B$185,0),MATCH('Data above threshold'!AO$4,'Raw Data'!$3:$3,0)-1))</f>
        <v/>
      </c>
      <c r="AP25" s="107" t="str">
        <f aca="true">IF(ISBLANK(OFFSET('Raw Data'!$A$3,MATCH('Data above threshold'!$A25,'Raw Data'!$B$4:$B$185,0),MATCH('Data above threshold'!AP$4,'Raw Data'!$3:$3,0)-1)),"",OFFSET('Raw Data'!$A$3,MATCH('Data above threshold'!$A25,'Raw Data'!$B$4:$B$185,0),MATCH('Data above threshold'!AP$4,'Raw Data'!$3:$3,0)-1))</f>
        <v/>
      </c>
      <c r="AQ25" s="107" t="str">
        <f aca="true">IF(ISBLANK(OFFSET('Raw Data'!$A$3,MATCH('Data above threshold'!$A25,'Raw Data'!$B$4:$B$185,0),MATCH('Data above threshold'!AQ$4,'Raw Data'!$3:$3,0)-1)),"",OFFSET('Raw Data'!$A$3,MATCH('Data above threshold'!$A25,'Raw Data'!$B$4:$B$185,0),MATCH('Data above threshold'!AQ$4,'Raw Data'!$3:$3,0)-1))</f>
        <v/>
      </c>
      <c r="AR25" s="107" t="str">
        <f aca="true">IF(ISBLANK(OFFSET('Raw Data'!$A$3,MATCH('Data above threshold'!$A25,'Raw Data'!$B$4:$B$185,0),MATCH('Data above threshold'!AR$4,'Raw Data'!$3:$3,0)-1)),"",OFFSET('Raw Data'!$A$3,MATCH('Data above threshold'!$A25,'Raw Data'!$B$4:$B$185,0),MATCH('Data above threshold'!AR$4,'Raw Data'!$3:$3,0)-1))</f>
        <v/>
      </c>
      <c r="AS25" s="107" t="str">
        <f aca="true">IF(ISBLANK(OFFSET('Raw Data'!$A$3,MATCH('Data above threshold'!$A25,'Raw Data'!$B$4:$B$185,0),MATCH('Data above threshold'!AS$4,'Raw Data'!$3:$3,0)-1)),"",OFFSET('Raw Data'!$A$3,MATCH('Data above threshold'!$A25,'Raw Data'!$B$4:$B$185,0),MATCH('Data above threshold'!AS$4,'Raw Data'!$3:$3,0)-1))</f>
        <v/>
      </c>
      <c r="AT25" s="107" t="str">
        <f aca="true">IF(ISBLANK(OFFSET('Raw Data'!$A$3,MATCH('Data above threshold'!$A25,'Raw Data'!$B$4:$B$185,0),MATCH('Data above threshold'!AT$4,'Raw Data'!$3:$3,0)-1)),"",OFFSET('Raw Data'!$A$3,MATCH('Data above threshold'!$A25,'Raw Data'!$B$4:$B$185,0),MATCH('Data above threshold'!AT$4,'Raw Data'!$3:$3,0)-1))</f>
        <v/>
      </c>
      <c r="AU25" s="107" t="str">
        <f aca="true">IF(ISBLANK(OFFSET('Raw Data'!$A$3,MATCH('Data above threshold'!$A25,'Raw Data'!$B$4:$B$185,0),MATCH('Data above threshold'!AU$4,'Raw Data'!$3:$3,0)-1)),"",OFFSET('Raw Data'!$A$3,MATCH('Data above threshold'!$A25,'Raw Data'!$B$4:$B$185,0),MATCH('Data above threshold'!AU$4,'Raw Data'!$3:$3,0)-1))</f>
        <v/>
      </c>
      <c r="AV25" s="107" t="str">
        <f aca="true">IF(ISBLANK(OFFSET('Raw Data'!$A$3,MATCH('Data above threshold'!$A25,'Raw Data'!$B$4:$B$185,0),MATCH('Data above threshold'!AV$4,'Raw Data'!$3:$3,0)-1)),"",OFFSET('Raw Data'!$A$3,MATCH('Data above threshold'!$A25,'Raw Data'!$B$4:$B$185,0),MATCH('Data above threshold'!AV$4,'Raw Data'!$3:$3,0)-1))</f>
        <v/>
      </c>
      <c r="AW25" s="107" t="str">
        <f aca="true">IF(ISBLANK(OFFSET('Raw Data'!$A$3,MATCH('Data above threshold'!$A25,'Raw Data'!$B$4:$B$185,0),MATCH('Data above threshold'!AW$4,'Raw Data'!$3:$3,0)-1)),"",OFFSET('Raw Data'!$A$3,MATCH('Data above threshold'!$A25,'Raw Data'!$B$4:$B$185,0),MATCH('Data above threshold'!AW$4,'Raw Data'!$3:$3,0)-1))</f>
        <v/>
      </c>
      <c r="AX25" s="107" t="str">
        <f aca="true">IF(ISBLANK(OFFSET('Raw Data'!$A$3,MATCH('Data above threshold'!$A25,'Raw Data'!$B$4:$B$185,0),MATCH('Data above threshold'!AX$4,'Raw Data'!$3:$3,0)-1)),"",OFFSET('Raw Data'!$A$3,MATCH('Data above threshold'!$A25,'Raw Data'!$B$4:$B$185,0),MATCH('Data above threshold'!AX$4,'Raw Data'!$3:$3,0)-1))</f>
        <v/>
      </c>
      <c r="AY25" s="107" t="str">
        <f aca="true">IF(ISBLANK(OFFSET('Raw Data'!$A$3,MATCH('Data above threshold'!$A25,'Raw Data'!$B$4:$B$185,0),MATCH('Data above threshold'!AY$4,'Raw Data'!$3:$3,0)-1)),"",OFFSET('Raw Data'!$A$3,MATCH('Data above threshold'!$A25,'Raw Data'!$B$4:$B$185,0),MATCH('Data above threshold'!AY$4,'Raw Data'!$3:$3,0)-1))</f>
        <v/>
      </c>
      <c r="AZ25" s="107" t="str">
        <f aca="true">IF(ISBLANK(OFFSET('Raw Data'!$A$3,MATCH('Data above threshold'!$A25,'Raw Data'!$B$4:$B$185,0),MATCH('Data above threshold'!AZ$4,'Raw Data'!$3:$3,0)-1)),"",OFFSET('Raw Data'!$A$3,MATCH('Data above threshold'!$A25,'Raw Data'!$B$4:$B$185,0),MATCH('Data above threshold'!AZ$4,'Raw Data'!$3:$3,0)-1))</f>
        <v/>
      </c>
      <c r="BA25" s="107" t="str">
        <f aca="true">IF(ISBLANK(OFFSET('Raw Data'!$A$3,MATCH('Data above threshold'!$A25,'Raw Data'!$B$4:$B$185,0),MATCH('Data above threshold'!BA$4,'Raw Data'!$3:$3,0)-1)),"",OFFSET('Raw Data'!$A$3,MATCH('Data above threshold'!$A25,'Raw Data'!$B$4:$B$185,0),MATCH('Data above threshold'!BA$4,'Raw Data'!$3:$3,0)-1))</f>
        <v/>
      </c>
      <c r="BB25" s="107" t="str">
        <f aca="true">IF(ISBLANK(OFFSET('Raw Data'!$A$3,MATCH('Data above threshold'!$A25,'Raw Data'!$B$4:$B$185,0),MATCH('Data above threshold'!BB$4,'Raw Data'!$3:$3,0)-1)),"",OFFSET('Raw Data'!$A$3,MATCH('Data above threshold'!$A25,'Raw Data'!$B$4:$B$185,0),MATCH('Data above threshold'!BB$4,'Raw Data'!$3:$3,0)-1))</f>
        <v/>
      </c>
      <c r="BC25" s="107" t="str">
        <f aca="true">IF(ISBLANK(OFFSET('Raw Data'!$A$3,MATCH('Data above threshold'!$A25,'Raw Data'!$B$4:$B$185,0),MATCH('Data above threshold'!BC$4,'Raw Data'!$3:$3,0)-1)),"",OFFSET('Raw Data'!$A$3,MATCH('Data above threshold'!$A25,'Raw Data'!$B$4:$B$185,0),MATCH('Data above threshold'!BC$4,'Raw Data'!$3:$3,0)-1))</f>
        <v/>
      </c>
      <c r="BD25" s="107" t="str">
        <f aca="true">IF(ISBLANK(OFFSET('Raw Data'!$A$3,MATCH('Data above threshold'!$A25,'Raw Data'!$B$4:$B$185,0),MATCH('Data above threshold'!BD$4,'Raw Data'!$3:$3,0)-1)),"",OFFSET('Raw Data'!$A$3,MATCH('Data above threshold'!$A25,'Raw Data'!$B$4:$B$185,0),MATCH('Data above threshold'!BD$4,'Raw Data'!$3:$3,0)-1))</f>
        <v/>
      </c>
      <c r="BE25" s="107" t="str">
        <f aca="true">IF(ISBLANK(OFFSET('Raw Data'!$A$3,MATCH('Data above threshold'!$A25,'Raw Data'!$B$4:$B$185,0),MATCH('Data above threshold'!BE$4,'Raw Data'!$3:$3,0)-1)),"",OFFSET('Raw Data'!$A$3,MATCH('Data above threshold'!$A25,'Raw Data'!$B$4:$B$185,0),MATCH('Data above threshold'!BE$4,'Raw Data'!$3:$3,0)-1))</f>
        <v/>
      </c>
      <c r="BF25" s="107" t="str">
        <f aca="true">IF(ISBLANK(OFFSET('Raw Data'!$A$3,MATCH('Data above threshold'!$A25,'Raw Data'!$B$4:$B$185,0),MATCH('Data above threshold'!BF$4,'Raw Data'!$3:$3,0)-1)),"",OFFSET('Raw Data'!$A$3,MATCH('Data above threshold'!$A25,'Raw Data'!$B$4:$B$185,0),MATCH('Data above threshold'!BF$4,'Raw Data'!$3:$3,0)-1))</f>
        <v/>
      </c>
      <c r="BG25" s="107" t="str">
        <f aca="true">IF(ISBLANK(OFFSET('Raw Data'!$A$3,MATCH('Data above threshold'!$A25,'Raw Data'!$B$4:$B$185,0),MATCH('Data above threshold'!BG$4,'Raw Data'!$3:$3,0)-1)),"",OFFSET('Raw Data'!$A$3,MATCH('Data above threshold'!$A25,'Raw Data'!$B$4:$B$185,0),MATCH('Data above threshold'!BG$4,'Raw Data'!$3:$3,0)-1))</f>
        <v/>
      </c>
      <c r="BH25" s="107" t="str">
        <f aca="true">IF(ISBLANK(OFFSET('Raw Data'!$A$3,MATCH('Data above threshold'!$A25,'Raw Data'!$B$4:$B$185,0),MATCH('Data above threshold'!BH$4,'Raw Data'!$3:$3,0)-1)),"",OFFSET('Raw Data'!$A$3,MATCH('Data above threshold'!$A25,'Raw Data'!$B$4:$B$185,0),MATCH('Data above threshold'!BH$4,'Raw Data'!$3:$3,0)-1))</f>
        <v/>
      </c>
      <c r="BI25" s="107" t="str">
        <f aca="true">IF(ISBLANK(OFFSET('Raw Data'!$A$3,MATCH('Data above threshold'!$A25,'Raw Data'!$B$4:$B$185,0),MATCH('Data above threshold'!BI$4,'Raw Data'!$3:$3,0)-1)),"",OFFSET('Raw Data'!$A$3,MATCH('Data above threshold'!$A25,'Raw Data'!$B$4:$B$185,0),MATCH('Data above threshold'!BI$4,'Raw Data'!$3:$3,0)-1))</f>
        <v/>
      </c>
      <c r="BJ25" s="107" t="str">
        <f aca="true">IF(ISBLANK(OFFSET('Raw Data'!$A$3,MATCH('Data above threshold'!$A25,'Raw Data'!$B$4:$B$185,0),MATCH('Data above threshold'!BJ$4,'Raw Data'!$3:$3,0)-1)),"",OFFSET('Raw Data'!$A$3,MATCH('Data above threshold'!$A25,'Raw Data'!$B$4:$B$185,0),MATCH('Data above threshold'!BJ$4,'Raw Data'!$3:$3,0)-1))</f>
        <v/>
      </c>
      <c r="BK25" s="107" t="str">
        <f aca="true">IF(ISBLANK(OFFSET('Raw Data'!$A$3,MATCH('Data above threshold'!$A25,'Raw Data'!$B$4:$B$185,0),MATCH('Data above threshold'!BK$4,'Raw Data'!$3:$3,0)-1)),"",OFFSET('Raw Data'!$A$3,MATCH('Data above threshold'!$A25,'Raw Data'!$B$4:$B$185,0),MATCH('Data above threshold'!BK$4,'Raw Data'!$3:$3,0)-1))</f>
        <v/>
      </c>
      <c r="BL25" s="107" t="str">
        <f aca="true">IF(ISBLANK(OFFSET('Raw Data'!$A$3,MATCH('Data above threshold'!$A25,'Raw Data'!$B$4:$B$185,0),MATCH('Data above threshold'!BL$4,'Raw Data'!$3:$3,0)-1)),"",OFFSET('Raw Data'!$A$3,MATCH('Data above threshold'!$A25,'Raw Data'!$B$4:$B$185,0),MATCH('Data above threshold'!BL$4,'Raw Data'!$3:$3,0)-1))</f>
        <v/>
      </c>
      <c r="BM25" s="107" t="str">
        <f aca="true">IF(ISBLANK(OFFSET('Raw Data'!$A$3,MATCH('Data above threshold'!$A25,'Raw Data'!$B$4:$B$185,0),MATCH('Data above threshold'!BM$4,'Raw Data'!$3:$3,0)-1)),"",OFFSET('Raw Data'!$A$3,MATCH('Data above threshold'!$A25,'Raw Data'!$B$4:$B$185,0),MATCH('Data above threshold'!BM$4,'Raw Data'!$3:$3,0)-1))</f>
        <v/>
      </c>
      <c r="BN25" s="107" t="str">
        <f aca="true">IF(ISBLANK(OFFSET('Raw Data'!$A$3,MATCH('Data above threshold'!$A25,'Raw Data'!$B$4:$B$185,0),MATCH('Data above threshold'!BN$4,'Raw Data'!$3:$3,0)-1)),"",OFFSET('Raw Data'!$A$3,MATCH('Data above threshold'!$A25,'Raw Data'!$B$4:$B$185,0),MATCH('Data above threshold'!BN$4,'Raw Data'!$3:$3,0)-1))</f>
        <v/>
      </c>
      <c r="BO25" s="107" t="str">
        <f aca="true">IF(ISBLANK(OFFSET('Raw Data'!$A$3,MATCH('Data above threshold'!$A25,'Raw Data'!$B$4:$B$185,0),MATCH('Data above threshold'!BO$4,'Raw Data'!$3:$3,0)-1)),"",OFFSET('Raw Data'!$A$3,MATCH('Data above threshold'!$A25,'Raw Data'!$B$4:$B$185,0),MATCH('Data above threshold'!BO$4,'Raw Data'!$3:$3,0)-1))</f>
        <v/>
      </c>
      <c r="BP25" s="107" t="str">
        <f aca="true">IF(ISBLANK(OFFSET('Raw Data'!$A$3,MATCH('Data above threshold'!$A25,'Raw Data'!$B$4:$B$185,0),MATCH('Data above threshold'!BP$4,'Raw Data'!$3:$3,0)-1)),"",OFFSET('Raw Data'!$A$3,MATCH('Data above threshold'!$A25,'Raw Data'!$B$4:$B$185,0),MATCH('Data above threshold'!BP$4,'Raw Data'!$3:$3,0)-1))</f>
        <v/>
      </c>
      <c r="BQ25" s="107" t="str">
        <f aca="true">IF(ISBLANK(OFFSET('Raw Data'!$A$3,MATCH('Data above threshold'!$A25,'Raw Data'!$B$4:$B$185,0),MATCH('Data above threshold'!BQ$4,'Raw Data'!$3:$3,0)-1)),"",OFFSET('Raw Data'!$A$3,MATCH('Data above threshold'!$A25,'Raw Data'!$B$4:$B$185,0),MATCH('Data above threshold'!BQ$4,'Raw Data'!$3:$3,0)-1))</f>
        <v/>
      </c>
      <c r="BR25" s="107" t="str">
        <f aca="true">IF(ISBLANK(OFFSET('Raw Data'!$A$3,MATCH('Data above threshold'!$A25,'Raw Data'!$B$4:$B$185,0),MATCH('Data above threshold'!BR$4,'Raw Data'!$3:$3,0)-1)),"",OFFSET('Raw Data'!$A$3,MATCH('Data above threshold'!$A25,'Raw Data'!$B$4:$B$185,0),MATCH('Data above threshold'!BR$4,'Raw Data'!$3:$3,0)-1))</f>
        <v/>
      </c>
      <c r="BS25" s="107" t="str">
        <f aca="true">IF(ISBLANK(OFFSET('Raw Data'!$A$3,MATCH('Data above threshold'!$A25,'Raw Data'!$B$4:$B$185,0),MATCH('Data above threshold'!BS$4,'Raw Data'!$3:$3,0)-1)),"",OFFSET('Raw Data'!$A$3,MATCH('Data above threshold'!$A25,'Raw Data'!$B$4:$B$185,0),MATCH('Data above threshold'!BS$4,'Raw Data'!$3:$3,0)-1))</f>
        <v/>
      </c>
      <c r="BT25" s="107" t="str">
        <f aca="true">IF(ISBLANK(OFFSET('Raw Data'!$A$3,MATCH('Data above threshold'!$A25,'Raw Data'!$B$4:$B$185,0),MATCH('Data above threshold'!BT$4,'Raw Data'!$3:$3,0)-1)),"",OFFSET('Raw Data'!$A$3,MATCH('Data above threshold'!$A25,'Raw Data'!$B$4:$B$185,0),MATCH('Data above threshold'!BT$4,'Raw Data'!$3:$3,0)-1))</f>
        <v/>
      </c>
      <c r="BU25" s="107" t="str">
        <f aca="true">IF(ISBLANK(OFFSET('Raw Data'!$A$3,MATCH('Data above threshold'!$A25,'Raw Data'!$B$4:$B$185,0),MATCH('Data above threshold'!BU$4,'Raw Data'!$3:$3,0)-1)),"",OFFSET('Raw Data'!$A$3,MATCH('Data above threshold'!$A25,'Raw Data'!$B$4:$B$185,0),MATCH('Data above threshold'!BU$4,'Raw Data'!$3:$3,0)-1))</f>
        <v/>
      </c>
      <c r="BV25" s="107" t="str">
        <f aca="true">IF(ISBLANK(OFFSET('Raw Data'!$A$3,MATCH('Data above threshold'!$A25,'Raw Data'!$B$4:$B$185,0),MATCH('Data above threshold'!BV$4,'Raw Data'!$3:$3,0)-1)),"",OFFSET('Raw Data'!$A$3,MATCH('Data above threshold'!$A25,'Raw Data'!$B$4:$B$185,0),MATCH('Data above threshold'!BV$4,'Raw Data'!$3:$3,0)-1))</f>
        <v/>
      </c>
      <c r="BW25" s="107" t="str">
        <f aca="true">IF(ISBLANK(OFFSET('Raw Data'!$A$3,MATCH('Data above threshold'!$A25,'Raw Data'!$B$4:$B$185,0),MATCH('Data above threshold'!BW$4,'Raw Data'!$3:$3,0)-1)),"",OFFSET('Raw Data'!$A$3,MATCH('Data above threshold'!$A25,'Raw Data'!$B$4:$B$185,0),MATCH('Data above threshold'!BW$4,'Raw Data'!$3:$3,0)-1))</f>
        <v/>
      </c>
      <c r="BX25" s="107" t="str">
        <f aca="true">IF(ISBLANK(OFFSET('Raw Data'!$A$3,MATCH('Data above threshold'!$A25,'Raw Data'!$B$4:$B$185,0),MATCH('Data above threshold'!BX$4,'Raw Data'!$3:$3,0)-1)),"",OFFSET('Raw Data'!$A$3,MATCH('Data above threshold'!$A25,'Raw Data'!$B$4:$B$185,0),MATCH('Data above threshold'!BX$4,'Raw Data'!$3:$3,0)-1))</f>
        <v/>
      </c>
      <c r="BY25" s="107" t="str">
        <f aca="true">IF(ISBLANK(OFFSET('Raw Data'!$A$3,MATCH('Data above threshold'!$A25,'Raw Data'!$B$4:$B$185,0),MATCH('Data above threshold'!BY$4,'Raw Data'!$3:$3,0)-1)),"",OFFSET('Raw Data'!$A$3,MATCH('Data above threshold'!$A25,'Raw Data'!$B$4:$B$185,0),MATCH('Data above threshold'!BY$4,'Raw Data'!$3:$3,0)-1))</f>
        <v/>
      </c>
      <c r="BZ25" s="107" t="str">
        <f aca="true">IF(ISBLANK(OFFSET('Raw Data'!$A$3,MATCH('Data above threshold'!$A25,'Raw Data'!$B$4:$B$185,0),MATCH('Data above threshold'!BZ$4,'Raw Data'!$3:$3,0)-1)),"",OFFSET('Raw Data'!$A$3,MATCH('Data above threshold'!$A25,'Raw Data'!$B$4:$B$185,0),MATCH('Data above threshold'!BZ$4,'Raw Data'!$3:$3,0)-1))</f>
        <v/>
      </c>
      <c r="CA25" s="107" t="str">
        <f aca="true">IF(ISBLANK(OFFSET('Raw Data'!$A$3,MATCH('Data above threshold'!$A25,'Raw Data'!$B$4:$B$185,0),MATCH('Data above threshold'!CA$4,'Raw Data'!$3:$3,0)-1)),"",OFFSET('Raw Data'!$A$3,MATCH('Data above threshold'!$A25,'Raw Data'!$B$4:$B$185,0),MATCH('Data above threshold'!CA$4,'Raw Data'!$3:$3,0)-1))</f>
        <v/>
      </c>
      <c r="CB25" s="107" t="str">
        <f aca="true">IF(ISBLANK(OFFSET('Raw Data'!$A$3,MATCH('Data above threshold'!$A25,'Raw Data'!$B$4:$B$185,0),MATCH('Data above threshold'!CB$4,'Raw Data'!$3:$3,0)-1)),"",OFFSET('Raw Data'!$A$3,MATCH('Data above threshold'!$A25,'Raw Data'!$B$4:$B$185,0),MATCH('Data above threshold'!CB$4,'Raw Data'!$3:$3,0)-1))</f>
        <v/>
      </c>
      <c r="CC25" s="107" t="str">
        <f aca="true">IF(ISBLANK(OFFSET('Raw Data'!$A$3,MATCH('Data above threshold'!$A25,'Raw Data'!$B$4:$B$185,0),MATCH('Data above threshold'!CC$4,'Raw Data'!$3:$3,0)-1)),"",OFFSET('Raw Data'!$A$3,MATCH('Data above threshold'!$A25,'Raw Data'!$B$4:$B$185,0),MATCH('Data above threshold'!CC$4,'Raw Data'!$3:$3,0)-1))</f>
        <v/>
      </c>
      <c r="CD25" s="107" t="str">
        <f aca="true">IF(ISBLANK(OFFSET('Raw Data'!$A$3,MATCH('Data above threshold'!$A25,'Raw Data'!$B$4:$B$185,0),MATCH('Data above threshold'!CD$4,'Raw Data'!$3:$3,0)-1)),"",OFFSET('Raw Data'!$A$3,MATCH('Data above threshold'!$A25,'Raw Data'!$B$4:$B$185,0),MATCH('Data above threshold'!CD$4,'Raw Data'!$3:$3,0)-1))</f>
        <v/>
      </c>
      <c r="CE25" s="107" t="str">
        <f aca="true">IF(ISBLANK(OFFSET('Raw Data'!$A$3,MATCH('Data above threshold'!$A25,'Raw Data'!$B$4:$B$185,0),MATCH('Data above threshold'!CE$4,'Raw Data'!$3:$3,0)-1)),"",OFFSET('Raw Data'!$A$3,MATCH('Data above threshold'!$A25,'Raw Data'!$B$4:$B$185,0),MATCH('Data above threshold'!CE$4,'Raw Data'!$3:$3,0)-1))</f>
        <v/>
      </c>
      <c r="CF25" s="107" t="str">
        <f aca="true">IF(ISBLANK(OFFSET('Raw Data'!$A$3,MATCH('Data above threshold'!$A25,'Raw Data'!$B$4:$B$185,0),MATCH('Data above threshold'!CF$4,'Raw Data'!$3:$3,0)-1)),"",OFFSET('Raw Data'!$A$3,MATCH('Data above threshold'!$A25,'Raw Data'!$B$4:$B$185,0),MATCH('Data above threshold'!CF$4,'Raw Data'!$3:$3,0)-1))</f>
        <v/>
      </c>
      <c r="CG25" s="107" t="str">
        <f aca="true">IF(ISBLANK(OFFSET('Raw Data'!$A$3,MATCH('Data above threshold'!$A25,'Raw Data'!$B$4:$B$185,0),MATCH('Data above threshold'!CG$4,'Raw Data'!$3:$3,0)-1)),"",OFFSET('Raw Data'!$A$3,MATCH('Data above threshold'!$A25,'Raw Data'!$B$4:$B$185,0),MATCH('Data above threshold'!CG$4,'Raw Data'!$3:$3,0)-1))</f>
        <v/>
      </c>
      <c r="CH25" s="107" t="str">
        <f aca="true">IF(ISBLANK(OFFSET('Raw Data'!$A$3,MATCH('Data above threshold'!$A25,'Raw Data'!$B$4:$B$185,0),MATCH('Data above threshold'!CH$4,'Raw Data'!$3:$3,0)-1)),"",OFFSET('Raw Data'!$A$3,MATCH('Data above threshold'!$A25,'Raw Data'!$B$4:$B$185,0),MATCH('Data above threshold'!CH$4,'Raw Data'!$3:$3,0)-1))</f>
        <v/>
      </c>
      <c r="CI25" s="107" t="str">
        <f aca="true">IF(ISBLANK(OFFSET('Raw Data'!$A$3,MATCH('Data above threshold'!$A25,'Raw Data'!$B$4:$B$185,0),MATCH('Data above threshold'!CI$4,'Raw Data'!$3:$3,0)-1)),"",OFFSET('Raw Data'!$A$3,MATCH('Data above threshold'!$A25,'Raw Data'!$B$4:$B$185,0),MATCH('Data above threshold'!CI$4,'Raw Data'!$3:$3,0)-1))</f>
        <v/>
      </c>
      <c r="CJ25" s="107" t="str">
        <f aca="true">IF(ISBLANK(OFFSET('Raw Data'!$A$3,MATCH('Data above threshold'!$A25,'Raw Data'!$B$4:$B$185,0),MATCH('Data above threshold'!CJ$4,'Raw Data'!$3:$3,0)-1)),"",OFFSET('Raw Data'!$A$3,MATCH('Data above threshold'!$A25,'Raw Data'!$B$4:$B$185,0),MATCH('Data above threshold'!CJ$4,'Raw Data'!$3:$3,0)-1))</f>
        <v/>
      </c>
      <c r="CK25" s="107" t="str">
        <f aca="true">IF(ISBLANK(OFFSET('Raw Data'!$A$3,MATCH('Data above threshold'!$A25,'Raw Data'!$B$4:$B$185,0),MATCH('Data above threshold'!CK$4,'Raw Data'!$3:$3,0)-1)),"",OFFSET('Raw Data'!$A$3,MATCH('Data above threshold'!$A25,'Raw Data'!$B$4:$B$185,0),MATCH('Data above threshold'!CK$4,'Raw Data'!$3:$3,0)-1))</f>
        <v/>
      </c>
      <c r="CL25" s="107" t="str">
        <f aca="true">IF(ISBLANK(OFFSET('Raw Data'!$A$3,MATCH('Data above threshold'!$A25,'Raw Data'!$B$4:$B$185,0),MATCH('Data above threshold'!CL$4,'Raw Data'!$3:$3,0)-1)),"",OFFSET('Raw Data'!$A$3,MATCH('Data above threshold'!$A25,'Raw Data'!$B$4:$B$185,0),MATCH('Data above threshold'!CL$4,'Raw Data'!$3:$3,0)-1))</f>
        <v/>
      </c>
      <c r="CM25" s="107" t="str">
        <f aca="true">IF(ISBLANK(OFFSET('Raw Data'!$A$3,MATCH('Data above threshold'!$A25,'Raw Data'!$B$4:$B$185,0),MATCH('Data above threshold'!CM$4,'Raw Data'!$3:$3,0)-1)),"",OFFSET('Raw Data'!$A$3,MATCH('Data above threshold'!$A25,'Raw Data'!$B$4:$B$185,0),MATCH('Data above threshold'!CM$4,'Raw Data'!$3:$3,0)-1))</f>
        <v/>
      </c>
      <c r="CN25" s="107" t="str">
        <f aca="true">IF(ISBLANK(OFFSET('Raw Data'!$A$3,MATCH('Data above threshold'!$A25,'Raw Data'!$B$4:$B$185,0),MATCH('Data above threshold'!CN$4,'Raw Data'!$3:$3,0)-1)),"",OFFSET('Raw Data'!$A$3,MATCH('Data above threshold'!$A25,'Raw Data'!$B$4:$B$185,0),MATCH('Data above threshold'!CN$4,'Raw Data'!$3:$3,0)-1))</f>
        <v/>
      </c>
      <c r="CO25" s="107" t="str">
        <f aca="true">IF(ISBLANK(OFFSET('Raw Data'!$A$3,MATCH('Data above threshold'!$A25,'Raw Data'!$B$4:$B$185,0),MATCH('Data above threshold'!CO$4,'Raw Data'!$3:$3,0)-1)),"",OFFSET('Raw Data'!$A$3,MATCH('Data above threshold'!$A25,'Raw Data'!$B$4:$B$185,0),MATCH('Data above threshold'!CO$4,'Raw Data'!$3:$3,0)-1))</f>
        <v/>
      </c>
      <c r="CP25" s="107" t="str">
        <f aca="true">IF(ISBLANK(OFFSET('Raw Data'!$A$3,MATCH('Data above threshold'!$A25,'Raw Data'!$B$4:$B$185,0),MATCH('Data above threshold'!CP$4,'Raw Data'!$3:$3,0)-1)),"",OFFSET('Raw Data'!$A$3,MATCH('Data above threshold'!$A25,'Raw Data'!$B$4:$B$185,0),MATCH('Data above threshold'!CP$4,'Raw Data'!$3:$3,0)-1))</f>
        <v/>
      </c>
      <c r="CQ25" s="107" t="str">
        <f aca="true">IF(ISBLANK(OFFSET('Raw Data'!$A$3,MATCH('Data above threshold'!$A25,'Raw Data'!$B$4:$B$185,0),MATCH('Data above threshold'!CQ$4,'Raw Data'!$3:$3,0)-1)),"",OFFSET('Raw Data'!$A$3,MATCH('Data above threshold'!$A25,'Raw Data'!$B$4:$B$185,0),MATCH('Data above threshold'!CQ$4,'Raw Data'!$3:$3,0)-1))</f>
        <v/>
      </c>
      <c r="CR25" s="107" t="str">
        <f aca="true">IF(ISBLANK(OFFSET('Raw Data'!$A$3,MATCH('Data above threshold'!$A25,'Raw Data'!$B$4:$B$185,0),MATCH('Data above threshold'!CR$4,'Raw Data'!$3:$3,0)-1)),"",OFFSET('Raw Data'!$A$3,MATCH('Data above threshold'!$A25,'Raw Data'!$B$4:$B$185,0),MATCH('Data above threshold'!CR$4,'Raw Data'!$3:$3,0)-1))</f>
        <v/>
      </c>
    </row>
    <row r="26" s="103" customFormat="true" ht="15.5" hidden="false" customHeight="false" outlineLevel="0" collapsed="false">
      <c r="A26" s="107" t="n">
        <v>1241</v>
      </c>
      <c r="B26" s="107" t="n">
        <v>4</v>
      </c>
      <c r="C26" s="107" t="str">
        <f aca="true">IF(ISBLANK(OFFSET('Raw Data'!$A$3,MATCH('Data above threshold'!$A26,'Raw Data'!$B$4:$B$185,0),MATCH('Data above threshold'!C$4,'Raw Data'!$3:$3,0)-1)),"",OFFSET('Raw Data'!$A$3,MATCH('Data above threshold'!$A26,'Raw Data'!$B$4:$B$185,0),MATCH('Data above threshold'!C$4,'Raw Data'!$3:$3,0)-1))</f>
        <v/>
      </c>
      <c r="D26" s="107" t="str">
        <f aca="true">IF(ISBLANK(OFFSET('Raw Data'!$A$3,MATCH('Data above threshold'!$A26,'Raw Data'!$B$4:$B$185,0),MATCH('Data above threshold'!D$4,'Raw Data'!$3:$3,0)-1)),"",OFFSET('Raw Data'!$A$3,MATCH('Data above threshold'!$A26,'Raw Data'!$B$4:$B$185,0),MATCH('Data above threshold'!D$4,'Raw Data'!$3:$3,0)-1))</f>
        <v>Access to public services distributed by social group</v>
      </c>
      <c r="E26" s="107" t="str">
        <f aca="true">IF(ISBLANK(OFFSET('Raw Data'!$A$3,MATCH('Data above threshold'!$A26,'Raw Data'!$B$4:$B$185,0),MATCH('Data above threshold'!E$4,'Raw Data'!$3:$3,0)-1)),"",OFFSET('Raw Data'!$A$3,MATCH('Data above threshold'!$A26,'Raw Data'!$B$4:$B$185,0),MATCH('Data above threshold'!E$4,'Raw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6" s="107" t="str">
        <f aca="true">IF(ISBLANK(OFFSET('Raw Data'!$A$3,MATCH('Data above threshold'!$A26,'Raw Data'!$B$4:$B$185,0),MATCH('Data above threshold'!F$4,'Raw Data'!$3:$3,0)-1)),"",OFFSET('Raw Data'!$A$3,MATCH('Data above threshold'!$A26,'Raw Data'!$B$4:$B$185,0),MATCH('Data above threshold'!F$4,'Raw Data'!$3:$3,0)-1))</f>
        <v/>
      </c>
      <c r="G26" s="107" t="str">
        <f aca="true">IF(ISBLANK(OFFSET('Raw Data'!$A$3,MATCH('Data above threshold'!$A26,'Raw Data'!$B$4:$B$185,0),MATCH('Data above threshold'!G$4,'Raw Data'!$3:$3,0)-1)),"",OFFSET('Raw Data'!$A$3,MATCH('Data above threshold'!$A26,'Raw Data'!$B$4:$B$185,0),MATCH('Data above threshold'!G$4,'Raw Data'!$3:$3,0)-1))</f>
        <v/>
      </c>
      <c r="H26" s="107" t="str">
        <f aca="true">IF(ISBLANK(OFFSET('Raw Data'!$A$3,MATCH('Data above threshold'!$A26,'Raw Data'!$B$4:$B$185,0),MATCH('Data above threshold'!H$4,'Raw Data'!$3:$3,0)-1)),"",OFFSET('Raw Data'!$A$3,MATCH('Data above threshold'!$A26,'Raw Data'!$B$4:$B$185,0),MATCH('Data above threshold'!H$4,'Raw Data'!$3:$3,0)-1))</f>
        <v>Variety of democracy</v>
      </c>
      <c r="I26" s="107" t="str">
        <f aca="true">IF(ISBLANK(OFFSET('Raw Data'!$A$3,MATCH('Data above threshold'!$A26,'Raw Data'!$B$4:$B$185,0),MATCH('Data above threshold'!I$4,'Raw Data'!$3:$3,0)-1)),"",OFFSET('Raw Data'!$A$3,MATCH('Data above threshold'!$A26,'Raw Data'!$B$4:$B$185,0),MATCH('Data above threshold'!I$4,'Raw Data'!$3:$3,0)-1))</f>
        <v/>
      </c>
      <c r="J26" s="107" t="str">
        <f aca="true">IF(ISBLANK(OFFSET('Raw Data'!$A$3,MATCH('Data above threshold'!$A26,'Raw Data'!$B$4:$B$185,0),MATCH('Data above threshold'!J$4,'Raw Data'!$3:$3,0)-1)),"",OFFSET('Raw Data'!$A$3,MATCH('Data above threshold'!$A26,'Raw Data'!$B$4:$B$185,0),MATCH('Data above threshold'!J$4,'Raw Data'!$3:$3,0)-1))</f>
        <v>Score 0-4</v>
      </c>
      <c r="K26" s="107" t="str">
        <f aca="true">IF(ISBLANK(OFFSET('Raw Data'!$A$3,MATCH('Data above threshold'!$A26,'Raw Data'!$B$4:$B$185,0),MATCH('Data above threshold'!K$4,'Raw Data'!$3:$3,0)-1)),"",OFFSET('Raw Data'!$A$3,MATCH('Data above threshold'!$A26,'Raw Data'!$B$4:$B$185,0),MATCH('Data above threshold'!K$4,'Raw Data'!$3:$3,0)-1))</f>
        <v>Plus</v>
      </c>
      <c r="L26" s="107" t="str">
        <f aca="true">IF(ISBLANK(OFFSET('Raw Data'!$A$3,MATCH('Data above threshold'!$A26,'Raw Data'!$B$4:$B$185,0),MATCH('Data above threshold'!L$4,'Raw Data'!$3:$3,0)-1)),"",OFFSET('Raw Data'!$A$3,MATCH('Data above threshold'!$A26,'Raw Data'!$B$4:$B$185,0),MATCH('Data above threshold'!L$4,'Raw Data'!$3:$3,0)-1))</f>
        <v>https://www.v-dem.net/en/data/data/v-dem-dataset/</v>
      </c>
      <c r="M26" s="105" t="n">
        <f aca="false" t="array" ref="M26:M26">IFERROR(SKEW(IF(ISNUMBER(Q26:CR26),Q26:CR26,"")),"")</f>
        <v>0.252163789054875</v>
      </c>
      <c r="N26" s="107" t="n">
        <v>0</v>
      </c>
      <c r="O26" s="107" t="str">
        <f aca="true">IF(ISBLANK(OFFSET('Raw Data'!$A$3,MATCH('Data above threshold'!$A26,'Raw Data'!$B$4:$B$185,0),MATCH('Data above threshold'!O$4,'Raw Data'!$3:$3,0)-1)),"",OFFSET('Raw Data'!$A$3,MATCH('Data above threshold'!$A26,'Raw Data'!$B$4:$B$185,0),MATCH('Data above threshold'!O$4,'Raw Data'!$3:$3,0)-1))</f>
        <v/>
      </c>
      <c r="P26" s="106" t="n">
        <f aca="false" t="array" ref="P26:P26">IF(B26&lt;4,"",1-IFERROR(SUM(ISNUMBER(Q26:CR26)*(1-$Q$3:$CR$3))/COUNTIF($Q$3:$CR$3,0),0))</f>
        <v>0</v>
      </c>
      <c r="Q26" s="107" t="n">
        <f aca="true">IF(ISBLANK(OFFSET('Raw Data'!$A$3,MATCH('Data above threshold'!$A26,'Raw Data'!$B$4:$B$185,0),MATCH('Data above threshold'!Q$4,'Raw Data'!$3:$3,0)-1)),"",OFFSET('Raw Data'!$A$3,MATCH('Data above threshold'!$A26,'Raw Data'!$B$4:$B$185,0),MATCH('Data above threshold'!Q$4,'Raw Data'!$3:$3,0)-1))</f>
        <v>1.797</v>
      </c>
      <c r="R26" s="107" t="n">
        <f aca="true">IF(ISBLANK(OFFSET('Raw Data'!$A$3,MATCH('Data above threshold'!$A26,'Raw Data'!$B$4:$B$185,0),MATCH('Data above threshold'!R$4,'Raw Data'!$3:$3,0)-1)),"",OFFSET('Raw Data'!$A$3,MATCH('Data above threshold'!$A26,'Raw Data'!$B$4:$B$185,0),MATCH('Data above threshold'!R$4,'Raw Data'!$3:$3,0)-1))</f>
        <v>0</v>
      </c>
      <c r="S26" s="107" t="n">
        <f aca="true">IF(ISBLANK(OFFSET('Raw Data'!$A$3,MATCH('Data above threshold'!$A26,'Raw Data'!$B$4:$B$185,0),MATCH('Data above threshold'!S$4,'Raw Data'!$3:$3,0)-1)),"",OFFSET('Raw Data'!$A$3,MATCH('Data above threshold'!$A26,'Raw Data'!$B$4:$B$185,0),MATCH('Data above threshold'!S$4,'Raw Data'!$3:$3,0)-1))</f>
        <v>0</v>
      </c>
      <c r="T26" s="107" t="n">
        <f aca="true">IF(ISBLANK(OFFSET('Raw Data'!$A$3,MATCH('Data above threshold'!$A26,'Raw Data'!$B$4:$B$185,0),MATCH('Data above threshold'!T$4,'Raw Data'!$3:$3,0)-1)),"",OFFSET('Raw Data'!$A$3,MATCH('Data above threshold'!$A26,'Raw Data'!$B$4:$B$185,0),MATCH('Data above threshold'!T$4,'Raw Data'!$3:$3,0)-1))</f>
        <v>2.324</v>
      </c>
      <c r="U26" s="107" t="n">
        <f aca="true">IF(ISBLANK(OFFSET('Raw Data'!$A$3,MATCH('Data above threshold'!$A26,'Raw Data'!$B$4:$B$185,0),MATCH('Data above threshold'!U$4,'Raw Data'!$3:$3,0)-1)),"",OFFSET('Raw Data'!$A$3,MATCH('Data above threshold'!$A26,'Raw Data'!$B$4:$B$185,0),MATCH('Data above threshold'!U$4,'Raw Data'!$3:$3,0)-1))</f>
        <v>-1.34</v>
      </c>
      <c r="V26" s="107" t="n">
        <f aca="true">IF(ISBLANK(OFFSET('Raw Data'!$A$3,MATCH('Data above threshold'!$A26,'Raw Data'!$B$4:$B$185,0),MATCH('Data above threshold'!V$4,'Raw Data'!$3:$3,0)-1)),"",OFFSET('Raw Data'!$A$3,MATCH('Data above threshold'!$A26,'Raw Data'!$B$4:$B$185,0),MATCH('Data above threshold'!V$4,'Raw Data'!$3:$3,0)-1))</f>
        <v>1.899</v>
      </c>
      <c r="W26" s="107" t="n">
        <f aca="true">IF(ISBLANK(OFFSET('Raw Data'!$A$3,MATCH('Data above threshold'!$A26,'Raw Data'!$B$4:$B$185,0),MATCH('Data above threshold'!W$4,'Raw Data'!$3:$3,0)-1)),"",OFFSET('Raw Data'!$A$3,MATCH('Data above threshold'!$A26,'Raw Data'!$B$4:$B$185,0),MATCH('Data above threshold'!W$4,'Raw Data'!$3:$3,0)-1))</f>
        <v>-0.524</v>
      </c>
      <c r="X26" s="107" t="n">
        <f aca="true">IF(ISBLANK(OFFSET('Raw Data'!$A$3,MATCH('Data above threshold'!$A26,'Raw Data'!$B$4:$B$185,0),MATCH('Data above threshold'!X$4,'Raw Data'!$3:$3,0)-1)),"",OFFSET('Raw Data'!$A$3,MATCH('Data above threshold'!$A26,'Raw Data'!$B$4:$B$185,0),MATCH('Data above threshold'!X$4,'Raw Data'!$3:$3,0)-1))</f>
        <v>2.913</v>
      </c>
      <c r="Y26" s="107" t="n">
        <f aca="true">IF(ISBLANK(OFFSET('Raw Data'!$A$3,MATCH('Data above threshold'!$A26,'Raw Data'!$B$4:$B$185,0),MATCH('Data above threshold'!Y$4,'Raw Data'!$3:$3,0)-1)),"",OFFSET('Raw Data'!$A$3,MATCH('Data above threshold'!$A26,'Raw Data'!$B$4:$B$185,0),MATCH('Data above threshold'!Y$4,'Raw Data'!$3:$3,0)-1))</f>
        <v>2.121</v>
      </c>
      <c r="Z26" s="107" t="n">
        <f aca="true">IF(ISBLANK(OFFSET('Raw Data'!$A$3,MATCH('Data above threshold'!$A26,'Raw Data'!$B$4:$B$185,0),MATCH('Data above threshold'!Z$4,'Raw Data'!$3:$3,0)-1)),"",OFFSET('Raw Data'!$A$3,MATCH('Data above threshold'!$A26,'Raw Data'!$B$4:$B$185,0),MATCH('Data above threshold'!Z$4,'Raw Data'!$3:$3,0)-1))</f>
        <v>1.184</v>
      </c>
      <c r="AA26" s="107" t="n">
        <f aca="true">IF(ISBLANK(OFFSET('Raw Data'!$A$3,MATCH('Data above threshold'!$A26,'Raw Data'!$B$4:$B$185,0),MATCH('Data above threshold'!AA$4,'Raw Data'!$3:$3,0)-1)),"",OFFSET('Raw Data'!$A$3,MATCH('Data above threshold'!$A26,'Raw Data'!$B$4:$B$185,0),MATCH('Data above threshold'!AA$4,'Raw Data'!$3:$3,0)-1))</f>
        <v>1.248</v>
      </c>
      <c r="AB26" s="107" t="n">
        <f aca="true">IF(ISBLANK(OFFSET('Raw Data'!$A$3,MATCH('Data above threshold'!$A26,'Raw Data'!$B$4:$B$185,0),MATCH('Data above threshold'!AB$4,'Raw Data'!$3:$3,0)-1)),"",OFFSET('Raw Data'!$A$3,MATCH('Data above threshold'!$A26,'Raw Data'!$B$4:$B$185,0),MATCH('Data above threshold'!AB$4,'Raw Data'!$3:$3,0)-1))</f>
        <v>-0.94</v>
      </c>
      <c r="AC26" s="107" t="n">
        <f aca="true">IF(ISBLANK(OFFSET('Raw Data'!$A$3,MATCH('Data above threshold'!$A26,'Raw Data'!$B$4:$B$185,0),MATCH('Data above threshold'!AC$4,'Raw Data'!$3:$3,0)-1)),"",OFFSET('Raw Data'!$A$3,MATCH('Data above threshold'!$A26,'Raw Data'!$B$4:$B$185,0),MATCH('Data above threshold'!AC$4,'Raw Data'!$3:$3,0)-1))</f>
        <v>0</v>
      </c>
      <c r="AD26" s="107" t="n">
        <f aca="true">IF(ISBLANK(OFFSET('Raw Data'!$A$3,MATCH('Data above threshold'!$A26,'Raw Data'!$B$4:$B$185,0),MATCH('Data above threshold'!AD$4,'Raw Data'!$3:$3,0)-1)),"",OFFSET('Raw Data'!$A$3,MATCH('Data above threshold'!$A26,'Raw Data'!$B$4:$B$185,0),MATCH('Data above threshold'!AD$4,'Raw Data'!$3:$3,0)-1))</f>
        <v>-0.059</v>
      </c>
      <c r="AE26" s="107" t="n">
        <f aca="true">IF(ISBLANK(OFFSET('Raw Data'!$A$3,MATCH('Data above threshold'!$A26,'Raw Data'!$B$4:$B$185,0),MATCH('Data above threshold'!AE$4,'Raw Data'!$3:$3,0)-1)),"",OFFSET('Raw Data'!$A$3,MATCH('Data above threshold'!$A26,'Raw Data'!$B$4:$B$185,0),MATCH('Data above threshold'!AE$4,'Raw Data'!$3:$3,0)-1))</f>
        <v>1.113</v>
      </c>
      <c r="AF26" s="107" t="n">
        <f aca="true">IF(ISBLANK(OFFSET('Raw Data'!$A$3,MATCH('Data above threshold'!$A26,'Raw Data'!$B$4:$B$185,0),MATCH('Data above threshold'!AF$4,'Raw Data'!$3:$3,0)-1)),"",OFFSET('Raw Data'!$A$3,MATCH('Data above threshold'!$A26,'Raw Data'!$B$4:$B$185,0),MATCH('Data above threshold'!AF$4,'Raw Data'!$3:$3,0)-1))</f>
        <v>2.012</v>
      </c>
      <c r="AG26" s="107" t="n">
        <f aca="true">IF(ISBLANK(OFFSET('Raw Data'!$A$3,MATCH('Data above threshold'!$A26,'Raw Data'!$B$4:$B$185,0),MATCH('Data above threshold'!AG$4,'Raw Data'!$3:$3,0)-1)),"",OFFSET('Raw Data'!$A$3,MATCH('Data above threshold'!$A26,'Raw Data'!$B$4:$B$185,0),MATCH('Data above threshold'!AG$4,'Raw Data'!$3:$3,0)-1))</f>
        <v>3.07</v>
      </c>
      <c r="AH26" s="107" t="n">
        <f aca="true">IF(ISBLANK(OFFSET('Raw Data'!$A$3,MATCH('Data above threshold'!$A26,'Raw Data'!$B$4:$B$185,0),MATCH('Data above threshold'!AH$4,'Raw Data'!$3:$3,0)-1)),"",OFFSET('Raw Data'!$A$3,MATCH('Data above threshold'!$A26,'Raw Data'!$B$4:$B$185,0),MATCH('Data above threshold'!AH$4,'Raw Data'!$3:$3,0)-1))</f>
        <v>3.187</v>
      </c>
      <c r="AI26" s="107" t="n">
        <f aca="true">IF(ISBLANK(OFFSET('Raw Data'!$A$3,MATCH('Data above threshold'!$A26,'Raw Data'!$B$4:$B$185,0),MATCH('Data above threshold'!AI$4,'Raw Data'!$3:$3,0)-1)),"",OFFSET('Raw Data'!$A$3,MATCH('Data above threshold'!$A26,'Raw Data'!$B$4:$B$185,0),MATCH('Data above threshold'!AI$4,'Raw Data'!$3:$3,0)-1))</f>
        <v>-0.217</v>
      </c>
      <c r="AJ26" s="107" t="n">
        <f aca="true">IF(ISBLANK(OFFSET('Raw Data'!$A$3,MATCH('Data above threshold'!$A26,'Raw Data'!$B$4:$B$185,0),MATCH('Data above threshold'!AJ$4,'Raw Data'!$3:$3,0)-1)),"",OFFSET('Raw Data'!$A$3,MATCH('Data above threshold'!$A26,'Raw Data'!$B$4:$B$185,0),MATCH('Data above threshold'!AJ$4,'Raw Data'!$3:$3,0)-1))</f>
        <v>0.972</v>
      </c>
      <c r="AK26" s="107" t="n">
        <f aca="true">IF(ISBLANK(OFFSET('Raw Data'!$A$3,MATCH('Data above threshold'!$A26,'Raw Data'!$B$4:$B$185,0),MATCH('Data above threshold'!AK$4,'Raw Data'!$3:$3,0)-1)),"",OFFSET('Raw Data'!$A$3,MATCH('Data above threshold'!$A26,'Raw Data'!$B$4:$B$185,0),MATCH('Data above threshold'!AK$4,'Raw Data'!$3:$3,0)-1))</f>
        <v>0.094</v>
      </c>
      <c r="AL26" s="107" t="n">
        <f aca="true">IF(ISBLANK(OFFSET('Raw Data'!$A$3,MATCH('Data above threshold'!$A26,'Raw Data'!$B$4:$B$185,0),MATCH('Data above threshold'!AL$4,'Raw Data'!$3:$3,0)-1)),"",OFFSET('Raw Data'!$A$3,MATCH('Data above threshold'!$A26,'Raw Data'!$B$4:$B$185,0),MATCH('Data above threshold'!AL$4,'Raw Data'!$3:$3,0)-1))</f>
        <v>1.416</v>
      </c>
      <c r="AM26" s="107" t="n">
        <f aca="true">IF(ISBLANK(OFFSET('Raw Data'!$A$3,MATCH('Data above threshold'!$A26,'Raw Data'!$B$4:$B$185,0),MATCH('Data above threshold'!AM$4,'Raw Data'!$3:$3,0)-1)),"",OFFSET('Raw Data'!$A$3,MATCH('Data above threshold'!$A26,'Raw Data'!$B$4:$B$185,0),MATCH('Data above threshold'!AM$4,'Raw Data'!$3:$3,0)-1))</f>
        <v>2.905</v>
      </c>
      <c r="AN26" s="107" t="n">
        <f aca="true">IF(ISBLANK(OFFSET('Raw Data'!$A$3,MATCH('Data above threshold'!$A26,'Raw Data'!$B$4:$B$185,0),MATCH('Data above threshold'!AN$4,'Raw Data'!$3:$3,0)-1)),"",OFFSET('Raw Data'!$A$3,MATCH('Data above threshold'!$A26,'Raw Data'!$B$4:$B$185,0),MATCH('Data above threshold'!AN$4,'Raw Data'!$3:$3,0)-1))</f>
        <v>0.124</v>
      </c>
      <c r="AO26" s="107" t="n">
        <f aca="true">IF(ISBLANK(OFFSET('Raw Data'!$A$3,MATCH('Data above threshold'!$A26,'Raw Data'!$B$4:$B$185,0),MATCH('Data above threshold'!AO$4,'Raw Data'!$3:$3,0)-1)),"",OFFSET('Raw Data'!$A$3,MATCH('Data above threshold'!$A26,'Raw Data'!$B$4:$B$185,0),MATCH('Data above threshold'!AO$4,'Raw Data'!$3:$3,0)-1))</f>
        <v>2.408</v>
      </c>
      <c r="AP26" s="107" t="n">
        <f aca="true">IF(ISBLANK(OFFSET('Raw Data'!$A$3,MATCH('Data above threshold'!$A26,'Raw Data'!$B$4:$B$185,0),MATCH('Data above threshold'!AP$4,'Raw Data'!$3:$3,0)-1)),"",OFFSET('Raw Data'!$A$3,MATCH('Data above threshold'!$A26,'Raw Data'!$B$4:$B$185,0),MATCH('Data above threshold'!AP$4,'Raw Data'!$3:$3,0)-1))</f>
        <v>1.014</v>
      </c>
      <c r="AQ26" s="107" t="n">
        <f aca="true">IF(ISBLANK(OFFSET('Raw Data'!$A$3,MATCH('Data above threshold'!$A26,'Raw Data'!$B$4:$B$185,0),MATCH('Data above threshold'!AQ$4,'Raw Data'!$3:$3,0)-1)),"",OFFSET('Raw Data'!$A$3,MATCH('Data above threshold'!$A26,'Raw Data'!$B$4:$B$185,0),MATCH('Data above threshold'!AQ$4,'Raw Data'!$3:$3,0)-1))</f>
        <v>0.609</v>
      </c>
      <c r="AR26" s="107" t="n">
        <f aca="true">IF(ISBLANK(OFFSET('Raw Data'!$A$3,MATCH('Data above threshold'!$A26,'Raw Data'!$B$4:$B$185,0),MATCH('Data above threshold'!AR$4,'Raw Data'!$3:$3,0)-1)),"",OFFSET('Raw Data'!$A$3,MATCH('Data above threshold'!$A26,'Raw Data'!$B$4:$B$185,0),MATCH('Data above threshold'!AR$4,'Raw Data'!$3:$3,0)-1))</f>
        <v>0.881</v>
      </c>
      <c r="AS26" s="107" t="n">
        <f aca="true">IF(ISBLANK(OFFSET('Raw Data'!$A$3,MATCH('Data above threshold'!$A26,'Raw Data'!$B$4:$B$185,0),MATCH('Data above threshold'!AS$4,'Raw Data'!$3:$3,0)-1)),"",OFFSET('Raw Data'!$A$3,MATCH('Data above threshold'!$A26,'Raw Data'!$B$4:$B$185,0),MATCH('Data above threshold'!AS$4,'Raw Data'!$3:$3,0)-1))</f>
        <v>2.536</v>
      </c>
      <c r="AT26" s="107" t="n">
        <f aca="true">IF(ISBLANK(OFFSET('Raw Data'!$A$3,MATCH('Data above threshold'!$A26,'Raw Data'!$B$4:$B$185,0),MATCH('Data above threshold'!AT$4,'Raw Data'!$3:$3,0)-1)),"",OFFSET('Raw Data'!$A$3,MATCH('Data above threshold'!$A26,'Raw Data'!$B$4:$B$185,0),MATCH('Data above threshold'!AT$4,'Raw Data'!$3:$3,0)-1))</f>
        <v>0</v>
      </c>
      <c r="AU26" s="107" t="n">
        <f aca="true">IF(ISBLANK(OFFSET('Raw Data'!$A$3,MATCH('Data above threshold'!$A26,'Raw Data'!$B$4:$B$185,0),MATCH('Data above threshold'!AU$4,'Raw Data'!$3:$3,0)-1)),"",OFFSET('Raw Data'!$A$3,MATCH('Data above threshold'!$A26,'Raw Data'!$B$4:$B$185,0),MATCH('Data above threshold'!AU$4,'Raw Data'!$3:$3,0)-1))</f>
        <v>2.276</v>
      </c>
      <c r="AV26" s="107" t="n">
        <f aca="true">IF(ISBLANK(OFFSET('Raw Data'!$A$3,MATCH('Data above threshold'!$A26,'Raw Data'!$B$4:$B$185,0),MATCH('Data above threshold'!AV$4,'Raw Data'!$3:$3,0)-1)),"",OFFSET('Raw Data'!$A$3,MATCH('Data above threshold'!$A26,'Raw Data'!$B$4:$B$185,0),MATCH('Data above threshold'!AV$4,'Raw Data'!$3:$3,0)-1))</f>
        <v>0</v>
      </c>
      <c r="AW26" s="107" t="n">
        <f aca="true">IF(ISBLANK(OFFSET('Raw Data'!$A$3,MATCH('Data above threshold'!$A26,'Raw Data'!$B$4:$B$185,0),MATCH('Data above threshold'!AW$4,'Raw Data'!$3:$3,0)-1)),"",OFFSET('Raw Data'!$A$3,MATCH('Data above threshold'!$A26,'Raw Data'!$B$4:$B$185,0),MATCH('Data above threshold'!AW$4,'Raw Data'!$3:$3,0)-1))</f>
        <v>-0.182</v>
      </c>
      <c r="AX26" s="107" t="n">
        <f aca="true">IF(ISBLANK(OFFSET('Raw Data'!$A$3,MATCH('Data above threshold'!$A26,'Raw Data'!$B$4:$B$185,0),MATCH('Data above threshold'!AX$4,'Raw Data'!$3:$3,0)-1)),"",OFFSET('Raw Data'!$A$3,MATCH('Data above threshold'!$A26,'Raw Data'!$B$4:$B$185,0),MATCH('Data above threshold'!AX$4,'Raw Data'!$3:$3,0)-1))</f>
        <v>0</v>
      </c>
      <c r="AY26" s="107" t="n">
        <f aca="true">IF(ISBLANK(OFFSET('Raw Data'!$A$3,MATCH('Data above threshold'!$A26,'Raw Data'!$B$4:$B$185,0),MATCH('Data above threshold'!AY$4,'Raw Data'!$3:$3,0)-1)),"",OFFSET('Raw Data'!$A$3,MATCH('Data above threshold'!$A26,'Raw Data'!$B$4:$B$185,0),MATCH('Data above threshold'!AY$4,'Raw Data'!$3:$3,0)-1))</f>
        <v>2.614</v>
      </c>
      <c r="AZ26" s="107" t="n">
        <f aca="true">IF(ISBLANK(OFFSET('Raw Data'!$A$3,MATCH('Data above threshold'!$A26,'Raw Data'!$B$4:$B$185,0),MATCH('Data above threshold'!AZ$4,'Raw Data'!$3:$3,0)-1)),"",OFFSET('Raw Data'!$A$3,MATCH('Data above threshold'!$A26,'Raw Data'!$B$4:$B$185,0),MATCH('Data above threshold'!AZ$4,'Raw Data'!$3:$3,0)-1))</f>
        <v>1.155</v>
      </c>
      <c r="BA26" s="107" t="n">
        <f aca="true">IF(ISBLANK(OFFSET('Raw Data'!$A$3,MATCH('Data above threshold'!$A26,'Raw Data'!$B$4:$B$185,0),MATCH('Data above threshold'!BA$4,'Raw Data'!$3:$3,0)-1)),"",OFFSET('Raw Data'!$A$3,MATCH('Data above threshold'!$A26,'Raw Data'!$B$4:$B$185,0),MATCH('Data above threshold'!BA$4,'Raw Data'!$3:$3,0)-1))</f>
        <v>2.541</v>
      </c>
      <c r="BB26" s="107" t="n">
        <f aca="true">IF(ISBLANK(OFFSET('Raw Data'!$A$3,MATCH('Data above threshold'!$A26,'Raw Data'!$B$4:$B$185,0),MATCH('Data above threshold'!BB$4,'Raw Data'!$3:$3,0)-1)),"",OFFSET('Raw Data'!$A$3,MATCH('Data above threshold'!$A26,'Raw Data'!$B$4:$B$185,0),MATCH('Data above threshold'!BB$4,'Raw Data'!$3:$3,0)-1))</f>
        <v>-0.784</v>
      </c>
      <c r="BC26" s="107" t="n">
        <f aca="true">IF(ISBLANK(OFFSET('Raw Data'!$A$3,MATCH('Data above threshold'!$A26,'Raw Data'!$B$4:$B$185,0),MATCH('Data above threshold'!BC$4,'Raw Data'!$3:$3,0)-1)),"",OFFSET('Raw Data'!$A$3,MATCH('Data above threshold'!$A26,'Raw Data'!$B$4:$B$185,0),MATCH('Data above threshold'!BC$4,'Raw Data'!$3:$3,0)-1))</f>
        <v>2.715</v>
      </c>
      <c r="BD26" s="107" t="n">
        <f aca="true">IF(ISBLANK(OFFSET('Raw Data'!$A$3,MATCH('Data above threshold'!$A26,'Raw Data'!$B$4:$B$185,0),MATCH('Data above threshold'!BD$4,'Raw Data'!$3:$3,0)-1)),"",OFFSET('Raw Data'!$A$3,MATCH('Data above threshold'!$A26,'Raw Data'!$B$4:$B$185,0),MATCH('Data above threshold'!BD$4,'Raw Data'!$3:$3,0)-1))</f>
        <v>0.622</v>
      </c>
      <c r="BE26" s="107" t="n">
        <f aca="true">IF(ISBLANK(OFFSET('Raw Data'!$A$3,MATCH('Data above threshold'!$A26,'Raw Data'!$B$4:$B$185,0),MATCH('Data above threshold'!BE$4,'Raw Data'!$3:$3,0)-1)),"",OFFSET('Raw Data'!$A$3,MATCH('Data above threshold'!$A26,'Raw Data'!$B$4:$B$185,0),MATCH('Data above threshold'!BE$4,'Raw Data'!$3:$3,0)-1))</f>
        <v>0.061</v>
      </c>
      <c r="BF26" s="107" t="n">
        <f aca="true">IF(ISBLANK(OFFSET('Raw Data'!$A$3,MATCH('Data above threshold'!$A26,'Raw Data'!$B$4:$B$185,0),MATCH('Data above threshold'!BF$4,'Raw Data'!$3:$3,0)-1)),"",OFFSET('Raw Data'!$A$3,MATCH('Data above threshold'!$A26,'Raw Data'!$B$4:$B$185,0),MATCH('Data above threshold'!BF$4,'Raw Data'!$3:$3,0)-1))</f>
        <v>0</v>
      </c>
      <c r="BG26" s="107" t="n">
        <f aca="true">IF(ISBLANK(OFFSET('Raw Data'!$A$3,MATCH('Data above threshold'!$A26,'Raw Data'!$B$4:$B$185,0),MATCH('Data above threshold'!BG$4,'Raw Data'!$3:$3,0)-1)),"",OFFSET('Raw Data'!$A$3,MATCH('Data above threshold'!$A26,'Raw Data'!$B$4:$B$185,0),MATCH('Data above threshold'!BG$4,'Raw Data'!$3:$3,0)-1))</f>
        <v>2.492</v>
      </c>
      <c r="BH26" s="107" t="n">
        <f aca="true">IF(ISBLANK(OFFSET('Raw Data'!$A$3,MATCH('Data above threshold'!$A26,'Raw Data'!$B$4:$B$185,0),MATCH('Data above threshold'!BH$4,'Raw Data'!$3:$3,0)-1)),"",OFFSET('Raw Data'!$A$3,MATCH('Data above threshold'!$A26,'Raw Data'!$B$4:$B$185,0),MATCH('Data above threshold'!BH$4,'Raw Data'!$3:$3,0)-1))</f>
        <v>-1.012</v>
      </c>
      <c r="BI26" s="107" t="n">
        <f aca="true">IF(ISBLANK(OFFSET('Raw Data'!$A$3,MATCH('Data above threshold'!$A26,'Raw Data'!$B$4:$B$185,0),MATCH('Data above threshold'!BI$4,'Raw Data'!$3:$3,0)-1)),"",OFFSET('Raw Data'!$A$3,MATCH('Data above threshold'!$A26,'Raw Data'!$B$4:$B$185,0),MATCH('Data above threshold'!BI$4,'Raw Data'!$3:$3,0)-1))</f>
        <v>0.158</v>
      </c>
      <c r="BJ26" s="107" t="n">
        <f aca="true">IF(ISBLANK(OFFSET('Raw Data'!$A$3,MATCH('Data above threshold'!$A26,'Raw Data'!$B$4:$B$185,0),MATCH('Data above threshold'!BJ$4,'Raw Data'!$3:$3,0)-1)),"",OFFSET('Raw Data'!$A$3,MATCH('Data above threshold'!$A26,'Raw Data'!$B$4:$B$185,0),MATCH('Data above threshold'!BJ$4,'Raw Data'!$3:$3,0)-1))</f>
        <v>2.299</v>
      </c>
      <c r="BK26" s="107" t="n">
        <f aca="true">IF(ISBLANK(OFFSET('Raw Data'!$A$3,MATCH('Data above threshold'!$A26,'Raw Data'!$B$4:$B$185,0),MATCH('Data above threshold'!BK$4,'Raw Data'!$3:$3,0)-1)),"",OFFSET('Raw Data'!$A$3,MATCH('Data above threshold'!$A26,'Raw Data'!$B$4:$B$185,0),MATCH('Data above threshold'!BK$4,'Raw Data'!$3:$3,0)-1))</f>
        <v>0</v>
      </c>
      <c r="BL26" s="107" t="n">
        <f aca="true">IF(ISBLANK(OFFSET('Raw Data'!$A$3,MATCH('Data above threshold'!$A26,'Raw Data'!$B$4:$B$185,0),MATCH('Data above threshold'!BL$4,'Raw Data'!$3:$3,0)-1)),"",OFFSET('Raw Data'!$A$3,MATCH('Data above threshold'!$A26,'Raw Data'!$B$4:$B$185,0),MATCH('Data above threshold'!BL$4,'Raw Data'!$3:$3,0)-1))</f>
        <v>0.907</v>
      </c>
      <c r="BM26" s="107" t="n">
        <f aca="true">IF(ISBLANK(OFFSET('Raw Data'!$A$3,MATCH('Data above threshold'!$A26,'Raw Data'!$B$4:$B$185,0),MATCH('Data above threshold'!BM$4,'Raw Data'!$3:$3,0)-1)),"",OFFSET('Raw Data'!$A$3,MATCH('Data above threshold'!$A26,'Raw Data'!$B$4:$B$185,0),MATCH('Data above threshold'!BM$4,'Raw Data'!$3:$3,0)-1))</f>
        <v>0</v>
      </c>
      <c r="BN26" s="107" t="n">
        <f aca="true">IF(ISBLANK(OFFSET('Raw Data'!$A$3,MATCH('Data above threshold'!$A26,'Raw Data'!$B$4:$B$185,0),MATCH('Data above threshold'!BN$4,'Raw Data'!$3:$3,0)-1)),"",OFFSET('Raw Data'!$A$3,MATCH('Data above threshold'!$A26,'Raw Data'!$B$4:$B$185,0),MATCH('Data above threshold'!BN$4,'Raw Data'!$3:$3,0)-1))</f>
        <v>0</v>
      </c>
      <c r="BO26" s="107" t="n">
        <f aca="true">IF(ISBLANK(OFFSET('Raw Data'!$A$3,MATCH('Data above threshold'!$A26,'Raw Data'!$B$4:$B$185,0),MATCH('Data above threshold'!BO$4,'Raw Data'!$3:$3,0)-1)),"",OFFSET('Raw Data'!$A$3,MATCH('Data above threshold'!$A26,'Raw Data'!$B$4:$B$185,0),MATCH('Data above threshold'!BO$4,'Raw Data'!$3:$3,0)-1))</f>
        <v>3.014</v>
      </c>
      <c r="BP26" s="107" t="n">
        <f aca="true">IF(ISBLANK(OFFSET('Raw Data'!$A$3,MATCH('Data above threshold'!$A26,'Raw Data'!$B$4:$B$185,0),MATCH('Data above threshold'!BP$4,'Raw Data'!$3:$3,0)-1)),"",OFFSET('Raw Data'!$A$3,MATCH('Data above threshold'!$A26,'Raw Data'!$B$4:$B$185,0),MATCH('Data above threshold'!BP$4,'Raw Data'!$3:$3,0)-1))</f>
        <v>3.451</v>
      </c>
      <c r="BQ26" s="107" t="n">
        <f aca="true">IF(ISBLANK(OFFSET('Raw Data'!$A$3,MATCH('Data above threshold'!$A26,'Raw Data'!$B$4:$B$185,0),MATCH('Data above threshold'!BQ$4,'Raw Data'!$3:$3,0)-1)),"",OFFSET('Raw Data'!$A$3,MATCH('Data above threshold'!$A26,'Raw Data'!$B$4:$B$185,0),MATCH('Data above threshold'!BQ$4,'Raw Data'!$3:$3,0)-1))</f>
        <v>0</v>
      </c>
      <c r="BR26" s="107" t="n">
        <f aca="true">IF(ISBLANK(OFFSET('Raw Data'!$A$3,MATCH('Data above threshold'!$A26,'Raw Data'!$B$4:$B$185,0),MATCH('Data above threshold'!BR$4,'Raw Data'!$3:$3,0)-1)),"",OFFSET('Raw Data'!$A$3,MATCH('Data above threshold'!$A26,'Raw Data'!$B$4:$B$185,0),MATCH('Data above threshold'!BR$4,'Raw Data'!$3:$3,0)-1))</f>
        <v>0.495</v>
      </c>
      <c r="BS26" s="107" t="n">
        <f aca="true">IF(ISBLANK(OFFSET('Raw Data'!$A$3,MATCH('Data above threshold'!$A26,'Raw Data'!$B$4:$B$185,0),MATCH('Data above threshold'!BS$4,'Raw Data'!$3:$3,0)-1)),"",OFFSET('Raw Data'!$A$3,MATCH('Data above threshold'!$A26,'Raw Data'!$B$4:$B$185,0),MATCH('Data above threshold'!BS$4,'Raw Data'!$3:$3,0)-1))</f>
        <v>0.517</v>
      </c>
      <c r="BT26" s="107" t="n">
        <f aca="true">IF(ISBLANK(OFFSET('Raw Data'!$A$3,MATCH('Data above threshold'!$A26,'Raw Data'!$B$4:$B$185,0),MATCH('Data above threshold'!BT$4,'Raw Data'!$3:$3,0)-1)),"",OFFSET('Raw Data'!$A$3,MATCH('Data above threshold'!$A26,'Raw Data'!$B$4:$B$185,0),MATCH('Data above threshold'!BT$4,'Raw Data'!$3:$3,0)-1))</f>
        <v>-0.509</v>
      </c>
      <c r="BU26" s="107" t="n">
        <f aca="true">IF(ISBLANK(OFFSET('Raw Data'!$A$3,MATCH('Data above threshold'!$A26,'Raw Data'!$B$4:$B$185,0),MATCH('Data above threshold'!BU$4,'Raw Data'!$3:$3,0)-1)),"",OFFSET('Raw Data'!$A$3,MATCH('Data above threshold'!$A26,'Raw Data'!$B$4:$B$185,0),MATCH('Data above threshold'!BU$4,'Raw Data'!$3:$3,0)-1))</f>
        <v>0</v>
      </c>
      <c r="BV26" s="107" t="n">
        <f aca="true">IF(ISBLANK(OFFSET('Raw Data'!$A$3,MATCH('Data above threshold'!$A26,'Raw Data'!$B$4:$B$185,0),MATCH('Data above threshold'!BV$4,'Raw Data'!$3:$3,0)-1)),"",OFFSET('Raw Data'!$A$3,MATCH('Data above threshold'!$A26,'Raw Data'!$B$4:$B$185,0),MATCH('Data above threshold'!BV$4,'Raw Data'!$3:$3,0)-1))</f>
        <v>-0.923</v>
      </c>
      <c r="BW26" s="107" t="n">
        <f aca="true">IF(ISBLANK(OFFSET('Raw Data'!$A$3,MATCH('Data above threshold'!$A26,'Raw Data'!$B$4:$B$185,0),MATCH('Data above threshold'!BW$4,'Raw Data'!$3:$3,0)-1)),"",OFFSET('Raw Data'!$A$3,MATCH('Data above threshold'!$A26,'Raw Data'!$B$4:$B$185,0),MATCH('Data above threshold'!BW$4,'Raw Data'!$3:$3,0)-1))</f>
        <v>0</v>
      </c>
      <c r="BX26" s="107" t="n">
        <f aca="true">IF(ISBLANK(OFFSET('Raw Data'!$A$3,MATCH('Data above threshold'!$A26,'Raw Data'!$B$4:$B$185,0),MATCH('Data above threshold'!BX$4,'Raw Data'!$3:$3,0)-1)),"",OFFSET('Raw Data'!$A$3,MATCH('Data above threshold'!$A26,'Raw Data'!$B$4:$B$185,0),MATCH('Data above threshold'!BX$4,'Raw Data'!$3:$3,0)-1))</f>
        <v>2.189</v>
      </c>
      <c r="BY26" s="107" t="n">
        <f aca="true">IF(ISBLANK(OFFSET('Raw Data'!$A$3,MATCH('Data above threshold'!$A26,'Raw Data'!$B$4:$B$185,0),MATCH('Data above threshold'!BY$4,'Raw Data'!$3:$3,0)-1)),"",OFFSET('Raw Data'!$A$3,MATCH('Data above threshold'!$A26,'Raw Data'!$B$4:$B$185,0),MATCH('Data above threshold'!BY$4,'Raw Data'!$3:$3,0)-1))</f>
        <v>0.773</v>
      </c>
      <c r="BZ26" s="107" t="n">
        <f aca="true">IF(ISBLANK(OFFSET('Raw Data'!$A$3,MATCH('Data above threshold'!$A26,'Raw Data'!$B$4:$B$185,0),MATCH('Data above threshold'!BZ$4,'Raw Data'!$3:$3,0)-1)),"",OFFSET('Raw Data'!$A$3,MATCH('Data above threshold'!$A26,'Raw Data'!$B$4:$B$185,0),MATCH('Data above threshold'!BZ$4,'Raw Data'!$3:$3,0)-1))</f>
        <v>1.307</v>
      </c>
      <c r="CA26" s="107" t="n">
        <f aca="true">IF(ISBLANK(OFFSET('Raw Data'!$A$3,MATCH('Data above threshold'!$A26,'Raw Data'!$B$4:$B$185,0),MATCH('Data above threshold'!CA$4,'Raw Data'!$3:$3,0)-1)),"",OFFSET('Raw Data'!$A$3,MATCH('Data above threshold'!$A26,'Raw Data'!$B$4:$B$185,0),MATCH('Data above threshold'!CA$4,'Raw Data'!$3:$3,0)-1))</f>
        <v>0.363</v>
      </c>
      <c r="CB26" s="107" t="n">
        <f aca="true">IF(ISBLANK(OFFSET('Raw Data'!$A$3,MATCH('Data above threshold'!$A26,'Raw Data'!$B$4:$B$185,0),MATCH('Data above threshold'!CB$4,'Raw Data'!$3:$3,0)-1)),"",OFFSET('Raw Data'!$A$3,MATCH('Data above threshold'!$A26,'Raw Data'!$B$4:$B$185,0),MATCH('Data above threshold'!CB$4,'Raw Data'!$3:$3,0)-1))</f>
        <v>0</v>
      </c>
      <c r="CC26" s="107" t="n">
        <f aca="true">IF(ISBLANK(OFFSET('Raw Data'!$A$3,MATCH('Data above threshold'!$A26,'Raw Data'!$B$4:$B$185,0),MATCH('Data above threshold'!CC$4,'Raw Data'!$3:$3,0)-1)),"",OFFSET('Raw Data'!$A$3,MATCH('Data above threshold'!$A26,'Raw Data'!$B$4:$B$185,0),MATCH('Data above threshold'!CC$4,'Raw Data'!$3:$3,0)-1))</f>
        <v>0</v>
      </c>
      <c r="CD26" s="107" t="n">
        <f aca="true">IF(ISBLANK(OFFSET('Raw Data'!$A$3,MATCH('Data above threshold'!$A26,'Raw Data'!$B$4:$B$185,0),MATCH('Data above threshold'!CD$4,'Raw Data'!$3:$3,0)-1)),"",OFFSET('Raw Data'!$A$3,MATCH('Data above threshold'!$A26,'Raw Data'!$B$4:$B$185,0),MATCH('Data above threshold'!CD$4,'Raw Data'!$3:$3,0)-1))</f>
        <v>2.864</v>
      </c>
      <c r="CE26" s="107" t="n">
        <f aca="true">IF(ISBLANK(OFFSET('Raw Data'!$A$3,MATCH('Data above threshold'!$A26,'Raw Data'!$B$4:$B$185,0),MATCH('Data above threshold'!CE$4,'Raw Data'!$3:$3,0)-1)),"",OFFSET('Raw Data'!$A$3,MATCH('Data above threshold'!$A26,'Raw Data'!$B$4:$B$185,0),MATCH('Data above threshold'!CE$4,'Raw Data'!$3:$3,0)-1))</f>
        <v>1.655</v>
      </c>
      <c r="CF26" s="107" t="n">
        <f aca="true">IF(ISBLANK(OFFSET('Raw Data'!$A$3,MATCH('Data above threshold'!$A26,'Raw Data'!$B$4:$B$185,0),MATCH('Data above threshold'!CF$4,'Raw Data'!$3:$3,0)-1)),"",OFFSET('Raw Data'!$A$3,MATCH('Data above threshold'!$A26,'Raw Data'!$B$4:$B$185,0),MATCH('Data above threshold'!CF$4,'Raw Data'!$3:$3,0)-1))</f>
        <v>0</v>
      </c>
      <c r="CG26" s="107" t="n">
        <f aca="true">IF(ISBLANK(OFFSET('Raw Data'!$A$3,MATCH('Data above threshold'!$A26,'Raw Data'!$B$4:$B$185,0),MATCH('Data above threshold'!CG$4,'Raw Data'!$3:$3,0)-1)),"",OFFSET('Raw Data'!$A$3,MATCH('Data above threshold'!$A26,'Raw Data'!$B$4:$B$185,0),MATCH('Data above threshold'!CG$4,'Raw Data'!$3:$3,0)-1))</f>
        <v>2.664</v>
      </c>
      <c r="CH26" s="107" t="n">
        <f aca="true">IF(ISBLANK(OFFSET('Raw Data'!$A$3,MATCH('Data above threshold'!$A26,'Raw Data'!$B$4:$B$185,0),MATCH('Data above threshold'!CH$4,'Raw Data'!$3:$3,0)-1)),"",OFFSET('Raw Data'!$A$3,MATCH('Data above threshold'!$A26,'Raw Data'!$B$4:$B$185,0),MATCH('Data above threshold'!CH$4,'Raw Data'!$3:$3,0)-1))</f>
        <v>0</v>
      </c>
      <c r="CI26" s="107" t="n">
        <f aca="true">IF(ISBLANK(OFFSET('Raw Data'!$A$3,MATCH('Data above threshold'!$A26,'Raw Data'!$B$4:$B$185,0),MATCH('Data above threshold'!CI$4,'Raw Data'!$3:$3,0)-1)),"",OFFSET('Raw Data'!$A$3,MATCH('Data above threshold'!$A26,'Raw Data'!$B$4:$B$185,0),MATCH('Data above threshold'!CI$4,'Raw Data'!$3:$3,0)-1))</f>
        <v>0</v>
      </c>
      <c r="CJ26" s="107" t="n">
        <f aca="true">IF(ISBLANK(OFFSET('Raw Data'!$A$3,MATCH('Data above threshold'!$A26,'Raw Data'!$B$4:$B$185,0),MATCH('Data above threshold'!CJ$4,'Raw Data'!$3:$3,0)-1)),"",OFFSET('Raw Data'!$A$3,MATCH('Data above threshold'!$A26,'Raw Data'!$B$4:$B$185,0),MATCH('Data above threshold'!CJ$4,'Raw Data'!$3:$3,0)-1))</f>
        <v>1.037</v>
      </c>
      <c r="CK26" s="107" t="n">
        <f aca="true">IF(ISBLANK(OFFSET('Raw Data'!$A$3,MATCH('Data above threshold'!$A26,'Raw Data'!$B$4:$B$185,0),MATCH('Data above threshold'!CK$4,'Raw Data'!$3:$3,0)-1)),"",OFFSET('Raw Data'!$A$3,MATCH('Data above threshold'!$A26,'Raw Data'!$B$4:$B$185,0),MATCH('Data above threshold'!CK$4,'Raw Data'!$3:$3,0)-1))</f>
        <v>-0.282</v>
      </c>
      <c r="CL26" s="107" t="n">
        <f aca="true">IF(ISBLANK(OFFSET('Raw Data'!$A$3,MATCH('Data above threshold'!$A26,'Raw Data'!$B$4:$B$185,0),MATCH('Data above threshold'!CL$4,'Raw Data'!$3:$3,0)-1)),"",OFFSET('Raw Data'!$A$3,MATCH('Data above threshold'!$A26,'Raw Data'!$B$4:$B$185,0),MATCH('Data above threshold'!CL$4,'Raw Data'!$3:$3,0)-1))</f>
        <v>0.676</v>
      </c>
      <c r="CM26" s="107" t="n">
        <f aca="true">IF(ISBLANK(OFFSET('Raw Data'!$A$3,MATCH('Data above threshold'!$A26,'Raw Data'!$B$4:$B$185,0),MATCH('Data above threshold'!CM$4,'Raw Data'!$3:$3,0)-1)),"",OFFSET('Raw Data'!$A$3,MATCH('Data above threshold'!$A26,'Raw Data'!$B$4:$B$185,0),MATCH('Data above threshold'!CM$4,'Raw Data'!$3:$3,0)-1))</f>
        <v>2.661</v>
      </c>
      <c r="CN26" s="107" t="n">
        <f aca="true">IF(ISBLANK(OFFSET('Raw Data'!$A$3,MATCH('Data above threshold'!$A26,'Raw Data'!$B$4:$B$185,0),MATCH('Data above threshold'!CN$4,'Raw Data'!$3:$3,0)-1)),"",OFFSET('Raw Data'!$A$3,MATCH('Data above threshold'!$A26,'Raw Data'!$B$4:$B$185,0),MATCH('Data above threshold'!CN$4,'Raw Data'!$3:$3,0)-1))</f>
        <v>1.625</v>
      </c>
      <c r="CO26" s="107" t="n">
        <f aca="true">IF(ISBLANK(OFFSET('Raw Data'!$A$3,MATCH('Data above threshold'!$A26,'Raw Data'!$B$4:$B$185,0),MATCH('Data above threshold'!CO$4,'Raw Data'!$3:$3,0)-1)),"",OFFSET('Raw Data'!$A$3,MATCH('Data above threshold'!$A26,'Raw Data'!$B$4:$B$185,0),MATCH('Data above threshold'!CO$4,'Raw Data'!$3:$3,0)-1))</f>
        <v>0.837</v>
      </c>
      <c r="CP26" s="107" t="n">
        <f aca="true">IF(ISBLANK(OFFSET('Raw Data'!$A$3,MATCH('Data above threshold'!$A26,'Raw Data'!$B$4:$B$185,0),MATCH('Data above threshold'!CP$4,'Raw Data'!$3:$3,0)-1)),"",OFFSET('Raw Data'!$A$3,MATCH('Data above threshold'!$A26,'Raw Data'!$B$4:$B$185,0),MATCH('Data above threshold'!CP$4,'Raw Data'!$3:$3,0)-1))</f>
        <v>-2.066</v>
      </c>
      <c r="CQ26" s="107" t="n">
        <f aca="true">IF(ISBLANK(OFFSET('Raw Data'!$A$3,MATCH('Data above threshold'!$A26,'Raw Data'!$B$4:$B$185,0),MATCH('Data above threshold'!CQ$4,'Raw Data'!$3:$3,0)-1)),"",OFFSET('Raw Data'!$A$3,MATCH('Data above threshold'!$A26,'Raw Data'!$B$4:$B$185,0),MATCH('Data above threshold'!CQ$4,'Raw Data'!$3:$3,0)-1))</f>
        <v>1.028</v>
      </c>
      <c r="CR26" s="107" t="n">
        <f aca="true">IF(ISBLANK(OFFSET('Raw Data'!$A$3,MATCH('Data above threshold'!$A26,'Raw Data'!$B$4:$B$185,0),MATCH('Data above threshold'!CR$4,'Raw Data'!$3:$3,0)-1)),"",OFFSET('Raw Data'!$A$3,MATCH('Data above threshold'!$A26,'Raw Data'!$B$4:$B$185,0),MATCH('Data above threshold'!CR$4,'Raw Data'!$3:$3,0)-1))</f>
        <v>0.073</v>
      </c>
    </row>
    <row r="27" s="103" customFormat="true" ht="15.5" hidden="false" customHeight="false" outlineLevel="0" collapsed="false">
      <c r="A27" s="107" t="n">
        <v>1300</v>
      </c>
      <c r="B27" s="107" t="n">
        <v>2</v>
      </c>
      <c r="C27" s="107" t="str">
        <f aca="true">IF(ISBLANK(OFFSET('Raw Data'!$A$3,MATCH('Data above threshold'!$A27,'Raw Data'!$B$4:$B$185,0),MATCH('Data above threshold'!C$4,'Raw Data'!$3:$3,0)-1)),"",OFFSET('Raw Data'!$A$3,MATCH('Data above threshold'!$A27,'Raw Data'!$B$4:$B$185,0),MATCH('Data above threshold'!C$4,'Raw Data'!$3:$3,0)-1))</f>
        <v/>
      </c>
      <c r="D27" s="107" t="str">
        <f aca="true">IF(ISBLANK(OFFSET('Raw Data'!$A$3,MATCH('Data above threshold'!$A27,'Raw Data'!$B$4:$B$185,0),MATCH('Data above threshold'!D$4,'Raw Data'!$3:$3,0)-1)),"",OFFSET('Raw Data'!$A$3,MATCH('Data above threshold'!$A27,'Raw Data'!$B$4:$B$185,0),MATCH('Data above threshold'!D$4,'Raw Data'!$3:$3,0)-1))</f>
        <v>Choice and affordability in the marketplace</v>
      </c>
      <c r="E27" s="107" t="str">
        <f aca="true">IF(ISBLANK(OFFSET('Raw Data'!$A$3,MATCH('Data above threshold'!$A27,'Raw Data'!$B$4:$B$185,0),MATCH('Data above threshold'!E$4,'Raw Data'!$3:$3,0)-1)),"",OFFSET('Raw Data'!$A$3,MATCH('Data above threshold'!$A27,'Raw Data'!$B$4:$B$185,0),MATCH('Data above threshold'!E$4,'Raw Data'!$3:$3,0)-1))</f>
        <v>Consumers have genuine choice in the marketplace. This indicator tests key market functions such as logitical perfromance, market environment, measures to encourage competition and consumers ability to make choices in the marketplace</v>
      </c>
      <c r="F27" s="107" t="str">
        <f aca="true">IF(ISBLANK(OFFSET('Raw Data'!$A$3,MATCH('Data above threshold'!$A27,'Raw Data'!$B$4:$B$185,0),MATCH('Data above threshold'!F$4,'Raw Data'!$3:$3,0)-1)),"",OFFSET('Raw Data'!$A$3,MATCH('Data above threshold'!$A27,'Raw Data'!$B$4:$B$185,0),MATCH('Data above threshold'!F$4,'Raw Data'!$3:$3,0)-1))</f>
        <v/>
      </c>
      <c r="G27" s="107" t="str">
        <f aca="true">IF(ISBLANK(OFFSET('Raw Data'!$A$3,MATCH('Data above threshold'!$A27,'Raw Data'!$B$4:$B$185,0),MATCH('Data above threshold'!G$4,'Raw Data'!$3:$3,0)-1)),"",OFFSET('Raw Data'!$A$3,MATCH('Data above threshold'!$A27,'Raw Data'!$B$4:$B$185,0),MATCH('Data above threshold'!G$4,'Raw Data'!$3:$3,0)-1))</f>
        <v/>
      </c>
      <c r="H27" s="107" t="str">
        <f aca="true">IF(ISBLANK(OFFSET('Raw Data'!$A$3,MATCH('Data above threshold'!$A27,'Raw Data'!$B$4:$B$185,0),MATCH('Data above threshold'!H$4,'Raw Data'!$3:$3,0)-1)),"",OFFSET('Raw Data'!$A$3,MATCH('Data above threshold'!$A27,'Raw Data'!$B$4:$B$185,0),MATCH('Data above threshold'!H$4,'Raw Data'!$3:$3,0)-1))</f>
        <v/>
      </c>
      <c r="I27" s="107" t="str">
        <f aca="true">IF(ISBLANK(OFFSET('Raw Data'!$A$3,MATCH('Data above threshold'!$A27,'Raw Data'!$B$4:$B$185,0),MATCH('Data above threshold'!I$4,'Raw Data'!$3:$3,0)-1)),"",OFFSET('Raw Data'!$A$3,MATCH('Data above threshold'!$A27,'Raw Data'!$B$4:$B$185,0),MATCH('Data above threshold'!I$4,'Raw Data'!$3:$3,0)-1))</f>
        <v/>
      </c>
      <c r="J27" s="107" t="str">
        <f aca="true">IF(ISBLANK(OFFSET('Raw Data'!$A$3,MATCH('Data above threshold'!$A27,'Raw Data'!$B$4:$B$185,0),MATCH('Data above threshold'!J$4,'Raw Data'!$3:$3,0)-1)),"",OFFSET('Raw Data'!$A$3,MATCH('Data above threshold'!$A27,'Raw Data'!$B$4:$B$185,0),MATCH('Data above threshold'!J$4,'Raw Data'!$3:$3,0)-1))</f>
        <v/>
      </c>
      <c r="K27" s="107" t="str">
        <f aca="true">IF(ISBLANK(OFFSET('Raw Data'!$A$3,MATCH('Data above threshold'!$A27,'Raw Data'!$B$4:$B$185,0),MATCH('Data above threshold'!K$4,'Raw Data'!$3:$3,0)-1)),"",OFFSET('Raw Data'!$A$3,MATCH('Data above threshold'!$A27,'Raw Data'!$B$4:$B$185,0),MATCH('Data above threshold'!K$4,'Raw Data'!$3:$3,0)-1))</f>
        <v/>
      </c>
      <c r="L27" s="107" t="str">
        <f aca="true">IF(ISBLANK(OFFSET('Raw Data'!$A$3,MATCH('Data above threshold'!$A27,'Raw Data'!$B$4:$B$185,0),MATCH('Data above threshold'!L$4,'Raw Data'!$3:$3,0)-1)),"",OFFSET('Raw Data'!$A$3,MATCH('Data above threshold'!$A27,'Raw Data'!$B$4:$B$185,0),MATCH('Data above threshold'!L$4,'Raw Data'!$3:$3,0)-1))</f>
        <v/>
      </c>
      <c r="M27" s="105" t="str">
        <f aca="false" t="array" ref="M27:M27">IFERROR(SKEW(IF(ISNUMBER(Q27:CR27),Q27:CR27,"")),"")</f>
        <v/>
      </c>
      <c r="N27" s="107"/>
      <c r="O27" s="107" t="str">
        <f aca="true">IF(ISBLANK(OFFSET('Raw Data'!$A$3,MATCH('Data above threshold'!$A27,'Raw Data'!$B$4:$B$185,0),MATCH('Data above threshold'!O$4,'Raw Data'!$3:$3,0)-1)),"",OFFSET('Raw Data'!$A$3,MATCH('Data above threshold'!$A27,'Raw Data'!$B$4:$B$185,0),MATCH('Data above threshold'!O$4,'Raw Data'!$3:$3,0)-1))</f>
        <v/>
      </c>
      <c r="P27" s="106" t="str">
        <f aca="false" t="array" ref="P27:P27">IF(B27&lt;4,"",1-IFERROR(SUM(ISNUMBER(Q27:CR27)*(1-$Q$3:$CR$3))/COUNTIF($Q$3:$CR$3,0),0))</f>
        <v/>
      </c>
      <c r="Q27" s="107" t="str">
        <f aca="true">IF(ISBLANK(OFFSET('Raw Data'!$A$3,MATCH('Data above threshold'!$A27,'Raw Data'!$B$4:$B$185,0),MATCH('Data above threshold'!Q$4,'Raw Data'!$3:$3,0)-1)),"",OFFSET('Raw Data'!$A$3,MATCH('Data above threshold'!$A27,'Raw Data'!$B$4:$B$185,0),MATCH('Data above threshold'!Q$4,'Raw Data'!$3:$3,0)-1))</f>
        <v/>
      </c>
      <c r="R27" s="107" t="str">
        <f aca="true">IF(ISBLANK(OFFSET('Raw Data'!$A$3,MATCH('Data above threshold'!$A27,'Raw Data'!$B$4:$B$185,0),MATCH('Data above threshold'!R$4,'Raw Data'!$3:$3,0)-1)),"",OFFSET('Raw Data'!$A$3,MATCH('Data above threshold'!$A27,'Raw Data'!$B$4:$B$185,0),MATCH('Data above threshold'!R$4,'Raw Data'!$3:$3,0)-1))</f>
        <v/>
      </c>
      <c r="S27" s="107" t="str">
        <f aca="true">IF(ISBLANK(OFFSET('Raw Data'!$A$3,MATCH('Data above threshold'!$A27,'Raw Data'!$B$4:$B$185,0),MATCH('Data above threshold'!S$4,'Raw Data'!$3:$3,0)-1)),"",OFFSET('Raw Data'!$A$3,MATCH('Data above threshold'!$A27,'Raw Data'!$B$4:$B$185,0),MATCH('Data above threshold'!S$4,'Raw Data'!$3:$3,0)-1))</f>
        <v/>
      </c>
      <c r="T27" s="107" t="str">
        <f aca="true">IF(ISBLANK(OFFSET('Raw Data'!$A$3,MATCH('Data above threshold'!$A27,'Raw Data'!$B$4:$B$185,0),MATCH('Data above threshold'!T$4,'Raw Data'!$3:$3,0)-1)),"",OFFSET('Raw Data'!$A$3,MATCH('Data above threshold'!$A27,'Raw Data'!$B$4:$B$185,0),MATCH('Data above threshold'!T$4,'Raw Data'!$3:$3,0)-1))</f>
        <v/>
      </c>
      <c r="U27" s="107" t="str">
        <f aca="true">IF(ISBLANK(OFFSET('Raw Data'!$A$3,MATCH('Data above threshold'!$A27,'Raw Data'!$B$4:$B$185,0),MATCH('Data above threshold'!U$4,'Raw Data'!$3:$3,0)-1)),"",OFFSET('Raw Data'!$A$3,MATCH('Data above threshold'!$A27,'Raw Data'!$B$4:$B$185,0),MATCH('Data above threshold'!U$4,'Raw Data'!$3:$3,0)-1))</f>
        <v/>
      </c>
      <c r="V27" s="107" t="str">
        <f aca="true">IF(ISBLANK(OFFSET('Raw Data'!$A$3,MATCH('Data above threshold'!$A27,'Raw Data'!$B$4:$B$185,0),MATCH('Data above threshold'!V$4,'Raw Data'!$3:$3,0)-1)),"",OFFSET('Raw Data'!$A$3,MATCH('Data above threshold'!$A27,'Raw Data'!$B$4:$B$185,0),MATCH('Data above threshold'!V$4,'Raw Data'!$3:$3,0)-1))</f>
        <v/>
      </c>
      <c r="W27" s="107" t="str">
        <f aca="true">IF(ISBLANK(OFFSET('Raw Data'!$A$3,MATCH('Data above threshold'!$A27,'Raw Data'!$B$4:$B$185,0),MATCH('Data above threshold'!W$4,'Raw Data'!$3:$3,0)-1)),"",OFFSET('Raw Data'!$A$3,MATCH('Data above threshold'!$A27,'Raw Data'!$B$4:$B$185,0),MATCH('Data above threshold'!W$4,'Raw Data'!$3:$3,0)-1))</f>
        <v/>
      </c>
      <c r="X27" s="107" t="str">
        <f aca="true">IF(ISBLANK(OFFSET('Raw Data'!$A$3,MATCH('Data above threshold'!$A27,'Raw Data'!$B$4:$B$185,0),MATCH('Data above threshold'!X$4,'Raw Data'!$3:$3,0)-1)),"",OFFSET('Raw Data'!$A$3,MATCH('Data above threshold'!$A27,'Raw Data'!$B$4:$B$185,0),MATCH('Data above threshold'!X$4,'Raw Data'!$3:$3,0)-1))</f>
        <v/>
      </c>
      <c r="Y27" s="107" t="str">
        <f aca="true">IF(ISBLANK(OFFSET('Raw Data'!$A$3,MATCH('Data above threshold'!$A27,'Raw Data'!$B$4:$B$185,0),MATCH('Data above threshold'!Y$4,'Raw Data'!$3:$3,0)-1)),"",OFFSET('Raw Data'!$A$3,MATCH('Data above threshold'!$A27,'Raw Data'!$B$4:$B$185,0),MATCH('Data above threshold'!Y$4,'Raw Data'!$3:$3,0)-1))</f>
        <v/>
      </c>
      <c r="Z27" s="107" t="str">
        <f aca="true">IF(ISBLANK(OFFSET('Raw Data'!$A$3,MATCH('Data above threshold'!$A27,'Raw Data'!$B$4:$B$185,0),MATCH('Data above threshold'!Z$4,'Raw Data'!$3:$3,0)-1)),"",OFFSET('Raw Data'!$A$3,MATCH('Data above threshold'!$A27,'Raw Data'!$B$4:$B$185,0),MATCH('Data above threshold'!Z$4,'Raw Data'!$3:$3,0)-1))</f>
        <v/>
      </c>
      <c r="AA27" s="107" t="str">
        <f aca="true">IF(ISBLANK(OFFSET('Raw Data'!$A$3,MATCH('Data above threshold'!$A27,'Raw Data'!$B$4:$B$185,0),MATCH('Data above threshold'!AA$4,'Raw Data'!$3:$3,0)-1)),"",OFFSET('Raw Data'!$A$3,MATCH('Data above threshold'!$A27,'Raw Data'!$B$4:$B$185,0),MATCH('Data above threshold'!AA$4,'Raw Data'!$3:$3,0)-1))</f>
        <v/>
      </c>
      <c r="AB27" s="107" t="str">
        <f aca="true">IF(ISBLANK(OFFSET('Raw Data'!$A$3,MATCH('Data above threshold'!$A27,'Raw Data'!$B$4:$B$185,0),MATCH('Data above threshold'!AB$4,'Raw Data'!$3:$3,0)-1)),"",OFFSET('Raw Data'!$A$3,MATCH('Data above threshold'!$A27,'Raw Data'!$B$4:$B$185,0),MATCH('Data above threshold'!AB$4,'Raw Data'!$3:$3,0)-1))</f>
        <v/>
      </c>
      <c r="AC27" s="107" t="str">
        <f aca="true">IF(ISBLANK(OFFSET('Raw Data'!$A$3,MATCH('Data above threshold'!$A27,'Raw Data'!$B$4:$B$185,0),MATCH('Data above threshold'!AC$4,'Raw Data'!$3:$3,0)-1)),"",OFFSET('Raw Data'!$A$3,MATCH('Data above threshold'!$A27,'Raw Data'!$B$4:$B$185,0),MATCH('Data above threshold'!AC$4,'Raw Data'!$3:$3,0)-1))</f>
        <v/>
      </c>
      <c r="AD27" s="107" t="str">
        <f aca="true">IF(ISBLANK(OFFSET('Raw Data'!$A$3,MATCH('Data above threshold'!$A27,'Raw Data'!$B$4:$B$185,0),MATCH('Data above threshold'!AD$4,'Raw Data'!$3:$3,0)-1)),"",OFFSET('Raw Data'!$A$3,MATCH('Data above threshold'!$A27,'Raw Data'!$B$4:$B$185,0),MATCH('Data above threshold'!AD$4,'Raw Data'!$3:$3,0)-1))</f>
        <v/>
      </c>
      <c r="AE27" s="107" t="str">
        <f aca="true">IF(ISBLANK(OFFSET('Raw Data'!$A$3,MATCH('Data above threshold'!$A27,'Raw Data'!$B$4:$B$185,0),MATCH('Data above threshold'!AE$4,'Raw Data'!$3:$3,0)-1)),"",OFFSET('Raw Data'!$A$3,MATCH('Data above threshold'!$A27,'Raw Data'!$B$4:$B$185,0),MATCH('Data above threshold'!AE$4,'Raw Data'!$3:$3,0)-1))</f>
        <v/>
      </c>
      <c r="AF27" s="107" t="str">
        <f aca="true">IF(ISBLANK(OFFSET('Raw Data'!$A$3,MATCH('Data above threshold'!$A27,'Raw Data'!$B$4:$B$185,0),MATCH('Data above threshold'!AF$4,'Raw Data'!$3:$3,0)-1)),"",OFFSET('Raw Data'!$A$3,MATCH('Data above threshold'!$A27,'Raw Data'!$B$4:$B$185,0),MATCH('Data above threshold'!AF$4,'Raw Data'!$3:$3,0)-1))</f>
        <v/>
      </c>
      <c r="AG27" s="107" t="str">
        <f aca="true">IF(ISBLANK(OFFSET('Raw Data'!$A$3,MATCH('Data above threshold'!$A27,'Raw Data'!$B$4:$B$185,0),MATCH('Data above threshold'!AG$4,'Raw Data'!$3:$3,0)-1)),"",OFFSET('Raw Data'!$A$3,MATCH('Data above threshold'!$A27,'Raw Data'!$B$4:$B$185,0),MATCH('Data above threshold'!AG$4,'Raw Data'!$3:$3,0)-1))</f>
        <v/>
      </c>
      <c r="AH27" s="107" t="str">
        <f aca="true">IF(ISBLANK(OFFSET('Raw Data'!$A$3,MATCH('Data above threshold'!$A27,'Raw Data'!$B$4:$B$185,0),MATCH('Data above threshold'!AH$4,'Raw Data'!$3:$3,0)-1)),"",OFFSET('Raw Data'!$A$3,MATCH('Data above threshold'!$A27,'Raw Data'!$B$4:$B$185,0),MATCH('Data above threshold'!AH$4,'Raw Data'!$3:$3,0)-1))</f>
        <v/>
      </c>
      <c r="AI27" s="107" t="str">
        <f aca="true">IF(ISBLANK(OFFSET('Raw Data'!$A$3,MATCH('Data above threshold'!$A27,'Raw Data'!$B$4:$B$185,0),MATCH('Data above threshold'!AI$4,'Raw Data'!$3:$3,0)-1)),"",OFFSET('Raw Data'!$A$3,MATCH('Data above threshold'!$A27,'Raw Data'!$B$4:$B$185,0),MATCH('Data above threshold'!AI$4,'Raw Data'!$3:$3,0)-1))</f>
        <v/>
      </c>
      <c r="AJ27" s="107" t="str">
        <f aca="true">IF(ISBLANK(OFFSET('Raw Data'!$A$3,MATCH('Data above threshold'!$A27,'Raw Data'!$B$4:$B$185,0),MATCH('Data above threshold'!AJ$4,'Raw Data'!$3:$3,0)-1)),"",OFFSET('Raw Data'!$A$3,MATCH('Data above threshold'!$A27,'Raw Data'!$B$4:$B$185,0),MATCH('Data above threshold'!AJ$4,'Raw Data'!$3:$3,0)-1))</f>
        <v/>
      </c>
      <c r="AK27" s="107" t="str">
        <f aca="true">IF(ISBLANK(OFFSET('Raw Data'!$A$3,MATCH('Data above threshold'!$A27,'Raw Data'!$B$4:$B$185,0),MATCH('Data above threshold'!AK$4,'Raw Data'!$3:$3,0)-1)),"",OFFSET('Raw Data'!$A$3,MATCH('Data above threshold'!$A27,'Raw Data'!$B$4:$B$185,0),MATCH('Data above threshold'!AK$4,'Raw Data'!$3:$3,0)-1))</f>
        <v/>
      </c>
      <c r="AL27" s="107" t="str">
        <f aca="true">IF(ISBLANK(OFFSET('Raw Data'!$A$3,MATCH('Data above threshold'!$A27,'Raw Data'!$B$4:$B$185,0),MATCH('Data above threshold'!AL$4,'Raw Data'!$3:$3,0)-1)),"",OFFSET('Raw Data'!$A$3,MATCH('Data above threshold'!$A27,'Raw Data'!$B$4:$B$185,0),MATCH('Data above threshold'!AL$4,'Raw Data'!$3:$3,0)-1))</f>
        <v/>
      </c>
      <c r="AM27" s="107" t="str">
        <f aca="true">IF(ISBLANK(OFFSET('Raw Data'!$A$3,MATCH('Data above threshold'!$A27,'Raw Data'!$B$4:$B$185,0),MATCH('Data above threshold'!AM$4,'Raw Data'!$3:$3,0)-1)),"",OFFSET('Raw Data'!$A$3,MATCH('Data above threshold'!$A27,'Raw Data'!$B$4:$B$185,0),MATCH('Data above threshold'!AM$4,'Raw Data'!$3:$3,0)-1))</f>
        <v/>
      </c>
      <c r="AN27" s="107" t="str">
        <f aca="true">IF(ISBLANK(OFFSET('Raw Data'!$A$3,MATCH('Data above threshold'!$A27,'Raw Data'!$B$4:$B$185,0),MATCH('Data above threshold'!AN$4,'Raw Data'!$3:$3,0)-1)),"",OFFSET('Raw Data'!$A$3,MATCH('Data above threshold'!$A27,'Raw Data'!$B$4:$B$185,0),MATCH('Data above threshold'!AN$4,'Raw Data'!$3:$3,0)-1))</f>
        <v/>
      </c>
      <c r="AO27" s="107" t="str">
        <f aca="true">IF(ISBLANK(OFFSET('Raw Data'!$A$3,MATCH('Data above threshold'!$A27,'Raw Data'!$B$4:$B$185,0),MATCH('Data above threshold'!AO$4,'Raw Data'!$3:$3,0)-1)),"",OFFSET('Raw Data'!$A$3,MATCH('Data above threshold'!$A27,'Raw Data'!$B$4:$B$185,0),MATCH('Data above threshold'!AO$4,'Raw Data'!$3:$3,0)-1))</f>
        <v/>
      </c>
      <c r="AP27" s="107" t="str">
        <f aca="true">IF(ISBLANK(OFFSET('Raw Data'!$A$3,MATCH('Data above threshold'!$A27,'Raw Data'!$B$4:$B$185,0),MATCH('Data above threshold'!AP$4,'Raw Data'!$3:$3,0)-1)),"",OFFSET('Raw Data'!$A$3,MATCH('Data above threshold'!$A27,'Raw Data'!$B$4:$B$185,0),MATCH('Data above threshold'!AP$4,'Raw Data'!$3:$3,0)-1))</f>
        <v/>
      </c>
      <c r="AQ27" s="107" t="str">
        <f aca="true">IF(ISBLANK(OFFSET('Raw Data'!$A$3,MATCH('Data above threshold'!$A27,'Raw Data'!$B$4:$B$185,0),MATCH('Data above threshold'!AQ$4,'Raw Data'!$3:$3,0)-1)),"",OFFSET('Raw Data'!$A$3,MATCH('Data above threshold'!$A27,'Raw Data'!$B$4:$B$185,0),MATCH('Data above threshold'!AQ$4,'Raw Data'!$3:$3,0)-1))</f>
        <v/>
      </c>
      <c r="AR27" s="107" t="str">
        <f aca="true">IF(ISBLANK(OFFSET('Raw Data'!$A$3,MATCH('Data above threshold'!$A27,'Raw Data'!$B$4:$B$185,0),MATCH('Data above threshold'!AR$4,'Raw Data'!$3:$3,0)-1)),"",OFFSET('Raw Data'!$A$3,MATCH('Data above threshold'!$A27,'Raw Data'!$B$4:$B$185,0),MATCH('Data above threshold'!AR$4,'Raw Data'!$3:$3,0)-1))</f>
        <v/>
      </c>
      <c r="AS27" s="107" t="str">
        <f aca="true">IF(ISBLANK(OFFSET('Raw Data'!$A$3,MATCH('Data above threshold'!$A27,'Raw Data'!$B$4:$B$185,0),MATCH('Data above threshold'!AS$4,'Raw Data'!$3:$3,0)-1)),"",OFFSET('Raw Data'!$A$3,MATCH('Data above threshold'!$A27,'Raw Data'!$B$4:$B$185,0),MATCH('Data above threshold'!AS$4,'Raw Data'!$3:$3,0)-1))</f>
        <v/>
      </c>
      <c r="AT27" s="107" t="str">
        <f aca="true">IF(ISBLANK(OFFSET('Raw Data'!$A$3,MATCH('Data above threshold'!$A27,'Raw Data'!$B$4:$B$185,0),MATCH('Data above threshold'!AT$4,'Raw Data'!$3:$3,0)-1)),"",OFFSET('Raw Data'!$A$3,MATCH('Data above threshold'!$A27,'Raw Data'!$B$4:$B$185,0),MATCH('Data above threshold'!AT$4,'Raw Data'!$3:$3,0)-1))</f>
        <v/>
      </c>
      <c r="AU27" s="107" t="str">
        <f aca="true">IF(ISBLANK(OFFSET('Raw Data'!$A$3,MATCH('Data above threshold'!$A27,'Raw Data'!$B$4:$B$185,0),MATCH('Data above threshold'!AU$4,'Raw Data'!$3:$3,0)-1)),"",OFFSET('Raw Data'!$A$3,MATCH('Data above threshold'!$A27,'Raw Data'!$B$4:$B$185,0),MATCH('Data above threshold'!AU$4,'Raw Data'!$3:$3,0)-1))</f>
        <v/>
      </c>
      <c r="AV27" s="107" t="str">
        <f aca="true">IF(ISBLANK(OFFSET('Raw Data'!$A$3,MATCH('Data above threshold'!$A27,'Raw Data'!$B$4:$B$185,0),MATCH('Data above threshold'!AV$4,'Raw Data'!$3:$3,0)-1)),"",OFFSET('Raw Data'!$A$3,MATCH('Data above threshold'!$A27,'Raw Data'!$B$4:$B$185,0),MATCH('Data above threshold'!AV$4,'Raw Data'!$3:$3,0)-1))</f>
        <v/>
      </c>
      <c r="AW27" s="107" t="str">
        <f aca="true">IF(ISBLANK(OFFSET('Raw Data'!$A$3,MATCH('Data above threshold'!$A27,'Raw Data'!$B$4:$B$185,0),MATCH('Data above threshold'!AW$4,'Raw Data'!$3:$3,0)-1)),"",OFFSET('Raw Data'!$A$3,MATCH('Data above threshold'!$A27,'Raw Data'!$B$4:$B$185,0),MATCH('Data above threshold'!AW$4,'Raw Data'!$3:$3,0)-1))</f>
        <v/>
      </c>
      <c r="AX27" s="107" t="str">
        <f aca="true">IF(ISBLANK(OFFSET('Raw Data'!$A$3,MATCH('Data above threshold'!$A27,'Raw Data'!$B$4:$B$185,0),MATCH('Data above threshold'!AX$4,'Raw Data'!$3:$3,0)-1)),"",OFFSET('Raw Data'!$A$3,MATCH('Data above threshold'!$A27,'Raw Data'!$B$4:$B$185,0),MATCH('Data above threshold'!AX$4,'Raw Data'!$3:$3,0)-1))</f>
        <v/>
      </c>
      <c r="AY27" s="107" t="str">
        <f aca="true">IF(ISBLANK(OFFSET('Raw Data'!$A$3,MATCH('Data above threshold'!$A27,'Raw Data'!$B$4:$B$185,0),MATCH('Data above threshold'!AY$4,'Raw Data'!$3:$3,0)-1)),"",OFFSET('Raw Data'!$A$3,MATCH('Data above threshold'!$A27,'Raw Data'!$B$4:$B$185,0),MATCH('Data above threshold'!AY$4,'Raw Data'!$3:$3,0)-1))</f>
        <v/>
      </c>
      <c r="AZ27" s="107" t="str">
        <f aca="true">IF(ISBLANK(OFFSET('Raw Data'!$A$3,MATCH('Data above threshold'!$A27,'Raw Data'!$B$4:$B$185,0),MATCH('Data above threshold'!AZ$4,'Raw Data'!$3:$3,0)-1)),"",OFFSET('Raw Data'!$A$3,MATCH('Data above threshold'!$A27,'Raw Data'!$B$4:$B$185,0),MATCH('Data above threshold'!AZ$4,'Raw Data'!$3:$3,0)-1))</f>
        <v/>
      </c>
      <c r="BA27" s="107" t="str">
        <f aca="true">IF(ISBLANK(OFFSET('Raw Data'!$A$3,MATCH('Data above threshold'!$A27,'Raw Data'!$B$4:$B$185,0),MATCH('Data above threshold'!BA$4,'Raw Data'!$3:$3,0)-1)),"",OFFSET('Raw Data'!$A$3,MATCH('Data above threshold'!$A27,'Raw Data'!$B$4:$B$185,0),MATCH('Data above threshold'!BA$4,'Raw Data'!$3:$3,0)-1))</f>
        <v/>
      </c>
      <c r="BB27" s="107" t="str">
        <f aca="true">IF(ISBLANK(OFFSET('Raw Data'!$A$3,MATCH('Data above threshold'!$A27,'Raw Data'!$B$4:$B$185,0),MATCH('Data above threshold'!BB$4,'Raw Data'!$3:$3,0)-1)),"",OFFSET('Raw Data'!$A$3,MATCH('Data above threshold'!$A27,'Raw Data'!$B$4:$B$185,0),MATCH('Data above threshold'!BB$4,'Raw Data'!$3:$3,0)-1))</f>
        <v/>
      </c>
      <c r="BC27" s="107" t="str">
        <f aca="true">IF(ISBLANK(OFFSET('Raw Data'!$A$3,MATCH('Data above threshold'!$A27,'Raw Data'!$B$4:$B$185,0),MATCH('Data above threshold'!BC$4,'Raw Data'!$3:$3,0)-1)),"",OFFSET('Raw Data'!$A$3,MATCH('Data above threshold'!$A27,'Raw Data'!$B$4:$B$185,0),MATCH('Data above threshold'!BC$4,'Raw Data'!$3:$3,0)-1))</f>
        <v/>
      </c>
      <c r="BD27" s="107" t="str">
        <f aca="true">IF(ISBLANK(OFFSET('Raw Data'!$A$3,MATCH('Data above threshold'!$A27,'Raw Data'!$B$4:$B$185,0),MATCH('Data above threshold'!BD$4,'Raw Data'!$3:$3,0)-1)),"",OFFSET('Raw Data'!$A$3,MATCH('Data above threshold'!$A27,'Raw Data'!$B$4:$B$185,0),MATCH('Data above threshold'!BD$4,'Raw Data'!$3:$3,0)-1))</f>
        <v/>
      </c>
      <c r="BE27" s="107" t="str">
        <f aca="true">IF(ISBLANK(OFFSET('Raw Data'!$A$3,MATCH('Data above threshold'!$A27,'Raw Data'!$B$4:$B$185,0),MATCH('Data above threshold'!BE$4,'Raw Data'!$3:$3,0)-1)),"",OFFSET('Raw Data'!$A$3,MATCH('Data above threshold'!$A27,'Raw Data'!$B$4:$B$185,0),MATCH('Data above threshold'!BE$4,'Raw Data'!$3:$3,0)-1))</f>
        <v/>
      </c>
      <c r="BF27" s="107" t="str">
        <f aca="true">IF(ISBLANK(OFFSET('Raw Data'!$A$3,MATCH('Data above threshold'!$A27,'Raw Data'!$B$4:$B$185,0),MATCH('Data above threshold'!BF$4,'Raw Data'!$3:$3,0)-1)),"",OFFSET('Raw Data'!$A$3,MATCH('Data above threshold'!$A27,'Raw Data'!$B$4:$B$185,0),MATCH('Data above threshold'!BF$4,'Raw Data'!$3:$3,0)-1))</f>
        <v/>
      </c>
      <c r="BG27" s="107" t="str">
        <f aca="true">IF(ISBLANK(OFFSET('Raw Data'!$A$3,MATCH('Data above threshold'!$A27,'Raw Data'!$B$4:$B$185,0),MATCH('Data above threshold'!BG$4,'Raw Data'!$3:$3,0)-1)),"",OFFSET('Raw Data'!$A$3,MATCH('Data above threshold'!$A27,'Raw Data'!$B$4:$B$185,0),MATCH('Data above threshold'!BG$4,'Raw Data'!$3:$3,0)-1))</f>
        <v/>
      </c>
      <c r="BH27" s="107" t="str">
        <f aca="true">IF(ISBLANK(OFFSET('Raw Data'!$A$3,MATCH('Data above threshold'!$A27,'Raw Data'!$B$4:$B$185,0),MATCH('Data above threshold'!BH$4,'Raw Data'!$3:$3,0)-1)),"",OFFSET('Raw Data'!$A$3,MATCH('Data above threshold'!$A27,'Raw Data'!$B$4:$B$185,0),MATCH('Data above threshold'!BH$4,'Raw Data'!$3:$3,0)-1))</f>
        <v/>
      </c>
      <c r="BI27" s="107" t="str">
        <f aca="true">IF(ISBLANK(OFFSET('Raw Data'!$A$3,MATCH('Data above threshold'!$A27,'Raw Data'!$B$4:$B$185,0),MATCH('Data above threshold'!BI$4,'Raw Data'!$3:$3,0)-1)),"",OFFSET('Raw Data'!$A$3,MATCH('Data above threshold'!$A27,'Raw Data'!$B$4:$B$185,0),MATCH('Data above threshold'!BI$4,'Raw Data'!$3:$3,0)-1))</f>
        <v/>
      </c>
      <c r="BJ27" s="107" t="str">
        <f aca="true">IF(ISBLANK(OFFSET('Raw Data'!$A$3,MATCH('Data above threshold'!$A27,'Raw Data'!$B$4:$B$185,0),MATCH('Data above threshold'!BJ$4,'Raw Data'!$3:$3,0)-1)),"",OFFSET('Raw Data'!$A$3,MATCH('Data above threshold'!$A27,'Raw Data'!$B$4:$B$185,0),MATCH('Data above threshold'!BJ$4,'Raw Data'!$3:$3,0)-1))</f>
        <v/>
      </c>
      <c r="BK27" s="107" t="str">
        <f aca="true">IF(ISBLANK(OFFSET('Raw Data'!$A$3,MATCH('Data above threshold'!$A27,'Raw Data'!$B$4:$B$185,0),MATCH('Data above threshold'!BK$4,'Raw Data'!$3:$3,0)-1)),"",OFFSET('Raw Data'!$A$3,MATCH('Data above threshold'!$A27,'Raw Data'!$B$4:$B$185,0),MATCH('Data above threshold'!BK$4,'Raw Data'!$3:$3,0)-1))</f>
        <v/>
      </c>
      <c r="BL27" s="107" t="str">
        <f aca="true">IF(ISBLANK(OFFSET('Raw Data'!$A$3,MATCH('Data above threshold'!$A27,'Raw Data'!$B$4:$B$185,0),MATCH('Data above threshold'!BL$4,'Raw Data'!$3:$3,0)-1)),"",OFFSET('Raw Data'!$A$3,MATCH('Data above threshold'!$A27,'Raw Data'!$B$4:$B$185,0),MATCH('Data above threshold'!BL$4,'Raw Data'!$3:$3,0)-1))</f>
        <v/>
      </c>
      <c r="BM27" s="107" t="str">
        <f aca="true">IF(ISBLANK(OFFSET('Raw Data'!$A$3,MATCH('Data above threshold'!$A27,'Raw Data'!$B$4:$B$185,0),MATCH('Data above threshold'!BM$4,'Raw Data'!$3:$3,0)-1)),"",OFFSET('Raw Data'!$A$3,MATCH('Data above threshold'!$A27,'Raw Data'!$B$4:$B$185,0),MATCH('Data above threshold'!BM$4,'Raw Data'!$3:$3,0)-1))</f>
        <v/>
      </c>
      <c r="BN27" s="107" t="str">
        <f aca="true">IF(ISBLANK(OFFSET('Raw Data'!$A$3,MATCH('Data above threshold'!$A27,'Raw Data'!$B$4:$B$185,0),MATCH('Data above threshold'!BN$4,'Raw Data'!$3:$3,0)-1)),"",OFFSET('Raw Data'!$A$3,MATCH('Data above threshold'!$A27,'Raw Data'!$B$4:$B$185,0),MATCH('Data above threshold'!BN$4,'Raw Data'!$3:$3,0)-1))</f>
        <v/>
      </c>
      <c r="BO27" s="107" t="str">
        <f aca="true">IF(ISBLANK(OFFSET('Raw Data'!$A$3,MATCH('Data above threshold'!$A27,'Raw Data'!$B$4:$B$185,0),MATCH('Data above threshold'!BO$4,'Raw Data'!$3:$3,0)-1)),"",OFFSET('Raw Data'!$A$3,MATCH('Data above threshold'!$A27,'Raw Data'!$B$4:$B$185,0),MATCH('Data above threshold'!BO$4,'Raw Data'!$3:$3,0)-1))</f>
        <v/>
      </c>
      <c r="BP27" s="107" t="str">
        <f aca="true">IF(ISBLANK(OFFSET('Raw Data'!$A$3,MATCH('Data above threshold'!$A27,'Raw Data'!$B$4:$B$185,0),MATCH('Data above threshold'!BP$4,'Raw Data'!$3:$3,0)-1)),"",OFFSET('Raw Data'!$A$3,MATCH('Data above threshold'!$A27,'Raw Data'!$B$4:$B$185,0),MATCH('Data above threshold'!BP$4,'Raw Data'!$3:$3,0)-1))</f>
        <v/>
      </c>
      <c r="BQ27" s="107" t="str">
        <f aca="true">IF(ISBLANK(OFFSET('Raw Data'!$A$3,MATCH('Data above threshold'!$A27,'Raw Data'!$B$4:$B$185,0),MATCH('Data above threshold'!BQ$4,'Raw Data'!$3:$3,0)-1)),"",OFFSET('Raw Data'!$A$3,MATCH('Data above threshold'!$A27,'Raw Data'!$B$4:$B$185,0),MATCH('Data above threshold'!BQ$4,'Raw Data'!$3:$3,0)-1))</f>
        <v/>
      </c>
      <c r="BR27" s="107" t="str">
        <f aca="true">IF(ISBLANK(OFFSET('Raw Data'!$A$3,MATCH('Data above threshold'!$A27,'Raw Data'!$B$4:$B$185,0),MATCH('Data above threshold'!BR$4,'Raw Data'!$3:$3,0)-1)),"",OFFSET('Raw Data'!$A$3,MATCH('Data above threshold'!$A27,'Raw Data'!$B$4:$B$185,0),MATCH('Data above threshold'!BR$4,'Raw Data'!$3:$3,0)-1))</f>
        <v/>
      </c>
      <c r="BS27" s="107" t="str">
        <f aca="true">IF(ISBLANK(OFFSET('Raw Data'!$A$3,MATCH('Data above threshold'!$A27,'Raw Data'!$B$4:$B$185,0),MATCH('Data above threshold'!BS$4,'Raw Data'!$3:$3,0)-1)),"",OFFSET('Raw Data'!$A$3,MATCH('Data above threshold'!$A27,'Raw Data'!$B$4:$B$185,0),MATCH('Data above threshold'!BS$4,'Raw Data'!$3:$3,0)-1))</f>
        <v/>
      </c>
      <c r="BT27" s="107" t="str">
        <f aca="true">IF(ISBLANK(OFFSET('Raw Data'!$A$3,MATCH('Data above threshold'!$A27,'Raw Data'!$B$4:$B$185,0),MATCH('Data above threshold'!BT$4,'Raw Data'!$3:$3,0)-1)),"",OFFSET('Raw Data'!$A$3,MATCH('Data above threshold'!$A27,'Raw Data'!$B$4:$B$185,0),MATCH('Data above threshold'!BT$4,'Raw Data'!$3:$3,0)-1))</f>
        <v/>
      </c>
      <c r="BU27" s="107" t="str">
        <f aca="true">IF(ISBLANK(OFFSET('Raw Data'!$A$3,MATCH('Data above threshold'!$A27,'Raw Data'!$B$4:$B$185,0),MATCH('Data above threshold'!BU$4,'Raw Data'!$3:$3,0)-1)),"",OFFSET('Raw Data'!$A$3,MATCH('Data above threshold'!$A27,'Raw Data'!$B$4:$B$185,0),MATCH('Data above threshold'!BU$4,'Raw Data'!$3:$3,0)-1))</f>
        <v/>
      </c>
      <c r="BV27" s="107" t="str">
        <f aca="true">IF(ISBLANK(OFFSET('Raw Data'!$A$3,MATCH('Data above threshold'!$A27,'Raw Data'!$B$4:$B$185,0),MATCH('Data above threshold'!BV$4,'Raw Data'!$3:$3,0)-1)),"",OFFSET('Raw Data'!$A$3,MATCH('Data above threshold'!$A27,'Raw Data'!$B$4:$B$185,0),MATCH('Data above threshold'!BV$4,'Raw Data'!$3:$3,0)-1))</f>
        <v/>
      </c>
      <c r="BW27" s="107" t="str">
        <f aca="true">IF(ISBLANK(OFFSET('Raw Data'!$A$3,MATCH('Data above threshold'!$A27,'Raw Data'!$B$4:$B$185,0),MATCH('Data above threshold'!BW$4,'Raw Data'!$3:$3,0)-1)),"",OFFSET('Raw Data'!$A$3,MATCH('Data above threshold'!$A27,'Raw Data'!$B$4:$B$185,0),MATCH('Data above threshold'!BW$4,'Raw Data'!$3:$3,0)-1))</f>
        <v/>
      </c>
      <c r="BX27" s="107" t="str">
        <f aca="true">IF(ISBLANK(OFFSET('Raw Data'!$A$3,MATCH('Data above threshold'!$A27,'Raw Data'!$B$4:$B$185,0),MATCH('Data above threshold'!BX$4,'Raw Data'!$3:$3,0)-1)),"",OFFSET('Raw Data'!$A$3,MATCH('Data above threshold'!$A27,'Raw Data'!$B$4:$B$185,0),MATCH('Data above threshold'!BX$4,'Raw Data'!$3:$3,0)-1))</f>
        <v/>
      </c>
      <c r="BY27" s="107" t="str">
        <f aca="true">IF(ISBLANK(OFFSET('Raw Data'!$A$3,MATCH('Data above threshold'!$A27,'Raw Data'!$B$4:$B$185,0),MATCH('Data above threshold'!BY$4,'Raw Data'!$3:$3,0)-1)),"",OFFSET('Raw Data'!$A$3,MATCH('Data above threshold'!$A27,'Raw Data'!$B$4:$B$185,0),MATCH('Data above threshold'!BY$4,'Raw Data'!$3:$3,0)-1))</f>
        <v/>
      </c>
      <c r="BZ27" s="107" t="str">
        <f aca="true">IF(ISBLANK(OFFSET('Raw Data'!$A$3,MATCH('Data above threshold'!$A27,'Raw Data'!$B$4:$B$185,0),MATCH('Data above threshold'!BZ$4,'Raw Data'!$3:$3,0)-1)),"",OFFSET('Raw Data'!$A$3,MATCH('Data above threshold'!$A27,'Raw Data'!$B$4:$B$185,0),MATCH('Data above threshold'!BZ$4,'Raw Data'!$3:$3,0)-1))</f>
        <v/>
      </c>
      <c r="CA27" s="107" t="str">
        <f aca="true">IF(ISBLANK(OFFSET('Raw Data'!$A$3,MATCH('Data above threshold'!$A27,'Raw Data'!$B$4:$B$185,0),MATCH('Data above threshold'!CA$4,'Raw Data'!$3:$3,0)-1)),"",OFFSET('Raw Data'!$A$3,MATCH('Data above threshold'!$A27,'Raw Data'!$B$4:$B$185,0),MATCH('Data above threshold'!CA$4,'Raw Data'!$3:$3,0)-1))</f>
        <v/>
      </c>
      <c r="CB27" s="107" t="str">
        <f aca="true">IF(ISBLANK(OFFSET('Raw Data'!$A$3,MATCH('Data above threshold'!$A27,'Raw Data'!$B$4:$B$185,0),MATCH('Data above threshold'!CB$4,'Raw Data'!$3:$3,0)-1)),"",OFFSET('Raw Data'!$A$3,MATCH('Data above threshold'!$A27,'Raw Data'!$B$4:$B$185,0),MATCH('Data above threshold'!CB$4,'Raw Data'!$3:$3,0)-1))</f>
        <v/>
      </c>
      <c r="CC27" s="107" t="str">
        <f aca="true">IF(ISBLANK(OFFSET('Raw Data'!$A$3,MATCH('Data above threshold'!$A27,'Raw Data'!$B$4:$B$185,0),MATCH('Data above threshold'!CC$4,'Raw Data'!$3:$3,0)-1)),"",OFFSET('Raw Data'!$A$3,MATCH('Data above threshold'!$A27,'Raw Data'!$B$4:$B$185,0),MATCH('Data above threshold'!CC$4,'Raw Data'!$3:$3,0)-1))</f>
        <v/>
      </c>
      <c r="CD27" s="107" t="str">
        <f aca="true">IF(ISBLANK(OFFSET('Raw Data'!$A$3,MATCH('Data above threshold'!$A27,'Raw Data'!$B$4:$B$185,0),MATCH('Data above threshold'!CD$4,'Raw Data'!$3:$3,0)-1)),"",OFFSET('Raw Data'!$A$3,MATCH('Data above threshold'!$A27,'Raw Data'!$B$4:$B$185,0),MATCH('Data above threshold'!CD$4,'Raw Data'!$3:$3,0)-1))</f>
        <v/>
      </c>
      <c r="CE27" s="107" t="str">
        <f aca="true">IF(ISBLANK(OFFSET('Raw Data'!$A$3,MATCH('Data above threshold'!$A27,'Raw Data'!$B$4:$B$185,0),MATCH('Data above threshold'!CE$4,'Raw Data'!$3:$3,0)-1)),"",OFFSET('Raw Data'!$A$3,MATCH('Data above threshold'!$A27,'Raw Data'!$B$4:$B$185,0),MATCH('Data above threshold'!CE$4,'Raw Data'!$3:$3,0)-1))</f>
        <v/>
      </c>
      <c r="CF27" s="107" t="str">
        <f aca="true">IF(ISBLANK(OFFSET('Raw Data'!$A$3,MATCH('Data above threshold'!$A27,'Raw Data'!$B$4:$B$185,0),MATCH('Data above threshold'!CF$4,'Raw Data'!$3:$3,0)-1)),"",OFFSET('Raw Data'!$A$3,MATCH('Data above threshold'!$A27,'Raw Data'!$B$4:$B$185,0),MATCH('Data above threshold'!CF$4,'Raw Data'!$3:$3,0)-1))</f>
        <v/>
      </c>
      <c r="CG27" s="107" t="str">
        <f aca="true">IF(ISBLANK(OFFSET('Raw Data'!$A$3,MATCH('Data above threshold'!$A27,'Raw Data'!$B$4:$B$185,0),MATCH('Data above threshold'!CG$4,'Raw Data'!$3:$3,0)-1)),"",OFFSET('Raw Data'!$A$3,MATCH('Data above threshold'!$A27,'Raw Data'!$B$4:$B$185,0),MATCH('Data above threshold'!CG$4,'Raw Data'!$3:$3,0)-1))</f>
        <v/>
      </c>
      <c r="CH27" s="107" t="str">
        <f aca="true">IF(ISBLANK(OFFSET('Raw Data'!$A$3,MATCH('Data above threshold'!$A27,'Raw Data'!$B$4:$B$185,0),MATCH('Data above threshold'!CH$4,'Raw Data'!$3:$3,0)-1)),"",OFFSET('Raw Data'!$A$3,MATCH('Data above threshold'!$A27,'Raw Data'!$B$4:$B$185,0),MATCH('Data above threshold'!CH$4,'Raw Data'!$3:$3,0)-1))</f>
        <v/>
      </c>
      <c r="CI27" s="107" t="str">
        <f aca="true">IF(ISBLANK(OFFSET('Raw Data'!$A$3,MATCH('Data above threshold'!$A27,'Raw Data'!$B$4:$B$185,0),MATCH('Data above threshold'!CI$4,'Raw Data'!$3:$3,0)-1)),"",OFFSET('Raw Data'!$A$3,MATCH('Data above threshold'!$A27,'Raw Data'!$B$4:$B$185,0),MATCH('Data above threshold'!CI$4,'Raw Data'!$3:$3,0)-1))</f>
        <v/>
      </c>
      <c r="CJ27" s="107" t="str">
        <f aca="true">IF(ISBLANK(OFFSET('Raw Data'!$A$3,MATCH('Data above threshold'!$A27,'Raw Data'!$B$4:$B$185,0),MATCH('Data above threshold'!CJ$4,'Raw Data'!$3:$3,0)-1)),"",OFFSET('Raw Data'!$A$3,MATCH('Data above threshold'!$A27,'Raw Data'!$B$4:$B$185,0),MATCH('Data above threshold'!CJ$4,'Raw Data'!$3:$3,0)-1))</f>
        <v/>
      </c>
      <c r="CK27" s="107" t="str">
        <f aca="true">IF(ISBLANK(OFFSET('Raw Data'!$A$3,MATCH('Data above threshold'!$A27,'Raw Data'!$B$4:$B$185,0),MATCH('Data above threshold'!CK$4,'Raw Data'!$3:$3,0)-1)),"",OFFSET('Raw Data'!$A$3,MATCH('Data above threshold'!$A27,'Raw Data'!$B$4:$B$185,0),MATCH('Data above threshold'!CK$4,'Raw Data'!$3:$3,0)-1))</f>
        <v/>
      </c>
      <c r="CL27" s="107" t="str">
        <f aca="true">IF(ISBLANK(OFFSET('Raw Data'!$A$3,MATCH('Data above threshold'!$A27,'Raw Data'!$B$4:$B$185,0),MATCH('Data above threshold'!CL$4,'Raw Data'!$3:$3,0)-1)),"",OFFSET('Raw Data'!$A$3,MATCH('Data above threshold'!$A27,'Raw Data'!$B$4:$B$185,0),MATCH('Data above threshold'!CL$4,'Raw Data'!$3:$3,0)-1))</f>
        <v/>
      </c>
      <c r="CM27" s="107" t="str">
        <f aca="true">IF(ISBLANK(OFFSET('Raw Data'!$A$3,MATCH('Data above threshold'!$A27,'Raw Data'!$B$4:$B$185,0),MATCH('Data above threshold'!CM$4,'Raw Data'!$3:$3,0)-1)),"",OFFSET('Raw Data'!$A$3,MATCH('Data above threshold'!$A27,'Raw Data'!$B$4:$B$185,0),MATCH('Data above threshold'!CM$4,'Raw Data'!$3:$3,0)-1))</f>
        <v/>
      </c>
      <c r="CN27" s="107" t="str">
        <f aca="true">IF(ISBLANK(OFFSET('Raw Data'!$A$3,MATCH('Data above threshold'!$A27,'Raw Data'!$B$4:$B$185,0),MATCH('Data above threshold'!CN$4,'Raw Data'!$3:$3,0)-1)),"",OFFSET('Raw Data'!$A$3,MATCH('Data above threshold'!$A27,'Raw Data'!$B$4:$B$185,0),MATCH('Data above threshold'!CN$4,'Raw Data'!$3:$3,0)-1))</f>
        <v/>
      </c>
      <c r="CO27" s="107" t="str">
        <f aca="true">IF(ISBLANK(OFFSET('Raw Data'!$A$3,MATCH('Data above threshold'!$A27,'Raw Data'!$B$4:$B$185,0),MATCH('Data above threshold'!CO$4,'Raw Data'!$3:$3,0)-1)),"",OFFSET('Raw Data'!$A$3,MATCH('Data above threshold'!$A27,'Raw Data'!$B$4:$B$185,0),MATCH('Data above threshold'!CO$4,'Raw Data'!$3:$3,0)-1))</f>
        <v/>
      </c>
      <c r="CP27" s="107" t="str">
        <f aca="true">IF(ISBLANK(OFFSET('Raw Data'!$A$3,MATCH('Data above threshold'!$A27,'Raw Data'!$B$4:$B$185,0),MATCH('Data above threshold'!CP$4,'Raw Data'!$3:$3,0)-1)),"",OFFSET('Raw Data'!$A$3,MATCH('Data above threshold'!$A27,'Raw Data'!$B$4:$B$185,0),MATCH('Data above threshold'!CP$4,'Raw Data'!$3:$3,0)-1))</f>
        <v/>
      </c>
      <c r="CQ27" s="107" t="str">
        <f aca="true">IF(ISBLANK(OFFSET('Raw Data'!$A$3,MATCH('Data above threshold'!$A27,'Raw Data'!$B$4:$B$185,0),MATCH('Data above threshold'!CQ$4,'Raw Data'!$3:$3,0)-1)),"",OFFSET('Raw Data'!$A$3,MATCH('Data above threshold'!$A27,'Raw Data'!$B$4:$B$185,0),MATCH('Data above threshold'!CQ$4,'Raw Data'!$3:$3,0)-1))</f>
        <v/>
      </c>
      <c r="CR27" s="107" t="str">
        <f aca="true">IF(ISBLANK(OFFSET('Raw Data'!$A$3,MATCH('Data above threshold'!$A27,'Raw Data'!$B$4:$B$185,0),MATCH('Data above threshold'!CR$4,'Raw Data'!$3:$3,0)-1)),"",OFFSET('Raw Data'!$A$3,MATCH('Data above threshold'!$A27,'Raw Data'!$B$4:$B$185,0),MATCH('Data above threshold'!CR$4,'Raw Data'!$3:$3,0)-1))</f>
        <v/>
      </c>
    </row>
    <row r="28" s="103" customFormat="true" ht="15.5" hidden="false" customHeight="false" outlineLevel="0" collapsed="false">
      <c r="A28" s="107" t="n">
        <v>1310</v>
      </c>
      <c r="B28" s="107" t="n">
        <v>3</v>
      </c>
      <c r="C28" s="107" t="str">
        <f aca="true">IF(ISBLANK(OFFSET('Raw Data'!$A$3,MATCH('Data above threshold'!$A28,'Raw Data'!$B$4:$B$185,0),MATCH('Data above threshold'!C$4,'Raw Data'!$3:$3,0)-1)),"",OFFSET('Raw Data'!$A$3,MATCH('Data above threshold'!$A28,'Raw Data'!$B$4:$B$185,0),MATCH('Data above threshold'!C$4,'Raw Data'!$3:$3,0)-1))</f>
        <v>Logistical sophistication</v>
      </c>
      <c r="D28" s="107" t="str">
        <f aca="true">IF(ISBLANK(OFFSET('Raw Data'!$A$3,MATCH('Data above threshold'!$A28,'Raw Data'!$B$4:$B$185,0),MATCH('Data above threshold'!D$4,'Raw Data'!$3:$3,0)-1)),"",OFFSET('Raw Data'!$A$3,MATCH('Data above threshold'!$A28,'Raw Data'!$B$4:$B$185,0),MATCH('Data above threshold'!D$4,'Raw Data'!$3:$3,0)-1))</f>
        <v/>
      </c>
      <c r="E28" s="107" t="str">
        <f aca="true">IF(ISBLANK(OFFSET('Raw Data'!$A$3,MATCH('Data above threshold'!$A28,'Raw Data'!$B$4:$B$185,0),MATCH('Data above threshold'!E$4,'Raw Data'!$3:$3,0)-1)),"",OFFSET('Raw Data'!$A$3,MATCH('Data above threshold'!$A28,'Raw Data'!$B$4:$B$185,0),MATCH('Data above threshold'!E$4,'Raw Data'!$3:$3,0)-1))</f>
        <v/>
      </c>
      <c r="F28" s="107" t="str">
        <f aca="true">IF(ISBLANK(OFFSET('Raw Data'!$A$3,MATCH('Data above threshold'!$A28,'Raw Data'!$B$4:$B$185,0),MATCH('Data above threshold'!F$4,'Raw Data'!$3:$3,0)-1)),"",OFFSET('Raw Data'!$A$3,MATCH('Data above threshold'!$A28,'Raw Data'!$B$4:$B$185,0),MATCH('Data above threshold'!F$4,'Raw Data'!$3:$3,0)-1))</f>
        <v/>
      </c>
      <c r="G28" s="107" t="str">
        <f aca="true">IF(ISBLANK(OFFSET('Raw Data'!$A$3,MATCH('Data above threshold'!$A28,'Raw Data'!$B$4:$B$185,0),MATCH('Data above threshold'!G$4,'Raw Data'!$3:$3,0)-1)),"",OFFSET('Raw Data'!$A$3,MATCH('Data above threshold'!$A28,'Raw Data'!$B$4:$B$185,0),MATCH('Data above threshold'!G$4,'Raw Data'!$3:$3,0)-1))</f>
        <v/>
      </c>
      <c r="H28" s="107" t="str">
        <f aca="true">IF(ISBLANK(OFFSET('Raw Data'!$A$3,MATCH('Data above threshold'!$A28,'Raw Data'!$B$4:$B$185,0),MATCH('Data above threshold'!H$4,'Raw Data'!$3:$3,0)-1)),"",OFFSET('Raw Data'!$A$3,MATCH('Data above threshold'!$A28,'Raw Data'!$B$4:$B$185,0),MATCH('Data above threshold'!H$4,'Raw Data'!$3:$3,0)-1))</f>
        <v/>
      </c>
      <c r="I28" s="107" t="str">
        <f aca="true">IF(ISBLANK(OFFSET('Raw Data'!$A$3,MATCH('Data above threshold'!$A28,'Raw Data'!$B$4:$B$185,0),MATCH('Data above threshold'!I$4,'Raw Data'!$3:$3,0)-1)),"",OFFSET('Raw Data'!$A$3,MATCH('Data above threshold'!$A28,'Raw Data'!$B$4:$B$185,0),MATCH('Data above threshold'!I$4,'Raw Data'!$3:$3,0)-1))</f>
        <v/>
      </c>
      <c r="J28" s="107" t="str">
        <f aca="true">IF(ISBLANK(OFFSET('Raw Data'!$A$3,MATCH('Data above threshold'!$A28,'Raw Data'!$B$4:$B$185,0),MATCH('Data above threshold'!J$4,'Raw Data'!$3:$3,0)-1)),"",OFFSET('Raw Data'!$A$3,MATCH('Data above threshold'!$A28,'Raw Data'!$B$4:$B$185,0),MATCH('Data above threshold'!J$4,'Raw Data'!$3:$3,0)-1))</f>
        <v/>
      </c>
      <c r="K28" s="107" t="str">
        <f aca="true">IF(ISBLANK(OFFSET('Raw Data'!$A$3,MATCH('Data above threshold'!$A28,'Raw Data'!$B$4:$B$185,0),MATCH('Data above threshold'!K$4,'Raw Data'!$3:$3,0)-1)),"",OFFSET('Raw Data'!$A$3,MATCH('Data above threshold'!$A28,'Raw Data'!$B$4:$B$185,0),MATCH('Data above threshold'!K$4,'Raw Data'!$3:$3,0)-1))</f>
        <v/>
      </c>
      <c r="L28" s="107" t="str">
        <f aca="true">IF(ISBLANK(OFFSET('Raw Data'!$A$3,MATCH('Data above threshold'!$A28,'Raw Data'!$B$4:$B$185,0),MATCH('Data above threshold'!L$4,'Raw Data'!$3:$3,0)-1)),"",OFFSET('Raw Data'!$A$3,MATCH('Data above threshold'!$A28,'Raw Data'!$B$4:$B$185,0),MATCH('Data above threshold'!L$4,'Raw Data'!$3:$3,0)-1))</f>
        <v/>
      </c>
      <c r="M28" s="105" t="str">
        <f aca="false" t="array" ref="M28:M28">IFERROR(SKEW(IF(ISNUMBER(Q28:CR28),Q28:CR28,"")),"")</f>
        <v/>
      </c>
      <c r="N28" s="107"/>
      <c r="O28" s="107" t="str">
        <f aca="true">IF(ISBLANK(OFFSET('Raw Data'!$A$3,MATCH('Data above threshold'!$A28,'Raw Data'!$B$4:$B$185,0),MATCH('Data above threshold'!O$4,'Raw Data'!$3:$3,0)-1)),"",OFFSET('Raw Data'!$A$3,MATCH('Data above threshold'!$A28,'Raw Data'!$B$4:$B$185,0),MATCH('Data above threshold'!O$4,'Raw Data'!$3:$3,0)-1))</f>
        <v/>
      </c>
      <c r="P28" s="106" t="str">
        <f aca="false" t="array" ref="P28:P28">IF(B28&lt;4,"",1-IFERROR(SUM(ISNUMBER(Q28:CR28)*(1-$Q$3:$CR$3))/COUNTIF($Q$3:$CR$3,0),0))</f>
        <v/>
      </c>
      <c r="Q28" s="107" t="str">
        <f aca="true">IF(ISBLANK(OFFSET('Raw Data'!$A$3,MATCH('Data above threshold'!$A28,'Raw Data'!$B$4:$B$185,0),MATCH('Data above threshold'!Q$4,'Raw Data'!$3:$3,0)-1)),"",OFFSET('Raw Data'!$A$3,MATCH('Data above threshold'!$A28,'Raw Data'!$B$4:$B$185,0),MATCH('Data above threshold'!Q$4,'Raw Data'!$3:$3,0)-1))</f>
        <v/>
      </c>
      <c r="R28" s="107" t="str">
        <f aca="true">IF(ISBLANK(OFFSET('Raw Data'!$A$3,MATCH('Data above threshold'!$A28,'Raw Data'!$B$4:$B$185,0),MATCH('Data above threshold'!R$4,'Raw Data'!$3:$3,0)-1)),"",OFFSET('Raw Data'!$A$3,MATCH('Data above threshold'!$A28,'Raw Data'!$B$4:$B$185,0),MATCH('Data above threshold'!R$4,'Raw Data'!$3:$3,0)-1))</f>
        <v/>
      </c>
      <c r="S28" s="107" t="str">
        <f aca="true">IF(ISBLANK(OFFSET('Raw Data'!$A$3,MATCH('Data above threshold'!$A28,'Raw Data'!$B$4:$B$185,0),MATCH('Data above threshold'!S$4,'Raw Data'!$3:$3,0)-1)),"",OFFSET('Raw Data'!$A$3,MATCH('Data above threshold'!$A28,'Raw Data'!$B$4:$B$185,0),MATCH('Data above threshold'!S$4,'Raw Data'!$3:$3,0)-1))</f>
        <v/>
      </c>
      <c r="T28" s="107" t="str">
        <f aca="true">IF(ISBLANK(OFFSET('Raw Data'!$A$3,MATCH('Data above threshold'!$A28,'Raw Data'!$B$4:$B$185,0),MATCH('Data above threshold'!T$4,'Raw Data'!$3:$3,0)-1)),"",OFFSET('Raw Data'!$A$3,MATCH('Data above threshold'!$A28,'Raw Data'!$B$4:$B$185,0),MATCH('Data above threshold'!T$4,'Raw Data'!$3:$3,0)-1))</f>
        <v/>
      </c>
      <c r="U28" s="107" t="str">
        <f aca="true">IF(ISBLANK(OFFSET('Raw Data'!$A$3,MATCH('Data above threshold'!$A28,'Raw Data'!$B$4:$B$185,0),MATCH('Data above threshold'!U$4,'Raw Data'!$3:$3,0)-1)),"",OFFSET('Raw Data'!$A$3,MATCH('Data above threshold'!$A28,'Raw Data'!$B$4:$B$185,0),MATCH('Data above threshold'!U$4,'Raw Data'!$3:$3,0)-1))</f>
        <v/>
      </c>
      <c r="V28" s="107" t="str">
        <f aca="true">IF(ISBLANK(OFFSET('Raw Data'!$A$3,MATCH('Data above threshold'!$A28,'Raw Data'!$B$4:$B$185,0),MATCH('Data above threshold'!V$4,'Raw Data'!$3:$3,0)-1)),"",OFFSET('Raw Data'!$A$3,MATCH('Data above threshold'!$A28,'Raw Data'!$B$4:$B$185,0),MATCH('Data above threshold'!V$4,'Raw Data'!$3:$3,0)-1))</f>
        <v/>
      </c>
      <c r="W28" s="107" t="str">
        <f aca="true">IF(ISBLANK(OFFSET('Raw Data'!$A$3,MATCH('Data above threshold'!$A28,'Raw Data'!$B$4:$B$185,0),MATCH('Data above threshold'!W$4,'Raw Data'!$3:$3,0)-1)),"",OFFSET('Raw Data'!$A$3,MATCH('Data above threshold'!$A28,'Raw Data'!$B$4:$B$185,0),MATCH('Data above threshold'!W$4,'Raw Data'!$3:$3,0)-1))</f>
        <v/>
      </c>
      <c r="X28" s="107" t="str">
        <f aca="true">IF(ISBLANK(OFFSET('Raw Data'!$A$3,MATCH('Data above threshold'!$A28,'Raw Data'!$B$4:$B$185,0),MATCH('Data above threshold'!X$4,'Raw Data'!$3:$3,0)-1)),"",OFFSET('Raw Data'!$A$3,MATCH('Data above threshold'!$A28,'Raw Data'!$B$4:$B$185,0),MATCH('Data above threshold'!X$4,'Raw Data'!$3:$3,0)-1))</f>
        <v/>
      </c>
      <c r="Y28" s="107" t="str">
        <f aca="true">IF(ISBLANK(OFFSET('Raw Data'!$A$3,MATCH('Data above threshold'!$A28,'Raw Data'!$B$4:$B$185,0),MATCH('Data above threshold'!Y$4,'Raw Data'!$3:$3,0)-1)),"",OFFSET('Raw Data'!$A$3,MATCH('Data above threshold'!$A28,'Raw Data'!$B$4:$B$185,0),MATCH('Data above threshold'!Y$4,'Raw Data'!$3:$3,0)-1))</f>
        <v/>
      </c>
      <c r="Z28" s="107" t="str">
        <f aca="true">IF(ISBLANK(OFFSET('Raw Data'!$A$3,MATCH('Data above threshold'!$A28,'Raw Data'!$B$4:$B$185,0),MATCH('Data above threshold'!Z$4,'Raw Data'!$3:$3,0)-1)),"",OFFSET('Raw Data'!$A$3,MATCH('Data above threshold'!$A28,'Raw Data'!$B$4:$B$185,0),MATCH('Data above threshold'!Z$4,'Raw Data'!$3:$3,0)-1))</f>
        <v/>
      </c>
      <c r="AA28" s="107" t="str">
        <f aca="true">IF(ISBLANK(OFFSET('Raw Data'!$A$3,MATCH('Data above threshold'!$A28,'Raw Data'!$B$4:$B$185,0),MATCH('Data above threshold'!AA$4,'Raw Data'!$3:$3,0)-1)),"",OFFSET('Raw Data'!$A$3,MATCH('Data above threshold'!$A28,'Raw Data'!$B$4:$B$185,0),MATCH('Data above threshold'!AA$4,'Raw Data'!$3:$3,0)-1))</f>
        <v/>
      </c>
      <c r="AB28" s="107" t="str">
        <f aca="true">IF(ISBLANK(OFFSET('Raw Data'!$A$3,MATCH('Data above threshold'!$A28,'Raw Data'!$B$4:$B$185,0),MATCH('Data above threshold'!AB$4,'Raw Data'!$3:$3,0)-1)),"",OFFSET('Raw Data'!$A$3,MATCH('Data above threshold'!$A28,'Raw Data'!$B$4:$B$185,0),MATCH('Data above threshold'!AB$4,'Raw Data'!$3:$3,0)-1))</f>
        <v/>
      </c>
      <c r="AC28" s="107" t="str">
        <f aca="true">IF(ISBLANK(OFFSET('Raw Data'!$A$3,MATCH('Data above threshold'!$A28,'Raw Data'!$B$4:$B$185,0),MATCH('Data above threshold'!AC$4,'Raw Data'!$3:$3,0)-1)),"",OFFSET('Raw Data'!$A$3,MATCH('Data above threshold'!$A28,'Raw Data'!$B$4:$B$185,0),MATCH('Data above threshold'!AC$4,'Raw Data'!$3:$3,0)-1))</f>
        <v/>
      </c>
      <c r="AD28" s="107" t="str">
        <f aca="true">IF(ISBLANK(OFFSET('Raw Data'!$A$3,MATCH('Data above threshold'!$A28,'Raw Data'!$B$4:$B$185,0),MATCH('Data above threshold'!AD$4,'Raw Data'!$3:$3,0)-1)),"",OFFSET('Raw Data'!$A$3,MATCH('Data above threshold'!$A28,'Raw Data'!$B$4:$B$185,0),MATCH('Data above threshold'!AD$4,'Raw Data'!$3:$3,0)-1))</f>
        <v/>
      </c>
      <c r="AE28" s="107" t="str">
        <f aca="true">IF(ISBLANK(OFFSET('Raw Data'!$A$3,MATCH('Data above threshold'!$A28,'Raw Data'!$B$4:$B$185,0),MATCH('Data above threshold'!AE$4,'Raw Data'!$3:$3,0)-1)),"",OFFSET('Raw Data'!$A$3,MATCH('Data above threshold'!$A28,'Raw Data'!$B$4:$B$185,0),MATCH('Data above threshold'!AE$4,'Raw Data'!$3:$3,0)-1))</f>
        <v/>
      </c>
      <c r="AF28" s="107" t="str">
        <f aca="true">IF(ISBLANK(OFFSET('Raw Data'!$A$3,MATCH('Data above threshold'!$A28,'Raw Data'!$B$4:$B$185,0),MATCH('Data above threshold'!AF$4,'Raw Data'!$3:$3,0)-1)),"",OFFSET('Raw Data'!$A$3,MATCH('Data above threshold'!$A28,'Raw Data'!$B$4:$B$185,0),MATCH('Data above threshold'!AF$4,'Raw Data'!$3:$3,0)-1))</f>
        <v/>
      </c>
      <c r="AG28" s="107" t="str">
        <f aca="true">IF(ISBLANK(OFFSET('Raw Data'!$A$3,MATCH('Data above threshold'!$A28,'Raw Data'!$B$4:$B$185,0),MATCH('Data above threshold'!AG$4,'Raw Data'!$3:$3,0)-1)),"",OFFSET('Raw Data'!$A$3,MATCH('Data above threshold'!$A28,'Raw Data'!$B$4:$B$185,0),MATCH('Data above threshold'!AG$4,'Raw Data'!$3:$3,0)-1))</f>
        <v/>
      </c>
      <c r="AH28" s="107" t="str">
        <f aca="true">IF(ISBLANK(OFFSET('Raw Data'!$A$3,MATCH('Data above threshold'!$A28,'Raw Data'!$B$4:$B$185,0),MATCH('Data above threshold'!AH$4,'Raw Data'!$3:$3,0)-1)),"",OFFSET('Raw Data'!$A$3,MATCH('Data above threshold'!$A28,'Raw Data'!$B$4:$B$185,0),MATCH('Data above threshold'!AH$4,'Raw Data'!$3:$3,0)-1))</f>
        <v/>
      </c>
      <c r="AI28" s="107" t="str">
        <f aca="true">IF(ISBLANK(OFFSET('Raw Data'!$A$3,MATCH('Data above threshold'!$A28,'Raw Data'!$B$4:$B$185,0),MATCH('Data above threshold'!AI$4,'Raw Data'!$3:$3,0)-1)),"",OFFSET('Raw Data'!$A$3,MATCH('Data above threshold'!$A28,'Raw Data'!$B$4:$B$185,0),MATCH('Data above threshold'!AI$4,'Raw Data'!$3:$3,0)-1))</f>
        <v/>
      </c>
      <c r="AJ28" s="107" t="str">
        <f aca="true">IF(ISBLANK(OFFSET('Raw Data'!$A$3,MATCH('Data above threshold'!$A28,'Raw Data'!$B$4:$B$185,0),MATCH('Data above threshold'!AJ$4,'Raw Data'!$3:$3,0)-1)),"",OFFSET('Raw Data'!$A$3,MATCH('Data above threshold'!$A28,'Raw Data'!$B$4:$B$185,0),MATCH('Data above threshold'!AJ$4,'Raw Data'!$3:$3,0)-1))</f>
        <v/>
      </c>
      <c r="AK28" s="107" t="str">
        <f aca="true">IF(ISBLANK(OFFSET('Raw Data'!$A$3,MATCH('Data above threshold'!$A28,'Raw Data'!$B$4:$B$185,0),MATCH('Data above threshold'!AK$4,'Raw Data'!$3:$3,0)-1)),"",OFFSET('Raw Data'!$A$3,MATCH('Data above threshold'!$A28,'Raw Data'!$B$4:$B$185,0),MATCH('Data above threshold'!AK$4,'Raw Data'!$3:$3,0)-1))</f>
        <v/>
      </c>
      <c r="AL28" s="107" t="str">
        <f aca="true">IF(ISBLANK(OFFSET('Raw Data'!$A$3,MATCH('Data above threshold'!$A28,'Raw Data'!$B$4:$B$185,0),MATCH('Data above threshold'!AL$4,'Raw Data'!$3:$3,0)-1)),"",OFFSET('Raw Data'!$A$3,MATCH('Data above threshold'!$A28,'Raw Data'!$B$4:$B$185,0),MATCH('Data above threshold'!AL$4,'Raw Data'!$3:$3,0)-1))</f>
        <v/>
      </c>
      <c r="AM28" s="107" t="str">
        <f aca="true">IF(ISBLANK(OFFSET('Raw Data'!$A$3,MATCH('Data above threshold'!$A28,'Raw Data'!$B$4:$B$185,0),MATCH('Data above threshold'!AM$4,'Raw Data'!$3:$3,0)-1)),"",OFFSET('Raw Data'!$A$3,MATCH('Data above threshold'!$A28,'Raw Data'!$B$4:$B$185,0),MATCH('Data above threshold'!AM$4,'Raw Data'!$3:$3,0)-1))</f>
        <v/>
      </c>
      <c r="AN28" s="107" t="str">
        <f aca="true">IF(ISBLANK(OFFSET('Raw Data'!$A$3,MATCH('Data above threshold'!$A28,'Raw Data'!$B$4:$B$185,0),MATCH('Data above threshold'!AN$4,'Raw Data'!$3:$3,0)-1)),"",OFFSET('Raw Data'!$A$3,MATCH('Data above threshold'!$A28,'Raw Data'!$B$4:$B$185,0),MATCH('Data above threshold'!AN$4,'Raw Data'!$3:$3,0)-1))</f>
        <v/>
      </c>
      <c r="AO28" s="107" t="str">
        <f aca="true">IF(ISBLANK(OFFSET('Raw Data'!$A$3,MATCH('Data above threshold'!$A28,'Raw Data'!$B$4:$B$185,0),MATCH('Data above threshold'!AO$4,'Raw Data'!$3:$3,0)-1)),"",OFFSET('Raw Data'!$A$3,MATCH('Data above threshold'!$A28,'Raw Data'!$B$4:$B$185,0),MATCH('Data above threshold'!AO$4,'Raw Data'!$3:$3,0)-1))</f>
        <v/>
      </c>
      <c r="AP28" s="107" t="str">
        <f aca="true">IF(ISBLANK(OFFSET('Raw Data'!$A$3,MATCH('Data above threshold'!$A28,'Raw Data'!$B$4:$B$185,0),MATCH('Data above threshold'!AP$4,'Raw Data'!$3:$3,0)-1)),"",OFFSET('Raw Data'!$A$3,MATCH('Data above threshold'!$A28,'Raw Data'!$B$4:$B$185,0),MATCH('Data above threshold'!AP$4,'Raw Data'!$3:$3,0)-1))</f>
        <v/>
      </c>
      <c r="AQ28" s="107" t="str">
        <f aca="true">IF(ISBLANK(OFFSET('Raw Data'!$A$3,MATCH('Data above threshold'!$A28,'Raw Data'!$B$4:$B$185,0),MATCH('Data above threshold'!AQ$4,'Raw Data'!$3:$3,0)-1)),"",OFFSET('Raw Data'!$A$3,MATCH('Data above threshold'!$A28,'Raw Data'!$B$4:$B$185,0),MATCH('Data above threshold'!AQ$4,'Raw Data'!$3:$3,0)-1))</f>
        <v/>
      </c>
      <c r="AR28" s="107" t="str">
        <f aca="true">IF(ISBLANK(OFFSET('Raw Data'!$A$3,MATCH('Data above threshold'!$A28,'Raw Data'!$B$4:$B$185,0),MATCH('Data above threshold'!AR$4,'Raw Data'!$3:$3,0)-1)),"",OFFSET('Raw Data'!$A$3,MATCH('Data above threshold'!$A28,'Raw Data'!$B$4:$B$185,0),MATCH('Data above threshold'!AR$4,'Raw Data'!$3:$3,0)-1))</f>
        <v/>
      </c>
      <c r="AS28" s="107" t="str">
        <f aca="true">IF(ISBLANK(OFFSET('Raw Data'!$A$3,MATCH('Data above threshold'!$A28,'Raw Data'!$B$4:$B$185,0),MATCH('Data above threshold'!AS$4,'Raw Data'!$3:$3,0)-1)),"",OFFSET('Raw Data'!$A$3,MATCH('Data above threshold'!$A28,'Raw Data'!$B$4:$B$185,0),MATCH('Data above threshold'!AS$4,'Raw Data'!$3:$3,0)-1))</f>
        <v/>
      </c>
      <c r="AT28" s="107" t="str">
        <f aca="true">IF(ISBLANK(OFFSET('Raw Data'!$A$3,MATCH('Data above threshold'!$A28,'Raw Data'!$B$4:$B$185,0),MATCH('Data above threshold'!AT$4,'Raw Data'!$3:$3,0)-1)),"",OFFSET('Raw Data'!$A$3,MATCH('Data above threshold'!$A28,'Raw Data'!$B$4:$B$185,0),MATCH('Data above threshold'!AT$4,'Raw Data'!$3:$3,0)-1))</f>
        <v/>
      </c>
      <c r="AU28" s="107" t="str">
        <f aca="true">IF(ISBLANK(OFFSET('Raw Data'!$A$3,MATCH('Data above threshold'!$A28,'Raw Data'!$B$4:$B$185,0),MATCH('Data above threshold'!AU$4,'Raw Data'!$3:$3,0)-1)),"",OFFSET('Raw Data'!$A$3,MATCH('Data above threshold'!$A28,'Raw Data'!$B$4:$B$185,0),MATCH('Data above threshold'!AU$4,'Raw Data'!$3:$3,0)-1))</f>
        <v/>
      </c>
      <c r="AV28" s="107" t="str">
        <f aca="true">IF(ISBLANK(OFFSET('Raw Data'!$A$3,MATCH('Data above threshold'!$A28,'Raw Data'!$B$4:$B$185,0),MATCH('Data above threshold'!AV$4,'Raw Data'!$3:$3,0)-1)),"",OFFSET('Raw Data'!$A$3,MATCH('Data above threshold'!$A28,'Raw Data'!$B$4:$B$185,0),MATCH('Data above threshold'!AV$4,'Raw Data'!$3:$3,0)-1))</f>
        <v/>
      </c>
      <c r="AW28" s="107" t="str">
        <f aca="true">IF(ISBLANK(OFFSET('Raw Data'!$A$3,MATCH('Data above threshold'!$A28,'Raw Data'!$B$4:$B$185,0),MATCH('Data above threshold'!AW$4,'Raw Data'!$3:$3,0)-1)),"",OFFSET('Raw Data'!$A$3,MATCH('Data above threshold'!$A28,'Raw Data'!$B$4:$B$185,0),MATCH('Data above threshold'!AW$4,'Raw Data'!$3:$3,0)-1))</f>
        <v/>
      </c>
      <c r="AX28" s="107" t="str">
        <f aca="true">IF(ISBLANK(OFFSET('Raw Data'!$A$3,MATCH('Data above threshold'!$A28,'Raw Data'!$B$4:$B$185,0),MATCH('Data above threshold'!AX$4,'Raw Data'!$3:$3,0)-1)),"",OFFSET('Raw Data'!$A$3,MATCH('Data above threshold'!$A28,'Raw Data'!$B$4:$B$185,0),MATCH('Data above threshold'!AX$4,'Raw Data'!$3:$3,0)-1))</f>
        <v/>
      </c>
      <c r="AY28" s="107" t="str">
        <f aca="true">IF(ISBLANK(OFFSET('Raw Data'!$A$3,MATCH('Data above threshold'!$A28,'Raw Data'!$B$4:$B$185,0),MATCH('Data above threshold'!AY$4,'Raw Data'!$3:$3,0)-1)),"",OFFSET('Raw Data'!$A$3,MATCH('Data above threshold'!$A28,'Raw Data'!$B$4:$B$185,0),MATCH('Data above threshold'!AY$4,'Raw Data'!$3:$3,0)-1))</f>
        <v/>
      </c>
      <c r="AZ28" s="107" t="str">
        <f aca="true">IF(ISBLANK(OFFSET('Raw Data'!$A$3,MATCH('Data above threshold'!$A28,'Raw Data'!$B$4:$B$185,0),MATCH('Data above threshold'!AZ$4,'Raw Data'!$3:$3,0)-1)),"",OFFSET('Raw Data'!$A$3,MATCH('Data above threshold'!$A28,'Raw Data'!$B$4:$B$185,0),MATCH('Data above threshold'!AZ$4,'Raw Data'!$3:$3,0)-1))</f>
        <v/>
      </c>
      <c r="BA28" s="107" t="str">
        <f aca="true">IF(ISBLANK(OFFSET('Raw Data'!$A$3,MATCH('Data above threshold'!$A28,'Raw Data'!$B$4:$B$185,0),MATCH('Data above threshold'!BA$4,'Raw Data'!$3:$3,0)-1)),"",OFFSET('Raw Data'!$A$3,MATCH('Data above threshold'!$A28,'Raw Data'!$B$4:$B$185,0),MATCH('Data above threshold'!BA$4,'Raw Data'!$3:$3,0)-1))</f>
        <v/>
      </c>
      <c r="BB28" s="107" t="str">
        <f aca="true">IF(ISBLANK(OFFSET('Raw Data'!$A$3,MATCH('Data above threshold'!$A28,'Raw Data'!$B$4:$B$185,0),MATCH('Data above threshold'!BB$4,'Raw Data'!$3:$3,0)-1)),"",OFFSET('Raw Data'!$A$3,MATCH('Data above threshold'!$A28,'Raw Data'!$B$4:$B$185,0),MATCH('Data above threshold'!BB$4,'Raw Data'!$3:$3,0)-1))</f>
        <v/>
      </c>
      <c r="BC28" s="107" t="str">
        <f aca="true">IF(ISBLANK(OFFSET('Raw Data'!$A$3,MATCH('Data above threshold'!$A28,'Raw Data'!$B$4:$B$185,0),MATCH('Data above threshold'!BC$4,'Raw Data'!$3:$3,0)-1)),"",OFFSET('Raw Data'!$A$3,MATCH('Data above threshold'!$A28,'Raw Data'!$B$4:$B$185,0),MATCH('Data above threshold'!BC$4,'Raw Data'!$3:$3,0)-1))</f>
        <v/>
      </c>
      <c r="BD28" s="107" t="str">
        <f aca="true">IF(ISBLANK(OFFSET('Raw Data'!$A$3,MATCH('Data above threshold'!$A28,'Raw Data'!$B$4:$B$185,0),MATCH('Data above threshold'!BD$4,'Raw Data'!$3:$3,0)-1)),"",OFFSET('Raw Data'!$A$3,MATCH('Data above threshold'!$A28,'Raw Data'!$B$4:$B$185,0),MATCH('Data above threshold'!BD$4,'Raw Data'!$3:$3,0)-1))</f>
        <v/>
      </c>
      <c r="BE28" s="107" t="str">
        <f aca="true">IF(ISBLANK(OFFSET('Raw Data'!$A$3,MATCH('Data above threshold'!$A28,'Raw Data'!$B$4:$B$185,0),MATCH('Data above threshold'!BE$4,'Raw Data'!$3:$3,0)-1)),"",OFFSET('Raw Data'!$A$3,MATCH('Data above threshold'!$A28,'Raw Data'!$B$4:$B$185,0),MATCH('Data above threshold'!BE$4,'Raw Data'!$3:$3,0)-1))</f>
        <v/>
      </c>
      <c r="BF28" s="107" t="str">
        <f aca="true">IF(ISBLANK(OFFSET('Raw Data'!$A$3,MATCH('Data above threshold'!$A28,'Raw Data'!$B$4:$B$185,0),MATCH('Data above threshold'!BF$4,'Raw Data'!$3:$3,0)-1)),"",OFFSET('Raw Data'!$A$3,MATCH('Data above threshold'!$A28,'Raw Data'!$B$4:$B$185,0),MATCH('Data above threshold'!BF$4,'Raw Data'!$3:$3,0)-1))</f>
        <v/>
      </c>
      <c r="BG28" s="107" t="str">
        <f aca="true">IF(ISBLANK(OFFSET('Raw Data'!$A$3,MATCH('Data above threshold'!$A28,'Raw Data'!$B$4:$B$185,0),MATCH('Data above threshold'!BG$4,'Raw Data'!$3:$3,0)-1)),"",OFFSET('Raw Data'!$A$3,MATCH('Data above threshold'!$A28,'Raw Data'!$B$4:$B$185,0),MATCH('Data above threshold'!BG$4,'Raw Data'!$3:$3,0)-1))</f>
        <v/>
      </c>
      <c r="BH28" s="107" t="str">
        <f aca="true">IF(ISBLANK(OFFSET('Raw Data'!$A$3,MATCH('Data above threshold'!$A28,'Raw Data'!$B$4:$B$185,0),MATCH('Data above threshold'!BH$4,'Raw Data'!$3:$3,0)-1)),"",OFFSET('Raw Data'!$A$3,MATCH('Data above threshold'!$A28,'Raw Data'!$B$4:$B$185,0),MATCH('Data above threshold'!BH$4,'Raw Data'!$3:$3,0)-1))</f>
        <v/>
      </c>
      <c r="BI28" s="107" t="str">
        <f aca="true">IF(ISBLANK(OFFSET('Raw Data'!$A$3,MATCH('Data above threshold'!$A28,'Raw Data'!$B$4:$B$185,0),MATCH('Data above threshold'!BI$4,'Raw Data'!$3:$3,0)-1)),"",OFFSET('Raw Data'!$A$3,MATCH('Data above threshold'!$A28,'Raw Data'!$B$4:$B$185,0),MATCH('Data above threshold'!BI$4,'Raw Data'!$3:$3,0)-1))</f>
        <v/>
      </c>
      <c r="BJ28" s="107" t="str">
        <f aca="true">IF(ISBLANK(OFFSET('Raw Data'!$A$3,MATCH('Data above threshold'!$A28,'Raw Data'!$B$4:$B$185,0),MATCH('Data above threshold'!BJ$4,'Raw Data'!$3:$3,0)-1)),"",OFFSET('Raw Data'!$A$3,MATCH('Data above threshold'!$A28,'Raw Data'!$B$4:$B$185,0),MATCH('Data above threshold'!BJ$4,'Raw Data'!$3:$3,0)-1))</f>
        <v/>
      </c>
      <c r="BK28" s="107" t="str">
        <f aca="true">IF(ISBLANK(OFFSET('Raw Data'!$A$3,MATCH('Data above threshold'!$A28,'Raw Data'!$B$4:$B$185,0),MATCH('Data above threshold'!BK$4,'Raw Data'!$3:$3,0)-1)),"",OFFSET('Raw Data'!$A$3,MATCH('Data above threshold'!$A28,'Raw Data'!$B$4:$B$185,0),MATCH('Data above threshold'!BK$4,'Raw Data'!$3:$3,0)-1))</f>
        <v/>
      </c>
      <c r="BL28" s="107" t="str">
        <f aca="true">IF(ISBLANK(OFFSET('Raw Data'!$A$3,MATCH('Data above threshold'!$A28,'Raw Data'!$B$4:$B$185,0),MATCH('Data above threshold'!BL$4,'Raw Data'!$3:$3,0)-1)),"",OFFSET('Raw Data'!$A$3,MATCH('Data above threshold'!$A28,'Raw Data'!$B$4:$B$185,0),MATCH('Data above threshold'!BL$4,'Raw Data'!$3:$3,0)-1))</f>
        <v/>
      </c>
      <c r="BM28" s="107" t="str">
        <f aca="true">IF(ISBLANK(OFFSET('Raw Data'!$A$3,MATCH('Data above threshold'!$A28,'Raw Data'!$B$4:$B$185,0),MATCH('Data above threshold'!BM$4,'Raw Data'!$3:$3,0)-1)),"",OFFSET('Raw Data'!$A$3,MATCH('Data above threshold'!$A28,'Raw Data'!$B$4:$B$185,0),MATCH('Data above threshold'!BM$4,'Raw Data'!$3:$3,0)-1))</f>
        <v/>
      </c>
      <c r="BN28" s="107" t="str">
        <f aca="true">IF(ISBLANK(OFFSET('Raw Data'!$A$3,MATCH('Data above threshold'!$A28,'Raw Data'!$B$4:$B$185,0),MATCH('Data above threshold'!BN$4,'Raw Data'!$3:$3,0)-1)),"",OFFSET('Raw Data'!$A$3,MATCH('Data above threshold'!$A28,'Raw Data'!$B$4:$B$185,0),MATCH('Data above threshold'!BN$4,'Raw Data'!$3:$3,0)-1))</f>
        <v/>
      </c>
      <c r="BO28" s="107" t="str">
        <f aca="true">IF(ISBLANK(OFFSET('Raw Data'!$A$3,MATCH('Data above threshold'!$A28,'Raw Data'!$B$4:$B$185,0),MATCH('Data above threshold'!BO$4,'Raw Data'!$3:$3,0)-1)),"",OFFSET('Raw Data'!$A$3,MATCH('Data above threshold'!$A28,'Raw Data'!$B$4:$B$185,0),MATCH('Data above threshold'!BO$4,'Raw Data'!$3:$3,0)-1))</f>
        <v/>
      </c>
      <c r="BP28" s="107" t="str">
        <f aca="true">IF(ISBLANK(OFFSET('Raw Data'!$A$3,MATCH('Data above threshold'!$A28,'Raw Data'!$B$4:$B$185,0),MATCH('Data above threshold'!BP$4,'Raw Data'!$3:$3,0)-1)),"",OFFSET('Raw Data'!$A$3,MATCH('Data above threshold'!$A28,'Raw Data'!$B$4:$B$185,0),MATCH('Data above threshold'!BP$4,'Raw Data'!$3:$3,0)-1))</f>
        <v/>
      </c>
      <c r="BQ28" s="107" t="str">
        <f aca="true">IF(ISBLANK(OFFSET('Raw Data'!$A$3,MATCH('Data above threshold'!$A28,'Raw Data'!$B$4:$B$185,0),MATCH('Data above threshold'!BQ$4,'Raw Data'!$3:$3,0)-1)),"",OFFSET('Raw Data'!$A$3,MATCH('Data above threshold'!$A28,'Raw Data'!$B$4:$B$185,0),MATCH('Data above threshold'!BQ$4,'Raw Data'!$3:$3,0)-1))</f>
        <v/>
      </c>
      <c r="BR28" s="107" t="str">
        <f aca="true">IF(ISBLANK(OFFSET('Raw Data'!$A$3,MATCH('Data above threshold'!$A28,'Raw Data'!$B$4:$B$185,0),MATCH('Data above threshold'!BR$4,'Raw Data'!$3:$3,0)-1)),"",OFFSET('Raw Data'!$A$3,MATCH('Data above threshold'!$A28,'Raw Data'!$B$4:$B$185,0),MATCH('Data above threshold'!BR$4,'Raw Data'!$3:$3,0)-1))</f>
        <v/>
      </c>
      <c r="BS28" s="107" t="str">
        <f aca="true">IF(ISBLANK(OFFSET('Raw Data'!$A$3,MATCH('Data above threshold'!$A28,'Raw Data'!$B$4:$B$185,0),MATCH('Data above threshold'!BS$4,'Raw Data'!$3:$3,0)-1)),"",OFFSET('Raw Data'!$A$3,MATCH('Data above threshold'!$A28,'Raw Data'!$B$4:$B$185,0),MATCH('Data above threshold'!BS$4,'Raw Data'!$3:$3,0)-1))</f>
        <v/>
      </c>
      <c r="BT28" s="107" t="str">
        <f aca="true">IF(ISBLANK(OFFSET('Raw Data'!$A$3,MATCH('Data above threshold'!$A28,'Raw Data'!$B$4:$B$185,0),MATCH('Data above threshold'!BT$4,'Raw Data'!$3:$3,0)-1)),"",OFFSET('Raw Data'!$A$3,MATCH('Data above threshold'!$A28,'Raw Data'!$B$4:$B$185,0),MATCH('Data above threshold'!BT$4,'Raw Data'!$3:$3,0)-1))</f>
        <v/>
      </c>
      <c r="BU28" s="107" t="str">
        <f aca="true">IF(ISBLANK(OFFSET('Raw Data'!$A$3,MATCH('Data above threshold'!$A28,'Raw Data'!$B$4:$B$185,0),MATCH('Data above threshold'!BU$4,'Raw Data'!$3:$3,0)-1)),"",OFFSET('Raw Data'!$A$3,MATCH('Data above threshold'!$A28,'Raw Data'!$B$4:$B$185,0),MATCH('Data above threshold'!BU$4,'Raw Data'!$3:$3,0)-1))</f>
        <v/>
      </c>
      <c r="BV28" s="107" t="str">
        <f aca="true">IF(ISBLANK(OFFSET('Raw Data'!$A$3,MATCH('Data above threshold'!$A28,'Raw Data'!$B$4:$B$185,0),MATCH('Data above threshold'!BV$4,'Raw Data'!$3:$3,0)-1)),"",OFFSET('Raw Data'!$A$3,MATCH('Data above threshold'!$A28,'Raw Data'!$B$4:$B$185,0),MATCH('Data above threshold'!BV$4,'Raw Data'!$3:$3,0)-1))</f>
        <v/>
      </c>
      <c r="BW28" s="107" t="str">
        <f aca="true">IF(ISBLANK(OFFSET('Raw Data'!$A$3,MATCH('Data above threshold'!$A28,'Raw Data'!$B$4:$B$185,0),MATCH('Data above threshold'!BW$4,'Raw Data'!$3:$3,0)-1)),"",OFFSET('Raw Data'!$A$3,MATCH('Data above threshold'!$A28,'Raw Data'!$B$4:$B$185,0),MATCH('Data above threshold'!BW$4,'Raw Data'!$3:$3,0)-1))</f>
        <v/>
      </c>
      <c r="BX28" s="107" t="str">
        <f aca="true">IF(ISBLANK(OFFSET('Raw Data'!$A$3,MATCH('Data above threshold'!$A28,'Raw Data'!$B$4:$B$185,0),MATCH('Data above threshold'!BX$4,'Raw Data'!$3:$3,0)-1)),"",OFFSET('Raw Data'!$A$3,MATCH('Data above threshold'!$A28,'Raw Data'!$B$4:$B$185,0),MATCH('Data above threshold'!BX$4,'Raw Data'!$3:$3,0)-1))</f>
        <v/>
      </c>
      <c r="BY28" s="107" t="str">
        <f aca="true">IF(ISBLANK(OFFSET('Raw Data'!$A$3,MATCH('Data above threshold'!$A28,'Raw Data'!$B$4:$B$185,0),MATCH('Data above threshold'!BY$4,'Raw Data'!$3:$3,0)-1)),"",OFFSET('Raw Data'!$A$3,MATCH('Data above threshold'!$A28,'Raw Data'!$B$4:$B$185,0),MATCH('Data above threshold'!BY$4,'Raw Data'!$3:$3,0)-1))</f>
        <v/>
      </c>
      <c r="BZ28" s="107" t="str">
        <f aca="true">IF(ISBLANK(OFFSET('Raw Data'!$A$3,MATCH('Data above threshold'!$A28,'Raw Data'!$B$4:$B$185,0),MATCH('Data above threshold'!BZ$4,'Raw Data'!$3:$3,0)-1)),"",OFFSET('Raw Data'!$A$3,MATCH('Data above threshold'!$A28,'Raw Data'!$B$4:$B$185,0),MATCH('Data above threshold'!BZ$4,'Raw Data'!$3:$3,0)-1))</f>
        <v/>
      </c>
      <c r="CA28" s="107" t="str">
        <f aca="true">IF(ISBLANK(OFFSET('Raw Data'!$A$3,MATCH('Data above threshold'!$A28,'Raw Data'!$B$4:$B$185,0),MATCH('Data above threshold'!CA$4,'Raw Data'!$3:$3,0)-1)),"",OFFSET('Raw Data'!$A$3,MATCH('Data above threshold'!$A28,'Raw Data'!$B$4:$B$185,0),MATCH('Data above threshold'!CA$4,'Raw Data'!$3:$3,0)-1))</f>
        <v/>
      </c>
      <c r="CB28" s="107" t="str">
        <f aca="true">IF(ISBLANK(OFFSET('Raw Data'!$A$3,MATCH('Data above threshold'!$A28,'Raw Data'!$B$4:$B$185,0),MATCH('Data above threshold'!CB$4,'Raw Data'!$3:$3,0)-1)),"",OFFSET('Raw Data'!$A$3,MATCH('Data above threshold'!$A28,'Raw Data'!$B$4:$B$185,0),MATCH('Data above threshold'!CB$4,'Raw Data'!$3:$3,0)-1))</f>
        <v/>
      </c>
      <c r="CC28" s="107" t="str">
        <f aca="true">IF(ISBLANK(OFFSET('Raw Data'!$A$3,MATCH('Data above threshold'!$A28,'Raw Data'!$B$4:$B$185,0),MATCH('Data above threshold'!CC$4,'Raw Data'!$3:$3,0)-1)),"",OFFSET('Raw Data'!$A$3,MATCH('Data above threshold'!$A28,'Raw Data'!$B$4:$B$185,0),MATCH('Data above threshold'!CC$4,'Raw Data'!$3:$3,0)-1))</f>
        <v/>
      </c>
      <c r="CD28" s="107" t="str">
        <f aca="true">IF(ISBLANK(OFFSET('Raw Data'!$A$3,MATCH('Data above threshold'!$A28,'Raw Data'!$B$4:$B$185,0),MATCH('Data above threshold'!CD$4,'Raw Data'!$3:$3,0)-1)),"",OFFSET('Raw Data'!$A$3,MATCH('Data above threshold'!$A28,'Raw Data'!$B$4:$B$185,0),MATCH('Data above threshold'!CD$4,'Raw Data'!$3:$3,0)-1))</f>
        <v/>
      </c>
      <c r="CE28" s="107" t="str">
        <f aca="true">IF(ISBLANK(OFFSET('Raw Data'!$A$3,MATCH('Data above threshold'!$A28,'Raw Data'!$B$4:$B$185,0),MATCH('Data above threshold'!CE$4,'Raw Data'!$3:$3,0)-1)),"",OFFSET('Raw Data'!$A$3,MATCH('Data above threshold'!$A28,'Raw Data'!$B$4:$B$185,0),MATCH('Data above threshold'!CE$4,'Raw Data'!$3:$3,0)-1))</f>
        <v/>
      </c>
      <c r="CF28" s="107" t="str">
        <f aca="true">IF(ISBLANK(OFFSET('Raw Data'!$A$3,MATCH('Data above threshold'!$A28,'Raw Data'!$B$4:$B$185,0),MATCH('Data above threshold'!CF$4,'Raw Data'!$3:$3,0)-1)),"",OFFSET('Raw Data'!$A$3,MATCH('Data above threshold'!$A28,'Raw Data'!$B$4:$B$185,0),MATCH('Data above threshold'!CF$4,'Raw Data'!$3:$3,0)-1))</f>
        <v/>
      </c>
      <c r="CG28" s="107" t="str">
        <f aca="true">IF(ISBLANK(OFFSET('Raw Data'!$A$3,MATCH('Data above threshold'!$A28,'Raw Data'!$B$4:$B$185,0),MATCH('Data above threshold'!CG$4,'Raw Data'!$3:$3,0)-1)),"",OFFSET('Raw Data'!$A$3,MATCH('Data above threshold'!$A28,'Raw Data'!$B$4:$B$185,0),MATCH('Data above threshold'!CG$4,'Raw Data'!$3:$3,0)-1))</f>
        <v/>
      </c>
      <c r="CH28" s="107" t="str">
        <f aca="true">IF(ISBLANK(OFFSET('Raw Data'!$A$3,MATCH('Data above threshold'!$A28,'Raw Data'!$B$4:$B$185,0),MATCH('Data above threshold'!CH$4,'Raw Data'!$3:$3,0)-1)),"",OFFSET('Raw Data'!$A$3,MATCH('Data above threshold'!$A28,'Raw Data'!$B$4:$B$185,0),MATCH('Data above threshold'!CH$4,'Raw Data'!$3:$3,0)-1))</f>
        <v/>
      </c>
      <c r="CI28" s="107" t="str">
        <f aca="true">IF(ISBLANK(OFFSET('Raw Data'!$A$3,MATCH('Data above threshold'!$A28,'Raw Data'!$B$4:$B$185,0),MATCH('Data above threshold'!CI$4,'Raw Data'!$3:$3,0)-1)),"",OFFSET('Raw Data'!$A$3,MATCH('Data above threshold'!$A28,'Raw Data'!$B$4:$B$185,0),MATCH('Data above threshold'!CI$4,'Raw Data'!$3:$3,0)-1))</f>
        <v/>
      </c>
      <c r="CJ28" s="107" t="str">
        <f aca="true">IF(ISBLANK(OFFSET('Raw Data'!$A$3,MATCH('Data above threshold'!$A28,'Raw Data'!$B$4:$B$185,0),MATCH('Data above threshold'!CJ$4,'Raw Data'!$3:$3,0)-1)),"",OFFSET('Raw Data'!$A$3,MATCH('Data above threshold'!$A28,'Raw Data'!$B$4:$B$185,0),MATCH('Data above threshold'!CJ$4,'Raw Data'!$3:$3,0)-1))</f>
        <v/>
      </c>
      <c r="CK28" s="107" t="str">
        <f aca="true">IF(ISBLANK(OFFSET('Raw Data'!$A$3,MATCH('Data above threshold'!$A28,'Raw Data'!$B$4:$B$185,0),MATCH('Data above threshold'!CK$4,'Raw Data'!$3:$3,0)-1)),"",OFFSET('Raw Data'!$A$3,MATCH('Data above threshold'!$A28,'Raw Data'!$B$4:$B$185,0),MATCH('Data above threshold'!CK$4,'Raw Data'!$3:$3,0)-1))</f>
        <v/>
      </c>
      <c r="CL28" s="107" t="str">
        <f aca="true">IF(ISBLANK(OFFSET('Raw Data'!$A$3,MATCH('Data above threshold'!$A28,'Raw Data'!$B$4:$B$185,0),MATCH('Data above threshold'!CL$4,'Raw Data'!$3:$3,0)-1)),"",OFFSET('Raw Data'!$A$3,MATCH('Data above threshold'!$A28,'Raw Data'!$B$4:$B$185,0),MATCH('Data above threshold'!CL$4,'Raw Data'!$3:$3,0)-1))</f>
        <v/>
      </c>
      <c r="CM28" s="107" t="str">
        <f aca="true">IF(ISBLANK(OFFSET('Raw Data'!$A$3,MATCH('Data above threshold'!$A28,'Raw Data'!$B$4:$B$185,0),MATCH('Data above threshold'!CM$4,'Raw Data'!$3:$3,0)-1)),"",OFFSET('Raw Data'!$A$3,MATCH('Data above threshold'!$A28,'Raw Data'!$B$4:$B$185,0),MATCH('Data above threshold'!CM$4,'Raw Data'!$3:$3,0)-1))</f>
        <v/>
      </c>
      <c r="CN28" s="107" t="str">
        <f aca="true">IF(ISBLANK(OFFSET('Raw Data'!$A$3,MATCH('Data above threshold'!$A28,'Raw Data'!$B$4:$B$185,0),MATCH('Data above threshold'!CN$4,'Raw Data'!$3:$3,0)-1)),"",OFFSET('Raw Data'!$A$3,MATCH('Data above threshold'!$A28,'Raw Data'!$B$4:$B$185,0),MATCH('Data above threshold'!CN$4,'Raw Data'!$3:$3,0)-1))</f>
        <v/>
      </c>
      <c r="CO28" s="107" t="str">
        <f aca="true">IF(ISBLANK(OFFSET('Raw Data'!$A$3,MATCH('Data above threshold'!$A28,'Raw Data'!$B$4:$B$185,0),MATCH('Data above threshold'!CO$4,'Raw Data'!$3:$3,0)-1)),"",OFFSET('Raw Data'!$A$3,MATCH('Data above threshold'!$A28,'Raw Data'!$B$4:$B$185,0),MATCH('Data above threshold'!CO$4,'Raw Data'!$3:$3,0)-1))</f>
        <v/>
      </c>
      <c r="CP28" s="107" t="str">
        <f aca="true">IF(ISBLANK(OFFSET('Raw Data'!$A$3,MATCH('Data above threshold'!$A28,'Raw Data'!$B$4:$B$185,0),MATCH('Data above threshold'!CP$4,'Raw Data'!$3:$3,0)-1)),"",OFFSET('Raw Data'!$A$3,MATCH('Data above threshold'!$A28,'Raw Data'!$B$4:$B$185,0),MATCH('Data above threshold'!CP$4,'Raw Data'!$3:$3,0)-1))</f>
        <v/>
      </c>
      <c r="CQ28" s="107" t="str">
        <f aca="true">IF(ISBLANK(OFFSET('Raw Data'!$A$3,MATCH('Data above threshold'!$A28,'Raw Data'!$B$4:$B$185,0),MATCH('Data above threshold'!CQ$4,'Raw Data'!$3:$3,0)-1)),"",OFFSET('Raw Data'!$A$3,MATCH('Data above threshold'!$A28,'Raw Data'!$B$4:$B$185,0),MATCH('Data above threshold'!CQ$4,'Raw Data'!$3:$3,0)-1))</f>
        <v/>
      </c>
      <c r="CR28" s="107" t="str">
        <f aca="true">IF(ISBLANK(OFFSET('Raw Data'!$A$3,MATCH('Data above threshold'!$A28,'Raw Data'!$B$4:$B$185,0),MATCH('Data above threshold'!CR$4,'Raw Data'!$3:$3,0)-1)),"",OFFSET('Raw Data'!$A$3,MATCH('Data above threshold'!$A28,'Raw Data'!$B$4:$B$185,0),MATCH('Data above threshold'!CR$4,'Raw Data'!$3:$3,0)-1))</f>
        <v/>
      </c>
    </row>
    <row r="29" s="103" customFormat="true" ht="15.5" hidden="false" customHeight="false" outlineLevel="0" collapsed="false">
      <c r="A29" s="107" t="n">
        <v>1311</v>
      </c>
      <c r="B29" s="107" t="n">
        <v>4</v>
      </c>
      <c r="C29" s="107" t="str">
        <f aca="true">IF(ISBLANK(OFFSET('Raw Data'!$A$3,MATCH('Data above threshold'!$A29,'Raw Data'!$B$4:$B$185,0),MATCH('Data above threshold'!C$4,'Raw Data'!$3:$3,0)-1)),"",OFFSET('Raw Data'!$A$3,MATCH('Data above threshold'!$A29,'Raw Data'!$B$4:$B$185,0),MATCH('Data above threshold'!C$4,'Raw Data'!$3:$3,0)-1))</f>
        <v/>
      </c>
      <c r="D29" s="107" t="str">
        <f aca="true">IF(ISBLANK(OFFSET('Raw Data'!$A$3,MATCH('Data above threshold'!$A29,'Raw Data'!$B$4:$B$185,0),MATCH('Data above threshold'!D$4,'Raw Data'!$3:$3,0)-1)),"",OFFSET('Raw Data'!$A$3,MATCH('Data above threshold'!$A29,'Raw Data'!$B$4:$B$185,0),MATCH('Data above threshold'!D$4,'Raw Data'!$3:$3,0)-1))</f>
        <v>Logistics performance index: Overall (1=low to 5=high)</v>
      </c>
      <c r="E29" s="107" t="str">
        <f aca="true">IF(ISBLANK(OFFSET('Raw Data'!$A$3,MATCH('Data above threshold'!$A29,'Raw Data'!$B$4:$B$185,0),MATCH('Data above threshold'!E$4,'Raw Data'!$3:$3,0)-1)),"",OFFSET('Raw Data'!$A$3,MATCH('Data above threshold'!$A29,'Raw Data'!$B$4:$B$185,0),MATCH('Data above threshold'!E$4,'Raw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29" s="107" t="str">
        <f aca="true">IF(ISBLANK(OFFSET('Raw Data'!$A$3,MATCH('Data above threshold'!$A29,'Raw Data'!$B$4:$B$185,0),MATCH('Data above threshold'!F$4,'Raw Data'!$3:$3,0)-1)),"",OFFSET('Raw Data'!$A$3,MATCH('Data above threshold'!$A29,'Raw Data'!$B$4:$B$185,0),MATCH('Data above threshold'!F$4,'Raw Data'!$3:$3,0)-1))</f>
        <v>Most recent year with data</v>
      </c>
      <c r="G29" s="107" t="str">
        <f aca="true">IF(ISBLANK(OFFSET('Raw Data'!$A$3,MATCH('Data above threshold'!$A29,'Raw Data'!$B$4:$B$185,0),MATCH('Data above threshold'!G$4,'Raw Data'!$3:$3,0)-1)),"",OFFSET('Raw Data'!$A$3,MATCH('Data above threshold'!$A29,'Raw Data'!$B$4:$B$185,0),MATCH('Data above threshold'!G$4,'Raw Data'!$3:$3,0)-1))</f>
        <v/>
      </c>
      <c r="H29" s="107" t="str">
        <f aca="true">IF(ISBLANK(OFFSET('Raw Data'!$A$3,MATCH('Data above threshold'!$A29,'Raw Data'!$B$4:$B$185,0),MATCH('Data above threshold'!H$4,'Raw Data'!$3:$3,0)-1)),"",OFFSET('Raw Data'!$A$3,MATCH('Data above threshold'!$A29,'Raw Data'!$B$4:$B$185,0),MATCH('Data above threshold'!H$4,'Raw Data'!$3:$3,0)-1))</f>
        <v>WB</v>
      </c>
      <c r="I29" s="107" t="str">
        <f aca="true">IF(ISBLANK(OFFSET('Raw Data'!$A$3,MATCH('Data above threshold'!$A29,'Raw Data'!$B$4:$B$185,0),MATCH('Data above threshold'!I$4,'Raw Data'!$3:$3,0)-1)),"",OFFSET('Raw Data'!$A$3,MATCH('Data above threshold'!$A29,'Raw Data'!$B$4:$B$185,0),MATCH('Data above threshold'!I$4,'Raw Data'!$3:$3,0)-1))</f>
        <v/>
      </c>
      <c r="J29" s="107" t="str">
        <f aca="true">IF(ISBLANK(OFFSET('Raw Data'!$A$3,MATCH('Data above threshold'!$A29,'Raw Data'!$B$4:$B$185,0),MATCH('Data above threshold'!J$4,'Raw Data'!$3:$3,0)-1)),"",OFFSET('Raw Data'!$A$3,MATCH('Data above threshold'!$A29,'Raw Data'!$B$4:$B$185,0),MATCH('Data above threshold'!J$4,'Raw Data'!$3:$3,0)-1))</f>
        <v>Scale (1=low to 5=high)</v>
      </c>
      <c r="K29" s="107" t="str">
        <f aca="true">IF(ISBLANK(OFFSET('Raw Data'!$A$3,MATCH('Data above threshold'!$A29,'Raw Data'!$B$4:$B$185,0),MATCH('Data above threshold'!K$4,'Raw Data'!$3:$3,0)-1)),"",OFFSET('Raw Data'!$A$3,MATCH('Data above threshold'!$A29,'Raw Data'!$B$4:$B$185,0),MATCH('Data above threshold'!K$4,'Raw Data'!$3:$3,0)-1))</f>
        <v>Plus</v>
      </c>
      <c r="L29" s="107" t="str">
        <f aca="true">IF(ISBLANK(OFFSET('Raw Data'!$A$3,MATCH('Data above threshold'!$A29,'Raw Data'!$B$4:$B$185,0),MATCH('Data above threshold'!L$4,'Raw Data'!$3:$3,0)-1)),"",OFFSET('Raw Data'!$A$3,MATCH('Data above threshold'!$A29,'Raw Data'!$B$4:$B$185,0),MATCH('Data above threshold'!L$4,'Raw Data'!$3:$3,0)-1))</f>
        <v>https://data.worldbank.org/indicator/LP.LPI.OVRL.XQ?view=chart</v>
      </c>
      <c r="M29" s="105" t="n">
        <f aca="false" t="array" ref="M29:M29">IFERROR(SKEW(IF(ISNUMBER(Q29:CR29),Q29:CR29,"")),"")</f>
        <v>0.274339249026744</v>
      </c>
      <c r="N29" s="107" t="n">
        <v>0</v>
      </c>
      <c r="O29" s="107" t="str">
        <f aca="true">IF(ISBLANK(OFFSET('Raw Data'!$A$3,MATCH('Data above threshold'!$A29,'Raw Data'!$B$4:$B$185,0),MATCH('Data above threshold'!O$4,'Raw Data'!$3:$3,0)-1)),"",OFFSET('Raw Data'!$A$3,MATCH('Data above threshold'!$A29,'Raw Data'!$B$4:$B$185,0),MATCH('Data above threshold'!O$4,'Raw Data'!$3:$3,0)-1))</f>
        <v/>
      </c>
      <c r="P29" s="106" t="n">
        <f aca="false" t="array" ref="P29:P29">IF(B29&lt;4,"",1-IFERROR(SUM(ISNUMBER(Q29:CR29)*(1-$Q$3:$CR$3))/COUNTIF($Q$3:$CR$3,0),0))</f>
        <v>0.025</v>
      </c>
      <c r="Q29" s="107" t="n">
        <f aca="true">IF(ISBLANK(OFFSET('Raw Data'!$A$3,MATCH('Data above threshold'!$A29,'Raw Data'!$B$4:$B$185,0),MATCH('Data above threshold'!Q$4,'Raw Data'!$3:$3,0)-1)),"",OFFSET('Raw Data'!$A$3,MATCH('Data above threshold'!$A29,'Raw Data'!$B$4:$B$185,0),MATCH('Data above threshold'!Q$4,'Raw Data'!$3:$3,0)-1))</f>
        <v>2.89</v>
      </c>
      <c r="R29" s="107" t="n">
        <f aca="true">IF(ISBLANK(OFFSET('Raw Data'!$A$3,MATCH('Data above threshold'!$A29,'Raw Data'!$B$4:$B$185,0),MATCH('Data above threshold'!R$4,'Raw Data'!$3:$3,0)-1)),"",OFFSET('Raw Data'!$A$3,MATCH('Data above threshold'!$A29,'Raw Data'!$B$4:$B$185,0),MATCH('Data above threshold'!R$4,'Raw Data'!$3:$3,0)-1))</f>
        <v>3.75</v>
      </c>
      <c r="S29" s="107" t="n">
        <f aca="true">IF(ISBLANK(OFFSET('Raw Data'!$A$3,MATCH('Data above threshold'!$A29,'Raw Data'!$B$4:$B$185,0),MATCH('Data above threshold'!S$4,'Raw Data'!$3:$3,0)-1)),"",OFFSET('Raw Data'!$A$3,MATCH('Data above threshold'!$A29,'Raw Data'!$B$4:$B$185,0),MATCH('Data above threshold'!S$4,'Raw Data'!$3:$3,0)-1))</f>
        <v>4.03</v>
      </c>
      <c r="T29" s="107" t="n">
        <f aca="true">IF(ISBLANK(OFFSET('Raw Data'!$A$3,MATCH('Data above threshold'!$A29,'Raw Data'!$B$4:$B$185,0),MATCH('Data above threshold'!T$4,'Raw Data'!$3:$3,0)-1)),"",OFFSET('Raw Data'!$A$3,MATCH('Data above threshold'!$A29,'Raw Data'!$B$4:$B$185,0),MATCH('Data above threshold'!T$4,'Raw Data'!$3:$3,0)-1))</f>
        <v>4.04</v>
      </c>
      <c r="U29" s="107" t="n">
        <f aca="true">IF(ISBLANK(OFFSET('Raw Data'!$A$3,MATCH('Data above threshold'!$A29,'Raw Data'!$B$4:$B$185,0),MATCH('Data above threshold'!U$4,'Raw Data'!$3:$3,0)-1)),"",OFFSET('Raw Data'!$A$3,MATCH('Data above threshold'!$A29,'Raw Data'!$B$4:$B$185,0),MATCH('Data above threshold'!U$4,'Raw Data'!$3:$3,0)-1))</f>
        <v>2.58</v>
      </c>
      <c r="V29" s="107" t="n">
        <f aca="true">IF(ISBLANK(OFFSET('Raw Data'!$A$3,MATCH('Data above threshold'!$A29,'Raw Data'!$B$4:$B$185,0),MATCH('Data above threshold'!V$4,'Raw Data'!$3:$3,0)-1)),"",OFFSET('Raw Data'!$A$3,MATCH('Data above threshold'!$A29,'Raw Data'!$B$4:$B$185,0),MATCH('Data above threshold'!V$4,'Raw Data'!$3:$3,0)-1))</f>
        <v>2.17</v>
      </c>
      <c r="W29" s="107" t="n">
        <f aca="true">IF(ISBLANK(OFFSET('Raw Data'!$A$3,MATCH('Data above threshold'!$A29,'Raw Data'!$B$4:$B$185,0),MATCH('Data above threshold'!W$4,'Raw Data'!$3:$3,0)-1)),"",OFFSET('Raw Data'!$A$3,MATCH('Data above threshold'!$A29,'Raw Data'!$B$4:$B$185,0),MATCH('Data above threshold'!W$4,'Raw Data'!$3:$3,0)-1))</f>
        <v>2.99</v>
      </c>
      <c r="X29" s="107" t="n">
        <f aca="true">IF(ISBLANK(OFFSET('Raw Data'!$A$3,MATCH('Data above threshold'!$A29,'Raw Data'!$B$4:$B$185,0),MATCH('Data above threshold'!X$4,'Raw Data'!$3:$3,0)-1)),"",OFFSET('Raw Data'!$A$3,MATCH('Data above threshold'!$A29,'Raw Data'!$B$4:$B$185,0),MATCH('Data above threshold'!X$4,'Raw Data'!$3:$3,0)-1))</f>
        <v>3.73</v>
      </c>
      <c r="Y29" s="107" t="n">
        <f aca="true">IF(ISBLANK(OFFSET('Raw Data'!$A$3,MATCH('Data above threshold'!$A29,'Raw Data'!$B$4:$B$185,0),MATCH('Data above threshold'!Y$4,'Raw Data'!$3:$3,0)-1)),"",OFFSET('Raw Data'!$A$3,MATCH('Data above threshold'!$A29,'Raw Data'!$B$4:$B$185,0),MATCH('Data above threshold'!Y$4,'Raw Data'!$3:$3,0)-1))</f>
        <v>3.9</v>
      </c>
      <c r="Z29" s="107" t="n">
        <f aca="true">IF(ISBLANK(OFFSET('Raw Data'!$A$3,MATCH('Data above threshold'!$A29,'Raw Data'!$B$4:$B$185,0),MATCH('Data above threshold'!Z$4,'Raw Data'!$3:$3,0)-1)),"",OFFSET('Raw Data'!$A$3,MATCH('Data above threshold'!$A29,'Raw Data'!$B$4:$B$185,0),MATCH('Data above threshold'!Z$4,'Raw Data'!$3:$3,0)-1))</f>
        <v>3.32</v>
      </c>
      <c r="AA29" s="107" t="n">
        <f aca="true">IF(ISBLANK(OFFSET('Raw Data'!$A$3,MATCH('Data above threshold'!$A29,'Raw Data'!$B$4:$B$185,0),MATCH('Data above threshold'!AA$4,'Raw Data'!$3:$3,0)-1)),"",OFFSET('Raw Data'!$A$3,MATCH('Data above threshold'!$A29,'Raw Data'!$B$4:$B$185,0),MATCH('Data above threshold'!AA$4,'Raw Data'!$3:$3,0)-1))</f>
        <v>3.61</v>
      </c>
      <c r="AB29" s="107" t="n">
        <f aca="true">IF(ISBLANK(OFFSET('Raw Data'!$A$3,MATCH('Data above threshold'!$A29,'Raw Data'!$B$4:$B$185,0),MATCH('Data above threshold'!AB$4,'Raw Data'!$3:$3,0)-1)),"",OFFSET('Raw Data'!$A$3,MATCH('Data above threshold'!$A29,'Raw Data'!$B$4:$B$185,0),MATCH('Data above threshold'!AB$4,'Raw Data'!$3:$3,0)-1))</f>
        <v>2.43</v>
      </c>
      <c r="AC29" s="107" t="n">
        <f aca="true">IF(ISBLANK(OFFSET('Raw Data'!$A$3,MATCH('Data above threshold'!$A29,'Raw Data'!$B$4:$B$185,0),MATCH('Data above threshold'!AC$4,'Raw Data'!$3:$3,0)-1)),"",OFFSET('Raw Data'!$A$3,MATCH('Data above threshold'!$A29,'Raw Data'!$B$4:$B$185,0),MATCH('Data above threshold'!AC$4,'Raw Data'!$3:$3,0)-1))</f>
        <v>2.94</v>
      </c>
      <c r="AD29" s="107" t="e">
        <f aca="true">IF(ISBLANK(OFFSET('Raw Data'!$A$3,MATCH('Data above threshold'!$A29,'Raw Data'!$B$4:$B$185,0),MATCH('Data above threshold'!AD$4,'Raw Data'!$3:$3,0)-1)),"",OFFSET('Raw Data'!$A$3,MATCH('Data above threshold'!$A29,'Raw Data'!$B$4:$B$185,0),MATCH('Data above threshold'!AD$4,'Raw Data'!$3:$3,0)-1))</f>
        <v>#N/A</v>
      </c>
      <c r="AE29" s="107" t="n">
        <f aca="true">IF(ISBLANK(OFFSET('Raw Data'!$A$3,MATCH('Data above threshold'!$A29,'Raw Data'!$B$4:$B$185,0),MATCH('Data above threshold'!AE$4,'Raw Data'!$3:$3,0)-1)),"",OFFSET('Raw Data'!$A$3,MATCH('Data above threshold'!$A29,'Raw Data'!$B$4:$B$185,0),MATCH('Data above threshold'!AE$4,'Raw Data'!$3:$3,0)-1))</f>
        <v>2.79</v>
      </c>
      <c r="AF29" s="107" t="n">
        <f aca="true">IF(ISBLANK(OFFSET('Raw Data'!$A$3,MATCH('Data above threshold'!$A29,'Raw Data'!$B$4:$B$185,0),MATCH('Data above threshold'!AF$4,'Raw Data'!$3:$3,0)-1)),"",OFFSET('Raw Data'!$A$3,MATCH('Data above threshold'!$A29,'Raw Data'!$B$4:$B$185,0),MATCH('Data above threshold'!AF$4,'Raw Data'!$3:$3,0)-1))</f>
        <v>3.15</v>
      </c>
      <c r="AG29" s="107" t="n">
        <f aca="true">IF(ISBLANK(OFFSET('Raw Data'!$A$3,MATCH('Data above threshold'!$A29,'Raw Data'!$B$4:$B$185,0),MATCH('Data above threshold'!AG$4,'Raw Data'!$3:$3,0)-1)),"",OFFSET('Raw Data'!$A$3,MATCH('Data above threshold'!$A29,'Raw Data'!$B$4:$B$185,0),MATCH('Data above threshold'!AG$4,'Raw Data'!$3:$3,0)-1))</f>
        <v>4.2</v>
      </c>
      <c r="AH29" s="107" t="n">
        <f aca="true">IF(ISBLANK(OFFSET('Raw Data'!$A$3,MATCH('Data above threshold'!$A29,'Raw Data'!$B$4:$B$185,0),MATCH('Data above threshold'!AH$4,'Raw Data'!$3:$3,0)-1)),"",OFFSET('Raw Data'!$A$3,MATCH('Data above threshold'!$A29,'Raw Data'!$B$4:$B$185,0),MATCH('Data above threshold'!AH$4,'Raw Data'!$3:$3,0)-1))</f>
        <v>3.99</v>
      </c>
      <c r="AI29" s="107" t="n">
        <f aca="true">IF(ISBLANK(OFFSET('Raw Data'!$A$3,MATCH('Data above threshold'!$A29,'Raw Data'!$B$4:$B$185,0),MATCH('Data above threshold'!AI$4,'Raw Data'!$3:$3,0)-1)),"",OFFSET('Raw Data'!$A$3,MATCH('Data above threshold'!$A29,'Raw Data'!$B$4:$B$185,0),MATCH('Data above threshold'!AI$4,'Raw Data'!$3:$3,0)-1))</f>
        <v>2.66</v>
      </c>
      <c r="AJ29" s="107" t="n">
        <f aca="true">IF(ISBLANK(OFFSET('Raw Data'!$A$3,MATCH('Data above threshold'!$A29,'Raw Data'!$B$4:$B$185,0),MATCH('Data above threshold'!AJ$4,'Raw Data'!$3:$3,0)-1)),"",OFFSET('Raw Data'!$A$3,MATCH('Data above threshold'!$A29,'Raw Data'!$B$4:$B$185,0),MATCH('Data above threshold'!AJ$4,'Raw Data'!$3:$3,0)-1))</f>
        <v>2.45</v>
      </c>
      <c r="AK29" s="107" t="n">
        <f aca="true">IF(ISBLANK(OFFSET('Raw Data'!$A$3,MATCH('Data above threshold'!$A29,'Raw Data'!$B$4:$B$185,0),MATCH('Data above threshold'!AK$4,'Raw Data'!$3:$3,0)-1)),"",OFFSET('Raw Data'!$A$3,MATCH('Data above threshold'!$A29,'Raw Data'!$B$4:$B$185,0),MATCH('Data above threshold'!AK$4,'Raw Data'!$3:$3,0)-1))</f>
        <v>2.88</v>
      </c>
      <c r="AL29" s="107" t="n">
        <f aca="true">IF(ISBLANK(OFFSET('Raw Data'!$A$3,MATCH('Data above threshold'!$A29,'Raw Data'!$B$4:$B$185,0),MATCH('Data above threshold'!AL$4,'Raw Data'!$3:$3,0)-1)),"",OFFSET('Raw Data'!$A$3,MATCH('Data above threshold'!$A29,'Raw Data'!$B$4:$B$185,0),MATCH('Data above threshold'!AL$4,'Raw Data'!$3:$3,0)-1))</f>
        <v>3.83</v>
      </c>
      <c r="AM29" s="107" t="n">
        <f aca="true">IF(ISBLANK(OFFSET('Raw Data'!$A$3,MATCH('Data above threshold'!$A29,'Raw Data'!$B$4:$B$185,0),MATCH('Data above threshold'!AM$4,'Raw Data'!$3:$3,0)-1)),"",OFFSET('Raw Data'!$A$3,MATCH('Data above threshold'!$A29,'Raw Data'!$B$4:$B$185,0),MATCH('Data above threshold'!AM$4,'Raw Data'!$3:$3,0)-1))</f>
        <v>3.97</v>
      </c>
      <c r="AN29" s="107" t="n">
        <f aca="true">IF(ISBLANK(OFFSET('Raw Data'!$A$3,MATCH('Data above threshold'!$A29,'Raw Data'!$B$4:$B$185,0),MATCH('Data above threshold'!AN$4,'Raw Data'!$3:$3,0)-1)),"",OFFSET('Raw Data'!$A$3,MATCH('Data above threshold'!$A29,'Raw Data'!$B$4:$B$185,0),MATCH('Data above threshold'!AN$4,'Raw Data'!$3:$3,0)-1))</f>
        <v>2.35</v>
      </c>
      <c r="AO29" s="107" t="n">
        <f aca="true">IF(ISBLANK(OFFSET('Raw Data'!$A$3,MATCH('Data above threshold'!$A29,'Raw Data'!$B$4:$B$185,0),MATCH('Data above threshold'!AO$4,'Raw Data'!$3:$3,0)-1)),"",OFFSET('Raw Data'!$A$3,MATCH('Data above threshold'!$A29,'Raw Data'!$B$4:$B$185,0),MATCH('Data above threshold'!AO$4,'Raw Data'!$3:$3,0)-1))</f>
        <v>3.84</v>
      </c>
      <c r="AP29" s="107" t="n">
        <f aca="true">IF(ISBLANK(OFFSET('Raw Data'!$A$3,MATCH('Data above threshold'!$A29,'Raw Data'!$B$4:$B$185,0),MATCH('Data above threshold'!AP$4,'Raw Data'!$3:$3,0)-1)),"",OFFSET('Raw Data'!$A$3,MATCH('Data above threshold'!$A29,'Raw Data'!$B$4:$B$185,0),MATCH('Data above threshold'!AP$4,'Raw Data'!$3:$3,0)-1))</f>
        <v>3.99</v>
      </c>
      <c r="AQ29" s="107" t="n">
        <f aca="true">IF(ISBLANK(OFFSET('Raw Data'!$A$3,MATCH('Data above threshold'!$A29,'Raw Data'!$B$4:$B$185,0),MATCH('Data above threshold'!AQ$4,'Raw Data'!$3:$3,0)-1)),"",OFFSET('Raw Data'!$A$3,MATCH('Data above threshold'!$A29,'Raw Data'!$B$4:$B$185,0),MATCH('Data above threshold'!AQ$4,'Raw Data'!$3:$3,0)-1))</f>
        <v>2.57</v>
      </c>
      <c r="AR29" s="107" t="n">
        <f aca="true">IF(ISBLANK(OFFSET('Raw Data'!$A$3,MATCH('Data above threshold'!$A29,'Raw Data'!$B$4:$B$185,0),MATCH('Data above threshold'!AR$4,'Raw Data'!$3:$3,0)-1)),"",OFFSET('Raw Data'!$A$3,MATCH('Data above threshold'!$A29,'Raw Data'!$B$4:$B$185,0),MATCH('Data above threshold'!AR$4,'Raw Data'!$3:$3,0)-1))</f>
        <v>2.2</v>
      </c>
      <c r="AS29" s="107" t="n">
        <f aca="true">IF(ISBLANK(OFFSET('Raw Data'!$A$3,MATCH('Data above threshold'!$A29,'Raw Data'!$B$4:$B$185,0),MATCH('Data above threshold'!AS$4,'Raw Data'!$3:$3,0)-1)),"",OFFSET('Raw Data'!$A$3,MATCH('Data above threshold'!$A29,'Raw Data'!$B$4:$B$185,0),MATCH('Data above threshold'!AS$4,'Raw Data'!$3:$3,0)-1))</f>
        <v>3.2</v>
      </c>
      <c r="AT29" s="107" t="n">
        <f aca="true">IF(ISBLANK(OFFSET('Raw Data'!$A$3,MATCH('Data above threshold'!$A29,'Raw Data'!$B$4:$B$185,0),MATCH('Data above threshold'!AT$4,'Raw Data'!$3:$3,0)-1)),"",OFFSET('Raw Data'!$A$3,MATCH('Data above threshold'!$A29,'Raw Data'!$B$4:$B$185,0),MATCH('Data above threshold'!AT$4,'Raw Data'!$3:$3,0)-1))</f>
        <v>2.36</v>
      </c>
      <c r="AU29" s="107" t="n">
        <f aca="true">IF(ISBLANK(OFFSET('Raw Data'!$A$3,MATCH('Data above threshold'!$A29,'Raw Data'!$B$4:$B$185,0),MATCH('Data above threshold'!AU$4,'Raw Data'!$3:$3,0)-1)),"",OFFSET('Raw Data'!$A$3,MATCH('Data above threshold'!$A29,'Raw Data'!$B$4:$B$185,0),MATCH('Data above threshold'!AU$4,'Raw Data'!$3:$3,0)-1))</f>
        <v>3.1</v>
      </c>
      <c r="AV29" s="107" t="n">
        <f aca="true">IF(ISBLANK(OFFSET('Raw Data'!$A$3,MATCH('Data above threshold'!$A29,'Raw Data'!$B$4:$B$185,0),MATCH('Data above threshold'!AV$4,'Raw Data'!$3:$3,0)-1)),"",OFFSET('Raw Data'!$A$3,MATCH('Data above threshold'!$A29,'Raw Data'!$B$4:$B$185,0),MATCH('Data above threshold'!AV$4,'Raw Data'!$3:$3,0)-1))</f>
        <v>3.15</v>
      </c>
      <c r="AW29" s="107" t="n">
        <f aca="true">IF(ISBLANK(OFFSET('Raw Data'!$A$3,MATCH('Data above threshold'!$A29,'Raw Data'!$B$4:$B$185,0),MATCH('Data above threshold'!AW$4,'Raw Data'!$3:$3,0)-1)),"",OFFSET('Raw Data'!$A$3,MATCH('Data above threshold'!$A29,'Raw Data'!$B$4:$B$185,0),MATCH('Data above threshold'!AW$4,'Raw Data'!$3:$3,0)-1))</f>
        <v>3.18</v>
      </c>
      <c r="AX29" s="107" t="n">
        <f aca="true">IF(ISBLANK(OFFSET('Raw Data'!$A$3,MATCH('Data above threshold'!$A29,'Raw Data'!$B$4:$B$185,0),MATCH('Data above threshold'!AX$4,'Raw Data'!$3:$3,0)-1)),"",OFFSET('Raw Data'!$A$3,MATCH('Data above threshold'!$A29,'Raw Data'!$B$4:$B$185,0),MATCH('Data above threshold'!AX$4,'Raw Data'!$3:$3,0)-1))</f>
        <v>3.23</v>
      </c>
      <c r="AY29" s="107" t="n">
        <f aca="true">IF(ISBLANK(OFFSET('Raw Data'!$A$3,MATCH('Data above threshold'!$A29,'Raw Data'!$B$4:$B$185,0),MATCH('Data above threshold'!AY$4,'Raw Data'!$3:$3,0)-1)),"",OFFSET('Raw Data'!$A$3,MATCH('Data above threshold'!$A29,'Raw Data'!$B$4:$B$185,0),MATCH('Data above threshold'!AY$4,'Raw Data'!$3:$3,0)-1))</f>
        <v>3.74</v>
      </c>
      <c r="AZ29" s="107" t="n">
        <f aca="true">IF(ISBLANK(OFFSET('Raw Data'!$A$3,MATCH('Data above threshold'!$A29,'Raw Data'!$B$4:$B$185,0),MATCH('Data above threshold'!AZ$4,'Raw Data'!$3:$3,0)-1)),"",OFFSET('Raw Data'!$A$3,MATCH('Data above threshold'!$A29,'Raw Data'!$B$4:$B$185,0),MATCH('Data above threshold'!AZ$4,'Raw Data'!$3:$3,0)-1))</f>
        <v>2.52</v>
      </c>
      <c r="BA29" s="107" t="n">
        <f aca="true">IF(ISBLANK(OFFSET('Raw Data'!$A$3,MATCH('Data above threshold'!$A29,'Raw Data'!$B$4:$B$185,0),MATCH('Data above threshold'!BA$4,'Raw Data'!$3:$3,0)-1)),"",OFFSET('Raw Data'!$A$3,MATCH('Data above threshold'!$A29,'Raw Data'!$B$4:$B$185,0),MATCH('Data above threshold'!BA$4,'Raw Data'!$3:$3,0)-1))</f>
        <v>4.03</v>
      </c>
      <c r="BB29" s="107" t="n">
        <f aca="true">IF(ISBLANK(OFFSET('Raw Data'!$A$3,MATCH('Data above threshold'!$A29,'Raw Data'!$B$4:$B$185,0),MATCH('Data above threshold'!BB$4,'Raw Data'!$3:$3,0)-1)),"",OFFSET('Raw Data'!$A$3,MATCH('Data above threshold'!$A29,'Raw Data'!$B$4:$B$185,0),MATCH('Data above threshold'!BB$4,'Raw Data'!$3:$3,0)-1))</f>
        <v>2.81</v>
      </c>
      <c r="BC29" s="107" t="n">
        <f aca="true">IF(ISBLANK(OFFSET('Raw Data'!$A$3,MATCH('Data above threshold'!$A29,'Raw Data'!$B$4:$B$185,0),MATCH('Data above threshold'!BC$4,'Raw Data'!$3:$3,0)-1)),"",OFFSET('Raw Data'!$A$3,MATCH('Data above threshold'!$A29,'Raw Data'!$B$4:$B$185,0),MATCH('Data above threshold'!BC$4,'Raw Data'!$3:$3,0)-1))</f>
        <v>3.61</v>
      </c>
      <c r="BD29" s="107" t="n">
        <f aca="true">IF(ISBLANK(OFFSET('Raw Data'!$A$3,MATCH('Data above threshold'!$A29,'Raw Data'!$B$4:$B$185,0),MATCH('Data above threshold'!BD$4,'Raw Data'!$3:$3,0)-1)),"",OFFSET('Raw Data'!$A$3,MATCH('Data above threshold'!$A29,'Raw Data'!$B$4:$B$185,0),MATCH('Data above threshold'!BD$4,'Raw Data'!$3:$3,0)-1))</f>
        <v>2.72</v>
      </c>
      <c r="BE29" s="107" t="n">
        <f aca="true">IF(ISBLANK(OFFSET('Raw Data'!$A$3,MATCH('Data above threshold'!$A29,'Raw Data'!$B$4:$B$185,0),MATCH('Data above threshold'!BE$4,'Raw Data'!$3:$3,0)-1)),"",OFFSET('Raw Data'!$A$3,MATCH('Data above threshold'!$A29,'Raw Data'!$B$4:$B$185,0),MATCH('Data above threshold'!BE$4,'Raw Data'!$3:$3,0)-1))</f>
        <v>3.05</v>
      </c>
      <c r="BF29" s="107" t="n">
        <f aca="true">IF(ISBLANK(OFFSET('Raw Data'!$A$3,MATCH('Data above threshold'!$A29,'Raw Data'!$B$4:$B$185,0),MATCH('Data above threshold'!BF$4,'Raw Data'!$3:$3,0)-1)),"",OFFSET('Raw Data'!$A$3,MATCH('Data above threshold'!$A29,'Raw Data'!$B$4:$B$185,0),MATCH('Data above threshold'!BF$4,'Raw Data'!$3:$3,0)-1))</f>
        <v>2.59</v>
      </c>
      <c r="BG29" s="107" t="n">
        <f aca="true">IF(ISBLANK(OFFSET('Raw Data'!$A$3,MATCH('Data above threshold'!$A29,'Raw Data'!$B$4:$B$185,0),MATCH('Data above threshold'!BG$4,'Raw Data'!$3:$3,0)-1)),"",OFFSET('Raw Data'!$A$3,MATCH('Data above threshold'!$A29,'Raw Data'!$B$4:$B$185,0),MATCH('Data above threshold'!BG$4,'Raw Data'!$3:$3,0)-1))</f>
        <v>2.81</v>
      </c>
      <c r="BH29" s="107" t="n">
        <f aca="true">IF(ISBLANK(OFFSET('Raw Data'!$A$3,MATCH('Data above threshold'!$A29,'Raw Data'!$B$4:$B$185,0),MATCH('Data above threshold'!BH$4,'Raw Data'!$3:$3,0)-1)),"",OFFSET('Raw Data'!$A$3,MATCH('Data above threshold'!$A29,'Raw Data'!$B$4:$B$185,0),MATCH('Data above threshold'!BH$4,'Raw Data'!$3:$3,0)-1))</f>
        <v>2.3</v>
      </c>
      <c r="BI29" s="107" t="n">
        <f aca="true">IF(ISBLANK(OFFSET('Raw Data'!$A$3,MATCH('Data above threshold'!$A29,'Raw Data'!$B$4:$B$185,0),MATCH('Data above threshold'!BI$4,'Raw Data'!$3:$3,0)-1)),"",OFFSET('Raw Data'!$A$3,MATCH('Data above threshold'!$A29,'Raw Data'!$B$4:$B$185,0),MATCH('Data above threshold'!BI$4,'Raw Data'!$3:$3,0)-1))</f>
        <v>2.68</v>
      </c>
      <c r="BJ29" s="107" t="n">
        <f aca="true">IF(ISBLANK(OFFSET('Raw Data'!$A$3,MATCH('Data above threshold'!$A29,'Raw Data'!$B$4:$B$185,0),MATCH('Data above threshold'!BJ$4,'Raw Data'!$3:$3,0)-1)),"",OFFSET('Raw Data'!$A$3,MATCH('Data above threshold'!$A29,'Raw Data'!$B$4:$B$185,0),MATCH('Data above threshold'!BJ$4,'Raw Data'!$3:$3,0)-1))</f>
        <v>2.73</v>
      </c>
      <c r="BK29" s="107" t="n">
        <f aca="true">IF(ISBLANK(OFFSET('Raw Data'!$A$3,MATCH('Data above threshold'!$A29,'Raw Data'!$B$4:$B$185,0),MATCH('Data above threshold'!BK$4,'Raw Data'!$3:$3,0)-1)),"",OFFSET('Raw Data'!$A$3,MATCH('Data above threshold'!$A29,'Raw Data'!$B$4:$B$185,0),MATCH('Data above threshold'!BK$4,'Raw Data'!$3:$3,0)-1))</f>
        <v>3.22</v>
      </c>
      <c r="BL29" s="107" t="n">
        <f aca="true">IF(ISBLANK(OFFSET('Raw Data'!$A$3,MATCH('Data above threshold'!$A29,'Raw Data'!$B$4:$B$185,0),MATCH('Data above threshold'!BL$4,'Raw Data'!$3:$3,0)-1)),"",OFFSET('Raw Data'!$A$3,MATCH('Data above threshold'!$A29,'Raw Data'!$B$4:$B$185,0),MATCH('Data above threshold'!BL$4,'Raw Data'!$3:$3,0)-1))</f>
        <v>2.74</v>
      </c>
      <c r="BM29" s="107" t="n">
        <f aca="true">IF(ISBLANK(OFFSET('Raw Data'!$A$3,MATCH('Data above threshold'!$A29,'Raw Data'!$B$4:$B$185,0),MATCH('Data above threshold'!BM$4,'Raw Data'!$3:$3,0)-1)),"",OFFSET('Raw Data'!$A$3,MATCH('Data above threshold'!$A29,'Raw Data'!$B$4:$B$185,0),MATCH('Data above threshold'!BM$4,'Raw Data'!$3:$3,0)-1))</f>
        <v>2.07</v>
      </c>
      <c r="BN29" s="107" t="n">
        <f aca="true">IF(ISBLANK(OFFSET('Raw Data'!$A$3,MATCH('Data above threshold'!$A29,'Raw Data'!$B$4:$B$185,0),MATCH('Data above threshold'!BN$4,'Raw Data'!$3:$3,0)-1)),"",OFFSET('Raw Data'!$A$3,MATCH('Data above threshold'!$A29,'Raw Data'!$B$4:$B$185,0),MATCH('Data above threshold'!BN$4,'Raw Data'!$3:$3,0)-1))</f>
        <v>2.53</v>
      </c>
      <c r="BO29" s="107" t="n">
        <f aca="true">IF(ISBLANK(OFFSET('Raw Data'!$A$3,MATCH('Data above threshold'!$A29,'Raw Data'!$B$4:$B$185,0),MATCH('Data above threshold'!BO$4,'Raw Data'!$3:$3,0)-1)),"",OFFSET('Raw Data'!$A$3,MATCH('Data above threshold'!$A29,'Raw Data'!$B$4:$B$185,0),MATCH('Data above threshold'!BO$4,'Raw Data'!$3:$3,0)-1))</f>
        <v>4.02</v>
      </c>
      <c r="BP29" s="107" t="n">
        <f aca="true">IF(ISBLANK(OFFSET('Raw Data'!$A$3,MATCH('Data above threshold'!$A29,'Raw Data'!$B$4:$B$185,0),MATCH('Data above threshold'!BP$4,'Raw Data'!$3:$3,0)-1)),"",OFFSET('Raw Data'!$A$3,MATCH('Data above threshold'!$A29,'Raw Data'!$B$4:$B$185,0),MATCH('Data above threshold'!BP$4,'Raw Data'!$3:$3,0)-1))</f>
        <v>3.7</v>
      </c>
      <c r="BQ29" s="107" t="n">
        <f aca="true">IF(ISBLANK(OFFSET('Raw Data'!$A$3,MATCH('Data above threshold'!$A29,'Raw Data'!$B$4:$B$185,0),MATCH('Data above threshold'!BQ$4,'Raw Data'!$3:$3,0)-1)),"",OFFSET('Raw Data'!$A$3,MATCH('Data above threshold'!$A29,'Raw Data'!$B$4:$B$185,0),MATCH('Data above threshold'!BQ$4,'Raw Data'!$3:$3,0)-1))</f>
        <v>3.88</v>
      </c>
      <c r="BR29" s="107" t="n">
        <f aca="true">IF(ISBLANK(OFFSET('Raw Data'!$A$3,MATCH('Data above threshold'!$A29,'Raw Data'!$B$4:$B$185,0),MATCH('Data above threshold'!BR$4,'Raw Data'!$3:$3,0)-1)),"",OFFSET('Raw Data'!$A$3,MATCH('Data above threshold'!$A29,'Raw Data'!$B$4:$B$185,0),MATCH('Data above threshold'!BR$4,'Raw Data'!$3:$3,0)-1))</f>
        <v>2.42</v>
      </c>
      <c r="BS29" s="107" t="n">
        <f aca="true">IF(ISBLANK(OFFSET('Raw Data'!$A$3,MATCH('Data above threshold'!$A29,'Raw Data'!$B$4:$B$185,0),MATCH('Data above threshold'!BS$4,'Raw Data'!$3:$3,0)-1)),"",OFFSET('Raw Data'!$A$3,MATCH('Data above threshold'!$A29,'Raw Data'!$B$4:$B$185,0),MATCH('Data above threshold'!BS$4,'Raw Data'!$3:$3,0)-1))</f>
        <v>3.28</v>
      </c>
      <c r="BT29" s="107" t="n">
        <f aca="true">IF(ISBLANK(OFFSET('Raw Data'!$A$3,MATCH('Data above threshold'!$A29,'Raw Data'!$B$4:$B$185,0),MATCH('Data above threshold'!BT$4,'Raw Data'!$3:$3,0)-1)),"",OFFSET('Raw Data'!$A$3,MATCH('Data above threshold'!$A29,'Raw Data'!$B$4:$B$185,0),MATCH('Data above threshold'!BT$4,'Raw Data'!$3:$3,0)-1))</f>
        <v>2.69</v>
      </c>
      <c r="BU29" s="107" t="n">
        <f aca="true">IF(ISBLANK(OFFSET('Raw Data'!$A$3,MATCH('Data above threshold'!$A29,'Raw Data'!$B$4:$B$185,0),MATCH('Data above threshold'!BU$4,'Raw Data'!$3:$3,0)-1)),"",OFFSET('Raw Data'!$A$3,MATCH('Data above threshold'!$A29,'Raw Data'!$B$4:$B$185,0),MATCH('Data above threshold'!BU$4,'Raw Data'!$3:$3,0)-1))</f>
        <v>2.9</v>
      </c>
      <c r="BV29" s="107" t="n">
        <f aca="true">IF(ISBLANK(OFFSET('Raw Data'!$A$3,MATCH('Data above threshold'!$A29,'Raw Data'!$B$4:$B$185,0),MATCH('Data above threshold'!BV$4,'Raw Data'!$3:$3,0)-1)),"",OFFSET('Raw Data'!$A$3,MATCH('Data above threshold'!$A29,'Raw Data'!$B$4:$B$185,0),MATCH('Data above threshold'!BV$4,'Raw Data'!$3:$3,0)-1))</f>
        <v>2.17</v>
      </c>
      <c r="BW29" s="107" t="n">
        <f aca="true">IF(ISBLANK(OFFSET('Raw Data'!$A$3,MATCH('Data above threshold'!$A29,'Raw Data'!$B$4:$B$185,0),MATCH('Data above threshold'!BW$4,'Raw Data'!$3:$3,0)-1)),"",OFFSET('Raw Data'!$A$3,MATCH('Data above threshold'!$A29,'Raw Data'!$B$4:$B$185,0),MATCH('Data above threshold'!BW$4,'Raw Data'!$3:$3,0)-1))</f>
        <v>3.54</v>
      </c>
      <c r="BX29" s="107" t="n">
        <f aca="true">IF(ISBLANK(OFFSET('Raw Data'!$A$3,MATCH('Data above threshold'!$A29,'Raw Data'!$B$4:$B$185,0),MATCH('Data above threshold'!BX$4,'Raw Data'!$3:$3,0)-1)),"",OFFSET('Raw Data'!$A$3,MATCH('Data above threshold'!$A29,'Raw Data'!$B$4:$B$185,0),MATCH('Data above threshold'!BX$4,'Raw Data'!$3:$3,0)-1))</f>
        <v>3.64</v>
      </c>
      <c r="BY29" s="107" t="n">
        <f aca="true">IF(ISBLANK(OFFSET('Raw Data'!$A$3,MATCH('Data above threshold'!$A29,'Raw Data'!$B$4:$B$185,0),MATCH('Data above threshold'!BY$4,'Raw Data'!$3:$3,0)-1)),"",OFFSET('Raw Data'!$A$3,MATCH('Data above threshold'!$A29,'Raw Data'!$B$4:$B$185,0),MATCH('Data above threshold'!BY$4,'Raw Data'!$3:$3,0)-1))</f>
        <v>3.12</v>
      </c>
      <c r="BZ29" s="107" t="n">
        <f aca="true">IF(ISBLANK(OFFSET('Raw Data'!$A$3,MATCH('Data above threshold'!$A29,'Raw Data'!$B$4:$B$185,0),MATCH('Data above threshold'!BZ$4,'Raw Data'!$3:$3,0)-1)),"",OFFSET('Raw Data'!$A$3,MATCH('Data above threshold'!$A29,'Raw Data'!$B$4:$B$185,0),MATCH('Data above threshold'!BZ$4,'Raw Data'!$3:$3,0)-1))</f>
        <v>2.76</v>
      </c>
      <c r="CA29" s="107" t="n">
        <f aca="true">IF(ISBLANK(OFFSET('Raw Data'!$A$3,MATCH('Data above threshold'!$A29,'Raw Data'!$B$4:$B$185,0),MATCH('Data above threshold'!CA$4,'Raw Data'!$3:$3,0)-1)),"",OFFSET('Raw Data'!$A$3,MATCH('Data above threshold'!$A29,'Raw Data'!$B$4:$B$185,0),MATCH('Data above threshold'!CA$4,'Raw Data'!$3:$3,0)-1))</f>
        <v>2.97</v>
      </c>
      <c r="CB29" s="107" t="n">
        <f aca="true">IF(ISBLANK(OFFSET('Raw Data'!$A$3,MATCH('Data above threshold'!$A29,'Raw Data'!$B$4:$B$185,0),MATCH('Data above threshold'!CB$4,'Raw Data'!$3:$3,0)-1)),"",OFFSET('Raw Data'!$A$3,MATCH('Data above threshold'!$A29,'Raw Data'!$B$4:$B$185,0),MATCH('Data above threshold'!CB$4,'Raw Data'!$3:$3,0)-1))</f>
        <v>2.43</v>
      </c>
      <c r="CC29" s="107" t="n">
        <f aca="true">IF(ISBLANK(OFFSET('Raw Data'!$A$3,MATCH('Data above threshold'!$A29,'Raw Data'!$B$4:$B$185,0),MATCH('Data above threshold'!CC$4,'Raw Data'!$3:$3,0)-1)),"",OFFSET('Raw Data'!$A$3,MATCH('Data above threshold'!$A29,'Raw Data'!$B$4:$B$185,0),MATCH('Data above threshold'!CC$4,'Raw Data'!$3:$3,0)-1))</f>
        <v>2.25</v>
      </c>
      <c r="CD29" s="107" t="n">
        <f aca="true">IF(ISBLANK(OFFSET('Raw Data'!$A$3,MATCH('Data above threshold'!$A29,'Raw Data'!$B$4:$B$185,0),MATCH('Data above threshold'!CD$4,'Raw Data'!$3:$3,0)-1)),"",OFFSET('Raw Data'!$A$3,MATCH('Data above threshold'!$A29,'Raw Data'!$B$4:$B$185,0),MATCH('Data above threshold'!CD$4,'Raw Data'!$3:$3,0)-1))</f>
        <v>4</v>
      </c>
      <c r="CE29" s="107" t="n">
        <f aca="true">IF(ISBLANK(OFFSET('Raw Data'!$A$3,MATCH('Data above threshold'!$A29,'Raw Data'!$B$4:$B$185,0),MATCH('Data above threshold'!CE$4,'Raw Data'!$3:$3,0)-1)),"",OFFSET('Raw Data'!$A$3,MATCH('Data above threshold'!$A29,'Raw Data'!$B$4:$B$185,0),MATCH('Data above threshold'!CE$4,'Raw Data'!$3:$3,0)-1))</f>
        <v>2.84</v>
      </c>
      <c r="CF29" s="107" t="e">
        <f aca="true">IF(ISBLANK(OFFSET('Raw Data'!$A$3,MATCH('Data above threshold'!$A29,'Raw Data'!$B$4:$B$185,0),MATCH('Data above threshold'!CF$4,'Raw Data'!$3:$3,0)-1)),"",OFFSET('Raw Data'!$A$3,MATCH('Data above threshold'!$A29,'Raw Data'!$B$4:$B$185,0),MATCH('Data above threshold'!CF$4,'Raw Data'!$3:$3,0)-1))</f>
        <v>#N/A</v>
      </c>
      <c r="CG29" s="107" t="n">
        <f aca="true">IF(ISBLANK(OFFSET('Raw Data'!$A$3,MATCH('Data above threshold'!$A29,'Raw Data'!$B$4:$B$185,0),MATCH('Data above threshold'!CG$4,'Raw Data'!$3:$3,0)-1)),"",OFFSET('Raw Data'!$A$3,MATCH('Data above threshold'!$A29,'Raw Data'!$B$4:$B$185,0),MATCH('Data above threshold'!CG$4,'Raw Data'!$3:$3,0)-1))</f>
        <v>3.31</v>
      </c>
      <c r="CH29" s="107" t="n">
        <f aca="true">IF(ISBLANK(OFFSET('Raw Data'!$A$3,MATCH('Data above threshold'!$A29,'Raw Data'!$B$4:$B$185,0),MATCH('Data above threshold'!CH$4,'Raw Data'!$3:$3,0)-1)),"",OFFSET('Raw Data'!$A$3,MATCH('Data above threshold'!$A29,'Raw Data'!$B$4:$B$185,0),MATCH('Data above threshold'!CH$4,'Raw Data'!$3:$3,0)-1))</f>
        <v>4.05</v>
      </c>
      <c r="CI29" s="107" t="n">
        <f aca="true">IF(ISBLANK(OFFSET('Raw Data'!$A$3,MATCH('Data above threshold'!$A29,'Raw Data'!$B$4:$B$185,0),MATCH('Data above threshold'!CI$4,'Raw Data'!$3:$3,0)-1)),"",OFFSET('Raw Data'!$A$3,MATCH('Data above threshold'!$A29,'Raw Data'!$B$4:$B$185,0),MATCH('Data above threshold'!CI$4,'Raw Data'!$3:$3,0)-1))</f>
        <v>2.42</v>
      </c>
      <c r="CJ29" s="107" t="n">
        <f aca="true">IF(ISBLANK(OFFSET('Raw Data'!$A$3,MATCH('Data above threshold'!$A29,'Raw Data'!$B$4:$B$185,0),MATCH('Data above threshold'!CJ$4,'Raw Data'!$3:$3,0)-1)),"",OFFSET('Raw Data'!$A$3,MATCH('Data above threshold'!$A29,'Raw Data'!$B$4:$B$185,0),MATCH('Data above threshold'!CJ$4,'Raw Data'!$3:$3,0)-1))</f>
        <v>2.45</v>
      </c>
      <c r="CK29" s="107" t="n">
        <f aca="true">IF(ISBLANK(OFFSET('Raw Data'!$A$3,MATCH('Data above threshold'!$A29,'Raw Data'!$B$4:$B$185,0),MATCH('Data above threshold'!CK$4,'Raw Data'!$3:$3,0)-1)),"",OFFSET('Raw Data'!$A$3,MATCH('Data above threshold'!$A29,'Raw Data'!$B$4:$B$185,0),MATCH('Data above threshold'!CK$4,'Raw Data'!$3:$3,0)-1))</f>
        <v>2.34</v>
      </c>
      <c r="CL29" s="107" t="n">
        <f aca="true">IF(ISBLANK(OFFSET('Raw Data'!$A$3,MATCH('Data above threshold'!$A29,'Raw Data'!$B$4:$B$185,0),MATCH('Data above threshold'!CL$4,'Raw Data'!$3:$3,0)-1)),"",OFFSET('Raw Data'!$A$3,MATCH('Data above threshold'!$A29,'Raw Data'!$B$4:$B$185,0),MATCH('Data above threshold'!CL$4,'Raw Data'!$3:$3,0)-1))</f>
        <v>3.15</v>
      </c>
      <c r="CM29" s="107" t="n">
        <f aca="true">IF(ISBLANK(OFFSET('Raw Data'!$A$3,MATCH('Data above threshold'!$A29,'Raw Data'!$B$4:$B$185,0),MATCH('Data above threshold'!CM$4,'Raw Data'!$3:$3,0)-1)),"",OFFSET('Raw Data'!$A$3,MATCH('Data above threshold'!$A29,'Raw Data'!$B$4:$B$185,0),MATCH('Data above threshold'!CM$4,'Raw Data'!$3:$3,0)-1))</f>
        <v>2.69</v>
      </c>
      <c r="CN29" s="107" t="n">
        <f aca="true">IF(ISBLANK(OFFSET('Raw Data'!$A$3,MATCH('Data above threshold'!$A29,'Raw Data'!$B$4:$B$185,0),MATCH('Data above threshold'!CN$4,'Raw Data'!$3:$3,0)-1)),"",OFFSET('Raw Data'!$A$3,MATCH('Data above threshold'!$A29,'Raw Data'!$B$4:$B$185,0),MATCH('Data above threshold'!CN$4,'Raw Data'!$3:$3,0)-1))</f>
        <v>3.89</v>
      </c>
      <c r="CO29" s="107" t="n">
        <f aca="true">IF(ISBLANK(OFFSET('Raw Data'!$A$3,MATCH('Data above threshold'!$A29,'Raw Data'!$B$4:$B$185,0),MATCH('Data above threshold'!CO$4,'Raw Data'!$3:$3,0)-1)),"",OFFSET('Raw Data'!$A$3,MATCH('Data above threshold'!$A29,'Raw Data'!$B$4:$B$185,0),MATCH('Data above threshold'!CO$4,'Raw Data'!$3:$3,0)-1))</f>
        <v>3.27</v>
      </c>
      <c r="CP29" s="107" t="n">
        <f aca="true">IF(ISBLANK(OFFSET('Raw Data'!$A$3,MATCH('Data above threshold'!$A29,'Raw Data'!$B$4:$B$185,0),MATCH('Data above threshold'!CP$4,'Raw Data'!$3:$3,0)-1)),"",OFFSET('Raw Data'!$A$3,MATCH('Data above threshold'!$A29,'Raw Data'!$B$4:$B$185,0),MATCH('Data above threshold'!CP$4,'Raw Data'!$3:$3,0)-1))</f>
        <v>2.27</v>
      </c>
      <c r="CQ29" s="107" t="n">
        <f aca="true">IF(ISBLANK(OFFSET('Raw Data'!$A$3,MATCH('Data above threshold'!$A29,'Raw Data'!$B$4:$B$185,0),MATCH('Data above threshold'!CQ$4,'Raw Data'!$3:$3,0)-1)),"",OFFSET('Raw Data'!$A$3,MATCH('Data above threshold'!$A29,'Raw Data'!$B$4:$B$185,0),MATCH('Data above threshold'!CQ$4,'Raw Data'!$3:$3,0)-1))</f>
        <v>2.53</v>
      </c>
      <c r="CR29" s="107" t="n">
        <f aca="true">IF(ISBLANK(OFFSET('Raw Data'!$A$3,MATCH('Data above threshold'!$A29,'Raw Data'!$B$4:$B$185,0),MATCH('Data above threshold'!CR$4,'Raw Data'!$3:$3,0)-1)),"",OFFSET('Raw Data'!$A$3,MATCH('Data above threshold'!$A29,'Raw Data'!$B$4:$B$185,0),MATCH('Data above threshold'!CR$4,'Raw Data'!$3:$3,0)-1))</f>
        <v>2.12</v>
      </c>
    </row>
    <row r="30" s="103" customFormat="true" ht="15.5" hidden="false" customHeight="false" outlineLevel="0" collapsed="false">
      <c r="A30" s="107" t="n">
        <v>1320</v>
      </c>
      <c r="B30" s="107" t="n">
        <v>3</v>
      </c>
      <c r="C30" s="107" t="str">
        <f aca="true">IF(ISBLANK(OFFSET('Raw Data'!$A$3,MATCH('Data above threshold'!$A30,'Raw Data'!$B$4:$B$185,0),MATCH('Data above threshold'!C$4,'Raw Data'!$3:$3,0)-1)),"",OFFSET('Raw Data'!$A$3,MATCH('Data above threshold'!$A30,'Raw Data'!$B$4:$B$185,0),MATCH('Data above threshold'!C$4,'Raw Data'!$3:$3,0)-1))</f>
        <v>Market environment</v>
      </c>
      <c r="D30" s="107" t="str">
        <f aca="true">IF(ISBLANK(OFFSET('Raw Data'!$A$3,MATCH('Data above threshold'!$A30,'Raw Data'!$B$4:$B$185,0),MATCH('Data above threshold'!D$4,'Raw Data'!$3:$3,0)-1)),"",OFFSET('Raw Data'!$A$3,MATCH('Data above threshold'!$A30,'Raw Data'!$B$4:$B$185,0),MATCH('Data above threshold'!D$4,'Raw Data'!$3:$3,0)-1))</f>
        <v/>
      </c>
      <c r="E30" s="107" t="str">
        <f aca="true">IF(ISBLANK(OFFSET('Raw Data'!$A$3,MATCH('Data above threshold'!$A30,'Raw Data'!$B$4:$B$185,0),MATCH('Data above threshold'!E$4,'Raw Data'!$3:$3,0)-1)),"",OFFSET('Raw Data'!$A$3,MATCH('Data above threshold'!$A30,'Raw Data'!$B$4:$B$185,0),MATCH('Data above threshold'!E$4,'Raw Data'!$3:$3,0)-1))</f>
        <v/>
      </c>
      <c r="F30" s="107" t="str">
        <f aca="true">IF(ISBLANK(OFFSET('Raw Data'!$A$3,MATCH('Data above threshold'!$A30,'Raw Data'!$B$4:$B$185,0),MATCH('Data above threshold'!F$4,'Raw Data'!$3:$3,0)-1)),"",OFFSET('Raw Data'!$A$3,MATCH('Data above threshold'!$A30,'Raw Data'!$B$4:$B$185,0),MATCH('Data above threshold'!F$4,'Raw Data'!$3:$3,0)-1))</f>
        <v/>
      </c>
      <c r="G30" s="107" t="str">
        <f aca="true">IF(ISBLANK(OFFSET('Raw Data'!$A$3,MATCH('Data above threshold'!$A30,'Raw Data'!$B$4:$B$185,0),MATCH('Data above threshold'!G$4,'Raw Data'!$3:$3,0)-1)),"",OFFSET('Raw Data'!$A$3,MATCH('Data above threshold'!$A30,'Raw Data'!$B$4:$B$185,0),MATCH('Data above threshold'!G$4,'Raw Data'!$3:$3,0)-1))</f>
        <v/>
      </c>
      <c r="H30" s="107" t="str">
        <f aca="true">IF(ISBLANK(OFFSET('Raw Data'!$A$3,MATCH('Data above threshold'!$A30,'Raw Data'!$B$4:$B$185,0),MATCH('Data above threshold'!H$4,'Raw Data'!$3:$3,0)-1)),"",OFFSET('Raw Data'!$A$3,MATCH('Data above threshold'!$A30,'Raw Data'!$B$4:$B$185,0),MATCH('Data above threshold'!H$4,'Raw Data'!$3:$3,0)-1))</f>
        <v/>
      </c>
      <c r="I30" s="107" t="str">
        <f aca="true">IF(ISBLANK(OFFSET('Raw Data'!$A$3,MATCH('Data above threshold'!$A30,'Raw Data'!$B$4:$B$185,0),MATCH('Data above threshold'!I$4,'Raw Data'!$3:$3,0)-1)),"",OFFSET('Raw Data'!$A$3,MATCH('Data above threshold'!$A30,'Raw Data'!$B$4:$B$185,0),MATCH('Data above threshold'!I$4,'Raw Data'!$3:$3,0)-1))</f>
        <v/>
      </c>
      <c r="J30" s="107" t="str">
        <f aca="true">IF(ISBLANK(OFFSET('Raw Data'!$A$3,MATCH('Data above threshold'!$A30,'Raw Data'!$B$4:$B$185,0),MATCH('Data above threshold'!J$4,'Raw Data'!$3:$3,0)-1)),"",OFFSET('Raw Data'!$A$3,MATCH('Data above threshold'!$A30,'Raw Data'!$B$4:$B$185,0),MATCH('Data above threshold'!J$4,'Raw Data'!$3:$3,0)-1))</f>
        <v/>
      </c>
      <c r="K30" s="107" t="str">
        <f aca="true">IF(ISBLANK(OFFSET('Raw Data'!$A$3,MATCH('Data above threshold'!$A30,'Raw Data'!$B$4:$B$185,0),MATCH('Data above threshold'!K$4,'Raw Data'!$3:$3,0)-1)),"",OFFSET('Raw Data'!$A$3,MATCH('Data above threshold'!$A30,'Raw Data'!$B$4:$B$185,0),MATCH('Data above threshold'!K$4,'Raw Data'!$3:$3,0)-1))</f>
        <v/>
      </c>
      <c r="L30" s="107" t="str">
        <f aca="true">IF(ISBLANK(OFFSET('Raw Data'!$A$3,MATCH('Data above threshold'!$A30,'Raw Data'!$B$4:$B$185,0),MATCH('Data above threshold'!L$4,'Raw Data'!$3:$3,0)-1)),"",OFFSET('Raw Data'!$A$3,MATCH('Data above threshold'!$A30,'Raw Data'!$B$4:$B$185,0),MATCH('Data above threshold'!L$4,'Raw Data'!$3:$3,0)-1))</f>
        <v/>
      </c>
      <c r="M30" s="105" t="str">
        <f aca="false" t="array" ref="M30:M30">IFERROR(SKEW(IF(ISNUMBER(Q30:CR30),Q30:CR30,"")),"")</f>
        <v/>
      </c>
      <c r="N30" s="107"/>
      <c r="O30" s="107" t="str">
        <f aca="true">IF(ISBLANK(OFFSET('Raw Data'!$A$3,MATCH('Data above threshold'!$A30,'Raw Data'!$B$4:$B$185,0),MATCH('Data above threshold'!O$4,'Raw Data'!$3:$3,0)-1)),"",OFFSET('Raw Data'!$A$3,MATCH('Data above threshold'!$A30,'Raw Data'!$B$4:$B$185,0),MATCH('Data above threshold'!O$4,'Raw Data'!$3:$3,0)-1))</f>
        <v/>
      </c>
      <c r="P30" s="106" t="str">
        <f aca="false" t="array" ref="P30:P30">IF(B30&lt;4,"",1-IFERROR(SUM(ISNUMBER(Q30:CR30)*(1-$Q$3:$CR$3))/COUNTIF($Q$3:$CR$3,0),0))</f>
        <v/>
      </c>
      <c r="Q30" s="107" t="str">
        <f aca="true">IF(ISBLANK(OFFSET('Raw Data'!$A$3,MATCH('Data above threshold'!$A30,'Raw Data'!$B$4:$B$185,0),MATCH('Data above threshold'!Q$4,'Raw Data'!$3:$3,0)-1)),"",OFFSET('Raw Data'!$A$3,MATCH('Data above threshold'!$A30,'Raw Data'!$B$4:$B$185,0),MATCH('Data above threshold'!Q$4,'Raw Data'!$3:$3,0)-1))</f>
        <v/>
      </c>
      <c r="R30" s="107" t="str">
        <f aca="true">IF(ISBLANK(OFFSET('Raw Data'!$A$3,MATCH('Data above threshold'!$A30,'Raw Data'!$B$4:$B$185,0),MATCH('Data above threshold'!R$4,'Raw Data'!$3:$3,0)-1)),"",OFFSET('Raw Data'!$A$3,MATCH('Data above threshold'!$A30,'Raw Data'!$B$4:$B$185,0),MATCH('Data above threshold'!R$4,'Raw Data'!$3:$3,0)-1))</f>
        <v/>
      </c>
      <c r="S30" s="107" t="str">
        <f aca="true">IF(ISBLANK(OFFSET('Raw Data'!$A$3,MATCH('Data above threshold'!$A30,'Raw Data'!$B$4:$B$185,0),MATCH('Data above threshold'!S$4,'Raw Data'!$3:$3,0)-1)),"",OFFSET('Raw Data'!$A$3,MATCH('Data above threshold'!$A30,'Raw Data'!$B$4:$B$185,0),MATCH('Data above threshold'!S$4,'Raw Data'!$3:$3,0)-1))</f>
        <v/>
      </c>
      <c r="T30" s="107" t="str">
        <f aca="true">IF(ISBLANK(OFFSET('Raw Data'!$A$3,MATCH('Data above threshold'!$A30,'Raw Data'!$B$4:$B$185,0),MATCH('Data above threshold'!T$4,'Raw Data'!$3:$3,0)-1)),"",OFFSET('Raw Data'!$A$3,MATCH('Data above threshold'!$A30,'Raw Data'!$B$4:$B$185,0),MATCH('Data above threshold'!T$4,'Raw Data'!$3:$3,0)-1))</f>
        <v/>
      </c>
      <c r="U30" s="107" t="str">
        <f aca="true">IF(ISBLANK(OFFSET('Raw Data'!$A$3,MATCH('Data above threshold'!$A30,'Raw Data'!$B$4:$B$185,0),MATCH('Data above threshold'!U$4,'Raw Data'!$3:$3,0)-1)),"",OFFSET('Raw Data'!$A$3,MATCH('Data above threshold'!$A30,'Raw Data'!$B$4:$B$185,0),MATCH('Data above threshold'!U$4,'Raw Data'!$3:$3,0)-1))</f>
        <v/>
      </c>
      <c r="V30" s="107" t="str">
        <f aca="true">IF(ISBLANK(OFFSET('Raw Data'!$A$3,MATCH('Data above threshold'!$A30,'Raw Data'!$B$4:$B$185,0),MATCH('Data above threshold'!V$4,'Raw Data'!$3:$3,0)-1)),"",OFFSET('Raw Data'!$A$3,MATCH('Data above threshold'!$A30,'Raw Data'!$B$4:$B$185,0),MATCH('Data above threshold'!V$4,'Raw Data'!$3:$3,0)-1))</f>
        <v/>
      </c>
      <c r="W30" s="107" t="str">
        <f aca="true">IF(ISBLANK(OFFSET('Raw Data'!$A$3,MATCH('Data above threshold'!$A30,'Raw Data'!$B$4:$B$185,0),MATCH('Data above threshold'!W$4,'Raw Data'!$3:$3,0)-1)),"",OFFSET('Raw Data'!$A$3,MATCH('Data above threshold'!$A30,'Raw Data'!$B$4:$B$185,0),MATCH('Data above threshold'!W$4,'Raw Data'!$3:$3,0)-1))</f>
        <v/>
      </c>
      <c r="X30" s="107" t="str">
        <f aca="true">IF(ISBLANK(OFFSET('Raw Data'!$A$3,MATCH('Data above threshold'!$A30,'Raw Data'!$B$4:$B$185,0),MATCH('Data above threshold'!X$4,'Raw Data'!$3:$3,0)-1)),"",OFFSET('Raw Data'!$A$3,MATCH('Data above threshold'!$A30,'Raw Data'!$B$4:$B$185,0),MATCH('Data above threshold'!X$4,'Raw Data'!$3:$3,0)-1))</f>
        <v/>
      </c>
      <c r="Y30" s="107" t="str">
        <f aca="true">IF(ISBLANK(OFFSET('Raw Data'!$A$3,MATCH('Data above threshold'!$A30,'Raw Data'!$B$4:$B$185,0),MATCH('Data above threshold'!Y$4,'Raw Data'!$3:$3,0)-1)),"",OFFSET('Raw Data'!$A$3,MATCH('Data above threshold'!$A30,'Raw Data'!$B$4:$B$185,0),MATCH('Data above threshold'!Y$4,'Raw Data'!$3:$3,0)-1))</f>
        <v/>
      </c>
      <c r="Z30" s="107" t="str">
        <f aca="true">IF(ISBLANK(OFFSET('Raw Data'!$A$3,MATCH('Data above threshold'!$A30,'Raw Data'!$B$4:$B$185,0),MATCH('Data above threshold'!Z$4,'Raw Data'!$3:$3,0)-1)),"",OFFSET('Raw Data'!$A$3,MATCH('Data above threshold'!$A30,'Raw Data'!$B$4:$B$185,0),MATCH('Data above threshold'!Z$4,'Raw Data'!$3:$3,0)-1))</f>
        <v/>
      </c>
      <c r="AA30" s="107" t="str">
        <f aca="true">IF(ISBLANK(OFFSET('Raw Data'!$A$3,MATCH('Data above threshold'!$A30,'Raw Data'!$B$4:$B$185,0),MATCH('Data above threshold'!AA$4,'Raw Data'!$3:$3,0)-1)),"",OFFSET('Raw Data'!$A$3,MATCH('Data above threshold'!$A30,'Raw Data'!$B$4:$B$185,0),MATCH('Data above threshold'!AA$4,'Raw Data'!$3:$3,0)-1))</f>
        <v/>
      </c>
      <c r="AB30" s="107" t="str">
        <f aca="true">IF(ISBLANK(OFFSET('Raw Data'!$A$3,MATCH('Data above threshold'!$A30,'Raw Data'!$B$4:$B$185,0),MATCH('Data above threshold'!AB$4,'Raw Data'!$3:$3,0)-1)),"",OFFSET('Raw Data'!$A$3,MATCH('Data above threshold'!$A30,'Raw Data'!$B$4:$B$185,0),MATCH('Data above threshold'!AB$4,'Raw Data'!$3:$3,0)-1))</f>
        <v/>
      </c>
      <c r="AC30" s="107" t="str">
        <f aca="true">IF(ISBLANK(OFFSET('Raw Data'!$A$3,MATCH('Data above threshold'!$A30,'Raw Data'!$B$4:$B$185,0),MATCH('Data above threshold'!AC$4,'Raw Data'!$3:$3,0)-1)),"",OFFSET('Raw Data'!$A$3,MATCH('Data above threshold'!$A30,'Raw Data'!$B$4:$B$185,0),MATCH('Data above threshold'!AC$4,'Raw Data'!$3:$3,0)-1))</f>
        <v/>
      </c>
      <c r="AD30" s="107" t="str">
        <f aca="true">IF(ISBLANK(OFFSET('Raw Data'!$A$3,MATCH('Data above threshold'!$A30,'Raw Data'!$B$4:$B$185,0),MATCH('Data above threshold'!AD$4,'Raw Data'!$3:$3,0)-1)),"",OFFSET('Raw Data'!$A$3,MATCH('Data above threshold'!$A30,'Raw Data'!$B$4:$B$185,0),MATCH('Data above threshold'!AD$4,'Raw Data'!$3:$3,0)-1))</f>
        <v/>
      </c>
      <c r="AE30" s="107" t="str">
        <f aca="true">IF(ISBLANK(OFFSET('Raw Data'!$A$3,MATCH('Data above threshold'!$A30,'Raw Data'!$B$4:$B$185,0),MATCH('Data above threshold'!AE$4,'Raw Data'!$3:$3,0)-1)),"",OFFSET('Raw Data'!$A$3,MATCH('Data above threshold'!$A30,'Raw Data'!$B$4:$B$185,0),MATCH('Data above threshold'!AE$4,'Raw Data'!$3:$3,0)-1))</f>
        <v/>
      </c>
      <c r="AF30" s="107" t="str">
        <f aca="true">IF(ISBLANK(OFFSET('Raw Data'!$A$3,MATCH('Data above threshold'!$A30,'Raw Data'!$B$4:$B$185,0),MATCH('Data above threshold'!AF$4,'Raw Data'!$3:$3,0)-1)),"",OFFSET('Raw Data'!$A$3,MATCH('Data above threshold'!$A30,'Raw Data'!$B$4:$B$185,0),MATCH('Data above threshold'!AF$4,'Raw Data'!$3:$3,0)-1))</f>
        <v/>
      </c>
      <c r="AG30" s="107" t="str">
        <f aca="true">IF(ISBLANK(OFFSET('Raw Data'!$A$3,MATCH('Data above threshold'!$A30,'Raw Data'!$B$4:$B$185,0),MATCH('Data above threshold'!AG$4,'Raw Data'!$3:$3,0)-1)),"",OFFSET('Raw Data'!$A$3,MATCH('Data above threshold'!$A30,'Raw Data'!$B$4:$B$185,0),MATCH('Data above threshold'!AG$4,'Raw Data'!$3:$3,0)-1))</f>
        <v/>
      </c>
      <c r="AH30" s="107" t="str">
        <f aca="true">IF(ISBLANK(OFFSET('Raw Data'!$A$3,MATCH('Data above threshold'!$A30,'Raw Data'!$B$4:$B$185,0),MATCH('Data above threshold'!AH$4,'Raw Data'!$3:$3,0)-1)),"",OFFSET('Raw Data'!$A$3,MATCH('Data above threshold'!$A30,'Raw Data'!$B$4:$B$185,0),MATCH('Data above threshold'!AH$4,'Raw Data'!$3:$3,0)-1))</f>
        <v/>
      </c>
      <c r="AI30" s="107" t="str">
        <f aca="true">IF(ISBLANK(OFFSET('Raw Data'!$A$3,MATCH('Data above threshold'!$A30,'Raw Data'!$B$4:$B$185,0),MATCH('Data above threshold'!AI$4,'Raw Data'!$3:$3,0)-1)),"",OFFSET('Raw Data'!$A$3,MATCH('Data above threshold'!$A30,'Raw Data'!$B$4:$B$185,0),MATCH('Data above threshold'!AI$4,'Raw Data'!$3:$3,0)-1))</f>
        <v/>
      </c>
      <c r="AJ30" s="107" t="str">
        <f aca="true">IF(ISBLANK(OFFSET('Raw Data'!$A$3,MATCH('Data above threshold'!$A30,'Raw Data'!$B$4:$B$185,0),MATCH('Data above threshold'!AJ$4,'Raw Data'!$3:$3,0)-1)),"",OFFSET('Raw Data'!$A$3,MATCH('Data above threshold'!$A30,'Raw Data'!$B$4:$B$185,0),MATCH('Data above threshold'!AJ$4,'Raw Data'!$3:$3,0)-1))</f>
        <v/>
      </c>
      <c r="AK30" s="107" t="str">
        <f aca="true">IF(ISBLANK(OFFSET('Raw Data'!$A$3,MATCH('Data above threshold'!$A30,'Raw Data'!$B$4:$B$185,0),MATCH('Data above threshold'!AK$4,'Raw Data'!$3:$3,0)-1)),"",OFFSET('Raw Data'!$A$3,MATCH('Data above threshold'!$A30,'Raw Data'!$B$4:$B$185,0),MATCH('Data above threshold'!AK$4,'Raw Data'!$3:$3,0)-1))</f>
        <v/>
      </c>
      <c r="AL30" s="107" t="str">
        <f aca="true">IF(ISBLANK(OFFSET('Raw Data'!$A$3,MATCH('Data above threshold'!$A30,'Raw Data'!$B$4:$B$185,0),MATCH('Data above threshold'!AL$4,'Raw Data'!$3:$3,0)-1)),"",OFFSET('Raw Data'!$A$3,MATCH('Data above threshold'!$A30,'Raw Data'!$B$4:$B$185,0),MATCH('Data above threshold'!AL$4,'Raw Data'!$3:$3,0)-1))</f>
        <v/>
      </c>
      <c r="AM30" s="107" t="str">
        <f aca="true">IF(ISBLANK(OFFSET('Raw Data'!$A$3,MATCH('Data above threshold'!$A30,'Raw Data'!$B$4:$B$185,0),MATCH('Data above threshold'!AM$4,'Raw Data'!$3:$3,0)-1)),"",OFFSET('Raw Data'!$A$3,MATCH('Data above threshold'!$A30,'Raw Data'!$B$4:$B$185,0),MATCH('Data above threshold'!AM$4,'Raw Data'!$3:$3,0)-1))</f>
        <v/>
      </c>
      <c r="AN30" s="107" t="str">
        <f aca="true">IF(ISBLANK(OFFSET('Raw Data'!$A$3,MATCH('Data above threshold'!$A30,'Raw Data'!$B$4:$B$185,0),MATCH('Data above threshold'!AN$4,'Raw Data'!$3:$3,0)-1)),"",OFFSET('Raw Data'!$A$3,MATCH('Data above threshold'!$A30,'Raw Data'!$B$4:$B$185,0),MATCH('Data above threshold'!AN$4,'Raw Data'!$3:$3,0)-1))</f>
        <v/>
      </c>
      <c r="AO30" s="107" t="str">
        <f aca="true">IF(ISBLANK(OFFSET('Raw Data'!$A$3,MATCH('Data above threshold'!$A30,'Raw Data'!$B$4:$B$185,0),MATCH('Data above threshold'!AO$4,'Raw Data'!$3:$3,0)-1)),"",OFFSET('Raw Data'!$A$3,MATCH('Data above threshold'!$A30,'Raw Data'!$B$4:$B$185,0),MATCH('Data above threshold'!AO$4,'Raw Data'!$3:$3,0)-1))</f>
        <v/>
      </c>
      <c r="AP30" s="107" t="str">
        <f aca="true">IF(ISBLANK(OFFSET('Raw Data'!$A$3,MATCH('Data above threshold'!$A30,'Raw Data'!$B$4:$B$185,0),MATCH('Data above threshold'!AP$4,'Raw Data'!$3:$3,0)-1)),"",OFFSET('Raw Data'!$A$3,MATCH('Data above threshold'!$A30,'Raw Data'!$B$4:$B$185,0),MATCH('Data above threshold'!AP$4,'Raw Data'!$3:$3,0)-1))</f>
        <v/>
      </c>
      <c r="AQ30" s="107" t="str">
        <f aca="true">IF(ISBLANK(OFFSET('Raw Data'!$A$3,MATCH('Data above threshold'!$A30,'Raw Data'!$B$4:$B$185,0),MATCH('Data above threshold'!AQ$4,'Raw Data'!$3:$3,0)-1)),"",OFFSET('Raw Data'!$A$3,MATCH('Data above threshold'!$A30,'Raw Data'!$B$4:$B$185,0),MATCH('Data above threshold'!AQ$4,'Raw Data'!$3:$3,0)-1))</f>
        <v/>
      </c>
      <c r="AR30" s="107" t="str">
        <f aca="true">IF(ISBLANK(OFFSET('Raw Data'!$A$3,MATCH('Data above threshold'!$A30,'Raw Data'!$B$4:$B$185,0),MATCH('Data above threshold'!AR$4,'Raw Data'!$3:$3,0)-1)),"",OFFSET('Raw Data'!$A$3,MATCH('Data above threshold'!$A30,'Raw Data'!$B$4:$B$185,0),MATCH('Data above threshold'!AR$4,'Raw Data'!$3:$3,0)-1))</f>
        <v/>
      </c>
      <c r="AS30" s="107" t="str">
        <f aca="true">IF(ISBLANK(OFFSET('Raw Data'!$A$3,MATCH('Data above threshold'!$A30,'Raw Data'!$B$4:$B$185,0),MATCH('Data above threshold'!AS$4,'Raw Data'!$3:$3,0)-1)),"",OFFSET('Raw Data'!$A$3,MATCH('Data above threshold'!$A30,'Raw Data'!$B$4:$B$185,0),MATCH('Data above threshold'!AS$4,'Raw Data'!$3:$3,0)-1))</f>
        <v/>
      </c>
      <c r="AT30" s="107" t="str">
        <f aca="true">IF(ISBLANK(OFFSET('Raw Data'!$A$3,MATCH('Data above threshold'!$A30,'Raw Data'!$B$4:$B$185,0),MATCH('Data above threshold'!AT$4,'Raw Data'!$3:$3,0)-1)),"",OFFSET('Raw Data'!$A$3,MATCH('Data above threshold'!$A30,'Raw Data'!$B$4:$B$185,0),MATCH('Data above threshold'!AT$4,'Raw Data'!$3:$3,0)-1))</f>
        <v/>
      </c>
      <c r="AU30" s="107" t="str">
        <f aca="true">IF(ISBLANK(OFFSET('Raw Data'!$A$3,MATCH('Data above threshold'!$A30,'Raw Data'!$B$4:$B$185,0),MATCH('Data above threshold'!AU$4,'Raw Data'!$3:$3,0)-1)),"",OFFSET('Raw Data'!$A$3,MATCH('Data above threshold'!$A30,'Raw Data'!$B$4:$B$185,0),MATCH('Data above threshold'!AU$4,'Raw Data'!$3:$3,0)-1))</f>
        <v/>
      </c>
      <c r="AV30" s="107" t="str">
        <f aca="true">IF(ISBLANK(OFFSET('Raw Data'!$A$3,MATCH('Data above threshold'!$A30,'Raw Data'!$B$4:$B$185,0),MATCH('Data above threshold'!AV$4,'Raw Data'!$3:$3,0)-1)),"",OFFSET('Raw Data'!$A$3,MATCH('Data above threshold'!$A30,'Raw Data'!$B$4:$B$185,0),MATCH('Data above threshold'!AV$4,'Raw Data'!$3:$3,0)-1))</f>
        <v/>
      </c>
      <c r="AW30" s="107" t="str">
        <f aca="true">IF(ISBLANK(OFFSET('Raw Data'!$A$3,MATCH('Data above threshold'!$A30,'Raw Data'!$B$4:$B$185,0),MATCH('Data above threshold'!AW$4,'Raw Data'!$3:$3,0)-1)),"",OFFSET('Raw Data'!$A$3,MATCH('Data above threshold'!$A30,'Raw Data'!$B$4:$B$185,0),MATCH('Data above threshold'!AW$4,'Raw Data'!$3:$3,0)-1))</f>
        <v/>
      </c>
      <c r="AX30" s="107" t="str">
        <f aca="true">IF(ISBLANK(OFFSET('Raw Data'!$A$3,MATCH('Data above threshold'!$A30,'Raw Data'!$B$4:$B$185,0),MATCH('Data above threshold'!AX$4,'Raw Data'!$3:$3,0)-1)),"",OFFSET('Raw Data'!$A$3,MATCH('Data above threshold'!$A30,'Raw Data'!$B$4:$B$185,0),MATCH('Data above threshold'!AX$4,'Raw Data'!$3:$3,0)-1))</f>
        <v/>
      </c>
      <c r="AY30" s="107" t="str">
        <f aca="true">IF(ISBLANK(OFFSET('Raw Data'!$A$3,MATCH('Data above threshold'!$A30,'Raw Data'!$B$4:$B$185,0),MATCH('Data above threshold'!AY$4,'Raw Data'!$3:$3,0)-1)),"",OFFSET('Raw Data'!$A$3,MATCH('Data above threshold'!$A30,'Raw Data'!$B$4:$B$185,0),MATCH('Data above threshold'!AY$4,'Raw Data'!$3:$3,0)-1))</f>
        <v/>
      </c>
      <c r="AZ30" s="107" t="str">
        <f aca="true">IF(ISBLANK(OFFSET('Raw Data'!$A$3,MATCH('Data above threshold'!$A30,'Raw Data'!$B$4:$B$185,0),MATCH('Data above threshold'!AZ$4,'Raw Data'!$3:$3,0)-1)),"",OFFSET('Raw Data'!$A$3,MATCH('Data above threshold'!$A30,'Raw Data'!$B$4:$B$185,0),MATCH('Data above threshold'!AZ$4,'Raw Data'!$3:$3,0)-1))</f>
        <v/>
      </c>
      <c r="BA30" s="107" t="str">
        <f aca="true">IF(ISBLANK(OFFSET('Raw Data'!$A$3,MATCH('Data above threshold'!$A30,'Raw Data'!$B$4:$B$185,0),MATCH('Data above threshold'!BA$4,'Raw Data'!$3:$3,0)-1)),"",OFFSET('Raw Data'!$A$3,MATCH('Data above threshold'!$A30,'Raw Data'!$B$4:$B$185,0),MATCH('Data above threshold'!BA$4,'Raw Data'!$3:$3,0)-1))</f>
        <v/>
      </c>
      <c r="BB30" s="107" t="str">
        <f aca="true">IF(ISBLANK(OFFSET('Raw Data'!$A$3,MATCH('Data above threshold'!$A30,'Raw Data'!$B$4:$B$185,0),MATCH('Data above threshold'!BB$4,'Raw Data'!$3:$3,0)-1)),"",OFFSET('Raw Data'!$A$3,MATCH('Data above threshold'!$A30,'Raw Data'!$B$4:$B$185,0),MATCH('Data above threshold'!BB$4,'Raw Data'!$3:$3,0)-1))</f>
        <v/>
      </c>
      <c r="BC30" s="107" t="str">
        <f aca="true">IF(ISBLANK(OFFSET('Raw Data'!$A$3,MATCH('Data above threshold'!$A30,'Raw Data'!$B$4:$B$185,0),MATCH('Data above threshold'!BC$4,'Raw Data'!$3:$3,0)-1)),"",OFFSET('Raw Data'!$A$3,MATCH('Data above threshold'!$A30,'Raw Data'!$B$4:$B$185,0),MATCH('Data above threshold'!BC$4,'Raw Data'!$3:$3,0)-1))</f>
        <v/>
      </c>
      <c r="BD30" s="107" t="str">
        <f aca="true">IF(ISBLANK(OFFSET('Raw Data'!$A$3,MATCH('Data above threshold'!$A30,'Raw Data'!$B$4:$B$185,0),MATCH('Data above threshold'!BD$4,'Raw Data'!$3:$3,0)-1)),"",OFFSET('Raw Data'!$A$3,MATCH('Data above threshold'!$A30,'Raw Data'!$B$4:$B$185,0),MATCH('Data above threshold'!BD$4,'Raw Data'!$3:$3,0)-1))</f>
        <v/>
      </c>
      <c r="BE30" s="107" t="str">
        <f aca="true">IF(ISBLANK(OFFSET('Raw Data'!$A$3,MATCH('Data above threshold'!$A30,'Raw Data'!$B$4:$B$185,0),MATCH('Data above threshold'!BE$4,'Raw Data'!$3:$3,0)-1)),"",OFFSET('Raw Data'!$A$3,MATCH('Data above threshold'!$A30,'Raw Data'!$B$4:$B$185,0),MATCH('Data above threshold'!BE$4,'Raw Data'!$3:$3,0)-1))</f>
        <v/>
      </c>
      <c r="BF30" s="107" t="str">
        <f aca="true">IF(ISBLANK(OFFSET('Raw Data'!$A$3,MATCH('Data above threshold'!$A30,'Raw Data'!$B$4:$B$185,0),MATCH('Data above threshold'!BF$4,'Raw Data'!$3:$3,0)-1)),"",OFFSET('Raw Data'!$A$3,MATCH('Data above threshold'!$A30,'Raw Data'!$B$4:$B$185,0),MATCH('Data above threshold'!BF$4,'Raw Data'!$3:$3,0)-1))</f>
        <v/>
      </c>
      <c r="BG30" s="107" t="str">
        <f aca="true">IF(ISBLANK(OFFSET('Raw Data'!$A$3,MATCH('Data above threshold'!$A30,'Raw Data'!$B$4:$B$185,0),MATCH('Data above threshold'!BG$4,'Raw Data'!$3:$3,0)-1)),"",OFFSET('Raw Data'!$A$3,MATCH('Data above threshold'!$A30,'Raw Data'!$B$4:$B$185,0),MATCH('Data above threshold'!BG$4,'Raw Data'!$3:$3,0)-1))</f>
        <v/>
      </c>
      <c r="BH30" s="107" t="str">
        <f aca="true">IF(ISBLANK(OFFSET('Raw Data'!$A$3,MATCH('Data above threshold'!$A30,'Raw Data'!$B$4:$B$185,0),MATCH('Data above threshold'!BH$4,'Raw Data'!$3:$3,0)-1)),"",OFFSET('Raw Data'!$A$3,MATCH('Data above threshold'!$A30,'Raw Data'!$B$4:$B$185,0),MATCH('Data above threshold'!BH$4,'Raw Data'!$3:$3,0)-1))</f>
        <v/>
      </c>
      <c r="BI30" s="107" t="str">
        <f aca="true">IF(ISBLANK(OFFSET('Raw Data'!$A$3,MATCH('Data above threshold'!$A30,'Raw Data'!$B$4:$B$185,0),MATCH('Data above threshold'!BI$4,'Raw Data'!$3:$3,0)-1)),"",OFFSET('Raw Data'!$A$3,MATCH('Data above threshold'!$A30,'Raw Data'!$B$4:$B$185,0),MATCH('Data above threshold'!BI$4,'Raw Data'!$3:$3,0)-1))</f>
        <v/>
      </c>
      <c r="BJ30" s="107" t="str">
        <f aca="true">IF(ISBLANK(OFFSET('Raw Data'!$A$3,MATCH('Data above threshold'!$A30,'Raw Data'!$B$4:$B$185,0),MATCH('Data above threshold'!BJ$4,'Raw Data'!$3:$3,0)-1)),"",OFFSET('Raw Data'!$A$3,MATCH('Data above threshold'!$A30,'Raw Data'!$B$4:$B$185,0),MATCH('Data above threshold'!BJ$4,'Raw Data'!$3:$3,0)-1))</f>
        <v/>
      </c>
      <c r="BK30" s="107" t="str">
        <f aca="true">IF(ISBLANK(OFFSET('Raw Data'!$A$3,MATCH('Data above threshold'!$A30,'Raw Data'!$B$4:$B$185,0),MATCH('Data above threshold'!BK$4,'Raw Data'!$3:$3,0)-1)),"",OFFSET('Raw Data'!$A$3,MATCH('Data above threshold'!$A30,'Raw Data'!$B$4:$B$185,0),MATCH('Data above threshold'!BK$4,'Raw Data'!$3:$3,0)-1))</f>
        <v/>
      </c>
      <c r="BL30" s="107" t="str">
        <f aca="true">IF(ISBLANK(OFFSET('Raw Data'!$A$3,MATCH('Data above threshold'!$A30,'Raw Data'!$B$4:$B$185,0),MATCH('Data above threshold'!BL$4,'Raw Data'!$3:$3,0)-1)),"",OFFSET('Raw Data'!$A$3,MATCH('Data above threshold'!$A30,'Raw Data'!$B$4:$B$185,0),MATCH('Data above threshold'!BL$4,'Raw Data'!$3:$3,0)-1))</f>
        <v/>
      </c>
      <c r="BM30" s="107" t="str">
        <f aca="true">IF(ISBLANK(OFFSET('Raw Data'!$A$3,MATCH('Data above threshold'!$A30,'Raw Data'!$B$4:$B$185,0),MATCH('Data above threshold'!BM$4,'Raw Data'!$3:$3,0)-1)),"",OFFSET('Raw Data'!$A$3,MATCH('Data above threshold'!$A30,'Raw Data'!$B$4:$B$185,0),MATCH('Data above threshold'!BM$4,'Raw Data'!$3:$3,0)-1))</f>
        <v/>
      </c>
      <c r="BN30" s="107" t="str">
        <f aca="true">IF(ISBLANK(OFFSET('Raw Data'!$A$3,MATCH('Data above threshold'!$A30,'Raw Data'!$B$4:$B$185,0),MATCH('Data above threshold'!BN$4,'Raw Data'!$3:$3,0)-1)),"",OFFSET('Raw Data'!$A$3,MATCH('Data above threshold'!$A30,'Raw Data'!$B$4:$B$185,0),MATCH('Data above threshold'!BN$4,'Raw Data'!$3:$3,0)-1))</f>
        <v/>
      </c>
      <c r="BO30" s="107" t="str">
        <f aca="true">IF(ISBLANK(OFFSET('Raw Data'!$A$3,MATCH('Data above threshold'!$A30,'Raw Data'!$B$4:$B$185,0),MATCH('Data above threshold'!BO$4,'Raw Data'!$3:$3,0)-1)),"",OFFSET('Raw Data'!$A$3,MATCH('Data above threshold'!$A30,'Raw Data'!$B$4:$B$185,0),MATCH('Data above threshold'!BO$4,'Raw Data'!$3:$3,0)-1))</f>
        <v/>
      </c>
      <c r="BP30" s="107" t="str">
        <f aca="true">IF(ISBLANK(OFFSET('Raw Data'!$A$3,MATCH('Data above threshold'!$A30,'Raw Data'!$B$4:$B$185,0),MATCH('Data above threshold'!BP$4,'Raw Data'!$3:$3,0)-1)),"",OFFSET('Raw Data'!$A$3,MATCH('Data above threshold'!$A30,'Raw Data'!$B$4:$B$185,0),MATCH('Data above threshold'!BP$4,'Raw Data'!$3:$3,0)-1))</f>
        <v/>
      </c>
      <c r="BQ30" s="107" t="str">
        <f aca="true">IF(ISBLANK(OFFSET('Raw Data'!$A$3,MATCH('Data above threshold'!$A30,'Raw Data'!$B$4:$B$185,0),MATCH('Data above threshold'!BQ$4,'Raw Data'!$3:$3,0)-1)),"",OFFSET('Raw Data'!$A$3,MATCH('Data above threshold'!$A30,'Raw Data'!$B$4:$B$185,0),MATCH('Data above threshold'!BQ$4,'Raw Data'!$3:$3,0)-1))</f>
        <v/>
      </c>
      <c r="BR30" s="107" t="str">
        <f aca="true">IF(ISBLANK(OFFSET('Raw Data'!$A$3,MATCH('Data above threshold'!$A30,'Raw Data'!$B$4:$B$185,0),MATCH('Data above threshold'!BR$4,'Raw Data'!$3:$3,0)-1)),"",OFFSET('Raw Data'!$A$3,MATCH('Data above threshold'!$A30,'Raw Data'!$B$4:$B$185,0),MATCH('Data above threshold'!BR$4,'Raw Data'!$3:$3,0)-1))</f>
        <v/>
      </c>
      <c r="BS30" s="107" t="str">
        <f aca="true">IF(ISBLANK(OFFSET('Raw Data'!$A$3,MATCH('Data above threshold'!$A30,'Raw Data'!$B$4:$B$185,0),MATCH('Data above threshold'!BS$4,'Raw Data'!$3:$3,0)-1)),"",OFFSET('Raw Data'!$A$3,MATCH('Data above threshold'!$A30,'Raw Data'!$B$4:$B$185,0),MATCH('Data above threshold'!BS$4,'Raw Data'!$3:$3,0)-1))</f>
        <v/>
      </c>
      <c r="BT30" s="107" t="str">
        <f aca="true">IF(ISBLANK(OFFSET('Raw Data'!$A$3,MATCH('Data above threshold'!$A30,'Raw Data'!$B$4:$B$185,0),MATCH('Data above threshold'!BT$4,'Raw Data'!$3:$3,0)-1)),"",OFFSET('Raw Data'!$A$3,MATCH('Data above threshold'!$A30,'Raw Data'!$B$4:$B$185,0),MATCH('Data above threshold'!BT$4,'Raw Data'!$3:$3,0)-1))</f>
        <v/>
      </c>
      <c r="BU30" s="107" t="str">
        <f aca="true">IF(ISBLANK(OFFSET('Raw Data'!$A$3,MATCH('Data above threshold'!$A30,'Raw Data'!$B$4:$B$185,0),MATCH('Data above threshold'!BU$4,'Raw Data'!$3:$3,0)-1)),"",OFFSET('Raw Data'!$A$3,MATCH('Data above threshold'!$A30,'Raw Data'!$B$4:$B$185,0),MATCH('Data above threshold'!BU$4,'Raw Data'!$3:$3,0)-1))</f>
        <v/>
      </c>
      <c r="BV30" s="107" t="str">
        <f aca="true">IF(ISBLANK(OFFSET('Raw Data'!$A$3,MATCH('Data above threshold'!$A30,'Raw Data'!$B$4:$B$185,0),MATCH('Data above threshold'!BV$4,'Raw Data'!$3:$3,0)-1)),"",OFFSET('Raw Data'!$A$3,MATCH('Data above threshold'!$A30,'Raw Data'!$B$4:$B$185,0),MATCH('Data above threshold'!BV$4,'Raw Data'!$3:$3,0)-1))</f>
        <v/>
      </c>
      <c r="BW30" s="107" t="str">
        <f aca="true">IF(ISBLANK(OFFSET('Raw Data'!$A$3,MATCH('Data above threshold'!$A30,'Raw Data'!$B$4:$B$185,0),MATCH('Data above threshold'!BW$4,'Raw Data'!$3:$3,0)-1)),"",OFFSET('Raw Data'!$A$3,MATCH('Data above threshold'!$A30,'Raw Data'!$B$4:$B$185,0),MATCH('Data above threshold'!BW$4,'Raw Data'!$3:$3,0)-1))</f>
        <v/>
      </c>
      <c r="BX30" s="107" t="str">
        <f aca="true">IF(ISBLANK(OFFSET('Raw Data'!$A$3,MATCH('Data above threshold'!$A30,'Raw Data'!$B$4:$B$185,0),MATCH('Data above threshold'!BX$4,'Raw Data'!$3:$3,0)-1)),"",OFFSET('Raw Data'!$A$3,MATCH('Data above threshold'!$A30,'Raw Data'!$B$4:$B$185,0),MATCH('Data above threshold'!BX$4,'Raw Data'!$3:$3,0)-1))</f>
        <v/>
      </c>
      <c r="BY30" s="107" t="str">
        <f aca="true">IF(ISBLANK(OFFSET('Raw Data'!$A$3,MATCH('Data above threshold'!$A30,'Raw Data'!$B$4:$B$185,0),MATCH('Data above threshold'!BY$4,'Raw Data'!$3:$3,0)-1)),"",OFFSET('Raw Data'!$A$3,MATCH('Data above threshold'!$A30,'Raw Data'!$B$4:$B$185,0),MATCH('Data above threshold'!BY$4,'Raw Data'!$3:$3,0)-1))</f>
        <v/>
      </c>
      <c r="BZ30" s="107" t="str">
        <f aca="true">IF(ISBLANK(OFFSET('Raw Data'!$A$3,MATCH('Data above threshold'!$A30,'Raw Data'!$B$4:$B$185,0),MATCH('Data above threshold'!BZ$4,'Raw Data'!$3:$3,0)-1)),"",OFFSET('Raw Data'!$A$3,MATCH('Data above threshold'!$A30,'Raw Data'!$B$4:$B$185,0),MATCH('Data above threshold'!BZ$4,'Raw Data'!$3:$3,0)-1))</f>
        <v/>
      </c>
      <c r="CA30" s="107" t="str">
        <f aca="true">IF(ISBLANK(OFFSET('Raw Data'!$A$3,MATCH('Data above threshold'!$A30,'Raw Data'!$B$4:$B$185,0),MATCH('Data above threshold'!CA$4,'Raw Data'!$3:$3,0)-1)),"",OFFSET('Raw Data'!$A$3,MATCH('Data above threshold'!$A30,'Raw Data'!$B$4:$B$185,0),MATCH('Data above threshold'!CA$4,'Raw Data'!$3:$3,0)-1))</f>
        <v/>
      </c>
      <c r="CB30" s="107" t="str">
        <f aca="true">IF(ISBLANK(OFFSET('Raw Data'!$A$3,MATCH('Data above threshold'!$A30,'Raw Data'!$B$4:$B$185,0),MATCH('Data above threshold'!CB$4,'Raw Data'!$3:$3,0)-1)),"",OFFSET('Raw Data'!$A$3,MATCH('Data above threshold'!$A30,'Raw Data'!$B$4:$B$185,0),MATCH('Data above threshold'!CB$4,'Raw Data'!$3:$3,0)-1))</f>
        <v/>
      </c>
      <c r="CC30" s="107" t="str">
        <f aca="true">IF(ISBLANK(OFFSET('Raw Data'!$A$3,MATCH('Data above threshold'!$A30,'Raw Data'!$B$4:$B$185,0),MATCH('Data above threshold'!CC$4,'Raw Data'!$3:$3,0)-1)),"",OFFSET('Raw Data'!$A$3,MATCH('Data above threshold'!$A30,'Raw Data'!$B$4:$B$185,0),MATCH('Data above threshold'!CC$4,'Raw Data'!$3:$3,0)-1))</f>
        <v/>
      </c>
      <c r="CD30" s="107" t="str">
        <f aca="true">IF(ISBLANK(OFFSET('Raw Data'!$A$3,MATCH('Data above threshold'!$A30,'Raw Data'!$B$4:$B$185,0),MATCH('Data above threshold'!CD$4,'Raw Data'!$3:$3,0)-1)),"",OFFSET('Raw Data'!$A$3,MATCH('Data above threshold'!$A30,'Raw Data'!$B$4:$B$185,0),MATCH('Data above threshold'!CD$4,'Raw Data'!$3:$3,0)-1))</f>
        <v/>
      </c>
      <c r="CE30" s="107" t="str">
        <f aca="true">IF(ISBLANK(OFFSET('Raw Data'!$A$3,MATCH('Data above threshold'!$A30,'Raw Data'!$B$4:$B$185,0),MATCH('Data above threshold'!CE$4,'Raw Data'!$3:$3,0)-1)),"",OFFSET('Raw Data'!$A$3,MATCH('Data above threshold'!$A30,'Raw Data'!$B$4:$B$185,0),MATCH('Data above threshold'!CE$4,'Raw Data'!$3:$3,0)-1))</f>
        <v/>
      </c>
      <c r="CF30" s="107" t="str">
        <f aca="true">IF(ISBLANK(OFFSET('Raw Data'!$A$3,MATCH('Data above threshold'!$A30,'Raw Data'!$B$4:$B$185,0),MATCH('Data above threshold'!CF$4,'Raw Data'!$3:$3,0)-1)),"",OFFSET('Raw Data'!$A$3,MATCH('Data above threshold'!$A30,'Raw Data'!$B$4:$B$185,0),MATCH('Data above threshold'!CF$4,'Raw Data'!$3:$3,0)-1))</f>
        <v/>
      </c>
      <c r="CG30" s="107" t="str">
        <f aca="true">IF(ISBLANK(OFFSET('Raw Data'!$A$3,MATCH('Data above threshold'!$A30,'Raw Data'!$B$4:$B$185,0),MATCH('Data above threshold'!CG$4,'Raw Data'!$3:$3,0)-1)),"",OFFSET('Raw Data'!$A$3,MATCH('Data above threshold'!$A30,'Raw Data'!$B$4:$B$185,0),MATCH('Data above threshold'!CG$4,'Raw Data'!$3:$3,0)-1))</f>
        <v/>
      </c>
      <c r="CH30" s="107" t="str">
        <f aca="true">IF(ISBLANK(OFFSET('Raw Data'!$A$3,MATCH('Data above threshold'!$A30,'Raw Data'!$B$4:$B$185,0),MATCH('Data above threshold'!CH$4,'Raw Data'!$3:$3,0)-1)),"",OFFSET('Raw Data'!$A$3,MATCH('Data above threshold'!$A30,'Raw Data'!$B$4:$B$185,0),MATCH('Data above threshold'!CH$4,'Raw Data'!$3:$3,0)-1))</f>
        <v/>
      </c>
      <c r="CI30" s="107" t="str">
        <f aca="true">IF(ISBLANK(OFFSET('Raw Data'!$A$3,MATCH('Data above threshold'!$A30,'Raw Data'!$B$4:$B$185,0),MATCH('Data above threshold'!CI$4,'Raw Data'!$3:$3,0)-1)),"",OFFSET('Raw Data'!$A$3,MATCH('Data above threshold'!$A30,'Raw Data'!$B$4:$B$185,0),MATCH('Data above threshold'!CI$4,'Raw Data'!$3:$3,0)-1))</f>
        <v/>
      </c>
      <c r="CJ30" s="107" t="str">
        <f aca="true">IF(ISBLANK(OFFSET('Raw Data'!$A$3,MATCH('Data above threshold'!$A30,'Raw Data'!$B$4:$B$185,0),MATCH('Data above threshold'!CJ$4,'Raw Data'!$3:$3,0)-1)),"",OFFSET('Raw Data'!$A$3,MATCH('Data above threshold'!$A30,'Raw Data'!$B$4:$B$185,0),MATCH('Data above threshold'!CJ$4,'Raw Data'!$3:$3,0)-1))</f>
        <v/>
      </c>
      <c r="CK30" s="107" t="str">
        <f aca="true">IF(ISBLANK(OFFSET('Raw Data'!$A$3,MATCH('Data above threshold'!$A30,'Raw Data'!$B$4:$B$185,0),MATCH('Data above threshold'!CK$4,'Raw Data'!$3:$3,0)-1)),"",OFFSET('Raw Data'!$A$3,MATCH('Data above threshold'!$A30,'Raw Data'!$B$4:$B$185,0),MATCH('Data above threshold'!CK$4,'Raw Data'!$3:$3,0)-1))</f>
        <v/>
      </c>
      <c r="CL30" s="107" t="str">
        <f aca="true">IF(ISBLANK(OFFSET('Raw Data'!$A$3,MATCH('Data above threshold'!$A30,'Raw Data'!$B$4:$B$185,0),MATCH('Data above threshold'!CL$4,'Raw Data'!$3:$3,0)-1)),"",OFFSET('Raw Data'!$A$3,MATCH('Data above threshold'!$A30,'Raw Data'!$B$4:$B$185,0),MATCH('Data above threshold'!CL$4,'Raw Data'!$3:$3,0)-1))</f>
        <v/>
      </c>
      <c r="CM30" s="107" t="str">
        <f aca="true">IF(ISBLANK(OFFSET('Raw Data'!$A$3,MATCH('Data above threshold'!$A30,'Raw Data'!$B$4:$B$185,0),MATCH('Data above threshold'!CM$4,'Raw Data'!$3:$3,0)-1)),"",OFFSET('Raw Data'!$A$3,MATCH('Data above threshold'!$A30,'Raw Data'!$B$4:$B$185,0),MATCH('Data above threshold'!CM$4,'Raw Data'!$3:$3,0)-1))</f>
        <v/>
      </c>
      <c r="CN30" s="107" t="str">
        <f aca="true">IF(ISBLANK(OFFSET('Raw Data'!$A$3,MATCH('Data above threshold'!$A30,'Raw Data'!$B$4:$B$185,0),MATCH('Data above threshold'!CN$4,'Raw Data'!$3:$3,0)-1)),"",OFFSET('Raw Data'!$A$3,MATCH('Data above threshold'!$A30,'Raw Data'!$B$4:$B$185,0),MATCH('Data above threshold'!CN$4,'Raw Data'!$3:$3,0)-1))</f>
        <v/>
      </c>
      <c r="CO30" s="107" t="str">
        <f aca="true">IF(ISBLANK(OFFSET('Raw Data'!$A$3,MATCH('Data above threshold'!$A30,'Raw Data'!$B$4:$B$185,0),MATCH('Data above threshold'!CO$4,'Raw Data'!$3:$3,0)-1)),"",OFFSET('Raw Data'!$A$3,MATCH('Data above threshold'!$A30,'Raw Data'!$B$4:$B$185,0),MATCH('Data above threshold'!CO$4,'Raw Data'!$3:$3,0)-1))</f>
        <v/>
      </c>
      <c r="CP30" s="107" t="str">
        <f aca="true">IF(ISBLANK(OFFSET('Raw Data'!$A$3,MATCH('Data above threshold'!$A30,'Raw Data'!$B$4:$B$185,0),MATCH('Data above threshold'!CP$4,'Raw Data'!$3:$3,0)-1)),"",OFFSET('Raw Data'!$A$3,MATCH('Data above threshold'!$A30,'Raw Data'!$B$4:$B$185,0),MATCH('Data above threshold'!CP$4,'Raw Data'!$3:$3,0)-1))</f>
        <v/>
      </c>
      <c r="CQ30" s="107" t="str">
        <f aca="true">IF(ISBLANK(OFFSET('Raw Data'!$A$3,MATCH('Data above threshold'!$A30,'Raw Data'!$B$4:$B$185,0),MATCH('Data above threshold'!CQ$4,'Raw Data'!$3:$3,0)-1)),"",OFFSET('Raw Data'!$A$3,MATCH('Data above threshold'!$A30,'Raw Data'!$B$4:$B$185,0),MATCH('Data above threshold'!CQ$4,'Raw Data'!$3:$3,0)-1))</f>
        <v/>
      </c>
      <c r="CR30" s="107" t="str">
        <f aca="true">IF(ISBLANK(OFFSET('Raw Data'!$A$3,MATCH('Data above threshold'!$A30,'Raw Data'!$B$4:$B$185,0),MATCH('Data above threshold'!CR$4,'Raw Data'!$3:$3,0)-1)),"",OFFSET('Raw Data'!$A$3,MATCH('Data above threshold'!$A30,'Raw Data'!$B$4:$B$185,0),MATCH('Data above threshold'!CR$4,'Raw Data'!$3:$3,0)-1))</f>
        <v/>
      </c>
    </row>
    <row r="31" s="103" customFormat="true" ht="15.5" hidden="false" customHeight="false" outlineLevel="0" collapsed="false">
      <c r="A31" s="107" t="n">
        <v>1321</v>
      </c>
      <c r="B31" s="107" t="n">
        <v>4</v>
      </c>
      <c r="C31" s="107" t="str">
        <f aca="true">IF(ISBLANK(OFFSET('Raw Data'!$A$3,MATCH('Data above threshold'!$A31,'Raw Data'!$B$4:$B$185,0),MATCH('Data above threshold'!C$4,'Raw Data'!$3:$3,0)-1)),"",OFFSET('Raw Data'!$A$3,MATCH('Data above threshold'!$A31,'Raw Data'!$B$4:$B$185,0),MATCH('Data above threshold'!C$4,'Raw Data'!$3:$3,0)-1))</f>
        <v/>
      </c>
      <c r="D31" s="107" t="str">
        <f aca="true">IF(ISBLANK(OFFSET('Raw Data'!$A$3,MATCH('Data above threshold'!$A31,'Raw Data'!$B$4:$B$185,0),MATCH('Data above threshold'!D$4,'Raw Data'!$3:$3,0)-1)),"",OFFSET('Raw Data'!$A$3,MATCH('Data above threshold'!$A31,'Raw Data'!$B$4:$B$185,0),MATCH('Data above threshold'!D$4,'Raw Data'!$3:$3,0)-1))</f>
        <v>Global Enabling Trade Report </v>
      </c>
      <c r="E31" s="107" t="str">
        <f aca="true">IF(ISBLANK(OFFSET('Raw Data'!$A$3,MATCH('Data above threshold'!$A31,'Raw Data'!$B$4:$B$185,0),MATCH('Data above threshold'!E$4,'Raw Data'!$3:$3,0)-1)),"",OFFSET('Raw Data'!$A$3,MATCH('Data above threshold'!$A31,'Raw Data'!$B$4:$B$185,0),MATCH('Data above threshold'!E$4,'Raw Data'!$3:$3,0)-1))</f>
        <v/>
      </c>
      <c r="F31" s="107" t="n">
        <f aca="true">IF(ISBLANK(OFFSET('Raw Data'!$A$3,MATCH('Data above threshold'!$A31,'Raw Data'!$B$4:$B$185,0),MATCH('Data above threshold'!F$4,'Raw Data'!$3:$3,0)-1)),"",OFFSET('Raw Data'!$A$3,MATCH('Data above threshold'!$A31,'Raw Data'!$B$4:$B$185,0),MATCH('Data above threshold'!F$4,'Raw Data'!$3:$3,0)-1))</f>
        <v>2016</v>
      </c>
      <c r="G31" s="107" t="str">
        <f aca="true">IF(ISBLANK(OFFSET('Raw Data'!$A$3,MATCH('Data above threshold'!$A31,'Raw Data'!$B$4:$B$185,0),MATCH('Data above threshold'!G$4,'Raw Data'!$3:$3,0)-1)),"",OFFSET('Raw Data'!$A$3,MATCH('Data above threshold'!$A31,'Raw Data'!$B$4:$B$185,0),MATCH('Data above threshold'!G$4,'Raw Data'!$3:$3,0)-1))</f>
        <v/>
      </c>
      <c r="H31" s="107" t="str">
        <f aca="true">IF(ISBLANK(OFFSET('Raw Data'!$A$3,MATCH('Data above threshold'!$A31,'Raw Data'!$B$4:$B$185,0),MATCH('Data above threshold'!H$4,'Raw Data'!$3:$3,0)-1)),"",OFFSET('Raw Data'!$A$3,MATCH('Data above threshold'!$A31,'Raw Data'!$B$4:$B$185,0),MATCH('Data above threshold'!H$4,'Raw Data'!$3:$3,0)-1))</f>
        <v>World Economic Forum</v>
      </c>
      <c r="I31" s="107" t="str">
        <f aca="true">IF(ISBLANK(OFFSET('Raw Data'!$A$3,MATCH('Data above threshold'!$A31,'Raw Data'!$B$4:$B$185,0),MATCH('Data above threshold'!I$4,'Raw Data'!$3:$3,0)-1)),"",OFFSET('Raw Data'!$A$3,MATCH('Data above threshold'!$A31,'Raw Data'!$B$4:$B$185,0),MATCH('Data above threshold'!I$4,'Raw Data'!$3:$3,0)-1))</f>
        <v/>
      </c>
      <c r="J31" s="107" t="str">
        <f aca="true">IF(ISBLANK(OFFSET('Raw Data'!$A$3,MATCH('Data above threshold'!$A31,'Raw Data'!$B$4:$B$185,0),MATCH('Data above threshold'!J$4,'Raw Data'!$3:$3,0)-1)),"",OFFSET('Raw Data'!$A$3,MATCH('Data above threshold'!$A31,'Raw Data'!$B$4:$B$185,0),MATCH('Data above threshold'!J$4,'Raw Data'!$3:$3,0)-1))</f>
        <v>Score 1-7</v>
      </c>
      <c r="K31" s="107" t="str">
        <f aca="true">IF(ISBLANK(OFFSET('Raw Data'!$A$3,MATCH('Data above threshold'!$A31,'Raw Data'!$B$4:$B$185,0),MATCH('Data above threshold'!K$4,'Raw Data'!$3:$3,0)-1)),"",OFFSET('Raw Data'!$A$3,MATCH('Data above threshold'!$A31,'Raw Data'!$B$4:$B$185,0),MATCH('Data above threshold'!K$4,'Raw Data'!$3:$3,0)-1))</f>
        <v>Plus</v>
      </c>
      <c r="L31" s="107" t="str">
        <f aca="true">IF(ISBLANK(OFFSET('Raw Data'!$A$3,MATCH('Data above threshold'!$A31,'Raw Data'!$B$4:$B$185,0),MATCH('Data above threshold'!L$4,'Raw Data'!$3:$3,0)-1)),"",OFFSET('Raw Data'!$A$3,MATCH('Data above threshold'!$A31,'Raw Data'!$B$4:$B$185,0),MATCH('Data above threshold'!L$4,'Raw Data'!$3:$3,0)-1))</f>
        <v>https://reports.weforum.org/global-enabling-trade-report-2016/downloads-page/</v>
      </c>
      <c r="M31" s="105" t="n">
        <f aca="false" t="array" ref="M31:M31">IFERROR(SKEW(IF(ISNUMBER(Q31:CR31),Q31:CR31,"")),"")</f>
        <v>-0.211200111078699</v>
      </c>
      <c r="N31" s="107" t="n">
        <v>0</v>
      </c>
      <c r="O31" s="107" t="str">
        <f aca="true">IF(ISBLANK(OFFSET('Raw Data'!$A$3,MATCH('Data above threshold'!$A31,'Raw Data'!$B$4:$B$185,0),MATCH('Data above threshold'!O$4,'Raw Data'!$3:$3,0)-1)),"",OFFSET('Raw Data'!$A$3,MATCH('Data above threshold'!$A31,'Raw Data'!$B$4:$B$185,0),MATCH('Data above threshold'!O$4,'Raw Data'!$3:$3,0)-1))</f>
        <v/>
      </c>
      <c r="P31" s="106" t="n">
        <f aca="false" t="array" ref="P31:P31">IF(B31&lt;4,"",1-IFERROR(SUM(ISNUMBER(Q31:CR31)*(1-$Q$3:$CR$3))/COUNTIF($Q$3:$CR$3,0),0))</f>
        <v>0.125</v>
      </c>
      <c r="Q31" s="107" t="n">
        <f aca="true">IF(ISBLANK(OFFSET('Raw Data'!$A$3,MATCH('Data above threshold'!$A31,'Raw Data'!$B$4:$B$185,0),MATCH('Data above threshold'!Q$4,'Raw Data'!$3:$3,0)-1)),"",OFFSET('Raw Data'!$A$3,MATCH('Data above threshold'!$A31,'Raw Data'!$B$4:$B$185,0),MATCH('Data above threshold'!Q$4,'Raw Data'!$3:$3,0)-1))</f>
        <v>3.98</v>
      </c>
      <c r="R31" s="107" t="n">
        <f aca="true">IF(ISBLANK(OFFSET('Raw Data'!$A$3,MATCH('Data above threshold'!$A31,'Raw Data'!$B$4:$B$185,0),MATCH('Data above threshold'!R$4,'Raw Data'!$3:$3,0)-1)),"",OFFSET('Raw Data'!$A$3,MATCH('Data above threshold'!$A31,'Raw Data'!$B$4:$B$185,0),MATCH('Data above threshold'!R$4,'Raw Data'!$3:$3,0)-1))</f>
        <v>5.1</v>
      </c>
      <c r="S31" s="107" t="n">
        <f aca="true">IF(ISBLANK(OFFSET('Raw Data'!$A$3,MATCH('Data above threshold'!$A31,'Raw Data'!$B$4:$B$185,0),MATCH('Data above threshold'!S$4,'Raw Data'!$3:$3,0)-1)),"",OFFSET('Raw Data'!$A$3,MATCH('Data above threshold'!$A31,'Raw Data'!$B$4:$B$185,0),MATCH('Data above threshold'!S$4,'Raw Data'!$3:$3,0)-1))</f>
        <v>5.52</v>
      </c>
      <c r="T31" s="107" t="n">
        <f aca="true">IF(ISBLANK(OFFSET('Raw Data'!$A$3,MATCH('Data above threshold'!$A31,'Raw Data'!$B$4:$B$185,0),MATCH('Data above threshold'!T$4,'Raw Data'!$3:$3,0)-1)),"",OFFSET('Raw Data'!$A$3,MATCH('Data above threshold'!$A31,'Raw Data'!$B$4:$B$185,0),MATCH('Data above threshold'!T$4,'Raw Data'!$3:$3,0)-1))</f>
        <v>5.45</v>
      </c>
      <c r="U31" s="107" t="n">
        <f aca="true">IF(ISBLANK(OFFSET('Raw Data'!$A$3,MATCH('Data above threshold'!$A31,'Raw Data'!$B$4:$B$185,0),MATCH('Data above threshold'!U$4,'Raw Data'!$3:$3,0)-1)),"",OFFSET('Raw Data'!$A$3,MATCH('Data above threshold'!$A31,'Raw Data'!$B$4:$B$185,0),MATCH('Data above threshold'!U$4,'Raw Data'!$3:$3,0)-1))</f>
        <v>3.48</v>
      </c>
      <c r="V31" s="107" t="n">
        <f aca="true">IF(ISBLANK(OFFSET('Raw Data'!$A$3,MATCH('Data above threshold'!$A31,'Raw Data'!$B$4:$B$185,0),MATCH('Data above threshold'!V$4,'Raw Data'!$3:$3,0)-1)),"",OFFSET('Raw Data'!$A$3,MATCH('Data above threshold'!$A31,'Raw Data'!$B$4:$B$185,0),MATCH('Data above threshold'!V$4,'Raw Data'!$3:$3,0)-1))</f>
        <v>3.98</v>
      </c>
      <c r="W31" s="107" t="n">
        <f aca="true">IF(ISBLANK(OFFSET('Raw Data'!$A$3,MATCH('Data above threshold'!$A31,'Raw Data'!$B$4:$B$185,0),MATCH('Data above threshold'!W$4,'Raw Data'!$3:$3,0)-1)),"",OFFSET('Raw Data'!$A$3,MATCH('Data above threshold'!$A31,'Raw Data'!$B$4:$B$185,0),MATCH('Data above threshold'!W$4,'Raw Data'!$3:$3,0)-1))</f>
        <v>3.8</v>
      </c>
      <c r="X31" s="107" t="n">
        <f aca="true">IF(ISBLANK(OFFSET('Raw Data'!$A$3,MATCH('Data above threshold'!$A31,'Raw Data'!$B$4:$B$185,0),MATCH('Data above threshold'!X$4,'Raw Data'!$3:$3,0)-1)),"",OFFSET('Raw Data'!$A$3,MATCH('Data above threshold'!$A31,'Raw Data'!$B$4:$B$185,0),MATCH('Data above threshold'!X$4,'Raw Data'!$3:$3,0)-1))</f>
        <v>5.15</v>
      </c>
      <c r="Y31" s="107" t="n">
        <f aca="true">IF(ISBLANK(OFFSET('Raw Data'!$A$3,MATCH('Data above threshold'!$A31,'Raw Data'!$B$4:$B$185,0),MATCH('Data above threshold'!Y$4,'Raw Data'!$3:$3,0)-1)),"",OFFSET('Raw Data'!$A$3,MATCH('Data above threshold'!$A31,'Raw Data'!$B$4:$B$185,0),MATCH('Data above threshold'!Y$4,'Raw Data'!$3:$3,0)-1))</f>
        <v>5.45</v>
      </c>
      <c r="Z31" s="107" t="n">
        <f aca="true">IF(ISBLANK(OFFSET('Raw Data'!$A$3,MATCH('Data above threshold'!$A31,'Raw Data'!$B$4:$B$185,0),MATCH('Data above threshold'!Z$4,'Raw Data'!$3:$3,0)-1)),"",OFFSET('Raw Data'!$A$3,MATCH('Data above threshold'!$A31,'Raw Data'!$B$4:$B$185,0),MATCH('Data above threshold'!Z$4,'Raw Data'!$3:$3,0)-1))</f>
        <v>5.26</v>
      </c>
      <c r="AA31" s="107" t="n">
        <f aca="true">IF(ISBLANK(OFFSET('Raw Data'!$A$3,MATCH('Data above threshold'!$A31,'Raw Data'!$B$4:$B$185,0),MATCH('Data above threshold'!AA$4,'Raw Data'!$3:$3,0)-1)),"",OFFSET('Raw Data'!$A$3,MATCH('Data above threshold'!$A31,'Raw Data'!$B$4:$B$185,0),MATCH('Data above threshold'!AA$4,'Raw Data'!$3:$3,0)-1))</f>
        <v>4.49</v>
      </c>
      <c r="AB31" s="107" t="n">
        <f aca="true">IF(ISBLANK(OFFSET('Raw Data'!$A$3,MATCH('Data above threshold'!$A31,'Raw Data'!$B$4:$B$185,0),MATCH('Data above threshold'!AB$4,'Raw Data'!$3:$3,0)-1)),"",OFFSET('Raw Data'!$A$3,MATCH('Data above threshold'!$A31,'Raw Data'!$B$4:$B$185,0),MATCH('Data above threshold'!AB$4,'Raw Data'!$3:$3,0)-1))</f>
        <v>3.03</v>
      </c>
      <c r="AC31" s="107" t="n">
        <f aca="true">IF(ISBLANK(OFFSET('Raw Data'!$A$3,MATCH('Data above threshold'!$A31,'Raw Data'!$B$4:$B$185,0),MATCH('Data above threshold'!AC$4,'Raw Data'!$3:$3,0)-1)),"",OFFSET('Raw Data'!$A$3,MATCH('Data above threshold'!$A31,'Raw Data'!$B$4:$B$185,0),MATCH('Data above threshold'!AC$4,'Raw Data'!$3:$3,0)-1))</f>
        <v>4.1</v>
      </c>
      <c r="AD31" s="107" t="e">
        <f aca="true">IF(ISBLANK(OFFSET('Raw Data'!$A$3,MATCH('Data above threshold'!$A31,'Raw Data'!$B$4:$B$185,0),MATCH('Data above threshold'!AD$4,'Raw Data'!$3:$3,0)-1)),"",OFFSET('Raw Data'!$A$3,MATCH('Data above threshold'!$A31,'Raw Data'!$B$4:$B$185,0),MATCH('Data above threshold'!AD$4,'Raw Data'!$3:$3,0)-1))</f>
        <v>#N/A</v>
      </c>
      <c r="AE31" s="107" t="n">
        <f aca="true">IF(ISBLANK(OFFSET('Raw Data'!$A$3,MATCH('Data above threshold'!$A31,'Raw Data'!$B$4:$B$185,0),MATCH('Data above threshold'!AE$4,'Raw Data'!$3:$3,0)-1)),"",OFFSET('Raw Data'!$A$3,MATCH('Data above threshold'!$A31,'Raw Data'!$B$4:$B$185,0),MATCH('Data above threshold'!AE$4,'Raw Data'!$3:$3,0)-1))</f>
        <v>4.52</v>
      </c>
      <c r="AF31" s="107" t="n">
        <f aca="true">IF(ISBLANK(OFFSET('Raw Data'!$A$3,MATCH('Data above threshold'!$A31,'Raw Data'!$B$4:$B$185,0),MATCH('Data above threshold'!AF$4,'Raw Data'!$3:$3,0)-1)),"",OFFSET('Raw Data'!$A$3,MATCH('Data above threshold'!$A31,'Raw Data'!$B$4:$B$185,0),MATCH('Data above threshold'!AF$4,'Raw Data'!$3:$3,0)-1))</f>
        <v>4.61</v>
      </c>
      <c r="AG31" s="107" t="n">
        <f aca="true">IF(ISBLANK(OFFSET('Raw Data'!$A$3,MATCH('Data above threshold'!$A31,'Raw Data'!$B$4:$B$185,0),MATCH('Data above threshold'!AG$4,'Raw Data'!$3:$3,0)-1)),"",OFFSET('Raw Data'!$A$3,MATCH('Data above threshold'!$A31,'Raw Data'!$B$4:$B$185,0),MATCH('Data above threshold'!AG$4,'Raw Data'!$3:$3,0)-1))</f>
        <v>5.49</v>
      </c>
      <c r="AH31" s="107" t="n">
        <f aca="true">IF(ISBLANK(OFFSET('Raw Data'!$A$3,MATCH('Data above threshold'!$A31,'Raw Data'!$B$4:$B$185,0),MATCH('Data above threshold'!AH$4,'Raw Data'!$3:$3,0)-1)),"",OFFSET('Raw Data'!$A$3,MATCH('Data above threshold'!$A31,'Raw Data'!$B$4:$B$185,0),MATCH('Data above threshold'!AH$4,'Raw Data'!$3:$3,0)-1))</f>
        <v>5.42</v>
      </c>
      <c r="AI31" s="107" t="n">
        <f aca="true">IF(ISBLANK(OFFSET('Raw Data'!$A$3,MATCH('Data above threshold'!$A31,'Raw Data'!$B$4:$B$185,0),MATCH('Data above threshold'!AI$4,'Raw Data'!$3:$3,0)-1)),"",OFFSET('Raw Data'!$A$3,MATCH('Data above threshold'!$A31,'Raw Data'!$B$4:$B$185,0),MATCH('Data above threshold'!AI$4,'Raw Data'!$3:$3,0)-1))</f>
        <v>4.2</v>
      </c>
      <c r="AJ31" s="107" t="n">
        <f aca="true">IF(ISBLANK(OFFSET('Raw Data'!$A$3,MATCH('Data above threshold'!$A31,'Raw Data'!$B$4:$B$185,0),MATCH('Data above threshold'!AJ$4,'Raw Data'!$3:$3,0)-1)),"",OFFSET('Raw Data'!$A$3,MATCH('Data above threshold'!$A31,'Raw Data'!$B$4:$B$185,0),MATCH('Data above threshold'!AJ$4,'Raw Data'!$3:$3,0)-1))</f>
        <v>3.51</v>
      </c>
      <c r="AK31" s="107" t="n">
        <f aca="true">IF(ISBLANK(OFFSET('Raw Data'!$A$3,MATCH('Data above threshold'!$A31,'Raw Data'!$B$4:$B$185,0),MATCH('Data above threshold'!AK$4,'Raw Data'!$3:$3,0)-1)),"",OFFSET('Raw Data'!$A$3,MATCH('Data above threshold'!$A31,'Raw Data'!$B$4:$B$185,0),MATCH('Data above threshold'!AK$4,'Raw Data'!$3:$3,0)-1))</f>
        <v>4.14</v>
      </c>
      <c r="AL31" s="107" t="n">
        <f aca="true">IF(ISBLANK(OFFSET('Raw Data'!$A$3,MATCH('Data above threshold'!$A31,'Raw Data'!$B$4:$B$185,0),MATCH('Data above threshold'!AL$4,'Raw Data'!$3:$3,0)-1)),"",OFFSET('Raw Data'!$A$3,MATCH('Data above threshold'!$A31,'Raw Data'!$B$4:$B$185,0),MATCH('Data above threshold'!AL$4,'Raw Data'!$3:$3,0)-1))</f>
        <v>5.28</v>
      </c>
      <c r="AM31" s="107" t="n">
        <f aca="true">IF(ISBLANK(OFFSET('Raw Data'!$A$3,MATCH('Data above threshold'!$A31,'Raw Data'!$B$4:$B$185,0),MATCH('Data above threshold'!AM$4,'Raw Data'!$3:$3,0)-1)),"",OFFSET('Raw Data'!$A$3,MATCH('Data above threshold'!$A31,'Raw Data'!$B$4:$B$185,0),MATCH('Data above threshold'!AM$4,'Raw Data'!$3:$3,0)-1))</f>
        <v>5.6</v>
      </c>
      <c r="AN31" s="107" t="e">
        <f aca="true">IF(ISBLANK(OFFSET('Raw Data'!$A$3,MATCH('Data above threshold'!$A31,'Raw Data'!$B$4:$B$185,0),MATCH('Data above threshold'!AN$4,'Raw Data'!$3:$3,0)-1)),"",OFFSET('Raw Data'!$A$3,MATCH('Data above threshold'!$A31,'Raw Data'!$B$4:$B$185,0),MATCH('Data above threshold'!AN$4,'Raw Data'!$3:$3,0)-1))</f>
        <v>#N/A</v>
      </c>
      <c r="AO31" s="107" t="n">
        <f aca="true">IF(ISBLANK(OFFSET('Raw Data'!$A$3,MATCH('Data above threshold'!$A31,'Raw Data'!$B$4:$B$185,0),MATCH('Data above threshold'!AO$4,'Raw Data'!$3:$3,0)-1)),"",OFFSET('Raw Data'!$A$3,MATCH('Data above threshold'!$A31,'Raw Data'!$B$4:$B$185,0),MATCH('Data above threshold'!AO$4,'Raw Data'!$3:$3,0)-1))</f>
        <v>5.37</v>
      </c>
      <c r="AP31" s="107" t="n">
        <f aca="true">IF(ISBLANK(OFFSET('Raw Data'!$A$3,MATCH('Data above threshold'!$A31,'Raw Data'!$B$4:$B$185,0),MATCH('Data above threshold'!AP$4,'Raw Data'!$3:$3,0)-1)),"",OFFSET('Raw Data'!$A$3,MATCH('Data above threshold'!$A31,'Raw Data'!$B$4:$B$185,0),MATCH('Data above threshold'!AP$4,'Raw Data'!$3:$3,0)-1))</f>
        <v>5.52</v>
      </c>
      <c r="AQ31" s="107" t="n">
        <f aca="true">IF(ISBLANK(OFFSET('Raw Data'!$A$3,MATCH('Data above threshold'!$A31,'Raw Data'!$B$4:$B$185,0),MATCH('Data above threshold'!AQ$4,'Raw Data'!$3:$3,0)-1)),"",OFFSET('Raw Data'!$A$3,MATCH('Data above threshold'!$A31,'Raw Data'!$B$4:$B$185,0),MATCH('Data above threshold'!AQ$4,'Raw Data'!$3:$3,0)-1))</f>
        <v>3.93</v>
      </c>
      <c r="AR31" s="107" t="e">
        <f aca="true">IF(ISBLANK(OFFSET('Raw Data'!$A$3,MATCH('Data above threshold'!$A31,'Raw Data'!$B$4:$B$185,0),MATCH('Data above threshold'!AR$4,'Raw Data'!$3:$3,0)-1)),"",OFFSET('Raw Data'!$A$3,MATCH('Data above threshold'!$A31,'Raw Data'!$B$4:$B$185,0),MATCH('Data above threshold'!AR$4,'Raw Data'!$3:$3,0)-1))</f>
        <v>#N/A</v>
      </c>
      <c r="AS31" s="107" t="n">
        <f aca="true">IF(ISBLANK(OFFSET('Raw Data'!$A$3,MATCH('Data above threshold'!$A31,'Raw Data'!$B$4:$B$185,0),MATCH('Data above threshold'!AS$4,'Raw Data'!$3:$3,0)-1)),"",OFFSET('Raw Data'!$A$3,MATCH('Data above threshold'!$A31,'Raw Data'!$B$4:$B$185,0),MATCH('Data above threshold'!AS$4,'Raw Data'!$3:$3,0)-1))</f>
        <v>4.55</v>
      </c>
      <c r="AT31" s="107" t="e">
        <f aca="true">IF(ISBLANK(OFFSET('Raw Data'!$A$3,MATCH('Data above threshold'!$A31,'Raw Data'!$B$4:$B$185,0),MATCH('Data above threshold'!AT$4,'Raw Data'!$3:$3,0)-1)),"",OFFSET('Raw Data'!$A$3,MATCH('Data above threshold'!$A31,'Raw Data'!$B$4:$B$185,0),MATCH('Data above threshold'!AT$4,'Raw Data'!$3:$3,0)-1))</f>
        <v>#N/A</v>
      </c>
      <c r="AU31" s="107" t="n">
        <f aca="true">IF(ISBLANK(OFFSET('Raw Data'!$A$3,MATCH('Data above threshold'!$A31,'Raw Data'!$B$4:$B$185,0),MATCH('Data above threshold'!AU$4,'Raw Data'!$3:$3,0)-1)),"",OFFSET('Raw Data'!$A$3,MATCH('Data above threshold'!$A31,'Raw Data'!$B$4:$B$185,0),MATCH('Data above threshold'!AU$4,'Raw Data'!$3:$3,0)-1))</f>
        <v>4.76</v>
      </c>
      <c r="AV31" s="107" t="n">
        <f aca="true">IF(ISBLANK(OFFSET('Raw Data'!$A$3,MATCH('Data above threshold'!$A31,'Raw Data'!$B$4:$B$185,0),MATCH('Data above threshold'!AV$4,'Raw Data'!$3:$3,0)-1)),"",OFFSET('Raw Data'!$A$3,MATCH('Data above threshold'!$A31,'Raw Data'!$B$4:$B$185,0),MATCH('Data above threshold'!AV$4,'Raw Data'!$3:$3,0)-1))</f>
        <v>4.3</v>
      </c>
      <c r="AW31" s="107" t="n">
        <f aca="true">IF(ISBLANK(OFFSET('Raw Data'!$A$3,MATCH('Data above threshold'!$A31,'Raw Data'!$B$4:$B$185,0),MATCH('Data above threshold'!AW$4,'Raw Data'!$3:$3,0)-1)),"",OFFSET('Raw Data'!$A$3,MATCH('Data above threshold'!$A31,'Raw Data'!$B$4:$B$185,0),MATCH('Data above threshold'!AW$4,'Raw Data'!$3:$3,0)-1))</f>
        <v>3.91</v>
      </c>
      <c r="AX31" s="107" t="n">
        <f aca="true">IF(ISBLANK(OFFSET('Raw Data'!$A$3,MATCH('Data above threshold'!$A31,'Raw Data'!$B$4:$B$185,0),MATCH('Data above threshold'!AX$4,'Raw Data'!$3:$3,0)-1)),"",OFFSET('Raw Data'!$A$3,MATCH('Data above threshold'!$A31,'Raw Data'!$B$4:$B$185,0),MATCH('Data above threshold'!AX$4,'Raw Data'!$3:$3,0)-1))</f>
        <v>5.27</v>
      </c>
      <c r="AY31" s="107" t="n">
        <f aca="true">IF(ISBLANK(OFFSET('Raw Data'!$A$3,MATCH('Data above threshold'!$A31,'Raw Data'!$B$4:$B$185,0),MATCH('Data above threshold'!AY$4,'Raw Data'!$3:$3,0)-1)),"",OFFSET('Raw Data'!$A$3,MATCH('Data above threshold'!$A31,'Raw Data'!$B$4:$B$185,0),MATCH('Data above threshold'!AY$4,'Raw Data'!$3:$3,0)-1))</f>
        <v>4.91</v>
      </c>
      <c r="AZ31" s="107" t="n">
        <f aca="true">IF(ISBLANK(OFFSET('Raw Data'!$A$3,MATCH('Data above threshold'!$A31,'Raw Data'!$B$4:$B$185,0),MATCH('Data above threshold'!AZ$4,'Raw Data'!$3:$3,0)-1)),"",OFFSET('Raw Data'!$A$3,MATCH('Data above threshold'!$A31,'Raw Data'!$B$4:$B$185,0),MATCH('Data above threshold'!AZ$4,'Raw Data'!$3:$3,0)-1))</f>
        <v>4.03</v>
      </c>
      <c r="BA31" s="107" t="n">
        <f aca="true">IF(ISBLANK(OFFSET('Raw Data'!$A$3,MATCH('Data above threshold'!$A31,'Raw Data'!$B$4:$B$185,0),MATCH('Data above threshold'!BA$4,'Raw Data'!$3:$3,0)-1)),"",OFFSET('Raw Data'!$A$3,MATCH('Data above threshold'!$A31,'Raw Data'!$B$4:$B$185,0),MATCH('Data above threshold'!BA$4,'Raw Data'!$3:$3,0)-1))</f>
        <v>5.28</v>
      </c>
      <c r="BB31" s="107" t="n">
        <f aca="true">IF(ISBLANK(OFFSET('Raw Data'!$A$3,MATCH('Data above threshold'!$A31,'Raw Data'!$B$4:$B$185,0),MATCH('Data above threshold'!BB$4,'Raw Data'!$3:$3,0)-1)),"",OFFSET('Raw Data'!$A$3,MATCH('Data above threshold'!$A31,'Raw Data'!$B$4:$B$185,0),MATCH('Data above threshold'!BB$4,'Raw Data'!$3:$3,0)-1))</f>
        <v>4.2</v>
      </c>
      <c r="BC31" s="107" t="n">
        <f aca="true">IF(ISBLANK(OFFSET('Raw Data'!$A$3,MATCH('Data above threshold'!$A31,'Raw Data'!$B$4:$B$185,0),MATCH('Data above threshold'!BC$4,'Raw Data'!$3:$3,0)-1)),"",OFFSET('Raw Data'!$A$3,MATCH('Data above threshold'!$A31,'Raw Data'!$B$4:$B$185,0),MATCH('Data above threshold'!BC$4,'Raw Data'!$3:$3,0)-1))</f>
        <v>5.04</v>
      </c>
      <c r="BD31" s="107" t="n">
        <f aca="true">IF(ISBLANK(OFFSET('Raw Data'!$A$3,MATCH('Data above threshold'!$A31,'Raw Data'!$B$4:$B$185,0),MATCH('Data above threshold'!BD$4,'Raw Data'!$3:$3,0)-1)),"",OFFSET('Raw Data'!$A$3,MATCH('Data above threshold'!$A31,'Raw Data'!$B$4:$B$185,0),MATCH('Data above threshold'!BD$4,'Raw Data'!$3:$3,0)-1))</f>
        <v>4.03</v>
      </c>
      <c r="BE31" s="107" t="n">
        <f aca="true">IF(ISBLANK(OFFSET('Raw Data'!$A$3,MATCH('Data above threshold'!$A31,'Raw Data'!$B$4:$B$185,0),MATCH('Data above threshold'!BE$4,'Raw Data'!$3:$3,0)-1)),"",OFFSET('Raw Data'!$A$3,MATCH('Data above threshold'!$A31,'Raw Data'!$B$4:$B$185,0),MATCH('Data above threshold'!BE$4,'Raw Data'!$3:$3,0)-1))</f>
        <v>4.55</v>
      </c>
      <c r="BF31" s="107" t="n">
        <f aca="true">IF(ISBLANK(OFFSET('Raw Data'!$A$3,MATCH('Data above threshold'!$A31,'Raw Data'!$B$4:$B$185,0),MATCH('Data above threshold'!BF$4,'Raw Data'!$3:$3,0)-1)),"",OFFSET('Raw Data'!$A$3,MATCH('Data above threshold'!$A31,'Raw Data'!$B$4:$B$185,0),MATCH('Data above threshold'!BF$4,'Raw Data'!$3:$3,0)-1))</f>
        <v>3.71</v>
      </c>
      <c r="BG31" s="107" t="n">
        <f aca="true">IF(ISBLANK(OFFSET('Raw Data'!$A$3,MATCH('Data above threshold'!$A31,'Raw Data'!$B$4:$B$185,0),MATCH('Data above threshold'!BG$4,'Raw Data'!$3:$3,0)-1)),"",OFFSET('Raw Data'!$A$3,MATCH('Data above threshold'!$A31,'Raw Data'!$B$4:$B$185,0),MATCH('Data above threshold'!BG$4,'Raw Data'!$3:$3,0)-1))</f>
        <v>4.95</v>
      </c>
      <c r="BH31" s="107" t="e">
        <f aca="true">IF(ISBLANK(OFFSET('Raw Data'!$A$3,MATCH('Data above threshold'!$A31,'Raw Data'!$B$4:$B$185,0),MATCH('Data above threshold'!BH$4,'Raw Data'!$3:$3,0)-1)),"",OFFSET('Raw Data'!$A$3,MATCH('Data above threshold'!$A31,'Raw Data'!$B$4:$B$185,0),MATCH('Data above threshold'!BH$4,'Raw Data'!$3:$3,0)-1))</f>
        <v>#N/A</v>
      </c>
      <c r="BI31" s="107" t="n">
        <f aca="true">IF(ISBLANK(OFFSET('Raw Data'!$A$3,MATCH('Data above threshold'!$A31,'Raw Data'!$B$4:$B$185,0),MATCH('Data above threshold'!BI$4,'Raw Data'!$3:$3,0)-1)),"",OFFSET('Raw Data'!$A$3,MATCH('Data above threshold'!$A31,'Raw Data'!$B$4:$B$185,0),MATCH('Data above threshold'!BI$4,'Raw Data'!$3:$3,0)-1))</f>
        <v>3.88</v>
      </c>
      <c r="BJ31" s="107" t="n">
        <f aca="true">IF(ISBLANK(OFFSET('Raw Data'!$A$3,MATCH('Data above threshold'!$A31,'Raw Data'!$B$4:$B$185,0),MATCH('Data above threshold'!BJ$4,'Raw Data'!$3:$3,0)-1)),"",OFFSET('Raw Data'!$A$3,MATCH('Data above threshold'!$A31,'Raw Data'!$B$4:$B$185,0),MATCH('Data above threshold'!BJ$4,'Raw Data'!$3:$3,0)-1))</f>
        <v>4.89</v>
      </c>
      <c r="BK31" s="107" t="n">
        <f aca="true">IF(ISBLANK(OFFSET('Raw Data'!$A$3,MATCH('Data above threshold'!$A31,'Raw Data'!$B$4:$B$185,0),MATCH('Data above threshold'!BK$4,'Raw Data'!$3:$3,0)-1)),"",OFFSET('Raw Data'!$A$3,MATCH('Data above threshold'!$A31,'Raw Data'!$B$4:$B$185,0),MATCH('Data above threshold'!BK$4,'Raw Data'!$3:$3,0)-1))</f>
        <v>4.9</v>
      </c>
      <c r="BL31" s="107" t="n">
        <f aca="true">IF(ISBLANK(OFFSET('Raw Data'!$A$3,MATCH('Data above threshold'!$A31,'Raw Data'!$B$4:$B$185,0),MATCH('Data above threshold'!BL$4,'Raw Data'!$3:$3,0)-1)),"",OFFSET('Raw Data'!$A$3,MATCH('Data above threshold'!$A31,'Raw Data'!$B$4:$B$185,0),MATCH('Data above threshold'!BL$4,'Raw Data'!$3:$3,0)-1))</f>
        <v>4.25</v>
      </c>
      <c r="BM31" s="107" t="e">
        <f aca="true">IF(ISBLANK(OFFSET('Raw Data'!$A$3,MATCH('Data above threshold'!$A31,'Raw Data'!$B$4:$B$185,0),MATCH('Data above threshold'!BM$4,'Raw Data'!$3:$3,0)-1)),"",OFFSET('Raw Data'!$A$3,MATCH('Data above threshold'!$A31,'Raw Data'!$B$4:$B$185,0),MATCH('Data above threshold'!BM$4,'Raw Data'!$3:$3,0)-1))</f>
        <v>#N/A</v>
      </c>
      <c r="BN31" s="107" t="n">
        <f aca="true">IF(ISBLANK(OFFSET('Raw Data'!$A$3,MATCH('Data above threshold'!$A31,'Raw Data'!$B$4:$B$185,0),MATCH('Data above threshold'!BN$4,'Raw Data'!$3:$3,0)-1)),"",OFFSET('Raw Data'!$A$3,MATCH('Data above threshold'!$A31,'Raw Data'!$B$4:$B$185,0),MATCH('Data above threshold'!BN$4,'Raw Data'!$3:$3,0)-1))</f>
        <v>3.25</v>
      </c>
      <c r="BO31" s="107" t="n">
        <f aca="true">IF(ISBLANK(OFFSET('Raw Data'!$A$3,MATCH('Data above threshold'!$A31,'Raw Data'!$B$4:$B$185,0),MATCH('Data above threshold'!BO$4,'Raw Data'!$3:$3,0)-1)),"",OFFSET('Raw Data'!$A$3,MATCH('Data above threshold'!$A31,'Raw Data'!$B$4:$B$185,0),MATCH('Data above threshold'!BO$4,'Raw Data'!$3:$3,0)-1))</f>
        <v>5.7</v>
      </c>
      <c r="BP31" s="107" t="n">
        <f aca="true">IF(ISBLANK(OFFSET('Raw Data'!$A$3,MATCH('Data above threshold'!$A31,'Raw Data'!$B$4:$B$185,0),MATCH('Data above threshold'!BP$4,'Raw Data'!$3:$3,0)-1)),"",OFFSET('Raw Data'!$A$3,MATCH('Data above threshold'!$A31,'Raw Data'!$B$4:$B$185,0),MATCH('Data above threshold'!BP$4,'Raw Data'!$3:$3,0)-1))</f>
        <v>5.27</v>
      </c>
      <c r="BQ31" s="107" t="n">
        <f aca="true">IF(ISBLANK(OFFSET('Raw Data'!$A$3,MATCH('Data above threshold'!$A31,'Raw Data'!$B$4:$B$185,0),MATCH('Data above threshold'!BQ$4,'Raw Data'!$3:$3,0)-1)),"",OFFSET('Raw Data'!$A$3,MATCH('Data above threshold'!$A31,'Raw Data'!$B$4:$B$185,0),MATCH('Data above threshold'!BQ$4,'Raw Data'!$3:$3,0)-1))</f>
        <v>5.27</v>
      </c>
      <c r="BR31" s="107" t="n">
        <f aca="true">IF(ISBLANK(OFFSET('Raw Data'!$A$3,MATCH('Data above threshold'!$A31,'Raw Data'!$B$4:$B$185,0),MATCH('Data above threshold'!BR$4,'Raw Data'!$3:$3,0)-1)),"",OFFSET('Raw Data'!$A$3,MATCH('Data above threshold'!$A31,'Raw Data'!$B$4:$B$185,0),MATCH('Data above threshold'!BR$4,'Raw Data'!$3:$3,0)-1))</f>
        <v>3.51</v>
      </c>
      <c r="BS31" s="107" t="n">
        <f aca="true">IF(ISBLANK(OFFSET('Raw Data'!$A$3,MATCH('Data above threshold'!$A31,'Raw Data'!$B$4:$B$185,0),MATCH('Data above threshold'!BS$4,'Raw Data'!$3:$3,0)-1)),"",OFFSET('Raw Data'!$A$3,MATCH('Data above threshold'!$A31,'Raw Data'!$B$4:$B$185,0),MATCH('Data above threshold'!BS$4,'Raw Data'!$3:$3,0)-1))</f>
        <v>4.52</v>
      </c>
      <c r="BT31" s="107" t="n">
        <f aca="true">IF(ISBLANK(OFFSET('Raw Data'!$A$3,MATCH('Data above threshold'!$A31,'Raw Data'!$B$4:$B$185,0),MATCH('Data above threshold'!BT$4,'Raw Data'!$3:$3,0)-1)),"",OFFSET('Raw Data'!$A$3,MATCH('Data above threshold'!$A31,'Raw Data'!$B$4:$B$185,0),MATCH('Data above threshold'!BT$4,'Raw Data'!$3:$3,0)-1))</f>
        <v>4.54</v>
      </c>
      <c r="BU31" s="107" t="n">
        <f aca="true">IF(ISBLANK(OFFSET('Raw Data'!$A$3,MATCH('Data above threshold'!$A31,'Raw Data'!$B$4:$B$185,0),MATCH('Data above threshold'!BU$4,'Raw Data'!$3:$3,0)-1)),"",OFFSET('Raw Data'!$A$3,MATCH('Data above threshold'!$A31,'Raw Data'!$B$4:$B$185,0),MATCH('Data above threshold'!BU$4,'Raw Data'!$3:$3,0)-1))</f>
        <v>4.13</v>
      </c>
      <c r="BV31" s="107" t="e">
        <f aca="true">IF(ISBLANK(OFFSET('Raw Data'!$A$3,MATCH('Data above threshold'!$A31,'Raw Data'!$B$4:$B$185,0),MATCH('Data above threshold'!BV$4,'Raw Data'!$3:$3,0)-1)),"",OFFSET('Raw Data'!$A$3,MATCH('Data above threshold'!$A31,'Raw Data'!$B$4:$B$185,0),MATCH('Data above threshold'!BV$4,'Raw Data'!$3:$3,0)-1))</f>
        <v>#N/A</v>
      </c>
      <c r="BW31" s="107" t="n">
        <f aca="true">IF(ISBLANK(OFFSET('Raw Data'!$A$3,MATCH('Data above threshold'!$A31,'Raw Data'!$B$4:$B$185,0),MATCH('Data above threshold'!BW$4,'Raw Data'!$3:$3,0)-1)),"",OFFSET('Raw Data'!$A$3,MATCH('Data above threshold'!$A31,'Raw Data'!$B$4:$B$185,0),MATCH('Data above threshold'!BW$4,'Raw Data'!$3:$3,0)-1))</f>
        <v>4.96</v>
      </c>
      <c r="BX31" s="107" t="n">
        <f aca="true">IF(ISBLANK(OFFSET('Raw Data'!$A$3,MATCH('Data above threshold'!$A31,'Raw Data'!$B$4:$B$185,0),MATCH('Data above threshold'!BX$4,'Raw Data'!$3:$3,0)-1)),"",OFFSET('Raw Data'!$A$3,MATCH('Data above threshold'!$A31,'Raw Data'!$B$4:$B$185,0),MATCH('Data above threshold'!BX$4,'Raw Data'!$3:$3,0)-1))</f>
        <v>5.01</v>
      </c>
      <c r="BY31" s="107" t="n">
        <f aca="true">IF(ISBLANK(OFFSET('Raw Data'!$A$3,MATCH('Data above threshold'!$A31,'Raw Data'!$B$4:$B$185,0),MATCH('Data above threshold'!BY$4,'Raw Data'!$3:$3,0)-1)),"",OFFSET('Raw Data'!$A$3,MATCH('Data above threshold'!$A31,'Raw Data'!$B$4:$B$185,0),MATCH('Data above threshold'!BY$4,'Raw Data'!$3:$3,0)-1))</f>
        <v>4.61</v>
      </c>
      <c r="BZ31" s="107" t="n">
        <f aca="true">IF(ISBLANK(OFFSET('Raw Data'!$A$3,MATCH('Data above threshold'!$A31,'Raw Data'!$B$4:$B$185,0),MATCH('Data above threshold'!BZ$4,'Raw Data'!$3:$3,0)-1)),"",OFFSET('Raw Data'!$A$3,MATCH('Data above threshold'!$A31,'Raw Data'!$B$4:$B$185,0),MATCH('Data above threshold'!BZ$4,'Raw Data'!$3:$3,0)-1))</f>
        <v>3.79</v>
      </c>
      <c r="CA31" s="107" t="n">
        <f aca="true">IF(ISBLANK(OFFSET('Raw Data'!$A$3,MATCH('Data above threshold'!$A31,'Raw Data'!$B$4:$B$185,0),MATCH('Data above threshold'!CA$4,'Raw Data'!$3:$3,0)-1)),"",OFFSET('Raw Data'!$A$3,MATCH('Data above threshold'!$A31,'Raw Data'!$B$4:$B$185,0),MATCH('Data above threshold'!CA$4,'Raw Data'!$3:$3,0)-1))</f>
        <v>4.59</v>
      </c>
      <c r="CB31" s="107" t="e">
        <f aca="true">IF(ISBLANK(OFFSET('Raw Data'!$A$3,MATCH('Data above threshold'!$A31,'Raw Data'!$B$4:$B$185,0),MATCH('Data above threshold'!CB$4,'Raw Data'!$3:$3,0)-1)),"",OFFSET('Raw Data'!$A$3,MATCH('Data above threshold'!$A31,'Raw Data'!$B$4:$B$185,0),MATCH('Data above threshold'!CB$4,'Raw Data'!$3:$3,0)-1))</f>
        <v>#N/A</v>
      </c>
      <c r="CC31" s="107" t="n">
        <f aca="true">IF(ISBLANK(OFFSET('Raw Data'!$A$3,MATCH('Data above threshold'!$A31,'Raw Data'!$B$4:$B$185,0),MATCH('Data above threshold'!CC$4,'Raw Data'!$3:$3,0)-1)),"",OFFSET('Raw Data'!$A$3,MATCH('Data above threshold'!$A31,'Raw Data'!$B$4:$B$185,0),MATCH('Data above threshold'!CC$4,'Raw Data'!$3:$3,0)-1))</f>
        <v>3.97</v>
      </c>
      <c r="CD31" s="107" t="n">
        <f aca="true">IF(ISBLANK(OFFSET('Raw Data'!$A$3,MATCH('Data above threshold'!$A31,'Raw Data'!$B$4:$B$185,0),MATCH('Data above threshold'!CD$4,'Raw Data'!$3:$3,0)-1)),"",OFFSET('Raw Data'!$A$3,MATCH('Data above threshold'!$A31,'Raw Data'!$B$4:$B$185,0),MATCH('Data above threshold'!CD$4,'Raw Data'!$3:$3,0)-1))</f>
        <v>5.97</v>
      </c>
      <c r="CE31" s="107" t="n">
        <f aca="true">IF(ISBLANK(OFFSET('Raw Data'!$A$3,MATCH('Data above threshold'!$A31,'Raw Data'!$B$4:$B$185,0),MATCH('Data above threshold'!CE$4,'Raw Data'!$3:$3,0)-1)),"",OFFSET('Raw Data'!$A$3,MATCH('Data above threshold'!$A31,'Raw Data'!$B$4:$B$185,0),MATCH('Data above threshold'!CE$4,'Raw Data'!$3:$3,0)-1))</f>
        <v>4.41</v>
      </c>
      <c r="CF31" s="107" t="e">
        <f aca="true">IF(ISBLANK(OFFSET('Raw Data'!$A$3,MATCH('Data above threshold'!$A31,'Raw Data'!$B$4:$B$185,0),MATCH('Data above threshold'!CF$4,'Raw Data'!$3:$3,0)-1)),"",OFFSET('Raw Data'!$A$3,MATCH('Data above threshold'!$A31,'Raw Data'!$B$4:$B$185,0),MATCH('Data above threshold'!CF$4,'Raw Data'!$3:$3,0)-1))</f>
        <v>#N/A</v>
      </c>
      <c r="CG31" s="107" t="n">
        <f aca="true">IF(ISBLANK(OFFSET('Raw Data'!$A$3,MATCH('Data above threshold'!$A31,'Raw Data'!$B$4:$B$185,0),MATCH('Data above threshold'!CG$4,'Raw Data'!$3:$3,0)-1)),"",OFFSET('Raw Data'!$A$3,MATCH('Data above threshold'!$A31,'Raw Data'!$B$4:$B$185,0),MATCH('Data above threshold'!CG$4,'Raw Data'!$3:$3,0)-1))</f>
        <v>4.96</v>
      </c>
      <c r="CH31" s="107" t="n">
        <f aca="true">IF(ISBLANK(OFFSET('Raw Data'!$A$3,MATCH('Data above threshold'!$A31,'Raw Data'!$B$4:$B$185,0),MATCH('Data above threshold'!CH$4,'Raw Data'!$3:$3,0)-1)),"",OFFSET('Raw Data'!$A$3,MATCH('Data above threshold'!$A31,'Raw Data'!$B$4:$B$185,0),MATCH('Data above threshold'!CH$4,'Raw Data'!$3:$3,0)-1))</f>
        <v>5.61</v>
      </c>
      <c r="CI31" s="107" t="n">
        <f aca="true">IF(ISBLANK(OFFSET('Raw Data'!$A$3,MATCH('Data above threshold'!$A31,'Raw Data'!$B$4:$B$185,0),MATCH('Data above threshold'!CI$4,'Raw Data'!$3:$3,0)-1)),"",OFFSET('Raw Data'!$A$3,MATCH('Data above threshold'!$A31,'Raw Data'!$B$4:$B$185,0),MATCH('Data above threshold'!CI$4,'Raw Data'!$3:$3,0)-1))</f>
        <v>2.93</v>
      </c>
      <c r="CJ31" s="107" t="e">
        <f aca="true">IF(ISBLANK(OFFSET('Raw Data'!$A$3,MATCH('Data above threshold'!$A31,'Raw Data'!$B$4:$B$185,0),MATCH('Data above threshold'!CJ$4,'Raw Data'!$3:$3,0)-1)),"",OFFSET('Raw Data'!$A$3,MATCH('Data above threshold'!$A31,'Raw Data'!$B$4:$B$185,0),MATCH('Data above threshold'!CJ$4,'Raw Data'!$3:$3,0)-1))</f>
        <v>#N/A</v>
      </c>
      <c r="CK31" s="107" t="n">
        <f aca="true">IF(ISBLANK(OFFSET('Raw Data'!$A$3,MATCH('Data above threshold'!$A31,'Raw Data'!$B$4:$B$185,0),MATCH('Data above threshold'!CK$4,'Raw Data'!$3:$3,0)-1)),"",OFFSET('Raw Data'!$A$3,MATCH('Data above threshold'!$A31,'Raw Data'!$B$4:$B$185,0),MATCH('Data above threshold'!CK$4,'Raw Data'!$3:$3,0)-1))</f>
        <v>3.74</v>
      </c>
      <c r="CL31" s="107" t="n">
        <f aca="true">IF(ISBLANK(OFFSET('Raw Data'!$A$3,MATCH('Data above threshold'!$A31,'Raw Data'!$B$4:$B$185,0),MATCH('Data above threshold'!CL$4,'Raw Data'!$3:$3,0)-1)),"",OFFSET('Raw Data'!$A$3,MATCH('Data above threshold'!$A31,'Raw Data'!$B$4:$B$185,0),MATCH('Data above threshold'!CL$4,'Raw Data'!$3:$3,0)-1))</f>
        <v>4.52</v>
      </c>
      <c r="CM31" s="107" t="n">
        <f aca="true">IF(ISBLANK(OFFSET('Raw Data'!$A$3,MATCH('Data above threshold'!$A31,'Raw Data'!$B$4:$B$185,0),MATCH('Data above threshold'!CM$4,'Raw Data'!$3:$3,0)-1)),"",OFFSET('Raw Data'!$A$3,MATCH('Data above threshold'!$A31,'Raw Data'!$B$4:$B$185,0),MATCH('Data above threshold'!CM$4,'Raw Data'!$3:$3,0)-1))</f>
        <v>4.37</v>
      </c>
      <c r="CN31" s="107" t="n">
        <f aca="true">IF(ISBLANK(OFFSET('Raw Data'!$A$3,MATCH('Data above threshold'!$A31,'Raw Data'!$B$4:$B$185,0),MATCH('Data above threshold'!CN$4,'Raw Data'!$3:$3,0)-1)),"",OFFSET('Raw Data'!$A$3,MATCH('Data above threshold'!$A31,'Raw Data'!$B$4:$B$185,0),MATCH('Data above threshold'!CN$4,'Raw Data'!$3:$3,0)-1))</f>
        <v>5.24</v>
      </c>
      <c r="CO31" s="107" t="n">
        <f aca="true">IF(ISBLANK(OFFSET('Raw Data'!$A$3,MATCH('Data above threshold'!$A31,'Raw Data'!$B$4:$B$185,0),MATCH('Data above threshold'!CO$4,'Raw Data'!$3:$3,0)-1)),"",OFFSET('Raw Data'!$A$3,MATCH('Data above threshold'!$A31,'Raw Data'!$B$4:$B$185,0),MATCH('Data above threshold'!CO$4,'Raw Data'!$3:$3,0)-1))</f>
        <v>4.26</v>
      </c>
      <c r="CP31" s="107" t="n">
        <f aca="true">IF(ISBLANK(OFFSET('Raw Data'!$A$3,MATCH('Data above threshold'!$A31,'Raw Data'!$B$4:$B$185,0),MATCH('Data above threshold'!CP$4,'Raw Data'!$3:$3,0)-1)),"",OFFSET('Raw Data'!$A$3,MATCH('Data above threshold'!$A31,'Raw Data'!$B$4:$B$185,0),MATCH('Data above threshold'!CP$4,'Raw Data'!$3:$3,0)-1))</f>
        <v>2.95</v>
      </c>
      <c r="CQ31" s="107" t="n">
        <f aca="true">IF(ISBLANK(OFFSET('Raw Data'!$A$3,MATCH('Data above threshold'!$A31,'Raw Data'!$B$4:$B$185,0),MATCH('Data above threshold'!CQ$4,'Raw Data'!$3:$3,0)-1)),"",OFFSET('Raw Data'!$A$3,MATCH('Data above threshold'!$A31,'Raw Data'!$B$4:$B$185,0),MATCH('Data above threshold'!CQ$4,'Raw Data'!$3:$3,0)-1))</f>
        <v>3.97</v>
      </c>
      <c r="CR31" s="107" t="n">
        <f aca="true">IF(ISBLANK(OFFSET('Raw Data'!$A$3,MATCH('Data above threshold'!$A31,'Raw Data'!$B$4:$B$185,0),MATCH('Data above threshold'!CR$4,'Raw Data'!$3:$3,0)-1)),"",OFFSET('Raw Data'!$A$3,MATCH('Data above threshold'!$A31,'Raw Data'!$B$4:$B$185,0),MATCH('Data above threshold'!CR$4,'Raw Data'!$3:$3,0)-1))</f>
        <v>3.4</v>
      </c>
    </row>
    <row r="32" s="103" customFormat="true" ht="15.5" hidden="false" customHeight="false" outlineLevel="0" collapsed="false">
      <c r="A32" s="107" t="n">
        <v>1330</v>
      </c>
      <c r="B32" s="107" t="n">
        <v>3</v>
      </c>
      <c r="C32" s="107" t="str">
        <f aca="true">IF(ISBLANK(OFFSET('Raw Data'!$A$3,MATCH('Data above threshold'!$A32,'Raw Data'!$B$4:$B$185,0),MATCH('Data above threshold'!C$4,'Raw Data'!$3:$3,0)-1)),"",OFFSET('Raw Data'!$A$3,MATCH('Data above threshold'!$A32,'Raw Data'!$B$4:$B$185,0),MATCH('Data above threshold'!C$4,'Raw Data'!$3:$3,0)-1))</f>
        <v>Measures to encourage competition</v>
      </c>
      <c r="D32" s="107" t="str">
        <f aca="true">IF(ISBLANK(OFFSET('Raw Data'!$A$3,MATCH('Data above threshold'!$A32,'Raw Data'!$B$4:$B$185,0),MATCH('Data above threshold'!D$4,'Raw Data'!$3:$3,0)-1)),"",OFFSET('Raw Data'!$A$3,MATCH('Data above threshold'!$A32,'Raw Data'!$B$4:$B$185,0),MATCH('Data above threshold'!D$4,'Raw Data'!$3:$3,0)-1))</f>
        <v/>
      </c>
      <c r="E32" s="107" t="str">
        <f aca="true">IF(ISBLANK(OFFSET('Raw Data'!$A$3,MATCH('Data above threshold'!$A32,'Raw Data'!$B$4:$B$185,0),MATCH('Data above threshold'!E$4,'Raw Data'!$3:$3,0)-1)),"",OFFSET('Raw Data'!$A$3,MATCH('Data above threshold'!$A32,'Raw Data'!$B$4:$B$185,0),MATCH('Data above threshold'!E$4,'Raw Data'!$3:$3,0)-1))</f>
        <v/>
      </c>
      <c r="F32" s="107" t="str">
        <f aca="true">IF(ISBLANK(OFFSET('Raw Data'!$A$3,MATCH('Data above threshold'!$A32,'Raw Data'!$B$4:$B$185,0),MATCH('Data above threshold'!F$4,'Raw Data'!$3:$3,0)-1)),"",OFFSET('Raw Data'!$A$3,MATCH('Data above threshold'!$A32,'Raw Data'!$B$4:$B$185,0),MATCH('Data above threshold'!F$4,'Raw Data'!$3:$3,0)-1))</f>
        <v/>
      </c>
      <c r="G32" s="107" t="str">
        <f aca="true">IF(ISBLANK(OFFSET('Raw Data'!$A$3,MATCH('Data above threshold'!$A32,'Raw Data'!$B$4:$B$185,0),MATCH('Data above threshold'!G$4,'Raw Data'!$3:$3,0)-1)),"",OFFSET('Raw Data'!$A$3,MATCH('Data above threshold'!$A32,'Raw Data'!$B$4:$B$185,0),MATCH('Data above threshold'!G$4,'Raw Data'!$3:$3,0)-1))</f>
        <v/>
      </c>
      <c r="H32" s="107" t="str">
        <f aca="true">IF(ISBLANK(OFFSET('Raw Data'!$A$3,MATCH('Data above threshold'!$A32,'Raw Data'!$B$4:$B$185,0),MATCH('Data above threshold'!H$4,'Raw Data'!$3:$3,0)-1)),"",OFFSET('Raw Data'!$A$3,MATCH('Data above threshold'!$A32,'Raw Data'!$B$4:$B$185,0),MATCH('Data above threshold'!H$4,'Raw Data'!$3:$3,0)-1))</f>
        <v/>
      </c>
      <c r="I32" s="107" t="str">
        <f aca="true">IF(ISBLANK(OFFSET('Raw Data'!$A$3,MATCH('Data above threshold'!$A32,'Raw Data'!$B$4:$B$185,0),MATCH('Data above threshold'!I$4,'Raw Data'!$3:$3,0)-1)),"",OFFSET('Raw Data'!$A$3,MATCH('Data above threshold'!$A32,'Raw Data'!$B$4:$B$185,0),MATCH('Data above threshold'!I$4,'Raw Data'!$3:$3,0)-1))</f>
        <v/>
      </c>
      <c r="J32" s="107" t="str">
        <f aca="true">IF(ISBLANK(OFFSET('Raw Data'!$A$3,MATCH('Data above threshold'!$A32,'Raw Data'!$B$4:$B$185,0),MATCH('Data above threshold'!J$4,'Raw Data'!$3:$3,0)-1)),"",OFFSET('Raw Data'!$A$3,MATCH('Data above threshold'!$A32,'Raw Data'!$B$4:$B$185,0),MATCH('Data above threshold'!J$4,'Raw Data'!$3:$3,0)-1))</f>
        <v/>
      </c>
      <c r="K32" s="107" t="str">
        <f aca="true">IF(ISBLANK(OFFSET('Raw Data'!$A$3,MATCH('Data above threshold'!$A32,'Raw Data'!$B$4:$B$185,0),MATCH('Data above threshold'!K$4,'Raw Data'!$3:$3,0)-1)),"",OFFSET('Raw Data'!$A$3,MATCH('Data above threshold'!$A32,'Raw Data'!$B$4:$B$185,0),MATCH('Data above threshold'!K$4,'Raw Data'!$3:$3,0)-1))</f>
        <v/>
      </c>
      <c r="L32" s="107" t="str">
        <f aca="true">IF(ISBLANK(OFFSET('Raw Data'!$A$3,MATCH('Data above threshold'!$A32,'Raw Data'!$B$4:$B$185,0),MATCH('Data above threshold'!L$4,'Raw Data'!$3:$3,0)-1)),"",OFFSET('Raw Data'!$A$3,MATCH('Data above threshold'!$A32,'Raw Data'!$B$4:$B$185,0),MATCH('Data above threshold'!L$4,'Raw Data'!$3:$3,0)-1))</f>
        <v/>
      </c>
      <c r="M32" s="105" t="str">
        <f aca="false" t="array" ref="M32:M32">IFERROR(SKEW(IF(ISNUMBER(Q32:CR32),Q32:CR32,"")),"")</f>
        <v/>
      </c>
      <c r="N32" s="107"/>
      <c r="O32" s="107" t="str">
        <f aca="true">IF(ISBLANK(OFFSET('Raw Data'!$A$3,MATCH('Data above threshold'!$A32,'Raw Data'!$B$4:$B$185,0),MATCH('Data above threshold'!O$4,'Raw Data'!$3:$3,0)-1)),"",OFFSET('Raw Data'!$A$3,MATCH('Data above threshold'!$A32,'Raw Data'!$B$4:$B$185,0),MATCH('Data above threshold'!O$4,'Raw Data'!$3:$3,0)-1))</f>
        <v/>
      </c>
      <c r="P32" s="106" t="str">
        <f aca="false" t="array" ref="P32:P32">IF(B32&lt;4,"",1-IFERROR(SUM(ISNUMBER(Q32:CR32)*(1-$Q$3:$CR$3))/COUNTIF($Q$3:$CR$3,0),0))</f>
        <v/>
      </c>
      <c r="Q32" s="107" t="str">
        <f aca="true">IF(ISBLANK(OFFSET('Raw Data'!$A$3,MATCH('Data above threshold'!$A32,'Raw Data'!$B$4:$B$185,0),MATCH('Data above threshold'!Q$4,'Raw Data'!$3:$3,0)-1)),"",OFFSET('Raw Data'!$A$3,MATCH('Data above threshold'!$A32,'Raw Data'!$B$4:$B$185,0),MATCH('Data above threshold'!Q$4,'Raw Data'!$3:$3,0)-1))</f>
        <v/>
      </c>
      <c r="R32" s="107" t="str">
        <f aca="true">IF(ISBLANK(OFFSET('Raw Data'!$A$3,MATCH('Data above threshold'!$A32,'Raw Data'!$B$4:$B$185,0),MATCH('Data above threshold'!R$4,'Raw Data'!$3:$3,0)-1)),"",OFFSET('Raw Data'!$A$3,MATCH('Data above threshold'!$A32,'Raw Data'!$B$4:$B$185,0),MATCH('Data above threshold'!R$4,'Raw Data'!$3:$3,0)-1))</f>
        <v/>
      </c>
      <c r="S32" s="107" t="str">
        <f aca="true">IF(ISBLANK(OFFSET('Raw Data'!$A$3,MATCH('Data above threshold'!$A32,'Raw Data'!$B$4:$B$185,0),MATCH('Data above threshold'!S$4,'Raw Data'!$3:$3,0)-1)),"",OFFSET('Raw Data'!$A$3,MATCH('Data above threshold'!$A32,'Raw Data'!$B$4:$B$185,0),MATCH('Data above threshold'!S$4,'Raw Data'!$3:$3,0)-1))</f>
        <v/>
      </c>
      <c r="T32" s="107" t="str">
        <f aca="true">IF(ISBLANK(OFFSET('Raw Data'!$A$3,MATCH('Data above threshold'!$A32,'Raw Data'!$B$4:$B$185,0),MATCH('Data above threshold'!T$4,'Raw Data'!$3:$3,0)-1)),"",OFFSET('Raw Data'!$A$3,MATCH('Data above threshold'!$A32,'Raw Data'!$B$4:$B$185,0),MATCH('Data above threshold'!T$4,'Raw Data'!$3:$3,0)-1))</f>
        <v/>
      </c>
      <c r="U32" s="107" t="str">
        <f aca="true">IF(ISBLANK(OFFSET('Raw Data'!$A$3,MATCH('Data above threshold'!$A32,'Raw Data'!$B$4:$B$185,0),MATCH('Data above threshold'!U$4,'Raw Data'!$3:$3,0)-1)),"",OFFSET('Raw Data'!$A$3,MATCH('Data above threshold'!$A32,'Raw Data'!$B$4:$B$185,0),MATCH('Data above threshold'!U$4,'Raw Data'!$3:$3,0)-1))</f>
        <v/>
      </c>
      <c r="V32" s="107" t="str">
        <f aca="true">IF(ISBLANK(OFFSET('Raw Data'!$A$3,MATCH('Data above threshold'!$A32,'Raw Data'!$B$4:$B$185,0),MATCH('Data above threshold'!V$4,'Raw Data'!$3:$3,0)-1)),"",OFFSET('Raw Data'!$A$3,MATCH('Data above threshold'!$A32,'Raw Data'!$B$4:$B$185,0),MATCH('Data above threshold'!V$4,'Raw Data'!$3:$3,0)-1))</f>
        <v/>
      </c>
      <c r="W32" s="107" t="str">
        <f aca="true">IF(ISBLANK(OFFSET('Raw Data'!$A$3,MATCH('Data above threshold'!$A32,'Raw Data'!$B$4:$B$185,0),MATCH('Data above threshold'!W$4,'Raw Data'!$3:$3,0)-1)),"",OFFSET('Raw Data'!$A$3,MATCH('Data above threshold'!$A32,'Raw Data'!$B$4:$B$185,0),MATCH('Data above threshold'!W$4,'Raw Data'!$3:$3,0)-1))</f>
        <v/>
      </c>
      <c r="X32" s="107" t="str">
        <f aca="true">IF(ISBLANK(OFFSET('Raw Data'!$A$3,MATCH('Data above threshold'!$A32,'Raw Data'!$B$4:$B$185,0),MATCH('Data above threshold'!X$4,'Raw Data'!$3:$3,0)-1)),"",OFFSET('Raw Data'!$A$3,MATCH('Data above threshold'!$A32,'Raw Data'!$B$4:$B$185,0),MATCH('Data above threshold'!X$4,'Raw Data'!$3:$3,0)-1))</f>
        <v/>
      </c>
      <c r="Y32" s="107" t="str">
        <f aca="true">IF(ISBLANK(OFFSET('Raw Data'!$A$3,MATCH('Data above threshold'!$A32,'Raw Data'!$B$4:$B$185,0),MATCH('Data above threshold'!Y$4,'Raw Data'!$3:$3,0)-1)),"",OFFSET('Raw Data'!$A$3,MATCH('Data above threshold'!$A32,'Raw Data'!$B$4:$B$185,0),MATCH('Data above threshold'!Y$4,'Raw Data'!$3:$3,0)-1))</f>
        <v/>
      </c>
      <c r="Z32" s="107" t="str">
        <f aca="true">IF(ISBLANK(OFFSET('Raw Data'!$A$3,MATCH('Data above threshold'!$A32,'Raw Data'!$B$4:$B$185,0),MATCH('Data above threshold'!Z$4,'Raw Data'!$3:$3,0)-1)),"",OFFSET('Raw Data'!$A$3,MATCH('Data above threshold'!$A32,'Raw Data'!$B$4:$B$185,0),MATCH('Data above threshold'!Z$4,'Raw Data'!$3:$3,0)-1))</f>
        <v/>
      </c>
      <c r="AA32" s="107" t="str">
        <f aca="true">IF(ISBLANK(OFFSET('Raw Data'!$A$3,MATCH('Data above threshold'!$A32,'Raw Data'!$B$4:$B$185,0),MATCH('Data above threshold'!AA$4,'Raw Data'!$3:$3,0)-1)),"",OFFSET('Raw Data'!$A$3,MATCH('Data above threshold'!$A32,'Raw Data'!$B$4:$B$185,0),MATCH('Data above threshold'!AA$4,'Raw Data'!$3:$3,0)-1))</f>
        <v/>
      </c>
      <c r="AB32" s="107" t="str">
        <f aca="true">IF(ISBLANK(OFFSET('Raw Data'!$A$3,MATCH('Data above threshold'!$A32,'Raw Data'!$B$4:$B$185,0),MATCH('Data above threshold'!AB$4,'Raw Data'!$3:$3,0)-1)),"",OFFSET('Raw Data'!$A$3,MATCH('Data above threshold'!$A32,'Raw Data'!$B$4:$B$185,0),MATCH('Data above threshold'!AB$4,'Raw Data'!$3:$3,0)-1))</f>
        <v/>
      </c>
      <c r="AC32" s="107" t="str">
        <f aca="true">IF(ISBLANK(OFFSET('Raw Data'!$A$3,MATCH('Data above threshold'!$A32,'Raw Data'!$B$4:$B$185,0),MATCH('Data above threshold'!AC$4,'Raw Data'!$3:$3,0)-1)),"",OFFSET('Raw Data'!$A$3,MATCH('Data above threshold'!$A32,'Raw Data'!$B$4:$B$185,0),MATCH('Data above threshold'!AC$4,'Raw Data'!$3:$3,0)-1))</f>
        <v/>
      </c>
      <c r="AD32" s="107" t="str">
        <f aca="true">IF(ISBLANK(OFFSET('Raw Data'!$A$3,MATCH('Data above threshold'!$A32,'Raw Data'!$B$4:$B$185,0),MATCH('Data above threshold'!AD$4,'Raw Data'!$3:$3,0)-1)),"",OFFSET('Raw Data'!$A$3,MATCH('Data above threshold'!$A32,'Raw Data'!$B$4:$B$185,0),MATCH('Data above threshold'!AD$4,'Raw Data'!$3:$3,0)-1))</f>
        <v/>
      </c>
      <c r="AE32" s="107" t="str">
        <f aca="true">IF(ISBLANK(OFFSET('Raw Data'!$A$3,MATCH('Data above threshold'!$A32,'Raw Data'!$B$4:$B$185,0),MATCH('Data above threshold'!AE$4,'Raw Data'!$3:$3,0)-1)),"",OFFSET('Raw Data'!$A$3,MATCH('Data above threshold'!$A32,'Raw Data'!$B$4:$B$185,0),MATCH('Data above threshold'!AE$4,'Raw Data'!$3:$3,0)-1))</f>
        <v/>
      </c>
      <c r="AF32" s="107" t="str">
        <f aca="true">IF(ISBLANK(OFFSET('Raw Data'!$A$3,MATCH('Data above threshold'!$A32,'Raw Data'!$B$4:$B$185,0),MATCH('Data above threshold'!AF$4,'Raw Data'!$3:$3,0)-1)),"",OFFSET('Raw Data'!$A$3,MATCH('Data above threshold'!$A32,'Raw Data'!$B$4:$B$185,0),MATCH('Data above threshold'!AF$4,'Raw Data'!$3:$3,0)-1))</f>
        <v/>
      </c>
      <c r="AG32" s="107" t="str">
        <f aca="true">IF(ISBLANK(OFFSET('Raw Data'!$A$3,MATCH('Data above threshold'!$A32,'Raw Data'!$B$4:$B$185,0),MATCH('Data above threshold'!AG$4,'Raw Data'!$3:$3,0)-1)),"",OFFSET('Raw Data'!$A$3,MATCH('Data above threshold'!$A32,'Raw Data'!$B$4:$B$185,0),MATCH('Data above threshold'!AG$4,'Raw Data'!$3:$3,0)-1))</f>
        <v/>
      </c>
      <c r="AH32" s="107" t="str">
        <f aca="true">IF(ISBLANK(OFFSET('Raw Data'!$A$3,MATCH('Data above threshold'!$A32,'Raw Data'!$B$4:$B$185,0),MATCH('Data above threshold'!AH$4,'Raw Data'!$3:$3,0)-1)),"",OFFSET('Raw Data'!$A$3,MATCH('Data above threshold'!$A32,'Raw Data'!$B$4:$B$185,0),MATCH('Data above threshold'!AH$4,'Raw Data'!$3:$3,0)-1))</f>
        <v/>
      </c>
      <c r="AI32" s="107" t="str">
        <f aca="true">IF(ISBLANK(OFFSET('Raw Data'!$A$3,MATCH('Data above threshold'!$A32,'Raw Data'!$B$4:$B$185,0),MATCH('Data above threshold'!AI$4,'Raw Data'!$3:$3,0)-1)),"",OFFSET('Raw Data'!$A$3,MATCH('Data above threshold'!$A32,'Raw Data'!$B$4:$B$185,0),MATCH('Data above threshold'!AI$4,'Raw Data'!$3:$3,0)-1))</f>
        <v/>
      </c>
      <c r="AJ32" s="107" t="str">
        <f aca="true">IF(ISBLANK(OFFSET('Raw Data'!$A$3,MATCH('Data above threshold'!$A32,'Raw Data'!$B$4:$B$185,0),MATCH('Data above threshold'!AJ$4,'Raw Data'!$3:$3,0)-1)),"",OFFSET('Raw Data'!$A$3,MATCH('Data above threshold'!$A32,'Raw Data'!$B$4:$B$185,0),MATCH('Data above threshold'!AJ$4,'Raw Data'!$3:$3,0)-1))</f>
        <v/>
      </c>
      <c r="AK32" s="107" t="str">
        <f aca="true">IF(ISBLANK(OFFSET('Raw Data'!$A$3,MATCH('Data above threshold'!$A32,'Raw Data'!$B$4:$B$185,0),MATCH('Data above threshold'!AK$4,'Raw Data'!$3:$3,0)-1)),"",OFFSET('Raw Data'!$A$3,MATCH('Data above threshold'!$A32,'Raw Data'!$B$4:$B$185,0),MATCH('Data above threshold'!AK$4,'Raw Data'!$3:$3,0)-1))</f>
        <v/>
      </c>
      <c r="AL32" s="107" t="str">
        <f aca="true">IF(ISBLANK(OFFSET('Raw Data'!$A$3,MATCH('Data above threshold'!$A32,'Raw Data'!$B$4:$B$185,0),MATCH('Data above threshold'!AL$4,'Raw Data'!$3:$3,0)-1)),"",OFFSET('Raw Data'!$A$3,MATCH('Data above threshold'!$A32,'Raw Data'!$B$4:$B$185,0),MATCH('Data above threshold'!AL$4,'Raw Data'!$3:$3,0)-1))</f>
        <v/>
      </c>
      <c r="AM32" s="107" t="str">
        <f aca="true">IF(ISBLANK(OFFSET('Raw Data'!$A$3,MATCH('Data above threshold'!$A32,'Raw Data'!$B$4:$B$185,0),MATCH('Data above threshold'!AM$4,'Raw Data'!$3:$3,0)-1)),"",OFFSET('Raw Data'!$A$3,MATCH('Data above threshold'!$A32,'Raw Data'!$B$4:$B$185,0),MATCH('Data above threshold'!AM$4,'Raw Data'!$3:$3,0)-1))</f>
        <v/>
      </c>
      <c r="AN32" s="107" t="str">
        <f aca="true">IF(ISBLANK(OFFSET('Raw Data'!$A$3,MATCH('Data above threshold'!$A32,'Raw Data'!$B$4:$B$185,0),MATCH('Data above threshold'!AN$4,'Raw Data'!$3:$3,0)-1)),"",OFFSET('Raw Data'!$A$3,MATCH('Data above threshold'!$A32,'Raw Data'!$B$4:$B$185,0),MATCH('Data above threshold'!AN$4,'Raw Data'!$3:$3,0)-1))</f>
        <v/>
      </c>
      <c r="AO32" s="107" t="str">
        <f aca="true">IF(ISBLANK(OFFSET('Raw Data'!$A$3,MATCH('Data above threshold'!$A32,'Raw Data'!$B$4:$B$185,0),MATCH('Data above threshold'!AO$4,'Raw Data'!$3:$3,0)-1)),"",OFFSET('Raw Data'!$A$3,MATCH('Data above threshold'!$A32,'Raw Data'!$B$4:$B$185,0),MATCH('Data above threshold'!AO$4,'Raw Data'!$3:$3,0)-1))</f>
        <v/>
      </c>
      <c r="AP32" s="107" t="str">
        <f aca="true">IF(ISBLANK(OFFSET('Raw Data'!$A$3,MATCH('Data above threshold'!$A32,'Raw Data'!$B$4:$B$185,0),MATCH('Data above threshold'!AP$4,'Raw Data'!$3:$3,0)-1)),"",OFFSET('Raw Data'!$A$3,MATCH('Data above threshold'!$A32,'Raw Data'!$B$4:$B$185,0),MATCH('Data above threshold'!AP$4,'Raw Data'!$3:$3,0)-1))</f>
        <v/>
      </c>
      <c r="AQ32" s="107" t="str">
        <f aca="true">IF(ISBLANK(OFFSET('Raw Data'!$A$3,MATCH('Data above threshold'!$A32,'Raw Data'!$B$4:$B$185,0),MATCH('Data above threshold'!AQ$4,'Raw Data'!$3:$3,0)-1)),"",OFFSET('Raw Data'!$A$3,MATCH('Data above threshold'!$A32,'Raw Data'!$B$4:$B$185,0),MATCH('Data above threshold'!AQ$4,'Raw Data'!$3:$3,0)-1))</f>
        <v/>
      </c>
      <c r="AR32" s="107" t="str">
        <f aca="true">IF(ISBLANK(OFFSET('Raw Data'!$A$3,MATCH('Data above threshold'!$A32,'Raw Data'!$B$4:$B$185,0),MATCH('Data above threshold'!AR$4,'Raw Data'!$3:$3,0)-1)),"",OFFSET('Raw Data'!$A$3,MATCH('Data above threshold'!$A32,'Raw Data'!$B$4:$B$185,0),MATCH('Data above threshold'!AR$4,'Raw Data'!$3:$3,0)-1))</f>
        <v/>
      </c>
      <c r="AS32" s="107" t="str">
        <f aca="true">IF(ISBLANK(OFFSET('Raw Data'!$A$3,MATCH('Data above threshold'!$A32,'Raw Data'!$B$4:$B$185,0),MATCH('Data above threshold'!AS$4,'Raw Data'!$3:$3,0)-1)),"",OFFSET('Raw Data'!$A$3,MATCH('Data above threshold'!$A32,'Raw Data'!$B$4:$B$185,0),MATCH('Data above threshold'!AS$4,'Raw Data'!$3:$3,0)-1))</f>
        <v/>
      </c>
      <c r="AT32" s="107" t="str">
        <f aca="true">IF(ISBLANK(OFFSET('Raw Data'!$A$3,MATCH('Data above threshold'!$A32,'Raw Data'!$B$4:$B$185,0),MATCH('Data above threshold'!AT$4,'Raw Data'!$3:$3,0)-1)),"",OFFSET('Raw Data'!$A$3,MATCH('Data above threshold'!$A32,'Raw Data'!$B$4:$B$185,0),MATCH('Data above threshold'!AT$4,'Raw Data'!$3:$3,0)-1))</f>
        <v/>
      </c>
      <c r="AU32" s="107" t="str">
        <f aca="true">IF(ISBLANK(OFFSET('Raw Data'!$A$3,MATCH('Data above threshold'!$A32,'Raw Data'!$B$4:$B$185,0),MATCH('Data above threshold'!AU$4,'Raw Data'!$3:$3,0)-1)),"",OFFSET('Raw Data'!$A$3,MATCH('Data above threshold'!$A32,'Raw Data'!$B$4:$B$185,0),MATCH('Data above threshold'!AU$4,'Raw Data'!$3:$3,0)-1))</f>
        <v/>
      </c>
      <c r="AV32" s="107" t="str">
        <f aca="true">IF(ISBLANK(OFFSET('Raw Data'!$A$3,MATCH('Data above threshold'!$A32,'Raw Data'!$B$4:$B$185,0),MATCH('Data above threshold'!AV$4,'Raw Data'!$3:$3,0)-1)),"",OFFSET('Raw Data'!$A$3,MATCH('Data above threshold'!$A32,'Raw Data'!$B$4:$B$185,0),MATCH('Data above threshold'!AV$4,'Raw Data'!$3:$3,0)-1))</f>
        <v/>
      </c>
      <c r="AW32" s="107" t="str">
        <f aca="true">IF(ISBLANK(OFFSET('Raw Data'!$A$3,MATCH('Data above threshold'!$A32,'Raw Data'!$B$4:$B$185,0),MATCH('Data above threshold'!AW$4,'Raw Data'!$3:$3,0)-1)),"",OFFSET('Raw Data'!$A$3,MATCH('Data above threshold'!$A32,'Raw Data'!$B$4:$B$185,0),MATCH('Data above threshold'!AW$4,'Raw Data'!$3:$3,0)-1))</f>
        <v/>
      </c>
      <c r="AX32" s="107" t="str">
        <f aca="true">IF(ISBLANK(OFFSET('Raw Data'!$A$3,MATCH('Data above threshold'!$A32,'Raw Data'!$B$4:$B$185,0),MATCH('Data above threshold'!AX$4,'Raw Data'!$3:$3,0)-1)),"",OFFSET('Raw Data'!$A$3,MATCH('Data above threshold'!$A32,'Raw Data'!$B$4:$B$185,0),MATCH('Data above threshold'!AX$4,'Raw Data'!$3:$3,0)-1))</f>
        <v/>
      </c>
      <c r="AY32" s="107" t="str">
        <f aca="true">IF(ISBLANK(OFFSET('Raw Data'!$A$3,MATCH('Data above threshold'!$A32,'Raw Data'!$B$4:$B$185,0),MATCH('Data above threshold'!AY$4,'Raw Data'!$3:$3,0)-1)),"",OFFSET('Raw Data'!$A$3,MATCH('Data above threshold'!$A32,'Raw Data'!$B$4:$B$185,0),MATCH('Data above threshold'!AY$4,'Raw Data'!$3:$3,0)-1))</f>
        <v/>
      </c>
      <c r="AZ32" s="107" t="str">
        <f aca="true">IF(ISBLANK(OFFSET('Raw Data'!$A$3,MATCH('Data above threshold'!$A32,'Raw Data'!$B$4:$B$185,0),MATCH('Data above threshold'!AZ$4,'Raw Data'!$3:$3,0)-1)),"",OFFSET('Raw Data'!$A$3,MATCH('Data above threshold'!$A32,'Raw Data'!$B$4:$B$185,0),MATCH('Data above threshold'!AZ$4,'Raw Data'!$3:$3,0)-1))</f>
        <v/>
      </c>
      <c r="BA32" s="107" t="str">
        <f aca="true">IF(ISBLANK(OFFSET('Raw Data'!$A$3,MATCH('Data above threshold'!$A32,'Raw Data'!$B$4:$B$185,0),MATCH('Data above threshold'!BA$4,'Raw Data'!$3:$3,0)-1)),"",OFFSET('Raw Data'!$A$3,MATCH('Data above threshold'!$A32,'Raw Data'!$B$4:$B$185,0),MATCH('Data above threshold'!BA$4,'Raw Data'!$3:$3,0)-1))</f>
        <v/>
      </c>
      <c r="BB32" s="107" t="str">
        <f aca="true">IF(ISBLANK(OFFSET('Raw Data'!$A$3,MATCH('Data above threshold'!$A32,'Raw Data'!$B$4:$B$185,0),MATCH('Data above threshold'!BB$4,'Raw Data'!$3:$3,0)-1)),"",OFFSET('Raw Data'!$A$3,MATCH('Data above threshold'!$A32,'Raw Data'!$B$4:$B$185,0),MATCH('Data above threshold'!BB$4,'Raw Data'!$3:$3,0)-1))</f>
        <v/>
      </c>
      <c r="BC32" s="107" t="str">
        <f aca="true">IF(ISBLANK(OFFSET('Raw Data'!$A$3,MATCH('Data above threshold'!$A32,'Raw Data'!$B$4:$B$185,0),MATCH('Data above threshold'!BC$4,'Raw Data'!$3:$3,0)-1)),"",OFFSET('Raw Data'!$A$3,MATCH('Data above threshold'!$A32,'Raw Data'!$B$4:$B$185,0),MATCH('Data above threshold'!BC$4,'Raw Data'!$3:$3,0)-1))</f>
        <v/>
      </c>
      <c r="BD32" s="107" t="str">
        <f aca="true">IF(ISBLANK(OFFSET('Raw Data'!$A$3,MATCH('Data above threshold'!$A32,'Raw Data'!$B$4:$B$185,0),MATCH('Data above threshold'!BD$4,'Raw Data'!$3:$3,0)-1)),"",OFFSET('Raw Data'!$A$3,MATCH('Data above threshold'!$A32,'Raw Data'!$B$4:$B$185,0),MATCH('Data above threshold'!BD$4,'Raw Data'!$3:$3,0)-1))</f>
        <v/>
      </c>
      <c r="BE32" s="107" t="str">
        <f aca="true">IF(ISBLANK(OFFSET('Raw Data'!$A$3,MATCH('Data above threshold'!$A32,'Raw Data'!$B$4:$B$185,0),MATCH('Data above threshold'!BE$4,'Raw Data'!$3:$3,0)-1)),"",OFFSET('Raw Data'!$A$3,MATCH('Data above threshold'!$A32,'Raw Data'!$B$4:$B$185,0),MATCH('Data above threshold'!BE$4,'Raw Data'!$3:$3,0)-1))</f>
        <v/>
      </c>
      <c r="BF32" s="107" t="str">
        <f aca="true">IF(ISBLANK(OFFSET('Raw Data'!$A$3,MATCH('Data above threshold'!$A32,'Raw Data'!$B$4:$B$185,0),MATCH('Data above threshold'!BF$4,'Raw Data'!$3:$3,0)-1)),"",OFFSET('Raw Data'!$A$3,MATCH('Data above threshold'!$A32,'Raw Data'!$B$4:$B$185,0),MATCH('Data above threshold'!BF$4,'Raw Data'!$3:$3,0)-1))</f>
        <v/>
      </c>
      <c r="BG32" s="107" t="str">
        <f aca="true">IF(ISBLANK(OFFSET('Raw Data'!$A$3,MATCH('Data above threshold'!$A32,'Raw Data'!$B$4:$B$185,0),MATCH('Data above threshold'!BG$4,'Raw Data'!$3:$3,0)-1)),"",OFFSET('Raw Data'!$A$3,MATCH('Data above threshold'!$A32,'Raw Data'!$B$4:$B$185,0),MATCH('Data above threshold'!BG$4,'Raw Data'!$3:$3,0)-1))</f>
        <v/>
      </c>
      <c r="BH32" s="107" t="str">
        <f aca="true">IF(ISBLANK(OFFSET('Raw Data'!$A$3,MATCH('Data above threshold'!$A32,'Raw Data'!$B$4:$B$185,0),MATCH('Data above threshold'!BH$4,'Raw Data'!$3:$3,0)-1)),"",OFFSET('Raw Data'!$A$3,MATCH('Data above threshold'!$A32,'Raw Data'!$B$4:$B$185,0),MATCH('Data above threshold'!BH$4,'Raw Data'!$3:$3,0)-1))</f>
        <v/>
      </c>
      <c r="BI32" s="107" t="str">
        <f aca="true">IF(ISBLANK(OFFSET('Raw Data'!$A$3,MATCH('Data above threshold'!$A32,'Raw Data'!$B$4:$B$185,0),MATCH('Data above threshold'!BI$4,'Raw Data'!$3:$3,0)-1)),"",OFFSET('Raw Data'!$A$3,MATCH('Data above threshold'!$A32,'Raw Data'!$B$4:$B$185,0),MATCH('Data above threshold'!BI$4,'Raw Data'!$3:$3,0)-1))</f>
        <v/>
      </c>
      <c r="BJ32" s="107" t="str">
        <f aca="true">IF(ISBLANK(OFFSET('Raw Data'!$A$3,MATCH('Data above threshold'!$A32,'Raw Data'!$B$4:$B$185,0),MATCH('Data above threshold'!BJ$4,'Raw Data'!$3:$3,0)-1)),"",OFFSET('Raw Data'!$A$3,MATCH('Data above threshold'!$A32,'Raw Data'!$B$4:$B$185,0),MATCH('Data above threshold'!BJ$4,'Raw Data'!$3:$3,0)-1))</f>
        <v/>
      </c>
      <c r="BK32" s="107" t="str">
        <f aca="true">IF(ISBLANK(OFFSET('Raw Data'!$A$3,MATCH('Data above threshold'!$A32,'Raw Data'!$B$4:$B$185,0),MATCH('Data above threshold'!BK$4,'Raw Data'!$3:$3,0)-1)),"",OFFSET('Raw Data'!$A$3,MATCH('Data above threshold'!$A32,'Raw Data'!$B$4:$B$185,0),MATCH('Data above threshold'!BK$4,'Raw Data'!$3:$3,0)-1))</f>
        <v/>
      </c>
      <c r="BL32" s="107" t="str">
        <f aca="true">IF(ISBLANK(OFFSET('Raw Data'!$A$3,MATCH('Data above threshold'!$A32,'Raw Data'!$B$4:$B$185,0),MATCH('Data above threshold'!BL$4,'Raw Data'!$3:$3,0)-1)),"",OFFSET('Raw Data'!$A$3,MATCH('Data above threshold'!$A32,'Raw Data'!$B$4:$B$185,0),MATCH('Data above threshold'!BL$4,'Raw Data'!$3:$3,0)-1))</f>
        <v/>
      </c>
      <c r="BM32" s="107" t="str">
        <f aca="true">IF(ISBLANK(OFFSET('Raw Data'!$A$3,MATCH('Data above threshold'!$A32,'Raw Data'!$B$4:$B$185,0),MATCH('Data above threshold'!BM$4,'Raw Data'!$3:$3,0)-1)),"",OFFSET('Raw Data'!$A$3,MATCH('Data above threshold'!$A32,'Raw Data'!$B$4:$B$185,0),MATCH('Data above threshold'!BM$4,'Raw Data'!$3:$3,0)-1))</f>
        <v/>
      </c>
      <c r="BN32" s="107" t="str">
        <f aca="true">IF(ISBLANK(OFFSET('Raw Data'!$A$3,MATCH('Data above threshold'!$A32,'Raw Data'!$B$4:$B$185,0),MATCH('Data above threshold'!BN$4,'Raw Data'!$3:$3,0)-1)),"",OFFSET('Raw Data'!$A$3,MATCH('Data above threshold'!$A32,'Raw Data'!$B$4:$B$185,0),MATCH('Data above threshold'!BN$4,'Raw Data'!$3:$3,0)-1))</f>
        <v/>
      </c>
      <c r="BO32" s="107" t="str">
        <f aca="true">IF(ISBLANK(OFFSET('Raw Data'!$A$3,MATCH('Data above threshold'!$A32,'Raw Data'!$B$4:$B$185,0),MATCH('Data above threshold'!BO$4,'Raw Data'!$3:$3,0)-1)),"",OFFSET('Raw Data'!$A$3,MATCH('Data above threshold'!$A32,'Raw Data'!$B$4:$B$185,0),MATCH('Data above threshold'!BO$4,'Raw Data'!$3:$3,0)-1))</f>
        <v/>
      </c>
      <c r="BP32" s="107" t="str">
        <f aca="true">IF(ISBLANK(OFFSET('Raw Data'!$A$3,MATCH('Data above threshold'!$A32,'Raw Data'!$B$4:$B$185,0),MATCH('Data above threshold'!BP$4,'Raw Data'!$3:$3,0)-1)),"",OFFSET('Raw Data'!$A$3,MATCH('Data above threshold'!$A32,'Raw Data'!$B$4:$B$185,0),MATCH('Data above threshold'!BP$4,'Raw Data'!$3:$3,0)-1))</f>
        <v/>
      </c>
      <c r="BQ32" s="107" t="str">
        <f aca="true">IF(ISBLANK(OFFSET('Raw Data'!$A$3,MATCH('Data above threshold'!$A32,'Raw Data'!$B$4:$B$185,0),MATCH('Data above threshold'!BQ$4,'Raw Data'!$3:$3,0)-1)),"",OFFSET('Raw Data'!$A$3,MATCH('Data above threshold'!$A32,'Raw Data'!$B$4:$B$185,0),MATCH('Data above threshold'!BQ$4,'Raw Data'!$3:$3,0)-1))</f>
        <v/>
      </c>
      <c r="BR32" s="107" t="str">
        <f aca="true">IF(ISBLANK(OFFSET('Raw Data'!$A$3,MATCH('Data above threshold'!$A32,'Raw Data'!$B$4:$B$185,0),MATCH('Data above threshold'!BR$4,'Raw Data'!$3:$3,0)-1)),"",OFFSET('Raw Data'!$A$3,MATCH('Data above threshold'!$A32,'Raw Data'!$B$4:$B$185,0),MATCH('Data above threshold'!BR$4,'Raw Data'!$3:$3,0)-1))</f>
        <v/>
      </c>
      <c r="BS32" s="107" t="str">
        <f aca="true">IF(ISBLANK(OFFSET('Raw Data'!$A$3,MATCH('Data above threshold'!$A32,'Raw Data'!$B$4:$B$185,0),MATCH('Data above threshold'!BS$4,'Raw Data'!$3:$3,0)-1)),"",OFFSET('Raw Data'!$A$3,MATCH('Data above threshold'!$A32,'Raw Data'!$B$4:$B$185,0),MATCH('Data above threshold'!BS$4,'Raw Data'!$3:$3,0)-1))</f>
        <v/>
      </c>
      <c r="BT32" s="107" t="str">
        <f aca="true">IF(ISBLANK(OFFSET('Raw Data'!$A$3,MATCH('Data above threshold'!$A32,'Raw Data'!$B$4:$B$185,0),MATCH('Data above threshold'!BT$4,'Raw Data'!$3:$3,0)-1)),"",OFFSET('Raw Data'!$A$3,MATCH('Data above threshold'!$A32,'Raw Data'!$B$4:$B$185,0),MATCH('Data above threshold'!BT$4,'Raw Data'!$3:$3,0)-1))</f>
        <v/>
      </c>
      <c r="BU32" s="107" t="str">
        <f aca="true">IF(ISBLANK(OFFSET('Raw Data'!$A$3,MATCH('Data above threshold'!$A32,'Raw Data'!$B$4:$B$185,0),MATCH('Data above threshold'!BU$4,'Raw Data'!$3:$3,0)-1)),"",OFFSET('Raw Data'!$A$3,MATCH('Data above threshold'!$A32,'Raw Data'!$B$4:$B$185,0),MATCH('Data above threshold'!BU$4,'Raw Data'!$3:$3,0)-1))</f>
        <v/>
      </c>
      <c r="BV32" s="107" t="str">
        <f aca="true">IF(ISBLANK(OFFSET('Raw Data'!$A$3,MATCH('Data above threshold'!$A32,'Raw Data'!$B$4:$B$185,0),MATCH('Data above threshold'!BV$4,'Raw Data'!$3:$3,0)-1)),"",OFFSET('Raw Data'!$A$3,MATCH('Data above threshold'!$A32,'Raw Data'!$B$4:$B$185,0),MATCH('Data above threshold'!BV$4,'Raw Data'!$3:$3,0)-1))</f>
        <v/>
      </c>
      <c r="BW32" s="107" t="str">
        <f aca="true">IF(ISBLANK(OFFSET('Raw Data'!$A$3,MATCH('Data above threshold'!$A32,'Raw Data'!$B$4:$B$185,0),MATCH('Data above threshold'!BW$4,'Raw Data'!$3:$3,0)-1)),"",OFFSET('Raw Data'!$A$3,MATCH('Data above threshold'!$A32,'Raw Data'!$B$4:$B$185,0),MATCH('Data above threshold'!BW$4,'Raw Data'!$3:$3,0)-1))</f>
        <v/>
      </c>
      <c r="BX32" s="107" t="str">
        <f aca="true">IF(ISBLANK(OFFSET('Raw Data'!$A$3,MATCH('Data above threshold'!$A32,'Raw Data'!$B$4:$B$185,0),MATCH('Data above threshold'!BX$4,'Raw Data'!$3:$3,0)-1)),"",OFFSET('Raw Data'!$A$3,MATCH('Data above threshold'!$A32,'Raw Data'!$B$4:$B$185,0),MATCH('Data above threshold'!BX$4,'Raw Data'!$3:$3,0)-1))</f>
        <v/>
      </c>
      <c r="BY32" s="107" t="str">
        <f aca="true">IF(ISBLANK(OFFSET('Raw Data'!$A$3,MATCH('Data above threshold'!$A32,'Raw Data'!$B$4:$B$185,0),MATCH('Data above threshold'!BY$4,'Raw Data'!$3:$3,0)-1)),"",OFFSET('Raw Data'!$A$3,MATCH('Data above threshold'!$A32,'Raw Data'!$B$4:$B$185,0),MATCH('Data above threshold'!BY$4,'Raw Data'!$3:$3,0)-1))</f>
        <v/>
      </c>
      <c r="BZ32" s="107" t="str">
        <f aca="true">IF(ISBLANK(OFFSET('Raw Data'!$A$3,MATCH('Data above threshold'!$A32,'Raw Data'!$B$4:$B$185,0),MATCH('Data above threshold'!BZ$4,'Raw Data'!$3:$3,0)-1)),"",OFFSET('Raw Data'!$A$3,MATCH('Data above threshold'!$A32,'Raw Data'!$B$4:$B$185,0),MATCH('Data above threshold'!BZ$4,'Raw Data'!$3:$3,0)-1))</f>
        <v/>
      </c>
      <c r="CA32" s="107" t="str">
        <f aca="true">IF(ISBLANK(OFFSET('Raw Data'!$A$3,MATCH('Data above threshold'!$A32,'Raw Data'!$B$4:$B$185,0),MATCH('Data above threshold'!CA$4,'Raw Data'!$3:$3,0)-1)),"",OFFSET('Raw Data'!$A$3,MATCH('Data above threshold'!$A32,'Raw Data'!$B$4:$B$185,0),MATCH('Data above threshold'!CA$4,'Raw Data'!$3:$3,0)-1))</f>
        <v/>
      </c>
      <c r="CB32" s="107" t="str">
        <f aca="true">IF(ISBLANK(OFFSET('Raw Data'!$A$3,MATCH('Data above threshold'!$A32,'Raw Data'!$B$4:$B$185,0),MATCH('Data above threshold'!CB$4,'Raw Data'!$3:$3,0)-1)),"",OFFSET('Raw Data'!$A$3,MATCH('Data above threshold'!$A32,'Raw Data'!$B$4:$B$185,0),MATCH('Data above threshold'!CB$4,'Raw Data'!$3:$3,0)-1))</f>
        <v/>
      </c>
      <c r="CC32" s="107" t="str">
        <f aca="true">IF(ISBLANK(OFFSET('Raw Data'!$A$3,MATCH('Data above threshold'!$A32,'Raw Data'!$B$4:$B$185,0),MATCH('Data above threshold'!CC$4,'Raw Data'!$3:$3,0)-1)),"",OFFSET('Raw Data'!$A$3,MATCH('Data above threshold'!$A32,'Raw Data'!$B$4:$B$185,0),MATCH('Data above threshold'!CC$4,'Raw Data'!$3:$3,0)-1))</f>
        <v/>
      </c>
      <c r="CD32" s="107" t="str">
        <f aca="true">IF(ISBLANK(OFFSET('Raw Data'!$A$3,MATCH('Data above threshold'!$A32,'Raw Data'!$B$4:$B$185,0),MATCH('Data above threshold'!CD$4,'Raw Data'!$3:$3,0)-1)),"",OFFSET('Raw Data'!$A$3,MATCH('Data above threshold'!$A32,'Raw Data'!$B$4:$B$185,0),MATCH('Data above threshold'!CD$4,'Raw Data'!$3:$3,0)-1))</f>
        <v/>
      </c>
      <c r="CE32" s="107" t="str">
        <f aca="true">IF(ISBLANK(OFFSET('Raw Data'!$A$3,MATCH('Data above threshold'!$A32,'Raw Data'!$B$4:$B$185,0),MATCH('Data above threshold'!CE$4,'Raw Data'!$3:$3,0)-1)),"",OFFSET('Raw Data'!$A$3,MATCH('Data above threshold'!$A32,'Raw Data'!$B$4:$B$185,0),MATCH('Data above threshold'!CE$4,'Raw Data'!$3:$3,0)-1))</f>
        <v/>
      </c>
      <c r="CF32" s="107" t="str">
        <f aca="true">IF(ISBLANK(OFFSET('Raw Data'!$A$3,MATCH('Data above threshold'!$A32,'Raw Data'!$B$4:$B$185,0),MATCH('Data above threshold'!CF$4,'Raw Data'!$3:$3,0)-1)),"",OFFSET('Raw Data'!$A$3,MATCH('Data above threshold'!$A32,'Raw Data'!$B$4:$B$185,0),MATCH('Data above threshold'!CF$4,'Raw Data'!$3:$3,0)-1))</f>
        <v/>
      </c>
      <c r="CG32" s="107" t="str">
        <f aca="true">IF(ISBLANK(OFFSET('Raw Data'!$A$3,MATCH('Data above threshold'!$A32,'Raw Data'!$B$4:$B$185,0),MATCH('Data above threshold'!CG$4,'Raw Data'!$3:$3,0)-1)),"",OFFSET('Raw Data'!$A$3,MATCH('Data above threshold'!$A32,'Raw Data'!$B$4:$B$185,0),MATCH('Data above threshold'!CG$4,'Raw Data'!$3:$3,0)-1))</f>
        <v/>
      </c>
      <c r="CH32" s="107" t="str">
        <f aca="true">IF(ISBLANK(OFFSET('Raw Data'!$A$3,MATCH('Data above threshold'!$A32,'Raw Data'!$B$4:$B$185,0),MATCH('Data above threshold'!CH$4,'Raw Data'!$3:$3,0)-1)),"",OFFSET('Raw Data'!$A$3,MATCH('Data above threshold'!$A32,'Raw Data'!$B$4:$B$185,0),MATCH('Data above threshold'!CH$4,'Raw Data'!$3:$3,0)-1))</f>
        <v/>
      </c>
      <c r="CI32" s="107" t="str">
        <f aca="true">IF(ISBLANK(OFFSET('Raw Data'!$A$3,MATCH('Data above threshold'!$A32,'Raw Data'!$B$4:$B$185,0),MATCH('Data above threshold'!CI$4,'Raw Data'!$3:$3,0)-1)),"",OFFSET('Raw Data'!$A$3,MATCH('Data above threshold'!$A32,'Raw Data'!$B$4:$B$185,0),MATCH('Data above threshold'!CI$4,'Raw Data'!$3:$3,0)-1))</f>
        <v/>
      </c>
      <c r="CJ32" s="107" t="str">
        <f aca="true">IF(ISBLANK(OFFSET('Raw Data'!$A$3,MATCH('Data above threshold'!$A32,'Raw Data'!$B$4:$B$185,0),MATCH('Data above threshold'!CJ$4,'Raw Data'!$3:$3,0)-1)),"",OFFSET('Raw Data'!$A$3,MATCH('Data above threshold'!$A32,'Raw Data'!$B$4:$B$185,0),MATCH('Data above threshold'!CJ$4,'Raw Data'!$3:$3,0)-1))</f>
        <v/>
      </c>
      <c r="CK32" s="107" t="str">
        <f aca="true">IF(ISBLANK(OFFSET('Raw Data'!$A$3,MATCH('Data above threshold'!$A32,'Raw Data'!$B$4:$B$185,0),MATCH('Data above threshold'!CK$4,'Raw Data'!$3:$3,0)-1)),"",OFFSET('Raw Data'!$A$3,MATCH('Data above threshold'!$A32,'Raw Data'!$B$4:$B$185,0),MATCH('Data above threshold'!CK$4,'Raw Data'!$3:$3,0)-1))</f>
        <v/>
      </c>
      <c r="CL32" s="107" t="str">
        <f aca="true">IF(ISBLANK(OFFSET('Raw Data'!$A$3,MATCH('Data above threshold'!$A32,'Raw Data'!$B$4:$B$185,0),MATCH('Data above threshold'!CL$4,'Raw Data'!$3:$3,0)-1)),"",OFFSET('Raw Data'!$A$3,MATCH('Data above threshold'!$A32,'Raw Data'!$B$4:$B$185,0),MATCH('Data above threshold'!CL$4,'Raw Data'!$3:$3,0)-1))</f>
        <v/>
      </c>
      <c r="CM32" s="107" t="str">
        <f aca="true">IF(ISBLANK(OFFSET('Raw Data'!$A$3,MATCH('Data above threshold'!$A32,'Raw Data'!$B$4:$B$185,0),MATCH('Data above threshold'!CM$4,'Raw Data'!$3:$3,0)-1)),"",OFFSET('Raw Data'!$A$3,MATCH('Data above threshold'!$A32,'Raw Data'!$B$4:$B$185,0),MATCH('Data above threshold'!CM$4,'Raw Data'!$3:$3,0)-1))</f>
        <v/>
      </c>
      <c r="CN32" s="107" t="str">
        <f aca="true">IF(ISBLANK(OFFSET('Raw Data'!$A$3,MATCH('Data above threshold'!$A32,'Raw Data'!$B$4:$B$185,0),MATCH('Data above threshold'!CN$4,'Raw Data'!$3:$3,0)-1)),"",OFFSET('Raw Data'!$A$3,MATCH('Data above threshold'!$A32,'Raw Data'!$B$4:$B$185,0),MATCH('Data above threshold'!CN$4,'Raw Data'!$3:$3,0)-1))</f>
        <v/>
      </c>
      <c r="CO32" s="107" t="str">
        <f aca="true">IF(ISBLANK(OFFSET('Raw Data'!$A$3,MATCH('Data above threshold'!$A32,'Raw Data'!$B$4:$B$185,0),MATCH('Data above threshold'!CO$4,'Raw Data'!$3:$3,0)-1)),"",OFFSET('Raw Data'!$A$3,MATCH('Data above threshold'!$A32,'Raw Data'!$B$4:$B$185,0),MATCH('Data above threshold'!CO$4,'Raw Data'!$3:$3,0)-1))</f>
        <v/>
      </c>
      <c r="CP32" s="107" t="str">
        <f aca="true">IF(ISBLANK(OFFSET('Raw Data'!$A$3,MATCH('Data above threshold'!$A32,'Raw Data'!$B$4:$B$185,0),MATCH('Data above threshold'!CP$4,'Raw Data'!$3:$3,0)-1)),"",OFFSET('Raw Data'!$A$3,MATCH('Data above threshold'!$A32,'Raw Data'!$B$4:$B$185,0),MATCH('Data above threshold'!CP$4,'Raw Data'!$3:$3,0)-1))</f>
        <v/>
      </c>
      <c r="CQ32" s="107" t="str">
        <f aca="true">IF(ISBLANK(OFFSET('Raw Data'!$A$3,MATCH('Data above threshold'!$A32,'Raw Data'!$B$4:$B$185,0),MATCH('Data above threshold'!CQ$4,'Raw Data'!$3:$3,0)-1)),"",OFFSET('Raw Data'!$A$3,MATCH('Data above threshold'!$A32,'Raw Data'!$B$4:$B$185,0),MATCH('Data above threshold'!CQ$4,'Raw Data'!$3:$3,0)-1))</f>
        <v/>
      </c>
      <c r="CR32" s="107" t="str">
        <f aca="true">IF(ISBLANK(OFFSET('Raw Data'!$A$3,MATCH('Data above threshold'!$A32,'Raw Data'!$B$4:$B$185,0),MATCH('Data above threshold'!CR$4,'Raw Data'!$3:$3,0)-1)),"",OFFSET('Raw Data'!$A$3,MATCH('Data above threshold'!$A32,'Raw Data'!$B$4:$B$185,0),MATCH('Data above threshold'!CR$4,'Raw Data'!$3:$3,0)-1))</f>
        <v/>
      </c>
    </row>
    <row r="33" s="103" customFormat="true" ht="15.5" hidden="false" customHeight="false" outlineLevel="0" collapsed="false">
      <c r="A33" s="107" t="n">
        <v>1331</v>
      </c>
      <c r="B33" s="107" t="n">
        <v>4</v>
      </c>
      <c r="C33" s="107" t="str">
        <f aca="true">IF(ISBLANK(OFFSET('Raw Data'!$A$3,MATCH('Data above threshold'!$A33,'Raw Data'!$B$4:$B$185,0),MATCH('Data above threshold'!C$4,'Raw Data'!$3:$3,0)-1)),"",OFFSET('Raw Data'!$A$3,MATCH('Data above threshold'!$A33,'Raw Data'!$B$4:$B$185,0),MATCH('Data above threshold'!C$4,'Raw Data'!$3:$3,0)-1))</f>
        <v/>
      </c>
      <c r="D33" s="107" t="str">
        <f aca="true">IF(ISBLANK(OFFSET('Raw Data'!$A$3,MATCH('Data above threshold'!$A33,'Raw Data'!$B$4:$B$185,0),MATCH('Data above threshold'!D$4,'Raw Data'!$3:$3,0)-1)),"",OFFSET('Raw Data'!$A$3,MATCH('Data above threshold'!$A33,'Raw Data'!$B$4:$B$185,0),MATCH('Data above threshold'!D$4,'Raw Data'!$3:$3,0)-1))</f>
        <v>Expert assessment data - E.2.3</v>
      </c>
      <c r="E33" s="107" t="str">
        <f aca="true">IF(ISBLANK(OFFSET('Raw Data'!$A$3,MATCH('Data above threshold'!$A33,'Raw Data'!$B$4:$B$185,0),MATCH('Data above threshold'!E$4,'Raw Data'!$3:$3,0)-1)),"",OFFSET('Raw Data'!$A$3,MATCH('Data above threshold'!$A33,'Raw Data'!$B$4:$B$185,0),MATCH('Data above threshold'!E$4,'Raw Data'!$3:$3,0)-1))</f>
        <v> Measures that restrict anti-competitive behaviour and exploitation by monopolistic companies</v>
      </c>
      <c r="F33" s="107" t="str">
        <f aca="true">IF(ISBLANK(OFFSET('Raw Data'!$A$3,MATCH('Data above threshold'!$A33,'Raw Data'!$B$4:$B$185,0),MATCH('Data above threshold'!F$4,'Raw Data'!$3:$3,0)-1)),"",OFFSET('Raw Data'!$A$3,MATCH('Data above threshold'!$A33,'Raw Data'!$B$4:$B$185,0),MATCH('Data above threshold'!F$4,'Raw Data'!$3:$3,0)-1))</f>
        <v/>
      </c>
      <c r="G33" s="107" t="str">
        <f aca="true">IF(ISBLANK(OFFSET('Raw Data'!$A$3,MATCH('Data above threshold'!$A33,'Raw Data'!$B$4:$B$185,0),MATCH('Data above threshold'!G$4,'Raw Data'!$3:$3,0)-1)),"",OFFSET('Raw Data'!$A$3,MATCH('Data above threshold'!$A33,'Raw Data'!$B$4:$B$185,0),MATCH('Data above threshold'!G$4,'Raw Data'!$3:$3,0)-1))</f>
        <v/>
      </c>
      <c r="H33" s="107" t="str">
        <f aca="true">IF(ISBLANK(OFFSET('Raw Data'!$A$3,MATCH('Data above threshold'!$A33,'Raw Data'!$B$4:$B$185,0),MATCH('Data above threshold'!H$4,'Raw Data'!$3:$3,0)-1)),"",OFFSET('Raw Data'!$A$3,MATCH('Data above threshold'!$A33,'Raw Data'!$B$4:$B$185,0),MATCH('Data above threshold'!H$4,'Raw Data'!$3:$3,0)-1))</f>
        <v>Consumers International Survey</v>
      </c>
      <c r="I33" s="107" t="str">
        <f aca="true">IF(ISBLANK(OFFSET('Raw Data'!$A$3,MATCH('Data above threshold'!$A33,'Raw Data'!$B$4:$B$185,0),MATCH('Data above threshold'!I$4,'Raw Data'!$3:$3,0)-1)),"",OFFSET('Raw Data'!$A$3,MATCH('Data above threshold'!$A33,'Raw Data'!$B$4:$B$185,0),MATCH('Data above threshold'!I$4,'Raw Data'!$3:$3,0)-1))</f>
        <v/>
      </c>
      <c r="J33" s="107" t="str">
        <f aca="true">IF(ISBLANK(OFFSET('Raw Data'!$A$3,MATCH('Data above threshold'!$A33,'Raw Data'!$B$4:$B$185,0),MATCH('Data above threshold'!J$4,'Raw Data'!$3:$3,0)-1)),"",OFFSET('Raw Data'!$A$3,MATCH('Data above threshold'!$A33,'Raw Data'!$B$4:$B$185,0),MATCH('Data above threshold'!J$4,'Raw Data'!$3:$3,0)-1))</f>
        <v/>
      </c>
      <c r="K33" s="107" t="str">
        <f aca="true">IF(ISBLANK(OFFSET('Raw Data'!$A$3,MATCH('Data above threshold'!$A33,'Raw Data'!$B$4:$B$185,0),MATCH('Data above threshold'!K$4,'Raw Data'!$3:$3,0)-1)),"",OFFSET('Raw Data'!$A$3,MATCH('Data above threshold'!$A33,'Raw Data'!$B$4:$B$185,0),MATCH('Data above threshold'!K$4,'Raw Data'!$3:$3,0)-1))</f>
        <v>Plus</v>
      </c>
      <c r="L33" s="107" t="str">
        <f aca="true">IF(ISBLANK(OFFSET('Raw Data'!$A$3,MATCH('Data above threshold'!$A33,'Raw Data'!$B$4:$B$185,0),MATCH('Data above threshold'!L$4,'Raw Data'!$3:$3,0)-1)),"",OFFSET('Raw Data'!$A$3,MATCH('Data above threshold'!$A33,'Raw Data'!$B$4:$B$185,0),MATCH('Data above threshold'!L$4,'Raw Data'!$3:$3,0)-1))</f>
        <v/>
      </c>
      <c r="M33" s="105" t="n">
        <f aca="false" t="array" ref="M33:M33">IFERROR(SKEW(IF(ISNUMBER(Q33:CR33),Q33:CR33,"")),"")</f>
        <v>-1.26741685804903</v>
      </c>
      <c r="N33" s="107" t="n">
        <v>0</v>
      </c>
      <c r="O33" s="107" t="str">
        <f aca="true">IF(ISBLANK(OFFSET('Raw Data'!$A$3,MATCH('Data above threshold'!$A33,'Raw Data'!$B$4:$B$185,0),MATCH('Data above threshold'!O$4,'Raw Data'!$3:$3,0)-1)),"",OFFSET('Raw Data'!$A$3,MATCH('Data above threshold'!$A33,'Raw Data'!$B$4:$B$185,0),MATCH('Data above threshold'!O$4,'Raw Data'!$3:$3,0)-1))</f>
        <v/>
      </c>
      <c r="P33" s="106" t="n">
        <f aca="false" t="array" ref="P33:P33">IF(B33&lt;4,"",1-IFERROR(SUM(ISNUMBER(Q33:CR33)*(1-$Q$3:$CR$3))/COUNTIF($Q$3:$CR$3,0),0))</f>
        <v>0.025</v>
      </c>
      <c r="Q33" s="107" t="n">
        <f aca="true">IF(ISBLANK(OFFSET('Raw Data'!$A$3,MATCH('Data above threshold'!$A33,'Raw Data'!$B$4:$B$185,0),MATCH('Data above threshold'!Q$4,'Raw Data'!$3:$3,0)-1)),"",OFFSET('Raw Data'!$A$3,MATCH('Data above threshold'!$A33,'Raw Data'!$B$4:$B$185,0),MATCH('Data above threshold'!Q$4,'Raw Data'!$3:$3,0)-1))</f>
        <v>2</v>
      </c>
      <c r="R33" s="107" t="n">
        <f aca="true">IF(ISBLANK(OFFSET('Raw Data'!$A$3,MATCH('Data above threshold'!$A33,'Raw Data'!$B$4:$B$185,0),MATCH('Data above threshold'!R$4,'Raw Data'!$3:$3,0)-1)),"",OFFSET('Raw Data'!$A$3,MATCH('Data above threshold'!$A33,'Raw Data'!$B$4:$B$185,0),MATCH('Data above threshold'!R$4,'Raw Data'!$3:$3,0)-1))</f>
        <v>2</v>
      </c>
      <c r="S33" s="107" t="n">
        <f aca="true">IF(ISBLANK(OFFSET('Raw Data'!$A$3,MATCH('Data above threshold'!$A33,'Raw Data'!$B$4:$B$185,0),MATCH('Data above threshold'!S$4,'Raw Data'!$3:$3,0)-1)),"",OFFSET('Raw Data'!$A$3,MATCH('Data above threshold'!$A33,'Raw Data'!$B$4:$B$185,0),MATCH('Data above threshold'!S$4,'Raw Data'!$3:$3,0)-1))</f>
        <v>2</v>
      </c>
      <c r="T33" s="107" t="n">
        <f aca="true">IF(ISBLANK(OFFSET('Raw Data'!$A$3,MATCH('Data above threshold'!$A33,'Raw Data'!$B$4:$B$185,0),MATCH('Data above threshold'!T$4,'Raw Data'!$3:$3,0)-1)),"",OFFSET('Raw Data'!$A$3,MATCH('Data above threshold'!$A33,'Raw Data'!$B$4:$B$185,0),MATCH('Data above threshold'!T$4,'Raw Data'!$3:$3,0)-1))</f>
        <v>2</v>
      </c>
      <c r="U33" s="107" t="n">
        <f aca="true">IF(ISBLANK(OFFSET('Raw Data'!$A$3,MATCH('Data above threshold'!$A33,'Raw Data'!$B$4:$B$185,0),MATCH('Data above threshold'!U$4,'Raw Data'!$3:$3,0)-1)),"",OFFSET('Raw Data'!$A$3,MATCH('Data above threshold'!$A33,'Raw Data'!$B$4:$B$185,0),MATCH('Data above threshold'!U$4,'Raw Data'!$3:$3,0)-1))</f>
        <v>2</v>
      </c>
      <c r="V33" s="107" t="n">
        <f aca="true">IF(ISBLANK(OFFSET('Raw Data'!$A$3,MATCH('Data above threshold'!$A33,'Raw Data'!$B$4:$B$185,0),MATCH('Data above threshold'!V$4,'Raw Data'!$3:$3,0)-1)),"",OFFSET('Raw Data'!$A$3,MATCH('Data above threshold'!$A33,'Raw Data'!$B$4:$B$185,0),MATCH('Data above threshold'!V$4,'Raw Data'!$3:$3,0)-1))</f>
        <v>1</v>
      </c>
      <c r="W33" s="107" t="n">
        <f aca="true">IF(ISBLANK(OFFSET('Raw Data'!$A$3,MATCH('Data above threshold'!$A33,'Raw Data'!$B$4:$B$185,0),MATCH('Data above threshold'!W$4,'Raw Data'!$3:$3,0)-1)),"",OFFSET('Raw Data'!$A$3,MATCH('Data above threshold'!$A33,'Raw Data'!$B$4:$B$185,0),MATCH('Data above threshold'!W$4,'Raw Data'!$3:$3,0)-1))</f>
        <v>1</v>
      </c>
      <c r="X33" s="107" t="n">
        <f aca="true">IF(ISBLANK(OFFSET('Raw Data'!$A$3,MATCH('Data above threshold'!$A33,'Raw Data'!$B$4:$B$185,0),MATCH('Data above threshold'!X$4,'Raw Data'!$3:$3,0)-1)),"",OFFSET('Raw Data'!$A$3,MATCH('Data above threshold'!$A33,'Raw Data'!$B$4:$B$185,0),MATCH('Data above threshold'!X$4,'Raw Data'!$3:$3,0)-1))</f>
        <v>2</v>
      </c>
      <c r="Y33" s="107" t="n">
        <f aca="true">IF(ISBLANK(OFFSET('Raw Data'!$A$3,MATCH('Data above threshold'!$A33,'Raw Data'!$B$4:$B$185,0),MATCH('Data above threshold'!Y$4,'Raw Data'!$3:$3,0)-1)),"",OFFSET('Raw Data'!$A$3,MATCH('Data above threshold'!$A33,'Raw Data'!$B$4:$B$185,0),MATCH('Data above threshold'!Y$4,'Raw Data'!$3:$3,0)-1))</f>
        <v>2</v>
      </c>
      <c r="Z33" s="107" t="n">
        <f aca="true">IF(ISBLANK(OFFSET('Raw Data'!$A$3,MATCH('Data above threshold'!$A33,'Raw Data'!$B$4:$B$185,0),MATCH('Data above threshold'!Z$4,'Raw Data'!$3:$3,0)-1)),"",OFFSET('Raw Data'!$A$3,MATCH('Data above threshold'!$A33,'Raw Data'!$B$4:$B$185,0),MATCH('Data above threshold'!Z$4,'Raw Data'!$3:$3,0)-1))</f>
        <v>2</v>
      </c>
      <c r="AA33" s="107" t="n">
        <f aca="true">IF(ISBLANK(OFFSET('Raw Data'!$A$3,MATCH('Data above threshold'!$A33,'Raw Data'!$B$4:$B$185,0),MATCH('Data above threshold'!AA$4,'Raw Data'!$3:$3,0)-1)),"",OFFSET('Raw Data'!$A$3,MATCH('Data above threshold'!$A33,'Raw Data'!$B$4:$B$185,0),MATCH('Data above threshold'!AA$4,'Raw Data'!$3:$3,0)-1))</f>
        <v>2</v>
      </c>
      <c r="AB33" s="107" t="n">
        <f aca="true">IF(ISBLANK(OFFSET('Raw Data'!$A$3,MATCH('Data above threshold'!$A33,'Raw Data'!$B$4:$B$185,0),MATCH('Data above threshold'!AB$4,'Raw Data'!$3:$3,0)-1)),"",OFFSET('Raw Data'!$A$3,MATCH('Data above threshold'!$A33,'Raw Data'!$B$4:$B$185,0),MATCH('Data above threshold'!AB$4,'Raw Data'!$3:$3,0)-1))</f>
        <v>1</v>
      </c>
      <c r="AC33" s="107" t="str">
        <f aca="true">IF(ISBLANK(OFFSET('Raw Data'!$A$3,MATCH('Data above threshold'!$A33,'Raw Data'!$B$4:$B$185,0),MATCH('Data above threshold'!AC$4,'Raw Data'!$3:$3,0)-1)),"",OFFSET('Raw Data'!$A$3,MATCH('Data above threshold'!$A33,'Raw Data'!$B$4:$B$185,0),MATCH('Data above threshold'!AC$4,'Raw Data'!$3:$3,0)-1))</f>
        <v/>
      </c>
      <c r="AD33" s="107" t="n">
        <f aca="true">IF(ISBLANK(OFFSET('Raw Data'!$A$3,MATCH('Data above threshold'!$A33,'Raw Data'!$B$4:$B$185,0),MATCH('Data above threshold'!AD$4,'Raw Data'!$3:$3,0)-1)),"",OFFSET('Raw Data'!$A$3,MATCH('Data above threshold'!$A33,'Raw Data'!$B$4:$B$185,0),MATCH('Data above threshold'!AD$4,'Raw Data'!$3:$3,0)-1))</f>
        <v>2</v>
      </c>
      <c r="AE33" s="107" t="n">
        <f aca="true">IF(ISBLANK(OFFSET('Raw Data'!$A$3,MATCH('Data above threshold'!$A33,'Raw Data'!$B$4:$B$185,0),MATCH('Data above threshold'!AE$4,'Raw Data'!$3:$3,0)-1)),"",OFFSET('Raw Data'!$A$3,MATCH('Data above threshold'!$A33,'Raw Data'!$B$4:$B$185,0),MATCH('Data above threshold'!AE$4,'Raw Data'!$3:$3,0)-1))</f>
        <v>2</v>
      </c>
      <c r="AF33" s="107" t="n">
        <f aca="true">IF(ISBLANK(OFFSET('Raw Data'!$A$3,MATCH('Data above threshold'!$A33,'Raw Data'!$B$4:$B$185,0),MATCH('Data above threshold'!AF$4,'Raw Data'!$3:$3,0)-1)),"",OFFSET('Raw Data'!$A$3,MATCH('Data above threshold'!$A33,'Raw Data'!$B$4:$B$185,0),MATCH('Data above threshold'!AF$4,'Raw Data'!$3:$3,0)-1))</f>
        <v>2</v>
      </c>
      <c r="AG33" s="107" t="n">
        <f aca="true">IF(ISBLANK(OFFSET('Raw Data'!$A$3,MATCH('Data above threshold'!$A33,'Raw Data'!$B$4:$B$185,0),MATCH('Data above threshold'!AG$4,'Raw Data'!$3:$3,0)-1)),"",OFFSET('Raw Data'!$A$3,MATCH('Data above threshold'!$A33,'Raw Data'!$B$4:$B$185,0),MATCH('Data above threshold'!AG$4,'Raw Data'!$3:$3,0)-1))</f>
        <v>2</v>
      </c>
      <c r="AH33" s="107" t="n">
        <f aca="true">IF(ISBLANK(OFFSET('Raw Data'!$A$3,MATCH('Data above threshold'!$A33,'Raw Data'!$B$4:$B$185,0),MATCH('Data above threshold'!AH$4,'Raw Data'!$3:$3,0)-1)),"",OFFSET('Raw Data'!$A$3,MATCH('Data above threshold'!$A33,'Raw Data'!$B$4:$B$185,0),MATCH('Data above threshold'!AH$4,'Raw Data'!$3:$3,0)-1))</f>
        <v>2</v>
      </c>
      <c r="AI33" s="107" t="n">
        <f aca="true">IF(ISBLANK(OFFSET('Raw Data'!$A$3,MATCH('Data above threshold'!$A33,'Raw Data'!$B$4:$B$185,0),MATCH('Data above threshold'!AI$4,'Raw Data'!$3:$3,0)-1)),"",OFFSET('Raw Data'!$A$3,MATCH('Data above threshold'!$A33,'Raw Data'!$B$4:$B$185,0),MATCH('Data above threshold'!AI$4,'Raw Data'!$3:$3,0)-1))</f>
        <v>2</v>
      </c>
      <c r="AJ33" s="107" t="n">
        <f aca="true">IF(ISBLANK(OFFSET('Raw Data'!$A$3,MATCH('Data above threshold'!$A33,'Raw Data'!$B$4:$B$185,0),MATCH('Data above threshold'!AJ$4,'Raw Data'!$3:$3,0)-1)),"",OFFSET('Raw Data'!$A$3,MATCH('Data above threshold'!$A33,'Raw Data'!$B$4:$B$185,0),MATCH('Data above threshold'!AJ$4,'Raw Data'!$3:$3,0)-1))</f>
        <v>2</v>
      </c>
      <c r="AK33" s="107" t="n">
        <f aca="true">IF(ISBLANK(OFFSET('Raw Data'!$A$3,MATCH('Data above threshold'!$A33,'Raw Data'!$B$4:$B$185,0),MATCH('Data above threshold'!AK$4,'Raw Data'!$3:$3,0)-1)),"",OFFSET('Raw Data'!$A$3,MATCH('Data above threshold'!$A33,'Raw Data'!$B$4:$B$185,0),MATCH('Data above threshold'!AK$4,'Raw Data'!$3:$3,0)-1))</f>
        <v>1</v>
      </c>
      <c r="AL33" s="107" t="n">
        <f aca="true">IF(ISBLANK(OFFSET('Raw Data'!$A$3,MATCH('Data above threshold'!$A33,'Raw Data'!$B$4:$B$185,0),MATCH('Data above threshold'!AL$4,'Raw Data'!$3:$3,0)-1)),"",OFFSET('Raw Data'!$A$3,MATCH('Data above threshold'!$A33,'Raw Data'!$B$4:$B$185,0),MATCH('Data above threshold'!AL$4,'Raw Data'!$3:$3,0)-1))</f>
        <v>2</v>
      </c>
      <c r="AM33" s="107" t="n">
        <f aca="true">IF(ISBLANK(OFFSET('Raw Data'!$A$3,MATCH('Data above threshold'!$A33,'Raw Data'!$B$4:$B$185,0),MATCH('Data above threshold'!AM$4,'Raw Data'!$3:$3,0)-1)),"",OFFSET('Raw Data'!$A$3,MATCH('Data above threshold'!$A33,'Raw Data'!$B$4:$B$185,0),MATCH('Data above threshold'!AM$4,'Raw Data'!$3:$3,0)-1))</f>
        <v>2</v>
      </c>
      <c r="AN33" s="107" t="n">
        <f aca="true">IF(ISBLANK(OFFSET('Raw Data'!$A$3,MATCH('Data above threshold'!$A33,'Raw Data'!$B$4:$B$185,0),MATCH('Data above threshold'!AN$4,'Raw Data'!$3:$3,0)-1)),"",OFFSET('Raw Data'!$A$3,MATCH('Data above threshold'!$A33,'Raw Data'!$B$4:$B$185,0),MATCH('Data above threshold'!AN$4,'Raw Data'!$3:$3,0)-1))</f>
        <v>2</v>
      </c>
      <c r="AO33" s="107" t="n">
        <f aca="true">IF(ISBLANK(OFFSET('Raw Data'!$A$3,MATCH('Data above threshold'!$A33,'Raw Data'!$B$4:$B$185,0),MATCH('Data above threshold'!AO$4,'Raw Data'!$3:$3,0)-1)),"",OFFSET('Raw Data'!$A$3,MATCH('Data above threshold'!$A33,'Raw Data'!$B$4:$B$185,0),MATCH('Data above threshold'!AO$4,'Raw Data'!$3:$3,0)-1))</f>
        <v>2</v>
      </c>
      <c r="AP33" s="107" t="n">
        <f aca="true">IF(ISBLANK(OFFSET('Raw Data'!$A$3,MATCH('Data above threshold'!$A33,'Raw Data'!$B$4:$B$185,0),MATCH('Data above threshold'!AP$4,'Raw Data'!$3:$3,0)-1)),"",OFFSET('Raw Data'!$A$3,MATCH('Data above threshold'!$A33,'Raw Data'!$B$4:$B$185,0),MATCH('Data above threshold'!AP$4,'Raw Data'!$3:$3,0)-1))</f>
        <v>2</v>
      </c>
      <c r="AQ33" s="107" t="n">
        <f aca="true">IF(ISBLANK(OFFSET('Raw Data'!$A$3,MATCH('Data above threshold'!$A33,'Raw Data'!$B$4:$B$185,0),MATCH('Data above threshold'!AQ$4,'Raw Data'!$3:$3,0)-1)),"",OFFSET('Raw Data'!$A$3,MATCH('Data above threshold'!$A33,'Raw Data'!$B$4:$B$185,0),MATCH('Data above threshold'!AQ$4,'Raw Data'!$3:$3,0)-1))</f>
        <v>2</v>
      </c>
      <c r="AR33" s="107" t="n">
        <f aca="true">IF(ISBLANK(OFFSET('Raw Data'!$A$3,MATCH('Data above threshold'!$A33,'Raw Data'!$B$4:$B$185,0),MATCH('Data above threshold'!AR$4,'Raw Data'!$3:$3,0)-1)),"",OFFSET('Raw Data'!$A$3,MATCH('Data above threshold'!$A33,'Raw Data'!$B$4:$B$185,0),MATCH('Data above threshold'!AR$4,'Raw Data'!$3:$3,0)-1))</f>
        <v>1</v>
      </c>
      <c r="AS33" s="107" t="n">
        <f aca="true">IF(ISBLANK(OFFSET('Raw Data'!$A$3,MATCH('Data above threshold'!$A33,'Raw Data'!$B$4:$B$185,0),MATCH('Data above threshold'!AS$4,'Raw Data'!$3:$3,0)-1)),"",OFFSET('Raw Data'!$A$3,MATCH('Data above threshold'!$A33,'Raw Data'!$B$4:$B$185,0),MATCH('Data above threshold'!AS$4,'Raw Data'!$3:$3,0)-1))</f>
        <v>1</v>
      </c>
      <c r="AT33" s="107" t="n">
        <f aca="true">IF(ISBLANK(OFFSET('Raw Data'!$A$3,MATCH('Data above threshold'!$A33,'Raw Data'!$B$4:$B$185,0),MATCH('Data above threshold'!AT$4,'Raw Data'!$3:$3,0)-1)),"",OFFSET('Raw Data'!$A$3,MATCH('Data above threshold'!$A33,'Raw Data'!$B$4:$B$185,0),MATCH('Data above threshold'!AT$4,'Raw Data'!$3:$3,0)-1))</f>
        <v>2</v>
      </c>
      <c r="AU33" s="107" t="n">
        <f aca="true">IF(ISBLANK(OFFSET('Raw Data'!$A$3,MATCH('Data above threshold'!$A33,'Raw Data'!$B$4:$B$185,0),MATCH('Data above threshold'!AU$4,'Raw Data'!$3:$3,0)-1)),"",OFFSET('Raw Data'!$A$3,MATCH('Data above threshold'!$A33,'Raw Data'!$B$4:$B$185,0),MATCH('Data above threshold'!AU$4,'Raw Data'!$3:$3,0)-1))</f>
        <v>1</v>
      </c>
      <c r="AV33" s="107" t="n">
        <f aca="true">IF(ISBLANK(OFFSET('Raw Data'!$A$3,MATCH('Data above threshold'!$A33,'Raw Data'!$B$4:$B$185,0),MATCH('Data above threshold'!AV$4,'Raw Data'!$3:$3,0)-1)),"",OFFSET('Raw Data'!$A$3,MATCH('Data above threshold'!$A33,'Raw Data'!$B$4:$B$185,0),MATCH('Data above threshold'!AV$4,'Raw Data'!$3:$3,0)-1))</f>
        <v>2</v>
      </c>
      <c r="AW33" s="107" t="n">
        <f aca="true">IF(ISBLANK(OFFSET('Raw Data'!$A$3,MATCH('Data above threshold'!$A33,'Raw Data'!$B$4:$B$185,0),MATCH('Data above threshold'!AW$4,'Raw Data'!$3:$3,0)-1)),"",OFFSET('Raw Data'!$A$3,MATCH('Data above threshold'!$A33,'Raw Data'!$B$4:$B$185,0),MATCH('Data above threshold'!AW$4,'Raw Data'!$3:$3,0)-1))</f>
        <v>1.78</v>
      </c>
      <c r="AX33" s="107" t="n">
        <f aca="true">IF(ISBLANK(OFFSET('Raw Data'!$A$3,MATCH('Data above threshold'!$A33,'Raw Data'!$B$4:$B$185,0),MATCH('Data above threshold'!AX$4,'Raw Data'!$3:$3,0)-1)),"",OFFSET('Raw Data'!$A$3,MATCH('Data above threshold'!$A33,'Raw Data'!$B$4:$B$185,0),MATCH('Data above threshold'!AX$4,'Raw Data'!$3:$3,0)-1))</f>
        <v>2</v>
      </c>
      <c r="AY33" s="107" t="n">
        <f aca="true">IF(ISBLANK(OFFSET('Raw Data'!$A$3,MATCH('Data above threshold'!$A33,'Raw Data'!$B$4:$B$185,0),MATCH('Data above threshold'!AY$4,'Raw Data'!$3:$3,0)-1)),"",OFFSET('Raw Data'!$A$3,MATCH('Data above threshold'!$A33,'Raw Data'!$B$4:$B$185,0),MATCH('Data above threshold'!AY$4,'Raw Data'!$3:$3,0)-1))</f>
        <v>2</v>
      </c>
      <c r="AZ33" s="107" t="n">
        <f aca="true">IF(ISBLANK(OFFSET('Raw Data'!$A$3,MATCH('Data above threshold'!$A33,'Raw Data'!$B$4:$B$185,0),MATCH('Data above threshold'!AZ$4,'Raw Data'!$3:$3,0)-1)),"",OFFSET('Raw Data'!$A$3,MATCH('Data above threshold'!$A33,'Raw Data'!$B$4:$B$185,0),MATCH('Data above threshold'!AZ$4,'Raw Data'!$3:$3,0)-1))</f>
        <v>2</v>
      </c>
      <c r="BA33" s="107" t="n">
        <f aca="true">IF(ISBLANK(OFFSET('Raw Data'!$A$3,MATCH('Data above threshold'!$A33,'Raw Data'!$B$4:$B$185,0),MATCH('Data above threshold'!BA$4,'Raw Data'!$3:$3,0)-1)),"",OFFSET('Raw Data'!$A$3,MATCH('Data above threshold'!$A33,'Raw Data'!$B$4:$B$185,0),MATCH('Data above threshold'!BA$4,'Raw Data'!$3:$3,0)-1))</f>
        <v>2</v>
      </c>
      <c r="BB33" s="107" t="n">
        <f aca="true">IF(ISBLANK(OFFSET('Raw Data'!$A$3,MATCH('Data above threshold'!$A33,'Raw Data'!$B$4:$B$185,0),MATCH('Data above threshold'!BB$4,'Raw Data'!$3:$3,0)-1)),"",OFFSET('Raw Data'!$A$3,MATCH('Data above threshold'!$A33,'Raw Data'!$B$4:$B$185,0),MATCH('Data above threshold'!BB$4,'Raw Data'!$3:$3,0)-1))</f>
        <v>2</v>
      </c>
      <c r="BC33" s="107" t="n">
        <f aca="true">IF(ISBLANK(OFFSET('Raw Data'!$A$3,MATCH('Data above threshold'!$A33,'Raw Data'!$B$4:$B$185,0),MATCH('Data above threshold'!BC$4,'Raw Data'!$3:$3,0)-1)),"",OFFSET('Raw Data'!$A$3,MATCH('Data above threshold'!$A33,'Raw Data'!$B$4:$B$185,0),MATCH('Data above threshold'!BC$4,'Raw Data'!$3:$3,0)-1))</f>
        <v>2</v>
      </c>
      <c r="BD33" s="107" t="n">
        <f aca="true">IF(ISBLANK(OFFSET('Raw Data'!$A$3,MATCH('Data above threshold'!$A33,'Raw Data'!$B$4:$B$185,0),MATCH('Data above threshold'!BD$4,'Raw Data'!$3:$3,0)-1)),"",OFFSET('Raw Data'!$A$3,MATCH('Data above threshold'!$A33,'Raw Data'!$B$4:$B$185,0),MATCH('Data above threshold'!BD$4,'Raw Data'!$3:$3,0)-1))</f>
        <v>1</v>
      </c>
      <c r="BE33" s="107" t="n">
        <f aca="true">IF(ISBLANK(OFFSET('Raw Data'!$A$3,MATCH('Data above threshold'!$A33,'Raw Data'!$B$4:$B$185,0),MATCH('Data above threshold'!BE$4,'Raw Data'!$3:$3,0)-1)),"",OFFSET('Raw Data'!$A$3,MATCH('Data above threshold'!$A33,'Raw Data'!$B$4:$B$185,0),MATCH('Data above threshold'!BE$4,'Raw Data'!$3:$3,0)-1))</f>
        <v>1.5</v>
      </c>
      <c r="BF33" s="107" t="n">
        <f aca="true">IF(ISBLANK(OFFSET('Raw Data'!$A$3,MATCH('Data above threshold'!$A33,'Raw Data'!$B$4:$B$185,0),MATCH('Data above threshold'!BF$4,'Raw Data'!$3:$3,0)-1)),"",OFFSET('Raw Data'!$A$3,MATCH('Data above threshold'!$A33,'Raw Data'!$B$4:$B$185,0),MATCH('Data above threshold'!BF$4,'Raw Data'!$3:$3,0)-1))</f>
        <v>1.5</v>
      </c>
      <c r="BG33" s="107" t="n">
        <f aca="true">IF(ISBLANK(OFFSET('Raw Data'!$A$3,MATCH('Data above threshold'!$A33,'Raw Data'!$B$4:$B$185,0),MATCH('Data above threshold'!BG$4,'Raw Data'!$3:$3,0)-1)),"",OFFSET('Raw Data'!$A$3,MATCH('Data above threshold'!$A33,'Raw Data'!$B$4:$B$185,0),MATCH('Data above threshold'!BG$4,'Raw Data'!$3:$3,0)-1))</f>
        <v>2</v>
      </c>
      <c r="BH33" s="107" t="n">
        <f aca="true">IF(ISBLANK(OFFSET('Raw Data'!$A$3,MATCH('Data above threshold'!$A33,'Raw Data'!$B$4:$B$185,0),MATCH('Data above threshold'!BH$4,'Raw Data'!$3:$3,0)-1)),"",OFFSET('Raw Data'!$A$3,MATCH('Data above threshold'!$A33,'Raw Data'!$B$4:$B$185,0),MATCH('Data above threshold'!BH$4,'Raw Data'!$3:$3,0)-1))</f>
        <v>2</v>
      </c>
      <c r="BI33" s="107" t="n">
        <f aca="true">IF(ISBLANK(OFFSET('Raw Data'!$A$3,MATCH('Data above threshold'!$A33,'Raw Data'!$B$4:$B$185,0),MATCH('Data above threshold'!BI$4,'Raw Data'!$3:$3,0)-1)),"",OFFSET('Raw Data'!$A$3,MATCH('Data above threshold'!$A33,'Raw Data'!$B$4:$B$185,0),MATCH('Data above threshold'!BI$4,'Raw Data'!$3:$3,0)-1))</f>
        <v>2</v>
      </c>
      <c r="BJ33" s="107" t="n">
        <f aca="true">IF(ISBLANK(OFFSET('Raw Data'!$A$3,MATCH('Data above threshold'!$A33,'Raw Data'!$B$4:$B$185,0),MATCH('Data above threshold'!BJ$4,'Raw Data'!$3:$3,0)-1)),"",OFFSET('Raw Data'!$A$3,MATCH('Data above threshold'!$A33,'Raw Data'!$B$4:$B$185,0),MATCH('Data above threshold'!BJ$4,'Raw Data'!$3:$3,0)-1))</f>
        <v>2</v>
      </c>
      <c r="BK33" s="107" t="n">
        <f aca="true">IF(ISBLANK(OFFSET('Raw Data'!$A$3,MATCH('Data above threshold'!$A33,'Raw Data'!$B$4:$B$185,0),MATCH('Data above threshold'!BK$4,'Raw Data'!$3:$3,0)-1)),"",OFFSET('Raw Data'!$A$3,MATCH('Data above threshold'!$A33,'Raw Data'!$B$4:$B$185,0),MATCH('Data above threshold'!BK$4,'Raw Data'!$3:$3,0)-1))</f>
        <v>2</v>
      </c>
      <c r="BL33" s="107" t="n">
        <f aca="true">IF(ISBLANK(OFFSET('Raw Data'!$A$3,MATCH('Data above threshold'!$A33,'Raw Data'!$B$4:$B$185,0),MATCH('Data above threshold'!BL$4,'Raw Data'!$3:$3,0)-1)),"",OFFSET('Raw Data'!$A$3,MATCH('Data above threshold'!$A33,'Raw Data'!$B$4:$B$185,0),MATCH('Data above threshold'!BL$4,'Raw Data'!$3:$3,0)-1))</f>
        <v>1</v>
      </c>
      <c r="BM33" s="107" t="n">
        <f aca="true">IF(ISBLANK(OFFSET('Raw Data'!$A$3,MATCH('Data above threshold'!$A33,'Raw Data'!$B$4:$B$185,0),MATCH('Data above threshold'!BM$4,'Raw Data'!$3:$3,0)-1)),"",OFFSET('Raw Data'!$A$3,MATCH('Data above threshold'!$A33,'Raw Data'!$B$4:$B$185,0),MATCH('Data above threshold'!BM$4,'Raw Data'!$3:$3,0)-1))</f>
        <v>1</v>
      </c>
      <c r="BN33" s="107" t="n">
        <f aca="true">IF(ISBLANK(OFFSET('Raw Data'!$A$3,MATCH('Data above threshold'!$A33,'Raw Data'!$B$4:$B$185,0),MATCH('Data above threshold'!BN$4,'Raw Data'!$3:$3,0)-1)),"",OFFSET('Raw Data'!$A$3,MATCH('Data above threshold'!$A33,'Raw Data'!$B$4:$B$185,0),MATCH('Data above threshold'!BN$4,'Raw Data'!$3:$3,0)-1))</f>
        <v>2</v>
      </c>
      <c r="BO33" s="107" t="n">
        <f aca="true">IF(ISBLANK(OFFSET('Raw Data'!$A$3,MATCH('Data above threshold'!$A33,'Raw Data'!$B$4:$B$185,0),MATCH('Data above threshold'!BO$4,'Raw Data'!$3:$3,0)-1)),"",OFFSET('Raw Data'!$A$3,MATCH('Data above threshold'!$A33,'Raw Data'!$B$4:$B$185,0),MATCH('Data above threshold'!BO$4,'Raw Data'!$3:$3,0)-1))</f>
        <v>2</v>
      </c>
      <c r="BP33" s="107" t="n">
        <f aca="true">IF(ISBLANK(OFFSET('Raw Data'!$A$3,MATCH('Data above threshold'!$A33,'Raw Data'!$B$4:$B$185,0),MATCH('Data above threshold'!BP$4,'Raw Data'!$3:$3,0)-1)),"",OFFSET('Raw Data'!$A$3,MATCH('Data above threshold'!$A33,'Raw Data'!$B$4:$B$185,0),MATCH('Data above threshold'!BP$4,'Raw Data'!$3:$3,0)-1))</f>
        <v>2</v>
      </c>
      <c r="BQ33" s="107" t="n">
        <f aca="true">IF(ISBLANK(OFFSET('Raw Data'!$A$3,MATCH('Data above threshold'!$A33,'Raw Data'!$B$4:$B$185,0),MATCH('Data above threshold'!BQ$4,'Raw Data'!$3:$3,0)-1)),"",OFFSET('Raw Data'!$A$3,MATCH('Data above threshold'!$A33,'Raw Data'!$B$4:$B$185,0),MATCH('Data above threshold'!BQ$4,'Raw Data'!$3:$3,0)-1))</f>
        <v>2</v>
      </c>
      <c r="BR33" s="107" t="n">
        <f aca="true">IF(ISBLANK(OFFSET('Raw Data'!$A$3,MATCH('Data above threshold'!$A33,'Raw Data'!$B$4:$B$185,0),MATCH('Data above threshold'!BR$4,'Raw Data'!$3:$3,0)-1)),"",OFFSET('Raw Data'!$A$3,MATCH('Data above threshold'!$A33,'Raw Data'!$B$4:$B$185,0),MATCH('Data above threshold'!BR$4,'Raw Data'!$3:$3,0)-1))</f>
        <v>2</v>
      </c>
      <c r="BS33" s="107" t="n">
        <f aca="true">IF(ISBLANK(OFFSET('Raw Data'!$A$3,MATCH('Data above threshold'!$A33,'Raw Data'!$B$4:$B$185,0),MATCH('Data above threshold'!BS$4,'Raw Data'!$3:$3,0)-1)),"",OFFSET('Raw Data'!$A$3,MATCH('Data above threshold'!$A33,'Raw Data'!$B$4:$B$185,0),MATCH('Data above threshold'!BS$4,'Raw Data'!$3:$3,0)-1))</f>
        <v>2</v>
      </c>
      <c r="BT33" s="107" t="n">
        <f aca="true">IF(ISBLANK(OFFSET('Raw Data'!$A$3,MATCH('Data above threshold'!$A33,'Raw Data'!$B$4:$B$185,0),MATCH('Data above threshold'!BT$4,'Raw Data'!$3:$3,0)-1)),"",OFFSET('Raw Data'!$A$3,MATCH('Data above threshold'!$A33,'Raw Data'!$B$4:$B$185,0),MATCH('Data above threshold'!BT$4,'Raw Data'!$3:$3,0)-1))</f>
        <v>2</v>
      </c>
      <c r="BU33" s="107" t="n">
        <f aca="true">IF(ISBLANK(OFFSET('Raw Data'!$A$3,MATCH('Data above threshold'!$A33,'Raw Data'!$B$4:$B$185,0),MATCH('Data above threshold'!BU$4,'Raw Data'!$3:$3,0)-1)),"",OFFSET('Raw Data'!$A$3,MATCH('Data above threshold'!$A33,'Raw Data'!$B$4:$B$185,0),MATCH('Data above threshold'!BU$4,'Raw Data'!$3:$3,0)-1))</f>
        <v>1.67</v>
      </c>
      <c r="BV33" s="107" t="n">
        <f aca="true">IF(ISBLANK(OFFSET('Raw Data'!$A$3,MATCH('Data above threshold'!$A33,'Raw Data'!$B$4:$B$185,0),MATCH('Data above threshold'!BV$4,'Raw Data'!$3:$3,0)-1)),"",OFFSET('Raw Data'!$A$3,MATCH('Data above threshold'!$A33,'Raw Data'!$B$4:$B$185,0),MATCH('Data above threshold'!BV$4,'Raw Data'!$3:$3,0)-1))</f>
        <v>2</v>
      </c>
      <c r="BW33" s="107" t="n">
        <f aca="true">IF(ISBLANK(OFFSET('Raw Data'!$A$3,MATCH('Data above threshold'!$A33,'Raw Data'!$B$4:$B$185,0),MATCH('Data above threshold'!BW$4,'Raw Data'!$3:$3,0)-1)),"",OFFSET('Raw Data'!$A$3,MATCH('Data above threshold'!$A33,'Raw Data'!$B$4:$B$185,0),MATCH('Data above threshold'!BW$4,'Raw Data'!$3:$3,0)-1))</f>
        <v>2</v>
      </c>
      <c r="BX33" s="107" t="n">
        <f aca="true">IF(ISBLANK(OFFSET('Raw Data'!$A$3,MATCH('Data above threshold'!$A33,'Raw Data'!$B$4:$B$185,0),MATCH('Data above threshold'!BX$4,'Raw Data'!$3:$3,0)-1)),"",OFFSET('Raw Data'!$A$3,MATCH('Data above threshold'!$A33,'Raw Data'!$B$4:$B$185,0),MATCH('Data above threshold'!BX$4,'Raw Data'!$3:$3,0)-1))</f>
        <v>2</v>
      </c>
      <c r="BY33" s="107" t="n">
        <f aca="true">IF(ISBLANK(OFFSET('Raw Data'!$A$3,MATCH('Data above threshold'!$A33,'Raw Data'!$B$4:$B$185,0),MATCH('Data above threshold'!BY$4,'Raw Data'!$3:$3,0)-1)),"",OFFSET('Raw Data'!$A$3,MATCH('Data above threshold'!$A33,'Raw Data'!$B$4:$B$185,0),MATCH('Data above threshold'!BY$4,'Raw Data'!$3:$3,0)-1))</f>
        <v>2</v>
      </c>
      <c r="BZ33" s="107" t="n">
        <f aca="true">IF(ISBLANK(OFFSET('Raw Data'!$A$3,MATCH('Data above threshold'!$A33,'Raw Data'!$B$4:$B$185,0),MATCH('Data above threshold'!BZ$4,'Raw Data'!$3:$3,0)-1)),"",OFFSET('Raw Data'!$A$3,MATCH('Data above threshold'!$A33,'Raw Data'!$B$4:$B$185,0),MATCH('Data above threshold'!BZ$4,'Raw Data'!$3:$3,0)-1))</f>
        <v>2</v>
      </c>
      <c r="CA33" s="107" t="str">
        <f aca="true">IF(ISBLANK(OFFSET('Raw Data'!$A$3,MATCH('Data above threshold'!$A33,'Raw Data'!$B$4:$B$185,0),MATCH('Data above threshold'!CA$4,'Raw Data'!$3:$3,0)-1)),"",OFFSET('Raw Data'!$A$3,MATCH('Data above threshold'!$A33,'Raw Data'!$B$4:$B$185,0),MATCH('Data above threshold'!CA$4,'Raw Data'!$3:$3,0)-1))</f>
        <v/>
      </c>
      <c r="CB33" s="107" t="n">
        <f aca="true">IF(ISBLANK(OFFSET('Raw Data'!$A$3,MATCH('Data above threshold'!$A33,'Raw Data'!$B$4:$B$185,0),MATCH('Data above threshold'!CB$4,'Raw Data'!$3:$3,0)-1)),"",OFFSET('Raw Data'!$A$3,MATCH('Data above threshold'!$A33,'Raw Data'!$B$4:$B$185,0),MATCH('Data above threshold'!CB$4,'Raw Data'!$3:$3,0)-1))</f>
        <v>1</v>
      </c>
      <c r="CC33" s="107" t="n">
        <f aca="true">IF(ISBLANK(OFFSET('Raw Data'!$A$3,MATCH('Data above threshold'!$A33,'Raw Data'!$B$4:$B$185,0),MATCH('Data above threshold'!CC$4,'Raw Data'!$3:$3,0)-1)),"",OFFSET('Raw Data'!$A$3,MATCH('Data above threshold'!$A33,'Raw Data'!$B$4:$B$185,0),MATCH('Data above threshold'!CC$4,'Raw Data'!$3:$3,0)-1))</f>
        <v>1</v>
      </c>
      <c r="CD33" s="107" t="n">
        <f aca="true">IF(ISBLANK(OFFSET('Raw Data'!$A$3,MATCH('Data above threshold'!$A33,'Raw Data'!$B$4:$B$185,0),MATCH('Data above threshold'!CD$4,'Raw Data'!$3:$3,0)-1)),"",OFFSET('Raw Data'!$A$3,MATCH('Data above threshold'!$A33,'Raw Data'!$B$4:$B$185,0),MATCH('Data above threshold'!CD$4,'Raw Data'!$3:$3,0)-1))</f>
        <v>2</v>
      </c>
      <c r="CE33" s="107" t="n">
        <f aca="true">IF(ISBLANK(OFFSET('Raw Data'!$A$3,MATCH('Data above threshold'!$A33,'Raw Data'!$B$4:$B$185,0),MATCH('Data above threshold'!CE$4,'Raw Data'!$3:$3,0)-1)),"",OFFSET('Raw Data'!$A$3,MATCH('Data above threshold'!$A33,'Raw Data'!$B$4:$B$185,0),MATCH('Data above threshold'!CE$4,'Raw Data'!$3:$3,0)-1))</f>
        <v>1.5</v>
      </c>
      <c r="CF33" s="107" t="n">
        <f aca="true">IF(ISBLANK(OFFSET('Raw Data'!$A$3,MATCH('Data above threshold'!$A33,'Raw Data'!$B$4:$B$185,0),MATCH('Data above threshold'!CF$4,'Raw Data'!$3:$3,0)-1)),"",OFFSET('Raw Data'!$A$3,MATCH('Data above threshold'!$A33,'Raw Data'!$B$4:$B$185,0),MATCH('Data above threshold'!CF$4,'Raw Data'!$3:$3,0)-1))</f>
        <v>1</v>
      </c>
      <c r="CG33" s="107" t="n">
        <f aca="true">IF(ISBLANK(OFFSET('Raw Data'!$A$3,MATCH('Data above threshold'!$A33,'Raw Data'!$B$4:$B$185,0),MATCH('Data above threshold'!CG$4,'Raw Data'!$3:$3,0)-1)),"",OFFSET('Raw Data'!$A$3,MATCH('Data above threshold'!$A33,'Raw Data'!$B$4:$B$185,0),MATCH('Data above threshold'!CG$4,'Raw Data'!$3:$3,0)-1))</f>
        <v>2</v>
      </c>
      <c r="CH33" s="107" t="n">
        <f aca="true">IF(ISBLANK(OFFSET('Raw Data'!$A$3,MATCH('Data above threshold'!$A33,'Raw Data'!$B$4:$B$185,0),MATCH('Data above threshold'!CH$4,'Raw Data'!$3:$3,0)-1)),"",OFFSET('Raw Data'!$A$3,MATCH('Data above threshold'!$A33,'Raw Data'!$B$4:$B$185,0),MATCH('Data above threshold'!CH$4,'Raw Data'!$3:$3,0)-1))</f>
        <v>2</v>
      </c>
      <c r="CI33" s="107" t="n">
        <f aca="true">IF(ISBLANK(OFFSET('Raw Data'!$A$3,MATCH('Data above threshold'!$A33,'Raw Data'!$B$4:$B$185,0),MATCH('Data above threshold'!CI$4,'Raw Data'!$3:$3,0)-1)),"",OFFSET('Raw Data'!$A$3,MATCH('Data above threshold'!$A33,'Raw Data'!$B$4:$B$185,0),MATCH('Data above threshold'!CI$4,'Raw Data'!$3:$3,0)-1))</f>
        <v>2</v>
      </c>
      <c r="CJ33" s="107" t="n">
        <f aca="true">IF(ISBLANK(OFFSET('Raw Data'!$A$3,MATCH('Data above threshold'!$A33,'Raw Data'!$B$4:$B$185,0),MATCH('Data above threshold'!CJ$4,'Raw Data'!$3:$3,0)-1)),"",OFFSET('Raw Data'!$A$3,MATCH('Data above threshold'!$A33,'Raw Data'!$B$4:$B$185,0),MATCH('Data above threshold'!CJ$4,'Raw Data'!$3:$3,0)-1))</f>
        <v>2</v>
      </c>
      <c r="CK33" s="107" t="n">
        <f aca="true">IF(ISBLANK(OFFSET('Raw Data'!$A$3,MATCH('Data above threshold'!$A33,'Raw Data'!$B$4:$B$185,0),MATCH('Data above threshold'!CK$4,'Raw Data'!$3:$3,0)-1)),"",OFFSET('Raw Data'!$A$3,MATCH('Data above threshold'!$A33,'Raw Data'!$B$4:$B$185,0),MATCH('Data above threshold'!CK$4,'Raw Data'!$3:$3,0)-1))</f>
        <v>2</v>
      </c>
      <c r="CL33" s="107" t="n">
        <f aca="true">IF(ISBLANK(OFFSET('Raw Data'!$A$3,MATCH('Data above threshold'!$A33,'Raw Data'!$B$4:$B$185,0),MATCH('Data above threshold'!CL$4,'Raw Data'!$3:$3,0)-1)),"",OFFSET('Raw Data'!$A$3,MATCH('Data above threshold'!$A33,'Raw Data'!$B$4:$B$185,0),MATCH('Data above threshold'!CL$4,'Raw Data'!$3:$3,0)-1))</f>
        <v>1</v>
      </c>
      <c r="CM33" s="107" t="n">
        <f aca="true">IF(ISBLANK(OFFSET('Raw Data'!$A$3,MATCH('Data above threshold'!$A33,'Raw Data'!$B$4:$B$185,0),MATCH('Data above threshold'!CM$4,'Raw Data'!$3:$3,0)-1)),"",OFFSET('Raw Data'!$A$3,MATCH('Data above threshold'!$A33,'Raw Data'!$B$4:$B$185,0),MATCH('Data above threshold'!CM$4,'Raw Data'!$3:$3,0)-1))</f>
        <v>1.5</v>
      </c>
      <c r="CN33" s="107" t="n">
        <f aca="true">IF(ISBLANK(OFFSET('Raw Data'!$A$3,MATCH('Data above threshold'!$A33,'Raw Data'!$B$4:$B$185,0),MATCH('Data above threshold'!CN$4,'Raw Data'!$3:$3,0)-1)),"",OFFSET('Raw Data'!$A$3,MATCH('Data above threshold'!$A33,'Raw Data'!$B$4:$B$185,0),MATCH('Data above threshold'!CN$4,'Raw Data'!$3:$3,0)-1))</f>
        <v>2</v>
      </c>
      <c r="CO33" s="107" t="n">
        <f aca="true">IF(ISBLANK(OFFSET('Raw Data'!$A$3,MATCH('Data above threshold'!$A33,'Raw Data'!$B$4:$B$185,0),MATCH('Data above threshold'!CO$4,'Raw Data'!$3:$3,0)-1)),"",OFFSET('Raw Data'!$A$3,MATCH('Data above threshold'!$A33,'Raw Data'!$B$4:$B$185,0),MATCH('Data above threshold'!CO$4,'Raw Data'!$3:$3,0)-1))</f>
        <v>2</v>
      </c>
      <c r="CP33" s="107" t="n">
        <f aca="true">IF(ISBLANK(OFFSET('Raw Data'!$A$3,MATCH('Data above threshold'!$A33,'Raw Data'!$B$4:$B$185,0),MATCH('Data above threshold'!CP$4,'Raw Data'!$3:$3,0)-1)),"",OFFSET('Raw Data'!$A$3,MATCH('Data above threshold'!$A33,'Raw Data'!$B$4:$B$185,0),MATCH('Data above threshold'!CP$4,'Raw Data'!$3:$3,0)-1))</f>
        <v>1</v>
      </c>
      <c r="CQ33" s="107" t="n">
        <f aca="true">IF(ISBLANK(OFFSET('Raw Data'!$A$3,MATCH('Data above threshold'!$A33,'Raw Data'!$B$4:$B$185,0),MATCH('Data above threshold'!CQ$4,'Raw Data'!$3:$3,0)-1)),"",OFFSET('Raw Data'!$A$3,MATCH('Data above threshold'!$A33,'Raw Data'!$B$4:$B$185,0),MATCH('Data above threshold'!CQ$4,'Raw Data'!$3:$3,0)-1))</f>
        <v>1</v>
      </c>
      <c r="CR33" s="107" t="n">
        <f aca="true">IF(ISBLANK(OFFSET('Raw Data'!$A$3,MATCH('Data above threshold'!$A33,'Raw Data'!$B$4:$B$185,0),MATCH('Data above threshold'!CR$4,'Raw Data'!$3:$3,0)-1)),"",OFFSET('Raw Data'!$A$3,MATCH('Data above threshold'!$A33,'Raw Data'!$B$4:$B$185,0),MATCH('Data above threshold'!CR$4,'Raw Data'!$3:$3,0)-1))</f>
        <v>2</v>
      </c>
    </row>
    <row r="34" s="103" customFormat="true" ht="15.5" hidden="false" customHeight="false" outlineLevel="0" collapsed="false">
      <c r="A34" s="107" t="n">
        <v>1340</v>
      </c>
      <c r="B34" s="107" t="n">
        <v>3</v>
      </c>
      <c r="C34" s="107" t="str">
        <f aca="true">IF(ISBLANK(OFFSET('Raw Data'!$A$3,MATCH('Data above threshold'!$A34,'Raw Data'!$B$4:$B$185,0),MATCH('Data above threshold'!C$4,'Raw Data'!$3:$3,0)-1)),"",OFFSET('Raw Data'!$A$3,MATCH('Data above threshold'!$A34,'Raw Data'!$B$4:$B$185,0),MATCH('Data above threshold'!C$4,'Raw Data'!$3:$3,0)-1))</f>
        <v>Ability of consumers to make choices</v>
      </c>
      <c r="D34" s="107" t="str">
        <f aca="true">IF(ISBLANK(OFFSET('Raw Data'!$A$3,MATCH('Data above threshold'!$A34,'Raw Data'!$B$4:$B$185,0),MATCH('Data above threshold'!D$4,'Raw Data'!$3:$3,0)-1)),"",OFFSET('Raw Data'!$A$3,MATCH('Data above threshold'!$A34,'Raw Data'!$B$4:$B$185,0),MATCH('Data above threshold'!D$4,'Raw Data'!$3:$3,0)-1))</f>
        <v/>
      </c>
      <c r="E34" s="107" t="str">
        <f aca="true">IF(ISBLANK(OFFSET('Raw Data'!$A$3,MATCH('Data above threshold'!$A34,'Raw Data'!$B$4:$B$185,0),MATCH('Data above threshold'!E$4,'Raw Data'!$3:$3,0)-1)),"",OFFSET('Raw Data'!$A$3,MATCH('Data above threshold'!$A34,'Raw Data'!$B$4:$B$185,0),MATCH('Data above threshold'!E$4,'Raw Data'!$3:$3,0)-1))</f>
        <v/>
      </c>
      <c r="F34" s="107" t="str">
        <f aca="true">IF(ISBLANK(OFFSET('Raw Data'!$A$3,MATCH('Data above threshold'!$A34,'Raw Data'!$B$4:$B$185,0),MATCH('Data above threshold'!F$4,'Raw Data'!$3:$3,0)-1)),"",OFFSET('Raw Data'!$A$3,MATCH('Data above threshold'!$A34,'Raw Data'!$B$4:$B$185,0),MATCH('Data above threshold'!F$4,'Raw Data'!$3:$3,0)-1))</f>
        <v/>
      </c>
      <c r="G34" s="107" t="str">
        <f aca="true">IF(ISBLANK(OFFSET('Raw Data'!$A$3,MATCH('Data above threshold'!$A34,'Raw Data'!$B$4:$B$185,0),MATCH('Data above threshold'!G$4,'Raw Data'!$3:$3,0)-1)),"",OFFSET('Raw Data'!$A$3,MATCH('Data above threshold'!$A34,'Raw Data'!$B$4:$B$185,0),MATCH('Data above threshold'!G$4,'Raw Data'!$3:$3,0)-1))</f>
        <v/>
      </c>
      <c r="H34" s="107" t="str">
        <f aca="true">IF(ISBLANK(OFFSET('Raw Data'!$A$3,MATCH('Data above threshold'!$A34,'Raw Data'!$B$4:$B$185,0),MATCH('Data above threshold'!H$4,'Raw Data'!$3:$3,0)-1)),"",OFFSET('Raw Data'!$A$3,MATCH('Data above threshold'!$A34,'Raw Data'!$B$4:$B$185,0),MATCH('Data above threshold'!H$4,'Raw Data'!$3:$3,0)-1))</f>
        <v/>
      </c>
      <c r="I34" s="107" t="str">
        <f aca="true">IF(ISBLANK(OFFSET('Raw Data'!$A$3,MATCH('Data above threshold'!$A34,'Raw Data'!$B$4:$B$185,0),MATCH('Data above threshold'!I$4,'Raw Data'!$3:$3,0)-1)),"",OFFSET('Raw Data'!$A$3,MATCH('Data above threshold'!$A34,'Raw Data'!$B$4:$B$185,0),MATCH('Data above threshold'!I$4,'Raw Data'!$3:$3,0)-1))</f>
        <v/>
      </c>
      <c r="J34" s="107" t="str">
        <f aca="true">IF(ISBLANK(OFFSET('Raw Data'!$A$3,MATCH('Data above threshold'!$A34,'Raw Data'!$B$4:$B$185,0),MATCH('Data above threshold'!J$4,'Raw Data'!$3:$3,0)-1)),"",OFFSET('Raw Data'!$A$3,MATCH('Data above threshold'!$A34,'Raw Data'!$B$4:$B$185,0),MATCH('Data above threshold'!J$4,'Raw Data'!$3:$3,0)-1))</f>
        <v/>
      </c>
      <c r="K34" s="107" t="str">
        <f aca="true">IF(ISBLANK(OFFSET('Raw Data'!$A$3,MATCH('Data above threshold'!$A34,'Raw Data'!$B$4:$B$185,0),MATCH('Data above threshold'!K$4,'Raw Data'!$3:$3,0)-1)),"",OFFSET('Raw Data'!$A$3,MATCH('Data above threshold'!$A34,'Raw Data'!$B$4:$B$185,0),MATCH('Data above threshold'!K$4,'Raw Data'!$3:$3,0)-1))</f>
        <v/>
      </c>
      <c r="L34" s="107" t="str">
        <f aca="true">IF(ISBLANK(OFFSET('Raw Data'!$A$3,MATCH('Data above threshold'!$A34,'Raw Data'!$B$4:$B$185,0),MATCH('Data above threshold'!L$4,'Raw Data'!$3:$3,0)-1)),"",OFFSET('Raw Data'!$A$3,MATCH('Data above threshold'!$A34,'Raw Data'!$B$4:$B$185,0),MATCH('Data above threshold'!L$4,'Raw Data'!$3:$3,0)-1))</f>
        <v/>
      </c>
      <c r="M34" s="105" t="str">
        <f aca="false" t="array" ref="M34:M34">IFERROR(SKEW(IF(ISNUMBER(Q34:CR34),Q34:CR34,"")),"")</f>
        <v/>
      </c>
      <c r="N34" s="107"/>
      <c r="O34" s="107" t="str">
        <f aca="true">IF(ISBLANK(OFFSET('Raw Data'!$A$3,MATCH('Data above threshold'!$A34,'Raw Data'!$B$4:$B$185,0),MATCH('Data above threshold'!O$4,'Raw Data'!$3:$3,0)-1)),"",OFFSET('Raw Data'!$A$3,MATCH('Data above threshold'!$A34,'Raw Data'!$B$4:$B$185,0),MATCH('Data above threshold'!O$4,'Raw Data'!$3:$3,0)-1))</f>
        <v/>
      </c>
      <c r="P34" s="106" t="str">
        <f aca="false" t="array" ref="P34:P34">IF(B34&lt;4,"",1-IFERROR(SUM(ISNUMBER(Q34:CR34)*(1-$Q$3:$CR$3))/COUNTIF($Q$3:$CR$3,0),0))</f>
        <v/>
      </c>
      <c r="Q34" s="107" t="str">
        <f aca="true">IF(ISBLANK(OFFSET('Raw Data'!$A$3,MATCH('Data above threshold'!$A34,'Raw Data'!$B$4:$B$185,0),MATCH('Data above threshold'!Q$4,'Raw Data'!$3:$3,0)-1)),"",OFFSET('Raw Data'!$A$3,MATCH('Data above threshold'!$A34,'Raw Data'!$B$4:$B$185,0),MATCH('Data above threshold'!Q$4,'Raw Data'!$3:$3,0)-1))</f>
        <v/>
      </c>
      <c r="R34" s="107" t="str">
        <f aca="true">IF(ISBLANK(OFFSET('Raw Data'!$A$3,MATCH('Data above threshold'!$A34,'Raw Data'!$B$4:$B$185,0),MATCH('Data above threshold'!R$4,'Raw Data'!$3:$3,0)-1)),"",OFFSET('Raw Data'!$A$3,MATCH('Data above threshold'!$A34,'Raw Data'!$B$4:$B$185,0),MATCH('Data above threshold'!R$4,'Raw Data'!$3:$3,0)-1))</f>
        <v/>
      </c>
      <c r="S34" s="107" t="str">
        <f aca="true">IF(ISBLANK(OFFSET('Raw Data'!$A$3,MATCH('Data above threshold'!$A34,'Raw Data'!$B$4:$B$185,0),MATCH('Data above threshold'!S$4,'Raw Data'!$3:$3,0)-1)),"",OFFSET('Raw Data'!$A$3,MATCH('Data above threshold'!$A34,'Raw Data'!$B$4:$B$185,0),MATCH('Data above threshold'!S$4,'Raw Data'!$3:$3,0)-1))</f>
        <v/>
      </c>
      <c r="T34" s="107" t="str">
        <f aca="true">IF(ISBLANK(OFFSET('Raw Data'!$A$3,MATCH('Data above threshold'!$A34,'Raw Data'!$B$4:$B$185,0),MATCH('Data above threshold'!T$4,'Raw Data'!$3:$3,0)-1)),"",OFFSET('Raw Data'!$A$3,MATCH('Data above threshold'!$A34,'Raw Data'!$B$4:$B$185,0),MATCH('Data above threshold'!T$4,'Raw Data'!$3:$3,0)-1))</f>
        <v/>
      </c>
      <c r="U34" s="107" t="str">
        <f aca="true">IF(ISBLANK(OFFSET('Raw Data'!$A$3,MATCH('Data above threshold'!$A34,'Raw Data'!$B$4:$B$185,0),MATCH('Data above threshold'!U$4,'Raw Data'!$3:$3,0)-1)),"",OFFSET('Raw Data'!$A$3,MATCH('Data above threshold'!$A34,'Raw Data'!$B$4:$B$185,0),MATCH('Data above threshold'!U$4,'Raw Data'!$3:$3,0)-1))</f>
        <v/>
      </c>
      <c r="V34" s="107" t="str">
        <f aca="true">IF(ISBLANK(OFFSET('Raw Data'!$A$3,MATCH('Data above threshold'!$A34,'Raw Data'!$B$4:$B$185,0),MATCH('Data above threshold'!V$4,'Raw Data'!$3:$3,0)-1)),"",OFFSET('Raw Data'!$A$3,MATCH('Data above threshold'!$A34,'Raw Data'!$B$4:$B$185,0),MATCH('Data above threshold'!V$4,'Raw Data'!$3:$3,0)-1))</f>
        <v/>
      </c>
      <c r="W34" s="107" t="str">
        <f aca="true">IF(ISBLANK(OFFSET('Raw Data'!$A$3,MATCH('Data above threshold'!$A34,'Raw Data'!$B$4:$B$185,0),MATCH('Data above threshold'!W$4,'Raw Data'!$3:$3,0)-1)),"",OFFSET('Raw Data'!$A$3,MATCH('Data above threshold'!$A34,'Raw Data'!$B$4:$B$185,0),MATCH('Data above threshold'!W$4,'Raw Data'!$3:$3,0)-1))</f>
        <v/>
      </c>
      <c r="X34" s="107" t="str">
        <f aca="true">IF(ISBLANK(OFFSET('Raw Data'!$A$3,MATCH('Data above threshold'!$A34,'Raw Data'!$B$4:$B$185,0),MATCH('Data above threshold'!X$4,'Raw Data'!$3:$3,0)-1)),"",OFFSET('Raw Data'!$A$3,MATCH('Data above threshold'!$A34,'Raw Data'!$B$4:$B$185,0),MATCH('Data above threshold'!X$4,'Raw Data'!$3:$3,0)-1))</f>
        <v/>
      </c>
      <c r="Y34" s="107" t="str">
        <f aca="true">IF(ISBLANK(OFFSET('Raw Data'!$A$3,MATCH('Data above threshold'!$A34,'Raw Data'!$B$4:$B$185,0),MATCH('Data above threshold'!Y$4,'Raw Data'!$3:$3,0)-1)),"",OFFSET('Raw Data'!$A$3,MATCH('Data above threshold'!$A34,'Raw Data'!$B$4:$B$185,0),MATCH('Data above threshold'!Y$4,'Raw Data'!$3:$3,0)-1))</f>
        <v/>
      </c>
      <c r="Z34" s="107" t="str">
        <f aca="true">IF(ISBLANK(OFFSET('Raw Data'!$A$3,MATCH('Data above threshold'!$A34,'Raw Data'!$B$4:$B$185,0),MATCH('Data above threshold'!Z$4,'Raw Data'!$3:$3,0)-1)),"",OFFSET('Raw Data'!$A$3,MATCH('Data above threshold'!$A34,'Raw Data'!$B$4:$B$185,0),MATCH('Data above threshold'!Z$4,'Raw Data'!$3:$3,0)-1))</f>
        <v/>
      </c>
      <c r="AA34" s="107" t="str">
        <f aca="true">IF(ISBLANK(OFFSET('Raw Data'!$A$3,MATCH('Data above threshold'!$A34,'Raw Data'!$B$4:$B$185,0),MATCH('Data above threshold'!AA$4,'Raw Data'!$3:$3,0)-1)),"",OFFSET('Raw Data'!$A$3,MATCH('Data above threshold'!$A34,'Raw Data'!$B$4:$B$185,0),MATCH('Data above threshold'!AA$4,'Raw Data'!$3:$3,0)-1))</f>
        <v/>
      </c>
      <c r="AB34" s="107" t="str">
        <f aca="true">IF(ISBLANK(OFFSET('Raw Data'!$A$3,MATCH('Data above threshold'!$A34,'Raw Data'!$B$4:$B$185,0),MATCH('Data above threshold'!AB$4,'Raw Data'!$3:$3,0)-1)),"",OFFSET('Raw Data'!$A$3,MATCH('Data above threshold'!$A34,'Raw Data'!$B$4:$B$185,0),MATCH('Data above threshold'!AB$4,'Raw Data'!$3:$3,0)-1))</f>
        <v/>
      </c>
      <c r="AC34" s="107" t="str">
        <f aca="true">IF(ISBLANK(OFFSET('Raw Data'!$A$3,MATCH('Data above threshold'!$A34,'Raw Data'!$B$4:$B$185,0),MATCH('Data above threshold'!AC$4,'Raw Data'!$3:$3,0)-1)),"",OFFSET('Raw Data'!$A$3,MATCH('Data above threshold'!$A34,'Raw Data'!$B$4:$B$185,0),MATCH('Data above threshold'!AC$4,'Raw Data'!$3:$3,0)-1))</f>
        <v/>
      </c>
      <c r="AD34" s="107" t="str">
        <f aca="true">IF(ISBLANK(OFFSET('Raw Data'!$A$3,MATCH('Data above threshold'!$A34,'Raw Data'!$B$4:$B$185,0),MATCH('Data above threshold'!AD$4,'Raw Data'!$3:$3,0)-1)),"",OFFSET('Raw Data'!$A$3,MATCH('Data above threshold'!$A34,'Raw Data'!$B$4:$B$185,0),MATCH('Data above threshold'!AD$4,'Raw Data'!$3:$3,0)-1))</f>
        <v/>
      </c>
      <c r="AE34" s="107" t="str">
        <f aca="true">IF(ISBLANK(OFFSET('Raw Data'!$A$3,MATCH('Data above threshold'!$A34,'Raw Data'!$B$4:$B$185,0),MATCH('Data above threshold'!AE$4,'Raw Data'!$3:$3,0)-1)),"",OFFSET('Raw Data'!$A$3,MATCH('Data above threshold'!$A34,'Raw Data'!$B$4:$B$185,0),MATCH('Data above threshold'!AE$4,'Raw Data'!$3:$3,0)-1))</f>
        <v/>
      </c>
      <c r="AF34" s="107" t="str">
        <f aca="true">IF(ISBLANK(OFFSET('Raw Data'!$A$3,MATCH('Data above threshold'!$A34,'Raw Data'!$B$4:$B$185,0),MATCH('Data above threshold'!AF$4,'Raw Data'!$3:$3,0)-1)),"",OFFSET('Raw Data'!$A$3,MATCH('Data above threshold'!$A34,'Raw Data'!$B$4:$B$185,0),MATCH('Data above threshold'!AF$4,'Raw Data'!$3:$3,0)-1))</f>
        <v/>
      </c>
      <c r="AG34" s="107" t="str">
        <f aca="true">IF(ISBLANK(OFFSET('Raw Data'!$A$3,MATCH('Data above threshold'!$A34,'Raw Data'!$B$4:$B$185,0),MATCH('Data above threshold'!AG$4,'Raw Data'!$3:$3,0)-1)),"",OFFSET('Raw Data'!$A$3,MATCH('Data above threshold'!$A34,'Raw Data'!$B$4:$B$185,0),MATCH('Data above threshold'!AG$4,'Raw Data'!$3:$3,0)-1))</f>
        <v/>
      </c>
      <c r="AH34" s="107" t="str">
        <f aca="true">IF(ISBLANK(OFFSET('Raw Data'!$A$3,MATCH('Data above threshold'!$A34,'Raw Data'!$B$4:$B$185,0),MATCH('Data above threshold'!AH$4,'Raw Data'!$3:$3,0)-1)),"",OFFSET('Raw Data'!$A$3,MATCH('Data above threshold'!$A34,'Raw Data'!$B$4:$B$185,0),MATCH('Data above threshold'!AH$4,'Raw Data'!$3:$3,0)-1))</f>
        <v/>
      </c>
      <c r="AI34" s="107" t="str">
        <f aca="true">IF(ISBLANK(OFFSET('Raw Data'!$A$3,MATCH('Data above threshold'!$A34,'Raw Data'!$B$4:$B$185,0),MATCH('Data above threshold'!AI$4,'Raw Data'!$3:$3,0)-1)),"",OFFSET('Raw Data'!$A$3,MATCH('Data above threshold'!$A34,'Raw Data'!$B$4:$B$185,0),MATCH('Data above threshold'!AI$4,'Raw Data'!$3:$3,0)-1))</f>
        <v/>
      </c>
      <c r="AJ34" s="107" t="str">
        <f aca="true">IF(ISBLANK(OFFSET('Raw Data'!$A$3,MATCH('Data above threshold'!$A34,'Raw Data'!$B$4:$B$185,0),MATCH('Data above threshold'!AJ$4,'Raw Data'!$3:$3,0)-1)),"",OFFSET('Raw Data'!$A$3,MATCH('Data above threshold'!$A34,'Raw Data'!$B$4:$B$185,0),MATCH('Data above threshold'!AJ$4,'Raw Data'!$3:$3,0)-1))</f>
        <v/>
      </c>
      <c r="AK34" s="107" t="str">
        <f aca="true">IF(ISBLANK(OFFSET('Raw Data'!$A$3,MATCH('Data above threshold'!$A34,'Raw Data'!$B$4:$B$185,0),MATCH('Data above threshold'!AK$4,'Raw Data'!$3:$3,0)-1)),"",OFFSET('Raw Data'!$A$3,MATCH('Data above threshold'!$A34,'Raw Data'!$B$4:$B$185,0),MATCH('Data above threshold'!AK$4,'Raw Data'!$3:$3,0)-1))</f>
        <v/>
      </c>
      <c r="AL34" s="107" t="str">
        <f aca="true">IF(ISBLANK(OFFSET('Raw Data'!$A$3,MATCH('Data above threshold'!$A34,'Raw Data'!$B$4:$B$185,0),MATCH('Data above threshold'!AL$4,'Raw Data'!$3:$3,0)-1)),"",OFFSET('Raw Data'!$A$3,MATCH('Data above threshold'!$A34,'Raw Data'!$B$4:$B$185,0),MATCH('Data above threshold'!AL$4,'Raw Data'!$3:$3,0)-1))</f>
        <v/>
      </c>
      <c r="AM34" s="107" t="str">
        <f aca="true">IF(ISBLANK(OFFSET('Raw Data'!$A$3,MATCH('Data above threshold'!$A34,'Raw Data'!$B$4:$B$185,0),MATCH('Data above threshold'!AM$4,'Raw Data'!$3:$3,0)-1)),"",OFFSET('Raw Data'!$A$3,MATCH('Data above threshold'!$A34,'Raw Data'!$B$4:$B$185,0),MATCH('Data above threshold'!AM$4,'Raw Data'!$3:$3,0)-1))</f>
        <v/>
      </c>
      <c r="AN34" s="107" t="str">
        <f aca="true">IF(ISBLANK(OFFSET('Raw Data'!$A$3,MATCH('Data above threshold'!$A34,'Raw Data'!$B$4:$B$185,0),MATCH('Data above threshold'!AN$4,'Raw Data'!$3:$3,0)-1)),"",OFFSET('Raw Data'!$A$3,MATCH('Data above threshold'!$A34,'Raw Data'!$B$4:$B$185,0),MATCH('Data above threshold'!AN$4,'Raw Data'!$3:$3,0)-1))</f>
        <v/>
      </c>
      <c r="AO34" s="107" t="str">
        <f aca="true">IF(ISBLANK(OFFSET('Raw Data'!$A$3,MATCH('Data above threshold'!$A34,'Raw Data'!$B$4:$B$185,0),MATCH('Data above threshold'!AO$4,'Raw Data'!$3:$3,0)-1)),"",OFFSET('Raw Data'!$A$3,MATCH('Data above threshold'!$A34,'Raw Data'!$B$4:$B$185,0),MATCH('Data above threshold'!AO$4,'Raw Data'!$3:$3,0)-1))</f>
        <v/>
      </c>
      <c r="AP34" s="107" t="str">
        <f aca="true">IF(ISBLANK(OFFSET('Raw Data'!$A$3,MATCH('Data above threshold'!$A34,'Raw Data'!$B$4:$B$185,0),MATCH('Data above threshold'!AP$4,'Raw Data'!$3:$3,0)-1)),"",OFFSET('Raw Data'!$A$3,MATCH('Data above threshold'!$A34,'Raw Data'!$B$4:$B$185,0),MATCH('Data above threshold'!AP$4,'Raw Data'!$3:$3,0)-1))</f>
        <v/>
      </c>
      <c r="AQ34" s="107" t="str">
        <f aca="true">IF(ISBLANK(OFFSET('Raw Data'!$A$3,MATCH('Data above threshold'!$A34,'Raw Data'!$B$4:$B$185,0),MATCH('Data above threshold'!AQ$4,'Raw Data'!$3:$3,0)-1)),"",OFFSET('Raw Data'!$A$3,MATCH('Data above threshold'!$A34,'Raw Data'!$B$4:$B$185,0),MATCH('Data above threshold'!AQ$4,'Raw Data'!$3:$3,0)-1))</f>
        <v/>
      </c>
      <c r="AR34" s="107" t="str">
        <f aca="true">IF(ISBLANK(OFFSET('Raw Data'!$A$3,MATCH('Data above threshold'!$A34,'Raw Data'!$B$4:$B$185,0),MATCH('Data above threshold'!AR$4,'Raw Data'!$3:$3,0)-1)),"",OFFSET('Raw Data'!$A$3,MATCH('Data above threshold'!$A34,'Raw Data'!$B$4:$B$185,0),MATCH('Data above threshold'!AR$4,'Raw Data'!$3:$3,0)-1))</f>
        <v/>
      </c>
      <c r="AS34" s="107" t="str">
        <f aca="true">IF(ISBLANK(OFFSET('Raw Data'!$A$3,MATCH('Data above threshold'!$A34,'Raw Data'!$B$4:$B$185,0),MATCH('Data above threshold'!AS$4,'Raw Data'!$3:$3,0)-1)),"",OFFSET('Raw Data'!$A$3,MATCH('Data above threshold'!$A34,'Raw Data'!$B$4:$B$185,0),MATCH('Data above threshold'!AS$4,'Raw Data'!$3:$3,0)-1))</f>
        <v/>
      </c>
      <c r="AT34" s="107" t="str">
        <f aca="true">IF(ISBLANK(OFFSET('Raw Data'!$A$3,MATCH('Data above threshold'!$A34,'Raw Data'!$B$4:$B$185,0),MATCH('Data above threshold'!AT$4,'Raw Data'!$3:$3,0)-1)),"",OFFSET('Raw Data'!$A$3,MATCH('Data above threshold'!$A34,'Raw Data'!$B$4:$B$185,0),MATCH('Data above threshold'!AT$4,'Raw Data'!$3:$3,0)-1))</f>
        <v/>
      </c>
      <c r="AU34" s="107" t="str">
        <f aca="true">IF(ISBLANK(OFFSET('Raw Data'!$A$3,MATCH('Data above threshold'!$A34,'Raw Data'!$B$4:$B$185,0),MATCH('Data above threshold'!AU$4,'Raw Data'!$3:$3,0)-1)),"",OFFSET('Raw Data'!$A$3,MATCH('Data above threshold'!$A34,'Raw Data'!$B$4:$B$185,0),MATCH('Data above threshold'!AU$4,'Raw Data'!$3:$3,0)-1))</f>
        <v/>
      </c>
      <c r="AV34" s="107" t="str">
        <f aca="true">IF(ISBLANK(OFFSET('Raw Data'!$A$3,MATCH('Data above threshold'!$A34,'Raw Data'!$B$4:$B$185,0),MATCH('Data above threshold'!AV$4,'Raw Data'!$3:$3,0)-1)),"",OFFSET('Raw Data'!$A$3,MATCH('Data above threshold'!$A34,'Raw Data'!$B$4:$B$185,0),MATCH('Data above threshold'!AV$4,'Raw Data'!$3:$3,0)-1))</f>
        <v/>
      </c>
      <c r="AW34" s="107" t="str">
        <f aca="true">IF(ISBLANK(OFFSET('Raw Data'!$A$3,MATCH('Data above threshold'!$A34,'Raw Data'!$B$4:$B$185,0),MATCH('Data above threshold'!AW$4,'Raw Data'!$3:$3,0)-1)),"",OFFSET('Raw Data'!$A$3,MATCH('Data above threshold'!$A34,'Raw Data'!$B$4:$B$185,0),MATCH('Data above threshold'!AW$4,'Raw Data'!$3:$3,0)-1))</f>
        <v/>
      </c>
      <c r="AX34" s="107" t="str">
        <f aca="true">IF(ISBLANK(OFFSET('Raw Data'!$A$3,MATCH('Data above threshold'!$A34,'Raw Data'!$B$4:$B$185,0),MATCH('Data above threshold'!AX$4,'Raw Data'!$3:$3,0)-1)),"",OFFSET('Raw Data'!$A$3,MATCH('Data above threshold'!$A34,'Raw Data'!$B$4:$B$185,0),MATCH('Data above threshold'!AX$4,'Raw Data'!$3:$3,0)-1))</f>
        <v/>
      </c>
      <c r="AY34" s="107" t="str">
        <f aca="true">IF(ISBLANK(OFFSET('Raw Data'!$A$3,MATCH('Data above threshold'!$A34,'Raw Data'!$B$4:$B$185,0),MATCH('Data above threshold'!AY$4,'Raw Data'!$3:$3,0)-1)),"",OFFSET('Raw Data'!$A$3,MATCH('Data above threshold'!$A34,'Raw Data'!$B$4:$B$185,0),MATCH('Data above threshold'!AY$4,'Raw Data'!$3:$3,0)-1))</f>
        <v/>
      </c>
      <c r="AZ34" s="107" t="str">
        <f aca="true">IF(ISBLANK(OFFSET('Raw Data'!$A$3,MATCH('Data above threshold'!$A34,'Raw Data'!$B$4:$B$185,0),MATCH('Data above threshold'!AZ$4,'Raw Data'!$3:$3,0)-1)),"",OFFSET('Raw Data'!$A$3,MATCH('Data above threshold'!$A34,'Raw Data'!$B$4:$B$185,0),MATCH('Data above threshold'!AZ$4,'Raw Data'!$3:$3,0)-1))</f>
        <v/>
      </c>
      <c r="BA34" s="107" t="str">
        <f aca="true">IF(ISBLANK(OFFSET('Raw Data'!$A$3,MATCH('Data above threshold'!$A34,'Raw Data'!$B$4:$B$185,0),MATCH('Data above threshold'!BA$4,'Raw Data'!$3:$3,0)-1)),"",OFFSET('Raw Data'!$A$3,MATCH('Data above threshold'!$A34,'Raw Data'!$B$4:$B$185,0),MATCH('Data above threshold'!BA$4,'Raw Data'!$3:$3,0)-1))</f>
        <v/>
      </c>
      <c r="BB34" s="107" t="str">
        <f aca="true">IF(ISBLANK(OFFSET('Raw Data'!$A$3,MATCH('Data above threshold'!$A34,'Raw Data'!$B$4:$B$185,0),MATCH('Data above threshold'!BB$4,'Raw Data'!$3:$3,0)-1)),"",OFFSET('Raw Data'!$A$3,MATCH('Data above threshold'!$A34,'Raw Data'!$B$4:$B$185,0),MATCH('Data above threshold'!BB$4,'Raw Data'!$3:$3,0)-1))</f>
        <v/>
      </c>
      <c r="BC34" s="107" t="str">
        <f aca="true">IF(ISBLANK(OFFSET('Raw Data'!$A$3,MATCH('Data above threshold'!$A34,'Raw Data'!$B$4:$B$185,0),MATCH('Data above threshold'!BC$4,'Raw Data'!$3:$3,0)-1)),"",OFFSET('Raw Data'!$A$3,MATCH('Data above threshold'!$A34,'Raw Data'!$B$4:$B$185,0),MATCH('Data above threshold'!BC$4,'Raw Data'!$3:$3,0)-1))</f>
        <v/>
      </c>
      <c r="BD34" s="107" t="str">
        <f aca="true">IF(ISBLANK(OFFSET('Raw Data'!$A$3,MATCH('Data above threshold'!$A34,'Raw Data'!$B$4:$B$185,0),MATCH('Data above threshold'!BD$4,'Raw Data'!$3:$3,0)-1)),"",OFFSET('Raw Data'!$A$3,MATCH('Data above threshold'!$A34,'Raw Data'!$B$4:$B$185,0),MATCH('Data above threshold'!BD$4,'Raw Data'!$3:$3,0)-1))</f>
        <v/>
      </c>
      <c r="BE34" s="107" t="str">
        <f aca="true">IF(ISBLANK(OFFSET('Raw Data'!$A$3,MATCH('Data above threshold'!$A34,'Raw Data'!$B$4:$B$185,0),MATCH('Data above threshold'!BE$4,'Raw Data'!$3:$3,0)-1)),"",OFFSET('Raw Data'!$A$3,MATCH('Data above threshold'!$A34,'Raw Data'!$B$4:$B$185,0),MATCH('Data above threshold'!BE$4,'Raw Data'!$3:$3,0)-1))</f>
        <v/>
      </c>
      <c r="BF34" s="107" t="str">
        <f aca="true">IF(ISBLANK(OFFSET('Raw Data'!$A$3,MATCH('Data above threshold'!$A34,'Raw Data'!$B$4:$B$185,0),MATCH('Data above threshold'!BF$4,'Raw Data'!$3:$3,0)-1)),"",OFFSET('Raw Data'!$A$3,MATCH('Data above threshold'!$A34,'Raw Data'!$B$4:$B$185,0),MATCH('Data above threshold'!BF$4,'Raw Data'!$3:$3,0)-1))</f>
        <v/>
      </c>
      <c r="BG34" s="107" t="str">
        <f aca="true">IF(ISBLANK(OFFSET('Raw Data'!$A$3,MATCH('Data above threshold'!$A34,'Raw Data'!$B$4:$B$185,0),MATCH('Data above threshold'!BG$4,'Raw Data'!$3:$3,0)-1)),"",OFFSET('Raw Data'!$A$3,MATCH('Data above threshold'!$A34,'Raw Data'!$B$4:$B$185,0),MATCH('Data above threshold'!BG$4,'Raw Data'!$3:$3,0)-1))</f>
        <v/>
      </c>
      <c r="BH34" s="107" t="str">
        <f aca="true">IF(ISBLANK(OFFSET('Raw Data'!$A$3,MATCH('Data above threshold'!$A34,'Raw Data'!$B$4:$B$185,0),MATCH('Data above threshold'!BH$4,'Raw Data'!$3:$3,0)-1)),"",OFFSET('Raw Data'!$A$3,MATCH('Data above threshold'!$A34,'Raw Data'!$B$4:$B$185,0),MATCH('Data above threshold'!BH$4,'Raw Data'!$3:$3,0)-1))</f>
        <v/>
      </c>
      <c r="BI34" s="107" t="str">
        <f aca="true">IF(ISBLANK(OFFSET('Raw Data'!$A$3,MATCH('Data above threshold'!$A34,'Raw Data'!$B$4:$B$185,0),MATCH('Data above threshold'!BI$4,'Raw Data'!$3:$3,0)-1)),"",OFFSET('Raw Data'!$A$3,MATCH('Data above threshold'!$A34,'Raw Data'!$B$4:$B$185,0),MATCH('Data above threshold'!BI$4,'Raw Data'!$3:$3,0)-1))</f>
        <v/>
      </c>
      <c r="BJ34" s="107" t="str">
        <f aca="true">IF(ISBLANK(OFFSET('Raw Data'!$A$3,MATCH('Data above threshold'!$A34,'Raw Data'!$B$4:$B$185,0),MATCH('Data above threshold'!BJ$4,'Raw Data'!$3:$3,0)-1)),"",OFFSET('Raw Data'!$A$3,MATCH('Data above threshold'!$A34,'Raw Data'!$B$4:$B$185,0),MATCH('Data above threshold'!BJ$4,'Raw Data'!$3:$3,0)-1))</f>
        <v/>
      </c>
      <c r="BK34" s="107" t="str">
        <f aca="true">IF(ISBLANK(OFFSET('Raw Data'!$A$3,MATCH('Data above threshold'!$A34,'Raw Data'!$B$4:$B$185,0),MATCH('Data above threshold'!BK$4,'Raw Data'!$3:$3,0)-1)),"",OFFSET('Raw Data'!$A$3,MATCH('Data above threshold'!$A34,'Raw Data'!$B$4:$B$185,0),MATCH('Data above threshold'!BK$4,'Raw Data'!$3:$3,0)-1))</f>
        <v/>
      </c>
      <c r="BL34" s="107" t="str">
        <f aca="true">IF(ISBLANK(OFFSET('Raw Data'!$A$3,MATCH('Data above threshold'!$A34,'Raw Data'!$B$4:$B$185,0),MATCH('Data above threshold'!BL$4,'Raw Data'!$3:$3,0)-1)),"",OFFSET('Raw Data'!$A$3,MATCH('Data above threshold'!$A34,'Raw Data'!$B$4:$B$185,0),MATCH('Data above threshold'!BL$4,'Raw Data'!$3:$3,0)-1))</f>
        <v/>
      </c>
      <c r="BM34" s="107" t="str">
        <f aca="true">IF(ISBLANK(OFFSET('Raw Data'!$A$3,MATCH('Data above threshold'!$A34,'Raw Data'!$B$4:$B$185,0),MATCH('Data above threshold'!BM$4,'Raw Data'!$3:$3,0)-1)),"",OFFSET('Raw Data'!$A$3,MATCH('Data above threshold'!$A34,'Raw Data'!$B$4:$B$185,0),MATCH('Data above threshold'!BM$4,'Raw Data'!$3:$3,0)-1))</f>
        <v/>
      </c>
      <c r="BN34" s="107" t="str">
        <f aca="true">IF(ISBLANK(OFFSET('Raw Data'!$A$3,MATCH('Data above threshold'!$A34,'Raw Data'!$B$4:$B$185,0),MATCH('Data above threshold'!BN$4,'Raw Data'!$3:$3,0)-1)),"",OFFSET('Raw Data'!$A$3,MATCH('Data above threshold'!$A34,'Raw Data'!$B$4:$B$185,0),MATCH('Data above threshold'!BN$4,'Raw Data'!$3:$3,0)-1))</f>
        <v/>
      </c>
      <c r="BO34" s="107" t="str">
        <f aca="true">IF(ISBLANK(OFFSET('Raw Data'!$A$3,MATCH('Data above threshold'!$A34,'Raw Data'!$B$4:$B$185,0),MATCH('Data above threshold'!BO$4,'Raw Data'!$3:$3,0)-1)),"",OFFSET('Raw Data'!$A$3,MATCH('Data above threshold'!$A34,'Raw Data'!$B$4:$B$185,0),MATCH('Data above threshold'!BO$4,'Raw Data'!$3:$3,0)-1))</f>
        <v/>
      </c>
      <c r="BP34" s="107" t="str">
        <f aca="true">IF(ISBLANK(OFFSET('Raw Data'!$A$3,MATCH('Data above threshold'!$A34,'Raw Data'!$B$4:$B$185,0),MATCH('Data above threshold'!BP$4,'Raw Data'!$3:$3,0)-1)),"",OFFSET('Raw Data'!$A$3,MATCH('Data above threshold'!$A34,'Raw Data'!$B$4:$B$185,0),MATCH('Data above threshold'!BP$4,'Raw Data'!$3:$3,0)-1))</f>
        <v/>
      </c>
      <c r="BQ34" s="107" t="str">
        <f aca="true">IF(ISBLANK(OFFSET('Raw Data'!$A$3,MATCH('Data above threshold'!$A34,'Raw Data'!$B$4:$B$185,0),MATCH('Data above threshold'!BQ$4,'Raw Data'!$3:$3,0)-1)),"",OFFSET('Raw Data'!$A$3,MATCH('Data above threshold'!$A34,'Raw Data'!$B$4:$B$185,0),MATCH('Data above threshold'!BQ$4,'Raw Data'!$3:$3,0)-1))</f>
        <v/>
      </c>
      <c r="BR34" s="107" t="str">
        <f aca="true">IF(ISBLANK(OFFSET('Raw Data'!$A$3,MATCH('Data above threshold'!$A34,'Raw Data'!$B$4:$B$185,0),MATCH('Data above threshold'!BR$4,'Raw Data'!$3:$3,0)-1)),"",OFFSET('Raw Data'!$A$3,MATCH('Data above threshold'!$A34,'Raw Data'!$B$4:$B$185,0),MATCH('Data above threshold'!BR$4,'Raw Data'!$3:$3,0)-1))</f>
        <v/>
      </c>
      <c r="BS34" s="107" t="str">
        <f aca="true">IF(ISBLANK(OFFSET('Raw Data'!$A$3,MATCH('Data above threshold'!$A34,'Raw Data'!$B$4:$B$185,0),MATCH('Data above threshold'!BS$4,'Raw Data'!$3:$3,0)-1)),"",OFFSET('Raw Data'!$A$3,MATCH('Data above threshold'!$A34,'Raw Data'!$B$4:$B$185,0),MATCH('Data above threshold'!BS$4,'Raw Data'!$3:$3,0)-1))</f>
        <v/>
      </c>
      <c r="BT34" s="107" t="str">
        <f aca="true">IF(ISBLANK(OFFSET('Raw Data'!$A$3,MATCH('Data above threshold'!$A34,'Raw Data'!$B$4:$B$185,0),MATCH('Data above threshold'!BT$4,'Raw Data'!$3:$3,0)-1)),"",OFFSET('Raw Data'!$A$3,MATCH('Data above threshold'!$A34,'Raw Data'!$B$4:$B$185,0),MATCH('Data above threshold'!BT$4,'Raw Data'!$3:$3,0)-1))</f>
        <v/>
      </c>
      <c r="BU34" s="107" t="str">
        <f aca="true">IF(ISBLANK(OFFSET('Raw Data'!$A$3,MATCH('Data above threshold'!$A34,'Raw Data'!$B$4:$B$185,0),MATCH('Data above threshold'!BU$4,'Raw Data'!$3:$3,0)-1)),"",OFFSET('Raw Data'!$A$3,MATCH('Data above threshold'!$A34,'Raw Data'!$B$4:$B$185,0),MATCH('Data above threshold'!BU$4,'Raw Data'!$3:$3,0)-1))</f>
        <v/>
      </c>
      <c r="BV34" s="107" t="str">
        <f aca="true">IF(ISBLANK(OFFSET('Raw Data'!$A$3,MATCH('Data above threshold'!$A34,'Raw Data'!$B$4:$B$185,0),MATCH('Data above threshold'!BV$4,'Raw Data'!$3:$3,0)-1)),"",OFFSET('Raw Data'!$A$3,MATCH('Data above threshold'!$A34,'Raw Data'!$B$4:$B$185,0),MATCH('Data above threshold'!BV$4,'Raw Data'!$3:$3,0)-1))</f>
        <v/>
      </c>
      <c r="BW34" s="107" t="str">
        <f aca="true">IF(ISBLANK(OFFSET('Raw Data'!$A$3,MATCH('Data above threshold'!$A34,'Raw Data'!$B$4:$B$185,0),MATCH('Data above threshold'!BW$4,'Raw Data'!$3:$3,0)-1)),"",OFFSET('Raw Data'!$A$3,MATCH('Data above threshold'!$A34,'Raw Data'!$B$4:$B$185,0),MATCH('Data above threshold'!BW$4,'Raw Data'!$3:$3,0)-1))</f>
        <v/>
      </c>
      <c r="BX34" s="107" t="str">
        <f aca="true">IF(ISBLANK(OFFSET('Raw Data'!$A$3,MATCH('Data above threshold'!$A34,'Raw Data'!$B$4:$B$185,0),MATCH('Data above threshold'!BX$4,'Raw Data'!$3:$3,0)-1)),"",OFFSET('Raw Data'!$A$3,MATCH('Data above threshold'!$A34,'Raw Data'!$B$4:$B$185,0),MATCH('Data above threshold'!BX$4,'Raw Data'!$3:$3,0)-1))</f>
        <v/>
      </c>
      <c r="BY34" s="107" t="str">
        <f aca="true">IF(ISBLANK(OFFSET('Raw Data'!$A$3,MATCH('Data above threshold'!$A34,'Raw Data'!$B$4:$B$185,0),MATCH('Data above threshold'!BY$4,'Raw Data'!$3:$3,0)-1)),"",OFFSET('Raw Data'!$A$3,MATCH('Data above threshold'!$A34,'Raw Data'!$B$4:$B$185,0),MATCH('Data above threshold'!BY$4,'Raw Data'!$3:$3,0)-1))</f>
        <v/>
      </c>
      <c r="BZ34" s="107" t="str">
        <f aca="true">IF(ISBLANK(OFFSET('Raw Data'!$A$3,MATCH('Data above threshold'!$A34,'Raw Data'!$B$4:$B$185,0),MATCH('Data above threshold'!BZ$4,'Raw Data'!$3:$3,0)-1)),"",OFFSET('Raw Data'!$A$3,MATCH('Data above threshold'!$A34,'Raw Data'!$B$4:$B$185,0),MATCH('Data above threshold'!BZ$4,'Raw Data'!$3:$3,0)-1))</f>
        <v/>
      </c>
      <c r="CA34" s="107" t="str">
        <f aca="true">IF(ISBLANK(OFFSET('Raw Data'!$A$3,MATCH('Data above threshold'!$A34,'Raw Data'!$B$4:$B$185,0),MATCH('Data above threshold'!CA$4,'Raw Data'!$3:$3,0)-1)),"",OFFSET('Raw Data'!$A$3,MATCH('Data above threshold'!$A34,'Raw Data'!$B$4:$B$185,0),MATCH('Data above threshold'!CA$4,'Raw Data'!$3:$3,0)-1))</f>
        <v/>
      </c>
      <c r="CB34" s="107" t="str">
        <f aca="true">IF(ISBLANK(OFFSET('Raw Data'!$A$3,MATCH('Data above threshold'!$A34,'Raw Data'!$B$4:$B$185,0),MATCH('Data above threshold'!CB$4,'Raw Data'!$3:$3,0)-1)),"",OFFSET('Raw Data'!$A$3,MATCH('Data above threshold'!$A34,'Raw Data'!$B$4:$B$185,0),MATCH('Data above threshold'!CB$4,'Raw Data'!$3:$3,0)-1))</f>
        <v/>
      </c>
      <c r="CC34" s="107" t="str">
        <f aca="true">IF(ISBLANK(OFFSET('Raw Data'!$A$3,MATCH('Data above threshold'!$A34,'Raw Data'!$B$4:$B$185,0),MATCH('Data above threshold'!CC$4,'Raw Data'!$3:$3,0)-1)),"",OFFSET('Raw Data'!$A$3,MATCH('Data above threshold'!$A34,'Raw Data'!$B$4:$B$185,0),MATCH('Data above threshold'!CC$4,'Raw Data'!$3:$3,0)-1))</f>
        <v/>
      </c>
      <c r="CD34" s="107" t="str">
        <f aca="true">IF(ISBLANK(OFFSET('Raw Data'!$A$3,MATCH('Data above threshold'!$A34,'Raw Data'!$B$4:$B$185,0),MATCH('Data above threshold'!CD$4,'Raw Data'!$3:$3,0)-1)),"",OFFSET('Raw Data'!$A$3,MATCH('Data above threshold'!$A34,'Raw Data'!$B$4:$B$185,0),MATCH('Data above threshold'!CD$4,'Raw Data'!$3:$3,0)-1))</f>
        <v/>
      </c>
      <c r="CE34" s="107" t="str">
        <f aca="true">IF(ISBLANK(OFFSET('Raw Data'!$A$3,MATCH('Data above threshold'!$A34,'Raw Data'!$B$4:$B$185,0),MATCH('Data above threshold'!CE$4,'Raw Data'!$3:$3,0)-1)),"",OFFSET('Raw Data'!$A$3,MATCH('Data above threshold'!$A34,'Raw Data'!$B$4:$B$185,0),MATCH('Data above threshold'!CE$4,'Raw Data'!$3:$3,0)-1))</f>
        <v/>
      </c>
      <c r="CF34" s="107" t="str">
        <f aca="true">IF(ISBLANK(OFFSET('Raw Data'!$A$3,MATCH('Data above threshold'!$A34,'Raw Data'!$B$4:$B$185,0),MATCH('Data above threshold'!CF$4,'Raw Data'!$3:$3,0)-1)),"",OFFSET('Raw Data'!$A$3,MATCH('Data above threshold'!$A34,'Raw Data'!$B$4:$B$185,0),MATCH('Data above threshold'!CF$4,'Raw Data'!$3:$3,0)-1))</f>
        <v/>
      </c>
      <c r="CG34" s="107" t="str">
        <f aca="true">IF(ISBLANK(OFFSET('Raw Data'!$A$3,MATCH('Data above threshold'!$A34,'Raw Data'!$B$4:$B$185,0),MATCH('Data above threshold'!CG$4,'Raw Data'!$3:$3,0)-1)),"",OFFSET('Raw Data'!$A$3,MATCH('Data above threshold'!$A34,'Raw Data'!$B$4:$B$185,0),MATCH('Data above threshold'!CG$4,'Raw Data'!$3:$3,0)-1))</f>
        <v/>
      </c>
      <c r="CH34" s="107" t="str">
        <f aca="true">IF(ISBLANK(OFFSET('Raw Data'!$A$3,MATCH('Data above threshold'!$A34,'Raw Data'!$B$4:$B$185,0),MATCH('Data above threshold'!CH$4,'Raw Data'!$3:$3,0)-1)),"",OFFSET('Raw Data'!$A$3,MATCH('Data above threshold'!$A34,'Raw Data'!$B$4:$B$185,0),MATCH('Data above threshold'!CH$4,'Raw Data'!$3:$3,0)-1))</f>
        <v/>
      </c>
      <c r="CI34" s="107" t="str">
        <f aca="true">IF(ISBLANK(OFFSET('Raw Data'!$A$3,MATCH('Data above threshold'!$A34,'Raw Data'!$B$4:$B$185,0),MATCH('Data above threshold'!CI$4,'Raw Data'!$3:$3,0)-1)),"",OFFSET('Raw Data'!$A$3,MATCH('Data above threshold'!$A34,'Raw Data'!$B$4:$B$185,0),MATCH('Data above threshold'!CI$4,'Raw Data'!$3:$3,0)-1))</f>
        <v/>
      </c>
      <c r="CJ34" s="107" t="str">
        <f aca="true">IF(ISBLANK(OFFSET('Raw Data'!$A$3,MATCH('Data above threshold'!$A34,'Raw Data'!$B$4:$B$185,0),MATCH('Data above threshold'!CJ$4,'Raw Data'!$3:$3,0)-1)),"",OFFSET('Raw Data'!$A$3,MATCH('Data above threshold'!$A34,'Raw Data'!$B$4:$B$185,0),MATCH('Data above threshold'!CJ$4,'Raw Data'!$3:$3,0)-1))</f>
        <v/>
      </c>
      <c r="CK34" s="107" t="str">
        <f aca="true">IF(ISBLANK(OFFSET('Raw Data'!$A$3,MATCH('Data above threshold'!$A34,'Raw Data'!$B$4:$B$185,0),MATCH('Data above threshold'!CK$4,'Raw Data'!$3:$3,0)-1)),"",OFFSET('Raw Data'!$A$3,MATCH('Data above threshold'!$A34,'Raw Data'!$B$4:$B$185,0),MATCH('Data above threshold'!CK$4,'Raw Data'!$3:$3,0)-1))</f>
        <v/>
      </c>
      <c r="CL34" s="107" t="str">
        <f aca="true">IF(ISBLANK(OFFSET('Raw Data'!$A$3,MATCH('Data above threshold'!$A34,'Raw Data'!$B$4:$B$185,0),MATCH('Data above threshold'!CL$4,'Raw Data'!$3:$3,0)-1)),"",OFFSET('Raw Data'!$A$3,MATCH('Data above threshold'!$A34,'Raw Data'!$B$4:$B$185,0),MATCH('Data above threshold'!CL$4,'Raw Data'!$3:$3,0)-1))</f>
        <v/>
      </c>
      <c r="CM34" s="107" t="str">
        <f aca="true">IF(ISBLANK(OFFSET('Raw Data'!$A$3,MATCH('Data above threshold'!$A34,'Raw Data'!$B$4:$B$185,0),MATCH('Data above threshold'!CM$4,'Raw Data'!$3:$3,0)-1)),"",OFFSET('Raw Data'!$A$3,MATCH('Data above threshold'!$A34,'Raw Data'!$B$4:$B$185,0),MATCH('Data above threshold'!CM$4,'Raw Data'!$3:$3,0)-1))</f>
        <v/>
      </c>
      <c r="CN34" s="107" t="str">
        <f aca="true">IF(ISBLANK(OFFSET('Raw Data'!$A$3,MATCH('Data above threshold'!$A34,'Raw Data'!$B$4:$B$185,0),MATCH('Data above threshold'!CN$4,'Raw Data'!$3:$3,0)-1)),"",OFFSET('Raw Data'!$A$3,MATCH('Data above threshold'!$A34,'Raw Data'!$B$4:$B$185,0),MATCH('Data above threshold'!CN$4,'Raw Data'!$3:$3,0)-1))</f>
        <v/>
      </c>
      <c r="CO34" s="107" t="str">
        <f aca="true">IF(ISBLANK(OFFSET('Raw Data'!$A$3,MATCH('Data above threshold'!$A34,'Raw Data'!$B$4:$B$185,0),MATCH('Data above threshold'!CO$4,'Raw Data'!$3:$3,0)-1)),"",OFFSET('Raw Data'!$A$3,MATCH('Data above threshold'!$A34,'Raw Data'!$B$4:$B$185,0),MATCH('Data above threshold'!CO$4,'Raw Data'!$3:$3,0)-1))</f>
        <v/>
      </c>
      <c r="CP34" s="107" t="str">
        <f aca="true">IF(ISBLANK(OFFSET('Raw Data'!$A$3,MATCH('Data above threshold'!$A34,'Raw Data'!$B$4:$B$185,0),MATCH('Data above threshold'!CP$4,'Raw Data'!$3:$3,0)-1)),"",OFFSET('Raw Data'!$A$3,MATCH('Data above threshold'!$A34,'Raw Data'!$B$4:$B$185,0),MATCH('Data above threshold'!CP$4,'Raw Data'!$3:$3,0)-1))</f>
        <v/>
      </c>
      <c r="CQ34" s="107" t="str">
        <f aca="true">IF(ISBLANK(OFFSET('Raw Data'!$A$3,MATCH('Data above threshold'!$A34,'Raw Data'!$B$4:$B$185,0),MATCH('Data above threshold'!CQ$4,'Raw Data'!$3:$3,0)-1)),"",OFFSET('Raw Data'!$A$3,MATCH('Data above threshold'!$A34,'Raw Data'!$B$4:$B$185,0),MATCH('Data above threshold'!CQ$4,'Raw Data'!$3:$3,0)-1))</f>
        <v/>
      </c>
      <c r="CR34" s="107" t="str">
        <f aca="true">IF(ISBLANK(OFFSET('Raw Data'!$A$3,MATCH('Data above threshold'!$A34,'Raw Data'!$B$4:$B$185,0),MATCH('Data above threshold'!CR$4,'Raw Data'!$3:$3,0)-1)),"",OFFSET('Raw Data'!$A$3,MATCH('Data above threshold'!$A34,'Raw Data'!$B$4:$B$185,0),MATCH('Data above threshold'!CR$4,'Raw Data'!$3:$3,0)-1))</f>
        <v/>
      </c>
    </row>
    <row r="35" s="103" customFormat="true" ht="15.5" hidden="false" customHeight="false" outlineLevel="0" collapsed="false">
      <c r="A35" s="107" t="n">
        <v>1341</v>
      </c>
      <c r="B35" s="107" t="n">
        <v>4</v>
      </c>
      <c r="C35" s="107" t="str">
        <f aca="true">IF(ISBLANK(OFFSET('Raw Data'!$A$3,MATCH('Data above threshold'!$A35,'Raw Data'!$B$4:$B$185,0),MATCH('Data above threshold'!C$4,'Raw Data'!$3:$3,0)-1)),"",OFFSET('Raw Data'!$A$3,MATCH('Data above threshold'!$A35,'Raw Data'!$B$4:$B$185,0),MATCH('Data above threshold'!C$4,'Raw Data'!$3:$3,0)-1))</f>
        <v/>
      </c>
      <c r="D35" s="107" t="str">
        <f aca="true">IF(ISBLANK(OFFSET('Raw Data'!$A$3,MATCH('Data above threshold'!$A35,'Raw Data'!$B$4:$B$185,0),MATCH('Data above threshold'!D$4,'Raw Data'!$3:$3,0)-1)),"",OFFSET('Raw Data'!$A$3,MATCH('Data above threshold'!$A35,'Raw Data'!$B$4:$B$185,0),MATCH('Data above threshold'!D$4,'Raw Data'!$3:$3,0)-1))</f>
        <v>Expert assessment data - E.7</v>
      </c>
      <c r="E35" s="107" t="str">
        <f aca="true">IF(ISBLANK(OFFSET('Raw Data'!$A$3,MATCH('Data above threshold'!$A35,'Raw Data'!$B$4:$B$185,0),MATCH('Data above threshold'!E$4,'Raw Data'!$3:$3,0)-1)),"",OFFSET('Raw Data'!$A$3,MATCH('Data above threshold'!$A35,'Raw Data'!$B$4:$B$185,0),MATCH('Data above threshold'!E$4,'Raw Data'!$3:$3,0)-1))</f>
        <v>Consumer Rights: To what extent do consumers in your country in 2020:</v>
      </c>
      <c r="F35" s="107" t="str">
        <f aca="true">IF(ISBLANK(OFFSET('Raw Data'!$A$3,MATCH('Data above threshold'!$A35,'Raw Data'!$B$4:$B$185,0),MATCH('Data above threshold'!F$4,'Raw Data'!$3:$3,0)-1)),"",OFFSET('Raw Data'!$A$3,MATCH('Data above threshold'!$A35,'Raw Data'!$B$4:$B$185,0),MATCH('Data above threshold'!F$4,'Raw Data'!$3:$3,0)-1))</f>
        <v/>
      </c>
      <c r="G35" s="107" t="str">
        <f aca="true">IF(ISBLANK(OFFSET('Raw Data'!$A$3,MATCH('Data above threshold'!$A35,'Raw Data'!$B$4:$B$185,0),MATCH('Data above threshold'!G$4,'Raw Data'!$3:$3,0)-1)),"",OFFSET('Raw Data'!$A$3,MATCH('Data above threshold'!$A35,'Raw Data'!$B$4:$B$185,0),MATCH('Data above threshold'!G$4,'Raw Data'!$3:$3,0)-1))</f>
        <v/>
      </c>
      <c r="H35" s="107" t="str">
        <f aca="true">IF(ISBLANK(OFFSET('Raw Data'!$A$3,MATCH('Data above threshold'!$A35,'Raw Data'!$B$4:$B$185,0),MATCH('Data above threshold'!H$4,'Raw Data'!$3:$3,0)-1)),"",OFFSET('Raw Data'!$A$3,MATCH('Data above threshold'!$A35,'Raw Data'!$B$4:$B$185,0),MATCH('Data above threshold'!H$4,'Raw Data'!$3:$3,0)-1))</f>
        <v>Consumers International Survey</v>
      </c>
      <c r="I35" s="107" t="str">
        <f aca="true">IF(ISBLANK(OFFSET('Raw Data'!$A$3,MATCH('Data above threshold'!$A35,'Raw Data'!$B$4:$B$185,0),MATCH('Data above threshold'!I$4,'Raw Data'!$3:$3,0)-1)),"",OFFSET('Raw Data'!$A$3,MATCH('Data above threshold'!$A35,'Raw Data'!$B$4:$B$185,0),MATCH('Data above threshold'!I$4,'Raw Data'!$3:$3,0)-1))</f>
        <v/>
      </c>
      <c r="J35" s="107" t="str">
        <f aca="true">IF(ISBLANK(OFFSET('Raw Data'!$A$3,MATCH('Data above threshold'!$A35,'Raw Data'!$B$4:$B$185,0),MATCH('Data above threshold'!J$4,'Raw Data'!$3:$3,0)-1)),"",OFFSET('Raw Data'!$A$3,MATCH('Data above threshold'!$A35,'Raw Data'!$B$4:$B$185,0),MATCH('Data above threshold'!J$4,'Raw Data'!$3:$3,0)-1))</f>
        <v/>
      </c>
      <c r="K35" s="107" t="str">
        <f aca="true">IF(ISBLANK(OFFSET('Raw Data'!$A$3,MATCH('Data above threshold'!$A35,'Raw Data'!$B$4:$B$185,0),MATCH('Data above threshold'!K$4,'Raw Data'!$3:$3,0)-1)),"",OFFSET('Raw Data'!$A$3,MATCH('Data above threshold'!$A35,'Raw Data'!$B$4:$B$185,0),MATCH('Data above threshold'!K$4,'Raw Data'!$3:$3,0)-1))</f>
        <v>Plus</v>
      </c>
      <c r="L35" s="107" t="str">
        <f aca="true">IF(ISBLANK(OFFSET('Raw Data'!$A$3,MATCH('Data above threshold'!$A35,'Raw Data'!$B$4:$B$185,0),MATCH('Data above threshold'!L$4,'Raw Data'!$3:$3,0)-1)),"",OFFSET('Raw Data'!$A$3,MATCH('Data above threshold'!$A35,'Raw Data'!$B$4:$B$185,0),MATCH('Data above threshold'!L$4,'Raw Data'!$3:$3,0)-1))</f>
        <v/>
      </c>
      <c r="M35" s="105" t="n">
        <f aca="false" t="array" ref="M35:M35">IFERROR(SKEW(IF(ISNUMBER(Q35:CR35),Q35:CR35,"")),"")</f>
        <v>0.140890112247187</v>
      </c>
      <c r="N35" s="107" t="n">
        <v>0</v>
      </c>
      <c r="O35" s="107" t="str">
        <f aca="true">IF(ISBLANK(OFFSET('Raw Data'!$A$3,MATCH('Data above threshold'!$A35,'Raw Data'!$B$4:$B$185,0),MATCH('Data above threshold'!O$4,'Raw Data'!$3:$3,0)-1)),"",OFFSET('Raw Data'!$A$3,MATCH('Data above threshold'!$A35,'Raw Data'!$B$4:$B$185,0),MATCH('Data above threshold'!O$4,'Raw Data'!$3:$3,0)-1))</f>
        <v/>
      </c>
      <c r="P35" s="106" t="n">
        <f aca="false" t="array" ref="P35:P35">IF(B35&lt;4,"",1-IFERROR(SUM(ISNUMBER(Q35:CR35)*(1-$Q$3:$CR$3))/COUNTIF($Q$3:$CR$3,0),0))</f>
        <v>0.025</v>
      </c>
      <c r="Q35" s="107" t="n">
        <f aca="true">IF(ISBLANK(OFFSET('Raw Data'!$A$3,MATCH('Data above threshold'!$A35,'Raw Data'!$B$4:$B$185,0),MATCH('Data above threshold'!Q$4,'Raw Data'!$3:$3,0)-1)),"",OFFSET('Raw Data'!$A$3,MATCH('Data above threshold'!$A35,'Raw Data'!$B$4:$B$185,0),MATCH('Data above threshold'!Q$4,'Raw Data'!$3:$3,0)-1))</f>
        <v>2.25</v>
      </c>
      <c r="R35" s="107" t="n">
        <f aca="true">IF(ISBLANK(OFFSET('Raw Data'!$A$3,MATCH('Data above threshold'!$A35,'Raw Data'!$B$4:$B$185,0),MATCH('Data above threshold'!R$4,'Raw Data'!$3:$3,0)-1)),"",OFFSET('Raw Data'!$A$3,MATCH('Data above threshold'!$A35,'Raw Data'!$B$4:$B$185,0),MATCH('Data above threshold'!R$4,'Raw Data'!$3:$3,0)-1))</f>
        <v>2.71</v>
      </c>
      <c r="S35" s="107" t="n">
        <f aca="true">IF(ISBLANK(OFFSET('Raw Data'!$A$3,MATCH('Data above threshold'!$A35,'Raw Data'!$B$4:$B$185,0),MATCH('Data above threshold'!S$4,'Raw Data'!$3:$3,0)-1)),"",OFFSET('Raw Data'!$A$3,MATCH('Data above threshold'!$A35,'Raw Data'!$B$4:$B$185,0),MATCH('Data above threshold'!S$4,'Raw Data'!$3:$3,0)-1))</f>
        <v>3</v>
      </c>
      <c r="T35" s="107" t="str">
        <f aca="true">IF(ISBLANK(OFFSET('Raw Data'!$A$3,MATCH('Data above threshold'!$A35,'Raw Data'!$B$4:$B$185,0),MATCH('Data above threshold'!T$4,'Raw Data'!$3:$3,0)-1)),"",OFFSET('Raw Data'!$A$3,MATCH('Data above threshold'!$A35,'Raw Data'!$B$4:$B$185,0),MATCH('Data above threshold'!T$4,'Raw Data'!$3:$3,0)-1))</f>
        <v/>
      </c>
      <c r="U35" s="107" t="n">
        <f aca="true">IF(ISBLANK(OFFSET('Raw Data'!$A$3,MATCH('Data above threshold'!$A35,'Raw Data'!$B$4:$B$185,0),MATCH('Data above threshold'!U$4,'Raw Data'!$3:$3,0)-1)),"",OFFSET('Raw Data'!$A$3,MATCH('Data above threshold'!$A35,'Raw Data'!$B$4:$B$185,0),MATCH('Data above threshold'!U$4,'Raw Data'!$3:$3,0)-1))</f>
        <v>2</v>
      </c>
      <c r="V35" s="107" t="n">
        <f aca="true">IF(ISBLANK(OFFSET('Raw Data'!$A$3,MATCH('Data above threshold'!$A35,'Raw Data'!$B$4:$B$185,0),MATCH('Data above threshold'!V$4,'Raw Data'!$3:$3,0)-1)),"",OFFSET('Raw Data'!$A$3,MATCH('Data above threshold'!$A35,'Raw Data'!$B$4:$B$185,0),MATCH('Data above threshold'!V$4,'Raw Data'!$3:$3,0)-1))</f>
        <v>2.25</v>
      </c>
      <c r="W35" s="107" t="n">
        <f aca="true">IF(ISBLANK(OFFSET('Raw Data'!$A$3,MATCH('Data above threshold'!$A35,'Raw Data'!$B$4:$B$185,0),MATCH('Data above threshold'!W$4,'Raw Data'!$3:$3,0)-1)),"",OFFSET('Raw Data'!$A$3,MATCH('Data above threshold'!$A35,'Raw Data'!$B$4:$B$185,0),MATCH('Data above threshold'!W$4,'Raw Data'!$3:$3,0)-1))</f>
        <v>2.5</v>
      </c>
      <c r="X35" s="107" t="n">
        <f aca="true">IF(ISBLANK(OFFSET('Raw Data'!$A$3,MATCH('Data above threshold'!$A35,'Raw Data'!$B$4:$B$185,0),MATCH('Data above threshold'!X$4,'Raw Data'!$3:$3,0)-1)),"",OFFSET('Raw Data'!$A$3,MATCH('Data above threshold'!$A35,'Raw Data'!$B$4:$B$185,0),MATCH('Data above threshold'!X$4,'Raw Data'!$3:$3,0)-1))</f>
        <v>1.75</v>
      </c>
      <c r="Y35" s="107" t="n">
        <f aca="true">IF(ISBLANK(OFFSET('Raw Data'!$A$3,MATCH('Data above threshold'!$A35,'Raw Data'!$B$4:$B$185,0),MATCH('Data above threshold'!Y$4,'Raw Data'!$3:$3,0)-1)),"",OFFSET('Raw Data'!$A$3,MATCH('Data above threshold'!$A35,'Raw Data'!$B$4:$B$185,0),MATCH('Data above threshold'!Y$4,'Raw Data'!$3:$3,0)-1))</f>
        <v>2</v>
      </c>
      <c r="Z35" s="107" t="n">
        <f aca="true">IF(ISBLANK(OFFSET('Raw Data'!$A$3,MATCH('Data above threshold'!$A35,'Raw Data'!$B$4:$B$185,0),MATCH('Data above threshold'!Z$4,'Raw Data'!$3:$3,0)-1)),"",OFFSET('Raw Data'!$A$3,MATCH('Data above threshold'!$A35,'Raw Data'!$B$4:$B$185,0),MATCH('Data above threshold'!Z$4,'Raw Data'!$3:$3,0)-1))</f>
        <v>3.5</v>
      </c>
      <c r="AA35" s="107" t="n">
        <f aca="true">IF(ISBLANK(OFFSET('Raw Data'!$A$3,MATCH('Data above threshold'!$A35,'Raw Data'!$B$4:$B$185,0),MATCH('Data above threshold'!AA$4,'Raw Data'!$3:$3,0)-1)),"",OFFSET('Raw Data'!$A$3,MATCH('Data above threshold'!$A35,'Raw Data'!$B$4:$B$185,0),MATCH('Data above threshold'!AA$4,'Raw Data'!$3:$3,0)-1))</f>
        <v>3.25</v>
      </c>
      <c r="AB35" s="107" t="n">
        <f aca="true">IF(ISBLANK(OFFSET('Raw Data'!$A$3,MATCH('Data above threshold'!$A35,'Raw Data'!$B$4:$B$185,0),MATCH('Data above threshold'!AB$4,'Raw Data'!$3:$3,0)-1)),"",OFFSET('Raw Data'!$A$3,MATCH('Data above threshold'!$A35,'Raw Data'!$B$4:$B$185,0),MATCH('Data above threshold'!AB$4,'Raw Data'!$3:$3,0)-1))</f>
        <v>2</v>
      </c>
      <c r="AC35" s="107" t="n">
        <f aca="true">IF(ISBLANK(OFFSET('Raw Data'!$A$3,MATCH('Data above threshold'!$A35,'Raw Data'!$B$4:$B$185,0),MATCH('Data above threshold'!AC$4,'Raw Data'!$3:$3,0)-1)),"",OFFSET('Raw Data'!$A$3,MATCH('Data above threshold'!$A35,'Raw Data'!$B$4:$B$185,0),MATCH('Data above threshold'!AC$4,'Raw Data'!$3:$3,0)-1))</f>
        <v>2.5</v>
      </c>
      <c r="AD35" s="107" t="n">
        <f aca="true">IF(ISBLANK(OFFSET('Raw Data'!$A$3,MATCH('Data above threshold'!$A35,'Raw Data'!$B$4:$B$185,0),MATCH('Data above threshold'!AD$4,'Raw Data'!$3:$3,0)-1)),"",OFFSET('Raw Data'!$A$3,MATCH('Data above threshold'!$A35,'Raw Data'!$B$4:$B$185,0),MATCH('Data above threshold'!AD$4,'Raw Data'!$3:$3,0)-1))</f>
        <v>2.25</v>
      </c>
      <c r="AE35" s="107" t="n">
        <f aca="true">IF(ISBLANK(OFFSET('Raw Data'!$A$3,MATCH('Data above threshold'!$A35,'Raw Data'!$B$4:$B$185,0),MATCH('Data above threshold'!AE$4,'Raw Data'!$3:$3,0)-1)),"",OFFSET('Raw Data'!$A$3,MATCH('Data above threshold'!$A35,'Raw Data'!$B$4:$B$185,0),MATCH('Data above threshold'!AE$4,'Raw Data'!$3:$3,0)-1))</f>
        <v>2.67</v>
      </c>
      <c r="AF35" s="107" t="n">
        <f aca="true">IF(ISBLANK(OFFSET('Raw Data'!$A$3,MATCH('Data above threshold'!$A35,'Raw Data'!$B$4:$B$185,0),MATCH('Data above threshold'!AF$4,'Raw Data'!$3:$3,0)-1)),"",OFFSET('Raw Data'!$A$3,MATCH('Data above threshold'!$A35,'Raw Data'!$B$4:$B$185,0),MATCH('Data above threshold'!AF$4,'Raw Data'!$3:$3,0)-1))</f>
        <v>4</v>
      </c>
      <c r="AG35" s="107" t="n">
        <f aca="true">IF(ISBLANK(OFFSET('Raw Data'!$A$3,MATCH('Data above threshold'!$A35,'Raw Data'!$B$4:$B$185,0),MATCH('Data above threshold'!AG$4,'Raw Data'!$3:$3,0)-1)),"",OFFSET('Raw Data'!$A$3,MATCH('Data above threshold'!$A35,'Raw Data'!$B$4:$B$185,0),MATCH('Data above threshold'!AG$4,'Raw Data'!$3:$3,0)-1))</f>
        <v>3</v>
      </c>
      <c r="AH35" s="107" t="n">
        <f aca="true">IF(ISBLANK(OFFSET('Raw Data'!$A$3,MATCH('Data above threshold'!$A35,'Raw Data'!$B$4:$B$185,0),MATCH('Data above threshold'!AH$4,'Raw Data'!$3:$3,0)-1)),"",OFFSET('Raw Data'!$A$3,MATCH('Data above threshold'!$A35,'Raw Data'!$B$4:$B$185,0),MATCH('Data above threshold'!AH$4,'Raw Data'!$3:$3,0)-1))</f>
        <v>3.25</v>
      </c>
      <c r="AI35" s="107" t="n">
        <f aca="true">IF(ISBLANK(OFFSET('Raw Data'!$A$3,MATCH('Data above threshold'!$A35,'Raw Data'!$B$4:$B$185,0),MATCH('Data above threshold'!AI$4,'Raw Data'!$3:$3,0)-1)),"",OFFSET('Raw Data'!$A$3,MATCH('Data above threshold'!$A35,'Raw Data'!$B$4:$B$185,0),MATCH('Data above threshold'!AI$4,'Raw Data'!$3:$3,0)-1))</f>
        <v>2.5</v>
      </c>
      <c r="AJ35" s="107" t="n">
        <f aca="true">IF(ISBLANK(OFFSET('Raw Data'!$A$3,MATCH('Data above threshold'!$A35,'Raw Data'!$B$4:$B$185,0),MATCH('Data above threshold'!AJ$4,'Raw Data'!$3:$3,0)-1)),"",OFFSET('Raw Data'!$A$3,MATCH('Data above threshold'!$A35,'Raw Data'!$B$4:$B$185,0),MATCH('Data above threshold'!AJ$4,'Raw Data'!$3:$3,0)-1))</f>
        <v>2.25</v>
      </c>
      <c r="AK35" s="107" t="n">
        <f aca="true">IF(ISBLANK(OFFSET('Raw Data'!$A$3,MATCH('Data above threshold'!$A35,'Raw Data'!$B$4:$B$185,0),MATCH('Data above threshold'!AK$4,'Raw Data'!$3:$3,0)-1)),"",OFFSET('Raw Data'!$A$3,MATCH('Data above threshold'!$A35,'Raw Data'!$B$4:$B$185,0),MATCH('Data above threshold'!AK$4,'Raw Data'!$3:$3,0)-1))</f>
        <v>2.25</v>
      </c>
      <c r="AL35" s="107" t="n">
        <f aca="true">IF(ISBLANK(OFFSET('Raw Data'!$A$3,MATCH('Data above threshold'!$A35,'Raw Data'!$B$4:$B$185,0),MATCH('Data above threshold'!AL$4,'Raw Data'!$3:$3,0)-1)),"",OFFSET('Raw Data'!$A$3,MATCH('Data above threshold'!$A35,'Raw Data'!$B$4:$B$185,0),MATCH('Data above threshold'!AL$4,'Raw Data'!$3:$3,0)-1))</f>
        <v>2.92</v>
      </c>
      <c r="AM35" s="107" t="n">
        <f aca="true">IF(ISBLANK(OFFSET('Raw Data'!$A$3,MATCH('Data above threshold'!$A35,'Raw Data'!$B$4:$B$185,0),MATCH('Data above threshold'!AM$4,'Raw Data'!$3:$3,0)-1)),"",OFFSET('Raw Data'!$A$3,MATCH('Data above threshold'!$A35,'Raw Data'!$B$4:$B$185,0),MATCH('Data above threshold'!AM$4,'Raw Data'!$3:$3,0)-1))</f>
        <v>3</v>
      </c>
      <c r="AN35" s="107" t="n">
        <f aca="true">IF(ISBLANK(OFFSET('Raw Data'!$A$3,MATCH('Data above threshold'!$A35,'Raw Data'!$B$4:$B$185,0),MATCH('Data above threshold'!AN$4,'Raw Data'!$3:$3,0)-1)),"",OFFSET('Raw Data'!$A$3,MATCH('Data above threshold'!$A35,'Raw Data'!$B$4:$B$185,0),MATCH('Data above threshold'!AN$4,'Raw Data'!$3:$3,0)-1))</f>
        <v>3.5</v>
      </c>
      <c r="AO35" s="107" t="n">
        <f aca="true">IF(ISBLANK(OFFSET('Raw Data'!$A$3,MATCH('Data above threshold'!$A35,'Raw Data'!$B$4:$B$185,0),MATCH('Data above threshold'!AO$4,'Raw Data'!$3:$3,0)-1)),"",OFFSET('Raw Data'!$A$3,MATCH('Data above threshold'!$A35,'Raw Data'!$B$4:$B$185,0),MATCH('Data above threshold'!AO$4,'Raw Data'!$3:$3,0)-1))</f>
        <v>2.75</v>
      </c>
      <c r="AP35" s="107" t="n">
        <f aca="true">IF(ISBLANK(OFFSET('Raw Data'!$A$3,MATCH('Data above threshold'!$A35,'Raw Data'!$B$4:$B$185,0),MATCH('Data above threshold'!AP$4,'Raw Data'!$3:$3,0)-1)),"",OFFSET('Raw Data'!$A$3,MATCH('Data above threshold'!$A35,'Raw Data'!$B$4:$B$185,0),MATCH('Data above threshold'!AP$4,'Raw Data'!$3:$3,0)-1))</f>
        <v>2.5</v>
      </c>
      <c r="AQ35" s="107" t="n">
        <f aca="true">IF(ISBLANK(OFFSET('Raw Data'!$A$3,MATCH('Data above threshold'!$A35,'Raw Data'!$B$4:$B$185,0),MATCH('Data above threshold'!AQ$4,'Raw Data'!$3:$3,0)-1)),"",OFFSET('Raw Data'!$A$3,MATCH('Data above threshold'!$A35,'Raw Data'!$B$4:$B$185,0),MATCH('Data above threshold'!AQ$4,'Raw Data'!$3:$3,0)-1))</f>
        <v>3</v>
      </c>
      <c r="AR35" s="107" t="n">
        <f aca="true">IF(ISBLANK(OFFSET('Raw Data'!$A$3,MATCH('Data above threshold'!$A35,'Raw Data'!$B$4:$B$185,0),MATCH('Data above threshold'!AR$4,'Raw Data'!$3:$3,0)-1)),"",OFFSET('Raw Data'!$A$3,MATCH('Data above threshold'!$A35,'Raw Data'!$B$4:$B$185,0),MATCH('Data above threshold'!AR$4,'Raw Data'!$3:$3,0)-1))</f>
        <v>2.5</v>
      </c>
      <c r="AS35" s="107" t="n">
        <f aca="true">IF(ISBLANK(OFFSET('Raw Data'!$A$3,MATCH('Data above threshold'!$A35,'Raw Data'!$B$4:$B$185,0),MATCH('Data above threshold'!AS$4,'Raw Data'!$3:$3,0)-1)),"",OFFSET('Raw Data'!$A$3,MATCH('Data above threshold'!$A35,'Raw Data'!$B$4:$B$185,0),MATCH('Data above threshold'!AS$4,'Raw Data'!$3:$3,0)-1))</f>
        <v>2.5</v>
      </c>
      <c r="AT35" s="107" t="n">
        <f aca="true">IF(ISBLANK(OFFSET('Raw Data'!$A$3,MATCH('Data above threshold'!$A35,'Raw Data'!$B$4:$B$185,0),MATCH('Data above threshold'!AT$4,'Raw Data'!$3:$3,0)-1)),"",OFFSET('Raw Data'!$A$3,MATCH('Data above threshold'!$A35,'Raw Data'!$B$4:$B$185,0),MATCH('Data above threshold'!AT$4,'Raw Data'!$3:$3,0)-1))</f>
        <v>3</v>
      </c>
      <c r="AU35" s="107" t="n">
        <f aca="true">IF(ISBLANK(OFFSET('Raw Data'!$A$3,MATCH('Data above threshold'!$A35,'Raw Data'!$B$4:$B$185,0),MATCH('Data above threshold'!AU$4,'Raw Data'!$3:$3,0)-1)),"",OFFSET('Raw Data'!$A$3,MATCH('Data above threshold'!$A35,'Raw Data'!$B$4:$B$185,0),MATCH('Data above threshold'!AU$4,'Raw Data'!$3:$3,0)-1))</f>
        <v>2.25</v>
      </c>
      <c r="AV35" s="107" t="n">
        <f aca="true">IF(ISBLANK(OFFSET('Raw Data'!$A$3,MATCH('Data above threshold'!$A35,'Raw Data'!$B$4:$B$185,0),MATCH('Data above threshold'!AV$4,'Raw Data'!$3:$3,0)-1)),"",OFFSET('Raw Data'!$A$3,MATCH('Data above threshold'!$A35,'Raw Data'!$B$4:$B$185,0),MATCH('Data above threshold'!AV$4,'Raw Data'!$3:$3,0)-1))</f>
        <v>2.75</v>
      </c>
      <c r="AW35" s="107" t="n">
        <f aca="true">IF(ISBLANK(OFFSET('Raw Data'!$A$3,MATCH('Data above threshold'!$A35,'Raw Data'!$B$4:$B$185,0),MATCH('Data above threshold'!AW$4,'Raw Data'!$3:$3,0)-1)),"",OFFSET('Raw Data'!$A$3,MATCH('Data above threshold'!$A35,'Raw Data'!$B$4:$B$185,0),MATCH('Data above threshold'!AW$4,'Raw Data'!$3:$3,0)-1))</f>
        <v>2.94</v>
      </c>
      <c r="AX35" s="107" t="n">
        <f aca="true">IF(ISBLANK(OFFSET('Raw Data'!$A$3,MATCH('Data above threshold'!$A35,'Raw Data'!$B$4:$B$185,0),MATCH('Data above threshold'!AX$4,'Raw Data'!$3:$3,0)-1)),"",OFFSET('Raw Data'!$A$3,MATCH('Data above threshold'!$A35,'Raw Data'!$B$4:$B$185,0),MATCH('Data above threshold'!AX$4,'Raw Data'!$3:$3,0)-1))</f>
        <v>3.5</v>
      </c>
      <c r="AY35" s="107" t="n">
        <f aca="true">IF(ISBLANK(OFFSET('Raw Data'!$A$3,MATCH('Data above threshold'!$A35,'Raw Data'!$B$4:$B$185,0),MATCH('Data above threshold'!AY$4,'Raw Data'!$3:$3,0)-1)),"",OFFSET('Raw Data'!$A$3,MATCH('Data above threshold'!$A35,'Raw Data'!$B$4:$B$185,0),MATCH('Data above threshold'!AY$4,'Raw Data'!$3:$3,0)-1))</f>
        <v>3</v>
      </c>
      <c r="AZ35" s="107" t="n">
        <f aca="true">IF(ISBLANK(OFFSET('Raw Data'!$A$3,MATCH('Data above threshold'!$A35,'Raw Data'!$B$4:$B$185,0),MATCH('Data above threshold'!AZ$4,'Raw Data'!$3:$3,0)-1)),"",OFFSET('Raw Data'!$A$3,MATCH('Data above threshold'!$A35,'Raw Data'!$B$4:$B$185,0),MATCH('Data above threshold'!AZ$4,'Raw Data'!$3:$3,0)-1))</f>
        <v>3.5</v>
      </c>
      <c r="BA35" s="107" t="n">
        <f aca="true">IF(ISBLANK(OFFSET('Raw Data'!$A$3,MATCH('Data above threshold'!$A35,'Raw Data'!$B$4:$B$185,0),MATCH('Data above threshold'!BA$4,'Raw Data'!$3:$3,0)-1)),"",OFFSET('Raw Data'!$A$3,MATCH('Data above threshold'!$A35,'Raw Data'!$B$4:$B$185,0),MATCH('Data above threshold'!BA$4,'Raw Data'!$3:$3,0)-1))</f>
        <v>2.75</v>
      </c>
      <c r="BB35" s="107" t="n">
        <f aca="true">IF(ISBLANK(OFFSET('Raw Data'!$A$3,MATCH('Data above threshold'!$A35,'Raw Data'!$B$4:$B$185,0),MATCH('Data above threshold'!BB$4,'Raw Data'!$3:$3,0)-1)),"",OFFSET('Raw Data'!$A$3,MATCH('Data above threshold'!$A35,'Raw Data'!$B$4:$B$185,0),MATCH('Data above threshold'!BB$4,'Raw Data'!$3:$3,0)-1))</f>
        <v>3.5</v>
      </c>
      <c r="BC35" s="107" t="n">
        <f aca="true">IF(ISBLANK(OFFSET('Raw Data'!$A$3,MATCH('Data above threshold'!$A35,'Raw Data'!$B$4:$B$185,0),MATCH('Data above threshold'!BC$4,'Raw Data'!$3:$3,0)-1)),"",OFFSET('Raw Data'!$A$3,MATCH('Data above threshold'!$A35,'Raw Data'!$B$4:$B$185,0),MATCH('Data above threshold'!BC$4,'Raw Data'!$3:$3,0)-1))</f>
        <v>2.25</v>
      </c>
      <c r="BD35" s="107" t="n">
        <f aca="true">IF(ISBLANK(OFFSET('Raw Data'!$A$3,MATCH('Data above threshold'!$A35,'Raw Data'!$B$4:$B$185,0),MATCH('Data above threshold'!BD$4,'Raw Data'!$3:$3,0)-1)),"",OFFSET('Raw Data'!$A$3,MATCH('Data above threshold'!$A35,'Raw Data'!$B$4:$B$185,0),MATCH('Data above threshold'!BD$4,'Raw Data'!$3:$3,0)-1))</f>
        <v>1.75</v>
      </c>
      <c r="BE35" s="107" t="n">
        <f aca="true">IF(ISBLANK(OFFSET('Raw Data'!$A$3,MATCH('Data above threshold'!$A35,'Raw Data'!$B$4:$B$185,0),MATCH('Data above threshold'!BE$4,'Raw Data'!$3:$3,0)-1)),"",OFFSET('Raw Data'!$A$3,MATCH('Data above threshold'!$A35,'Raw Data'!$B$4:$B$185,0),MATCH('Data above threshold'!BE$4,'Raw Data'!$3:$3,0)-1))</f>
        <v>2.67</v>
      </c>
      <c r="BF35" s="107" t="n">
        <f aca="true">IF(ISBLANK(OFFSET('Raw Data'!$A$3,MATCH('Data above threshold'!$A35,'Raw Data'!$B$4:$B$185,0),MATCH('Data above threshold'!BF$4,'Raw Data'!$3:$3,0)-1)),"",OFFSET('Raw Data'!$A$3,MATCH('Data above threshold'!$A35,'Raw Data'!$B$4:$B$185,0),MATCH('Data above threshold'!BF$4,'Raw Data'!$3:$3,0)-1))</f>
        <v>2.38</v>
      </c>
      <c r="BG35" s="107" t="n">
        <f aca="true">IF(ISBLANK(OFFSET('Raw Data'!$A$3,MATCH('Data above threshold'!$A35,'Raw Data'!$B$4:$B$185,0),MATCH('Data above threshold'!BG$4,'Raw Data'!$3:$3,0)-1)),"",OFFSET('Raw Data'!$A$3,MATCH('Data above threshold'!$A35,'Raw Data'!$B$4:$B$185,0),MATCH('Data above threshold'!BG$4,'Raw Data'!$3:$3,0)-1))</f>
        <v>2.5</v>
      </c>
      <c r="BH35" s="107" t="n">
        <f aca="true">IF(ISBLANK(OFFSET('Raw Data'!$A$3,MATCH('Data above threshold'!$A35,'Raw Data'!$B$4:$B$185,0),MATCH('Data above threshold'!BH$4,'Raw Data'!$3:$3,0)-1)),"",OFFSET('Raw Data'!$A$3,MATCH('Data above threshold'!$A35,'Raw Data'!$B$4:$B$185,0),MATCH('Data above threshold'!BH$4,'Raw Data'!$3:$3,0)-1))</f>
        <v>2.75</v>
      </c>
      <c r="BI35" s="107" t="n">
        <f aca="true">IF(ISBLANK(OFFSET('Raw Data'!$A$3,MATCH('Data above threshold'!$A35,'Raw Data'!$B$4:$B$185,0),MATCH('Data above threshold'!BI$4,'Raw Data'!$3:$3,0)-1)),"",OFFSET('Raw Data'!$A$3,MATCH('Data above threshold'!$A35,'Raw Data'!$B$4:$B$185,0),MATCH('Data above threshold'!BI$4,'Raw Data'!$3:$3,0)-1))</f>
        <v>2</v>
      </c>
      <c r="BJ35" s="107" t="n">
        <f aca="true">IF(ISBLANK(OFFSET('Raw Data'!$A$3,MATCH('Data above threshold'!$A35,'Raw Data'!$B$4:$B$185,0),MATCH('Data above threshold'!BJ$4,'Raw Data'!$3:$3,0)-1)),"",OFFSET('Raw Data'!$A$3,MATCH('Data above threshold'!$A35,'Raw Data'!$B$4:$B$185,0),MATCH('Data above threshold'!BJ$4,'Raw Data'!$3:$3,0)-1))</f>
        <v>2</v>
      </c>
      <c r="BK35" s="107" t="n">
        <f aca="true">IF(ISBLANK(OFFSET('Raw Data'!$A$3,MATCH('Data above threshold'!$A35,'Raw Data'!$B$4:$B$185,0),MATCH('Data above threshold'!BK$4,'Raw Data'!$3:$3,0)-1)),"",OFFSET('Raw Data'!$A$3,MATCH('Data above threshold'!$A35,'Raw Data'!$B$4:$B$185,0),MATCH('Data above threshold'!BK$4,'Raw Data'!$3:$3,0)-1))</f>
        <v>2.13</v>
      </c>
      <c r="BL35" s="107" t="n">
        <f aca="true">IF(ISBLANK(OFFSET('Raw Data'!$A$3,MATCH('Data above threshold'!$A35,'Raw Data'!$B$4:$B$185,0),MATCH('Data above threshold'!BL$4,'Raw Data'!$3:$3,0)-1)),"",OFFSET('Raw Data'!$A$3,MATCH('Data above threshold'!$A35,'Raw Data'!$B$4:$B$185,0),MATCH('Data above threshold'!BL$4,'Raw Data'!$3:$3,0)-1))</f>
        <v>1.25</v>
      </c>
      <c r="BM35" s="107" t="n">
        <f aca="true">IF(ISBLANK(OFFSET('Raw Data'!$A$3,MATCH('Data above threshold'!$A35,'Raw Data'!$B$4:$B$185,0),MATCH('Data above threshold'!BM$4,'Raw Data'!$3:$3,0)-1)),"",OFFSET('Raw Data'!$A$3,MATCH('Data above threshold'!$A35,'Raw Data'!$B$4:$B$185,0),MATCH('Data above threshold'!BM$4,'Raw Data'!$3:$3,0)-1))</f>
        <v>2.25</v>
      </c>
      <c r="BN35" s="107" t="n">
        <f aca="true">IF(ISBLANK(OFFSET('Raw Data'!$A$3,MATCH('Data above threshold'!$A35,'Raw Data'!$B$4:$B$185,0),MATCH('Data above threshold'!BN$4,'Raw Data'!$3:$3,0)-1)),"",OFFSET('Raw Data'!$A$3,MATCH('Data above threshold'!$A35,'Raw Data'!$B$4:$B$185,0),MATCH('Data above threshold'!BN$4,'Raw Data'!$3:$3,0)-1))</f>
        <v>2.75</v>
      </c>
      <c r="BO35" s="107" t="n">
        <f aca="true">IF(ISBLANK(OFFSET('Raw Data'!$A$3,MATCH('Data above threshold'!$A35,'Raw Data'!$B$4:$B$185,0),MATCH('Data above threshold'!BO$4,'Raw Data'!$3:$3,0)-1)),"",OFFSET('Raw Data'!$A$3,MATCH('Data above threshold'!$A35,'Raw Data'!$B$4:$B$185,0),MATCH('Data above threshold'!BO$4,'Raw Data'!$3:$3,0)-1))</f>
        <v>3.25</v>
      </c>
      <c r="BP35" s="107" t="n">
        <f aca="true">IF(ISBLANK(OFFSET('Raw Data'!$A$3,MATCH('Data above threshold'!$A35,'Raw Data'!$B$4:$B$185,0),MATCH('Data above threshold'!BP$4,'Raw Data'!$3:$3,0)-1)),"",OFFSET('Raw Data'!$A$3,MATCH('Data above threshold'!$A35,'Raw Data'!$B$4:$B$185,0),MATCH('Data above threshold'!BP$4,'Raw Data'!$3:$3,0)-1))</f>
        <v>3.25</v>
      </c>
      <c r="BQ35" s="107" t="n">
        <f aca="true">IF(ISBLANK(OFFSET('Raw Data'!$A$3,MATCH('Data above threshold'!$A35,'Raw Data'!$B$4:$B$185,0),MATCH('Data above threshold'!BQ$4,'Raw Data'!$3:$3,0)-1)),"",OFFSET('Raw Data'!$A$3,MATCH('Data above threshold'!$A35,'Raw Data'!$B$4:$B$185,0),MATCH('Data above threshold'!BQ$4,'Raw Data'!$3:$3,0)-1))</f>
        <v>2.25</v>
      </c>
      <c r="BR35" s="107" t="n">
        <f aca="true">IF(ISBLANK(OFFSET('Raw Data'!$A$3,MATCH('Data above threshold'!$A35,'Raw Data'!$B$4:$B$185,0),MATCH('Data above threshold'!BR$4,'Raw Data'!$3:$3,0)-1)),"",OFFSET('Raw Data'!$A$3,MATCH('Data above threshold'!$A35,'Raw Data'!$B$4:$B$185,0),MATCH('Data above threshold'!BR$4,'Raw Data'!$3:$3,0)-1))</f>
        <v>1.67</v>
      </c>
      <c r="BS35" s="107" t="n">
        <f aca="true">IF(ISBLANK(OFFSET('Raw Data'!$A$3,MATCH('Data above threshold'!$A35,'Raw Data'!$B$4:$B$185,0),MATCH('Data above threshold'!BS$4,'Raw Data'!$3:$3,0)-1)),"",OFFSET('Raw Data'!$A$3,MATCH('Data above threshold'!$A35,'Raw Data'!$B$4:$B$185,0),MATCH('Data above threshold'!BS$4,'Raw Data'!$3:$3,0)-1))</f>
        <v>3</v>
      </c>
      <c r="BT35" s="107" t="n">
        <f aca="true">IF(ISBLANK(OFFSET('Raw Data'!$A$3,MATCH('Data above threshold'!$A35,'Raw Data'!$B$4:$B$185,0),MATCH('Data above threshold'!BT$4,'Raw Data'!$3:$3,0)-1)),"",OFFSET('Raw Data'!$A$3,MATCH('Data above threshold'!$A35,'Raw Data'!$B$4:$B$185,0),MATCH('Data above threshold'!BT$4,'Raw Data'!$3:$3,0)-1))</f>
        <v>2.25</v>
      </c>
      <c r="BU35" s="107" t="n">
        <f aca="true">IF(ISBLANK(OFFSET('Raw Data'!$A$3,MATCH('Data above threshold'!$A35,'Raw Data'!$B$4:$B$185,0),MATCH('Data above threshold'!BU$4,'Raw Data'!$3:$3,0)-1)),"",OFFSET('Raw Data'!$A$3,MATCH('Data above threshold'!$A35,'Raw Data'!$B$4:$B$185,0),MATCH('Data above threshold'!BU$4,'Raw Data'!$3:$3,0)-1))</f>
        <v>2.58</v>
      </c>
      <c r="BV35" s="107" t="n">
        <f aca="true">IF(ISBLANK(OFFSET('Raw Data'!$A$3,MATCH('Data above threshold'!$A35,'Raw Data'!$B$4:$B$185,0),MATCH('Data above threshold'!BV$4,'Raw Data'!$3:$3,0)-1)),"",OFFSET('Raw Data'!$A$3,MATCH('Data above threshold'!$A35,'Raw Data'!$B$4:$B$185,0),MATCH('Data above threshold'!BV$4,'Raw Data'!$3:$3,0)-1))</f>
        <v>2</v>
      </c>
      <c r="BW35" s="107" t="n">
        <f aca="true">IF(ISBLANK(OFFSET('Raw Data'!$A$3,MATCH('Data above threshold'!$A35,'Raw Data'!$B$4:$B$185,0),MATCH('Data above threshold'!BW$4,'Raw Data'!$3:$3,0)-1)),"",OFFSET('Raw Data'!$A$3,MATCH('Data above threshold'!$A35,'Raw Data'!$B$4:$B$185,0),MATCH('Data above threshold'!BW$4,'Raw Data'!$3:$3,0)-1))</f>
        <v>3.25</v>
      </c>
      <c r="BX35" s="107" t="n">
        <f aca="true">IF(ISBLANK(OFFSET('Raw Data'!$A$3,MATCH('Data above threshold'!$A35,'Raw Data'!$B$4:$B$185,0),MATCH('Data above threshold'!BX$4,'Raw Data'!$3:$3,0)-1)),"",OFFSET('Raw Data'!$A$3,MATCH('Data above threshold'!$A35,'Raw Data'!$B$4:$B$185,0),MATCH('Data above threshold'!BX$4,'Raw Data'!$3:$3,0)-1))</f>
        <v>3.5</v>
      </c>
      <c r="BY35" s="107" t="n">
        <f aca="true">IF(ISBLANK(OFFSET('Raw Data'!$A$3,MATCH('Data above threshold'!$A35,'Raw Data'!$B$4:$B$185,0),MATCH('Data above threshold'!BY$4,'Raw Data'!$3:$3,0)-1)),"",OFFSET('Raw Data'!$A$3,MATCH('Data above threshold'!$A35,'Raw Data'!$B$4:$B$185,0),MATCH('Data above threshold'!BY$4,'Raw Data'!$3:$3,0)-1))</f>
        <v>2.25</v>
      </c>
      <c r="BZ35" s="107" t="n">
        <f aca="true">IF(ISBLANK(OFFSET('Raw Data'!$A$3,MATCH('Data above threshold'!$A35,'Raw Data'!$B$4:$B$185,0),MATCH('Data above threshold'!BZ$4,'Raw Data'!$3:$3,0)-1)),"",OFFSET('Raw Data'!$A$3,MATCH('Data above threshold'!$A35,'Raw Data'!$B$4:$B$185,0),MATCH('Data above threshold'!BZ$4,'Raw Data'!$3:$3,0)-1))</f>
        <v>2.5</v>
      </c>
      <c r="CA35" s="107" t="str">
        <f aca="true">IF(ISBLANK(OFFSET('Raw Data'!$A$3,MATCH('Data above threshold'!$A35,'Raw Data'!$B$4:$B$185,0),MATCH('Data above threshold'!CA$4,'Raw Data'!$3:$3,0)-1)),"",OFFSET('Raw Data'!$A$3,MATCH('Data above threshold'!$A35,'Raw Data'!$B$4:$B$185,0),MATCH('Data above threshold'!CA$4,'Raw Data'!$3:$3,0)-1))</f>
        <v/>
      </c>
      <c r="CB35" s="107" t="n">
        <f aca="true">IF(ISBLANK(OFFSET('Raw Data'!$A$3,MATCH('Data above threshold'!$A35,'Raw Data'!$B$4:$B$185,0),MATCH('Data above threshold'!CB$4,'Raw Data'!$3:$3,0)-1)),"",OFFSET('Raw Data'!$A$3,MATCH('Data above threshold'!$A35,'Raw Data'!$B$4:$B$185,0),MATCH('Data above threshold'!CB$4,'Raw Data'!$3:$3,0)-1))</f>
        <v>2</v>
      </c>
      <c r="CC35" s="107" t="n">
        <f aca="true">IF(ISBLANK(OFFSET('Raw Data'!$A$3,MATCH('Data above threshold'!$A35,'Raw Data'!$B$4:$B$185,0),MATCH('Data above threshold'!CC$4,'Raw Data'!$3:$3,0)-1)),"",OFFSET('Raw Data'!$A$3,MATCH('Data above threshold'!$A35,'Raw Data'!$B$4:$B$185,0),MATCH('Data above threshold'!CC$4,'Raw Data'!$3:$3,0)-1))</f>
        <v>2</v>
      </c>
      <c r="CD35" s="107" t="n">
        <f aca="true">IF(ISBLANK(OFFSET('Raw Data'!$A$3,MATCH('Data above threshold'!$A35,'Raw Data'!$B$4:$B$185,0),MATCH('Data above threshold'!CD$4,'Raw Data'!$3:$3,0)-1)),"",OFFSET('Raw Data'!$A$3,MATCH('Data above threshold'!$A35,'Raw Data'!$B$4:$B$185,0),MATCH('Data above threshold'!CD$4,'Raw Data'!$3:$3,0)-1))</f>
        <v>3.25</v>
      </c>
      <c r="CE35" s="107" t="n">
        <f aca="true">IF(ISBLANK(OFFSET('Raw Data'!$A$3,MATCH('Data above threshold'!$A35,'Raw Data'!$B$4:$B$185,0),MATCH('Data above threshold'!CE$4,'Raw Data'!$3:$3,0)-1)),"",OFFSET('Raw Data'!$A$3,MATCH('Data above threshold'!$A35,'Raw Data'!$B$4:$B$185,0),MATCH('Data above threshold'!CE$4,'Raw Data'!$3:$3,0)-1))</f>
        <v>2.63</v>
      </c>
      <c r="CF35" s="107" t="n">
        <f aca="true">IF(ISBLANK(OFFSET('Raw Data'!$A$3,MATCH('Data above threshold'!$A35,'Raw Data'!$B$4:$B$185,0),MATCH('Data above threshold'!CF$4,'Raw Data'!$3:$3,0)-1)),"",OFFSET('Raw Data'!$A$3,MATCH('Data above threshold'!$A35,'Raw Data'!$B$4:$B$185,0),MATCH('Data above threshold'!CF$4,'Raw Data'!$3:$3,0)-1))</f>
        <v>2.75</v>
      </c>
      <c r="CG35" s="107" t="n">
        <f aca="true">IF(ISBLANK(OFFSET('Raw Data'!$A$3,MATCH('Data above threshold'!$A35,'Raw Data'!$B$4:$B$185,0),MATCH('Data above threshold'!CG$4,'Raw Data'!$3:$3,0)-1)),"",OFFSET('Raw Data'!$A$3,MATCH('Data above threshold'!$A35,'Raw Data'!$B$4:$B$185,0),MATCH('Data above threshold'!CG$4,'Raw Data'!$3:$3,0)-1))</f>
        <v>3.25</v>
      </c>
      <c r="CH35" s="107" t="n">
        <f aca="true">IF(ISBLANK(OFFSET('Raw Data'!$A$3,MATCH('Data above threshold'!$A35,'Raw Data'!$B$4:$B$185,0),MATCH('Data above threshold'!CH$4,'Raw Data'!$3:$3,0)-1)),"",OFFSET('Raw Data'!$A$3,MATCH('Data above threshold'!$A35,'Raw Data'!$B$4:$B$185,0),MATCH('Data above threshold'!CH$4,'Raw Data'!$3:$3,0)-1))</f>
        <v>3.25</v>
      </c>
      <c r="CI35" s="107" t="n">
        <f aca="true">IF(ISBLANK(OFFSET('Raw Data'!$A$3,MATCH('Data above threshold'!$A35,'Raw Data'!$B$4:$B$185,0),MATCH('Data above threshold'!CI$4,'Raw Data'!$3:$3,0)-1)),"",OFFSET('Raw Data'!$A$3,MATCH('Data above threshold'!$A35,'Raw Data'!$B$4:$B$185,0),MATCH('Data above threshold'!CI$4,'Raw Data'!$3:$3,0)-1))</f>
        <v>2</v>
      </c>
      <c r="CJ35" s="107" t="n">
        <f aca="true">IF(ISBLANK(OFFSET('Raw Data'!$A$3,MATCH('Data above threshold'!$A35,'Raw Data'!$B$4:$B$185,0),MATCH('Data above threshold'!CJ$4,'Raw Data'!$3:$3,0)-1)),"",OFFSET('Raw Data'!$A$3,MATCH('Data above threshold'!$A35,'Raw Data'!$B$4:$B$185,0),MATCH('Data above threshold'!CJ$4,'Raw Data'!$3:$3,0)-1))</f>
        <v>2.25</v>
      </c>
      <c r="CK35" s="107" t="n">
        <f aca="true">IF(ISBLANK(OFFSET('Raw Data'!$A$3,MATCH('Data above threshold'!$A35,'Raw Data'!$B$4:$B$185,0),MATCH('Data above threshold'!CK$4,'Raw Data'!$3:$3,0)-1)),"",OFFSET('Raw Data'!$A$3,MATCH('Data above threshold'!$A35,'Raw Data'!$B$4:$B$185,0),MATCH('Data above threshold'!CK$4,'Raw Data'!$3:$3,0)-1))</f>
        <v>2.5</v>
      </c>
      <c r="CL35" s="107" t="n">
        <f aca="true">IF(ISBLANK(OFFSET('Raw Data'!$A$3,MATCH('Data above threshold'!$A35,'Raw Data'!$B$4:$B$185,0),MATCH('Data above threshold'!CL$4,'Raw Data'!$3:$3,0)-1)),"",OFFSET('Raw Data'!$A$3,MATCH('Data above threshold'!$A35,'Raw Data'!$B$4:$B$185,0),MATCH('Data above threshold'!CL$4,'Raw Data'!$3:$3,0)-1))</f>
        <v>2.75</v>
      </c>
      <c r="CM35" s="107" t="n">
        <f aca="true">IF(ISBLANK(OFFSET('Raw Data'!$A$3,MATCH('Data above threshold'!$A35,'Raw Data'!$B$4:$B$185,0),MATCH('Data above threshold'!CM$4,'Raw Data'!$3:$3,0)-1)),"",OFFSET('Raw Data'!$A$3,MATCH('Data above threshold'!$A35,'Raw Data'!$B$4:$B$185,0),MATCH('Data above threshold'!CM$4,'Raw Data'!$3:$3,0)-1))</f>
        <v>3.38</v>
      </c>
      <c r="CN35" s="107" t="n">
        <f aca="true">IF(ISBLANK(OFFSET('Raw Data'!$A$3,MATCH('Data above threshold'!$A35,'Raw Data'!$B$4:$B$185,0),MATCH('Data above threshold'!CN$4,'Raw Data'!$3:$3,0)-1)),"",OFFSET('Raw Data'!$A$3,MATCH('Data above threshold'!$A35,'Raw Data'!$B$4:$B$185,0),MATCH('Data above threshold'!CN$4,'Raw Data'!$3:$3,0)-1))</f>
        <v>2.25</v>
      </c>
      <c r="CO35" s="107" t="n">
        <f aca="true">IF(ISBLANK(OFFSET('Raw Data'!$A$3,MATCH('Data above threshold'!$A35,'Raw Data'!$B$4:$B$185,0),MATCH('Data above threshold'!CO$4,'Raw Data'!$3:$3,0)-1)),"",OFFSET('Raw Data'!$A$3,MATCH('Data above threshold'!$A35,'Raw Data'!$B$4:$B$185,0),MATCH('Data above threshold'!CO$4,'Raw Data'!$3:$3,0)-1))</f>
        <v>2.75</v>
      </c>
      <c r="CP35" s="107" t="n">
        <f aca="true">IF(ISBLANK(OFFSET('Raw Data'!$A$3,MATCH('Data above threshold'!$A35,'Raw Data'!$B$4:$B$185,0),MATCH('Data above threshold'!CP$4,'Raw Data'!$3:$3,0)-1)),"",OFFSET('Raw Data'!$A$3,MATCH('Data above threshold'!$A35,'Raw Data'!$B$4:$B$185,0),MATCH('Data above threshold'!CP$4,'Raw Data'!$3:$3,0)-1))</f>
        <v>2.5</v>
      </c>
      <c r="CQ35" s="107" t="n">
        <f aca="true">IF(ISBLANK(OFFSET('Raw Data'!$A$3,MATCH('Data above threshold'!$A35,'Raw Data'!$B$4:$B$185,0),MATCH('Data above threshold'!CQ$4,'Raw Data'!$3:$3,0)-1)),"",OFFSET('Raw Data'!$A$3,MATCH('Data above threshold'!$A35,'Raw Data'!$B$4:$B$185,0),MATCH('Data above threshold'!CQ$4,'Raw Data'!$3:$3,0)-1))</f>
        <v>1.67</v>
      </c>
      <c r="CR35" s="107" t="n">
        <f aca="true">IF(ISBLANK(OFFSET('Raw Data'!$A$3,MATCH('Data above threshold'!$A35,'Raw Data'!$B$4:$B$185,0),MATCH('Data above threshold'!CR$4,'Raw Data'!$3:$3,0)-1)),"",OFFSET('Raw Data'!$A$3,MATCH('Data above threshold'!$A35,'Raw Data'!$B$4:$B$185,0),MATCH('Data above threshold'!CR$4,'Raw Data'!$3:$3,0)-1))</f>
        <v>2</v>
      </c>
    </row>
    <row r="36" s="103" customFormat="true" ht="15.5" hidden="false" customHeight="false" outlineLevel="0" collapsed="false">
      <c r="A36" s="107" t="n">
        <v>2000</v>
      </c>
      <c r="B36" s="107" t="n">
        <v>1</v>
      </c>
      <c r="C36" s="107" t="str">
        <f aca="true">IF(ISBLANK(OFFSET('Raw Data'!$A$3,MATCH('Data above threshold'!$A36,'Raw Data'!$B$4:$B$185,0),MATCH('Data above threshold'!C$4,'Raw Data'!$3:$3,0)-1)),"",OFFSET('Raw Data'!$A$3,MATCH('Data above threshold'!$A36,'Raw Data'!$B$4:$B$185,0),MATCH('Data above threshold'!C$4,'Raw Data'!$3:$3,0)-1))</f>
        <v/>
      </c>
      <c r="D36" s="107" t="str">
        <f aca="true">IF(ISBLANK(OFFSET('Raw Data'!$A$3,MATCH('Data above threshold'!$A36,'Raw Data'!$B$4:$B$185,0),MATCH('Data above threshold'!D$4,'Raw Data'!$3:$3,0)-1)),"",OFFSET('Raw Data'!$A$3,MATCH('Data above threshold'!$A36,'Raw Data'!$B$4:$B$185,0),MATCH('Data above threshold'!D$4,'Raw Data'!$3:$3,0)-1))</f>
        <v>Mechanisms for Consumer Protection and Enforcement</v>
      </c>
      <c r="E36" s="107" t="str">
        <f aca="true">IF(ISBLANK(OFFSET('Raw Data'!$A$3,MATCH('Data above threshold'!$A36,'Raw Data'!$B$4:$B$185,0),MATCH('Data above threshold'!E$4,'Raw Data'!$3:$3,0)-1)),"",OFFSET('Raw Data'!$A$3,MATCH('Data above threshold'!$A36,'Raw Data'!$B$4:$B$185,0),MATCH('Data above threshold'!E$4,'Raw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6" s="107" t="str">
        <f aca="true">IF(ISBLANK(OFFSET('Raw Data'!$A$3,MATCH('Data above threshold'!$A36,'Raw Data'!$B$4:$B$185,0),MATCH('Data above threshold'!F$4,'Raw Data'!$3:$3,0)-1)),"",OFFSET('Raw Data'!$A$3,MATCH('Data above threshold'!$A36,'Raw Data'!$B$4:$B$185,0),MATCH('Data above threshold'!F$4,'Raw Data'!$3:$3,0)-1))</f>
        <v/>
      </c>
      <c r="G36" s="107" t="str">
        <f aca="true">IF(ISBLANK(OFFSET('Raw Data'!$A$3,MATCH('Data above threshold'!$A36,'Raw Data'!$B$4:$B$185,0),MATCH('Data above threshold'!G$4,'Raw Data'!$3:$3,0)-1)),"",OFFSET('Raw Data'!$A$3,MATCH('Data above threshold'!$A36,'Raw Data'!$B$4:$B$185,0),MATCH('Data above threshold'!G$4,'Raw Data'!$3:$3,0)-1))</f>
        <v/>
      </c>
      <c r="H36" s="107" t="str">
        <f aca="true">IF(ISBLANK(OFFSET('Raw Data'!$A$3,MATCH('Data above threshold'!$A36,'Raw Data'!$B$4:$B$185,0),MATCH('Data above threshold'!H$4,'Raw Data'!$3:$3,0)-1)),"",OFFSET('Raw Data'!$A$3,MATCH('Data above threshold'!$A36,'Raw Data'!$B$4:$B$185,0),MATCH('Data above threshold'!H$4,'Raw Data'!$3:$3,0)-1))</f>
        <v/>
      </c>
      <c r="I36" s="107" t="str">
        <f aca="true">IF(ISBLANK(OFFSET('Raw Data'!$A$3,MATCH('Data above threshold'!$A36,'Raw Data'!$B$4:$B$185,0),MATCH('Data above threshold'!I$4,'Raw Data'!$3:$3,0)-1)),"",OFFSET('Raw Data'!$A$3,MATCH('Data above threshold'!$A36,'Raw Data'!$B$4:$B$185,0),MATCH('Data above threshold'!I$4,'Raw Data'!$3:$3,0)-1))</f>
        <v/>
      </c>
      <c r="J36" s="107" t="str">
        <f aca="true">IF(ISBLANK(OFFSET('Raw Data'!$A$3,MATCH('Data above threshold'!$A36,'Raw Data'!$B$4:$B$185,0),MATCH('Data above threshold'!J$4,'Raw Data'!$3:$3,0)-1)),"",OFFSET('Raw Data'!$A$3,MATCH('Data above threshold'!$A36,'Raw Data'!$B$4:$B$185,0),MATCH('Data above threshold'!J$4,'Raw Data'!$3:$3,0)-1))</f>
        <v/>
      </c>
      <c r="K36" s="107" t="str">
        <f aca="true">IF(ISBLANK(OFFSET('Raw Data'!$A$3,MATCH('Data above threshold'!$A36,'Raw Data'!$B$4:$B$185,0),MATCH('Data above threshold'!K$4,'Raw Data'!$3:$3,0)-1)),"",OFFSET('Raw Data'!$A$3,MATCH('Data above threshold'!$A36,'Raw Data'!$B$4:$B$185,0),MATCH('Data above threshold'!K$4,'Raw Data'!$3:$3,0)-1))</f>
        <v/>
      </c>
      <c r="L36" s="107" t="str">
        <f aca="true">IF(ISBLANK(OFFSET('Raw Data'!$A$3,MATCH('Data above threshold'!$A36,'Raw Data'!$B$4:$B$185,0),MATCH('Data above threshold'!L$4,'Raw Data'!$3:$3,0)-1)),"",OFFSET('Raw Data'!$A$3,MATCH('Data above threshold'!$A36,'Raw Data'!$B$4:$B$185,0),MATCH('Data above threshold'!L$4,'Raw Data'!$3:$3,0)-1))</f>
        <v/>
      </c>
      <c r="M36" s="105" t="str">
        <f aca="false" t="array" ref="M36:M36">IFERROR(SKEW(IF(ISNUMBER(Q36:CR36),Q36:CR36,"")),"")</f>
        <v/>
      </c>
      <c r="N36" s="107"/>
      <c r="O36" s="107" t="str">
        <f aca="true">IF(ISBLANK(OFFSET('Raw Data'!$A$3,MATCH('Data above threshold'!$A36,'Raw Data'!$B$4:$B$185,0),MATCH('Data above threshold'!O$4,'Raw Data'!$3:$3,0)-1)),"",OFFSET('Raw Data'!$A$3,MATCH('Data above threshold'!$A36,'Raw Data'!$B$4:$B$185,0),MATCH('Data above threshold'!O$4,'Raw Data'!$3:$3,0)-1))</f>
        <v/>
      </c>
      <c r="P36" s="106" t="str">
        <f aca="false" t="array" ref="P36:P36">IF(B36&lt;4,"",1-IFERROR(SUM(ISNUMBER(Q36:CR36)*(1-$Q$3:$CR$3))/COUNTIF($Q$3:$CR$3,0),0))</f>
        <v/>
      </c>
      <c r="Q36" s="107" t="str">
        <f aca="true">IF(ISBLANK(OFFSET('Raw Data'!$A$3,MATCH('Data above threshold'!$A36,'Raw Data'!$B$4:$B$185,0),MATCH('Data above threshold'!Q$4,'Raw Data'!$3:$3,0)-1)),"",OFFSET('Raw Data'!$A$3,MATCH('Data above threshold'!$A36,'Raw Data'!$B$4:$B$185,0),MATCH('Data above threshold'!Q$4,'Raw Data'!$3:$3,0)-1))</f>
        <v/>
      </c>
      <c r="R36" s="107" t="str">
        <f aca="true">IF(ISBLANK(OFFSET('Raw Data'!$A$3,MATCH('Data above threshold'!$A36,'Raw Data'!$B$4:$B$185,0),MATCH('Data above threshold'!R$4,'Raw Data'!$3:$3,0)-1)),"",OFFSET('Raw Data'!$A$3,MATCH('Data above threshold'!$A36,'Raw Data'!$B$4:$B$185,0),MATCH('Data above threshold'!R$4,'Raw Data'!$3:$3,0)-1))</f>
        <v/>
      </c>
      <c r="S36" s="107" t="str">
        <f aca="true">IF(ISBLANK(OFFSET('Raw Data'!$A$3,MATCH('Data above threshold'!$A36,'Raw Data'!$B$4:$B$185,0),MATCH('Data above threshold'!S$4,'Raw Data'!$3:$3,0)-1)),"",OFFSET('Raw Data'!$A$3,MATCH('Data above threshold'!$A36,'Raw Data'!$B$4:$B$185,0),MATCH('Data above threshold'!S$4,'Raw Data'!$3:$3,0)-1))</f>
        <v/>
      </c>
      <c r="T36" s="107" t="str">
        <f aca="true">IF(ISBLANK(OFFSET('Raw Data'!$A$3,MATCH('Data above threshold'!$A36,'Raw Data'!$B$4:$B$185,0),MATCH('Data above threshold'!T$4,'Raw Data'!$3:$3,0)-1)),"",OFFSET('Raw Data'!$A$3,MATCH('Data above threshold'!$A36,'Raw Data'!$B$4:$B$185,0),MATCH('Data above threshold'!T$4,'Raw Data'!$3:$3,0)-1))</f>
        <v/>
      </c>
      <c r="U36" s="107" t="str">
        <f aca="true">IF(ISBLANK(OFFSET('Raw Data'!$A$3,MATCH('Data above threshold'!$A36,'Raw Data'!$B$4:$B$185,0),MATCH('Data above threshold'!U$4,'Raw Data'!$3:$3,0)-1)),"",OFFSET('Raw Data'!$A$3,MATCH('Data above threshold'!$A36,'Raw Data'!$B$4:$B$185,0),MATCH('Data above threshold'!U$4,'Raw Data'!$3:$3,0)-1))</f>
        <v/>
      </c>
      <c r="V36" s="107" t="str">
        <f aca="true">IF(ISBLANK(OFFSET('Raw Data'!$A$3,MATCH('Data above threshold'!$A36,'Raw Data'!$B$4:$B$185,0),MATCH('Data above threshold'!V$4,'Raw Data'!$3:$3,0)-1)),"",OFFSET('Raw Data'!$A$3,MATCH('Data above threshold'!$A36,'Raw Data'!$B$4:$B$185,0),MATCH('Data above threshold'!V$4,'Raw Data'!$3:$3,0)-1))</f>
        <v/>
      </c>
      <c r="W36" s="107" t="str">
        <f aca="true">IF(ISBLANK(OFFSET('Raw Data'!$A$3,MATCH('Data above threshold'!$A36,'Raw Data'!$B$4:$B$185,0),MATCH('Data above threshold'!W$4,'Raw Data'!$3:$3,0)-1)),"",OFFSET('Raw Data'!$A$3,MATCH('Data above threshold'!$A36,'Raw Data'!$B$4:$B$185,0),MATCH('Data above threshold'!W$4,'Raw Data'!$3:$3,0)-1))</f>
        <v/>
      </c>
      <c r="X36" s="107" t="str">
        <f aca="true">IF(ISBLANK(OFFSET('Raw Data'!$A$3,MATCH('Data above threshold'!$A36,'Raw Data'!$B$4:$B$185,0),MATCH('Data above threshold'!X$4,'Raw Data'!$3:$3,0)-1)),"",OFFSET('Raw Data'!$A$3,MATCH('Data above threshold'!$A36,'Raw Data'!$B$4:$B$185,0),MATCH('Data above threshold'!X$4,'Raw Data'!$3:$3,0)-1))</f>
        <v/>
      </c>
      <c r="Y36" s="107" t="str">
        <f aca="true">IF(ISBLANK(OFFSET('Raw Data'!$A$3,MATCH('Data above threshold'!$A36,'Raw Data'!$B$4:$B$185,0),MATCH('Data above threshold'!Y$4,'Raw Data'!$3:$3,0)-1)),"",OFFSET('Raw Data'!$A$3,MATCH('Data above threshold'!$A36,'Raw Data'!$B$4:$B$185,0),MATCH('Data above threshold'!Y$4,'Raw Data'!$3:$3,0)-1))</f>
        <v/>
      </c>
      <c r="Z36" s="107" t="str">
        <f aca="true">IF(ISBLANK(OFFSET('Raw Data'!$A$3,MATCH('Data above threshold'!$A36,'Raw Data'!$B$4:$B$185,0),MATCH('Data above threshold'!Z$4,'Raw Data'!$3:$3,0)-1)),"",OFFSET('Raw Data'!$A$3,MATCH('Data above threshold'!$A36,'Raw Data'!$B$4:$B$185,0),MATCH('Data above threshold'!Z$4,'Raw Data'!$3:$3,0)-1))</f>
        <v/>
      </c>
      <c r="AA36" s="107" t="str">
        <f aca="true">IF(ISBLANK(OFFSET('Raw Data'!$A$3,MATCH('Data above threshold'!$A36,'Raw Data'!$B$4:$B$185,0),MATCH('Data above threshold'!AA$4,'Raw Data'!$3:$3,0)-1)),"",OFFSET('Raw Data'!$A$3,MATCH('Data above threshold'!$A36,'Raw Data'!$B$4:$B$185,0),MATCH('Data above threshold'!AA$4,'Raw Data'!$3:$3,0)-1))</f>
        <v/>
      </c>
      <c r="AB36" s="107" t="str">
        <f aca="true">IF(ISBLANK(OFFSET('Raw Data'!$A$3,MATCH('Data above threshold'!$A36,'Raw Data'!$B$4:$B$185,0),MATCH('Data above threshold'!AB$4,'Raw Data'!$3:$3,0)-1)),"",OFFSET('Raw Data'!$A$3,MATCH('Data above threshold'!$A36,'Raw Data'!$B$4:$B$185,0),MATCH('Data above threshold'!AB$4,'Raw Data'!$3:$3,0)-1))</f>
        <v/>
      </c>
      <c r="AC36" s="107" t="str">
        <f aca="true">IF(ISBLANK(OFFSET('Raw Data'!$A$3,MATCH('Data above threshold'!$A36,'Raw Data'!$B$4:$B$185,0),MATCH('Data above threshold'!AC$4,'Raw Data'!$3:$3,0)-1)),"",OFFSET('Raw Data'!$A$3,MATCH('Data above threshold'!$A36,'Raw Data'!$B$4:$B$185,0),MATCH('Data above threshold'!AC$4,'Raw Data'!$3:$3,0)-1))</f>
        <v/>
      </c>
      <c r="AD36" s="107" t="str">
        <f aca="true">IF(ISBLANK(OFFSET('Raw Data'!$A$3,MATCH('Data above threshold'!$A36,'Raw Data'!$B$4:$B$185,0),MATCH('Data above threshold'!AD$4,'Raw Data'!$3:$3,0)-1)),"",OFFSET('Raw Data'!$A$3,MATCH('Data above threshold'!$A36,'Raw Data'!$B$4:$B$185,0),MATCH('Data above threshold'!AD$4,'Raw Data'!$3:$3,0)-1))</f>
        <v/>
      </c>
      <c r="AE36" s="107" t="str">
        <f aca="true">IF(ISBLANK(OFFSET('Raw Data'!$A$3,MATCH('Data above threshold'!$A36,'Raw Data'!$B$4:$B$185,0),MATCH('Data above threshold'!AE$4,'Raw Data'!$3:$3,0)-1)),"",OFFSET('Raw Data'!$A$3,MATCH('Data above threshold'!$A36,'Raw Data'!$B$4:$B$185,0),MATCH('Data above threshold'!AE$4,'Raw Data'!$3:$3,0)-1))</f>
        <v/>
      </c>
      <c r="AF36" s="107" t="str">
        <f aca="true">IF(ISBLANK(OFFSET('Raw Data'!$A$3,MATCH('Data above threshold'!$A36,'Raw Data'!$B$4:$B$185,0),MATCH('Data above threshold'!AF$4,'Raw Data'!$3:$3,0)-1)),"",OFFSET('Raw Data'!$A$3,MATCH('Data above threshold'!$A36,'Raw Data'!$B$4:$B$185,0),MATCH('Data above threshold'!AF$4,'Raw Data'!$3:$3,0)-1))</f>
        <v/>
      </c>
      <c r="AG36" s="107" t="str">
        <f aca="true">IF(ISBLANK(OFFSET('Raw Data'!$A$3,MATCH('Data above threshold'!$A36,'Raw Data'!$B$4:$B$185,0),MATCH('Data above threshold'!AG$4,'Raw Data'!$3:$3,0)-1)),"",OFFSET('Raw Data'!$A$3,MATCH('Data above threshold'!$A36,'Raw Data'!$B$4:$B$185,0),MATCH('Data above threshold'!AG$4,'Raw Data'!$3:$3,0)-1))</f>
        <v/>
      </c>
      <c r="AH36" s="107" t="str">
        <f aca="true">IF(ISBLANK(OFFSET('Raw Data'!$A$3,MATCH('Data above threshold'!$A36,'Raw Data'!$B$4:$B$185,0),MATCH('Data above threshold'!AH$4,'Raw Data'!$3:$3,0)-1)),"",OFFSET('Raw Data'!$A$3,MATCH('Data above threshold'!$A36,'Raw Data'!$B$4:$B$185,0),MATCH('Data above threshold'!AH$4,'Raw Data'!$3:$3,0)-1))</f>
        <v/>
      </c>
      <c r="AI36" s="107" t="str">
        <f aca="true">IF(ISBLANK(OFFSET('Raw Data'!$A$3,MATCH('Data above threshold'!$A36,'Raw Data'!$B$4:$B$185,0),MATCH('Data above threshold'!AI$4,'Raw Data'!$3:$3,0)-1)),"",OFFSET('Raw Data'!$A$3,MATCH('Data above threshold'!$A36,'Raw Data'!$B$4:$B$185,0),MATCH('Data above threshold'!AI$4,'Raw Data'!$3:$3,0)-1))</f>
        <v/>
      </c>
      <c r="AJ36" s="107" t="str">
        <f aca="true">IF(ISBLANK(OFFSET('Raw Data'!$A$3,MATCH('Data above threshold'!$A36,'Raw Data'!$B$4:$B$185,0),MATCH('Data above threshold'!AJ$4,'Raw Data'!$3:$3,0)-1)),"",OFFSET('Raw Data'!$A$3,MATCH('Data above threshold'!$A36,'Raw Data'!$B$4:$B$185,0),MATCH('Data above threshold'!AJ$4,'Raw Data'!$3:$3,0)-1))</f>
        <v/>
      </c>
      <c r="AK36" s="107" t="str">
        <f aca="true">IF(ISBLANK(OFFSET('Raw Data'!$A$3,MATCH('Data above threshold'!$A36,'Raw Data'!$B$4:$B$185,0),MATCH('Data above threshold'!AK$4,'Raw Data'!$3:$3,0)-1)),"",OFFSET('Raw Data'!$A$3,MATCH('Data above threshold'!$A36,'Raw Data'!$B$4:$B$185,0),MATCH('Data above threshold'!AK$4,'Raw Data'!$3:$3,0)-1))</f>
        <v/>
      </c>
      <c r="AL36" s="107" t="str">
        <f aca="true">IF(ISBLANK(OFFSET('Raw Data'!$A$3,MATCH('Data above threshold'!$A36,'Raw Data'!$B$4:$B$185,0),MATCH('Data above threshold'!AL$4,'Raw Data'!$3:$3,0)-1)),"",OFFSET('Raw Data'!$A$3,MATCH('Data above threshold'!$A36,'Raw Data'!$B$4:$B$185,0),MATCH('Data above threshold'!AL$4,'Raw Data'!$3:$3,0)-1))</f>
        <v/>
      </c>
      <c r="AM36" s="107" t="str">
        <f aca="true">IF(ISBLANK(OFFSET('Raw Data'!$A$3,MATCH('Data above threshold'!$A36,'Raw Data'!$B$4:$B$185,0),MATCH('Data above threshold'!AM$4,'Raw Data'!$3:$3,0)-1)),"",OFFSET('Raw Data'!$A$3,MATCH('Data above threshold'!$A36,'Raw Data'!$B$4:$B$185,0),MATCH('Data above threshold'!AM$4,'Raw Data'!$3:$3,0)-1))</f>
        <v/>
      </c>
      <c r="AN36" s="107" t="str">
        <f aca="true">IF(ISBLANK(OFFSET('Raw Data'!$A$3,MATCH('Data above threshold'!$A36,'Raw Data'!$B$4:$B$185,0),MATCH('Data above threshold'!AN$4,'Raw Data'!$3:$3,0)-1)),"",OFFSET('Raw Data'!$A$3,MATCH('Data above threshold'!$A36,'Raw Data'!$B$4:$B$185,0),MATCH('Data above threshold'!AN$4,'Raw Data'!$3:$3,0)-1))</f>
        <v/>
      </c>
      <c r="AO36" s="107" t="str">
        <f aca="true">IF(ISBLANK(OFFSET('Raw Data'!$A$3,MATCH('Data above threshold'!$A36,'Raw Data'!$B$4:$B$185,0),MATCH('Data above threshold'!AO$4,'Raw Data'!$3:$3,0)-1)),"",OFFSET('Raw Data'!$A$3,MATCH('Data above threshold'!$A36,'Raw Data'!$B$4:$B$185,0),MATCH('Data above threshold'!AO$4,'Raw Data'!$3:$3,0)-1))</f>
        <v/>
      </c>
      <c r="AP36" s="107" t="str">
        <f aca="true">IF(ISBLANK(OFFSET('Raw Data'!$A$3,MATCH('Data above threshold'!$A36,'Raw Data'!$B$4:$B$185,0),MATCH('Data above threshold'!AP$4,'Raw Data'!$3:$3,0)-1)),"",OFFSET('Raw Data'!$A$3,MATCH('Data above threshold'!$A36,'Raw Data'!$B$4:$B$185,0),MATCH('Data above threshold'!AP$4,'Raw Data'!$3:$3,0)-1))</f>
        <v/>
      </c>
      <c r="AQ36" s="107" t="str">
        <f aca="true">IF(ISBLANK(OFFSET('Raw Data'!$A$3,MATCH('Data above threshold'!$A36,'Raw Data'!$B$4:$B$185,0),MATCH('Data above threshold'!AQ$4,'Raw Data'!$3:$3,0)-1)),"",OFFSET('Raw Data'!$A$3,MATCH('Data above threshold'!$A36,'Raw Data'!$B$4:$B$185,0),MATCH('Data above threshold'!AQ$4,'Raw Data'!$3:$3,0)-1))</f>
        <v/>
      </c>
      <c r="AR36" s="107" t="str">
        <f aca="true">IF(ISBLANK(OFFSET('Raw Data'!$A$3,MATCH('Data above threshold'!$A36,'Raw Data'!$B$4:$B$185,0),MATCH('Data above threshold'!AR$4,'Raw Data'!$3:$3,0)-1)),"",OFFSET('Raw Data'!$A$3,MATCH('Data above threshold'!$A36,'Raw Data'!$B$4:$B$185,0),MATCH('Data above threshold'!AR$4,'Raw Data'!$3:$3,0)-1))</f>
        <v/>
      </c>
      <c r="AS36" s="107" t="str">
        <f aca="true">IF(ISBLANK(OFFSET('Raw Data'!$A$3,MATCH('Data above threshold'!$A36,'Raw Data'!$B$4:$B$185,0),MATCH('Data above threshold'!AS$4,'Raw Data'!$3:$3,0)-1)),"",OFFSET('Raw Data'!$A$3,MATCH('Data above threshold'!$A36,'Raw Data'!$B$4:$B$185,0),MATCH('Data above threshold'!AS$4,'Raw Data'!$3:$3,0)-1))</f>
        <v/>
      </c>
      <c r="AT36" s="107" t="str">
        <f aca="true">IF(ISBLANK(OFFSET('Raw Data'!$A$3,MATCH('Data above threshold'!$A36,'Raw Data'!$B$4:$B$185,0),MATCH('Data above threshold'!AT$4,'Raw Data'!$3:$3,0)-1)),"",OFFSET('Raw Data'!$A$3,MATCH('Data above threshold'!$A36,'Raw Data'!$B$4:$B$185,0),MATCH('Data above threshold'!AT$4,'Raw Data'!$3:$3,0)-1))</f>
        <v/>
      </c>
      <c r="AU36" s="107" t="str">
        <f aca="true">IF(ISBLANK(OFFSET('Raw Data'!$A$3,MATCH('Data above threshold'!$A36,'Raw Data'!$B$4:$B$185,0),MATCH('Data above threshold'!AU$4,'Raw Data'!$3:$3,0)-1)),"",OFFSET('Raw Data'!$A$3,MATCH('Data above threshold'!$A36,'Raw Data'!$B$4:$B$185,0),MATCH('Data above threshold'!AU$4,'Raw Data'!$3:$3,0)-1))</f>
        <v/>
      </c>
      <c r="AV36" s="107" t="str">
        <f aca="true">IF(ISBLANK(OFFSET('Raw Data'!$A$3,MATCH('Data above threshold'!$A36,'Raw Data'!$B$4:$B$185,0),MATCH('Data above threshold'!AV$4,'Raw Data'!$3:$3,0)-1)),"",OFFSET('Raw Data'!$A$3,MATCH('Data above threshold'!$A36,'Raw Data'!$B$4:$B$185,0),MATCH('Data above threshold'!AV$4,'Raw Data'!$3:$3,0)-1))</f>
        <v/>
      </c>
      <c r="AW36" s="107" t="str">
        <f aca="true">IF(ISBLANK(OFFSET('Raw Data'!$A$3,MATCH('Data above threshold'!$A36,'Raw Data'!$B$4:$B$185,0),MATCH('Data above threshold'!AW$4,'Raw Data'!$3:$3,0)-1)),"",OFFSET('Raw Data'!$A$3,MATCH('Data above threshold'!$A36,'Raw Data'!$B$4:$B$185,0),MATCH('Data above threshold'!AW$4,'Raw Data'!$3:$3,0)-1))</f>
        <v/>
      </c>
      <c r="AX36" s="107" t="str">
        <f aca="true">IF(ISBLANK(OFFSET('Raw Data'!$A$3,MATCH('Data above threshold'!$A36,'Raw Data'!$B$4:$B$185,0),MATCH('Data above threshold'!AX$4,'Raw Data'!$3:$3,0)-1)),"",OFFSET('Raw Data'!$A$3,MATCH('Data above threshold'!$A36,'Raw Data'!$B$4:$B$185,0),MATCH('Data above threshold'!AX$4,'Raw Data'!$3:$3,0)-1))</f>
        <v/>
      </c>
      <c r="AY36" s="107" t="str">
        <f aca="true">IF(ISBLANK(OFFSET('Raw Data'!$A$3,MATCH('Data above threshold'!$A36,'Raw Data'!$B$4:$B$185,0),MATCH('Data above threshold'!AY$4,'Raw Data'!$3:$3,0)-1)),"",OFFSET('Raw Data'!$A$3,MATCH('Data above threshold'!$A36,'Raw Data'!$B$4:$B$185,0),MATCH('Data above threshold'!AY$4,'Raw Data'!$3:$3,0)-1))</f>
        <v/>
      </c>
      <c r="AZ36" s="107" t="str">
        <f aca="true">IF(ISBLANK(OFFSET('Raw Data'!$A$3,MATCH('Data above threshold'!$A36,'Raw Data'!$B$4:$B$185,0),MATCH('Data above threshold'!AZ$4,'Raw Data'!$3:$3,0)-1)),"",OFFSET('Raw Data'!$A$3,MATCH('Data above threshold'!$A36,'Raw Data'!$B$4:$B$185,0),MATCH('Data above threshold'!AZ$4,'Raw Data'!$3:$3,0)-1))</f>
        <v/>
      </c>
      <c r="BA36" s="107" t="str">
        <f aca="true">IF(ISBLANK(OFFSET('Raw Data'!$A$3,MATCH('Data above threshold'!$A36,'Raw Data'!$B$4:$B$185,0),MATCH('Data above threshold'!BA$4,'Raw Data'!$3:$3,0)-1)),"",OFFSET('Raw Data'!$A$3,MATCH('Data above threshold'!$A36,'Raw Data'!$B$4:$B$185,0),MATCH('Data above threshold'!BA$4,'Raw Data'!$3:$3,0)-1))</f>
        <v/>
      </c>
      <c r="BB36" s="107" t="str">
        <f aca="true">IF(ISBLANK(OFFSET('Raw Data'!$A$3,MATCH('Data above threshold'!$A36,'Raw Data'!$B$4:$B$185,0),MATCH('Data above threshold'!BB$4,'Raw Data'!$3:$3,0)-1)),"",OFFSET('Raw Data'!$A$3,MATCH('Data above threshold'!$A36,'Raw Data'!$B$4:$B$185,0),MATCH('Data above threshold'!BB$4,'Raw Data'!$3:$3,0)-1))</f>
        <v/>
      </c>
      <c r="BC36" s="107" t="str">
        <f aca="true">IF(ISBLANK(OFFSET('Raw Data'!$A$3,MATCH('Data above threshold'!$A36,'Raw Data'!$B$4:$B$185,0),MATCH('Data above threshold'!BC$4,'Raw Data'!$3:$3,0)-1)),"",OFFSET('Raw Data'!$A$3,MATCH('Data above threshold'!$A36,'Raw Data'!$B$4:$B$185,0),MATCH('Data above threshold'!BC$4,'Raw Data'!$3:$3,0)-1))</f>
        <v/>
      </c>
      <c r="BD36" s="107" t="str">
        <f aca="true">IF(ISBLANK(OFFSET('Raw Data'!$A$3,MATCH('Data above threshold'!$A36,'Raw Data'!$B$4:$B$185,0),MATCH('Data above threshold'!BD$4,'Raw Data'!$3:$3,0)-1)),"",OFFSET('Raw Data'!$A$3,MATCH('Data above threshold'!$A36,'Raw Data'!$B$4:$B$185,0),MATCH('Data above threshold'!BD$4,'Raw Data'!$3:$3,0)-1))</f>
        <v/>
      </c>
      <c r="BE36" s="107" t="str">
        <f aca="true">IF(ISBLANK(OFFSET('Raw Data'!$A$3,MATCH('Data above threshold'!$A36,'Raw Data'!$B$4:$B$185,0),MATCH('Data above threshold'!BE$4,'Raw Data'!$3:$3,0)-1)),"",OFFSET('Raw Data'!$A$3,MATCH('Data above threshold'!$A36,'Raw Data'!$B$4:$B$185,0),MATCH('Data above threshold'!BE$4,'Raw Data'!$3:$3,0)-1))</f>
        <v/>
      </c>
      <c r="BF36" s="107" t="str">
        <f aca="true">IF(ISBLANK(OFFSET('Raw Data'!$A$3,MATCH('Data above threshold'!$A36,'Raw Data'!$B$4:$B$185,0),MATCH('Data above threshold'!BF$4,'Raw Data'!$3:$3,0)-1)),"",OFFSET('Raw Data'!$A$3,MATCH('Data above threshold'!$A36,'Raw Data'!$B$4:$B$185,0),MATCH('Data above threshold'!BF$4,'Raw Data'!$3:$3,0)-1))</f>
        <v/>
      </c>
      <c r="BG36" s="107" t="str">
        <f aca="true">IF(ISBLANK(OFFSET('Raw Data'!$A$3,MATCH('Data above threshold'!$A36,'Raw Data'!$B$4:$B$185,0),MATCH('Data above threshold'!BG$4,'Raw Data'!$3:$3,0)-1)),"",OFFSET('Raw Data'!$A$3,MATCH('Data above threshold'!$A36,'Raw Data'!$B$4:$B$185,0),MATCH('Data above threshold'!BG$4,'Raw Data'!$3:$3,0)-1))</f>
        <v/>
      </c>
      <c r="BH36" s="107" t="str">
        <f aca="true">IF(ISBLANK(OFFSET('Raw Data'!$A$3,MATCH('Data above threshold'!$A36,'Raw Data'!$B$4:$B$185,0),MATCH('Data above threshold'!BH$4,'Raw Data'!$3:$3,0)-1)),"",OFFSET('Raw Data'!$A$3,MATCH('Data above threshold'!$A36,'Raw Data'!$B$4:$B$185,0),MATCH('Data above threshold'!BH$4,'Raw Data'!$3:$3,0)-1))</f>
        <v/>
      </c>
      <c r="BI36" s="107" t="str">
        <f aca="true">IF(ISBLANK(OFFSET('Raw Data'!$A$3,MATCH('Data above threshold'!$A36,'Raw Data'!$B$4:$B$185,0),MATCH('Data above threshold'!BI$4,'Raw Data'!$3:$3,0)-1)),"",OFFSET('Raw Data'!$A$3,MATCH('Data above threshold'!$A36,'Raw Data'!$B$4:$B$185,0),MATCH('Data above threshold'!BI$4,'Raw Data'!$3:$3,0)-1))</f>
        <v/>
      </c>
      <c r="BJ36" s="107" t="str">
        <f aca="true">IF(ISBLANK(OFFSET('Raw Data'!$A$3,MATCH('Data above threshold'!$A36,'Raw Data'!$B$4:$B$185,0),MATCH('Data above threshold'!BJ$4,'Raw Data'!$3:$3,0)-1)),"",OFFSET('Raw Data'!$A$3,MATCH('Data above threshold'!$A36,'Raw Data'!$B$4:$B$185,0),MATCH('Data above threshold'!BJ$4,'Raw Data'!$3:$3,0)-1))</f>
        <v/>
      </c>
      <c r="BK36" s="107" t="str">
        <f aca="true">IF(ISBLANK(OFFSET('Raw Data'!$A$3,MATCH('Data above threshold'!$A36,'Raw Data'!$B$4:$B$185,0),MATCH('Data above threshold'!BK$4,'Raw Data'!$3:$3,0)-1)),"",OFFSET('Raw Data'!$A$3,MATCH('Data above threshold'!$A36,'Raw Data'!$B$4:$B$185,0),MATCH('Data above threshold'!BK$4,'Raw Data'!$3:$3,0)-1))</f>
        <v/>
      </c>
      <c r="BL36" s="107" t="str">
        <f aca="true">IF(ISBLANK(OFFSET('Raw Data'!$A$3,MATCH('Data above threshold'!$A36,'Raw Data'!$B$4:$B$185,0),MATCH('Data above threshold'!BL$4,'Raw Data'!$3:$3,0)-1)),"",OFFSET('Raw Data'!$A$3,MATCH('Data above threshold'!$A36,'Raw Data'!$B$4:$B$185,0),MATCH('Data above threshold'!BL$4,'Raw Data'!$3:$3,0)-1))</f>
        <v/>
      </c>
      <c r="BM36" s="107" t="str">
        <f aca="true">IF(ISBLANK(OFFSET('Raw Data'!$A$3,MATCH('Data above threshold'!$A36,'Raw Data'!$B$4:$B$185,0),MATCH('Data above threshold'!BM$4,'Raw Data'!$3:$3,0)-1)),"",OFFSET('Raw Data'!$A$3,MATCH('Data above threshold'!$A36,'Raw Data'!$B$4:$B$185,0),MATCH('Data above threshold'!BM$4,'Raw Data'!$3:$3,0)-1))</f>
        <v/>
      </c>
      <c r="BN36" s="107" t="str">
        <f aca="true">IF(ISBLANK(OFFSET('Raw Data'!$A$3,MATCH('Data above threshold'!$A36,'Raw Data'!$B$4:$B$185,0),MATCH('Data above threshold'!BN$4,'Raw Data'!$3:$3,0)-1)),"",OFFSET('Raw Data'!$A$3,MATCH('Data above threshold'!$A36,'Raw Data'!$B$4:$B$185,0),MATCH('Data above threshold'!BN$4,'Raw Data'!$3:$3,0)-1))</f>
        <v/>
      </c>
      <c r="BO36" s="107" t="str">
        <f aca="true">IF(ISBLANK(OFFSET('Raw Data'!$A$3,MATCH('Data above threshold'!$A36,'Raw Data'!$B$4:$B$185,0),MATCH('Data above threshold'!BO$4,'Raw Data'!$3:$3,0)-1)),"",OFFSET('Raw Data'!$A$3,MATCH('Data above threshold'!$A36,'Raw Data'!$B$4:$B$185,0),MATCH('Data above threshold'!BO$4,'Raw Data'!$3:$3,0)-1))</f>
        <v/>
      </c>
      <c r="BP36" s="107" t="str">
        <f aca="true">IF(ISBLANK(OFFSET('Raw Data'!$A$3,MATCH('Data above threshold'!$A36,'Raw Data'!$B$4:$B$185,0),MATCH('Data above threshold'!BP$4,'Raw Data'!$3:$3,0)-1)),"",OFFSET('Raw Data'!$A$3,MATCH('Data above threshold'!$A36,'Raw Data'!$B$4:$B$185,0),MATCH('Data above threshold'!BP$4,'Raw Data'!$3:$3,0)-1))</f>
        <v/>
      </c>
      <c r="BQ36" s="107" t="str">
        <f aca="true">IF(ISBLANK(OFFSET('Raw Data'!$A$3,MATCH('Data above threshold'!$A36,'Raw Data'!$B$4:$B$185,0),MATCH('Data above threshold'!BQ$4,'Raw Data'!$3:$3,0)-1)),"",OFFSET('Raw Data'!$A$3,MATCH('Data above threshold'!$A36,'Raw Data'!$B$4:$B$185,0),MATCH('Data above threshold'!BQ$4,'Raw Data'!$3:$3,0)-1))</f>
        <v/>
      </c>
      <c r="BR36" s="107" t="str">
        <f aca="true">IF(ISBLANK(OFFSET('Raw Data'!$A$3,MATCH('Data above threshold'!$A36,'Raw Data'!$B$4:$B$185,0),MATCH('Data above threshold'!BR$4,'Raw Data'!$3:$3,0)-1)),"",OFFSET('Raw Data'!$A$3,MATCH('Data above threshold'!$A36,'Raw Data'!$B$4:$B$185,0),MATCH('Data above threshold'!BR$4,'Raw Data'!$3:$3,0)-1))</f>
        <v/>
      </c>
      <c r="BS36" s="107" t="str">
        <f aca="true">IF(ISBLANK(OFFSET('Raw Data'!$A$3,MATCH('Data above threshold'!$A36,'Raw Data'!$B$4:$B$185,0),MATCH('Data above threshold'!BS$4,'Raw Data'!$3:$3,0)-1)),"",OFFSET('Raw Data'!$A$3,MATCH('Data above threshold'!$A36,'Raw Data'!$B$4:$B$185,0),MATCH('Data above threshold'!BS$4,'Raw Data'!$3:$3,0)-1))</f>
        <v/>
      </c>
      <c r="BT36" s="107" t="str">
        <f aca="true">IF(ISBLANK(OFFSET('Raw Data'!$A$3,MATCH('Data above threshold'!$A36,'Raw Data'!$B$4:$B$185,0),MATCH('Data above threshold'!BT$4,'Raw Data'!$3:$3,0)-1)),"",OFFSET('Raw Data'!$A$3,MATCH('Data above threshold'!$A36,'Raw Data'!$B$4:$B$185,0),MATCH('Data above threshold'!BT$4,'Raw Data'!$3:$3,0)-1))</f>
        <v/>
      </c>
      <c r="BU36" s="107" t="str">
        <f aca="true">IF(ISBLANK(OFFSET('Raw Data'!$A$3,MATCH('Data above threshold'!$A36,'Raw Data'!$B$4:$B$185,0),MATCH('Data above threshold'!BU$4,'Raw Data'!$3:$3,0)-1)),"",OFFSET('Raw Data'!$A$3,MATCH('Data above threshold'!$A36,'Raw Data'!$B$4:$B$185,0),MATCH('Data above threshold'!BU$4,'Raw Data'!$3:$3,0)-1))</f>
        <v/>
      </c>
      <c r="BV36" s="107" t="str">
        <f aca="true">IF(ISBLANK(OFFSET('Raw Data'!$A$3,MATCH('Data above threshold'!$A36,'Raw Data'!$B$4:$B$185,0),MATCH('Data above threshold'!BV$4,'Raw Data'!$3:$3,0)-1)),"",OFFSET('Raw Data'!$A$3,MATCH('Data above threshold'!$A36,'Raw Data'!$B$4:$B$185,0),MATCH('Data above threshold'!BV$4,'Raw Data'!$3:$3,0)-1))</f>
        <v/>
      </c>
      <c r="BW36" s="107" t="str">
        <f aca="true">IF(ISBLANK(OFFSET('Raw Data'!$A$3,MATCH('Data above threshold'!$A36,'Raw Data'!$B$4:$B$185,0),MATCH('Data above threshold'!BW$4,'Raw Data'!$3:$3,0)-1)),"",OFFSET('Raw Data'!$A$3,MATCH('Data above threshold'!$A36,'Raw Data'!$B$4:$B$185,0),MATCH('Data above threshold'!BW$4,'Raw Data'!$3:$3,0)-1))</f>
        <v/>
      </c>
      <c r="BX36" s="107" t="str">
        <f aca="true">IF(ISBLANK(OFFSET('Raw Data'!$A$3,MATCH('Data above threshold'!$A36,'Raw Data'!$B$4:$B$185,0),MATCH('Data above threshold'!BX$4,'Raw Data'!$3:$3,0)-1)),"",OFFSET('Raw Data'!$A$3,MATCH('Data above threshold'!$A36,'Raw Data'!$B$4:$B$185,0),MATCH('Data above threshold'!BX$4,'Raw Data'!$3:$3,0)-1))</f>
        <v/>
      </c>
      <c r="BY36" s="107" t="str">
        <f aca="true">IF(ISBLANK(OFFSET('Raw Data'!$A$3,MATCH('Data above threshold'!$A36,'Raw Data'!$B$4:$B$185,0),MATCH('Data above threshold'!BY$4,'Raw Data'!$3:$3,0)-1)),"",OFFSET('Raw Data'!$A$3,MATCH('Data above threshold'!$A36,'Raw Data'!$B$4:$B$185,0),MATCH('Data above threshold'!BY$4,'Raw Data'!$3:$3,0)-1))</f>
        <v/>
      </c>
      <c r="BZ36" s="107" t="str">
        <f aca="true">IF(ISBLANK(OFFSET('Raw Data'!$A$3,MATCH('Data above threshold'!$A36,'Raw Data'!$B$4:$B$185,0),MATCH('Data above threshold'!BZ$4,'Raw Data'!$3:$3,0)-1)),"",OFFSET('Raw Data'!$A$3,MATCH('Data above threshold'!$A36,'Raw Data'!$B$4:$B$185,0),MATCH('Data above threshold'!BZ$4,'Raw Data'!$3:$3,0)-1))</f>
        <v/>
      </c>
      <c r="CA36" s="107" t="str">
        <f aca="true">IF(ISBLANK(OFFSET('Raw Data'!$A$3,MATCH('Data above threshold'!$A36,'Raw Data'!$B$4:$B$185,0),MATCH('Data above threshold'!CA$4,'Raw Data'!$3:$3,0)-1)),"",OFFSET('Raw Data'!$A$3,MATCH('Data above threshold'!$A36,'Raw Data'!$B$4:$B$185,0),MATCH('Data above threshold'!CA$4,'Raw Data'!$3:$3,0)-1))</f>
        <v/>
      </c>
      <c r="CB36" s="107" t="str">
        <f aca="true">IF(ISBLANK(OFFSET('Raw Data'!$A$3,MATCH('Data above threshold'!$A36,'Raw Data'!$B$4:$B$185,0),MATCH('Data above threshold'!CB$4,'Raw Data'!$3:$3,0)-1)),"",OFFSET('Raw Data'!$A$3,MATCH('Data above threshold'!$A36,'Raw Data'!$B$4:$B$185,0),MATCH('Data above threshold'!CB$4,'Raw Data'!$3:$3,0)-1))</f>
        <v/>
      </c>
      <c r="CC36" s="107" t="str">
        <f aca="true">IF(ISBLANK(OFFSET('Raw Data'!$A$3,MATCH('Data above threshold'!$A36,'Raw Data'!$B$4:$B$185,0),MATCH('Data above threshold'!CC$4,'Raw Data'!$3:$3,0)-1)),"",OFFSET('Raw Data'!$A$3,MATCH('Data above threshold'!$A36,'Raw Data'!$B$4:$B$185,0),MATCH('Data above threshold'!CC$4,'Raw Data'!$3:$3,0)-1))</f>
        <v/>
      </c>
      <c r="CD36" s="107" t="str">
        <f aca="true">IF(ISBLANK(OFFSET('Raw Data'!$A$3,MATCH('Data above threshold'!$A36,'Raw Data'!$B$4:$B$185,0),MATCH('Data above threshold'!CD$4,'Raw Data'!$3:$3,0)-1)),"",OFFSET('Raw Data'!$A$3,MATCH('Data above threshold'!$A36,'Raw Data'!$B$4:$B$185,0),MATCH('Data above threshold'!CD$4,'Raw Data'!$3:$3,0)-1))</f>
        <v/>
      </c>
      <c r="CE36" s="107" t="str">
        <f aca="true">IF(ISBLANK(OFFSET('Raw Data'!$A$3,MATCH('Data above threshold'!$A36,'Raw Data'!$B$4:$B$185,0),MATCH('Data above threshold'!CE$4,'Raw Data'!$3:$3,0)-1)),"",OFFSET('Raw Data'!$A$3,MATCH('Data above threshold'!$A36,'Raw Data'!$B$4:$B$185,0),MATCH('Data above threshold'!CE$4,'Raw Data'!$3:$3,0)-1))</f>
        <v/>
      </c>
      <c r="CF36" s="107" t="str">
        <f aca="true">IF(ISBLANK(OFFSET('Raw Data'!$A$3,MATCH('Data above threshold'!$A36,'Raw Data'!$B$4:$B$185,0),MATCH('Data above threshold'!CF$4,'Raw Data'!$3:$3,0)-1)),"",OFFSET('Raw Data'!$A$3,MATCH('Data above threshold'!$A36,'Raw Data'!$B$4:$B$185,0),MATCH('Data above threshold'!CF$4,'Raw Data'!$3:$3,0)-1))</f>
        <v/>
      </c>
      <c r="CG36" s="107" t="str">
        <f aca="true">IF(ISBLANK(OFFSET('Raw Data'!$A$3,MATCH('Data above threshold'!$A36,'Raw Data'!$B$4:$B$185,0),MATCH('Data above threshold'!CG$4,'Raw Data'!$3:$3,0)-1)),"",OFFSET('Raw Data'!$A$3,MATCH('Data above threshold'!$A36,'Raw Data'!$B$4:$B$185,0),MATCH('Data above threshold'!CG$4,'Raw Data'!$3:$3,0)-1))</f>
        <v/>
      </c>
      <c r="CH36" s="107" t="str">
        <f aca="true">IF(ISBLANK(OFFSET('Raw Data'!$A$3,MATCH('Data above threshold'!$A36,'Raw Data'!$B$4:$B$185,0),MATCH('Data above threshold'!CH$4,'Raw Data'!$3:$3,0)-1)),"",OFFSET('Raw Data'!$A$3,MATCH('Data above threshold'!$A36,'Raw Data'!$B$4:$B$185,0),MATCH('Data above threshold'!CH$4,'Raw Data'!$3:$3,0)-1))</f>
        <v/>
      </c>
      <c r="CI36" s="107" t="str">
        <f aca="true">IF(ISBLANK(OFFSET('Raw Data'!$A$3,MATCH('Data above threshold'!$A36,'Raw Data'!$B$4:$B$185,0),MATCH('Data above threshold'!CI$4,'Raw Data'!$3:$3,0)-1)),"",OFFSET('Raw Data'!$A$3,MATCH('Data above threshold'!$A36,'Raw Data'!$B$4:$B$185,0),MATCH('Data above threshold'!CI$4,'Raw Data'!$3:$3,0)-1))</f>
        <v/>
      </c>
      <c r="CJ36" s="107" t="str">
        <f aca="true">IF(ISBLANK(OFFSET('Raw Data'!$A$3,MATCH('Data above threshold'!$A36,'Raw Data'!$B$4:$B$185,0),MATCH('Data above threshold'!CJ$4,'Raw Data'!$3:$3,0)-1)),"",OFFSET('Raw Data'!$A$3,MATCH('Data above threshold'!$A36,'Raw Data'!$B$4:$B$185,0),MATCH('Data above threshold'!CJ$4,'Raw Data'!$3:$3,0)-1))</f>
        <v/>
      </c>
      <c r="CK36" s="107" t="str">
        <f aca="true">IF(ISBLANK(OFFSET('Raw Data'!$A$3,MATCH('Data above threshold'!$A36,'Raw Data'!$B$4:$B$185,0),MATCH('Data above threshold'!CK$4,'Raw Data'!$3:$3,0)-1)),"",OFFSET('Raw Data'!$A$3,MATCH('Data above threshold'!$A36,'Raw Data'!$B$4:$B$185,0),MATCH('Data above threshold'!CK$4,'Raw Data'!$3:$3,0)-1))</f>
        <v/>
      </c>
      <c r="CL36" s="107" t="str">
        <f aca="true">IF(ISBLANK(OFFSET('Raw Data'!$A$3,MATCH('Data above threshold'!$A36,'Raw Data'!$B$4:$B$185,0),MATCH('Data above threshold'!CL$4,'Raw Data'!$3:$3,0)-1)),"",OFFSET('Raw Data'!$A$3,MATCH('Data above threshold'!$A36,'Raw Data'!$B$4:$B$185,0),MATCH('Data above threshold'!CL$4,'Raw Data'!$3:$3,0)-1))</f>
        <v/>
      </c>
      <c r="CM36" s="107" t="str">
        <f aca="true">IF(ISBLANK(OFFSET('Raw Data'!$A$3,MATCH('Data above threshold'!$A36,'Raw Data'!$B$4:$B$185,0),MATCH('Data above threshold'!CM$4,'Raw Data'!$3:$3,0)-1)),"",OFFSET('Raw Data'!$A$3,MATCH('Data above threshold'!$A36,'Raw Data'!$B$4:$B$185,0),MATCH('Data above threshold'!CM$4,'Raw Data'!$3:$3,0)-1))</f>
        <v/>
      </c>
      <c r="CN36" s="107" t="str">
        <f aca="true">IF(ISBLANK(OFFSET('Raw Data'!$A$3,MATCH('Data above threshold'!$A36,'Raw Data'!$B$4:$B$185,0),MATCH('Data above threshold'!CN$4,'Raw Data'!$3:$3,0)-1)),"",OFFSET('Raw Data'!$A$3,MATCH('Data above threshold'!$A36,'Raw Data'!$B$4:$B$185,0),MATCH('Data above threshold'!CN$4,'Raw Data'!$3:$3,0)-1))</f>
        <v/>
      </c>
      <c r="CO36" s="107" t="str">
        <f aca="true">IF(ISBLANK(OFFSET('Raw Data'!$A$3,MATCH('Data above threshold'!$A36,'Raw Data'!$B$4:$B$185,0),MATCH('Data above threshold'!CO$4,'Raw Data'!$3:$3,0)-1)),"",OFFSET('Raw Data'!$A$3,MATCH('Data above threshold'!$A36,'Raw Data'!$B$4:$B$185,0),MATCH('Data above threshold'!CO$4,'Raw Data'!$3:$3,0)-1))</f>
        <v/>
      </c>
      <c r="CP36" s="107" t="str">
        <f aca="true">IF(ISBLANK(OFFSET('Raw Data'!$A$3,MATCH('Data above threshold'!$A36,'Raw Data'!$B$4:$B$185,0),MATCH('Data above threshold'!CP$4,'Raw Data'!$3:$3,0)-1)),"",OFFSET('Raw Data'!$A$3,MATCH('Data above threshold'!$A36,'Raw Data'!$B$4:$B$185,0),MATCH('Data above threshold'!CP$4,'Raw Data'!$3:$3,0)-1))</f>
        <v/>
      </c>
      <c r="CQ36" s="107" t="str">
        <f aca="true">IF(ISBLANK(OFFSET('Raw Data'!$A$3,MATCH('Data above threshold'!$A36,'Raw Data'!$B$4:$B$185,0),MATCH('Data above threshold'!CQ$4,'Raw Data'!$3:$3,0)-1)),"",OFFSET('Raw Data'!$A$3,MATCH('Data above threshold'!$A36,'Raw Data'!$B$4:$B$185,0),MATCH('Data above threshold'!CQ$4,'Raw Data'!$3:$3,0)-1))</f>
        <v/>
      </c>
      <c r="CR36" s="107" t="str">
        <f aca="true">IF(ISBLANK(OFFSET('Raw Data'!$A$3,MATCH('Data above threshold'!$A36,'Raw Data'!$B$4:$B$185,0),MATCH('Data above threshold'!CR$4,'Raw Data'!$3:$3,0)-1)),"",OFFSET('Raw Data'!$A$3,MATCH('Data above threshold'!$A36,'Raw Data'!$B$4:$B$185,0),MATCH('Data above threshold'!CR$4,'Raw Data'!$3:$3,0)-1))</f>
        <v/>
      </c>
    </row>
    <row r="37" s="103" customFormat="true" ht="15.5" hidden="false" customHeight="false" outlineLevel="0" collapsed="false">
      <c r="A37" s="107" t="n">
        <v>2100</v>
      </c>
      <c r="B37" s="107" t="n">
        <v>2</v>
      </c>
      <c r="C37" s="107" t="str">
        <f aca="true">IF(ISBLANK(OFFSET('Raw Data'!$A$3,MATCH('Data above threshold'!$A37,'Raw Data'!$B$4:$B$185,0),MATCH('Data above threshold'!C$4,'Raw Data'!$3:$3,0)-1)),"",OFFSET('Raw Data'!$A$3,MATCH('Data above threshold'!$A37,'Raw Data'!$B$4:$B$185,0),MATCH('Data above threshold'!C$4,'Raw Data'!$3:$3,0)-1))</f>
        <v/>
      </c>
      <c r="D37" s="107" t="str">
        <f aca="true">IF(ISBLANK(OFFSET('Raw Data'!$A$3,MATCH('Data above threshold'!$A37,'Raw Data'!$B$4:$B$185,0),MATCH('Data above threshold'!D$4,'Raw Data'!$3:$3,0)-1)),"",OFFSET('Raw Data'!$A$3,MATCH('Data above threshold'!$A37,'Raw Data'!$B$4:$B$185,0),MATCH('Data above threshold'!D$4,'Raw Data'!$3:$3,0)-1))</f>
        <v>Strength and quality of consumer protection mechanisms / measures</v>
      </c>
      <c r="E37" s="107" t="str">
        <f aca="true">IF(ISBLANK(OFFSET('Raw Data'!$A$3,MATCH('Data above threshold'!$A37,'Raw Data'!$B$4:$B$185,0),MATCH('Data above threshold'!E$4,'Raw Data'!$3:$3,0)-1)),"",OFFSET('Raw Data'!$A$3,MATCH('Data above threshold'!$A37,'Raw Data'!$B$4:$B$185,0),MATCH('Data above threshold'!E$4,'Raw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7" s="107" t="str">
        <f aca="true">IF(ISBLANK(OFFSET('Raw Data'!$A$3,MATCH('Data above threshold'!$A37,'Raw Data'!$B$4:$B$185,0),MATCH('Data above threshold'!F$4,'Raw Data'!$3:$3,0)-1)),"",OFFSET('Raw Data'!$A$3,MATCH('Data above threshold'!$A37,'Raw Data'!$B$4:$B$185,0),MATCH('Data above threshold'!F$4,'Raw Data'!$3:$3,0)-1))</f>
        <v/>
      </c>
      <c r="G37" s="107" t="str">
        <f aca="true">IF(ISBLANK(OFFSET('Raw Data'!$A$3,MATCH('Data above threshold'!$A37,'Raw Data'!$B$4:$B$185,0),MATCH('Data above threshold'!G$4,'Raw Data'!$3:$3,0)-1)),"",OFFSET('Raw Data'!$A$3,MATCH('Data above threshold'!$A37,'Raw Data'!$B$4:$B$185,0),MATCH('Data above threshold'!G$4,'Raw Data'!$3:$3,0)-1))</f>
        <v/>
      </c>
      <c r="H37" s="107" t="str">
        <f aca="true">IF(ISBLANK(OFFSET('Raw Data'!$A$3,MATCH('Data above threshold'!$A37,'Raw Data'!$B$4:$B$185,0),MATCH('Data above threshold'!H$4,'Raw Data'!$3:$3,0)-1)),"",OFFSET('Raw Data'!$A$3,MATCH('Data above threshold'!$A37,'Raw Data'!$B$4:$B$185,0),MATCH('Data above threshold'!H$4,'Raw Data'!$3:$3,0)-1))</f>
        <v/>
      </c>
      <c r="I37" s="107" t="str">
        <f aca="true">IF(ISBLANK(OFFSET('Raw Data'!$A$3,MATCH('Data above threshold'!$A37,'Raw Data'!$B$4:$B$185,0),MATCH('Data above threshold'!I$4,'Raw Data'!$3:$3,0)-1)),"",OFFSET('Raw Data'!$A$3,MATCH('Data above threshold'!$A37,'Raw Data'!$B$4:$B$185,0),MATCH('Data above threshold'!I$4,'Raw Data'!$3:$3,0)-1))</f>
        <v/>
      </c>
      <c r="J37" s="107" t="str">
        <f aca="true">IF(ISBLANK(OFFSET('Raw Data'!$A$3,MATCH('Data above threshold'!$A37,'Raw Data'!$B$4:$B$185,0),MATCH('Data above threshold'!J$4,'Raw Data'!$3:$3,0)-1)),"",OFFSET('Raw Data'!$A$3,MATCH('Data above threshold'!$A37,'Raw Data'!$B$4:$B$185,0),MATCH('Data above threshold'!J$4,'Raw Data'!$3:$3,0)-1))</f>
        <v/>
      </c>
      <c r="K37" s="107" t="str">
        <f aca="true">IF(ISBLANK(OFFSET('Raw Data'!$A$3,MATCH('Data above threshold'!$A37,'Raw Data'!$B$4:$B$185,0),MATCH('Data above threshold'!K$4,'Raw Data'!$3:$3,0)-1)),"",OFFSET('Raw Data'!$A$3,MATCH('Data above threshold'!$A37,'Raw Data'!$B$4:$B$185,0),MATCH('Data above threshold'!K$4,'Raw Data'!$3:$3,0)-1))</f>
        <v/>
      </c>
      <c r="L37" s="107" t="str">
        <f aca="true">IF(ISBLANK(OFFSET('Raw Data'!$A$3,MATCH('Data above threshold'!$A37,'Raw Data'!$B$4:$B$185,0),MATCH('Data above threshold'!L$4,'Raw Data'!$3:$3,0)-1)),"",OFFSET('Raw Data'!$A$3,MATCH('Data above threshold'!$A37,'Raw Data'!$B$4:$B$185,0),MATCH('Data above threshold'!L$4,'Raw Data'!$3:$3,0)-1))</f>
        <v/>
      </c>
      <c r="M37" s="105" t="str">
        <f aca="false" t="array" ref="M37:M37">IFERROR(SKEW(IF(ISNUMBER(Q37:CR37),Q37:CR37,"")),"")</f>
        <v/>
      </c>
      <c r="N37" s="107"/>
      <c r="O37" s="107" t="str">
        <f aca="true">IF(ISBLANK(OFFSET('Raw Data'!$A$3,MATCH('Data above threshold'!$A37,'Raw Data'!$B$4:$B$185,0),MATCH('Data above threshold'!O$4,'Raw Data'!$3:$3,0)-1)),"",OFFSET('Raw Data'!$A$3,MATCH('Data above threshold'!$A37,'Raw Data'!$B$4:$B$185,0),MATCH('Data above threshold'!O$4,'Raw Data'!$3:$3,0)-1))</f>
        <v/>
      </c>
      <c r="P37" s="106" t="str">
        <f aca="false" t="array" ref="P37:P37">IF(B37&lt;4,"",1-IFERROR(SUM(ISNUMBER(Q37:CR37)*(1-$Q$3:$CR$3))/COUNTIF($Q$3:$CR$3,0),0))</f>
        <v/>
      </c>
      <c r="Q37" s="107" t="str">
        <f aca="true">IF(ISBLANK(OFFSET('Raw Data'!$A$3,MATCH('Data above threshold'!$A37,'Raw Data'!$B$4:$B$185,0),MATCH('Data above threshold'!Q$4,'Raw Data'!$3:$3,0)-1)),"",OFFSET('Raw Data'!$A$3,MATCH('Data above threshold'!$A37,'Raw Data'!$B$4:$B$185,0),MATCH('Data above threshold'!Q$4,'Raw Data'!$3:$3,0)-1))</f>
        <v/>
      </c>
      <c r="R37" s="107" t="str">
        <f aca="true">IF(ISBLANK(OFFSET('Raw Data'!$A$3,MATCH('Data above threshold'!$A37,'Raw Data'!$B$4:$B$185,0),MATCH('Data above threshold'!R$4,'Raw Data'!$3:$3,0)-1)),"",OFFSET('Raw Data'!$A$3,MATCH('Data above threshold'!$A37,'Raw Data'!$B$4:$B$185,0),MATCH('Data above threshold'!R$4,'Raw Data'!$3:$3,0)-1))</f>
        <v/>
      </c>
      <c r="S37" s="107" t="str">
        <f aca="true">IF(ISBLANK(OFFSET('Raw Data'!$A$3,MATCH('Data above threshold'!$A37,'Raw Data'!$B$4:$B$185,0),MATCH('Data above threshold'!S$4,'Raw Data'!$3:$3,0)-1)),"",OFFSET('Raw Data'!$A$3,MATCH('Data above threshold'!$A37,'Raw Data'!$B$4:$B$185,0),MATCH('Data above threshold'!S$4,'Raw Data'!$3:$3,0)-1))</f>
        <v/>
      </c>
      <c r="T37" s="107" t="str">
        <f aca="true">IF(ISBLANK(OFFSET('Raw Data'!$A$3,MATCH('Data above threshold'!$A37,'Raw Data'!$B$4:$B$185,0),MATCH('Data above threshold'!T$4,'Raw Data'!$3:$3,0)-1)),"",OFFSET('Raw Data'!$A$3,MATCH('Data above threshold'!$A37,'Raw Data'!$B$4:$B$185,0),MATCH('Data above threshold'!T$4,'Raw Data'!$3:$3,0)-1))</f>
        <v/>
      </c>
      <c r="U37" s="107" t="str">
        <f aca="true">IF(ISBLANK(OFFSET('Raw Data'!$A$3,MATCH('Data above threshold'!$A37,'Raw Data'!$B$4:$B$185,0),MATCH('Data above threshold'!U$4,'Raw Data'!$3:$3,0)-1)),"",OFFSET('Raw Data'!$A$3,MATCH('Data above threshold'!$A37,'Raw Data'!$B$4:$B$185,0),MATCH('Data above threshold'!U$4,'Raw Data'!$3:$3,0)-1))</f>
        <v/>
      </c>
      <c r="V37" s="107" t="str">
        <f aca="true">IF(ISBLANK(OFFSET('Raw Data'!$A$3,MATCH('Data above threshold'!$A37,'Raw Data'!$B$4:$B$185,0),MATCH('Data above threshold'!V$4,'Raw Data'!$3:$3,0)-1)),"",OFFSET('Raw Data'!$A$3,MATCH('Data above threshold'!$A37,'Raw Data'!$B$4:$B$185,0),MATCH('Data above threshold'!V$4,'Raw Data'!$3:$3,0)-1))</f>
        <v/>
      </c>
      <c r="W37" s="107" t="str">
        <f aca="true">IF(ISBLANK(OFFSET('Raw Data'!$A$3,MATCH('Data above threshold'!$A37,'Raw Data'!$B$4:$B$185,0),MATCH('Data above threshold'!W$4,'Raw Data'!$3:$3,0)-1)),"",OFFSET('Raw Data'!$A$3,MATCH('Data above threshold'!$A37,'Raw Data'!$B$4:$B$185,0),MATCH('Data above threshold'!W$4,'Raw Data'!$3:$3,0)-1))</f>
        <v/>
      </c>
      <c r="X37" s="107" t="str">
        <f aca="true">IF(ISBLANK(OFFSET('Raw Data'!$A$3,MATCH('Data above threshold'!$A37,'Raw Data'!$B$4:$B$185,0),MATCH('Data above threshold'!X$4,'Raw Data'!$3:$3,0)-1)),"",OFFSET('Raw Data'!$A$3,MATCH('Data above threshold'!$A37,'Raw Data'!$B$4:$B$185,0),MATCH('Data above threshold'!X$4,'Raw Data'!$3:$3,0)-1))</f>
        <v/>
      </c>
      <c r="Y37" s="107" t="str">
        <f aca="true">IF(ISBLANK(OFFSET('Raw Data'!$A$3,MATCH('Data above threshold'!$A37,'Raw Data'!$B$4:$B$185,0),MATCH('Data above threshold'!Y$4,'Raw Data'!$3:$3,0)-1)),"",OFFSET('Raw Data'!$A$3,MATCH('Data above threshold'!$A37,'Raw Data'!$B$4:$B$185,0),MATCH('Data above threshold'!Y$4,'Raw Data'!$3:$3,0)-1))</f>
        <v/>
      </c>
      <c r="Z37" s="107" t="str">
        <f aca="true">IF(ISBLANK(OFFSET('Raw Data'!$A$3,MATCH('Data above threshold'!$A37,'Raw Data'!$B$4:$B$185,0),MATCH('Data above threshold'!Z$4,'Raw Data'!$3:$3,0)-1)),"",OFFSET('Raw Data'!$A$3,MATCH('Data above threshold'!$A37,'Raw Data'!$B$4:$B$185,0),MATCH('Data above threshold'!Z$4,'Raw Data'!$3:$3,0)-1))</f>
        <v/>
      </c>
      <c r="AA37" s="107" t="str">
        <f aca="true">IF(ISBLANK(OFFSET('Raw Data'!$A$3,MATCH('Data above threshold'!$A37,'Raw Data'!$B$4:$B$185,0),MATCH('Data above threshold'!AA$4,'Raw Data'!$3:$3,0)-1)),"",OFFSET('Raw Data'!$A$3,MATCH('Data above threshold'!$A37,'Raw Data'!$B$4:$B$185,0),MATCH('Data above threshold'!AA$4,'Raw Data'!$3:$3,0)-1))</f>
        <v/>
      </c>
      <c r="AB37" s="107" t="str">
        <f aca="true">IF(ISBLANK(OFFSET('Raw Data'!$A$3,MATCH('Data above threshold'!$A37,'Raw Data'!$B$4:$B$185,0),MATCH('Data above threshold'!AB$4,'Raw Data'!$3:$3,0)-1)),"",OFFSET('Raw Data'!$A$3,MATCH('Data above threshold'!$A37,'Raw Data'!$B$4:$B$185,0),MATCH('Data above threshold'!AB$4,'Raw Data'!$3:$3,0)-1))</f>
        <v/>
      </c>
      <c r="AC37" s="107" t="str">
        <f aca="true">IF(ISBLANK(OFFSET('Raw Data'!$A$3,MATCH('Data above threshold'!$A37,'Raw Data'!$B$4:$B$185,0),MATCH('Data above threshold'!AC$4,'Raw Data'!$3:$3,0)-1)),"",OFFSET('Raw Data'!$A$3,MATCH('Data above threshold'!$A37,'Raw Data'!$B$4:$B$185,0),MATCH('Data above threshold'!AC$4,'Raw Data'!$3:$3,0)-1))</f>
        <v/>
      </c>
      <c r="AD37" s="107" t="str">
        <f aca="true">IF(ISBLANK(OFFSET('Raw Data'!$A$3,MATCH('Data above threshold'!$A37,'Raw Data'!$B$4:$B$185,0),MATCH('Data above threshold'!AD$4,'Raw Data'!$3:$3,0)-1)),"",OFFSET('Raw Data'!$A$3,MATCH('Data above threshold'!$A37,'Raw Data'!$B$4:$B$185,0),MATCH('Data above threshold'!AD$4,'Raw Data'!$3:$3,0)-1))</f>
        <v/>
      </c>
      <c r="AE37" s="107" t="str">
        <f aca="true">IF(ISBLANK(OFFSET('Raw Data'!$A$3,MATCH('Data above threshold'!$A37,'Raw Data'!$B$4:$B$185,0),MATCH('Data above threshold'!AE$4,'Raw Data'!$3:$3,0)-1)),"",OFFSET('Raw Data'!$A$3,MATCH('Data above threshold'!$A37,'Raw Data'!$B$4:$B$185,0),MATCH('Data above threshold'!AE$4,'Raw Data'!$3:$3,0)-1))</f>
        <v/>
      </c>
      <c r="AF37" s="107" t="str">
        <f aca="true">IF(ISBLANK(OFFSET('Raw Data'!$A$3,MATCH('Data above threshold'!$A37,'Raw Data'!$B$4:$B$185,0),MATCH('Data above threshold'!AF$4,'Raw Data'!$3:$3,0)-1)),"",OFFSET('Raw Data'!$A$3,MATCH('Data above threshold'!$A37,'Raw Data'!$B$4:$B$185,0),MATCH('Data above threshold'!AF$4,'Raw Data'!$3:$3,0)-1))</f>
        <v/>
      </c>
      <c r="AG37" s="107" t="str">
        <f aca="true">IF(ISBLANK(OFFSET('Raw Data'!$A$3,MATCH('Data above threshold'!$A37,'Raw Data'!$B$4:$B$185,0),MATCH('Data above threshold'!AG$4,'Raw Data'!$3:$3,0)-1)),"",OFFSET('Raw Data'!$A$3,MATCH('Data above threshold'!$A37,'Raw Data'!$B$4:$B$185,0),MATCH('Data above threshold'!AG$4,'Raw Data'!$3:$3,0)-1))</f>
        <v/>
      </c>
      <c r="AH37" s="107" t="str">
        <f aca="true">IF(ISBLANK(OFFSET('Raw Data'!$A$3,MATCH('Data above threshold'!$A37,'Raw Data'!$B$4:$B$185,0),MATCH('Data above threshold'!AH$4,'Raw Data'!$3:$3,0)-1)),"",OFFSET('Raw Data'!$A$3,MATCH('Data above threshold'!$A37,'Raw Data'!$B$4:$B$185,0),MATCH('Data above threshold'!AH$4,'Raw Data'!$3:$3,0)-1))</f>
        <v/>
      </c>
      <c r="AI37" s="107" t="str">
        <f aca="true">IF(ISBLANK(OFFSET('Raw Data'!$A$3,MATCH('Data above threshold'!$A37,'Raw Data'!$B$4:$B$185,0),MATCH('Data above threshold'!AI$4,'Raw Data'!$3:$3,0)-1)),"",OFFSET('Raw Data'!$A$3,MATCH('Data above threshold'!$A37,'Raw Data'!$B$4:$B$185,0),MATCH('Data above threshold'!AI$4,'Raw Data'!$3:$3,0)-1))</f>
        <v/>
      </c>
      <c r="AJ37" s="107" t="str">
        <f aca="true">IF(ISBLANK(OFFSET('Raw Data'!$A$3,MATCH('Data above threshold'!$A37,'Raw Data'!$B$4:$B$185,0),MATCH('Data above threshold'!AJ$4,'Raw Data'!$3:$3,0)-1)),"",OFFSET('Raw Data'!$A$3,MATCH('Data above threshold'!$A37,'Raw Data'!$B$4:$B$185,0),MATCH('Data above threshold'!AJ$4,'Raw Data'!$3:$3,0)-1))</f>
        <v/>
      </c>
      <c r="AK37" s="107" t="str">
        <f aca="true">IF(ISBLANK(OFFSET('Raw Data'!$A$3,MATCH('Data above threshold'!$A37,'Raw Data'!$B$4:$B$185,0),MATCH('Data above threshold'!AK$4,'Raw Data'!$3:$3,0)-1)),"",OFFSET('Raw Data'!$A$3,MATCH('Data above threshold'!$A37,'Raw Data'!$B$4:$B$185,0),MATCH('Data above threshold'!AK$4,'Raw Data'!$3:$3,0)-1))</f>
        <v/>
      </c>
      <c r="AL37" s="107" t="str">
        <f aca="true">IF(ISBLANK(OFFSET('Raw Data'!$A$3,MATCH('Data above threshold'!$A37,'Raw Data'!$B$4:$B$185,0),MATCH('Data above threshold'!AL$4,'Raw Data'!$3:$3,0)-1)),"",OFFSET('Raw Data'!$A$3,MATCH('Data above threshold'!$A37,'Raw Data'!$B$4:$B$185,0),MATCH('Data above threshold'!AL$4,'Raw Data'!$3:$3,0)-1))</f>
        <v/>
      </c>
      <c r="AM37" s="107" t="str">
        <f aca="true">IF(ISBLANK(OFFSET('Raw Data'!$A$3,MATCH('Data above threshold'!$A37,'Raw Data'!$B$4:$B$185,0),MATCH('Data above threshold'!AM$4,'Raw Data'!$3:$3,0)-1)),"",OFFSET('Raw Data'!$A$3,MATCH('Data above threshold'!$A37,'Raw Data'!$B$4:$B$185,0),MATCH('Data above threshold'!AM$4,'Raw Data'!$3:$3,0)-1))</f>
        <v/>
      </c>
      <c r="AN37" s="107" t="str">
        <f aca="true">IF(ISBLANK(OFFSET('Raw Data'!$A$3,MATCH('Data above threshold'!$A37,'Raw Data'!$B$4:$B$185,0),MATCH('Data above threshold'!AN$4,'Raw Data'!$3:$3,0)-1)),"",OFFSET('Raw Data'!$A$3,MATCH('Data above threshold'!$A37,'Raw Data'!$B$4:$B$185,0),MATCH('Data above threshold'!AN$4,'Raw Data'!$3:$3,0)-1))</f>
        <v/>
      </c>
      <c r="AO37" s="107" t="str">
        <f aca="true">IF(ISBLANK(OFFSET('Raw Data'!$A$3,MATCH('Data above threshold'!$A37,'Raw Data'!$B$4:$B$185,0),MATCH('Data above threshold'!AO$4,'Raw Data'!$3:$3,0)-1)),"",OFFSET('Raw Data'!$A$3,MATCH('Data above threshold'!$A37,'Raw Data'!$B$4:$B$185,0),MATCH('Data above threshold'!AO$4,'Raw Data'!$3:$3,0)-1))</f>
        <v/>
      </c>
      <c r="AP37" s="107" t="str">
        <f aca="true">IF(ISBLANK(OFFSET('Raw Data'!$A$3,MATCH('Data above threshold'!$A37,'Raw Data'!$B$4:$B$185,0),MATCH('Data above threshold'!AP$4,'Raw Data'!$3:$3,0)-1)),"",OFFSET('Raw Data'!$A$3,MATCH('Data above threshold'!$A37,'Raw Data'!$B$4:$B$185,0),MATCH('Data above threshold'!AP$4,'Raw Data'!$3:$3,0)-1))</f>
        <v/>
      </c>
      <c r="AQ37" s="107" t="str">
        <f aca="true">IF(ISBLANK(OFFSET('Raw Data'!$A$3,MATCH('Data above threshold'!$A37,'Raw Data'!$B$4:$B$185,0),MATCH('Data above threshold'!AQ$4,'Raw Data'!$3:$3,0)-1)),"",OFFSET('Raw Data'!$A$3,MATCH('Data above threshold'!$A37,'Raw Data'!$B$4:$B$185,0),MATCH('Data above threshold'!AQ$4,'Raw Data'!$3:$3,0)-1))</f>
        <v/>
      </c>
      <c r="AR37" s="107" t="str">
        <f aca="true">IF(ISBLANK(OFFSET('Raw Data'!$A$3,MATCH('Data above threshold'!$A37,'Raw Data'!$B$4:$B$185,0),MATCH('Data above threshold'!AR$4,'Raw Data'!$3:$3,0)-1)),"",OFFSET('Raw Data'!$A$3,MATCH('Data above threshold'!$A37,'Raw Data'!$B$4:$B$185,0),MATCH('Data above threshold'!AR$4,'Raw Data'!$3:$3,0)-1))</f>
        <v/>
      </c>
      <c r="AS37" s="107" t="str">
        <f aca="true">IF(ISBLANK(OFFSET('Raw Data'!$A$3,MATCH('Data above threshold'!$A37,'Raw Data'!$B$4:$B$185,0),MATCH('Data above threshold'!AS$4,'Raw Data'!$3:$3,0)-1)),"",OFFSET('Raw Data'!$A$3,MATCH('Data above threshold'!$A37,'Raw Data'!$B$4:$B$185,0),MATCH('Data above threshold'!AS$4,'Raw Data'!$3:$3,0)-1))</f>
        <v/>
      </c>
      <c r="AT37" s="107" t="str">
        <f aca="true">IF(ISBLANK(OFFSET('Raw Data'!$A$3,MATCH('Data above threshold'!$A37,'Raw Data'!$B$4:$B$185,0),MATCH('Data above threshold'!AT$4,'Raw Data'!$3:$3,0)-1)),"",OFFSET('Raw Data'!$A$3,MATCH('Data above threshold'!$A37,'Raw Data'!$B$4:$B$185,0),MATCH('Data above threshold'!AT$4,'Raw Data'!$3:$3,0)-1))</f>
        <v/>
      </c>
      <c r="AU37" s="107" t="str">
        <f aca="true">IF(ISBLANK(OFFSET('Raw Data'!$A$3,MATCH('Data above threshold'!$A37,'Raw Data'!$B$4:$B$185,0),MATCH('Data above threshold'!AU$4,'Raw Data'!$3:$3,0)-1)),"",OFFSET('Raw Data'!$A$3,MATCH('Data above threshold'!$A37,'Raw Data'!$B$4:$B$185,0),MATCH('Data above threshold'!AU$4,'Raw Data'!$3:$3,0)-1))</f>
        <v/>
      </c>
      <c r="AV37" s="107" t="str">
        <f aca="true">IF(ISBLANK(OFFSET('Raw Data'!$A$3,MATCH('Data above threshold'!$A37,'Raw Data'!$B$4:$B$185,0),MATCH('Data above threshold'!AV$4,'Raw Data'!$3:$3,0)-1)),"",OFFSET('Raw Data'!$A$3,MATCH('Data above threshold'!$A37,'Raw Data'!$B$4:$B$185,0),MATCH('Data above threshold'!AV$4,'Raw Data'!$3:$3,0)-1))</f>
        <v/>
      </c>
      <c r="AW37" s="107" t="str">
        <f aca="true">IF(ISBLANK(OFFSET('Raw Data'!$A$3,MATCH('Data above threshold'!$A37,'Raw Data'!$B$4:$B$185,0),MATCH('Data above threshold'!AW$4,'Raw Data'!$3:$3,0)-1)),"",OFFSET('Raw Data'!$A$3,MATCH('Data above threshold'!$A37,'Raw Data'!$B$4:$B$185,0),MATCH('Data above threshold'!AW$4,'Raw Data'!$3:$3,0)-1))</f>
        <v/>
      </c>
      <c r="AX37" s="107" t="str">
        <f aca="true">IF(ISBLANK(OFFSET('Raw Data'!$A$3,MATCH('Data above threshold'!$A37,'Raw Data'!$B$4:$B$185,0),MATCH('Data above threshold'!AX$4,'Raw Data'!$3:$3,0)-1)),"",OFFSET('Raw Data'!$A$3,MATCH('Data above threshold'!$A37,'Raw Data'!$B$4:$B$185,0),MATCH('Data above threshold'!AX$4,'Raw Data'!$3:$3,0)-1))</f>
        <v/>
      </c>
      <c r="AY37" s="107" t="str">
        <f aca="true">IF(ISBLANK(OFFSET('Raw Data'!$A$3,MATCH('Data above threshold'!$A37,'Raw Data'!$B$4:$B$185,0),MATCH('Data above threshold'!AY$4,'Raw Data'!$3:$3,0)-1)),"",OFFSET('Raw Data'!$A$3,MATCH('Data above threshold'!$A37,'Raw Data'!$B$4:$B$185,0),MATCH('Data above threshold'!AY$4,'Raw Data'!$3:$3,0)-1))</f>
        <v/>
      </c>
      <c r="AZ37" s="107" t="str">
        <f aca="true">IF(ISBLANK(OFFSET('Raw Data'!$A$3,MATCH('Data above threshold'!$A37,'Raw Data'!$B$4:$B$185,0),MATCH('Data above threshold'!AZ$4,'Raw Data'!$3:$3,0)-1)),"",OFFSET('Raw Data'!$A$3,MATCH('Data above threshold'!$A37,'Raw Data'!$B$4:$B$185,0),MATCH('Data above threshold'!AZ$4,'Raw Data'!$3:$3,0)-1))</f>
        <v/>
      </c>
      <c r="BA37" s="107" t="str">
        <f aca="true">IF(ISBLANK(OFFSET('Raw Data'!$A$3,MATCH('Data above threshold'!$A37,'Raw Data'!$B$4:$B$185,0),MATCH('Data above threshold'!BA$4,'Raw Data'!$3:$3,0)-1)),"",OFFSET('Raw Data'!$A$3,MATCH('Data above threshold'!$A37,'Raw Data'!$B$4:$B$185,0),MATCH('Data above threshold'!BA$4,'Raw Data'!$3:$3,0)-1))</f>
        <v/>
      </c>
      <c r="BB37" s="107" t="str">
        <f aca="true">IF(ISBLANK(OFFSET('Raw Data'!$A$3,MATCH('Data above threshold'!$A37,'Raw Data'!$B$4:$B$185,0),MATCH('Data above threshold'!BB$4,'Raw Data'!$3:$3,0)-1)),"",OFFSET('Raw Data'!$A$3,MATCH('Data above threshold'!$A37,'Raw Data'!$B$4:$B$185,0),MATCH('Data above threshold'!BB$4,'Raw Data'!$3:$3,0)-1))</f>
        <v/>
      </c>
      <c r="BC37" s="107" t="str">
        <f aca="true">IF(ISBLANK(OFFSET('Raw Data'!$A$3,MATCH('Data above threshold'!$A37,'Raw Data'!$B$4:$B$185,0),MATCH('Data above threshold'!BC$4,'Raw Data'!$3:$3,0)-1)),"",OFFSET('Raw Data'!$A$3,MATCH('Data above threshold'!$A37,'Raw Data'!$B$4:$B$185,0),MATCH('Data above threshold'!BC$4,'Raw Data'!$3:$3,0)-1))</f>
        <v/>
      </c>
      <c r="BD37" s="107" t="str">
        <f aca="true">IF(ISBLANK(OFFSET('Raw Data'!$A$3,MATCH('Data above threshold'!$A37,'Raw Data'!$B$4:$B$185,0),MATCH('Data above threshold'!BD$4,'Raw Data'!$3:$3,0)-1)),"",OFFSET('Raw Data'!$A$3,MATCH('Data above threshold'!$A37,'Raw Data'!$B$4:$B$185,0),MATCH('Data above threshold'!BD$4,'Raw Data'!$3:$3,0)-1))</f>
        <v/>
      </c>
      <c r="BE37" s="107" t="str">
        <f aca="true">IF(ISBLANK(OFFSET('Raw Data'!$A$3,MATCH('Data above threshold'!$A37,'Raw Data'!$B$4:$B$185,0),MATCH('Data above threshold'!BE$4,'Raw Data'!$3:$3,0)-1)),"",OFFSET('Raw Data'!$A$3,MATCH('Data above threshold'!$A37,'Raw Data'!$B$4:$B$185,0),MATCH('Data above threshold'!BE$4,'Raw Data'!$3:$3,0)-1))</f>
        <v/>
      </c>
      <c r="BF37" s="107" t="str">
        <f aca="true">IF(ISBLANK(OFFSET('Raw Data'!$A$3,MATCH('Data above threshold'!$A37,'Raw Data'!$B$4:$B$185,0),MATCH('Data above threshold'!BF$4,'Raw Data'!$3:$3,0)-1)),"",OFFSET('Raw Data'!$A$3,MATCH('Data above threshold'!$A37,'Raw Data'!$B$4:$B$185,0),MATCH('Data above threshold'!BF$4,'Raw Data'!$3:$3,0)-1))</f>
        <v/>
      </c>
      <c r="BG37" s="107" t="str">
        <f aca="true">IF(ISBLANK(OFFSET('Raw Data'!$A$3,MATCH('Data above threshold'!$A37,'Raw Data'!$B$4:$B$185,0),MATCH('Data above threshold'!BG$4,'Raw Data'!$3:$3,0)-1)),"",OFFSET('Raw Data'!$A$3,MATCH('Data above threshold'!$A37,'Raw Data'!$B$4:$B$185,0),MATCH('Data above threshold'!BG$4,'Raw Data'!$3:$3,0)-1))</f>
        <v/>
      </c>
      <c r="BH37" s="107" t="str">
        <f aca="true">IF(ISBLANK(OFFSET('Raw Data'!$A$3,MATCH('Data above threshold'!$A37,'Raw Data'!$B$4:$B$185,0),MATCH('Data above threshold'!BH$4,'Raw Data'!$3:$3,0)-1)),"",OFFSET('Raw Data'!$A$3,MATCH('Data above threshold'!$A37,'Raw Data'!$B$4:$B$185,0),MATCH('Data above threshold'!BH$4,'Raw Data'!$3:$3,0)-1))</f>
        <v/>
      </c>
      <c r="BI37" s="107" t="str">
        <f aca="true">IF(ISBLANK(OFFSET('Raw Data'!$A$3,MATCH('Data above threshold'!$A37,'Raw Data'!$B$4:$B$185,0),MATCH('Data above threshold'!BI$4,'Raw Data'!$3:$3,0)-1)),"",OFFSET('Raw Data'!$A$3,MATCH('Data above threshold'!$A37,'Raw Data'!$B$4:$B$185,0),MATCH('Data above threshold'!BI$4,'Raw Data'!$3:$3,0)-1))</f>
        <v/>
      </c>
      <c r="BJ37" s="107" t="str">
        <f aca="true">IF(ISBLANK(OFFSET('Raw Data'!$A$3,MATCH('Data above threshold'!$A37,'Raw Data'!$B$4:$B$185,0),MATCH('Data above threshold'!BJ$4,'Raw Data'!$3:$3,0)-1)),"",OFFSET('Raw Data'!$A$3,MATCH('Data above threshold'!$A37,'Raw Data'!$B$4:$B$185,0),MATCH('Data above threshold'!BJ$4,'Raw Data'!$3:$3,0)-1))</f>
        <v/>
      </c>
      <c r="BK37" s="107" t="str">
        <f aca="true">IF(ISBLANK(OFFSET('Raw Data'!$A$3,MATCH('Data above threshold'!$A37,'Raw Data'!$B$4:$B$185,0),MATCH('Data above threshold'!BK$4,'Raw Data'!$3:$3,0)-1)),"",OFFSET('Raw Data'!$A$3,MATCH('Data above threshold'!$A37,'Raw Data'!$B$4:$B$185,0),MATCH('Data above threshold'!BK$4,'Raw Data'!$3:$3,0)-1))</f>
        <v/>
      </c>
      <c r="BL37" s="107" t="str">
        <f aca="true">IF(ISBLANK(OFFSET('Raw Data'!$A$3,MATCH('Data above threshold'!$A37,'Raw Data'!$B$4:$B$185,0),MATCH('Data above threshold'!BL$4,'Raw Data'!$3:$3,0)-1)),"",OFFSET('Raw Data'!$A$3,MATCH('Data above threshold'!$A37,'Raw Data'!$B$4:$B$185,0),MATCH('Data above threshold'!BL$4,'Raw Data'!$3:$3,0)-1))</f>
        <v/>
      </c>
      <c r="BM37" s="107" t="str">
        <f aca="true">IF(ISBLANK(OFFSET('Raw Data'!$A$3,MATCH('Data above threshold'!$A37,'Raw Data'!$B$4:$B$185,0),MATCH('Data above threshold'!BM$4,'Raw Data'!$3:$3,0)-1)),"",OFFSET('Raw Data'!$A$3,MATCH('Data above threshold'!$A37,'Raw Data'!$B$4:$B$185,0),MATCH('Data above threshold'!BM$4,'Raw Data'!$3:$3,0)-1))</f>
        <v/>
      </c>
      <c r="BN37" s="107" t="str">
        <f aca="true">IF(ISBLANK(OFFSET('Raw Data'!$A$3,MATCH('Data above threshold'!$A37,'Raw Data'!$B$4:$B$185,0),MATCH('Data above threshold'!BN$4,'Raw Data'!$3:$3,0)-1)),"",OFFSET('Raw Data'!$A$3,MATCH('Data above threshold'!$A37,'Raw Data'!$B$4:$B$185,0),MATCH('Data above threshold'!BN$4,'Raw Data'!$3:$3,0)-1))</f>
        <v/>
      </c>
      <c r="BO37" s="107" t="str">
        <f aca="true">IF(ISBLANK(OFFSET('Raw Data'!$A$3,MATCH('Data above threshold'!$A37,'Raw Data'!$B$4:$B$185,0),MATCH('Data above threshold'!BO$4,'Raw Data'!$3:$3,0)-1)),"",OFFSET('Raw Data'!$A$3,MATCH('Data above threshold'!$A37,'Raw Data'!$B$4:$B$185,0),MATCH('Data above threshold'!BO$4,'Raw Data'!$3:$3,0)-1))</f>
        <v/>
      </c>
      <c r="BP37" s="107" t="str">
        <f aca="true">IF(ISBLANK(OFFSET('Raw Data'!$A$3,MATCH('Data above threshold'!$A37,'Raw Data'!$B$4:$B$185,0),MATCH('Data above threshold'!BP$4,'Raw Data'!$3:$3,0)-1)),"",OFFSET('Raw Data'!$A$3,MATCH('Data above threshold'!$A37,'Raw Data'!$B$4:$B$185,0),MATCH('Data above threshold'!BP$4,'Raw Data'!$3:$3,0)-1))</f>
        <v/>
      </c>
      <c r="BQ37" s="107" t="str">
        <f aca="true">IF(ISBLANK(OFFSET('Raw Data'!$A$3,MATCH('Data above threshold'!$A37,'Raw Data'!$B$4:$B$185,0),MATCH('Data above threshold'!BQ$4,'Raw Data'!$3:$3,0)-1)),"",OFFSET('Raw Data'!$A$3,MATCH('Data above threshold'!$A37,'Raw Data'!$B$4:$B$185,0),MATCH('Data above threshold'!BQ$4,'Raw Data'!$3:$3,0)-1))</f>
        <v/>
      </c>
      <c r="BR37" s="107" t="str">
        <f aca="true">IF(ISBLANK(OFFSET('Raw Data'!$A$3,MATCH('Data above threshold'!$A37,'Raw Data'!$B$4:$B$185,0),MATCH('Data above threshold'!BR$4,'Raw Data'!$3:$3,0)-1)),"",OFFSET('Raw Data'!$A$3,MATCH('Data above threshold'!$A37,'Raw Data'!$B$4:$B$185,0),MATCH('Data above threshold'!BR$4,'Raw Data'!$3:$3,0)-1))</f>
        <v/>
      </c>
      <c r="BS37" s="107" t="str">
        <f aca="true">IF(ISBLANK(OFFSET('Raw Data'!$A$3,MATCH('Data above threshold'!$A37,'Raw Data'!$B$4:$B$185,0),MATCH('Data above threshold'!BS$4,'Raw Data'!$3:$3,0)-1)),"",OFFSET('Raw Data'!$A$3,MATCH('Data above threshold'!$A37,'Raw Data'!$B$4:$B$185,0),MATCH('Data above threshold'!BS$4,'Raw Data'!$3:$3,0)-1))</f>
        <v/>
      </c>
      <c r="BT37" s="107" t="str">
        <f aca="true">IF(ISBLANK(OFFSET('Raw Data'!$A$3,MATCH('Data above threshold'!$A37,'Raw Data'!$B$4:$B$185,0),MATCH('Data above threshold'!BT$4,'Raw Data'!$3:$3,0)-1)),"",OFFSET('Raw Data'!$A$3,MATCH('Data above threshold'!$A37,'Raw Data'!$B$4:$B$185,0),MATCH('Data above threshold'!BT$4,'Raw Data'!$3:$3,0)-1))</f>
        <v/>
      </c>
      <c r="BU37" s="107" t="str">
        <f aca="true">IF(ISBLANK(OFFSET('Raw Data'!$A$3,MATCH('Data above threshold'!$A37,'Raw Data'!$B$4:$B$185,0),MATCH('Data above threshold'!BU$4,'Raw Data'!$3:$3,0)-1)),"",OFFSET('Raw Data'!$A$3,MATCH('Data above threshold'!$A37,'Raw Data'!$B$4:$B$185,0),MATCH('Data above threshold'!BU$4,'Raw Data'!$3:$3,0)-1))</f>
        <v/>
      </c>
      <c r="BV37" s="107" t="str">
        <f aca="true">IF(ISBLANK(OFFSET('Raw Data'!$A$3,MATCH('Data above threshold'!$A37,'Raw Data'!$B$4:$B$185,0),MATCH('Data above threshold'!BV$4,'Raw Data'!$3:$3,0)-1)),"",OFFSET('Raw Data'!$A$3,MATCH('Data above threshold'!$A37,'Raw Data'!$B$4:$B$185,0),MATCH('Data above threshold'!BV$4,'Raw Data'!$3:$3,0)-1))</f>
        <v/>
      </c>
      <c r="BW37" s="107" t="str">
        <f aca="true">IF(ISBLANK(OFFSET('Raw Data'!$A$3,MATCH('Data above threshold'!$A37,'Raw Data'!$B$4:$B$185,0),MATCH('Data above threshold'!BW$4,'Raw Data'!$3:$3,0)-1)),"",OFFSET('Raw Data'!$A$3,MATCH('Data above threshold'!$A37,'Raw Data'!$B$4:$B$185,0),MATCH('Data above threshold'!BW$4,'Raw Data'!$3:$3,0)-1))</f>
        <v/>
      </c>
      <c r="BX37" s="107" t="str">
        <f aca="true">IF(ISBLANK(OFFSET('Raw Data'!$A$3,MATCH('Data above threshold'!$A37,'Raw Data'!$B$4:$B$185,0),MATCH('Data above threshold'!BX$4,'Raw Data'!$3:$3,0)-1)),"",OFFSET('Raw Data'!$A$3,MATCH('Data above threshold'!$A37,'Raw Data'!$B$4:$B$185,0),MATCH('Data above threshold'!BX$4,'Raw Data'!$3:$3,0)-1))</f>
        <v/>
      </c>
      <c r="BY37" s="107" t="str">
        <f aca="true">IF(ISBLANK(OFFSET('Raw Data'!$A$3,MATCH('Data above threshold'!$A37,'Raw Data'!$B$4:$B$185,0),MATCH('Data above threshold'!BY$4,'Raw Data'!$3:$3,0)-1)),"",OFFSET('Raw Data'!$A$3,MATCH('Data above threshold'!$A37,'Raw Data'!$B$4:$B$185,0),MATCH('Data above threshold'!BY$4,'Raw Data'!$3:$3,0)-1))</f>
        <v/>
      </c>
      <c r="BZ37" s="107" t="str">
        <f aca="true">IF(ISBLANK(OFFSET('Raw Data'!$A$3,MATCH('Data above threshold'!$A37,'Raw Data'!$B$4:$B$185,0),MATCH('Data above threshold'!BZ$4,'Raw Data'!$3:$3,0)-1)),"",OFFSET('Raw Data'!$A$3,MATCH('Data above threshold'!$A37,'Raw Data'!$B$4:$B$185,0),MATCH('Data above threshold'!BZ$4,'Raw Data'!$3:$3,0)-1))</f>
        <v/>
      </c>
      <c r="CA37" s="107" t="str">
        <f aca="true">IF(ISBLANK(OFFSET('Raw Data'!$A$3,MATCH('Data above threshold'!$A37,'Raw Data'!$B$4:$B$185,0),MATCH('Data above threshold'!CA$4,'Raw Data'!$3:$3,0)-1)),"",OFFSET('Raw Data'!$A$3,MATCH('Data above threshold'!$A37,'Raw Data'!$B$4:$B$185,0),MATCH('Data above threshold'!CA$4,'Raw Data'!$3:$3,0)-1))</f>
        <v/>
      </c>
      <c r="CB37" s="107" t="str">
        <f aca="true">IF(ISBLANK(OFFSET('Raw Data'!$A$3,MATCH('Data above threshold'!$A37,'Raw Data'!$B$4:$B$185,0),MATCH('Data above threshold'!CB$4,'Raw Data'!$3:$3,0)-1)),"",OFFSET('Raw Data'!$A$3,MATCH('Data above threshold'!$A37,'Raw Data'!$B$4:$B$185,0),MATCH('Data above threshold'!CB$4,'Raw Data'!$3:$3,0)-1))</f>
        <v/>
      </c>
      <c r="CC37" s="107" t="str">
        <f aca="true">IF(ISBLANK(OFFSET('Raw Data'!$A$3,MATCH('Data above threshold'!$A37,'Raw Data'!$B$4:$B$185,0),MATCH('Data above threshold'!CC$4,'Raw Data'!$3:$3,0)-1)),"",OFFSET('Raw Data'!$A$3,MATCH('Data above threshold'!$A37,'Raw Data'!$B$4:$B$185,0),MATCH('Data above threshold'!CC$4,'Raw Data'!$3:$3,0)-1))</f>
        <v/>
      </c>
      <c r="CD37" s="107" t="str">
        <f aca="true">IF(ISBLANK(OFFSET('Raw Data'!$A$3,MATCH('Data above threshold'!$A37,'Raw Data'!$B$4:$B$185,0),MATCH('Data above threshold'!CD$4,'Raw Data'!$3:$3,0)-1)),"",OFFSET('Raw Data'!$A$3,MATCH('Data above threshold'!$A37,'Raw Data'!$B$4:$B$185,0),MATCH('Data above threshold'!CD$4,'Raw Data'!$3:$3,0)-1))</f>
        <v/>
      </c>
      <c r="CE37" s="107" t="str">
        <f aca="true">IF(ISBLANK(OFFSET('Raw Data'!$A$3,MATCH('Data above threshold'!$A37,'Raw Data'!$B$4:$B$185,0),MATCH('Data above threshold'!CE$4,'Raw Data'!$3:$3,0)-1)),"",OFFSET('Raw Data'!$A$3,MATCH('Data above threshold'!$A37,'Raw Data'!$B$4:$B$185,0),MATCH('Data above threshold'!CE$4,'Raw Data'!$3:$3,0)-1))</f>
        <v/>
      </c>
      <c r="CF37" s="107" t="str">
        <f aca="true">IF(ISBLANK(OFFSET('Raw Data'!$A$3,MATCH('Data above threshold'!$A37,'Raw Data'!$B$4:$B$185,0),MATCH('Data above threshold'!CF$4,'Raw Data'!$3:$3,0)-1)),"",OFFSET('Raw Data'!$A$3,MATCH('Data above threshold'!$A37,'Raw Data'!$B$4:$B$185,0),MATCH('Data above threshold'!CF$4,'Raw Data'!$3:$3,0)-1))</f>
        <v/>
      </c>
      <c r="CG37" s="107" t="str">
        <f aca="true">IF(ISBLANK(OFFSET('Raw Data'!$A$3,MATCH('Data above threshold'!$A37,'Raw Data'!$B$4:$B$185,0),MATCH('Data above threshold'!CG$4,'Raw Data'!$3:$3,0)-1)),"",OFFSET('Raw Data'!$A$3,MATCH('Data above threshold'!$A37,'Raw Data'!$B$4:$B$185,0),MATCH('Data above threshold'!CG$4,'Raw Data'!$3:$3,0)-1))</f>
        <v/>
      </c>
      <c r="CH37" s="107" t="str">
        <f aca="true">IF(ISBLANK(OFFSET('Raw Data'!$A$3,MATCH('Data above threshold'!$A37,'Raw Data'!$B$4:$B$185,0),MATCH('Data above threshold'!CH$4,'Raw Data'!$3:$3,0)-1)),"",OFFSET('Raw Data'!$A$3,MATCH('Data above threshold'!$A37,'Raw Data'!$B$4:$B$185,0),MATCH('Data above threshold'!CH$4,'Raw Data'!$3:$3,0)-1))</f>
        <v/>
      </c>
      <c r="CI37" s="107" t="str">
        <f aca="true">IF(ISBLANK(OFFSET('Raw Data'!$A$3,MATCH('Data above threshold'!$A37,'Raw Data'!$B$4:$B$185,0),MATCH('Data above threshold'!CI$4,'Raw Data'!$3:$3,0)-1)),"",OFFSET('Raw Data'!$A$3,MATCH('Data above threshold'!$A37,'Raw Data'!$B$4:$B$185,0),MATCH('Data above threshold'!CI$4,'Raw Data'!$3:$3,0)-1))</f>
        <v/>
      </c>
      <c r="CJ37" s="107" t="str">
        <f aca="true">IF(ISBLANK(OFFSET('Raw Data'!$A$3,MATCH('Data above threshold'!$A37,'Raw Data'!$B$4:$B$185,0),MATCH('Data above threshold'!CJ$4,'Raw Data'!$3:$3,0)-1)),"",OFFSET('Raw Data'!$A$3,MATCH('Data above threshold'!$A37,'Raw Data'!$B$4:$B$185,0),MATCH('Data above threshold'!CJ$4,'Raw Data'!$3:$3,0)-1))</f>
        <v/>
      </c>
      <c r="CK37" s="107" t="str">
        <f aca="true">IF(ISBLANK(OFFSET('Raw Data'!$A$3,MATCH('Data above threshold'!$A37,'Raw Data'!$B$4:$B$185,0),MATCH('Data above threshold'!CK$4,'Raw Data'!$3:$3,0)-1)),"",OFFSET('Raw Data'!$A$3,MATCH('Data above threshold'!$A37,'Raw Data'!$B$4:$B$185,0),MATCH('Data above threshold'!CK$4,'Raw Data'!$3:$3,0)-1))</f>
        <v/>
      </c>
      <c r="CL37" s="107" t="str">
        <f aca="true">IF(ISBLANK(OFFSET('Raw Data'!$A$3,MATCH('Data above threshold'!$A37,'Raw Data'!$B$4:$B$185,0),MATCH('Data above threshold'!CL$4,'Raw Data'!$3:$3,0)-1)),"",OFFSET('Raw Data'!$A$3,MATCH('Data above threshold'!$A37,'Raw Data'!$B$4:$B$185,0),MATCH('Data above threshold'!CL$4,'Raw Data'!$3:$3,0)-1))</f>
        <v/>
      </c>
      <c r="CM37" s="107" t="str">
        <f aca="true">IF(ISBLANK(OFFSET('Raw Data'!$A$3,MATCH('Data above threshold'!$A37,'Raw Data'!$B$4:$B$185,0),MATCH('Data above threshold'!CM$4,'Raw Data'!$3:$3,0)-1)),"",OFFSET('Raw Data'!$A$3,MATCH('Data above threshold'!$A37,'Raw Data'!$B$4:$B$185,0),MATCH('Data above threshold'!CM$4,'Raw Data'!$3:$3,0)-1))</f>
        <v/>
      </c>
      <c r="CN37" s="107" t="str">
        <f aca="true">IF(ISBLANK(OFFSET('Raw Data'!$A$3,MATCH('Data above threshold'!$A37,'Raw Data'!$B$4:$B$185,0),MATCH('Data above threshold'!CN$4,'Raw Data'!$3:$3,0)-1)),"",OFFSET('Raw Data'!$A$3,MATCH('Data above threshold'!$A37,'Raw Data'!$B$4:$B$185,0),MATCH('Data above threshold'!CN$4,'Raw Data'!$3:$3,0)-1))</f>
        <v/>
      </c>
      <c r="CO37" s="107" t="str">
        <f aca="true">IF(ISBLANK(OFFSET('Raw Data'!$A$3,MATCH('Data above threshold'!$A37,'Raw Data'!$B$4:$B$185,0),MATCH('Data above threshold'!CO$4,'Raw Data'!$3:$3,0)-1)),"",OFFSET('Raw Data'!$A$3,MATCH('Data above threshold'!$A37,'Raw Data'!$B$4:$B$185,0),MATCH('Data above threshold'!CO$4,'Raw Data'!$3:$3,0)-1))</f>
        <v/>
      </c>
      <c r="CP37" s="107" t="str">
        <f aca="true">IF(ISBLANK(OFFSET('Raw Data'!$A$3,MATCH('Data above threshold'!$A37,'Raw Data'!$B$4:$B$185,0),MATCH('Data above threshold'!CP$4,'Raw Data'!$3:$3,0)-1)),"",OFFSET('Raw Data'!$A$3,MATCH('Data above threshold'!$A37,'Raw Data'!$B$4:$B$185,0),MATCH('Data above threshold'!CP$4,'Raw Data'!$3:$3,0)-1))</f>
        <v/>
      </c>
      <c r="CQ37" s="107" t="str">
        <f aca="true">IF(ISBLANK(OFFSET('Raw Data'!$A$3,MATCH('Data above threshold'!$A37,'Raw Data'!$B$4:$B$185,0),MATCH('Data above threshold'!CQ$4,'Raw Data'!$3:$3,0)-1)),"",OFFSET('Raw Data'!$A$3,MATCH('Data above threshold'!$A37,'Raw Data'!$B$4:$B$185,0),MATCH('Data above threshold'!CQ$4,'Raw Data'!$3:$3,0)-1))</f>
        <v/>
      </c>
      <c r="CR37" s="107" t="str">
        <f aca="true">IF(ISBLANK(OFFSET('Raw Data'!$A$3,MATCH('Data above threshold'!$A37,'Raw Data'!$B$4:$B$185,0),MATCH('Data above threshold'!CR$4,'Raw Data'!$3:$3,0)-1)),"",OFFSET('Raw Data'!$A$3,MATCH('Data above threshold'!$A37,'Raw Data'!$B$4:$B$185,0),MATCH('Data above threshold'!CR$4,'Raw Data'!$3:$3,0)-1))</f>
        <v/>
      </c>
    </row>
    <row r="38" s="103" customFormat="true" ht="15.5" hidden="false" customHeight="false" outlineLevel="0" collapsed="false">
      <c r="A38" s="107" t="n">
        <v>2110</v>
      </c>
      <c r="B38" s="107" t="n">
        <v>3</v>
      </c>
      <c r="C38" s="107" t="str">
        <f aca="true">IF(ISBLANK(OFFSET('Raw Data'!$A$3,MATCH('Data above threshold'!$A38,'Raw Data'!$B$4:$B$185,0),MATCH('Data above threshold'!C$4,'Raw Data'!$3:$3,0)-1)),"",OFFSET('Raw Data'!$A$3,MATCH('Data above threshold'!$A38,'Raw Data'!$B$4:$B$185,0),MATCH('Data above threshold'!C$4,'Raw Data'!$3:$3,0)-1))</f>
        <v>Regulatory quality</v>
      </c>
      <c r="D38" s="107" t="str">
        <f aca="true">IF(ISBLANK(OFFSET('Raw Data'!$A$3,MATCH('Data above threshold'!$A38,'Raw Data'!$B$4:$B$185,0),MATCH('Data above threshold'!D$4,'Raw Data'!$3:$3,0)-1)),"",OFFSET('Raw Data'!$A$3,MATCH('Data above threshold'!$A38,'Raw Data'!$B$4:$B$185,0),MATCH('Data above threshold'!D$4,'Raw Data'!$3:$3,0)-1))</f>
        <v/>
      </c>
      <c r="E38" s="107" t="str">
        <f aca="true">IF(ISBLANK(OFFSET('Raw Data'!$A$3,MATCH('Data above threshold'!$A38,'Raw Data'!$B$4:$B$185,0),MATCH('Data above threshold'!E$4,'Raw Data'!$3:$3,0)-1)),"",OFFSET('Raw Data'!$A$3,MATCH('Data above threshold'!$A38,'Raw Data'!$B$4:$B$185,0),MATCH('Data above threshold'!E$4,'Raw Data'!$3:$3,0)-1))</f>
        <v/>
      </c>
      <c r="F38" s="107" t="str">
        <f aca="true">IF(ISBLANK(OFFSET('Raw Data'!$A$3,MATCH('Data above threshold'!$A38,'Raw Data'!$B$4:$B$185,0),MATCH('Data above threshold'!F$4,'Raw Data'!$3:$3,0)-1)),"",OFFSET('Raw Data'!$A$3,MATCH('Data above threshold'!$A38,'Raw Data'!$B$4:$B$185,0),MATCH('Data above threshold'!F$4,'Raw Data'!$3:$3,0)-1))</f>
        <v/>
      </c>
      <c r="G38" s="107" t="str">
        <f aca="true">IF(ISBLANK(OFFSET('Raw Data'!$A$3,MATCH('Data above threshold'!$A38,'Raw Data'!$B$4:$B$185,0),MATCH('Data above threshold'!G$4,'Raw Data'!$3:$3,0)-1)),"",OFFSET('Raw Data'!$A$3,MATCH('Data above threshold'!$A38,'Raw Data'!$B$4:$B$185,0),MATCH('Data above threshold'!G$4,'Raw Data'!$3:$3,0)-1))</f>
        <v/>
      </c>
      <c r="H38" s="107" t="str">
        <f aca="true">IF(ISBLANK(OFFSET('Raw Data'!$A$3,MATCH('Data above threshold'!$A38,'Raw Data'!$B$4:$B$185,0),MATCH('Data above threshold'!H$4,'Raw Data'!$3:$3,0)-1)),"",OFFSET('Raw Data'!$A$3,MATCH('Data above threshold'!$A38,'Raw Data'!$B$4:$B$185,0),MATCH('Data above threshold'!H$4,'Raw Data'!$3:$3,0)-1))</f>
        <v/>
      </c>
      <c r="I38" s="107" t="str">
        <f aca="true">IF(ISBLANK(OFFSET('Raw Data'!$A$3,MATCH('Data above threshold'!$A38,'Raw Data'!$B$4:$B$185,0),MATCH('Data above threshold'!I$4,'Raw Data'!$3:$3,0)-1)),"",OFFSET('Raw Data'!$A$3,MATCH('Data above threshold'!$A38,'Raw Data'!$B$4:$B$185,0),MATCH('Data above threshold'!I$4,'Raw Data'!$3:$3,0)-1))</f>
        <v/>
      </c>
      <c r="J38" s="107" t="str">
        <f aca="true">IF(ISBLANK(OFFSET('Raw Data'!$A$3,MATCH('Data above threshold'!$A38,'Raw Data'!$B$4:$B$185,0),MATCH('Data above threshold'!J$4,'Raw Data'!$3:$3,0)-1)),"",OFFSET('Raw Data'!$A$3,MATCH('Data above threshold'!$A38,'Raw Data'!$B$4:$B$185,0),MATCH('Data above threshold'!J$4,'Raw Data'!$3:$3,0)-1))</f>
        <v/>
      </c>
      <c r="K38" s="107" t="str">
        <f aca="true">IF(ISBLANK(OFFSET('Raw Data'!$A$3,MATCH('Data above threshold'!$A38,'Raw Data'!$B$4:$B$185,0),MATCH('Data above threshold'!K$4,'Raw Data'!$3:$3,0)-1)),"",OFFSET('Raw Data'!$A$3,MATCH('Data above threshold'!$A38,'Raw Data'!$B$4:$B$185,0),MATCH('Data above threshold'!K$4,'Raw Data'!$3:$3,0)-1))</f>
        <v/>
      </c>
      <c r="L38" s="107" t="str">
        <f aca="true">IF(ISBLANK(OFFSET('Raw Data'!$A$3,MATCH('Data above threshold'!$A38,'Raw Data'!$B$4:$B$185,0),MATCH('Data above threshold'!L$4,'Raw Data'!$3:$3,0)-1)),"",OFFSET('Raw Data'!$A$3,MATCH('Data above threshold'!$A38,'Raw Data'!$B$4:$B$185,0),MATCH('Data above threshold'!L$4,'Raw Data'!$3:$3,0)-1))</f>
        <v/>
      </c>
      <c r="M38" s="105" t="str">
        <f aca="false" t="array" ref="M38:M38">IFERROR(SKEW(IF(ISNUMBER(Q38:CR38),Q38:CR38,"")),"")</f>
        <v/>
      </c>
      <c r="N38" s="107"/>
      <c r="O38" s="107" t="str">
        <f aca="true">IF(ISBLANK(OFFSET('Raw Data'!$A$3,MATCH('Data above threshold'!$A38,'Raw Data'!$B$4:$B$185,0),MATCH('Data above threshold'!O$4,'Raw Data'!$3:$3,0)-1)),"",OFFSET('Raw Data'!$A$3,MATCH('Data above threshold'!$A38,'Raw Data'!$B$4:$B$185,0),MATCH('Data above threshold'!O$4,'Raw Data'!$3:$3,0)-1))</f>
        <v/>
      </c>
      <c r="P38" s="106" t="str">
        <f aca="false" t="array" ref="P38:P38">IF(B38&lt;4,"",1-IFERROR(SUM(ISNUMBER(Q38:CR38)*(1-$Q$3:$CR$3))/COUNTIF($Q$3:$CR$3,0),0))</f>
        <v/>
      </c>
      <c r="Q38" s="107" t="str">
        <f aca="true">IF(ISBLANK(OFFSET('Raw Data'!$A$3,MATCH('Data above threshold'!$A38,'Raw Data'!$B$4:$B$185,0),MATCH('Data above threshold'!Q$4,'Raw Data'!$3:$3,0)-1)),"",OFFSET('Raw Data'!$A$3,MATCH('Data above threshold'!$A38,'Raw Data'!$B$4:$B$185,0),MATCH('Data above threshold'!Q$4,'Raw Data'!$3:$3,0)-1))</f>
        <v/>
      </c>
      <c r="R38" s="107" t="str">
        <f aca="true">IF(ISBLANK(OFFSET('Raw Data'!$A$3,MATCH('Data above threshold'!$A38,'Raw Data'!$B$4:$B$185,0),MATCH('Data above threshold'!R$4,'Raw Data'!$3:$3,0)-1)),"",OFFSET('Raw Data'!$A$3,MATCH('Data above threshold'!$A38,'Raw Data'!$B$4:$B$185,0),MATCH('Data above threshold'!R$4,'Raw Data'!$3:$3,0)-1))</f>
        <v/>
      </c>
      <c r="S38" s="107" t="str">
        <f aca="true">IF(ISBLANK(OFFSET('Raw Data'!$A$3,MATCH('Data above threshold'!$A38,'Raw Data'!$B$4:$B$185,0),MATCH('Data above threshold'!S$4,'Raw Data'!$3:$3,0)-1)),"",OFFSET('Raw Data'!$A$3,MATCH('Data above threshold'!$A38,'Raw Data'!$B$4:$B$185,0),MATCH('Data above threshold'!S$4,'Raw Data'!$3:$3,0)-1))</f>
        <v/>
      </c>
      <c r="T38" s="107" t="str">
        <f aca="true">IF(ISBLANK(OFFSET('Raw Data'!$A$3,MATCH('Data above threshold'!$A38,'Raw Data'!$B$4:$B$185,0),MATCH('Data above threshold'!T$4,'Raw Data'!$3:$3,0)-1)),"",OFFSET('Raw Data'!$A$3,MATCH('Data above threshold'!$A38,'Raw Data'!$B$4:$B$185,0),MATCH('Data above threshold'!T$4,'Raw Data'!$3:$3,0)-1))</f>
        <v/>
      </c>
      <c r="U38" s="107" t="str">
        <f aca="true">IF(ISBLANK(OFFSET('Raw Data'!$A$3,MATCH('Data above threshold'!$A38,'Raw Data'!$B$4:$B$185,0),MATCH('Data above threshold'!U$4,'Raw Data'!$3:$3,0)-1)),"",OFFSET('Raw Data'!$A$3,MATCH('Data above threshold'!$A38,'Raw Data'!$B$4:$B$185,0),MATCH('Data above threshold'!U$4,'Raw Data'!$3:$3,0)-1))</f>
        <v/>
      </c>
      <c r="V38" s="107" t="str">
        <f aca="true">IF(ISBLANK(OFFSET('Raw Data'!$A$3,MATCH('Data above threshold'!$A38,'Raw Data'!$B$4:$B$185,0),MATCH('Data above threshold'!V$4,'Raw Data'!$3:$3,0)-1)),"",OFFSET('Raw Data'!$A$3,MATCH('Data above threshold'!$A38,'Raw Data'!$B$4:$B$185,0),MATCH('Data above threshold'!V$4,'Raw Data'!$3:$3,0)-1))</f>
        <v/>
      </c>
      <c r="W38" s="107" t="str">
        <f aca="true">IF(ISBLANK(OFFSET('Raw Data'!$A$3,MATCH('Data above threshold'!$A38,'Raw Data'!$B$4:$B$185,0),MATCH('Data above threshold'!W$4,'Raw Data'!$3:$3,0)-1)),"",OFFSET('Raw Data'!$A$3,MATCH('Data above threshold'!$A38,'Raw Data'!$B$4:$B$185,0),MATCH('Data above threshold'!W$4,'Raw Data'!$3:$3,0)-1))</f>
        <v/>
      </c>
      <c r="X38" s="107" t="str">
        <f aca="true">IF(ISBLANK(OFFSET('Raw Data'!$A$3,MATCH('Data above threshold'!$A38,'Raw Data'!$B$4:$B$185,0),MATCH('Data above threshold'!X$4,'Raw Data'!$3:$3,0)-1)),"",OFFSET('Raw Data'!$A$3,MATCH('Data above threshold'!$A38,'Raw Data'!$B$4:$B$185,0),MATCH('Data above threshold'!X$4,'Raw Data'!$3:$3,0)-1))</f>
        <v/>
      </c>
      <c r="Y38" s="107" t="str">
        <f aca="true">IF(ISBLANK(OFFSET('Raw Data'!$A$3,MATCH('Data above threshold'!$A38,'Raw Data'!$B$4:$B$185,0),MATCH('Data above threshold'!Y$4,'Raw Data'!$3:$3,0)-1)),"",OFFSET('Raw Data'!$A$3,MATCH('Data above threshold'!$A38,'Raw Data'!$B$4:$B$185,0),MATCH('Data above threshold'!Y$4,'Raw Data'!$3:$3,0)-1))</f>
        <v/>
      </c>
      <c r="Z38" s="107" t="str">
        <f aca="true">IF(ISBLANK(OFFSET('Raw Data'!$A$3,MATCH('Data above threshold'!$A38,'Raw Data'!$B$4:$B$185,0),MATCH('Data above threshold'!Z$4,'Raw Data'!$3:$3,0)-1)),"",OFFSET('Raw Data'!$A$3,MATCH('Data above threshold'!$A38,'Raw Data'!$B$4:$B$185,0),MATCH('Data above threshold'!Z$4,'Raw Data'!$3:$3,0)-1))</f>
        <v/>
      </c>
      <c r="AA38" s="107" t="str">
        <f aca="true">IF(ISBLANK(OFFSET('Raw Data'!$A$3,MATCH('Data above threshold'!$A38,'Raw Data'!$B$4:$B$185,0),MATCH('Data above threshold'!AA$4,'Raw Data'!$3:$3,0)-1)),"",OFFSET('Raw Data'!$A$3,MATCH('Data above threshold'!$A38,'Raw Data'!$B$4:$B$185,0),MATCH('Data above threshold'!AA$4,'Raw Data'!$3:$3,0)-1))</f>
        <v/>
      </c>
      <c r="AB38" s="107" t="str">
        <f aca="true">IF(ISBLANK(OFFSET('Raw Data'!$A$3,MATCH('Data above threshold'!$A38,'Raw Data'!$B$4:$B$185,0),MATCH('Data above threshold'!AB$4,'Raw Data'!$3:$3,0)-1)),"",OFFSET('Raw Data'!$A$3,MATCH('Data above threshold'!$A38,'Raw Data'!$B$4:$B$185,0),MATCH('Data above threshold'!AB$4,'Raw Data'!$3:$3,0)-1))</f>
        <v/>
      </c>
      <c r="AC38" s="107" t="str">
        <f aca="true">IF(ISBLANK(OFFSET('Raw Data'!$A$3,MATCH('Data above threshold'!$A38,'Raw Data'!$B$4:$B$185,0),MATCH('Data above threshold'!AC$4,'Raw Data'!$3:$3,0)-1)),"",OFFSET('Raw Data'!$A$3,MATCH('Data above threshold'!$A38,'Raw Data'!$B$4:$B$185,0),MATCH('Data above threshold'!AC$4,'Raw Data'!$3:$3,0)-1))</f>
        <v/>
      </c>
      <c r="AD38" s="107" t="str">
        <f aca="true">IF(ISBLANK(OFFSET('Raw Data'!$A$3,MATCH('Data above threshold'!$A38,'Raw Data'!$B$4:$B$185,0),MATCH('Data above threshold'!AD$4,'Raw Data'!$3:$3,0)-1)),"",OFFSET('Raw Data'!$A$3,MATCH('Data above threshold'!$A38,'Raw Data'!$B$4:$B$185,0),MATCH('Data above threshold'!AD$4,'Raw Data'!$3:$3,0)-1))</f>
        <v/>
      </c>
      <c r="AE38" s="107" t="str">
        <f aca="true">IF(ISBLANK(OFFSET('Raw Data'!$A$3,MATCH('Data above threshold'!$A38,'Raw Data'!$B$4:$B$185,0),MATCH('Data above threshold'!AE$4,'Raw Data'!$3:$3,0)-1)),"",OFFSET('Raw Data'!$A$3,MATCH('Data above threshold'!$A38,'Raw Data'!$B$4:$B$185,0),MATCH('Data above threshold'!AE$4,'Raw Data'!$3:$3,0)-1))</f>
        <v/>
      </c>
      <c r="AF38" s="107" t="str">
        <f aca="true">IF(ISBLANK(OFFSET('Raw Data'!$A$3,MATCH('Data above threshold'!$A38,'Raw Data'!$B$4:$B$185,0),MATCH('Data above threshold'!AF$4,'Raw Data'!$3:$3,0)-1)),"",OFFSET('Raw Data'!$A$3,MATCH('Data above threshold'!$A38,'Raw Data'!$B$4:$B$185,0),MATCH('Data above threshold'!AF$4,'Raw Data'!$3:$3,0)-1))</f>
        <v/>
      </c>
      <c r="AG38" s="107" t="str">
        <f aca="true">IF(ISBLANK(OFFSET('Raw Data'!$A$3,MATCH('Data above threshold'!$A38,'Raw Data'!$B$4:$B$185,0),MATCH('Data above threshold'!AG$4,'Raw Data'!$3:$3,0)-1)),"",OFFSET('Raw Data'!$A$3,MATCH('Data above threshold'!$A38,'Raw Data'!$B$4:$B$185,0),MATCH('Data above threshold'!AG$4,'Raw Data'!$3:$3,0)-1))</f>
        <v/>
      </c>
      <c r="AH38" s="107" t="str">
        <f aca="true">IF(ISBLANK(OFFSET('Raw Data'!$A$3,MATCH('Data above threshold'!$A38,'Raw Data'!$B$4:$B$185,0),MATCH('Data above threshold'!AH$4,'Raw Data'!$3:$3,0)-1)),"",OFFSET('Raw Data'!$A$3,MATCH('Data above threshold'!$A38,'Raw Data'!$B$4:$B$185,0),MATCH('Data above threshold'!AH$4,'Raw Data'!$3:$3,0)-1))</f>
        <v/>
      </c>
      <c r="AI38" s="107" t="str">
        <f aca="true">IF(ISBLANK(OFFSET('Raw Data'!$A$3,MATCH('Data above threshold'!$A38,'Raw Data'!$B$4:$B$185,0),MATCH('Data above threshold'!AI$4,'Raw Data'!$3:$3,0)-1)),"",OFFSET('Raw Data'!$A$3,MATCH('Data above threshold'!$A38,'Raw Data'!$B$4:$B$185,0),MATCH('Data above threshold'!AI$4,'Raw Data'!$3:$3,0)-1))</f>
        <v/>
      </c>
      <c r="AJ38" s="107" t="str">
        <f aca="true">IF(ISBLANK(OFFSET('Raw Data'!$A$3,MATCH('Data above threshold'!$A38,'Raw Data'!$B$4:$B$185,0),MATCH('Data above threshold'!AJ$4,'Raw Data'!$3:$3,0)-1)),"",OFFSET('Raw Data'!$A$3,MATCH('Data above threshold'!$A38,'Raw Data'!$B$4:$B$185,0),MATCH('Data above threshold'!AJ$4,'Raw Data'!$3:$3,0)-1))</f>
        <v/>
      </c>
      <c r="AK38" s="107" t="str">
        <f aca="true">IF(ISBLANK(OFFSET('Raw Data'!$A$3,MATCH('Data above threshold'!$A38,'Raw Data'!$B$4:$B$185,0),MATCH('Data above threshold'!AK$4,'Raw Data'!$3:$3,0)-1)),"",OFFSET('Raw Data'!$A$3,MATCH('Data above threshold'!$A38,'Raw Data'!$B$4:$B$185,0),MATCH('Data above threshold'!AK$4,'Raw Data'!$3:$3,0)-1))</f>
        <v/>
      </c>
      <c r="AL38" s="107" t="str">
        <f aca="true">IF(ISBLANK(OFFSET('Raw Data'!$A$3,MATCH('Data above threshold'!$A38,'Raw Data'!$B$4:$B$185,0),MATCH('Data above threshold'!AL$4,'Raw Data'!$3:$3,0)-1)),"",OFFSET('Raw Data'!$A$3,MATCH('Data above threshold'!$A38,'Raw Data'!$B$4:$B$185,0),MATCH('Data above threshold'!AL$4,'Raw Data'!$3:$3,0)-1))</f>
        <v/>
      </c>
      <c r="AM38" s="107" t="str">
        <f aca="true">IF(ISBLANK(OFFSET('Raw Data'!$A$3,MATCH('Data above threshold'!$A38,'Raw Data'!$B$4:$B$185,0),MATCH('Data above threshold'!AM$4,'Raw Data'!$3:$3,0)-1)),"",OFFSET('Raw Data'!$A$3,MATCH('Data above threshold'!$A38,'Raw Data'!$B$4:$B$185,0),MATCH('Data above threshold'!AM$4,'Raw Data'!$3:$3,0)-1))</f>
        <v/>
      </c>
      <c r="AN38" s="107" t="str">
        <f aca="true">IF(ISBLANK(OFFSET('Raw Data'!$A$3,MATCH('Data above threshold'!$A38,'Raw Data'!$B$4:$B$185,0),MATCH('Data above threshold'!AN$4,'Raw Data'!$3:$3,0)-1)),"",OFFSET('Raw Data'!$A$3,MATCH('Data above threshold'!$A38,'Raw Data'!$B$4:$B$185,0),MATCH('Data above threshold'!AN$4,'Raw Data'!$3:$3,0)-1))</f>
        <v/>
      </c>
      <c r="AO38" s="107" t="str">
        <f aca="true">IF(ISBLANK(OFFSET('Raw Data'!$A$3,MATCH('Data above threshold'!$A38,'Raw Data'!$B$4:$B$185,0),MATCH('Data above threshold'!AO$4,'Raw Data'!$3:$3,0)-1)),"",OFFSET('Raw Data'!$A$3,MATCH('Data above threshold'!$A38,'Raw Data'!$B$4:$B$185,0),MATCH('Data above threshold'!AO$4,'Raw Data'!$3:$3,0)-1))</f>
        <v/>
      </c>
      <c r="AP38" s="107" t="str">
        <f aca="true">IF(ISBLANK(OFFSET('Raw Data'!$A$3,MATCH('Data above threshold'!$A38,'Raw Data'!$B$4:$B$185,0),MATCH('Data above threshold'!AP$4,'Raw Data'!$3:$3,0)-1)),"",OFFSET('Raw Data'!$A$3,MATCH('Data above threshold'!$A38,'Raw Data'!$B$4:$B$185,0),MATCH('Data above threshold'!AP$4,'Raw Data'!$3:$3,0)-1))</f>
        <v/>
      </c>
      <c r="AQ38" s="107" t="str">
        <f aca="true">IF(ISBLANK(OFFSET('Raw Data'!$A$3,MATCH('Data above threshold'!$A38,'Raw Data'!$B$4:$B$185,0),MATCH('Data above threshold'!AQ$4,'Raw Data'!$3:$3,0)-1)),"",OFFSET('Raw Data'!$A$3,MATCH('Data above threshold'!$A38,'Raw Data'!$B$4:$B$185,0),MATCH('Data above threshold'!AQ$4,'Raw Data'!$3:$3,0)-1))</f>
        <v/>
      </c>
      <c r="AR38" s="107" t="str">
        <f aca="true">IF(ISBLANK(OFFSET('Raw Data'!$A$3,MATCH('Data above threshold'!$A38,'Raw Data'!$B$4:$B$185,0),MATCH('Data above threshold'!AR$4,'Raw Data'!$3:$3,0)-1)),"",OFFSET('Raw Data'!$A$3,MATCH('Data above threshold'!$A38,'Raw Data'!$B$4:$B$185,0),MATCH('Data above threshold'!AR$4,'Raw Data'!$3:$3,0)-1))</f>
        <v/>
      </c>
      <c r="AS38" s="107" t="str">
        <f aca="true">IF(ISBLANK(OFFSET('Raw Data'!$A$3,MATCH('Data above threshold'!$A38,'Raw Data'!$B$4:$B$185,0),MATCH('Data above threshold'!AS$4,'Raw Data'!$3:$3,0)-1)),"",OFFSET('Raw Data'!$A$3,MATCH('Data above threshold'!$A38,'Raw Data'!$B$4:$B$185,0),MATCH('Data above threshold'!AS$4,'Raw Data'!$3:$3,0)-1))</f>
        <v/>
      </c>
      <c r="AT38" s="107" t="str">
        <f aca="true">IF(ISBLANK(OFFSET('Raw Data'!$A$3,MATCH('Data above threshold'!$A38,'Raw Data'!$B$4:$B$185,0),MATCH('Data above threshold'!AT$4,'Raw Data'!$3:$3,0)-1)),"",OFFSET('Raw Data'!$A$3,MATCH('Data above threshold'!$A38,'Raw Data'!$B$4:$B$185,0),MATCH('Data above threshold'!AT$4,'Raw Data'!$3:$3,0)-1))</f>
        <v/>
      </c>
      <c r="AU38" s="107" t="str">
        <f aca="true">IF(ISBLANK(OFFSET('Raw Data'!$A$3,MATCH('Data above threshold'!$A38,'Raw Data'!$B$4:$B$185,0),MATCH('Data above threshold'!AU$4,'Raw Data'!$3:$3,0)-1)),"",OFFSET('Raw Data'!$A$3,MATCH('Data above threshold'!$A38,'Raw Data'!$B$4:$B$185,0),MATCH('Data above threshold'!AU$4,'Raw Data'!$3:$3,0)-1))</f>
        <v/>
      </c>
      <c r="AV38" s="107" t="str">
        <f aca="true">IF(ISBLANK(OFFSET('Raw Data'!$A$3,MATCH('Data above threshold'!$A38,'Raw Data'!$B$4:$B$185,0),MATCH('Data above threshold'!AV$4,'Raw Data'!$3:$3,0)-1)),"",OFFSET('Raw Data'!$A$3,MATCH('Data above threshold'!$A38,'Raw Data'!$B$4:$B$185,0),MATCH('Data above threshold'!AV$4,'Raw Data'!$3:$3,0)-1))</f>
        <v/>
      </c>
      <c r="AW38" s="107" t="str">
        <f aca="true">IF(ISBLANK(OFFSET('Raw Data'!$A$3,MATCH('Data above threshold'!$A38,'Raw Data'!$B$4:$B$185,0),MATCH('Data above threshold'!AW$4,'Raw Data'!$3:$3,0)-1)),"",OFFSET('Raw Data'!$A$3,MATCH('Data above threshold'!$A38,'Raw Data'!$B$4:$B$185,0),MATCH('Data above threshold'!AW$4,'Raw Data'!$3:$3,0)-1))</f>
        <v/>
      </c>
      <c r="AX38" s="107" t="str">
        <f aca="true">IF(ISBLANK(OFFSET('Raw Data'!$A$3,MATCH('Data above threshold'!$A38,'Raw Data'!$B$4:$B$185,0),MATCH('Data above threshold'!AX$4,'Raw Data'!$3:$3,0)-1)),"",OFFSET('Raw Data'!$A$3,MATCH('Data above threshold'!$A38,'Raw Data'!$B$4:$B$185,0),MATCH('Data above threshold'!AX$4,'Raw Data'!$3:$3,0)-1))</f>
        <v/>
      </c>
      <c r="AY38" s="107" t="str">
        <f aca="true">IF(ISBLANK(OFFSET('Raw Data'!$A$3,MATCH('Data above threshold'!$A38,'Raw Data'!$B$4:$B$185,0),MATCH('Data above threshold'!AY$4,'Raw Data'!$3:$3,0)-1)),"",OFFSET('Raw Data'!$A$3,MATCH('Data above threshold'!$A38,'Raw Data'!$B$4:$B$185,0),MATCH('Data above threshold'!AY$4,'Raw Data'!$3:$3,0)-1))</f>
        <v/>
      </c>
      <c r="AZ38" s="107" t="str">
        <f aca="true">IF(ISBLANK(OFFSET('Raw Data'!$A$3,MATCH('Data above threshold'!$A38,'Raw Data'!$B$4:$B$185,0),MATCH('Data above threshold'!AZ$4,'Raw Data'!$3:$3,0)-1)),"",OFFSET('Raw Data'!$A$3,MATCH('Data above threshold'!$A38,'Raw Data'!$B$4:$B$185,0),MATCH('Data above threshold'!AZ$4,'Raw Data'!$3:$3,0)-1))</f>
        <v/>
      </c>
      <c r="BA38" s="107" t="str">
        <f aca="true">IF(ISBLANK(OFFSET('Raw Data'!$A$3,MATCH('Data above threshold'!$A38,'Raw Data'!$B$4:$B$185,0),MATCH('Data above threshold'!BA$4,'Raw Data'!$3:$3,0)-1)),"",OFFSET('Raw Data'!$A$3,MATCH('Data above threshold'!$A38,'Raw Data'!$B$4:$B$185,0),MATCH('Data above threshold'!BA$4,'Raw Data'!$3:$3,0)-1))</f>
        <v/>
      </c>
      <c r="BB38" s="107" t="str">
        <f aca="true">IF(ISBLANK(OFFSET('Raw Data'!$A$3,MATCH('Data above threshold'!$A38,'Raw Data'!$B$4:$B$185,0),MATCH('Data above threshold'!BB$4,'Raw Data'!$3:$3,0)-1)),"",OFFSET('Raw Data'!$A$3,MATCH('Data above threshold'!$A38,'Raw Data'!$B$4:$B$185,0),MATCH('Data above threshold'!BB$4,'Raw Data'!$3:$3,0)-1))</f>
        <v/>
      </c>
      <c r="BC38" s="107" t="str">
        <f aca="true">IF(ISBLANK(OFFSET('Raw Data'!$A$3,MATCH('Data above threshold'!$A38,'Raw Data'!$B$4:$B$185,0),MATCH('Data above threshold'!BC$4,'Raw Data'!$3:$3,0)-1)),"",OFFSET('Raw Data'!$A$3,MATCH('Data above threshold'!$A38,'Raw Data'!$B$4:$B$185,0),MATCH('Data above threshold'!BC$4,'Raw Data'!$3:$3,0)-1))</f>
        <v/>
      </c>
      <c r="BD38" s="107" t="str">
        <f aca="true">IF(ISBLANK(OFFSET('Raw Data'!$A$3,MATCH('Data above threshold'!$A38,'Raw Data'!$B$4:$B$185,0),MATCH('Data above threshold'!BD$4,'Raw Data'!$3:$3,0)-1)),"",OFFSET('Raw Data'!$A$3,MATCH('Data above threshold'!$A38,'Raw Data'!$B$4:$B$185,0),MATCH('Data above threshold'!BD$4,'Raw Data'!$3:$3,0)-1))</f>
        <v/>
      </c>
      <c r="BE38" s="107" t="str">
        <f aca="true">IF(ISBLANK(OFFSET('Raw Data'!$A$3,MATCH('Data above threshold'!$A38,'Raw Data'!$B$4:$B$185,0),MATCH('Data above threshold'!BE$4,'Raw Data'!$3:$3,0)-1)),"",OFFSET('Raw Data'!$A$3,MATCH('Data above threshold'!$A38,'Raw Data'!$B$4:$B$185,0),MATCH('Data above threshold'!BE$4,'Raw Data'!$3:$3,0)-1))</f>
        <v/>
      </c>
      <c r="BF38" s="107" t="str">
        <f aca="true">IF(ISBLANK(OFFSET('Raw Data'!$A$3,MATCH('Data above threshold'!$A38,'Raw Data'!$B$4:$B$185,0),MATCH('Data above threshold'!BF$4,'Raw Data'!$3:$3,0)-1)),"",OFFSET('Raw Data'!$A$3,MATCH('Data above threshold'!$A38,'Raw Data'!$B$4:$B$185,0),MATCH('Data above threshold'!BF$4,'Raw Data'!$3:$3,0)-1))</f>
        <v/>
      </c>
      <c r="BG38" s="107" t="str">
        <f aca="true">IF(ISBLANK(OFFSET('Raw Data'!$A$3,MATCH('Data above threshold'!$A38,'Raw Data'!$B$4:$B$185,0),MATCH('Data above threshold'!BG$4,'Raw Data'!$3:$3,0)-1)),"",OFFSET('Raw Data'!$A$3,MATCH('Data above threshold'!$A38,'Raw Data'!$B$4:$B$185,0),MATCH('Data above threshold'!BG$4,'Raw Data'!$3:$3,0)-1))</f>
        <v/>
      </c>
      <c r="BH38" s="107" t="str">
        <f aca="true">IF(ISBLANK(OFFSET('Raw Data'!$A$3,MATCH('Data above threshold'!$A38,'Raw Data'!$B$4:$B$185,0),MATCH('Data above threshold'!BH$4,'Raw Data'!$3:$3,0)-1)),"",OFFSET('Raw Data'!$A$3,MATCH('Data above threshold'!$A38,'Raw Data'!$B$4:$B$185,0),MATCH('Data above threshold'!BH$4,'Raw Data'!$3:$3,0)-1))</f>
        <v/>
      </c>
      <c r="BI38" s="107" t="str">
        <f aca="true">IF(ISBLANK(OFFSET('Raw Data'!$A$3,MATCH('Data above threshold'!$A38,'Raw Data'!$B$4:$B$185,0),MATCH('Data above threshold'!BI$4,'Raw Data'!$3:$3,0)-1)),"",OFFSET('Raw Data'!$A$3,MATCH('Data above threshold'!$A38,'Raw Data'!$B$4:$B$185,0),MATCH('Data above threshold'!BI$4,'Raw Data'!$3:$3,0)-1))</f>
        <v/>
      </c>
      <c r="BJ38" s="107" t="str">
        <f aca="true">IF(ISBLANK(OFFSET('Raw Data'!$A$3,MATCH('Data above threshold'!$A38,'Raw Data'!$B$4:$B$185,0),MATCH('Data above threshold'!BJ$4,'Raw Data'!$3:$3,0)-1)),"",OFFSET('Raw Data'!$A$3,MATCH('Data above threshold'!$A38,'Raw Data'!$B$4:$B$185,0),MATCH('Data above threshold'!BJ$4,'Raw Data'!$3:$3,0)-1))</f>
        <v/>
      </c>
      <c r="BK38" s="107" t="str">
        <f aca="true">IF(ISBLANK(OFFSET('Raw Data'!$A$3,MATCH('Data above threshold'!$A38,'Raw Data'!$B$4:$B$185,0),MATCH('Data above threshold'!BK$4,'Raw Data'!$3:$3,0)-1)),"",OFFSET('Raw Data'!$A$3,MATCH('Data above threshold'!$A38,'Raw Data'!$B$4:$B$185,0),MATCH('Data above threshold'!BK$4,'Raw Data'!$3:$3,0)-1))</f>
        <v/>
      </c>
      <c r="BL38" s="107" t="str">
        <f aca="true">IF(ISBLANK(OFFSET('Raw Data'!$A$3,MATCH('Data above threshold'!$A38,'Raw Data'!$B$4:$B$185,0),MATCH('Data above threshold'!BL$4,'Raw Data'!$3:$3,0)-1)),"",OFFSET('Raw Data'!$A$3,MATCH('Data above threshold'!$A38,'Raw Data'!$B$4:$B$185,0),MATCH('Data above threshold'!BL$4,'Raw Data'!$3:$3,0)-1))</f>
        <v/>
      </c>
      <c r="BM38" s="107" t="str">
        <f aca="true">IF(ISBLANK(OFFSET('Raw Data'!$A$3,MATCH('Data above threshold'!$A38,'Raw Data'!$B$4:$B$185,0),MATCH('Data above threshold'!BM$4,'Raw Data'!$3:$3,0)-1)),"",OFFSET('Raw Data'!$A$3,MATCH('Data above threshold'!$A38,'Raw Data'!$B$4:$B$185,0),MATCH('Data above threshold'!BM$4,'Raw Data'!$3:$3,0)-1))</f>
        <v/>
      </c>
      <c r="BN38" s="107" t="str">
        <f aca="true">IF(ISBLANK(OFFSET('Raw Data'!$A$3,MATCH('Data above threshold'!$A38,'Raw Data'!$B$4:$B$185,0),MATCH('Data above threshold'!BN$4,'Raw Data'!$3:$3,0)-1)),"",OFFSET('Raw Data'!$A$3,MATCH('Data above threshold'!$A38,'Raw Data'!$B$4:$B$185,0),MATCH('Data above threshold'!BN$4,'Raw Data'!$3:$3,0)-1))</f>
        <v/>
      </c>
      <c r="BO38" s="107" t="str">
        <f aca="true">IF(ISBLANK(OFFSET('Raw Data'!$A$3,MATCH('Data above threshold'!$A38,'Raw Data'!$B$4:$B$185,0),MATCH('Data above threshold'!BO$4,'Raw Data'!$3:$3,0)-1)),"",OFFSET('Raw Data'!$A$3,MATCH('Data above threshold'!$A38,'Raw Data'!$B$4:$B$185,0),MATCH('Data above threshold'!BO$4,'Raw Data'!$3:$3,0)-1))</f>
        <v/>
      </c>
      <c r="BP38" s="107" t="str">
        <f aca="true">IF(ISBLANK(OFFSET('Raw Data'!$A$3,MATCH('Data above threshold'!$A38,'Raw Data'!$B$4:$B$185,0),MATCH('Data above threshold'!BP$4,'Raw Data'!$3:$3,0)-1)),"",OFFSET('Raw Data'!$A$3,MATCH('Data above threshold'!$A38,'Raw Data'!$B$4:$B$185,0),MATCH('Data above threshold'!BP$4,'Raw Data'!$3:$3,0)-1))</f>
        <v/>
      </c>
      <c r="BQ38" s="107" t="str">
        <f aca="true">IF(ISBLANK(OFFSET('Raw Data'!$A$3,MATCH('Data above threshold'!$A38,'Raw Data'!$B$4:$B$185,0),MATCH('Data above threshold'!BQ$4,'Raw Data'!$3:$3,0)-1)),"",OFFSET('Raw Data'!$A$3,MATCH('Data above threshold'!$A38,'Raw Data'!$B$4:$B$185,0),MATCH('Data above threshold'!BQ$4,'Raw Data'!$3:$3,0)-1))</f>
        <v/>
      </c>
      <c r="BR38" s="107" t="str">
        <f aca="true">IF(ISBLANK(OFFSET('Raw Data'!$A$3,MATCH('Data above threshold'!$A38,'Raw Data'!$B$4:$B$185,0),MATCH('Data above threshold'!BR$4,'Raw Data'!$3:$3,0)-1)),"",OFFSET('Raw Data'!$A$3,MATCH('Data above threshold'!$A38,'Raw Data'!$B$4:$B$185,0),MATCH('Data above threshold'!BR$4,'Raw Data'!$3:$3,0)-1))</f>
        <v/>
      </c>
      <c r="BS38" s="107" t="str">
        <f aca="true">IF(ISBLANK(OFFSET('Raw Data'!$A$3,MATCH('Data above threshold'!$A38,'Raw Data'!$B$4:$B$185,0),MATCH('Data above threshold'!BS$4,'Raw Data'!$3:$3,0)-1)),"",OFFSET('Raw Data'!$A$3,MATCH('Data above threshold'!$A38,'Raw Data'!$B$4:$B$185,0),MATCH('Data above threshold'!BS$4,'Raw Data'!$3:$3,0)-1))</f>
        <v/>
      </c>
      <c r="BT38" s="107" t="str">
        <f aca="true">IF(ISBLANK(OFFSET('Raw Data'!$A$3,MATCH('Data above threshold'!$A38,'Raw Data'!$B$4:$B$185,0),MATCH('Data above threshold'!BT$4,'Raw Data'!$3:$3,0)-1)),"",OFFSET('Raw Data'!$A$3,MATCH('Data above threshold'!$A38,'Raw Data'!$B$4:$B$185,0),MATCH('Data above threshold'!BT$4,'Raw Data'!$3:$3,0)-1))</f>
        <v/>
      </c>
      <c r="BU38" s="107" t="str">
        <f aca="true">IF(ISBLANK(OFFSET('Raw Data'!$A$3,MATCH('Data above threshold'!$A38,'Raw Data'!$B$4:$B$185,0),MATCH('Data above threshold'!BU$4,'Raw Data'!$3:$3,0)-1)),"",OFFSET('Raw Data'!$A$3,MATCH('Data above threshold'!$A38,'Raw Data'!$B$4:$B$185,0),MATCH('Data above threshold'!BU$4,'Raw Data'!$3:$3,0)-1))</f>
        <v/>
      </c>
      <c r="BV38" s="107" t="str">
        <f aca="true">IF(ISBLANK(OFFSET('Raw Data'!$A$3,MATCH('Data above threshold'!$A38,'Raw Data'!$B$4:$B$185,0),MATCH('Data above threshold'!BV$4,'Raw Data'!$3:$3,0)-1)),"",OFFSET('Raw Data'!$A$3,MATCH('Data above threshold'!$A38,'Raw Data'!$B$4:$B$185,0),MATCH('Data above threshold'!BV$4,'Raw Data'!$3:$3,0)-1))</f>
        <v/>
      </c>
      <c r="BW38" s="107" t="str">
        <f aca="true">IF(ISBLANK(OFFSET('Raw Data'!$A$3,MATCH('Data above threshold'!$A38,'Raw Data'!$B$4:$B$185,0),MATCH('Data above threshold'!BW$4,'Raw Data'!$3:$3,0)-1)),"",OFFSET('Raw Data'!$A$3,MATCH('Data above threshold'!$A38,'Raw Data'!$B$4:$B$185,0),MATCH('Data above threshold'!BW$4,'Raw Data'!$3:$3,0)-1))</f>
        <v/>
      </c>
      <c r="BX38" s="107" t="str">
        <f aca="true">IF(ISBLANK(OFFSET('Raw Data'!$A$3,MATCH('Data above threshold'!$A38,'Raw Data'!$B$4:$B$185,0),MATCH('Data above threshold'!BX$4,'Raw Data'!$3:$3,0)-1)),"",OFFSET('Raw Data'!$A$3,MATCH('Data above threshold'!$A38,'Raw Data'!$B$4:$B$185,0),MATCH('Data above threshold'!BX$4,'Raw Data'!$3:$3,0)-1))</f>
        <v/>
      </c>
      <c r="BY38" s="107" t="str">
        <f aca="true">IF(ISBLANK(OFFSET('Raw Data'!$A$3,MATCH('Data above threshold'!$A38,'Raw Data'!$B$4:$B$185,0),MATCH('Data above threshold'!BY$4,'Raw Data'!$3:$3,0)-1)),"",OFFSET('Raw Data'!$A$3,MATCH('Data above threshold'!$A38,'Raw Data'!$B$4:$B$185,0),MATCH('Data above threshold'!BY$4,'Raw Data'!$3:$3,0)-1))</f>
        <v/>
      </c>
      <c r="BZ38" s="107" t="str">
        <f aca="true">IF(ISBLANK(OFFSET('Raw Data'!$A$3,MATCH('Data above threshold'!$A38,'Raw Data'!$B$4:$B$185,0),MATCH('Data above threshold'!BZ$4,'Raw Data'!$3:$3,0)-1)),"",OFFSET('Raw Data'!$A$3,MATCH('Data above threshold'!$A38,'Raw Data'!$B$4:$B$185,0),MATCH('Data above threshold'!BZ$4,'Raw Data'!$3:$3,0)-1))</f>
        <v/>
      </c>
      <c r="CA38" s="107" t="str">
        <f aca="true">IF(ISBLANK(OFFSET('Raw Data'!$A$3,MATCH('Data above threshold'!$A38,'Raw Data'!$B$4:$B$185,0),MATCH('Data above threshold'!CA$4,'Raw Data'!$3:$3,0)-1)),"",OFFSET('Raw Data'!$A$3,MATCH('Data above threshold'!$A38,'Raw Data'!$B$4:$B$185,0),MATCH('Data above threshold'!CA$4,'Raw Data'!$3:$3,0)-1))</f>
        <v/>
      </c>
      <c r="CB38" s="107" t="str">
        <f aca="true">IF(ISBLANK(OFFSET('Raw Data'!$A$3,MATCH('Data above threshold'!$A38,'Raw Data'!$B$4:$B$185,0),MATCH('Data above threshold'!CB$4,'Raw Data'!$3:$3,0)-1)),"",OFFSET('Raw Data'!$A$3,MATCH('Data above threshold'!$A38,'Raw Data'!$B$4:$B$185,0),MATCH('Data above threshold'!CB$4,'Raw Data'!$3:$3,0)-1))</f>
        <v/>
      </c>
      <c r="CC38" s="107" t="str">
        <f aca="true">IF(ISBLANK(OFFSET('Raw Data'!$A$3,MATCH('Data above threshold'!$A38,'Raw Data'!$B$4:$B$185,0),MATCH('Data above threshold'!CC$4,'Raw Data'!$3:$3,0)-1)),"",OFFSET('Raw Data'!$A$3,MATCH('Data above threshold'!$A38,'Raw Data'!$B$4:$B$185,0),MATCH('Data above threshold'!CC$4,'Raw Data'!$3:$3,0)-1))</f>
        <v/>
      </c>
      <c r="CD38" s="107" t="str">
        <f aca="true">IF(ISBLANK(OFFSET('Raw Data'!$A$3,MATCH('Data above threshold'!$A38,'Raw Data'!$B$4:$B$185,0),MATCH('Data above threshold'!CD$4,'Raw Data'!$3:$3,0)-1)),"",OFFSET('Raw Data'!$A$3,MATCH('Data above threshold'!$A38,'Raw Data'!$B$4:$B$185,0),MATCH('Data above threshold'!CD$4,'Raw Data'!$3:$3,0)-1))</f>
        <v/>
      </c>
      <c r="CE38" s="107" t="str">
        <f aca="true">IF(ISBLANK(OFFSET('Raw Data'!$A$3,MATCH('Data above threshold'!$A38,'Raw Data'!$B$4:$B$185,0),MATCH('Data above threshold'!CE$4,'Raw Data'!$3:$3,0)-1)),"",OFFSET('Raw Data'!$A$3,MATCH('Data above threshold'!$A38,'Raw Data'!$B$4:$B$185,0),MATCH('Data above threshold'!CE$4,'Raw Data'!$3:$3,0)-1))</f>
        <v/>
      </c>
      <c r="CF38" s="107" t="str">
        <f aca="true">IF(ISBLANK(OFFSET('Raw Data'!$A$3,MATCH('Data above threshold'!$A38,'Raw Data'!$B$4:$B$185,0),MATCH('Data above threshold'!CF$4,'Raw Data'!$3:$3,0)-1)),"",OFFSET('Raw Data'!$A$3,MATCH('Data above threshold'!$A38,'Raw Data'!$B$4:$B$185,0),MATCH('Data above threshold'!CF$4,'Raw Data'!$3:$3,0)-1))</f>
        <v/>
      </c>
      <c r="CG38" s="107" t="str">
        <f aca="true">IF(ISBLANK(OFFSET('Raw Data'!$A$3,MATCH('Data above threshold'!$A38,'Raw Data'!$B$4:$B$185,0),MATCH('Data above threshold'!CG$4,'Raw Data'!$3:$3,0)-1)),"",OFFSET('Raw Data'!$A$3,MATCH('Data above threshold'!$A38,'Raw Data'!$B$4:$B$185,0),MATCH('Data above threshold'!CG$4,'Raw Data'!$3:$3,0)-1))</f>
        <v/>
      </c>
      <c r="CH38" s="107" t="str">
        <f aca="true">IF(ISBLANK(OFFSET('Raw Data'!$A$3,MATCH('Data above threshold'!$A38,'Raw Data'!$B$4:$B$185,0),MATCH('Data above threshold'!CH$4,'Raw Data'!$3:$3,0)-1)),"",OFFSET('Raw Data'!$A$3,MATCH('Data above threshold'!$A38,'Raw Data'!$B$4:$B$185,0),MATCH('Data above threshold'!CH$4,'Raw Data'!$3:$3,0)-1))</f>
        <v/>
      </c>
      <c r="CI38" s="107" t="str">
        <f aca="true">IF(ISBLANK(OFFSET('Raw Data'!$A$3,MATCH('Data above threshold'!$A38,'Raw Data'!$B$4:$B$185,0),MATCH('Data above threshold'!CI$4,'Raw Data'!$3:$3,0)-1)),"",OFFSET('Raw Data'!$A$3,MATCH('Data above threshold'!$A38,'Raw Data'!$B$4:$B$185,0),MATCH('Data above threshold'!CI$4,'Raw Data'!$3:$3,0)-1))</f>
        <v/>
      </c>
      <c r="CJ38" s="107" t="str">
        <f aca="true">IF(ISBLANK(OFFSET('Raw Data'!$A$3,MATCH('Data above threshold'!$A38,'Raw Data'!$B$4:$B$185,0),MATCH('Data above threshold'!CJ$4,'Raw Data'!$3:$3,0)-1)),"",OFFSET('Raw Data'!$A$3,MATCH('Data above threshold'!$A38,'Raw Data'!$B$4:$B$185,0),MATCH('Data above threshold'!CJ$4,'Raw Data'!$3:$3,0)-1))</f>
        <v/>
      </c>
      <c r="CK38" s="107" t="str">
        <f aca="true">IF(ISBLANK(OFFSET('Raw Data'!$A$3,MATCH('Data above threshold'!$A38,'Raw Data'!$B$4:$B$185,0),MATCH('Data above threshold'!CK$4,'Raw Data'!$3:$3,0)-1)),"",OFFSET('Raw Data'!$A$3,MATCH('Data above threshold'!$A38,'Raw Data'!$B$4:$B$185,0),MATCH('Data above threshold'!CK$4,'Raw Data'!$3:$3,0)-1))</f>
        <v/>
      </c>
      <c r="CL38" s="107" t="str">
        <f aca="true">IF(ISBLANK(OFFSET('Raw Data'!$A$3,MATCH('Data above threshold'!$A38,'Raw Data'!$B$4:$B$185,0),MATCH('Data above threshold'!CL$4,'Raw Data'!$3:$3,0)-1)),"",OFFSET('Raw Data'!$A$3,MATCH('Data above threshold'!$A38,'Raw Data'!$B$4:$B$185,0),MATCH('Data above threshold'!CL$4,'Raw Data'!$3:$3,0)-1))</f>
        <v/>
      </c>
      <c r="CM38" s="107" t="str">
        <f aca="true">IF(ISBLANK(OFFSET('Raw Data'!$A$3,MATCH('Data above threshold'!$A38,'Raw Data'!$B$4:$B$185,0),MATCH('Data above threshold'!CM$4,'Raw Data'!$3:$3,0)-1)),"",OFFSET('Raw Data'!$A$3,MATCH('Data above threshold'!$A38,'Raw Data'!$B$4:$B$185,0),MATCH('Data above threshold'!CM$4,'Raw Data'!$3:$3,0)-1))</f>
        <v/>
      </c>
      <c r="CN38" s="107" t="str">
        <f aca="true">IF(ISBLANK(OFFSET('Raw Data'!$A$3,MATCH('Data above threshold'!$A38,'Raw Data'!$B$4:$B$185,0),MATCH('Data above threshold'!CN$4,'Raw Data'!$3:$3,0)-1)),"",OFFSET('Raw Data'!$A$3,MATCH('Data above threshold'!$A38,'Raw Data'!$B$4:$B$185,0),MATCH('Data above threshold'!CN$4,'Raw Data'!$3:$3,0)-1))</f>
        <v/>
      </c>
      <c r="CO38" s="107" t="str">
        <f aca="true">IF(ISBLANK(OFFSET('Raw Data'!$A$3,MATCH('Data above threshold'!$A38,'Raw Data'!$B$4:$B$185,0),MATCH('Data above threshold'!CO$4,'Raw Data'!$3:$3,0)-1)),"",OFFSET('Raw Data'!$A$3,MATCH('Data above threshold'!$A38,'Raw Data'!$B$4:$B$185,0),MATCH('Data above threshold'!CO$4,'Raw Data'!$3:$3,0)-1))</f>
        <v/>
      </c>
      <c r="CP38" s="107" t="str">
        <f aca="true">IF(ISBLANK(OFFSET('Raw Data'!$A$3,MATCH('Data above threshold'!$A38,'Raw Data'!$B$4:$B$185,0),MATCH('Data above threshold'!CP$4,'Raw Data'!$3:$3,0)-1)),"",OFFSET('Raw Data'!$A$3,MATCH('Data above threshold'!$A38,'Raw Data'!$B$4:$B$185,0),MATCH('Data above threshold'!CP$4,'Raw Data'!$3:$3,0)-1))</f>
        <v/>
      </c>
      <c r="CQ38" s="107" t="str">
        <f aca="true">IF(ISBLANK(OFFSET('Raw Data'!$A$3,MATCH('Data above threshold'!$A38,'Raw Data'!$B$4:$B$185,0),MATCH('Data above threshold'!CQ$4,'Raw Data'!$3:$3,0)-1)),"",OFFSET('Raw Data'!$A$3,MATCH('Data above threshold'!$A38,'Raw Data'!$B$4:$B$185,0),MATCH('Data above threshold'!CQ$4,'Raw Data'!$3:$3,0)-1))</f>
        <v/>
      </c>
      <c r="CR38" s="107" t="str">
        <f aca="true">IF(ISBLANK(OFFSET('Raw Data'!$A$3,MATCH('Data above threshold'!$A38,'Raw Data'!$B$4:$B$185,0),MATCH('Data above threshold'!CR$4,'Raw Data'!$3:$3,0)-1)),"",OFFSET('Raw Data'!$A$3,MATCH('Data above threshold'!$A38,'Raw Data'!$B$4:$B$185,0),MATCH('Data above threshold'!CR$4,'Raw Data'!$3:$3,0)-1))</f>
        <v/>
      </c>
    </row>
    <row r="39" s="103" customFormat="true" ht="15.5" hidden="false" customHeight="false" outlineLevel="0" collapsed="false">
      <c r="A39" s="107" t="n">
        <v>2111</v>
      </c>
      <c r="B39" s="107" t="n">
        <v>4</v>
      </c>
      <c r="C39" s="107" t="str">
        <f aca="true">IF(ISBLANK(OFFSET('Raw Data'!$A$3,MATCH('Data above threshold'!$A39,'Raw Data'!$B$4:$B$185,0),MATCH('Data above threshold'!C$4,'Raw Data'!$3:$3,0)-1)),"",OFFSET('Raw Data'!$A$3,MATCH('Data above threshold'!$A39,'Raw Data'!$B$4:$B$185,0),MATCH('Data above threshold'!C$4,'Raw Data'!$3:$3,0)-1))</f>
        <v/>
      </c>
      <c r="D39" s="107" t="str">
        <f aca="true">IF(ISBLANK(OFFSET('Raw Data'!$A$3,MATCH('Data above threshold'!$A39,'Raw Data'!$B$4:$B$185,0),MATCH('Data above threshold'!D$4,'Raw Data'!$3:$3,0)-1)),"",OFFSET('Raw Data'!$A$3,MATCH('Data above threshold'!$A39,'Raw Data'!$B$4:$B$185,0),MATCH('Data above threshold'!D$4,'Raw Data'!$3:$3,0)-1))</f>
        <v>Regulatory quality</v>
      </c>
      <c r="E39" s="107" t="str">
        <f aca="true">IF(ISBLANK(OFFSET('Raw Data'!$A$3,MATCH('Data above threshold'!$A39,'Raw Data'!$B$4:$B$185,0),MATCH('Data above threshold'!E$4,'Raw Data'!$3:$3,0)-1)),"",OFFSET('Raw Data'!$A$3,MATCH('Data above threshold'!$A39,'Raw Data'!$B$4:$B$185,0),MATCH('Data above threshold'!E$4,'Raw Data'!$3:$3,0)-1))</f>
        <v>Reflects perceptions of the ability of the government to formulate and implement sound policies and regulations that permit and promote private sector development.</v>
      </c>
      <c r="F39" s="107" t="n">
        <f aca="true">IF(ISBLANK(OFFSET('Raw Data'!$A$3,MATCH('Data above threshold'!$A39,'Raw Data'!$B$4:$B$185,0),MATCH('Data above threshold'!F$4,'Raw Data'!$3:$3,0)-1)),"",OFFSET('Raw Data'!$A$3,MATCH('Data above threshold'!$A39,'Raw Data'!$B$4:$B$185,0),MATCH('Data above threshold'!F$4,'Raw Data'!$3:$3,0)-1))</f>
        <v>2019</v>
      </c>
      <c r="G39" s="107" t="str">
        <f aca="true">IF(ISBLANK(OFFSET('Raw Data'!$A$3,MATCH('Data above threshold'!$A39,'Raw Data'!$B$4:$B$185,0),MATCH('Data above threshold'!G$4,'Raw Data'!$3:$3,0)-1)),"",OFFSET('Raw Data'!$A$3,MATCH('Data above threshold'!$A39,'Raw Data'!$B$4:$B$185,0),MATCH('Data above threshold'!G$4,'Raw Data'!$3:$3,0)-1))</f>
        <v/>
      </c>
      <c r="H39" s="107" t="str">
        <f aca="true">IF(ISBLANK(OFFSET('Raw Data'!$A$3,MATCH('Data above threshold'!$A39,'Raw Data'!$B$4:$B$185,0),MATCH('Data above threshold'!H$4,'Raw Data'!$3:$3,0)-1)),"",OFFSET('Raw Data'!$A$3,MATCH('Data above threshold'!$A39,'Raw Data'!$B$4:$B$185,0),MATCH('Data above threshold'!H$4,'Raw Data'!$3:$3,0)-1))</f>
        <v>World bank</v>
      </c>
      <c r="I39" s="107" t="str">
        <f aca="true">IF(ISBLANK(OFFSET('Raw Data'!$A$3,MATCH('Data above threshold'!$A39,'Raw Data'!$B$4:$B$185,0),MATCH('Data above threshold'!I$4,'Raw Data'!$3:$3,0)-1)),"",OFFSET('Raw Data'!$A$3,MATCH('Data above threshold'!$A39,'Raw Data'!$B$4:$B$185,0),MATCH('Data above threshold'!I$4,'Raw Data'!$3:$3,0)-1))</f>
        <v/>
      </c>
      <c r="J39" s="107" t="str">
        <f aca="true">IF(ISBLANK(OFFSET('Raw Data'!$A$3,MATCH('Data above threshold'!$A39,'Raw Data'!$B$4:$B$185,0),MATCH('Data above threshold'!J$4,'Raw Data'!$3:$3,0)-1)),"",OFFSET('Raw Data'!$A$3,MATCH('Data above threshold'!$A39,'Raw Data'!$B$4:$B$185,0),MATCH('Data above threshold'!J$4,'Raw Data'!$3:$3,0)-1))</f>
        <v>Estimate of governance (ranges from approximately -2.5 (weak) to 2.5 (strong) governance performance)</v>
      </c>
      <c r="K39" s="107" t="str">
        <f aca="true">IF(ISBLANK(OFFSET('Raw Data'!$A$3,MATCH('Data above threshold'!$A39,'Raw Data'!$B$4:$B$185,0),MATCH('Data above threshold'!K$4,'Raw Data'!$3:$3,0)-1)),"",OFFSET('Raw Data'!$A$3,MATCH('Data above threshold'!$A39,'Raw Data'!$B$4:$B$185,0),MATCH('Data above threshold'!K$4,'Raw Data'!$3:$3,0)-1))</f>
        <v>Plus</v>
      </c>
      <c r="L39" s="107" t="str">
        <f aca="true">IF(ISBLANK(OFFSET('Raw Data'!$A$3,MATCH('Data above threshold'!$A39,'Raw Data'!$B$4:$B$185,0),MATCH('Data above threshold'!L$4,'Raw Data'!$3:$3,0)-1)),"",OFFSET('Raw Data'!$A$3,MATCH('Data above threshold'!$A39,'Raw Data'!$B$4:$B$185,0),MATCH('Data above threshold'!L$4,'Raw Data'!$3:$3,0)-1))</f>
        <v>http://info.worldbank.org/governance/WGI</v>
      </c>
      <c r="M39" s="105" t="n">
        <f aca="false" t="array" ref="M39:M39">IFERROR(SKEW(IF(ISNUMBER(Q39:CR39),Q39:CR39,"")),"")</f>
        <v>0.0720391459916454</v>
      </c>
      <c r="N39" s="107" t="n">
        <v>0</v>
      </c>
      <c r="O39" s="107" t="str">
        <f aca="true">IF(ISBLANK(OFFSET('Raw Data'!$A$3,MATCH('Data above threshold'!$A39,'Raw Data'!$B$4:$B$185,0),MATCH('Data above threshold'!O$4,'Raw Data'!$3:$3,0)-1)),"",OFFSET('Raw Data'!$A$3,MATCH('Data above threshold'!$A39,'Raw Data'!$B$4:$B$185,0),MATCH('Data above threshold'!O$4,'Raw Data'!$3:$3,0)-1))</f>
        <v/>
      </c>
      <c r="P39" s="106" t="n">
        <f aca="false" t="array" ref="P39:P39">IF(B39&lt;4,"",1-IFERROR(SUM(ISNUMBER(Q39:CR39)*(1-$Q$3:$CR$3))/COUNTIF($Q$3:$CR$3,0),0))</f>
        <v>0</v>
      </c>
      <c r="Q39" s="107" t="n">
        <f aca="true">IF(ISBLANK(OFFSET('Raw Data'!$A$3,MATCH('Data above threshold'!$A39,'Raw Data'!$B$4:$B$185,0),MATCH('Data above threshold'!Q$4,'Raw Data'!$3:$3,0)-1)),"",OFFSET('Raw Data'!$A$3,MATCH('Data above threshold'!$A39,'Raw Data'!$B$4:$B$185,0),MATCH('Data above threshold'!Q$4,'Raw Data'!$3:$3,0)-1))</f>
        <v>-0.49</v>
      </c>
      <c r="R39" s="107" t="n">
        <f aca="true">IF(ISBLANK(OFFSET('Raw Data'!$A$3,MATCH('Data above threshold'!$A39,'Raw Data'!$B$4:$B$185,0),MATCH('Data above threshold'!R$4,'Raw Data'!$3:$3,0)-1)),"",OFFSET('Raw Data'!$A$3,MATCH('Data above threshold'!$A39,'Raw Data'!$B$4:$B$185,0),MATCH('Data above threshold'!R$4,'Raw Data'!$3:$3,0)-1))</f>
        <v>1.87</v>
      </c>
      <c r="S39" s="107" t="n">
        <f aca="true">IF(ISBLANK(OFFSET('Raw Data'!$A$3,MATCH('Data above threshold'!$A39,'Raw Data'!$B$4:$B$185,0),MATCH('Data above threshold'!S$4,'Raw Data'!$3:$3,0)-1)),"",OFFSET('Raw Data'!$A$3,MATCH('Data above threshold'!$A39,'Raw Data'!$B$4:$B$185,0),MATCH('Data above threshold'!S$4,'Raw Data'!$3:$3,0)-1))</f>
        <v>1.46</v>
      </c>
      <c r="T39" s="107" t="n">
        <f aca="true">IF(ISBLANK(OFFSET('Raw Data'!$A$3,MATCH('Data above threshold'!$A39,'Raw Data'!$B$4:$B$185,0),MATCH('Data above threshold'!T$4,'Raw Data'!$3:$3,0)-1)),"",OFFSET('Raw Data'!$A$3,MATCH('Data above threshold'!$A39,'Raw Data'!$B$4:$B$185,0),MATCH('Data above threshold'!T$4,'Raw Data'!$3:$3,0)-1))</f>
        <v>1.29</v>
      </c>
      <c r="U39" s="107" t="n">
        <f aca="true">IF(ISBLANK(OFFSET('Raw Data'!$A$3,MATCH('Data above threshold'!$A39,'Raw Data'!$B$4:$B$185,0),MATCH('Data above threshold'!U$4,'Raw Data'!$3:$3,0)-1)),"",OFFSET('Raw Data'!$A$3,MATCH('Data above threshold'!$A39,'Raw Data'!$B$4:$B$185,0),MATCH('Data above threshold'!U$4,'Raw Data'!$3:$3,0)-1))</f>
        <v>-0.93</v>
      </c>
      <c r="V39" s="107" t="n">
        <f aca="true">IF(ISBLANK(OFFSET('Raw Data'!$A$3,MATCH('Data above threshold'!$A39,'Raw Data'!$B$4:$B$185,0),MATCH('Data above threshold'!V$4,'Raw Data'!$3:$3,0)-1)),"",OFFSET('Raw Data'!$A$3,MATCH('Data above threshold'!$A39,'Raw Data'!$B$4:$B$185,0),MATCH('Data above threshold'!V$4,'Raw Data'!$3:$3,0)-1))</f>
        <v>-0.33</v>
      </c>
      <c r="W39" s="107" t="n">
        <f aca="true">IF(ISBLANK(OFFSET('Raw Data'!$A$3,MATCH('Data above threshold'!$A39,'Raw Data'!$B$4:$B$185,0),MATCH('Data above threshold'!W$4,'Raw Data'!$3:$3,0)-1)),"",OFFSET('Raw Data'!$A$3,MATCH('Data above threshold'!$A39,'Raw Data'!$B$4:$B$185,0),MATCH('Data above threshold'!W$4,'Raw Data'!$3:$3,0)-1))</f>
        <v>-0.18</v>
      </c>
      <c r="X39" s="107" t="n">
        <f aca="true">IF(ISBLANK(OFFSET('Raw Data'!$A$3,MATCH('Data above threshold'!$A39,'Raw Data'!$B$4:$B$185,0),MATCH('Data above threshold'!X$4,'Raw Data'!$3:$3,0)-1)),"",OFFSET('Raw Data'!$A$3,MATCH('Data above threshold'!$A39,'Raw Data'!$B$4:$B$185,0),MATCH('Data above threshold'!X$4,'Raw Data'!$3:$3,0)-1))</f>
        <v>1.72</v>
      </c>
      <c r="Y39" s="107" t="n">
        <f aca="true">IF(ISBLANK(OFFSET('Raw Data'!$A$3,MATCH('Data above threshold'!$A39,'Raw Data'!$B$4:$B$185,0),MATCH('Data above threshold'!Y$4,'Raw Data'!$3:$3,0)-1)),"",OFFSET('Raw Data'!$A$3,MATCH('Data above threshold'!$A39,'Raw Data'!$B$4:$B$185,0),MATCH('Data above threshold'!Y$4,'Raw Data'!$3:$3,0)-1))</f>
        <v>1.66</v>
      </c>
      <c r="Z39" s="107" t="n">
        <f aca="true">IF(ISBLANK(OFFSET('Raw Data'!$A$3,MATCH('Data above threshold'!$A39,'Raw Data'!$B$4:$B$185,0),MATCH('Data above threshold'!Z$4,'Raw Data'!$3:$3,0)-1)),"",OFFSET('Raw Data'!$A$3,MATCH('Data above threshold'!$A39,'Raw Data'!$B$4:$B$185,0),MATCH('Data above threshold'!Z$4,'Raw Data'!$3:$3,0)-1))</f>
        <v>1.22</v>
      </c>
      <c r="AA39" s="107" t="n">
        <f aca="true">IF(ISBLANK(OFFSET('Raw Data'!$A$3,MATCH('Data above threshold'!$A39,'Raw Data'!$B$4:$B$185,0),MATCH('Data above threshold'!AA$4,'Raw Data'!$3:$3,0)-1)),"",OFFSET('Raw Data'!$A$3,MATCH('Data above threshold'!$A39,'Raw Data'!$B$4:$B$185,0),MATCH('Data above threshold'!AA$4,'Raw Data'!$3:$3,0)-1))</f>
        <v>-0.24</v>
      </c>
      <c r="AB39" s="107" t="n">
        <f aca="true">IF(ISBLANK(OFFSET('Raw Data'!$A$3,MATCH('Data above threshold'!$A39,'Raw Data'!$B$4:$B$185,0),MATCH('Data above threshold'!AB$4,'Raw Data'!$3:$3,0)-1)),"",OFFSET('Raw Data'!$A$3,MATCH('Data above threshold'!$A39,'Raw Data'!$B$4:$B$185,0),MATCH('Data above threshold'!AB$4,'Raw Data'!$3:$3,0)-1))</f>
        <v>-1.51</v>
      </c>
      <c r="AC39" s="107" t="n">
        <f aca="true">IF(ISBLANK(OFFSET('Raw Data'!$A$3,MATCH('Data above threshold'!$A39,'Raw Data'!$B$4:$B$185,0),MATCH('Data above threshold'!AC$4,'Raw Data'!$3:$3,0)-1)),"",OFFSET('Raw Data'!$A$3,MATCH('Data above threshold'!$A39,'Raw Data'!$B$4:$B$185,0),MATCH('Data above threshold'!AC$4,'Raw Data'!$3:$3,0)-1))</f>
        <v>0.4</v>
      </c>
      <c r="AD39" s="107" t="n">
        <f aca="true">IF(ISBLANK(OFFSET('Raw Data'!$A$3,MATCH('Data above threshold'!$A39,'Raw Data'!$B$4:$B$185,0),MATCH('Data above threshold'!AD$4,'Raw Data'!$3:$3,0)-1)),"",OFFSET('Raw Data'!$A$3,MATCH('Data above threshold'!$A39,'Raw Data'!$B$4:$B$185,0),MATCH('Data above threshold'!AD$4,'Raw Data'!$3:$3,0)-1))</f>
        <v>-0.22</v>
      </c>
      <c r="AE39" s="107" t="n">
        <f aca="true">IF(ISBLANK(OFFSET('Raw Data'!$A$3,MATCH('Data above threshold'!$A39,'Raw Data'!$B$4:$B$185,0),MATCH('Data above threshold'!AE$4,'Raw Data'!$3:$3,0)-1)),"",OFFSET('Raw Data'!$A$3,MATCH('Data above threshold'!$A39,'Raw Data'!$B$4:$B$185,0),MATCH('Data above threshold'!AE$4,'Raw Data'!$3:$3,0)-1))</f>
        <v>0.5</v>
      </c>
      <c r="AF39" s="107" t="n">
        <f aca="true">IF(ISBLANK(OFFSET('Raw Data'!$A$3,MATCH('Data above threshold'!$A39,'Raw Data'!$B$4:$B$185,0),MATCH('Data above threshold'!AF$4,'Raw Data'!$3:$3,0)-1)),"",OFFSET('Raw Data'!$A$3,MATCH('Data above threshold'!$A39,'Raw Data'!$B$4:$B$185,0),MATCH('Data above threshold'!AF$4,'Raw Data'!$3:$3,0)-1))</f>
        <v>1.01</v>
      </c>
      <c r="AG39" s="107" t="n">
        <f aca="true">IF(ISBLANK(OFFSET('Raw Data'!$A$3,MATCH('Data above threshold'!$A39,'Raw Data'!$B$4:$B$185,0),MATCH('Data above threshold'!AG$4,'Raw Data'!$3:$3,0)-1)),"",OFFSET('Raw Data'!$A$3,MATCH('Data above threshold'!$A39,'Raw Data'!$B$4:$B$185,0),MATCH('Data above threshold'!AG$4,'Raw Data'!$3:$3,0)-1))</f>
        <v>1.72</v>
      </c>
      <c r="AH39" s="107" t="n">
        <f aca="true">IF(ISBLANK(OFFSET('Raw Data'!$A$3,MATCH('Data above threshold'!$A39,'Raw Data'!$B$4:$B$185,0),MATCH('Data above threshold'!AH$4,'Raw Data'!$3:$3,0)-1)),"",OFFSET('Raw Data'!$A$3,MATCH('Data above threshold'!$A39,'Raw Data'!$B$4:$B$185,0),MATCH('Data above threshold'!AH$4,'Raw Data'!$3:$3,0)-1))</f>
        <v>1.57</v>
      </c>
      <c r="AI39" s="107" t="n">
        <f aca="true">IF(ISBLANK(OFFSET('Raw Data'!$A$3,MATCH('Data above threshold'!$A39,'Raw Data'!$B$4:$B$185,0),MATCH('Data above threshold'!AI$4,'Raw Data'!$3:$3,0)-1)),"",OFFSET('Raw Data'!$A$3,MATCH('Data above threshold'!$A39,'Raw Data'!$B$4:$B$185,0),MATCH('Data above threshold'!AI$4,'Raw Data'!$3:$3,0)-1))</f>
        <v>0.1</v>
      </c>
      <c r="AJ39" s="107" t="n">
        <f aca="true">IF(ISBLANK(OFFSET('Raw Data'!$A$3,MATCH('Data above threshold'!$A39,'Raw Data'!$B$4:$B$185,0),MATCH('Data above threshold'!AJ$4,'Raw Data'!$3:$3,0)-1)),"",OFFSET('Raw Data'!$A$3,MATCH('Data above threshold'!$A39,'Raw Data'!$B$4:$B$185,0),MATCH('Data above threshold'!AJ$4,'Raw Data'!$3:$3,0)-1))</f>
        <v>-1.3</v>
      </c>
      <c r="AK39" s="107" t="n">
        <f aca="true">IF(ISBLANK(OFFSET('Raw Data'!$A$3,MATCH('Data above threshold'!$A39,'Raw Data'!$B$4:$B$185,0),MATCH('Data above threshold'!AK$4,'Raw Data'!$3:$3,0)-1)),"",OFFSET('Raw Data'!$A$3,MATCH('Data above threshold'!$A39,'Raw Data'!$B$4:$B$185,0),MATCH('Data above threshold'!AK$4,'Raw Data'!$3:$3,0)-1))</f>
        <v>-0.82</v>
      </c>
      <c r="AL39" s="107" t="n">
        <f aca="true">IF(ISBLANK(OFFSET('Raw Data'!$A$3,MATCH('Data above threshold'!$A39,'Raw Data'!$B$4:$B$185,0),MATCH('Data above threshold'!AL$4,'Raw Data'!$3:$3,0)-1)),"",OFFSET('Raw Data'!$A$3,MATCH('Data above threshold'!$A39,'Raw Data'!$B$4:$B$185,0),MATCH('Data above threshold'!AL$4,'Raw Data'!$3:$3,0)-1))</f>
        <v>1.05</v>
      </c>
      <c r="AM39" s="107" t="n">
        <f aca="true">IF(ISBLANK(OFFSET('Raw Data'!$A$3,MATCH('Data above threshold'!$A39,'Raw Data'!$B$4:$B$185,0),MATCH('Data above threshold'!AM$4,'Raw Data'!$3:$3,0)-1)),"",OFFSET('Raw Data'!$A$3,MATCH('Data above threshold'!$A39,'Raw Data'!$B$4:$B$185,0),MATCH('Data above threshold'!AM$4,'Raw Data'!$3:$3,0)-1))</f>
        <v>1.85</v>
      </c>
      <c r="AN39" s="107" t="n">
        <f aca="true">IF(ISBLANK(OFFSET('Raw Data'!$A$3,MATCH('Data above threshold'!$A39,'Raw Data'!$B$4:$B$185,0),MATCH('Data above threshold'!AN$4,'Raw Data'!$3:$3,0)-1)),"",OFFSET('Raw Data'!$A$3,MATCH('Data above threshold'!$A39,'Raw Data'!$B$4:$B$185,0),MATCH('Data above threshold'!AN$4,'Raw Data'!$3:$3,0)-1))</f>
        <v>-0.22</v>
      </c>
      <c r="AO39" s="107" t="n">
        <f aca="true">IF(ISBLANK(OFFSET('Raw Data'!$A$3,MATCH('Data above threshold'!$A39,'Raw Data'!$B$4:$B$185,0),MATCH('Data above threshold'!AO$4,'Raw Data'!$3:$3,0)-1)),"",OFFSET('Raw Data'!$A$3,MATCH('Data above threshold'!$A39,'Raw Data'!$B$4:$B$185,0),MATCH('Data above threshold'!AO$4,'Raw Data'!$3:$3,0)-1))</f>
        <v>1.44</v>
      </c>
      <c r="AP39" s="107" t="n">
        <f aca="true">IF(ISBLANK(OFFSET('Raw Data'!$A$3,MATCH('Data above threshold'!$A39,'Raw Data'!$B$4:$B$185,0),MATCH('Data above threshold'!AP$4,'Raw Data'!$3:$3,0)-1)),"",OFFSET('Raw Data'!$A$3,MATCH('Data above threshold'!$A39,'Raw Data'!$B$4:$B$185,0),MATCH('Data above threshold'!AP$4,'Raw Data'!$3:$3,0)-1))</f>
        <v>1.63</v>
      </c>
      <c r="AQ39" s="107" t="n">
        <f aca="true">IF(ISBLANK(OFFSET('Raw Data'!$A$3,MATCH('Data above threshold'!$A39,'Raw Data'!$B$4:$B$185,0),MATCH('Data above threshold'!AQ$4,'Raw Data'!$3:$3,0)-1)),"",OFFSET('Raw Data'!$A$3,MATCH('Data above threshold'!$A39,'Raw Data'!$B$4:$B$185,0),MATCH('Data above threshold'!AQ$4,'Raw Data'!$3:$3,0)-1))</f>
        <v>-0.11</v>
      </c>
      <c r="AR39" s="107" t="n">
        <f aca="true">IF(ISBLANK(OFFSET('Raw Data'!$A$3,MATCH('Data above threshold'!$A39,'Raw Data'!$B$4:$B$185,0),MATCH('Data above threshold'!AR$4,'Raw Data'!$3:$3,0)-1)),"",OFFSET('Raw Data'!$A$3,MATCH('Data above threshold'!$A39,'Raw Data'!$B$4:$B$185,0),MATCH('Data above threshold'!AR$4,'Raw Data'!$3:$3,0)-1))</f>
        <v>-0.77</v>
      </c>
      <c r="AS39" s="107" t="n">
        <f aca="true">IF(ISBLANK(OFFSET('Raw Data'!$A$3,MATCH('Data above threshold'!$A39,'Raw Data'!$B$4:$B$185,0),MATCH('Data above threshold'!AS$4,'Raw Data'!$3:$3,0)-1)),"",OFFSET('Raw Data'!$A$3,MATCH('Data above threshold'!$A39,'Raw Data'!$B$4:$B$185,0),MATCH('Data above threshold'!AS$4,'Raw Data'!$3:$3,0)-1))</f>
        <v>0.53</v>
      </c>
      <c r="AT39" s="107" t="n">
        <f aca="true">IF(ISBLANK(OFFSET('Raw Data'!$A$3,MATCH('Data above threshold'!$A39,'Raw Data'!$B$4:$B$185,0),MATCH('Data above threshold'!AT$4,'Raw Data'!$3:$3,0)-1)),"",OFFSET('Raw Data'!$A$3,MATCH('Data above threshold'!$A39,'Raw Data'!$B$4:$B$185,0),MATCH('Data above threshold'!AT$4,'Raw Data'!$3:$3,0)-1))</f>
        <v>-0.62</v>
      </c>
      <c r="AU39" s="107" t="n">
        <f aca="true">IF(ISBLANK(OFFSET('Raw Data'!$A$3,MATCH('Data above threshold'!$A39,'Raw Data'!$B$4:$B$185,0),MATCH('Data above threshold'!AU$4,'Raw Data'!$3:$3,0)-1)),"",OFFSET('Raw Data'!$A$3,MATCH('Data above threshold'!$A39,'Raw Data'!$B$4:$B$185,0),MATCH('Data above threshold'!AU$4,'Raw Data'!$3:$3,0)-1))</f>
        <v>0.59</v>
      </c>
      <c r="AV39" s="107" t="n">
        <f aca="true">IF(ISBLANK(OFFSET('Raw Data'!$A$3,MATCH('Data above threshold'!$A39,'Raw Data'!$B$4:$B$185,0),MATCH('Data above threshold'!AV$4,'Raw Data'!$3:$3,0)-1)),"",OFFSET('Raw Data'!$A$3,MATCH('Data above threshold'!$A39,'Raw Data'!$B$4:$B$185,0),MATCH('Data above threshold'!AV$4,'Raw Data'!$3:$3,0)-1))</f>
        <v>-0.09</v>
      </c>
      <c r="AW39" s="107" t="n">
        <f aca="true">IF(ISBLANK(OFFSET('Raw Data'!$A$3,MATCH('Data above threshold'!$A39,'Raw Data'!$B$4:$B$185,0),MATCH('Data above threshold'!AW$4,'Raw Data'!$3:$3,0)-1)),"",OFFSET('Raw Data'!$A$3,MATCH('Data above threshold'!$A39,'Raw Data'!$B$4:$B$185,0),MATCH('Data above threshold'!AW$4,'Raw Data'!$3:$3,0)-1))</f>
        <v>-0.16</v>
      </c>
      <c r="AX39" s="107" t="n">
        <f aca="true">IF(ISBLANK(OFFSET('Raw Data'!$A$3,MATCH('Data above threshold'!$A39,'Raw Data'!$B$4:$B$185,0),MATCH('Data above threshold'!AX$4,'Raw Data'!$3:$3,0)-1)),"",OFFSET('Raw Data'!$A$3,MATCH('Data above threshold'!$A39,'Raw Data'!$B$4:$B$185,0),MATCH('Data above threshold'!AX$4,'Raw Data'!$3:$3,0)-1))</f>
        <v>1.37</v>
      </c>
      <c r="AY39" s="107" t="n">
        <f aca="true">IF(ISBLANK(OFFSET('Raw Data'!$A$3,MATCH('Data above threshold'!$A39,'Raw Data'!$B$4:$B$185,0),MATCH('Data above threshold'!AY$4,'Raw Data'!$3:$3,0)-1)),"",OFFSET('Raw Data'!$A$3,MATCH('Data above threshold'!$A39,'Raw Data'!$B$4:$B$185,0),MATCH('Data above threshold'!AY$4,'Raw Data'!$3:$3,0)-1))</f>
        <v>0.95</v>
      </c>
      <c r="AZ39" s="107" t="n">
        <f aca="true">IF(ISBLANK(OFFSET('Raw Data'!$A$3,MATCH('Data above threshold'!$A39,'Raw Data'!$B$4:$B$185,0),MATCH('Data above threshold'!AZ$4,'Raw Data'!$3:$3,0)-1)),"",OFFSET('Raw Data'!$A$3,MATCH('Data above threshold'!$A39,'Raw Data'!$B$4:$B$185,0),MATCH('Data above threshold'!AZ$4,'Raw Data'!$3:$3,0)-1))</f>
        <v>0.17</v>
      </c>
      <c r="BA39" s="107" t="n">
        <f aca="true">IF(ISBLANK(OFFSET('Raw Data'!$A$3,MATCH('Data above threshold'!$A39,'Raw Data'!$B$4:$B$185,0),MATCH('Data above threshold'!BA$4,'Raw Data'!$3:$3,0)-1)),"",OFFSET('Raw Data'!$A$3,MATCH('Data above threshold'!$A39,'Raw Data'!$B$4:$B$185,0),MATCH('Data above threshold'!BA$4,'Raw Data'!$3:$3,0)-1))</f>
        <v>1.33</v>
      </c>
      <c r="BB39" s="107" t="n">
        <f aca="true">IF(ISBLANK(OFFSET('Raw Data'!$A$3,MATCH('Data above threshold'!$A39,'Raw Data'!$B$4:$B$185,0),MATCH('Data above threshold'!BB$4,'Raw Data'!$3:$3,0)-1)),"",OFFSET('Raw Data'!$A$3,MATCH('Data above threshold'!$A39,'Raw Data'!$B$4:$B$185,0),MATCH('Data above threshold'!BB$4,'Raw Data'!$3:$3,0)-1))</f>
        <v>-0.28</v>
      </c>
      <c r="BC39" s="107" t="n">
        <f aca="true">IF(ISBLANK(OFFSET('Raw Data'!$A$3,MATCH('Data above threshold'!$A39,'Raw Data'!$B$4:$B$185,0),MATCH('Data above threshold'!BC$4,'Raw Data'!$3:$3,0)-1)),"",OFFSET('Raw Data'!$A$3,MATCH('Data above threshold'!$A39,'Raw Data'!$B$4:$B$185,0),MATCH('Data above threshold'!BC$4,'Raw Data'!$3:$3,0)-1))</f>
        <v>1.07</v>
      </c>
      <c r="BD39" s="107" t="n">
        <f aca="true">IF(ISBLANK(OFFSET('Raw Data'!$A$3,MATCH('Data above threshold'!$A39,'Raw Data'!$B$4:$B$185,0),MATCH('Data above threshold'!BD$4,'Raw Data'!$3:$3,0)-1)),"",OFFSET('Raw Data'!$A$3,MATCH('Data above threshold'!$A39,'Raw Data'!$B$4:$B$185,0),MATCH('Data above threshold'!BD$4,'Raw Data'!$3:$3,0)-1))</f>
        <v>-0.43</v>
      </c>
      <c r="BE39" s="107" t="n">
        <f aca="true">IF(ISBLANK(OFFSET('Raw Data'!$A$3,MATCH('Data above threshold'!$A39,'Raw Data'!$B$4:$B$185,0),MATCH('Data above threshold'!BE$4,'Raw Data'!$3:$3,0)-1)),"",OFFSET('Raw Data'!$A$3,MATCH('Data above threshold'!$A39,'Raw Data'!$B$4:$B$185,0),MATCH('Data above threshold'!BE$4,'Raw Data'!$3:$3,0)-1))</f>
        <v>0.1</v>
      </c>
      <c r="BF39" s="107" t="n">
        <f aca="true">IF(ISBLANK(OFFSET('Raw Data'!$A$3,MATCH('Data above threshold'!$A39,'Raw Data'!$B$4:$B$185,0),MATCH('Data above threshold'!BF$4,'Raw Data'!$3:$3,0)-1)),"",OFFSET('Raw Data'!$A$3,MATCH('Data above threshold'!$A39,'Raw Data'!$B$4:$B$185,0),MATCH('Data above threshold'!BF$4,'Raw Data'!$3:$3,0)-1))</f>
        <v>-0.57</v>
      </c>
      <c r="BG39" s="107" t="n">
        <f aca="true">IF(ISBLANK(OFFSET('Raw Data'!$A$3,MATCH('Data above threshold'!$A39,'Raw Data'!$B$4:$B$185,0),MATCH('Data above threshold'!BG$4,'Raw Data'!$3:$3,0)-1)),"",OFFSET('Raw Data'!$A$3,MATCH('Data above threshold'!$A39,'Raw Data'!$B$4:$B$185,0),MATCH('Data above threshold'!BG$4,'Raw Data'!$3:$3,0)-1))</f>
        <v>0.96</v>
      </c>
      <c r="BH39" s="107" t="n">
        <f aca="true">IF(ISBLANK(OFFSET('Raw Data'!$A$3,MATCH('Data above threshold'!$A39,'Raw Data'!$B$4:$B$185,0),MATCH('Data above threshold'!BH$4,'Raw Data'!$3:$3,0)-1)),"",OFFSET('Raw Data'!$A$3,MATCH('Data above threshold'!$A39,'Raw Data'!$B$4:$B$185,0),MATCH('Data above threshold'!BH$4,'Raw Data'!$3:$3,0)-1))</f>
        <v>-0.76</v>
      </c>
      <c r="BI39" s="107" t="n">
        <f aca="true">IF(ISBLANK(OFFSET('Raw Data'!$A$3,MATCH('Data above threshold'!$A39,'Raw Data'!$B$4:$B$185,0),MATCH('Data above threshold'!BI$4,'Raw Data'!$3:$3,0)-1)),"",OFFSET('Raw Data'!$A$3,MATCH('Data above threshold'!$A39,'Raw Data'!$B$4:$B$185,0),MATCH('Data above threshold'!BI$4,'Raw Data'!$3:$3,0)-1))</f>
        <v>-0.72</v>
      </c>
      <c r="BJ39" s="107" t="n">
        <f aca="true">IF(ISBLANK(OFFSET('Raw Data'!$A$3,MATCH('Data above threshold'!$A39,'Raw Data'!$B$4:$B$185,0),MATCH('Data above threshold'!BJ$4,'Raw Data'!$3:$3,0)-1)),"",OFFSET('Raw Data'!$A$3,MATCH('Data above threshold'!$A39,'Raw Data'!$B$4:$B$185,0),MATCH('Data above threshold'!BJ$4,'Raw Data'!$3:$3,0)-1))</f>
        <v>1</v>
      </c>
      <c r="BK39" s="107" t="n">
        <f aca="true">IF(ISBLANK(OFFSET('Raw Data'!$A$3,MATCH('Data above threshold'!$A39,'Raw Data'!$B$4:$B$185,0),MATCH('Data above threshold'!BK$4,'Raw Data'!$3:$3,0)-1)),"",OFFSET('Raw Data'!$A$3,MATCH('Data above threshold'!$A39,'Raw Data'!$B$4:$B$185,0),MATCH('Data above threshold'!BK$4,'Raw Data'!$3:$3,0)-1))</f>
        <v>0.67</v>
      </c>
      <c r="BL39" s="107" t="n">
        <f aca="true">IF(ISBLANK(OFFSET('Raw Data'!$A$3,MATCH('Data above threshold'!$A39,'Raw Data'!$B$4:$B$185,0),MATCH('Data above threshold'!BL$4,'Raw Data'!$3:$3,0)-1)),"",OFFSET('Raw Data'!$A$3,MATCH('Data above threshold'!$A39,'Raw Data'!$B$4:$B$185,0),MATCH('Data above threshold'!BL$4,'Raw Data'!$3:$3,0)-1))</f>
        <v>-0.11</v>
      </c>
      <c r="BM39" s="107" t="n">
        <f aca="true">IF(ISBLANK(OFFSET('Raw Data'!$A$3,MATCH('Data above threshold'!$A39,'Raw Data'!$B$4:$B$185,0),MATCH('Data above threshold'!BM$4,'Raw Data'!$3:$3,0)-1)),"",OFFSET('Raw Data'!$A$3,MATCH('Data above threshold'!$A39,'Raw Data'!$B$4:$B$185,0),MATCH('Data above threshold'!BM$4,'Raw Data'!$3:$3,0)-1))</f>
        <v>-0.67</v>
      </c>
      <c r="BN39" s="107" t="n">
        <f aca="true">IF(ISBLANK(OFFSET('Raw Data'!$A$3,MATCH('Data above threshold'!$A39,'Raw Data'!$B$4:$B$185,0),MATCH('Data above threshold'!BN$4,'Raw Data'!$3:$3,0)-1)),"",OFFSET('Raw Data'!$A$3,MATCH('Data above threshold'!$A39,'Raw Data'!$B$4:$B$185,0),MATCH('Data above threshold'!BN$4,'Raw Data'!$3:$3,0)-1))</f>
        <v>-0.86</v>
      </c>
      <c r="BO39" s="107" t="n">
        <f aca="true">IF(ISBLANK(OFFSET('Raw Data'!$A$3,MATCH('Data above threshold'!$A39,'Raw Data'!$B$4:$B$185,0),MATCH('Data above threshold'!BO$4,'Raw Data'!$3:$3,0)-1)),"",OFFSET('Raw Data'!$A$3,MATCH('Data above threshold'!$A39,'Raw Data'!$B$4:$B$185,0),MATCH('Data above threshold'!BO$4,'Raw Data'!$3:$3,0)-1))</f>
        <v>1.86</v>
      </c>
      <c r="BP39" s="107" t="n">
        <f aca="true">IF(ISBLANK(OFFSET('Raw Data'!$A$3,MATCH('Data above threshold'!$A39,'Raw Data'!$B$4:$B$185,0),MATCH('Data above threshold'!BP$4,'Raw Data'!$3:$3,0)-1)),"",OFFSET('Raw Data'!$A$3,MATCH('Data above threshold'!$A39,'Raw Data'!$B$4:$B$185,0),MATCH('Data above threshold'!BP$4,'Raw Data'!$3:$3,0)-1))</f>
        <v>1.8</v>
      </c>
      <c r="BQ39" s="107" t="n">
        <f aca="true">IF(ISBLANK(OFFSET('Raw Data'!$A$3,MATCH('Data above threshold'!$A39,'Raw Data'!$B$4:$B$185,0),MATCH('Data above threshold'!BQ$4,'Raw Data'!$3:$3,0)-1)),"",OFFSET('Raw Data'!$A$3,MATCH('Data above threshold'!$A39,'Raw Data'!$B$4:$B$185,0),MATCH('Data above threshold'!BQ$4,'Raw Data'!$3:$3,0)-1))</f>
        <v>1.88</v>
      </c>
      <c r="BR39" s="107" t="n">
        <f aca="true">IF(ISBLANK(OFFSET('Raw Data'!$A$3,MATCH('Data above threshold'!$A39,'Raw Data'!$B$4:$B$185,0),MATCH('Data above threshold'!BR$4,'Raw Data'!$3:$3,0)-1)),"",OFFSET('Raw Data'!$A$3,MATCH('Data above threshold'!$A39,'Raw Data'!$B$4:$B$185,0),MATCH('Data above threshold'!BR$4,'Raw Data'!$3:$3,0)-1))</f>
        <v>-0.64</v>
      </c>
      <c r="BS39" s="107" t="n">
        <f aca="true">IF(ISBLANK(OFFSET('Raw Data'!$A$3,MATCH('Data above threshold'!$A39,'Raw Data'!$B$4:$B$185,0),MATCH('Data above threshold'!BS$4,'Raw Data'!$3:$3,0)-1)),"",OFFSET('Raw Data'!$A$3,MATCH('Data above threshold'!$A39,'Raw Data'!$B$4:$B$185,0),MATCH('Data above threshold'!BS$4,'Raw Data'!$3:$3,0)-1))</f>
        <v>0.36</v>
      </c>
      <c r="BT39" s="107" t="n">
        <f aca="true">IF(ISBLANK(OFFSET('Raw Data'!$A$3,MATCH('Data above threshold'!$A39,'Raw Data'!$B$4:$B$185,0),MATCH('Data above threshold'!BT$4,'Raw Data'!$3:$3,0)-1)),"",OFFSET('Raw Data'!$A$3,MATCH('Data above threshold'!$A39,'Raw Data'!$B$4:$B$185,0),MATCH('Data above threshold'!BT$4,'Raw Data'!$3:$3,0)-1))</f>
        <v>0.56</v>
      </c>
      <c r="BU39" s="107" t="n">
        <f aca="true">IF(ISBLANK(OFFSET('Raw Data'!$A$3,MATCH('Data above threshold'!$A39,'Raw Data'!$B$4:$B$185,0),MATCH('Data above threshold'!BU$4,'Raw Data'!$3:$3,0)-1)),"",OFFSET('Raw Data'!$A$3,MATCH('Data above threshold'!$A39,'Raw Data'!$B$4:$B$185,0),MATCH('Data above threshold'!BU$4,'Raw Data'!$3:$3,0)-1))</f>
        <v>0.01</v>
      </c>
      <c r="BV39" s="107" t="n">
        <f aca="true">IF(ISBLANK(OFFSET('Raw Data'!$A$3,MATCH('Data above threshold'!$A39,'Raw Data'!$B$4:$B$185,0),MATCH('Data above threshold'!BV$4,'Raw Data'!$3:$3,0)-1)),"",OFFSET('Raw Data'!$A$3,MATCH('Data above threshold'!$A39,'Raw Data'!$B$4:$B$185,0),MATCH('Data above threshold'!BV$4,'Raw Data'!$3:$3,0)-1))</f>
        <v>-0.54</v>
      </c>
      <c r="BW39" s="107" t="n">
        <f aca="true">IF(ISBLANK(OFFSET('Raw Data'!$A$3,MATCH('Data above threshold'!$A39,'Raw Data'!$B$4:$B$185,0),MATCH('Data above threshold'!BW$4,'Raw Data'!$3:$3,0)-1)),"",OFFSET('Raw Data'!$A$3,MATCH('Data above threshold'!$A39,'Raw Data'!$B$4:$B$185,0),MATCH('Data above threshold'!BW$4,'Raw Data'!$3:$3,0)-1))</f>
        <v>1.01</v>
      </c>
      <c r="BX39" s="107" t="n">
        <f aca="true">IF(ISBLANK(OFFSET('Raw Data'!$A$3,MATCH('Data above threshold'!$A39,'Raw Data'!$B$4:$B$185,0),MATCH('Data above threshold'!BX$4,'Raw Data'!$3:$3,0)-1)),"",OFFSET('Raw Data'!$A$3,MATCH('Data above threshold'!$A39,'Raw Data'!$B$4:$B$185,0),MATCH('Data above threshold'!BX$4,'Raw Data'!$3:$3,0)-1))</f>
        <v>0.97</v>
      </c>
      <c r="BY39" s="107" t="n">
        <f aca="true">IF(ISBLANK(OFFSET('Raw Data'!$A$3,MATCH('Data above threshold'!$A39,'Raw Data'!$B$4:$B$185,0),MATCH('Data above threshold'!BY$4,'Raw Data'!$3:$3,0)-1)),"",OFFSET('Raw Data'!$A$3,MATCH('Data above threshold'!$A39,'Raw Data'!$B$4:$B$185,0),MATCH('Data above threshold'!BY$4,'Raw Data'!$3:$3,0)-1))</f>
        <v>0.46</v>
      </c>
      <c r="BZ39" s="107" t="n">
        <f aca="true">IF(ISBLANK(OFFSET('Raw Data'!$A$3,MATCH('Data above threshold'!$A39,'Raw Data'!$B$4:$B$185,0),MATCH('Data above threshold'!BZ$4,'Raw Data'!$3:$3,0)-1)),"",OFFSET('Raw Data'!$A$3,MATCH('Data above threshold'!$A39,'Raw Data'!$B$4:$B$185,0),MATCH('Data above threshold'!BZ$4,'Raw Data'!$3:$3,0)-1))</f>
        <v>-0.43</v>
      </c>
      <c r="CA39" s="107" t="n">
        <f aca="true">IF(ISBLANK(OFFSET('Raw Data'!$A$3,MATCH('Data above threshold'!$A39,'Raw Data'!$B$4:$B$185,0),MATCH('Data above threshold'!CA$4,'Raw Data'!$3:$3,0)-1)),"",OFFSET('Raw Data'!$A$3,MATCH('Data above threshold'!$A39,'Raw Data'!$B$4:$B$185,0),MATCH('Data above threshold'!CA$4,'Raw Data'!$3:$3,0)-1))</f>
        <v>0.08</v>
      </c>
      <c r="CB39" s="107" t="n">
        <f aca="true">IF(ISBLANK(OFFSET('Raw Data'!$A$3,MATCH('Data above threshold'!$A39,'Raw Data'!$B$4:$B$185,0),MATCH('Data above threshold'!CB$4,'Raw Data'!$3:$3,0)-1)),"",OFFSET('Raw Data'!$A$3,MATCH('Data above threshold'!$A39,'Raw Data'!$B$4:$B$185,0),MATCH('Data above threshold'!CB$4,'Raw Data'!$3:$3,0)-1))</f>
        <v>-1.67</v>
      </c>
      <c r="CC39" s="107" t="n">
        <f aca="true">IF(ISBLANK(OFFSET('Raw Data'!$A$3,MATCH('Data above threshold'!$A39,'Raw Data'!$B$4:$B$185,0),MATCH('Data above threshold'!CC$4,'Raw Data'!$3:$3,0)-1)),"",OFFSET('Raw Data'!$A$3,MATCH('Data above threshold'!$A39,'Raw Data'!$B$4:$B$185,0),MATCH('Data above threshold'!CC$4,'Raw Data'!$3:$3,0)-1))</f>
        <v>-0.11</v>
      </c>
      <c r="CD39" s="107" t="n">
        <f aca="true">IF(ISBLANK(OFFSET('Raw Data'!$A$3,MATCH('Data above threshold'!$A39,'Raw Data'!$B$4:$B$185,0),MATCH('Data above threshold'!CD$4,'Raw Data'!$3:$3,0)-1)),"",OFFSET('Raw Data'!$A$3,MATCH('Data above threshold'!$A39,'Raw Data'!$B$4:$B$185,0),MATCH('Data above threshold'!CD$4,'Raw Data'!$3:$3,0)-1))</f>
        <v>2.16</v>
      </c>
      <c r="CE39" s="107" t="n">
        <f aca="true">IF(ISBLANK(OFFSET('Raw Data'!$A$3,MATCH('Data above threshold'!$A39,'Raw Data'!$B$4:$B$185,0),MATCH('Data above threshold'!CE$4,'Raw Data'!$3:$3,0)-1)),"",OFFSET('Raw Data'!$A$3,MATCH('Data above threshold'!$A39,'Raw Data'!$B$4:$B$185,0),MATCH('Data above threshold'!CE$4,'Raw Data'!$3:$3,0)-1))</f>
        <v>0.11</v>
      </c>
      <c r="CF39" s="107" t="n">
        <f aca="true">IF(ISBLANK(OFFSET('Raw Data'!$A$3,MATCH('Data above threshold'!$A39,'Raw Data'!$B$4:$B$185,0),MATCH('Data above threshold'!CF$4,'Raw Data'!$3:$3,0)-1)),"",OFFSET('Raw Data'!$A$3,MATCH('Data above threshold'!$A39,'Raw Data'!$B$4:$B$185,0),MATCH('Data above threshold'!CF$4,'Raw Data'!$3:$3,0)-1))</f>
        <v>-0.68</v>
      </c>
      <c r="CG39" s="107" t="n">
        <f aca="true">IF(ISBLANK(OFFSET('Raw Data'!$A$3,MATCH('Data above threshold'!$A39,'Raw Data'!$B$4:$B$185,0),MATCH('Data above threshold'!CG$4,'Raw Data'!$3:$3,0)-1)),"",OFFSET('Raw Data'!$A$3,MATCH('Data above threshold'!$A39,'Raw Data'!$B$4:$B$185,0),MATCH('Data above threshold'!CG$4,'Raw Data'!$3:$3,0)-1))</f>
        <v>1.01</v>
      </c>
      <c r="CH39" s="107" t="n">
        <f aca="true">IF(ISBLANK(OFFSET('Raw Data'!$A$3,MATCH('Data above threshold'!$A39,'Raw Data'!$B$4:$B$185,0),MATCH('Data above threshold'!CH$4,'Raw Data'!$3:$3,0)-1)),"",OFFSET('Raw Data'!$A$3,MATCH('Data above threshold'!$A39,'Raw Data'!$B$4:$B$185,0),MATCH('Data above threshold'!CH$4,'Raw Data'!$3:$3,0)-1))</f>
        <v>1.8</v>
      </c>
      <c r="CI39" s="107" t="n">
        <f aca="true">IF(ISBLANK(OFFSET('Raw Data'!$A$3,MATCH('Data above threshold'!$A39,'Raw Data'!$B$4:$B$185,0),MATCH('Data above threshold'!CI$4,'Raw Data'!$3:$3,0)-1)),"",OFFSET('Raw Data'!$A$3,MATCH('Data above threshold'!$A39,'Raw Data'!$B$4:$B$185,0),MATCH('Data above threshold'!CI$4,'Raw Data'!$3:$3,0)-1))</f>
        <v>-1.12</v>
      </c>
      <c r="CJ39" s="107" t="n">
        <f aca="true">IF(ISBLANK(OFFSET('Raw Data'!$A$3,MATCH('Data above threshold'!$A39,'Raw Data'!$B$4:$B$185,0),MATCH('Data above threshold'!CJ$4,'Raw Data'!$3:$3,0)-1)),"",OFFSET('Raw Data'!$A$3,MATCH('Data above threshold'!$A39,'Raw Data'!$B$4:$B$185,0),MATCH('Data above threshold'!CJ$4,'Raw Data'!$3:$3,0)-1))</f>
        <v>-0.68</v>
      </c>
      <c r="CK39" s="107" t="n">
        <f aca="true">IF(ISBLANK(OFFSET('Raw Data'!$A$3,MATCH('Data above threshold'!$A39,'Raw Data'!$B$4:$B$185,0),MATCH('Data above threshold'!CK$4,'Raw Data'!$3:$3,0)-1)),"",OFFSET('Raw Data'!$A$3,MATCH('Data above threshold'!$A39,'Raw Data'!$B$4:$B$185,0),MATCH('Data above threshold'!CK$4,'Raw Data'!$3:$3,0)-1))</f>
        <v>-1.01</v>
      </c>
      <c r="CL39" s="107" t="n">
        <f aca="true">IF(ISBLANK(OFFSET('Raw Data'!$A$3,MATCH('Data above threshold'!$A39,'Raw Data'!$B$4:$B$185,0),MATCH('Data above threshold'!CL$4,'Raw Data'!$3:$3,0)-1)),"",OFFSET('Raw Data'!$A$3,MATCH('Data above threshold'!$A39,'Raw Data'!$B$4:$B$185,0),MATCH('Data above threshold'!CL$4,'Raw Data'!$3:$3,0)-1))</f>
        <v>-0.01</v>
      </c>
      <c r="CM39" s="107" t="n">
        <f aca="true">IF(ISBLANK(OFFSET('Raw Data'!$A$3,MATCH('Data above threshold'!$A39,'Raw Data'!$B$4:$B$185,0),MATCH('Data above threshold'!CM$4,'Raw Data'!$3:$3,0)-1)),"",OFFSET('Raw Data'!$A$3,MATCH('Data above threshold'!$A39,'Raw Data'!$B$4:$B$185,0),MATCH('Data above threshold'!CM$4,'Raw Data'!$3:$3,0)-1))</f>
        <v>0.51</v>
      </c>
      <c r="CN39" s="107" t="n">
        <f aca="true">IF(ISBLANK(OFFSET('Raw Data'!$A$3,MATCH('Data above threshold'!$A39,'Raw Data'!$B$4:$B$185,0),MATCH('Data above threshold'!CN$4,'Raw Data'!$3:$3,0)-1)),"",OFFSET('Raw Data'!$A$3,MATCH('Data above threshold'!$A39,'Raw Data'!$B$4:$B$185,0),MATCH('Data above threshold'!CN$4,'Raw Data'!$3:$3,0)-1))</f>
        <v>1.35</v>
      </c>
      <c r="CO39" s="107" t="n">
        <f aca="true">IF(ISBLANK(OFFSET('Raw Data'!$A$3,MATCH('Data above threshold'!$A39,'Raw Data'!$B$4:$B$185,0),MATCH('Data above threshold'!CO$4,'Raw Data'!$3:$3,0)-1)),"",OFFSET('Raw Data'!$A$3,MATCH('Data above threshold'!$A39,'Raw Data'!$B$4:$B$185,0),MATCH('Data above threshold'!CO$4,'Raw Data'!$3:$3,0)-1))</f>
        <v>-0.26</v>
      </c>
      <c r="CP39" s="107" t="n">
        <f aca="true">IF(ISBLANK(OFFSET('Raw Data'!$A$3,MATCH('Data above threshold'!$A39,'Raw Data'!$B$4:$B$185,0),MATCH('Data above threshold'!CP$4,'Raw Data'!$3:$3,0)-1)),"",OFFSET('Raw Data'!$A$3,MATCH('Data above threshold'!$A39,'Raw Data'!$B$4:$B$185,0),MATCH('Data above threshold'!CP$4,'Raw Data'!$3:$3,0)-1))</f>
        <v>-1.66</v>
      </c>
      <c r="CQ39" s="107" t="n">
        <f aca="true">IF(ISBLANK(OFFSET('Raw Data'!$A$3,MATCH('Data above threshold'!$A39,'Raw Data'!$B$4:$B$185,0),MATCH('Data above threshold'!CQ$4,'Raw Data'!$3:$3,0)-1)),"",OFFSET('Raw Data'!$A$3,MATCH('Data above threshold'!$A39,'Raw Data'!$B$4:$B$185,0),MATCH('Data above threshold'!CQ$4,'Raw Data'!$3:$3,0)-1))</f>
        <v>-0.55</v>
      </c>
      <c r="CR39" s="107" t="n">
        <f aca="true">IF(ISBLANK(OFFSET('Raw Data'!$A$3,MATCH('Data above threshold'!$A39,'Raw Data'!$B$4:$B$185,0),MATCH('Data above threshold'!CR$4,'Raw Data'!$3:$3,0)-1)),"",OFFSET('Raw Data'!$A$3,MATCH('Data above threshold'!$A39,'Raw Data'!$B$4:$B$185,0),MATCH('Data above threshold'!CR$4,'Raw Data'!$3:$3,0)-1))</f>
        <v>-1.46</v>
      </c>
    </row>
    <row r="40" s="103" customFormat="true" ht="15.5" hidden="false" customHeight="false" outlineLevel="0" collapsed="false">
      <c r="A40" s="107" t="n">
        <v>2120</v>
      </c>
      <c r="B40" s="107" t="n">
        <v>3</v>
      </c>
      <c r="C40" s="107" t="str">
        <f aca="true">IF(ISBLANK(OFFSET('Raw Data'!$A$3,MATCH('Data above threshold'!$A40,'Raw Data'!$B$4:$B$185,0),MATCH('Data above threshold'!C$4,'Raw Data'!$3:$3,0)-1)),"",OFFSET('Raw Data'!$A$3,MATCH('Data above threshold'!$A40,'Raw Data'!$B$4:$B$185,0),MATCH('Data above threshold'!C$4,'Raw Data'!$3:$3,0)-1))</f>
        <v>Mechanisms/measures to ensure consumer protection</v>
      </c>
      <c r="D40" s="107" t="str">
        <f aca="true">IF(ISBLANK(OFFSET('Raw Data'!$A$3,MATCH('Data above threshold'!$A40,'Raw Data'!$B$4:$B$185,0),MATCH('Data above threshold'!D$4,'Raw Data'!$3:$3,0)-1)),"",OFFSET('Raw Data'!$A$3,MATCH('Data above threshold'!$A40,'Raw Data'!$B$4:$B$185,0),MATCH('Data above threshold'!D$4,'Raw Data'!$3:$3,0)-1))</f>
        <v/>
      </c>
      <c r="E40" s="107" t="str">
        <f aca="true">IF(ISBLANK(OFFSET('Raw Data'!$A$3,MATCH('Data above threshold'!$A40,'Raw Data'!$B$4:$B$185,0),MATCH('Data above threshold'!E$4,'Raw Data'!$3:$3,0)-1)),"",OFFSET('Raw Data'!$A$3,MATCH('Data above threshold'!$A40,'Raw Data'!$B$4:$B$185,0),MATCH('Data above threshold'!E$4,'Raw Data'!$3:$3,0)-1))</f>
        <v/>
      </c>
      <c r="F40" s="107" t="str">
        <f aca="true">IF(ISBLANK(OFFSET('Raw Data'!$A$3,MATCH('Data above threshold'!$A40,'Raw Data'!$B$4:$B$185,0),MATCH('Data above threshold'!F$4,'Raw Data'!$3:$3,0)-1)),"",OFFSET('Raw Data'!$A$3,MATCH('Data above threshold'!$A40,'Raw Data'!$B$4:$B$185,0),MATCH('Data above threshold'!F$4,'Raw Data'!$3:$3,0)-1))</f>
        <v/>
      </c>
      <c r="G40" s="107" t="str">
        <f aca="true">IF(ISBLANK(OFFSET('Raw Data'!$A$3,MATCH('Data above threshold'!$A40,'Raw Data'!$B$4:$B$185,0),MATCH('Data above threshold'!G$4,'Raw Data'!$3:$3,0)-1)),"",OFFSET('Raw Data'!$A$3,MATCH('Data above threshold'!$A40,'Raw Data'!$B$4:$B$185,0),MATCH('Data above threshold'!G$4,'Raw Data'!$3:$3,0)-1))</f>
        <v/>
      </c>
      <c r="H40" s="107" t="str">
        <f aca="true">IF(ISBLANK(OFFSET('Raw Data'!$A$3,MATCH('Data above threshold'!$A40,'Raw Data'!$B$4:$B$185,0),MATCH('Data above threshold'!H$4,'Raw Data'!$3:$3,0)-1)),"",OFFSET('Raw Data'!$A$3,MATCH('Data above threshold'!$A40,'Raw Data'!$B$4:$B$185,0),MATCH('Data above threshold'!H$4,'Raw Data'!$3:$3,0)-1))</f>
        <v/>
      </c>
      <c r="I40" s="107" t="str">
        <f aca="true">IF(ISBLANK(OFFSET('Raw Data'!$A$3,MATCH('Data above threshold'!$A40,'Raw Data'!$B$4:$B$185,0),MATCH('Data above threshold'!I$4,'Raw Data'!$3:$3,0)-1)),"",OFFSET('Raw Data'!$A$3,MATCH('Data above threshold'!$A40,'Raw Data'!$B$4:$B$185,0),MATCH('Data above threshold'!I$4,'Raw Data'!$3:$3,0)-1))</f>
        <v/>
      </c>
      <c r="J40" s="107" t="str">
        <f aca="true">IF(ISBLANK(OFFSET('Raw Data'!$A$3,MATCH('Data above threshold'!$A40,'Raw Data'!$B$4:$B$185,0),MATCH('Data above threshold'!J$4,'Raw Data'!$3:$3,0)-1)),"",OFFSET('Raw Data'!$A$3,MATCH('Data above threshold'!$A40,'Raw Data'!$B$4:$B$185,0),MATCH('Data above threshold'!J$4,'Raw Data'!$3:$3,0)-1))</f>
        <v/>
      </c>
      <c r="K40" s="107" t="str">
        <f aca="true">IF(ISBLANK(OFFSET('Raw Data'!$A$3,MATCH('Data above threshold'!$A40,'Raw Data'!$B$4:$B$185,0),MATCH('Data above threshold'!K$4,'Raw Data'!$3:$3,0)-1)),"",OFFSET('Raw Data'!$A$3,MATCH('Data above threshold'!$A40,'Raw Data'!$B$4:$B$185,0),MATCH('Data above threshold'!K$4,'Raw Data'!$3:$3,0)-1))</f>
        <v/>
      </c>
      <c r="L40" s="107" t="str">
        <f aca="true">IF(ISBLANK(OFFSET('Raw Data'!$A$3,MATCH('Data above threshold'!$A40,'Raw Data'!$B$4:$B$185,0),MATCH('Data above threshold'!L$4,'Raw Data'!$3:$3,0)-1)),"",OFFSET('Raw Data'!$A$3,MATCH('Data above threshold'!$A40,'Raw Data'!$B$4:$B$185,0),MATCH('Data above threshold'!L$4,'Raw Data'!$3:$3,0)-1))</f>
        <v/>
      </c>
      <c r="M40" s="105" t="str">
        <f aca="false" t="array" ref="M40:M40">IFERROR(SKEW(IF(ISNUMBER(Q40:CR40),Q40:CR40,"")),"")</f>
        <v/>
      </c>
      <c r="N40" s="107"/>
      <c r="O40" s="107" t="str">
        <f aca="true">IF(ISBLANK(OFFSET('Raw Data'!$A$3,MATCH('Data above threshold'!$A40,'Raw Data'!$B$4:$B$185,0),MATCH('Data above threshold'!O$4,'Raw Data'!$3:$3,0)-1)),"",OFFSET('Raw Data'!$A$3,MATCH('Data above threshold'!$A40,'Raw Data'!$B$4:$B$185,0),MATCH('Data above threshold'!O$4,'Raw Data'!$3:$3,0)-1))</f>
        <v/>
      </c>
      <c r="P40" s="106" t="str">
        <f aca="false" t="array" ref="P40:P40">IF(B40&lt;4,"",1-IFERROR(SUM(ISNUMBER(Q40:CR40)*(1-$Q$3:$CR$3))/COUNTIF($Q$3:$CR$3,0),0))</f>
        <v/>
      </c>
      <c r="Q40" s="107" t="str">
        <f aca="true">IF(ISBLANK(OFFSET('Raw Data'!$A$3,MATCH('Data above threshold'!$A40,'Raw Data'!$B$4:$B$185,0),MATCH('Data above threshold'!Q$4,'Raw Data'!$3:$3,0)-1)),"",OFFSET('Raw Data'!$A$3,MATCH('Data above threshold'!$A40,'Raw Data'!$B$4:$B$185,0),MATCH('Data above threshold'!Q$4,'Raw Data'!$3:$3,0)-1))</f>
        <v/>
      </c>
      <c r="R40" s="107" t="str">
        <f aca="true">IF(ISBLANK(OFFSET('Raw Data'!$A$3,MATCH('Data above threshold'!$A40,'Raw Data'!$B$4:$B$185,0),MATCH('Data above threshold'!R$4,'Raw Data'!$3:$3,0)-1)),"",OFFSET('Raw Data'!$A$3,MATCH('Data above threshold'!$A40,'Raw Data'!$B$4:$B$185,0),MATCH('Data above threshold'!R$4,'Raw Data'!$3:$3,0)-1))</f>
        <v/>
      </c>
      <c r="S40" s="107" t="str">
        <f aca="true">IF(ISBLANK(OFFSET('Raw Data'!$A$3,MATCH('Data above threshold'!$A40,'Raw Data'!$B$4:$B$185,0),MATCH('Data above threshold'!S$4,'Raw Data'!$3:$3,0)-1)),"",OFFSET('Raw Data'!$A$3,MATCH('Data above threshold'!$A40,'Raw Data'!$B$4:$B$185,0),MATCH('Data above threshold'!S$4,'Raw Data'!$3:$3,0)-1))</f>
        <v/>
      </c>
      <c r="T40" s="107" t="str">
        <f aca="true">IF(ISBLANK(OFFSET('Raw Data'!$A$3,MATCH('Data above threshold'!$A40,'Raw Data'!$B$4:$B$185,0),MATCH('Data above threshold'!T$4,'Raw Data'!$3:$3,0)-1)),"",OFFSET('Raw Data'!$A$3,MATCH('Data above threshold'!$A40,'Raw Data'!$B$4:$B$185,0),MATCH('Data above threshold'!T$4,'Raw Data'!$3:$3,0)-1))</f>
        <v/>
      </c>
      <c r="U40" s="107" t="str">
        <f aca="true">IF(ISBLANK(OFFSET('Raw Data'!$A$3,MATCH('Data above threshold'!$A40,'Raw Data'!$B$4:$B$185,0),MATCH('Data above threshold'!U$4,'Raw Data'!$3:$3,0)-1)),"",OFFSET('Raw Data'!$A$3,MATCH('Data above threshold'!$A40,'Raw Data'!$B$4:$B$185,0),MATCH('Data above threshold'!U$4,'Raw Data'!$3:$3,0)-1))</f>
        <v/>
      </c>
      <c r="V40" s="107" t="str">
        <f aca="true">IF(ISBLANK(OFFSET('Raw Data'!$A$3,MATCH('Data above threshold'!$A40,'Raw Data'!$B$4:$B$185,0),MATCH('Data above threshold'!V$4,'Raw Data'!$3:$3,0)-1)),"",OFFSET('Raw Data'!$A$3,MATCH('Data above threshold'!$A40,'Raw Data'!$B$4:$B$185,0),MATCH('Data above threshold'!V$4,'Raw Data'!$3:$3,0)-1))</f>
        <v/>
      </c>
      <c r="W40" s="107" t="str">
        <f aca="true">IF(ISBLANK(OFFSET('Raw Data'!$A$3,MATCH('Data above threshold'!$A40,'Raw Data'!$B$4:$B$185,0),MATCH('Data above threshold'!W$4,'Raw Data'!$3:$3,0)-1)),"",OFFSET('Raw Data'!$A$3,MATCH('Data above threshold'!$A40,'Raw Data'!$B$4:$B$185,0),MATCH('Data above threshold'!W$4,'Raw Data'!$3:$3,0)-1))</f>
        <v/>
      </c>
      <c r="X40" s="107" t="str">
        <f aca="true">IF(ISBLANK(OFFSET('Raw Data'!$A$3,MATCH('Data above threshold'!$A40,'Raw Data'!$B$4:$B$185,0),MATCH('Data above threshold'!X$4,'Raw Data'!$3:$3,0)-1)),"",OFFSET('Raw Data'!$A$3,MATCH('Data above threshold'!$A40,'Raw Data'!$B$4:$B$185,0),MATCH('Data above threshold'!X$4,'Raw Data'!$3:$3,0)-1))</f>
        <v/>
      </c>
      <c r="Y40" s="107" t="str">
        <f aca="true">IF(ISBLANK(OFFSET('Raw Data'!$A$3,MATCH('Data above threshold'!$A40,'Raw Data'!$B$4:$B$185,0),MATCH('Data above threshold'!Y$4,'Raw Data'!$3:$3,0)-1)),"",OFFSET('Raw Data'!$A$3,MATCH('Data above threshold'!$A40,'Raw Data'!$B$4:$B$185,0),MATCH('Data above threshold'!Y$4,'Raw Data'!$3:$3,0)-1))</f>
        <v/>
      </c>
      <c r="Z40" s="107" t="str">
        <f aca="true">IF(ISBLANK(OFFSET('Raw Data'!$A$3,MATCH('Data above threshold'!$A40,'Raw Data'!$B$4:$B$185,0),MATCH('Data above threshold'!Z$4,'Raw Data'!$3:$3,0)-1)),"",OFFSET('Raw Data'!$A$3,MATCH('Data above threshold'!$A40,'Raw Data'!$B$4:$B$185,0),MATCH('Data above threshold'!Z$4,'Raw Data'!$3:$3,0)-1))</f>
        <v/>
      </c>
      <c r="AA40" s="107" t="str">
        <f aca="true">IF(ISBLANK(OFFSET('Raw Data'!$A$3,MATCH('Data above threshold'!$A40,'Raw Data'!$B$4:$B$185,0),MATCH('Data above threshold'!AA$4,'Raw Data'!$3:$3,0)-1)),"",OFFSET('Raw Data'!$A$3,MATCH('Data above threshold'!$A40,'Raw Data'!$B$4:$B$185,0),MATCH('Data above threshold'!AA$4,'Raw Data'!$3:$3,0)-1))</f>
        <v/>
      </c>
      <c r="AB40" s="107" t="str">
        <f aca="true">IF(ISBLANK(OFFSET('Raw Data'!$A$3,MATCH('Data above threshold'!$A40,'Raw Data'!$B$4:$B$185,0),MATCH('Data above threshold'!AB$4,'Raw Data'!$3:$3,0)-1)),"",OFFSET('Raw Data'!$A$3,MATCH('Data above threshold'!$A40,'Raw Data'!$B$4:$B$185,0),MATCH('Data above threshold'!AB$4,'Raw Data'!$3:$3,0)-1))</f>
        <v/>
      </c>
      <c r="AC40" s="107" t="str">
        <f aca="true">IF(ISBLANK(OFFSET('Raw Data'!$A$3,MATCH('Data above threshold'!$A40,'Raw Data'!$B$4:$B$185,0),MATCH('Data above threshold'!AC$4,'Raw Data'!$3:$3,0)-1)),"",OFFSET('Raw Data'!$A$3,MATCH('Data above threshold'!$A40,'Raw Data'!$B$4:$B$185,0),MATCH('Data above threshold'!AC$4,'Raw Data'!$3:$3,0)-1))</f>
        <v/>
      </c>
      <c r="AD40" s="107" t="str">
        <f aca="true">IF(ISBLANK(OFFSET('Raw Data'!$A$3,MATCH('Data above threshold'!$A40,'Raw Data'!$B$4:$B$185,0),MATCH('Data above threshold'!AD$4,'Raw Data'!$3:$3,0)-1)),"",OFFSET('Raw Data'!$A$3,MATCH('Data above threshold'!$A40,'Raw Data'!$B$4:$B$185,0),MATCH('Data above threshold'!AD$4,'Raw Data'!$3:$3,0)-1))</f>
        <v/>
      </c>
      <c r="AE40" s="107" t="str">
        <f aca="true">IF(ISBLANK(OFFSET('Raw Data'!$A$3,MATCH('Data above threshold'!$A40,'Raw Data'!$B$4:$B$185,0),MATCH('Data above threshold'!AE$4,'Raw Data'!$3:$3,0)-1)),"",OFFSET('Raw Data'!$A$3,MATCH('Data above threshold'!$A40,'Raw Data'!$B$4:$B$185,0),MATCH('Data above threshold'!AE$4,'Raw Data'!$3:$3,0)-1))</f>
        <v/>
      </c>
      <c r="AF40" s="107" t="str">
        <f aca="true">IF(ISBLANK(OFFSET('Raw Data'!$A$3,MATCH('Data above threshold'!$A40,'Raw Data'!$B$4:$B$185,0),MATCH('Data above threshold'!AF$4,'Raw Data'!$3:$3,0)-1)),"",OFFSET('Raw Data'!$A$3,MATCH('Data above threshold'!$A40,'Raw Data'!$B$4:$B$185,0),MATCH('Data above threshold'!AF$4,'Raw Data'!$3:$3,0)-1))</f>
        <v/>
      </c>
      <c r="AG40" s="107" t="str">
        <f aca="true">IF(ISBLANK(OFFSET('Raw Data'!$A$3,MATCH('Data above threshold'!$A40,'Raw Data'!$B$4:$B$185,0),MATCH('Data above threshold'!AG$4,'Raw Data'!$3:$3,0)-1)),"",OFFSET('Raw Data'!$A$3,MATCH('Data above threshold'!$A40,'Raw Data'!$B$4:$B$185,0),MATCH('Data above threshold'!AG$4,'Raw Data'!$3:$3,0)-1))</f>
        <v/>
      </c>
      <c r="AH40" s="107" t="str">
        <f aca="true">IF(ISBLANK(OFFSET('Raw Data'!$A$3,MATCH('Data above threshold'!$A40,'Raw Data'!$B$4:$B$185,0),MATCH('Data above threshold'!AH$4,'Raw Data'!$3:$3,0)-1)),"",OFFSET('Raw Data'!$A$3,MATCH('Data above threshold'!$A40,'Raw Data'!$B$4:$B$185,0),MATCH('Data above threshold'!AH$4,'Raw Data'!$3:$3,0)-1))</f>
        <v/>
      </c>
      <c r="AI40" s="107" t="str">
        <f aca="true">IF(ISBLANK(OFFSET('Raw Data'!$A$3,MATCH('Data above threshold'!$A40,'Raw Data'!$B$4:$B$185,0),MATCH('Data above threshold'!AI$4,'Raw Data'!$3:$3,0)-1)),"",OFFSET('Raw Data'!$A$3,MATCH('Data above threshold'!$A40,'Raw Data'!$B$4:$B$185,0),MATCH('Data above threshold'!AI$4,'Raw Data'!$3:$3,0)-1))</f>
        <v/>
      </c>
      <c r="AJ40" s="107" t="str">
        <f aca="true">IF(ISBLANK(OFFSET('Raw Data'!$A$3,MATCH('Data above threshold'!$A40,'Raw Data'!$B$4:$B$185,0),MATCH('Data above threshold'!AJ$4,'Raw Data'!$3:$3,0)-1)),"",OFFSET('Raw Data'!$A$3,MATCH('Data above threshold'!$A40,'Raw Data'!$B$4:$B$185,0),MATCH('Data above threshold'!AJ$4,'Raw Data'!$3:$3,0)-1))</f>
        <v/>
      </c>
      <c r="AK40" s="107" t="str">
        <f aca="true">IF(ISBLANK(OFFSET('Raw Data'!$A$3,MATCH('Data above threshold'!$A40,'Raw Data'!$B$4:$B$185,0),MATCH('Data above threshold'!AK$4,'Raw Data'!$3:$3,0)-1)),"",OFFSET('Raw Data'!$A$3,MATCH('Data above threshold'!$A40,'Raw Data'!$B$4:$B$185,0),MATCH('Data above threshold'!AK$4,'Raw Data'!$3:$3,0)-1))</f>
        <v/>
      </c>
      <c r="AL40" s="107" t="str">
        <f aca="true">IF(ISBLANK(OFFSET('Raw Data'!$A$3,MATCH('Data above threshold'!$A40,'Raw Data'!$B$4:$B$185,0),MATCH('Data above threshold'!AL$4,'Raw Data'!$3:$3,0)-1)),"",OFFSET('Raw Data'!$A$3,MATCH('Data above threshold'!$A40,'Raw Data'!$B$4:$B$185,0),MATCH('Data above threshold'!AL$4,'Raw Data'!$3:$3,0)-1))</f>
        <v/>
      </c>
      <c r="AM40" s="107" t="str">
        <f aca="true">IF(ISBLANK(OFFSET('Raw Data'!$A$3,MATCH('Data above threshold'!$A40,'Raw Data'!$B$4:$B$185,0),MATCH('Data above threshold'!AM$4,'Raw Data'!$3:$3,0)-1)),"",OFFSET('Raw Data'!$A$3,MATCH('Data above threshold'!$A40,'Raw Data'!$B$4:$B$185,0),MATCH('Data above threshold'!AM$4,'Raw Data'!$3:$3,0)-1))</f>
        <v/>
      </c>
      <c r="AN40" s="107" t="str">
        <f aca="true">IF(ISBLANK(OFFSET('Raw Data'!$A$3,MATCH('Data above threshold'!$A40,'Raw Data'!$B$4:$B$185,0),MATCH('Data above threshold'!AN$4,'Raw Data'!$3:$3,0)-1)),"",OFFSET('Raw Data'!$A$3,MATCH('Data above threshold'!$A40,'Raw Data'!$B$4:$B$185,0),MATCH('Data above threshold'!AN$4,'Raw Data'!$3:$3,0)-1))</f>
        <v/>
      </c>
      <c r="AO40" s="107" t="str">
        <f aca="true">IF(ISBLANK(OFFSET('Raw Data'!$A$3,MATCH('Data above threshold'!$A40,'Raw Data'!$B$4:$B$185,0),MATCH('Data above threshold'!AO$4,'Raw Data'!$3:$3,0)-1)),"",OFFSET('Raw Data'!$A$3,MATCH('Data above threshold'!$A40,'Raw Data'!$B$4:$B$185,0),MATCH('Data above threshold'!AO$4,'Raw Data'!$3:$3,0)-1))</f>
        <v/>
      </c>
      <c r="AP40" s="107" t="str">
        <f aca="true">IF(ISBLANK(OFFSET('Raw Data'!$A$3,MATCH('Data above threshold'!$A40,'Raw Data'!$B$4:$B$185,0),MATCH('Data above threshold'!AP$4,'Raw Data'!$3:$3,0)-1)),"",OFFSET('Raw Data'!$A$3,MATCH('Data above threshold'!$A40,'Raw Data'!$B$4:$B$185,0),MATCH('Data above threshold'!AP$4,'Raw Data'!$3:$3,0)-1))</f>
        <v/>
      </c>
      <c r="AQ40" s="107" t="str">
        <f aca="true">IF(ISBLANK(OFFSET('Raw Data'!$A$3,MATCH('Data above threshold'!$A40,'Raw Data'!$B$4:$B$185,0),MATCH('Data above threshold'!AQ$4,'Raw Data'!$3:$3,0)-1)),"",OFFSET('Raw Data'!$A$3,MATCH('Data above threshold'!$A40,'Raw Data'!$B$4:$B$185,0),MATCH('Data above threshold'!AQ$4,'Raw Data'!$3:$3,0)-1))</f>
        <v/>
      </c>
      <c r="AR40" s="107" t="str">
        <f aca="true">IF(ISBLANK(OFFSET('Raw Data'!$A$3,MATCH('Data above threshold'!$A40,'Raw Data'!$B$4:$B$185,0),MATCH('Data above threshold'!AR$4,'Raw Data'!$3:$3,0)-1)),"",OFFSET('Raw Data'!$A$3,MATCH('Data above threshold'!$A40,'Raw Data'!$B$4:$B$185,0),MATCH('Data above threshold'!AR$4,'Raw Data'!$3:$3,0)-1))</f>
        <v/>
      </c>
      <c r="AS40" s="107" t="str">
        <f aca="true">IF(ISBLANK(OFFSET('Raw Data'!$A$3,MATCH('Data above threshold'!$A40,'Raw Data'!$B$4:$B$185,0),MATCH('Data above threshold'!AS$4,'Raw Data'!$3:$3,0)-1)),"",OFFSET('Raw Data'!$A$3,MATCH('Data above threshold'!$A40,'Raw Data'!$B$4:$B$185,0),MATCH('Data above threshold'!AS$4,'Raw Data'!$3:$3,0)-1))</f>
        <v/>
      </c>
      <c r="AT40" s="107" t="str">
        <f aca="true">IF(ISBLANK(OFFSET('Raw Data'!$A$3,MATCH('Data above threshold'!$A40,'Raw Data'!$B$4:$B$185,0),MATCH('Data above threshold'!AT$4,'Raw Data'!$3:$3,0)-1)),"",OFFSET('Raw Data'!$A$3,MATCH('Data above threshold'!$A40,'Raw Data'!$B$4:$B$185,0),MATCH('Data above threshold'!AT$4,'Raw Data'!$3:$3,0)-1))</f>
        <v/>
      </c>
      <c r="AU40" s="107" t="str">
        <f aca="true">IF(ISBLANK(OFFSET('Raw Data'!$A$3,MATCH('Data above threshold'!$A40,'Raw Data'!$B$4:$B$185,0),MATCH('Data above threshold'!AU$4,'Raw Data'!$3:$3,0)-1)),"",OFFSET('Raw Data'!$A$3,MATCH('Data above threshold'!$A40,'Raw Data'!$B$4:$B$185,0),MATCH('Data above threshold'!AU$4,'Raw Data'!$3:$3,0)-1))</f>
        <v/>
      </c>
      <c r="AV40" s="107" t="str">
        <f aca="true">IF(ISBLANK(OFFSET('Raw Data'!$A$3,MATCH('Data above threshold'!$A40,'Raw Data'!$B$4:$B$185,0),MATCH('Data above threshold'!AV$4,'Raw Data'!$3:$3,0)-1)),"",OFFSET('Raw Data'!$A$3,MATCH('Data above threshold'!$A40,'Raw Data'!$B$4:$B$185,0),MATCH('Data above threshold'!AV$4,'Raw Data'!$3:$3,0)-1))</f>
        <v/>
      </c>
      <c r="AW40" s="107" t="str">
        <f aca="true">IF(ISBLANK(OFFSET('Raw Data'!$A$3,MATCH('Data above threshold'!$A40,'Raw Data'!$B$4:$B$185,0),MATCH('Data above threshold'!AW$4,'Raw Data'!$3:$3,0)-1)),"",OFFSET('Raw Data'!$A$3,MATCH('Data above threshold'!$A40,'Raw Data'!$B$4:$B$185,0),MATCH('Data above threshold'!AW$4,'Raw Data'!$3:$3,0)-1))</f>
        <v/>
      </c>
      <c r="AX40" s="107" t="str">
        <f aca="true">IF(ISBLANK(OFFSET('Raw Data'!$A$3,MATCH('Data above threshold'!$A40,'Raw Data'!$B$4:$B$185,0),MATCH('Data above threshold'!AX$4,'Raw Data'!$3:$3,0)-1)),"",OFFSET('Raw Data'!$A$3,MATCH('Data above threshold'!$A40,'Raw Data'!$B$4:$B$185,0),MATCH('Data above threshold'!AX$4,'Raw Data'!$3:$3,0)-1))</f>
        <v/>
      </c>
      <c r="AY40" s="107" t="str">
        <f aca="true">IF(ISBLANK(OFFSET('Raw Data'!$A$3,MATCH('Data above threshold'!$A40,'Raw Data'!$B$4:$B$185,0),MATCH('Data above threshold'!AY$4,'Raw Data'!$3:$3,0)-1)),"",OFFSET('Raw Data'!$A$3,MATCH('Data above threshold'!$A40,'Raw Data'!$B$4:$B$185,0),MATCH('Data above threshold'!AY$4,'Raw Data'!$3:$3,0)-1))</f>
        <v/>
      </c>
      <c r="AZ40" s="107" t="str">
        <f aca="true">IF(ISBLANK(OFFSET('Raw Data'!$A$3,MATCH('Data above threshold'!$A40,'Raw Data'!$B$4:$B$185,0),MATCH('Data above threshold'!AZ$4,'Raw Data'!$3:$3,0)-1)),"",OFFSET('Raw Data'!$A$3,MATCH('Data above threshold'!$A40,'Raw Data'!$B$4:$B$185,0),MATCH('Data above threshold'!AZ$4,'Raw Data'!$3:$3,0)-1))</f>
        <v/>
      </c>
      <c r="BA40" s="107" t="str">
        <f aca="true">IF(ISBLANK(OFFSET('Raw Data'!$A$3,MATCH('Data above threshold'!$A40,'Raw Data'!$B$4:$B$185,0),MATCH('Data above threshold'!BA$4,'Raw Data'!$3:$3,0)-1)),"",OFFSET('Raw Data'!$A$3,MATCH('Data above threshold'!$A40,'Raw Data'!$B$4:$B$185,0),MATCH('Data above threshold'!BA$4,'Raw Data'!$3:$3,0)-1))</f>
        <v/>
      </c>
      <c r="BB40" s="107" t="str">
        <f aca="true">IF(ISBLANK(OFFSET('Raw Data'!$A$3,MATCH('Data above threshold'!$A40,'Raw Data'!$B$4:$B$185,0),MATCH('Data above threshold'!BB$4,'Raw Data'!$3:$3,0)-1)),"",OFFSET('Raw Data'!$A$3,MATCH('Data above threshold'!$A40,'Raw Data'!$B$4:$B$185,0),MATCH('Data above threshold'!BB$4,'Raw Data'!$3:$3,0)-1))</f>
        <v/>
      </c>
      <c r="BC40" s="107" t="str">
        <f aca="true">IF(ISBLANK(OFFSET('Raw Data'!$A$3,MATCH('Data above threshold'!$A40,'Raw Data'!$B$4:$B$185,0),MATCH('Data above threshold'!BC$4,'Raw Data'!$3:$3,0)-1)),"",OFFSET('Raw Data'!$A$3,MATCH('Data above threshold'!$A40,'Raw Data'!$B$4:$B$185,0),MATCH('Data above threshold'!BC$4,'Raw Data'!$3:$3,0)-1))</f>
        <v/>
      </c>
      <c r="BD40" s="107" t="str">
        <f aca="true">IF(ISBLANK(OFFSET('Raw Data'!$A$3,MATCH('Data above threshold'!$A40,'Raw Data'!$B$4:$B$185,0),MATCH('Data above threshold'!BD$4,'Raw Data'!$3:$3,0)-1)),"",OFFSET('Raw Data'!$A$3,MATCH('Data above threshold'!$A40,'Raw Data'!$B$4:$B$185,0),MATCH('Data above threshold'!BD$4,'Raw Data'!$3:$3,0)-1))</f>
        <v/>
      </c>
      <c r="BE40" s="107" t="str">
        <f aca="true">IF(ISBLANK(OFFSET('Raw Data'!$A$3,MATCH('Data above threshold'!$A40,'Raw Data'!$B$4:$B$185,0),MATCH('Data above threshold'!BE$4,'Raw Data'!$3:$3,0)-1)),"",OFFSET('Raw Data'!$A$3,MATCH('Data above threshold'!$A40,'Raw Data'!$B$4:$B$185,0),MATCH('Data above threshold'!BE$4,'Raw Data'!$3:$3,0)-1))</f>
        <v/>
      </c>
      <c r="BF40" s="107" t="str">
        <f aca="true">IF(ISBLANK(OFFSET('Raw Data'!$A$3,MATCH('Data above threshold'!$A40,'Raw Data'!$B$4:$B$185,0),MATCH('Data above threshold'!BF$4,'Raw Data'!$3:$3,0)-1)),"",OFFSET('Raw Data'!$A$3,MATCH('Data above threshold'!$A40,'Raw Data'!$B$4:$B$185,0),MATCH('Data above threshold'!BF$4,'Raw Data'!$3:$3,0)-1))</f>
        <v/>
      </c>
      <c r="BG40" s="107" t="str">
        <f aca="true">IF(ISBLANK(OFFSET('Raw Data'!$A$3,MATCH('Data above threshold'!$A40,'Raw Data'!$B$4:$B$185,0),MATCH('Data above threshold'!BG$4,'Raw Data'!$3:$3,0)-1)),"",OFFSET('Raw Data'!$A$3,MATCH('Data above threshold'!$A40,'Raw Data'!$B$4:$B$185,0),MATCH('Data above threshold'!BG$4,'Raw Data'!$3:$3,0)-1))</f>
        <v/>
      </c>
      <c r="BH40" s="107" t="str">
        <f aca="true">IF(ISBLANK(OFFSET('Raw Data'!$A$3,MATCH('Data above threshold'!$A40,'Raw Data'!$B$4:$B$185,0),MATCH('Data above threshold'!BH$4,'Raw Data'!$3:$3,0)-1)),"",OFFSET('Raw Data'!$A$3,MATCH('Data above threshold'!$A40,'Raw Data'!$B$4:$B$185,0),MATCH('Data above threshold'!BH$4,'Raw Data'!$3:$3,0)-1))</f>
        <v/>
      </c>
      <c r="BI40" s="107" t="str">
        <f aca="true">IF(ISBLANK(OFFSET('Raw Data'!$A$3,MATCH('Data above threshold'!$A40,'Raw Data'!$B$4:$B$185,0),MATCH('Data above threshold'!BI$4,'Raw Data'!$3:$3,0)-1)),"",OFFSET('Raw Data'!$A$3,MATCH('Data above threshold'!$A40,'Raw Data'!$B$4:$B$185,0),MATCH('Data above threshold'!BI$4,'Raw Data'!$3:$3,0)-1))</f>
        <v/>
      </c>
      <c r="BJ40" s="107" t="str">
        <f aca="true">IF(ISBLANK(OFFSET('Raw Data'!$A$3,MATCH('Data above threshold'!$A40,'Raw Data'!$B$4:$B$185,0),MATCH('Data above threshold'!BJ$4,'Raw Data'!$3:$3,0)-1)),"",OFFSET('Raw Data'!$A$3,MATCH('Data above threshold'!$A40,'Raw Data'!$B$4:$B$185,0),MATCH('Data above threshold'!BJ$4,'Raw Data'!$3:$3,0)-1))</f>
        <v/>
      </c>
      <c r="BK40" s="107" t="str">
        <f aca="true">IF(ISBLANK(OFFSET('Raw Data'!$A$3,MATCH('Data above threshold'!$A40,'Raw Data'!$B$4:$B$185,0),MATCH('Data above threshold'!BK$4,'Raw Data'!$3:$3,0)-1)),"",OFFSET('Raw Data'!$A$3,MATCH('Data above threshold'!$A40,'Raw Data'!$B$4:$B$185,0),MATCH('Data above threshold'!BK$4,'Raw Data'!$3:$3,0)-1))</f>
        <v/>
      </c>
      <c r="BL40" s="107" t="str">
        <f aca="true">IF(ISBLANK(OFFSET('Raw Data'!$A$3,MATCH('Data above threshold'!$A40,'Raw Data'!$B$4:$B$185,0),MATCH('Data above threshold'!BL$4,'Raw Data'!$3:$3,0)-1)),"",OFFSET('Raw Data'!$A$3,MATCH('Data above threshold'!$A40,'Raw Data'!$B$4:$B$185,0),MATCH('Data above threshold'!BL$4,'Raw Data'!$3:$3,0)-1))</f>
        <v/>
      </c>
      <c r="BM40" s="107" t="str">
        <f aca="true">IF(ISBLANK(OFFSET('Raw Data'!$A$3,MATCH('Data above threshold'!$A40,'Raw Data'!$B$4:$B$185,0),MATCH('Data above threshold'!BM$4,'Raw Data'!$3:$3,0)-1)),"",OFFSET('Raw Data'!$A$3,MATCH('Data above threshold'!$A40,'Raw Data'!$B$4:$B$185,0),MATCH('Data above threshold'!BM$4,'Raw Data'!$3:$3,0)-1))</f>
        <v/>
      </c>
      <c r="BN40" s="107" t="str">
        <f aca="true">IF(ISBLANK(OFFSET('Raw Data'!$A$3,MATCH('Data above threshold'!$A40,'Raw Data'!$B$4:$B$185,0),MATCH('Data above threshold'!BN$4,'Raw Data'!$3:$3,0)-1)),"",OFFSET('Raw Data'!$A$3,MATCH('Data above threshold'!$A40,'Raw Data'!$B$4:$B$185,0),MATCH('Data above threshold'!BN$4,'Raw Data'!$3:$3,0)-1))</f>
        <v/>
      </c>
      <c r="BO40" s="107" t="str">
        <f aca="true">IF(ISBLANK(OFFSET('Raw Data'!$A$3,MATCH('Data above threshold'!$A40,'Raw Data'!$B$4:$B$185,0),MATCH('Data above threshold'!BO$4,'Raw Data'!$3:$3,0)-1)),"",OFFSET('Raw Data'!$A$3,MATCH('Data above threshold'!$A40,'Raw Data'!$B$4:$B$185,0),MATCH('Data above threshold'!BO$4,'Raw Data'!$3:$3,0)-1))</f>
        <v/>
      </c>
      <c r="BP40" s="107" t="str">
        <f aca="true">IF(ISBLANK(OFFSET('Raw Data'!$A$3,MATCH('Data above threshold'!$A40,'Raw Data'!$B$4:$B$185,0),MATCH('Data above threshold'!BP$4,'Raw Data'!$3:$3,0)-1)),"",OFFSET('Raw Data'!$A$3,MATCH('Data above threshold'!$A40,'Raw Data'!$B$4:$B$185,0),MATCH('Data above threshold'!BP$4,'Raw Data'!$3:$3,0)-1))</f>
        <v/>
      </c>
      <c r="BQ40" s="107" t="str">
        <f aca="true">IF(ISBLANK(OFFSET('Raw Data'!$A$3,MATCH('Data above threshold'!$A40,'Raw Data'!$B$4:$B$185,0),MATCH('Data above threshold'!BQ$4,'Raw Data'!$3:$3,0)-1)),"",OFFSET('Raw Data'!$A$3,MATCH('Data above threshold'!$A40,'Raw Data'!$B$4:$B$185,0),MATCH('Data above threshold'!BQ$4,'Raw Data'!$3:$3,0)-1))</f>
        <v/>
      </c>
      <c r="BR40" s="107" t="str">
        <f aca="true">IF(ISBLANK(OFFSET('Raw Data'!$A$3,MATCH('Data above threshold'!$A40,'Raw Data'!$B$4:$B$185,0),MATCH('Data above threshold'!BR$4,'Raw Data'!$3:$3,0)-1)),"",OFFSET('Raw Data'!$A$3,MATCH('Data above threshold'!$A40,'Raw Data'!$B$4:$B$185,0),MATCH('Data above threshold'!BR$4,'Raw Data'!$3:$3,0)-1))</f>
        <v/>
      </c>
      <c r="BS40" s="107" t="str">
        <f aca="true">IF(ISBLANK(OFFSET('Raw Data'!$A$3,MATCH('Data above threshold'!$A40,'Raw Data'!$B$4:$B$185,0),MATCH('Data above threshold'!BS$4,'Raw Data'!$3:$3,0)-1)),"",OFFSET('Raw Data'!$A$3,MATCH('Data above threshold'!$A40,'Raw Data'!$B$4:$B$185,0),MATCH('Data above threshold'!BS$4,'Raw Data'!$3:$3,0)-1))</f>
        <v/>
      </c>
      <c r="BT40" s="107" t="str">
        <f aca="true">IF(ISBLANK(OFFSET('Raw Data'!$A$3,MATCH('Data above threshold'!$A40,'Raw Data'!$B$4:$B$185,0),MATCH('Data above threshold'!BT$4,'Raw Data'!$3:$3,0)-1)),"",OFFSET('Raw Data'!$A$3,MATCH('Data above threshold'!$A40,'Raw Data'!$B$4:$B$185,0),MATCH('Data above threshold'!BT$4,'Raw Data'!$3:$3,0)-1))</f>
        <v/>
      </c>
      <c r="BU40" s="107" t="str">
        <f aca="true">IF(ISBLANK(OFFSET('Raw Data'!$A$3,MATCH('Data above threshold'!$A40,'Raw Data'!$B$4:$B$185,0),MATCH('Data above threshold'!BU$4,'Raw Data'!$3:$3,0)-1)),"",OFFSET('Raw Data'!$A$3,MATCH('Data above threshold'!$A40,'Raw Data'!$B$4:$B$185,0),MATCH('Data above threshold'!BU$4,'Raw Data'!$3:$3,0)-1))</f>
        <v/>
      </c>
      <c r="BV40" s="107" t="str">
        <f aca="true">IF(ISBLANK(OFFSET('Raw Data'!$A$3,MATCH('Data above threshold'!$A40,'Raw Data'!$B$4:$B$185,0),MATCH('Data above threshold'!BV$4,'Raw Data'!$3:$3,0)-1)),"",OFFSET('Raw Data'!$A$3,MATCH('Data above threshold'!$A40,'Raw Data'!$B$4:$B$185,0),MATCH('Data above threshold'!BV$4,'Raw Data'!$3:$3,0)-1))</f>
        <v/>
      </c>
      <c r="BW40" s="107" t="str">
        <f aca="true">IF(ISBLANK(OFFSET('Raw Data'!$A$3,MATCH('Data above threshold'!$A40,'Raw Data'!$B$4:$B$185,0),MATCH('Data above threshold'!BW$4,'Raw Data'!$3:$3,0)-1)),"",OFFSET('Raw Data'!$A$3,MATCH('Data above threshold'!$A40,'Raw Data'!$B$4:$B$185,0),MATCH('Data above threshold'!BW$4,'Raw Data'!$3:$3,0)-1))</f>
        <v/>
      </c>
      <c r="BX40" s="107" t="str">
        <f aca="true">IF(ISBLANK(OFFSET('Raw Data'!$A$3,MATCH('Data above threshold'!$A40,'Raw Data'!$B$4:$B$185,0),MATCH('Data above threshold'!BX$4,'Raw Data'!$3:$3,0)-1)),"",OFFSET('Raw Data'!$A$3,MATCH('Data above threshold'!$A40,'Raw Data'!$B$4:$B$185,0),MATCH('Data above threshold'!BX$4,'Raw Data'!$3:$3,0)-1))</f>
        <v/>
      </c>
      <c r="BY40" s="107" t="str">
        <f aca="true">IF(ISBLANK(OFFSET('Raw Data'!$A$3,MATCH('Data above threshold'!$A40,'Raw Data'!$B$4:$B$185,0),MATCH('Data above threshold'!BY$4,'Raw Data'!$3:$3,0)-1)),"",OFFSET('Raw Data'!$A$3,MATCH('Data above threshold'!$A40,'Raw Data'!$B$4:$B$185,0),MATCH('Data above threshold'!BY$4,'Raw Data'!$3:$3,0)-1))</f>
        <v/>
      </c>
      <c r="BZ40" s="107" t="str">
        <f aca="true">IF(ISBLANK(OFFSET('Raw Data'!$A$3,MATCH('Data above threshold'!$A40,'Raw Data'!$B$4:$B$185,0),MATCH('Data above threshold'!BZ$4,'Raw Data'!$3:$3,0)-1)),"",OFFSET('Raw Data'!$A$3,MATCH('Data above threshold'!$A40,'Raw Data'!$B$4:$B$185,0),MATCH('Data above threshold'!BZ$4,'Raw Data'!$3:$3,0)-1))</f>
        <v/>
      </c>
      <c r="CA40" s="107" t="str">
        <f aca="true">IF(ISBLANK(OFFSET('Raw Data'!$A$3,MATCH('Data above threshold'!$A40,'Raw Data'!$B$4:$B$185,0),MATCH('Data above threshold'!CA$4,'Raw Data'!$3:$3,0)-1)),"",OFFSET('Raw Data'!$A$3,MATCH('Data above threshold'!$A40,'Raw Data'!$B$4:$B$185,0),MATCH('Data above threshold'!CA$4,'Raw Data'!$3:$3,0)-1))</f>
        <v/>
      </c>
      <c r="CB40" s="107" t="str">
        <f aca="true">IF(ISBLANK(OFFSET('Raw Data'!$A$3,MATCH('Data above threshold'!$A40,'Raw Data'!$B$4:$B$185,0),MATCH('Data above threshold'!CB$4,'Raw Data'!$3:$3,0)-1)),"",OFFSET('Raw Data'!$A$3,MATCH('Data above threshold'!$A40,'Raw Data'!$B$4:$B$185,0),MATCH('Data above threshold'!CB$4,'Raw Data'!$3:$3,0)-1))</f>
        <v/>
      </c>
      <c r="CC40" s="107" t="str">
        <f aca="true">IF(ISBLANK(OFFSET('Raw Data'!$A$3,MATCH('Data above threshold'!$A40,'Raw Data'!$B$4:$B$185,0),MATCH('Data above threshold'!CC$4,'Raw Data'!$3:$3,0)-1)),"",OFFSET('Raw Data'!$A$3,MATCH('Data above threshold'!$A40,'Raw Data'!$B$4:$B$185,0),MATCH('Data above threshold'!CC$4,'Raw Data'!$3:$3,0)-1))</f>
        <v/>
      </c>
      <c r="CD40" s="107" t="str">
        <f aca="true">IF(ISBLANK(OFFSET('Raw Data'!$A$3,MATCH('Data above threshold'!$A40,'Raw Data'!$B$4:$B$185,0),MATCH('Data above threshold'!CD$4,'Raw Data'!$3:$3,0)-1)),"",OFFSET('Raw Data'!$A$3,MATCH('Data above threshold'!$A40,'Raw Data'!$B$4:$B$185,0),MATCH('Data above threshold'!CD$4,'Raw Data'!$3:$3,0)-1))</f>
        <v/>
      </c>
      <c r="CE40" s="107" t="str">
        <f aca="true">IF(ISBLANK(OFFSET('Raw Data'!$A$3,MATCH('Data above threshold'!$A40,'Raw Data'!$B$4:$B$185,0),MATCH('Data above threshold'!CE$4,'Raw Data'!$3:$3,0)-1)),"",OFFSET('Raw Data'!$A$3,MATCH('Data above threshold'!$A40,'Raw Data'!$B$4:$B$185,0),MATCH('Data above threshold'!CE$4,'Raw Data'!$3:$3,0)-1))</f>
        <v/>
      </c>
      <c r="CF40" s="107" t="str">
        <f aca="true">IF(ISBLANK(OFFSET('Raw Data'!$A$3,MATCH('Data above threshold'!$A40,'Raw Data'!$B$4:$B$185,0),MATCH('Data above threshold'!CF$4,'Raw Data'!$3:$3,0)-1)),"",OFFSET('Raw Data'!$A$3,MATCH('Data above threshold'!$A40,'Raw Data'!$B$4:$B$185,0),MATCH('Data above threshold'!CF$4,'Raw Data'!$3:$3,0)-1))</f>
        <v/>
      </c>
      <c r="CG40" s="107" t="str">
        <f aca="true">IF(ISBLANK(OFFSET('Raw Data'!$A$3,MATCH('Data above threshold'!$A40,'Raw Data'!$B$4:$B$185,0),MATCH('Data above threshold'!CG$4,'Raw Data'!$3:$3,0)-1)),"",OFFSET('Raw Data'!$A$3,MATCH('Data above threshold'!$A40,'Raw Data'!$B$4:$B$185,0),MATCH('Data above threshold'!CG$4,'Raw Data'!$3:$3,0)-1))</f>
        <v/>
      </c>
      <c r="CH40" s="107" t="str">
        <f aca="true">IF(ISBLANK(OFFSET('Raw Data'!$A$3,MATCH('Data above threshold'!$A40,'Raw Data'!$B$4:$B$185,0),MATCH('Data above threshold'!CH$4,'Raw Data'!$3:$3,0)-1)),"",OFFSET('Raw Data'!$A$3,MATCH('Data above threshold'!$A40,'Raw Data'!$B$4:$B$185,0),MATCH('Data above threshold'!CH$4,'Raw Data'!$3:$3,0)-1))</f>
        <v/>
      </c>
      <c r="CI40" s="107" t="str">
        <f aca="true">IF(ISBLANK(OFFSET('Raw Data'!$A$3,MATCH('Data above threshold'!$A40,'Raw Data'!$B$4:$B$185,0),MATCH('Data above threshold'!CI$4,'Raw Data'!$3:$3,0)-1)),"",OFFSET('Raw Data'!$A$3,MATCH('Data above threshold'!$A40,'Raw Data'!$B$4:$B$185,0),MATCH('Data above threshold'!CI$4,'Raw Data'!$3:$3,0)-1))</f>
        <v/>
      </c>
      <c r="CJ40" s="107" t="str">
        <f aca="true">IF(ISBLANK(OFFSET('Raw Data'!$A$3,MATCH('Data above threshold'!$A40,'Raw Data'!$B$4:$B$185,0),MATCH('Data above threshold'!CJ$4,'Raw Data'!$3:$3,0)-1)),"",OFFSET('Raw Data'!$A$3,MATCH('Data above threshold'!$A40,'Raw Data'!$B$4:$B$185,0),MATCH('Data above threshold'!CJ$4,'Raw Data'!$3:$3,0)-1))</f>
        <v/>
      </c>
      <c r="CK40" s="107" t="str">
        <f aca="true">IF(ISBLANK(OFFSET('Raw Data'!$A$3,MATCH('Data above threshold'!$A40,'Raw Data'!$B$4:$B$185,0),MATCH('Data above threshold'!CK$4,'Raw Data'!$3:$3,0)-1)),"",OFFSET('Raw Data'!$A$3,MATCH('Data above threshold'!$A40,'Raw Data'!$B$4:$B$185,0),MATCH('Data above threshold'!CK$4,'Raw Data'!$3:$3,0)-1))</f>
        <v/>
      </c>
      <c r="CL40" s="107" t="str">
        <f aca="true">IF(ISBLANK(OFFSET('Raw Data'!$A$3,MATCH('Data above threshold'!$A40,'Raw Data'!$B$4:$B$185,0),MATCH('Data above threshold'!CL$4,'Raw Data'!$3:$3,0)-1)),"",OFFSET('Raw Data'!$A$3,MATCH('Data above threshold'!$A40,'Raw Data'!$B$4:$B$185,0),MATCH('Data above threshold'!CL$4,'Raw Data'!$3:$3,0)-1))</f>
        <v/>
      </c>
      <c r="CM40" s="107" t="str">
        <f aca="true">IF(ISBLANK(OFFSET('Raw Data'!$A$3,MATCH('Data above threshold'!$A40,'Raw Data'!$B$4:$B$185,0),MATCH('Data above threshold'!CM$4,'Raw Data'!$3:$3,0)-1)),"",OFFSET('Raw Data'!$A$3,MATCH('Data above threshold'!$A40,'Raw Data'!$B$4:$B$185,0),MATCH('Data above threshold'!CM$4,'Raw Data'!$3:$3,0)-1))</f>
        <v/>
      </c>
      <c r="CN40" s="107" t="str">
        <f aca="true">IF(ISBLANK(OFFSET('Raw Data'!$A$3,MATCH('Data above threshold'!$A40,'Raw Data'!$B$4:$B$185,0),MATCH('Data above threshold'!CN$4,'Raw Data'!$3:$3,0)-1)),"",OFFSET('Raw Data'!$A$3,MATCH('Data above threshold'!$A40,'Raw Data'!$B$4:$B$185,0),MATCH('Data above threshold'!CN$4,'Raw Data'!$3:$3,0)-1))</f>
        <v/>
      </c>
      <c r="CO40" s="107" t="str">
        <f aca="true">IF(ISBLANK(OFFSET('Raw Data'!$A$3,MATCH('Data above threshold'!$A40,'Raw Data'!$B$4:$B$185,0),MATCH('Data above threshold'!CO$4,'Raw Data'!$3:$3,0)-1)),"",OFFSET('Raw Data'!$A$3,MATCH('Data above threshold'!$A40,'Raw Data'!$B$4:$B$185,0),MATCH('Data above threshold'!CO$4,'Raw Data'!$3:$3,0)-1))</f>
        <v/>
      </c>
      <c r="CP40" s="107" t="str">
        <f aca="true">IF(ISBLANK(OFFSET('Raw Data'!$A$3,MATCH('Data above threshold'!$A40,'Raw Data'!$B$4:$B$185,0),MATCH('Data above threshold'!CP$4,'Raw Data'!$3:$3,0)-1)),"",OFFSET('Raw Data'!$A$3,MATCH('Data above threshold'!$A40,'Raw Data'!$B$4:$B$185,0),MATCH('Data above threshold'!CP$4,'Raw Data'!$3:$3,0)-1))</f>
        <v/>
      </c>
      <c r="CQ40" s="107" t="str">
        <f aca="true">IF(ISBLANK(OFFSET('Raw Data'!$A$3,MATCH('Data above threshold'!$A40,'Raw Data'!$B$4:$B$185,0),MATCH('Data above threshold'!CQ$4,'Raw Data'!$3:$3,0)-1)),"",OFFSET('Raw Data'!$A$3,MATCH('Data above threshold'!$A40,'Raw Data'!$B$4:$B$185,0),MATCH('Data above threshold'!CQ$4,'Raw Data'!$3:$3,0)-1))</f>
        <v/>
      </c>
      <c r="CR40" s="107" t="str">
        <f aca="true">IF(ISBLANK(OFFSET('Raw Data'!$A$3,MATCH('Data above threshold'!$A40,'Raw Data'!$B$4:$B$185,0),MATCH('Data above threshold'!CR$4,'Raw Data'!$3:$3,0)-1)),"",OFFSET('Raw Data'!$A$3,MATCH('Data above threshold'!$A40,'Raw Data'!$B$4:$B$185,0),MATCH('Data above threshold'!CR$4,'Raw Data'!$3:$3,0)-1))</f>
        <v/>
      </c>
    </row>
    <row r="41" s="103" customFormat="true" ht="15.5" hidden="false" customHeight="false" outlineLevel="0" collapsed="false">
      <c r="A41" s="107" t="n">
        <v>2121</v>
      </c>
      <c r="B41" s="107" t="n">
        <v>4</v>
      </c>
      <c r="C41" s="107" t="str">
        <f aca="true">IF(ISBLANK(OFFSET('Raw Data'!$A$3,MATCH('Data above threshold'!$A41,'Raw Data'!$B$4:$B$185,0),MATCH('Data above threshold'!C$4,'Raw Data'!$3:$3,0)-1)),"",OFFSET('Raw Data'!$A$3,MATCH('Data above threshold'!$A41,'Raw Data'!$B$4:$B$185,0),MATCH('Data above threshold'!C$4,'Raw Data'!$3:$3,0)-1))</f>
        <v/>
      </c>
      <c r="D41" s="107" t="str">
        <f aca="true">IF(ISBLANK(OFFSET('Raw Data'!$A$3,MATCH('Data above threshold'!$A41,'Raw Data'!$B$4:$B$185,0),MATCH('Data above threshold'!D$4,'Raw Data'!$3:$3,0)-1)),"",OFFSET('Raw Data'!$A$3,MATCH('Data above threshold'!$A41,'Raw Data'!$B$4:$B$185,0),MATCH('Data above threshold'!D$4,'Raw Data'!$3:$3,0)-1))</f>
        <v>Law on consumer protection </v>
      </c>
      <c r="E41" s="107" t="str">
        <f aca="true">IF(ISBLANK(OFFSET('Raw Data'!$A$3,MATCH('Data above threshold'!$A41,'Raw Data'!$B$4:$B$185,0),MATCH('Data above threshold'!E$4,'Raw Data'!$3:$3,0)-1)),"",OFFSET('Raw Data'!$A$3,MATCH('Data above threshold'!$A41,'Raw Data'!$B$4:$B$185,0),MATCH('Data above threshold'!E$4,'Raw Data'!$3:$3,0)-1))</f>
        <v/>
      </c>
      <c r="F41" s="107" t="str">
        <f aca="true">IF(ISBLANK(OFFSET('Raw Data'!$A$3,MATCH('Data above threshold'!$A41,'Raw Data'!$B$4:$B$185,0),MATCH('Data above threshold'!F$4,'Raw Data'!$3:$3,0)-1)),"",OFFSET('Raw Data'!$A$3,MATCH('Data above threshold'!$A41,'Raw Data'!$B$4:$B$185,0),MATCH('Data above threshold'!F$4,'Raw Data'!$3:$3,0)-1))</f>
        <v>Any year legislation is adopted</v>
      </c>
      <c r="G41" s="107" t="str">
        <f aca="true">IF(ISBLANK(OFFSET('Raw Data'!$A$3,MATCH('Data above threshold'!$A41,'Raw Data'!$B$4:$B$185,0),MATCH('Data above threshold'!G$4,'Raw Data'!$3:$3,0)-1)),"",OFFSET('Raw Data'!$A$3,MATCH('Data above threshold'!$A41,'Raw Data'!$B$4:$B$185,0),MATCH('Data above threshold'!G$4,'Raw Data'!$3:$3,0)-1))</f>
        <v/>
      </c>
      <c r="H41" s="107" t="str">
        <f aca="true">IF(ISBLANK(OFFSET('Raw Data'!$A$3,MATCH('Data above threshold'!$A41,'Raw Data'!$B$4:$B$185,0),MATCH('Data above threshold'!H$4,'Raw Data'!$3:$3,0)-1)),"",OFFSET('Raw Data'!$A$3,MATCH('Data above threshold'!$A41,'Raw Data'!$B$4:$B$185,0),MATCH('Data above threshold'!H$4,'Raw Data'!$3:$3,0)-1))</f>
        <v>UNCTAD</v>
      </c>
      <c r="I41" s="107" t="str">
        <f aca="true">IF(ISBLANK(OFFSET('Raw Data'!$A$3,MATCH('Data above threshold'!$A41,'Raw Data'!$B$4:$B$185,0),MATCH('Data above threshold'!I$4,'Raw Data'!$3:$3,0)-1)),"",OFFSET('Raw Data'!$A$3,MATCH('Data above threshold'!$A41,'Raw Data'!$B$4:$B$185,0),MATCH('Data above threshold'!I$4,'Raw Data'!$3:$3,0)-1))</f>
        <v/>
      </c>
      <c r="J41" s="107" t="str">
        <f aca="true">IF(ISBLANK(OFFSET('Raw Data'!$A$3,MATCH('Data above threshold'!$A41,'Raw Data'!$B$4:$B$185,0),MATCH('Data above threshold'!J$4,'Raw Data'!$3:$3,0)-1)),"",OFFSET('Raw Data'!$A$3,MATCH('Data above threshold'!$A41,'Raw Data'!$B$4:$B$185,0),MATCH('Data above threshold'!J$4,'Raw Data'!$3:$3,0)-1))</f>
        <v>1 = in draft; 2 = yes</v>
      </c>
      <c r="K41" s="107" t="str">
        <f aca="true">IF(ISBLANK(OFFSET('Raw Data'!$A$3,MATCH('Data above threshold'!$A41,'Raw Data'!$B$4:$B$185,0),MATCH('Data above threshold'!K$4,'Raw Data'!$3:$3,0)-1)),"",OFFSET('Raw Data'!$A$3,MATCH('Data above threshold'!$A41,'Raw Data'!$B$4:$B$185,0),MATCH('Data above threshold'!K$4,'Raw Data'!$3:$3,0)-1))</f>
        <v>Plus</v>
      </c>
      <c r="L41" s="107" t="str">
        <f aca="true">IF(ISBLANK(OFFSET('Raw Data'!$A$3,MATCH('Data above threshold'!$A41,'Raw Data'!$B$4:$B$185,0),MATCH('Data above threshold'!L$4,'Raw Data'!$3:$3,0)-1)),"",OFFSET('Raw Data'!$A$3,MATCH('Data above threshold'!$A41,'Raw Data'!$B$4:$B$185,0),MATCH('Data above threshold'!L$4,'Raw Data'!$3:$3,0)-1))</f>
        <v>https://unctad.org/en/Pages/DTL/STI_and_ICTs/ICT4D-Legislation/eCom-Consumer-Protection-Laws.aspx</v>
      </c>
      <c r="M41" s="105" t="n">
        <f aca="false" t="array" ref="M41:M41">IFERROR(SKEW(IF(ISNUMBER(Q41:CR41),Q41:CR41,"")),"")</f>
        <v>-1.17162455831058</v>
      </c>
      <c r="N41" s="107" t="n">
        <v>0</v>
      </c>
      <c r="O41" s="107" t="str">
        <f aca="true">IF(ISBLANK(OFFSET('Raw Data'!$A$3,MATCH('Data above threshold'!$A41,'Raw Data'!$B$4:$B$185,0),MATCH('Data above threshold'!O$4,'Raw Data'!$3:$3,0)-1)),"",OFFSET('Raw Data'!$A$3,MATCH('Data above threshold'!$A41,'Raw Data'!$B$4:$B$185,0),MATCH('Data above threshold'!O$4,'Raw Data'!$3:$3,0)-1))</f>
        <v/>
      </c>
      <c r="P41" s="106" t="n">
        <f aca="false" t="array" ref="P41:P41">IF(B41&lt;4,"",1-IFERROR(SUM(ISNUMBER(Q41:CR41)*(1-$Q$3:$CR$3))/COUNTIF($Q$3:$CR$3,0),0))</f>
        <v>0</v>
      </c>
      <c r="Q41" s="107" t="n">
        <f aca="true">IF(ISBLANK(OFFSET('Raw Data'!$A$3,MATCH('Data above threshold'!$A41,'Raw Data'!$B$4:$B$185,0),MATCH('Data above threshold'!Q$4,'Raw Data'!$3:$3,0)-1)),"",OFFSET('Raw Data'!$A$3,MATCH('Data above threshold'!$A41,'Raw Data'!$B$4:$B$185,0),MATCH('Data above threshold'!Q$4,'Raw Data'!$3:$3,0)-1))</f>
        <v>2</v>
      </c>
      <c r="R41" s="107" t="n">
        <f aca="true">IF(ISBLANK(OFFSET('Raw Data'!$A$3,MATCH('Data above threshold'!$A41,'Raw Data'!$B$4:$B$185,0),MATCH('Data above threshold'!R$4,'Raw Data'!$3:$3,0)-1)),"",OFFSET('Raw Data'!$A$3,MATCH('Data above threshold'!$A41,'Raw Data'!$B$4:$B$185,0),MATCH('Data above threshold'!R$4,'Raw Data'!$3:$3,0)-1))</f>
        <v>2</v>
      </c>
      <c r="S41" s="107" t="n">
        <f aca="true">IF(ISBLANK(OFFSET('Raw Data'!$A$3,MATCH('Data above threshold'!$A41,'Raw Data'!$B$4:$B$185,0),MATCH('Data above threshold'!S$4,'Raw Data'!$3:$3,0)-1)),"",OFFSET('Raw Data'!$A$3,MATCH('Data above threshold'!$A41,'Raw Data'!$B$4:$B$185,0),MATCH('Data above threshold'!S$4,'Raw Data'!$3:$3,0)-1))</f>
        <v>2</v>
      </c>
      <c r="T41" s="107" t="n">
        <f aca="true">IF(ISBLANK(OFFSET('Raw Data'!$A$3,MATCH('Data above threshold'!$A41,'Raw Data'!$B$4:$B$185,0),MATCH('Data above threshold'!T$4,'Raw Data'!$3:$3,0)-1)),"",OFFSET('Raw Data'!$A$3,MATCH('Data above threshold'!$A41,'Raw Data'!$B$4:$B$185,0),MATCH('Data above threshold'!T$4,'Raw Data'!$3:$3,0)-1))</f>
        <v>2</v>
      </c>
      <c r="U41" s="107" t="n">
        <f aca="true">IF(ISBLANK(OFFSET('Raw Data'!$A$3,MATCH('Data above threshold'!$A41,'Raw Data'!$B$4:$B$185,0),MATCH('Data above threshold'!U$4,'Raw Data'!$3:$3,0)-1)),"",OFFSET('Raw Data'!$A$3,MATCH('Data above threshold'!$A41,'Raw Data'!$B$4:$B$185,0),MATCH('Data above threshold'!U$4,'Raw Data'!$3:$3,0)-1))</f>
        <v>2</v>
      </c>
      <c r="V41" s="107" t="n">
        <f aca="true">IF(ISBLANK(OFFSET('Raw Data'!$A$3,MATCH('Data above threshold'!$A41,'Raw Data'!$B$4:$B$185,0),MATCH('Data above threshold'!V$4,'Raw Data'!$3:$3,0)-1)),"",OFFSET('Raw Data'!$A$3,MATCH('Data above threshold'!$A41,'Raw Data'!$B$4:$B$185,0),MATCH('Data above threshold'!V$4,'Raw Data'!$3:$3,0)-1))</f>
        <v>2</v>
      </c>
      <c r="W41" s="107" t="n">
        <f aca="true">IF(ISBLANK(OFFSET('Raw Data'!$A$3,MATCH('Data above threshold'!$A41,'Raw Data'!$B$4:$B$185,0),MATCH('Data above threshold'!W$4,'Raw Data'!$3:$3,0)-1)),"",OFFSET('Raw Data'!$A$3,MATCH('Data above threshold'!$A41,'Raw Data'!$B$4:$B$185,0),MATCH('Data above threshold'!W$4,'Raw Data'!$3:$3,0)-1))</f>
        <v>2</v>
      </c>
      <c r="X41" s="107" t="n">
        <f aca="true">IF(ISBLANK(OFFSET('Raw Data'!$A$3,MATCH('Data above threshold'!$A41,'Raw Data'!$B$4:$B$185,0),MATCH('Data above threshold'!X$4,'Raw Data'!$3:$3,0)-1)),"",OFFSET('Raw Data'!$A$3,MATCH('Data above threshold'!$A41,'Raw Data'!$B$4:$B$185,0),MATCH('Data above threshold'!X$4,'Raw Data'!$3:$3,0)-1))</f>
        <v>2</v>
      </c>
      <c r="Y41" s="107" t="n">
        <f aca="true">IF(ISBLANK(OFFSET('Raw Data'!$A$3,MATCH('Data above threshold'!$A41,'Raw Data'!$B$4:$B$185,0),MATCH('Data above threshold'!Y$4,'Raw Data'!$3:$3,0)-1)),"",OFFSET('Raw Data'!$A$3,MATCH('Data above threshold'!$A41,'Raw Data'!$B$4:$B$185,0),MATCH('Data above threshold'!Y$4,'Raw Data'!$3:$3,0)-1))</f>
        <v>2</v>
      </c>
      <c r="Z41" s="107" t="n">
        <f aca="true">IF(ISBLANK(OFFSET('Raw Data'!$A$3,MATCH('Data above threshold'!$A41,'Raw Data'!$B$4:$B$185,0),MATCH('Data above threshold'!Z$4,'Raw Data'!$3:$3,0)-1)),"",OFFSET('Raw Data'!$A$3,MATCH('Data above threshold'!$A41,'Raw Data'!$B$4:$B$185,0),MATCH('Data above threshold'!Z$4,'Raw Data'!$3:$3,0)-1))</f>
        <v>2</v>
      </c>
      <c r="AA41" s="107" t="n">
        <f aca="true">IF(ISBLANK(OFFSET('Raw Data'!$A$3,MATCH('Data above threshold'!$A41,'Raw Data'!$B$4:$B$185,0),MATCH('Data above threshold'!AA$4,'Raw Data'!$3:$3,0)-1)),"",OFFSET('Raw Data'!$A$3,MATCH('Data above threshold'!$A41,'Raw Data'!$B$4:$B$185,0),MATCH('Data above threshold'!AA$4,'Raw Data'!$3:$3,0)-1))</f>
        <v>2</v>
      </c>
      <c r="AB41" s="107" t="n">
        <f aca="true">IF(ISBLANK(OFFSET('Raw Data'!$A$3,MATCH('Data above threshold'!$A41,'Raw Data'!$B$4:$B$185,0),MATCH('Data above threshold'!AB$4,'Raw Data'!$3:$3,0)-1)),"",OFFSET('Raw Data'!$A$3,MATCH('Data above threshold'!$A41,'Raw Data'!$B$4:$B$185,0),MATCH('Data above threshold'!AB$4,'Raw Data'!$3:$3,0)-1))</f>
        <v>1</v>
      </c>
      <c r="AC41" s="107" t="n">
        <f aca="true">IF(ISBLANK(OFFSET('Raw Data'!$A$3,MATCH('Data above threshold'!$A41,'Raw Data'!$B$4:$B$185,0),MATCH('Data above threshold'!AC$4,'Raw Data'!$3:$3,0)-1)),"",OFFSET('Raw Data'!$A$3,MATCH('Data above threshold'!$A41,'Raw Data'!$B$4:$B$185,0),MATCH('Data above threshold'!AC$4,'Raw Data'!$3:$3,0)-1))</f>
        <v>2</v>
      </c>
      <c r="AD41" s="107" t="n">
        <f aca="true">IF(ISBLANK(OFFSET('Raw Data'!$A$3,MATCH('Data above threshold'!$A41,'Raw Data'!$B$4:$B$185,0),MATCH('Data above threshold'!AD$4,'Raw Data'!$3:$3,0)-1)),"",OFFSET('Raw Data'!$A$3,MATCH('Data above threshold'!$A41,'Raw Data'!$B$4:$B$185,0),MATCH('Data above threshold'!AD$4,'Raw Data'!$3:$3,0)-1))</f>
        <v>2</v>
      </c>
      <c r="AE41" s="107" t="n">
        <f aca="true">IF(ISBLANK(OFFSET('Raw Data'!$A$3,MATCH('Data above threshold'!$A41,'Raw Data'!$B$4:$B$185,0),MATCH('Data above threshold'!AE$4,'Raw Data'!$3:$3,0)-1)),"",OFFSET('Raw Data'!$A$3,MATCH('Data above threshold'!$A41,'Raw Data'!$B$4:$B$185,0),MATCH('Data above threshold'!AE$4,'Raw Data'!$3:$3,0)-1))</f>
        <v>2</v>
      </c>
      <c r="AF41" s="107" t="n">
        <f aca="true">IF(ISBLANK(OFFSET('Raw Data'!$A$3,MATCH('Data above threshold'!$A41,'Raw Data'!$B$4:$B$185,0),MATCH('Data above threshold'!AF$4,'Raw Data'!$3:$3,0)-1)),"",OFFSET('Raw Data'!$A$3,MATCH('Data above threshold'!$A41,'Raw Data'!$B$4:$B$185,0),MATCH('Data above threshold'!AF$4,'Raw Data'!$3:$3,0)-1))</f>
        <v>2</v>
      </c>
      <c r="AG41" s="107" t="n">
        <f aca="true">IF(ISBLANK(OFFSET('Raw Data'!$A$3,MATCH('Data above threshold'!$A41,'Raw Data'!$B$4:$B$185,0),MATCH('Data above threshold'!AG$4,'Raw Data'!$3:$3,0)-1)),"",OFFSET('Raw Data'!$A$3,MATCH('Data above threshold'!$A41,'Raw Data'!$B$4:$B$185,0),MATCH('Data above threshold'!AG$4,'Raw Data'!$3:$3,0)-1))</f>
        <v>2</v>
      </c>
      <c r="AH41" s="107" t="n">
        <f aca="true">IF(ISBLANK(OFFSET('Raw Data'!$A$3,MATCH('Data above threshold'!$A41,'Raw Data'!$B$4:$B$185,0),MATCH('Data above threshold'!AH$4,'Raw Data'!$3:$3,0)-1)),"",OFFSET('Raw Data'!$A$3,MATCH('Data above threshold'!$A41,'Raw Data'!$B$4:$B$185,0),MATCH('Data above threshold'!AH$4,'Raw Data'!$3:$3,0)-1))</f>
        <v>2</v>
      </c>
      <c r="AI41" s="107" t="n">
        <f aca="true">IF(ISBLANK(OFFSET('Raw Data'!$A$3,MATCH('Data above threshold'!$A41,'Raw Data'!$B$4:$B$185,0),MATCH('Data above threshold'!AI$4,'Raw Data'!$3:$3,0)-1)),"",OFFSET('Raw Data'!$A$3,MATCH('Data above threshold'!$A41,'Raw Data'!$B$4:$B$185,0),MATCH('Data above threshold'!AI$4,'Raw Data'!$3:$3,0)-1))</f>
        <v>2</v>
      </c>
      <c r="AJ41" s="107" t="n">
        <f aca="true">IF(ISBLANK(OFFSET('Raw Data'!$A$3,MATCH('Data above threshold'!$A41,'Raw Data'!$B$4:$B$185,0),MATCH('Data above threshold'!AJ$4,'Raw Data'!$3:$3,0)-1)),"",OFFSET('Raw Data'!$A$3,MATCH('Data above threshold'!$A41,'Raw Data'!$B$4:$B$185,0),MATCH('Data above threshold'!AJ$4,'Raw Data'!$3:$3,0)-1))</f>
        <v>2</v>
      </c>
      <c r="AK41" s="107" t="n">
        <f aca="true">IF(ISBLANK(OFFSET('Raw Data'!$A$3,MATCH('Data above threshold'!$A41,'Raw Data'!$B$4:$B$185,0),MATCH('Data above threshold'!AK$4,'Raw Data'!$3:$3,0)-1)),"",OFFSET('Raw Data'!$A$3,MATCH('Data above threshold'!$A41,'Raw Data'!$B$4:$B$185,0),MATCH('Data above threshold'!AK$4,'Raw Data'!$3:$3,0)-1))</f>
        <v>2</v>
      </c>
      <c r="AL41" s="107" t="n">
        <f aca="true">IF(ISBLANK(OFFSET('Raw Data'!$A$3,MATCH('Data above threshold'!$A41,'Raw Data'!$B$4:$B$185,0),MATCH('Data above threshold'!AL$4,'Raw Data'!$3:$3,0)-1)),"",OFFSET('Raw Data'!$A$3,MATCH('Data above threshold'!$A41,'Raw Data'!$B$4:$B$185,0),MATCH('Data above threshold'!AL$4,'Raw Data'!$3:$3,0)-1))</f>
        <v>2</v>
      </c>
      <c r="AM41" s="107" t="n">
        <f aca="true">IF(ISBLANK(OFFSET('Raw Data'!$A$3,MATCH('Data above threshold'!$A41,'Raw Data'!$B$4:$B$185,0),MATCH('Data above threshold'!AM$4,'Raw Data'!$3:$3,0)-1)),"",OFFSET('Raw Data'!$A$3,MATCH('Data above threshold'!$A41,'Raw Data'!$B$4:$B$185,0),MATCH('Data above threshold'!AM$4,'Raw Data'!$3:$3,0)-1))</f>
        <v>2</v>
      </c>
      <c r="AN41" s="107" t="n">
        <f aca="true">IF(ISBLANK(OFFSET('Raw Data'!$A$3,MATCH('Data above threshold'!$A41,'Raw Data'!$B$4:$B$185,0),MATCH('Data above threshold'!AN$4,'Raw Data'!$3:$3,0)-1)),"",OFFSET('Raw Data'!$A$3,MATCH('Data above threshold'!$A41,'Raw Data'!$B$4:$B$185,0),MATCH('Data above threshold'!AN$4,'Raw Data'!$3:$3,0)-1))</f>
        <v>0</v>
      </c>
      <c r="AO41" s="107" t="n">
        <f aca="true">IF(ISBLANK(OFFSET('Raw Data'!$A$3,MATCH('Data above threshold'!$A41,'Raw Data'!$B$4:$B$185,0),MATCH('Data above threshold'!AO$4,'Raw Data'!$3:$3,0)-1)),"",OFFSET('Raw Data'!$A$3,MATCH('Data above threshold'!$A41,'Raw Data'!$B$4:$B$185,0),MATCH('Data above threshold'!AO$4,'Raw Data'!$3:$3,0)-1))</f>
        <v>2</v>
      </c>
      <c r="AP41" s="107" t="n">
        <f aca="true">IF(ISBLANK(OFFSET('Raw Data'!$A$3,MATCH('Data above threshold'!$A41,'Raw Data'!$B$4:$B$185,0),MATCH('Data above threshold'!AP$4,'Raw Data'!$3:$3,0)-1)),"",OFFSET('Raw Data'!$A$3,MATCH('Data above threshold'!$A41,'Raw Data'!$B$4:$B$185,0),MATCH('Data above threshold'!AP$4,'Raw Data'!$3:$3,0)-1))</f>
        <v>2</v>
      </c>
      <c r="AQ41" s="107" t="n">
        <f aca="true">IF(ISBLANK(OFFSET('Raw Data'!$A$3,MATCH('Data above threshold'!$A41,'Raw Data'!$B$4:$B$185,0),MATCH('Data above threshold'!AQ$4,'Raw Data'!$3:$3,0)-1)),"",OFFSET('Raw Data'!$A$3,MATCH('Data above threshold'!$A41,'Raw Data'!$B$4:$B$185,0),MATCH('Data above threshold'!AQ$4,'Raw Data'!$3:$3,0)-1))</f>
        <v>2</v>
      </c>
      <c r="AR41" s="107" t="n">
        <f aca="true">IF(ISBLANK(OFFSET('Raw Data'!$A$3,MATCH('Data above threshold'!$A41,'Raw Data'!$B$4:$B$185,0),MATCH('Data above threshold'!AR$4,'Raw Data'!$3:$3,0)-1)),"",OFFSET('Raw Data'!$A$3,MATCH('Data above threshold'!$A41,'Raw Data'!$B$4:$B$185,0),MATCH('Data above threshold'!AR$4,'Raw Data'!$3:$3,0)-1))</f>
        <v>0</v>
      </c>
      <c r="AS41" s="107" t="n">
        <f aca="true">IF(ISBLANK(OFFSET('Raw Data'!$A$3,MATCH('Data above threshold'!$A41,'Raw Data'!$B$4:$B$185,0),MATCH('Data above threshold'!AS$4,'Raw Data'!$3:$3,0)-1)),"",OFFSET('Raw Data'!$A$3,MATCH('Data above threshold'!$A41,'Raw Data'!$B$4:$B$185,0),MATCH('Data above threshold'!AS$4,'Raw Data'!$3:$3,0)-1))</f>
        <v>2</v>
      </c>
      <c r="AT41" s="107" t="n">
        <f aca="true">IF(ISBLANK(OFFSET('Raw Data'!$A$3,MATCH('Data above threshold'!$A41,'Raw Data'!$B$4:$B$185,0),MATCH('Data above threshold'!AT$4,'Raw Data'!$3:$3,0)-1)),"",OFFSET('Raw Data'!$A$3,MATCH('Data above threshold'!$A41,'Raw Data'!$B$4:$B$185,0),MATCH('Data above threshold'!AT$4,'Raw Data'!$3:$3,0)-1))</f>
        <v>2</v>
      </c>
      <c r="AU41" s="107" t="n">
        <f aca="true">IF(ISBLANK(OFFSET('Raw Data'!$A$3,MATCH('Data above threshold'!$A41,'Raw Data'!$B$4:$B$185,0),MATCH('Data above threshold'!AU$4,'Raw Data'!$3:$3,0)-1)),"",OFFSET('Raw Data'!$A$3,MATCH('Data above threshold'!$A41,'Raw Data'!$B$4:$B$185,0),MATCH('Data above threshold'!AU$4,'Raw Data'!$3:$3,0)-1))</f>
        <v>2</v>
      </c>
      <c r="AV41" s="107" t="n">
        <f aca="true">IF(ISBLANK(OFFSET('Raw Data'!$A$3,MATCH('Data above threshold'!$A41,'Raw Data'!$B$4:$B$185,0),MATCH('Data above threshold'!AV$4,'Raw Data'!$3:$3,0)-1)),"",OFFSET('Raw Data'!$A$3,MATCH('Data above threshold'!$A41,'Raw Data'!$B$4:$B$185,0),MATCH('Data above threshold'!AV$4,'Raw Data'!$3:$3,0)-1))</f>
        <v>2</v>
      </c>
      <c r="AW41" s="107" t="n">
        <f aca="true">IF(ISBLANK(OFFSET('Raw Data'!$A$3,MATCH('Data above threshold'!$A41,'Raw Data'!$B$4:$B$185,0),MATCH('Data above threshold'!AW$4,'Raw Data'!$3:$3,0)-1)),"",OFFSET('Raw Data'!$A$3,MATCH('Data above threshold'!$A41,'Raw Data'!$B$4:$B$185,0),MATCH('Data above threshold'!AW$4,'Raw Data'!$3:$3,0)-1))</f>
        <v>0</v>
      </c>
      <c r="AX41" s="107" t="n">
        <f aca="true">IF(ISBLANK(OFFSET('Raw Data'!$A$3,MATCH('Data above threshold'!$A41,'Raw Data'!$B$4:$B$185,0),MATCH('Data above threshold'!AX$4,'Raw Data'!$3:$3,0)-1)),"",OFFSET('Raw Data'!$A$3,MATCH('Data above threshold'!$A41,'Raw Data'!$B$4:$B$185,0),MATCH('Data above threshold'!AX$4,'Raw Data'!$3:$3,0)-1))</f>
        <v>0</v>
      </c>
      <c r="AY41" s="107" t="n">
        <f aca="true">IF(ISBLANK(OFFSET('Raw Data'!$A$3,MATCH('Data above threshold'!$A41,'Raw Data'!$B$4:$B$185,0),MATCH('Data above threshold'!AY$4,'Raw Data'!$3:$3,0)-1)),"",OFFSET('Raw Data'!$A$3,MATCH('Data above threshold'!$A41,'Raw Data'!$B$4:$B$185,0),MATCH('Data above threshold'!AY$4,'Raw Data'!$3:$3,0)-1))</f>
        <v>2</v>
      </c>
      <c r="AZ41" s="107" t="n">
        <f aca="true">IF(ISBLANK(OFFSET('Raw Data'!$A$3,MATCH('Data above threshold'!$A41,'Raw Data'!$B$4:$B$185,0),MATCH('Data above threshold'!AZ$4,'Raw Data'!$3:$3,0)-1)),"",OFFSET('Raw Data'!$A$3,MATCH('Data above threshold'!$A41,'Raw Data'!$B$4:$B$185,0),MATCH('Data above threshold'!AZ$4,'Raw Data'!$3:$3,0)-1))</f>
        <v>2</v>
      </c>
      <c r="BA41" s="107" t="n">
        <f aca="true">IF(ISBLANK(OFFSET('Raw Data'!$A$3,MATCH('Data above threshold'!$A41,'Raw Data'!$B$4:$B$185,0),MATCH('Data above threshold'!BA$4,'Raw Data'!$3:$3,0)-1)),"",OFFSET('Raw Data'!$A$3,MATCH('Data above threshold'!$A41,'Raw Data'!$B$4:$B$185,0),MATCH('Data above threshold'!BA$4,'Raw Data'!$3:$3,0)-1))</f>
        <v>2</v>
      </c>
      <c r="BB41" s="107" t="n">
        <f aca="true">IF(ISBLANK(OFFSET('Raw Data'!$A$3,MATCH('Data above threshold'!$A41,'Raw Data'!$B$4:$B$185,0),MATCH('Data above threshold'!BB$4,'Raw Data'!$3:$3,0)-1)),"",OFFSET('Raw Data'!$A$3,MATCH('Data above threshold'!$A41,'Raw Data'!$B$4:$B$185,0),MATCH('Data above threshold'!BB$4,'Raw Data'!$3:$3,0)-1))</f>
        <v>2</v>
      </c>
      <c r="BC41" s="107" t="n">
        <f aca="true">IF(ISBLANK(OFFSET('Raw Data'!$A$3,MATCH('Data above threshold'!$A41,'Raw Data'!$B$4:$B$185,0),MATCH('Data above threshold'!BC$4,'Raw Data'!$3:$3,0)-1)),"",OFFSET('Raw Data'!$A$3,MATCH('Data above threshold'!$A41,'Raw Data'!$B$4:$B$185,0),MATCH('Data above threshold'!BC$4,'Raw Data'!$3:$3,0)-1))</f>
        <v>2</v>
      </c>
      <c r="BD41" s="107" t="n">
        <f aca="true">IF(ISBLANK(OFFSET('Raw Data'!$A$3,MATCH('Data above threshold'!$A41,'Raw Data'!$B$4:$B$185,0),MATCH('Data above threshold'!BD$4,'Raw Data'!$3:$3,0)-1)),"",OFFSET('Raw Data'!$A$3,MATCH('Data above threshold'!$A41,'Raw Data'!$B$4:$B$185,0),MATCH('Data above threshold'!BD$4,'Raw Data'!$3:$3,0)-1))</f>
        <v>1</v>
      </c>
      <c r="BE41" s="107" t="n">
        <f aca="true">IF(ISBLANK(OFFSET('Raw Data'!$A$3,MATCH('Data above threshold'!$A41,'Raw Data'!$B$4:$B$185,0),MATCH('Data above threshold'!BE$4,'Raw Data'!$3:$3,0)-1)),"",OFFSET('Raw Data'!$A$3,MATCH('Data above threshold'!$A41,'Raw Data'!$B$4:$B$185,0),MATCH('Data above threshold'!BE$4,'Raw Data'!$3:$3,0)-1))</f>
        <v>2</v>
      </c>
      <c r="BF41" s="107" t="n">
        <f aca="true">IF(ISBLANK(OFFSET('Raw Data'!$A$3,MATCH('Data above threshold'!$A41,'Raw Data'!$B$4:$B$185,0),MATCH('Data above threshold'!BF$4,'Raw Data'!$3:$3,0)-1)),"",OFFSET('Raw Data'!$A$3,MATCH('Data above threshold'!$A41,'Raw Data'!$B$4:$B$185,0),MATCH('Data above threshold'!BF$4,'Raw Data'!$3:$3,0)-1))</f>
        <v>0</v>
      </c>
      <c r="BG41" s="107" t="n">
        <f aca="true">IF(ISBLANK(OFFSET('Raw Data'!$A$3,MATCH('Data above threshold'!$A41,'Raw Data'!$B$4:$B$185,0),MATCH('Data above threshold'!BG$4,'Raw Data'!$3:$3,0)-1)),"",OFFSET('Raw Data'!$A$3,MATCH('Data above threshold'!$A41,'Raw Data'!$B$4:$B$185,0),MATCH('Data above threshold'!BG$4,'Raw Data'!$3:$3,0)-1))</f>
        <v>2</v>
      </c>
      <c r="BH41" s="107" t="n">
        <f aca="true">IF(ISBLANK(OFFSET('Raw Data'!$A$3,MATCH('Data above threshold'!$A41,'Raw Data'!$B$4:$B$185,0),MATCH('Data above threshold'!BH$4,'Raw Data'!$3:$3,0)-1)),"",OFFSET('Raw Data'!$A$3,MATCH('Data above threshold'!$A41,'Raw Data'!$B$4:$B$185,0),MATCH('Data above threshold'!BH$4,'Raw Data'!$3:$3,0)-1))</f>
        <v>2</v>
      </c>
      <c r="BI41" s="107" t="n">
        <f aca="true">IF(ISBLANK(OFFSET('Raw Data'!$A$3,MATCH('Data above threshold'!$A41,'Raw Data'!$B$4:$B$185,0),MATCH('Data above threshold'!BI$4,'Raw Data'!$3:$3,0)-1)),"",OFFSET('Raw Data'!$A$3,MATCH('Data above threshold'!$A41,'Raw Data'!$B$4:$B$185,0),MATCH('Data above threshold'!BI$4,'Raw Data'!$3:$3,0)-1))</f>
        <v>0</v>
      </c>
      <c r="BJ41" s="107" t="n">
        <f aca="true">IF(ISBLANK(OFFSET('Raw Data'!$A$3,MATCH('Data above threshold'!$A41,'Raw Data'!$B$4:$B$185,0),MATCH('Data above threshold'!BJ$4,'Raw Data'!$3:$3,0)-1)),"",OFFSET('Raw Data'!$A$3,MATCH('Data above threshold'!$A41,'Raw Data'!$B$4:$B$185,0),MATCH('Data above threshold'!BJ$4,'Raw Data'!$3:$3,0)-1))</f>
        <v>0</v>
      </c>
      <c r="BK41" s="107" t="n">
        <f aca="true">IF(ISBLANK(OFFSET('Raw Data'!$A$3,MATCH('Data above threshold'!$A41,'Raw Data'!$B$4:$B$185,0),MATCH('Data above threshold'!BK$4,'Raw Data'!$3:$3,0)-1)),"",OFFSET('Raw Data'!$A$3,MATCH('Data above threshold'!$A41,'Raw Data'!$B$4:$B$185,0),MATCH('Data above threshold'!BK$4,'Raw Data'!$3:$3,0)-1))</f>
        <v>2</v>
      </c>
      <c r="BL41" s="107" t="n">
        <f aca="true">IF(ISBLANK(OFFSET('Raw Data'!$A$3,MATCH('Data above threshold'!$A41,'Raw Data'!$B$4:$B$185,0),MATCH('Data above threshold'!BL$4,'Raw Data'!$3:$3,0)-1)),"",OFFSET('Raw Data'!$A$3,MATCH('Data above threshold'!$A41,'Raw Data'!$B$4:$B$185,0),MATCH('Data above threshold'!BL$4,'Raw Data'!$3:$3,0)-1))</f>
        <v>0</v>
      </c>
      <c r="BM41" s="107" t="n">
        <f aca="true">IF(ISBLANK(OFFSET('Raw Data'!$A$3,MATCH('Data above threshold'!$A41,'Raw Data'!$B$4:$B$185,0),MATCH('Data above threshold'!BM$4,'Raw Data'!$3:$3,0)-1)),"",OFFSET('Raw Data'!$A$3,MATCH('Data above threshold'!$A41,'Raw Data'!$B$4:$B$185,0),MATCH('Data above threshold'!BM$4,'Raw Data'!$3:$3,0)-1))</f>
        <v>2</v>
      </c>
      <c r="BN41" s="107" t="n">
        <f aca="true">IF(ISBLANK(OFFSET('Raw Data'!$A$3,MATCH('Data above threshold'!$A41,'Raw Data'!$B$4:$B$185,0),MATCH('Data above threshold'!BN$4,'Raw Data'!$3:$3,0)-1)),"",OFFSET('Raw Data'!$A$3,MATCH('Data above threshold'!$A41,'Raw Data'!$B$4:$B$185,0),MATCH('Data above threshold'!BN$4,'Raw Data'!$3:$3,0)-1))</f>
        <v>2</v>
      </c>
      <c r="BO41" s="107" t="n">
        <f aca="true">IF(ISBLANK(OFFSET('Raw Data'!$A$3,MATCH('Data above threshold'!$A41,'Raw Data'!$B$4:$B$185,0),MATCH('Data above threshold'!BO$4,'Raw Data'!$3:$3,0)-1)),"",OFFSET('Raw Data'!$A$3,MATCH('Data above threshold'!$A41,'Raw Data'!$B$4:$B$185,0),MATCH('Data above threshold'!BO$4,'Raw Data'!$3:$3,0)-1))</f>
        <v>2</v>
      </c>
      <c r="BP41" s="107" t="n">
        <f aca="true">IF(ISBLANK(OFFSET('Raw Data'!$A$3,MATCH('Data above threshold'!$A41,'Raw Data'!$B$4:$B$185,0),MATCH('Data above threshold'!BP$4,'Raw Data'!$3:$3,0)-1)),"",OFFSET('Raw Data'!$A$3,MATCH('Data above threshold'!$A41,'Raw Data'!$B$4:$B$185,0),MATCH('Data above threshold'!BP$4,'Raw Data'!$3:$3,0)-1))</f>
        <v>2</v>
      </c>
      <c r="BQ41" s="107" t="n">
        <f aca="true">IF(ISBLANK(OFFSET('Raw Data'!$A$3,MATCH('Data above threshold'!$A41,'Raw Data'!$B$4:$B$185,0),MATCH('Data above threshold'!BQ$4,'Raw Data'!$3:$3,0)-1)),"",OFFSET('Raw Data'!$A$3,MATCH('Data above threshold'!$A41,'Raw Data'!$B$4:$B$185,0),MATCH('Data above threshold'!BQ$4,'Raw Data'!$3:$3,0)-1))</f>
        <v>2</v>
      </c>
      <c r="BR41" s="107" t="n">
        <f aca="true">IF(ISBLANK(OFFSET('Raw Data'!$A$3,MATCH('Data above threshold'!$A41,'Raw Data'!$B$4:$B$185,0),MATCH('Data above threshold'!BR$4,'Raw Data'!$3:$3,0)-1)),"",OFFSET('Raw Data'!$A$3,MATCH('Data above threshold'!$A41,'Raw Data'!$B$4:$B$185,0),MATCH('Data above threshold'!BR$4,'Raw Data'!$3:$3,0)-1))</f>
        <v>0</v>
      </c>
      <c r="BS41" s="107" t="n">
        <f aca="true">IF(ISBLANK(OFFSET('Raw Data'!$A$3,MATCH('Data above threshold'!$A41,'Raw Data'!$B$4:$B$185,0),MATCH('Data above threshold'!BS$4,'Raw Data'!$3:$3,0)-1)),"",OFFSET('Raw Data'!$A$3,MATCH('Data above threshold'!$A41,'Raw Data'!$B$4:$B$185,0),MATCH('Data above threshold'!BS$4,'Raw Data'!$3:$3,0)-1))</f>
        <v>2</v>
      </c>
      <c r="BT41" s="107" t="n">
        <f aca="true">IF(ISBLANK(OFFSET('Raw Data'!$A$3,MATCH('Data above threshold'!$A41,'Raw Data'!$B$4:$B$185,0),MATCH('Data above threshold'!BT$4,'Raw Data'!$3:$3,0)-1)),"",OFFSET('Raw Data'!$A$3,MATCH('Data above threshold'!$A41,'Raw Data'!$B$4:$B$185,0),MATCH('Data above threshold'!BT$4,'Raw Data'!$3:$3,0)-1))</f>
        <v>2</v>
      </c>
      <c r="BU41" s="107" t="n">
        <f aca="true">IF(ISBLANK(OFFSET('Raw Data'!$A$3,MATCH('Data above threshold'!$A41,'Raw Data'!$B$4:$B$185,0),MATCH('Data above threshold'!BU$4,'Raw Data'!$3:$3,0)-1)),"",OFFSET('Raw Data'!$A$3,MATCH('Data above threshold'!$A41,'Raw Data'!$B$4:$B$185,0),MATCH('Data above threshold'!BU$4,'Raw Data'!$3:$3,0)-1))</f>
        <v>2</v>
      </c>
      <c r="BV41" s="107" t="n">
        <f aca="true">IF(ISBLANK(OFFSET('Raw Data'!$A$3,MATCH('Data above threshold'!$A41,'Raw Data'!$B$4:$B$185,0),MATCH('Data above threshold'!BV$4,'Raw Data'!$3:$3,0)-1)),"",OFFSET('Raw Data'!$A$3,MATCH('Data above threshold'!$A41,'Raw Data'!$B$4:$B$185,0),MATCH('Data above threshold'!BV$4,'Raw Data'!$3:$3,0)-1))</f>
        <v>0</v>
      </c>
      <c r="BW41" s="107" t="n">
        <f aca="true">IF(ISBLANK(OFFSET('Raw Data'!$A$3,MATCH('Data above threshold'!$A41,'Raw Data'!$B$4:$B$185,0),MATCH('Data above threshold'!BW$4,'Raw Data'!$3:$3,0)-1)),"",OFFSET('Raw Data'!$A$3,MATCH('Data above threshold'!$A41,'Raw Data'!$B$4:$B$185,0),MATCH('Data above threshold'!BW$4,'Raw Data'!$3:$3,0)-1))</f>
        <v>1</v>
      </c>
      <c r="BX41" s="107" t="n">
        <f aca="true">IF(ISBLANK(OFFSET('Raw Data'!$A$3,MATCH('Data above threshold'!$A41,'Raw Data'!$B$4:$B$185,0),MATCH('Data above threshold'!BX$4,'Raw Data'!$3:$3,0)-1)),"",OFFSET('Raw Data'!$A$3,MATCH('Data above threshold'!$A41,'Raw Data'!$B$4:$B$185,0),MATCH('Data above threshold'!BX$4,'Raw Data'!$3:$3,0)-1))</f>
        <v>2</v>
      </c>
      <c r="BY41" s="107" t="n">
        <f aca="true">IF(ISBLANK(OFFSET('Raw Data'!$A$3,MATCH('Data above threshold'!$A41,'Raw Data'!$B$4:$B$185,0),MATCH('Data above threshold'!BY$4,'Raw Data'!$3:$3,0)-1)),"",OFFSET('Raw Data'!$A$3,MATCH('Data above threshold'!$A41,'Raw Data'!$B$4:$B$185,0),MATCH('Data above threshold'!BY$4,'Raw Data'!$3:$3,0)-1))</f>
        <v>2</v>
      </c>
      <c r="BZ41" s="107" t="n">
        <f aca="true">IF(ISBLANK(OFFSET('Raw Data'!$A$3,MATCH('Data above threshold'!$A41,'Raw Data'!$B$4:$B$185,0),MATCH('Data above threshold'!BZ$4,'Raw Data'!$3:$3,0)-1)),"",OFFSET('Raw Data'!$A$3,MATCH('Data above threshold'!$A41,'Raw Data'!$B$4:$B$185,0),MATCH('Data above threshold'!BZ$4,'Raw Data'!$3:$3,0)-1))</f>
        <v>1</v>
      </c>
      <c r="CA41" s="107" t="n">
        <f aca="true">IF(ISBLANK(OFFSET('Raw Data'!$A$3,MATCH('Data above threshold'!$A41,'Raw Data'!$B$4:$B$185,0),MATCH('Data above threshold'!CA$4,'Raw Data'!$3:$3,0)-1)),"",OFFSET('Raw Data'!$A$3,MATCH('Data above threshold'!$A41,'Raw Data'!$B$4:$B$185,0),MATCH('Data above threshold'!CA$4,'Raw Data'!$3:$3,0)-1))</f>
        <v>2</v>
      </c>
      <c r="CB41" s="107" t="n">
        <f aca="true">IF(ISBLANK(OFFSET('Raw Data'!$A$3,MATCH('Data above threshold'!$A41,'Raw Data'!$B$4:$B$185,0),MATCH('Data above threshold'!CB$4,'Raw Data'!$3:$3,0)-1)),"",OFFSET('Raw Data'!$A$3,MATCH('Data above threshold'!$A41,'Raw Data'!$B$4:$B$185,0),MATCH('Data above threshold'!CB$4,'Raw Data'!$3:$3,0)-1))</f>
        <v>0</v>
      </c>
      <c r="CC41" s="107" t="n">
        <f aca="true">IF(ISBLANK(OFFSET('Raw Data'!$A$3,MATCH('Data above threshold'!$A41,'Raw Data'!$B$4:$B$185,0),MATCH('Data above threshold'!CC$4,'Raw Data'!$3:$3,0)-1)),"",OFFSET('Raw Data'!$A$3,MATCH('Data above threshold'!$A41,'Raw Data'!$B$4:$B$185,0),MATCH('Data above threshold'!CC$4,'Raw Data'!$3:$3,0)-1))</f>
        <v>2</v>
      </c>
      <c r="CD41" s="107" t="n">
        <f aca="true">IF(ISBLANK(OFFSET('Raw Data'!$A$3,MATCH('Data above threshold'!$A41,'Raw Data'!$B$4:$B$185,0),MATCH('Data above threshold'!CD$4,'Raw Data'!$3:$3,0)-1)),"",OFFSET('Raw Data'!$A$3,MATCH('Data above threshold'!$A41,'Raw Data'!$B$4:$B$185,0),MATCH('Data above threshold'!CD$4,'Raw Data'!$3:$3,0)-1))</f>
        <v>2</v>
      </c>
      <c r="CE41" s="107" t="n">
        <f aca="true">IF(ISBLANK(OFFSET('Raw Data'!$A$3,MATCH('Data above threshold'!$A41,'Raw Data'!$B$4:$B$185,0),MATCH('Data above threshold'!CE$4,'Raw Data'!$3:$3,0)-1)),"",OFFSET('Raw Data'!$A$3,MATCH('Data above threshold'!$A41,'Raw Data'!$B$4:$B$185,0),MATCH('Data above threshold'!CE$4,'Raw Data'!$3:$3,0)-1))</f>
        <v>0</v>
      </c>
      <c r="CF41" s="107" t="n">
        <f aca="true">IF(ISBLANK(OFFSET('Raw Data'!$A$3,MATCH('Data above threshold'!$A41,'Raw Data'!$B$4:$B$185,0),MATCH('Data above threshold'!CF$4,'Raw Data'!$3:$3,0)-1)),"",OFFSET('Raw Data'!$A$3,MATCH('Data above threshold'!$A41,'Raw Data'!$B$4:$B$185,0),MATCH('Data above threshold'!CF$4,'Raw Data'!$3:$3,0)-1))</f>
        <v>1</v>
      </c>
      <c r="CG41" s="107" t="n">
        <f aca="true">IF(ISBLANK(OFFSET('Raw Data'!$A$3,MATCH('Data above threshold'!$A41,'Raw Data'!$B$4:$B$185,0),MATCH('Data above threshold'!CG$4,'Raw Data'!$3:$3,0)-1)),"",OFFSET('Raw Data'!$A$3,MATCH('Data above threshold'!$A41,'Raw Data'!$B$4:$B$185,0),MATCH('Data above threshold'!CG$4,'Raw Data'!$3:$3,0)-1))</f>
        <v>0</v>
      </c>
      <c r="CH41" s="107" t="n">
        <f aca="true">IF(ISBLANK(OFFSET('Raw Data'!$A$3,MATCH('Data above threshold'!$A41,'Raw Data'!$B$4:$B$185,0),MATCH('Data above threshold'!CH$4,'Raw Data'!$3:$3,0)-1)),"",OFFSET('Raw Data'!$A$3,MATCH('Data above threshold'!$A41,'Raw Data'!$B$4:$B$185,0),MATCH('Data above threshold'!CH$4,'Raw Data'!$3:$3,0)-1))</f>
        <v>2</v>
      </c>
      <c r="CI41" s="107" t="n">
        <f aca="true">IF(ISBLANK(OFFSET('Raw Data'!$A$3,MATCH('Data above threshold'!$A41,'Raw Data'!$B$4:$B$185,0),MATCH('Data above threshold'!CI$4,'Raw Data'!$3:$3,0)-1)),"",OFFSET('Raw Data'!$A$3,MATCH('Data above threshold'!$A41,'Raw Data'!$B$4:$B$185,0),MATCH('Data above threshold'!CI$4,'Raw Data'!$3:$3,0)-1))</f>
        <v>0</v>
      </c>
      <c r="CJ41" s="107" t="n">
        <f aca="true">IF(ISBLANK(OFFSET('Raw Data'!$A$3,MATCH('Data above threshold'!$A41,'Raw Data'!$B$4:$B$185,0),MATCH('Data above threshold'!CJ$4,'Raw Data'!$3:$3,0)-1)),"",OFFSET('Raw Data'!$A$3,MATCH('Data above threshold'!$A41,'Raw Data'!$B$4:$B$185,0),MATCH('Data above threshold'!CJ$4,'Raw Data'!$3:$3,0)-1))</f>
        <v>1</v>
      </c>
      <c r="CK41" s="107" t="n">
        <f aca="true">IF(ISBLANK(OFFSET('Raw Data'!$A$3,MATCH('Data above threshold'!$A41,'Raw Data'!$B$4:$B$185,0),MATCH('Data above threshold'!CK$4,'Raw Data'!$3:$3,0)-1)),"",OFFSET('Raw Data'!$A$3,MATCH('Data above threshold'!$A41,'Raw Data'!$B$4:$B$185,0),MATCH('Data above threshold'!CK$4,'Raw Data'!$3:$3,0)-1))</f>
        <v>0</v>
      </c>
      <c r="CL41" s="107" t="n">
        <f aca="true">IF(ISBLANK(OFFSET('Raw Data'!$A$3,MATCH('Data above threshold'!$A41,'Raw Data'!$B$4:$B$185,0),MATCH('Data above threshold'!CL$4,'Raw Data'!$3:$3,0)-1)),"",OFFSET('Raw Data'!$A$3,MATCH('Data above threshold'!$A41,'Raw Data'!$B$4:$B$185,0),MATCH('Data above threshold'!CL$4,'Raw Data'!$3:$3,0)-1))</f>
        <v>2</v>
      </c>
      <c r="CM41" s="107" t="n">
        <f aca="true">IF(ISBLANK(OFFSET('Raw Data'!$A$3,MATCH('Data above threshold'!$A41,'Raw Data'!$B$4:$B$185,0),MATCH('Data above threshold'!CM$4,'Raw Data'!$3:$3,0)-1)),"",OFFSET('Raw Data'!$A$3,MATCH('Data above threshold'!$A41,'Raw Data'!$B$4:$B$185,0),MATCH('Data above threshold'!CM$4,'Raw Data'!$3:$3,0)-1))</f>
        <v>2</v>
      </c>
      <c r="CN41" s="107" t="n">
        <f aca="true">IF(ISBLANK(OFFSET('Raw Data'!$A$3,MATCH('Data above threshold'!$A41,'Raw Data'!$B$4:$B$185,0),MATCH('Data above threshold'!CN$4,'Raw Data'!$3:$3,0)-1)),"",OFFSET('Raw Data'!$A$3,MATCH('Data above threshold'!$A41,'Raw Data'!$B$4:$B$185,0),MATCH('Data above threshold'!CN$4,'Raw Data'!$3:$3,0)-1))</f>
        <v>2</v>
      </c>
      <c r="CO41" s="107" t="n">
        <f aca="true">IF(ISBLANK(OFFSET('Raw Data'!$A$3,MATCH('Data above threshold'!$A41,'Raw Data'!$B$4:$B$185,0),MATCH('Data above threshold'!CO$4,'Raw Data'!$3:$3,0)-1)),"",OFFSET('Raw Data'!$A$3,MATCH('Data above threshold'!$A41,'Raw Data'!$B$4:$B$185,0),MATCH('Data above threshold'!CO$4,'Raw Data'!$3:$3,0)-1))</f>
        <v>2</v>
      </c>
      <c r="CP41" s="107" t="n">
        <f aca="true">IF(ISBLANK(OFFSET('Raw Data'!$A$3,MATCH('Data above threshold'!$A41,'Raw Data'!$B$4:$B$185,0),MATCH('Data above threshold'!CP$4,'Raw Data'!$3:$3,0)-1)),"",OFFSET('Raw Data'!$A$3,MATCH('Data above threshold'!$A41,'Raw Data'!$B$4:$B$185,0),MATCH('Data above threshold'!CP$4,'Raw Data'!$3:$3,0)-1))</f>
        <v>0</v>
      </c>
      <c r="CQ41" s="107" t="n">
        <f aca="true">IF(ISBLANK(OFFSET('Raw Data'!$A$3,MATCH('Data above threshold'!$A41,'Raw Data'!$B$4:$B$185,0),MATCH('Data above threshold'!CQ$4,'Raw Data'!$3:$3,0)-1)),"",OFFSET('Raw Data'!$A$3,MATCH('Data above threshold'!$A41,'Raw Data'!$B$4:$B$185,0),MATCH('Data above threshold'!CQ$4,'Raw Data'!$3:$3,0)-1))</f>
        <v>2</v>
      </c>
      <c r="CR41" s="107" t="n">
        <f aca="true">IF(ISBLANK(OFFSET('Raw Data'!$A$3,MATCH('Data above threshold'!$A41,'Raw Data'!$B$4:$B$185,0),MATCH('Data above threshold'!CR$4,'Raw Data'!$3:$3,0)-1)),"",OFFSET('Raw Data'!$A$3,MATCH('Data above threshold'!$A41,'Raw Data'!$B$4:$B$185,0),MATCH('Data above threshold'!CR$4,'Raw Data'!$3:$3,0)-1))</f>
        <v>0</v>
      </c>
    </row>
    <row r="42" s="103" customFormat="true" ht="15.5" hidden="false" customHeight="false" outlineLevel="0" collapsed="false">
      <c r="A42" s="107" t="n">
        <v>2122</v>
      </c>
      <c r="B42" s="107" t="n">
        <v>4</v>
      </c>
      <c r="C42" s="107" t="str">
        <f aca="true">IF(ISBLANK(OFFSET('Raw Data'!$A$3,MATCH('Data above threshold'!$A42,'Raw Data'!$B$4:$B$185,0),MATCH('Data above threshold'!C$4,'Raw Data'!$3:$3,0)-1)),"",OFFSET('Raw Data'!$A$3,MATCH('Data above threshold'!$A42,'Raw Data'!$B$4:$B$185,0),MATCH('Data above threshold'!C$4,'Raw Data'!$3:$3,0)-1))</f>
        <v/>
      </c>
      <c r="D42" s="107" t="str">
        <f aca="true">IF(ISBLANK(OFFSET('Raw Data'!$A$3,MATCH('Data above threshold'!$A42,'Raw Data'!$B$4:$B$185,0),MATCH('Data above threshold'!D$4,'Raw Data'!$3:$3,0)-1)),"",OFFSET('Raw Data'!$A$3,MATCH('Data above threshold'!$A42,'Raw Data'!$B$4:$B$185,0),MATCH('Data above threshold'!D$4,'Raw Data'!$3:$3,0)-1))</f>
        <v>Expert assessment data - C.1</v>
      </c>
      <c r="E42" s="107" t="str">
        <f aca="true">IF(ISBLANK(OFFSET('Raw Data'!$A$3,MATCH('Data above threshold'!$A42,'Raw Data'!$B$4:$B$185,0),MATCH('Data above threshold'!E$4,'Raw Data'!$3:$3,0)-1)),"",OFFSET('Raw Data'!$A$3,MATCH('Data above threshold'!$A42,'Raw Data'!$B$4:$B$185,0),MATCH('Data above threshold'!E$4,'Raw Data'!$3:$3,0)-1))</f>
        <v>Which of the following consumer protection governance or legislative measures are in place, or being developed in your country in 2020?</v>
      </c>
      <c r="F42" s="107" t="str">
        <f aca="true">IF(ISBLANK(OFFSET('Raw Data'!$A$3,MATCH('Data above threshold'!$A42,'Raw Data'!$B$4:$B$185,0),MATCH('Data above threshold'!F$4,'Raw Data'!$3:$3,0)-1)),"",OFFSET('Raw Data'!$A$3,MATCH('Data above threshold'!$A42,'Raw Data'!$B$4:$B$185,0),MATCH('Data above threshold'!F$4,'Raw Data'!$3:$3,0)-1))</f>
        <v/>
      </c>
      <c r="G42" s="107" t="str">
        <f aca="true">IF(ISBLANK(OFFSET('Raw Data'!$A$3,MATCH('Data above threshold'!$A42,'Raw Data'!$B$4:$B$185,0),MATCH('Data above threshold'!G$4,'Raw Data'!$3:$3,0)-1)),"",OFFSET('Raw Data'!$A$3,MATCH('Data above threshold'!$A42,'Raw Data'!$B$4:$B$185,0),MATCH('Data above threshold'!G$4,'Raw Data'!$3:$3,0)-1))</f>
        <v/>
      </c>
      <c r="H42" s="107" t="str">
        <f aca="true">IF(ISBLANK(OFFSET('Raw Data'!$A$3,MATCH('Data above threshold'!$A42,'Raw Data'!$B$4:$B$185,0),MATCH('Data above threshold'!H$4,'Raw Data'!$3:$3,0)-1)),"",OFFSET('Raw Data'!$A$3,MATCH('Data above threshold'!$A42,'Raw Data'!$B$4:$B$185,0),MATCH('Data above threshold'!H$4,'Raw Data'!$3:$3,0)-1))</f>
        <v>Consumers International Survey</v>
      </c>
      <c r="I42" s="107" t="str">
        <f aca="true">IF(ISBLANK(OFFSET('Raw Data'!$A$3,MATCH('Data above threshold'!$A42,'Raw Data'!$B$4:$B$185,0),MATCH('Data above threshold'!I$4,'Raw Data'!$3:$3,0)-1)),"",OFFSET('Raw Data'!$A$3,MATCH('Data above threshold'!$A42,'Raw Data'!$B$4:$B$185,0),MATCH('Data above threshold'!I$4,'Raw Data'!$3:$3,0)-1))</f>
        <v/>
      </c>
      <c r="J42" s="107" t="str">
        <f aca="true">IF(ISBLANK(OFFSET('Raw Data'!$A$3,MATCH('Data above threshold'!$A42,'Raw Data'!$B$4:$B$185,0),MATCH('Data above threshold'!J$4,'Raw Data'!$3:$3,0)-1)),"",OFFSET('Raw Data'!$A$3,MATCH('Data above threshold'!$A42,'Raw Data'!$B$4:$B$185,0),MATCH('Data above threshold'!J$4,'Raw Data'!$3:$3,0)-1))</f>
        <v/>
      </c>
      <c r="K42" s="107" t="str">
        <f aca="true">IF(ISBLANK(OFFSET('Raw Data'!$A$3,MATCH('Data above threshold'!$A42,'Raw Data'!$B$4:$B$185,0),MATCH('Data above threshold'!K$4,'Raw Data'!$3:$3,0)-1)),"",OFFSET('Raw Data'!$A$3,MATCH('Data above threshold'!$A42,'Raw Data'!$B$4:$B$185,0),MATCH('Data above threshold'!K$4,'Raw Data'!$3:$3,0)-1))</f>
        <v>Plus</v>
      </c>
      <c r="L42" s="107" t="str">
        <f aca="true">IF(ISBLANK(OFFSET('Raw Data'!$A$3,MATCH('Data above threshold'!$A42,'Raw Data'!$B$4:$B$185,0),MATCH('Data above threshold'!L$4,'Raw Data'!$3:$3,0)-1)),"",OFFSET('Raw Data'!$A$3,MATCH('Data above threshold'!$A42,'Raw Data'!$B$4:$B$185,0),MATCH('Data above threshold'!L$4,'Raw Data'!$3:$3,0)-1))</f>
        <v/>
      </c>
      <c r="M42" s="105" t="n">
        <f aca="false" t="array" ref="M42:M42">IFERROR(SKEW(IF(ISNUMBER(Q42:CR42),Q42:CR42,"")),"")</f>
        <v>-0.297939738234699</v>
      </c>
      <c r="N42" s="107" t="n">
        <v>0</v>
      </c>
      <c r="O42" s="107" t="str">
        <f aca="true">IF(ISBLANK(OFFSET('Raw Data'!$A$3,MATCH('Data above threshold'!$A42,'Raw Data'!$B$4:$B$185,0),MATCH('Data above threshold'!O$4,'Raw Data'!$3:$3,0)-1)),"",OFFSET('Raw Data'!$A$3,MATCH('Data above threshold'!$A42,'Raw Data'!$B$4:$B$185,0),MATCH('Data above threshold'!O$4,'Raw Data'!$3:$3,0)-1))</f>
        <v/>
      </c>
      <c r="P42" s="106" t="n">
        <f aca="false" t="array" ref="P42:P42">IF(B42&lt;4,"",1-IFERROR(SUM(ISNUMBER(Q42:CR42)*(1-$Q$3:$CR$3))/COUNTIF($Q$3:$CR$3,0),0))</f>
        <v>0.025</v>
      </c>
      <c r="Q42" s="107" t="n">
        <f aca="true">IF(ISBLANK(OFFSET('Raw Data'!$A$3,MATCH('Data above threshold'!$A42,'Raw Data'!$B$4:$B$185,0),MATCH('Data above threshold'!Q$4,'Raw Data'!$3:$3,0)-1)),"",OFFSET('Raw Data'!$A$3,MATCH('Data above threshold'!$A42,'Raw Data'!$B$4:$B$185,0),MATCH('Data above threshold'!Q$4,'Raw Data'!$3:$3,0)-1))</f>
        <v>2.5</v>
      </c>
      <c r="R42" s="107" t="n">
        <f aca="true">IF(ISBLANK(OFFSET('Raw Data'!$A$3,MATCH('Data above threshold'!$A42,'Raw Data'!$B$4:$B$185,0),MATCH('Data above threshold'!R$4,'Raw Data'!$3:$3,0)-1)),"",OFFSET('Raw Data'!$A$3,MATCH('Data above threshold'!$A42,'Raw Data'!$B$4:$B$185,0),MATCH('Data above threshold'!R$4,'Raw Data'!$3:$3,0)-1))</f>
        <v>2.28</v>
      </c>
      <c r="S42" s="107" t="n">
        <f aca="true">IF(ISBLANK(OFFSET('Raw Data'!$A$3,MATCH('Data above threshold'!$A42,'Raw Data'!$B$4:$B$185,0),MATCH('Data above threshold'!S$4,'Raw Data'!$3:$3,0)-1)),"",OFFSET('Raw Data'!$A$3,MATCH('Data above threshold'!$A42,'Raw Data'!$B$4:$B$185,0),MATCH('Data above threshold'!S$4,'Raw Data'!$3:$3,0)-1))</f>
        <v>3</v>
      </c>
      <c r="T42" s="107" t="n">
        <f aca="true">IF(ISBLANK(OFFSET('Raw Data'!$A$3,MATCH('Data above threshold'!$A42,'Raw Data'!$B$4:$B$185,0),MATCH('Data above threshold'!T$4,'Raw Data'!$3:$3,0)-1)),"",OFFSET('Raw Data'!$A$3,MATCH('Data above threshold'!$A42,'Raw Data'!$B$4:$B$185,0),MATCH('Data above threshold'!T$4,'Raw Data'!$3:$3,0)-1))</f>
        <v>2.8</v>
      </c>
      <c r="U42" s="107" t="n">
        <f aca="true">IF(ISBLANK(OFFSET('Raw Data'!$A$3,MATCH('Data above threshold'!$A42,'Raw Data'!$B$4:$B$185,0),MATCH('Data above threshold'!U$4,'Raw Data'!$3:$3,0)-1)),"",OFFSET('Raw Data'!$A$3,MATCH('Data above threshold'!$A42,'Raw Data'!$B$4:$B$185,0),MATCH('Data above threshold'!U$4,'Raw Data'!$3:$3,0)-1))</f>
        <v>2.25</v>
      </c>
      <c r="V42" s="107" t="n">
        <f aca="true">IF(ISBLANK(OFFSET('Raw Data'!$A$3,MATCH('Data above threshold'!$A42,'Raw Data'!$B$4:$B$185,0),MATCH('Data above threshold'!V$4,'Raw Data'!$3:$3,0)-1)),"",OFFSET('Raw Data'!$A$3,MATCH('Data above threshold'!$A42,'Raw Data'!$B$4:$B$185,0),MATCH('Data above threshold'!V$4,'Raw Data'!$3:$3,0)-1))</f>
        <v>2</v>
      </c>
      <c r="W42" s="107" t="n">
        <f aca="true">IF(ISBLANK(OFFSET('Raw Data'!$A$3,MATCH('Data above threshold'!$A42,'Raw Data'!$B$4:$B$185,0),MATCH('Data above threshold'!W$4,'Raw Data'!$3:$3,0)-1)),"",OFFSET('Raw Data'!$A$3,MATCH('Data above threshold'!$A42,'Raw Data'!$B$4:$B$185,0),MATCH('Data above threshold'!W$4,'Raw Data'!$3:$3,0)-1))</f>
        <v>2.6</v>
      </c>
      <c r="X42" s="107" t="n">
        <f aca="true">IF(ISBLANK(OFFSET('Raw Data'!$A$3,MATCH('Data above threshold'!$A42,'Raw Data'!$B$4:$B$185,0),MATCH('Data above threshold'!X$4,'Raw Data'!$3:$3,0)-1)),"",OFFSET('Raw Data'!$A$3,MATCH('Data above threshold'!$A42,'Raw Data'!$B$4:$B$185,0),MATCH('Data above threshold'!X$4,'Raw Data'!$3:$3,0)-1))</f>
        <v>2.33</v>
      </c>
      <c r="Y42" s="107" t="n">
        <f aca="true">IF(ISBLANK(OFFSET('Raw Data'!$A$3,MATCH('Data above threshold'!$A42,'Raw Data'!$B$4:$B$185,0),MATCH('Data above threshold'!Y$4,'Raw Data'!$3:$3,0)-1)),"",OFFSET('Raw Data'!$A$3,MATCH('Data above threshold'!$A42,'Raw Data'!$B$4:$B$185,0),MATCH('Data above threshold'!Y$4,'Raw Data'!$3:$3,0)-1))</f>
        <v>2</v>
      </c>
      <c r="Z42" s="107" t="n">
        <f aca="true">IF(ISBLANK(OFFSET('Raw Data'!$A$3,MATCH('Data above threshold'!$A42,'Raw Data'!$B$4:$B$185,0),MATCH('Data above threshold'!Z$4,'Raw Data'!$3:$3,0)-1)),"",OFFSET('Raw Data'!$A$3,MATCH('Data above threshold'!$A42,'Raw Data'!$B$4:$B$185,0),MATCH('Data above threshold'!Z$4,'Raw Data'!$3:$3,0)-1))</f>
        <v>2.8</v>
      </c>
      <c r="AA42" s="107" t="n">
        <f aca="true">IF(ISBLANK(OFFSET('Raw Data'!$A$3,MATCH('Data above threshold'!$A42,'Raw Data'!$B$4:$B$185,0),MATCH('Data above threshold'!AA$4,'Raw Data'!$3:$3,0)-1)),"",OFFSET('Raw Data'!$A$3,MATCH('Data above threshold'!$A42,'Raw Data'!$B$4:$B$185,0),MATCH('Data above threshold'!AA$4,'Raw Data'!$3:$3,0)-1))</f>
        <v>2.17</v>
      </c>
      <c r="AB42" s="107" t="n">
        <f aca="true">IF(ISBLANK(OFFSET('Raw Data'!$A$3,MATCH('Data above threshold'!$A42,'Raw Data'!$B$4:$B$185,0),MATCH('Data above threshold'!AB$4,'Raw Data'!$3:$3,0)-1)),"",OFFSET('Raw Data'!$A$3,MATCH('Data above threshold'!$A42,'Raw Data'!$B$4:$B$185,0),MATCH('Data above threshold'!AB$4,'Raw Data'!$3:$3,0)-1))</f>
        <v>1.83</v>
      </c>
      <c r="AC42" s="107" t="n">
        <f aca="true">IF(ISBLANK(OFFSET('Raw Data'!$A$3,MATCH('Data above threshold'!$A42,'Raw Data'!$B$4:$B$185,0),MATCH('Data above threshold'!AC$4,'Raw Data'!$3:$3,0)-1)),"",OFFSET('Raw Data'!$A$3,MATCH('Data above threshold'!$A42,'Raw Data'!$B$4:$B$185,0),MATCH('Data above threshold'!AC$4,'Raw Data'!$3:$3,0)-1))</f>
        <v>1.5</v>
      </c>
      <c r="AD42" s="107" t="str">
        <f aca="true">IF(ISBLANK(OFFSET('Raw Data'!$A$3,MATCH('Data above threshold'!$A42,'Raw Data'!$B$4:$B$185,0),MATCH('Data above threshold'!AD$4,'Raw Data'!$3:$3,0)-1)),"",OFFSET('Raw Data'!$A$3,MATCH('Data above threshold'!$A42,'Raw Data'!$B$4:$B$185,0),MATCH('Data above threshold'!AD$4,'Raw Data'!$3:$3,0)-1))</f>
        <v/>
      </c>
      <c r="AE42" s="107" t="n">
        <f aca="true">IF(ISBLANK(OFFSET('Raw Data'!$A$3,MATCH('Data above threshold'!$A42,'Raw Data'!$B$4:$B$185,0),MATCH('Data above threshold'!AE$4,'Raw Data'!$3:$3,0)-1)),"",OFFSET('Raw Data'!$A$3,MATCH('Data above threshold'!$A42,'Raw Data'!$B$4:$B$185,0),MATCH('Data above threshold'!AE$4,'Raw Data'!$3:$3,0)-1))</f>
        <v>2</v>
      </c>
      <c r="AF42" s="107" t="n">
        <f aca="true">IF(ISBLANK(OFFSET('Raw Data'!$A$3,MATCH('Data above threshold'!$A42,'Raw Data'!$B$4:$B$185,0),MATCH('Data above threshold'!AF$4,'Raw Data'!$3:$3,0)-1)),"",OFFSET('Raw Data'!$A$3,MATCH('Data above threshold'!$A42,'Raw Data'!$B$4:$B$185,0),MATCH('Data above threshold'!AF$4,'Raw Data'!$3:$3,0)-1))</f>
        <v>1.67</v>
      </c>
      <c r="AG42" s="107" t="n">
        <f aca="true">IF(ISBLANK(OFFSET('Raw Data'!$A$3,MATCH('Data above threshold'!$A42,'Raw Data'!$B$4:$B$185,0),MATCH('Data above threshold'!AG$4,'Raw Data'!$3:$3,0)-1)),"",OFFSET('Raw Data'!$A$3,MATCH('Data above threshold'!$A42,'Raw Data'!$B$4:$B$185,0),MATCH('Data above threshold'!AG$4,'Raw Data'!$3:$3,0)-1))</f>
        <v>2.2</v>
      </c>
      <c r="AH42" s="107" t="n">
        <f aca="true">IF(ISBLANK(OFFSET('Raw Data'!$A$3,MATCH('Data above threshold'!$A42,'Raw Data'!$B$4:$B$185,0),MATCH('Data above threshold'!AH$4,'Raw Data'!$3:$3,0)-1)),"",OFFSET('Raw Data'!$A$3,MATCH('Data above threshold'!$A42,'Raw Data'!$B$4:$B$185,0),MATCH('Data above threshold'!AH$4,'Raw Data'!$3:$3,0)-1))</f>
        <v>2.4</v>
      </c>
      <c r="AI42" s="107" t="n">
        <f aca="true">IF(ISBLANK(OFFSET('Raw Data'!$A$3,MATCH('Data above threshold'!$A42,'Raw Data'!$B$4:$B$185,0),MATCH('Data above threshold'!AI$4,'Raw Data'!$3:$3,0)-1)),"",OFFSET('Raw Data'!$A$3,MATCH('Data above threshold'!$A42,'Raw Data'!$B$4:$B$185,0),MATCH('Data above threshold'!AI$4,'Raw Data'!$3:$3,0)-1))</f>
        <v>3</v>
      </c>
      <c r="AJ42" s="107" t="n">
        <f aca="true">IF(ISBLANK(OFFSET('Raw Data'!$A$3,MATCH('Data above threshold'!$A42,'Raw Data'!$B$4:$B$185,0),MATCH('Data above threshold'!AJ$4,'Raw Data'!$3:$3,0)-1)),"",OFFSET('Raw Data'!$A$3,MATCH('Data above threshold'!$A42,'Raw Data'!$B$4:$B$185,0),MATCH('Data above threshold'!AJ$4,'Raw Data'!$3:$3,0)-1))</f>
        <v>3</v>
      </c>
      <c r="AK42" s="107" t="n">
        <f aca="true">IF(ISBLANK(OFFSET('Raw Data'!$A$3,MATCH('Data above threshold'!$A42,'Raw Data'!$B$4:$B$185,0),MATCH('Data above threshold'!AK$4,'Raw Data'!$3:$3,0)-1)),"",OFFSET('Raw Data'!$A$3,MATCH('Data above threshold'!$A42,'Raw Data'!$B$4:$B$185,0),MATCH('Data above threshold'!AK$4,'Raw Data'!$3:$3,0)-1))</f>
        <v>2</v>
      </c>
      <c r="AL42" s="107" t="n">
        <f aca="true">IF(ISBLANK(OFFSET('Raw Data'!$A$3,MATCH('Data above threshold'!$A42,'Raw Data'!$B$4:$B$185,0),MATCH('Data above threshold'!AL$4,'Raw Data'!$3:$3,0)-1)),"",OFFSET('Raw Data'!$A$3,MATCH('Data above threshold'!$A42,'Raw Data'!$B$4:$B$185,0),MATCH('Data above threshold'!AL$4,'Raw Data'!$3:$3,0)-1))</f>
        <v>2.2</v>
      </c>
      <c r="AM42" s="107" t="n">
        <f aca="true">IF(ISBLANK(OFFSET('Raw Data'!$A$3,MATCH('Data above threshold'!$A42,'Raw Data'!$B$4:$B$185,0),MATCH('Data above threshold'!AM$4,'Raw Data'!$3:$3,0)-1)),"",OFFSET('Raw Data'!$A$3,MATCH('Data above threshold'!$A42,'Raw Data'!$B$4:$B$185,0),MATCH('Data above threshold'!AM$4,'Raw Data'!$3:$3,0)-1))</f>
        <v>3</v>
      </c>
      <c r="AN42" s="107" t="n">
        <f aca="true">IF(ISBLANK(OFFSET('Raw Data'!$A$3,MATCH('Data above threshold'!$A42,'Raw Data'!$B$4:$B$185,0),MATCH('Data above threshold'!AN$4,'Raw Data'!$3:$3,0)-1)),"",OFFSET('Raw Data'!$A$3,MATCH('Data above threshold'!$A42,'Raw Data'!$B$4:$B$185,0),MATCH('Data above threshold'!AN$4,'Raw Data'!$3:$3,0)-1))</f>
        <v>2.5</v>
      </c>
      <c r="AO42" s="107" t="n">
        <f aca="true">IF(ISBLANK(OFFSET('Raw Data'!$A$3,MATCH('Data above threshold'!$A42,'Raw Data'!$B$4:$B$185,0),MATCH('Data above threshold'!AO$4,'Raw Data'!$3:$3,0)-1)),"",OFFSET('Raw Data'!$A$3,MATCH('Data above threshold'!$A42,'Raw Data'!$B$4:$B$185,0),MATCH('Data above threshold'!AO$4,'Raw Data'!$3:$3,0)-1))</f>
        <v>3</v>
      </c>
      <c r="AP42" s="107" t="n">
        <f aca="true">IF(ISBLANK(OFFSET('Raw Data'!$A$3,MATCH('Data above threshold'!$A42,'Raw Data'!$B$4:$B$185,0),MATCH('Data above threshold'!AP$4,'Raw Data'!$3:$3,0)-1)),"",OFFSET('Raw Data'!$A$3,MATCH('Data above threshold'!$A42,'Raw Data'!$B$4:$B$185,0),MATCH('Data above threshold'!AP$4,'Raw Data'!$3:$3,0)-1))</f>
        <v>2.2</v>
      </c>
      <c r="AQ42" s="107" t="n">
        <f aca="true">IF(ISBLANK(OFFSET('Raw Data'!$A$3,MATCH('Data above threshold'!$A42,'Raw Data'!$B$4:$B$185,0),MATCH('Data above threshold'!AQ$4,'Raw Data'!$3:$3,0)-1)),"",OFFSET('Raw Data'!$A$3,MATCH('Data above threshold'!$A42,'Raw Data'!$B$4:$B$185,0),MATCH('Data above threshold'!AQ$4,'Raw Data'!$3:$3,0)-1))</f>
        <v>3</v>
      </c>
      <c r="AR42" s="107" t="n">
        <f aca="true">IF(ISBLANK(OFFSET('Raw Data'!$A$3,MATCH('Data above threshold'!$A42,'Raw Data'!$B$4:$B$185,0),MATCH('Data above threshold'!AR$4,'Raw Data'!$3:$3,0)-1)),"",OFFSET('Raw Data'!$A$3,MATCH('Data above threshold'!$A42,'Raw Data'!$B$4:$B$185,0),MATCH('Data above threshold'!AR$4,'Raw Data'!$3:$3,0)-1))</f>
        <v>1</v>
      </c>
      <c r="AS42" s="107" t="n">
        <f aca="true">IF(ISBLANK(OFFSET('Raw Data'!$A$3,MATCH('Data above threshold'!$A42,'Raw Data'!$B$4:$B$185,0),MATCH('Data above threshold'!AS$4,'Raw Data'!$3:$3,0)-1)),"",OFFSET('Raw Data'!$A$3,MATCH('Data above threshold'!$A42,'Raw Data'!$B$4:$B$185,0),MATCH('Data above threshold'!AS$4,'Raw Data'!$3:$3,0)-1))</f>
        <v>2.1</v>
      </c>
      <c r="AT42" s="107" t="n">
        <f aca="true">IF(ISBLANK(OFFSET('Raw Data'!$A$3,MATCH('Data above threshold'!$A42,'Raw Data'!$B$4:$B$185,0),MATCH('Data above threshold'!AT$4,'Raw Data'!$3:$3,0)-1)),"",OFFSET('Raw Data'!$A$3,MATCH('Data above threshold'!$A42,'Raw Data'!$B$4:$B$185,0),MATCH('Data above threshold'!AT$4,'Raw Data'!$3:$3,0)-1))</f>
        <v>2</v>
      </c>
      <c r="AU42" s="107" t="n">
        <f aca="true">IF(ISBLANK(OFFSET('Raw Data'!$A$3,MATCH('Data above threshold'!$A42,'Raw Data'!$B$4:$B$185,0),MATCH('Data above threshold'!AU$4,'Raw Data'!$3:$3,0)-1)),"",OFFSET('Raw Data'!$A$3,MATCH('Data above threshold'!$A42,'Raw Data'!$B$4:$B$185,0),MATCH('Data above threshold'!AU$4,'Raw Data'!$3:$3,0)-1))</f>
        <v>3</v>
      </c>
      <c r="AV42" s="107" t="n">
        <f aca="true">IF(ISBLANK(OFFSET('Raw Data'!$A$3,MATCH('Data above threshold'!$A42,'Raw Data'!$B$4:$B$185,0),MATCH('Data above threshold'!AV$4,'Raw Data'!$3:$3,0)-1)),"",OFFSET('Raw Data'!$A$3,MATCH('Data above threshold'!$A42,'Raw Data'!$B$4:$B$185,0),MATCH('Data above threshold'!AV$4,'Raw Data'!$3:$3,0)-1))</f>
        <v>2.67</v>
      </c>
      <c r="AW42" s="107" t="n">
        <f aca="true">IF(ISBLANK(OFFSET('Raw Data'!$A$3,MATCH('Data above threshold'!$A42,'Raw Data'!$B$4:$B$185,0),MATCH('Data above threshold'!AW$4,'Raw Data'!$3:$3,0)-1)),"",OFFSET('Raw Data'!$A$3,MATCH('Data above threshold'!$A42,'Raw Data'!$B$4:$B$185,0),MATCH('Data above threshold'!AW$4,'Raw Data'!$3:$3,0)-1))</f>
        <v>2.45</v>
      </c>
      <c r="AX42" s="107" t="n">
        <f aca="true">IF(ISBLANK(OFFSET('Raw Data'!$A$3,MATCH('Data above threshold'!$A42,'Raw Data'!$B$4:$B$185,0),MATCH('Data above threshold'!AX$4,'Raw Data'!$3:$3,0)-1)),"",OFFSET('Raw Data'!$A$3,MATCH('Data above threshold'!$A42,'Raw Data'!$B$4:$B$185,0),MATCH('Data above threshold'!AX$4,'Raw Data'!$3:$3,0)-1))</f>
        <v>3</v>
      </c>
      <c r="AY42" s="107" t="n">
        <f aca="true">IF(ISBLANK(OFFSET('Raw Data'!$A$3,MATCH('Data above threshold'!$A42,'Raw Data'!$B$4:$B$185,0),MATCH('Data above threshold'!AY$4,'Raw Data'!$3:$3,0)-1)),"",OFFSET('Raw Data'!$A$3,MATCH('Data above threshold'!$A42,'Raw Data'!$B$4:$B$185,0),MATCH('Data above threshold'!AY$4,'Raw Data'!$3:$3,0)-1))</f>
        <v>2</v>
      </c>
      <c r="AZ42" s="107" t="n">
        <f aca="true">IF(ISBLANK(OFFSET('Raw Data'!$A$3,MATCH('Data above threshold'!$A42,'Raw Data'!$B$4:$B$185,0),MATCH('Data above threshold'!AZ$4,'Raw Data'!$3:$3,0)-1)),"",OFFSET('Raw Data'!$A$3,MATCH('Data above threshold'!$A42,'Raw Data'!$B$4:$B$185,0),MATCH('Data above threshold'!AZ$4,'Raw Data'!$3:$3,0)-1))</f>
        <v>2</v>
      </c>
      <c r="BA42" s="107" t="n">
        <f aca="true">IF(ISBLANK(OFFSET('Raw Data'!$A$3,MATCH('Data above threshold'!$A42,'Raw Data'!$B$4:$B$185,0),MATCH('Data above threshold'!BA$4,'Raw Data'!$3:$3,0)-1)),"",OFFSET('Raw Data'!$A$3,MATCH('Data above threshold'!$A42,'Raw Data'!$B$4:$B$185,0),MATCH('Data above threshold'!BA$4,'Raw Data'!$3:$3,0)-1))</f>
        <v>2.11</v>
      </c>
      <c r="BB42" s="107" t="n">
        <f aca="true">IF(ISBLANK(OFFSET('Raw Data'!$A$3,MATCH('Data above threshold'!$A42,'Raw Data'!$B$4:$B$185,0),MATCH('Data above threshold'!BB$4,'Raw Data'!$3:$3,0)-1)),"",OFFSET('Raw Data'!$A$3,MATCH('Data above threshold'!$A42,'Raw Data'!$B$4:$B$185,0),MATCH('Data above threshold'!BB$4,'Raw Data'!$3:$3,0)-1))</f>
        <v>2.83</v>
      </c>
      <c r="BC42" s="107" t="n">
        <f aca="true">IF(ISBLANK(OFFSET('Raw Data'!$A$3,MATCH('Data above threshold'!$A42,'Raw Data'!$B$4:$B$185,0),MATCH('Data above threshold'!BC$4,'Raw Data'!$3:$3,0)-1)),"",OFFSET('Raw Data'!$A$3,MATCH('Data above threshold'!$A42,'Raw Data'!$B$4:$B$185,0),MATCH('Data above threshold'!BC$4,'Raw Data'!$3:$3,0)-1))</f>
        <v>3</v>
      </c>
      <c r="BD42" s="107" t="n">
        <f aca="true">IF(ISBLANK(OFFSET('Raw Data'!$A$3,MATCH('Data above threshold'!$A42,'Raw Data'!$B$4:$B$185,0),MATCH('Data above threshold'!BD$4,'Raw Data'!$3:$3,0)-1)),"",OFFSET('Raw Data'!$A$3,MATCH('Data above threshold'!$A42,'Raw Data'!$B$4:$B$185,0),MATCH('Data above threshold'!BD$4,'Raw Data'!$3:$3,0)-1))</f>
        <v>1.5</v>
      </c>
      <c r="BE42" s="107" t="n">
        <f aca="true">IF(ISBLANK(OFFSET('Raw Data'!$A$3,MATCH('Data above threshold'!$A42,'Raw Data'!$B$4:$B$185,0),MATCH('Data above threshold'!BE$4,'Raw Data'!$3:$3,0)-1)),"",OFFSET('Raw Data'!$A$3,MATCH('Data above threshold'!$A42,'Raw Data'!$B$4:$B$185,0),MATCH('Data above threshold'!BE$4,'Raw Data'!$3:$3,0)-1))</f>
        <v>2.27</v>
      </c>
      <c r="BF42" s="107" t="n">
        <f aca="true">IF(ISBLANK(OFFSET('Raw Data'!$A$3,MATCH('Data above threshold'!$A42,'Raw Data'!$B$4:$B$185,0),MATCH('Data above threshold'!BF$4,'Raw Data'!$3:$3,0)-1)),"",OFFSET('Raw Data'!$A$3,MATCH('Data above threshold'!$A42,'Raw Data'!$B$4:$B$185,0),MATCH('Data above threshold'!BF$4,'Raw Data'!$3:$3,0)-1))</f>
        <v>2.67</v>
      </c>
      <c r="BG42" s="107" t="n">
        <f aca="true">IF(ISBLANK(OFFSET('Raw Data'!$A$3,MATCH('Data above threshold'!$A42,'Raw Data'!$B$4:$B$185,0),MATCH('Data above threshold'!BG$4,'Raw Data'!$3:$3,0)-1)),"",OFFSET('Raw Data'!$A$3,MATCH('Data above threshold'!$A42,'Raw Data'!$B$4:$B$185,0),MATCH('Data above threshold'!BG$4,'Raw Data'!$3:$3,0)-1))</f>
        <v>3</v>
      </c>
      <c r="BH42" s="107" t="n">
        <f aca="true">IF(ISBLANK(OFFSET('Raw Data'!$A$3,MATCH('Data above threshold'!$A42,'Raw Data'!$B$4:$B$185,0),MATCH('Data above threshold'!BH$4,'Raw Data'!$3:$3,0)-1)),"",OFFSET('Raw Data'!$A$3,MATCH('Data above threshold'!$A42,'Raw Data'!$B$4:$B$185,0),MATCH('Data above threshold'!BH$4,'Raw Data'!$3:$3,0)-1))</f>
        <v>2.67</v>
      </c>
      <c r="BI42" s="107" t="n">
        <f aca="true">IF(ISBLANK(OFFSET('Raw Data'!$A$3,MATCH('Data above threshold'!$A42,'Raw Data'!$B$4:$B$185,0),MATCH('Data above threshold'!BI$4,'Raw Data'!$3:$3,0)-1)),"",OFFSET('Raw Data'!$A$3,MATCH('Data above threshold'!$A42,'Raw Data'!$B$4:$B$185,0),MATCH('Data above threshold'!BI$4,'Raw Data'!$3:$3,0)-1))</f>
        <v>2</v>
      </c>
      <c r="BJ42" s="107" t="n">
        <f aca="true">IF(ISBLANK(OFFSET('Raw Data'!$A$3,MATCH('Data above threshold'!$A42,'Raw Data'!$B$4:$B$185,0),MATCH('Data above threshold'!BJ$4,'Raw Data'!$3:$3,0)-1)),"",OFFSET('Raw Data'!$A$3,MATCH('Data above threshold'!$A42,'Raw Data'!$B$4:$B$185,0),MATCH('Data above threshold'!BJ$4,'Raw Data'!$3:$3,0)-1))</f>
        <v>1.8</v>
      </c>
      <c r="BK42" s="107" t="n">
        <f aca="true">IF(ISBLANK(OFFSET('Raw Data'!$A$3,MATCH('Data above threshold'!$A42,'Raw Data'!$B$4:$B$185,0),MATCH('Data above threshold'!BK$4,'Raw Data'!$3:$3,0)-1)),"",OFFSET('Raw Data'!$A$3,MATCH('Data above threshold'!$A42,'Raw Data'!$B$4:$B$185,0),MATCH('Data above threshold'!BK$4,'Raw Data'!$3:$3,0)-1))</f>
        <v>1.75</v>
      </c>
      <c r="BL42" s="107" t="n">
        <f aca="true">IF(ISBLANK(OFFSET('Raw Data'!$A$3,MATCH('Data above threshold'!$A42,'Raw Data'!$B$4:$B$185,0),MATCH('Data above threshold'!BL$4,'Raw Data'!$3:$3,0)-1)),"",OFFSET('Raw Data'!$A$3,MATCH('Data above threshold'!$A42,'Raw Data'!$B$4:$B$185,0),MATCH('Data above threshold'!BL$4,'Raw Data'!$3:$3,0)-1))</f>
        <v>2</v>
      </c>
      <c r="BM42" s="107" t="n">
        <f aca="true">IF(ISBLANK(OFFSET('Raw Data'!$A$3,MATCH('Data above threshold'!$A42,'Raw Data'!$B$4:$B$185,0),MATCH('Data above threshold'!BM$4,'Raw Data'!$3:$3,0)-1)),"",OFFSET('Raw Data'!$A$3,MATCH('Data above threshold'!$A42,'Raw Data'!$B$4:$B$185,0),MATCH('Data above threshold'!BM$4,'Raw Data'!$3:$3,0)-1))</f>
        <v>2.6</v>
      </c>
      <c r="BN42" s="107" t="n">
        <f aca="true">IF(ISBLANK(OFFSET('Raw Data'!$A$3,MATCH('Data above threshold'!$A42,'Raw Data'!$B$4:$B$185,0),MATCH('Data above threshold'!BN$4,'Raw Data'!$3:$3,0)-1)),"",OFFSET('Raw Data'!$A$3,MATCH('Data above threshold'!$A42,'Raw Data'!$B$4:$B$185,0),MATCH('Data above threshold'!BN$4,'Raw Data'!$3:$3,0)-1))</f>
        <v>2.5</v>
      </c>
      <c r="BO42" s="107" t="n">
        <f aca="true">IF(ISBLANK(OFFSET('Raw Data'!$A$3,MATCH('Data above threshold'!$A42,'Raw Data'!$B$4:$B$185,0),MATCH('Data above threshold'!BO$4,'Raw Data'!$3:$3,0)-1)),"",OFFSET('Raw Data'!$A$3,MATCH('Data above threshold'!$A42,'Raw Data'!$B$4:$B$185,0),MATCH('Data above threshold'!BO$4,'Raw Data'!$3:$3,0)-1))</f>
        <v>2.67</v>
      </c>
      <c r="BP42" s="107" t="n">
        <f aca="true">IF(ISBLANK(OFFSET('Raw Data'!$A$3,MATCH('Data above threshold'!$A42,'Raw Data'!$B$4:$B$185,0),MATCH('Data above threshold'!BP$4,'Raw Data'!$3:$3,0)-1)),"",OFFSET('Raw Data'!$A$3,MATCH('Data above threshold'!$A42,'Raw Data'!$B$4:$B$185,0),MATCH('Data above threshold'!BP$4,'Raw Data'!$3:$3,0)-1))</f>
        <v>2.25</v>
      </c>
      <c r="BQ42" s="107" t="n">
        <f aca="true">IF(ISBLANK(OFFSET('Raw Data'!$A$3,MATCH('Data above threshold'!$A42,'Raw Data'!$B$4:$B$185,0),MATCH('Data above threshold'!BQ$4,'Raw Data'!$3:$3,0)-1)),"",OFFSET('Raw Data'!$A$3,MATCH('Data above threshold'!$A42,'Raw Data'!$B$4:$B$185,0),MATCH('Data above threshold'!BQ$4,'Raw Data'!$3:$3,0)-1))</f>
        <v>3</v>
      </c>
      <c r="BR42" s="107" t="n">
        <f aca="true">IF(ISBLANK(OFFSET('Raw Data'!$A$3,MATCH('Data above threshold'!$A42,'Raw Data'!$B$4:$B$185,0),MATCH('Data above threshold'!BR$4,'Raw Data'!$3:$3,0)-1)),"",OFFSET('Raw Data'!$A$3,MATCH('Data above threshold'!$A42,'Raw Data'!$B$4:$B$185,0),MATCH('Data above threshold'!BR$4,'Raw Data'!$3:$3,0)-1))</f>
        <v>2</v>
      </c>
      <c r="BS42" s="107" t="n">
        <f aca="true">IF(ISBLANK(OFFSET('Raw Data'!$A$3,MATCH('Data above threshold'!$A42,'Raw Data'!$B$4:$B$185,0),MATCH('Data above threshold'!BS$4,'Raw Data'!$3:$3,0)-1)),"",OFFSET('Raw Data'!$A$3,MATCH('Data above threshold'!$A42,'Raw Data'!$B$4:$B$185,0),MATCH('Data above threshold'!BS$4,'Raw Data'!$3:$3,0)-1))</f>
        <v>2.25</v>
      </c>
      <c r="BT42" s="107" t="n">
        <f aca="true">IF(ISBLANK(OFFSET('Raw Data'!$A$3,MATCH('Data above threshold'!$A42,'Raw Data'!$B$4:$B$185,0),MATCH('Data above threshold'!BT$4,'Raw Data'!$3:$3,0)-1)),"",OFFSET('Raw Data'!$A$3,MATCH('Data above threshold'!$A42,'Raw Data'!$B$4:$B$185,0),MATCH('Data above threshold'!BT$4,'Raw Data'!$3:$3,0)-1))</f>
        <v>1.33</v>
      </c>
      <c r="BU42" s="107" t="n">
        <f aca="true">IF(ISBLANK(OFFSET('Raw Data'!$A$3,MATCH('Data above threshold'!$A42,'Raw Data'!$B$4:$B$185,0),MATCH('Data above threshold'!BU$4,'Raw Data'!$3:$3,0)-1)),"",OFFSET('Raw Data'!$A$3,MATCH('Data above threshold'!$A42,'Raw Data'!$B$4:$B$185,0),MATCH('Data above threshold'!BU$4,'Raw Data'!$3:$3,0)-1))</f>
        <v>2</v>
      </c>
      <c r="BV42" s="107" t="n">
        <f aca="true">IF(ISBLANK(OFFSET('Raw Data'!$A$3,MATCH('Data above threshold'!$A42,'Raw Data'!$B$4:$B$185,0),MATCH('Data above threshold'!BV$4,'Raw Data'!$3:$3,0)-1)),"",OFFSET('Raw Data'!$A$3,MATCH('Data above threshold'!$A42,'Raw Data'!$B$4:$B$185,0),MATCH('Data above threshold'!BV$4,'Raw Data'!$3:$3,0)-1))</f>
        <v>2</v>
      </c>
      <c r="BW42" s="107" t="n">
        <f aca="true">IF(ISBLANK(OFFSET('Raw Data'!$A$3,MATCH('Data above threshold'!$A42,'Raw Data'!$B$4:$B$185,0),MATCH('Data above threshold'!BW$4,'Raw Data'!$3:$3,0)-1)),"",OFFSET('Raw Data'!$A$3,MATCH('Data above threshold'!$A42,'Raw Data'!$B$4:$B$185,0),MATCH('Data above threshold'!BW$4,'Raw Data'!$3:$3,0)-1))</f>
        <v>2</v>
      </c>
      <c r="BX42" s="107" t="n">
        <f aca="true">IF(ISBLANK(OFFSET('Raw Data'!$A$3,MATCH('Data above threshold'!$A42,'Raw Data'!$B$4:$B$185,0),MATCH('Data above threshold'!BX$4,'Raw Data'!$3:$3,0)-1)),"",OFFSET('Raw Data'!$A$3,MATCH('Data above threshold'!$A42,'Raw Data'!$B$4:$B$185,0),MATCH('Data above threshold'!BX$4,'Raw Data'!$3:$3,0)-1))</f>
        <v>1</v>
      </c>
      <c r="BY42" s="107" t="n">
        <f aca="true">IF(ISBLANK(OFFSET('Raw Data'!$A$3,MATCH('Data above threshold'!$A42,'Raw Data'!$B$4:$B$185,0),MATCH('Data above threshold'!BY$4,'Raw Data'!$3:$3,0)-1)),"",OFFSET('Raw Data'!$A$3,MATCH('Data above threshold'!$A42,'Raw Data'!$B$4:$B$185,0),MATCH('Data above threshold'!BY$4,'Raw Data'!$3:$3,0)-1))</f>
        <v>1.2</v>
      </c>
      <c r="BZ42" s="107" t="n">
        <f aca="true">IF(ISBLANK(OFFSET('Raw Data'!$A$3,MATCH('Data above threshold'!$A42,'Raw Data'!$B$4:$B$185,0),MATCH('Data above threshold'!BZ$4,'Raw Data'!$3:$3,0)-1)),"",OFFSET('Raw Data'!$A$3,MATCH('Data above threshold'!$A42,'Raw Data'!$B$4:$B$185,0),MATCH('Data above threshold'!BZ$4,'Raw Data'!$3:$3,0)-1))</f>
        <v>2.4</v>
      </c>
      <c r="CA42" s="107" t="n">
        <f aca="true">IF(ISBLANK(OFFSET('Raw Data'!$A$3,MATCH('Data above threshold'!$A42,'Raw Data'!$B$4:$B$185,0),MATCH('Data above threshold'!CA$4,'Raw Data'!$3:$3,0)-1)),"",OFFSET('Raw Data'!$A$3,MATCH('Data above threshold'!$A42,'Raw Data'!$B$4:$B$185,0),MATCH('Data above threshold'!CA$4,'Raw Data'!$3:$3,0)-1))</f>
        <v>1.5</v>
      </c>
      <c r="CB42" s="107" t="n">
        <f aca="true">IF(ISBLANK(OFFSET('Raw Data'!$A$3,MATCH('Data above threshold'!$A42,'Raw Data'!$B$4:$B$185,0),MATCH('Data above threshold'!CB$4,'Raw Data'!$3:$3,0)-1)),"",OFFSET('Raw Data'!$A$3,MATCH('Data above threshold'!$A42,'Raw Data'!$B$4:$B$185,0),MATCH('Data above threshold'!CB$4,'Raw Data'!$3:$3,0)-1))</f>
        <v>1.83</v>
      </c>
      <c r="CC42" s="107" t="n">
        <f aca="true">IF(ISBLANK(OFFSET('Raw Data'!$A$3,MATCH('Data above threshold'!$A42,'Raw Data'!$B$4:$B$185,0),MATCH('Data above threshold'!CC$4,'Raw Data'!$3:$3,0)-1)),"",OFFSET('Raw Data'!$A$3,MATCH('Data above threshold'!$A42,'Raw Data'!$B$4:$B$185,0),MATCH('Data above threshold'!CC$4,'Raw Data'!$3:$3,0)-1))</f>
        <v>2.17</v>
      </c>
      <c r="CD42" s="107" t="n">
        <f aca="true">IF(ISBLANK(OFFSET('Raw Data'!$A$3,MATCH('Data above threshold'!$A42,'Raw Data'!$B$4:$B$185,0),MATCH('Data above threshold'!CD$4,'Raw Data'!$3:$3,0)-1)),"",OFFSET('Raw Data'!$A$3,MATCH('Data above threshold'!$A42,'Raw Data'!$B$4:$B$185,0),MATCH('Data above threshold'!CD$4,'Raw Data'!$3:$3,0)-1))</f>
        <v>2</v>
      </c>
      <c r="CE42" s="107" t="n">
        <f aca="true">IF(ISBLANK(OFFSET('Raw Data'!$A$3,MATCH('Data above threshold'!$A42,'Raw Data'!$B$4:$B$185,0),MATCH('Data above threshold'!CE$4,'Raw Data'!$3:$3,0)-1)),"",OFFSET('Raw Data'!$A$3,MATCH('Data above threshold'!$A42,'Raw Data'!$B$4:$B$185,0),MATCH('Data above threshold'!CE$4,'Raw Data'!$3:$3,0)-1))</f>
        <v>1.92</v>
      </c>
      <c r="CF42" s="107" t="str">
        <f aca="true">IF(ISBLANK(OFFSET('Raw Data'!$A$3,MATCH('Data above threshold'!$A42,'Raw Data'!$B$4:$B$185,0),MATCH('Data above threshold'!CF$4,'Raw Data'!$3:$3,0)-1)),"",OFFSET('Raw Data'!$A$3,MATCH('Data above threshold'!$A42,'Raw Data'!$B$4:$B$185,0),MATCH('Data above threshold'!CF$4,'Raw Data'!$3:$3,0)-1))</f>
        <v/>
      </c>
      <c r="CG42" s="107" t="n">
        <f aca="true">IF(ISBLANK(OFFSET('Raw Data'!$A$3,MATCH('Data above threshold'!$A42,'Raw Data'!$B$4:$B$185,0),MATCH('Data above threshold'!CG$4,'Raw Data'!$3:$3,0)-1)),"",OFFSET('Raw Data'!$A$3,MATCH('Data above threshold'!$A42,'Raw Data'!$B$4:$B$185,0),MATCH('Data above threshold'!CG$4,'Raw Data'!$3:$3,0)-1))</f>
        <v>2.5</v>
      </c>
      <c r="CH42" s="107" t="n">
        <f aca="true">IF(ISBLANK(OFFSET('Raw Data'!$A$3,MATCH('Data above threshold'!$A42,'Raw Data'!$B$4:$B$185,0),MATCH('Data above threshold'!CH$4,'Raw Data'!$3:$3,0)-1)),"",OFFSET('Raw Data'!$A$3,MATCH('Data above threshold'!$A42,'Raw Data'!$B$4:$B$185,0),MATCH('Data above threshold'!CH$4,'Raw Data'!$3:$3,0)-1))</f>
        <v>2.83</v>
      </c>
      <c r="CI42" s="107" t="n">
        <f aca="true">IF(ISBLANK(OFFSET('Raw Data'!$A$3,MATCH('Data above threshold'!$A42,'Raw Data'!$B$4:$B$185,0),MATCH('Data above threshold'!CI$4,'Raw Data'!$3:$3,0)-1)),"",OFFSET('Raw Data'!$A$3,MATCH('Data above threshold'!$A42,'Raw Data'!$B$4:$B$185,0),MATCH('Data above threshold'!CI$4,'Raw Data'!$3:$3,0)-1))</f>
        <v>3</v>
      </c>
      <c r="CJ42" s="107" t="n">
        <f aca="true">IF(ISBLANK(OFFSET('Raw Data'!$A$3,MATCH('Data above threshold'!$A42,'Raw Data'!$B$4:$B$185,0),MATCH('Data above threshold'!CJ$4,'Raw Data'!$3:$3,0)-1)),"",OFFSET('Raw Data'!$A$3,MATCH('Data above threshold'!$A42,'Raw Data'!$B$4:$B$185,0),MATCH('Data above threshold'!CJ$4,'Raw Data'!$3:$3,0)-1))</f>
        <v>1.5</v>
      </c>
      <c r="CK42" s="107" t="n">
        <f aca="true">IF(ISBLANK(OFFSET('Raw Data'!$A$3,MATCH('Data above threshold'!$A42,'Raw Data'!$B$4:$B$185,0),MATCH('Data above threshold'!CK$4,'Raw Data'!$3:$3,0)-1)),"",OFFSET('Raw Data'!$A$3,MATCH('Data above threshold'!$A42,'Raw Data'!$B$4:$B$185,0),MATCH('Data above threshold'!CK$4,'Raw Data'!$3:$3,0)-1))</f>
        <v>3</v>
      </c>
      <c r="CL42" s="107" t="n">
        <f aca="true">IF(ISBLANK(OFFSET('Raw Data'!$A$3,MATCH('Data above threshold'!$A42,'Raw Data'!$B$4:$B$185,0),MATCH('Data above threshold'!CL$4,'Raw Data'!$3:$3,0)-1)),"",OFFSET('Raw Data'!$A$3,MATCH('Data above threshold'!$A42,'Raw Data'!$B$4:$B$185,0),MATCH('Data above threshold'!CL$4,'Raw Data'!$3:$3,0)-1))</f>
        <v>2</v>
      </c>
      <c r="CM42" s="107" t="n">
        <f aca="true">IF(ISBLANK(OFFSET('Raw Data'!$A$3,MATCH('Data above threshold'!$A42,'Raw Data'!$B$4:$B$185,0),MATCH('Data above threshold'!CM$4,'Raw Data'!$3:$3,0)-1)),"",OFFSET('Raw Data'!$A$3,MATCH('Data above threshold'!$A42,'Raw Data'!$B$4:$B$185,0),MATCH('Data above threshold'!CM$4,'Raw Data'!$3:$3,0)-1))</f>
        <v>2.33</v>
      </c>
      <c r="CN42" s="107" t="n">
        <f aca="true">IF(ISBLANK(OFFSET('Raw Data'!$A$3,MATCH('Data above threshold'!$A42,'Raw Data'!$B$4:$B$185,0),MATCH('Data above threshold'!CN$4,'Raw Data'!$3:$3,0)-1)),"",OFFSET('Raw Data'!$A$3,MATCH('Data above threshold'!$A42,'Raw Data'!$B$4:$B$185,0),MATCH('Data above threshold'!CN$4,'Raw Data'!$3:$3,0)-1))</f>
        <v>1.63</v>
      </c>
      <c r="CO42" s="107" t="n">
        <f aca="true">IF(ISBLANK(OFFSET('Raw Data'!$A$3,MATCH('Data above threshold'!$A42,'Raw Data'!$B$4:$B$185,0),MATCH('Data above threshold'!CO$4,'Raw Data'!$3:$3,0)-1)),"",OFFSET('Raw Data'!$A$3,MATCH('Data above threshold'!$A42,'Raw Data'!$B$4:$B$185,0),MATCH('Data above threshold'!CO$4,'Raw Data'!$3:$3,0)-1))</f>
        <v>2.83</v>
      </c>
      <c r="CP42" s="107" t="n">
        <f aca="true">IF(ISBLANK(OFFSET('Raw Data'!$A$3,MATCH('Data above threshold'!$A42,'Raw Data'!$B$4:$B$185,0),MATCH('Data above threshold'!CP$4,'Raw Data'!$3:$3,0)-1)),"",OFFSET('Raw Data'!$A$3,MATCH('Data above threshold'!$A42,'Raw Data'!$B$4:$B$185,0),MATCH('Data above threshold'!CP$4,'Raw Data'!$3:$3,0)-1))</f>
        <v>1.75</v>
      </c>
      <c r="CQ42" s="107" t="n">
        <f aca="true">IF(ISBLANK(OFFSET('Raw Data'!$A$3,MATCH('Data above threshold'!$A42,'Raw Data'!$B$4:$B$185,0),MATCH('Data above threshold'!CQ$4,'Raw Data'!$3:$3,0)-1)),"",OFFSET('Raw Data'!$A$3,MATCH('Data above threshold'!$A42,'Raw Data'!$B$4:$B$185,0),MATCH('Data above threshold'!CQ$4,'Raw Data'!$3:$3,0)-1))</f>
        <v>1.17</v>
      </c>
      <c r="CR42" s="107" t="n">
        <f aca="true">IF(ISBLANK(OFFSET('Raw Data'!$A$3,MATCH('Data above threshold'!$A42,'Raw Data'!$B$4:$B$185,0),MATCH('Data above threshold'!CR$4,'Raw Data'!$3:$3,0)-1)),"",OFFSET('Raw Data'!$A$3,MATCH('Data above threshold'!$A42,'Raw Data'!$B$4:$B$185,0),MATCH('Data above threshold'!CR$4,'Raw Data'!$3:$3,0)-1))</f>
        <v>2.8</v>
      </c>
    </row>
    <row r="43" s="103" customFormat="true" ht="15.5" hidden="false" customHeight="false" outlineLevel="0" collapsed="false">
      <c r="A43" s="107" t="n">
        <v>2130</v>
      </c>
      <c r="B43" s="107" t="n">
        <v>3</v>
      </c>
      <c r="C43" s="107" t="str">
        <f aca="true">IF(ISBLANK(OFFSET('Raw Data'!$A$3,MATCH('Data above threshold'!$A43,'Raw Data'!$B$4:$B$185,0),MATCH('Data above threshold'!C$4,'Raw Data'!$3:$3,0)-1)),"",OFFSET('Raw Data'!$A$3,MATCH('Data above threshold'!$A43,'Raw Data'!$B$4:$B$185,0),MATCH('Data above threshold'!C$4,'Raw Data'!$3:$3,0)-1))</f>
        <v>Active consumer protection authorities/agencies</v>
      </c>
      <c r="D43" s="107" t="str">
        <f aca="true">IF(ISBLANK(OFFSET('Raw Data'!$A$3,MATCH('Data above threshold'!$A43,'Raw Data'!$B$4:$B$185,0),MATCH('Data above threshold'!D$4,'Raw Data'!$3:$3,0)-1)),"",OFFSET('Raw Data'!$A$3,MATCH('Data above threshold'!$A43,'Raw Data'!$B$4:$B$185,0),MATCH('Data above threshold'!D$4,'Raw Data'!$3:$3,0)-1))</f>
        <v/>
      </c>
      <c r="E43" s="107" t="str">
        <f aca="true">IF(ISBLANK(OFFSET('Raw Data'!$A$3,MATCH('Data above threshold'!$A43,'Raw Data'!$B$4:$B$185,0),MATCH('Data above threshold'!E$4,'Raw Data'!$3:$3,0)-1)),"",OFFSET('Raw Data'!$A$3,MATCH('Data above threshold'!$A43,'Raw Data'!$B$4:$B$185,0),MATCH('Data above threshold'!E$4,'Raw Data'!$3:$3,0)-1))</f>
        <v/>
      </c>
      <c r="F43" s="107" t="str">
        <f aca="true">IF(ISBLANK(OFFSET('Raw Data'!$A$3,MATCH('Data above threshold'!$A43,'Raw Data'!$B$4:$B$185,0),MATCH('Data above threshold'!F$4,'Raw Data'!$3:$3,0)-1)),"",OFFSET('Raw Data'!$A$3,MATCH('Data above threshold'!$A43,'Raw Data'!$B$4:$B$185,0),MATCH('Data above threshold'!F$4,'Raw Data'!$3:$3,0)-1))</f>
        <v/>
      </c>
      <c r="G43" s="107" t="str">
        <f aca="true">IF(ISBLANK(OFFSET('Raw Data'!$A$3,MATCH('Data above threshold'!$A43,'Raw Data'!$B$4:$B$185,0),MATCH('Data above threshold'!G$4,'Raw Data'!$3:$3,0)-1)),"",OFFSET('Raw Data'!$A$3,MATCH('Data above threshold'!$A43,'Raw Data'!$B$4:$B$185,0),MATCH('Data above threshold'!G$4,'Raw Data'!$3:$3,0)-1))</f>
        <v/>
      </c>
      <c r="H43" s="107" t="str">
        <f aca="true">IF(ISBLANK(OFFSET('Raw Data'!$A$3,MATCH('Data above threshold'!$A43,'Raw Data'!$B$4:$B$185,0),MATCH('Data above threshold'!H$4,'Raw Data'!$3:$3,0)-1)),"",OFFSET('Raw Data'!$A$3,MATCH('Data above threshold'!$A43,'Raw Data'!$B$4:$B$185,0),MATCH('Data above threshold'!H$4,'Raw Data'!$3:$3,0)-1))</f>
        <v/>
      </c>
      <c r="I43" s="107" t="str">
        <f aca="true">IF(ISBLANK(OFFSET('Raw Data'!$A$3,MATCH('Data above threshold'!$A43,'Raw Data'!$B$4:$B$185,0),MATCH('Data above threshold'!I$4,'Raw Data'!$3:$3,0)-1)),"",OFFSET('Raw Data'!$A$3,MATCH('Data above threshold'!$A43,'Raw Data'!$B$4:$B$185,0),MATCH('Data above threshold'!I$4,'Raw Data'!$3:$3,0)-1))</f>
        <v/>
      </c>
      <c r="J43" s="107" t="str">
        <f aca="true">IF(ISBLANK(OFFSET('Raw Data'!$A$3,MATCH('Data above threshold'!$A43,'Raw Data'!$B$4:$B$185,0),MATCH('Data above threshold'!J$4,'Raw Data'!$3:$3,0)-1)),"",OFFSET('Raw Data'!$A$3,MATCH('Data above threshold'!$A43,'Raw Data'!$B$4:$B$185,0),MATCH('Data above threshold'!J$4,'Raw Data'!$3:$3,0)-1))</f>
        <v/>
      </c>
      <c r="K43" s="107" t="str">
        <f aca="true">IF(ISBLANK(OFFSET('Raw Data'!$A$3,MATCH('Data above threshold'!$A43,'Raw Data'!$B$4:$B$185,0),MATCH('Data above threshold'!K$4,'Raw Data'!$3:$3,0)-1)),"",OFFSET('Raw Data'!$A$3,MATCH('Data above threshold'!$A43,'Raw Data'!$B$4:$B$185,0),MATCH('Data above threshold'!K$4,'Raw Data'!$3:$3,0)-1))</f>
        <v/>
      </c>
      <c r="L43" s="107" t="str">
        <f aca="true">IF(ISBLANK(OFFSET('Raw Data'!$A$3,MATCH('Data above threshold'!$A43,'Raw Data'!$B$4:$B$185,0),MATCH('Data above threshold'!L$4,'Raw Data'!$3:$3,0)-1)),"",OFFSET('Raw Data'!$A$3,MATCH('Data above threshold'!$A43,'Raw Data'!$B$4:$B$185,0),MATCH('Data above threshold'!L$4,'Raw Data'!$3:$3,0)-1))</f>
        <v/>
      </c>
      <c r="M43" s="105" t="str">
        <f aca="false" t="array" ref="M43:M43">IFERROR(SKEW(IF(ISNUMBER(Q43:CR43),Q43:CR43,"")),"")</f>
        <v/>
      </c>
      <c r="N43" s="107"/>
      <c r="O43" s="107" t="str">
        <f aca="true">IF(ISBLANK(OFFSET('Raw Data'!$A$3,MATCH('Data above threshold'!$A43,'Raw Data'!$B$4:$B$185,0),MATCH('Data above threshold'!O$4,'Raw Data'!$3:$3,0)-1)),"",OFFSET('Raw Data'!$A$3,MATCH('Data above threshold'!$A43,'Raw Data'!$B$4:$B$185,0),MATCH('Data above threshold'!O$4,'Raw Data'!$3:$3,0)-1))</f>
        <v/>
      </c>
      <c r="P43" s="106" t="str">
        <f aca="false" t="array" ref="P43:P43">IF(B43&lt;4,"",1-IFERROR(SUM(ISNUMBER(Q43:CR43)*(1-$Q$3:$CR$3))/COUNTIF($Q$3:$CR$3,0),0))</f>
        <v/>
      </c>
      <c r="Q43" s="107" t="str">
        <f aca="true">IF(ISBLANK(OFFSET('Raw Data'!$A$3,MATCH('Data above threshold'!$A43,'Raw Data'!$B$4:$B$185,0),MATCH('Data above threshold'!Q$4,'Raw Data'!$3:$3,0)-1)),"",OFFSET('Raw Data'!$A$3,MATCH('Data above threshold'!$A43,'Raw Data'!$B$4:$B$185,0),MATCH('Data above threshold'!Q$4,'Raw Data'!$3:$3,0)-1))</f>
        <v/>
      </c>
      <c r="R43" s="107" t="str">
        <f aca="true">IF(ISBLANK(OFFSET('Raw Data'!$A$3,MATCH('Data above threshold'!$A43,'Raw Data'!$B$4:$B$185,0),MATCH('Data above threshold'!R$4,'Raw Data'!$3:$3,0)-1)),"",OFFSET('Raw Data'!$A$3,MATCH('Data above threshold'!$A43,'Raw Data'!$B$4:$B$185,0),MATCH('Data above threshold'!R$4,'Raw Data'!$3:$3,0)-1))</f>
        <v/>
      </c>
      <c r="S43" s="107" t="str">
        <f aca="true">IF(ISBLANK(OFFSET('Raw Data'!$A$3,MATCH('Data above threshold'!$A43,'Raw Data'!$B$4:$B$185,0),MATCH('Data above threshold'!S$4,'Raw Data'!$3:$3,0)-1)),"",OFFSET('Raw Data'!$A$3,MATCH('Data above threshold'!$A43,'Raw Data'!$B$4:$B$185,0),MATCH('Data above threshold'!S$4,'Raw Data'!$3:$3,0)-1))</f>
        <v/>
      </c>
      <c r="T43" s="107" t="str">
        <f aca="true">IF(ISBLANK(OFFSET('Raw Data'!$A$3,MATCH('Data above threshold'!$A43,'Raw Data'!$B$4:$B$185,0),MATCH('Data above threshold'!T$4,'Raw Data'!$3:$3,0)-1)),"",OFFSET('Raw Data'!$A$3,MATCH('Data above threshold'!$A43,'Raw Data'!$B$4:$B$185,0),MATCH('Data above threshold'!T$4,'Raw Data'!$3:$3,0)-1))</f>
        <v/>
      </c>
      <c r="U43" s="107" t="str">
        <f aca="true">IF(ISBLANK(OFFSET('Raw Data'!$A$3,MATCH('Data above threshold'!$A43,'Raw Data'!$B$4:$B$185,0),MATCH('Data above threshold'!U$4,'Raw Data'!$3:$3,0)-1)),"",OFFSET('Raw Data'!$A$3,MATCH('Data above threshold'!$A43,'Raw Data'!$B$4:$B$185,0),MATCH('Data above threshold'!U$4,'Raw Data'!$3:$3,0)-1))</f>
        <v/>
      </c>
      <c r="V43" s="107" t="str">
        <f aca="true">IF(ISBLANK(OFFSET('Raw Data'!$A$3,MATCH('Data above threshold'!$A43,'Raw Data'!$B$4:$B$185,0),MATCH('Data above threshold'!V$4,'Raw Data'!$3:$3,0)-1)),"",OFFSET('Raw Data'!$A$3,MATCH('Data above threshold'!$A43,'Raw Data'!$B$4:$B$185,0),MATCH('Data above threshold'!V$4,'Raw Data'!$3:$3,0)-1))</f>
        <v/>
      </c>
      <c r="W43" s="107" t="str">
        <f aca="true">IF(ISBLANK(OFFSET('Raw Data'!$A$3,MATCH('Data above threshold'!$A43,'Raw Data'!$B$4:$B$185,0),MATCH('Data above threshold'!W$4,'Raw Data'!$3:$3,0)-1)),"",OFFSET('Raw Data'!$A$3,MATCH('Data above threshold'!$A43,'Raw Data'!$B$4:$B$185,0),MATCH('Data above threshold'!W$4,'Raw Data'!$3:$3,0)-1))</f>
        <v/>
      </c>
      <c r="X43" s="107" t="str">
        <f aca="true">IF(ISBLANK(OFFSET('Raw Data'!$A$3,MATCH('Data above threshold'!$A43,'Raw Data'!$B$4:$B$185,0),MATCH('Data above threshold'!X$4,'Raw Data'!$3:$3,0)-1)),"",OFFSET('Raw Data'!$A$3,MATCH('Data above threshold'!$A43,'Raw Data'!$B$4:$B$185,0),MATCH('Data above threshold'!X$4,'Raw Data'!$3:$3,0)-1))</f>
        <v/>
      </c>
      <c r="Y43" s="107" t="str">
        <f aca="true">IF(ISBLANK(OFFSET('Raw Data'!$A$3,MATCH('Data above threshold'!$A43,'Raw Data'!$B$4:$B$185,0),MATCH('Data above threshold'!Y$4,'Raw Data'!$3:$3,0)-1)),"",OFFSET('Raw Data'!$A$3,MATCH('Data above threshold'!$A43,'Raw Data'!$B$4:$B$185,0),MATCH('Data above threshold'!Y$4,'Raw Data'!$3:$3,0)-1))</f>
        <v/>
      </c>
      <c r="Z43" s="107" t="str">
        <f aca="true">IF(ISBLANK(OFFSET('Raw Data'!$A$3,MATCH('Data above threshold'!$A43,'Raw Data'!$B$4:$B$185,0),MATCH('Data above threshold'!Z$4,'Raw Data'!$3:$3,0)-1)),"",OFFSET('Raw Data'!$A$3,MATCH('Data above threshold'!$A43,'Raw Data'!$B$4:$B$185,0),MATCH('Data above threshold'!Z$4,'Raw Data'!$3:$3,0)-1))</f>
        <v/>
      </c>
      <c r="AA43" s="107" t="str">
        <f aca="true">IF(ISBLANK(OFFSET('Raw Data'!$A$3,MATCH('Data above threshold'!$A43,'Raw Data'!$B$4:$B$185,0),MATCH('Data above threshold'!AA$4,'Raw Data'!$3:$3,0)-1)),"",OFFSET('Raw Data'!$A$3,MATCH('Data above threshold'!$A43,'Raw Data'!$B$4:$B$185,0),MATCH('Data above threshold'!AA$4,'Raw Data'!$3:$3,0)-1))</f>
        <v/>
      </c>
      <c r="AB43" s="107" t="str">
        <f aca="true">IF(ISBLANK(OFFSET('Raw Data'!$A$3,MATCH('Data above threshold'!$A43,'Raw Data'!$B$4:$B$185,0),MATCH('Data above threshold'!AB$4,'Raw Data'!$3:$3,0)-1)),"",OFFSET('Raw Data'!$A$3,MATCH('Data above threshold'!$A43,'Raw Data'!$B$4:$B$185,0),MATCH('Data above threshold'!AB$4,'Raw Data'!$3:$3,0)-1))</f>
        <v/>
      </c>
      <c r="AC43" s="107" t="str">
        <f aca="true">IF(ISBLANK(OFFSET('Raw Data'!$A$3,MATCH('Data above threshold'!$A43,'Raw Data'!$B$4:$B$185,0),MATCH('Data above threshold'!AC$4,'Raw Data'!$3:$3,0)-1)),"",OFFSET('Raw Data'!$A$3,MATCH('Data above threshold'!$A43,'Raw Data'!$B$4:$B$185,0),MATCH('Data above threshold'!AC$4,'Raw Data'!$3:$3,0)-1))</f>
        <v/>
      </c>
      <c r="AD43" s="107" t="str">
        <f aca="true">IF(ISBLANK(OFFSET('Raw Data'!$A$3,MATCH('Data above threshold'!$A43,'Raw Data'!$B$4:$B$185,0),MATCH('Data above threshold'!AD$4,'Raw Data'!$3:$3,0)-1)),"",OFFSET('Raw Data'!$A$3,MATCH('Data above threshold'!$A43,'Raw Data'!$B$4:$B$185,0),MATCH('Data above threshold'!AD$4,'Raw Data'!$3:$3,0)-1))</f>
        <v/>
      </c>
      <c r="AE43" s="107" t="str">
        <f aca="true">IF(ISBLANK(OFFSET('Raw Data'!$A$3,MATCH('Data above threshold'!$A43,'Raw Data'!$B$4:$B$185,0),MATCH('Data above threshold'!AE$4,'Raw Data'!$3:$3,0)-1)),"",OFFSET('Raw Data'!$A$3,MATCH('Data above threshold'!$A43,'Raw Data'!$B$4:$B$185,0),MATCH('Data above threshold'!AE$4,'Raw Data'!$3:$3,0)-1))</f>
        <v/>
      </c>
      <c r="AF43" s="107" t="str">
        <f aca="true">IF(ISBLANK(OFFSET('Raw Data'!$A$3,MATCH('Data above threshold'!$A43,'Raw Data'!$B$4:$B$185,0),MATCH('Data above threshold'!AF$4,'Raw Data'!$3:$3,0)-1)),"",OFFSET('Raw Data'!$A$3,MATCH('Data above threshold'!$A43,'Raw Data'!$B$4:$B$185,0),MATCH('Data above threshold'!AF$4,'Raw Data'!$3:$3,0)-1))</f>
        <v/>
      </c>
      <c r="AG43" s="107" t="str">
        <f aca="true">IF(ISBLANK(OFFSET('Raw Data'!$A$3,MATCH('Data above threshold'!$A43,'Raw Data'!$B$4:$B$185,0),MATCH('Data above threshold'!AG$4,'Raw Data'!$3:$3,0)-1)),"",OFFSET('Raw Data'!$A$3,MATCH('Data above threshold'!$A43,'Raw Data'!$B$4:$B$185,0),MATCH('Data above threshold'!AG$4,'Raw Data'!$3:$3,0)-1))</f>
        <v/>
      </c>
      <c r="AH43" s="107" t="str">
        <f aca="true">IF(ISBLANK(OFFSET('Raw Data'!$A$3,MATCH('Data above threshold'!$A43,'Raw Data'!$B$4:$B$185,0),MATCH('Data above threshold'!AH$4,'Raw Data'!$3:$3,0)-1)),"",OFFSET('Raw Data'!$A$3,MATCH('Data above threshold'!$A43,'Raw Data'!$B$4:$B$185,0),MATCH('Data above threshold'!AH$4,'Raw Data'!$3:$3,0)-1))</f>
        <v/>
      </c>
      <c r="AI43" s="107" t="str">
        <f aca="true">IF(ISBLANK(OFFSET('Raw Data'!$A$3,MATCH('Data above threshold'!$A43,'Raw Data'!$B$4:$B$185,0),MATCH('Data above threshold'!AI$4,'Raw Data'!$3:$3,0)-1)),"",OFFSET('Raw Data'!$A$3,MATCH('Data above threshold'!$A43,'Raw Data'!$B$4:$B$185,0),MATCH('Data above threshold'!AI$4,'Raw Data'!$3:$3,0)-1))</f>
        <v/>
      </c>
      <c r="AJ43" s="107" t="str">
        <f aca="true">IF(ISBLANK(OFFSET('Raw Data'!$A$3,MATCH('Data above threshold'!$A43,'Raw Data'!$B$4:$B$185,0),MATCH('Data above threshold'!AJ$4,'Raw Data'!$3:$3,0)-1)),"",OFFSET('Raw Data'!$A$3,MATCH('Data above threshold'!$A43,'Raw Data'!$B$4:$B$185,0),MATCH('Data above threshold'!AJ$4,'Raw Data'!$3:$3,0)-1))</f>
        <v/>
      </c>
      <c r="AK43" s="107" t="str">
        <f aca="true">IF(ISBLANK(OFFSET('Raw Data'!$A$3,MATCH('Data above threshold'!$A43,'Raw Data'!$B$4:$B$185,0),MATCH('Data above threshold'!AK$4,'Raw Data'!$3:$3,0)-1)),"",OFFSET('Raw Data'!$A$3,MATCH('Data above threshold'!$A43,'Raw Data'!$B$4:$B$185,0),MATCH('Data above threshold'!AK$4,'Raw Data'!$3:$3,0)-1))</f>
        <v/>
      </c>
      <c r="AL43" s="107" t="str">
        <f aca="true">IF(ISBLANK(OFFSET('Raw Data'!$A$3,MATCH('Data above threshold'!$A43,'Raw Data'!$B$4:$B$185,0),MATCH('Data above threshold'!AL$4,'Raw Data'!$3:$3,0)-1)),"",OFFSET('Raw Data'!$A$3,MATCH('Data above threshold'!$A43,'Raw Data'!$B$4:$B$185,0),MATCH('Data above threshold'!AL$4,'Raw Data'!$3:$3,0)-1))</f>
        <v/>
      </c>
      <c r="AM43" s="107" t="str">
        <f aca="true">IF(ISBLANK(OFFSET('Raw Data'!$A$3,MATCH('Data above threshold'!$A43,'Raw Data'!$B$4:$B$185,0),MATCH('Data above threshold'!AM$4,'Raw Data'!$3:$3,0)-1)),"",OFFSET('Raw Data'!$A$3,MATCH('Data above threshold'!$A43,'Raw Data'!$B$4:$B$185,0),MATCH('Data above threshold'!AM$4,'Raw Data'!$3:$3,0)-1))</f>
        <v/>
      </c>
      <c r="AN43" s="107" t="str">
        <f aca="true">IF(ISBLANK(OFFSET('Raw Data'!$A$3,MATCH('Data above threshold'!$A43,'Raw Data'!$B$4:$B$185,0),MATCH('Data above threshold'!AN$4,'Raw Data'!$3:$3,0)-1)),"",OFFSET('Raw Data'!$A$3,MATCH('Data above threshold'!$A43,'Raw Data'!$B$4:$B$185,0),MATCH('Data above threshold'!AN$4,'Raw Data'!$3:$3,0)-1))</f>
        <v/>
      </c>
      <c r="AO43" s="107" t="str">
        <f aca="true">IF(ISBLANK(OFFSET('Raw Data'!$A$3,MATCH('Data above threshold'!$A43,'Raw Data'!$B$4:$B$185,0),MATCH('Data above threshold'!AO$4,'Raw Data'!$3:$3,0)-1)),"",OFFSET('Raw Data'!$A$3,MATCH('Data above threshold'!$A43,'Raw Data'!$B$4:$B$185,0),MATCH('Data above threshold'!AO$4,'Raw Data'!$3:$3,0)-1))</f>
        <v/>
      </c>
      <c r="AP43" s="107" t="str">
        <f aca="true">IF(ISBLANK(OFFSET('Raw Data'!$A$3,MATCH('Data above threshold'!$A43,'Raw Data'!$B$4:$B$185,0),MATCH('Data above threshold'!AP$4,'Raw Data'!$3:$3,0)-1)),"",OFFSET('Raw Data'!$A$3,MATCH('Data above threshold'!$A43,'Raw Data'!$B$4:$B$185,0),MATCH('Data above threshold'!AP$4,'Raw Data'!$3:$3,0)-1))</f>
        <v/>
      </c>
      <c r="AQ43" s="107" t="str">
        <f aca="true">IF(ISBLANK(OFFSET('Raw Data'!$A$3,MATCH('Data above threshold'!$A43,'Raw Data'!$B$4:$B$185,0),MATCH('Data above threshold'!AQ$4,'Raw Data'!$3:$3,0)-1)),"",OFFSET('Raw Data'!$A$3,MATCH('Data above threshold'!$A43,'Raw Data'!$B$4:$B$185,0),MATCH('Data above threshold'!AQ$4,'Raw Data'!$3:$3,0)-1))</f>
        <v/>
      </c>
      <c r="AR43" s="107" t="str">
        <f aca="true">IF(ISBLANK(OFFSET('Raw Data'!$A$3,MATCH('Data above threshold'!$A43,'Raw Data'!$B$4:$B$185,0),MATCH('Data above threshold'!AR$4,'Raw Data'!$3:$3,0)-1)),"",OFFSET('Raw Data'!$A$3,MATCH('Data above threshold'!$A43,'Raw Data'!$B$4:$B$185,0),MATCH('Data above threshold'!AR$4,'Raw Data'!$3:$3,0)-1))</f>
        <v/>
      </c>
      <c r="AS43" s="107" t="str">
        <f aca="true">IF(ISBLANK(OFFSET('Raw Data'!$A$3,MATCH('Data above threshold'!$A43,'Raw Data'!$B$4:$B$185,0),MATCH('Data above threshold'!AS$4,'Raw Data'!$3:$3,0)-1)),"",OFFSET('Raw Data'!$A$3,MATCH('Data above threshold'!$A43,'Raw Data'!$B$4:$B$185,0),MATCH('Data above threshold'!AS$4,'Raw Data'!$3:$3,0)-1))</f>
        <v/>
      </c>
      <c r="AT43" s="107" t="str">
        <f aca="true">IF(ISBLANK(OFFSET('Raw Data'!$A$3,MATCH('Data above threshold'!$A43,'Raw Data'!$B$4:$B$185,0),MATCH('Data above threshold'!AT$4,'Raw Data'!$3:$3,0)-1)),"",OFFSET('Raw Data'!$A$3,MATCH('Data above threshold'!$A43,'Raw Data'!$B$4:$B$185,0),MATCH('Data above threshold'!AT$4,'Raw Data'!$3:$3,0)-1))</f>
        <v/>
      </c>
      <c r="AU43" s="107" t="str">
        <f aca="true">IF(ISBLANK(OFFSET('Raw Data'!$A$3,MATCH('Data above threshold'!$A43,'Raw Data'!$B$4:$B$185,0),MATCH('Data above threshold'!AU$4,'Raw Data'!$3:$3,0)-1)),"",OFFSET('Raw Data'!$A$3,MATCH('Data above threshold'!$A43,'Raw Data'!$B$4:$B$185,0),MATCH('Data above threshold'!AU$4,'Raw Data'!$3:$3,0)-1))</f>
        <v/>
      </c>
      <c r="AV43" s="107" t="str">
        <f aca="true">IF(ISBLANK(OFFSET('Raw Data'!$A$3,MATCH('Data above threshold'!$A43,'Raw Data'!$B$4:$B$185,0),MATCH('Data above threshold'!AV$4,'Raw Data'!$3:$3,0)-1)),"",OFFSET('Raw Data'!$A$3,MATCH('Data above threshold'!$A43,'Raw Data'!$B$4:$B$185,0),MATCH('Data above threshold'!AV$4,'Raw Data'!$3:$3,0)-1))</f>
        <v/>
      </c>
      <c r="AW43" s="107" t="str">
        <f aca="true">IF(ISBLANK(OFFSET('Raw Data'!$A$3,MATCH('Data above threshold'!$A43,'Raw Data'!$B$4:$B$185,0),MATCH('Data above threshold'!AW$4,'Raw Data'!$3:$3,0)-1)),"",OFFSET('Raw Data'!$A$3,MATCH('Data above threshold'!$A43,'Raw Data'!$B$4:$B$185,0),MATCH('Data above threshold'!AW$4,'Raw Data'!$3:$3,0)-1))</f>
        <v/>
      </c>
      <c r="AX43" s="107" t="str">
        <f aca="true">IF(ISBLANK(OFFSET('Raw Data'!$A$3,MATCH('Data above threshold'!$A43,'Raw Data'!$B$4:$B$185,0),MATCH('Data above threshold'!AX$4,'Raw Data'!$3:$3,0)-1)),"",OFFSET('Raw Data'!$A$3,MATCH('Data above threshold'!$A43,'Raw Data'!$B$4:$B$185,0),MATCH('Data above threshold'!AX$4,'Raw Data'!$3:$3,0)-1))</f>
        <v/>
      </c>
      <c r="AY43" s="107" t="str">
        <f aca="true">IF(ISBLANK(OFFSET('Raw Data'!$A$3,MATCH('Data above threshold'!$A43,'Raw Data'!$B$4:$B$185,0),MATCH('Data above threshold'!AY$4,'Raw Data'!$3:$3,0)-1)),"",OFFSET('Raw Data'!$A$3,MATCH('Data above threshold'!$A43,'Raw Data'!$B$4:$B$185,0),MATCH('Data above threshold'!AY$4,'Raw Data'!$3:$3,0)-1))</f>
        <v/>
      </c>
      <c r="AZ43" s="107" t="str">
        <f aca="true">IF(ISBLANK(OFFSET('Raw Data'!$A$3,MATCH('Data above threshold'!$A43,'Raw Data'!$B$4:$B$185,0),MATCH('Data above threshold'!AZ$4,'Raw Data'!$3:$3,0)-1)),"",OFFSET('Raw Data'!$A$3,MATCH('Data above threshold'!$A43,'Raw Data'!$B$4:$B$185,0),MATCH('Data above threshold'!AZ$4,'Raw Data'!$3:$3,0)-1))</f>
        <v/>
      </c>
      <c r="BA43" s="107" t="str">
        <f aca="true">IF(ISBLANK(OFFSET('Raw Data'!$A$3,MATCH('Data above threshold'!$A43,'Raw Data'!$B$4:$B$185,0),MATCH('Data above threshold'!BA$4,'Raw Data'!$3:$3,0)-1)),"",OFFSET('Raw Data'!$A$3,MATCH('Data above threshold'!$A43,'Raw Data'!$B$4:$B$185,0),MATCH('Data above threshold'!BA$4,'Raw Data'!$3:$3,0)-1))</f>
        <v/>
      </c>
      <c r="BB43" s="107" t="str">
        <f aca="true">IF(ISBLANK(OFFSET('Raw Data'!$A$3,MATCH('Data above threshold'!$A43,'Raw Data'!$B$4:$B$185,0),MATCH('Data above threshold'!BB$4,'Raw Data'!$3:$3,0)-1)),"",OFFSET('Raw Data'!$A$3,MATCH('Data above threshold'!$A43,'Raw Data'!$B$4:$B$185,0),MATCH('Data above threshold'!BB$4,'Raw Data'!$3:$3,0)-1))</f>
        <v/>
      </c>
      <c r="BC43" s="107" t="str">
        <f aca="true">IF(ISBLANK(OFFSET('Raw Data'!$A$3,MATCH('Data above threshold'!$A43,'Raw Data'!$B$4:$B$185,0),MATCH('Data above threshold'!BC$4,'Raw Data'!$3:$3,0)-1)),"",OFFSET('Raw Data'!$A$3,MATCH('Data above threshold'!$A43,'Raw Data'!$B$4:$B$185,0),MATCH('Data above threshold'!BC$4,'Raw Data'!$3:$3,0)-1))</f>
        <v/>
      </c>
      <c r="BD43" s="107" t="str">
        <f aca="true">IF(ISBLANK(OFFSET('Raw Data'!$A$3,MATCH('Data above threshold'!$A43,'Raw Data'!$B$4:$B$185,0),MATCH('Data above threshold'!BD$4,'Raw Data'!$3:$3,0)-1)),"",OFFSET('Raw Data'!$A$3,MATCH('Data above threshold'!$A43,'Raw Data'!$B$4:$B$185,0),MATCH('Data above threshold'!BD$4,'Raw Data'!$3:$3,0)-1))</f>
        <v/>
      </c>
      <c r="BE43" s="107" t="str">
        <f aca="true">IF(ISBLANK(OFFSET('Raw Data'!$A$3,MATCH('Data above threshold'!$A43,'Raw Data'!$B$4:$B$185,0),MATCH('Data above threshold'!BE$4,'Raw Data'!$3:$3,0)-1)),"",OFFSET('Raw Data'!$A$3,MATCH('Data above threshold'!$A43,'Raw Data'!$B$4:$B$185,0),MATCH('Data above threshold'!BE$4,'Raw Data'!$3:$3,0)-1))</f>
        <v/>
      </c>
      <c r="BF43" s="107" t="str">
        <f aca="true">IF(ISBLANK(OFFSET('Raw Data'!$A$3,MATCH('Data above threshold'!$A43,'Raw Data'!$B$4:$B$185,0),MATCH('Data above threshold'!BF$4,'Raw Data'!$3:$3,0)-1)),"",OFFSET('Raw Data'!$A$3,MATCH('Data above threshold'!$A43,'Raw Data'!$B$4:$B$185,0),MATCH('Data above threshold'!BF$4,'Raw Data'!$3:$3,0)-1))</f>
        <v/>
      </c>
      <c r="BG43" s="107" t="str">
        <f aca="true">IF(ISBLANK(OFFSET('Raw Data'!$A$3,MATCH('Data above threshold'!$A43,'Raw Data'!$B$4:$B$185,0),MATCH('Data above threshold'!BG$4,'Raw Data'!$3:$3,0)-1)),"",OFFSET('Raw Data'!$A$3,MATCH('Data above threshold'!$A43,'Raw Data'!$B$4:$B$185,0),MATCH('Data above threshold'!BG$4,'Raw Data'!$3:$3,0)-1))</f>
        <v/>
      </c>
      <c r="BH43" s="107" t="str">
        <f aca="true">IF(ISBLANK(OFFSET('Raw Data'!$A$3,MATCH('Data above threshold'!$A43,'Raw Data'!$B$4:$B$185,0),MATCH('Data above threshold'!BH$4,'Raw Data'!$3:$3,0)-1)),"",OFFSET('Raw Data'!$A$3,MATCH('Data above threshold'!$A43,'Raw Data'!$B$4:$B$185,0),MATCH('Data above threshold'!BH$4,'Raw Data'!$3:$3,0)-1))</f>
        <v/>
      </c>
      <c r="BI43" s="107" t="str">
        <f aca="true">IF(ISBLANK(OFFSET('Raw Data'!$A$3,MATCH('Data above threshold'!$A43,'Raw Data'!$B$4:$B$185,0),MATCH('Data above threshold'!BI$4,'Raw Data'!$3:$3,0)-1)),"",OFFSET('Raw Data'!$A$3,MATCH('Data above threshold'!$A43,'Raw Data'!$B$4:$B$185,0),MATCH('Data above threshold'!BI$4,'Raw Data'!$3:$3,0)-1))</f>
        <v/>
      </c>
      <c r="BJ43" s="107" t="str">
        <f aca="true">IF(ISBLANK(OFFSET('Raw Data'!$A$3,MATCH('Data above threshold'!$A43,'Raw Data'!$B$4:$B$185,0),MATCH('Data above threshold'!BJ$4,'Raw Data'!$3:$3,0)-1)),"",OFFSET('Raw Data'!$A$3,MATCH('Data above threshold'!$A43,'Raw Data'!$B$4:$B$185,0),MATCH('Data above threshold'!BJ$4,'Raw Data'!$3:$3,0)-1))</f>
        <v/>
      </c>
      <c r="BK43" s="107" t="str">
        <f aca="true">IF(ISBLANK(OFFSET('Raw Data'!$A$3,MATCH('Data above threshold'!$A43,'Raw Data'!$B$4:$B$185,0),MATCH('Data above threshold'!BK$4,'Raw Data'!$3:$3,0)-1)),"",OFFSET('Raw Data'!$A$3,MATCH('Data above threshold'!$A43,'Raw Data'!$B$4:$B$185,0),MATCH('Data above threshold'!BK$4,'Raw Data'!$3:$3,0)-1))</f>
        <v/>
      </c>
      <c r="BL43" s="107" t="str">
        <f aca="true">IF(ISBLANK(OFFSET('Raw Data'!$A$3,MATCH('Data above threshold'!$A43,'Raw Data'!$B$4:$B$185,0),MATCH('Data above threshold'!BL$4,'Raw Data'!$3:$3,0)-1)),"",OFFSET('Raw Data'!$A$3,MATCH('Data above threshold'!$A43,'Raw Data'!$B$4:$B$185,0),MATCH('Data above threshold'!BL$4,'Raw Data'!$3:$3,0)-1))</f>
        <v/>
      </c>
      <c r="BM43" s="107" t="str">
        <f aca="true">IF(ISBLANK(OFFSET('Raw Data'!$A$3,MATCH('Data above threshold'!$A43,'Raw Data'!$B$4:$B$185,0),MATCH('Data above threshold'!BM$4,'Raw Data'!$3:$3,0)-1)),"",OFFSET('Raw Data'!$A$3,MATCH('Data above threshold'!$A43,'Raw Data'!$B$4:$B$185,0),MATCH('Data above threshold'!BM$4,'Raw Data'!$3:$3,0)-1))</f>
        <v/>
      </c>
      <c r="BN43" s="107" t="str">
        <f aca="true">IF(ISBLANK(OFFSET('Raw Data'!$A$3,MATCH('Data above threshold'!$A43,'Raw Data'!$B$4:$B$185,0),MATCH('Data above threshold'!BN$4,'Raw Data'!$3:$3,0)-1)),"",OFFSET('Raw Data'!$A$3,MATCH('Data above threshold'!$A43,'Raw Data'!$B$4:$B$185,0),MATCH('Data above threshold'!BN$4,'Raw Data'!$3:$3,0)-1))</f>
        <v/>
      </c>
      <c r="BO43" s="107" t="str">
        <f aca="true">IF(ISBLANK(OFFSET('Raw Data'!$A$3,MATCH('Data above threshold'!$A43,'Raw Data'!$B$4:$B$185,0),MATCH('Data above threshold'!BO$4,'Raw Data'!$3:$3,0)-1)),"",OFFSET('Raw Data'!$A$3,MATCH('Data above threshold'!$A43,'Raw Data'!$B$4:$B$185,0),MATCH('Data above threshold'!BO$4,'Raw Data'!$3:$3,0)-1))</f>
        <v/>
      </c>
      <c r="BP43" s="107" t="str">
        <f aca="true">IF(ISBLANK(OFFSET('Raw Data'!$A$3,MATCH('Data above threshold'!$A43,'Raw Data'!$B$4:$B$185,0),MATCH('Data above threshold'!BP$4,'Raw Data'!$3:$3,0)-1)),"",OFFSET('Raw Data'!$A$3,MATCH('Data above threshold'!$A43,'Raw Data'!$B$4:$B$185,0),MATCH('Data above threshold'!BP$4,'Raw Data'!$3:$3,0)-1))</f>
        <v/>
      </c>
      <c r="BQ43" s="107" t="str">
        <f aca="true">IF(ISBLANK(OFFSET('Raw Data'!$A$3,MATCH('Data above threshold'!$A43,'Raw Data'!$B$4:$B$185,0),MATCH('Data above threshold'!BQ$4,'Raw Data'!$3:$3,0)-1)),"",OFFSET('Raw Data'!$A$3,MATCH('Data above threshold'!$A43,'Raw Data'!$B$4:$B$185,0),MATCH('Data above threshold'!BQ$4,'Raw Data'!$3:$3,0)-1))</f>
        <v/>
      </c>
      <c r="BR43" s="107" t="str">
        <f aca="true">IF(ISBLANK(OFFSET('Raw Data'!$A$3,MATCH('Data above threshold'!$A43,'Raw Data'!$B$4:$B$185,0),MATCH('Data above threshold'!BR$4,'Raw Data'!$3:$3,0)-1)),"",OFFSET('Raw Data'!$A$3,MATCH('Data above threshold'!$A43,'Raw Data'!$B$4:$B$185,0),MATCH('Data above threshold'!BR$4,'Raw Data'!$3:$3,0)-1))</f>
        <v/>
      </c>
      <c r="BS43" s="107" t="str">
        <f aca="true">IF(ISBLANK(OFFSET('Raw Data'!$A$3,MATCH('Data above threshold'!$A43,'Raw Data'!$B$4:$B$185,0),MATCH('Data above threshold'!BS$4,'Raw Data'!$3:$3,0)-1)),"",OFFSET('Raw Data'!$A$3,MATCH('Data above threshold'!$A43,'Raw Data'!$B$4:$B$185,0),MATCH('Data above threshold'!BS$4,'Raw Data'!$3:$3,0)-1))</f>
        <v/>
      </c>
      <c r="BT43" s="107" t="str">
        <f aca="true">IF(ISBLANK(OFFSET('Raw Data'!$A$3,MATCH('Data above threshold'!$A43,'Raw Data'!$B$4:$B$185,0),MATCH('Data above threshold'!BT$4,'Raw Data'!$3:$3,0)-1)),"",OFFSET('Raw Data'!$A$3,MATCH('Data above threshold'!$A43,'Raw Data'!$B$4:$B$185,0),MATCH('Data above threshold'!BT$4,'Raw Data'!$3:$3,0)-1))</f>
        <v/>
      </c>
      <c r="BU43" s="107" t="str">
        <f aca="true">IF(ISBLANK(OFFSET('Raw Data'!$A$3,MATCH('Data above threshold'!$A43,'Raw Data'!$B$4:$B$185,0),MATCH('Data above threshold'!BU$4,'Raw Data'!$3:$3,0)-1)),"",OFFSET('Raw Data'!$A$3,MATCH('Data above threshold'!$A43,'Raw Data'!$B$4:$B$185,0),MATCH('Data above threshold'!BU$4,'Raw Data'!$3:$3,0)-1))</f>
        <v/>
      </c>
      <c r="BV43" s="107" t="str">
        <f aca="true">IF(ISBLANK(OFFSET('Raw Data'!$A$3,MATCH('Data above threshold'!$A43,'Raw Data'!$B$4:$B$185,0),MATCH('Data above threshold'!BV$4,'Raw Data'!$3:$3,0)-1)),"",OFFSET('Raw Data'!$A$3,MATCH('Data above threshold'!$A43,'Raw Data'!$B$4:$B$185,0),MATCH('Data above threshold'!BV$4,'Raw Data'!$3:$3,0)-1))</f>
        <v/>
      </c>
      <c r="BW43" s="107" t="str">
        <f aca="true">IF(ISBLANK(OFFSET('Raw Data'!$A$3,MATCH('Data above threshold'!$A43,'Raw Data'!$B$4:$B$185,0),MATCH('Data above threshold'!BW$4,'Raw Data'!$3:$3,0)-1)),"",OFFSET('Raw Data'!$A$3,MATCH('Data above threshold'!$A43,'Raw Data'!$B$4:$B$185,0),MATCH('Data above threshold'!BW$4,'Raw Data'!$3:$3,0)-1))</f>
        <v/>
      </c>
      <c r="BX43" s="107" t="str">
        <f aca="true">IF(ISBLANK(OFFSET('Raw Data'!$A$3,MATCH('Data above threshold'!$A43,'Raw Data'!$B$4:$B$185,0),MATCH('Data above threshold'!BX$4,'Raw Data'!$3:$3,0)-1)),"",OFFSET('Raw Data'!$A$3,MATCH('Data above threshold'!$A43,'Raw Data'!$B$4:$B$185,0),MATCH('Data above threshold'!BX$4,'Raw Data'!$3:$3,0)-1))</f>
        <v/>
      </c>
      <c r="BY43" s="107" t="str">
        <f aca="true">IF(ISBLANK(OFFSET('Raw Data'!$A$3,MATCH('Data above threshold'!$A43,'Raw Data'!$B$4:$B$185,0),MATCH('Data above threshold'!BY$4,'Raw Data'!$3:$3,0)-1)),"",OFFSET('Raw Data'!$A$3,MATCH('Data above threshold'!$A43,'Raw Data'!$B$4:$B$185,0),MATCH('Data above threshold'!BY$4,'Raw Data'!$3:$3,0)-1))</f>
        <v/>
      </c>
      <c r="BZ43" s="107" t="str">
        <f aca="true">IF(ISBLANK(OFFSET('Raw Data'!$A$3,MATCH('Data above threshold'!$A43,'Raw Data'!$B$4:$B$185,0),MATCH('Data above threshold'!BZ$4,'Raw Data'!$3:$3,0)-1)),"",OFFSET('Raw Data'!$A$3,MATCH('Data above threshold'!$A43,'Raw Data'!$B$4:$B$185,0),MATCH('Data above threshold'!BZ$4,'Raw Data'!$3:$3,0)-1))</f>
        <v/>
      </c>
      <c r="CA43" s="107" t="str">
        <f aca="true">IF(ISBLANK(OFFSET('Raw Data'!$A$3,MATCH('Data above threshold'!$A43,'Raw Data'!$B$4:$B$185,0),MATCH('Data above threshold'!CA$4,'Raw Data'!$3:$3,0)-1)),"",OFFSET('Raw Data'!$A$3,MATCH('Data above threshold'!$A43,'Raw Data'!$B$4:$B$185,0),MATCH('Data above threshold'!CA$4,'Raw Data'!$3:$3,0)-1))</f>
        <v/>
      </c>
      <c r="CB43" s="107" t="str">
        <f aca="true">IF(ISBLANK(OFFSET('Raw Data'!$A$3,MATCH('Data above threshold'!$A43,'Raw Data'!$B$4:$B$185,0),MATCH('Data above threshold'!CB$4,'Raw Data'!$3:$3,0)-1)),"",OFFSET('Raw Data'!$A$3,MATCH('Data above threshold'!$A43,'Raw Data'!$B$4:$B$185,0),MATCH('Data above threshold'!CB$4,'Raw Data'!$3:$3,0)-1))</f>
        <v/>
      </c>
      <c r="CC43" s="107" t="str">
        <f aca="true">IF(ISBLANK(OFFSET('Raw Data'!$A$3,MATCH('Data above threshold'!$A43,'Raw Data'!$B$4:$B$185,0),MATCH('Data above threshold'!CC$4,'Raw Data'!$3:$3,0)-1)),"",OFFSET('Raw Data'!$A$3,MATCH('Data above threshold'!$A43,'Raw Data'!$B$4:$B$185,0),MATCH('Data above threshold'!CC$4,'Raw Data'!$3:$3,0)-1))</f>
        <v/>
      </c>
      <c r="CD43" s="107" t="str">
        <f aca="true">IF(ISBLANK(OFFSET('Raw Data'!$A$3,MATCH('Data above threshold'!$A43,'Raw Data'!$B$4:$B$185,0),MATCH('Data above threshold'!CD$4,'Raw Data'!$3:$3,0)-1)),"",OFFSET('Raw Data'!$A$3,MATCH('Data above threshold'!$A43,'Raw Data'!$B$4:$B$185,0),MATCH('Data above threshold'!CD$4,'Raw Data'!$3:$3,0)-1))</f>
        <v/>
      </c>
      <c r="CE43" s="107" t="str">
        <f aca="true">IF(ISBLANK(OFFSET('Raw Data'!$A$3,MATCH('Data above threshold'!$A43,'Raw Data'!$B$4:$B$185,0),MATCH('Data above threshold'!CE$4,'Raw Data'!$3:$3,0)-1)),"",OFFSET('Raw Data'!$A$3,MATCH('Data above threshold'!$A43,'Raw Data'!$B$4:$B$185,0),MATCH('Data above threshold'!CE$4,'Raw Data'!$3:$3,0)-1))</f>
        <v/>
      </c>
      <c r="CF43" s="107" t="str">
        <f aca="true">IF(ISBLANK(OFFSET('Raw Data'!$A$3,MATCH('Data above threshold'!$A43,'Raw Data'!$B$4:$B$185,0),MATCH('Data above threshold'!CF$4,'Raw Data'!$3:$3,0)-1)),"",OFFSET('Raw Data'!$A$3,MATCH('Data above threshold'!$A43,'Raw Data'!$B$4:$B$185,0),MATCH('Data above threshold'!CF$4,'Raw Data'!$3:$3,0)-1))</f>
        <v/>
      </c>
      <c r="CG43" s="107" t="str">
        <f aca="true">IF(ISBLANK(OFFSET('Raw Data'!$A$3,MATCH('Data above threshold'!$A43,'Raw Data'!$B$4:$B$185,0),MATCH('Data above threshold'!CG$4,'Raw Data'!$3:$3,0)-1)),"",OFFSET('Raw Data'!$A$3,MATCH('Data above threshold'!$A43,'Raw Data'!$B$4:$B$185,0),MATCH('Data above threshold'!CG$4,'Raw Data'!$3:$3,0)-1))</f>
        <v/>
      </c>
      <c r="CH43" s="107" t="str">
        <f aca="true">IF(ISBLANK(OFFSET('Raw Data'!$A$3,MATCH('Data above threshold'!$A43,'Raw Data'!$B$4:$B$185,0),MATCH('Data above threshold'!CH$4,'Raw Data'!$3:$3,0)-1)),"",OFFSET('Raw Data'!$A$3,MATCH('Data above threshold'!$A43,'Raw Data'!$B$4:$B$185,0),MATCH('Data above threshold'!CH$4,'Raw Data'!$3:$3,0)-1))</f>
        <v/>
      </c>
      <c r="CI43" s="107" t="str">
        <f aca="true">IF(ISBLANK(OFFSET('Raw Data'!$A$3,MATCH('Data above threshold'!$A43,'Raw Data'!$B$4:$B$185,0),MATCH('Data above threshold'!CI$4,'Raw Data'!$3:$3,0)-1)),"",OFFSET('Raw Data'!$A$3,MATCH('Data above threshold'!$A43,'Raw Data'!$B$4:$B$185,0),MATCH('Data above threshold'!CI$4,'Raw Data'!$3:$3,0)-1))</f>
        <v/>
      </c>
      <c r="CJ43" s="107" t="str">
        <f aca="true">IF(ISBLANK(OFFSET('Raw Data'!$A$3,MATCH('Data above threshold'!$A43,'Raw Data'!$B$4:$B$185,0),MATCH('Data above threshold'!CJ$4,'Raw Data'!$3:$3,0)-1)),"",OFFSET('Raw Data'!$A$3,MATCH('Data above threshold'!$A43,'Raw Data'!$B$4:$B$185,0),MATCH('Data above threshold'!CJ$4,'Raw Data'!$3:$3,0)-1))</f>
        <v/>
      </c>
      <c r="CK43" s="107" t="str">
        <f aca="true">IF(ISBLANK(OFFSET('Raw Data'!$A$3,MATCH('Data above threshold'!$A43,'Raw Data'!$B$4:$B$185,0),MATCH('Data above threshold'!CK$4,'Raw Data'!$3:$3,0)-1)),"",OFFSET('Raw Data'!$A$3,MATCH('Data above threshold'!$A43,'Raw Data'!$B$4:$B$185,0),MATCH('Data above threshold'!CK$4,'Raw Data'!$3:$3,0)-1))</f>
        <v/>
      </c>
      <c r="CL43" s="107" t="str">
        <f aca="true">IF(ISBLANK(OFFSET('Raw Data'!$A$3,MATCH('Data above threshold'!$A43,'Raw Data'!$B$4:$B$185,0),MATCH('Data above threshold'!CL$4,'Raw Data'!$3:$3,0)-1)),"",OFFSET('Raw Data'!$A$3,MATCH('Data above threshold'!$A43,'Raw Data'!$B$4:$B$185,0),MATCH('Data above threshold'!CL$4,'Raw Data'!$3:$3,0)-1))</f>
        <v/>
      </c>
      <c r="CM43" s="107" t="str">
        <f aca="true">IF(ISBLANK(OFFSET('Raw Data'!$A$3,MATCH('Data above threshold'!$A43,'Raw Data'!$B$4:$B$185,0),MATCH('Data above threshold'!CM$4,'Raw Data'!$3:$3,0)-1)),"",OFFSET('Raw Data'!$A$3,MATCH('Data above threshold'!$A43,'Raw Data'!$B$4:$B$185,0),MATCH('Data above threshold'!CM$4,'Raw Data'!$3:$3,0)-1))</f>
        <v/>
      </c>
      <c r="CN43" s="107" t="str">
        <f aca="true">IF(ISBLANK(OFFSET('Raw Data'!$A$3,MATCH('Data above threshold'!$A43,'Raw Data'!$B$4:$B$185,0),MATCH('Data above threshold'!CN$4,'Raw Data'!$3:$3,0)-1)),"",OFFSET('Raw Data'!$A$3,MATCH('Data above threshold'!$A43,'Raw Data'!$B$4:$B$185,0),MATCH('Data above threshold'!CN$4,'Raw Data'!$3:$3,0)-1))</f>
        <v/>
      </c>
      <c r="CO43" s="107" t="str">
        <f aca="true">IF(ISBLANK(OFFSET('Raw Data'!$A$3,MATCH('Data above threshold'!$A43,'Raw Data'!$B$4:$B$185,0),MATCH('Data above threshold'!CO$4,'Raw Data'!$3:$3,0)-1)),"",OFFSET('Raw Data'!$A$3,MATCH('Data above threshold'!$A43,'Raw Data'!$B$4:$B$185,0),MATCH('Data above threshold'!CO$4,'Raw Data'!$3:$3,0)-1))</f>
        <v/>
      </c>
      <c r="CP43" s="107" t="str">
        <f aca="true">IF(ISBLANK(OFFSET('Raw Data'!$A$3,MATCH('Data above threshold'!$A43,'Raw Data'!$B$4:$B$185,0),MATCH('Data above threshold'!CP$4,'Raw Data'!$3:$3,0)-1)),"",OFFSET('Raw Data'!$A$3,MATCH('Data above threshold'!$A43,'Raw Data'!$B$4:$B$185,0),MATCH('Data above threshold'!CP$4,'Raw Data'!$3:$3,0)-1))</f>
        <v/>
      </c>
      <c r="CQ43" s="107" t="str">
        <f aca="true">IF(ISBLANK(OFFSET('Raw Data'!$A$3,MATCH('Data above threshold'!$A43,'Raw Data'!$B$4:$B$185,0),MATCH('Data above threshold'!CQ$4,'Raw Data'!$3:$3,0)-1)),"",OFFSET('Raw Data'!$A$3,MATCH('Data above threshold'!$A43,'Raw Data'!$B$4:$B$185,0),MATCH('Data above threshold'!CQ$4,'Raw Data'!$3:$3,0)-1))</f>
        <v/>
      </c>
      <c r="CR43" s="107" t="str">
        <f aca="true">IF(ISBLANK(OFFSET('Raw Data'!$A$3,MATCH('Data above threshold'!$A43,'Raw Data'!$B$4:$B$185,0),MATCH('Data above threshold'!CR$4,'Raw Data'!$3:$3,0)-1)),"",OFFSET('Raw Data'!$A$3,MATCH('Data above threshold'!$A43,'Raw Data'!$B$4:$B$185,0),MATCH('Data above threshold'!CR$4,'Raw Data'!$3:$3,0)-1))</f>
        <v/>
      </c>
    </row>
    <row r="44" s="103" customFormat="true" ht="15.5" hidden="false" customHeight="false" outlineLevel="0" collapsed="false">
      <c r="A44" s="107" t="n">
        <v>2131</v>
      </c>
      <c r="B44" s="107" t="n">
        <v>4</v>
      </c>
      <c r="C44" s="107" t="str">
        <f aca="true">IF(ISBLANK(OFFSET('Raw Data'!$A$3,MATCH('Data above threshold'!$A44,'Raw Data'!$B$4:$B$185,0),MATCH('Data above threshold'!C$4,'Raw Data'!$3:$3,0)-1)),"",OFFSET('Raw Data'!$A$3,MATCH('Data above threshold'!$A44,'Raw Data'!$B$4:$B$185,0),MATCH('Data above threshold'!C$4,'Raw Data'!$3:$3,0)-1))</f>
        <v/>
      </c>
      <c r="D44" s="107" t="str">
        <f aca="true">IF(ISBLANK(OFFSET('Raw Data'!$A$3,MATCH('Data above threshold'!$A44,'Raw Data'!$B$4:$B$185,0),MATCH('Data above threshold'!D$4,'Raw Data'!$3:$3,0)-1)),"",OFFSET('Raw Data'!$A$3,MATCH('Data above threshold'!$A44,'Raw Data'!$B$4:$B$185,0),MATCH('Data above threshold'!D$4,'Raw Data'!$3:$3,0)-1))</f>
        <v>Particpation in ICPEN</v>
      </c>
      <c r="E44" s="107" t="str">
        <f aca="true">IF(ISBLANK(OFFSET('Raw Data'!$A$3,MATCH('Data above threshold'!$A44,'Raw Data'!$B$4:$B$185,0),MATCH('Data above threshold'!E$4,'Raw Data'!$3:$3,0)-1)),"",OFFSET('Raw Data'!$A$3,MATCH('Data above threshold'!$A44,'Raw Data'!$B$4:$B$185,0),MATCH('Data above threshold'!E$4,'Raw Data'!$3:$3,0)-1))</f>
        <v/>
      </c>
      <c r="F44" s="107" t="str">
        <f aca="true">IF(ISBLANK(OFFSET('Raw Data'!$A$3,MATCH('Data above threshold'!$A44,'Raw Data'!$B$4:$B$185,0),MATCH('Data above threshold'!F$4,'Raw Data'!$3:$3,0)-1)),"",OFFSET('Raw Data'!$A$3,MATCH('Data above threshold'!$A44,'Raw Data'!$B$4:$B$185,0),MATCH('Data above threshold'!F$4,'Raw Data'!$3:$3,0)-1))</f>
        <v>Date of membership entry</v>
      </c>
      <c r="G44" s="107" t="str">
        <f aca="true">IF(ISBLANK(OFFSET('Raw Data'!$A$3,MATCH('Data above threshold'!$A44,'Raw Data'!$B$4:$B$185,0),MATCH('Data above threshold'!G$4,'Raw Data'!$3:$3,0)-1)),"",OFFSET('Raw Data'!$A$3,MATCH('Data above threshold'!$A44,'Raw Data'!$B$4:$B$185,0),MATCH('Data above threshold'!G$4,'Raw Data'!$3:$3,0)-1))</f>
        <v/>
      </c>
      <c r="H44" s="107" t="str">
        <f aca="true">IF(ISBLANK(OFFSET('Raw Data'!$A$3,MATCH('Data above threshold'!$A44,'Raw Data'!$B$4:$B$185,0),MATCH('Data above threshold'!H$4,'Raw Data'!$3:$3,0)-1)),"",OFFSET('Raw Data'!$A$3,MATCH('Data above threshold'!$A44,'Raw Data'!$B$4:$B$185,0),MATCH('Data above threshold'!H$4,'Raw Data'!$3:$3,0)-1))</f>
        <v>ICPEN</v>
      </c>
      <c r="I44" s="107" t="str">
        <f aca="true">IF(ISBLANK(OFFSET('Raw Data'!$A$3,MATCH('Data above threshold'!$A44,'Raw Data'!$B$4:$B$185,0),MATCH('Data above threshold'!I$4,'Raw Data'!$3:$3,0)-1)),"",OFFSET('Raw Data'!$A$3,MATCH('Data above threshold'!$A44,'Raw Data'!$B$4:$B$185,0),MATCH('Data above threshold'!I$4,'Raw Data'!$3:$3,0)-1))</f>
        <v/>
      </c>
      <c r="J44" s="107" t="str">
        <f aca="true">IF(ISBLANK(OFFSET('Raw Data'!$A$3,MATCH('Data above threshold'!$A44,'Raw Data'!$B$4:$B$185,0),MATCH('Data above threshold'!J$4,'Raw Data'!$3:$3,0)-1)),"",OFFSET('Raw Data'!$A$3,MATCH('Data above threshold'!$A44,'Raw Data'!$B$4:$B$185,0),MATCH('Data above threshold'!J$4,'Raw Data'!$3:$3,0)-1))</f>
        <v>ICPEN Membership [1 = member; 0 = non-member]</v>
      </c>
      <c r="K44" s="107" t="str">
        <f aca="true">IF(ISBLANK(OFFSET('Raw Data'!$A$3,MATCH('Data above threshold'!$A44,'Raw Data'!$B$4:$B$185,0),MATCH('Data above threshold'!K$4,'Raw Data'!$3:$3,0)-1)),"",OFFSET('Raw Data'!$A$3,MATCH('Data above threshold'!$A44,'Raw Data'!$B$4:$B$185,0),MATCH('Data above threshold'!K$4,'Raw Data'!$3:$3,0)-1))</f>
        <v>Plus</v>
      </c>
      <c r="L44" s="107" t="str">
        <f aca="true">IF(ISBLANK(OFFSET('Raw Data'!$A$3,MATCH('Data above threshold'!$A44,'Raw Data'!$B$4:$B$185,0),MATCH('Data above threshold'!L$4,'Raw Data'!$3:$3,0)-1)),"",OFFSET('Raw Data'!$A$3,MATCH('Data above threshold'!$A44,'Raw Data'!$B$4:$B$185,0),MATCH('Data above threshold'!L$4,'Raw Data'!$3:$3,0)-1))</f>
        <v>https://icpen.org/who-we-are</v>
      </c>
      <c r="M44" s="105" t="n">
        <f aca="false" t="array" ref="M44:M44">IFERROR(SKEW(IF(ISNUMBER(Q44:CR44),Q44:CR44,"")),"")</f>
        <v>-0.050976463184228</v>
      </c>
      <c r="N44" s="107" t="n">
        <v>0</v>
      </c>
      <c r="O44" s="107" t="str">
        <f aca="true">IF(ISBLANK(OFFSET('Raw Data'!$A$3,MATCH('Data above threshold'!$A44,'Raw Data'!$B$4:$B$185,0),MATCH('Data above threshold'!O$4,'Raw Data'!$3:$3,0)-1)),"",OFFSET('Raw Data'!$A$3,MATCH('Data above threshold'!$A44,'Raw Data'!$B$4:$B$185,0),MATCH('Data above threshold'!O$4,'Raw Data'!$3:$3,0)-1))</f>
        <v/>
      </c>
      <c r="P44" s="106" t="n">
        <f aca="false" t="array" ref="P44:P44">IF(B44&lt;4,"",1-IFERROR(SUM(ISNUMBER(Q44:CR44)*(1-$Q$3:$CR$3))/COUNTIF($Q$3:$CR$3,0),0))</f>
        <v>0</v>
      </c>
      <c r="Q44" s="107" t="n">
        <f aca="true">IF(ISBLANK(OFFSET('Raw Data'!$A$3,MATCH('Data above threshold'!$A44,'Raw Data'!$B$4:$B$185,0),MATCH('Data above threshold'!Q$4,'Raw Data'!$3:$3,0)-1)),"",OFFSET('Raw Data'!$A$3,MATCH('Data above threshold'!$A44,'Raw Data'!$B$4:$B$185,0),MATCH('Data above threshold'!Q$4,'Raw Data'!$3:$3,0)-1))</f>
        <v>0</v>
      </c>
      <c r="R44" s="107" t="n">
        <f aca="true">IF(ISBLANK(OFFSET('Raw Data'!$A$3,MATCH('Data above threshold'!$A44,'Raw Data'!$B$4:$B$185,0),MATCH('Data above threshold'!R$4,'Raw Data'!$3:$3,0)-1)),"",OFFSET('Raw Data'!$A$3,MATCH('Data above threshold'!$A44,'Raw Data'!$B$4:$B$185,0),MATCH('Data above threshold'!R$4,'Raw Data'!$3:$3,0)-1))</f>
        <v>1</v>
      </c>
      <c r="S44" s="107" t="n">
        <f aca="true">IF(ISBLANK(OFFSET('Raw Data'!$A$3,MATCH('Data above threshold'!$A44,'Raw Data'!$B$4:$B$185,0),MATCH('Data above threshold'!S$4,'Raw Data'!$3:$3,0)-1)),"",OFFSET('Raw Data'!$A$3,MATCH('Data above threshold'!$A44,'Raw Data'!$B$4:$B$185,0),MATCH('Data above threshold'!S$4,'Raw Data'!$3:$3,0)-1))</f>
        <v>1</v>
      </c>
      <c r="T44" s="107" t="n">
        <f aca="true">IF(ISBLANK(OFFSET('Raw Data'!$A$3,MATCH('Data above threshold'!$A44,'Raw Data'!$B$4:$B$185,0),MATCH('Data above threshold'!T$4,'Raw Data'!$3:$3,0)-1)),"",OFFSET('Raw Data'!$A$3,MATCH('Data above threshold'!$A44,'Raw Data'!$B$4:$B$185,0),MATCH('Data above threshold'!T$4,'Raw Data'!$3:$3,0)-1))</f>
        <v>1</v>
      </c>
      <c r="U44" s="107" t="n">
        <f aca="true">IF(ISBLANK(OFFSET('Raw Data'!$A$3,MATCH('Data above threshold'!$A44,'Raw Data'!$B$4:$B$185,0),MATCH('Data above threshold'!U$4,'Raw Data'!$3:$3,0)-1)),"",OFFSET('Raw Data'!$A$3,MATCH('Data above threshold'!$A44,'Raw Data'!$B$4:$B$185,0),MATCH('Data above threshold'!U$4,'Raw Data'!$3:$3,0)-1))</f>
        <v>0</v>
      </c>
      <c r="V44" s="107" t="n">
        <f aca="true">IF(ISBLANK(OFFSET('Raw Data'!$A$3,MATCH('Data above threshold'!$A44,'Raw Data'!$B$4:$B$185,0),MATCH('Data above threshold'!V$4,'Raw Data'!$3:$3,0)-1)),"",OFFSET('Raw Data'!$A$3,MATCH('Data above threshold'!$A44,'Raw Data'!$B$4:$B$185,0),MATCH('Data above threshold'!V$4,'Raw Data'!$3:$3,0)-1))</f>
        <v>0</v>
      </c>
      <c r="W44" s="107" t="n">
        <f aca="true">IF(ISBLANK(OFFSET('Raw Data'!$A$3,MATCH('Data above threshold'!$A44,'Raw Data'!$B$4:$B$185,0),MATCH('Data above threshold'!W$4,'Raw Data'!$3:$3,0)-1)),"",OFFSET('Raw Data'!$A$3,MATCH('Data above threshold'!$A44,'Raw Data'!$B$4:$B$185,0),MATCH('Data above threshold'!W$4,'Raw Data'!$3:$3,0)-1))</f>
        <v>0</v>
      </c>
      <c r="X44" s="107" t="n">
        <f aca="true">IF(ISBLANK(OFFSET('Raw Data'!$A$3,MATCH('Data above threshold'!$A44,'Raw Data'!$B$4:$B$185,0),MATCH('Data above threshold'!X$4,'Raw Data'!$3:$3,0)-1)),"",OFFSET('Raw Data'!$A$3,MATCH('Data above threshold'!$A44,'Raw Data'!$B$4:$B$185,0),MATCH('Data above threshold'!X$4,'Raw Data'!$3:$3,0)-1))</f>
        <v>1</v>
      </c>
      <c r="Y44" s="107" t="n">
        <f aca="true">IF(ISBLANK(OFFSET('Raw Data'!$A$3,MATCH('Data above threshold'!$A44,'Raw Data'!$B$4:$B$185,0),MATCH('Data above threshold'!Y$4,'Raw Data'!$3:$3,0)-1)),"",OFFSET('Raw Data'!$A$3,MATCH('Data above threshold'!$A44,'Raw Data'!$B$4:$B$185,0),MATCH('Data above threshold'!Y$4,'Raw Data'!$3:$3,0)-1))</f>
        <v>1</v>
      </c>
      <c r="Z44" s="107" t="n">
        <f aca="true">IF(ISBLANK(OFFSET('Raw Data'!$A$3,MATCH('Data above threshold'!$A44,'Raw Data'!$B$4:$B$185,0),MATCH('Data above threshold'!Z$4,'Raw Data'!$3:$3,0)-1)),"",OFFSET('Raw Data'!$A$3,MATCH('Data above threshold'!$A44,'Raw Data'!$B$4:$B$185,0),MATCH('Data above threshold'!Z$4,'Raw Data'!$3:$3,0)-1))</f>
        <v>1</v>
      </c>
      <c r="AA44" s="107" t="n">
        <f aca="true">IF(ISBLANK(OFFSET('Raw Data'!$A$3,MATCH('Data above threshold'!$A44,'Raw Data'!$B$4:$B$185,0),MATCH('Data above threshold'!AA$4,'Raw Data'!$3:$3,0)-1)),"",OFFSET('Raw Data'!$A$3,MATCH('Data above threshold'!$A44,'Raw Data'!$B$4:$B$185,0),MATCH('Data above threshold'!AA$4,'Raw Data'!$3:$3,0)-1))</f>
        <v>1</v>
      </c>
      <c r="AB44" s="107" t="n">
        <f aca="true">IF(ISBLANK(OFFSET('Raw Data'!$A$3,MATCH('Data above threshold'!$A44,'Raw Data'!$B$4:$B$185,0),MATCH('Data above threshold'!AB$4,'Raw Data'!$3:$3,0)-1)),"",OFFSET('Raw Data'!$A$3,MATCH('Data above threshold'!$A44,'Raw Data'!$B$4:$B$185,0),MATCH('Data above threshold'!AB$4,'Raw Data'!$3:$3,0)-1))</f>
        <v>0</v>
      </c>
      <c r="AC44" s="107" t="n">
        <f aca="true">IF(ISBLANK(OFFSET('Raw Data'!$A$3,MATCH('Data above threshold'!$A44,'Raw Data'!$B$4:$B$185,0),MATCH('Data above threshold'!AC$4,'Raw Data'!$3:$3,0)-1)),"",OFFSET('Raw Data'!$A$3,MATCH('Data above threshold'!$A44,'Raw Data'!$B$4:$B$185,0),MATCH('Data above threshold'!AC$4,'Raw Data'!$3:$3,0)-1))</f>
        <v>1</v>
      </c>
      <c r="AD44" s="107" t="n">
        <f aca="true">IF(ISBLANK(OFFSET('Raw Data'!$A$3,MATCH('Data above threshold'!$A44,'Raw Data'!$B$4:$B$185,0),MATCH('Data above threshold'!AD$4,'Raw Data'!$3:$3,0)-1)),"",OFFSET('Raw Data'!$A$3,MATCH('Data above threshold'!$A44,'Raw Data'!$B$4:$B$185,0),MATCH('Data above threshold'!AD$4,'Raw Data'!$3:$3,0)-1))</f>
        <v>0</v>
      </c>
      <c r="AE44" s="107" t="n">
        <f aca="true">IF(ISBLANK(OFFSET('Raw Data'!$A$3,MATCH('Data above threshold'!$A44,'Raw Data'!$B$4:$B$185,0),MATCH('Data above threshold'!AE$4,'Raw Data'!$3:$3,0)-1)),"",OFFSET('Raw Data'!$A$3,MATCH('Data above threshold'!$A44,'Raw Data'!$B$4:$B$185,0),MATCH('Data above threshold'!AE$4,'Raw Data'!$3:$3,0)-1))</f>
        <v>1</v>
      </c>
      <c r="AF44" s="107" t="n">
        <f aca="true">IF(ISBLANK(OFFSET('Raw Data'!$A$3,MATCH('Data above threshold'!$A44,'Raw Data'!$B$4:$B$185,0),MATCH('Data above threshold'!AF$4,'Raw Data'!$3:$3,0)-1)),"",OFFSET('Raw Data'!$A$3,MATCH('Data above threshold'!$A44,'Raw Data'!$B$4:$B$185,0),MATCH('Data above threshold'!AF$4,'Raw Data'!$3:$3,0)-1))</f>
        <v>1</v>
      </c>
      <c r="AG44" s="107" t="n">
        <f aca="true">IF(ISBLANK(OFFSET('Raw Data'!$A$3,MATCH('Data above threshold'!$A44,'Raw Data'!$B$4:$B$185,0),MATCH('Data above threshold'!AG$4,'Raw Data'!$3:$3,0)-1)),"",OFFSET('Raw Data'!$A$3,MATCH('Data above threshold'!$A44,'Raw Data'!$B$4:$B$185,0),MATCH('Data above threshold'!AG$4,'Raw Data'!$3:$3,0)-1))</f>
        <v>1</v>
      </c>
      <c r="AH44" s="107" t="n">
        <f aca="true">IF(ISBLANK(OFFSET('Raw Data'!$A$3,MATCH('Data above threshold'!$A44,'Raw Data'!$B$4:$B$185,0),MATCH('Data above threshold'!AH$4,'Raw Data'!$3:$3,0)-1)),"",OFFSET('Raw Data'!$A$3,MATCH('Data above threshold'!$A44,'Raw Data'!$B$4:$B$185,0),MATCH('Data above threshold'!AH$4,'Raw Data'!$3:$3,0)-1))</f>
        <v>1</v>
      </c>
      <c r="AI44" s="107" t="n">
        <f aca="true">IF(ISBLANK(OFFSET('Raw Data'!$A$3,MATCH('Data above threshold'!$A44,'Raw Data'!$B$4:$B$185,0),MATCH('Data above threshold'!AI$4,'Raw Data'!$3:$3,0)-1)),"",OFFSET('Raw Data'!$A$3,MATCH('Data above threshold'!$A44,'Raw Data'!$B$4:$B$185,0),MATCH('Data above threshold'!AI$4,'Raw Data'!$3:$3,0)-1))</f>
        <v>1</v>
      </c>
      <c r="AJ44" s="107" t="n">
        <f aca="true">IF(ISBLANK(OFFSET('Raw Data'!$A$3,MATCH('Data above threshold'!$A44,'Raw Data'!$B$4:$B$185,0),MATCH('Data above threshold'!AJ$4,'Raw Data'!$3:$3,0)-1)),"",OFFSET('Raw Data'!$A$3,MATCH('Data above threshold'!$A44,'Raw Data'!$B$4:$B$185,0),MATCH('Data above threshold'!AJ$4,'Raw Data'!$3:$3,0)-1))</f>
        <v>0</v>
      </c>
      <c r="AK44" s="107" t="n">
        <f aca="true">IF(ISBLANK(OFFSET('Raw Data'!$A$3,MATCH('Data above threshold'!$A44,'Raw Data'!$B$4:$B$185,0),MATCH('Data above threshold'!AK$4,'Raw Data'!$3:$3,0)-1)),"",OFFSET('Raw Data'!$A$3,MATCH('Data above threshold'!$A44,'Raw Data'!$B$4:$B$185,0),MATCH('Data above threshold'!AK$4,'Raw Data'!$3:$3,0)-1))</f>
        <v>0</v>
      </c>
      <c r="AL44" s="107" t="n">
        <f aca="true">IF(ISBLANK(OFFSET('Raw Data'!$A$3,MATCH('Data above threshold'!$A44,'Raw Data'!$B$4:$B$185,0),MATCH('Data above threshold'!AL$4,'Raw Data'!$3:$3,0)-1)),"",OFFSET('Raw Data'!$A$3,MATCH('Data above threshold'!$A44,'Raw Data'!$B$4:$B$185,0),MATCH('Data above threshold'!AL$4,'Raw Data'!$3:$3,0)-1))</f>
        <v>1</v>
      </c>
      <c r="AM44" s="107" t="n">
        <f aca="true">IF(ISBLANK(OFFSET('Raw Data'!$A$3,MATCH('Data above threshold'!$A44,'Raw Data'!$B$4:$B$185,0),MATCH('Data above threshold'!AM$4,'Raw Data'!$3:$3,0)-1)),"",OFFSET('Raw Data'!$A$3,MATCH('Data above threshold'!$A44,'Raw Data'!$B$4:$B$185,0),MATCH('Data above threshold'!AM$4,'Raw Data'!$3:$3,0)-1))</f>
        <v>1</v>
      </c>
      <c r="AN44" s="107" t="n">
        <f aca="true">IF(ISBLANK(OFFSET('Raw Data'!$A$3,MATCH('Data above threshold'!$A44,'Raw Data'!$B$4:$B$185,0),MATCH('Data above threshold'!AN$4,'Raw Data'!$3:$3,0)-1)),"",OFFSET('Raw Data'!$A$3,MATCH('Data above threshold'!$A44,'Raw Data'!$B$4:$B$185,0),MATCH('Data above threshold'!AN$4,'Raw Data'!$3:$3,0)-1))</f>
        <v>0</v>
      </c>
      <c r="AO44" s="107" t="n">
        <f aca="true">IF(ISBLANK(OFFSET('Raw Data'!$A$3,MATCH('Data above threshold'!$A44,'Raw Data'!$B$4:$B$185,0),MATCH('Data above threshold'!AO$4,'Raw Data'!$3:$3,0)-1)),"",OFFSET('Raw Data'!$A$3,MATCH('Data above threshold'!$A44,'Raw Data'!$B$4:$B$185,0),MATCH('Data above threshold'!AO$4,'Raw Data'!$3:$3,0)-1))</f>
        <v>1</v>
      </c>
      <c r="AP44" s="107" t="n">
        <f aca="true">IF(ISBLANK(OFFSET('Raw Data'!$A$3,MATCH('Data above threshold'!$A44,'Raw Data'!$B$4:$B$185,0),MATCH('Data above threshold'!AP$4,'Raw Data'!$3:$3,0)-1)),"",OFFSET('Raw Data'!$A$3,MATCH('Data above threshold'!$A44,'Raw Data'!$B$4:$B$185,0),MATCH('Data above threshold'!AP$4,'Raw Data'!$3:$3,0)-1))</f>
        <v>1</v>
      </c>
      <c r="AQ44" s="107" t="n">
        <f aca="true">IF(ISBLANK(OFFSET('Raw Data'!$A$3,MATCH('Data above threshold'!$A44,'Raw Data'!$B$4:$B$185,0),MATCH('Data above threshold'!AQ$4,'Raw Data'!$3:$3,0)-1)),"",OFFSET('Raw Data'!$A$3,MATCH('Data above threshold'!$A44,'Raw Data'!$B$4:$B$185,0),MATCH('Data above threshold'!AQ$4,'Raw Data'!$3:$3,0)-1))</f>
        <v>0</v>
      </c>
      <c r="AR44" s="107" t="n">
        <f aca="true">IF(ISBLANK(OFFSET('Raw Data'!$A$3,MATCH('Data above threshold'!$A44,'Raw Data'!$B$4:$B$185,0),MATCH('Data above threshold'!AR$4,'Raw Data'!$3:$3,0)-1)),"",OFFSET('Raw Data'!$A$3,MATCH('Data above threshold'!$A44,'Raw Data'!$B$4:$B$185,0),MATCH('Data above threshold'!AR$4,'Raw Data'!$3:$3,0)-1))</f>
        <v>0</v>
      </c>
      <c r="AS44" s="107" t="n">
        <f aca="true">IF(ISBLANK(OFFSET('Raw Data'!$A$3,MATCH('Data above threshold'!$A44,'Raw Data'!$B$4:$B$185,0),MATCH('Data above threshold'!AS$4,'Raw Data'!$3:$3,0)-1)),"",OFFSET('Raw Data'!$A$3,MATCH('Data above threshold'!$A44,'Raw Data'!$B$4:$B$185,0),MATCH('Data above threshold'!AS$4,'Raw Data'!$3:$3,0)-1))</f>
        <v>1</v>
      </c>
      <c r="AT44" s="107" t="n">
        <f aca="true">IF(ISBLANK(OFFSET('Raw Data'!$A$3,MATCH('Data above threshold'!$A44,'Raw Data'!$B$4:$B$185,0),MATCH('Data above threshold'!AT$4,'Raw Data'!$3:$3,0)-1)),"",OFFSET('Raw Data'!$A$3,MATCH('Data above threshold'!$A44,'Raw Data'!$B$4:$B$185,0),MATCH('Data above threshold'!AT$4,'Raw Data'!$3:$3,0)-1))</f>
        <v>0</v>
      </c>
      <c r="AU44" s="107" t="n">
        <f aca="true">IF(ISBLANK(OFFSET('Raw Data'!$A$3,MATCH('Data above threshold'!$A44,'Raw Data'!$B$4:$B$185,0),MATCH('Data above threshold'!AU$4,'Raw Data'!$3:$3,0)-1)),"",OFFSET('Raw Data'!$A$3,MATCH('Data above threshold'!$A44,'Raw Data'!$B$4:$B$185,0),MATCH('Data above threshold'!AU$4,'Raw Data'!$3:$3,0)-1))</f>
        <v>0</v>
      </c>
      <c r="AV44" s="107" t="n">
        <f aca="true">IF(ISBLANK(OFFSET('Raw Data'!$A$3,MATCH('Data above threshold'!$A44,'Raw Data'!$B$4:$B$185,0),MATCH('Data above threshold'!AV$4,'Raw Data'!$3:$3,0)-1)),"",OFFSET('Raw Data'!$A$3,MATCH('Data above threshold'!$A44,'Raw Data'!$B$4:$B$185,0),MATCH('Data above threshold'!AV$4,'Raw Data'!$3:$3,0)-1))</f>
        <v>0</v>
      </c>
      <c r="AW44" s="107" t="n">
        <f aca="true">IF(ISBLANK(OFFSET('Raw Data'!$A$3,MATCH('Data above threshold'!$A44,'Raw Data'!$B$4:$B$185,0),MATCH('Data above threshold'!AW$4,'Raw Data'!$3:$3,0)-1)),"",OFFSET('Raw Data'!$A$3,MATCH('Data above threshold'!$A44,'Raw Data'!$B$4:$B$185,0),MATCH('Data above threshold'!AW$4,'Raw Data'!$3:$3,0)-1))</f>
        <v>1</v>
      </c>
      <c r="AX44" s="107" t="n">
        <f aca="true">IF(ISBLANK(OFFSET('Raw Data'!$A$3,MATCH('Data above threshold'!$A44,'Raw Data'!$B$4:$B$185,0),MATCH('Data above threshold'!AX$4,'Raw Data'!$3:$3,0)-1)),"",OFFSET('Raw Data'!$A$3,MATCH('Data above threshold'!$A44,'Raw Data'!$B$4:$B$185,0),MATCH('Data above threshold'!AX$4,'Raw Data'!$3:$3,0)-1))</f>
        <v>0</v>
      </c>
      <c r="AY44" s="107" t="n">
        <f aca="true">IF(ISBLANK(OFFSET('Raw Data'!$A$3,MATCH('Data above threshold'!$A44,'Raw Data'!$B$4:$B$185,0),MATCH('Data above threshold'!AY$4,'Raw Data'!$3:$3,0)-1)),"",OFFSET('Raw Data'!$A$3,MATCH('Data above threshold'!$A44,'Raw Data'!$B$4:$B$185,0),MATCH('Data above threshold'!AY$4,'Raw Data'!$3:$3,0)-1))</f>
        <v>1</v>
      </c>
      <c r="AZ44" s="107" t="n">
        <f aca="true">IF(ISBLANK(OFFSET('Raw Data'!$A$3,MATCH('Data above threshold'!$A44,'Raw Data'!$B$4:$B$185,0),MATCH('Data above threshold'!AZ$4,'Raw Data'!$3:$3,0)-1)),"",OFFSET('Raw Data'!$A$3,MATCH('Data above threshold'!$A44,'Raw Data'!$B$4:$B$185,0),MATCH('Data above threshold'!AZ$4,'Raw Data'!$3:$3,0)-1))</f>
        <v>0</v>
      </c>
      <c r="BA44" s="107" t="n">
        <f aca="true">IF(ISBLANK(OFFSET('Raw Data'!$A$3,MATCH('Data above threshold'!$A44,'Raw Data'!$B$4:$B$185,0),MATCH('Data above threshold'!BA$4,'Raw Data'!$3:$3,0)-1)),"",OFFSET('Raw Data'!$A$3,MATCH('Data above threshold'!$A44,'Raw Data'!$B$4:$B$185,0),MATCH('Data above threshold'!BA$4,'Raw Data'!$3:$3,0)-1))</f>
        <v>1</v>
      </c>
      <c r="BB44" s="107" t="n">
        <f aca="true">IF(ISBLANK(OFFSET('Raw Data'!$A$3,MATCH('Data above threshold'!$A44,'Raw Data'!$B$4:$B$185,0),MATCH('Data above threshold'!BB$4,'Raw Data'!$3:$3,0)-1)),"",OFFSET('Raw Data'!$A$3,MATCH('Data above threshold'!$A44,'Raw Data'!$B$4:$B$185,0),MATCH('Data above threshold'!BB$4,'Raw Data'!$3:$3,0)-1))</f>
        <v>1</v>
      </c>
      <c r="BC44" s="107" t="n">
        <f aca="true">IF(ISBLANK(OFFSET('Raw Data'!$A$3,MATCH('Data above threshold'!$A44,'Raw Data'!$B$4:$B$185,0),MATCH('Data above threshold'!BC$4,'Raw Data'!$3:$3,0)-1)),"",OFFSET('Raw Data'!$A$3,MATCH('Data above threshold'!$A44,'Raw Data'!$B$4:$B$185,0),MATCH('Data above threshold'!BC$4,'Raw Data'!$3:$3,0)-1))</f>
        <v>1</v>
      </c>
      <c r="BD44" s="107" t="n">
        <f aca="true">IF(ISBLANK(OFFSET('Raw Data'!$A$3,MATCH('Data above threshold'!$A44,'Raw Data'!$B$4:$B$185,0),MATCH('Data above threshold'!BD$4,'Raw Data'!$3:$3,0)-1)),"",OFFSET('Raw Data'!$A$3,MATCH('Data above threshold'!$A44,'Raw Data'!$B$4:$B$185,0),MATCH('Data above threshold'!BD$4,'Raw Data'!$3:$3,0)-1))</f>
        <v>0</v>
      </c>
      <c r="BE44" s="107" t="n">
        <f aca="true">IF(ISBLANK(OFFSET('Raw Data'!$A$3,MATCH('Data above threshold'!$A44,'Raw Data'!$B$4:$B$185,0),MATCH('Data above threshold'!BE$4,'Raw Data'!$3:$3,0)-1)),"",OFFSET('Raw Data'!$A$3,MATCH('Data above threshold'!$A44,'Raw Data'!$B$4:$B$185,0),MATCH('Data above threshold'!BE$4,'Raw Data'!$3:$3,0)-1))</f>
        <v>1</v>
      </c>
      <c r="BF44" s="107" t="n">
        <f aca="true">IF(ISBLANK(OFFSET('Raw Data'!$A$3,MATCH('Data above threshold'!$A44,'Raw Data'!$B$4:$B$185,0),MATCH('Data above threshold'!BF$4,'Raw Data'!$3:$3,0)-1)),"",OFFSET('Raw Data'!$A$3,MATCH('Data above threshold'!$A44,'Raw Data'!$B$4:$B$185,0),MATCH('Data above threshold'!BF$4,'Raw Data'!$3:$3,0)-1))</f>
        <v>0</v>
      </c>
      <c r="BG44" s="107" t="n">
        <f aca="true">IF(ISBLANK(OFFSET('Raw Data'!$A$3,MATCH('Data above threshold'!$A44,'Raw Data'!$B$4:$B$185,0),MATCH('Data above threshold'!BG$4,'Raw Data'!$3:$3,0)-1)),"",OFFSET('Raw Data'!$A$3,MATCH('Data above threshold'!$A44,'Raw Data'!$B$4:$B$185,0),MATCH('Data above threshold'!BG$4,'Raw Data'!$3:$3,0)-1))</f>
        <v>1</v>
      </c>
      <c r="BH44" s="107" t="n">
        <f aca="true">IF(ISBLANK(OFFSET('Raw Data'!$A$3,MATCH('Data above threshold'!$A44,'Raw Data'!$B$4:$B$185,0),MATCH('Data above threshold'!BH$4,'Raw Data'!$3:$3,0)-1)),"",OFFSET('Raw Data'!$A$3,MATCH('Data above threshold'!$A44,'Raw Data'!$B$4:$B$185,0),MATCH('Data above threshold'!BH$4,'Raw Data'!$3:$3,0)-1))</f>
        <v>0</v>
      </c>
      <c r="BI44" s="107" t="n">
        <f aca="true">IF(ISBLANK(OFFSET('Raw Data'!$A$3,MATCH('Data above threshold'!$A44,'Raw Data'!$B$4:$B$185,0),MATCH('Data above threshold'!BI$4,'Raw Data'!$3:$3,0)-1)),"",OFFSET('Raw Data'!$A$3,MATCH('Data above threshold'!$A44,'Raw Data'!$B$4:$B$185,0),MATCH('Data above threshold'!BI$4,'Raw Data'!$3:$3,0)-1))</f>
        <v>0</v>
      </c>
      <c r="BJ44" s="107" t="n">
        <f aca="true">IF(ISBLANK(OFFSET('Raw Data'!$A$3,MATCH('Data above threshold'!$A44,'Raw Data'!$B$4:$B$185,0),MATCH('Data above threshold'!BJ$4,'Raw Data'!$3:$3,0)-1)),"",OFFSET('Raw Data'!$A$3,MATCH('Data above threshold'!$A44,'Raw Data'!$B$4:$B$185,0),MATCH('Data above threshold'!BJ$4,'Raw Data'!$3:$3,0)-1))</f>
        <v>0</v>
      </c>
      <c r="BK44" s="107" t="n">
        <f aca="true">IF(ISBLANK(OFFSET('Raw Data'!$A$3,MATCH('Data above threshold'!$A44,'Raw Data'!$B$4:$B$185,0),MATCH('Data above threshold'!BK$4,'Raw Data'!$3:$3,0)-1)),"",OFFSET('Raw Data'!$A$3,MATCH('Data above threshold'!$A44,'Raw Data'!$B$4:$B$185,0),MATCH('Data above threshold'!BK$4,'Raw Data'!$3:$3,0)-1))</f>
        <v>0</v>
      </c>
      <c r="BL44" s="107" t="n">
        <f aca="true">IF(ISBLANK(OFFSET('Raw Data'!$A$3,MATCH('Data above threshold'!$A44,'Raw Data'!$B$4:$B$185,0),MATCH('Data above threshold'!BL$4,'Raw Data'!$3:$3,0)-1)),"",OFFSET('Raw Data'!$A$3,MATCH('Data above threshold'!$A44,'Raw Data'!$B$4:$B$185,0),MATCH('Data above threshold'!BL$4,'Raw Data'!$3:$3,0)-1))</f>
        <v>0</v>
      </c>
      <c r="BM44" s="107" t="n">
        <f aca="true">IF(ISBLANK(OFFSET('Raw Data'!$A$3,MATCH('Data above threshold'!$A44,'Raw Data'!$B$4:$B$185,0),MATCH('Data above threshold'!BM$4,'Raw Data'!$3:$3,0)-1)),"",OFFSET('Raw Data'!$A$3,MATCH('Data above threshold'!$A44,'Raw Data'!$B$4:$B$185,0),MATCH('Data above threshold'!BM$4,'Raw Data'!$3:$3,0)-1))</f>
        <v>0</v>
      </c>
      <c r="BN44" s="107" t="n">
        <f aca="true">IF(ISBLANK(OFFSET('Raw Data'!$A$3,MATCH('Data above threshold'!$A44,'Raw Data'!$B$4:$B$185,0),MATCH('Data above threshold'!BN$4,'Raw Data'!$3:$3,0)-1)),"",OFFSET('Raw Data'!$A$3,MATCH('Data above threshold'!$A44,'Raw Data'!$B$4:$B$185,0),MATCH('Data above threshold'!BN$4,'Raw Data'!$3:$3,0)-1))</f>
        <v>1</v>
      </c>
      <c r="BO44" s="107" t="n">
        <f aca="true">IF(ISBLANK(OFFSET('Raw Data'!$A$3,MATCH('Data above threshold'!$A44,'Raw Data'!$B$4:$B$185,0),MATCH('Data above threshold'!BO$4,'Raw Data'!$3:$3,0)-1)),"",OFFSET('Raw Data'!$A$3,MATCH('Data above threshold'!$A44,'Raw Data'!$B$4:$B$185,0),MATCH('Data above threshold'!BO$4,'Raw Data'!$3:$3,0)-1))</f>
        <v>1</v>
      </c>
      <c r="BP44" s="107" t="n">
        <f aca="true">IF(ISBLANK(OFFSET('Raw Data'!$A$3,MATCH('Data above threshold'!$A44,'Raw Data'!$B$4:$B$185,0),MATCH('Data above threshold'!BP$4,'Raw Data'!$3:$3,0)-1)),"",OFFSET('Raw Data'!$A$3,MATCH('Data above threshold'!$A44,'Raw Data'!$B$4:$B$185,0),MATCH('Data above threshold'!BP$4,'Raw Data'!$3:$3,0)-1))</f>
        <v>1</v>
      </c>
      <c r="BQ44" s="107" t="n">
        <f aca="true">IF(ISBLANK(OFFSET('Raw Data'!$A$3,MATCH('Data above threshold'!$A44,'Raw Data'!$B$4:$B$185,0),MATCH('Data above threshold'!BQ$4,'Raw Data'!$3:$3,0)-1)),"",OFFSET('Raw Data'!$A$3,MATCH('Data above threshold'!$A44,'Raw Data'!$B$4:$B$185,0),MATCH('Data above threshold'!BQ$4,'Raw Data'!$3:$3,0)-1))</f>
        <v>1</v>
      </c>
      <c r="BR44" s="107" t="n">
        <f aca="true">IF(ISBLANK(OFFSET('Raw Data'!$A$3,MATCH('Data above threshold'!$A44,'Raw Data'!$B$4:$B$185,0),MATCH('Data above threshold'!BR$4,'Raw Data'!$3:$3,0)-1)),"",OFFSET('Raw Data'!$A$3,MATCH('Data above threshold'!$A44,'Raw Data'!$B$4:$B$185,0),MATCH('Data above threshold'!BR$4,'Raw Data'!$3:$3,0)-1))</f>
        <v>0</v>
      </c>
      <c r="BS44" s="107" t="n">
        <f aca="true">IF(ISBLANK(OFFSET('Raw Data'!$A$3,MATCH('Data above threshold'!$A44,'Raw Data'!$B$4:$B$185,0),MATCH('Data above threshold'!BS$4,'Raw Data'!$3:$3,0)-1)),"",OFFSET('Raw Data'!$A$3,MATCH('Data above threshold'!$A44,'Raw Data'!$B$4:$B$185,0),MATCH('Data above threshold'!BS$4,'Raw Data'!$3:$3,0)-1))</f>
        <v>1</v>
      </c>
      <c r="BT44" s="107" t="n">
        <f aca="true">IF(ISBLANK(OFFSET('Raw Data'!$A$3,MATCH('Data above threshold'!$A44,'Raw Data'!$B$4:$B$185,0),MATCH('Data above threshold'!BT$4,'Raw Data'!$3:$3,0)-1)),"",OFFSET('Raw Data'!$A$3,MATCH('Data above threshold'!$A44,'Raw Data'!$B$4:$B$185,0),MATCH('Data above threshold'!BT$4,'Raw Data'!$3:$3,0)-1))</f>
        <v>1</v>
      </c>
      <c r="BU44" s="107" t="n">
        <f aca="true">IF(ISBLANK(OFFSET('Raw Data'!$A$3,MATCH('Data above threshold'!$A44,'Raw Data'!$B$4:$B$185,0),MATCH('Data above threshold'!BU$4,'Raw Data'!$3:$3,0)-1)),"",OFFSET('Raw Data'!$A$3,MATCH('Data above threshold'!$A44,'Raw Data'!$B$4:$B$185,0),MATCH('Data above threshold'!BU$4,'Raw Data'!$3:$3,0)-1))</f>
        <v>1</v>
      </c>
      <c r="BV44" s="107" t="n">
        <f aca="true">IF(ISBLANK(OFFSET('Raw Data'!$A$3,MATCH('Data above threshold'!$A44,'Raw Data'!$B$4:$B$185,0),MATCH('Data above threshold'!BV$4,'Raw Data'!$3:$3,0)-1)),"",OFFSET('Raw Data'!$A$3,MATCH('Data above threshold'!$A44,'Raw Data'!$B$4:$B$185,0),MATCH('Data above threshold'!BV$4,'Raw Data'!$3:$3,0)-1))</f>
        <v>1</v>
      </c>
      <c r="BW44" s="107" t="n">
        <f aca="true">IF(ISBLANK(OFFSET('Raw Data'!$A$3,MATCH('Data above threshold'!$A44,'Raw Data'!$B$4:$B$185,0),MATCH('Data above threshold'!BW$4,'Raw Data'!$3:$3,0)-1)),"",OFFSET('Raw Data'!$A$3,MATCH('Data above threshold'!$A44,'Raw Data'!$B$4:$B$185,0),MATCH('Data above threshold'!BW$4,'Raw Data'!$3:$3,0)-1))</f>
        <v>1</v>
      </c>
      <c r="BX44" s="107" t="n">
        <f aca="true">IF(ISBLANK(OFFSET('Raw Data'!$A$3,MATCH('Data above threshold'!$A44,'Raw Data'!$B$4:$B$185,0),MATCH('Data above threshold'!BX$4,'Raw Data'!$3:$3,0)-1)),"",OFFSET('Raw Data'!$A$3,MATCH('Data above threshold'!$A44,'Raw Data'!$B$4:$B$185,0),MATCH('Data above threshold'!BX$4,'Raw Data'!$3:$3,0)-1))</f>
        <v>1</v>
      </c>
      <c r="BY44" s="107" t="n">
        <f aca="true">IF(ISBLANK(OFFSET('Raw Data'!$A$3,MATCH('Data above threshold'!$A44,'Raw Data'!$B$4:$B$185,0),MATCH('Data above threshold'!BY$4,'Raw Data'!$3:$3,0)-1)),"",OFFSET('Raw Data'!$A$3,MATCH('Data above threshold'!$A44,'Raw Data'!$B$4:$B$185,0),MATCH('Data above threshold'!BY$4,'Raw Data'!$3:$3,0)-1))</f>
        <v>0</v>
      </c>
      <c r="BZ44" s="107" t="n">
        <f aca="true">IF(ISBLANK(OFFSET('Raw Data'!$A$3,MATCH('Data above threshold'!$A44,'Raw Data'!$B$4:$B$185,0),MATCH('Data above threshold'!BZ$4,'Raw Data'!$3:$3,0)-1)),"",OFFSET('Raw Data'!$A$3,MATCH('Data above threshold'!$A44,'Raw Data'!$B$4:$B$185,0),MATCH('Data above threshold'!BZ$4,'Raw Data'!$3:$3,0)-1))</f>
        <v>0</v>
      </c>
      <c r="CA44" s="107" t="n">
        <f aca="true">IF(ISBLANK(OFFSET('Raw Data'!$A$3,MATCH('Data above threshold'!$A44,'Raw Data'!$B$4:$B$185,0),MATCH('Data above threshold'!CA$4,'Raw Data'!$3:$3,0)-1)),"",OFFSET('Raw Data'!$A$3,MATCH('Data above threshold'!$A44,'Raw Data'!$B$4:$B$185,0),MATCH('Data above threshold'!CA$4,'Raw Data'!$3:$3,0)-1))</f>
        <v>0</v>
      </c>
      <c r="CB44" s="107" t="n">
        <f aca="true">IF(ISBLANK(OFFSET('Raw Data'!$A$3,MATCH('Data above threshold'!$A44,'Raw Data'!$B$4:$B$185,0),MATCH('Data above threshold'!CB$4,'Raw Data'!$3:$3,0)-1)),"",OFFSET('Raw Data'!$A$3,MATCH('Data above threshold'!$A44,'Raw Data'!$B$4:$B$185,0),MATCH('Data above threshold'!CB$4,'Raw Data'!$3:$3,0)-1))</f>
        <v>0</v>
      </c>
      <c r="CC44" s="107" t="n">
        <f aca="true">IF(ISBLANK(OFFSET('Raw Data'!$A$3,MATCH('Data above threshold'!$A44,'Raw Data'!$B$4:$B$185,0),MATCH('Data above threshold'!CC$4,'Raw Data'!$3:$3,0)-1)),"",OFFSET('Raw Data'!$A$3,MATCH('Data above threshold'!$A44,'Raw Data'!$B$4:$B$185,0),MATCH('Data above threshold'!CC$4,'Raw Data'!$3:$3,0)-1))</f>
        <v>0</v>
      </c>
      <c r="CD44" s="107" t="n">
        <f aca="true">IF(ISBLANK(OFFSET('Raw Data'!$A$3,MATCH('Data above threshold'!$A44,'Raw Data'!$B$4:$B$185,0),MATCH('Data above threshold'!CD$4,'Raw Data'!$3:$3,0)-1)),"",OFFSET('Raw Data'!$A$3,MATCH('Data above threshold'!$A44,'Raw Data'!$B$4:$B$185,0),MATCH('Data above threshold'!CD$4,'Raw Data'!$3:$3,0)-1))</f>
        <v>0</v>
      </c>
      <c r="CE44" s="107" t="n">
        <f aca="true">IF(ISBLANK(OFFSET('Raw Data'!$A$3,MATCH('Data above threshold'!$A44,'Raw Data'!$B$4:$B$185,0),MATCH('Data above threshold'!CE$4,'Raw Data'!$3:$3,0)-1)),"",OFFSET('Raw Data'!$A$3,MATCH('Data above threshold'!$A44,'Raw Data'!$B$4:$B$185,0),MATCH('Data above threshold'!CE$4,'Raw Data'!$3:$3,0)-1))</f>
        <v>0</v>
      </c>
      <c r="CF44" s="107" t="n">
        <f aca="true">IF(ISBLANK(OFFSET('Raw Data'!$A$3,MATCH('Data above threshold'!$A44,'Raw Data'!$B$4:$B$185,0),MATCH('Data above threshold'!CF$4,'Raw Data'!$3:$3,0)-1)),"",OFFSET('Raw Data'!$A$3,MATCH('Data above threshold'!$A44,'Raw Data'!$B$4:$B$185,0),MATCH('Data above threshold'!CF$4,'Raw Data'!$3:$3,0)-1))</f>
        <v>1</v>
      </c>
      <c r="CG44" s="107" t="n">
        <f aca="true">IF(ISBLANK(OFFSET('Raw Data'!$A$3,MATCH('Data above threshold'!$A44,'Raw Data'!$B$4:$B$185,0),MATCH('Data above threshold'!CG$4,'Raw Data'!$3:$3,0)-1)),"",OFFSET('Raw Data'!$A$3,MATCH('Data above threshold'!$A44,'Raw Data'!$B$4:$B$185,0),MATCH('Data above threshold'!CG$4,'Raw Data'!$3:$3,0)-1))</f>
        <v>0</v>
      </c>
      <c r="CH44" s="107" t="n">
        <f aca="true">IF(ISBLANK(OFFSET('Raw Data'!$A$3,MATCH('Data above threshold'!$A44,'Raw Data'!$B$4:$B$185,0),MATCH('Data above threshold'!CH$4,'Raw Data'!$3:$3,0)-1)),"",OFFSET('Raw Data'!$A$3,MATCH('Data above threshold'!$A44,'Raw Data'!$B$4:$B$185,0),MATCH('Data above threshold'!CH$4,'Raw Data'!$3:$3,0)-1))</f>
        <v>1</v>
      </c>
      <c r="CI44" s="107" t="n">
        <f aca="true">IF(ISBLANK(OFFSET('Raw Data'!$A$3,MATCH('Data above threshold'!$A44,'Raw Data'!$B$4:$B$185,0),MATCH('Data above threshold'!CI$4,'Raw Data'!$3:$3,0)-1)),"",OFFSET('Raw Data'!$A$3,MATCH('Data above threshold'!$A44,'Raw Data'!$B$4:$B$185,0),MATCH('Data above threshold'!CI$4,'Raw Data'!$3:$3,0)-1))</f>
        <v>0</v>
      </c>
      <c r="CJ44" s="107" t="n">
        <f aca="true">IF(ISBLANK(OFFSET('Raw Data'!$A$3,MATCH('Data above threshold'!$A44,'Raw Data'!$B$4:$B$185,0),MATCH('Data above threshold'!CJ$4,'Raw Data'!$3:$3,0)-1)),"",OFFSET('Raw Data'!$A$3,MATCH('Data above threshold'!$A44,'Raw Data'!$B$4:$B$185,0),MATCH('Data above threshold'!CJ$4,'Raw Data'!$3:$3,0)-1))</f>
        <v>0</v>
      </c>
      <c r="CK44" s="107" t="n">
        <f aca="true">IF(ISBLANK(OFFSET('Raw Data'!$A$3,MATCH('Data above threshold'!$A44,'Raw Data'!$B$4:$B$185,0),MATCH('Data above threshold'!CK$4,'Raw Data'!$3:$3,0)-1)),"",OFFSET('Raw Data'!$A$3,MATCH('Data above threshold'!$A44,'Raw Data'!$B$4:$B$185,0),MATCH('Data above threshold'!CK$4,'Raw Data'!$3:$3,0)-1))</f>
        <v>0</v>
      </c>
      <c r="CL44" s="107" t="n">
        <f aca="true">IF(ISBLANK(OFFSET('Raw Data'!$A$3,MATCH('Data above threshold'!$A44,'Raw Data'!$B$4:$B$185,0),MATCH('Data above threshold'!CL$4,'Raw Data'!$3:$3,0)-1)),"",OFFSET('Raw Data'!$A$3,MATCH('Data above threshold'!$A44,'Raw Data'!$B$4:$B$185,0),MATCH('Data above threshold'!CL$4,'Raw Data'!$3:$3,0)-1))</f>
        <v>1</v>
      </c>
      <c r="CM44" s="107" t="n">
        <f aca="true">IF(ISBLANK(OFFSET('Raw Data'!$A$3,MATCH('Data above threshold'!$A44,'Raw Data'!$B$4:$B$185,0),MATCH('Data above threshold'!CM$4,'Raw Data'!$3:$3,0)-1)),"",OFFSET('Raw Data'!$A$3,MATCH('Data above threshold'!$A44,'Raw Data'!$B$4:$B$185,0),MATCH('Data above threshold'!CM$4,'Raw Data'!$3:$3,0)-1))</f>
        <v>0</v>
      </c>
      <c r="CN44" s="107" t="n">
        <f aca="true">IF(ISBLANK(OFFSET('Raw Data'!$A$3,MATCH('Data above threshold'!$A44,'Raw Data'!$B$4:$B$185,0),MATCH('Data above threshold'!CN$4,'Raw Data'!$3:$3,0)-1)),"",OFFSET('Raw Data'!$A$3,MATCH('Data above threshold'!$A44,'Raw Data'!$B$4:$B$185,0),MATCH('Data above threshold'!CN$4,'Raw Data'!$3:$3,0)-1))</f>
        <v>1</v>
      </c>
      <c r="CO44" s="107" t="n">
        <f aca="true">IF(ISBLANK(OFFSET('Raw Data'!$A$3,MATCH('Data above threshold'!$A44,'Raw Data'!$B$4:$B$185,0),MATCH('Data above threshold'!CO$4,'Raw Data'!$3:$3,0)-1)),"",OFFSET('Raw Data'!$A$3,MATCH('Data above threshold'!$A44,'Raw Data'!$B$4:$B$185,0),MATCH('Data above threshold'!CO$4,'Raw Data'!$3:$3,0)-1))</f>
        <v>1</v>
      </c>
      <c r="CP44" s="107" t="n">
        <f aca="true">IF(ISBLANK(OFFSET('Raw Data'!$A$3,MATCH('Data above threshold'!$A44,'Raw Data'!$B$4:$B$185,0),MATCH('Data above threshold'!CP$4,'Raw Data'!$3:$3,0)-1)),"",OFFSET('Raw Data'!$A$3,MATCH('Data above threshold'!$A44,'Raw Data'!$B$4:$B$185,0),MATCH('Data above threshold'!CP$4,'Raw Data'!$3:$3,0)-1))</f>
        <v>0</v>
      </c>
      <c r="CQ44" s="107" t="n">
        <f aca="true">IF(ISBLANK(OFFSET('Raw Data'!$A$3,MATCH('Data above threshold'!$A44,'Raw Data'!$B$4:$B$185,0),MATCH('Data above threshold'!CQ$4,'Raw Data'!$3:$3,0)-1)),"",OFFSET('Raw Data'!$A$3,MATCH('Data above threshold'!$A44,'Raw Data'!$B$4:$B$185,0),MATCH('Data above threshold'!CQ$4,'Raw Data'!$3:$3,0)-1))</f>
        <v>1</v>
      </c>
      <c r="CR44" s="107" t="n">
        <f aca="true">IF(ISBLANK(OFFSET('Raw Data'!$A$3,MATCH('Data above threshold'!$A44,'Raw Data'!$B$4:$B$185,0),MATCH('Data above threshold'!CR$4,'Raw Data'!$3:$3,0)-1)),"",OFFSET('Raw Data'!$A$3,MATCH('Data above threshold'!$A44,'Raw Data'!$B$4:$B$185,0),MATCH('Data above threshold'!CR$4,'Raw Data'!$3:$3,0)-1))</f>
        <v>0</v>
      </c>
    </row>
    <row r="45" s="103" customFormat="true" ht="15.5" hidden="false" customHeight="false" outlineLevel="0" collapsed="false">
      <c r="A45" s="107" t="n">
        <v>2132</v>
      </c>
      <c r="B45" s="107" t="n">
        <v>4</v>
      </c>
      <c r="C45" s="107" t="str">
        <f aca="true">IF(ISBLANK(OFFSET('Raw Data'!$A$3,MATCH('Data above threshold'!$A45,'Raw Data'!$B$4:$B$185,0),MATCH('Data above threshold'!C$4,'Raw Data'!$3:$3,0)-1)),"",OFFSET('Raw Data'!$A$3,MATCH('Data above threshold'!$A45,'Raw Data'!$B$4:$B$185,0),MATCH('Data above threshold'!C$4,'Raw Data'!$3:$3,0)-1))</f>
        <v/>
      </c>
      <c r="D45" s="107" t="str">
        <f aca="true">IF(ISBLANK(OFFSET('Raw Data'!$A$3,MATCH('Data above threshold'!$A45,'Raw Data'!$B$4:$B$185,0),MATCH('Data above threshold'!D$4,'Raw Data'!$3:$3,0)-1)),"",OFFSET('Raw Data'!$A$3,MATCH('Data above threshold'!$A45,'Raw Data'!$B$4:$B$185,0),MATCH('Data above threshold'!D$4,'Raw Data'!$3:$3,0)-1))</f>
        <v>Countries that have a designated consumer protection contact point</v>
      </c>
      <c r="E45" s="107" t="str">
        <f aca="true">IF(ISBLANK(OFFSET('Raw Data'!$A$3,MATCH('Data above threshold'!$A45,'Raw Data'!$B$4:$B$185,0),MATCH('Data above threshold'!E$4,'Raw Data'!$3:$3,0)-1)),"",OFFSET('Raw Data'!$A$3,MATCH('Data above threshold'!$A45,'Raw Data'!$B$4:$B$185,0),MATCH('Data above threshold'!E$4,'Raw Data'!$3:$3,0)-1))</f>
        <v/>
      </c>
      <c r="F45" s="107" t="str">
        <f aca="true">IF(ISBLANK(OFFSET('Raw Data'!$A$3,MATCH('Data above threshold'!$A45,'Raw Data'!$B$4:$B$185,0),MATCH('Data above threshold'!F$4,'Raw Data'!$3:$3,0)-1)),"",OFFSET('Raw Data'!$A$3,MATCH('Data above threshold'!$A45,'Raw Data'!$B$4:$B$185,0),MATCH('Data above threshold'!F$4,'Raw Data'!$3:$3,0)-1))</f>
        <v/>
      </c>
      <c r="G45" s="107" t="str">
        <f aca="true">IF(ISBLANK(OFFSET('Raw Data'!$A$3,MATCH('Data above threshold'!$A45,'Raw Data'!$B$4:$B$185,0),MATCH('Data above threshold'!G$4,'Raw Data'!$3:$3,0)-1)),"",OFFSET('Raw Data'!$A$3,MATCH('Data above threshold'!$A45,'Raw Data'!$B$4:$B$185,0),MATCH('Data above threshold'!G$4,'Raw Data'!$3:$3,0)-1))</f>
        <v/>
      </c>
      <c r="H45" s="107" t="str">
        <f aca="true">IF(ISBLANK(OFFSET('Raw Data'!$A$3,MATCH('Data above threshold'!$A45,'Raw Data'!$B$4:$B$185,0),MATCH('Data above threshold'!H$4,'Raw Data'!$3:$3,0)-1)),"",OFFSET('Raw Data'!$A$3,MATCH('Data above threshold'!$A45,'Raw Data'!$B$4:$B$185,0),MATCH('Data above threshold'!H$4,'Raw Data'!$3:$3,0)-1))</f>
        <v>UNCTAD</v>
      </c>
      <c r="I45" s="107" t="str">
        <f aca="true">IF(ISBLANK(OFFSET('Raw Data'!$A$3,MATCH('Data above threshold'!$A45,'Raw Data'!$B$4:$B$185,0),MATCH('Data above threshold'!I$4,'Raw Data'!$3:$3,0)-1)),"",OFFSET('Raw Data'!$A$3,MATCH('Data above threshold'!$A45,'Raw Data'!$B$4:$B$185,0),MATCH('Data above threshold'!I$4,'Raw Data'!$3:$3,0)-1))</f>
        <v/>
      </c>
      <c r="J45" s="107" t="str">
        <f aca="true">IF(ISBLANK(OFFSET('Raw Data'!$A$3,MATCH('Data above threshold'!$A45,'Raw Data'!$B$4:$B$185,0),MATCH('Data above threshold'!J$4,'Raw Data'!$3:$3,0)-1)),"",OFFSET('Raw Data'!$A$3,MATCH('Data above threshold'!$A45,'Raw Data'!$B$4:$B$185,0),MATCH('Data above threshold'!J$4,'Raw Data'!$3:$3,0)-1))</f>
        <v>2 = Yes; 1 = No; 0 = No Answer</v>
      </c>
      <c r="K45" s="107" t="str">
        <f aca="true">IF(ISBLANK(OFFSET('Raw Data'!$A$3,MATCH('Data above threshold'!$A45,'Raw Data'!$B$4:$B$185,0),MATCH('Data above threshold'!K$4,'Raw Data'!$3:$3,0)-1)),"",OFFSET('Raw Data'!$A$3,MATCH('Data above threshold'!$A45,'Raw Data'!$B$4:$B$185,0),MATCH('Data above threshold'!K$4,'Raw Data'!$3:$3,0)-1))</f>
        <v>Plus</v>
      </c>
      <c r="L45" s="107" t="str">
        <f aca="true">IF(ISBLANK(OFFSET('Raw Data'!$A$3,MATCH('Data above threshold'!$A45,'Raw Data'!$B$4:$B$185,0),MATCH('Data above threshold'!L$4,'Raw Data'!$3:$3,0)-1)),"",OFFSET('Raw Data'!$A$3,MATCH('Data above threshold'!$A45,'Raw Data'!$B$4:$B$185,0),MATCH('Data above threshold'!L$4,'Raw Data'!$3:$3,0)-1))</f>
        <v>https://unctadwcpm.org/map.html</v>
      </c>
      <c r="M45" s="105" t="n">
        <f aca="false" t="array" ref="M45:M45">IFERROR(SKEW(IF(ISNUMBER(Q45:CR45),Q45:CR45,"")),"")</f>
        <v>-0.41989459569648</v>
      </c>
      <c r="N45" s="107" t="n">
        <v>0</v>
      </c>
      <c r="O45" s="107" t="str">
        <f aca="true">IF(ISBLANK(OFFSET('Raw Data'!$A$3,MATCH('Data above threshold'!$A45,'Raw Data'!$B$4:$B$185,0),MATCH('Data above threshold'!O$4,'Raw Data'!$3:$3,0)-1)),"",OFFSET('Raw Data'!$A$3,MATCH('Data above threshold'!$A45,'Raw Data'!$B$4:$B$185,0),MATCH('Data above threshold'!O$4,'Raw Data'!$3:$3,0)-1))</f>
        <v/>
      </c>
      <c r="P45" s="106" t="n">
        <f aca="false" t="array" ref="P45:P45">IF(B45&lt;4,"",1-IFERROR(SUM(ISNUMBER(Q45:CR45)*(1-$Q$3:$CR$3))/COUNTIF($Q$3:$CR$3,0),0))</f>
        <v>0</v>
      </c>
      <c r="Q45" s="107" t="n">
        <f aca="true">IF(ISBLANK(OFFSET('Raw Data'!$A$3,MATCH('Data above threshold'!$A45,'Raw Data'!$B$4:$B$185,0),MATCH('Data above threshold'!Q$4,'Raw Data'!$3:$3,0)-1)),"",OFFSET('Raw Data'!$A$3,MATCH('Data above threshold'!$A45,'Raw Data'!$B$4:$B$185,0),MATCH('Data above threshold'!Q$4,'Raw Data'!$3:$3,0)-1))</f>
        <v>1</v>
      </c>
      <c r="R45" s="107" t="n">
        <f aca="true">IF(ISBLANK(OFFSET('Raw Data'!$A$3,MATCH('Data above threshold'!$A45,'Raw Data'!$B$4:$B$185,0),MATCH('Data above threshold'!R$4,'Raw Data'!$3:$3,0)-1)),"",OFFSET('Raw Data'!$A$3,MATCH('Data above threshold'!$A45,'Raw Data'!$B$4:$B$185,0),MATCH('Data above threshold'!R$4,'Raw Data'!$3:$3,0)-1))</f>
        <v>1</v>
      </c>
      <c r="S45" s="107" t="n">
        <f aca="true">IF(ISBLANK(OFFSET('Raw Data'!$A$3,MATCH('Data above threshold'!$A45,'Raw Data'!$B$4:$B$185,0),MATCH('Data above threshold'!S$4,'Raw Data'!$3:$3,0)-1)),"",OFFSET('Raw Data'!$A$3,MATCH('Data above threshold'!$A45,'Raw Data'!$B$4:$B$185,0),MATCH('Data above threshold'!S$4,'Raw Data'!$3:$3,0)-1))</f>
        <v>1</v>
      </c>
      <c r="T45" s="107" t="n">
        <f aca="true">IF(ISBLANK(OFFSET('Raw Data'!$A$3,MATCH('Data above threshold'!$A45,'Raw Data'!$B$4:$B$185,0),MATCH('Data above threshold'!T$4,'Raw Data'!$3:$3,0)-1)),"",OFFSET('Raw Data'!$A$3,MATCH('Data above threshold'!$A45,'Raw Data'!$B$4:$B$185,0),MATCH('Data above threshold'!T$4,'Raw Data'!$3:$3,0)-1))</f>
        <v>1</v>
      </c>
      <c r="U45" s="107" t="n">
        <f aca="true">IF(ISBLANK(OFFSET('Raw Data'!$A$3,MATCH('Data above threshold'!$A45,'Raw Data'!$B$4:$B$185,0),MATCH('Data above threshold'!U$4,'Raw Data'!$3:$3,0)-1)),"",OFFSET('Raw Data'!$A$3,MATCH('Data above threshold'!$A45,'Raw Data'!$B$4:$B$185,0),MATCH('Data above threshold'!U$4,'Raw Data'!$3:$3,0)-1))</f>
        <v>1</v>
      </c>
      <c r="V45" s="107" t="n">
        <f aca="true">IF(ISBLANK(OFFSET('Raw Data'!$A$3,MATCH('Data above threshold'!$A45,'Raw Data'!$B$4:$B$185,0),MATCH('Data above threshold'!V$4,'Raw Data'!$3:$3,0)-1)),"",OFFSET('Raw Data'!$A$3,MATCH('Data above threshold'!$A45,'Raw Data'!$B$4:$B$185,0),MATCH('Data above threshold'!V$4,'Raw Data'!$3:$3,0)-1))</f>
        <v>1</v>
      </c>
      <c r="W45" s="107" t="n">
        <f aca="true">IF(ISBLANK(OFFSET('Raw Data'!$A$3,MATCH('Data above threshold'!$A45,'Raw Data'!$B$4:$B$185,0),MATCH('Data above threshold'!W$4,'Raw Data'!$3:$3,0)-1)),"",OFFSET('Raw Data'!$A$3,MATCH('Data above threshold'!$A45,'Raw Data'!$B$4:$B$185,0),MATCH('Data above threshold'!W$4,'Raw Data'!$3:$3,0)-1))</f>
        <v>1</v>
      </c>
      <c r="X45" s="107" t="n">
        <f aca="true">IF(ISBLANK(OFFSET('Raw Data'!$A$3,MATCH('Data above threshold'!$A45,'Raw Data'!$B$4:$B$185,0),MATCH('Data above threshold'!X$4,'Raw Data'!$3:$3,0)-1)),"",OFFSET('Raw Data'!$A$3,MATCH('Data above threshold'!$A45,'Raw Data'!$B$4:$B$185,0),MATCH('Data above threshold'!X$4,'Raw Data'!$3:$3,0)-1))</f>
        <v>1</v>
      </c>
      <c r="Y45" s="107" t="n">
        <f aca="true">IF(ISBLANK(OFFSET('Raw Data'!$A$3,MATCH('Data above threshold'!$A45,'Raw Data'!$B$4:$B$185,0),MATCH('Data above threshold'!Y$4,'Raw Data'!$3:$3,0)-1)),"",OFFSET('Raw Data'!$A$3,MATCH('Data above threshold'!$A45,'Raw Data'!$B$4:$B$185,0),MATCH('Data above threshold'!Y$4,'Raw Data'!$3:$3,0)-1))</f>
        <v>2</v>
      </c>
      <c r="Z45" s="107" t="n">
        <f aca="true">IF(ISBLANK(OFFSET('Raw Data'!$A$3,MATCH('Data above threshold'!$A45,'Raw Data'!$B$4:$B$185,0),MATCH('Data above threshold'!Z$4,'Raw Data'!$3:$3,0)-1)),"",OFFSET('Raw Data'!$A$3,MATCH('Data above threshold'!$A45,'Raw Data'!$B$4:$B$185,0),MATCH('Data above threshold'!Z$4,'Raw Data'!$3:$3,0)-1))</f>
        <v>1</v>
      </c>
      <c r="AA45" s="107" t="n">
        <f aca="true">IF(ISBLANK(OFFSET('Raw Data'!$A$3,MATCH('Data above threshold'!$A45,'Raw Data'!$B$4:$B$185,0),MATCH('Data above threshold'!AA$4,'Raw Data'!$3:$3,0)-1)),"",OFFSET('Raw Data'!$A$3,MATCH('Data above threshold'!$A45,'Raw Data'!$B$4:$B$185,0),MATCH('Data above threshold'!AA$4,'Raw Data'!$3:$3,0)-1))</f>
        <v>1</v>
      </c>
      <c r="AB45" s="107" t="n">
        <f aca="true">IF(ISBLANK(OFFSET('Raw Data'!$A$3,MATCH('Data above threshold'!$A45,'Raw Data'!$B$4:$B$185,0),MATCH('Data above threshold'!AB$4,'Raw Data'!$3:$3,0)-1)),"",OFFSET('Raw Data'!$A$3,MATCH('Data above threshold'!$A45,'Raw Data'!$B$4:$B$185,0),MATCH('Data above threshold'!AB$4,'Raw Data'!$3:$3,0)-1))</f>
        <v>1</v>
      </c>
      <c r="AC45" s="107" t="n">
        <f aca="true">IF(ISBLANK(OFFSET('Raw Data'!$A$3,MATCH('Data above threshold'!$A45,'Raw Data'!$B$4:$B$185,0),MATCH('Data above threshold'!AC$4,'Raw Data'!$3:$3,0)-1)),"",OFFSET('Raw Data'!$A$3,MATCH('Data above threshold'!$A45,'Raw Data'!$B$4:$B$185,0),MATCH('Data above threshold'!AC$4,'Raw Data'!$3:$3,0)-1))</f>
        <v>1</v>
      </c>
      <c r="AD45" s="107" t="n">
        <f aca="true">IF(ISBLANK(OFFSET('Raw Data'!$A$3,MATCH('Data above threshold'!$A45,'Raw Data'!$B$4:$B$185,0),MATCH('Data above threshold'!AD$4,'Raw Data'!$3:$3,0)-1)),"",OFFSET('Raw Data'!$A$3,MATCH('Data above threshold'!$A45,'Raw Data'!$B$4:$B$185,0),MATCH('Data above threshold'!AD$4,'Raw Data'!$3:$3,0)-1))</f>
        <v>0</v>
      </c>
      <c r="AE45" s="107" t="n">
        <f aca="true">IF(ISBLANK(OFFSET('Raw Data'!$A$3,MATCH('Data above threshold'!$A45,'Raw Data'!$B$4:$B$185,0),MATCH('Data above threshold'!AE$4,'Raw Data'!$3:$3,0)-1)),"",OFFSET('Raw Data'!$A$3,MATCH('Data above threshold'!$A45,'Raw Data'!$B$4:$B$185,0),MATCH('Data above threshold'!AE$4,'Raw Data'!$3:$3,0)-1))</f>
        <v>1</v>
      </c>
      <c r="AF45" s="107" t="n">
        <f aca="true">IF(ISBLANK(OFFSET('Raw Data'!$A$3,MATCH('Data above threshold'!$A45,'Raw Data'!$B$4:$B$185,0),MATCH('Data above threshold'!AF$4,'Raw Data'!$3:$3,0)-1)),"",OFFSET('Raw Data'!$A$3,MATCH('Data above threshold'!$A45,'Raw Data'!$B$4:$B$185,0),MATCH('Data above threshold'!AF$4,'Raw Data'!$3:$3,0)-1))</f>
        <v>1</v>
      </c>
      <c r="AG45" s="107" t="n">
        <f aca="true">IF(ISBLANK(OFFSET('Raw Data'!$A$3,MATCH('Data above threshold'!$A45,'Raw Data'!$B$4:$B$185,0),MATCH('Data above threshold'!AG$4,'Raw Data'!$3:$3,0)-1)),"",OFFSET('Raw Data'!$A$3,MATCH('Data above threshold'!$A45,'Raw Data'!$B$4:$B$185,0),MATCH('Data above threshold'!AG$4,'Raw Data'!$3:$3,0)-1))</f>
        <v>1</v>
      </c>
      <c r="AH45" s="107" t="n">
        <f aca="true">IF(ISBLANK(OFFSET('Raw Data'!$A$3,MATCH('Data above threshold'!$A45,'Raw Data'!$B$4:$B$185,0),MATCH('Data above threshold'!AH$4,'Raw Data'!$3:$3,0)-1)),"",OFFSET('Raw Data'!$A$3,MATCH('Data above threshold'!$A45,'Raw Data'!$B$4:$B$185,0),MATCH('Data above threshold'!AH$4,'Raw Data'!$3:$3,0)-1))</f>
        <v>1</v>
      </c>
      <c r="AI45" s="107" t="n">
        <f aca="true">IF(ISBLANK(OFFSET('Raw Data'!$A$3,MATCH('Data above threshold'!$A45,'Raw Data'!$B$4:$B$185,0),MATCH('Data above threshold'!AI$4,'Raw Data'!$3:$3,0)-1)),"",OFFSET('Raw Data'!$A$3,MATCH('Data above threshold'!$A45,'Raw Data'!$B$4:$B$185,0),MATCH('Data above threshold'!AI$4,'Raw Data'!$3:$3,0)-1))</f>
        <v>1</v>
      </c>
      <c r="AJ45" s="107" t="n">
        <f aca="true">IF(ISBLANK(OFFSET('Raw Data'!$A$3,MATCH('Data above threshold'!$A45,'Raw Data'!$B$4:$B$185,0),MATCH('Data above threshold'!AJ$4,'Raw Data'!$3:$3,0)-1)),"",OFFSET('Raw Data'!$A$3,MATCH('Data above threshold'!$A45,'Raw Data'!$B$4:$B$185,0),MATCH('Data above threshold'!AJ$4,'Raw Data'!$3:$3,0)-1))</f>
        <v>1</v>
      </c>
      <c r="AK45" s="107" t="n">
        <f aca="true">IF(ISBLANK(OFFSET('Raw Data'!$A$3,MATCH('Data above threshold'!$A45,'Raw Data'!$B$4:$B$185,0),MATCH('Data above threshold'!AK$4,'Raw Data'!$3:$3,0)-1)),"",OFFSET('Raw Data'!$A$3,MATCH('Data above threshold'!$A45,'Raw Data'!$B$4:$B$185,0),MATCH('Data above threshold'!AK$4,'Raw Data'!$3:$3,0)-1))</f>
        <v>1</v>
      </c>
      <c r="AL45" s="107" t="n">
        <f aca="true">IF(ISBLANK(OFFSET('Raw Data'!$A$3,MATCH('Data above threshold'!$A45,'Raw Data'!$B$4:$B$185,0),MATCH('Data above threshold'!AL$4,'Raw Data'!$3:$3,0)-1)),"",OFFSET('Raw Data'!$A$3,MATCH('Data above threshold'!$A45,'Raw Data'!$B$4:$B$185,0),MATCH('Data above threshold'!AL$4,'Raw Data'!$3:$3,0)-1))</f>
        <v>1</v>
      </c>
      <c r="AM45" s="107" t="n">
        <f aca="true">IF(ISBLANK(OFFSET('Raw Data'!$A$3,MATCH('Data above threshold'!$A45,'Raw Data'!$B$4:$B$185,0),MATCH('Data above threshold'!AM$4,'Raw Data'!$3:$3,0)-1)),"",OFFSET('Raw Data'!$A$3,MATCH('Data above threshold'!$A45,'Raw Data'!$B$4:$B$185,0),MATCH('Data above threshold'!AM$4,'Raw Data'!$3:$3,0)-1))</f>
        <v>2</v>
      </c>
      <c r="AN45" s="107" t="n">
        <f aca="true">IF(ISBLANK(OFFSET('Raw Data'!$A$3,MATCH('Data above threshold'!$A45,'Raw Data'!$B$4:$B$185,0),MATCH('Data above threshold'!AN$4,'Raw Data'!$3:$3,0)-1)),"",OFFSET('Raw Data'!$A$3,MATCH('Data above threshold'!$A45,'Raw Data'!$B$4:$B$185,0),MATCH('Data above threshold'!AN$4,'Raw Data'!$3:$3,0)-1))</f>
        <v>1</v>
      </c>
      <c r="AO45" s="107" t="n">
        <f aca="true">IF(ISBLANK(OFFSET('Raw Data'!$A$3,MATCH('Data above threshold'!$A45,'Raw Data'!$B$4:$B$185,0),MATCH('Data above threshold'!AO$4,'Raw Data'!$3:$3,0)-1)),"",OFFSET('Raw Data'!$A$3,MATCH('Data above threshold'!$A45,'Raw Data'!$B$4:$B$185,0),MATCH('Data above threshold'!AO$4,'Raw Data'!$3:$3,0)-1))</f>
        <v>2</v>
      </c>
      <c r="AP45" s="107" t="n">
        <f aca="true">IF(ISBLANK(OFFSET('Raw Data'!$A$3,MATCH('Data above threshold'!$A45,'Raw Data'!$B$4:$B$185,0),MATCH('Data above threshold'!AP$4,'Raw Data'!$3:$3,0)-1)),"",OFFSET('Raw Data'!$A$3,MATCH('Data above threshold'!$A45,'Raw Data'!$B$4:$B$185,0),MATCH('Data above threshold'!AP$4,'Raw Data'!$3:$3,0)-1))</f>
        <v>2</v>
      </c>
      <c r="AQ45" s="107" t="n">
        <f aca="true">IF(ISBLANK(OFFSET('Raw Data'!$A$3,MATCH('Data above threshold'!$A45,'Raw Data'!$B$4:$B$185,0),MATCH('Data above threshold'!AQ$4,'Raw Data'!$3:$3,0)-1)),"",OFFSET('Raw Data'!$A$3,MATCH('Data above threshold'!$A45,'Raw Data'!$B$4:$B$185,0),MATCH('Data above threshold'!AQ$4,'Raw Data'!$3:$3,0)-1))</f>
        <v>1</v>
      </c>
      <c r="AR45" s="107" t="n">
        <f aca="true">IF(ISBLANK(OFFSET('Raw Data'!$A$3,MATCH('Data above threshold'!$A45,'Raw Data'!$B$4:$B$185,0),MATCH('Data above threshold'!AR$4,'Raw Data'!$3:$3,0)-1)),"",OFFSET('Raw Data'!$A$3,MATCH('Data above threshold'!$A45,'Raw Data'!$B$4:$B$185,0),MATCH('Data above threshold'!AR$4,'Raw Data'!$3:$3,0)-1))</f>
        <v>1</v>
      </c>
      <c r="AS45" s="107" t="n">
        <f aca="true">IF(ISBLANK(OFFSET('Raw Data'!$A$3,MATCH('Data above threshold'!$A45,'Raw Data'!$B$4:$B$185,0),MATCH('Data above threshold'!AS$4,'Raw Data'!$3:$3,0)-1)),"",OFFSET('Raw Data'!$A$3,MATCH('Data above threshold'!$A45,'Raw Data'!$B$4:$B$185,0),MATCH('Data above threshold'!AS$4,'Raw Data'!$3:$3,0)-1))</f>
        <v>2</v>
      </c>
      <c r="AT45" s="107" t="n">
        <f aca="true">IF(ISBLANK(OFFSET('Raw Data'!$A$3,MATCH('Data above threshold'!$A45,'Raw Data'!$B$4:$B$185,0),MATCH('Data above threshold'!AT$4,'Raw Data'!$3:$3,0)-1)),"",OFFSET('Raw Data'!$A$3,MATCH('Data above threshold'!$A45,'Raw Data'!$B$4:$B$185,0),MATCH('Data above threshold'!AT$4,'Raw Data'!$3:$3,0)-1))</f>
        <v>2</v>
      </c>
      <c r="AU45" s="107" t="n">
        <f aca="true">IF(ISBLANK(OFFSET('Raw Data'!$A$3,MATCH('Data above threshold'!$A45,'Raw Data'!$B$4:$B$185,0),MATCH('Data above threshold'!AU$4,'Raw Data'!$3:$3,0)-1)),"",OFFSET('Raw Data'!$A$3,MATCH('Data above threshold'!$A45,'Raw Data'!$B$4:$B$185,0),MATCH('Data above threshold'!AU$4,'Raw Data'!$3:$3,0)-1))</f>
        <v>2</v>
      </c>
      <c r="AV45" s="107" t="n">
        <f aca="true">IF(ISBLANK(OFFSET('Raw Data'!$A$3,MATCH('Data above threshold'!$A45,'Raw Data'!$B$4:$B$185,0),MATCH('Data above threshold'!AV$4,'Raw Data'!$3:$3,0)-1)),"",OFFSET('Raw Data'!$A$3,MATCH('Data above threshold'!$A45,'Raw Data'!$B$4:$B$185,0),MATCH('Data above threshold'!AV$4,'Raw Data'!$3:$3,0)-1))</f>
        <v>2</v>
      </c>
      <c r="AW45" s="107" t="n">
        <f aca="true">IF(ISBLANK(OFFSET('Raw Data'!$A$3,MATCH('Data above threshold'!$A45,'Raw Data'!$B$4:$B$185,0),MATCH('Data above threshold'!AW$4,'Raw Data'!$3:$3,0)-1)),"",OFFSET('Raw Data'!$A$3,MATCH('Data above threshold'!$A45,'Raw Data'!$B$4:$B$185,0),MATCH('Data above threshold'!AW$4,'Raw Data'!$3:$3,0)-1))</f>
        <v>2</v>
      </c>
      <c r="AX45" s="107" t="n">
        <f aca="true">IF(ISBLANK(OFFSET('Raw Data'!$A$3,MATCH('Data above threshold'!$A45,'Raw Data'!$B$4:$B$185,0),MATCH('Data above threshold'!AX$4,'Raw Data'!$3:$3,0)-1)),"",OFFSET('Raw Data'!$A$3,MATCH('Data above threshold'!$A45,'Raw Data'!$B$4:$B$185,0),MATCH('Data above threshold'!AX$4,'Raw Data'!$3:$3,0)-1))</f>
        <v>2</v>
      </c>
      <c r="AY45" s="107" t="n">
        <f aca="true">IF(ISBLANK(OFFSET('Raw Data'!$A$3,MATCH('Data above threshold'!$A45,'Raw Data'!$B$4:$B$185,0),MATCH('Data above threshold'!AY$4,'Raw Data'!$3:$3,0)-1)),"",OFFSET('Raw Data'!$A$3,MATCH('Data above threshold'!$A45,'Raw Data'!$B$4:$B$185,0),MATCH('Data above threshold'!AY$4,'Raw Data'!$3:$3,0)-1))</f>
        <v>2</v>
      </c>
      <c r="AZ45" s="107" t="n">
        <f aca="true">IF(ISBLANK(OFFSET('Raw Data'!$A$3,MATCH('Data above threshold'!$A45,'Raw Data'!$B$4:$B$185,0),MATCH('Data above threshold'!AZ$4,'Raw Data'!$3:$3,0)-1)),"",OFFSET('Raw Data'!$A$3,MATCH('Data above threshold'!$A45,'Raw Data'!$B$4:$B$185,0),MATCH('Data above threshold'!AZ$4,'Raw Data'!$3:$3,0)-1))</f>
        <v>1</v>
      </c>
      <c r="BA45" s="107" t="n">
        <f aca="true">IF(ISBLANK(OFFSET('Raw Data'!$A$3,MATCH('Data above threshold'!$A45,'Raw Data'!$B$4:$B$185,0),MATCH('Data above threshold'!BA$4,'Raw Data'!$3:$3,0)-1)),"",OFFSET('Raw Data'!$A$3,MATCH('Data above threshold'!$A45,'Raw Data'!$B$4:$B$185,0),MATCH('Data above threshold'!BA$4,'Raw Data'!$3:$3,0)-1))</f>
        <v>2</v>
      </c>
      <c r="BB45" s="107" t="n">
        <f aca="true">IF(ISBLANK(OFFSET('Raw Data'!$A$3,MATCH('Data above threshold'!$A45,'Raw Data'!$B$4:$B$185,0),MATCH('Data above threshold'!BB$4,'Raw Data'!$3:$3,0)-1)),"",OFFSET('Raw Data'!$A$3,MATCH('Data above threshold'!$A45,'Raw Data'!$B$4:$B$185,0),MATCH('Data above threshold'!BB$4,'Raw Data'!$3:$3,0)-1))</f>
        <v>2</v>
      </c>
      <c r="BC45" s="107" t="n">
        <f aca="true">IF(ISBLANK(OFFSET('Raw Data'!$A$3,MATCH('Data above threshold'!$A45,'Raw Data'!$B$4:$B$185,0),MATCH('Data above threshold'!BC$4,'Raw Data'!$3:$3,0)-1)),"",OFFSET('Raw Data'!$A$3,MATCH('Data above threshold'!$A45,'Raw Data'!$B$4:$B$185,0),MATCH('Data above threshold'!BC$4,'Raw Data'!$3:$3,0)-1))</f>
        <v>2</v>
      </c>
      <c r="BD45" s="107" t="n">
        <f aca="true">IF(ISBLANK(OFFSET('Raw Data'!$A$3,MATCH('Data above threshold'!$A45,'Raw Data'!$B$4:$B$185,0),MATCH('Data above threshold'!BD$4,'Raw Data'!$3:$3,0)-1)),"",OFFSET('Raw Data'!$A$3,MATCH('Data above threshold'!$A45,'Raw Data'!$B$4:$B$185,0),MATCH('Data above threshold'!BD$4,'Raw Data'!$3:$3,0)-1))</f>
        <v>2</v>
      </c>
      <c r="BE45" s="107" t="n">
        <f aca="true">IF(ISBLANK(OFFSET('Raw Data'!$A$3,MATCH('Data above threshold'!$A45,'Raw Data'!$B$4:$B$185,0),MATCH('Data above threshold'!BE$4,'Raw Data'!$3:$3,0)-1)),"",OFFSET('Raw Data'!$A$3,MATCH('Data above threshold'!$A45,'Raw Data'!$B$4:$B$185,0),MATCH('Data above threshold'!BE$4,'Raw Data'!$3:$3,0)-1))</f>
        <v>2</v>
      </c>
      <c r="BF45" s="107" t="n">
        <f aca="true">IF(ISBLANK(OFFSET('Raw Data'!$A$3,MATCH('Data above threshold'!$A45,'Raw Data'!$B$4:$B$185,0),MATCH('Data above threshold'!BF$4,'Raw Data'!$3:$3,0)-1)),"",OFFSET('Raw Data'!$A$3,MATCH('Data above threshold'!$A45,'Raw Data'!$B$4:$B$185,0),MATCH('Data above threshold'!BF$4,'Raw Data'!$3:$3,0)-1))</f>
        <v>1</v>
      </c>
      <c r="BG45" s="107" t="n">
        <f aca="true">IF(ISBLANK(OFFSET('Raw Data'!$A$3,MATCH('Data above threshold'!$A45,'Raw Data'!$B$4:$B$185,0),MATCH('Data above threshold'!BG$4,'Raw Data'!$3:$3,0)-1)),"",OFFSET('Raw Data'!$A$3,MATCH('Data above threshold'!$A45,'Raw Data'!$B$4:$B$185,0),MATCH('Data above threshold'!BG$4,'Raw Data'!$3:$3,0)-1))</f>
        <v>2</v>
      </c>
      <c r="BH45" s="107" t="n">
        <f aca="true">IF(ISBLANK(OFFSET('Raw Data'!$A$3,MATCH('Data above threshold'!$A45,'Raw Data'!$B$4:$B$185,0),MATCH('Data above threshold'!BH$4,'Raw Data'!$3:$3,0)-1)),"",OFFSET('Raw Data'!$A$3,MATCH('Data above threshold'!$A45,'Raw Data'!$B$4:$B$185,0),MATCH('Data above threshold'!BH$4,'Raw Data'!$3:$3,0)-1))</f>
        <v>2</v>
      </c>
      <c r="BI45" s="107" t="n">
        <f aca="true">IF(ISBLANK(OFFSET('Raw Data'!$A$3,MATCH('Data above threshold'!$A45,'Raw Data'!$B$4:$B$185,0),MATCH('Data above threshold'!BI$4,'Raw Data'!$3:$3,0)-1)),"",OFFSET('Raw Data'!$A$3,MATCH('Data above threshold'!$A45,'Raw Data'!$B$4:$B$185,0),MATCH('Data above threshold'!BI$4,'Raw Data'!$3:$3,0)-1))</f>
        <v>2</v>
      </c>
      <c r="BJ45" s="107" t="n">
        <f aca="true">IF(ISBLANK(OFFSET('Raw Data'!$A$3,MATCH('Data above threshold'!$A45,'Raw Data'!$B$4:$B$185,0),MATCH('Data above threshold'!BJ$4,'Raw Data'!$3:$3,0)-1)),"",OFFSET('Raw Data'!$A$3,MATCH('Data above threshold'!$A45,'Raw Data'!$B$4:$B$185,0),MATCH('Data above threshold'!BJ$4,'Raw Data'!$3:$3,0)-1))</f>
        <v>2</v>
      </c>
      <c r="BK45" s="107" t="n">
        <f aca="true">IF(ISBLANK(OFFSET('Raw Data'!$A$3,MATCH('Data above threshold'!$A45,'Raw Data'!$B$4:$B$185,0),MATCH('Data above threshold'!BK$4,'Raw Data'!$3:$3,0)-1)),"",OFFSET('Raw Data'!$A$3,MATCH('Data above threshold'!$A45,'Raw Data'!$B$4:$B$185,0),MATCH('Data above threshold'!BK$4,'Raw Data'!$3:$3,0)-1))</f>
        <v>1</v>
      </c>
      <c r="BL45" s="107" t="n">
        <f aca="true">IF(ISBLANK(OFFSET('Raw Data'!$A$3,MATCH('Data above threshold'!$A45,'Raw Data'!$B$4:$B$185,0),MATCH('Data above threshold'!BL$4,'Raw Data'!$3:$3,0)-1)),"",OFFSET('Raw Data'!$A$3,MATCH('Data above threshold'!$A45,'Raw Data'!$B$4:$B$185,0),MATCH('Data above threshold'!BL$4,'Raw Data'!$3:$3,0)-1))</f>
        <v>2</v>
      </c>
      <c r="BM45" s="107" t="n">
        <f aca="true">IF(ISBLANK(OFFSET('Raw Data'!$A$3,MATCH('Data above threshold'!$A45,'Raw Data'!$B$4:$B$185,0),MATCH('Data above threshold'!BM$4,'Raw Data'!$3:$3,0)-1)),"",OFFSET('Raw Data'!$A$3,MATCH('Data above threshold'!$A45,'Raw Data'!$B$4:$B$185,0),MATCH('Data above threshold'!BM$4,'Raw Data'!$3:$3,0)-1))</f>
        <v>2</v>
      </c>
      <c r="BN45" s="107" t="n">
        <f aca="true">IF(ISBLANK(OFFSET('Raw Data'!$A$3,MATCH('Data above threshold'!$A45,'Raw Data'!$B$4:$B$185,0),MATCH('Data above threshold'!BN$4,'Raw Data'!$3:$3,0)-1)),"",OFFSET('Raw Data'!$A$3,MATCH('Data above threshold'!$A45,'Raw Data'!$B$4:$B$185,0),MATCH('Data above threshold'!BN$4,'Raw Data'!$3:$3,0)-1))</f>
        <v>2</v>
      </c>
      <c r="BO45" s="107" t="n">
        <f aca="true">IF(ISBLANK(OFFSET('Raw Data'!$A$3,MATCH('Data above threshold'!$A45,'Raw Data'!$B$4:$B$185,0),MATCH('Data above threshold'!BO$4,'Raw Data'!$3:$3,0)-1)),"",OFFSET('Raw Data'!$A$3,MATCH('Data above threshold'!$A45,'Raw Data'!$B$4:$B$185,0),MATCH('Data above threshold'!BO$4,'Raw Data'!$3:$3,0)-1))</f>
        <v>2</v>
      </c>
      <c r="BP45" s="107" t="n">
        <f aca="true">IF(ISBLANK(OFFSET('Raw Data'!$A$3,MATCH('Data above threshold'!$A45,'Raw Data'!$B$4:$B$185,0),MATCH('Data above threshold'!BP$4,'Raw Data'!$3:$3,0)-1)),"",OFFSET('Raw Data'!$A$3,MATCH('Data above threshold'!$A45,'Raw Data'!$B$4:$B$185,0),MATCH('Data above threshold'!BP$4,'Raw Data'!$3:$3,0)-1))</f>
        <v>1</v>
      </c>
      <c r="BQ45" s="107" t="n">
        <f aca="true">IF(ISBLANK(OFFSET('Raw Data'!$A$3,MATCH('Data above threshold'!$A45,'Raw Data'!$B$4:$B$185,0),MATCH('Data above threshold'!BQ$4,'Raw Data'!$3:$3,0)-1)),"",OFFSET('Raw Data'!$A$3,MATCH('Data above threshold'!$A45,'Raw Data'!$B$4:$B$185,0),MATCH('Data above threshold'!BQ$4,'Raw Data'!$3:$3,0)-1))</f>
        <v>2</v>
      </c>
      <c r="BR45" s="107" t="n">
        <f aca="true">IF(ISBLANK(OFFSET('Raw Data'!$A$3,MATCH('Data above threshold'!$A45,'Raw Data'!$B$4:$B$185,0),MATCH('Data above threshold'!BR$4,'Raw Data'!$3:$3,0)-1)),"",OFFSET('Raw Data'!$A$3,MATCH('Data above threshold'!$A45,'Raw Data'!$B$4:$B$185,0),MATCH('Data above threshold'!BR$4,'Raw Data'!$3:$3,0)-1))</f>
        <v>2</v>
      </c>
      <c r="BS45" s="107" t="n">
        <f aca="true">IF(ISBLANK(OFFSET('Raw Data'!$A$3,MATCH('Data above threshold'!$A45,'Raw Data'!$B$4:$B$185,0),MATCH('Data above threshold'!BS$4,'Raw Data'!$3:$3,0)-1)),"",OFFSET('Raw Data'!$A$3,MATCH('Data above threshold'!$A45,'Raw Data'!$B$4:$B$185,0),MATCH('Data above threshold'!BS$4,'Raw Data'!$3:$3,0)-1))</f>
        <v>2</v>
      </c>
      <c r="BT45" s="107" t="n">
        <f aca="true">IF(ISBLANK(OFFSET('Raw Data'!$A$3,MATCH('Data above threshold'!$A45,'Raw Data'!$B$4:$B$185,0),MATCH('Data above threshold'!BT$4,'Raw Data'!$3:$3,0)-1)),"",OFFSET('Raw Data'!$A$3,MATCH('Data above threshold'!$A45,'Raw Data'!$B$4:$B$185,0),MATCH('Data above threshold'!BT$4,'Raw Data'!$3:$3,0)-1))</f>
        <v>2</v>
      </c>
      <c r="BU45" s="107" t="n">
        <f aca="true">IF(ISBLANK(OFFSET('Raw Data'!$A$3,MATCH('Data above threshold'!$A45,'Raw Data'!$B$4:$B$185,0),MATCH('Data above threshold'!BU$4,'Raw Data'!$3:$3,0)-1)),"",OFFSET('Raw Data'!$A$3,MATCH('Data above threshold'!$A45,'Raw Data'!$B$4:$B$185,0),MATCH('Data above threshold'!BU$4,'Raw Data'!$3:$3,0)-1))</f>
        <v>2</v>
      </c>
      <c r="BV45" s="107" t="n">
        <f aca="true">IF(ISBLANK(OFFSET('Raw Data'!$A$3,MATCH('Data above threshold'!$A45,'Raw Data'!$B$4:$B$185,0),MATCH('Data above threshold'!BV$4,'Raw Data'!$3:$3,0)-1)),"",OFFSET('Raw Data'!$A$3,MATCH('Data above threshold'!$A45,'Raw Data'!$B$4:$B$185,0),MATCH('Data above threshold'!BV$4,'Raw Data'!$3:$3,0)-1))</f>
        <v>1</v>
      </c>
      <c r="BW45" s="107" t="n">
        <f aca="true">IF(ISBLANK(OFFSET('Raw Data'!$A$3,MATCH('Data above threshold'!$A45,'Raw Data'!$B$4:$B$185,0),MATCH('Data above threshold'!BW$4,'Raw Data'!$3:$3,0)-1)),"",OFFSET('Raw Data'!$A$3,MATCH('Data above threshold'!$A45,'Raw Data'!$B$4:$B$185,0),MATCH('Data above threshold'!BW$4,'Raw Data'!$3:$3,0)-1))</f>
        <v>2</v>
      </c>
      <c r="BX45" s="107" t="n">
        <f aca="true">IF(ISBLANK(OFFSET('Raw Data'!$A$3,MATCH('Data above threshold'!$A45,'Raw Data'!$B$4:$B$185,0),MATCH('Data above threshold'!BX$4,'Raw Data'!$3:$3,0)-1)),"",OFFSET('Raw Data'!$A$3,MATCH('Data above threshold'!$A45,'Raw Data'!$B$4:$B$185,0),MATCH('Data above threshold'!BX$4,'Raw Data'!$3:$3,0)-1))</f>
        <v>2</v>
      </c>
      <c r="BY45" s="107" t="n">
        <f aca="true">IF(ISBLANK(OFFSET('Raw Data'!$A$3,MATCH('Data above threshold'!$A45,'Raw Data'!$B$4:$B$185,0),MATCH('Data above threshold'!BY$4,'Raw Data'!$3:$3,0)-1)),"",OFFSET('Raw Data'!$A$3,MATCH('Data above threshold'!$A45,'Raw Data'!$B$4:$B$185,0),MATCH('Data above threshold'!BY$4,'Raw Data'!$3:$3,0)-1))</f>
        <v>2</v>
      </c>
      <c r="BZ45" s="107" t="n">
        <f aca="true">IF(ISBLANK(OFFSET('Raw Data'!$A$3,MATCH('Data above threshold'!$A45,'Raw Data'!$B$4:$B$185,0),MATCH('Data above threshold'!BZ$4,'Raw Data'!$3:$3,0)-1)),"",OFFSET('Raw Data'!$A$3,MATCH('Data above threshold'!$A45,'Raw Data'!$B$4:$B$185,0),MATCH('Data above threshold'!BZ$4,'Raw Data'!$3:$3,0)-1))</f>
        <v>2</v>
      </c>
      <c r="CA45" s="107" t="n">
        <f aca="true">IF(ISBLANK(OFFSET('Raw Data'!$A$3,MATCH('Data above threshold'!$A45,'Raw Data'!$B$4:$B$185,0),MATCH('Data above threshold'!CA$4,'Raw Data'!$3:$3,0)-1)),"",OFFSET('Raw Data'!$A$3,MATCH('Data above threshold'!$A45,'Raw Data'!$B$4:$B$185,0),MATCH('Data above threshold'!CA$4,'Raw Data'!$3:$3,0)-1))</f>
        <v>1</v>
      </c>
      <c r="CB45" s="107" t="n">
        <f aca="true">IF(ISBLANK(OFFSET('Raw Data'!$A$3,MATCH('Data above threshold'!$A45,'Raw Data'!$B$4:$B$185,0),MATCH('Data above threshold'!CB$4,'Raw Data'!$3:$3,0)-1)),"",OFFSET('Raw Data'!$A$3,MATCH('Data above threshold'!$A45,'Raw Data'!$B$4:$B$185,0),MATCH('Data above threshold'!CB$4,'Raw Data'!$3:$3,0)-1))</f>
        <v>1</v>
      </c>
      <c r="CC45" s="107" t="n">
        <f aca="true">IF(ISBLANK(OFFSET('Raw Data'!$A$3,MATCH('Data above threshold'!$A45,'Raw Data'!$B$4:$B$185,0),MATCH('Data above threshold'!CC$4,'Raw Data'!$3:$3,0)-1)),"",OFFSET('Raw Data'!$A$3,MATCH('Data above threshold'!$A45,'Raw Data'!$B$4:$B$185,0),MATCH('Data above threshold'!CC$4,'Raw Data'!$3:$3,0)-1))</f>
        <v>2</v>
      </c>
      <c r="CD45" s="107" t="n">
        <f aca="true">IF(ISBLANK(OFFSET('Raw Data'!$A$3,MATCH('Data above threshold'!$A45,'Raw Data'!$B$4:$B$185,0),MATCH('Data above threshold'!CD$4,'Raw Data'!$3:$3,0)-1)),"",OFFSET('Raw Data'!$A$3,MATCH('Data above threshold'!$A45,'Raw Data'!$B$4:$B$185,0),MATCH('Data above threshold'!CD$4,'Raw Data'!$3:$3,0)-1))</f>
        <v>1</v>
      </c>
      <c r="CE45" s="107" t="n">
        <f aca="true">IF(ISBLANK(OFFSET('Raw Data'!$A$3,MATCH('Data above threshold'!$A45,'Raw Data'!$B$4:$B$185,0),MATCH('Data above threshold'!CE$4,'Raw Data'!$3:$3,0)-1)),"",OFFSET('Raw Data'!$A$3,MATCH('Data above threshold'!$A45,'Raw Data'!$B$4:$B$185,0),MATCH('Data above threshold'!CE$4,'Raw Data'!$3:$3,0)-1))</f>
        <v>2</v>
      </c>
      <c r="CF45" s="107" t="n">
        <f aca="true">IF(ISBLANK(OFFSET('Raw Data'!$A$3,MATCH('Data above threshold'!$A45,'Raw Data'!$B$4:$B$185,0),MATCH('Data above threshold'!CF$4,'Raw Data'!$3:$3,0)-1)),"",OFFSET('Raw Data'!$A$3,MATCH('Data above threshold'!$A45,'Raw Data'!$B$4:$B$185,0),MATCH('Data above threshold'!CF$4,'Raw Data'!$3:$3,0)-1))</f>
        <v>1</v>
      </c>
      <c r="CG45" s="107" t="n">
        <f aca="true">IF(ISBLANK(OFFSET('Raw Data'!$A$3,MATCH('Data above threshold'!$A45,'Raw Data'!$B$4:$B$185,0),MATCH('Data above threshold'!CG$4,'Raw Data'!$3:$3,0)-1)),"",OFFSET('Raw Data'!$A$3,MATCH('Data above threshold'!$A45,'Raw Data'!$B$4:$B$185,0),MATCH('Data above threshold'!CG$4,'Raw Data'!$3:$3,0)-1))</f>
        <v>1</v>
      </c>
      <c r="CH45" s="107" t="n">
        <f aca="true">IF(ISBLANK(OFFSET('Raw Data'!$A$3,MATCH('Data above threshold'!$A45,'Raw Data'!$B$4:$B$185,0),MATCH('Data above threshold'!CH$4,'Raw Data'!$3:$3,0)-1)),"",OFFSET('Raw Data'!$A$3,MATCH('Data above threshold'!$A45,'Raw Data'!$B$4:$B$185,0),MATCH('Data above threshold'!CH$4,'Raw Data'!$3:$3,0)-1))</f>
        <v>2</v>
      </c>
      <c r="CI45" s="107" t="n">
        <f aca="true">IF(ISBLANK(OFFSET('Raw Data'!$A$3,MATCH('Data above threshold'!$A45,'Raw Data'!$B$4:$B$185,0),MATCH('Data above threshold'!CI$4,'Raw Data'!$3:$3,0)-1)),"",OFFSET('Raw Data'!$A$3,MATCH('Data above threshold'!$A45,'Raw Data'!$B$4:$B$185,0),MATCH('Data above threshold'!CI$4,'Raw Data'!$3:$3,0)-1))</f>
        <v>2</v>
      </c>
      <c r="CJ45" s="107" t="n">
        <f aca="true">IF(ISBLANK(OFFSET('Raw Data'!$A$3,MATCH('Data above threshold'!$A45,'Raw Data'!$B$4:$B$185,0),MATCH('Data above threshold'!CJ$4,'Raw Data'!$3:$3,0)-1)),"",OFFSET('Raw Data'!$A$3,MATCH('Data above threshold'!$A45,'Raw Data'!$B$4:$B$185,0),MATCH('Data above threshold'!CJ$4,'Raw Data'!$3:$3,0)-1))</f>
        <v>2</v>
      </c>
      <c r="CK45" s="107" t="n">
        <f aca="true">IF(ISBLANK(OFFSET('Raw Data'!$A$3,MATCH('Data above threshold'!$A45,'Raw Data'!$B$4:$B$185,0),MATCH('Data above threshold'!CK$4,'Raw Data'!$3:$3,0)-1)),"",OFFSET('Raw Data'!$A$3,MATCH('Data above threshold'!$A45,'Raw Data'!$B$4:$B$185,0),MATCH('Data above threshold'!CK$4,'Raw Data'!$3:$3,0)-1))</f>
        <v>1</v>
      </c>
      <c r="CL45" s="107" t="n">
        <f aca="true">IF(ISBLANK(OFFSET('Raw Data'!$A$3,MATCH('Data above threshold'!$A45,'Raw Data'!$B$4:$B$185,0),MATCH('Data above threshold'!CL$4,'Raw Data'!$3:$3,0)-1)),"",OFFSET('Raw Data'!$A$3,MATCH('Data above threshold'!$A45,'Raw Data'!$B$4:$B$185,0),MATCH('Data above threshold'!CL$4,'Raw Data'!$3:$3,0)-1))</f>
        <v>2</v>
      </c>
      <c r="CM45" s="107" t="n">
        <f aca="true">IF(ISBLANK(OFFSET('Raw Data'!$A$3,MATCH('Data above threshold'!$A45,'Raw Data'!$B$4:$B$185,0),MATCH('Data above threshold'!CM$4,'Raw Data'!$3:$3,0)-1)),"",OFFSET('Raw Data'!$A$3,MATCH('Data above threshold'!$A45,'Raw Data'!$B$4:$B$185,0),MATCH('Data above threshold'!CM$4,'Raw Data'!$3:$3,0)-1))</f>
        <v>2</v>
      </c>
      <c r="CN45" s="107" t="n">
        <f aca="true">IF(ISBLANK(OFFSET('Raw Data'!$A$3,MATCH('Data above threshold'!$A45,'Raw Data'!$B$4:$B$185,0),MATCH('Data above threshold'!CN$4,'Raw Data'!$3:$3,0)-1)),"",OFFSET('Raw Data'!$A$3,MATCH('Data above threshold'!$A45,'Raw Data'!$B$4:$B$185,0),MATCH('Data above threshold'!CN$4,'Raw Data'!$3:$3,0)-1))</f>
        <v>2</v>
      </c>
      <c r="CO45" s="107" t="n">
        <f aca="true">IF(ISBLANK(OFFSET('Raw Data'!$A$3,MATCH('Data above threshold'!$A45,'Raw Data'!$B$4:$B$185,0),MATCH('Data above threshold'!CO$4,'Raw Data'!$3:$3,0)-1)),"",OFFSET('Raw Data'!$A$3,MATCH('Data above threshold'!$A45,'Raw Data'!$B$4:$B$185,0),MATCH('Data above threshold'!CO$4,'Raw Data'!$3:$3,0)-1))</f>
        <v>2</v>
      </c>
      <c r="CP45" s="107" t="n">
        <f aca="true">IF(ISBLANK(OFFSET('Raw Data'!$A$3,MATCH('Data above threshold'!$A45,'Raw Data'!$B$4:$B$185,0),MATCH('Data above threshold'!CP$4,'Raw Data'!$3:$3,0)-1)),"",OFFSET('Raw Data'!$A$3,MATCH('Data above threshold'!$A45,'Raw Data'!$B$4:$B$185,0),MATCH('Data above threshold'!CP$4,'Raw Data'!$3:$3,0)-1))</f>
        <v>2</v>
      </c>
      <c r="CQ45" s="107" t="n">
        <f aca="true">IF(ISBLANK(OFFSET('Raw Data'!$A$3,MATCH('Data above threshold'!$A45,'Raw Data'!$B$4:$B$185,0),MATCH('Data above threshold'!CQ$4,'Raw Data'!$3:$3,0)-1)),"",OFFSET('Raw Data'!$A$3,MATCH('Data above threshold'!$A45,'Raw Data'!$B$4:$B$185,0),MATCH('Data above threshold'!CQ$4,'Raw Data'!$3:$3,0)-1))</f>
        <v>2</v>
      </c>
      <c r="CR45" s="107" t="n">
        <f aca="true">IF(ISBLANK(OFFSET('Raw Data'!$A$3,MATCH('Data above threshold'!$A45,'Raw Data'!$B$4:$B$185,0),MATCH('Data above threshold'!CR$4,'Raw Data'!$3:$3,0)-1)),"",OFFSET('Raw Data'!$A$3,MATCH('Data above threshold'!$A45,'Raw Data'!$B$4:$B$185,0),MATCH('Data above threshold'!CR$4,'Raw Data'!$3:$3,0)-1))</f>
        <v>1</v>
      </c>
    </row>
    <row r="46" s="103" customFormat="true" ht="15.5" hidden="false" customHeight="false" outlineLevel="0" collapsed="false">
      <c r="A46" s="107" t="n">
        <v>2133</v>
      </c>
      <c r="B46" s="107" t="n">
        <v>4</v>
      </c>
      <c r="C46" s="107" t="str">
        <f aca="true">IF(ISBLANK(OFFSET('Raw Data'!$A$3,MATCH('Data above threshold'!$A46,'Raw Data'!$B$4:$B$185,0),MATCH('Data above threshold'!C$4,'Raw Data'!$3:$3,0)-1)),"",OFFSET('Raw Data'!$A$3,MATCH('Data above threshold'!$A46,'Raw Data'!$B$4:$B$185,0),MATCH('Data above threshold'!C$4,'Raw Data'!$3:$3,0)-1))</f>
        <v/>
      </c>
      <c r="D46" s="107" t="str">
        <f aca="true">IF(ISBLANK(OFFSET('Raw Data'!$A$3,MATCH('Data above threshold'!$A46,'Raw Data'!$B$4:$B$185,0),MATCH('Data above threshold'!D$4,'Raw Data'!$3:$3,0)-1)),"",OFFSET('Raw Data'!$A$3,MATCH('Data above threshold'!$A46,'Raw Data'!$B$4:$B$185,0),MATCH('Data above threshold'!D$4,'Raw Data'!$3:$3,0)-1))</f>
        <v>Countries with a main consumer protection authority/agency</v>
      </c>
      <c r="E46" s="107" t="str">
        <f aca="true">IF(ISBLANK(OFFSET('Raw Data'!$A$3,MATCH('Data above threshold'!$A46,'Raw Data'!$B$4:$B$185,0),MATCH('Data above threshold'!E$4,'Raw Data'!$3:$3,0)-1)),"",OFFSET('Raw Data'!$A$3,MATCH('Data above threshold'!$A46,'Raw Data'!$B$4:$B$185,0),MATCH('Data above threshold'!E$4,'Raw Data'!$3:$3,0)-1))</f>
        <v/>
      </c>
      <c r="F46" s="107" t="str">
        <f aca="true">IF(ISBLANK(OFFSET('Raw Data'!$A$3,MATCH('Data above threshold'!$A46,'Raw Data'!$B$4:$B$185,0),MATCH('Data above threshold'!F$4,'Raw Data'!$3:$3,0)-1)),"",OFFSET('Raw Data'!$A$3,MATCH('Data above threshold'!$A46,'Raw Data'!$B$4:$B$185,0),MATCH('Data above threshold'!F$4,'Raw Data'!$3:$3,0)-1))</f>
        <v/>
      </c>
      <c r="G46" s="107" t="str">
        <f aca="true">IF(ISBLANK(OFFSET('Raw Data'!$A$3,MATCH('Data above threshold'!$A46,'Raw Data'!$B$4:$B$185,0),MATCH('Data above threshold'!G$4,'Raw Data'!$3:$3,0)-1)),"",OFFSET('Raw Data'!$A$3,MATCH('Data above threshold'!$A46,'Raw Data'!$B$4:$B$185,0),MATCH('Data above threshold'!G$4,'Raw Data'!$3:$3,0)-1))</f>
        <v/>
      </c>
      <c r="H46" s="107" t="str">
        <f aca="true">IF(ISBLANK(OFFSET('Raw Data'!$A$3,MATCH('Data above threshold'!$A46,'Raw Data'!$B$4:$B$185,0),MATCH('Data above threshold'!H$4,'Raw Data'!$3:$3,0)-1)),"",OFFSET('Raw Data'!$A$3,MATCH('Data above threshold'!$A46,'Raw Data'!$B$4:$B$185,0),MATCH('Data above threshold'!H$4,'Raw Data'!$3:$3,0)-1))</f>
        <v>UNCTAD</v>
      </c>
      <c r="I46" s="107" t="str">
        <f aca="true">IF(ISBLANK(OFFSET('Raw Data'!$A$3,MATCH('Data above threshold'!$A46,'Raw Data'!$B$4:$B$185,0),MATCH('Data above threshold'!I$4,'Raw Data'!$3:$3,0)-1)),"",OFFSET('Raw Data'!$A$3,MATCH('Data above threshold'!$A46,'Raw Data'!$B$4:$B$185,0),MATCH('Data above threshold'!I$4,'Raw Data'!$3:$3,0)-1))</f>
        <v/>
      </c>
      <c r="J46" s="107" t="str">
        <f aca="true">IF(ISBLANK(OFFSET('Raw Data'!$A$3,MATCH('Data above threshold'!$A46,'Raw Data'!$B$4:$B$185,0),MATCH('Data above threshold'!J$4,'Raw Data'!$3:$3,0)-1)),"",OFFSET('Raw Data'!$A$3,MATCH('Data above threshold'!$A46,'Raw Data'!$B$4:$B$185,0),MATCH('Data above threshold'!J$4,'Raw Data'!$3:$3,0)-1))</f>
        <v>2 = Yes; 1 = No; 0 = No Answer</v>
      </c>
      <c r="K46" s="107" t="str">
        <f aca="true">IF(ISBLANK(OFFSET('Raw Data'!$A$3,MATCH('Data above threshold'!$A46,'Raw Data'!$B$4:$B$185,0),MATCH('Data above threshold'!K$4,'Raw Data'!$3:$3,0)-1)),"",OFFSET('Raw Data'!$A$3,MATCH('Data above threshold'!$A46,'Raw Data'!$B$4:$B$185,0),MATCH('Data above threshold'!K$4,'Raw Data'!$3:$3,0)-1))</f>
        <v>Plus</v>
      </c>
      <c r="L46" s="107" t="str">
        <f aca="true">IF(ISBLANK(OFFSET('Raw Data'!$A$3,MATCH('Data above threshold'!$A46,'Raw Data'!$B$4:$B$185,0),MATCH('Data above threshold'!L$4,'Raw Data'!$3:$3,0)-1)),"",OFFSET('Raw Data'!$A$3,MATCH('Data above threshold'!$A46,'Raw Data'!$B$4:$B$185,0),MATCH('Data above threshold'!L$4,'Raw Data'!$3:$3,0)-1))</f>
        <v>https://unctadwcpm.org/map.html#</v>
      </c>
      <c r="M46" s="105" t="n">
        <f aca="false" t="array" ref="M46:M46">IFERROR(SKEW(IF(ISNUMBER(Q46:CR46),Q46:CR46,"")),"")</f>
        <v>-0.669231835148778</v>
      </c>
      <c r="N46" s="107" t="n">
        <v>0</v>
      </c>
      <c r="O46" s="107" t="str">
        <f aca="true">IF(ISBLANK(OFFSET('Raw Data'!$A$3,MATCH('Data above threshold'!$A46,'Raw Data'!$B$4:$B$185,0),MATCH('Data above threshold'!O$4,'Raw Data'!$3:$3,0)-1)),"",OFFSET('Raw Data'!$A$3,MATCH('Data above threshold'!$A46,'Raw Data'!$B$4:$B$185,0),MATCH('Data above threshold'!O$4,'Raw Data'!$3:$3,0)-1))</f>
        <v/>
      </c>
      <c r="P46" s="106" t="n">
        <f aca="false" t="array" ref="P46:P46">IF(B46&lt;4,"",1-IFERROR(SUM(ISNUMBER(Q46:CR46)*(1-$Q$3:$CR$3))/COUNTIF($Q$3:$CR$3,0),0))</f>
        <v>0</v>
      </c>
      <c r="Q46" s="107" t="n">
        <f aca="true">IF(ISBLANK(OFFSET('Raw Data'!$A$3,MATCH('Data above threshold'!$A46,'Raw Data'!$B$4:$B$185,0),MATCH('Data above threshold'!Q$4,'Raw Data'!$3:$3,0)-1)),"",OFFSET('Raw Data'!$A$3,MATCH('Data above threshold'!$A46,'Raw Data'!$B$4:$B$185,0),MATCH('Data above threshold'!Q$4,'Raw Data'!$3:$3,0)-1))</f>
        <v>2</v>
      </c>
      <c r="R46" s="107" t="n">
        <f aca="true">IF(ISBLANK(OFFSET('Raw Data'!$A$3,MATCH('Data above threshold'!$A46,'Raw Data'!$B$4:$B$185,0),MATCH('Data above threshold'!R$4,'Raw Data'!$3:$3,0)-1)),"",OFFSET('Raw Data'!$A$3,MATCH('Data above threshold'!$A46,'Raw Data'!$B$4:$B$185,0),MATCH('Data above threshold'!R$4,'Raw Data'!$3:$3,0)-1))</f>
        <v>2</v>
      </c>
      <c r="S46" s="107" t="n">
        <f aca="true">IF(ISBLANK(OFFSET('Raw Data'!$A$3,MATCH('Data above threshold'!$A46,'Raw Data'!$B$4:$B$185,0),MATCH('Data above threshold'!S$4,'Raw Data'!$3:$3,0)-1)),"",OFFSET('Raw Data'!$A$3,MATCH('Data above threshold'!$A46,'Raw Data'!$B$4:$B$185,0),MATCH('Data above threshold'!S$4,'Raw Data'!$3:$3,0)-1))</f>
        <v>1</v>
      </c>
      <c r="T46" s="107" t="n">
        <f aca="true">IF(ISBLANK(OFFSET('Raw Data'!$A$3,MATCH('Data above threshold'!$A46,'Raw Data'!$B$4:$B$185,0),MATCH('Data above threshold'!T$4,'Raw Data'!$3:$3,0)-1)),"",OFFSET('Raw Data'!$A$3,MATCH('Data above threshold'!$A46,'Raw Data'!$B$4:$B$185,0),MATCH('Data above threshold'!T$4,'Raw Data'!$3:$3,0)-1))</f>
        <v>2</v>
      </c>
      <c r="U46" s="107" t="n">
        <f aca="true">IF(ISBLANK(OFFSET('Raw Data'!$A$3,MATCH('Data above threshold'!$A46,'Raw Data'!$B$4:$B$185,0),MATCH('Data above threshold'!U$4,'Raw Data'!$3:$3,0)-1)),"",OFFSET('Raw Data'!$A$3,MATCH('Data above threshold'!$A46,'Raw Data'!$B$4:$B$185,0),MATCH('Data above threshold'!U$4,'Raw Data'!$3:$3,0)-1))</f>
        <v>2</v>
      </c>
      <c r="V46" s="107" t="n">
        <f aca="true">IF(ISBLANK(OFFSET('Raw Data'!$A$3,MATCH('Data above threshold'!$A46,'Raw Data'!$B$4:$B$185,0),MATCH('Data above threshold'!V$4,'Raw Data'!$3:$3,0)-1)),"",OFFSET('Raw Data'!$A$3,MATCH('Data above threshold'!$A46,'Raw Data'!$B$4:$B$185,0),MATCH('Data above threshold'!V$4,'Raw Data'!$3:$3,0)-1))</f>
        <v>2</v>
      </c>
      <c r="W46" s="107" t="n">
        <f aca="true">IF(ISBLANK(OFFSET('Raw Data'!$A$3,MATCH('Data above threshold'!$A46,'Raw Data'!$B$4:$B$185,0),MATCH('Data above threshold'!W$4,'Raw Data'!$3:$3,0)-1)),"",OFFSET('Raw Data'!$A$3,MATCH('Data above threshold'!$A46,'Raw Data'!$B$4:$B$185,0),MATCH('Data above threshold'!W$4,'Raw Data'!$3:$3,0)-1))</f>
        <v>2</v>
      </c>
      <c r="X46" s="107" t="n">
        <f aca="true">IF(ISBLANK(OFFSET('Raw Data'!$A$3,MATCH('Data above threshold'!$A46,'Raw Data'!$B$4:$B$185,0),MATCH('Data above threshold'!X$4,'Raw Data'!$3:$3,0)-1)),"",OFFSET('Raw Data'!$A$3,MATCH('Data above threshold'!$A46,'Raw Data'!$B$4:$B$185,0),MATCH('Data above threshold'!X$4,'Raw Data'!$3:$3,0)-1))</f>
        <v>0</v>
      </c>
      <c r="Y46" s="107" t="n">
        <f aca="true">IF(ISBLANK(OFFSET('Raw Data'!$A$3,MATCH('Data above threshold'!$A46,'Raw Data'!$B$4:$B$185,0),MATCH('Data above threshold'!Y$4,'Raw Data'!$3:$3,0)-1)),"",OFFSET('Raw Data'!$A$3,MATCH('Data above threshold'!$A46,'Raw Data'!$B$4:$B$185,0),MATCH('Data above threshold'!Y$4,'Raw Data'!$3:$3,0)-1))</f>
        <v>2</v>
      </c>
      <c r="Z46" s="107" t="n">
        <f aca="true">IF(ISBLANK(OFFSET('Raw Data'!$A$3,MATCH('Data above threshold'!$A46,'Raw Data'!$B$4:$B$185,0),MATCH('Data above threshold'!Z$4,'Raw Data'!$3:$3,0)-1)),"",OFFSET('Raw Data'!$A$3,MATCH('Data above threshold'!$A46,'Raw Data'!$B$4:$B$185,0),MATCH('Data above threshold'!Z$4,'Raw Data'!$3:$3,0)-1))</f>
        <v>2</v>
      </c>
      <c r="AA46" s="107" t="n">
        <f aca="true">IF(ISBLANK(OFFSET('Raw Data'!$A$3,MATCH('Data above threshold'!$A46,'Raw Data'!$B$4:$B$185,0),MATCH('Data above threshold'!AA$4,'Raw Data'!$3:$3,0)-1)),"",OFFSET('Raw Data'!$A$3,MATCH('Data above threshold'!$A46,'Raw Data'!$B$4:$B$185,0),MATCH('Data above threshold'!AA$4,'Raw Data'!$3:$3,0)-1))</f>
        <v>0</v>
      </c>
      <c r="AB46" s="107" t="n">
        <f aca="true">IF(ISBLANK(OFFSET('Raw Data'!$A$3,MATCH('Data above threshold'!$A46,'Raw Data'!$B$4:$B$185,0),MATCH('Data above threshold'!AB$4,'Raw Data'!$3:$3,0)-1)),"",OFFSET('Raw Data'!$A$3,MATCH('Data above threshold'!$A46,'Raw Data'!$B$4:$B$185,0),MATCH('Data above threshold'!AB$4,'Raw Data'!$3:$3,0)-1))</f>
        <v>2</v>
      </c>
      <c r="AC46" s="107" t="n">
        <f aca="true">IF(ISBLANK(OFFSET('Raw Data'!$A$3,MATCH('Data above threshold'!$A46,'Raw Data'!$B$4:$B$185,0),MATCH('Data above threshold'!AC$4,'Raw Data'!$3:$3,0)-1)),"",OFFSET('Raw Data'!$A$3,MATCH('Data above threshold'!$A46,'Raw Data'!$B$4:$B$185,0),MATCH('Data above threshold'!AC$4,'Raw Data'!$3:$3,0)-1))</f>
        <v>2</v>
      </c>
      <c r="AD46" s="107" t="n">
        <f aca="true">IF(ISBLANK(OFFSET('Raw Data'!$A$3,MATCH('Data above threshold'!$A46,'Raw Data'!$B$4:$B$185,0),MATCH('Data above threshold'!AD$4,'Raw Data'!$3:$3,0)-1)),"",OFFSET('Raw Data'!$A$3,MATCH('Data above threshold'!$A46,'Raw Data'!$B$4:$B$185,0),MATCH('Data above threshold'!AD$4,'Raw Data'!$3:$3,0)-1))</f>
        <v>0</v>
      </c>
      <c r="AE46" s="107" t="n">
        <f aca="true">IF(ISBLANK(OFFSET('Raw Data'!$A$3,MATCH('Data above threshold'!$A46,'Raw Data'!$B$4:$B$185,0),MATCH('Data above threshold'!AE$4,'Raw Data'!$3:$3,0)-1)),"",OFFSET('Raw Data'!$A$3,MATCH('Data above threshold'!$A46,'Raw Data'!$B$4:$B$185,0),MATCH('Data above threshold'!AE$4,'Raw Data'!$3:$3,0)-1))</f>
        <v>2</v>
      </c>
      <c r="AF46" s="107" t="n">
        <f aca="true">IF(ISBLANK(OFFSET('Raw Data'!$A$3,MATCH('Data above threshold'!$A46,'Raw Data'!$B$4:$B$185,0),MATCH('Data above threshold'!AF$4,'Raw Data'!$3:$3,0)-1)),"",OFFSET('Raw Data'!$A$3,MATCH('Data above threshold'!$A46,'Raw Data'!$B$4:$B$185,0),MATCH('Data above threshold'!AF$4,'Raw Data'!$3:$3,0)-1))</f>
        <v>0</v>
      </c>
      <c r="AG46" s="107" t="n">
        <f aca="true">IF(ISBLANK(OFFSET('Raw Data'!$A$3,MATCH('Data above threshold'!$A46,'Raw Data'!$B$4:$B$185,0),MATCH('Data above threshold'!AG$4,'Raw Data'!$3:$3,0)-1)),"",OFFSET('Raw Data'!$A$3,MATCH('Data above threshold'!$A46,'Raw Data'!$B$4:$B$185,0),MATCH('Data above threshold'!AG$4,'Raw Data'!$3:$3,0)-1))</f>
        <v>1</v>
      </c>
      <c r="AH46" s="107" t="n">
        <f aca="true">IF(ISBLANK(OFFSET('Raw Data'!$A$3,MATCH('Data above threshold'!$A46,'Raw Data'!$B$4:$B$185,0),MATCH('Data above threshold'!AH$4,'Raw Data'!$3:$3,0)-1)),"",OFFSET('Raw Data'!$A$3,MATCH('Data above threshold'!$A46,'Raw Data'!$B$4:$B$185,0),MATCH('Data above threshold'!AH$4,'Raw Data'!$3:$3,0)-1))</f>
        <v>2</v>
      </c>
      <c r="AI46" s="107" t="n">
        <f aca="true">IF(ISBLANK(OFFSET('Raw Data'!$A$3,MATCH('Data above threshold'!$A46,'Raw Data'!$B$4:$B$185,0),MATCH('Data above threshold'!AI$4,'Raw Data'!$3:$3,0)-1)),"",OFFSET('Raw Data'!$A$3,MATCH('Data above threshold'!$A46,'Raw Data'!$B$4:$B$185,0),MATCH('Data above threshold'!AI$4,'Raw Data'!$3:$3,0)-1))</f>
        <v>2</v>
      </c>
      <c r="AJ46" s="107" t="n">
        <f aca="true">IF(ISBLANK(OFFSET('Raw Data'!$A$3,MATCH('Data above threshold'!$A46,'Raw Data'!$B$4:$B$185,0),MATCH('Data above threshold'!AJ$4,'Raw Data'!$3:$3,0)-1)),"",OFFSET('Raw Data'!$A$3,MATCH('Data above threshold'!$A46,'Raw Data'!$B$4:$B$185,0),MATCH('Data above threshold'!AJ$4,'Raw Data'!$3:$3,0)-1))</f>
        <v>2</v>
      </c>
      <c r="AK46" s="107" t="n">
        <f aca="true">IF(ISBLANK(OFFSET('Raw Data'!$A$3,MATCH('Data above threshold'!$A46,'Raw Data'!$B$4:$B$185,0),MATCH('Data above threshold'!AK$4,'Raw Data'!$3:$3,0)-1)),"",OFFSET('Raw Data'!$A$3,MATCH('Data above threshold'!$A46,'Raw Data'!$B$4:$B$185,0),MATCH('Data above threshold'!AK$4,'Raw Data'!$3:$3,0)-1))</f>
        <v>0</v>
      </c>
      <c r="AL46" s="107" t="n">
        <f aca="true">IF(ISBLANK(OFFSET('Raw Data'!$A$3,MATCH('Data above threshold'!$A46,'Raw Data'!$B$4:$B$185,0),MATCH('Data above threshold'!AL$4,'Raw Data'!$3:$3,0)-1)),"",OFFSET('Raw Data'!$A$3,MATCH('Data above threshold'!$A46,'Raw Data'!$B$4:$B$185,0),MATCH('Data above threshold'!AL$4,'Raw Data'!$3:$3,0)-1))</f>
        <v>2</v>
      </c>
      <c r="AM46" s="107" t="n">
        <f aca="true">IF(ISBLANK(OFFSET('Raw Data'!$A$3,MATCH('Data above threshold'!$A46,'Raw Data'!$B$4:$B$185,0),MATCH('Data above threshold'!AM$4,'Raw Data'!$3:$3,0)-1)),"",OFFSET('Raw Data'!$A$3,MATCH('Data above threshold'!$A46,'Raw Data'!$B$4:$B$185,0),MATCH('Data above threshold'!AM$4,'Raw Data'!$3:$3,0)-1))</f>
        <v>2</v>
      </c>
      <c r="AN46" s="107" t="n">
        <f aca="true">IF(ISBLANK(OFFSET('Raw Data'!$A$3,MATCH('Data above threshold'!$A46,'Raw Data'!$B$4:$B$185,0),MATCH('Data above threshold'!AN$4,'Raw Data'!$3:$3,0)-1)),"",OFFSET('Raw Data'!$A$3,MATCH('Data above threshold'!$A46,'Raw Data'!$B$4:$B$185,0),MATCH('Data above threshold'!AN$4,'Raw Data'!$3:$3,0)-1))</f>
        <v>0</v>
      </c>
      <c r="AO46" s="107" t="n">
        <f aca="true">IF(ISBLANK(OFFSET('Raw Data'!$A$3,MATCH('Data above threshold'!$A46,'Raw Data'!$B$4:$B$185,0),MATCH('Data above threshold'!AO$4,'Raw Data'!$3:$3,0)-1)),"",OFFSET('Raw Data'!$A$3,MATCH('Data above threshold'!$A46,'Raw Data'!$B$4:$B$185,0),MATCH('Data above threshold'!AO$4,'Raw Data'!$3:$3,0)-1))</f>
        <v>2</v>
      </c>
      <c r="AP46" s="107" t="n">
        <f aca="true">IF(ISBLANK(OFFSET('Raw Data'!$A$3,MATCH('Data above threshold'!$A46,'Raw Data'!$B$4:$B$185,0),MATCH('Data above threshold'!AP$4,'Raw Data'!$3:$3,0)-1)),"",OFFSET('Raw Data'!$A$3,MATCH('Data above threshold'!$A46,'Raw Data'!$B$4:$B$185,0),MATCH('Data above threshold'!AP$4,'Raw Data'!$3:$3,0)-1))</f>
        <v>2</v>
      </c>
      <c r="AQ46" s="107" t="n">
        <f aca="true">IF(ISBLANK(OFFSET('Raw Data'!$A$3,MATCH('Data above threshold'!$A46,'Raw Data'!$B$4:$B$185,0),MATCH('Data above threshold'!AQ$4,'Raw Data'!$3:$3,0)-1)),"",OFFSET('Raw Data'!$A$3,MATCH('Data above threshold'!$A46,'Raw Data'!$B$4:$B$185,0),MATCH('Data above threshold'!AQ$4,'Raw Data'!$3:$3,0)-1))</f>
        <v>0</v>
      </c>
      <c r="AR46" s="107" t="n">
        <f aca="true">IF(ISBLANK(OFFSET('Raw Data'!$A$3,MATCH('Data above threshold'!$A46,'Raw Data'!$B$4:$B$185,0),MATCH('Data above threshold'!AR$4,'Raw Data'!$3:$3,0)-1)),"",OFFSET('Raw Data'!$A$3,MATCH('Data above threshold'!$A46,'Raw Data'!$B$4:$B$185,0),MATCH('Data above threshold'!AR$4,'Raw Data'!$3:$3,0)-1))</f>
        <v>0</v>
      </c>
      <c r="AS46" s="107" t="n">
        <f aca="true">IF(ISBLANK(OFFSET('Raw Data'!$A$3,MATCH('Data above threshold'!$A46,'Raw Data'!$B$4:$B$185,0),MATCH('Data above threshold'!AS$4,'Raw Data'!$3:$3,0)-1)),"",OFFSET('Raw Data'!$A$3,MATCH('Data above threshold'!$A46,'Raw Data'!$B$4:$B$185,0),MATCH('Data above threshold'!AS$4,'Raw Data'!$3:$3,0)-1))</f>
        <v>2</v>
      </c>
      <c r="AT46" s="107" t="n">
        <f aca="true">IF(ISBLANK(OFFSET('Raw Data'!$A$3,MATCH('Data above threshold'!$A46,'Raw Data'!$B$4:$B$185,0),MATCH('Data above threshold'!AT$4,'Raw Data'!$3:$3,0)-1)),"",OFFSET('Raw Data'!$A$3,MATCH('Data above threshold'!$A46,'Raw Data'!$B$4:$B$185,0),MATCH('Data above threshold'!AT$4,'Raw Data'!$3:$3,0)-1))</f>
        <v>2</v>
      </c>
      <c r="AU46" s="107" t="n">
        <f aca="true">IF(ISBLANK(OFFSET('Raw Data'!$A$3,MATCH('Data above threshold'!$A46,'Raw Data'!$B$4:$B$185,0),MATCH('Data above threshold'!AU$4,'Raw Data'!$3:$3,0)-1)),"",OFFSET('Raw Data'!$A$3,MATCH('Data above threshold'!$A46,'Raw Data'!$B$4:$B$185,0),MATCH('Data above threshold'!AU$4,'Raw Data'!$3:$3,0)-1))</f>
        <v>2</v>
      </c>
      <c r="AV46" s="107" t="n">
        <f aca="true">IF(ISBLANK(OFFSET('Raw Data'!$A$3,MATCH('Data above threshold'!$A46,'Raw Data'!$B$4:$B$185,0),MATCH('Data above threshold'!AV$4,'Raw Data'!$3:$3,0)-1)),"",OFFSET('Raw Data'!$A$3,MATCH('Data above threshold'!$A46,'Raw Data'!$B$4:$B$185,0),MATCH('Data above threshold'!AV$4,'Raw Data'!$3:$3,0)-1))</f>
        <v>2</v>
      </c>
      <c r="AW46" s="107" t="n">
        <f aca="true">IF(ISBLANK(OFFSET('Raw Data'!$A$3,MATCH('Data above threshold'!$A46,'Raw Data'!$B$4:$B$185,0),MATCH('Data above threshold'!AW$4,'Raw Data'!$3:$3,0)-1)),"",OFFSET('Raw Data'!$A$3,MATCH('Data above threshold'!$A46,'Raw Data'!$B$4:$B$185,0),MATCH('Data above threshold'!AW$4,'Raw Data'!$3:$3,0)-1))</f>
        <v>2</v>
      </c>
      <c r="AX46" s="107" t="n">
        <f aca="true">IF(ISBLANK(OFFSET('Raw Data'!$A$3,MATCH('Data above threshold'!$A46,'Raw Data'!$B$4:$B$185,0),MATCH('Data above threshold'!AX$4,'Raw Data'!$3:$3,0)-1)),"",OFFSET('Raw Data'!$A$3,MATCH('Data above threshold'!$A46,'Raw Data'!$B$4:$B$185,0),MATCH('Data above threshold'!AX$4,'Raw Data'!$3:$3,0)-1))</f>
        <v>2</v>
      </c>
      <c r="AY46" s="107" t="n">
        <f aca="true">IF(ISBLANK(OFFSET('Raw Data'!$A$3,MATCH('Data above threshold'!$A46,'Raw Data'!$B$4:$B$185,0),MATCH('Data above threshold'!AY$4,'Raw Data'!$3:$3,0)-1)),"",OFFSET('Raw Data'!$A$3,MATCH('Data above threshold'!$A46,'Raw Data'!$B$4:$B$185,0),MATCH('Data above threshold'!AY$4,'Raw Data'!$3:$3,0)-1))</f>
        <v>2</v>
      </c>
      <c r="AZ46" s="107" t="n">
        <f aca="true">IF(ISBLANK(OFFSET('Raw Data'!$A$3,MATCH('Data above threshold'!$A46,'Raw Data'!$B$4:$B$185,0),MATCH('Data above threshold'!AZ$4,'Raw Data'!$3:$3,0)-1)),"",OFFSET('Raw Data'!$A$3,MATCH('Data above threshold'!$A46,'Raw Data'!$B$4:$B$185,0),MATCH('Data above threshold'!AZ$4,'Raw Data'!$3:$3,0)-1))</f>
        <v>0</v>
      </c>
      <c r="BA46" s="107" t="n">
        <f aca="true">IF(ISBLANK(OFFSET('Raw Data'!$A$3,MATCH('Data above threshold'!$A46,'Raw Data'!$B$4:$B$185,0),MATCH('Data above threshold'!BA$4,'Raw Data'!$3:$3,0)-1)),"",OFFSET('Raw Data'!$A$3,MATCH('Data above threshold'!$A46,'Raw Data'!$B$4:$B$185,0),MATCH('Data above threshold'!BA$4,'Raw Data'!$3:$3,0)-1))</f>
        <v>2</v>
      </c>
      <c r="BB46" s="107" t="n">
        <f aca="true">IF(ISBLANK(OFFSET('Raw Data'!$A$3,MATCH('Data above threshold'!$A46,'Raw Data'!$B$4:$B$185,0),MATCH('Data above threshold'!BB$4,'Raw Data'!$3:$3,0)-1)),"",OFFSET('Raw Data'!$A$3,MATCH('Data above threshold'!$A46,'Raw Data'!$B$4:$B$185,0),MATCH('Data above threshold'!BB$4,'Raw Data'!$3:$3,0)-1))</f>
        <v>2</v>
      </c>
      <c r="BC46" s="107" t="n">
        <f aca="true">IF(ISBLANK(OFFSET('Raw Data'!$A$3,MATCH('Data above threshold'!$A46,'Raw Data'!$B$4:$B$185,0),MATCH('Data above threshold'!BC$4,'Raw Data'!$3:$3,0)-1)),"",OFFSET('Raw Data'!$A$3,MATCH('Data above threshold'!$A46,'Raw Data'!$B$4:$B$185,0),MATCH('Data above threshold'!BC$4,'Raw Data'!$3:$3,0)-1))</f>
        <v>2</v>
      </c>
      <c r="BD46" s="107" t="n">
        <f aca="true">IF(ISBLANK(OFFSET('Raw Data'!$A$3,MATCH('Data above threshold'!$A46,'Raw Data'!$B$4:$B$185,0),MATCH('Data above threshold'!BD$4,'Raw Data'!$3:$3,0)-1)),"",OFFSET('Raw Data'!$A$3,MATCH('Data above threshold'!$A46,'Raw Data'!$B$4:$B$185,0),MATCH('Data above threshold'!BD$4,'Raw Data'!$3:$3,0)-1))</f>
        <v>2</v>
      </c>
      <c r="BE46" s="107" t="n">
        <f aca="true">IF(ISBLANK(OFFSET('Raw Data'!$A$3,MATCH('Data above threshold'!$A46,'Raw Data'!$B$4:$B$185,0),MATCH('Data above threshold'!BE$4,'Raw Data'!$3:$3,0)-1)),"",OFFSET('Raw Data'!$A$3,MATCH('Data above threshold'!$A46,'Raw Data'!$B$4:$B$185,0),MATCH('Data above threshold'!BE$4,'Raw Data'!$3:$3,0)-1))</f>
        <v>2</v>
      </c>
      <c r="BF46" s="107" t="n">
        <f aca="true">IF(ISBLANK(OFFSET('Raw Data'!$A$3,MATCH('Data above threshold'!$A46,'Raw Data'!$B$4:$B$185,0),MATCH('Data above threshold'!BF$4,'Raw Data'!$3:$3,0)-1)),"",OFFSET('Raw Data'!$A$3,MATCH('Data above threshold'!$A46,'Raw Data'!$B$4:$B$185,0),MATCH('Data above threshold'!BF$4,'Raw Data'!$3:$3,0)-1))</f>
        <v>0</v>
      </c>
      <c r="BG46" s="107" t="n">
        <f aca="true">IF(ISBLANK(OFFSET('Raw Data'!$A$3,MATCH('Data above threshold'!$A46,'Raw Data'!$B$4:$B$185,0),MATCH('Data above threshold'!BG$4,'Raw Data'!$3:$3,0)-1)),"",OFFSET('Raw Data'!$A$3,MATCH('Data above threshold'!$A46,'Raw Data'!$B$4:$B$185,0),MATCH('Data above threshold'!BG$4,'Raw Data'!$3:$3,0)-1))</f>
        <v>2</v>
      </c>
      <c r="BH46" s="107" t="n">
        <f aca="true">IF(ISBLANK(OFFSET('Raw Data'!$A$3,MATCH('Data above threshold'!$A46,'Raw Data'!$B$4:$B$185,0),MATCH('Data above threshold'!BH$4,'Raw Data'!$3:$3,0)-1)),"",OFFSET('Raw Data'!$A$3,MATCH('Data above threshold'!$A46,'Raw Data'!$B$4:$B$185,0),MATCH('Data above threshold'!BH$4,'Raw Data'!$3:$3,0)-1))</f>
        <v>0</v>
      </c>
      <c r="BI46" s="107" t="n">
        <f aca="true">IF(ISBLANK(OFFSET('Raw Data'!$A$3,MATCH('Data above threshold'!$A46,'Raw Data'!$B$4:$B$185,0),MATCH('Data above threshold'!BI$4,'Raw Data'!$3:$3,0)-1)),"",OFFSET('Raw Data'!$A$3,MATCH('Data above threshold'!$A46,'Raw Data'!$B$4:$B$185,0),MATCH('Data above threshold'!BI$4,'Raw Data'!$3:$3,0)-1))</f>
        <v>2</v>
      </c>
      <c r="BJ46" s="107" t="n">
        <f aca="true">IF(ISBLANK(OFFSET('Raw Data'!$A$3,MATCH('Data above threshold'!$A46,'Raw Data'!$B$4:$B$185,0),MATCH('Data above threshold'!BJ$4,'Raw Data'!$3:$3,0)-1)),"",OFFSET('Raw Data'!$A$3,MATCH('Data above threshold'!$A46,'Raw Data'!$B$4:$B$185,0),MATCH('Data above threshold'!BJ$4,'Raw Data'!$3:$3,0)-1))</f>
        <v>2</v>
      </c>
      <c r="BK46" s="107" t="n">
        <f aca="true">IF(ISBLANK(OFFSET('Raw Data'!$A$3,MATCH('Data above threshold'!$A46,'Raw Data'!$B$4:$B$185,0),MATCH('Data above threshold'!BK$4,'Raw Data'!$3:$3,0)-1)),"",OFFSET('Raw Data'!$A$3,MATCH('Data above threshold'!$A46,'Raw Data'!$B$4:$B$185,0),MATCH('Data above threshold'!BK$4,'Raw Data'!$3:$3,0)-1))</f>
        <v>0</v>
      </c>
      <c r="BL46" s="107" t="n">
        <f aca="true">IF(ISBLANK(OFFSET('Raw Data'!$A$3,MATCH('Data above threshold'!$A46,'Raw Data'!$B$4:$B$185,0),MATCH('Data above threshold'!BL$4,'Raw Data'!$3:$3,0)-1)),"",OFFSET('Raw Data'!$A$3,MATCH('Data above threshold'!$A46,'Raw Data'!$B$4:$B$185,0),MATCH('Data above threshold'!BL$4,'Raw Data'!$3:$3,0)-1))</f>
        <v>2</v>
      </c>
      <c r="BM46" s="107" t="n">
        <f aca="true">IF(ISBLANK(OFFSET('Raw Data'!$A$3,MATCH('Data above threshold'!$A46,'Raw Data'!$B$4:$B$185,0),MATCH('Data above threshold'!BM$4,'Raw Data'!$3:$3,0)-1)),"",OFFSET('Raw Data'!$A$3,MATCH('Data above threshold'!$A46,'Raw Data'!$B$4:$B$185,0),MATCH('Data above threshold'!BM$4,'Raw Data'!$3:$3,0)-1))</f>
        <v>0</v>
      </c>
      <c r="BN46" s="107" t="n">
        <f aca="true">IF(ISBLANK(OFFSET('Raw Data'!$A$3,MATCH('Data above threshold'!$A46,'Raw Data'!$B$4:$B$185,0),MATCH('Data above threshold'!BN$4,'Raw Data'!$3:$3,0)-1)),"",OFFSET('Raw Data'!$A$3,MATCH('Data above threshold'!$A46,'Raw Data'!$B$4:$B$185,0),MATCH('Data above threshold'!BN$4,'Raw Data'!$3:$3,0)-1))</f>
        <v>0</v>
      </c>
      <c r="BO46" s="107" t="n">
        <f aca="true">IF(ISBLANK(OFFSET('Raw Data'!$A$3,MATCH('Data above threshold'!$A46,'Raw Data'!$B$4:$B$185,0),MATCH('Data above threshold'!BO$4,'Raw Data'!$3:$3,0)-1)),"",OFFSET('Raw Data'!$A$3,MATCH('Data above threshold'!$A46,'Raw Data'!$B$4:$B$185,0),MATCH('Data above threshold'!BO$4,'Raw Data'!$3:$3,0)-1))</f>
        <v>2</v>
      </c>
      <c r="BP46" s="107" t="n">
        <f aca="true">IF(ISBLANK(OFFSET('Raw Data'!$A$3,MATCH('Data above threshold'!$A46,'Raw Data'!$B$4:$B$185,0),MATCH('Data above threshold'!BP$4,'Raw Data'!$3:$3,0)-1)),"",OFFSET('Raw Data'!$A$3,MATCH('Data above threshold'!$A46,'Raw Data'!$B$4:$B$185,0),MATCH('Data above threshold'!BP$4,'Raw Data'!$3:$3,0)-1))</f>
        <v>0</v>
      </c>
      <c r="BQ46" s="107" t="n">
        <f aca="true">IF(ISBLANK(OFFSET('Raw Data'!$A$3,MATCH('Data above threshold'!$A46,'Raw Data'!$B$4:$B$185,0),MATCH('Data above threshold'!BQ$4,'Raw Data'!$3:$3,0)-1)),"",OFFSET('Raw Data'!$A$3,MATCH('Data above threshold'!$A46,'Raw Data'!$B$4:$B$185,0),MATCH('Data above threshold'!BQ$4,'Raw Data'!$3:$3,0)-1))</f>
        <v>2</v>
      </c>
      <c r="BR46" s="107" t="n">
        <f aca="true">IF(ISBLANK(OFFSET('Raw Data'!$A$3,MATCH('Data above threshold'!$A46,'Raw Data'!$B$4:$B$185,0),MATCH('Data above threshold'!BR$4,'Raw Data'!$3:$3,0)-1)),"",OFFSET('Raw Data'!$A$3,MATCH('Data above threshold'!$A46,'Raw Data'!$B$4:$B$185,0),MATCH('Data above threshold'!BR$4,'Raw Data'!$3:$3,0)-1))</f>
        <v>1</v>
      </c>
      <c r="BS46" s="107" t="n">
        <f aca="true">IF(ISBLANK(OFFSET('Raw Data'!$A$3,MATCH('Data above threshold'!$A46,'Raw Data'!$B$4:$B$185,0),MATCH('Data above threshold'!BS$4,'Raw Data'!$3:$3,0)-1)),"",OFFSET('Raw Data'!$A$3,MATCH('Data above threshold'!$A46,'Raw Data'!$B$4:$B$185,0),MATCH('Data above threshold'!BS$4,'Raw Data'!$3:$3,0)-1))</f>
        <v>2</v>
      </c>
      <c r="BT46" s="107" t="n">
        <f aca="true">IF(ISBLANK(OFFSET('Raw Data'!$A$3,MATCH('Data above threshold'!$A46,'Raw Data'!$B$4:$B$185,0),MATCH('Data above threshold'!BT$4,'Raw Data'!$3:$3,0)-1)),"",OFFSET('Raw Data'!$A$3,MATCH('Data above threshold'!$A46,'Raw Data'!$B$4:$B$185,0),MATCH('Data above threshold'!BT$4,'Raw Data'!$3:$3,0)-1))</f>
        <v>2</v>
      </c>
      <c r="BU46" s="107" t="n">
        <f aca="true">IF(ISBLANK(OFFSET('Raw Data'!$A$3,MATCH('Data above threshold'!$A46,'Raw Data'!$B$4:$B$185,0),MATCH('Data above threshold'!BU$4,'Raw Data'!$3:$3,0)-1)),"",OFFSET('Raw Data'!$A$3,MATCH('Data above threshold'!$A46,'Raw Data'!$B$4:$B$185,0),MATCH('Data above threshold'!BU$4,'Raw Data'!$3:$3,0)-1))</f>
        <v>2</v>
      </c>
      <c r="BV46" s="107" t="n">
        <f aca="true">IF(ISBLANK(OFFSET('Raw Data'!$A$3,MATCH('Data above threshold'!$A46,'Raw Data'!$B$4:$B$185,0),MATCH('Data above threshold'!BV$4,'Raw Data'!$3:$3,0)-1)),"",OFFSET('Raw Data'!$A$3,MATCH('Data above threshold'!$A46,'Raw Data'!$B$4:$B$185,0),MATCH('Data above threshold'!BV$4,'Raw Data'!$3:$3,0)-1))</f>
        <v>0</v>
      </c>
      <c r="BW46" s="107" t="n">
        <f aca="true">IF(ISBLANK(OFFSET('Raw Data'!$A$3,MATCH('Data above threshold'!$A46,'Raw Data'!$B$4:$B$185,0),MATCH('Data above threshold'!BW$4,'Raw Data'!$3:$3,0)-1)),"",OFFSET('Raw Data'!$A$3,MATCH('Data above threshold'!$A46,'Raw Data'!$B$4:$B$185,0),MATCH('Data above threshold'!BW$4,'Raw Data'!$3:$3,0)-1))</f>
        <v>2</v>
      </c>
      <c r="BX46" s="107" t="n">
        <f aca="true">IF(ISBLANK(OFFSET('Raw Data'!$A$3,MATCH('Data above threshold'!$A46,'Raw Data'!$B$4:$B$185,0),MATCH('Data above threshold'!BX$4,'Raw Data'!$3:$3,0)-1)),"",OFFSET('Raw Data'!$A$3,MATCH('Data above threshold'!$A46,'Raw Data'!$B$4:$B$185,0),MATCH('Data above threshold'!BX$4,'Raw Data'!$3:$3,0)-1))</f>
        <v>2</v>
      </c>
      <c r="BY46" s="107" t="n">
        <f aca="true">IF(ISBLANK(OFFSET('Raw Data'!$A$3,MATCH('Data above threshold'!$A46,'Raw Data'!$B$4:$B$185,0),MATCH('Data above threshold'!BY$4,'Raw Data'!$3:$3,0)-1)),"",OFFSET('Raw Data'!$A$3,MATCH('Data above threshold'!$A46,'Raw Data'!$B$4:$B$185,0),MATCH('Data above threshold'!BY$4,'Raw Data'!$3:$3,0)-1))</f>
        <v>0</v>
      </c>
      <c r="BZ46" s="107" t="n">
        <f aca="true">IF(ISBLANK(OFFSET('Raw Data'!$A$3,MATCH('Data above threshold'!$A46,'Raw Data'!$B$4:$B$185,0),MATCH('Data above threshold'!BZ$4,'Raw Data'!$3:$3,0)-1)),"",OFFSET('Raw Data'!$A$3,MATCH('Data above threshold'!$A46,'Raw Data'!$B$4:$B$185,0),MATCH('Data above threshold'!BZ$4,'Raw Data'!$3:$3,0)-1))</f>
        <v>2</v>
      </c>
      <c r="CA46" s="107" t="n">
        <f aca="true">IF(ISBLANK(OFFSET('Raw Data'!$A$3,MATCH('Data above threshold'!$A46,'Raw Data'!$B$4:$B$185,0),MATCH('Data above threshold'!CA$4,'Raw Data'!$3:$3,0)-1)),"",OFFSET('Raw Data'!$A$3,MATCH('Data above threshold'!$A46,'Raw Data'!$B$4:$B$185,0),MATCH('Data above threshold'!CA$4,'Raw Data'!$3:$3,0)-1))</f>
        <v>0</v>
      </c>
      <c r="CB46" s="107" t="n">
        <f aca="true">IF(ISBLANK(OFFSET('Raw Data'!$A$3,MATCH('Data above threshold'!$A46,'Raw Data'!$B$4:$B$185,0),MATCH('Data above threshold'!CB$4,'Raw Data'!$3:$3,0)-1)),"",OFFSET('Raw Data'!$A$3,MATCH('Data above threshold'!$A46,'Raw Data'!$B$4:$B$185,0),MATCH('Data above threshold'!CB$4,'Raw Data'!$3:$3,0)-1))</f>
        <v>0</v>
      </c>
      <c r="CC46" s="107" t="n">
        <f aca="true">IF(ISBLANK(OFFSET('Raw Data'!$A$3,MATCH('Data above threshold'!$A46,'Raw Data'!$B$4:$B$185,0),MATCH('Data above threshold'!CC$4,'Raw Data'!$3:$3,0)-1)),"",OFFSET('Raw Data'!$A$3,MATCH('Data above threshold'!$A46,'Raw Data'!$B$4:$B$185,0),MATCH('Data above threshold'!CC$4,'Raw Data'!$3:$3,0)-1))</f>
        <v>1</v>
      </c>
      <c r="CD46" s="107" t="n">
        <f aca="true">IF(ISBLANK(OFFSET('Raw Data'!$A$3,MATCH('Data above threshold'!$A46,'Raw Data'!$B$4:$B$185,0),MATCH('Data above threshold'!CD$4,'Raw Data'!$3:$3,0)-1)),"",OFFSET('Raw Data'!$A$3,MATCH('Data above threshold'!$A46,'Raw Data'!$B$4:$B$185,0),MATCH('Data above threshold'!CD$4,'Raw Data'!$3:$3,0)-1))</f>
        <v>0</v>
      </c>
      <c r="CE46" s="107" t="n">
        <f aca="true">IF(ISBLANK(OFFSET('Raw Data'!$A$3,MATCH('Data above threshold'!$A46,'Raw Data'!$B$4:$B$185,0),MATCH('Data above threshold'!CE$4,'Raw Data'!$3:$3,0)-1)),"",OFFSET('Raw Data'!$A$3,MATCH('Data above threshold'!$A46,'Raw Data'!$B$4:$B$185,0),MATCH('Data above threshold'!CE$4,'Raw Data'!$3:$3,0)-1))</f>
        <v>2</v>
      </c>
      <c r="CF46" s="107" t="n">
        <f aca="true">IF(ISBLANK(OFFSET('Raw Data'!$A$3,MATCH('Data above threshold'!$A46,'Raw Data'!$B$4:$B$185,0),MATCH('Data above threshold'!CF$4,'Raw Data'!$3:$3,0)-1)),"",OFFSET('Raw Data'!$A$3,MATCH('Data above threshold'!$A46,'Raw Data'!$B$4:$B$185,0),MATCH('Data above threshold'!CF$4,'Raw Data'!$3:$3,0)-1))</f>
        <v>0</v>
      </c>
      <c r="CG46" s="107" t="n">
        <f aca="true">IF(ISBLANK(OFFSET('Raw Data'!$A$3,MATCH('Data above threshold'!$A46,'Raw Data'!$B$4:$B$185,0),MATCH('Data above threshold'!CG$4,'Raw Data'!$3:$3,0)-1)),"",OFFSET('Raw Data'!$A$3,MATCH('Data above threshold'!$A46,'Raw Data'!$B$4:$B$185,0),MATCH('Data above threshold'!CG$4,'Raw Data'!$3:$3,0)-1))</f>
        <v>0</v>
      </c>
      <c r="CH46" s="107" t="n">
        <f aca="true">IF(ISBLANK(OFFSET('Raw Data'!$A$3,MATCH('Data above threshold'!$A46,'Raw Data'!$B$4:$B$185,0),MATCH('Data above threshold'!CH$4,'Raw Data'!$3:$3,0)-1)),"",OFFSET('Raw Data'!$A$3,MATCH('Data above threshold'!$A46,'Raw Data'!$B$4:$B$185,0),MATCH('Data above threshold'!CH$4,'Raw Data'!$3:$3,0)-1))</f>
        <v>2</v>
      </c>
      <c r="CI46" s="107" t="n">
        <f aca="true">IF(ISBLANK(OFFSET('Raw Data'!$A$3,MATCH('Data above threshold'!$A46,'Raw Data'!$B$4:$B$185,0),MATCH('Data above threshold'!CI$4,'Raw Data'!$3:$3,0)-1)),"",OFFSET('Raw Data'!$A$3,MATCH('Data above threshold'!$A46,'Raw Data'!$B$4:$B$185,0),MATCH('Data above threshold'!CI$4,'Raw Data'!$3:$3,0)-1))</f>
        <v>1</v>
      </c>
      <c r="CJ46" s="107" t="n">
        <f aca="true">IF(ISBLANK(OFFSET('Raw Data'!$A$3,MATCH('Data above threshold'!$A46,'Raw Data'!$B$4:$B$185,0),MATCH('Data above threshold'!CJ$4,'Raw Data'!$3:$3,0)-1)),"",OFFSET('Raw Data'!$A$3,MATCH('Data above threshold'!$A46,'Raw Data'!$B$4:$B$185,0),MATCH('Data above threshold'!CJ$4,'Raw Data'!$3:$3,0)-1))</f>
        <v>2</v>
      </c>
      <c r="CK46" s="107" t="n">
        <f aca="true">IF(ISBLANK(OFFSET('Raw Data'!$A$3,MATCH('Data above threshold'!$A46,'Raw Data'!$B$4:$B$185,0),MATCH('Data above threshold'!CK$4,'Raw Data'!$3:$3,0)-1)),"",OFFSET('Raw Data'!$A$3,MATCH('Data above threshold'!$A46,'Raw Data'!$B$4:$B$185,0),MATCH('Data above threshold'!CK$4,'Raw Data'!$3:$3,0)-1))</f>
        <v>0</v>
      </c>
      <c r="CL46" s="107" t="n">
        <f aca="true">IF(ISBLANK(OFFSET('Raw Data'!$A$3,MATCH('Data above threshold'!$A46,'Raw Data'!$B$4:$B$185,0),MATCH('Data above threshold'!CL$4,'Raw Data'!$3:$3,0)-1)),"",OFFSET('Raw Data'!$A$3,MATCH('Data above threshold'!$A46,'Raw Data'!$B$4:$B$185,0),MATCH('Data above threshold'!CL$4,'Raw Data'!$3:$3,0)-1))</f>
        <v>2</v>
      </c>
      <c r="CM46" s="107" t="n">
        <f aca="true">IF(ISBLANK(OFFSET('Raw Data'!$A$3,MATCH('Data above threshold'!$A46,'Raw Data'!$B$4:$B$185,0),MATCH('Data above threshold'!CM$4,'Raw Data'!$3:$3,0)-1)),"",OFFSET('Raw Data'!$A$3,MATCH('Data above threshold'!$A46,'Raw Data'!$B$4:$B$185,0),MATCH('Data above threshold'!CM$4,'Raw Data'!$3:$3,0)-1))</f>
        <v>2</v>
      </c>
      <c r="CN46" s="107" t="n">
        <f aca="true">IF(ISBLANK(OFFSET('Raw Data'!$A$3,MATCH('Data above threshold'!$A46,'Raw Data'!$B$4:$B$185,0),MATCH('Data above threshold'!CN$4,'Raw Data'!$3:$3,0)-1)),"",OFFSET('Raw Data'!$A$3,MATCH('Data above threshold'!$A46,'Raw Data'!$B$4:$B$185,0),MATCH('Data above threshold'!CN$4,'Raw Data'!$3:$3,0)-1))</f>
        <v>2</v>
      </c>
      <c r="CO46" s="107" t="n">
        <f aca="true">IF(ISBLANK(OFFSET('Raw Data'!$A$3,MATCH('Data above threshold'!$A46,'Raw Data'!$B$4:$B$185,0),MATCH('Data above threshold'!CO$4,'Raw Data'!$3:$3,0)-1)),"",OFFSET('Raw Data'!$A$3,MATCH('Data above threshold'!$A46,'Raw Data'!$B$4:$B$185,0),MATCH('Data above threshold'!CO$4,'Raw Data'!$3:$3,0)-1))</f>
        <v>2</v>
      </c>
      <c r="CP46" s="107" t="n">
        <f aca="true">IF(ISBLANK(OFFSET('Raw Data'!$A$3,MATCH('Data above threshold'!$A46,'Raw Data'!$B$4:$B$185,0),MATCH('Data above threshold'!CP$4,'Raw Data'!$3:$3,0)-1)),"",OFFSET('Raw Data'!$A$3,MATCH('Data above threshold'!$A46,'Raw Data'!$B$4:$B$185,0),MATCH('Data above threshold'!CP$4,'Raw Data'!$3:$3,0)-1))</f>
        <v>0</v>
      </c>
      <c r="CQ46" s="107" t="n">
        <f aca="true">IF(ISBLANK(OFFSET('Raw Data'!$A$3,MATCH('Data above threshold'!$A46,'Raw Data'!$B$4:$B$185,0),MATCH('Data above threshold'!CQ$4,'Raw Data'!$3:$3,0)-1)),"",OFFSET('Raw Data'!$A$3,MATCH('Data above threshold'!$A46,'Raw Data'!$B$4:$B$185,0),MATCH('Data above threshold'!CQ$4,'Raw Data'!$3:$3,0)-1))</f>
        <v>2</v>
      </c>
      <c r="CR46" s="107" t="n">
        <f aca="true">IF(ISBLANK(OFFSET('Raw Data'!$A$3,MATCH('Data above threshold'!$A46,'Raw Data'!$B$4:$B$185,0),MATCH('Data above threshold'!CR$4,'Raw Data'!$3:$3,0)-1)),"",OFFSET('Raw Data'!$A$3,MATCH('Data above threshold'!$A46,'Raw Data'!$B$4:$B$185,0),MATCH('Data above threshold'!CR$4,'Raw Data'!$3:$3,0)-1))</f>
        <v>0</v>
      </c>
    </row>
    <row r="47" s="103" customFormat="true" ht="15.5" hidden="false" customHeight="false" outlineLevel="0" collapsed="false">
      <c r="A47" s="107" t="n">
        <v>2140</v>
      </c>
      <c r="B47" s="107" t="n">
        <v>3</v>
      </c>
      <c r="C47" s="107" t="str">
        <f aca="true">IF(ISBLANK(OFFSET('Raw Data'!$A$3,MATCH('Data above threshold'!$A47,'Raw Data'!$B$4:$B$185,0),MATCH('Data above threshold'!C$4,'Raw Data'!$3:$3,0)-1)),"",OFFSET('Raw Data'!$A$3,MATCH('Data above threshold'!$A47,'Raw Data'!$B$4:$B$185,0),MATCH('Data above threshold'!C$4,'Raw Data'!$3:$3,0)-1))</f>
        <v>Satisfaction with consumer protection mechanisms</v>
      </c>
      <c r="D47" s="107" t="str">
        <f aca="true">IF(ISBLANK(OFFSET('Raw Data'!$A$3,MATCH('Data above threshold'!$A47,'Raw Data'!$B$4:$B$185,0),MATCH('Data above threshold'!D$4,'Raw Data'!$3:$3,0)-1)),"",OFFSET('Raw Data'!$A$3,MATCH('Data above threshold'!$A47,'Raw Data'!$B$4:$B$185,0),MATCH('Data above threshold'!D$4,'Raw Data'!$3:$3,0)-1))</f>
        <v/>
      </c>
      <c r="E47" s="107" t="str">
        <f aca="true">IF(ISBLANK(OFFSET('Raw Data'!$A$3,MATCH('Data above threshold'!$A47,'Raw Data'!$B$4:$B$185,0),MATCH('Data above threshold'!E$4,'Raw Data'!$3:$3,0)-1)),"",OFFSET('Raw Data'!$A$3,MATCH('Data above threshold'!$A47,'Raw Data'!$B$4:$B$185,0),MATCH('Data above threshold'!E$4,'Raw Data'!$3:$3,0)-1))</f>
        <v/>
      </c>
      <c r="F47" s="107" t="str">
        <f aca="true">IF(ISBLANK(OFFSET('Raw Data'!$A$3,MATCH('Data above threshold'!$A47,'Raw Data'!$B$4:$B$185,0),MATCH('Data above threshold'!F$4,'Raw Data'!$3:$3,0)-1)),"",OFFSET('Raw Data'!$A$3,MATCH('Data above threshold'!$A47,'Raw Data'!$B$4:$B$185,0),MATCH('Data above threshold'!F$4,'Raw Data'!$3:$3,0)-1))</f>
        <v/>
      </c>
      <c r="G47" s="107" t="str">
        <f aca="true">IF(ISBLANK(OFFSET('Raw Data'!$A$3,MATCH('Data above threshold'!$A47,'Raw Data'!$B$4:$B$185,0),MATCH('Data above threshold'!G$4,'Raw Data'!$3:$3,0)-1)),"",OFFSET('Raw Data'!$A$3,MATCH('Data above threshold'!$A47,'Raw Data'!$B$4:$B$185,0),MATCH('Data above threshold'!G$4,'Raw Data'!$3:$3,0)-1))</f>
        <v/>
      </c>
      <c r="H47" s="107" t="str">
        <f aca="true">IF(ISBLANK(OFFSET('Raw Data'!$A$3,MATCH('Data above threshold'!$A47,'Raw Data'!$B$4:$B$185,0),MATCH('Data above threshold'!H$4,'Raw Data'!$3:$3,0)-1)),"",OFFSET('Raw Data'!$A$3,MATCH('Data above threshold'!$A47,'Raw Data'!$B$4:$B$185,0),MATCH('Data above threshold'!H$4,'Raw Data'!$3:$3,0)-1))</f>
        <v/>
      </c>
      <c r="I47" s="107" t="str">
        <f aca="true">IF(ISBLANK(OFFSET('Raw Data'!$A$3,MATCH('Data above threshold'!$A47,'Raw Data'!$B$4:$B$185,0),MATCH('Data above threshold'!I$4,'Raw Data'!$3:$3,0)-1)),"",OFFSET('Raw Data'!$A$3,MATCH('Data above threshold'!$A47,'Raw Data'!$B$4:$B$185,0),MATCH('Data above threshold'!I$4,'Raw Data'!$3:$3,0)-1))</f>
        <v/>
      </c>
      <c r="J47" s="107" t="str">
        <f aca="true">IF(ISBLANK(OFFSET('Raw Data'!$A$3,MATCH('Data above threshold'!$A47,'Raw Data'!$B$4:$B$185,0),MATCH('Data above threshold'!J$4,'Raw Data'!$3:$3,0)-1)),"",OFFSET('Raw Data'!$A$3,MATCH('Data above threshold'!$A47,'Raw Data'!$B$4:$B$185,0),MATCH('Data above threshold'!J$4,'Raw Data'!$3:$3,0)-1))</f>
        <v/>
      </c>
      <c r="K47" s="107" t="str">
        <f aca="true">IF(ISBLANK(OFFSET('Raw Data'!$A$3,MATCH('Data above threshold'!$A47,'Raw Data'!$B$4:$B$185,0),MATCH('Data above threshold'!K$4,'Raw Data'!$3:$3,0)-1)),"",OFFSET('Raw Data'!$A$3,MATCH('Data above threshold'!$A47,'Raw Data'!$B$4:$B$185,0),MATCH('Data above threshold'!K$4,'Raw Data'!$3:$3,0)-1))</f>
        <v/>
      </c>
      <c r="L47" s="107" t="str">
        <f aca="true">IF(ISBLANK(OFFSET('Raw Data'!$A$3,MATCH('Data above threshold'!$A47,'Raw Data'!$B$4:$B$185,0),MATCH('Data above threshold'!L$4,'Raw Data'!$3:$3,0)-1)),"",OFFSET('Raw Data'!$A$3,MATCH('Data above threshold'!$A47,'Raw Data'!$B$4:$B$185,0),MATCH('Data above threshold'!L$4,'Raw Data'!$3:$3,0)-1))</f>
        <v/>
      </c>
      <c r="M47" s="105" t="str">
        <f aca="false" t="array" ref="M47:M47">IFERROR(SKEW(IF(ISNUMBER(Q47:CR47),Q47:CR47,"")),"")</f>
        <v/>
      </c>
      <c r="N47" s="107"/>
      <c r="O47" s="107" t="str">
        <f aca="true">IF(ISBLANK(OFFSET('Raw Data'!$A$3,MATCH('Data above threshold'!$A47,'Raw Data'!$B$4:$B$185,0),MATCH('Data above threshold'!O$4,'Raw Data'!$3:$3,0)-1)),"",OFFSET('Raw Data'!$A$3,MATCH('Data above threshold'!$A47,'Raw Data'!$B$4:$B$185,0),MATCH('Data above threshold'!O$4,'Raw Data'!$3:$3,0)-1))</f>
        <v/>
      </c>
      <c r="P47" s="106" t="str">
        <f aca="false" t="array" ref="P47:P47">IF(B47&lt;4,"",1-IFERROR(SUM(ISNUMBER(Q47:CR47)*(1-$Q$3:$CR$3))/COUNTIF($Q$3:$CR$3,0),0))</f>
        <v/>
      </c>
      <c r="Q47" s="107" t="str">
        <f aca="true">IF(ISBLANK(OFFSET('Raw Data'!$A$3,MATCH('Data above threshold'!$A47,'Raw Data'!$B$4:$B$185,0),MATCH('Data above threshold'!Q$4,'Raw Data'!$3:$3,0)-1)),"",OFFSET('Raw Data'!$A$3,MATCH('Data above threshold'!$A47,'Raw Data'!$B$4:$B$185,0),MATCH('Data above threshold'!Q$4,'Raw Data'!$3:$3,0)-1))</f>
        <v/>
      </c>
      <c r="R47" s="107" t="str">
        <f aca="true">IF(ISBLANK(OFFSET('Raw Data'!$A$3,MATCH('Data above threshold'!$A47,'Raw Data'!$B$4:$B$185,0),MATCH('Data above threshold'!R$4,'Raw Data'!$3:$3,0)-1)),"",OFFSET('Raw Data'!$A$3,MATCH('Data above threshold'!$A47,'Raw Data'!$B$4:$B$185,0),MATCH('Data above threshold'!R$4,'Raw Data'!$3:$3,0)-1))</f>
        <v/>
      </c>
      <c r="S47" s="107" t="str">
        <f aca="true">IF(ISBLANK(OFFSET('Raw Data'!$A$3,MATCH('Data above threshold'!$A47,'Raw Data'!$B$4:$B$185,0),MATCH('Data above threshold'!S$4,'Raw Data'!$3:$3,0)-1)),"",OFFSET('Raw Data'!$A$3,MATCH('Data above threshold'!$A47,'Raw Data'!$B$4:$B$185,0),MATCH('Data above threshold'!S$4,'Raw Data'!$3:$3,0)-1))</f>
        <v/>
      </c>
      <c r="T47" s="107" t="str">
        <f aca="true">IF(ISBLANK(OFFSET('Raw Data'!$A$3,MATCH('Data above threshold'!$A47,'Raw Data'!$B$4:$B$185,0),MATCH('Data above threshold'!T$4,'Raw Data'!$3:$3,0)-1)),"",OFFSET('Raw Data'!$A$3,MATCH('Data above threshold'!$A47,'Raw Data'!$B$4:$B$185,0),MATCH('Data above threshold'!T$4,'Raw Data'!$3:$3,0)-1))</f>
        <v/>
      </c>
      <c r="U47" s="107" t="str">
        <f aca="true">IF(ISBLANK(OFFSET('Raw Data'!$A$3,MATCH('Data above threshold'!$A47,'Raw Data'!$B$4:$B$185,0),MATCH('Data above threshold'!U$4,'Raw Data'!$3:$3,0)-1)),"",OFFSET('Raw Data'!$A$3,MATCH('Data above threshold'!$A47,'Raw Data'!$B$4:$B$185,0),MATCH('Data above threshold'!U$4,'Raw Data'!$3:$3,0)-1))</f>
        <v/>
      </c>
      <c r="V47" s="107" t="str">
        <f aca="true">IF(ISBLANK(OFFSET('Raw Data'!$A$3,MATCH('Data above threshold'!$A47,'Raw Data'!$B$4:$B$185,0),MATCH('Data above threshold'!V$4,'Raw Data'!$3:$3,0)-1)),"",OFFSET('Raw Data'!$A$3,MATCH('Data above threshold'!$A47,'Raw Data'!$B$4:$B$185,0),MATCH('Data above threshold'!V$4,'Raw Data'!$3:$3,0)-1))</f>
        <v/>
      </c>
      <c r="W47" s="107" t="str">
        <f aca="true">IF(ISBLANK(OFFSET('Raw Data'!$A$3,MATCH('Data above threshold'!$A47,'Raw Data'!$B$4:$B$185,0),MATCH('Data above threshold'!W$4,'Raw Data'!$3:$3,0)-1)),"",OFFSET('Raw Data'!$A$3,MATCH('Data above threshold'!$A47,'Raw Data'!$B$4:$B$185,0),MATCH('Data above threshold'!W$4,'Raw Data'!$3:$3,0)-1))</f>
        <v/>
      </c>
      <c r="X47" s="107" t="str">
        <f aca="true">IF(ISBLANK(OFFSET('Raw Data'!$A$3,MATCH('Data above threshold'!$A47,'Raw Data'!$B$4:$B$185,0),MATCH('Data above threshold'!X$4,'Raw Data'!$3:$3,0)-1)),"",OFFSET('Raw Data'!$A$3,MATCH('Data above threshold'!$A47,'Raw Data'!$B$4:$B$185,0),MATCH('Data above threshold'!X$4,'Raw Data'!$3:$3,0)-1))</f>
        <v/>
      </c>
      <c r="Y47" s="107" t="str">
        <f aca="true">IF(ISBLANK(OFFSET('Raw Data'!$A$3,MATCH('Data above threshold'!$A47,'Raw Data'!$B$4:$B$185,0),MATCH('Data above threshold'!Y$4,'Raw Data'!$3:$3,0)-1)),"",OFFSET('Raw Data'!$A$3,MATCH('Data above threshold'!$A47,'Raw Data'!$B$4:$B$185,0),MATCH('Data above threshold'!Y$4,'Raw Data'!$3:$3,0)-1))</f>
        <v/>
      </c>
      <c r="Z47" s="107" t="str">
        <f aca="true">IF(ISBLANK(OFFSET('Raw Data'!$A$3,MATCH('Data above threshold'!$A47,'Raw Data'!$B$4:$B$185,0),MATCH('Data above threshold'!Z$4,'Raw Data'!$3:$3,0)-1)),"",OFFSET('Raw Data'!$A$3,MATCH('Data above threshold'!$A47,'Raw Data'!$B$4:$B$185,0),MATCH('Data above threshold'!Z$4,'Raw Data'!$3:$3,0)-1))</f>
        <v/>
      </c>
      <c r="AA47" s="107" t="str">
        <f aca="true">IF(ISBLANK(OFFSET('Raw Data'!$A$3,MATCH('Data above threshold'!$A47,'Raw Data'!$B$4:$B$185,0),MATCH('Data above threshold'!AA$4,'Raw Data'!$3:$3,0)-1)),"",OFFSET('Raw Data'!$A$3,MATCH('Data above threshold'!$A47,'Raw Data'!$B$4:$B$185,0),MATCH('Data above threshold'!AA$4,'Raw Data'!$3:$3,0)-1))</f>
        <v/>
      </c>
      <c r="AB47" s="107" t="str">
        <f aca="true">IF(ISBLANK(OFFSET('Raw Data'!$A$3,MATCH('Data above threshold'!$A47,'Raw Data'!$B$4:$B$185,0),MATCH('Data above threshold'!AB$4,'Raw Data'!$3:$3,0)-1)),"",OFFSET('Raw Data'!$A$3,MATCH('Data above threshold'!$A47,'Raw Data'!$B$4:$B$185,0),MATCH('Data above threshold'!AB$4,'Raw Data'!$3:$3,0)-1))</f>
        <v/>
      </c>
      <c r="AC47" s="107" t="str">
        <f aca="true">IF(ISBLANK(OFFSET('Raw Data'!$A$3,MATCH('Data above threshold'!$A47,'Raw Data'!$B$4:$B$185,0),MATCH('Data above threshold'!AC$4,'Raw Data'!$3:$3,0)-1)),"",OFFSET('Raw Data'!$A$3,MATCH('Data above threshold'!$A47,'Raw Data'!$B$4:$B$185,0),MATCH('Data above threshold'!AC$4,'Raw Data'!$3:$3,0)-1))</f>
        <v/>
      </c>
      <c r="AD47" s="107" t="str">
        <f aca="true">IF(ISBLANK(OFFSET('Raw Data'!$A$3,MATCH('Data above threshold'!$A47,'Raw Data'!$B$4:$B$185,0),MATCH('Data above threshold'!AD$4,'Raw Data'!$3:$3,0)-1)),"",OFFSET('Raw Data'!$A$3,MATCH('Data above threshold'!$A47,'Raw Data'!$B$4:$B$185,0),MATCH('Data above threshold'!AD$4,'Raw Data'!$3:$3,0)-1))</f>
        <v/>
      </c>
      <c r="AE47" s="107" t="str">
        <f aca="true">IF(ISBLANK(OFFSET('Raw Data'!$A$3,MATCH('Data above threshold'!$A47,'Raw Data'!$B$4:$B$185,0),MATCH('Data above threshold'!AE$4,'Raw Data'!$3:$3,0)-1)),"",OFFSET('Raw Data'!$A$3,MATCH('Data above threshold'!$A47,'Raw Data'!$B$4:$B$185,0),MATCH('Data above threshold'!AE$4,'Raw Data'!$3:$3,0)-1))</f>
        <v/>
      </c>
      <c r="AF47" s="107" t="str">
        <f aca="true">IF(ISBLANK(OFFSET('Raw Data'!$A$3,MATCH('Data above threshold'!$A47,'Raw Data'!$B$4:$B$185,0),MATCH('Data above threshold'!AF$4,'Raw Data'!$3:$3,0)-1)),"",OFFSET('Raw Data'!$A$3,MATCH('Data above threshold'!$A47,'Raw Data'!$B$4:$B$185,0),MATCH('Data above threshold'!AF$4,'Raw Data'!$3:$3,0)-1))</f>
        <v/>
      </c>
      <c r="AG47" s="107" t="str">
        <f aca="true">IF(ISBLANK(OFFSET('Raw Data'!$A$3,MATCH('Data above threshold'!$A47,'Raw Data'!$B$4:$B$185,0),MATCH('Data above threshold'!AG$4,'Raw Data'!$3:$3,0)-1)),"",OFFSET('Raw Data'!$A$3,MATCH('Data above threshold'!$A47,'Raw Data'!$B$4:$B$185,0),MATCH('Data above threshold'!AG$4,'Raw Data'!$3:$3,0)-1))</f>
        <v/>
      </c>
      <c r="AH47" s="107" t="str">
        <f aca="true">IF(ISBLANK(OFFSET('Raw Data'!$A$3,MATCH('Data above threshold'!$A47,'Raw Data'!$B$4:$B$185,0),MATCH('Data above threshold'!AH$4,'Raw Data'!$3:$3,0)-1)),"",OFFSET('Raw Data'!$A$3,MATCH('Data above threshold'!$A47,'Raw Data'!$B$4:$B$185,0),MATCH('Data above threshold'!AH$4,'Raw Data'!$3:$3,0)-1))</f>
        <v/>
      </c>
      <c r="AI47" s="107" t="str">
        <f aca="true">IF(ISBLANK(OFFSET('Raw Data'!$A$3,MATCH('Data above threshold'!$A47,'Raw Data'!$B$4:$B$185,0),MATCH('Data above threshold'!AI$4,'Raw Data'!$3:$3,0)-1)),"",OFFSET('Raw Data'!$A$3,MATCH('Data above threshold'!$A47,'Raw Data'!$B$4:$B$185,0),MATCH('Data above threshold'!AI$4,'Raw Data'!$3:$3,0)-1))</f>
        <v/>
      </c>
      <c r="AJ47" s="107" t="str">
        <f aca="true">IF(ISBLANK(OFFSET('Raw Data'!$A$3,MATCH('Data above threshold'!$A47,'Raw Data'!$B$4:$B$185,0),MATCH('Data above threshold'!AJ$4,'Raw Data'!$3:$3,0)-1)),"",OFFSET('Raw Data'!$A$3,MATCH('Data above threshold'!$A47,'Raw Data'!$B$4:$B$185,0),MATCH('Data above threshold'!AJ$4,'Raw Data'!$3:$3,0)-1))</f>
        <v/>
      </c>
      <c r="AK47" s="107" t="str">
        <f aca="true">IF(ISBLANK(OFFSET('Raw Data'!$A$3,MATCH('Data above threshold'!$A47,'Raw Data'!$B$4:$B$185,0),MATCH('Data above threshold'!AK$4,'Raw Data'!$3:$3,0)-1)),"",OFFSET('Raw Data'!$A$3,MATCH('Data above threshold'!$A47,'Raw Data'!$B$4:$B$185,0),MATCH('Data above threshold'!AK$4,'Raw Data'!$3:$3,0)-1))</f>
        <v/>
      </c>
      <c r="AL47" s="107" t="str">
        <f aca="true">IF(ISBLANK(OFFSET('Raw Data'!$A$3,MATCH('Data above threshold'!$A47,'Raw Data'!$B$4:$B$185,0),MATCH('Data above threshold'!AL$4,'Raw Data'!$3:$3,0)-1)),"",OFFSET('Raw Data'!$A$3,MATCH('Data above threshold'!$A47,'Raw Data'!$B$4:$B$185,0),MATCH('Data above threshold'!AL$4,'Raw Data'!$3:$3,0)-1))</f>
        <v/>
      </c>
      <c r="AM47" s="107" t="str">
        <f aca="true">IF(ISBLANK(OFFSET('Raw Data'!$A$3,MATCH('Data above threshold'!$A47,'Raw Data'!$B$4:$B$185,0),MATCH('Data above threshold'!AM$4,'Raw Data'!$3:$3,0)-1)),"",OFFSET('Raw Data'!$A$3,MATCH('Data above threshold'!$A47,'Raw Data'!$B$4:$B$185,0),MATCH('Data above threshold'!AM$4,'Raw Data'!$3:$3,0)-1))</f>
        <v/>
      </c>
      <c r="AN47" s="107" t="str">
        <f aca="true">IF(ISBLANK(OFFSET('Raw Data'!$A$3,MATCH('Data above threshold'!$A47,'Raw Data'!$B$4:$B$185,0),MATCH('Data above threshold'!AN$4,'Raw Data'!$3:$3,0)-1)),"",OFFSET('Raw Data'!$A$3,MATCH('Data above threshold'!$A47,'Raw Data'!$B$4:$B$185,0),MATCH('Data above threshold'!AN$4,'Raw Data'!$3:$3,0)-1))</f>
        <v/>
      </c>
      <c r="AO47" s="107" t="str">
        <f aca="true">IF(ISBLANK(OFFSET('Raw Data'!$A$3,MATCH('Data above threshold'!$A47,'Raw Data'!$B$4:$B$185,0),MATCH('Data above threshold'!AO$4,'Raw Data'!$3:$3,0)-1)),"",OFFSET('Raw Data'!$A$3,MATCH('Data above threshold'!$A47,'Raw Data'!$B$4:$B$185,0),MATCH('Data above threshold'!AO$4,'Raw Data'!$3:$3,0)-1))</f>
        <v/>
      </c>
      <c r="AP47" s="107" t="str">
        <f aca="true">IF(ISBLANK(OFFSET('Raw Data'!$A$3,MATCH('Data above threshold'!$A47,'Raw Data'!$B$4:$B$185,0),MATCH('Data above threshold'!AP$4,'Raw Data'!$3:$3,0)-1)),"",OFFSET('Raw Data'!$A$3,MATCH('Data above threshold'!$A47,'Raw Data'!$B$4:$B$185,0),MATCH('Data above threshold'!AP$4,'Raw Data'!$3:$3,0)-1))</f>
        <v/>
      </c>
      <c r="AQ47" s="107" t="str">
        <f aca="true">IF(ISBLANK(OFFSET('Raw Data'!$A$3,MATCH('Data above threshold'!$A47,'Raw Data'!$B$4:$B$185,0),MATCH('Data above threshold'!AQ$4,'Raw Data'!$3:$3,0)-1)),"",OFFSET('Raw Data'!$A$3,MATCH('Data above threshold'!$A47,'Raw Data'!$B$4:$B$185,0),MATCH('Data above threshold'!AQ$4,'Raw Data'!$3:$3,0)-1))</f>
        <v/>
      </c>
      <c r="AR47" s="107" t="str">
        <f aca="true">IF(ISBLANK(OFFSET('Raw Data'!$A$3,MATCH('Data above threshold'!$A47,'Raw Data'!$B$4:$B$185,0),MATCH('Data above threshold'!AR$4,'Raw Data'!$3:$3,0)-1)),"",OFFSET('Raw Data'!$A$3,MATCH('Data above threshold'!$A47,'Raw Data'!$B$4:$B$185,0),MATCH('Data above threshold'!AR$4,'Raw Data'!$3:$3,0)-1))</f>
        <v/>
      </c>
      <c r="AS47" s="107" t="str">
        <f aca="true">IF(ISBLANK(OFFSET('Raw Data'!$A$3,MATCH('Data above threshold'!$A47,'Raw Data'!$B$4:$B$185,0),MATCH('Data above threshold'!AS$4,'Raw Data'!$3:$3,0)-1)),"",OFFSET('Raw Data'!$A$3,MATCH('Data above threshold'!$A47,'Raw Data'!$B$4:$B$185,0),MATCH('Data above threshold'!AS$4,'Raw Data'!$3:$3,0)-1))</f>
        <v/>
      </c>
      <c r="AT47" s="107" t="str">
        <f aca="true">IF(ISBLANK(OFFSET('Raw Data'!$A$3,MATCH('Data above threshold'!$A47,'Raw Data'!$B$4:$B$185,0),MATCH('Data above threshold'!AT$4,'Raw Data'!$3:$3,0)-1)),"",OFFSET('Raw Data'!$A$3,MATCH('Data above threshold'!$A47,'Raw Data'!$B$4:$B$185,0),MATCH('Data above threshold'!AT$4,'Raw Data'!$3:$3,0)-1))</f>
        <v/>
      </c>
      <c r="AU47" s="107" t="str">
        <f aca="true">IF(ISBLANK(OFFSET('Raw Data'!$A$3,MATCH('Data above threshold'!$A47,'Raw Data'!$B$4:$B$185,0),MATCH('Data above threshold'!AU$4,'Raw Data'!$3:$3,0)-1)),"",OFFSET('Raw Data'!$A$3,MATCH('Data above threshold'!$A47,'Raw Data'!$B$4:$B$185,0),MATCH('Data above threshold'!AU$4,'Raw Data'!$3:$3,0)-1))</f>
        <v/>
      </c>
      <c r="AV47" s="107" t="str">
        <f aca="true">IF(ISBLANK(OFFSET('Raw Data'!$A$3,MATCH('Data above threshold'!$A47,'Raw Data'!$B$4:$B$185,0),MATCH('Data above threshold'!AV$4,'Raw Data'!$3:$3,0)-1)),"",OFFSET('Raw Data'!$A$3,MATCH('Data above threshold'!$A47,'Raw Data'!$B$4:$B$185,0),MATCH('Data above threshold'!AV$4,'Raw Data'!$3:$3,0)-1))</f>
        <v/>
      </c>
      <c r="AW47" s="107" t="str">
        <f aca="true">IF(ISBLANK(OFFSET('Raw Data'!$A$3,MATCH('Data above threshold'!$A47,'Raw Data'!$B$4:$B$185,0),MATCH('Data above threshold'!AW$4,'Raw Data'!$3:$3,0)-1)),"",OFFSET('Raw Data'!$A$3,MATCH('Data above threshold'!$A47,'Raw Data'!$B$4:$B$185,0),MATCH('Data above threshold'!AW$4,'Raw Data'!$3:$3,0)-1))</f>
        <v/>
      </c>
      <c r="AX47" s="107" t="str">
        <f aca="true">IF(ISBLANK(OFFSET('Raw Data'!$A$3,MATCH('Data above threshold'!$A47,'Raw Data'!$B$4:$B$185,0),MATCH('Data above threshold'!AX$4,'Raw Data'!$3:$3,0)-1)),"",OFFSET('Raw Data'!$A$3,MATCH('Data above threshold'!$A47,'Raw Data'!$B$4:$B$185,0),MATCH('Data above threshold'!AX$4,'Raw Data'!$3:$3,0)-1))</f>
        <v/>
      </c>
      <c r="AY47" s="107" t="str">
        <f aca="true">IF(ISBLANK(OFFSET('Raw Data'!$A$3,MATCH('Data above threshold'!$A47,'Raw Data'!$B$4:$B$185,0),MATCH('Data above threshold'!AY$4,'Raw Data'!$3:$3,0)-1)),"",OFFSET('Raw Data'!$A$3,MATCH('Data above threshold'!$A47,'Raw Data'!$B$4:$B$185,0),MATCH('Data above threshold'!AY$4,'Raw Data'!$3:$3,0)-1))</f>
        <v/>
      </c>
      <c r="AZ47" s="107" t="str">
        <f aca="true">IF(ISBLANK(OFFSET('Raw Data'!$A$3,MATCH('Data above threshold'!$A47,'Raw Data'!$B$4:$B$185,0),MATCH('Data above threshold'!AZ$4,'Raw Data'!$3:$3,0)-1)),"",OFFSET('Raw Data'!$A$3,MATCH('Data above threshold'!$A47,'Raw Data'!$B$4:$B$185,0),MATCH('Data above threshold'!AZ$4,'Raw Data'!$3:$3,0)-1))</f>
        <v/>
      </c>
      <c r="BA47" s="107" t="str">
        <f aca="true">IF(ISBLANK(OFFSET('Raw Data'!$A$3,MATCH('Data above threshold'!$A47,'Raw Data'!$B$4:$B$185,0),MATCH('Data above threshold'!BA$4,'Raw Data'!$3:$3,0)-1)),"",OFFSET('Raw Data'!$A$3,MATCH('Data above threshold'!$A47,'Raw Data'!$B$4:$B$185,0),MATCH('Data above threshold'!BA$4,'Raw Data'!$3:$3,0)-1))</f>
        <v/>
      </c>
      <c r="BB47" s="107" t="str">
        <f aca="true">IF(ISBLANK(OFFSET('Raw Data'!$A$3,MATCH('Data above threshold'!$A47,'Raw Data'!$B$4:$B$185,0),MATCH('Data above threshold'!BB$4,'Raw Data'!$3:$3,0)-1)),"",OFFSET('Raw Data'!$A$3,MATCH('Data above threshold'!$A47,'Raw Data'!$B$4:$B$185,0),MATCH('Data above threshold'!BB$4,'Raw Data'!$3:$3,0)-1))</f>
        <v/>
      </c>
      <c r="BC47" s="107" t="str">
        <f aca="true">IF(ISBLANK(OFFSET('Raw Data'!$A$3,MATCH('Data above threshold'!$A47,'Raw Data'!$B$4:$B$185,0),MATCH('Data above threshold'!BC$4,'Raw Data'!$3:$3,0)-1)),"",OFFSET('Raw Data'!$A$3,MATCH('Data above threshold'!$A47,'Raw Data'!$B$4:$B$185,0),MATCH('Data above threshold'!BC$4,'Raw Data'!$3:$3,0)-1))</f>
        <v/>
      </c>
      <c r="BD47" s="107" t="str">
        <f aca="true">IF(ISBLANK(OFFSET('Raw Data'!$A$3,MATCH('Data above threshold'!$A47,'Raw Data'!$B$4:$B$185,0),MATCH('Data above threshold'!BD$4,'Raw Data'!$3:$3,0)-1)),"",OFFSET('Raw Data'!$A$3,MATCH('Data above threshold'!$A47,'Raw Data'!$B$4:$B$185,0),MATCH('Data above threshold'!BD$4,'Raw Data'!$3:$3,0)-1))</f>
        <v/>
      </c>
      <c r="BE47" s="107" t="str">
        <f aca="true">IF(ISBLANK(OFFSET('Raw Data'!$A$3,MATCH('Data above threshold'!$A47,'Raw Data'!$B$4:$B$185,0),MATCH('Data above threshold'!BE$4,'Raw Data'!$3:$3,0)-1)),"",OFFSET('Raw Data'!$A$3,MATCH('Data above threshold'!$A47,'Raw Data'!$B$4:$B$185,0),MATCH('Data above threshold'!BE$4,'Raw Data'!$3:$3,0)-1))</f>
        <v/>
      </c>
      <c r="BF47" s="107" t="str">
        <f aca="true">IF(ISBLANK(OFFSET('Raw Data'!$A$3,MATCH('Data above threshold'!$A47,'Raw Data'!$B$4:$B$185,0),MATCH('Data above threshold'!BF$4,'Raw Data'!$3:$3,0)-1)),"",OFFSET('Raw Data'!$A$3,MATCH('Data above threshold'!$A47,'Raw Data'!$B$4:$B$185,0),MATCH('Data above threshold'!BF$4,'Raw Data'!$3:$3,0)-1))</f>
        <v/>
      </c>
      <c r="BG47" s="107" t="str">
        <f aca="true">IF(ISBLANK(OFFSET('Raw Data'!$A$3,MATCH('Data above threshold'!$A47,'Raw Data'!$B$4:$B$185,0),MATCH('Data above threshold'!BG$4,'Raw Data'!$3:$3,0)-1)),"",OFFSET('Raw Data'!$A$3,MATCH('Data above threshold'!$A47,'Raw Data'!$B$4:$B$185,0),MATCH('Data above threshold'!BG$4,'Raw Data'!$3:$3,0)-1))</f>
        <v/>
      </c>
      <c r="BH47" s="107" t="str">
        <f aca="true">IF(ISBLANK(OFFSET('Raw Data'!$A$3,MATCH('Data above threshold'!$A47,'Raw Data'!$B$4:$B$185,0),MATCH('Data above threshold'!BH$4,'Raw Data'!$3:$3,0)-1)),"",OFFSET('Raw Data'!$A$3,MATCH('Data above threshold'!$A47,'Raw Data'!$B$4:$B$185,0),MATCH('Data above threshold'!BH$4,'Raw Data'!$3:$3,0)-1))</f>
        <v/>
      </c>
      <c r="BI47" s="107" t="str">
        <f aca="true">IF(ISBLANK(OFFSET('Raw Data'!$A$3,MATCH('Data above threshold'!$A47,'Raw Data'!$B$4:$B$185,0),MATCH('Data above threshold'!BI$4,'Raw Data'!$3:$3,0)-1)),"",OFFSET('Raw Data'!$A$3,MATCH('Data above threshold'!$A47,'Raw Data'!$B$4:$B$185,0),MATCH('Data above threshold'!BI$4,'Raw Data'!$3:$3,0)-1))</f>
        <v/>
      </c>
      <c r="BJ47" s="107" t="str">
        <f aca="true">IF(ISBLANK(OFFSET('Raw Data'!$A$3,MATCH('Data above threshold'!$A47,'Raw Data'!$B$4:$B$185,0),MATCH('Data above threshold'!BJ$4,'Raw Data'!$3:$3,0)-1)),"",OFFSET('Raw Data'!$A$3,MATCH('Data above threshold'!$A47,'Raw Data'!$B$4:$B$185,0),MATCH('Data above threshold'!BJ$4,'Raw Data'!$3:$3,0)-1))</f>
        <v/>
      </c>
      <c r="BK47" s="107" t="str">
        <f aca="true">IF(ISBLANK(OFFSET('Raw Data'!$A$3,MATCH('Data above threshold'!$A47,'Raw Data'!$B$4:$B$185,0),MATCH('Data above threshold'!BK$4,'Raw Data'!$3:$3,0)-1)),"",OFFSET('Raw Data'!$A$3,MATCH('Data above threshold'!$A47,'Raw Data'!$B$4:$B$185,0),MATCH('Data above threshold'!BK$4,'Raw Data'!$3:$3,0)-1))</f>
        <v/>
      </c>
      <c r="BL47" s="107" t="str">
        <f aca="true">IF(ISBLANK(OFFSET('Raw Data'!$A$3,MATCH('Data above threshold'!$A47,'Raw Data'!$B$4:$B$185,0),MATCH('Data above threshold'!BL$4,'Raw Data'!$3:$3,0)-1)),"",OFFSET('Raw Data'!$A$3,MATCH('Data above threshold'!$A47,'Raw Data'!$B$4:$B$185,0),MATCH('Data above threshold'!BL$4,'Raw Data'!$3:$3,0)-1))</f>
        <v/>
      </c>
      <c r="BM47" s="107" t="str">
        <f aca="true">IF(ISBLANK(OFFSET('Raw Data'!$A$3,MATCH('Data above threshold'!$A47,'Raw Data'!$B$4:$B$185,0),MATCH('Data above threshold'!BM$4,'Raw Data'!$3:$3,0)-1)),"",OFFSET('Raw Data'!$A$3,MATCH('Data above threshold'!$A47,'Raw Data'!$B$4:$B$185,0),MATCH('Data above threshold'!BM$4,'Raw Data'!$3:$3,0)-1))</f>
        <v/>
      </c>
      <c r="BN47" s="107" t="str">
        <f aca="true">IF(ISBLANK(OFFSET('Raw Data'!$A$3,MATCH('Data above threshold'!$A47,'Raw Data'!$B$4:$B$185,0),MATCH('Data above threshold'!BN$4,'Raw Data'!$3:$3,0)-1)),"",OFFSET('Raw Data'!$A$3,MATCH('Data above threshold'!$A47,'Raw Data'!$B$4:$B$185,0),MATCH('Data above threshold'!BN$4,'Raw Data'!$3:$3,0)-1))</f>
        <v/>
      </c>
      <c r="BO47" s="107" t="str">
        <f aca="true">IF(ISBLANK(OFFSET('Raw Data'!$A$3,MATCH('Data above threshold'!$A47,'Raw Data'!$B$4:$B$185,0),MATCH('Data above threshold'!BO$4,'Raw Data'!$3:$3,0)-1)),"",OFFSET('Raw Data'!$A$3,MATCH('Data above threshold'!$A47,'Raw Data'!$B$4:$B$185,0),MATCH('Data above threshold'!BO$4,'Raw Data'!$3:$3,0)-1))</f>
        <v/>
      </c>
      <c r="BP47" s="107" t="str">
        <f aca="true">IF(ISBLANK(OFFSET('Raw Data'!$A$3,MATCH('Data above threshold'!$A47,'Raw Data'!$B$4:$B$185,0),MATCH('Data above threshold'!BP$4,'Raw Data'!$3:$3,0)-1)),"",OFFSET('Raw Data'!$A$3,MATCH('Data above threshold'!$A47,'Raw Data'!$B$4:$B$185,0),MATCH('Data above threshold'!BP$4,'Raw Data'!$3:$3,0)-1))</f>
        <v/>
      </c>
      <c r="BQ47" s="107" t="str">
        <f aca="true">IF(ISBLANK(OFFSET('Raw Data'!$A$3,MATCH('Data above threshold'!$A47,'Raw Data'!$B$4:$B$185,0),MATCH('Data above threshold'!BQ$4,'Raw Data'!$3:$3,0)-1)),"",OFFSET('Raw Data'!$A$3,MATCH('Data above threshold'!$A47,'Raw Data'!$B$4:$B$185,0),MATCH('Data above threshold'!BQ$4,'Raw Data'!$3:$3,0)-1))</f>
        <v/>
      </c>
      <c r="BR47" s="107" t="str">
        <f aca="true">IF(ISBLANK(OFFSET('Raw Data'!$A$3,MATCH('Data above threshold'!$A47,'Raw Data'!$B$4:$B$185,0),MATCH('Data above threshold'!BR$4,'Raw Data'!$3:$3,0)-1)),"",OFFSET('Raw Data'!$A$3,MATCH('Data above threshold'!$A47,'Raw Data'!$B$4:$B$185,0),MATCH('Data above threshold'!BR$4,'Raw Data'!$3:$3,0)-1))</f>
        <v/>
      </c>
      <c r="BS47" s="107" t="str">
        <f aca="true">IF(ISBLANK(OFFSET('Raw Data'!$A$3,MATCH('Data above threshold'!$A47,'Raw Data'!$B$4:$B$185,0),MATCH('Data above threshold'!BS$4,'Raw Data'!$3:$3,0)-1)),"",OFFSET('Raw Data'!$A$3,MATCH('Data above threshold'!$A47,'Raw Data'!$B$4:$B$185,0),MATCH('Data above threshold'!BS$4,'Raw Data'!$3:$3,0)-1))</f>
        <v/>
      </c>
      <c r="BT47" s="107" t="str">
        <f aca="true">IF(ISBLANK(OFFSET('Raw Data'!$A$3,MATCH('Data above threshold'!$A47,'Raw Data'!$B$4:$B$185,0),MATCH('Data above threshold'!BT$4,'Raw Data'!$3:$3,0)-1)),"",OFFSET('Raw Data'!$A$3,MATCH('Data above threshold'!$A47,'Raw Data'!$B$4:$B$185,0),MATCH('Data above threshold'!BT$4,'Raw Data'!$3:$3,0)-1))</f>
        <v/>
      </c>
      <c r="BU47" s="107" t="str">
        <f aca="true">IF(ISBLANK(OFFSET('Raw Data'!$A$3,MATCH('Data above threshold'!$A47,'Raw Data'!$B$4:$B$185,0),MATCH('Data above threshold'!BU$4,'Raw Data'!$3:$3,0)-1)),"",OFFSET('Raw Data'!$A$3,MATCH('Data above threshold'!$A47,'Raw Data'!$B$4:$B$185,0),MATCH('Data above threshold'!BU$4,'Raw Data'!$3:$3,0)-1))</f>
        <v/>
      </c>
      <c r="BV47" s="107" t="str">
        <f aca="true">IF(ISBLANK(OFFSET('Raw Data'!$A$3,MATCH('Data above threshold'!$A47,'Raw Data'!$B$4:$B$185,0),MATCH('Data above threshold'!BV$4,'Raw Data'!$3:$3,0)-1)),"",OFFSET('Raw Data'!$A$3,MATCH('Data above threshold'!$A47,'Raw Data'!$B$4:$B$185,0),MATCH('Data above threshold'!BV$4,'Raw Data'!$3:$3,0)-1))</f>
        <v/>
      </c>
      <c r="BW47" s="107" t="str">
        <f aca="true">IF(ISBLANK(OFFSET('Raw Data'!$A$3,MATCH('Data above threshold'!$A47,'Raw Data'!$B$4:$B$185,0),MATCH('Data above threshold'!BW$4,'Raw Data'!$3:$3,0)-1)),"",OFFSET('Raw Data'!$A$3,MATCH('Data above threshold'!$A47,'Raw Data'!$B$4:$B$185,0),MATCH('Data above threshold'!BW$4,'Raw Data'!$3:$3,0)-1))</f>
        <v/>
      </c>
      <c r="BX47" s="107" t="str">
        <f aca="true">IF(ISBLANK(OFFSET('Raw Data'!$A$3,MATCH('Data above threshold'!$A47,'Raw Data'!$B$4:$B$185,0),MATCH('Data above threshold'!BX$4,'Raw Data'!$3:$3,0)-1)),"",OFFSET('Raw Data'!$A$3,MATCH('Data above threshold'!$A47,'Raw Data'!$B$4:$B$185,0),MATCH('Data above threshold'!BX$4,'Raw Data'!$3:$3,0)-1))</f>
        <v/>
      </c>
      <c r="BY47" s="107" t="str">
        <f aca="true">IF(ISBLANK(OFFSET('Raw Data'!$A$3,MATCH('Data above threshold'!$A47,'Raw Data'!$B$4:$B$185,0),MATCH('Data above threshold'!BY$4,'Raw Data'!$3:$3,0)-1)),"",OFFSET('Raw Data'!$A$3,MATCH('Data above threshold'!$A47,'Raw Data'!$B$4:$B$185,0),MATCH('Data above threshold'!BY$4,'Raw Data'!$3:$3,0)-1))</f>
        <v/>
      </c>
      <c r="BZ47" s="107" t="str">
        <f aca="true">IF(ISBLANK(OFFSET('Raw Data'!$A$3,MATCH('Data above threshold'!$A47,'Raw Data'!$B$4:$B$185,0),MATCH('Data above threshold'!BZ$4,'Raw Data'!$3:$3,0)-1)),"",OFFSET('Raw Data'!$A$3,MATCH('Data above threshold'!$A47,'Raw Data'!$B$4:$B$185,0),MATCH('Data above threshold'!BZ$4,'Raw Data'!$3:$3,0)-1))</f>
        <v/>
      </c>
      <c r="CA47" s="107" t="str">
        <f aca="true">IF(ISBLANK(OFFSET('Raw Data'!$A$3,MATCH('Data above threshold'!$A47,'Raw Data'!$B$4:$B$185,0),MATCH('Data above threshold'!CA$4,'Raw Data'!$3:$3,0)-1)),"",OFFSET('Raw Data'!$A$3,MATCH('Data above threshold'!$A47,'Raw Data'!$B$4:$B$185,0),MATCH('Data above threshold'!CA$4,'Raw Data'!$3:$3,0)-1))</f>
        <v/>
      </c>
      <c r="CB47" s="107" t="str">
        <f aca="true">IF(ISBLANK(OFFSET('Raw Data'!$A$3,MATCH('Data above threshold'!$A47,'Raw Data'!$B$4:$B$185,0),MATCH('Data above threshold'!CB$4,'Raw Data'!$3:$3,0)-1)),"",OFFSET('Raw Data'!$A$3,MATCH('Data above threshold'!$A47,'Raw Data'!$B$4:$B$185,0),MATCH('Data above threshold'!CB$4,'Raw Data'!$3:$3,0)-1))</f>
        <v/>
      </c>
      <c r="CC47" s="107" t="str">
        <f aca="true">IF(ISBLANK(OFFSET('Raw Data'!$A$3,MATCH('Data above threshold'!$A47,'Raw Data'!$B$4:$B$185,0),MATCH('Data above threshold'!CC$4,'Raw Data'!$3:$3,0)-1)),"",OFFSET('Raw Data'!$A$3,MATCH('Data above threshold'!$A47,'Raw Data'!$B$4:$B$185,0),MATCH('Data above threshold'!CC$4,'Raw Data'!$3:$3,0)-1))</f>
        <v/>
      </c>
      <c r="CD47" s="107" t="str">
        <f aca="true">IF(ISBLANK(OFFSET('Raw Data'!$A$3,MATCH('Data above threshold'!$A47,'Raw Data'!$B$4:$B$185,0),MATCH('Data above threshold'!CD$4,'Raw Data'!$3:$3,0)-1)),"",OFFSET('Raw Data'!$A$3,MATCH('Data above threshold'!$A47,'Raw Data'!$B$4:$B$185,0),MATCH('Data above threshold'!CD$4,'Raw Data'!$3:$3,0)-1))</f>
        <v/>
      </c>
      <c r="CE47" s="107" t="str">
        <f aca="true">IF(ISBLANK(OFFSET('Raw Data'!$A$3,MATCH('Data above threshold'!$A47,'Raw Data'!$B$4:$B$185,0),MATCH('Data above threshold'!CE$4,'Raw Data'!$3:$3,0)-1)),"",OFFSET('Raw Data'!$A$3,MATCH('Data above threshold'!$A47,'Raw Data'!$B$4:$B$185,0),MATCH('Data above threshold'!CE$4,'Raw Data'!$3:$3,0)-1))</f>
        <v/>
      </c>
      <c r="CF47" s="107" t="str">
        <f aca="true">IF(ISBLANK(OFFSET('Raw Data'!$A$3,MATCH('Data above threshold'!$A47,'Raw Data'!$B$4:$B$185,0),MATCH('Data above threshold'!CF$4,'Raw Data'!$3:$3,0)-1)),"",OFFSET('Raw Data'!$A$3,MATCH('Data above threshold'!$A47,'Raw Data'!$B$4:$B$185,0),MATCH('Data above threshold'!CF$4,'Raw Data'!$3:$3,0)-1))</f>
        <v/>
      </c>
      <c r="CG47" s="107" t="str">
        <f aca="true">IF(ISBLANK(OFFSET('Raw Data'!$A$3,MATCH('Data above threshold'!$A47,'Raw Data'!$B$4:$B$185,0),MATCH('Data above threshold'!CG$4,'Raw Data'!$3:$3,0)-1)),"",OFFSET('Raw Data'!$A$3,MATCH('Data above threshold'!$A47,'Raw Data'!$B$4:$B$185,0),MATCH('Data above threshold'!CG$4,'Raw Data'!$3:$3,0)-1))</f>
        <v/>
      </c>
      <c r="CH47" s="107" t="str">
        <f aca="true">IF(ISBLANK(OFFSET('Raw Data'!$A$3,MATCH('Data above threshold'!$A47,'Raw Data'!$B$4:$B$185,0),MATCH('Data above threshold'!CH$4,'Raw Data'!$3:$3,0)-1)),"",OFFSET('Raw Data'!$A$3,MATCH('Data above threshold'!$A47,'Raw Data'!$B$4:$B$185,0),MATCH('Data above threshold'!CH$4,'Raw Data'!$3:$3,0)-1))</f>
        <v/>
      </c>
      <c r="CI47" s="107" t="str">
        <f aca="true">IF(ISBLANK(OFFSET('Raw Data'!$A$3,MATCH('Data above threshold'!$A47,'Raw Data'!$B$4:$B$185,0),MATCH('Data above threshold'!CI$4,'Raw Data'!$3:$3,0)-1)),"",OFFSET('Raw Data'!$A$3,MATCH('Data above threshold'!$A47,'Raw Data'!$B$4:$B$185,0),MATCH('Data above threshold'!CI$4,'Raw Data'!$3:$3,0)-1))</f>
        <v/>
      </c>
      <c r="CJ47" s="107" t="str">
        <f aca="true">IF(ISBLANK(OFFSET('Raw Data'!$A$3,MATCH('Data above threshold'!$A47,'Raw Data'!$B$4:$B$185,0),MATCH('Data above threshold'!CJ$4,'Raw Data'!$3:$3,0)-1)),"",OFFSET('Raw Data'!$A$3,MATCH('Data above threshold'!$A47,'Raw Data'!$B$4:$B$185,0),MATCH('Data above threshold'!CJ$4,'Raw Data'!$3:$3,0)-1))</f>
        <v/>
      </c>
      <c r="CK47" s="107" t="str">
        <f aca="true">IF(ISBLANK(OFFSET('Raw Data'!$A$3,MATCH('Data above threshold'!$A47,'Raw Data'!$B$4:$B$185,0),MATCH('Data above threshold'!CK$4,'Raw Data'!$3:$3,0)-1)),"",OFFSET('Raw Data'!$A$3,MATCH('Data above threshold'!$A47,'Raw Data'!$B$4:$B$185,0),MATCH('Data above threshold'!CK$4,'Raw Data'!$3:$3,0)-1))</f>
        <v/>
      </c>
      <c r="CL47" s="107" t="str">
        <f aca="true">IF(ISBLANK(OFFSET('Raw Data'!$A$3,MATCH('Data above threshold'!$A47,'Raw Data'!$B$4:$B$185,0),MATCH('Data above threshold'!CL$4,'Raw Data'!$3:$3,0)-1)),"",OFFSET('Raw Data'!$A$3,MATCH('Data above threshold'!$A47,'Raw Data'!$B$4:$B$185,0),MATCH('Data above threshold'!CL$4,'Raw Data'!$3:$3,0)-1))</f>
        <v/>
      </c>
      <c r="CM47" s="107" t="str">
        <f aca="true">IF(ISBLANK(OFFSET('Raw Data'!$A$3,MATCH('Data above threshold'!$A47,'Raw Data'!$B$4:$B$185,0),MATCH('Data above threshold'!CM$4,'Raw Data'!$3:$3,0)-1)),"",OFFSET('Raw Data'!$A$3,MATCH('Data above threshold'!$A47,'Raw Data'!$B$4:$B$185,0),MATCH('Data above threshold'!CM$4,'Raw Data'!$3:$3,0)-1))</f>
        <v/>
      </c>
      <c r="CN47" s="107" t="str">
        <f aca="true">IF(ISBLANK(OFFSET('Raw Data'!$A$3,MATCH('Data above threshold'!$A47,'Raw Data'!$B$4:$B$185,0),MATCH('Data above threshold'!CN$4,'Raw Data'!$3:$3,0)-1)),"",OFFSET('Raw Data'!$A$3,MATCH('Data above threshold'!$A47,'Raw Data'!$B$4:$B$185,0),MATCH('Data above threshold'!CN$4,'Raw Data'!$3:$3,0)-1))</f>
        <v/>
      </c>
      <c r="CO47" s="107" t="str">
        <f aca="true">IF(ISBLANK(OFFSET('Raw Data'!$A$3,MATCH('Data above threshold'!$A47,'Raw Data'!$B$4:$B$185,0),MATCH('Data above threshold'!CO$4,'Raw Data'!$3:$3,0)-1)),"",OFFSET('Raw Data'!$A$3,MATCH('Data above threshold'!$A47,'Raw Data'!$B$4:$B$185,0),MATCH('Data above threshold'!CO$4,'Raw Data'!$3:$3,0)-1))</f>
        <v/>
      </c>
      <c r="CP47" s="107" t="str">
        <f aca="true">IF(ISBLANK(OFFSET('Raw Data'!$A$3,MATCH('Data above threshold'!$A47,'Raw Data'!$B$4:$B$185,0),MATCH('Data above threshold'!CP$4,'Raw Data'!$3:$3,0)-1)),"",OFFSET('Raw Data'!$A$3,MATCH('Data above threshold'!$A47,'Raw Data'!$B$4:$B$185,0),MATCH('Data above threshold'!CP$4,'Raw Data'!$3:$3,0)-1))</f>
        <v/>
      </c>
      <c r="CQ47" s="107" t="str">
        <f aca="true">IF(ISBLANK(OFFSET('Raw Data'!$A$3,MATCH('Data above threshold'!$A47,'Raw Data'!$B$4:$B$185,0),MATCH('Data above threshold'!CQ$4,'Raw Data'!$3:$3,0)-1)),"",OFFSET('Raw Data'!$A$3,MATCH('Data above threshold'!$A47,'Raw Data'!$B$4:$B$185,0),MATCH('Data above threshold'!CQ$4,'Raw Data'!$3:$3,0)-1))</f>
        <v/>
      </c>
      <c r="CR47" s="107" t="str">
        <f aca="true">IF(ISBLANK(OFFSET('Raw Data'!$A$3,MATCH('Data above threshold'!$A47,'Raw Data'!$B$4:$B$185,0),MATCH('Data above threshold'!CR$4,'Raw Data'!$3:$3,0)-1)),"",OFFSET('Raw Data'!$A$3,MATCH('Data above threshold'!$A47,'Raw Data'!$B$4:$B$185,0),MATCH('Data above threshold'!CR$4,'Raw Data'!$3:$3,0)-1))</f>
        <v/>
      </c>
    </row>
    <row r="48" s="103" customFormat="true" ht="15.5" hidden="false" customHeight="false" outlineLevel="0" collapsed="false">
      <c r="A48" s="107" t="n">
        <v>2141</v>
      </c>
      <c r="B48" s="107" t="n">
        <v>4</v>
      </c>
      <c r="C48" s="107" t="str">
        <f aca="true">IF(ISBLANK(OFFSET('Raw Data'!$A$3,MATCH('Data above threshold'!$A48,'Raw Data'!$B$4:$B$185,0),MATCH('Data above threshold'!C$4,'Raw Data'!$3:$3,0)-1)),"",OFFSET('Raw Data'!$A$3,MATCH('Data above threshold'!$A48,'Raw Data'!$B$4:$B$185,0),MATCH('Data above threshold'!C$4,'Raw Data'!$3:$3,0)-1))</f>
        <v/>
      </c>
      <c r="D48" s="107" t="str">
        <f aca="true">IF(ISBLANK(OFFSET('Raw Data'!$A$3,MATCH('Data above threshold'!$A48,'Raw Data'!$B$4:$B$185,0),MATCH('Data above threshold'!D$4,'Raw Data'!$3:$3,0)-1)),"",OFFSET('Raw Data'!$A$3,MATCH('Data above threshold'!$A48,'Raw Data'!$B$4:$B$185,0),MATCH('Data above threshold'!D$4,'Raw Data'!$3:$3,0)-1))</f>
        <v>Expert assessment data - C.3.2</v>
      </c>
      <c r="E48" s="107" t="str">
        <f aca="true">IF(ISBLANK(OFFSET('Raw Data'!$A$3,MATCH('Data above threshold'!$A48,'Raw Data'!$B$4:$B$185,0),MATCH('Data above threshold'!E$4,'Raw Data'!$3:$3,0)-1)),"",OFFSET('Raw Data'!$A$3,MATCH('Data above threshold'!$A48,'Raw Data'!$B$4:$B$185,0),MATCH('Data above threshold'!E$4,'Raw Data'!$3:$3,0)-1))</f>
        <v>Expert assessment data -  As a consumer expert, how satisfied are you with the following in your country in 2020? - Competition law enforcement </v>
      </c>
      <c r="F48" s="107" t="str">
        <f aca="true">IF(ISBLANK(OFFSET('Raw Data'!$A$3,MATCH('Data above threshold'!$A48,'Raw Data'!$B$4:$B$185,0),MATCH('Data above threshold'!F$4,'Raw Data'!$3:$3,0)-1)),"",OFFSET('Raw Data'!$A$3,MATCH('Data above threshold'!$A48,'Raw Data'!$B$4:$B$185,0),MATCH('Data above threshold'!F$4,'Raw Data'!$3:$3,0)-1))</f>
        <v/>
      </c>
      <c r="G48" s="107" t="str">
        <f aca="true">IF(ISBLANK(OFFSET('Raw Data'!$A$3,MATCH('Data above threshold'!$A48,'Raw Data'!$B$4:$B$185,0),MATCH('Data above threshold'!G$4,'Raw Data'!$3:$3,0)-1)),"",OFFSET('Raw Data'!$A$3,MATCH('Data above threshold'!$A48,'Raw Data'!$B$4:$B$185,0),MATCH('Data above threshold'!G$4,'Raw Data'!$3:$3,0)-1))</f>
        <v/>
      </c>
      <c r="H48" s="107" t="str">
        <f aca="true">IF(ISBLANK(OFFSET('Raw Data'!$A$3,MATCH('Data above threshold'!$A48,'Raw Data'!$B$4:$B$185,0),MATCH('Data above threshold'!H$4,'Raw Data'!$3:$3,0)-1)),"",OFFSET('Raw Data'!$A$3,MATCH('Data above threshold'!$A48,'Raw Data'!$B$4:$B$185,0),MATCH('Data above threshold'!H$4,'Raw Data'!$3:$3,0)-1))</f>
        <v>Consumers International Survey</v>
      </c>
      <c r="I48" s="107" t="str">
        <f aca="true">IF(ISBLANK(OFFSET('Raw Data'!$A$3,MATCH('Data above threshold'!$A48,'Raw Data'!$B$4:$B$185,0),MATCH('Data above threshold'!I$4,'Raw Data'!$3:$3,0)-1)),"",OFFSET('Raw Data'!$A$3,MATCH('Data above threshold'!$A48,'Raw Data'!$B$4:$B$185,0),MATCH('Data above threshold'!I$4,'Raw Data'!$3:$3,0)-1))</f>
        <v/>
      </c>
      <c r="J48" s="107" t="str">
        <f aca="true">IF(ISBLANK(OFFSET('Raw Data'!$A$3,MATCH('Data above threshold'!$A48,'Raw Data'!$B$4:$B$185,0),MATCH('Data above threshold'!J$4,'Raw Data'!$3:$3,0)-1)),"",OFFSET('Raw Data'!$A$3,MATCH('Data above threshold'!$A48,'Raw Data'!$B$4:$B$185,0),MATCH('Data above threshold'!J$4,'Raw Data'!$3:$3,0)-1))</f>
        <v/>
      </c>
      <c r="K48" s="107" t="str">
        <f aca="true">IF(ISBLANK(OFFSET('Raw Data'!$A$3,MATCH('Data above threshold'!$A48,'Raw Data'!$B$4:$B$185,0),MATCH('Data above threshold'!K$4,'Raw Data'!$3:$3,0)-1)),"",OFFSET('Raw Data'!$A$3,MATCH('Data above threshold'!$A48,'Raw Data'!$B$4:$B$185,0),MATCH('Data above threshold'!K$4,'Raw Data'!$3:$3,0)-1))</f>
        <v>Plus</v>
      </c>
      <c r="L48" s="107" t="str">
        <f aca="true">IF(ISBLANK(OFFSET('Raw Data'!$A$3,MATCH('Data above threshold'!$A48,'Raw Data'!$B$4:$B$185,0),MATCH('Data above threshold'!L$4,'Raw Data'!$3:$3,0)-1)),"",OFFSET('Raw Data'!$A$3,MATCH('Data above threshold'!$A48,'Raw Data'!$B$4:$B$185,0),MATCH('Data above threshold'!L$4,'Raw Data'!$3:$3,0)-1))</f>
        <v/>
      </c>
      <c r="M48" s="105" t="n">
        <f aca="false" t="array" ref="M48:M48">IFERROR(SKEW(IF(ISNUMBER(Q48:CR48),Q48:CR48,"")),"")</f>
        <v>-0.239823802427708</v>
      </c>
      <c r="N48" s="107" t="n">
        <v>0</v>
      </c>
      <c r="O48" s="107" t="str">
        <f aca="true">IF(ISBLANK(OFFSET('Raw Data'!$A$3,MATCH('Data above threshold'!$A48,'Raw Data'!$B$4:$B$185,0),MATCH('Data above threshold'!O$4,'Raw Data'!$3:$3,0)-1)),"",OFFSET('Raw Data'!$A$3,MATCH('Data above threshold'!$A48,'Raw Data'!$B$4:$B$185,0),MATCH('Data above threshold'!O$4,'Raw Data'!$3:$3,0)-1))</f>
        <v/>
      </c>
      <c r="P48" s="106" t="n">
        <f aca="false" t="array" ref="P48:P48">IF(B48&lt;4,"",1-IFERROR(SUM(ISNUMBER(Q48:CR48)*(1-$Q$3:$CR$3))/COUNTIF($Q$3:$CR$3,0),0))</f>
        <v>0.0125</v>
      </c>
      <c r="Q48" s="107" t="n">
        <f aca="true">IF(ISBLANK(OFFSET('Raw Data'!$A$3,MATCH('Data above threshold'!$A48,'Raw Data'!$B$4:$B$185,0),MATCH('Data above threshold'!Q$4,'Raw Data'!$3:$3,0)-1)),"",OFFSET('Raw Data'!$A$3,MATCH('Data above threshold'!$A48,'Raw Data'!$B$4:$B$185,0),MATCH('Data above threshold'!Q$4,'Raw Data'!$3:$3,0)-1))</f>
        <v>3.5</v>
      </c>
      <c r="R48" s="107" t="n">
        <f aca="true">IF(ISBLANK(OFFSET('Raw Data'!$A$3,MATCH('Data above threshold'!$A48,'Raw Data'!$B$4:$B$185,0),MATCH('Data above threshold'!R$4,'Raw Data'!$3:$3,0)-1)),"",OFFSET('Raw Data'!$A$3,MATCH('Data above threshold'!$A48,'Raw Data'!$B$4:$B$185,0),MATCH('Data above threshold'!R$4,'Raw Data'!$3:$3,0)-1))</f>
        <v>5</v>
      </c>
      <c r="S48" s="107" t="n">
        <f aca="true">IF(ISBLANK(OFFSET('Raw Data'!$A$3,MATCH('Data above threshold'!$A48,'Raw Data'!$B$4:$B$185,0),MATCH('Data above threshold'!S$4,'Raw Data'!$3:$3,0)-1)),"",OFFSET('Raw Data'!$A$3,MATCH('Data above threshold'!$A48,'Raw Data'!$B$4:$B$185,0),MATCH('Data above threshold'!S$4,'Raw Data'!$3:$3,0)-1))</f>
        <v>3</v>
      </c>
      <c r="T48" s="107" t="n">
        <f aca="true">IF(ISBLANK(OFFSET('Raw Data'!$A$3,MATCH('Data above threshold'!$A48,'Raw Data'!$B$4:$B$185,0),MATCH('Data above threshold'!T$4,'Raw Data'!$3:$3,0)-1)),"",OFFSET('Raw Data'!$A$3,MATCH('Data above threshold'!$A48,'Raw Data'!$B$4:$B$185,0),MATCH('Data above threshold'!T$4,'Raw Data'!$3:$3,0)-1))</f>
        <v>2</v>
      </c>
      <c r="U48" s="107" t="n">
        <f aca="true">IF(ISBLANK(OFFSET('Raw Data'!$A$3,MATCH('Data above threshold'!$A48,'Raw Data'!$B$4:$B$185,0),MATCH('Data above threshold'!U$4,'Raw Data'!$3:$3,0)-1)),"",OFFSET('Raw Data'!$A$3,MATCH('Data above threshold'!$A48,'Raw Data'!$B$4:$B$185,0),MATCH('Data above threshold'!U$4,'Raw Data'!$3:$3,0)-1))</f>
        <v>2</v>
      </c>
      <c r="V48" s="107" t="n">
        <f aca="true">IF(ISBLANK(OFFSET('Raw Data'!$A$3,MATCH('Data above threshold'!$A48,'Raw Data'!$B$4:$B$185,0),MATCH('Data above threshold'!V$4,'Raw Data'!$3:$3,0)-1)),"",OFFSET('Raw Data'!$A$3,MATCH('Data above threshold'!$A48,'Raw Data'!$B$4:$B$185,0),MATCH('Data above threshold'!V$4,'Raw Data'!$3:$3,0)-1))</f>
        <v>1</v>
      </c>
      <c r="W48" s="107" t="n">
        <f aca="true">IF(ISBLANK(OFFSET('Raw Data'!$A$3,MATCH('Data above threshold'!$A48,'Raw Data'!$B$4:$B$185,0),MATCH('Data above threshold'!W$4,'Raw Data'!$3:$3,0)-1)),"",OFFSET('Raw Data'!$A$3,MATCH('Data above threshold'!$A48,'Raw Data'!$B$4:$B$185,0),MATCH('Data above threshold'!W$4,'Raw Data'!$3:$3,0)-1))</f>
        <v>3</v>
      </c>
      <c r="X48" s="107" t="n">
        <f aca="true">IF(ISBLANK(OFFSET('Raw Data'!$A$3,MATCH('Data above threshold'!$A48,'Raw Data'!$B$4:$B$185,0),MATCH('Data above threshold'!X$4,'Raw Data'!$3:$3,0)-1)),"",OFFSET('Raw Data'!$A$3,MATCH('Data above threshold'!$A48,'Raw Data'!$B$4:$B$185,0),MATCH('Data above threshold'!X$4,'Raw Data'!$3:$3,0)-1))</f>
        <v>4</v>
      </c>
      <c r="Y48" s="107" t="n">
        <f aca="true">IF(ISBLANK(OFFSET('Raw Data'!$A$3,MATCH('Data above threshold'!$A48,'Raw Data'!$B$4:$B$185,0),MATCH('Data above threshold'!Y$4,'Raw Data'!$3:$3,0)-1)),"",OFFSET('Raw Data'!$A$3,MATCH('Data above threshold'!$A48,'Raw Data'!$B$4:$B$185,0),MATCH('Data above threshold'!Y$4,'Raw Data'!$3:$3,0)-1))</f>
        <v>3</v>
      </c>
      <c r="Z48" s="107" t="n">
        <f aca="true">IF(ISBLANK(OFFSET('Raw Data'!$A$3,MATCH('Data above threshold'!$A48,'Raw Data'!$B$4:$B$185,0),MATCH('Data above threshold'!Z$4,'Raw Data'!$3:$3,0)-1)),"",OFFSET('Raw Data'!$A$3,MATCH('Data above threshold'!$A48,'Raw Data'!$B$4:$B$185,0),MATCH('Data above threshold'!Z$4,'Raw Data'!$3:$3,0)-1))</f>
        <v>5</v>
      </c>
      <c r="AA48" s="107" t="n">
        <f aca="true">IF(ISBLANK(OFFSET('Raw Data'!$A$3,MATCH('Data above threshold'!$A48,'Raw Data'!$B$4:$B$185,0),MATCH('Data above threshold'!AA$4,'Raw Data'!$3:$3,0)-1)),"",OFFSET('Raw Data'!$A$3,MATCH('Data above threshold'!$A48,'Raw Data'!$B$4:$B$185,0),MATCH('Data above threshold'!AA$4,'Raw Data'!$3:$3,0)-1))</f>
        <v>4</v>
      </c>
      <c r="AB48" s="107" t="n">
        <f aca="true">IF(ISBLANK(OFFSET('Raw Data'!$A$3,MATCH('Data above threshold'!$A48,'Raw Data'!$B$4:$B$185,0),MATCH('Data above threshold'!AB$4,'Raw Data'!$3:$3,0)-1)),"",OFFSET('Raw Data'!$A$3,MATCH('Data above threshold'!$A48,'Raw Data'!$B$4:$B$185,0),MATCH('Data above threshold'!AB$4,'Raw Data'!$3:$3,0)-1))</f>
        <v>2</v>
      </c>
      <c r="AC48" s="107" t="n">
        <f aca="true">IF(ISBLANK(OFFSET('Raw Data'!$A$3,MATCH('Data above threshold'!$A48,'Raw Data'!$B$4:$B$185,0),MATCH('Data above threshold'!AC$4,'Raw Data'!$3:$3,0)-1)),"",OFFSET('Raw Data'!$A$3,MATCH('Data above threshold'!$A48,'Raw Data'!$B$4:$B$185,0),MATCH('Data above threshold'!AC$4,'Raw Data'!$3:$3,0)-1))</f>
        <v>4</v>
      </c>
      <c r="AD48" s="107" t="n">
        <f aca="true">IF(ISBLANK(OFFSET('Raw Data'!$A$3,MATCH('Data above threshold'!$A48,'Raw Data'!$B$4:$B$185,0),MATCH('Data above threshold'!AD$4,'Raw Data'!$3:$3,0)-1)),"",OFFSET('Raw Data'!$A$3,MATCH('Data above threshold'!$A48,'Raw Data'!$B$4:$B$185,0),MATCH('Data above threshold'!AD$4,'Raw Data'!$3:$3,0)-1))</f>
        <v>3</v>
      </c>
      <c r="AE48" s="107" t="n">
        <f aca="true">IF(ISBLANK(OFFSET('Raw Data'!$A$3,MATCH('Data above threshold'!$A48,'Raw Data'!$B$4:$B$185,0),MATCH('Data above threshold'!AE$4,'Raw Data'!$3:$3,0)-1)),"",OFFSET('Raw Data'!$A$3,MATCH('Data above threshold'!$A48,'Raw Data'!$B$4:$B$185,0),MATCH('Data above threshold'!AE$4,'Raw Data'!$3:$3,0)-1))</f>
        <v>5</v>
      </c>
      <c r="AF48" s="107" t="n">
        <f aca="true">IF(ISBLANK(OFFSET('Raw Data'!$A$3,MATCH('Data above threshold'!$A48,'Raw Data'!$B$4:$B$185,0),MATCH('Data above threshold'!AF$4,'Raw Data'!$3:$3,0)-1)),"",OFFSET('Raw Data'!$A$3,MATCH('Data above threshold'!$A48,'Raw Data'!$B$4:$B$185,0),MATCH('Data above threshold'!AF$4,'Raw Data'!$3:$3,0)-1))</f>
        <v>4</v>
      </c>
      <c r="AG48" s="107" t="n">
        <f aca="true">IF(ISBLANK(OFFSET('Raw Data'!$A$3,MATCH('Data above threshold'!$A48,'Raw Data'!$B$4:$B$185,0),MATCH('Data above threshold'!AG$4,'Raw Data'!$3:$3,0)-1)),"",OFFSET('Raw Data'!$A$3,MATCH('Data above threshold'!$A48,'Raw Data'!$B$4:$B$185,0),MATCH('Data above threshold'!AG$4,'Raw Data'!$3:$3,0)-1))</f>
        <v>5</v>
      </c>
      <c r="AH48" s="107" t="n">
        <f aca="true">IF(ISBLANK(OFFSET('Raw Data'!$A$3,MATCH('Data above threshold'!$A48,'Raw Data'!$B$4:$B$185,0),MATCH('Data above threshold'!AH$4,'Raw Data'!$3:$3,0)-1)),"",OFFSET('Raw Data'!$A$3,MATCH('Data above threshold'!$A48,'Raw Data'!$B$4:$B$185,0),MATCH('Data above threshold'!AH$4,'Raw Data'!$3:$3,0)-1))</f>
        <v>4</v>
      </c>
      <c r="AI48" s="107" t="n">
        <f aca="true">IF(ISBLANK(OFFSET('Raw Data'!$A$3,MATCH('Data above threshold'!$A48,'Raw Data'!$B$4:$B$185,0),MATCH('Data above threshold'!AI$4,'Raw Data'!$3:$3,0)-1)),"",OFFSET('Raw Data'!$A$3,MATCH('Data above threshold'!$A48,'Raw Data'!$B$4:$B$185,0),MATCH('Data above threshold'!AI$4,'Raw Data'!$3:$3,0)-1))</f>
        <v>4</v>
      </c>
      <c r="AJ48" s="107" t="n">
        <f aca="true">IF(ISBLANK(OFFSET('Raw Data'!$A$3,MATCH('Data above threshold'!$A48,'Raw Data'!$B$4:$B$185,0),MATCH('Data above threshold'!AJ$4,'Raw Data'!$3:$3,0)-1)),"",OFFSET('Raw Data'!$A$3,MATCH('Data above threshold'!$A48,'Raw Data'!$B$4:$B$185,0),MATCH('Data above threshold'!AJ$4,'Raw Data'!$3:$3,0)-1))</f>
        <v>5</v>
      </c>
      <c r="AK48" s="107" t="n">
        <f aca="true">IF(ISBLANK(OFFSET('Raw Data'!$A$3,MATCH('Data above threshold'!$A48,'Raw Data'!$B$4:$B$185,0),MATCH('Data above threshold'!AK$4,'Raw Data'!$3:$3,0)-1)),"",OFFSET('Raw Data'!$A$3,MATCH('Data above threshold'!$A48,'Raw Data'!$B$4:$B$185,0),MATCH('Data above threshold'!AK$4,'Raw Data'!$3:$3,0)-1))</f>
        <v>3</v>
      </c>
      <c r="AL48" s="107" t="n">
        <f aca="true">IF(ISBLANK(OFFSET('Raw Data'!$A$3,MATCH('Data above threshold'!$A48,'Raw Data'!$B$4:$B$185,0),MATCH('Data above threshold'!AL$4,'Raw Data'!$3:$3,0)-1)),"",OFFSET('Raw Data'!$A$3,MATCH('Data above threshold'!$A48,'Raw Data'!$B$4:$B$185,0),MATCH('Data above threshold'!AL$4,'Raw Data'!$3:$3,0)-1))</f>
        <v>3.33</v>
      </c>
      <c r="AM48" s="107" t="n">
        <f aca="true">IF(ISBLANK(OFFSET('Raw Data'!$A$3,MATCH('Data above threshold'!$A48,'Raw Data'!$B$4:$B$185,0),MATCH('Data above threshold'!AM$4,'Raw Data'!$3:$3,0)-1)),"",OFFSET('Raw Data'!$A$3,MATCH('Data above threshold'!$A48,'Raw Data'!$B$4:$B$185,0),MATCH('Data above threshold'!AM$4,'Raw Data'!$3:$3,0)-1))</f>
        <v>5</v>
      </c>
      <c r="AN48" s="107" t="n">
        <f aca="true">IF(ISBLANK(OFFSET('Raw Data'!$A$3,MATCH('Data above threshold'!$A48,'Raw Data'!$B$4:$B$185,0),MATCH('Data above threshold'!AN$4,'Raw Data'!$3:$3,0)-1)),"",OFFSET('Raw Data'!$A$3,MATCH('Data above threshold'!$A48,'Raw Data'!$B$4:$B$185,0),MATCH('Data above threshold'!AN$4,'Raw Data'!$3:$3,0)-1))</f>
        <v>2</v>
      </c>
      <c r="AO48" s="107" t="n">
        <f aca="true">IF(ISBLANK(OFFSET('Raw Data'!$A$3,MATCH('Data above threshold'!$A48,'Raw Data'!$B$4:$B$185,0),MATCH('Data above threshold'!AO$4,'Raw Data'!$3:$3,0)-1)),"",OFFSET('Raw Data'!$A$3,MATCH('Data above threshold'!$A48,'Raw Data'!$B$4:$B$185,0),MATCH('Data above threshold'!AO$4,'Raw Data'!$3:$3,0)-1))</f>
        <v>5</v>
      </c>
      <c r="AP48" s="107" t="n">
        <f aca="true">IF(ISBLANK(OFFSET('Raw Data'!$A$3,MATCH('Data above threshold'!$A48,'Raw Data'!$B$4:$B$185,0),MATCH('Data above threshold'!AP$4,'Raw Data'!$3:$3,0)-1)),"",OFFSET('Raw Data'!$A$3,MATCH('Data above threshold'!$A48,'Raw Data'!$B$4:$B$185,0),MATCH('Data above threshold'!AP$4,'Raw Data'!$3:$3,0)-1))</f>
        <v>5</v>
      </c>
      <c r="AQ48" s="107" t="n">
        <f aca="true">IF(ISBLANK(OFFSET('Raw Data'!$A$3,MATCH('Data above threshold'!$A48,'Raw Data'!$B$4:$B$185,0),MATCH('Data above threshold'!AQ$4,'Raw Data'!$3:$3,0)-1)),"",OFFSET('Raw Data'!$A$3,MATCH('Data above threshold'!$A48,'Raw Data'!$B$4:$B$185,0),MATCH('Data above threshold'!AQ$4,'Raw Data'!$3:$3,0)-1))</f>
        <v>4</v>
      </c>
      <c r="AR48" s="107" t="n">
        <f aca="true">IF(ISBLANK(OFFSET('Raw Data'!$A$3,MATCH('Data above threshold'!$A48,'Raw Data'!$B$4:$B$185,0),MATCH('Data above threshold'!AR$4,'Raw Data'!$3:$3,0)-1)),"",OFFSET('Raw Data'!$A$3,MATCH('Data above threshold'!$A48,'Raw Data'!$B$4:$B$185,0),MATCH('Data above threshold'!AR$4,'Raw Data'!$3:$3,0)-1))</f>
        <v>2</v>
      </c>
      <c r="AS48" s="107" t="n">
        <f aca="true">IF(ISBLANK(OFFSET('Raw Data'!$A$3,MATCH('Data above threshold'!$A48,'Raw Data'!$B$4:$B$185,0),MATCH('Data above threshold'!AS$4,'Raw Data'!$3:$3,0)-1)),"",OFFSET('Raw Data'!$A$3,MATCH('Data above threshold'!$A48,'Raw Data'!$B$4:$B$185,0),MATCH('Data above threshold'!AS$4,'Raw Data'!$3:$3,0)-1))</f>
        <v>3.5</v>
      </c>
      <c r="AT48" s="107" t="n">
        <f aca="true">IF(ISBLANK(OFFSET('Raw Data'!$A$3,MATCH('Data above threshold'!$A48,'Raw Data'!$B$4:$B$185,0),MATCH('Data above threshold'!AT$4,'Raw Data'!$3:$3,0)-1)),"",OFFSET('Raw Data'!$A$3,MATCH('Data above threshold'!$A48,'Raw Data'!$B$4:$B$185,0),MATCH('Data above threshold'!AT$4,'Raw Data'!$3:$3,0)-1))</f>
        <v>2</v>
      </c>
      <c r="AU48" s="107" t="n">
        <f aca="true">IF(ISBLANK(OFFSET('Raw Data'!$A$3,MATCH('Data above threshold'!$A48,'Raw Data'!$B$4:$B$185,0),MATCH('Data above threshold'!AU$4,'Raw Data'!$3:$3,0)-1)),"",OFFSET('Raw Data'!$A$3,MATCH('Data above threshold'!$A48,'Raw Data'!$B$4:$B$185,0),MATCH('Data above threshold'!AU$4,'Raw Data'!$3:$3,0)-1))</f>
        <v>5</v>
      </c>
      <c r="AV48" s="107" t="n">
        <f aca="true">IF(ISBLANK(OFFSET('Raw Data'!$A$3,MATCH('Data above threshold'!$A48,'Raw Data'!$B$4:$B$185,0),MATCH('Data above threshold'!AV$4,'Raw Data'!$3:$3,0)-1)),"",OFFSET('Raw Data'!$A$3,MATCH('Data above threshold'!$A48,'Raw Data'!$B$4:$B$185,0),MATCH('Data above threshold'!AV$4,'Raw Data'!$3:$3,0)-1))</f>
        <v>5</v>
      </c>
      <c r="AW48" s="107" t="n">
        <f aca="true">IF(ISBLANK(OFFSET('Raw Data'!$A$3,MATCH('Data above threshold'!$A48,'Raw Data'!$B$4:$B$185,0),MATCH('Data above threshold'!AW$4,'Raw Data'!$3:$3,0)-1)),"",OFFSET('Raw Data'!$A$3,MATCH('Data above threshold'!$A48,'Raw Data'!$B$4:$B$185,0),MATCH('Data above threshold'!AW$4,'Raw Data'!$3:$3,0)-1))</f>
        <v>4</v>
      </c>
      <c r="AX48" s="107" t="n">
        <f aca="true">IF(ISBLANK(OFFSET('Raw Data'!$A$3,MATCH('Data above threshold'!$A48,'Raw Data'!$B$4:$B$185,0),MATCH('Data above threshold'!AX$4,'Raw Data'!$3:$3,0)-1)),"",OFFSET('Raw Data'!$A$3,MATCH('Data above threshold'!$A48,'Raw Data'!$B$4:$B$185,0),MATCH('Data above threshold'!AX$4,'Raw Data'!$3:$3,0)-1))</f>
        <v>5</v>
      </c>
      <c r="AY48" s="107" t="n">
        <f aca="true">IF(ISBLANK(OFFSET('Raw Data'!$A$3,MATCH('Data above threshold'!$A48,'Raw Data'!$B$4:$B$185,0),MATCH('Data above threshold'!AY$4,'Raw Data'!$3:$3,0)-1)),"",OFFSET('Raw Data'!$A$3,MATCH('Data above threshold'!$A48,'Raw Data'!$B$4:$B$185,0),MATCH('Data above threshold'!AY$4,'Raw Data'!$3:$3,0)-1))</f>
        <v>5</v>
      </c>
      <c r="AZ48" s="107" t="n">
        <f aca="true">IF(ISBLANK(OFFSET('Raw Data'!$A$3,MATCH('Data above threshold'!$A48,'Raw Data'!$B$4:$B$185,0),MATCH('Data above threshold'!AZ$4,'Raw Data'!$3:$3,0)-1)),"",OFFSET('Raw Data'!$A$3,MATCH('Data above threshold'!$A48,'Raw Data'!$B$4:$B$185,0),MATCH('Data above threshold'!AZ$4,'Raw Data'!$3:$3,0)-1))</f>
        <v>5</v>
      </c>
      <c r="BA48" s="107" t="n">
        <f aca="true">IF(ISBLANK(OFFSET('Raw Data'!$A$3,MATCH('Data above threshold'!$A48,'Raw Data'!$B$4:$B$185,0),MATCH('Data above threshold'!BA$4,'Raw Data'!$3:$3,0)-1)),"",OFFSET('Raw Data'!$A$3,MATCH('Data above threshold'!$A48,'Raw Data'!$B$4:$B$185,0),MATCH('Data above threshold'!BA$4,'Raw Data'!$3:$3,0)-1))</f>
        <v>4.5</v>
      </c>
      <c r="BB48" s="107" t="n">
        <f aca="true">IF(ISBLANK(OFFSET('Raw Data'!$A$3,MATCH('Data above threshold'!$A48,'Raw Data'!$B$4:$B$185,0),MATCH('Data above threshold'!BB$4,'Raw Data'!$3:$3,0)-1)),"",OFFSET('Raw Data'!$A$3,MATCH('Data above threshold'!$A48,'Raw Data'!$B$4:$B$185,0),MATCH('Data above threshold'!BB$4,'Raw Data'!$3:$3,0)-1))</f>
        <v>5</v>
      </c>
      <c r="BC48" s="107" t="n">
        <f aca="true">IF(ISBLANK(OFFSET('Raw Data'!$A$3,MATCH('Data above threshold'!$A48,'Raw Data'!$B$4:$B$185,0),MATCH('Data above threshold'!BC$4,'Raw Data'!$3:$3,0)-1)),"",OFFSET('Raw Data'!$A$3,MATCH('Data above threshold'!$A48,'Raw Data'!$B$4:$B$185,0),MATCH('Data above threshold'!BC$4,'Raw Data'!$3:$3,0)-1))</f>
        <v>3</v>
      </c>
      <c r="BD48" s="107" t="n">
        <f aca="true">IF(ISBLANK(OFFSET('Raw Data'!$A$3,MATCH('Data above threshold'!$A48,'Raw Data'!$B$4:$B$185,0),MATCH('Data above threshold'!BD$4,'Raw Data'!$3:$3,0)-1)),"",OFFSET('Raw Data'!$A$3,MATCH('Data above threshold'!$A48,'Raw Data'!$B$4:$B$185,0),MATCH('Data above threshold'!BD$4,'Raw Data'!$3:$3,0)-1))</f>
        <v>1</v>
      </c>
      <c r="BE48" s="107" t="n">
        <f aca="true">IF(ISBLANK(OFFSET('Raw Data'!$A$3,MATCH('Data above threshold'!$A48,'Raw Data'!$B$4:$B$185,0),MATCH('Data above threshold'!BE$4,'Raw Data'!$3:$3,0)-1)),"",OFFSET('Raw Data'!$A$3,MATCH('Data above threshold'!$A48,'Raw Data'!$B$4:$B$185,0),MATCH('Data above threshold'!BE$4,'Raw Data'!$3:$3,0)-1))</f>
        <v>4.5</v>
      </c>
      <c r="BF48" s="107" t="n">
        <f aca="true">IF(ISBLANK(OFFSET('Raw Data'!$A$3,MATCH('Data above threshold'!$A48,'Raw Data'!$B$4:$B$185,0),MATCH('Data above threshold'!BF$4,'Raw Data'!$3:$3,0)-1)),"",OFFSET('Raw Data'!$A$3,MATCH('Data above threshold'!$A48,'Raw Data'!$B$4:$B$185,0),MATCH('Data above threshold'!BF$4,'Raw Data'!$3:$3,0)-1))</f>
        <v>4</v>
      </c>
      <c r="BG48" s="107" t="n">
        <f aca="true">IF(ISBLANK(OFFSET('Raw Data'!$A$3,MATCH('Data above threshold'!$A48,'Raw Data'!$B$4:$B$185,0),MATCH('Data above threshold'!BG$4,'Raw Data'!$3:$3,0)-1)),"",OFFSET('Raw Data'!$A$3,MATCH('Data above threshold'!$A48,'Raw Data'!$B$4:$B$185,0),MATCH('Data above threshold'!BG$4,'Raw Data'!$3:$3,0)-1))</f>
        <v>2</v>
      </c>
      <c r="BH48" s="107" t="n">
        <f aca="true">IF(ISBLANK(OFFSET('Raw Data'!$A$3,MATCH('Data above threshold'!$A48,'Raw Data'!$B$4:$B$185,0),MATCH('Data above threshold'!BH$4,'Raw Data'!$3:$3,0)-1)),"",OFFSET('Raw Data'!$A$3,MATCH('Data above threshold'!$A48,'Raw Data'!$B$4:$B$185,0),MATCH('Data above threshold'!BH$4,'Raw Data'!$3:$3,0)-1))</f>
        <v>5</v>
      </c>
      <c r="BI48" s="107" t="n">
        <f aca="true">IF(ISBLANK(OFFSET('Raw Data'!$A$3,MATCH('Data above threshold'!$A48,'Raw Data'!$B$4:$B$185,0),MATCH('Data above threshold'!BI$4,'Raw Data'!$3:$3,0)-1)),"",OFFSET('Raw Data'!$A$3,MATCH('Data above threshold'!$A48,'Raw Data'!$B$4:$B$185,0),MATCH('Data above threshold'!BI$4,'Raw Data'!$3:$3,0)-1))</f>
        <v>2</v>
      </c>
      <c r="BJ48" s="107" t="n">
        <f aca="true">IF(ISBLANK(OFFSET('Raw Data'!$A$3,MATCH('Data above threshold'!$A48,'Raw Data'!$B$4:$B$185,0),MATCH('Data above threshold'!BJ$4,'Raw Data'!$3:$3,0)-1)),"",OFFSET('Raw Data'!$A$3,MATCH('Data above threshold'!$A48,'Raw Data'!$B$4:$B$185,0),MATCH('Data above threshold'!BJ$4,'Raw Data'!$3:$3,0)-1))</f>
        <v>5</v>
      </c>
      <c r="BK48" s="107" t="n">
        <f aca="true">IF(ISBLANK(OFFSET('Raw Data'!$A$3,MATCH('Data above threshold'!$A48,'Raw Data'!$B$4:$B$185,0),MATCH('Data above threshold'!BK$4,'Raw Data'!$3:$3,0)-1)),"",OFFSET('Raw Data'!$A$3,MATCH('Data above threshold'!$A48,'Raw Data'!$B$4:$B$185,0),MATCH('Data above threshold'!BK$4,'Raw Data'!$3:$3,0)-1))</f>
        <v>3.5</v>
      </c>
      <c r="BL48" s="107" t="n">
        <f aca="true">IF(ISBLANK(OFFSET('Raw Data'!$A$3,MATCH('Data above threshold'!$A48,'Raw Data'!$B$4:$B$185,0),MATCH('Data above threshold'!BL$4,'Raw Data'!$3:$3,0)-1)),"",OFFSET('Raw Data'!$A$3,MATCH('Data above threshold'!$A48,'Raw Data'!$B$4:$B$185,0),MATCH('Data above threshold'!BL$4,'Raw Data'!$3:$3,0)-1))</f>
        <v>2</v>
      </c>
      <c r="BM48" s="107" t="n">
        <f aca="true">IF(ISBLANK(OFFSET('Raw Data'!$A$3,MATCH('Data above threshold'!$A48,'Raw Data'!$B$4:$B$185,0),MATCH('Data above threshold'!BM$4,'Raw Data'!$3:$3,0)-1)),"",OFFSET('Raw Data'!$A$3,MATCH('Data above threshold'!$A48,'Raw Data'!$B$4:$B$185,0),MATCH('Data above threshold'!BM$4,'Raw Data'!$3:$3,0)-1))</f>
        <v>2</v>
      </c>
      <c r="BN48" s="107" t="n">
        <f aca="true">IF(ISBLANK(OFFSET('Raw Data'!$A$3,MATCH('Data above threshold'!$A48,'Raw Data'!$B$4:$B$185,0),MATCH('Data above threshold'!BN$4,'Raw Data'!$3:$3,0)-1)),"",OFFSET('Raw Data'!$A$3,MATCH('Data above threshold'!$A48,'Raw Data'!$B$4:$B$185,0),MATCH('Data above threshold'!BN$4,'Raw Data'!$3:$3,0)-1))</f>
        <v>5</v>
      </c>
      <c r="BO48" s="107" t="n">
        <f aca="true">IF(ISBLANK(OFFSET('Raw Data'!$A$3,MATCH('Data above threshold'!$A48,'Raw Data'!$B$4:$B$185,0),MATCH('Data above threshold'!BO$4,'Raw Data'!$3:$3,0)-1)),"",OFFSET('Raw Data'!$A$3,MATCH('Data above threshold'!$A48,'Raw Data'!$B$4:$B$185,0),MATCH('Data above threshold'!BO$4,'Raw Data'!$3:$3,0)-1))</f>
        <v>5</v>
      </c>
      <c r="BP48" s="107" t="n">
        <f aca="true">IF(ISBLANK(OFFSET('Raw Data'!$A$3,MATCH('Data above threshold'!$A48,'Raw Data'!$B$4:$B$185,0),MATCH('Data above threshold'!BP$4,'Raw Data'!$3:$3,0)-1)),"",OFFSET('Raw Data'!$A$3,MATCH('Data above threshold'!$A48,'Raw Data'!$B$4:$B$185,0),MATCH('Data above threshold'!BP$4,'Raw Data'!$3:$3,0)-1))</f>
        <v>4</v>
      </c>
      <c r="BQ48" s="107" t="n">
        <f aca="true">IF(ISBLANK(OFFSET('Raw Data'!$A$3,MATCH('Data above threshold'!$A48,'Raw Data'!$B$4:$B$185,0),MATCH('Data above threshold'!BQ$4,'Raw Data'!$3:$3,0)-1)),"",OFFSET('Raw Data'!$A$3,MATCH('Data above threshold'!$A48,'Raw Data'!$B$4:$B$185,0),MATCH('Data above threshold'!BQ$4,'Raw Data'!$3:$3,0)-1))</f>
        <v>3</v>
      </c>
      <c r="BR48" s="107" t="n">
        <f aca="true">IF(ISBLANK(OFFSET('Raw Data'!$A$3,MATCH('Data above threshold'!$A48,'Raw Data'!$B$4:$B$185,0),MATCH('Data above threshold'!BR$4,'Raw Data'!$3:$3,0)-1)),"",OFFSET('Raw Data'!$A$3,MATCH('Data above threshold'!$A48,'Raw Data'!$B$4:$B$185,0),MATCH('Data above threshold'!BR$4,'Raw Data'!$3:$3,0)-1))</f>
        <v>4</v>
      </c>
      <c r="BS48" s="107" t="n">
        <f aca="true">IF(ISBLANK(OFFSET('Raw Data'!$A$3,MATCH('Data above threshold'!$A48,'Raw Data'!$B$4:$B$185,0),MATCH('Data above threshold'!BS$4,'Raw Data'!$3:$3,0)-1)),"",OFFSET('Raw Data'!$A$3,MATCH('Data above threshold'!$A48,'Raw Data'!$B$4:$B$185,0),MATCH('Data above threshold'!BS$4,'Raw Data'!$3:$3,0)-1))</f>
        <v>3</v>
      </c>
      <c r="BT48" s="107" t="n">
        <f aca="true">IF(ISBLANK(OFFSET('Raw Data'!$A$3,MATCH('Data above threshold'!$A48,'Raw Data'!$B$4:$B$185,0),MATCH('Data above threshold'!BT$4,'Raw Data'!$3:$3,0)-1)),"",OFFSET('Raw Data'!$A$3,MATCH('Data above threshold'!$A48,'Raw Data'!$B$4:$B$185,0),MATCH('Data above threshold'!BT$4,'Raw Data'!$3:$3,0)-1))</f>
        <v>2</v>
      </c>
      <c r="BU48" s="107" t="n">
        <f aca="true">IF(ISBLANK(OFFSET('Raw Data'!$A$3,MATCH('Data above threshold'!$A48,'Raw Data'!$B$4:$B$185,0),MATCH('Data above threshold'!BU$4,'Raw Data'!$3:$3,0)-1)),"",OFFSET('Raw Data'!$A$3,MATCH('Data above threshold'!$A48,'Raw Data'!$B$4:$B$185,0),MATCH('Data above threshold'!BU$4,'Raw Data'!$3:$3,0)-1))</f>
        <v>4</v>
      </c>
      <c r="BV48" s="107" t="n">
        <f aca="true">IF(ISBLANK(OFFSET('Raw Data'!$A$3,MATCH('Data above threshold'!$A48,'Raw Data'!$B$4:$B$185,0),MATCH('Data above threshold'!BV$4,'Raw Data'!$3:$3,0)-1)),"",OFFSET('Raw Data'!$A$3,MATCH('Data above threshold'!$A48,'Raw Data'!$B$4:$B$185,0),MATCH('Data above threshold'!BV$4,'Raw Data'!$3:$3,0)-1))</f>
        <v>2</v>
      </c>
      <c r="BW48" s="107" t="n">
        <f aca="true">IF(ISBLANK(OFFSET('Raw Data'!$A$3,MATCH('Data above threshold'!$A48,'Raw Data'!$B$4:$B$185,0),MATCH('Data above threshold'!BW$4,'Raw Data'!$3:$3,0)-1)),"",OFFSET('Raw Data'!$A$3,MATCH('Data above threshold'!$A48,'Raw Data'!$B$4:$B$185,0),MATCH('Data above threshold'!BW$4,'Raw Data'!$3:$3,0)-1))</f>
        <v>6</v>
      </c>
      <c r="BX48" s="107" t="n">
        <f aca="true">IF(ISBLANK(OFFSET('Raw Data'!$A$3,MATCH('Data above threshold'!$A48,'Raw Data'!$B$4:$B$185,0),MATCH('Data above threshold'!BX$4,'Raw Data'!$3:$3,0)-1)),"",OFFSET('Raw Data'!$A$3,MATCH('Data above threshold'!$A48,'Raw Data'!$B$4:$B$185,0),MATCH('Data above threshold'!BX$4,'Raw Data'!$3:$3,0)-1))</f>
        <v>5</v>
      </c>
      <c r="BY48" s="107" t="n">
        <f aca="true">IF(ISBLANK(OFFSET('Raw Data'!$A$3,MATCH('Data above threshold'!$A48,'Raw Data'!$B$4:$B$185,0),MATCH('Data above threshold'!BY$4,'Raw Data'!$3:$3,0)-1)),"",OFFSET('Raw Data'!$A$3,MATCH('Data above threshold'!$A48,'Raw Data'!$B$4:$B$185,0),MATCH('Data above threshold'!BY$4,'Raw Data'!$3:$3,0)-1))</f>
        <v>3</v>
      </c>
      <c r="BZ48" s="107" t="n">
        <f aca="true">IF(ISBLANK(OFFSET('Raw Data'!$A$3,MATCH('Data above threshold'!$A48,'Raw Data'!$B$4:$B$185,0),MATCH('Data above threshold'!BZ$4,'Raw Data'!$3:$3,0)-1)),"",OFFSET('Raw Data'!$A$3,MATCH('Data above threshold'!$A48,'Raw Data'!$B$4:$B$185,0),MATCH('Data above threshold'!BZ$4,'Raw Data'!$3:$3,0)-1))</f>
        <v>4.5</v>
      </c>
      <c r="CA48" s="107" t="n">
        <f aca="true">IF(ISBLANK(OFFSET('Raw Data'!$A$3,MATCH('Data above threshold'!$A48,'Raw Data'!$B$4:$B$185,0),MATCH('Data above threshold'!CA$4,'Raw Data'!$3:$3,0)-1)),"",OFFSET('Raw Data'!$A$3,MATCH('Data above threshold'!$A48,'Raw Data'!$B$4:$B$185,0),MATCH('Data above threshold'!CA$4,'Raw Data'!$3:$3,0)-1))</f>
        <v>5</v>
      </c>
      <c r="CB48" s="107" t="n">
        <f aca="true">IF(ISBLANK(OFFSET('Raw Data'!$A$3,MATCH('Data above threshold'!$A48,'Raw Data'!$B$4:$B$185,0),MATCH('Data above threshold'!CB$4,'Raw Data'!$3:$3,0)-1)),"",OFFSET('Raw Data'!$A$3,MATCH('Data above threshold'!$A48,'Raw Data'!$B$4:$B$185,0),MATCH('Data above threshold'!CB$4,'Raw Data'!$3:$3,0)-1))</f>
        <v>4</v>
      </c>
      <c r="CC48" s="107" t="n">
        <f aca="true">IF(ISBLANK(OFFSET('Raw Data'!$A$3,MATCH('Data above threshold'!$A48,'Raw Data'!$B$4:$B$185,0),MATCH('Data above threshold'!CC$4,'Raw Data'!$3:$3,0)-1)),"",OFFSET('Raw Data'!$A$3,MATCH('Data above threshold'!$A48,'Raw Data'!$B$4:$B$185,0),MATCH('Data above threshold'!CC$4,'Raw Data'!$3:$3,0)-1))</f>
        <v>4</v>
      </c>
      <c r="CD48" s="107" t="n">
        <f aca="true">IF(ISBLANK(OFFSET('Raw Data'!$A$3,MATCH('Data above threshold'!$A48,'Raw Data'!$B$4:$B$185,0),MATCH('Data above threshold'!CD$4,'Raw Data'!$3:$3,0)-1)),"",OFFSET('Raw Data'!$A$3,MATCH('Data above threshold'!$A48,'Raw Data'!$B$4:$B$185,0),MATCH('Data above threshold'!CD$4,'Raw Data'!$3:$3,0)-1))</f>
        <v>5</v>
      </c>
      <c r="CE48" s="107" t="n">
        <f aca="true">IF(ISBLANK(OFFSET('Raw Data'!$A$3,MATCH('Data above threshold'!$A48,'Raw Data'!$B$4:$B$185,0),MATCH('Data above threshold'!CE$4,'Raw Data'!$3:$3,0)-1)),"",OFFSET('Raw Data'!$A$3,MATCH('Data above threshold'!$A48,'Raw Data'!$B$4:$B$185,0),MATCH('Data above threshold'!CE$4,'Raw Data'!$3:$3,0)-1))</f>
        <v>2.5</v>
      </c>
      <c r="CF48" s="107" t="n">
        <f aca="true">IF(ISBLANK(OFFSET('Raw Data'!$A$3,MATCH('Data above threshold'!$A48,'Raw Data'!$B$4:$B$185,0),MATCH('Data above threshold'!CF$4,'Raw Data'!$3:$3,0)-1)),"",OFFSET('Raw Data'!$A$3,MATCH('Data above threshold'!$A48,'Raw Data'!$B$4:$B$185,0),MATCH('Data above threshold'!CF$4,'Raw Data'!$3:$3,0)-1))</f>
        <v>3</v>
      </c>
      <c r="CG48" s="107" t="n">
        <f aca="true">IF(ISBLANK(OFFSET('Raw Data'!$A$3,MATCH('Data above threshold'!$A48,'Raw Data'!$B$4:$B$185,0),MATCH('Data above threshold'!CG$4,'Raw Data'!$3:$3,0)-1)),"",OFFSET('Raw Data'!$A$3,MATCH('Data above threshold'!$A48,'Raw Data'!$B$4:$B$185,0),MATCH('Data above threshold'!CG$4,'Raw Data'!$3:$3,0)-1))</f>
        <v>2</v>
      </c>
      <c r="CH48" s="107" t="n">
        <f aca="true">IF(ISBLANK(OFFSET('Raw Data'!$A$3,MATCH('Data above threshold'!$A48,'Raw Data'!$B$4:$B$185,0),MATCH('Data above threshold'!CH$4,'Raw Data'!$3:$3,0)-1)),"",OFFSET('Raw Data'!$A$3,MATCH('Data above threshold'!$A48,'Raw Data'!$B$4:$B$185,0),MATCH('Data above threshold'!CH$4,'Raw Data'!$3:$3,0)-1))</f>
        <v>5</v>
      </c>
      <c r="CI48" s="107" t="n">
        <f aca="true">IF(ISBLANK(OFFSET('Raw Data'!$A$3,MATCH('Data above threshold'!$A48,'Raw Data'!$B$4:$B$185,0),MATCH('Data above threshold'!CI$4,'Raw Data'!$3:$3,0)-1)),"",OFFSET('Raw Data'!$A$3,MATCH('Data above threshold'!$A48,'Raw Data'!$B$4:$B$185,0),MATCH('Data above threshold'!CI$4,'Raw Data'!$3:$3,0)-1))</f>
        <v>5</v>
      </c>
      <c r="CJ48" s="107" t="n">
        <f aca="true">IF(ISBLANK(OFFSET('Raw Data'!$A$3,MATCH('Data above threshold'!$A48,'Raw Data'!$B$4:$B$185,0),MATCH('Data above threshold'!CJ$4,'Raw Data'!$3:$3,0)-1)),"",OFFSET('Raw Data'!$A$3,MATCH('Data above threshold'!$A48,'Raw Data'!$B$4:$B$185,0),MATCH('Data above threshold'!CJ$4,'Raw Data'!$3:$3,0)-1))</f>
        <v>3</v>
      </c>
      <c r="CK48" s="107" t="n">
        <f aca="true">IF(ISBLANK(OFFSET('Raw Data'!$A$3,MATCH('Data above threshold'!$A48,'Raw Data'!$B$4:$B$185,0),MATCH('Data above threshold'!CK$4,'Raw Data'!$3:$3,0)-1)),"",OFFSET('Raw Data'!$A$3,MATCH('Data above threshold'!$A48,'Raw Data'!$B$4:$B$185,0),MATCH('Data above threshold'!CK$4,'Raw Data'!$3:$3,0)-1))</f>
        <v>3</v>
      </c>
      <c r="CL48" s="107" t="n">
        <f aca="true">IF(ISBLANK(OFFSET('Raw Data'!$A$3,MATCH('Data above threshold'!$A48,'Raw Data'!$B$4:$B$185,0),MATCH('Data above threshold'!CL$4,'Raw Data'!$3:$3,0)-1)),"",OFFSET('Raw Data'!$A$3,MATCH('Data above threshold'!$A48,'Raw Data'!$B$4:$B$185,0),MATCH('Data above threshold'!CL$4,'Raw Data'!$3:$3,0)-1))</f>
        <v>3</v>
      </c>
      <c r="CM48" s="107" t="n">
        <f aca="true">IF(ISBLANK(OFFSET('Raw Data'!$A$3,MATCH('Data above threshold'!$A48,'Raw Data'!$B$4:$B$185,0),MATCH('Data above threshold'!CM$4,'Raw Data'!$3:$3,0)-1)),"",OFFSET('Raw Data'!$A$3,MATCH('Data above threshold'!$A48,'Raw Data'!$B$4:$B$185,0),MATCH('Data above threshold'!CM$4,'Raw Data'!$3:$3,0)-1))</f>
        <v>5.5</v>
      </c>
      <c r="CN48" s="107" t="n">
        <f aca="true">IF(ISBLANK(OFFSET('Raw Data'!$A$3,MATCH('Data above threshold'!$A48,'Raw Data'!$B$4:$B$185,0),MATCH('Data above threshold'!CN$4,'Raw Data'!$3:$3,0)-1)),"",OFFSET('Raw Data'!$A$3,MATCH('Data above threshold'!$A48,'Raw Data'!$B$4:$B$185,0),MATCH('Data above threshold'!CN$4,'Raw Data'!$3:$3,0)-1))</f>
        <v>2.5</v>
      </c>
      <c r="CO48" s="107" t="n">
        <f aca="true">IF(ISBLANK(OFFSET('Raw Data'!$A$3,MATCH('Data above threshold'!$A48,'Raw Data'!$B$4:$B$185,0),MATCH('Data above threshold'!CO$4,'Raw Data'!$3:$3,0)-1)),"",OFFSET('Raw Data'!$A$3,MATCH('Data above threshold'!$A48,'Raw Data'!$B$4:$B$185,0),MATCH('Data above threshold'!CO$4,'Raw Data'!$3:$3,0)-1))</f>
        <v>6</v>
      </c>
      <c r="CP48" s="107" t="n">
        <f aca="true">IF(ISBLANK(OFFSET('Raw Data'!$A$3,MATCH('Data above threshold'!$A48,'Raw Data'!$B$4:$B$185,0),MATCH('Data above threshold'!CP$4,'Raw Data'!$3:$3,0)-1)),"",OFFSET('Raw Data'!$A$3,MATCH('Data above threshold'!$A48,'Raw Data'!$B$4:$B$185,0),MATCH('Data above threshold'!CP$4,'Raw Data'!$3:$3,0)-1))</f>
        <v>2</v>
      </c>
      <c r="CQ48" s="107" t="str">
        <f aca="true">IF(ISBLANK(OFFSET('Raw Data'!$A$3,MATCH('Data above threshold'!$A48,'Raw Data'!$B$4:$B$185,0),MATCH('Data above threshold'!CQ$4,'Raw Data'!$3:$3,0)-1)),"",OFFSET('Raw Data'!$A$3,MATCH('Data above threshold'!$A48,'Raw Data'!$B$4:$B$185,0),MATCH('Data above threshold'!CQ$4,'Raw Data'!$3:$3,0)-1))</f>
        <v/>
      </c>
      <c r="CR48" s="107" t="n">
        <f aca="true">IF(ISBLANK(OFFSET('Raw Data'!$A$3,MATCH('Data above threshold'!$A48,'Raw Data'!$B$4:$B$185,0),MATCH('Data above threshold'!CR$4,'Raw Data'!$3:$3,0)-1)),"",OFFSET('Raw Data'!$A$3,MATCH('Data above threshold'!$A48,'Raw Data'!$B$4:$B$185,0),MATCH('Data above threshold'!CR$4,'Raw Data'!$3:$3,0)-1))</f>
        <v>2</v>
      </c>
    </row>
    <row r="49" s="103" customFormat="true" ht="15.5" hidden="false" customHeight="false" outlineLevel="0" collapsed="false">
      <c r="A49" s="107" t="n">
        <v>2142</v>
      </c>
      <c r="B49" s="107" t="n">
        <v>4</v>
      </c>
      <c r="C49" s="107" t="str">
        <f aca="true">IF(ISBLANK(OFFSET('Raw Data'!$A$3,MATCH('Data above threshold'!$A49,'Raw Data'!$B$4:$B$185,0),MATCH('Data above threshold'!C$4,'Raw Data'!$3:$3,0)-1)),"",OFFSET('Raw Data'!$A$3,MATCH('Data above threshold'!$A49,'Raw Data'!$B$4:$B$185,0),MATCH('Data above threshold'!C$4,'Raw Data'!$3:$3,0)-1))</f>
        <v/>
      </c>
      <c r="D49" s="107" t="str">
        <f aca="true">IF(ISBLANK(OFFSET('Raw Data'!$A$3,MATCH('Data above threshold'!$A49,'Raw Data'!$B$4:$B$185,0),MATCH('Data above threshold'!D$4,'Raw Data'!$3:$3,0)-1)),"",OFFSET('Raw Data'!$A$3,MATCH('Data above threshold'!$A49,'Raw Data'!$B$4:$B$185,0),MATCH('Data above threshold'!D$4,'Raw Data'!$3:$3,0)-1))</f>
        <v>Expert assessment data - C.3.5</v>
      </c>
      <c r="E49" s="107" t="str">
        <f aca="true">IF(ISBLANK(OFFSET('Raw Data'!$A$3,MATCH('Data above threshold'!$A49,'Raw Data'!$B$4:$B$185,0),MATCH('Data above threshold'!E$4,'Raw Data'!$3:$3,0)-1)),"",OFFSET('Raw Data'!$A$3,MATCH('Data above threshold'!$A49,'Raw Data'!$B$4:$B$185,0),MATCH('Data above threshold'!E$4,'Raw Data'!$3:$3,0)-1))</f>
        <v>Expert assessment data -  As a consumer expert, how satisfied are you with the following in your country in 2020? - Safety laws</v>
      </c>
      <c r="F49" s="107" t="str">
        <f aca="true">IF(ISBLANK(OFFSET('Raw Data'!$A$3,MATCH('Data above threshold'!$A49,'Raw Data'!$B$4:$B$185,0),MATCH('Data above threshold'!F$4,'Raw Data'!$3:$3,0)-1)),"",OFFSET('Raw Data'!$A$3,MATCH('Data above threshold'!$A49,'Raw Data'!$B$4:$B$185,0),MATCH('Data above threshold'!F$4,'Raw Data'!$3:$3,0)-1))</f>
        <v/>
      </c>
      <c r="G49" s="107" t="str">
        <f aca="true">IF(ISBLANK(OFFSET('Raw Data'!$A$3,MATCH('Data above threshold'!$A49,'Raw Data'!$B$4:$B$185,0),MATCH('Data above threshold'!G$4,'Raw Data'!$3:$3,0)-1)),"",OFFSET('Raw Data'!$A$3,MATCH('Data above threshold'!$A49,'Raw Data'!$B$4:$B$185,0),MATCH('Data above threshold'!G$4,'Raw Data'!$3:$3,0)-1))</f>
        <v/>
      </c>
      <c r="H49" s="107" t="str">
        <f aca="true">IF(ISBLANK(OFFSET('Raw Data'!$A$3,MATCH('Data above threshold'!$A49,'Raw Data'!$B$4:$B$185,0),MATCH('Data above threshold'!H$4,'Raw Data'!$3:$3,0)-1)),"",OFFSET('Raw Data'!$A$3,MATCH('Data above threshold'!$A49,'Raw Data'!$B$4:$B$185,0),MATCH('Data above threshold'!H$4,'Raw Data'!$3:$3,0)-1))</f>
        <v>Consumers International Survey</v>
      </c>
      <c r="I49" s="107" t="str">
        <f aca="true">IF(ISBLANK(OFFSET('Raw Data'!$A$3,MATCH('Data above threshold'!$A49,'Raw Data'!$B$4:$B$185,0),MATCH('Data above threshold'!I$4,'Raw Data'!$3:$3,0)-1)),"",OFFSET('Raw Data'!$A$3,MATCH('Data above threshold'!$A49,'Raw Data'!$B$4:$B$185,0),MATCH('Data above threshold'!I$4,'Raw Data'!$3:$3,0)-1))</f>
        <v/>
      </c>
      <c r="J49" s="107" t="str">
        <f aca="true">IF(ISBLANK(OFFSET('Raw Data'!$A$3,MATCH('Data above threshold'!$A49,'Raw Data'!$B$4:$B$185,0),MATCH('Data above threshold'!J$4,'Raw Data'!$3:$3,0)-1)),"",OFFSET('Raw Data'!$A$3,MATCH('Data above threshold'!$A49,'Raw Data'!$B$4:$B$185,0),MATCH('Data above threshold'!J$4,'Raw Data'!$3:$3,0)-1))</f>
        <v/>
      </c>
      <c r="K49" s="107" t="str">
        <f aca="true">IF(ISBLANK(OFFSET('Raw Data'!$A$3,MATCH('Data above threshold'!$A49,'Raw Data'!$B$4:$B$185,0),MATCH('Data above threshold'!K$4,'Raw Data'!$3:$3,0)-1)),"",OFFSET('Raw Data'!$A$3,MATCH('Data above threshold'!$A49,'Raw Data'!$B$4:$B$185,0),MATCH('Data above threshold'!K$4,'Raw Data'!$3:$3,0)-1))</f>
        <v>Plus</v>
      </c>
      <c r="L49" s="107" t="str">
        <f aca="true">IF(ISBLANK(OFFSET('Raw Data'!$A$3,MATCH('Data above threshold'!$A49,'Raw Data'!$B$4:$B$185,0),MATCH('Data above threshold'!L$4,'Raw Data'!$3:$3,0)-1)),"",OFFSET('Raw Data'!$A$3,MATCH('Data above threshold'!$A49,'Raw Data'!$B$4:$B$185,0),MATCH('Data above threshold'!L$4,'Raw Data'!$3:$3,0)-1))</f>
        <v/>
      </c>
      <c r="M49" s="105" t="n">
        <f aca="false" t="array" ref="M49:M49">IFERROR(SKEW(IF(ISNUMBER(Q49:CR49),Q49:CR49,"")),"")</f>
        <v>-0.245474750107266</v>
      </c>
      <c r="N49" s="107" t="n">
        <v>0</v>
      </c>
      <c r="O49" s="107" t="str">
        <f aca="true">IF(ISBLANK(OFFSET('Raw Data'!$A$3,MATCH('Data above threshold'!$A49,'Raw Data'!$B$4:$B$185,0),MATCH('Data above threshold'!O$4,'Raw Data'!$3:$3,0)-1)),"",OFFSET('Raw Data'!$A$3,MATCH('Data above threshold'!$A49,'Raw Data'!$B$4:$B$185,0),MATCH('Data above threshold'!O$4,'Raw Data'!$3:$3,0)-1))</f>
        <v/>
      </c>
      <c r="P49" s="106" t="n">
        <f aca="false" t="array" ref="P49:P49">IF(B49&lt;4,"",1-IFERROR(SUM(ISNUMBER(Q49:CR49)*(1-$Q$3:$CR$3))/COUNTIF($Q$3:$CR$3,0),0))</f>
        <v>0.0375</v>
      </c>
      <c r="Q49" s="107" t="n">
        <f aca="true">IF(ISBLANK(OFFSET('Raw Data'!$A$3,MATCH('Data above threshold'!$A49,'Raw Data'!$B$4:$B$185,0),MATCH('Data above threshold'!Q$4,'Raw Data'!$3:$3,0)-1)),"",OFFSET('Raw Data'!$A$3,MATCH('Data above threshold'!$A49,'Raw Data'!$B$4:$B$185,0),MATCH('Data above threshold'!Q$4,'Raw Data'!$3:$3,0)-1))</f>
        <v>3.5</v>
      </c>
      <c r="R49" s="107" t="n">
        <f aca="true">IF(ISBLANK(OFFSET('Raw Data'!$A$3,MATCH('Data above threshold'!$A49,'Raw Data'!$B$4:$B$185,0),MATCH('Data above threshold'!R$4,'Raw Data'!$3:$3,0)-1)),"",OFFSET('Raw Data'!$A$3,MATCH('Data above threshold'!$A49,'Raw Data'!$B$4:$B$185,0),MATCH('Data above threshold'!R$4,'Raw Data'!$3:$3,0)-1))</f>
        <v>4</v>
      </c>
      <c r="S49" s="107" t="n">
        <f aca="true">IF(ISBLANK(OFFSET('Raw Data'!$A$3,MATCH('Data above threshold'!$A49,'Raw Data'!$B$4:$B$185,0),MATCH('Data above threshold'!S$4,'Raw Data'!$3:$3,0)-1)),"",OFFSET('Raw Data'!$A$3,MATCH('Data above threshold'!$A49,'Raw Data'!$B$4:$B$185,0),MATCH('Data above threshold'!S$4,'Raw Data'!$3:$3,0)-1))</f>
        <v>6</v>
      </c>
      <c r="T49" s="107" t="n">
        <f aca="true">IF(ISBLANK(OFFSET('Raw Data'!$A$3,MATCH('Data above threshold'!$A49,'Raw Data'!$B$4:$B$185,0),MATCH('Data above threshold'!T$4,'Raw Data'!$3:$3,0)-1)),"",OFFSET('Raw Data'!$A$3,MATCH('Data above threshold'!$A49,'Raw Data'!$B$4:$B$185,0),MATCH('Data above threshold'!T$4,'Raw Data'!$3:$3,0)-1))</f>
        <v>3</v>
      </c>
      <c r="U49" s="107" t="n">
        <f aca="true">IF(ISBLANK(OFFSET('Raw Data'!$A$3,MATCH('Data above threshold'!$A49,'Raw Data'!$B$4:$B$185,0),MATCH('Data above threshold'!U$4,'Raw Data'!$3:$3,0)-1)),"",OFFSET('Raw Data'!$A$3,MATCH('Data above threshold'!$A49,'Raw Data'!$B$4:$B$185,0),MATCH('Data above threshold'!U$4,'Raw Data'!$3:$3,0)-1))</f>
        <v>5</v>
      </c>
      <c r="V49" s="107" t="n">
        <f aca="true">IF(ISBLANK(OFFSET('Raw Data'!$A$3,MATCH('Data above threshold'!$A49,'Raw Data'!$B$4:$B$185,0),MATCH('Data above threshold'!V$4,'Raw Data'!$3:$3,0)-1)),"",OFFSET('Raw Data'!$A$3,MATCH('Data above threshold'!$A49,'Raw Data'!$B$4:$B$185,0),MATCH('Data above threshold'!V$4,'Raw Data'!$3:$3,0)-1))</f>
        <v>3</v>
      </c>
      <c r="W49" s="107" t="n">
        <f aca="true">IF(ISBLANK(OFFSET('Raw Data'!$A$3,MATCH('Data above threshold'!$A49,'Raw Data'!$B$4:$B$185,0),MATCH('Data above threshold'!W$4,'Raw Data'!$3:$3,0)-1)),"",OFFSET('Raw Data'!$A$3,MATCH('Data above threshold'!$A49,'Raw Data'!$B$4:$B$185,0),MATCH('Data above threshold'!W$4,'Raw Data'!$3:$3,0)-1))</f>
        <v>4</v>
      </c>
      <c r="X49" s="107" t="n">
        <f aca="true">IF(ISBLANK(OFFSET('Raw Data'!$A$3,MATCH('Data above threshold'!$A49,'Raw Data'!$B$4:$B$185,0),MATCH('Data above threshold'!X$4,'Raw Data'!$3:$3,0)-1)),"",OFFSET('Raw Data'!$A$3,MATCH('Data above threshold'!$A49,'Raw Data'!$B$4:$B$185,0),MATCH('Data above threshold'!X$4,'Raw Data'!$3:$3,0)-1))</f>
        <v>3</v>
      </c>
      <c r="Y49" s="107" t="str">
        <f aca="true">IF(ISBLANK(OFFSET('Raw Data'!$A$3,MATCH('Data above threshold'!$A49,'Raw Data'!$B$4:$B$185,0),MATCH('Data above threshold'!Y$4,'Raw Data'!$3:$3,0)-1)),"",OFFSET('Raw Data'!$A$3,MATCH('Data above threshold'!$A49,'Raw Data'!$B$4:$B$185,0),MATCH('Data above threshold'!Y$4,'Raw Data'!$3:$3,0)-1))</f>
        <v/>
      </c>
      <c r="Z49" s="107" t="n">
        <f aca="true">IF(ISBLANK(OFFSET('Raw Data'!$A$3,MATCH('Data above threshold'!$A49,'Raw Data'!$B$4:$B$185,0),MATCH('Data above threshold'!Z$4,'Raw Data'!$3:$3,0)-1)),"",OFFSET('Raw Data'!$A$3,MATCH('Data above threshold'!$A49,'Raw Data'!$B$4:$B$185,0),MATCH('Data above threshold'!Z$4,'Raw Data'!$3:$3,0)-1))</f>
        <v>5</v>
      </c>
      <c r="AA49" s="107" t="n">
        <f aca="true">IF(ISBLANK(OFFSET('Raw Data'!$A$3,MATCH('Data above threshold'!$A49,'Raw Data'!$B$4:$B$185,0),MATCH('Data above threshold'!AA$4,'Raw Data'!$3:$3,0)-1)),"",OFFSET('Raw Data'!$A$3,MATCH('Data above threshold'!$A49,'Raw Data'!$B$4:$B$185,0),MATCH('Data above threshold'!AA$4,'Raw Data'!$3:$3,0)-1))</f>
        <v>5</v>
      </c>
      <c r="AB49" s="107" t="n">
        <f aca="true">IF(ISBLANK(OFFSET('Raw Data'!$A$3,MATCH('Data above threshold'!$A49,'Raw Data'!$B$4:$B$185,0),MATCH('Data above threshold'!AB$4,'Raw Data'!$3:$3,0)-1)),"",OFFSET('Raw Data'!$A$3,MATCH('Data above threshold'!$A49,'Raw Data'!$B$4:$B$185,0),MATCH('Data above threshold'!AB$4,'Raw Data'!$3:$3,0)-1))</f>
        <v>4</v>
      </c>
      <c r="AC49" s="107" t="n">
        <f aca="true">IF(ISBLANK(OFFSET('Raw Data'!$A$3,MATCH('Data above threshold'!$A49,'Raw Data'!$B$4:$B$185,0),MATCH('Data above threshold'!AC$4,'Raw Data'!$3:$3,0)-1)),"",OFFSET('Raw Data'!$A$3,MATCH('Data above threshold'!$A49,'Raw Data'!$B$4:$B$185,0),MATCH('Data above threshold'!AC$4,'Raw Data'!$3:$3,0)-1))</f>
        <v>3</v>
      </c>
      <c r="AD49" s="107" t="n">
        <f aca="true">IF(ISBLANK(OFFSET('Raw Data'!$A$3,MATCH('Data above threshold'!$A49,'Raw Data'!$B$4:$B$185,0),MATCH('Data above threshold'!AD$4,'Raw Data'!$3:$3,0)-1)),"",OFFSET('Raw Data'!$A$3,MATCH('Data above threshold'!$A49,'Raw Data'!$B$4:$B$185,0),MATCH('Data above threshold'!AD$4,'Raw Data'!$3:$3,0)-1))</f>
        <v>5</v>
      </c>
      <c r="AE49" s="107" t="n">
        <f aca="true">IF(ISBLANK(OFFSET('Raw Data'!$A$3,MATCH('Data above threshold'!$A49,'Raw Data'!$B$4:$B$185,0),MATCH('Data above threshold'!AE$4,'Raw Data'!$3:$3,0)-1)),"",OFFSET('Raw Data'!$A$3,MATCH('Data above threshold'!$A49,'Raw Data'!$B$4:$B$185,0),MATCH('Data above threshold'!AE$4,'Raw Data'!$3:$3,0)-1))</f>
        <v>4</v>
      </c>
      <c r="AF49" s="107" t="n">
        <f aca="true">IF(ISBLANK(OFFSET('Raw Data'!$A$3,MATCH('Data above threshold'!$A49,'Raw Data'!$B$4:$B$185,0),MATCH('Data above threshold'!AF$4,'Raw Data'!$3:$3,0)-1)),"",OFFSET('Raw Data'!$A$3,MATCH('Data above threshold'!$A49,'Raw Data'!$B$4:$B$185,0),MATCH('Data above threshold'!AF$4,'Raw Data'!$3:$3,0)-1))</f>
        <v>5</v>
      </c>
      <c r="AG49" s="107" t="n">
        <f aca="true">IF(ISBLANK(OFFSET('Raw Data'!$A$3,MATCH('Data above threshold'!$A49,'Raw Data'!$B$4:$B$185,0),MATCH('Data above threshold'!AG$4,'Raw Data'!$3:$3,0)-1)),"",OFFSET('Raw Data'!$A$3,MATCH('Data above threshold'!$A49,'Raw Data'!$B$4:$B$185,0),MATCH('Data above threshold'!AG$4,'Raw Data'!$3:$3,0)-1))</f>
        <v>5</v>
      </c>
      <c r="AH49" s="107" t="n">
        <f aca="true">IF(ISBLANK(OFFSET('Raw Data'!$A$3,MATCH('Data above threshold'!$A49,'Raw Data'!$B$4:$B$185,0),MATCH('Data above threshold'!AH$4,'Raw Data'!$3:$3,0)-1)),"",OFFSET('Raw Data'!$A$3,MATCH('Data above threshold'!$A49,'Raw Data'!$B$4:$B$185,0),MATCH('Data above threshold'!AH$4,'Raw Data'!$3:$3,0)-1))</f>
        <v>4</v>
      </c>
      <c r="AI49" s="107" t="n">
        <f aca="true">IF(ISBLANK(OFFSET('Raw Data'!$A$3,MATCH('Data above threshold'!$A49,'Raw Data'!$B$4:$B$185,0),MATCH('Data above threshold'!AI$4,'Raw Data'!$3:$3,0)-1)),"",OFFSET('Raw Data'!$A$3,MATCH('Data above threshold'!$A49,'Raw Data'!$B$4:$B$185,0),MATCH('Data above threshold'!AI$4,'Raw Data'!$3:$3,0)-1))</f>
        <v>4</v>
      </c>
      <c r="AJ49" s="107" t="n">
        <f aca="true">IF(ISBLANK(OFFSET('Raw Data'!$A$3,MATCH('Data above threshold'!$A49,'Raw Data'!$B$4:$B$185,0),MATCH('Data above threshold'!AJ$4,'Raw Data'!$3:$3,0)-1)),"",OFFSET('Raw Data'!$A$3,MATCH('Data above threshold'!$A49,'Raw Data'!$B$4:$B$185,0),MATCH('Data above threshold'!AJ$4,'Raw Data'!$3:$3,0)-1))</f>
        <v>5</v>
      </c>
      <c r="AK49" s="107" t="n">
        <f aca="true">IF(ISBLANK(OFFSET('Raw Data'!$A$3,MATCH('Data above threshold'!$A49,'Raw Data'!$B$4:$B$185,0),MATCH('Data above threshold'!AK$4,'Raw Data'!$3:$3,0)-1)),"",OFFSET('Raw Data'!$A$3,MATCH('Data above threshold'!$A49,'Raw Data'!$B$4:$B$185,0),MATCH('Data above threshold'!AK$4,'Raw Data'!$3:$3,0)-1))</f>
        <v>5</v>
      </c>
      <c r="AL49" s="107" t="n">
        <f aca="true">IF(ISBLANK(OFFSET('Raw Data'!$A$3,MATCH('Data above threshold'!$A49,'Raw Data'!$B$4:$B$185,0),MATCH('Data above threshold'!AL$4,'Raw Data'!$3:$3,0)-1)),"",OFFSET('Raw Data'!$A$3,MATCH('Data above threshold'!$A49,'Raw Data'!$B$4:$B$185,0),MATCH('Data above threshold'!AL$4,'Raw Data'!$3:$3,0)-1))</f>
        <v>5</v>
      </c>
      <c r="AM49" s="107" t="n">
        <f aca="true">IF(ISBLANK(OFFSET('Raw Data'!$A$3,MATCH('Data above threshold'!$A49,'Raw Data'!$B$4:$B$185,0),MATCH('Data above threshold'!AM$4,'Raw Data'!$3:$3,0)-1)),"",OFFSET('Raw Data'!$A$3,MATCH('Data above threshold'!$A49,'Raw Data'!$B$4:$B$185,0),MATCH('Data above threshold'!AM$4,'Raw Data'!$3:$3,0)-1))</f>
        <v>5</v>
      </c>
      <c r="AN49" s="107" t="n">
        <f aca="true">IF(ISBLANK(OFFSET('Raw Data'!$A$3,MATCH('Data above threshold'!$A49,'Raw Data'!$B$4:$B$185,0),MATCH('Data above threshold'!AN$4,'Raw Data'!$3:$3,0)-1)),"",OFFSET('Raw Data'!$A$3,MATCH('Data above threshold'!$A49,'Raw Data'!$B$4:$B$185,0),MATCH('Data above threshold'!AN$4,'Raw Data'!$3:$3,0)-1))</f>
        <v>2</v>
      </c>
      <c r="AO49" s="107" t="n">
        <f aca="true">IF(ISBLANK(OFFSET('Raw Data'!$A$3,MATCH('Data above threshold'!$A49,'Raw Data'!$B$4:$B$185,0),MATCH('Data above threshold'!AO$4,'Raw Data'!$3:$3,0)-1)),"",OFFSET('Raw Data'!$A$3,MATCH('Data above threshold'!$A49,'Raw Data'!$B$4:$B$185,0),MATCH('Data above threshold'!AO$4,'Raw Data'!$3:$3,0)-1))</f>
        <v>5</v>
      </c>
      <c r="AP49" s="107" t="n">
        <f aca="true">IF(ISBLANK(OFFSET('Raw Data'!$A$3,MATCH('Data above threshold'!$A49,'Raw Data'!$B$4:$B$185,0),MATCH('Data above threshold'!AP$4,'Raw Data'!$3:$3,0)-1)),"",OFFSET('Raw Data'!$A$3,MATCH('Data above threshold'!$A49,'Raw Data'!$B$4:$B$185,0),MATCH('Data above threshold'!AP$4,'Raw Data'!$3:$3,0)-1))</f>
        <v>3</v>
      </c>
      <c r="AQ49" s="107" t="n">
        <f aca="true">IF(ISBLANK(OFFSET('Raw Data'!$A$3,MATCH('Data above threshold'!$A49,'Raw Data'!$B$4:$B$185,0),MATCH('Data above threshold'!AQ$4,'Raw Data'!$3:$3,0)-1)),"",OFFSET('Raw Data'!$A$3,MATCH('Data above threshold'!$A49,'Raw Data'!$B$4:$B$185,0),MATCH('Data above threshold'!AQ$4,'Raw Data'!$3:$3,0)-1))</f>
        <v>5</v>
      </c>
      <c r="AR49" s="107" t="n">
        <f aca="true">IF(ISBLANK(OFFSET('Raw Data'!$A$3,MATCH('Data above threshold'!$A49,'Raw Data'!$B$4:$B$185,0),MATCH('Data above threshold'!AR$4,'Raw Data'!$3:$3,0)-1)),"",OFFSET('Raw Data'!$A$3,MATCH('Data above threshold'!$A49,'Raw Data'!$B$4:$B$185,0),MATCH('Data above threshold'!AR$4,'Raw Data'!$3:$3,0)-1))</f>
        <v>2</v>
      </c>
      <c r="AS49" s="107" t="n">
        <f aca="true">IF(ISBLANK(OFFSET('Raw Data'!$A$3,MATCH('Data above threshold'!$A49,'Raw Data'!$B$4:$B$185,0),MATCH('Data above threshold'!AS$4,'Raw Data'!$3:$3,0)-1)),"",OFFSET('Raw Data'!$A$3,MATCH('Data above threshold'!$A49,'Raw Data'!$B$4:$B$185,0),MATCH('Data above threshold'!AS$4,'Raw Data'!$3:$3,0)-1))</f>
        <v>4.5</v>
      </c>
      <c r="AT49" s="107" t="n">
        <f aca="true">IF(ISBLANK(OFFSET('Raw Data'!$A$3,MATCH('Data above threshold'!$A49,'Raw Data'!$B$4:$B$185,0),MATCH('Data above threshold'!AT$4,'Raw Data'!$3:$3,0)-1)),"",OFFSET('Raw Data'!$A$3,MATCH('Data above threshold'!$A49,'Raw Data'!$B$4:$B$185,0),MATCH('Data above threshold'!AT$4,'Raw Data'!$3:$3,0)-1))</f>
        <v>3</v>
      </c>
      <c r="AU49" s="107" t="n">
        <f aca="true">IF(ISBLANK(OFFSET('Raw Data'!$A$3,MATCH('Data above threshold'!$A49,'Raw Data'!$B$4:$B$185,0),MATCH('Data above threshold'!AU$4,'Raw Data'!$3:$3,0)-1)),"",OFFSET('Raw Data'!$A$3,MATCH('Data above threshold'!$A49,'Raw Data'!$B$4:$B$185,0),MATCH('Data above threshold'!AU$4,'Raw Data'!$3:$3,0)-1))</f>
        <v>5</v>
      </c>
      <c r="AV49" s="107" t="n">
        <f aca="true">IF(ISBLANK(OFFSET('Raw Data'!$A$3,MATCH('Data above threshold'!$A49,'Raw Data'!$B$4:$B$185,0),MATCH('Data above threshold'!AV$4,'Raw Data'!$3:$3,0)-1)),"",OFFSET('Raw Data'!$A$3,MATCH('Data above threshold'!$A49,'Raw Data'!$B$4:$B$185,0),MATCH('Data above threshold'!AV$4,'Raw Data'!$3:$3,0)-1))</f>
        <v>4</v>
      </c>
      <c r="AW49" s="107" t="n">
        <f aca="true">IF(ISBLANK(OFFSET('Raw Data'!$A$3,MATCH('Data above threshold'!$A49,'Raw Data'!$B$4:$B$185,0),MATCH('Data above threshold'!AW$4,'Raw Data'!$3:$3,0)-1)),"",OFFSET('Raw Data'!$A$3,MATCH('Data above threshold'!$A49,'Raw Data'!$B$4:$B$185,0),MATCH('Data above threshold'!AW$4,'Raw Data'!$3:$3,0)-1))</f>
        <v>4.42</v>
      </c>
      <c r="AX49" s="107" t="n">
        <f aca="true">IF(ISBLANK(OFFSET('Raw Data'!$A$3,MATCH('Data above threshold'!$A49,'Raw Data'!$B$4:$B$185,0),MATCH('Data above threshold'!AX$4,'Raw Data'!$3:$3,0)-1)),"",OFFSET('Raw Data'!$A$3,MATCH('Data above threshold'!$A49,'Raw Data'!$B$4:$B$185,0),MATCH('Data above threshold'!AX$4,'Raw Data'!$3:$3,0)-1))</f>
        <v>6</v>
      </c>
      <c r="AY49" s="107" t="n">
        <f aca="true">IF(ISBLANK(OFFSET('Raw Data'!$A$3,MATCH('Data above threshold'!$A49,'Raw Data'!$B$4:$B$185,0),MATCH('Data above threshold'!AY$4,'Raw Data'!$3:$3,0)-1)),"",OFFSET('Raw Data'!$A$3,MATCH('Data above threshold'!$A49,'Raw Data'!$B$4:$B$185,0),MATCH('Data above threshold'!AY$4,'Raw Data'!$3:$3,0)-1))</f>
        <v>3</v>
      </c>
      <c r="AZ49" s="107" t="n">
        <f aca="true">IF(ISBLANK(OFFSET('Raw Data'!$A$3,MATCH('Data above threshold'!$A49,'Raw Data'!$B$4:$B$185,0),MATCH('Data above threshold'!AZ$4,'Raw Data'!$3:$3,0)-1)),"",OFFSET('Raw Data'!$A$3,MATCH('Data above threshold'!$A49,'Raw Data'!$B$4:$B$185,0),MATCH('Data above threshold'!AZ$4,'Raw Data'!$3:$3,0)-1))</f>
        <v>6</v>
      </c>
      <c r="BA49" s="107" t="n">
        <f aca="true">IF(ISBLANK(OFFSET('Raw Data'!$A$3,MATCH('Data above threshold'!$A49,'Raw Data'!$B$4:$B$185,0),MATCH('Data above threshold'!BA$4,'Raw Data'!$3:$3,0)-1)),"",OFFSET('Raw Data'!$A$3,MATCH('Data above threshold'!$A49,'Raw Data'!$B$4:$B$185,0),MATCH('Data above threshold'!BA$4,'Raw Data'!$3:$3,0)-1))</f>
        <v>4</v>
      </c>
      <c r="BB49" s="107" t="n">
        <f aca="true">IF(ISBLANK(OFFSET('Raw Data'!$A$3,MATCH('Data above threshold'!$A49,'Raw Data'!$B$4:$B$185,0),MATCH('Data above threshold'!BB$4,'Raw Data'!$3:$3,0)-1)),"",OFFSET('Raw Data'!$A$3,MATCH('Data above threshold'!$A49,'Raw Data'!$B$4:$B$185,0),MATCH('Data above threshold'!BB$4,'Raw Data'!$3:$3,0)-1))</f>
        <v>5</v>
      </c>
      <c r="BC49" s="107" t="n">
        <f aca="true">IF(ISBLANK(OFFSET('Raw Data'!$A$3,MATCH('Data above threshold'!$A49,'Raw Data'!$B$4:$B$185,0),MATCH('Data above threshold'!BC$4,'Raw Data'!$3:$3,0)-1)),"",OFFSET('Raw Data'!$A$3,MATCH('Data above threshold'!$A49,'Raw Data'!$B$4:$B$185,0),MATCH('Data above threshold'!BC$4,'Raw Data'!$3:$3,0)-1))</f>
        <v>3</v>
      </c>
      <c r="BD49" s="107" t="n">
        <f aca="true">IF(ISBLANK(OFFSET('Raw Data'!$A$3,MATCH('Data above threshold'!$A49,'Raw Data'!$B$4:$B$185,0),MATCH('Data above threshold'!BD$4,'Raw Data'!$3:$3,0)-1)),"",OFFSET('Raw Data'!$A$3,MATCH('Data above threshold'!$A49,'Raw Data'!$B$4:$B$185,0),MATCH('Data above threshold'!BD$4,'Raw Data'!$3:$3,0)-1))</f>
        <v>2</v>
      </c>
      <c r="BE49" s="107" t="n">
        <f aca="true">IF(ISBLANK(OFFSET('Raw Data'!$A$3,MATCH('Data above threshold'!$A49,'Raw Data'!$B$4:$B$185,0),MATCH('Data above threshold'!BE$4,'Raw Data'!$3:$3,0)-1)),"",OFFSET('Raw Data'!$A$3,MATCH('Data above threshold'!$A49,'Raw Data'!$B$4:$B$185,0),MATCH('Data above threshold'!BE$4,'Raw Data'!$3:$3,0)-1))</f>
        <v>5</v>
      </c>
      <c r="BF49" s="107" t="n">
        <f aca="true">IF(ISBLANK(OFFSET('Raw Data'!$A$3,MATCH('Data above threshold'!$A49,'Raw Data'!$B$4:$B$185,0),MATCH('Data above threshold'!BF$4,'Raw Data'!$3:$3,0)-1)),"",OFFSET('Raw Data'!$A$3,MATCH('Data above threshold'!$A49,'Raw Data'!$B$4:$B$185,0),MATCH('Data above threshold'!BF$4,'Raw Data'!$3:$3,0)-1))</f>
        <v>3.5</v>
      </c>
      <c r="BG49" s="107" t="n">
        <f aca="true">IF(ISBLANK(OFFSET('Raw Data'!$A$3,MATCH('Data above threshold'!$A49,'Raw Data'!$B$4:$B$185,0),MATCH('Data above threshold'!BG$4,'Raw Data'!$3:$3,0)-1)),"",OFFSET('Raw Data'!$A$3,MATCH('Data above threshold'!$A49,'Raw Data'!$B$4:$B$185,0),MATCH('Data above threshold'!BG$4,'Raw Data'!$3:$3,0)-1))</f>
        <v>5</v>
      </c>
      <c r="BH49" s="107" t="n">
        <f aca="true">IF(ISBLANK(OFFSET('Raw Data'!$A$3,MATCH('Data above threshold'!$A49,'Raw Data'!$B$4:$B$185,0),MATCH('Data above threshold'!BH$4,'Raw Data'!$3:$3,0)-1)),"",OFFSET('Raw Data'!$A$3,MATCH('Data above threshold'!$A49,'Raw Data'!$B$4:$B$185,0),MATCH('Data above threshold'!BH$4,'Raw Data'!$3:$3,0)-1))</f>
        <v>5</v>
      </c>
      <c r="BI49" s="107" t="str">
        <f aca="true">IF(ISBLANK(OFFSET('Raw Data'!$A$3,MATCH('Data above threshold'!$A49,'Raw Data'!$B$4:$B$185,0),MATCH('Data above threshold'!BI$4,'Raw Data'!$3:$3,0)-1)),"",OFFSET('Raw Data'!$A$3,MATCH('Data above threshold'!$A49,'Raw Data'!$B$4:$B$185,0),MATCH('Data above threshold'!BI$4,'Raw Data'!$3:$3,0)-1))</f>
        <v/>
      </c>
      <c r="BJ49" s="107" t="n">
        <f aca="true">IF(ISBLANK(OFFSET('Raw Data'!$A$3,MATCH('Data above threshold'!$A49,'Raw Data'!$B$4:$B$185,0),MATCH('Data above threshold'!BJ$4,'Raw Data'!$3:$3,0)-1)),"",OFFSET('Raw Data'!$A$3,MATCH('Data above threshold'!$A49,'Raw Data'!$B$4:$B$185,0),MATCH('Data above threshold'!BJ$4,'Raw Data'!$3:$3,0)-1))</f>
        <v>3</v>
      </c>
      <c r="BK49" s="107" t="n">
        <f aca="true">IF(ISBLANK(OFFSET('Raw Data'!$A$3,MATCH('Data above threshold'!$A49,'Raw Data'!$B$4:$B$185,0),MATCH('Data above threshold'!BK$4,'Raw Data'!$3:$3,0)-1)),"",OFFSET('Raw Data'!$A$3,MATCH('Data above threshold'!$A49,'Raw Data'!$B$4:$B$185,0),MATCH('Data above threshold'!BK$4,'Raw Data'!$3:$3,0)-1))</f>
        <v>2.5</v>
      </c>
      <c r="BL49" s="107" t="n">
        <f aca="true">IF(ISBLANK(OFFSET('Raw Data'!$A$3,MATCH('Data above threshold'!$A49,'Raw Data'!$B$4:$B$185,0),MATCH('Data above threshold'!BL$4,'Raw Data'!$3:$3,0)-1)),"",OFFSET('Raw Data'!$A$3,MATCH('Data above threshold'!$A49,'Raw Data'!$B$4:$B$185,0),MATCH('Data above threshold'!BL$4,'Raw Data'!$3:$3,0)-1))</f>
        <v>3</v>
      </c>
      <c r="BM49" s="107" t="n">
        <f aca="true">IF(ISBLANK(OFFSET('Raw Data'!$A$3,MATCH('Data above threshold'!$A49,'Raw Data'!$B$4:$B$185,0),MATCH('Data above threshold'!BM$4,'Raw Data'!$3:$3,0)-1)),"",OFFSET('Raw Data'!$A$3,MATCH('Data above threshold'!$A49,'Raw Data'!$B$4:$B$185,0),MATCH('Data above threshold'!BM$4,'Raw Data'!$3:$3,0)-1))</f>
        <v>3</v>
      </c>
      <c r="BN49" s="107" t="n">
        <f aca="true">IF(ISBLANK(OFFSET('Raw Data'!$A$3,MATCH('Data above threshold'!$A49,'Raw Data'!$B$4:$B$185,0),MATCH('Data above threshold'!BN$4,'Raw Data'!$3:$3,0)-1)),"",OFFSET('Raw Data'!$A$3,MATCH('Data above threshold'!$A49,'Raw Data'!$B$4:$B$185,0),MATCH('Data above threshold'!BN$4,'Raw Data'!$3:$3,0)-1))</f>
        <v>6</v>
      </c>
      <c r="BO49" s="107" t="n">
        <f aca="true">IF(ISBLANK(OFFSET('Raw Data'!$A$3,MATCH('Data above threshold'!$A49,'Raw Data'!$B$4:$B$185,0),MATCH('Data above threshold'!BO$4,'Raw Data'!$3:$3,0)-1)),"",OFFSET('Raw Data'!$A$3,MATCH('Data above threshold'!$A49,'Raw Data'!$B$4:$B$185,0),MATCH('Data above threshold'!BO$4,'Raw Data'!$3:$3,0)-1))</f>
        <v>5</v>
      </c>
      <c r="BP49" s="107" t="n">
        <f aca="true">IF(ISBLANK(OFFSET('Raw Data'!$A$3,MATCH('Data above threshold'!$A49,'Raw Data'!$B$4:$B$185,0),MATCH('Data above threshold'!BP$4,'Raw Data'!$3:$3,0)-1)),"",OFFSET('Raw Data'!$A$3,MATCH('Data above threshold'!$A49,'Raw Data'!$B$4:$B$185,0),MATCH('Data above threshold'!BP$4,'Raw Data'!$3:$3,0)-1))</f>
        <v>4</v>
      </c>
      <c r="BQ49" s="107" t="n">
        <f aca="true">IF(ISBLANK(OFFSET('Raw Data'!$A$3,MATCH('Data above threshold'!$A49,'Raw Data'!$B$4:$B$185,0),MATCH('Data above threshold'!BQ$4,'Raw Data'!$3:$3,0)-1)),"",OFFSET('Raw Data'!$A$3,MATCH('Data above threshold'!$A49,'Raw Data'!$B$4:$B$185,0),MATCH('Data above threshold'!BQ$4,'Raw Data'!$3:$3,0)-1))</f>
        <v>3</v>
      </c>
      <c r="BR49" s="107" t="n">
        <f aca="true">IF(ISBLANK(OFFSET('Raw Data'!$A$3,MATCH('Data above threshold'!$A49,'Raw Data'!$B$4:$B$185,0),MATCH('Data above threshold'!BR$4,'Raw Data'!$3:$3,0)-1)),"",OFFSET('Raw Data'!$A$3,MATCH('Data above threshold'!$A49,'Raw Data'!$B$4:$B$185,0),MATCH('Data above threshold'!BR$4,'Raw Data'!$3:$3,0)-1))</f>
        <v>4</v>
      </c>
      <c r="BS49" s="107" t="n">
        <f aca="true">IF(ISBLANK(OFFSET('Raw Data'!$A$3,MATCH('Data above threshold'!$A49,'Raw Data'!$B$4:$B$185,0),MATCH('Data above threshold'!BS$4,'Raw Data'!$3:$3,0)-1)),"",OFFSET('Raw Data'!$A$3,MATCH('Data above threshold'!$A49,'Raw Data'!$B$4:$B$185,0),MATCH('Data above threshold'!BS$4,'Raw Data'!$3:$3,0)-1))</f>
        <v>3</v>
      </c>
      <c r="BT49" s="107" t="n">
        <f aca="true">IF(ISBLANK(OFFSET('Raw Data'!$A$3,MATCH('Data above threshold'!$A49,'Raw Data'!$B$4:$B$185,0),MATCH('Data above threshold'!BT$4,'Raw Data'!$3:$3,0)-1)),"",OFFSET('Raw Data'!$A$3,MATCH('Data above threshold'!$A49,'Raw Data'!$B$4:$B$185,0),MATCH('Data above threshold'!BT$4,'Raw Data'!$3:$3,0)-1))</f>
        <v>3</v>
      </c>
      <c r="BU49" s="107" t="n">
        <f aca="true">IF(ISBLANK(OFFSET('Raw Data'!$A$3,MATCH('Data above threshold'!$A49,'Raw Data'!$B$4:$B$185,0),MATCH('Data above threshold'!BU$4,'Raw Data'!$3:$3,0)-1)),"",OFFSET('Raw Data'!$A$3,MATCH('Data above threshold'!$A49,'Raw Data'!$B$4:$B$185,0),MATCH('Data above threshold'!BU$4,'Raw Data'!$3:$3,0)-1))</f>
        <v>4.33</v>
      </c>
      <c r="BV49" s="107" t="n">
        <f aca="true">IF(ISBLANK(OFFSET('Raw Data'!$A$3,MATCH('Data above threshold'!$A49,'Raw Data'!$B$4:$B$185,0),MATCH('Data above threshold'!BV$4,'Raw Data'!$3:$3,0)-1)),"",OFFSET('Raw Data'!$A$3,MATCH('Data above threshold'!$A49,'Raw Data'!$B$4:$B$185,0),MATCH('Data above threshold'!BV$4,'Raw Data'!$3:$3,0)-1))</f>
        <v>2</v>
      </c>
      <c r="BW49" s="107" t="n">
        <f aca="true">IF(ISBLANK(OFFSET('Raw Data'!$A$3,MATCH('Data above threshold'!$A49,'Raw Data'!$B$4:$B$185,0),MATCH('Data above threshold'!BW$4,'Raw Data'!$3:$3,0)-1)),"",OFFSET('Raw Data'!$A$3,MATCH('Data above threshold'!$A49,'Raw Data'!$B$4:$B$185,0),MATCH('Data above threshold'!BW$4,'Raw Data'!$3:$3,0)-1))</f>
        <v>6</v>
      </c>
      <c r="BX49" s="107" t="n">
        <f aca="true">IF(ISBLANK(OFFSET('Raw Data'!$A$3,MATCH('Data above threshold'!$A49,'Raw Data'!$B$4:$B$185,0),MATCH('Data above threshold'!BX$4,'Raw Data'!$3:$3,0)-1)),"",OFFSET('Raw Data'!$A$3,MATCH('Data above threshold'!$A49,'Raw Data'!$B$4:$B$185,0),MATCH('Data above threshold'!BX$4,'Raw Data'!$3:$3,0)-1))</f>
        <v>3</v>
      </c>
      <c r="BY49" s="107" t="n">
        <f aca="true">IF(ISBLANK(OFFSET('Raw Data'!$A$3,MATCH('Data above threshold'!$A49,'Raw Data'!$B$4:$B$185,0),MATCH('Data above threshold'!BY$4,'Raw Data'!$3:$3,0)-1)),"",OFFSET('Raw Data'!$A$3,MATCH('Data above threshold'!$A49,'Raw Data'!$B$4:$B$185,0),MATCH('Data above threshold'!BY$4,'Raw Data'!$3:$3,0)-1))</f>
        <v>2</v>
      </c>
      <c r="BZ49" s="107" t="n">
        <f aca="true">IF(ISBLANK(OFFSET('Raw Data'!$A$3,MATCH('Data above threshold'!$A49,'Raw Data'!$B$4:$B$185,0),MATCH('Data above threshold'!BZ$4,'Raw Data'!$3:$3,0)-1)),"",OFFSET('Raw Data'!$A$3,MATCH('Data above threshold'!$A49,'Raw Data'!$B$4:$B$185,0),MATCH('Data above threshold'!BZ$4,'Raw Data'!$3:$3,0)-1))</f>
        <v>5.5</v>
      </c>
      <c r="CA49" s="107" t="n">
        <f aca="true">IF(ISBLANK(OFFSET('Raw Data'!$A$3,MATCH('Data above threshold'!$A49,'Raw Data'!$B$4:$B$185,0),MATCH('Data above threshold'!CA$4,'Raw Data'!$3:$3,0)-1)),"",OFFSET('Raw Data'!$A$3,MATCH('Data above threshold'!$A49,'Raw Data'!$B$4:$B$185,0),MATCH('Data above threshold'!CA$4,'Raw Data'!$3:$3,0)-1))</f>
        <v>4</v>
      </c>
      <c r="CB49" s="107" t="n">
        <f aca="true">IF(ISBLANK(OFFSET('Raw Data'!$A$3,MATCH('Data above threshold'!$A49,'Raw Data'!$B$4:$B$185,0),MATCH('Data above threshold'!CB$4,'Raw Data'!$3:$3,0)-1)),"",OFFSET('Raw Data'!$A$3,MATCH('Data above threshold'!$A49,'Raw Data'!$B$4:$B$185,0),MATCH('Data above threshold'!CB$4,'Raw Data'!$3:$3,0)-1))</f>
        <v>4</v>
      </c>
      <c r="CC49" s="107" t="n">
        <f aca="true">IF(ISBLANK(OFFSET('Raw Data'!$A$3,MATCH('Data above threshold'!$A49,'Raw Data'!$B$4:$B$185,0),MATCH('Data above threshold'!CC$4,'Raw Data'!$3:$3,0)-1)),"",OFFSET('Raw Data'!$A$3,MATCH('Data above threshold'!$A49,'Raw Data'!$B$4:$B$185,0),MATCH('Data above threshold'!CC$4,'Raw Data'!$3:$3,0)-1))</f>
        <v>5</v>
      </c>
      <c r="CD49" s="107" t="n">
        <f aca="true">IF(ISBLANK(OFFSET('Raw Data'!$A$3,MATCH('Data above threshold'!$A49,'Raw Data'!$B$4:$B$185,0),MATCH('Data above threshold'!CD$4,'Raw Data'!$3:$3,0)-1)),"",OFFSET('Raw Data'!$A$3,MATCH('Data above threshold'!$A49,'Raw Data'!$B$4:$B$185,0),MATCH('Data above threshold'!CD$4,'Raw Data'!$3:$3,0)-1))</f>
        <v>4</v>
      </c>
      <c r="CE49" s="107" t="n">
        <f aca="true">IF(ISBLANK(OFFSET('Raw Data'!$A$3,MATCH('Data above threshold'!$A49,'Raw Data'!$B$4:$B$185,0),MATCH('Data above threshold'!CE$4,'Raw Data'!$3:$3,0)-1)),"",OFFSET('Raw Data'!$A$3,MATCH('Data above threshold'!$A49,'Raw Data'!$B$4:$B$185,0),MATCH('Data above threshold'!CE$4,'Raw Data'!$3:$3,0)-1))</f>
        <v>4.5</v>
      </c>
      <c r="CF49" s="107" t="n">
        <f aca="true">IF(ISBLANK(OFFSET('Raw Data'!$A$3,MATCH('Data above threshold'!$A49,'Raw Data'!$B$4:$B$185,0),MATCH('Data above threshold'!CF$4,'Raw Data'!$3:$3,0)-1)),"",OFFSET('Raw Data'!$A$3,MATCH('Data above threshold'!$A49,'Raw Data'!$B$4:$B$185,0),MATCH('Data above threshold'!CF$4,'Raw Data'!$3:$3,0)-1))</f>
        <v>3</v>
      </c>
      <c r="CG49" s="107" t="n">
        <f aca="true">IF(ISBLANK(OFFSET('Raw Data'!$A$3,MATCH('Data above threshold'!$A49,'Raw Data'!$B$4:$B$185,0),MATCH('Data above threshold'!CG$4,'Raw Data'!$3:$3,0)-1)),"",OFFSET('Raw Data'!$A$3,MATCH('Data above threshold'!$A49,'Raw Data'!$B$4:$B$185,0),MATCH('Data above threshold'!CG$4,'Raw Data'!$3:$3,0)-1))</f>
        <v>4</v>
      </c>
      <c r="CH49" s="107" t="n">
        <f aca="true">IF(ISBLANK(OFFSET('Raw Data'!$A$3,MATCH('Data above threshold'!$A49,'Raw Data'!$B$4:$B$185,0),MATCH('Data above threshold'!CH$4,'Raw Data'!$3:$3,0)-1)),"",OFFSET('Raw Data'!$A$3,MATCH('Data above threshold'!$A49,'Raw Data'!$B$4:$B$185,0),MATCH('Data above threshold'!CH$4,'Raw Data'!$3:$3,0)-1))</f>
        <v>5</v>
      </c>
      <c r="CI49" s="107" t="str">
        <f aca="true">IF(ISBLANK(OFFSET('Raw Data'!$A$3,MATCH('Data above threshold'!$A49,'Raw Data'!$B$4:$B$185,0),MATCH('Data above threshold'!CI$4,'Raw Data'!$3:$3,0)-1)),"",OFFSET('Raw Data'!$A$3,MATCH('Data above threshold'!$A49,'Raw Data'!$B$4:$B$185,0),MATCH('Data above threshold'!CI$4,'Raw Data'!$3:$3,0)-1))</f>
        <v/>
      </c>
      <c r="CJ49" s="107" t="n">
        <f aca="true">IF(ISBLANK(OFFSET('Raw Data'!$A$3,MATCH('Data above threshold'!$A49,'Raw Data'!$B$4:$B$185,0),MATCH('Data above threshold'!CJ$4,'Raw Data'!$3:$3,0)-1)),"",OFFSET('Raw Data'!$A$3,MATCH('Data above threshold'!$A49,'Raw Data'!$B$4:$B$185,0),MATCH('Data above threshold'!CJ$4,'Raw Data'!$3:$3,0)-1))</f>
        <v>5</v>
      </c>
      <c r="CK49" s="107" t="n">
        <f aca="true">IF(ISBLANK(OFFSET('Raw Data'!$A$3,MATCH('Data above threshold'!$A49,'Raw Data'!$B$4:$B$185,0),MATCH('Data above threshold'!CK$4,'Raw Data'!$3:$3,0)-1)),"",OFFSET('Raw Data'!$A$3,MATCH('Data above threshold'!$A49,'Raw Data'!$B$4:$B$185,0),MATCH('Data above threshold'!CK$4,'Raw Data'!$3:$3,0)-1))</f>
        <v>5</v>
      </c>
      <c r="CL49" s="107" t="n">
        <f aca="true">IF(ISBLANK(OFFSET('Raw Data'!$A$3,MATCH('Data above threshold'!$A49,'Raw Data'!$B$4:$B$185,0),MATCH('Data above threshold'!CL$4,'Raw Data'!$3:$3,0)-1)),"",OFFSET('Raw Data'!$A$3,MATCH('Data above threshold'!$A49,'Raw Data'!$B$4:$B$185,0),MATCH('Data above threshold'!CL$4,'Raw Data'!$3:$3,0)-1))</f>
        <v>3</v>
      </c>
      <c r="CM49" s="107" t="n">
        <f aca="true">IF(ISBLANK(OFFSET('Raw Data'!$A$3,MATCH('Data above threshold'!$A49,'Raw Data'!$B$4:$B$185,0),MATCH('Data above threshold'!CM$4,'Raw Data'!$3:$3,0)-1)),"",OFFSET('Raw Data'!$A$3,MATCH('Data above threshold'!$A49,'Raw Data'!$B$4:$B$185,0),MATCH('Data above threshold'!CM$4,'Raw Data'!$3:$3,0)-1))</f>
        <v>5</v>
      </c>
      <c r="CN49" s="107" t="n">
        <f aca="true">IF(ISBLANK(OFFSET('Raw Data'!$A$3,MATCH('Data above threshold'!$A49,'Raw Data'!$B$4:$B$185,0),MATCH('Data above threshold'!CN$4,'Raw Data'!$3:$3,0)-1)),"",OFFSET('Raw Data'!$A$3,MATCH('Data above threshold'!$A49,'Raw Data'!$B$4:$B$185,0),MATCH('Data above threshold'!CN$4,'Raw Data'!$3:$3,0)-1))</f>
        <v>3.5</v>
      </c>
      <c r="CO49" s="107" t="n">
        <f aca="true">IF(ISBLANK(OFFSET('Raw Data'!$A$3,MATCH('Data above threshold'!$A49,'Raw Data'!$B$4:$B$185,0),MATCH('Data above threshold'!CO$4,'Raw Data'!$3:$3,0)-1)),"",OFFSET('Raw Data'!$A$3,MATCH('Data above threshold'!$A49,'Raw Data'!$B$4:$B$185,0),MATCH('Data above threshold'!CO$4,'Raw Data'!$3:$3,0)-1))</f>
        <v>6</v>
      </c>
      <c r="CP49" s="107" t="n">
        <f aca="true">IF(ISBLANK(OFFSET('Raw Data'!$A$3,MATCH('Data above threshold'!$A49,'Raw Data'!$B$4:$B$185,0),MATCH('Data above threshold'!CP$4,'Raw Data'!$3:$3,0)-1)),"",OFFSET('Raw Data'!$A$3,MATCH('Data above threshold'!$A49,'Raw Data'!$B$4:$B$185,0),MATCH('Data above threshold'!CP$4,'Raw Data'!$3:$3,0)-1))</f>
        <v>1</v>
      </c>
      <c r="CQ49" s="107" t="n">
        <f aca="true">IF(ISBLANK(OFFSET('Raw Data'!$A$3,MATCH('Data above threshold'!$A49,'Raw Data'!$B$4:$B$185,0),MATCH('Data above threshold'!CQ$4,'Raw Data'!$3:$3,0)-1)),"",OFFSET('Raw Data'!$A$3,MATCH('Data above threshold'!$A49,'Raw Data'!$B$4:$B$185,0),MATCH('Data above threshold'!CQ$4,'Raw Data'!$3:$3,0)-1))</f>
        <v>3</v>
      </c>
      <c r="CR49" s="107" t="n">
        <f aca="true">IF(ISBLANK(OFFSET('Raw Data'!$A$3,MATCH('Data above threshold'!$A49,'Raw Data'!$B$4:$B$185,0),MATCH('Data above threshold'!CR$4,'Raw Data'!$3:$3,0)-1)),"",OFFSET('Raw Data'!$A$3,MATCH('Data above threshold'!$A49,'Raw Data'!$B$4:$B$185,0),MATCH('Data above threshold'!CR$4,'Raw Data'!$3:$3,0)-1))</f>
        <v>3</v>
      </c>
    </row>
    <row r="50" s="103" customFormat="true" ht="15.5" hidden="false" customHeight="false" outlineLevel="0" collapsed="false">
      <c r="A50" s="107" t="n">
        <v>2143</v>
      </c>
      <c r="B50" s="107" t="n">
        <v>4</v>
      </c>
      <c r="C50" s="107" t="str">
        <f aca="true">IF(ISBLANK(OFFSET('Raw Data'!$A$3,MATCH('Data above threshold'!$A50,'Raw Data'!$B$4:$B$185,0),MATCH('Data above threshold'!C$4,'Raw Data'!$3:$3,0)-1)),"",OFFSET('Raw Data'!$A$3,MATCH('Data above threshold'!$A50,'Raw Data'!$B$4:$B$185,0),MATCH('Data above threshold'!C$4,'Raw Data'!$3:$3,0)-1))</f>
        <v/>
      </c>
      <c r="D50" s="107" t="str">
        <f aca="true">IF(ISBLANK(OFFSET('Raw Data'!$A$3,MATCH('Data above threshold'!$A50,'Raw Data'!$B$4:$B$185,0),MATCH('Data above threshold'!D$4,'Raw Data'!$3:$3,0)-1)),"",OFFSET('Raw Data'!$A$3,MATCH('Data above threshold'!$A50,'Raw Data'!$B$4:$B$185,0),MATCH('Data above threshold'!D$4,'Raw Data'!$3:$3,0)-1))</f>
        <v>Expert assessment data - C.3.7</v>
      </c>
      <c r="E50" s="107" t="str">
        <f aca="true">IF(ISBLANK(OFFSET('Raw Data'!$A$3,MATCH('Data above threshold'!$A50,'Raw Data'!$B$4:$B$185,0),MATCH('Data above threshold'!E$4,'Raw Data'!$3:$3,0)-1)),"",OFFSET('Raw Data'!$A$3,MATCH('Data above threshold'!$A50,'Raw Data'!$B$4:$B$185,0),MATCH('Data above threshold'!E$4,'Raw Data'!$3:$3,0)-1))</f>
        <v>Expert assessment data -  As a consumer expert, how satisfied are you with the following in your country in 2020? - Regulatory authorities for safety</v>
      </c>
      <c r="F50" s="107" t="str">
        <f aca="true">IF(ISBLANK(OFFSET('Raw Data'!$A$3,MATCH('Data above threshold'!$A50,'Raw Data'!$B$4:$B$185,0),MATCH('Data above threshold'!F$4,'Raw Data'!$3:$3,0)-1)),"",OFFSET('Raw Data'!$A$3,MATCH('Data above threshold'!$A50,'Raw Data'!$B$4:$B$185,0),MATCH('Data above threshold'!F$4,'Raw Data'!$3:$3,0)-1))</f>
        <v/>
      </c>
      <c r="G50" s="107" t="str">
        <f aca="true">IF(ISBLANK(OFFSET('Raw Data'!$A$3,MATCH('Data above threshold'!$A50,'Raw Data'!$B$4:$B$185,0),MATCH('Data above threshold'!G$4,'Raw Data'!$3:$3,0)-1)),"",OFFSET('Raw Data'!$A$3,MATCH('Data above threshold'!$A50,'Raw Data'!$B$4:$B$185,0),MATCH('Data above threshold'!G$4,'Raw Data'!$3:$3,0)-1))</f>
        <v/>
      </c>
      <c r="H50" s="107" t="str">
        <f aca="true">IF(ISBLANK(OFFSET('Raw Data'!$A$3,MATCH('Data above threshold'!$A50,'Raw Data'!$B$4:$B$185,0),MATCH('Data above threshold'!H$4,'Raw Data'!$3:$3,0)-1)),"",OFFSET('Raw Data'!$A$3,MATCH('Data above threshold'!$A50,'Raw Data'!$B$4:$B$185,0),MATCH('Data above threshold'!H$4,'Raw Data'!$3:$3,0)-1))</f>
        <v>Consumers International Survey</v>
      </c>
      <c r="I50" s="107" t="str">
        <f aca="true">IF(ISBLANK(OFFSET('Raw Data'!$A$3,MATCH('Data above threshold'!$A50,'Raw Data'!$B$4:$B$185,0),MATCH('Data above threshold'!I$4,'Raw Data'!$3:$3,0)-1)),"",OFFSET('Raw Data'!$A$3,MATCH('Data above threshold'!$A50,'Raw Data'!$B$4:$B$185,0),MATCH('Data above threshold'!I$4,'Raw Data'!$3:$3,0)-1))</f>
        <v/>
      </c>
      <c r="J50" s="107" t="str">
        <f aca="true">IF(ISBLANK(OFFSET('Raw Data'!$A$3,MATCH('Data above threshold'!$A50,'Raw Data'!$B$4:$B$185,0),MATCH('Data above threshold'!J$4,'Raw Data'!$3:$3,0)-1)),"",OFFSET('Raw Data'!$A$3,MATCH('Data above threshold'!$A50,'Raw Data'!$B$4:$B$185,0),MATCH('Data above threshold'!J$4,'Raw Data'!$3:$3,0)-1))</f>
        <v/>
      </c>
      <c r="K50" s="107" t="str">
        <f aca="true">IF(ISBLANK(OFFSET('Raw Data'!$A$3,MATCH('Data above threshold'!$A50,'Raw Data'!$B$4:$B$185,0),MATCH('Data above threshold'!K$4,'Raw Data'!$3:$3,0)-1)),"",OFFSET('Raw Data'!$A$3,MATCH('Data above threshold'!$A50,'Raw Data'!$B$4:$B$185,0),MATCH('Data above threshold'!K$4,'Raw Data'!$3:$3,0)-1))</f>
        <v>Plus</v>
      </c>
      <c r="L50" s="107" t="str">
        <f aca="true">IF(ISBLANK(OFFSET('Raw Data'!$A$3,MATCH('Data above threshold'!$A50,'Raw Data'!$B$4:$B$185,0),MATCH('Data above threshold'!L$4,'Raw Data'!$3:$3,0)-1)),"",OFFSET('Raw Data'!$A$3,MATCH('Data above threshold'!$A50,'Raw Data'!$B$4:$B$185,0),MATCH('Data above threshold'!L$4,'Raw Data'!$3:$3,0)-1))</f>
        <v/>
      </c>
      <c r="M50" s="105" t="n">
        <f aca="false" t="array" ref="M50:M50">IFERROR(SKEW(IF(ISNUMBER(Q50:CR50),Q50:CR50,"")),"")</f>
        <v>0.0618730650537527</v>
      </c>
      <c r="N50" s="107" t="n">
        <v>0</v>
      </c>
      <c r="O50" s="107" t="str">
        <f aca="true">IF(ISBLANK(OFFSET('Raw Data'!$A$3,MATCH('Data above threshold'!$A50,'Raw Data'!$B$4:$B$185,0),MATCH('Data above threshold'!O$4,'Raw Data'!$3:$3,0)-1)),"",OFFSET('Raw Data'!$A$3,MATCH('Data above threshold'!$A50,'Raw Data'!$B$4:$B$185,0),MATCH('Data above threshold'!O$4,'Raw Data'!$3:$3,0)-1))</f>
        <v/>
      </c>
      <c r="P50" s="106" t="n">
        <f aca="false" t="array" ref="P50:P50">IF(B50&lt;4,"",1-IFERROR(SUM(ISNUMBER(Q50:CR50)*(1-$Q$3:$CR$3))/COUNTIF($Q$3:$CR$3,0),0))</f>
        <v>0.05</v>
      </c>
      <c r="Q50" s="107" t="n">
        <f aca="true">IF(ISBLANK(OFFSET('Raw Data'!$A$3,MATCH('Data above threshold'!$A50,'Raw Data'!$B$4:$B$185,0),MATCH('Data above threshold'!Q$4,'Raw Data'!$3:$3,0)-1)),"",OFFSET('Raw Data'!$A$3,MATCH('Data above threshold'!$A50,'Raw Data'!$B$4:$B$185,0),MATCH('Data above threshold'!Q$4,'Raw Data'!$3:$3,0)-1))</f>
        <v>4.5</v>
      </c>
      <c r="R50" s="107" t="n">
        <f aca="true">IF(ISBLANK(OFFSET('Raw Data'!$A$3,MATCH('Data above threshold'!$A50,'Raw Data'!$B$4:$B$185,0),MATCH('Data above threshold'!R$4,'Raw Data'!$3:$3,0)-1)),"",OFFSET('Raw Data'!$A$3,MATCH('Data above threshold'!$A50,'Raw Data'!$B$4:$B$185,0),MATCH('Data above threshold'!R$4,'Raw Data'!$3:$3,0)-1))</f>
        <v>4.33</v>
      </c>
      <c r="S50" s="107" t="n">
        <f aca="true">IF(ISBLANK(OFFSET('Raw Data'!$A$3,MATCH('Data above threshold'!$A50,'Raw Data'!$B$4:$B$185,0),MATCH('Data above threshold'!S$4,'Raw Data'!$3:$3,0)-1)),"",OFFSET('Raw Data'!$A$3,MATCH('Data above threshold'!$A50,'Raw Data'!$B$4:$B$185,0),MATCH('Data above threshold'!S$4,'Raw Data'!$3:$3,0)-1))</f>
        <v>3</v>
      </c>
      <c r="T50" s="107" t="n">
        <f aca="true">IF(ISBLANK(OFFSET('Raw Data'!$A$3,MATCH('Data above threshold'!$A50,'Raw Data'!$B$4:$B$185,0),MATCH('Data above threshold'!T$4,'Raw Data'!$3:$3,0)-1)),"",OFFSET('Raw Data'!$A$3,MATCH('Data above threshold'!$A50,'Raw Data'!$B$4:$B$185,0),MATCH('Data above threshold'!T$4,'Raw Data'!$3:$3,0)-1))</f>
        <v>3</v>
      </c>
      <c r="U50" s="107" t="n">
        <f aca="true">IF(ISBLANK(OFFSET('Raw Data'!$A$3,MATCH('Data above threshold'!$A50,'Raw Data'!$B$4:$B$185,0),MATCH('Data above threshold'!U$4,'Raw Data'!$3:$3,0)-1)),"",OFFSET('Raw Data'!$A$3,MATCH('Data above threshold'!$A50,'Raw Data'!$B$4:$B$185,0),MATCH('Data above threshold'!U$4,'Raw Data'!$3:$3,0)-1))</f>
        <v>5</v>
      </c>
      <c r="V50" s="107" t="n">
        <f aca="true">IF(ISBLANK(OFFSET('Raw Data'!$A$3,MATCH('Data above threshold'!$A50,'Raw Data'!$B$4:$B$185,0),MATCH('Data above threshold'!V$4,'Raw Data'!$3:$3,0)-1)),"",OFFSET('Raw Data'!$A$3,MATCH('Data above threshold'!$A50,'Raw Data'!$B$4:$B$185,0),MATCH('Data above threshold'!V$4,'Raw Data'!$3:$3,0)-1))</f>
        <v>5</v>
      </c>
      <c r="W50" s="107" t="n">
        <f aca="true">IF(ISBLANK(OFFSET('Raw Data'!$A$3,MATCH('Data above threshold'!$A50,'Raw Data'!$B$4:$B$185,0),MATCH('Data above threshold'!W$4,'Raw Data'!$3:$3,0)-1)),"",OFFSET('Raw Data'!$A$3,MATCH('Data above threshold'!$A50,'Raw Data'!$B$4:$B$185,0),MATCH('Data above threshold'!W$4,'Raw Data'!$3:$3,0)-1))</f>
        <v>5</v>
      </c>
      <c r="X50" s="107" t="n">
        <f aca="true">IF(ISBLANK(OFFSET('Raw Data'!$A$3,MATCH('Data above threshold'!$A50,'Raw Data'!$B$4:$B$185,0),MATCH('Data above threshold'!X$4,'Raw Data'!$3:$3,0)-1)),"",OFFSET('Raw Data'!$A$3,MATCH('Data above threshold'!$A50,'Raw Data'!$B$4:$B$185,0),MATCH('Data above threshold'!X$4,'Raw Data'!$3:$3,0)-1))</f>
        <v>3</v>
      </c>
      <c r="Y50" s="107" t="str">
        <f aca="true">IF(ISBLANK(OFFSET('Raw Data'!$A$3,MATCH('Data above threshold'!$A50,'Raw Data'!$B$4:$B$185,0),MATCH('Data above threshold'!Y$4,'Raw Data'!$3:$3,0)-1)),"",OFFSET('Raw Data'!$A$3,MATCH('Data above threshold'!$A50,'Raw Data'!$B$4:$B$185,0),MATCH('Data above threshold'!Y$4,'Raw Data'!$3:$3,0)-1))</f>
        <v/>
      </c>
      <c r="Z50" s="107" t="n">
        <f aca="true">IF(ISBLANK(OFFSET('Raw Data'!$A$3,MATCH('Data above threshold'!$A50,'Raw Data'!$B$4:$B$185,0),MATCH('Data above threshold'!Z$4,'Raw Data'!$3:$3,0)-1)),"",OFFSET('Raw Data'!$A$3,MATCH('Data above threshold'!$A50,'Raw Data'!$B$4:$B$185,0),MATCH('Data above threshold'!Z$4,'Raw Data'!$3:$3,0)-1))</f>
        <v>5</v>
      </c>
      <c r="AA50" s="107" t="n">
        <f aca="true">IF(ISBLANK(OFFSET('Raw Data'!$A$3,MATCH('Data above threshold'!$A50,'Raw Data'!$B$4:$B$185,0),MATCH('Data above threshold'!AA$4,'Raw Data'!$3:$3,0)-1)),"",OFFSET('Raw Data'!$A$3,MATCH('Data above threshold'!$A50,'Raw Data'!$B$4:$B$185,0),MATCH('Data above threshold'!AA$4,'Raw Data'!$3:$3,0)-1))</f>
        <v>5</v>
      </c>
      <c r="AB50" s="107" t="n">
        <f aca="true">IF(ISBLANK(OFFSET('Raw Data'!$A$3,MATCH('Data above threshold'!$A50,'Raw Data'!$B$4:$B$185,0),MATCH('Data above threshold'!AB$4,'Raw Data'!$3:$3,0)-1)),"",OFFSET('Raw Data'!$A$3,MATCH('Data above threshold'!$A50,'Raw Data'!$B$4:$B$185,0),MATCH('Data above threshold'!AB$4,'Raw Data'!$3:$3,0)-1))</f>
        <v>2</v>
      </c>
      <c r="AC50" s="107" t="n">
        <f aca="true">IF(ISBLANK(OFFSET('Raw Data'!$A$3,MATCH('Data above threshold'!$A50,'Raw Data'!$B$4:$B$185,0),MATCH('Data above threshold'!AC$4,'Raw Data'!$3:$3,0)-1)),"",OFFSET('Raw Data'!$A$3,MATCH('Data above threshold'!$A50,'Raw Data'!$B$4:$B$185,0),MATCH('Data above threshold'!AC$4,'Raw Data'!$3:$3,0)-1))</f>
        <v>2</v>
      </c>
      <c r="AD50" s="107" t="n">
        <f aca="true">IF(ISBLANK(OFFSET('Raw Data'!$A$3,MATCH('Data above threshold'!$A50,'Raw Data'!$B$4:$B$185,0),MATCH('Data above threshold'!AD$4,'Raw Data'!$3:$3,0)-1)),"",OFFSET('Raw Data'!$A$3,MATCH('Data above threshold'!$A50,'Raw Data'!$B$4:$B$185,0),MATCH('Data above threshold'!AD$4,'Raw Data'!$3:$3,0)-1))</f>
        <v>3</v>
      </c>
      <c r="AE50" s="107" t="n">
        <f aca="true">IF(ISBLANK(OFFSET('Raw Data'!$A$3,MATCH('Data above threshold'!$A50,'Raw Data'!$B$4:$B$185,0),MATCH('Data above threshold'!AE$4,'Raw Data'!$3:$3,0)-1)),"",OFFSET('Raw Data'!$A$3,MATCH('Data above threshold'!$A50,'Raw Data'!$B$4:$B$185,0),MATCH('Data above threshold'!AE$4,'Raw Data'!$3:$3,0)-1))</f>
        <v>3</v>
      </c>
      <c r="AF50" s="107" t="n">
        <f aca="true">IF(ISBLANK(OFFSET('Raw Data'!$A$3,MATCH('Data above threshold'!$A50,'Raw Data'!$B$4:$B$185,0),MATCH('Data above threshold'!AF$4,'Raw Data'!$3:$3,0)-1)),"",OFFSET('Raw Data'!$A$3,MATCH('Data above threshold'!$A50,'Raw Data'!$B$4:$B$185,0),MATCH('Data above threshold'!AF$4,'Raw Data'!$3:$3,0)-1))</f>
        <v>5</v>
      </c>
      <c r="AG50" s="107" t="n">
        <f aca="true">IF(ISBLANK(OFFSET('Raw Data'!$A$3,MATCH('Data above threshold'!$A50,'Raw Data'!$B$4:$B$185,0),MATCH('Data above threshold'!AG$4,'Raw Data'!$3:$3,0)-1)),"",OFFSET('Raw Data'!$A$3,MATCH('Data above threshold'!$A50,'Raw Data'!$B$4:$B$185,0),MATCH('Data above threshold'!AG$4,'Raw Data'!$3:$3,0)-1))</f>
        <v>3</v>
      </c>
      <c r="AH50" s="107" t="n">
        <f aca="true">IF(ISBLANK(OFFSET('Raw Data'!$A$3,MATCH('Data above threshold'!$A50,'Raw Data'!$B$4:$B$185,0),MATCH('Data above threshold'!AH$4,'Raw Data'!$3:$3,0)-1)),"",OFFSET('Raw Data'!$A$3,MATCH('Data above threshold'!$A50,'Raw Data'!$B$4:$B$185,0),MATCH('Data above threshold'!AH$4,'Raw Data'!$3:$3,0)-1))</f>
        <v>5</v>
      </c>
      <c r="AI50" s="107" t="n">
        <f aca="true">IF(ISBLANK(OFFSET('Raw Data'!$A$3,MATCH('Data above threshold'!$A50,'Raw Data'!$B$4:$B$185,0),MATCH('Data above threshold'!AI$4,'Raw Data'!$3:$3,0)-1)),"",OFFSET('Raw Data'!$A$3,MATCH('Data above threshold'!$A50,'Raw Data'!$B$4:$B$185,0),MATCH('Data above threshold'!AI$4,'Raw Data'!$3:$3,0)-1))</f>
        <v>4</v>
      </c>
      <c r="AJ50" s="107" t="str">
        <f aca="true">IF(ISBLANK(OFFSET('Raw Data'!$A$3,MATCH('Data above threshold'!$A50,'Raw Data'!$B$4:$B$185,0),MATCH('Data above threshold'!AJ$4,'Raw Data'!$3:$3,0)-1)),"",OFFSET('Raw Data'!$A$3,MATCH('Data above threshold'!$A50,'Raw Data'!$B$4:$B$185,0),MATCH('Data above threshold'!AJ$4,'Raw Data'!$3:$3,0)-1))</f>
        <v/>
      </c>
      <c r="AK50" s="107" t="n">
        <f aca="true">IF(ISBLANK(OFFSET('Raw Data'!$A$3,MATCH('Data above threshold'!$A50,'Raw Data'!$B$4:$B$185,0),MATCH('Data above threshold'!AK$4,'Raw Data'!$3:$3,0)-1)),"",OFFSET('Raw Data'!$A$3,MATCH('Data above threshold'!$A50,'Raw Data'!$B$4:$B$185,0),MATCH('Data above threshold'!AK$4,'Raw Data'!$3:$3,0)-1))</f>
        <v>5</v>
      </c>
      <c r="AL50" s="107" t="n">
        <f aca="true">IF(ISBLANK(OFFSET('Raw Data'!$A$3,MATCH('Data above threshold'!$A50,'Raw Data'!$B$4:$B$185,0),MATCH('Data above threshold'!AL$4,'Raw Data'!$3:$3,0)-1)),"",OFFSET('Raw Data'!$A$3,MATCH('Data above threshold'!$A50,'Raw Data'!$B$4:$B$185,0),MATCH('Data above threshold'!AL$4,'Raw Data'!$3:$3,0)-1))</f>
        <v>3</v>
      </c>
      <c r="AM50" s="107" t="n">
        <f aca="true">IF(ISBLANK(OFFSET('Raw Data'!$A$3,MATCH('Data above threshold'!$A50,'Raw Data'!$B$4:$B$185,0),MATCH('Data above threshold'!AM$4,'Raw Data'!$3:$3,0)-1)),"",OFFSET('Raw Data'!$A$3,MATCH('Data above threshold'!$A50,'Raw Data'!$B$4:$B$185,0),MATCH('Data above threshold'!AM$4,'Raw Data'!$3:$3,0)-1))</f>
        <v>5</v>
      </c>
      <c r="AN50" s="107" t="str">
        <f aca="true">IF(ISBLANK(OFFSET('Raw Data'!$A$3,MATCH('Data above threshold'!$A50,'Raw Data'!$B$4:$B$185,0),MATCH('Data above threshold'!AN$4,'Raw Data'!$3:$3,0)-1)),"",OFFSET('Raw Data'!$A$3,MATCH('Data above threshold'!$A50,'Raw Data'!$B$4:$B$185,0),MATCH('Data above threshold'!AN$4,'Raw Data'!$3:$3,0)-1))</f>
        <v/>
      </c>
      <c r="AO50" s="107" t="n">
        <f aca="true">IF(ISBLANK(OFFSET('Raw Data'!$A$3,MATCH('Data above threshold'!$A50,'Raw Data'!$B$4:$B$185,0),MATCH('Data above threshold'!AO$4,'Raw Data'!$3:$3,0)-1)),"",OFFSET('Raw Data'!$A$3,MATCH('Data above threshold'!$A50,'Raw Data'!$B$4:$B$185,0),MATCH('Data above threshold'!AO$4,'Raw Data'!$3:$3,0)-1))</f>
        <v>3</v>
      </c>
      <c r="AP50" s="107" t="n">
        <f aca="true">IF(ISBLANK(OFFSET('Raw Data'!$A$3,MATCH('Data above threshold'!$A50,'Raw Data'!$B$4:$B$185,0),MATCH('Data above threshold'!AP$4,'Raw Data'!$3:$3,0)-1)),"",OFFSET('Raw Data'!$A$3,MATCH('Data above threshold'!$A50,'Raw Data'!$B$4:$B$185,0),MATCH('Data above threshold'!AP$4,'Raw Data'!$3:$3,0)-1))</f>
        <v>3</v>
      </c>
      <c r="AQ50" s="107" t="n">
        <f aca="true">IF(ISBLANK(OFFSET('Raw Data'!$A$3,MATCH('Data above threshold'!$A50,'Raw Data'!$B$4:$B$185,0),MATCH('Data above threshold'!AQ$4,'Raw Data'!$3:$3,0)-1)),"",OFFSET('Raw Data'!$A$3,MATCH('Data above threshold'!$A50,'Raw Data'!$B$4:$B$185,0),MATCH('Data above threshold'!AQ$4,'Raw Data'!$3:$3,0)-1))</f>
        <v>5</v>
      </c>
      <c r="AR50" s="107" t="n">
        <f aca="true">IF(ISBLANK(OFFSET('Raw Data'!$A$3,MATCH('Data above threshold'!$A50,'Raw Data'!$B$4:$B$185,0),MATCH('Data above threshold'!AR$4,'Raw Data'!$3:$3,0)-1)),"",OFFSET('Raw Data'!$A$3,MATCH('Data above threshold'!$A50,'Raw Data'!$B$4:$B$185,0),MATCH('Data above threshold'!AR$4,'Raw Data'!$3:$3,0)-1))</f>
        <v>2</v>
      </c>
      <c r="AS50" s="107" t="n">
        <f aca="true">IF(ISBLANK(OFFSET('Raw Data'!$A$3,MATCH('Data above threshold'!$A50,'Raw Data'!$B$4:$B$185,0),MATCH('Data above threshold'!AS$4,'Raw Data'!$3:$3,0)-1)),"",OFFSET('Raw Data'!$A$3,MATCH('Data above threshold'!$A50,'Raw Data'!$B$4:$B$185,0),MATCH('Data above threshold'!AS$4,'Raw Data'!$3:$3,0)-1))</f>
        <v>3</v>
      </c>
      <c r="AT50" s="107" t="n">
        <f aca="true">IF(ISBLANK(OFFSET('Raw Data'!$A$3,MATCH('Data above threshold'!$A50,'Raw Data'!$B$4:$B$185,0),MATCH('Data above threshold'!AT$4,'Raw Data'!$3:$3,0)-1)),"",OFFSET('Raw Data'!$A$3,MATCH('Data above threshold'!$A50,'Raw Data'!$B$4:$B$185,0),MATCH('Data above threshold'!AT$4,'Raw Data'!$3:$3,0)-1))</f>
        <v>3</v>
      </c>
      <c r="AU50" s="107" t="n">
        <f aca="true">IF(ISBLANK(OFFSET('Raw Data'!$A$3,MATCH('Data above threshold'!$A50,'Raw Data'!$B$4:$B$185,0),MATCH('Data above threshold'!AU$4,'Raw Data'!$3:$3,0)-1)),"",OFFSET('Raw Data'!$A$3,MATCH('Data above threshold'!$A50,'Raw Data'!$B$4:$B$185,0),MATCH('Data above threshold'!AU$4,'Raw Data'!$3:$3,0)-1))</f>
        <v>2</v>
      </c>
      <c r="AV50" s="107" t="n">
        <f aca="true">IF(ISBLANK(OFFSET('Raw Data'!$A$3,MATCH('Data above threshold'!$A50,'Raw Data'!$B$4:$B$185,0),MATCH('Data above threshold'!AV$4,'Raw Data'!$3:$3,0)-1)),"",OFFSET('Raw Data'!$A$3,MATCH('Data above threshold'!$A50,'Raw Data'!$B$4:$B$185,0),MATCH('Data above threshold'!AV$4,'Raw Data'!$3:$3,0)-1))</f>
        <v>3.5</v>
      </c>
      <c r="AW50" s="107" t="n">
        <f aca="true">IF(ISBLANK(OFFSET('Raw Data'!$A$3,MATCH('Data above threshold'!$A50,'Raw Data'!$B$4:$B$185,0),MATCH('Data above threshold'!AW$4,'Raw Data'!$3:$3,0)-1)),"",OFFSET('Raw Data'!$A$3,MATCH('Data above threshold'!$A50,'Raw Data'!$B$4:$B$185,0),MATCH('Data above threshold'!AW$4,'Raw Data'!$3:$3,0)-1))</f>
        <v>4.27</v>
      </c>
      <c r="AX50" s="107" t="n">
        <f aca="true">IF(ISBLANK(OFFSET('Raw Data'!$A$3,MATCH('Data above threshold'!$A50,'Raw Data'!$B$4:$B$185,0),MATCH('Data above threshold'!AX$4,'Raw Data'!$3:$3,0)-1)),"",OFFSET('Raw Data'!$A$3,MATCH('Data above threshold'!$A50,'Raw Data'!$B$4:$B$185,0),MATCH('Data above threshold'!AX$4,'Raw Data'!$3:$3,0)-1))</f>
        <v>5</v>
      </c>
      <c r="AY50" s="107" t="n">
        <f aca="true">IF(ISBLANK(OFFSET('Raw Data'!$A$3,MATCH('Data above threshold'!$A50,'Raw Data'!$B$4:$B$185,0),MATCH('Data above threshold'!AY$4,'Raw Data'!$3:$3,0)-1)),"",OFFSET('Raw Data'!$A$3,MATCH('Data above threshold'!$A50,'Raw Data'!$B$4:$B$185,0),MATCH('Data above threshold'!AY$4,'Raw Data'!$3:$3,0)-1))</f>
        <v>4</v>
      </c>
      <c r="AZ50" s="107" t="n">
        <f aca="true">IF(ISBLANK(OFFSET('Raw Data'!$A$3,MATCH('Data above threshold'!$A50,'Raw Data'!$B$4:$B$185,0),MATCH('Data above threshold'!AZ$4,'Raw Data'!$3:$3,0)-1)),"",OFFSET('Raw Data'!$A$3,MATCH('Data above threshold'!$A50,'Raw Data'!$B$4:$B$185,0),MATCH('Data above threshold'!AZ$4,'Raw Data'!$3:$3,0)-1))</f>
        <v>4</v>
      </c>
      <c r="BA50" s="107" t="n">
        <f aca="true">IF(ISBLANK(OFFSET('Raw Data'!$A$3,MATCH('Data above threshold'!$A50,'Raw Data'!$B$4:$B$185,0),MATCH('Data above threshold'!BA$4,'Raw Data'!$3:$3,0)-1)),"",OFFSET('Raw Data'!$A$3,MATCH('Data above threshold'!$A50,'Raw Data'!$B$4:$B$185,0),MATCH('Data above threshold'!BA$4,'Raw Data'!$3:$3,0)-1))</f>
        <v>4.5</v>
      </c>
      <c r="BB50" s="107" t="n">
        <f aca="true">IF(ISBLANK(OFFSET('Raw Data'!$A$3,MATCH('Data above threshold'!$A50,'Raw Data'!$B$4:$B$185,0),MATCH('Data above threshold'!BB$4,'Raw Data'!$3:$3,0)-1)),"",OFFSET('Raw Data'!$A$3,MATCH('Data above threshold'!$A50,'Raw Data'!$B$4:$B$185,0),MATCH('Data above threshold'!BB$4,'Raw Data'!$3:$3,0)-1))</f>
        <v>5</v>
      </c>
      <c r="BC50" s="107" t="n">
        <f aca="true">IF(ISBLANK(OFFSET('Raw Data'!$A$3,MATCH('Data above threshold'!$A50,'Raw Data'!$B$4:$B$185,0),MATCH('Data above threshold'!BC$4,'Raw Data'!$3:$3,0)-1)),"",OFFSET('Raw Data'!$A$3,MATCH('Data above threshold'!$A50,'Raw Data'!$B$4:$B$185,0),MATCH('Data above threshold'!BC$4,'Raw Data'!$3:$3,0)-1))</f>
        <v>4</v>
      </c>
      <c r="BD50" s="107" t="n">
        <f aca="true">IF(ISBLANK(OFFSET('Raw Data'!$A$3,MATCH('Data above threshold'!$A50,'Raw Data'!$B$4:$B$185,0),MATCH('Data above threshold'!BD$4,'Raw Data'!$3:$3,0)-1)),"",OFFSET('Raw Data'!$A$3,MATCH('Data above threshold'!$A50,'Raw Data'!$B$4:$B$185,0),MATCH('Data above threshold'!BD$4,'Raw Data'!$3:$3,0)-1))</f>
        <v>2</v>
      </c>
      <c r="BE50" s="107" t="n">
        <f aca="true">IF(ISBLANK(OFFSET('Raw Data'!$A$3,MATCH('Data above threshold'!$A50,'Raw Data'!$B$4:$B$185,0),MATCH('Data above threshold'!BE$4,'Raw Data'!$3:$3,0)-1)),"",OFFSET('Raw Data'!$A$3,MATCH('Data above threshold'!$A50,'Raw Data'!$B$4:$B$185,0),MATCH('Data above threshold'!BE$4,'Raw Data'!$3:$3,0)-1))</f>
        <v>4.33</v>
      </c>
      <c r="BF50" s="107" t="n">
        <f aca="true">IF(ISBLANK(OFFSET('Raw Data'!$A$3,MATCH('Data above threshold'!$A50,'Raw Data'!$B$4:$B$185,0),MATCH('Data above threshold'!BF$4,'Raw Data'!$3:$3,0)-1)),"",OFFSET('Raw Data'!$A$3,MATCH('Data above threshold'!$A50,'Raw Data'!$B$4:$B$185,0),MATCH('Data above threshold'!BF$4,'Raw Data'!$3:$3,0)-1))</f>
        <v>2</v>
      </c>
      <c r="BG50" s="107" t="n">
        <f aca="true">IF(ISBLANK(OFFSET('Raw Data'!$A$3,MATCH('Data above threshold'!$A50,'Raw Data'!$B$4:$B$185,0),MATCH('Data above threshold'!BG$4,'Raw Data'!$3:$3,0)-1)),"",OFFSET('Raw Data'!$A$3,MATCH('Data above threshold'!$A50,'Raw Data'!$B$4:$B$185,0),MATCH('Data above threshold'!BG$4,'Raw Data'!$3:$3,0)-1))</f>
        <v>3</v>
      </c>
      <c r="BH50" s="107" t="n">
        <f aca="true">IF(ISBLANK(OFFSET('Raw Data'!$A$3,MATCH('Data above threshold'!$A50,'Raw Data'!$B$4:$B$185,0),MATCH('Data above threshold'!BH$4,'Raw Data'!$3:$3,0)-1)),"",OFFSET('Raw Data'!$A$3,MATCH('Data above threshold'!$A50,'Raw Data'!$B$4:$B$185,0),MATCH('Data above threshold'!BH$4,'Raw Data'!$3:$3,0)-1))</f>
        <v>3</v>
      </c>
      <c r="BI50" s="107" t="str">
        <f aca="true">IF(ISBLANK(OFFSET('Raw Data'!$A$3,MATCH('Data above threshold'!$A50,'Raw Data'!$B$4:$B$185,0),MATCH('Data above threshold'!BI$4,'Raw Data'!$3:$3,0)-1)),"",OFFSET('Raw Data'!$A$3,MATCH('Data above threshold'!$A50,'Raw Data'!$B$4:$B$185,0),MATCH('Data above threshold'!BI$4,'Raw Data'!$3:$3,0)-1))</f>
        <v/>
      </c>
      <c r="BJ50" s="107" t="n">
        <f aca="true">IF(ISBLANK(OFFSET('Raw Data'!$A$3,MATCH('Data above threshold'!$A50,'Raw Data'!$B$4:$B$185,0),MATCH('Data above threshold'!BJ$4,'Raw Data'!$3:$3,0)-1)),"",OFFSET('Raw Data'!$A$3,MATCH('Data above threshold'!$A50,'Raw Data'!$B$4:$B$185,0),MATCH('Data above threshold'!BJ$4,'Raw Data'!$3:$3,0)-1))</f>
        <v>1</v>
      </c>
      <c r="BK50" s="107" t="n">
        <f aca="true">IF(ISBLANK(OFFSET('Raw Data'!$A$3,MATCH('Data above threshold'!$A50,'Raw Data'!$B$4:$B$185,0),MATCH('Data above threshold'!BK$4,'Raw Data'!$3:$3,0)-1)),"",OFFSET('Raw Data'!$A$3,MATCH('Data above threshold'!$A50,'Raw Data'!$B$4:$B$185,0),MATCH('Data above threshold'!BK$4,'Raw Data'!$3:$3,0)-1))</f>
        <v>5</v>
      </c>
      <c r="BL50" s="107" t="n">
        <f aca="true">IF(ISBLANK(OFFSET('Raw Data'!$A$3,MATCH('Data above threshold'!$A50,'Raw Data'!$B$4:$B$185,0),MATCH('Data above threshold'!BL$4,'Raw Data'!$3:$3,0)-1)),"",OFFSET('Raw Data'!$A$3,MATCH('Data above threshold'!$A50,'Raw Data'!$B$4:$B$185,0),MATCH('Data above threshold'!BL$4,'Raw Data'!$3:$3,0)-1))</f>
        <v>3</v>
      </c>
      <c r="BM50" s="107" t="n">
        <f aca="true">IF(ISBLANK(OFFSET('Raw Data'!$A$3,MATCH('Data above threshold'!$A50,'Raw Data'!$B$4:$B$185,0),MATCH('Data above threshold'!BM$4,'Raw Data'!$3:$3,0)-1)),"",OFFSET('Raw Data'!$A$3,MATCH('Data above threshold'!$A50,'Raw Data'!$B$4:$B$185,0),MATCH('Data above threshold'!BM$4,'Raw Data'!$3:$3,0)-1))</f>
        <v>3</v>
      </c>
      <c r="BN50" s="107" t="n">
        <f aca="true">IF(ISBLANK(OFFSET('Raw Data'!$A$3,MATCH('Data above threshold'!$A50,'Raw Data'!$B$4:$B$185,0),MATCH('Data above threshold'!BN$4,'Raw Data'!$3:$3,0)-1)),"",OFFSET('Raw Data'!$A$3,MATCH('Data above threshold'!$A50,'Raw Data'!$B$4:$B$185,0),MATCH('Data above threshold'!BN$4,'Raw Data'!$3:$3,0)-1))</f>
        <v>5.5</v>
      </c>
      <c r="BO50" s="107" t="n">
        <f aca="true">IF(ISBLANK(OFFSET('Raw Data'!$A$3,MATCH('Data above threshold'!$A50,'Raw Data'!$B$4:$B$185,0),MATCH('Data above threshold'!BO$4,'Raw Data'!$3:$3,0)-1)),"",OFFSET('Raw Data'!$A$3,MATCH('Data above threshold'!$A50,'Raw Data'!$B$4:$B$185,0),MATCH('Data above threshold'!BO$4,'Raw Data'!$3:$3,0)-1))</f>
        <v>5</v>
      </c>
      <c r="BP50" s="107" t="n">
        <f aca="true">IF(ISBLANK(OFFSET('Raw Data'!$A$3,MATCH('Data above threshold'!$A50,'Raw Data'!$B$4:$B$185,0),MATCH('Data above threshold'!BP$4,'Raw Data'!$3:$3,0)-1)),"",OFFSET('Raw Data'!$A$3,MATCH('Data above threshold'!$A50,'Raw Data'!$B$4:$B$185,0),MATCH('Data above threshold'!BP$4,'Raw Data'!$3:$3,0)-1))</f>
        <v>3</v>
      </c>
      <c r="BQ50" s="107" t="n">
        <f aca="true">IF(ISBLANK(OFFSET('Raw Data'!$A$3,MATCH('Data above threshold'!$A50,'Raw Data'!$B$4:$B$185,0),MATCH('Data above threshold'!BQ$4,'Raw Data'!$3:$3,0)-1)),"",OFFSET('Raw Data'!$A$3,MATCH('Data above threshold'!$A50,'Raw Data'!$B$4:$B$185,0),MATCH('Data above threshold'!BQ$4,'Raw Data'!$3:$3,0)-1))</f>
        <v>3</v>
      </c>
      <c r="BR50" s="107" t="n">
        <f aca="true">IF(ISBLANK(OFFSET('Raw Data'!$A$3,MATCH('Data above threshold'!$A50,'Raw Data'!$B$4:$B$185,0),MATCH('Data above threshold'!BR$4,'Raw Data'!$3:$3,0)-1)),"",OFFSET('Raw Data'!$A$3,MATCH('Data above threshold'!$A50,'Raw Data'!$B$4:$B$185,0),MATCH('Data above threshold'!BR$4,'Raw Data'!$3:$3,0)-1))</f>
        <v>4</v>
      </c>
      <c r="BS50" s="107" t="n">
        <f aca="true">IF(ISBLANK(OFFSET('Raw Data'!$A$3,MATCH('Data above threshold'!$A50,'Raw Data'!$B$4:$B$185,0),MATCH('Data above threshold'!BS$4,'Raw Data'!$3:$3,0)-1)),"",OFFSET('Raw Data'!$A$3,MATCH('Data above threshold'!$A50,'Raw Data'!$B$4:$B$185,0),MATCH('Data above threshold'!BS$4,'Raw Data'!$3:$3,0)-1))</f>
        <v>2</v>
      </c>
      <c r="BT50" s="107" t="n">
        <f aca="true">IF(ISBLANK(OFFSET('Raw Data'!$A$3,MATCH('Data above threshold'!$A50,'Raw Data'!$B$4:$B$185,0),MATCH('Data above threshold'!BT$4,'Raw Data'!$3:$3,0)-1)),"",OFFSET('Raw Data'!$A$3,MATCH('Data above threshold'!$A50,'Raw Data'!$B$4:$B$185,0),MATCH('Data above threshold'!BT$4,'Raw Data'!$3:$3,0)-1))</f>
        <v>3</v>
      </c>
      <c r="BU50" s="107" t="n">
        <f aca="true">IF(ISBLANK(OFFSET('Raw Data'!$A$3,MATCH('Data above threshold'!$A50,'Raw Data'!$B$4:$B$185,0),MATCH('Data above threshold'!BU$4,'Raw Data'!$3:$3,0)-1)),"",OFFSET('Raw Data'!$A$3,MATCH('Data above threshold'!$A50,'Raw Data'!$B$4:$B$185,0),MATCH('Data above threshold'!BU$4,'Raw Data'!$3:$3,0)-1))</f>
        <v>4</v>
      </c>
      <c r="BV50" s="107" t="n">
        <f aca="true">IF(ISBLANK(OFFSET('Raw Data'!$A$3,MATCH('Data above threshold'!$A50,'Raw Data'!$B$4:$B$185,0),MATCH('Data above threshold'!BV$4,'Raw Data'!$3:$3,0)-1)),"",OFFSET('Raw Data'!$A$3,MATCH('Data above threshold'!$A50,'Raw Data'!$B$4:$B$185,0),MATCH('Data above threshold'!BV$4,'Raw Data'!$3:$3,0)-1))</f>
        <v>2</v>
      </c>
      <c r="BW50" s="107" t="n">
        <f aca="true">IF(ISBLANK(OFFSET('Raw Data'!$A$3,MATCH('Data above threshold'!$A50,'Raw Data'!$B$4:$B$185,0),MATCH('Data above threshold'!BW$4,'Raw Data'!$3:$3,0)-1)),"",OFFSET('Raw Data'!$A$3,MATCH('Data above threshold'!$A50,'Raw Data'!$B$4:$B$185,0),MATCH('Data above threshold'!BW$4,'Raw Data'!$3:$3,0)-1))</f>
        <v>6</v>
      </c>
      <c r="BX50" s="107" t="n">
        <f aca="true">IF(ISBLANK(OFFSET('Raw Data'!$A$3,MATCH('Data above threshold'!$A50,'Raw Data'!$B$4:$B$185,0),MATCH('Data above threshold'!BX$4,'Raw Data'!$3:$3,0)-1)),"",OFFSET('Raw Data'!$A$3,MATCH('Data above threshold'!$A50,'Raw Data'!$B$4:$B$185,0),MATCH('Data above threshold'!BX$4,'Raw Data'!$3:$3,0)-1))</f>
        <v>3</v>
      </c>
      <c r="BY50" s="107" t="n">
        <f aca="true">IF(ISBLANK(OFFSET('Raw Data'!$A$3,MATCH('Data above threshold'!$A50,'Raw Data'!$B$4:$B$185,0),MATCH('Data above threshold'!BY$4,'Raw Data'!$3:$3,0)-1)),"",OFFSET('Raw Data'!$A$3,MATCH('Data above threshold'!$A50,'Raw Data'!$B$4:$B$185,0),MATCH('Data above threshold'!BY$4,'Raw Data'!$3:$3,0)-1))</f>
        <v>2</v>
      </c>
      <c r="BZ50" s="107" t="n">
        <f aca="true">IF(ISBLANK(OFFSET('Raw Data'!$A$3,MATCH('Data above threshold'!$A50,'Raw Data'!$B$4:$B$185,0),MATCH('Data above threshold'!BZ$4,'Raw Data'!$3:$3,0)-1)),"",OFFSET('Raw Data'!$A$3,MATCH('Data above threshold'!$A50,'Raw Data'!$B$4:$B$185,0),MATCH('Data above threshold'!BZ$4,'Raw Data'!$3:$3,0)-1))</f>
        <v>5.5</v>
      </c>
      <c r="CA50" s="107" t="n">
        <f aca="true">IF(ISBLANK(OFFSET('Raw Data'!$A$3,MATCH('Data above threshold'!$A50,'Raw Data'!$B$4:$B$185,0),MATCH('Data above threshold'!CA$4,'Raw Data'!$3:$3,0)-1)),"",OFFSET('Raw Data'!$A$3,MATCH('Data above threshold'!$A50,'Raw Data'!$B$4:$B$185,0),MATCH('Data above threshold'!CA$4,'Raw Data'!$3:$3,0)-1))</f>
        <v>4</v>
      </c>
      <c r="CB50" s="107" t="n">
        <f aca="true">IF(ISBLANK(OFFSET('Raw Data'!$A$3,MATCH('Data above threshold'!$A50,'Raw Data'!$B$4:$B$185,0),MATCH('Data above threshold'!CB$4,'Raw Data'!$3:$3,0)-1)),"",OFFSET('Raw Data'!$A$3,MATCH('Data above threshold'!$A50,'Raw Data'!$B$4:$B$185,0),MATCH('Data above threshold'!CB$4,'Raw Data'!$3:$3,0)-1))</f>
        <v>4</v>
      </c>
      <c r="CC50" s="107" t="n">
        <f aca="true">IF(ISBLANK(OFFSET('Raw Data'!$A$3,MATCH('Data above threshold'!$A50,'Raw Data'!$B$4:$B$185,0),MATCH('Data above threshold'!CC$4,'Raw Data'!$3:$3,0)-1)),"",OFFSET('Raw Data'!$A$3,MATCH('Data above threshold'!$A50,'Raw Data'!$B$4:$B$185,0),MATCH('Data above threshold'!CC$4,'Raw Data'!$3:$3,0)-1))</f>
        <v>4</v>
      </c>
      <c r="CD50" s="107" t="n">
        <f aca="true">IF(ISBLANK(OFFSET('Raw Data'!$A$3,MATCH('Data above threshold'!$A50,'Raw Data'!$B$4:$B$185,0),MATCH('Data above threshold'!CD$4,'Raw Data'!$3:$3,0)-1)),"",OFFSET('Raw Data'!$A$3,MATCH('Data above threshold'!$A50,'Raw Data'!$B$4:$B$185,0),MATCH('Data above threshold'!CD$4,'Raw Data'!$3:$3,0)-1))</f>
        <v>5</v>
      </c>
      <c r="CE50" s="107" t="n">
        <f aca="true">IF(ISBLANK(OFFSET('Raw Data'!$A$3,MATCH('Data above threshold'!$A50,'Raw Data'!$B$4:$B$185,0),MATCH('Data above threshold'!CE$4,'Raw Data'!$3:$3,0)-1)),"",OFFSET('Raw Data'!$A$3,MATCH('Data above threshold'!$A50,'Raw Data'!$B$4:$B$185,0),MATCH('Data above threshold'!CE$4,'Raw Data'!$3:$3,0)-1))</f>
        <v>3</v>
      </c>
      <c r="CF50" s="107" t="n">
        <f aca="true">IF(ISBLANK(OFFSET('Raw Data'!$A$3,MATCH('Data above threshold'!$A50,'Raw Data'!$B$4:$B$185,0),MATCH('Data above threshold'!CF$4,'Raw Data'!$3:$3,0)-1)),"",OFFSET('Raw Data'!$A$3,MATCH('Data above threshold'!$A50,'Raw Data'!$B$4:$B$185,0),MATCH('Data above threshold'!CF$4,'Raw Data'!$3:$3,0)-1))</f>
        <v>3</v>
      </c>
      <c r="CG50" s="107" t="n">
        <f aca="true">IF(ISBLANK(OFFSET('Raw Data'!$A$3,MATCH('Data above threshold'!$A50,'Raw Data'!$B$4:$B$185,0),MATCH('Data above threshold'!CG$4,'Raw Data'!$3:$3,0)-1)),"",OFFSET('Raw Data'!$A$3,MATCH('Data above threshold'!$A50,'Raw Data'!$B$4:$B$185,0),MATCH('Data above threshold'!CG$4,'Raw Data'!$3:$3,0)-1))</f>
        <v>3</v>
      </c>
      <c r="CH50" s="107" t="n">
        <f aca="true">IF(ISBLANK(OFFSET('Raw Data'!$A$3,MATCH('Data above threshold'!$A50,'Raw Data'!$B$4:$B$185,0),MATCH('Data above threshold'!CH$4,'Raw Data'!$3:$3,0)-1)),"",OFFSET('Raw Data'!$A$3,MATCH('Data above threshold'!$A50,'Raw Data'!$B$4:$B$185,0),MATCH('Data above threshold'!CH$4,'Raw Data'!$3:$3,0)-1))</f>
        <v>5</v>
      </c>
      <c r="CI50" s="107" t="n">
        <f aca="true">IF(ISBLANK(OFFSET('Raw Data'!$A$3,MATCH('Data above threshold'!$A50,'Raw Data'!$B$4:$B$185,0),MATCH('Data above threshold'!CI$4,'Raw Data'!$3:$3,0)-1)),"",OFFSET('Raw Data'!$A$3,MATCH('Data above threshold'!$A50,'Raw Data'!$B$4:$B$185,0),MATCH('Data above threshold'!CI$4,'Raw Data'!$3:$3,0)-1))</f>
        <v>3</v>
      </c>
      <c r="CJ50" s="107" t="n">
        <f aca="true">IF(ISBLANK(OFFSET('Raw Data'!$A$3,MATCH('Data above threshold'!$A50,'Raw Data'!$B$4:$B$185,0),MATCH('Data above threshold'!CJ$4,'Raw Data'!$3:$3,0)-1)),"",OFFSET('Raw Data'!$A$3,MATCH('Data above threshold'!$A50,'Raw Data'!$B$4:$B$185,0),MATCH('Data above threshold'!CJ$4,'Raw Data'!$3:$3,0)-1))</f>
        <v>5</v>
      </c>
      <c r="CK50" s="107" t="n">
        <f aca="true">IF(ISBLANK(OFFSET('Raw Data'!$A$3,MATCH('Data above threshold'!$A50,'Raw Data'!$B$4:$B$185,0),MATCH('Data above threshold'!CK$4,'Raw Data'!$3:$3,0)-1)),"",OFFSET('Raw Data'!$A$3,MATCH('Data above threshold'!$A50,'Raw Data'!$B$4:$B$185,0),MATCH('Data above threshold'!CK$4,'Raw Data'!$3:$3,0)-1))</f>
        <v>3</v>
      </c>
      <c r="CL50" s="107" t="n">
        <f aca="true">IF(ISBLANK(OFFSET('Raw Data'!$A$3,MATCH('Data above threshold'!$A50,'Raw Data'!$B$4:$B$185,0),MATCH('Data above threshold'!CL$4,'Raw Data'!$3:$3,0)-1)),"",OFFSET('Raw Data'!$A$3,MATCH('Data above threshold'!$A50,'Raw Data'!$B$4:$B$185,0),MATCH('Data above threshold'!CL$4,'Raw Data'!$3:$3,0)-1))</f>
        <v>2</v>
      </c>
      <c r="CM50" s="107" t="n">
        <f aca="true">IF(ISBLANK(OFFSET('Raw Data'!$A$3,MATCH('Data above threshold'!$A50,'Raw Data'!$B$4:$B$185,0),MATCH('Data above threshold'!CM$4,'Raw Data'!$3:$3,0)-1)),"",OFFSET('Raw Data'!$A$3,MATCH('Data above threshold'!$A50,'Raw Data'!$B$4:$B$185,0),MATCH('Data above threshold'!CM$4,'Raw Data'!$3:$3,0)-1))</f>
        <v>2.5</v>
      </c>
      <c r="CN50" s="107" t="n">
        <f aca="true">IF(ISBLANK(OFFSET('Raw Data'!$A$3,MATCH('Data above threshold'!$A50,'Raw Data'!$B$4:$B$185,0),MATCH('Data above threshold'!CN$4,'Raw Data'!$3:$3,0)-1)),"",OFFSET('Raw Data'!$A$3,MATCH('Data above threshold'!$A50,'Raw Data'!$B$4:$B$185,0),MATCH('Data above threshold'!CN$4,'Raw Data'!$3:$3,0)-1))</f>
        <v>3.5</v>
      </c>
      <c r="CO50" s="107" t="n">
        <f aca="true">IF(ISBLANK(OFFSET('Raw Data'!$A$3,MATCH('Data above threshold'!$A50,'Raw Data'!$B$4:$B$185,0),MATCH('Data above threshold'!CO$4,'Raw Data'!$3:$3,0)-1)),"",OFFSET('Raw Data'!$A$3,MATCH('Data above threshold'!$A50,'Raw Data'!$B$4:$B$185,0),MATCH('Data above threshold'!CO$4,'Raw Data'!$3:$3,0)-1))</f>
        <v>6</v>
      </c>
      <c r="CP50" s="107" t="n">
        <f aca="true">IF(ISBLANK(OFFSET('Raw Data'!$A$3,MATCH('Data above threshold'!$A50,'Raw Data'!$B$4:$B$185,0),MATCH('Data above threshold'!CP$4,'Raw Data'!$3:$3,0)-1)),"",OFFSET('Raw Data'!$A$3,MATCH('Data above threshold'!$A50,'Raw Data'!$B$4:$B$185,0),MATCH('Data above threshold'!CP$4,'Raw Data'!$3:$3,0)-1))</f>
        <v>3</v>
      </c>
      <c r="CQ50" s="107" t="n">
        <f aca="true">IF(ISBLANK(OFFSET('Raw Data'!$A$3,MATCH('Data above threshold'!$A50,'Raw Data'!$B$4:$B$185,0),MATCH('Data above threshold'!CQ$4,'Raw Data'!$3:$3,0)-1)),"",OFFSET('Raw Data'!$A$3,MATCH('Data above threshold'!$A50,'Raw Data'!$B$4:$B$185,0),MATCH('Data above threshold'!CQ$4,'Raw Data'!$3:$3,0)-1))</f>
        <v>6</v>
      </c>
      <c r="CR50" s="107" t="n">
        <f aca="true">IF(ISBLANK(OFFSET('Raw Data'!$A$3,MATCH('Data above threshold'!$A50,'Raw Data'!$B$4:$B$185,0),MATCH('Data above threshold'!CR$4,'Raw Data'!$3:$3,0)-1)),"",OFFSET('Raw Data'!$A$3,MATCH('Data above threshold'!$A50,'Raw Data'!$B$4:$B$185,0),MATCH('Data above threshold'!CR$4,'Raw Data'!$3:$3,0)-1))</f>
        <v>4</v>
      </c>
    </row>
    <row r="51" s="103" customFormat="true" ht="15.5" hidden="false" customHeight="false" outlineLevel="0" collapsed="false">
      <c r="A51" s="107" t="n">
        <v>2200</v>
      </c>
      <c r="B51" s="107" t="n">
        <v>2</v>
      </c>
      <c r="C51" s="107" t="str">
        <f aca="true">IF(ISBLANK(OFFSET('Raw Data'!$A$3,MATCH('Data above threshold'!$A51,'Raw Data'!$B$4:$B$185,0),MATCH('Data above threshold'!C$4,'Raw Data'!$3:$3,0)-1)),"",OFFSET('Raw Data'!$A$3,MATCH('Data above threshold'!$A51,'Raw Data'!$B$4:$B$185,0),MATCH('Data above threshold'!C$4,'Raw Data'!$3:$3,0)-1))</f>
        <v/>
      </c>
      <c r="D51" s="107" t="str">
        <f aca="true">IF(ISBLANK(OFFSET('Raw Data'!$A$3,MATCH('Data above threshold'!$A51,'Raw Data'!$B$4:$B$185,0),MATCH('Data above threshold'!D$4,'Raw Data'!$3:$3,0)-1)),"",OFFSET('Raw Data'!$A$3,MATCH('Data above threshold'!$A51,'Raw Data'!$B$4:$B$185,0),MATCH('Data above threshold'!D$4,'Raw Data'!$3:$3,0)-1))</f>
        <v>National involvment in the development of international standards</v>
      </c>
      <c r="E51" s="107" t="str">
        <f aca="true">IF(ISBLANK(OFFSET('Raw Data'!$A$3,MATCH('Data above threshold'!$A51,'Raw Data'!$B$4:$B$185,0),MATCH('Data above threshold'!E$4,'Raw Data'!$3:$3,0)-1)),"",OFFSET('Raw Data'!$A$3,MATCH('Data above threshold'!$A51,'Raw Data'!$B$4:$B$185,0),MATCH('Data above threshold'!E$4,'Raw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1" s="107" t="str">
        <f aca="true">IF(ISBLANK(OFFSET('Raw Data'!$A$3,MATCH('Data above threshold'!$A51,'Raw Data'!$B$4:$B$185,0),MATCH('Data above threshold'!F$4,'Raw Data'!$3:$3,0)-1)),"",OFFSET('Raw Data'!$A$3,MATCH('Data above threshold'!$A51,'Raw Data'!$B$4:$B$185,0),MATCH('Data above threshold'!F$4,'Raw Data'!$3:$3,0)-1))</f>
        <v/>
      </c>
      <c r="G51" s="107" t="str">
        <f aca="true">IF(ISBLANK(OFFSET('Raw Data'!$A$3,MATCH('Data above threshold'!$A51,'Raw Data'!$B$4:$B$185,0),MATCH('Data above threshold'!G$4,'Raw Data'!$3:$3,0)-1)),"",OFFSET('Raw Data'!$A$3,MATCH('Data above threshold'!$A51,'Raw Data'!$B$4:$B$185,0),MATCH('Data above threshold'!G$4,'Raw Data'!$3:$3,0)-1))</f>
        <v/>
      </c>
      <c r="H51" s="107" t="str">
        <f aca="true">IF(ISBLANK(OFFSET('Raw Data'!$A$3,MATCH('Data above threshold'!$A51,'Raw Data'!$B$4:$B$185,0),MATCH('Data above threshold'!H$4,'Raw Data'!$3:$3,0)-1)),"",OFFSET('Raw Data'!$A$3,MATCH('Data above threshold'!$A51,'Raw Data'!$B$4:$B$185,0),MATCH('Data above threshold'!H$4,'Raw Data'!$3:$3,0)-1))</f>
        <v/>
      </c>
      <c r="I51" s="107" t="str">
        <f aca="true">IF(ISBLANK(OFFSET('Raw Data'!$A$3,MATCH('Data above threshold'!$A51,'Raw Data'!$B$4:$B$185,0),MATCH('Data above threshold'!I$4,'Raw Data'!$3:$3,0)-1)),"",OFFSET('Raw Data'!$A$3,MATCH('Data above threshold'!$A51,'Raw Data'!$B$4:$B$185,0),MATCH('Data above threshold'!I$4,'Raw Data'!$3:$3,0)-1))</f>
        <v/>
      </c>
      <c r="J51" s="107" t="str">
        <f aca="true">IF(ISBLANK(OFFSET('Raw Data'!$A$3,MATCH('Data above threshold'!$A51,'Raw Data'!$B$4:$B$185,0),MATCH('Data above threshold'!J$4,'Raw Data'!$3:$3,0)-1)),"",OFFSET('Raw Data'!$A$3,MATCH('Data above threshold'!$A51,'Raw Data'!$B$4:$B$185,0),MATCH('Data above threshold'!J$4,'Raw Data'!$3:$3,0)-1))</f>
        <v/>
      </c>
      <c r="K51" s="107" t="str">
        <f aca="true">IF(ISBLANK(OFFSET('Raw Data'!$A$3,MATCH('Data above threshold'!$A51,'Raw Data'!$B$4:$B$185,0),MATCH('Data above threshold'!K$4,'Raw Data'!$3:$3,0)-1)),"",OFFSET('Raw Data'!$A$3,MATCH('Data above threshold'!$A51,'Raw Data'!$B$4:$B$185,0),MATCH('Data above threshold'!K$4,'Raw Data'!$3:$3,0)-1))</f>
        <v/>
      </c>
      <c r="L51" s="107" t="str">
        <f aca="true">IF(ISBLANK(OFFSET('Raw Data'!$A$3,MATCH('Data above threshold'!$A51,'Raw Data'!$B$4:$B$185,0),MATCH('Data above threshold'!L$4,'Raw Data'!$3:$3,0)-1)),"",OFFSET('Raw Data'!$A$3,MATCH('Data above threshold'!$A51,'Raw Data'!$B$4:$B$185,0),MATCH('Data above threshold'!L$4,'Raw Data'!$3:$3,0)-1))</f>
        <v/>
      </c>
      <c r="M51" s="105" t="str">
        <f aca="false" t="array" ref="M51:M51">IFERROR(SKEW(IF(ISNUMBER(Q51:CR51),Q51:CR51,"")),"")</f>
        <v/>
      </c>
      <c r="N51" s="107"/>
      <c r="O51" s="107" t="str">
        <f aca="true">IF(ISBLANK(OFFSET('Raw Data'!$A$3,MATCH('Data above threshold'!$A51,'Raw Data'!$B$4:$B$185,0),MATCH('Data above threshold'!O$4,'Raw Data'!$3:$3,0)-1)),"",OFFSET('Raw Data'!$A$3,MATCH('Data above threshold'!$A51,'Raw Data'!$B$4:$B$185,0),MATCH('Data above threshold'!O$4,'Raw Data'!$3:$3,0)-1))</f>
        <v/>
      </c>
      <c r="P51" s="106" t="str">
        <f aca="false" t="array" ref="P51:P51">IF(B51&lt;4,"",1-IFERROR(SUM(ISNUMBER(Q51:CR51)*(1-$Q$3:$CR$3))/COUNTIF($Q$3:$CR$3,0),0))</f>
        <v/>
      </c>
      <c r="Q51" s="107" t="str">
        <f aca="true">IF(ISBLANK(OFFSET('Raw Data'!$A$3,MATCH('Data above threshold'!$A51,'Raw Data'!$B$4:$B$185,0),MATCH('Data above threshold'!Q$4,'Raw Data'!$3:$3,0)-1)),"",OFFSET('Raw Data'!$A$3,MATCH('Data above threshold'!$A51,'Raw Data'!$B$4:$B$185,0),MATCH('Data above threshold'!Q$4,'Raw Data'!$3:$3,0)-1))</f>
        <v/>
      </c>
      <c r="R51" s="107" t="str">
        <f aca="true">IF(ISBLANK(OFFSET('Raw Data'!$A$3,MATCH('Data above threshold'!$A51,'Raw Data'!$B$4:$B$185,0),MATCH('Data above threshold'!R$4,'Raw Data'!$3:$3,0)-1)),"",OFFSET('Raw Data'!$A$3,MATCH('Data above threshold'!$A51,'Raw Data'!$B$4:$B$185,0),MATCH('Data above threshold'!R$4,'Raw Data'!$3:$3,0)-1))</f>
        <v/>
      </c>
      <c r="S51" s="107" t="str">
        <f aca="true">IF(ISBLANK(OFFSET('Raw Data'!$A$3,MATCH('Data above threshold'!$A51,'Raw Data'!$B$4:$B$185,0),MATCH('Data above threshold'!S$4,'Raw Data'!$3:$3,0)-1)),"",OFFSET('Raw Data'!$A$3,MATCH('Data above threshold'!$A51,'Raw Data'!$B$4:$B$185,0),MATCH('Data above threshold'!S$4,'Raw Data'!$3:$3,0)-1))</f>
        <v/>
      </c>
      <c r="T51" s="107" t="str">
        <f aca="true">IF(ISBLANK(OFFSET('Raw Data'!$A$3,MATCH('Data above threshold'!$A51,'Raw Data'!$B$4:$B$185,0),MATCH('Data above threshold'!T$4,'Raw Data'!$3:$3,0)-1)),"",OFFSET('Raw Data'!$A$3,MATCH('Data above threshold'!$A51,'Raw Data'!$B$4:$B$185,0),MATCH('Data above threshold'!T$4,'Raw Data'!$3:$3,0)-1))</f>
        <v/>
      </c>
      <c r="U51" s="107" t="str">
        <f aca="true">IF(ISBLANK(OFFSET('Raw Data'!$A$3,MATCH('Data above threshold'!$A51,'Raw Data'!$B$4:$B$185,0),MATCH('Data above threshold'!U$4,'Raw Data'!$3:$3,0)-1)),"",OFFSET('Raw Data'!$A$3,MATCH('Data above threshold'!$A51,'Raw Data'!$B$4:$B$185,0),MATCH('Data above threshold'!U$4,'Raw Data'!$3:$3,0)-1))</f>
        <v/>
      </c>
      <c r="V51" s="107" t="str">
        <f aca="true">IF(ISBLANK(OFFSET('Raw Data'!$A$3,MATCH('Data above threshold'!$A51,'Raw Data'!$B$4:$B$185,0),MATCH('Data above threshold'!V$4,'Raw Data'!$3:$3,0)-1)),"",OFFSET('Raw Data'!$A$3,MATCH('Data above threshold'!$A51,'Raw Data'!$B$4:$B$185,0),MATCH('Data above threshold'!V$4,'Raw Data'!$3:$3,0)-1))</f>
        <v/>
      </c>
      <c r="W51" s="107" t="str">
        <f aca="true">IF(ISBLANK(OFFSET('Raw Data'!$A$3,MATCH('Data above threshold'!$A51,'Raw Data'!$B$4:$B$185,0),MATCH('Data above threshold'!W$4,'Raw Data'!$3:$3,0)-1)),"",OFFSET('Raw Data'!$A$3,MATCH('Data above threshold'!$A51,'Raw Data'!$B$4:$B$185,0),MATCH('Data above threshold'!W$4,'Raw Data'!$3:$3,0)-1))</f>
        <v/>
      </c>
      <c r="X51" s="107" t="str">
        <f aca="true">IF(ISBLANK(OFFSET('Raw Data'!$A$3,MATCH('Data above threshold'!$A51,'Raw Data'!$B$4:$B$185,0),MATCH('Data above threshold'!X$4,'Raw Data'!$3:$3,0)-1)),"",OFFSET('Raw Data'!$A$3,MATCH('Data above threshold'!$A51,'Raw Data'!$B$4:$B$185,0),MATCH('Data above threshold'!X$4,'Raw Data'!$3:$3,0)-1))</f>
        <v/>
      </c>
      <c r="Y51" s="107" t="str">
        <f aca="true">IF(ISBLANK(OFFSET('Raw Data'!$A$3,MATCH('Data above threshold'!$A51,'Raw Data'!$B$4:$B$185,0),MATCH('Data above threshold'!Y$4,'Raw Data'!$3:$3,0)-1)),"",OFFSET('Raw Data'!$A$3,MATCH('Data above threshold'!$A51,'Raw Data'!$B$4:$B$185,0),MATCH('Data above threshold'!Y$4,'Raw Data'!$3:$3,0)-1))</f>
        <v/>
      </c>
      <c r="Z51" s="107" t="str">
        <f aca="true">IF(ISBLANK(OFFSET('Raw Data'!$A$3,MATCH('Data above threshold'!$A51,'Raw Data'!$B$4:$B$185,0),MATCH('Data above threshold'!Z$4,'Raw Data'!$3:$3,0)-1)),"",OFFSET('Raw Data'!$A$3,MATCH('Data above threshold'!$A51,'Raw Data'!$B$4:$B$185,0),MATCH('Data above threshold'!Z$4,'Raw Data'!$3:$3,0)-1))</f>
        <v/>
      </c>
      <c r="AA51" s="107" t="str">
        <f aca="true">IF(ISBLANK(OFFSET('Raw Data'!$A$3,MATCH('Data above threshold'!$A51,'Raw Data'!$B$4:$B$185,0),MATCH('Data above threshold'!AA$4,'Raw Data'!$3:$3,0)-1)),"",OFFSET('Raw Data'!$A$3,MATCH('Data above threshold'!$A51,'Raw Data'!$B$4:$B$185,0),MATCH('Data above threshold'!AA$4,'Raw Data'!$3:$3,0)-1))</f>
        <v/>
      </c>
      <c r="AB51" s="107" t="str">
        <f aca="true">IF(ISBLANK(OFFSET('Raw Data'!$A$3,MATCH('Data above threshold'!$A51,'Raw Data'!$B$4:$B$185,0),MATCH('Data above threshold'!AB$4,'Raw Data'!$3:$3,0)-1)),"",OFFSET('Raw Data'!$A$3,MATCH('Data above threshold'!$A51,'Raw Data'!$B$4:$B$185,0),MATCH('Data above threshold'!AB$4,'Raw Data'!$3:$3,0)-1))</f>
        <v/>
      </c>
      <c r="AC51" s="107" t="str">
        <f aca="true">IF(ISBLANK(OFFSET('Raw Data'!$A$3,MATCH('Data above threshold'!$A51,'Raw Data'!$B$4:$B$185,0),MATCH('Data above threshold'!AC$4,'Raw Data'!$3:$3,0)-1)),"",OFFSET('Raw Data'!$A$3,MATCH('Data above threshold'!$A51,'Raw Data'!$B$4:$B$185,0),MATCH('Data above threshold'!AC$4,'Raw Data'!$3:$3,0)-1))</f>
        <v/>
      </c>
      <c r="AD51" s="107" t="str">
        <f aca="true">IF(ISBLANK(OFFSET('Raw Data'!$A$3,MATCH('Data above threshold'!$A51,'Raw Data'!$B$4:$B$185,0),MATCH('Data above threshold'!AD$4,'Raw Data'!$3:$3,0)-1)),"",OFFSET('Raw Data'!$A$3,MATCH('Data above threshold'!$A51,'Raw Data'!$B$4:$B$185,0),MATCH('Data above threshold'!AD$4,'Raw Data'!$3:$3,0)-1))</f>
        <v/>
      </c>
      <c r="AE51" s="107" t="str">
        <f aca="true">IF(ISBLANK(OFFSET('Raw Data'!$A$3,MATCH('Data above threshold'!$A51,'Raw Data'!$B$4:$B$185,0),MATCH('Data above threshold'!AE$4,'Raw Data'!$3:$3,0)-1)),"",OFFSET('Raw Data'!$A$3,MATCH('Data above threshold'!$A51,'Raw Data'!$B$4:$B$185,0),MATCH('Data above threshold'!AE$4,'Raw Data'!$3:$3,0)-1))</f>
        <v/>
      </c>
      <c r="AF51" s="107" t="str">
        <f aca="true">IF(ISBLANK(OFFSET('Raw Data'!$A$3,MATCH('Data above threshold'!$A51,'Raw Data'!$B$4:$B$185,0),MATCH('Data above threshold'!AF$4,'Raw Data'!$3:$3,0)-1)),"",OFFSET('Raw Data'!$A$3,MATCH('Data above threshold'!$A51,'Raw Data'!$B$4:$B$185,0),MATCH('Data above threshold'!AF$4,'Raw Data'!$3:$3,0)-1))</f>
        <v/>
      </c>
      <c r="AG51" s="107" t="str">
        <f aca="true">IF(ISBLANK(OFFSET('Raw Data'!$A$3,MATCH('Data above threshold'!$A51,'Raw Data'!$B$4:$B$185,0),MATCH('Data above threshold'!AG$4,'Raw Data'!$3:$3,0)-1)),"",OFFSET('Raw Data'!$A$3,MATCH('Data above threshold'!$A51,'Raw Data'!$B$4:$B$185,0),MATCH('Data above threshold'!AG$4,'Raw Data'!$3:$3,0)-1))</f>
        <v/>
      </c>
      <c r="AH51" s="107" t="str">
        <f aca="true">IF(ISBLANK(OFFSET('Raw Data'!$A$3,MATCH('Data above threshold'!$A51,'Raw Data'!$B$4:$B$185,0),MATCH('Data above threshold'!AH$4,'Raw Data'!$3:$3,0)-1)),"",OFFSET('Raw Data'!$A$3,MATCH('Data above threshold'!$A51,'Raw Data'!$B$4:$B$185,0),MATCH('Data above threshold'!AH$4,'Raw Data'!$3:$3,0)-1))</f>
        <v/>
      </c>
      <c r="AI51" s="107" t="str">
        <f aca="true">IF(ISBLANK(OFFSET('Raw Data'!$A$3,MATCH('Data above threshold'!$A51,'Raw Data'!$B$4:$B$185,0),MATCH('Data above threshold'!AI$4,'Raw Data'!$3:$3,0)-1)),"",OFFSET('Raw Data'!$A$3,MATCH('Data above threshold'!$A51,'Raw Data'!$B$4:$B$185,0),MATCH('Data above threshold'!AI$4,'Raw Data'!$3:$3,0)-1))</f>
        <v/>
      </c>
      <c r="AJ51" s="107" t="str">
        <f aca="true">IF(ISBLANK(OFFSET('Raw Data'!$A$3,MATCH('Data above threshold'!$A51,'Raw Data'!$B$4:$B$185,0),MATCH('Data above threshold'!AJ$4,'Raw Data'!$3:$3,0)-1)),"",OFFSET('Raw Data'!$A$3,MATCH('Data above threshold'!$A51,'Raw Data'!$B$4:$B$185,0),MATCH('Data above threshold'!AJ$4,'Raw Data'!$3:$3,0)-1))</f>
        <v/>
      </c>
      <c r="AK51" s="107" t="str">
        <f aca="true">IF(ISBLANK(OFFSET('Raw Data'!$A$3,MATCH('Data above threshold'!$A51,'Raw Data'!$B$4:$B$185,0),MATCH('Data above threshold'!AK$4,'Raw Data'!$3:$3,0)-1)),"",OFFSET('Raw Data'!$A$3,MATCH('Data above threshold'!$A51,'Raw Data'!$B$4:$B$185,0),MATCH('Data above threshold'!AK$4,'Raw Data'!$3:$3,0)-1))</f>
        <v/>
      </c>
      <c r="AL51" s="107" t="str">
        <f aca="true">IF(ISBLANK(OFFSET('Raw Data'!$A$3,MATCH('Data above threshold'!$A51,'Raw Data'!$B$4:$B$185,0),MATCH('Data above threshold'!AL$4,'Raw Data'!$3:$3,0)-1)),"",OFFSET('Raw Data'!$A$3,MATCH('Data above threshold'!$A51,'Raw Data'!$B$4:$B$185,0),MATCH('Data above threshold'!AL$4,'Raw Data'!$3:$3,0)-1))</f>
        <v/>
      </c>
      <c r="AM51" s="107" t="str">
        <f aca="true">IF(ISBLANK(OFFSET('Raw Data'!$A$3,MATCH('Data above threshold'!$A51,'Raw Data'!$B$4:$B$185,0),MATCH('Data above threshold'!AM$4,'Raw Data'!$3:$3,0)-1)),"",OFFSET('Raw Data'!$A$3,MATCH('Data above threshold'!$A51,'Raw Data'!$B$4:$B$185,0),MATCH('Data above threshold'!AM$4,'Raw Data'!$3:$3,0)-1))</f>
        <v/>
      </c>
      <c r="AN51" s="107" t="str">
        <f aca="true">IF(ISBLANK(OFFSET('Raw Data'!$A$3,MATCH('Data above threshold'!$A51,'Raw Data'!$B$4:$B$185,0),MATCH('Data above threshold'!AN$4,'Raw Data'!$3:$3,0)-1)),"",OFFSET('Raw Data'!$A$3,MATCH('Data above threshold'!$A51,'Raw Data'!$B$4:$B$185,0),MATCH('Data above threshold'!AN$4,'Raw Data'!$3:$3,0)-1))</f>
        <v/>
      </c>
      <c r="AO51" s="107" t="str">
        <f aca="true">IF(ISBLANK(OFFSET('Raw Data'!$A$3,MATCH('Data above threshold'!$A51,'Raw Data'!$B$4:$B$185,0),MATCH('Data above threshold'!AO$4,'Raw Data'!$3:$3,0)-1)),"",OFFSET('Raw Data'!$A$3,MATCH('Data above threshold'!$A51,'Raw Data'!$B$4:$B$185,0),MATCH('Data above threshold'!AO$4,'Raw Data'!$3:$3,0)-1))</f>
        <v/>
      </c>
      <c r="AP51" s="107" t="str">
        <f aca="true">IF(ISBLANK(OFFSET('Raw Data'!$A$3,MATCH('Data above threshold'!$A51,'Raw Data'!$B$4:$B$185,0),MATCH('Data above threshold'!AP$4,'Raw Data'!$3:$3,0)-1)),"",OFFSET('Raw Data'!$A$3,MATCH('Data above threshold'!$A51,'Raw Data'!$B$4:$B$185,0),MATCH('Data above threshold'!AP$4,'Raw Data'!$3:$3,0)-1))</f>
        <v/>
      </c>
      <c r="AQ51" s="107" t="str">
        <f aca="true">IF(ISBLANK(OFFSET('Raw Data'!$A$3,MATCH('Data above threshold'!$A51,'Raw Data'!$B$4:$B$185,0),MATCH('Data above threshold'!AQ$4,'Raw Data'!$3:$3,0)-1)),"",OFFSET('Raw Data'!$A$3,MATCH('Data above threshold'!$A51,'Raw Data'!$B$4:$B$185,0),MATCH('Data above threshold'!AQ$4,'Raw Data'!$3:$3,0)-1))</f>
        <v/>
      </c>
      <c r="AR51" s="107" t="str">
        <f aca="true">IF(ISBLANK(OFFSET('Raw Data'!$A$3,MATCH('Data above threshold'!$A51,'Raw Data'!$B$4:$B$185,0),MATCH('Data above threshold'!AR$4,'Raw Data'!$3:$3,0)-1)),"",OFFSET('Raw Data'!$A$3,MATCH('Data above threshold'!$A51,'Raw Data'!$B$4:$B$185,0),MATCH('Data above threshold'!AR$4,'Raw Data'!$3:$3,0)-1))</f>
        <v/>
      </c>
      <c r="AS51" s="107" t="str">
        <f aca="true">IF(ISBLANK(OFFSET('Raw Data'!$A$3,MATCH('Data above threshold'!$A51,'Raw Data'!$B$4:$B$185,0),MATCH('Data above threshold'!AS$4,'Raw Data'!$3:$3,0)-1)),"",OFFSET('Raw Data'!$A$3,MATCH('Data above threshold'!$A51,'Raw Data'!$B$4:$B$185,0),MATCH('Data above threshold'!AS$4,'Raw Data'!$3:$3,0)-1))</f>
        <v/>
      </c>
      <c r="AT51" s="107" t="str">
        <f aca="true">IF(ISBLANK(OFFSET('Raw Data'!$A$3,MATCH('Data above threshold'!$A51,'Raw Data'!$B$4:$B$185,0),MATCH('Data above threshold'!AT$4,'Raw Data'!$3:$3,0)-1)),"",OFFSET('Raw Data'!$A$3,MATCH('Data above threshold'!$A51,'Raw Data'!$B$4:$B$185,0),MATCH('Data above threshold'!AT$4,'Raw Data'!$3:$3,0)-1))</f>
        <v/>
      </c>
      <c r="AU51" s="107" t="str">
        <f aca="true">IF(ISBLANK(OFFSET('Raw Data'!$A$3,MATCH('Data above threshold'!$A51,'Raw Data'!$B$4:$B$185,0),MATCH('Data above threshold'!AU$4,'Raw Data'!$3:$3,0)-1)),"",OFFSET('Raw Data'!$A$3,MATCH('Data above threshold'!$A51,'Raw Data'!$B$4:$B$185,0),MATCH('Data above threshold'!AU$4,'Raw Data'!$3:$3,0)-1))</f>
        <v/>
      </c>
      <c r="AV51" s="107" t="str">
        <f aca="true">IF(ISBLANK(OFFSET('Raw Data'!$A$3,MATCH('Data above threshold'!$A51,'Raw Data'!$B$4:$B$185,0),MATCH('Data above threshold'!AV$4,'Raw Data'!$3:$3,0)-1)),"",OFFSET('Raw Data'!$A$3,MATCH('Data above threshold'!$A51,'Raw Data'!$B$4:$B$185,0),MATCH('Data above threshold'!AV$4,'Raw Data'!$3:$3,0)-1))</f>
        <v/>
      </c>
      <c r="AW51" s="107" t="str">
        <f aca="true">IF(ISBLANK(OFFSET('Raw Data'!$A$3,MATCH('Data above threshold'!$A51,'Raw Data'!$B$4:$B$185,0),MATCH('Data above threshold'!AW$4,'Raw Data'!$3:$3,0)-1)),"",OFFSET('Raw Data'!$A$3,MATCH('Data above threshold'!$A51,'Raw Data'!$B$4:$B$185,0),MATCH('Data above threshold'!AW$4,'Raw Data'!$3:$3,0)-1))</f>
        <v/>
      </c>
      <c r="AX51" s="107" t="str">
        <f aca="true">IF(ISBLANK(OFFSET('Raw Data'!$A$3,MATCH('Data above threshold'!$A51,'Raw Data'!$B$4:$B$185,0),MATCH('Data above threshold'!AX$4,'Raw Data'!$3:$3,0)-1)),"",OFFSET('Raw Data'!$A$3,MATCH('Data above threshold'!$A51,'Raw Data'!$B$4:$B$185,0),MATCH('Data above threshold'!AX$4,'Raw Data'!$3:$3,0)-1))</f>
        <v/>
      </c>
      <c r="AY51" s="107" t="str">
        <f aca="true">IF(ISBLANK(OFFSET('Raw Data'!$A$3,MATCH('Data above threshold'!$A51,'Raw Data'!$B$4:$B$185,0),MATCH('Data above threshold'!AY$4,'Raw Data'!$3:$3,0)-1)),"",OFFSET('Raw Data'!$A$3,MATCH('Data above threshold'!$A51,'Raw Data'!$B$4:$B$185,0),MATCH('Data above threshold'!AY$4,'Raw Data'!$3:$3,0)-1))</f>
        <v/>
      </c>
      <c r="AZ51" s="107" t="str">
        <f aca="true">IF(ISBLANK(OFFSET('Raw Data'!$A$3,MATCH('Data above threshold'!$A51,'Raw Data'!$B$4:$B$185,0),MATCH('Data above threshold'!AZ$4,'Raw Data'!$3:$3,0)-1)),"",OFFSET('Raw Data'!$A$3,MATCH('Data above threshold'!$A51,'Raw Data'!$B$4:$B$185,0),MATCH('Data above threshold'!AZ$4,'Raw Data'!$3:$3,0)-1))</f>
        <v/>
      </c>
      <c r="BA51" s="107" t="str">
        <f aca="true">IF(ISBLANK(OFFSET('Raw Data'!$A$3,MATCH('Data above threshold'!$A51,'Raw Data'!$B$4:$B$185,0),MATCH('Data above threshold'!BA$4,'Raw Data'!$3:$3,0)-1)),"",OFFSET('Raw Data'!$A$3,MATCH('Data above threshold'!$A51,'Raw Data'!$B$4:$B$185,0),MATCH('Data above threshold'!BA$4,'Raw Data'!$3:$3,0)-1))</f>
        <v/>
      </c>
      <c r="BB51" s="107" t="str">
        <f aca="true">IF(ISBLANK(OFFSET('Raw Data'!$A$3,MATCH('Data above threshold'!$A51,'Raw Data'!$B$4:$B$185,0),MATCH('Data above threshold'!BB$4,'Raw Data'!$3:$3,0)-1)),"",OFFSET('Raw Data'!$A$3,MATCH('Data above threshold'!$A51,'Raw Data'!$B$4:$B$185,0),MATCH('Data above threshold'!BB$4,'Raw Data'!$3:$3,0)-1))</f>
        <v/>
      </c>
      <c r="BC51" s="107" t="str">
        <f aca="true">IF(ISBLANK(OFFSET('Raw Data'!$A$3,MATCH('Data above threshold'!$A51,'Raw Data'!$B$4:$B$185,0),MATCH('Data above threshold'!BC$4,'Raw Data'!$3:$3,0)-1)),"",OFFSET('Raw Data'!$A$3,MATCH('Data above threshold'!$A51,'Raw Data'!$B$4:$B$185,0),MATCH('Data above threshold'!BC$4,'Raw Data'!$3:$3,0)-1))</f>
        <v/>
      </c>
      <c r="BD51" s="107" t="str">
        <f aca="true">IF(ISBLANK(OFFSET('Raw Data'!$A$3,MATCH('Data above threshold'!$A51,'Raw Data'!$B$4:$B$185,0),MATCH('Data above threshold'!BD$4,'Raw Data'!$3:$3,0)-1)),"",OFFSET('Raw Data'!$A$3,MATCH('Data above threshold'!$A51,'Raw Data'!$B$4:$B$185,0),MATCH('Data above threshold'!BD$4,'Raw Data'!$3:$3,0)-1))</f>
        <v/>
      </c>
      <c r="BE51" s="107" t="str">
        <f aca="true">IF(ISBLANK(OFFSET('Raw Data'!$A$3,MATCH('Data above threshold'!$A51,'Raw Data'!$B$4:$B$185,0),MATCH('Data above threshold'!BE$4,'Raw Data'!$3:$3,0)-1)),"",OFFSET('Raw Data'!$A$3,MATCH('Data above threshold'!$A51,'Raw Data'!$B$4:$B$185,0),MATCH('Data above threshold'!BE$4,'Raw Data'!$3:$3,0)-1))</f>
        <v/>
      </c>
      <c r="BF51" s="107" t="str">
        <f aca="true">IF(ISBLANK(OFFSET('Raw Data'!$A$3,MATCH('Data above threshold'!$A51,'Raw Data'!$B$4:$B$185,0),MATCH('Data above threshold'!BF$4,'Raw Data'!$3:$3,0)-1)),"",OFFSET('Raw Data'!$A$3,MATCH('Data above threshold'!$A51,'Raw Data'!$B$4:$B$185,0),MATCH('Data above threshold'!BF$4,'Raw Data'!$3:$3,0)-1))</f>
        <v/>
      </c>
      <c r="BG51" s="107" t="str">
        <f aca="true">IF(ISBLANK(OFFSET('Raw Data'!$A$3,MATCH('Data above threshold'!$A51,'Raw Data'!$B$4:$B$185,0),MATCH('Data above threshold'!BG$4,'Raw Data'!$3:$3,0)-1)),"",OFFSET('Raw Data'!$A$3,MATCH('Data above threshold'!$A51,'Raw Data'!$B$4:$B$185,0),MATCH('Data above threshold'!BG$4,'Raw Data'!$3:$3,0)-1))</f>
        <v/>
      </c>
      <c r="BH51" s="107" t="str">
        <f aca="true">IF(ISBLANK(OFFSET('Raw Data'!$A$3,MATCH('Data above threshold'!$A51,'Raw Data'!$B$4:$B$185,0),MATCH('Data above threshold'!BH$4,'Raw Data'!$3:$3,0)-1)),"",OFFSET('Raw Data'!$A$3,MATCH('Data above threshold'!$A51,'Raw Data'!$B$4:$B$185,0),MATCH('Data above threshold'!BH$4,'Raw Data'!$3:$3,0)-1))</f>
        <v/>
      </c>
      <c r="BI51" s="107" t="str">
        <f aca="true">IF(ISBLANK(OFFSET('Raw Data'!$A$3,MATCH('Data above threshold'!$A51,'Raw Data'!$B$4:$B$185,0),MATCH('Data above threshold'!BI$4,'Raw Data'!$3:$3,0)-1)),"",OFFSET('Raw Data'!$A$3,MATCH('Data above threshold'!$A51,'Raw Data'!$B$4:$B$185,0),MATCH('Data above threshold'!BI$4,'Raw Data'!$3:$3,0)-1))</f>
        <v/>
      </c>
      <c r="BJ51" s="107" t="str">
        <f aca="true">IF(ISBLANK(OFFSET('Raw Data'!$A$3,MATCH('Data above threshold'!$A51,'Raw Data'!$B$4:$B$185,0),MATCH('Data above threshold'!BJ$4,'Raw Data'!$3:$3,0)-1)),"",OFFSET('Raw Data'!$A$3,MATCH('Data above threshold'!$A51,'Raw Data'!$B$4:$B$185,0),MATCH('Data above threshold'!BJ$4,'Raw Data'!$3:$3,0)-1))</f>
        <v/>
      </c>
      <c r="BK51" s="107" t="str">
        <f aca="true">IF(ISBLANK(OFFSET('Raw Data'!$A$3,MATCH('Data above threshold'!$A51,'Raw Data'!$B$4:$B$185,0),MATCH('Data above threshold'!BK$4,'Raw Data'!$3:$3,0)-1)),"",OFFSET('Raw Data'!$A$3,MATCH('Data above threshold'!$A51,'Raw Data'!$B$4:$B$185,0),MATCH('Data above threshold'!BK$4,'Raw Data'!$3:$3,0)-1))</f>
        <v/>
      </c>
      <c r="BL51" s="107" t="str">
        <f aca="true">IF(ISBLANK(OFFSET('Raw Data'!$A$3,MATCH('Data above threshold'!$A51,'Raw Data'!$B$4:$B$185,0),MATCH('Data above threshold'!BL$4,'Raw Data'!$3:$3,0)-1)),"",OFFSET('Raw Data'!$A$3,MATCH('Data above threshold'!$A51,'Raw Data'!$B$4:$B$185,0),MATCH('Data above threshold'!BL$4,'Raw Data'!$3:$3,0)-1))</f>
        <v/>
      </c>
      <c r="BM51" s="107" t="str">
        <f aca="true">IF(ISBLANK(OFFSET('Raw Data'!$A$3,MATCH('Data above threshold'!$A51,'Raw Data'!$B$4:$B$185,0),MATCH('Data above threshold'!BM$4,'Raw Data'!$3:$3,0)-1)),"",OFFSET('Raw Data'!$A$3,MATCH('Data above threshold'!$A51,'Raw Data'!$B$4:$B$185,0),MATCH('Data above threshold'!BM$4,'Raw Data'!$3:$3,0)-1))</f>
        <v/>
      </c>
      <c r="BN51" s="107" t="str">
        <f aca="true">IF(ISBLANK(OFFSET('Raw Data'!$A$3,MATCH('Data above threshold'!$A51,'Raw Data'!$B$4:$B$185,0),MATCH('Data above threshold'!BN$4,'Raw Data'!$3:$3,0)-1)),"",OFFSET('Raw Data'!$A$3,MATCH('Data above threshold'!$A51,'Raw Data'!$B$4:$B$185,0),MATCH('Data above threshold'!BN$4,'Raw Data'!$3:$3,0)-1))</f>
        <v/>
      </c>
      <c r="BO51" s="107" t="str">
        <f aca="true">IF(ISBLANK(OFFSET('Raw Data'!$A$3,MATCH('Data above threshold'!$A51,'Raw Data'!$B$4:$B$185,0),MATCH('Data above threshold'!BO$4,'Raw Data'!$3:$3,0)-1)),"",OFFSET('Raw Data'!$A$3,MATCH('Data above threshold'!$A51,'Raw Data'!$B$4:$B$185,0),MATCH('Data above threshold'!BO$4,'Raw Data'!$3:$3,0)-1))</f>
        <v/>
      </c>
      <c r="BP51" s="107" t="str">
        <f aca="true">IF(ISBLANK(OFFSET('Raw Data'!$A$3,MATCH('Data above threshold'!$A51,'Raw Data'!$B$4:$B$185,0),MATCH('Data above threshold'!BP$4,'Raw Data'!$3:$3,0)-1)),"",OFFSET('Raw Data'!$A$3,MATCH('Data above threshold'!$A51,'Raw Data'!$B$4:$B$185,0),MATCH('Data above threshold'!BP$4,'Raw Data'!$3:$3,0)-1))</f>
        <v/>
      </c>
      <c r="BQ51" s="107" t="str">
        <f aca="true">IF(ISBLANK(OFFSET('Raw Data'!$A$3,MATCH('Data above threshold'!$A51,'Raw Data'!$B$4:$B$185,0),MATCH('Data above threshold'!BQ$4,'Raw Data'!$3:$3,0)-1)),"",OFFSET('Raw Data'!$A$3,MATCH('Data above threshold'!$A51,'Raw Data'!$B$4:$B$185,0),MATCH('Data above threshold'!BQ$4,'Raw Data'!$3:$3,0)-1))</f>
        <v/>
      </c>
      <c r="BR51" s="107" t="str">
        <f aca="true">IF(ISBLANK(OFFSET('Raw Data'!$A$3,MATCH('Data above threshold'!$A51,'Raw Data'!$B$4:$B$185,0),MATCH('Data above threshold'!BR$4,'Raw Data'!$3:$3,0)-1)),"",OFFSET('Raw Data'!$A$3,MATCH('Data above threshold'!$A51,'Raw Data'!$B$4:$B$185,0),MATCH('Data above threshold'!BR$4,'Raw Data'!$3:$3,0)-1))</f>
        <v/>
      </c>
      <c r="BS51" s="107" t="str">
        <f aca="true">IF(ISBLANK(OFFSET('Raw Data'!$A$3,MATCH('Data above threshold'!$A51,'Raw Data'!$B$4:$B$185,0),MATCH('Data above threshold'!BS$4,'Raw Data'!$3:$3,0)-1)),"",OFFSET('Raw Data'!$A$3,MATCH('Data above threshold'!$A51,'Raw Data'!$B$4:$B$185,0),MATCH('Data above threshold'!BS$4,'Raw Data'!$3:$3,0)-1))</f>
        <v/>
      </c>
      <c r="BT51" s="107" t="str">
        <f aca="true">IF(ISBLANK(OFFSET('Raw Data'!$A$3,MATCH('Data above threshold'!$A51,'Raw Data'!$B$4:$B$185,0),MATCH('Data above threshold'!BT$4,'Raw Data'!$3:$3,0)-1)),"",OFFSET('Raw Data'!$A$3,MATCH('Data above threshold'!$A51,'Raw Data'!$B$4:$B$185,0),MATCH('Data above threshold'!BT$4,'Raw Data'!$3:$3,0)-1))</f>
        <v/>
      </c>
      <c r="BU51" s="107" t="str">
        <f aca="true">IF(ISBLANK(OFFSET('Raw Data'!$A$3,MATCH('Data above threshold'!$A51,'Raw Data'!$B$4:$B$185,0),MATCH('Data above threshold'!BU$4,'Raw Data'!$3:$3,0)-1)),"",OFFSET('Raw Data'!$A$3,MATCH('Data above threshold'!$A51,'Raw Data'!$B$4:$B$185,0),MATCH('Data above threshold'!BU$4,'Raw Data'!$3:$3,0)-1))</f>
        <v/>
      </c>
      <c r="BV51" s="107" t="str">
        <f aca="true">IF(ISBLANK(OFFSET('Raw Data'!$A$3,MATCH('Data above threshold'!$A51,'Raw Data'!$B$4:$B$185,0),MATCH('Data above threshold'!BV$4,'Raw Data'!$3:$3,0)-1)),"",OFFSET('Raw Data'!$A$3,MATCH('Data above threshold'!$A51,'Raw Data'!$B$4:$B$185,0),MATCH('Data above threshold'!BV$4,'Raw Data'!$3:$3,0)-1))</f>
        <v/>
      </c>
      <c r="BW51" s="107" t="str">
        <f aca="true">IF(ISBLANK(OFFSET('Raw Data'!$A$3,MATCH('Data above threshold'!$A51,'Raw Data'!$B$4:$B$185,0),MATCH('Data above threshold'!BW$4,'Raw Data'!$3:$3,0)-1)),"",OFFSET('Raw Data'!$A$3,MATCH('Data above threshold'!$A51,'Raw Data'!$B$4:$B$185,0),MATCH('Data above threshold'!BW$4,'Raw Data'!$3:$3,0)-1))</f>
        <v/>
      </c>
      <c r="BX51" s="107" t="str">
        <f aca="true">IF(ISBLANK(OFFSET('Raw Data'!$A$3,MATCH('Data above threshold'!$A51,'Raw Data'!$B$4:$B$185,0),MATCH('Data above threshold'!BX$4,'Raw Data'!$3:$3,0)-1)),"",OFFSET('Raw Data'!$A$3,MATCH('Data above threshold'!$A51,'Raw Data'!$B$4:$B$185,0),MATCH('Data above threshold'!BX$4,'Raw Data'!$3:$3,0)-1))</f>
        <v/>
      </c>
      <c r="BY51" s="107" t="str">
        <f aca="true">IF(ISBLANK(OFFSET('Raw Data'!$A$3,MATCH('Data above threshold'!$A51,'Raw Data'!$B$4:$B$185,0),MATCH('Data above threshold'!BY$4,'Raw Data'!$3:$3,0)-1)),"",OFFSET('Raw Data'!$A$3,MATCH('Data above threshold'!$A51,'Raw Data'!$B$4:$B$185,0),MATCH('Data above threshold'!BY$4,'Raw Data'!$3:$3,0)-1))</f>
        <v/>
      </c>
      <c r="BZ51" s="107" t="str">
        <f aca="true">IF(ISBLANK(OFFSET('Raw Data'!$A$3,MATCH('Data above threshold'!$A51,'Raw Data'!$B$4:$B$185,0),MATCH('Data above threshold'!BZ$4,'Raw Data'!$3:$3,0)-1)),"",OFFSET('Raw Data'!$A$3,MATCH('Data above threshold'!$A51,'Raw Data'!$B$4:$B$185,0),MATCH('Data above threshold'!BZ$4,'Raw Data'!$3:$3,0)-1))</f>
        <v/>
      </c>
      <c r="CA51" s="107" t="str">
        <f aca="true">IF(ISBLANK(OFFSET('Raw Data'!$A$3,MATCH('Data above threshold'!$A51,'Raw Data'!$B$4:$B$185,0),MATCH('Data above threshold'!CA$4,'Raw Data'!$3:$3,0)-1)),"",OFFSET('Raw Data'!$A$3,MATCH('Data above threshold'!$A51,'Raw Data'!$B$4:$B$185,0),MATCH('Data above threshold'!CA$4,'Raw Data'!$3:$3,0)-1))</f>
        <v/>
      </c>
      <c r="CB51" s="107" t="str">
        <f aca="true">IF(ISBLANK(OFFSET('Raw Data'!$A$3,MATCH('Data above threshold'!$A51,'Raw Data'!$B$4:$B$185,0),MATCH('Data above threshold'!CB$4,'Raw Data'!$3:$3,0)-1)),"",OFFSET('Raw Data'!$A$3,MATCH('Data above threshold'!$A51,'Raw Data'!$B$4:$B$185,0),MATCH('Data above threshold'!CB$4,'Raw Data'!$3:$3,0)-1))</f>
        <v/>
      </c>
      <c r="CC51" s="107" t="str">
        <f aca="true">IF(ISBLANK(OFFSET('Raw Data'!$A$3,MATCH('Data above threshold'!$A51,'Raw Data'!$B$4:$B$185,0),MATCH('Data above threshold'!CC$4,'Raw Data'!$3:$3,0)-1)),"",OFFSET('Raw Data'!$A$3,MATCH('Data above threshold'!$A51,'Raw Data'!$B$4:$B$185,0),MATCH('Data above threshold'!CC$4,'Raw Data'!$3:$3,0)-1))</f>
        <v/>
      </c>
      <c r="CD51" s="107" t="str">
        <f aca="true">IF(ISBLANK(OFFSET('Raw Data'!$A$3,MATCH('Data above threshold'!$A51,'Raw Data'!$B$4:$B$185,0),MATCH('Data above threshold'!CD$4,'Raw Data'!$3:$3,0)-1)),"",OFFSET('Raw Data'!$A$3,MATCH('Data above threshold'!$A51,'Raw Data'!$B$4:$B$185,0),MATCH('Data above threshold'!CD$4,'Raw Data'!$3:$3,0)-1))</f>
        <v/>
      </c>
      <c r="CE51" s="107" t="str">
        <f aca="true">IF(ISBLANK(OFFSET('Raw Data'!$A$3,MATCH('Data above threshold'!$A51,'Raw Data'!$B$4:$B$185,0),MATCH('Data above threshold'!CE$4,'Raw Data'!$3:$3,0)-1)),"",OFFSET('Raw Data'!$A$3,MATCH('Data above threshold'!$A51,'Raw Data'!$B$4:$B$185,0),MATCH('Data above threshold'!CE$4,'Raw Data'!$3:$3,0)-1))</f>
        <v/>
      </c>
      <c r="CF51" s="107" t="str">
        <f aca="true">IF(ISBLANK(OFFSET('Raw Data'!$A$3,MATCH('Data above threshold'!$A51,'Raw Data'!$B$4:$B$185,0),MATCH('Data above threshold'!CF$4,'Raw Data'!$3:$3,0)-1)),"",OFFSET('Raw Data'!$A$3,MATCH('Data above threshold'!$A51,'Raw Data'!$B$4:$B$185,0),MATCH('Data above threshold'!CF$4,'Raw Data'!$3:$3,0)-1))</f>
        <v/>
      </c>
      <c r="CG51" s="107" t="str">
        <f aca="true">IF(ISBLANK(OFFSET('Raw Data'!$A$3,MATCH('Data above threshold'!$A51,'Raw Data'!$B$4:$B$185,0),MATCH('Data above threshold'!CG$4,'Raw Data'!$3:$3,0)-1)),"",OFFSET('Raw Data'!$A$3,MATCH('Data above threshold'!$A51,'Raw Data'!$B$4:$B$185,0),MATCH('Data above threshold'!CG$4,'Raw Data'!$3:$3,0)-1))</f>
        <v/>
      </c>
      <c r="CH51" s="107" t="str">
        <f aca="true">IF(ISBLANK(OFFSET('Raw Data'!$A$3,MATCH('Data above threshold'!$A51,'Raw Data'!$B$4:$B$185,0),MATCH('Data above threshold'!CH$4,'Raw Data'!$3:$3,0)-1)),"",OFFSET('Raw Data'!$A$3,MATCH('Data above threshold'!$A51,'Raw Data'!$B$4:$B$185,0),MATCH('Data above threshold'!CH$4,'Raw Data'!$3:$3,0)-1))</f>
        <v/>
      </c>
      <c r="CI51" s="107" t="str">
        <f aca="true">IF(ISBLANK(OFFSET('Raw Data'!$A$3,MATCH('Data above threshold'!$A51,'Raw Data'!$B$4:$B$185,0),MATCH('Data above threshold'!CI$4,'Raw Data'!$3:$3,0)-1)),"",OFFSET('Raw Data'!$A$3,MATCH('Data above threshold'!$A51,'Raw Data'!$B$4:$B$185,0),MATCH('Data above threshold'!CI$4,'Raw Data'!$3:$3,0)-1))</f>
        <v/>
      </c>
      <c r="CJ51" s="107" t="str">
        <f aca="true">IF(ISBLANK(OFFSET('Raw Data'!$A$3,MATCH('Data above threshold'!$A51,'Raw Data'!$B$4:$B$185,0),MATCH('Data above threshold'!CJ$4,'Raw Data'!$3:$3,0)-1)),"",OFFSET('Raw Data'!$A$3,MATCH('Data above threshold'!$A51,'Raw Data'!$B$4:$B$185,0),MATCH('Data above threshold'!CJ$4,'Raw Data'!$3:$3,0)-1))</f>
        <v/>
      </c>
      <c r="CK51" s="107" t="str">
        <f aca="true">IF(ISBLANK(OFFSET('Raw Data'!$A$3,MATCH('Data above threshold'!$A51,'Raw Data'!$B$4:$B$185,0),MATCH('Data above threshold'!CK$4,'Raw Data'!$3:$3,0)-1)),"",OFFSET('Raw Data'!$A$3,MATCH('Data above threshold'!$A51,'Raw Data'!$B$4:$B$185,0),MATCH('Data above threshold'!CK$4,'Raw Data'!$3:$3,0)-1))</f>
        <v/>
      </c>
      <c r="CL51" s="107" t="str">
        <f aca="true">IF(ISBLANK(OFFSET('Raw Data'!$A$3,MATCH('Data above threshold'!$A51,'Raw Data'!$B$4:$B$185,0),MATCH('Data above threshold'!CL$4,'Raw Data'!$3:$3,0)-1)),"",OFFSET('Raw Data'!$A$3,MATCH('Data above threshold'!$A51,'Raw Data'!$B$4:$B$185,0),MATCH('Data above threshold'!CL$4,'Raw Data'!$3:$3,0)-1))</f>
        <v/>
      </c>
      <c r="CM51" s="107" t="str">
        <f aca="true">IF(ISBLANK(OFFSET('Raw Data'!$A$3,MATCH('Data above threshold'!$A51,'Raw Data'!$B$4:$B$185,0),MATCH('Data above threshold'!CM$4,'Raw Data'!$3:$3,0)-1)),"",OFFSET('Raw Data'!$A$3,MATCH('Data above threshold'!$A51,'Raw Data'!$B$4:$B$185,0),MATCH('Data above threshold'!CM$4,'Raw Data'!$3:$3,0)-1))</f>
        <v/>
      </c>
      <c r="CN51" s="107" t="str">
        <f aca="true">IF(ISBLANK(OFFSET('Raw Data'!$A$3,MATCH('Data above threshold'!$A51,'Raw Data'!$B$4:$B$185,0),MATCH('Data above threshold'!CN$4,'Raw Data'!$3:$3,0)-1)),"",OFFSET('Raw Data'!$A$3,MATCH('Data above threshold'!$A51,'Raw Data'!$B$4:$B$185,0),MATCH('Data above threshold'!CN$4,'Raw Data'!$3:$3,0)-1))</f>
        <v/>
      </c>
      <c r="CO51" s="107" t="str">
        <f aca="true">IF(ISBLANK(OFFSET('Raw Data'!$A$3,MATCH('Data above threshold'!$A51,'Raw Data'!$B$4:$B$185,0),MATCH('Data above threshold'!CO$4,'Raw Data'!$3:$3,0)-1)),"",OFFSET('Raw Data'!$A$3,MATCH('Data above threshold'!$A51,'Raw Data'!$B$4:$B$185,0),MATCH('Data above threshold'!CO$4,'Raw Data'!$3:$3,0)-1))</f>
        <v/>
      </c>
      <c r="CP51" s="107" t="str">
        <f aca="true">IF(ISBLANK(OFFSET('Raw Data'!$A$3,MATCH('Data above threshold'!$A51,'Raw Data'!$B$4:$B$185,0),MATCH('Data above threshold'!CP$4,'Raw Data'!$3:$3,0)-1)),"",OFFSET('Raw Data'!$A$3,MATCH('Data above threshold'!$A51,'Raw Data'!$B$4:$B$185,0),MATCH('Data above threshold'!CP$4,'Raw Data'!$3:$3,0)-1))</f>
        <v/>
      </c>
      <c r="CQ51" s="107" t="str">
        <f aca="true">IF(ISBLANK(OFFSET('Raw Data'!$A$3,MATCH('Data above threshold'!$A51,'Raw Data'!$B$4:$B$185,0),MATCH('Data above threshold'!CQ$4,'Raw Data'!$3:$3,0)-1)),"",OFFSET('Raw Data'!$A$3,MATCH('Data above threshold'!$A51,'Raw Data'!$B$4:$B$185,0),MATCH('Data above threshold'!CQ$4,'Raw Data'!$3:$3,0)-1))</f>
        <v/>
      </c>
      <c r="CR51" s="107" t="str">
        <f aca="true">IF(ISBLANK(OFFSET('Raw Data'!$A$3,MATCH('Data above threshold'!$A51,'Raw Data'!$B$4:$B$185,0),MATCH('Data above threshold'!CR$4,'Raw Data'!$3:$3,0)-1)),"",OFFSET('Raw Data'!$A$3,MATCH('Data above threshold'!$A51,'Raw Data'!$B$4:$B$185,0),MATCH('Data above threshold'!CR$4,'Raw Data'!$3:$3,0)-1))</f>
        <v/>
      </c>
    </row>
    <row r="52" s="103" customFormat="true" ht="15.5" hidden="false" customHeight="false" outlineLevel="0" collapsed="false">
      <c r="A52" s="107" t="n">
        <v>2210</v>
      </c>
      <c r="B52" s="107" t="n">
        <v>3</v>
      </c>
      <c r="C52" s="107" t="str">
        <f aca="true">IF(ISBLANK(OFFSET('Raw Data'!$A$3,MATCH('Data above threshold'!$A52,'Raw Data'!$B$4:$B$185,0),MATCH('Data above threshold'!C$4,'Raw Data'!$3:$3,0)-1)),"",OFFSET('Raw Data'!$A$3,MATCH('Data above threshold'!$A52,'Raw Data'!$B$4:$B$185,0),MATCH('Data above threshold'!C$4,'Raw Data'!$3:$3,0)-1))</f>
        <v>Membership level with ISO</v>
      </c>
      <c r="D52" s="107" t="str">
        <f aca="true">IF(ISBLANK(OFFSET('Raw Data'!$A$3,MATCH('Data above threshold'!$A52,'Raw Data'!$B$4:$B$185,0),MATCH('Data above threshold'!D$4,'Raw Data'!$3:$3,0)-1)),"",OFFSET('Raw Data'!$A$3,MATCH('Data above threshold'!$A52,'Raw Data'!$B$4:$B$185,0),MATCH('Data above threshold'!D$4,'Raw Data'!$3:$3,0)-1))</f>
        <v/>
      </c>
      <c r="E52" s="107" t="str">
        <f aca="true">IF(ISBLANK(OFFSET('Raw Data'!$A$3,MATCH('Data above threshold'!$A52,'Raw Data'!$B$4:$B$185,0),MATCH('Data above threshold'!E$4,'Raw Data'!$3:$3,0)-1)),"",OFFSET('Raw Data'!$A$3,MATCH('Data above threshold'!$A52,'Raw Data'!$B$4:$B$185,0),MATCH('Data above threshold'!E$4,'Raw Data'!$3:$3,0)-1))</f>
        <v/>
      </c>
      <c r="F52" s="107" t="str">
        <f aca="true">IF(ISBLANK(OFFSET('Raw Data'!$A$3,MATCH('Data above threshold'!$A52,'Raw Data'!$B$4:$B$185,0),MATCH('Data above threshold'!F$4,'Raw Data'!$3:$3,0)-1)),"",OFFSET('Raw Data'!$A$3,MATCH('Data above threshold'!$A52,'Raw Data'!$B$4:$B$185,0),MATCH('Data above threshold'!F$4,'Raw Data'!$3:$3,0)-1))</f>
        <v/>
      </c>
      <c r="G52" s="107" t="str">
        <f aca="true">IF(ISBLANK(OFFSET('Raw Data'!$A$3,MATCH('Data above threshold'!$A52,'Raw Data'!$B$4:$B$185,0),MATCH('Data above threshold'!G$4,'Raw Data'!$3:$3,0)-1)),"",OFFSET('Raw Data'!$A$3,MATCH('Data above threshold'!$A52,'Raw Data'!$B$4:$B$185,0),MATCH('Data above threshold'!G$4,'Raw Data'!$3:$3,0)-1))</f>
        <v/>
      </c>
      <c r="H52" s="107" t="str">
        <f aca="true">IF(ISBLANK(OFFSET('Raw Data'!$A$3,MATCH('Data above threshold'!$A52,'Raw Data'!$B$4:$B$185,0),MATCH('Data above threshold'!H$4,'Raw Data'!$3:$3,0)-1)),"",OFFSET('Raw Data'!$A$3,MATCH('Data above threshold'!$A52,'Raw Data'!$B$4:$B$185,0),MATCH('Data above threshold'!H$4,'Raw Data'!$3:$3,0)-1))</f>
        <v/>
      </c>
      <c r="I52" s="107" t="str">
        <f aca="true">IF(ISBLANK(OFFSET('Raw Data'!$A$3,MATCH('Data above threshold'!$A52,'Raw Data'!$B$4:$B$185,0),MATCH('Data above threshold'!I$4,'Raw Data'!$3:$3,0)-1)),"",OFFSET('Raw Data'!$A$3,MATCH('Data above threshold'!$A52,'Raw Data'!$B$4:$B$185,0),MATCH('Data above threshold'!I$4,'Raw Data'!$3:$3,0)-1))</f>
        <v/>
      </c>
      <c r="J52" s="107" t="str">
        <f aca="true">IF(ISBLANK(OFFSET('Raw Data'!$A$3,MATCH('Data above threshold'!$A52,'Raw Data'!$B$4:$B$185,0),MATCH('Data above threshold'!J$4,'Raw Data'!$3:$3,0)-1)),"",OFFSET('Raw Data'!$A$3,MATCH('Data above threshold'!$A52,'Raw Data'!$B$4:$B$185,0),MATCH('Data above threshold'!J$4,'Raw Data'!$3:$3,0)-1))</f>
        <v/>
      </c>
      <c r="K52" s="107" t="str">
        <f aca="true">IF(ISBLANK(OFFSET('Raw Data'!$A$3,MATCH('Data above threshold'!$A52,'Raw Data'!$B$4:$B$185,0),MATCH('Data above threshold'!K$4,'Raw Data'!$3:$3,0)-1)),"",OFFSET('Raw Data'!$A$3,MATCH('Data above threshold'!$A52,'Raw Data'!$B$4:$B$185,0),MATCH('Data above threshold'!K$4,'Raw Data'!$3:$3,0)-1))</f>
        <v/>
      </c>
      <c r="L52" s="107" t="str">
        <f aca="true">IF(ISBLANK(OFFSET('Raw Data'!$A$3,MATCH('Data above threshold'!$A52,'Raw Data'!$B$4:$B$185,0),MATCH('Data above threshold'!L$4,'Raw Data'!$3:$3,0)-1)),"",OFFSET('Raw Data'!$A$3,MATCH('Data above threshold'!$A52,'Raw Data'!$B$4:$B$185,0),MATCH('Data above threshold'!L$4,'Raw Data'!$3:$3,0)-1))</f>
        <v/>
      </c>
      <c r="M52" s="105" t="str">
        <f aca="false" t="array" ref="M52:M52">IFERROR(SKEW(IF(ISNUMBER(Q52:CR52),Q52:CR52,"")),"")</f>
        <v/>
      </c>
      <c r="N52" s="107"/>
      <c r="O52" s="107" t="str">
        <f aca="true">IF(ISBLANK(OFFSET('Raw Data'!$A$3,MATCH('Data above threshold'!$A52,'Raw Data'!$B$4:$B$185,0),MATCH('Data above threshold'!O$4,'Raw Data'!$3:$3,0)-1)),"",OFFSET('Raw Data'!$A$3,MATCH('Data above threshold'!$A52,'Raw Data'!$B$4:$B$185,0),MATCH('Data above threshold'!O$4,'Raw Data'!$3:$3,0)-1))</f>
        <v/>
      </c>
      <c r="P52" s="106" t="str">
        <f aca="false" t="array" ref="P52:P52">IF(B52&lt;4,"",1-IFERROR(SUM(ISNUMBER(Q52:CR52)*(1-$Q$3:$CR$3))/COUNTIF($Q$3:$CR$3,0),0))</f>
        <v/>
      </c>
      <c r="Q52" s="107" t="str">
        <f aca="true">IF(ISBLANK(OFFSET('Raw Data'!$A$3,MATCH('Data above threshold'!$A52,'Raw Data'!$B$4:$B$185,0),MATCH('Data above threshold'!Q$4,'Raw Data'!$3:$3,0)-1)),"",OFFSET('Raw Data'!$A$3,MATCH('Data above threshold'!$A52,'Raw Data'!$B$4:$B$185,0),MATCH('Data above threshold'!Q$4,'Raw Data'!$3:$3,0)-1))</f>
        <v/>
      </c>
      <c r="R52" s="107" t="str">
        <f aca="true">IF(ISBLANK(OFFSET('Raw Data'!$A$3,MATCH('Data above threshold'!$A52,'Raw Data'!$B$4:$B$185,0),MATCH('Data above threshold'!R$4,'Raw Data'!$3:$3,0)-1)),"",OFFSET('Raw Data'!$A$3,MATCH('Data above threshold'!$A52,'Raw Data'!$B$4:$B$185,0),MATCH('Data above threshold'!R$4,'Raw Data'!$3:$3,0)-1))</f>
        <v/>
      </c>
      <c r="S52" s="107" t="str">
        <f aca="true">IF(ISBLANK(OFFSET('Raw Data'!$A$3,MATCH('Data above threshold'!$A52,'Raw Data'!$B$4:$B$185,0),MATCH('Data above threshold'!S$4,'Raw Data'!$3:$3,0)-1)),"",OFFSET('Raw Data'!$A$3,MATCH('Data above threshold'!$A52,'Raw Data'!$B$4:$B$185,0),MATCH('Data above threshold'!S$4,'Raw Data'!$3:$3,0)-1))</f>
        <v/>
      </c>
      <c r="T52" s="107" t="str">
        <f aca="true">IF(ISBLANK(OFFSET('Raw Data'!$A$3,MATCH('Data above threshold'!$A52,'Raw Data'!$B$4:$B$185,0),MATCH('Data above threshold'!T$4,'Raw Data'!$3:$3,0)-1)),"",OFFSET('Raw Data'!$A$3,MATCH('Data above threshold'!$A52,'Raw Data'!$B$4:$B$185,0),MATCH('Data above threshold'!T$4,'Raw Data'!$3:$3,0)-1))</f>
        <v/>
      </c>
      <c r="U52" s="107" t="str">
        <f aca="true">IF(ISBLANK(OFFSET('Raw Data'!$A$3,MATCH('Data above threshold'!$A52,'Raw Data'!$B$4:$B$185,0),MATCH('Data above threshold'!U$4,'Raw Data'!$3:$3,0)-1)),"",OFFSET('Raw Data'!$A$3,MATCH('Data above threshold'!$A52,'Raw Data'!$B$4:$B$185,0),MATCH('Data above threshold'!U$4,'Raw Data'!$3:$3,0)-1))</f>
        <v/>
      </c>
      <c r="V52" s="107" t="str">
        <f aca="true">IF(ISBLANK(OFFSET('Raw Data'!$A$3,MATCH('Data above threshold'!$A52,'Raw Data'!$B$4:$B$185,0),MATCH('Data above threshold'!V$4,'Raw Data'!$3:$3,0)-1)),"",OFFSET('Raw Data'!$A$3,MATCH('Data above threshold'!$A52,'Raw Data'!$B$4:$B$185,0),MATCH('Data above threshold'!V$4,'Raw Data'!$3:$3,0)-1))</f>
        <v/>
      </c>
      <c r="W52" s="107" t="str">
        <f aca="true">IF(ISBLANK(OFFSET('Raw Data'!$A$3,MATCH('Data above threshold'!$A52,'Raw Data'!$B$4:$B$185,0),MATCH('Data above threshold'!W$4,'Raw Data'!$3:$3,0)-1)),"",OFFSET('Raw Data'!$A$3,MATCH('Data above threshold'!$A52,'Raw Data'!$B$4:$B$185,0),MATCH('Data above threshold'!W$4,'Raw Data'!$3:$3,0)-1))</f>
        <v/>
      </c>
      <c r="X52" s="107" t="str">
        <f aca="true">IF(ISBLANK(OFFSET('Raw Data'!$A$3,MATCH('Data above threshold'!$A52,'Raw Data'!$B$4:$B$185,0),MATCH('Data above threshold'!X$4,'Raw Data'!$3:$3,0)-1)),"",OFFSET('Raw Data'!$A$3,MATCH('Data above threshold'!$A52,'Raw Data'!$B$4:$B$185,0),MATCH('Data above threshold'!X$4,'Raw Data'!$3:$3,0)-1))</f>
        <v/>
      </c>
      <c r="Y52" s="107" t="str">
        <f aca="true">IF(ISBLANK(OFFSET('Raw Data'!$A$3,MATCH('Data above threshold'!$A52,'Raw Data'!$B$4:$B$185,0),MATCH('Data above threshold'!Y$4,'Raw Data'!$3:$3,0)-1)),"",OFFSET('Raw Data'!$A$3,MATCH('Data above threshold'!$A52,'Raw Data'!$B$4:$B$185,0),MATCH('Data above threshold'!Y$4,'Raw Data'!$3:$3,0)-1))</f>
        <v/>
      </c>
      <c r="Z52" s="107" t="str">
        <f aca="true">IF(ISBLANK(OFFSET('Raw Data'!$A$3,MATCH('Data above threshold'!$A52,'Raw Data'!$B$4:$B$185,0),MATCH('Data above threshold'!Z$4,'Raw Data'!$3:$3,0)-1)),"",OFFSET('Raw Data'!$A$3,MATCH('Data above threshold'!$A52,'Raw Data'!$B$4:$B$185,0),MATCH('Data above threshold'!Z$4,'Raw Data'!$3:$3,0)-1))</f>
        <v/>
      </c>
      <c r="AA52" s="107" t="str">
        <f aca="true">IF(ISBLANK(OFFSET('Raw Data'!$A$3,MATCH('Data above threshold'!$A52,'Raw Data'!$B$4:$B$185,0),MATCH('Data above threshold'!AA$4,'Raw Data'!$3:$3,0)-1)),"",OFFSET('Raw Data'!$A$3,MATCH('Data above threshold'!$A52,'Raw Data'!$B$4:$B$185,0),MATCH('Data above threshold'!AA$4,'Raw Data'!$3:$3,0)-1))</f>
        <v/>
      </c>
      <c r="AB52" s="107" t="str">
        <f aca="true">IF(ISBLANK(OFFSET('Raw Data'!$A$3,MATCH('Data above threshold'!$A52,'Raw Data'!$B$4:$B$185,0),MATCH('Data above threshold'!AB$4,'Raw Data'!$3:$3,0)-1)),"",OFFSET('Raw Data'!$A$3,MATCH('Data above threshold'!$A52,'Raw Data'!$B$4:$B$185,0),MATCH('Data above threshold'!AB$4,'Raw Data'!$3:$3,0)-1))</f>
        <v/>
      </c>
      <c r="AC52" s="107" t="str">
        <f aca="true">IF(ISBLANK(OFFSET('Raw Data'!$A$3,MATCH('Data above threshold'!$A52,'Raw Data'!$B$4:$B$185,0),MATCH('Data above threshold'!AC$4,'Raw Data'!$3:$3,0)-1)),"",OFFSET('Raw Data'!$A$3,MATCH('Data above threshold'!$A52,'Raw Data'!$B$4:$B$185,0),MATCH('Data above threshold'!AC$4,'Raw Data'!$3:$3,0)-1))</f>
        <v/>
      </c>
      <c r="AD52" s="107" t="str">
        <f aca="true">IF(ISBLANK(OFFSET('Raw Data'!$A$3,MATCH('Data above threshold'!$A52,'Raw Data'!$B$4:$B$185,0),MATCH('Data above threshold'!AD$4,'Raw Data'!$3:$3,0)-1)),"",OFFSET('Raw Data'!$A$3,MATCH('Data above threshold'!$A52,'Raw Data'!$B$4:$B$185,0),MATCH('Data above threshold'!AD$4,'Raw Data'!$3:$3,0)-1))</f>
        <v/>
      </c>
      <c r="AE52" s="107" t="str">
        <f aca="true">IF(ISBLANK(OFFSET('Raw Data'!$A$3,MATCH('Data above threshold'!$A52,'Raw Data'!$B$4:$B$185,0),MATCH('Data above threshold'!AE$4,'Raw Data'!$3:$3,0)-1)),"",OFFSET('Raw Data'!$A$3,MATCH('Data above threshold'!$A52,'Raw Data'!$B$4:$B$185,0),MATCH('Data above threshold'!AE$4,'Raw Data'!$3:$3,0)-1))</f>
        <v/>
      </c>
      <c r="AF52" s="107" t="str">
        <f aca="true">IF(ISBLANK(OFFSET('Raw Data'!$A$3,MATCH('Data above threshold'!$A52,'Raw Data'!$B$4:$B$185,0),MATCH('Data above threshold'!AF$4,'Raw Data'!$3:$3,0)-1)),"",OFFSET('Raw Data'!$A$3,MATCH('Data above threshold'!$A52,'Raw Data'!$B$4:$B$185,0),MATCH('Data above threshold'!AF$4,'Raw Data'!$3:$3,0)-1))</f>
        <v/>
      </c>
      <c r="AG52" s="107" t="str">
        <f aca="true">IF(ISBLANK(OFFSET('Raw Data'!$A$3,MATCH('Data above threshold'!$A52,'Raw Data'!$B$4:$B$185,0),MATCH('Data above threshold'!AG$4,'Raw Data'!$3:$3,0)-1)),"",OFFSET('Raw Data'!$A$3,MATCH('Data above threshold'!$A52,'Raw Data'!$B$4:$B$185,0),MATCH('Data above threshold'!AG$4,'Raw Data'!$3:$3,0)-1))</f>
        <v/>
      </c>
      <c r="AH52" s="107" t="str">
        <f aca="true">IF(ISBLANK(OFFSET('Raw Data'!$A$3,MATCH('Data above threshold'!$A52,'Raw Data'!$B$4:$B$185,0),MATCH('Data above threshold'!AH$4,'Raw Data'!$3:$3,0)-1)),"",OFFSET('Raw Data'!$A$3,MATCH('Data above threshold'!$A52,'Raw Data'!$B$4:$B$185,0),MATCH('Data above threshold'!AH$4,'Raw Data'!$3:$3,0)-1))</f>
        <v/>
      </c>
      <c r="AI52" s="107" t="str">
        <f aca="true">IF(ISBLANK(OFFSET('Raw Data'!$A$3,MATCH('Data above threshold'!$A52,'Raw Data'!$B$4:$B$185,0),MATCH('Data above threshold'!AI$4,'Raw Data'!$3:$3,0)-1)),"",OFFSET('Raw Data'!$A$3,MATCH('Data above threshold'!$A52,'Raw Data'!$B$4:$B$185,0),MATCH('Data above threshold'!AI$4,'Raw Data'!$3:$3,0)-1))</f>
        <v/>
      </c>
      <c r="AJ52" s="107" t="str">
        <f aca="true">IF(ISBLANK(OFFSET('Raw Data'!$A$3,MATCH('Data above threshold'!$A52,'Raw Data'!$B$4:$B$185,0),MATCH('Data above threshold'!AJ$4,'Raw Data'!$3:$3,0)-1)),"",OFFSET('Raw Data'!$A$3,MATCH('Data above threshold'!$A52,'Raw Data'!$B$4:$B$185,0),MATCH('Data above threshold'!AJ$4,'Raw Data'!$3:$3,0)-1))</f>
        <v/>
      </c>
      <c r="AK52" s="107" t="str">
        <f aca="true">IF(ISBLANK(OFFSET('Raw Data'!$A$3,MATCH('Data above threshold'!$A52,'Raw Data'!$B$4:$B$185,0),MATCH('Data above threshold'!AK$4,'Raw Data'!$3:$3,0)-1)),"",OFFSET('Raw Data'!$A$3,MATCH('Data above threshold'!$A52,'Raw Data'!$B$4:$B$185,0),MATCH('Data above threshold'!AK$4,'Raw Data'!$3:$3,0)-1))</f>
        <v/>
      </c>
      <c r="AL52" s="107" t="str">
        <f aca="true">IF(ISBLANK(OFFSET('Raw Data'!$A$3,MATCH('Data above threshold'!$A52,'Raw Data'!$B$4:$B$185,0),MATCH('Data above threshold'!AL$4,'Raw Data'!$3:$3,0)-1)),"",OFFSET('Raw Data'!$A$3,MATCH('Data above threshold'!$A52,'Raw Data'!$B$4:$B$185,0),MATCH('Data above threshold'!AL$4,'Raw Data'!$3:$3,0)-1))</f>
        <v/>
      </c>
      <c r="AM52" s="107" t="str">
        <f aca="true">IF(ISBLANK(OFFSET('Raw Data'!$A$3,MATCH('Data above threshold'!$A52,'Raw Data'!$B$4:$B$185,0),MATCH('Data above threshold'!AM$4,'Raw Data'!$3:$3,0)-1)),"",OFFSET('Raw Data'!$A$3,MATCH('Data above threshold'!$A52,'Raw Data'!$B$4:$B$185,0),MATCH('Data above threshold'!AM$4,'Raw Data'!$3:$3,0)-1))</f>
        <v/>
      </c>
      <c r="AN52" s="107" t="str">
        <f aca="true">IF(ISBLANK(OFFSET('Raw Data'!$A$3,MATCH('Data above threshold'!$A52,'Raw Data'!$B$4:$B$185,0),MATCH('Data above threshold'!AN$4,'Raw Data'!$3:$3,0)-1)),"",OFFSET('Raw Data'!$A$3,MATCH('Data above threshold'!$A52,'Raw Data'!$B$4:$B$185,0),MATCH('Data above threshold'!AN$4,'Raw Data'!$3:$3,0)-1))</f>
        <v/>
      </c>
      <c r="AO52" s="107" t="str">
        <f aca="true">IF(ISBLANK(OFFSET('Raw Data'!$A$3,MATCH('Data above threshold'!$A52,'Raw Data'!$B$4:$B$185,0),MATCH('Data above threshold'!AO$4,'Raw Data'!$3:$3,0)-1)),"",OFFSET('Raw Data'!$A$3,MATCH('Data above threshold'!$A52,'Raw Data'!$B$4:$B$185,0),MATCH('Data above threshold'!AO$4,'Raw Data'!$3:$3,0)-1))</f>
        <v/>
      </c>
      <c r="AP52" s="107" t="str">
        <f aca="true">IF(ISBLANK(OFFSET('Raw Data'!$A$3,MATCH('Data above threshold'!$A52,'Raw Data'!$B$4:$B$185,0),MATCH('Data above threshold'!AP$4,'Raw Data'!$3:$3,0)-1)),"",OFFSET('Raw Data'!$A$3,MATCH('Data above threshold'!$A52,'Raw Data'!$B$4:$B$185,0),MATCH('Data above threshold'!AP$4,'Raw Data'!$3:$3,0)-1))</f>
        <v/>
      </c>
      <c r="AQ52" s="107" t="str">
        <f aca="true">IF(ISBLANK(OFFSET('Raw Data'!$A$3,MATCH('Data above threshold'!$A52,'Raw Data'!$B$4:$B$185,0),MATCH('Data above threshold'!AQ$4,'Raw Data'!$3:$3,0)-1)),"",OFFSET('Raw Data'!$A$3,MATCH('Data above threshold'!$A52,'Raw Data'!$B$4:$B$185,0),MATCH('Data above threshold'!AQ$4,'Raw Data'!$3:$3,0)-1))</f>
        <v/>
      </c>
      <c r="AR52" s="107" t="str">
        <f aca="true">IF(ISBLANK(OFFSET('Raw Data'!$A$3,MATCH('Data above threshold'!$A52,'Raw Data'!$B$4:$B$185,0),MATCH('Data above threshold'!AR$4,'Raw Data'!$3:$3,0)-1)),"",OFFSET('Raw Data'!$A$3,MATCH('Data above threshold'!$A52,'Raw Data'!$B$4:$B$185,0),MATCH('Data above threshold'!AR$4,'Raw Data'!$3:$3,0)-1))</f>
        <v/>
      </c>
      <c r="AS52" s="107" t="str">
        <f aca="true">IF(ISBLANK(OFFSET('Raw Data'!$A$3,MATCH('Data above threshold'!$A52,'Raw Data'!$B$4:$B$185,0),MATCH('Data above threshold'!AS$4,'Raw Data'!$3:$3,0)-1)),"",OFFSET('Raw Data'!$A$3,MATCH('Data above threshold'!$A52,'Raw Data'!$B$4:$B$185,0),MATCH('Data above threshold'!AS$4,'Raw Data'!$3:$3,0)-1))</f>
        <v/>
      </c>
      <c r="AT52" s="107" t="str">
        <f aca="true">IF(ISBLANK(OFFSET('Raw Data'!$A$3,MATCH('Data above threshold'!$A52,'Raw Data'!$B$4:$B$185,0),MATCH('Data above threshold'!AT$4,'Raw Data'!$3:$3,0)-1)),"",OFFSET('Raw Data'!$A$3,MATCH('Data above threshold'!$A52,'Raw Data'!$B$4:$B$185,0),MATCH('Data above threshold'!AT$4,'Raw Data'!$3:$3,0)-1))</f>
        <v/>
      </c>
      <c r="AU52" s="107" t="str">
        <f aca="true">IF(ISBLANK(OFFSET('Raw Data'!$A$3,MATCH('Data above threshold'!$A52,'Raw Data'!$B$4:$B$185,0),MATCH('Data above threshold'!AU$4,'Raw Data'!$3:$3,0)-1)),"",OFFSET('Raw Data'!$A$3,MATCH('Data above threshold'!$A52,'Raw Data'!$B$4:$B$185,0),MATCH('Data above threshold'!AU$4,'Raw Data'!$3:$3,0)-1))</f>
        <v/>
      </c>
      <c r="AV52" s="107" t="str">
        <f aca="true">IF(ISBLANK(OFFSET('Raw Data'!$A$3,MATCH('Data above threshold'!$A52,'Raw Data'!$B$4:$B$185,0),MATCH('Data above threshold'!AV$4,'Raw Data'!$3:$3,0)-1)),"",OFFSET('Raw Data'!$A$3,MATCH('Data above threshold'!$A52,'Raw Data'!$B$4:$B$185,0),MATCH('Data above threshold'!AV$4,'Raw Data'!$3:$3,0)-1))</f>
        <v/>
      </c>
      <c r="AW52" s="107" t="str">
        <f aca="true">IF(ISBLANK(OFFSET('Raw Data'!$A$3,MATCH('Data above threshold'!$A52,'Raw Data'!$B$4:$B$185,0),MATCH('Data above threshold'!AW$4,'Raw Data'!$3:$3,0)-1)),"",OFFSET('Raw Data'!$A$3,MATCH('Data above threshold'!$A52,'Raw Data'!$B$4:$B$185,0),MATCH('Data above threshold'!AW$4,'Raw Data'!$3:$3,0)-1))</f>
        <v/>
      </c>
      <c r="AX52" s="107" t="str">
        <f aca="true">IF(ISBLANK(OFFSET('Raw Data'!$A$3,MATCH('Data above threshold'!$A52,'Raw Data'!$B$4:$B$185,0),MATCH('Data above threshold'!AX$4,'Raw Data'!$3:$3,0)-1)),"",OFFSET('Raw Data'!$A$3,MATCH('Data above threshold'!$A52,'Raw Data'!$B$4:$B$185,0),MATCH('Data above threshold'!AX$4,'Raw Data'!$3:$3,0)-1))</f>
        <v/>
      </c>
      <c r="AY52" s="107" t="str">
        <f aca="true">IF(ISBLANK(OFFSET('Raw Data'!$A$3,MATCH('Data above threshold'!$A52,'Raw Data'!$B$4:$B$185,0),MATCH('Data above threshold'!AY$4,'Raw Data'!$3:$3,0)-1)),"",OFFSET('Raw Data'!$A$3,MATCH('Data above threshold'!$A52,'Raw Data'!$B$4:$B$185,0),MATCH('Data above threshold'!AY$4,'Raw Data'!$3:$3,0)-1))</f>
        <v/>
      </c>
      <c r="AZ52" s="107" t="str">
        <f aca="true">IF(ISBLANK(OFFSET('Raw Data'!$A$3,MATCH('Data above threshold'!$A52,'Raw Data'!$B$4:$B$185,0),MATCH('Data above threshold'!AZ$4,'Raw Data'!$3:$3,0)-1)),"",OFFSET('Raw Data'!$A$3,MATCH('Data above threshold'!$A52,'Raw Data'!$B$4:$B$185,0),MATCH('Data above threshold'!AZ$4,'Raw Data'!$3:$3,0)-1))</f>
        <v/>
      </c>
      <c r="BA52" s="107" t="str">
        <f aca="true">IF(ISBLANK(OFFSET('Raw Data'!$A$3,MATCH('Data above threshold'!$A52,'Raw Data'!$B$4:$B$185,0),MATCH('Data above threshold'!BA$4,'Raw Data'!$3:$3,0)-1)),"",OFFSET('Raw Data'!$A$3,MATCH('Data above threshold'!$A52,'Raw Data'!$B$4:$B$185,0),MATCH('Data above threshold'!BA$4,'Raw Data'!$3:$3,0)-1))</f>
        <v/>
      </c>
      <c r="BB52" s="107" t="str">
        <f aca="true">IF(ISBLANK(OFFSET('Raw Data'!$A$3,MATCH('Data above threshold'!$A52,'Raw Data'!$B$4:$B$185,0),MATCH('Data above threshold'!BB$4,'Raw Data'!$3:$3,0)-1)),"",OFFSET('Raw Data'!$A$3,MATCH('Data above threshold'!$A52,'Raw Data'!$B$4:$B$185,0),MATCH('Data above threshold'!BB$4,'Raw Data'!$3:$3,0)-1))</f>
        <v/>
      </c>
      <c r="BC52" s="107" t="str">
        <f aca="true">IF(ISBLANK(OFFSET('Raw Data'!$A$3,MATCH('Data above threshold'!$A52,'Raw Data'!$B$4:$B$185,0),MATCH('Data above threshold'!BC$4,'Raw Data'!$3:$3,0)-1)),"",OFFSET('Raw Data'!$A$3,MATCH('Data above threshold'!$A52,'Raw Data'!$B$4:$B$185,0),MATCH('Data above threshold'!BC$4,'Raw Data'!$3:$3,0)-1))</f>
        <v/>
      </c>
      <c r="BD52" s="107" t="str">
        <f aca="true">IF(ISBLANK(OFFSET('Raw Data'!$A$3,MATCH('Data above threshold'!$A52,'Raw Data'!$B$4:$B$185,0),MATCH('Data above threshold'!BD$4,'Raw Data'!$3:$3,0)-1)),"",OFFSET('Raw Data'!$A$3,MATCH('Data above threshold'!$A52,'Raw Data'!$B$4:$B$185,0),MATCH('Data above threshold'!BD$4,'Raw Data'!$3:$3,0)-1))</f>
        <v/>
      </c>
      <c r="BE52" s="107" t="str">
        <f aca="true">IF(ISBLANK(OFFSET('Raw Data'!$A$3,MATCH('Data above threshold'!$A52,'Raw Data'!$B$4:$B$185,0),MATCH('Data above threshold'!BE$4,'Raw Data'!$3:$3,0)-1)),"",OFFSET('Raw Data'!$A$3,MATCH('Data above threshold'!$A52,'Raw Data'!$B$4:$B$185,0),MATCH('Data above threshold'!BE$4,'Raw Data'!$3:$3,0)-1))</f>
        <v/>
      </c>
      <c r="BF52" s="107" t="str">
        <f aca="true">IF(ISBLANK(OFFSET('Raw Data'!$A$3,MATCH('Data above threshold'!$A52,'Raw Data'!$B$4:$B$185,0),MATCH('Data above threshold'!BF$4,'Raw Data'!$3:$3,0)-1)),"",OFFSET('Raw Data'!$A$3,MATCH('Data above threshold'!$A52,'Raw Data'!$B$4:$B$185,0),MATCH('Data above threshold'!BF$4,'Raw Data'!$3:$3,0)-1))</f>
        <v/>
      </c>
      <c r="BG52" s="107" t="str">
        <f aca="true">IF(ISBLANK(OFFSET('Raw Data'!$A$3,MATCH('Data above threshold'!$A52,'Raw Data'!$B$4:$B$185,0),MATCH('Data above threshold'!BG$4,'Raw Data'!$3:$3,0)-1)),"",OFFSET('Raw Data'!$A$3,MATCH('Data above threshold'!$A52,'Raw Data'!$B$4:$B$185,0),MATCH('Data above threshold'!BG$4,'Raw Data'!$3:$3,0)-1))</f>
        <v/>
      </c>
      <c r="BH52" s="107" t="str">
        <f aca="true">IF(ISBLANK(OFFSET('Raw Data'!$A$3,MATCH('Data above threshold'!$A52,'Raw Data'!$B$4:$B$185,0),MATCH('Data above threshold'!BH$4,'Raw Data'!$3:$3,0)-1)),"",OFFSET('Raw Data'!$A$3,MATCH('Data above threshold'!$A52,'Raw Data'!$B$4:$B$185,0),MATCH('Data above threshold'!BH$4,'Raw Data'!$3:$3,0)-1))</f>
        <v/>
      </c>
      <c r="BI52" s="107" t="str">
        <f aca="true">IF(ISBLANK(OFFSET('Raw Data'!$A$3,MATCH('Data above threshold'!$A52,'Raw Data'!$B$4:$B$185,0),MATCH('Data above threshold'!BI$4,'Raw Data'!$3:$3,0)-1)),"",OFFSET('Raw Data'!$A$3,MATCH('Data above threshold'!$A52,'Raw Data'!$B$4:$B$185,0),MATCH('Data above threshold'!BI$4,'Raw Data'!$3:$3,0)-1))</f>
        <v/>
      </c>
      <c r="BJ52" s="107" t="str">
        <f aca="true">IF(ISBLANK(OFFSET('Raw Data'!$A$3,MATCH('Data above threshold'!$A52,'Raw Data'!$B$4:$B$185,0),MATCH('Data above threshold'!BJ$4,'Raw Data'!$3:$3,0)-1)),"",OFFSET('Raw Data'!$A$3,MATCH('Data above threshold'!$A52,'Raw Data'!$B$4:$B$185,0),MATCH('Data above threshold'!BJ$4,'Raw Data'!$3:$3,0)-1))</f>
        <v/>
      </c>
      <c r="BK52" s="107" t="str">
        <f aca="true">IF(ISBLANK(OFFSET('Raw Data'!$A$3,MATCH('Data above threshold'!$A52,'Raw Data'!$B$4:$B$185,0),MATCH('Data above threshold'!BK$4,'Raw Data'!$3:$3,0)-1)),"",OFFSET('Raw Data'!$A$3,MATCH('Data above threshold'!$A52,'Raw Data'!$B$4:$B$185,0),MATCH('Data above threshold'!BK$4,'Raw Data'!$3:$3,0)-1))</f>
        <v/>
      </c>
      <c r="BL52" s="107" t="str">
        <f aca="true">IF(ISBLANK(OFFSET('Raw Data'!$A$3,MATCH('Data above threshold'!$A52,'Raw Data'!$B$4:$B$185,0),MATCH('Data above threshold'!BL$4,'Raw Data'!$3:$3,0)-1)),"",OFFSET('Raw Data'!$A$3,MATCH('Data above threshold'!$A52,'Raw Data'!$B$4:$B$185,0),MATCH('Data above threshold'!BL$4,'Raw Data'!$3:$3,0)-1))</f>
        <v/>
      </c>
      <c r="BM52" s="107" t="str">
        <f aca="true">IF(ISBLANK(OFFSET('Raw Data'!$A$3,MATCH('Data above threshold'!$A52,'Raw Data'!$B$4:$B$185,0),MATCH('Data above threshold'!BM$4,'Raw Data'!$3:$3,0)-1)),"",OFFSET('Raw Data'!$A$3,MATCH('Data above threshold'!$A52,'Raw Data'!$B$4:$B$185,0),MATCH('Data above threshold'!BM$4,'Raw Data'!$3:$3,0)-1))</f>
        <v/>
      </c>
      <c r="BN52" s="107" t="str">
        <f aca="true">IF(ISBLANK(OFFSET('Raw Data'!$A$3,MATCH('Data above threshold'!$A52,'Raw Data'!$B$4:$B$185,0),MATCH('Data above threshold'!BN$4,'Raw Data'!$3:$3,0)-1)),"",OFFSET('Raw Data'!$A$3,MATCH('Data above threshold'!$A52,'Raw Data'!$B$4:$B$185,0),MATCH('Data above threshold'!BN$4,'Raw Data'!$3:$3,0)-1))</f>
        <v/>
      </c>
      <c r="BO52" s="107" t="str">
        <f aca="true">IF(ISBLANK(OFFSET('Raw Data'!$A$3,MATCH('Data above threshold'!$A52,'Raw Data'!$B$4:$B$185,0),MATCH('Data above threshold'!BO$4,'Raw Data'!$3:$3,0)-1)),"",OFFSET('Raw Data'!$A$3,MATCH('Data above threshold'!$A52,'Raw Data'!$B$4:$B$185,0),MATCH('Data above threshold'!BO$4,'Raw Data'!$3:$3,0)-1))</f>
        <v/>
      </c>
      <c r="BP52" s="107" t="str">
        <f aca="true">IF(ISBLANK(OFFSET('Raw Data'!$A$3,MATCH('Data above threshold'!$A52,'Raw Data'!$B$4:$B$185,0),MATCH('Data above threshold'!BP$4,'Raw Data'!$3:$3,0)-1)),"",OFFSET('Raw Data'!$A$3,MATCH('Data above threshold'!$A52,'Raw Data'!$B$4:$B$185,0),MATCH('Data above threshold'!BP$4,'Raw Data'!$3:$3,0)-1))</f>
        <v/>
      </c>
      <c r="BQ52" s="107" t="str">
        <f aca="true">IF(ISBLANK(OFFSET('Raw Data'!$A$3,MATCH('Data above threshold'!$A52,'Raw Data'!$B$4:$B$185,0),MATCH('Data above threshold'!BQ$4,'Raw Data'!$3:$3,0)-1)),"",OFFSET('Raw Data'!$A$3,MATCH('Data above threshold'!$A52,'Raw Data'!$B$4:$B$185,0),MATCH('Data above threshold'!BQ$4,'Raw Data'!$3:$3,0)-1))</f>
        <v/>
      </c>
      <c r="BR52" s="107" t="str">
        <f aca="true">IF(ISBLANK(OFFSET('Raw Data'!$A$3,MATCH('Data above threshold'!$A52,'Raw Data'!$B$4:$B$185,0),MATCH('Data above threshold'!BR$4,'Raw Data'!$3:$3,0)-1)),"",OFFSET('Raw Data'!$A$3,MATCH('Data above threshold'!$A52,'Raw Data'!$B$4:$B$185,0),MATCH('Data above threshold'!BR$4,'Raw Data'!$3:$3,0)-1))</f>
        <v/>
      </c>
      <c r="BS52" s="107" t="str">
        <f aca="true">IF(ISBLANK(OFFSET('Raw Data'!$A$3,MATCH('Data above threshold'!$A52,'Raw Data'!$B$4:$B$185,0),MATCH('Data above threshold'!BS$4,'Raw Data'!$3:$3,0)-1)),"",OFFSET('Raw Data'!$A$3,MATCH('Data above threshold'!$A52,'Raw Data'!$B$4:$B$185,0),MATCH('Data above threshold'!BS$4,'Raw Data'!$3:$3,0)-1))</f>
        <v/>
      </c>
      <c r="BT52" s="107" t="str">
        <f aca="true">IF(ISBLANK(OFFSET('Raw Data'!$A$3,MATCH('Data above threshold'!$A52,'Raw Data'!$B$4:$B$185,0),MATCH('Data above threshold'!BT$4,'Raw Data'!$3:$3,0)-1)),"",OFFSET('Raw Data'!$A$3,MATCH('Data above threshold'!$A52,'Raw Data'!$B$4:$B$185,0),MATCH('Data above threshold'!BT$4,'Raw Data'!$3:$3,0)-1))</f>
        <v/>
      </c>
      <c r="BU52" s="107" t="str">
        <f aca="true">IF(ISBLANK(OFFSET('Raw Data'!$A$3,MATCH('Data above threshold'!$A52,'Raw Data'!$B$4:$B$185,0),MATCH('Data above threshold'!BU$4,'Raw Data'!$3:$3,0)-1)),"",OFFSET('Raw Data'!$A$3,MATCH('Data above threshold'!$A52,'Raw Data'!$B$4:$B$185,0),MATCH('Data above threshold'!BU$4,'Raw Data'!$3:$3,0)-1))</f>
        <v/>
      </c>
      <c r="BV52" s="107" t="str">
        <f aca="true">IF(ISBLANK(OFFSET('Raw Data'!$A$3,MATCH('Data above threshold'!$A52,'Raw Data'!$B$4:$B$185,0),MATCH('Data above threshold'!BV$4,'Raw Data'!$3:$3,0)-1)),"",OFFSET('Raw Data'!$A$3,MATCH('Data above threshold'!$A52,'Raw Data'!$B$4:$B$185,0),MATCH('Data above threshold'!BV$4,'Raw Data'!$3:$3,0)-1))</f>
        <v/>
      </c>
      <c r="BW52" s="107" t="str">
        <f aca="true">IF(ISBLANK(OFFSET('Raw Data'!$A$3,MATCH('Data above threshold'!$A52,'Raw Data'!$B$4:$B$185,0),MATCH('Data above threshold'!BW$4,'Raw Data'!$3:$3,0)-1)),"",OFFSET('Raw Data'!$A$3,MATCH('Data above threshold'!$A52,'Raw Data'!$B$4:$B$185,0),MATCH('Data above threshold'!BW$4,'Raw Data'!$3:$3,0)-1))</f>
        <v/>
      </c>
      <c r="BX52" s="107" t="str">
        <f aca="true">IF(ISBLANK(OFFSET('Raw Data'!$A$3,MATCH('Data above threshold'!$A52,'Raw Data'!$B$4:$B$185,0),MATCH('Data above threshold'!BX$4,'Raw Data'!$3:$3,0)-1)),"",OFFSET('Raw Data'!$A$3,MATCH('Data above threshold'!$A52,'Raw Data'!$B$4:$B$185,0),MATCH('Data above threshold'!BX$4,'Raw Data'!$3:$3,0)-1))</f>
        <v/>
      </c>
      <c r="BY52" s="107" t="str">
        <f aca="true">IF(ISBLANK(OFFSET('Raw Data'!$A$3,MATCH('Data above threshold'!$A52,'Raw Data'!$B$4:$B$185,0),MATCH('Data above threshold'!BY$4,'Raw Data'!$3:$3,0)-1)),"",OFFSET('Raw Data'!$A$3,MATCH('Data above threshold'!$A52,'Raw Data'!$B$4:$B$185,0),MATCH('Data above threshold'!BY$4,'Raw Data'!$3:$3,0)-1))</f>
        <v/>
      </c>
      <c r="BZ52" s="107" t="str">
        <f aca="true">IF(ISBLANK(OFFSET('Raw Data'!$A$3,MATCH('Data above threshold'!$A52,'Raw Data'!$B$4:$B$185,0),MATCH('Data above threshold'!BZ$4,'Raw Data'!$3:$3,0)-1)),"",OFFSET('Raw Data'!$A$3,MATCH('Data above threshold'!$A52,'Raw Data'!$B$4:$B$185,0),MATCH('Data above threshold'!BZ$4,'Raw Data'!$3:$3,0)-1))</f>
        <v/>
      </c>
      <c r="CA52" s="107" t="str">
        <f aca="true">IF(ISBLANK(OFFSET('Raw Data'!$A$3,MATCH('Data above threshold'!$A52,'Raw Data'!$B$4:$B$185,0),MATCH('Data above threshold'!CA$4,'Raw Data'!$3:$3,0)-1)),"",OFFSET('Raw Data'!$A$3,MATCH('Data above threshold'!$A52,'Raw Data'!$B$4:$B$185,0),MATCH('Data above threshold'!CA$4,'Raw Data'!$3:$3,0)-1))</f>
        <v/>
      </c>
      <c r="CB52" s="107" t="str">
        <f aca="true">IF(ISBLANK(OFFSET('Raw Data'!$A$3,MATCH('Data above threshold'!$A52,'Raw Data'!$B$4:$B$185,0),MATCH('Data above threshold'!CB$4,'Raw Data'!$3:$3,0)-1)),"",OFFSET('Raw Data'!$A$3,MATCH('Data above threshold'!$A52,'Raw Data'!$B$4:$B$185,0),MATCH('Data above threshold'!CB$4,'Raw Data'!$3:$3,0)-1))</f>
        <v/>
      </c>
      <c r="CC52" s="107" t="str">
        <f aca="true">IF(ISBLANK(OFFSET('Raw Data'!$A$3,MATCH('Data above threshold'!$A52,'Raw Data'!$B$4:$B$185,0),MATCH('Data above threshold'!CC$4,'Raw Data'!$3:$3,0)-1)),"",OFFSET('Raw Data'!$A$3,MATCH('Data above threshold'!$A52,'Raw Data'!$B$4:$B$185,0),MATCH('Data above threshold'!CC$4,'Raw Data'!$3:$3,0)-1))</f>
        <v/>
      </c>
      <c r="CD52" s="107" t="str">
        <f aca="true">IF(ISBLANK(OFFSET('Raw Data'!$A$3,MATCH('Data above threshold'!$A52,'Raw Data'!$B$4:$B$185,0),MATCH('Data above threshold'!CD$4,'Raw Data'!$3:$3,0)-1)),"",OFFSET('Raw Data'!$A$3,MATCH('Data above threshold'!$A52,'Raw Data'!$B$4:$B$185,0),MATCH('Data above threshold'!CD$4,'Raw Data'!$3:$3,0)-1))</f>
        <v/>
      </c>
      <c r="CE52" s="107" t="str">
        <f aca="true">IF(ISBLANK(OFFSET('Raw Data'!$A$3,MATCH('Data above threshold'!$A52,'Raw Data'!$B$4:$B$185,0),MATCH('Data above threshold'!CE$4,'Raw Data'!$3:$3,0)-1)),"",OFFSET('Raw Data'!$A$3,MATCH('Data above threshold'!$A52,'Raw Data'!$B$4:$B$185,0),MATCH('Data above threshold'!CE$4,'Raw Data'!$3:$3,0)-1))</f>
        <v/>
      </c>
      <c r="CF52" s="107" t="str">
        <f aca="true">IF(ISBLANK(OFFSET('Raw Data'!$A$3,MATCH('Data above threshold'!$A52,'Raw Data'!$B$4:$B$185,0),MATCH('Data above threshold'!CF$4,'Raw Data'!$3:$3,0)-1)),"",OFFSET('Raw Data'!$A$3,MATCH('Data above threshold'!$A52,'Raw Data'!$B$4:$B$185,0),MATCH('Data above threshold'!CF$4,'Raw Data'!$3:$3,0)-1))</f>
        <v/>
      </c>
      <c r="CG52" s="107" t="str">
        <f aca="true">IF(ISBLANK(OFFSET('Raw Data'!$A$3,MATCH('Data above threshold'!$A52,'Raw Data'!$B$4:$B$185,0),MATCH('Data above threshold'!CG$4,'Raw Data'!$3:$3,0)-1)),"",OFFSET('Raw Data'!$A$3,MATCH('Data above threshold'!$A52,'Raw Data'!$B$4:$B$185,0),MATCH('Data above threshold'!CG$4,'Raw Data'!$3:$3,0)-1))</f>
        <v/>
      </c>
      <c r="CH52" s="107" t="str">
        <f aca="true">IF(ISBLANK(OFFSET('Raw Data'!$A$3,MATCH('Data above threshold'!$A52,'Raw Data'!$B$4:$B$185,0),MATCH('Data above threshold'!CH$4,'Raw Data'!$3:$3,0)-1)),"",OFFSET('Raw Data'!$A$3,MATCH('Data above threshold'!$A52,'Raw Data'!$B$4:$B$185,0),MATCH('Data above threshold'!CH$4,'Raw Data'!$3:$3,0)-1))</f>
        <v/>
      </c>
      <c r="CI52" s="107" t="str">
        <f aca="true">IF(ISBLANK(OFFSET('Raw Data'!$A$3,MATCH('Data above threshold'!$A52,'Raw Data'!$B$4:$B$185,0),MATCH('Data above threshold'!CI$4,'Raw Data'!$3:$3,0)-1)),"",OFFSET('Raw Data'!$A$3,MATCH('Data above threshold'!$A52,'Raw Data'!$B$4:$B$185,0),MATCH('Data above threshold'!CI$4,'Raw Data'!$3:$3,0)-1))</f>
        <v/>
      </c>
      <c r="CJ52" s="107" t="str">
        <f aca="true">IF(ISBLANK(OFFSET('Raw Data'!$A$3,MATCH('Data above threshold'!$A52,'Raw Data'!$B$4:$B$185,0),MATCH('Data above threshold'!CJ$4,'Raw Data'!$3:$3,0)-1)),"",OFFSET('Raw Data'!$A$3,MATCH('Data above threshold'!$A52,'Raw Data'!$B$4:$B$185,0),MATCH('Data above threshold'!CJ$4,'Raw Data'!$3:$3,0)-1))</f>
        <v/>
      </c>
      <c r="CK52" s="107" t="str">
        <f aca="true">IF(ISBLANK(OFFSET('Raw Data'!$A$3,MATCH('Data above threshold'!$A52,'Raw Data'!$B$4:$B$185,0),MATCH('Data above threshold'!CK$4,'Raw Data'!$3:$3,0)-1)),"",OFFSET('Raw Data'!$A$3,MATCH('Data above threshold'!$A52,'Raw Data'!$B$4:$B$185,0),MATCH('Data above threshold'!CK$4,'Raw Data'!$3:$3,0)-1))</f>
        <v/>
      </c>
      <c r="CL52" s="107" t="str">
        <f aca="true">IF(ISBLANK(OFFSET('Raw Data'!$A$3,MATCH('Data above threshold'!$A52,'Raw Data'!$B$4:$B$185,0),MATCH('Data above threshold'!CL$4,'Raw Data'!$3:$3,0)-1)),"",OFFSET('Raw Data'!$A$3,MATCH('Data above threshold'!$A52,'Raw Data'!$B$4:$B$185,0),MATCH('Data above threshold'!CL$4,'Raw Data'!$3:$3,0)-1))</f>
        <v/>
      </c>
      <c r="CM52" s="107" t="str">
        <f aca="true">IF(ISBLANK(OFFSET('Raw Data'!$A$3,MATCH('Data above threshold'!$A52,'Raw Data'!$B$4:$B$185,0),MATCH('Data above threshold'!CM$4,'Raw Data'!$3:$3,0)-1)),"",OFFSET('Raw Data'!$A$3,MATCH('Data above threshold'!$A52,'Raw Data'!$B$4:$B$185,0),MATCH('Data above threshold'!CM$4,'Raw Data'!$3:$3,0)-1))</f>
        <v/>
      </c>
      <c r="CN52" s="107" t="str">
        <f aca="true">IF(ISBLANK(OFFSET('Raw Data'!$A$3,MATCH('Data above threshold'!$A52,'Raw Data'!$B$4:$B$185,0),MATCH('Data above threshold'!CN$4,'Raw Data'!$3:$3,0)-1)),"",OFFSET('Raw Data'!$A$3,MATCH('Data above threshold'!$A52,'Raw Data'!$B$4:$B$185,0),MATCH('Data above threshold'!CN$4,'Raw Data'!$3:$3,0)-1))</f>
        <v/>
      </c>
      <c r="CO52" s="107" t="str">
        <f aca="true">IF(ISBLANK(OFFSET('Raw Data'!$A$3,MATCH('Data above threshold'!$A52,'Raw Data'!$B$4:$B$185,0),MATCH('Data above threshold'!CO$4,'Raw Data'!$3:$3,0)-1)),"",OFFSET('Raw Data'!$A$3,MATCH('Data above threshold'!$A52,'Raw Data'!$B$4:$B$185,0),MATCH('Data above threshold'!CO$4,'Raw Data'!$3:$3,0)-1))</f>
        <v/>
      </c>
      <c r="CP52" s="107" t="str">
        <f aca="true">IF(ISBLANK(OFFSET('Raw Data'!$A$3,MATCH('Data above threshold'!$A52,'Raw Data'!$B$4:$B$185,0),MATCH('Data above threshold'!CP$4,'Raw Data'!$3:$3,0)-1)),"",OFFSET('Raw Data'!$A$3,MATCH('Data above threshold'!$A52,'Raw Data'!$B$4:$B$185,0),MATCH('Data above threshold'!CP$4,'Raw Data'!$3:$3,0)-1))</f>
        <v/>
      </c>
      <c r="CQ52" s="107" t="str">
        <f aca="true">IF(ISBLANK(OFFSET('Raw Data'!$A$3,MATCH('Data above threshold'!$A52,'Raw Data'!$B$4:$B$185,0),MATCH('Data above threshold'!CQ$4,'Raw Data'!$3:$3,0)-1)),"",OFFSET('Raw Data'!$A$3,MATCH('Data above threshold'!$A52,'Raw Data'!$B$4:$B$185,0),MATCH('Data above threshold'!CQ$4,'Raw Data'!$3:$3,0)-1))</f>
        <v/>
      </c>
      <c r="CR52" s="107" t="str">
        <f aca="true">IF(ISBLANK(OFFSET('Raw Data'!$A$3,MATCH('Data above threshold'!$A52,'Raw Data'!$B$4:$B$185,0),MATCH('Data above threshold'!CR$4,'Raw Data'!$3:$3,0)-1)),"",OFFSET('Raw Data'!$A$3,MATCH('Data above threshold'!$A52,'Raw Data'!$B$4:$B$185,0),MATCH('Data above threshold'!CR$4,'Raw Data'!$3:$3,0)-1))</f>
        <v/>
      </c>
    </row>
    <row r="53" s="103" customFormat="true" ht="15.5" hidden="false" customHeight="false" outlineLevel="0" collapsed="false">
      <c r="A53" s="107" t="n">
        <v>2211</v>
      </c>
      <c r="B53" s="107" t="n">
        <v>4</v>
      </c>
      <c r="C53" s="107" t="str">
        <f aca="true">IF(ISBLANK(OFFSET('Raw Data'!$A$3,MATCH('Data above threshold'!$A53,'Raw Data'!$B$4:$B$185,0),MATCH('Data above threshold'!C$4,'Raw Data'!$3:$3,0)-1)),"",OFFSET('Raw Data'!$A$3,MATCH('Data above threshold'!$A53,'Raw Data'!$B$4:$B$185,0),MATCH('Data above threshold'!C$4,'Raw Data'!$3:$3,0)-1))</f>
        <v/>
      </c>
      <c r="D53" s="107" t="str">
        <f aca="true">IF(ISBLANK(OFFSET('Raw Data'!$A$3,MATCH('Data above threshold'!$A53,'Raw Data'!$B$4:$B$185,0),MATCH('Data above threshold'!D$4,'Raw Data'!$3:$3,0)-1)),"",OFFSET('Raw Data'!$A$3,MATCH('Data above threshold'!$A53,'Raw Data'!$B$4:$B$185,0),MATCH('Data above threshold'!D$4,'Raw Data'!$3:$3,0)-1))</f>
        <v>Type of ISO membership</v>
      </c>
      <c r="E53" s="107" t="str">
        <f aca="true">IF(ISBLANK(OFFSET('Raw Data'!$A$3,MATCH('Data above threshold'!$A53,'Raw Data'!$B$4:$B$185,0),MATCH('Data above threshold'!E$4,'Raw Data'!$3:$3,0)-1)),"",OFFSET('Raw Data'!$A$3,MATCH('Data above threshold'!$A53,'Raw Data'!$B$4:$B$185,0),MATCH('Data above threshold'!E$4,'Raw Data'!$3:$3,0)-1))</f>
        <v/>
      </c>
      <c r="F53" s="107" t="str">
        <f aca="true">IF(ISBLANK(OFFSET('Raw Data'!$A$3,MATCH('Data above threshold'!$A53,'Raw Data'!$B$4:$B$185,0),MATCH('Data above threshold'!F$4,'Raw Data'!$3:$3,0)-1)),"",OFFSET('Raw Data'!$A$3,MATCH('Data above threshold'!$A53,'Raw Data'!$B$4:$B$185,0),MATCH('Data above threshold'!F$4,'Raw Data'!$3:$3,0)-1))</f>
        <v/>
      </c>
      <c r="G53" s="107" t="str">
        <f aca="true">IF(ISBLANK(OFFSET('Raw Data'!$A$3,MATCH('Data above threshold'!$A53,'Raw Data'!$B$4:$B$185,0),MATCH('Data above threshold'!G$4,'Raw Data'!$3:$3,0)-1)),"",OFFSET('Raw Data'!$A$3,MATCH('Data above threshold'!$A53,'Raw Data'!$B$4:$B$185,0),MATCH('Data above threshold'!G$4,'Raw Data'!$3:$3,0)-1))</f>
        <v/>
      </c>
      <c r="H53" s="107" t="str">
        <f aca="true">IF(ISBLANK(OFFSET('Raw Data'!$A$3,MATCH('Data above threshold'!$A53,'Raw Data'!$B$4:$B$185,0),MATCH('Data above threshold'!H$4,'Raw Data'!$3:$3,0)-1)),"",OFFSET('Raw Data'!$A$3,MATCH('Data above threshold'!$A53,'Raw Data'!$B$4:$B$185,0),MATCH('Data above threshold'!H$4,'Raw Data'!$3:$3,0)-1))</f>
        <v>ISO</v>
      </c>
      <c r="I53" s="107" t="str">
        <f aca="true">IF(ISBLANK(OFFSET('Raw Data'!$A$3,MATCH('Data above threshold'!$A53,'Raw Data'!$B$4:$B$185,0),MATCH('Data above threshold'!I$4,'Raw Data'!$3:$3,0)-1)),"",OFFSET('Raw Data'!$A$3,MATCH('Data above threshold'!$A53,'Raw Data'!$B$4:$B$185,0),MATCH('Data above threshold'!I$4,'Raw Data'!$3:$3,0)-1))</f>
        <v/>
      </c>
      <c r="J53" s="107" t="str">
        <f aca="true">IF(ISBLANK(OFFSET('Raw Data'!$A$3,MATCH('Data above threshold'!$A53,'Raw Data'!$B$4:$B$185,0),MATCH('Data above threshold'!J$4,'Raw Data'!$3:$3,0)-1)),"",OFFSET('Raw Data'!$A$3,MATCH('Data above threshold'!$A53,'Raw Data'!$B$4:$B$185,0),MATCH('Data above threshold'!J$4,'Raw Data'!$3:$3,0)-1))</f>
        <v>3 = Full membership; 2 = Correspondent; 1 = Subscriber; 0 = Non-Member</v>
      </c>
      <c r="K53" s="107" t="str">
        <f aca="true">IF(ISBLANK(OFFSET('Raw Data'!$A$3,MATCH('Data above threshold'!$A53,'Raw Data'!$B$4:$B$185,0),MATCH('Data above threshold'!K$4,'Raw Data'!$3:$3,0)-1)),"",OFFSET('Raw Data'!$A$3,MATCH('Data above threshold'!$A53,'Raw Data'!$B$4:$B$185,0),MATCH('Data above threshold'!K$4,'Raw Data'!$3:$3,0)-1))</f>
        <v>Plus</v>
      </c>
      <c r="L53" s="107" t="str">
        <f aca="true">IF(ISBLANK(OFFSET('Raw Data'!$A$3,MATCH('Data above threshold'!$A53,'Raw Data'!$B$4:$B$185,0),MATCH('Data above threshold'!L$4,'Raw Data'!$3:$3,0)-1)),"",OFFSET('Raw Data'!$A$3,MATCH('Data above threshold'!$A53,'Raw Data'!$B$4:$B$185,0),MATCH('Data above threshold'!L$4,'Raw Data'!$3:$3,0)-1))</f>
        <v>https://www.iso.org/members.html</v>
      </c>
      <c r="M53" s="105" t="n">
        <f aca="false" t="array" ref="M53:M53">IFERROR(SKEW(IF(ISNUMBER(Q53:CR53),Q53:CR53,"")),"")</f>
        <v>-1.89564143893881</v>
      </c>
      <c r="N53" s="107" t="n">
        <v>0</v>
      </c>
      <c r="O53" s="107" t="str">
        <f aca="true">IF(ISBLANK(OFFSET('Raw Data'!$A$3,MATCH('Data above threshold'!$A53,'Raw Data'!$B$4:$B$185,0),MATCH('Data above threshold'!O$4,'Raw Data'!$3:$3,0)-1)),"",OFFSET('Raw Data'!$A$3,MATCH('Data above threshold'!$A53,'Raw Data'!$B$4:$B$185,0),MATCH('Data above threshold'!O$4,'Raw Data'!$3:$3,0)-1))</f>
        <v/>
      </c>
      <c r="P53" s="106" t="n">
        <f aca="false" t="array" ref="P53:P53">IF(B53&lt;4,"",1-IFERROR(SUM(ISNUMBER(Q53:CR53)*(1-$Q$3:$CR$3))/COUNTIF($Q$3:$CR$3,0),0))</f>
        <v>0</v>
      </c>
      <c r="Q53" s="107" t="n">
        <f aca="true">IF(ISBLANK(OFFSET('Raw Data'!$A$3,MATCH('Data above threshold'!$A53,'Raw Data'!$B$4:$B$185,0),MATCH('Data above threshold'!Q$4,'Raw Data'!$3:$3,0)-1)),"",OFFSET('Raw Data'!$A$3,MATCH('Data above threshold'!$A53,'Raw Data'!$B$4:$B$185,0),MATCH('Data above threshold'!Q$4,'Raw Data'!$3:$3,0)-1))</f>
        <v>3</v>
      </c>
      <c r="R53" s="107" t="n">
        <f aca="true">IF(ISBLANK(OFFSET('Raw Data'!$A$3,MATCH('Data above threshold'!$A53,'Raw Data'!$B$4:$B$185,0),MATCH('Data above threshold'!R$4,'Raw Data'!$3:$3,0)-1)),"",OFFSET('Raw Data'!$A$3,MATCH('Data above threshold'!$A53,'Raw Data'!$B$4:$B$185,0),MATCH('Data above threshold'!R$4,'Raw Data'!$3:$3,0)-1))</f>
        <v>3</v>
      </c>
      <c r="S53" s="107" t="n">
        <f aca="true">IF(ISBLANK(OFFSET('Raw Data'!$A$3,MATCH('Data above threshold'!$A53,'Raw Data'!$B$4:$B$185,0),MATCH('Data above threshold'!S$4,'Raw Data'!$3:$3,0)-1)),"",OFFSET('Raw Data'!$A$3,MATCH('Data above threshold'!$A53,'Raw Data'!$B$4:$B$185,0),MATCH('Data above threshold'!S$4,'Raw Data'!$3:$3,0)-1))</f>
        <v>3</v>
      </c>
      <c r="T53" s="107" t="n">
        <f aca="true">IF(ISBLANK(OFFSET('Raw Data'!$A$3,MATCH('Data above threshold'!$A53,'Raw Data'!$B$4:$B$185,0),MATCH('Data above threshold'!T$4,'Raw Data'!$3:$3,0)-1)),"",OFFSET('Raw Data'!$A$3,MATCH('Data above threshold'!$A53,'Raw Data'!$B$4:$B$185,0),MATCH('Data above threshold'!T$4,'Raw Data'!$3:$3,0)-1))</f>
        <v>3</v>
      </c>
      <c r="U53" s="107" t="n">
        <f aca="true">IF(ISBLANK(OFFSET('Raw Data'!$A$3,MATCH('Data above threshold'!$A53,'Raw Data'!$B$4:$B$185,0),MATCH('Data above threshold'!U$4,'Raw Data'!$3:$3,0)-1)),"",OFFSET('Raw Data'!$A$3,MATCH('Data above threshold'!$A53,'Raw Data'!$B$4:$B$185,0),MATCH('Data above threshold'!U$4,'Raw Data'!$3:$3,0)-1))</f>
        <v>3</v>
      </c>
      <c r="V53" s="107" t="n">
        <f aca="true">IF(ISBLANK(OFFSET('Raw Data'!$A$3,MATCH('Data above threshold'!$A53,'Raw Data'!$B$4:$B$185,0),MATCH('Data above threshold'!V$4,'Raw Data'!$3:$3,0)-1)),"",OFFSET('Raw Data'!$A$3,MATCH('Data above threshold'!$A53,'Raw Data'!$B$4:$B$185,0),MATCH('Data above threshold'!V$4,'Raw Data'!$3:$3,0)-1))</f>
        <v>2</v>
      </c>
      <c r="W53" s="107" t="n">
        <f aca="true">IF(ISBLANK(OFFSET('Raw Data'!$A$3,MATCH('Data above threshold'!$A53,'Raw Data'!$B$4:$B$185,0),MATCH('Data above threshold'!W$4,'Raw Data'!$3:$3,0)-1)),"",OFFSET('Raw Data'!$A$3,MATCH('Data above threshold'!$A53,'Raw Data'!$B$4:$B$185,0),MATCH('Data above threshold'!W$4,'Raw Data'!$3:$3,0)-1))</f>
        <v>3</v>
      </c>
      <c r="X53" s="107" t="n">
        <f aca="true">IF(ISBLANK(OFFSET('Raw Data'!$A$3,MATCH('Data above threshold'!$A53,'Raw Data'!$B$4:$B$185,0),MATCH('Data above threshold'!X$4,'Raw Data'!$3:$3,0)-1)),"",OFFSET('Raw Data'!$A$3,MATCH('Data above threshold'!$A53,'Raw Data'!$B$4:$B$185,0),MATCH('Data above threshold'!X$4,'Raw Data'!$3:$3,0)-1))</f>
        <v>3</v>
      </c>
      <c r="Y53" s="107" t="n">
        <f aca="true">IF(ISBLANK(OFFSET('Raw Data'!$A$3,MATCH('Data above threshold'!$A53,'Raw Data'!$B$4:$B$185,0),MATCH('Data above threshold'!Y$4,'Raw Data'!$3:$3,0)-1)),"",OFFSET('Raw Data'!$A$3,MATCH('Data above threshold'!$A53,'Raw Data'!$B$4:$B$185,0),MATCH('Data above threshold'!Y$4,'Raw Data'!$3:$3,0)-1))</f>
        <v>3</v>
      </c>
      <c r="Z53" s="107" t="n">
        <f aca="true">IF(ISBLANK(OFFSET('Raw Data'!$A$3,MATCH('Data above threshold'!$A53,'Raw Data'!$B$4:$B$185,0),MATCH('Data above threshold'!Z$4,'Raw Data'!$3:$3,0)-1)),"",OFFSET('Raw Data'!$A$3,MATCH('Data above threshold'!$A53,'Raw Data'!$B$4:$B$185,0),MATCH('Data above threshold'!Z$4,'Raw Data'!$3:$3,0)-1))</f>
        <v>3</v>
      </c>
      <c r="AA53" s="107" t="n">
        <f aca="true">IF(ISBLANK(OFFSET('Raw Data'!$A$3,MATCH('Data above threshold'!$A53,'Raw Data'!$B$4:$B$185,0),MATCH('Data above threshold'!AA$4,'Raw Data'!$3:$3,0)-1)),"",OFFSET('Raw Data'!$A$3,MATCH('Data above threshold'!$A53,'Raw Data'!$B$4:$B$185,0),MATCH('Data above threshold'!AA$4,'Raw Data'!$3:$3,0)-1))</f>
        <v>3</v>
      </c>
      <c r="AB53" s="107" t="n">
        <f aca="true">IF(ISBLANK(OFFSET('Raw Data'!$A$3,MATCH('Data above threshold'!$A53,'Raw Data'!$B$4:$B$185,0),MATCH('Data above threshold'!AB$4,'Raw Data'!$3:$3,0)-1)),"",OFFSET('Raw Data'!$A$3,MATCH('Data above threshold'!$A53,'Raw Data'!$B$4:$B$185,0),MATCH('Data above threshold'!AB$4,'Raw Data'!$3:$3,0)-1))</f>
        <v>3</v>
      </c>
      <c r="AC53" s="107" t="n">
        <f aca="true">IF(ISBLANK(OFFSET('Raw Data'!$A$3,MATCH('Data above threshold'!$A53,'Raw Data'!$B$4:$B$185,0),MATCH('Data above threshold'!AC$4,'Raw Data'!$3:$3,0)-1)),"",OFFSET('Raw Data'!$A$3,MATCH('Data above threshold'!$A53,'Raw Data'!$B$4:$B$185,0),MATCH('Data above threshold'!AC$4,'Raw Data'!$3:$3,0)-1))</f>
        <v>3</v>
      </c>
      <c r="AD53" s="107" t="n">
        <f aca="true">IF(ISBLANK(OFFSET('Raw Data'!$A$3,MATCH('Data above threshold'!$A53,'Raw Data'!$B$4:$B$185,0),MATCH('Data above threshold'!AD$4,'Raw Data'!$3:$3,0)-1)),"",OFFSET('Raw Data'!$A$3,MATCH('Data above threshold'!$A53,'Raw Data'!$B$4:$B$185,0),MATCH('Data above threshold'!AD$4,'Raw Data'!$3:$3,0)-1))</f>
        <v>0</v>
      </c>
      <c r="AE53" s="107" t="n">
        <f aca="true">IF(ISBLANK(OFFSET('Raw Data'!$A$3,MATCH('Data above threshold'!$A53,'Raw Data'!$B$4:$B$185,0),MATCH('Data above threshold'!AE$4,'Raw Data'!$3:$3,0)-1)),"",OFFSET('Raw Data'!$A$3,MATCH('Data above threshold'!$A53,'Raw Data'!$B$4:$B$185,0),MATCH('Data above threshold'!AE$4,'Raw Data'!$3:$3,0)-1))</f>
        <v>3</v>
      </c>
      <c r="AF53" s="107" t="n">
        <f aca="true">IF(ISBLANK(OFFSET('Raw Data'!$A$3,MATCH('Data above threshold'!$A53,'Raw Data'!$B$4:$B$185,0),MATCH('Data above threshold'!AF$4,'Raw Data'!$3:$3,0)-1)),"",OFFSET('Raw Data'!$A$3,MATCH('Data above threshold'!$A53,'Raw Data'!$B$4:$B$185,0),MATCH('Data above threshold'!AF$4,'Raw Data'!$3:$3,0)-1))</f>
        <v>3</v>
      </c>
      <c r="AG53" s="107" t="n">
        <f aca="true">IF(ISBLANK(OFFSET('Raw Data'!$A$3,MATCH('Data above threshold'!$A53,'Raw Data'!$B$4:$B$185,0),MATCH('Data above threshold'!AG$4,'Raw Data'!$3:$3,0)-1)),"",OFFSET('Raw Data'!$A$3,MATCH('Data above threshold'!$A53,'Raw Data'!$B$4:$B$185,0),MATCH('Data above threshold'!AG$4,'Raw Data'!$3:$3,0)-1))</f>
        <v>3</v>
      </c>
      <c r="AH53" s="107" t="n">
        <f aca="true">IF(ISBLANK(OFFSET('Raw Data'!$A$3,MATCH('Data above threshold'!$A53,'Raw Data'!$B$4:$B$185,0),MATCH('Data above threshold'!AH$4,'Raw Data'!$3:$3,0)-1)),"",OFFSET('Raw Data'!$A$3,MATCH('Data above threshold'!$A53,'Raw Data'!$B$4:$B$185,0),MATCH('Data above threshold'!AH$4,'Raw Data'!$3:$3,0)-1))</f>
        <v>3</v>
      </c>
      <c r="AI53" s="107" t="n">
        <f aca="true">IF(ISBLANK(OFFSET('Raw Data'!$A$3,MATCH('Data above threshold'!$A53,'Raw Data'!$B$4:$B$185,0),MATCH('Data above threshold'!AI$4,'Raw Data'!$3:$3,0)-1)),"",OFFSET('Raw Data'!$A$3,MATCH('Data above threshold'!$A53,'Raw Data'!$B$4:$B$185,0),MATCH('Data above threshold'!AI$4,'Raw Data'!$3:$3,0)-1))</f>
        <v>3</v>
      </c>
      <c r="AJ53" s="107" t="n">
        <f aca="true">IF(ISBLANK(OFFSET('Raw Data'!$A$3,MATCH('Data above threshold'!$A53,'Raw Data'!$B$4:$B$185,0),MATCH('Data above threshold'!AJ$4,'Raw Data'!$3:$3,0)-1)),"",OFFSET('Raw Data'!$A$3,MATCH('Data above threshold'!$A53,'Raw Data'!$B$4:$B$185,0),MATCH('Data above threshold'!AJ$4,'Raw Data'!$3:$3,0)-1))</f>
        <v>3</v>
      </c>
      <c r="AK53" s="107" t="n">
        <f aca="true">IF(ISBLANK(OFFSET('Raw Data'!$A$3,MATCH('Data above threshold'!$A53,'Raw Data'!$B$4:$B$185,0),MATCH('Data above threshold'!AK$4,'Raw Data'!$3:$3,0)-1)),"",OFFSET('Raw Data'!$A$3,MATCH('Data above threshold'!$A53,'Raw Data'!$B$4:$B$185,0),MATCH('Data above threshold'!AK$4,'Raw Data'!$3:$3,0)-1))</f>
        <v>3</v>
      </c>
      <c r="AL53" s="107" t="n">
        <f aca="true">IF(ISBLANK(OFFSET('Raw Data'!$A$3,MATCH('Data above threshold'!$A53,'Raw Data'!$B$4:$B$185,0),MATCH('Data above threshold'!AL$4,'Raw Data'!$3:$3,0)-1)),"",OFFSET('Raw Data'!$A$3,MATCH('Data above threshold'!$A53,'Raw Data'!$B$4:$B$185,0),MATCH('Data above threshold'!AL$4,'Raw Data'!$3:$3,0)-1))</f>
        <v>3</v>
      </c>
      <c r="AM53" s="107" t="n">
        <f aca="true">IF(ISBLANK(OFFSET('Raw Data'!$A$3,MATCH('Data above threshold'!$A53,'Raw Data'!$B$4:$B$185,0),MATCH('Data above threshold'!AM$4,'Raw Data'!$3:$3,0)-1)),"",OFFSET('Raw Data'!$A$3,MATCH('Data above threshold'!$A53,'Raw Data'!$B$4:$B$185,0),MATCH('Data above threshold'!AM$4,'Raw Data'!$3:$3,0)-1))</f>
        <v>3</v>
      </c>
      <c r="AN53" s="107" t="n">
        <f aca="true">IF(ISBLANK(OFFSET('Raw Data'!$A$3,MATCH('Data above threshold'!$A53,'Raw Data'!$B$4:$B$185,0),MATCH('Data above threshold'!AN$4,'Raw Data'!$3:$3,0)-1)),"",OFFSET('Raw Data'!$A$3,MATCH('Data above threshold'!$A53,'Raw Data'!$B$4:$B$185,0),MATCH('Data above threshold'!AN$4,'Raw Data'!$3:$3,0)-1))</f>
        <v>3</v>
      </c>
      <c r="AO53" s="107" t="n">
        <f aca="true">IF(ISBLANK(OFFSET('Raw Data'!$A$3,MATCH('Data above threshold'!$A53,'Raw Data'!$B$4:$B$185,0),MATCH('Data above threshold'!AO$4,'Raw Data'!$3:$3,0)-1)),"",OFFSET('Raw Data'!$A$3,MATCH('Data above threshold'!$A53,'Raw Data'!$B$4:$B$185,0),MATCH('Data above threshold'!AO$4,'Raw Data'!$3:$3,0)-1))</f>
        <v>3</v>
      </c>
      <c r="AP53" s="107" t="n">
        <f aca="true">IF(ISBLANK(OFFSET('Raw Data'!$A$3,MATCH('Data above threshold'!$A53,'Raw Data'!$B$4:$B$185,0),MATCH('Data above threshold'!AP$4,'Raw Data'!$3:$3,0)-1)),"",OFFSET('Raw Data'!$A$3,MATCH('Data above threshold'!$A53,'Raw Data'!$B$4:$B$185,0),MATCH('Data above threshold'!AP$4,'Raw Data'!$3:$3,0)-1))</f>
        <v>3</v>
      </c>
      <c r="AQ53" s="107" t="n">
        <f aca="true">IF(ISBLANK(OFFSET('Raw Data'!$A$3,MATCH('Data above threshold'!$A53,'Raw Data'!$B$4:$B$185,0),MATCH('Data above threshold'!AQ$4,'Raw Data'!$3:$3,0)-1)),"",OFFSET('Raw Data'!$A$3,MATCH('Data above threshold'!$A53,'Raw Data'!$B$4:$B$185,0),MATCH('Data above threshold'!AQ$4,'Raw Data'!$3:$3,0)-1))</f>
        <v>3</v>
      </c>
      <c r="AR53" s="107" t="n">
        <f aca="true">IF(ISBLANK(OFFSET('Raw Data'!$A$3,MATCH('Data above threshold'!$A53,'Raw Data'!$B$4:$B$185,0),MATCH('Data above threshold'!AR$4,'Raw Data'!$3:$3,0)-1)),"",OFFSET('Raw Data'!$A$3,MATCH('Data above threshold'!$A53,'Raw Data'!$B$4:$B$185,0),MATCH('Data above threshold'!AR$4,'Raw Data'!$3:$3,0)-1))</f>
        <v>0</v>
      </c>
      <c r="AS53" s="107" t="n">
        <f aca="true">IF(ISBLANK(OFFSET('Raw Data'!$A$3,MATCH('Data above threshold'!$A53,'Raw Data'!$B$4:$B$185,0),MATCH('Data above threshold'!AS$4,'Raw Data'!$3:$3,0)-1)),"",OFFSET('Raw Data'!$A$3,MATCH('Data above threshold'!$A53,'Raw Data'!$B$4:$B$185,0),MATCH('Data above threshold'!AS$4,'Raw Data'!$3:$3,0)-1))</f>
        <v>0</v>
      </c>
      <c r="AT53" s="107" t="n">
        <f aca="true">IF(ISBLANK(OFFSET('Raw Data'!$A$3,MATCH('Data above threshold'!$A53,'Raw Data'!$B$4:$B$185,0),MATCH('Data above threshold'!AT$4,'Raw Data'!$3:$3,0)-1)),"",OFFSET('Raw Data'!$A$3,MATCH('Data above threshold'!$A53,'Raw Data'!$B$4:$B$185,0),MATCH('Data above threshold'!AT$4,'Raw Data'!$3:$3,0)-1))</f>
        <v>1</v>
      </c>
      <c r="AU53" s="107" t="n">
        <f aca="true">IF(ISBLANK(OFFSET('Raw Data'!$A$3,MATCH('Data above threshold'!$A53,'Raw Data'!$B$4:$B$185,0),MATCH('Data above threshold'!AU$4,'Raw Data'!$3:$3,0)-1)),"",OFFSET('Raw Data'!$A$3,MATCH('Data above threshold'!$A53,'Raw Data'!$B$4:$B$185,0),MATCH('Data above threshold'!AU$4,'Raw Data'!$3:$3,0)-1))</f>
        <v>3</v>
      </c>
      <c r="AV53" s="107" t="n">
        <f aca="true">IF(ISBLANK(OFFSET('Raw Data'!$A$3,MATCH('Data above threshold'!$A53,'Raw Data'!$B$4:$B$185,0),MATCH('Data above threshold'!AV$4,'Raw Data'!$3:$3,0)-1)),"",OFFSET('Raw Data'!$A$3,MATCH('Data above threshold'!$A53,'Raw Data'!$B$4:$B$185,0),MATCH('Data above threshold'!AV$4,'Raw Data'!$3:$3,0)-1))</f>
        <v>3</v>
      </c>
      <c r="AW53" s="107" t="n">
        <f aca="true">IF(ISBLANK(OFFSET('Raw Data'!$A$3,MATCH('Data above threshold'!$A53,'Raw Data'!$B$4:$B$185,0),MATCH('Data above threshold'!AW$4,'Raw Data'!$3:$3,0)-1)),"",OFFSET('Raw Data'!$A$3,MATCH('Data above threshold'!$A53,'Raw Data'!$B$4:$B$185,0),MATCH('Data above threshold'!AW$4,'Raw Data'!$3:$3,0)-1))</f>
        <v>3</v>
      </c>
      <c r="AX53" s="107" t="n">
        <f aca="true">IF(ISBLANK(OFFSET('Raw Data'!$A$3,MATCH('Data above threshold'!$A53,'Raw Data'!$B$4:$B$185,0),MATCH('Data above threshold'!AX$4,'Raw Data'!$3:$3,0)-1)),"",OFFSET('Raw Data'!$A$3,MATCH('Data above threshold'!$A53,'Raw Data'!$B$4:$B$185,0),MATCH('Data above threshold'!AX$4,'Raw Data'!$3:$3,0)-1))</f>
        <v>3</v>
      </c>
      <c r="AY53" s="107" t="n">
        <f aca="true">IF(ISBLANK(OFFSET('Raw Data'!$A$3,MATCH('Data above threshold'!$A53,'Raw Data'!$B$4:$B$185,0),MATCH('Data above threshold'!AY$4,'Raw Data'!$3:$3,0)-1)),"",OFFSET('Raw Data'!$A$3,MATCH('Data above threshold'!$A53,'Raw Data'!$B$4:$B$185,0),MATCH('Data above threshold'!AY$4,'Raw Data'!$3:$3,0)-1))</f>
        <v>3</v>
      </c>
      <c r="AZ53" s="107" t="n">
        <f aca="true">IF(ISBLANK(OFFSET('Raw Data'!$A$3,MATCH('Data above threshold'!$A53,'Raw Data'!$B$4:$B$185,0),MATCH('Data above threshold'!AZ$4,'Raw Data'!$3:$3,0)-1)),"",OFFSET('Raw Data'!$A$3,MATCH('Data above threshold'!$A53,'Raw Data'!$B$4:$B$185,0),MATCH('Data above threshold'!AZ$4,'Raw Data'!$3:$3,0)-1))</f>
        <v>3</v>
      </c>
      <c r="BA53" s="107" t="n">
        <f aca="true">IF(ISBLANK(OFFSET('Raw Data'!$A$3,MATCH('Data above threshold'!$A53,'Raw Data'!$B$4:$B$185,0),MATCH('Data above threshold'!BA$4,'Raw Data'!$3:$3,0)-1)),"",OFFSET('Raw Data'!$A$3,MATCH('Data above threshold'!$A53,'Raw Data'!$B$4:$B$185,0),MATCH('Data above threshold'!BA$4,'Raw Data'!$3:$3,0)-1))</f>
        <v>3</v>
      </c>
      <c r="BB53" s="107" t="n">
        <f aca="true">IF(ISBLANK(OFFSET('Raw Data'!$A$3,MATCH('Data above threshold'!$A53,'Raw Data'!$B$4:$B$185,0),MATCH('Data above threshold'!BB$4,'Raw Data'!$3:$3,0)-1)),"",OFFSET('Raw Data'!$A$3,MATCH('Data above threshold'!$A53,'Raw Data'!$B$4:$B$185,0),MATCH('Data above threshold'!BB$4,'Raw Data'!$3:$3,0)-1))</f>
        <v>3</v>
      </c>
      <c r="BC53" s="107" t="n">
        <f aca="true">IF(ISBLANK(OFFSET('Raw Data'!$A$3,MATCH('Data above threshold'!$A53,'Raw Data'!$B$4:$B$185,0),MATCH('Data above threshold'!BC$4,'Raw Data'!$3:$3,0)-1)),"",OFFSET('Raw Data'!$A$3,MATCH('Data above threshold'!$A53,'Raw Data'!$B$4:$B$185,0),MATCH('Data above threshold'!BC$4,'Raw Data'!$3:$3,0)-1))</f>
        <v>3</v>
      </c>
      <c r="BD53" s="107" t="n">
        <f aca="true">IF(ISBLANK(OFFSET('Raw Data'!$A$3,MATCH('Data above threshold'!$A53,'Raw Data'!$B$4:$B$185,0),MATCH('Data above threshold'!BD$4,'Raw Data'!$3:$3,0)-1)),"",OFFSET('Raw Data'!$A$3,MATCH('Data above threshold'!$A53,'Raw Data'!$B$4:$B$185,0),MATCH('Data above threshold'!BD$4,'Raw Data'!$3:$3,0)-1))</f>
        <v>3</v>
      </c>
      <c r="BE53" s="107" t="n">
        <f aca="true">IF(ISBLANK(OFFSET('Raw Data'!$A$3,MATCH('Data above threshold'!$A53,'Raw Data'!$B$4:$B$185,0),MATCH('Data above threshold'!BE$4,'Raw Data'!$3:$3,0)-1)),"",OFFSET('Raw Data'!$A$3,MATCH('Data above threshold'!$A53,'Raw Data'!$B$4:$B$185,0),MATCH('Data above threshold'!BE$4,'Raw Data'!$3:$3,0)-1))</f>
        <v>3</v>
      </c>
      <c r="BF53" s="107" t="n">
        <f aca="true">IF(ISBLANK(OFFSET('Raw Data'!$A$3,MATCH('Data above threshold'!$A53,'Raw Data'!$B$4:$B$185,0),MATCH('Data above threshold'!BF$4,'Raw Data'!$3:$3,0)-1)),"",OFFSET('Raw Data'!$A$3,MATCH('Data above threshold'!$A53,'Raw Data'!$B$4:$B$185,0),MATCH('Data above threshold'!BF$4,'Raw Data'!$3:$3,0)-1))</f>
        <v>3</v>
      </c>
      <c r="BG53" s="107" t="n">
        <f aca="true">IF(ISBLANK(OFFSET('Raw Data'!$A$3,MATCH('Data above threshold'!$A53,'Raw Data'!$B$4:$B$185,0),MATCH('Data above threshold'!BG$4,'Raw Data'!$3:$3,0)-1)),"",OFFSET('Raw Data'!$A$3,MATCH('Data above threshold'!$A53,'Raw Data'!$B$4:$B$185,0),MATCH('Data above threshold'!BG$4,'Raw Data'!$3:$3,0)-1))</f>
        <v>3</v>
      </c>
      <c r="BH53" s="107" t="n">
        <f aca="true">IF(ISBLANK(OFFSET('Raw Data'!$A$3,MATCH('Data above threshold'!$A53,'Raw Data'!$B$4:$B$185,0),MATCH('Data above threshold'!BH$4,'Raw Data'!$3:$3,0)-1)),"",OFFSET('Raw Data'!$A$3,MATCH('Data above threshold'!$A53,'Raw Data'!$B$4:$B$185,0),MATCH('Data above threshold'!BH$4,'Raw Data'!$3:$3,0)-1))</f>
        <v>1</v>
      </c>
      <c r="BI53" s="107" t="n">
        <f aca="true">IF(ISBLANK(OFFSET('Raw Data'!$A$3,MATCH('Data above threshold'!$A53,'Raw Data'!$B$4:$B$185,0),MATCH('Data above threshold'!BI$4,'Raw Data'!$3:$3,0)-1)),"",OFFSET('Raw Data'!$A$3,MATCH('Data above threshold'!$A53,'Raw Data'!$B$4:$B$185,0),MATCH('Data above threshold'!BI$4,'Raw Data'!$3:$3,0)-1))</f>
        <v>1</v>
      </c>
      <c r="BJ53" s="107" t="n">
        <f aca="true">IF(ISBLANK(OFFSET('Raw Data'!$A$3,MATCH('Data above threshold'!$A53,'Raw Data'!$B$4:$B$185,0),MATCH('Data above threshold'!BJ$4,'Raw Data'!$3:$3,0)-1)),"",OFFSET('Raw Data'!$A$3,MATCH('Data above threshold'!$A53,'Raw Data'!$B$4:$B$185,0),MATCH('Data above threshold'!BJ$4,'Raw Data'!$3:$3,0)-1))</f>
        <v>3</v>
      </c>
      <c r="BK53" s="107" t="n">
        <f aca="true">IF(ISBLANK(OFFSET('Raw Data'!$A$3,MATCH('Data above threshold'!$A53,'Raw Data'!$B$4:$B$185,0),MATCH('Data above threshold'!BK$4,'Raw Data'!$3:$3,0)-1)),"",OFFSET('Raw Data'!$A$3,MATCH('Data above threshold'!$A53,'Raw Data'!$B$4:$B$185,0),MATCH('Data above threshold'!BK$4,'Raw Data'!$3:$3,0)-1))</f>
        <v>3</v>
      </c>
      <c r="BL53" s="107" t="n">
        <f aca="true">IF(ISBLANK(OFFSET('Raw Data'!$A$3,MATCH('Data above threshold'!$A53,'Raw Data'!$B$4:$B$185,0),MATCH('Data above threshold'!BL$4,'Raw Data'!$3:$3,0)-1)),"",OFFSET('Raw Data'!$A$3,MATCH('Data above threshold'!$A53,'Raw Data'!$B$4:$B$185,0),MATCH('Data above threshold'!BL$4,'Raw Data'!$3:$3,0)-1))</f>
        <v>3</v>
      </c>
      <c r="BM53" s="107" t="n">
        <f aca="true">IF(ISBLANK(OFFSET('Raw Data'!$A$3,MATCH('Data above threshold'!$A53,'Raw Data'!$B$4:$B$185,0),MATCH('Data above threshold'!BM$4,'Raw Data'!$3:$3,0)-1)),"",OFFSET('Raw Data'!$A$3,MATCH('Data above threshold'!$A53,'Raw Data'!$B$4:$B$185,0),MATCH('Data above threshold'!BM$4,'Raw Data'!$3:$3,0)-1))</f>
        <v>1</v>
      </c>
      <c r="BN53" s="107" t="n">
        <f aca="true">IF(ISBLANK(OFFSET('Raw Data'!$A$3,MATCH('Data above threshold'!$A53,'Raw Data'!$B$4:$B$185,0),MATCH('Data above threshold'!BN$4,'Raw Data'!$3:$3,0)-1)),"",OFFSET('Raw Data'!$A$3,MATCH('Data above threshold'!$A53,'Raw Data'!$B$4:$B$185,0),MATCH('Data above threshold'!BN$4,'Raw Data'!$3:$3,0)-1))</f>
        <v>3</v>
      </c>
      <c r="BO53" s="107" t="n">
        <f aca="true">IF(ISBLANK(OFFSET('Raw Data'!$A$3,MATCH('Data above threshold'!$A53,'Raw Data'!$B$4:$B$185,0),MATCH('Data above threshold'!BO$4,'Raw Data'!$3:$3,0)-1)),"",OFFSET('Raw Data'!$A$3,MATCH('Data above threshold'!$A53,'Raw Data'!$B$4:$B$185,0),MATCH('Data above threshold'!BO$4,'Raw Data'!$3:$3,0)-1))</f>
        <v>3</v>
      </c>
      <c r="BP53" s="107" t="n">
        <f aca="true">IF(ISBLANK(OFFSET('Raw Data'!$A$3,MATCH('Data above threshold'!$A53,'Raw Data'!$B$4:$B$185,0),MATCH('Data above threshold'!BP$4,'Raw Data'!$3:$3,0)-1)),"",OFFSET('Raw Data'!$A$3,MATCH('Data above threshold'!$A53,'Raw Data'!$B$4:$B$185,0),MATCH('Data above threshold'!BP$4,'Raw Data'!$3:$3,0)-1))</f>
        <v>3</v>
      </c>
      <c r="BQ53" s="107" t="n">
        <f aca="true">IF(ISBLANK(OFFSET('Raw Data'!$A$3,MATCH('Data above threshold'!$A53,'Raw Data'!$B$4:$B$185,0),MATCH('Data above threshold'!BQ$4,'Raw Data'!$3:$3,0)-1)),"",OFFSET('Raw Data'!$A$3,MATCH('Data above threshold'!$A53,'Raw Data'!$B$4:$B$185,0),MATCH('Data above threshold'!BQ$4,'Raw Data'!$3:$3,0)-1))</f>
        <v>3</v>
      </c>
      <c r="BR53" s="107" t="n">
        <f aca="true">IF(ISBLANK(OFFSET('Raw Data'!$A$3,MATCH('Data above threshold'!$A53,'Raw Data'!$B$4:$B$185,0),MATCH('Data above threshold'!BR$4,'Raw Data'!$3:$3,0)-1)),"",OFFSET('Raw Data'!$A$3,MATCH('Data above threshold'!$A53,'Raw Data'!$B$4:$B$185,0),MATCH('Data above threshold'!BR$4,'Raw Data'!$3:$3,0)-1))</f>
        <v>3</v>
      </c>
      <c r="BS53" s="107" t="n">
        <f aca="true">IF(ISBLANK(OFFSET('Raw Data'!$A$3,MATCH('Data above threshold'!$A53,'Raw Data'!$B$4:$B$185,0),MATCH('Data above threshold'!BS$4,'Raw Data'!$3:$3,0)-1)),"",OFFSET('Raw Data'!$A$3,MATCH('Data above threshold'!$A53,'Raw Data'!$B$4:$B$185,0),MATCH('Data above threshold'!BS$4,'Raw Data'!$3:$3,0)-1))</f>
        <v>3</v>
      </c>
      <c r="BT53" s="107" t="n">
        <f aca="true">IF(ISBLANK(OFFSET('Raw Data'!$A$3,MATCH('Data above threshold'!$A53,'Raw Data'!$B$4:$B$185,0),MATCH('Data above threshold'!BT$4,'Raw Data'!$3:$3,0)-1)),"",OFFSET('Raw Data'!$A$3,MATCH('Data above threshold'!$A53,'Raw Data'!$B$4:$B$185,0),MATCH('Data above threshold'!BT$4,'Raw Data'!$3:$3,0)-1))</f>
        <v>3</v>
      </c>
      <c r="BU53" s="107" t="n">
        <f aca="true">IF(ISBLANK(OFFSET('Raw Data'!$A$3,MATCH('Data above threshold'!$A53,'Raw Data'!$B$4:$B$185,0),MATCH('Data above threshold'!BU$4,'Raw Data'!$3:$3,0)-1)),"",OFFSET('Raw Data'!$A$3,MATCH('Data above threshold'!$A53,'Raw Data'!$B$4:$B$185,0),MATCH('Data above threshold'!BU$4,'Raw Data'!$3:$3,0)-1))</f>
        <v>3</v>
      </c>
      <c r="BV53" s="107" t="n">
        <f aca="true">IF(ISBLANK(OFFSET('Raw Data'!$A$3,MATCH('Data above threshold'!$A53,'Raw Data'!$B$4:$B$185,0),MATCH('Data above threshold'!BV$4,'Raw Data'!$3:$3,0)-1)),"",OFFSET('Raw Data'!$A$3,MATCH('Data above threshold'!$A53,'Raw Data'!$B$4:$B$185,0),MATCH('Data above threshold'!BV$4,'Raw Data'!$3:$3,0)-1))</f>
        <v>1</v>
      </c>
      <c r="BW53" s="107" t="n">
        <f aca="true">IF(ISBLANK(OFFSET('Raw Data'!$A$3,MATCH('Data above threshold'!$A53,'Raw Data'!$B$4:$B$185,0),MATCH('Data above threshold'!BW$4,'Raw Data'!$3:$3,0)-1)),"",OFFSET('Raw Data'!$A$3,MATCH('Data above threshold'!$A53,'Raw Data'!$B$4:$B$185,0),MATCH('Data above threshold'!BW$4,'Raw Data'!$3:$3,0)-1))</f>
        <v>3</v>
      </c>
      <c r="BX53" s="107" t="n">
        <f aca="true">IF(ISBLANK(OFFSET('Raw Data'!$A$3,MATCH('Data above threshold'!$A53,'Raw Data'!$B$4:$B$185,0),MATCH('Data above threshold'!BX$4,'Raw Data'!$3:$3,0)-1)),"",OFFSET('Raw Data'!$A$3,MATCH('Data above threshold'!$A53,'Raw Data'!$B$4:$B$185,0),MATCH('Data above threshold'!BX$4,'Raw Data'!$3:$3,0)-1))</f>
        <v>3</v>
      </c>
      <c r="BY53" s="107" t="n">
        <f aca="true">IF(ISBLANK(OFFSET('Raw Data'!$A$3,MATCH('Data above threshold'!$A53,'Raw Data'!$B$4:$B$185,0),MATCH('Data above threshold'!BY$4,'Raw Data'!$3:$3,0)-1)),"",OFFSET('Raw Data'!$A$3,MATCH('Data above threshold'!$A53,'Raw Data'!$B$4:$B$185,0),MATCH('Data above threshold'!BY$4,'Raw Data'!$3:$3,0)-1))</f>
        <v>3</v>
      </c>
      <c r="BZ53" s="107" t="n">
        <f aca="true">IF(ISBLANK(OFFSET('Raw Data'!$A$3,MATCH('Data above threshold'!$A53,'Raw Data'!$B$4:$B$185,0),MATCH('Data above threshold'!BZ$4,'Raw Data'!$3:$3,0)-1)),"",OFFSET('Raw Data'!$A$3,MATCH('Data above threshold'!$A53,'Raw Data'!$B$4:$B$185,0),MATCH('Data above threshold'!BZ$4,'Raw Data'!$3:$3,0)-1))</f>
        <v>3</v>
      </c>
      <c r="CA53" s="107" t="n">
        <f aca="true">IF(ISBLANK(OFFSET('Raw Data'!$A$3,MATCH('Data above threshold'!$A53,'Raw Data'!$B$4:$B$185,0),MATCH('Data above threshold'!CA$4,'Raw Data'!$3:$3,0)-1)),"",OFFSET('Raw Data'!$A$3,MATCH('Data above threshold'!$A53,'Raw Data'!$B$4:$B$185,0),MATCH('Data above threshold'!CA$4,'Raw Data'!$3:$3,0)-1))</f>
        <v>3</v>
      </c>
      <c r="CB53" s="107" t="n">
        <f aca="true">IF(ISBLANK(OFFSET('Raw Data'!$A$3,MATCH('Data above threshold'!$A53,'Raw Data'!$B$4:$B$185,0),MATCH('Data above threshold'!CB$4,'Raw Data'!$3:$3,0)-1)),"",OFFSET('Raw Data'!$A$3,MATCH('Data above threshold'!$A53,'Raw Data'!$B$4:$B$185,0),MATCH('Data above threshold'!CB$4,'Raw Data'!$3:$3,0)-1))</f>
        <v>3</v>
      </c>
      <c r="CC53" s="107" t="n">
        <f aca="true">IF(ISBLANK(OFFSET('Raw Data'!$A$3,MATCH('Data above threshold'!$A53,'Raw Data'!$B$4:$B$185,0),MATCH('Data above threshold'!CC$4,'Raw Data'!$3:$3,0)-1)),"",OFFSET('Raw Data'!$A$3,MATCH('Data above threshold'!$A53,'Raw Data'!$B$4:$B$185,0),MATCH('Data above threshold'!CC$4,'Raw Data'!$3:$3,0)-1))</f>
        <v>3</v>
      </c>
      <c r="CD53" s="107" t="n">
        <f aca="true">IF(ISBLANK(OFFSET('Raw Data'!$A$3,MATCH('Data above threshold'!$A53,'Raw Data'!$B$4:$B$185,0),MATCH('Data above threshold'!CD$4,'Raw Data'!$3:$3,0)-1)),"",OFFSET('Raw Data'!$A$3,MATCH('Data above threshold'!$A53,'Raw Data'!$B$4:$B$185,0),MATCH('Data above threshold'!CD$4,'Raw Data'!$3:$3,0)-1))</f>
        <v>3</v>
      </c>
      <c r="CE53" s="107" t="n">
        <f aca="true">IF(ISBLANK(OFFSET('Raw Data'!$A$3,MATCH('Data above threshold'!$A53,'Raw Data'!$B$4:$B$185,0),MATCH('Data above threshold'!CE$4,'Raw Data'!$3:$3,0)-1)),"",OFFSET('Raw Data'!$A$3,MATCH('Data above threshold'!$A53,'Raw Data'!$B$4:$B$185,0),MATCH('Data above threshold'!CE$4,'Raw Data'!$3:$3,0)-1))</f>
        <v>3</v>
      </c>
      <c r="CF53" s="107" t="n">
        <f aca="true">IF(ISBLANK(OFFSET('Raw Data'!$A$3,MATCH('Data above threshold'!$A53,'Raw Data'!$B$4:$B$185,0),MATCH('Data above threshold'!CF$4,'Raw Data'!$3:$3,0)-1)),"",OFFSET('Raw Data'!$A$3,MATCH('Data above threshold'!$A53,'Raw Data'!$B$4:$B$185,0),MATCH('Data above threshold'!CF$4,'Raw Data'!$3:$3,0)-1))</f>
        <v>1</v>
      </c>
      <c r="CG53" s="107" t="n">
        <f aca="true">IF(ISBLANK(OFFSET('Raw Data'!$A$3,MATCH('Data above threshold'!$A53,'Raw Data'!$B$4:$B$185,0),MATCH('Data above threshold'!CG$4,'Raw Data'!$3:$3,0)-1)),"",OFFSET('Raw Data'!$A$3,MATCH('Data above threshold'!$A53,'Raw Data'!$B$4:$B$185,0),MATCH('Data above threshold'!CG$4,'Raw Data'!$3:$3,0)-1))</f>
        <v>3</v>
      </c>
      <c r="CH53" s="107" t="n">
        <f aca="true">IF(ISBLANK(OFFSET('Raw Data'!$A$3,MATCH('Data above threshold'!$A53,'Raw Data'!$B$4:$B$185,0),MATCH('Data above threshold'!CH$4,'Raw Data'!$3:$3,0)-1)),"",OFFSET('Raw Data'!$A$3,MATCH('Data above threshold'!$A53,'Raw Data'!$B$4:$B$185,0),MATCH('Data above threshold'!CH$4,'Raw Data'!$3:$3,0)-1))</f>
        <v>3</v>
      </c>
      <c r="CI53" s="107" t="n">
        <f aca="true">IF(ISBLANK(OFFSET('Raw Data'!$A$3,MATCH('Data above threshold'!$A53,'Raw Data'!$B$4:$B$185,0),MATCH('Data above threshold'!CI$4,'Raw Data'!$3:$3,0)-1)),"",OFFSET('Raw Data'!$A$3,MATCH('Data above threshold'!$A53,'Raw Data'!$B$4:$B$185,0),MATCH('Data above threshold'!CI$4,'Raw Data'!$3:$3,0)-1))</f>
        <v>1</v>
      </c>
      <c r="CJ53" s="107" t="n">
        <f aca="true">IF(ISBLANK(OFFSET('Raw Data'!$A$3,MATCH('Data above threshold'!$A53,'Raw Data'!$B$4:$B$185,0),MATCH('Data above threshold'!CJ$4,'Raw Data'!$3:$3,0)-1)),"",OFFSET('Raw Data'!$A$3,MATCH('Data above threshold'!$A53,'Raw Data'!$B$4:$B$185,0),MATCH('Data above threshold'!CJ$4,'Raw Data'!$3:$3,0)-1))</f>
        <v>1</v>
      </c>
      <c r="CK53" s="107" t="n">
        <f aca="true">IF(ISBLANK(OFFSET('Raw Data'!$A$3,MATCH('Data above threshold'!$A53,'Raw Data'!$B$4:$B$185,0),MATCH('Data above threshold'!CK$4,'Raw Data'!$3:$3,0)-1)),"",OFFSET('Raw Data'!$A$3,MATCH('Data above threshold'!$A53,'Raw Data'!$B$4:$B$185,0),MATCH('Data above threshold'!CK$4,'Raw Data'!$3:$3,0)-1))</f>
        <v>1</v>
      </c>
      <c r="CL53" s="107" t="n">
        <f aca="true">IF(ISBLANK(OFFSET('Raw Data'!$A$3,MATCH('Data above threshold'!$A53,'Raw Data'!$B$4:$B$185,0),MATCH('Data above threshold'!CL$4,'Raw Data'!$3:$3,0)-1)),"",OFFSET('Raw Data'!$A$3,MATCH('Data above threshold'!$A53,'Raw Data'!$B$4:$B$185,0),MATCH('Data above threshold'!CL$4,'Raw Data'!$3:$3,0)-1))</f>
        <v>3</v>
      </c>
      <c r="CM53" s="107" t="n">
        <f aca="true">IF(ISBLANK(OFFSET('Raw Data'!$A$3,MATCH('Data above threshold'!$A53,'Raw Data'!$B$4:$B$185,0),MATCH('Data above threshold'!CM$4,'Raw Data'!$3:$3,0)-1)),"",OFFSET('Raw Data'!$A$3,MATCH('Data above threshold'!$A53,'Raw Data'!$B$4:$B$185,0),MATCH('Data above threshold'!CM$4,'Raw Data'!$3:$3,0)-1))</f>
        <v>3</v>
      </c>
      <c r="CN53" s="107" t="n">
        <f aca="true">IF(ISBLANK(OFFSET('Raw Data'!$A$3,MATCH('Data above threshold'!$A53,'Raw Data'!$B$4:$B$185,0),MATCH('Data above threshold'!CN$4,'Raw Data'!$3:$3,0)-1)),"",OFFSET('Raw Data'!$A$3,MATCH('Data above threshold'!$A53,'Raw Data'!$B$4:$B$185,0),MATCH('Data above threshold'!CN$4,'Raw Data'!$3:$3,0)-1))</f>
        <v>3</v>
      </c>
      <c r="CO53" s="107" t="n">
        <f aca="true">IF(ISBLANK(OFFSET('Raw Data'!$A$3,MATCH('Data above threshold'!$A53,'Raw Data'!$B$4:$B$185,0),MATCH('Data above threshold'!CO$4,'Raw Data'!$3:$3,0)-1)),"",OFFSET('Raw Data'!$A$3,MATCH('Data above threshold'!$A53,'Raw Data'!$B$4:$B$185,0),MATCH('Data above threshold'!CO$4,'Raw Data'!$3:$3,0)-1))</f>
        <v>3</v>
      </c>
      <c r="CP53" s="107" t="n">
        <f aca="true">IF(ISBLANK(OFFSET('Raw Data'!$A$3,MATCH('Data above threshold'!$A53,'Raw Data'!$B$4:$B$185,0),MATCH('Data above threshold'!CP$4,'Raw Data'!$3:$3,0)-1)),"",OFFSET('Raw Data'!$A$3,MATCH('Data above threshold'!$A53,'Raw Data'!$B$4:$B$185,0),MATCH('Data above threshold'!CP$4,'Raw Data'!$3:$3,0)-1))</f>
        <v>0</v>
      </c>
      <c r="CQ53" s="107" t="n">
        <f aca="true">IF(ISBLANK(OFFSET('Raw Data'!$A$3,MATCH('Data above threshold'!$A53,'Raw Data'!$B$4:$B$185,0),MATCH('Data above threshold'!CQ$4,'Raw Data'!$3:$3,0)-1)),"",OFFSET('Raw Data'!$A$3,MATCH('Data above threshold'!$A53,'Raw Data'!$B$4:$B$185,0),MATCH('Data above threshold'!CQ$4,'Raw Data'!$3:$3,0)-1))</f>
        <v>1</v>
      </c>
      <c r="CR53" s="107" t="n">
        <f aca="true">IF(ISBLANK(OFFSET('Raw Data'!$A$3,MATCH('Data above threshold'!$A53,'Raw Data'!$B$4:$B$185,0),MATCH('Data above threshold'!CR$4,'Raw Data'!$3:$3,0)-1)),"",OFFSET('Raw Data'!$A$3,MATCH('Data above threshold'!$A53,'Raw Data'!$B$4:$B$185,0),MATCH('Data above threshold'!CR$4,'Raw Data'!$3:$3,0)-1))</f>
        <v>3</v>
      </c>
    </row>
    <row r="54" s="103" customFormat="true" ht="15.5" hidden="false" customHeight="false" outlineLevel="0" collapsed="false">
      <c r="A54" s="107" t="n">
        <v>2212</v>
      </c>
      <c r="B54" s="107" t="n">
        <v>4</v>
      </c>
      <c r="C54" s="107" t="str">
        <f aca="true">IF(ISBLANK(OFFSET('Raw Data'!$A$3,MATCH('Data above threshold'!$A54,'Raw Data'!$B$4:$B$185,0),MATCH('Data above threshold'!C$4,'Raw Data'!$3:$3,0)-1)),"",OFFSET('Raw Data'!$A$3,MATCH('Data above threshold'!$A54,'Raw Data'!$B$4:$B$185,0),MATCH('Data above threshold'!C$4,'Raw Data'!$3:$3,0)-1))</f>
        <v/>
      </c>
      <c r="D54" s="107" t="str">
        <f aca="true">IF(ISBLANK(OFFSET('Raw Data'!$A$3,MATCH('Data above threshold'!$A54,'Raw Data'!$B$4:$B$185,0),MATCH('Data above threshold'!D$4,'Raw Data'!$3:$3,0)-1)),"",OFFSET('Raw Data'!$A$3,MATCH('Data above threshold'!$A54,'Raw Data'!$B$4:$B$185,0),MATCH('Data above threshold'!D$4,'Raw Data'!$3:$3,0)-1))</f>
        <v>COPOLCO membership</v>
      </c>
      <c r="E54" s="107" t="str">
        <f aca="true">IF(ISBLANK(OFFSET('Raw Data'!$A$3,MATCH('Data above threshold'!$A54,'Raw Data'!$B$4:$B$185,0),MATCH('Data above threshold'!E$4,'Raw Data'!$3:$3,0)-1)),"",OFFSET('Raw Data'!$A$3,MATCH('Data above threshold'!$A54,'Raw Data'!$B$4:$B$185,0),MATCH('Data above threshold'!E$4,'Raw Data'!$3:$3,0)-1))</f>
        <v/>
      </c>
      <c r="F54" s="107" t="str">
        <f aca="true">IF(ISBLANK(OFFSET('Raw Data'!$A$3,MATCH('Data above threshold'!$A54,'Raw Data'!$B$4:$B$185,0),MATCH('Data above threshold'!F$4,'Raw Data'!$3:$3,0)-1)),"",OFFSET('Raw Data'!$A$3,MATCH('Data above threshold'!$A54,'Raw Data'!$B$4:$B$185,0),MATCH('Data above threshold'!F$4,'Raw Data'!$3:$3,0)-1))</f>
        <v/>
      </c>
      <c r="G54" s="107" t="str">
        <f aca="true">IF(ISBLANK(OFFSET('Raw Data'!$A$3,MATCH('Data above threshold'!$A54,'Raw Data'!$B$4:$B$185,0),MATCH('Data above threshold'!G$4,'Raw Data'!$3:$3,0)-1)),"",OFFSET('Raw Data'!$A$3,MATCH('Data above threshold'!$A54,'Raw Data'!$B$4:$B$185,0),MATCH('Data above threshold'!G$4,'Raw Data'!$3:$3,0)-1))</f>
        <v/>
      </c>
      <c r="H54" s="107" t="str">
        <f aca="true">IF(ISBLANK(OFFSET('Raw Data'!$A$3,MATCH('Data above threshold'!$A54,'Raw Data'!$B$4:$B$185,0),MATCH('Data above threshold'!H$4,'Raw Data'!$3:$3,0)-1)),"",OFFSET('Raw Data'!$A$3,MATCH('Data above threshold'!$A54,'Raw Data'!$B$4:$B$185,0),MATCH('Data above threshold'!H$4,'Raw Data'!$3:$3,0)-1))</f>
        <v>ISO</v>
      </c>
      <c r="I54" s="107" t="str">
        <f aca="true">IF(ISBLANK(OFFSET('Raw Data'!$A$3,MATCH('Data above threshold'!$A54,'Raw Data'!$B$4:$B$185,0),MATCH('Data above threshold'!I$4,'Raw Data'!$3:$3,0)-1)),"",OFFSET('Raw Data'!$A$3,MATCH('Data above threshold'!$A54,'Raw Data'!$B$4:$B$185,0),MATCH('Data above threshold'!I$4,'Raw Data'!$3:$3,0)-1))</f>
        <v/>
      </c>
      <c r="J54" s="107" t="str">
        <f aca="true">IF(ISBLANK(OFFSET('Raw Data'!$A$3,MATCH('Data above threshold'!$A54,'Raw Data'!$B$4:$B$185,0),MATCH('Data above threshold'!J$4,'Raw Data'!$3:$3,0)-1)),"",OFFSET('Raw Data'!$A$3,MATCH('Data above threshold'!$A54,'Raw Data'!$B$4:$B$185,0),MATCH('Data above threshold'!J$4,'Raw Data'!$3:$3,0)-1))</f>
        <v>2 = Participating members; 1 = observing members; 0 = non-member</v>
      </c>
      <c r="K54" s="107" t="str">
        <f aca="true">IF(ISBLANK(OFFSET('Raw Data'!$A$3,MATCH('Data above threshold'!$A54,'Raw Data'!$B$4:$B$185,0),MATCH('Data above threshold'!K$4,'Raw Data'!$3:$3,0)-1)),"",OFFSET('Raw Data'!$A$3,MATCH('Data above threshold'!$A54,'Raw Data'!$B$4:$B$185,0),MATCH('Data above threshold'!K$4,'Raw Data'!$3:$3,0)-1))</f>
        <v>Plus</v>
      </c>
      <c r="L54" s="107" t="str">
        <f aca="true">IF(ISBLANK(OFFSET('Raw Data'!$A$3,MATCH('Data above threshold'!$A54,'Raw Data'!$B$4:$B$185,0),MATCH('Data above threshold'!L$4,'Raw Data'!$3:$3,0)-1)),"",OFFSET('Raw Data'!$A$3,MATCH('Data above threshold'!$A54,'Raw Data'!$B$4:$B$185,0),MATCH('Data above threshold'!L$4,'Raw Data'!$3:$3,0)-1))</f>
        <v>https://www.iso.org/committee/55000.html?view=participation</v>
      </c>
      <c r="M54" s="105" t="n">
        <f aca="false" t="array" ref="M54:M54">IFERROR(SKEW(IF(ISNUMBER(Q54:CR54),Q54:CR54,"")),"")</f>
        <v>-1.19602445545246</v>
      </c>
      <c r="N54" s="107" t="n">
        <v>0</v>
      </c>
      <c r="O54" s="107" t="str">
        <f aca="true">IF(ISBLANK(OFFSET('Raw Data'!$A$3,MATCH('Data above threshold'!$A54,'Raw Data'!$B$4:$B$185,0),MATCH('Data above threshold'!O$4,'Raw Data'!$3:$3,0)-1)),"",OFFSET('Raw Data'!$A$3,MATCH('Data above threshold'!$A54,'Raw Data'!$B$4:$B$185,0),MATCH('Data above threshold'!O$4,'Raw Data'!$3:$3,0)-1))</f>
        <v/>
      </c>
      <c r="P54" s="106" t="n">
        <f aca="false" t="array" ref="P54:P54">IF(B54&lt;4,"",1-IFERROR(SUM(ISNUMBER(Q54:CR54)*(1-$Q$3:$CR$3))/COUNTIF($Q$3:$CR$3,0),0))</f>
        <v>0</v>
      </c>
      <c r="Q54" s="107" t="n">
        <f aca="true">IF(ISBLANK(OFFSET('Raw Data'!$A$3,MATCH('Data above threshold'!$A54,'Raw Data'!$B$4:$B$185,0),MATCH('Data above threshold'!Q$4,'Raw Data'!$3:$3,0)-1)),"",OFFSET('Raw Data'!$A$3,MATCH('Data above threshold'!$A54,'Raw Data'!$B$4:$B$185,0),MATCH('Data above threshold'!Q$4,'Raw Data'!$3:$3,0)-1))</f>
        <v>2</v>
      </c>
      <c r="R54" s="107" t="n">
        <f aca="true">IF(ISBLANK(OFFSET('Raw Data'!$A$3,MATCH('Data above threshold'!$A54,'Raw Data'!$B$4:$B$185,0),MATCH('Data above threshold'!R$4,'Raw Data'!$3:$3,0)-1)),"",OFFSET('Raw Data'!$A$3,MATCH('Data above threshold'!$A54,'Raw Data'!$B$4:$B$185,0),MATCH('Data above threshold'!R$4,'Raw Data'!$3:$3,0)-1))</f>
        <v>2</v>
      </c>
      <c r="S54" s="107" t="n">
        <f aca="true">IF(ISBLANK(OFFSET('Raw Data'!$A$3,MATCH('Data above threshold'!$A54,'Raw Data'!$B$4:$B$185,0),MATCH('Data above threshold'!S$4,'Raw Data'!$3:$3,0)-1)),"",OFFSET('Raw Data'!$A$3,MATCH('Data above threshold'!$A54,'Raw Data'!$B$4:$B$185,0),MATCH('Data above threshold'!S$4,'Raw Data'!$3:$3,0)-1))</f>
        <v>2</v>
      </c>
      <c r="T54" s="107" t="n">
        <f aca="true">IF(ISBLANK(OFFSET('Raw Data'!$A$3,MATCH('Data above threshold'!$A54,'Raw Data'!$B$4:$B$185,0),MATCH('Data above threshold'!T$4,'Raw Data'!$3:$3,0)-1)),"",OFFSET('Raw Data'!$A$3,MATCH('Data above threshold'!$A54,'Raw Data'!$B$4:$B$185,0),MATCH('Data above threshold'!T$4,'Raw Data'!$3:$3,0)-1))</f>
        <v>1</v>
      </c>
      <c r="U54" s="107" t="n">
        <f aca="true">IF(ISBLANK(OFFSET('Raw Data'!$A$3,MATCH('Data above threshold'!$A54,'Raw Data'!$B$4:$B$185,0),MATCH('Data above threshold'!U$4,'Raw Data'!$3:$3,0)-1)),"",OFFSET('Raw Data'!$A$3,MATCH('Data above threshold'!$A54,'Raw Data'!$B$4:$B$185,0),MATCH('Data above threshold'!U$4,'Raw Data'!$3:$3,0)-1))</f>
        <v>2</v>
      </c>
      <c r="V54" s="107" t="n">
        <f aca="true">IF(ISBLANK(OFFSET('Raw Data'!$A$3,MATCH('Data above threshold'!$A54,'Raw Data'!$B$4:$B$185,0),MATCH('Data above threshold'!V$4,'Raw Data'!$3:$3,0)-1)),"",OFFSET('Raw Data'!$A$3,MATCH('Data above threshold'!$A54,'Raw Data'!$B$4:$B$185,0),MATCH('Data above threshold'!V$4,'Raw Data'!$3:$3,0)-1))</f>
        <v>0</v>
      </c>
      <c r="W54" s="107" t="n">
        <f aca="true">IF(ISBLANK(OFFSET('Raw Data'!$A$3,MATCH('Data above threshold'!$A54,'Raw Data'!$B$4:$B$185,0),MATCH('Data above threshold'!W$4,'Raw Data'!$3:$3,0)-1)),"",OFFSET('Raw Data'!$A$3,MATCH('Data above threshold'!$A54,'Raw Data'!$B$4:$B$185,0),MATCH('Data above threshold'!W$4,'Raw Data'!$3:$3,0)-1))</f>
        <v>2</v>
      </c>
      <c r="X54" s="107" t="n">
        <f aca="true">IF(ISBLANK(OFFSET('Raw Data'!$A$3,MATCH('Data above threshold'!$A54,'Raw Data'!$B$4:$B$185,0),MATCH('Data above threshold'!X$4,'Raw Data'!$3:$3,0)-1)),"",OFFSET('Raw Data'!$A$3,MATCH('Data above threshold'!$A54,'Raw Data'!$B$4:$B$185,0),MATCH('Data above threshold'!X$4,'Raw Data'!$3:$3,0)-1))</f>
        <v>2</v>
      </c>
      <c r="Y54" s="107" t="n">
        <f aca="true">IF(ISBLANK(OFFSET('Raw Data'!$A$3,MATCH('Data above threshold'!$A54,'Raw Data'!$B$4:$B$185,0),MATCH('Data above threshold'!Y$4,'Raw Data'!$3:$3,0)-1)),"",OFFSET('Raw Data'!$A$3,MATCH('Data above threshold'!$A54,'Raw Data'!$B$4:$B$185,0),MATCH('Data above threshold'!Y$4,'Raw Data'!$3:$3,0)-1))</f>
        <v>2</v>
      </c>
      <c r="Z54" s="107" t="n">
        <f aca="true">IF(ISBLANK(OFFSET('Raw Data'!$A$3,MATCH('Data above threshold'!$A54,'Raw Data'!$B$4:$B$185,0),MATCH('Data above threshold'!Z$4,'Raw Data'!$3:$3,0)-1)),"",OFFSET('Raw Data'!$A$3,MATCH('Data above threshold'!$A54,'Raw Data'!$B$4:$B$185,0),MATCH('Data above threshold'!Z$4,'Raw Data'!$3:$3,0)-1))</f>
        <v>2</v>
      </c>
      <c r="AA54" s="107" t="n">
        <f aca="true">IF(ISBLANK(OFFSET('Raw Data'!$A$3,MATCH('Data above threshold'!$A54,'Raw Data'!$B$4:$B$185,0),MATCH('Data above threshold'!AA$4,'Raw Data'!$3:$3,0)-1)),"",OFFSET('Raw Data'!$A$3,MATCH('Data above threshold'!$A54,'Raw Data'!$B$4:$B$185,0),MATCH('Data above threshold'!AA$4,'Raw Data'!$3:$3,0)-1))</f>
        <v>2</v>
      </c>
      <c r="AB54" s="107" t="n">
        <f aca="true">IF(ISBLANK(OFFSET('Raw Data'!$A$3,MATCH('Data above threshold'!$A54,'Raw Data'!$B$4:$B$185,0),MATCH('Data above threshold'!AB$4,'Raw Data'!$3:$3,0)-1)),"",OFFSET('Raw Data'!$A$3,MATCH('Data above threshold'!$A54,'Raw Data'!$B$4:$B$185,0),MATCH('Data above threshold'!AB$4,'Raw Data'!$3:$3,0)-1))</f>
        <v>2</v>
      </c>
      <c r="AC54" s="107" t="n">
        <f aca="true">IF(ISBLANK(OFFSET('Raw Data'!$A$3,MATCH('Data above threshold'!$A54,'Raw Data'!$B$4:$B$185,0),MATCH('Data above threshold'!AC$4,'Raw Data'!$3:$3,0)-1)),"",OFFSET('Raw Data'!$A$3,MATCH('Data above threshold'!$A54,'Raw Data'!$B$4:$B$185,0),MATCH('Data above threshold'!AC$4,'Raw Data'!$3:$3,0)-1))</f>
        <v>2</v>
      </c>
      <c r="AD54" s="107" t="n">
        <f aca="true">IF(ISBLANK(OFFSET('Raw Data'!$A$3,MATCH('Data above threshold'!$A54,'Raw Data'!$B$4:$B$185,0),MATCH('Data above threshold'!AD$4,'Raw Data'!$3:$3,0)-1)),"",OFFSET('Raw Data'!$A$3,MATCH('Data above threshold'!$A54,'Raw Data'!$B$4:$B$185,0),MATCH('Data above threshold'!AD$4,'Raw Data'!$3:$3,0)-1))</f>
        <v>0</v>
      </c>
      <c r="AE54" s="107" t="n">
        <f aca="true">IF(ISBLANK(OFFSET('Raw Data'!$A$3,MATCH('Data above threshold'!$A54,'Raw Data'!$B$4:$B$185,0),MATCH('Data above threshold'!AE$4,'Raw Data'!$3:$3,0)-1)),"",OFFSET('Raw Data'!$A$3,MATCH('Data above threshold'!$A54,'Raw Data'!$B$4:$B$185,0),MATCH('Data above threshold'!AE$4,'Raw Data'!$3:$3,0)-1))</f>
        <v>2</v>
      </c>
      <c r="AF54" s="107" t="n">
        <f aca="true">IF(ISBLANK(OFFSET('Raw Data'!$A$3,MATCH('Data above threshold'!$A54,'Raw Data'!$B$4:$B$185,0),MATCH('Data above threshold'!AF$4,'Raw Data'!$3:$3,0)-1)),"",OFFSET('Raw Data'!$A$3,MATCH('Data above threshold'!$A54,'Raw Data'!$B$4:$B$185,0),MATCH('Data above threshold'!AF$4,'Raw Data'!$3:$3,0)-1))</f>
        <v>1</v>
      </c>
      <c r="AG54" s="107" t="n">
        <f aca="true">IF(ISBLANK(OFFSET('Raw Data'!$A$3,MATCH('Data above threshold'!$A54,'Raw Data'!$B$4:$B$185,0),MATCH('Data above threshold'!AG$4,'Raw Data'!$3:$3,0)-1)),"",OFFSET('Raw Data'!$A$3,MATCH('Data above threshold'!$A54,'Raw Data'!$B$4:$B$185,0),MATCH('Data above threshold'!AG$4,'Raw Data'!$3:$3,0)-1))</f>
        <v>2</v>
      </c>
      <c r="AH54" s="107" t="n">
        <f aca="true">IF(ISBLANK(OFFSET('Raw Data'!$A$3,MATCH('Data above threshold'!$A54,'Raw Data'!$B$4:$B$185,0),MATCH('Data above threshold'!AH$4,'Raw Data'!$3:$3,0)-1)),"",OFFSET('Raw Data'!$A$3,MATCH('Data above threshold'!$A54,'Raw Data'!$B$4:$B$185,0),MATCH('Data above threshold'!AH$4,'Raw Data'!$3:$3,0)-1))</f>
        <v>2</v>
      </c>
      <c r="AI54" s="107" t="n">
        <f aca="true">IF(ISBLANK(OFFSET('Raw Data'!$A$3,MATCH('Data above threshold'!$A54,'Raw Data'!$B$4:$B$185,0),MATCH('Data above threshold'!AI$4,'Raw Data'!$3:$3,0)-1)),"",OFFSET('Raw Data'!$A$3,MATCH('Data above threshold'!$A54,'Raw Data'!$B$4:$B$185,0),MATCH('Data above threshold'!AI$4,'Raw Data'!$3:$3,0)-1))</f>
        <v>1</v>
      </c>
      <c r="AJ54" s="107" t="n">
        <f aca="true">IF(ISBLANK(OFFSET('Raw Data'!$A$3,MATCH('Data above threshold'!$A54,'Raw Data'!$B$4:$B$185,0),MATCH('Data above threshold'!AJ$4,'Raw Data'!$3:$3,0)-1)),"",OFFSET('Raw Data'!$A$3,MATCH('Data above threshold'!$A54,'Raw Data'!$B$4:$B$185,0),MATCH('Data above threshold'!AJ$4,'Raw Data'!$3:$3,0)-1))</f>
        <v>2</v>
      </c>
      <c r="AK54" s="107" t="n">
        <f aca="true">IF(ISBLANK(OFFSET('Raw Data'!$A$3,MATCH('Data above threshold'!$A54,'Raw Data'!$B$4:$B$185,0),MATCH('Data above threshold'!AK$4,'Raw Data'!$3:$3,0)-1)),"",OFFSET('Raw Data'!$A$3,MATCH('Data above threshold'!$A54,'Raw Data'!$B$4:$B$185,0),MATCH('Data above threshold'!AK$4,'Raw Data'!$3:$3,0)-1))</f>
        <v>2</v>
      </c>
      <c r="AL54" s="107" t="n">
        <f aca="true">IF(ISBLANK(OFFSET('Raw Data'!$A$3,MATCH('Data above threshold'!$A54,'Raw Data'!$B$4:$B$185,0),MATCH('Data above threshold'!AL$4,'Raw Data'!$3:$3,0)-1)),"",OFFSET('Raw Data'!$A$3,MATCH('Data above threshold'!$A54,'Raw Data'!$B$4:$B$185,0),MATCH('Data above threshold'!AL$4,'Raw Data'!$3:$3,0)-1))</f>
        <v>2</v>
      </c>
      <c r="AM54" s="107" t="n">
        <f aca="true">IF(ISBLANK(OFFSET('Raw Data'!$A$3,MATCH('Data above threshold'!$A54,'Raw Data'!$B$4:$B$185,0),MATCH('Data above threshold'!AM$4,'Raw Data'!$3:$3,0)-1)),"",OFFSET('Raw Data'!$A$3,MATCH('Data above threshold'!$A54,'Raw Data'!$B$4:$B$185,0),MATCH('Data above threshold'!AM$4,'Raw Data'!$3:$3,0)-1))</f>
        <v>2</v>
      </c>
      <c r="AN54" s="107" t="n">
        <f aca="true">IF(ISBLANK(OFFSET('Raw Data'!$A$3,MATCH('Data above threshold'!$A54,'Raw Data'!$B$4:$B$185,0),MATCH('Data above threshold'!AN$4,'Raw Data'!$3:$3,0)-1)),"",OFFSET('Raw Data'!$A$3,MATCH('Data above threshold'!$A54,'Raw Data'!$B$4:$B$185,0),MATCH('Data above threshold'!AN$4,'Raw Data'!$3:$3,0)-1))</f>
        <v>2</v>
      </c>
      <c r="AO54" s="107" t="n">
        <f aca="true">IF(ISBLANK(OFFSET('Raw Data'!$A$3,MATCH('Data above threshold'!$A54,'Raw Data'!$B$4:$B$185,0),MATCH('Data above threshold'!AO$4,'Raw Data'!$3:$3,0)-1)),"",OFFSET('Raw Data'!$A$3,MATCH('Data above threshold'!$A54,'Raw Data'!$B$4:$B$185,0),MATCH('Data above threshold'!AO$4,'Raw Data'!$3:$3,0)-1))</f>
        <v>2</v>
      </c>
      <c r="AP54" s="107" t="n">
        <f aca="true">IF(ISBLANK(OFFSET('Raw Data'!$A$3,MATCH('Data above threshold'!$A54,'Raw Data'!$B$4:$B$185,0),MATCH('Data above threshold'!AP$4,'Raw Data'!$3:$3,0)-1)),"",OFFSET('Raw Data'!$A$3,MATCH('Data above threshold'!$A54,'Raw Data'!$B$4:$B$185,0),MATCH('Data above threshold'!AP$4,'Raw Data'!$3:$3,0)-1))</f>
        <v>2</v>
      </c>
      <c r="AQ54" s="107" t="n">
        <f aca="true">IF(ISBLANK(OFFSET('Raw Data'!$A$3,MATCH('Data above threshold'!$A54,'Raw Data'!$B$4:$B$185,0),MATCH('Data above threshold'!AQ$4,'Raw Data'!$3:$3,0)-1)),"",OFFSET('Raw Data'!$A$3,MATCH('Data above threshold'!$A54,'Raw Data'!$B$4:$B$185,0),MATCH('Data above threshold'!AQ$4,'Raw Data'!$3:$3,0)-1))</f>
        <v>2</v>
      </c>
      <c r="AR54" s="107" t="n">
        <f aca="true">IF(ISBLANK(OFFSET('Raw Data'!$A$3,MATCH('Data above threshold'!$A54,'Raw Data'!$B$4:$B$185,0),MATCH('Data above threshold'!AR$4,'Raw Data'!$3:$3,0)-1)),"",OFFSET('Raw Data'!$A$3,MATCH('Data above threshold'!$A54,'Raw Data'!$B$4:$B$185,0),MATCH('Data above threshold'!AR$4,'Raw Data'!$3:$3,0)-1))</f>
        <v>0</v>
      </c>
      <c r="AS54" s="107" t="n">
        <f aca="true">IF(ISBLANK(OFFSET('Raw Data'!$A$3,MATCH('Data above threshold'!$A54,'Raw Data'!$B$4:$B$185,0),MATCH('Data above threshold'!AS$4,'Raw Data'!$3:$3,0)-1)),"",OFFSET('Raw Data'!$A$3,MATCH('Data above threshold'!$A54,'Raw Data'!$B$4:$B$185,0),MATCH('Data above threshold'!AS$4,'Raw Data'!$3:$3,0)-1))</f>
        <v>1</v>
      </c>
      <c r="AT54" s="107" t="n">
        <f aca="true">IF(ISBLANK(OFFSET('Raw Data'!$A$3,MATCH('Data above threshold'!$A54,'Raw Data'!$B$4:$B$185,0),MATCH('Data above threshold'!AT$4,'Raw Data'!$3:$3,0)-1)),"",OFFSET('Raw Data'!$A$3,MATCH('Data above threshold'!$A54,'Raw Data'!$B$4:$B$185,0),MATCH('Data above threshold'!AT$4,'Raw Data'!$3:$3,0)-1))</f>
        <v>0</v>
      </c>
      <c r="AU54" s="107" t="n">
        <f aca="true">IF(ISBLANK(OFFSET('Raw Data'!$A$3,MATCH('Data above threshold'!$A54,'Raw Data'!$B$4:$B$185,0),MATCH('Data above threshold'!AU$4,'Raw Data'!$3:$3,0)-1)),"",OFFSET('Raw Data'!$A$3,MATCH('Data above threshold'!$A54,'Raw Data'!$B$4:$B$185,0),MATCH('Data above threshold'!AU$4,'Raw Data'!$3:$3,0)-1))</f>
        <v>1</v>
      </c>
      <c r="AV54" s="107" t="n">
        <f aca="true">IF(ISBLANK(OFFSET('Raw Data'!$A$3,MATCH('Data above threshold'!$A54,'Raw Data'!$B$4:$B$185,0),MATCH('Data above threshold'!AV$4,'Raw Data'!$3:$3,0)-1)),"",OFFSET('Raw Data'!$A$3,MATCH('Data above threshold'!$A54,'Raw Data'!$B$4:$B$185,0),MATCH('Data above threshold'!AV$4,'Raw Data'!$3:$3,0)-1))</f>
        <v>2</v>
      </c>
      <c r="AW54" s="107" t="n">
        <f aca="true">IF(ISBLANK(OFFSET('Raw Data'!$A$3,MATCH('Data above threshold'!$A54,'Raw Data'!$B$4:$B$185,0),MATCH('Data above threshold'!AW$4,'Raw Data'!$3:$3,0)-1)),"",OFFSET('Raw Data'!$A$3,MATCH('Data above threshold'!$A54,'Raw Data'!$B$4:$B$185,0),MATCH('Data above threshold'!AW$4,'Raw Data'!$3:$3,0)-1))</f>
        <v>2</v>
      </c>
      <c r="AX54" s="107" t="n">
        <f aca="true">IF(ISBLANK(OFFSET('Raw Data'!$A$3,MATCH('Data above threshold'!$A54,'Raw Data'!$B$4:$B$185,0),MATCH('Data above threshold'!AX$4,'Raw Data'!$3:$3,0)-1)),"",OFFSET('Raw Data'!$A$3,MATCH('Data above threshold'!$A54,'Raw Data'!$B$4:$B$185,0),MATCH('Data above threshold'!AX$4,'Raw Data'!$3:$3,0)-1))</f>
        <v>1</v>
      </c>
      <c r="AY54" s="107" t="n">
        <f aca="true">IF(ISBLANK(OFFSET('Raw Data'!$A$3,MATCH('Data above threshold'!$A54,'Raw Data'!$B$4:$B$185,0),MATCH('Data above threshold'!AY$4,'Raw Data'!$3:$3,0)-1)),"",OFFSET('Raw Data'!$A$3,MATCH('Data above threshold'!$A54,'Raw Data'!$B$4:$B$185,0),MATCH('Data above threshold'!AY$4,'Raw Data'!$3:$3,0)-1))</f>
        <v>2</v>
      </c>
      <c r="AZ54" s="107" t="n">
        <f aca="true">IF(ISBLANK(OFFSET('Raw Data'!$A$3,MATCH('Data above threshold'!$A54,'Raw Data'!$B$4:$B$185,0),MATCH('Data above threshold'!AZ$4,'Raw Data'!$3:$3,0)-1)),"",OFFSET('Raw Data'!$A$3,MATCH('Data above threshold'!$A54,'Raw Data'!$B$4:$B$185,0),MATCH('Data above threshold'!AZ$4,'Raw Data'!$3:$3,0)-1))</f>
        <v>2</v>
      </c>
      <c r="BA54" s="107" t="n">
        <f aca="true">IF(ISBLANK(OFFSET('Raw Data'!$A$3,MATCH('Data above threshold'!$A54,'Raw Data'!$B$4:$B$185,0),MATCH('Data above threshold'!BA$4,'Raw Data'!$3:$3,0)-1)),"",OFFSET('Raw Data'!$A$3,MATCH('Data above threshold'!$A54,'Raw Data'!$B$4:$B$185,0),MATCH('Data above threshold'!BA$4,'Raw Data'!$3:$3,0)-1))</f>
        <v>2</v>
      </c>
      <c r="BB54" s="107" t="n">
        <f aca="true">IF(ISBLANK(OFFSET('Raw Data'!$A$3,MATCH('Data above threshold'!$A54,'Raw Data'!$B$4:$B$185,0),MATCH('Data above threshold'!BB$4,'Raw Data'!$3:$3,0)-1)),"",OFFSET('Raw Data'!$A$3,MATCH('Data above threshold'!$A54,'Raw Data'!$B$4:$B$185,0),MATCH('Data above threshold'!BB$4,'Raw Data'!$3:$3,0)-1))</f>
        <v>2</v>
      </c>
      <c r="BC54" s="107" t="n">
        <f aca="true">IF(ISBLANK(OFFSET('Raw Data'!$A$3,MATCH('Data above threshold'!$A54,'Raw Data'!$B$4:$B$185,0),MATCH('Data above threshold'!BC$4,'Raw Data'!$3:$3,0)-1)),"",OFFSET('Raw Data'!$A$3,MATCH('Data above threshold'!$A54,'Raw Data'!$B$4:$B$185,0),MATCH('Data above threshold'!BC$4,'Raw Data'!$3:$3,0)-1))</f>
        <v>2</v>
      </c>
      <c r="BD54" s="107" t="n">
        <f aca="true">IF(ISBLANK(OFFSET('Raw Data'!$A$3,MATCH('Data above threshold'!$A54,'Raw Data'!$B$4:$B$185,0),MATCH('Data above threshold'!BD$4,'Raw Data'!$3:$3,0)-1)),"",OFFSET('Raw Data'!$A$3,MATCH('Data above threshold'!$A54,'Raw Data'!$B$4:$B$185,0),MATCH('Data above threshold'!BD$4,'Raw Data'!$3:$3,0)-1))</f>
        <v>1</v>
      </c>
      <c r="BE54" s="107" t="n">
        <f aca="true">IF(ISBLANK(OFFSET('Raw Data'!$A$3,MATCH('Data above threshold'!$A54,'Raw Data'!$B$4:$B$185,0),MATCH('Data above threshold'!BE$4,'Raw Data'!$3:$3,0)-1)),"",OFFSET('Raw Data'!$A$3,MATCH('Data above threshold'!$A54,'Raw Data'!$B$4:$B$185,0),MATCH('Data above threshold'!BE$4,'Raw Data'!$3:$3,0)-1))</f>
        <v>2</v>
      </c>
      <c r="BF54" s="107" t="n">
        <f aca="true">IF(ISBLANK(OFFSET('Raw Data'!$A$3,MATCH('Data above threshold'!$A54,'Raw Data'!$B$4:$B$185,0),MATCH('Data above threshold'!BF$4,'Raw Data'!$3:$3,0)-1)),"",OFFSET('Raw Data'!$A$3,MATCH('Data above threshold'!$A54,'Raw Data'!$B$4:$B$185,0),MATCH('Data above threshold'!BF$4,'Raw Data'!$3:$3,0)-1))</f>
        <v>2</v>
      </c>
      <c r="BG54" s="107" t="n">
        <f aca="true">IF(ISBLANK(OFFSET('Raw Data'!$A$3,MATCH('Data above threshold'!$A54,'Raw Data'!$B$4:$B$185,0),MATCH('Data above threshold'!BG$4,'Raw Data'!$3:$3,0)-1)),"",OFFSET('Raw Data'!$A$3,MATCH('Data above threshold'!$A54,'Raw Data'!$B$4:$B$185,0),MATCH('Data above threshold'!BG$4,'Raw Data'!$3:$3,0)-1))</f>
        <v>2</v>
      </c>
      <c r="BH54" s="107" t="n">
        <f aca="true">IF(ISBLANK(OFFSET('Raw Data'!$A$3,MATCH('Data above threshold'!$A54,'Raw Data'!$B$4:$B$185,0),MATCH('Data above threshold'!BH$4,'Raw Data'!$3:$3,0)-1)),"",OFFSET('Raw Data'!$A$3,MATCH('Data above threshold'!$A54,'Raw Data'!$B$4:$B$185,0),MATCH('Data above threshold'!BH$4,'Raw Data'!$3:$3,0)-1))</f>
        <v>1</v>
      </c>
      <c r="BI54" s="107" t="n">
        <f aca="true">IF(ISBLANK(OFFSET('Raw Data'!$A$3,MATCH('Data above threshold'!$A54,'Raw Data'!$B$4:$B$185,0),MATCH('Data above threshold'!BI$4,'Raw Data'!$3:$3,0)-1)),"",OFFSET('Raw Data'!$A$3,MATCH('Data above threshold'!$A54,'Raw Data'!$B$4:$B$185,0),MATCH('Data above threshold'!BI$4,'Raw Data'!$3:$3,0)-1))</f>
        <v>1</v>
      </c>
      <c r="BJ54" s="107" t="n">
        <f aca="true">IF(ISBLANK(OFFSET('Raw Data'!$A$3,MATCH('Data above threshold'!$A54,'Raw Data'!$B$4:$B$185,0),MATCH('Data above threshold'!BJ$4,'Raw Data'!$3:$3,0)-1)),"",OFFSET('Raw Data'!$A$3,MATCH('Data above threshold'!$A54,'Raw Data'!$B$4:$B$185,0),MATCH('Data above threshold'!BJ$4,'Raw Data'!$3:$3,0)-1))</f>
        <v>2</v>
      </c>
      <c r="BK54" s="107" t="n">
        <f aca="true">IF(ISBLANK(OFFSET('Raw Data'!$A$3,MATCH('Data above threshold'!$A54,'Raw Data'!$B$4:$B$185,0),MATCH('Data above threshold'!BK$4,'Raw Data'!$3:$3,0)-1)),"",OFFSET('Raw Data'!$A$3,MATCH('Data above threshold'!$A54,'Raw Data'!$B$4:$B$185,0),MATCH('Data above threshold'!BK$4,'Raw Data'!$3:$3,0)-1))</f>
        <v>2</v>
      </c>
      <c r="BL54" s="107" t="n">
        <f aca="true">IF(ISBLANK(OFFSET('Raw Data'!$A$3,MATCH('Data above threshold'!$A54,'Raw Data'!$B$4:$B$185,0),MATCH('Data above threshold'!BL$4,'Raw Data'!$3:$3,0)-1)),"",OFFSET('Raw Data'!$A$3,MATCH('Data above threshold'!$A54,'Raw Data'!$B$4:$B$185,0),MATCH('Data above threshold'!BL$4,'Raw Data'!$3:$3,0)-1))</f>
        <v>0</v>
      </c>
      <c r="BM54" s="107" t="n">
        <f aca="true">IF(ISBLANK(OFFSET('Raw Data'!$A$3,MATCH('Data above threshold'!$A54,'Raw Data'!$B$4:$B$185,0),MATCH('Data above threshold'!BM$4,'Raw Data'!$3:$3,0)-1)),"",OFFSET('Raw Data'!$A$3,MATCH('Data above threshold'!$A54,'Raw Data'!$B$4:$B$185,0),MATCH('Data above threshold'!BM$4,'Raw Data'!$3:$3,0)-1))</f>
        <v>0</v>
      </c>
      <c r="BN54" s="107" t="n">
        <f aca="true">IF(ISBLANK(OFFSET('Raw Data'!$A$3,MATCH('Data above threshold'!$A54,'Raw Data'!$B$4:$B$185,0),MATCH('Data above threshold'!BN$4,'Raw Data'!$3:$3,0)-1)),"",OFFSET('Raw Data'!$A$3,MATCH('Data above threshold'!$A54,'Raw Data'!$B$4:$B$185,0),MATCH('Data above threshold'!BN$4,'Raw Data'!$3:$3,0)-1))</f>
        <v>2</v>
      </c>
      <c r="BO54" s="107" t="n">
        <f aca="true">IF(ISBLANK(OFFSET('Raw Data'!$A$3,MATCH('Data above threshold'!$A54,'Raw Data'!$B$4:$B$185,0),MATCH('Data above threshold'!BO$4,'Raw Data'!$3:$3,0)-1)),"",OFFSET('Raw Data'!$A$3,MATCH('Data above threshold'!$A54,'Raw Data'!$B$4:$B$185,0),MATCH('Data above threshold'!BO$4,'Raw Data'!$3:$3,0)-1))</f>
        <v>2</v>
      </c>
      <c r="BP54" s="107" t="n">
        <f aca="true">IF(ISBLANK(OFFSET('Raw Data'!$A$3,MATCH('Data above threshold'!$A54,'Raw Data'!$B$4:$B$185,0),MATCH('Data above threshold'!BP$4,'Raw Data'!$3:$3,0)-1)),"",OFFSET('Raw Data'!$A$3,MATCH('Data above threshold'!$A54,'Raw Data'!$B$4:$B$185,0),MATCH('Data above threshold'!BP$4,'Raw Data'!$3:$3,0)-1))</f>
        <v>2</v>
      </c>
      <c r="BQ54" s="107" t="n">
        <f aca="true">IF(ISBLANK(OFFSET('Raw Data'!$A$3,MATCH('Data above threshold'!$A54,'Raw Data'!$B$4:$B$185,0),MATCH('Data above threshold'!BQ$4,'Raw Data'!$3:$3,0)-1)),"",OFFSET('Raw Data'!$A$3,MATCH('Data above threshold'!$A54,'Raw Data'!$B$4:$B$185,0),MATCH('Data above threshold'!BQ$4,'Raw Data'!$3:$3,0)-1))</f>
        <v>1</v>
      </c>
      <c r="BR54" s="107" t="n">
        <f aca="true">IF(ISBLANK(OFFSET('Raw Data'!$A$3,MATCH('Data above threshold'!$A54,'Raw Data'!$B$4:$B$185,0),MATCH('Data above threshold'!BR$4,'Raw Data'!$3:$3,0)-1)),"",OFFSET('Raw Data'!$A$3,MATCH('Data above threshold'!$A54,'Raw Data'!$B$4:$B$185,0),MATCH('Data above threshold'!BR$4,'Raw Data'!$3:$3,0)-1))</f>
        <v>2</v>
      </c>
      <c r="BS54" s="107" t="n">
        <f aca="true">IF(ISBLANK(OFFSET('Raw Data'!$A$3,MATCH('Data above threshold'!$A54,'Raw Data'!$B$4:$B$185,0),MATCH('Data above threshold'!BS$4,'Raw Data'!$3:$3,0)-1)),"",OFFSET('Raw Data'!$A$3,MATCH('Data above threshold'!$A54,'Raw Data'!$B$4:$B$185,0),MATCH('Data above threshold'!BS$4,'Raw Data'!$3:$3,0)-1))</f>
        <v>2</v>
      </c>
      <c r="BT54" s="107" t="n">
        <f aca="true">IF(ISBLANK(OFFSET('Raw Data'!$A$3,MATCH('Data above threshold'!$A54,'Raw Data'!$B$4:$B$185,0),MATCH('Data above threshold'!BT$4,'Raw Data'!$3:$3,0)-1)),"",OFFSET('Raw Data'!$A$3,MATCH('Data above threshold'!$A54,'Raw Data'!$B$4:$B$185,0),MATCH('Data above threshold'!BT$4,'Raw Data'!$3:$3,0)-1))</f>
        <v>2</v>
      </c>
      <c r="BU54" s="107" t="n">
        <f aca="true">IF(ISBLANK(OFFSET('Raw Data'!$A$3,MATCH('Data above threshold'!$A54,'Raw Data'!$B$4:$B$185,0),MATCH('Data above threshold'!BU$4,'Raw Data'!$3:$3,0)-1)),"",OFFSET('Raw Data'!$A$3,MATCH('Data above threshold'!$A54,'Raw Data'!$B$4:$B$185,0),MATCH('Data above threshold'!BU$4,'Raw Data'!$3:$3,0)-1))</f>
        <v>2</v>
      </c>
      <c r="BV54" s="107" t="n">
        <f aca="true">IF(ISBLANK(OFFSET('Raw Data'!$A$3,MATCH('Data above threshold'!$A54,'Raw Data'!$B$4:$B$185,0),MATCH('Data above threshold'!BV$4,'Raw Data'!$3:$3,0)-1)),"",OFFSET('Raw Data'!$A$3,MATCH('Data above threshold'!$A54,'Raw Data'!$B$4:$B$185,0),MATCH('Data above threshold'!BV$4,'Raw Data'!$3:$3,0)-1))</f>
        <v>0</v>
      </c>
      <c r="BW54" s="107" t="n">
        <f aca="true">IF(ISBLANK(OFFSET('Raw Data'!$A$3,MATCH('Data above threshold'!$A54,'Raw Data'!$B$4:$B$185,0),MATCH('Data above threshold'!BW$4,'Raw Data'!$3:$3,0)-1)),"",OFFSET('Raw Data'!$A$3,MATCH('Data above threshold'!$A54,'Raw Data'!$B$4:$B$185,0),MATCH('Data above threshold'!BW$4,'Raw Data'!$3:$3,0)-1))</f>
        <v>1</v>
      </c>
      <c r="BX54" s="107" t="n">
        <f aca="true">IF(ISBLANK(OFFSET('Raw Data'!$A$3,MATCH('Data above threshold'!$A54,'Raw Data'!$B$4:$B$185,0),MATCH('Data above threshold'!BX$4,'Raw Data'!$3:$3,0)-1)),"",OFFSET('Raw Data'!$A$3,MATCH('Data above threshold'!$A54,'Raw Data'!$B$4:$B$185,0),MATCH('Data above threshold'!BX$4,'Raw Data'!$3:$3,0)-1))</f>
        <v>2</v>
      </c>
      <c r="BY54" s="107" t="n">
        <f aca="true">IF(ISBLANK(OFFSET('Raw Data'!$A$3,MATCH('Data above threshold'!$A54,'Raw Data'!$B$4:$B$185,0),MATCH('Data above threshold'!BY$4,'Raw Data'!$3:$3,0)-1)),"",OFFSET('Raw Data'!$A$3,MATCH('Data above threshold'!$A54,'Raw Data'!$B$4:$B$185,0),MATCH('Data above threshold'!BY$4,'Raw Data'!$3:$3,0)-1))</f>
        <v>2</v>
      </c>
      <c r="BZ54" s="107" t="n">
        <f aca="true">IF(ISBLANK(OFFSET('Raw Data'!$A$3,MATCH('Data above threshold'!$A54,'Raw Data'!$B$4:$B$185,0),MATCH('Data above threshold'!BZ$4,'Raw Data'!$3:$3,0)-1)),"",OFFSET('Raw Data'!$A$3,MATCH('Data above threshold'!$A54,'Raw Data'!$B$4:$B$185,0),MATCH('Data above threshold'!BZ$4,'Raw Data'!$3:$3,0)-1))</f>
        <v>2</v>
      </c>
      <c r="CA54" s="107" t="n">
        <f aca="true">IF(ISBLANK(OFFSET('Raw Data'!$A$3,MATCH('Data above threshold'!$A54,'Raw Data'!$B$4:$B$185,0),MATCH('Data above threshold'!CA$4,'Raw Data'!$3:$3,0)-1)),"",OFFSET('Raw Data'!$A$3,MATCH('Data above threshold'!$A54,'Raw Data'!$B$4:$B$185,0),MATCH('Data above threshold'!CA$4,'Raw Data'!$3:$3,0)-1))</f>
        <v>2</v>
      </c>
      <c r="CB54" s="107" t="n">
        <f aca="true">IF(ISBLANK(OFFSET('Raw Data'!$A$3,MATCH('Data above threshold'!$A54,'Raw Data'!$B$4:$B$185,0),MATCH('Data above threshold'!CB$4,'Raw Data'!$3:$3,0)-1)),"",OFFSET('Raw Data'!$A$3,MATCH('Data above threshold'!$A54,'Raw Data'!$B$4:$B$185,0),MATCH('Data above threshold'!CB$4,'Raw Data'!$3:$3,0)-1))</f>
        <v>0</v>
      </c>
      <c r="CC54" s="107" t="n">
        <f aca="true">IF(ISBLANK(OFFSET('Raw Data'!$A$3,MATCH('Data above threshold'!$A54,'Raw Data'!$B$4:$B$185,0),MATCH('Data above threshold'!CC$4,'Raw Data'!$3:$3,0)-1)),"",OFFSET('Raw Data'!$A$3,MATCH('Data above threshold'!$A54,'Raw Data'!$B$4:$B$185,0),MATCH('Data above threshold'!CC$4,'Raw Data'!$3:$3,0)-1))</f>
        <v>1</v>
      </c>
      <c r="CD54" s="107" t="n">
        <f aca="true">IF(ISBLANK(OFFSET('Raw Data'!$A$3,MATCH('Data above threshold'!$A54,'Raw Data'!$B$4:$B$185,0),MATCH('Data above threshold'!CD$4,'Raw Data'!$3:$3,0)-1)),"",OFFSET('Raw Data'!$A$3,MATCH('Data above threshold'!$A54,'Raw Data'!$B$4:$B$185,0),MATCH('Data above threshold'!CD$4,'Raw Data'!$3:$3,0)-1))</f>
        <v>2</v>
      </c>
      <c r="CE54" s="107" t="n">
        <f aca="true">IF(ISBLANK(OFFSET('Raw Data'!$A$3,MATCH('Data above threshold'!$A54,'Raw Data'!$B$4:$B$185,0),MATCH('Data above threshold'!CE$4,'Raw Data'!$3:$3,0)-1)),"",OFFSET('Raw Data'!$A$3,MATCH('Data above threshold'!$A54,'Raw Data'!$B$4:$B$185,0),MATCH('Data above threshold'!CE$4,'Raw Data'!$3:$3,0)-1))</f>
        <v>2</v>
      </c>
      <c r="CF54" s="107" t="n">
        <f aca="true">IF(ISBLANK(OFFSET('Raw Data'!$A$3,MATCH('Data above threshold'!$A54,'Raw Data'!$B$4:$B$185,0),MATCH('Data above threshold'!CF$4,'Raw Data'!$3:$3,0)-1)),"",OFFSET('Raw Data'!$A$3,MATCH('Data above threshold'!$A54,'Raw Data'!$B$4:$B$185,0),MATCH('Data above threshold'!CF$4,'Raw Data'!$3:$3,0)-1))</f>
        <v>0</v>
      </c>
      <c r="CG54" s="107" t="n">
        <f aca="true">IF(ISBLANK(OFFSET('Raw Data'!$A$3,MATCH('Data above threshold'!$A54,'Raw Data'!$B$4:$B$185,0),MATCH('Data above threshold'!CG$4,'Raw Data'!$3:$3,0)-1)),"",OFFSET('Raw Data'!$A$3,MATCH('Data above threshold'!$A54,'Raw Data'!$B$4:$B$185,0),MATCH('Data above threshold'!CG$4,'Raw Data'!$3:$3,0)-1))</f>
        <v>2</v>
      </c>
      <c r="CH54" s="107" t="n">
        <f aca="true">IF(ISBLANK(OFFSET('Raw Data'!$A$3,MATCH('Data above threshold'!$A54,'Raw Data'!$B$4:$B$185,0),MATCH('Data above threshold'!CH$4,'Raw Data'!$3:$3,0)-1)),"",OFFSET('Raw Data'!$A$3,MATCH('Data above threshold'!$A54,'Raw Data'!$B$4:$B$185,0),MATCH('Data above threshold'!CH$4,'Raw Data'!$3:$3,0)-1))</f>
        <v>2</v>
      </c>
      <c r="CI54" s="107" t="n">
        <f aca="true">IF(ISBLANK(OFFSET('Raw Data'!$A$3,MATCH('Data above threshold'!$A54,'Raw Data'!$B$4:$B$185,0),MATCH('Data above threshold'!CI$4,'Raw Data'!$3:$3,0)-1)),"",OFFSET('Raw Data'!$A$3,MATCH('Data above threshold'!$A54,'Raw Data'!$B$4:$B$185,0),MATCH('Data above threshold'!CI$4,'Raw Data'!$3:$3,0)-1))</f>
        <v>1</v>
      </c>
      <c r="CJ54" s="107" t="n">
        <f aca="true">IF(ISBLANK(OFFSET('Raw Data'!$A$3,MATCH('Data above threshold'!$A54,'Raw Data'!$B$4:$B$185,0),MATCH('Data above threshold'!CJ$4,'Raw Data'!$3:$3,0)-1)),"",OFFSET('Raw Data'!$A$3,MATCH('Data above threshold'!$A54,'Raw Data'!$B$4:$B$185,0),MATCH('Data above threshold'!CJ$4,'Raw Data'!$3:$3,0)-1))</f>
        <v>0</v>
      </c>
      <c r="CK54" s="107" t="n">
        <f aca="true">IF(ISBLANK(OFFSET('Raw Data'!$A$3,MATCH('Data above threshold'!$A54,'Raw Data'!$B$4:$B$185,0),MATCH('Data above threshold'!CK$4,'Raw Data'!$3:$3,0)-1)),"",OFFSET('Raw Data'!$A$3,MATCH('Data above threshold'!$A54,'Raw Data'!$B$4:$B$185,0),MATCH('Data above threshold'!CK$4,'Raw Data'!$3:$3,0)-1))</f>
        <v>1</v>
      </c>
      <c r="CL54" s="107" t="n">
        <f aca="true">IF(ISBLANK(OFFSET('Raw Data'!$A$3,MATCH('Data above threshold'!$A54,'Raw Data'!$B$4:$B$185,0),MATCH('Data above threshold'!CL$4,'Raw Data'!$3:$3,0)-1)),"",OFFSET('Raw Data'!$A$3,MATCH('Data above threshold'!$A54,'Raw Data'!$B$4:$B$185,0),MATCH('Data above threshold'!CL$4,'Raw Data'!$3:$3,0)-1))</f>
        <v>2</v>
      </c>
      <c r="CM54" s="107" t="n">
        <f aca="true">IF(ISBLANK(OFFSET('Raw Data'!$A$3,MATCH('Data above threshold'!$A54,'Raw Data'!$B$4:$B$185,0),MATCH('Data above threshold'!CM$4,'Raw Data'!$3:$3,0)-1)),"",OFFSET('Raw Data'!$A$3,MATCH('Data above threshold'!$A54,'Raw Data'!$B$4:$B$185,0),MATCH('Data above threshold'!CM$4,'Raw Data'!$3:$3,0)-1))</f>
        <v>2</v>
      </c>
      <c r="CN54" s="107" t="n">
        <f aca="true">IF(ISBLANK(OFFSET('Raw Data'!$A$3,MATCH('Data above threshold'!$A54,'Raw Data'!$B$4:$B$185,0),MATCH('Data above threshold'!CN$4,'Raw Data'!$3:$3,0)-1)),"",OFFSET('Raw Data'!$A$3,MATCH('Data above threshold'!$A54,'Raw Data'!$B$4:$B$185,0),MATCH('Data above threshold'!CN$4,'Raw Data'!$3:$3,0)-1))</f>
        <v>2</v>
      </c>
      <c r="CO54" s="107" t="n">
        <f aca="true">IF(ISBLANK(OFFSET('Raw Data'!$A$3,MATCH('Data above threshold'!$A54,'Raw Data'!$B$4:$B$185,0),MATCH('Data above threshold'!CO$4,'Raw Data'!$3:$3,0)-1)),"",OFFSET('Raw Data'!$A$3,MATCH('Data above threshold'!$A54,'Raw Data'!$B$4:$B$185,0),MATCH('Data above threshold'!CO$4,'Raw Data'!$3:$3,0)-1))</f>
        <v>1</v>
      </c>
      <c r="CP54" s="107" t="n">
        <f aca="true">IF(ISBLANK(OFFSET('Raw Data'!$A$3,MATCH('Data above threshold'!$A54,'Raw Data'!$B$4:$B$185,0),MATCH('Data above threshold'!CP$4,'Raw Data'!$3:$3,0)-1)),"",OFFSET('Raw Data'!$A$3,MATCH('Data above threshold'!$A54,'Raw Data'!$B$4:$B$185,0),MATCH('Data above threshold'!CP$4,'Raw Data'!$3:$3,0)-1))</f>
        <v>0</v>
      </c>
      <c r="CQ54" s="107" t="n">
        <f aca="true">IF(ISBLANK(OFFSET('Raw Data'!$A$3,MATCH('Data above threshold'!$A54,'Raw Data'!$B$4:$B$185,0),MATCH('Data above threshold'!CQ$4,'Raw Data'!$3:$3,0)-1)),"",OFFSET('Raw Data'!$A$3,MATCH('Data above threshold'!$A54,'Raw Data'!$B$4:$B$185,0),MATCH('Data above threshold'!CQ$4,'Raw Data'!$3:$3,0)-1))</f>
        <v>1</v>
      </c>
      <c r="CR54" s="107" t="n">
        <f aca="true">IF(ISBLANK(OFFSET('Raw Data'!$A$3,MATCH('Data above threshold'!$A54,'Raw Data'!$B$4:$B$185,0),MATCH('Data above threshold'!CR$4,'Raw Data'!$3:$3,0)-1)),"",OFFSET('Raw Data'!$A$3,MATCH('Data above threshold'!$A54,'Raw Data'!$B$4:$B$185,0),MATCH('Data above threshold'!CR$4,'Raw Data'!$3:$3,0)-1))</f>
        <v>2</v>
      </c>
    </row>
    <row r="55" s="103" customFormat="true" ht="15.5" hidden="false" customHeight="false" outlineLevel="0" collapsed="false">
      <c r="A55" s="107" t="n">
        <v>2220</v>
      </c>
      <c r="B55" s="107" t="n">
        <v>3</v>
      </c>
      <c r="C55" s="107" t="str">
        <f aca="true">IF(ISBLANK(OFFSET('Raw Data'!$A$3,MATCH('Data above threshold'!$A55,'Raw Data'!$B$4:$B$185,0),MATCH('Data above threshold'!C$4,'Raw Data'!$3:$3,0)-1)),"",OFFSET('Raw Data'!$A$3,MATCH('Data above threshold'!$A55,'Raw Data'!$B$4:$B$185,0),MATCH('Data above threshold'!C$4,'Raw Data'!$3:$3,0)-1))</f>
        <v>Development of standards on key consumer issues</v>
      </c>
      <c r="D55" s="107" t="str">
        <f aca="true">IF(ISBLANK(OFFSET('Raw Data'!$A$3,MATCH('Data above threshold'!$A55,'Raw Data'!$B$4:$B$185,0),MATCH('Data above threshold'!D$4,'Raw Data'!$3:$3,0)-1)),"",OFFSET('Raw Data'!$A$3,MATCH('Data above threshold'!$A55,'Raw Data'!$B$4:$B$185,0),MATCH('Data above threshold'!D$4,'Raw Data'!$3:$3,0)-1))</f>
        <v/>
      </c>
      <c r="E55" s="107" t="str">
        <f aca="true">IF(ISBLANK(OFFSET('Raw Data'!$A$3,MATCH('Data above threshold'!$A55,'Raw Data'!$B$4:$B$185,0),MATCH('Data above threshold'!E$4,'Raw Data'!$3:$3,0)-1)),"",OFFSET('Raw Data'!$A$3,MATCH('Data above threshold'!$A55,'Raw Data'!$B$4:$B$185,0),MATCH('Data above threshold'!E$4,'Raw Data'!$3:$3,0)-1))</f>
        <v/>
      </c>
      <c r="F55" s="107" t="str">
        <f aca="true">IF(ISBLANK(OFFSET('Raw Data'!$A$3,MATCH('Data above threshold'!$A55,'Raw Data'!$B$4:$B$185,0),MATCH('Data above threshold'!F$4,'Raw Data'!$3:$3,0)-1)),"",OFFSET('Raw Data'!$A$3,MATCH('Data above threshold'!$A55,'Raw Data'!$B$4:$B$185,0),MATCH('Data above threshold'!F$4,'Raw Data'!$3:$3,0)-1))</f>
        <v/>
      </c>
      <c r="G55" s="107" t="str">
        <f aca="true">IF(ISBLANK(OFFSET('Raw Data'!$A$3,MATCH('Data above threshold'!$A55,'Raw Data'!$B$4:$B$185,0),MATCH('Data above threshold'!G$4,'Raw Data'!$3:$3,0)-1)),"",OFFSET('Raw Data'!$A$3,MATCH('Data above threshold'!$A55,'Raw Data'!$B$4:$B$185,0),MATCH('Data above threshold'!G$4,'Raw Data'!$3:$3,0)-1))</f>
        <v/>
      </c>
      <c r="H55" s="107" t="str">
        <f aca="true">IF(ISBLANK(OFFSET('Raw Data'!$A$3,MATCH('Data above threshold'!$A55,'Raw Data'!$B$4:$B$185,0),MATCH('Data above threshold'!H$4,'Raw Data'!$3:$3,0)-1)),"",OFFSET('Raw Data'!$A$3,MATCH('Data above threshold'!$A55,'Raw Data'!$B$4:$B$185,0),MATCH('Data above threshold'!H$4,'Raw Data'!$3:$3,0)-1))</f>
        <v/>
      </c>
      <c r="I55" s="107" t="str">
        <f aca="true">IF(ISBLANK(OFFSET('Raw Data'!$A$3,MATCH('Data above threshold'!$A55,'Raw Data'!$B$4:$B$185,0),MATCH('Data above threshold'!I$4,'Raw Data'!$3:$3,0)-1)),"",OFFSET('Raw Data'!$A$3,MATCH('Data above threshold'!$A55,'Raw Data'!$B$4:$B$185,0),MATCH('Data above threshold'!I$4,'Raw Data'!$3:$3,0)-1))</f>
        <v/>
      </c>
      <c r="J55" s="107" t="str">
        <f aca="true">IF(ISBLANK(OFFSET('Raw Data'!$A$3,MATCH('Data above threshold'!$A55,'Raw Data'!$B$4:$B$185,0),MATCH('Data above threshold'!J$4,'Raw Data'!$3:$3,0)-1)),"",OFFSET('Raw Data'!$A$3,MATCH('Data above threshold'!$A55,'Raw Data'!$B$4:$B$185,0),MATCH('Data above threshold'!J$4,'Raw Data'!$3:$3,0)-1))</f>
        <v/>
      </c>
      <c r="K55" s="107" t="str">
        <f aca="true">IF(ISBLANK(OFFSET('Raw Data'!$A$3,MATCH('Data above threshold'!$A55,'Raw Data'!$B$4:$B$185,0),MATCH('Data above threshold'!K$4,'Raw Data'!$3:$3,0)-1)),"",OFFSET('Raw Data'!$A$3,MATCH('Data above threshold'!$A55,'Raw Data'!$B$4:$B$185,0),MATCH('Data above threshold'!K$4,'Raw Data'!$3:$3,0)-1))</f>
        <v/>
      </c>
      <c r="L55" s="107" t="str">
        <f aca="true">IF(ISBLANK(OFFSET('Raw Data'!$A$3,MATCH('Data above threshold'!$A55,'Raw Data'!$B$4:$B$185,0),MATCH('Data above threshold'!L$4,'Raw Data'!$3:$3,0)-1)),"",OFFSET('Raw Data'!$A$3,MATCH('Data above threshold'!$A55,'Raw Data'!$B$4:$B$185,0),MATCH('Data above threshold'!L$4,'Raw Data'!$3:$3,0)-1))</f>
        <v/>
      </c>
      <c r="M55" s="105" t="str">
        <f aca="false" t="array" ref="M55:M55">IFERROR(SKEW(IF(ISNUMBER(Q55:CR55),Q55:CR55,"")),"")</f>
        <v/>
      </c>
      <c r="N55" s="107"/>
      <c r="O55" s="107" t="str">
        <f aca="true">IF(ISBLANK(OFFSET('Raw Data'!$A$3,MATCH('Data above threshold'!$A55,'Raw Data'!$B$4:$B$185,0),MATCH('Data above threshold'!O$4,'Raw Data'!$3:$3,0)-1)),"",OFFSET('Raw Data'!$A$3,MATCH('Data above threshold'!$A55,'Raw Data'!$B$4:$B$185,0),MATCH('Data above threshold'!O$4,'Raw Data'!$3:$3,0)-1))</f>
        <v/>
      </c>
      <c r="P55" s="106" t="str">
        <f aca="false" t="array" ref="P55:P55">IF(B55&lt;4,"",1-IFERROR(SUM(ISNUMBER(Q55:CR55)*(1-$Q$3:$CR$3))/COUNTIF($Q$3:$CR$3,0),0))</f>
        <v/>
      </c>
      <c r="Q55" s="107" t="str">
        <f aca="true">IF(ISBLANK(OFFSET('Raw Data'!$A$3,MATCH('Data above threshold'!$A55,'Raw Data'!$B$4:$B$185,0),MATCH('Data above threshold'!Q$4,'Raw Data'!$3:$3,0)-1)),"",OFFSET('Raw Data'!$A$3,MATCH('Data above threshold'!$A55,'Raw Data'!$B$4:$B$185,0),MATCH('Data above threshold'!Q$4,'Raw Data'!$3:$3,0)-1))</f>
        <v/>
      </c>
      <c r="R55" s="107" t="str">
        <f aca="true">IF(ISBLANK(OFFSET('Raw Data'!$A$3,MATCH('Data above threshold'!$A55,'Raw Data'!$B$4:$B$185,0),MATCH('Data above threshold'!R$4,'Raw Data'!$3:$3,0)-1)),"",OFFSET('Raw Data'!$A$3,MATCH('Data above threshold'!$A55,'Raw Data'!$B$4:$B$185,0),MATCH('Data above threshold'!R$4,'Raw Data'!$3:$3,0)-1))</f>
        <v/>
      </c>
      <c r="S55" s="107" t="str">
        <f aca="true">IF(ISBLANK(OFFSET('Raw Data'!$A$3,MATCH('Data above threshold'!$A55,'Raw Data'!$B$4:$B$185,0),MATCH('Data above threshold'!S$4,'Raw Data'!$3:$3,0)-1)),"",OFFSET('Raw Data'!$A$3,MATCH('Data above threshold'!$A55,'Raw Data'!$B$4:$B$185,0),MATCH('Data above threshold'!S$4,'Raw Data'!$3:$3,0)-1))</f>
        <v/>
      </c>
      <c r="T55" s="107" t="str">
        <f aca="true">IF(ISBLANK(OFFSET('Raw Data'!$A$3,MATCH('Data above threshold'!$A55,'Raw Data'!$B$4:$B$185,0),MATCH('Data above threshold'!T$4,'Raw Data'!$3:$3,0)-1)),"",OFFSET('Raw Data'!$A$3,MATCH('Data above threshold'!$A55,'Raw Data'!$B$4:$B$185,0),MATCH('Data above threshold'!T$4,'Raw Data'!$3:$3,0)-1))</f>
        <v/>
      </c>
      <c r="U55" s="107" t="str">
        <f aca="true">IF(ISBLANK(OFFSET('Raw Data'!$A$3,MATCH('Data above threshold'!$A55,'Raw Data'!$B$4:$B$185,0),MATCH('Data above threshold'!U$4,'Raw Data'!$3:$3,0)-1)),"",OFFSET('Raw Data'!$A$3,MATCH('Data above threshold'!$A55,'Raw Data'!$B$4:$B$185,0),MATCH('Data above threshold'!U$4,'Raw Data'!$3:$3,0)-1))</f>
        <v/>
      </c>
      <c r="V55" s="107" t="str">
        <f aca="true">IF(ISBLANK(OFFSET('Raw Data'!$A$3,MATCH('Data above threshold'!$A55,'Raw Data'!$B$4:$B$185,0),MATCH('Data above threshold'!V$4,'Raw Data'!$3:$3,0)-1)),"",OFFSET('Raw Data'!$A$3,MATCH('Data above threshold'!$A55,'Raw Data'!$B$4:$B$185,0),MATCH('Data above threshold'!V$4,'Raw Data'!$3:$3,0)-1))</f>
        <v/>
      </c>
      <c r="W55" s="107" t="str">
        <f aca="true">IF(ISBLANK(OFFSET('Raw Data'!$A$3,MATCH('Data above threshold'!$A55,'Raw Data'!$B$4:$B$185,0),MATCH('Data above threshold'!W$4,'Raw Data'!$3:$3,0)-1)),"",OFFSET('Raw Data'!$A$3,MATCH('Data above threshold'!$A55,'Raw Data'!$B$4:$B$185,0),MATCH('Data above threshold'!W$4,'Raw Data'!$3:$3,0)-1))</f>
        <v/>
      </c>
      <c r="X55" s="107" t="str">
        <f aca="true">IF(ISBLANK(OFFSET('Raw Data'!$A$3,MATCH('Data above threshold'!$A55,'Raw Data'!$B$4:$B$185,0),MATCH('Data above threshold'!X$4,'Raw Data'!$3:$3,0)-1)),"",OFFSET('Raw Data'!$A$3,MATCH('Data above threshold'!$A55,'Raw Data'!$B$4:$B$185,0),MATCH('Data above threshold'!X$4,'Raw Data'!$3:$3,0)-1))</f>
        <v/>
      </c>
      <c r="Y55" s="107" t="str">
        <f aca="true">IF(ISBLANK(OFFSET('Raw Data'!$A$3,MATCH('Data above threshold'!$A55,'Raw Data'!$B$4:$B$185,0),MATCH('Data above threshold'!Y$4,'Raw Data'!$3:$3,0)-1)),"",OFFSET('Raw Data'!$A$3,MATCH('Data above threshold'!$A55,'Raw Data'!$B$4:$B$185,0),MATCH('Data above threshold'!Y$4,'Raw Data'!$3:$3,0)-1))</f>
        <v/>
      </c>
      <c r="Z55" s="107" t="str">
        <f aca="true">IF(ISBLANK(OFFSET('Raw Data'!$A$3,MATCH('Data above threshold'!$A55,'Raw Data'!$B$4:$B$185,0),MATCH('Data above threshold'!Z$4,'Raw Data'!$3:$3,0)-1)),"",OFFSET('Raw Data'!$A$3,MATCH('Data above threshold'!$A55,'Raw Data'!$B$4:$B$185,0),MATCH('Data above threshold'!Z$4,'Raw Data'!$3:$3,0)-1))</f>
        <v/>
      </c>
      <c r="AA55" s="107" t="str">
        <f aca="true">IF(ISBLANK(OFFSET('Raw Data'!$A$3,MATCH('Data above threshold'!$A55,'Raw Data'!$B$4:$B$185,0),MATCH('Data above threshold'!AA$4,'Raw Data'!$3:$3,0)-1)),"",OFFSET('Raw Data'!$A$3,MATCH('Data above threshold'!$A55,'Raw Data'!$B$4:$B$185,0),MATCH('Data above threshold'!AA$4,'Raw Data'!$3:$3,0)-1))</f>
        <v/>
      </c>
      <c r="AB55" s="107" t="str">
        <f aca="true">IF(ISBLANK(OFFSET('Raw Data'!$A$3,MATCH('Data above threshold'!$A55,'Raw Data'!$B$4:$B$185,0),MATCH('Data above threshold'!AB$4,'Raw Data'!$3:$3,0)-1)),"",OFFSET('Raw Data'!$A$3,MATCH('Data above threshold'!$A55,'Raw Data'!$B$4:$B$185,0),MATCH('Data above threshold'!AB$4,'Raw Data'!$3:$3,0)-1))</f>
        <v/>
      </c>
      <c r="AC55" s="107" t="str">
        <f aca="true">IF(ISBLANK(OFFSET('Raw Data'!$A$3,MATCH('Data above threshold'!$A55,'Raw Data'!$B$4:$B$185,0),MATCH('Data above threshold'!AC$4,'Raw Data'!$3:$3,0)-1)),"",OFFSET('Raw Data'!$A$3,MATCH('Data above threshold'!$A55,'Raw Data'!$B$4:$B$185,0),MATCH('Data above threshold'!AC$4,'Raw Data'!$3:$3,0)-1))</f>
        <v/>
      </c>
      <c r="AD55" s="107" t="str">
        <f aca="true">IF(ISBLANK(OFFSET('Raw Data'!$A$3,MATCH('Data above threshold'!$A55,'Raw Data'!$B$4:$B$185,0),MATCH('Data above threshold'!AD$4,'Raw Data'!$3:$3,0)-1)),"",OFFSET('Raw Data'!$A$3,MATCH('Data above threshold'!$A55,'Raw Data'!$B$4:$B$185,0),MATCH('Data above threshold'!AD$4,'Raw Data'!$3:$3,0)-1))</f>
        <v/>
      </c>
      <c r="AE55" s="107" t="str">
        <f aca="true">IF(ISBLANK(OFFSET('Raw Data'!$A$3,MATCH('Data above threshold'!$A55,'Raw Data'!$B$4:$B$185,0),MATCH('Data above threshold'!AE$4,'Raw Data'!$3:$3,0)-1)),"",OFFSET('Raw Data'!$A$3,MATCH('Data above threshold'!$A55,'Raw Data'!$B$4:$B$185,0),MATCH('Data above threshold'!AE$4,'Raw Data'!$3:$3,0)-1))</f>
        <v/>
      </c>
      <c r="AF55" s="107" t="str">
        <f aca="true">IF(ISBLANK(OFFSET('Raw Data'!$A$3,MATCH('Data above threshold'!$A55,'Raw Data'!$B$4:$B$185,0),MATCH('Data above threshold'!AF$4,'Raw Data'!$3:$3,0)-1)),"",OFFSET('Raw Data'!$A$3,MATCH('Data above threshold'!$A55,'Raw Data'!$B$4:$B$185,0),MATCH('Data above threshold'!AF$4,'Raw Data'!$3:$3,0)-1))</f>
        <v/>
      </c>
      <c r="AG55" s="107" t="str">
        <f aca="true">IF(ISBLANK(OFFSET('Raw Data'!$A$3,MATCH('Data above threshold'!$A55,'Raw Data'!$B$4:$B$185,0),MATCH('Data above threshold'!AG$4,'Raw Data'!$3:$3,0)-1)),"",OFFSET('Raw Data'!$A$3,MATCH('Data above threshold'!$A55,'Raw Data'!$B$4:$B$185,0),MATCH('Data above threshold'!AG$4,'Raw Data'!$3:$3,0)-1))</f>
        <v/>
      </c>
      <c r="AH55" s="107" t="str">
        <f aca="true">IF(ISBLANK(OFFSET('Raw Data'!$A$3,MATCH('Data above threshold'!$A55,'Raw Data'!$B$4:$B$185,0),MATCH('Data above threshold'!AH$4,'Raw Data'!$3:$3,0)-1)),"",OFFSET('Raw Data'!$A$3,MATCH('Data above threshold'!$A55,'Raw Data'!$B$4:$B$185,0),MATCH('Data above threshold'!AH$4,'Raw Data'!$3:$3,0)-1))</f>
        <v/>
      </c>
      <c r="AI55" s="107" t="str">
        <f aca="true">IF(ISBLANK(OFFSET('Raw Data'!$A$3,MATCH('Data above threshold'!$A55,'Raw Data'!$B$4:$B$185,0),MATCH('Data above threshold'!AI$4,'Raw Data'!$3:$3,0)-1)),"",OFFSET('Raw Data'!$A$3,MATCH('Data above threshold'!$A55,'Raw Data'!$B$4:$B$185,0),MATCH('Data above threshold'!AI$4,'Raw Data'!$3:$3,0)-1))</f>
        <v/>
      </c>
      <c r="AJ55" s="107" t="str">
        <f aca="true">IF(ISBLANK(OFFSET('Raw Data'!$A$3,MATCH('Data above threshold'!$A55,'Raw Data'!$B$4:$B$185,0),MATCH('Data above threshold'!AJ$4,'Raw Data'!$3:$3,0)-1)),"",OFFSET('Raw Data'!$A$3,MATCH('Data above threshold'!$A55,'Raw Data'!$B$4:$B$185,0),MATCH('Data above threshold'!AJ$4,'Raw Data'!$3:$3,0)-1))</f>
        <v/>
      </c>
      <c r="AK55" s="107" t="str">
        <f aca="true">IF(ISBLANK(OFFSET('Raw Data'!$A$3,MATCH('Data above threshold'!$A55,'Raw Data'!$B$4:$B$185,0),MATCH('Data above threshold'!AK$4,'Raw Data'!$3:$3,0)-1)),"",OFFSET('Raw Data'!$A$3,MATCH('Data above threshold'!$A55,'Raw Data'!$B$4:$B$185,0),MATCH('Data above threshold'!AK$4,'Raw Data'!$3:$3,0)-1))</f>
        <v/>
      </c>
      <c r="AL55" s="107" t="str">
        <f aca="true">IF(ISBLANK(OFFSET('Raw Data'!$A$3,MATCH('Data above threshold'!$A55,'Raw Data'!$B$4:$B$185,0),MATCH('Data above threshold'!AL$4,'Raw Data'!$3:$3,0)-1)),"",OFFSET('Raw Data'!$A$3,MATCH('Data above threshold'!$A55,'Raw Data'!$B$4:$B$185,0),MATCH('Data above threshold'!AL$4,'Raw Data'!$3:$3,0)-1))</f>
        <v/>
      </c>
      <c r="AM55" s="107" t="str">
        <f aca="true">IF(ISBLANK(OFFSET('Raw Data'!$A$3,MATCH('Data above threshold'!$A55,'Raw Data'!$B$4:$B$185,0),MATCH('Data above threshold'!AM$4,'Raw Data'!$3:$3,0)-1)),"",OFFSET('Raw Data'!$A$3,MATCH('Data above threshold'!$A55,'Raw Data'!$B$4:$B$185,0),MATCH('Data above threshold'!AM$4,'Raw Data'!$3:$3,0)-1))</f>
        <v/>
      </c>
      <c r="AN55" s="107" t="str">
        <f aca="true">IF(ISBLANK(OFFSET('Raw Data'!$A$3,MATCH('Data above threshold'!$A55,'Raw Data'!$B$4:$B$185,0),MATCH('Data above threshold'!AN$4,'Raw Data'!$3:$3,0)-1)),"",OFFSET('Raw Data'!$A$3,MATCH('Data above threshold'!$A55,'Raw Data'!$B$4:$B$185,0),MATCH('Data above threshold'!AN$4,'Raw Data'!$3:$3,0)-1))</f>
        <v/>
      </c>
      <c r="AO55" s="107" t="str">
        <f aca="true">IF(ISBLANK(OFFSET('Raw Data'!$A$3,MATCH('Data above threshold'!$A55,'Raw Data'!$B$4:$B$185,0),MATCH('Data above threshold'!AO$4,'Raw Data'!$3:$3,0)-1)),"",OFFSET('Raw Data'!$A$3,MATCH('Data above threshold'!$A55,'Raw Data'!$B$4:$B$185,0),MATCH('Data above threshold'!AO$4,'Raw Data'!$3:$3,0)-1))</f>
        <v/>
      </c>
      <c r="AP55" s="107" t="str">
        <f aca="true">IF(ISBLANK(OFFSET('Raw Data'!$A$3,MATCH('Data above threshold'!$A55,'Raw Data'!$B$4:$B$185,0),MATCH('Data above threshold'!AP$4,'Raw Data'!$3:$3,0)-1)),"",OFFSET('Raw Data'!$A$3,MATCH('Data above threshold'!$A55,'Raw Data'!$B$4:$B$185,0),MATCH('Data above threshold'!AP$4,'Raw Data'!$3:$3,0)-1))</f>
        <v/>
      </c>
      <c r="AQ55" s="107" t="str">
        <f aca="true">IF(ISBLANK(OFFSET('Raw Data'!$A$3,MATCH('Data above threshold'!$A55,'Raw Data'!$B$4:$B$185,0),MATCH('Data above threshold'!AQ$4,'Raw Data'!$3:$3,0)-1)),"",OFFSET('Raw Data'!$A$3,MATCH('Data above threshold'!$A55,'Raw Data'!$B$4:$B$185,0),MATCH('Data above threshold'!AQ$4,'Raw Data'!$3:$3,0)-1))</f>
        <v/>
      </c>
      <c r="AR55" s="107" t="str">
        <f aca="true">IF(ISBLANK(OFFSET('Raw Data'!$A$3,MATCH('Data above threshold'!$A55,'Raw Data'!$B$4:$B$185,0),MATCH('Data above threshold'!AR$4,'Raw Data'!$3:$3,0)-1)),"",OFFSET('Raw Data'!$A$3,MATCH('Data above threshold'!$A55,'Raw Data'!$B$4:$B$185,0),MATCH('Data above threshold'!AR$4,'Raw Data'!$3:$3,0)-1))</f>
        <v/>
      </c>
      <c r="AS55" s="107" t="str">
        <f aca="true">IF(ISBLANK(OFFSET('Raw Data'!$A$3,MATCH('Data above threshold'!$A55,'Raw Data'!$B$4:$B$185,0),MATCH('Data above threshold'!AS$4,'Raw Data'!$3:$3,0)-1)),"",OFFSET('Raw Data'!$A$3,MATCH('Data above threshold'!$A55,'Raw Data'!$B$4:$B$185,0),MATCH('Data above threshold'!AS$4,'Raw Data'!$3:$3,0)-1))</f>
        <v/>
      </c>
      <c r="AT55" s="107" t="str">
        <f aca="true">IF(ISBLANK(OFFSET('Raw Data'!$A$3,MATCH('Data above threshold'!$A55,'Raw Data'!$B$4:$B$185,0),MATCH('Data above threshold'!AT$4,'Raw Data'!$3:$3,0)-1)),"",OFFSET('Raw Data'!$A$3,MATCH('Data above threshold'!$A55,'Raw Data'!$B$4:$B$185,0),MATCH('Data above threshold'!AT$4,'Raw Data'!$3:$3,0)-1))</f>
        <v/>
      </c>
      <c r="AU55" s="107" t="str">
        <f aca="true">IF(ISBLANK(OFFSET('Raw Data'!$A$3,MATCH('Data above threshold'!$A55,'Raw Data'!$B$4:$B$185,0),MATCH('Data above threshold'!AU$4,'Raw Data'!$3:$3,0)-1)),"",OFFSET('Raw Data'!$A$3,MATCH('Data above threshold'!$A55,'Raw Data'!$B$4:$B$185,0),MATCH('Data above threshold'!AU$4,'Raw Data'!$3:$3,0)-1))</f>
        <v/>
      </c>
      <c r="AV55" s="107" t="str">
        <f aca="true">IF(ISBLANK(OFFSET('Raw Data'!$A$3,MATCH('Data above threshold'!$A55,'Raw Data'!$B$4:$B$185,0),MATCH('Data above threshold'!AV$4,'Raw Data'!$3:$3,0)-1)),"",OFFSET('Raw Data'!$A$3,MATCH('Data above threshold'!$A55,'Raw Data'!$B$4:$B$185,0),MATCH('Data above threshold'!AV$4,'Raw Data'!$3:$3,0)-1))</f>
        <v/>
      </c>
      <c r="AW55" s="107" t="str">
        <f aca="true">IF(ISBLANK(OFFSET('Raw Data'!$A$3,MATCH('Data above threshold'!$A55,'Raw Data'!$B$4:$B$185,0),MATCH('Data above threshold'!AW$4,'Raw Data'!$3:$3,0)-1)),"",OFFSET('Raw Data'!$A$3,MATCH('Data above threshold'!$A55,'Raw Data'!$B$4:$B$185,0),MATCH('Data above threshold'!AW$4,'Raw Data'!$3:$3,0)-1))</f>
        <v/>
      </c>
      <c r="AX55" s="107" t="str">
        <f aca="true">IF(ISBLANK(OFFSET('Raw Data'!$A$3,MATCH('Data above threshold'!$A55,'Raw Data'!$B$4:$B$185,0),MATCH('Data above threshold'!AX$4,'Raw Data'!$3:$3,0)-1)),"",OFFSET('Raw Data'!$A$3,MATCH('Data above threshold'!$A55,'Raw Data'!$B$4:$B$185,0),MATCH('Data above threshold'!AX$4,'Raw Data'!$3:$3,0)-1))</f>
        <v/>
      </c>
      <c r="AY55" s="107" t="str">
        <f aca="true">IF(ISBLANK(OFFSET('Raw Data'!$A$3,MATCH('Data above threshold'!$A55,'Raw Data'!$B$4:$B$185,0),MATCH('Data above threshold'!AY$4,'Raw Data'!$3:$3,0)-1)),"",OFFSET('Raw Data'!$A$3,MATCH('Data above threshold'!$A55,'Raw Data'!$B$4:$B$185,0),MATCH('Data above threshold'!AY$4,'Raw Data'!$3:$3,0)-1))</f>
        <v/>
      </c>
      <c r="AZ55" s="107" t="str">
        <f aca="true">IF(ISBLANK(OFFSET('Raw Data'!$A$3,MATCH('Data above threshold'!$A55,'Raw Data'!$B$4:$B$185,0),MATCH('Data above threshold'!AZ$4,'Raw Data'!$3:$3,0)-1)),"",OFFSET('Raw Data'!$A$3,MATCH('Data above threshold'!$A55,'Raw Data'!$B$4:$B$185,0),MATCH('Data above threshold'!AZ$4,'Raw Data'!$3:$3,0)-1))</f>
        <v/>
      </c>
      <c r="BA55" s="107" t="str">
        <f aca="true">IF(ISBLANK(OFFSET('Raw Data'!$A$3,MATCH('Data above threshold'!$A55,'Raw Data'!$B$4:$B$185,0),MATCH('Data above threshold'!BA$4,'Raw Data'!$3:$3,0)-1)),"",OFFSET('Raw Data'!$A$3,MATCH('Data above threshold'!$A55,'Raw Data'!$B$4:$B$185,0),MATCH('Data above threshold'!BA$4,'Raw Data'!$3:$3,0)-1))</f>
        <v/>
      </c>
      <c r="BB55" s="107" t="str">
        <f aca="true">IF(ISBLANK(OFFSET('Raw Data'!$A$3,MATCH('Data above threshold'!$A55,'Raw Data'!$B$4:$B$185,0),MATCH('Data above threshold'!BB$4,'Raw Data'!$3:$3,0)-1)),"",OFFSET('Raw Data'!$A$3,MATCH('Data above threshold'!$A55,'Raw Data'!$B$4:$B$185,0),MATCH('Data above threshold'!BB$4,'Raw Data'!$3:$3,0)-1))</f>
        <v/>
      </c>
      <c r="BC55" s="107" t="str">
        <f aca="true">IF(ISBLANK(OFFSET('Raw Data'!$A$3,MATCH('Data above threshold'!$A55,'Raw Data'!$B$4:$B$185,0),MATCH('Data above threshold'!BC$4,'Raw Data'!$3:$3,0)-1)),"",OFFSET('Raw Data'!$A$3,MATCH('Data above threshold'!$A55,'Raw Data'!$B$4:$B$185,0),MATCH('Data above threshold'!BC$4,'Raw Data'!$3:$3,0)-1))</f>
        <v/>
      </c>
      <c r="BD55" s="107" t="str">
        <f aca="true">IF(ISBLANK(OFFSET('Raw Data'!$A$3,MATCH('Data above threshold'!$A55,'Raw Data'!$B$4:$B$185,0),MATCH('Data above threshold'!BD$4,'Raw Data'!$3:$3,0)-1)),"",OFFSET('Raw Data'!$A$3,MATCH('Data above threshold'!$A55,'Raw Data'!$B$4:$B$185,0),MATCH('Data above threshold'!BD$4,'Raw Data'!$3:$3,0)-1))</f>
        <v/>
      </c>
      <c r="BE55" s="107" t="str">
        <f aca="true">IF(ISBLANK(OFFSET('Raw Data'!$A$3,MATCH('Data above threshold'!$A55,'Raw Data'!$B$4:$B$185,0),MATCH('Data above threshold'!BE$4,'Raw Data'!$3:$3,0)-1)),"",OFFSET('Raw Data'!$A$3,MATCH('Data above threshold'!$A55,'Raw Data'!$B$4:$B$185,0),MATCH('Data above threshold'!BE$4,'Raw Data'!$3:$3,0)-1))</f>
        <v/>
      </c>
      <c r="BF55" s="107" t="str">
        <f aca="true">IF(ISBLANK(OFFSET('Raw Data'!$A$3,MATCH('Data above threshold'!$A55,'Raw Data'!$B$4:$B$185,0),MATCH('Data above threshold'!BF$4,'Raw Data'!$3:$3,0)-1)),"",OFFSET('Raw Data'!$A$3,MATCH('Data above threshold'!$A55,'Raw Data'!$B$4:$B$185,0),MATCH('Data above threshold'!BF$4,'Raw Data'!$3:$3,0)-1))</f>
        <v/>
      </c>
      <c r="BG55" s="107" t="str">
        <f aca="true">IF(ISBLANK(OFFSET('Raw Data'!$A$3,MATCH('Data above threshold'!$A55,'Raw Data'!$B$4:$B$185,0),MATCH('Data above threshold'!BG$4,'Raw Data'!$3:$3,0)-1)),"",OFFSET('Raw Data'!$A$3,MATCH('Data above threshold'!$A55,'Raw Data'!$B$4:$B$185,0),MATCH('Data above threshold'!BG$4,'Raw Data'!$3:$3,0)-1))</f>
        <v/>
      </c>
      <c r="BH55" s="107" t="str">
        <f aca="true">IF(ISBLANK(OFFSET('Raw Data'!$A$3,MATCH('Data above threshold'!$A55,'Raw Data'!$B$4:$B$185,0),MATCH('Data above threshold'!BH$4,'Raw Data'!$3:$3,0)-1)),"",OFFSET('Raw Data'!$A$3,MATCH('Data above threshold'!$A55,'Raw Data'!$B$4:$B$185,0),MATCH('Data above threshold'!BH$4,'Raw Data'!$3:$3,0)-1))</f>
        <v/>
      </c>
      <c r="BI55" s="107" t="str">
        <f aca="true">IF(ISBLANK(OFFSET('Raw Data'!$A$3,MATCH('Data above threshold'!$A55,'Raw Data'!$B$4:$B$185,0),MATCH('Data above threshold'!BI$4,'Raw Data'!$3:$3,0)-1)),"",OFFSET('Raw Data'!$A$3,MATCH('Data above threshold'!$A55,'Raw Data'!$B$4:$B$185,0),MATCH('Data above threshold'!BI$4,'Raw Data'!$3:$3,0)-1))</f>
        <v/>
      </c>
      <c r="BJ55" s="107" t="str">
        <f aca="true">IF(ISBLANK(OFFSET('Raw Data'!$A$3,MATCH('Data above threshold'!$A55,'Raw Data'!$B$4:$B$185,0),MATCH('Data above threshold'!BJ$4,'Raw Data'!$3:$3,0)-1)),"",OFFSET('Raw Data'!$A$3,MATCH('Data above threshold'!$A55,'Raw Data'!$B$4:$B$185,0),MATCH('Data above threshold'!BJ$4,'Raw Data'!$3:$3,0)-1))</f>
        <v/>
      </c>
      <c r="BK55" s="107" t="str">
        <f aca="true">IF(ISBLANK(OFFSET('Raw Data'!$A$3,MATCH('Data above threshold'!$A55,'Raw Data'!$B$4:$B$185,0),MATCH('Data above threshold'!BK$4,'Raw Data'!$3:$3,0)-1)),"",OFFSET('Raw Data'!$A$3,MATCH('Data above threshold'!$A55,'Raw Data'!$B$4:$B$185,0),MATCH('Data above threshold'!BK$4,'Raw Data'!$3:$3,0)-1))</f>
        <v/>
      </c>
      <c r="BL55" s="107" t="str">
        <f aca="true">IF(ISBLANK(OFFSET('Raw Data'!$A$3,MATCH('Data above threshold'!$A55,'Raw Data'!$B$4:$B$185,0),MATCH('Data above threshold'!BL$4,'Raw Data'!$3:$3,0)-1)),"",OFFSET('Raw Data'!$A$3,MATCH('Data above threshold'!$A55,'Raw Data'!$B$4:$B$185,0),MATCH('Data above threshold'!BL$4,'Raw Data'!$3:$3,0)-1))</f>
        <v/>
      </c>
      <c r="BM55" s="107" t="str">
        <f aca="true">IF(ISBLANK(OFFSET('Raw Data'!$A$3,MATCH('Data above threshold'!$A55,'Raw Data'!$B$4:$B$185,0),MATCH('Data above threshold'!BM$4,'Raw Data'!$3:$3,0)-1)),"",OFFSET('Raw Data'!$A$3,MATCH('Data above threshold'!$A55,'Raw Data'!$B$4:$B$185,0),MATCH('Data above threshold'!BM$4,'Raw Data'!$3:$3,0)-1))</f>
        <v/>
      </c>
      <c r="BN55" s="107" t="str">
        <f aca="true">IF(ISBLANK(OFFSET('Raw Data'!$A$3,MATCH('Data above threshold'!$A55,'Raw Data'!$B$4:$B$185,0),MATCH('Data above threshold'!BN$4,'Raw Data'!$3:$3,0)-1)),"",OFFSET('Raw Data'!$A$3,MATCH('Data above threshold'!$A55,'Raw Data'!$B$4:$B$185,0),MATCH('Data above threshold'!BN$4,'Raw Data'!$3:$3,0)-1))</f>
        <v/>
      </c>
      <c r="BO55" s="107" t="str">
        <f aca="true">IF(ISBLANK(OFFSET('Raw Data'!$A$3,MATCH('Data above threshold'!$A55,'Raw Data'!$B$4:$B$185,0),MATCH('Data above threshold'!BO$4,'Raw Data'!$3:$3,0)-1)),"",OFFSET('Raw Data'!$A$3,MATCH('Data above threshold'!$A55,'Raw Data'!$B$4:$B$185,0),MATCH('Data above threshold'!BO$4,'Raw Data'!$3:$3,0)-1))</f>
        <v/>
      </c>
      <c r="BP55" s="107" t="str">
        <f aca="true">IF(ISBLANK(OFFSET('Raw Data'!$A$3,MATCH('Data above threshold'!$A55,'Raw Data'!$B$4:$B$185,0),MATCH('Data above threshold'!BP$4,'Raw Data'!$3:$3,0)-1)),"",OFFSET('Raw Data'!$A$3,MATCH('Data above threshold'!$A55,'Raw Data'!$B$4:$B$185,0),MATCH('Data above threshold'!BP$4,'Raw Data'!$3:$3,0)-1))</f>
        <v/>
      </c>
      <c r="BQ55" s="107" t="str">
        <f aca="true">IF(ISBLANK(OFFSET('Raw Data'!$A$3,MATCH('Data above threshold'!$A55,'Raw Data'!$B$4:$B$185,0),MATCH('Data above threshold'!BQ$4,'Raw Data'!$3:$3,0)-1)),"",OFFSET('Raw Data'!$A$3,MATCH('Data above threshold'!$A55,'Raw Data'!$B$4:$B$185,0),MATCH('Data above threshold'!BQ$4,'Raw Data'!$3:$3,0)-1))</f>
        <v/>
      </c>
      <c r="BR55" s="107" t="str">
        <f aca="true">IF(ISBLANK(OFFSET('Raw Data'!$A$3,MATCH('Data above threshold'!$A55,'Raw Data'!$B$4:$B$185,0),MATCH('Data above threshold'!BR$4,'Raw Data'!$3:$3,0)-1)),"",OFFSET('Raw Data'!$A$3,MATCH('Data above threshold'!$A55,'Raw Data'!$B$4:$B$185,0),MATCH('Data above threshold'!BR$4,'Raw Data'!$3:$3,0)-1))</f>
        <v/>
      </c>
      <c r="BS55" s="107" t="str">
        <f aca="true">IF(ISBLANK(OFFSET('Raw Data'!$A$3,MATCH('Data above threshold'!$A55,'Raw Data'!$B$4:$B$185,0),MATCH('Data above threshold'!BS$4,'Raw Data'!$3:$3,0)-1)),"",OFFSET('Raw Data'!$A$3,MATCH('Data above threshold'!$A55,'Raw Data'!$B$4:$B$185,0),MATCH('Data above threshold'!BS$4,'Raw Data'!$3:$3,0)-1))</f>
        <v/>
      </c>
      <c r="BT55" s="107" t="str">
        <f aca="true">IF(ISBLANK(OFFSET('Raw Data'!$A$3,MATCH('Data above threshold'!$A55,'Raw Data'!$B$4:$B$185,0),MATCH('Data above threshold'!BT$4,'Raw Data'!$3:$3,0)-1)),"",OFFSET('Raw Data'!$A$3,MATCH('Data above threshold'!$A55,'Raw Data'!$B$4:$B$185,0),MATCH('Data above threshold'!BT$4,'Raw Data'!$3:$3,0)-1))</f>
        <v/>
      </c>
      <c r="BU55" s="107" t="str">
        <f aca="true">IF(ISBLANK(OFFSET('Raw Data'!$A$3,MATCH('Data above threshold'!$A55,'Raw Data'!$B$4:$B$185,0),MATCH('Data above threshold'!BU$4,'Raw Data'!$3:$3,0)-1)),"",OFFSET('Raw Data'!$A$3,MATCH('Data above threshold'!$A55,'Raw Data'!$B$4:$B$185,0),MATCH('Data above threshold'!BU$4,'Raw Data'!$3:$3,0)-1))</f>
        <v/>
      </c>
      <c r="BV55" s="107" t="str">
        <f aca="true">IF(ISBLANK(OFFSET('Raw Data'!$A$3,MATCH('Data above threshold'!$A55,'Raw Data'!$B$4:$B$185,0),MATCH('Data above threshold'!BV$4,'Raw Data'!$3:$3,0)-1)),"",OFFSET('Raw Data'!$A$3,MATCH('Data above threshold'!$A55,'Raw Data'!$B$4:$B$185,0),MATCH('Data above threshold'!BV$4,'Raw Data'!$3:$3,0)-1))</f>
        <v/>
      </c>
      <c r="BW55" s="107" t="str">
        <f aca="true">IF(ISBLANK(OFFSET('Raw Data'!$A$3,MATCH('Data above threshold'!$A55,'Raw Data'!$B$4:$B$185,0),MATCH('Data above threshold'!BW$4,'Raw Data'!$3:$3,0)-1)),"",OFFSET('Raw Data'!$A$3,MATCH('Data above threshold'!$A55,'Raw Data'!$B$4:$B$185,0),MATCH('Data above threshold'!BW$4,'Raw Data'!$3:$3,0)-1))</f>
        <v/>
      </c>
      <c r="BX55" s="107" t="str">
        <f aca="true">IF(ISBLANK(OFFSET('Raw Data'!$A$3,MATCH('Data above threshold'!$A55,'Raw Data'!$B$4:$B$185,0),MATCH('Data above threshold'!BX$4,'Raw Data'!$3:$3,0)-1)),"",OFFSET('Raw Data'!$A$3,MATCH('Data above threshold'!$A55,'Raw Data'!$B$4:$B$185,0),MATCH('Data above threshold'!BX$4,'Raw Data'!$3:$3,0)-1))</f>
        <v/>
      </c>
      <c r="BY55" s="107" t="str">
        <f aca="true">IF(ISBLANK(OFFSET('Raw Data'!$A$3,MATCH('Data above threshold'!$A55,'Raw Data'!$B$4:$B$185,0),MATCH('Data above threshold'!BY$4,'Raw Data'!$3:$3,0)-1)),"",OFFSET('Raw Data'!$A$3,MATCH('Data above threshold'!$A55,'Raw Data'!$B$4:$B$185,0),MATCH('Data above threshold'!BY$4,'Raw Data'!$3:$3,0)-1))</f>
        <v/>
      </c>
      <c r="BZ55" s="107" t="str">
        <f aca="true">IF(ISBLANK(OFFSET('Raw Data'!$A$3,MATCH('Data above threshold'!$A55,'Raw Data'!$B$4:$B$185,0),MATCH('Data above threshold'!BZ$4,'Raw Data'!$3:$3,0)-1)),"",OFFSET('Raw Data'!$A$3,MATCH('Data above threshold'!$A55,'Raw Data'!$B$4:$B$185,0),MATCH('Data above threshold'!BZ$4,'Raw Data'!$3:$3,0)-1))</f>
        <v/>
      </c>
      <c r="CA55" s="107" t="str">
        <f aca="true">IF(ISBLANK(OFFSET('Raw Data'!$A$3,MATCH('Data above threshold'!$A55,'Raw Data'!$B$4:$B$185,0),MATCH('Data above threshold'!CA$4,'Raw Data'!$3:$3,0)-1)),"",OFFSET('Raw Data'!$A$3,MATCH('Data above threshold'!$A55,'Raw Data'!$B$4:$B$185,0),MATCH('Data above threshold'!CA$4,'Raw Data'!$3:$3,0)-1))</f>
        <v/>
      </c>
      <c r="CB55" s="107" t="str">
        <f aca="true">IF(ISBLANK(OFFSET('Raw Data'!$A$3,MATCH('Data above threshold'!$A55,'Raw Data'!$B$4:$B$185,0),MATCH('Data above threshold'!CB$4,'Raw Data'!$3:$3,0)-1)),"",OFFSET('Raw Data'!$A$3,MATCH('Data above threshold'!$A55,'Raw Data'!$B$4:$B$185,0),MATCH('Data above threshold'!CB$4,'Raw Data'!$3:$3,0)-1))</f>
        <v/>
      </c>
      <c r="CC55" s="107" t="str">
        <f aca="true">IF(ISBLANK(OFFSET('Raw Data'!$A$3,MATCH('Data above threshold'!$A55,'Raw Data'!$B$4:$B$185,0),MATCH('Data above threshold'!CC$4,'Raw Data'!$3:$3,0)-1)),"",OFFSET('Raw Data'!$A$3,MATCH('Data above threshold'!$A55,'Raw Data'!$B$4:$B$185,0),MATCH('Data above threshold'!CC$4,'Raw Data'!$3:$3,0)-1))</f>
        <v/>
      </c>
      <c r="CD55" s="107" t="str">
        <f aca="true">IF(ISBLANK(OFFSET('Raw Data'!$A$3,MATCH('Data above threshold'!$A55,'Raw Data'!$B$4:$B$185,0),MATCH('Data above threshold'!CD$4,'Raw Data'!$3:$3,0)-1)),"",OFFSET('Raw Data'!$A$3,MATCH('Data above threshold'!$A55,'Raw Data'!$B$4:$B$185,0),MATCH('Data above threshold'!CD$4,'Raw Data'!$3:$3,0)-1))</f>
        <v/>
      </c>
      <c r="CE55" s="107" t="str">
        <f aca="true">IF(ISBLANK(OFFSET('Raw Data'!$A$3,MATCH('Data above threshold'!$A55,'Raw Data'!$B$4:$B$185,0),MATCH('Data above threshold'!CE$4,'Raw Data'!$3:$3,0)-1)),"",OFFSET('Raw Data'!$A$3,MATCH('Data above threshold'!$A55,'Raw Data'!$B$4:$B$185,0),MATCH('Data above threshold'!CE$4,'Raw Data'!$3:$3,0)-1))</f>
        <v/>
      </c>
      <c r="CF55" s="107" t="str">
        <f aca="true">IF(ISBLANK(OFFSET('Raw Data'!$A$3,MATCH('Data above threshold'!$A55,'Raw Data'!$B$4:$B$185,0),MATCH('Data above threshold'!CF$4,'Raw Data'!$3:$3,0)-1)),"",OFFSET('Raw Data'!$A$3,MATCH('Data above threshold'!$A55,'Raw Data'!$B$4:$B$185,0),MATCH('Data above threshold'!CF$4,'Raw Data'!$3:$3,0)-1))</f>
        <v/>
      </c>
      <c r="CG55" s="107" t="str">
        <f aca="true">IF(ISBLANK(OFFSET('Raw Data'!$A$3,MATCH('Data above threshold'!$A55,'Raw Data'!$B$4:$B$185,0),MATCH('Data above threshold'!CG$4,'Raw Data'!$3:$3,0)-1)),"",OFFSET('Raw Data'!$A$3,MATCH('Data above threshold'!$A55,'Raw Data'!$B$4:$B$185,0),MATCH('Data above threshold'!CG$4,'Raw Data'!$3:$3,0)-1))</f>
        <v/>
      </c>
      <c r="CH55" s="107" t="str">
        <f aca="true">IF(ISBLANK(OFFSET('Raw Data'!$A$3,MATCH('Data above threshold'!$A55,'Raw Data'!$B$4:$B$185,0),MATCH('Data above threshold'!CH$4,'Raw Data'!$3:$3,0)-1)),"",OFFSET('Raw Data'!$A$3,MATCH('Data above threshold'!$A55,'Raw Data'!$B$4:$B$185,0),MATCH('Data above threshold'!CH$4,'Raw Data'!$3:$3,0)-1))</f>
        <v/>
      </c>
      <c r="CI55" s="107" t="str">
        <f aca="true">IF(ISBLANK(OFFSET('Raw Data'!$A$3,MATCH('Data above threshold'!$A55,'Raw Data'!$B$4:$B$185,0),MATCH('Data above threshold'!CI$4,'Raw Data'!$3:$3,0)-1)),"",OFFSET('Raw Data'!$A$3,MATCH('Data above threshold'!$A55,'Raw Data'!$B$4:$B$185,0),MATCH('Data above threshold'!CI$4,'Raw Data'!$3:$3,0)-1))</f>
        <v/>
      </c>
      <c r="CJ55" s="107" t="str">
        <f aca="true">IF(ISBLANK(OFFSET('Raw Data'!$A$3,MATCH('Data above threshold'!$A55,'Raw Data'!$B$4:$B$185,0),MATCH('Data above threshold'!CJ$4,'Raw Data'!$3:$3,0)-1)),"",OFFSET('Raw Data'!$A$3,MATCH('Data above threshold'!$A55,'Raw Data'!$B$4:$B$185,0),MATCH('Data above threshold'!CJ$4,'Raw Data'!$3:$3,0)-1))</f>
        <v/>
      </c>
      <c r="CK55" s="107" t="str">
        <f aca="true">IF(ISBLANK(OFFSET('Raw Data'!$A$3,MATCH('Data above threshold'!$A55,'Raw Data'!$B$4:$B$185,0),MATCH('Data above threshold'!CK$4,'Raw Data'!$3:$3,0)-1)),"",OFFSET('Raw Data'!$A$3,MATCH('Data above threshold'!$A55,'Raw Data'!$B$4:$B$185,0),MATCH('Data above threshold'!CK$4,'Raw Data'!$3:$3,0)-1))</f>
        <v/>
      </c>
      <c r="CL55" s="107" t="str">
        <f aca="true">IF(ISBLANK(OFFSET('Raw Data'!$A$3,MATCH('Data above threshold'!$A55,'Raw Data'!$B$4:$B$185,0),MATCH('Data above threshold'!CL$4,'Raw Data'!$3:$3,0)-1)),"",OFFSET('Raw Data'!$A$3,MATCH('Data above threshold'!$A55,'Raw Data'!$B$4:$B$185,0),MATCH('Data above threshold'!CL$4,'Raw Data'!$3:$3,0)-1))</f>
        <v/>
      </c>
      <c r="CM55" s="107" t="str">
        <f aca="true">IF(ISBLANK(OFFSET('Raw Data'!$A$3,MATCH('Data above threshold'!$A55,'Raw Data'!$B$4:$B$185,0),MATCH('Data above threshold'!CM$4,'Raw Data'!$3:$3,0)-1)),"",OFFSET('Raw Data'!$A$3,MATCH('Data above threshold'!$A55,'Raw Data'!$B$4:$B$185,0),MATCH('Data above threshold'!CM$4,'Raw Data'!$3:$3,0)-1))</f>
        <v/>
      </c>
      <c r="CN55" s="107" t="str">
        <f aca="true">IF(ISBLANK(OFFSET('Raw Data'!$A$3,MATCH('Data above threshold'!$A55,'Raw Data'!$B$4:$B$185,0),MATCH('Data above threshold'!CN$4,'Raw Data'!$3:$3,0)-1)),"",OFFSET('Raw Data'!$A$3,MATCH('Data above threshold'!$A55,'Raw Data'!$B$4:$B$185,0),MATCH('Data above threshold'!CN$4,'Raw Data'!$3:$3,0)-1))</f>
        <v/>
      </c>
      <c r="CO55" s="107" t="str">
        <f aca="true">IF(ISBLANK(OFFSET('Raw Data'!$A$3,MATCH('Data above threshold'!$A55,'Raw Data'!$B$4:$B$185,0),MATCH('Data above threshold'!CO$4,'Raw Data'!$3:$3,0)-1)),"",OFFSET('Raw Data'!$A$3,MATCH('Data above threshold'!$A55,'Raw Data'!$B$4:$B$185,0),MATCH('Data above threshold'!CO$4,'Raw Data'!$3:$3,0)-1))</f>
        <v/>
      </c>
      <c r="CP55" s="107" t="str">
        <f aca="true">IF(ISBLANK(OFFSET('Raw Data'!$A$3,MATCH('Data above threshold'!$A55,'Raw Data'!$B$4:$B$185,0),MATCH('Data above threshold'!CP$4,'Raw Data'!$3:$3,0)-1)),"",OFFSET('Raw Data'!$A$3,MATCH('Data above threshold'!$A55,'Raw Data'!$B$4:$B$185,0),MATCH('Data above threshold'!CP$4,'Raw Data'!$3:$3,0)-1))</f>
        <v/>
      </c>
      <c r="CQ55" s="107" t="str">
        <f aca="true">IF(ISBLANK(OFFSET('Raw Data'!$A$3,MATCH('Data above threshold'!$A55,'Raw Data'!$B$4:$B$185,0),MATCH('Data above threshold'!CQ$4,'Raw Data'!$3:$3,0)-1)),"",OFFSET('Raw Data'!$A$3,MATCH('Data above threshold'!$A55,'Raw Data'!$B$4:$B$185,0),MATCH('Data above threshold'!CQ$4,'Raw Data'!$3:$3,0)-1))</f>
        <v/>
      </c>
      <c r="CR55" s="107" t="str">
        <f aca="true">IF(ISBLANK(OFFSET('Raw Data'!$A$3,MATCH('Data above threshold'!$A55,'Raw Data'!$B$4:$B$185,0),MATCH('Data above threshold'!CR$4,'Raw Data'!$3:$3,0)-1)),"",OFFSET('Raw Data'!$A$3,MATCH('Data above threshold'!$A55,'Raw Data'!$B$4:$B$185,0),MATCH('Data above threshold'!CR$4,'Raw Data'!$3:$3,0)-1))</f>
        <v/>
      </c>
    </row>
    <row r="56" s="103" customFormat="true" ht="15.5" hidden="false" customHeight="false" outlineLevel="0" collapsed="false">
      <c r="A56" s="107" t="n">
        <v>2221</v>
      </c>
      <c r="B56" s="107" t="n">
        <v>4</v>
      </c>
      <c r="C56" s="107" t="str">
        <f aca="true">IF(ISBLANK(OFFSET('Raw Data'!$A$3,MATCH('Data above threshold'!$A56,'Raw Data'!$B$4:$B$185,0),MATCH('Data above threshold'!C$4,'Raw Data'!$3:$3,0)-1)),"",OFFSET('Raw Data'!$A$3,MATCH('Data above threshold'!$A56,'Raw Data'!$B$4:$B$185,0),MATCH('Data above threshold'!C$4,'Raw Data'!$3:$3,0)-1))</f>
        <v/>
      </c>
      <c r="D56" s="107" t="str">
        <f aca="true">IF(ISBLANK(OFFSET('Raw Data'!$A$3,MATCH('Data above threshold'!$A56,'Raw Data'!$B$4:$B$185,0),MATCH('Data above threshold'!D$4,'Raw Data'!$3:$3,0)-1)),"",OFFSET('Raw Data'!$A$3,MATCH('Data above threshold'!$A56,'Raw Data'!$B$4:$B$185,0),MATCH('Data above threshold'!D$4,'Raw Data'!$3:$3,0)-1))</f>
        <v>Levels of participation in ISO's committee on financial services</v>
      </c>
      <c r="E56" s="107" t="str">
        <f aca="true">IF(ISBLANK(OFFSET('Raw Data'!$A$3,MATCH('Data above threshold'!$A56,'Raw Data'!$B$4:$B$185,0),MATCH('Data above threshold'!E$4,'Raw Data'!$3:$3,0)-1)),"",OFFSET('Raw Data'!$A$3,MATCH('Data above threshold'!$A56,'Raw Data'!$B$4:$B$185,0),MATCH('Data above threshold'!E$4,'Raw Data'!$3:$3,0)-1))</f>
        <v/>
      </c>
      <c r="F56" s="107" t="str">
        <f aca="true">IF(ISBLANK(OFFSET('Raw Data'!$A$3,MATCH('Data above threshold'!$A56,'Raw Data'!$B$4:$B$185,0),MATCH('Data above threshold'!F$4,'Raw Data'!$3:$3,0)-1)),"",OFFSET('Raw Data'!$A$3,MATCH('Data above threshold'!$A56,'Raw Data'!$B$4:$B$185,0),MATCH('Data above threshold'!F$4,'Raw Data'!$3:$3,0)-1))</f>
        <v/>
      </c>
      <c r="G56" s="107" t="str">
        <f aca="true">IF(ISBLANK(OFFSET('Raw Data'!$A$3,MATCH('Data above threshold'!$A56,'Raw Data'!$B$4:$B$185,0),MATCH('Data above threshold'!G$4,'Raw Data'!$3:$3,0)-1)),"",OFFSET('Raw Data'!$A$3,MATCH('Data above threshold'!$A56,'Raw Data'!$B$4:$B$185,0),MATCH('Data above threshold'!G$4,'Raw Data'!$3:$3,0)-1))</f>
        <v/>
      </c>
      <c r="H56" s="107" t="str">
        <f aca="true">IF(ISBLANK(OFFSET('Raw Data'!$A$3,MATCH('Data above threshold'!$A56,'Raw Data'!$B$4:$B$185,0),MATCH('Data above threshold'!H$4,'Raw Data'!$3:$3,0)-1)),"",OFFSET('Raw Data'!$A$3,MATCH('Data above threshold'!$A56,'Raw Data'!$B$4:$B$185,0),MATCH('Data above threshold'!H$4,'Raw Data'!$3:$3,0)-1))</f>
        <v>ISO</v>
      </c>
      <c r="I56" s="107" t="str">
        <f aca="true">IF(ISBLANK(OFFSET('Raw Data'!$A$3,MATCH('Data above threshold'!$A56,'Raw Data'!$B$4:$B$185,0),MATCH('Data above threshold'!I$4,'Raw Data'!$3:$3,0)-1)),"",OFFSET('Raw Data'!$A$3,MATCH('Data above threshold'!$A56,'Raw Data'!$B$4:$B$185,0),MATCH('Data above threshold'!I$4,'Raw Data'!$3:$3,0)-1))</f>
        <v/>
      </c>
      <c r="J56" s="107" t="str">
        <f aca="true">IF(ISBLANK(OFFSET('Raw Data'!$A$3,MATCH('Data above threshold'!$A56,'Raw Data'!$B$4:$B$185,0),MATCH('Data above threshold'!J$4,'Raw Data'!$3:$3,0)-1)),"",OFFSET('Raw Data'!$A$3,MATCH('Data above threshold'!$A56,'Raw Data'!$B$4:$B$185,0),MATCH('Data above threshold'!J$4,'Raw Data'!$3:$3,0)-1))</f>
        <v>2 = Participating members; 1 = observing members; 0 = non-member</v>
      </c>
      <c r="K56" s="107" t="str">
        <f aca="true">IF(ISBLANK(OFFSET('Raw Data'!$A$3,MATCH('Data above threshold'!$A56,'Raw Data'!$B$4:$B$185,0),MATCH('Data above threshold'!K$4,'Raw Data'!$3:$3,0)-1)),"",OFFSET('Raw Data'!$A$3,MATCH('Data above threshold'!$A56,'Raw Data'!$B$4:$B$185,0),MATCH('Data above threshold'!K$4,'Raw Data'!$3:$3,0)-1))</f>
        <v>Plus</v>
      </c>
      <c r="L56" s="107" t="str">
        <f aca="true">IF(ISBLANK(OFFSET('Raw Data'!$A$3,MATCH('Data above threshold'!$A56,'Raw Data'!$B$4:$B$185,0),MATCH('Data above threshold'!L$4,'Raw Data'!$3:$3,0)-1)),"",OFFSET('Raw Data'!$A$3,MATCH('Data above threshold'!$A56,'Raw Data'!$B$4:$B$185,0),MATCH('Data above threshold'!L$4,'Raw Data'!$3:$3,0)-1))</f>
        <v>https://www.iso.org/committee/49650.html</v>
      </c>
      <c r="M56" s="105" t="n">
        <f aca="false" t="array" ref="M56:M56">IFERROR(SKEW(IF(ISNUMBER(Q56:CR56),Q56:CR56,"")),"")</f>
        <v>0.169121233137871</v>
      </c>
      <c r="N56" s="107" t="n">
        <v>0</v>
      </c>
      <c r="O56" s="107" t="str">
        <f aca="true">IF(ISBLANK(OFFSET('Raw Data'!$A$3,MATCH('Data above threshold'!$A56,'Raw Data'!$B$4:$B$185,0),MATCH('Data above threshold'!O$4,'Raw Data'!$3:$3,0)-1)),"",OFFSET('Raw Data'!$A$3,MATCH('Data above threshold'!$A56,'Raw Data'!$B$4:$B$185,0),MATCH('Data above threshold'!O$4,'Raw Data'!$3:$3,0)-1))</f>
        <v/>
      </c>
      <c r="P56" s="106" t="n">
        <f aca="false" t="array" ref="P56:P56">IF(B56&lt;4,"",1-IFERROR(SUM(ISNUMBER(Q56:CR56)*(1-$Q$3:$CR$3))/COUNTIF($Q$3:$CR$3,0),0))</f>
        <v>0</v>
      </c>
      <c r="Q56" s="107" t="n">
        <f aca="true">IF(ISBLANK(OFFSET('Raw Data'!$A$3,MATCH('Data above threshold'!$A56,'Raw Data'!$B$4:$B$185,0),MATCH('Data above threshold'!Q$4,'Raw Data'!$3:$3,0)-1)),"",OFFSET('Raw Data'!$A$3,MATCH('Data above threshold'!$A56,'Raw Data'!$B$4:$B$185,0),MATCH('Data above threshold'!Q$4,'Raw Data'!$3:$3,0)-1))</f>
        <v>1</v>
      </c>
      <c r="R56" s="107" t="n">
        <f aca="true">IF(ISBLANK(OFFSET('Raw Data'!$A$3,MATCH('Data above threshold'!$A56,'Raw Data'!$B$4:$B$185,0),MATCH('Data above threshold'!R$4,'Raw Data'!$3:$3,0)-1)),"",OFFSET('Raw Data'!$A$3,MATCH('Data above threshold'!$A56,'Raw Data'!$B$4:$B$185,0),MATCH('Data above threshold'!R$4,'Raw Data'!$3:$3,0)-1))</f>
        <v>2</v>
      </c>
      <c r="S56" s="107" t="n">
        <f aca="true">IF(ISBLANK(OFFSET('Raw Data'!$A$3,MATCH('Data above threshold'!$A56,'Raw Data'!$B$4:$B$185,0),MATCH('Data above threshold'!S$4,'Raw Data'!$3:$3,0)-1)),"",OFFSET('Raw Data'!$A$3,MATCH('Data above threshold'!$A56,'Raw Data'!$B$4:$B$185,0),MATCH('Data above threshold'!S$4,'Raw Data'!$3:$3,0)-1))</f>
        <v>1</v>
      </c>
      <c r="T56" s="107" t="n">
        <f aca="true">IF(ISBLANK(OFFSET('Raw Data'!$A$3,MATCH('Data above threshold'!$A56,'Raw Data'!$B$4:$B$185,0),MATCH('Data above threshold'!T$4,'Raw Data'!$3:$3,0)-1)),"",OFFSET('Raw Data'!$A$3,MATCH('Data above threshold'!$A56,'Raw Data'!$B$4:$B$185,0),MATCH('Data above threshold'!T$4,'Raw Data'!$3:$3,0)-1))</f>
        <v>2</v>
      </c>
      <c r="U56" s="107" t="n">
        <f aca="true">IF(ISBLANK(OFFSET('Raw Data'!$A$3,MATCH('Data above threshold'!$A56,'Raw Data'!$B$4:$B$185,0),MATCH('Data above threshold'!U$4,'Raw Data'!$3:$3,0)-1)),"",OFFSET('Raw Data'!$A$3,MATCH('Data above threshold'!$A56,'Raw Data'!$B$4:$B$185,0),MATCH('Data above threshold'!U$4,'Raw Data'!$3:$3,0)-1))</f>
        <v>0</v>
      </c>
      <c r="V56" s="107" t="n">
        <f aca="true">IF(ISBLANK(OFFSET('Raw Data'!$A$3,MATCH('Data above threshold'!$A56,'Raw Data'!$B$4:$B$185,0),MATCH('Data above threshold'!V$4,'Raw Data'!$3:$3,0)-1)),"",OFFSET('Raw Data'!$A$3,MATCH('Data above threshold'!$A56,'Raw Data'!$B$4:$B$185,0),MATCH('Data above threshold'!V$4,'Raw Data'!$3:$3,0)-1))</f>
        <v>0</v>
      </c>
      <c r="W56" s="107" t="n">
        <f aca="true">IF(ISBLANK(OFFSET('Raw Data'!$A$3,MATCH('Data above threshold'!$A56,'Raw Data'!$B$4:$B$185,0),MATCH('Data above threshold'!W$4,'Raw Data'!$3:$3,0)-1)),"",OFFSET('Raw Data'!$A$3,MATCH('Data above threshold'!$A56,'Raw Data'!$B$4:$B$185,0),MATCH('Data above threshold'!W$4,'Raw Data'!$3:$3,0)-1))</f>
        <v>2</v>
      </c>
      <c r="X56" s="107" t="n">
        <f aca="true">IF(ISBLANK(OFFSET('Raw Data'!$A$3,MATCH('Data above threshold'!$A56,'Raw Data'!$B$4:$B$185,0),MATCH('Data above threshold'!X$4,'Raw Data'!$3:$3,0)-1)),"",OFFSET('Raw Data'!$A$3,MATCH('Data above threshold'!$A56,'Raw Data'!$B$4:$B$185,0),MATCH('Data above threshold'!X$4,'Raw Data'!$3:$3,0)-1))</f>
        <v>2</v>
      </c>
      <c r="Y56" s="107" t="n">
        <f aca="true">IF(ISBLANK(OFFSET('Raw Data'!$A$3,MATCH('Data above threshold'!$A56,'Raw Data'!$B$4:$B$185,0),MATCH('Data above threshold'!Y$4,'Raw Data'!$3:$3,0)-1)),"",OFFSET('Raw Data'!$A$3,MATCH('Data above threshold'!$A56,'Raw Data'!$B$4:$B$185,0),MATCH('Data above threshold'!Y$4,'Raw Data'!$3:$3,0)-1))</f>
        <v>2</v>
      </c>
      <c r="Z56" s="107" t="n">
        <f aca="true">IF(ISBLANK(OFFSET('Raw Data'!$A$3,MATCH('Data above threshold'!$A56,'Raw Data'!$B$4:$B$185,0),MATCH('Data above threshold'!Z$4,'Raw Data'!$3:$3,0)-1)),"",OFFSET('Raw Data'!$A$3,MATCH('Data above threshold'!$A56,'Raw Data'!$B$4:$B$185,0),MATCH('Data above threshold'!Z$4,'Raw Data'!$3:$3,0)-1))</f>
        <v>1</v>
      </c>
      <c r="AA56" s="107" t="n">
        <f aca="true">IF(ISBLANK(OFFSET('Raw Data'!$A$3,MATCH('Data above threshold'!$A56,'Raw Data'!$B$4:$B$185,0),MATCH('Data above threshold'!AA$4,'Raw Data'!$3:$3,0)-1)),"",OFFSET('Raw Data'!$A$3,MATCH('Data above threshold'!$A56,'Raw Data'!$B$4:$B$185,0),MATCH('Data above threshold'!AA$4,'Raw Data'!$3:$3,0)-1))</f>
        <v>2</v>
      </c>
      <c r="AB56" s="107" t="n">
        <f aca="true">IF(ISBLANK(OFFSET('Raw Data'!$A$3,MATCH('Data above threshold'!$A56,'Raw Data'!$B$4:$B$185,0),MATCH('Data above threshold'!AB$4,'Raw Data'!$3:$3,0)-1)),"",OFFSET('Raw Data'!$A$3,MATCH('Data above threshold'!$A56,'Raw Data'!$B$4:$B$185,0),MATCH('Data above threshold'!AB$4,'Raw Data'!$3:$3,0)-1))</f>
        <v>2</v>
      </c>
      <c r="AC56" s="107" t="n">
        <f aca="true">IF(ISBLANK(OFFSET('Raw Data'!$A$3,MATCH('Data above threshold'!$A56,'Raw Data'!$B$4:$B$185,0),MATCH('Data above threshold'!AC$4,'Raw Data'!$3:$3,0)-1)),"",OFFSET('Raw Data'!$A$3,MATCH('Data above threshold'!$A56,'Raw Data'!$B$4:$B$185,0),MATCH('Data above threshold'!AC$4,'Raw Data'!$3:$3,0)-1))</f>
        <v>1</v>
      </c>
      <c r="AD56" s="107" t="n">
        <f aca="true">IF(ISBLANK(OFFSET('Raw Data'!$A$3,MATCH('Data above threshold'!$A56,'Raw Data'!$B$4:$B$185,0),MATCH('Data above threshold'!AD$4,'Raw Data'!$3:$3,0)-1)),"",OFFSET('Raw Data'!$A$3,MATCH('Data above threshold'!$A56,'Raw Data'!$B$4:$B$185,0),MATCH('Data above threshold'!AD$4,'Raw Data'!$3:$3,0)-1))</f>
        <v>0</v>
      </c>
      <c r="AE56" s="107" t="n">
        <f aca="true">IF(ISBLANK(OFFSET('Raw Data'!$A$3,MATCH('Data above threshold'!$A56,'Raw Data'!$B$4:$B$185,0),MATCH('Data above threshold'!AE$4,'Raw Data'!$3:$3,0)-1)),"",OFFSET('Raw Data'!$A$3,MATCH('Data above threshold'!$A56,'Raw Data'!$B$4:$B$185,0),MATCH('Data above threshold'!AE$4,'Raw Data'!$3:$3,0)-1))</f>
        <v>0</v>
      </c>
      <c r="AF56" s="107" t="n">
        <f aca="true">IF(ISBLANK(OFFSET('Raw Data'!$A$3,MATCH('Data above threshold'!$A56,'Raw Data'!$B$4:$B$185,0),MATCH('Data above threshold'!AF$4,'Raw Data'!$3:$3,0)-1)),"",OFFSET('Raw Data'!$A$3,MATCH('Data above threshold'!$A56,'Raw Data'!$B$4:$B$185,0),MATCH('Data above threshold'!AF$4,'Raw Data'!$3:$3,0)-1))</f>
        <v>1</v>
      </c>
      <c r="AG56" s="107" t="n">
        <f aca="true">IF(ISBLANK(OFFSET('Raw Data'!$A$3,MATCH('Data above threshold'!$A56,'Raw Data'!$B$4:$B$185,0),MATCH('Data above threshold'!AG$4,'Raw Data'!$3:$3,0)-1)),"",OFFSET('Raw Data'!$A$3,MATCH('Data above threshold'!$A56,'Raw Data'!$B$4:$B$185,0),MATCH('Data above threshold'!AG$4,'Raw Data'!$3:$3,0)-1))</f>
        <v>2</v>
      </c>
      <c r="AH56" s="107" t="n">
        <f aca="true">IF(ISBLANK(OFFSET('Raw Data'!$A$3,MATCH('Data above threshold'!$A56,'Raw Data'!$B$4:$B$185,0),MATCH('Data above threshold'!AH$4,'Raw Data'!$3:$3,0)-1)),"",OFFSET('Raw Data'!$A$3,MATCH('Data above threshold'!$A56,'Raw Data'!$B$4:$B$185,0),MATCH('Data above threshold'!AH$4,'Raw Data'!$3:$3,0)-1))</f>
        <v>2</v>
      </c>
      <c r="AI56" s="107" t="n">
        <f aca="true">IF(ISBLANK(OFFSET('Raw Data'!$A$3,MATCH('Data above threshold'!$A56,'Raw Data'!$B$4:$B$185,0),MATCH('Data above threshold'!AI$4,'Raw Data'!$3:$3,0)-1)),"",OFFSET('Raw Data'!$A$3,MATCH('Data above threshold'!$A56,'Raw Data'!$B$4:$B$185,0),MATCH('Data above threshold'!AI$4,'Raw Data'!$3:$3,0)-1))</f>
        <v>0</v>
      </c>
      <c r="AJ56" s="107" t="n">
        <f aca="true">IF(ISBLANK(OFFSET('Raw Data'!$A$3,MATCH('Data above threshold'!$A56,'Raw Data'!$B$4:$B$185,0),MATCH('Data above threshold'!AJ$4,'Raw Data'!$3:$3,0)-1)),"",OFFSET('Raw Data'!$A$3,MATCH('Data above threshold'!$A56,'Raw Data'!$B$4:$B$185,0),MATCH('Data above threshold'!AJ$4,'Raw Data'!$3:$3,0)-1))</f>
        <v>1</v>
      </c>
      <c r="AK56" s="107" t="n">
        <f aca="true">IF(ISBLANK(OFFSET('Raw Data'!$A$3,MATCH('Data above threshold'!$A56,'Raw Data'!$B$4:$B$185,0),MATCH('Data above threshold'!AK$4,'Raw Data'!$3:$3,0)-1)),"",OFFSET('Raw Data'!$A$3,MATCH('Data above threshold'!$A56,'Raw Data'!$B$4:$B$185,0),MATCH('Data above threshold'!AK$4,'Raw Data'!$3:$3,0)-1))</f>
        <v>0</v>
      </c>
      <c r="AL56" s="107" t="n">
        <f aca="true">IF(ISBLANK(OFFSET('Raw Data'!$A$3,MATCH('Data above threshold'!$A56,'Raw Data'!$B$4:$B$185,0),MATCH('Data above threshold'!AL$4,'Raw Data'!$3:$3,0)-1)),"",OFFSET('Raw Data'!$A$3,MATCH('Data above threshold'!$A56,'Raw Data'!$B$4:$B$185,0),MATCH('Data above threshold'!AL$4,'Raw Data'!$3:$3,0)-1))</f>
        <v>1</v>
      </c>
      <c r="AM56" s="107" t="n">
        <f aca="true">IF(ISBLANK(OFFSET('Raw Data'!$A$3,MATCH('Data above threshold'!$A56,'Raw Data'!$B$4:$B$185,0),MATCH('Data above threshold'!AM$4,'Raw Data'!$3:$3,0)-1)),"",OFFSET('Raw Data'!$A$3,MATCH('Data above threshold'!$A56,'Raw Data'!$B$4:$B$185,0),MATCH('Data above threshold'!AM$4,'Raw Data'!$3:$3,0)-1))</f>
        <v>1</v>
      </c>
      <c r="AN56" s="107" t="n">
        <f aca="true">IF(ISBLANK(OFFSET('Raw Data'!$A$3,MATCH('Data above threshold'!$A56,'Raw Data'!$B$4:$B$185,0),MATCH('Data above threshold'!AN$4,'Raw Data'!$3:$3,0)-1)),"",OFFSET('Raw Data'!$A$3,MATCH('Data above threshold'!$A56,'Raw Data'!$B$4:$B$185,0),MATCH('Data above threshold'!AN$4,'Raw Data'!$3:$3,0)-1))</f>
        <v>0</v>
      </c>
      <c r="AO56" s="107" t="n">
        <f aca="true">IF(ISBLANK(OFFSET('Raw Data'!$A$3,MATCH('Data above threshold'!$A56,'Raw Data'!$B$4:$B$185,0),MATCH('Data above threshold'!AO$4,'Raw Data'!$3:$3,0)-1)),"",OFFSET('Raw Data'!$A$3,MATCH('Data above threshold'!$A56,'Raw Data'!$B$4:$B$185,0),MATCH('Data above threshold'!AO$4,'Raw Data'!$3:$3,0)-1))</f>
        <v>2</v>
      </c>
      <c r="AP56" s="107" t="n">
        <f aca="true">IF(ISBLANK(OFFSET('Raw Data'!$A$3,MATCH('Data above threshold'!$A56,'Raw Data'!$B$4:$B$185,0),MATCH('Data above threshold'!AP$4,'Raw Data'!$3:$3,0)-1)),"",OFFSET('Raw Data'!$A$3,MATCH('Data above threshold'!$A56,'Raw Data'!$B$4:$B$185,0),MATCH('Data above threshold'!AP$4,'Raw Data'!$3:$3,0)-1))</f>
        <v>2</v>
      </c>
      <c r="AQ56" s="107" t="n">
        <f aca="true">IF(ISBLANK(OFFSET('Raw Data'!$A$3,MATCH('Data above threshold'!$A56,'Raw Data'!$B$4:$B$185,0),MATCH('Data above threshold'!AQ$4,'Raw Data'!$3:$3,0)-1)),"",OFFSET('Raw Data'!$A$3,MATCH('Data above threshold'!$A56,'Raw Data'!$B$4:$B$185,0),MATCH('Data above threshold'!AQ$4,'Raw Data'!$3:$3,0)-1))</f>
        <v>0</v>
      </c>
      <c r="AR56" s="107" t="n">
        <f aca="true">IF(ISBLANK(OFFSET('Raw Data'!$A$3,MATCH('Data above threshold'!$A56,'Raw Data'!$B$4:$B$185,0),MATCH('Data above threshold'!AR$4,'Raw Data'!$3:$3,0)-1)),"",OFFSET('Raw Data'!$A$3,MATCH('Data above threshold'!$A56,'Raw Data'!$B$4:$B$185,0),MATCH('Data above threshold'!AR$4,'Raw Data'!$3:$3,0)-1))</f>
        <v>0</v>
      </c>
      <c r="AS56" s="107" t="n">
        <f aca="true">IF(ISBLANK(OFFSET('Raw Data'!$A$3,MATCH('Data above threshold'!$A56,'Raw Data'!$B$4:$B$185,0),MATCH('Data above threshold'!AS$4,'Raw Data'!$3:$3,0)-1)),"",OFFSET('Raw Data'!$A$3,MATCH('Data above threshold'!$A56,'Raw Data'!$B$4:$B$185,0),MATCH('Data above threshold'!AS$4,'Raw Data'!$3:$3,0)-1))</f>
        <v>1</v>
      </c>
      <c r="AT56" s="107" t="n">
        <f aca="true">IF(ISBLANK(OFFSET('Raw Data'!$A$3,MATCH('Data above threshold'!$A56,'Raw Data'!$B$4:$B$185,0),MATCH('Data above threshold'!AT$4,'Raw Data'!$3:$3,0)-1)),"",OFFSET('Raw Data'!$A$3,MATCH('Data above threshold'!$A56,'Raw Data'!$B$4:$B$185,0),MATCH('Data above threshold'!AT$4,'Raw Data'!$3:$3,0)-1))</f>
        <v>0</v>
      </c>
      <c r="AU56" s="107" t="n">
        <f aca="true">IF(ISBLANK(OFFSET('Raw Data'!$A$3,MATCH('Data above threshold'!$A56,'Raw Data'!$B$4:$B$185,0),MATCH('Data above threshold'!AU$4,'Raw Data'!$3:$3,0)-1)),"",OFFSET('Raw Data'!$A$3,MATCH('Data above threshold'!$A56,'Raw Data'!$B$4:$B$185,0),MATCH('Data above threshold'!AU$4,'Raw Data'!$3:$3,0)-1))</f>
        <v>0</v>
      </c>
      <c r="AV56" s="107" t="n">
        <f aca="true">IF(ISBLANK(OFFSET('Raw Data'!$A$3,MATCH('Data above threshold'!$A56,'Raw Data'!$B$4:$B$185,0),MATCH('Data above threshold'!AV$4,'Raw Data'!$3:$3,0)-1)),"",OFFSET('Raw Data'!$A$3,MATCH('Data above threshold'!$A56,'Raw Data'!$B$4:$B$185,0),MATCH('Data above threshold'!AV$4,'Raw Data'!$3:$3,0)-1))</f>
        <v>0</v>
      </c>
      <c r="AW56" s="107" t="n">
        <f aca="true">IF(ISBLANK(OFFSET('Raw Data'!$A$3,MATCH('Data above threshold'!$A56,'Raw Data'!$B$4:$B$185,0),MATCH('Data above threshold'!AW$4,'Raw Data'!$3:$3,0)-1)),"",OFFSET('Raw Data'!$A$3,MATCH('Data above threshold'!$A56,'Raw Data'!$B$4:$B$185,0),MATCH('Data above threshold'!AW$4,'Raw Data'!$3:$3,0)-1))</f>
        <v>2</v>
      </c>
      <c r="AX56" s="107" t="n">
        <f aca="true">IF(ISBLANK(OFFSET('Raw Data'!$A$3,MATCH('Data above threshold'!$A56,'Raw Data'!$B$4:$B$185,0),MATCH('Data above threshold'!AX$4,'Raw Data'!$3:$3,0)-1)),"",OFFSET('Raw Data'!$A$3,MATCH('Data above threshold'!$A56,'Raw Data'!$B$4:$B$185,0),MATCH('Data above threshold'!AX$4,'Raw Data'!$3:$3,0)-1))</f>
        <v>1</v>
      </c>
      <c r="AY56" s="107" t="n">
        <f aca="true">IF(ISBLANK(OFFSET('Raw Data'!$A$3,MATCH('Data above threshold'!$A56,'Raw Data'!$B$4:$B$185,0),MATCH('Data above threshold'!AY$4,'Raw Data'!$3:$3,0)-1)),"",OFFSET('Raw Data'!$A$3,MATCH('Data above threshold'!$A56,'Raw Data'!$B$4:$B$185,0),MATCH('Data above threshold'!AY$4,'Raw Data'!$3:$3,0)-1))</f>
        <v>2</v>
      </c>
      <c r="AZ56" s="107" t="n">
        <f aca="true">IF(ISBLANK(OFFSET('Raw Data'!$A$3,MATCH('Data above threshold'!$A56,'Raw Data'!$B$4:$B$185,0),MATCH('Data above threshold'!AZ$4,'Raw Data'!$3:$3,0)-1)),"",OFFSET('Raw Data'!$A$3,MATCH('Data above threshold'!$A56,'Raw Data'!$B$4:$B$185,0),MATCH('Data above threshold'!AZ$4,'Raw Data'!$3:$3,0)-1))</f>
        <v>0</v>
      </c>
      <c r="BA56" s="107" t="n">
        <f aca="true">IF(ISBLANK(OFFSET('Raw Data'!$A$3,MATCH('Data above threshold'!$A56,'Raw Data'!$B$4:$B$185,0),MATCH('Data above threshold'!BA$4,'Raw Data'!$3:$3,0)-1)),"",OFFSET('Raw Data'!$A$3,MATCH('Data above threshold'!$A56,'Raw Data'!$B$4:$B$185,0),MATCH('Data above threshold'!BA$4,'Raw Data'!$3:$3,0)-1))</f>
        <v>2</v>
      </c>
      <c r="BB56" s="107" t="n">
        <f aca="true">IF(ISBLANK(OFFSET('Raw Data'!$A$3,MATCH('Data above threshold'!$A56,'Raw Data'!$B$4:$B$185,0),MATCH('Data above threshold'!BB$4,'Raw Data'!$3:$3,0)-1)),"",OFFSET('Raw Data'!$A$3,MATCH('Data above threshold'!$A56,'Raw Data'!$B$4:$B$185,0),MATCH('Data above threshold'!BB$4,'Raw Data'!$3:$3,0)-1))</f>
        <v>1</v>
      </c>
      <c r="BC56" s="107" t="n">
        <f aca="true">IF(ISBLANK(OFFSET('Raw Data'!$A$3,MATCH('Data above threshold'!$A56,'Raw Data'!$B$4:$B$185,0),MATCH('Data above threshold'!BC$4,'Raw Data'!$3:$3,0)-1)),"",OFFSET('Raw Data'!$A$3,MATCH('Data above threshold'!$A56,'Raw Data'!$B$4:$B$185,0),MATCH('Data above threshold'!BC$4,'Raw Data'!$3:$3,0)-1))</f>
        <v>2</v>
      </c>
      <c r="BD56" s="107" t="n">
        <f aca="true">IF(ISBLANK(OFFSET('Raw Data'!$A$3,MATCH('Data above threshold'!$A56,'Raw Data'!$B$4:$B$185,0),MATCH('Data above threshold'!BD$4,'Raw Data'!$3:$3,0)-1)),"",OFFSET('Raw Data'!$A$3,MATCH('Data above threshold'!$A56,'Raw Data'!$B$4:$B$185,0),MATCH('Data above threshold'!BD$4,'Raw Data'!$3:$3,0)-1))</f>
        <v>0</v>
      </c>
      <c r="BE56" s="107" t="n">
        <f aca="true">IF(ISBLANK(OFFSET('Raw Data'!$A$3,MATCH('Data above threshold'!$A56,'Raw Data'!$B$4:$B$185,0),MATCH('Data above threshold'!BE$4,'Raw Data'!$3:$3,0)-1)),"",OFFSET('Raw Data'!$A$3,MATCH('Data above threshold'!$A56,'Raw Data'!$B$4:$B$185,0),MATCH('Data above threshold'!BE$4,'Raw Data'!$3:$3,0)-1))</f>
        <v>0</v>
      </c>
      <c r="BF56" s="107" t="n">
        <f aca="true">IF(ISBLANK(OFFSET('Raw Data'!$A$3,MATCH('Data above threshold'!$A56,'Raw Data'!$B$4:$B$185,0),MATCH('Data above threshold'!BF$4,'Raw Data'!$3:$3,0)-1)),"",OFFSET('Raw Data'!$A$3,MATCH('Data above threshold'!$A56,'Raw Data'!$B$4:$B$185,0),MATCH('Data above threshold'!BF$4,'Raw Data'!$3:$3,0)-1))</f>
        <v>0</v>
      </c>
      <c r="BG56" s="107" t="n">
        <f aca="true">IF(ISBLANK(OFFSET('Raw Data'!$A$3,MATCH('Data above threshold'!$A56,'Raw Data'!$B$4:$B$185,0),MATCH('Data above threshold'!BG$4,'Raw Data'!$3:$3,0)-1)),"",OFFSET('Raw Data'!$A$3,MATCH('Data above threshold'!$A56,'Raw Data'!$B$4:$B$185,0),MATCH('Data above threshold'!BG$4,'Raw Data'!$3:$3,0)-1))</f>
        <v>1</v>
      </c>
      <c r="BH56" s="107" t="n">
        <f aca="true">IF(ISBLANK(OFFSET('Raw Data'!$A$3,MATCH('Data above threshold'!$A56,'Raw Data'!$B$4:$B$185,0),MATCH('Data above threshold'!BH$4,'Raw Data'!$3:$3,0)-1)),"",OFFSET('Raw Data'!$A$3,MATCH('Data above threshold'!$A56,'Raw Data'!$B$4:$B$185,0),MATCH('Data above threshold'!BH$4,'Raw Data'!$3:$3,0)-1))</f>
        <v>0</v>
      </c>
      <c r="BI56" s="107" t="n">
        <f aca="true">IF(ISBLANK(OFFSET('Raw Data'!$A$3,MATCH('Data above threshold'!$A56,'Raw Data'!$B$4:$B$185,0),MATCH('Data above threshold'!BI$4,'Raw Data'!$3:$3,0)-1)),"",OFFSET('Raw Data'!$A$3,MATCH('Data above threshold'!$A56,'Raw Data'!$B$4:$B$185,0),MATCH('Data above threshold'!BI$4,'Raw Data'!$3:$3,0)-1))</f>
        <v>1</v>
      </c>
      <c r="BJ56" s="107" t="n">
        <f aca="true">IF(ISBLANK(OFFSET('Raw Data'!$A$3,MATCH('Data above threshold'!$A56,'Raw Data'!$B$4:$B$185,0),MATCH('Data above threshold'!BJ$4,'Raw Data'!$3:$3,0)-1)),"",OFFSET('Raw Data'!$A$3,MATCH('Data above threshold'!$A56,'Raw Data'!$B$4:$B$185,0),MATCH('Data above threshold'!BJ$4,'Raw Data'!$3:$3,0)-1))</f>
        <v>1</v>
      </c>
      <c r="BK56" s="107" t="n">
        <f aca="true">IF(ISBLANK(OFFSET('Raw Data'!$A$3,MATCH('Data above threshold'!$A56,'Raw Data'!$B$4:$B$185,0),MATCH('Data above threshold'!BK$4,'Raw Data'!$3:$3,0)-1)),"",OFFSET('Raw Data'!$A$3,MATCH('Data above threshold'!$A56,'Raw Data'!$B$4:$B$185,0),MATCH('Data above threshold'!BK$4,'Raw Data'!$3:$3,0)-1))</f>
        <v>0</v>
      </c>
      <c r="BL56" s="107" t="n">
        <f aca="true">IF(ISBLANK(OFFSET('Raw Data'!$A$3,MATCH('Data above threshold'!$A56,'Raw Data'!$B$4:$B$185,0),MATCH('Data above threshold'!BL$4,'Raw Data'!$3:$3,0)-1)),"",OFFSET('Raw Data'!$A$3,MATCH('Data above threshold'!$A56,'Raw Data'!$B$4:$B$185,0),MATCH('Data above threshold'!BL$4,'Raw Data'!$3:$3,0)-1))</f>
        <v>1</v>
      </c>
      <c r="BM56" s="107" t="n">
        <f aca="true">IF(ISBLANK(OFFSET('Raw Data'!$A$3,MATCH('Data above threshold'!$A56,'Raw Data'!$B$4:$B$185,0),MATCH('Data above threshold'!BM$4,'Raw Data'!$3:$3,0)-1)),"",OFFSET('Raw Data'!$A$3,MATCH('Data above threshold'!$A56,'Raw Data'!$B$4:$B$185,0),MATCH('Data above threshold'!BM$4,'Raw Data'!$3:$3,0)-1))</f>
        <v>0</v>
      </c>
      <c r="BN56" s="107" t="n">
        <f aca="true">IF(ISBLANK(OFFSET('Raw Data'!$A$3,MATCH('Data above threshold'!$A56,'Raw Data'!$B$4:$B$185,0),MATCH('Data above threshold'!BN$4,'Raw Data'!$3:$3,0)-1)),"",OFFSET('Raw Data'!$A$3,MATCH('Data above threshold'!$A56,'Raw Data'!$B$4:$B$185,0),MATCH('Data above threshold'!BN$4,'Raw Data'!$3:$3,0)-1))</f>
        <v>2</v>
      </c>
      <c r="BO56" s="107" t="n">
        <f aca="true">IF(ISBLANK(OFFSET('Raw Data'!$A$3,MATCH('Data above threshold'!$A56,'Raw Data'!$B$4:$B$185,0),MATCH('Data above threshold'!BO$4,'Raw Data'!$3:$3,0)-1)),"",OFFSET('Raw Data'!$A$3,MATCH('Data above threshold'!$A56,'Raw Data'!$B$4:$B$185,0),MATCH('Data above threshold'!BO$4,'Raw Data'!$3:$3,0)-1))</f>
        <v>2</v>
      </c>
      <c r="BP56" s="107" t="n">
        <f aca="true">IF(ISBLANK(OFFSET('Raw Data'!$A$3,MATCH('Data above threshold'!$A56,'Raw Data'!$B$4:$B$185,0),MATCH('Data above threshold'!BP$4,'Raw Data'!$3:$3,0)-1)),"",OFFSET('Raw Data'!$A$3,MATCH('Data above threshold'!$A56,'Raw Data'!$B$4:$B$185,0),MATCH('Data above threshold'!BP$4,'Raw Data'!$3:$3,0)-1))</f>
        <v>2</v>
      </c>
      <c r="BQ56" s="107" t="n">
        <f aca="true">IF(ISBLANK(OFFSET('Raw Data'!$A$3,MATCH('Data above threshold'!$A56,'Raw Data'!$B$4:$B$185,0),MATCH('Data above threshold'!BQ$4,'Raw Data'!$3:$3,0)-1)),"",OFFSET('Raw Data'!$A$3,MATCH('Data above threshold'!$A56,'Raw Data'!$B$4:$B$185,0),MATCH('Data above threshold'!BQ$4,'Raw Data'!$3:$3,0)-1))</f>
        <v>0</v>
      </c>
      <c r="BR56" s="107" t="n">
        <f aca="true">IF(ISBLANK(OFFSET('Raw Data'!$A$3,MATCH('Data above threshold'!$A56,'Raw Data'!$B$4:$B$185,0),MATCH('Data above threshold'!BR$4,'Raw Data'!$3:$3,0)-1)),"",OFFSET('Raw Data'!$A$3,MATCH('Data above threshold'!$A56,'Raw Data'!$B$4:$B$185,0),MATCH('Data above threshold'!BR$4,'Raw Data'!$3:$3,0)-1))</f>
        <v>1</v>
      </c>
      <c r="BS56" s="107" t="n">
        <f aca="true">IF(ISBLANK(OFFSET('Raw Data'!$A$3,MATCH('Data above threshold'!$A56,'Raw Data'!$B$4:$B$185,0),MATCH('Data above threshold'!BS$4,'Raw Data'!$3:$3,0)-1)),"",OFFSET('Raw Data'!$A$3,MATCH('Data above threshold'!$A56,'Raw Data'!$B$4:$B$185,0),MATCH('Data above threshold'!BS$4,'Raw Data'!$3:$3,0)-1))</f>
        <v>0</v>
      </c>
      <c r="BT56" s="107" t="n">
        <f aca="true">IF(ISBLANK(OFFSET('Raw Data'!$A$3,MATCH('Data above threshold'!$A56,'Raw Data'!$B$4:$B$185,0),MATCH('Data above threshold'!BT$4,'Raw Data'!$3:$3,0)-1)),"",OFFSET('Raw Data'!$A$3,MATCH('Data above threshold'!$A56,'Raw Data'!$B$4:$B$185,0),MATCH('Data above threshold'!BT$4,'Raw Data'!$3:$3,0)-1))</f>
        <v>0</v>
      </c>
      <c r="BU56" s="107" t="n">
        <f aca="true">IF(ISBLANK(OFFSET('Raw Data'!$A$3,MATCH('Data above threshold'!$A56,'Raw Data'!$B$4:$B$185,0),MATCH('Data above threshold'!BU$4,'Raw Data'!$3:$3,0)-1)),"",OFFSET('Raw Data'!$A$3,MATCH('Data above threshold'!$A56,'Raw Data'!$B$4:$B$185,0),MATCH('Data above threshold'!BU$4,'Raw Data'!$3:$3,0)-1))</f>
        <v>1</v>
      </c>
      <c r="BV56" s="107" t="n">
        <f aca="true">IF(ISBLANK(OFFSET('Raw Data'!$A$3,MATCH('Data above threshold'!$A56,'Raw Data'!$B$4:$B$185,0),MATCH('Data above threshold'!BV$4,'Raw Data'!$3:$3,0)-1)),"",OFFSET('Raw Data'!$A$3,MATCH('Data above threshold'!$A56,'Raw Data'!$B$4:$B$185,0),MATCH('Data above threshold'!BV$4,'Raw Data'!$3:$3,0)-1))</f>
        <v>0</v>
      </c>
      <c r="BW56" s="107" t="n">
        <f aca="true">IF(ISBLANK(OFFSET('Raw Data'!$A$3,MATCH('Data above threshold'!$A56,'Raw Data'!$B$4:$B$185,0),MATCH('Data above threshold'!BW$4,'Raw Data'!$3:$3,0)-1)),"",OFFSET('Raw Data'!$A$3,MATCH('Data above threshold'!$A56,'Raw Data'!$B$4:$B$185,0),MATCH('Data above threshold'!BW$4,'Raw Data'!$3:$3,0)-1))</f>
        <v>2</v>
      </c>
      <c r="BX56" s="107" t="n">
        <f aca="true">IF(ISBLANK(OFFSET('Raw Data'!$A$3,MATCH('Data above threshold'!$A56,'Raw Data'!$B$4:$B$185,0),MATCH('Data above threshold'!BX$4,'Raw Data'!$3:$3,0)-1)),"",OFFSET('Raw Data'!$A$3,MATCH('Data above threshold'!$A56,'Raw Data'!$B$4:$B$185,0),MATCH('Data above threshold'!BX$4,'Raw Data'!$3:$3,0)-1))</f>
        <v>1</v>
      </c>
      <c r="BY56" s="107" t="n">
        <f aca="true">IF(ISBLANK(OFFSET('Raw Data'!$A$3,MATCH('Data above threshold'!$A56,'Raw Data'!$B$4:$B$185,0),MATCH('Data above threshold'!BY$4,'Raw Data'!$3:$3,0)-1)),"",OFFSET('Raw Data'!$A$3,MATCH('Data above threshold'!$A56,'Raw Data'!$B$4:$B$185,0),MATCH('Data above threshold'!BY$4,'Raw Data'!$3:$3,0)-1))</f>
        <v>1</v>
      </c>
      <c r="BZ56" s="107" t="n">
        <f aca="true">IF(ISBLANK(OFFSET('Raw Data'!$A$3,MATCH('Data above threshold'!$A56,'Raw Data'!$B$4:$B$185,0),MATCH('Data above threshold'!BZ$4,'Raw Data'!$3:$3,0)-1)),"",OFFSET('Raw Data'!$A$3,MATCH('Data above threshold'!$A56,'Raw Data'!$B$4:$B$185,0),MATCH('Data above threshold'!BZ$4,'Raw Data'!$3:$3,0)-1))</f>
        <v>2</v>
      </c>
      <c r="CA56" s="107" t="n">
        <f aca="true">IF(ISBLANK(OFFSET('Raw Data'!$A$3,MATCH('Data above threshold'!$A56,'Raw Data'!$B$4:$B$185,0),MATCH('Data above threshold'!CA$4,'Raw Data'!$3:$3,0)-1)),"",OFFSET('Raw Data'!$A$3,MATCH('Data above threshold'!$A56,'Raw Data'!$B$4:$B$185,0),MATCH('Data above threshold'!CA$4,'Raw Data'!$3:$3,0)-1))</f>
        <v>0</v>
      </c>
      <c r="CB56" s="107" t="n">
        <f aca="true">IF(ISBLANK(OFFSET('Raw Data'!$A$3,MATCH('Data above threshold'!$A56,'Raw Data'!$B$4:$B$185,0),MATCH('Data above threshold'!CB$4,'Raw Data'!$3:$3,0)-1)),"",OFFSET('Raw Data'!$A$3,MATCH('Data above threshold'!$A56,'Raw Data'!$B$4:$B$185,0),MATCH('Data above threshold'!CB$4,'Raw Data'!$3:$3,0)-1))</f>
        <v>1</v>
      </c>
      <c r="CC56" s="107" t="n">
        <f aca="true">IF(ISBLANK(OFFSET('Raw Data'!$A$3,MATCH('Data above threshold'!$A56,'Raw Data'!$B$4:$B$185,0),MATCH('Data above threshold'!CC$4,'Raw Data'!$3:$3,0)-1)),"",OFFSET('Raw Data'!$A$3,MATCH('Data above threshold'!$A56,'Raw Data'!$B$4:$B$185,0),MATCH('Data above threshold'!CC$4,'Raw Data'!$3:$3,0)-1))</f>
        <v>1</v>
      </c>
      <c r="CD56" s="107" t="n">
        <f aca="true">IF(ISBLANK(OFFSET('Raw Data'!$A$3,MATCH('Data above threshold'!$A56,'Raw Data'!$B$4:$B$185,0),MATCH('Data above threshold'!CD$4,'Raw Data'!$3:$3,0)-1)),"",OFFSET('Raw Data'!$A$3,MATCH('Data above threshold'!$A56,'Raw Data'!$B$4:$B$185,0),MATCH('Data above threshold'!CD$4,'Raw Data'!$3:$3,0)-1))</f>
        <v>2</v>
      </c>
      <c r="CE56" s="107" t="n">
        <f aca="true">IF(ISBLANK(OFFSET('Raw Data'!$A$3,MATCH('Data above threshold'!$A56,'Raw Data'!$B$4:$B$185,0),MATCH('Data above threshold'!CE$4,'Raw Data'!$3:$3,0)-1)),"",OFFSET('Raw Data'!$A$3,MATCH('Data above threshold'!$A56,'Raw Data'!$B$4:$B$185,0),MATCH('Data above threshold'!CE$4,'Raw Data'!$3:$3,0)-1))</f>
        <v>0</v>
      </c>
      <c r="CF56" s="107" t="n">
        <f aca="true">IF(ISBLANK(OFFSET('Raw Data'!$A$3,MATCH('Data above threshold'!$A56,'Raw Data'!$B$4:$B$185,0),MATCH('Data above threshold'!CF$4,'Raw Data'!$3:$3,0)-1)),"",OFFSET('Raw Data'!$A$3,MATCH('Data above threshold'!$A56,'Raw Data'!$B$4:$B$185,0),MATCH('Data above threshold'!CF$4,'Raw Data'!$3:$3,0)-1))</f>
        <v>0</v>
      </c>
      <c r="CG56" s="107" t="n">
        <f aca="true">IF(ISBLANK(OFFSET('Raw Data'!$A$3,MATCH('Data above threshold'!$A56,'Raw Data'!$B$4:$B$185,0),MATCH('Data above threshold'!CG$4,'Raw Data'!$3:$3,0)-1)),"",OFFSET('Raw Data'!$A$3,MATCH('Data above threshold'!$A56,'Raw Data'!$B$4:$B$185,0),MATCH('Data above threshold'!CG$4,'Raw Data'!$3:$3,0)-1))</f>
        <v>2</v>
      </c>
      <c r="CH56" s="107" t="n">
        <f aca="true">IF(ISBLANK(OFFSET('Raw Data'!$A$3,MATCH('Data above threshold'!$A56,'Raw Data'!$B$4:$B$185,0),MATCH('Data above threshold'!CH$4,'Raw Data'!$3:$3,0)-1)),"",OFFSET('Raw Data'!$A$3,MATCH('Data above threshold'!$A56,'Raw Data'!$B$4:$B$185,0),MATCH('Data above threshold'!CH$4,'Raw Data'!$3:$3,0)-1))</f>
        <v>2</v>
      </c>
      <c r="CI56" s="107" t="n">
        <f aca="true">IF(ISBLANK(OFFSET('Raw Data'!$A$3,MATCH('Data above threshold'!$A56,'Raw Data'!$B$4:$B$185,0),MATCH('Data above threshold'!CI$4,'Raw Data'!$3:$3,0)-1)),"",OFFSET('Raw Data'!$A$3,MATCH('Data above threshold'!$A56,'Raw Data'!$B$4:$B$185,0),MATCH('Data above threshold'!CI$4,'Raw Data'!$3:$3,0)-1))</f>
        <v>0</v>
      </c>
      <c r="CJ56" s="107" t="n">
        <f aca="true">IF(ISBLANK(OFFSET('Raw Data'!$A$3,MATCH('Data above threshold'!$A56,'Raw Data'!$B$4:$B$185,0),MATCH('Data above threshold'!CJ$4,'Raw Data'!$3:$3,0)-1)),"",OFFSET('Raw Data'!$A$3,MATCH('Data above threshold'!$A56,'Raw Data'!$B$4:$B$185,0),MATCH('Data above threshold'!CJ$4,'Raw Data'!$3:$3,0)-1))</f>
        <v>0</v>
      </c>
      <c r="CK56" s="107" t="n">
        <f aca="true">IF(ISBLANK(OFFSET('Raw Data'!$A$3,MATCH('Data above threshold'!$A56,'Raw Data'!$B$4:$B$185,0),MATCH('Data above threshold'!CK$4,'Raw Data'!$3:$3,0)-1)),"",OFFSET('Raw Data'!$A$3,MATCH('Data above threshold'!$A56,'Raw Data'!$B$4:$B$185,0),MATCH('Data above threshold'!CK$4,'Raw Data'!$3:$3,0)-1))</f>
        <v>0</v>
      </c>
      <c r="CL56" s="107" t="n">
        <f aca="true">IF(ISBLANK(OFFSET('Raw Data'!$A$3,MATCH('Data above threshold'!$A56,'Raw Data'!$B$4:$B$185,0),MATCH('Data above threshold'!CL$4,'Raw Data'!$3:$3,0)-1)),"",OFFSET('Raw Data'!$A$3,MATCH('Data above threshold'!$A56,'Raw Data'!$B$4:$B$185,0),MATCH('Data above threshold'!CL$4,'Raw Data'!$3:$3,0)-1))</f>
        <v>2</v>
      </c>
      <c r="CM56" s="107" t="n">
        <f aca="true">IF(ISBLANK(OFFSET('Raw Data'!$A$3,MATCH('Data above threshold'!$A56,'Raw Data'!$B$4:$B$185,0),MATCH('Data above threshold'!CM$4,'Raw Data'!$3:$3,0)-1)),"",OFFSET('Raw Data'!$A$3,MATCH('Data above threshold'!$A56,'Raw Data'!$B$4:$B$185,0),MATCH('Data above threshold'!CM$4,'Raw Data'!$3:$3,0)-1))</f>
        <v>0</v>
      </c>
      <c r="CN56" s="107" t="n">
        <f aca="true">IF(ISBLANK(OFFSET('Raw Data'!$A$3,MATCH('Data above threshold'!$A56,'Raw Data'!$B$4:$B$185,0),MATCH('Data above threshold'!CN$4,'Raw Data'!$3:$3,0)-1)),"",OFFSET('Raw Data'!$A$3,MATCH('Data above threshold'!$A56,'Raw Data'!$B$4:$B$185,0),MATCH('Data above threshold'!CN$4,'Raw Data'!$3:$3,0)-1))</f>
        <v>2</v>
      </c>
      <c r="CO56" s="107" t="n">
        <f aca="true">IF(ISBLANK(OFFSET('Raw Data'!$A$3,MATCH('Data above threshold'!$A56,'Raw Data'!$B$4:$B$185,0),MATCH('Data above threshold'!CO$4,'Raw Data'!$3:$3,0)-1)),"",OFFSET('Raw Data'!$A$3,MATCH('Data above threshold'!$A56,'Raw Data'!$B$4:$B$185,0),MATCH('Data above threshold'!CO$4,'Raw Data'!$3:$3,0)-1))</f>
        <v>0</v>
      </c>
      <c r="CP56" s="107" t="n">
        <f aca="true">IF(ISBLANK(OFFSET('Raw Data'!$A$3,MATCH('Data above threshold'!$A56,'Raw Data'!$B$4:$B$185,0),MATCH('Data above threshold'!CP$4,'Raw Data'!$3:$3,0)-1)),"",OFFSET('Raw Data'!$A$3,MATCH('Data above threshold'!$A56,'Raw Data'!$B$4:$B$185,0),MATCH('Data above threshold'!CP$4,'Raw Data'!$3:$3,0)-1))</f>
        <v>0</v>
      </c>
      <c r="CQ56" s="107" t="n">
        <f aca="true">IF(ISBLANK(OFFSET('Raw Data'!$A$3,MATCH('Data above threshold'!$A56,'Raw Data'!$B$4:$B$185,0),MATCH('Data above threshold'!CQ$4,'Raw Data'!$3:$3,0)-1)),"",OFFSET('Raw Data'!$A$3,MATCH('Data above threshold'!$A56,'Raw Data'!$B$4:$B$185,0),MATCH('Data above threshold'!CQ$4,'Raw Data'!$3:$3,0)-1))</f>
        <v>1</v>
      </c>
      <c r="CR56" s="107" t="n">
        <f aca="true">IF(ISBLANK(OFFSET('Raw Data'!$A$3,MATCH('Data above threshold'!$A56,'Raw Data'!$B$4:$B$185,0),MATCH('Data above threshold'!CR$4,'Raw Data'!$3:$3,0)-1)),"",OFFSET('Raw Data'!$A$3,MATCH('Data above threshold'!$A56,'Raw Data'!$B$4:$B$185,0),MATCH('Data above threshold'!CR$4,'Raw Data'!$3:$3,0)-1))</f>
        <v>1</v>
      </c>
    </row>
    <row r="57" s="103" customFormat="true" ht="15.5" hidden="false" customHeight="false" outlineLevel="0" collapsed="false">
      <c r="A57" s="107" t="n">
        <v>2222</v>
      </c>
      <c r="B57" s="107" t="n">
        <v>4</v>
      </c>
      <c r="C57" s="107" t="str">
        <f aca="true">IF(ISBLANK(OFFSET('Raw Data'!$A$3,MATCH('Data above threshold'!$A57,'Raw Data'!$B$4:$B$185,0),MATCH('Data above threshold'!C$4,'Raw Data'!$3:$3,0)-1)),"",OFFSET('Raw Data'!$A$3,MATCH('Data above threshold'!$A57,'Raw Data'!$B$4:$B$185,0),MATCH('Data above threshold'!C$4,'Raw Data'!$3:$3,0)-1))</f>
        <v/>
      </c>
      <c r="D57" s="107" t="str">
        <f aca="true">IF(ISBLANK(OFFSET('Raw Data'!$A$3,MATCH('Data above threshold'!$A57,'Raw Data'!$B$4:$B$185,0),MATCH('Data above threshold'!D$4,'Raw Data'!$3:$3,0)-1)),"",OFFSET('Raw Data'!$A$3,MATCH('Data above threshold'!$A57,'Raw Data'!$B$4:$B$185,0),MATCH('Data above threshold'!D$4,'Raw Data'!$3:$3,0)-1))</f>
        <v>Levels of participation in ISO's committee on food products</v>
      </c>
      <c r="E57" s="107" t="str">
        <f aca="true">IF(ISBLANK(OFFSET('Raw Data'!$A$3,MATCH('Data above threshold'!$A57,'Raw Data'!$B$4:$B$185,0),MATCH('Data above threshold'!E$4,'Raw Data'!$3:$3,0)-1)),"",OFFSET('Raw Data'!$A$3,MATCH('Data above threshold'!$A57,'Raw Data'!$B$4:$B$185,0),MATCH('Data above threshold'!E$4,'Raw Data'!$3:$3,0)-1))</f>
        <v/>
      </c>
      <c r="F57" s="107" t="str">
        <f aca="true">IF(ISBLANK(OFFSET('Raw Data'!$A$3,MATCH('Data above threshold'!$A57,'Raw Data'!$B$4:$B$185,0),MATCH('Data above threshold'!F$4,'Raw Data'!$3:$3,0)-1)),"",OFFSET('Raw Data'!$A$3,MATCH('Data above threshold'!$A57,'Raw Data'!$B$4:$B$185,0),MATCH('Data above threshold'!F$4,'Raw Data'!$3:$3,0)-1))</f>
        <v/>
      </c>
      <c r="G57" s="107" t="str">
        <f aca="true">IF(ISBLANK(OFFSET('Raw Data'!$A$3,MATCH('Data above threshold'!$A57,'Raw Data'!$B$4:$B$185,0),MATCH('Data above threshold'!G$4,'Raw Data'!$3:$3,0)-1)),"",OFFSET('Raw Data'!$A$3,MATCH('Data above threshold'!$A57,'Raw Data'!$B$4:$B$185,0),MATCH('Data above threshold'!G$4,'Raw Data'!$3:$3,0)-1))</f>
        <v/>
      </c>
      <c r="H57" s="107" t="str">
        <f aca="true">IF(ISBLANK(OFFSET('Raw Data'!$A$3,MATCH('Data above threshold'!$A57,'Raw Data'!$B$4:$B$185,0),MATCH('Data above threshold'!H$4,'Raw Data'!$3:$3,0)-1)),"",OFFSET('Raw Data'!$A$3,MATCH('Data above threshold'!$A57,'Raw Data'!$B$4:$B$185,0),MATCH('Data above threshold'!H$4,'Raw Data'!$3:$3,0)-1))</f>
        <v>ISO</v>
      </c>
      <c r="I57" s="107" t="str">
        <f aca="true">IF(ISBLANK(OFFSET('Raw Data'!$A$3,MATCH('Data above threshold'!$A57,'Raw Data'!$B$4:$B$185,0),MATCH('Data above threshold'!I$4,'Raw Data'!$3:$3,0)-1)),"",OFFSET('Raw Data'!$A$3,MATCH('Data above threshold'!$A57,'Raw Data'!$B$4:$B$185,0),MATCH('Data above threshold'!I$4,'Raw Data'!$3:$3,0)-1))</f>
        <v/>
      </c>
      <c r="J57" s="107" t="str">
        <f aca="true">IF(ISBLANK(OFFSET('Raw Data'!$A$3,MATCH('Data above threshold'!$A57,'Raw Data'!$B$4:$B$185,0),MATCH('Data above threshold'!J$4,'Raw Data'!$3:$3,0)-1)),"",OFFSET('Raw Data'!$A$3,MATCH('Data above threshold'!$A57,'Raw Data'!$B$4:$B$185,0),MATCH('Data above threshold'!J$4,'Raw Data'!$3:$3,0)-1))</f>
        <v>2 = Participating members; 1 = observing members; 0 = non-member</v>
      </c>
      <c r="K57" s="107" t="str">
        <f aca="true">IF(ISBLANK(OFFSET('Raw Data'!$A$3,MATCH('Data above threshold'!$A57,'Raw Data'!$B$4:$B$185,0),MATCH('Data above threshold'!K$4,'Raw Data'!$3:$3,0)-1)),"",OFFSET('Raw Data'!$A$3,MATCH('Data above threshold'!$A57,'Raw Data'!$B$4:$B$185,0),MATCH('Data above threshold'!K$4,'Raw Data'!$3:$3,0)-1))</f>
        <v>Plus</v>
      </c>
      <c r="L57" s="107" t="str">
        <f aca="true">IF(ISBLANK(OFFSET('Raw Data'!$A$3,MATCH('Data above threshold'!$A57,'Raw Data'!$B$4:$B$185,0),MATCH('Data above threshold'!L$4,'Raw Data'!$3:$3,0)-1)),"",OFFSET('Raw Data'!$A$3,MATCH('Data above threshold'!$A57,'Raw Data'!$B$4:$B$185,0),MATCH('Data above threshold'!L$4,'Raw Data'!$3:$3,0)-1))</f>
        <v>https://www.iso.org/committee/47858.html</v>
      </c>
      <c r="M57" s="105" t="n">
        <f aca="false" t="array" ref="M57:M57">IFERROR(SKEW(IF(ISNUMBER(Q57:CR57),Q57:CR57,"")),"")</f>
        <v>-0.679158763387459</v>
      </c>
      <c r="N57" s="107" t="n">
        <v>0</v>
      </c>
      <c r="O57" s="107" t="str">
        <f aca="true">IF(ISBLANK(OFFSET('Raw Data'!$A$3,MATCH('Data above threshold'!$A57,'Raw Data'!$B$4:$B$185,0),MATCH('Data above threshold'!O$4,'Raw Data'!$3:$3,0)-1)),"",OFFSET('Raw Data'!$A$3,MATCH('Data above threshold'!$A57,'Raw Data'!$B$4:$B$185,0),MATCH('Data above threshold'!O$4,'Raw Data'!$3:$3,0)-1))</f>
        <v/>
      </c>
      <c r="P57" s="106" t="n">
        <f aca="false" t="array" ref="P57:P57">IF(B57&lt;4,"",1-IFERROR(SUM(ISNUMBER(Q57:CR57)*(1-$Q$3:$CR$3))/COUNTIF($Q$3:$CR$3,0),0))</f>
        <v>0</v>
      </c>
      <c r="Q57" s="107" t="n">
        <f aca="true">IF(ISBLANK(OFFSET('Raw Data'!$A$3,MATCH('Data above threshold'!$A57,'Raw Data'!$B$4:$B$185,0),MATCH('Data above threshold'!Q$4,'Raw Data'!$3:$3,0)-1)),"",OFFSET('Raw Data'!$A$3,MATCH('Data above threshold'!$A57,'Raw Data'!$B$4:$B$185,0),MATCH('Data above threshold'!Q$4,'Raw Data'!$3:$3,0)-1))</f>
        <v>2</v>
      </c>
      <c r="R57" s="107" t="n">
        <f aca="true">IF(ISBLANK(OFFSET('Raw Data'!$A$3,MATCH('Data above threshold'!$A57,'Raw Data'!$B$4:$B$185,0),MATCH('Data above threshold'!R$4,'Raw Data'!$3:$3,0)-1)),"",OFFSET('Raw Data'!$A$3,MATCH('Data above threshold'!$A57,'Raw Data'!$B$4:$B$185,0),MATCH('Data above threshold'!R$4,'Raw Data'!$3:$3,0)-1))</f>
        <v>2</v>
      </c>
      <c r="S57" s="107" t="n">
        <f aca="true">IF(ISBLANK(OFFSET('Raw Data'!$A$3,MATCH('Data above threshold'!$A57,'Raw Data'!$B$4:$B$185,0),MATCH('Data above threshold'!S$4,'Raw Data'!$3:$3,0)-1)),"",OFFSET('Raw Data'!$A$3,MATCH('Data above threshold'!$A57,'Raw Data'!$B$4:$B$185,0),MATCH('Data above threshold'!S$4,'Raw Data'!$3:$3,0)-1))</f>
        <v>1</v>
      </c>
      <c r="T57" s="107" t="n">
        <f aca="true">IF(ISBLANK(OFFSET('Raw Data'!$A$3,MATCH('Data above threshold'!$A57,'Raw Data'!$B$4:$B$185,0),MATCH('Data above threshold'!T$4,'Raw Data'!$3:$3,0)-1)),"",OFFSET('Raw Data'!$A$3,MATCH('Data above threshold'!$A57,'Raw Data'!$B$4:$B$185,0),MATCH('Data above threshold'!T$4,'Raw Data'!$3:$3,0)-1))</f>
        <v>2</v>
      </c>
      <c r="U57" s="107" t="n">
        <f aca="true">IF(ISBLANK(OFFSET('Raw Data'!$A$3,MATCH('Data above threshold'!$A57,'Raw Data'!$B$4:$B$185,0),MATCH('Data above threshold'!U$4,'Raw Data'!$3:$3,0)-1)),"",OFFSET('Raw Data'!$A$3,MATCH('Data above threshold'!$A57,'Raw Data'!$B$4:$B$185,0),MATCH('Data above threshold'!U$4,'Raw Data'!$3:$3,0)-1))</f>
        <v>1</v>
      </c>
      <c r="V57" s="107" t="n">
        <f aca="true">IF(ISBLANK(OFFSET('Raw Data'!$A$3,MATCH('Data above threshold'!$A57,'Raw Data'!$B$4:$B$185,0),MATCH('Data above threshold'!V$4,'Raw Data'!$3:$3,0)-1)),"",OFFSET('Raw Data'!$A$3,MATCH('Data above threshold'!$A57,'Raw Data'!$B$4:$B$185,0),MATCH('Data above threshold'!V$4,'Raw Data'!$3:$3,0)-1))</f>
        <v>1</v>
      </c>
      <c r="W57" s="107" t="n">
        <f aca="true">IF(ISBLANK(OFFSET('Raw Data'!$A$3,MATCH('Data above threshold'!$A57,'Raw Data'!$B$4:$B$185,0),MATCH('Data above threshold'!W$4,'Raw Data'!$3:$3,0)-1)),"",OFFSET('Raw Data'!$A$3,MATCH('Data above threshold'!$A57,'Raw Data'!$B$4:$B$185,0),MATCH('Data above threshold'!W$4,'Raw Data'!$3:$3,0)-1))</f>
        <v>2</v>
      </c>
      <c r="X57" s="107" t="n">
        <f aca="true">IF(ISBLANK(OFFSET('Raw Data'!$A$3,MATCH('Data above threshold'!$A57,'Raw Data'!$B$4:$B$185,0),MATCH('Data above threshold'!X$4,'Raw Data'!$3:$3,0)-1)),"",OFFSET('Raw Data'!$A$3,MATCH('Data above threshold'!$A57,'Raw Data'!$B$4:$B$185,0),MATCH('Data above threshold'!X$4,'Raw Data'!$3:$3,0)-1))</f>
        <v>2</v>
      </c>
      <c r="Y57" s="107" t="n">
        <f aca="true">IF(ISBLANK(OFFSET('Raw Data'!$A$3,MATCH('Data above threshold'!$A57,'Raw Data'!$B$4:$B$185,0),MATCH('Data above threshold'!Y$4,'Raw Data'!$3:$3,0)-1)),"",OFFSET('Raw Data'!$A$3,MATCH('Data above threshold'!$A57,'Raw Data'!$B$4:$B$185,0),MATCH('Data above threshold'!Y$4,'Raw Data'!$3:$3,0)-1))</f>
        <v>2</v>
      </c>
      <c r="Z57" s="107" t="n">
        <f aca="true">IF(ISBLANK(OFFSET('Raw Data'!$A$3,MATCH('Data above threshold'!$A57,'Raw Data'!$B$4:$B$185,0),MATCH('Data above threshold'!Z$4,'Raw Data'!$3:$3,0)-1)),"",OFFSET('Raw Data'!$A$3,MATCH('Data above threshold'!$A57,'Raw Data'!$B$4:$B$185,0),MATCH('Data above threshold'!Z$4,'Raw Data'!$3:$3,0)-1))</f>
        <v>2</v>
      </c>
      <c r="AA57" s="107" t="n">
        <f aca="true">IF(ISBLANK(OFFSET('Raw Data'!$A$3,MATCH('Data above threshold'!$A57,'Raw Data'!$B$4:$B$185,0),MATCH('Data above threshold'!AA$4,'Raw Data'!$3:$3,0)-1)),"",OFFSET('Raw Data'!$A$3,MATCH('Data above threshold'!$A57,'Raw Data'!$B$4:$B$185,0),MATCH('Data above threshold'!AA$4,'Raw Data'!$3:$3,0)-1))</f>
        <v>2</v>
      </c>
      <c r="AB57" s="107" t="n">
        <f aca="true">IF(ISBLANK(OFFSET('Raw Data'!$A$3,MATCH('Data above threshold'!$A57,'Raw Data'!$B$4:$B$185,0),MATCH('Data above threshold'!AB$4,'Raw Data'!$3:$3,0)-1)),"",OFFSET('Raw Data'!$A$3,MATCH('Data above threshold'!$A57,'Raw Data'!$B$4:$B$185,0),MATCH('Data above threshold'!AB$4,'Raw Data'!$3:$3,0)-1))</f>
        <v>2</v>
      </c>
      <c r="AC57" s="107" t="n">
        <f aca="true">IF(ISBLANK(OFFSET('Raw Data'!$A$3,MATCH('Data above threshold'!$A57,'Raw Data'!$B$4:$B$185,0),MATCH('Data above threshold'!AC$4,'Raw Data'!$3:$3,0)-1)),"",OFFSET('Raw Data'!$A$3,MATCH('Data above threshold'!$A57,'Raw Data'!$B$4:$B$185,0),MATCH('Data above threshold'!AC$4,'Raw Data'!$3:$3,0)-1))</f>
        <v>2</v>
      </c>
      <c r="AD57" s="107" t="n">
        <f aca="true">IF(ISBLANK(OFFSET('Raw Data'!$A$3,MATCH('Data above threshold'!$A57,'Raw Data'!$B$4:$B$185,0),MATCH('Data above threshold'!AD$4,'Raw Data'!$3:$3,0)-1)),"",OFFSET('Raw Data'!$A$3,MATCH('Data above threshold'!$A57,'Raw Data'!$B$4:$B$185,0),MATCH('Data above threshold'!AD$4,'Raw Data'!$3:$3,0)-1))</f>
        <v>0</v>
      </c>
      <c r="AE57" s="107" t="n">
        <f aca="true">IF(ISBLANK(OFFSET('Raw Data'!$A$3,MATCH('Data above threshold'!$A57,'Raw Data'!$B$4:$B$185,0),MATCH('Data above threshold'!AE$4,'Raw Data'!$3:$3,0)-1)),"",OFFSET('Raw Data'!$A$3,MATCH('Data above threshold'!$A57,'Raw Data'!$B$4:$B$185,0),MATCH('Data above threshold'!AE$4,'Raw Data'!$3:$3,0)-1))</f>
        <v>2</v>
      </c>
      <c r="AF57" s="107" t="n">
        <f aca="true">IF(ISBLANK(OFFSET('Raw Data'!$A$3,MATCH('Data above threshold'!$A57,'Raw Data'!$B$4:$B$185,0),MATCH('Data above threshold'!AF$4,'Raw Data'!$3:$3,0)-1)),"",OFFSET('Raw Data'!$A$3,MATCH('Data above threshold'!$A57,'Raw Data'!$B$4:$B$185,0),MATCH('Data above threshold'!AF$4,'Raw Data'!$3:$3,0)-1))</f>
        <v>1</v>
      </c>
      <c r="AG57" s="107" t="n">
        <f aca="true">IF(ISBLANK(OFFSET('Raw Data'!$A$3,MATCH('Data above threshold'!$A57,'Raw Data'!$B$4:$B$185,0),MATCH('Data above threshold'!AG$4,'Raw Data'!$3:$3,0)-1)),"",OFFSET('Raw Data'!$A$3,MATCH('Data above threshold'!$A57,'Raw Data'!$B$4:$B$185,0),MATCH('Data above threshold'!AG$4,'Raw Data'!$3:$3,0)-1))</f>
        <v>2</v>
      </c>
      <c r="AH57" s="107" t="n">
        <f aca="true">IF(ISBLANK(OFFSET('Raw Data'!$A$3,MATCH('Data above threshold'!$A57,'Raw Data'!$B$4:$B$185,0),MATCH('Data above threshold'!AH$4,'Raw Data'!$3:$3,0)-1)),"",OFFSET('Raw Data'!$A$3,MATCH('Data above threshold'!$A57,'Raw Data'!$B$4:$B$185,0),MATCH('Data above threshold'!AH$4,'Raw Data'!$3:$3,0)-1))</f>
        <v>2</v>
      </c>
      <c r="AI57" s="107" t="n">
        <f aca="true">IF(ISBLANK(OFFSET('Raw Data'!$A$3,MATCH('Data above threshold'!$A57,'Raw Data'!$B$4:$B$185,0),MATCH('Data above threshold'!AI$4,'Raw Data'!$3:$3,0)-1)),"",OFFSET('Raw Data'!$A$3,MATCH('Data above threshold'!$A57,'Raw Data'!$B$4:$B$185,0),MATCH('Data above threshold'!AI$4,'Raw Data'!$3:$3,0)-1))</f>
        <v>1</v>
      </c>
      <c r="AJ57" s="107" t="n">
        <f aca="true">IF(ISBLANK(OFFSET('Raw Data'!$A$3,MATCH('Data above threshold'!$A57,'Raw Data'!$B$4:$B$185,0),MATCH('Data above threshold'!AJ$4,'Raw Data'!$3:$3,0)-1)),"",OFFSET('Raw Data'!$A$3,MATCH('Data above threshold'!$A57,'Raw Data'!$B$4:$B$185,0),MATCH('Data above threshold'!AJ$4,'Raw Data'!$3:$3,0)-1))</f>
        <v>1</v>
      </c>
      <c r="AK57" s="107" t="n">
        <f aca="true">IF(ISBLANK(OFFSET('Raw Data'!$A$3,MATCH('Data above threshold'!$A57,'Raw Data'!$B$4:$B$185,0),MATCH('Data above threshold'!AK$4,'Raw Data'!$3:$3,0)-1)),"",OFFSET('Raw Data'!$A$3,MATCH('Data above threshold'!$A57,'Raw Data'!$B$4:$B$185,0),MATCH('Data above threshold'!AK$4,'Raw Data'!$3:$3,0)-1))</f>
        <v>1</v>
      </c>
      <c r="AL57" s="107" t="n">
        <f aca="true">IF(ISBLANK(OFFSET('Raw Data'!$A$3,MATCH('Data above threshold'!$A57,'Raw Data'!$B$4:$B$185,0),MATCH('Data above threshold'!AL$4,'Raw Data'!$3:$3,0)-1)),"",OFFSET('Raw Data'!$A$3,MATCH('Data above threshold'!$A57,'Raw Data'!$B$4:$B$185,0),MATCH('Data above threshold'!AL$4,'Raw Data'!$3:$3,0)-1))</f>
        <v>2</v>
      </c>
      <c r="AM57" s="107" t="n">
        <f aca="true">IF(ISBLANK(OFFSET('Raw Data'!$A$3,MATCH('Data above threshold'!$A57,'Raw Data'!$B$4:$B$185,0),MATCH('Data above threshold'!AM$4,'Raw Data'!$3:$3,0)-1)),"",OFFSET('Raw Data'!$A$3,MATCH('Data above threshold'!$A57,'Raw Data'!$B$4:$B$185,0),MATCH('Data above threshold'!AM$4,'Raw Data'!$3:$3,0)-1))</f>
        <v>1</v>
      </c>
      <c r="AN57" s="107" t="n">
        <f aca="true">IF(ISBLANK(OFFSET('Raw Data'!$A$3,MATCH('Data above threshold'!$A57,'Raw Data'!$B$4:$B$185,0),MATCH('Data above threshold'!AN$4,'Raw Data'!$3:$3,0)-1)),"",OFFSET('Raw Data'!$A$3,MATCH('Data above threshold'!$A57,'Raw Data'!$B$4:$B$185,0),MATCH('Data above threshold'!AN$4,'Raw Data'!$3:$3,0)-1))</f>
        <v>1</v>
      </c>
      <c r="AO57" s="107" t="n">
        <f aca="true">IF(ISBLANK(OFFSET('Raw Data'!$A$3,MATCH('Data above threshold'!$A57,'Raw Data'!$B$4:$B$185,0),MATCH('Data above threshold'!AO$4,'Raw Data'!$3:$3,0)-1)),"",OFFSET('Raw Data'!$A$3,MATCH('Data above threshold'!$A57,'Raw Data'!$B$4:$B$185,0),MATCH('Data above threshold'!AO$4,'Raw Data'!$3:$3,0)-1))</f>
        <v>2</v>
      </c>
      <c r="AP57" s="107" t="n">
        <f aca="true">IF(ISBLANK(OFFSET('Raw Data'!$A$3,MATCH('Data above threshold'!$A57,'Raw Data'!$B$4:$B$185,0),MATCH('Data above threshold'!AP$4,'Raw Data'!$3:$3,0)-1)),"",OFFSET('Raw Data'!$A$3,MATCH('Data above threshold'!$A57,'Raw Data'!$B$4:$B$185,0),MATCH('Data above threshold'!AP$4,'Raw Data'!$3:$3,0)-1))</f>
        <v>2</v>
      </c>
      <c r="AQ57" s="107" t="n">
        <f aca="true">IF(ISBLANK(OFFSET('Raw Data'!$A$3,MATCH('Data above threshold'!$A57,'Raw Data'!$B$4:$B$185,0),MATCH('Data above threshold'!AQ$4,'Raw Data'!$3:$3,0)-1)),"",OFFSET('Raw Data'!$A$3,MATCH('Data above threshold'!$A57,'Raw Data'!$B$4:$B$185,0),MATCH('Data above threshold'!AQ$4,'Raw Data'!$3:$3,0)-1))</f>
        <v>2</v>
      </c>
      <c r="AR57" s="107" t="n">
        <f aca="true">IF(ISBLANK(OFFSET('Raw Data'!$A$3,MATCH('Data above threshold'!$A57,'Raw Data'!$B$4:$B$185,0),MATCH('Data above threshold'!AR$4,'Raw Data'!$3:$3,0)-1)),"",OFFSET('Raw Data'!$A$3,MATCH('Data above threshold'!$A57,'Raw Data'!$B$4:$B$185,0),MATCH('Data above threshold'!AR$4,'Raw Data'!$3:$3,0)-1))</f>
        <v>0</v>
      </c>
      <c r="AS57" s="107" t="n">
        <f aca="true">IF(ISBLANK(OFFSET('Raw Data'!$A$3,MATCH('Data above threshold'!$A57,'Raw Data'!$B$4:$B$185,0),MATCH('Data above threshold'!AS$4,'Raw Data'!$3:$3,0)-1)),"",OFFSET('Raw Data'!$A$3,MATCH('Data above threshold'!$A57,'Raw Data'!$B$4:$B$185,0),MATCH('Data above threshold'!AS$4,'Raw Data'!$3:$3,0)-1))</f>
        <v>2</v>
      </c>
      <c r="AT57" s="107" t="n">
        <f aca="true">IF(ISBLANK(OFFSET('Raw Data'!$A$3,MATCH('Data above threshold'!$A57,'Raw Data'!$B$4:$B$185,0),MATCH('Data above threshold'!AT$4,'Raw Data'!$3:$3,0)-1)),"",OFFSET('Raw Data'!$A$3,MATCH('Data above threshold'!$A57,'Raw Data'!$B$4:$B$185,0),MATCH('Data above threshold'!AT$4,'Raw Data'!$3:$3,0)-1))</f>
        <v>0</v>
      </c>
      <c r="AU57" s="107" t="n">
        <f aca="true">IF(ISBLANK(OFFSET('Raw Data'!$A$3,MATCH('Data above threshold'!$A57,'Raw Data'!$B$4:$B$185,0),MATCH('Data above threshold'!AU$4,'Raw Data'!$3:$3,0)-1)),"",OFFSET('Raw Data'!$A$3,MATCH('Data above threshold'!$A57,'Raw Data'!$B$4:$B$185,0),MATCH('Data above threshold'!AU$4,'Raw Data'!$3:$3,0)-1))</f>
        <v>1</v>
      </c>
      <c r="AV57" s="107" t="n">
        <f aca="true">IF(ISBLANK(OFFSET('Raw Data'!$A$3,MATCH('Data above threshold'!$A57,'Raw Data'!$B$4:$B$185,0),MATCH('Data above threshold'!AV$4,'Raw Data'!$3:$3,0)-1)),"",OFFSET('Raw Data'!$A$3,MATCH('Data above threshold'!$A57,'Raw Data'!$B$4:$B$185,0),MATCH('Data above threshold'!AV$4,'Raw Data'!$3:$3,0)-1))</f>
        <v>2</v>
      </c>
      <c r="AW57" s="107" t="n">
        <f aca="true">IF(ISBLANK(OFFSET('Raw Data'!$A$3,MATCH('Data above threshold'!$A57,'Raw Data'!$B$4:$B$185,0),MATCH('Data above threshold'!AW$4,'Raw Data'!$3:$3,0)-1)),"",OFFSET('Raw Data'!$A$3,MATCH('Data above threshold'!$A57,'Raw Data'!$B$4:$B$185,0),MATCH('Data above threshold'!AW$4,'Raw Data'!$3:$3,0)-1))</f>
        <v>2</v>
      </c>
      <c r="AX57" s="107" t="n">
        <f aca="true">IF(ISBLANK(OFFSET('Raw Data'!$A$3,MATCH('Data above threshold'!$A57,'Raw Data'!$B$4:$B$185,0),MATCH('Data above threshold'!AX$4,'Raw Data'!$3:$3,0)-1)),"",OFFSET('Raw Data'!$A$3,MATCH('Data above threshold'!$A57,'Raw Data'!$B$4:$B$185,0),MATCH('Data above threshold'!AX$4,'Raw Data'!$3:$3,0)-1))</f>
        <v>0</v>
      </c>
      <c r="AY57" s="107" t="n">
        <f aca="true">IF(ISBLANK(OFFSET('Raw Data'!$A$3,MATCH('Data above threshold'!$A57,'Raw Data'!$B$4:$B$185,0),MATCH('Data above threshold'!AY$4,'Raw Data'!$3:$3,0)-1)),"",OFFSET('Raw Data'!$A$3,MATCH('Data above threshold'!$A57,'Raw Data'!$B$4:$B$185,0),MATCH('Data above threshold'!AY$4,'Raw Data'!$3:$3,0)-1))</f>
        <v>2</v>
      </c>
      <c r="AZ57" s="107" t="n">
        <f aca="true">IF(ISBLANK(OFFSET('Raw Data'!$A$3,MATCH('Data above threshold'!$A57,'Raw Data'!$B$4:$B$185,0),MATCH('Data above threshold'!AZ$4,'Raw Data'!$3:$3,0)-1)),"",OFFSET('Raw Data'!$A$3,MATCH('Data above threshold'!$A57,'Raw Data'!$B$4:$B$185,0),MATCH('Data above threshold'!AZ$4,'Raw Data'!$3:$3,0)-1))</f>
        <v>2</v>
      </c>
      <c r="BA57" s="107" t="n">
        <f aca="true">IF(ISBLANK(OFFSET('Raw Data'!$A$3,MATCH('Data above threshold'!$A57,'Raw Data'!$B$4:$B$185,0),MATCH('Data above threshold'!BA$4,'Raw Data'!$3:$3,0)-1)),"",OFFSET('Raw Data'!$A$3,MATCH('Data above threshold'!$A57,'Raw Data'!$B$4:$B$185,0),MATCH('Data above threshold'!BA$4,'Raw Data'!$3:$3,0)-1))</f>
        <v>2</v>
      </c>
      <c r="BB57" s="107" t="n">
        <f aca="true">IF(ISBLANK(OFFSET('Raw Data'!$A$3,MATCH('Data above threshold'!$A57,'Raw Data'!$B$4:$B$185,0),MATCH('Data above threshold'!BB$4,'Raw Data'!$3:$3,0)-1)),"",OFFSET('Raw Data'!$A$3,MATCH('Data above threshold'!$A57,'Raw Data'!$B$4:$B$185,0),MATCH('Data above threshold'!BB$4,'Raw Data'!$3:$3,0)-1))</f>
        <v>1</v>
      </c>
      <c r="BC57" s="107" t="n">
        <f aca="true">IF(ISBLANK(OFFSET('Raw Data'!$A$3,MATCH('Data above threshold'!$A57,'Raw Data'!$B$4:$B$185,0),MATCH('Data above threshold'!BC$4,'Raw Data'!$3:$3,0)-1)),"",OFFSET('Raw Data'!$A$3,MATCH('Data above threshold'!$A57,'Raw Data'!$B$4:$B$185,0),MATCH('Data above threshold'!BC$4,'Raw Data'!$3:$3,0)-1))</f>
        <v>2</v>
      </c>
      <c r="BD57" s="107" t="n">
        <f aca="true">IF(ISBLANK(OFFSET('Raw Data'!$A$3,MATCH('Data above threshold'!$A57,'Raw Data'!$B$4:$B$185,0),MATCH('Data above threshold'!BD$4,'Raw Data'!$3:$3,0)-1)),"",OFFSET('Raw Data'!$A$3,MATCH('Data above threshold'!$A57,'Raw Data'!$B$4:$B$185,0),MATCH('Data above threshold'!BD$4,'Raw Data'!$3:$3,0)-1))</f>
        <v>1</v>
      </c>
      <c r="BE57" s="107" t="n">
        <f aca="true">IF(ISBLANK(OFFSET('Raw Data'!$A$3,MATCH('Data above threshold'!$A57,'Raw Data'!$B$4:$B$185,0),MATCH('Data above threshold'!BE$4,'Raw Data'!$3:$3,0)-1)),"",OFFSET('Raw Data'!$A$3,MATCH('Data above threshold'!$A57,'Raw Data'!$B$4:$B$185,0),MATCH('Data above threshold'!BE$4,'Raw Data'!$3:$3,0)-1))</f>
        <v>1</v>
      </c>
      <c r="BF57" s="107" t="n">
        <f aca="true">IF(ISBLANK(OFFSET('Raw Data'!$A$3,MATCH('Data above threshold'!$A57,'Raw Data'!$B$4:$B$185,0),MATCH('Data above threshold'!BF$4,'Raw Data'!$3:$3,0)-1)),"",OFFSET('Raw Data'!$A$3,MATCH('Data above threshold'!$A57,'Raw Data'!$B$4:$B$185,0),MATCH('Data above threshold'!BF$4,'Raw Data'!$3:$3,0)-1))</f>
        <v>2</v>
      </c>
      <c r="BG57" s="107" t="n">
        <f aca="true">IF(ISBLANK(OFFSET('Raw Data'!$A$3,MATCH('Data above threshold'!$A57,'Raw Data'!$B$4:$B$185,0),MATCH('Data above threshold'!BG$4,'Raw Data'!$3:$3,0)-1)),"",OFFSET('Raw Data'!$A$3,MATCH('Data above threshold'!$A57,'Raw Data'!$B$4:$B$185,0),MATCH('Data above threshold'!BG$4,'Raw Data'!$3:$3,0)-1))</f>
        <v>1</v>
      </c>
      <c r="BH57" s="107" t="n">
        <f aca="true">IF(ISBLANK(OFFSET('Raw Data'!$A$3,MATCH('Data above threshold'!$A57,'Raw Data'!$B$4:$B$185,0),MATCH('Data above threshold'!BH$4,'Raw Data'!$3:$3,0)-1)),"",OFFSET('Raw Data'!$A$3,MATCH('Data above threshold'!$A57,'Raw Data'!$B$4:$B$185,0),MATCH('Data above threshold'!BH$4,'Raw Data'!$3:$3,0)-1))</f>
        <v>1</v>
      </c>
      <c r="BI57" s="107" t="n">
        <f aca="true">IF(ISBLANK(OFFSET('Raw Data'!$A$3,MATCH('Data above threshold'!$A57,'Raw Data'!$B$4:$B$185,0),MATCH('Data above threshold'!BI$4,'Raw Data'!$3:$3,0)-1)),"",OFFSET('Raw Data'!$A$3,MATCH('Data above threshold'!$A57,'Raw Data'!$B$4:$B$185,0),MATCH('Data above threshold'!BI$4,'Raw Data'!$3:$3,0)-1))</f>
        <v>1</v>
      </c>
      <c r="BJ57" s="107" t="n">
        <f aca="true">IF(ISBLANK(OFFSET('Raw Data'!$A$3,MATCH('Data above threshold'!$A57,'Raw Data'!$B$4:$B$185,0),MATCH('Data above threshold'!BJ$4,'Raw Data'!$3:$3,0)-1)),"",OFFSET('Raw Data'!$A$3,MATCH('Data above threshold'!$A57,'Raw Data'!$B$4:$B$185,0),MATCH('Data above threshold'!BJ$4,'Raw Data'!$3:$3,0)-1))</f>
        <v>2</v>
      </c>
      <c r="BK57" s="107" t="n">
        <f aca="true">IF(ISBLANK(OFFSET('Raw Data'!$A$3,MATCH('Data above threshold'!$A57,'Raw Data'!$B$4:$B$185,0),MATCH('Data above threshold'!BK$4,'Raw Data'!$3:$3,0)-1)),"",OFFSET('Raw Data'!$A$3,MATCH('Data above threshold'!$A57,'Raw Data'!$B$4:$B$185,0),MATCH('Data above threshold'!BK$4,'Raw Data'!$3:$3,0)-1))</f>
        <v>2</v>
      </c>
      <c r="BL57" s="107" t="n">
        <f aca="true">IF(ISBLANK(OFFSET('Raw Data'!$A$3,MATCH('Data above threshold'!$A57,'Raw Data'!$B$4:$B$185,0),MATCH('Data above threshold'!BL$4,'Raw Data'!$3:$3,0)-1)),"",OFFSET('Raw Data'!$A$3,MATCH('Data above threshold'!$A57,'Raw Data'!$B$4:$B$185,0),MATCH('Data above threshold'!BL$4,'Raw Data'!$3:$3,0)-1))</f>
        <v>1</v>
      </c>
      <c r="BM57" s="107" t="n">
        <f aca="true">IF(ISBLANK(OFFSET('Raw Data'!$A$3,MATCH('Data above threshold'!$A57,'Raw Data'!$B$4:$B$185,0),MATCH('Data above threshold'!BM$4,'Raw Data'!$3:$3,0)-1)),"",OFFSET('Raw Data'!$A$3,MATCH('Data above threshold'!$A57,'Raw Data'!$B$4:$B$185,0),MATCH('Data above threshold'!BM$4,'Raw Data'!$3:$3,0)-1))</f>
        <v>1</v>
      </c>
      <c r="BN57" s="107" t="n">
        <f aca="true">IF(ISBLANK(OFFSET('Raw Data'!$A$3,MATCH('Data above threshold'!$A57,'Raw Data'!$B$4:$B$185,0),MATCH('Data above threshold'!BN$4,'Raw Data'!$3:$3,0)-1)),"",OFFSET('Raw Data'!$A$3,MATCH('Data above threshold'!$A57,'Raw Data'!$B$4:$B$185,0),MATCH('Data above threshold'!BN$4,'Raw Data'!$3:$3,0)-1))</f>
        <v>1</v>
      </c>
      <c r="BO57" s="107" t="n">
        <f aca="true">IF(ISBLANK(OFFSET('Raw Data'!$A$3,MATCH('Data above threshold'!$A57,'Raw Data'!$B$4:$B$185,0),MATCH('Data above threshold'!BO$4,'Raw Data'!$3:$3,0)-1)),"",OFFSET('Raw Data'!$A$3,MATCH('Data above threshold'!$A57,'Raw Data'!$B$4:$B$185,0),MATCH('Data above threshold'!BO$4,'Raw Data'!$3:$3,0)-1))</f>
        <v>2</v>
      </c>
      <c r="BP57" s="107" t="n">
        <f aca="true">IF(ISBLANK(OFFSET('Raw Data'!$A$3,MATCH('Data above threshold'!$A57,'Raw Data'!$B$4:$B$185,0),MATCH('Data above threshold'!BP$4,'Raw Data'!$3:$3,0)-1)),"",OFFSET('Raw Data'!$A$3,MATCH('Data above threshold'!$A57,'Raw Data'!$B$4:$B$185,0),MATCH('Data above threshold'!BP$4,'Raw Data'!$3:$3,0)-1))</f>
        <v>2</v>
      </c>
      <c r="BQ57" s="107" t="n">
        <f aca="true">IF(ISBLANK(OFFSET('Raw Data'!$A$3,MATCH('Data above threshold'!$A57,'Raw Data'!$B$4:$B$185,0),MATCH('Data above threshold'!BQ$4,'Raw Data'!$3:$3,0)-1)),"",OFFSET('Raw Data'!$A$3,MATCH('Data above threshold'!$A57,'Raw Data'!$B$4:$B$185,0),MATCH('Data above threshold'!BQ$4,'Raw Data'!$3:$3,0)-1))</f>
        <v>2</v>
      </c>
      <c r="BR57" s="107" t="n">
        <f aca="true">IF(ISBLANK(OFFSET('Raw Data'!$A$3,MATCH('Data above threshold'!$A57,'Raw Data'!$B$4:$B$185,0),MATCH('Data above threshold'!BR$4,'Raw Data'!$3:$3,0)-1)),"",OFFSET('Raw Data'!$A$3,MATCH('Data above threshold'!$A57,'Raw Data'!$B$4:$B$185,0),MATCH('Data above threshold'!BR$4,'Raw Data'!$3:$3,0)-1))</f>
        <v>1</v>
      </c>
      <c r="BS57" s="107" t="n">
        <f aca="true">IF(ISBLANK(OFFSET('Raw Data'!$A$3,MATCH('Data above threshold'!$A57,'Raw Data'!$B$4:$B$185,0),MATCH('Data above threshold'!BS$4,'Raw Data'!$3:$3,0)-1)),"",OFFSET('Raw Data'!$A$3,MATCH('Data above threshold'!$A57,'Raw Data'!$B$4:$B$185,0),MATCH('Data above threshold'!BS$4,'Raw Data'!$3:$3,0)-1))</f>
        <v>2</v>
      </c>
      <c r="BT57" s="107" t="n">
        <f aca="true">IF(ISBLANK(OFFSET('Raw Data'!$A$3,MATCH('Data above threshold'!$A57,'Raw Data'!$B$4:$B$185,0),MATCH('Data above threshold'!BT$4,'Raw Data'!$3:$3,0)-1)),"",OFFSET('Raw Data'!$A$3,MATCH('Data above threshold'!$A57,'Raw Data'!$B$4:$B$185,0),MATCH('Data above threshold'!BT$4,'Raw Data'!$3:$3,0)-1))</f>
        <v>2</v>
      </c>
      <c r="BU57" s="107" t="n">
        <f aca="true">IF(ISBLANK(OFFSET('Raw Data'!$A$3,MATCH('Data above threshold'!$A57,'Raw Data'!$B$4:$B$185,0),MATCH('Data above threshold'!BU$4,'Raw Data'!$3:$3,0)-1)),"",OFFSET('Raw Data'!$A$3,MATCH('Data above threshold'!$A57,'Raw Data'!$B$4:$B$185,0),MATCH('Data above threshold'!BU$4,'Raw Data'!$3:$3,0)-1))</f>
        <v>2</v>
      </c>
      <c r="BV57" s="107" t="n">
        <f aca="true">IF(ISBLANK(OFFSET('Raw Data'!$A$3,MATCH('Data above threshold'!$A57,'Raw Data'!$B$4:$B$185,0),MATCH('Data above threshold'!BV$4,'Raw Data'!$3:$3,0)-1)),"",OFFSET('Raw Data'!$A$3,MATCH('Data above threshold'!$A57,'Raw Data'!$B$4:$B$185,0),MATCH('Data above threshold'!BV$4,'Raw Data'!$3:$3,0)-1))</f>
        <v>1</v>
      </c>
      <c r="BW57" s="107" t="n">
        <f aca="true">IF(ISBLANK(OFFSET('Raw Data'!$A$3,MATCH('Data above threshold'!$A57,'Raw Data'!$B$4:$B$185,0),MATCH('Data above threshold'!BW$4,'Raw Data'!$3:$3,0)-1)),"",OFFSET('Raw Data'!$A$3,MATCH('Data above threshold'!$A57,'Raw Data'!$B$4:$B$185,0),MATCH('Data above threshold'!BW$4,'Raw Data'!$3:$3,0)-1))</f>
        <v>1</v>
      </c>
      <c r="BX57" s="107" t="n">
        <f aca="true">IF(ISBLANK(OFFSET('Raw Data'!$A$3,MATCH('Data above threshold'!$A57,'Raw Data'!$B$4:$B$185,0),MATCH('Data above threshold'!BX$4,'Raw Data'!$3:$3,0)-1)),"",OFFSET('Raw Data'!$A$3,MATCH('Data above threshold'!$A57,'Raw Data'!$B$4:$B$185,0),MATCH('Data above threshold'!BX$4,'Raw Data'!$3:$3,0)-1))</f>
        <v>2</v>
      </c>
      <c r="BY57" s="107" t="n">
        <f aca="true">IF(ISBLANK(OFFSET('Raw Data'!$A$3,MATCH('Data above threshold'!$A57,'Raw Data'!$B$4:$B$185,0),MATCH('Data above threshold'!BY$4,'Raw Data'!$3:$3,0)-1)),"",OFFSET('Raw Data'!$A$3,MATCH('Data above threshold'!$A57,'Raw Data'!$B$4:$B$185,0),MATCH('Data above threshold'!BY$4,'Raw Data'!$3:$3,0)-1))</f>
        <v>1</v>
      </c>
      <c r="BZ57" s="107" t="n">
        <f aca="true">IF(ISBLANK(OFFSET('Raw Data'!$A$3,MATCH('Data above threshold'!$A57,'Raw Data'!$B$4:$B$185,0),MATCH('Data above threshold'!BZ$4,'Raw Data'!$3:$3,0)-1)),"",OFFSET('Raw Data'!$A$3,MATCH('Data above threshold'!$A57,'Raw Data'!$B$4:$B$185,0),MATCH('Data above threshold'!BZ$4,'Raw Data'!$3:$3,0)-1))</f>
        <v>2</v>
      </c>
      <c r="CA57" s="107" t="n">
        <f aca="true">IF(ISBLANK(OFFSET('Raw Data'!$A$3,MATCH('Data above threshold'!$A57,'Raw Data'!$B$4:$B$185,0),MATCH('Data above threshold'!CA$4,'Raw Data'!$3:$3,0)-1)),"",OFFSET('Raw Data'!$A$3,MATCH('Data above threshold'!$A57,'Raw Data'!$B$4:$B$185,0),MATCH('Data above threshold'!CA$4,'Raw Data'!$3:$3,0)-1))</f>
        <v>1</v>
      </c>
      <c r="CB57" s="107" t="n">
        <f aca="true">IF(ISBLANK(OFFSET('Raw Data'!$A$3,MATCH('Data above threshold'!$A57,'Raw Data'!$B$4:$B$185,0),MATCH('Data above threshold'!CB$4,'Raw Data'!$3:$3,0)-1)),"",OFFSET('Raw Data'!$A$3,MATCH('Data above threshold'!$A57,'Raw Data'!$B$4:$B$185,0),MATCH('Data above threshold'!CB$4,'Raw Data'!$3:$3,0)-1))</f>
        <v>1</v>
      </c>
      <c r="CC57" s="107" t="n">
        <f aca="true">IF(ISBLANK(OFFSET('Raw Data'!$A$3,MATCH('Data above threshold'!$A57,'Raw Data'!$B$4:$B$185,0),MATCH('Data above threshold'!CC$4,'Raw Data'!$3:$3,0)-1)),"",OFFSET('Raw Data'!$A$3,MATCH('Data above threshold'!$A57,'Raw Data'!$B$4:$B$185,0),MATCH('Data above threshold'!CC$4,'Raw Data'!$3:$3,0)-1))</f>
        <v>1</v>
      </c>
      <c r="CD57" s="107" t="n">
        <f aca="true">IF(ISBLANK(OFFSET('Raw Data'!$A$3,MATCH('Data above threshold'!$A57,'Raw Data'!$B$4:$B$185,0),MATCH('Data above threshold'!CD$4,'Raw Data'!$3:$3,0)-1)),"",OFFSET('Raw Data'!$A$3,MATCH('Data above threshold'!$A57,'Raw Data'!$B$4:$B$185,0),MATCH('Data above threshold'!CD$4,'Raw Data'!$3:$3,0)-1))</f>
        <v>2</v>
      </c>
      <c r="CE57" s="107" t="n">
        <f aca="true">IF(ISBLANK(OFFSET('Raw Data'!$A$3,MATCH('Data above threshold'!$A57,'Raw Data'!$B$4:$B$185,0),MATCH('Data above threshold'!CE$4,'Raw Data'!$3:$3,0)-1)),"",OFFSET('Raw Data'!$A$3,MATCH('Data above threshold'!$A57,'Raw Data'!$B$4:$B$185,0),MATCH('Data above threshold'!CE$4,'Raw Data'!$3:$3,0)-1))</f>
        <v>1</v>
      </c>
      <c r="CF57" s="107" t="n">
        <f aca="true">IF(ISBLANK(OFFSET('Raw Data'!$A$3,MATCH('Data above threshold'!$A57,'Raw Data'!$B$4:$B$185,0),MATCH('Data above threshold'!CF$4,'Raw Data'!$3:$3,0)-1)),"",OFFSET('Raw Data'!$A$3,MATCH('Data above threshold'!$A57,'Raw Data'!$B$4:$B$185,0),MATCH('Data above threshold'!CF$4,'Raw Data'!$3:$3,0)-1))</f>
        <v>1</v>
      </c>
      <c r="CG57" s="107" t="n">
        <f aca="true">IF(ISBLANK(OFFSET('Raw Data'!$A$3,MATCH('Data above threshold'!$A57,'Raw Data'!$B$4:$B$185,0),MATCH('Data above threshold'!CG$4,'Raw Data'!$3:$3,0)-1)),"",OFFSET('Raw Data'!$A$3,MATCH('Data above threshold'!$A57,'Raw Data'!$B$4:$B$185,0),MATCH('Data above threshold'!CG$4,'Raw Data'!$3:$3,0)-1))</f>
        <v>1</v>
      </c>
      <c r="CH57" s="107" t="n">
        <f aca="true">IF(ISBLANK(OFFSET('Raw Data'!$A$3,MATCH('Data above threshold'!$A57,'Raw Data'!$B$4:$B$185,0),MATCH('Data above threshold'!CH$4,'Raw Data'!$3:$3,0)-1)),"",OFFSET('Raw Data'!$A$3,MATCH('Data above threshold'!$A57,'Raw Data'!$B$4:$B$185,0),MATCH('Data above threshold'!CH$4,'Raw Data'!$3:$3,0)-1))</f>
        <v>2</v>
      </c>
      <c r="CI57" s="107" t="n">
        <f aca="true">IF(ISBLANK(OFFSET('Raw Data'!$A$3,MATCH('Data above threshold'!$A57,'Raw Data'!$B$4:$B$185,0),MATCH('Data above threshold'!CI$4,'Raw Data'!$3:$3,0)-1)),"",OFFSET('Raw Data'!$A$3,MATCH('Data above threshold'!$A57,'Raw Data'!$B$4:$B$185,0),MATCH('Data above threshold'!CI$4,'Raw Data'!$3:$3,0)-1))</f>
        <v>1</v>
      </c>
      <c r="CJ57" s="107" t="n">
        <f aca="true">IF(ISBLANK(OFFSET('Raw Data'!$A$3,MATCH('Data above threshold'!$A57,'Raw Data'!$B$4:$B$185,0),MATCH('Data above threshold'!CJ$4,'Raw Data'!$3:$3,0)-1)),"",OFFSET('Raw Data'!$A$3,MATCH('Data above threshold'!$A57,'Raw Data'!$B$4:$B$185,0),MATCH('Data above threshold'!CJ$4,'Raw Data'!$3:$3,0)-1))</f>
        <v>0</v>
      </c>
      <c r="CK57" s="107" t="n">
        <f aca="true">IF(ISBLANK(OFFSET('Raw Data'!$A$3,MATCH('Data above threshold'!$A57,'Raw Data'!$B$4:$B$185,0),MATCH('Data above threshold'!CK$4,'Raw Data'!$3:$3,0)-1)),"",OFFSET('Raw Data'!$A$3,MATCH('Data above threshold'!$A57,'Raw Data'!$B$4:$B$185,0),MATCH('Data above threshold'!CK$4,'Raw Data'!$3:$3,0)-1))</f>
        <v>1</v>
      </c>
      <c r="CL57" s="107" t="n">
        <f aca="true">IF(ISBLANK(OFFSET('Raw Data'!$A$3,MATCH('Data above threshold'!$A57,'Raw Data'!$B$4:$B$185,0),MATCH('Data above threshold'!CL$4,'Raw Data'!$3:$3,0)-1)),"",OFFSET('Raw Data'!$A$3,MATCH('Data above threshold'!$A57,'Raw Data'!$B$4:$B$185,0),MATCH('Data above threshold'!CL$4,'Raw Data'!$3:$3,0)-1))</f>
        <v>2</v>
      </c>
      <c r="CM57" s="107" t="n">
        <f aca="true">IF(ISBLANK(OFFSET('Raw Data'!$A$3,MATCH('Data above threshold'!$A57,'Raw Data'!$B$4:$B$185,0),MATCH('Data above threshold'!CM$4,'Raw Data'!$3:$3,0)-1)),"",OFFSET('Raw Data'!$A$3,MATCH('Data above threshold'!$A57,'Raw Data'!$B$4:$B$185,0),MATCH('Data above threshold'!CM$4,'Raw Data'!$3:$3,0)-1))</f>
        <v>2</v>
      </c>
      <c r="CN57" s="107" t="n">
        <f aca="true">IF(ISBLANK(OFFSET('Raw Data'!$A$3,MATCH('Data above threshold'!$A57,'Raw Data'!$B$4:$B$185,0),MATCH('Data above threshold'!CN$4,'Raw Data'!$3:$3,0)-1)),"",OFFSET('Raw Data'!$A$3,MATCH('Data above threshold'!$A57,'Raw Data'!$B$4:$B$185,0),MATCH('Data above threshold'!CN$4,'Raw Data'!$3:$3,0)-1))</f>
        <v>2</v>
      </c>
      <c r="CO57" s="107" t="n">
        <f aca="true">IF(ISBLANK(OFFSET('Raw Data'!$A$3,MATCH('Data above threshold'!$A57,'Raw Data'!$B$4:$B$185,0),MATCH('Data above threshold'!CO$4,'Raw Data'!$3:$3,0)-1)),"",OFFSET('Raw Data'!$A$3,MATCH('Data above threshold'!$A57,'Raw Data'!$B$4:$B$185,0),MATCH('Data above threshold'!CO$4,'Raw Data'!$3:$3,0)-1))</f>
        <v>1</v>
      </c>
      <c r="CP57" s="107" t="n">
        <f aca="true">IF(ISBLANK(OFFSET('Raw Data'!$A$3,MATCH('Data above threshold'!$A57,'Raw Data'!$B$4:$B$185,0),MATCH('Data above threshold'!CP$4,'Raw Data'!$3:$3,0)-1)),"",OFFSET('Raw Data'!$A$3,MATCH('Data above threshold'!$A57,'Raw Data'!$B$4:$B$185,0),MATCH('Data above threshold'!CP$4,'Raw Data'!$3:$3,0)-1))</f>
        <v>0</v>
      </c>
      <c r="CQ57" s="107" t="n">
        <f aca="true">IF(ISBLANK(OFFSET('Raw Data'!$A$3,MATCH('Data above threshold'!$A57,'Raw Data'!$B$4:$B$185,0),MATCH('Data above threshold'!CQ$4,'Raw Data'!$3:$3,0)-1)),"",OFFSET('Raw Data'!$A$3,MATCH('Data above threshold'!$A57,'Raw Data'!$B$4:$B$185,0),MATCH('Data above threshold'!CQ$4,'Raw Data'!$3:$3,0)-1))</f>
        <v>1</v>
      </c>
      <c r="CR57" s="107" t="n">
        <f aca="true">IF(ISBLANK(OFFSET('Raw Data'!$A$3,MATCH('Data above threshold'!$A57,'Raw Data'!$B$4:$B$185,0),MATCH('Data above threshold'!CR$4,'Raw Data'!$3:$3,0)-1)),"",OFFSET('Raw Data'!$A$3,MATCH('Data above threshold'!$A57,'Raw Data'!$B$4:$B$185,0),MATCH('Data above threshold'!CR$4,'Raw Data'!$3:$3,0)-1))</f>
        <v>2</v>
      </c>
    </row>
    <row r="58" s="103" customFormat="true" ht="15.5" hidden="false" customHeight="false" outlineLevel="0" collapsed="false">
      <c r="A58" s="107" t="n">
        <v>2223</v>
      </c>
      <c r="B58" s="107" t="n">
        <v>4</v>
      </c>
      <c r="C58" s="107" t="str">
        <f aca="true">IF(ISBLANK(OFFSET('Raw Data'!$A$3,MATCH('Data above threshold'!$A58,'Raw Data'!$B$4:$B$185,0),MATCH('Data above threshold'!C$4,'Raw Data'!$3:$3,0)-1)),"",OFFSET('Raw Data'!$A$3,MATCH('Data above threshold'!$A58,'Raw Data'!$B$4:$B$185,0),MATCH('Data above threshold'!C$4,'Raw Data'!$3:$3,0)-1))</f>
        <v/>
      </c>
      <c r="D58" s="107" t="str">
        <f aca="true">IF(ISBLANK(OFFSET('Raw Data'!$A$3,MATCH('Data above threshold'!$A58,'Raw Data'!$B$4:$B$185,0),MATCH('Data above threshold'!D$4,'Raw Data'!$3:$3,0)-1)),"",OFFSET('Raw Data'!$A$3,MATCH('Data above threshold'!$A58,'Raw Data'!$B$4:$B$185,0),MATCH('Data above threshold'!D$4,'Raw Data'!$3:$3,0)-1))</f>
        <v>Levels of participation in ISO's committee on safety as toys (proxy for product safety) </v>
      </c>
      <c r="E58" s="107" t="str">
        <f aca="true">IF(ISBLANK(OFFSET('Raw Data'!$A$3,MATCH('Data above threshold'!$A58,'Raw Data'!$B$4:$B$185,0),MATCH('Data above threshold'!E$4,'Raw Data'!$3:$3,0)-1)),"",OFFSET('Raw Data'!$A$3,MATCH('Data above threshold'!$A58,'Raw Data'!$B$4:$B$185,0),MATCH('Data above threshold'!E$4,'Raw Data'!$3:$3,0)-1))</f>
        <v/>
      </c>
      <c r="F58" s="107" t="str">
        <f aca="true">IF(ISBLANK(OFFSET('Raw Data'!$A$3,MATCH('Data above threshold'!$A58,'Raw Data'!$B$4:$B$185,0),MATCH('Data above threshold'!F$4,'Raw Data'!$3:$3,0)-1)),"",OFFSET('Raw Data'!$A$3,MATCH('Data above threshold'!$A58,'Raw Data'!$B$4:$B$185,0),MATCH('Data above threshold'!F$4,'Raw Data'!$3:$3,0)-1))</f>
        <v/>
      </c>
      <c r="G58" s="107" t="str">
        <f aca="true">IF(ISBLANK(OFFSET('Raw Data'!$A$3,MATCH('Data above threshold'!$A58,'Raw Data'!$B$4:$B$185,0),MATCH('Data above threshold'!G$4,'Raw Data'!$3:$3,0)-1)),"",OFFSET('Raw Data'!$A$3,MATCH('Data above threshold'!$A58,'Raw Data'!$B$4:$B$185,0),MATCH('Data above threshold'!G$4,'Raw Data'!$3:$3,0)-1))</f>
        <v/>
      </c>
      <c r="H58" s="107" t="str">
        <f aca="true">IF(ISBLANK(OFFSET('Raw Data'!$A$3,MATCH('Data above threshold'!$A58,'Raw Data'!$B$4:$B$185,0),MATCH('Data above threshold'!H$4,'Raw Data'!$3:$3,0)-1)),"",OFFSET('Raw Data'!$A$3,MATCH('Data above threshold'!$A58,'Raw Data'!$B$4:$B$185,0),MATCH('Data above threshold'!H$4,'Raw Data'!$3:$3,0)-1))</f>
        <v>ISO</v>
      </c>
      <c r="I58" s="107" t="str">
        <f aca="true">IF(ISBLANK(OFFSET('Raw Data'!$A$3,MATCH('Data above threshold'!$A58,'Raw Data'!$B$4:$B$185,0),MATCH('Data above threshold'!I$4,'Raw Data'!$3:$3,0)-1)),"",OFFSET('Raw Data'!$A$3,MATCH('Data above threshold'!$A58,'Raw Data'!$B$4:$B$185,0),MATCH('Data above threshold'!I$4,'Raw Data'!$3:$3,0)-1))</f>
        <v/>
      </c>
      <c r="J58" s="107" t="str">
        <f aca="true">IF(ISBLANK(OFFSET('Raw Data'!$A$3,MATCH('Data above threshold'!$A58,'Raw Data'!$B$4:$B$185,0),MATCH('Data above threshold'!J$4,'Raw Data'!$3:$3,0)-1)),"",OFFSET('Raw Data'!$A$3,MATCH('Data above threshold'!$A58,'Raw Data'!$B$4:$B$185,0),MATCH('Data above threshold'!J$4,'Raw Data'!$3:$3,0)-1))</f>
        <v>2 = Participating members; 1 = observing members; 0 = non-member</v>
      </c>
      <c r="K58" s="107" t="str">
        <f aca="true">IF(ISBLANK(OFFSET('Raw Data'!$A$3,MATCH('Data above threshold'!$A58,'Raw Data'!$B$4:$B$185,0),MATCH('Data above threshold'!K$4,'Raw Data'!$3:$3,0)-1)),"",OFFSET('Raw Data'!$A$3,MATCH('Data above threshold'!$A58,'Raw Data'!$B$4:$B$185,0),MATCH('Data above threshold'!K$4,'Raw Data'!$3:$3,0)-1))</f>
        <v>Plus</v>
      </c>
      <c r="L58" s="107" t="str">
        <f aca="true">IF(ISBLANK(OFFSET('Raw Data'!$A$3,MATCH('Data above threshold'!$A58,'Raw Data'!$B$4:$B$185,0),MATCH('Data above threshold'!L$4,'Raw Data'!$3:$3,0)-1)),"",OFFSET('Raw Data'!$A$3,MATCH('Data above threshold'!$A58,'Raw Data'!$B$4:$B$185,0),MATCH('Data above threshold'!L$4,'Raw Data'!$3:$3,0)-1))</f>
        <v>https://www.iso.org/committee/54044.html</v>
      </c>
      <c r="M58" s="105" t="n">
        <f aca="false" t="array" ref="M58:M58">IFERROR(SKEW(IF(ISNUMBER(Q58:CR58),Q58:CR58,"")),"")</f>
        <v>0.597871800242218</v>
      </c>
      <c r="N58" s="107" t="n">
        <v>0</v>
      </c>
      <c r="O58" s="107" t="str">
        <f aca="true">IF(ISBLANK(OFFSET('Raw Data'!$A$3,MATCH('Data above threshold'!$A58,'Raw Data'!$B$4:$B$185,0),MATCH('Data above threshold'!O$4,'Raw Data'!$3:$3,0)-1)),"",OFFSET('Raw Data'!$A$3,MATCH('Data above threshold'!$A58,'Raw Data'!$B$4:$B$185,0),MATCH('Data above threshold'!O$4,'Raw Data'!$3:$3,0)-1))</f>
        <v/>
      </c>
      <c r="P58" s="106" t="n">
        <f aca="false" t="array" ref="P58:P58">IF(B58&lt;4,"",1-IFERROR(SUM(ISNUMBER(Q58:CR58)*(1-$Q$3:$CR$3))/COUNTIF($Q$3:$CR$3,0),0))</f>
        <v>0</v>
      </c>
      <c r="Q58" s="107" t="n">
        <f aca="true">IF(ISBLANK(OFFSET('Raw Data'!$A$3,MATCH('Data above threshold'!$A58,'Raw Data'!$B$4:$B$185,0),MATCH('Data above threshold'!Q$4,'Raw Data'!$3:$3,0)-1)),"",OFFSET('Raw Data'!$A$3,MATCH('Data above threshold'!$A58,'Raw Data'!$B$4:$B$185,0),MATCH('Data above threshold'!Q$4,'Raw Data'!$3:$3,0)-1))</f>
        <v>1</v>
      </c>
      <c r="R58" s="107" t="n">
        <f aca="true">IF(ISBLANK(OFFSET('Raw Data'!$A$3,MATCH('Data above threshold'!$A58,'Raw Data'!$B$4:$B$185,0),MATCH('Data above threshold'!R$4,'Raw Data'!$3:$3,0)-1)),"",OFFSET('Raw Data'!$A$3,MATCH('Data above threshold'!$A58,'Raw Data'!$B$4:$B$185,0),MATCH('Data above threshold'!R$4,'Raw Data'!$3:$3,0)-1))</f>
        <v>2</v>
      </c>
      <c r="S58" s="107" t="n">
        <f aca="true">IF(ISBLANK(OFFSET('Raw Data'!$A$3,MATCH('Data above threshold'!$A58,'Raw Data'!$B$4:$B$185,0),MATCH('Data above threshold'!S$4,'Raw Data'!$3:$3,0)-1)),"",OFFSET('Raw Data'!$A$3,MATCH('Data above threshold'!$A58,'Raw Data'!$B$4:$B$185,0),MATCH('Data above threshold'!S$4,'Raw Data'!$3:$3,0)-1))</f>
        <v>1</v>
      </c>
      <c r="T58" s="107" t="n">
        <f aca="true">IF(ISBLANK(OFFSET('Raw Data'!$A$3,MATCH('Data above threshold'!$A58,'Raw Data'!$B$4:$B$185,0),MATCH('Data above threshold'!T$4,'Raw Data'!$3:$3,0)-1)),"",OFFSET('Raw Data'!$A$3,MATCH('Data above threshold'!$A58,'Raw Data'!$B$4:$B$185,0),MATCH('Data above threshold'!T$4,'Raw Data'!$3:$3,0)-1))</f>
        <v>2</v>
      </c>
      <c r="U58" s="107" t="n">
        <f aca="true">IF(ISBLANK(OFFSET('Raw Data'!$A$3,MATCH('Data above threshold'!$A58,'Raw Data'!$B$4:$B$185,0),MATCH('Data above threshold'!U$4,'Raw Data'!$3:$3,0)-1)),"",OFFSET('Raw Data'!$A$3,MATCH('Data above threshold'!$A58,'Raw Data'!$B$4:$B$185,0),MATCH('Data above threshold'!U$4,'Raw Data'!$3:$3,0)-1))</f>
        <v>0</v>
      </c>
      <c r="V58" s="107" t="n">
        <f aca="true">IF(ISBLANK(OFFSET('Raw Data'!$A$3,MATCH('Data above threshold'!$A58,'Raw Data'!$B$4:$B$185,0),MATCH('Data above threshold'!V$4,'Raw Data'!$3:$3,0)-1)),"",OFFSET('Raw Data'!$A$3,MATCH('Data above threshold'!$A58,'Raw Data'!$B$4:$B$185,0),MATCH('Data above threshold'!V$4,'Raw Data'!$3:$3,0)-1))</f>
        <v>0</v>
      </c>
      <c r="W58" s="107" t="n">
        <f aca="true">IF(ISBLANK(OFFSET('Raw Data'!$A$3,MATCH('Data above threshold'!$A58,'Raw Data'!$B$4:$B$185,0),MATCH('Data above threshold'!W$4,'Raw Data'!$3:$3,0)-1)),"",OFFSET('Raw Data'!$A$3,MATCH('Data above threshold'!$A58,'Raw Data'!$B$4:$B$185,0),MATCH('Data above threshold'!W$4,'Raw Data'!$3:$3,0)-1))</f>
        <v>2</v>
      </c>
      <c r="X58" s="107" t="n">
        <f aca="true">IF(ISBLANK(OFFSET('Raw Data'!$A$3,MATCH('Data above threshold'!$A58,'Raw Data'!$B$4:$B$185,0),MATCH('Data above threshold'!X$4,'Raw Data'!$3:$3,0)-1)),"",OFFSET('Raw Data'!$A$3,MATCH('Data above threshold'!$A58,'Raw Data'!$B$4:$B$185,0),MATCH('Data above threshold'!X$4,'Raw Data'!$3:$3,0)-1))</f>
        <v>2</v>
      </c>
      <c r="Y58" s="107" t="n">
        <f aca="true">IF(ISBLANK(OFFSET('Raw Data'!$A$3,MATCH('Data above threshold'!$A58,'Raw Data'!$B$4:$B$185,0),MATCH('Data above threshold'!Y$4,'Raw Data'!$3:$3,0)-1)),"",OFFSET('Raw Data'!$A$3,MATCH('Data above threshold'!$A58,'Raw Data'!$B$4:$B$185,0),MATCH('Data above threshold'!Y$4,'Raw Data'!$3:$3,0)-1))</f>
        <v>1</v>
      </c>
      <c r="Z58" s="107" t="n">
        <f aca="true">IF(ISBLANK(OFFSET('Raw Data'!$A$3,MATCH('Data above threshold'!$A58,'Raw Data'!$B$4:$B$185,0),MATCH('Data above threshold'!Z$4,'Raw Data'!$3:$3,0)-1)),"",OFFSET('Raw Data'!$A$3,MATCH('Data above threshold'!$A58,'Raw Data'!$B$4:$B$185,0),MATCH('Data above threshold'!Z$4,'Raw Data'!$3:$3,0)-1))</f>
        <v>1</v>
      </c>
      <c r="AA58" s="107" t="n">
        <f aca="true">IF(ISBLANK(OFFSET('Raw Data'!$A$3,MATCH('Data above threshold'!$A58,'Raw Data'!$B$4:$B$185,0),MATCH('Data above threshold'!AA$4,'Raw Data'!$3:$3,0)-1)),"",OFFSET('Raw Data'!$A$3,MATCH('Data above threshold'!$A58,'Raw Data'!$B$4:$B$185,0),MATCH('Data above threshold'!AA$4,'Raw Data'!$3:$3,0)-1))</f>
        <v>2</v>
      </c>
      <c r="AB58" s="107" t="n">
        <f aca="true">IF(ISBLANK(OFFSET('Raw Data'!$A$3,MATCH('Data above threshold'!$A58,'Raw Data'!$B$4:$B$185,0),MATCH('Data above threshold'!AB$4,'Raw Data'!$3:$3,0)-1)),"",OFFSET('Raw Data'!$A$3,MATCH('Data above threshold'!$A58,'Raw Data'!$B$4:$B$185,0),MATCH('Data above threshold'!AB$4,'Raw Data'!$3:$3,0)-1))</f>
        <v>0</v>
      </c>
      <c r="AC58" s="107" t="n">
        <f aca="true">IF(ISBLANK(OFFSET('Raw Data'!$A$3,MATCH('Data above threshold'!$A58,'Raw Data'!$B$4:$B$185,0),MATCH('Data above threshold'!AC$4,'Raw Data'!$3:$3,0)-1)),"",OFFSET('Raw Data'!$A$3,MATCH('Data above threshold'!$A58,'Raw Data'!$B$4:$B$185,0),MATCH('Data above threshold'!AC$4,'Raw Data'!$3:$3,0)-1))</f>
        <v>0</v>
      </c>
      <c r="AD58" s="107" t="n">
        <f aca="true">IF(ISBLANK(OFFSET('Raw Data'!$A$3,MATCH('Data above threshold'!$A58,'Raw Data'!$B$4:$B$185,0),MATCH('Data above threshold'!AD$4,'Raw Data'!$3:$3,0)-1)),"",OFFSET('Raw Data'!$A$3,MATCH('Data above threshold'!$A58,'Raw Data'!$B$4:$B$185,0),MATCH('Data above threshold'!AD$4,'Raw Data'!$3:$3,0)-1))</f>
        <v>0</v>
      </c>
      <c r="AE58" s="107" t="n">
        <f aca="true">IF(ISBLANK(OFFSET('Raw Data'!$A$3,MATCH('Data above threshold'!$A58,'Raw Data'!$B$4:$B$185,0),MATCH('Data above threshold'!AE$4,'Raw Data'!$3:$3,0)-1)),"",OFFSET('Raw Data'!$A$3,MATCH('Data above threshold'!$A58,'Raw Data'!$B$4:$B$185,0),MATCH('Data above threshold'!AE$4,'Raw Data'!$3:$3,0)-1))</f>
        <v>0</v>
      </c>
      <c r="AF58" s="107" t="n">
        <f aca="true">IF(ISBLANK(OFFSET('Raw Data'!$A$3,MATCH('Data above threshold'!$A58,'Raw Data'!$B$4:$B$185,0),MATCH('Data above threshold'!AF$4,'Raw Data'!$3:$3,0)-1)),"",OFFSET('Raw Data'!$A$3,MATCH('Data above threshold'!$A58,'Raw Data'!$B$4:$B$185,0),MATCH('Data above threshold'!AF$4,'Raw Data'!$3:$3,0)-1))</f>
        <v>0</v>
      </c>
      <c r="AG58" s="107" t="n">
        <f aca="true">IF(ISBLANK(OFFSET('Raw Data'!$A$3,MATCH('Data above threshold'!$A58,'Raw Data'!$B$4:$B$185,0),MATCH('Data above threshold'!AG$4,'Raw Data'!$3:$3,0)-1)),"",OFFSET('Raw Data'!$A$3,MATCH('Data above threshold'!$A58,'Raw Data'!$B$4:$B$185,0),MATCH('Data above threshold'!AG$4,'Raw Data'!$3:$3,0)-1))</f>
        <v>2</v>
      </c>
      <c r="AH58" s="107" t="n">
        <f aca="true">IF(ISBLANK(OFFSET('Raw Data'!$A$3,MATCH('Data above threshold'!$A58,'Raw Data'!$B$4:$B$185,0),MATCH('Data above threshold'!AH$4,'Raw Data'!$3:$3,0)-1)),"",OFFSET('Raw Data'!$A$3,MATCH('Data above threshold'!$A58,'Raw Data'!$B$4:$B$185,0),MATCH('Data above threshold'!AH$4,'Raw Data'!$3:$3,0)-1))</f>
        <v>2</v>
      </c>
      <c r="AI58" s="107" t="n">
        <f aca="true">IF(ISBLANK(OFFSET('Raw Data'!$A$3,MATCH('Data above threshold'!$A58,'Raw Data'!$B$4:$B$185,0),MATCH('Data above threshold'!AI$4,'Raw Data'!$3:$3,0)-1)),"",OFFSET('Raw Data'!$A$3,MATCH('Data above threshold'!$A58,'Raw Data'!$B$4:$B$185,0),MATCH('Data above threshold'!AI$4,'Raw Data'!$3:$3,0)-1))</f>
        <v>0</v>
      </c>
      <c r="AJ58" s="107" t="n">
        <f aca="true">IF(ISBLANK(OFFSET('Raw Data'!$A$3,MATCH('Data above threshold'!$A58,'Raw Data'!$B$4:$B$185,0),MATCH('Data above threshold'!AJ$4,'Raw Data'!$3:$3,0)-1)),"",OFFSET('Raw Data'!$A$3,MATCH('Data above threshold'!$A58,'Raw Data'!$B$4:$B$185,0),MATCH('Data above threshold'!AJ$4,'Raw Data'!$3:$3,0)-1))</f>
        <v>1</v>
      </c>
      <c r="AK58" s="107" t="n">
        <f aca="true">IF(ISBLANK(OFFSET('Raw Data'!$A$3,MATCH('Data above threshold'!$A58,'Raw Data'!$B$4:$B$185,0),MATCH('Data above threshold'!AK$4,'Raw Data'!$3:$3,0)-1)),"",OFFSET('Raw Data'!$A$3,MATCH('Data above threshold'!$A58,'Raw Data'!$B$4:$B$185,0),MATCH('Data above threshold'!AK$4,'Raw Data'!$3:$3,0)-1))</f>
        <v>0</v>
      </c>
      <c r="AL58" s="107" t="n">
        <f aca="true">IF(ISBLANK(OFFSET('Raw Data'!$A$3,MATCH('Data above threshold'!$A58,'Raw Data'!$B$4:$B$185,0),MATCH('Data above threshold'!AL$4,'Raw Data'!$3:$3,0)-1)),"",OFFSET('Raw Data'!$A$3,MATCH('Data above threshold'!$A58,'Raw Data'!$B$4:$B$185,0),MATCH('Data above threshold'!AL$4,'Raw Data'!$3:$3,0)-1))</f>
        <v>2</v>
      </c>
      <c r="AM58" s="107" t="n">
        <f aca="true">IF(ISBLANK(OFFSET('Raw Data'!$A$3,MATCH('Data above threshold'!$A58,'Raw Data'!$B$4:$B$185,0),MATCH('Data above threshold'!AM$4,'Raw Data'!$3:$3,0)-1)),"",OFFSET('Raw Data'!$A$3,MATCH('Data above threshold'!$A58,'Raw Data'!$B$4:$B$185,0),MATCH('Data above threshold'!AM$4,'Raw Data'!$3:$3,0)-1))</f>
        <v>1</v>
      </c>
      <c r="AN58" s="107" t="n">
        <f aca="true">IF(ISBLANK(OFFSET('Raw Data'!$A$3,MATCH('Data above threshold'!$A58,'Raw Data'!$B$4:$B$185,0),MATCH('Data above threshold'!AN$4,'Raw Data'!$3:$3,0)-1)),"",OFFSET('Raw Data'!$A$3,MATCH('Data above threshold'!$A58,'Raw Data'!$B$4:$B$185,0),MATCH('Data above threshold'!AN$4,'Raw Data'!$3:$3,0)-1))</f>
        <v>0</v>
      </c>
      <c r="AO58" s="107" t="n">
        <f aca="true">IF(ISBLANK(OFFSET('Raw Data'!$A$3,MATCH('Data above threshold'!$A58,'Raw Data'!$B$4:$B$185,0),MATCH('Data above threshold'!AO$4,'Raw Data'!$3:$3,0)-1)),"",OFFSET('Raw Data'!$A$3,MATCH('Data above threshold'!$A58,'Raw Data'!$B$4:$B$185,0),MATCH('Data above threshold'!AO$4,'Raw Data'!$3:$3,0)-1))</f>
        <v>2</v>
      </c>
      <c r="AP58" s="107" t="n">
        <f aca="true">IF(ISBLANK(OFFSET('Raw Data'!$A$3,MATCH('Data above threshold'!$A58,'Raw Data'!$B$4:$B$185,0),MATCH('Data above threshold'!AP$4,'Raw Data'!$3:$3,0)-1)),"",OFFSET('Raw Data'!$A$3,MATCH('Data above threshold'!$A58,'Raw Data'!$B$4:$B$185,0),MATCH('Data above threshold'!AP$4,'Raw Data'!$3:$3,0)-1))</f>
        <v>2</v>
      </c>
      <c r="AQ58" s="107" t="n">
        <f aca="true">IF(ISBLANK(OFFSET('Raw Data'!$A$3,MATCH('Data above threshold'!$A58,'Raw Data'!$B$4:$B$185,0),MATCH('Data above threshold'!AQ$4,'Raw Data'!$3:$3,0)-1)),"",OFFSET('Raw Data'!$A$3,MATCH('Data above threshold'!$A58,'Raw Data'!$B$4:$B$185,0),MATCH('Data above threshold'!AQ$4,'Raw Data'!$3:$3,0)-1))</f>
        <v>0</v>
      </c>
      <c r="AR58" s="107" t="n">
        <f aca="true">IF(ISBLANK(OFFSET('Raw Data'!$A$3,MATCH('Data above threshold'!$A58,'Raw Data'!$B$4:$B$185,0),MATCH('Data above threshold'!AR$4,'Raw Data'!$3:$3,0)-1)),"",OFFSET('Raw Data'!$A$3,MATCH('Data above threshold'!$A58,'Raw Data'!$B$4:$B$185,0),MATCH('Data above threshold'!AR$4,'Raw Data'!$3:$3,0)-1))</f>
        <v>0</v>
      </c>
      <c r="AS58" s="107" t="n">
        <f aca="true">IF(ISBLANK(OFFSET('Raw Data'!$A$3,MATCH('Data above threshold'!$A58,'Raw Data'!$B$4:$B$185,0),MATCH('Data above threshold'!AS$4,'Raw Data'!$3:$3,0)-1)),"",OFFSET('Raw Data'!$A$3,MATCH('Data above threshold'!$A58,'Raw Data'!$B$4:$B$185,0),MATCH('Data above threshold'!AS$4,'Raw Data'!$3:$3,0)-1))</f>
        <v>0</v>
      </c>
      <c r="AT58" s="107" t="n">
        <f aca="true">IF(ISBLANK(OFFSET('Raw Data'!$A$3,MATCH('Data above threshold'!$A58,'Raw Data'!$B$4:$B$185,0),MATCH('Data above threshold'!AT$4,'Raw Data'!$3:$3,0)-1)),"",OFFSET('Raw Data'!$A$3,MATCH('Data above threshold'!$A58,'Raw Data'!$B$4:$B$185,0),MATCH('Data above threshold'!AT$4,'Raw Data'!$3:$3,0)-1))</f>
        <v>0</v>
      </c>
      <c r="AU58" s="107" t="n">
        <f aca="true">IF(ISBLANK(OFFSET('Raw Data'!$A$3,MATCH('Data above threshold'!$A58,'Raw Data'!$B$4:$B$185,0),MATCH('Data above threshold'!AU$4,'Raw Data'!$3:$3,0)-1)),"",OFFSET('Raw Data'!$A$3,MATCH('Data above threshold'!$A58,'Raw Data'!$B$4:$B$185,0),MATCH('Data above threshold'!AU$4,'Raw Data'!$3:$3,0)-1))</f>
        <v>1</v>
      </c>
      <c r="AV58" s="107" t="n">
        <f aca="true">IF(ISBLANK(OFFSET('Raw Data'!$A$3,MATCH('Data above threshold'!$A58,'Raw Data'!$B$4:$B$185,0),MATCH('Data above threshold'!AV$4,'Raw Data'!$3:$3,0)-1)),"",OFFSET('Raw Data'!$A$3,MATCH('Data above threshold'!$A58,'Raw Data'!$B$4:$B$185,0),MATCH('Data above threshold'!AV$4,'Raw Data'!$3:$3,0)-1))</f>
        <v>1</v>
      </c>
      <c r="AW58" s="107" t="n">
        <f aca="true">IF(ISBLANK(OFFSET('Raw Data'!$A$3,MATCH('Data above threshold'!$A58,'Raw Data'!$B$4:$B$185,0),MATCH('Data above threshold'!AW$4,'Raw Data'!$3:$3,0)-1)),"",OFFSET('Raw Data'!$A$3,MATCH('Data above threshold'!$A58,'Raw Data'!$B$4:$B$185,0),MATCH('Data above threshold'!AW$4,'Raw Data'!$3:$3,0)-1))</f>
        <v>1</v>
      </c>
      <c r="AX58" s="107" t="n">
        <f aca="true">IF(ISBLANK(OFFSET('Raw Data'!$A$3,MATCH('Data above threshold'!$A58,'Raw Data'!$B$4:$B$185,0),MATCH('Data above threshold'!AX$4,'Raw Data'!$3:$3,0)-1)),"",OFFSET('Raw Data'!$A$3,MATCH('Data above threshold'!$A58,'Raw Data'!$B$4:$B$185,0),MATCH('Data above threshold'!AX$4,'Raw Data'!$3:$3,0)-1))</f>
        <v>0</v>
      </c>
      <c r="AY58" s="107" t="n">
        <f aca="true">IF(ISBLANK(OFFSET('Raw Data'!$A$3,MATCH('Data above threshold'!$A58,'Raw Data'!$B$4:$B$185,0),MATCH('Data above threshold'!AY$4,'Raw Data'!$3:$3,0)-1)),"",OFFSET('Raw Data'!$A$3,MATCH('Data above threshold'!$A58,'Raw Data'!$B$4:$B$185,0),MATCH('Data above threshold'!AY$4,'Raw Data'!$3:$3,0)-1))</f>
        <v>2</v>
      </c>
      <c r="AZ58" s="107" t="n">
        <f aca="true">IF(ISBLANK(OFFSET('Raw Data'!$A$3,MATCH('Data above threshold'!$A58,'Raw Data'!$B$4:$B$185,0),MATCH('Data above threshold'!AZ$4,'Raw Data'!$3:$3,0)-1)),"",OFFSET('Raw Data'!$A$3,MATCH('Data above threshold'!$A58,'Raw Data'!$B$4:$B$185,0),MATCH('Data above threshold'!AZ$4,'Raw Data'!$3:$3,0)-1))</f>
        <v>0</v>
      </c>
      <c r="BA58" s="107" t="n">
        <f aca="true">IF(ISBLANK(OFFSET('Raw Data'!$A$3,MATCH('Data above threshold'!$A58,'Raw Data'!$B$4:$B$185,0),MATCH('Data above threshold'!BA$4,'Raw Data'!$3:$3,0)-1)),"",OFFSET('Raw Data'!$A$3,MATCH('Data above threshold'!$A58,'Raw Data'!$B$4:$B$185,0),MATCH('Data above threshold'!BA$4,'Raw Data'!$3:$3,0)-1))</f>
        <v>2</v>
      </c>
      <c r="BB58" s="107" t="n">
        <f aca="true">IF(ISBLANK(OFFSET('Raw Data'!$A$3,MATCH('Data above threshold'!$A58,'Raw Data'!$B$4:$B$185,0),MATCH('Data above threshold'!BB$4,'Raw Data'!$3:$3,0)-1)),"",OFFSET('Raw Data'!$A$3,MATCH('Data above threshold'!$A58,'Raw Data'!$B$4:$B$185,0),MATCH('Data above threshold'!BB$4,'Raw Data'!$3:$3,0)-1))</f>
        <v>2</v>
      </c>
      <c r="BC58" s="107" t="n">
        <f aca="true">IF(ISBLANK(OFFSET('Raw Data'!$A$3,MATCH('Data above threshold'!$A58,'Raw Data'!$B$4:$B$185,0),MATCH('Data above threshold'!BC$4,'Raw Data'!$3:$3,0)-1)),"",OFFSET('Raw Data'!$A$3,MATCH('Data above threshold'!$A58,'Raw Data'!$B$4:$B$185,0),MATCH('Data above threshold'!BC$4,'Raw Data'!$3:$3,0)-1))</f>
        <v>2</v>
      </c>
      <c r="BD58" s="107" t="n">
        <f aca="true">IF(ISBLANK(OFFSET('Raw Data'!$A$3,MATCH('Data above threshold'!$A58,'Raw Data'!$B$4:$B$185,0),MATCH('Data above threshold'!BD$4,'Raw Data'!$3:$3,0)-1)),"",OFFSET('Raw Data'!$A$3,MATCH('Data above threshold'!$A58,'Raw Data'!$B$4:$B$185,0),MATCH('Data above threshold'!BD$4,'Raw Data'!$3:$3,0)-1))</f>
        <v>0</v>
      </c>
      <c r="BE58" s="107" t="n">
        <f aca="true">IF(ISBLANK(OFFSET('Raw Data'!$A$3,MATCH('Data above threshold'!$A58,'Raw Data'!$B$4:$B$185,0),MATCH('Data above threshold'!BE$4,'Raw Data'!$3:$3,0)-1)),"",OFFSET('Raw Data'!$A$3,MATCH('Data above threshold'!$A58,'Raw Data'!$B$4:$B$185,0),MATCH('Data above threshold'!BE$4,'Raw Data'!$3:$3,0)-1))</f>
        <v>0</v>
      </c>
      <c r="BF58" s="107" t="n">
        <f aca="true">IF(ISBLANK(OFFSET('Raw Data'!$A$3,MATCH('Data above threshold'!$A58,'Raw Data'!$B$4:$B$185,0),MATCH('Data above threshold'!BF$4,'Raw Data'!$3:$3,0)-1)),"",OFFSET('Raw Data'!$A$3,MATCH('Data above threshold'!$A58,'Raw Data'!$B$4:$B$185,0),MATCH('Data above threshold'!BF$4,'Raw Data'!$3:$3,0)-1))</f>
        <v>0</v>
      </c>
      <c r="BG58" s="107" t="n">
        <f aca="true">IF(ISBLANK(OFFSET('Raw Data'!$A$3,MATCH('Data above threshold'!$A58,'Raw Data'!$B$4:$B$185,0),MATCH('Data above threshold'!BG$4,'Raw Data'!$3:$3,0)-1)),"",OFFSET('Raw Data'!$A$3,MATCH('Data above threshold'!$A58,'Raw Data'!$B$4:$B$185,0),MATCH('Data above threshold'!BG$4,'Raw Data'!$3:$3,0)-1))</f>
        <v>0</v>
      </c>
      <c r="BH58" s="107" t="n">
        <f aca="true">IF(ISBLANK(OFFSET('Raw Data'!$A$3,MATCH('Data above threshold'!$A58,'Raw Data'!$B$4:$B$185,0),MATCH('Data above threshold'!BH$4,'Raw Data'!$3:$3,0)-1)),"",OFFSET('Raw Data'!$A$3,MATCH('Data above threshold'!$A58,'Raw Data'!$B$4:$B$185,0),MATCH('Data above threshold'!BH$4,'Raw Data'!$3:$3,0)-1))</f>
        <v>0</v>
      </c>
      <c r="BI58" s="107" t="n">
        <f aca="true">IF(ISBLANK(OFFSET('Raw Data'!$A$3,MATCH('Data above threshold'!$A58,'Raw Data'!$B$4:$B$185,0),MATCH('Data above threshold'!BI$4,'Raw Data'!$3:$3,0)-1)),"",OFFSET('Raw Data'!$A$3,MATCH('Data above threshold'!$A58,'Raw Data'!$B$4:$B$185,0),MATCH('Data above threshold'!BI$4,'Raw Data'!$3:$3,0)-1))</f>
        <v>0</v>
      </c>
      <c r="BJ58" s="107" t="n">
        <f aca="true">IF(ISBLANK(OFFSET('Raw Data'!$A$3,MATCH('Data above threshold'!$A58,'Raw Data'!$B$4:$B$185,0),MATCH('Data above threshold'!BJ$4,'Raw Data'!$3:$3,0)-1)),"",OFFSET('Raw Data'!$A$3,MATCH('Data above threshold'!$A58,'Raw Data'!$B$4:$B$185,0),MATCH('Data above threshold'!BJ$4,'Raw Data'!$3:$3,0)-1))</f>
        <v>1</v>
      </c>
      <c r="BK58" s="107" t="n">
        <f aca="true">IF(ISBLANK(OFFSET('Raw Data'!$A$3,MATCH('Data above threshold'!$A58,'Raw Data'!$B$4:$B$185,0),MATCH('Data above threshold'!BK$4,'Raw Data'!$3:$3,0)-1)),"",OFFSET('Raw Data'!$A$3,MATCH('Data above threshold'!$A58,'Raw Data'!$B$4:$B$185,0),MATCH('Data above threshold'!BK$4,'Raw Data'!$3:$3,0)-1))</f>
        <v>2</v>
      </c>
      <c r="BL58" s="107" t="n">
        <f aca="true">IF(ISBLANK(OFFSET('Raw Data'!$A$3,MATCH('Data above threshold'!$A58,'Raw Data'!$B$4:$B$185,0),MATCH('Data above threshold'!BL$4,'Raw Data'!$3:$3,0)-1)),"",OFFSET('Raw Data'!$A$3,MATCH('Data above threshold'!$A58,'Raw Data'!$B$4:$B$185,0),MATCH('Data above threshold'!BL$4,'Raw Data'!$3:$3,0)-1))</f>
        <v>0</v>
      </c>
      <c r="BM58" s="107" t="n">
        <f aca="true">IF(ISBLANK(OFFSET('Raw Data'!$A$3,MATCH('Data above threshold'!$A58,'Raw Data'!$B$4:$B$185,0),MATCH('Data above threshold'!BM$4,'Raw Data'!$3:$3,0)-1)),"",OFFSET('Raw Data'!$A$3,MATCH('Data above threshold'!$A58,'Raw Data'!$B$4:$B$185,0),MATCH('Data above threshold'!BM$4,'Raw Data'!$3:$3,0)-1))</f>
        <v>0</v>
      </c>
      <c r="BN58" s="107" t="n">
        <f aca="true">IF(ISBLANK(OFFSET('Raw Data'!$A$3,MATCH('Data above threshold'!$A58,'Raw Data'!$B$4:$B$185,0),MATCH('Data above threshold'!BN$4,'Raw Data'!$3:$3,0)-1)),"",OFFSET('Raw Data'!$A$3,MATCH('Data above threshold'!$A58,'Raw Data'!$B$4:$B$185,0),MATCH('Data above threshold'!BN$4,'Raw Data'!$3:$3,0)-1))</f>
        <v>0</v>
      </c>
      <c r="BO58" s="107" t="n">
        <f aca="true">IF(ISBLANK(OFFSET('Raw Data'!$A$3,MATCH('Data above threshold'!$A58,'Raw Data'!$B$4:$B$185,0),MATCH('Data above threshold'!BO$4,'Raw Data'!$3:$3,0)-1)),"",OFFSET('Raw Data'!$A$3,MATCH('Data above threshold'!$A58,'Raw Data'!$B$4:$B$185,0),MATCH('Data above threshold'!BO$4,'Raw Data'!$3:$3,0)-1))</f>
        <v>2</v>
      </c>
      <c r="BP58" s="107" t="n">
        <f aca="true">IF(ISBLANK(OFFSET('Raw Data'!$A$3,MATCH('Data above threshold'!$A58,'Raw Data'!$B$4:$B$185,0),MATCH('Data above threshold'!BP$4,'Raw Data'!$3:$3,0)-1)),"",OFFSET('Raw Data'!$A$3,MATCH('Data above threshold'!$A58,'Raw Data'!$B$4:$B$185,0),MATCH('Data above threshold'!BP$4,'Raw Data'!$3:$3,0)-1))</f>
        <v>0</v>
      </c>
      <c r="BQ58" s="107" t="n">
        <f aca="true">IF(ISBLANK(OFFSET('Raw Data'!$A$3,MATCH('Data above threshold'!$A58,'Raw Data'!$B$4:$B$185,0),MATCH('Data above threshold'!BQ$4,'Raw Data'!$3:$3,0)-1)),"",OFFSET('Raw Data'!$A$3,MATCH('Data above threshold'!$A58,'Raw Data'!$B$4:$B$185,0),MATCH('Data above threshold'!BQ$4,'Raw Data'!$3:$3,0)-1))</f>
        <v>2</v>
      </c>
      <c r="BR58" s="107" t="n">
        <f aca="true">IF(ISBLANK(OFFSET('Raw Data'!$A$3,MATCH('Data above threshold'!$A58,'Raw Data'!$B$4:$B$185,0),MATCH('Data above threshold'!BR$4,'Raw Data'!$3:$3,0)-1)),"",OFFSET('Raw Data'!$A$3,MATCH('Data above threshold'!$A58,'Raw Data'!$B$4:$B$185,0),MATCH('Data above threshold'!BR$4,'Raw Data'!$3:$3,0)-1))</f>
        <v>0</v>
      </c>
      <c r="BS58" s="107" t="n">
        <f aca="true">IF(ISBLANK(OFFSET('Raw Data'!$A$3,MATCH('Data above threshold'!$A58,'Raw Data'!$B$4:$B$185,0),MATCH('Data above threshold'!BS$4,'Raw Data'!$3:$3,0)-1)),"",OFFSET('Raw Data'!$A$3,MATCH('Data above threshold'!$A58,'Raw Data'!$B$4:$B$185,0),MATCH('Data above threshold'!BS$4,'Raw Data'!$3:$3,0)-1))</f>
        <v>0</v>
      </c>
      <c r="BT58" s="107" t="n">
        <f aca="true">IF(ISBLANK(OFFSET('Raw Data'!$A$3,MATCH('Data above threshold'!$A58,'Raw Data'!$B$4:$B$185,0),MATCH('Data above threshold'!BT$4,'Raw Data'!$3:$3,0)-1)),"",OFFSET('Raw Data'!$A$3,MATCH('Data above threshold'!$A58,'Raw Data'!$B$4:$B$185,0),MATCH('Data above threshold'!BT$4,'Raw Data'!$3:$3,0)-1))</f>
        <v>0</v>
      </c>
      <c r="BU58" s="107" t="n">
        <f aca="true">IF(ISBLANK(OFFSET('Raw Data'!$A$3,MATCH('Data above threshold'!$A58,'Raw Data'!$B$4:$B$185,0),MATCH('Data above threshold'!BU$4,'Raw Data'!$3:$3,0)-1)),"",OFFSET('Raw Data'!$A$3,MATCH('Data above threshold'!$A58,'Raw Data'!$B$4:$B$185,0),MATCH('Data above threshold'!BU$4,'Raw Data'!$3:$3,0)-1))</f>
        <v>1</v>
      </c>
      <c r="BV58" s="107" t="n">
        <f aca="true">IF(ISBLANK(OFFSET('Raw Data'!$A$3,MATCH('Data above threshold'!$A58,'Raw Data'!$B$4:$B$185,0),MATCH('Data above threshold'!BV$4,'Raw Data'!$3:$3,0)-1)),"",OFFSET('Raw Data'!$A$3,MATCH('Data above threshold'!$A58,'Raw Data'!$B$4:$B$185,0),MATCH('Data above threshold'!BV$4,'Raw Data'!$3:$3,0)-1))</f>
        <v>0</v>
      </c>
      <c r="BW58" s="107" t="n">
        <f aca="true">IF(ISBLANK(OFFSET('Raw Data'!$A$3,MATCH('Data above threshold'!$A58,'Raw Data'!$B$4:$B$185,0),MATCH('Data above threshold'!BW$4,'Raw Data'!$3:$3,0)-1)),"",OFFSET('Raw Data'!$A$3,MATCH('Data above threshold'!$A58,'Raw Data'!$B$4:$B$185,0),MATCH('Data above threshold'!BW$4,'Raw Data'!$3:$3,0)-1))</f>
        <v>2</v>
      </c>
      <c r="BX58" s="107" t="n">
        <f aca="true">IF(ISBLANK(OFFSET('Raw Data'!$A$3,MATCH('Data above threshold'!$A58,'Raw Data'!$B$4:$B$185,0),MATCH('Data above threshold'!BX$4,'Raw Data'!$3:$3,0)-1)),"",OFFSET('Raw Data'!$A$3,MATCH('Data above threshold'!$A58,'Raw Data'!$B$4:$B$185,0),MATCH('Data above threshold'!BX$4,'Raw Data'!$3:$3,0)-1))</f>
        <v>0</v>
      </c>
      <c r="BY58" s="107" t="n">
        <f aca="true">IF(ISBLANK(OFFSET('Raw Data'!$A$3,MATCH('Data above threshold'!$A58,'Raw Data'!$B$4:$B$185,0),MATCH('Data above threshold'!BY$4,'Raw Data'!$3:$3,0)-1)),"",OFFSET('Raw Data'!$A$3,MATCH('Data above threshold'!$A58,'Raw Data'!$B$4:$B$185,0),MATCH('Data above threshold'!BY$4,'Raw Data'!$3:$3,0)-1))</f>
        <v>1</v>
      </c>
      <c r="BZ58" s="107" t="n">
        <f aca="true">IF(ISBLANK(OFFSET('Raw Data'!$A$3,MATCH('Data above threshold'!$A58,'Raw Data'!$B$4:$B$185,0),MATCH('Data above threshold'!BZ$4,'Raw Data'!$3:$3,0)-1)),"",OFFSET('Raw Data'!$A$3,MATCH('Data above threshold'!$A58,'Raw Data'!$B$4:$B$185,0),MATCH('Data above threshold'!BZ$4,'Raw Data'!$3:$3,0)-1))</f>
        <v>2</v>
      </c>
      <c r="CA58" s="107" t="n">
        <f aca="true">IF(ISBLANK(OFFSET('Raw Data'!$A$3,MATCH('Data above threshold'!$A58,'Raw Data'!$B$4:$B$185,0),MATCH('Data above threshold'!CA$4,'Raw Data'!$3:$3,0)-1)),"",OFFSET('Raw Data'!$A$3,MATCH('Data above threshold'!$A58,'Raw Data'!$B$4:$B$185,0),MATCH('Data above threshold'!CA$4,'Raw Data'!$3:$3,0)-1))</f>
        <v>0</v>
      </c>
      <c r="CB58" s="107" t="n">
        <f aca="true">IF(ISBLANK(OFFSET('Raw Data'!$A$3,MATCH('Data above threshold'!$A58,'Raw Data'!$B$4:$B$185,0),MATCH('Data above threshold'!CB$4,'Raw Data'!$3:$3,0)-1)),"",OFFSET('Raw Data'!$A$3,MATCH('Data above threshold'!$A58,'Raw Data'!$B$4:$B$185,0),MATCH('Data above threshold'!CB$4,'Raw Data'!$3:$3,0)-1))</f>
        <v>0</v>
      </c>
      <c r="CC58" s="107" t="n">
        <f aca="true">IF(ISBLANK(OFFSET('Raw Data'!$A$3,MATCH('Data above threshold'!$A58,'Raw Data'!$B$4:$B$185,0),MATCH('Data above threshold'!CC$4,'Raw Data'!$3:$3,0)-1)),"",OFFSET('Raw Data'!$A$3,MATCH('Data above threshold'!$A58,'Raw Data'!$B$4:$B$185,0),MATCH('Data above threshold'!CC$4,'Raw Data'!$3:$3,0)-1))</f>
        <v>0</v>
      </c>
      <c r="CD58" s="107" t="n">
        <f aca="true">IF(ISBLANK(OFFSET('Raw Data'!$A$3,MATCH('Data above threshold'!$A58,'Raw Data'!$B$4:$B$185,0),MATCH('Data above threshold'!CD$4,'Raw Data'!$3:$3,0)-1)),"",OFFSET('Raw Data'!$A$3,MATCH('Data above threshold'!$A58,'Raw Data'!$B$4:$B$185,0),MATCH('Data above threshold'!CD$4,'Raw Data'!$3:$3,0)-1))</f>
        <v>1</v>
      </c>
      <c r="CE58" s="107" t="n">
        <f aca="true">IF(ISBLANK(OFFSET('Raw Data'!$A$3,MATCH('Data above threshold'!$A58,'Raw Data'!$B$4:$B$185,0),MATCH('Data above threshold'!CE$4,'Raw Data'!$3:$3,0)-1)),"",OFFSET('Raw Data'!$A$3,MATCH('Data above threshold'!$A58,'Raw Data'!$B$4:$B$185,0),MATCH('Data above threshold'!CE$4,'Raw Data'!$3:$3,0)-1))</f>
        <v>1</v>
      </c>
      <c r="CF58" s="107" t="n">
        <f aca="true">IF(ISBLANK(OFFSET('Raw Data'!$A$3,MATCH('Data above threshold'!$A58,'Raw Data'!$B$4:$B$185,0),MATCH('Data above threshold'!CF$4,'Raw Data'!$3:$3,0)-1)),"",OFFSET('Raw Data'!$A$3,MATCH('Data above threshold'!$A58,'Raw Data'!$B$4:$B$185,0),MATCH('Data above threshold'!CF$4,'Raw Data'!$3:$3,0)-1))</f>
        <v>0</v>
      </c>
      <c r="CG58" s="107" t="n">
        <f aca="true">IF(ISBLANK(OFFSET('Raw Data'!$A$3,MATCH('Data above threshold'!$A58,'Raw Data'!$B$4:$B$185,0),MATCH('Data above threshold'!CG$4,'Raw Data'!$3:$3,0)-1)),"",OFFSET('Raw Data'!$A$3,MATCH('Data above threshold'!$A58,'Raw Data'!$B$4:$B$185,0),MATCH('Data above threshold'!CG$4,'Raw Data'!$3:$3,0)-1))</f>
        <v>0</v>
      </c>
      <c r="CH58" s="107" t="n">
        <f aca="true">IF(ISBLANK(OFFSET('Raw Data'!$A$3,MATCH('Data above threshold'!$A58,'Raw Data'!$B$4:$B$185,0),MATCH('Data above threshold'!CH$4,'Raw Data'!$3:$3,0)-1)),"",OFFSET('Raw Data'!$A$3,MATCH('Data above threshold'!$A58,'Raw Data'!$B$4:$B$185,0),MATCH('Data above threshold'!CH$4,'Raw Data'!$3:$3,0)-1))</f>
        <v>2</v>
      </c>
      <c r="CI58" s="107" t="n">
        <f aca="true">IF(ISBLANK(OFFSET('Raw Data'!$A$3,MATCH('Data above threshold'!$A58,'Raw Data'!$B$4:$B$185,0),MATCH('Data above threshold'!CI$4,'Raw Data'!$3:$3,0)-1)),"",OFFSET('Raw Data'!$A$3,MATCH('Data above threshold'!$A58,'Raw Data'!$B$4:$B$185,0),MATCH('Data above threshold'!CI$4,'Raw Data'!$3:$3,0)-1))</f>
        <v>0</v>
      </c>
      <c r="CJ58" s="107" t="n">
        <f aca="true">IF(ISBLANK(OFFSET('Raw Data'!$A$3,MATCH('Data above threshold'!$A58,'Raw Data'!$B$4:$B$185,0),MATCH('Data above threshold'!CJ$4,'Raw Data'!$3:$3,0)-1)),"",OFFSET('Raw Data'!$A$3,MATCH('Data above threshold'!$A58,'Raw Data'!$B$4:$B$185,0),MATCH('Data above threshold'!CJ$4,'Raw Data'!$3:$3,0)-1))</f>
        <v>0</v>
      </c>
      <c r="CK58" s="107" t="n">
        <f aca="true">IF(ISBLANK(OFFSET('Raw Data'!$A$3,MATCH('Data above threshold'!$A58,'Raw Data'!$B$4:$B$185,0),MATCH('Data above threshold'!CK$4,'Raw Data'!$3:$3,0)-1)),"",OFFSET('Raw Data'!$A$3,MATCH('Data above threshold'!$A58,'Raw Data'!$B$4:$B$185,0),MATCH('Data above threshold'!CK$4,'Raw Data'!$3:$3,0)-1))</f>
        <v>0</v>
      </c>
      <c r="CL58" s="107" t="n">
        <f aca="true">IF(ISBLANK(OFFSET('Raw Data'!$A$3,MATCH('Data above threshold'!$A58,'Raw Data'!$B$4:$B$185,0),MATCH('Data above threshold'!CL$4,'Raw Data'!$3:$3,0)-1)),"",OFFSET('Raw Data'!$A$3,MATCH('Data above threshold'!$A58,'Raw Data'!$B$4:$B$185,0),MATCH('Data above threshold'!CL$4,'Raw Data'!$3:$3,0)-1))</f>
        <v>1</v>
      </c>
      <c r="CM58" s="107" t="n">
        <f aca="true">IF(ISBLANK(OFFSET('Raw Data'!$A$3,MATCH('Data above threshold'!$A58,'Raw Data'!$B$4:$B$185,0),MATCH('Data above threshold'!CM$4,'Raw Data'!$3:$3,0)-1)),"",OFFSET('Raw Data'!$A$3,MATCH('Data above threshold'!$A58,'Raw Data'!$B$4:$B$185,0),MATCH('Data above threshold'!CM$4,'Raw Data'!$3:$3,0)-1))</f>
        <v>0</v>
      </c>
      <c r="CN58" s="107" t="n">
        <f aca="true">IF(ISBLANK(OFFSET('Raw Data'!$A$3,MATCH('Data above threshold'!$A58,'Raw Data'!$B$4:$B$185,0),MATCH('Data above threshold'!CN$4,'Raw Data'!$3:$3,0)-1)),"",OFFSET('Raw Data'!$A$3,MATCH('Data above threshold'!$A58,'Raw Data'!$B$4:$B$185,0),MATCH('Data above threshold'!CN$4,'Raw Data'!$3:$3,0)-1))</f>
        <v>2</v>
      </c>
      <c r="CO58" s="107" t="n">
        <f aca="true">IF(ISBLANK(OFFSET('Raw Data'!$A$3,MATCH('Data above threshold'!$A58,'Raw Data'!$B$4:$B$185,0),MATCH('Data above threshold'!CO$4,'Raw Data'!$3:$3,0)-1)),"",OFFSET('Raw Data'!$A$3,MATCH('Data above threshold'!$A58,'Raw Data'!$B$4:$B$185,0),MATCH('Data above threshold'!CO$4,'Raw Data'!$3:$3,0)-1))</f>
        <v>0</v>
      </c>
      <c r="CP58" s="107" t="n">
        <f aca="true">IF(ISBLANK(OFFSET('Raw Data'!$A$3,MATCH('Data above threshold'!$A58,'Raw Data'!$B$4:$B$185,0),MATCH('Data above threshold'!CP$4,'Raw Data'!$3:$3,0)-1)),"",OFFSET('Raw Data'!$A$3,MATCH('Data above threshold'!$A58,'Raw Data'!$B$4:$B$185,0),MATCH('Data above threshold'!CP$4,'Raw Data'!$3:$3,0)-1))</f>
        <v>0</v>
      </c>
      <c r="CQ58" s="107" t="n">
        <f aca="true">IF(ISBLANK(OFFSET('Raw Data'!$A$3,MATCH('Data above threshold'!$A58,'Raw Data'!$B$4:$B$185,0),MATCH('Data above threshold'!CQ$4,'Raw Data'!$3:$3,0)-1)),"",OFFSET('Raw Data'!$A$3,MATCH('Data above threshold'!$A58,'Raw Data'!$B$4:$B$185,0),MATCH('Data above threshold'!CQ$4,'Raw Data'!$3:$3,0)-1))</f>
        <v>0</v>
      </c>
      <c r="CR58" s="107" t="n">
        <f aca="true">IF(ISBLANK(OFFSET('Raw Data'!$A$3,MATCH('Data above threshold'!$A58,'Raw Data'!$B$4:$B$185,0),MATCH('Data above threshold'!CR$4,'Raw Data'!$3:$3,0)-1)),"",OFFSET('Raw Data'!$A$3,MATCH('Data above threshold'!$A58,'Raw Data'!$B$4:$B$185,0),MATCH('Data above threshold'!CR$4,'Raw Data'!$3:$3,0)-1))</f>
        <v>0</v>
      </c>
    </row>
    <row r="59" s="103" customFormat="true" ht="15.5" hidden="false" customHeight="false" outlineLevel="0" collapsed="false">
      <c r="A59" s="107" t="n">
        <v>2230</v>
      </c>
      <c r="B59" s="107" t="n">
        <v>3</v>
      </c>
      <c r="C59" s="107" t="str">
        <f aca="true">IF(ISBLANK(OFFSET('Raw Data'!$A$3,MATCH('Data above threshold'!$A59,'Raw Data'!$B$4:$B$185,0),MATCH('Data above threshold'!C$4,'Raw Data'!$3:$3,0)-1)),"",OFFSET('Raw Data'!$A$3,MATCH('Data above threshold'!$A59,'Raw Data'!$B$4:$B$185,0),MATCH('Data above threshold'!C$4,'Raw Data'!$3:$3,0)-1))</f>
        <v>Development of standards on vulnerable consumers</v>
      </c>
      <c r="D59" s="107" t="str">
        <f aca="true">IF(ISBLANK(OFFSET('Raw Data'!$A$3,MATCH('Data above threshold'!$A59,'Raw Data'!$B$4:$B$185,0),MATCH('Data above threshold'!D$4,'Raw Data'!$3:$3,0)-1)),"",OFFSET('Raw Data'!$A$3,MATCH('Data above threshold'!$A59,'Raw Data'!$B$4:$B$185,0),MATCH('Data above threshold'!D$4,'Raw Data'!$3:$3,0)-1))</f>
        <v/>
      </c>
      <c r="E59" s="107" t="str">
        <f aca="true">IF(ISBLANK(OFFSET('Raw Data'!$A$3,MATCH('Data above threshold'!$A59,'Raw Data'!$B$4:$B$185,0),MATCH('Data above threshold'!E$4,'Raw Data'!$3:$3,0)-1)),"",OFFSET('Raw Data'!$A$3,MATCH('Data above threshold'!$A59,'Raw Data'!$B$4:$B$185,0),MATCH('Data above threshold'!E$4,'Raw Data'!$3:$3,0)-1))</f>
        <v/>
      </c>
      <c r="F59" s="107" t="str">
        <f aca="true">IF(ISBLANK(OFFSET('Raw Data'!$A$3,MATCH('Data above threshold'!$A59,'Raw Data'!$B$4:$B$185,0),MATCH('Data above threshold'!F$4,'Raw Data'!$3:$3,0)-1)),"",OFFSET('Raw Data'!$A$3,MATCH('Data above threshold'!$A59,'Raw Data'!$B$4:$B$185,0),MATCH('Data above threshold'!F$4,'Raw Data'!$3:$3,0)-1))</f>
        <v/>
      </c>
      <c r="G59" s="107" t="str">
        <f aca="true">IF(ISBLANK(OFFSET('Raw Data'!$A$3,MATCH('Data above threshold'!$A59,'Raw Data'!$B$4:$B$185,0),MATCH('Data above threshold'!G$4,'Raw Data'!$3:$3,0)-1)),"",OFFSET('Raw Data'!$A$3,MATCH('Data above threshold'!$A59,'Raw Data'!$B$4:$B$185,0),MATCH('Data above threshold'!G$4,'Raw Data'!$3:$3,0)-1))</f>
        <v/>
      </c>
      <c r="H59" s="107" t="str">
        <f aca="true">IF(ISBLANK(OFFSET('Raw Data'!$A$3,MATCH('Data above threshold'!$A59,'Raw Data'!$B$4:$B$185,0),MATCH('Data above threshold'!H$4,'Raw Data'!$3:$3,0)-1)),"",OFFSET('Raw Data'!$A$3,MATCH('Data above threshold'!$A59,'Raw Data'!$B$4:$B$185,0),MATCH('Data above threshold'!H$4,'Raw Data'!$3:$3,0)-1))</f>
        <v/>
      </c>
      <c r="I59" s="107" t="str">
        <f aca="true">IF(ISBLANK(OFFSET('Raw Data'!$A$3,MATCH('Data above threshold'!$A59,'Raw Data'!$B$4:$B$185,0),MATCH('Data above threshold'!I$4,'Raw Data'!$3:$3,0)-1)),"",OFFSET('Raw Data'!$A$3,MATCH('Data above threshold'!$A59,'Raw Data'!$B$4:$B$185,0),MATCH('Data above threshold'!I$4,'Raw Data'!$3:$3,0)-1))</f>
        <v/>
      </c>
      <c r="J59" s="107" t="str">
        <f aca="true">IF(ISBLANK(OFFSET('Raw Data'!$A$3,MATCH('Data above threshold'!$A59,'Raw Data'!$B$4:$B$185,0),MATCH('Data above threshold'!J$4,'Raw Data'!$3:$3,0)-1)),"",OFFSET('Raw Data'!$A$3,MATCH('Data above threshold'!$A59,'Raw Data'!$B$4:$B$185,0),MATCH('Data above threshold'!J$4,'Raw Data'!$3:$3,0)-1))</f>
        <v/>
      </c>
      <c r="K59" s="107" t="str">
        <f aca="true">IF(ISBLANK(OFFSET('Raw Data'!$A$3,MATCH('Data above threshold'!$A59,'Raw Data'!$B$4:$B$185,0),MATCH('Data above threshold'!K$4,'Raw Data'!$3:$3,0)-1)),"",OFFSET('Raw Data'!$A$3,MATCH('Data above threshold'!$A59,'Raw Data'!$B$4:$B$185,0),MATCH('Data above threshold'!K$4,'Raw Data'!$3:$3,0)-1))</f>
        <v/>
      </c>
      <c r="L59" s="107" t="str">
        <f aca="true">IF(ISBLANK(OFFSET('Raw Data'!$A$3,MATCH('Data above threshold'!$A59,'Raw Data'!$B$4:$B$185,0),MATCH('Data above threshold'!L$4,'Raw Data'!$3:$3,0)-1)),"",OFFSET('Raw Data'!$A$3,MATCH('Data above threshold'!$A59,'Raw Data'!$B$4:$B$185,0),MATCH('Data above threshold'!L$4,'Raw Data'!$3:$3,0)-1))</f>
        <v/>
      </c>
      <c r="M59" s="105" t="str">
        <f aca="false" t="array" ref="M59:M59">IFERROR(SKEW(IF(ISNUMBER(Q59:CR59),Q59:CR59,"")),"")</f>
        <v/>
      </c>
      <c r="N59" s="107"/>
      <c r="O59" s="107" t="str">
        <f aca="true">IF(ISBLANK(OFFSET('Raw Data'!$A$3,MATCH('Data above threshold'!$A59,'Raw Data'!$B$4:$B$185,0),MATCH('Data above threshold'!O$4,'Raw Data'!$3:$3,0)-1)),"",OFFSET('Raw Data'!$A$3,MATCH('Data above threshold'!$A59,'Raw Data'!$B$4:$B$185,0),MATCH('Data above threshold'!O$4,'Raw Data'!$3:$3,0)-1))</f>
        <v/>
      </c>
      <c r="P59" s="106" t="str">
        <f aca="false" t="array" ref="P59:P59">IF(B59&lt;4,"",1-IFERROR(SUM(ISNUMBER(Q59:CR59)*(1-$Q$3:$CR$3))/COUNTIF($Q$3:$CR$3,0),0))</f>
        <v/>
      </c>
      <c r="Q59" s="107" t="str">
        <f aca="true">IF(ISBLANK(OFFSET('Raw Data'!$A$3,MATCH('Data above threshold'!$A59,'Raw Data'!$B$4:$B$185,0),MATCH('Data above threshold'!Q$4,'Raw Data'!$3:$3,0)-1)),"",OFFSET('Raw Data'!$A$3,MATCH('Data above threshold'!$A59,'Raw Data'!$B$4:$B$185,0),MATCH('Data above threshold'!Q$4,'Raw Data'!$3:$3,0)-1))</f>
        <v/>
      </c>
      <c r="R59" s="107" t="str">
        <f aca="true">IF(ISBLANK(OFFSET('Raw Data'!$A$3,MATCH('Data above threshold'!$A59,'Raw Data'!$B$4:$B$185,0),MATCH('Data above threshold'!R$4,'Raw Data'!$3:$3,0)-1)),"",OFFSET('Raw Data'!$A$3,MATCH('Data above threshold'!$A59,'Raw Data'!$B$4:$B$185,0),MATCH('Data above threshold'!R$4,'Raw Data'!$3:$3,0)-1))</f>
        <v/>
      </c>
      <c r="S59" s="107" t="str">
        <f aca="true">IF(ISBLANK(OFFSET('Raw Data'!$A$3,MATCH('Data above threshold'!$A59,'Raw Data'!$B$4:$B$185,0),MATCH('Data above threshold'!S$4,'Raw Data'!$3:$3,0)-1)),"",OFFSET('Raw Data'!$A$3,MATCH('Data above threshold'!$A59,'Raw Data'!$B$4:$B$185,0),MATCH('Data above threshold'!S$4,'Raw Data'!$3:$3,0)-1))</f>
        <v/>
      </c>
      <c r="T59" s="107" t="str">
        <f aca="true">IF(ISBLANK(OFFSET('Raw Data'!$A$3,MATCH('Data above threshold'!$A59,'Raw Data'!$B$4:$B$185,0),MATCH('Data above threshold'!T$4,'Raw Data'!$3:$3,0)-1)),"",OFFSET('Raw Data'!$A$3,MATCH('Data above threshold'!$A59,'Raw Data'!$B$4:$B$185,0),MATCH('Data above threshold'!T$4,'Raw Data'!$3:$3,0)-1))</f>
        <v/>
      </c>
      <c r="U59" s="107" t="str">
        <f aca="true">IF(ISBLANK(OFFSET('Raw Data'!$A$3,MATCH('Data above threshold'!$A59,'Raw Data'!$B$4:$B$185,0),MATCH('Data above threshold'!U$4,'Raw Data'!$3:$3,0)-1)),"",OFFSET('Raw Data'!$A$3,MATCH('Data above threshold'!$A59,'Raw Data'!$B$4:$B$185,0),MATCH('Data above threshold'!U$4,'Raw Data'!$3:$3,0)-1))</f>
        <v/>
      </c>
      <c r="V59" s="107" t="str">
        <f aca="true">IF(ISBLANK(OFFSET('Raw Data'!$A$3,MATCH('Data above threshold'!$A59,'Raw Data'!$B$4:$B$185,0),MATCH('Data above threshold'!V$4,'Raw Data'!$3:$3,0)-1)),"",OFFSET('Raw Data'!$A$3,MATCH('Data above threshold'!$A59,'Raw Data'!$B$4:$B$185,0),MATCH('Data above threshold'!V$4,'Raw Data'!$3:$3,0)-1))</f>
        <v/>
      </c>
      <c r="W59" s="107" t="str">
        <f aca="true">IF(ISBLANK(OFFSET('Raw Data'!$A$3,MATCH('Data above threshold'!$A59,'Raw Data'!$B$4:$B$185,0),MATCH('Data above threshold'!W$4,'Raw Data'!$3:$3,0)-1)),"",OFFSET('Raw Data'!$A$3,MATCH('Data above threshold'!$A59,'Raw Data'!$B$4:$B$185,0),MATCH('Data above threshold'!W$4,'Raw Data'!$3:$3,0)-1))</f>
        <v/>
      </c>
      <c r="X59" s="107" t="str">
        <f aca="true">IF(ISBLANK(OFFSET('Raw Data'!$A$3,MATCH('Data above threshold'!$A59,'Raw Data'!$B$4:$B$185,0),MATCH('Data above threshold'!X$4,'Raw Data'!$3:$3,0)-1)),"",OFFSET('Raw Data'!$A$3,MATCH('Data above threshold'!$A59,'Raw Data'!$B$4:$B$185,0),MATCH('Data above threshold'!X$4,'Raw Data'!$3:$3,0)-1))</f>
        <v/>
      </c>
      <c r="Y59" s="107" t="str">
        <f aca="true">IF(ISBLANK(OFFSET('Raw Data'!$A$3,MATCH('Data above threshold'!$A59,'Raw Data'!$B$4:$B$185,0),MATCH('Data above threshold'!Y$4,'Raw Data'!$3:$3,0)-1)),"",OFFSET('Raw Data'!$A$3,MATCH('Data above threshold'!$A59,'Raw Data'!$B$4:$B$185,0),MATCH('Data above threshold'!Y$4,'Raw Data'!$3:$3,0)-1))</f>
        <v/>
      </c>
      <c r="Z59" s="107" t="str">
        <f aca="true">IF(ISBLANK(OFFSET('Raw Data'!$A$3,MATCH('Data above threshold'!$A59,'Raw Data'!$B$4:$B$185,0),MATCH('Data above threshold'!Z$4,'Raw Data'!$3:$3,0)-1)),"",OFFSET('Raw Data'!$A$3,MATCH('Data above threshold'!$A59,'Raw Data'!$B$4:$B$185,0),MATCH('Data above threshold'!Z$4,'Raw Data'!$3:$3,0)-1))</f>
        <v/>
      </c>
      <c r="AA59" s="107" t="str">
        <f aca="true">IF(ISBLANK(OFFSET('Raw Data'!$A$3,MATCH('Data above threshold'!$A59,'Raw Data'!$B$4:$B$185,0),MATCH('Data above threshold'!AA$4,'Raw Data'!$3:$3,0)-1)),"",OFFSET('Raw Data'!$A$3,MATCH('Data above threshold'!$A59,'Raw Data'!$B$4:$B$185,0),MATCH('Data above threshold'!AA$4,'Raw Data'!$3:$3,0)-1))</f>
        <v/>
      </c>
      <c r="AB59" s="107" t="str">
        <f aca="true">IF(ISBLANK(OFFSET('Raw Data'!$A$3,MATCH('Data above threshold'!$A59,'Raw Data'!$B$4:$B$185,0),MATCH('Data above threshold'!AB$4,'Raw Data'!$3:$3,0)-1)),"",OFFSET('Raw Data'!$A$3,MATCH('Data above threshold'!$A59,'Raw Data'!$B$4:$B$185,0),MATCH('Data above threshold'!AB$4,'Raw Data'!$3:$3,0)-1))</f>
        <v/>
      </c>
      <c r="AC59" s="107" t="str">
        <f aca="true">IF(ISBLANK(OFFSET('Raw Data'!$A$3,MATCH('Data above threshold'!$A59,'Raw Data'!$B$4:$B$185,0),MATCH('Data above threshold'!AC$4,'Raw Data'!$3:$3,0)-1)),"",OFFSET('Raw Data'!$A$3,MATCH('Data above threshold'!$A59,'Raw Data'!$B$4:$B$185,0),MATCH('Data above threshold'!AC$4,'Raw Data'!$3:$3,0)-1))</f>
        <v/>
      </c>
      <c r="AD59" s="107" t="str">
        <f aca="true">IF(ISBLANK(OFFSET('Raw Data'!$A$3,MATCH('Data above threshold'!$A59,'Raw Data'!$B$4:$B$185,0),MATCH('Data above threshold'!AD$4,'Raw Data'!$3:$3,0)-1)),"",OFFSET('Raw Data'!$A$3,MATCH('Data above threshold'!$A59,'Raw Data'!$B$4:$B$185,0),MATCH('Data above threshold'!AD$4,'Raw Data'!$3:$3,0)-1))</f>
        <v/>
      </c>
      <c r="AE59" s="107" t="str">
        <f aca="true">IF(ISBLANK(OFFSET('Raw Data'!$A$3,MATCH('Data above threshold'!$A59,'Raw Data'!$B$4:$B$185,0),MATCH('Data above threshold'!AE$4,'Raw Data'!$3:$3,0)-1)),"",OFFSET('Raw Data'!$A$3,MATCH('Data above threshold'!$A59,'Raw Data'!$B$4:$B$185,0),MATCH('Data above threshold'!AE$4,'Raw Data'!$3:$3,0)-1))</f>
        <v/>
      </c>
      <c r="AF59" s="107" t="str">
        <f aca="true">IF(ISBLANK(OFFSET('Raw Data'!$A$3,MATCH('Data above threshold'!$A59,'Raw Data'!$B$4:$B$185,0),MATCH('Data above threshold'!AF$4,'Raw Data'!$3:$3,0)-1)),"",OFFSET('Raw Data'!$A$3,MATCH('Data above threshold'!$A59,'Raw Data'!$B$4:$B$185,0),MATCH('Data above threshold'!AF$4,'Raw Data'!$3:$3,0)-1))</f>
        <v/>
      </c>
      <c r="AG59" s="107" t="str">
        <f aca="true">IF(ISBLANK(OFFSET('Raw Data'!$A$3,MATCH('Data above threshold'!$A59,'Raw Data'!$B$4:$B$185,0),MATCH('Data above threshold'!AG$4,'Raw Data'!$3:$3,0)-1)),"",OFFSET('Raw Data'!$A$3,MATCH('Data above threshold'!$A59,'Raw Data'!$B$4:$B$185,0),MATCH('Data above threshold'!AG$4,'Raw Data'!$3:$3,0)-1))</f>
        <v/>
      </c>
      <c r="AH59" s="107" t="str">
        <f aca="true">IF(ISBLANK(OFFSET('Raw Data'!$A$3,MATCH('Data above threshold'!$A59,'Raw Data'!$B$4:$B$185,0),MATCH('Data above threshold'!AH$4,'Raw Data'!$3:$3,0)-1)),"",OFFSET('Raw Data'!$A$3,MATCH('Data above threshold'!$A59,'Raw Data'!$B$4:$B$185,0),MATCH('Data above threshold'!AH$4,'Raw Data'!$3:$3,0)-1))</f>
        <v/>
      </c>
      <c r="AI59" s="107" t="str">
        <f aca="true">IF(ISBLANK(OFFSET('Raw Data'!$A$3,MATCH('Data above threshold'!$A59,'Raw Data'!$B$4:$B$185,0),MATCH('Data above threshold'!AI$4,'Raw Data'!$3:$3,0)-1)),"",OFFSET('Raw Data'!$A$3,MATCH('Data above threshold'!$A59,'Raw Data'!$B$4:$B$185,0),MATCH('Data above threshold'!AI$4,'Raw Data'!$3:$3,0)-1))</f>
        <v/>
      </c>
      <c r="AJ59" s="107" t="str">
        <f aca="true">IF(ISBLANK(OFFSET('Raw Data'!$A$3,MATCH('Data above threshold'!$A59,'Raw Data'!$B$4:$B$185,0),MATCH('Data above threshold'!AJ$4,'Raw Data'!$3:$3,0)-1)),"",OFFSET('Raw Data'!$A$3,MATCH('Data above threshold'!$A59,'Raw Data'!$B$4:$B$185,0),MATCH('Data above threshold'!AJ$4,'Raw Data'!$3:$3,0)-1))</f>
        <v/>
      </c>
      <c r="AK59" s="107" t="str">
        <f aca="true">IF(ISBLANK(OFFSET('Raw Data'!$A$3,MATCH('Data above threshold'!$A59,'Raw Data'!$B$4:$B$185,0),MATCH('Data above threshold'!AK$4,'Raw Data'!$3:$3,0)-1)),"",OFFSET('Raw Data'!$A$3,MATCH('Data above threshold'!$A59,'Raw Data'!$B$4:$B$185,0),MATCH('Data above threshold'!AK$4,'Raw Data'!$3:$3,0)-1))</f>
        <v/>
      </c>
      <c r="AL59" s="107" t="str">
        <f aca="true">IF(ISBLANK(OFFSET('Raw Data'!$A$3,MATCH('Data above threshold'!$A59,'Raw Data'!$B$4:$B$185,0),MATCH('Data above threshold'!AL$4,'Raw Data'!$3:$3,0)-1)),"",OFFSET('Raw Data'!$A$3,MATCH('Data above threshold'!$A59,'Raw Data'!$B$4:$B$185,0),MATCH('Data above threshold'!AL$4,'Raw Data'!$3:$3,0)-1))</f>
        <v/>
      </c>
      <c r="AM59" s="107" t="str">
        <f aca="true">IF(ISBLANK(OFFSET('Raw Data'!$A$3,MATCH('Data above threshold'!$A59,'Raw Data'!$B$4:$B$185,0),MATCH('Data above threshold'!AM$4,'Raw Data'!$3:$3,0)-1)),"",OFFSET('Raw Data'!$A$3,MATCH('Data above threshold'!$A59,'Raw Data'!$B$4:$B$185,0),MATCH('Data above threshold'!AM$4,'Raw Data'!$3:$3,0)-1))</f>
        <v/>
      </c>
      <c r="AN59" s="107" t="str">
        <f aca="true">IF(ISBLANK(OFFSET('Raw Data'!$A$3,MATCH('Data above threshold'!$A59,'Raw Data'!$B$4:$B$185,0),MATCH('Data above threshold'!AN$4,'Raw Data'!$3:$3,0)-1)),"",OFFSET('Raw Data'!$A$3,MATCH('Data above threshold'!$A59,'Raw Data'!$B$4:$B$185,0),MATCH('Data above threshold'!AN$4,'Raw Data'!$3:$3,0)-1))</f>
        <v/>
      </c>
      <c r="AO59" s="107" t="str">
        <f aca="true">IF(ISBLANK(OFFSET('Raw Data'!$A$3,MATCH('Data above threshold'!$A59,'Raw Data'!$B$4:$B$185,0),MATCH('Data above threshold'!AO$4,'Raw Data'!$3:$3,0)-1)),"",OFFSET('Raw Data'!$A$3,MATCH('Data above threshold'!$A59,'Raw Data'!$B$4:$B$185,0),MATCH('Data above threshold'!AO$4,'Raw Data'!$3:$3,0)-1))</f>
        <v/>
      </c>
      <c r="AP59" s="107" t="str">
        <f aca="true">IF(ISBLANK(OFFSET('Raw Data'!$A$3,MATCH('Data above threshold'!$A59,'Raw Data'!$B$4:$B$185,0),MATCH('Data above threshold'!AP$4,'Raw Data'!$3:$3,0)-1)),"",OFFSET('Raw Data'!$A$3,MATCH('Data above threshold'!$A59,'Raw Data'!$B$4:$B$185,0),MATCH('Data above threshold'!AP$4,'Raw Data'!$3:$3,0)-1))</f>
        <v/>
      </c>
      <c r="AQ59" s="107" t="str">
        <f aca="true">IF(ISBLANK(OFFSET('Raw Data'!$A$3,MATCH('Data above threshold'!$A59,'Raw Data'!$B$4:$B$185,0),MATCH('Data above threshold'!AQ$4,'Raw Data'!$3:$3,0)-1)),"",OFFSET('Raw Data'!$A$3,MATCH('Data above threshold'!$A59,'Raw Data'!$B$4:$B$185,0),MATCH('Data above threshold'!AQ$4,'Raw Data'!$3:$3,0)-1))</f>
        <v/>
      </c>
      <c r="AR59" s="107" t="str">
        <f aca="true">IF(ISBLANK(OFFSET('Raw Data'!$A$3,MATCH('Data above threshold'!$A59,'Raw Data'!$B$4:$B$185,0),MATCH('Data above threshold'!AR$4,'Raw Data'!$3:$3,0)-1)),"",OFFSET('Raw Data'!$A$3,MATCH('Data above threshold'!$A59,'Raw Data'!$B$4:$B$185,0),MATCH('Data above threshold'!AR$4,'Raw Data'!$3:$3,0)-1))</f>
        <v/>
      </c>
      <c r="AS59" s="107" t="str">
        <f aca="true">IF(ISBLANK(OFFSET('Raw Data'!$A$3,MATCH('Data above threshold'!$A59,'Raw Data'!$B$4:$B$185,0),MATCH('Data above threshold'!AS$4,'Raw Data'!$3:$3,0)-1)),"",OFFSET('Raw Data'!$A$3,MATCH('Data above threshold'!$A59,'Raw Data'!$B$4:$B$185,0),MATCH('Data above threshold'!AS$4,'Raw Data'!$3:$3,0)-1))</f>
        <v/>
      </c>
      <c r="AT59" s="107" t="str">
        <f aca="true">IF(ISBLANK(OFFSET('Raw Data'!$A$3,MATCH('Data above threshold'!$A59,'Raw Data'!$B$4:$B$185,0),MATCH('Data above threshold'!AT$4,'Raw Data'!$3:$3,0)-1)),"",OFFSET('Raw Data'!$A$3,MATCH('Data above threshold'!$A59,'Raw Data'!$B$4:$B$185,0),MATCH('Data above threshold'!AT$4,'Raw Data'!$3:$3,0)-1))</f>
        <v/>
      </c>
      <c r="AU59" s="107" t="str">
        <f aca="true">IF(ISBLANK(OFFSET('Raw Data'!$A$3,MATCH('Data above threshold'!$A59,'Raw Data'!$B$4:$B$185,0),MATCH('Data above threshold'!AU$4,'Raw Data'!$3:$3,0)-1)),"",OFFSET('Raw Data'!$A$3,MATCH('Data above threshold'!$A59,'Raw Data'!$B$4:$B$185,0),MATCH('Data above threshold'!AU$4,'Raw Data'!$3:$3,0)-1))</f>
        <v/>
      </c>
      <c r="AV59" s="107" t="str">
        <f aca="true">IF(ISBLANK(OFFSET('Raw Data'!$A$3,MATCH('Data above threshold'!$A59,'Raw Data'!$B$4:$B$185,0),MATCH('Data above threshold'!AV$4,'Raw Data'!$3:$3,0)-1)),"",OFFSET('Raw Data'!$A$3,MATCH('Data above threshold'!$A59,'Raw Data'!$B$4:$B$185,0),MATCH('Data above threshold'!AV$4,'Raw Data'!$3:$3,0)-1))</f>
        <v/>
      </c>
      <c r="AW59" s="107" t="str">
        <f aca="true">IF(ISBLANK(OFFSET('Raw Data'!$A$3,MATCH('Data above threshold'!$A59,'Raw Data'!$B$4:$B$185,0),MATCH('Data above threshold'!AW$4,'Raw Data'!$3:$3,0)-1)),"",OFFSET('Raw Data'!$A$3,MATCH('Data above threshold'!$A59,'Raw Data'!$B$4:$B$185,0),MATCH('Data above threshold'!AW$4,'Raw Data'!$3:$3,0)-1))</f>
        <v/>
      </c>
      <c r="AX59" s="107" t="str">
        <f aca="true">IF(ISBLANK(OFFSET('Raw Data'!$A$3,MATCH('Data above threshold'!$A59,'Raw Data'!$B$4:$B$185,0),MATCH('Data above threshold'!AX$4,'Raw Data'!$3:$3,0)-1)),"",OFFSET('Raw Data'!$A$3,MATCH('Data above threshold'!$A59,'Raw Data'!$B$4:$B$185,0),MATCH('Data above threshold'!AX$4,'Raw Data'!$3:$3,0)-1))</f>
        <v/>
      </c>
      <c r="AY59" s="107" t="str">
        <f aca="true">IF(ISBLANK(OFFSET('Raw Data'!$A$3,MATCH('Data above threshold'!$A59,'Raw Data'!$B$4:$B$185,0),MATCH('Data above threshold'!AY$4,'Raw Data'!$3:$3,0)-1)),"",OFFSET('Raw Data'!$A$3,MATCH('Data above threshold'!$A59,'Raw Data'!$B$4:$B$185,0),MATCH('Data above threshold'!AY$4,'Raw Data'!$3:$3,0)-1))</f>
        <v/>
      </c>
      <c r="AZ59" s="107" t="str">
        <f aca="true">IF(ISBLANK(OFFSET('Raw Data'!$A$3,MATCH('Data above threshold'!$A59,'Raw Data'!$B$4:$B$185,0),MATCH('Data above threshold'!AZ$4,'Raw Data'!$3:$3,0)-1)),"",OFFSET('Raw Data'!$A$3,MATCH('Data above threshold'!$A59,'Raw Data'!$B$4:$B$185,0),MATCH('Data above threshold'!AZ$4,'Raw Data'!$3:$3,0)-1))</f>
        <v/>
      </c>
      <c r="BA59" s="107" t="str">
        <f aca="true">IF(ISBLANK(OFFSET('Raw Data'!$A$3,MATCH('Data above threshold'!$A59,'Raw Data'!$B$4:$B$185,0),MATCH('Data above threshold'!BA$4,'Raw Data'!$3:$3,0)-1)),"",OFFSET('Raw Data'!$A$3,MATCH('Data above threshold'!$A59,'Raw Data'!$B$4:$B$185,0),MATCH('Data above threshold'!BA$4,'Raw Data'!$3:$3,0)-1))</f>
        <v/>
      </c>
      <c r="BB59" s="107" t="str">
        <f aca="true">IF(ISBLANK(OFFSET('Raw Data'!$A$3,MATCH('Data above threshold'!$A59,'Raw Data'!$B$4:$B$185,0),MATCH('Data above threshold'!BB$4,'Raw Data'!$3:$3,0)-1)),"",OFFSET('Raw Data'!$A$3,MATCH('Data above threshold'!$A59,'Raw Data'!$B$4:$B$185,0),MATCH('Data above threshold'!BB$4,'Raw Data'!$3:$3,0)-1))</f>
        <v/>
      </c>
      <c r="BC59" s="107" t="str">
        <f aca="true">IF(ISBLANK(OFFSET('Raw Data'!$A$3,MATCH('Data above threshold'!$A59,'Raw Data'!$B$4:$B$185,0),MATCH('Data above threshold'!BC$4,'Raw Data'!$3:$3,0)-1)),"",OFFSET('Raw Data'!$A$3,MATCH('Data above threshold'!$A59,'Raw Data'!$B$4:$B$185,0),MATCH('Data above threshold'!BC$4,'Raw Data'!$3:$3,0)-1))</f>
        <v/>
      </c>
      <c r="BD59" s="107" t="str">
        <f aca="true">IF(ISBLANK(OFFSET('Raw Data'!$A$3,MATCH('Data above threshold'!$A59,'Raw Data'!$B$4:$B$185,0),MATCH('Data above threshold'!BD$4,'Raw Data'!$3:$3,0)-1)),"",OFFSET('Raw Data'!$A$3,MATCH('Data above threshold'!$A59,'Raw Data'!$B$4:$B$185,0),MATCH('Data above threshold'!BD$4,'Raw Data'!$3:$3,0)-1))</f>
        <v/>
      </c>
      <c r="BE59" s="107" t="str">
        <f aca="true">IF(ISBLANK(OFFSET('Raw Data'!$A$3,MATCH('Data above threshold'!$A59,'Raw Data'!$B$4:$B$185,0),MATCH('Data above threshold'!BE$4,'Raw Data'!$3:$3,0)-1)),"",OFFSET('Raw Data'!$A$3,MATCH('Data above threshold'!$A59,'Raw Data'!$B$4:$B$185,0),MATCH('Data above threshold'!BE$4,'Raw Data'!$3:$3,0)-1))</f>
        <v/>
      </c>
      <c r="BF59" s="107" t="str">
        <f aca="true">IF(ISBLANK(OFFSET('Raw Data'!$A$3,MATCH('Data above threshold'!$A59,'Raw Data'!$B$4:$B$185,0),MATCH('Data above threshold'!BF$4,'Raw Data'!$3:$3,0)-1)),"",OFFSET('Raw Data'!$A$3,MATCH('Data above threshold'!$A59,'Raw Data'!$B$4:$B$185,0),MATCH('Data above threshold'!BF$4,'Raw Data'!$3:$3,0)-1))</f>
        <v/>
      </c>
      <c r="BG59" s="107" t="str">
        <f aca="true">IF(ISBLANK(OFFSET('Raw Data'!$A$3,MATCH('Data above threshold'!$A59,'Raw Data'!$B$4:$B$185,0),MATCH('Data above threshold'!BG$4,'Raw Data'!$3:$3,0)-1)),"",OFFSET('Raw Data'!$A$3,MATCH('Data above threshold'!$A59,'Raw Data'!$B$4:$B$185,0),MATCH('Data above threshold'!BG$4,'Raw Data'!$3:$3,0)-1))</f>
        <v/>
      </c>
      <c r="BH59" s="107" t="str">
        <f aca="true">IF(ISBLANK(OFFSET('Raw Data'!$A$3,MATCH('Data above threshold'!$A59,'Raw Data'!$B$4:$B$185,0),MATCH('Data above threshold'!BH$4,'Raw Data'!$3:$3,0)-1)),"",OFFSET('Raw Data'!$A$3,MATCH('Data above threshold'!$A59,'Raw Data'!$B$4:$B$185,0),MATCH('Data above threshold'!BH$4,'Raw Data'!$3:$3,0)-1))</f>
        <v/>
      </c>
      <c r="BI59" s="107" t="str">
        <f aca="true">IF(ISBLANK(OFFSET('Raw Data'!$A$3,MATCH('Data above threshold'!$A59,'Raw Data'!$B$4:$B$185,0),MATCH('Data above threshold'!BI$4,'Raw Data'!$3:$3,0)-1)),"",OFFSET('Raw Data'!$A$3,MATCH('Data above threshold'!$A59,'Raw Data'!$B$4:$B$185,0),MATCH('Data above threshold'!BI$4,'Raw Data'!$3:$3,0)-1))</f>
        <v/>
      </c>
      <c r="BJ59" s="107" t="str">
        <f aca="true">IF(ISBLANK(OFFSET('Raw Data'!$A$3,MATCH('Data above threshold'!$A59,'Raw Data'!$B$4:$B$185,0),MATCH('Data above threshold'!BJ$4,'Raw Data'!$3:$3,0)-1)),"",OFFSET('Raw Data'!$A$3,MATCH('Data above threshold'!$A59,'Raw Data'!$B$4:$B$185,0),MATCH('Data above threshold'!BJ$4,'Raw Data'!$3:$3,0)-1))</f>
        <v/>
      </c>
      <c r="BK59" s="107" t="str">
        <f aca="true">IF(ISBLANK(OFFSET('Raw Data'!$A$3,MATCH('Data above threshold'!$A59,'Raw Data'!$B$4:$B$185,0),MATCH('Data above threshold'!BK$4,'Raw Data'!$3:$3,0)-1)),"",OFFSET('Raw Data'!$A$3,MATCH('Data above threshold'!$A59,'Raw Data'!$B$4:$B$185,0),MATCH('Data above threshold'!BK$4,'Raw Data'!$3:$3,0)-1))</f>
        <v/>
      </c>
      <c r="BL59" s="107" t="str">
        <f aca="true">IF(ISBLANK(OFFSET('Raw Data'!$A$3,MATCH('Data above threshold'!$A59,'Raw Data'!$B$4:$B$185,0),MATCH('Data above threshold'!BL$4,'Raw Data'!$3:$3,0)-1)),"",OFFSET('Raw Data'!$A$3,MATCH('Data above threshold'!$A59,'Raw Data'!$B$4:$B$185,0),MATCH('Data above threshold'!BL$4,'Raw Data'!$3:$3,0)-1))</f>
        <v/>
      </c>
      <c r="BM59" s="107" t="str">
        <f aca="true">IF(ISBLANK(OFFSET('Raw Data'!$A$3,MATCH('Data above threshold'!$A59,'Raw Data'!$B$4:$B$185,0),MATCH('Data above threshold'!BM$4,'Raw Data'!$3:$3,0)-1)),"",OFFSET('Raw Data'!$A$3,MATCH('Data above threshold'!$A59,'Raw Data'!$B$4:$B$185,0),MATCH('Data above threshold'!BM$4,'Raw Data'!$3:$3,0)-1))</f>
        <v/>
      </c>
      <c r="BN59" s="107" t="str">
        <f aca="true">IF(ISBLANK(OFFSET('Raw Data'!$A$3,MATCH('Data above threshold'!$A59,'Raw Data'!$B$4:$B$185,0),MATCH('Data above threshold'!BN$4,'Raw Data'!$3:$3,0)-1)),"",OFFSET('Raw Data'!$A$3,MATCH('Data above threshold'!$A59,'Raw Data'!$B$4:$B$185,0),MATCH('Data above threshold'!BN$4,'Raw Data'!$3:$3,0)-1))</f>
        <v/>
      </c>
      <c r="BO59" s="107" t="str">
        <f aca="true">IF(ISBLANK(OFFSET('Raw Data'!$A$3,MATCH('Data above threshold'!$A59,'Raw Data'!$B$4:$B$185,0),MATCH('Data above threshold'!BO$4,'Raw Data'!$3:$3,0)-1)),"",OFFSET('Raw Data'!$A$3,MATCH('Data above threshold'!$A59,'Raw Data'!$B$4:$B$185,0),MATCH('Data above threshold'!BO$4,'Raw Data'!$3:$3,0)-1))</f>
        <v/>
      </c>
      <c r="BP59" s="107" t="str">
        <f aca="true">IF(ISBLANK(OFFSET('Raw Data'!$A$3,MATCH('Data above threshold'!$A59,'Raw Data'!$B$4:$B$185,0),MATCH('Data above threshold'!BP$4,'Raw Data'!$3:$3,0)-1)),"",OFFSET('Raw Data'!$A$3,MATCH('Data above threshold'!$A59,'Raw Data'!$B$4:$B$185,0),MATCH('Data above threshold'!BP$4,'Raw Data'!$3:$3,0)-1))</f>
        <v/>
      </c>
      <c r="BQ59" s="107" t="str">
        <f aca="true">IF(ISBLANK(OFFSET('Raw Data'!$A$3,MATCH('Data above threshold'!$A59,'Raw Data'!$B$4:$B$185,0),MATCH('Data above threshold'!BQ$4,'Raw Data'!$3:$3,0)-1)),"",OFFSET('Raw Data'!$A$3,MATCH('Data above threshold'!$A59,'Raw Data'!$B$4:$B$185,0),MATCH('Data above threshold'!BQ$4,'Raw Data'!$3:$3,0)-1))</f>
        <v/>
      </c>
      <c r="BR59" s="107" t="str">
        <f aca="true">IF(ISBLANK(OFFSET('Raw Data'!$A$3,MATCH('Data above threshold'!$A59,'Raw Data'!$B$4:$B$185,0),MATCH('Data above threshold'!BR$4,'Raw Data'!$3:$3,0)-1)),"",OFFSET('Raw Data'!$A$3,MATCH('Data above threshold'!$A59,'Raw Data'!$B$4:$B$185,0),MATCH('Data above threshold'!BR$4,'Raw Data'!$3:$3,0)-1))</f>
        <v/>
      </c>
      <c r="BS59" s="107" t="str">
        <f aca="true">IF(ISBLANK(OFFSET('Raw Data'!$A$3,MATCH('Data above threshold'!$A59,'Raw Data'!$B$4:$B$185,0),MATCH('Data above threshold'!BS$4,'Raw Data'!$3:$3,0)-1)),"",OFFSET('Raw Data'!$A$3,MATCH('Data above threshold'!$A59,'Raw Data'!$B$4:$B$185,0),MATCH('Data above threshold'!BS$4,'Raw Data'!$3:$3,0)-1))</f>
        <v/>
      </c>
      <c r="BT59" s="107" t="str">
        <f aca="true">IF(ISBLANK(OFFSET('Raw Data'!$A$3,MATCH('Data above threshold'!$A59,'Raw Data'!$B$4:$B$185,0),MATCH('Data above threshold'!BT$4,'Raw Data'!$3:$3,0)-1)),"",OFFSET('Raw Data'!$A$3,MATCH('Data above threshold'!$A59,'Raw Data'!$B$4:$B$185,0),MATCH('Data above threshold'!BT$4,'Raw Data'!$3:$3,0)-1))</f>
        <v/>
      </c>
      <c r="BU59" s="107" t="str">
        <f aca="true">IF(ISBLANK(OFFSET('Raw Data'!$A$3,MATCH('Data above threshold'!$A59,'Raw Data'!$B$4:$B$185,0),MATCH('Data above threshold'!BU$4,'Raw Data'!$3:$3,0)-1)),"",OFFSET('Raw Data'!$A$3,MATCH('Data above threshold'!$A59,'Raw Data'!$B$4:$B$185,0),MATCH('Data above threshold'!BU$4,'Raw Data'!$3:$3,0)-1))</f>
        <v/>
      </c>
      <c r="BV59" s="107" t="str">
        <f aca="true">IF(ISBLANK(OFFSET('Raw Data'!$A$3,MATCH('Data above threshold'!$A59,'Raw Data'!$B$4:$B$185,0),MATCH('Data above threshold'!BV$4,'Raw Data'!$3:$3,0)-1)),"",OFFSET('Raw Data'!$A$3,MATCH('Data above threshold'!$A59,'Raw Data'!$B$4:$B$185,0),MATCH('Data above threshold'!BV$4,'Raw Data'!$3:$3,0)-1))</f>
        <v/>
      </c>
      <c r="BW59" s="107" t="str">
        <f aca="true">IF(ISBLANK(OFFSET('Raw Data'!$A$3,MATCH('Data above threshold'!$A59,'Raw Data'!$B$4:$B$185,0),MATCH('Data above threshold'!BW$4,'Raw Data'!$3:$3,0)-1)),"",OFFSET('Raw Data'!$A$3,MATCH('Data above threshold'!$A59,'Raw Data'!$B$4:$B$185,0),MATCH('Data above threshold'!BW$4,'Raw Data'!$3:$3,0)-1))</f>
        <v/>
      </c>
      <c r="BX59" s="107" t="str">
        <f aca="true">IF(ISBLANK(OFFSET('Raw Data'!$A$3,MATCH('Data above threshold'!$A59,'Raw Data'!$B$4:$B$185,0),MATCH('Data above threshold'!BX$4,'Raw Data'!$3:$3,0)-1)),"",OFFSET('Raw Data'!$A$3,MATCH('Data above threshold'!$A59,'Raw Data'!$B$4:$B$185,0),MATCH('Data above threshold'!BX$4,'Raw Data'!$3:$3,0)-1))</f>
        <v/>
      </c>
      <c r="BY59" s="107" t="str">
        <f aca="true">IF(ISBLANK(OFFSET('Raw Data'!$A$3,MATCH('Data above threshold'!$A59,'Raw Data'!$B$4:$B$185,0),MATCH('Data above threshold'!BY$4,'Raw Data'!$3:$3,0)-1)),"",OFFSET('Raw Data'!$A$3,MATCH('Data above threshold'!$A59,'Raw Data'!$B$4:$B$185,0),MATCH('Data above threshold'!BY$4,'Raw Data'!$3:$3,0)-1))</f>
        <v/>
      </c>
      <c r="BZ59" s="107" t="str">
        <f aca="true">IF(ISBLANK(OFFSET('Raw Data'!$A$3,MATCH('Data above threshold'!$A59,'Raw Data'!$B$4:$B$185,0),MATCH('Data above threshold'!BZ$4,'Raw Data'!$3:$3,0)-1)),"",OFFSET('Raw Data'!$A$3,MATCH('Data above threshold'!$A59,'Raw Data'!$B$4:$B$185,0),MATCH('Data above threshold'!BZ$4,'Raw Data'!$3:$3,0)-1))</f>
        <v/>
      </c>
      <c r="CA59" s="107" t="str">
        <f aca="true">IF(ISBLANK(OFFSET('Raw Data'!$A$3,MATCH('Data above threshold'!$A59,'Raw Data'!$B$4:$B$185,0),MATCH('Data above threshold'!CA$4,'Raw Data'!$3:$3,0)-1)),"",OFFSET('Raw Data'!$A$3,MATCH('Data above threshold'!$A59,'Raw Data'!$B$4:$B$185,0),MATCH('Data above threshold'!CA$4,'Raw Data'!$3:$3,0)-1))</f>
        <v/>
      </c>
      <c r="CB59" s="107" t="str">
        <f aca="true">IF(ISBLANK(OFFSET('Raw Data'!$A$3,MATCH('Data above threshold'!$A59,'Raw Data'!$B$4:$B$185,0),MATCH('Data above threshold'!CB$4,'Raw Data'!$3:$3,0)-1)),"",OFFSET('Raw Data'!$A$3,MATCH('Data above threshold'!$A59,'Raw Data'!$B$4:$B$185,0),MATCH('Data above threshold'!CB$4,'Raw Data'!$3:$3,0)-1))</f>
        <v/>
      </c>
      <c r="CC59" s="107" t="str">
        <f aca="true">IF(ISBLANK(OFFSET('Raw Data'!$A$3,MATCH('Data above threshold'!$A59,'Raw Data'!$B$4:$B$185,0),MATCH('Data above threshold'!CC$4,'Raw Data'!$3:$3,0)-1)),"",OFFSET('Raw Data'!$A$3,MATCH('Data above threshold'!$A59,'Raw Data'!$B$4:$B$185,0),MATCH('Data above threshold'!CC$4,'Raw Data'!$3:$3,0)-1))</f>
        <v/>
      </c>
      <c r="CD59" s="107" t="str">
        <f aca="true">IF(ISBLANK(OFFSET('Raw Data'!$A$3,MATCH('Data above threshold'!$A59,'Raw Data'!$B$4:$B$185,0),MATCH('Data above threshold'!CD$4,'Raw Data'!$3:$3,0)-1)),"",OFFSET('Raw Data'!$A$3,MATCH('Data above threshold'!$A59,'Raw Data'!$B$4:$B$185,0),MATCH('Data above threshold'!CD$4,'Raw Data'!$3:$3,0)-1))</f>
        <v/>
      </c>
      <c r="CE59" s="107" t="str">
        <f aca="true">IF(ISBLANK(OFFSET('Raw Data'!$A$3,MATCH('Data above threshold'!$A59,'Raw Data'!$B$4:$B$185,0),MATCH('Data above threshold'!CE$4,'Raw Data'!$3:$3,0)-1)),"",OFFSET('Raw Data'!$A$3,MATCH('Data above threshold'!$A59,'Raw Data'!$B$4:$B$185,0),MATCH('Data above threshold'!CE$4,'Raw Data'!$3:$3,0)-1))</f>
        <v/>
      </c>
      <c r="CF59" s="107" t="str">
        <f aca="true">IF(ISBLANK(OFFSET('Raw Data'!$A$3,MATCH('Data above threshold'!$A59,'Raw Data'!$B$4:$B$185,0),MATCH('Data above threshold'!CF$4,'Raw Data'!$3:$3,0)-1)),"",OFFSET('Raw Data'!$A$3,MATCH('Data above threshold'!$A59,'Raw Data'!$B$4:$B$185,0),MATCH('Data above threshold'!CF$4,'Raw Data'!$3:$3,0)-1))</f>
        <v/>
      </c>
      <c r="CG59" s="107" t="str">
        <f aca="true">IF(ISBLANK(OFFSET('Raw Data'!$A$3,MATCH('Data above threshold'!$A59,'Raw Data'!$B$4:$B$185,0),MATCH('Data above threshold'!CG$4,'Raw Data'!$3:$3,0)-1)),"",OFFSET('Raw Data'!$A$3,MATCH('Data above threshold'!$A59,'Raw Data'!$B$4:$B$185,0),MATCH('Data above threshold'!CG$4,'Raw Data'!$3:$3,0)-1))</f>
        <v/>
      </c>
      <c r="CH59" s="107" t="str">
        <f aca="true">IF(ISBLANK(OFFSET('Raw Data'!$A$3,MATCH('Data above threshold'!$A59,'Raw Data'!$B$4:$B$185,0),MATCH('Data above threshold'!CH$4,'Raw Data'!$3:$3,0)-1)),"",OFFSET('Raw Data'!$A$3,MATCH('Data above threshold'!$A59,'Raw Data'!$B$4:$B$185,0),MATCH('Data above threshold'!CH$4,'Raw Data'!$3:$3,0)-1))</f>
        <v/>
      </c>
      <c r="CI59" s="107" t="str">
        <f aca="true">IF(ISBLANK(OFFSET('Raw Data'!$A$3,MATCH('Data above threshold'!$A59,'Raw Data'!$B$4:$B$185,0),MATCH('Data above threshold'!CI$4,'Raw Data'!$3:$3,0)-1)),"",OFFSET('Raw Data'!$A$3,MATCH('Data above threshold'!$A59,'Raw Data'!$B$4:$B$185,0),MATCH('Data above threshold'!CI$4,'Raw Data'!$3:$3,0)-1))</f>
        <v/>
      </c>
      <c r="CJ59" s="107" t="str">
        <f aca="true">IF(ISBLANK(OFFSET('Raw Data'!$A$3,MATCH('Data above threshold'!$A59,'Raw Data'!$B$4:$B$185,0),MATCH('Data above threshold'!CJ$4,'Raw Data'!$3:$3,0)-1)),"",OFFSET('Raw Data'!$A$3,MATCH('Data above threshold'!$A59,'Raw Data'!$B$4:$B$185,0),MATCH('Data above threshold'!CJ$4,'Raw Data'!$3:$3,0)-1))</f>
        <v/>
      </c>
      <c r="CK59" s="107" t="str">
        <f aca="true">IF(ISBLANK(OFFSET('Raw Data'!$A$3,MATCH('Data above threshold'!$A59,'Raw Data'!$B$4:$B$185,0),MATCH('Data above threshold'!CK$4,'Raw Data'!$3:$3,0)-1)),"",OFFSET('Raw Data'!$A$3,MATCH('Data above threshold'!$A59,'Raw Data'!$B$4:$B$185,0),MATCH('Data above threshold'!CK$4,'Raw Data'!$3:$3,0)-1))</f>
        <v/>
      </c>
      <c r="CL59" s="107" t="str">
        <f aca="true">IF(ISBLANK(OFFSET('Raw Data'!$A$3,MATCH('Data above threshold'!$A59,'Raw Data'!$B$4:$B$185,0),MATCH('Data above threshold'!CL$4,'Raw Data'!$3:$3,0)-1)),"",OFFSET('Raw Data'!$A$3,MATCH('Data above threshold'!$A59,'Raw Data'!$B$4:$B$185,0),MATCH('Data above threshold'!CL$4,'Raw Data'!$3:$3,0)-1))</f>
        <v/>
      </c>
      <c r="CM59" s="107" t="str">
        <f aca="true">IF(ISBLANK(OFFSET('Raw Data'!$A$3,MATCH('Data above threshold'!$A59,'Raw Data'!$B$4:$B$185,0),MATCH('Data above threshold'!CM$4,'Raw Data'!$3:$3,0)-1)),"",OFFSET('Raw Data'!$A$3,MATCH('Data above threshold'!$A59,'Raw Data'!$B$4:$B$185,0),MATCH('Data above threshold'!CM$4,'Raw Data'!$3:$3,0)-1))</f>
        <v/>
      </c>
      <c r="CN59" s="107" t="str">
        <f aca="true">IF(ISBLANK(OFFSET('Raw Data'!$A$3,MATCH('Data above threshold'!$A59,'Raw Data'!$B$4:$B$185,0),MATCH('Data above threshold'!CN$4,'Raw Data'!$3:$3,0)-1)),"",OFFSET('Raw Data'!$A$3,MATCH('Data above threshold'!$A59,'Raw Data'!$B$4:$B$185,0),MATCH('Data above threshold'!CN$4,'Raw Data'!$3:$3,0)-1))</f>
        <v/>
      </c>
      <c r="CO59" s="107" t="str">
        <f aca="true">IF(ISBLANK(OFFSET('Raw Data'!$A$3,MATCH('Data above threshold'!$A59,'Raw Data'!$B$4:$B$185,0),MATCH('Data above threshold'!CO$4,'Raw Data'!$3:$3,0)-1)),"",OFFSET('Raw Data'!$A$3,MATCH('Data above threshold'!$A59,'Raw Data'!$B$4:$B$185,0),MATCH('Data above threshold'!CO$4,'Raw Data'!$3:$3,0)-1))</f>
        <v/>
      </c>
      <c r="CP59" s="107" t="str">
        <f aca="true">IF(ISBLANK(OFFSET('Raw Data'!$A$3,MATCH('Data above threshold'!$A59,'Raw Data'!$B$4:$B$185,0),MATCH('Data above threshold'!CP$4,'Raw Data'!$3:$3,0)-1)),"",OFFSET('Raw Data'!$A$3,MATCH('Data above threshold'!$A59,'Raw Data'!$B$4:$B$185,0),MATCH('Data above threshold'!CP$4,'Raw Data'!$3:$3,0)-1))</f>
        <v/>
      </c>
      <c r="CQ59" s="107" t="str">
        <f aca="true">IF(ISBLANK(OFFSET('Raw Data'!$A$3,MATCH('Data above threshold'!$A59,'Raw Data'!$B$4:$B$185,0),MATCH('Data above threshold'!CQ$4,'Raw Data'!$3:$3,0)-1)),"",OFFSET('Raw Data'!$A$3,MATCH('Data above threshold'!$A59,'Raw Data'!$B$4:$B$185,0),MATCH('Data above threshold'!CQ$4,'Raw Data'!$3:$3,0)-1))</f>
        <v/>
      </c>
      <c r="CR59" s="107" t="str">
        <f aca="true">IF(ISBLANK(OFFSET('Raw Data'!$A$3,MATCH('Data above threshold'!$A59,'Raw Data'!$B$4:$B$185,0),MATCH('Data above threshold'!CR$4,'Raw Data'!$3:$3,0)-1)),"",OFFSET('Raw Data'!$A$3,MATCH('Data above threshold'!$A59,'Raw Data'!$B$4:$B$185,0),MATCH('Data above threshold'!CR$4,'Raw Data'!$3:$3,0)-1))</f>
        <v/>
      </c>
    </row>
    <row r="60" s="103" customFormat="true" ht="15.5" hidden="false" customHeight="false" outlineLevel="0" collapsed="false">
      <c r="A60" s="107" t="n">
        <v>2231</v>
      </c>
      <c r="B60" s="107" t="n">
        <v>4</v>
      </c>
      <c r="C60" s="107" t="str">
        <f aca="true">IF(ISBLANK(OFFSET('Raw Data'!$A$3,MATCH('Data above threshold'!$A60,'Raw Data'!$B$4:$B$185,0),MATCH('Data above threshold'!C$4,'Raw Data'!$3:$3,0)-1)),"",OFFSET('Raw Data'!$A$3,MATCH('Data above threshold'!$A60,'Raw Data'!$B$4:$B$185,0),MATCH('Data above threshold'!C$4,'Raw Data'!$3:$3,0)-1))</f>
        <v/>
      </c>
      <c r="D60" s="107" t="str">
        <f aca="true">IF(ISBLANK(OFFSET('Raw Data'!$A$3,MATCH('Data above threshold'!$A60,'Raw Data'!$B$4:$B$185,0),MATCH('Data above threshold'!D$4,'Raw Data'!$3:$3,0)-1)),"",OFFSET('Raw Data'!$A$3,MATCH('Data above threshold'!$A60,'Raw Data'!$B$4:$B$185,0),MATCH('Data above threshold'!D$4,'Raw Data'!$3:$3,0)-1))</f>
        <v>Levels of participation in ISO's committee on vulnerable consumers</v>
      </c>
      <c r="E60" s="107" t="str">
        <f aca="true">IF(ISBLANK(OFFSET('Raw Data'!$A$3,MATCH('Data above threshold'!$A60,'Raw Data'!$B$4:$B$185,0),MATCH('Data above threshold'!E$4,'Raw Data'!$3:$3,0)-1)),"",OFFSET('Raw Data'!$A$3,MATCH('Data above threshold'!$A60,'Raw Data'!$B$4:$B$185,0),MATCH('Data above threshold'!E$4,'Raw Data'!$3:$3,0)-1))</f>
        <v/>
      </c>
      <c r="F60" s="107" t="str">
        <f aca="true">IF(ISBLANK(OFFSET('Raw Data'!$A$3,MATCH('Data above threshold'!$A60,'Raw Data'!$B$4:$B$185,0),MATCH('Data above threshold'!F$4,'Raw Data'!$3:$3,0)-1)),"",OFFSET('Raw Data'!$A$3,MATCH('Data above threshold'!$A60,'Raw Data'!$B$4:$B$185,0),MATCH('Data above threshold'!F$4,'Raw Data'!$3:$3,0)-1))</f>
        <v/>
      </c>
      <c r="G60" s="107" t="str">
        <f aca="true">IF(ISBLANK(OFFSET('Raw Data'!$A$3,MATCH('Data above threshold'!$A60,'Raw Data'!$B$4:$B$185,0),MATCH('Data above threshold'!G$4,'Raw Data'!$3:$3,0)-1)),"",OFFSET('Raw Data'!$A$3,MATCH('Data above threshold'!$A60,'Raw Data'!$B$4:$B$185,0),MATCH('Data above threshold'!G$4,'Raw Data'!$3:$3,0)-1))</f>
        <v/>
      </c>
      <c r="H60" s="107" t="str">
        <f aca="true">IF(ISBLANK(OFFSET('Raw Data'!$A$3,MATCH('Data above threshold'!$A60,'Raw Data'!$B$4:$B$185,0),MATCH('Data above threshold'!H$4,'Raw Data'!$3:$3,0)-1)),"",OFFSET('Raw Data'!$A$3,MATCH('Data above threshold'!$A60,'Raw Data'!$B$4:$B$185,0),MATCH('Data above threshold'!H$4,'Raw Data'!$3:$3,0)-1))</f>
        <v>ISO</v>
      </c>
      <c r="I60" s="107" t="str">
        <f aca="true">IF(ISBLANK(OFFSET('Raw Data'!$A$3,MATCH('Data above threshold'!$A60,'Raw Data'!$B$4:$B$185,0),MATCH('Data above threshold'!I$4,'Raw Data'!$3:$3,0)-1)),"",OFFSET('Raw Data'!$A$3,MATCH('Data above threshold'!$A60,'Raw Data'!$B$4:$B$185,0),MATCH('Data above threshold'!I$4,'Raw Data'!$3:$3,0)-1))</f>
        <v/>
      </c>
      <c r="J60" s="107" t="str">
        <f aca="true">IF(ISBLANK(OFFSET('Raw Data'!$A$3,MATCH('Data above threshold'!$A60,'Raw Data'!$B$4:$B$185,0),MATCH('Data above threshold'!J$4,'Raw Data'!$3:$3,0)-1)),"",OFFSET('Raw Data'!$A$3,MATCH('Data above threshold'!$A60,'Raw Data'!$B$4:$B$185,0),MATCH('Data above threshold'!J$4,'Raw Data'!$3:$3,0)-1))</f>
        <v>2 = Participating members; 1 = observing members; 0 = non-member</v>
      </c>
      <c r="K60" s="107" t="str">
        <f aca="true">IF(ISBLANK(OFFSET('Raw Data'!$A$3,MATCH('Data above threshold'!$A60,'Raw Data'!$B$4:$B$185,0),MATCH('Data above threshold'!K$4,'Raw Data'!$3:$3,0)-1)),"",OFFSET('Raw Data'!$A$3,MATCH('Data above threshold'!$A60,'Raw Data'!$B$4:$B$185,0),MATCH('Data above threshold'!K$4,'Raw Data'!$3:$3,0)-1))</f>
        <v>Plus</v>
      </c>
      <c r="L60" s="107" t="str">
        <f aca="true">IF(ISBLANK(OFFSET('Raw Data'!$A$3,MATCH('Data above threshold'!$A60,'Raw Data'!$B$4:$B$185,0),MATCH('Data above threshold'!L$4,'Raw Data'!$3:$3,0)-1)),"",OFFSET('Raw Data'!$A$3,MATCH('Data above threshold'!$A60,'Raw Data'!$B$4:$B$185,0),MATCH('Data above threshold'!L$4,'Raw Data'!$3:$3,0)-1))</f>
        <v>https://www.iso.org/committee/6614775.html?view=participation</v>
      </c>
      <c r="M60" s="105" t="n">
        <f aca="false" t="array" ref="M60:M60">IFERROR(SKEW(IF(ISNUMBER(Q60:CR60),Q60:CR60,"")),"")</f>
        <v>1.36782580541819</v>
      </c>
      <c r="N60" s="107" t="n">
        <v>0</v>
      </c>
      <c r="O60" s="107" t="str">
        <f aca="true">IF(ISBLANK(OFFSET('Raw Data'!$A$3,MATCH('Data above threshold'!$A60,'Raw Data'!$B$4:$B$185,0),MATCH('Data above threshold'!O$4,'Raw Data'!$3:$3,0)-1)),"",OFFSET('Raw Data'!$A$3,MATCH('Data above threshold'!$A60,'Raw Data'!$B$4:$B$185,0),MATCH('Data above threshold'!O$4,'Raw Data'!$3:$3,0)-1))</f>
        <v/>
      </c>
      <c r="P60" s="106" t="n">
        <f aca="false" t="array" ref="P60:P60">IF(B60&lt;4,"",1-IFERROR(SUM(ISNUMBER(Q60:CR60)*(1-$Q$3:$CR$3))/COUNTIF($Q$3:$CR$3,0),0))</f>
        <v>0</v>
      </c>
      <c r="Q60" s="107" t="n">
        <f aca="true">IF(ISBLANK(OFFSET('Raw Data'!$A$3,MATCH('Data above threshold'!$A60,'Raw Data'!$B$4:$B$185,0),MATCH('Data above threshold'!Q$4,'Raw Data'!$3:$3,0)-1)),"",OFFSET('Raw Data'!$A$3,MATCH('Data above threshold'!$A60,'Raw Data'!$B$4:$B$185,0),MATCH('Data above threshold'!Q$4,'Raw Data'!$3:$3,0)-1))</f>
        <v>0</v>
      </c>
      <c r="R60" s="107" t="n">
        <f aca="true">IF(ISBLANK(OFFSET('Raw Data'!$A$3,MATCH('Data above threshold'!$A60,'Raw Data'!$B$4:$B$185,0),MATCH('Data above threshold'!R$4,'Raw Data'!$3:$3,0)-1)),"",OFFSET('Raw Data'!$A$3,MATCH('Data above threshold'!$A60,'Raw Data'!$B$4:$B$185,0),MATCH('Data above threshold'!R$4,'Raw Data'!$3:$3,0)-1))</f>
        <v>2</v>
      </c>
      <c r="S60" s="107" t="n">
        <f aca="true">IF(ISBLANK(OFFSET('Raw Data'!$A$3,MATCH('Data above threshold'!$A60,'Raw Data'!$B$4:$B$185,0),MATCH('Data above threshold'!S$4,'Raw Data'!$3:$3,0)-1)),"",OFFSET('Raw Data'!$A$3,MATCH('Data above threshold'!$A60,'Raw Data'!$B$4:$B$185,0),MATCH('Data above threshold'!S$4,'Raw Data'!$3:$3,0)-1))</f>
        <v>0</v>
      </c>
      <c r="T60" s="107" t="n">
        <f aca="true">IF(ISBLANK(OFFSET('Raw Data'!$A$3,MATCH('Data above threshold'!$A60,'Raw Data'!$B$4:$B$185,0),MATCH('Data above threshold'!T$4,'Raw Data'!$3:$3,0)-1)),"",OFFSET('Raw Data'!$A$3,MATCH('Data above threshold'!$A60,'Raw Data'!$B$4:$B$185,0),MATCH('Data above threshold'!T$4,'Raw Data'!$3:$3,0)-1))</f>
        <v>0</v>
      </c>
      <c r="U60" s="107" t="n">
        <f aca="true">IF(ISBLANK(OFFSET('Raw Data'!$A$3,MATCH('Data above threshold'!$A60,'Raw Data'!$B$4:$B$185,0),MATCH('Data above threshold'!U$4,'Raw Data'!$3:$3,0)-1)),"",OFFSET('Raw Data'!$A$3,MATCH('Data above threshold'!$A60,'Raw Data'!$B$4:$B$185,0),MATCH('Data above threshold'!U$4,'Raw Data'!$3:$3,0)-1))</f>
        <v>0</v>
      </c>
      <c r="V60" s="107" t="n">
        <f aca="true">IF(ISBLANK(OFFSET('Raw Data'!$A$3,MATCH('Data above threshold'!$A60,'Raw Data'!$B$4:$B$185,0),MATCH('Data above threshold'!V$4,'Raw Data'!$3:$3,0)-1)),"",OFFSET('Raw Data'!$A$3,MATCH('Data above threshold'!$A60,'Raw Data'!$B$4:$B$185,0),MATCH('Data above threshold'!V$4,'Raw Data'!$3:$3,0)-1))</f>
        <v>0</v>
      </c>
      <c r="W60" s="107" t="n">
        <f aca="true">IF(ISBLANK(OFFSET('Raw Data'!$A$3,MATCH('Data above threshold'!$A60,'Raw Data'!$B$4:$B$185,0),MATCH('Data above threshold'!W$4,'Raw Data'!$3:$3,0)-1)),"",OFFSET('Raw Data'!$A$3,MATCH('Data above threshold'!$A60,'Raw Data'!$B$4:$B$185,0),MATCH('Data above threshold'!W$4,'Raw Data'!$3:$3,0)-1))</f>
        <v>0</v>
      </c>
      <c r="X60" s="107" t="n">
        <f aca="true">IF(ISBLANK(OFFSET('Raw Data'!$A$3,MATCH('Data above threshold'!$A60,'Raw Data'!$B$4:$B$185,0),MATCH('Data above threshold'!X$4,'Raw Data'!$3:$3,0)-1)),"",OFFSET('Raw Data'!$A$3,MATCH('Data above threshold'!$A60,'Raw Data'!$B$4:$B$185,0),MATCH('Data above threshold'!X$4,'Raw Data'!$3:$3,0)-1))</f>
        <v>2</v>
      </c>
      <c r="Y60" s="107" t="n">
        <f aca="true">IF(ISBLANK(OFFSET('Raw Data'!$A$3,MATCH('Data above threshold'!$A60,'Raw Data'!$B$4:$B$185,0),MATCH('Data above threshold'!Y$4,'Raw Data'!$3:$3,0)-1)),"",OFFSET('Raw Data'!$A$3,MATCH('Data above threshold'!$A60,'Raw Data'!$B$4:$B$185,0),MATCH('Data above threshold'!Y$4,'Raw Data'!$3:$3,0)-1))</f>
        <v>0</v>
      </c>
      <c r="Z60" s="107" t="n">
        <f aca="true">IF(ISBLANK(OFFSET('Raw Data'!$A$3,MATCH('Data above threshold'!$A60,'Raw Data'!$B$4:$B$185,0),MATCH('Data above threshold'!Z$4,'Raw Data'!$3:$3,0)-1)),"",OFFSET('Raw Data'!$A$3,MATCH('Data above threshold'!$A60,'Raw Data'!$B$4:$B$185,0),MATCH('Data above threshold'!Z$4,'Raw Data'!$3:$3,0)-1))</f>
        <v>0</v>
      </c>
      <c r="AA60" s="107" t="n">
        <f aca="true">IF(ISBLANK(OFFSET('Raw Data'!$A$3,MATCH('Data above threshold'!$A60,'Raw Data'!$B$4:$B$185,0),MATCH('Data above threshold'!AA$4,'Raw Data'!$3:$3,0)-1)),"",OFFSET('Raw Data'!$A$3,MATCH('Data above threshold'!$A60,'Raw Data'!$B$4:$B$185,0),MATCH('Data above threshold'!AA$4,'Raw Data'!$3:$3,0)-1))</f>
        <v>2</v>
      </c>
      <c r="AB60" s="107" t="n">
        <f aca="true">IF(ISBLANK(OFFSET('Raw Data'!$A$3,MATCH('Data above threshold'!$A60,'Raw Data'!$B$4:$B$185,0),MATCH('Data above threshold'!AB$4,'Raw Data'!$3:$3,0)-1)),"",OFFSET('Raw Data'!$A$3,MATCH('Data above threshold'!$A60,'Raw Data'!$B$4:$B$185,0),MATCH('Data above threshold'!AB$4,'Raw Data'!$3:$3,0)-1))</f>
        <v>0</v>
      </c>
      <c r="AC60" s="107" t="n">
        <f aca="true">IF(ISBLANK(OFFSET('Raw Data'!$A$3,MATCH('Data above threshold'!$A60,'Raw Data'!$B$4:$B$185,0),MATCH('Data above threshold'!AC$4,'Raw Data'!$3:$3,0)-1)),"",OFFSET('Raw Data'!$A$3,MATCH('Data above threshold'!$A60,'Raw Data'!$B$4:$B$185,0),MATCH('Data above threshold'!AC$4,'Raw Data'!$3:$3,0)-1))</f>
        <v>0</v>
      </c>
      <c r="AD60" s="107" t="n">
        <f aca="true">IF(ISBLANK(OFFSET('Raw Data'!$A$3,MATCH('Data above threshold'!$A60,'Raw Data'!$B$4:$B$185,0),MATCH('Data above threshold'!AD$4,'Raw Data'!$3:$3,0)-1)),"",OFFSET('Raw Data'!$A$3,MATCH('Data above threshold'!$A60,'Raw Data'!$B$4:$B$185,0),MATCH('Data above threshold'!AD$4,'Raw Data'!$3:$3,0)-1))</f>
        <v>0</v>
      </c>
      <c r="AE60" s="107" t="n">
        <f aca="true">IF(ISBLANK(OFFSET('Raw Data'!$A$3,MATCH('Data above threshold'!$A60,'Raw Data'!$B$4:$B$185,0),MATCH('Data above threshold'!AE$4,'Raw Data'!$3:$3,0)-1)),"",OFFSET('Raw Data'!$A$3,MATCH('Data above threshold'!$A60,'Raw Data'!$B$4:$B$185,0),MATCH('Data above threshold'!AE$4,'Raw Data'!$3:$3,0)-1))</f>
        <v>0</v>
      </c>
      <c r="AF60" s="107" t="n">
        <f aca="true">IF(ISBLANK(OFFSET('Raw Data'!$A$3,MATCH('Data above threshold'!$A60,'Raw Data'!$B$4:$B$185,0),MATCH('Data above threshold'!AF$4,'Raw Data'!$3:$3,0)-1)),"",OFFSET('Raw Data'!$A$3,MATCH('Data above threshold'!$A60,'Raw Data'!$B$4:$B$185,0),MATCH('Data above threshold'!AF$4,'Raw Data'!$3:$3,0)-1))</f>
        <v>1</v>
      </c>
      <c r="AG60" s="107" t="n">
        <f aca="true">IF(ISBLANK(OFFSET('Raw Data'!$A$3,MATCH('Data above threshold'!$A60,'Raw Data'!$B$4:$B$185,0),MATCH('Data above threshold'!AG$4,'Raw Data'!$3:$3,0)-1)),"",OFFSET('Raw Data'!$A$3,MATCH('Data above threshold'!$A60,'Raw Data'!$B$4:$B$185,0),MATCH('Data above threshold'!AG$4,'Raw Data'!$3:$3,0)-1))</f>
        <v>2</v>
      </c>
      <c r="AH60" s="107" t="n">
        <f aca="true">IF(ISBLANK(OFFSET('Raw Data'!$A$3,MATCH('Data above threshold'!$A60,'Raw Data'!$B$4:$B$185,0),MATCH('Data above threshold'!AH$4,'Raw Data'!$3:$3,0)-1)),"",OFFSET('Raw Data'!$A$3,MATCH('Data above threshold'!$A60,'Raw Data'!$B$4:$B$185,0),MATCH('Data above threshold'!AH$4,'Raw Data'!$3:$3,0)-1))</f>
        <v>2</v>
      </c>
      <c r="AI60" s="107" t="n">
        <f aca="true">IF(ISBLANK(OFFSET('Raw Data'!$A$3,MATCH('Data above threshold'!$A60,'Raw Data'!$B$4:$B$185,0),MATCH('Data above threshold'!AI$4,'Raw Data'!$3:$3,0)-1)),"",OFFSET('Raw Data'!$A$3,MATCH('Data above threshold'!$A60,'Raw Data'!$B$4:$B$185,0),MATCH('Data above threshold'!AI$4,'Raw Data'!$3:$3,0)-1))</f>
        <v>0</v>
      </c>
      <c r="AJ60" s="107" t="n">
        <f aca="true">IF(ISBLANK(OFFSET('Raw Data'!$A$3,MATCH('Data above threshold'!$A60,'Raw Data'!$B$4:$B$185,0),MATCH('Data above threshold'!AJ$4,'Raw Data'!$3:$3,0)-1)),"",OFFSET('Raw Data'!$A$3,MATCH('Data above threshold'!$A60,'Raw Data'!$B$4:$B$185,0),MATCH('Data above threshold'!AJ$4,'Raw Data'!$3:$3,0)-1))</f>
        <v>0</v>
      </c>
      <c r="AK60" s="107" t="n">
        <f aca="true">IF(ISBLANK(OFFSET('Raw Data'!$A$3,MATCH('Data above threshold'!$A60,'Raw Data'!$B$4:$B$185,0),MATCH('Data above threshold'!AK$4,'Raw Data'!$3:$3,0)-1)),"",OFFSET('Raw Data'!$A$3,MATCH('Data above threshold'!$A60,'Raw Data'!$B$4:$B$185,0),MATCH('Data above threshold'!AK$4,'Raw Data'!$3:$3,0)-1))</f>
        <v>0</v>
      </c>
      <c r="AL60" s="107" t="n">
        <f aca="true">IF(ISBLANK(OFFSET('Raw Data'!$A$3,MATCH('Data above threshold'!$A60,'Raw Data'!$B$4:$B$185,0),MATCH('Data above threshold'!AL$4,'Raw Data'!$3:$3,0)-1)),"",OFFSET('Raw Data'!$A$3,MATCH('Data above threshold'!$A60,'Raw Data'!$B$4:$B$185,0),MATCH('Data above threshold'!AL$4,'Raw Data'!$3:$3,0)-1))</f>
        <v>1</v>
      </c>
      <c r="AM60" s="107" t="n">
        <f aca="true">IF(ISBLANK(OFFSET('Raw Data'!$A$3,MATCH('Data above threshold'!$A60,'Raw Data'!$B$4:$B$185,0),MATCH('Data above threshold'!AM$4,'Raw Data'!$3:$3,0)-1)),"",OFFSET('Raw Data'!$A$3,MATCH('Data above threshold'!$A60,'Raw Data'!$B$4:$B$185,0),MATCH('Data above threshold'!AM$4,'Raw Data'!$3:$3,0)-1))</f>
        <v>1</v>
      </c>
      <c r="AN60" s="107" t="n">
        <f aca="true">IF(ISBLANK(OFFSET('Raw Data'!$A$3,MATCH('Data above threshold'!$A60,'Raw Data'!$B$4:$B$185,0),MATCH('Data above threshold'!AN$4,'Raw Data'!$3:$3,0)-1)),"",OFFSET('Raw Data'!$A$3,MATCH('Data above threshold'!$A60,'Raw Data'!$B$4:$B$185,0),MATCH('Data above threshold'!AN$4,'Raw Data'!$3:$3,0)-1))</f>
        <v>0</v>
      </c>
      <c r="AO60" s="107" t="n">
        <f aca="true">IF(ISBLANK(OFFSET('Raw Data'!$A$3,MATCH('Data above threshold'!$A60,'Raw Data'!$B$4:$B$185,0),MATCH('Data above threshold'!AO$4,'Raw Data'!$3:$3,0)-1)),"",OFFSET('Raw Data'!$A$3,MATCH('Data above threshold'!$A60,'Raw Data'!$B$4:$B$185,0),MATCH('Data above threshold'!AO$4,'Raw Data'!$3:$3,0)-1))</f>
        <v>1</v>
      </c>
      <c r="AP60" s="107" t="n">
        <f aca="true">IF(ISBLANK(OFFSET('Raw Data'!$A$3,MATCH('Data above threshold'!$A60,'Raw Data'!$B$4:$B$185,0),MATCH('Data above threshold'!AP$4,'Raw Data'!$3:$3,0)-1)),"",OFFSET('Raw Data'!$A$3,MATCH('Data above threshold'!$A60,'Raw Data'!$B$4:$B$185,0),MATCH('Data above threshold'!AP$4,'Raw Data'!$3:$3,0)-1))</f>
        <v>2</v>
      </c>
      <c r="AQ60" s="107" t="n">
        <f aca="true">IF(ISBLANK(OFFSET('Raw Data'!$A$3,MATCH('Data above threshold'!$A60,'Raw Data'!$B$4:$B$185,0),MATCH('Data above threshold'!AQ$4,'Raw Data'!$3:$3,0)-1)),"",OFFSET('Raw Data'!$A$3,MATCH('Data above threshold'!$A60,'Raw Data'!$B$4:$B$185,0),MATCH('Data above threshold'!AQ$4,'Raw Data'!$3:$3,0)-1))</f>
        <v>0</v>
      </c>
      <c r="AR60" s="107" t="n">
        <f aca="true">IF(ISBLANK(OFFSET('Raw Data'!$A$3,MATCH('Data above threshold'!$A60,'Raw Data'!$B$4:$B$185,0),MATCH('Data above threshold'!AR$4,'Raw Data'!$3:$3,0)-1)),"",OFFSET('Raw Data'!$A$3,MATCH('Data above threshold'!$A60,'Raw Data'!$B$4:$B$185,0),MATCH('Data above threshold'!AR$4,'Raw Data'!$3:$3,0)-1))</f>
        <v>0</v>
      </c>
      <c r="AS60" s="107" t="n">
        <f aca="true">IF(ISBLANK(OFFSET('Raw Data'!$A$3,MATCH('Data above threshold'!$A60,'Raw Data'!$B$4:$B$185,0),MATCH('Data above threshold'!AS$4,'Raw Data'!$3:$3,0)-1)),"",OFFSET('Raw Data'!$A$3,MATCH('Data above threshold'!$A60,'Raw Data'!$B$4:$B$185,0),MATCH('Data above threshold'!AS$4,'Raw Data'!$3:$3,0)-1))</f>
        <v>0</v>
      </c>
      <c r="AT60" s="107" t="n">
        <f aca="true">IF(ISBLANK(OFFSET('Raw Data'!$A$3,MATCH('Data above threshold'!$A60,'Raw Data'!$B$4:$B$185,0),MATCH('Data above threshold'!AT$4,'Raw Data'!$3:$3,0)-1)),"",OFFSET('Raw Data'!$A$3,MATCH('Data above threshold'!$A60,'Raw Data'!$B$4:$B$185,0),MATCH('Data above threshold'!AT$4,'Raw Data'!$3:$3,0)-1))</f>
        <v>0</v>
      </c>
      <c r="AU60" s="107" t="n">
        <f aca="true">IF(ISBLANK(OFFSET('Raw Data'!$A$3,MATCH('Data above threshold'!$A60,'Raw Data'!$B$4:$B$185,0),MATCH('Data above threshold'!AU$4,'Raw Data'!$3:$3,0)-1)),"",OFFSET('Raw Data'!$A$3,MATCH('Data above threshold'!$A60,'Raw Data'!$B$4:$B$185,0),MATCH('Data above threshold'!AU$4,'Raw Data'!$3:$3,0)-1))</f>
        <v>0</v>
      </c>
      <c r="AV60" s="107" t="n">
        <f aca="true">IF(ISBLANK(OFFSET('Raw Data'!$A$3,MATCH('Data above threshold'!$A60,'Raw Data'!$B$4:$B$185,0),MATCH('Data above threshold'!AV$4,'Raw Data'!$3:$3,0)-1)),"",OFFSET('Raw Data'!$A$3,MATCH('Data above threshold'!$A60,'Raw Data'!$B$4:$B$185,0),MATCH('Data above threshold'!AV$4,'Raw Data'!$3:$3,0)-1))</f>
        <v>2</v>
      </c>
      <c r="AW60" s="107" t="n">
        <f aca="true">IF(ISBLANK(OFFSET('Raw Data'!$A$3,MATCH('Data above threshold'!$A60,'Raw Data'!$B$4:$B$185,0),MATCH('Data above threshold'!AW$4,'Raw Data'!$3:$3,0)-1)),"",OFFSET('Raw Data'!$A$3,MATCH('Data above threshold'!$A60,'Raw Data'!$B$4:$B$185,0),MATCH('Data above threshold'!AW$4,'Raw Data'!$3:$3,0)-1))</f>
        <v>1</v>
      </c>
      <c r="AX60" s="107" t="n">
        <f aca="true">IF(ISBLANK(OFFSET('Raw Data'!$A$3,MATCH('Data above threshold'!$A60,'Raw Data'!$B$4:$B$185,0),MATCH('Data above threshold'!AX$4,'Raw Data'!$3:$3,0)-1)),"",OFFSET('Raw Data'!$A$3,MATCH('Data above threshold'!$A60,'Raw Data'!$B$4:$B$185,0),MATCH('Data above threshold'!AX$4,'Raw Data'!$3:$3,0)-1))</f>
        <v>0</v>
      </c>
      <c r="AY60" s="107" t="n">
        <f aca="true">IF(ISBLANK(OFFSET('Raw Data'!$A$3,MATCH('Data above threshold'!$A60,'Raw Data'!$B$4:$B$185,0),MATCH('Data above threshold'!AY$4,'Raw Data'!$3:$3,0)-1)),"",OFFSET('Raw Data'!$A$3,MATCH('Data above threshold'!$A60,'Raw Data'!$B$4:$B$185,0),MATCH('Data above threshold'!AY$4,'Raw Data'!$3:$3,0)-1))</f>
        <v>2</v>
      </c>
      <c r="AZ60" s="107" t="n">
        <f aca="true">IF(ISBLANK(OFFSET('Raw Data'!$A$3,MATCH('Data above threshold'!$A60,'Raw Data'!$B$4:$B$185,0),MATCH('Data above threshold'!AZ$4,'Raw Data'!$3:$3,0)-1)),"",OFFSET('Raw Data'!$A$3,MATCH('Data above threshold'!$A60,'Raw Data'!$B$4:$B$185,0),MATCH('Data above threshold'!AZ$4,'Raw Data'!$3:$3,0)-1))</f>
        <v>0</v>
      </c>
      <c r="BA60" s="107" t="n">
        <f aca="true">IF(ISBLANK(OFFSET('Raw Data'!$A$3,MATCH('Data above threshold'!$A60,'Raw Data'!$B$4:$B$185,0),MATCH('Data above threshold'!BA$4,'Raw Data'!$3:$3,0)-1)),"",OFFSET('Raw Data'!$A$3,MATCH('Data above threshold'!$A60,'Raw Data'!$B$4:$B$185,0),MATCH('Data above threshold'!BA$4,'Raw Data'!$3:$3,0)-1))</f>
        <v>2</v>
      </c>
      <c r="BB60" s="107" t="n">
        <f aca="true">IF(ISBLANK(OFFSET('Raw Data'!$A$3,MATCH('Data above threshold'!$A60,'Raw Data'!$B$4:$B$185,0),MATCH('Data above threshold'!BB$4,'Raw Data'!$3:$3,0)-1)),"",OFFSET('Raw Data'!$A$3,MATCH('Data above threshold'!$A60,'Raw Data'!$B$4:$B$185,0),MATCH('Data above threshold'!BB$4,'Raw Data'!$3:$3,0)-1))</f>
        <v>0</v>
      </c>
      <c r="BC60" s="107" t="n">
        <f aca="true">IF(ISBLANK(OFFSET('Raw Data'!$A$3,MATCH('Data above threshold'!$A60,'Raw Data'!$B$4:$B$185,0),MATCH('Data above threshold'!BC$4,'Raw Data'!$3:$3,0)-1)),"",OFFSET('Raw Data'!$A$3,MATCH('Data above threshold'!$A60,'Raw Data'!$B$4:$B$185,0),MATCH('Data above threshold'!BC$4,'Raw Data'!$3:$3,0)-1))</f>
        <v>2</v>
      </c>
      <c r="BD60" s="107" t="n">
        <f aca="true">IF(ISBLANK(OFFSET('Raw Data'!$A$3,MATCH('Data above threshold'!$A60,'Raw Data'!$B$4:$B$185,0),MATCH('Data above threshold'!BD$4,'Raw Data'!$3:$3,0)-1)),"",OFFSET('Raw Data'!$A$3,MATCH('Data above threshold'!$A60,'Raw Data'!$B$4:$B$185,0),MATCH('Data above threshold'!BD$4,'Raw Data'!$3:$3,0)-1))</f>
        <v>0</v>
      </c>
      <c r="BE60" s="107" t="n">
        <f aca="true">IF(ISBLANK(OFFSET('Raw Data'!$A$3,MATCH('Data above threshold'!$A60,'Raw Data'!$B$4:$B$185,0),MATCH('Data above threshold'!BE$4,'Raw Data'!$3:$3,0)-1)),"",OFFSET('Raw Data'!$A$3,MATCH('Data above threshold'!$A60,'Raw Data'!$B$4:$B$185,0),MATCH('Data above threshold'!BE$4,'Raw Data'!$3:$3,0)-1))</f>
        <v>0</v>
      </c>
      <c r="BF60" s="107" t="n">
        <f aca="true">IF(ISBLANK(OFFSET('Raw Data'!$A$3,MATCH('Data above threshold'!$A60,'Raw Data'!$B$4:$B$185,0),MATCH('Data above threshold'!BF$4,'Raw Data'!$3:$3,0)-1)),"",OFFSET('Raw Data'!$A$3,MATCH('Data above threshold'!$A60,'Raw Data'!$B$4:$B$185,0),MATCH('Data above threshold'!BF$4,'Raw Data'!$3:$3,0)-1))</f>
        <v>0</v>
      </c>
      <c r="BG60" s="107" t="n">
        <f aca="true">IF(ISBLANK(OFFSET('Raw Data'!$A$3,MATCH('Data above threshold'!$A60,'Raw Data'!$B$4:$B$185,0),MATCH('Data above threshold'!BG$4,'Raw Data'!$3:$3,0)-1)),"",OFFSET('Raw Data'!$A$3,MATCH('Data above threshold'!$A60,'Raw Data'!$B$4:$B$185,0),MATCH('Data above threshold'!BG$4,'Raw Data'!$3:$3,0)-1))</f>
        <v>0</v>
      </c>
      <c r="BH60" s="107" t="n">
        <f aca="true">IF(ISBLANK(OFFSET('Raw Data'!$A$3,MATCH('Data above threshold'!$A60,'Raw Data'!$B$4:$B$185,0),MATCH('Data above threshold'!BH$4,'Raw Data'!$3:$3,0)-1)),"",OFFSET('Raw Data'!$A$3,MATCH('Data above threshold'!$A60,'Raw Data'!$B$4:$B$185,0),MATCH('Data above threshold'!BH$4,'Raw Data'!$3:$3,0)-1))</f>
        <v>0</v>
      </c>
      <c r="BI60" s="107" t="n">
        <f aca="true">IF(ISBLANK(OFFSET('Raw Data'!$A$3,MATCH('Data above threshold'!$A60,'Raw Data'!$B$4:$B$185,0),MATCH('Data above threshold'!BI$4,'Raw Data'!$3:$3,0)-1)),"",OFFSET('Raw Data'!$A$3,MATCH('Data above threshold'!$A60,'Raw Data'!$B$4:$B$185,0),MATCH('Data above threshold'!BI$4,'Raw Data'!$3:$3,0)-1))</f>
        <v>0</v>
      </c>
      <c r="BJ60" s="107" t="n">
        <f aca="true">IF(ISBLANK(OFFSET('Raw Data'!$A$3,MATCH('Data above threshold'!$A60,'Raw Data'!$B$4:$B$185,0),MATCH('Data above threshold'!BJ$4,'Raw Data'!$3:$3,0)-1)),"",OFFSET('Raw Data'!$A$3,MATCH('Data above threshold'!$A60,'Raw Data'!$B$4:$B$185,0),MATCH('Data above threshold'!BJ$4,'Raw Data'!$3:$3,0)-1))</f>
        <v>0</v>
      </c>
      <c r="BK60" s="107" t="n">
        <f aca="true">IF(ISBLANK(OFFSET('Raw Data'!$A$3,MATCH('Data above threshold'!$A60,'Raw Data'!$B$4:$B$185,0),MATCH('Data above threshold'!BK$4,'Raw Data'!$3:$3,0)-1)),"",OFFSET('Raw Data'!$A$3,MATCH('Data above threshold'!$A60,'Raw Data'!$B$4:$B$185,0),MATCH('Data above threshold'!BK$4,'Raw Data'!$3:$3,0)-1))</f>
        <v>2</v>
      </c>
      <c r="BL60" s="107" t="n">
        <f aca="true">IF(ISBLANK(OFFSET('Raw Data'!$A$3,MATCH('Data above threshold'!$A60,'Raw Data'!$B$4:$B$185,0),MATCH('Data above threshold'!BL$4,'Raw Data'!$3:$3,0)-1)),"",OFFSET('Raw Data'!$A$3,MATCH('Data above threshold'!$A60,'Raw Data'!$B$4:$B$185,0),MATCH('Data above threshold'!BL$4,'Raw Data'!$3:$3,0)-1))</f>
        <v>0</v>
      </c>
      <c r="BM60" s="107" t="n">
        <f aca="true">IF(ISBLANK(OFFSET('Raw Data'!$A$3,MATCH('Data above threshold'!$A60,'Raw Data'!$B$4:$B$185,0),MATCH('Data above threshold'!BM$4,'Raw Data'!$3:$3,0)-1)),"",OFFSET('Raw Data'!$A$3,MATCH('Data above threshold'!$A60,'Raw Data'!$B$4:$B$185,0),MATCH('Data above threshold'!BM$4,'Raw Data'!$3:$3,0)-1))</f>
        <v>0</v>
      </c>
      <c r="BN60" s="107" t="n">
        <f aca="true">IF(ISBLANK(OFFSET('Raw Data'!$A$3,MATCH('Data above threshold'!$A60,'Raw Data'!$B$4:$B$185,0),MATCH('Data above threshold'!BN$4,'Raw Data'!$3:$3,0)-1)),"",OFFSET('Raw Data'!$A$3,MATCH('Data above threshold'!$A60,'Raw Data'!$B$4:$B$185,0),MATCH('Data above threshold'!BN$4,'Raw Data'!$3:$3,0)-1))</f>
        <v>0</v>
      </c>
      <c r="BO60" s="107" t="n">
        <f aca="true">IF(ISBLANK(OFFSET('Raw Data'!$A$3,MATCH('Data above threshold'!$A60,'Raw Data'!$B$4:$B$185,0),MATCH('Data above threshold'!BO$4,'Raw Data'!$3:$3,0)-1)),"",OFFSET('Raw Data'!$A$3,MATCH('Data above threshold'!$A60,'Raw Data'!$B$4:$B$185,0),MATCH('Data above threshold'!BO$4,'Raw Data'!$3:$3,0)-1))</f>
        <v>1</v>
      </c>
      <c r="BP60" s="107" t="n">
        <f aca="true">IF(ISBLANK(OFFSET('Raw Data'!$A$3,MATCH('Data above threshold'!$A60,'Raw Data'!$B$4:$B$185,0),MATCH('Data above threshold'!BP$4,'Raw Data'!$3:$3,0)-1)),"",OFFSET('Raw Data'!$A$3,MATCH('Data above threshold'!$A60,'Raw Data'!$B$4:$B$185,0),MATCH('Data above threshold'!BP$4,'Raw Data'!$3:$3,0)-1))</f>
        <v>2</v>
      </c>
      <c r="BQ60" s="107" t="n">
        <f aca="true">IF(ISBLANK(OFFSET('Raw Data'!$A$3,MATCH('Data above threshold'!$A60,'Raw Data'!$B$4:$B$185,0),MATCH('Data above threshold'!BQ$4,'Raw Data'!$3:$3,0)-1)),"",OFFSET('Raw Data'!$A$3,MATCH('Data above threshold'!$A60,'Raw Data'!$B$4:$B$185,0),MATCH('Data above threshold'!BQ$4,'Raw Data'!$3:$3,0)-1))</f>
        <v>1</v>
      </c>
      <c r="BR60" s="107" t="n">
        <f aca="true">IF(ISBLANK(OFFSET('Raw Data'!$A$3,MATCH('Data above threshold'!$A60,'Raw Data'!$B$4:$B$185,0),MATCH('Data above threshold'!BR$4,'Raw Data'!$3:$3,0)-1)),"",OFFSET('Raw Data'!$A$3,MATCH('Data above threshold'!$A60,'Raw Data'!$B$4:$B$185,0),MATCH('Data above threshold'!BR$4,'Raw Data'!$3:$3,0)-1))</f>
        <v>0</v>
      </c>
      <c r="BS60" s="107" t="n">
        <f aca="true">IF(ISBLANK(OFFSET('Raw Data'!$A$3,MATCH('Data above threshold'!$A60,'Raw Data'!$B$4:$B$185,0),MATCH('Data above threshold'!BS$4,'Raw Data'!$3:$3,0)-1)),"",OFFSET('Raw Data'!$A$3,MATCH('Data above threshold'!$A60,'Raw Data'!$B$4:$B$185,0),MATCH('Data above threshold'!BS$4,'Raw Data'!$3:$3,0)-1))</f>
        <v>0</v>
      </c>
      <c r="BT60" s="107" t="n">
        <f aca="true">IF(ISBLANK(OFFSET('Raw Data'!$A$3,MATCH('Data above threshold'!$A60,'Raw Data'!$B$4:$B$185,0),MATCH('Data above threshold'!BT$4,'Raw Data'!$3:$3,0)-1)),"",OFFSET('Raw Data'!$A$3,MATCH('Data above threshold'!$A60,'Raw Data'!$B$4:$B$185,0),MATCH('Data above threshold'!BT$4,'Raw Data'!$3:$3,0)-1))</f>
        <v>1</v>
      </c>
      <c r="BU60" s="107" t="n">
        <f aca="true">IF(ISBLANK(OFFSET('Raw Data'!$A$3,MATCH('Data above threshold'!$A60,'Raw Data'!$B$4:$B$185,0),MATCH('Data above threshold'!BU$4,'Raw Data'!$3:$3,0)-1)),"",OFFSET('Raw Data'!$A$3,MATCH('Data above threshold'!$A60,'Raw Data'!$B$4:$B$185,0),MATCH('Data above threshold'!BU$4,'Raw Data'!$3:$3,0)-1))</f>
        <v>0</v>
      </c>
      <c r="BV60" s="107" t="n">
        <f aca="true">IF(ISBLANK(OFFSET('Raw Data'!$A$3,MATCH('Data above threshold'!$A60,'Raw Data'!$B$4:$B$185,0),MATCH('Data above threshold'!BV$4,'Raw Data'!$3:$3,0)-1)),"",OFFSET('Raw Data'!$A$3,MATCH('Data above threshold'!$A60,'Raw Data'!$B$4:$B$185,0),MATCH('Data above threshold'!BV$4,'Raw Data'!$3:$3,0)-1))</f>
        <v>0</v>
      </c>
      <c r="BW60" s="107" t="n">
        <f aca="true">IF(ISBLANK(OFFSET('Raw Data'!$A$3,MATCH('Data above threshold'!$A60,'Raw Data'!$B$4:$B$185,0),MATCH('Data above threshold'!BW$4,'Raw Data'!$3:$3,0)-1)),"",OFFSET('Raw Data'!$A$3,MATCH('Data above threshold'!$A60,'Raw Data'!$B$4:$B$185,0),MATCH('Data above threshold'!BW$4,'Raw Data'!$3:$3,0)-1))</f>
        <v>0</v>
      </c>
      <c r="BX60" s="107" t="n">
        <f aca="true">IF(ISBLANK(OFFSET('Raw Data'!$A$3,MATCH('Data above threshold'!$A60,'Raw Data'!$B$4:$B$185,0),MATCH('Data above threshold'!BX$4,'Raw Data'!$3:$3,0)-1)),"",OFFSET('Raw Data'!$A$3,MATCH('Data above threshold'!$A60,'Raw Data'!$B$4:$B$185,0),MATCH('Data above threshold'!BX$4,'Raw Data'!$3:$3,0)-1))</f>
        <v>0</v>
      </c>
      <c r="BY60" s="107" t="n">
        <f aca="true">IF(ISBLANK(OFFSET('Raw Data'!$A$3,MATCH('Data above threshold'!$A60,'Raw Data'!$B$4:$B$185,0),MATCH('Data above threshold'!BY$4,'Raw Data'!$3:$3,0)-1)),"",OFFSET('Raw Data'!$A$3,MATCH('Data above threshold'!$A60,'Raw Data'!$B$4:$B$185,0),MATCH('Data above threshold'!BY$4,'Raw Data'!$3:$3,0)-1))</f>
        <v>0</v>
      </c>
      <c r="BZ60" s="107" t="n">
        <f aca="true">IF(ISBLANK(OFFSET('Raw Data'!$A$3,MATCH('Data above threshold'!$A60,'Raw Data'!$B$4:$B$185,0),MATCH('Data above threshold'!BZ$4,'Raw Data'!$3:$3,0)-1)),"",OFFSET('Raw Data'!$A$3,MATCH('Data above threshold'!$A60,'Raw Data'!$B$4:$B$185,0),MATCH('Data above threshold'!BZ$4,'Raw Data'!$3:$3,0)-1))</f>
        <v>0</v>
      </c>
      <c r="CA60" s="107" t="n">
        <f aca="true">IF(ISBLANK(OFFSET('Raw Data'!$A$3,MATCH('Data above threshold'!$A60,'Raw Data'!$B$4:$B$185,0),MATCH('Data above threshold'!CA$4,'Raw Data'!$3:$3,0)-1)),"",OFFSET('Raw Data'!$A$3,MATCH('Data above threshold'!$A60,'Raw Data'!$B$4:$B$185,0),MATCH('Data above threshold'!CA$4,'Raw Data'!$3:$3,0)-1))</f>
        <v>0</v>
      </c>
      <c r="CB60" s="107" t="n">
        <f aca="true">IF(ISBLANK(OFFSET('Raw Data'!$A$3,MATCH('Data above threshold'!$A60,'Raw Data'!$B$4:$B$185,0),MATCH('Data above threshold'!CB$4,'Raw Data'!$3:$3,0)-1)),"",OFFSET('Raw Data'!$A$3,MATCH('Data above threshold'!$A60,'Raw Data'!$B$4:$B$185,0),MATCH('Data above threshold'!CB$4,'Raw Data'!$3:$3,0)-1))</f>
        <v>0</v>
      </c>
      <c r="CC60" s="107" t="n">
        <f aca="true">IF(ISBLANK(OFFSET('Raw Data'!$A$3,MATCH('Data above threshold'!$A60,'Raw Data'!$B$4:$B$185,0),MATCH('Data above threshold'!CC$4,'Raw Data'!$3:$3,0)-1)),"",OFFSET('Raw Data'!$A$3,MATCH('Data above threshold'!$A60,'Raw Data'!$B$4:$B$185,0),MATCH('Data above threshold'!CC$4,'Raw Data'!$3:$3,0)-1))</f>
        <v>0</v>
      </c>
      <c r="CD60" s="107" t="n">
        <f aca="true">IF(ISBLANK(OFFSET('Raw Data'!$A$3,MATCH('Data above threshold'!$A60,'Raw Data'!$B$4:$B$185,0),MATCH('Data above threshold'!CD$4,'Raw Data'!$3:$3,0)-1)),"",OFFSET('Raw Data'!$A$3,MATCH('Data above threshold'!$A60,'Raw Data'!$B$4:$B$185,0),MATCH('Data above threshold'!CD$4,'Raw Data'!$3:$3,0)-1))</f>
        <v>2</v>
      </c>
      <c r="CE60" s="107" t="n">
        <f aca="true">IF(ISBLANK(OFFSET('Raw Data'!$A$3,MATCH('Data above threshold'!$A60,'Raw Data'!$B$4:$B$185,0),MATCH('Data above threshold'!CE$4,'Raw Data'!$3:$3,0)-1)),"",OFFSET('Raw Data'!$A$3,MATCH('Data above threshold'!$A60,'Raw Data'!$B$4:$B$185,0),MATCH('Data above threshold'!CE$4,'Raw Data'!$3:$3,0)-1))</f>
        <v>1</v>
      </c>
      <c r="CF60" s="107" t="n">
        <f aca="true">IF(ISBLANK(OFFSET('Raw Data'!$A$3,MATCH('Data above threshold'!$A60,'Raw Data'!$B$4:$B$185,0),MATCH('Data above threshold'!CF$4,'Raw Data'!$3:$3,0)-1)),"",OFFSET('Raw Data'!$A$3,MATCH('Data above threshold'!$A60,'Raw Data'!$B$4:$B$185,0),MATCH('Data above threshold'!CF$4,'Raw Data'!$3:$3,0)-1))</f>
        <v>0</v>
      </c>
      <c r="CG60" s="107" t="n">
        <f aca="true">IF(ISBLANK(OFFSET('Raw Data'!$A$3,MATCH('Data above threshold'!$A60,'Raw Data'!$B$4:$B$185,0),MATCH('Data above threshold'!CG$4,'Raw Data'!$3:$3,0)-1)),"",OFFSET('Raw Data'!$A$3,MATCH('Data above threshold'!$A60,'Raw Data'!$B$4:$B$185,0),MATCH('Data above threshold'!CG$4,'Raw Data'!$3:$3,0)-1))</f>
        <v>0</v>
      </c>
      <c r="CH60" s="107" t="n">
        <f aca="true">IF(ISBLANK(OFFSET('Raw Data'!$A$3,MATCH('Data above threshold'!$A60,'Raw Data'!$B$4:$B$185,0),MATCH('Data above threshold'!CH$4,'Raw Data'!$3:$3,0)-1)),"",OFFSET('Raw Data'!$A$3,MATCH('Data above threshold'!$A60,'Raw Data'!$B$4:$B$185,0),MATCH('Data above threshold'!CH$4,'Raw Data'!$3:$3,0)-1))</f>
        <v>0</v>
      </c>
      <c r="CI60" s="107" t="n">
        <f aca="true">IF(ISBLANK(OFFSET('Raw Data'!$A$3,MATCH('Data above threshold'!$A60,'Raw Data'!$B$4:$B$185,0),MATCH('Data above threshold'!CI$4,'Raw Data'!$3:$3,0)-1)),"",OFFSET('Raw Data'!$A$3,MATCH('Data above threshold'!$A60,'Raw Data'!$B$4:$B$185,0),MATCH('Data above threshold'!CI$4,'Raw Data'!$3:$3,0)-1))</f>
        <v>0</v>
      </c>
      <c r="CJ60" s="107" t="n">
        <f aca="true">IF(ISBLANK(OFFSET('Raw Data'!$A$3,MATCH('Data above threshold'!$A60,'Raw Data'!$B$4:$B$185,0),MATCH('Data above threshold'!CJ$4,'Raw Data'!$3:$3,0)-1)),"",OFFSET('Raw Data'!$A$3,MATCH('Data above threshold'!$A60,'Raw Data'!$B$4:$B$185,0),MATCH('Data above threshold'!CJ$4,'Raw Data'!$3:$3,0)-1))</f>
        <v>0</v>
      </c>
      <c r="CK60" s="107" t="n">
        <f aca="true">IF(ISBLANK(OFFSET('Raw Data'!$A$3,MATCH('Data above threshold'!$A60,'Raw Data'!$B$4:$B$185,0),MATCH('Data above threshold'!CK$4,'Raw Data'!$3:$3,0)-1)),"",OFFSET('Raw Data'!$A$3,MATCH('Data above threshold'!$A60,'Raw Data'!$B$4:$B$185,0),MATCH('Data above threshold'!CK$4,'Raw Data'!$3:$3,0)-1))</f>
        <v>0</v>
      </c>
      <c r="CL60" s="107" t="n">
        <f aca="true">IF(ISBLANK(OFFSET('Raw Data'!$A$3,MATCH('Data above threshold'!$A60,'Raw Data'!$B$4:$B$185,0),MATCH('Data above threshold'!CL$4,'Raw Data'!$3:$3,0)-1)),"",OFFSET('Raw Data'!$A$3,MATCH('Data above threshold'!$A60,'Raw Data'!$B$4:$B$185,0),MATCH('Data above threshold'!CL$4,'Raw Data'!$3:$3,0)-1))</f>
        <v>0</v>
      </c>
      <c r="CM60" s="107" t="n">
        <f aca="true">IF(ISBLANK(OFFSET('Raw Data'!$A$3,MATCH('Data above threshold'!$A60,'Raw Data'!$B$4:$B$185,0),MATCH('Data above threshold'!CM$4,'Raw Data'!$3:$3,0)-1)),"",OFFSET('Raw Data'!$A$3,MATCH('Data above threshold'!$A60,'Raw Data'!$B$4:$B$185,0),MATCH('Data above threshold'!CM$4,'Raw Data'!$3:$3,0)-1))</f>
        <v>0</v>
      </c>
      <c r="CN60" s="107" t="n">
        <f aca="true">IF(ISBLANK(OFFSET('Raw Data'!$A$3,MATCH('Data above threshold'!$A60,'Raw Data'!$B$4:$B$185,0),MATCH('Data above threshold'!CN$4,'Raw Data'!$3:$3,0)-1)),"",OFFSET('Raw Data'!$A$3,MATCH('Data above threshold'!$A60,'Raw Data'!$B$4:$B$185,0),MATCH('Data above threshold'!CN$4,'Raw Data'!$3:$3,0)-1))</f>
        <v>0</v>
      </c>
      <c r="CO60" s="107" t="n">
        <f aca="true">IF(ISBLANK(OFFSET('Raw Data'!$A$3,MATCH('Data above threshold'!$A60,'Raw Data'!$B$4:$B$185,0),MATCH('Data above threshold'!CO$4,'Raw Data'!$3:$3,0)-1)),"",OFFSET('Raw Data'!$A$3,MATCH('Data above threshold'!$A60,'Raw Data'!$B$4:$B$185,0),MATCH('Data above threshold'!CO$4,'Raw Data'!$3:$3,0)-1))</f>
        <v>0</v>
      </c>
      <c r="CP60" s="107" t="n">
        <f aca="true">IF(ISBLANK(OFFSET('Raw Data'!$A$3,MATCH('Data above threshold'!$A60,'Raw Data'!$B$4:$B$185,0),MATCH('Data above threshold'!CP$4,'Raw Data'!$3:$3,0)-1)),"",OFFSET('Raw Data'!$A$3,MATCH('Data above threshold'!$A60,'Raw Data'!$B$4:$B$185,0),MATCH('Data above threshold'!CP$4,'Raw Data'!$3:$3,0)-1))</f>
        <v>0</v>
      </c>
      <c r="CQ60" s="107" t="n">
        <f aca="true">IF(ISBLANK(OFFSET('Raw Data'!$A$3,MATCH('Data above threshold'!$A60,'Raw Data'!$B$4:$B$185,0),MATCH('Data above threshold'!CQ$4,'Raw Data'!$3:$3,0)-1)),"",OFFSET('Raw Data'!$A$3,MATCH('Data above threshold'!$A60,'Raw Data'!$B$4:$B$185,0),MATCH('Data above threshold'!CQ$4,'Raw Data'!$3:$3,0)-1))</f>
        <v>0</v>
      </c>
      <c r="CR60" s="107" t="n">
        <f aca="true">IF(ISBLANK(OFFSET('Raw Data'!$A$3,MATCH('Data above threshold'!$A60,'Raw Data'!$B$4:$B$185,0),MATCH('Data above threshold'!CR$4,'Raw Data'!$3:$3,0)-1)),"",OFFSET('Raw Data'!$A$3,MATCH('Data above threshold'!$A60,'Raw Data'!$B$4:$B$185,0),MATCH('Data above threshold'!CR$4,'Raw Data'!$3:$3,0)-1))</f>
        <v>0</v>
      </c>
    </row>
    <row r="61" s="103" customFormat="true" ht="15.5" hidden="false" customHeight="false" outlineLevel="0" collapsed="false">
      <c r="A61" s="107" t="n">
        <v>2300</v>
      </c>
      <c r="B61" s="107" t="n">
        <v>2</v>
      </c>
      <c r="C61" s="107" t="str">
        <f aca="true">IF(ISBLANK(OFFSET('Raw Data'!$A$3,MATCH('Data above threshold'!$A61,'Raw Data'!$B$4:$B$185,0),MATCH('Data above threshold'!C$4,'Raw Data'!$3:$3,0)-1)),"",OFFSET('Raw Data'!$A$3,MATCH('Data above threshold'!$A61,'Raw Data'!$B$4:$B$185,0),MATCH('Data above threshold'!C$4,'Raw Data'!$3:$3,0)-1))</f>
        <v/>
      </c>
      <c r="D61" s="107" t="str">
        <f aca="true">IF(ISBLANK(OFFSET('Raw Data'!$A$3,MATCH('Data above threshold'!$A61,'Raw Data'!$B$4:$B$185,0),MATCH('Data above threshold'!D$4,'Raw Data'!$3:$3,0)-1)),"",OFFSET('Raw Data'!$A$3,MATCH('Data above threshold'!$A61,'Raw Data'!$B$4:$B$185,0),MATCH('Data above threshold'!D$4,'Raw Data'!$3:$3,0)-1))</f>
        <v>Enforcement and access to justice</v>
      </c>
      <c r="E61" s="107" t="str">
        <f aca="true">IF(ISBLANK(OFFSET('Raw Data'!$A$3,MATCH('Data above threshold'!$A61,'Raw Data'!$B$4:$B$185,0),MATCH('Data above threshold'!E$4,'Raw Data'!$3:$3,0)-1)),"",OFFSET('Raw Data'!$A$3,MATCH('Data above threshold'!$A61,'Raw Data'!$B$4:$B$185,0),MATCH('Data above threshold'!E$4,'Raw Data'!$3:$3,0)-1))</f>
        <v>Access to Justice is critical. Consumer protection instruments must be accessible and properly enforced. They must also protect the economic interests of all consumers. This indicator tests access to and strength of enforcement mechanisms.</v>
      </c>
      <c r="F61" s="107" t="str">
        <f aca="true">IF(ISBLANK(OFFSET('Raw Data'!$A$3,MATCH('Data above threshold'!$A61,'Raw Data'!$B$4:$B$185,0),MATCH('Data above threshold'!F$4,'Raw Data'!$3:$3,0)-1)),"",OFFSET('Raw Data'!$A$3,MATCH('Data above threshold'!$A61,'Raw Data'!$B$4:$B$185,0),MATCH('Data above threshold'!F$4,'Raw Data'!$3:$3,0)-1))</f>
        <v/>
      </c>
      <c r="G61" s="107" t="str">
        <f aca="true">IF(ISBLANK(OFFSET('Raw Data'!$A$3,MATCH('Data above threshold'!$A61,'Raw Data'!$B$4:$B$185,0),MATCH('Data above threshold'!G$4,'Raw Data'!$3:$3,0)-1)),"",OFFSET('Raw Data'!$A$3,MATCH('Data above threshold'!$A61,'Raw Data'!$B$4:$B$185,0),MATCH('Data above threshold'!G$4,'Raw Data'!$3:$3,0)-1))</f>
        <v/>
      </c>
      <c r="H61" s="107" t="str">
        <f aca="true">IF(ISBLANK(OFFSET('Raw Data'!$A$3,MATCH('Data above threshold'!$A61,'Raw Data'!$B$4:$B$185,0),MATCH('Data above threshold'!H$4,'Raw Data'!$3:$3,0)-1)),"",OFFSET('Raw Data'!$A$3,MATCH('Data above threshold'!$A61,'Raw Data'!$B$4:$B$185,0),MATCH('Data above threshold'!H$4,'Raw Data'!$3:$3,0)-1))</f>
        <v/>
      </c>
      <c r="I61" s="107" t="str">
        <f aca="true">IF(ISBLANK(OFFSET('Raw Data'!$A$3,MATCH('Data above threshold'!$A61,'Raw Data'!$B$4:$B$185,0),MATCH('Data above threshold'!I$4,'Raw Data'!$3:$3,0)-1)),"",OFFSET('Raw Data'!$A$3,MATCH('Data above threshold'!$A61,'Raw Data'!$B$4:$B$185,0),MATCH('Data above threshold'!I$4,'Raw Data'!$3:$3,0)-1))</f>
        <v/>
      </c>
      <c r="J61" s="107" t="str">
        <f aca="true">IF(ISBLANK(OFFSET('Raw Data'!$A$3,MATCH('Data above threshold'!$A61,'Raw Data'!$B$4:$B$185,0),MATCH('Data above threshold'!J$4,'Raw Data'!$3:$3,0)-1)),"",OFFSET('Raw Data'!$A$3,MATCH('Data above threshold'!$A61,'Raw Data'!$B$4:$B$185,0),MATCH('Data above threshold'!J$4,'Raw Data'!$3:$3,0)-1))</f>
        <v/>
      </c>
      <c r="K61" s="107" t="str">
        <f aca="true">IF(ISBLANK(OFFSET('Raw Data'!$A$3,MATCH('Data above threshold'!$A61,'Raw Data'!$B$4:$B$185,0),MATCH('Data above threshold'!K$4,'Raw Data'!$3:$3,0)-1)),"",OFFSET('Raw Data'!$A$3,MATCH('Data above threshold'!$A61,'Raw Data'!$B$4:$B$185,0),MATCH('Data above threshold'!K$4,'Raw Data'!$3:$3,0)-1))</f>
        <v/>
      </c>
      <c r="L61" s="107" t="str">
        <f aca="true">IF(ISBLANK(OFFSET('Raw Data'!$A$3,MATCH('Data above threshold'!$A61,'Raw Data'!$B$4:$B$185,0),MATCH('Data above threshold'!L$4,'Raw Data'!$3:$3,0)-1)),"",OFFSET('Raw Data'!$A$3,MATCH('Data above threshold'!$A61,'Raw Data'!$B$4:$B$185,0),MATCH('Data above threshold'!L$4,'Raw Data'!$3:$3,0)-1))</f>
        <v/>
      </c>
      <c r="M61" s="105" t="str">
        <f aca="false" t="array" ref="M61:M61">IFERROR(SKEW(IF(ISNUMBER(Q61:CR61),Q61:CR61,"")),"")</f>
        <v/>
      </c>
      <c r="N61" s="107"/>
      <c r="O61" s="107" t="str">
        <f aca="true">IF(ISBLANK(OFFSET('Raw Data'!$A$3,MATCH('Data above threshold'!$A61,'Raw Data'!$B$4:$B$185,0),MATCH('Data above threshold'!O$4,'Raw Data'!$3:$3,0)-1)),"",OFFSET('Raw Data'!$A$3,MATCH('Data above threshold'!$A61,'Raw Data'!$B$4:$B$185,0),MATCH('Data above threshold'!O$4,'Raw Data'!$3:$3,0)-1))</f>
        <v/>
      </c>
      <c r="P61" s="106" t="str">
        <f aca="false" t="array" ref="P61:P61">IF(B61&lt;4,"",1-IFERROR(SUM(ISNUMBER(Q61:CR61)*(1-$Q$3:$CR$3))/COUNTIF($Q$3:$CR$3,0),0))</f>
        <v/>
      </c>
      <c r="Q61" s="107" t="str">
        <f aca="true">IF(ISBLANK(OFFSET('Raw Data'!$A$3,MATCH('Data above threshold'!$A61,'Raw Data'!$B$4:$B$185,0),MATCH('Data above threshold'!Q$4,'Raw Data'!$3:$3,0)-1)),"",OFFSET('Raw Data'!$A$3,MATCH('Data above threshold'!$A61,'Raw Data'!$B$4:$B$185,0),MATCH('Data above threshold'!Q$4,'Raw Data'!$3:$3,0)-1))</f>
        <v/>
      </c>
      <c r="R61" s="107" t="str">
        <f aca="true">IF(ISBLANK(OFFSET('Raw Data'!$A$3,MATCH('Data above threshold'!$A61,'Raw Data'!$B$4:$B$185,0),MATCH('Data above threshold'!R$4,'Raw Data'!$3:$3,0)-1)),"",OFFSET('Raw Data'!$A$3,MATCH('Data above threshold'!$A61,'Raw Data'!$B$4:$B$185,0),MATCH('Data above threshold'!R$4,'Raw Data'!$3:$3,0)-1))</f>
        <v/>
      </c>
      <c r="S61" s="107" t="str">
        <f aca="true">IF(ISBLANK(OFFSET('Raw Data'!$A$3,MATCH('Data above threshold'!$A61,'Raw Data'!$B$4:$B$185,0),MATCH('Data above threshold'!S$4,'Raw Data'!$3:$3,0)-1)),"",OFFSET('Raw Data'!$A$3,MATCH('Data above threshold'!$A61,'Raw Data'!$B$4:$B$185,0),MATCH('Data above threshold'!S$4,'Raw Data'!$3:$3,0)-1))</f>
        <v/>
      </c>
      <c r="T61" s="107" t="str">
        <f aca="true">IF(ISBLANK(OFFSET('Raw Data'!$A$3,MATCH('Data above threshold'!$A61,'Raw Data'!$B$4:$B$185,0),MATCH('Data above threshold'!T$4,'Raw Data'!$3:$3,0)-1)),"",OFFSET('Raw Data'!$A$3,MATCH('Data above threshold'!$A61,'Raw Data'!$B$4:$B$185,0),MATCH('Data above threshold'!T$4,'Raw Data'!$3:$3,0)-1))</f>
        <v/>
      </c>
      <c r="U61" s="107" t="str">
        <f aca="true">IF(ISBLANK(OFFSET('Raw Data'!$A$3,MATCH('Data above threshold'!$A61,'Raw Data'!$B$4:$B$185,0),MATCH('Data above threshold'!U$4,'Raw Data'!$3:$3,0)-1)),"",OFFSET('Raw Data'!$A$3,MATCH('Data above threshold'!$A61,'Raw Data'!$B$4:$B$185,0),MATCH('Data above threshold'!U$4,'Raw Data'!$3:$3,0)-1))</f>
        <v/>
      </c>
      <c r="V61" s="107" t="str">
        <f aca="true">IF(ISBLANK(OFFSET('Raw Data'!$A$3,MATCH('Data above threshold'!$A61,'Raw Data'!$B$4:$B$185,0),MATCH('Data above threshold'!V$4,'Raw Data'!$3:$3,0)-1)),"",OFFSET('Raw Data'!$A$3,MATCH('Data above threshold'!$A61,'Raw Data'!$B$4:$B$185,0),MATCH('Data above threshold'!V$4,'Raw Data'!$3:$3,0)-1))</f>
        <v/>
      </c>
      <c r="W61" s="107" t="str">
        <f aca="true">IF(ISBLANK(OFFSET('Raw Data'!$A$3,MATCH('Data above threshold'!$A61,'Raw Data'!$B$4:$B$185,0),MATCH('Data above threshold'!W$4,'Raw Data'!$3:$3,0)-1)),"",OFFSET('Raw Data'!$A$3,MATCH('Data above threshold'!$A61,'Raw Data'!$B$4:$B$185,0),MATCH('Data above threshold'!W$4,'Raw Data'!$3:$3,0)-1))</f>
        <v/>
      </c>
      <c r="X61" s="107" t="str">
        <f aca="true">IF(ISBLANK(OFFSET('Raw Data'!$A$3,MATCH('Data above threshold'!$A61,'Raw Data'!$B$4:$B$185,0),MATCH('Data above threshold'!X$4,'Raw Data'!$3:$3,0)-1)),"",OFFSET('Raw Data'!$A$3,MATCH('Data above threshold'!$A61,'Raw Data'!$B$4:$B$185,0),MATCH('Data above threshold'!X$4,'Raw Data'!$3:$3,0)-1))</f>
        <v/>
      </c>
      <c r="Y61" s="107" t="str">
        <f aca="true">IF(ISBLANK(OFFSET('Raw Data'!$A$3,MATCH('Data above threshold'!$A61,'Raw Data'!$B$4:$B$185,0),MATCH('Data above threshold'!Y$4,'Raw Data'!$3:$3,0)-1)),"",OFFSET('Raw Data'!$A$3,MATCH('Data above threshold'!$A61,'Raw Data'!$B$4:$B$185,0),MATCH('Data above threshold'!Y$4,'Raw Data'!$3:$3,0)-1))</f>
        <v/>
      </c>
      <c r="Z61" s="107" t="str">
        <f aca="true">IF(ISBLANK(OFFSET('Raw Data'!$A$3,MATCH('Data above threshold'!$A61,'Raw Data'!$B$4:$B$185,0),MATCH('Data above threshold'!Z$4,'Raw Data'!$3:$3,0)-1)),"",OFFSET('Raw Data'!$A$3,MATCH('Data above threshold'!$A61,'Raw Data'!$B$4:$B$185,0),MATCH('Data above threshold'!Z$4,'Raw Data'!$3:$3,0)-1))</f>
        <v/>
      </c>
      <c r="AA61" s="107" t="str">
        <f aca="true">IF(ISBLANK(OFFSET('Raw Data'!$A$3,MATCH('Data above threshold'!$A61,'Raw Data'!$B$4:$B$185,0),MATCH('Data above threshold'!AA$4,'Raw Data'!$3:$3,0)-1)),"",OFFSET('Raw Data'!$A$3,MATCH('Data above threshold'!$A61,'Raw Data'!$B$4:$B$185,0),MATCH('Data above threshold'!AA$4,'Raw Data'!$3:$3,0)-1))</f>
        <v/>
      </c>
      <c r="AB61" s="107" t="str">
        <f aca="true">IF(ISBLANK(OFFSET('Raw Data'!$A$3,MATCH('Data above threshold'!$A61,'Raw Data'!$B$4:$B$185,0),MATCH('Data above threshold'!AB$4,'Raw Data'!$3:$3,0)-1)),"",OFFSET('Raw Data'!$A$3,MATCH('Data above threshold'!$A61,'Raw Data'!$B$4:$B$185,0),MATCH('Data above threshold'!AB$4,'Raw Data'!$3:$3,0)-1))</f>
        <v/>
      </c>
      <c r="AC61" s="107" t="str">
        <f aca="true">IF(ISBLANK(OFFSET('Raw Data'!$A$3,MATCH('Data above threshold'!$A61,'Raw Data'!$B$4:$B$185,0),MATCH('Data above threshold'!AC$4,'Raw Data'!$3:$3,0)-1)),"",OFFSET('Raw Data'!$A$3,MATCH('Data above threshold'!$A61,'Raw Data'!$B$4:$B$185,0),MATCH('Data above threshold'!AC$4,'Raw Data'!$3:$3,0)-1))</f>
        <v/>
      </c>
      <c r="AD61" s="107" t="str">
        <f aca="true">IF(ISBLANK(OFFSET('Raw Data'!$A$3,MATCH('Data above threshold'!$A61,'Raw Data'!$B$4:$B$185,0),MATCH('Data above threshold'!AD$4,'Raw Data'!$3:$3,0)-1)),"",OFFSET('Raw Data'!$A$3,MATCH('Data above threshold'!$A61,'Raw Data'!$B$4:$B$185,0),MATCH('Data above threshold'!AD$4,'Raw Data'!$3:$3,0)-1))</f>
        <v/>
      </c>
      <c r="AE61" s="107" t="str">
        <f aca="true">IF(ISBLANK(OFFSET('Raw Data'!$A$3,MATCH('Data above threshold'!$A61,'Raw Data'!$B$4:$B$185,0),MATCH('Data above threshold'!AE$4,'Raw Data'!$3:$3,0)-1)),"",OFFSET('Raw Data'!$A$3,MATCH('Data above threshold'!$A61,'Raw Data'!$B$4:$B$185,0),MATCH('Data above threshold'!AE$4,'Raw Data'!$3:$3,0)-1))</f>
        <v/>
      </c>
      <c r="AF61" s="107" t="str">
        <f aca="true">IF(ISBLANK(OFFSET('Raw Data'!$A$3,MATCH('Data above threshold'!$A61,'Raw Data'!$B$4:$B$185,0),MATCH('Data above threshold'!AF$4,'Raw Data'!$3:$3,0)-1)),"",OFFSET('Raw Data'!$A$3,MATCH('Data above threshold'!$A61,'Raw Data'!$B$4:$B$185,0),MATCH('Data above threshold'!AF$4,'Raw Data'!$3:$3,0)-1))</f>
        <v/>
      </c>
      <c r="AG61" s="107" t="str">
        <f aca="true">IF(ISBLANK(OFFSET('Raw Data'!$A$3,MATCH('Data above threshold'!$A61,'Raw Data'!$B$4:$B$185,0),MATCH('Data above threshold'!AG$4,'Raw Data'!$3:$3,0)-1)),"",OFFSET('Raw Data'!$A$3,MATCH('Data above threshold'!$A61,'Raw Data'!$B$4:$B$185,0),MATCH('Data above threshold'!AG$4,'Raw Data'!$3:$3,0)-1))</f>
        <v/>
      </c>
      <c r="AH61" s="107" t="str">
        <f aca="true">IF(ISBLANK(OFFSET('Raw Data'!$A$3,MATCH('Data above threshold'!$A61,'Raw Data'!$B$4:$B$185,0),MATCH('Data above threshold'!AH$4,'Raw Data'!$3:$3,0)-1)),"",OFFSET('Raw Data'!$A$3,MATCH('Data above threshold'!$A61,'Raw Data'!$B$4:$B$185,0),MATCH('Data above threshold'!AH$4,'Raw Data'!$3:$3,0)-1))</f>
        <v/>
      </c>
      <c r="AI61" s="107" t="str">
        <f aca="true">IF(ISBLANK(OFFSET('Raw Data'!$A$3,MATCH('Data above threshold'!$A61,'Raw Data'!$B$4:$B$185,0),MATCH('Data above threshold'!AI$4,'Raw Data'!$3:$3,0)-1)),"",OFFSET('Raw Data'!$A$3,MATCH('Data above threshold'!$A61,'Raw Data'!$B$4:$B$185,0),MATCH('Data above threshold'!AI$4,'Raw Data'!$3:$3,0)-1))</f>
        <v/>
      </c>
      <c r="AJ61" s="107" t="str">
        <f aca="true">IF(ISBLANK(OFFSET('Raw Data'!$A$3,MATCH('Data above threshold'!$A61,'Raw Data'!$B$4:$B$185,0),MATCH('Data above threshold'!AJ$4,'Raw Data'!$3:$3,0)-1)),"",OFFSET('Raw Data'!$A$3,MATCH('Data above threshold'!$A61,'Raw Data'!$B$4:$B$185,0),MATCH('Data above threshold'!AJ$4,'Raw Data'!$3:$3,0)-1))</f>
        <v/>
      </c>
      <c r="AK61" s="107" t="str">
        <f aca="true">IF(ISBLANK(OFFSET('Raw Data'!$A$3,MATCH('Data above threshold'!$A61,'Raw Data'!$B$4:$B$185,0),MATCH('Data above threshold'!AK$4,'Raw Data'!$3:$3,0)-1)),"",OFFSET('Raw Data'!$A$3,MATCH('Data above threshold'!$A61,'Raw Data'!$B$4:$B$185,0),MATCH('Data above threshold'!AK$4,'Raw Data'!$3:$3,0)-1))</f>
        <v/>
      </c>
      <c r="AL61" s="107" t="str">
        <f aca="true">IF(ISBLANK(OFFSET('Raw Data'!$A$3,MATCH('Data above threshold'!$A61,'Raw Data'!$B$4:$B$185,0),MATCH('Data above threshold'!AL$4,'Raw Data'!$3:$3,0)-1)),"",OFFSET('Raw Data'!$A$3,MATCH('Data above threshold'!$A61,'Raw Data'!$B$4:$B$185,0),MATCH('Data above threshold'!AL$4,'Raw Data'!$3:$3,0)-1))</f>
        <v/>
      </c>
      <c r="AM61" s="107" t="str">
        <f aca="true">IF(ISBLANK(OFFSET('Raw Data'!$A$3,MATCH('Data above threshold'!$A61,'Raw Data'!$B$4:$B$185,0),MATCH('Data above threshold'!AM$4,'Raw Data'!$3:$3,0)-1)),"",OFFSET('Raw Data'!$A$3,MATCH('Data above threshold'!$A61,'Raw Data'!$B$4:$B$185,0),MATCH('Data above threshold'!AM$4,'Raw Data'!$3:$3,0)-1))</f>
        <v/>
      </c>
      <c r="AN61" s="107" t="str">
        <f aca="true">IF(ISBLANK(OFFSET('Raw Data'!$A$3,MATCH('Data above threshold'!$A61,'Raw Data'!$B$4:$B$185,0),MATCH('Data above threshold'!AN$4,'Raw Data'!$3:$3,0)-1)),"",OFFSET('Raw Data'!$A$3,MATCH('Data above threshold'!$A61,'Raw Data'!$B$4:$B$185,0),MATCH('Data above threshold'!AN$4,'Raw Data'!$3:$3,0)-1))</f>
        <v/>
      </c>
      <c r="AO61" s="107" t="str">
        <f aca="true">IF(ISBLANK(OFFSET('Raw Data'!$A$3,MATCH('Data above threshold'!$A61,'Raw Data'!$B$4:$B$185,0),MATCH('Data above threshold'!AO$4,'Raw Data'!$3:$3,0)-1)),"",OFFSET('Raw Data'!$A$3,MATCH('Data above threshold'!$A61,'Raw Data'!$B$4:$B$185,0),MATCH('Data above threshold'!AO$4,'Raw Data'!$3:$3,0)-1))</f>
        <v/>
      </c>
      <c r="AP61" s="107" t="str">
        <f aca="true">IF(ISBLANK(OFFSET('Raw Data'!$A$3,MATCH('Data above threshold'!$A61,'Raw Data'!$B$4:$B$185,0),MATCH('Data above threshold'!AP$4,'Raw Data'!$3:$3,0)-1)),"",OFFSET('Raw Data'!$A$3,MATCH('Data above threshold'!$A61,'Raw Data'!$B$4:$B$185,0),MATCH('Data above threshold'!AP$4,'Raw Data'!$3:$3,0)-1))</f>
        <v/>
      </c>
      <c r="AQ61" s="107" t="str">
        <f aca="true">IF(ISBLANK(OFFSET('Raw Data'!$A$3,MATCH('Data above threshold'!$A61,'Raw Data'!$B$4:$B$185,0),MATCH('Data above threshold'!AQ$4,'Raw Data'!$3:$3,0)-1)),"",OFFSET('Raw Data'!$A$3,MATCH('Data above threshold'!$A61,'Raw Data'!$B$4:$B$185,0),MATCH('Data above threshold'!AQ$4,'Raw Data'!$3:$3,0)-1))</f>
        <v/>
      </c>
      <c r="AR61" s="107" t="str">
        <f aca="true">IF(ISBLANK(OFFSET('Raw Data'!$A$3,MATCH('Data above threshold'!$A61,'Raw Data'!$B$4:$B$185,0),MATCH('Data above threshold'!AR$4,'Raw Data'!$3:$3,0)-1)),"",OFFSET('Raw Data'!$A$3,MATCH('Data above threshold'!$A61,'Raw Data'!$B$4:$B$185,0),MATCH('Data above threshold'!AR$4,'Raw Data'!$3:$3,0)-1))</f>
        <v/>
      </c>
      <c r="AS61" s="107" t="str">
        <f aca="true">IF(ISBLANK(OFFSET('Raw Data'!$A$3,MATCH('Data above threshold'!$A61,'Raw Data'!$B$4:$B$185,0),MATCH('Data above threshold'!AS$4,'Raw Data'!$3:$3,0)-1)),"",OFFSET('Raw Data'!$A$3,MATCH('Data above threshold'!$A61,'Raw Data'!$B$4:$B$185,0),MATCH('Data above threshold'!AS$4,'Raw Data'!$3:$3,0)-1))</f>
        <v/>
      </c>
      <c r="AT61" s="107" t="str">
        <f aca="true">IF(ISBLANK(OFFSET('Raw Data'!$A$3,MATCH('Data above threshold'!$A61,'Raw Data'!$B$4:$B$185,0),MATCH('Data above threshold'!AT$4,'Raw Data'!$3:$3,0)-1)),"",OFFSET('Raw Data'!$A$3,MATCH('Data above threshold'!$A61,'Raw Data'!$B$4:$B$185,0),MATCH('Data above threshold'!AT$4,'Raw Data'!$3:$3,0)-1))</f>
        <v/>
      </c>
      <c r="AU61" s="107" t="str">
        <f aca="true">IF(ISBLANK(OFFSET('Raw Data'!$A$3,MATCH('Data above threshold'!$A61,'Raw Data'!$B$4:$B$185,0),MATCH('Data above threshold'!AU$4,'Raw Data'!$3:$3,0)-1)),"",OFFSET('Raw Data'!$A$3,MATCH('Data above threshold'!$A61,'Raw Data'!$B$4:$B$185,0),MATCH('Data above threshold'!AU$4,'Raw Data'!$3:$3,0)-1))</f>
        <v/>
      </c>
      <c r="AV61" s="107" t="str">
        <f aca="true">IF(ISBLANK(OFFSET('Raw Data'!$A$3,MATCH('Data above threshold'!$A61,'Raw Data'!$B$4:$B$185,0),MATCH('Data above threshold'!AV$4,'Raw Data'!$3:$3,0)-1)),"",OFFSET('Raw Data'!$A$3,MATCH('Data above threshold'!$A61,'Raw Data'!$B$4:$B$185,0),MATCH('Data above threshold'!AV$4,'Raw Data'!$3:$3,0)-1))</f>
        <v/>
      </c>
      <c r="AW61" s="107" t="str">
        <f aca="true">IF(ISBLANK(OFFSET('Raw Data'!$A$3,MATCH('Data above threshold'!$A61,'Raw Data'!$B$4:$B$185,0),MATCH('Data above threshold'!AW$4,'Raw Data'!$3:$3,0)-1)),"",OFFSET('Raw Data'!$A$3,MATCH('Data above threshold'!$A61,'Raw Data'!$B$4:$B$185,0),MATCH('Data above threshold'!AW$4,'Raw Data'!$3:$3,0)-1))</f>
        <v/>
      </c>
      <c r="AX61" s="107" t="str">
        <f aca="true">IF(ISBLANK(OFFSET('Raw Data'!$A$3,MATCH('Data above threshold'!$A61,'Raw Data'!$B$4:$B$185,0),MATCH('Data above threshold'!AX$4,'Raw Data'!$3:$3,0)-1)),"",OFFSET('Raw Data'!$A$3,MATCH('Data above threshold'!$A61,'Raw Data'!$B$4:$B$185,0),MATCH('Data above threshold'!AX$4,'Raw Data'!$3:$3,0)-1))</f>
        <v/>
      </c>
      <c r="AY61" s="107" t="str">
        <f aca="true">IF(ISBLANK(OFFSET('Raw Data'!$A$3,MATCH('Data above threshold'!$A61,'Raw Data'!$B$4:$B$185,0),MATCH('Data above threshold'!AY$4,'Raw Data'!$3:$3,0)-1)),"",OFFSET('Raw Data'!$A$3,MATCH('Data above threshold'!$A61,'Raw Data'!$B$4:$B$185,0),MATCH('Data above threshold'!AY$4,'Raw Data'!$3:$3,0)-1))</f>
        <v/>
      </c>
      <c r="AZ61" s="107" t="str">
        <f aca="true">IF(ISBLANK(OFFSET('Raw Data'!$A$3,MATCH('Data above threshold'!$A61,'Raw Data'!$B$4:$B$185,0),MATCH('Data above threshold'!AZ$4,'Raw Data'!$3:$3,0)-1)),"",OFFSET('Raw Data'!$A$3,MATCH('Data above threshold'!$A61,'Raw Data'!$B$4:$B$185,0),MATCH('Data above threshold'!AZ$4,'Raw Data'!$3:$3,0)-1))</f>
        <v/>
      </c>
      <c r="BA61" s="107" t="str">
        <f aca="true">IF(ISBLANK(OFFSET('Raw Data'!$A$3,MATCH('Data above threshold'!$A61,'Raw Data'!$B$4:$B$185,0),MATCH('Data above threshold'!BA$4,'Raw Data'!$3:$3,0)-1)),"",OFFSET('Raw Data'!$A$3,MATCH('Data above threshold'!$A61,'Raw Data'!$B$4:$B$185,0),MATCH('Data above threshold'!BA$4,'Raw Data'!$3:$3,0)-1))</f>
        <v/>
      </c>
      <c r="BB61" s="107" t="str">
        <f aca="true">IF(ISBLANK(OFFSET('Raw Data'!$A$3,MATCH('Data above threshold'!$A61,'Raw Data'!$B$4:$B$185,0),MATCH('Data above threshold'!BB$4,'Raw Data'!$3:$3,0)-1)),"",OFFSET('Raw Data'!$A$3,MATCH('Data above threshold'!$A61,'Raw Data'!$B$4:$B$185,0),MATCH('Data above threshold'!BB$4,'Raw Data'!$3:$3,0)-1))</f>
        <v/>
      </c>
      <c r="BC61" s="107" t="str">
        <f aca="true">IF(ISBLANK(OFFSET('Raw Data'!$A$3,MATCH('Data above threshold'!$A61,'Raw Data'!$B$4:$B$185,0),MATCH('Data above threshold'!BC$4,'Raw Data'!$3:$3,0)-1)),"",OFFSET('Raw Data'!$A$3,MATCH('Data above threshold'!$A61,'Raw Data'!$B$4:$B$185,0),MATCH('Data above threshold'!BC$4,'Raw Data'!$3:$3,0)-1))</f>
        <v/>
      </c>
      <c r="BD61" s="107" t="str">
        <f aca="true">IF(ISBLANK(OFFSET('Raw Data'!$A$3,MATCH('Data above threshold'!$A61,'Raw Data'!$B$4:$B$185,0),MATCH('Data above threshold'!BD$4,'Raw Data'!$3:$3,0)-1)),"",OFFSET('Raw Data'!$A$3,MATCH('Data above threshold'!$A61,'Raw Data'!$B$4:$B$185,0),MATCH('Data above threshold'!BD$4,'Raw Data'!$3:$3,0)-1))</f>
        <v/>
      </c>
      <c r="BE61" s="107" t="str">
        <f aca="true">IF(ISBLANK(OFFSET('Raw Data'!$A$3,MATCH('Data above threshold'!$A61,'Raw Data'!$B$4:$B$185,0),MATCH('Data above threshold'!BE$4,'Raw Data'!$3:$3,0)-1)),"",OFFSET('Raw Data'!$A$3,MATCH('Data above threshold'!$A61,'Raw Data'!$B$4:$B$185,0),MATCH('Data above threshold'!BE$4,'Raw Data'!$3:$3,0)-1))</f>
        <v/>
      </c>
      <c r="BF61" s="107" t="str">
        <f aca="true">IF(ISBLANK(OFFSET('Raw Data'!$A$3,MATCH('Data above threshold'!$A61,'Raw Data'!$B$4:$B$185,0),MATCH('Data above threshold'!BF$4,'Raw Data'!$3:$3,0)-1)),"",OFFSET('Raw Data'!$A$3,MATCH('Data above threshold'!$A61,'Raw Data'!$B$4:$B$185,0),MATCH('Data above threshold'!BF$4,'Raw Data'!$3:$3,0)-1))</f>
        <v/>
      </c>
      <c r="BG61" s="107" t="str">
        <f aca="true">IF(ISBLANK(OFFSET('Raw Data'!$A$3,MATCH('Data above threshold'!$A61,'Raw Data'!$B$4:$B$185,0),MATCH('Data above threshold'!BG$4,'Raw Data'!$3:$3,0)-1)),"",OFFSET('Raw Data'!$A$3,MATCH('Data above threshold'!$A61,'Raw Data'!$B$4:$B$185,0),MATCH('Data above threshold'!BG$4,'Raw Data'!$3:$3,0)-1))</f>
        <v/>
      </c>
      <c r="BH61" s="107" t="str">
        <f aca="true">IF(ISBLANK(OFFSET('Raw Data'!$A$3,MATCH('Data above threshold'!$A61,'Raw Data'!$B$4:$B$185,0),MATCH('Data above threshold'!BH$4,'Raw Data'!$3:$3,0)-1)),"",OFFSET('Raw Data'!$A$3,MATCH('Data above threshold'!$A61,'Raw Data'!$B$4:$B$185,0),MATCH('Data above threshold'!BH$4,'Raw Data'!$3:$3,0)-1))</f>
        <v/>
      </c>
      <c r="BI61" s="107" t="str">
        <f aca="true">IF(ISBLANK(OFFSET('Raw Data'!$A$3,MATCH('Data above threshold'!$A61,'Raw Data'!$B$4:$B$185,0),MATCH('Data above threshold'!BI$4,'Raw Data'!$3:$3,0)-1)),"",OFFSET('Raw Data'!$A$3,MATCH('Data above threshold'!$A61,'Raw Data'!$B$4:$B$185,0),MATCH('Data above threshold'!BI$4,'Raw Data'!$3:$3,0)-1))</f>
        <v/>
      </c>
      <c r="BJ61" s="107" t="str">
        <f aca="true">IF(ISBLANK(OFFSET('Raw Data'!$A$3,MATCH('Data above threshold'!$A61,'Raw Data'!$B$4:$B$185,0),MATCH('Data above threshold'!BJ$4,'Raw Data'!$3:$3,0)-1)),"",OFFSET('Raw Data'!$A$3,MATCH('Data above threshold'!$A61,'Raw Data'!$B$4:$B$185,0),MATCH('Data above threshold'!BJ$4,'Raw Data'!$3:$3,0)-1))</f>
        <v/>
      </c>
      <c r="BK61" s="107" t="str">
        <f aca="true">IF(ISBLANK(OFFSET('Raw Data'!$A$3,MATCH('Data above threshold'!$A61,'Raw Data'!$B$4:$B$185,0),MATCH('Data above threshold'!BK$4,'Raw Data'!$3:$3,0)-1)),"",OFFSET('Raw Data'!$A$3,MATCH('Data above threshold'!$A61,'Raw Data'!$B$4:$B$185,0),MATCH('Data above threshold'!BK$4,'Raw Data'!$3:$3,0)-1))</f>
        <v/>
      </c>
      <c r="BL61" s="107" t="str">
        <f aca="true">IF(ISBLANK(OFFSET('Raw Data'!$A$3,MATCH('Data above threshold'!$A61,'Raw Data'!$B$4:$B$185,0),MATCH('Data above threshold'!BL$4,'Raw Data'!$3:$3,0)-1)),"",OFFSET('Raw Data'!$A$3,MATCH('Data above threshold'!$A61,'Raw Data'!$B$4:$B$185,0),MATCH('Data above threshold'!BL$4,'Raw Data'!$3:$3,0)-1))</f>
        <v/>
      </c>
      <c r="BM61" s="107" t="str">
        <f aca="true">IF(ISBLANK(OFFSET('Raw Data'!$A$3,MATCH('Data above threshold'!$A61,'Raw Data'!$B$4:$B$185,0),MATCH('Data above threshold'!BM$4,'Raw Data'!$3:$3,0)-1)),"",OFFSET('Raw Data'!$A$3,MATCH('Data above threshold'!$A61,'Raw Data'!$B$4:$B$185,0),MATCH('Data above threshold'!BM$4,'Raw Data'!$3:$3,0)-1))</f>
        <v/>
      </c>
      <c r="BN61" s="107" t="str">
        <f aca="true">IF(ISBLANK(OFFSET('Raw Data'!$A$3,MATCH('Data above threshold'!$A61,'Raw Data'!$B$4:$B$185,0),MATCH('Data above threshold'!BN$4,'Raw Data'!$3:$3,0)-1)),"",OFFSET('Raw Data'!$A$3,MATCH('Data above threshold'!$A61,'Raw Data'!$B$4:$B$185,0),MATCH('Data above threshold'!BN$4,'Raw Data'!$3:$3,0)-1))</f>
        <v/>
      </c>
      <c r="BO61" s="107" t="str">
        <f aca="true">IF(ISBLANK(OFFSET('Raw Data'!$A$3,MATCH('Data above threshold'!$A61,'Raw Data'!$B$4:$B$185,0),MATCH('Data above threshold'!BO$4,'Raw Data'!$3:$3,0)-1)),"",OFFSET('Raw Data'!$A$3,MATCH('Data above threshold'!$A61,'Raw Data'!$B$4:$B$185,0),MATCH('Data above threshold'!BO$4,'Raw Data'!$3:$3,0)-1))</f>
        <v/>
      </c>
      <c r="BP61" s="107" t="str">
        <f aca="true">IF(ISBLANK(OFFSET('Raw Data'!$A$3,MATCH('Data above threshold'!$A61,'Raw Data'!$B$4:$B$185,0),MATCH('Data above threshold'!BP$4,'Raw Data'!$3:$3,0)-1)),"",OFFSET('Raw Data'!$A$3,MATCH('Data above threshold'!$A61,'Raw Data'!$B$4:$B$185,0),MATCH('Data above threshold'!BP$4,'Raw Data'!$3:$3,0)-1))</f>
        <v/>
      </c>
      <c r="BQ61" s="107" t="str">
        <f aca="true">IF(ISBLANK(OFFSET('Raw Data'!$A$3,MATCH('Data above threshold'!$A61,'Raw Data'!$B$4:$B$185,0),MATCH('Data above threshold'!BQ$4,'Raw Data'!$3:$3,0)-1)),"",OFFSET('Raw Data'!$A$3,MATCH('Data above threshold'!$A61,'Raw Data'!$B$4:$B$185,0),MATCH('Data above threshold'!BQ$4,'Raw Data'!$3:$3,0)-1))</f>
        <v/>
      </c>
      <c r="BR61" s="107" t="str">
        <f aca="true">IF(ISBLANK(OFFSET('Raw Data'!$A$3,MATCH('Data above threshold'!$A61,'Raw Data'!$B$4:$B$185,0),MATCH('Data above threshold'!BR$4,'Raw Data'!$3:$3,0)-1)),"",OFFSET('Raw Data'!$A$3,MATCH('Data above threshold'!$A61,'Raw Data'!$B$4:$B$185,0),MATCH('Data above threshold'!BR$4,'Raw Data'!$3:$3,0)-1))</f>
        <v/>
      </c>
      <c r="BS61" s="107" t="str">
        <f aca="true">IF(ISBLANK(OFFSET('Raw Data'!$A$3,MATCH('Data above threshold'!$A61,'Raw Data'!$B$4:$B$185,0),MATCH('Data above threshold'!BS$4,'Raw Data'!$3:$3,0)-1)),"",OFFSET('Raw Data'!$A$3,MATCH('Data above threshold'!$A61,'Raw Data'!$B$4:$B$185,0),MATCH('Data above threshold'!BS$4,'Raw Data'!$3:$3,0)-1))</f>
        <v/>
      </c>
      <c r="BT61" s="107" t="str">
        <f aca="true">IF(ISBLANK(OFFSET('Raw Data'!$A$3,MATCH('Data above threshold'!$A61,'Raw Data'!$B$4:$B$185,0),MATCH('Data above threshold'!BT$4,'Raw Data'!$3:$3,0)-1)),"",OFFSET('Raw Data'!$A$3,MATCH('Data above threshold'!$A61,'Raw Data'!$B$4:$B$185,0),MATCH('Data above threshold'!BT$4,'Raw Data'!$3:$3,0)-1))</f>
        <v/>
      </c>
      <c r="BU61" s="107" t="str">
        <f aca="true">IF(ISBLANK(OFFSET('Raw Data'!$A$3,MATCH('Data above threshold'!$A61,'Raw Data'!$B$4:$B$185,0),MATCH('Data above threshold'!BU$4,'Raw Data'!$3:$3,0)-1)),"",OFFSET('Raw Data'!$A$3,MATCH('Data above threshold'!$A61,'Raw Data'!$B$4:$B$185,0),MATCH('Data above threshold'!BU$4,'Raw Data'!$3:$3,0)-1))</f>
        <v/>
      </c>
      <c r="BV61" s="107" t="str">
        <f aca="true">IF(ISBLANK(OFFSET('Raw Data'!$A$3,MATCH('Data above threshold'!$A61,'Raw Data'!$B$4:$B$185,0),MATCH('Data above threshold'!BV$4,'Raw Data'!$3:$3,0)-1)),"",OFFSET('Raw Data'!$A$3,MATCH('Data above threshold'!$A61,'Raw Data'!$B$4:$B$185,0),MATCH('Data above threshold'!BV$4,'Raw Data'!$3:$3,0)-1))</f>
        <v/>
      </c>
      <c r="BW61" s="107" t="str">
        <f aca="true">IF(ISBLANK(OFFSET('Raw Data'!$A$3,MATCH('Data above threshold'!$A61,'Raw Data'!$B$4:$B$185,0),MATCH('Data above threshold'!BW$4,'Raw Data'!$3:$3,0)-1)),"",OFFSET('Raw Data'!$A$3,MATCH('Data above threshold'!$A61,'Raw Data'!$B$4:$B$185,0),MATCH('Data above threshold'!BW$4,'Raw Data'!$3:$3,0)-1))</f>
        <v/>
      </c>
      <c r="BX61" s="107" t="str">
        <f aca="true">IF(ISBLANK(OFFSET('Raw Data'!$A$3,MATCH('Data above threshold'!$A61,'Raw Data'!$B$4:$B$185,0),MATCH('Data above threshold'!BX$4,'Raw Data'!$3:$3,0)-1)),"",OFFSET('Raw Data'!$A$3,MATCH('Data above threshold'!$A61,'Raw Data'!$B$4:$B$185,0),MATCH('Data above threshold'!BX$4,'Raw Data'!$3:$3,0)-1))</f>
        <v/>
      </c>
      <c r="BY61" s="107" t="str">
        <f aca="true">IF(ISBLANK(OFFSET('Raw Data'!$A$3,MATCH('Data above threshold'!$A61,'Raw Data'!$B$4:$B$185,0),MATCH('Data above threshold'!BY$4,'Raw Data'!$3:$3,0)-1)),"",OFFSET('Raw Data'!$A$3,MATCH('Data above threshold'!$A61,'Raw Data'!$B$4:$B$185,0),MATCH('Data above threshold'!BY$4,'Raw Data'!$3:$3,0)-1))</f>
        <v/>
      </c>
      <c r="BZ61" s="107" t="str">
        <f aca="true">IF(ISBLANK(OFFSET('Raw Data'!$A$3,MATCH('Data above threshold'!$A61,'Raw Data'!$B$4:$B$185,0),MATCH('Data above threshold'!BZ$4,'Raw Data'!$3:$3,0)-1)),"",OFFSET('Raw Data'!$A$3,MATCH('Data above threshold'!$A61,'Raw Data'!$B$4:$B$185,0),MATCH('Data above threshold'!BZ$4,'Raw Data'!$3:$3,0)-1))</f>
        <v/>
      </c>
      <c r="CA61" s="107" t="str">
        <f aca="true">IF(ISBLANK(OFFSET('Raw Data'!$A$3,MATCH('Data above threshold'!$A61,'Raw Data'!$B$4:$B$185,0),MATCH('Data above threshold'!CA$4,'Raw Data'!$3:$3,0)-1)),"",OFFSET('Raw Data'!$A$3,MATCH('Data above threshold'!$A61,'Raw Data'!$B$4:$B$185,0),MATCH('Data above threshold'!CA$4,'Raw Data'!$3:$3,0)-1))</f>
        <v/>
      </c>
      <c r="CB61" s="107" t="str">
        <f aca="true">IF(ISBLANK(OFFSET('Raw Data'!$A$3,MATCH('Data above threshold'!$A61,'Raw Data'!$B$4:$B$185,0),MATCH('Data above threshold'!CB$4,'Raw Data'!$3:$3,0)-1)),"",OFFSET('Raw Data'!$A$3,MATCH('Data above threshold'!$A61,'Raw Data'!$B$4:$B$185,0),MATCH('Data above threshold'!CB$4,'Raw Data'!$3:$3,0)-1))</f>
        <v/>
      </c>
      <c r="CC61" s="107" t="str">
        <f aca="true">IF(ISBLANK(OFFSET('Raw Data'!$A$3,MATCH('Data above threshold'!$A61,'Raw Data'!$B$4:$B$185,0),MATCH('Data above threshold'!CC$4,'Raw Data'!$3:$3,0)-1)),"",OFFSET('Raw Data'!$A$3,MATCH('Data above threshold'!$A61,'Raw Data'!$B$4:$B$185,0),MATCH('Data above threshold'!CC$4,'Raw Data'!$3:$3,0)-1))</f>
        <v/>
      </c>
      <c r="CD61" s="107" t="str">
        <f aca="true">IF(ISBLANK(OFFSET('Raw Data'!$A$3,MATCH('Data above threshold'!$A61,'Raw Data'!$B$4:$B$185,0),MATCH('Data above threshold'!CD$4,'Raw Data'!$3:$3,0)-1)),"",OFFSET('Raw Data'!$A$3,MATCH('Data above threshold'!$A61,'Raw Data'!$B$4:$B$185,0),MATCH('Data above threshold'!CD$4,'Raw Data'!$3:$3,0)-1))</f>
        <v/>
      </c>
      <c r="CE61" s="107" t="str">
        <f aca="true">IF(ISBLANK(OFFSET('Raw Data'!$A$3,MATCH('Data above threshold'!$A61,'Raw Data'!$B$4:$B$185,0),MATCH('Data above threshold'!CE$4,'Raw Data'!$3:$3,0)-1)),"",OFFSET('Raw Data'!$A$3,MATCH('Data above threshold'!$A61,'Raw Data'!$B$4:$B$185,0),MATCH('Data above threshold'!CE$4,'Raw Data'!$3:$3,0)-1))</f>
        <v/>
      </c>
      <c r="CF61" s="107" t="str">
        <f aca="true">IF(ISBLANK(OFFSET('Raw Data'!$A$3,MATCH('Data above threshold'!$A61,'Raw Data'!$B$4:$B$185,0),MATCH('Data above threshold'!CF$4,'Raw Data'!$3:$3,0)-1)),"",OFFSET('Raw Data'!$A$3,MATCH('Data above threshold'!$A61,'Raw Data'!$B$4:$B$185,0),MATCH('Data above threshold'!CF$4,'Raw Data'!$3:$3,0)-1))</f>
        <v/>
      </c>
      <c r="CG61" s="107" t="str">
        <f aca="true">IF(ISBLANK(OFFSET('Raw Data'!$A$3,MATCH('Data above threshold'!$A61,'Raw Data'!$B$4:$B$185,0),MATCH('Data above threshold'!CG$4,'Raw Data'!$3:$3,0)-1)),"",OFFSET('Raw Data'!$A$3,MATCH('Data above threshold'!$A61,'Raw Data'!$B$4:$B$185,0),MATCH('Data above threshold'!CG$4,'Raw Data'!$3:$3,0)-1))</f>
        <v/>
      </c>
      <c r="CH61" s="107" t="str">
        <f aca="true">IF(ISBLANK(OFFSET('Raw Data'!$A$3,MATCH('Data above threshold'!$A61,'Raw Data'!$B$4:$B$185,0),MATCH('Data above threshold'!CH$4,'Raw Data'!$3:$3,0)-1)),"",OFFSET('Raw Data'!$A$3,MATCH('Data above threshold'!$A61,'Raw Data'!$B$4:$B$185,0),MATCH('Data above threshold'!CH$4,'Raw Data'!$3:$3,0)-1))</f>
        <v/>
      </c>
      <c r="CI61" s="107" t="str">
        <f aca="true">IF(ISBLANK(OFFSET('Raw Data'!$A$3,MATCH('Data above threshold'!$A61,'Raw Data'!$B$4:$B$185,0),MATCH('Data above threshold'!CI$4,'Raw Data'!$3:$3,0)-1)),"",OFFSET('Raw Data'!$A$3,MATCH('Data above threshold'!$A61,'Raw Data'!$B$4:$B$185,0),MATCH('Data above threshold'!CI$4,'Raw Data'!$3:$3,0)-1))</f>
        <v/>
      </c>
      <c r="CJ61" s="107" t="str">
        <f aca="true">IF(ISBLANK(OFFSET('Raw Data'!$A$3,MATCH('Data above threshold'!$A61,'Raw Data'!$B$4:$B$185,0),MATCH('Data above threshold'!CJ$4,'Raw Data'!$3:$3,0)-1)),"",OFFSET('Raw Data'!$A$3,MATCH('Data above threshold'!$A61,'Raw Data'!$B$4:$B$185,0),MATCH('Data above threshold'!CJ$4,'Raw Data'!$3:$3,0)-1))</f>
        <v/>
      </c>
      <c r="CK61" s="107" t="str">
        <f aca="true">IF(ISBLANK(OFFSET('Raw Data'!$A$3,MATCH('Data above threshold'!$A61,'Raw Data'!$B$4:$B$185,0),MATCH('Data above threshold'!CK$4,'Raw Data'!$3:$3,0)-1)),"",OFFSET('Raw Data'!$A$3,MATCH('Data above threshold'!$A61,'Raw Data'!$B$4:$B$185,0),MATCH('Data above threshold'!CK$4,'Raw Data'!$3:$3,0)-1))</f>
        <v/>
      </c>
      <c r="CL61" s="107" t="str">
        <f aca="true">IF(ISBLANK(OFFSET('Raw Data'!$A$3,MATCH('Data above threshold'!$A61,'Raw Data'!$B$4:$B$185,0),MATCH('Data above threshold'!CL$4,'Raw Data'!$3:$3,0)-1)),"",OFFSET('Raw Data'!$A$3,MATCH('Data above threshold'!$A61,'Raw Data'!$B$4:$B$185,0),MATCH('Data above threshold'!CL$4,'Raw Data'!$3:$3,0)-1))</f>
        <v/>
      </c>
      <c r="CM61" s="107" t="str">
        <f aca="true">IF(ISBLANK(OFFSET('Raw Data'!$A$3,MATCH('Data above threshold'!$A61,'Raw Data'!$B$4:$B$185,0),MATCH('Data above threshold'!CM$4,'Raw Data'!$3:$3,0)-1)),"",OFFSET('Raw Data'!$A$3,MATCH('Data above threshold'!$A61,'Raw Data'!$B$4:$B$185,0),MATCH('Data above threshold'!CM$4,'Raw Data'!$3:$3,0)-1))</f>
        <v/>
      </c>
      <c r="CN61" s="107" t="str">
        <f aca="true">IF(ISBLANK(OFFSET('Raw Data'!$A$3,MATCH('Data above threshold'!$A61,'Raw Data'!$B$4:$B$185,0),MATCH('Data above threshold'!CN$4,'Raw Data'!$3:$3,0)-1)),"",OFFSET('Raw Data'!$A$3,MATCH('Data above threshold'!$A61,'Raw Data'!$B$4:$B$185,0),MATCH('Data above threshold'!CN$4,'Raw Data'!$3:$3,0)-1))</f>
        <v/>
      </c>
      <c r="CO61" s="107" t="str">
        <f aca="true">IF(ISBLANK(OFFSET('Raw Data'!$A$3,MATCH('Data above threshold'!$A61,'Raw Data'!$B$4:$B$185,0),MATCH('Data above threshold'!CO$4,'Raw Data'!$3:$3,0)-1)),"",OFFSET('Raw Data'!$A$3,MATCH('Data above threshold'!$A61,'Raw Data'!$B$4:$B$185,0),MATCH('Data above threshold'!CO$4,'Raw Data'!$3:$3,0)-1))</f>
        <v/>
      </c>
      <c r="CP61" s="107" t="str">
        <f aca="true">IF(ISBLANK(OFFSET('Raw Data'!$A$3,MATCH('Data above threshold'!$A61,'Raw Data'!$B$4:$B$185,0),MATCH('Data above threshold'!CP$4,'Raw Data'!$3:$3,0)-1)),"",OFFSET('Raw Data'!$A$3,MATCH('Data above threshold'!$A61,'Raw Data'!$B$4:$B$185,0),MATCH('Data above threshold'!CP$4,'Raw Data'!$3:$3,0)-1))</f>
        <v/>
      </c>
      <c r="CQ61" s="107" t="str">
        <f aca="true">IF(ISBLANK(OFFSET('Raw Data'!$A$3,MATCH('Data above threshold'!$A61,'Raw Data'!$B$4:$B$185,0),MATCH('Data above threshold'!CQ$4,'Raw Data'!$3:$3,0)-1)),"",OFFSET('Raw Data'!$A$3,MATCH('Data above threshold'!$A61,'Raw Data'!$B$4:$B$185,0),MATCH('Data above threshold'!CQ$4,'Raw Data'!$3:$3,0)-1))</f>
        <v/>
      </c>
      <c r="CR61" s="107" t="str">
        <f aca="true">IF(ISBLANK(OFFSET('Raw Data'!$A$3,MATCH('Data above threshold'!$A61,'Raw Data'!$B$4:$B$185,0),MATCH('Data above threshold'!CR$4,'Raw Data'!$3:$3,0)-1)),"",OFFSET('Raw Data'!$A$3,MATCH('Data above threshold'!$A61,'Raw Data'!$B$4:$B$185,0),MATCH('Data above threshold'!CR$4,'Raw Data'!$3:$3,0)-1))</f>
        <v/>
      </c>
    </row>
    <row r="62" s="103" customFormat="true" ht="15.5" hidden="false" customHeight="false" outlineLevel="0" collapsed="false">
      <c r="A62" s="107" t="n">
        <v>2310</v>
      </c>
      <c r="B62" s="107" t="n">
        <v>3</v>
      </c>
      <c r="C62" s="107" t="str">
        <f aca="true">IF(ISBLANK(OFFSET('Raw Data'!$A$3,MATCH('Data above threshold'!$A62,'Raw Data'!$B$4:$B$185,0),MATCH('Data above threshold'!C$4,'Raw Data'!$3:$3,0)-1)),"",OFFSET('Raw Data'!$A$3,MATCH('Data above threshold'!$A62,'Raw Data'!$B$4:$B$185,0),MATCH('Data above threshold'!C$4,'Raw Data'!$3:$3,0)-1))</f>
        <v>Strength of enforcement</v>
      </c>
      <c r="D62" s="107" t="str">
        <f aca="true">IF(ISBLANK(OFFSET('Raw Data'!$A$3,MATCH('Data above threshold'!$A62,'Raw Data'!$B$4:$B$185,0),MATCH('Data above threshold'!D$4,'Raw Data'!$3:$3,0)-1)),"",OFFSET('Raw Data'!$A$3,MATCH('Data above threshold'!$A62,'Raw Data'!$B$4:$B$185,0),MATCH('Data above threshold'!D$4,'Raw Data'!$3:$3,0)-1))</f>
        <v/>
      </c>
      <c r="E62" s="107" t="str">
        <f aca="true">IF(ISBLANK(OFFSET('Raw Data'!$A$3,MATCH('Data above threshold'!$A62,'Raw Data'!$B$4:$B$185,0),MATCH('Data above threshold'!E$4,'Raw Data'!$3:$3,0)-1)),"",OFFSET('Raw Data'!$A$3,MATCH('Data above threshold'!$A62,'Raw Data'!$B$4:$B$185,0),MATCH('Data above threshold'!E$4,'Raw Data'!$3:$3,0)-1))</f>
        <v/>
      </c>
      <c r="F62" s="107" t="str">
        <f aca="true">IF(ISBLANK(OFFSET('Raw Data'!$A$3,MATCH('Data above threshold'!$A62,'Raw Data'!$B$4:$B$185,0),MATCH('Data above threshold'!F$4,'Raw Data'!$3:$3,0)-1)),"",OFFSET('Raw Data'!$A$3,MATCH('Data above threshold'!$A62,'Raw Data'!$B$4:$B$185,0),MATCH('Data above threshold'!F$4,'Raw Data'!$3:$3,0)-1))</f>
        <v/>
      </c>
      <c r="G62" s="107" t="str">
        <f aca="true">IF(ISBLANK(OFFSET('Raw Data'!$A$3,MATCH('Data above threshold'!$A62,'Raw Data'!$B$4:$B$185,0),MATCH('Data above threshold'!G$4,'Raw Data'!$3:$3,0)-1)),"",OFFSET('Raw Data'!$A$3,MATCH('Data above threshold'!$A62,'Raw Data'!$B$4:$B$185,0),MATCH('Data above threshold'!G$4,'Raw Data'!$3:$3,0)-1))</f>
        <v/>
      </c>
      <c r="H62" s="107" t="str">
        <f aca="true">IF(ISBLANK(OFFSET('Raw Data'!$A$3,MATCH('Data above threshold'!$A62,'Raw Data'!$B$4:$B$185,0),MATCH('Data above threshold'!H$4,'Raw Data'!$3:$3,0)-1)),"",OFFSET('Raw Data'!$A$3,MATCH('Data above threshold'!$A62,'Raw Data'!$B$4:$B$185,0),MATCH('Data above threshold'!H$4,'Raw Data'!$3:$3,0)-1))</f>
        <v/>
      </c>
      <c r="I62" s="107" t="str">
        <f aca="true">IF(ISBLANK(OFFSET('Raw Data'!$A$3,MATCH('Data above threshold'!$A62,'Raw Data'!$B$4:$B$185,0),MATCH('Data above threshold'!I$4,'Raw Data'!$3:$3,0)-1)),"",OFFSET('Raw Data'!$A$3,MATCH('Data above threshold'!$A62,'Raw Data'!$B$4:$B$185,0),MATCH('Data above threshold'!I$4,'Raw Data'!$3:$3,0)-1))</f>
        <v/>
      </c>
      <c r="J62" s="107" t="str">
        <f aca="true">IF(ISBLANK(OFFSET('Raw Data'!$A$3,MATCH('Data above threshold'!$A62,'Raw Data'!$B$4:$B$185,0),MATCH('Data above threshold'!J$4,'Raw Data'!$3:$3,0)-1)),"",OFFSET('Raw Data'!$A$3,MATCH('Data above threshold'!$A62,'Raw Data'!$B$4:$B$185,0),MATCH('Data above threshold'!J$4,'Raw Data'!$3:$3,0)-1))</f>
        <v/>
      </c>
      <c r="K62" s="107" t="str">
        <f aca="true">IF(ISBLANK(OFFSET('Raw Data'!$A$3,MATCH('Data above threshold'!$A62,'Raw Data'!$B$4:$B$185,0),MATCH('Data above threshold'!K$4,'Raw Data'!$3:$3,0)-1)),"",OFFSET('Raw Data'!$A$3,MATCH('Data above threshold'!$A62,'Raw Data'!$B$4:$B$185,0),MATCH('Data above threshold'!K$4,'Raw Data'!$3:$3,0)-1))</f>
        <v/>
      </c>
      <c r="L62" s="107" t="str">
        <f aca="true">IF(ISBLANK(OFFSET('Raw Data'!$A$3,MATCH('Data above threshold'!$A62,'Raw Data'!$B$4:$B$185,0),MATCH('Data above threshold'!L$4,'Raw Data'!$3:$3,0)-1)),"",OFFSET('Raw Data'!$A$3,MATCH('Data above threshold'!$A62,'Raw Data'!$B$4:$B$185,0),MATCH('Data above threshold'!L$4,'Raw Data'!$3:$3,0)-1))</f>
        <v/>
      </c>
      <c r="M62" s="105" t="str">
        <f aca="false" t="array" ref="M62:M62">IFERROR(SKEW(IF(ISNUMBER(Q62:CR62),Q62:CR62,"")),"")</f>
        <v/>
      </c>
      <c r="N62" s="107"/>
      <c r="O62" s="107" t="str">
        <f aca="true">IF(ISBLANK(OFFSET('Raw Data'!$A$3,MATCH('Data above threshold'!$A62,'Raw Data'!$B$4:$B$185,0),MATCH('Data above threshold'!O$4,'Raw Data'!$3:$3,0)-1)),"",OFFSET('Raw Data'!$A$3,MATCH('Data above threshold'!$A62,'Raw Data'!$B$4:$B$185,0),MATCH('Data above threshold'!O$4,'Raw Data'!$3:$3,0)-1))</f>
        <v/>
      </c>
      <c r="P62" s="106" t="str">
        <f aca="false" t="array" ref="P62:P62">IF(B62&lt;4,"",1-IFERROR(SUM(ISNUMBER(Q62:CR62)*(1-$Q$3:$CR$3))/COUNTIF($Q$3:$CR$3,0),0))</f>
        <v/>
      </c>
      <c r="Q62" s="107" t="str">
        <f aca="true">IF(ISBLANK(OFFSET('Raw Data'!$A$3,MATCH('Data above threshold'!$A62,'Raw Data'!$B$4:$B$185,0),MATCH('Data above threshold'!Q$4,'Raw Data'!$3:$3,0)-1)),"",OFFSET('Raw Data'!$A$3,MATCH('Data above threshold'!$A62,'Raw Data'!$B$4:$B$185,0),MATCH('Data above threshold'!Q$4,'Raw Data'!$3:$3,0)-1))</f>
        <v/>
      </c>
      <c r="R62" s="107" t="str">
        <f aca="true">IF(ISBLANK(OFFSET('Raw Data'!$A$3,MATCH('Data above threshold'!$A62,'Raw Data'!$B$4:$B$185,0),MATCH('Data above threshold'!R$4,'Raw Data'!$3:$3,0)-1)),"",OFFSET('Raw Data'!$A$3,MATCH('Data above threshold'!$A62,'Raw Data'!$B$4:$B$185,0),MATCH('Data above threshold'!R$4,'Raw Data'!$3:$3,0)-1))</f>
        <v/>
      </c>
      <c r="S62" s="107" t="str">
        <f aca="true">IF(ISBLANK(OFFSET('Raw Data'!$A$3,MATCH('Data above threshold'!$A62,'Raw Data'!$B$4:$B$185,0),MATCH('Data above threshold'!S$4,'Raw Data'!$3:$3,0)-1)),"",OFFSET('Raw Data'!$A$3,MATCH('Data above threshold'!$A62,'Raw Data'!$B$4:$B$185,0),MATCH('Data above threshold'!S$4,'Raw Data'!$3:$3,0)-1))</f>
        <v/>
      </c>
      <c r="T62" s="107" t="str">
        <f aca="true">IF(ISBLANK(OFFSET('Raw Data'!$A$3,MATCH('Data above threshold'!$A62,'Raw Data'!$B$4:$B$185,0),MATCH('Data above threshold'!T$4,'Raw Data'!$3:$3,0)-1)),"",OFFSET('Raw Data'!$A$3,MATCH('Data above threshold'!$A62,'Raw Data'!$B$4:$B$185,0),MATCH('Data above threshold'!T$4,'Raw Data'!$3:$3,0)-1))</f>
        <v/>
      </c>
      <c r="U62" s="107" t="str">
        <f aca="true">IF(ISBLANK(OFFSET('Raw Data'!$A$3,MATCH('Data above threshold'!$A62,'Raw Data'!$B$4:$B$185,0),MATCH('Data above threshold'!U$4,'Raw Data'!$3:$3,0)-1)),"",OFFSET('Raw Data'!$A$3,MATCH('Data above threshold'!$A62,'Raw Data'!$B$4:$B$185,0),MATCH('Data above threshold'!U$4,'Raw Data'!$3:$3,0)-1))</f>
        <v/>
      </c>
      <c r="V62" s="107" t="str">
        <f aca="true">IF(ISBLANK(OFFSET('Raw Data'!$A$3,MATCH('Data above threshold'!$A62,'Raw Data'!$B$4:$B$185,0),MATCH('Data above threshold'!V$4,'Raw Data'!$3:$3,0)-1)),"",OFFSET('Raw Data'!$A$3,MATCH('Data above threshold'!$A62,'Raw Data'!$B$4:$B$185,0),MATCH('Data above threshold'!V$4,'Raw Data'!$3:$3,0)-1))</f>
        <v/>
      </c>
      <c r="W62" s="107" t="str">
        <f aca="true">IF(ISBLANK(OFFSET('Raw Data'!$A$3,MATCH('Data above threshold'!$A62,'Raw Data'!$B$4:$B$185,0),MATCH('Data above threshold'!W$4,'Raw Data'!$3:$3,0)-1)),"",OFFSET('Raw Data'!$A$3,MATCH('Data above threshold'!$A62,'Raw Data'!$B$4:$B$185,0),MATCH('Data above threshold'!W$4,'Raw Data'!$3:$3,0)-1))</f>
        <v/>
      </c>
      <c r="X62" s="107" t="str">
        <f aca="true">IF(ISBLANK(OFFSET('Raw Data'!$A$3,MATCH('Data above threshold'!$A62,'Raw Data'!$B$4:$B$185,0),MATCH('Data above threshold'!X$4,'Raw Data'!$3:$3,0)-1)),"",OFFSET('Raw Data'!$A$3,MATCH('Data above threshold'!$A62,'Raw Data'!$B$4:$B$185,0),MATCH('Data above threshold'!X$4,'Raw Data'!$3:$3,0)-1))</f>
        <v/>
      </c>
      <c r="Y62" s="107" t="str">
        <f aca="true">IF(ISBLANK(OFFSET('Raw Data'!$A$3,MATCH('Data above threshold'!$A62,'Raw Data'!$B$4:$B$185,0),MATCH('Data above threshold'!Y$4,'Raw Data'!$3:$3,0)-1)),"",OFFSET('Raw Data'!$A$3,MATCH('Data above threshold'!$A62,'Raw Data'!$B$4:$B$185,0),MATCH('Data above threshold'!Y$4,'Raw Data'!$3:$3,0)-1))</f>
        <v/>
      </c>
      <c r="Z62" s="107" t="str">
        <f aca="true">IF(ISBLANK(OFFSET('Raw Data'!$A$3,MATCH('Data above threshold'!$A62,'Raw Data'!$B$4:$B$185,0),MATCH('Data above threshold'!Z$4,'Raw Data'!$3:$3,0)-1)),"",OFFSET('Raw Data'!$A$3,MATCH('Data above threshold'!$A62,'Raw Data'!$B$4:$B$185,0),MATCH('Data above threshold'!Z$4,'Raw Data'!$3:$3,0)-1))</f>
        <v/>
      </c>
      <c r="AA62" s="107" t="str">
        <f aca="true">IF(ISBLANK(OFFSET('Raw Data'!$A$3,MATCH('Data above threshold'!$A62,'Raw Data'!$B$4:$B$185,0),MATCH('Data above threshold'!AA$4,'Raw Data'!$3:$3,0)-1)),"",OFFSET('Raw Data'!$A$3,MATCH('Data above threshold'!$A62,'Raw Data'!$B$4:$B$185,0),MATCH('Data above threshold'!AA$4,'Raw Data'!$3:$3,0)-1))</f>
        <v/>
      </c>
      <c r="AB62" s="107" t="str">
        <f aca="true">IF(ISBLANK(OFFSET('Raw Data'!$A$3,MATCH('Data above threshold'!$A62,'Raw Data'!$B$4:$B$185,0),MATCH('Data above threshold'!AB$4,'Raw Data'!$3:$3,0)-1)),"",OFFSET('Raw Data'!$A$3,MATCH('Data above threshold'!$A62,'Raw Data'!$B$4:$B$185,0),MATCH('Data above threshold'!AB$4,'Raw Data'!$3:$3,0)-1))</f>
        <v/>
      </c>
      <c r="AC62" s="107" t="str">
        <f aca="true">IF(ISBLANK(OFFSET('Raw Data'!$A$3,MATCH('Data above threshold'!$A62,'Raw Data'!$B$4:$B$185,0),MATCH('Data above threshold'!AC$4,'Raw Data'!$3:$3,0)-1)),"",OFFSET('Raw Data'!$A$3,MATCH('Data above threshold'!$A62,'Raw Data'!$B$4:$B$185,0),MATCH('Data above threshold'!AC$4,'Raw Data'!$3:$3,0)-1))</f>
        <v/>
      </c>
      <c r="AD62" s="107" t="str">
        <f aca="true">IF(ISBLANK(OFFSET('Raw Data'!$A$3,MATCH('Data above threshold'!$A62,'Raw Data'!$B$4:$B$185,0),MATCH('Data above threshold'!AD$4,'Raw Data'!$3:$3,0)-1)),"",OFFSET('Raw Data'!$A$3,MATCH('Data above threshold'!$A62,'Raw Data'!$B$4:$B$185,0),MATCH('Data above threshold'!AD$4,'Raw Data'!$3:$3,0)-1))</f>
        <v/>
      </c>
      <c r="AE62" s="107" t="str">
        <f aca="true">IF(ISBLANK(OFFSET('Raw Data'!$A$3,MATCH('Data above threshold'!$A62,'Raw Data'!$B$4:$B$185,0),MATCH('Data above threshold'!AE$4,'Raw Data'!$3:$3,0)-1)),"",OFFSET('Raw Data'!$A$3,MATCH('Data above threshold'!$A62,'Raw Data'!$B$4:$B$185,0),MATCH('Data above threshold'!AE$4,'Raw Data'!$3:$3,0)-1))</f>
        <v/>
      </c>
      <c r="AF62" s="107" t="str">
        <f aca="true">IF(ISBLANK(OFFSET('Raw Data'!$A$3,MATCH('Data above threshold'!$A62,'Raw Data'!$B$4:$B$185,0),MATCH('Data above threshold'!AF$4,'Raw Data'!$3:$3,0)-1)),"",OFFSET('Raw Data'!$A$3,MATCH('Data above threshold'!$A62,'Raw Data'!$B$4:$B$185,0),MATCH('Data above threshold'!AF$4,'Raw Data'!$3:$3,0)-1))</f>
        <v/>
      </c>
      <c r="AG62" s="107" t="str">
        <f aca="true">IF(ISBLANK(OFFSET('Raw Data'!$A$3,MATCH('Data above threshold'!$A62,'Raw Data'!$B$4:$B$185,0),MATCH('Data above threshold'!AG$4,'Raw Data'!$3:$3,0)-1)),"",OFFSET('Raw Data'!$A$3,MATCH('Data above threshold'!$A62,'Raw Data'!$B$4:$B$185,0),MATCH('Data above threshold'!AG$4,'Raw Data'!$3:$3,0)-1))</f>
        <v/>
      </c>
      <c r="AH62" s="107" t="str">
        <f aca="true">IF(ISBLANK(OFFSET('Raw Data'!$A$3,MATCH('Data above threshold'!$A62,'Raw Data'!$B$4:$B$185,0),MATCH('Data above threshold'!AH$4,'Raw Data'!$3:$3,0)-1)),"",OFFSET('Raw Data'!$A$3,MATCH('Data above threshold'!$A62,'Raw Data'!$B$4:$B$185,0),MATCH('Data above threshold'!AH$4,'Raw Data'!$3:$3,0)-1))</f>
        <v/>
      </c>
      <c r="AI62" s="107" t="str">
        <f aca="true">IF(ISBLANK(OFFSET('Raw Data'!$A$3,MATCH('Data above threshold'!$A62,'Raw Data'!$B$4:$B$185,0),MATCH('Data above threshold'!AI$4,'Raw Data'!$3:$3,0)-1)),"",OFFSET('Raw Data'!$A$3,MATCH('Data above threshold'!$A62,'Raw Data'!$B$4:$B$185,0),MATCH('Data above threshold'!AI$4,'Raw Data'!$3:$3,0)-1))</f>
        <v/>
      </c>
      <c r="AJ62" s="107" t="str">
        <f aca="true">IF(ISBLANK(OFFSET('Raw Data'!$A$3,MATCH('Data above threshold'!$A62,'Raw Data'!$B$4:$B$185,0),MATCH('Data above threshold'!AJ$4,'Raw Data'!$3:$3,0)-1)),"",OFFSET('Raw Data'!$A$3,MATCH('Data above threshold'!$A62,'Raw Data'!$B$4:$B$185,0),MATCH('Data above threshold'!AJ$4,'Raw Data'!$3:$3,0)-1))</f>
        <v/>
      </c>
      <c r="AK62" s="107" t="str">
        <f aca="true">IF(ISBLANK(OFFSET('Raw Data'!$A$3,MATCH('Data above threshold'!$A62,'Raw Data'!$B$4:$B$185,0),MATCH('Data above threshold'!AK$4,'Raw Data'!$3:$3,0)-1)),"",OFFSET('Raw Data'!$A$3,MATCH('Data above threshold'!$A62,'Raw Data'!$B$4:$B$185,0),MATCH('Data above threshold'!AK$4,'Raw Data'!$3:$3,0)-1))</f>
        <v/>
      </c>
      <c r="AL62" s="107" t="str">
        <f aca="true">IF(ISBLANK(OFFSET('Raw Data'!$A$3,MATCH('Data above threshold'!$A62,'Raw Data'!$B$4:$B$185,0),MATCH('Data above threshold'!AL$4,'Raw Data'!$3:$3,0)-1)),"",OFFSET('Raw Data'!$A$3,MATCH('Data above threshold'!$A62,'Raw Data'!$B$4:$B$185,0),MATCH('Data above threshold'!AL$4,'Raw Data'!$3:$3,0)-1))</f>
        <v/>
      </c>
      <c r="AM62" s="107" t="str">
        <f aca="true">IF(ISBLANK(OFFSET('Raw Data'!$A$3,MATCH('Data above threshold'!$A62,'Raw Data'!$B$4:$B$185,0),MATCH('Data above threshold'!AM$4,'Raw Data'!$3:$3,0)-1)),"",OFFSET('Raw Data'!$A$3,MATCH('Data above threshold'!$A62,'Raw Data'!$B$4:$B$185,0),MATCH('Data above threshold'!AM$4,'Raw Data'!$3:$3,0)-1))</f>
        <v/>
      </c>
      <c r="AN62" s="107" t="str">
        <f aca="true">IF(ISBLANK(OFFSET('Raw Data'!$A$3,MATCH('Data above threshold'!$A62,'Raw Data'!$B$4:$B$185,0),MATCH('Data above threshold'!AN$4,'Raw Data'!$3:$3,0)-1)),"",OFFSET('Raw Data'!$A$3,MATCH('Data above threshold'!$A62,'Raw Data'!$B$4:$B$185,0),MATCH('Data above threshold'!AN$4,'Raw Data'!$3:$3,0)-1))</f>
        <v/>
      </c>
      <c r="AO62" s="107" t="str">
        <f aca="true">IF(ISBLANK(OFFSET('Raw Data'!$A$3,MATCH('Data above threshold'!$A62,'Raw Data'!$B$4:$B$185,0),MATCH('Data above threshold'!AO$4,'Raw Data'!$3:$3,0)-1)),"",OFFSET('Raw Data'!$A$3,MATCH('Data above threshold'!$A62,'Raw Data'!$B$4:$B$185,0),MATCH('Data above threshold'!AO$4,'Raw Data'!$3:$3,0)-1))</f>
        <v/>
      </c>
      <c r="AP62" s="107" t="str">
        <f aca="true">IF(ISBLANK(OFFSET('Raw Data'!$A$3,MATCH('Data above threshold'!$A62,'Raw Data'!$B$4:$B$185,0),MATCH('Data above threshold'!AP$4,'Raw Data'!$3:$3,0)-1)),"",OFFSET('Raw Data'!$A$3,MATCH('Data above threshold'!$A62,'Raw Data'!$B$4:$B$185,0),MATCH('Data above threshold'!AP$4,'Raw Data'!$3:$3,0)-1))</f>
        <v/>
      </c>
      <c r="AQ62" s="107" t="str">
        <f aca="true">IF(ISBLANK(OFFSET('Raw Data'!$A$3,MATCH('Data above threshold'!$A62,'Raw Data'!$B$4:$B$185,0),MATCH('Data above threshold'!AQ$4,'Raw Data'!$3:$3,0)-1)),"",OFFSET('Raw Data'!$A$3,MATCH('Data above threshold'!$A62,'Raw Data'!$B$4:$B$185,0),MATCH('Data above threshold'!AQ$4,'Raw Data'!$3:$3,0)-1))</f>
        <v/>
      </c>
      <c r="AR62" s="107" t="str">
        <f aca="true">IF(ISBLANK(OFFSET('Raw Data'!$A$3,MATCH('Data above threshold'!$A62,'Raw Data'!$B$4:$B$185,0),MATCH('Data above threshold'!AR$4,'Raw Data'!$3:$3,0)-1)),"",OFFSET('Raw Data'!$A$3,MATCH('Data above threshold'!$A62,'Raw Data'!$B$4:$B$185,0),MATCH('Data above threshold'!AR$4,'Raw Data'!$3:$3,0)-1))</f>
        <v/>
      </c>
      <c r="AS62" s="107" t="str">
        <f aca="true">IF(ISBLANK(OFFSET('Raw Data'!$A$3,MATCH('Data above threshold'!$A62,'Raw Data'!$B$4:$B$185,0),MATCH('Data above threshold'!AS$4,'Raw Data'!$3:$3,0)-1)),"",OFFSET('Raw Data'!$A$3,MATCH('Data above threshold'!$A62,'Raw Data'!$B$4:$B$185,0),MATCH('Data above threshold'!AS$4,'Raw Data'!$3:$3,0)-1))</f>
        <v/>
      </c>
      <c r="AT62" s="107" t="str">
        <f aca="true">IF(ISBLANK(OFFSET('Raw Data'!$A$3,MATCH('Data above threshold'!$A62,'Raw Data'!$B$4:$B$185,0),MATCH('Data above threshold'!AT$4,'Raw Data'!$3:$3,0)-1)),"",OFFSET('Raw Data'!$A$3,MATCH('Data above threshold'!$A62,'Raw Data'!$B$4:$B$185,0),MATCH('Data above threshold'!AT$4,'Raw Data'!$3:$3,0)-1))</f>
        <v/>
      </c>
      <c r="AU62" s="107" t="str">
        <f aca="true">IF(ISBLANK(OFFSET('Raw Data'!$A$3,MATCH('Data above threshold'!$A62,'Raw Data'!$B$4:$B$185,0),MATCH('Data above threshold'!AU$4,'Raw Data'!$3:$3,0)-1)),"",OFFSET('Raw Data'!$A$3,MATCH('Data above threshold'!$A62,'Raw Data'!$B$4:$B$185,0),MATCH('Data above threshold'!AU$4,'Raw Data'!$3:$3,0)-1))</f>
        <v/>
      </c>
      <c r="AV62" s="107" t="str">
        <f aca="true">IF(ISBLANK(OFFSET('Raw Data'!$A$3,MATCH('Data above threshold'!$A62,'Raw Data'!$B$4:$B$185,0),MATCH('Data above threshold'!AV$4,'Raw Data'!$3:$3,0)-1)),"",OFFSET('Raw Data'!$A$3,MATCH('Data above threshold'!$A62,'Raw Data'!$B$4:$B$185,0),MATCH('Data above threshold'!AV$4,'Raw Data'!$3:$3,0)-1))</f>
        <v/>
      </c>
      <c r="AW62" s="107" t="str">
        <f aca="true">IF(ISBLANK(OFFSET('Raw Data'!$A$3,MATCH('Data above threshold'!$A62,'Raw Data'!$B$4:$B$185,0),MATCH('Data above threshold'!AW$4,'Raw Data'!$3:$3,0)-1)),"",OFFSET('Raw Data'!$A$3,MATCH('Data above threshold'!$A62,'Raw Data'!$B$4:$B$185,0),MATCH('Data above threshold'!AW$4,'Raw Data'!$3:$3,0)-1))</f>
        <v/>
      </c>
      <c r="AX62" s="107" t="str">
        <f aca="true">IF(ISBLANK(OFFSET('Raw Data'!$A$3,MATCH('Data above threshold'!$A62,'Raw Data'!$B$4:$B$185,0),MATCH('Data above threshold'!AX$4,'Raw Data'!$3:$3,0)-1)),"",OFFSET('Raw Data'!$A$3,MATCH('Data above threshold'!$A62,'Raw Data'!$B$4:$B$185,0),MATCH('Data above threshold'!AX$4,'Raw Data'!$3:$3,0)-1))</f>
        <v/>
      </c>
      <c r="AY62" s="107" t="str">
        <f aca="true">IF(ISBLANK(OFFSET('Raw Data'!$A$3,MATCH('Data above threshold'!$A62,'Raw Data'!$B$4:$B$185,0),MATCH('Data above threshold'!AY$4,'Raw Data'!$3:$3,0)-1)),"",OFFSET('Raw Data'!$A$3,MATCH('Data above threshold'!$A62,'Raw Data'!$B$4:$B$185,0),MATCH('Data above threshold'!AY$4,'Raw Data'!$3:$3,0)-1))</f>
        <v/>
      </c>
      <c r="AZ62" s="107" t="str">
        <f aca="true">IF(ISBLANK(OFFSET('Raw Data'!$A$3,MATCH('Data above threshold'!$A62,'Raw Data'!$B$4:$B$185,0),MATCH('Data above threshold'!AZ$4,'Raw Data'!$3:$3,0)-1)),"",OFFSET('Raw Data'!$A$3,MATCH('Data above threshold'!$A62,'Raw Data'!$B$4:$B$185,0),MATCH('Data above threshold'!AZ$4,'Raw Data'!$3:$3,0)-1))</f>
        <v/>
      </c>
      <c r="BA62" s="107" t="str">
        <f aca="true">IF(ISBLANK(OFFSET('Raw Data'!$A$3,MATCH('Data above threshold'!$A62,'Raw Data'!$B$4:$B$185,0),MATCH('Data above threshold'!BA$4,'Raw Data'!$3:$3,0)-1)),"",OFFSET('Raw Data'!$A$3,MATCH('Data above threshold'!$A62,'Raw Data'!$B$4:$B$185,0),MATCH('Data above threshold'!BA$4,'Raw Data'!$3:$3,0)-1))</f>
        <v/>
      </c>
      <c r="BB62" s="107" t="str">
        <f aca="true">IF(ISBLANK(OFFSET('Raw Data'!$A$3,MATCH('Data above threshold'!$A62,'Raw Data'!$B$4:$B$185,0),MATCH('Data above threshold'!BB$4,'Raw Data'!$3:$3,0)-1)),"",OFFSET('Raw Data'!$A$3,MATCH('Data above threshold'!$A62,'Raw Data'!$B$4:$B$185,0),MATCH('Data above threshold'!BB$4,'Raw Data'!$3:$3,0)-1))</f>
        <v/>
      </c>
      <c r="BC62" s="107" t="str">
        <f aca="true">IF(ISBLANK(OFFSET('Raw Data'!$A$3,MATCH('Data above threshold'!$A62,'Raw Data'!$B$4:$B$185,0),MATCH('Data above threshold'!BC$4,'Raw Data'!$3:$3,0)-1)),"",OFFSET('Raw Data'!$A$3,MATCH('Data above threshold'!$A62,'Raw Data'!$B$4:$B$185,0),MATCH('Data above threshold'!BC$4,'Raw Data'!$3:$3,0)-1))</f>
        <v/>
      </c>
      <c r="BD62" s="107" t="str">
        <f aca="true">IF(ISBLANK(OFFSET('Raw Data'!$A$3,MATCH('Data above threshold'!$A62,'Raw Data'!$B$4:$B$185,0),MATCH('Data above threshold'!BD$4,'Raw Data'!$3:$3,0)-1)),"",OFFSET('Raw Data'!$A$3,MATCH('Data above threshold'!$A62,'Raw Data'!$B$4:$B$185,0),MATCH('Data above threshold'!BD$4,'Raw Data'!$3:$3,0)-1))</f>
        <v/>
      </c>
      <c r="BE62" s="107" t="str">
        <f aca="true">IF(ISBLANK(OFFSET('Raw Data'!$A$3,MATCH('Data above threshold'!$A62,'Raw Data'!$B$4:$B$185,0),MATCH('Data above threshold'!BE$4,'Raw Data'!$3:$3,0)-1)),"",OFFSET('Raw Data'!$A$3,MATCH('Data above threshold'!$A62,'Raw Data'!$B$4:$B$185,0),MATCH('Data above threshold'!BE$4,'Raw Data'!$3:$3,0)-1))</f>
        <v/>
      </c>
      <c r="BF62" s="107" t="str">
        <f aca="true">IF(ISBLANK(OFFSET('Raw Data'!$A$3,MATCH('Data above threshold'!$A62,'Raw Data'!$B$4:$B$185,0),MATCH('Data above threshold'!BF$4,'Raw Data'!$3:$3,0)-1)),"",OFFSET('Raw Data'!$A$3,MATCH('Data above threshold'!$A62,'Raw Data'!$B$4:$B$185,0),MATCH('Data above threshold'!BF$4,'Raw Data'!$3:$3,0)-1))</f>
        <v/>
      </c>
      <c r="BG62" s="107" t="str">
        <f aca="true">IF(ISBLANK(OFFSET('Raw Data'!$A$3,MATCH('Data above threshold'!$A62,'Raw Data'!$B$4:$B$185,0),MATCH('Data above threshold'!BG$4,'Raw Data'!$3:$3,0)-1)),"",OFFSET('Raw Data'!$A$3,MATCH('Data above threshold'!$A62,'Raw Data'!$B$4:$B$185,0),MATCH('Data above threshold'!BG$4,'Raw Data'!$3:$3,0)-1))</f>
        <v/>
      </c>
      <c r="BH62" s="107" t="str">
        <f aca="true">IF(ISBLANK(OFFSET('Raw Data'!$A$3,MATCH('Data above threshold'!$A62,'Raw Data'!$B$4:$B$185,0),MATCH('Data above threshold'!BH$4,'Raw Data'!$3:$3,0)-1)),"",OFFSET('Raw Data'!$A$3,MATCH('Data above threshold'!$A62,'Raw Data'!$B$4:$B$185,0),MATCH('Data above threshold'!BH$4,'Raw Data'!$3:$3,0)-1))</f>
        <v/>
      </c>
      <c r="BI62" s="107" t="str">
        <f aca="true">IF(ISBLANK(OFFSET('Raw Data'!$A$3,MATCH('Data above threshold'!$A62,'Raw Data'!$B$4:$B$185,0),MATCH('Data above threshold'!BI$4,'Raw Data'!$3:$3,0)-1)),"",OFFSET('Raw Data'!$A$3,MATCH('Data above threshold'!$A62,'Raw Data'!$B$4:$B$185,0),MATCH('Data above threshold'!BI$4,'Raw Data'!$3:$3,0)-1))</f>
        <v/>
      </c>
      <c r="BJ62" s="107" t="str">
        <f aca="true">IF(ISBLANK(OFFSET('Raw Data'!$A$3,MATCH('Data above threshold'!$A62,'Raw Data'!$B$4:$B$185,0),MATCH('Data above threshold'!BJ$4,'Raw Data'!$3:$3,0)-1)),"",OFFSET('Raw Data'!$A$3,MATCH('Data above threshold'!$A62,'Raw Data'!$B$4:$B$185,0),MATCH('Data above threshold'!BJ$4,'Raw Data'!$3:$3,0)-1))</f>
        <v/>
      </c>
      <c r="BK62" s="107" t="str">
        <f aca="true">IF(ISBLANK(OFFSET('Raw Data'!$A$3,MATCH('Data above threshold'!$A62,'Raw Data'!$B$4:$B$185,0),MATCH('Data above threshold'!BK$4,'Raw Data'!$3:$3,0)-1)),"",OFFSET('Raw Data'!$A$3,MATCH('Data above threshold'!$A62,'Raw Data'!$B$4:$B$185,0),MATCH('Data above threshold'!BK$4,'Raw Data'!$3:$3,0)-1))</f>
        <v/>
      </c>
      <c r="BL62" s="107" t="str">
        <f aca="true">IF(ISBLANK(OFFSET('Raw Data'!$A$3,MATCH('Data above threshold'!$A62,'Raw Data'!$B$4:$B$185,0),MATCH('Data above threshold'!BL$4,'Raw Data'!$3:$3,0)-1)),"",OFFSET('Raw Data'!$A$3,MATCH('Data above threshold'!$A62,'Raw Data'!$B$4:$B$185,0),MATCH('Data above threshold'!BL$4,'Raw Data'!$3:$3,0)-1))</f>
        <v/>
      </c>
      <c r="BM62" s="107" t="str">
        <f aca="true">IF(ISBLANK(OFFSET('Raw Data'!$A$3,MATCH('Data above threshold'!$A62,'Raw Data'!$B$4:$B$185,0),MATCH('Data above threshold'!BM$4,'Raw Data'!$3:$3,0)-1)),"",OFFSET('Raw Data'!$A$3,MATCH('Data above threshold'!$A62,'Raw Data'!$B$4:$B$185,0),MATCH('Data above threshold'!BM$4,'Raw Data'!$3:$3,0)-1))</f>
        <v/>
      </c>
      <c r="BN62" s="107" t="str">
        <f aca="true">IF(ISBLANK(OFFSET('Raw Data'!$A$3,MATCH('Data above threshold'!$A62,'Raw Data'!$B$4:$B$185,0),MATCH('Data above threshold'!BN$4,'Raw Data'!$3:$3,0)-1)),"",OFFSET('Raw Data'!$A$3,MATCH('Data above threshold'!$A62,'Raw Data'!$B$4:$B$185,0),MATCH('Data above threshold'!BN$4,'Raw Data'!$3:$3,0)-1))</f>
        <v/>
      </c>
      <c r="BO62" s="107" t="str">
        <f aca="true">IF(ISBLANK(OFFSET('Raw Data'!$A$3,MATCH('Data above threshold'!$A62,'Raw Data'!$B$4:$B$185,0),MATCH('Data above threshold'!BO$4,'Raw Data'!$3:$3,0)-1)),"",OFFSET('Raw Data'!$A$3,MATCH('Data above threshold'!$A62,'Raw Data'!$B$4:$B$185,0),MATCH('Data above threshold'!BO$4,'Raw Data'!$3:$3,0)-1))</f>
        <v/>
      </c>
      <c r="BP62" s="107" t="str">
        <f aca="true">IF(ISBLANK(OFFSET('Raw Data'!$A$3,MATCH('Data above threshold'!$A62,'Raw Data'!$B$4:$B$185,0),MATCH('Data above threshold'!BP$4,'Raw Data'!$3:$3,0)-1)),"",OFFSET('Raw Data'!$A$3,MATCH('Data above threshold'!$A62,'Raw Data'!$B$4:$B$185,0),MATCH('Data above threshold'!BP$4,'Raw Data'!$3:$3,0)-1))</f>
        <v/>
      </c>
      <c r="BQ62" s="107" t="str">
        <f aca="true">IF(ISBLANK(OFFSET('Raw Data'!$A$3,MATCH('Data above threshold'!$A62,'Raw Data'!$B$4:$B$185,0),MATCH('Data above threshold'!BQ$4,'Raw Data'!$3:$3,0)-1)),"",OFFSET('Raw Data'!$A$3,MATCH('Data above threshold'!$A62,'Raw Data'!$B$4:$B$185,0),MATCH('Data above threshold'!BQ$4,'Raw Data'!$3:$3,0)-1))</f>
        <v/>
      </c>
      <c r="BR62" s="107" t="str">
        <f aca="true">IF(ISBLANK(OFFSET('Raw Data'!$A$3,MATCH('Data above threshold'!$A62,'Raw Data'!$B$4:$B$185,0),MATCH('Data above threshold'!BR$4,'Raw Data'!$3:$3,0)-1)),"",OFFSET('Raw Data'!$A$3,MATCH('Data above threshold'!$A62,'Raw Data'!$B$4:$B$185,0),MATCH('Data above threshold'!BR$4,'Raw Data'!$3:$3,0)-1))</f>
        <v/>
      </c>
      <c r="BS62" s="107" t="str">
        <f aca="true">IF(ISBLANK(OFFSET('Raw Data'!$A$3,MATCH('Data above threshold'!$A62,'Raw Data'!$B$4:$B$185,0),MATCH('Data above threshold'!BS$4,'Raw Data'!$3:$3,0)-1)),"",OFFSET('Raw Data'!$A$3,MATCH('Data above threshold'!$A62,'Raw Data'!$B$4:$B$185,0),MATCH('Data above threshold'!BS$4,'Raw Data'!$3:$3,0)-1))</f>
        <v/>
      </c>
      <c r="BT62" s="107" t="str">
        <f aca="true">IF(ISBLANK(OFFSET('Raw Data'!$A$3,MATCH('Data above threshold'!$A62,'Raw Data'!$B$4:$B$185,0),MATCH('Data above threshold'!BT$4,'Raw Data'!$3:$3,0)-1)),"",OFFSET('Raw Data'!$A$3,MATCH('Data above threshold'!$A62,'Raw Data'!$B$4:$B$185,0),MATCH('Data above threshold'!BT$4,'Raw Data'!$3:$3,0)-1))</f>
        <v/>
      </c>
      <c r="BU62" s="107" t="str">
        <f aca="true">IF(ISBLANK(OFFSET('Raw Data'!$A$3,MATCH('Data above threshold'!$A62,'Raw Data'!$B$4:$B$185,0),MATCH('Data above threshold'!BU$4,'Raw Data'!$3:$3,0)-1)),"",OFFSET('Raw Data'!$A$3,MATCH('Data above threshold'!$A62,'Raw Data'!$B$4:$B$185,0),MATCH('Data above threshold'!BU$4,'Raw Data'!$3:$3,0)-1))</f>
        <v/>
      </c>
      <c r="BV62" s="107" t="str">
        <f aca="true">IF(ISBLANK(OFFSET('Raw Data'!$A$3,MATCH('Data above threshold'!$A62,'Raw Data'!$B$4:$B$185,0),MATCH('Data above threshold'!BV$4,'Raw Data'!$3:$3,0)-1)),"",OFFSET('Raw Data'!$A$3,MATCH('Data above threshold'!$A62,'Raw Data'!$B$4:$B$185,0),MATCH('Data above threshold'!BV$4,'Raw Data'!$3:$3,0)-1))</f>
        <v/>
      </c>
      <c r="BW62" s="107" t="str">
        <f aca="true">IF(ISBLANK(OFFSET('Raw Data'!$A$3,MATCH('Data above threshold'!$A62,'Raw Data'!$B$4:$B$185,0),MATCH('Data above threshold'!BW$4,'Raw Data'!$3:$3,0)-1)),"",OFFSET('Raw Data'!$A$3,MATCH('Data above threshold'!$A62,'Raw Data'!$B$4:$B$185,0),MATCH('Data above threshold'!BW$4,'Raw Data'!$3:$3,0)-1))</f>
        <v/>
      </c>
      <c r="BX62" s="107" t="str">
        <f aca="true">IF(ISBLANK(OFFSET('Raw Data'!$A$3,MATCH('Data above threshold'!$A62,'Raw Data'!$B$4:$B$185,0),MATCH('Data above threshold'!BX$4,'Raw Data'!$3:$3,0)-1)),"",OFFSET('Raw Data'!$A$3,MATCH('Data above threshold'!$A62,'Raw Data'!$B$4:$B$185,0),MATCH('Data above threshold'!BX$4,'Raw Data'!$3:$3,0)-1))</f>
        <v/>
      </c>
      <c r="BY62" s="107" t="str">
        <f aca="true">IF(ISBLANK(OFFSET('Raw Data'!$A$3,MATCH('Data above threshold'!$A62,'Raw Data'!$B$4:$B$185,0),MATCH('Data above threshold'!BY$4,'Raw Data'!$3:$3,0)-1)),"",OFFSET('Raw Data'!$A$3,MATCH('Data above threshold'!$A62,'Raw Data'!$B$4:$B$185,0),MATCH('Data above threshold'!BY$4,'Raw Data'!$3:$3,0)-1))</f>
        <v/>
      </c>
      <c r="BZ62" s="107" t="str">
        <f aca="true">IF(ISBLANK(OFFSET('Raw Data'!$A$3,MATCH('Data above threshold'!$A62,'Raw Data'!$B$4:$B$185,0),MATCH('Data above threshold'!BZ$4,'Raw Data'!$3:$3,0)-1)),"",OFFSET('Raw Data'!$A$3,MATCH('Data above threshold'!$A62,'Raw Data'!$B$4:$B$185,0),MATCH('Data above threshold'!BZ$4,'Raw Data'!$3:$3,0)-1))</f>
        <v/>
      </c>
      <c r="CA62" s="107" t="str">
        <f aca="true">IF(ISBLANK(OFFSET('Raw Data'!$A$3,MATCH('Data above threshold'!$A62,'Raw Data'!$B$4:$B$185,0),MATCH('Data above threshold'!CA$4,'Raw Data'!$3:$3,0)-1)),"",OFFSET('Raw Data'!$A$3,MATCH('Data above threshold'!$A62,'Raw Data'!$B$4:$B$185,0),MATCH('Data above threshold'!CA$4,'Raw Data'!$3:$3,0)-1))</f>
        <v/>
      </c>
      <c r="CB62" s="107" t="str">
        <f aca="true">IF(ISBLANK(OFFSET('Raw Data'!$A$3,MATCH('Data above threshold'!$A62,'Raw Data'!$B$4:$B$185,0),MATCH('Data above threshold'!CB$4,'Raw Data'!$3:$3,0)-1)),"",OFFSET('Raw Data'!$A$3,MATCH('Data above threshold'!$A62,'Raw Data'!$B$4:$B$185,0),MATCH('Data above threshold'!CB$4,'Raw Data'!$3:$3,0)-1))</f>
        <v/>
      </c>
      <c r="CC62" s="107" t="str">
        <f aca="true">IF(ISBLANK(OFFSET('Raw Data'!$A$3,MATCH('Data above threshold'!$A62,'Raw Data'!$B$4:$B$185,0),MATCH('Data above threshold'!CC$4,'Raw Data'!$3:$3,0)-1)),"",OFFSET('Raw Data'!$A$3,MATCH('Data above threshold'!$A62,'Raw Data'!$B$4:$B$185,0),MATCH('Data above threshold'!CC$4,'Raw Data'!$3:$3,0)-1))</f>
        <v/>
      </c>
      <c r="CD62" s="107" t="str">
        <f aca="true">IF(ISBLANK(OFFSET('Raw Data'!$A$3,MATCH('Data above threshold'!$A62,'Raw Data'!$B$4:$B$185,0),MATCH('Data above threshold'!CD$4,'Raw Data'!$3:$3,0)-1)),"",OFFSET('Raw Data'!$A$3,MATCH('Data above threshold'!$A62,'Raw Data'!$B$4:$B$185,0),MATCH('Data above threshold'!CD$4,'Raw Data'!$3:$3,0)-1))</f>
        <v/>
      </c>
      <c r="CE62" s="107" t="str">
        <f aca="true">IF(ISBLANK(OFFSET('Raw Data'!$A$3,MATCH('Data above threshold'!$A62,'Raw Data'!$B$4:$B$185,0),MATCH('Data above threshold'!CE$4,'Raw Data'!$3:$3,0)-1)),"",OFFSET('Raw Data'!$A$3,MATCH('Data above threshold'!$A62,'Raw Data'!$B$4:$B$185,0),MATCH('Data above threshold'!CE$4,'Raw Data'!$3:$3,0)-1))</f>
        <v/>
      </c>
      <c r="CF62" s="107" t="str">
        <f aca="true">IF(ISBLANK(OFFSET('Raw Data'!$A$3,MATCH('Data above threshold'!$A62,'Raw Data'!$B$4:$B$185,0),MATCH('Data above threshold'!CF$4,'Raw Data'!$3:$3,0)-1)),"",OFFSET('Raw Data'!$A$3,MATCH('Data above threshold'!$A62,'Raw Data'!$B$4:$B$185,0),MATCH('Data above threshold'!CF$4,'Raw Data'!$3:$3,0)-1))</f>
        <v/>
      </c>
      <c r="CG62" s="107" t="str">
        <f aca="true">IF(ISBLANK(OFFSET('Raw Data'!$A$3,MATCH('Data above threshold'!$A62,'Raw Data'!$B$4:$B$185,0),MATCH('Data above threshold'!CG$4,'Raw Data'!$3:$3,0)-1)),"",OFFSET('Raw Data'!$A$3,MATCH('Data above threshold'!$A62,'Raw Data'!$B$4:$B$185,0),MATCH('Data above threshold'!CG$4,'Raw Data'!$3:$3,0)-1))</f>
        <v/>
      </c>
      <c r="CH62" s="107" t="str">
        <f aca="true">IF(ISBLANK(OFFSET('Raw Data'!$A$3,MATCH('Data above threshold'!$A62,'Raw Data'!$B$4:$B$185,0),MATCH('Data above threshold'!CH$4,'Raw Data'!$3:$3,0)-1)),"",OFFSET('Raw Data'!$A$3,MATCH('Data above threshold'!$A62,'Raw Data'!$B$4:$B$185,0),MATCH('Data above threshold'!CH$4,'Raw Data'!$3:$3,0)-1))</f>
        <v/>
      </c>
      <c r="CI62" s="107" t="str">
        <f aca="true">IF(ISBLANK(OFFSET('Raw Data'!$A$3,MATCH('Data above threshold'!$A62,'Raw Data'!$B$4:$B$185,0),MATCH('Data above threshold'!CI$4,'Raw Data'!$3:$3,0)-1)),"",OFFSET('Raw Data'!$A$3,MATCH('Data above threshold'!$A62,'Raw Data'!$B$4:$B$185,0),MATCH('Data above threshold'!CI$4,'Raw Data'!$3:$3,0)-1))</f>
        <v/>
      </c>
      <c r="CJ62" s="107" t="str">
        <f aca="true">IF(ISBLANK(OFFSET('Raw Data'!$A$3,MATCH('Data above threshold'!$A62,'Raw Data'!$B$4:$B$185,0),MATCH('Data above threshold'!CJ$4,'Raw Data'!$3:$3,0)-1)),"",OFFSET('Raw Data'!$A$3,MATCH('Data above threshold'!$A62,'Raw Data'!$B$4:$B$185,0),MATCH('Data above threshold'!CJ$4,'Raw Data'!$3:$3,0)-1))</f>
        <v/>
      </c>
      <c r="CK62" s="107" t="str">
        <f aca="true">IF(ISBLANK(OFFSET('Raw Data'!$A$3,MATCH('Data above threshold'!$A62,'Raw Data'!$B$4:$B$185,0),MATCH('Data above threshold'!CK$4,'Raw Data'!$3:$3,0)-1)),"",OFFSET('Raw Data'!$A$3,MATCH('Data above threshold'!$A62,'Raw Data'!$B$4:$B$185,0),MATCH('Data above threshold'!CK$4,'Raw Data'!$3:$3,0)-1))</f>
        <v/>
      </c>
      <c r="CL62" s="107" t="str">
        <f aca="true">IF(ISBLANK(OFFSET('Raw Data'!$A$3,MATCH('Data above threshold'!$A62,'Raw Data'!$B$4:$B$185,0),MATCH('Data above threshold'!CL$4,'Raw Data'!$3:$3,0)-1)),"",OFFSET('Raw Data'!$A$3,MATCH('Data above threshold'!$A62,'Raw Data'!$B$4:$B$185,0),MATCH('Data above threshold'!CL$4,'Raw Data'!$3:$3,0)-1))</f>
        <v/>
      </c>
      <c r="CM62" s="107" t="str">
        <f aca="true">IF(ISBLANK(OFFSET('Raw Data'!$A$3,MATCH('Data above threshold'!$A62,'Raw Data'!$B$4:$B$185,0),MATCH('Data above threshold'!CM$4,'Raw Data'!$3:$3,0)-1)),"",OFFSET('Raw Data'!$A$3,MATCH('Data above threshold'!$A62,'Raw Data'!$B$4:$B$185,0),MATCH('Data above threshold'!CM$4,'Raw Data'!$3:$3,0)-1))</f>
        <v/>
      </c>
      <c r="CN62" s="107" t="str">
        <f aca="true">IF(ISBLANK(OFFSET('Raw Data'!$A$3,MATCH('Data above threshold'!$A62,'Raw Data'!$B$4:$B$185,0),MATCH('Data above threshold'!CN$4,'Raw Data'!$3:$3,0)-1)),"",OFFSET('Raw Data'!$A$3,MATCH('Data above threshold'!$A62,'Raw Data'!$B$4:$B$185,0),MATCH('Data above threshold'!CN$4,'Raw Data'!$3:$3,0)-1))</f>
        <v/>
      </c>
      <c r="CO62" s="107" t="str">
        <f aca="true">IF(ISBLANK(OFFSET('Raw Data'!$A$3,MATCH('Data above threshold'!$A62,'Raw Data'!$B$4:$B$185,0),MATCH('Data above threshold'!CO$4,'Raw Data'!$3:$3,0)-1)),"",OFFSET('Raw Data'!$A$3,MATCH('Data above threshold'!$A62,'Raw Data'!$B$4:$B$185,0),MATCH('Data above threshold'!CO$4,'Raw Data'!$3:$3,0)-1))</f>
        <v/>
      </c>
      <c r="CP62" s="107" t="str">
        <f aca="true">IF(ISBLANK(OFFSET('Raw Data'!$A$3,MATCH('Data above threshold'!$A62,'Raw Data'!$B$4:$B$185,0),MATCH('Data above threshold'!CP$4,'Raw Data'!$3:$3,0)-1)),"",OFFSET('Raw Data'!$A$3,MATCH('Data above threshold'!$A62,'Raw Data'!$B$4:$B$185,0),MATCH('Data above threshold'!CP$4,'Raw Data'!$3:$3,0)-1))</f>
        <v/>
      </c>
      <c r="CQ62" s="107" t="str">
        <f aca="true">IF(ISBLANK(OFFSET('Raw Data'!$A$3,MATCH('Data above threshold'!$A62,'Raw Data'!$B$4:$B$185,0),MATCH('Data above threshold'!CQ$4,'Raw Data'!$3:$3,0)-1)),"",OFFSET('Raw Data'!$A$3,MATCH('Data above threshold'!$A62,'Raw Data'!$B$4:$B$185,0),MATCH('Data above threshold'!CQ$4,'Raw Data'!$3:$3,0)-1))</f>
        <v/>
      </c>
      <c r="CR62" s="107" t="str">
        <f aca="true">IF(ISBLANK(OFFSET('Raw Data'!$A$3,MATCH('Data above threshold'!$A62,'Raw Data'!$B$4:$B$185,0),MATCH('Data above threshold'!CR$4,'Raw Data'!$3:$3,0)-1)),"",OFFSET('Raw Data'!$A$3,MATCH('Data above threshold'!$A62,'Raw Data'!$B$4:$B$185,0),MATCH('Data above threshold'!CR$4,'Raw Data'!$3:$3,0)-1))</f>
        <v/>
      </c>
    </row>
    <row r="63" s="103" customFormat="true" ht="15.5" hidden="false" customHeight="false" outlineLevel="0" collapsed="false">
      <c r="A63" s="107" t="n">
        <v>2311</v>
      </c>
      <c r="B63" s="107" t="n">
        <v>4</v>
      </c>
      <c r="C63" s="107" t="str">
        <f aca="true">IF(ISBLANK(OFFSET('Raw Data'!$A$3,MATCH('Data above threshold'!$A63,'Raw Data'!$B$4:$B$185,0),MATCH('Data above threshold'!C$4,'Raw Data'!$3:$3,0)-1)),"",OFFSET('Raw Data'!$A$3,MATCH('Data above threshold'!$A63,'Raw Data'!$B$4:$B$185,0),MATCH('Data above threshold'!C$4,'Raw Data'!$3:$3,0)-1))</f>
        <v/>
      </c>
      <c r="D63" s="107" t="str">
        <f aca="true">IF(ISBLANK(OFFSET('Raw Data'!$A$3,MATCH('Data above threshold'!$A63,'Raw Data'!$B$4:$B$185,0),MATCH('Data above threshold'!D$4,'Raw Data'!$3:$3,0)-1)),"",OFFSET('Raw Data'!$A$3,MATCH('Data above threshold'!$A63,'Raw Data'!$B$4:$B$185,0),MATCH('Data above threshold'!D$4,'Raw Data'!$3:$3,0)-1))</f>
        <v>Expert assessment data - C.4</v>
      </c>
      <c r="E63" s="107" t="str">
        <f aca="true">IF(ISBLANK(OFFSET('Raw Data'!$A$3,MATCH('Data above threshold'!$A63,'Raw Data'!$B$4:$B$185,0),MATCH('Data above threshold'!E$4,'Raw Data'!$3:$3,0)-1)),"",OFFSET('Raw Data'!$A$3,MATCH('Data above threshold'!$A63,'Raw Data'!$B$4:$B$185,0),MATCH('Data above threshold'!E$4,'Raw Data'!$3:$3,0)-1))</f>
        <v>How frequently are the following enforcement actions used in your country in 2020 by the authorities in response to consumer protection violations?</v>
      </c>
      <c r="F63" s="107" t="str">
        <f aca="true">IF(ISBLANK(OFFSET('Raw Data'!$A$3,MATCH('Data above threshold'!$A63,'Raw Data'!$B$4:$B$185,0),MATCH('Data above threshold'!F$4,'Raw Data'!$3:$3,0)-1)),"",OFFSET('Raw Data'!$A$3,MATCH('Data above threshold'!$A63,'Raw Data'!$B$4:$B$185,0),MATCH('Data above threshold'!F$4,'Raw Data'!$3:$3,0)-1))</f>
        <v/>
      </c>
      <c r="G63" s="107" t="str">
        <f aca="true">IF(ISBLANK(OFFSET('Raw Data'!$A$3,MATCH('Data above threshold'!$A63,'Raw Data'!$B$4:$B$185,0),MATCH('Data above threshold'!G$4,'Raw Data'!$3:$3,0)-1)),"",OFFSET('Raw Data'!$A$3,MATCH('Data above threshold'!$A63,'Raw Data'!$B$4:$B$185,0),MATCH('Data above threshold'!G$4,'Raw Data'!$3:$3,0)-1))</f>
        <v/>
      </c>
      <c r="H63" s="107" t="str">
        <f aca="true">IF(ISBLANK(OFFSET('Raw Data'!$A$3,MATCH('Data above threshold'!$A63,'Raw Data'!$B$4:$B$185,0),MATCH('Data above threshold'!H$4,'Raw Data'!$3:$3,0)-1)),"",OFFSET('Raw Data'!$A$3,MATCH('Data above threshold'!$A63,'Raw Data'!$B$4:$B$185,0),MATCH('Data above threshold'!H$4,'Raw Data'!$3:$3,0)-1))</f>
        <v>Consumer International Survey</v>
      </c>
      <c r="I63" s="107" t="str">
        <f aca="true">IF(ISBLANK(OFFSET('Raw Data'!$A$3,MATCH('Data above threshold'!$A63,'Raw Data'!$B$4:$B$185,0),MATCH('Data above threshold'!I$4,'Raw Data'!$3:$3,0)-1)),"",OFFSET('Raw Data'!$A$3,MATCH('Data above threshold'!$A63,'Raw Data'!$B$4:$B$185,0),MATCH('Data above threshold'!I$4,'Raw Data'!$3:$3,0)-1))</f>
        <v/>
      </c>
      <c r="J63" s="107" t="str">
        <f aca="true">IF(ISBLANK(OFFSET('Raw Data'!$A$3,MATCH('Data above threshold'!$A63,'Raw Data'!$B$4:$B$185,0),MATCH('Data above threshold'!J$4,'Raw Data'!$3:$3,0)-1)),"",OFFSET('Raw Data'!$A$3,MATCH('Data above threshold'!$A63,'Raw Data'!$B$4:$B$185,0),MATCH('Data above threshold'!J$4,'Raw Data'!$3:$3,0)-1))</f>
        <v/>
      </c>
      <c r="K63" s="107" t="str">
        <f aca="true">IF(ISBLANK(OFFSET('Raw Data'!$A$3,MATCH('Data above threshold'!$A63,'Raw Data'!$B$4:$B$185,0),MATCH('Data above threshold'!K$4,'Raw Data'!$3:$3,0)-1)),"",OFFSET('Raw Data'!$A$3,MATCH('Data above threshold'!$A63,'Raw Data'!$B$4:$B$185,0),MATCH('Data above threshold'!K$4,'Raw Data'!$3:$3,0)-1))</f>
        <v>Plus</v>
      </c>
      <c r="L63" s="107" t="str">
        <f aca="true">IF(ISBLANK(OFFSET('Raw Data'!$A$3,MATCH('Data above threshold'!$A63,'Raw Data'!$B$4:$B$185,0),MATCH('Data above threshold'!L$4,'Raw Data'!$3:$3,0)-1)),"",OFFSET('Raw Data'!$A$3,MATCH('Data above threshold'!$A63,'Raw Data'!$B$4:$B$185,0),MATCH('Data above threshold'!L$4,'Raw Data'!$3:$3,0)-1))</f>
        <v/>
      </c>
      <c r="M63" s="105" t="n">
        <f aca="false" t="array" ref="M63:M63">IFERROR(SKEW(IF(ISNUMBER(Q63:CR63),Q63:CR63,"")),"")</f>
        <v>-0.296801154237299</v>
      </c>
      <c r="N63" s="107" t="n">
        <v>0</v>
      </c>
      <c r="O63" s="107" t="str">
        <f aca="true">IF(ISBLANK(OFFSET('Raw Data'!$A$3,MATCH('Data above threshold'!$A63,'Raw Data'!$B$4:$B$185,0),MATCH('Data above threshold'!O$4,'Raw Data'!$3:$3,0)-1)),"",OFFSET('Raw Data'!$A$3,MATCH('Data above threshold'!$A63,'Raw Data'!$B$4:$B$185,0),MATCH('Data above threshold'!O$4,'Raw Data'!$3:$3,0)-1))</f>
        <v/>
      </c>
      <c r="P63" s="106" t="n">
        <f aca="false" t="array" ref="P63:P63">IF(B63&lt;4,"",1-IFERROR(SUM(ISNUMBER(Q63:CR63)*(1-$Q$3:$CR$3))/COUNTIF($Q$3:$CR$3,0),0))</f>
        <v>0</v>
      </c>
      <c r="Q63" s="107" t="n">
        <f aca="true">IF(ISBLANK(OFFSET('Raw Data'!$A$3,MATCH('Data above threshold'!$A63,'Raw Data'!$B$4:$B$185,0),MATCH('Data above threshold'!Q$4,'Raw Data'!$3:$3,0)-1)),"",OFFSET('Raw Data'!$A$3,MATCH('Data above threshold'!$A63,'Raw Data'!$B$4:$B$185,0),MATCH('Data above threshold'!Q$4,'Raw Data'!$3:$3,0)-1))</f>
        <v>3.55</v>
      </c>
      <c r="R63" s="107" t="n">
        <f aca="true">IF(ISBLANK(OFFSET('Raw Data'!$A$3,MATCH('Data above threshold'!$A63,'Raw Data'!$B$4:$B$185,0),MATCH('Data above threshold'!R$4,'Raw Data'!$3:$3,0)-1)),"",OFFSET('Raw Data'!$A$3,MATCH('Data above threshold'!$A63,'Raw Data'!$B$4:$B$185,0),MATCH('Data above threshold'!R$4,'Raw Data'!$3:$3,0)-1))</f>
        <v>3.39</v>
      </c>
      <c r="S63" s="107" t="n">
        <f aca="true">IF(ISBLANK(OFFSET('Raw Data'!$A$3,MATCH('Data above threshold'!$A63,'Raw Data'!$B$4:$B$185,0),MATCH('Data above threshold'!S$4,'Raw Data'!$3:$3,0)-1)),"",OFFSET('Raw Data'!$A$3,MATCH('Data above threshold'!$A63,'Raw Data'!$B$4:$B$185,0),MATCH('Data above threshold'!S$4,'Raw Data'!$3:$3,0)-1))</f>
        <v>3.2</v>
      </c>
      <c r="T63" s="107" t="n">
        <f aca="true">IF(ISBLANK(OFFSET('Raw Data'!$A$3,MATCH('Data above threshold'!$A63,'Raw Data'!$B$4:$B$185,0),MATCH('Data above threshold'!T$4,'Raw Data'!$3:$3,0)-1)),"",OFFSET('Raw Data'!$A$3,MATCH('Data above threshold'!$A63,'Raw Data'!$B$4:$B$185,0),MATCH('Data above threshold'!T$4,'Raw Data'!$3:$3,0)-1))</f>
        <v>4</v>
      </c>
      <c r="U63" s="107" t="n">
        <f aca="true">IF(ISBLANK(OFFSET('Raw Data'!$A$3,MATCH('Data above threshold'!$A63,'Raw Data'!$B$4:$B$185,0),MATCH('Data above threshold'!U$4,'Raw Data'!$3:$3,0)-1)),"",OFFSET('Raw Data'!$A$3,MATCH('Data above threshold'!$A63,'Raw Data'!$B$4:$B$185,0),MATCH('Data above threshold'!U$4,'Raw Data'!$3:$3,0)-1))</f>
        <v>3.55</v>
      </c>
      <c r="V63" s="107" t="n">
        <f aca="true">IF(ISBLANK(OFFSET('Raw Data'!$A$3,MATCH('Data above threshold'!$A63,'Raw Data'!$B$4:$B$185,0),MATCH('Data above threshold'!V$4,'Raw Data'!$3:$3,0)-1)),"",OFFSET('Raw Data'!$A$3,MATCH('Data above threshold'!$A63,'Raw Data'!$B$4:$B$185,0),MATCH('Data above threshold'!V$4,'Raw Data'!$3:$3,0)-1))</f>
        <v>4.55</v>
      </c>
      <c r="W63" s="107" t="n">
        <f aca="true">IF(ISBLANK(OFFSET('Raw Data'!$A$3,MATCH('Data above threshold'!$A63,'Raw Data'!$B$4:$B$185,0),MATCH('Data above threshold'!W$4,'Raw Data'!$3:$3,0)-1)),"",OFFSET('Raw Data'!$A$3,MATCH('Data above threshold'!$A63,'Raw Data'!$B$4:$B$185,0),MATCH('Data above threshold'!W$4,'Raw Data'!$3:$3,0)-1))</f>
        <v>4.73</v>
      </c>
      <c r="X63" s="107" t="n">
        <f aca="true">IF(ISBLANK(OFFSET('Raw Data'!$A$3,MATCH('Data above threshold'!$A63,'Raw Data'!$B$4:$B$185,0),MATCH('Data above threshold'!X$4,'Raw Data'!$3:$3,0)-1)),"",OFFSET('Raw Data'!$A$3,MATCH('Data above threshold'!$A63,'Raw Data'!$B$4:$B$185,0),MATCH('Data above threshold'!X$4,'Raw Data'!$3:$3,0)-1))</f>
        <v>3.64</v>
      </c>
      <c r="Y63" s="107" t="n">
        <f aca="true">IF(ISBLANK(OFFSET('Raw Data'!$A$3,MATCH('Data above threshold'!$A63,'Raw Data'!$B$4:$B$185,0),MATCH('Data above threshold'!Y$4,'Raw Data'!$3:$3,0)-1)),"",OFFSET('Raw Data'!$A$3,MATCH('Data above threshold'!$A63,'Raw Data'!$B$4:$B$185,0),MATCH('Data above threshold'!Y$4,'Raw Data'!$3:$3,0)-1))</f>
        <v>3.25</v>
      </c>
      <c r="Z63" s="107" t="n">
        <f aca="true">IF(ISBLANK(OFFSET('Raw Data'!$A$3,MATCH('Data above threshold'!$A63,'Raw Data'!$B$4:$B$185,0),MATCH('Data above threshold'!Z$4,'Raw Data'!$3:$3,0)-1)),"",OFFSET('Raw Data'!$A$3,MATCH('Data above threshold'!$A63,'Raw Data'!$B$4:$B$185,0),MATCH('Data above threshold'!Z$4,'Raw Data'!$3:$3,0)-1))</f>
        <v>4.44</v>
      </c>
      <c r="AA63" s="107" t="n">
        <f aca="true">IF(ISBLANK(OFFSET('Raw Data'!$A$3,MATCH('Data above threshold'!$A63,'Raw Data'!$B$4:$B$185,0),MATCH('Data above threshold'!AA$4,'Raw Data'!$3:$3,0)-1)),"",OFFSET('Raw Data'!$A$3,MATCH('Data above threshold'!$A63,'Raw Data'!$B$4:$B$185,0),MATCH('Data above threshold'!AA$4,'Raw Data'!$3:$3,0)-1))</f>
        <v>4.22</v>
      </c>
      <c r="AB63" s="107" t="n">
        <f aca="true">IF(ISBLANK(OFFSET('Raw Data'!$A$3,MATCH('Data above threshold'!$A63,'Raw Data'!$B$4:$B$185,0),MATCH('Data above threshold'!AB$4,'Raw Data'!$3:$3,0)-1)),"",OFFSET('Raw Data'!$A$3,MATCH('Data above threshold'!$A63,'Raw Data'!$B$4:$B$185,0),MATCH('Data above threshold'!AB$4,'Raw Data'!$3:$3,0)-1))</f>
        <v>4.18</v>
      </c>
      <c r="AC63" s="107" t="n">
        <f aca="true">IF(ISBLANK(OFFSET('Raw Data'!$A$3,MATCH('Data above threshold'!$A63,'Raw Data'!$B$4:$B$185,0),MATCH('Data above threshold'!AC$4,'Raw Data'!$3:$3,0)-1)),"",OFFSET('Raw Data'!$A$3,MATCH('Data above threshold'!$A63,'Raw Data'!$B$4:$B$185,0),MATCH('Data above threshold'!AC$4,'Raw Data'!$3:$3,0)-1))</f>
        <v>3.55</v>
      </c>
      <c r="AD63" s="107" t="n">
        <f aca="true">IF(ISBLANK(OFFSET('Raw Data'!$A$3,MATCH('Data above threshold'!$A63,'Raw Data'!$B$4:$B$185,0),MATCH('Data above threshold'!AD$4,'Raw Data'!$3:$3,0)-1)),"",OFFSET('Raw Data'!$A$3,MATCH('Data above threshold'!$A63,'Raw Data'!$B$4:$B$185,0),MATCH('Data above threshold'!AD$4,'Raw Data'!$3:$3,0)-1))</f>
        <v>3</v>
      </c>
      <c r="AE63" s="107" t="n">
        <f aca="true">IF(ISBLANK(OFFSET('Raw Data'!$A$3,MATCH('Data above threshold'!$A63,'Raw Data'!$B$4:$B$185,0),MATCH('Data above threshold'!AE$4,'Raw Data'!$3:$3,0)-1)),"",OFFSET('Raw Data'!$A$3,MATCH('Data above threshold'!$A63,'Raw Data'!$B$4:$B$185,0),MATCH('Data above threshold'!AE$4,'Raw Data'!$3:$3,0)-1))</f>
        <v>2.73</v>
      </c>
      <c r="AF63" s="107" t="n">
        <f aca="true">IF(ISBLANK(OFFSET('Raw Data'!$A$3,MATCH('Data above threshold'!$A63,'Raw Data'!$B$4:$B$185,0),MATCH('Data above threshold'!AF$4,'Raw Data'!$3:$3,0)-1)),"",OFFSET('Raw Data'!$A$3,MATCH('Data above threshold'!$A63,'Raw Data'!$B$4:$B$185,0),MATCH('Data above threshold'!AF$4,'Raw Data'!$3:$3,0)-1))</f>
        <v>3.73</v>
      </c>
      <c r="AG63" s="107" t="n">
        <f aca="true">IF(ISBLANK(OFFSET('Raw Data'!$A$3,MATCH('Data above threshold'!$A63,'Raw Data'!$B$4:$B$185,0),MATCH('Data above threshold'!AG$4,'Raw Data'!$3:$3,0)-1)),"",OFFSET('Raw Data'!$A$3,MATCH('Data above threshold'!$A63,'Raw Data'!$B$4:$B$185,0),MATCH('Data above threshold'!AG$4,'Raw Data'!$3:$3,0)-1))</f>
        <v>3.64</v>
      </c>
      <c r="AH63" s="107" t="n">
        <f aca="true">IF(ISBLANK(OFFSET('Raw Data'!$A$3,MATCH('Data above threshold'!$A63,'Raw Data'!$B$4:$B$185,0),MATCH('Data above threshold'!AH$4,'Raw Data'!$3:$3,0)-1)),"",OFFSET('Raw Data'!$A$3,MATCH('Data above threshold'!$A63,'Raw Data'!$B$4:$B$185,0),MATCH('Data above threshold'!AH$4,'Raw Data'!$3:$3,0)-1))</f>
        <v>4.45</v>
      </c>
      <c r="AI63" s="107" t="n">
        <f aca="true">IF(ISBLANK(OFFSET('Raw Data'!$A$3,MATCH('Data above threshold'!$A63,'Raw Data'!$B$4:$B$185,0),MATCH('Data above threshold'!AI$4,'Raw Data'!$3:$3,0)-1)),"",OFFSET('Raw Data'!$A$3,MATCH('Data above threshold'!$A63,'Raw Data'!$B$4:$B$185,0),MATCH('Data above threshold'!AI$4,'Raw Data'!$3:$3,0)-1))</f>
        <v>3.64</v>
      </c>
      <c r="AJ63" s="107" t="n">
        <f aca="true">IF(ISBLANK(OFFSET('Raw Data'!$A$3,MATCH('Data above threshold'!$A63,'Raw Data'!$B$4:$B$185,0),MATCH('Data above threshold'!AJ$4,'Raw Data'!$3:$3,0)-1)),"",OFFSET('Raw Data'!$A$3,MATCH('Data above threshold'!$A63,'Raw Data'!$B$4:$B$185,0),MATCH('Data above threshold'!AJ$4,'Raw Data'!$3:$3,0)-1))</f>
        <v>4.82</v>
      </c>
      <c r="AK63" s="107" t="n">
        <f aca="true">IF(ISBLANK(OFFSET('Raw Data'!$A$3,MATCH('Data above threshold'!$A63,'Raw Data'!$B$4:$B$185,0),MATCH('Data above threshold'!AK$4,'Raw Data'!$3:$3,0)-1)),"",OFFSET('Raw Data'!$A$3,MATCH('Data above threshold'!$A63,'Raw Data'!$B$4:$B$185,0),MATCH('Data above threshold'!AK$4,'Raw Data'!$3:$3,0)-1))</f>
        <v>4</v>
      </c>
      <c r="AL63" s="107" t="n">
        <f aca="true">IF(ISBLANK(OFFSET('Raw Data'!$A$3,MATCH('Data above threshold'!$A63,'Raw Data'!$B$4:$B$185,0),MATCH('Data above threshold'!AL$4,'Raw Data'!$3:$3,0)-1)),"",OFFSET('Raw Data'!$A$3,MATCH('Data above threshold'!$A63,'Raw Data'!$B$4:$B$185,0),MATCH('Data above threshold'!AL$4,'Raw Data'!$3:$3,0)-1))</f>
        <v>2.91</v>
      </c>
      <c r="AM63" s="107" t="n">
        <f aca="true">IF(ISBLANK(OFFSET('Raw Data'!$A$3,MATCH('Data above threshold'!$A63,'Raw Data'!$B$4:$B$185,0),MATCH('Data above threshold'!AM$4,'Raw Data'!$3:$3,0)-1)),"",OFFSET('Raw Data'!$A$3,MATCH('Data above threshold'!$A63,'Raw Data'!$B$4:$B$185,0),MATCH('Data above threshold'!AM$4,'Raw Data'!$3:$3,0)-1))</f>
        <v>3.09</v>
      </c>
      <c r="AN63" s="107" t="n">
        <f aca="true">IF(ISBLANK(OFFSET('Raw Data'!$A$3,MATCH('Data above threshold'!$A63,'Raw Data'!$B$4:$B$185,0),MATCH('Data above threshold'!AN$4,'Raw Data'!$3:$3,0)-1)),"",OFFSET('Raw Data'!$A$3,MATCH('Data above threshold'!$A63,'Raw Data'!$B$4:$B$185,0),MATCH('Data above threshold'!AN$4,'Raw Data'!$3:$3,0)-1))</f>
        <v>4</v>
      </c>
      <c r="AO63" s="107" t="n">
        <f aca="true">IF(ISBLANK(OFFSET('Raw Data'!$A$3,MATCH('Data above threshold'!$A63,'Raw Data'!$B$4:$B$185,0),MATCH('Data above threshold'!AO$4,'Raw Data'!$3:$3,0)-1)),"",OFFSET('Raw Data'!$A$3,MATCH('Data above threshold'!$A63,'Raw Data'!$B$4:$B$185,0),MATCH('Data above threshold'!AO$4,'Raw Data'!$3:$3,0)-1))</f>
        <v>2.6</v>
      </c>
      <c r="AP63" s="107" t="n">
        <f aca="true">IF(ISBLANK(OFFSET('Raw Data'!$A$3,MATCH('Data above threshold'!$A63,'Raw Data'!$B$4:$B$185,0),MATCH('Data above threshold'!AP$4,'Raw Data'!$3:$3,0)-1)),"",OFFSET('Raw Data'!$A$3,MATCH('Data above threshold'!$A63,'Raw Data'!$B$4:$B$185,0),MATCH('Data above threshold'!AP$4,'Raw Data'!$3:$3,0)-1))</f>
        <v>4.2</v>
      </c>
      <c r="AQ63" s="107" t="n">
        <f aca="true">IF(ISBLANK(OFFSET('Raw Data'!$A$3,MATCH('Data above threshold'!$A63,'Raw Data'!$B$4:$B$185,0),MATCH('Data above threshold'!AQ$4,'Raw Data'!$3:$3,0)-1)),"",OFFSET('Raw Data'!$A$3,MATCH('Data above threshold'!$A63,'Raw Data'!$B$4:$B$185,0),MATCH('Data above threshold'!AQ$4,'Raw Data'!$3:$3,0)-1))</f>
        <v>3.91</v>
      </c>
      <c r="AR63" s="107" t="n">
        <f aca="true">IF(ISBLANK(OFFSET('Raw Data'!$A$3,MATCH('Data above threshold'!$A63,'Raw Data'!$B$4:$B$185,0),MATCH('Data above threshold'!AR$4,'Raw Data'!$3:$3,0)-1)),"",OFFSET('Raw Data'!$A$3,MATCH('Data above threshold'!$A63,'Raw Data'!$B$4:$B$185,0),MATCH('Data above threshold'!AR$4,'Raw Data'!$3:$3,0)-1))</f>
        <v>2.18</v>
      </c>
      <c r="AS63" s="107" t="n">
        <f aca="true">IF(ISBLANK(OFFSET('Raw Data'!$A$3,MATCH('Data above threshold'!$A63,'Raw Data'!$B$4:$B$185,0),MATCH('Data above threshold'!AS$4,'Raw Data'!$3:$3,0)-1)),"",OFFSET('Raw Data'!$A$3,MATCH('Data above threshold'!$A63,'Raw Data'!$B$4:$B$185,0),MATCH('Data above threshold'!AS$4,'Raw Data'!$3:$3,0)-1))</f>
        <v>2.23</v>
      </c>
      <c r="AT63" s="107" t="n">
        <f aca="true">IF(ISBLANK(OFFSET('Raw Data'!$A$3,MATCH('Data above threshold'!$A63,'Raw Data'!$B$4:$B$185,0),MATCH('Data above threshold'!AT$4,'Raw Data'!$3:$3,0)-1)),"",OFFSET('Raw Data'!$A$3,MATCH('Data above threshold'!$A63,'Raw Data'!$B$4:$B$185,0),MATCH('Data above threshold'!AT$4,'Raw Data'!$3:$3,0)-1))</f>
        <v>4.82</v>
      </c>
      <c r="AU63" s="107" t="n">
        <f aca="true">IF(ISBLANK(OFFSET('Raw Data'!$A$3,MATCH('Data above threshold'!$A63,'Raw Data'!$B$4:$B$185,0),MATCH('Data above threshold'!AU$4,'Raw Data'!$3:$3,0)-1)),"",OFFSET('Raw Data'!$A$3,MATCH('Data above threshold'!$A63,'Raw Data'!$B$4:$B$185,0),MATCH('Data above threshold'!AU$4,'Raw Data'!$3:$3,0)-1))</f>
        <v>2</v>
      </c>
      <c r="AV63" s="107" t="n">
        <f aca="true">IF(ISBLANK(OFFSET('Raw Data'!$A$3,MATCH('Data above threshold'!$A63,'Raw Data'!$B$4:$B$185,0),MATCH('Data above threshold'!AV$4,'Raw Data'!$3:$3,0)-1)),"",OFFSET('Raw Data'!$A$3,MATCH('Data above threshold'!$A63,'Raw Data'!$B$4:$B$185,0),MATCH('Data above threshold'!AV$4,'Raw Data'!$3:$3,0)-1))</f>
        <v>3.45</v>
      </c>
      <c r="AW63" s="107" t="n">
        <f aca="true">IF(ISBLANK(OFFSET('Raw Data'!$A$3,MATCH('Data above threshold'!$A63,'Raw Data'!$B$4:$B$185,0),MATCH('Data above threshold'!AW$4,'Raw Data'!$3:$3,0)-1)),"",OFFSET('Raw Data'!$A$3,MATCH('Data above threshold'!$A63,'Raw Data'!$B$4:$B$185,0),MATCH('Data above threshold'!AW$4,'Raw Data'!$3:$3,0)-1))</f>
        <v>3.79</v>
      </c>
      <c r="AX63" s="107" t="n">
        <f aca="true">IF(ISBLANK(OFFSET('Raw Data'!$A$3,MATCH('Data above threshold'!$A63,'Raw Data'!$B$4:$B$185,0),MATCH('Data above threshold'!AX$4,'Raw Data'!$3:$3,0)-1)),"",OFFSET('Raw Data'!$A$3,MATCH('Data above threshold'!$A63,'Raw Data'!$B$4:$B$185,0),MATCH('Data above threshold'!AX$4,'Raw Data'!$3:$3,0)-1))</f>
        <v>2.8</v>
      </c>
      <c r="AY63" s="107" t="n">
        <f aca="true">IF(ISBLANK(OFFSET('Raw Data'!$A$3,MATCH('Data above threshold'!$A63,'Raw Data'!$B$4:$B$185,0),MATCH('Data above threshold'!AY$4,'Raw Data'!$3:$3,0)-1)),"",OFFSET('Raw Data'!$A$3,MATCH('Data above threshold'!$A63,'Raw Data'!$B$4:$B$185,0),MATCH('Data above threshold'!AY$4,'Raw Data'!$3:$3,0)-1))</f>
        <v>3.36</v>
      </c>
      <c r="AZ63" s="107" t="n">
        <f aca="true">IF(ISBLANK(OFFSET('Raw Data'!$A$3,MATCH('Data above threshold'!$A63,'Raw Data'!$B$4:$B$185,0),MATCH('Data above threshold'!AZ$4,'Raw Data'!$3:$3,0)-1)),"",OFFSET('Raw Data'!$A$3,MATCH('Data above threshold'!$A63,'Raw Data'!$B$4:$B$185,0),MATCH('Data above threshold'!AZ$4,'Raw Data'!$3:$3,0)-1))</f>
        <v>3.82</v>
      </c>
      <c r="BA63" s="107" t="n">
        <f aca="true">IF(ISBLANK(OFFSET('Raw Data'!$A$3,MATCH('Data above threshold'!$A63,'Raw Data'!$B$4:$B$185,0),MATCH('Data above threshold'!BA$4,'Raw Data'!$3:$3,0)-1)),"",OFFSET('Raw Data'!$A$3,MATCH('Data above threshold'!$A63,'Raw Data'!$B$4:$B$185,0),MATCH('Data above threshold'!BA$4,'Raw Data'!$3:$3,0)-1))</f>
        <v>3.09</v>
      </c>
      <c r="BB63" s="107" t="n">
        <f aca="true">IF(ISBLANK(OFFSET('Raw Data'!$A$3,MATCH('Data above threshold'!$A63,'Raw Data'!$B$4:$B$185,0),MATCH('Data above threshold'!BB$4,'Raw Data'!$3:$3,0)-1)),"",OFFSET('Raw Data'!$A$3,MATCH('Data above threshold'!$A63,'Raw Data'!$B$4:$B$185,0),MATCH('Data above threshold'!BB$4,'Raw Data'!$3:$3,0)-1))</f>
        <v>4.36</v>
      </c>
      <c r="BC63" s="107" t="n">
        <f aca="true">IF(ISBLANK(OFFSET('Raw Data'!$A$3,MATCH('Data above threshold'!$A63,'Raw Data'!$B$4:$B$185,0),MATCH('Data above threshold'!BC$4,'Raw Data'!$3:$3,0)-1)),"",OFFSET('Raw Data'!$A$3,MATCH('Data above threshold'!$A63,'Raw Data'!$B$4:$B$185,0),MATCH('Data above threshold'!BC$4,'Raw Data'!$3:$3,0)-1))</f>
        <v>2.91</v>
      </c>
      <c r="BD63" s="107" t="n">
        <f aca="true">IF(ISBLANK(OFFSET('Raw Data'!$A$3,MATCH('Data above threshold'!$A63,'Raw Data'!$B$4:$B$185,0),MATCH('Data above threshold'!BD$4,'Raw Data'!$3:$3,0)-1)),"",OFFSET('Raw Data'!$A$3,MATCH('Data above threshold'!$A63,'Raw Data'!$B$4:$B$185,0),MATCH('Data above threshold'!BD$4,'Raw Data'!$3:$3,0)-1))</f>
        <v>2.18</v>
      </c>
      <c r="BE63" s="107" t="n">
        <f aca="true">IF(ISBLANK(OFFSET('Raw Data'!$A$3,MATCH('Data above threshold'!$A63,'Raw Data'!$B$4:$B$185,0),MATCH('Data above threshold'!BE$4,'Raw Data'!$3:$3,0)-1)),"",OFFSET('Raw Data'!$A$3,MATCH('Data above threshold'!$A63,'Raw Data'!$B$4:$B$185,0),MATCH('Data above threshold'!BE$4,'Raw Data'!$3:$3,0)-1))</f>
        <v>3.36</v>
      </c>
      <c r="BF63" s="107" t="n">
        <f aca="true">IF(ISBLANK(OFFSET('Raw Data'!$A$3,MATCH('Data above threshold'!$A63,'Raw Data'!$B$4:$B$185,0),MATCH('Data above threshold'!BF$4,'Raw Data'!$3:$3,0)-1)),"",OFFSET('Raw Data'!$A$3,MATCH('Data above threshold'!$A63,'Raw Data'!$B$4:$B$185,0),MATCH('Data above threshold'!BF$4,'Raw Data'!$3:$3,0)-1))</f>
        <v>2.55</v>
      </c>
      <c r="BG63" s="107" t="n">
        <f aca="true">IF(ISBLANK(OFFSET('Raw Data'!$A$3,MATCH('Data above threshold'!$A63,'Raw Data'!$B$4:$B$185,0),MATCH('Data above threshold'!BG$4,'Raw Data'!$3:$3,0)-1)),"",OFFSET('Raw Data'!$A$3,MATCH('Data above threshold'!$A63,'Raw Data'!$B$4:$B$185,0),MATCH('Data above threshold'!BG$4,'Raw Data'!$3:$3,0)-1))</f>
        <v>3.3</v>
      </c>
      <c r="BH63" s="107" t="n">
        <f aca="true">IF(ISBLANK(OFFSET('Raw Data'!$A$3,MATCH('Data above threshold'!$A63,'Raw Data'!$B$4:$B$185,0),MATCH('Data above threshold'!BH$4,'Raw Data'!$3:$3,0)-1)),"",OFFSET('Raw Data'!$A$3,MATCH('Data above threshold'!$A63,'Raw Data'!$B$4:$B$185,0),MATCH('Data above threshold'!BH$4,'Raw Data'!$3:$3,0)-1))</f>
        <v>3.64</v>
      </c>
      <c r="BI63" s="107" t="n">
        <f aca="true">IF(ISBLANK(OFFSET('Raw Data'!$A$3,MATCH('Data above threshold'!$A63,'Raw Data'!$B$4:$B$185,0),MATCH('Data above threshold'!BI$4,'Raw Data'!$3:$3,0)-1)),"",OFFSET('Raw Data'!$A$3,MATCH('Data above threshold'!$A63,'Raw Data'!$B$4:$B$185,0),MATCH('Data above threshold'!BI$4,'Raw Data'!$3:$3,0)-1))</f>
        <v>2.91</v>
      </c>
      <c r="BJ63" s="107" t="n">
        <f aca="true">IF(ISBLANK(OFFSET('Raw Data'!$A$3,MATCH('Data above threshold'!$A63,'Raw Data'!$B$4:$B$185,0),MATCH('Data above threshold'!BJ$4,'Raw Data'!$3:$3,0)-1)),"",OFFSET('Raw Data'!$A$3,MATCH('Data above threshold'!$A63,'Raw Data'!$B$4:$B$185,0),MATCH('Data above threshold'!BJ$4,'Raw Data'!$3:$3,0)-1))</f>
        <v>2.1</v>
      </c>
      <c r="BK63" s="107" t="n">
        <f aca="true">IF(ISBLANK(OFFSET('Raw Data'!$A$3,MATCH('Data above threshold'!$A63,'Raw Data'!$B$4:$B$185,0),MATCH('Data above threshold'!BK$4,'Raw Data'!$3:$3,0)-1)),"",OFFSET('Raw Data'!$A$3,MATCH('Data above threshold'!$A63,'Raw Data'!$B$4:$B$185,0),MATCH('Data above threshold'!BK$4,'Raw Data'!$3:$3,0)-1))</f>
        <v>2.86</v>
      </c>
      <c r="BL63" s="107" t="n">
        <f aca="true">IF(ISBLANK(OFFSET('Raw Data'!$A$3,MATCH('Data above threshold'!$A63,'Raw Data'!$B$4:$B$185,0),MATCH('Data above threshold'!BL$4,'Raw Data'!$3:$3,0)-1)),"",OFFSET('Raw Data'!$A$3,MATCH('Data above threshold'!$A63,'Raw Data'!$B$4:$B$185,0),MATCH('Data above threshold'!BL$4,'Raw Data'!$3:$3,0)-1))</f>
        <v>1.36</v>
      </c>
      <c r="BM63" s="107" t="n">
        <f aca="true">IF(ISBLANK(OFFSET('Raw Data'!$A$3,MATCH('Data above threshold'!$A63,'Raw Data'!$B$4:$B$185,0),MATCH('Data above threshold'!BM$4,'Raw Data'!$3:$3,0)-1)),"",OFFSET('Raw Data'!$A$3,MATCH('Data above threshold'!$A63,'Raw Data'!$B$4:$B$185,0),MATCH('Data above threshold'!BM$4,'Raw Data'!$3:$3,0)-1))</f>
        <v>3.55</v>
      </c>
      <c r="BN63" s="107" t="n">
        <f aca="true">IF(ISBLANK(OFFSET('Raw Data'!$A$3,MATCH('Data above threshold'!$A63,'Raw Data'!$B$4:$B$185,0),MATCH('Data above threshold'!BN$4,'Raw Data'!$3:$3,0)-1)),"",OFFSET('Raw Data'!$A$3,MATCH('Data above threshold'!$A63,'Raw Data'!$B$4:$B$185,0),MATCH('Data above threshold'!BN$4,'Raw Data'!$3:$3,0)-1))</f>
        <v>4.73</v>
      </c>
      <c r="BO63" s="107" t="n">
        <f aca="true">IF(ISBLANK(OFFSET('Raw Data'!$A$3,MATCH('Data above threshold'!$A63,'Raw Data'!$B$4:$B$185,0),MATCH('Data above threshold'!BO$4,'Raw Data'!$3:$3,0)-1)),"",OFFSET('Raw Data'!$A$3,MATCH('Data above threshold'!$A63,'Raw Data'!$B$4:$B$185,0),MATCH('Data above threshold'!BO$4,'Raw Data'!$3:$3,0)-1))</f>
        <v>4.18</v>
      </c>
      <c r="BP63" s="107" t="n">
        <f aca="true">IF(ISBLANK(OFFSET('Raw Data'!$A$3,MATCH('Data above threshold'!$A63,'Raw Data'!$B$4:$B$185,0),MATCH('Data above threshold'!BP$4,'Raw Data'!$3:$3,0)-1)),"",OFFSET('Raw Data'!$A$3,MATCH('Data above threshold'!$A63,'Raw Data'!$B$4:$B$185,0),MATCH('Data above threshold'!BP$4,'Raw Data'!$3:$3,0)-1))</f>
        <v>3.91</v>
      </c>
      <c r="BQ63" s="107" t="n">
        <f aca="true">IF(ISBLANK(OFFSET('Raw Data'!$A$3,MATCH('Data above threshold'!$A63,'Raw Data'!$B$4:$B$185,0),MATCH('Data above threshold'!BQ$4,'Raw Data'!$3:$3,0)-1)),"",OFFSET('Raw Data'!$A$3,MATCH('Data above threshold'!$A63,'Raw Data'!$B$4:$B$185,0),MATCH('Data above threshold'!BQ$4,'Raw Data'!$3:$3,0)-1))</f>
        <v>3.18</v>
      </c>
      <c r="BR63" s="107" t="n">
        <f aca="true">IF(ISBLANK(OFFSET('Raw Data'!$A$3,MATCH('Data above threshold'!$A63,'Raw Data'!$B$4:$B$185,0),MATCH('Data above threshold'!BR$4,'Raw Data'!$3:$3,0)-1)),"",OFFSET('Raw Data'!$A$3,MATCH('Data above threshold'!$A63,'Raw Data'!$B$4:$B$185,0),MATCH('Data above threshold'!BR$4,'Raw Data'!$3:$3,0)-1))</f>
        <v>1.91</v>
      </c>
      <c r="BS63" s="107" t="n">
        <f aca="true">IF(ISBLANK(OFFSET('Raw Data'!$A$3,MATCH('Data above threshold'!$A63,'Raw Data'!$B$4:$B$185,0),MATCH('Data above threshold'!BS$4,'Raw Data'!$3:$3,0)-1)),"",OFFSET('Raw Data'!$A$3,MATCH('Data above threshold'!$A63,'Raw Data'!$B$4:$B$185,0),MATCH('Data above threshold'!BS$4,'Raw Data'!$3:$3,0)-1))</f>
        <v>3.4</v>
      </c>
      <c r="BT63" s="107" t="n">
        <f aca="true">IF(ISBLANK(OFFSET('Raw Data'!$A$3,MATCH('Data above threshold'!$A63,'Raw Data'!$B$4:$B$185,0),MATCH('Data above threshold'!BT$4,'Raw Data'!$3:$3,0)-1)),"",OFFSET('Raw Data'!$A$3,MATCH('Data above threshold'!$A63,'Raw Data'!$B$4:$B$185,0),MATCH('Data above threshold'!BT$4,'Raw Data'!$3:$3,0)-1))</f>
        <v>4.73</v>
      </c>
      <c r="BU63" s="107" t="n">
        <f aca="true">IF(ISBLANK(OFFSET('Raw Data'!$A$3,MATCH('Data above threshold'!$A63,'Raw Data'!$B$4:$B$185,0),MATCH('Data above threshold'!BU$4,'Raw Data'!$3:$3,0)-1)),"",OFFSET('Raw Data'!$A$3,MATCH('Data above threshold'!$A63,'Raw Data'!$B$4:$B$185,0),MATCH('Data above threshold'!BU$4,'Raw Data'!$3:$3,0)-1))</f>
        <v>3.55</v>
      </c>
      <c r="BV63" s="107" t="n">
        <f aca="true">IF(ISBLANK(OFFSET('Raw Data'!$A$3,MATCH('Data above threshold'!$A63,'Raw Data'!$B$4:$B$185,0),MATCH('Data above threshold'!BV$4,'Raw Data'!$3:$3,0)-1)),"",OFFSET('Raw Data'!$A$3,MATCH('Data above threshold'!$A63,'Raw Data'!$B$4:$B$185,0),MATCH('Data above threshold'!BV$4,'Raw Data'!$3:$3,0)-1))</f>
        <v>1.73</v>
      </c>
      <c r="BW63" s="107" t="n">
        <f aca="true">IF(ISBLANK(OFFSET('Raw Data'!$A$3,MATCH('Data above threshold'!$A63,'Raw Data'!$B$4:$B$185,0),MATCH('Data above threshold'!BW$4,'Raw Data'!$3:$3,0)-1)),"",OFFSET('Raw Data'!$A$3,MATCH('Data above threshold'!$A63,'Raw Data'!$B$4:$B$185,0),MATCH('Data above threshold'!BW$4,'Raw Data'!$3:$3,0)-1))</f>
        <v>4.75</v>
      </c>
      <c r="BX63" s="107" t="n">
        <f aca="true">IF(ISBLANK(OFFSET('Raw Data'!$A$3,MATCH('Data above threshold'!$A63,'Raw Data'!$B$4:$B$185,0),MATCH('Data above threshold'!BX$4,'Raw Data'!$3:$3,0)-1)),"",OFFSET('Raw Data'!$A$3,MATCH('Data above threshold'!$A63,'Raw Data'!$B$4:$B$185,0),MATCH('Data above threshold'!BX$4,'Raw Data'!$3:$3,0)-1))</f>
        <v>3.73</v>
      </c>
      <c r="BY63" s="107" t="n">
        <f aca="true">IF(ISBLANK(OFFSET('Raw Data'!$A$3,MATCH('Data above threshold'!$A63,'Raw Data'!$B$4:$B$185,0),MATCH('Data above threshold'!BY$4,'Raw Data'!$3:$3,0)-1)),"",OFFSET('Raw Data'!$A$3,MATCH('Data above threshold'!$A63,'Raw Data'!$B$4:$B$185,0),MATCH('Data above threshold'!BY$4,'Raw Data'!$3:$3,0)-1))</f>
        <v>3</v>
      </c>
      <c r="BZ63" s="107" t="n">
        <f aca="true">IF(ISBLANK(OFFSET('Raw Data'!$A$3,MATCH('Data above threshold'!$A63,'Raw Data'!$B$4:$B$185,0),MATCH('Data above threshold'!BZ$4,'Raw Data'!$3:$3,0)-1)),"",OFFSET('Raw Data'!$A$3,MATCH('Data above threshold'!$A63,'Raw Data'!$B$4:$B$185,0),MATCH('Data above threshold'!BZ$4,'Raw Data'!$3:$3,0)-1))</f>
        <v>3.32</v>
      </c>
      <c r="CA63" s="107" t="n">
        <f aca="true">IF(ISBLANK(OFFSET('Raw Data'!$A$3,MATCH('Data above threshold'!$A63,'Raw Data'!$B$4:$B$185,0),MATCH('Data above threshold'!CA$4,'Raw Data'!$3:$3,0)-1)),"",OFFSET('Raw Data'!$A$3,MATCH('Data above threshold'!$A63,'Raw Data'!$B$4:$B$185,0),MATCH('Data above threshold'!CA$4,'Raw Data'!$3:$3,0)-1))</f>
        <v>4.73</v>
      </c>
      <c r="CB63" s="107" t="n">
        <f aca="true">IF(ISBLANK(OFFSET('Raw Data'!$A$3,MATCH('Data above threshold'!$A63,'Raw Data'!$B$4:$B$185,0),MATCH('Data above threshold'!CB$4,'Raw Data'!$3:$3,0)-1)),"",OFFSET('Raw Data'!$A$3,MATCH('Data above threshold'!$A63,'Raw Data'!$B$4:$B$185,0),MATCH('Data above threshold'!CB$4,'Raw Data'!$3:$3,0)-1))</f>
        <v>2.18</v>
      </c>
      <c r="CC63" s="107" t="n">
        <f aca="true">IF(ISBLANK(OFFSET('Raw Data'!$A$3,MATCH('Data above threshold'!$A63,'Raw Data'!$B$4:$B$185,0),MATCH('Data above threshold'!CC$4,'Raw Data'!$3:$3,0)-1)),"",OFFSET('Raw Data'!$A$3,MATCH('Data above threshold'!$A63,'Raw Data'!$B$4:$B$185,0),MATCH('Data above threshold'!CC$4,'Raw Data'!$3:$3,0)-1))</f>
        <v>2</v>
      </c>
      <c r="CD63" s="107" t="n">
        <f aca="true">IF(ISBLANK(OFFSET('Raw Data'!$A$3,MATCH('Data above threshold'!$A63,'Raw Data'!$B$4:$B$185,0),MATCH('Data above threshold'!CD$4,'Raw Data'!$3:$3,0)-1)),"",OFFSET('Raw Data'!$A$3,MATCH('Data above threshold'!$A63,'Raw Data'!$B$4:$B$185,0),MATCH('Data above threshold'!CD$4,'Raw Data'!$3:$3,0)-1))</f>
        <v>4.91</v>
      </c>
      <c r="CE63" s="107" t="n">
        <f aca="true">IF(ISBLANK(OFFSET('Raw Data'!$A$3,MATCH('Data above threshold'!$A63,'Raw Data'!$B$4:$B$185,0),MATCH('Data above threshold'!CE$4,'Raw Data'!$3:$3,0)-1)),"",OFFSET('Raw Data'!$A$3,MATCH('Data above threshold'!$A63,'Raw Data'!$B$4:$B$185,0),MATCH('Data above threshold'!CE$4,'Raw Data'!$3:$3,0)-1))</f>
        <v>2.64</v>
      </c>
      <c r="CF63" s="107" t="n">
        <f aca="true">IF(ISBLANK(OFFSET('Raw Data'!$A$3,MATCH('Data above threshold'!$A63,'Raw Data'!$B$4:$B$185,0),MATCH('Data above threshold'!CF$4,'Raw Data'!$3:$3,0)-1)),"",OFFSET('Raw Data'!$A$3,MATCH('Data above threshold'!$A63,'Raw Data'!$B$4:$B$185,0),MATCH('Data above threshold'!CF$4,'Raw Data'!$3:$3,0)-1))</f>
        <v>3.55</v>
      </c>
      <c r="CG63" s="107" t="n">
        <f aca="true">IF(ISBLANK(OFFSET('Raw Data'!$A$3,MATCH('Data above threshold'!$A63,'Raw Data'!$B$4:$B$185,0),MATCH('Data above threshold'!CG$4,'Raw Data'!$3:$3,0)-1)),"",OFFSET('Raw Data'!$A$3,MATCH('Data above threshold'!$A63,'Raw Data'!$B$4:$B$185,0),MATCH('Data above threshold'!CG$4,'Raw Data'!$3:$3,0)-1))</f>
        <v>1.5</v>
      </c>
      <c r="CH63" s="107" t="n">
        <f aca="true">IF(ISBLANK(OFFSET('Raw Data'!$A$3,MATCH('Data above threshold'!$A63,'Raw Data'!$B$4:$B$185,0),MATCH('Data above threshold'!CH$4,'Raw Data'!$3:$3,0)-1)),"",OFFSET('Raw Data'!$A$3,MATCH('Data above threshold'!$A63,'Raw Data'!$B$4:$B$185,0),MATCH('Data above threshold'!CH$4,'Raw Data'!$3:$3,0)-1))</f>
        <v>3.18</v>
      </c>
      <c r="CI63" s="107" t="n">
        <f aca="true">IF(ISBLANK(OFFSET('Raw Data'!$A$3,MATCH('Data above threshold'!$A63,'Raw Data'!$B$4:$B$185,0),MATCH('Data above threshold'!CI$4,'Raw Data'!$3:$3,0)-1)),"",OFFSET('Raw Data'!$A$3,MATCH('Data above threshold'!$A63,'Raw Data'!$B$4:$B$185,0),MATCH('Data above threshold'!CI$4,'Raw Data'!$3:$3,0)-1))</f>
        <v>3</v>
      </c>
      <c r="CJ63" s="107" t="n">
        <f aca="true">IF(ISBLANK(OFFSET('Raw Data'!$A$3,MATCH('Data above threshold'!$A63,'Raw Data'!$B$4:$B$185,0),MATCH('Data above threshold'!CJ$4,'Raw Data'!$3:$3,0)-1)),"",OFFSET('Raw Data'!$A$3,MATCH('Data above threshold'!$A63,'Raw Data'!$B$4:$B$185,0),MATCH('Data above threshold'!CJ$4,'Raw Data'!$3:$3,0)-1))</f>
        <v>4.09</v>
      </c>
      <c r="CK63" s="107" t="n">
        <f aca="true">IF(ISBLANK(OFFSET('Raw Data'!$A$3,MATCH('Data above threshold'!$A63,'Raw Data'!$B$4:$B$185,0),MATCH('Data above threshold'!CK$4,'Raw Data'!$3:$3,0)-1)),"",OFFSET('Raw Data'!$A$3,MATCH('Data above threshold'!$A63,'Raw Data'!$B$4:$B$185,0),MATCH('Data above threshold'!CK$4,'Raw Data'!$3:$3,0)-1))</f>
        <v>3.18</v>
      </c>
      <c r="CL63" s="107" t="n">
        <f aca="true">IF(ISBLANK(OFFSET('Raw Data'!$A$3,MATCH('Data above threshold'!$A63,'Raw Data'!$B$4:$B$185,0),MATCH('Data above threshold'!CL$4,'Raw Data'!$3:$3,0)-1)),"",OFFSET('Raw Data'!$A$3,MATCH('Data above threshold'!$A63,'Raw Data'!$B$4:$B$185,0),MATCH('Data above threshold'!CL$4,'Raw Data'!$3:$3,0)-1))</f>
        <v>3.2</v>
      </c>
      <c r="CM63" s="107" t="n">
        <f aca="true">IF(ISBLANK(OFFSET('Raw Data'!$A$3,MATCH('Data above threshold'!$A63,'Raw Data'!$B$4:$B$185,0),MATCH('Data above threshold'!CM$4,'Raw Data'!$3:$3,0)-1)),"",OFFSET('Raw Data'!$A$3,MATCH('Data above threshold'!$A63,'Raw Data'!$B$4:$B$185,0),MATCH('Data above threshold'!CM$4,'Raw Data'!$3:$3,0)-1))</f>
        <v>3.23</v>
      </c>
      <c r="CN63" s="107" t="n">
        <f aca="true">IF(ISBLANK(OFFSET('Raw Data'!$A$3,MATCH('Data above threshold'!$A63,'Raw Data'!$B$4:$B$185,0),MATCH('Data above threshold'!CN$4,'Raw Data'!$3:$3,0)-1)),"",OFFSET('Raw Data'!$A$3,MATCH('Data above threshold'!$A63,'Raw Data'!$B$4:$B$185,0),MATCH('Data above threshold'!CN$4,'Raw Data'!$3:$3,0)-1))</f>
        <v>3.5</v>
      </c>
      <c r="CO63" s="107" t="n">
        <f aca="true">IF(ISBLANK(OFFSET('Raw Data'!$A$3,MATCH('Data above threshold'!$A63,'Raw Data'!$B$4:$B$185,0),MATCH('Data above threshold'!CO$4,'Raw Data'!$3:$3,0)-1)),"",OFFSET('Raw Data'!$A$3,MATCH('Data above threshold'!$A63,'Raw Data'!$B$4:$B$185,0),MATCH('Data above threshold'!CO$4,'Raw Data'!$3:$3,0)-1))</f>
        <v>3.78</v>
      </c>
      <c r="CP63" s="107" t="n">
        <f aca="true">IF(ISBLANK(OFFSET('Raw Data'!$A$3,MATCH('Data above threshold'!$A63,'Raw Data'!$B$4:$B$185,0),MATCH('Data above threshold'!CP$4,'Raw Data'!$3:$3,0)-1)),"",OFFSET('Raw Data'!$A$3,MATCH('Data above threshold'!$A63,'Raw Data'!$B$4:$B$185,0),MATCH('Data above threshold'!CP$4,'Raw Data'!$3:$3,0)-1))</f>
        <v>3.2</v>
      </c>
      <c r="CQ63" s="107" t="n">
        <f aca="true">IF(ISBLANK(OFFSET('Raw Data'!$A$3,MATCH('Data above threshold'!$A63,'Raw Data'!$B$4:$B$185,0),MATCH('Data above threshold'!CQ$4,'Raw Data'!$3:$3,0)-1)),"",OFFSET('Raw Data'!$A$3,MATCH('Data above threshold'!$A63,'Raw Data'!$B$4:$B$185,0),MATCH('Data above threshold'!CQ$4,'Raw Data'!$3:$3,0)-1))</f>
        <v>3.8</v>
      </c>
      <c r="CR63" s="107" t="n">
        <f aca="true">IF(ISBLANK(OFFSET('Raw Data'!$A$3,MATCH('Data above threshold'!$A63,'Raw Data'!$B$4:$B$185,0),MATCH('Data above threshold'!CR$4,'Raw Data'!$3:$3,0)-1)),"",OFFSET('Raw Data'!$A$3,MATCH('Data above threshold'!$A63,'Raw Data'!$B$4:$B$185,0),MATCH('Data above threshold'!CR$4,'Raw Data'!$3:$3,0)-1))</f>
        <v>3.36</v>
      </c>
    </row>
    <row r="64" s="103" customFormat="true" ht="15.5" hidden="false" customHeight="false" outlineLevel="0" collapsed="false">
      <c r="A64" s="107" t="n">
        <v>2312</v>
      </c>
      <c r="B64" s="107" t="n">
        <v>4</v>
      </c>
      <c r="C64" s="107" t="str">
        <f aca="true">IF(ISBLANK(OFFSET('Raw Data'!$A$3,MATCH('Data above threshold'!$A64,'Raw Data'!$B$4:$B$185,0),MATCH('Data above threshold'!C$4,'Raw Data'!$3:$3,0)-1)),"",OFFSET('Raw Data'!$A$3,MATCH('Data above threshold'!$A64,'Raw Data'!$B$4:$B$185,0),MATCH('Data above threshold'!C$4,'Raw Data'!$3:$3,0)-1))</f>
        <v/>
      </c>
      <c r="D64" s="107" t="str">
        <f aca="true">IF(ISBLANK(OFFSET('Raw Data'!$A$3,MATCH('Data above threshold'!$A64,'Raw Data'!$B$4:$B$185,0),MATCH('Data above threshold'!D$4,'Raw Data'!$3:$3,0)-1)),"",OFFSET('Raw Data'!$A$3,MATCH('Data above threshold'!$A64,'Raw Data'!$B$4:$B$185,0),MATCH('Data above threshold'!D$4,'Raw Data'!$3:$3,0)-1))</f>
        <v>Expert assessment data - C.3.12</v>
      </c>
      <c r="E64" s="107" t="str">
        <f aca="true">IF(ISBLANK(OFFSET('Raw Data'!$A$3,MATCH('Data above threshold'!$A64,'Raw Data'!$B$4:$B$185,0),MATCH('Data above threshold'!E$4,'Raw Data'!$3:$3,0)-1)),"",OFFSET('Raw Data'!$A$3,MATCH('Data above threshold'!$A64,'Raw Data'!$B$4:$B$185,0),MATCH('Data above threshold'!E$4,'Raw Data'!$3:$3,0)-1))</f>
        <v>As a consumer expert, how satisfied are you with the following in your country in 2020? - Legislation on collective/class actions</v>
      </c>
      <c r="F64" s="107" t="str">
        <f aca="true">IF(ISBLANK(OFFSET('Raw Data'!$A$3,MATCH('Data above threshold'!$A64,'Raw Data'!$B$4:$B$185,0),MATCH('Data above threshold'!F$4,'Raw Data'!$3:$3,0)-1)),"",OFFSET('Raw Data'!$A$3,MATCH('Data above threshold'!$A64,'Raw Data'!$B$4:$B$185,0),MATCH('Data above threshold'!F$4,'Raw Data'!$3:$3,0)-1))</f>
        <v/>
      </c>
      <c r="G64" s="107" t="str">
        <f aca="true">IF(ISBLANK(OFFSET('Raw Data'!$A$3,MATCH('Data above threshold'!$A64,'Raw Data'!$B$4:$B$185,0),MATCH('Data above threshold'!G$4,'Raw Data'!$3:$3,0)-1)),"",OFFSET('Raw Data'!$A$3,MATCH('Data above threshold'!$A64,'Raw Data'!$B$4:$B$185,0),MATCH('Data above threshold'!G$4,'Raw Data'!$3:$3,0)-1))</f>
        <v/>
      </c>
      <c r="H64" s="107" t="str">
        <f aca="true">IF(ISBLANK(OFFSET('Raw Data'!$A$3,MATCH('Data above threshold'!$A64,'Raw Data'!$B$4:$B$185,0),MATCH('Data above threshold'!H$4,'Raw Data'!$3:$3,0)-1)),"",OFFSET('Raw Data'!$A$3,MATCH('Data above threshold'!$A64,'Raw Data'!$B$4:$B$185,0),MATCH('Data above threshold'!H$4,'Raw Data'!$3:$3,0)-1))</f>
        <v>Consumers International Survey</v>
      </c>
      <c r="I64" s="107" t="str">
        <f aca="true">IF(ISBLANK(OFFSET('Raw Data'!$A$3,MATCH('Data above threshold'!$A64,'Raw Data'!$B$4:$B$185,0),MATCH('Data above threshold'!I$4,'Raw Data'!$3:$3,0)-1)),"",OFFSET('Raw Data'!$A$3,MATCH('Data above threshold'!$A64,'Raw Data'!$B$4:$B$185,0),MATCH('Data above threshold'!I$4,'Raw Data'!$3:$3,0)-1))</f>
        <v/>
      </c>
      <c r="J64" s="107" t="str">
        <f aca="true">IF(ISBLANK(OFFSET('Raw Data'!$A$3,MATCH('Data above threshold'!$A64,'Raw Data'!$B$4:$B$185,0),MATCH('Data above threshold'!J$4,'Raw Data'!$3:$3,0)-1)),"",OFFSET('Raw Data'!$A$3,MATCH('Data above threshold'!$A64,'Raw Data'!$B$4:$B$185,0),MATCH('Data above threshold'!J$4,'Raw Data'!$3:$3,0)-1))</f>
        <v/>
      </c>
      <c r="K64" s="107" t="str">
        <f aca="true">IF(ISBLANK(OFFSET('Raw Data'!$A$3,MATCH('Data above threshold'!$A64,'Raw Data'!$B$4:$B$185,0),MATCH('Data above threshold'!K$4,'Raw Data'!$3:$3,0)-1)),"",OFFSET('Raw Data'!$A$3,MATCH('Data above threshold'!$A64,'Raw Data'!$B$4:$B$185,0),MATCH('Data above threshold'!K$4,'Raw Data'!$3:$3,0)-1))</f>
        <v>Plus</v>
      </c>
      <c r="L64" s="107" t="str">
        <f aca="true">IF(ISBLANK(OFFSET('Raw Data'!$A$3,MATCH('Data above threshold'!$A64,'Raw Data'!$B$4:$B$185,0),MATCH('Data above threshold'!L$4,'Raw Data'!$3:$3,0)-1)),"",OFFSET('Raw Data'!$A$3,MATCH('Data above threshold'!$A64,'Raw Data'!$B$4:$B$185,0),MATCH('Data above threshold'!L$4,'Raw Data'!$3:$3,0)-1))</f>
        <v/>
      </c>
      <c r="M64" s="105" t="n">
        <f aca="false" t="array" ref="M64:M64">IFERROR(SKEW(IF(ISNUMBER(Q64:CR64),Q64:CR64,"")),"")</f>
        <v>-0.093795283667567</v>
      </c>
      <c r="N64" s="107" t="n">
        <v>0</v>
      </c>
      <c r="O64" s="107" t="str">
        <f aca="true">IF(ISBLANK(OFFSET('Raw Data'!$A$3,MATCH('Data above threshold'!$A64,'Raw Data'!$B$4:$B$185,0),MATCH('Data above threshold'!O$4,'Raw Data'!$3:$3,0)-1)),"",OFFSET('Raw Data'!$A$3,MATCH('Data above threshold'!$A64,'Raw Data'!$B$4:$B$185,0),MATCH('Data above threshold'!O$4,'Raw Data'!$3:$3,0)-1))</f>
        <v/>
      </c>
      <c r="P64" s="106" t="n">
        <f aca="false" t="array" ref="P64:P64">IF(B64&lt;4,"",1-IFERROR(SUM(ISNUMBER(Q64:CR64)*(1-$Q$3:$CR$3))/COUNTIF($Q$3:$CR$3,0),0))</f>
        <v>0.05</v>
      </c>
      <c r="Q64" s="107" t="n">
        <f aca="true">IF(ISBLANK(OFFSET('Raw Data'!$A$3,MATCH('Data above threshold'!$A64,'Raw Data'!$B$4:$B$185,0),MATCH('Data above threshold'!Q$4,'Raw Data'!$3:$3,0)-1)),"",OFFSET('Raw Data'!$A$3,MATCH('Data above threshold'!$A64,'Raw Data'!$B$4:$B$185,0),MATCH('Data above threshold'!Q$4,'Raw Data'!$3:$3,0)-1))</f>
        <v>3.5</v>
      </c>
      <c r="R64" s="107" t="n">
        <f aca="true">IF(ISBLANK(OFFSET('Raw Data'!$A$3,MATCH('Data above threshold'!$A64,'Raw Data'!$B$4:$B$185,0),MATCH('Data above threshold'!R$4,'Raw Data'!$3:$3,0)-1)),"",OFFSET('Raw Data'!$A$3,MATCH('Data above threshold'!$A64,'Raw Data'!$B$4:$B$185,0),MATCH('Data above threshold'!R$4,'Raw Data'!$3:$3,0)-1))</f>
        <v>4.33</v>
      </c>
      <c r="S64" s="107" t="n">
        <f aca="true">IF(ISBLANK(OFFSET('Raw Data'!$A$3,MATCH('Data above threshold'!$A64,'Raw Data'!$B$4:$B$185,0),MATCH('Data above threshold'!S$4,'Raw Data'!$3:$3,0)-1)),"",OFFSET('Raw Data'!$A$3,MATCH('Data above threshold'!$A64,'Raw Data'!$B$4:$B$185,0),MATCH('Data above threshold'!S$4,'Raw Data'!$3:$3,0)-1))</f>
        <v>2</v>
      </c>
      <c r="T64" s="107" t="n">
        <f aca="true">IF(ISBLANK(OFFSET('Raw Data'!$A$3,MATCH('Data above threshold'!$A64,'Raw Data'!$B$4:$B$185,0),MATCH('Data above threshold'!T$4,'Raw Data'!$3:$3,0)-1)),"",OFFSET('Raw Data'!$A$3,MATCH('Data above threshold'!$A64,'Raw Data'!$B$4:$B$185,0),MATCH('Data above threshold'!T$4,'Raw Data'!$3:$3,0)-1))</f>
        <v>5</v>
      </c>
      <c r="U64" s="107" t="n">
        <f aca="true">IF(ISBLANK(OFFSET('Raw Data'!$A$3,MATCH('Data above threshold'!$A64,'Raw Data'!$B$4:$B$185,0),MATCH('Data above threshold'!U$4,'Raw Data'!$3:$3,0)-1)),"",OFFSET('Raw Data'!$A$3,MATCH('Data above threshold'!$A64,'Raw Data'!$B$4:$B$185,0),MATCH('Data above threshold'!U$4,'Raw Data'!$3:$3,0)-1))</f>
        <v>5</v>
      </c>
      <c r="V64" s="107" t="n">
        <f aca="true">IF(ISBLANK(OFFSET('Raw Data'!$A$3,MATCH('Data above threshold'!$A64,'Raw Data'!$B$4:$B$185,0),MATCH('Data above threshold'!V$4,'Raw Data'!$3:$3,0)-1)),"",OFFSET('Raw Data'!$A$3,MATCH('Data above threshold'!$A64,'Raw Data'!$B$4:$B$185,0),MATCH('Data above threshold'!V$4,'Raw Data'!$3:$3,0)-1))</f>
        <v>1</v>
      </c>
      <c r="W64" s="107" t="n">
        <f aca="true">IF(ISBLANK(OFFSET('Raw Data'!$A$3,MATCH('Data above threshold'!$A64,'Raw Data'!$B$4:$B$185,0),MATCH('Data above threshold'!W$4,'Raw Data'!$3:$3,0)-1)),"",OFFSET('Raw Data'!$A$3,MATCH('Data above threshold'!$A64,'Raw Data'!$B$4:$B$185,0),MATCH('Data above threshold'!W$4,'Raw Data'!$3:$3,0)-1))</f>
        <v>6</v>
      </c>
      <c r="X64" s="107" t="n">
        <f aca="true">IF(ISBLANK(OFFSET('Raw Data'!$A$3,MATCH('Data above threshold'!$A64,'Raw Data'!$B$4:$B$185,0),MATCH('Data above threshold'!X$4,'Raw Data'!$3:$3,0)-1)),"",OFFSET('Raw Data'!$A$3,MATCH('Data above threshold'!$A64,'Raw Data'!$B$4:$B$185,0),MATCH('Data above threshold'!X$4,'Raw Data'!$3:$3,0)-1))</f>
        <v>5</v>
      </c>
      <c r="Y64" s="107" t="n">
        <f aca="true">IF(ISBLANK(OFFSET('Raw Data'!$A$3,MATCH('Data above threshold'!$A64,'Raw Data'!$B$4:$B$185,0),MATCH('Data above threshold'!Y$4,'Raw Data'!$3:$3,0)-1)),"",OFFSET('Raw Data'!$A$3,MATCH('Data above threshold'!$A64,'Raw Data'!$B$4:$B$185,0),MATCH('Data above threshold'!Y$4,'Raw Data'!$3:$3,0)-1))</f>
        <v>2</v>
      </c>
      <c r="Z64" s="107" t="n">
        <f aca="true">IF(ISBLANK(OFFSET('Raw Data'!$A$3,MATCH('Data above threshold'!$A64,'Raw Data'!$B$4:$B$185,0),MATCH('Data above threshold'!Z$4,'Raw Data'!$3:$3,0)-1)),"",OFFSET('Raw Data'!$A$3,MATCH('Data above threshold'!$A64,'Raw Data'!$B$4:$B$185,0),MATCH('Data above threshold'!Z$4,'Raw Data'!$3:$3,0)-1))</f>
        <v>5</v>
      </c>
      <c r="AA64" s="107" t="n">
        <f aca="true">IF(ISBLANK(OFFSET('Raw Data'!$A$3,MATCH('Data above threshold'!$A64,'Raw Data'!$B$4:$B$185,0),MATCH('Data above threshold'!AA$4,'Raw Data'!$3:$3,0)-1)),"",OFFSET('Raw Data'!$A$3,MATCH('Data above threshold'!$A64,'Raw Data'!$B$4:$B$185,0),MATCH('Data above threshold'!AA$4,'Raw Data'!$3:$3,0)-1))</f>
        <v>4</v>
      </c>
      <c r="AB64" s="107" t="n">
        <f aca="true">IF(ISBLANK(OFFSET('Raw Data'!$A$3,MATCH('Data above threshold'!$A64,'Raw Data'!$B$4:$B$185,0),MATCH('Data above threshold'!AB$4,'Raw Data'!$3:$3,0)-1)),"",OFFSET('Raw Data'!$A$3,MATCH('Data above threshold'!$A64,'Raw Data'!$B$4:$B$185,0),MATCH('Data above threshold'!AB$4,'Raw Data'!$3:$3,0)-1))</f>
        <v>4</v>
      </c>
      <c r="AC64" s="107" t="n">
        <f aca="true">IF(ISBLANK(OFFSET('Raw Data'!$A$3,MATCH('Data above threshold'!$A64,'Raw Data'!$B$4:$B$185,0),MATCH('Data above threshold'!AC$4,'Raw Data'!$3:$3,0)-1)),"",OFFSET('Raw Data'!$A$3,MATCH('Data above threshold'!$A64,'Raw Data'!$B$4:$B$185,0),MATCH('Data above threshold'!AC$4,'Raw Data'!$3:$3,0)-1))</f>
        <v>3</v>
      </c>
      <c r="AD64" s="107" t="n">
        <f aca="true">IF(ISBLANK(OFFSET('Raw Data'!$A$3,MATCH('Data above threshold'!$A64,'Raw Data'!$B$4:$B$185,0),MATCH('Data above threshold'!AD$4,'Raw Data'!$3:$3,0)-1)),"",OFFSET('Raw Data'!$A$3,MATCH('Data above threshold'!$A64,'Raw Data'!$B$4:$B$185,0),MATCH('Data above threshold'!AD$4,'Raw Data'!$3:$3,0)-1))</f>
        <v>2</v>
      </c>
      <c r="AE64" s="107" t="n">
        <f aca="true">IF(ISBLANK(OFFSET('Raw Data'!$A$3,MATCH('Data above threshold'!$A64,'Raw Data'!$B$4:$B$185,0),MATCH('Data above threshold'!AE$4,'Raw Data'!$3:$3,0)-1)),"",OFFSET('Raw Data'!$A$3,MATCH('Data above threshold'!$A64,'Raw Data'!$B$4:$B$185,0),MATCH('Data above threshold'!AE$4,'Raw Data'!$3:$3,0)-1))</f>
        <v>2</v>
      </c>
      <c r="AF64" s="107" t="n">
        <f aca="true">IF(ISBLANK(OFFSET('Raw Data'!$A$3,MATCH('Data above threshold'!$A64,'Raw Data'!$B$4:$B$185,0),MATCH('Data above threshold'!AF$4,'Raw Data'!$3:$3,0)-1)),"",OFFSET('Raw Data'!$A$3,MATCH('Data above threshold'!$A64,'Raw Data'!$B$4:$B$185,0),MATCH('Data above threshold'!AF$4,'Raw Data'!$3:$3,0)-1))</f>
        <v>4</v>
      </c>
      <c r="AG64" s="107" t="n">
        <f aca="true">IF(ISBLANK(OFFSET('Raw Data'!$A$3,MATCH('Data above threshold'!$A64,'Raw Data'!$B$4:$B$185,0),MATCH('Data above threshold'!AG$4,'Raw Data'!$3:$3,0)-1)),"",OFFSET('Raw Data'!$A$3,MATCH('Data above threshold'!$A64,'Raw Data'!$B$4:$B$185,0),MATCH('Data above threshold'!AG$4,'Raw Data'!$3:$3,0)-1))</f>
        <v>5</v>
      </c>
      <c r="AH64" s="107" t="n">
        <f aca="true">IF(ISBLANK(OFFSET('Raw Data'!$A$3,MATCH('Data above threshold'!$A64,'Raw Data'!$B$4:$B$185,0),MATCH('Data above threshold'!AH$4,'Raw Data'!$3:$3,0)-1)),"",OFFSET('Raw Data'!$A$3,MATCH('Data above threshold'!$A64,'Raw Data'!$B$4:$B$185,0),MATCH('Data above threshold'!AH$4,'Raw Data'!$3:$3,0)-1))</f>
        <v>3</v>
      </c>
      <c r="AI64" s="107" t="n">
        <f aca="true">IF(ISBLANK(OFFSET('Raw Data'!$A$3,MATCH('Data above threshold'!$A64,'Raw Data'!$B$4:$B$185,0),MATCH('Data above threshold'!AI$4,'Raw Data'!$3:$3,0)-1)),"",OFFSET('Raw Data'!$A$3,MATCH('Data above threshold'!$A64,'Raw Data'!$B$4:$B$185,0),MATCH('Data above threshold'!AI$4,'Raw Data'!$3:$3,0)-1))</f>
        <v>4</v>
      </c>
      <c r="AJ64" s="107" t="n">
        <f aca="true">IF(ISBLANK(OFFSET('Raw Data'!$A$3,MATCH('Data above threshold'!$A64,'Raw Data'!$B$4:$B$185,0),MATCH('Data above threshold'!AJ$4,'Raw Data'!$3:$3,0)-1)),"",OFFSET('Raw Data'!$A$3,MATCH('Data above threshold'!$A64,'Raw Data'!$B$4:$B$185,0),MATCH('Data above threshold'!AJ$4,'Raw Data'!$3:$3,0)-1))</f>
        <v>6</v>
      </c>
      <c r="AK64" s="107" t="n">
        <f aca="true">IF(ISBLANK(OFFSET('Raw Data'!$A$3,MATCH('Data above threshold'!$A64,'Raw Data'!$B$4:$B$185,0),MATCH('Data above threshold'!AK$4,'Raw Data'!$3:$3,0)-1)),"",OFFSET('Raw Data'!$A$3,MATCH('Data above threshold'!$A64,'Raw Data'!$B$4:$B$185,0),MATCH('Data above threshold'!AK$4,'Raw Data'!$3:$3,0)-1))</f>
        <v>2</v>
      </c>
      <c r="AL64" s="107" t="n">
        <f aca="true">IF(ISBLANK(OFFSET('Raw Data'!$A$3,MATCH('Data above threshold'!$A64,'Raw Data'!$B$4:$B$185,0),MATCH('Data above threshold'!AL$4,'Raw Data'!$3:$3,0)-1)),"",OFFSET('Raw Data'!$A$3,MATCH('Data above threshold'!$A64,'Raw Data'!$B$4:$B$185,0),MATCH('Data above threshold'!AL$4,'Raw Data'!$3:$3,0)-1))</f>
        <v>3.33</v>
      </c>
      <c r="AM64" s="107" t="n">
        <f aca="true">IF(ISBLANK(OFFSET('Raw Data'!$A$3,MATCH('Data above threshold'!$A64,'Raw Data'!$B$4:$B$185,0),MATCH('Data above threshold'!AM$4,'Raw Data'!$3:$3,0)-1)),"",OFFSET('Raw Data'!$A$3,MATCH('Data above threshold'!$A64,'Raw Data'!$B$4:$B$185,0),MATCH('Data above threshold'!AM$4,'Raw Data'!$3:$3,0)-1))</f>
        <v>3</v>
      </c>
      <c r="AN64" s="107" t="n">
        <f aca="true">IF(ISBLANK(OFFSET('Raw Data'!$A$3,MATCH('Data above threshold'!$A64,'Raw Data'!$B$4:$B$185,0),MATCH('Data above threshold'!AN$4,'Raw Data'!$3:$3,0)-1)),"",OFFSET('Raw Data'!$A$3,MATCH('Data above threshold'!$A64,'Raw Data'!$B$4:$B$185,0),MATCH('Data above threshold'!AN$4,'Raw Data'!$3:$3,0)-1))</f>
        <v>5</v>
      </c>
      <c r="AO64" s="107" t="n">
        <f aca="true">IF(ISBLANK(OFFSET('Raw Data'!$A$3,MATCH('Data above threshold'!$A64,'Raw Data'!$B$4:$B$185,0),MATCH('Data above threshold'!AO$4,'Raw Data'!$3:$3,0)-1)),"",OFFSET('Raw Data'!$A$3,MATCH('Data above threshold'!$A64,'Raw Data'!$B$4:$B$185,0),MATCH('Data above threshold'!AO$4,'Raw Data'!$3:$3,0)-1))</f>
        <v>3</v>
      </c>
      <c r="AP64" s="107" t="n">
        <f aca="true">IF(ISBLANK(OFFSET('Raw Data'!$A$3,MATCH('Data above threshold'!$A64,'Raw Data'!$B$4:$B$185,0),MATCH('Data above threshold'!AP$4,'Raw Data'!$3:$3,0)-1)),"",OFFSET('Raw Data'!$A$3,MATCH('Data above threshold'!$A64,'Raw Data'!$B$4:$B$185,0),MATCH('Data above threshold'!AP$4,'Raw Data'!$3:$3,0)-1))</f>
        <v>2</v>
      </c>
      <c r="AQ64" s="107" t="n">
        <f aca="true">IF(ISBLANK(OFFSET('Raw Data'!$A$3,MATCH('Data above threshold'!$A64,'Raw Data'!$B$4:$B$185,0),MATCH('Data above threshold'!AQ$4,'Raw Data'!$3:$3,0)-1)),"",OFFSET('Raw Data'!$A$3,MATCH('Data above threshold'!$A64,'Raw Data'!$B$4:$B$185,0),MATCH('Data above threshold'!AQ$4,'Raw Data'!$3:$3,0)-1))</f>
        <v>4</v>
      </c>
      <c r="AR64" s="107" t="n">
        <f aca="true">IF(ISBLANK(OFFSET('Raw Data'!$A$3,MATCH('Data above threshold'!$A64,'Raw Data'!$B$4:$B$185,0),MATCH('Data above threshold'!AR$4,'Raw Data'!$3:$3,0)-1)),"",OFFSET('Raw Data'!$A$3,MATCH('Data above threshold'!$A64,'Raw Data'!$B$4:$B$185,0),MATCH('Data above threshold'!AR$4,'Raw Data'!$3:$3,0)-1))</f>
        <v>2</v>
      </c>
      <c r="AS64" s="107" t="n">
        <f aca="true">IF(ISBLANK(OFFSET('Raw Data'!$A$3,MATCH('Data above threshold'!$A64,'Raw Data'!$B$4:$B$185,0),MATCH('Data above threshold'!AS$4,'Raw Data'!$3:$3,0)-1)),"",OFFSET('Raw Data'!$A$3,MATCH('Data above threshold'!$A64,'Raw Data'!$B$4:$B$185,0),MATCH('Data above threshold'!AS$4,'Raw Data'!$3:$3,0)-1))</f>
        <v>3.5</v>
      </c>
      <c r="AT64" s="107" t="n">
        <f aca="true">IF(ISBLANK(OFFSET('Raw Data'!$A$3,MATCH('Data above threshold'!$A64,'Raw Data'!$B$4:$B$185,0),MATCH('Data above threshold'!AT$4,'Raw Data'!$3:$3,0)-1)),"",OFFSET('Raw Data'!$A$3,MATCH('Data above threshold'!$A64,'Raw Data'!$B$4:$B$185,0),MATCH('Data above threshold'!AT$4,'Raw Data'!$3:$3,0)-1))</f>
        <v>3</v>
      </c>
      <c r="AU64" s="107" t="n">
        <f aca="true">IF(ISBLANK(OFFSET('Raw Data'!$A$3,MATCH('Data above threshold'!$A64,'Raw Data'!$B$4:$B$185,0),MATCH('Data above threshold'!AU$4,'Raw Data'!$3:$3,0)-1)),"",OFFSET('Raw Data'!$A$3,MATCH('Data above threshold'!$A64,'Raw Data'!$B$4:$B$185,0),MATCH('Data above threshold'!AU$4,'Raw Data'!$3:$3,0)-1))</f>
        <v>5</v>
      </c>
      <c r="AV64" s="107" t="n">
        <f aca="true">IF(ISBLANK(OFFSET('Raw Data'!$A$3,MATCH('Data above threshold'!$A64,'Raw Data'!$B$4:$B$185,0),MATCH('Data above threshold'!AV$4,'Raw Data'!$3:$3,0)-1)),"",OFFSET('Raw Data'!$A$3,MATCH('Data above threshold'!$A64,'Raw Data'!$B$4:$B$185,0),MATCH('Data above threshold'!AV$4,'Raw Data'!$3:$3,0)-1))</f>
        <v>4.5</v>
      </c>
      <c r="AW64" s="107" t="n">
        <f aca="true">IF(ISBLANK(OFFSET('Raw Data'!$A$3,MATCH('Data above threshold'!$A64,'Raw Data'!$B$4:$B$185,0),MATCH('Data above threshold'!AW$4,'Raw Data'!$3:$3,0)-1)),"",OFFSET('Raw Data'!$A$3,MATCH('Data above threshold'!$A64,'Raw Data'!$B$4:$B$185,0),MATCH('Data above threshold'!AW$4,'Raw Data'!$3:$3,0)-1))</f>
        <v>4.33</v>
      </c>
      <c r="AX64" s="107" t="n">
        <f aca="true">IF(ISBLANK(OFFSET('Raw Data'!$A$3,MATCH('Data above threshold'!$A64,'Raw Data'!$B$4:$B$185,0),MATCH('Data above threshold'!AX$4,'Raw Data'!$3:$3,0)-1)),"",OFFSET('Raw Data'!$A$3,MATCH('Data above threshold'!$A64,'Raw Data'!$B$4:$B$185,0),MATCH('Data above threshold'!AX$4,'Raw Data'!$3:$3,0)-1))</f>
        <v>5</v>
      </c>
      <c r="AY64" s="107" t="n">
        <f aca="true">IF(ISBLANK(OFFSET('Raw Data'!$A$3,MATCH('Data above threshold'!$A64,'Raw Data'!$B$4:$B$185,0),MATCH('Data above threshold'!AY$4,'Raw Data'!$3:$3,0)-1)),"",OFFSET('Raw Data'!$A$3,MATCH('Data above threshold'!$A64,'Raw Data'!$B$4:$B$185,0),MATCH('Data above threshold'!AY$4,'Raw Data'!$3:$3,0)-1))</f>
        <v>3</v>
      </c>
      <c r="AZ64" s="107" t="n">
        <f aca="true">IF(ISBLANK(OFFSET('Raw Data'!$A$3,MATCH('Data above threshold'!$A64,'Raw Data'!$B$4:$B$185,0),MATCH('Data above threshold'!AZ$4,'Raw Data'!$3:$3,0)-1)),"",OFFSET('Raw Data'!$A$3,MATCH('Data above threshold'!$A64,'Raw Data'!$B$4:$B$185,0),MATCH('Data above threshold'!AZ$4,'Raw Data'!$3:$3,0)-1))</f>
        <v>4</v>
      </c>
      <c r="BA64" s="107" t="n">
        <f aca="true">IF(ISBLANK(OFFSET('Raw Data'!$A$3,MATCH('Data above threshold'!$A64,'Raw Data'!$B$4:$B$185,0),MATCH('Data above threshold'!BA$4,'Raw Data'!$3:$3,0)-1)),"",OFFSET('Raw Data'!$A$3,MATCH('Data above threshold'!$A64,'Raw Data'!$B$4:$B$185,0),MATCH('Data above threshold'!BA$4,'Raw Data'!$3:$3,0)-1))</f>
        <v>4</v>
      </c>
      <c r="BB64" s="107" t="n">
        <f aca="true">IF(ISBLANK(OFFSET('Raw Data'!$A$3,MATCH('Data above threshold'!$A64,'Raw Data'!$B$4:$B$185,0),MATCH('Data above threshold'!BB$4,'Raw Data'!$3:$3,0)-1)),"",OFFSET('Raw Data'!$A$3,MATCH('Data above threshold'!$A64,'Raw Data'!$B$4:$B$185,0),MATCH('Data above threshold'!BB$4,'Raw Data'!$3:$3,0)-1))</f>
        <v>4</v>
      </c>
      <c r="BC64" s="107" t="n">
        <f aca="true">IF(ISBLANK(OFFSET('Raw Data'!$A$3,MATCH('Data above threshold'!$A64,'Raw Data'!$B$4:$B$185,0),MATCH('Data above threshold'!BC$4,'Raw Data'!$3:$3,0)-1)),"",OFFSET('Raw Data'!$A$3,MATCH('Data above threshold'!$A64,'Raw Data'!$B$4:$B$185,0),MATCH('Data above threshold'!BC$4,'Raw Data'!$3:$3,0)-1))</f>
        <v>2</v>
      </c>
      <c r="BD64" s="107" t="n">
        <f aca="true">IF(ISBLANK(OFFSET('Raw Data'!$A$3,MATCH('Data above threshold'!$A64,'Raw Data'!$B$4:$B$185,0),MATCH('Data above threshold'!BD$4,'Raw Data'!$3:$3,0)-1)),"",OFFSET('Raw Data'!$A$3,MATCH('Data above threshold'!$A64,'Raw Data'!$B$4:$B$185,0),MATCH('Data above threshold'!BD$4,'Raw Data'!$3:$3,0)-1))</f>
        <v>2</v>
      </c>
      <c r="BE64" s="107" t="n">
        <f aca="true">IF(ISBLANK(OFFSET('Raw Data'!$A$3,MATCH('Data above threshold'!$A64,'Raw Data'!$B$4:$B$185,0),MATCH('Data above threshold'!BE$4,'Raw Data'!$3:$3,0)-1)),"",OFFSET('Raw Data'!$A$3,MATCH('Data above threshold'!$A64,'Raw Data'!$B$4:$B$185,0),MATCH('Data above threshold'!BE$4,'Raw Data'!$3:$3,0)-1))</f>
        <v>4</v>
      </c>
      <c r="BF64" s="107" t="n">
        <f aca="true">IF(ISBLANK(OFFSET('Raw Data'!$A$3,MATCH('Data above threshold'!$A64,'Raw Data'!$B$4:$B$185,0),MATCH('Data above threshold'!BF$4,'Raw Data'!$3:$3,0)-1)),"",OFFSET('Raw Data'!$A$3,MATCH('Data above threshold'!$A64,'Raw Data'!$B$4:$B$185,0),MATCH('Data above threshold'!BF$4,'Raw Data'!$3:$3,0)-1))</f>
        <v>1.5</v>
      </c>
      <c r="BG64" s="107" t="n">
        <f aca="true">IF(ISBLANK(OFFSET('Raw Data'!$A$3,MATCH('Data above threshold'!$A64,'Raw Data'!$B$4:$B$185,0),MATCH('Data above threshold'!BG$4,'Raw Data'!$3:$3,0)-1)),"",OFFSET('Raw Data'!$A$3,MATCH('Data above threshold'!$A64,'Raw Data'!$B$4:$B$185,0),MATCH('Data above threshold'!BG$4,'Raw Data'!$3:$3,0)-1))</f>
        <v>6</v>
      </c>
      <c r="BH64" s="107" t="n">
        <f aca="true">IF(ISBLANK(OFFSET('Raw Data'!$A$3,MATCH('Data above threshold'!$A64,'Raw Data'!$B$4:$B$185,0),MATCH('Data above threshold'!BH$4,'Raw Data'!$3:$3,0)-1)),"",OFFSET('Raw Data'!$A$3,MATCH('Data above threshold'!$A64,'Raw Data'!$B$4:$B$185,0),MATCH('Data above threshold'!BH$4,'Raw Data'!$3:$3,0)-1))</f>
        <v>5</v>
      </c>
      <c r="BI64" s="107" t="str">
        <f aca="true">IF(ISBLANK(OFFSET('Raw Data'!$A$3,MATCH('Data above threshold'!$A64,'Raw Data'!$B$4:$B$185,0),MATCH('Data above threshold'!BI$4,'Raw Data'!$3:$3,0)-1)),"",OFFSET('Raw Data'!$A$3,MATCH('Data above threshold'!$A64,'Raw Data'!$B$4:$B$185,0),MATCH('Data above threshold'!BI$4,'Raw Data'!$3:$3,0)-1))</f>
        <v/>
      </c>
      <c r="BJ64" s="107" t="n">
        <f aca="true">IF(ISBLANK(OFFSET('Raw Data'!$A$3,MATCH('Data above threshold'!$A64,'Raw Data'!$B$4:$B$185,0),MATCH('Data above threshold'!BJ$4,'Raw Data'!$3:$3,0)-1)),"",OFFSET('Raw Data'!$A$3,MATCH('Data above threshold'!$A64,'Raw Data'!$B$4:$B$185,0),MATCH('Data above threshold'!BJ$4,'Raw Data'!$3:$3,0)-1))</f>
        <v>1</v>
      </c>
      <c r="BK64" s="107" t="n">
        <f aca="true">IF(ISBLANK(OFFSET('Raw Data'!$A$3,MATCH('Data above threshold'!$A64,'Raw Data'!$B$4:$B$185,0),MATCH('Data above threshold'!BK$4,'Raw Data'!$3:$3,0)-1)),"",OFFSET('Raw Data'!$A$3,MATCH('Data above threshold'!$A64,'Raw Data'!$B$4:$B$185,0),MATCH('Data above threshold'!BK$4,'Raw Data'!$3:$3,0)-1))</f>
        <v>1</v>
      </c>
      <c r="BL64" s="107" t="n">
        <f aca="true">IF(ISBLANK(OFFSET('Raw Data'!$A$3,MATCH('Data above threshold'!$A64,'Raw Data'!$B$4:$B$185,0),MATCH('Data above threshold'!BL$4,'Raw Data'!$3:$3,0)-1)),"",OFFSET('Raw Data'!$A$3,MATCH('Data above threshold'!$A64,'Raw Data'!$B$4:$B$185,0),MATCH('Data above threshold'!BL$4,'Raw Data'!$3:$3,0)-1))</f>
        <v>3</v>
      </c>
      <c r="BM64" s="107" t="n">
        <f aca="true">IF(ISBLANK(OFFSET('Raw Data'!$A$3,MATCH('Data above threshold'!$A64,'Raw Data'!$B$4:$B$185,0),MATCH('Data above threshold'!BM$4,'Raw Data'!$3:$3,0)-1)),"",OFFSET('Raw Data'!$A$3,MATCH('Data above threshold'!$A64,'Raw Data'!$B$4:$B$185,0),MATCH('Data above threshold'!BM$4,'Raw Data'!$3:$3,0)-1))</f>
        <v>1</v>
      </c>
      <c r="BN64" s="107" t="n">
        <f aca="true">IF(ISBLANK(OFFSET('Raw Data'!$A$3,MATCH('Data above threshold'!$A64,'Raw Data'!$B$4:$B$185,0),MATCH('Data above threshold'!BN$4,'Raw Data'!$3:$3,0)-1)),"",OFFSET('Raw Data'!$A$3,MATCH('Data above threshold'!$A64,'Raw Data'!$B$4:$B$185,0),MATCH('Data above threshold'!BN$4,'Raw Data'!$3:$3,0)-1))</f>
        <v>3</v>
      </c>
      <c r="BO64" s="107" t="n">
        <f aca="true">IF(ISBLANK(OFFSET('Raw Data'!$A$3,MATCH('Data above threshold'!$A64,'Raw Data'!$B$4:$B$185,0),MATCH('Data above threshold'!BO$4,'Raw Data'!$3:$3,0)-1)),"",OFFSET('Raw Data'!$A$3,MATCH('Data above threshold'!$A64,'Raw Data'!$B$4:$B$185,0),MATCH('Data above threshold'!BO$4,'Raw Data'!$3:$3,0)-1))</f>
        <v>5</v>
      </c>
      <c r="BP64" s="107" t="n">
        <f aca="true">IF(ISBLANK(OFFSET('Raw Data'!$A$3,MATCH('Data above threshold'!$A64,'Raw Data'!$B$4:$B$185,0),MATCH('Data above threshold'!BP$4,'Raw Data'!$3:$3,0)-1)),"",OFFSET('Raw Data'!$A$3,MATCH('Data above threshold'!$A64,'Raw Data'!$B$4:$B$185,0),MATCH('Data above threshold'!BP$4,'Raw Data'!$3:$3,0)-1))</f>
        <v>5</v>
      </c>
      <c r="BQ64" s="107" t="n">
        <f aca="true">IF(ISBLANK(OFFSET('Raw Data'!$A$3,MATCH('Data above threshold'!$A64,'Raw Data'!$B$4:$B$185,0),MATCH('Data above threshold'!BQ$4,'Raw Data'!$3:$3,0)-1)),"",OFFSET('Raw Data'!$A$3,MATCH('Data above threshold'!$A64,'Raw Data'!$B$4:$B$185,0),MATCH('Data above threshold'!BQ$4,'Raw Data'!$3:$3,0)-1))</f>
        <v>3</v>
      </c>
      <c r="BR64" s="107" t="n">
        <f aca="true">IF(ISBLANK(OFFSET('Raw Data'!$A$3,MATCH('Data above threshold'!$A64,'Raw Data'!$B$4:$B$185,0),MATCH('Data above threshold'!BR$4,'Raw Data'!$3:$3,0)-1)),"",OFFSET('Raw Data'!$A$3,MATCH('Data above threshold'!$A64,'Raw Data'!$B$4:$B$185,0),MATCH('Data above threshold'!BR$4,'Raw Data'!$3:$3,0)-1))</f>
        <v>4</v>
      </c>
      <c r="BS64" s="107" t="n">
        <f aca="true">IF(ISBLANK(OFFSET('Raw Data'!$A$3,MATCH('Data above threshold'!$A64,'Raw Data'!$B$4:$B$185,0),MATCH('Data above threshold'!BS$4,'Raw Data'!$3:$3,0)-1)),"",OFFSET('Raw Data'!$A$3,MATCH('Data above threshold'!$A64,'Raw Data'!$B$4:$B$185,0),MATCH('Data above threshold'!BS$4,'Raw Data'!$3:$3,0)-1))</f>
        <v>5</v>
      </c>
      <c r="BT64" s="107" t="n">
        <f aca="true">IF(ISBLANK(OFFSET('Raw Data'!$A$3,MATCH('Data above threshold'!$A64,'Raw Data'!$B$4:$B$185,0),MATCH('Data above threshold'!BT$4,'Raw Data'!$3:$3,0)-1)),"",OFFSET('Raw Data'!$A$3,MATCH('Data above threshold'!$A64,'Raw Data'!$B$4:$B$185,0),MATCH('Data above threshold'!BT$4,'Raw Data'!$3:$3,0)-1))</f>
        <v>3</v>
      </c>
      <c r="BU64" s="107" t="n">
        <f aca="true">IF(ISBLANK(OFFSET('Raw Data'!$A$3,MATCH('Data above threshold'!$A64,'Raw Data'!$B$4:$B$185,0),MATCH('Data above threshold'!BU$4,'Raw Data'!$3:$3,0)-1)),"",OFFSET('Raw Data'!$A$3,MATCH('Data above threshold'!$A64,'Raw Data'!$B$4:$B$185,0),MATCH('Data above threshold'!BU$4,'Raw Data'!$3:$3,0)-1))</f>
        <v>3.67</v>
      </c>
      <c r="BV64" s="107" t="n">
        <f aca="true">IF(ISBLANK(OFFSET('Raw Data'!$A$3,MATCH('Data above threshold'!$A64,'Raw Data'!$B$4:$B$185,0),MATCH('Data above threshold'!BV$4,'Raw Data'!$3:$3,0)-1)),"",OFFSET('Raw Data'!$A$3,MATCH('Data above threshold'!$A64,'Raw Data'!$B$4:$B$185,0),MATCH('Data above threshold'!BV$4,'Raw Data'!$3:$3,0)-1))</f>
        <v>1</v>
      </c>
      <c r="BW64" s="107" t="n">
        <f aca="true">IF(ISBLANK(OFFSET('Raw Data'!$A$3,MATCH('Data above threshold'!$A64,'Raw Data'!$B$4:$B$185,0),MATCH('Data above threshold'!BW$4,'Raw Data'!$3:$3,0)-1)),"",OFFSET('Raw Data'!$A$3,MATCH('Data above threshold'!$A64,'Raw Data'!$B$4:$B$185,0),MATCH('Data above threshold'!BW$4,'Raw Data'!$3:$3,0)-1))</f>
        <v>1</v>
      </c>
      <c r="BX64" s="107" t="n">
        <f aca="true">IF(ISBLANK(OFFSET('Raw Data'!$A$3,MATCH('Data above threshold'!$A64,'Raw Data'!$B$4:$B$185,0),MATCH('Data above threshold'!BX$4,'Raw Data'!$3:$3,0)-1)),"",OFFSET('Raw Data'!$A$3,MATCH('Data above threshold'!$A64,'Raw Data'!$B$4:$B$185,0),MATCH('Data above threshold'!BX$4,'Raw Data'!$3:$3,0)-1))</f>
        <v>5</v>
      </c>
      <c r="BY64" s="107" t="n">
        <f aca="true">IF(ISBLANK(OFFSET('Raw Data'!$A$3,MATCH('Data above threshold'!$A64,'Raw Data'!$B$4:$B$185,0),MATCH('Data above threshold'!BY$4,'Raw Data'!$3:$3,0)-1)),"",OFFSET('Raw Data'!$A$3,MATCH('Data above threshold'!$A64,'Raw Data'!$B$4:$B$185,0),MATCH('Data above threshold'!BY$4,'Raw Data'!$3:$3,0)-1))</f>
        <v>2</v>
      </c>
      <c r="BZ64" s="107" t="n">
        <f aca="true">IF(ISBLANK(OFFSET('Raw Data'!$A$3,MATCH('Data above threshold'!$A64,'Raw Data'!$B$4:$B$185,0),MATCH('Data above threshold'!BZ$4,'Raw Data'!$3:$3,0)-1)),"",OFFSET('Raw Data'!$A$3,MATCH('Data above threshold'!$A64,'Raw Data'!$B$4:$B$185,0),MATCH('Data above threshold'!BZ$4,'Raw Data'!$3:$3,0)-1))</f>
        <v>2</v>
      </c>
      <c r="CA64" s="107" t="n">
        <f aca="true">IF(ISBLANK(OFFSET('Raw Data'!$A$3,MATCH('Data above threshold'!$A64,'Raw Data'!$B$4:$B$185,0),MATCH('Data above threshold'!CA$4,'Raw Data'!$3:$3,0)-1)),"",OFFSET('Raw Data'!$A$3,MATCH('Data above threshold'!$A64,'Raw Data'!$B$4:$B$185,0),MATCH('Data above threshold'!CA$4,'Raw Data'!$3:$3,0)-1))</f>
        <v>3</v>
      </c>
      <c r="CB64" s="107" t="n">
        <f aca="true">IF(ISBLANK(OFFSET('Raw Data'!$A$3,MATCH('Data above threshold'!$A64,'Raw Data'!$B$4:$B$185,0),MATCH('Data above threshold'!CB$4,'Raw Data'!$3:$3,0)-1)),"",OFFSET('Raw Data'!$A$3,MATCH('Data above threshold'!$A64,'Raw Data'!$B$4:$B$185,0),MATCH('Data above threshold'!CB$4,'Raw Data'!$3:$3,0)-1))</f>
        <v>4</v>
      </c>
      <c r="CC64" s="107" t="n">
        <f aca="true">IF(ISBLANK(OFFSET('Raw Data'!$A$3,MATCH('Data above threshold'!$A64,'Raw Data'!$B$4:$B$185,0),MATCH('Data above threshold'!CC$4,'Raw Data'!$3:$3,0)-1)),"",OFFSET('Raw Data'!$A$3,MATCH('Data above threshold'!$A64,'Raw Data'!$B$4:$B$185,0),MATCH('Data above threshold'!CC$4,'Raw Data'!$3:$3,0)-1))</f>
        <v>4</v>
      </c>
      <c r="CD64" s="107" t="n">
        <f aca="true">IF(ISBLANK(OFFSET('Raw Data'!$A$3,MATCH('Data above threshold'!$A64,'Raw Data'!$B$4:$B$185,0),MATCH('Data above threshold'!CD$4,'Raw Data'!$3:$3,0)-1)),"",OFFSET('Raw Data'!$A$3,MATCH('Data above threshold'!$A64,'Raw Data'!$B$4:$B$185,0),MATCH('Data above threshold'!CD$4,'Raw Data'!$3:$3,0)-1))</f>
        <v>4</v>
      </c>
      <c r="CE64" s="107" t="n">
        <f aca="true">IF(ISBLANK(OFFSET('Raw Data'!$A$3,MATCH('Data above threshold'!$A64,'Raw Data'!$B$4:$B$185,0),MATCH('Data above threshold'!CE$4,'Raw Data'!$3:$3,0)-1)),"",OFFSET('Raw Data'!$A$3,MATCH('Data above threshold'!$A64,'Raw Data'!$B$4:$B$185,0),MATCH('Data above threshold'!CE$4,'Raw Data'!$3:$3,0)-1))</f>
        <v>2.5</v>
      </c>
      <c r="CF64" s="107" t="n">
        <f aca="true">IF(ISBLANK(OFFSET('Raw Data'!$A$3,MATCH('Data above threshold'!$A64,'Raw Data'!$B$4:$B$185,0),MATCH('Data above threshold'!CF$4,'Raw Data'!$3:$3,0)-1)),"",OFFSET('Raw Data'!$A$3,MATCH('Data above threshold'!$A64,'Raw Data'!$B$4:$B$185,0),MATCH('Data above threshold'!CF$4,'Raw Data'!$3:$3,0)-1))</f>
        <v>3</v>
      </c>
      <c r="CG64" s="107" t="n">
        <f aca="true">IF(ISBLANK(OFFSET('Raw Data'!$A$3,MATCH('Data above threshold'!$A64,'Raw Data'!$B$4:$B$185,0),MATCH('Data above threshold'!CG$4,'Raw Data'!$3:$3,0)-1)),"",OFFSET('Raw Data'!$A$3,MATCH('Data above threshold'!$A64,'Raw Data'!$B$4:$B$185,0),MATCH('Data above threshold'!CG$4,'Raw Data'!$3:$3,0)-1))</f>
        <v>2</v>
      </c>
      <c r="CH64" s="107" t="n">
        <f aca="true">IF(ISBLANK(OFFSET('Raw Data'!$A$3,MATCH('Data above threshold'!$A64,'Raw Data'!$B$4:$B$185,0),MATCH('Data above threshold'!CH$4,'Raw Data'!$3:$3,0)-1)),"",OFFSET('Raw Data'!$A$3,MATCH('Data above threshold'!$A64,'Raw Data'!$B$4:$B$185,0),MATCH('Data above threshold'!CH$4,'Raw Data'!$3:$3,0)-1))</f>
        <v>5</v>
      </c>
      <c r="CI64" s="107" t="n">
        <f aca="true">IF(ISBLANK(OFFSET('Raw Data'!$A$3,MATCH('Data above threshold'!$A64,'Raw Data'!$B$4:$B$185,0),MATCH('Data above threshold'!CI$4,'Raw Data'!$3:$3,0)-1)),"",OFFSET('Raw Data'!$A$3,MATCH('Data above threshold'!$A64,'Raw Data'!$B$4:$B$185,0),MATCH('Data above threshold'!CI$4,'Raw Data'!$3:$3,0)-1))</f>
        <v>2</v>
      </c>
      <c r="CJ64" s="107" t="n">
        <f aca="true">IF(ISBLANK(OFFSET('Raw Data'!$A$3,MATCH('Data above threshold'!$A64,'Raw Data'!$B$4:$B$185,0),MATCH('Data above threshold'!CJ$4,'Raw Data'!$3:$3,0)-1)),"",OFFSET('Raw Data'!$A$3,MATCH('Data above threshold'!$A64,'Raw Data'!$B$4:$B$185,0),MATCH('Data above threshold'!CJ$4,'Raw Data'!$3:$3,0)-1))</f>
        <v>5</v>
      </c>
      <c r="CK64" s="107" t="n">
        <f aca="true">IF(ISBLANK(OFFSET('Raw Data'!$A$3,MATCH('Data above threshold'!$A64,'Raw Data'!$B$4:$B$185,0),MATCH('Data above threshold'!CK$4,'Raw Data'!$3:$3,0)-1)),"",OFFSET('Raw Data'!$A$3,MATCH('Data above threshold'!$A64,'Raw Data'!$B$4:$B$185,0),MATCH('Data above threshold'!CK$4,'Raw Data'!$3:$3,0)-1))</f>
        <v>3</v>
      </c>
      <c r="CL64" s="107" t="str">
        <f aca="true">IF(ISBLANK(OFFSET('Raw Data'!$A$3,MATCH('Data above threshold'!$A64,'Raw Data'!$B$4:$B$185,0),MATCH('Data above threshold'!CL$4,'Raw Data'!$3:$3,0)-1)),"",OFFSET('Raw Data'!$A$3,MATCH('Data above threshold'!$A64,'Raw Data'!$B$4:$B$185,0),MATCH('Data above threshold'!CL$4,'Raw Data'!$3:$3,0)-1))</f>
        <v/>
      </c>
      <c r="CM64" s="107" t="n">
        <f aca="true">IF(ISBLANK(OFFSET('Raw Data'!$A$3,MATCH('Data above threshold'!$A64,'Raw Data'!$B$4:$B$185,0),MATCH('Data above threshold'!CM$4,'Raw Data'!$3:$3,0)-1)),"",OFFSET('Raw Data'!$A$3,MATCH('Data above threshold'!$A64,'Raw Data'!$B$4:$B$185,0),MATCH('Data above threshold'!CM$4,'Raw Data'!$3:$3,0)-1))</f>
        <v>1</v>
      </c>
      <c r="CN64" s="107" t="n">
        <f aca="true">IF(ISBLANK(OFFSET('Raw Data'!$A$3,MATCH('Data above threshold'!$A64,'Raw Data'!$B$4:$B$185,0),MATCH('Data above threshold'!CN$4,'Raw Data'!$3:$3,0)-1)),"",OFFSET('Raw Data'!$A$3,MATCH('Data above threshold'!$A64,'Raw Data'!$B$4:$B$185,0),MATCH('Data above threshold'!CN$4,'Raw Data'!$3:$3,0)-1))</f>
        <v>2.5</v>
      </c>
      <c r="CO64" s="107" t="n">
        <f aca="true">IF(ISBLANK(OFFSET('Raw Data'!$A$3,MATCH('Data above threshold'!$A64,'Raw Data'!$B$4:$B$185,0),MATCH('Data above threshold'!CO$4,'Raw Data'!$3:$3,0)-1)),"",OFFSET('Raw Data'!$A$3,MATCH('Data above threshold'!$A64,'Raw Data'!$B$4:$B$185,0),MATCH('Data above threshold'!CO$4,'Raw Data'!$3:$3,0)-1))</f>
        <v>6</v>
      </c>
      <c r="CP64" s="107" t="str">
        <f aca="true">IF(ISBLANK(OFFSET('Raw Data'!$A$3,MATCH('Data above threshold'!$A64,'Raw Data'!$B$4:$B$185,0),MATCH('Data above threshold'!CP$4,'Raw Data'!$3:$3,0)-1)),"",OFFSET('Raw Data'!$A$3,MATCH('Data above threshold'!$A64,'Raw Data'!$B$4:$B$185,0),MATCH('Data above threshold'!CP$4,'Raw Data'!$3:$3,0)-1))</f>
        <v/>
      </c>
      <c r="CQ64" s="107" t="str">
        <f aca="true">IF(ISBLANK(OFFSET('Raw Data'!$A$3,MATCH('Data above threshold'!$A64,'Raw Data'!$B$4:$B$185,0),MATCH('Data above threshold'!CQ$4,'Raw Data'!$3:$3,0)-1)),"",OFFSET('Raw Data'!$A$3,MATCH('Data above threshold'!$A64,'Raw Data'!$B$4:$B$185,0),MATCH('Data above threshold'!CQ$4,'Raw Data'!$3:$3,0)-1))</f>
        <v/>
      </c>
      <c r="CR64" s="107" t="n">
        <f aca="true">IF(ISBLANK(OFFSET('Raw Data'!$A$3,MATCH('Data above threshold'!$A64,'Raw Data'!$B$4:$B$185,0),MATCH('Data above threshold'!CR$4,'Raw Data'!$3:$3,0)-1)),"",OFFSET('Raw Data'!$A$3,MATCH('Data above threshold'!$A64,'Raw Data'!$B$4:$B$185,0),MATCH('Data above threshold'!CR$4,'Raw Data'!$3:$3,0)-1))</f>
        <v>5</v>
      </c>
    </row>
    <row r="65" s="103" customFormat="true" ht="15.5" hidden="false" customHeight="false" outlineLevel="0" collapsed="false">
      <c r="A65" s="107" t="n">
        <v>2313</v>
      </c>
      <c r="B65" s="107" t="n">
        <v>4</v>
      </c>
      <c r="C65" s="107" t="str">
        <f aca="true">IF(ISBLANK(OFFSET('Raw Data'!$A$3,MATCH('Data above threshold'!$A65,'Raw Data'!$B$4:$B$185,0),MATCH('Data above threshold'!C$4,'Raw Data'!$3:$3,0)-1)),"",OFFSET('Raw Data'!$A$3,MATCH('Data above threshold'!$A65,'Raw Data'!$B$4:$B$185,0),MATCH('Data above threshold'!C$4,'Raw Data'!$3:$3,0)-1))</f>
        <v/>
      </c>
      <c r="D65" s="107" t="str">
        <f aca="true">IF(ISBLANK(OFFSET('Raw Data'!$A$3,MATCH('Data above threshold'!$A65,'Raw Data'!$B$4:$B$185,0),MATCH('Data above threshold'!D$4,'Raw Data'!$3:$3,0)-1)),"",OFFSET('Raw Data'!$A$3,MATCH('Data above threshold'!$A65,'Raw Data'!$B$4:$B$185,0),MATCH('Data above threshold'!D$4,'Raw Data'!$3:$3,0)-1))</f>
        <v>Expert assessment data - C.3.15</v>
      </c>
      <c r="E65" s="107" t="str">
        <f aca="true">IF(ISBLANK(OFFSET('Raw Data'!$A$3,MATCH('Data above threshold'!$A65,'Raw Data'!$B$4:$B$185,0),MATCH('Data above threshold'!E$4,'Raw Data'!$3:$3,0)-1)),"",OFFSET('Raw Data'!$A$3,MATCH('Data above threshold'!$A65,'Raw Data'!$B$4:$B$185,0),MATCH('Data above threshold'!E$4,'Raw Data'!$3:$3,0)-1))</f>
        <v>As a consumer expert, how satisfied are you with the following in your country in 2020? - Legislation on dispute resolution and redress</v>
      </c>
      <c r="F65" s="107" t="str">
        <f aca="true">IF(ISBLANK(OFFSET('Raw Data'!$A$3,MATCH('Data above threshold'!$A65,'Raw Data'!$B$4:$B$185,0),MATCH('Data above threshold'!F$4,'Raw Data'!$3:$3,0)-1)),"",OFFSET('Raw Data'!$A$3,MATCH('Data above threshold'!$A65,'Raw Data'!$B$4:$B$185,0),MATCH('Data above threshold'!F$4,'Raw Data'!$3:$3,0)-1))</f>
        <v/>
      </c>
      <c r="G65" s="107" t="str">
        <f aca="true">IF(ISBLANK(OFFSET('Raw Data'!$A$3,MATCH('Data above threshold'!$A65,'Raw Data'!$B$4:$B$185,0),MATCH('Data above threshold'!G$4,'Raw Data'!$3:$3,0)-1)),"",OFFSET('Raw Data'!$A$3,MATCH('Data above threshold'!$A65,'Raw Data'!$B$4:$B$185,0),MATCH('Data above threshold'!G$4,'Raw Data'!$3:$3,0)-1))</f>
        <v/>
      </c>
      <c r="H65" s="107" t="str">
        <f aca="true">IF(ISBLANK(OFFSET('Raw Data'!$A$3,MATCH('Data above threshold'!$A65,'Raw Data'!$B$4:$B$185,0),MATCH('Data above threshold'!H$4,'Raw Data'!$3:$3,0)-1)),"",OFFSET('Raw Data'!$A$3,MATCH('Data above threshold'!$A65,'Raw Data'!$B$4:$B$185,0),MATCH('Data above threshold'!H$4,'Raw Data'!$3:$3,0)-1))</f>
        <v>Consumers International Survey</v>
      </c>
      <c r="I65" s="107" t="str">
        <f aca="true">IF(ISBLANK(OFFSET('Raw Data'!$A$3,MATCH('Data above threshold'!$A65,'Raw Data'!$B$4:$B$185,0),MATCH('Data above threshold'!I$4,'Raw Data'!$3:$3,0)-1)),"",OFFSET('Raw Data'!$A$3,MATCH('Data above threshold'!$A65,'Raw Data'!$B$4:$B$185,0),MATCH('Data above threshold'!I$4,'Raw Data'!$3:$3,0)-1))</f>
        <v/>
      </c>
      <c r="J65" s="107" t="str">
        <f aca="true">IF(ISBLANK(OFFSET('Raw Data'!$A$3,MATCH('Data above threshold'!$A65,'Raw Data'!$B$4:$B$185,0),MATCH('Data above threshold'!J$4,'Raw Data'!$3:$3,0)-1)),"",OFFSET('Raw Data'!$A$3,MATCH('Data above threshold'!$A65,'Raw Data'!$B$4:$B$185,0),MATCH('Data above threshold'!J$4,'Raw Data'!$3:$3,0)-1))</f>
        <v/>
      </c>
      <c r="K65" s="107" t="str">
        <f aca="true">IF(ISBLANK(OFFSET('Raw Data'!$A$3,MATCH('Data above threshold'!$A65,'Raw Data'!$B$4:$B$185,0),MATCH('Data above threshold'!K$4,'Raw Data'!$3:$3,0)-1)),"",OFFSET('Raw Data'!$A$3,MATCH('Data above threshold'!$A65,'Raw Data'!$B$4:$B$185,0),MATCH('Data above threshold'!K$4,'Raw Data'!$3:$3,0)-1))</f>
        <v>Plus</v>
      </c>
      <c r="L65" s="107" t="str">
        <f aca="true">IF(ISBLANK(OFFSET('Raw Data'!$A$3,MATCH('Data above threshold'!$A65,'Raw Data'!$B$4:$B$185,0),MATCH('Data above threshold'!L$4,'Raw Data'!$3:$3,0)-1)),"",OFFSET('Raw Data'!$A$3,MATCH('Data above threshold'!$A65,'Raw Data'!$B$4:$B$185,0),MATCH('Data above threshold'!L$4,'Raw Data'!$3:$3,0)-1))</f>
        <v/>
      </c>
      <c r="M65" s="105" t="n">
        <f aca="false" t="array" ref="M65:M65">IFERROR(SKEW(IF(ISNUMBER(Q65:CR65),Q65:CR65,"")),"")</f>
        <v>-0.530729229730482</v>
      </c>
      <c r="N65" s="107" t="n">
        <v>0</v>
      </c>
      <c r="O65" s="107" t="str">
        <f aca="true">IF(ISBLANK(OFFSET('Raw Data'!$A$3,MATCH('Data above threshold'!$A65,'Raw Data'!$B$4:$B$185,0),MATCH('Data above threshold'!O$4,'Raw Data'!$3:$3,0)-1)),"",OFFSET('Raw Data'!$A$3,MATCH('Data above threshold'!$A65,'Raw Data'!$B$4:$B$185,0),MATCH('Data above threshold'!O$4,'Raw Data'!$3:$3,0)-1))</f>
        <v/>
      </c>
      <c r="P65" s="106" t="n">
        <f aca="false" t="array" ref="P65:P65">IF(B65&lt;4,"",1-IFERROR(SUM(ISNUMBER(Q65:CR65)*(1-$Q$3:$CR$3))/COUNTIF($Q$3:$CR$3,0),0))</f>
        <v>0.0375</v>
      </c>
      <c r="Q65" s="107" t="n">
        <f aca="true">IF(ISBLANK(OFFSET('Raw Data'!$A$3,MATCH('Data above threshold'!$A65,'Raw Data'!$B$4:$B$185,0),MATCH('Data above threshold'!Q$4,'Raw Data'!$3:$3,0)-1)),"",OFFSET('Raw Data'!$A$3,MATCH('Data above threshold'!$A65,'Raw Data'!$B$4:$B$185,0),MATCH('Data above threshold'!Q$4,'Raw Data'!$3:$3,0)-1))</f>
        <v>5.5</v>
      </c>
      <c r="R65" s="107" t="n">
        <f aca="true">IF(ISBLANK(OFFSET('Raw Data'!$A$3,MATCH('Data above threshold'!$A65,'Raw Data'!$B$4:$B$185,0),MATCH('Data above threshold'!R$4,'Raw Data'!$3:$3,0)-1)),"",OFFSET('Raw Data'!$A$3,MATCH('Data above threshold'!$A65,'Raw Data'!$B$4:$B$185,0),MATCH('Data above threshold'!R$4,'Raw Data'!$3:$3,0)-1))</f>
        <v>5</v>
      </c>
      <c r="S65" s="107" t="n">
        <f aca="true">IF(ISBLANK(OFFSET('Raw Data'!$A$3,MATCH('Data above threshold'!$A65,'Raw Data'!$B$4:$B$185,0),MATCH('Data above threshold'!S$4,'Raw Data'!$3:$3,0)-1)),"",OFFSET('Raw Data'!$A$3,MATCH('Data above threshold'!$A65,'Raw Data'!$B$4:$B$185,0),MATCH('Data above threshold'!S$4,'Raw Data'!$3:$3,0)-1))</f>
        <v>4</v>
      </c>
      <c r="T65" s="107" t="n">
        <f aca="true">IF(ISBLANK(OFFSET('Raw Data'!$A$3,MATCH('Data above threshold'!$A65,'Raw Data'!$B$4:$B$185,0),MATCH('Data above threshold'!T$4,'Raw Data'!$3:$3,0)-1)),"",OFFSET('Raw Data'!$A$3,MATCH('Data above threshold'!$A65,'Raw Data'!$B$4:$B$185,0),MATCH('Data above threshold'!T$4,'Raw Data'!$3:$3,0)-1))</f>
        <v>5</v>
      </c>
      <c r="U65" s="107" t="n">
        <f aca="true">IF(ISBLANK(OFFSET('Raw Data'!$A$3,MATCH('Data above threshold'!$A65,'Raw Data'!$B$4:$B$185,0),MATCH('Data above threshold'!U$4,'Raw Data'!$3:$3,0)-1)),"",OFFSET('Raw Data'!$A$3,MATCH('Data above threshold'!$A65,'Raw Data'!$B$4:$B$185,0),MATCH('Data above threshold'!U$4,'Raw Data'!$3:$3,0)-1))</f>
        <v>5</v>
      </c>
      <c r="V65" s="107" t="n">
        <f aca="true">IF(ISBLANK(OFFSET('Raw Data'!$A$3,MATCH('Data above threshold'!$A65,'Raw Data'!$B$4:$B$185,0),MATCH('Data above threshold'!V$4,'Raw Data'!$3:$3,0)-1)),"",OFFSET('Raw Data'!$A$3,MATCH('Data above threshold'!$A65,'Raw Data'!$B$4:$B$185,0),MATCH('Data above threshold'!V$4,'Raw Data'!$3:$3,0)-1))</f>
        <v>5</v>
      </c>
      <c r="W65" s="107" t="n">
        <f aca="true">IF(ISBLANK(OFFSET('Raw Data'!$A$3,MATCH('Data above threshold'!$A65,'Raw Data'!$B$4:$B$185,0),MATCH('Data above threshold'!W$4,'Raw Data'!$3:$3,0)-1)),"",OFFSET('Raw Data'!$A$3,MATCH('Data above threshold'!$A65,'Raw Data'!$B$4:$B$185,0),MATCH('Data above threshold'!W$4,'Raw Data'!$3:$3,0)-1))</f>
        <v>5</v>
      </c>
      <c r="X65" s="107" t="n">
        <f aca="true">IF(ISBLANK(OFFSET('Raw Data'!$A$3,MATCH('Data above threshold'!$A65,'Raw Data'!$B$4:$B$185,0),MATCH('Data above threshold'!X$4,'Raw Data'!$3:$3,0)-1)),"",OFFSET('Raw Data'!$A$3,MATCH('Data above threshold'!$A65,'Raw Data'!$B$4:$B$185,0),MATCH('Data above threshold'!X$4,'Raw Data'!$3:$3,0)-1))</f>
        <v>4</v>
      </c>
      <c r="Y65" s="107" t="n">
        <f aca="true">IF(ISBLANK(OFFSET('Raw Data'!$A$3,MATCH('Data above threshold'!$A65,'Raw Data'!$B$4:$B$185,0),MATCH('Data above threshold'!Y$4,'Raw Data'!$3:$3,0)-1)),"",OFFSET('Raw Data'!$A$3,MATCH('Data above threshold'!$A65,'Raw Data'!$B$4:$B$185,0),MATCH('Data above threshold'!Y$4,'Raw Data'!$3:$3,0)-1))</f>
        <v>5</v>
      </c>
      <c r="Z65" s="107" t="n">
        <f aca="true">IF(ISBLANK(OFFSET('Raw Data'!$A$3,MATCH('Data above threshold'!$A65,'Raw Data'!$B$4:$B$185,0),MATCH('Data above threshold'!Z$4,'Raw Data'!$3:$3,0)-1)),"",OFFSET('Raw Data'!$A$3,MATCH('Data above threshold'!$A65,'Raw Data'!$B$4:$B$185,0),MATCH('Data above threshold'!Z$4,'Raw Data'!$3:$3,0)-1))</f>
        <v>5</v>
      </c>
      <c r="AA65" s="107" t="n">
        <f aca="true">IF(ISBLANK(OFFSET('Raw Data'!$A$3,MATCH('Data above threshold'!$A65,'Raw Data'!$B$4:$B$185,0),MATCH('Data above threshold'!AA$4,'Raw Data'!$3:$3,0)-1)),"",OFFSET('Raw Data'!$A$3,MATCH('Data above threshold'!$A65,'Raw Data'!$B$4:$B$185,0),MATCH('Data above threshold'!AA$4,'Raw Data'!$3:$3,0)-1))</f>
        <v>5</v>
      </c>
      <c r="AB65" s="107" t="n">
        <f aca="true">IF(ISBLANK(OFFSET('Raw Data'!$A$3,MATCH('Data above threshold'!$A65,'Raw Data'!$B$4:$B$185,0),MATCH('Data above threshold'!AB$4,'Raw Data'!$3:$3,0)-1)),"",OFFSET('Raw Data'!$A$3,MATCH('Data above threshold'!$A65,'Raw Data'!$B$4:$B$185,0),MATCH('Data above threshold'!AB$4,'Raw Data'!$3:$3,0)-1))</f>
        <v>3</v>
      </c>
      <c r="AC65" s="107" t="n">
        <f aca="true">IF(ISBLANK(OFFSET('Raw Data'!$A$3,MATCH('Data above threshold'!$A65,'Raw Data'!$B$4:$B$185,0),MATCH('Data above threshold'!AC$4,'Raw Data'!$3:$3,0)-1)),"",OFFSET('Raw Data'!$A$3,MATCH('Data above threshold'!$A65,'Raw Data'!$B$4:$B$185,0),MATCH('Data above threshold'!AC$4,'Raw Data'!$3:$3,0)-1))</f>
        <v>4</v>
      </c>
      <c r="AD65" s="107" t="n">
        <f aca="true">IF(ISBLANK(OFFSET('Raw Data'!$A$3,MATCH('Data above threshold'!$A65,'Raw Data'!$B$4:$B$185,0),MATCH('Data above threshold'!AD$4,'Raw Data'!$3:$3,0)-1)),"",OFFSET('Raw Data'!$A$3,MATCH('Data above threshold'!$A65,'Raw Data'!$B$4:$B$185,0),MATCH('Data above threshold'!AD$4,'Raw Data'!$3:$3,0)-1))</f>
        <v>5</v>
      </c>
      <c r="AE65" s="107" t="n">
        <f aca="true">IF(ISBLANK(OFFSET('Raw Data'!$A$3,MATCH('Data above threshold'!$A65,'Raw Data'!$B$4:$B$185,0),MATCH('Data above threshold'!AE$4,'Raw Data'!$3:$3,0)-1)),"",OFFSET('Raw Data'!$A$3,MATCH('Data above threshold'!$A65,'Raw Data'!$B$4:$B$185,0),MATCH('Data above threshold'!AE$4,'Raw Data'!$3:$3,0)-1))</f>
        <v>5</v>
      </c>
      <c r="AF65" s="107" t="n">
        <f aca="true">IF(ISBLANK(OFFSET('Raw Data'!$A$3,MATCH('Data above threshold'!$A65,'Raw Data'!$B$4:$B$185,0),MATCH('Data above threshold'!AF$4,'Raw Data'!$3:$3,0)-1)),"",OFFSET('Raw Data'!$A$3,MATCH('Data above threshold'!$A65,'Raw Data'!$B$4:$B$185,0),MATCH('Data above threshold'!AF$4,'Raw Data'!$3:$3,0)-1))</f>
        <v>3</v>
      </c>
      <c r="AG65" s="107" t="n">
        <f aca="true">IF(ISBLANK(OFFSET('Raw Data'!$A$3,MATCH('Data above threshold'!$A65,'Raw Data'!$B$4:$B$185,0),MATCH('Data above threshold'!AG$4,'Raw Data'!$3:$3,0)-1)),"",OFFSET('Raw Data'!$A$3,MATCH('Data above threshold'!$A65,'Raw Data'!$B$4:$B$185,0),MATCH('Data above threshold'!AG$4,'Raw Data'!$3:$3,0)-1))</f>
        <v>3</v>
      </c>
      <c r="AH65" s="107" t="n">
        <f aca="true">IF(ISBLANK(OFFSET('Raw Data'!$A$3,MATCH('Data above threshold'!$A65,'Raw Data'!$B$4:$B$185,0),MATCH('Data above threshold'!AH$4,'Raw Data'!$3:$3,0)-1)),"",OFFSET('Raw Data'!$A$3,MATCH('Data above threshold'!$A65,'Raw Data'!$B$4:$B$185,0),MATCH('Data above threshold'!AH$4,'Raw Data'!$3:$3,0)-1))</f>
        <v>6</v>
      </c>
      <c r="AI65" s="107" t="n">
        <f aca="true">IF(ISBLANK(OFFSET('Raw Data'!$A$3,MATCH('Data above threshold'!$A65,'Raw Data'!$B$4:$B$185,0),MATCH('Data above threshold'!AI$4,'Raw Data'!$3:$3,0)-1)),"",OFFSET('Raw Data'!$A$3,MATCH('Data above threshold'!$A65,'Raw Data'!$B$4:$B$185,0),MATCH('Data above threshold'!AI$4,'Raw Data'!$3:$3,0)-1))</f>
        <v>6</v>
      </c>
      <c r="AJ65" s="107" t="n">
        <f aca="true">IF(ISBLANK(OFFSET('Raw Data'!$A$3,MATCH('Data above threshold'!$A65,'Raw Data'!$B$4:$B$185,0),MATCH('Data above threshold'!AJ$4,'Raw Data'!$3:$3,0)-1)),"",OFFSET('Raw Data'!$A$3,MATCH('Data above threshold'!$A65,'Raw Data'!$B$4:$B$185,0),MATCH('Data above threshold'!AJ$4,'Raw Data'!$3:$3,0)-1))</f>
        <v>5</v>
      </c>
      <c r="AK65" s="107" t="n">
        <f aca="true">IF(ISBLANK(OFFSET('Raw Data'!$A$3,MATCH('Data above threshold'!$A65,'Raw Data'!$B$4:$B$185,0),MATCH('Data above threshold'!AK$4,'Raw Data'!$3:$3,0)-1)),"",OFFSET('Raw Data'!$A$3,MATCH('Data above threshold'!$A65,'Raw Data'!$B$4:$B$185,0),MATCH('Data above threshold'!AK$4,'Raw Data'!$3:$3,0)-1))</f>
        <v>5</v>
      </c>
      <c r="AL65" s="107" t="n">
        <f aca="true">IF(ISBLANK(OFFSET('Raw Data'!$A$3,MATCH('Data above threshold'!$A65,'Raw Data'!$B$4:$B$185,0),MATCH('Data above threshold'!AL$4,'Raw Data'!$3:$3,0)-1)),"",OFFSET('Raw Data'!$A$3,MATCH('Data above threshold'!$A65,'Raw Data'!$B$4:$B$185,0),MATCH('Data above threshold'!AL$4,'Raw Data'!$3:$3,0)-1))</f>
        <v>4.33</v>
      </c>
      <c r="AM65" s="107" t="n">
        <f aca="true">IF(ISBLANK(OFFSET('Raw Data'!$A$3,MATCH('Data above threshold'!$A65,'Raw Data'!$B$4:$B$185,0),MATCH('Data above threshold'!AM$4,'Raw Data'!$3:$3,0)-1)),"",OFFSET('Raw Data'!$A$3,MATCH('Data above threshold'!$A65,'Raw Data'!$B$4:$B$185,0),MATCH('Data above threshold'!AM$4,'Raw Data'!$3:$3,0)-1))</f>
        <v>3</v>
      </c>
      <c r="AN65" s="107" t="n">
        <f aca="true">IF(ISBLANK(OFFSET('Raw Data'!$A$3,MATCH('Data above threshold'!$A65,'Raw Data'!$B$4:$B$185,0),MATCH('Data above threshold'!AN$4,'Raw Data'!$3:$3,0)-1)),"",OFFSET('Raw Data'!$A$3,MATCH('Data above threshold'!$A65,'Raw Data'!$B$4:$B$185,0),MATCH('Data above threshold'!AN$4,'Raw Data'!$3:$3,0)-1))</f>
        <v>6</v>
      </c>
      <c r="AO65" s="107" t="n">
        <f aca="true">IF(ISBLANK(OFFSET('Raw Data'!$A$3,MATCH('Data above threshold'!$A65,'Raw Data'!$B$4:$B$185,0),MATCH('Data above threshold'!AO$4,'Raw Data'!$3:$3,0)-1)),"",OFFSET('Raw Data'!$A$3,MATCH('Data above threshold'!$A65,'Raw Data'!$B$4:$B$185,0),MATCH('Data above threshold'!AO$4,'Raw Data'!$3:$3,0)-1))</f>
        <v>3</v>
      </c>
      <c r="AP65" s="107" t="n">
        <f aca="true">IF(ISBLANK(OFFSET('Raw Data'!$A$3,MATCH('Data above threshold'!$A65,'Raw Data'!$B$4:$B$185,0),MATCH('Data above threshold'!AP$4,'Raw Data'!$3:$3,0)-1)),"",OFFSET('Raw Data'!$A$3,MATCH('Data above threshold'!$A65,'Raw Data'!$B$4:$B$185,0),MATCH('Data above threshold'!AP$4,'Raw Data'!$3:$3,0)-1))</f>
        <v>3</v>
      </c>
      <c r="AQ65" s="107" t="n">
        <f aca="true">IF(ISBLANK(OFFSET('Raw Data'!$A$3,MATCH('Data above threshold'!$A65,'Raw Data'!$B$4:$B$185,0),MATCH('Data above threshold'!AQ$4,'Raw Data'!$3:$3,0)-1)),"",OFFSET('Raw Data'!$A$3,MATCH('Data above threshold'!$A65,'Raw Data'!$B$4:$B$185,0),MATCH('Data above threshold'!AQ$4,'Raw Data'!$3:$3,0)-1))</f>
        <v>3</v>
      </c>
      <c r="AR65" s="107" t="n">
        <f aca="true">IF(ISBLANK(OFFSET('Raw Data'!$A$3,MATCH('Data above threshold'!$A65,'Raw Data'!$B$4:$B$185,0),MATCH('Data above threshold'!AR$4,'Raw Data'!$3:$3,0)-1)),"",OFFSET('Raw Data'!$A$3,MATCH('Data above threshold'!$A65,'Raw Data'!$B$4:$B$185,0),MATCH('Data above threshold'!AR$4,'Raw Data'!$3:$3,0)-1))</f>
        <v>2</v>
      </c>
      <c r="AS65" s="107" t="n">
        <f aca="true">IF(ISBLANK(OFFSET('Raw Data'!$A$3,MATCH('Data above threshold'!$A65,'Raw Data'!$B$4:$B$185,0),MATCH('Data above threshold'!AS$4,'Raw Data'!$3:$3,0)-1)),"",OFFSET('Raw Data'!$A$3,MATCH('Data above threshold'!$A65,'Raw Data'!$B$4:$B$185,0),MATCH('Data above threshold'!AS$4,'Raw Data'!$3:$3,0)-1))</f>
        <v>2</v>
      </c>
      <c r="AT65" s="107" t="n">
        <f aca="true">IF(ISBLANK(OFFSET('Raw Data'!$A$3,MATCH('Data above threshold'!$A65,'Raw Data'!$B$4:$B$185,0),MATCH('Data above threshold'!AT$4,'Raw Data'!$3:$3,0)-1)),"",OFFSET('Raw Data'!$A$3,MATCH('Data above threshold'!$A65,'Raw Data'!$B$4:$B$185,0),MATCH('Data above threshold'!AT$4,'Raw Data'!$3:$3,0)-1))</f>
        <v>3</v>
      </c>
      <c r="AU65" s="107" t="n">
        <f aca="true">IF(ISBLANK(OFFSET('Raw Data'!$A$3,MATCH('Data above threshold'!$A65,'Raw Data'!$B$4:$B$185,0),MATCH('Data above threshold'!AU$4,'Raw Data'!$3:$3,0)-1)),"",OFFSET('Raw Data'!$A$3,MATCH('Data above threshold'!$A65,'Raw Data'!$B$4:$B$185,0),MATCH('Data above threshold'!AU$4,'Raw Data'!$3:$3,0)-1))</f>
        <v>5</v>
      </c>
      <c r="AV65" s="107" t="n">
        <f aca="true">IF(ISBLANK(OFFSET('Raw Data'!$A$3,MATCH('Data above threshold'!$A65,'Raw Data'!$B$4:$B$185,0),MATCH('Data above threshold'!AV$4,'Raw Data'!$3:$3,0)-1)),"",OFFSET('Raw Data'!$A$3,MATCH('Data above threshold'!$A65,'Raw Data'!$B$4:$B$185,0),MATCH('Data above threshold'!AV$4,'Raw Data'!$3:$3,0)-1))</f>
        <v>4</v>
      </c>
      <c r="AW65" s="107" t="n">
        <f aca="true">IF(ISBLANK(OFFSET('Raw Data'!$A$3,MATCH('Data above threshold'!$A65,'Raw Data'!$B$4:$B$185,0),MATCH('Data above threshold'!AW$4,'Raw Data'!$3:$3,0)-1)),"",OFFSET('Raw Data'!$A$3,MATCH('Data above threshold'!$A65,'Raw Data'!$B$4:$B$185,0),MATCH('Data above threshold'!AW$4,'Raw Data'!$3:$3,0)-1))</f>
        <v>4.42</v>
      </c>
      <c r="AX65" s="107" t="n">
        <f aca="true">IF(ISBLANK(OFFSET('Raw Data'!$A$3,MATCH('Data above threshold'!$A65,'Raw Data'!$B$4:$B$185,0),MATCH('Data above threshold'!AX$4,'Raw Data'!$3:$3,0)-1)),"",OFFSET('Raw Data'!$A$3,MATCH('Data above threshold'!$A65,'Raw Data'!$B$4:$B$185,0),MATCH('Data above threshold'!AX$4,'Raw Data'!$3:$3,0)-1))</f>
        <v>5</v>
      </c>
      <c r="AY65" s="107" t="n">
        <f aca="true">IF(ISBLANK(OFFSET('Raw Data'!$A$3,MATCH('Data above threshold'!$A65,'Raw Data'!$B$4:$B$185,0),MATCH('Data above threshold'!AY$4,'Raw Data'!$3:$3,0)-1)),"",OFFSET('Raw Data'!$A$3,MATCH('Data above threshold'!$A65,'Raw Data'!$B$4:$B$185,0),MATCH('Data above threshold'!AY$4,'Raw Data'!$3:$3,0)-1))</f>
        <v>5</v>
      </c>
      <c r="AZ65" s="107" t="n">
        <f aca="true">IF(ISBLANK(OFFSET('Raw Data'!$A$3,MATCH('Data above threshold'!$A65,'Raw Data'!$B$4:$B$185,0),MATCH('Data above threshold'!AZ$4,'Raw Data'!$3:$3,0)-1)),"",OFFSET('Raw Data'!$A$3,MATCH('Data above threshold'!$A65,'Raw Data'!$B$4:$B$185,0),MATCH('Data above threshold'!AZ$4,'Raw Data'!$3:$3,0)-1))</f>
        <v>5</v>
      </c>
      <c r="BA65" s="107" t="n">
        <f aca="true">IF(ISBLANK(OFFSET('Raw Data'!$A$3,MATCH('Data above threshold'!$A65,'Raw Data'!$B$4:$B$185,0),MATCH('Data above threshold'!BA$4,'Raw Data'!$3:$3,0)-1)),"",OFFSET('Raw Data'!$A$3,MATCH('Data above threshold'!$A65,'Raw Data'!$B$4:$B$185,0),MATCH('Data above threshold'!BA$4,'Raw Data'!$3:$3,0)-1))</f>
        <v>3.5</v>
      </c>
      <c r="BB65" s="107" t="n">
        <f aca="true">IF(ISBLANK(OFFSET('Raw Data'!$A$3,MATCH('Data above threshold'!$A65,'Raw Data'!$B$4:$B$185,0),MATCH('Data above threshold'!BB$4,'Raw Data'!$3:$3,0)-1)),"",OFFSET('Raw Data'!$A$3,MATCH('Data above threshold'!$A65,'Raw Data'!$B$4:$B$185,0),MATCH('Data above threshold'!BB$4,'Raw Data'!$3:$3,0)-1))</f>
        <v>5</v>
      </c>
      <c r="BC65" s="107" t="n">
        <f aca="true">IF(ISBLANK(OFFSET('Raw Data'!$A$3,MATCH('Data above threshold'!$A65,'Raw Data'!$B$4:$B$185,0),MATCH('Data above threshold'!BC$4,'Raw Data'!$3:$3,0)-1)),"",OFFSET('Raw Data'!$A$3,MATCH('Data above threshold'!$A65,'Raw Data'!$B$4:$B$185,0),MATCH('Data above threshold'!BC$4,'Raw Data'!$3:$3,0)-1))</f>
        <v>2</v>
      </c>
      <c r="BD65" s="107" t="n">
        <f aca="true">IF(ISBLANK(OFFSET('Raw Data'!$A$3,MATCH('Data above threshold'!$A65,'Raw Data'!$B$4:$B$185,0),MATCH('Data above threshold'!BD$4,'Raw Data'!$3:$3,0)-1)),"",OFFSET('Raw Data'!$A$3,MATCH('Data above threshold'!$A65,'Raw Data'!$B$4:$B$185,0),MATCH('Data above threshold'!BD$4,'Raw Data'!$3:$3,0)-1))</f>
        <v>2</v>
      </c>
      <c r="BE65" s="107" t="n">
        <f aca="true">IF(ISBLANK(OFFSET('Raw Data'!$A$3,MATCH('Data above threshold'!$A65,'Raw Data'!$B$4:$B$185,0),MATCH('Data above threshold'!BE$4,'Raw Data'!$3:$3,0)-1)),"",OFFSET('Raw Data'!$A$3,MATCH('Data above threshold'!$A65,'Raw Data'!$B$4:$B$185,0),MATCH('Data above threshold'!BE$4,'Raw Data'!$3:$3,0)-1))</f>
        <v>3.33</v>
      </c>
      <c r="BF65" s="107" t="n">
        <f aca="true">IF(ISBLANK(OFFSET('Raw Data'!$A$3,MATCH('Data above threshold'!$A65,'Raw Data'!$B$4:$B$185,0),MATCH('Data above threshold'!BF$4,'Raw Data'!$3:$3,0)-1)),"",OFFSET('Raw Data'!$A$3,MATCH('Data above threshold'!$A65,'Raw Data'!$B$4:$B$185,0),MATCH('Data above threshold'!BF$4,'Raw Data'!$3:$3,0)-1))</f>
        <v>2</v>
      </c>
      <c r="BG65" s="107" t="n">
        <f aca="true">IF(ISBLANK(OFFSET('Raw Data'!$A$3,MATCH('Data above threshold'!$A65,'Raw Data'!$B$4:$B$185,0),MATCH('Data above threshold'!BG$4,'Raw Data'!$3:$3,0)-1)),"",OFFSET('Raw Data'!$A$3,MATCH('Data above threshold'!$A65,'Raw Data'!$B$4:$B$185,0),MATCH('Data above threshold'!BG$4,'Raw Data'!$3:$3,0)-1))</f>
        <v>5</v>
      </c>
      <c r="BH65" s="107" t="n">
        <f aca="true">IF(ISBLANK(OFFSET('Raw Data'!$A$3,MATCH('Data above threshold'!$A65,'Raw Data'!$B$4:$B$185,0),MATCH('Data above threshold'!BH$4,'Raw Data'!$3:$3,0)-1)),"",OFFSET('Raw Data'!$A$3,MATCH('Data above threshold'!$A65,'Raw Data'!$B$4:$B$185,0),MATCH('Data above threshold'!BH$4,'Raw Data'!$3:$3,0)-1))</f>
        <v>5</v>
      </c>
      <c r="BI65" s="107" t="str">
        <f aca="true">IF(ISBLANK(OFFSET('Raw Data'!$A$3,MATCH('Data above threshold'!$A65,'Raw Data'!$B$4:$B$185,0),MATCH('Data above threshold'!BI$4,'Raw Data'!$3:$3,0)-1)),"",OFFSET('Raw Data'!$A$3,MATCH('Data above threshold'!$A65,'Raw Data'!$B$4:$B$185,0),MATCH('Data above threshold'!BI$4,'Raw Data'!$3:$3,0)-1))</f>
        <v/>
      </c>
      <c r="BJ65" s="107" t="n">
        <f aca="true">IF(ISBLANK(OFFSET('Raw Data'!$A$3,MATCH('Data above threshold'!$A65,'Raw Data'!$B$4:$B$185,0),MATCH('Data above threshold'!BJ$4,'Raw Data'!$3:$3,0)-1)),"",OFFSET('Raw Data'!$A$3,MATCH('Data above threshold'!$A65,'Raw Data'!$B$4:$B$185,0),MATCH('Data above threshold'!BJ$4,'Raw Data'!$3:$3,0)-1))</f>
        <v>6</v>
      </c>
      <c r="BK65" s="107" t="n">
        <f aca="true">IF(ISBLANK(OFFSET('Raw Data'!$A$3,MATCH('Data above threshold'!$A65,'Raw Data'!$B$4:$B$185,0),MATCH('Data above threshold'!BK$4,'Raw Data'!$3:$3,0)-1)),"",OFFSET('Raw Data'!$A$3,MATCH('Data above threshold'!$A65,'Raw Data'!$B$4:$B$185,0),MATCH('Data above threshold'!BK$4,'Raw Data'!$3:$3,0)-1))</f>
        <v>5</v>
      </c>
      <c r="BL65" s="107" t="n">
        <f aca="true">IF(ISBLANK(OFFSET('Raw Data'!$A$3,MATCH('Data above threshold'!$A65,'Raw Data'!$B$4:$B$185,0),MATCH('Data above threshold'!BL$4,'Raw Data'!$3:$3,0)-1)),"",OFFSET('Raw Data'!$A$3,MATCH('Data above threshold'!$A65,'Raw Data'!$B$4:$B$185,0),MATCH('Data above threshold'!BL$4,'Raw Data'!$3:$3,0)-1))</f>
        <v>1</v>
      </c>
      <c r="BM65" s="107" t="n">
        <f aca="true">IF(ISBLANK(OFFSET('Raw Data'!$A$3,MATCH('Data above threshold'!$A65,'Raw Data'!$B$4:$B$185,0),MATCH('Data above threshold'!BM$4,'Raw Data'!$3:$3,0)-1)),"",OFFSET('Raw Data'!$A$3,MATCH('Data above threshold'!$A65,'Raw Data'!$B$4:$B$185,0),MATCH('Data above threshold'!BM$4,'Raw Data'!$3:$3,0)-1))</f>
        <v>3</v>
      </c>
      <c r="BN65" s="107" t="n">
        <f aca="true">IF(ISBLANK(OFFSET('Raw Data'!$A$3,MATCH('Data above threshold'!$A65,'Raw Data'!$B$4:$B$185,0),MATCH('Data above threshold'!BN$4,'Raw Data'!$3:$3,0)-1)),"",OFFSET('Raw Data'!$A$3,MATCH('Data above threshold'!$A65,'Raw Data'!$B$4:$B$185,0),MATCH('Data above threshold'!BN$4,'Raw Data'!$3:$3,0)-1))</f>
        <v>5.5</v>
      </c>
      <c r="BO65" s="107" t="n">
        <f aca="true">IF(ISBLANK(OFFSET('Raw Data'!$A$3,MATCH('Data above threshold'!$A65,'Raw Data'!$B$4:$B$185,0),MATCH('Data above threshold'!BO$4,'Raw Data'!$3:$3,0)-1)),"",OFFSET('Raw Data'!$A$3,MATCH('Data above threshold'!$A65,'Raw Data'!$B$4:$B$185,0),MATCH('Data above threshold'!BO$4,'Raw Data'!$3:$3,0)-1))</f>
        <v>5</v>
      </c>
      <c r="BP65" s="107" t="n">
        <f aca="true">IF(ISBLANK(OFFSET('Raw Data'!$A$3,MATCH('Data above threshold'!$A65,'Raw Data'!$B$4:$B$185,0),MATCH('Data above threshold'!BP$4,'Raw Data'!$3:$3,0)-1)),"",OFFSET('Raw Data'!$A$3,MATCH('Data above threshold'!$A65,'Raw Data'!$B$4:$B$185,0),MATCH('Data above threshold'!BP$4,'Raw Data'!$3:$3,0)-1))</f>
        <v>5</v>
      </c>
      <c r="BQ65" s="107" t="n">
        <f aca="true">IF(ISBLANK(OFFSET('Raw Data'!$A$3,MATCH('Data above threshold'!$A65,'Raw Data'!$B$4:$B$185,0),MATCH('Data above threshold'!BQ$4,'Raw Data'!$3:$3,0)-1)),"",OFFSET('Raw Data'!$A$3,MATCH('Data above threshold'!$A65,'Raw Data'!$B$4:$B$185,0),MATCH('Data above threshold'!BQ$4,'Raw Data'!$3:$3,0)-1))</f>
        <v>3</v>
      </c>
      <c r="BR65" s="107" t="n">
        <f aca="true">IF(ISBLANK(OFFSET('Raw Data'!$A$3,MATCH('Data above threshold'!$A65,'Raw Data'!$B$4:$B$185,0),MATCH('Data above threshold'!BR$4,'Raw Data'!$3:$3,0)-1)),"",OFFSET('Raw Data'!$A$3,MATCH('Data above threshold'!$A65,'Raw Data'!$B$4:$B$185,0),MATCH('Data above threshold'!BR$4,'Raw Data'!$3:$3,0)-1))</f>
        <v>4</v>
      </c>
      <c r="BS65" s="107" t="n">
        <f aca="true">IF(ISBLANK(OFFSET('Raw Data'!$A$3,MATCH('Data above threshold'!$A65,'Raw Data'!$B$4:$B$185,0),MATCH('Data above threshold'!BS$4,'Raw Data'!$3:$3,0)-1)),"",OFFSET('Raw Data'!$A$3,MATCH('Data above threshold'!$A65,'Raw Data'!$B$4:$B$185,0),MATCH('Data above threshold'!BS$4,'Raw Data'!$3:$3,0)-1))</f>
        <v>2</v>
      </c>
      <c r="BT65" s="107" t="n">
        <f aca="true">IF(ISBLANK(OFFSET('Raw Data'!$A$3,MATCH('Data above threshold'!$A65,'Raw Data'!$B$4:$B$185,0),MATCH('Data above threshold'!BT$4,'Raw Data'!$3:$3,0)-1)),"",OFFSET('Raw Data'!$A$3,MATCH('Data above threshold'!$A65,'Raw Data'!$B$4:$B$185,0),MATCH('Data above threshold'!BT$4,'Raw Data'!$3:$3,0)-1))</f>
        <v>3</v>
      </c>
      <c r="BU65" s="107" t="n">
        <f aca="true">IF(ISBLANK(OFFSET('Raw Data'!$A$3,MATCH('Data above threshold'!$A65,'Raw Data'!$B$4:$B$185,0),MATCH('Data above threshold'!BU$4,'Raw Data'!$3:$3,0)-1)),"",OFFSET('Raw Data'!$A$3,MATCH('Data above threshold'!$A65,'Raw Data'!$B$4:$B$185,0),MATCH('Data above threshold'!BU$4,'Raw Data'!$3:$3,0)-1))</f>
        <v>3.67</v>
      </c>
      <c r="BV65" s="107" t="n">
        <f aca="true">IF(ISBLANK(OFFSET('Raw Data'!$A$3,MATCH('Data above threshold'!$A65,'Raw Data'!$B$4:$B$185,0),MATCH('Data above threshold'!BV$4,'Raw Data'!$3:$3,0)-1)),"",OFFSET('Raw Data'!$A$3,MATCH('Data above threshold'!$A65,'Raw Data'!$B$4:$B$185,0),MATCH('Data above threshold'!BV$4,'Raw Data'!$3:$3,0)-1))</f>
        <v>1</v>
      </c>
      <c r="BW65" s="107" t="n">
        <f aca="true">IF(ISBLANK(OFFSET('Raw Data'!$A$3,MATCH('Data above threshold'!$A65,'Raw Data'!$B$4:$B$185,0),MATCH('Data above threshold'!BW$4,'Raw Data'!$3:$3,0)-1)),"",OFFSET('Raw Data'!$A$3,MATCH('Data above threshold'!$A65,'Raw Data'!$B$4:$B$185,0),MATCH('Data above threshold'!BW$4,'Raw Data'!$3:$3,0)-1))</f>
        <v>6</v>
      </c>
      <c r="BX65" s="107" t="n">
        <f aca="true">IF(ISBLANK(OFFSET('Raw Data'!$A$3,MATCH('Data above threshold'!$A65,'Raw Data'!$B$4:$B$185,0),MATCH('Data above threshold'!BX$4,'Raw Data'!$3:$3,0)-1)),"",OFFSET('Raw Data'!$A$3,MATCH('Data above threshold'!$A65,'Raw Data'!$B$4:$B$185,0),MATCH('Data above threshold'!BX$4,'Raw Data'!$3:$3,0)-1))</f>
        <v>5</v>
      </c>
      <c r="BY65" s="107" t="n">
        <f aca="true">IF(ISBLANK(OFFSET('Raw Data'!$A$3,MATCH('Data above threshold'!$A65,'Raw Data'!$B$4:$B$185,0),MATCH('Data above threshold'!BY$4,'Raw Data'!$3:$3,0)-1)),"",OFFSET('Raw Data'!$A$3,MATCH('Data above threshold'!$A65,'Raw Data'!$B$4:$B$185,0),MATCH('Data above threshold'!BY$4,'Raw Data'!$3:$3,0)-1))</f>
        <v>2</v>
      </c>
      <c r="BZ65" s="107" t="n">
        <f aca="true">IF(ISBLANK(OFFSET('Raw Data'!$A$3,MATCH('Data above threshold'!$A65,'Raw Data'!$B$4:$B$185,0),MATCH('Data above threshold'!BZ$4,'Raw Data'!$3:$3,0)-1)),"",OFFSET('Raw Data'!$A$3,MATCH('Data above threshold'!$A65,'Raw Data'!$B$4:$B$185,0),MATCH('Data above threshold'!BZ$4,'Raw Data'!$3:$3,0)-1))</f>
        <v>3.5</v>
      </c>
      <c r="CA65" s="107" t="n">
        <f aca="true">IF(ISBLANK(OFFSET('Raw Data'!$A$3,MATCH('Data above threshold'!$A65,'Raw Data'!$B$4:$B$185,0),MATCH('Data above threshold'!CA$4,'Raw Data'!$3:$3,0)-1)),"",OFFSET('Raw Data'!$A$3,MATCH('Data above threshold'!$A65,'Raw Data'!$B$4:$B$185,0),MATCH('Data above threshold'!CA$4,'Raw Data'!$3:$3,0)-1))</f>
        <v>5</v>
      </c>
      <c r="CB65" s="107" t="n">
        <f aca="true">IF(ISBLANK(OFFSET('Raw Data'!$A$3,MATCH('Data above threshold'!$A65,'Raw Data'!$B$4:$B$185,0),MATCH('Data above threshold'!CB$4,'Raw Data'!$3:$3,0)-1)),"",OFFSET('Raw Data'!$A$3,MATCH('Data above threshold'!$A65,'Raw Data'!$B$4:$B$185,0),MATCH('Data above threshold'!CB$4,'Raw Data'!$3:$3,0)-1))</f>
        <v>1</v>
      </c>
      <c r="CC65" s="107" t="str">
        <f aca="true">IF(ISBLANK(OFFSET('Raw Data'!$A$3,MATCH('Data above threshold'!$A65,'Raw Data'!$B$4:$B$185,0),MATCH('Data above threshold'!CC$4,'Raw Data'!$3:$3,0)-1)),"",OFFSET('Raw Data'!$A$3,MATCH('Data above threshold'!$A65,'Raw Data'!$B$4:$B$185,0),MATCH('Data above threshold'!CC$4,'Raw Data'!$3:$3,0)-1))</f>
        <v/>
      </c>
      <c r="CD65" s="107" t="n">
        <f aca="true">IF(ISBLANK(OFFSET('Raw Data'!$A$3,MATCH('Data above threshold'!$A65,'Raw Data'!$B$4:$B$185,0),MATCH('Data above threshold'!CD$4,'Raw Data'!$3:$3,0)-1)),"",OFFSET('Raw Data'!$A$3,MATCH('Data above threshold'!$A65,'Raw Data'!$B$4:$B$185,0),MATCH('Data above threshold'!CD$4,'Raw Data'!$3:$3,0)-1))</f>
        <v>5</v>
      </c>
      <c r="CE65" s="107" t="n">
        <f aca="true">IF(ISBLANK(OFFSET('Raw Data'!$A$3,MATCH('Data above threshold'!$A65,'Raw Data'!$B$4:$B$185,0),MATCH('Data above threshold'!CE$4,'Raw Data'!$3:$3,0)-1)),"",OFFSET('Raw Data'!$A$3,MATCH('Data above threshold'!$A65,'Raw Data'!$B$4:$B$185,0),MATCH('Data above threshold'!CE$4,'Raw Data'!$3:$3,0)-1))</f>
        <v>1.5</v>
      </c>
      <c r="CF65" s="107" t="n">
        <f aca="true">IF(ISBLANK(OFFSET('Raw Data'!$A$3,MATCH('Data above threshold'!$A65,'Raw Data'!$B$4:$B$185,0),MATCH('Data above threshold'!CF$4,'Raw Data'!$3:$3,0)-1)),"",OFFSET('Raw Data'!$A$3,MATCH('Data above threshold'!$A65,'Raw Data'!$B$4:$B$185,0),MATCH('Data above threshold'!CF$4,'Raw Data'!$3:$3,0)-1))</f>
        <v>5</v>
      </c>
      <c r="CG65" s="107" t="n">
        <f aca="true">IF(ISBLANK(OFFSET('Raw Data'!$A$3,MATCH('Data above threshold'!$A65,'Raw Data'!$B$4:$B$185,0),MATCH('Data above threshold'!CG$4,'Raw Data'!$3:$3,0)-1)),"",OFFSET('Raw Data'!$A$3,MATCH('Data above threshold'!$A65,'Raw Data'!$B$4:$B$185,0),MATCH('Data above threshold'!CG$4,'Raw Data'!$3:$3,0)-1))</f>
        <v>2</v>
      </c>
      <c r="CH65" s="107" t="n">
        <f aca="true">IF(ISBLANK(OFFSET('Raw Data'!$A$3,MATCH('Data above threshold'!$A65,'Raw Data'!$B$4:$B$185,0),MATCH('Data above threshold'!CH$4,'Raw Data'!$3:$3,0)-1)),"",OFFSET('Raw Data'!$A$3,MATCH('Data above threshold'!$A65,'Raw Data'!$B$4:$B$185,0),MATCH('Data above threshold'!CH$4,'Raw Data'!$3:$3,0)-1))</f>
        <v>5</v>
      </c>
      <c r="CI65" s="107" t="n">
        <f aca="true">IF(ISBLANK(OFFSET('Raw Data'!$A$3,MATCH('Data above threshold'!$A65,'Raw Data'!$B$4:$B$185,0),MATCH('Data above threshold'!CI$4,'Raw Data'!$3:$3,0)-1)),"",OFFSET('Raw Data'!$A$3,MATCH('Data above threshold'!$A65,'Raw Data'!$B$4:$B$185,0),MATCH('Data above threshold'!CI$4,'Raw Data'!$3:$3,0)-1))</f>
        <v>2</v>
      </c>
      <c r="CJ65" s="107" t="n">
        <f aca="true">IF(ISBLANK(OFFSET('Raw Data'!$A$3,MATCH('Data above threshold'!$A65,'Raw Data'!$B$4:$B$185,0),MATCH('Data above threshold'!CJ$4,'Raw Data'!$3:$3,0)-1)),"",OFFSET('Raw Data'!$A$3,MATCH('Data above threshold'!$A65,'Raw Data'!$B$4:$B$185,0),MATCH('Data above threshold'!CJ$4,'Raw Data'!$3:$3,0)-1))</f>
        <v>3</v>
      </c>
      <c r="CK65" s="107" t="n">
        <f aca="true">IF(ISBLANK(OFFSET('Raw Data'!$A$3,MATCH('Data above threshold'!$A65,'Raw Data'!$B$4:$B$185,0),MATCH('Data above threshold'!CK$4,'Raw Data'!$3:$3,0)-1)),"",OFFSET('Raw Data'!$A$3,MATCH('Data above threshold'!$A65,'Raw Data'!$B$4:$B$185,0),MATCH('Data above threshold'!CK$4,'Raw Data'!$3:$3,0)-1))</f>
        <v>5</v>
      </c>
      <c r="CL65" s="107" t="n">
        <f aca="true">IF(ISBLANK(OFFSET('Raw Data'!$A$3,MATCH('Data above threshold'!$A65,'Raw Data'!$B$4:$B$185,0),MATCH('Data above threshold'!CL$4,'Raw Data'!$3:$3,0)-1)),"",OFFSET('Raw Data'!$A$3,MATCH('Data above threshold'!$A65,'Raw Data'!$B$4:$B$185,0),MATCH('Data above threshold'!CL$4,'Raw Data'!$3:$3,0)-1))</f>
        <v>5</v>
      </c>
      <c r="CM65" s="107" t="n">
        <f aca="true">IF(ISBLANK(OFFSET('Raw Data'!$A$3,MATCH('Data above threshold'!$A65,'Raw Data'!$B$4:$B$185,0),MATCH('Data above threshold'!CM$4,'Raw Data'!$3:$3,0)-1)),"",OFFSET('Raw Data'!$A$3,MATCH('Data above threshold'!$A65,'Raw Data'!$B$4:$B$185,0),MATCH('Data above threshold'!CM$4,'Raw Data'!$3:$3,0)-1))</f>
        <v>5</v>
      </c>
      <c r="CN65" s="107" t="n">
        <f aca="true">IF(ISBLANK(OFFSET('Raw Data'!$A$3,MATCH('Data above threshold'!$A65,'Raw Data'!$B$4:$B$185,0),MATCH('Data above threshold'!CN$4,'Raw Data'!$3:$3,0)-1)),"",OFFSET('Raw Data'!$A$3,MATCH('Data above threshold'!$A65,'Raw Data'!$B$4:$B$185,0),MATCH('Data above threshold'!CN$4,'Raw Data'!$3:$3,0)-1))</f>
        <v>3</v>
      </c>
      <c r="CO65" s="107" t="n">
        <f aca="true">IF(ISBLANK(OFFSET('Raw Data'!$A$3,MATCH('Data above threshold'!$A65,'Raw Data'!$B$4:$B$185,0),MATCH('Data above threshold'!CO$4,'Raw Data'!$3:$3,0)-1)),"",OFFSET('Raw Data'!$A$3,MATCH('Data above threshold'!$A65,'Raw Data'!$B$4:$B$185,0),MATCH('Data above threshold'!CO$4,'Raw Data'!$3:$3,0)-1))</f>
        <v>6</v>
      </c>
      <c r="CP65" s="107" t="n">
        <f aca="true">IF(ISBLANK(OFFSET('Raw Data'!$A$3,MATCH('Data above threshold'!$A65,'Raw Data'!$B$4:$B$185,0),MATCH('Data above threshold'!CP$4,'Raw Data'!$3:$3,0)-1)),"",OFFSET('Raw Data'!$A$3,MATCH('Data above threshold'!$A65,'Raw Data'!$B$4:$B$185,0),MATCH('Data above threshold'!CP$4,'Raw Data'!$3:$3,0)-1))</f>
        <v>2</v>
      </c>
      <c r="CQ65" s="107" t="str">
        <f aca="true">IF(ISBLANK(OFFSET('Raw Data'!$A$3,MATCH('Data above threshold'!$A65,'Raw Data'!$B$4:$B$185,0),MATCH('Data above threshold'!CQ$4,'Raw Data'!$3:$3,0)-1)),"",OFFSET('Raw Data'!$A$3,MATCH('Data above threshold'!$A65,'Raw Data'!$B$4:$B$185,0),MATCH('Data above threshold'!CQ$4,'Raw Data'!$3:$3,0)-1))</f>
        <v/>
      </c>
      <c r="CR65" s="107" t="n">
        <f aca="true">IF(ISBLANK(OFFSET('Raw Data'!$A$3,MATCH('Data above threshold'!$A65,'Raw Data'!$B$4:$B$185,0),MATCH('Data above threshold'!CR$4,'Raw Data'!$3:$3,0)-1)),"",OFFSET('Raw Data'!$A$3,MATCH('Data above threshold'!$A65,'Raw Data'!$B$4:$B$185,0),MATCH('Data above threshold'!CR$4,'Raw Data'!$3:$3,0)-1))</f>
        <v>5</v>
      </c>
    </row>
    <row r="66" s="103" customFormat="true" ht="15.5" hidden="false" customHeight="false" outlineLevel="0" collapsed="false">
      <c r="A66" s="107" t="n">
        <v>2320</v>
      </c>
      <c r="B66" s="107" t="n">
        <v>3</v>
      </c>
      <c r="C66" s="107" t="str">
        <f aca="true">IF(ISBLANK(OFFSET('Raw Data'!$A$3,MATCH('Data above threshold'!$A66,'Raw Data'!$B$4:$B$185,0),MATCH('Data above threshold'!C$4,'Raw Data'!$3:$3,0)-1)),"",OFFSET('Raw Data'!$A$3,MATCH('Data above threshold'!$A66,'Raw Data'!$B$4:$B$185,0),MATCH('Data above threshold'!C$4,'Raw Data'!$3:$3,0)-1))</f>
        <v>Cost and time of redress in courts</v>
      </c>
      <c r="D66" s="107" t="str">
        <f aca="true">IF(ISBLANK(OFFSET('Raw Data'!$A$3,MATCH('Data above threshold'!$A66,'Raw Data'!$B$4:$B$185,0),MATCH('Data above threshold'!D$4,'Raw Data'!$3:$3,0)-1)),"",OFFSET('Raw Data'!$A$3,MATCH('Data above threshold'!$A66,'Raw Data'!$B$4:$B$185,0),MATCH('Data above threshold'!D$4,'Raw Data'!$3:$3,0)-1))</f>
        <v/>
      </c>
      <c r="E66" s="107" t="str">
        <f aca="true">IF(ISBLANK(OFFSET('Raw Data'!$A$3,MATCH('Data above threshold'!$A66,'Raw Data'!$B$4:$B$185,0),MATCH('Data above threshold'!E$4,'Raw Data'!$3:$3,0)-1)),"",OFFSET('Raw Data'!$A$3,MATCH('Data above threshold'!$A66,'Raw Data'!$B$4:$B$185,0),MATCH('Data above threshold'!E$4,'Raw Data'!$3:$3,0)-1))</f>
        <v/>
      </c>
      <c r="F66" s="107" t="str">
        <f aca="true">IF(ISBLANK(OFFSET('Raw Data'!$A$3,MATCH('Data above threshold'!$A66,'Raw Data'!$B$4:$B$185,0),MATCH('Data above threshold'!F$4,'Raw Data'!$3:$3,0)-1)),"",OFFSET('Raw Data'!$A$3,MATCH('Data above threshold'!$A66,'Raw Data'!$B$4:$B$185,0),MATCH('Data above threshold'!F$4,'Raw Data'!$3:$3,0)-1))</f>
        <v/>
      </c>
      <c r="G66" s="107" t="str">
        <f aca="true">IF(ISBLANK(OFFSET('Raw Data'!$A$3,MATCH('Data above threshold'!$A66,'Raw Data'!$B$4:$B$185,0),MATCH('Data above threshold'!G$4,'Raw Data'!$3:$3,0)-1)),"",OFFSET('Raw Data'!$A$3,MATCH('Data above threshold'!$A66,'Raw Data'!$B$4:$B$185,0),MATCH('Data above threshold'!G$4,'Raw Data'!$3:$3,0)-1))</f>
        <v/>
      </c>
      <c r="H66" s="107" t="str">
        <f aca="true">IF(ISBLANK(OFFSET('Raw Data'!$A$3,MATCH('Data above threshold'!$A66,'Raw Data'!$B$4:$B$185,0),MATCH('Data above threshold'!H$4,'Raw Data'!$3:$3,0)-1)),"",OFFSET('Raw Data'!$A$3,MATCH('Data above threshold'!$A66,'Raw Data'!$B$4:$B$185,0),MATCH('Data above threshold'!H$4,'Raw Data'!$3:$3,0)-1))</f>
        <v/>
      </c>
      <c r="I66" s="107" t="str">
        <f aca="true">IF(ISBLANK(OFFSET('Raw Data'!$A$3,MATCH('Data above threshold'!$A66,'Raw Data'!$B$4:$B$185,0),MATCH('Data above threshold'!I$4,'Raw Data'!$3:$3,0)-1)),"",OFFSET('Raw Data'!$A$3,MATCH('Data above threshold'!$A66,'Raw Data'!$B$4:$B$185,0),MATCH('Data above threshold'!I$4,'Raw Data'!$3:$3,0)-1))</f>
        <v/>
      </c>
      <c r="J66" s="107" t="str">
        <f aca="true">IF(ISBLANK(OFFSET('Raw Data'!$A$3,MATCH('Data above threshold'!$A66,'Raw Data'!$B$4:$B$185,0),MATCH('Data above threshold'!J$4,'Raw Data'!$3:$3,0)-1)),"",OFFSET('Raw Data'!$A$3,MATCH('Data above threshold'!$A66,'Raw Data'!$B$4:$B$185,0),MATCH('Data above threshold'!J$4,'Raw Data'!$3:$3,0)-1))</f>
        <v/>
      </c>
      <c r="K66" s="107" t="str">
        <f aca="true">IF(ISBLANK(OFFSET('Raw Data'!$A$3,MATCH('Data above threshold'!$A66,'Raw Data'!$B$4:$B$185,0),MATCH('Data above threshold'!K$4,'Raw Data'!$3:$3,0)-1)),"",OFFSET('Raw Data'!$A$3,MATCH('Data above threshold'!$A66,'Raw Data'!$B$4:$B$185,0),MATCH('Data above threshold'!K$4,'Raw Data'!$3:$3,0)-1))</f>
        <v/>
      </c>
      <c r="L66" s="107" t="str">
        <f aca="true">IF(ISBLANK(OFFSET('Raw Data'!$A$3,MATCH('Data above threshold'!$A66,'Raw Data'!$B$4:$B$185,0),MATCH('Data above threshold'!L$4,'Raw Data'!$3:$3,0)-1)),"",OFFSET('Raw Data'!$A$3,MATCH('Data above threshold'!$A66,'Raw Data'!$B$4:$B$185,0),MATCH('Data above threshold'!L$4,'Raw Data'!$3:$3,0)-1))</f>
        <v/>
      </c>
      <c r="M66" s="105" t="str">
        <f aca="false" t="array" ref="M66:M66">IFERROR(SKEW(IF(ISNUMBER(Q66:CR66),Q66:CR66,"")),"")</f>
        <v/>
      </c>
      <c r="N66" s="107"/>
      <c r="O66" s="107" t="str">
        <f aca="true">IF(ISBLANK(OFFSET('Raw Data'!$A$3,MATCH('Data above threshold'!$A66,'Raw Data'!$B$4:$B$185,0),MATCH('Data above threshold'!O$4,'Raw Data'!$3:$3,0)-1)),"",OFFSET('Raw Data'!$A$3,MATCH('Data above threshold'!$A66,'Raw Data'!$B$4:$B$185,0),MATCH('Data above threshold'!O$4,'Raw Data'!$3:$3,0)-1))</f>
        <v/>
      </c>
      <c r="P66" s="106" t="str">
        <f aca="false" t="array" ref="P66:P66">IF(B66&lt;4,"",1-IFERROR(SUM(ISNUMBER(Q66:CR66)*(1-$Q$3:$CR$3))/COUNTIF($Q$3:$CR$3,0),0))</f>
        <v/>
      </c>
      <c r="Q66" s="107" t="str">
        <f aca="true">IF(ISBLANK(OFFSET('Raw Data'!$A$3,MATCH('Data above threshold'!$A66,'Raw Data'!$B$4:$B$185,0),MATCH('Data above threshold'!Q$4,'Raw Data'!$3:$3,0)-1)),"",OFFSET('Raw Data'!$A$3,MATCH('Data above threshold'!$A66,'Raw Data'!$B$4:$B$185,0),MATCH('Data above threshold'!Q$4,'Raw Data'!$3:$3,0)-1))</f>
        <v/>
      </c>
      <c r="R66" s="107" t="str">
        <f aca="true">IF(ISBLANK(OFFSET('Raw Data'!$A$3,MATCH('Data above threshold'!$A66,'Raw Data'!$B$4:$B$185,0),MATCH('Data above threshold'!R$4,'Raw Data'!$3:$3,0)-1)),"",OFFSET('Raw Data'!$A$3,MATCH('Data above threshold'!$A66,'Raw Data'!$B$4:$B$185,0),MATCH('Data above threshold'!R$4,'Raw Data'!$3:$3,0)-1))</f>
        <v/>
      </c>
      <c r="S66" s="107" t="str">
        <f aca="true">IF(ISBLANK(OFFSET('Raw Data'!$A$3,MATCH('Data above threshold'!$A66,'Raw Data'!$B$4:$B$185,0),MATCH('Data above threshold'!S$4,'Raw Data'!$3:$3,0)-1)),"",OFFSET('Raw Data'!$A$3,MATCH('Data above threshold'!$A66,'Raw Data'!$B$4:$B$185,0),MATCH('Data above threshold'!S$4,'Raw Data'!$3:$3,0)-1))</f>
        <v/>
      </c>
      <c r="T66" s="107" t="str">
        <f aca="true">IF(ISBLANK(OFFSET('Raw Data'!$A$3,MATCH('Data above threshold'!$A66,'Raw Data'!$B$4:$B$185,0),MATCH('Data above threshold'!T$4,'Raw Data'!$3:$3,0)-1)),"",OFFSET('Raw Data'!$A$3,MATCH('Data above threshold'!$A66,'Raw Data'!$B$4:$B$185,0),MATCH('Data above threshold'!T$4,'Raw Data'!$3:$3,0)-1))</f>
        <v/>
      </c>
      <c r="U66" s="107" t="str">
        <f aca="true">IF(ISBLANK(OFFSET('Raw Data'!$A$3,MATCH('Data above threshold'!$A66,'Raw Data'!$B$4:$B$185,0),MATCH('Data above threshold'!U$4,'Raw Data'!$3:$3,0)-1)),"",OFFSET('Raw Data'!$A$3,MATCH('Data above threshold'!$A66,'Raw Data'!$B$4:$B$185,0),MATCH('Data above threshold'!U$4,'Raw Data'!$3:$3,0)-1))</f>
        <v/>
      </c>
      <c r="V66" s="107" t="str">
        <f aca="true">IF(ISBLANK(OFFSET('Raw Data'!$A$3,MATCH('Data above threshold'!$A66,'Raw Data'!$B$4:$B$185,0),MATCH('Data above threshold'!V$4,'Raw Data'!$3:$3,0)-1)),"",OFFSET('Raw Data'!$A$3,MATCH('Data above threshold'!$A66,'Raw Data'!$B$4:$B$185,0),MATCH('Data above threshold'!V$4,'Raw Data'!$3:$3,0)-1))</f>
        <v/>
      </c>
      <c r="W66" s="107" t="str">
        <f aca="true">IF(ISBLANK(OFFSET('Raw Data'!$A$3,MATCH('Data above threshold'!$A66,'Raw Data'!$B$4:$B$185,0),MATCH('Data above threshold'!W$4,'Raw Data'!$3:$3,0)-1)),"",OFFSET('Raw Data'!$A$3,MATCH('Data above threshold'!$A66,'Raw Data'!$B$4:$B$185,0),MATCH('Data above threshold'!W$4,'Raw Data'!$3:$3,0)-1))</f>
        <v/>
      </c>
      <c r="X66" s="107" t="str">
        <f aca="true">IF(ISBLANK(OFFSET('Raw Data'!$A$3,MATCH('Data above threshold'!$A66,'Raw Data'!$B$4:$B$185,0),MATCH('Data above threshold'!X$4,'Raw Data'!$3:$3,0)-1)),"",OFFSET('Raw Data'!$A$3,MATCH('Data above threshold'!$A66,'Raw Data'!$B$4:$B$185,0),MATCH('Data above threshold'!X$4,'Raw Data'!$3:$3,0)-1))</f>
        <v/>
      </c>
      <c r="Y66" s="107" t="str">
        <f aca="true">IF(ISBLANK(OFFSET('Raw Data'!$A$3,MATCH('Data above threshold'!$A66,'Raw Data'!$B$4:$B$185,0),MATCH('Data above threshold'!Y$4,'Raw Data'!$3:$3,0)-1)),"",OFFSET('Raw Data'!$A$3,MATCH('Data above threshold'!$A66,'Raw Data'!$B$4:$B$185,0),MATCH('Data above threshold'!Y$4,'Raw Data'!$3:$3,0)-1))</f>
        <v/>
      </c>
      <c r="Z66" s="107" t="str">
        <f aca="true">IF(ISBLANK(OFFSET('Raw Data'!$A$3,MATCH('Data above threshold'!$A66,'Raw Data'!$B$4:$B$185,0),MATCH('Data above threshold'!Z$4,'Raw Data'!$3:$3,0)-1)),"",OFFSET('Raw Data'!$A$3,MATCH('Data above threshold'!$A66,'Raw Data'!$B$4:$B$185,0),MATCH('Data above threshold'!Z$4,'Raw Data'!$3:$3,0)-1))</f>
        <v/>
      </c>
      <c r="AA66" s="107" t="str">
        <f aca="true">IF(ISBLANK(OFFSET('Raw Data'!$A$3,MATCH('Data above threshold'!$A66,'Raw Data'!$B$4:$B$185,0),MATCH('Data above threshold'!AA$4,'Raw Data'!$3:$3,0)-1)),"",OFFSET('Raw Data'!$A$3,MATCH('Data above threshold'!$A66,'Raw Data'!$B$4:$B$185,0),MATCH('Data above threshold'!AA$4,'Raw Data'!$3:$3,0)-1))</f>
        <v/>
      </c>
      <c r="AB66" s="107" t="str">
        <f aca="true">IF(ISBLANK(OFFSET('Raw Data'!$A$3,MATCH('Data above threshold'!$A66,'Raw Data'!$B$4:$B$185,0),MATCH('Data above threshold'!AB$4,'Raw Data'!$3:$3,0)-1)),"",OFFSET('Raw Data'!$A$3,MATCH('Data above threshold'!$A66,'Raw Data'!$B$4:$B$185,0),MATCH('Data above threshold'!AB$4,'Raw Data'!$3:$3,0)-1))</f>
        <v/>
      </c>
      <c r="AC66" s="107" t="str">
        <f aca="true">IF(ISBLANK(OFFSET('Raw Data'!$A$3,MATCH('Data above threshold'!$A66,'Raw Data'!$B$4:$B$185,0),MATCH('Data above threshold'!AC$4,'Raw Data'!$3:$3,0)-1)),"",OFFSET('Raw Data'!$A$3,MATCH('Data above threshold'!$A66,'Raw Data'!$B$4:$B$185,0),MATCH('Data above threshold'!AC$4,'Raw Data'!$3:$3,0)-1))</f>
        <v/>
      </c>
      <c r="AD66" s="107" t="str">
        <f aca="true">IF(ISBLANK(OFFSET('Raw Data'!$A$3,MATCH('Data above threshold'!$A66,'Raw Data'!$B$4:$B$185,0),MATCH('Data above threshold'!AD$4,'Raw Data'!$3:$3,0)-1)),"",OFFSET('Raw Data'!$A$3,MATCH('Data above threshold'!$A66,'Raw Data'!$B$4:$B$185,0),MATCH('Data above threshold'!AD$4,'Raw Data'!$3:$3,0)-1))</f>
        <v/>
      </c>
      <c r="AE66" s="107" t="str">
        <f aca="true">IF(ISBLANK(OFFSET('Raw Data'!$A$3,MATCH('Data above threshold'!$A66,'Raw Data'!$B$4:$B$185,0),MATCH('Data above threshold'!AE$4,'Raw Data'!$3:$3,0)-1)),"",OFFSET('Raw Data'!$A$3,MATCH('Data above threshold'!$A66,'Raw Data'!$B$4:$B$185,0),MATCH('Data above threshold'!AE$4,'Raw Data'!$3:$3,0)-1))</f>
        <v/>
      </c>
      <c r="AF66" s="107" t="str">
        <f aca="true">IF(ISBLANK(OFFSET('Raw Data'!$A$3,MATCH('Data above threshold'!$A66,'Raw Data'!$B$4:$B$185,0),MATCH('Data above threshold'!AF$4,'Raw Data'!$3:$3,0)-1)),"",OFFSET('Raw Data'!$A$3,MATCH('Data above threshold'!$A66,'Raw Data'!$B$4:$B$185,0),MATCH('Data above threshold'!AF$4,'Raw Data'!$3:$3,0)-1))</f>
        <v/>
      </c>
      <c r="AG66" s="107" t="str">
        <f aca="true">IF(ISBLANK(OFFSET('Raw Data'!$A$3,MATCH('Data above threshold'!$A66,'Raw Data'!$B$4:$B$185,0),MATCH('Data above threshold'!AG$4,'Raw Data'!$3:$3,0)-1)),"",OFFSET('Raw Data'!$A$3,MATCH('Data above threshold'!$A66,'Raw Data'!$B$4:$B$185,0),MATCH('Data above threshold'!AG$4,'Raw Data'!$3:$3,0)-1))</f>
        <v/>
      </c>
      <c r="AH66" s="107" t="str">
        <f aca="true">IF(ISBLANK(OFFSET('Raw Data'!$A$3,MATCH('Data above threshold'!$A66,'Raw Data'!$B$4:$B$185,0),MATCH('Data above threshold'!AH$4,'Raw Data'!$3:$3,0)-1)),"",OFFSET('Raw Data'!$A$3,MATCH('Data above threshold'!$A66,'Raw Data'!$B$4:$B$185,0),MATCH('Data above threshold'!AH$4,'Raw Data'!$3:$3,0)-1))</f>
        <v/>
      </c>
      <c r="AI66" s="107" t="str">
        <f aca="true">IF(ISBLANK(OFFSET('Raw Data'!$A$3,MATCH('Data above threshold'!$A66,'Raw Data'!$B$4:$B$185,0),MATCH('Data above threshold'!AI$4,'Raw Data'!$3:$3,0)-1)),"",OFFSET('Raw Data'!$A$3,MATCH('Data above threshold'!$A66,'Raw Data'!$B$4:$B$185,0),MATCH('Data above threshold'!AI$4,'Raw Data'!$3:$3,0)-1))</f>
        <v/>
      </c>
      <c r="AJ66" s="107" t="str">
        <f aca="true">IF(ISBLANK(OFFSET('Raw Data'!$A$3,MATCH('Data above threshold'!$A66,'Raw Data'!$B$4:$B$185,0),MATCH('Data above threshold'!AJ$4,'Raw Data'!$3:$3,0)-1)),"",OFFSET('Raw Data'!$A$3,MATCH('Data above threshold'!$A66,'Raw Data'!$B$4:$B$185,0),MATCH('Data above threshold'!AJ$4,'Raw Data'!$3:$3,0)-1))</f>
        <v/>
      </c>
      <c r="AK66" s="107" t="str">
        <f aca="true">IF(ISBLANK(OFFSET('Raw Data'!$A$3,MATCH('Data above threshold'!$A66,'Raw Data'!$B$4:$B$185,0),MATCH('Data above threshold'!AK$4,'Raw Data'!$3:$3,0)-1)),"",OFFSET('Raw Data'!$A$3,MATCH('Data above threshold'!$A66,'Raw Data'!$B$4:$B$185,0),MATCH('Data above threshold'!AK$4,'Raw Data'!$3:$3,0)-1))</f>
        <v/>
      </c>
      <c r="AL66" s="107" t="str">
        <f aca="true">IF(ISBLANK(OFFSET('Raw Data'!$A$3,MATCH('Data above threshold'!$A66,'Raw Data'!$B$4:$B$185,0),MATCH('Data above threshold'!AL$4,'Raw Data'!$3:$3,0)-1)),"",OFFSET('Raw Data'!$A$3,MATCH('Data above threshold'!$A66,'Raw Data'!$B$4:$B$185,0),MATCH('Data above threshold'!AL$4,'Raw Data'!$3:$3,0)-1))</f>
        <v/>
      </c>
      <c r="AM66" s="107" t="str">
        <f aca="true">IF(ISBLANK(OFFSET('Raw Data'!$A$3,MATCH('Data above threshold'!$A66,'Raw Data'!$B$4:$B$185,0),MATCH('Data above threshold'!AM$4,'Raw Data'!$3:$3,0)-1)),"",OFFSET('Raw Data'!$A$3,MATCH('Data above threshold'!$A66,'Raw Data'!$B$4:$B$185,0),MATCH('Data above threshold'!AM$4,'Raw Data'!$3:$3,0)-1))</f>
        <v/>
      </c>
      <c r="AN66" s="107" t="str">
        <f aca="true">IF(ISBLANK(OFFSET('Raw Data'!$A$3,MATCH('Data above threshold'!$A66,'Raw Data'!$B$4:$B$185,0),MATCH('Data above threshold'!AN$4,'Raw Data'!$3:$3,0)-1)),"",OFFSET('Raw Data'!$A$3,MATCH('Data above threshold'!$A66,'Raw Data'!$B$4:$B$185,0),MATCH('Data above threshold'!AN$4,'Raw Data'!$3:$3,0)-1))</f>
        <v/>
      </c>
      <c r="AO66" s="107" t="str">
        <f aca="true">IF(ISBLANK(OFFSET('Raw Data'!$A$3,MATCH('Data above threshold'!$A66,'Raw Data'!$B$4:$B$185,0),MATCH('Data above threshold'!AO$4,'Raw Data'!$3:$3,0)-1)),"",OFFSET('Raw Data'!$A$3,MATCH('Data above threshold'!$A66,'Raw Data'!$B$4:$B$185,0),MATCH('Data above threshold'!AO$4,'Raw Data'!$3:$3,0)-1))</f>
        <v/>
      </c>
      <c r="AP66" s="107" t="str">
        <f aca="true">IF(ISBLANK(OFFSET('Raw Data'!$A$3,MATCH('Data above threshold'!$A66,'Raw Data'!$B$4:$B$185,0),MATCH('Data above threshold'!AP$4,'Raw Data'!$3:$3,0)-1)),"",OFFSET('Raw Data'!$A$3,MATCH('Data above threshold'!$A66,'Raw Data'!$B$4:$B$185,0),MATCH('Data above threshold'!AP$4,'Raw Data'!$3:$3,0)-1))</f>
        <v/>
      </c>
      <c r="AQ66" s="107" t="str">
        <f aca="true">IF(ISBLANK(OFFSET('Raw Data'!$A$3,MATCH('Data above threshold'!$A66,'Raw Data'!$B$4:$B$185,0),MATCH('Data above threshold'!AQ$4,'Raw Data'!$3:$3,0)-1)),"",OFFSET('Raw Data'!$A$3,MATCH('Data above threshold'!$A66,'Raw Data'!$B$4:$B$185,0),MATCH('Data above threshold'!AQ$4,'Raw Data'!$3:$3,0)-1))</f>
        <v/>
      </c>
      <c r="AR66" s="107" t="str">
        <f aca="true">IF(ISBLANK(OFFSET('Raw Data'!$A$3,MATCH('Data above threshold'!$A66,'Raw Data'!$B$4:$B$185,0),MATCH('Data above threshold'!AR$4,'Raw Data'!$3:$3,0)-1)),"",OFFSET('Raw Data'!$A$3,MATCH('Data above threshold'!$A66,'Raw Data'!$B$4:$B$185,0),MATCH('Data above threshold'!AR$4,'Raw Data'!$3:$3,0)-1))</f>
        <v/>
      </c>
      <c r="AS66" s="107" t="str">
        <f aca="true">IF(ISBLANK(OFFSET('Raw Data'!$A$3,MATCH('Data above threshold'!$A66,'Raw Data'!$B$4:$B$185,0),MATCH('Data above threshold'!AS$4,'Raw Data'!$3:$3,0)-1)),"",OFFSET('Raw Data'!$A$3,MATCH('Data above threshold'!$A66,'Raw Data'!$B$4:$B$185,0),MATCH('Data above threshold'!AS$4,'Raw Data'!$3:$3,0)-1))</f>
        <v/>
      </c>
      <c r="AT66" s="107" t="str">
        <f aca="true">IF(ISBLANK(OFFSET('Raw Data'!$A$3,MATCH('Data above threshold'!$A66,'Raw Data'!$B$4:$B$185,0),MATCH('Data above threshold'!AT$4,'Raw Data'!$3:$3,0)-1)),"",OFFSET('Raw Data'!$A$3,MATCH('Data above threshold'!$A66,'Raw Data'!$B$4:$B$185,0),MATCH('Data above threshold'!AT$4,'Raw Data'!$3:$3,0)-1))</f>
        <v/>
      </c>
      <c r="AU66" s="107" t="str">
        <f aca="true">IF(ISBLANK(OFFSET('Raw Data'!$A$3,MATCH('Data above threshold'!$A66,'Raw Data'!$B$4:$B$185,0),MATCH('Data above threshold'!AU$4,'Raw Data'!$3:$3,0)-1)),"",OFFSET('Raw Data'!$A$3,MATCH('Data above threshold'!$A66,'Raw Data'!$B$4:$B$185,0),MATCH('Data above threshold'!AU$4,'Raw Data'!$3:$3,0)-1))</f>
        <v/>
      </c>
      <c r="AV66" s="107" t="str">
        <f aca="true">IF(ISBLANK(OFFSET('Raw Data'!$A$3,MATCH('Data above threshold'!$A66,'Raw Data'!$B$4:$B$185,0),MATCH('Data above threshold'!AV$4,'Raw Data'!$3:$3,0)-1)),"",OFFSET('Raw Data'!$A$3,MATCH('Data above threshold'!$A66,'Raw Data'!$B$4:$B$185,0),MATCH('Data above threshold'!AV$4,'Raw Data'!$3:$3,0)-1))</f>
        <v/>
      </c>
      <c r="AW66" s="107" t="str">
        <f aca="true">IF(ISBLANK(OFFSET('Raw Data'!$A$3,MATCH('Data above threshold'!$A66,'Raw Data'!$B$4:$B$185,0),MATCH('Data above threshold'!AW$4,'Raw Data'!$3:$3,0)-1)),"",OFFSET('Raw Data'!$A$3,MATCH('Data above threshold'!$A66,'Raw Data'!$B$4:$B$185,0),MATCH('Data above threshold'!AW$4,'Raw Data'!$3:$3,0)-1))</f>
        <v/>
      </c>
      <c r="AX66" s="107" t="str">
        <f aca="true">IF(ISBLANK(OFFSET('Raw Data'!$A$3,MATCH('Data above threshold'!$A66,'Raw Data'!$B$4:$B$185,0),MATCH('Data above threshold'!AX$4,'Raw Data'!$3:$3,0)-1)),"",OFFSET('Raw Data'!$A$3,MATCH('Data above threshold'!$A66,'Raw Data'!$B$4:$B$185,0),MATCH('Data above threshold'!AX$4,'Raw Data'!$3:$3,0)-1))</f>
        <v/>
      </c>
      <c r="AY66" s="107" t="str">
        <f aca="true">IF(ISBLANK(OFFSET('Raw Data'!$A$3,MATCH('Data above threshold'!$A66,'Raw Data'!$B$4:$B$185,0),MATCH('Data above threshold'!AY$4,'Raw Data'!$3:$3,0)-1)),"",OFFSET('Raw Data'!$A$3,MATCH('Data above threshold'!$A66,'Raw Data'!$B$4:$B$185,0),MATCH('Data above threshold'!AY$4,'Raw Data'!$3:$3,0)-1))</f>
        <v/>
      </c>
      <c r="AZ66" s="107" t="str">
        <f aca="true">IF(ISBLANK(OFFSET('Raw Data'!$A$3,MATCH('Data above threshold'!$A66,'Raw Data'!$B$4:$B$185,0),MATCH('Data above threshold'!AZ$4,'Raw Data'!$3:$3,0)-1)),"",OFFSET('Raw Data'!$A$3,MATCH('Data above threshold'!$A66,'Raw Data'!$B$4:$B$185,0),MATCH('Data above threshold'!AZ$4,'Raw Data'!$3:$3,0)-1))</f>
        <v/>
      </c>
      <c r="BA66" s="107" t="str">
        <f aca="true">IF(ISBLANK(OFFSET('Raw Data'!$A$3,MATCH('Data above threshold'!$A66,'Raw Data'!$B$4:$B$185,0),MATCH('Data above threshold'!BA$4,'Raw Data'!$3:$3,0)-1)),"",OFFSET('Raw Data'!$A$3,MATCH('Data above threshold'!$A66,'Raw Data'!$B$4:$B$185,0),MATCH('Data above threshold'!BA$4,'Raw Data'!$3:$3,0)-1))</f>
        <v/>
      </c>
      <c r="BB66" s="107" t="str">
        <f aca="true">IF(ISBLANK(OFFSET('Raw Data'!$A$3,MATCH('Data above threshold'!$A66,'Raw Data'!$B$4:$B$185,0),MATCH('Data above threshold'!BB$4,'Raw Data'!$3:$3,0)-1)),"",OFFSET('Raw Data'!$A$3,MATCH('Data above threshold'!$A66,'Raw Data'!$B$4:$B$185,0),MATCH('Data above threshold'!BB$4,'Raw Data'!$3:$3,0)-1))</f>
        <v/>
      </c>
      <c r="BC66" s="107" t="str">
        <f aca="true">IF(ISBLANK(OFFSET('Raw Data'!$A$3,MATCH('Data above threshold'!$A66,'Raw Data'!$B$4:$B$185,0),MATCH('Data above threshold'!BC$4,'Raw Data'!$3:$3,0)-1)),"",OFFSET('Raw Data'!$A$3,MATCH('Data above threshold'!$A66,'Raw Data'!$B$4:$B$185,0),MATCH('Data above threshold'!BC$4,'Raw Data'!$3:$3,0)-1))</f>
        <v/>
      </c>
      <c r="BD66" s="107" t="str">
        <f aca="true">IF(ISBLANK(OFFSET('Raw Data'!$A$3,MATCH('Data above threshold'!$A66,'Raw Data'!$B$4:$B$185,0),MATCH('Data above threshold'!BD$4,'Raw Data'!$3:$3,0)-1)),"",OFFSET('Raw Data'!$A$3,MATCH('Data above threshold'!$A66,'Raw Data'!$B$4:$B$185,0),MATCH('Data above threshold'!BD$4,'Raw Data'!$3:$3,0)-1))</f>
        <v/>
      </c>
      <c r="BE66" s="107" t="str">
        <f aca="true">IF(ISBLANK(OFFSET('Raw Data'!$A$3,MATCH('Data above threshold'!$A66,'Raw Data'!$B$4:$B$185,0),MATCH('Data above threshold'!BE$4,'Raw Data'!$3:$3,0)-1)),"",OFFSET('Raw Data'!$A$3,MATCH('Data above threshold'!$A66,'Raw Data'!$B$4:$B$185,0),MATCH('Data above threshold'!BE$4,'Raw Data'!$3:$3,0)-1))</f>
        <v/>
      </c>
      <c r="BF66" s="107" t="str">
        <f aca="true">IF(ISBLANK(OFFSET('Raw Data'!$A$3,MATCH('Data above threshold'!$A66,'Raw Data'!$B$4:$B$185,0),MATCH('Data above threshold'!BF$4,'Raw Data'!$3:$3,0)-1)),"",OFFSET('Raw Data'!$A$3,MATCH('Data above threshold'!$A66,'Raw Data'!$B$4:$B$185,0),MATCH('Data above threshold'!BF$4,'Raw Data'!$3:$3,0)-1))</f>
        <v/>
      </c>
      <c r="BG66" s="107" t="str">
        <f aca="true">IF(ISBLANK(OFFSET('Raw Data'!$A$3,MATCH('Data above threshold'!$A66,'Raw Data'!$B$4:$B$185,0),MATCH('Data above threshold'!BG$4,'Raw Data'!$3:$3,0)-1)),"",OFFSET('Raw Data'!$A$3,MATCH('Data above threshold'!$A66,'Raw Data'!$B$4:$B$185,0),MATCH('Data above threshold'!BG$4,'Raw Data'!$3:$3,0)-1))</f>
        <v/>
      </c>
      <c r="BH66" s="107" t="str">
        <f aca="true">IF(ISBLANK(OFFSET('Raw Data'!$A$3,MATCH('Data above threshold'!$A66,'Raw Data'!$B$4:$B$185,0),MATCH('Data above threshold'!BH$4,'Raw Data'!$3:$3,0)-1)),"",OFFSET('Raw Data'!$A$3,MATCH('Data above threshold'!$A66,'Raw Data'!$B$4:$B$185,0),MATCH('Data above threshold'!BH$4,'Raw Data'!$3:$3,0)-1))</f>
        <v/>
      </c>
      <c r="BI66" s="107" t="str">
        <f aca="true">IF(ISBLANK(OFFSET('Raw Data'!$A$3,MATCH('Data above threshold'!$A66,'Raw Data'!$B$4:$B$185,0),MATCH('Data above threshold'!BI$4,'Raw Data'!$3:$3,0)-1)),"",OFFSET('Raw Data'!$A$3,MATCH('Data above threshold'!$A66,'Raw Data'!$B$4:$B$185,0),MATCH('Data above threshold'!BI$4,'Raw Data'!$3:$3,0)-1))</f>
        <v/>
      </c>
      <c r="BJ66" s="107" t="str">
        <f aca="true">IF(ISBLANK(OFFSET('Raw Data'!$A$3,MATCH('Data above threshold'!$A66,'Raw Data'!$B$4:$B$185,0),MATCH('Data above threshold'!BJ$4,'Raw Data'!$3:$3,0)-1)),"",OFFSET('Raw Data'!$A$3,MATCH('Data above threshold'!$A66,'Raw Data'!$B$4:$B$185,0),MATCH('Data above threshold'!BJ$4,'Raw Data'!$3:$3,0)-1))</f>
        <v/>
      </c>
      <c r="BK66" s="107" t="str">
        <f aca="true">IF(ISBLANK(OFFSET('Raw Data'!$A$3,MATCH('Data above threshold'!$A66,'Raw Data'!$B$4:$B$185,0),MATCH('Data above threshold'!BK$4,'Raw Data'!$3:$3,0)-1)),"",OFFSET('Raw Data'!$A$3,MATCH('Data above threshold'!$A66,'Raw Data'!$B$4:$B$185,0),MATCH('Data above threshold'!BK$4,'Raw Data'!$3:$3,0)-1))</f>
        <v/>
      </c>
      <c r="BL66" s="107" t="str">
        <f aca="true">IF(ISBLANK(OFFSET('Raw Data'!$A$3,MATCH('Data above threshold'!$A66,'Raw Data'!$B$4:$B$185,0),MATCH('Data above threshold'!BL$4,'Raw Data'!$3:$3,0)-1)),"",OFFSET('Raw Data'!$A$3,MATCH('Data above threshold'!$A66,'Raw Data'!$B$4:$B$185,0),MATCH('Data above threshold'!BL$4,'Raw Data'!$3:$3,0)-1))</f>
        <v/>
      </c>
      <c r="BM66" s="107" t="str">
        <f aca="true">IF(ISBLANK(OFFSET('Raw Data'!$A$3,MATCH('Data above threshold'!$A66,'Raw Data'!$B$4:$B$185,0),MATCH('Data above threshold'!BM$4,'Raw Data'!$3:$3,0)-1)),"",OFFSET('Raw Data'!$A$3,MATCH('Data above threshold'!$A66,'Raw Data'!$B$4:$B$185,0),MATCH('Data above threshold'!BM$4,'Raw Data'!$3:$3,0)-1))</f>
        <v/>
      </c>
      <c r="BN66" s="107" t="str">
        <f aca="true">IF(ISBLANK(OFFSET('Raw Data'!$A$3,MATCH('Data above threshold'!$A66,'Raw Data'!$B$4:$B$185,0),MATCH('Data above threshold'!BN$4,'Raw Data'!$3:$3,0)-1)),"",OFFSET('Raw Data'!$A$3,MATCH('Data above threshold'!$A66,'Raw Data'!$B$4:$B$185,0),MATCH('Data above threshold'!BN$4,'Raw Data'!$3:$3,0)-1))</f>
        <v/>
      </c>
      <c r="BO66" s="107" t="str">
        <f aca="true">IF(ISBLANK(OFFSET('Raw Data'!$A$3,MATCH('Data above threshold'!$A66,'Raw Data'!$B$4:$B$185,0),MATCH('Data above threshold'!BO$4,'Raw Data'!$3:$3,0)-1)),"",OFFSET('Raw Data'!$A$3,MATCH('Data above threshold'!$A66,'Raw Data'!$B$4:$B$185,0),MATCH('Data above threshold'!BO$4,'Raw Data'!$3:$3,0)-1))</f>
        <v/>
      </c>
      <c r="BP66" s="107" t="str">
        <f aca="true">IF(ISBLANK(OFFSET('Raw Data'!$A$3,MATCH('Data above threshold'!$A66,'Raw Data'!$B$4:$B$185,0),MATCH('Data above threshold'!BP$4,'Raw Data'!$3:$3,0)-1)),"",OFFSET('Raw Data'!$A$3,MATCH('Data above threshold'!$A66,'Raw Data'!$B$4:$B$185,0),MATCH('Data above threshold'!BP$4,'Raw Data'!$3:$3,0)-1))</f>
        <v/>
      </c>
      <c r="BQ66" s="107" t="str">
        <f aca="true">IF(ISBLANK(OFFSET('Raw Data'!$A$3,MATCH('Data above threshold'!$A66,'Raw Data'!$B$4:$B$185,0),MATCH('Data above threshold'!BQ$4,'Raw Data'!$3:$3,0)-1)),"",OFFSET('Raw Data'!$A$3,MATCH('Data above threshold'!$A66,'Raw Data'!$B$4:$B$185,0),MATCH('Data above threshold'!BQ$4,'Raw Data'!$3:$3,0)-1))</f>
        <v/>
      </c>
      <c r="BR66" s="107" t="str">
        <f aca="true">IF(ISBLANK(OFFSET('Raw Data'!$A$3,MATCH('Data above threshold'!$A66,'Raw Data'!$B$4:$B$185,0),MATCH('Data above threshold'!BR$4,'Raw Data'!$3:$3,0)-1)),"",OFFSET('Raw Data'!$A$3,MATCH('Data above threshold'!$A66,'Raw Data'!$B$4:$B$185,0),MATCH('Data above threshold'!BR$4,'Raw Data'!$3:$3,0)-1))</f>
        <v/>
      </c>
      <c r="BS66" s="107" t="str">
        <f aca="true">IF(ISBLANK(OFFSET('Raw Data'!$A$3,MATCH('Data above threshold'!$A66,'Raw Data'!$B$4:$B$185,0),MATCH('Data above threshold'!BS$4,'Raw Data'!$3:$3,0)-1)),"",OFFSET('Raw Data'!$A$3,MATCH('Data above threshold'!$A66,'Raw Data'!$B$4:$B$185,0),MATCH('Data above threshold'!BS$4,'Raw Data'!$3:$3,0)-1))</f>
        <v/>
      </c>
      <c r="BT66" s="107" t="str">
        <f aca="true">IF(ISBLANK(OFFSET('Raw Data'!$A$3,MATCH('Data above threshold'!$A66,'Raw Data'!$B$4:$B$185,0),MATCH('Data above threshold'!BT$4,'Raw Data'!$3:$3,0)-1)),"",OFFSET('Raw Data'!$A$3,MATCH('Data above threshold'!$A66,'Raw Data'!$B$4:$B$185,0),MATCH('Data above threshold'!BT$4,'Raw Data'!$3:$3,0)-1))</f>
        <v/>
      </c>
      <c r="BU66" s="107" t="str">
        <f aca="true">IF(ISBLANK(OFFSET('Raw Data'!$A$3,MATCH('Data above threshold'!$A66,'Raw Data'!$B$4:$B$185,0),MATCH('Data above threshold'!BU$4,'Raw Data'!$3:$3,0)-1)),"",OFFSET('Raw Data'!$A$3,MATCH('Data above threshold'!$A66,'Raw Data'!$B$4:$B$185,0),MATCH('Data above threshold'!BU$4,'Raw Data'!$3:$3,0)-1))</f>
        <v/>
      </c>
      <c r="BV66" s="107" t="str">
        <f aca="true">IF(ISBLANK(OFFSET('Raw Data'!$A$3,MATCH('Data above threshold'!$A66,'Raw Data'!$B$4:$B$185,0),MATCH('Data above threshold'!BV$4,'Raw Data'!$3:$3,0)-1)),"",OFFSET('Raw Data'!$A$3,MATCH('Data above threshold'!$A66,'Raw Data'!$B$4:$B$185,0),MATCH('Data above threshold'!BV$4,'Raw Data'!$3:$3,0)-1))</f>
        <v/>
      </c>
      <c r="BW66" s="107" t="str">
        <f aca="true">IF(ISBLANK(OFFSET('Raw Data'!$A$3,MATCH('Data above threshold'!$A66,'Raw Data'!$B$4:$B$185,0),MATCH('Data above threshold'!BW$4,'Raw Data'!$3:$3,0)-1)),"",OFFSET('Raw Data'!$A$3,MATCH('Data above threshold'!$A66,'Raw Data'!$B$4:$B$185,0),MATCH('Data above threshold'!BW$4,'Raw Data'!$3:$3,0)-1))</f>
        <v/>
      </c>
      <c r="BX66" s="107" t="str">
        <f aca="true">IF(ISBLANK(OFFSET('Raw Data'!$A$3,MATCH('Data above threshold'!$A66,'Raw Data'!$B$4:$B$185,0),MATCH('Data above threshold'!BX$4,'Raw Data'!$3:$3,0)-1)),"",OFFSET('Raw Data'!$A$3,MATCH('Data above threshold'!$A66,'Raw Data'!$B$4:$B$185,0),MATCH('Data above threshold'!BX$4,'Raw Data'!$3:$3,0)-1))</f>
        <v/>
      </c>
      <c r="BY66" s="107" t="str">
        <f aca="true">IF(ISBLANK(OFFSET('Raw Data'!$A$3,MATCH('Data above threshold'!$A66,'Raw Data'!$B$4:$B$185,0),MATCH('Data above threshold'!BY$4,'Raw Data'!$3:$3,0)-1)),"",OFFSET('Raw Data'!$A$3,MATCH('Data above threshold'!$A66,'Raw Data'!$B$4:$B$185,0),MATCH('Data above threshold'!BY$4,'Raw Data'!$3:$3,0)-1))</f>
        <v/>
      </c>
      <c r="BZ66" s="107" t="str">
        <f aca="true">IF(ISBLANK(OFFSET('Raw Data'!$A$3,MATCH('Data above threshold'!$A66,'Raw Data'!$B$4:$B$185,0),MATCH('Data above threshold'!BZ$4,'Raw Data'!$3:$3,0)-1)),"",OFFSET('Raw Data'!$A$3,MATCH('Data above threshold'!$A66,'Raw Data'!$B$4:$B$185,0),MATCH('Data above threshold'!BZ$4,'Raw Data'!$3:$3,0)-1))</f>
        <v/>
      </c>
      <c r="CA66" s="107" t="str">
        <f aca="true">IF(ISBLANK(OFFSET('Raw Data'!$A$3,MATCH('Data above threshold'!$A66,'Raw Data'!$B$4:$B$185,0),MATCH('Data above threshold'!CA$4,'Raw Data'!$3:$3,0)-1)),"",OFFSET('Raw Data'!$A$3,MATCH('Data above threshold'!$A66,'Raw Data'!$B$4:$B$185,0),MATCH('Data above threshold'!CA$4,'Raw Data'!$3:$3,0)-1))</f>
        <v/>
      </c>
      <c r="CB66" s="107" t="str">
        <f aca="true">IF(ISBLANK(OFFSET('Raw Data'!$A$3,MATCH('Data above threshold'!$A66,'Raw Data'!$B$4:$B$185,0),MATCH('Data above threshold'!CB$4,'Raw Data'!$3:$3,0)-1)),"",OFFSET('Raw Data'!$A$3,MATCH('Data above threshold'!$A66,'Raw Data'!$B$4:$B$185,0),MATCH('Data above threshold'!CB$4,'Raw Data'!$3:$3,0)-1))</f>
        <v/>
      </c>
      <c r="CC66" s="107" t="str">
        <f aca="true">IF(ISBLANK(OFFSET('Raw Data'!$A$3,MATCH('Data above threshold'!$A66,'Raw Data'!$B$4:$B$185,0),MATCH('Data above threshold'!CC$4,'Raw Data'!$3:$3,0)-1)),"",OFFSET('Raw Data'!$A$3,MATCH('Data above threshold'!$A66,'Raw Data'!$B$4:$B$185,0),MATCH('Data above threshold'!CC$4,'Raw Data'!$3:$3,0)-1))</f>
        <v/>
      </c>
      <c r="CD66" s="107" t="str">
        <f aca="true">IF(ISBLANK(OFFSET('Raw Data'!$A$3,MATCH('Data above threshold'!$A66,'Raw Data'!$B$4:$B$185,0),MATCH('Data above threshold'!CD$4,'Raw Data'!$3:$3,0)-1)),"",OFFSET('Raw Data'!$A$3,MATCH('Data above threshold'!$A66,'Raw Data'!$B$4:$B$185,0),MATCH('Data above threshold'!CD$4,'Raw Data'!$3:$3,0)-1))</f>
        <v/>
      </c>
      <c r="CE66" s="107" t="str">
        <f aca="true">IF(ISBLANK(OFFSET('Raw Data'!$A$3,MATCH('Data above threshold'!$A66,'Raw Data'!$B$4:$B$185,0),MATCH('Data above threshold'!CE$4,'Raw Data'!$3:$3,0)-1)),"",OFFSET('Raw Data'!$A$3,MATCH('Data above threshold'!$A66,'Raw Data'!$B$4:$B$185,0),MATCH('Data above threshold'!CE$4,'Raw Data'!$3:$3,0)-1))</f>
        <v/>
      </c>
      <c r="CF66" s="107" t="str">
        <f aca="true">IF(ISBLANK(OFFSET('Raw Data'!$A$3,MATCH('Data above threshold'!$A66,'Raw Data'!$B$4:$B$185,0),MATCH('Data above threshold'!CF$4,'Raw Data'!$3:$3,0)-1)),"",OFFSET('Raw Data'!$A$3,MATCH('Data above threshold'!$A66,'Raw Data'!$B$4:$B$185,0),MATCH('Data above threshold'!CF$4,'Raw Data'!$3:$3,0)-1))</f>
        <v/>
      </c>
      <c r="CG66" s="107" t="str">
        <f aca="true">IF(ISBLANK(OFFSET('Raw Data'!$A$3,MATCH('Data above threshold'!$A66,'Raw Data'!$B$4:$B$185,0),MATCH('Data above threshold'!CG$4,'Raw Data'!$3:$3,0)-1)),"",OFFSET('Raw Data'!$A$3,MATCH('Data above threshold'!$A66,'Raw Data'!$B$4:$B$185,0),MATCH('Data above threshold'!CG$4,'Raw Data'!$3:$3,0)-1))</f>
        <v/>
      </c>
      <c r="CH66" s="107" t="str">
        <f aca="true">IF(ISBLANK(OFFSET('Raw Data'!$A$3,MATCH('Data above threshold'!$A66,'Raw Data'!$B$4:$B$185,0),MATCH('Data above threshold'!CH$4,'Raw Data'!$3:$3,0)-1)),"",OFFSET('Raw Data'!$A$3,MATCH('Data above threshold'!$A66,'Raw Data'!$B$4:$B$185,0),MATCH('Data above threshold'!CH$4,'Raw Data'!$3:$3,0)-1))</f>
        <v/>
      </c>
      <c r="CI66" s="107" t="str">
        <f aca="true">IF(ISBLANK(OFFSET('Raw Data'!$A$3,MATCH('Data above threshold'!$A66,'Raw Data'!$B$4:$B$185,0),MATCH('Data above threshold'!CI$4,'Raw Data'!$3:$3,0)-1)),"",OFFSET('Raw Data'!$A$3,MATCH('Data above threshold'!$A66,'Raw Data'!$B$4:$B$185,0),MATCH('Data above threshold'!CI$4,'Raw Data'!$3:$3,0)-1))</f>
        <v/>
      </c>
      <c r="CJ66" s="107" t="str">
        <f aca="true">IF(ISBLANK(OFFSET('Raw Data'!$A$3,MATCH('Data above threshold'!$A66,'Raw Data'!$B$4:$B$185,0),MATCH('Data above threshold'!CJ$4,'Raw Data'!$3:$3,0)-1)),"",OFFSET('Raw Data'!$A$3,MATCH('Data above threshold'!$A66,'Raw Data'!$B$4:$B$185,0),MATCH('Data above threshold'!CJ$4,'Raw Data'!$3:$3,0)-1))</f>
        <v/>
      </c>
      <c r="CK66" s="107" t="str">
        <f aca="true">IF(ISBLANK(OFFSET('Raw Data'!$A$3,MATCH('Data above threshold'!$A66,'Raw Data'!$B$4:$B$185,0),MATCH('Data above threshold'!CK$4,'Raw Data'!$3:$3,0)-1)),"",OFFSET('Raw Data'!$A$3,MATCH('Data above threshold'!$A66,'Raw Data'!$B$4:$B$185,0),MATCH('Data above threshold'!CK$4,'Raw Data'!$3:$3,0)-1))</f>
        <v/>
      </c>
      <c r="CL66" s="107" t="str">
        <f aca="true">IF(ISBLANK(OFFSET('Raw Data'!$A$3,MATCH('Data above threshold'!$A66,'Raw Data'!$B$4:$B$185,0),MATCH('Data above threshold'!CL$4,'Raw Data'!$3:$3,0)-1)),"",OFFSET('Raw Data'!$A$3,MATCH('Data above threshold'!$A66,'Raw Data'!$B$4:$B$185,0),MATCH('Data above threshold'!CL$4,'Raw Data'!$3:$3,0)-1))</f>
        <v/>
      </c>
      <c r="CM66" s="107" t="str">
        <f aca="true">IF(ISBLANK(OFFSET('Raw Data'!$A$3,MATCH('Data above threshold'!$A66,'Raw Data'!$B$4:$B$185,0),MATCH('Data above threshold'!CM$4,'Raw Data'!$3:$3,0)-1)),"",OFFSET('Raw Data'!$A$3,MATCH('Data above threshold'!$A66,'Raw Data'!$B$4:$B$185,0),MATCH('Data above threshold'!CM$4,'Raw Data'!$3:$3,0)-1))</f>
        <v/>
      </c>
      <c r="CN66" s="107" t="str">
        <f aca="true">IF(ISBLANK(OFFSET('Raw Data'!$A$3,MATCH('Data above threshold'!$A66,'Raw Data'!$B$4:$B$185,0),MATCH('Data above threshold'!CN$4,'Raw Data'!$3:$3,0)-1)),"",OFFSET('Raw Data'!$A$3,MATCH('Data above threshold'!$A66,'Raw Data'!$B$4:$B$185,0),MATCH('Data above threshold'!CN$4,'Raw Data'!$3:$3,0)-1))</f>
        <v/>
      </c>
      <c r="CO66" s="107" t="str">
        <f aca="true">IF(ISBLANK(OFFSET('Raw Data'!$A$3,MATCH('Data above threshold'!$A66,'Raw Data'!$B$4:$B$185,0),MATCH('Data above threshold'!CO$4,'Raw Data'!$3:$3,0)-1)),"",OFFSET('Raw Data'!$A$3,MATCH('Data above threshold'!$A66,'Raw Data'!$B$4:$B$185,0),MATCH('Data above threshold'!CO$4,'Raw Data'!$3:$3,0)-1))</f>
        <v/>
      </c>
      <c r="CP66" s="107" t="str">
        <f aca="true">IF(ISBLANK(OFFSET('Raw Data'!$A$3,MATCH('Data above threshold'!$A66,'Raw Data'!$B$4:$B$185,0),MATCH('Data above threshold'!CP$4,'Raw Data'!$3:$3,0)-1)),"",OFFSET('Raw Data'!$A$3,MATCH('Data above threshold'!$A66,'Raw Data'!$B$4:$B$185,0),MATCH('Data above threshold'!CP$4,'Raw Data'!$3:$3,0)-1))</f>
        <v/>
      </c>
      <c r="CQ66" s="107" t="str">
        <f aca="true">IF(ISBLANK(OFFSET('Raw Data'!$A$3,MATCH('Data above threshold'!$A66,'Raw Data'!$B$4:$B$185,0),MATCH('Data above threshold'!CQ$4,'Raw Data'!$3:$3,0)-1)),"",OFFSET('Raw Data'!$A$3,MATCH('Data above threshold'!$A66,'Raw Data'!$B$4:$B$185,0),MATCH('Data above threshold'!CQ$4,'Raw Data'!$3:$3,0)-1))</f>
        <v/>
      </c>
      <c r="CR66" s="107" t="str">
        <f aca="true">IF(ISBLANK(OFFSET('Raw Data'!$A$3,MATCH('Data above threshold'!$A66,'Raw Data'!$B$4:$B$185,0),MATCH('Data above threshold'!CR$4,'Raw Data'!$3:$3,0)-1)),"",OFFSET('Raw Data'!$A$3,MATCH('Data above threshold'!$A66,'Raw Data'!$B$4:$B$185,0),MATCH('Data above threshold'!CR$4,'Raw Data'!$3:$3,0)-1))</f>
        <v/>
      </c>
    </row>
    <row r="67" s="103" customFormat="true" ht="15.5" hidden="false" customHeight="false" outlineLevel="0" collapsed="false">
      <c r="A67" s="107" t="n">
        <v>2321</v>
      </c>
      <c r="B67" s="107" t="n">
        <v>4</v>
      </c>
      <c r="C67" s="107" t="str">
        <f aca="true">IF(ISBLANK(OFFSET('Raw Data'!$A$3,MATCH('Data above threshold'!$A67,'Raw Data'!$B$4:$B$185,0),MATCH('Data above threshold'!C$4,'Raw Data'!$3:$3,0)-1)),"",OFFSET('Raw Data'!$A$3,MATCH('Data above threshold'!$A67,'Raw Data'!$B$4:$B$185,0),MATCH('Data above threshold'!C$4,'Raw Data'!$3:$3,0)-1))</f>
        <v/>
      </c>
      <c r="D67" s="107" t="str">
        <f aca="true">IF(ISBLANK(OFFSET('Raw Data'!$A$3,MATCH('Data above threshold'!$A67,'Raw Data'!$B$4:$B$185,0),MATCH('Data above threshold'!D$4,'Raw Data'!$3:$3,0)-1)),"",OFFSET('Raw Data'!$A$3,MATCH('Data above threshold'!$A67,'Raw Data'!$B$4:$B$185,0),MATCH('Data above threshold'!D$4,'Raw Data'!$3:$3,0)-1))</f>
        <v>Cost of Enforcing a Contract</v>
      </c>
      <c r="E67" s="107" t="str">
        <f aca="true">IF(ISBLANK(OFFSET('Raw Data'!$A$3,MATCH('Data above threshold'!$A67,'Raw Data'!$B$4:$B$185,0),MATCH('Data above threshold'!E$4,'Raw Data'!$3:$3,0)-1)),"",OFFSET('Raw Data'!$A$3,MATCH('Data above threshold'!$A67,'Raw Data'!$B$4:$B$185,0),MATCH('Data above threshold'!E$4,'Raw Data'!$3:$3,0)-1))</f>
        <v>Cost of enforcing contract (% of claim)</v>
      </c>
      <c r="F67" s="107" t="str">
        <f aca="true">IF(ISBLANK(OFFSET('Raw Data'!$A$3,MATCH('Data above threshold'!$A67,'Raw Data'!$B$4:$B$185,0),MATCH('Data above threshold'!F$4,'Raw Data'!$3:$3,0)-1)),"",OFFSET('Raw Data'!$A$3,MATCH('Data above threshold'!$A67,'Raw Data'!$B$4:$B$185,0),MATCH('Data above threshold'!F$4,'Raw Data'!$3:$3,0)-1))</f>
        <v/>
      </c>
      <c r="G67" s="107" t="str">
        <f aca="true">IF(ISBLANK(OFFSET('Raw Data'!$A$3,MATCH('Data above threshold'!$A67,'Raw Data'!$B$4:$B$185,0),MATCH('Data above threshold'!G$4,'Raw Data'!$3:$3,0)-1)),"",OFFSET('Raw Data'!$A$3,MATCH('Data above threshold'!$A67,'Raw Data'!$B$4:$B$185,0),MATCH('Data above threshold'!G$4,'Raw Data'!$3:$3,0)-1))</f>
        <v/>
      </c>
      <c r="H67" s="107" t="str">
        <f aca="true">IF(ISBLANK(OFFSET('Raw Data'!$A$3,MATCH('Data above threshold'!$A67,'Raw Data'!$B$4:$B$185,0),MATCH('Data above threshold'!H$4,'Raw Data'!$3:$3,0)-1)),"",OFFSET('Raw Data'!$A$3,MATCH('Data above threshold'!$A67,'Raw Data'!$B$4:$B$185,0),MATCH('Data above threshold'!H$4,'Raw Data'!$3:$3,0)-1))</f>
        <v>Doing Business project, World Bank</v>
      </c>
      <c r="I67" s="107" t="str">
        <f aca="true">IF(ISBLANK(OFFSET('Raw Data'!$A$3,MATCH('Data above threshold'!$A67,'Raw Data'!$B$4:$B$185,0),MATCH('Data above threshold'!I$4,'Raw Data'!$3:$3,0)-1)),"",OFFSET('Raw Data'!$A$3,MATCH('Data above threshold'!$A67,'Raw Data'!$B$4:$B$185,0),MATCH('Data above threshold'!I$4,'Raw Data'!$3:$3,0)-1))</f>
        <v/>
      </c>
      <c r="J67" s="107" t="str">
        <f aca="true">IF(ISBLANK(OFFSET('Raw Data'!$A$3,MATCH('Data above threshold'!$A67,'Raw Data'!$B$4:$B$185,0),MATCH('Data above threshold'!J$4,'Raw Data'!$3:$3,0)-1)),"",OFFSET('Raw Data'!$A$3,MATCH('Data above threshold'!$A67,'Raw Data'!$B$4:$B$185,0),MATCH('Data above threshold'!J$4,'Raw Data'!$3:$3,0)-1))</f>
        <v>% of claim</v>
      </c>
      <c r="K67" s="107" t="str">
        <f aca="true">IF(ISBLANK(OFFSET('Raw Data'!$A$3,MATCH('Data above threshold'!$A67,'Raw Data'!$B$4:$B$185,0),MATCH('Data above threshold'!K$4,'Raw Data'!$3:$3,0)-1)),"",OFFSET('Raw Data'!$A$3,MATCH('Data above threshold'!$A67,'Raw Data'!$B$4:$B$185,0),MATCH('Data above threshold'!K$4,'Raw Data'!$3:$3,0)-1))</f>
        <v>Minus</v>
      </c>
      <c r="L67" s="107" t="str">
        <f aca="true">IF(ISBLANK(OFFSET('Raw Data'!$A$3,MATCH('Data above threshold'!$A67,'Raw Data'!$B$4:$B$185,0),MATCH('Data above threshold'!L$4,'Raw Data'!$3:$3,0)-1)),"",OFFSET('Raw Data'!$A$3,MATCH('Data above threshold'!$A67,'Raw Data'!$B$4:$B$185,0),MATCH('Data above threshold'!L$4,'Raw Data'!$3:$3,0)-1))</f>
        <v>https://www.doingbusiness.org/en/data/doing-business-score</v>
      </c>
      <c r="M67" s="105" t="n">
        <f aca="false" t="array" ref="M67:M67">IFERROR(SKEW(IF(ISNUMBER(Q67:CR67),Q67:CR67,"")),"")</f>
        <v>1.84259094640659</v>
      </c>
      <c r="N67" s="107" t="n">
        <v>0</v>
      </c>
      <c r="O67" s="107" t="str">
        <f aca="true">IF(ISBLANK(OFFSET('Raw Data'!$A$3,MATCH('Data above threshold'!$A67,'Raw Data'!$B$4:$B$185,0),MATCH('Data above threshold'!O$4,'Raw Data'!$3:$3,0)-1)),"",OFFSET('Raw Data'!$A$3,MATCH('Data above threshold'!$A67,'Raw Data'!$B$4:$B$185,0),MATCH('Data above threshold'!O$4,'Raw Data'!$3:$3,0)-1))</f>
        <v/>
      </c>
      <c r="P67" s="106" t="n">
        <f aca="false" t="array" ref="P67:P67">IF(B67&lt;4,"",1-IFERROR(SUM(ISNUMBER(Q67:CR67)*(1-$Q$3:$CR$3))/COUNTIF($Q$3:$CR$3,0),0))</f>
        <v>0</v>
      </c>
      <c r="Q67" s="107" t="n">
        <f aca="true">IF(ISBLANK(OFFSET('Raw Data'!$A$3,MATCH('Data above threshold'!$A67,'Raw Data'!$B$4:$B$185,0),MATCH('Data above threshold'!Q$4,'Raw Data'!$3:$3,0)-1)),"",OFFSET('Raw Data'!$A$3,MATCH('Data above threshold'!$A67,'Raw Data'!$B$4:$B$185,0),MATCH('Data above threshold'!Q$4,'Raw Data'!$3:$3,0)-1))</f>
        <v>22.5</v>
      </c>
      <c r="R67" s="107" t="n">
        <f aca="true">IF(ISBLANK(OFFSET('Raw Data'!$A$3,MATCH('Data above threshold'!$A67,'Raw Data'!$B$4:$B$185,0),MATCH('Data above threshold'!R$4,'Raw Data'!$3:$3,0)-1)),"",OFFSET('Raw Data'!$A$3,MATCH('Data above threshold'!$A67,'Raw Data'!$B$4:$B$185,0),MATCH('Data above threshold'!R$4,'Raw Data'!$3:$3,0)-1))</f>
        <v>23.2</v>
      </c>
      <c r="S67" s="107" t="n">
        <f aca="true">IF(ISBLANK(OFFSET('Raw Data'!$A$3,MATCH('Data above threshold'!$A67,'Raw Data'!$B$4:$B$185,0),MATCH('Data above threshold'!S$4,'Raw Data'!$3:$3,0)-1)),"",OFFSET('Raw Data'!$A$3,MATCH('Data above threshold'!$A67,'Raw Data'!$B$4:$B$185,0),MATCH('Data above threshold'!S$4,'Raw Data'!$3:$3,0)-1))</f>
        <v>20.6</v>
      </c>
      <c r="T67" s="107" t="n">
        <f aca="true">IF(ISBLANK(OFFSET('Raw Data'!$A$3,MATCH('Data above threshold'!$A67,'Raw Data'!$B$4:$B$185,0),MATCH('Data above threshold'!T$4,'Raw Data'!$3:$3,0)-1)),"",OFFSET('Raw Data'!$A$3,MATCH('Data above threshold'!$A67,'Raw Data'!$B$4:$B$185,0),MATCH('Data above threshold'!T$4,'Raw Data'!$3:$3,0)-1))</f>
        <v>18</v>
      </c>
      <c r="U67" s="107" t="n">
        <f aca="true">IF(ISBLANK(OFFSET('Raw Data'!$A$3,MATCH('Data above threshold'!$A67,'Raw Data'!$B$4:$B$185,0),MATCH('Data above threshold'!U$4,'Raw Data'!$3:$3,0)-1)),"",OFFSET('Raw Data'!$A$3,MATCH('Data above threshold'!$A67,'Raw Data'!$B$4:$B$185,0),MATCH('Data above threshold'!U$4,'Raw Data'!$3:$3,0)-1))</f>
        <v>66.8</v>
      </c>
      <c r="V67" s="107" t="n">
        <f aca="true">IF(ISBLANK(OFFSET('Raw Data'!$A$3,MATCH('Data above threshold'!$A67,'Raw Data'!$B$4:$B$185,0),MATCH('Data above threshold'!V$4,'Raw Data'!$3:$3,0)-1)),"",OFFSET('Raw Data'!$A$3,MATCH('Data above threshold'!$A67,'Raw Data'!$B$4:$B$185,0),MATCH('Data above threshold'!V$4,'Raw Data'!$3:$3,0)-1))</f>
        <v>23.1</v>
      </c>
      <c r="W67" s="107" t="n">
        <f aca="true">IF(ISBLANK(OFFSET('Raw Data'!$A$3,MATCH('Data above threshold'!$A67,'Raw Data'!$B$4:$B$185,0),MATCH('Data above threshold'!W$4,'Raw Data'!$3:$3,0)-1)),"",OFFSET('Raw Data'!$A$3,MATCH('Data above threshold'!$A67,'Raw Data'!$B$4:$B$185,0),MATCH('Data above threshold'!W$4,'Raw Data'!$3:$3,0)-1))</f>
        <v>22</v>
      </c>
      <c r="X67" s="107" t="n">
        <f aca="true">IF(ISBLANK(OFFSET('Raw Data'!$A$3,MATCH('Data above threshold'!$A67,'Raw Data'!$B$4:$B$185,0),MATCH('Data above threshold'!X$4,'Raw Data'!$3:$3,0)-1)),"",OFFSET('Raw Data'!$A$3,MATCH('Data above threshold'!$A67,'Raw Data'!$B$4:$B$185,0),MATCH('Data above threshold'!X$4,'Raw Data'!$3:$3,0)-1))</f>
        <v>22.3</v>
      </c>
      <c r="Y67" s="107" t="n">
        <f aca="true">IF(ISBLANK(OFFSET('Raw Data'!$A$3,MATCH('Data above threshold'!$A67,'Raw Data'!$B$4:$B$185,0),MATCH('Data above threshold'!Y$4,'Raw Data'!$3:$3,0)-1)),"",OFFSET('Raw Data'!$A$3,MATCH('Data above threshold'!$A67,'Raw Data'!$B$4:$B$185,0),MATCH('Data above threshold'!Y$4,'Raw Data'!$3:$3,0)-1))</f>
        <v>24</v>
      </c>
      <c r="Z67" s="107" t="n">
        <f aca="true">IF(ISBLANK(OFFSET('Raw Data'!$A$3,MATCH('Data above threshold'!$A67,'Raw Data'!$B$4:$B$185,0),MATCH('Data above threshold'!Z$4,'Raw Data'!$3:$3,0)-1)),"",OFFSET('Raw Data'!$A$3,MATCH('Data above threshold'!$A67,'Raw Data'!$B$4:$B$185,0),MATCH('Data above threshold'!Z$4,'Raw Data'!$3:$3,0)-1))</f>
        <v>25.6</v>
      </c>
      <c r="AA67" s="107" t="n">
        <f aca="true">IF(ISBLANK(OFFSET('Raw Data'!$A$3,MATCH('Data above threshold'!$A67,'Raw Data'!$B$4:$B$185,0),MATCH('Data above threshold'!AA$4,'Raw Data'!$3:$3,0)-1)),"",OFFSET('Raw Data'!$A$3,MATCH('Data above threshold'!$A67,'Raw Data'!$B$4:$B$185,0),MATCH('Data above threshold'!AA$4,'Raw Data'!$3:$3,0)-1))</f>
        <v>16.2</v>
      </c>
      <c r="AB67" s="107" t="n">
        <f aca="true">IF(ISBLANK(OFFSET('Raw Data'!$A$3,MATCH('Data above threshold'!$A67,'Raw Data'!$B$4:$B$185,0),MATCH('Data above threshold'!AB$4,'Raw Data'!$3:$3,0)-1)),"",OFFSET('Raw Data'!$A$3,MATCH('Data above threshold'!$A67,'Raw Data'!$B$4:$B$185,0),MATCH('Data above threshold'!AB$4,'Raw Data'!$3:$3,0)-1))</f>
        <v>80.6</v>
      </c>
      <c r="AC67" s="107" t="n">
        <f aca="true">IF(ISBLANK(OFFSET('Raw Data'!$A$3,MATCH('Data above threshold'!$A67,'Raw Data'!$B$4:$B$185,0),MATCH('Data above threshold'!AC$4,'Raw Data'!$3:$3,0)-1)),"",OFFSET('Raw Data'!$A$3,MATCH('Data above threshold'!$A67,'Raw Data'!$B$4:$B$185,0),MATCH('Data above threshold'!AC$4,'Raw Data'!$3:$3,0)-1))</f>
        <v>45.8</v>
      </c>
      <c r="AD67" s="107" t="n">
        <f aca="true">IF(ISBLANK(OFFSET('Raw Data'!$A$3,MATCH('Data above threshold'!$A67,'Raw Data'!$B$4:$B$185,0),MATCH('Data above threshold'!AD$4,'Raw Data'!$3:$3,0)-1)),"",OFFSET('Raw Data'!$A$3,MATCH('Data above threshold'!$A67,'Raw Data'!$B$4:$B$185,0),MATCH('Data above threshold'!AD$4,'Raw Data'!$3:$3,0)-1))</f>
        <v>19.8</v>
      </c>
      <c r="AE67" s="107" t="n">
        <f aca="true">IF(ISBLANK(OFFSET('Raw Data'!$A$3,MATCH('Data above threshold'!$A67,'Raw Data'!$B$4:$B$185,0),MATCH('Data above threshold'!AE$4,'Raw Data'!$3:$3,0)-1)),"",OFFSET('Raw Data'!$A$3,MATCH('Data above threshold'!$A67,'Raw Data'!$B$4:$B$185,0),MATCH('Data above threshold'!AE$4,'Raw Data'!$3:$3,0)-1))</f>
        <v>24.3</v>
      </c>
      <c r="AF67" s="107" t="n">
        <f aca="true">IF(ISBLANK(OFFSET('Raw Data'!$A$3,MATCH('Data above threshold'!$A67,'Raw Data'!$B$4:$B$185,0),MATCH('Data above threshold'!AF$4,'Raw Data'!$3:$3,0)-1)),"",OFFSET('Raw Data'!$A$3,MATCH('Data above threshold'!$A67,'Raw Data'!$B$4:$B$185,0),MATCH('Data above threshold'!AF$4,'Raw Data'!$3:$3,0)-1))</f>
        <v>16.4</v>
      </c>
      <c r="AG67" s="107" t="n">
        <f aca="true">IF(ISBLANK(OFFSET('Raw Data'!$A$3,MATCH('Data above threshold'!$A67,'Raw Data'!$B$4:$B$185,0),MATCH('Data above threshold'!AG$4,'Raw Data'!$3:$3,0)-1)),"",OFFSET('Raw Data'!$A$3,MATCH('Data above threshold'!$A67,'Raw Data'!$B$4:$B$185,0),MATCH('Data above threshold'!AG$4,'Raw Data'!$3:$3,0)-1))</f>
        <v>14.4</v>
      </c>
      <c r="AH67" s="107" t="n">
        <f aca="true">IF(ISBLANK(OFFSET('Raw Data'!$A$3,MATCH('Data above threshold'!$A67,'Raw Data'!$B$4:$B$185,0),MATCH('Data above threshold'!AH$4,'Raw Data'!$3:$3,0)-1)),"",OFFSET('Raw Data'!$A$3,MATCH('Data above threshold'!$A67,'Raw Data'!$B$4:$B$185,0),MATCH('Data above threshold'!AH$4,'Raw Data'!$3:$3,0)-1))</f>
        <v>23.3</v>
      </c>
      <c r="AI67" s="107" t="n">
        <f aca="true">IF(ISBLANK(OFFSET('Raw Data'!$A$3,MATCH('Data above threshold'!$A67,'Raw Data'!$B$4:$B$185,0),MATCH('Data above threshold'!AI$4,'Raw Data'!$3:$3,0)-1)),"",OFFSET('Raw Data'!$A$3,MATCH('Data above threshold'!$A67,'Raw Data'!$B$4:$B$185,0),MATCH('Data above threshold'!AI$4,'Raw Data'!$3:$3,0)-1))</f>
        <v>36</v>
      </c>
      <c r="AJ67" s="107" t="n">
        <f aca="true">IF(ISBLANK(OFFSET('Raw Data'!$A$3,MATCH('Data above threshold'!$A67,'Raw Data'!$B$4:$B$185,0),MATCH('Data above threshold'!AJ$4,'Raw Data'!$3:$3,0)-1)),"",OFFSET('Raw Data'!$A$3,MATCH('Data above threshold'!$A67,'Raw Data'!$B$4:$B$185,0),MATCH('Data above threshold'!AJ$4,'Raw Data'!$3:$3,0)-1))</f>
        <v>21.8</v>
      </c>
      <c r="AK67" s="107" t="n">
        <f aca="true">IF(ISBLANK(OFFSET('Raw Data'!$A$3,MATCH('Data above threshold'!$A67,'Raw Data'!$B$4:$B$185,0),MATCH('Data above threshold'!AK$4,'Raw Data'!$3:$3,0)-1)),"",OFFSET('Raw Data'!$A$3,MATCH('Data above threshold'!$A67,'Raw Data'!$B$4:$B$185,0),MATCH('Data above threshold'!AK$4,'Raw Data'!$3:$3,0)-1))</f>
        <v>27.2</v>
      </c>
      <c r="AL67" s="107" t="n">
        <f aca="true">IF(ISBLANK(OFFSET('Raw Data'!$A$3,MATCH('Data above threshold'!$A67,'Raw Data'!$B$4:$B$185,0),MATCH('Data above threshold'!AL$4,'Raw Data'!$3:$3,0)-1)),"",OFFSET('Raw Data'!$A$3,MATCH('Data above threshold'!$A67,'Raw Data'!$B$4:$B$185,0),MATCH('Data above threshold'!AL$4,'Raw Data'!$3:$3,0)-1))</f>
        <v>17.2</v>
      </c>
      <c r="AM67" s="107" t="n">
        <f aca="true">IF(ISBLANK(OFFSET('Raw Data'!$A$3,MATCH('Data above threshold'!$A67,'Raw Data'!$B$4:$B$185,0),MATCH('Data above threshold'!AM$4,'Raw Data'!$3:$3,0)-1)),"",OFFSET('Raw Data'!$A$3,MATCH('Data above threshold'!$A67,'Raw Data'!$B$4:$B$185,0),MATCH('Data above threshold'!AM$4,'Raw Data'!$3:$3,0)-1))</f>
        <v>16.2</v>
      </c>
      <c r="AN67" s="107" t="n">
        <f aca="true">IF(ISBLANK(OFFSET('Raw Data'!$A$3,MATCH('Data above threshold'!$A67,'Raw Data'!$B$4:$B$185,0),MATCH('Data above threshold'!AN$4,'Raw Data'!$3:$3,0)-1)),"",OFFSET('Raw Data'!$A$3,MATCH('Data above threshold'!$A67,'Raw Data'!$B$4:$B$185,0),MATCH('Data above threshold'!AN$4,'Raw Data'!$3:$3,0)-1))</f>
        <v>42.6</v>
      </c>
      <c r="AO67" s="107" t="n">
        <f aca="true">IF(ISBLANK(OFFSET('Raw Data'!$A$3,MATCH('Data above threshold'!$A67,'Raw Data'!$B$4:$B$185,0),MATCH('Data above threshold'!AO$4,'Raw Data'!$3:$3,0)-1)),"",OFFSET('Raw Data'!$A$3,MATCH('Data above threshold'!$A67,'Raw Data'!$B$4:$B$185,0),MATCH('Data above threshold'!AO$4,'Raw Data'!$3:$3,0)-1))</f>
        <v>17.4</v>
      </c>
      <c r="AP67" s="107" t="n">
        <f aca="true">IF(ISBLANK(OFFSET('Raw Data'!$A$3,MATCH('Data above threshold'!$A67,'Raw Data'!$B$4:$B$185,0),MATCH('Data above threshold'!AP$4,'Raw Data'!$3:$3,0)-1)),"",OFFSET('Raw Data'!$A$3,MATCH('Data above threshold'!$A67,'Raw Data'!$B$4:$B$185,0),MATCH('Data above threshold'!AP$4,'Raw Data'!$3:$3,0)-1))</f>
        <v>45.7</v>
      </c>
      <c r="AQ67" s="107" t="n">
        <f aca="true">IF(ISBLANK(OFFSET('Raw Data'!$A$3,MATCH('Data above threshold'!$A67,'Raw Data'!$B$4:$B$185,0),MATCH('Data above threshold'!AQ$4,'Raw Data'!$3:$3,0)-1)),"",OFFSET('Raw Data'!$A$3,MATCH('Data above threshold'!$A67,'Raw Data'!$B$4:$B$185,0),MATCH('Data above threshold'!AQ$4,'Raw Data'!$3:$3,0)-1))</f>
        <v>23</v>
      </c>
      <c r="AR67" s="107" t="n">
        <f aca="true">IF(ISBLANK(OFFSET('Raw Data'!$A$3,MATCH('Data above threshold'!$A67,'Raw Data'!$B$4:$B$185,0),MATCH('Data above threshold'!AR$4,'Raw Data'!$3:$3,0)-1)),"",OFFSET('Raw Data'!$A$3,MATCH('Data above threshold'!$A67,'Raw Data'!$B$4:$B$185,0),MATCH('Data above threshold'!AR$4,'Raw Data'!$3:$3,0)-1))</f>
        <v>45</v>
      </c>
      <c r="AS67" s="107" t="n">
        <f aca="true">IF(ISBLANK(OFFSET('Raw Data'!$A$3,MATCH('Data above threshold'!$A67,'Raw Data'!$B$4:$B$185,0),MATCH('Data above threshold'!AS$4,'Raw Data'!$3:$3,0)-1)),"",OFFSET('Raw Data'!$A$3,MATCH('Data above threshold'!$A67,'Raw Data'!$B$4:$B$185,0),MATCH('Data above threshold'!AS$4,'Raw Data'!$3:$3,0)-1))</f>
        <v>22.4</v>
      </c>
      <c r="AT67" s="107" t="n">
        <f aca="true">IF(ISBLANK(OFFSET('Raw Data'!$A$3,MATCH('Data above threshold'!$A67,'Raw Data'!$B$4:$B$185,0),MATCH('Data above threshold'!AT$4,'Raw Data'!$3:$3,0)-1)),"",OFFSET('Raw Data'!$A$3,MATCH('Data above threshold'!$A67,'Raw Data'!$B$4:$B$185,0),MATCH('Data above threshold'!AT$4,'Raw Data'!$3:$3,0)-1))</f>
        <v>27</v>
      </c>
      <c r="AU67" s="107" t="n">
        <f aca="true">IF(ISBLANK(OFFSET('Raw Data'!$A$3,MATCH('Data above threshold'!$A67,'Raw Data'!$B$4:$B$185,0),MATCH('Data above threshold'!AU$4,'Raw Data'!$3:$3,0)-1)),"",OFFSET('Raw Data'!$A$3,MATCH('Data above threshold'!$A67,'Raw Data'!$B$4:$B$185,0),MATCH('Data above threshold'!AU$4,'Raw Data'!$3:$3,0)-1))</f>
        <v>15.2</v>
      </c>
      <c r="AV67" s="107" t="n">
        <f aca="true">IF(ISBLANK(OFFSET('Raw Data'!$A$3,MATCH('Data above threshold'!$A67,'Raw Data'!$B$4:$B$185,0),MATCH('Data above threshold'!AV$4,'Raw Data'!$3:$3,0)-1)),"",OFFSET('Raw Data'!$A$3,MATCH('Data above threshold'!$A67,'Raw Data'!$B$4:$B$185,0),MATCH('Data above threshold'!AV$4,'Raw Data'!$3:$3,0)-1))</f>
        <v>70.3</v>
      </c>
      <c r="AW67" s="107" t="n">
        <f aca="true">IF(ISBLANK(OFFSET('Raw Data'!$A$3,MATCH('Data above threshold'!$A67,'Raw Data'!$B$4:$B$185,0),MATCH('Data above threshold'!AW$4,'Raw Data'!$3:$3,0)-1)),"",OFFSET('Raw Data'!$A$3,MATCH('Data above threshold'!$A67,'Raw Data'!$B$4:$B$185,0),MATCH('Data above threshold'!AW$4,'Raw Data'!$3:$3,0)-1))</f>
        <v>31</v>
      </c>
      <c r="AX67" s="107" t="n">
        <f aca="true">IF(ISBLANK(OFFSET('Raw Data'!$A$3,MATCH('Data above threshold'!$A67,'Raw Data'!$B$4:$B$185,0),MATCH('Data above threshold'!AX$4,'Raw Data'!$3:$3,0)-1)),"",OFFSET('Raw Data'!$A$3,MATCH('Data above threshold'!$A67,'Raw Data'!$B$4:$B$185,0),MATCH('Data above threshold'!AX$4,'Raw Data'!$3:$3,0)-1))</f>
        <v>9</v>
      </c>
      <c r="AY67" s="107" t="n">
        <f aca="true">IF(ISBLANK(OFFSET('Raw Data'!$A$3,MATCH('Data above threshold'!$A67,'Raw Data'!$B$4:$B$185,0),MATCH('Data above threshold'!AY$4,'Raw Data'!$3:$3,0)-1)),"",OFFSET('Raw Data'!$A$3,MATCH('Data above threshold'!$A67,'Raw Data'!$B$4:$B$185,0),MATCH('Data above threshold'!AY$4,'Raw Data'!$3:$3,0)-1))</f>
        <v>27.6</v>
      </c>
      <c r="AZ67" s="107" t="n">
        <f aca="true">IF(ISBLANK(OFFSET('Raw Data'!$A$3,MATCH('Data above threshold'!$A67,'Raw Data'!$B$4:$B$185,0),MATCH('Data above threshold'!AZ$4,'Raw Data'!$3:$3,0)-1)),"",OFFSET('Raw Data'!$A$3,MATCH('Data above threshold'!$A67,'Raw Data'!$B$4:$B$185,0),MATCH('Data above threshold'!AZ$4,'Raw Data'!$3:$3,0)-1))</f>
        <v>50.2</v>
      </c>
      <c r="BA67" s="107" t="n">
        <f aca="true">IF(ISBLANK(OFFSET('Raw Data'!$A$3,MATCH('Data above threshold'!$A67,'Raw Data'!$B$4:$B$185,0),MATCH('Data above threshold'!BA$4,'Raw Data'!$3:$3,0)-1)),"",OFFSET('Raw Data'!$A$3,MATCH('Data above threshold'!$A67,'Raw Data'!$B$4:$B$185,0),MATCH('Data above threshold'!BA$4,'Raw Data'!$3:$3,0)-1))</f>
        <v>23.4</v>
      </c>
      <c r="BB67" s="107" t="n">
        <f aca="true">IF(ISBLANK(OFFSET('Raw Data'!$A$3,MATCH('Data above threshold'!$A67,'Raw Data'!$B$4:$B$185,0),MATCH('Data above threshold'!BB$4,'Raw Data'!$3:$3,0)-1)),"",OFFSET('Raw Data'!$A$3,MATCH('Data above threshold'!$A67,'Raw Data'!$B$4:$B$185,0),MATCH('Data above threshold'!BB$4,'Raw Data'!$3:$3,0)-1))</f>
        <v>41.8</v>
      </c>
      <c r="BC67" s="107" t="n">
        <f aca="true">IF(ISBLANK(OFFSET('Raw Data'!$A$3,MATCH('Data above threshold'!$A67,'Raw Data'!$B$4:$B$185,0),MATCH('Data above threshold'!BC$4,'Raw Data'!$3:$3,0)-1)),"",OFFSET('Raw Data'!$A$3,MATCH('Data above threshold'!$A67,'Raw Data'!$B$4:$B$185,0),MATCH('Data above threshold'!BC$4,'Raw Data'!$3:$3,0)-1))</f>
        <v>12.7</v>
      </c>
      <c r="BD67" s="107" t="n">
        <f aca="true">IF(ISBLANK(OFFSET('Raw Data'!$A$3,MATCH('Data above threshold'!$A67,'Raw Data'!$B$4:$B$185,0),MATCH('Data above threshold'!BD$4,'Raw Data'!$3:$3,0)-1)),"",OFFSET('Raw Data'!$A$3,MATCH('Data above threshold'!$A67,'Raw Data'!$B$4:$B$185,0),MATCH('Data above threshold'!BD$4,'Raw Data'!$3:$3,0)-1))</f>
        <v>30.8</v>
      </c>
      <c r="BE67" s="107" t="n">
        <f aca="true">IF(ISBLANK(OFFSET('Raw Data'!$A$3,MATCH('Data above threshold'!$A67,'Raw Data'!$B$4:$B$185,0),MATCH('Data above threshold'!BE$4,'Raw Data'!$3:$3,0)-1)),"",OFFSET('Raw Data'!$A$3,MATCH('Data above threshold'!$A67,'Raw Data'!$B$4:$B$185,0),MATCH('Data above threshold'!BE$4,'Raw Data'!$3:$3,0)-1))</f>
        <v>33</v>
      </c>
      <c r="BF67" s="107" t="n">
        <f aca="true">IF(ISBLANK(OFFSET('Raw Data'!$A$3,MATCH('Data above threshold'!$A67,'Raw Data'!$B$4:$B$185,0),MATCH('Data above threshold'!BF$4,'Raw Data'!$3:$3,0)-1)),"",OFFSET('Raw Data'!$A$3,MATCH('Data above threshold'!$A67,'Raw Data'!$B$4:$B$185,0),MATCH('Data above threshold'!BF$4,'Raw Data'!$3:$3,0)-1))</f>
        <v>52</v>
      </c>
      <c r="BG67" s="107" t="n">
        <f aca="true">IF(ISBLANK(OFFSET('Raw Data'!$A$3,MATCH('Data above threshold'!$A67,'Raw Data'!$B$4:$B$185,0),MATCH('Data above threshold'!BG$4,'Raw Data'!$3:$3,0)-1)),"",OFFSET('Raw Data'!$A$3,MATCH('Data above threshold'!$A67,'Raw Data'!$B$4:$B$185,0),MATCH('Data above threshold'!BG$4,'Raw Data'!$3:$3,0)-1))</f>
        <v>21.5</v>
      </c>
      <c r="BH67" s="107" t="n">
        <f aca="true">IF(ISBLANK(OFFSET('Raw Data'!$A$3,MATCH('Data above threshold'!$A67,'Raw Data'!$B$4:$B$185,0),MATCH('Data above threshold'!BH$4,'Raw Data'!$3:$3,0)-1)),"",OFFSET('Raw Data'!$A$3,MATCH('Data above threshold'!$A67,'Raw Data'!$B$4:$B$185,0),MATCH('Data above threshold'!BH$4,'Raw Data'!$3:$3,0)-1))</f>
        <v>51.5</v>
      </c>
      <c r="BI67" s="107" t="n">
        <f aca="true">IF(ISBLANK(OFFSET('Raw Data'!$A$3,MATCH('Data above threshold'!$A67,'Raw Data'!$B$4:$B$185,0),MATCH('Data above threshold'!BI$4,'Raw Data'!$3:$3,0)-1)),"",OFFSET('Raw Data'!$A$3,MATCH('Data above threshold'!$A67,'Raw Data'!$B$4:$B$185,0),MATCH('Data above threshold'!BI$4,'Raw Data'!$3:$3,0)-1))</f>
        <v>53.3</v>
      </c>
      <c r="BJ67" s="107" t="n">
        <f aca="true">IF(ISBLANK(OFFSET('Raw Data'!$A$3,MATCH('Data above threshold'!$A67,'Raw Data'!$B$4:$B$185,0),MATCH('Data above threshold'!BJ$4,'Raw Data'!$3:$3,0)-1)),"",OFFSET('Raw Data'!$A$3,MATCH('Data above threshold'!$A67,'Raw Data'!$B$4:$B$185,0),MATCH('Data above threshold'!BJ$4,'Raw Data'!$3:$3,0)-1))</f>
        <v>25</v>
      </c>
      <c r="BK67" s="107" t="n">
        <f aca="true">IF(ISBLANK(OFFSET('Raw Data'!$A$3,MATCH('Data above threshold'!$A67,'Raw Data'!$B$4:$B$185,0),MATCH('Data above threshold'!BK$4,'Raw Data'!$3:$3,0)-1)),"",OFFSET('Raw Data'!$A$3,MATCH('Data above threshold'!$A67,'Raw Data'!$B$4:$B$185,0),MATCH('Data above threshold'!BK$4,'Raw Data'!$3:$3,0)-1))</f>
        <v>37.9</v>
      </c>
      <c r="BL67" s="107" t="n">
        <f aca="true">IF(ISBLANK(OFFSET('Raw Data'!$A$3,MATCH('Data above threshold'!$A67,'Raw Data'!$B$4:$B$185,0),MATCH('Data above threshold'!BL$4,'Raw Data'!$3:$3,0)-1)),"",OFFSET('Raw Data'!$A$3,MATCH('Data above threshold'!$A67,'Raw Data'!$B$4:$B$185,0),MATCH('Data above threshold'!BL$4,'Raw Data'!$3:$3,0)-1))</f>
        <v>35.8</v>
      </c>
      <c r="BM67" s="107" t="n">
        <f aca="true">IF(ISBLANK(OFFSET('Raw Data'!$A$3,MATCH('Data above threshold'!$A67,'Raw Data'!$B$4:$B$185,0),MATCH('Data above threshold'!BM$4,'Raw Data'!$3:$3,0)-1)),"",OFFSET('Raw Data'!$A$3,MATCH('Data above threshold'!$A67,'Raw Data'!$B$4:$B$185,0),MATCH('Data above threshold'!BM$4,'Raw Data'!$3:$3,0)-1))</f>
        <v>52.6</v>
      </c>
      <c r="BN67" s="107" t="n">
        <f aca="true">IF(ISBLANK(OFFSET('Raw Data'!$A$3,MATCH('Data above threshold'!$A67,'Raw Data'!$B$4:$B$185,0),MATCH('Data above threshold'!BN$4,'Raw Data'!$3:$3,0)-1)),"",OFFSET('Raw Data'!$A$3,MATCH('Data above threshold'!$A67,'Raw Data'!$B$4:$B$185,0),MATCH('Data above threshold'!BN$4,'Raw Data'!$3:$3,0)-1))</f>
        <v>38.9</v>
      </c>
      <c r="BO67" s="107" t="n">
        <f aca="true">IF(ISBLANK(OFFSET('Raw Data'!$A$3,MATCH('Data above threshold'!$A67,'Raw Data'!$B$4:$B$185,0),MATCH('Data above threshold'!BO$4,'Raw Data'!$3:$3,0)-1)),"",OFFSET('Raw Data'!$A$3,MATCH('Data above threshold'!$A67,'Raw Data'!$B$4:$B$185,0),MATCH('Data above threshold'!BO$4,'Raw Data'!$3:$3,0)-1))</f>
        <v>23.9</v>
      </c>
      <c r="BP67" s="107" t="n">
        <f aca="true">IF(ISBLANK(OFFSET('Raw Data'!$A$3,MATCH('Data above threshold'!$A67,'Raw Data'!$B$4:$B$185,0),MATCH('Data above threshold'!BP$4,'Raw Data'!$3:$3,0)-1)),"",OFFSET('Raw Data'!$A$3,MATCH('Data above threshold'!$A67,'Raw Data'!$B$4:$B$185,0),MATCH('Data above threshold'!BP$4,'Raw Data'!$3:$3,0)-1))</f>
        <v>9.9</v>
      </c>
      <c r="BQ67" s="107" t="n">
        <f aca="true">IF(ISBLANK(OFFSET('Raw Data'!$A$3,MATCH('Data above threshold'!$A67,'Raw Data'!$B$4:$B$185,0),MATCH('Data above threshold'!BQ$4,'Raw Data'!$3:$3,0)-1)),"",OFFSET('Raw Data'!$A$3,MATCH('Data above threshold'!$A67,'Raw Data'!$B$4:$B$185,0),MATCH('Data above threshold'!BQ$4,'Raw Data'!$3:$3,0)-1))</f>
        <v>27.2</v>
      </c>
      <c r="BR67" s="107" t="n">
        <f aca="true">IF(ISBLANK(OFFSET('Raw Data'!$A$3,MATCH('Data above threshold'!$A67,'Raw Data'!$B$4:$B$185,0),MATCH('Data above threshold'!BR$4,'Raw Data'!$3:$3,0)-1)),"",OFFSET('Raw Data'!$A$3,MATCH('Data above threshold'!$A67,'Raw Data'!$B$4:$B$185,0),MATCH('Data above threshold'!BR$4,'Raw Data'!$3:$3,0)-1))</f>
        <v>20.5</v>
      </c>
      <c r="BS67" s="107" t="n">
        <f aca="true">IF(ISBLANK(OFFSET('Raw Data'!$A$3,MATCH('Data above threshold'!$A67,'Raw Data'!$B$4:$B$185,0),MATCH('Data above threshold'!BS$4,'Raw Data'!$3:$3,0)-1)),"",OFFSET('Raw Data'!$A$3,MATCH('Data above threshold'!$A67,'Raw Data'!$B$4:$B$185,0),MATCH('Data above threshold'!BS$4,'Raw Data'!$3:$3,0)-1))</f>
        <v>38</v>
      </c>
      <c r="BT67" s="107" t="n">
        <f aca="true">IF(ISBLANK(OFFSET('Raw Data'!$A$3,MATCH('Data above threshold'!$A67,'Raw Data'!$B$4:$B$185,0),MATCH('Data above threshold'!BT$4,'Raw Data'!$3:$3,0)-1)),"",OFFSET('Raw Data'!$A$3,MATCH('Data above threshold'!$A67,'Raw Data'!$B$4:$B$185,0),MATCH('Data above threshold'!BT$4,'Raw Data'!$3:$3,0)-1))</f>
        <v>41.2</v>
      </c>
      <c r="BU67" s="107" t="n">
        <f aca="true">IF(ISBLANK(OFFSET('Raw Data'!$A$3,MATCH('Data above threshold'!$A67,'Raw Data'!$B$4:$B$185,0),MATCH('Data above threshold'!BU$4,'Raw Data'!$3:$3,0)-1)),"",OFFSET('Raw Data'!$A$3,MATCH('Data above threshold'!$A67,'Raw Data'!$B$4:$B$185,0),MATCH('Data above threshold'!BU$4,'Raw Data'!$3:$3,0)-1))</f>
        <v>31</v>
      </c>
      <c r="BV67" s="107" t="n">
        <f aca="true">IF(ISBLANK(OFFSET('Raw Data'!$A$3,MATCH('Data above threshold'!$A67,'Raw Data'!$B$4:$B$185,0),MATCH('Data above threshold'!BV$4,'Raw Data'!$3:$3,0)-1)),"",OFFSET('Raw Data'!$A$3,MATCH('Data above threshold'!$A67,'Raw Data'!$B$4:$B$185,0),MATCH('Data above threshold'!BV$4,'Raw Data'!$3:$3,0)-1))</f>
        <v>110.3</v>
      </c>
      <c r="BW67" s="107" t="n">
        <f aca="true">IF(ISBLANK(OFFSET('Raw Data'!$A$3,MATCH('Data above threshold'!$A67,'Raw Data'!$B$4:$B$185,0),MATCH('Data above threshold'!BW$4,'Raw Data'!$3:$3,0)-1)),"",OFFSET('Raw Data'!$A$3,MATCH('Data above threshold'!$A67,'Raw Data'!$B$4:$B$185,0),MATCH('Data above threshold'!BW$4,'Raw Data'!$3:$3,0)-1))</f>
        <v>19.4</v>
      </c>
      <c r="BX67" s="107" t="n">
        <f aca="true">IF(ISBLANK(OFFSET('Raw Data'!$A$3,MATCH('Data above threshold'!$A67,'Raw Data'!$B$4:$B$185,0),MATCH('Data above threshold'!BX$4,'Raw Data'!$3:$3,0)-1)),"",OFFSET('Raw Data'!$A$3,MATCH('Data above threshold'!$A67,'Raw Data'!$B$4:$B$185,0),MATCH('Data above threshold'!BX$4,'Raw Data'!$3:$3,0)-1))</f>
        <v>17.2</v>
      </c>
      <c r="BY67" s="107" t="n">
        <f aca="true">IF(ISBLANK(OFFSET('Raw Data'!$A$3,MATCH('Data above threshold'!$A67,'Raw Data'!$B$4:$B$185,0),MATCH('Data above threshold'!BY$4,'Raw Data'!$3:$3,0)-1)),"",OFFSET('Raw Data'!$A$3,MATCH('Data above threshold'!$A67,'Raw Data'!$B$4:$B$185,0),MATCH('Data above threshold'!BY$4,'Raw Data'!$3:$3,0)-1))</f>
        <v>25.8</v>
      </c>
      <c r="BZ67" s="107" t="n">
        <f aca="true">IF(ISBLANK(OFFSET('Raw Data'!$A$3,MATCH('Data above threshold'!$A67,'Raw Data'!$B$4:$B$185,0),MATCH('Data above threshold'!BZ$4,'Raw Data'!$3:$3,0)-1)),"",OFFSET('Raw Data'!$A$3,MATCH('Data above threshold'!$A67,'Raw Data'!$B$4:$B$185,0),MATCH('Data above threshold'!BZ$4,'Raw Data'!$3:$3,0)-1))</f>
        <v>16.5</v>
      </c>
      <c r="CA67" s="107" t="n">
        <f aca="true">IF(ISBLANK(OFFSET('Raw Data'!$A$3,MATCH('Data above threshold'!$A67,'Raw Data'!$B$4:$B$185,0),MATCH('Data above threshold'!CA$4,'Raw Data'!$3:$3,0)-1)),"",OFFSET('Raw Data'!$A$3,MATCH('Data above threshold'!$A67,'Raw Data'!$B$4:$B$185,0),MATCH('Data above threshold'!CA$4,'Raw Data'!$3:$3,0)-1))</f>
        <v>64.6</v>
      </c>
      <c r="CB67" s="107" t="n">
        <f aca="true">IF(ISBLANK(OFFSET('Raw Data'!$A$3,MATCH('Data above threshold'!$A67,'Raw Data'!$B$4:$B$185,0),MATCH('Data above threshold'!CB$4,'Raw Data'!$3:$3,0)-1)),"",OFFSET('Raw Data'!$A$3,MATCH('Data above threshold'!$A67,'Raw Data'!$B$4:$B$185,0),MATCH('Data above threshold'!CB$4,'Raw Data'!$3:$3,0)-1))</f>
        <v>19.8</v>
      </c>
      <c r="CC67" s="107" t="n">
        <f aca="true">IF(ISBLANK(OFFSET('Raw Data'!$A$3,MATCH('Data above threshold'!$A67,'Raw Data'!$B$4:$B$185,0),MATCH('Data above threshold'!CC$4,'Raw Data'!$3:$3,0)-1)),"",OFFSET('Raw Data'!$A$3,MATCH('Data above threshold'!$A67,'Raw Data'!$B$4:$B$185,0),MATCH('Data above threshold'!CC$4,'Raw Data'!$3:$3,0)-1))</f>
        <v>36.4</v>
      </c>
      <c r="CD67" s="107" t="n">
        <f aca="true">IF(ISBLANK(OFFSET('Raw Data'!$A$3,MATCH('Data above threshold'!$A67,'Raw Data'!$B$4:$B$185,0),MATCH('Data above threshold'!CD$4,'Raw Data'!$3:$3,0)-1)),"",OFFSET('Raw Data'!$A$3,MATCH('Data above threshold'!$A67,'Raw Data'!$B$4:$B$185,0),MATCH('Data above threshold'!CD$4,'Raw Data'!$3:$3,0)-1))</f>
        <v>25.8</v>
      </c>
      <c r="CE67" s="107" t="n">
        <f aca="true">IF(ISBLANK(OFFSET('Raw Data'!$A$3,MATCH('Data above threshold'!$A67,'Raw Data'!$B$4:$B$185,0),MATCH('Data above threshold'!CE$4,'Raw Data'!$3:$3,0)-1)),"",OFFSET('Raw Data'!$A$3,MATCH('Data above threshold'!$A67,'Raw Data'!$B$4:$B$185,0),MATCH('Data above threshold'!CE$4,'Raw Data'!$3:$3,0)-1))</f>
        <v>39.6</v>
      </c>
      <c r="CF67" s="107" t="n">
        <f aca="true">IF(ISBLANK(OFFSET('Raw Data'!$A$3,MATCH('Data above threshold'!$A67,'Raw Data'!$B$4:$B$185,0),MATCH('Data above threshold'!CF$4,'Raw Data'!$3:$3,0)-1)),"",OFFSET('Raw Data'!$A$3,MATCH('Data above threshold'!$A67,'Raw Data'!$B$4:$B$185,0),MATCH('Data above threshold'!CF$4,'Raw Data'!$3:$3,0)-1))</f>
        <v>37.1</v>
      </c>
      <c r="CG67" s="107" t="n">
        <f aca="true">IF(ISBLANK(OFFSET('Raw Data'!$A$3,MATCH('Data above threshold'!$A67,'Raw Data'!$B$4:$B$185,0),MATCH('Data above threshold'!CG$4,'Raw Data'!$3:$3,0)-1)),"",OFFSET('Raw Data'!$A$3,MATCH('Data above threshold'!$A67,'Raw Data'!$B$4:$B$185,0),MATCH('Data above threshold'!CG$4,'Raw Data'!$3:$3,0)-1))</f>
        <v>12.7</v>
      </c>
      <c r="CH67" s="107" t="n">
        <f aca="true">IF(ISBLANK(OFFSET('Raw Data'!$A$3,MATCH('Data above threshold'!$A67,'Raw Data'!$B$4:$B$185,0),MATCH('Data above threshold'!CH$4,'Raw Data'!$3:$3,0)-1)),"",OFFSET('Raw Data'!$A$3,MATCH('Data above threshold'!$A67,'Raw Data'!$B$4:$B$185,0),MATCH('Data above threshold'!CH$4,'Raw Data'!$3:$3,0)-1))</f>
        <v>30.4</v>
      </c>
      <c r="CI67" s="107" t="n">
        <f aca="true">IF(ISBLANK(OFFSET('Raw Data'!$A$3,MATCH('Data above threshold'!$A67,'Raw Data'!$B$4:$B$185,0),MATCH('Data above threshold'!CI$4,'Raw Data'!$3:$3,0)-1)),"",OFFSET('Raw Data'!$A$3,MATCH('Data above threshold'!$A67,'Raw Data'!$B$4:$B$185,0),MATCH('Data above threshold'!CI$4,'Raw Data'!$3:$3,0)-1))</f>
        <v>45.7</v>
      </c>
      <c r="CJ67" s="107" t="n">
        <f aca="true">IF(ISBLANK(OFFSET('Raw Data'!$A$3,MATCH('Data above threshold'!$A67,'Raw Data'!$B$4:$B$185,0),MATCH('Data above threshold'!CJ$4,'Raw Data'!$3:$3,0)-1)),"",OFFSET('Raw Data'!$A$3,MATCH('Data above threshold'!$A67,'Raw Data'!$B$4:$B$185,0),MATCH('Data above threshold'!CJ$4,'Raw Data'!$3:$3,0)-1))</f>
        <v>47.5</v>
      </c>
      <c r="CK67" s="107" t="n">
        <f aca="true">IF(ISBLANK(OFFSET('Raw Data'!$A$3,MATCH('Data above threshold'!$A67,'Raw Data'!$B$4:$B$185,0),MATCH('Data above threshold'!CK$4,'Raw Data'!$3:$3,0)-1)),"",OFFSET('Raw Data'!$A$3,MATCH('Data above threshold'!$A67,'Raw Data'!$B$4:$B$185,0),MATCH('Data above threshold'!CK$4,'Raw Data'!$3:$3,0)-1))</f>
        <v>25.5</v>
      </c>
      <c r="CL67" s="107" t="n">
        <f aca="true">IF(ISBLANK(OFFSET('Raw Data'!$A$3,MATCH('Data above threshold'!$A67,'Raw Data'!$B$4:$B$185,0),MATCH('Data above threshold'!CL$4,'Raw Data'!$3:$3,0)-1)),"",OFFSET('Raw Data'!$A$3,MATCH('Data above threshold'!$A67,'Raw Data'!$B$4:$B$185,0),MATCH('Data above threshold'!CL$4,'Raw Data'!$3:$3,0)-1))</f>
        <v>24.9</v>
      </c>
      <c r="CM67" s="107" t="n">
        <f aca="true">IF(ISBLANK(OFFSET('Raw Data'!$A$3,MATCH('Data above threshold'!$A67,'Raw Data'!$B$4:$B$185,0),MATCH('Data above threshold'!CM$4,'Raw Data'!$3:$3,0)-1)),"",OFFSET('Raw Data'!$A$3,MATCH('Data above threshold'!$A67,'Raw Data'!$B$4:$B$185,0),MATCH('Data above threshold'!CM$4,'Raw Data'!$3:$3,0)-1))</f>
        <v>23.2</v>
      </c>
      <c r="CN67" s="107" t="n">
        <f aca="true">IF(ISBLANK(OFFSET('Raw Data'!$A$3,MATCH('Data above threshold'!$A67,'Raw Data'!$B$4:$B$185,0),MATCH('Data above threshold'!CN$4,'Raw Data'!$3:$3,0)-1)),"",OFFSET('Raw Data'!$A$3,MATCH('Data above threshold'!$A67,'Raw Data'!$B$4:$B$185,0),MATCH('Data above threshold'!CN$4,'Raw Data'!$3:$3,0)-1))</f>
        <v>30.5</v>
      </c>
      <c r="CO67" s="107" t="n">
        <f aca="true">IF(ISBLANK(OFFSET('Raw Data'!$A$3,MATCH('Data above threshold'!$A67,'Raw Data'!$B$4:$B$185,0),MATCH('Data above threshold'!CO$4,'Raw Data'!$3:$3,0)-1)),"",OFFSET('Raw Data'!$A$3,MATCH('Data above threshold'!$A67,'Raw Data'!$B$4:$B$185,0),MATCH('Data above threshold'!CO$4,'Raw Data'!$3:$3,0)-1))</f>
        <v>29</v>
      </c>
      <c r="CP67" s="107" t="n">
        <f aca="true">IF(ISBLANK(OFFSET('Raw Data'!$A$3,MATCH('Data above threshold'!$A67,'Raw Data'!$B$4:$B$185,0),MATCH('Data above threshold'!CP$4,'Raw Data'!$3:$3,0)-1)),"",OFFSET('Raw Data'!$A$3,MATCH('Data above threshold'!$A67,'Raw Data'!$B$4:$B$185,0),MATCH('Data above threshold'!CP$4,'Raw Data'!$3:$3,0)-1))</f>
        <v>30</v>
      </c>
      <c r="CQ67" s="107" t="n">
        <f aca="true">IF(ISBLANK(OFFSET('Raw Data'!$A$3,MATCH('Data above threshold'!$A67,'Raw Data'!$B$4:$B$185,0),MATCH('Data above threshold'!CQ$4,'Raw Data'!$3:$3,0)-1)),"",OFFSET('Raw Data'!$A$3,MATCH('Data above threshold'!$A67,'Raw Data'!$B$4:$B$185,0),MATCH('Data above threshold'!CQ$4,'Raw Data'!$3:$3,0)-1))</f>
        <v>38.7</v>
      </c>
      <c r="CR67" s="107" t="n">
        <f aca="true">IF(ISBLANK(OFFSET('Raw Data'!$A$3,MATCH('Data above threshold'!$A67,'Raw Data'!$B$4:$B$185,0),MATCH('Data above threshold'!CR$4,'Raw Data'!$3:$3,0)-1)),"",OFFSET('Raw Data'!$A$3,MATCH('Data above threshold'!$A67,'Raw Data'!$B$4:$B$185,0),MATCH('Data above threshold'!CR$4,'Raw Data'!$3:$3,0)-1))</f>
        <v>83.1</v>
      </c>
    </row>
    <row r="68" s="103" customFormat="true" ht="15.5" hidden="false" customHeight="false" outlineLevel="0" collapsed="false">
      <c r="A68" s="107" t="n">
        <v>2322</v>
      </c>
      <c r="B68" s="107" t="n">
        <v>4</v>
      </c>
      <c r="C68" s="107" t="str">
        <f aca="true">IF(ISBLANK(OFFSET('Raw Data'!$A$3,MATCH('Data above threshold'!$A68,'Raw Data'!$B$4:$B$185,0),MATCH('Data above threshold'!C$4,'Raw Data'!$3:$3,0)-1)),"",OFFSET('Raw Data'!$A$3,MATCH('Data above threshold'!$A68,'Raw Data'!$B$4:$B$185,0),MATCH('Data above threshold'!C$4,'Raw Data'!$3:$3,0)-1))</f>
        <v/>
      </c>
      <c r="D68" s="107" t="str">
        <f aca="true">IF(ISBLANK(OFFSET('Raw Data'!$A$3,MATCH('Data above threshold'!$A68,'Raw Data'!$B$4:$B$185,0),MATCH('Data above threshold'!D$4,'Raw Data'!$3:$3,0)-1)),"",OFFSET('Raw Data'!$A$3,MATCH('Data above threshold'!$A68,'Raw Data'!$B$4:$B$185,0),MATCH('Data above threshold'!D$4,'Raw Data'!$3:$3,0)-1))</f>
        <v>Enforcing contracts: Time</v>
      </c>
      <c r="E68" s="107" t="str">
        <f aca="true">IF(ISBLANK(OFFSET('Raw Data'!$A$3,MATCH('Data above threshold'!$A68,'Raw Data'!$B$4:$B$185,0),MATCH('Data above threshold'!E$4,'Raw Data'!$3:$3,0)-1)),"",OFFSET('Raw Data'!$A$3,MATCH('Data above threshold'!$A68,'Raw Data'!$B$4:$B$185,0),MATCH('Data above threshold'!E$4,'Raw Data'!$3:$3,0)-1))</f>
        <v>Time taken to enforce a contract</v>
      </c>
      <c r="F68" s="107" t="str">
        <f aca="true">IF(ISBLANK(OFFSET('Raw Data'!$A$3,MATCH('Data above threshold'!$A68,'Raw Data'!$B$4:$B$185,0),MATCH('Data above threshold'!F$4,'Raw Data'!$3:$3,0)-1)),"",OFFSET('Raw Data'!$A$3,MATCH('Data above threshold'!$A68,'Raw Data'!$B$4:$B$185,0),MATCH('Data above threshold'!F$4,'Raw Data'!$3:$3,0)-1))</f>
        <v/>
      </c>
      <c r="G68" s="107" t="str">
        <f aca="true">IF(ISBLANK(OFFSET('Raw Data'!$A$3,MATCH('Data above threshold'!$A68,'Raw Data'!$B$4:$B$185,0),MATCH('Data above threshold'!G$4,'Raw Data'!$3:$3,0)-1)),"",OFFSET('Raw Data'!$A$3,MATCH('Data above threshold'!$A68,'Raw Data'!$B$4:$B$185,0),MATCH('Data above threshold'!G$4,'Raw Data'!$3:$3,0)-1))</f>
        <v/>
      </c>
      <c r="H68" s="107" t="str">
        <f aca="true">IF(ISBLANK(OFFSET('Raw Data'!$A$3,MATCH('Data above threshold'!$A68,'Raw Data'!$B$4:$B$185,0),MATCH('Data above threshold'!H$4,'Raw Data'!$3:$3,0)-1)),"",OFFSET('Raw Data'!$A$3,MATCH('Data above threshold'!$A68,'Raw Data'!$B$4:$B$185,0),MATCH('Data above threshold'!H$4,'Raw Data'!$3:$3,0)-1))</f>
        <v>Doing Business project, World Bank</v>
      </c>
      <c r="I68" s="107" t="str">
        <f aca="true">IF(ISBLANK(OFFSET('Raw Data'!$A$3,MATCH('Data above threshold'!$A68,'Raw Data'!$B$4:$B$185,0),MATCH('Data above threshold'!I$4,'Raw Data'!$3:$3,0)-1)),"",OFFSET('Raw Data'!$A$3,MATCH('Data above threshold'!$A68,'Raw Data'!$B$4:$B$185,0),MATCH('Data above threshold'!I$4,'Raw Data'!$3:$3,0)-1))</f>
        <v/>
      </c>
      <c r="J68" s="107" t="str">
        <f aca="true">IF(ISBLANK(OFFSET('Raw Data'!$A$3,MATCH('Data above threshold'!$A68,'Raw Data'!$B$4:$B$185,0),MATCH('Data above threshold'!J$4,'Raw Data'!$3:$3,0)-1)),"",OFFSET('Raw Data'!$A$3,MATCH('Data above threshold'!$A68,'Raw Data'!$B$4:$B$185,0),MATCH('Data above threshold'!J$4,'Raw Data'!$3:$3,0)-1))</f>
        <v>Time (days)</v>
      </c>
      <c r="K68" s="107" t="str">
        <f aca="true">IF(ISBLANK(OFFSET('Raw Data'!$A$3,MATCH('Data above threshold'!$A68,'Raw Data'!$B$4:$B$185,0),MATCH('Data above threshold'!K$4,'Raw Data'!$3:$3,0)-1)),"",OFFSET('Raw Data'!$A$3,MATCH('Data above threshold'!$A68,'Raw Data'!$B$4:$B$185,0),MATCH('Data above threshold'!K$4,'Raw Data'!$3:$3,0)-1))</f>
        <v>Minus</v>
      </c>
      <c r="L68" s="107" t="str">
        <f aca="true">IF(ISBLANK(OFFSET('Raw Data'!$A$3,MATCH('Data above threshold'!$A68,'Raw Data'!$B$4:$B$185,0),MATCH('Data above threshold'!L$4,'Raw Data'!$3:$3,0)-1)),"",OFFSET('Raw Data'!$A$3,MATCH('Data above threshold'!$A68,'Raw Data'!$B$4:$B$185,0),MATCH('Data above threshold'!L$4,'Raw Data'!$3:$3,0)-1))</f>
        <v>https://www.doingbusiness.org/en/data/exploretopics/enforcing-contracts</v>
      </c>
      <c r="M68" s="105" t="n">
        <f aca="false" t="array" ref="M68:M68">IFERROR(SKEW(IF(ISNUMBER(Q68:CR68),Q68:CR68,"")),"")</f>
        <v>1.50883379567039</v>
      </c>
      <c r="N68" s="107" t="n">
        <v>0</v>
      </c>
      <c r="O68" s="107" t="str">
        <f aca="true">IF(ISBLANK(OFFSET('Raw Data'!$A$3,MATCH('Data above threshold'!$A68,'Raw Data'!$B$4:$B$185,0),MATCH('Data above threshold'!O$4,'Raw Data'!$3:$3,0)-1)),"",OFFSET('Raw Data'!$A$3,MATCH('Data above threshold'!$A68,'Raw Data'!$B$4:$B$185,0),MATCH('Data above threshold'!O$4,'Raw Data'!$3:$3,0)-1))</f>
        <v/>
      </c>
      <c r="P68" s="106" t="n">
        <f aca="false" t="array" ref="P68:P68">IF(B68&lt;4,"",1-IFERROR(SUM(ISNUMBER(Q68:CR68)*(1-$Q$3:$CR$3))/COUNTIF($Q$3:$CR$3,0),0))</f>
        <v>0</v>
      </c>
      <c r="Q68" s="107" t="n">
        <f aca="true">IF(ISBLANK(OFFSET('Raw Data'!$A$3,MATCH('Data above threshold'!$A68,'Raw Data'!$B$4:$B$185,0),MATCH('Data above threshold'!Q$4,'Raw Data'!$3:$3,0)-1)),"",OFFSET('Raw Data'!$A$3,MATCH('Data above threshold'!$A68,'Raw Data'!$B$4:$B$185,0),MATCH('Data above threshold'!Q$4,'Raw Data'!$3:$3,0)-1))</f>
        <v>995</v>
      </c>
      <c r="R68" s="107" t="n">
        <f aca="true">IF(ISBLANK(OFFSET('Raw Data'!$A$3,MATCH('Data above threshold'!$A68,'Raw Data'!$B$4:$B$185,0),MATCH('Data above threshold'!R$4,'Raw Data'!$3:$3,0)-1)),"",OFFSET('Raw Data'!$A$3,MATCH('Data above threshold'!$A68,'Raw Data'!$B$4:$B$185,0),MATCH('Data above threshold'!R$4,'Raw Data'!$3:$3,0)-1))</f>
        <v>402</v>
      </c>
      <c r="S68" s="107" t="n">
        <f aca="true">IF(ISBLANK(OFFSET('Raw Data'!$A$3,MATCH('Data above threshold'!$A68,'Raw Data'!$B$4:$B$185,0),MATCH('Data above threshold'!S$4,'Raw Data'!$3:$3,0)-1)),"",OFFSET('Raw Data'!$A$3,MATCH('Data above threshold'!$A68,'Raw Data'!$B$4:$B$185,0),MATCH('Data above threshold'!S$4,'Raw Data'!$3:$3,0)-1))</f>
        <v>397</v>
      </c>
      <c r="T68" s="107" t="n">
        <f aca="true">IF(ISBLANK(OFFSET('Raw Data'!$A$3,MATCH('Data above threshold'!$A68,'Raw Data'!$B$4:$B$185,0),MATCH('Data above threshold'!T$4,'Raw Data'!$3:$3,0)-1)),"",OFFSET('Raw Data'!$A$3,MATCH('Data above threshold'!$A68,'Raw Data'!$B$4:$B$185,0),MATCH('Data above threshold'!T$4,'Raw Data'!$3:$3,0)-1))</f>
        <v>505</v>
      </c>
      <c r="U68" s="107" t="n">
        <f aca="true">IF(ISBLANK(OFFSET('Raw Data'!$A$3,MATCH('Data above threshold'!$A68,'Raw Data'!$B$4:$B$185,0),MATCH('Data above threshold'!U$4,'Raw Data'!$3:$3,0)-1)),"",OFFSET('Raw Data'!$A$3,MATCH('Data above threshold'!$A68,'Raw Data'!$B$4:$B$185,0),MATCH('Data above threshold'!U$4,'Raw Data'!$3:$3,0)-1))</f>
        <v>1442</v>
      </c>
      <c r="V68" s="107" t="n">
        <f aca="true">IF(ISBLANK(OFFSET('Raw Data'!$A$3,MATCH('Data above threshold'!$A68,'Raw Data'!$B$4:$B$185,0),MATCH('Data above threshold'!V$4,'Raw Data'!$3:$3,0)-1)),"",OFFSET('Raw Data'!$A$3,MATCH('Data above threshold'!$A68,'Raw Data'!$B$4:$B$185,0),MATCH('Data above threshold'!V$4,'Raw Data'!$3:$3,0)-1))</f>
        <v>225</v>
      </c>
      <c r="W68" s="107" t="n">
        <f aca="true">IF(ISBLANK(OFFSET('Raw Data'!$A$3,MATCH('Data above threshold'!$A68,'Raw Data'!$B$4:$B$185,0),MATCH('Data above threshold'!W$4,'Raw Data'!$3:$3,0)-1)),"",OFFSET('Raw Data'!$A$3,MATCH('Data above threshold'!$A68,'Raw Data'!$B$4:$B$185,0),MATCH('Data above threshold'!W$4,'Raw Data'!$3:$3,0)-1))</f>
        <v>801</v>
      </c>
      <c r="X68" s="107" t="n">
        <f aca="true">IF(ISBLANK(OFFSET('Raw Data'!$A$3,MATCH('Data above threshold'!$A68,'Raw Data'!$B$4:$B$185,0),MATCH('Data above threshold'!X$4,'Raw Data'!$3:$3,0)-1)),"",OFFSET('Raw Data'!$A$3,MATCH('Data above threshold'!$A68,'Raw Data'!$B$4:$B$185,0),MATCH('Data above threshold'!X$4,'Raw Data'!$3:$3,0)-1))</f>
        <v>910</v>
      </c>
      <c r="Y68" s="107" t="n">
        <f aca="true">IF(ISBLANK(OFFSET('Raw Data'!$A$3,MATCH('Data above threshold'!$A68,'Raw Data'!$B$4:$B$185,0),MATCH('Data above threshold'!Y$4,'Raw Data'!$3:$3,0)-1)),"",OFFSET('Raw Data'!$A$3,MATCH('Data above threshold'!$A68,'Raw Data'!$B$4:$B$185,0),MATCH('Data above threshold'!Y$4,'Raw Data'!$3:$3,0)-1))</f>
        <v>598</v>
      </c>
      <c r="Z68" s="107" t="n">
        <f aca="true">IF(ISBLANK(OFFSET('Raw Data'!$A$3,MATCH('Data above threshold'!$A68,'Raw Data'!$B$4:$B$185,0),MATCH('Data above threshold'!Z$4,'Raw Data'!$3:$3,0)-1)),"",OFFSET('Raw Data'!$A$3,MATCH('Data above threshold'!$A68,'Raw Data'!$B$4:$B$185,0),MATCH('Data above threshold'!Z$4,'Raw Data'!$3:$3,0)-1))</f>
        <v>519</v>
      </c>
      <c r="AA68" s="107" t="n">
        <f aca="true">IF(ISBLANK(OFFSET('Raw Data'!$A$3,MATCH('Data above threshold'!$A68,'Raw Data'!$B$4:$B$185,0),MATCH('Data above threshold'!AA$4,'Raw Data'!$3:$3,0)-1)),"",OFFSET('Raw Data'!$A$3,MATCH('Data above threshold'!$A68,'Raw Data'!$B$4:$B$185,0),MATCH('Data above threshold'!AA$4,'Raw Data'!$3:$3,0)-1))</f>
        <v>496</v>
      </c>
      <c r="AB68" s="107" t="n">
        <f aca="true">IF(ISBLANK(OFFSET('Raw Data'!$A$3,MATCH('Data above threshold'!$A68,'Raw Data'!$B$4:$B$185,0),MATCH('Data above threshold'!AB$4,'Raw Data'!$3:$3,0)-1)),"",OFFSET('Raw Data'!$A$3,MATCH('Data above threshold'!$A68,'Raw Data'!$B$4:$B$185,0),MATCH('Data above threshold'!AB$4,'Raw Data'!$3:$3,0)-1))</f>
        <v>610</v>
      </c>
      <c r="AC68" s="107" t="n">
        <f aca="true">IF(ISBLANK(OFFSET('Raw Data'!$A$3,MATCH('Data above threshold'!$A68,'Raw Data'!$B$4:$B$185,0),MATCH('Data above threshold'!AC$4,'Raw Data'!$3:$3,0)-1)),"",OFFSET('Raw Data'!$A$3,MATCH('Data above threshold'!$A68,'Raw Data'!$B$4:$B$185,0),MATCH('Data above threshold'!AC$4,'Raw Data'!$3:$3,0)-1))</f>
        <v>1288</v>
      </c>
      <c r="AD68" s="107" t="n">
        <f aca="true">IF(ISBLANK(OFFSET('Raw Data'!$A$3,MATCH('Data above threshold'!$A68,'Raw Data'!$B$4:$B$185,0),MATCH('Data above threshold'!AD$4,'Raw Data'!$3:$3,0)-1)),"",OFFSET('Raw Data'!$A$3,MATCH('Data above threshold'!$A68,'Raw Data'!$B$4:$B$185,0),MATCH('Data above threshold'!AD$4,'Raw Data'!$3:$3,0)-1))</f>
        <v>425</v>
      </c>
      <c r="AE68" s="107" t="n">
        <f aca="true">IF(ISBLANK(OFFSET('Raw Data'!$A$3,MATCH('Data above threshold'!$A68,'Raw Data'!$B$4:$B$185,0),MATCH('Data above threshold'!AE$4,'Raw Data'!$3:$3,0)-1)),"",OFFSET('Raw Data'!$A$3,MATCH('Data above threshold'!$A68,'Raw Data'!$B$4:$B$185,0),MATCH('Data above threshold'!AE$4,'Raw Data'!$3:$3,0)-1))</f>
        <v>852</v>
      </c>
      <c r="AF68" s="107" t="n">
        <f aca="true">IF(ISBLANK(OFFSET('Raw Data'!$A$3,MATCH('Data above threshold'!$A68,'Raw Data'!$B$4:$B$185,0),MATCH('Data above threshold'!AF$4,'Raw Data'!$3:$3,0)-1)),"",OFFSET('Raw Data'!$A$3,MATCH('Data above threshold'!$A68,'Raw Data'!$B$4:$B$185,0),MATCH('Data above threshold'!AF$4,'Raw Data'!$3:$3,0)-1))</f>
        <v>1100</v>
      </c>
      <c r="AG68" s="107" t="n">
        <f aca="true">IF(ISBLANK(OFFSET('Raw Data'!$A$3,MATCH('Data above threshold'!$A68,'Raw Data'!$B$4:$B$185,0),MATCH('Data above threshold'!AG$4,'Raw Data'!$3:$3,0)-1)),"",OFFSET('Raw Data'!$A$3,MATCH('Data above threshold'!$A68,'Raw Data'!$B$4:$B$185,0),MATCH('Data above threshold'!AG$4,'Raw Data'!$3:$3,0)-1))</f>
        <v>499</v>
      </c>
      <c r="AH68" s="107" t="n">
        <f aca="true">IF(ISBLANK(OFFSET('Raw Data'!$A$3,MATCH('Data above threshold'!$A68,'Raw Data'!$B$4:$B$185,0),MATCH('Data above threshold'!AH$4,'Raw Data'!$3:$3,0)-1)),"",OFFSET('Raw Data'!$A$3,MATCH('Data above threshold'!$A68,'Raw Data'!$B$4:$B$185,0),MATCH('Data above threshold'!AH$4,'Raw Data'!$3:$3,0)-1))</f>
        <v>485</v>
      </c>
      <c r="AI68" s="107" t="n">
        <f aca="true">IF(ISBLANK(OFFSET('Raw Data'!$A$3,MATCH('Data above threshold'!$A68,'Raw Data'!$B$4:$B$185,0),MATCH('Data above threshold'!AI$4,'Raw Data'!$3:$3,0)-1)),"",OFFSET('Raw Data'!$A$3,MATCH('Data above threshold'!$A68,'Raw Data'!$B$4:$B$185,0),MATCH('Data above threshold'!AI$4,'Raw Data'!$3:$3,0)-1))</f>
        <v>741</v>
      </c>
      <c r="AJ68" s="107" t="n">
        <f aca="true">IF(ISBLANK(OFFSET('Raw Data'!$A$3,MATCH('Data above threshold'!$A68,'Raw Data'!$B$4:$B$185,0),MATCH('Data above threshold'!AJ$4,'Raw Data'!$3:$3,0)-1)),"",OFFSET('Raw Data'!$A$3,MATCH('Data above threshold'!$A68,'Raw Data'!$B$4:$B$185,0),MATCH('Data above threshold'!AJ$4,'Raw Data'!$3:$3,0)-1))</f>
        <v>630</v>
      </c>
      <c r="AK68" s="107" t="n">
        <f aca="true">IF(ISBLANK(OFFSET('Raw Data'!$A$3,MATCH('Data above threshold'!$A68,'Raw Data'!$B$4:$B$185,0),MATCH('Data above threshold'!AK$4,'Raw Data'!$3:$3,0)-1)),"",OFFSET('Raw Data'!$A$3,MATCH('Data above threshold'!$A68,'Raw Data'!$B$4:$B$185,0),MATCH('Data above threshold'!AK$4,'Raw Data'!$3:$3,0)-1))</f>
        <v>523</v>
      </c>
      <c r="AL68" s="107" t="n">
        <f aca="true">IF(ISBLANK(OFFSET('Raw Data'!$A$3,MATCH('Data above threshold'!$A68,'Raw Data'!$B$4:$B$185,0),MATCH('Data above threshold'!AL$4,'Raw Data'!$3:$3,0)-1)),"",OFFSET('Raw Data'!$A$3,MATCH('Data above threshold'!$A68,'Raw Data'!$B$4:$B$185,0),MATCH('Data above threshold'!AL$4,'Raw Data'!$3:$3,0)-1))</f>
        <v>510</v>
      </c>
      <c r="AM68" s="107" t="n">
        <f aca="true">IF(ISBLANK(OFFSET('Raw Data'!$A$3,MATCH('Data above threshold'!$A68,'Raw Data'!$B$4:$B$185,0),MATCH('Data above threshold'!AM$4,'Raw Data'!$3:$3,0)-1)),"",OFFSET('Raw Data'!$A$3,MATCH('Data above threshold'!$A68,'Raw Data'!$B$4:$B$185,0),MATCH('Data above threshold'!AM$4,'Raw Data'!$3:$3,0)-1))</f>
        <v>485</v>
      </c>
      <c r="AN68" s="107" t="n">
        <f aca="true">IF(ISBLANK(OFFSET('Raw Data'!$A$3,MATCH('Data above threshold'!$A68,'Raw Data'!$B$4:$B$185,0),MATCH('Data above threshold'!AN$4,'Raw Data'!$3:$3,0)-1)),"",OFFSET('Raw Data'!$A$3,MATCH('Data above threshold'!$A68,'Raw Data'!$B$4:$B$185,0),MATCH('Data above threshold'!AN$4,'Raw Data'!$3:$3,0)-1))</f>
        <v>397</v>
      </c>
      <c r="AO68" s="107" t="n">
        <f aca="true">IF(ISBLANK(OFFSET('Raw Data'!$A$3,MATCH('Data above threshold'!$A68,'Raw Data'!$B$4:$B$185,0),MATCH('Data above threshold'!AO$4,'Raw Data'!$3:$3,0)-1)),"",OFFSET('Raw Data'!$A$3,MATCH('Data above threshold'!$A68,'Raw Data'!$B$4:$B$185,0),MATCH('Data above threshold'!AO$4,'Raw Data'!$3:$3,0)-1))</f>
        <v>447</v>
      </c>
      <c r="AP68" s="107" t="n">
        <f aca="true">IF(ISBLANK(OFFSET('Raw Data'!$A$3,MATCH('Data above threshold'!$A68,'Raw Data'!$B$4:$B$185,0),MATCH('Data above threshold'!AP$4,'Raw Data'!$3:$3,0)-1)),"",OFFSET('Raw Data'!$A$3,MATCH('Data above threshold'!$A68,'Raw Data'!$B$4:$B$185,0),MATCH('Data above threshold'!AP$4,'Raw Data'!$3:$3,0)-1))</f>
        <v>437</v>
      </c>
      <c r="AQ68" s="107" t="n">
        <f aca="true">IF(ISBLANK(OFFSET('Raw Data'!$A$3,MATCH('Data above threshold'!$A68,'Raw Data'!$B$4:$B$185,0),MATCH('Data above threshold'!AQ$4,'Raw Data'!$3:$3,0)-1)),"",OFFSET('Raw Data'!$A$3,MATCH('Data above threshold'!$A68,'Raw Data'!$B$4:$B$185,0),MATCH('Data above threshold'!AQ$4,'Raw Data'!$3:$3,0)-1))</f>
        <v>710</v>
      </c>
      <c r="AR68" s="107" t="n">
        <f aca="true">IF(ISBLANK(OFFSET('Raw Data'!$A$3,MATCH('Data above threshold'!$A68,'Raw Data'!$B$4:$B$185,0),MATCH('Data above threshold'!AR$4,'Raw Data'!$3:$3,0)-1)),"",OFFSET('Raw Data'!$A$3,MATCH('Data above threshold'!$A68,'Raw Data'!$B$4:$B$185,0),MATCH('Data above threshold'!AR$4,'Raw Data'!$3:$3,0)-1))</f>
        <v>311</v>
      </c>
      <c r="AS68" s="107" t="n">
        <f aca="true">IF(ISBLANK(OFFSET('Raw Data'!$A$3,MATCH('Data above threshold'!$A68,'Raw Data'!$B$4:$B$185,0),MATCH('Data above threshold'!AS$4,'Raw Data'!$3:$3,0)-1)),"",OFFSET('Raw Data'!$A$3,MATCH('Data above threshold'!$A68,'Raw Data'!$B$4:$B$185,0),MATCH('Data above threshold'!AS$4,'Raw Data'!$3:$3,0)-1))</f>
        <v>1711</v>
      </c>
      <c r="AT68" s="107" t="n">
        <f aca="true">IF(ISBLANK(OFFSET('Raw Data'!$A$3,MATCH('Data above threshold'!$A68,'Raw Data'!$B$4:$B$185,0),MATCH('Data above threshold'!AT$4,'Raw Data'!$3:$3,0)-1)),"",OFFSET('Raw Data'!$A$3,MATCH('Data above threshold'!$A68,'Raw Data'!$B$4:$B$185,0),MATCH('Data above threshold'!AT$4,'Raw Data'!$3:$3,0)-1))</f>
        <v>581</v>
      </c>
      <c r="AU68" s="107" t="n">
        <f aca="true">IF(ISBLANK(OFFSET('Raw Data'!$A$3,MATCH('Data above threshold'!$A68,'Raw Data'!$B$4:$B$185,0),MATCH('Data above threshold'!AU$4,'Raw Data'!$3:$3,0)-1)),"",OFFSET('Raw Data'!$A$3,MATCH('Data above threshold'!$A68,'Raw Data'!$B$4:$B$185,0),MATCH('Data above threshold'!AU$4,'Raw Data'!$3:$3,0)-1))</f>
        <v>650</v>
      </c>
      <c r="AV68" s="107" t="n">
        <f aca="true">IF(ISBLANK(OFFSET('Raw Data'!$A$3,MATCH('Data above threshold'!$A68,'Raw Data'!$B$4:$B$185,0),MATCH('Data above threshold'!AV$4,'Raw Data'!$3:$3,0)-1)),"",OFFSET('Raw Data'!$A$3,MATCH('Data above threshold'!$A68,'Raw Data'!$B$4:$B$185,0),MATCH('Data above threshold'!AV$4,'Raw Data'!$3:$3,0)-1))</f>
        <v>403</v>
      </c>
      <c r="AW68" s="107" t="n">
        <f aca="true">IF(ISBLANK(OFFSET('Raw Data'!$A$3,MATCH('Data above threshold'!$A68,'Raw Data'!$B$4:$B$185,0),MATCH('Data above threshold'!AW$4,'Raw Data'!$3:$3,0)-1)),"",OFFSET('Raw Data'!$A$3,MATCH('Data above threshold'!$A68,'Raw Data'!$B$4:$B$185,0),MATCH('Data above threshold'!AW$4,'Raw Data'!$3:$3,0)-1))</f>
        <v>1445</v>
      </c>
      <c r="AX68" s="107" t="n">
        <f aca="true">IF(ISBLANK(OFFSET('Raw Data'!$A$3,MATCH('Data above threshold'!$A68,'Raw Data'!$B$4:$B$185,0),MATCH('Data above threshold'!AX$4,'Raw Data'!$3:$3,0)-1)),"",OFFSET('Raw Data'!$A$3,MATCH('Data above threshold'!$A68,'Raw Data'!$B$4:$B$185,0),MATCH('Data above threshold'!AX$4,'Raw Data'!$3:$3,0)-1))</f>
        <v>417</v>
      </c>
      <c r="AY68" s="107" t="n">
        <f aca="true">IF(ISBLANK(OFFSET('Raw Data'!$A$3,MATCH('Data above threshold'!$A68,'Raw Data'!$B$4:$B$185,0),MATCH('Data above threshold'!AY$4,'Raw Data'!$3:$3,0)-1)),"",OFFSET('Raw Data'!$A$3,MATCH('Data above threshold'!$A68,'Raw Data'!$B$4:$B$185,0),MATCH('Data above threshold'!AY$4,'Raw Data'!$3:$3,0)-1))</f>
        <v>1120</v>
      </c>
      <c r="AZ68" s="107" t="n">
        <f aca="true">IF(ISBLANK(OFFSET('Raw Data'!$A$3,MATCH('Data above threshold'!$A68,'Raw Data'!$B$4:$B$185,0),MATCH('Data above threshold'!AZ$4,'Raw Data'!$3:$3,0)-1)),"",OFFSET('Raw Data'!$A$3,MATCH('Data above threshold'!$A68,'Raw Data'!$B$4:$B$185,0),MATCH('Data above threshold'!AZ$4,'Raw Data'!$3:$3,0)-1))</f>
        <v>550</v>
      </c>
      <c r="BA68" s="107" t="n">
        <f aca="true">IF(ISBLANK(OFFSET('Raw Data'!$A$3,MATCH('Data above threshold'!$A68,'Raw Data'!$B$4:$B$185,0),MATCH('Data above threshold'!BA$4,'Raw Data'!$3:$3,0)-1)),"",OFFSET('Raw Data'!$A$3,MATCH('Data above threshold'!$A68,'Raw Data'!$B$4:$B$185,0),MATCH('Data above threshold'!BA$4,'Raw Data'!$3:$3,0)-1))</f>
        <v>360</v>
      </c>
      <c r="BB68" s="107" t="n">
        <f aca="true">IF(ISBLANK(OFFSET('Raw Data'!$A$3,MATCH('Data above threshold'!$A68,'Raw Data'!$B$4:$B$185,0),MATCH('Data above threshold'!BB$4,'Raw Data'!$3:$3,0)-1)),"",OFFSET('Raw Data'!$A$3,MATCH('Data above threshold'!$A68,'Raw Data'!$B$4:$B$185,0),MATCH('Data above threshold'!BB$4,'Raw Data'!$3:$3,0)-1))</f>
        <v>465</v>
      </c>
      <c r="BC68" s="107" t="n">
        <f aca="true">IF(ISBLANK(OFFSET('Raw Data'!$A$3,MATCH('Data above threshold'!$A68,'Raw Data'!$B$4:$B$185,0),MATCH('Data above threshold'!BC$4,'Raw Data'!$3:$3,0)-1)),"",OFFSET('Raw Data'!$A$3,MATCH('Data above threshold'!$A68,'Raw Data'!$B$4:$B$185,0),MATCH('Data above threshold'!BC$4,'Raw Data'!$3:$3,0)-1))</f>
        <v>290</v>
      </c>
      <c r="BD68" s="107" t="n">
        <f aca="true">IF(ISBLANK(OFFSET('Raw Data'!$A$3,MATCH('Data above threshold'!$A68,'Raw Data'!$B$4:$B$185,0),MATCH('Data above threshold'!BD$4,'Raw Data'!$3:$3,0)-1)),"",OFFSET('Raw Data'!$A$3,MATCH('Data above threshold'!$A68,'Raw Data'!$B$4:$B$185,0),MATCH('Data above threshold'!BD$4,'Raw Data'!$3:$3,0)-1))</f>
        <v>721</v>
      </c>
      <c r="BE68" s="107" t="n">
        <f aca="true">IF(ISBLANK(OFFSET('Raw Data'!$A$3,MATCH('Data above threshold'!$A68,'Raw Data'!$B$4:$B$185,0),MATCH('Data above threshold'!BE$4,'Raw Data'!$3:$3,0)-1)),"",OFFSET('Raw Data'!$A$3,MATCH('Data above threshold'!$A68,'Raw Data'!$B$4:$B$185,0),MATCH('Data above threshold'!BE$4,'Raw Data'!$3:$3,0)-1))</f>
        <v>341</v>
      </c>
      <c r="BF68" s="107" t="n">
        <f aca="true">IF(ISBLANK(OFFSET('Raw Data'!$A$3,MATCH('Data above threshold'!$A68,'Raw Data'!$B$4:$B$185,0),MATCH('Data above threshold'!BF$4,'Raw Data'!$3:$3,0)-1)),"",OFFSET('Raw Data'!$A$3,MATCH('Data above threshold'!$A68,'Raw Data'!$B$4:$B$185,0),MATCH('Data above threshold'!BF$4,'Raw Data'!$3:$3,0)-1))</f>
        <v>620</v>
      </c>
      <c r="BG68" s="107" t="n">
        <f aca="true">IF(ISBLANK(OFFSET('Raw Data'!$A$3,MATCH('Data above threshold'!$A68,'Raw Data'!$B$4:$B$185,0),MATCH('Data above threshold'!BG$4,'Raw Data'!$3:$3,0)-1)),"",OFFSET('Raw Data'!$A$3,MATCH('Data above threshold'!$A68,'Raw Data'!$B$4:$B$185,0),MATCH('Data above threshold'!BG$4,'Raw Data'!$3:$3,0)-1))</f>
        <v>505</v>
      </c>
      <c r="BH68" s="107" t="n">
        <f aca="true">IF(ISBLANK(OFFSET('Raw Data'!$A$3,MATCH('Data above threshold'!$A68,'Raw Data'!$B$4:$B$185,0),MATCH('Data above threshold'!BH$4,'Raw Data'!$3:$3,0)-1)),"",OFFSET('Raw Data'!$A$3,MATCH('Data above threshold'!$A68,'Raw Data'!$B$4:$B$185,0),MATCH('Data above threshold'!BH$4,'Raw Data'!$3:$3,0)-1))</f>
        <v>1160</v>
      </c>
      <c r="BI68" s="107" t="n">
        <f aca="true">IF(ISBLANK(OFFSET('Raw Data'!$A$3,MATCH('Data above threshold'!$A68,'Raw Data'!$B$4:$B$185,0),MATCH('Data above threshold'!BI$4,'Raw Data'!$3:$3,0)-1)),"",OFFSET('Raw Data'!$A$3,MATCH('Data above threshold'!$A68,'Raw Data'!$B$4:$B$185,0),MATCH('Data above threshold'!BI$4,'Raw Data'!$3:$3,0)-1))</f>
        <v>950</v>
      </c>
      <c r="BJ68" s="107" t="n">
        <f aca="true">IF(ISBLANK(OFFSET('Raw Data'!$A$3,MATCH('Data above threshold'!$A68,'Raw Data'!$B$4:$B$185,0),MATCH('Data above threshold'!BJ$4,'Raw Data'!$3:$3,0)-1)),"",OFFSET('Raw Data'!$A$3,MATCH('Data above threshold'!$A68,'Raw Data'!$B$4:$B$185,0),MATCH('Data above threshold'!BJ$4,'Raw Data'!$3:$3,0)-1))</f>
        <v>490</v>
      </c>
      <c r="BK68" s="107" t="n">
        <f aca="true">IF(ISBLANK(OFFSET('Raw Data'!$A$3,MATCH('Data above threshold'!$A68,'Raw Data'!$B$4:$B$185,0),MATCH('Data above threshold'!BK$4,'Raw Data'!$3:$3,0)-1)),"",OFFSET('Raw Data'!$A$3,MATCH('Data above threshold'!$A68,'Raw Data'!$B$4:$B$185,0),MATCH('Data above threshold'!BK$4,'Raw Data'!$3:$3,0)-1))</f>
        <v>425</v>
      </c>
      <c r="BL68" s="107" t="n">
        <f aca="true">IF(ISBLANK(OFFSET('Raw Data'!$A$3,MATCH('Data above threshold'!$A68,'Raw Data'!$B$4:$B$185,0),MATCH('Data above threshold'!BL$4,'Raw Data'!$3:$3,0)-1)),"",OFFSET('Raw Data'!$A$3,MATCH('Data above threshold'!$A68,'Raw Data'!$B$4:$B$185,0),MATCH('Data above threshold'!BL$4,'Raw Data'!$3:$3,0)-1))</f>
        <v>460</v>
      </c>
      <c r="BM68" s="107" t="n">
        <f aca="true">IF(ISBLANK(OFFSET('Raw Data'!$A$3,MATCH('Data above threshold'!$A68,'Raw Data'!$B$4:$B$185,0),MATCH('Data above threshold'!BM$4,'Raw Data'!$3:$3,0)-1)),"",OFFSET('Raw Data'!$A$3,MATCH('Data above threshold'!$A68,'Raw Data'!$B$4:$B$185,0),MATCH('Data above threshold'!BM$4,'Raw Data'!$3:$3,0)-1))</f>
        <v>380</v>
      </c>
      <c r="BN68" s="107" t="n">
        <f aca="true">IF(ISBLANK(OFFSET('Raw Data'!$A$3,MATCH('Data above threshold'!$A68,'Raw Data'!$B$4:$B$185,0),MATCH('Data above threshold'!BN$4,'Raw Data'!$3:$3,0)-1)),"",OFFSET('Raw Data'!$A$3,MATCH('Data above threshold'!$A68,'Raw Data'!$B$4:$B$185,0),MATCH('Data above threshold'!BN$4,'Raw Data'!$3:$3,0)-1))</f>
        <v>399</v>
      </c>
      <c r="BO68" s="107" t="n">
        <f aca="true">IF(ISBLANK(OFFSET('Raw Data'!$A$3,MATCH('Data above threshold'!$A68,'Raw Data'!$B$4:$B$185,0),MATCH('Data above threshold'!BO$4,'Raw Data'!$3:$3,0)-1)),"",OFFSET('Raw Data'!$A$3,MATCH('Data above threshold'!$A68,'Raw Data'!$B$4:$B$185,0),MATCH('Data above threshold'!BO$4,'Raw Data'!$3:$3,0)-1))</f>
        <v>514</v>
      </c>
      <c r="BP68" s="107" t="n">
        <f aca="true">IF(ISBLANK(OFFSET('Raw Data'!$A$3,MATCH('Data above threshold'!$A68,'Raw Data'!$B$4:$B$185,0),MATCH('Data above threshold'!BP$4,'Raw Data'!$3:$3,0)-1)),"",OFFSET('Raw Data'!$A$3,MATCH('Data above threshold'!$A68,'Raw Data'!$B$4:$B$185,0),MATCH('Data above threshold'!BP$4,'Raw Data'!$3:$3,0)-1))</f>
        <v>400</v>
      </c>
      <c r="BQ68" s="107" t="n">
        <f aca="true">IF(ISBLANK(OFFSET('Raw Data'!$A$3,MATCH('Data above threshold'!$A68,'Raw Data'!$B$4:$B$185,0),MATCH('Data above threshold'!BQ$4,'Raw Data'!$3:$3,0)-1)),"",OFFSET('Raw Data'!$A$3,MATCH('Data above threshold'!$A68,'Raw Data'!$B$4:$B$185,0),MATCH('Data above threshold'!BQ$4,'Raw Data'!$3:$3,0)-1))</f>
        <v>216</v>
      </c>
      <c r="BR68" s="107" t="n">
        <f aca="true">IF(ISBLANK(OFFSET('Raw Data'!$A$3,MATCH('Data above threshold'!$A68,'Raw Data'!$B$4:$B$185,0),MATCH('Data above threshold'!BR$4,'Raw Data'!$3:$3,0)-1)),"",OFFSET('Raw Data'!$A$3,MATCH('Data above threshold'!$A68,'Raw Data'!$B$4:$B$185,0),MATCH('Data above threshold'!BR$4,'Raw Data'!$3:$3,0)-1))</f>
        <v>1071</v>
      </c>
      <c r="BS68" s="107" t="n">
        <f aca="true">IF(ISBLANK(OFFSET('Raw Data'!$A$3,MATCH('Data above threshold'!$A68,'Raw Data'!$B$4:$B$185,0),MATCH('Data above threshold'!BS$4,'Raw Data'!$3:$3,0)-1)),"",OFFSET('Raw Data'!$A$3,MATCH('Data above threshold'!$A68,'Raw Data'!$B$4:$B$185,0),MATCH('Data above threshold'!BS$4,'Raw Data'!$3:$3,0)-1))</f>
        <v>790</v>
      </c>
      <c r="BT68" s="107" t="n">
        <f aca="true">IF(ISBLANK(OFFSET('Raw Data'!$A$3,MATCH('Data above threshold'!$A68,'Raw Data'!$B$4:$B$185,0),MATCH('Data above threshold'!BT$4,'Raw Data'!$3:$3,0)-1)),"",OFFSET('Raw Data'!$A$3,MATCH('Data above threshold'!$A68,'Raw Data'!$B$4:$B$185,0),MATCH('Data above threshold'!BT$4,'Raw Data'!$3:$3,0)-1))</f>
        <v>478</v>
      </c>
      <c r="BU68" s="107" t="n">
        <f aca="true">IF(ISBLANK(OFFSET('Raw Data'!$A$3,MATCH('Data above threshold'!$A68,'Raw Data'!$B$4:$B$185,0),MATCH('Data above threshold'!BU$4,'Raw Data'!$3:$3,0)-1)),"",OFFSET('Raw Data'!$A$3,MATCH('Data above threshold'!$A68,'Raw Data'!$B$4:$B$185,0),MATCH('Data above threshold'!BU$4,'Raw Data'!$3:$3,0)-1))</f>
        <v>962</v>
      </c>
      <c r="BV68" s="107" t="n">
        <f aca="true">IF(ISBLANK(OFFSET('Raw Data'!$A$3,MATCH('Data above threshold'!$A68,'Raw Data'!$B$4:$B$185,0),MATCH('Data above threshold'!BV$4,'Raw Data'!$3:$3,0)-1)),"",OFFSET('Raw Data'!$A$3,MATCH('Data above threshold'!$A68,'Raw Data'!$B$4:$B$185,0),MATCH('Data above threshold'!BV$4,'Raw Data'!$3:$3,0)-1))</f>
        <v>591</v>
      </c>
      <c r="BW68" s="107" t="n">
        <f aca="true">IF(ISBLANK(OFFSET('Raw Data'!$A$3,MATCH('Data above threshold'!$A68,'Raw Data'!$B$4:$B$185,0),MATCH('Data above threshold'!BW$4,'Raw Data'!$3:$3,0)-1)),"",OFFSET('Raw Data'!$A$3,MATCH('Data above threshold'!$A68,'Raw Data'!$B$4:$B$185,0),MATCH('Data above threshold'!BW$4,'Raw Data'!$3:$3,0)-1))</f>
        <v>685</v>
      </c>
      <c r="BX68" s="107" t="n">
        <f aca="true">IF(ISBLANK(OFFSET('Raw Data'!$A$3,MATCH('Data above threshold'!$A68,'Raw Data'!$B$4:$B$185,0),MATCH('Data above threshold'!BX$4,'Raw Data'!$3:$3,0)-1)),"",OFFSET('Raw Data'!$A$3,MATCH('Data above threshold'!$A68,'Raw Data'!$B$4:$B$185,0),MATCH('Data above threshold'!BX$4,'Raw Data'!$3:$3,0)-1))</f>
        <v>755</v>
      </c>
      <c r="BY68" s="107" t="n">
        <f aca="true">IF(ISBLANK(OFFSET('Raw Data'!$A$3,MATCH('Data above threshold'!$A68,'Raw Data'!$B$4:$B$185,0),MATCH('Data above threshold'!BY$4,'Raw Data'!$3:$3,0)-1)),"",OFFSET('Raw Data'!$A$3,MATCH('Data above threshold'!$A68,'Raw Data'!$B$4:$B$185,0),MATCH('Data above threshold'!BY$4,'Raw Data'!$3:$3,0)-1))</f>
        <v>512</v>
      </c>
      <c r="BZ68" s="107" t="n">
        <f aca="true">IF(ISBLANK(OFFSET('Raw Data'!$A$3,MATCH('Data above threshold'!$A68,'Raw Data'!$B$4:$B$185,0),MATCH('Data above threshold'!BZ$4,'Raw Data'!$3:$3,0)-1)),"",OFFSET('Raw Data'!$A$3,MATCH('Data above threshold'!$A68,'Raw Data'!$B$4:$B$185,0),MATCH('Data above threshold'!BZ$4,'Raw Data'!$3:$3,0)-1))</f>
        <v>337</v>
      </c>
      <c r="CA68" s="107" t="n">
        <f aca="true">IF(ISBLANK(OFFSET('Raw Data'!$A$3,MATCH('Data above threshold'!$A68,'Raw Data'!$B$4:$B$185,0),MATCH('Data above threshold'!CA$4,'Raw Data'!$3:$3,0)-1)),"",OFFSET('Raw Data'!$A$3,MATCH('Data above threshold'!$A68,'Raw Data'!$B$4:$B$185,0),MATCH('Data above threshold'!CA$4,'Raw Data'!$3:$3,0)-1))</f>
        <v>230</v>
      </c>
      <c r="CB68" s="107" t="n">
        <f aca="true">IF(ISBLANK(OFFSET('Raw Data'!$A$3,MATCH('Data above threshold'!$A68,'Raw Data'!$B$4:$B$185,0),MATCH('Data above threshold'!CB$4,'Raw Data'!$3:$3,0)-1)),"",OFFSET('Raw Data'!$A$3,MATCH('Data above threshold'!$A68,'Raw Data'!$B$4:$B$185,0),MATCH('Data above threshold'!CB$4,'Raw Data'!$3:$3,0)-1))</f>
        <v>810</v>
      </c>
      <c r="CC68" s="107" t="n">
        <f aca="true">IF(ISBLANK(OFFSET('Raw Data'!$A$3,MATCH('Data above threshold'!$A68,'Raw Data'!$B$4:$B$185,0),MATCH('Data above threshold'!CC$4,'Raw Data'!$3:$3,0)-1)),"",OFFSET('Raw Data'!$A$3,MATCH('Data above threshold'!$A68,'Raw Data'!$B$4:$B$185,0),MATCH('Data above threshold'!CC$4,'Raw Data'!$3:$3,0)-1))</f>
        <v>650</v>
      </c>
      <c r="CD68" s="107" t="n">
        <f aca="true">IF(ISBLANK(OFFSET('Raw Data'!$A$3,MATCH('Data above threshold'!$A68,'Raw Data'!$B$4:$B$185,0),MATCH('Data above threshold'!CD$4,'Raw Data'!$3:$3,0)-1)),"",OFFSET('Raw Data'!$A$3,MATCH('Data above threshold'!$A68,'Raw Data'!$B$4:$B$185,0),MATCH('Data above threshold'!CD$4,'Raw Data'!$3:$3,0)-1))</f>
        <v>164</v>
      </c>
      <c r="CE68" s="107" t="n">
        <f aca="true">IF(ISBLANK(OFFSET('Raw Data'!$A$3,MATCH('Data above threshold'!$A68,'Raw Data'!$B$4:$B$185,0),MATCH('Data above threshold'!CE$4,'Raw Data'!$3:$3,0)-1)),"",OFFSET('Raw Data'!$A$3,MATCH('Data above threshold'!$A68,'Raw Data'!$B$4:$B$185,0),MATCH('Data above threshold'!CE$4,'Raw Data'!$3:$3,0)-1))</f>
        <v>622</v>
      </c>
      <c r="CF68" s="107" t="n">
        <f aca="true">IF(ISBLANK(OFFSET('Raw Data'!$A$3,MATCH('Data above threshold'!$A68,'Raw Data'!$B$4:$B$185,0),MATCH('Data above threshold'!CF$4,'Raw Data'!$3:$3,0)-1)),"",OFFSET('Raw Data'!$A$3,MATCH('Data above threshold'!$A68,'Raw Data'!$B$4:$B$185,0),MATCH('Data above threshold'!CF$4,'Raw Data'!$3:$3,0)-1))</f>
        <v>1715</v>
      </c>
      <c r="CG68" s="107" t="n">
        <f aca="true">IF(ISBLANK(OFFSET('Raw Data'!$A$3,MATCH('Data above threshold'!$A68,'Raw Data'!$B$4:$B$185,0),MATCH('Data above threshold'!CG$4,'Raw Data'!$3:$3,0)-1)),"",OFFSET('Raw Data'!$A$3,MATCH('Data above threshold'!$A68,'Raw Data'!$B$4:$B$185,0),MATCH('Data above threshold'!CG$4,'Raw Data'!$3:$3,0)-1))</f>
        <v>1160</v>
      </c>
      <c r="CH68" s="107" t="n">
        <f aca="true">IF(ISBLANK(OFFSET('Raw Data'!$A$3,MATCH('Data above threshold'!$A68,'Raw Data'!$B$4:$B$185,0),MATCH('Data above threshold'!CH$4,'Raw Data'!$3:$3,0)-1)),"",OFFSET('Raw Data'!$A$3,MATCH('Data above threshold'!$A68,'Raw Data'!$B$4:$B$185,0),MATCH('Data above threshold'!CH$4,'Raw Data'!$3:$3,0)-1))</f>
        <v>483</v>
      </c>
      <c r="CI68" s="107" t="n">
        <f aca="true">IF(ISBLANK(OFFSET('Raw Data'!$A$3,MATCH('Data above threshold'!$A68,'Raw Data'!$B$4:$B$185,0),MATCH('Data above threshold'!CI$4,'Raw Data'!$3:$3,0)-1)),"",OFFSET('Raw Data'!$A$3,MATCH('Data above threshold'!$A68,'Raw Data'!$B$4:$B$185,0),MATCH('Data above threshold'!CI$4,'Raw Data'!$3:$3,0)-1))</f>
        <v>743</v>
      </c>
      <c r="CJ68" s="107" t="n">
        <f aca="true">IF(ISBLANK(OFFSET('Raw Data'!$A$3,MATCH('Data above threshold'!$A68,'Raw Data'!$B$4:$B$185,0),MATCH('Data above threshold'!CJ$4,'Raw Data'!$3:$3,0)-1)),"",OFFSET('Raw Data'!$A$3,MATCH('Data above threshold'!$A68,'Raw Data'!$B$4:$B$185,0),MATCH('Data above threshold'!CJ$4,'Raw Data'!$3:$3,0)-1))</f>
        <v>488</v>
      </c>
      <c r="CK68" s="107" t="n">
        <f aca="true">IF(ISBLANK(OFFSET('Raw Data'!$A$3,MATCH('Data above threshold'!$A68,'Raw Data'!$B$4:$B$185,0),MATCH('Data above threshold'!CK$4,'Raw Data'!$3:$3,0)-1)),"",OFFSET('Raw Data'!$A$3,MATCH('Data above threshold'!$A68,'Raw Data'!$B$4:$B$185,0),MATCH('Data above threshold'!CK$4,'Raw Data'!$3:$3,0)-1))</f>
        <v>430</v>
      </c>
      <c r="CL68" s="107" t="n">
        <f aca="true">IF(ISBLANK(OFFSET('Raw Data'!$A$3,MATCH('Data above threshold'!$A68,'Raw Data'!$B$4:$B$185,0),MATCH('Data above threshold'!CL$4,'Raw Data'!$3:$3,0)-1)),"",OFFSET('Raw Data'!$A$3,MATCH('Data above threshold'!$A68,'Raw Data'!$B$4:$B$185,0),MATCH('Data above threshold'!CL$4,'Raw Data'!$3:$3,0)-1))</f>
        <v>623</v>
      </c>
      <c r="CM68" s="107" t="n">
        <f aca="true">IF(ISBLANK(OFFSET('Raw Data'!$A$3,MATCH('Data above threshold'!$A68,'Raw Data'!$B$4:$B$185,0),MATCH('Data above threshold'!CM$4,'Raw Data'!$3:$3,0)-1)),"",OFFSET('Raw Data'!$A$3,MATCH('Data above threshold'!$A68,'Raw Data'!$B$4:$B$185,0),MATCH('Data above threshold'!CM$4,'Raw Data'!$3:$3,0)-1))</f>
        <v>725</v>
      </c>
      <c r="CN68" s="107" t="n">
        <f aca="true">IF(ISBLANK(OFFSET('Raw Data'!$A$3,MATCH('Data above threshold'!$A68,'Raw Data'!$B$4:$B$185,0),MATCH('Data above threshold'!CN$4,'Raw Data'!$3:$3,0)-1)),"",OFFSET('Raw Data'!$A$3,MATCH('Data above threshold'!$A68,'Raw Data'!$B$4:$B$185,0),MATCH('Data above threshold'!CN$4,'Raw Data'!$3:$3,0)-1))</f>
        <v>444</v>
      </c>
      <c r="CO68" s="107" t="n">
        <f aca="true">IF(ISBLANK(OFFSET('Raw Data'!$A$3,MATCH('Data above threshold'!$A68,'Raw Data'!$B$4:$B$185,0),MATCH('Data above threshold'!CO$4,'Raw Data'!$3:$3,0)-1)),"",OFFSET('Raw Data'!$A$3,MATCH('Data above threshold'!$A68,'Raw Data'!$B$4:$B$185,0),MATCH('Data above threshold'!CO$4,'Raw Data'!$3:$3,0)-1))</f>
        <v>400</v>
      </c>
      <c r="CP68" s="107" t="n">
        <f aca="true">IF(ISBLANK(OFFSET('Raw Data'!$A$3,MATCH('Data above threshold'!$A68,'Raw Data'!$B$4:$B$185,0),MATCH('Data above threshold'!CP$4,'Raw Data'!$3:$3,0)-1)),"",OFFSET('Raw Data'!$A$3,MATCH('Data above threshold'!$A68,'Raw Data'!$B$4:$B$185,0),MATCH('Data above threshold'!CP$4,'Raw Data'!$3:$3,0)-1))</f>
        <v>645</v>
      </c>
      <c r="CQ68" s="107" t="n">
        <f aca="true">IF(ISBLANK(OFFSET('Raw Data'!$A$3,MATCH('Data above threshold'!$A68,'Raw Data'!$B$4:$B$185,0),MATCH('Data above threshold'!CQ$4,'Raw Data'!$3:$3,0)-1)),"",OFFSET('Raw Data'!$A$3,MATCH('Data above threshold'!$A68,'Raw Data'!$B$4:$B$185,0),MATCH('Data above threshold'!CQ$4,'Raw Data'!$3:$3,0)-1))</f>
        <v>611</v>
      </c>
      <c r="CR68" s="107" t="n">
        <f aca="true">IF(ISBLANK(OFFSET('Raw Data'!$A$3,MATCH('Data above threshold'!$A68,'Raw Data'!$B$4:$B$185,0),MATCH('Data above threshold'!CR$4,'Raw Data'!$3:$3,0)-1)),"",OFFSET('Raw Data'!$A$3,MATCH('Data above threshold'!$A68,'Raw Data'!$B$4:$B$185,0),MATCH('Data above threshold'!CR$4,'Raw Data'!$3:$3,0)-1))</f>
        <v>410</v>
      </c>
    </row>
    <row r="69" s="103" customFormat="true" ht="15.5" hidden="false" customHeight="false" outlineLevel="0" collapsed="false">
      <c r="A69" s="107" t="n">
        <v>2330</v>
      </c>
      <c r="B69" s="107" t="n">
        <v>3</v>
      </c>
      <c r="C69" s="107" t="str">
        <f aca="true">IF(ISBLANK(OFFSET('Raw Data'!$A$3,MATCH('Data above threshold'!$A69,'Raw Data'!$B$4:$B$185,0),MATCH('Data above threshold'!C$4,'Raw Data'!$3:$3,0)-1)),"",OFFSET('Raw Data'!$A$3,MATCH('Data above threshold'!$A69,'Raw Data'!$B$4:$B$185,0),MATCH('Data above threshold'!C$4,'Raw Data'!$3:$3,0)-1))</f>
        <v>Facilitation of Justice</v>
      </c>
      <c r="D69" s="107" t="str">
        <f aca="true">IF(ISBLANK(OFFSET('Raw Data'!$A$3,MATCH('Data above threshold'!$A69,'Raw Data'!$B$4:$B$185,0),MATCH('Data above threshold'!D$4,'Raw Data'!$3:$3,0)-1)),"",OFFSET('Raw Data'!$A$3,MATCH('Data above threshold'!$A69,'Raw Data'!$B$4:$B$185,0),MATCH('Data above threshold'!D$4,'Raw Data'!$3:$3,0)-1))</f>
        <v/>
      </c>
      <c r="E69" s="107" t="str">
        <f aca="true">IF(ISBLANK(OFFSET('Raw Data'!$A$3,MATCH('Data above threshold'!$A69,'Raw Data'!$B$4:$B$185,0),MATCH('Data above threshold'!E$4,'Raw Data'!$3:$3,0)-1)),"",OFFSET('Raw Data'!$A$3,MATCH('Data above threshold'!$A69,'Raw Data'!$B$4:$B$185,0),MATCH('Data above threshold'!E$4,'Raw Data'!$3:$3,0)-1))</f>
        <v/>
      </c>
      <c r="F69" s="107" t="str">
        <f aca="true">IF(ISBLANK(OFFSET('Raw Data'!$A$3,MATCH('Data above threshold'!$A69,'Raw Data'!$B$4:$B$185,0),MATCH('Data above threshold'!F$4,'Raw Data'!$3:$3,0)-1)),"",OFFSET('Raw Data'!$A$3,MATCH('Data above threshold'!$A69,'Raw Data'!$B$4:$B$185,0),MATCH('Data above threshold'!F$4,'Raw Data'!$3:$3,0)-1))</f>
        <v/>
      </c>
      <c r="G69" s="107" t="str">
        <f aca="true">IF(ISBLANK(OFFSET('Raw Data'!$A$3,MATCH('Data above threshold'!$A69,'Raw Data'!$B$4:$B$185,0),MATCH('Data above threshold'!G$4,'Raw Data'!$3:$3,0)-1)),"",OFFSET('Raw Data'!$A$3,MATCH('Data above threshold'!$A69,'Raw Data'!$B$4:$B$185,0),MATCH('Data above threshold'!G$4,'Raw Data'!$3:$3,0)-1))</f>
        <v/>
      </c>
      <c r="H69" s="107" t="str">
        <f aca="true">IF(ISBLANK(OFFSET('Raw Data'!$A$3,MATCH('Data above threshold'!$A69,'Raw Data'!$B$4:$B$185,0),MATCH('Data above threshold'!H$4,'Raw Data'!$3:$3,0)-1)),"",OFFSET('Raw Data'!$A$3,MATCH('Data above threshold'!$A69,'Raw Data'!$B$4:$B$185,0),MATCH('Data above threshold'!H$4,'Raw Data'!$3:$3,0)-1))</f>
        <v/>
      </c>
      <c r="I69" s="107" t="str">
        <f aca="true">IF(ISBLANK(OFFSET('Raw Data'!$A$3,MATCH('Data above threshold'!$A69,'Raw Data'!$B$4:$B$185,0),MATCH('Data above threshold'!I$4,'Raw Data'!$3:$3,0)-1)),"",OFFSET('Raw Data'!$A$3,MATCH('Data above threshold'!$A69,'Raw Data'!$B$4:$B$185,0),MATCH('Data above threshold'!I$4,'Raw Data'!$3:$3,0)-1))</f>
        <v/>
      </c>
      <c r="J69" s="107" t="str">
        <f aca="true">IF(ISBLANK(OFFSET('Raw Data'!$A$3,MATCH('Data above threshold'!$A69,'Raw Data'!$B$4:$B$185,0),MATCH('Data above threshold'!J$4,'Raw Data'!$3:$3,0)-1)),"",OFFSET('Raw Data'!$A$3,MATCH('Data above threshold'!$A69,'Raw Data'!$B$4:$B$185,0),MATCH('Data above threshold'!J$4,'Raw Data'!$3:$3,0)-1))</f>
        <v/>
      </c>
      <c r="K69" s="107" t="str">
        <f aca="true">IF(ISBLANK(OFFSET('Raw Data'!$A$3,MATCH('Data above threshold'!$A69,'Raw Data'!$B$4:$B$185,0),MATCH('Data above threshold'!K$4,'Raw Data'!$3:$3,0)-1)),"",OFFSET('Raw Data'!$A$3,MATCH('Data above threshold'!$A69,'Raw Data'!$B$4:$B$185,0),MATCH('Data above threshold'!K$4,'Raw Data'!$3:$3,0)-1))</f>
        <v/>
      </c>
      <c r="L69" s="107" t="str">
        <f aca="true">IF(ISBLANK(OFFSET('Raw Data'!$A$3,MATCH('Data above threshold'!$A69,'Raw Data'!$B$4:$B$185,0),MATCH('Data above threshold'!L$4,'Raw Data'!$3:$3,0)-1)),"",OFFSET('Raw Data'!$A$3,MATCH('Data above threshold'!$A69,'Raw Data'!$B$4:$B$185,0),MATCH('Data above threshold'!L$4,'Raw Data'!$3:$3,0)-1))</f>
        <v/>
      </c>
      <c r="M69" s="105" t="str">
        <f aca="false" t="array" ref="M69:M69">IFERROR(SKEW(IF(ISNUMBER(Q69:CR69),Q69:CR69,"")),"")</f>
        <v/>
      </c>
      <c r="N69" s="107"/>
      <c r="O69" s="107" t="str">
        <f aca="true">IF(ISBLANK(OFFSET('Raw Data'!$A$3,MATCH('Data above threshold'!$A69,'Raw Data'!$B$4:$B$185,0),MATCH('Data above threshold'!O$4,'Raw Data'!$3:$3,0)-1)),"",OFFSET('Raw Data'!$A$3,MATCH('Data above threshold'!$A69,'Raw Data'!$B$4:$B$185,0),MATCH('Data above threshold'!O$4,'Raw Data'!$3:$3,0)-1))</f>
        <v/>
      </c>
      <c r="P69" s="106" t="str">
        <f aca="false" t="array" ref="P69:P69">IF(B69&lt;4,"",1-IFERROR(SUM(ISNUMBER(Q69:CR69)*(1-$Q$3:$CR$3))/COUNTIF($Q$3:$CR$3,0),0))</f>
        <v/>
      </c>
      <c r="Q69" s="107" t="str">
        <f aca="true">IF(ISBLANK(OFFSET('Raw Data'!$A$3,MATCH('Data above threshold'!$A69,'Raw Data'!$B$4:$B$185,0),MATCH('Data above threshold'!Q$4,'Raw Data'!$3:$3,0)-1)),"",OFFSET('Raw Data'!$A$3,MATCH('Data above threshold'!$A69,'Raw Data'!$B$4:$B$185,0),MATCH('Data above threshold'!Q$4,'Raw Data'!$3:$3,0)-1))</f>
        <v/>
      </c>
      <c r="R69" s="107" t="str">
        <f aca="true">IF(ISBLANK(OFFSET('Raw Data'!$A$3,MATCH('Data above threshold'!$A69,'Raw Data'!$B$4:$B$185,0),MATCH('Data above threshold'!R$4,'Raw Data'!$3:$3,0)-1)),"",OFFSET('Raw Data'!$A$3,MATCH('Data above threshold'!$A69,'Raw Data'!$B$4:$B$185,0),MATCH('Data above threshold'!R$4,'Raw Data'!$3:$3,0)-1))</f>
        <v/>
      </c>
      <c r="S69" s="107" t="str">
        <f aca="true">IF(ISBLANK(OFFSET('Raw Data'!$A$3,MATCH('Data above threshold'!$A69,'Raw Data'!$B$4:$B$185,0),MATCH('Data above threshold'!S$4,'Raw Data'!$3:$3,0)-1)),"",OFFSET('Raw Data'!$A$3,MATCH('Data above threshold'!$A69,'Raw Data'!$B$4:$B$185,0),MATCH('Data above threshold'!S$4,'Raw Data'!$3:$3,0)-1))</f>
        <v/>
      </c>
      <c r="T69" s="107" t="str">
        <f aca="true">IF(ISBLANK(OFFSET('Raw Data'!$A$3,MATCH('Data above threshold'!$A69,'Raw Data'!$B$4:$B$185,0),MATCH('Data above threshold'!T$4,'Raw Data'!$3:$3,0)-1)),"",OFFSET('Raw Data'!$A$3,MATCH('Data above threshold'!$A69,'Raw Data'!$B$4:$B$185,0),MATCH('Data above threshold'!T$4,'Raw Data'!$3:$3,0)-1))</f>
        <v/>
      </c>
      <c r="U69" s="107" t="str">
        <f aca="true">IF(ISBLANK(OFFSET('Raw Data'!$A$3,MATCH('Data above threshold'!$A69,'Raw Data'!$B$4:$B$185,0),MATCH('Data above threshold'!U$4,'Raw Data'!$3:$3,0)-1)),"",OFFSET('Raw Data'!$A$3,MATCH('Data above threshold'!$A69,'Raw Data'!$B$4:$B$185,0),MATCH('Data above threshold'!U$4,'Raw Data'!$3:$3,0)-1))</f>
        <v/>
      </c>
      <c r="V69" s="107" t="str">
        <f aca="true">IF(ISBLANK(OFFSET('Raw Data'!$A$3,MATCH('Data above threshold'!$A69,'Raw Data'!$B$4:$B$185,0),MATCH('Data above threshold'!V$4,'Raw Data'!$3:$3,0)-1)),"",OFFSET('Raw Data'!$A$3,MATCH('Data above threshold'!$A69,'Raw Data'!$B$4:$B$185,0),MATCH('Data above threshold'!V$4,'Raw Data'!$3:$3,0)-1))</f>
        <v/>
      </c>
      <c r="W69" s="107" t="str">
        <f aca="true">IF(ISBLANK(OFFSET('Raw Data'!$A$3,MATCH('Data above threshold'!$A69,'Raw Data'!$B$4:$B$185,0),MATCH('Data above threshold'!W$4,'Raw Data'!$3:$3,0)-1)),"",OFFSET('Raw Data'!$A$3,MATCH('Data above threshold'!$A69,'Raw Data'!$B$4:$B$185,0),MATCH('Data above threshold'!W$4,'Raw Data'!$3:$3,0)-1))</f>
        <v/>
      </c>
      <c r="X69" s="107" t="str">
        <f aca="true">IF(ISBLANK(OFFSET('Raw Data'!$A$3,MATCH('Data above threshold'!$A69,'Raw Data'!$B$4:$B$185,0),MATCH('Data above threshold'!X$4,'Raw Data'!$3:$3,0)-1)),"",OFFSET('Raw Data'!$A$3,MATCH('Data above threshold'!$A69,'Raw Data'!$B$4:$B$185,0),MATCH('Data above threshold'!X$4,'Raw Data'!$3:$3,0)-1))</f>
        <v/>
      </c>
      <c r="Y69" s="107" t="str">
        <f aca="true">IF(ISBLANK(OFFSET('Raw Data'!$A$3,MATCH('Data above threshold'!$A69,'Raw Data'!$B$4:$B$185,0),MATCH('Data above threshold'!Y$4,'Raw Data'!$3:$3,0)-1)),"",OFFSET('Raw Data'!$A$3,MATCH('Data above threshold'!$A69,'Raw Data'!$B$4:$B$185,0),MATCH('Data above threshold'!Y$4,'Raw Data'!$3:$3,0)-1))</f>
        <v/>
      </c>
      <c r="Z69" s="107" t="str">
        <f aca="true">IF(ISBLANK(OFFSET('Raw Data'!$A$3,MATCH('Data above threshold'!$A69,'Raw Data'!$B$4:$B$185,0),MATCH('Data above threshold'!Z$4,'Raw Data'!$3:$3,0)-1)),"",OFFSET('Raw Data'!$A$3,MATCH('Data above threshold'!$A69,'Raw Data'!$B$4:$B$185,0),MATCH('Data above threshold'!Z$4,'Raw Data'!$3:$3,0)-1))</f>
        <v/>
      </c>
      <c r="AA69" s="107" t="str">
        <f aca="true">IF(ISBLANK(OFFSET('Raw Data'!$A$3,MATCH('Data above threshold'!$A69,'Raw Data'!$B$4:$B$185,0),MATCH('Data above threshold'!AA$4,'Raw Data'!$3:$3,0)-1)),"",OFFSET('Raw Data'!$A$3,MATCH('Data above threshold'!$A69,'Raw Data'!$B$4:$B$185,0),MATCH('Data above threshold'!AA$4,'Raw Data'!$3:$3,0)-1))</f>
        <v/>
      </c>
      <c r="AB69" s="107" t="str">
        <f aca="true">IF(ISBLANK(OFFSET('Raw Data'!$A$3,MATCH('Data above threshold'!$A69,'Raw Data'!$B$4:$B$185,0),MATCH('Data above threshold'!AB$4,'Raw Data'!$3:$3,0)-1)),"",OFFSET('Raw Data'!$A$3,MATCH('Data above threshold'!$A69,'Raw Data'!$B$4:$B$185,0),MATCH('Data above threshold'!AB$4,'Raw Data'!$3:$3,0)-1))</f>
        <v/>
      </c>
      <c r="AC69" s="107" t="str">
        <f aca="true">IF(ISBLANK(OFFSET('Raw Data'!$A$3,MATCH('Data above threshold'!$A69,'Raw Data'!$B$4:$B$185,0),MATCH('Data above threshold'!AC$4,'Raw Data'!$3:$3,0)-1)),"",OFFSET('Raw Data'!$A$3,MATCH('Data above threshold'!$A69,'Raw Data'!$B$4:$B$185,0),MATCH('Data above threshold'!AC$4,'Raw Data'!$3:$3,0)-1))</f>
        <v/>
      </c>
      <c r="AD69" s="107" t="str">
        <f aca="true">IF(ISBLANK(OFFSET('Raw Data'!$A$3,MATCH('Data above threshold'!$A69,'Raw Data'!$B$4:$B$185,0),MATCH('Data above threshold'!AD$4,'Raw Data'!$3:$3,0)-1)),"",OFFSET('Raw Data'!$A$3,MATCH('Data above threshold'!$A69,'Raw Data'!$B$4:$B$185,0),MATCH('Data above threshold'!AD$4,'Raw Data'!$3:$3,0)-1))</f>
        <v/>
      </c>
      <c r="AE69" s="107" t="str">
        <f aca="true">IF(ISBLANK(OFFSET('Raw Data'!$A$3,MATCH('Data above threshold'!$A69,'Raw Data'!$B$4:$B$185,0),MATCH('Data above threshold'!AE$4,'Raw Data'!$3:$3,0)-1)),"",OFFSET('Raw Data'!$A$3,MATCH('Data above threshold'!$A69,'Raw Data'!$B$4:$B$185,0),MATCH('Data above threshold'!AE$4,'Raw Data'!$3:$3,0)-1))</f>
        <v/>
      </c>
      <c r="AF69" s="107" t="str">
        <f aca="true">IF(ISBLANK(OFFSET('Raw Data'!$A$3,MATCH('Data above threshold'!$A69,'Raw Data'!$B$4:$B$185,0),MATCH('Data above threshold'!AF$4,'Raw Data'!$3:$3,0)-1)),"",OFFSET('Raw Data'!$A$3,MATCH('Data above threshold'!$A69,'Raw Data'!$B$4:$B$185,0),MATCH('Data above threshold'!AF$4,'Raw Data'!$3:$3,0)-1))</f>
        <v/>
      </c>
      <c r="AG69" s="107" t="str">
        <f aca="true">IF(ISBLANK(OFFSET('Raw Data'!$A$3,MATCH('Data above threshold'!$A69,'Raw Data'!$B$4:$B$185,0),MATCH('Data above threshold'!AG$4,'Raw Data'!$3:$3,0)-1)),"",OFFSET('Raw Data'!$A$3,MATCH('Data above threshold'!$A69,'Raw Data'!$B$4:$B$185,0),MATCH('Data above threshold'!AG$4,'Raw Data'!$3:$3,0)-1))</f>
        <v/>
      </c>
      <c r="AH69" s="107" t="str">
        <f aca="true">IF(ISBLANK(OFFSET('Raw Data'!$A$3,MATCH('Data above threshold'!$A69,'Raw Data'!$B$4:$B$185,0),MATCH('Data above threshold'!AH$4,'Raw Data'!$3:$3,0)-1)),"",OFFSET('Raw Data'!$A$3,MATCH('Data above threshold'!$A69,'Raw Data'!$B$4:$B$185,0),MATCH('Data above threshold'!AH$4,'Raw Data'!$3:$3,0)-1))</f>
        <v/>
      </c>
      <c r="AI69" s="107" t="str">
        <f aca="true">IF(ISBLANK(OFFSET('Raw Data'!$A$3,MATCH('Data above threshold'!$A69,'Raw Data'!$B$4:$B$185,0),MATCH('Data above threshold'!AI$4,'Raw Data'!$3:$3,0)-1)),"",OFFSET('Raw Data'!$A$3,MATCH('Data above threshold'!$A69,'Raw Data'!$B$4:$B$185,0),MATCH('Data above threshold'!AI$4,'Raw Data'!$3:$3,0)-1))</f>
        <v/>
      </c>
      <c r="AJ69" s="107" t="str">
        <f aca="true">IF(ISBLANK(OFFSET('Raw Data'!$A$3,MATCH('Data above threshold'!$A69,'Raw Data'!$B$4:$B$185,0),MATCH('Data above threshold'!AJ$4,'Raw Data'!$3:$3,0)-1)),"",OFFSET('Raw Data'!$A$3,MATCH('Data above threshold'!$A69,'Raw Data'!$B$4:$B$185,0),MATCH('Data above threshold'!AJ$4,'Raw Data'!$3:$3,0)-1))</f>
        <v/>
      </c>
      <c r="AK69" s="107" t="str">
        <f aca="true">IF(ISBLANK(OFFSET('Raw Data'!$A$3,MATCH('Data above threshold'!$A69,'Raw Data'!$B$4:$B$185,0),MATCH('Data above threshold'!AK$4,'Raw Data'!$3:$3,0)-1)),"",OFFSET('Raw Data'!$A$3,MATCH('Data above threshold'!$A69,'Raw Data'!$B$4:$B$185,0),MATCH('Data above threshold'!AK$4,'Raw Data'!$3:$3,0)-1))</f>
        <v/>
      </c>
      <c r="AL69" s="107" t="str">
        <f aca="true">IF(ISBLANK(OFFSET('Raw Data'!$A$3,MATCH('Data above threshold'!$A69,'Raw Data'!$B$4:$B$185,0),MATCH('Data above threshold'!AL$4,'Raw Data'!$3:$3,0)-1)),"",OFFSET('Raw Data'!$A$3,MATCH('Data above threshold'!$A69,'Raw Data'!$B$4:$B$185,0),MATCH('Data above threshold'!AL$4,'Raw Data'!$3:$3,0)-1))</f>
        <v/>
      </c>
      <c r="AM69" s="107" t="str">
        <f aca="true">IF(ISBLANK(OFFSET('Raw Data'!$A$3,MATCH('Data above threshold'!$A69,'Raw Data'!$B$4:$B$185,0),MATCH('Data above threshold'!AM$4,'Raw Data'!$3:$3,0)-1)),"",OFFSET('Raw Data'!$A$3,MATCH('Data above threshold'!$A69,'Raw Data'!$B$4:$B$185,0),MATCH('Data above threshold'!AM$4,'Raw Data'!$3:$3,0)-1))</f>
        <v/>
      </c>
      <c r="AN69" s="107" t="str">
        <f aca="true">IF(ISBLANK(OFFSET('Raw Data'!$A$3,MATCH('Data above threshold'!$A69,'Raw Data'!$B$4:$B$185,0),MATCH('Data above threshold'!AN$4,'Raw Data'!$3:$3,0)-1)),"",OFFSET('Raw Data'!$A$3,MATCH('Data above threshold'!$A69,'Raw Data'!$B$4:$B$185,0),MATCH('Data above threshold'!AN$4,'Raw Data'!$3:$3,0)-1))</f>
        <v/>
      </c>
      <c r="AO69" s="107" t="str">
        <f aca="true">IF(ISBLANK(OFFSET('Raw Data'!$A$3,MATCH('Data above threshold'!$A69,'Raw Data'!$B$4:$B$185,0),MATCH('Data above threshold'!AO$4,'Raw Data'!$3:$3,0)-1)),"",OFFSET('Raw Data'!$A$3,MATCH('Data above threshold'!$A69,'Raw Data'!$B$4:$B$185,0),MATCH('Data above threshold'!AO$4,'Raw Data'!$3:$3,0)-1))</f>
        <v/>
      </c>
      <c r="AP69" s="107" t="str">
        <f aca="true">IF(ISBLANK(OFFSET('Raw Data'!$A$3,MATCH('Data above threshold'!$A69,'Raw Data'!$B$4:$B$185,0),MATCH('Data above threshold'!AP$4,'Raw Data'!$3:$3,0)-1)),"",OFFSET('Raw Data'!$A$3,MATCH('Data above threshold'!$A69,'Raw Data'!$B$4:$B$185,0),MATCH('Data above threshold'!AP$4,'Raw Data'!$3:$3,0)-1))</f>
        <v/>
      </c>
      <c r="AQ69" s="107" t="str">
        <f aca="true">IF(ISBLANK(OFFSET('Raw Data'!$A$3,MATCH('Data above threshold'!$A69,'Raw Data'!$B$4:$B$185,0),MATCH('Data above threshold'!AQ$4,'Raw Data'!$3:$3,0)-1)),"",OFFSET('Raw Data'!$A$3,MATCH('Data above threshold'!$A69,'Raw Data'!$B$4:$B$185,0),MATCH('Data above threshold'!AQ$4,'Raw Data'!$3:$3,0)-1))</f>
        <v/>
      </c>
      <c r="AR69" s="107" t="str">
        <f aca="true">IF(ISBLANK(OFFSET('Raw Data'!$A$3,MATCH('Data above threshold'!$A69,'Raw Data'!$B$4:$B$185,0),MATCH('Data above threshold'!AR$4,'Raw Data'!$3:$3,0)-1)),"",OFFSET('Raw Data'!$A$3,MATCH('Data above threshold'!$A69,'Raw Data'!$B$4:$B$185,0),MATCH('Data above threshold'!AR$4,'Raw Data'!$3:$3,0)-1))</f>
        <v/>
      </c>
      <c r="AS69" s="107" t="str">
        <f aca="true">IF(ISBLANK(OFFSET('Raw Data'!$A$3,MATCH('Data above threshold'!$A69,'Raw Data'!$B$4:$B$185,0),MATCH('Data above threshold'!AS$4,'Raw Data'!$3:$3,0)-1)),"",OFFSET('Raw Data'!$A$3,MATCH('Data above threshold'!$A69,'Raw Data'!$B$4:$B$185,0),MATCH('Data above threshold'!AS$4,'Raw Data'!$3:$3,0)-1))</f>
        <v/>
      </c>
      <c r="AT69" s="107" t="str">
        <f aca="true">IF(ISBLANK(OFFSET('Raw Data'!$A$3,MATCH('Data above threshold'!$A69,'Raw Data'!$B$4:$B$185,0),MATCH('Data above threshold'!AT$4,'Raw Data'!$3:$3,0)-1)),"",OFFSET('Raw Data'!$A$3,MATCH('Data above threshold'!$A69,'Raw Data'!$B$4:$B$185,0),MATCH('Data above threshold'!AT$4,'Raw Data'!$3:$3,0)-1))</f>
        <v/>
      </c>
      <c r="AU69" s="107" t="str">
        <f aca="true">IF(ISBLANK(OFFSET('Raw Data'!$A$3,MATCH('Data above threshold'!$A69,'Raw Data'!$B$4:$B$185,0),MATCH('Data above threshold'!AU$4,'Raw Data'!$3:$3,0)-1)),"",OFFSET('Raw Data'!$A$3,MATCH('Data above threshold'!$A69,'Raw Data'!$B$4:$B$185,0),MATCH('Data above threshold'!AU$4,'Raw Data'!$3:$3,0)-1))</f>
        <v/>
      </c>
      <c r="AV69" s="107" t="str">
        <f aca="true">IF(ISBLANK(OFFSET('Raw Data'!$A$3,MATCH('Data above threshold'!$A69,'Raw Data'!$B$4:$B$185,0),MATCH('Data above threshold'!AV$4,'Raw Data'!$3:$3,0)-1)),"",OFFSET('Raw Data'!$A$3,MATCH('Data above threshold'!$A69,'Raw Data'!$B$4:$B$185,0),MATCH('Data above threshold'!AV$4,'Raw Data'!$3:$3,0)-1))</f>
        <v/>
      </c>
      <c r="AW69" s="107" t="str">
        <f aca="true">IF(ISBLANK(OFFSET('Raw Data'!$A$3,MATCH('Data above threshold'!$A69,'Raw Data'!$B$4:$B$185,0),MATCH('Data above threshold'!AW$4,'Raw Data'!$3:$3,0)-1)),"",OFFSET('Raw Data'!$A$3,MATCH('Data above threshold'!$A69,'Raw Data'!$B$4:$B$185,0),MATCH('Data above threshold'!AW$4,'Raw Data'!$3:$3,0)-1))</f>
        <v/>
      </c>
      <c r="AX69" s="107" t="str">
        <f aca="true">IF(ISBLANK(OFFSET('Raw Data'!$A$3,MATCH('Data above threshold'!$A69,'Raw Data'!$B$4:$B$185,0),MATCH('Data above threshold'!AX$4,'Raw Data'!$3:$3,0)-1)),"",OFFSET('Raw Data'!$A$3,MATCH('Data above threshold'!$A69,'Raw Data'!$B$4:$B$185,0),MATCH('Data above threshold'!AX$4,'Raw Data'!$3:$3,0)-1))</f>
        <v/>
      </c>
      <c r="AY69" s="107" t="str">
        <f aca="true">IF(ISBLANK(OFFSET('Raw Data'!$A$3,MATCH('Data above threshold'!$A69,'Raw Data'!$B$4:$B$185,0),MATCH('Data above threshold'!AY$4,'Raw Data'!$3:$3,0)-1)),"",OFFSET('Raw Data'!$A$3,MATCH('Data above threshold'!$A69,'Raw Data'!$B$4:$B$185,0),MATCH('Data above threshold'!AY$4,'Raw Data'!$3:$3,0)-1))</f>
        <v/>
      </c>
      <c r="AZ69" s="107" t="str">
        <f aca="true">IF(ISBLANK(OFFSET('Raw Data'!$A$3,MATCH('Data above threshold'!$A69,'Raw Data'!$B$4:$B$185,0),MATCH('Data above threshold'!AZ$4,'Raw Data'!$3:$3,0)-1)),"",OFFSET('Raw Data'!$A$3,MATCH('Data above threshold'!$A69,'Raw Data'!$B$4:$B$185,0),MATCH('Data above threshold'!AZ$4,'Raw Data'!$3:$3,0)-1))</f>
        <v/>
      </c>
      <c r="BA69" s="107" t="str">
        <f aca="true">IF(ISBLANK(OFFSET('Raw Data'!$A$3,MATCH('Data above threshold'!$A69,'Raw Data'!$B$4:$B$185,0),MATCH('Data above threshold'!BA$4,'Raw Data'!$3:$3,0)-1)),"",OFFSET('Raw Data'!$A$3,MATCH('Data above threshold'!$A69,'Raw Data'!$B$4:$B$185,0),MATCH('Data above threshold'!BA$4,'Raw Data'!$3:$3,0)-1))</f>
        <v/>
      </c>
      <c r="BB69" s="107" t="str">
        <f aca="true">IF(ISBLANK(OFFSET('Raw Data'!$A$3,MATCH('Data above threshold'!$A69,'Raw Data'!$B$4:$B$185,0),MATCH('Data above threshold'!BB$4,'Raw Data'!$3:$3,0)-1)),"",OFFSET('Raw Data'!$A$3,MATCH('Data above threshold'!$A69,'Raw Data'!$B$4:$B$185,0),MATCH('Data above threshold'!BB$4,'Raw Data'!$3:$3,0)-1))</f>
        <v/>
      </c>
      <c r="BC69" s="107" t="str">
        <f aca="true">IF(ISBLANK(OFFSET('Raw Data'!$A$3,MATCH('Data above threshold'!$A69,'Raw Data'!$B$4:$B$185,0),MATCH('Data above threshold'!BC$4,'Raw Data'!$3:$3,0)-1)),"",OFFSET('Raw Data'!$A$3,MATCH('Data above threshold'!$A69,'Raw Data'!$B$4:$B$185,0),MATCH('Data above threshold'!BC$4,'Raw Data'!$3:$3,0)-1))</f>
        <v/>
      </c>
      <c r="BD69" s="107" t="str">
        <f aca="true">IF(ISBLANK(OFFSET('Raw Data'!$A$3,MATCH('Data above threshold'!$A69,'Raw Data'!$B$4:$B$185,0),MATCH('Data above threshold'!BD$4,'Raw Data'!$3:$3,0)-1)),"",OFFSET('Raw Data'!$A$3,MATCH('Data above threshold'!$A69,'Raw Data'!$B$4:$B$185,0),MATCH('Data above threshold'!BD$4,'Raw Data'!$3:$3,0)-1))</f>
        <v/>
      </c>
      <c r="BE69" s="107" t="str">
        <f aca="true">IF(ISBLANK(OFFSET('Raw Data'!$A$3,MATCH('Data above threshold'!$A69,'Raw Data'!$B$4:$B$185,0),MATCH('Data above threshold'!BE$4,'Raw Data'!$3:$3,0)-1)),"",OFFSET('Raw Data'!$A$3,MATCH('Data above threshold'!$A69,'Raw Data'!$B$4:$B$185,0),MATCH('Data above threshold'!BE$4,'Raw Data'!$3:$3,0)-1))</f>
        <v/>
      </c>
      <c r="BF69" s="107" t="str">
        <f aca="true">IF(ISBLANK(OFFSET('Raw Data'!$A$3,MATCH('Data above threshold'!$A69,'Raw Data'!$B$4:$B$185,0),MATCH('Data above threshold'!BF$4,'Raw Data'!$3:$3,0)-1)),"",OFFSET('Raw Data'!$A$3,MATCH('Data above threshold'!$A69,'Raw Data'!$B$4:$B$185,0),MATCH('Data above threshold'!BF$4,'Raw Data'!$3:$3,0)-1))</f>
        <v/>
      </c>
      <c r="BG69" s="107" t="str">
        <f aca="true">IF(ISBLANK(OFFSET('Raw Data'!$A$3,MATCH('Data above threshold'!$A69,'Raw Data'!$B$4:$B$185,0),MATCH('Data above threshold'!BG$4,'Raw Data'!$3:$3,0)-1)),"",OFFSET('Raw Data'!$A$3,MATCH('Data above threshold'!$A69,'Raw Data'!$B$4:$B$185,0),MATCH('Data above threshold'!BG$4,'Raw Data'!$3:$3,0)-1))</f>
        <v/>
      </c>
      <c r="BH69" s="107" t="str">
        <f aca="true">IF(ISBLANK(OFFSET('Raw Data'!$A$3,MATCH('Data above threshold'!$A69,'Raw Data'!$B$4:$B$185,0),MATCH('Data above threshold'!BH$4,'Raw Data'!$3:$3,0)-1)),"",OFFSET('Raw Data'!$A$3,MATCH('Data above threshold'!$A69,'Raw Data'!$B$4:$B$185,0),MATCH('Data above threshold'!BH$4,'Raw Data'!$3:$3,0)-1))</f>
        <v/>
      </c>
      <c r="BI69" s="107" t="str">
        <f aca="true">IF(ISBLANK(OFFSET('Raw Data'!$A$3,MATCH('Data above threshold'!$A69,'Raw Data'!$B$4:$B$185,0),MATCH('Data above threshold'!BI$4,'Raw Data'!$3:$3,0)-1)),"",OFFSET('Raw Data'!$A$3,MATCH('Data above threshold'!$A69,'Raw Data'!$B$4:$B$185,0),MATCH('Data above threshold'!BI$4,'Raw Data'!$3:$3,0)-1))</f>
        <v/>
      </c>
      <c r="BJ69" s="107" t="str">
        <f aca="true">IF(ISBLANK(OFFSET('Raw Data'!$A$3,MATCH('Data above threshold'!$A69,'Raw Data'!$B$4:$B$185,0),MATCH('Data above threshold'!BJ$4,'Raw Data'!$3:$3,0)-1)),"",OFFSET('Raw Data'!$A$3,MATCH('Data above threshold'!$A69,'Raw Data'!$B$4:$B$185,0),MATCH('Data above threshold'!BJ$4,'Raw Data'!$3:$3,0)-1))</f>
        <v/>
      </c>
      <c r="BK69" s="107" t="str">
        <f aca="true">IF(ISBLANK(OFFSET('Raw Data'!$A$3,MATCH('Data above threshold'!$A69,'Raw Data'!$B$4:$B$185,0),MATCH('Data above threshold'!BK$4,'Raw Data'!$3:$3,0)-1)),"",OFFSET('Raw Data'!$A$3,MATCH('Data above threshold'!$A69,'Raw Data'!$B$4:$B$185,0),MATCH('Data above threshold'!BK$4,'Raw Data'!$3:$3,0)-1))</f>
        <v/>
      </c>
      <c r="BL69" s="107" t="str">
        <f aca="true">IF(ISBLANK(OFFSET('Raw Data'!$A$3,MATCH('Data above threshold'!$A69,'Raw Data'!$B$4:$B$185,0),MATCH('Data above threshold'!BL$4,'Raw Data'!$3:$3,0)-1)),"",OFFSET('Raw Data'!$A$3,MATCH('Data above threshold'!$A69,'Raw Data'!$B$4:$B$185,0),MATCH('Data above threshold'!BL$4,'Raw Data'!$3:$3,0)-1))</f>
        <v/>
      </c>
      <c r="BM69" s="107" t="str">
        <f aca="true">IF(ISBLANK(OFFSET('Raw Data'!$A$3,MATCH('Data above threshold'!$A69,'Raw Data'!$B$4:$B$185,0),MATCH('Data above threshold'!BM$4,'Raw Data'!$3:$3,0)-1)),"",OFFSET('Raw Data'!$A$3,MATCH('Data above threshold'!$A69,'Raw Data'!$B$4:$B$185,0),MATCH('Data above threshold'!BM$4,'Raw Data'!$3:$3,0)-1))</f>
        <v/>
      </c>
      <c r="BN69" s="107" t="str">
        <f aca="true">IF(ISBLANK(OFFSET('Raw Data'!$A$3,MATCH('Data above threshold'!$A69,'Raw Data'!$B$4:$B$185,0),MATCH('Data above threshold'!BN$4,'Raw Data'!$3:$3,0)-1)),"",OFFSET('Raw Data'!$A$3,MATCH('Data above threshold'!$A69,'Raw Data'!$B$4:$B$185,0),MATCH('Data above threshold'!BN$4,'Raw Data'!$3:$3,0)-1))</f>
        <v/>
      </c>
      <c r="BO69" s="107" t="str">
        <f aca="true">IF(ISBLANK(OFFSET('Raw Data'!$A$3,MATCH('Data above threshold'!$A69,'Raw Data'!$B$4:$B$185,0),MATCH('Data above threshold'!BO$4,'Raw Data'!$3:$3,0)-1)),"",OFFSET('Raw Data'!$A$3,MATCH('Data above threshold'!$A69,'Raw Data'!$B$4:$B$185,0),MATCH('Data above threshold'!BO$4,'Raw Data'!$3:$3,0)-1))</f>
        <v/>
      </c>
      <c r="BP69" s="107" t="str">
        <f aca="true">IF(ISBLANK(OFFSET('Raw Data'!$A$3,MATCH('Data above threshold'!$A69,'Raw Data'!$B$4:$B$185,0),MATCH('Data above threshold'!BP$4,'Raw Data'!$3:$3,0)-1)),"",OFFSET('Raw Data'!$A$3,MATCH('Data above threshold'!$A69,'Raw Data'!$B$4:$B$185,0),MATCH('Data above threshold'!BP$4,'Raw Data'!$3:$3,0)-1))</f>
        <v/>
      </c>
      <c r="BQ69" s="107" t="str">
        <f aca="true">IF(ISBLANK(OFFSET('Raw Data'!$A$3,MATCH('Data above threshold'!$A69,'Raw Data'!$B$4:$B$185,0),MATCH('Data above threshold'!BQ$4,'Raw Data'!$3:$3,0)-1)),"",OFFSET('Raw Data'!$A$3,MATCH('Data above threshold'!$A69,'Raw Data'!$B$4:$B$185,0),MATCH('Data above threshold'!BQ$4,'Raw Data'!$3:$3,0)-1))</f>
        <v/>
      </c>
      <c r="BR69" s="107" t="str">
        <f aca="true">IF(ISBLANK(OFFSET('Raw Data'!$A$3,MATCH('Data above threshold'!$A69,'Raw Data'!$B$4:$B$185,0),MATCH('Data above threshold'!BR$4,'Raw Data'!$3:$3,0)-1)),"",OFFSET('Raw Data'!$A$3,MATCH('Data above threshold'!$A69,'Raw Data'!$B$4:$B$185,0),MATCH('Data above threshold'!BR$4,'Raw Data'!$3:$3,0)-1))</f>
        <v/>
      </c>
      <c r="BS69" s="107" t="str">
        <f aca="true">IF(ISBLANK(OFFSET('Raw Data'!$A$3,MATCH('Data above threshold'!$A69,'Raw Data'!$B$4:$B$185,0),MATCH('Data above threshold'!BS$4,'Raw Data'!$3:$3,0)-1)),"",OFFSET('Raw Data'!$A$3,MATCH('Data above threshold'!$A69,'Raw Data'!$B$4:$B$185,0),MATCH('Data above threshold'!BS$4,'Raw Data'!$3:$3,0)-1))</f>
        <v/>
      </c>
      <c r="BT69" s="107" t="str">
        <f aca="true">IF(ISBLANK(OFFSET('Raw Data'!$A$3,MATCH('Data above threshold'!$A69,'Raw Data'!$B$4:$B$185,0),MATCH('Data above threshold'!BT$4,'Raw Data'!$3:$3,0)-1)),"",OFFSET('Raw Data'!$A$3,MATCH('Data above threshold'!$A69,'Raw Data'!$B$4:$B$185,0),MATCH('Data above threshold'!BT$4,'Raw Data'!$3:$3,0)-1))</f>
        <v/>
      </c>
      <c r="BU69" s="107" t="str">
        <f aca="true">IF(ISBLANK(OFFSET('Raw Data'!$A$3,MATCH('Data above threshold'!$A69,'Raw Data'!$B$4:$B$185,0),MATCH('Data above threshold'!BU$4,'Raw Data'!$3:$3,0)-1)),"",OFFSET('Raw Data'!$A$3,MATCH('Data above threshold'!$A69,'Raw Data'!$B$4:$B$185,0),MATCH('Data above threshold'!BU$4,'Raw Data'!$3:$3,0)-1))</f>
        <v/>
      </c>
      <c r="BV69" s="107" t="str">
        <f aca="true">IF(ISBLANK(OFFSET('Raw Data'!$A$3,MATCH('Data above threshold'!$A69,'Raw Data'!$B$4:$B$185,0),MATCH('Data above threshold'!BV$4,'Raw Data'!$3:$3,0)-1)),"",OFFSET('Raw Data'!$A$3,MATCH('Data above threshold'!$A69,'Raw Data'!$B$4:$B$185,0),MATCH('Data above threshold'!BV$4,'Raw Data'!$3:$3,0)-1))</f>
        <v/>
      </c>
      <c r="BW69" s="107" t="str">
        <f aca="true">IF(ISBLANK(OFFSET('Raw Data'!$A$3,MATCH('Data above threshold'!$A69,'Raw Data'!$B$4:$B$185,0),MATCH('Data above threshold'!BW$4,'Raw Data'!$3:$3,0)-1)),"",OFFSET('Raw Data'!$A$3,MATCH('Data above threshold'!$A69,'Raw Data'!$B$4:$B$185,0),MATCH('Data above threshold'!BW$4,'Raw Data'!$3:$3,0)-1))</f>
        <v/>
      </c>
      <c r="BX69" s="107" t="str">
        <f aca="true">IF(ISBLANK(OFFSET('Raw Data'!$A$3,MATCH('Data above threshold'!$A69,'Raw Data'!$B$4:$B$185,0),MATCH('Data above threshold'!BX$4,'Raw Data'!$3:$3,0)-1)),"",OFFSET('Raw Data'!$A$3,MATCH('Data above threshold'!$A69,'Raw Data'!$B$4:$B$185,0),MATCH('Data above threshold'!BX$4,'Raw Data'!$3:$3,0)-1))</f>
        <v/>
      </c>
      <c r="BY69" s="107" t="str">
        <f aca="true">IF(ISBLANK(OFFSET('Raw Data'!$A$3,MATCH('Data above threshold'!$A69,'Raw Data'!$B$4:$B$185,0),MATCH('Data above threshold'!BY$4,'Raw Data'!$3:$3,0)-1)),"",OFFSET('Raw Data'!$A$3,MATCH('Data above threshold'!$A69,'Raw Data'!$B$4:$B$185,0),MATCH('Data above threshold'!BY$4,'Raw Data'!$3:$3,0)-1))</f>
        <v/>
      </c>
      <c r="BZ69" s="107" t="str">
        <f aca="true">IF(ISBLANK(OFFSET('Raw Data'!$A$3,MATCH('Data above threshold'!$A69,'Raw Data'!$B$4:$B$185,0),MATCH('Data above threshold'!BZ$4,'Raw Data'!$3:$3,0)-1)),"",OFFSET('Raw Data'!$A$3,MATCH('Data above threshold'!$A69,'Raw Data'!$B$4:$B$185,0),MATCH('Data above threshold'!BZ$4,'Raw Data'!$3:$3,0)-1))</f>
        <v/>
      </c>
      <c r="CA69" s="107" t="str">
        <f aca="true">IF(ISBLANK(OFFSET('Raw Data'!$A$3,MATCH('Data above threshold'!$A69,'Raw Data'!$B$4:$B$185,0),MATCH('Data above threshold'!CA$4,'Raw Data'!$3:$3,0)-1)),"",OFFSET('Raw Data'!$A$3,MATCH('Data above threshold'!$A69,'Raw Data'!$B$4:$B$185,0),MATCH('Data above threshold'!CA$4,'Raw Data'!$3:$3,0)-1))</f>
        <v/>
      </c>
      <c r="CB69" s="107" t="str">
        <f aca="true">IF(ISBLANK(OFFSET('Raw Data'!$A$3,MATCH('Data above threshold'!$A69,'Raw Data'!$B$4:$B$185,0),MATCH('Data above threshold'!CB$4,'Raw Data'!$3:$3,0)-1)),"",OFFSET('Raw Data'!$A$3,MATCH('Data above threshold'!$A69,'Raw Data'!$B$4:$B$185,0),MATCH('Data above threshold'!CB$4,'Raw Data'!$3:$3,0)-1))</f>
        <v/>
      </c>
      <c r="CC69" s="107" t="str">
        <f aca="true">IF(ISBLANK(OFFSET('Raw Data'!$A$3,MATCH('Data above threshold'!$A69,'Raw Data'!$B$4:$B$185,0),MATCH('Data above threshold'!CC$4,'Raw Data'!$3:$3,0)-1)),"",OFFSET('Raw Data'!$A$3,MATCH('Data above threshold'!$A69,'Raw Data'!$B$4:$B$185,0),MATCH('Data above threshold'!CC$4,'Raw Data'!$3:$3,0)-1))</f>
        <v/>
      </c>
      <c r="CD69" s="107" t="str">
        <f aca="true">IF(ISBLANK(OFFSET('Raw Data'!$A$3,MATCH('Data above threshold'!$A69,'Raw Data'!$B$4:$B$185,0),MATCH('Data above threshold'!CD$4,'Raw Data'!$3:$3,0)-1)),"",OFFSET('Raw Data'!$A$3,MATCH('Data above threshold'!$A69,'Raw Data'!$B$4:$B$185,0),MATCH('Data above threshold'!CD$4,'Raw Data'!$3:$3,0)-1))</f>
        <v/>
      </c>
      <c r="CE69" s="107" t="str">
        <f aca="true">IF(ISBLANK(OFFSET('Raw Data'!$A$3,MATCH('Data above threshold'!$A69,'Raw Data'!$B$4:$B$185,0),MATCH('Data above threshold'!CE$4,'Raw Data'!$3:$3,0)-1)),"",OFFSET('Raw Data'!$A$3,MATCH('Data above threshold'!$A69,'Raw Data'!$B$4:$B$185,0),MATCH('Data above threshold'!CE$4,'Raw Data'!$3:$3,0)-1))</f>
        <v/>
      </c>
      <c r="CF69" s="107" t="str">
        <f aca="true">IF(ISBLANK(OFFSET('Raw Data'!$A$3,MATCH('Data above threshold'!$A69,'Raw Data'!$B$4:$B$185,0),MATCH('Data above threshold'!CF$4,'Raw Data'!$3:$3,0)-1)),"",OFFSET('Raw Data'!$A$3,MATCH('Data above threshold'!$A69,'Raw Data'!$B$4:$B$185,0),MATCH('Data above threshold'!CF$4,'Raw Data'!$3:$3,0)-1))</f>
        <v/>
      </c>
      <c r="CG69" s="107" t="str">
        <f aca="true">IF(ISBLANK(OFFSET('Raw Data'!$A$3,MATCH('Data above threshold'!$A69,'Raw Data'!$B$4:$B$185,0),MATCH('Data above threshold'!CG$4,'Raw Data'!$3:$3,0)-1)),"",OFFSET('Raw Data'!$A$3,MATCH('Data above threshold'!$A69,'Raw Data'!$B$4:$B$185,0),MATCH('Data above threshold'!CG$4,'Raw Data'!$3:$3,0)-1))</f>
        <v/>
      </c>
      <c r="CH69" s="107" t="str">
        <f aca="true">IF(ISBLANK(OFFSET('Raw Data'!$A$3,MATCH('Data above threshold'!$A69,'Raw Data'!$B$4:$B$185,0),MATCH('Data above threshold'!CH$4,'Raw Data'!$3:$3,0)-1)),"",OFFSET('Raw Data'!$A$3,MATCH('Data above threshold'!$A69,'Raw Data'!$B$4:$B$185,0),MATCH('Data above threshold'!CH$4,'Raw Data'!$3:$3,0)-1))</f>
        <v/>
      </c>
      <c r="CI69" s="107" t="str">
        <f aca="true">IF(ISBLANK(OFFSET('Raw Data'!$A$3,MATCH('Data above threshold'!$A69,'Raw Data'!$B$4:$B$185,0),MATCH('Data above threshold'!CI$4,'Raw Data'!$3:$3,0)-1)),"",OFFSET('Raw Data'!$A$3,MATCH('Data above threshold'!$A69,'Raw Data'!$B$4:$B$185,0),MATCH('Data above threshold'!CI$4,'Raw Data'!$3:$3,0)-1))</f>
        <v/>
      </c>
      <c r="CJ69" s="107" t="str">
        <f aca="true">IF(ISBLANK(OFFSET('Raw Data'!$A$3,MATCH('Data above threshold'!$A69,'Raw Data'!$B$4:$B$185,0),MATCH('Data above threshold'!CJ$4,'Raw Data'!$3:$3,0)-1)),"",OFFSET('Raw Data'!$A$3,MATCH('Data above threshold'!$A69,'Raw Data'!$B$4:$B$185,0),MATCH('Data above threshold'!CJ$4,'Raw Data'!$3:$3,0)-1))</f>
        <v/>
      </c>
      <c r="CK69" s="107" t="str">
        <f aca="true">IF(ISBLANK(OFFSET('Raw Data'!$A$3,MATCH('Data above threshold'!$A69,'Raw Data'!$B$4:$B$185,0),MATCH('Data above threshold'!CK$4,'Raw Data'!$3:$3,0)-1)),"",OFFSET('Raw Data'!$A$3,MATCH('Data above threshold'!$A69,'Raw Data'!$B$4:$B$185,0),MATCH('Data above threshold'!CK$4,'Raw Data'!$3:$3,0)-1))</f>
        <v/>
      </c>
      <c r="CL69" s="107" t="str">
        <f aca="true">IF(ISBLANK(OFFSET('Raw Data'!$A$3,MATCH('Data above threshold'!$A69,'Raw Data'!$B$4:$B$185,0),MATCH('Data above threshold'!CL$4,'Raw Data'!$3:$3,0)-1)),"",OFFSET('Raw Data'!$A$3,MATCH('Data above threshold'!$A69,'Raw Data'!$B$4:$B$185,0),MATCH('Data above threshold'!CL$4,'Raw Data'!$3:$3,0)-1))</f>
        <v/>
      </c>
      <c r="CM69" s="107" t="str">
        <f aca="true">IF(ISBLANK(OFFSET('Raw Data'!$A$3,MATCH('Data above threshold'!$A69,'Raw Data'!$B$4:$B$185,0),MATCH('Data above threshold'!CM$4,'Raw Data'!$3:$3,0)-1)),"",OFFSET('Raw Data'!$A$3,MATCH('Data above threshold'!$A69,'Raw Data'!$B$4:$B$185,0),MATCH('Data above threshold'!CM$4,'Raw Data'!$3:$3,0)-1))</f>
        <v/>
      </c>
      <c r="CN69" s="107" t="str">
        <f aca="true">IF(ISBLANK(OFFSET('Raw Data'!$A$3,MATCH('Data above threshold'!$A69,'Raw Data'!$B$4:$B$185,0),MATCH('Data above threshold'!CN$4,'Raw Data'!$3:$3,0)-1)),"",OFFSET('Raw Data'!$A$3,MATCH('Data above threshold'!$A69,'Raw Data'!$B$4:$B$185,0),MATCH('Data above threshold'!CN$4,'Raw Data'!$3:$3,0)-1))</f>
        <v/>
      </c>
      <c r="CO69" s="107" t="str">
        <f aca="true">IF(ISBLANK(OFFSET('Raw Data'!$A$3,MATCH('Data above threshold'!$A69,'Raw Data'!$B$4:$B$185,0),MATCH('Data above threshold'!CO$4,'Raw Data'!$3:$3,0)-1)),"",OFFSET('Raw Data'!$A$3,MATCH('Data above threshold'!$A69,'Raw Data'!$B$4:$B$185,0),MATCH('Data above threshold'!CO$4,'Raw Data'!$3:$3,0)-1))</f>
        <v/>
      </c>
      <c r="CP69" s="107" t="str">
        <f aca="true">IF(ISBLANK(OFFSET('Raw Data'!$A$3,MATCH('Data above threshold'!$A69,'Raw Data'!$B$4:$B$185,0),MATCH('Data above threshold'!CP$4,'Raw Data'!$3:$3,0)-1)),"",OFFSET('Raw Data'!$A$3,MATCH('Data above threshold'!$A69,'Raw Data'!$B$4:$B$185,0),MATCH('Data above threshold'!CP$4,'Raw Data'!$3:$3,0)-1))</f>
        <v/>
      </c>
      <c r="CQ69" s="107" t="str">
        <f aca="true">IF(ISBLANK(OFFSET('Raw Data'!$A$3,MATCH('Data above threshold'!$A69,'Raw Data'!$B$4:$B$185,0),MATCH('Data above threshold'!CQ$4,'Raw Data'!$3:$3,0)-1)),"",OFFSET('Raw Data'!$A$3,MATCH('Data above threshold'!$A69,'Raw Data'!$B$4:$B$185,0),MATCH('Data above threshold'!CQ$4,'Raw Data'!$3:$3,0)-1))</f>
        <v/>
      </c>
      <c r="CR69" s="107" t="str">
        <f aca="true">IF(ISBLANK(OFFSET('Raw Data'!$A$3,MATCH('Data above threshold'!$A69,'Raw Data'!$B$4:$B$185,0),MATCH('Data above threshold'!CR$4,'Raw Data'!$3:$3,0)-1)),"",OFFSET('Raw Data'!$A$3,MATCH('Data above threshold'!$A69,'Raw Data'!$B$4:$B$185,0),MATCH('Data above threshold'!CR$4,'Raw Data'!$3:$3,0)-1))</f>
        <v/>
      </c>
    </row>
    <row r="70" s="103" customFormat="true" ht="15.5" hidden="false" customHeight="false" outlineLevel="0" collapsed="false">
      <c r="A70" s="107" t="n">
        <v>2331</v>
      </c>
      <c r="B70" s="107" t="n">
        <v>4</v>
      </c>
      <c r="C70" s="107" t="str">
        <f aca="true">IF(ISBLANK(OFFSET('Raw Data'!$A$3,MATCH('Data above threshold'!$A70,'Raw Data'!$B$4:$B$185,0),MATCH('Data above threshold'!C$4,'Raw Data'!$3:$3,0)-1)),"",OFFSET('Raw Data'!$A$3,MATCH('Data above threshold'!$A70,'Raw Data'!$B$4:$B$185,0),MATCH('Data above threshold'!C$4,'Raw Data'!$3:$3,0)-1))</f>
        <v/>
      </c>
      <c r="D70" s="107" t="str">
        <f aca="true">IF(ISBLANK(OFFSET('Raw Data'!$A$3,MATCH('Data above threshold'!$A70,'Raw Data'!$B$4:$B$185,0),MATCH('Data above threshold'!D$4,'Raw Data'!$3:$3,0)-1)),"",OFFSET('Raw Data'!$A$3,MATCH('Data above threshold'!$A70,'Raw Data'!$B$4:$B$185,0),MATCH('Data above threshold'!D$4,'Raw Data'!$3:$3,0)-1))</f>
        <v>Worldwide Governance Index</v>
      </c>
      <c r="E70" s="107" t="str">
        <f aca="true">IF(ISBLANK(OFFSET('Raw Data'!$A$3,MATCH('Data above threshold'!$A70,'Raw Data'!$B$4:$B$185,0),MATCH('Data above threshold'!E$4,'Raw Data'!$3:$3,0)-1)),"",OFFSET('Raw Data'!$A$3,MATCH('Data above threshold'!$A70,'Raw Data'!$B$4:$B$185,0),MATCH('Data above threshold'!E$4,'Raw Data'!$3:$3,0)-1))</f>
        <v/>
      </c>
      <c r="F70" s="107" t="str">
        <f aca="true">IF(ISBLANK(OFFSET('Raw Data'!$A$3,MATCH('Data above threshold'!$A70,'Raw Data'!$B$4:$B$185,0),MATCH('Data above threshold'!F$4,'Raw Data'!$3:$3,0)-1)),"",OFFSET('Raw Data'!$A$3,MATCH('Data above threshold'!$A70,'Raw Data'!$B$4:$B$185,0),MATCH('Data above threshold'!F$4,'Raw Data'!$3:$3,0)-1))</f>
        <v/>
      </c>
      <c r="G70" s="107" t="str">
        <f aca="true">IF(ISBLANK(OFFSET('Raw Data'!$A$3,MATCH('Data above threshold'!$A70,'Raw Data'!$B$4:$B$185,0),MATCH('Data above threshold'!G$4,'Raw Data'!$3:$3,0)-1)),"",OFFSET('Raw Data'!$A$3,MATCH('Data above threshold'!$A70,'Raw Data'!$B$4:$B$185,0),MATCH('Data above threshold'!G$4,'Raw Data'!$3:$3,0)-1))</f>
        <v/>
      </c>
      <c r="H70" s="107" t="str">
        <f aca="true">IF(ISBLANK(OFFSET('Raw Data'!$A$3,MATCH('Data above threshold'!$A70,'Raw Data'!$B$4:$B$185,0),MATCH('Data above threshold'!H$4,'Raw Data'!$3:$3,0)-1)),"",OFFSET('Raw Data'!$A$3,MATCH('Data above threshold'!$A70,'Raw Data'!$B$4:$B$185,0),MATCH('Data above threshold'!H$4,'Raw Data'!$3:$3,0)-1))</f>
        <v>Wold Bank</v>
      </c>
      <c r="I70" s="107" t="str">
        <f aca="true">IF(ISBLANK(OFFSET('Raw Data'!$A$3,MATCH('Data above threshold'!$A70,'Raw Data'!$B$4:$B$185,0),MATCH('Data above threshold'!I$4,'Raw Data'!$3:$3,0)-1)),"",OFFSET('Raw Data'!$A$3,MATCH('Data above threshold'!$A70,'Raw Data'!$B$4:$B$185,0),MATCH('Data above threshold'!I$4,'Raw Data'!$3:$3,0)-1))</f>
        <v/>
      </c>
      <c r="J70" s="107" t="str">
        <f aca="true">IF(ISBLANK(OFFSET('Raw Data'!$A$3,MATCH('Data above threshold'!$A70,'Raw Data'!$B$4:$B$185,0),MATCH('Data above threshold'!J$4,'Raw Data'!$3:$3,0)-1)),"",OFFSET('Raw Data'!$A$3,MATCH('Data above threshold'!$A70,'Raw Data'!$B$4:$B$185,0),MATCH('Data above threshold'!J$4,'Raw Data'!$3:$3,0)-1))</f>
        <v/>
      </c>
      <c r="K70" s="107" t="str">
        <f aca="true">IF(ISBLANK(OFFSET('Raw Data'!$A$3,MATCH('Data above threshold'!$A70,'Raw Data'!$B$4:$B$185,0),MATCH('Data above threshold'!K$4,'Raw Data'!$3:$3,0)-1)),"",OFFSET('Raw Data'!$A$3,MATCH('Data above threshold'!$A70,'Raw Data'!$B$4:$B$185,0),MATCH('Data above threshold'!K$4,'Raw Data'!$3:$3,0)-1))</f>
        <v>Plus</v>
      </c>
      <c r="L70" s="107" t="str">
        <f aca="true">IF(ISBLANK(OFFSET('Raw Data'!$A$3,MATCH('Data above threshold'!$A70,'Raw Data'!$B$4:$B$185,0),MATCH('Data above threshold'!L$4,'Raw Data'!$3:$3,0)-1)),"",OFFSET('Raw Data'!$A$3,MATCH('Data above threshold'!$A70,'Raw Data'!$B$4:$B$185,0),MATCH('Data above threshold'!L$4,'Raw Data'!$3:$3,0)-1))</f>
        <v>https://info.worldbank.org/governance/wgi/</v>
      </c>
      <c r="M70" s="105" t="n">
        <f aca="false" t="array" ref="M70:M70">IFERROR(SKEW(IF(ISNUMBER(Q70:CR70),Q70:CR70,"")),"")</f>
        <v>0.00994071746511792</v>
      </c>
      <c r="N70" s="107" t="n">
        <v>0</v>
      </c>
      <c r="O70" s="107" t="str">
        <f aca="true">IF(ISBLANK(OFFSET('Raw Data'!$A$3,MATCH('Data above threshold'!$A70,'Raw Data'!$B$4:$B$185,0),MATCH('Data above threshold'!O$4,'Raw Data'!$3:$3,0)-1)),"",OFFSET('Raw Data'!$A$3,MATCH('Data above threshold'!$A70,'Raw Data'!$B$4:$B$185,0),MATCH('Data above threshold'!O$4,'Raw Data'!$3:$3,0)-1))</f>
        <v/>
      </c>
      <c r="P70" s="106" t="n">
        <f aca="false" t="array" ref="P70:P70">IF(B70&lt;4,"",1-IFERROR(SUM(ISNUMBER(Q70:CR70)*(1-$Q$3:$CR$3))/COUNTIF($Q$3:$CR$3,0),0))</f>
        <v>0</v>
      </c>
      <c r="Q70" s="107" t="n">
        <f aca="true">IF(ISBLANK(OFFSET('Raw Data'!$A$3,MATCH('Data above threshold'!$A70,'Raw Data'!$B$4:$B$185,0),MATCH('Data above threshold'!Q$4,'Raw Data'!$3:$3,0)-1)),"",OFFSET('Raw Data'!$A$3,MATCH('Data above threshold'!$A70,'Raw Data'!$B$4:$B$185,0),MATCH('Data above threshold'!Q$4,'Raw Data'!$3:$3,0)-1))</f>
        <v>-0.12323546782136</v>
      </c>
      <c r="R70" s="107" t="n">
        <f aca="true">IF(ISBLANK(OFFSET('Raw Data'!$A$3,MATCH('Data above threshold'!$A70,'Raw Data'!$B$4:$B$185,0),MATCH('Data above threshold'!R$4,'Raw Data'!$3:$3,0)-1)),"",OFFSET('Raw Data'!$A$3,MATCH('Data above threshold'!$A70,'Raw Data'!$B$4:$B$185,0),MATCH('Data above threshold'!R$4,'Raw Data'!$3:$3,0)-1))</f>
        <v>1.48421546816826</v>
      </c>
      <c r="S70" s="107" t="n">
        <f aca="true">IF(ISBLANK(OFFSET('Raw Data'!$A$3,MATCH('Data above threshold'!$A70,'Raw Data'!$B$4:$B$185,0),MATCH('Data above threshold'!S$4,'Raw Data'!$3:$3,0)-1)),"",OFFSET('Raw Data'!$A$3,MATCH('Data above threshold'!$A70,'Raw Data'!$B$4:$B$185,0),MATCH('Data above threshold'!S$4,'Raw Data'!$3:$3,0)-1))</f>
        <v>1.43790289759636</v>
      </c>
      <c r="T70" s="107" t="n">
        <f aca="true">IF(ISBLANK(OFFSET('Raw Data'!$A$3,MATCH('Data above threshold'!$A70,'Raw Data'!$B$4:$B$185,0),MATCH('Data above threshold'!T$4,'Raw Data'!$3:$3,0)-1)),"",OFFSET('Raw Data'!$A$3,MATCH('Data above threshold'!$A70,'Raw Data'!$B$4:$B$185,0),MATCH('Data above threshold'!T$4,'Raw Data'!$3:$3,0)-1))</f>
        <v>1.19928884506226</v>
      </c>
      <c r="U70" s="107" t="n">
        <f aca="true">IF(ISBLANK(OFFSET('Raw Data'!$A$3,MATCH('Data above threshold'!$A70,'Raw Data'!$B$4:$B$185,0),MATCH('Data above threshold'!U$4,'Raw Data'!$3:$3,0)-1)),"",OFFSET('Raw Data'!$A$3,MATCH('Data above threshold'!$A70,'Raw Data'!$B$4:$B$185,0),MATCH('Data above threshold'!U$4,'Raw Data'!$3:$3,0)-1))</f>
        <v>-0.821298182010651</v>
      </c>
      <c r="V70" s="107" t="n">
        <f aca="true">IF(ISBLANK(OFFSET('Raw Data'!$A$3,MATCH('Data above threshold'!$A70,'Raw Data'!$B$4:$B$185,0),MATCH('Data above threshold'!V$4,'Raw Data'!$3:$3,0)-1)),"",OFFSET('Raw Data'!$A$3,MATCH('Data above threshold'!$A70,'Raw Data'!$B$4:$B$185,0),MATCH('Data above threshold'!V$4,'Raw Data'!$3:$3,0)-1))</f>
        <v>0.57980248828729</v>
      </c>
      <c r="W70" s="107" t="n">
        <f aca="true">IF(ISBLANK(OFFSET('Raw Data'!$A$3,MATCH('Data above threshold'!$A70,'Raw Data'!$B$4:$B$185,0),MATCH('Data above threshold'!W$4,'Raw Data'!$3:$3,0)-1)),"",OFFSET('Raw Data'!$A$3,MATCH('Data above threshold'!$A70,'Raw Data'!$B$4:$B$185,0),MATCH('Data above threshold'!W$4,'Raw Data'!$3:$3,0)-1))</f>
        <v>-0.214594955245654</v>
      </c>
      <c r="X70" s="107" t="n">
        <f aca="true">IF(ISBLANK(OFFSET('Raw Data'!$A$3,MATCH('Data above threshold'!$A70,'Raw Data'!$B$4:$B$185,0),MATCH('Data above threshold'!X$4,'Raw Data'!$3:$3,0)-1)),"",OFFSET('Raw Data'!$A$3,MATCH('Data above threshold'!$A70,'Raw Data'!$B$4:$B$185,0),MATCH('Data above threshold'!X$4,'Raw Data'!$3:$3,0)-1))</f>
        <v>1.5130624572436</v>
      </c>
      <c r="Y70" s="107" t="n">
        <f aca="true">IF(ISBLANK(OFFSET('Raw Data'!$A$3,MATCH('Data above threshold'!$A70,'Raw Data'!$B$4:$B$185,0),MATCH('Data above threshold'!Y$4,'Raw Data'!$3:$3,0)-1)),"",OFFSET('Raw Data'!$A$3,MATCH('Data above threshold'!$A70,'Raw Data'!$B$4:$B$185,0),MATCH('Data above threshold'!Y$4,'Raw Data'!$3:$3,0)-1))</f>
        <v>1.70845687389374</v>
      </c>
      <c r="Z70" s="107" t="n">
        <f aca="true">IF(ISBLANK(OFFSET('Raw Data'!$A$3,MATCH('Data above threshold'!$A70,'Raw Data'!$B$4:$B$185,0),MATCH('Data above threshold'!Z$4,'Raw Data'!$3:$3,0)-1)),"",OFFSET('Raw Data'!$A$3,MATCH('Data above threshold'!$A70,'Raw Data'!$B$4:$B$185,0),MATCH('Data above threshold'!Z$4,'Raw Data'!$3:$3,0)-1))</f>
        <v>0.890306942164898</v>
      </c>
      <c r="AA70" s="107" t="n">
        <f aca="true">IF(ISBLANK(OFFSET('Raw Data'!$A$3,MATCH('Data above threshold'!$A70,'Raw Data'!$B$4:$B$185,0),MATCH('Data above threshold'!AA$4,'Raw Data'!$3:$3,0)-1)),"",OFFSET('Raw Data'!$A$3,MATCH('Data above threshold'!$A70,'Raw Data'!$B$4:$B$185,0),MATCH('Data above threshold'!AA$4,'Raw Data'!$3:$3,0)-1))</f>
        <v>-0.24964209459722</v>
      </c>
      <c r="AB70" s="107" t="n">
        <f aca="true">IF(ISBLANK(OFFSET('Raw Data'!$A$3,MATCH('Data above threshold'!$A70,'Raw Data'!$B$4:$B$185,0),MATCH('Data above threshold'!AB$4,'Raw Data'!$3:$3,0)-1)),"",OFFSET('Raw Data'!$A$3,MATCH('Data above threshold'!$A70,'Raw Data'!$B$4:$B$185,0),MATCH('Data above threshold'!AB$4,'Raw Data'!$3:$3,0)-1))</f>
        <v>-1.26931831240654</v>
      </c>
      <c r="AC70" s="107" t="n">
        <f aca="true">IF(ISBLANK(OFFSET('Raw Data'!$A$3,MATCH('Data above threshold'!$A70,'Raw Data'!$B$4:$B$185,0),MATCH('Data above threshold'!AC$4,'Raw Data'!$3:$3,0)-1)),"",OFFSET('Raw Data'!$A$3,MATCH('Data above threshold'!$A70,'Raw Data'!$B$4:$B$185,0),MATCH('Data above threshold'!AC$4,'Raw Data'!$3:$3,0)-1))</f>
        <v>-0.140023634458582</v>
      </c>
      <c r="AD70" s="107" t="n">
        <f aca="true">IF(ISBLANK(OFFSET('Raw Data'!$A$3,MATCH('Data above threshold'!$A70,'Raw Data'!$B$4:$B$185,0),MATCH('Data above threshold'!AD$4,'Raw Data'!$3:$3,0)-1)),"",OFFSET('Raw Data'!$A$3,MATCH('Data above threshold'!$A70,'Raw Data'!$B$4:$B$185,0),MATCH('Data above threshold'!AD$4,'Raw Data'!$3:$3,0)-1))</f>
        <v>0.549230563143889</v>
      </c>
      <c r="AE70" s="107" t="n">
        <f aca="true">IF(ISBLANK(OFFSET('Raw Data'!$A$3,MATCH('Data above threshold'!$A70,'Raw Data'!$B$4:$B$185,0),MATCH('Data above threshold'!AE$4,'Raw Data'!$3:$3,0)-1)),"",OFFSET('Raw Data'!$A$3,MATCH('Data above threshold'!$A70,'Raw Data'!$B$4:$B$185,0),MATCH('Data above threshold'!AE$4,'Raw Data'!$3:$3,0)-1))</f>
        <v>0.677110681931178</v>
      </c>
      <c r="AF70" s="107" t="n">
        <f aca="true">IF(ISBLANK(OFFSET('Raw Data'!$A$3,MATCH('Data above threshold'!$A70,'Raw Data'!$B$4:$B$185,0),MATCH('Data above threshold'!AF$4,'Raw Data'!$3:$3,0)-1)),"",OFFSET('Raw Data'!$A$3,MATCH('Data above threshold'!$A70,'Raw Data'!$B$4:$B$185,0),MATCH('Data above threshold'!AF$4,'Raw Data'!$3:$3,0)-1))</f>
        <v>0.673891648650169</v>
      </c>
      <c r="AG70" s="107" t="n">
        <f aca="true">IF(ISBLANK(OFFSET('Raw Data'!$A$3,MATCH('Data above threshold'!$A70,'Raw Data'!$B$4:$B$185,0),MATCH('Data above threshold'!AG$4,'Raw Data'!$3:$3,0)-1)),"",OFFSET('Raw Data'!$A$3,MATCH('Data above threshold'!$A70,'Raw Data'!$B$4:$B$185,0),MATCH('Data above threshold'!AG$4,'Raw Data'!$3:$3,0)-1))</f>
        <v>1.40138044953346</v>
      </c>
      <c r="AH70" s="107" t="n">
        <f aca="true">IF(ISBLANK(OFFSET('Raw Data'!$A$3,MATCH('Data above threshold'!$A70,'Raw Data'!$B$4:$B$185,0),MATCH('Data above threshold'!AH$4,'Raw Data'!$3:$3,0)-1)),"",OFFSET('Raw Data'!$A$3,MATCH('Data above threshold'!$A70,'Raw Data'!$B$4:$B$185,0),MATCH('Data above threshold'!AH$4,'Raw Data'!$3:$3,0)-1))</f>
        <v>1.71241007248561</v>
      </c>
      <c r="AI70" s="107" t="n">
        <f aca="true">IF(ISBLANK(OFFSET('Raw Data'!$A$3,MATCH('Data above threshold'!$A70,'Raw Data'!$B$4:$B$185,0),MATCH('Data above threshold'!AI$4,'Raw Data'!$3:$3,0)-1)),"",OFFSET('Raw Data'!$A$3,MATCH('Data above threshold'!$A70,'Raw Data'!$B$4:$B$185,0),MATCH('Data above threshold'!AI$4,'Raw Data'!$3:$3,0)-1))</f>
        <v>-0.150092303597679</v>
      </c>
      <c r="AJ70" s="107" t="n">
        <f aca="true">IF(ISBLANK(OFFSET('Raw Data'!$A$3,MATCH('Data above threshold'!$A70,'Raw Data'!$B$4:$B$185,0),MATCH('Data above threshold'!AJ$4,'Raw Data'!$3:$3,0)-1)),"",OFFSET('Raw Data'!$A$3,MATCH('Data above threshold'!$A70,'Raw Data'!$B$4:$B$185,0),MATCH('Data above threshold'!AJ$4,'Raw Data'!$3:$3,0)-1))</f>
        <v>-0.866967380046845</v>
      </c>
      <c r="AK70" s="107" t="n">
        <f aca="true">IF(ISBLANK(OFFSET('Raw Data'!$A$3,MATCH('Data above threshold'!$A70,'Raw Data'!$B$4:$B$185,0),MATCH('Data above threshold'!AK$4,'Raw Data'!$3:$3,0)-1)),"",OFFSET('Raw Data'!$A$3,MATCH('Data above threshold'!$A70,'Raw Data'!$B$4:$B$185,0),MATCH('Data above threshold'!AK$4,'Raw Data'!$3:$3,0)-1))</f>
        <v>-0.459482522991796</v>
      </c>
      <c r="AL70" s="107" t="n">
        <f aca="true">IF(ISBLANK(OFFSET('Raw Data'!$A$3,MATCH('Data above threshold'!$A70,'Raw Data'!$B$4:$B$185,0),MATCH('Data above threshold'!AL$4,'Raw Data'!$3:$3,0)-1)),"",OFFSET('Raw Data'!$A$3,MATCH('Data above threshold'!$A70,'Raw Data'!$B$4:$B$185,0),MATCH('Data above threshold'!AL$4,'Raw Data'!$3:$3,0)-1))</f>
        <v>0.784827187657356</v>
      </c>
      <c r="AM70" s="107" t="n">
        <f aca="true">IF(ISBLANK(OFFSET('Raw Data'!$A$3,MATCH('Data above threshold'!$A70,'Raw Data'!$B$4:$B$185,0),MATCH('Data above threshold'!AM$4,'Raw Data'!$3:$3,0)-1)),"",OFFSET('Raw Data'!$A$3,MATCH('Data above threshold'!$A70,'Raw Data'!$B$4:$B$185,0),MATCH('Data above threshold'!AM$4,'Raw Data'!$3:$3,0)-1))</f>
        <v>1.77442921201388</v>
      </c>
      <c r="AN70" s="107" t="n">
        <f aca="true">IF(ISBLANK(OFFSET('Raw Data'!$A$3,MATCH('Data above threshold'!$A70,'Raw Data'!$B$4:$B$185,0),MATCH('Data above threshold'!AN$4,'Raw Data'!$3:$3,0)-1)),"",OFFSET('Raw Data'!$A$3,MATCH('Data above threshold'!$A70,'Raw Data'!$B$4:$B$185,0),MATCH('Data above threshold'!AN$4,'Raw Data'!$3:$3,0)-1))</f>
        <v>0.27708582021296</v>
      </c>
      <c r="AO70" s="107" t="n">
        <f aca="true">IF(ISBLANK(OFFSET('Raw Data'!$A$3,MATCH('Data above threshold'!$A70,'Raw Data'!$B$4:$B$185,0),MATCH('Data above threshold'!AO$4,'Raw Data'!$3:$3,0)-1)),"",OFFSET('Raw Data'!$A$3,MATCH('Data above threshold'!$A70,'Raw Data'!$B$4:$B$185,0),MATCH('Data above threshold'!AO$4,'Raw Data'!$3:$3,0)-1))</f>
        <v>1.05103908479214</v>
      </c>
      <c r="AP70" s="107" t="n">
        <f aca="true">IF(ISBLANK(OFFSET('Raw Data'!$A$3,MATCH('Data above threshold'!$A70,'Raw Data'!$B$4:$B$185,0),MATCH('Data above threshold'!AP$4,'Raw Data'!$3:$3,0)-1)),"",OFFSET('Raw Data'!$A$3,MATCH('Data above threshold'!$A70,'Raw Data'!$B$4:$B$185,0),MATCH('Data above threshold'!AP$4,'Raw Data'!$3:$3,0)-1))</f>
        <v>1.29467238485813</v>
      </c>
      <c r="AQ70" s="107" t="n">
        <f aca="true">IF(ISBLANK(OFFSET('Raw Data'!$A$3,MATCH('Data above threshold'!$A70,'Raw Data'!$B$4:$B$185,0),MATCH('Data above threshold'!AQ$4,'Raw Data'!$3:$3,0)-1)),"",OFFSET('Raw Data'!$A$3,MATCH('Data above threshold'!$A70,'Raw Data'!$B$4:$B$185,0),MATCH('Data above threshold'!AQ$4,'Raw Data'!$3:$3,0)-1))</f>
        <v>0.067058710429895</v>
      </c>
      <c r="AR70" s="107" t="n">
        <f aca="true">IF(ISBLANK(OFFSET('Raw Data'!$A$3,MATCH('Data above threshold'!$A70,'Raw Data'!$B$4:$B$185,0),MATCH('Data above threshold'!AR$4,'Raw Data'!$3:$3,0)-1)),"",OFFSET('Raw Data'!$A$3,MATCH('Data above threshold'!$A70,'Raw Data'!$B$4:$B$185,0),MATCH('Data above threshold'!AR$4,'Raw Data'!$3:$3,0)-1))</f>
        <v>-0.919803073008855</v>
      </c>
      <c r="AS70" s="107" t="n">
        <f aca="true">IF(ISBLANK(OFFSET('Raw Data'!$A$3,MATCH('Data above threshold'!$A70,'Raw Data'!$B$4:$B$185,0),MATCH('Data above threshold'!AS$4,'Raw Data'!$3:$3,0)-1)),"",OFFSET('Raw Data'!$A$3,MATCH('Data above threshold'!$A70,'Raw Data'!$B$4:$B$185,0),MATCH('Data above threshold'!AS$4,'Raw Data'!$3:$3,0)-1))</f>
        <v>0.410942048455278</v>
      </c>
      <c r="AT70" s="107" t="n">
        <f aca="true">IF(ISBLANK(OFFSET('Raw Data'!$A$3,MATCH('Data above threshold'!$A70,'Raw Data'!$B$4:$B$185,0),MATCH('Data above threshold'!AT$4,'Raw Data'!$3:$3,0)-1)),"",OFFSET('Raw Data'!$A$3,MATCH('Data above threshold'!$A70,'Raw Data'!$B$4:$B$185,0),MATCH('Data above threshold'!AT$4,'Raw Data'!$3:$3,0)-1))</f>
        <v>-0.249147909382979</v>
      </c>
      <c r="AU70" s="107" t="n">
        <f aca="true">IF(ISBLANK(OFFSET('Raw Data'!$A$3,MATCH('Data above threshold'!$A70,'Raw Data'!$B$4:$B$185,0),MATCH('Data above threshold'!AU$4,'Raw Data'!$3:$3,0)-1)),"",OFFSET('Raw Data'!$A$3,MATCH('Data above threshold'!$A70,'Raw Data'!$B$4:$B$185,0),MATCH('Data above threshold'!AU$4,'Raw Data'!$3:$3,0)-1))</f>
        <v>0.425693328181903</v>
      </c>
      <c r="AV70" s="107" t="n">
        <f aca="true">IF(ISBLANK(OFFSET('Raw Data'!$A$3,MATCH('Data above threshold'!$A70,'Raw Data'!$B$4:$B$185,0),MATCH('Data above threshold'!AV$4,'Raw Data'!$3:$3,0)-1)),"",OFFSET('Raw Data'!$A$3,MATCH('Data above threshold'!$A70,'Raw Data'!$B$4:$B$185,0),MATCH('Data above threshold'!AV$4,'Raw Data'!$3:$3,0)-1))</f>
        <v>-0.114979973683755</v>
      </c>
      <c r="AW70" s="107" t="n">
        <f aca="true">IF(ISBLANK(OFFSET('Raw Data'!$A$3,MATCH('Data above threshold'!$A70,'Raw Data'!$B$4:$B$185,0),MATCH('Data above threshold'!AW$4,'Raw Data'!$3:$3,0)-1)),"",OFFSET('Raw Data'!$A$3,MATCH('Data above threshold'!$A70,'Raw Data'!$B$4:$B$185,0),MATCH('Data above threshold'!AW$4,'Raw Data'!$3:$3,0)-1))</f>
        <v>-0.120977052797874</v>
      </c>
      <c r="AX70" s="107" t="n">
        <f aca="true">IF(ISBLANK(OFFSET('Raw Data'!$A$3,MATCH('Data above threshold'!$A70,'Raw Data'!$B$4:$B$185,0),MATCH('Data above threshold'!AX$4,'Raw Data'!$3:$3,0)-1)),"",OFFSET('Raw Data'!$A$3,MATCH('Data above threshold'!$A70,'Raw Data'!$B$4:$B$185,0),MATCH('Data above threshold'!AX$4,'Raw Data'!$3:$3,0)-1))</f>
        <v>1.54187146822612</v>
      </c>
      <c r="AY70" s="107" t="n">
        <f aca="true">IF(ISBLANK(OFFSET('Raw Data'!$A$3,MATCH('Data above threshold'!$A70,'Raw Data'!$B$4:$B$185,0),MATCH('Data above threshold'!AY$4,'Raw Data'!$3:$3,0)-1)),"",OFFSET('Raw Data'!$A$3,MATCH('Data above threshold'!$A70,'Raw Data'!$B$4:$B$185,0),MATCH('Data above threshold'!AY$4,'Raw Data'!$3:$3,0)-1))</f>
        <v>0.530064582824707</v>
      </c>
      <c r="AZ70" s="107" t="n">
        <f aca="true">IF(ISBLANK(OFFSET('Raw Data'!$A$3,MATCH('Data above threshold'!$A70,'Raw Data'!$B$4:$B$185,0),MATCH('Data above threshold'!AZ$4,'Raw Data'!$3:$3,0)-1)),"",OFFSET('Raw Data'!$A$3,MATCH('Data above threshold'!$A70,'Raw Data'!$B$4:$B$185,0),MATCH('Data above threshold'!AZ$4,'Raw Data'!$3:$3,0)-1))</f>
        <v>0.19270988747788</v>
      </c>
      <c r="BA70" s="107" t="n">
        <f aca="true">IF(ISBLANK(OFFSET('Raw Data'!$A$3,MATCH('Data above threshold'!$A70,'Raw Data'!$B$4:$B$185,0),MATCH('Data above threshold'!BA$4,'Raw Data'!$3:$3,0)-1)),"",OFFSET('Raw Data'!$A$3,MATCH('Data above threshold'!$A70,'Raw Data'!$B$4:$B$185,0),MATCH('Data above threshold'!BA$4,'Raw Data'!$3:$3,0)-1))</f>
        <v>1.33292766412099</v>
      </c>
      <c r="BB70" s="107" t="n">
        <f aca="true">IF(ISBLANK(OFFSET('Raw Data'!$A$3,MATCH('Data above threshold'!$A70,'Raw Data'!$B$4:$B$185,0),MATCH('Data above threshold'!BB$4,'Raw Data'!$3:$3,0)-1)),"",OFFSET('Raw Data'!$A$3,MATCH('Data above threshold'!$A70,'Raw Data'!$B$4:$B$185,0),MATCH('Data above threshold'!BB$4,'Raw Data'!$3:$3,0)-1))</f>
        <v>-0.592172076304754</v>
      </c>
      <c r="BC70" s="107" t="n">
        <f aca="true">IF(ISBLANK(OFFSET('Raw Data'!$A$3,MATCH('Data above threshold'!$A70,'Raw Data'!$B$4:$B$185,0),MATCH('Data above threshold'!BC$4,'Raw Data'!$3:$3,0)-1)),"",OFFSET('Raw Data'!$A$3,MATCH('Data above threshold'!$A70,'Raw Data'!$B$4:$B$185,0),MATCH('Data above threshold'!BC$4,'Raw Data'!$3:$3,0)-1))</f>
        <v>0.955900937318802</v>
      </c>
      <c r="BD70" s="107" t="n">
        <f aca="true">IF(ISBLANK(OFFSET('Raw Data'!$A$3,MATCH('Data above threshold'!$A70,'Raw Data'!$B$4:$B$185,0),MATCH('Data above threshold'!BD$4,'Raw Data'!$3:$3,0)-1)),"",OFFSET('Raw Data'!$A$3,MATCH('Data above threshold'!$A70,'Raw Data'!$B$4:$B$185,0),MATCH('Data above threshold'!BD$4,'Raw Data'!$3:$3,0)-1))</f>
        <v>-1.00902740160624</v>
      </c>
      <c r="BE70" s="107" t="n">
        <f aca="true">IF(ISBLANK(OFFSET('Raw Data'!$A$3,MATCH('Data above threshold'!$A70,'Raw Data'!$B$4:$B$185,0),MATCH('Data above threshold'!BE$4,'Raw Data'!$3:$3,0)-1)),"",OFFSET('Raw Data'!$A$3,MATCH('Data above threshold'!$A70,'Raw Data'!$B$4:$B$185,0),MATCH('Data above threshold'!BE$4,'Raw Data'!$3:$3,0)-1))</f>
        <v>-0.413604515915116</v>
      </c>
      <c r="BF70" s="107" t="n">
        <f aca="true">IF(ISBLANK(OFFSET('Raw Data'!$A$3,MATCH('Data above threshold'!$A70,'Raw Data'!$B$4:$B$185,0),MATCH('Data above threshold'!BF$4,'Raw Data'!$3:$3,0)-1)),"",OFFSET('Raw Data'!$A$3,MATCH('Data above threshold'!$A70,'Raw Data'!$B$4:$B$185,0),MATCH('Data above threshold'!BF$4,'Raw Data'!$3:$3,0)-1))</f>
        <v>-1.05711246530215</v>
      </c>
      <c r="BG70" s="107" t="n">
        <f aca="true">IF(ISBLANK(OFFSET('Raw Data'!$A$3,MATCH('Data above threshold'!$A70,'Raw Data'!$B$4:$B$185,0),MATCH('Data above threshold'!BG$4,'Raw Data'!$3:$3,0)-1)),"",OFFSET('Raw Data'!$A$3,MATCH('Data above threshold'!$A70,'Raw Data'!$B$4:$B$185,0),MATCH('Data above threshold'!BG$4,'Raw Data'!$3:$3,0)-1))</f>
        <v>0.936457787950834</v>
      </c>
      <c r="BH70" s="107" t="n">
        <f aca="true">IF(ISBLANK(OFFSET('Raw Data'!$A$3,MATCH('Data above threshold'!$A70,'Raw Data'!$B$4:$B$185,0),MATCH('Data above threshold'!BH$4,'Raw Data'!$3:$3,0)-1)),"",OFFSET('Raw Data'!$A$3,MATCH('Data above threshold'!$A70,'Raw Data'!$B$4:$B$185,0),MATCH('Data above threshold'!BH$4,'Raw Data'!$3:$3,0)-1))</f>
        <v>-0.986466477314631</v>
      </c>
      <c r="BI70" s="107" t="n">
        <f aca="true">IF(ISBLANK(OFFSET('Raw Data'!$A$3,MATCH('Data above threshold'!$A70,'Raw Data'!$B$4:$B$185,0),MATCH('Data above threshold'!BI$4,'Raw Data'!$3:$3,0)-1)),"",OFFSET('Raw Data'!$A$3,MATCH('Data above threshold'!$A70,'Raw Data'!$B$4:$B$185,0),MATCH('Data above threshold'!BI$4,'Raw Data'!$3:$3,0)-1))</f>
        <v>-0.820010552803675</v>
      </c>
      <c r="BJ70" s="107" t="n">
        <f aca="true">IF(ISBLANK(OFFSET('Raw Data'!$A$3,MATCH('Data above threshold'!$A70,'Raw Data'!$B$4:$B$185,0),MATCH('Data above threshold'!BJ$4,'Raw Data'!$3:$3,0)-1)),"",OFFSET('Raw Data'!$A$3,MATCH('Data above threshold'!$A70,'Raw Data'!$B$4:$B$185,0),MATCH('Data above threshold'!BJ$4,'Raw Data'!$3:$3,0)-1))</f>
        <v>0.837052320440611</v>
      </c>
      <c r="BK70" s="107" t="n">
        <f aca="true">IF(ISBLANK(OFFSET('Raw Data'!$A$3,MATCH('Data above threshold'!$A70,'Raw Data'!$B$4:$B$185,0),MATCH('Data above threshold'!BK$4,'Raw Data'!$3:$3,0)-1)),"",OFFSET('Raw Data'!$A$3,MATCH('Data above threshold'!$A70,'Raw Data'!$B$4:$B$185,0),MATCH('Data above threshold'!BK$4,'Raw Data'!$3:$3,0)-1))</f>
        <v>0.449213080108166</v>
      </c>
      <c r="BL70" s="107" t="n">
        <f aca="true">IF(ISBLANK(OFFSET('Raw Data'!$A$3,MATCH('Data above threshold'!$A70,'Raw Data'!$B$4:$B$185,0),MATCH('Data above threshold'!BL$4,'Raw Data'!$3:$3,0)-1)),"",OFFSET('Raw Data'!$A$3,MATCH('Data above threshold'!$A70,'Raw Data'!$B$4:$B$185,0),MATCH('Data above threshold'!BL$4,'Raw Data'!$3:$3,0)-1))</f>
        <v>0.294802234818538</v>
      </c>
      <c r="BM70" s="107" t="n">
        <f aca="true">IF(ISBLANK(OFFSET('Raw Data'!$A$3,MATCH('Data above threshold'!$A70,'Raw Data'!$B$4:$B$185,0),MATCH('Data above threshold'!BM$4,'Raw Data'!$3:$3,0)-1)),"",OFFSET('Raw Data'!$A$3,MATCH('Data above threshold'!$A70,'Raw Data'!$B$4:$B$185,0),MATCH('Data above threshold'!BM$4,'Raw Data'!$3:$3,0)-1))</f>
        <v>-0.804346670707067</v>
      </c>
      <c r="BN70" s="107" t="n">
        <f aca="true">IF(ISBLANK(OFFSET('Raw Data'!$A$3,MATCH('Data above threshold'!$A70,'Raw Data'!$B$4:$B$185,0),MATCH('Data above threshold'!BN$4,'Raw Data'!$3:$3,0)-1)),"",OFFSET('Raw Data'!$A$3,MATCH('Data above threshold'!$A70,'Raw Data'!$B$4:$B$185,0),MATCH('Data above threshold'!BN$4,'Raw Data'!$3:$3,0)-1))</f>
        <v>-1.0576734940211</v>
      </c>
      <c r="BO70" s="107" t="n">
        <f aca="true">IF(ISBLANK(OFFSET('Raw Data'!$A$3,MATCH('Data above threshold'!$A70,'Raw Data'!$B$4:$B$185,0),MATCH('Data above threshold'!BO$4,'Raw Data'!$3:$3,0)-1)),"",OFFSET('Raw Data'!$A$3,MATCH('Data above threshold'!$A70,'Raw Data'!$B$4:$B$185,0),MATCH('Data above threshold'!BO$4,'Raw Data'!$3:$3,0)-1))</f>
        <v>1.6293955941995</v>
      </c>
      <c r="BP70" s="107" t="n">
        <f aca="true">IF(ISBLANK(OFFSET('Raw Data'!$A$3,MATCH('Data above threshold'!$A70,'Raw Data'!$B$4:$B$185,0),MATCH('Data above threshold'!BP$4,'Raw Data'!$3:$3,0)-1)),"",OFFSET('Raw Data'!$A$3,MATCH('Data above threshold'!$A70,'Raw Data'!$B$4:$B$185,0),MATCH('Data above threshold'!BP$4,'Raw Data'!$3:$3,0)-1))</f>
        <v>1.78200334310532</v>
      </c>
      <c r="BQ70" s="107" t="n">
        <f aca="true">IF(ISBLANK(OFFSET('Raw Data'!$A$3,MATCH('Data above threshold'!$A70,'Raw Data'!$B$4:$B$185,0),MATCH('Data above threshold'!BQ$4,'Raw Data'!$3:$3,0)-1)),"",OFFSET('Raw Data'!$A$3,MATCH('Data above threshold'!$A70,'Raw Data'!$B$4:$B$185,0),MATCH('Data above threshold'!BQ$4,'Raw Data'!$3:$3,0)-1))</f>
        <v>1.7638597091039</v>
      </c>
      <c r="BR70" s="107" t="n">
        <f aca="true">IF(ISBLANK(OFFSET('Raw Data'!$A$3,MATCH('Data above threshold'!$A70,'Raw Data'!$B$4:$B$185,0),MATCH('Data above threshold'!BR$4,'Raw Data'!$3:$3,0)-1)),"",OFFSET('Raw Data'!$A$3,MATCH('Data above threshold'!$A70,'Raw Data'!$B$4:$B$185,0),MATCH('Data above threshold'!BR$4,'Raw Data'!$3:$3,0)-1))</f>
        <v>-0.92137481768926</v>
      </c>
      <c r="BS70" s="107" t="n">
        <f aca="true">IF(ISBLANK(OFFSET('Raw Data'!$A$3,MATCH('Data above threshold'!$A70,'Raw Data'!$B$4:$B$185,0),MATCH('Data above threshold'!BS$4,'Raw Data'!$3:$3,0)-1)),"",OFFSET('Raw Data'!$A$3,MATCH('Data above threshold'!$A70,'Raw Data'!$B$4:$B$185,0),MATCH('Data above threshold'!BS$4,'Raw Data'!$3:$3,0)-1))</f>
        <v>0.0781517513096333</v>
      </c>
      <c r="BT70" s="107" t="n">
        <f aca="true">IF(ISBLANK(OFFSET('Raw Data'!$A$3,MATCH('Data above threshold'!$A70,'Raw Data'!$B$4:$B$185,0),MATCH('Data above threshold'!BT$4,'Raw Data'!$3:$3,0)-1)),"",OFFSET('Raw Data'!$A$3,MATCH('Data above threshold'!$A70,'Raw Data'!$B$4:$B$185,0),MATCH('Data above threshold'!BT$4,'Raw Data'!$3:$3,0)-1))</f>
        <v>-0.101889322201411</v>
      </c>
      <c r="BU70" s="107" t="n">
        <f aca="true">IF(ISBLANK(OFFSET('Raw Data'!$A$3,MATCH('Data above threshold'!$A70,'Raw Data'!$B$4:$B$185,0),MATCH('Data above threshold'!BU$4,'Raw Data'!$3:$3,0)-1)),"",OFFSET('Raw Data'!$A$3,MATCH('Data above threshold'!$A70,'Raw Data'!$B$4:$B$185,0),MATCH('Data above threshold'!BU$4,'Raw Data'!$3:$3,0)-1))</f>
        <v>-0.3066825789089</v>
      </c>
      <c r="BV70" s="107" t="n">
        <f aca="true">IF(ISBLANK(OFFSET('Raw Data'!$A$3,MATCH('Data above threshold'!$A70,'Raw Data'!$B$4:$B$185,0),MATCH('Data above threshold'!BV$4,'Raw Data'!$3:$3,0)-1)),"",OFFSET('Raw Data'!$A$3,MATCH('Data above threshold'!$A70,'Raw Data'!$B$4:$B$185,0),MATCH('Data above threshold'!BV$4,'Raw Data'!$3:$3,0)-1))</f>
        <v>-0.588774347056945</v>
      </c>
      <c r="BW70" s="107" t="n">
        <f aca="true">IF(ISBLANK(OFFSET('Raw Data'!$A$3,MATCH('Data above threshold'!$A70,'Raw Data'!$B$4:$B$185,0),MATCH('Data above threshold'!BW$4,'Raw Data'!$3:$3,0)-1)),"",OFFSET('Raw Data'!$A$3,MATCH('Data above threshold'!$A70,'Raw Data'!$B$4:$B$185,0),MATCH('Data above threshold'!BW$4,'Raw Data'!$3:$3,0)-1))</f>
        <v>0.607445985078812</v>
      </c>
      <c r="BX70" s="107" t="n">
        <f aca="true">IF(ISBLANK(OFFSET('Raw Data'!$A$3,MATCH('Data above threshold'!$A70,'Raw Data'!$B$4:$B$185,0),MATCH('Data above threshold'!BX$4,'Raw Data'!$3:$3,0)-1)),"",OFFSET('Raw Data'!$A$3,MATCH('Data above threshold'!$A70,'Raw Data'!$B$4:$B$185,0),MATCH('Data above threshold'!BX$4,'Raw Data'!$3:$3,0)-1))</f>
        <v>1.01295083761215</v>
      </c>
      <c r="BY70" s="107" t="n">
        <f aca="true">IF(ISBLANK(OFFSET('Raw Data'!$A$3,MATCH('Data above threshold'!$A70,'Raw Data'!$B$4:$B$185,0),MATCH('Data above threshold'!BY$4,'Raw Data'!$3:$3,0)-1)),"",OFFSET('Raw Data'!$A$3,MATCH('Data above threshold'!$A70,'Raw Data'!$B$4:$B$185,0),MATCH('Data above threshold'!BY$4,'Raw Data'!$3:$3,0)-1))</f>
        <v>0.279335644406577</v>
      </c>
      <c r="BZ70" s="107" t="n">
        <f aca="true">IF(ISBLANK(OFFSET('Raw Data'!$A$3,MATCH('Data above threshold'!$A70,'Raw Data'!$B$4:$B$185,0),MATCH('Data above threshold'!BZ$4,'Raw Data'!$3:$3,0)-1)),"",OFFSET('Raw Data'!$A$3,MATCH('Data above threshold'!$A70,'Raw Data'!$B$4:$B$185,0),MATCH('Data above threshold'!BZ$4,'Raw Data'!$3:$3,0)-1))</f>
        <v>-0.647236083944639</v>
      </c>
      <c r="CA70" s="107" t="n">
        <f aca="true">IF(ISBLANK(OFFSET('Raw Data'!$A$3,MATCH('Data above threshold'!$A70,'Raw Data'!$B$4:$B$185,0),MATCH('Data above threshold'!CA$4,'Raw Data'!$3:$3,0)-1)),"",OFFSET('Raw Data'!$A$3,MATCH('Data above threshold'!$A70,'Raw Data'!$B$4:$B$185,0),MATCH('Data above threshold'!CA$4,'Raw Data'!$3:$3,0)-1))</f>
        <v>0.0147548951208591</v>
      </c>
      <c r="CB70" s="107" t="n">
        <f aca="true">IF(ISBLANK(OFFSET('Raw Data'!$A$3,MATCH('Data above threshold'!$A70,'Raw Data'!$B$4:$B$185,0),MATCH('Data above threshold'!CB$4,'Raw Data'!$3:$3,0)-1)),"",OFFSET('Raw Data'!$A$3,MATCH('Data above threshold'!$A70,'Raw Data'!$B$4:$B$185,0),MATCH('Data above threshold'!CB$4,'Raw Data'!$3:$3,0)-1))</f>
        <v>-1.45709757010142</v>
      </c>
      <c r="CC70" s="107" t="n">
        <f aca="true">IF(ISBLANK(OFFSET('Raw Data'!$A$3,MATCH('Data above threshold'!$A70,'Raw Data'!$B$4:$B$185,0),MATCH('Data above threshold'!CC$4,'Raw Data'!$3:$3,0)-1)),"",OFFSET('Raw Data'!$A$3,MATCH('Data above threshold'!$A70,'Raw Data'!$B$4:$B$185,0),MATCH('Data above threshold'!CC$4,'Raw Data'!$3:$3,0)-1))</f>
        <v>-0.0363765970493356</v>
      </c>
      <c r="CD70" s="107" t="n">
        <f aca="true">IF(ISBLANK(OFFSET('Raw Data'!$A$3,MATCH('Data above threshold'!$A70,'Raw Data'!$B$4:$B$185,0),MATCH('Data above threshold'!CD$4,'Raw Data'!$3:$3,0)-1)),"",OFFSET('Raw Data'!$A$3,MATCH('Data above threshold'!$A70,'Raw Data'!$B$4:$B$185,0),MATCH('Data above threshold'!CD$4,'Raw Data'!$3:$3,0)-1))</f>
        <v>1.63937226186196</v>
      </c>
      <c r="CE70" s="107" t="n">
        <f aca="true">IF(ISBLANK(OFFSET('Raw Data'!$A$3,MATCH('Data above threshold'!$A70,'Raw Data'!$B$4:$B$185,0),MATCH('Data above threshold'!CE$4,'Raw Data'!$3:$3,0)-1)),"",OFFSET('Raw Data'!$A$3,MATCH('Data above threshold'!$A70,'Raw Data'!$B$4:$B$185,0),MATCH('Data above threshold'!CE$4,'Raw Data'!$3:$3,0)-1))</f>
        <v>-0.111407813305656</v>
      </c>
      <c r="CF70" s="107" t="n">
        <f aca="true">IF(ISBLANK(OFFSET('Raw Data'!$A$3,MATCH('Data above threshold'!$A70,'Raw Data'!$B$4:$B$185,0),MATCH('Data above threshold'!CF$4,'Raw Data'!$3:$3,0)-1)),"",OFFSET('Raw Data'!$A$3,MATCH('Data above threshold'!$A70,'Raw Data'!$B$4:$B$185,0),MATCH('Data above threshold'!CF$4,'Raw Data'!$3:$3,0)-1))</f>
        <v>-0.169472777595123</v>
      </c>
      <c r="CG70" s="107" t="n">
        <f aca="true">IF(ISBLANK(OFFSET('Raw Data'!$A$3,MATCH('Data above threshold'!$A70,'Raw Data'!$B$4:$B$185,0),MATCH('Data above threshold'!CG$4,'Raw Data'!$3:$3,0)-1)),"",OFFSET('Raw Data'!$A$3,MATCH('Data above threshold'!$A70,'Raw Data'!$B$4:$B$185,0),MATCH('Data above threshold'!CG$4,'Raw Data'!$3:$3,0)-1))</f>
        <v>0.86941001812617</v>
      </c>
      <c r="CH70" s="107" t="n">
        <f aca="true">IF(ISBLANK(OFFSET('Raw Data'!$A$3,MATCH('Data above threshold'!$A70,'Raw Data'!$B$4:$B$185,0),MATCH('Data above threshold'!CH$4,'Raw Data'!$3:$3,0)-1)),"",OFFSET('Raw Data'!$A$3,MATCH('Data above threshold'!$A70,'Raw Data'!$B$4:$B$185,0),MATCH('Data above threshold'!CH$4,'Raw Data'!$3:$3,0)-1))</f>
        <v>1.64387083053589</v>
      </c>
      <c r="CI70" s="107" t="n">
        <f aca="true">IF(ISBLANK(OFFSET('Raw Data'!$A$3,MATCH('Data above threshold'!$A70,'Raw Data'!$B$4:$B$185,0),MATCH('Data above threshold'!CI$4,'Raw Data'!$3:$3,0)-1)),"",OFFSET('Raw Data'!$A$3,MATCH('Data above threshold'!$A70,'Raw Data'!$B$4:$B$185,0),MATCH('Data above threshold'!CI$4,'Raw Data'!$3:$3,0)-1))</f>
        <v>-1.33364719152451</v>
      </c>
      <c r="CJ70" s="107" t="n">
        <f aca="true">IF(ISBLANK(OFFSET('Raw Data'!$A$3,MATCH('Data above threshold'!$A70,'Raw Data'!$B$4:$B$185,0),MATCH('Data above threshold'!CJ$4,'Raw Data'!$3:$3,0)-1)),"",OFFSET('Raw Data'!$A$3,MATCH('Data above threshold'!$A70,'Raw Data'!$B$4:$B$185,0),MATCH('Data above threshold'!CJ$4,'Raw Data'!$3:$3,0)-1))</f>
        <v>-0.725209454695384</v>
      </c>
      <c r="CK70" s="107" t="n">
        <f aca="true">IF(ISBLANK(OFFSET('Raw Data'!$A$3,MATCH('Data above threshold'!$A70,'Raw Data'!$B$4:$B$185,0),MATCH('Data above threshold'!CK$4,'Raw Data'!$3:$3,0)-1)),"",OFFSET('Raw Data'!$A$3,MATCH('Data above threshold'!$A70,'Raw Data'!$B$4:$B$185,0),MATCH('Data above threshold'!CK$4,'Raw Data'!$3:$3,0)-1))</f>
        <v>-1.09452034036318</v>
      </c>
      <c r="CL70" s="107" t="n">
        <f aca="true">IF(ISBLANK(OFFSET('Raw Data'!$A$3,MATCH('Data above threshold'!$A70,'Raw Data'!$B$4:$B$185,0),MATCH('Data above threshold'!CL$4,'Raw Data'!$3:$3,0)-1)),"",OFFSET('Raw Data'!$A$3,MATCH('Data above threshold'!$A70,'Raw Data'!$B$4:$B$185,0),MATCH('Data above threshold'!CL$4,'Raw Data'!$3:$3,0)-1))</f>
        <v>-0.467260951331506</v>
      </c>
      <c r="CM70" s="107" t="n">
        <f aca="true">IF(ISBLANK(OFFSET('Raw Data'!$A$3,MATCH('Data above threshold'!$A70,'Raw Data'!$B$4:$B$185,0),MATCH('Data above threshold'!CM$4,'Raw Data'!$3:$3,0)-1)),"",OFFSET('Raw Data'!$A$3,MATCH('Data above threshold'!$A70,'Raw Data'!$B$4:$B$185,0),MATCH('Data above threshold'!CM$4,'Raw Data'!$3:$3,0)-1))</f>
        <v>0.97187465429306</v>
      </c>
      <c r="CN70" s="107" t="n">
        <f aca="true">IF(ISBLANK(OFFSET('Raw Data'!$A$3,MATCH('Data above threshold'!$A70,'Raw Data'!$B$4:$B$185,0),MATCH('Data above threshold'!CN$4,'Raw Data'!$3:$3,0)-1)),"",OFFSET('Raw Data'!$A$3,MATCH('Data above threshold'!$A70,'Raw Data'!$B$4:$B$185,0),MATCH('Data above threshold'!CN$4,'Raw Data'!$3:$3,0)-1))</f>
        <v>0.974571547470987</v>
      </c>
      <c r="CO70" s="107" t="n">
        <f aca="true">IF(ISBLANK(OFFSET('Raw Data'!$A$3,MATCH('Data above threshold'!$A70,'Raw Data'!$B$4:$B$185,0),MATCH('Data above threshold'!CO$4,'Raw Data'!$3:$3,0)-1)),"",OFFSET('Raw Data'!$A$3,MATCH('Data above threshold'!$A70,'Raw Data'!$B$4:$B$185,0),MATCH('Data above threshold'!CO$4,'Raw Data'!$3:$3,0)-1))</f>
        <v>-0.314690589904785</v>
      </c>
      <c r="CP70" s="107" t="n">
        <f aca="true">IF(ISBLANK(OFFSET('Raw Data'!$A$3,MATCH('Data above threshold'!$A70,'Raw Data'!$B$4:$B$185,0),MATCH('Data above threshold'!CP$4,'Raw Data'!$3:$3,0)-1)),"",OFFSET('Raw Data'!$A$3,MATCH('Data above threshold'!$A70,'Raw Data'!$B$4:$B$185,0),MATCH('Data above threshold'!CP$4,'Raw Data'!$3:$3,0)-1))</f>
        <v>-2.00040771563848</v>
      </c>
      <c r="CQ70" s="107" t="n">
        <f aca="true">IF(ISBLANK(OFFSET('Raw Data'!$A$3,MATCH('Data above threshold'!$A70,'Raw Data'!$B$4:$B$185,0),MATCH('Data above threshold'!CQ$4,'Raw Data'!$3:$3,0)-1)),"",OFFSET('Raw Data'!$A$3,MATCH('Data above threshold'!$A70,'Raw Data'!$B$4:$B$185,0),MATCH('Data above threshold'!CQ$4,'Raw Data'!$3:$3,0)-1))</f>
        <v>-0.545666704575221</v>
      </c>
      <c r="CR70" s="107" t="n">
        <f aca="true">IF(ISBLANK(OFFSET('Raw Data'!$A$3,MATCH('Data above threshold'!$A70,'Raw Data'!$B$4:$B$185,0),MATCH('Data above threshold'!CR$4,'Raw Data'!$3:$3,0)-1)),"",OFFSET('Raw Data'!$A$3,MATCH('Data above threshold'!$A70,'Raw Data'!$B$4:$B$185,0),MATCH('Data above threshold'!CR$4,'Raw Data'!$3:$3,0)-1))</f>
        <v>-1.2337193886439</v>
      </c>
    </row>
    <row r="71" s="103" customFormat="true" ht="15.5" hidden="false" customHeight="false" outlineLevel="0" collapsed="false">
      <c r="A71" s="107" t="n">
        <v>2332</v>
      </c>
      <c r="B71" s="107" t="n">
        <v>4</v>
      </c>
      <c r="C71" s="107" t="str">
        <f aca="true">IF(ISBLANK(OFFSET('Raw Data'!$A$3,MATCH('Data above threshold'!$A71,'Raw Data'!$B$4:$B$185,0),MATCH('Data above threshold'!C$4,'Raw Data'!$3:$3,0)-1)),"",OFFSET('Raw Data'!$A$3,MATCH('Data above threshold'!$A71,'Raw Data'!$B$4:$B$185,0),MATCH('Data above threshold'!C$4,'Raw Data'!$3:$3,0)-1))</f>
        <v/>
      </c>
      <c r="D71" s="107" t="str">
        <f aca="true">IF(ISBLANK(OFFSET('Raw Data'!$A$3,MATCH('Data above threshold'!$A71,'Raw Data'!$B$4:$B$185,0),MATCH('Data above threshold'!D$4,'Raw Data'!$3:$3,0)-1)),"",OFFSET('Raw Data'!$A$3,MATCH('Data above threshold'!$A71,'Raw Data'!$B$4:$B$185,0),MATCH('Data above threshold'!D$4,'Raw Data'!$3:$3,0)-1))</f>
        <v>Rule of Law Index</v>
      </c>
      <c r="E71" s="107" t="str">
        <f aca="true">IF(ISBLANK(OFFSET('Raw Data'!$A$3,MATCH('Data above threshold'!$A71,'Raw Data'!$B$4:$B$185,0),MATCH('Data above threshold'!E$4,'Raw Data'!$3:$3,0)-1)),"",OFFSET('Raw Data'!$A$3,MATCH('Data above threshold'!$A71,'Raw Data'!$B$4:$B$185,0),MATCH('Data above threshold'!E$4,'Raw Data'!$3:$3,0)-1))</f>
        <v/>
      </c>
      <c r="F71" s="107" t="str">
        <f aca="true">IF(ISBLANK(OFFSET('Raw Data'!$A$3,MATCH('Data above threshold'!$A71,'Raw Data'!$B$4:$B$185,0),MATCH('Data above threshold'!F$4,'Raw Data'!$3:$3,0)-1)),"",OFFSET('Raw Data'!$A$3,MATCH('Data above threshold'!$A71,'Raw Data'!$B$4:$B$185,0),MATCH('Data above threshold'!F$4,'Raw Data'!$3:$3,0)-1))</f>
        <v/>
      </c>
      <c r="G71" s="107" t="str">
        <f aca="true">IF(ISBLANK(OFFSET('Raw Data'!$A$3,MATCH('Data above threshold'!$A71,'Raw Data'!$B$4:$B$185,0),MATCH('Data above threshold'!G$4,'Raw Data'!$3:$3,0)-1)),"",OFFSET('Raw Data'!$A$3,MATCH('Data above threshold'!$A71,'Raw Data'!$B$4:$B$185,0),MATCH('Data above threshold'!G$4,'Raw Data'!$3:$3,0)-1))</f>
        <v/>
      </c>
      <c r="H71" s="107" t="str">
        <f aca="true">IF(ISBLANK(OFFSET('Raw Data'!$A$3,MATCH('Data above threshold'!$A71,'Raw Data'!$B$4:$B$185,0),MATCH('Data above threshold'!H$4,'Raw Data'!$3:$3,0)-1)),"",OFFSET('Raw Data'!$A$3,MATCH('Data above threshold'!$A71,'Raw Data'!$B$4:$B$185,0),MATCH('Data above threshold'!H$4,'Raw Data'!$3:$3,0)-1))</f>
        <v>World Justice Project</v>
      </c>
      <c r="I71" s="107" t="str">
        <f aca="true">IF(ISBLANK(OFFSET('Raw Data'!$A$3,MATCH('Data above threshold'!$A71,'Raw Data'!$B$4:$B$185,0),MATCH('Data above threshold'!I$4,'Raw Data'!$3:$3,0)-1)),"",OFFSET('Raw Data'!$A$3,MATCH('Data above threshold'!$A71,'Raw Data'!$B$4:$B$185,0),MATCH('Data above threshold'!I$4,'Raw Data'!$3:$3,0)-1))</f>
        <v/>
      </c>
      <c r="J71" s="107" t="str">
        <f aca="true">IF(ISBLANK(OFFSET('Raw Data'!$A$3,MATCH('Data above threshold'!$A71,'Raw Data'!$B$4:$B$185,0),MATCH('Data above threshold'!J$4,'Raw Data'!$3:$3,0)-1)),"",OFFSET('Raw Data'!$A$3,MATCH('Data above threshold'!$A71,'Raw Data'!$B$4:$B$185,0),MATCH('Data above threshold'!J$4,'Raw Data'!$3:$3,0)-1))</f>
        <v/>
      </c>
      <c r="K71" s="107" t="str">
        <f aca="true">IF(ISBLANK(OFFSET('Raw Data'!$A$3,MATCH('Data above threshold'!$A71,'Raw Data'!$B$4:$B$185,0),MATCH('Data above threshold'!K$4,'Raw Data'!$3:$3,0)-1)),"",OFFSET('Raw Data'!$A$3,MATCH('Data above threshold'!$A71,'Raw Data'!$B$4:$B$185,0),MATCH('Data above threshold'!K$4,'Raw Data'!$3:$3,0)-1))</f>
        <v>Plus</v>
      </c>
      <c r="L71" s="107" t="str">
        <f aca="true">IF(ISBLANK(OFFSET('Raw Data'!$A$3,MATCH('Data above threshold'!$A71,'Raw Data'!$B$4:$B$185,0),MATCH('Data above threshold'!L$4,'Raw Data'!$3:$3,0)-1)),"",OFFSET('Raw Data'!$A$3,MATCH('Data above threshold'!$A71,'Raw Data'!$B$4:$B$185,0),MATCH('Data above threshold'!L$4,'Raw Data'!$3:$3,0)-1))</f>
        <v>https://worldjusticeproject.org/rule-of-law-index/global</v>
      </c>
      <c r="M71" s="105" t="n">
        <f aca="false" t="array" ref="M71:M71">IFERROR(SKEW(IF(ISNUMBER(Q71:CR71),Q71:CR71,"")),"")</f>
        <v>-0.830647502923361</v>
      </c>
      <c r="N71" s="107" t="n">
        <v>0</v>
      </c>
      <c r="O71" s="107" t="str">
        <f aca="true">IF(ISBLANK(OFFSET('Raw Data'!$A$3,MATCH('Data above threshold'!$A71,'Raw Data'!$B$4:$B$185,0),MATCH('Data above threshold'!O$4,'Raw Data'!$3:$3,0)-1)),"",OFFSET('Raw Data'!$A$3,MATCH('Data above threshold'!$A71,'Raw Data'!$B$4:$B$185,0),MATCH('Data above threshold'!O$4,'Raw Data'!$3:$3,0)-1))</f>
        <v/>
      </c>
      <c r="P71" s="106" t="n">
        <f aca="false" t="array" ref="P71:P71">IF(B71&lt;4,"",1-IFERROR(SUM(ISNUMBER(Q71:CR71)*(1-$Q$3:$CR$3))/COUNTIF($Q$3:$CR$3,0),0))</f>
        <v>0</v>
      </c>
      <c r="Q71" s="107" t="n">
        <f aca="true">IF(ISBLANK(OFFSET('Raw Data'!$A$3,MATCH('Data above threshold'!$A71,'Raw Data'!$B$4:$B$185,0),MATCH('Data above threshold'!Q$4,'Raw Data'!$3:$3,0)-1)),"",OFFSET('Raw Data'!$A$3,MATCH('Data above threshold'!$A71,'Raw Data'!$B$4:$B$185,0),MATCH('Data above threshold'!Q$4,'Raw Data'!$3:$3,0)-1))</f>
        <v>0.56</v>
      </c>
      <c r="R71" s="107" t="n">
        <f aca="true">IF(ISBLANK(OFFSET('Raw Data'!$A$3,MATCH('Data above threshold'!$A71,'Raw Data'!$B$4:$B$185,0),MATCH('Data above threshold'!R$4,'Raw Data'!$3:$3,0)-1)),"",OFFSET('Raw Data'!$A$3,MATCH('Data above threshold'!$A71,'Raw Data'!$B$4:$B$185,0),MATCH('Data above threshold'!R$4,'Raw Data'!$3:$3,0)-1))</f>
        <v>0.79</v>
      </c>
      <c r="S71" s="107" t="n">
        <f aca="true">IF(ISBLANK(OFFSET('Raw Data'!$A$3,MATCH('Data above threshold'!$A71,'Raw Data'!$B$4:$B$185,0),MATCH('Data above threshold'!S$4,'Raw Data'!$3:$3,0)-1)),"",OFFSET('Raw Data'!$A$3,MATCH('Data above threshold'!$A71,'Raw Data'!$B$4:$B$185,0),MATCH('Data above threshold'!S$4,'Raw Data'!$3:$3,0)-1))</f>
        <v>0.81</v>
      </c>
      <c r="T71" s="107" t="n">
        <f aca="true">IF(ISBLANK(OFFSET('Raw Data'!$A$3,MATCH('Data above threshold'!$A71,'Raw Data'!$B$4:$B$185,0),MATCH('Data above threshold'!T$4,'Raw Data'!$3:$3,0)-1)),"",OFFSET('Raw Data'!$A$3,MATCH('Data above threshold'!$A71,'Raw Data'!$B$4:$B$185,0),MATCH('Data above threshold'!T$4,'Raw Data'!$3:$3,0)-1))</f>
        <v>0.79</v>
      </c>
      <c r="U71" s="107" t="n">
        <f aca="true">IF(ISBLANK(OFFSET('Raw Data'!$A$3,MATCH('Data above threshold'!$A71,'Raw Data'!$B$4:$B$185,0),MATCH('Data above threshold'!U$4,'Raw Data'!$3:$3,0)-1)),"",OFFSET('Raw Data'!$A$3,MATCH('Data above threshold'!$A71,'Raw Data'!$B$4:$B$185,0),MATCH('Data above threshold'!U$4,'Raw Data'!$3:$3,0)-1))</f>
        <v>0.4</v>
      </c>
      <c r="V71" s="107" t="n">
        <f aca="true">IF(ISBLANK(OFFSET('Raw Data'!$A$3,MATCH('Data above threshold'!$A71,'Raw Data'!$B$4:$B$185,0),MATCH('Data above threshold'!V$4,'Raw Data'!$3:$3,0)-1)),"",OFFSET('Raw Data'!$A$3,MATCH('Data above threshold'!$A71,'Raw Data'!$B$4:$B$185,0),MATCH('Data above threshold'!V$4,'Raw Data'!$3:$3,0)-1))</f>
        <v>0</v>
      </c>
      <c r="W71" s="107" t="n">
        <f aca="true">IF(ISBLANK(OFFSET('Raw Data'!$A$3,MATCH('Data above threshold'!$A71,'Raw Data'!$B$4:$B$185,0),MATCH('Data above threshold'!W$4,'Raw Data'!$3:$3,0)-1)),"",OFFSET('Raw Data'!$A$3,MATCH('Data above threshold'!$A71,'Raw Data'!$B$4:$B$185,0),MATCH('Data above threshold'!W$4,'Raw Data'!$3:$3,0)-1))</f>
        <v>0.5</v>
      </c>
      <c r="X71" s="107" t="n">
        <f aca="true">IF(ISBLANK(OFFSET('Raw Data'!$A$3,MATCH('Data above threshold'!$A71,'Raw Data'!$B$4:$B$185,0),MATCH('Data above threshold'!X$4,'Raw Data'!$3:$3,0)-1)),"",OFFSET('Raw Data'!$A$3,MATCH('Data above threshold'!$A71,'Raw Data'!$B$4:$B$185,0),MATCH('Data above threshold'!X$4,'Raw Data'!$3:$3,0)-1))</f>
        <v>0.8</v>
      </c>
      <c r="Y71" s="107" t="n">
        <f aca="true">IF(ISBLANK(OFFSET('Raw Data'!$A$3,MATCH('Data above threshold'!$A71,'Raw Data'!$B$4:$B$185,0),MATCH('Data above threshold'!Y$4,'Raw Data'!$3:$3,0)-1)),"",OFFSET('Raw Data'!$A$3,MATCH('Data above threshold'!$A71,'Raw Data'!$B$4:$B$185,0),MATCH('Data above threshold'!Y$4,'Raw Data'!$3:$3,0)-1))</f>
        <v>0</v>
      </c>
      <c r="Z71" s="107" t="n">
        <f aca="true">IF(ISBLANK(OFFSET('Raw Data'!$A$3,MATCH('Data above threshold'!$A71,'Raw Data'!$B$4:$B$185,0),MATCH('Data above threshold'!Z$4,'Raw Data'!$3:$3,0)-1)),"",OFFSET('Raw Data'!$A$3,MATCH('Data above threshold'!$A71,'Raw Data'!$B$4:$B$185,0),MATCH('Data above threshold'!Z$4,'Raw Data'!$3:$3,0)-1))</f>
        <v>0.66</v>
      </c>
      <c r="AA71" s="107" t="n">
        <f aca="true">IF(ISBLANK(OFFSET('Raw Data'!$A$3,MATCH('Data above threshold'!$A71,'Raw Data'!$B$4:$B$185,0),MATCH('Data above threshold'!AA$4,'Raw Data'!$3:$3,0)-1)),"",OFFSET('Raw Data'!$A$3,MATCH('Data above threshold'!$A71,'Raw Data'!$B$4:$B$185,0),MATCH('Data above threshold'!AA$4,'Raw Data'!$3:$3,0)-1))</f>
        <v>0.47</v>
      </c>
      <c r="AB71" s="107" t="n">
        <f aca="true">IF(ISBLANK(OFFSET('Raw Data'!$A$3,MATCH('Data above threshold'!$A71,'Raw Data'!$B$4:$B$185,0),MATCH('Data above threshold'!AB$4,'Raw Data'!$3:$3,0)-1)),"",OFFSET('Raw Data'!$A$3,MATCH('Data above threshold'!$A71,'Raw Data'!$B$4:$B$185,0),MATCH('Data above threshold'!AB$4,'Raw Data'!$3:$3,0)-1))</f>
        <v>0.42</v>
      </c>
      <c r="AC71" s="107" t="n">
        <f aca="true">IF(ISBLANK(OFFSET('Raw Data'!$A$3,MATCH('Data above threshold'!$A71,'Raw Data'!$B$4:$B$185,0),MATCH('Data above threshold'!AC$4,'Raw Data'!$3:$3,0)-1)),"",OFFSET('Raw Data'!$A$3,MATCH('Data above threshold'!$A71,'Raw Data'!$B$4:$B$185,0),MATCH('Data above threshold'!AC$4,'Raw Data'!$3:$3,0)-1))</f>
        <v>0.49</v>
      </c>
      <c r="AD71" s="107" t="n">
        <f aca="true">IF(ISBLANK(OFFSET('Raw Data'!$A$3,MATCH('Data above threshold'!$A71,'Raw Data'!$B$4:$B$185,0),MATCH('Data above threshold'!AD$4,'Raw Data'!$3:$3,0)-1)),"",OFFSET('Raw Data'!$A$3,MATCH('Data above threshold'!$A71,'Raw Data'!$B$4:$B$185,0),MATCH('Data above threshold'!AD$4,'Raw Data'!$3:$3,0)-1))</f>
        <v>0</v>
      </c>
      <c r="AE71" s="107" t="n">
        <f aca="true">IF(ISBLANK(OFFSET('Raw Data'!$A$3,MATCH('Data above threshold'!$A71,'Raw Data'!$B$4:$B$185,0),MATCH('Data above threshold'!AE$4,'Raw Data'!$3:$3,0)-1)),"",OFFSET('Raw Data'!$A$3,MATCH('Data above threshold'!$A71,'Raw Data'!$B$4:$B$185,0),MATCH('Data above threshold'!AE$4,'Raw Data'!$3:$3,0)-1))</f>
        <v>0.68</v>
      </c>
      <c r="AF71" s="107" t="n">
        <f aca="true">IF(ISBLANK(OFFSET('Raw Data'!$A$3,MATCH('Data above threshold'!$A71,'Raw Data'!$B$4:$B$185,0),MATCH('Data above threshold'!AF$4,'Raw Data'!$3:$3,0)-1)),"",OFFSET('Raw Data'!$A$3,MATCH('Data above threshold'!$A71,'Raw Data'!$B$4:$B$185,0),MATCH('Data above threshold'!AF$4,'Raw Data'!$3:$3,0)-1))</f>
        <v>0.68</v>
      </c>
      <c r="AG71" s="107" t="n">
        <f aca="true">IF(ISBLANK(OFFSET('Raw Data'!$A$3,MATCH('Data above threshold'!$A71,'Raw Data'!$B$4:$B$185,0),MATCH('Data above threshold'!AG$4,'Raw Data'!$3:$3,0)-1)),"",OFFSET('Raw Data'!$A$3,MATCH('Data above threshold'!$A71,'Raw Data'!$B$4:$B$185,0),MATCH('Data above threshold'!AG$4,'Raw Data'!$3:$3,0)-1))</f>
        <v>0.84</v>
      </c>
      <c r="AH71" s="107" t="n">
        <f aca="true">IF(ISBLANK(OFFSET('Raw Data'!$A$3,MATCH('Data above threshold'!$A71,'Raw Data'!$B$4:$B$185,0),MATCH('Data above threshold'!AH$4,'Raw Data'!$3:$3,0)-1)),"",OFFSET('Raw Data'!$A$3,MATCH('Data above threshold'!$A71,'Raw Data'!$B$4:$B$185,0),MATCH('Data above threshold'!AH$4,'Raw Data'!$3:$3,0)-1))</f>
        <v>0.9</v>
      </c>
      <c r="AI71" s="107" t="n">
        <f aca="true">IF(ISBLANK(OFFSET('Raw Data'!$A$3,MATCH('Data above threshold'!$A71,'Raw Data'!$B$4:$B$185,0),MATCH('Data above threshold'!AI$4,'Raw Data'!$3:$3,0)-1)),"",OFFSET('Raw Data'!$A$3,MATCH('Data above threshold'!$A71,'Raw Data'!$B$4:$B$185,0),MATCH('Data above threshold'!AI$4,'Raw Data'!$3:$3,0)-1))</f>
        <v>0.48</v>
      </c>
      <c r="AJ71" s="107" t="n">
        <f aca="true">IF(ISBLANK(OFFSET('Raw Data'!$A$3,MATCH('Data above threshold'!$A71,'Raw Data'!$B$4:$B$185,0),MATCH('Data above threshold'!AJ$4,'Raw Data'!$3:$3,0)-1)),"",OFFSET('Raw Data'!$A$3,MATCH('Data above threshold'!$A71,'Raw Data'!$B$4:$B$185,0),MATCH('Data above threshold'!AJ$4,'Raw Data'!$3:$3,0)-1))</f>
        <v>0.49</v>
      </c>
      <c r="AK71" s="107" t="n">
        <f aca="true">IF(ISBLANK(OFFSET('Raw Data'!$A$3,MATCH('Data above threshold'!$A71,'Raw Data'!$B$4:$B$185,0),MATCH('Data above threshold'!AK$4,'Raw Data'!$3:$3,0)-1)),"",OFFSET('Raw Data'!$A$3,MATCH('Data above threshold'!$A71,'Raw Data'!$B$4:$B$185,0),MATCH('Data above threshold'!AK$4,'Raw Data'!$3:$3,0)-1))</f>
        <v>0.48</v>
      </c>
      <c r="AL71" s="107" t="n">
        <f aca="true">IF(ISBLANK(OFFSET('Raw Data'!$A$3,MATCH('Data above threshold'!$A71,'Raw Data'!$B$4:$B$185,0),MATCH('Data above threshold'!AL$4,'Raw Data'!$3:$3,0)-1)),"",OFFSET('Raw Data'!$A$3,MATCH('Data above threshold'!$A71,'Raw Data'!$B$4:$B$185,0),MATCH('Data above threshold'!AL$4,'Raw Data'!$3:$3,0)-1))</f>
        <v>0.73</v>
      </c>
      <c r="AM71" s="107" t="n">
        <f aca="true">IF(ISBLANK(OFFSET('Raw Data'!$A$3,MATCH('Data above threshold'!$A71,'Raw Data'!$B$4:$B$185,0),MATCH('Data above threshold'!AM$4,'Raw Data'!$3:$3,0)-1)),"",OFFSET('Raw Data'!$A$3,MATCH('Data above threshold'!$A71,'Raw Data'!$B$4:$B$185,0),MATCH('Data above threshold'!AM$4,'Raw Data'!$3:$3,0)-1))</f>
        <v>0.88</v>
      </c>
      <c r="AN71" s="107" t="n">
        <f aca="true">IF(ISBLANK(OFFSET('Raw Data'!$A$3,MATCH('Data above threshold'!$A71,'Raw Data'!$B$4:$B$185,0),MATCH('Data above threshold'!AN$4,'Raw Data'!$3:$3,0)-1)),"",OFFSET('Raw Data'!$A$3,MATCH('Data above threshold'!$A71,'Raw Data'!$B$4:$B$185,0),MATCH('Data above threshold'!AN$4,'Raw Data'!$3:$3,0)-1))</f>
        <v>0</v>
      </c>
      <c r="AO71" s="107" t="n">
        <f aca="true">IF(ISBLANK(OFFSET('Raw Data'!$A$3,MATCH('Data above threshold'!$A71,'Raw Data'!$B$4:$B$185,0),MATCH('Data above threshold'!AO$4,'Raw Data'!$3:$3,0)-1)),"",OFFSET('Raw Data'!$A$3,MATCH('Data above threshold'!$A71,'Raw Data'!$B$4:$B$185,0),MATCH('Data above threshold'!AO$4,'Raw Data'!$3:$3,0)-1))</f>
        <v>0.72</v>
      </c>
      <c r="AP71" s="107" t="n">
        <f aca="true">IF(ISBLANK(OFFSET('Raw Data'!$A$3,MATCH('Data above threshold'!$A71,'Raw Data'!$B$4:$B$185,0),MATCH('Data above threshold'!AP$4,'Raw Data'!$3:$3,0)-1)),"",OFFSET('Raw Data'!$A$3,MATCH('Data above threshold'!$A71,'Raw Data'!$B$4:$B$185,0),MATCH('Data above threshold'!AP$4,'Raw Data'!$3:$3,0)-1))</f>
        <v>0.79</v>
      </c>
      <c r="AQ71" s="107" t="n">
        <f aca="true">IF(ISBLANK(OFFSET('Raw Data'!$A$3,MATCH('Data above threshold'!$A71,'Raw Data'!$B$4:$B$185,0),MATCH('Data above threshold'!AQ$4,'Raw Data'!$3:$3,0)-1)),"",OFFSET('Raw Data'!$A$3,MATCH('Data above threshold'!$A71,'Raw Data'!$B$4:$B$185,0),MATCH('Data above threshold'!AQ$4,'Raw Data'!$3:$3,0)-1))</f>
        <v>0.55</v>
      </c>
      <c r="AR71" s="107" t="n">
        <f aca="true">IF(ISBLANK(OFFSET('Raw Data'!$A$3,MATCH('Data above threshold'!$A71,'Raw Data'!$B$4:$B$185,0),MATCH('Data above threshold'!AR$4,'Raw Data'!$3:$3,0)-1)),"",OFFSET('Raw Data'!$A$3,MATCH('Data above threshold'!$A71,'Raw Data'!$B$4:$B$185,0),MATCH('Data above threshold'!AR$4,'Raw Data'!$3:$3,0)-1))</f>
        <v>0.41</v>
      </c>
      <c r="AS71" s="107" t="n">
        <f aca="true">IF(ISBLANK(OFFSET('Raw Data'!$A$3,MATCH('Data above threshold'!$A71,'Raw Data'!$B$4:$B$185,0),MATCH('Data above threshold'!AS$4,'Raw Data'!$3:$3,0)-1)),"",OFFSET('Raw Data'!$A$3,MATCH('Data above threshold'!$A71,'Raw Data'!$B$4:$B$185,0),MATCH('Data above threshold'!AS$4,'Raw Data'!$3:$3,0)-1))</f>
        <v>0.61</v>
      </c>
      <c r="AT71" s="107" t="n">
        <f aca="true">IF(ISBLANK(OFFSET('Raw Data'!$A$3,MATCH('Data above threshold'!$A71,'Raw Data'!$B$4:$B$185,0),MATCH('Data above threshold'!AT$4,'Raw Data'!$3:$3,0)-1)),"",OFFSET('Raw Data'!$A$3,MATCH('Data above threshold'!$A71,'Raw Data'!$B$4:$B$185,0),MATCH('Data above threshold'!AT$4,'Raw Data'!$3:$3,0)-1))</f>
        <v>0.5</v>
      </c>
      <c r="AU71" s="107" t="n">
        <f aca="true">IF(ISBLANK(OFFSET('Raw Data'!$A$3,MATCH('Data above threshold'!$A71,'Raw Data'!$B$4:$B$185,0),MATCH('Data above threshold'!AU$4,'Raw Data'!$3:$3,0)-1)),"",OFFSET('Raw Data'!$A$3,MATCH('Data above threshold'!$A71,'Raw Data'!$B$4:$B$185,0),MATCH('Data above threshold'!AU$4,'Raw Data'!$3:$3,0)-1))</f>
        <v>0.61</v>
      </c>
      <c r="AV71" s="107" t="n">
        <f aca="true">IF(ISBLANK(OFFSET('Raw Data'!$A$3,MATCH('Data above threshold'!$A71,'Raw Data'!$B$4:$B$185,0),MATCH('Data above threshold'!AV$4,'Raw Data'!$3:$3,0)-1)),"",OFFSET('Raw Data'!$A$3,MATCH('Data above threshold'!$A71,'Raw Data'!$B$4:$B$185,0),MATCH('Data above threshold'!AV$4,'Raw Data'!$3:$3,0)-1))</f>
        <v>0.52</v>
      </c>
      <c r="AW71" s="107" t="n">
        <f aca="true">IF(ISBLANK(OFFSET('Raw Data'!$A$3,MATCH('Data above threshold'!$A71,'Raw Data'!$B$4:$B$185,0),MATCH('Data above threshold'!AW$4,'Raw Data'!$3:$3,0)-1)),"",OFFSET('Raw Data'!$A$3,MATCH('Data above threshold'!$A71,'Raw Data'!$B$4:$B$185,0),MATCH('Data above threshold'!AW$4,'Raw Data'!$3:$3,0)-1))</f>
        <v>0.5</v>
      </c>
      <c r="AX71" s="107" t="n">
        <f aca="true">IF(ISBLANK(OFFSET('Raw Data'!$A$3,MATCH('Data above threshold'!$A71,'Raw Data'!$B$4:$B$185,0),MATCH('Data above threshold'!AX$4,'Raw Data'!$3:$3,0)-1)),"",OFFSET('Raw Data'!$A$3,MATCH('Data above threshold'!$A71,'Raw Data'!$B$4:$B$185,0),MATCH('Data above threshold'!AX$4,'Raw Data'!$3:$3,0)-1))</f>
        <v>0</v>
      </c>
      <c r="AY71" s="107" t="n">
        <f aca="true">IF(ISBLANK(OFFSET('Raw Data'!$A$3,MATCH('Data above threshold'!$A71,'Raw Data'!$B$4:$B$185,0),MATCH('Data above threshold'!AY$4,'Raw Data'!$3:$3,0)-1)),"",OFFSET('Raw Data'!$A$3,MATCH('Data above threshold'!$A71,'Raw Data'!$B$4:$B$185,0),MATCH('Data above threshold'!AY$4,'Raw Data'!$3:$3,0)-1))</f>
        <v>0.66</v>
      </c>
      <c r="AZ71" s="107" t="n">
        <f aca="true">IF(ISBLANK(OFFSET('Raw Data'!$A$3,MATCH('Data above threshold'!$A71,'Raw Data'!$B$4:$B$185,0),MATCH('Data above threshold'!AZ$4,'Raw Data'!$3:$3,0)-1)),"",OFFSET('Raw Data'!$A$3,MATCH('Data above threshold'!$A71,'Raw Data'!$B$4:$B$185,0),MATCH('Data above threshold'!AZ$4,'Raw Data'!$3:$3,0)-1))</f>
        <v>0.57</v>
      </c>
      <c r="BA71" s="107" t="n">
        <f aca="true">IF(ISBLANK(OFFSET('Raw Data'!$A$3,MATCH('Data above threshold'!$A71,'Raw Data'!$B$4:$B$185,0),MATCH('Data above threshold'!BA$4,'Raw Data'!$3:$3,0)-1)),"",OFFSET('Raw Data'!$A$3,MATCH('Data above threshold'!$A71,'Raw Data'!$B$4:$B$185,0),MATCH('Data above threshold'!BA$4,'Raw Data'!$3:$3,0)-1))</f>
        <v>0.79</v>
      </c>
      <c r="BB71" s="107" t="n">
        <f aca="true">IF(ISBLANK(OFFSET('Raw Data'!$A$3,MATCH('Data above threshold'!$A71,'Raw Data'!$B$4:$B$185,0),MATCH('Data above threshold'!BB$4,'Raw Data'!$3:$3,0)-1)),"",OFFSET('Raw Data'!$A$3,MATCH('Data above threshold'!$A71,'Raw Data'!$B$4:$B$185,0),MATCH('Data above threshold'!BB$4,'Raw Data'!$3:$3,0)-1))</f>
        <v>0.44</v>
      </c>
      <c r="BC71" s="107" t="n">
        <f aca="true">IF(ISBLANK(OFFSET('Raw Data'!$A$3,MATCH('Data above threshold'!$A71,'Raw Data'!$B$4:$B$185,0),MATCH('Data above threshold'!BC$4,'Raw Data'!$3:$3,0)-1)),"",OFFSET('Raw Data'!$A$3,MATCH('Data above threshold'!$A71,'Raw Data'!$B$4:$B$185,0),MATCH('Data above threshold'!BC$4,'Raw Data'!$3:$3,0)-1))</f>
        <v>0.74</v>
      </c>
      <c r="BD71" s="107" t="n">
        <f aca="true">IF(ISBLANK(OFFSET('Raw Data'!$A$3,MATCH('Data above threshold'!$A71,'Raw Data'!$B$4:$B$185,0),MATCH('Data above threshold'!BD$4,'Raw Data'!$3:$3,0)-1)),"",OFFSET('Raw Data'!$A$3,MATCH('Data above threshold'!$A71,'Raw Data'!$B$4:$B$185,0),MATCH('Data above threshold'!BD$4,'Raw Data'!$3:$3,0)-1))</f>
        <v>0.45</v>
      </c>
      <c r="BE71" s="107" t="n">
        <f aca="true">IF(ISBLANK(OFFSET('Raw Data'!$A$3,MATCH('Data above threshold'!$A71,'Raw Data'!$B$4:$B$185,0),MATCH('Data above threshold'!BE$4,'Raw Data'!$3:$3,0)-1)),"",OFFSET('Raw Data'!$A$3,MATCH('Data above threshold'!$A71,'Raw Data'!$B$4:$B$185,0),MATCH('Data above threshold'!BE$4,'Raw Data'!$3:$3,0)-1))</f>
        <v>0.43</v>
      </c>
      <c r="BF71" s="107" t="n">
        <f aca="true">IF(ISBLANK(OFFSET('Raw Data'!$A$3,MATCH('Data above threshold'!$A71,'Raw Data'!$B$4:$B$185,0),MATCH('Data above threshold'!BF$4,'Raw Data'!$3:$3,0)-1)),"",OFFSET('Raw Data'!$A$3,MATCH('Data above threshold'!$A71,'Raw Data'!$B$4:$B$185,0),MATCH('Data above threshold'!BF$4,'Raw Data'!$3:$3,0)-1))</f>
        <v>0.43</v>
      </c>
      <c r="BG71" s="107" t="n">
        <f aca="true">IF(ISBLANK(OFFSET('Raw Data'!$A$3,MATCH('Data above threshold'!$A71,'Raw Data'!$B$4:$B$185,0),MATCH('Data above threshold'!BG$4,'Raw Data'!$3:$3,0)-1)),"",OFFSET('Raw Data'!$A$3,MATCH('Data above threshold'!$A71,'Raw Data'!$B$4:$B$185,0),MATCH('Data above threshold'!BG$4,'Raw Data'!$3:$3,0)-1))</f>
        <v>0.68</v>
      </c>
      <c r="BH71" s="107" t="n">
        <f aca="true">IF(ISBLANK(OFFSET('Raw Data'!$A$3,MATCH('Data above threshold'!$A71,'Raw Data'!$B$4:$B$185,0),MATCH('Data above threshold'!BH$4,'Raw Data'!$3:$3,0)-1)),"",OFFSET('Raw Data'!$A$3,MATCH('Data above threshold'!$A71,'Raw Data'!$B$4:$B$185,0),MATCH('Data above threshold'!BH$4,'Raw Data'!$3:$3,0)-1))</f>
        <v>0.39</v>
      </c>
      <c r="BI71" s="107" t="n">
        <f aca="true">IF(ISBLANK(OFFSET('Raw Data'!$A$3,MATCH('Data above threshold'!$A71,'Raw Data'!$B$4:$B$185,0),MATCH('Data above threshold'!BI$4,'Raw Data'!$3:$3,0)-1)),"",OFFSET('Raw Data'!$A$3,MATCH('Data above threshold'!$A71,'Raw Data'!$B$4:$B$185,0),MATCH('Data above threshold'!BI$4,'Raw Data'!$3:$3,0)-1))</f>
        <v>0.4</v>
      </c>
      <c r="BJ71" s="107" t="n">
        <f aca="true">IF(ISBLANK(OFFSET('Raw Data'!$A$3,MATCH('Data above threshold'!$A71,'Raw Data'!$B$4:$B$185,0),MATCH('Data above threshold'!BJ$4,'Raw Data'!$3:$3,0)-1)),"",OFFSET('Raw Data'!$A$3,MATCH('Data above threshold'!$A71,'Raw Data'!$B$4:$B$185,0),MATCH('Data above threshold'!BJ$4,'Raw Data'!$3:$3,0)-1))</f>
        <v>0.61</v>
      </c>
      <c r="BK71" s="107" t="n">
        <f aca="true">IF(ISBLANK(OFFSET('Raw Data'!$A$3,MATCH('Data above threshold'!$A71,'Raw Data'!$B$4:$B$185,0),MATCH('Data above threshold'!BK$4,'Raw Data'!$3:$3,0)-1)),"",OFFSET('Raw Data'!$A$3,MATCH('Data above threshold'!$A71,'Raw Data'!$B$4:$B$185,0),MATCH('Data above threshold'!BK$4,'Raw Data'!$3:$3,0)-1))</f>
        <v>0.57</v>
      </c>
      <c r="BL71" s="107" t="n">
        <f aca="true">IF(ISBLANK(OFFSET('Raw Data'!$A$3,MATCH('Data above threshold'!$A71,'Raw Data'!$B$4:$B$185,0),MATCH('Data above threshold'!BL$4,'Raw Data'!$3:$3,0)-1)),"",OFFSET('Raw Data'!$A$3,MATCH('Data above threshold'!$A71,'Raw Data'!$B$4:$B$185,0),MATCH('Data above threshold'!BL$4,'Raw Data'!$3:$3,0)-1))</f>
        <v>0.62</v>
      </c>
      <c r="BM71" s="107" t="n">
        <f aca="true">IF(ISBLANK(OFFSET('Raw Data'!$A$3,MATCH('Data above threshold'!$A71,'Raw Data'!$B$4:$B$185,0),MATCH('Data above threshold'!BM$4,'Raw Data'!$3:$3,0)-1)),"",OFFSET('Raw Data'!$A$3,MATCH('Data above threshold'!$A71,'Raw Data'!$B$4:$B$185,0),MATCH('Data above threshold'!BM$4,'Raw Data'!$3:$3,0)-1))</f>
        <v>0.44</v>
      </c>
      <c r="BN71" s="107" t="n">
        <f aca="true">IF(ISBLANK(OFFSET('Raw Data'!$A$3,MATCH('Data above threshold'!$A71,'Raw Data'!$B$4:$B$185,0),MATCH('Data above threshold'!BN$4,'Raw Data'!$3:$3,0)-1)),"",OFFSET('Raw Data'!$A$3,MATCH('Data above threshold'!$A71,'Raw Data'!$B$4:$B$185,0),MATCH('Data above threshold'!BN$4,'Raw Data'!$3:$3,0)-1))</f>
        <v>0.41</v>
      </c>
      <c r="BO71" s="107" t="n">
        <f aca="true">IF(ISBLANK(OFFSET('Raw Data'!$A$3,MATCH('Data above threshold'!$A71,'Raw Data'!$B$4:$B$185,0),MATCH('Data above threshold'!BO$4,'Raw Data'!$3:$3,0)-1)),"",OFFSET('Raw Data'!$A$3,MATCH('Data above threshold'!$A71,'Raw Data'!$B$4:$B$185,0),MATCH('Data above threshold'!BO$4,'Raw Data'!$3:$3,0)-1))</f>
        <v>0.83</v>
      </c>
      <c r="BP71" s="107" t="n">
        <f aca="true">IF(ISBLANK(OFFSET('Raw Data'!$A$3,MATCH('Data above threshold'!$A71,'Raw Data'!$B$4:$B$185,0),MATCH('Data above threshold'!BP$4,'Raw Data'!$3:$3,0)-1)),"",OFFSET('Raw Data'!$A$3,MATCH('Data above threshold'!$A71,'Raw Data'!$B$4:$B$185,0),MATCH('Data above threshold'!BP$4,'Raw Data'!$3:$3,0)-1))</f>
        <v>0.9</v>
      </c>
      <c r="BQ71" s="107" t="n">
        <f aca="true">IF(ISBLANK(OFFSET('Raw Data'!$A$3,MATCH('Data above threshold'!$A71,'Raw Data'!$B$4:$B$185,0),MATCH('Data above threshold'!BQ$4,'Raw Data'!$3:$3,0)-1)),"",OFFSET('Raw Data'!$A$3,MATCH('Data above threshold'!$A71,'Raw Data'!$B$4:$B$185,0),MATCH('Data above threshold'!BQ$4,'Raw Data'!$3:$3,0)-1))</f>
        <v>0.83</v>
      </c>
      <c r="BR71" s="107" t="n">
        <f aca="true">IF(ISBLANK(OFFSET('Raw Data'!$A$3,MATCH('Data above threshold'!$A71,'Raw Data'!$B$4:$B$185,0),MATCH('Data above threshold'!BR$4,'Raw Data'!$3:$3,0)-1)),"",OFFSET('Raw Data'!$A$3,MATCH('Data above threshold'!$A71,'Raw Data'!$B$4:$B$185,0),MATCH('Data above threshold'!BR$4,'Raw Data'!$3:$3,0)-1))</f>
        <v>0.39</v>
      </c>
      <c r="BS71" s="107" t="n">
        <f aca="true">IF(ISBLANK(OFFSET('Raw Data'!$A$3,MATCH('Data above threshold'!$A71,'Raw Data'!$B$4:$B$185,0),MATCH('Data above threshold'!BS$4,'Raw Data'!$3:$3,0)-1)),"",OFFSET('Raw Data'!$A$3,MATCH('Data above threshold'!$A71,'Raw Data'!$B$4:$B$185,0),MATCH('Data above threshold'!BS$4,'Raw Data'!$3:$3,0)-1))</f>
        <v>0.52</v>
      </c>
      <c r="BT71" s="107" t="n">
        <f aca="true">IF(ISBLANK(OFFSET('Raw Data'!$A$3,MATCH('Data above threshold'!$A71,'Raw Data'!$B$4:$B$185,0),MATCH('Data above threshold'!BT$4,'Raw Data'!$3:$3,0)-1)),"",OFFSET('Raw Data'!$A$3,MATCH('Data above threshold'!$A71,'Raw Data'!$B$4:$B$185,0),MATCH('Data above threshold'!BT$4,'Raw Data'!$3:$3,0)-1))</f>
        <v>0.49</v>
      </c>
      <c r="BU71" s="107" t="n">
        <f aca="true">IF(ISBLANK(OFFSET('Raw Data'!$A$3,MATCH('Data above threshold'!$A71,'Raw Data'!$B$4:$B$185,0),MATCH('Data above threshold'!BU$4,'Raw Data'!$3:$3,0)-1)),"",OFFSET('Raw Data'!$A$3,MATCH('Data above threshold'!$A71,'Raw Data'!$B$4:$B$185,0),MATCH('Data above threshold'!BU$4,'Raw Data'!$3:$3,0)-1))</f>
        <v>0.46</v>
      </c>
      <c r="BV71" s="107" t="n">
        <f aca="true">IF(ISBLANK(OFFSET('Raw Data'!$A$3,MATCH('Data above threshold'!$A71,'Raw Data'!$B$4:$B$185,0),MATCH('Data above threshold'!BV$4,'Raw Data'!$3:$3,0)-1)),"",OFFSET('Raw Data'!$A$3,MATCH('Data above threshold'!$A71,'Raw Data'!$B$4:$B$185,0),MATCH('Data above threshold'!BV$4,'Raw Data'!$3:$3,0)-1))</f>
        <v>0</v>
      </c>
      <c r="BW71" s="107" t="n">
        <f aca="true">IF(ISBLANK(OFFSET('Raw Data'!$A$3,MATCH('Data above threshold'!$A71,'Raw Data'!$B$4:$B$185,0),MATCH('Data above threshold'!BW$4,'Raw Data'!$3:$3,0)-1)),"",OFFSET('Raw Data'!$A$3,MATCH('Data above threshold'!$A71,'Raw Data'!$B$4:$B$185,0),MATCH('Data above threshold'!BW$4,'Raw Data'!$3:$3,0)-1))</f>
        <v>0.64</v>
      </c>
      <c r="BX71" s="107" t="n">
        <f aca="true">IF(ISBLANK(OFFSET('Raw Data'!$A$3,MATCH('Data above threshold'!$A71,'Raw Data'!$B$4:$B$185,0),MATCH('Data above threshold'!BX$4,'Raw Data'!$3:$3,0)-1)),"",OFFSET('Raw Data'!$A$3,MATCH('Data above threshold'!$A71,'Raw Data'!$B$4:$B$185,0),MATCH('Data above threshold'!BX$4,'Raw Data'!$3:$3,0)-1))</f>
        <v>0.7</v>
      </c>
      <c r="BY71" s="107" t="n">
        <f aca="true">IF(ISBLANK(OFFSET('Raw Data'!$A$3,MATCH('Data above threshold'!$A71,'Raw Data'!$B$4:$B$185,0),MATCH('Data above threshold'!BY$4,'Raw Data'!$3:$3,0)-1)),"",OFFSET('Raw Data'!$A$3,MATCH('Data above threshold'!$A71,'Raw Data'!$B$4:$B$185,0),MATCH('Data above threshold'!BY$4,'Raw Data'!$3:$3,0)-1))</f>
        <v>0.63</v>
      </c>
      <c r="BZ71" s="107" t="n">
        <f aca="true">IF(ISBLANK(OFFSET('Raw Data'!$A$3,MATCH('Data above threshold'!$A71,'Raw Data'!$B$4:$B$185,0),MATCH('Data above threshold'!BZ$4,'Raw Data'!$3:$3,0)-1)),"",OFFSET('Raw Data'!$A$3,MATCH('Data above threshold'!$A71,'Raw Data'!$B$4:$B$185,0),MATCH('Data above threshold'!BZ$4,'Raw Data'!$3:$3,0)-1))</f>
        <v>0.46</v>
      </c>
      <c r="CA71" s="107" t="n">
        <f aca="true">IF(ISBLANK(OFFSET('Raw Data'!$A$3,MATCH('Data above threshold'!$A71,'Raw Data'!$B$4:$B$185,0),MATCH('Data above threshold'!CA$4,'Raw Data'!$3:$3,0)-1)),"",OFFSET('Raw Data'!$A$3,MATCH('Data above threshold'!$A71,'Raw Data'!$B$4:$B$185,0),MATCH('Data above threshold'!CA$4,'Raw Data'!$3:$3,0)-1))</f>
        <v>0.62</v>
      </c>
      <c r="CB71" s="107" t="n">
        <f aca="true">IF(ISBLANK(OFFSET('Raw Data'!$A$3,MATCH('Data above threshold'!$A71,'Raw Data'!$B$4:$B$185,0),MATCH('Data above threshold'!CB$4,'Raw Data'!$3:$3,0)-1)),"",OFFSET('Raw Data'!$A$3,MATCH('Data above threshold'!$A71,'Raw Data'!$B$4:$B$185,0),MATCH('Data above threshold'!CB$4,'Raw Data'!$3:$3,0)-1))</f>
        <v>0.42</v>
      </c>
      <c r="CC71" s="107" t="n">
        <f aca="true">IF(ISBLANK(OFFSET('Raw Data'!$A$3,MATCH('Data above threshold'!$A71,'Raw Data'!$B$4:$B$185,0),MATCH('Data above threshold'!CC$4,'Raw Data'!$3:$3,0)-1)),"",OFFSET('Raw Data'!$A$3,MATCH('Data above threshold'!$A71,'Raw Data'!$B$4:$B$185,0),MATCH('Data above threshold'!CC$4,'Raw Data'!$3:$3,0)-1))</f>
        <v>0.55</v>
      </c>
      <c r="CD71" s="107" t="n">
        <f aca="true">IF(ISBLANK(OFFSET('Raw Data'!$A$3,MATCH('Data above threshold'!$A71,'Raw Data'!$B$4:$B$185,0),MATCH('Data above threshold'!CD$4,'Raw Data'!$3:$3,0)-1)),"",OFFSET('Raw Data'!$A$3,MATCH('Data above threshold'!$A71,'Raw Data'!$B$4:$B$185,0),MATCH('Data above threshold'!CD$4,'Raw Data'!$3:$3,0)-1))</f>
        <v>0.78</v>
      </c>
      <c r="CE71" s="107" t="n">
        <f aca="true">IF(ISBLANK(OFFSET('Raw Data'!$A$3,MATCH('Data above threshold'!$A71,'Raw Data'!$B$4:$B$185,0),MATCH('Data above threshold'!CE$4,'Raw Data'!$3:$3,0)-1)),"",OFFSET('Raw Data'!$A$3,MATCH('Data above threshold'!$A71,'Raw Data'!$B$4:$B$185,0),MATCH('Data above threshold'!CE$4,'Raw Data'!$3:$3,0)-1))</f>
        <v>0.49</v>
      </c>
      <c r="CF71" s="107" t="n">
        <f aca="true">IF(ISBLANK(OFFSET('Raw Data'!$A$3,MATCH('Data above threshold'!$A71,'Raw Data'!$B$4:$B$185,0),MATCH('Data above threshold'!CF$4,'Raw Data'!$3:$3,0)-1)),"",OFFSET('Raw Data'!$A$3,MATCH('Data above threshold'!$A71,'Raw Data'!$B$4:$B$185,0),MATCH('Data above threshold'!CF$4,'Raw Data'!$3:$3,0)-1))</f>
        <v>0.49</v>
      </c>
      <c r="CG71" s="107" t="n">
        <f aca="true">IF(ISBLANK(OFFSET('Raw Data'!$A$3,MATCH('Data above threshold'!$A71,'Raw Data'!$B$4:$B$185,0),MATCH('Data above threshold'!CG$4,'Raw Data'!$3:$3,0)-1)),"",OFFSET('Raw Data'!$A$3,MATCH('Data above threshold'!$A71,'Raw Data'!$B$4:$B$185,0),MATCH('Data above threshold'!CG$4,'Raw Data'!$3:$3,0)-1))</f>
        <v>0.68</v>
      </c>
      <c r="CH71" s="107" t="n">
        <f aca="true">IF(ISBLANK(OFFSET('Raw Data'!$A$3,MATCH('Data above threshold'!$A71,'Raw Data'!$B$4:$B$185,0),MATCH('Data above threshold'!CH$4,'Raw Data'!$3:$3,0)-1)),"",OFFSET('Raw Data'!$A$3,MATCH('Data above threshold'!$A71,'Raw Data'!$B$4:$B$185,0),MATCH('Data above threshold'!CH$4,'Raw Data'!$3:$3,0)-1))</f>
        <v>0.86</v>
      </c>
      <c r="CI71" s="107" t="n">
        <f aca="true">IF(ISBLANK(OFFSET('Raw Data'!$A$3,MATCH('Data above threshold'!$A71,'Raw Data'!$B$4:$B$185,0),MATCH('Data above threshold'!CI$4,'Raw Data'!$3:$3,0)-1)),"",OFFSET('Raw Data'!$A$3,MATCH('Data above threshold'!$A71,'Raw Data'!$B$4:$B$185,0),MATCH('Data above threshold'!CI$4,'Raw Data'!$3:$3,0)-1))</f>
        <v>0</v>
      </c>
      <c r="CJ71" s="107" t="n">
        <f aca="true">IF(ISBLANK(OFFSET('Raw Data'!$A$3,MATCH('Data above threshold'!$A71,'Raw Data'!$B$4:$B$185,0),MATCH('Data above threshold'!CJ$4,'Raw Data'!$3:$3,0)-1)),"",OFFSET('Raw Data'!$A$3,MATCH('Data above threshold'!$A71,'Raw Data'!$B$4:$B$185,0),MATCH('Data above threshold'!CJ$4,'Raw Data'!$3:$3,0)-1))</f>
        <v>0.45</v>
      </c>
      <c r="CK71" s="107" t="n">
        <f aca="true">IF(ISBLANK(OFFSET('Raw Data'!$A$3,MATCH('Data above threshold'!$A71,'Raw Data'!$B$4:$B$185,0),MATCH('Data above threshold'!CK$4,'Raw Data'!$3:$3,0)-1)),"",OFFSET('Raw Data'!$A$3,MATCH('Data above threshold'!$A71,'Raw Data'!$B$4:$B$185,0),MATCH('Data above threshold'!CK$4,'Raw Data'!$3:$3,0)-1))</f>
        <v>0</v>
      </c>
      <c r="CL71" s="107" t="n">
        <f aca="true">IF(ISBLANK(OFFSET('Raw Data'!$A$3,MATCH('Data above threshold'!$A71,'Raw Data'!$B$4:$B$185,0),MATCH('Data above threshold'!CL$4,'Raw Data'!$3:$3,0)-1)),"",OFFSET('Raw Data'!$A$3,MATCH('Data above threshold'!$A71,'Raw Data'!$B$4:$B$185,0),MATCH('Data above threshold'!CL$4,'Raw Data'!$3:$3,0)-1))</f>
        <v>0.42</v>
      </c>
      <c r="CM71" s="107" t="n">
        <f aca="true">IF(ISBLANK(OFFSET('Raw Data'!$A$3,MATCH('Data above threshold'!$A71,'Raw Data'!$B$4:$B$185,0),MATCH('Data above threshold'!CM$4,'Raw Data'!$3:$3,0)-1)),"",OFFSET('Raw Data'!$A$3,MATCH('Data above threshold'!$A71,'Raw Data'!$B$4:$B$185,0),MATCH('Data above threshold'!CM$4,'Raw Data'!$3:$3,0)-1))</f>
        <v>0.71</v>
      </c>
      <c r="CN71" s="107" t="n">
        <f aca="true">IF(ISBLANK(OFFSET('Raw Data'!$A$3,MATCH('Data above threshold'!$A71,'Raw Data'!$B$4:$B$185,0),MATCH('Data above threshold'!CN$4,'Raw Data'!$3:$3,0)-1)),"",OFFSET('Raw Data'!$A$3,MATCH('Data above threshold'!$A71,'Raw Data'!$B$4:$B$185,0),MATCH('Data above threshold'!CN$4,'Raw Data'!$3:$3,0)-1))</f>
        <v>0.69</v>
      </c>
      <c r="CO71" s="107" t="n">
        <f aca="true">IF(ISBLANK(OFFSET('Raw Data'!$A$3,MATCH('Data above threshold'!$A71,'Raw Data'!$B$4:$B$185,0),MATCH('Data above threshold'!CO$4,'Raw Data'!$3:$3,0)-1)),"",OFFSET('Raw Data'!$A$3,MATCH('Data above threshold'!$A71,'Raw Data'!$B$4:$B$185,0),MATCH('Data above threshold'!CO$4,'Raw Data'!$3:$3,0)-1))</f>
        <v>0.49</v>
      </c>
      <c r="CP71" s="107" t="n">
        <f aca="true">IF(ISBLANK(OFFSET('Raw Data'!$A$3,MATCH('Data above threshold'!$A71,'Raw Data'!$B$4:$B$185,0),MATCH('Data above threshold'!CP$4,'Raw Data'!$3:$3,0)-1)),"",OFFSET('Raw Data'!$A$3,MATCH('Data above threshold'!$A71,'Raw Data'!$B$4:$B$185,0),MATCH('Data above threshold'!CP$4,'Raw Data'!$3:$3,0)-1))</f>
        <v>0</v>
      </c>
      <c r="CQ71" s="107" t="n">
        <f aca="true">IF(ISBLANK(OFFSET('Raw Data'!$A$3,MATCH('Data above threshold'!$A71,'Raw Data'!$B$4:$B$185,0),MATCH('Data above threshold'!CQ$4,'Raw Data'!$3:$3,0)-1)),"",OFFSET('Raw Data'!$A$3,MATCH('Data above threshold'!$A71,'Raw Data'!$B$4:$B$185,0),MATCH('Data above threshold'!CQ$4,'Raw Data'!$3:$3,0)-1))</f>
        <v>0.44</v>
      </c>
      <c r="CR71" s="107" t="n">
        <f aca="true">IF(ISBLANK(OFFSET('Raw Data'!$A$3,MATCH('Data above threshold'!$A71,'Raw Data'!$B$4:$B$185,0),MATCH('Data above threshold'!CR$4,'Raw Data'!$3:$3,0)-1)),"",OFFSET('Raw Data'!$A$3,MATCH('Data above threshold'!$A71,'Raw Data'!$B$4:$B$185,0),MATCH('Data above threshold'!CR$4,'Raw Data'!$3:$3,0)-1))</f>
        <v>0.39</v>
      </c>
    </row>
    <row r="72" s="103" customFormat="true" ht="15.5" hidden="false" customHeight="false" outlineLevel="0" collapsed="false">
      <c r="A72" s="118" t="n">
        <v>2333</v>
      </c>
      <c r="B72" s="118" t="n">
        <v>4</v>
      </c>
      <c r="C72" s="103" t="str">
        <f aca="true">IF(ISBLANK(OFFSET('Raw Data'!$A$3,MATCH('Data above threshold'!$A72,'Raw Data'!$B$4:$B$185,0),MATCH('Data above threshold'!C$4,'Raw Data'!$3:$3,0)-1)),"",OFFSET('Raw Data'!$A$3,MATCH('Data above threshold'!$A72,'Raw Data'!$B$4:$B$185,0),MATCH('Data above threshold'!C$4,'Raw Data'!$3:$3,0)-1))</f>
        <v/>
      </c>
      <c r="D72" s="103" t="str">
        <f aca="true">IF(ISBLANK(OFFSET('Raw Data'!$A$3,MATCH('Data above threshold'!$A72,'Raw Data'!$B$4:$B$185,0),MATCH('Data above threshold'!D$4,'Raw Data'!$3:$3,0)-1)),"",OFFSET('Raw Data'!$A$3,MATCH('Data above threshold'!$A72,'Raw Data'!$B$4:$B$185,0),MATCH('Data above threshold'!D$4,'Raw Data'!$3:$3,0)-1))</f>
        <v>Membership of International Ombudsman Institute</v>
      </c>
      <c r="E72" s="107" t="str">
        <f aca="true">IF(ISBLANK(OFFSET('Raw Data'!$A$3,MATCH('Data above threshold'!$A72,'Raw Data'!$B$4:$B$185,0),MATCH('Data above threshold'!E$4,'Raw Data'!$3:$3,0)-1)),"",OFFSET('Raw Data'!$A$3,MATCH('Data above threshold'!$A72,'Raw Data'!$B$4:$B$185,0),MATCH('Data above threshold'!E$4,'Raw Data'!$3:$3,0)-1))</f>
        <v>Tell you something about whether alternative dispute resolution arrangements exist in a jurisdiction</v>
      </c>
      <c r="F72" s="107" t="str">
        <f aca="true">IF(ISBLANK(OFFSET('Raw Data'!$A$3,MATCH('Data above threshold'!$A72,'Raw Data'!$B$4:$B$185,0),MATCH('Data above threshold'!F$4,'Raw Data'!$3:$3,0)-1)),"",OFFSET('Raw Data'!$A$3,MATCH('Data above threshold'!$A72,'Raw Data'!$B$4:$B$185,0),MATCH('Data above threshold'!F$4,'Raw Data'!$3:$3,0)-1))</f>
        <v/>
      </c>
      <c r="G72" s="107" t="str">
        <f aca="true">IF(ISBLANK(OFFSET('Raw Data'!$A$3,MATCH('Data above threshold'!$A72,'Raw Data'!$B$4:$B$185,0),MATCH('Data above threshold'!G$4,'Raw Data'!$3:$3,0)-1)),"",OFFSET('Raw Data'!$A$3,MATCH('Data above threshold'!$A72,'Raw Data'!$B$4:$B$185,0),MATCH('Data above threshold'!G$4,'Raw Data'!$3:$3,0)-1))</f>
        <v/>
      </c>
      <c r="H72" s="107" t="str">
        <f aca="true">IF(ISBLANK(OFFSET('Raw Data'!$A$3,MATCH('Data above threshold'!$A72,'Raw Data'!$B$4:$B$185,0),MATCH('Data above threshold'!H$4,'Raw Data'!$3:$3,0)-1)),"",OFFSET('Raw Data'!$A$3,MATCH('Data above threshold'!$A72,'Raw Data'!$B$4:$B$185,0),MATCH('Data above threshold'!H$4,'Raw Data'!$3:$3,0)-1))</f>
        <v>IOI</v>
      </c>
      <c r="I72" s="107" t="str">
        <f aca="true">IF(ISBLANK(OFFSET('Raw Data'!$A$3,MATCH('Data above threshold'!$A72,'Raw Data'!$B$4:$B$185,0),MATCH('Data above threshold'!I$4,'Raw Data'!$3:$3,0)-1)),"",OFFSET('Raw Data'!$A$3,MATCH('Data above threshold'!$A72,'Raw Data'!$B$4:$B$185,0),MATCH('Data above threshold'!I$4,'Raw Data'!$3:$3,0)-1))</f>
        <v/>
      </c>
      <c r="J72" s="107" t="s">
        <v>272</v>
      </c>
      <c r="K72" s="107" t="str">
        <f aca="true">IF(ISBLANK(OFFSET('Raw Data'!$A$3,MATCH('Data above threshold'!$A72,'Raw Data'!$B$4:$B$185,0),MATCH('Data above threshold'!K$4,'Raw Data'!$3:$3,0)-1)),"",OFFSET('Raw Data'!$A$3,MATCH('Data above threshold'!$A72,'Raw Data'!$B$4:$B$185,0),MATCH('Data above threshold'!K$4,'Raw Data'!$3:$3,0)-1))</f>
        <v>Plus</v>
      </c>
      <c r="L72" s="107" t="str">
        <f aca="true">IF(ISBLANK(OFFSET('Raw Data'!$A$3,MATCH('Data above threshold'!$A72,'Raw Data'!$B$4:$B$185,0),MATCH('Data above threshold'!L$4,'Raw Data'!$3:$3,0)-1)),"",OFFSET('Raw Data'!$A$3,MATCH('Data above threshold'!$A72,'Raw Data'!$B$4:$B$185,0),MATCH('Data above threshold'!L$4,'Raw Data'!$3:$3,0)-1))</f>
        <v>https://www.theioi.org/ioi-members</v>
      </c>
      <c r="M72" s="105" t="n">
        <f aca="false" t="array" ref="M72:M72">IFERROR(SKEW(IF(ISNUMBER(Q72:CR72),Q72:CR72,"")),"")</f>
        <v>-0.76162012955825</v>
      </c>
      <c r="N72" s="107" t="n">
        <v>0</v>
      </c>
      <c r="O72" s="107" t="str">
        <f aca="true">IF(ISBLANK(OFFSET('Raw Data'!$A$3,MATCH('Data above threshold'!$A72,'Raw Data'!$B$4:$B$185,0),MATCH('Data above threshold'!O$4,'Raw Data'!$3:$3,0)-1)),"",OFFSET('Raw Data'!$A$3,MATCH('Data above threshold'!$A72,'Raw Data'!$B$4:$B$185,0),MATCH('Data above threshold'!O$4,'Raw Data'!$3:$3,0)-1))</f>
        <v/>
      </c>
      <c r="P72" s="106" t="n">
        <f aca="false" t="array" ref="P72:P72">IF(B72&lt;4,"",1-IFERROR(SUM(ISNUMBER(Q72:CR72)*(1-$Q$3:$CR$3))/COUNTIF($Q$3:$CR$3,0),0))</f>
        <v>0</v>
      </c>
      <c r="Q72" s="105" t="n">
        <f aca="true">IF(ISBLANK(OFFSET('Raw Data'!$A$3,MATCH('Data above threshold'!$A72,'Raw Data'!$B$4:$B$185,0),MATCH('Data above threshold'!Q$4,'Raw Data'!$3:$3,0)-1)),"",OFFSET('Raw Data'!$A$3,MATCH('Data above threshold'!$A72,'Raw Data'!$B$4:$B$185,0),MATCH('Data above threshold'!Q$4,'Raw Data'!$3:$3,0)-1))</f>
        <v>1</v>
      </c>
      <c r="R72" s="105" t="n">
        <f aca="true">IF(ISBLANK(OFFSET('Raw Data'!$A$3,MATCH('Data above threshold'!$A72,'Raw Data'!$B$4:$B$185,0),MATCH('Data above threshold'!R$4,'Raw Data'!$3:$3,0)-1)),"",OFFSET('Raw Data'!$A$3,MATCH('Data above threshold'!$A72,'Raw Data'!$B$4:$B$185,0),MATCH('Data above threshold'!R$4,'Raw Data'!$3:$3,0)-1))</f>
        <v>1</v>
      </c>
      <c r="S72" s="105" t="n">
        <f aca="true">IF(ISBLANK(OFFSET('Raw Data'!$A$3,MATCH('Data above threshold'!$A72,'Raw Data'!$B$4:$B$185,0),MATCH('Data above threshold'!S$4,'Raw Data'!$3:$3,0)-1)),"",OFFSET('Raw Data'!$A$3,MATCH('Data above threshold'!$A72,'Raw Data'!$B$4:$B$185,0),MATCH('Data above threshold'!S$4,'Raw Data'!$3:$3,0)-1))</f>
        <v>1</v>
      </c>
      <c r="T72" s="105" t="n">
        <f aca="true">IF(ISBLANK(OFFSET('Raw Data'!$A$3,MATCH('Data above threshold'!$A72,'Raw Data'!$B$4:$B$185,0),MATCH('Data above threshold'!T$4,'Raw Data'!$3:$3,0)-1)),"",OFFSET('Raw Data'!$A$3,MATCH('Data above threshold'!$A72,'Raw Data'!$B$4:$B$185,0),MATCH('Data above threshold'!T$4,'Raw Data'!$3:$3,0)-1))</f>
        <v>1</v>
      </c>
      <c r="U72" s="105" t="n">
        <f aca="true">IF(ISBLANK(OFFSET('Raw Data'!$A$3,MATCH('Data above threshold'!$A72,'Raw Data'!$B$4:$B$185,0),MATCH('Data above threshold'!U$4,'Raw Data'!$3:$3,0)-1)),"",OFFSET('Raw Data'!$A$3,MATCH('Data above threshold'!$A72,'Raw Data'!$B$4:$B$185,0),MATCH('Data above threshold'!U$4,'Raw Data'!$3:$3,0)-1))</f>
        <v>0</v>
      </c>
      <c r="V72" s="105" t="n">
        <f aca="true">IF(ISBLANK(OFFSET('Raw Data'!$A$3,MATCH('Data above threshold'!$A72,'Raw Data'!$B$4:$B$185,0),MATCH('Data above threshold'!V$4,'Raw Data'!$3:$3,0)-1)),"",OFFSET('Raw Data'!$A$3,MATCH('Data above threshold'!$A72,'Raw Data'!$B$4:$B$185,0),MATCH('Data above threshold'!V$4,'Raw Data'!$3:$3,0)-1))</f>
        <v>0</v>
      </c>
      <c r="W72" s="105" t="n">
        <f aca="true">IF(ISBLANK(OFFSET('Raw Data'!$A$3,MATCH('Data above threshold'!$A72,'Raw Data'!$B$4:$B$185,0),MATCH('Data above threshold'!W$4,'Raw Data'!$3:$3,0)-1)),"",OFFSET('Raw Data'!$A$3,MATCH('Data above threshold'!$A72,'Raw Data'!$B$4:$B$185,0),MATCH('Data above threshold'!W$4,'Raw Data'!$3:$3,0)-1))</f>
        <v>1</v>
      </c>
      <c r="X72" s="105" t="n">
        <f aca="true">IF(ISBLANK(OFFSET('Raw Data'!$A$3,MATCH('Data above threshold'!$A72,'Raw Data'!$B$4:$B$185,0),MATCH('Data above threshold'!X$4,'Raw Data'!$3:$3,0)-1)),"",OFFSET('Raw Data'!$A$3,MATCH('Data above threshold'!$A72,'Raw Data'!$B$4:$B$185,0),MATCH('Data above threshold'!X$4,'Raw Data'!$3:$3,0)-1))</f>
        <v>1</v>
      </c>
      <c r="Y72" s="105" t="n">
        <f aca="true">IF(ISBLANK(OFFSET('Raw Data'!$A$3,MATCH('Data above threshold'!$A72,'Raw Data'!$B$4:$B$185,0),MATCH('Data above threshold'!Y$4,'Raw Data'!$3:$3,0)-1)),"",OFFSET('Raw Data'!$A$3,MATCH('Data above threshold'!$A72,'Raw Data'!$B$4:$B$185,0),MATCH('Data above threshold'!Y$4,'Raw Data'!$3:$3,0)-1))</f>
        <v>1</v>
      </c>
      <c r="Z72" s="105" t="n">
        <f aca="true">IF(ISBLANK(OFFSET('Raw Data'!$A$3,MATCH('Data above threshold'!$A72,'Raw Data'!$B$4:$B$185,0),MATCH('Data above threshold'!Z$4,'Raw Data'!$3:$3,0)-1)),"",OFFSET('Raw Data'!$A$3,MATCH('Data above threshold'!$A72,'Raw Data'!$B$4:$B$185,0),MATCH('Data above threshold'!Z$4,'Raw Data'!$3:$3,0)-1))</f>
        <v>0</v>
      </c>
      <c r="AA72" s="105" t="n">
        <f aca="true">IF(ISBLANK(OFFSET('Raw Data'!$A$3,MATCH('Data above threshold'!$A72,'Raw Data'!$B$4:$B$185,0),MATCH('Data above threshold'!AA$4,'Raw Data'!$3:$3,0)-1)),"",OFFSET('Raw Data'!$A$3,MATCH('Data above threshold'!$A72,'Raw Data'!$B$4:$B$185,0),MATCH('Data above threshold'!AA$4,'Raw Data'!$3:$3,0)-1))</f>
        <v>0</v>
      </c>
      <c r="AB72" s="105" t="n">
        <f aca="true">IF(ISBLANK(OFFSET('Raw Data'!$A$3,MATCH('Data above threshold'!$A72,'Raw Data'!$B$4:$B$185,0),MATCH('Data above threshold'!AB$4,'Raw Data'!$3:$3,0)-1)),"",OFFSET('Raw Data'!$A$3,MATCH('Data above threshold'!$A72,'Raw Data'!$B$4:$B$185,0),MATCH('Data above threshold'!AB$4,'Raw Data'!$3:$3,0)-1))</f>
        <v>0</v>
      </c>
      <c r="AC72" s="105" t="n">
        <f aca="true">IF(ISBLANK(OFFSET('Raw Data'!$A$3,MATCH('Data above threshold'!$A72,'Raw Data'!$B$4:$B$185,0),MATCH('Data above threshold'!AC$4,'Raw Data'!$3:$3,0)-1)),"",OFFSET('Raw Data'!$A$3,MATCH('Data above threshold'!$A72,'Raw Data'!$B$4:$B$185,0),MATCH('Data above threshold'!AC$4,'Raw Data'!$3:$3,0)-1))</f>
        <v>0</v>
      </c>
      <c r="AD72" s="105" t="n">
        <f aca="true">IF(ISBLANK(OFFSET('Raw Data'!$A$3,MATCH('Data above threshold'!$A72,'Raw Data'!$B$4:$B$185,0),MATCH('Data above threshold'!AD$4,'Raw Data'!$3:$3,0)-1)),"",OFFSET('Raw Data'!$A$3,MATCH('Data above threshold'!$A72,'Raw Data'!$B$4:$B$185,0),MATCH('Data above threshold'!AD$4,'Raw Data'!$3:$3,0)-1))</f>
        <v>0</v>
      </c>
      <c r="AE72" s="105" t="n">
        <f aca="true">IF(ISBLANK(OFFSET('Raw Data'!$A$3,MATCH('Data above threshold'!$A72,'Raw Data'!$B$4:$B$185,0),MATCH('Data above threshold'!AE$4,'Raw Data'!$3:$3,0)-1)),"",OFFSET('Raw Data'!$A$3,MATCH('Data above threshold'!$A72,'Raw Data'!$B$4:$B$185,0),MATCH('Data above threshold'!AE$4,'Raw Data'!$3:$3,0)-1))</f>
        <v>0</v>
      </c>
      <c r="AF72" s="105" t="n">
        <f aca="true">IF(ISBLANK(OFFSET('Raw Data'!$A$3,MATCH('Data above threshold'!$A72,'Raw Data'!$B$4:$B$185,0),MATCH('Data above threshold'!AF$4,'Raw Data'!$3:$3,0)-1)),"",OFFSET('Raw Data'!$A$3,MATCH('Data above threshold'!$A72,'Raw Data'!$B$4:$B$185,0),MATCH('Data above threshold'!AF$4,'Raw Data'!$3:$3,0)-1))</f>
        <v>1</v>
      </c>
      <c r="AG72" s="105" t="n">
        <f aca="true">IF(ISBLANK(OFFSET('Raw Data'!$A$3,MATCH('Data above threshold'!$A72,'Raw Data'!$B$4:$B$185,0),MATCH('Data above threshold'!AG$4,'Raw Data'!$3:$3,0)-1)),"",OFFSET('Raw Data'!$A$3,MATCH('Data above threshold'!$A72,'Raw Data'!$B$4:$B$185,0),MATCH('Data above threshold'!AG$4,'Raw Data'!$3:$3,0)-1))</f>
        <v>1</v>
      </c>
      <c r="AH72" s="105" t="n">
        <f aca="true">IF(ISBLANK(OFFSET('Raw Data'!$A$3,MATCH('Data above threshold'!$A72,'Raw Data'!$B$4:$B$185,0),MATCH('Data above threshold'!AH$4,'Raw Data'!$3:$3,0)-1)),"",OFFSET('Raw Data'!$A$3,MATCH('Data above threshold'!$A72,'Raw Data'!$B$4:$B$185,0),MATCH('Data above threshold'!AH$4,'Raw Data'!$3:$3,0)-1))</f>
        <v>1</v>
      </c>
      <c r="AI72" s="105" t="n">
        <f aca="true">IF(ISBLANK(OFFSET('Raw Data'!$A$3,MATCH('Data above threshold'!$A72,'Raw Data'!$B$4:$B$185,0),MATCH('Data above threshold'!AI$4,'Raw Data'!$3:$3,0)-1)),"",OFFSET('Raw Data'!$A$3,MATCH('Data above threshold'!$A72,'Raw Data'!$B$4:$B$185,0),MATCH('Data above threshold'!AI$4,'Raw Data'!$3:$3,0)-1))</f>
        <v>0</v>
      </c>
      <c r="AJ72" s="105" t="n">
        <f aca="true">IF(ISBLANK(OFFSET('Raw Data'!$A$3,MATCH('Data above threshold'!$A72,'Raw Data'!$B$4:$B$185,0),MATCH('Data above threshold'!AJ$4,'Raw Data'!$3:$3,0)-1)),"",OFFSET('Raw Data'!$A$3,MATCH('Data above threshold'!$A72,'Raw Data'!$B$4:$B$185,0),MATCH('Data above threshold'!AJ$4,'Raw Data'!$3:$3,0)-1))</f>
        <v>0</v>
      </c>
      <c r="AK72" s="105" t="n">
        <f aca="true">IF(ISBLANK(OFFSET('Raw Data'!$A$3,MATCH('Data above threshold'!$A72,'Raw Data'!$B$4:$B$185,0),MATCH('Data above threshold'!AK$4,'Raw Data'!$3:$3,0)-1)),"",OFFSET('Raw Data'!$A$3,MATCH('Data above threshold'!$A72,'Raw Data'!$B$4:$B$185,0),MATCH('Data above threshold'!AK$4,'Raw Data'!$3:$3,0)-1))</f>
        <v>0</v>
      </c>
      <c r="AL72" s="105" t="n">
        <f aca="true">IF(ISBLANK(OFFSET('Raw Data'!$A$3,MATCH('Data above threshold'!$A72,'Raw Data'!$B$4:$B$185,0),MATCH('Data above threshold'!AL$4,'Raw Data'!$3:$3,0)-1)),"",OFFSET('Raw Data'!$A$3,MATCH('Data above threshold'!$A72,'Raw Data'!$B$4:$B$185,0),MATCH('Data above threshold'!AL$4,'Raw Data'!$3:$3,0)-1))</f>
        <v>1</v>
      </c>
      <c r="AM72" s="105" t="n">
        <f aca="true">IF(ISBLANK(OFFSET('Raw Data'!$A$3,MATCH('Data above threshold'!$A72,'Raw Data'!$B$4:$B$185,0),MATCH('Data above threshold'!AM$4,'Raw Data'!$3:$3,0)-1)),"",OFFSET('Raw Data'!$A$3,MATCH('Data above threshold'!$A72,'Raw Data'!$B$4:$B$185,0),MATCH('Data above threshold'!AM$4,'Raw Data'!$3:$3,0)-1))</f>
        <v>1</v>
      </c>
      <c r="AN72" s="105" t="n">
        <f aca="true">IF(ISBLANK(OFFSET('Raw Data'!$A$3,MATCH('Data above threshold'!$A72,'Raw Data'!$B$4:$B$185,0),MATCH('Data above threshold'!AN$4,'Raw Data'!$3:$3,0)-1)),"",OFFSET('Raw Data'!$A$3,MATCH('Data above threshold'!$A72,'Raw Data'!$B$4:$B$185,0),MATCH('Data above threshold'!AN$4,'Raw Data'!$3:$3,0)-1))</f>
        <v>0</v>
      </c>
      <c r="AO72" s="105" t="n">
        <f aca="true">IF(ISBLANK(OFFSET('Raw Data'!$A$3,MATCH('Data above threshold'!$A72,'Raw Data'!$B$4:$B$185,0),MATCH('Data above threshold'!AO$4,'Raw Data'!$3:$3,0)-1)),"",OFFSET('Raw Data'!$A$3,MATCH('Data above threshold'!$A72,'Raw Data'!$B$4:$B$185,0),MATCH('Data above threshold'!AO$4,'Raw Data'!$3:$3,0)-1))</f>
        <v>1</v>
      </c>
      <c r="AP72" s="105" t="n">
        <f aca="true">IF(ISBLANK(OFFSET('Raw Data'!$A$3,MATCH('Data above threshold'!$A72,'Raw Data'!$B$4:$B$185,0),MATCH('Data above threshold'!AP$4,'Raw Data'!$3:$3,0)-1)),"",OFFSET('Raw Data'!$A$3,MATCH('Data above threshold'!$A72,'Raw Data'!$B$4:$B$185,0),MATCH('Data above threshold'!AP$4,'Raw Data'!$3:$3,0)-1))</f>
        <v>1</v>
      </c>
      <c r="AQ72" s="105" t="n">
        <f aca="true">IF(ISBLANK(OFFSET('Raw Data'!$A$3,MATCH('Data above threshold'!$A72,'Raw Data'!$B$4:$B$185,0),MATCH('Data above threshold'!AQ$4,'Raw Data'!$3:$3,0)-1)),"",OFFSET('Raw Data'!$A$3,MATCH('Data above threshold'!$A72,'Raw Data'!$B$4:$B$185,0),MATCH('Data above threshold'!AQ$4,'Raw Data'!$3:$3,0)-1))</f>
        <v>1</v>
      </c>
      <c r="AR72" s="105" t="n">
        <f aca="true">IF(ISBLANK(OFFSET('Raw Data'!$A$3,MATCH('Data above threshold'!$A72,'Raw Data'!$B$4:$B$185,0),MATCH('Data above threshold'!AR$4,'Raw Data'!$3:$3,0)-1)),"",OFFSET('Raw Data'!$A$3,MATCH('Data above threshold'!$A72,'Raw Data'!$B$4:$B$185,0),MATCH('Data above threshold'!AR$4,'Raw Data'!$3:$3,0)-1))</f>
        <v>1</v>
      </c>
      <c r="AS72" s="105" t="n">
        <f aca="true">IF(ISBLANK(OFFSET('Raw Data'!$A$3,MATCH('Data above threshold'!$A72,'Raw Data'!$B$4:$B$185,0),MATCH('Data above threshold'!AS$4,'Raw Data'!$3:$3,0)-1)),"",OFFSET('Raw Data'!$A$3,MATCH('Data above threshold'!$A72,'Raw Data'!$B$4:$B$185,0),MATCH('Data above threshold'!AS$4,'Raw Data'!$3:$3,0)-1))</f>
        <v>1</v>
      </c>
      <c r="AT72" s="105" t="n">
        <f aca="true">IF(ISBLANK(OFFSET('Raw Data'!$A$3,MATCH('Data above threshold'!$A72,'Raw Data'!$B$4:$B$185,0),MATCH('Data above threshold'!AT$4,'Raw Data'!$3:$3,0)-1)),"",OFFSET('Raw Data'!$A$3,MATCH('Data above threshold'!$A72,'Raw Data'!$B$4:$B$185,0),MATCH('Data above threshold'!AT$4,'Raw Data'!$3:$3,0)-1))</f>
        <v>0</v>
      </c>
      <c r="AU72" s="105" t="n">
        <f aca="true">IF(ISBLANK(OFFSET('Raw Data'!$A$3,MATCH('Data above threshold'!$A72,'Raw Data'!$B$4:$B$185,0),MATCH('Data above threshold'!AU$4,'Raw Data'!$3:$3,0)-1)),"",OFFSET('Raw Data'!$A$3,MATCH('Data above threshold'!$A72,'Raw Data'!$B$4:$B$185,0),MATCH('Data above threshold'!AU$4,'Raw Data'!$3:$3,0)-1))</f>
        <v>1</v>
      </c>
      <c r="AV72" s="105" t="n">
        <f aca="true">IF(ISBLANK(OFFSET('Raw Data'!$A$3,MATCH('Data above threshold'!$A72,'Raw Data'!$B$4:$B$185,0),MATCH('Data above threshold'!AV$4,'Raw Data'!$3:$3,0)-1)),"",OFFSET('Raw Data'!$A$3,MATCH('Data above threshold'!$A72,'Raw Data'!$B$4:$B$185,0),MATCH('Data above threshold'!AV$4,'Raw Data'!$3:$3,0)-1))</f>
        <v>1</v>
      </c>
      <c r="AW72" s="105" t="n">
        <f aca="true">IF(ISBLANK(OFFSET('Raw Data'!$A$3,MATCH('Data above threshold'!$A72,'Raw Data'!$B$4:$B$185,0),MATCH('Data above threshold'!AW$4,'Raw Data'!$3:$3,0)-1)),"",OFFSET('Raw Data'!$A$3,MATCH('Data above threshold'!$A72,'Raw Data'!$B$4:$B$185,0),MATCH('Data above threshold'!AW$4,'Raw Data'!$3:$3,0)-1))</f>
        <v>1</v>
      </c>
      <c r="AX72" s="105" t="n">
        <f aca="true">IF(ISBLANK(OFFSET('Raw Data'!$A$3,MATCH('Data above threshold'!$A72,'Raw Data'!$B$4:$B$185,0),MATCH('Data above threshold'!AX$4,'Raw Data'!$3:$3,0)-1)),"",OFFSET('Raw Data'!$A$3,MATCH('Data above threshold'!$A72,'Raw Data'!$B$4:$B$185,0),MATCH('Data above threshold'!AX$4,'Raw Data'!$3:$3,0)-1))</f>
        <v>1</v>
      </c>
      <c r="AY72" s="105" t="n">
        <f aca="true">IF(ISBLANK(OFFSET('Raw Data'!$A$3,MATCH('Data above threshold'!$A72,'Raw Data'!$B$4:$B$185,0),MATCH('Data above threshold'!AY$4,'Raw Data'!$3:$3,0)-1)),"",OFFSET('Raw Data'!$A$3,MATCH('Data above threshold'!$A72,'Raw Data'!$B$4:$B$185,0),MATCH('Data above threshold'!AY$4,'Raw Data'!$3:$3,0)-1))</f>
        <v>1</v>
      </c>
      <c r="AZ72" s="105" t="n">
        <f aca="true">IF(ISBLANK(OFFSET('Raw Data'!$A$3,MATCH('Data above threshold'!$A72,'Raw Data'!$B$4:$B$185,0),MATCH('Data above threshold'!AZ$4,'Raw Data'!$3:$3,0)-1)),"",OFFSET('Raw Data'!$A$3,MATCH('Data above threshold'!$A72,'Raw Data'!$B$4:$B$185,0),MATCH('Data above threshold'!AZ$4,'Raw Data'!$3:$3,0)-1))</f>
        <v>0</v>
      </c>
      <c r="BA72" s="105" t="n">
        <f aca="true">IF(ISBLANK(OFFSET('Raw Data'!$A$3,MATCH('Data above threshold'!$A72,'Raw Data'!$B$4:$B$185,0),MATCH('Data above threshold'!BA$4,'Raw Data'!$3:$3,0)-1)),"",OFFSET('Raw Data'!$A$3,MATCH('Data above threshold'!$A72,'Raw Data'!$B$4:$B$185,0),MATCH('Data above threshold'!BA$4,'Raw Data'!$3:$3,0)-1))</f>
        <v>1</v>
      </c>
      <c r="BB72" s="105" t="n">
        <f aca="true">IF(ISBLANK(OFFSET('Raw Data'!$A$3,MATCH('Data above threshold'!$A72,'Raw Data'!$B$4:$B$185,0),MATCH('Data above threshold'!BB$4,'Raw Data'!$3:$3,0)-1)),"",OFFSET('Raw Data'!$A$3,MATCH('Data above threshold'!$A72,'Raw Data'!$B$4:$B$185,0),MATCH('Data above threshold'!BB$4,'Raw Data'!$3:$3,0)-1))</f>
        <v>1</v>
      </c>
      <c r="BC72" s="105" t="n">
        <f aca="true">IF(ISBLANK(OFFSET('Raw Data'!$A$3,MATCH('Data above threshold'!$A72,'Raw Data'!$B$4:$B$185,0),MATCH('Data above threshold'!BC$4,'Raw Data'!$3:$3,0)-1)),"",OFFSET('Raw Data'!$A$3,MATCH('Data above threshold'!$A72,'Raw Data'!$B$4:$B$185,0),MATCH('Data above threshold'!BC$4,'Raw Data'!$3:$3,0)-1))</f>
        <v>1</v>
      </c>
      <c r="BD72" s="105" t="n">
        <f aca="true">IF(ISBLANK(OFFSET('Raw Data'!$A$3,MATCH('Data above threshold'!$A72,'Raw Data'!$B$4:$B$185,0),MATCH('Data above threshold'!BD$4,'Raw Data'!$3:$3,0)-1)),"",OFFSET('Raw Data'!$A$3,MATCH('Data above threshold'!$A72,'Raw Data'!$B$4:$B$185,0),MATCH('Data above threshold'!BD$4,'Raw Data'!$3:$3,0)-1))</f>
        <v>0</v>
      </c>
      <c r="BE72" s="105" t="n">
        <f aca="true">IF(ISBLANK(OFFSET('Raw Data'!$A$3,MATCH('Data above threshold'!$A72,'Raw Data'!$B$4:$B$185,0),MATCH('Data above threshold'!BE$4,'Raw Data'!$3:$3,0)-1)),"",OFFSET('Raw Data'!$A$3,MATCH('Data above threshold'!$A72,'Raw Data'!$B$4:$B$185,0),MATCH('Data above threshold'!BE$4,'Raw Data'!$3:$3,0)-1))</f>
        <v>1</v>
      </c>
      <c r="BF72" s="105" t="n">
        <f aca="true">IF(ISBLANK(OFFSET('Raw Data'!$A$3,MATCH('Data above threshold'!$A72,'Raw Data'!$B$4:$B$185,0),MATCH('Data above threshold'!BF$4,'Raw Data'!$3:$3,0)-1)),"",OFFSET('Raw Data'!$A$3,MATCH('Data above threshold'!$A72,'Raw Data'!$B$4:$B$185,0),MATCH('Data above threshold'!BF$4,'Raw Data'!$3:$3,0)-1))</f>
        <v>1</v>
      </c>
      <c r="BG72" s="105" t="n">
        <f aca="true">IF(ISBLANK(OFFSET('Raw Data'!$A$3,MATCH('Data above threshold'!$A72,'Raw Data'!$B$4:$B$185,0),MATCH('Data above threshold'!BG$4,'Raw Data'!$3:$3,0)-1)),"",OFFSET('Raw Data'!$A$3,MATCH('Data above threshold'!$A72,'Raw Data'!$B$4:$B$185,0),MATCH('Data above threshold'!BG$4,'Raw Data'!$3:$3,0)-1))</f>
        <v>1</v>
      </c>
      <c r="BH72" s="105" t="n">
        <f aca="true">IF(ISBLANK(OFFSET('Raw Data'!$A$3,MATCH('Data above threshold'!$A72,'Raw Data'!$B$4:$B$185,0),MATCH('Data above threshold'!BH$4,'Raw Data'!$3:$3,0)-1)),"",OFFSET('Raw Data'!$A$3,MATCH('Data above threshold'!$A72,'Raw Data'!$B$4:$B$185,0),MATCH('Data above threshold'!BH$4,'Raw Data'!$3:$3,0)-1))</f>
        <v>0</v>
      </c>
      <c r="BI72" s="105" t="n">
        <f aca="true">IF(ISBLANK(OFFSET('Raw Data'!$A$3,MATCH('Data above threshold'!$A72,'Raw Data'!$B$4:$B$185,0),MATCH('Data above threshold'!BI$4,'Raw Data'!$3:$3,0)-1)),"",OFFSET('Raw Data'!$A$3,MATCH('Data above threshold'!$A72,'Raw Data'!$B$4:$B$185,0),MATCH('Data above threshold'!BI$4,'Raw Data'!$3:$3,0)-1))</f>
        <v>1</v>
      </c>
      <c r="BJ72" s="105" t="n">
        <f aca="true">IF(ISBLANK(OFFSET('Raw Data'!$A$3,MATCH('Data above threshold'!$A72,'Raw Data'!$B$4:$B$185,0),MATCH('Data above threshold'!BJ$4,'Raw Data'!$3:$3,0)-1)),"",OFFSET('Raw Data'!$A$3,MATCH('Data above threshold'!$A72,'Raw Data'!$B$4:$B$185,0),MATCH('Data above threshold'!BJ$4,'Raw Data'!$3:$3,0)-1))</f>
        <v>1</v>
      </c>
      <c r="BK72" s="105" t="n">
        <f aca="true">IF(ISBLANK(OFFSET('Raw Data'!$A$3,MATCH('Data above threshold'!$A72,'Raw Data'!$B$4:$B$185,0),MATCH('Data above threshold'!BK$4,'Raw Data'!$3:$3,0)-1)),"",OFFSET('Raw Data'!$A$3,MATCH('Data above threshold'!$A72,'Raw Data'!$B$4:$B$185,0),MATCH('Data above threshold'!BK$4,'Raw Data'!$3:$3,0)-1))</f>
        <v>0</v>
      </c>
      <c r="BL72" s="105" t="n">
        <f aca="true">IF(ISBLANK(OFFSET('Raw Data'!$A$3,MATCH('Data above threshold'!$A72,'Raw Data'!$B$4:$B$185,0),MATCH('Data above threshold'!BL$4,'Raw Data'!$3:$3,0)-1)),"",OFFSET('Raw Data'!$A$3,MATCH('Data above threshold'!$A72,'Raw Data'!$B$4:$B$185,0),MATCH('Data above threshold'!BL$4,'Raw Data'!$3:$3,0)-1))</f>
        <v>1</v>
      </c>
      <c r="BM72" s="105" t="n">
        <f aca="true">IF(ISBLANK(OFFSET('Raw Data'!$A$3,MATCH('Data above threshold'!$A72,'Raw Data'!$B$4:$B$185,0),MATCH('Data above threshold'!BM$4,'Raw Data'!$3:$3,0)-1)),"",OFFSET('Raw Data'!$A$3,MATCH('Data above threshold'!$A72,'Raw Data'!$B$4:$B$185,0),MATCH('Data above threshold'!BM$4,'Raw Data'!$3:$3,0)-1))</f>
        <v>1</v>
      </c>
      <c r="BN72" s="105" t="n">
        <f aca="true">IF(ISBLANK(OFFSET('Raw Data'!$A$3,MATCH('Data above threshold'!$A72,'Raw Data'!$B$4:$B$185,0),MATCH('Data above threshold'!BN$4,'Raw Data'!$3:$3,0)-1)),"",OFFSET('Raw Data'!$A$3,MATCH('Data above threshold'!$A72,'Raw Data'!$B$4:$B$185,0),MATCH('Data above threshold'!BN$4,'Raw Data'!$3:$3,0)-1))</f>
        <v>1</v>
      </c>
      <c r="BO72" s="105" t="n">
        <f aca="true">IF(ISBLANK(OFFSET('Raw Data'!$A$3,MATCH('Data above threshold'!$A72,'Raw Data'!$B$4:$B$185,0),MATCH('Data above threshold'!BO$4,'Raw Data'!$3:$3,0)-1)),"",OFFSET('Raw Data'!$A$3,MATCH('Data above threshold'!$A72,'Raw Data'!$B$4:$B$185,0),MATCH('Data above threshold'!BO$4,'Raw Data'!$3:$3,0)-1))</f>
        <v>1</v>
      </c>
      <c r="BP72" s="105" t="n">
        <f aca="true">IF(ISBLANK(OFFSET('Raw Data'!$A$3,MATCH('Data above threshold'!$A72,'Raw Data'!$B$4:$B$185,0),MATCH('Data above threshold'!BP$4,'Raw Data'!$3:$3,0)-1)),"",OFFSET('Raw Data'!$A$3,MATCH('Data above threshold'!$A72,'Raw Data'!$B$4:$B$185,0),MATCH('Data above threshold'!BP$4,'Raw Data'!$3:$3,0)-1))</f>
        <v>1</v>
      </c>
      <c r="BQ72" s="105" t="n">
        <f aca="true">IF(ISBLANK(OFFSET('Raw Data'!$A$3,MATCH('Data above threshold'!$A72,'Raw Data'!$B$4:$B$185,0),MATCH('Data above threshold'!BQ$4,'Raw Data'!$3:$3,0)-1)),"",OFFSET('Raw Data'!$A$3,MATCH('Data above threshold'!$A72,'Raw Data'!$B$4:$B$185,0),MATCH('Data above threshold'!BQ$4,'Raw Data'!$3:$3,0)-1))</f>
        <v>1</v>
      </c>
      <c r="BR72" s="105" t="n">
        <f aca="true">IF(ISBLANK(OFFSET('Raw Data'!$A$3,MATCH('Data above threshold'!$A72,'Raw Data'!$B$4:$B$185,0),MATCH('Data above threshold'!BR$4,'Raw Data'!$3:$3,0)-1)),"",OFFSET('Raw Data'!$A$3,MATCH('Data above threshold'!$A72,'Raw Data'!$B$4:$B$185,0),MATCH('Data above threshold'!BR$4,'Raw Data'!$3:$3,0)-1))</f>
        <v>1</v>
      </c>
      <c r="BS72" s="105" t="n">
        <f aca="true">IF(ISBLANK(OFFSET('Raw Data'!$A$3,MATCH('Data above threshold'!$A72,'Raw Data'!$B$4:$B$185,0),MATCH('Data above threshold'!BS$4,'Raw Data'!$3:$3,0)-1)),"",OFFSET('Raw Data'!$A$3,MATCH('Data above threshold'!$A72,'Raw Data'!$B$4:$B$185,0),MATCH('Data above threshold'!BS$4,'Raw Data'!$3:$3,0)-1))</f>
        <v>1</v>
      </c>
      <c r="BT72" s="105" t="n">
        <f aca="true">IF(ISBLANK(OFFSET('Raw Data'!$A$3,MATCH('Data above threshold'!$A72,'Raw Data'!$B$4:$B$185,0),MATCH('Data above threshold'!BT$4,'Raw Data'!$3:$3,0)-1)),"",OFFSET('Raw Data'!$A$3,MATCH('Data above threshold'!$A72,'Raw Data'!$B$4:$B$185,0),MATCH('Data above threshold'!BT$4,'Raw Data'!$3:$3,0)-1))</f>
        <v>1</v>
      </c>
      <c r="BU72" s="105" t="n">
        <f aca="true">IF(ISBLANK(OFFSET('Raw Data'!$A$3,MATCH('Data above threshold'!$A72,'Raw Data'!$B$4:$B$185,0),MATCH('Data above threshold'!BU$4,'Raw Data'!$3:$3,0)-1)),"",OFFSET('Raw Data'!$A$3,MATCH('Data above threshold'!$A72,'Raw Data'!$B$4:$B$185,0),MATCH('Data above threshold'!BU$4,'Raw Data'!$3:$3,0)-1))</f>
        <v>1</v>
      </c>
      <c r="BV72" s="105" t="n">
        <f aca="true">IF(ISBLANK(OFFSET('Raw Data'!$A$3,MATCH('Data above threshold'!$A72,'Raw Data'!$B$4:$B$185,0),MATCH('Data above threshold'!BV$4,'Raw Data'!$3:$3,0)-1)),"",OFFSET('Raw Data'!$A$3,MATCH('Data above threshold'!$A72,'Raw Data'!$B$4:$B$185,0),MATCH('Data above threshold'!BV$4,'Raw Data'!$3:$3,0)-1))</f>
        <v>1</v>
      </c>
      <c r="BW72" s="105" t="n">
        <f aca="true">IF(ISBLANK(OFFSET('Raw Data'!$A$3,MATCH('Data above threshold'!$A72,'Raw Data'!$B$4:$B$185,0),MATCH('Data above threshold'!BW$4,'Raw Data'!$3:$3,0)-1)),"",OFFSET('Raw Data'!$A$3,MATCH('Data above threshold'!$A72,'Raw Data'!$B$4:$B$185,0),MATCH('Data above threshold'!BW$4,'Raw Data'!$3:$3,0)-1))</f>
        <v>1</v>
      </c>
      <c r="BX72" s="105" t="n">
        <f aca="true">IF(ISBLANK(OFFSET('Raw Data'!$A$3,MATCH('Data above threshold'!$A72,'Raw Data'!$B$4:$B$185,0),MATCH('Data above threshold'!BX$4,'Raw Data'!$3:$3,0)-1)),"",OFFSET('Raw Data'!$A$3,MATCH('Data above threshold'!$A72,'Raw Data'!$B$4:$B$185,0),MATCH('Data above threshold'!BX$4,'Raw Data'!$3:$3,0)-1))</f>
        <v>1</v>
      </c>
      <c r="BY72" s="105" t="n">
        <f aca="true">IF(ISBLANK(OFFSET('Raw Data'!$A$3,MATCH('Data above threshold'!$A72,'Raw Data'!$B$4:$B$185,0),MATCH('Data above threshold'!BY$4,'Raw Data'!$3:$3,0)-1)),"",OFFSET('Raw Data'!$A$3,MATCH('Data above threshold'!$A72,'Raw Data'!$B$4:$B$185,0),MATCH('Data above threshold'!BY$4,'Raw Data'!$3:$3,0)-1))</f>
        <v>1</v>
      </c>
      <c r="BZ72" s="105" t="n">
        <f aca="true">IF(ISBLANK(OFFSET('Raw Data'!$A$3,MATCH('Data above threshold'!$A72,'Raw Data'!$B$4:$B$185,0),MATCH('Data above threshold'!BZ$4,'Raw Data'!$3:$3,0)-1)),"",OFFSET('Raw Data'!$A$3,MATCH('Data above threshold'!$A72,'Raw Data'!$B$4:$B$185,0),MATCH('Data above threshold'!BZ$4,'Raw Data'!$3:$3,0)-1))</f>
        <v>1</v>
      </c>
      <c r="CA72" s="105" t="n">
        <f aca="true">IF(ISBLANK(OFFSET('Raw Data'!$A$3,MATCH('Data above threshold'!$A72,'Raw Data'!$B$4:$B$185,0),MATCH('Data above threshold'!CA$4,'Raw Data'!$3:$3,0)-1)),"",OFFSET('Raw Data'!$A$3,MATCH('Data above threshold'!$A72,'Raw Data'!$B$4:$B$185,0),MATCH('Data above threshold'!CA$4,'Raw Data'!$3:$3,0)-1))</f>
        <v>0</v>
      </c>
      <c r="CB72" s="105" t="n">
        <f aca="true">IF(ISBLANK(OFFSET('Raw Data'!$A$3,MATCH('Data above threshold'!$A72,'Raw Data'!$B$4:$B$185,0),MATCH('Data above threshold'!CB$4,'Raw Data'!$3:$3,0)-1)),"",OFFSET('Raw Data'!$A$3,MATCH('Data above threshold'!$A72,'Raw Data'!$B$4:$B$185,0),MATCH('Data above threshold'!CB$4,'Raw Data'!$3:$3,0)-1))</f>
        <v>1</v>
      </c>
      <c r="CC72" s="105" t="n">
        <f aca="true">IF(ISBLANK(OFFSET('Raw Data'!$A$3,MATCH('Data above threshold'!$A72,'Raw Data'!$B$4:$B$185,0),MATCH('Data above threshold'!CC$4,'Raw Data'!$3:$3,0)-1)),"",OFFSET('Raw Data'!$A$3,MATCH('Data above threshold'!$A72,'Raw Data'!$B$4:$B$185,0),MATCH('Data above threshold'!CC$4,'Raw Data'!$3:$3,0)-1))</f>
        <v>1</v>
      </c>
      <c r="CD72" s="105" t="n">
        <f aca="true">IF(ISBLANK(OFFSET('Raw Data'!$A$3,MATCH('Data above threshold'!$A72,'Raw Data'!$B$4:$B$185,0),MATCH('Data above threshold'!CD$4,'Raw Data'!$3:$3,0)-1)),"",OFFSET('Raw Data'!$A$3,MATCH('Data above threshold'!$A72,'Raw Data'!$B$4:$B$185,0),MATCH('Data above threshold'!CD$4,'Raw Data'!$3:$3,0)-1))</f>
        <v>0</v>
      </c>
      <c r="CE72" s="105" t="n">
        <f aca="true">IF(ISBLANK(OFFSET('Raw Data'!$A$3,MATCH('Data above threshold'!$A72,'Raw Data'!$B$4:$B$185,0),MATCH('Data above threshold'!CE$4,'Raw Data'!$3:$3,0)-1)),"",OFFSET('Raw Data'!$A$3,MATCH('Data above threshold'!$A72,'Raw Data'!$B$4:$B$185,0),MATCH('Data above threshold'!CE$4,'Raw Data'!$3:$3,0)-1))</f>
        <v>1</v>
      </c>
      <c r="CF72" s="105" t="n">
        <f aca="true">IF(ISBLANK(OFFSET('Raw Data'!$A$3,MATCH('Data above threshold'!$A72,'Raw Data'!$B$4:$B$185,0),MATCH('Data above threshold'!CF$4,'Raw Data'!$3:$3,0)-1)),"",OFFSET('Raw Data'!$A$3,MATCH('Data above threshold'!$A72,'Raw Data'!$B$4:$B$185,0),MATCH('Data above threshold'!CF$4,'Raw Data'!$3:$3,0)-1))</f>
        <v>0</v>
      </c>
      <c r="CG72" s="105" t="n">
        <f aca="true">IF(ISBLANK(OFFSET('Raw Data'!$A$3,MATCH('Data above threshold'!$A72,'Raw Data'!$B$4:$B$185,0),MATCH('Data above threshold'!CG$4,'Raw Data'!$3:$3,0)-1)),"",OFFSET('Raw Data'!$A$3,MATCH('Data above threshold'!$A72,'Raw Data'!$B$4:$B$185,0),MATCH('Data above threshold'!CG$4,'Raw Data'!$3:$3,0)-1))</f>
        <v>1</v>
      </c>
      <c r="CH72" s="105" t="n">
        <f aca="true">IF(ISBLANK(OFFSET('Raw Data'!$A$3,MATCH('Data above threshold'!$A72,'Raw Data'!$B$4:$B$185,0),MATCH('Data above threshold'!CH$4,'Raw Data'!$3:$3,0)-1)),"",OFFSET('Raw Data'!$A$3,MATCH('Data above threshold'!$A72,'Raw Data'!$B$4:$B$185,0),MATCH('Data above threshold'!CH$4,'Raw Data'!$3:$3,0)-1))</f>
        <v>1</v>
      </c>
      <c r="CI72" s="105" t="n">
        <f aca="true">IF(ISBLANK(OFFSET('Raw Data'!$A$3,MATCH('Data above threshold'!$A72,'Raw Data'!$B$4:$B$185,0),MATCH('Data above threshold'!CI$4,'Raw Data'!$3:$3,0)-1)),"",OFFSET('Raw Data'!$A$3,MATCH('Data above threshold'!$A72,'Raw Data'!$B$4:$B$185,0),MATCH('Data above threshold'!CI$4,'Raw Data'!$3:$3,0)-1))</f>
        <v>0</v>
      </c>
      <c r="CJ72" s="105" t="n">
        <f aca="true">IF(ISBLANK(OFFSET('Raw Data'!$A$3,MATCH('Data above threshold'!$A72,'Raw Data'!$B$4:$B$185,0),MATCH('Data above threshold'!CJ$4,'Raw Data'!$3:$3,0)-1)),"",OFFSET('Raw Data'!$A$3,MATCH('Data above threshold'!$A72,'Raw Data'!$B$4:$B$185,0),MATCH('Data above threshold'!CJ$4,'Raw Data'!$3:$3,0)-1))</f>
        <v>0</v>
      </c>
      <c r="CK72" s="105" t="n">
        <f aca="true">IF(ISBLANK(OFFSET('Raw Data'!$A$3,MATCH('Data above threshold'!$A72,'Raw Data'!$B$4:$B$185,0),MATCH('Data above threshold'!CK$4,'Raw Data'!$3:$3,0)-1)),"",OFFSET('Raw Data'!$A$3,MATCH('Data above threshold'!$A72,'Raw Data'!$B$4:$B$185,0),MATCH('Data above threshold'!CK$4,'Raw Data'!$3:$3,0)-1))</f>
        <v>0</v>
      </c>
      <c r="CL72" s="105" t="n">
        <f aca="true">IF(ISBLANK(OFFSET('Raw Data'!$A$3,MATCH('Data above threshold'!$A72,'Raw Data'!$B$4:$B$185,0),MATCH('Data above threshold'!CL$4,'Raw Data'!$3:$3,0)-1)),"",OFFSET('Raw Data'!$A$3,MATCH('Data above threshold'!$A72,'Raw Data'!$B$4:$B$185,0),MATCH('Data above threshold'!CL$4,'Raw Data'!$3:$3,0)-1))</f>
        <v>1</v>
      </c>
      <c r="CM72" s="105" t="n">
        <f aca="true">IF(ISBLANK(OFFSET('Raw Data'!$A$3,MATCH('Data above threshold'!$A72,'Raw Data'!$B$4:$B$185,0),MATCH('Data above threshold'!CM$4,'Raw Data'!$3:$3,0)-1)),"",OFFSET('Raw Data'!$A$3,MATCH('Data above threshold'!$A72,'Raw Data'!$B$4:$B$185,0),MATCH('Data above threshold'!CM$4,'Raw Data'!$3:$3,0)-1))</f>
        <v>0</v>
      </c>
      <c r="CN72" s="105" t="n">
        <f aca="true">IF(ISBLANK(OFFSET('Raw Data'!$A$3,MATCH('Data above threshold'!$A72,'Raw Data'!$B$4:$B$185,0),MATCH('Data above threshold'!CN$4,'Raw Data'!$3:$3,0)-1)),"",OFFSET('Raw Data'!$A$3,MATCH('Data above threshold'!$A72,'Raw Data'!$B$4:$B$185,0),MATCH('Data above threshold'!CN$4,'Raw Data'!$3:$3,0)-1))</f>
        <v>1</v>
      </c>
      <c r="CO72" s="105" t="n">
        <f aca="true">IF(ISBLANK(OFFSET('Raw Data'!$A$3,MATCH('Data above threshold'!$A72,'Raw Data'!$B$4:$B$185,0),MATCH('Data above threshold'!CO$4,'Raw Data'!$3:$3,0)-1)),"",OFFSET('Raw Data'!$A$3,MATCH('Data above threshold'!$A72,'Raw Data'!$B$4:$B$185,0),MATCH('Data above threshold'!CO$4,'Raw Data'!$3:$3,0)-1))</f>
        <v>0</v>
      </c>
      <c r="CP72" s="105" t="n">
        <f aca="true">IF(ISBLANK(OFFSET('Raw Data'!$A$3,MATCH('Data above threshold'!$A72,'Raw Data'!$B$4:$B$185,0),MATCH('Data above threshold'!CP$4,'Raw Data'!$3:$3,0)-1)),"",OFFSET('Raw Data'!$A$3,MATCH('Data above threshold'!$A72,'Raw Data'!$B$4:$B$185,0),MATCH('Data above threshold'!CP$4,'Raw Data'!$3:$3,0)-1))</f>
        <v>0</v>
      </c>
      <c r="CQ72" s="105" t="n">
        <f aca="true">IF(ISBLANK(OFFSET('Raw Data'!$A$3,MATCH('Data above threshold'!$A72,'Raw Data'!$B$4:$B$185,0),MATCH('Data above threshold'!CQ$4,'Raw Data'!$3:$3,0)-1)),"",OFFSET('Raw Data'!$A$3,MATCH('Data above threshold'!$A72,'Raw Data'!$B$4:$B$185,0),MATCH('Data above threshold'!CQ$4,'Raw Data'!$3:$3,0)-1))</f>
        <v>1</v>
      </c>
      <c r="CR72" s="105" t="n">
        <f aca="true">IF(ISBLANK(OFFSET('Raw Data'!$A$3,MATCH('Data above threshold'!$A72,'Raw Data'!$B$4:$B$185,0),MATCH('Data above threshold'!CR$4,'Raw Data'!$3:$3,0)-1)),"",OFFSET('Raw Data'!$A$3,MATCH('Data above threshold'!$A72,'Raw Data'!$B$4:$B$185,0),MATCH('Data above threshold'!CR$4,'Raw Data'!$3:$3,0)-1))</f>
        <v>1</v>
      </c>
    </row>
    <row r="73" s="103" customFormat="true" ht="15.5" hidden="false" customHeight="false" outlineLevel="0" collapsed="false">
      <c r="A73" s="118" t="n">
        <v>2334</v>
      </c>
      <c r="B73" s="118" t="n">
        <v>4</v>
      </c>
      <c r="C73" s="103" t="str">
        <f aca="true">IF(ISBLANK(OFFSET('Raw Data'!$A$3,MATCH('Data above threshold'!$A73,'Raw Data'!$B$4:$B$185,0),MATCH('Data above threshold'!C$4,'Raw Data'!$3:$3,0)-1)),"",OFFSET('Raw Data'!$A$3,MATCH('Data above threshold'!$A73,'Raw Data'!$B$4:$B$185,0),MATCH('Data above threshold'!C$4,'Raw Data'!$3:$3,0)-1))</f>
        <v/>
      </c>
      <c r="D73" s="103" t="str">
        <f aca="true">IF(ISBLANK(OFFSET('Raw Data'!$A$3,MATCH('Data above threshold'!$A73,'Raw Data'!$B$4:$B$185,0),MATCH('Data above threshold'!D$4,'Raw Data'!$3:$3,0)-1)),"",OFFSET('Raw Data'!$A$3,MATCH('Data above threshold'!$A73,'Raw Data'!$B$4:$B$185,0),MATCH('Data above threshold'!D$4,'Raw Data'!$3:$3,0)-1))</f>
        <v>Expert assessment data - E.3</v>
      </c>
      <c r="E73" s="107" t="str">
        <f aca="true">IF(ISBLANK(OFFSET('Raw Data'!$A$3,MATCH('Data above threshold'!$A73,'Raw Data'!$B$4:$B$185,0),MATCH('Data above threshold'!E$4,'Raw Data'!$3:$3,0)-1)),"",OFFSET('Raw Data'!$A$3,MATCH('Data above threshold'!$A73,'Raw Data'!$B$4:$B$185,0),MATCH('Data above threshold'!E$4,'Raw Data'!$3:$3,0)-1))</f>
        <v>Is the availability of dispute resolution and redress, and access to justice, enabled through any of the following mechanisms or measures in your country in 2020?</v>
      </c>
      <c r="F73" s="107" t="str">
        <f aca="true">IF(ISBLANK(OFFSET('Raw Data'!$A$3,MATCH('Data above threshold'!$A73,'Raw Data'!$B$4:$B$185,0),MATCH('Data above threshold'!F$4,'Raw Data'!$3:$3,0)-1)),"",OFFSET('Raw Data'!$A$3,MATCH('Data above threshold'!$A73,'Raw Data'!$B$4:$B$185,0),MATCH('Data above threshold'!F$4,'Raw Data'!$3:$3,0)-1))</f>
        <v/>
      </c>
      <c r="G73" s="107" t="str">
        <f aca="true">IF(ISBLANK(OFFSET('Raw Data'!$A$3,MATCH('Data above threshold'!$A73,'Raw Data'!$B$4:$B$185,0),MATCH('Data above threshold'!G$4,'Raw Data'!$3:$3,0)-1)),"",OFFSET('Raw Data'!$A$3,MATCH('Data above threshold'!$A73,'Raw Data'!$B$4:$B$185,0),MATCH('Data above threshold'!G$4,'Raw Data'!$3:$3,0)-1))</f>
        <v/>
      </c>
      <c r="H73" s="107" t="str">
        <f aca="true">IF(ISBLANK(OFFSET('Raw Data'!$A$3,MATCH('Data above threshold'!$A73,'Raw Data'!$B$4:$B$185,0),MATCH('Data above threshold'!H$4,'Raw Data'!$3:$3,0)-1)),"",OFFSET('Raw Data'!$A$3,MATCH('Data above threshold'!$A73,'Raw Data'!$B$4:$B$185,0),MATCH('Data above threshold'!H$4,'Raw Data'!$3:$3,0)-1))</f>
        <v>Consumers International Survey</v>
      </c>
      <c r="I73" s="107" t="str">
        <f aca="true">IF(ISBLANK(OFFSET('Raw Data'!$A$3,MATCH('Data above threshold'!$A73,'Raw Data'!$B$4:$B$185,0),MATCH('Data above threshold'!I$4,'Raw Data'!$3:$3,0)-1)),"",OFFSET('Raw Data'!$A$3,MATCH('Data above threshold'!$A73,'Raw Data'!$B$4:$B$185,0),MATCH('Data above threshold'!I$4,'Raw Data'!$3:$3,0)-1))</f>
        <v/>
      </c>
      <c r="J73" s="107" t="s">
        <v>273</v>
      </c>
      <c r="K73" s="107" t="str">
        <f aca="true">IF(ISBLANK(OFFSET('Raw Data'!$A$3,MATCH('Data above threshold'!$A73,'Raw Data'!$B$4:$B$185,0),MATCH('Data above threshold'!K$4,'Raw Data'!$3:$3,0)-1)),"",OFFSET('Raw Data'!$A$3,MATCH('Data above threshold'!$A73,'Raw Data'!$B$4:$B$185,0),MATCH('Data above threshold'!K$4,'Raw Data'!$3:$3,0)-1))</f>
        <v>Plus</v>
      </c>
      <c r="L73" s="107" t="str">
        <f aca="true">IF(ISBLANK(OFFSET('Raw Data'!$A$3,MATCH('Data above threshold'!$A73,'Raw Data'!$B$4:$B$185,0),MATCH('Data above threshold'!L$4,'Raw Data'!$3:$3,0)-1)),"",OFFSET('Raw Data'!$A$3,MATCH('Data above threshold'!$A73,'Raw Data'!$B$4:$B$185,0),MATCH('Data above threshold'!L$4,'Raw Data'!$3:$3,0)-1))</f>
        <v/>
      </c>
      <c r="M73" s="105" t="n">
        <f aca="false" t="array" ref="M73:M73">IFERROR(SKEW(IF(ISNUMBER(Q73:CR73),Q73:CR73,"")),"")</f>
        <v>-0.55452645151944</v>
      </c>
      <c r="N73" s="107" t="n">
        <v>0</v>
      </c>
      <c r="O73" s="107" t="str">
        <f aca="true">IF(ISBLANK(OFFSET('Raw Data'!$A$3,MATCH('Data above threshold'!$A73,'Raw Data'!$B$4:$B$185,0),MATCH('Data above threshold'!O$4,'Raw Data'!$3:$3,0)-1)),"",OFFSET('Raw Data'!$A$3,MATCH('Data above threshold'!$A73,'Raw Data'!$B$4:$B$185,0),MATCH('Data above threshold'!O$4,'Raw Data'!$3:$3,0)-1))</f>
        <v/>
      </c>
      <c r="P73" s="106" t="n">
        <f aca="false" t="array" ref="P73:P73">IF(B73&lt;4,"",1-IFERROR(SUM(ISNUMBER(Q73:CR73)*(1-$Q$3:$CR$3))/COUNTIF($Q$3:$CR$3,0),0))</f>
        <v>0.0125</v>
      </c>
      <c r="Q73" s="107" t="n">
        <f aca="true">IF(ISBLANK(OFFSET('Raw Data'!$A$3,MATCH('Data above threshold'!$A73,'Raw Data'!$B$4:$B$185,0),MATCH('Data above threshold'!Q$4,'Raw Data'!$3:$3,0)-1)),"",OFFSET('Raw Data'!$A$3,MATCH('Data above threshold'!$A73,'Raw Data'!$B$4:$B$185,0),MATCH('Data above threshold'!Q$4,'Raw Data'!$3:$3,0)-1))</f>
        <v>2</v>
      </c>
      <c r="R73" s="107" t="n">
        <f aca="true">IF(ISBLANK(OFFSET('Raw Data'!$A$3,MATCH('Data above threshold'!$A73,'Raw Data'!$B$4:$B$185,0),MATCH('Data above threshold'!R$4,'Raw Data'!$3:$3,0)-1)),"",OFFSET('Raw Data'!$A$3,MATCH('Data above threshold'!$A73,'Raw Data'!$B$4:$B$185,0),MATCH('Data above threshold'!R$4,'Raw Data'!$3:$3,0)-1))</f>
        <v>1.76</v>
      </c>
      <c r="S73" s="107" t="n">
        <f aca="true">IF(ISBLANK(OFFSET('Raw Data'!$A$3,MATCH('Data above threshold'!$A73,'Raw Data'!$B$4:$B$185,0),MATCH('Data above threshold'!S$4,'Raw Data'!$3:$3,0)-1)),"",OFFSET('Raw Data'!$A$3,MATCH('Data above threshold'!$A73,'Raw Data'!$B$4:$B$185,0),MATCH('Data above threshold'!S$4,'Raw Data'!$3:$3,0)-1))</f>
        <v>1.57</v>
      </c>
      <c r="T73" s="107" t="n">
        <f aca="true">IF(ISBLANK(OFFSET('Raw Data'!$A$3,MATCH('Data above threshold'!$A73,'Raw Data'!$B$4:$B$185,0),MATCH('Data above threshold'!T$4,'Raw Data'!$3:$3,0)-1)),"",OFFSET('Raw Data'!$A$3,MATCH('Data above threshold'!$A73,'Raw Data'!$B$4:$B$185,0),MATCH('Data above threshold'!T$4,'Raw Data'!$3:$3,0)-1))</f>
        <v>1.86</v>
      </c>
      <c r="U73" s="107" t="n">
        <f aca="true">IF(ISBLANK(OFFSET('Raw Data'!$A$3,MATCH('Data above threshold'!$A73,'Raw Data'!$B$4:$B$185,0),MATCH('Data above threshold'!U$4,'Raw Data'!$3:$3,0)-1)),"",OFFSET('Raw Data'!$A$3,MATCH('Data above threshold'!$A73,'Raw Data'!$B$4:$B$185,0),MATCH('Data above threshold'!U$4,'Raw Data'!$3:$3,0)-1))</f>
        <v>1.71</v>
      </c>
      <c r="V73" s="107" t="n">
        <f aca="true">IF(ISBLANK(OFFSET('Raw Data'!$A$3,MATCH('Data above threshold'!$A73,'Raw Data'!$B$4:$B$185,0),MATCH('Data above threshold'!V$4,'Raw Data'!$3:$3,0)-1)),"",OFFSET('Raw Data'!$A$3,MATCH('Data above threshold'!$A73,'Raw Data'!$B$4:$B$185,0),MATCH('Data above threshold'!V$4,'Raw Data'!$3:$3,0)-1))</f>
        <v>1.57</v>
      </c>
      <c r="W73" s="107" t="n">
        <f aca="true">IF(ISBLANK(OFFSET('Raw Data'!$A$3,MATCH('Data above threshold'!$A73,'Raw Data'!$B$4:$B$185,0),MATCH('Data above threshold'!W$4,'Raw Data'!$3:$3,0)-1)),"",OFFSET('Raw Data'!$A$3,MATCH('Data above threshold'!$A73,'Raw Data'!$B$4:$B$185,0),MATCH('Data above threshold'!W$4,'Raw Data'!$3:$3,0)-1))</f>
        <v>1.71</v>
      </c>
      <c r="X73" s="107" t="n">
        <f aca="true">IF(ISBLANK(OFFSET('Raw Data'!$A$3,MATCH('Data above threshold'!$A73,'Raw Data'!$B$4:$B$185,0),MATCH('Data above threshold'!X$4,'Raw Data'!$3:$3,0)-1)),"",OFFSET('Raw Data'!$A$3,MATCH('Data above threshold'!$A73,'Raw Data'!$B$4:$B$185,0),MATCH('Data above threshold'!X$4,'Raw Data'!$3:$3,0)-1))</f>
        <v>2</v>
      </c>
      <c r="Y73" s="107" t="n">
        <f aca="true">IF(ISBLANK(OFFSET('Raw Data'!$A$3,MATCH('Data above threshold'!$A73,'Raw Data'!$B$4:$B$185,0),MATCH('Data above threshold'!Y$4,'Raw Data'!$3:$3,0)-1)),"",OFFSET('Raw Data'!$A$3,MATCH('Data above threshold'!$A73,'Raw Data'!$B$4:$B$185,0),MATCH('Data above threshold'!Y$4,'Raw Data'!$3:$3,0)-1))</f>
        <v>1.43</v>
      </c>
      <c r="Z73" s="107" t="n">
        <f aca="true">IF(ISBLANK(OFFSET('Raw Data'!$A$3,MATCH('Data above threshold'!$A73,'Raw Data'!$B$4:$B$185,0),MATCH('Data above threshold'!Z$4,'Raw Data'!$3:$3,0)-1)),"",OFFSET('Raw Data'!$A$3,MATCH('Data above threshold'!$A73,'Raw Data'!$B$4:$B$185,0),MATCH('Data above threshold'!Z$4,'Raw Data'!$3:$3,0)-1))</f>
        <v>1.57</v>
      </c>
      <c r="AA73" s="107" t="n">
        <f aca="true">IF(ISBLANK(OFFSET('Raw Data'!$A$3,MATCH('Data above threshold'!$A73,'Raw Data'!$B$4:$B$185,0),MATCH('Data above threshold'!AA$4,'Raw Data'!$3:$3,0)-1)),"",OFFSET('Raw Data'!$A$3,MATCH('Data above threshold'!$A73,'Raw Data'!$B$4:$B$185,0),MATCH('Data above threshold'!AA$4,'Raw Data'!$3:$3,0)-1))</f>
        <v>1.86</v>
      </c>
      <c r="AB73" s="107" t="n">
        <f aca="true">IF(ISBLANK(OFFSET('Raw Data'!$A$3,MATCH('Data above threshold'!$A73,'Raw Data'!$B$4:$B$185,0),MATCH('Data above threshold'!AB$4,'Raw Data'!$3:$3,0)-1)),"",OFFSET('Raw Data'!$A$3,MATCH('Data above threshold'!$A73,'Raw Data'!$B$4:$B$185,0),MATCH('Data above threshold'!AB$4,'Raw Data'!$3:$3,0)-1))</f>
        <v>1.43</v>
      </c>
      <c r="AC73" s="107" t="n">
        <f aca="true">IF(ISBLANK(OFFSET('Raw Data'!$A$3,MATCH('Data above threshold'!$A73,'Raw Data'!$B$4:$B$185,0),MATCH('Data above threshold'!AC$4,'Raw Data'!$3:$3,0)-1)),"",OFFSET('Raw Data'!$A$3,MATCH('Data above threshold'!$A73,'Raw Data'!$B$4:$B$185,0),MATCH('Data above threshold'!AC$4,'Raw Data'!$3:$3,0)-1))</f>
        <v>1.14</v>
      </c>
      <c r="AD73" s="107" t="n">
        <f aca="true">IF(ISBLANK(OFFSET('Raw Data'!$A$3,MATCH('Data above threshold'!$A73,'Raw Data'!$B$4:$B$185,0),MATCH('Data above threshold'!AD$4,'Raw Data'!$3:$3,0)-1)),"",OFFSET('Raw Data'!$A$3,MATCH('Data above threshold'!$A73,'Raw Data'!$B$4:$B$185,0),MATCH('Data above threshold'!AD$4,'Raw Data'!$3:$3,0)-1))</f>
        <v>1.43</v>
      </c>
      <c r="AE73" s="107" t="n">
        <f aca="true">IF(ISBLANK(OFFSET('Raw Data'!$A$3,MATCH('Data above threshold'!$A73,'Raw Data'!$B$4:$B$185,0),MATCH('Data above threshold'!AE$4,'Raw Data'!$3:$3,0)-1)),"",OFFSET('Raw Data'!$A$3,MATCH('Data above threshold'!$A73,'Raw Data'!$B$4:$B$185,0),MATCH('Data above threshold'!AE$4,'Raw Data'!$3:$3,0)-1))</f>
        <v>1.5</v>
      </c>
      <c r="AF73" s="107" t="n">
        <f aca="true">IF(ISBLANK(OFFSET('Raw Data'!$A$3,MATCH('Data above threshold'!$A73,'Raw Data'!$B$4:$B$185,0),MATCH('Data above threshold'!AF$4,'Raw Data'!$3:$3,0)-1)),"",OFFSET('Raw Data'!$A$3,MATCH('Data above threshold'!$A73,'Raw Data'!$B$4:$B$185,0),MATCH('Data above threshold'!AF$4,'Raw Data'!$3:$3,0)-1))</f>
        <v>1.57</v>
      </c>
      <c r="AG73" s="107" t="n">
        <f aca="true">IF(ISBLANK(OFFSET('Raw Data'!$A$3,MATCH('Data above threshold'!$A73,'Raw Data'!$B$4:$B$185,0),MATCH('Data above threshold'!AG$4,'Raw Data'!$3:$3,0)-1)),"",OFFSET('Raw Data'!$A$3,MATCH('Data above threshold'!$A73,'Raw Data'!$B$4:$B$185,0),MATCH('Data above threshold'!AG$4,'Raw Data'!$3:$3,0)-1))</f>
        <v>1.86</v>
      </c>
      <c r="AH73" s="107" t="n">
        <f aca="true">IF(ISBLANK(OFFSET('Raw Data'!$A$3,MATCH('Data above threshold'!$A73,'Raw Data'!$B$4:$B$185,0),MATCH('Data above threshold'!AH$4,'Raw Data'!$3:$3,0)-1)),"",OFFSET('Raw Data'!$A$3,MATCH('Data above threshold'!$A73,'Raw Data'!$B$4:$B$185,0),MATCH('Data above threshold'!AH$4,'Raw Data'!$3:$3,0)-1))</f>
        <v>1.71</v>
      </c>
      <c r="AI73" s="107" t="n">
        <f aca="true">IF(ISBLANK(OFFSET('Raw Data'!$A$3,MATCH('Data above threshold'!$A73,'Raw Data'!$B$4:$B$185,0),MATCH('Data above threshold'!AI$4,'Raw Data'!$3:$3,0)-1)),"",OFFSET('Raw Data'!$A$3,MATCH('Data above threshold'!$A73,'Raw Data'!$B$4:$B$185,0),MATCH('Data above threshold'!AI$4,'Raw Data'!$3:$3,0)-1))</f>
        <v>1.57</v>
      </c>
      <c r="AJ73" s="107" t="n">
        <f aca="true">IF(ISBLANK(OFFSET('Raw Data'!$A$3,MATCH('Data above threshold'!$A73,'Raw Data'!$B$4:$B$185,0),MATCH('Data above threshold'!AJ$4,'Raw Data'!$3:$3,0)-1)),"",OFFSET('Raw Data'!$A$3,MATCH('Data above threshold'!$A73,'Raw Data'!$B$4:$B$185,0),MATCH('Data above threshold'!AJ$4,'Raw Data'!$3:$3,0)-1))</f>
        <v>1.29</v>
      </c>
      <c r="AK73" s="107" t="n">
        <f aca="true">IF(ISBLANK(OFFSET('Raw Data'!$A$3,MATCH('Data above threshold'!$A73,'Raw Data'!$B$4:$B$185,0),MATCH('Data above threshold'!AK$4,'Raw Data'!$3:$3,0)-1)),"",OFFSET('Raw Data'!$A$3,MATCH('Data above threshold'!$A73,'Raw Data'!$B$4:$B$185,0),MATCH('Data above threshold'!AK$4,'Raw Data'!$3:$3,0)-1))</f>
        <v>1.86</v>
      </c>
      <c r="AL73" s="107" t="n">
        <f aca="true">IF(ISBLANK(OFFSET('Raw Data'!$A$3,MATCH('Data above threshold'!$A73,'Raw Data'!$B$4:$B$185,0),MATCH('Data above threshold'!AL$4,'Raw Data'!$3:$3,0)-1)),"",OFFSET('Raw Data'!$A$3,MATCH('Data above threshold'!$A73,'Raw Data'!$B$4:$B$185,0),MATCH('Data above threshold'!AL$4,'Raw Data'!$3:$3,0)-1))</f>
        <v>1.76</v>
      </c>
      <c r="AM73" s="107" t="n">
        <f aca="true">IF(ISBLANK(OFFSET('Raw Data'!$A$3,MATCH('Data above threshold'!$A73,'Raw Data'!$B$4:$B$185,0),MATCH('Data above threshold'!AM$4,'Raw Data'!$3:$3,0)-1)),"",OFFSET('Raw Data'!$A$3,MATCH('Data above threshold'!$A73,'Raw Data'!$B$4:$B$185,0),MATCH('Data above threshold'!AM$4,'Raw Data'!$3:$3,0)-1))</f>
        <v>1.67</v>
      </c>
      <c r="AN73" s="107" t="n">
        <f aca="true">IF(ISBLANK(OFFSET('Raw Data'!$A$3,MATCH('Data above threshold'!$A73,'Raw Data'!$B$4:$B$185,0),MATCH('Data above threshold'!AN$4,'Raw Data'!$3:$3,0)-1)),"",OFFSET('Raw Data'!$A$3,MATCH('Data above threshold'!$A73,'Raw Data'!$B$4:$B$185,0),MATCH('Data above threshold'!AN$4,'Raw Data'!$3:$3,0)-1))</f>
        <v>1.43</v>
      </c>
      <c r="AO73" s="107" t="n">
        <f aca="true">IF(ISBLANK(OFFSET('Raw Data'!$A$3,MATCH('Data above threshold'!$A73,'Raw Data'!$B$4:$B$185,0),MATCH('Data above threshold'!AO$4,'Raw Data'!$3:$3,0)-1)),"",OFFSET('Raw Data'!$A$3,MATCH('Data above threshold'!$A73,'Raw Data'!$B$4:$B$185,0),MATCH('Data above threshold'!AO$4,'Raw Data'!$3:$3,0)-1))</f>
        <v>1.29</v>
      </c>
      <c r="AP73" s="107" t="n">
        <f aca="true">IF(ISBLANK(OFFSET('Raw Data'!$A$3,MATCH('Data above threshold'!$A73,'Raw Data'!$B$4:$B$185,0),MATCH('Data above threshold'!AP$4,'Raw Data'!$3:$3,0)-1)),"",OFFSET('Raw Data'!$A$3,MATCH('Data above threshold'!$A73,'Raw Data'!$B$4:$B$185,0),MATCH('Data above threshold'!AP$4,'Raw Data'!$3:$3,0)-1))</f>
        <v>2</v>
      </c>
      <c r="AQ73" s="107" t="n">
        <f aca="true">IF(ISBLANK(OFFSET('Raw Data'!$A$3,MATCH('Data above threshold'!$A73,'Raw Data'!$B$4:$B$185,0),MATCH('Data above threshold'!AQ$4,'Raw Data'!$3:$3,0)-1)),"",OFFSET('Raw Data'!$A$3,MATCH('Data above threshold'!$A73,'Raw Data'!$B$4:$B$185,0),MATCH('Data above threshold'!AQ$4,'Raw Data'!$3:$3,0)-1))</f>
        <v>1.71</v>
      </c>
      <c r="AR73" s="107" t="n">
        <f aca="true">IF(ISBLANK(OFFSET('Raw Data'!$A$3,MATCH('Data above threshold'!$A73,'Raw Data'!$B$4:$B$185,0),MATCH('Data above threshold'!AR$4,'Raw Data'!$3:$3,0)-1)),"",OFFSET('Raw Data'!$A$3,MATCH('Data above threshold'!$A73,'Raw Data'!$B$4:$B$185,0),MATCH('Data above threshold'!AR$4,'Raw Data'!$3:$3,0)-1))</f>
        <v>1</v>
      </c>
      <c r="AS73" s="107" t="n">
        <f aca="true">IF(ISBLANK(OFFSET('Raw Data'!$A$3,MATCH('Data above threshold'!$A73,'Raw Data'!$B$4:$B$185,0),MATCH('Data above threshold'!AS$4,'Raw Data'!$3:$3,0)-1)),"",OFFSET('Raw Data'!$A$3,MATCH('Data above threshold'!$A73,'Raw Data'!$B$4:$B$185,0),MATCH('Data above threshold'!AS$4,'Raw Data'!$3:$3,0)-1))</f>
        <v>1.71</v>
      </c>
      <c r="AT73" s="107" t="n">
        <f aca="true">IF(ISBLANK(OFFSET('Raw Data'!$A$3,MATCH('Data above threshold'!$A73,'Raw Data'!$B$4:$B$185,0),MATCH('Data above threshold'!AT$4,'Raw Data'!$3:$3,0)-1)),"",OFFSET('Raw Data'!$A$3,MATCH('Data above threshold'!$A73,'Raw Data'!$B$4:$B$185,0),MATCH('Data above threshold'!AT$4,'Raw Data'!$3:$3,0)-1))</f>
        <v>2</v>
      </c>
      <c r="AU73" s="107" t="n">
        <f aca="true">IF(ISBLANK(OFFSET('Raw Data'!$A$3,MATCH('Data above threshold'!$A73,'Raw Data'!$B$4:$B$185,0),MATCH('Data above threshold'!AU$4,'Raw Data'!$3:$3,0)-1)),"",OFFSET('Raw Data'!$A$3,MATCH('Data above threshold'!$A73,'Raw Data'!$B$4:$B$185,0),MATCH('Data above threshold'!AU$4,'Raw Data'!$3:$3,0)-1))</f>
        <v>1.71</v>
      </c>
      <c r="AV73" s="107" t="n">
        <f aca="true">IF(ISBLANK(OFFSET('Raw Data'!$A$3,MATCH('Data above threshold'!$A73,'Raw Data'!$B$4:$B$185,0),MATCH('Data above threshold'!AV$4,'Raw Data'!$3:$3,0)-1)),"",OFFSET('Raw Data'!$A$3,MATCH('Data above threshold'!$A73,'Raw Data'!$B$4:$B$185,0),MATCH('Data above threshold'!AV$4,'Raw Data'!$3:$3,0)-1))</f>
        <v>1.79</v>
      </c>
      <c r="AW73" s="107" t="n">
        <f aca="true">IF(ISBLANK(OFFSET('Raw Data'!$A$3,MATCH('Data above threshold'!$A73,'Raw Data'!$B$4:$B$185,0),MATCH('Data above threshold'!AW$4,'Raw Data'!$3:$3,0)-1)),"",OFFSET('Raw Data'!$A$3,MATCH('Data above threshold'!$A73,'Raw Data'!$B$4:$B$185,0),MATCH('Data above threshold'!AW$4,'Raw Data'!$3:$3,0)-1))</f>
        <v>1.87</v>
      </c>
      <c r="AX73" s="107" t="n">
        <f aca="true">IF(ISBLANK(OFFSET('Raw Data'!$A$3,MATCH('Data above threshold'!$A73,'Raw Data'!$B$4:$B$185,0),MATCH('Data above threshold'!AX$4,'Raw Data'!$3:$3,0)-1)),"",OFFSET('Raw Data'!$A$3,MATCH('Data above threshold'!$A73,'Raw Data'!$B$4:$B$185,0),MATCH('Data above threshold'!AX$4,'Raw Data'!$3:$3,0)-1))</f>
        <v>2</v>
      </c>
      <c r="AY73" s="107" t="n">
        <f aca="true">IF(ISBLANK(OFFSET('Raw Data'!$A$3,MATCH('Data above threshold'!$A73,'Raw Data'!$B$4:$B$185,0),MATCH('Data above threshold'!AY$4,'Raw Data'!$3:$3,0)-1)),"",OFFSET('Raw Data'!$A$3,MATCH('Data above threshold'!$A73,'Raw Data'!$B$4:$B$185,0),MATCH('Data above threshold'!AY$4,'Raw Data'!$3:$3,0)-1))</f>
        <v>1.86</v>
      </c>
      <c r="AZ73" s="107" t="n">
        <f aca="true">IF(ISBLANK(OFFSET('Raw Data'!$A$3,MATCH('Data above threshold'!$A73,'Raw Data'!$B$4:$B$185,0),MATCH('Data above threshold'!AZ$4,'Raw Data'!$3:$3,0)-1)),"",OFFSET('Raw Data'!$A$3,MATCH('Data above threshold'!$A73,'Raw Data'!$B$4:$B$185,0),MATCH('Data above threshold'!AZ$4,'Raw Data'!$3:$3,0)-1))</f>
        <v>1.86</v>
      </c>
      <c r="BA73" s="107" t="n">
        <f aca="true">IF(ISBLANK(OFFSET('Raw Data'!$A$3,MATCH('Data above threshold'!$A73,'Raw Data'!$B$4:$B$185,0),MATCH('Data above threshold'!BA$4,'Raw Data'!$3:$3,0)-1)),"",OFFSET('Raw Data'!$A$3,MATCH('Data above threshold'!$A73,'Raw Data'!$B$4:$B$185,0),MATCH('Data above threshold'!BA$4,'Raw Data'!$3:$3,0)-1))</f>
        <v>1.81</v>
      </c>
      <c r="BB73" s="107" t="n">
        <f aca="true">IF(ISBLANK(OFFSET('Raw Data'!$A$3,MATCH('Data above threshold'!$A73,'Raw Data'!$B$4:$B$185,0),MATCH('Data above threshold'!BB$4,'Raw Data'!$3:$3,0)-1)),"",OFFSET('Raw Data'!$A$3,MATCH('Data above threshold'!$A73,'Raw Data'!$B$4:$B$185,0),MATCH('Data above threshold'!BB$4,'Raw Data'!$3:$3,0)-1))</f>
        <v>1.93</v>
      </c>
      <c r="BC73" s="107" t="n">
        <f aca="true">IF(ISBLANK(OFFSET('Raw Data'!$A$3,MATCH('Data above threshold'!$A73,'Raw Data'!$B$4:$B$185,0),MATCH('Data above threshold'!BC$4,'Raw Data'!$3:$3,0)-1)),"",OFFSET('Raw Data'!$A$3,MATCH('Data above threshold'!$A73,'Raw Data'!$B$4:$B$185,0),MATCH('Data above threshold'!BC$4,'Raw Data'!$3:$3,0)-1))</f>
        <v>1.86</v>
      </c>
      <c r="BD73" s="107" t="n">
        <f aca="true">IF(ISBLANK(OFFSET('Raw Data'!$A$3,MATCH('Data above threshold'!$A73,'Raw Data'!$B$4:$B$185,0),MATCH('Data above threshold'!BD$4,'Raw Data'!$3:$3,0)-1)),"",OFFSET('Raw Data'!$A$3,MATCH('Data above threshold'!$A73,'Raw Data'!$B$4:$B$185,0),MATCH('Data above threshold'!BD$4,'Raw Data'!$3:$3,0)-1))</f>
        <v>1</v>
      </c>
      <c r="BE73" s="107" t="n">
        <f aca="true">IF(ISBLANK(OFFSET('Raw Data'!$A$3,MATCH('Data above threshold'!$A73,'Raw Data'!$B$4:$B$185,0),MATCH('Data above threshold'!BE$4,'Raw Data'!$3:$3,0)-1)),"",OFFSET('Raw Data'!$A$3,MATCH('Data above threshold'!$A73,'Raw Data'!$B$4:$B$185,0),MATCH('Data above threshold'!BE$4,'Raw Data'!$3:$3,0)-1))</f>
        <v>1.79</v>
      </c>
      <c r="BF73" s="107" t="n">
        <f aca="true">IF(ISBLANK(OFFSET('Raw Data'!$A$3,MATCH('Data above threshold'!$A73,'Raw Data'!$B$4:$B$185,0),MATCH('Data above threshold'!BF$4,'Raw Data'!$3:$3,0)-1)),"",OFFSET('Raw Data'!$A$3,MATCH('Data above threshold'!$A73,'Raw Data'!$B$4:$B$185,0),MATCH('Data above threshold'!BF$4,'Raw Data'!$3:$3,0)-1))</f>
        <v>1.36</v>
      </c>
      <c r="BG73" s="107" t="n">
        <f aca="true">IF(ISBLANK(OFFSET('Raw Data'!$A$3,MATCH('Data above threshold'!$A73,'Raw Data'!$B$4:$B$185,0),MATCH('Data above threshold'!BG$4,'Raw Data'!$3:$3,0)-1)),"",OFFSET('Raw Data'!$A$3,MATCH('Data above threshold'!$A73,'Raw Data'!$B$4:$B$185,0),MATCH('Data above threshold'!BG$4,'Raw Data'!$3:$3,0)-1))</f>
        <v>1.71</v>
      </c>
      <c r="BH73" s="107" t="n">
        <f aca="true">IF(ISBLANK(OFFSET('Raw Data'!$A$3,MATCH('Data above threshold'!$A73,'Raw Data'!$B$4:$B$185,0),MATCH('Data above threshold'!BH$4,'Raw Data'!$3:$3,0)-1)),"",OFFSET('Raw Data'!$A$3,MATCH('Data above threshold'!$A73,'Raw Data'!$B$4:$B$185,0),MATCH('Data above threshold'!BH$4,'Raw Data'!$3:$3,0)-1))</f>
        <v>1.43</v>
      </c>
      <c r="BI73" s="107" t="n">
        <f aca="true">IF(ISBLANK(OFFSET('Raw Data'!$A$3,MATCH('Data above threshold'!$A73,'Raw Data'!$B$4:$B$185,0),MATCH('Data above threshold'!BI$4,'Raw Data'!$3:$3,0)-1)),"",OFFSET('Raw Data'!$A$3,MATCH('Data above threshold'!$A73,'Raw Data'!$B$4:$B$185,0),MATCH('Data above threshold'!BI$4,'Raw Data'!$3:$3,0)-1))</f>
        <v>1.25</v>
      </c>
      <c r="BJ73" s="107" t="n">
        <f aca="true">IF(ISBLANK(OFFSET('Raw Data'!$A$3,MATCH('Data above threshold'!$A73,'Raw Data'!$B$4:$B$185,0),MATCH('Data above threshold'!BJ$4,'Raw Data'!$3:$3,0)-1)),"",OFFSET('Raw Data'!$A$3,MATCH('Data above threshold'!$A73,'Raw Data'!$B$4:$B$185,0),MATCH('Data above threshold'!BJ$4,'Raw Data'!$3:$3,0)-1))</f>
        <v>1.29</v>
      </c>
      <c r="BK73" s="107" t="n">
        <f aca="true">IF(ISBLANK(OFFSET('Raw Data'!$A$3,MATCH('Data above threshold'!$A73,'Raw Data'!$B$4:$B$185,0),MATCH('Data above threshold'!BK$4,'Raw Data'!$3:$3,0)-1)),"",OFFSET('Raw Data'!$A$3,MATCH('Data above threshold'!$A73,'Raw Data'!$B$4:$B$185,0),MATCH('Data above threshold'!BK$4,'Raw Data'!$3:$3,0)-1))</f>
        <v>1.71</v>
      </c>
      <c r="BL73" s="107" t="n">
        <f aca="true">IF(ISBLANK(OFFSET('Raw Data'!$A$3,MATCH('Data above threshold'!$A73,'Raw Data'!$B$4:$B$185,0),MATCH('Data above threshold'!BL$4,'Raw Data'!$3:$3,0)-1)),"",OFFSET('Raw Data'!$A$3,MATCH('Data above threshold'!$A73,'Raw Data'!$B$4:$B$185,0),MATCH('Data above threshold'!BL$4,'Raw Data'!$3:$3,0)-1))</f>
        <v>1</v>
      </c>
      <c r="BM73" s="107" t="n">
        <f aca="true">IF(ISBLANK(OFFSET('Raw Data'!$A$3,MATCH('Data above threshold'!$A73,'Raw Data'!$B$4:$B$185,0),MATCH('Data above threshold'!BM$4,'Raw Data'!$3:$3,0)-1)),"",OFFSET('Raw Data'!$A$3,MATCH('Data above threshold'!$A73,'Raw Data'!$B$4:$B$185,0),MATCH('Data above threshold'!BM$4,'Raw Data'!$3:$3,0)-1))</f>
        <v>1.43</v>
      </c>
      <c r="BN73" s="107" t="n">
        <f aca="true">IF(ISBLANK(OFFSET('Raw Data'!$A$3,MATCH('Data above threshold'!$A73,'Raw Data'!$B$4:$B$185,0),MATCH('Data above threshold'!BN$4,'Raw Data'!$3:$3,0)-1)),"",OFFSET('Raw Data'!$A$3,MATCH('Data above threshold'!$A73,'Raw Data'!$B$4:$B$185,0),MATCH('Data above threshold'!BN$4,'Raw Data'!$3:$3,0)-1))</f>
        <v>1.86</v>
      </c>
      <c r="BO73" s="107" t="n">
        <f aca="true">IF(ISBLANK(OFFSET('Raw Data'!$A$3,MATCH('Data above threshold'!$A73,'Raw Data'!$B$4:$B$185,0),MATCH('Data above threshold'!BO$4,'Raw Data'!$3:$3,0)-1)),"",OFFSET('Raw Data'!$A$3,MATCH('Data above threshold'!$A73,'Raw Data'!$B$4:$B$185,0),MATCH('Data above threshold'!BO$4,'Raw Data'!$3:$3,0)-1))</f>
        <v>2</v>
      </c>
      <c r="BP73" s="107" t="n">
        <f aca="true">IF(ISBLANK(OFFSET('Raw Data'!$A$3,MATCH('Data above threshold'!$A73,'Raw Data'!$B$4:$B$185,0),MATCH('Data above threshold'!BP$4,'Raw Data'!$3:$3,0)-1)),"",OFFSET('Raw Data'!$A$3,MATCH('Data above threshold'!$A73,'Raw Data'!$B$4:$B$185,0),MATCH('Data above threshold'!BP$4,'Raw Data'!$3:$3,0)-1))</f>
        <v>1.86</v>
      </c>
      <c r="BQ73" s="107" t="n">
        <f aca="true">IF(ISBLANK(OFFSET('Raw Data'!$A$3,MATCH('Data above threshold'!$A73,'Raw Data'!$B$4:$B$185,0),MATCH('Data above threshold'!BQ$4,'Raw Data'!$3:$3,0)-1)),"",OFFSET('Raw Data'!$A$3,MATCH('Data above threshold'!$A73,'Raw Data'!$B$4:$B$185,0),MATCH('Data above threshold'!BQ$4,'Raw Data'!$3:$3,0)-1))</f>
        <v>1.67</v>
      </c>
      <c r="BR73" s="107" t="n">
        <f aca="true">IF(ISBLANK(OFFSET('Raw Data'!$A$3,MATCH('Data above threshold'!$A73,'Raw Data'!$B$4:$B$185,0),MATCH('Data above threshold'!BR$4,'Raw Data'!$3:$3,0)-1)),"",OFFSET('Raw Data'!$A$3,MATCH('Data above threshold'!$A73,'Raw Data'!$B$4:$B$185,0),MATCH('Data above threshold'!BR$4,'Raw Data'!$3:$3,0)-1))</f>
        <v>1.57</v>
      </c>
      <c r="BS73" s="107" t="n">
        <f aca="true">IF(ISBLANK(OFFSET('Raw Data'!$A$3,MATCH('Data above threshold'!$A73,'Raw Data'!$B$4:$B$185,0),MATCH('Data above threshold'!BS$4,'Raw Data'!$3:$3,0)-1)),"",OFFSET('Raw Data'!$A$3,MATCH('Data above threshold'!$A73,'Raw Data'!$B$4:$B$185,0),MATCH('Data above threshold'!BS$4,'Raw Data'!$3:$3,0)-1))</f>
        <v>1.57</v>
      </c>
      <c r="BT73" s="107" t="n">
        <f aca="true">IF(ISBLANK(OFFSET('Raw Data'!$A$3,MATCH('Data above threshold'!$A73,'Raw Data'!$B$4:$B$185,0),MATCH('Data above threshold'!BT$4,'Raw Data'!$3:$3,0)-1)),"",OFFSET('Raw Data'!$A$3,MATCH('Data above threshold'!$A73,'Raw Data'!$B$4:$B$185,0),MATCH('Data above threshold'!BT$4,'Raw Data'!$3:$3,0)-1))</f>
        <v>2</v>
      </c>
      <c r="BU73" s="107" t="n">
        <f aca="true">IF(ISBLANK(OFFSET('Raw Data'!$A$3,MATCH('Data above threshold'!$A73,'Raw Data'!$B$4:$B$185,0),MATCH('Data above threshold'!BU$4,'Raw Data'!$3:$3,0)-1)),"",OFFSET('Raw Data'!$A$3,MATCH('Data above threshold'!$A73,'Raw Data'!$B$4:$B$185,0),MATCH('Data above threshold'!BU$4,'Raw Data'!$3:$3,0)-1))</f>
        <v>1.67</v>
      </c>
      <c r="BV73" s="107" t="n">
        <f aca="true">IF(ISBLANK(OFFSET('Raw Data'!$A$3,MATCH('Data above threshold'!$A73,'Raw Data'!$B$4:$B$185,0),MATCH('Data above threshold'!BV$4,'Raw Data'!$3:$3,0)-1)),"",OFFSET('Raw Data'!$A$3,MATCH('Data above threshold'!$A73,'Raw Data'!$B$4:$B$185,0),MATCH('Data above threshold'!BV$4,'Raw Data'!$3:$3,0)-1))</f>
        <v>1.14</v>
      </c>
      <c r="BW73" s="107" t="n">
        <f aca="true">IF(ISBLANK(OFFSET('Raw Data'!$A$3,MATCH('Data above threshold'!$A73,'Raw Data'!$B$4:$B$185,0),MATCH('Data above threshold'!BW$4,'Raw Data'!$3:$3,0)-1)),"",OFFSET('Raw Data'!$A$3,MATCH('Data above threshold'!$A73,'Raw Data'!$B$4:$B$185,0),MATCH('Data above threshold'!BW$4,'Raw Data'!$3:$3,0)-1))</f>
        <v>1.86</v>
      </c>
      <c r="BX73" s="107" t="n">
        <f aca="true">IF(ISBLANK(OFFSET('Raw Data'!$A$3,MATCH('Data above threshold'!$A73,'Raw Data'!$B$4:$B$185,0),MATCH('Data above threshold'!BX$4,'Raw Data'!$3:$3,0)-1)),"",OFFSET('Raw Data'!$A$3,MATCH('Data above threshold'!$A73,'Raw Data'!$B$4:$B$185,0),MATCH('Data above threshold'!BX$4,'Raw Data'!$3:$3,0)-1))</f>
        <v>1.86</v>
      </c>
      <c r="BY73" s="107" t="n">
        <f aca="true">IF(ISBLANK(OFFSET('Raw Data'!$A$3,MATCH('Data above threshold'!$A73,'Raw Data'!$B$4:$B$185,0),MATCH('Data above threshold'!BY$4,'Raw Data'!$3:$3,0)-1)),"",OFFSET('Raw Data'!$A$3,MATCH('Data above threshold'!$A73,'Raw Data'!$B$4:$B$185,0),MATCH('Data above threshold'!BY$4,'Raw Data'!$3:$3,0)-1))</f>
        <v>1.25</v>
      </c>
      <c r="BZ73" s="107" t="n">
        <f aca="true">IF(ISBLANK(OFFSET('Raw Data'!$A$3,MATCH('Data above threshold'!$A73,'Raw Data'!$B$4:$B$185,0),MATCH('Data above threshold'!BZ$4,'Raw Data'!$3:$3,0)-1)),"",OFFSET('Raw Data'!$A$3,MATCH('Data above threshold'!$A73,'Raw Data'!$B$4:$B$185,0),MATCH('Data above threshold'!BZ$4,'Raw Data'!$3:$3,0)-1))</f>
        <v>1.57</v>
      </c>
      <c r="CA73" s="107" t="str">
        <f aca="true">IF(ISBLANK(OFFSET('Raw Data'!$A$3,MATCH('Data above threshold'!$A73,'Raw Data'!$B$4:$B$185,0),MATCH('Data above threshold'!CA$4,'Raw Data'!$3:$3,0)-1)),"",OFFSET('Raw Data'!$A$3,MATCH('Data above threshold'!$A73,'Raw Data'!$B$4:$B$185,0),MATCH('Data above threshold'!CA$4,'Raw Data'!$3:$3,0)-1))</f>
        <v/>
      </c>
      <c r="CB73" s="107" t="n">
        <f aca="true">IF(ISBLANK(OFFSET('Raw Data'!$A$3,MATCH('Data above threshold'!$A73,'Raw Data'!$B$4:$B$185,0),MATCH('Data above threshold'!CB$4,'Raw Data'!$3:$3,0)-1)),"",OFFSET('Raw Data'!$A$3,MATCH('Data above threshold'!$A73,'Raw Data'!$B$4:$B$185,0),MATCH('Data above threshold'!CB$4,'Raw Data'!$3:$3,0)-1))</f>
        <v>1.14</v>
      </c>
      <c r="CC73" s="107" t="n">
        <f aca="true">IF(ISBLANK(OFFSET('Raw Data'!$A$3,MATCH('Data above threshold'!$A73,'Raw Data'!$B$4:$B$185,0),MATCH('Data above threshold'!CC$4,'Raw Data'!$3:$3,0)-1)),"",OFFSET('Raw Data'!$A$3,MATCH('Data above threshold'!$A73,'Raw Data'!$B$4:$B$185,0),MATCH('Data above threshold'!CC$4,'Raw Data'!$3:$3,0)-1))</f>
        <v>1.29</v>
      </c>
      <c r="CD73" s="107" t="n">
        <f aca="true">IF(ISBLANK(OFFSET('Raw Data'!$A$3,MATCH('Data above threshold'!$A73,'Raw Data'!$B$4:$B$185,0),MATCH('Data above threshold'!CD$4,'Raw Data'!$3:$3,0)-1)),"",OFFSET('Raw Data'!$A$3,MATCH('Data above threshold'!$A73,'Raw Data'!$B$4:$B$185,0),MATCH('Data above threshold'!CD$4,'Raw Data'!$3:$3,0)-1))</f>
        <v>1.86</v>
      </c>
      <c r="CE73" s="107" t="n">
        <f aca="true">IF(ISBLANK(OFFSET('Raw Data'!$A$3,MATCH('Data above threshold'!$A73,'Raw Data'!$B$4:$B$185,0),MATCH('Data above threshold'!CE$4,'Raw Data'!$3:$3,0)-1)),"",OFFSET('Raw Data'!$A$3,MATCH('Data above threshold'!$A73,'Raw Data'!$B$4:$B$185,0),MATCH('Data above threshold'!CE$4,'Raw Data'!$3:$3,0)-1))</f>
        <v>1.21</v>
      </c>
      <c r="CF73" s="107" t="n">
        <f aca="true">IF(ISBLANK(OFFSET('Raw Data'!$A$3,MATCH('Data above threshold'!$A73,'Raw Data'!$B$4:$B$185,0),MATCH('Data above threshold'!CF$4,'Raw Data'!$3:$3,0)-1)),"",OFFSET('Raw Data'!$A$3,MATCH('Data above threshold'!$A73,'Raw Data'!$B$4:$B$185,0),MATCH('Data above threshold'!CF$4,'Raw Data'!$3:$3,0)-1))</f>
        <v>1.29</v>
      </c>
      <c r="CG73" s="107" t="n">
        <f aca="true">IF(ISBLANK(OFFSET('Raw Data'!$A$3,MATCH('Data above threshold'!$A73,'Raw Data'!$B$4:$B$185,0),MATCH('Data above threshold'!CG$4,'Raw Data'!$3:$3,0)-1)),"",OFFSET('Raw Data'!$A$3,MATCH('Data above threshold'!$A73,'Raw Data'!$B$4:$B$185,0),MATCH('Data above threshold'!CG$4,'Raw Data'!$3:$3,0)-1))</f>
        <v>1.29</v>
      </c>
      <c r="CH73" s="107" t="n">
        <f aca="true">IF(ISBLANK(OFFSET('Raw Data'!$A$3,MATCH('Data above threshold'!$A73,'Raw Data'!$B$4:$B$185,0),MATCH('Data above threshold'!CH$4,'Raw Data'!$3:$3,0)-1)),"",OFFSET('Raw Data'!$A$3,MATCH('Data above threshold'!$A73,'Raw Data'!$B$4:$B$185,0),MATCH('Data above threshold'!CH$4,'Raw Data'!$3:$3,0)-1))</f>
        <v>1.86</v>
      </c>
      <c r="CI73" s="107" t="n">
        <f aca="true">IF(ISBLANK(OFFSET('Raw Data'!$A$3,MATCH('Data above threshold'!$A73,'Raw Data'!$B$4:$B$185,0),MATCH('Data above threshold'!CI$4,'Raw Data'!$3:$3,0)-1)),"",OFFSET('Raw Data'!$A$3,MATCH('Data above threshold'!$A73,'Raw Data'!$B$4:$B$185,0),MATCH('Data above threshold'!CI$4,'Raw Data'!$3:$3,0)-1))</f>
        <v>1.14</v>
      </c>
      <c r="CJ73" s="107" t="n">
        <f aca="true">IF(ISBLANK(OFFSET('Raw Data'!$A$3,MATCH('Data above threshold'!$A73,'Raw Data'!$B$4:$B$185,0),MATCH('Data above threshold'!CJ$4,'Raw Data'!$3:$3,0)-1)),"",OFFSET('Raw Data'!$A$3,MATCH('Data above threshold'!$A73,'Raw Data'!$B$4:$B$185,0),MATCH('Data above threshold'!CJ$4,'Raw Data'!$3:$3,0)-1))</f>
        <v>1.71</v>
      </c>
      <c r="CK73" s="107" t="n">
        <f aca="true">IF(ISBLANK(OFFSET('Raw Data'!$A$3,MATCH('Data above threshold'!$A73,'Raw Data'!$B$4:$B$185,0),MATCH('Data above threshold'!CK$4,'Raw Data'!$3:$3,0)-1)),"",OFFSET('Raw Data'!$A$3,MATCH('Data above threshold'!$A73,'Raw Data'!$B$4:$B$185,0),MATCH('Data above threshold'!CK$4,'Raw Data'!$3:$3,0)-1))</f>
        <v>1.57</v>
      </c>
      <c r="CL73" s="107" t="n">
        <f aca="true">IF(ISBLANK(OFFSET('Raw Data'!$A$3,MATCH('Data above threshold'!$A73,'Raw Data'!$B$4:$B$185,0),MATCH('Data above threshold'!CL$4,'Raw Data'!$3:$3,0)-1)),"",OFFSET('Raw Data'!$A$3,MATCH('Data above threshold'!$A73,'Raw Data'!$B$4:$B$185,0),MATCH('Data above threshold'!CL$4,'Raw Data'!$3:$3,0)-1))</f>
        <v>2</v>
      </c>
      <c r="CM73" s="107" t="n">
        <f aca="true">IF(ISBLANK(OFFSET('Raw Data'!$A$3,MATCH('Data above threshold'!$A73,'Raw Data'!$B$4:$B$185,0),MATCH('Data above threshold'!CM$4,'Raw Data'!$3:$3,0)-1)),"",OFFSET('Raw Data'!$A$3,MATCH('Data above threshold'!$A73,'Raw Data'!$B$4:$B$185,0),MATCH('Data above threshold'!CM$4,'Raw Data'!$3:$3,0)-1))</f>
        <v>2</v>
      </c>
      <c r="CN73" s="107" t="n">
        <f aca="true">IF(ISBLANK(OFFSET('Raw Data'!$A$3,MATCH('Data above threshold'!$A73,'Raw Data'!$B$4:$B$185,0),MATCH('Data above threshold'!CN$4,'Raw Data'!$3:$3,0)-1)),"",OFFSET('Raw Data'!$A$3,MATCH('Data above threshold'!$A73,'Raw Data'!$B$4:$B$185,0),MATCH('Data above threshold'!CN$4,'Raw Data'!$3:$3,0)-1))</f>
        <v>1.86</v>
      </c>
      <c r="CO73" s="107" t="n">
        <f aca="true">IF(ISBLANK(OFFSET('Raw Data'!$A$3,MATCH('Data above threshold'!$A73,'Raw Data'!$B$4:$B$185,0),MATCH('Data above threshold'!CO$4,'Raw Data'!$3:$3,0)-1)),"",OFFSET('Raw Data'!$A$3,MATCH('Data above threshold'!$A73,'Raw Data'!$B$4:$B$185,0),MATCH('Data above threshold'!CO$4,'Raw Data'!$3:$3,0)-1))</f>
        <v>2</v>
      </c>
      <c r="CP73" s="107" t="n">
        <f aca="true">IF(ISBLANK(OFFSET('Raw Data'!$A$3,MATCH('Data above threshold'!$A73,'Raw Data'!$B$4:$B$185,0),MATCH('Data above threshold'!CP$4,'Raw Data'!$3:$3,0)-1)),"",OFFSET('Raw Data'!$A$3,MATCH('Data above threshold'!$A73,'Raw Data'!$B$4:$B$185,0),MATCH('Data above threshold'!CP$4,'Raw Data'!$3:$3,0)-1))</f>
        <v>1.71</v>
      </c>
      <c r="CQ73" s="107" t="n">
        <f aca="true">IF(ISBLANK(OFFSET('Raw Data'!$A$3,MATCH('Data above threshold'!$A73,'Raw Data'!$B$4:$B$185,0),MATCH('Data above threshold'!CQ$4,'Raw Data'!$3:$3,0)-1)),"",OFFSET('Raw Data'!$A$3,MATCH('Data above threshold'!$A73,'Raw Data'!$B$4:$B$185,0),MATCH('Data above threshold'!CQ$4,'Raw Data'!$3:$3,0)-1))</f>
        <v>1.57</v>
      </c>
      <c r="CR73" s="107" t="n">
        <f aca="true">IF(ISBLANK(OFFSET('Raw Data'!$A$3,MATCH('Data above threshold'!$A73,'Raw Data'!$B$4:$B$185,0),MATCH('Data above threshold'!CR$4,'Raw Data'!$3:$3,0)-1)),"",OFFSET('Raw Data'!$A$3,MATCH('Data above threshold'!$A73,'Raw Data'!$B$4:$B$185,0),MATCH('Data above threshold'!CR$4,'Raw Data'!$3:$3,0)-1))</f>
        <v>1.57</v>
      </c>
    </row>
    <row r="74" s="103" customFormat="true" ht="15.5" hidden="false" customHeight="false" outlineLevel="0" collapsed="false">
      <c r="A74" s="107" t="n">
        <v>3000</v>
      </c>
      <c r="B74" s="107" t="n">
        <v>1</v>
      </c>
      <c r="C74" s="107" t="str">
        <f aca="true">IF(ISBLANK(OFFSET('Raw Data'!$A$3,MATCH('Data above threshold'!$A74,'Raw Data'!$B$4:$B$185,0),MATCH('Data above threshold'!C$4,'Raw Data'!$3:$3,0)-1)),"",OFFSET('Raw Data'!$A$3,MATCH('Data above threshold'!$A74,'Raw Data'!$B$4:$B$185,0),MATCH('Data above threshold'!C$4,'Raw Data'!$3:$3,0)-1))</f>
        <v/>
      </c>
      <c r="D74" s="107" t="str">
        <f aca="true">IF(ISBLANK(OFFSET('Raw Data'!$A$3,MATCH('Data above threshold'!$A74,'Raw Data'!$B$4:$B$185,0),MATCH('Data above threshold'!D$4,'Raw Data'!$3:$3,0)-1)),"",OFFSET('Raw Data'!$A$3,MATCH('Data above threshold'!$A74,'Raw Data'!$B$4:$B$185,0),MATCH('Data above threshold'!D$4,'Raw Data'!$3:$3,0)-1))</f>
        <v>Consumer Knowledge and Information</v>
      </c>
      <c r="E74" s="107" t="str">
        <f aca="true">IF(ISBLANK(OFFSET('Raw Data'!$A$3,MATCH('Data above threshold'!$A74,'Raw Data'!$B$4:$B$185,0),MATCH('Data above threshold'!E$4,'Raw Data'!$3:$3,0)-1)),"",OFFSET('Raw Data'!$A$3,MATCH('Data above threshold'!$A74,'Raw Data'!$B$4:$B$185,0),MATCH('Data above threshold'!E$4,'Raw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07" t="str">
        <f aca="true">IF(ISBLANK(OFFSET('Raw Data'!$A$3,MATCH('Data above threshold'!$A74,'Raw Data'!$B$4:$B$185,0),MATCH('Data above threshold'!F$4,'Raw Data'!$3:$3,0)-1)),"",OFFSET('Raw Data'!$A$3,MATCH('Data above threshold'!$A74,'Raw Data'!$B$4:$B$185,0),MATCH('Data above threshold'!F$4,'Raw Data'!$3:$3,0)-1))</f>
        <v/>
      </c>
      <c r="G74" s="107" t="str">
        <f aca="true">IF(ISBLANK(OFFSET('Raw Data'!$A$3,MATCH('Data above threshold'!$A74,'Raw Data'!$B$4:$B$185,0),MATCH('Data above threshold'!G$4,'Raw Data'!$3:$3,0)-1)),"",OFFSET('Raw Data'!$A$3,MATCH('Data above threshold'!$A74,'Raw Data'!$B$4:$B$185,0),MATCH('Data above threshold'!G$4,'Raw Data'!$3:$3,0)-1))</f>
        <v/>
      </c>
      <c r="H74" s="107" t="str">
        <f aca="true">IF(ISBLANK(OFFSET('Raw Data'!$A$3,MATCH('Data above threshold'!$A74,'Raw Data'!$B$4:$B$185,0),MATCH('Data above threshold'!H$4,'Raw Data'!$3:$3,0)-1)),"",OFFSET('Raw Data'!$A$3,MATCH('Data above threshold'!$A74,'Raw Data'!$B$4:$B$185,0),MATCH('Data above threshold'!H$4,'Raw Data'!$3:$3,0)-1))</f>
        <v/>
      </c>
      <c r="I74" s="107" t="str">
        <f aca="true">IF(ISBLANK(OFFSET('Raw Data'!$A$3,MATCH('Data above threshold'!$A74,'Raw Data'!$B$4:$B$185,0),MATCH('Data above threshold'!I$4,'Raw Data'!$3:$3,0)-1)),"",OFFSET('Raw Data'!$A$3,MATCH('Data above threshold'!$A74,'Raw Data'!$B$4:$B$185,0),MATCH('Data above threshold'!I$4,'Raw Data'!$3:$3,0)-1))</f>
        <v/>
      </c>
      <c r="J74" s="107" t="str">
        <f aca="true">IF(ISBLANK(OFFSET('Raw Data'!$A$3,MATCH('Data above threshold'!$A74,'Raw Data'!$B$4:$B$185,0),MATCH('Data above threshold'!J$4,'Raw Data'!$3:$3,0)-1)),"",OFFSET('Raw Data'!$A$3,MATCH('Data above threshold'!$A74,'Raw Data'!$B$4:$B$185,0),MATCH('Data above threshold'!J$4,'Raw Data'!$3:$3,0)-1))</f>
        <v/>
      </c>
      <c r="K74" s="107" t="str">
        <f aca="true">IF(ISBLANK(OFFSET('Raw Data'!$A$3,MATCH('Data above threshold'!$A74,'Raw Data'!$B$4:$B$185,0),MATCH('Data above threshold'!K$4,'Raw Data'!$3:$3,0)-1)),"",OFFSET('Raw Data'!$A$3,MATCH('Data above threshold'!$A74,'Raw Data'!$B$4:$B$185,0),MATCH('Data above threshold'!K$4,'Raw Data'!$3:$3,0)-1))</f>
        <v/>
      </c>
      <c r="L74" s="107" t="str">
        <f aca="true">IF(ISBLANK(OFFSET('Raw Data'!$A$3,MATCH('Data above threshold'!$A74,'Raw Data'!$B$4:$B$185,0),MATCH('Data above threshold'!L$4,'Raw Data'!$3:$3,0)-1)),"",OFFSET('Raw Data'!$A$3,MATCH('Data above threshold'!$A74,'Raw Data'!$B$4:$B$185,0),MATCH('Data above threshold'!L$4,'Raw Data'!$3:$3,0)-1))</f>
        <v/>
      </c>
      <c r="M74" s="105" t="str">
        <f aca="false" t="array" ref="M74:M74">IFERROR(SKEW(IF(ISNUMBER(Q74:CR74),Q74:CR74,"")),"")</f>
        <v/>
      </c>
      <c r="N74" s="107"/>
      <c r="O74" s="107" t="str">
        <f aca="true">IF(ISBLANK(OFFSET('Raw Data'!$A$3,MATCH('Data above threshold'!$A74,'Raw Data'!$B$4:$B$185,0),MATCH('Data above threshold'!O$4,'Raw Data'!$3:$3,0)-1)),"",OFFSET('Raw Data'!$A$3,MATCH('Data above threshold'!$A74,'Raw Data'!$B$4:$B$185,0),MATCH('Data above threshold'!O$4,'Raw Data'!$3:$3,0)-1))</f>
        <v/>
      </c>
      <c r="P74" s="106" t="str">
        <f aca="false" t="array" ref="P74:P74">IF(B74&lt;4,"",1-IFERROR(SUM(ISNUMBER(Q74:CR74)*(1-$Q$3:$CR$3))/COUNTIF($Q$3:$CR$3,0),0))</f>
        <v/>
      </c>
      <c r="Q74" s="107" t="str">
        <f aca="true">IF(ISBLANK(OFFSET('Raw Data'!$A$3,MATCH('Data above threshold'!$A74,'Raw Data'!$B$4:$B$185,0),MATCH('Data above threshold'!Q$4,'Raw Data'!$3:$3,0)-1)),"",OFFSET('Raw Data'!$A$3,MATCH('Data above threshold'!$A74,'Raw Data'!$B$4:$B$185,0),MATCH('Data above threshold'!Q$4,'Raw Data'!$3:$3,0)-1))</f>
        <v/>
      </c>
      <c r="R74" s="107" t="str">
        <f aca="true">IF(ISBLANK(OFFSET('Raw Data'!$A$3,MATCH('Data above threshold'!$A74,'Raw Data'!$B$4:$B$185,0),MATCH('Data above threshold'!R$4,'Raw Data'!$3:$3,0)-1)),"",OFFSET('Raw Data'!$A$3,MATCH('Data above threshold'!$A74,'Raw Data'!$B$4:$B$185,0),MATCH('Data above threshold'!R$4,'Raw Data'!$3:$3,0)-1))</f>
        <v/>
      </c>
      <c r="S74" s="107" t="str">
        <f aca="true">IF(ISBLANK(OFFSET('Raw Data'!$A$3,MATCH('Data above threshold'!$A74,'Raw Data'!$B$4:$B$185,0),MATCH('Data above threshold'!S$4,'Raw Data'!$3:$3,0)-1)),"",OFFSET('Raw Data'!$A$3,MATCH('Data above threshold'!$A74,'Raw Data'!$B$4:$B$185,0),MATCH('Data above threshold'!S$4,'Raw Data'!$3:$3,0)-1))</f>
        <v/>
      </c>
      <c r="T74" s="107" t="str">
        <f aca="true">IF(ISBLANK(OFFSET('Raw Data'!$A$3,MATCH('Data above threshold'!$A74,'Raw Data'!$B$4:$B$185,0),MATCH('Data above threshold'!T$4,'Raw Data'!$3:$3,0)-1)),"",OFFSET('Raw Data'!$A$3,MATCH('Data above threshold'!$A74,'Raw Data'!$B$4:$B$185,0),MATCH('Data above threshold'!T$4,'Raw Data'!$3:$3,0)-1))</f>
        <v/>
      </c>
      <c r="U74" s="107" t="str">
        <f aca="true">IF(ISBLANK(OFFSET('Raw Data'!$A$3,MATCH('Data above threshold'!$A74,'Raw Data'!$B$4:$B$185,0),MATCH('Data above threshold'!U$4,'Raw Data'!$3:$3,0)-1)),"",OFFSET('Raw Data'!$A$3,MATCH('Data above threshold'!$A74,'Raw Data'!$B$4:$B$185,0),MATCH('Data above threshold'!U$4,'Raw Data'!$3:$3,0)-1))</f>
        <v/>
      </c>
      <c r="V74" s="107" t="str">
        <f aca="true">IF(ISBLANK(OFFSET('Raw Data'!$A$3,MATCH('Data above threshold'!$A74,'Raw Data'!$B$4:$B$185,0),MATCH('Data above threshold'!V$4,'Raw Data'!$3:$3,0)-1)),"",OFFSET('Raw Data'!$A$3,MATCH('Data above threshold'!$A74,'Raw Data'!$B$4:$B$185,0),MATCH('Data above threshold'!V$4,'Raw Data'!$3:$3,0)-1))</f>
        <v/>
      </c>
      <c r="W74" s="107" t="str">
        <f aca="true">IF(ISBLANK(OFFSET('Raw Data'!$A$3,MATCH('Data above threshold'!$A74,'Raw Data'!$B$4:$B$185,0),MATCH('Data above threshold'!W$4,'Raw Data'!$3:$3,0)-1)),"",OFFSET('Raw Data'!$A$3,MATCH('Data above threshold'!$A74,'Raw Data'!$B$4:$B$185,0),MATCH('Data above threshold'!W$4,'Raw Data'!$3:$3,0)-1))</f>
        <v/>
      </c>
      <c r="X74" s="107" t="str">
        <f aca="true">IF(ISBLANK(OFFSET('Raw Data'!$A$3,MATCH('Data above threshold'!$A74,'Raw Data'!$B$4:$B$185,0),MATCH('Data above threshold'!X$4,'Raw Data'!$3:$3,0)-1)),"",OFFSET('Raw Data'!$A$3,MATCH('Data above threshold'!$A74,'Raw Data'!$B$4:$B$185,0),MATCH('Data above threshold'!X$4,'Raw Data'!$3:$3,0)-1))</f>
        <v/>
      </c>
      <c r="Y74" s="107" t="str">
        <f aca="true">IF(ISBLANK(OFFSET('Raw Data'!$A$3,MATCH('Data above threshold'!$A74,'Raw Data'!$B$4:$B$185,0),MATCH('Data above threshold'!Y$4,'Raw Data'!$3:$3,0)-1)),"",OFFSET('Raw Data'!$A$3,MATCH('Data above threshold'!$A74,'Raw Data'!$B$4:$B$185,0),MATCH('Data above threshold'!Y$4,'Raw Data'!$3:$3,0)-1))</f>
        <v/>
      </c>
      <c r="Z74" s="107" t="str">
        <f aca="true">IF(ISBLANK(OFFSET('Raw Data'!$A$3,MATCH('Data above threshold'!$A74,'Raw Data'!$B$4:$B$185,0),MATCH('Data above threshold'!Z$4,'Raw Data'!$3:$3,0)-1)),"",OFFSET('Raw Data'!$A$3,MATCH('Data above threshold'!$A74,'Raw Data'!$B$4:$B$185,0),MATCH('Data above threshold'!Z$4,'Raw Data'!$3:$3,0)-1))</f>
        <v/>
      </c>
      <c r="AA74" s="107" t="str">
        <f aca="true">IF(ISBLANK(OFFSET('Raw Data'!$A$3,MATCH('Data above threshold'!$A74,'Raw Data'!$B$4:$B$185,0),MATCH('Data above threshold'!AA$4,'Raw Data'!$3:$3,0)-1)),"",OFFSET('Raw Data'!$A$3,MATCH('Data above threshold'!$A74,'Raw Data'!$B$4:$B$185,0),MATCH('Data above threshold'!AA$4,'Raw Data'!$3:$3,0)-1))</f>
        <v/>
      </c>
      <c r="AB74" s="107" t="str">
        <f aca="true">IF(ISBLANK(OFFSET('Raw Data'!$A$3,MATCH('Data above threshold'!$A74,'Raw Data'!$B$4:$B$185,0),MATCH('Data above threshold'!AB$4,'Raw Data'!$3:$3,0)-1)),"",OFFSET('Raw Data'!$A$3,MATCH('Data above threshold'!$A74,'Raw Data'!$B$4:$B$185,0),MATCH('Data above threshold'!AB$4,'Raw Data'!$3:$3,0)-1))</f>
        <v/>
      </c>
      <c r="AC74" s="107" t="str">
        <f aca="true">IF(ISBLANK(OFFSET('Raw Data'!$A$3,MATCH('Data above threshold'!$A74,'Raw Data'!$B$4:$B$185,0),MATCH('Data above threshold'!AC$4,'Raw Data'!$3:$3,0)-1)),"",OFFSET('Raw Data'!$A$3,MATCH('Data above threshold'!$A74,'Raw Data'!$B$4:$B$185,0),MATCH('Data above threshold'!AC$4,'Raw Data'!$3:$3,0)-1))</f>
        <v/>
      </c>
      <c r="AD74" s="107" t="str">
        <f aca="true">IF(ISBLANK(OFFSET('Raw Data'!$A$3,MATCH('Data above threshold'!$A74,'Raw Data'!$B$4:$B$185,0),MATCH('Data above threshold'!AD$4,'Raw Data'!$3:$3,0)-1)),"",OFFSET('Raw Data'!$A$3,MATCH('Data above threshold'!$A74,'Raw Data'!$B$4:$B$185,0),MATCH('Data above threshold'!AD$4,'Raw Data'!$3:$3,0)-1))</f>
        <v/>
      </c>
      <c r="AE74" s="107" t="str">
        <f aca="true">IF(ISBLANK(OFFSET('Raw Data'!$A$3,MATCH('Data above threshold'!$A74,'Raw Data'!$B$4:$B$185,0),MATCH('Data above threshold'!AE$4,'Raw Data'!$3:$3,0)-1)),"",OFFSET('Raw Data'!$A$3,MATCH('Data above threshold'!$A74,'Raw Data'!$B$4:$B$185,0),MATCH('Data above threshold'!AE$4,'Raw Data'!$3:$3,0)-1))</f>
        <v/>
      </c>
      <c r="AF74" s="107" t="str">
        <f aca="true">IF(ISBLANK(OFFSET('Raw Data'!$A$3,MATCH('Data above threshold'!$A74,'Raw Data'!$B$4:$B$185,0),MATCH('Data above threshold'!AF$4,'Raw Data'!$3:$3,0)-1)),"",OFFSET('Raw Data'!$A$3,MATCH('Data above threshold'!$A74,'Raw Data'!$B$4:$B$185,0),MATCH('Data above threshold'!AF$4,'Raw Data'!$3:$3,0)-1))</f>
        <v/>
      </c>
      <c r="AG74" s="107" t="str">
        <f aca="true">IF(ISBLANK(OFFSET('Raw Data'!$A$3,MATCH('Data above threshold'!$A74,'Raw Data'!$B$4:$B$185,0),MATCH('Data above threshold'!AG$4,'Raw Data'!$3:$3,0)-1)),"",OFFSET('Raw Data'!$A$3,MATCH('Data above threshold'!$A74,'Raw Data'!$B$4:$B$185,0),MATCH('Data above threshold'!AG$4,'Raw Data'!$3:$3,0)-1))</f>
        <v/>
      </c>
      <c r="AH74" s="107" t="str">
        <f aca="true">IF(ISBLANK(OFFSET('Raw Data'!$A$3,MATCH('Data above threshold'!$A74,'Raw Data'!$B$4:$B$185,0),MATCH('Data above threshold'!AH$4,'Raw Data'!$3:$3,0)-1)),"",OFFSET('Raw Data'!$A$3,MATCH('Data above threshold'!$A74,'Raw Data'!$B$4:$B$185,0),MATCH('Data above threshold'!AH$4,'Raw Data'!$3:$3,0)-1))</f>
        <v/>
      </c>
      <c r="AI74" s="107" t="str">
        <f aca="true">IF(ISBLANK(OFFSET('Raw Data'!$A$3,MATCH('Data above threshold'!$A74,'Raw Data'!$B$4:$B$185,0),MATCH('Data above threshold'!AI$4,'Raw Data'!$3:$3,0)-1)),"",OFFSET('Raw Data'!$A$3,MATCH('Data above threshold'!$A74,'Raw Data'!$B$4:$B$185,0),MATCH('Data above threshold'!AI$4,'Raw Data'!$3:$3,0)-1))</f>
        <v/>
      </c>
      <c r="AJ74" s="107" t="str">
        <f aca="true">IF(ISBLANK(OFFSET('Raw Data'!$A$3,MATCH('Data above threshold'!$A74,'Raw Data'!$B$4:$B$185,0),MATCH('Data above threshold'!AJ$4,'Raw Data'!$3:$3,0)-1)),"",OFFSET('Raw Data'!$A$3,MATCH('Data above threshold'!$A74,'Raw Data'!$B$4:$B$185,0),MATCH('Data above threshold'!AJ$4,'Raw Data'!$3:$3,0)-1))</f>
        <v/>
      </c>
      <c r="AK74" s="107" t="str">
        <f aca="true">IF(ISBLANK(OFFSET('Raw Data'!$A$3,MATCH('Data above threshold'!$A74,'Raw Data'!$B$4:$B$185,0),MATCH('Data above threshold'!AK$4,'Raw Data'!$3:$3,0)-1)),"",OFFSET('Raw Data'!$A$3,MATCH('Data above threshold'!$A74,'Raw Data'!$B$4:$B$185,0),MATCH('Data above threshold'!AK$4,'Raw Data'!$3:$3,0)-1))</f>
        <v/>
      </c>
      <c r="AL74" s="107" t="str">
        <f aca="true">IF(ISBLANK(OFFSET('Raw Data'!$A$3,MATCH('Data above threshold'!$A74,'Raw Data'!$B$4:$B$185,0),MATCH('Data above threshold'!AL$4,'Raw Data'!$3:$3,0)-1)),"",OFFSET('Raw Data'!$A$3,MATCH('Data above threshold'!$A74,'Raw Data'!$B$4:$B$185,0),MATCH('Data above threshold'!AL$4,'Raw Data'!$3:$3,0)-1))</f>
        <v/>
      </c>
      <c r="AM74" s="107" t="str">
        <f aca="true">IF(ISBLANK(OFFSET('Raw Data'!$A$3,MATCH('Data above threshold'!$A74,'Raw Data'!$B$4:$B$185,0),MATCH('Data above threshold'!AM$4,'Raw Data'!$3:$3,0)-1)),"",OFFSET('Raw Data'!$A$3,MATCH('Data above threshold'!$A74,'Raw Data'!$B$4:$B$185,0),MATCH('Data above threshold'!AM$4,'Raw Data'!$3:$3,0)-1))</f>
        <v/>
      </c>
      <c r="AN74" s="107" t="str">
        <f aca="true">IF(ISBLANK(OFFSET('Raw Data'!$A$3,MATCH('Data above threshold'!$A74,'Raw Data'!$B$4:$B$185,0),MATCH('Data above threshold'!AN$4,'Raw Data'!$3:$3,0)-1)),"",OFFSET('Raw Data'!$A$3,MATCH('Data above threshold'!$A74,'Raw Data'!$B$4:$B$185,0),MATCH('Data above threshold'!AN$4,'Raw Data'!$3:$3,0)-1))</f>
        <v/>
      </c>
      <c r="AO74" s="107" t="str">
        <f aca="true">IF(ISBLANK(OFFSET('Raw Data'!$A$3,MATCH('Data above threshold'!$A74,'Raw Data'!$B$4:$B$185,0),MATCH('Data above threshold'!AO$4,'Raw Data'!$3:$3,0)-1)),"",OFFSET('Raw Data'!$A$3,MATCH('Data above threshold'!$A74,'Raw Data'!$B$4:$B$185,0),MATCH('Data above threshold'!AO$4,'Raw Data'!$3:$3,0)-1))</f>
        <v/>
      </c>
      <c r="AP74" s="107" t="str">
        <f aca="true">IF(ISBLANK(OFFSET('Raw Data'!$A$3,MATCH('Data above threshold'!$A74,'Raw Data'!$B$4:$B$185,0),MATCH('Data above threshold'!AP$4,'Raw Data'!$3:$3,0)-1)),"",OFFSET('Raw Data'!$A$3,MATCH('Data above threshold'!$A74,'Raw Data'!$B$4:$B$185,0),MATCH('Data above threshold'!AP$4,'Raw Data'!$3:$3,0)-1))</f>
        <v/>
      </c>
      <c r="AQ74" s="107" t="str">
        <f aca="true">IF(ISBLANK(OFFSET('Raw Data'!$A$3,MATCH('Data above threshold'!$A74,'Raw Data'!$B$4:$B$185,0),MATCH('Data above threshold'!AQ$4,'Raw Data'!$3:$3,0)-1)),"",OFFSET('Raw Data'!$A$3,MATCH('Data above threshold'!$A74,'Raw Data'!$B$4:$B$185,0),MATCH('Data above threshold'!AQ$4,'Raw Data'!$3:$3,0)-1))</f>
        <v/>
      </c>
      <c r="AR74" s="107" t="str">
        <f aca="true">IF(ISBLANK(OFFSET('Raw Data'!$A$3,MATCH('Data above threshold'!$A74,'Raw Data'!$B$4:$B$185,0),MATCH('Data above threshold'!AR$4,'Raw Data'!$3:$3,0)-1)),"",OFFSET('Raw Data'!$A$3,MATCH('Data above threshold'!$A74,'Raw Data'!$B$4:$B$185,0),MATCH('Data above threshold'!AR$4,'Raw Data'!$3:$3,0)-1))</f>
        <v/>
      </c>
      <c r="AS74" s="107" t="str">
        <f aca="true">IF(ISBLANK(OFFSET('Raw Data'!$A$3,MATCH('Data above threshold'!$A74,'Raw Data'!$B$4:$B$185,0),MATCH('Data above threshold'!AS$4,'Raw Data'!$3:$3,0)-1)),"",OFFSET('Raw Data'!$A$3,MATCH('Data above threshold'!$A74,'Raw Data'!$B$4:$B$185,0),MATCH('Data above threshold'!AS$4,'Raw Data'!$3:$3,0)-1))</f>
        <v/>
      </c>
      <c r="AT74" s="107" t="str">
        <f aca="true">IF(ISBLANK(OFFSET('Raw Data'!$A$3,MATCH('Data above threshold'!$A74,'Raw Data'!$B$4:$B$185,0),MATCH('Data above threshold'!AT$4,'Raw Data'!$3:$3,0)-1)),"",OFFSET('Raw Data'!$A$3,MATCH('Data above threshold'!$A74,'Raw Data'!$B$4:$B$185,0),MATCH('Data above threshold'!AT$4,'Raw Data'!$3:$3,0)-1))</f>
        <v/>
      </c>
      <c r="AU74" s="107" t="str">
        <f aca="true">IF(ISBLANK(OFFSET('Raw Data'!$A$3,MATCH('Data above threshold'!$A74,'Raw Data'!$B$4:$B$185,0),MATCH('Data above threshold'!AU$4,'Raw Data'!$3:$3,0)-1)),"",OFFSET('Raw Data'!$A$3,MATCH('Data above threshold'!$A74,'Raw Data'!$B$4:$B$185,0),MATCH('Data above threshold'!AU$4,'Raw Data'!$3:$3,0)-1))</f>
        <v/>
      </c>
      <c r="AV74" s="107" t="str">
        <f aca="true">IF(ISBLANK(OFFSET('Raw Data'!$A$3,MATCH('Data above threshold'!$A74,'Raw Data'!$B$4:$B$185,0),MATCH('Data above threshold'!AV$4,'Raw Data'!$3:$3,0)-1)),"",OFFSET('Raw Data'!$A$3,MATCH('Data above threshold'!$A74,'Raw Data'!$B$4:$B$185,0),MATCH('Data above threshold'!AV$4,'Raw Data'!$3:$3,0)-1))</f>
        <v/>
      </c>
      <c r="AW74" s="107" t="str">
        <f aca="true">IF(ISBLANK(OFFSET('Raw Data'!$A$3,MATCH('Data above threshold'!$A74,'Raw Data'!$B$4:$B$185,0),MATCH('Data above threshold'!AW$4,'Raw Data'!$3:$3,0)-1)),"",OFFSET('Raw Data'!$A$3,MATCH('Data above threshold'!$A74,'Raw Data'!$B$4:$B$185,0),MATCH('Data above threshold'!AW$4,'Raw Data'!$3:$3,0)-1))</f>
        <v/>
      </c>
      <c r="AX74" s="107" t="str">
        <f aca="true">IF(ISBLANK(OFFSET('Raw Data'!$A$3,MATCH('Data above threshold'!$A74,'Raw Data'!$B$4:$B$185,0),MATCH('Data above threshold'!AX$4,'Raw Data'!$3:$3,0)-1)),"",OFFSET('Raw Data'!$A$3,MATCH('Data above threshold'!$A74,'Raw Data'!$B$4:$B$185,0),MATCH('Data above threshold'!AX$4,'Raw Data'!$3:$3,0)-1))</f>
        <v/>
      </c>
      <c r="AY74" s="107" t="str">
        <f aca="true">IF(ISBLANK(OFFSET('Raw Data'!$A$3,MATCH('Data above threshold'!$A74,'Raw Data'!$B$4:$B$185,0),MATCH('Data above threshold'!AY$4,'Raw Data'!$3:$3,0)-1)),"",OFFSET('Raw Data'!$A$3,MATCH('Data above threshold'!$A74,'Raw Data'!$B$4:$B$185,0),MATCH('Data above threshold'!AY$4,'Raw Data'!$3:$3,0)-1))</f>
        <v/>
      </c>
      <c r="AZ74" s="107" t="str">
        <f aca="true">IF(ISBLANK(OFFSET('Raw Data'!$A$3,MATCH('Data above threshold'!$A74,'Raw Data'!$B$4:$B$185,0),MATCH('Data above threshold'!AZ$4,'Raw Data'!$3:$3,0)-1)),"",OFFSET('Raw Data'!$A$3,MATCH('Data above threshold'!$A74,'Raw Data'!$B$4:$B$185,0),MATCH('Data above threshold'!AZ$4,'Raw Data'!$3:$3,0)-1))</f>
        <v/>
      </c>
      <c r="BA74" s="107" t="str">
        <f aca="true">IF(ISBLANK(OFFSET('Raw Data'!$A$3,MATCH('Data above threshold'!$A74,'Raw Data'!$B$4:$B$185,0),MATCH('Data above threshold'!BA$4,'Raw Data'!$3:$3,0)-1)),"",OFFSET('Raw Data'!$A$3,MATCH('Data above threshold'!$A74,'Raw Data'!$B$4:$B$185,0),MATCH('Data above threshold'!BA$4,'Raw Data'!$3:$3,0)-1))</f>
        <v/>
      </c>
      <c r="BB74" s="107" t="str">
        <f aca="true">IF(ISBLANK(OFFSET('Raw Data'!$A$3,MATCH('Data above threshold'!$A74,'Raw Data'!$B$4:$B$185,0),MATCH('Data above threshold'!BB$4,'Raw Data'!$3:$3,0)-1)),"",OFFSET('Raw Data'!$A$3,MATCH('Data above threshold'!$A74,'Raw Data'!$B$4:$B$185,0),MATCH('Data above threshold'!BB$4,'Raw Data'!$3:$3,0)-1))</f>
        <v/>
      </c>
      <c r="BC74" s="107" t="str">
        <f aca="true">IF(ISBLANK(OFFSET('Raw Data'!$A$3,MATCH('Data above threshold'!$A74,'Raw Data'!$B$4:$B$185,0),MATCH('Data above threshold'!BC$4,'Raw Data'!$3:$3,0)-1)),"",OFFSET('Raw Data'!$A$3,MATCH('Data above threshold'!$A74,'Raw Data'!$B$4:$B$185,0),MATCH('Data above threshold'!BC$4,'Raw Data'!$3:$3,0)-1))</f>
        <v/>
      </c>
      <c r="BD74" s="107" t="str">
        <f aca="true">IF(ISBLANK(OFFSET('Raw Data'!$A$3,MATCH('Data above threshold'!$A74,'Raw Data'!$B$4:$B$185,0),MATCH('Data above threshold'!BD$4,'Raw Data'!$3:$3,0)-1)),"",OFFSET('Raw Data'!$A$3,MATCH('Data above threshold'!$A74,'Raw Data'!$B$4:$B$185,0),MATCH('Data above threshold'!BD$4,'Raw Data'!$3:$3,0)-1))</f>
        <v/>
      </c>
      <c r="BE74" s="107" t="str">
        <f aca="true">IF(ISBLANK(OFFSET('Raw Data'!$A$3,MATCH('Data above threshold'!$A74,'Raw Data'!$B$4:$B$185,0),MATCH('Data above threshold'!BE$4,'Raw Data'!$3:$3,0)-1)),"",OFFSET('Raw Data'!$A$3,MATCH('Data above threshold'!$A74,'Raw Data'!$B$4:$B$185,0),MATCH('Data above threshold'!BE$4,'Raw Data'!$3:$3,0)-1))</f>
        <v/>
      </c>
      <c r="BF74" s="107" t="str">
        <f aca="true">IF(ISBLANK(OFFSET('Raw Data'!$A$3,MATCH('Data above threshold'!$A74,'Raw Data'!$B$4:$B$185,0),MATCH('Data above threshold'!BF$4,'Raw Data'!$3:$3,0)-1)),"",OFFSET('Raw Data'!$A$3,MATCH('Data above threshold'!$A74,'Raw Data'!$B$4:$B$185,0),MATCH('Data above threshold'!BF$4,'Raw Data'!$3:$3,0)-1))</f>
        <v/>
      </c>
      <c r="BG74" s="107" t="str">
        <f aca="true">IF(ISBLANK(OFFSET('Raw Data'!$A$3,MATCH('Data above threshold'!$A74,'Raw Data'!$B$4:$B$185,0),MATCH('Data above threshold'!BG$4,'Raw Data'!$3:$3,0)-1)),"",OFFSET('Raw Data'!$A$3,MATCH('Data above threshold'!$A74,'Raw Data'!$B$4:$B$185,0),MATCH('Data above threshold'!BG$4,'Raw Data'!$3:$3,0)-1))</f>
        <v/>
      </c>
      <c r="BH74" s="107" t="str">
        <f aca="true">IF(ISBLANK(OFFSET('Raw Data'!$A$3,MATCH('Data above threshold'!$A74,'Raw Data'!$B$4:$B$185,0),MATCH('Data above threshold'!BH$4,'Raw Data'!$3:$3,0)-1)),"",OFFSET('Raw Data'!$A$3,MATCH('Data above threshold'!$A74,'Raw Data'!$B$4:$B$185,0),MATCH('Data above threshold'!BH$4,'Raw Data'!$3:$3,0)-1))</f>
        <v/>
      </c>
      <c r="BI74" s="107" t="str">
        <f aca="true">IF(ISBLANK(OFFSET('Raw Data'!$A$3,MATCH('Data above threshold'!$A74,'Raw Data'!$B$4:$B$185,0),MATCH('Data above threshold'!BI$4,'Raw Data'!$3:$3,0)-1)),"",OFFSET('Raw Data'!$A$3,MATCH('Data above threshold'!$A74,'Raw Data'!$B$4:$B$185,0),MATCH('Data above threshold'!BI$4,'Raw Data'!$3:$3,0)-1))</f>
        <v/>
      </c>
      <c r="BJ74" s="107" t="str">
        <f aca="true">IF(ISBLANK(OFFSET('Raw Data'!$A$3,MATCH('Data above threshold'!$A74,'Raw Data'!$B$4:$B$185,0),MATCH('Data above threshold'!BJ$4,'Raw Data'!$3:$3,0)-1)),"",OFFSET('Raw Data'!$A$3,MATCH('Data above threshold'!$A74,'Raw Data'!$B$4:$B$185,0),MATCH('Data above threshold'!BJ$4,'Raw Data'!$3:$3,0)-1))</f>
        <v/>
      </c>
      <c r="BK74" s="107" t="str">
        <f aca="true">IF(ISBLANK(OFFSET('Raw Data'!$A$3,MATCH('Data above threshold'!$A74,'Raw Data'!$B$4:$B$185,0),MATCH('Data above threshold'!BK$4,'Raw Data'!$3:$3,0)-1)),"",OFFSET('Raw Data'!$A$3,MATCH('Data above threshold'!$A74,'Raw Data'!$B$4:$B$185,0),MATCH('Data above threshold'!BK$4,'Raw Data'!$3:$3,0)-1))</f>
        <v/>
      </c>
      <c r="BL74" s="107" t="str">
        <f aca="true">IF(ISBLANK(OFFSET('Raw Data'!$A$3,MATCH('Data above threshold'!$A74,'Raw Data'!$B$4:$B$185,0),MATCH('Data above threshold'!BL$4,'Raw Data'!$3:$3,0)-1)),"",OFFSET('Raw Data'!$A$3,MATCH('Data above threshold'!$A74,'Raw Data'!$B$4:$B$185,0),MATCH('Data above threshold'!BL$4,'Raw Data'!$3:$3,0)-1))</f>
        <v/>
      </c>
      <c r="BM74" s="107" t="str">
        <f aca="true">IF(ISBLANK(OFFSET('Raw Data'!$A$3,MATCH('Data above threshold'!$A74,'Raw Data'!$B$4:$B$185,0),MATCH('Data above threshold'!BM$4,'Raw Data'!$3:$3,0)-1)),"",OFFSET('Raw Data'!$A$3,MATCH('Data above threshold'!$A74,'Raw Data'!$B$4:$B$185,0),MATCH('Data above threshold'!BM$4,'Raw Data'!$3:$3,0)-1))</f>
        <v/>
      </c>
      <c r="BN74" s="107" t="str">
        <f aca="true">IF(ISBLANK(OFFSET('Raw Data'!$A$3,MATCH('Data above threshold'!$A74,'Raw Data'!$B$4:$B$185,0),MATCH('Data above threshold'!BN$4,'Raw Data'!$3:$3,0)-1)),"",OFFSET('Raw Data'!$A$3,MATCH('Data above threshold'!$A74,'Raw Data'!$B$4:$B$185,0),MATCH('Data above threshold'!BN$4,'Raw Data'!$3:$3,0)-1))</f>
        <v/>
      </c>
      <c r="BO74" s="107" t="str">
        <f aca="true">IF(ISBLANK(OFFSET('Raw Data'!$A$3,MATCH('Data above threshold'!$A74,'Raw Data'!$B$4:$B$185,0),MATCH('Data above threshold'!BO$4,'Raw Data'!$3:$3,0)-1)),"",OFFSET('Raw Data'!$A$3,MATCH('Data above threshold'!$A74,'Raw Data'!$B$4:$B$185,0),MATCH('Data above threshold'!BO$4,'Raw Data'!$3:$3,0)-1))</f>
        <v/>
      </c>
      <c r="BP74" s="107" t="str">
        <f aca="true">IF(ISBLANK(OFFSET('Raw Data'!$A$3,MATCH('Data above threshold'!$A74,'Raw Data'!$B$4:$B$185,0),MATCH('Data above threshold'!BP$4,'Raw Data'!$3:$3,0)-1)),"",OFFSET('Raw Data'!$A$3,MATCH('Data above threshold'!$A74,'Raw Data'!$B$4:$B$185,0),MATCH('Data above threshold'!BP$4,'Raw Data'!$3:$3,0)-1))</f>
        <v/>
      </c>
      <c r="BQ74" s="107" t="str">
        <f aca="true">IF(ISBLANK(OFFSET('Raw Data'!$A$3,MATCH('Data above threshold'!$A74,'Raw Data'!$B$4:$B$185,0),MATCH('Data above threshold'!BQ$4,'Raw Data'!$3:$3,0)-1)),"",OFFSET('Raw Data'!$A$3,MATCH('Data above threshold'!$A74,'Raw Data'!$B$4:$B$185,0),MATCH('Data above threshold'!BQ$4,'Raw Data'!$3:$3,0)-1))</f>
        <v/>
      </c>
      <c r="BR74" s="107" t="str">
        <f aca="true">IF(ISBLANK(OFFSET('Raw Data'!$A$3,MATCH('Data above threshold'!$A74,'Raw Data'!$B$4:$B$185,0),MATCH('Data above threshold'!BR$4,'Raw Data'!$3:$3,0)-1)),"",OFFSET('Raw Data'!$A$3,MATCH('Data above threshold'!$A74,'Raw Data'!$B$4:$B$185,0),MATCH('Data above threshold'!BR$4,'Raw Data'!$3:$3,0)-1))</f>
        <v/>
      </c>
      <c r="BS74" s="107" t="str">
        <f aca="true">IF(ISBLANK(OFFSET('Raw Data'!$A$3,MATCH('Data above threshold'!$A74,'Raw Data'!$B$4:$B$185,0),MATCH('Data above threshold'!BS$4,'Raw Data'!$3:$3,0)-1)),"",OFFSET('Raw Data'!$A$3,MATCH('Data above threshold'!$A74,'Raw Data'!$B$4:$B$185,0),MATCH('Data above threshold'!BS$4,'Raw Data'!$3:$3,0)-1))</f>
        <v/>
      </c>
      <c r="BT74" s="107" t="str">
        <f aca="true">IF(ISBLANK(OFFSET('Raw Data'!$A$3,MATCH('Data above threshold'!$A74,'Raw Data'!$B$4:$B$185,0),MATCH('Data above threshold'!BT$4,'Raw Data'!$3:$3,0)-1)),"",OFFSET('Raw Data'!$A$3,MATCH('Data above threshold'!$A74,'Raw Data'!$B$4:$B$185,0),MATCH('Data above threshold'!BT$4,'Raw Data'!$3:$3,0)-1))</f>
        <v/>
      </c>
      <c r="BU74" s="107" t="str">
        <f aca="true">IF(ISBLANK(OFFSET('Raw Data'!$A$3,MATCH('Data above threshold'!$A74,'Raw Data'!$B$4:$B$185,0),MATCH('Data above threshold'!BU$4,'Raw Data'!$3:$3,0)-1)),"",OFFSET('Raw Data'!$A$3,MATCH('Data above threshold'!$A74,'Raw Data'!$B$4:$B$185,0),MATCH('Data above threshold'!BU$4,'Raw Data'!$3:$3,0)-1))</f>
        <v/>
      </c>
      <c r="BV74" s="107" t="str">
        <f aca="true">IF(ISBLANK(OFFSET('Raw Data'!$A$3,MATCH('Data above threshold'!$A74,'Raw Data'!$B$4:$B$185,0),MATCH('Data above threshold'!BV$4,'Raw Data'!$3:$3,0)-1)),"",OFFSET('Raw Data'!$A$3,MATCH('Data above threshold'!$A74,'Raw Data'!$B$4:$B$185,0),MATCH('Data above threshold'!BV$4,'Raw Data'!$3:$3,0)-1))</f>
        <v/>
      </c>
      <c r="BW74" s="107" t="str">
        <f aca="true">IF(ISBLANK(OFFSET('Raw Data'!$A$3,MATCH('Data above threshold'!$A74,'Raw Data'!$B$4:$B$185,0),MATCH('Data above threshold'!BW$4,'Raw Data'!$3:$3,0)-1)),"",OFFSET('Raw Data'!$A$3,MATCH('Data above threshold'!$A74,'Raw Data'!$B$4:$B$185,0),MATCH('Data above threshold'!BW$4,'Raw Data'!$3:$3,0)-1))</f>
        <v/>
      </c>
      <c r="BX74" s="107" t="str">
        <f aca="true">IF(ISBLANK(OFFSET('Raw Data'!$A$3,MATCH('Data above threshold'!$A74,'Raw Data'!$B$4:$B$185,0),MATCH('Data above threshold'!BX$4,'Raw Data'!$3:$3,0)-1)),"",OFFSET('Raw Data'!$A$3,MATCH('Data above threshold'!$A74,'Raw Data'!$B$4:$B$185,0),MATCH('Data above threshold'!BX$4,'Raw Data'!$3:$3,0)-1))</f>
        <v/>
      </c>
      <c r="BY74" s="107" t="str">
        <f aca="true">IF(ISBLANK(OFFSET('Raw Data'!$A$3,MATCH('Data above threshold'!$A74,'Raw Data'!$B$4:$B$185,0),MATCH('Data above threshold'!BY$4,'Raw Data'!$3:$3,0)-1)),"",OFFSET('Raw Data'!$A$3,MATCH('Data above threshold'!$A74,'Raw Data'!$B$4:$B$185,0),MATCH('Data above threshold'!BY$4,'Raw Data'!$3:$3,0)-1))</f>
        <v/>
      </c>
      <c r="BZ74" s="107" t="str">
        <f aca="true">IF(ISBLANK(OFFSET('Raw Data'!$A$3,MATCH('Data above threshold'!$A74,'Raw Data'!$B$4:$B$185,0),MATCH('Data above threshold'!BZ$4,'Raw Data'!$3:$3,0)-1)),"",OFFSET('Raw Data'!$A$3,MATCH('Data above threshold'!$A74,'Raw Data'!$B$4:$B$185,0),MATCH('Data above threshold'!BZ$4,'Raw Data'!$3:$3,0)-1))</f>
        <v/>
      </c>
      <c r="CA74" s="107" t="str">
        <f aca="true">IF(ISBLANK(OFFSET('Raw Data'!$A$3,MATCH('Data above threshold'!$A74,'Raw Data'!$B$4:$B$185,0),MATCH('Data above threshold'!CA$4,'Raw Data'!$3:$3,0)-1)),"",OFFSET('Raw Data'!$A$3,MATCH('Data above threshold'!$A74,'Raw Data'!$B$4:$B$185,0),MATCH('Data above threshold'!CA$4,'Raw Data'!$3:$3,0)-1))</f>
        <v/>
      </c>
      <c r="CB74" s="107" t="str">
        <f aca="true">IF(ISBLANK(OFFSET('Raw Data'!$A$3,MATCH('Data above threshold'!$A74,'Raw Data'!$B$4:$B$185,0),MATCH('Data above threshold'!CB$4,'Raw Data'!$3:$3,0)-1)),"",OFFSET('Raw Data'!$A$3,MATCH('Data above threshold'!$A74,'Raw Data'!$B$4:$B$185,0),MATCH('Data above threshold'!CB$4,'Raw Data'!$3:$3,0)-1))</f>
        <v/>
      </c>
      <c r="CC74" s="107" t="str">
        <f aca="true">IF(ISBLANK(OFFSET('Raw Data'!$A$3,MATCH('Data above threshold'!$A74,'Raw Data'!$B$4:$B$185,0),MATCH('Data above threshold'!CC$4,'Raw Data'!$3:$3,0)-1)),"",OFFSET('Raw Data'!$A$3,MATCH('Data above threshold'!$A74,'Raw Data'!$B$4:$B$185,0),MATCH('Data above threshold'!CC$4,'Raw Data'!$3:$3,0)-1))</f>
        <v/>
      </c>
      <c r="CD74" s="107" t="str">
        <f aca="true">IF(ISBLANK(OFFSET('Raw Data'!$A$3,MATCH('Data above threshold'!$A74,'Raw Data'!$B$4:$B$185,0),MATCH('Data above threshold'!CD$4,'Raw Data'!$3:$3,0)-1)),"",OFFSET('Raw Data'!$A$3,MATCH('Data above threshold'!$A74,'Raw Data'!$B$4:$B$185,0),MATCH('Data above threshold'!CD$4,'Raw Data'!$3:$3,0)-1))</f>
        <v/>
      </c>
      <c r="CE74" s="107" t="str">
        <f aca="true">IF(ISBLANK(OFFSET('Raw Data'!$A$3,MATCH('Data above threshold'!$A74,'Raw Data'!$B$4:$B$185,0),MATCH('Data above threshold'!CE$4,'Raw Data'!$3:$3,0)-1)),"",OFFSET('Raw Data'!$A$3,MATCH('Data above threshold'!$A74,'Raw Data'!$B$4:$B$185,0),MATCH('Data above threshold'!CE$4,'Raw Data'!$3:$3,0)-1))</f>
        <v/>
      </c>
      <c r="CF74" s="107" t="str">
        <f aca="true">IF(ISBLANK(OFFSET('Raw Data'!$A$3,MATCH('Data above threshold'!$A74,'Raw Data'!$B$4:$B$185,0),MATCH('Data above threshold'!CF$4,'Raw Data'!$3:$3,0)-1)),"",OFFSET('Raw Data'!$A$3,MATCH('Data above threshold'!$A74,'Raw Data'!$B$4:$B$185,0),MATCH('Data above threshold'!CF$4,'Raw Data'!$3:$3,0)-1))</f>
        <v/>
      </c>
      <c r="CG74" s="107" t="str">
        <f aca="true">IF(ISBLANK(OFFSET('Raw Data'!$A$3,MATCH('Data above threshold'!$A74,'Raw Data'!$B$4:$B$185,0),MATCH('Data above threshold'!CG$4,'Raw Data'!$3:$3,0)-1)),"",OFFSET('Raw Data'!$A$3,MATCH('Data above threshold'!$A74,'Raw Data'!$B$4:$B$185,0),MATCH('Data above threshold'!CG$4,'Raw Data'!$3:$3,0)-1))</f>
        <v/>
      </c>
      <c r="CH74" s="107" t="str">
        <f aca="true">IF(ISBLANK(OFFSET('Raw Data'!$A$3,MATCH('Data above threshold'!$A74,'Raw Data'!$B$4:$B$185,0),MATCH('Data above threshold'!CH$4,'Raw Data'!$3:$3,0)-1)),"",OFFSET('Raw Data'!$A$3,MATCH('Data above threshold'!$A74,'Raw Data'!$B$4:$B$185,0),MATCH('Data above threshold'!CH$4,'Raw Data'!$3:$3,0)-1))</f>
        <v/>
      </c>
      <c r="CI74" s="107" t="str">
        <f aca="true">IF(ISBLANK(OFFSET('Raw Data'!$A$3,MATCH('Data above threshold'!$A74,'Raw Data'!$B$4:$B$185,0),MATCH('Data above threshold'!CI$4,'Raw Data'!$3:$3,0)-1)),"",OFFSET('Raw Data'!$A$3,MATCH('Data above threshold'!$A74,'Raw Data'!$B$4:$B$185,0),MATCH('Data above threshold'!CI$4,'Raw Data'!$3:$3,0)-1))</f>
        <v/>
      </c>
      <c r="CJ74" s="107" t="str">
        <f aca="true">IF(ISBLANK(OFFSET('Raw Data'!$A$3,MATCH('Data above threshold'!$A74,'Raw Data'!$B$4:$B$185,0),MATCH('Data above threshold'!CJ$4,'Raw Data'!$3:$3,0)-1)),"",OFFSET('Raw Data'!$A$3,MATCH('Data above threshold'!$A74,'Raw Data'!$B$4:$B$185,0),MATCH('Data above threshold'!CJ$4,'Raw Data'!$3:$3,0)-1))</f>
        <v/>
      </c>
      <c r="CK74" s="107" t="str">
        <f aca="true">IF(ISBLANK(OFFSET('Raw Data'!$A$3,MATCH('Data above threshold'!$A74,'Raw Data'!$B$4:$B$185,0),MATCH('Data above threshold'!CK$4,'Raw Data'!$3:$3,0)-1)),"",OFFSET('Raw Data'!$A$3,MATCH('Data above threshold'!$A74,'Raw Data'!$B$4:$B$185,0),MATCH('Data above threshold'!CK$4,'Raw Data'!$3:$3,0)-1))</f>
        <v/>
      </c>
      <c r="CL74" s="107" t="str">
        <f aca="true">IF(ISBLANK(OFFSET('Raw Data'!$A$3,MATCH('Data above threshold'!$A74,'Raw Data'!$B$4:$B$185,0),MATCH('Data above threshold'!CL$4,'Raw Data'!$3:$3,0)-1)),"",OFFSET('Raw Data'!$A$3,MATCH('Data above threshold'!$A74,'Raw Data'!$B$4:$B$185,0),MATCH('Data above threshold'!CL$4,'Raw Data'!$3:$3,0)-1))</f>
        <v/>
      </c>
      <c r="CM74" s="107" t="str">
        <f aca="true">IF(ISBLANK(OFFSET('Raw Data'!$A$3,MATCH('Data above threshold'!$A74,'Raw Data'!$B$4:$B$185,0),MATCH('Data above threshold'!CM$4,'Raw Data'!$3:$3,0)-1)),"",OFFSET('Raw Data'!$A$3,MATCH('Data above threshold'!$A74,'Raw Data'!$B$4:$B$185,0),MATCH('Data above threshold'!CM$4,'Raw Data'!$3:$3,0)-1))</f>
        <v/>
      </c>
      <c r="CN74" s="107" t="str">
        <f aca="true">IF(ISBLANK(OFFSET('Raw Data'!$A$3,MATCH('Data above threshold'!$A74,'Raw Data'!$B$4:$B$185,0),MATCH('Data above threshold'!CN$4,'Raw Data'!$3:$3,0)-1)),"",OFFSET('Raw Data'!$A$3,MATCH('Data above threshold'!$A74,'Raw Data'!$B$4:$B$185,0),MATCH('Data above threshold'!CN$4,'Raw Data'!$3:$3,0)-1))</f>
        <v/>
      </c>
      <c r="CO74" s="107" t="str">
        <f aca="true">IF(ISBLANK(OFFSET('Raw Data'!$A$3,MATCH('Data above threshold'!$A74,'Raw Data'!$B$4:$B$185,0),MATCH('Data above threshold'!CO$4,'Raw Data'!$3:$3,0)-1)),"",OFFSET('Raw Data'!$A$3,MATCH('Data above threshold'!$A74,'Raw Data'!$B$4:$B$185,0),MATCH('Data above threshold'!CO$4,'Raw Data'!$3:$3,0)-1))</f>
        <v/>
      </c>
      <c r="CP74" s="107" t="str">
        <f aca="true">IF(ISBLANK(OFFSET('Raw Data'!$A$3,MATCH('Data above threshold'!$A74,'Raw Data'!$B$4:$B$185,0),MATCH('Data above threshold'!CP$4,'Raw Data'!$3:$3,0)-1)),"",OFFSET('Raw Data'!$A$3,MATCH('Data above threshold'!$A74,'Raw Data'!$B$4:$B$185,0),MATCH('Data above threshold'!CP$4,'Raw Data'!$3:$3,0)-1))</f>
        <v/>
      </c>
      <c r="CQ74" s="107" t="str">
        <f aca="true">IF(ISBLANK(OFFSET('Raw Data'!$A$3,MATCH('Data above threshold'!$A74,'Raw Data'!$B$4:$B$185,0),MATCH('Data above threshold'!CQ$4,'Raw Data'!$3:$3,0)-1)),"",OFFSET('Raw Data'!$A$3,MATCH('Data above threshold'!$A74,'Raw Data'!$B$4:$B$185,0),MATCH('Data above threshold'!CQ$4,'Raw Data'!$3:$3,0)-1))</f>
        <v/>
      </c>
      <c r="CR74" s="107" t="str">
        <f aca="true">IF(ISBLANK(OFFSET('Raw Data'!$A$3,MATCH('Data above threshold'!$A74,'Raw Data'!$B$4:$B$185,0),MATCH('Data above threshold'!CR$4,'Raw Data'!$3:$3,0)-1)),"",OFFSET('Raw Data'!$A$3,MATCH('Data above threshold'!$A74,'Raw Data'!$B$4:$B$185,0),MATCH('Data above threshold'!CR$4,'Raw Data'!$3:$3,0)-1))</f>
        <v/>
      </c>
    </row>
    <row r="75" s="103" customFormat="true" ht="15.5" hidden="false" customHeight="false" outlineLevel="0" collapsed="false">
      <c r="A75" s="107" t="n">
        <v>3100</v>
      </c>
      <c r="B75" s="107" t="n">
        <v>2</v>
      </c>
      <c r="C75" s="107" t="str">
        <f aca="true">IF(ISBLANK(OFFSET('Raw Data'!$A$3,MATCH('Data above threshold'!$A75,'Raw Data'!$B$4:$B$185,0),MATCH('Data above threshold'!C$4,'Raw Data'!$3:$3,0)-1)),"",OFFSET('Raw Data'!$A$3,MATCH('Data above threshold'!$A75,'Raw Data'!$B$4:$B$185,0),MATCH('Data above threshold'!C$4,'Raw Data'!$3:$3,0)-1))</f>
        <v/>
      </c>
      <c r="D75" s="107" t="str">
        <f aca="true">IF(ISBLANK(OFFSET('Raw Data'!$A$3,MATCH('Data above threshold'!$A75,'Raw Data'!$B$4:$B$185,0),MATCH('Data above threshold'!D$4,'Raw Data'!$3:$3,0)-1)),"",OFFSET('Raw Data'!$A$3,MATCH('Data above threshold'!$A75,'Raw Data'!$B$4:$B$185,0),MATCH('Data above threshold'!D$4,'Raw Data'!$3:$3,0)-1))</f>
        <v>Consumer education &amp; skills</v>
      </c>
      <c r="E75" s="107" t="str">
        <f aca="true">IF(ISBLANK(OFFSET('Raw Data'!$A$3,MATCH('Data above threshold'!$A75,'Raw Data'!$B$4:$B$185,0),MATCH('Data above threshold'!E$4,'Raw Data'!$3:$3,0)-1)),"",OFFSET('Raw Data'!$A$3,MATCH('Data above threshold'!$A75,'Raw Data'!$B$4:$B$185,0),MATCH('Data above threshold'!E$4,'Raw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07" t="str">
        <f aca="true">IF(ISBLANK(OFFSET('Raw Data'!$A$3,MATCH('Data above threshold'!$A75,'Raw Data'!$B$4:$B$185,0),MATCH('Data above threshold'!F$4,'Raw Data'!$3:$3,0)-1)),"",OFFSET('Raw Data'!$A$3,MATCH('Data above threshold'!$A75,'Raw Data'!$B$4:$B$185,0),MATCH('Data above threshold'!F$4,'Raw Data'!$3:$3,0)-1))</f>
        <v/>
      </c>
      <c r="G75" s="107" t="str">
        <f aca="true">IF(ISBLANK(OFFSET('Raw Data'!$A$3,MATCH('Data above threshold'!$A75,'Raw Data'!$B$4:$B$185,0),MATCH('Data above threshold'!G$4,'Raw Data'!$3:$3,0)-1)),"",OFFSET('Raw Data'!$A$3,MATCH('Data above threshold'!$A75,'Raw Data'!$B$4:$B$185,0),MATCH('Data above threshold'!G$4,'Raw Data'!$3:$3,0)-1))</f>
        <v/>
      </c>
      <c r="H75" s="107" t="str">
        <f aca="true">IF(ISBLANK(OFFSET('Raw Data'!$A$3,MATCH('Data above threshold'!$A75,'Raw Data'!$B$4:$B$185,0),MATCH('Data above threshold'!H$4,'Raw Data'!$3:$3,0)-1)),"",OFFSET('Raw Data'!$A$3,MATCH('Data above threshold'!$A75,'Raw Data'!$B$4:$B$185,0),MATCH('Data above threshold'!H$4,'Raw Data'!$3:$3,0)-1))</f>
        <v/>
      </c>
      <c r="I75" s="107" t="str">
        <f aca="true">IF(ISBLANK(OFFSET('Raw Data'!$A$3,MATCH('Data above threshold'!$A75,'Raw Data'!$B$4:$B$185,0),MATCH('Data above threshold'!I$4,'Raw Data'!$3:$3,0)-1)),"",OFFSET('Raw Data'!$A$3,MATCH('Data above threshold'!$A75,'Raw Data'!$B$4:$B$185,0),MATCH('Data above threshold'!I$4,'Raw Data'!$3:$3,0)-1))</f>
        <v/>
      </c>
      <c r="J75" s="107" t="str">
        <f aca="true">IF(ISBLANK(OFFSET('Raw Data'!$A$3,MATCH('Data above threshold'!$A75,'Raw Data'!$B$4:$B$185,0),MATCH('Data above threshold'!J$4,'Raw Data'!$3:$3,0)-1)),"",OFFSET('Raw Data'!$A$3,MATCH('Data above threshold'!$A75,'Raw Data'!$B$4:$B$185,0),MATCH('Data above threshold'!J$4,'Raw Data'!$3:$3,0)-1))</f>
        <v/>
      </c>
      <c r="K75" s="107" t="str">
        <f aca="true">IF(ISBLANK(OFFSET('Raw Data'!$A$3,MATCH('Data above threshold'!$A75,'Raw Data'!$B$4:$B$185,0),MATCH('Data above threshold'!K$4,'Raw Data'!$3:$3,0)-1)),"",OFFSET('Raw Data'!$A$3,MATCH('Data above threshold'!$A75,'Raw Data'!$B$4:$B$185,0),MATCH('Data above threshold'!K$4,'Raw Data'!$3:$3,0)-1))</f>
        <v/>
      </c>
      <c r="L75" s="107" t="str">
        <f aca="true">IF(ISBLANK(OFFSET('Raw Data'!$A$3,MATCH('Data above threshold'!$A75,'Raw Data'!$B$4:$B$185,0),MATCH('Data above threshold'!L$4,'Raw Data'!$3:$3,0)-1)),"",OFFSET('Raw Data'!$A$3,MATCH('Data above threshold'!$A75,'Raw Data'!$B$4:$B$185,0),MATCH('Data above threshold'!L$4,'Raw Data'!$3:$3,0)-1))</f>
        <v/>
      </c>
      <c r="M75" s="105" t="str">
        <f aca="false" t="array" ref="M75:M75">IFERROR(SKEW(IF(ISNUMBER(Q75:CR75),Q75:CR75,"")),"")</f>
        <v/>
      </c>
      <c r="N75" s="107"/>
      <c r="O75" s="107" t="str">
        <f aca="true">IF(ISBLANK(OFFSET('Raw Data'!$A$3,MATCH('Data above threshold'!$A75,'Raw Data'!$B$4:$B$185,0),MATCH('Data above threshold'!O$4,'Raw Data'!$3:$3,0)-1)),"",OFFSET('Raw Data'!$A$3,MATCH('Data above threshold'!$A75,'Raw Data'!$B$4:$B$185,0),MATCH('Data above threshold'!O$4,'Raw Data'!$3:$3,0)-1))</f>
        <v/>
      </c>
      <c r="P75" s="106" t="str">
        <f aca="false" t="array" ref="P75:P75">IF(B75&lt;4,"",1-IFERROR(SUM(ISNUMBER(Q75:CR75)*(1-$Q$3:$CR$3))/COUNTIF($Q$3:$CR$3,0),0))</f>
        <v/>
      </c>
      <c r="Q75" s="107" t="str">
        <f aca="true">IF(ISBLANK(OFFSET('Raw Data'!$A$3,MATCH('Data above threshold'!$A75,'Raw Data'!$B$4:$B$185,0),MATCH('Data above threshold'!Q$4,'Raw Data'!$3:$3,0)-1)),"",OFFSET('Raw Data'!$A$3,MATCH('Data above threshold'!$A75,'Raw Data'!$B$4:$B$185,0),MATCH('Data above threshold'!Q$4,'Raw Data'!$3:$3,0)-1))</f>
        <v/>
      </c>
      <c r="R75" s="107" t="str">
        <f aca="true">IF(ISBLANK(OFFSET('Raw Data'!$A$3,MATCH('Data above threshold'!$A75,'Raw Data'!$B$4:$B$185,0),MATCH('Data above threshold'!R$4,'Raw Data'!$3:$3,0)-1)),"",OFFSET('Raw Data'!$A$3,MATCH('Data above threshold'!$A75,'Raw Data'!$B$4:$B$185,0),MATCH('Data above threshold'!R$4,'Raw Data'!$3:$3,0)-1))</f>
        <v/>
      </c>
      <c r="S75" s="107" t="str">
        <f aca="true">IF(ISBLANK(OFFSET('Raw Data'!$A$3,MATCH('Data above threshold'!$A75,'Raw Data'!$B$4:$B$185,0),MATCH('Data above threshold'!S$4,'Raw Data'!$3:$3,0)-1)),"",OFFSET('Raw Data'!$A$3,MATCH('Data above threshold'!$A75,'Raw Data'!$B$4:$B$185,0),MATCH('Data above threshold'!S$4,'Raw Data'!$3:$3,0)-1))</f>
        <v/>
      </c>
      <c r="T75" s="107" t="str">
        <f aca="true">IF(ISBLANK(OFFSET('Raw Data'!$A$3,MATCH('Data above threshold'!$A75,'Raw Data'!$B$4:$B$185,0),MATCH('Data above threshold'!T$4,'Raw Data'!$3:$3,0)-1)),"",OFFSET('Raw Data'!$A$3,MATCH('Data above threshold'!$A75,'Raw Data'!$B$4:$B$185,0),MATCH('Data above threshold'!T$4,'Raw Data'!$3:$3,0)-1))</f>
        <v/>
      </c>
      <c r="U75" s="107" t="str">
        <f aca="true">IF(ISBLANK(OFFSET('Raw Data'!$A$3,MATCH('Data above threshold'!$A75,'Raw Data'!$B$4:$B$185,0),MATCH('Data above threshold'!U$4,'Raw Data'!$3:$3,0)-1)),"",OFFSET('Raw Data'!$A$3,MATCH('Data above threshold'!$A75,'Raw Data'!$B$4:$B$185,0),MATCH('Data above threshold'!U$4,'Raw Data'!$3:$3,0)-1))</f>
        <v/>
      </c>
      <c r="V75" s="107" t="str">
        <f aca="true">IF(ISBLANK(OFFSET('Raw Data'!$A$3,MATCH('Data above threshold'!$A75,'Raw Data'!$B$4:$B$185,0),MATCH('Data above threshold'!V$4,'Raw Data'!$3:$3,0)-1)),"",OFFSET('Raw Data'!$A$3,MATCH('Data above threshold'!$A75,'Raw Data'!$B$4:$B$185,0),MATCH('Data above threshold'!V$4,'Raw Data'!$3:$3,0)-1))</f>
        <v/>
      </c>
      <c r="W75" s="107" t="str">
        <f aca="true">IF(ISBLANK(OFFSET('Raw Data'!$A$3,MATCH('Data above threshold'!$A75,'Raw Data'!$B$4:$B$185,0),MATCH('Data above threshold'!W$4,'Raw Data'!$3:$3,0)-1)),"",OFFSET('Raw Data'!$A$3,MATCH('Data above threshold'!$A75,'Raw Data'!$B$4:$B$185,0),MATCH('Data above threshold'!W$4,'Raw Data'!$3:$3,0)-1))</f>
        <v/>
      </c>
      <c r="X75" s="107" t="str">
        <f aca="true">IF(ISBLANK(OFFSET('Raw Data'!$A$3,MATCH('Data above threshold'!$A75,'Raw Data'!$B$4:$B$185,0),MATCH('Data above threshold'!X$4,'Raw Data'!$3:$3,0)-1)),"",OFFSET('Raw Data'!$A$3,MATCH('Data above threshold'!$A75,'Raw Data'!$B$4:$B$185,0),MATCH('Data above threshold'!X$4,'Raw Data'!$3:$3,0)-1))</f>
        <v/>
      </c>
      <c r="Y75" s="107" t="str">
        <f aca="true">IF(ISBLANK(OFFSET('Raw Data'!$A$3,MATCH('Data above threshold'!$A75,'Raw Data'!$B$4:$B$185,0),MATCH('Data above threshold'!Y$4,'Raw Data'!$3:$3,0)-1)),"",OFFSET('Raw Data'!$A$3,MATCH('Data above threshold'!$A75,'Raw Data'!$B$4:$B$185,0),MATCH('Data above threshold'!Y$4,'Raw Data'!$3:$3,0)-1))</f>
        <v/>
      </c>
      <c r="Z75" s="107" t="str">
        <f aca="true">IF(ISBLANK(OFFSET('Raw Data'!$A$3,MATCH('Data above threshold'!$A75,'Raw Data'!$B$4:$B$185,0),MATCH('Data above threshold'!Z$4,'Raw Data'!$3:$3,0)-1)),"",OFFSET('Raw Data'!$A$3,MATCH('Data above threshold'!$A75,'Raw Data'!$B$4:$B$185,0),MATCH('Data above threshold'!Z$4,'Raw Data'!$3:$3,0)-1))</f>
        <v/>
      </c>
      <c r="AA75" s="107" t="str">
        <f aca="true">IF(ISBLANK(OFFSET('Raw Data'!$A$3,MATCH('Data above threshold'!$A75,'Raw Data'!$B$4:$B$185,0),MATCH('Data above threshold'!AA$4,'Raw Data'!$3:$3,0)-1)),"",OFFSET('Raw Data'!$A$3,MATCH('Data above threshold'!$A75,'Raw Data'!$B$4:$B$185,0),MATCH('Data above threshold'!AA$4,'Raw Data'!$3:$3,0)-1))</f>
        <v/>
      </c>
      <c r="AB75" s="107" t="str">
        <f aca="true">IF(ISBLANK(OFFSET('Raw Data'!$A$3,MATCH('Data above threshold'!$A75,'Raw Data'!$B$4:$B$185,0),MATCH('Data above threshold'!AB$4,'Raw Data'!$3:$3,0)-1)),"",OFFSET('Raw Data'!$A$3,MATCH('Data above threshold'!$A75,'Raw Data'!$B$4:$B$185,0),MATCH('Data above threshold'!AB$4,'Raw Data'!$3:$3,0)-1))</f>
        <v/>
      </c>
      <c r="AC75" s="107" t="str">
        <f aca="true">IF(ISBLANK(OFFSET('Raw Data'!$A$3,MATCH('Data above threshold'!$A75,'Raw Data'!$B$4:$B$185,0),MATCH('Data above threshold'!AC$4,'Raw Data'!$3:$3,0)-1)),"",OFFSET('Raw Data'!$A$3,MATCH('Data above threshold'!$A75,'Raw Data'!$B$4:$B$185,0),MATCH('Data above threshold'!AC$4,'Raw Data'!$3:$3,0)-1))</f>
        <v/>
      </c>
      <c r="AD75" s="107" t="str">
        <f aca="true">IF(ISBLANK(OFFSET('Raw Data'!$A$3,MATCH('Data above threshold'!$A75,'Raw Data'!$B$4:$B$185,0),MATCH('Data above threshold'!AD$4,'Raw Data'!$3:$3,0)-1)),"",OFFSET('Raw Data'!$A$3,MATCH('Data above threshold'!$A75,'Raw Data'!$B$4:$B$185,0),MATCH('Data above threshold'!AD$4,'Raw Data'!$3:$3,0)-1))</f>
        <v/>
      </c>
      <c r="AE75" s="107" t="str">
        <f aca="true">IF(ISBLANK(OFFSET('Raw Data'!$A$3,MATCH('Data above threshold'!$A75,'Raw Data'!$B$4:$B$185,0),MATCH('Data above threshold'!AE$4,'Raw Data'!$3:$3,0)-1)),"",OFFSET('Raw Data'!$A$3,MATCH('Data above threshold'!$A75,'Raw Data'!$B$4:$B$185,0),MATCH('Data above threshold'!AE$4,'Raw Data'!$3:$3,0)-1))</f>
        <v/>
      </c>
      <c r="AF75" s="107" t="str">
        <f aca="true">IF(ISBLANK(OFFSET('Raw Data'!$A$3,MATCH('Data above threshold'!$A75,'Raw Data'!$B$4:$B$185,0),MATCH('Data above threshold'!AF$4,'Raw Data'!$3:$3,0)-1)),"",OFFSET('Raw Data'!$A$3,MATCH('Data above threshold'!$A75,'Raw Data'!$B$4:$B$185,0),MATCH('Data above threshold'!AF$4,'Raw Data'!$3:$3,0)-1))</f>
        <v/>
      </c>
      <c r="AG75" s="107" t="str">
        <f aca="true">IF(ISBLANK(OFFSET('Raw Data'!$A$3,MATCH('Data above threshold'!$A75,'Raw Data'!$B$4:$B$185,0),MATCH('Data above threshold'!AG$4,'Raw Data'!$3:$3,0)-1)),"",OFFSET('Raw Data'!$A$3,MATCH('Data above threshold'!$A75,'Raw Data'!$B$4:$B$185,0),MATCH('Data above threshold'!AG$4,'Raw Data'!$3:$3,0)-1))</f>
        <v/>
      </c>
      <c r="AH75" s="107" t="str">
        <f aca="true">IF(ISBLANK(OFFSET('Raw Data'!$A$3,MATCH('Data above threshold'!$A75,'Raw Data'!$B$4:$B$185,0),MATCH('Data above threshold'!AH$4,'Raw Data'!$3:$3,0)-1)),"",OFFSET('Raw Data'!$A$3,MATCH('Data above threshold'!$A75,'Raw Data'!$B$4:$B$185,0),MATCH('Data above threshold'!AH$4,'Raw Data'!$3:$3,0)-1))</f>
        <v/>
      </c>
      <c r="AI75" s="107" t="str">
        <f aca="true">IF(ISBLANK(OFFSET('Raw Data'!$A$3,MATCH('Data above threshold'!$A75,'Raw Data'!$B$4:$B$185,0),MATCH('Data above threshold'!AI$4,'Raw Data'!$3:$3,0)-1)),"",OFFSET('Raw Data'!$A$3,MATCH('Data above threshold'!$A75,'Raw Data'!$B$4:$B$185,0),MATCH('Data above threshold'!AI$4,'Raw Data'!$3:$3,0)-1))</f>
        <v/>
      </c>
      <c r="AJ75" s="107" t="str">
        <f aca="true">IF(ISBLANK(OFFSET('Raw Data'!$A$3,MATCH('Data above threshold'!$A75,'Raw Data'!$B$4:$B$185,0),MATCH('Data above threshold'!AJ$4,'Raw Data'!$3:$3,0)-1)),"",OFFSET('Raw Data'!$A$3,MATCH('Data above threshold'!$A75,'Raw Data'!$B$4:$B$185,0),MATCH('Data above threshold'!AJ$4,'Raw Data'!$3:$3,0)-1))</f>
        <v/>
      </c>
      <c r="AK75" s="107" t="str">
        <f aca="true">IF(ISBLANK(OFFSET('Raw Data'!$A$3,MATCH('Data above threshold'!$A75,'Raw Data'!$B$4:$B$185,0),MATCH('Data above threshold'!AK$4,'Raw Data'!$3:$3,0)-1)),"",OFFSET('Raw Data'!$A$3,MATCH('Data above threshold'!$A75,'Raw Data'!$B$4:$B$185,0),MATCH('Data above threshold'!AK$4,'Raw Data'!$3:$3,0)-1))</f>
        <v/>
      </c>
      <c r="AL75" s="107" t="str">
        <f aca="true">IF(ISBLANK(OFFSET('Raw Data'!$A$3,MATCH('Data above threshold'!$A75,'Raw Data'!$B$4:$B$185,0),MATCH('Data above threshold'!AL$4,'Raw Data'!$3:$3,0)-1)),"",OFFSET('Raw Data'!$A$3,MATCH('Data above threshold'!$A75,'Raw Data'!$B$4:$B$185,0),MATCH('Data above threshold'!AL$4,'Raw Data'!$3:$3,0)-1))</f>
        <v/>
      </c>
      <c r="AM75" s="107" t="str">
        <f aca="true">IF(ISBLANK(OFFSET('Raw Data'!$A$3,MATCH('Data above threshold'!$A75,'Raw Data'!$B$4:$B$185,0),MATCH('Data above threshold'!AM$4,'Raw Data'!$3:$3,0)-1)),"",OFFSET('Raw Data'!$A$3,MATCH('Data above threshold'!$A75,'Raw Data'!$B$4:$B$185,0),MATCH('Data above threshold'!AM$4,'Raw Data'!$3:$3,0)-1))</f>
        <v/>
      </c>
      <c r="AN75" s="107" t="str">
        <f aca="true">IF(ISBLANK(OFFSET('Raw Data'!$A$3,MATCH('Data above threshold'!$A75,'Raw Data'!$B$4:$B$185,0),MATCH('Data above threshold'!AN$4,'Raw Data'!$3:$3,0)-1)),"",OFFSET('Raw Data'!$A$3,MATCH('Data above threshold'!$A75,'Raw Data'!$B$4:$B$185,0),MATCH('Data above threshold'!AN$4,'Raw Data'!$3:$3,0)-1))</f>
        <v/>
      </c>
      <c r="AO75" s="107" t="str">
        <f aca="true">IF(ISBLANK(OFFSET('Raw Data'!$A$3,MATCH('Data above threshold'!$A75,'Raw Data'!$B$4:$B$185,0),MATCH('Data above threshold'!AO$4,'Raw Data'!$3:$3,0)-1)),"",OFFSET('Raw Data'!$A$3,MATCH('Data above threshold'!$A75,'Raw Data'!$B$4:$B$185,0),MATCH('Data above threshold'!AO$4,'Raw Data'!$3:$3,0)-1))</f>
        <v/>
      </c>
      <c r="AP75" s="107" t="str">
        <f aca="true">IF(ISBLANK(OFFSET('Raw Data'!$A$3,MATCH('Data above threshold'!$A75,'Raw Data'!$B$4:$B$185,0),MATCH('Data above threshold'!AP$4,'Raw Data'!$3:$3,0)-1)),"",OFFSET('Raw Data'!$A$3,MATCH('Data above threshold'!$A75,'Raw Data'!$B$4:$B$185,0),MATCH('Data above threshold'!AP$4,'Raw Data'!$3:$3,0)-1))</f>
        <v/>
      </c>
      <c r="AQ75" s="107" t="str">
        <f aca="true">IF(ISBLANK(OFFSET('Raw Data'!$A$3,MATCH('Data above threshold'!$A75,'Raw Data'!$B$4:$B$185,0),MATCH('Data above threshold'!AQ$4,'Raw Data'!$3:$3,0)-1)),"",OFFSET('Raw Data'!$A$3,MATCH('Data above threshold'!$A75,'Raw Data'!$B$4:$B$185,0),MATCH('Data above threshold'!AQ$4,'Raw Data'!$3:$3,0)-1))</f>
        <v/>
      </c>
      <c r="AR75" s="107" t="str">
        <f aca="true">IF(ISBLANK(OFFSET('Raw Data'!$A$3,MATCH('Data above threshold'!$A75,'Raw Data'!$B$4:$B$185,0),MATCH('Data above threshold'!AR$4,'Raw Data'!$3:$3,0)-1)),"",OFFSET('Raw Data'!$A$3,MATCH('Data above threshold'!$A75,'Raw Data'!$B$4:$B$185,0),MATCH('Data above threshold'!AR$4,'Raw Data'!$3:$3,0)-1))</f>
        <v/>
      </c>
      <c r="AS75" s="107" t="str">
        <f aca="true">IF(ISBLANK(OFFSET('Raw Data'!$A$3,MATCH('Data above threshold'!$A75,'Raw Data'!$B$4:$B$185,0),MATCH('Data above threshold'!AS$4,'Raw Data'!$3:$3,0)-1)),"",OFFSET('Raw Data'!$A$3,MATCH('Data above threshold'!$A75,'Raw Data'!$B$4:$B$185,0),MATCH('Data above threshold'!AS$4,'Raw Data'!$3:$3,0)-1))</f>
        <v/>
      </c>
      <c r="AT75" s="107" t="str">
        <f aca="true">IF(ISBLANK(OFFSET('Raw Data'!$A$3,MATCH('Data above threshold'!$A75,'Raw Data'!$B$4:$B$185,0),MATCH('Data above threshold'!AT$4,'Raw Data'!$3:$3,0)-1)),"",OFFSET('Raw Data'!$A$3,MATCH('Data above threshold'!$A75,'Raw Data'!$B$4:$B$185,0),MATCH('Data above threshold'!AT$4,'Raw Data'!$3:$3,0)-1))</f>
        <v/>
      </c>
      <c r="AU75" s="107" t="str">
        <f aca="true">IF(ISBLANK(OFFSET('Raw Data'!$A$3,MATCH('Data above threshold'!$A75,'Raw Data'!$B$4:$B$185,0),MATCH('Data above threshold'!AU$4,'Raw Data'!$3:$3,0)-1)),"",OFFSET('Raw Data'!$A$3,MATCH('Data above threshold'!$A75,'Raw Data'!$B$4:$B$185,0),MATCH('Data above threshold'!AU$4,'Raw Data'!$3:$3,0)-1))</f>
        <v/>
      </c>
      <c r="AV75" s="107" t="str">
        <f aca="true">IF(ISBLANK(OFFSET('Raw Data'!$A$3,MATCH('Data above threshold'!$A75,'Raw Data'!$B$4:$B$185,0),MATCH('Data above threshold'!AV$4,'Raw Data'!$3:$3,0)-1)),"",OFFSET('Raw Data'!$A$3,MATCH('Data above threshold'!$A75,'Raw Data'!$B$4:$B$185,0),MATCH('Data above threshold'!AV$4,'Raw Data'!$3:$3,0)-1))</f>
        <v/>
      </c>
      <c r="AW75" s="107" t="str">
        <f aca="true">IF(ISBLANK(OFFSET('Raw Data'!$A$3,MATCH('Data above threshold'!$A75,'Raw Data'!$B$4:$B$185,0),MATCH('Data above threshold'!AW$4,'Raw Data'!$3:$3,0)-1)),"",OFFSET('Raw Data'!$A$3,MATCH('Data above threshold'!$A75,'Raw Data'!$B$4:$B$185,0),MATCH('Data above threshold'!AW$4,'Raw Data'!$3:$3,0)-1))</f>
        <v/>
      </c>
      <c r="AX75" s="107" t="str">
        <f aca="true">IF(ISBLANK(OFFSET('Raw Data'!$A$3,MATCH('Data above threshold'!$A75,'Raw Data'!$B$4:$B$185,0),MATCH('Data above threshold'!AX$4,'Raw Data'!$3:$3,0)-1)),"",OFFSET('Raw Data'!$A$3,MATCH('Data above threshold'!$A75,'Raw Data'!$B$4:$B$185,0),MATCH('Data above threshold'!AX$4,'Raw Data'!$3:$3,0)-1))</f>
        <v/>
      </c>
      <c r="AY75" s="107" t="str">
        <f aca="true">IF(ISBLANK(OFFSET('Raw Data'!$A$3,MATCH('Data above threshold'!$A75,'Raw Data'!$B$4:$B$185,0),MATCH('Data above threshold'!AY$4,'Raw Data'!$3:$3,0)-1)),"",OFFSET('Raw Data'!$A$3,MATCH('Data above threshold'!$A75,'Raw Data'!$B$4:$B$185,0),MATCH('Data above threshold'!AY$4,'Raw Data'!$3:$3,0)-1))</f>
        <v/>
      </c>
      <c r="AZ75" s="107" t="str">
        <f aca="true">IF(ISBLANK(OFFSET('Raw Data'!$A$3,MATCH('Data above threshold'!$A75,'Raw Data'!$B$4:$B$185,0),MATCH('Data above threshold'!AZ$4,'Raw Data'!$3:$3,0)-1)),"",OFFSET('Raw Data'!$A$3,MATCH('Data above threshold'!$A75,'Raw Data'!$B$4:$B$185,0),MATCH('Data above threshold'!AZ$4,'Raw Data'!$3:$3,0)-1))</f>
        <v/>
      </c>
      <c r="BA75" s="107" t="str">
        <f aca="true">IF(ISBLANK(OFFSET('Raw Data'!$A$3,MATCH('Data above threshold'!$A75,'Raw Data'!$B$4:$B$185,0),MATCH('Data above threshold'!BA$4,'Raw Data'!$3:$3,0)-1)),"",OFFSET('Raw Data'!$A$3,MATCH('Data above threshold'!$A75,'Raw Data'!$B$4:$B$185,0),MATCH('Data above threshold'!BA$4,'Raw Data'!$3:$3,0)-1))</f>
        <v/>
      </c>
      <c r="BB75" s="107" t="str">
        <f aca="true">IF(ISBLANK(OFFSET('Raw Data'!$A$3,MATCH('Data above threshold'!$A75,'Raw Data'!$B$4:$B$185,0),MATCH('Data above threshold'!BB$4,'Raw Data'!$3:$3,0)-1)),"",OFFSET('Raw Data'!$A$3,MATCH('Data above threshold'!$A75,'Raw Data'!$B$4:$B$185,0),MATCH('Data above threshold'!BB$4,'Raw Data'!$3:$3,0)-1))</f>
        <v/>
      </c>
      <c r="BC75" s="107" t="str">
        <f aca="true">IF(ISBLANK(OFFSET('Raw Data'!$A$3,MATCH('Data above threshold'!$A75,'Raw Data'!$B$4:$B$185,0),MATCH('Data above threshold'!BC$4,'Raw Data'!$3:$3,0)-1)),"",OFFSET('Raw Data'!$A$3,MATCH('Data above threshold'!$A75,'Raw Data'!$B$4:$B$185,0),MATCH('Data above threshold'!BC$4,'Raw Data'!$3:$3,0)-1))</f>
        <v/>
      </c>
      <c r="BD75" s="107" t="str">
        <f aca="true">IF(ISBLANK(OFFSET('Raw Data'!$A$3,MATCH('Data above threshold'!$A75,'Raw Data'!$B$4:$B$185,0),MATCH('Data above threshold'!BD$4,'Raw Data'!$3:$3,0)-1)),"",OFFSET('Raw Data'!$A$3,MATCH('Data above threshold'!$A75,'Raw Data'!$B$4:$B$185,0),MATCH('Data above threshold'!BD$4,'Raw Data'!$3:$3,0)-1))</f>
        <v/>
      </c>
      <c r="BE75" s="107" t="str">
        <f aca="true">IF(ISBLANK(OFFSET('Raw Data'!$A$3,MATCH('Data above threshold'!$A75,'Raw Data'!$B$4:$B$185,0),MATCH('Data above threshold'!BE$4,'Raw Data'!$3:$3,0)-1)),"",OFFSET('Raw Data'!$A$3,MATCH('Data above threshold'!$A75,'Raw Data'!$B$4:$B$185,0),MATCH('Data above threshold'!BE$4,'Raw Data'!$3:$3,0)-1))</f>
        <v/>
      </c>
      <c r="BF75" s="107" t="str">
        <f aca="true">IF(ISBLANK(OFFSET('Raw Data'!$A$3,MATCH('Data above threshold'!$A75,'Raw Data'!$B$4:$B$185,0),MATCH('Data above threshold'!BF$4,'Raw Data'!$3:$3,0)-1)),"",OFFSET('Raw Data'!$A$3,MATCH('Data above threshold'!$A75,'Raw Data'!$B$4:$B$185,0),MATCH('Data above threshold'!BF$4,'Raw Data'!$3:$3,0)-1))</f>
        <v/>
      </c>
      <c r="BG75" s="107" t="str">
        <f aca="true">IF(ISBLANK(OFFSET('Raw Data'!$A$3,MATCH('Data above threshold'!$A75,'Raw Data'!$B$4:$B$185,0),MATCH('Data above threshold'!BG$4,'Raw Data'!$3:$3,0)-1)),"",OFFSET('Raw Data'!$A$3,MATCH('Data above threshold'!$A75,'Raw Data'!$B$4:$B$185,0),MATCH('Data above threshold'!BG$4,'Raw Data'!$3:$3,0)-1))</f>
        <v/>
      </c>
      <c r="BH75" s="107" t="str">
        <f aca="true">IF(ISBLANK(OFFSET('Raw Data'!$A$3,MATCH('Data above threshold'!$A75,'Raw Data'!$B$4:$B$185,0),MATCH('Data above threshold'!BH$4,'Raw Data'!$3:$3,0)-1)),"",OFFSET('Raw Data'!$A$3,MATCH('Data above threshold'!$A75,'Raw Data'!$B$4:$B$185,0),MATCH('Data above threshold'!BH$4,'Raw Data'!$3:$3,0)-1))</f>
        <v/>
      </c>
      <c r="BI75" s="107" t="str">
        <f aca="true">IF(ISBLANK(OFFSET('Raw Data'!$A$3,MATCH('Data above threshold'!$A75,'Raw Data'!$B$4:$B$185,0),MATCH('Data above threshold'!BI$4,'Raw Data'!$3:$3,0)-1)),"",OFFSET('Raw Data'!$A$3,MATCH('Data above threshold'!$A75,'Raw Data'!$B$4:$B$185,0),MATCH('Data above threshold'!BI$4,'Raw Data'!$3:$3,0)-1))</f>
        <v/>
      </c>
      <c r="BJ75" s="107" t="str">
        <f aca="true">IF(ISBLANK(OFFSET('Raw Data'!$A$3,MATCH('Data above threshold'!$A75,'Raw Data'!$B$4:$B$185,0),MATCH('Data above threshold'!BJ$4,'Raw Data'!$3:$3,0)-1)),"",OFFSET('Raw Data'!$A$3,MATCH('Data above threshold'!$A75,'Raw Data'!$B$4:$B$185,0),MATCH('Data above threshold'!BJ$4,'Raw Data'!$3:$3,0)-1))</f>
        <v/>
      </c>
      <c r="BK75" s="107" t="str">
        <f aca="true">IF(ISBLANK(OFFSET('Raw Data'!$A$3,MATCH('Data above threshold'!$A75,'Raw Data'!$B$4:$B$185,0),MATCH('Data above threshold'!BK$4,'Raw Data'!$3:$3,0)-1)),"",OFFSET('Raw Data'!$A$3,MATCH('Data above threshold'!$A75,'Raw Data'!$B$4:$B$185,0),MATCH('Data above threshold'!BK$4,'Raw Data'!$3:$3,0)-1))</f>
        <v/>
      </c>
      <c r="BL75" s="107" t="str">
        <f aca="true">IF(ISBLANK(OFFSET('Raw Data'!$A$3,MATCH('Data above threshold'!$A75,'Raw Data'!$B$4:$B$185,0),MATCH('Data above threshold'!BL$4,'Raw Data'!$3:$3,0)-1)),"",OFFSET('Raw Data'!$A$3,MATCH('Data above threshold'!$A75,'Raw Data'!$B$4:$B$185,0),MATCH('Data above threshold'!BL$4,'Raw Data'!$3:$3,0)-1))</f>
        <v/>
      </c>
      <c r="BM75" s="107" t="str">
        <f aca="true">IF(ISBLANK(OFFSET('Raw Data'!$A$3,MATCH('Data above threshold'!$A75,'Raw Data'!$B$4:$B$185,0),MATCH('Data above threshold'!BM$4,'Raw Data'!$3:$3,0)-1)),"",OFFSET('Raw Data'!$A$3,MATCH('Data above threshold'!$A75,'Raw Data'!$B$4:$B$185,0),MATCH('Data above threshold'!BM$4,'Raw Data'!$3:$3,0)-1))</f>
        <v/>
      </c>
      <c r="BN75" s="107" t="str">
        <f aca="true">IF(ISBLANK(OFFSET('Raw Data'!$A$3,MATCH('Data above threshold'!$A75,'Raw Data'!$B$4:$B$185,0),MATCH('Data above threshold'!BN$4,'Raw Data'!$3:$3,0)-1)),"",OFFSET('Raw Data'!$A$3,MATCH('Data above threshold'!$A75,'Raw Data'!$B$4:$B$185,0),MATCH('Data above threshold'!BN$4,'Raw Data'!$3:$3,0)-1))</f>
        <v/>
      </c>
      <c r="BO75" s="107" t="str">
        <f aca="true">IF(ISBLANK(OFFSET('Raw Data'!$A$3,MATCH('Data above threshold'!$A75,'Raw Data'!$B$4:$B$185,0),MATCH('Data above threshold'!BO$4,'Raw Data'!$3:$3,0)-1)),"",OFFSET('Raw Data'!$A$3,MATCH('Data above threshold'!$A75,'Raw Data'!$B$4:$B$185,0),MATCH('Data above threshold'!BO$4,'Raw Data'!$3:$3,0)-1))</f>
        <v/>
      </c>
      <c r="BP75" s="107" t="str">
        <f aca="true">IF(ISBLANK(OFFSET('Raw Data'!$A$3,MATCH('Data above threshold'!$A75,'Raw Data'!$B$4:$B$185,0),MATCH('Data above threshold'!BP$4,'Raw Data'!$3:$3,0)-1)),"",OFFSET('Raw Data'!$A$3,MATCH('Data above threshold'!$A75,'Raw Data'!$B$4:$B$185,0),MATCH('Data above threshold'!BP$4,'Raw Data'!$3:$3,0)-1))</f>
        <v/>
      </c>
      <c r="BQ75" s="107" t="str">
        <f aca="true">IF(ISBLANK(OFFSET('Raw Data'!$A$3,MATCH('Data above threshold'!$A75,'Raw Data'!$B$4:$B$185,0),MATCH('Data above threshold'!BQ$4,'Raw Data'!$3:$3,0)-1)),"",OFFSET('Raw Data'!$A$3,MATCH('Data above threshold'!$A75,'Raw Data'!$B$4:$B$185,0),MATCH('Data above threshold'!BQ$4,'Raw Data'!$3:$3,0)-1))</f>
        <v/>
      </c>
      <c r="BR75" s="107" t="str">
        <f aca="true">IF(ISBLANK(OFFSET('Raw Data'!$A$3,MATCH('Data above threshold'!$A75,'Raw Data'!$B$4:$B$185,0),MATCH('Data above threshold'!BR$4,'Raw Data'!$3:$3,0)-1)),"",OFFSET('Raw Data'!$A$3,MATCH('Data above threshold'!$A75,'Raw Data'!$B$4:$B$185,0),MATCH('Data above threshold'!BR$4,'Raw Data'!$3:$3,0)-1))</f>
        <v/>
      </c>
      <c r="BS75" s="107" t="str">
        <f aca="true">IF(ISBLANK(OFFSET('Raw Data'!$A$3,MATCH('Data above threshold'!$A75,'Raw Data'!$B$4:$B$185,0),MATCH('Data above threshold'!BS$4,'Raw Data'!$3:$3,0)-1)),"",OFFSET('Raw Data'!$A$3,MATCH('Data above threshold'!$A75,'Raw Data'!$B$4:$B$185,0),MATCH('Data above threshold'!BS$4,'Raw Data'!$3:$3,0)-1))</f>
        <v/>
      </c>
      <c r="BT75" s="107" t="str">
        <f aca="true">IF(ISBLANK(OFFSET('Raw Data'!$A$3,MATCH('Data above threshold'!$A75,'Raw Data'!$B$4:$B$185,0),MATCH('Data above threshold'!BT$4,'Raw Data'!$3:$3,0)-1)),"",OFFSET('Raw Data'!$A$3,MATCH('Data above threshold'!$A75,'Raw Data'!$B$4:$B$185,0),MATCH('Data above threshold'!BT$4,'Raw Data'!$3:$3,0)-1))</f>
        <v/>
      </c>
      <c r="BU75" s="107" t="str">
        <f aca="true">IF(ISBLANK(OFFSET('Raw Data'!$A$3,MATCH('Data above threshold'!$A75,'Raw Data'!$B$4:$B$185,0),MATCH('Data above threshold'!BU$4,'Raw Data'!$3:$3,0)-1)),"",OFFSET('Raw Data'!$A$3,MATCH('Data above threshold'!$A75,'Raw Data'!$B$4:$B$185,0),MATCH('Data above threshold'!BU$4,'Raw Data'!$3:$3,0)-1))</f>
        <v/>
      </c>
      <c r="BV75" s="107" t="str">
        <f aca="true">IF(ISBLANK(OFFSET('Raw Data'!$A$3,MATCH('Data above threshold'!$A75,'Raw Data'!$B$4:$B$185,0),MATCH('Data above threshold'!BV$4,'Raw Data'!$3:$3,0)-1)),"",OFFSET('Raw Data'!$A$3,MATCH('Data above threshold'!$A75,'Raw Data'!$B$4:$B$185,0),MATCH('Data above threshold'!BV$4,'Raw Data'!$3:$3,0)-1))</f>
        <v/>
      </c>
      <c r="BW75" s="107" t="str">
        <f aca="true">IF(ISBLANK(OFFSET('Raw Data'!$A$3,MATCH('Data above threshold'!$A75,'Raw Data'!$B$4:$B$185,0),MATCH('Data above threshold'!BW$4,'Raw Data'!$3:$3,0)-1)),"",OFFSET('Raw Data'!$A$3,MATCH('Data above threshold'!$A75,'Raw Data'!$B$4:$B$185,0),MATCH('Data above threshold'!BW$4,'Raw Data'!$3:$3,0)-1))</f>
        <v/>
      </c>
      <c r="BX75" s="107" t="str">
        <f aca="true">IF(ISBLANK(OFFSET('Raw Data'!$A$3,MATCH('Data above threshold'!$A75,'Raw Data'!$B$4:$B$185,0),MATCH('Data above threshold'!BX$4,'Raw Data'!$3:$3,0)-1)),"",OFFSET('Raw Data'!$A$3,MATCH('Data above threshold'!$A75,'Raw Data'!$B$4:$B$185,0),MATCH('Data above threshold'!BX$4,'Raw Data'!$3:$3,0)-1))</f>
        <v/>
      </c>
      <c r="BY75" s="107" t="str">
        <f aca="true">IF(ISBLANK(OFFSET('Raw Data'!$A$3,MATCH('Data above threshold'!$A75,'Raw Data'!$B$4:$B$185,0),MATCH('Data above threshold'!BY$4,'Raw Data'!$3:$3,0)-1)),"",OFFSET('Raw Data'!$A$3,MATCH('Data above threshold'!$A75,'Raw Data'!$B$4:$B$185,0),MATCH('Data above threshold'!BY$4,'Raw Data'!$3:$3,0)-1))</f>
        <v/>
      </c>
      <c r="BZ75" s="107" t="str">
        <f aca="true">IF(ISBLANK(OFFSET('Raw Data'!$A$3,MATCH('Data above threshold'!$A75,'Raw Data'!$B$4:$B$185,0),MATCH('Data above threshold'!BZ$4,'Raw Data'!$3:$3,0)-1)),"",OFFSET('Raw Data'!$A$3,MATCH('Data above threshold'!$A75,'Raw Data'!$B$4:$B$185,0),MATCH('Data above threshold'!BZ$4,'Raw Data'!$3:$3,0)-1))</f>
        <v/>
      </c>
      <c r="CA75" s="107" t="str">
        <f aca="true">IF(ISBLANK(OFFSET('Raw Data'!$A$3,MATCH('Data above threshold'!$A75,'Raw Data'!$B$4:$B$185,0),MATCH('Data above threshold'!CA$4,'Raw Data'!$3:$3,0)-1)),"",OFFSET('Raw Data'!$A$3,MATCH('Data above threshold'!$A75,'Raw Data'!$B$4:$B$185,0),MATCH('Data above threshold'!CA$4,'Raw Data'!$3:$3,0)-1))</f>
        <v/>
      </c>
      <c r="CB75" s="107" t="str">
        <f aca="true">IF(ISBLANK(OFFSET('Raw Data'!$A$3,MATCH('Data above threshold'!$A75,'Raw Data'!$B$4:$B$185,0),MATCH('Data above threshold'!CB$4,'Raw Data'!$3:$3,0)-1)),"",OFFSET('Raw Data'!$A$3,MATCH('Data above threshold'!$A75,'Raw Data'!$B$4:$B$185,0),MATCH('Data above threshold'!CB$4,'Raw Data'!$3:$3,0)-1))</f>
        <v/>
      </c>
      <c r="CC75" s="107" t="str">
        <f aca="true">IF(ISBLANK(OFFSET('Raw Data'!$A$3,MATCH('Data above threshold'!$A75,'Raw Data'!$B$4:$B$185,0),MATCH('Data above threshold'!CC$4,'Raw Data'!$3:$3,0)-1)),"",OFFSET('Raw Data'!$A$3,MATCH('Data above threshold'!$A75,'Raw Data'!$B$4:$B$185,0),MATCH('Data above threshold'!CC$4,'Raw Data'!$3:$3,0)-1))</f>
        <v/>
      </c>
      <c r="CD75" s="107" t="str">
        <f aca="true">IF(ISBLANK(OFFSET('Raw Data'!$A$3,MATCH('Data above threshold'!$A75,'Raw Data'!$B$4:$B$185,0),MATCH('Data above threshold'!CD$4,'Raw Data'!$3:$3,0)-1)),"",OFFSET('Raw Data'!$A$3,MATCH('Data above threshold'!$A75,'Raw Data'!$B$4:$B$185,0),MATCH('Data above threshold'!CD$4,'Raw Data'!$3:$3,0)-1))</f>
        <v/>
      </c>
      <c r="CE75" s="107" t="str">
        <f aca="true">IF(ISBLANK(OFFSET('Raw Data'!$A$3,MATCH('Data above threshold'!$A75,'Raw Data'!$B$4:$B$185,0),MATCH('Data above threshold'!CE$4,'Raw Data'!$3:$3,0)-1)),"",OFFSET('Raw Data'!$A$3,MATCH('Data above threshold'!$A75,'Raw Data'!$B$4:$B$185,0),MATCH('Data above threshold'!CE$4,'Raw Data'!$3:$3,0)-1))</f>
        <v/>
      </c>
      <c r="CF75" s="107" t="str">
        <f aca="true">IF(ISBLANK(OFFSET('Raw Data'!$A$3,MATCH('Data above threshold'!$A75,'Raw Data'!$B$4:$B$185,0),MATCH('Data above threshold'!CF$4,'Raw Data'!$3:$3,0)-1)),"",OFFSET('Raw Data'!$A$3,MATCH('Data above threshold'!$A75,'Raw Data'!$B$4:$B$185,0),MATCH('Data above threshold'!CF$4,'Raw Data'!$3:$3,0)-1))</f>
        <v/>
      </c>
      <c r="CG75" s="107" t="str">
        <f aca="true">IF(ISBLANK(OFFSET('Raw Data'!$A$3,MATCH('Data above threshold'!$A75,'Raw Data'!$B$4:$B$185,0),MATCH('Data above threshold'!CG$4,'Raw Data'!$3:$3,0)-1)),"",OFFSET('Raw Data'!$A$3,MATCH('Data above threshold'!$A75,'Raw Data'!$B$4:$B$185,0),MATCH('Data above threshold'!CG$4,'Raw Data'!$3:$3,0)-1))</f>
        <v/>
      </c>
      <c r="CH75" s="107" t="str">
        <f aca="true">IF(ISBLANK(OFFSET('Raw Data'!$A$3,MATCH('Data above threshold'!$A75,'Raw Data'!$B$4:$B$185,0),MATCH('Data above threshold'!CH$4,'Raw Data'!$3:$3,0)-1)),"",OFFSET('Raw Data'!$A$3,MATCH('Data above threshold'!$A75,'Raw Data'!$B$4:$B$185,0),MATCH('Data above threshold'!CH$4,'Raw Data'!$3:$3,0)-1))</f>
        <v/>
      </c>
      <c r="CI75" s="107" t="str">
        <f aca="true">IF(ISBLANK(OFFSET('Raw Data'!$A$3,MATCH('Data above threshold'!$A75,'Raw Data'!$B$4:$B$185,0),MATCH('Data above threshold'!CI$4,'Raw Data'!$3:$3,0)-1)),"",OFFSET('Raw Data'!$A$3,MATCH('Data above threshold'!$A75,'Raw Data'!$B$4:$B$185,0),MATCH('Data above threshold'!CI$4,'Raw Data'!$3:$3,0)-1))</f>
        <v/>
      </c>
      <c r="CJ75" s="107" t="str">
        <f aca="true">IF(ISBLANK(OFFSET('Raw Data'!$A$3,MATCH('Data above threshold'!$A75,'Raw Data'!$B$4:$B$185,0),MATCH('Data above threshold'!CJ$4,'Raw Data'!$3:$3,0)-1)),"",OFFSET('Raw Data'!$A$3,MATCH('Data above threshold'!$A75,'Raw Data'!$B$4:$B$185,0),MATCH('Data above threshold'!CJ$4,'Raw Data'!$3:$3,0)-1))</f>
        <v/>
      </c>
      <c r="CK75" s="107" t="str">
        <f aca="true">IF(ISBLANK(OFFSET('Raw Data'!$A$3,MATCH('Data above threshold'!$A75,'Raw Data'!$B$4:$B$185,0),MATCH('Data above threshold'!CK$4,'Raw Data'!$3:$3,0)-1)),"",OFFSET('Raw Data'!$A$3,MATCH('Data above threshold'!$A75,'Raw Data'!$B$4:$B$185,0),MATCH('Data above threshold'!CK$4,'Raw Data'!$3:$3,0)-1))</f>
        <v/>
      </c>
      <c r="CL75" s="107" t="str">
        <f aca="true">IF(ISBLANK(OFFSET('Raw Data'!$A$3,MATCH('Data above threshold'!$A75,'Raw Data'!$B$4:$B$185,0),MATCH('Data above threshold'!CL$4,'Raw Data'!$3:$3,0)-1)),"",OFFSET('Raw Data'!$A$3,MATCH('Data above threshold'!$A75,'Raw Data'!$B$4:$B$185,0),MATCH('Data above threshold'!CL$4,'Raw Data'!$3:$3,0)-1))</f>
        <v/>
      </c>
      <c r="CM75" s="107" t="str">
        <f aca="true">IF(ISBLANK(OFFSET('Raw Data'!$A$3,MATCH('Data above threshold'!$A75,'Raw Data'!$B$4:$B$185,0),MATCH('Data above threshold'!CM$4,'Raw Data'!$3:$3,0)-1)),"",OFFSET('Raw Data'!$A$3,MATCH('Data above threshold'!$A75,'Raw Data'!$B$4:$B$185,0),MATCH('Data above threshold'!CM$4,'Raw Data'!$3:$3,0)-1))</f>
        <v/>
      </c>
      <c r="CN75" s="107" t="str">
        <f aca="true">IF(ISBLANK(OFFSET('Raw Data'!$A$3,MATCH('Data above threshold'!$A75,'Raw Data'!$B$4:$B$185,0),MATCH('Data above threshold'!CN$4,'Raw Data'!$3:$3,0)-1)),"",OFFSET('Raw Data'!$A$3,MATCH('Data above threshold'!$A75,'Raw Data'!$B$4:$B$185,0),MATCH('Data above threshold'!CN$4,'Raw Data'!$3:$3,0)-1))</f>
        <v/>
      </c>
      <c r="CO75" s="107" t="str">
        <f aca="true">IF(ISBLANK(OFFSET('Raw Data'!$A$3,MATCH('Data above threshold'!$A75,'Raw Data'!$B$4:$B$185,0),MATCH('Data above threshold'!CO$4,'Raw Data'!$3:$3,0)-1)),"",OFFSET('Raw Data'!$A$3,MATCH('Data above threshold'!$A75,'Raw Data'!$B$4:$B$185,0),MATCH('Data above threshold'!CO$4,'Raw Data'!$3:$3,0)-1))</f>
        <v/>
      </c>
      <c r="CP75" s="107" t="str">
        <f aca="true">IF(ISBLANK(OFFSET('Raw Data'!$A$3,MATCH('Data above threshold'!$A75,'Raw Data'!$B$4:$B$185,0),MATCH('Data above threshold'!CP$4,'Raw Data'!$3:$3,0)-1)),"",OFFSET('Raw Data'!$A$3,MATCH('Data above threshold'!$A75,'Raw Data'!$B$4:$B$185,0),MATCH('Data above threshold'!CP$4,'Raw Data'!$3:$3,0)-1))</f>
        <v/>
      </c>
      <c r="CQ75" s="107" t="str">
        <f aca="true">IF(ISBLANK(OFFSET('Raw Data'!$A$3,MATCH('Data above threshold'!$A75,'Raw Data'!$B$4:$B$185,0),MATCH('Data above threshold'!CQ$4,'Raw Data'!$3:$3,0)-1)),"",OFFSET('Raw Data'!$A$3,MATCH('Data above threshold'!$A75,'Raw Data'!$B$4:$B$185,0),MATCH('Data above threshold'!CQ$4,'Raw Data'!$3:$3,0)-1))</f>
        <v/>
      </c>
      <c r="CR75" s="107" t="str">
        <f aca="true">IF(ISBLANK(OFFSET('Raw Data'!$A$3,MATCH('Data above threshold'!$A75,'Raw Data'!$B$4:$B$185,0),MATCH('Data above threshold'!CR$4,'Raw Data'!$3:$3,0)-1)),"",OFFSET('Raw Data'!$A$3,MATCH('Data above threshold'!$A75,'Raw Data'!$B$4:$B$185,0),MATCH('Data above threshold'!CR$4,'Raw Data'!$3:$3,0)-1))</f>
        <v/>
      </c>
    </row>
    <row r="76" s="103" customFormat="true" ht="15.5" hidden="false" customHeight="false" outlineLevel="0" collapsed="false">
      <c r="A76" s="107" t="n">
        <v>3110</v>
      </c>
      <c r="B76" s="107" t="n">
        <v>3</v>
      </c>
      <c r="C76" s="107" t="str">
        <f aca="true">IF(ISBLANK(OFFSET('Raw Data'!$A$3,MATCH('Data above threshold'!$A76,'Raw Data'!$B$4:$B$185,0),MATCH('Data above threshold'!C$4,'Raw Data'!$3:$3,0)-1)),"",OFFSET('Raw Data'!$A$3,MATCH('Data above threshold'!$A76,'Raw Data'!$B$4:$B$185,0),MATCH('Data above threshold'!C$4,'Raw Data'!$3:$3,0)-1))</f>
        <v>Quality of education system</v>
      </c>
      <c r="D76" s="107" t="str">
        <f aca="true">IF(ISBLANK(OFFSET('Raw Data'!$A$3,MATCH('Data above threshold'!$A76,'Raw Data'!$B$4:$B$185,0),MATCH('Data above threshold'!D$4,'Raw Data'!$3:$3,0)-1)),"",OFFSET('Raw Data'!$A$3,MATCH('Data above threshold'!$A76,'Raw Data'!$B$4:$B$185,0),MATCH('Data above threshold'!D$4,'Raw Data'!$3:$3,0)-1))</f>
        <v/>
      </c>
      <c r="E76" s="107" t="str">
        <f aca="true">IF(ISBLANK(OFFSET('Raw Data'!$A$3,MATCH('Data above threshold'!$A76,'Raw Data'!$B$4:$B$185,0),MATCH('Data above threshold'!E$4,'Raw Data'!$3:$3,0)-1)),"",OFFSET('Raw Data'!$A$3,MATCH('Data above threshold'!$A76,'Raw Data'!$B$4:$B$185,0),MATCH('Data above threshold'!E$4,'Raw Data'!$3:$3,0)-1))</f>
        <v/>
      </c>
      <c r="F76" s="107" t="str">
        <f aca="true">IF(ISBLANK(OFFSET('Raw Data'!$A$3,MATCH('Data above threshold'!$A76,'Raw Data'!$B$4:$B$185,0),MATCH('Data above threshold'!F$4,'Raw Data'!$3:$3,0)-1)),"",OFFSET('Raw Data'!$A$3,MATCH('Data above threshold'!$A76,'Raw Data'!$B$4:$B$185,0),MATCH('Data above threshold'!F$4,'Raw Data'!$3:$3,0)-1))</f>
        <v/>
      </c>
      <c r="G76" s="107" t="str">
        <f aca="true">IF(ISBLANK(OFFSET('Raw Data'!$A$3,MATCH('Data above threshold'!$A76,'Raw Data'!$B$4:$B$185,0),MATCH('Data above threshold'!G$4,'Raw Data'!$3:$3,0)-1)),"",OFFSET('Raw Data'!$A$3,MATCH('Data above threshold'!$A76,'Raw Data'!$B$4:$B$185,0),MATCH('Data above threshold'!G$4,'Raw Data'!$3:$3,0)-1))</f>
        <v/>
      </c>
      <c r="H76" s="107" t="str">
        <f aca="true">IF(ISBLANK(OFFSET('Raw Data'!$A$3,MATCH('Data above threshold'!$A76,'Raw Data'!$B$4:$B$185,0),MATCH('Data above threshold'!H$4,'Raw Data'!$3:$3,0)-1)),"",OFFSET('Raw Data'!$A$3,MATCH('Data above threshold'!$A76,'Raw Data'!$B$4:$B$185,0),MATCH('Data above threshold'!H$4,'Raw Data'!$3:$3,0)-1))</f>
        <v/>
      </c>
      <c r="I76" s="107" t="str">
        <f aca="true">IF(ISBLANK(OFFSET('Raw Data'!$A$3,MATCH('Data above threshold'!$A76,'Raw Data'!$B$4:$B$185,0),MATCH('Data above threshold'!I$4,'Raw Data'!$3:$3,0)-1)),"",OFFSET('Raw Data'!$A$3,MATCH('Data above threshold'!$A76,'Raw Data'!$B$4:$B$185,0),MATCH('Data above threshold'!I$4,'Raw Data'!$3:$3,0)-1))</f>
        <v/>
      </c>
      <c r="J76" s="107" t="str">
        <f aca="true">IF(ISBLANK(OFFSET('Raw Data'!$A$3,MATCH('Data above threshold'!$A76,'Raw Data'!$B$4:$B$185,0),MATCH('Data above threshold'!J$4,'Raw Data'!$3:$3,0)-1)),"",OFFSET('Raw Data'!$A$3,MATCH('Data above threshold'!$A76,'Raw Data'!$B$4:$B$185,0),MATCH('Data above threshold'!J$4,'Raw Data'!$3:$3,0)-1))</f>
        <v/>
      </c>
      <c r="K76" s="107" t="str">
        <f aca="true">IF(ISBLANK(OFFSET('Raw Data'!$A$3,MATCH('Data above threshold'!$A76,'Raw Data'!$B$4:$B$185,0),MATCH('Data above threshold'!K$4,'Raw Data'!$3:$3,0)-1)),"",OFFSET('Raw Data'!$A$3,MATCH('Data above threshold'!$A76,'Raw Data'!$B$4:$B$185,0),MATCH('Data above threshold'!K$4,'Raw Data'!$3:$3,0)-1))</f>
        <v/>
      </c>
      <c r="L76" s="107" t="str">
        <f aca="true">IF(ISBLANK(OFFSET('Raw Data'!$A$3,MATCH('Data above threshold'!$A76,'Raw Data'!$B$4:$B$185,0),MATCH('Data above threshold'!L$4,'Raw Data'!$3:$3,0)-1)),"",OFFSET('Raw Data'!$A$3,MATCH('Data above threshold'!$A76,'Raw Data'!$B$4:$B$185,0),MATCH('Data above threshold'!L$4,'Raw Data'!$3:$3,0)-1))</f>
        <v/>
      </c>
      <c r="M76" s="105" t="str">
        <f aca="false" t="array" ref="M76:M76">IFERROR(SKEW(IF(ISNUMBER(Q76:CR76),Q76:CR76,"")),"")</f>
        <v/>
      </c>
      <c r="N76" s="107"/>
      <c r="O76" s="107" t="str">
        <f aca="true">IF(ISBLANK(OFFSET('Raw Data'!$A$3,MATCH('Data above threshold'!$A76,'Raw Data'!$B$4:$B$185,0),MATCH('Data above threshold'!O$4,'Raw Data'!$3:$3,0)-1)),"",OFFSET('Raw Data'!$A$3,MATCH('Data above threshold'!$A76,'Raw Data'!$B$4:$B$185,0),MATCH('Data above threshold'!O$4,'Raw Data'!$3:$3,0)-1))</f>
        <v/>
      </c>
      <c r="P76" s="106" t="str">
        <f aca="false" t="array" ref="P76:P76">IF(B76&lt;4,"",1-IFERROR(SUM(ISNUMBER(Q76:CR76)*(1-$Q$3:$CR$3))/COUNTIF($Q$3:$CR$3,0),0))</f>
        <v/>
      </c>
      <c r="Q76" s="107" t="str">
        <f aca="true">IF(ISBLANK(OFFSET('Raw Data'!$A$3,MATCH('Data above threshold'!$A76,'Raw Data'!$B$4:$B$185,0),MATCH('Data above threshold'!Q$4,'Raw Data'!$3:$3,0)-1)),"",OFFSET('Raw Data'!$A$3,MATCH('Data above threshold'!$A76,'Raw Data'!$B$4:$B$185,0),MATCH('Data above threshold'!Q$4,'Raw Data'!$3:$3,0)-1))</f>
        <v/>
      </c>
      <c r="R76" s="107" t="str">
        <f aca="true">IF(ISBLANK(OFFSET('Raw Data'!$A$3,MATCH('Data above threshold'!$A76,'Raw Data'!$B$4:$B$185,0),MATCH('Data above threshold'!R$4,'Raw Data'!$3:$3,0)-1)),"",OFFSET('Raw Data'!$A$3,MATCH('Data above threshold'!$A76,'Raw Data'!$B$4:$B$185,0),MATCH('Data above threshold'!R$4,'Raw Data'!$3:$3,0)-1))</f>
        <v/>
      </c>
      <c r="S76" s="107" t="str">
        <f aca="true">IF(ISBLANK(OFFSET('Raw Data'!$A$3,MATCH('Data above threshold'!$A76,'Raw Data'!$B$4:$B$185,0),MATCH('Data above threshold'!S$4,'Raw Data'!$3:$3,0)-1)),"",OFFSET('Raw Data'!$A$3,MATCH('Data above threshold'!$A76,'Raw Data'!$B$4:$B$185,0),MATCH('Data above threshold'!S$4,'Raw Data'!$3:$3,0)-1))</f>
        <v/>
      </c>
      <c r="T76" s="107" t="str">
        <f aca="true">IF(ISBLANK(OFFSET('Raw Data'!$A$3,MATCH('Data above threshold'!$A76,'Raw Data'!$B$4:$B$185,0),MATCH('Data above threshold'!T$4,'Raw Data'!$3:$3,0)-1)),"",OFFSET('Raw Data'!$A$3,MATCH('Data above threshold'!$A76,'Raw Data'!$B$4:$B$185,0),MATCH('Data above threshold'!T$4,'Raw Data'!$3:$3,0)-1))</f>
        <v/>
      </c>
      <c r="U76" s="107" t="str">
        <f aca="true">IF(ISBLANK(OFFSET('Raw Data'!$A$3,MATCH('Data above threshold'!$A76,'Raw Data'!$B$4:$B$185,0),MATCH('Data above threshold'!U$4,'Raw Data'!$3:$3,0)-1)),"",OFFSET('Raw Data'!$A$3,MATCH('Data above threshold'!$A76,'Raw Data'!$B$4:$B$185,0),MATCH('Data above threshold'!U$4,'Raw Data'!$3:$3,0)-1))</f>
        <v/>
      </c>
      <c r="V76" s="107" t="str">
        <f aca="true">IF(ISBLANK(OFFSET('Raw Data'!$A$3,MATCH('Data above threshold'!$A76,'Raw Data'!$B$4:$B$185,0),MATCH('Data above threshold'!V$4,'Raw Data'!$3:$3,0)-1)),"",OFFSET('Raw Data'!$A$3,MATCH('Data above threshold'!$A76,'Raw Data'!$B$4:$B$185,0),MATCH('Data above threshold'!V$4,'Raw Data'!$3:$3,0)-1))</f>
        <v/>
      </c>
      <c r="W76" s="107" t="str">
        <f aca="true">IF(ISBLANK(OFFSET('Raw Data'!$A$3,MATCH('Data above threshold'!$A76,'Raw Data'!$B$4:$B$185,0),MATCH('Data above threshold'!W$4,'Raw Data'!$3:$3,0)-1)),"",OFFSET('Raw Data'!$A$3,MATCH('Data above threshold'!$A76,'Raw Data'!$B$4:$B$185,0),MATCH('Data above threshold'!W$4,'Raw Data'!$3:$3,0)-1))</f>
        <v/>
      </c>
      <c r="X76" s="107" t="str">
        <f aca="true">IF(ISBLANK(OFFSET('Raw Data'!$A$3,MATCH('Data above threshold'!$A76,'Raw Data'!$B$4:$B$185,0),MATCH('Data above threshold'!X$4,'Raw Data'!$3:$3,0)-1)),"",OFFSET('Raw Data'!$A$3,MATCH('Data above threshold'!$A76,'Raw Data'!$B$4:$B$185,0),MATCH('Data above threshold'!X$4,'Raw Data'!$3:$3,0)-1))</f>
        <v/>
      </c>
      <c r="Y76" s="107" t="str">
        <f aca="true">IF(ISBLANK(OFFSET('Raw Data'!$A$3,MATCH('Data above threshold'!$A76,'Raw Data'!$B$4:$B$185,0),MATCH('Data above threshold'!Y$4,'Raw Data'!$3:$3,0)-1)),"",OFFSET('Raw Data'!$A$3,MATCH('Data above threshold'!$A76,'Raw Data'!$B$4:$B$185,0),MATCH('Data above threshold'!Y$4,'Raw Data'!$3:$3,0)-1))</f>
        <v/>
      </c>
      <c r="Z76" s="107" t="str">
        <f aca="true">IF(ISBLANK(OFFSET('Raw Data'!$A$3,MATCH('Data above threshold'!$A76,'Raw Data'!$B$4:$B$185,0),MATCH('Data above threshold'!Z$4,'Raw Data'!$3:$3,0)-1)),"",OFFSET('Raw Data'!$A$3,MATCH('Data above threshold'!$A76,'Raw Data'!$B$4:$B$185,0),MATCH('Data above threshold'!Z$4,'Raw Data'!$3:$3,0)-1))</f>
        <v/>
      </c>
      <c r="AA76" s="107" t="str">
        <f aca="true">IF(ISBLANK(OFFSET('Raw Data'!$A$3,MATCH('Data above threshold'!$A76,'Raw Data'!$B$4:$B$185,0),MATCH('Data above threshold'!AA$4,'Raw Data'!$3:$3,0)-1)),"",OFFSET('Raw Data'!$A$3,MATCH('Data above threshold'!$A76,'Raw Data'!$B$4:$B$185,0),MATCH('Data above threshold'!AA$4,'Raw Data'!$3:$3,0)-1))</f>
        <v/>
      </c>
      <c r="AB76" s="107" t="str">
        <f aca="true">IF(ISBLANK(OFFSET('Raw Data'!$A$3,MATCH('Data above threshold'!$A76,'Raw Data'!$B$4:$B$185,0),MATCH('Data above threshold'!AB$4,'Raw Data'!$3:$3,0)-1)),"",OFFSET('Raw Data'!$A$3,MATCH('Data above threshold'!$A76,'Raw Data'!$B$4:$B$185,0),MATCH('Data above threshold'!AB$4,'Raw Data'!$3:$3,0)-1))</f>
        <v/>
      </c>
      <c r="AC76" s="107" t="str">
        <f aca="true">IF(ISBLANK(OFFSET('Raw Data'!$A$3,MATCH('Data above threshold'!$A76,'Raw Data'!$B$4:$B$185,0),MATCH('Data above threshold'!AC$4,'Raw Data'!$3:$3,0)-1)),"",OFFSET('Raw Data'!$A$3,MATCH('Data above threshold'!$A76,'Raw Data'!$B$4:$B$185,0),MATCH('Data above threshold'!AC$4,'Raw Data'!$3:$3,0)-1))</f>
        <v/>
      </c>
      <c r="AD76" s="107" t="str">
        <f aca="true">IF(ISBLANK(OFFSET('Raw Data'!$A$3,MATCH('Data above threshold'!$A76,'Raw Data'!$B$4:$B$185,0),MATCH('Data above threshold'!AD$4,'Raw Data'!$3:$3,0)-1)),"",OFFSET('Raw Data'!$A$3,MATCH('Data above threshold'!$A76,'Raw Data'!$B$4:$B$185,0),MATCH('Data above threshold'!AD$4,'Raw Data'!$3:$3,0)-1))</f>
        <v/>
      </c>
      <c r="AE76" s="107" t="str">
        <f aca="true">IF(ISBLANK(OFFSET('Raw Data'!$A$3,MATCH('Data above threshold'!$A76,'Raw Data'!$B$4:$B$185,0),MATCH('Data above threshold'!AE$4,'Raw Data'!$3:$3,0)-1)),"",OFFSET('Raw Data'!$A$3,MATCH('Data above threshold'!$A76,'Raw Data'!$B$4:$B$185,0),MATCH('Data above threshold'!AE$4,'Raw Data'!$3:$3,0)-1))</f>
        <v/>
      </c>
      <c r="AF76" s="107" t="str">
        <f aca="true">IF(ISBLANK(OFFSET('Raw Data'!$A$3,MATCH('Data above threshold'!$A76,'Raw Data'!$B$4:$B$185,0),MATCH('Data above threshold'!AF$4,'Raw Data'!$3:$3,0)-1)),"",OFFSET('Raw Data'!$A$3,MATCH('Data above threshold'!$A76,'Raw Data'!$B$4:$B$185,0),MATCH('Data above threshold'!AF$4,'Raw Data'!$3:$3,0)-1))</f>
        <v/>
      </c>
      <c r="AG76" s="107" t="str">
        <f aca="true">IF(ISBLANK(OFFSET('Raw Data'!$A$3,MATCH('Data above threshold'!$A76,'Raw Data'!$B$4:$B$185,0),MATCH('Data above threshold'!AG$4,'Raw Data'!$3:$3,0)-1)),"",OFFSET('Raw Data'!$A$3,MATCH('Data above threshold'!$A76,'Raw Data'!$B$4:$B$185,0),MATCH('Data above threshold'!AG$4,'Raw Data'!$3:$3,0)-1))</f>
        <v/>
      </c>
      <c r="AH76" s="107" t="str">
        <f aca="true">IF(ISBLANK(OFFSET('Raw Data'!$A$3,MATCH('Data above threshold'!$A76,'Raw Data'!$B$4:$B$185,0),MATCH('Data above threshold'!AH$4,'Raw Data'!$3:$3,0)-1)),"",OFFSET('Raw Data'!$A$3,MATCH('Data above threshold'!$A76,'Raw Data'!$B$4:$B$185,0),MATCH('Data above threshold'!AH$4,'Raw Data'!$3:$3,0)-1))</f>
        <v/>
      </c>
      <c r="AI76" s="107" t="str">
        <f aca="true">IF(ISBLANK(OFFSET('Raw Data'!$A$3,MATCH('Data above threshold'!$A76,'Raw Data'!$B$4:$B$185,0),MATCH('Data above threshold'!AI$4,'Raw Data'!$3:$3,0)-1)),"",OFFSET('Raw Data'!$A$3,MATCH('Data above threshold'!$A76,'Raw Data'!$B$4:$B$185,0),MATCH('Data above threshold'!AI$4,'Raw Data'!$3:$3,0)-1))</f>
        <v/>
      </c>
      <c r="AJ76" s="107" t="str">
        <f aca="true">IF(ISBLANK(OFFSET('Raw Data'!$A$3,MATCH('Data above threshold'!$A76,'Raw Data'!$B$4:$B$185,0),MATCH('Data above threshold'!AJ$4,'Raw Data'!$3:$3,0)-1)),"",OFFSET('Raw Data'!$A$3,MATCH('Data above threshold'!$A76,'Raw Data'!$B$4:$B$185,0),MATCH('Data above threshold'!AJ$4,'Raw Data'!$3:$3,0)-1))</f>
        <v/>
      </c>
      <c r="AK76" s="107" t="str">
        <f aca="true">IF(ISBLANK(OFFSET('Raw Data'!$A$3,MATCH('Data above threshold'!$A76,'Raw Data'!$B$4:$B$185,0),MATCH('Data above threshold'!AK$4,'Raw Data'!$3:$3,0)-1)),"",OFFSET('Raw Data'!$A$3,MATCH('Data above threshold'!$A76,'Raw Data'!$B$4:$B$185,0),MATCH('Data above threshold'!AK$4,'Raw Data'!$3:$3,0)-1))</f>
        <v/>
      </c>
      <c r="AL76" s="107" t="str">
        <f aca="true">IF(ISBLANK(OFFSET('Raw Data'!$A$3,MATCH('Data above threshold'!$A76,'Raw Data'!$B$4:$B$185,0),MATCH('Data above threshold'!AL$4,'Raw Data'!$3:$3,0)-1)),"",OFFSET('Raw Data'!$A$3,MATCH('Data above threshold'!$A76,'Raw Data'!$B$4:$B$185,0),MATCH('Data above threshold'!AL$4,'Raw Data'!$3:$3,0)-1))</f>
        <v/>
      </c>
      <c r="AM76" s="107" t="str">
        <f aca="true">IF(ISBLANK(OFFSET('Raw Data'!$A$3,MATCH('Data above threshold'!$A76,'Raw Data'!$B$4:$B$185,0),MATCH('Data above threshold'!AM$4,'Raw Data'!$3:$3,0)-1)),"",OFFSET('Raw Data'!$A$3,MATCH('Data above threshold'!$A76,'Raw Data'!$B$4:$B$185,0),MATCH('Data above threshold'!AM$4,'Raw Data'!$3:$3,0)-1))</f>
        <v/>
      </c>
      <c r="AN76" s="107" t="str">
        <f aca="true">IF(ISBLANK(OFFSET('Raw Data'!$A$3,MATCH('Data above threshold'!$A76,'Raw Data'!$B$4:$B$185,0),MATCH('Data above threshold'!AN$4,'Raw Data'!$3:$3,0)-1)),"",OFFSET('Raw Data'!$A$3,MATCH('Data above threshold'!$A76,'Raw Data'!$B$4:$B$185,0),MATCH('Data above threshold'!AN$4,'Raw Data'!$3:$3,0)-1))</f>
        <v/>
      </c>
      <c r="AO76" s="107" t="str">
        <f aca="true">IF(ISBLANK(OFFSET('Raw Data'!$A$3,MATCH('Data above threshold'!$A76,'Raw Data'!$B$4:$B$185,0),MATCH('Data above threshold'!AO$4,'Raw Data'!$3:$3,0)-1)),"",OFFSET('Raw Data'!$A$3,MATCH('Data above threshold'!$A76,'Raw Data'!$B$4:$B$185,0),MATCH('Data above threshold'!AO$4,'Raw Data'!$3:$3,0)-1))</f>
        <v/>
      </c>
      <c r="AP76" s="107" t="str">
        <f aca="true">IF(ISBLANK(OFFSET('Raw Data'!$A$3,MATCH('Data above threshold'!$A76,'Raw Data'!$B$4:$B$185,0),MATCH('Data above threshold'!AP$4,'Raw Data'!$3:$3,0)-1)),"",OFFSET('Raw Data'!$A$3,MATCH('Data above threshold'!$A76,'Raw Data'!$B$4:$B$185,0),MATCH('Data above threshold'!AP$4,'Raw Data'!$3:$3,0)-1))</f>
        <v/>
      </c>
      <c r="AQ76" s="107" t="str">
        <f aca="true">IF(ISBLANK(OFFSET('Raw Data'!$A$3,MATCH('Data above threshold'!$A76,'Raw Data'!$B$4:$B$185,0),MATCH('Data above threshold'!AQ$4,'Raw Data'!$3:$3,0)-1)),"",OFFSET('Raw Data'!$A$3,MATCH('Data above threshold'!$A76,'Raw Data'!$B$4:$B$185,0),MATCH('Data above threshold'!AQ$4,'Raw Data'!$3:$3,0)-1))</f>
        <v/>
      </c>
      <c r="AR76" s="107" t="str">
        <f aca="true">IF(ISBLANK(OFFSET('Raw Data'!$A$3,MATCH('Data above threshold'!$A76,'Raw Data'!$B$4:$B$185,0),MATCH('Data above threshold'!AR$4,'Raw Data'!$3:$3,0)-1)),"",OFFSET('Raw Data'!$A$3,MATCH('Data above threshold'!$A76,'Raw Data'!$B$4:$B$185,0),MATCH('Data above threshold'!AR$4,'Raw Data'!$3:$3,0)-1))</f>
        <v/>
      </c>
      <c r="AS76" s="107" t="str">
        <f aca="true">IF(ISBLANK(OFFSET('Raw Data'!$A$3,MATCH('Data above threshold'!$A76,'Raw Data'!$B$4:$B$185,0),MATCH('Data above threshold'!AS$4,'Raw Data'!$3:$3,0)-1)),"",OFFSET('Raw Data'!$A$3,MATCH('Data above threshold'!$A76,'Raw Data'!$B$4:$B$185,0),MATCH('Data above threshold'!AS$4,'Raw Data'!$3:$3,0)-1))</f>
        <v/>
      </c>
      <c r="AT76" s="107" t="str">
        <f aca="true">IF(ISBLANK(OFFSET('Raw Data'!$A$3,MATCH('Data above threshold'!$A76,'Raw Data'!$B$4:$B$185,0),MATCH('Data above threshold'!AT$4,'Raw Data'!$3:$3,0)-1)),"",OFFSET('Raw Data'!$A$3,MATCH('Data above threshold'!$A76,'Raw Data'!$B$4:$B$185,0),MATCH('Data above threshold'!AT$4,'Raw Data'!$3:$3,0)-1))</f>
        <v/>
      </c>
      <c r="AU76" s="107" t="str">
        <f aca="true">IF(ISBLANK(OFFSET('Raw Data'!$A$3,MATCH('Data above threshold'!$A76,'Raw Data'!$B$4:$B$185,0),MATCH('Data above threshold'!AU$4,'Raw Data'!$3:$3,0)-1)),"",OFFSET('Raw Data'!$A$3,MATCH('Data above threshold'!$A76,'Raw Data'!$B$4:$B$185,0),MATCH('Data above threshold'!AU$4,'Raw Data'!$3:$3,0)-1))</f>
        <v/>
      </c>
      <c r="AV76" s="107" t="str">
        <f aca="true">IF(ISBLANK(OFFSET('Raw Data'!$A$3,MATCH('Data above threshold'!$A76,'Raw Data'!$B$4:$B$185,0),MATCH('Data above threshold'!AV$4,'Raw Data'!$3:$3,0)-1)),"",OFFSET('Raw Data'!$A$3,MATCH('Data above threshold'!$A76,'Raw Data'!$B$4:$B$185,0),MATCH('Data above threshold'!AV$4,'Raw Data'!$3:$3,0)-1))</f>
        <v/>
      </c>
      <c r="AW76" s="107" t="str">
        <f aca="true">IF(ISBLANK(OFFSET('Raw Data'!$A$3,MATCH('Data above threshold'!$A76,'Raw Data'!$B$4:$B$185,0),MATCH('Data above threshold'!AW$4,'Raw Data'!$3:$3,0)-1)),"",OFFSET('Raw Data'!$A$3,MATCH('Data above threshold'!$A76,'Raw Data'!$B$4:$B$185,0),MATCH('Data above threshold'!AW$4,'Raw Data'!$3:$3,0)-1))</f>
        <v/>
      </c>
      <c r="AX76" s="107" t="str">
        <f aca="true">IF(ISBLANK(OFFSET('Raw Data'!$A$3,MATCH('Data above threshold'!$A76,'Raw Data'!$B$4:$B$185,0),MATCH('Data above threshold'!AX$4,'Raw Data'!$3:$3,0)-1)),"",OFFSET('Raw Data'!$A$3,MATCH('Data above threshold'!$A76,'Raw Data'!$B$4:$B$185,0),MATCH('Data above threshold'!AX$4,'Raw Data'!$3:$3,0)-1))</f>
        <v/>
      </c>
      <c r="AY76" s="107" t="str">
        <f aca="true">IF(ISBLANK(OFFSET('Raw Data'!$A$3,MATCH('Data above threshold'!$A76,'Raw Data'!$B$4:$B$185,0),MATCH('Data above threshold'!AY$4,'Raw Data'!$3:$3,0)-1)),"",OFFSET('Raw Data'!$A$3,MATCH('Data above threshold'!$A76,'Raw Data'!$B$4:$B$185,0),MATCH('Data above threshold'!AY$4,'Raw Data'!$3:$3,0)-1))</f>
        <v/>
      </c>
      <c r="AZ76" s="107" t="str">
        <f aca="true">IF(ISBLANK(OFFSET('Raw Data'!$A$3,MATCH('Data above threshold'!$A76,'Raw Data'!$B$4:$B$185,0),MATCH('Data above threshold'!AZ$4,'Raw Data'!$3:$3,0)-1)),"",OFFSET('Raw Data'!$A$3,MATCH('Data above threshold'!$A76,'Raw Data'!$B$4:$B$185,0),MATCH('Data above threshold'!AZ$4,'Raw Data'!$3:$3,0)-1))</f>
        <v/>
      </c>
      <c r="BA76" s="107" t="str">
        <f aca="true">IF(ISBLANK(OFFSET('Raw Data'!$A$3,MATCH('Data above threshold'!$A76,'Raw Data'!$B$4:$B$185,0),MATCH('Data above threshold'!BA$4,'Raw Data'!$3:$3,0)-1)),"",OFFSET('Raw Data'!$A$3,MATCH('Data above threshold'!$A76,'Raw Data'!$B$4:$B$185,0),MATCH('Data above threshold'!BA$4,'Raw Data'!$3:$3,0)-1))</f>
        <v/>
      </c>
      <c r="BB76" s="107" t="str">
        <f aca="true">IF(ISBLANK(OFFSET('Raw Data'!$A$3,MATCH('Data above threshold'!$A76,'Raw Data'!$B$4:$B$185,0),MATCH('Data above threshold'!BB$4,'Raw Data'!$3:$3,0)-1)),"",OFFSET('Raw Data'!$A$3,MATCH('Data above threshold'!$A76,'Raw Data'!$B$4:$B$185,0),MATCH('Data above threshold'!BB$4,'Raw Data'!$3:$3,0)-1))</f>
        <v/>
      </c>
      <c r="BC76" s="107" t="str">
        <f aca="true">IF(ISBLANK(OFFSET('Raw Data'!$A$3,MATCH('Data above threshold'!$A76,'Raw Data'!$B$4:$B$185,0),MATCH('Data above threshold'!BC$4,'Raw Data'!$3:$3,0)-1)),"",OFFSET('Raw Data'!$A$3,MATCH('Data above threshold'!$A76,'Raw Data'!$B$4:$B$185,0),MATCH('Data above threshold'!BC$4,'Raw Data'!$3:$3,0)-1))</f>
        <v/>
      </c>
      <c r="BD76" s="107" t="str">
        <f aca="true">IF(ISBLANK(OFFSET('Raw Data'!$A$3,MATCH('Data above threshold'!$A76,'Raw Data'!$B$4:$B$185,0),MATCH('Data above threshold'!BD$4,'Raw Data'!$3:$3,0)-1)),"",OFFSET('Raw Data'!$A$3,MATCH('Data above threshold'!$A76,'Raw Data'!$B$4:$B$185,0),MATCH('Data above threshold'!BD$4,'Raw Data'!$3:$3,0)-1))</f>
        <v/>
      </c>
      <c r="BE76" s="107" t="str">
        <f aca="true">IF(ISBLANK(OFFSET('Raw Data'!$A$3,MATCH('Data above threshold'!$A76,'Raw Data'!$B$4:$B$185,0),MATCH('Data above threshold'!BE$4,'Raw Data'!$3:$3,0)-1)),"",OFFSET('Raw Data'!$A$3,MATCH('Data above threshold'!$A76,'Raw Data'!$B$4:$B$185,0),MATCH('Data above threshold'!BE$4,'Raw Data'!$3:$3,0)-1))</f>
        <v/>
      </c>
      <c r="BF76" s="107" t="str">
        <f aca="true">IF(ISBLANK(OFFSET('Raw Data'!$A$3,MATCH('Data above threshold'!$A76,'Raw Data'!$B$4:$B$185,0),MATCH('Data above threshold'!BF$4,'Raw Data'!$3:$3,0)-1)),"",OFFSET('Raw Data'!$A$3,MATCH('Data above threshold'!$A76,'Raw Data'!$B$4:$B$185,0),MATCH('Data above threshold'!BF$4,'Raw Data'!$3:$3,0)-1))</f>
        <v/>
      </c>
      <c r="BG76" s="107" t="str">
        <f aca="true">IF(ISBLANK(OFFSET('Raw Data'!$A$3,MATCH('Data above threshold'!$A76,'Raw Data'!$B$4:$B$185,0),MATCH('Data above threshold'!BG$4,'Raw Data'!$3:$3,0)-1)),"",OFFSET('Raw Data'!$A$3,MATCH('Data above threshold'!$A76,'Raw Data'!$B$4:$B$185,0),MATCH('Data above threshold'!BG$4,'Raw Data'!$3:$3,0)-1))</f>
        <v/>
      </c>
      <c r="BH76" s="107" t="str">
        <f aca="true">IF(ISBLANK(OFFSET('Raw Data'!$A$3,MATCH('Data above threshold'!$A76,'Raw Data'!$B$4:$B$185,0),MATCH('Data above threshold'!BH$4,'Raw Data'!$3:$3,0)-1)),"",OFFSET('Raw Data'!$A$3,MATCH('Data above threshold'!$A76,'Raw Data'!$B$4:$B$185,0),MATCH('Data above threshold'!BH$4,'Raw Data'!$3:$3,0)-1))</f>
        <v/>
      </c>
      <c r="BI76" s="107" t="str">
        <f aca="true">IF(ISBLANK(OFFSET('Raw Data'!$A$3,MATCH('Data above threshold'!$A76,'Raw Data'!$B$4:$B$185,0),MATCH('Data above threshold'!BI$4,'Raw Data'!$3:$3,0)-1)),"",OFFSET('Raw Data'!$A$3,MATCH('Data above threshold'!$A76,'Raw Data'!$B$4:$B$185,0),MATCH('Data above threshold'!BI$4,'Raw Data'!$3:$3,0)-1))</f>
        <v/>
      </c>
      <c r="BJ76" s="107" t="str">
        <f aca="true">IF(ISBLANK(OFFSET('Raw Data'!$A$3,MATCH('Data above threshold'!$A76,'Raw Data'!$B$4:$B$185,0),MATCH('Data above threshold'!BJ$4,'Raw Data'!$3:$3,0)-1)),"",OFFSET('Raw Data'!$A$3,MATCH('Data above threshold'!$A76,'Raw Data'!$B$4:$B$185,0),MATCH('Data above threshold'!BJ$4,'Raw Data'!$3:$3,0)-1))</f>
        <v/>
      </c>
      <c r="BK76" s="107" t="str">
        <f aca="true">IF(ISBLANK(OFFSET('Raw Data'!$A$3,MATCH('Data above threshold'!$A76,'Raw Data'!$B$4:$B$185,0),MATCH('Data above threshold'!BK$4,'Raw Data'!$3:$3,0)-1)),"",OFFSET('Raw Data'!$A$3,MATCH('Data above threshold'!$A76,'Raw Data'!$B$4:$B$185,0),MATCH('Data above threshold'!BK$4,'Raw Data'!$3:$3,0)-1))</f>
        <v/>
      </c>
      <c r="BL76" s="107" t="str">
        <f aca="true">IF(ISBLANK(OFFSET('Raw Data'!$A$3,MATCH('Data above threshold'!$A76,'Raw Data'!$B$4:$B$185,0),MATCH('Data above threshold'!BL$4,'Raw Data'!$3:$3,0)-1)),"",OFFSET('Raw Data'!$A$3,MATCH('Data above threshold'!$A76,'Raw Data'!$B$4:$B$185,0),MATCH('Data above threshold'!BL$4,'Raw Data'!$3:$3,0)-1))</f>
        <v/>
      </c>
      <c r="BM76" s="107" t="str">
        <f aca="true">IF(ISBLANK(OFFSET('Raw Data'!$A$3,MATCH('Data above threshold'!$A76,'Raw Data'!$B$4:$B$185,0),MATCH('Data above threshold'!BM$4,'Raw Data'!$3:$3,0)-1)),"",OFFSET('Raw Data'!$A$3,MATCH('Data above threshold'!$A76,'Raw Data'!$B$4:$B$185,0),MATCH('Data above threshold'!BM$4,'Raw Data'!$3:$3,0)-1))</f>
        <v/>
      </c>
      <c r="BN76" s="107" t="str">
        <f aca="true">IF(ISBLANK(OFFSET('Raw Data'!$A$3,MATCH('Data above threshold'!$A76,'Raw Data'!$B$4:$B$185,0),MATCH('Data above threshold'!BN$4,'Raw Data'!$3:$3,0)-1)),"",OFFSET('Raw Data'!$A$3,MATCH('Data above threshold'!$A76,'Raw Data'!$B$4:$B$185,0),MATCH('Data above threshold'!BN$4,'Raw Data'!$3:$3,0)-1))</f>
        <v/>
      </c>
      <c r="BO76" s="107" t="str">
        <f aca="true">IF(ISBLANK(OFFSET('Raw Data'!$A$3,MATCH('Data above threshold'!$A76,'Raw Data'!$B$4:$B$185,0),MATCH('Data above threshold'!BO$4,'Raw Data'!$3:$3,0)-1)),"",OFFSET('Raw Data'!$A$3,MATCH('Data above threshold'!$A76,'Raw Data'!$B$4:$B$185,0),MATCH('Data above threshold'!BO$4,'Raw Data'!$3:$3,0)-1))</f>
        <v/>
      </c>
      <c r="BP76" s="107" t="str">
        <f aca="true">IF(ISBLANK(OFFSET('Raw Data'!$A$3,MATCH('Data above threshold'!$A76,'Raw Data'!$B$4:$B$185,0),MATCH('Data above threshold'!BP$4,'Raw Data'!$3:$3,0)-1)),"",OFFSET('Raw Data'!$A$3,MATCH('Data above threshold'!$A76,'Raw Data'!$B$4:$B$185,0),MATCH('Data above threshold'!BP$4,'Raw Data'!$3:$3,0)-1))</f>
        <v/>
      </c>
      <c r="BQ76" s="107" t="str">
        <f aca="true">IF(ISBLANK(OFFSET('Raw Data'!$A$3,MATCH('Data above threshold'!$A76,'Raw Data'!$B$4:$B$185,0),MATCH('Data above threshold'!BQ$4,'Raw Data'!$3:$3,0)-1)),"",OFFSET('Raw Data'!$A$3,MATCH('Data above threshold'!$A76,'Raw Data'!$B$4:$B$185,0),MATCH('Data above threshold'!BQ$4,'Raw Data'!$3:$3,0)-1))</f>
        <v/>
      </c>
      <c r="BR76" s="107" t="str">
        <f aca="true">IF(ISBLANK(OFFSET('Raw Data'!$A$3,MATCH('Data above threshold'!$A76,'Raw Data'!$B$4:$B$185,0),MATCH('Data above threshold'!BR$4,'Raw Data'!$3:$3,0)-1)),"",OFFSET('Raw Data'!$A$3,MATCH('Data above threshold'!$A76,'Raw Data'!$B$4:$B$185,0),MATCH('Data above threshold'!BR$4,'Raw Data'!$3:$3,0)-1))</f>
        <v/>
      </c>
      <c r="BS76" s="107" t="str">
        <f aca="true">IF(ISBLANK(OFFSET('Raw Data'!$A$3,MATCH('Data above threshold'!$A76,'Raw Data'!$B$4:$B$185,0),MATCH('Data above threshold'!BS$4,'Raw Data'!$3:$3,0)-1)),"",OFFSET('Raw Data'!$A$3,MATCH('Data above threshold'!$A76,'Raw Data'!$B$4:$B$185,0),MATCH('Data above threshold'!BS$4,'Raw Data'!$3:$3,0)-1))</f>
        <v/>
      </c>
      <c r="BT76" s="107" t="str">
        <f aca="true">IF(ISBLANK(OFFSET('Raw Data'!$A$3,MATCH('Data above threshold'!$A76,'Raw Data'!$B$4:$B$185,0),MATCH('Data above threshold'!BT$4,'Raw Data'!$3:$3,0)-1)),"",OFFSET('Raw Data'!$A$3,MATCH('Data above threshold'!$A76,'Raw Data'!$B$4:$B$185,0),MATCH('Data above threshold'!BT$4,'Raw Data'!$3:$3,0)-1))</f>
        <v/>
      </c>
      <c r="BU76" s="107" t="str">
        <f aca="true">IF(ISBLANK(OFFSET('Raw Data'!$A$3,MATCH('Data above threshold'!$A76,'Raw Data'!$B$4:$B$185,0),MATCH('Data above threshold'!BU$4,'Raw Data'!$3:$3,0)-1)),"",OFFSET('Raw Data'!$A$3,MATCH('Data above threshold'!$A76,'Raw Data'!$B$4:$B$185,0),MATCH('Data above threshold'!BU$4,'Raw Data'!$3:$3,0)-1))</f>
        <v/>
      </c>
      <c r="BV76" s="107" t="str">
        <f aca="true">IF(ISBLANK(OFFSET('Raw Data'!$A$3,MATCH('Data above threshold'!$A76,'Raw Data'!$B$4:$B$185,0),MATCH('Data above threshold'!BV$4,'Raw Data'!$3:$3,0)-1)),"",OFFSET('Raw Data'!$A$3,MATCH('Data above threshold'!$A76,'Raw Data'!$B$4:$B$185,0),MATCH('Data above threshold'!BV$4,'Raw Data'!$3:$3,0)-1))</f>
        <v/>
      </c>
      <c r="BW76" s="107" t="str">
        <f aca="true">IF(ISBLANK(OFFSET('Raw Data'!$A$3,MATCH('Data above threshold'!$A76,'Raw Data'!$B$4:$B$185,0),MATCH('Data above threshold'!BW$4,'Raw Data'!$3:$3,0)-1)),"",OFFSET('Raw Data'!$A$3,MATCH('Data above threshold'!$A76,'Raw Data'!$B$4:$B$185,0),MATCH('Data above threshold'!BW$4,'Raw Data'!$3:$3,0)-1))</f>
        <v/>
      </c>
      <c r="BX76" s="107" t="str">
        <f aca="true">IF(ISBLANK(OFFSET('Raw Data'!$A$3,MATCH('Data above threshold'!$A76,'Raw Data'!$B$4:$B$185,0),MATCH('Data above threshold'!BX$4,'Raw Data'!$3:$3,0)-1)),"",OFFSET('Raw Data'!$A$3,MATCH('Data above threshold'!$A76,'Raw Data'!$B$4:$B$185,0),MATCH('Data above threshold'!BX$4,'Raw Data'!$3:$3,0)-1))</f>
        <v/>
      </c>
      <c r="BY76" s="107" t="str">
        <f aca="true">IF(ISBLANK(OFFSET('Raw Data'!$A$3,MATCH('Data above threshold'!$A76,'Raw Data'!$B$4:$B$185,0),MATCH('Data above threshold'!BY$4,'Raw Data'!$3:$3,0)-1)),"",OFFSET('Raw Data'!$A$3,MATCH('Data above threshold'!$A76,'Raw Data'!$B$4:$B$185,0),MATCH('Data above threshold'!BY$4,'Raw Data'!$3:$3,0)-1))</f>
        <v/>
      </c>
      <c r="BZ76" s="107" t="str">
        <f aca="true">IF(ISBLANK(OFFSET('Raw Data'!$A$3,MATCH('Data above threshold'!$A76,'Raw Data'!$B$4:$B$185,0),MATCH('Data above threshold'!BZ$4,'Raw Data'!$3:$3,0)-1)),"",OFFSET('Raw Data'!$A$3,MATCH('Data above threshold'!$A76,'Raw Data'!$B$4:$B$185,0),MATCH('Data above threshold'!BZ$4,'Raw Data'!$3:$3,0)-1))</f>
        <v/>
      </c>
      <c r="CA76" s="107" t="str">
        <f aca="true">IF(ISBLANK(OFFSET('Raw Data'!$A$3,MATCH('Data above threshold'!$A76,'Raw Data'!$B$4:$B$185,0),MATCH('Data above threshold'!CA$4,'Raw Data'!$3:$3,0)-1)),"",OFFSET('Raw Data'!$A$3,MATCH('Data above threshold'!$A76,'Raw Data'!$B$4:$B$185,0),MATCH('Data above threshold'!CA$4,'Raw Data'!$3:$3,0)-1))</f>
        <v/>
      </c>
      <c r="CB76" s="107" t="str">
        <f aca="true">IF(ISBLANK(OFFSET('Raw Data'!$A$3,MATCH('Data above threshold'!$A76,'Raw Data'!$B$4:$B$185,0),MATCH('Data above threshold'!CB$4,'Raw Data'!$3:$3,0)-1)),"",OFFSET('Raw Data'!$A$3,MATCH('Data above threshold'!$A76,'Raw Data'!$B$4:$B$185,0),MATCH('Data above threshold'!CB$4,'Raw Data'!$3:$3,0)-1))</f>
        <v/>
      </c>
      <c r="CC76" s="107" t="str">
        <f aca="true">IF(ISBLANK(OFFSET('Raw Data'!$A$3,MATCH('Data above threshold'!$A76,'Raw Data'!$B$4:$B$185,0),MATCH('Data above threshold'!CC$4,'Raw Data'!$3:$3,0)-1)),"",OFFSET('Raw Data'!$A$3,MATCH('Data above threshold'!$A76,'Raw Data'!$B$4:$B$185,0),MATCH('Data above threshold'!CC$4,'Raw Data'!$3:$3,0)-1))</f>
        <v/>
      </c>
      <c r="CD76" s="107" t="str">
        <f aca="true">IF(ISBLANK(OFFSET('Raw Data'!$A$3,MATCH('Data above threshold'!$A76,'Raw Data'!$B$4:$B$185,0),MATCH('Data above threshold'!CD$4,'Raw Data'!$3:$3,0)-1)),"",OFFSET('Raw Data'!$A$3,MATCH('Data above threshold'!$A76,'Raw Data'!$B$4:$B$185,0),MATCH('Data above threshold'!CD$4,'Raw Data'!$3:$3,0)-1))</f>
        <v/>
      </c>
      <c r="CE76" s="107" t="str">
        <f aca="true">IF(ISBLANK(OFFSET('Raw Data'!$A$3,MATCH('Data above threshold'!$A76,'Raw Data'!$B$4:$B$185,0),MATCH('Data above threshold'!CE$4,'Raw Data'!$3:$3,0)-1)),"",OFFSET('Raw Data'!$A$3,MATCH('Data above threshold'!$A76,'Raw Data'!$B$4:$B$185,0),MATCH('Data above threshold'!CE$4,'Raw Data'!$3:$3,0)-1))</f>
        <v/>
      </c>
      <c r="CF76" s="107" t="str">
        <f aca="true">IF(ISBLANK(OFFSET('Raw Data'!$A$3,MATCH('Data above threshold'!$A76,'Raw Data'!$B$4:$B$185,0),MATCH('Data above threshold'!CF$4,'Raw Data'!$3:$3,0)-1)),"",OFFSET('Raw Data'!$A$3,MATCH('Data above threshold'!$A76,'Raw Data'!$B$4:$B$185,0),MATCH('Data above threshold'!CF$4,'Raw Data'!$3:$3,0)-1))</f>
        <v/>
      </c>
      <c r="CG76" s="107" t="str">
        <f aca="true">IF(ISBLANK(OFFSET('Raw Data'!$A$3,MATCH('Data above threshold'!$A76,'Raw Data'!$B$4:$B$185,0),MATCH('Data above threshold'!CG$4,'Raw Data'!$3:$3,0)-1)),"",OFFSET('Raw Data'!$A$3,MATCH('Data above threshold'!$A76,'Raw Data'!$B$4:$B$185,0),MATCH('Data above threshold'!CG$4,'Raw Data'!$3:$3,0)-1))</f>
        <v/>
      </c>
      <c r="CH76" s="107" t="str">
        <f aca="true">IF(ISBLANK(OFFSET('Raw Data'!$A$3,MATCH('Data above threshold'!$A76,'Raw Data'!$B$4:$B$185,0),MATCH('Data above threshold'!CH$4,'Raw Data'!$3:$3,0)-1)),"",OFFSET('Raw Data'!$A$3,MATCH('Data above threshold'!$A76,'Raw Data'!$B$4:$B$185,0),MATCH('Data above threshold'!CH$4,'Raw Data'!$3:$3,0)-1))</f>
        <v/>
      </c>
      <c r="CI76" s="107" t="str">
        <f aca="true">IF(ISBLANK(OFFSET('Raw Data'!$A$3,MATCH('Data above threshold'!$A76,'Raw Data'!$B$4:$B$185,0),MATCH('Data above threshold'!CI$4,'Raw Data'!$3:$3,0)-1)),"",OFFSET('Raw Data'!$A$3,MATCH('Data above threshold'!$A76,'Raw Data'!$B$4:$B$185,0),MATCH('Data above threshold'!CI$4,'Raw Data'!$3:$3,0)-1))</f>
        <v/>
      </c>
      <c r="CJ76" s="107" t="str">
        <f aca="true">IF(ISBLANK(OFFSET('Raw Data'!$A$3,MATCH('Data above threshold'!$A76,'Raw Data'!$B$4:$B$185,0),MATCH('Data above threshold'!CJ$4,'Raw Data'!$3:$3,0)-1)),"",OFFSET('Raw Data'!$A$3,MATCH('Data above threshold'!$A76,'Raw Data'!$B$4:$B$185,0),MATCH('Data above threshold'!CJ$4,'Raw Data'!$3:$3,0)-1))</f>
        <v/>
      </c>
      <c r="CK76" s="107" t="str">
        <f aca="true">IF(ISBLANK(OFFSET('Raw Data'!$A$3,MATCH('Data above threshold'!$A76,'Raw Data'!$B$4:$B$185,0),MATCH('Data above threshold'!CK$4,'Raw Data'!$3:$3,0)-1)),"",OFFSET('Raw Data'!$A$3,MATCH('Data above threshold'!$A76,'Raw Data'!$B$4:$B$185,0),MATCH('Data above threshold'!CK$4,'Raw Data'!$3:$3,0)-1))</f>
        <v/>
      </c>
      <c r="CL76" s="107" t="str">
        <f aca="true">IF(ISBLANK(OFFSET('Raw Data'!$A$3,MATCH('Data above threshold'!$A76,'Raw Data'!$B$4:$B$185,0),MATCH('Data above threshold'!CL$4,'Raw Data'!$3:$3,0)-1)),"",OFFSET('Raw Data'!$A$3,MATCH('Data above threshold'!$A76,'Raw Data'!$B$4:$B$185,0),MATCH('Data above threshold'!CL$4,'Raw Data'!$3:$3,0)-1))</f>
        <v/>
      </c>
      <c r="CM76" s="107" t="str">
        <f aca="true">IF(ISBLANK(OFFSET('Raw Data'!$A$3,MATCH('Data above threshold'!$A76,'Raw Data'!$B$4:$B$185,0),MATCH('Data above threshold'!CM$4,'Raw Data'!$3:$3,0)-1)),"",OFFSET('Raw Data'!$A$3,MATCH('Data above threshold'!$A76,'Raw Data'!$B$4:$B$185,0),MATCH('Data above threshold'!CM$4,'Raw Data'!$3:$3,0)-1))</f>
        <v/>
      </c>
      <c r="CN76" s="107" t="str">
        <f aca="true">IF(ISBLANK(OFFSET('Raw Data'!$A$3,MATCH('Data above threshold'!$A76,'Raw Data'!$B$4:$B$185,0),MATCH('Data above threshold'!CN$4,'Raw Data'!$3:$3,0)-1)),"",OFFSET('Raw Data'!$A$3,MATCH('Data above threshold'!$A76,'Raw Data'!$B$4:$B$185,0),MATCH('Data above threshold'!CN$4,'Raw Data'!$3:$3,0)-1))</f>
        <v/>
      </c>
      <c r="CO76" s="107" t="str">
        <f aca="true">IF(ISBLANK(OFFSET('Raw Data'!$A$3,MATCH('Data above threshold'!$A76,'Raw Data'!$B$4:$B$185,0),MATCH('Data above threshold'!CO$4,'Raw Data'!$3:$3,0)-1)),"",OFFSET('Raw Data'!$A$3,MATCH('Data above threshold'!$A76,'Raw Data'!$B$4:$B$185,0),MATCH('Data above threshold'!CO$4,'Raw Data'!$3:$3,0)-1))</f>
        <v/>
      </c>
      <c r="CP76" s="107" t="str">
        <f aca="true">IF(ISBLANK(OFFSET('Raw Data'!$A$3,MATCH('Data above threshold'!$A76,'Raw Data'!$B$4:$B$185,0),MATCH('Data above threshold'!CP$4,'Raw Data'!$3:$3,0)-1)),"",OFFSET('Raw Data'!$A$3,MATCH('Data above threshold'!$A76,'Raw Data'!$B$4:$B$185,0),MATCH('Data above threshold'!CP$4,'Raw Data'!$3:$3,0)-1))</f>
        <v/>
      </c>
      <c r="CQ76" s="107" t="str">
        <f aca="true">IF(ISBLANK(OFFSET('Raw Data'!$A$3,MATCH('Data above threshold'!$A76,'Raw Data'!$B$4:$B$185,0),MATCH('Data above threshold'!CQ$4,'Raw Data'!$3:$3,0)-1)),"",OFFSET('Raw Data'!$A$3,MATCH('Data above threshold'!$A76,'Raw Data'!$B$4:$B$185,0),MATCH('Data above threshold'!CQ$4,'Raw Data'!$3:$3,0)-1))</f>
        <v/>
      </c>
      <c r="CR76" s="107" t="str">
        <f aca="true">IF(ISBLANK(OFFSET('Raw Data'!$A$3,MATCH('Data above threshold'!$A76,'Raw Data'!$B$4:$B$185,0),MATCH('Data above threshold'!CR$4,'Raw Data'!$3:$3,0)-1)),"",OFFSET('Raw Data'!$A$3,MATCH('Data above threshold'!$A76,'Raw Data'!$B$4:$B$185,0),MATCH('Data above threshold'!CR$4,'Raw Data'!$3:$3,0)-1))</f>
        <v/>
      </c>
    </row>
    <row r="77" s="103" customFormat="true" ht="15.5" hidden="false" customHeight="false" outlineLevel="0" collapsed="false">
      <c r="A77" s="107" t="n">
        <v>3111</v>
      </c>
      <c r="B77" s="107" t="n">
        <v>4</v>
      </c>
      <c r="C77" s="107" t="str">
        <f aca="true">IF(ISBLANK(OFFSET('Raw Data'!$A$3,MATCH('Data above threshold'!$A77,'Raw Data'!$B$4:$B$185,0),MATCH('Data above threshold'!C$4,'Raw Data'!$3:$3,0)-1)),"",OFFSET('Raw Data'!$A$3,MATCH('Data above threshold'!$A77,'Raw Data'!$B$4:$B$185,0),MATCH('Data above threshold'!C$4,'Raw Data'!$3:$3,0)-1))</f>
        <v/>
      </c>
      <c r="D77" s="107" t="str">
        <f aca="true">IF(ISBLANK(OFFSET('Raw Data'!$A$3,MATCH('Data above threshold'!$A77,'Raw Data'!$B$4:$B$185,0),MATCH('Data above threshold'!D$4,'Raw Data'!$3:$3,0)-1)),"",OFFSET('Raw Data'!$A$3,MATCH('Data above threshold'!$A77,'Raw Data'!$B$4:$B$185,0),MATCH('Data above threshold'!D$4,'Raw Data'!$3:$3,0)-1))</f>
        <v>Quality of education system</v>
      </c>
      <c r="E77" s="107" t="str">
        <f aca="true">IF(ISBLANK(OFFSET('Raw Data'!$A$3,MATCH('Data above threshold'!$A77,'Raw Data'!$B$4:$B$185,0),MATCH('Data above threshold'!E$4,'Raw Data'!$3:$3,0)-1)),"",OFFSET('Raw Data'!$A$3,MATCH('Data above threshold'!$A77,'Raw Data'!$B$4:$B$185,0),MATCH('Data above threshold'!E$4,'Raw Data'!$3:$3,0)-1))</f>
        <v/>
      </c>
      <c r="F77" s="107" t="str">
        <f aca="true">IF(ISBLANK(OFFSET('Raw Data'!$A$3,MATCH('Data above threshold'!$A77,'Raw Data'!$B$4:$B$185,0),MATCH('Data above threshold'!F$4,'Raw Data'!$3:$3,0)-1)),"",OFFSET('Raw Data'!$A$3,MATCH('Data above threshold'!$A77,'Raw Data'!$B$4:$B$185,0),MATCH('Data above threshold'!F$4,'Raw Data'!$3:$3,0)-1))</f>
        <v/>
      </c>
      <c r="G77" s="107" t="str">
        <f aca="true">IF(ISBLANK(OFFSET('Raw Data'!$A$3,MATCH('Data above threshold'!$A77,'Raw Data'!$B$4:$B$185,0),MATCH('Data above threshold'!G$4,'Raw Data'!$3:$3,0)-1)),"",OFFSET('Raw Data'!$A$3,MATCH('Data above threshold'!$A77,'Raw Data'!$B$4:$B$185,0),MATCH('Data above threshold'!G$4,'Raw Data'!$3:$3,0)-1))</f>
        <v/>
      </c>
      <c r="H77" s="107" t="str">
        <f aca="true">IF(ISBLANK(OFFSET('Raw Data'!$A$3,MATCH('Data above threshold'!$A77,'Raw Data'!$B$4:$B$185,0),MATCH('Data above threshold'!H$4,'Raw Data'!$3:$3,0)-1)),"",OFFSET('Raw Data'!$A$3,MATCH('Data above threshold'!$A77,'Raw Data'!$B$4:$B$185,0),MATCH('Data above threshold'!H$4,'Raw Data'!$3:$3,0)-1))</f>
        <v>WEF</v>
      </c>
      <c r="I77" s="107" t="str">
        <f aca="true">IF(ISBLANK(OFFSET('Raw Data'!$A$3,MATCH('Data above threshold'!$A77,'Raw Data'!$B$4:$B$185,0),MATCH('Data above threshold'!I$4,'Raw Data'!$3:$3,0)-1)),"",OFFSET('Raw Data'!$A$3,MATCH('Data above threshold'!$A77,'Raw Data'!$B$4:$B$185,0),MATCH('Data above threshold'!I$4,'Raw Data'!$3:$3,0)-1))</f>
        <v/>
      </c>
      <c r="J77" s="107" t="str">
        <f aca="true">IF(ISBLANK(OFFSET('Raw Data'!$A$3,MATCH('Data above threshold'!$A77,'Raw Data'!$B$4:$B$185,0),MATCH('Data above threshold'!J$4,'Raw Data'!$3:$3,0)-1)),"",OFFSET('Raw Data'!$A$3,MATCH('Data above threshold'!$A77,'Raw Data'!$B$4:$B$185,0),MATCH('Data above threshold'!J$4,'Raw Data'!$3:$3,0)-1))</f>
        <v>Index (1-7)</v>
      </c>
      <c r="K77" s="107" t="str">
        <f aca="true">IF(ISBLANK(OFFSET('Raw Data'!$A$3,MATCH('Data above threshold'!$A77,'Raw Data'!$B$4:$B$185,0),MATCH('Data above threshold'!K$4,'Raw Data'!$3:$3,0)-1)),"",OFFSET('Raw Data'!$A$3,MATCH('Data above threshold'!$A77,'Raw Data'!$B$4:$B$185,0),MATCH('Data above threshold'!K$4,'Raw Data'!$3:$3,0)-1))</f>
        <v>Plus</v>
      </c>
      <c r="L77" s="107" t="str">
        <f aca="true">IF(ISBLANK(OFFSET('Raw Data'!$A$3,MATCH('Data above threshold'!$A77,'Raw Data'!$B$4:$B$185,0),MATCH('Data above threshold'!L$4,'Raw Data'!$3:$3,0)-1)),"",OFFSET('Raw Data'!$A$3,MATCH('Data above threshold'!$A77,'Raw Data'!$B$4:$B$185,0),MATCH('Data above threshold'!L$4,'Raw Data'!$3:$3,0)-1))</f>
        <v>https://tcdata360.worldbank.org/indicators/hc04cb276?country=BRA&amp;indicator=567&amp;viz=line_chart&amp;years=2007,2017</v>
      </c>
      <c r="M77" s="105" t="n">
        <f aca="false" t="array" ref="M77:M77">IFERROR(SKEW(IF(ISNUMBER(Q77:CR77),Q77:CR77,"")),"")</f>
        <v>0.218430881200725</v>
      </c>
      <c r="N77" s="107" t="n">
        <v>0</v>
      </c>
      <c r="O77" s="107" t="str">
        <f aca="true">IF(ISBLANK(OFFSET('Raw Data'!$A$3,MATCH('Data above threshold'!$A77,'Raw Data'!$B$4:$B$185,0),MATCH('Data above threshold'!O$4,'Raw Data'!$3:$3,0)-1)),"",OFFSET('Raw Data'!$A$3,MATCH('Data above threshold'!$A77,'Raw Data'!$B$4:$B$185,0),MATCH('Data above threshold'!O$4,'Raw Data'!$3:$3,0)-1))</f>
        <v/>
      </c>
      <c r="P77" s="106" t="n">
        <f aca="false" t="array" ref="P77:P77">IF(B77&lt;4,"",1-IFERROR(SUM(ISNUMBER(Q77:CR77)*(1-$Q$3:$CR$3))/COUNTIF($Q$3:$CR$3,0),0))</f>
        <v>0.075</v>
      </c>
      <c r="Q77" s="107" t="n">
        <f aca="true">IF(ISBLANK(OFFSET('Raw Data'!$A$3,MATCH('Data above threshold'!$A77,'Raw Data'!$B$4:$B$185,0),MATCH('Data above threshold'!Q$4,'Raw Data'!$3:$3,0)-1)),"",OFFSET('Raw Data'!$A$3,MATCH('Data above threshold'!$A77,'Raw Data'!$B$4:$B$185,0),MATCH('Data above threshold'!Q$4,'Raw Data'!$3:$3,0)-1))</f>
        <v>3.07</v>
      </c>
      <c r="R77" s="107" t="n">
        <f aca="true">IF(ISBLANK(OFFSET('Raw Data'!$A$3,MATCH('Data above threshold'!$A77,'Raw Data'!$B$4:$B$185,0),MATCH('Data above threshold'!R$4,'Raw Data'!$3:$3,0)-1)),"",OFFSET('Raw Data'!$A$3,MATCH('Data above threshold'!$A77,'Raw Data'!$B$4:$B$185,0),MATCH('Data above threshold'!R$4,'Raw Data'!$3:$3,0)-1))</f>
        <v>5.11</v>
      </c>
      <c r="S77" s="107" t="n">
        <f aca="true">IF(ISBLANK(OFFSET('Raw Data'!$A$3,MATCH('Data above threshold'!$A77,'Raw Data'!$B$4:$B$185,0),MATCH('Data above threshold'!S$4,'Raw Data'!$3:$3,0)-1)),"",OFFSET('Raw Data'!$A$3,MATCH('Data above threshold'!$A77,'Raw Data'!$B$4:$B$185,0),MATCH('Data above threshold'!S$4,'Raw Data'!$3:$3,0)-1))</f>
        <v>4.32</v>
      </c>
      <c r="T77" s="107" t="n">
        <f aca="true">IF(ISBLANK(OFFSET('Raw Data'!$A$3,MATCH('Data above threshold'!$A77,'Raw Data'!$B$4:$B$185,0),MATCH('Data above threshold'!T$4,'Raw Data'!$3:$3,0)-1)),"",OFFSET('Raw Data'!$A$3,MATCH('Data above threshold'!$A77,'Raw Data'!$B$4:$B$185,0),MATCH('Data above threshold'!T$4,'Raw Data'!$3:$3,0)-1))</f>
        <v>5.47</v>
      </c>
      <c r="U77" s="107" t="n">
        <f aca="true">IF(ISBLANK(OFFSET('Raw Data'!$A$3,MATCH('Data above threshold'!$A77,'Raw Data'!$B$4:$B$185,0),MATCH('Data above threshold'!U$4,'Raw Data'!$3:$3,0)-1)),"",OFFSET('Raw Data'!$A$3,MATCH('Data above threshold'!$A77,'Raw Data'!$B$4:$B$185,0),MATCH('Data above threshold'!U$4,'Raw Data'!$3:$3,0)-1))</f>
        <v>3.36</v>
      </c>
      <c r="V77" s="107" t="n">
        <f aca="true">IF(ISBLANK(OFFSET('Raw Data'!$A$3,MATCH('Data above threshold'!$A77,'Raw Data'!$B$4:$B$185,0),MATCH('Data above threshold'!V$4,'Raw Data'!$3:$3,0)-1)),"",OFFSET('Raw Data'!$A$3,MATCH('Data above threshold'!$A77,'Raw Data'!$B$4:$B$185,0),MATCH('Data above threshold'!V$4,'Raw Data'!$3:$3,0)-1))</f>
        <v>4.05</v>
      </c>
      <c r="W77" s="107" t="n">
        <f aca="true">IF(ISBLANK(OFFSET('Raw Data'!$A$3,MATCH('Data above threshold'!$A77,'Raw Data'!$B$4:$B$185,0),MATCH('Data above threshold'!W$4,'Raw Data'!$3:$3,0)-1)),"",OFFSET('Raw Data'!$A$3,MATCH('Data above threshold'!$A77,'Raw Data'!$B$4:$B$185,0),MATCH('Data above threshold'!W$4,'Raw Data'!$3:$3,0)-1))</f>
        <v>2.44</v>
      </c>
      <c r="X77" s="107" t="n">
        <f aca="true">IF(ISBLANK(OFFSET('Raw Data'!$A$3,MATCH('Data above threshold'!$A77,'Raw Data'!$B$4:$B$185,0),MATCH('Data above threshold'!X$4,'Raw Data'!$3:$3,0)-1)),"",OFFSET('Raw Data'!$A$3,MATCH('Data above threshold'!$A77,'Raw Data'!$B$4:$B$185,0),MATCH('Data above threshold'!X$4,'Raw Data'!$3:$3,0)-1))</f>
        <v>5.1</v>
      </c>
      <c r="Y77" s="107" t="n">
        <f aca="true">IF(ISBLANK(OFFSET('Raw Data'!$A$3,MATCH('Data above threshold'!$A77,'Raw Data'!$B$4:$B$185,0),MATCH('Data above threshold'!Y$4,'Raw Data'!$3:$3,0)-1)),"",OFFSET('Raw Data'!$A$3,MATCH('Data above threshold'!$A77,'Raw Data'!$B$4:$B$185,0),MATCH('Data above threshold'!Y$4,'Raw Data'!$3:$3,0)-1))</f>
        <v>6.13</v>
      </c>
      <c r="Z77" s="107" t="n">
        <f aca="true">IF(ISBLANK(OFFSET('Raw Data'!$A$3,MATCH('Data above threshold'!$A77,'Raw Data'!$B$4:$B$185,0),MATCH('Data above threshold'!Z$4,'Raw Data'!$3:$3,0)-1)),"",OFFSET('Raw Data'!$A$3,MATCH('Data above threshold'!$A77,'Raw Data'!$B$4:$B$185,0),MATCH('Data above threshold'!Z$4,'Raw Data'!$3:$3,0)-1))</f>
        <v>3.38</v>
      </c>
      <c r="AA77" s="107" t="n">
        <f aca="true">IF(ISBLANK(OFFSET('Raw Data'!$A$3,MATCH('Data above threshold'!$A77,'Raw Data'!$B$4:$B$185,0),MATCH('Data above threshold'!AA$4,'Raw Data'!$3:$3,0)-1)),"",OFFSET('Raw Data'!$A$3,MATCH('Data above threshold'!$A77,'Raw Data'!$B$4:$B$185,0),MATCH('Data above threshold'!AA$4,'Raw Data'!$3:$3,0)-1))</f>
        <v>3.92</v>
      </c>
      <c r="AB77" s="107" t="e">
        <f aca="true">IF(ISBLANK(OFFSET('Raw Data'!$A$3,MATCH('Data above threshold'!$A77,'Raw Data'!$B$4:$B$185,0),MATCH('Data above threshold'!AB$4,'Raw Data'!$3:$3,0)-1)),"",OFFSET('Raw Data'!$A$3,MATCH('Data above threshold'!$A77,'Raw Data'!$B$4:$B$185,0),MATCH('Data above threshold'!AB$4,'Raw Data'!$3:$3,0)-1))</f>
        <v>#N/A</v>
      </c>
      <c r="AC77" s="107" t="n">
        <f aca="true">IF(ISBLANK(OFFSET('Raw Data'!$A$3,MATCH('Data above threshold'!$A77,'Raw Data'!$B$4:$B$185,0),MATCH('Data above threshold'!AC$4,'Raw Data'!$3:$3,0)-1)),"",OFFSET('Raw Data'!$A$3,MATCH('Data above threshold'!$A77,'Raw Data'!$B$4:$B$185,0),MATCH('Data above threshold'!AC$4,'Raw Data'!$3:$3,0)-1))</f>
        <v>3.14</v>
      </c>
      <c r="AD77" s="107" t="n">
        <f aca="true">IF(ISBLANK(OFFSET('Raw Data'!$A$3,MATCH('Data above threshold'!$A77,'Raw Data'!$B$4:$B$185,0),MATCH('Data above threshold'!AD$4,'Raw Data'!$3:$3,0)-1)),"",OFFSET('Raw Data'!$A$3,MATCH('Data above threshold'!$A77,'Raw Data'!$B$4:$B$185,0),MATCH('Data above threshold'!AD$4,'Raw Data'!$3:$3,0)-1))</f>
        <v>3.96</v>
      </c>
      <c r="AE77" s="107" t="n">
        <f aca="true">IF(ISBLANK(OFFSET('Raw Data'!$A$3,MATCH('Data above threshold'!$A77,'Raw Data'!$B$4:$B$185,0),MATCH('Data above threshold'!AE$4,'Raw Data'!$3:$3,0)-1)),"",OFFSET('Raw Data'!$A$3,MATCH('Data above threshold'!$A77,'Raw Data'!$B$4:$B$185,0),MATCH('Data above threshold'!AE$4,'Raw Data'!$3:$3,0)-1))</f>
        <v>4.54</v>
      </c>
      <c r="AF77" s="107" t="n">
        <f aca="true">IF(ISBLANK(OFFSET('Raw Data'!$A$3,MATCH('Data above threshold'!$A77,'Raw Data'!$B$4:$B$185,0),MATCH('Data above threshold'!AF$4,'Raw Data'!$3:$3,0)-1)),"",OFFSET('Raw Data'!$A$3,MATCH('Data above threshold'!$A77,'Raw Data'!$B$4:$B$185,0),MATCH('Data above threshold'!AF$4,'Raw Data'!$3:$3,0)-1))</f>
        <v>4.86</v>
      </c>
      <c r="AG77" s="107" t="n">
        <f aca="true">IF(ISBLANK(OFFSET('Raw Data'!$A$3,MATCH('Data above threshold'!$A77,'Raw Data'!$B$4:$B$185,0),MATCH('Data above threshold'!AG$4,'Raw Data'!$3:$3,0)-1)),"",OFFSET('Raw Data'!$A$3,MATCH('Data above threshold'!$A77,'Raw Data'!$B$4:$B$185,0),MATCH('Data above threshold'!AG$4,'Raw Data'!$3:$3,0)-1))</f>
        <v>5.36</v>
      </c>
      <c r="AH77" s="107" t="n">
        <f aca="true">IF(ISBLANK(OFFSET('Raw Data'!$A$3,MATCH('Data above threshold'!$A77,'Raw Data'!$B$4:$B$185,0),MATCH('Data above threshold'!AH$4,'Raw Data'!$3:$3,0)-1)),"",OFFSET('Raw Data'!$A$3,MATCH('Data above threshold'!$A77,'Raw Data'!$B$4:$B$185,0),MATCH('Data above threshold'!AH$4,'Raw Data'!$3:$3,0)-1))</f>
        <v>4.89</v>
      </c>
      <c r="AI77" s="107" t="n">
        <f aca="true">IF(ISBLANK(OFFSET('Raw Data'!$A$3,MATCH('Data above threshold'!$A77,'Raw Data'!$B$4:$B$185,0),MATCH('Data above threshold'!AI$4,'Raw Data'!$3:$3,0)-1)),"",OFFSET('Raw Data'!$A$3,MATCH('Data above threshold'!$A77,'Raw Data'!$B$4:$B$185,0),MATCH('Data above threshold'!AI$4,'Raw Data'!$3:$3,0)-1))</f>
        <v>2.65</v>
      </c>
      <c r="AJ77" s="107" t="n">
        <f aca="true">IF(ISBLANK(OFFSET('Raw Data'!$A$3,MATCH('Data above threshold'!$A77,'Raw Data'!$B$4:$B$185,0),MATCH('Data above threshold'!AJ$4,'Raw Data'!$3:$3,0)-1)),"",OFFSET('Raw Data'!$A$3,MATCH('Data above threshold'!$A77,'Raw Data'!$B$4:$B$185,0),MATCH('Data above threshold'!AJ$4,'Raw Data'!$3:$3,0)-1))</f>
        <v>3.32</v>
      </c>
      <c r="AK77" s="107" t="n">
        <f aca="true">IF(ISBLANK(OFFSET('Raw Data'!$A$3,MATCH('Data above threshold'!$A77,'Raw Data'!$B$4:$B$185,0),MATCH('Data above threshold'!AK$4,'Raw Data'!$3:$3,0)-1)),"",OFFSET('Raw Data'!$A$3,MATCH('Data above threshold'!$A77,'Raw Data'!$B$4:$B$185,0),MATCH('Data above threshold'!AK$4,'Raw Data'!$3:$3,0)-1))</f>
        <v>3.65</v>
      </c>
      <c r="AL77" s="107" t="n">
        <f aca="true">IF(ISBLANK(OFFSET('Raw Data'!$A$3,MATCH('Data above threshold'!$A77,'Raw Data'!$B$4:$B$185,0),MATCH('Data above threshold'!AL$4,'Raw Data'!$3:$3,0)-1)),"",OFFSET('Raw Data'!$A$3,MATCH('Data above threshold'!$A77,'Raw Data'!$B$4:$B$185,0),MATCH('Data above threshold'!AL$4,'Raw Data'!$3:$3,0)-1))</f>
        <v>3.44</v>
      </c>
      <c r="AM77" s="107" t="n">
        <f aca="true">IF(ISBLANK(OFFSET('Raw Data'!$A$3,MATCH('Data above threshold'!$A77,'Raw Data'!$B$4:$B$185,0),MATCH('Data above threshold'!AM$4,'Raw Data'!$3:$3,0)-1)),"",OFFSET('Raw Data'!$A$3,MATCH('Data above threshold'!$A77,'Raw Data'!$B$4:$B$185,0),MATCH('Data above threshold'!AM$4,'Raw Data'!$3:$3,0)-1))</f>
        <v>5.71</v>
      </c>
      <c r="AN77" s="107" t="e">
        <f aca="true">IF(ISBLANK(OFFSET('Raw Data'!$A$3,MATCH('Data above threshold'!$A77,'Raw Data'!$B$4:$B$185,0),MATCH('Data above threshold'!AN$4,'Raw Data'!$3:$3,0)-1)),"",OFFSET('Raw Data'!$A$3,MATCH('Data above threshold'!$A77,'Raw Data'!$B$4:$B$185,0),MATCH('Data above threshold'!AN$4,'Raw Data'!$3:$3,0)-1))</f>
        <v>#N/A</v>
      </c>
      <c r="AO77" s="107" t="n">
        <f aca="true">IF(ISBLANK(OFFSET('Raw Data'!$A$3,MATCH('Data above threshold'!$A77,'Raw Data'!$B$4:$B$185,0),MATCH('Data above threshold'!AO$4,'Raw Data'!$3:$3,0)-1)),"",OFFSET('Raw Data'!$A$3,MATCH('Data above threshold'!$A77,'Raw Data'!$B$4:$B$185,0),MATCH('Data above threshold'!AO$4,'Raw Data'!$3:$3,0)-1))</f>
        <v>4.5</v>
      </c>
      <c r="AP77" s="107" t="n">
        <f aca="true">IF(ISBLANK(OFFSET('Raw Data'!$A$3,MATCH('Data above threshold'!$A77,'Raw Data'!$B$4:$B$185,0),MATCH('Data above threshold'!AP$4,'Raw Data'!$3:$3,0)-1)),"",OFFSET('Raw Data'!$A$3,MATCH('Data above threshold'!$A77,'Raw Data'!$B$4:$B$185,0),MATCH('Data above threshold'!AP$4,'Raw Data'!$3:$3,0)-1))</f>
        <v>4.74</v>
      </c>
      <c r="AQ77" s="107" t="n">
        <f aca="true">IF(ISBLANK(OFFSET('Raw Data'!$A$3,MATCH('Data above threshold'!$A77,'Raw Data'!$B$4:$B$185,0),MATCH('Data above threshold'!AQ$4,'Raw Data'!$3:$3,0)-1)),"",OFFSET('Raw Data'!$A$3,MATCH('Data above threshold'!$A77,'Raw Data'!$B$4:$B$185,0),MATCH('Data above threshold'!AQ$4,'Raw Data'!$3:$3,0)-1))</f>
        <v>3.57</v>
      </c>
      <c r="AR77" s="107" t="n">
        <f aca="true">IF(ISBLANK(OFFSET('Raw Data'!$A$3,MATCH('Data above threshold'!$A77,'Raw Data'!$B$4:$B$185,0),MATCH('Data above threshold'!AR$4,'Raw Data'!$3:$3,0)-1)),"",OFFSET('Raw Data'!$A$3,MATCH('Data above threshold'!$A77,'Raw Data'!$B$4:$B$185,0),MATCH('Data above threshold'!AR$4,'Raw Data'!$3:$3,0)-1))</f>
        <v>2.43</v>
      </c>
      <c r="AS77" s="107" t="n">
        <f aca="true">IF(ISBLANK(OFFSET('Raw Data'!$A$3,MATCH('Data above threshold'!$A77,'Raw Data'!$B$4:$B$185,0),MATCH('Data above threshold'!AS$4,'Raw Data'!$3:$3,0)-1)),"",OFFSET('Raw Data'!$A$3,MATCH('Data above threshold'!$A77,'Raw Data'!$B$4:$B$185,0),MATCH('Data above threshold'!AS$4,'Raw Data'!$3:$3,0)-1))</f>
        <v>2.93</v>
      </c>
      <c r="AT77" s="107" t="n">
        <f aca="true">IF(ISBLANK(OFFSET('Raw Data'!$A$3,MATCH('Data above threshold'!$A77,'Raw Data'!$B$4:$B$185,0),MATCH('Data above threshold'!AT$4,'Raw Data'!$3:$3,0)-1)),"",OFFSET('Raw Data'!$A$3,MATCH('Data above threshold'!$A77,'Raw Data'!$B$4:$B$185,0),MATCH('Data above threshold'!AT$4,'Raw Data'!$3:$3,0)-1))</f>
        <v>3.85</v>
      </c>
      <c r="AU77" s="107" t="n">
        <f aca="true">IF(ISBLANK(OFFSET('Raw Data'!$A$3,MATCH('Data above threshold'!$A77,'Raw Data'!$B$4:$B$185,0),MATCH('Data above threshold'!AU$4,'Raw Data'!$3:$3,0)-1)),"",OFFSET('Raw Data'!$A$3,MATCH('Data above threshold'!$A77,'Raw Data'!$B$4:$B$185,0),MATCH('Data above threshold'!AU$4,'Raw Data'!$3:$3,0)-1))</f>
        <v>3.14</v>
      </c>
      <c r="AV77" s="107" t="n">
        <f aca="true">IF(ISBLANK(OFFSET('Raw Data'!$A$3,MATCH('Data above threshold'!$A77,'Raw Data'!$B$4:$B$185,0),MATCH('Data above threshold'!AV$4,'Raw Data'!$3:$3,0)-1)),"",OFFSET('Raw Data'!$A$3,MATCH('Data above threshold'!$A77,'Raw Data'!$B$4:$B$185,0),MATCH('Data above threshold'!AV$4,'Raw Data'!$3:$3,0)-1))</f>
        <v>4.29</v>
      </c>
      <c r="AW77" s="107" t="n">
        <f aca="true">IF(ISBLANK(OFFSET('Raw Data'!$A$3,MATCH('Data above threshold'!$A77,'Raw Data'!$B$4:$B$185,0),MATCH('Data above threshold'!AW$4,'Raw Data'!$3:$3,0)-1)),"",OFFSET('Raw Data'!$A$3,MATCH('Data above threshold'!$A77,'Raw Data'!$B$4:$B$185,0),MATCH('Data above threshold'!AW$4,'Raw Data'!$3:$3,0)-1))</f>
        <v>4.19</v>
      </c>
      <c r="AX77" s="107" t="n">
        <f aca="true">IF(ISBLANK(OFFSET('Raw Data'!$A$3,MATCH('Data above threshold'!$A77,'Raw Data'!$B$4:$B$185,0),MATCH('Data above threshold'!AX$4,'Raw Data'!$3:$3,0)-1)),"",OFFSET('Raw Data'!$A$3,MATCH('Data above threshold'!$A77,'Raw Data'!$B$4:$B$185,0),MATCH('Data above threshold'!AX$4,'Raw Data'!$3:$3,0)-1))</f>
        <v>5.05</v>
      </c>
      <c r="AY77" s="107" t="n">
        <f aca="true">IF(ISBLANK(OFFSET('Raw Data'!$A$3,MATCH('Data above threshold'!$A77,'Raw Data'!$B$4:$B$185,0),MATCH('Data above threshold'!AY$4,'Raw Data'!$3:$3,0)-1)),"",OFFSET('Raw Data'!$A$3,MATCH('Data above threshold'!$A77,'Raw Data'!$B$4:$B$185,0),MATCH('Data above threshold'!AY$4,'Raw Data'!$3:$3,0)-1))</f>
        <v>3.71</v>
      </c>
      <c r="AZ77" s="107" t="n">
        <f aca="true">IF(ISBLANK(OFFSET('Raw Data'!$A$3,MATCH('Data above threshold'!$A77,'Raw Data'!$B$4:$B$185,0),MATCH('Data above threshold'!AZ$4,'Raw Data'!$3:$3,0)-1)),"",OFFSET('Raw Data'!$A$3,MATCH('Data above threshold'!$A77,'Raw Data'!$B$4:$B$185,0),MATCH('Data above threshold'!AZ$4,'Raw Data'!$3:$3,0)-1))</f>
        <v>3.67</v>
      </c>
      <c r="BA77" s="107" t="n">
        <f aca="true">IF(ISBLANK(OFFSET('Raw Data'!$A$3,MATCH('Data above threshold'!$A77,'Raw Data'!$B$4:$B$185,0),MATCH('Data above threshold'!BA$4,'Raw Data'!$3:$3,0)-1)),"",OFFSET('Raw Data'!$A$3,MATCH('Data above threshold'!$A77,'Raw Data'!$B$4:$B$185,0),MATCH('Data above threshold'!BA$4,'Raw Data'!$3:$3,0)-1))</f>
        <v>4.55</v>
      </c>
      <c r="BB77" s="107" t="n">
        <f aca="true">IF(ISBLANK(OFFSET('Raw Data'!$A$3,MATCH('Data above threshold'!$A77,'Raw Data'!$B$4:$B$185,0),MATCH('Data above threshold'!BB$4,'Raw Data'!$3:$3,0)-1)),"",OFFSET('Raw Data'!$A$3,MATCH('Data above threshold'!$A77,'Raw Data'!$B$4:$B$185,0),MATCH('Data above threshold'!BB$4,'Raw Data'!$3:$3,0)-1))</f>
        <v>4.33</v>
      </c>
      <c r="BC77" s="107" t="n">
        <f aca="true">IF(ISBLANK(OFFSET('Raw Data'!$A$3,MATCH('Data above threshold'!$A77,'Raw Data'!$B$4:$B$185,0),MATCH('Data above threshold'!BC$4,'Raw Data'!$3:$3,0)-1)),"",OFFSET('Raw Data'!$A$3,MATCH('Data above threshold'!$A77,'Raw Data'!$B$4:$B$185,0),MATCH('Data above threshold'!BC$4,'Raw Data'!$3:$3,0)-1))</f>
        <v>3.7</v>
      </c>
      <c r="BD77" s="107" t="n">
        <f aca="true">IF(ISBLANK(OFFSET('Raw Data'!$A$3,MATCH('Data above threshold'!$A77,'Raw Data'!$B$4:$B$185,0),MATCH('Data above threshold'!BD$4,'Raw Data'!$3:$3,0)-1)),"",OFFSET('Raw Data'!$A$3,MATCH('Data above threshold'!$A77,'Raw Data'!$B$4:$B$185,0),MATCH('Data above threshold'!BD$4,'Raw Data'!$3:$3,0)-1))</f>
        <v>4.85</v>
      </c>
      <c r="BE77" s="107" t="n">
        <f aca="true">IF(ISBLANK(OFFSET('Raw Data'!$A$3,MATCH('Data above threshold'!$A77,'Raw Data'!$B$4:$B$185,0),MATCH('Data above threshold'!BE$4,'Raw Data'!$3:$3,0)-1)),"",OFFSET('Raw Data'!$A$3,MATCH('Data above threshold'!$A77,'Raw Data'!$B$4:$B$185,0),MATCH('Data above threshold'!BE$4,'Raw Data'!$3:$3,0)-1))</f>
        <v>2.85</v>
      </c>
      <c r="BF77" s="107" t="n">
        <f aca="true">IF(ISBLANK(OFFSET('Raw Data'!$A$3,MATCH('Data above threshold'!$A77,'Raw Data'!$B$4:$B$185,0),MATCH('Data above threshold'!BF$4,'Raw Data'!$3:$3,0)-1)),"",OFFSET('Raw Data'!$A$3,MATCH('Data above threshold'!$A77,'Raw Data'!$B$4:$B$185,0),MATCH('Data above threshold'!BF$4,'Raw Data'!$3:$3,0)-1))</f>
        <v>3.06</v>
      </c>
      <c r="BG77" s="107" t="n">
        <f aca="true">IF(ISBLANK(OFFSET('Raw Data'!$A$3,MATCH('Data above threshold'!$A77,'Raw Data'!$B$4:$B$185,0),MATCH('Data above threshold'!BG$4,'Raw Data'!$3:$3,0)-1)),"",OFFSET('Raw Data'!$A$3,MATCH('Data above threshold'!$A77,'Raw Data'!$B$4:$B$185,0),MATCH('Data above threshold'!BG$4,'Raw Data'!$3:$3,0)-1))</f>
        <v>4.69</v>
      </c>
      <c r="BH77" s="107" t="n">
        <f aca="true">IF(ISBLANK(OFFSET('Raw Data'!$A$3,MATCH('Data above threshold'!$A77,'Raw Data'!$B$4:$B$185,0),MATCH('Data above threshold'!BH$4,'Raw Data'!$3:$3,0)-1)),"",OFFSET('Raw Data'!$A$3,MATCH('Data above threshold'!$A77,'Raw Data'!$B$4:$B$185,0),MATCH('Data above threshold'!BH$4,'Raw Data'!$3:$3,0)-1))</f>
        <v>2.55</v>
      </c>
      <c r="BI77" s="107" t="n">
        <f aca="true">IF(ISBLANK(OFFSET('Raw Data'!$A$3,MATCH('Data above threshold'!$A77,'Raw Data'!$B$4:$B$185,0),MATCH('Data above threshold'!BI$4,'Raw Data'!$3:$3,0)-1)),"",OFFSET('Raw Data'!$A$3,MATCH('Data above threshold'!$A77,'Raw Data'!$B$4:$B$185,0),MATCH('Data above threshold'!BI$4,'Raw Data'!$3:$3,0)-1))</f>
        <v>2.81</v>
      </c>
      <c r="BJ77" s="107" t="n">
        <f aca="true">IF(ISBLANK(OFFSET('Raw Data'!$A$3,MATCH('Data above threshold'!$A77,'Raw Data'!$B$4:$B$185,0),MATCH('Data above threshold'!BJ$4,'Raw Data'!$3:$3,0)-1)),"",OFFSET('Raw Data'!$A$3,MATCH('Data above threshold'!$A77,'Raw Data'!$B$4:$B$185,0),MATCH('Data above threshold'!BJ$4,'Raw Data'!$3:$3,0)-1))</f>
        <v>4.09</v>
      </c>
      <c r="BK77" s="107" t="n">
        <f aca="true">IF(ISBLANK(OFFSET('Raw Data'!$A$3,MATCH('Data above threshold'!$A77,'Raw Data'!$B$4:$B$185,0),MATCH('Data above threshold'!BK$4,'Raw Data'!$3:$3,0)-1)),"",OFFSET('Raw Data'!$A$3,MATCH('Data above threshold'!$A77,'Raw Data'!$B$4:$B$185,0),MATCH('Data above threshold'!BK$4,'Raw Data'!$3:$3,0)-1))</f>
        <v>5.44</v>
      </c>
      <c r="BL77" s="107" t="n">
        <f aca="true">IF(ISBLANK(OFFSET('Raw Data'!$A$3,MATCH('Data above threshold'!$A77,'Raw Data'!$B$4:$B$185,0),MATCH('Data above threshold'!BL$4,'Raw Data'!$3:$3,0)-1)),"",OFFSET('Raw Data'!$A$3,MATCH('Data above threshold'!$A77,'Raw Data'!$B$4:$B$185,0),MATCH('Data above threshold'!BL$4,'Raw Data'!$3:$3,0)-1))</f>
        <v>3.21</v>
      </c>
      <c r="BM77" s="107" t="e">
        <f aca="true">IF(ISBLANK(OFFSET('Raw Data'!$A$3,MATCH('Data above threshold'!$A77,'Raw Data'!$B$4:$B$185,0),MATCH('Data above threshold'!BM$4,'Raw Data'!$3:$3,0)-1)),"",OFFSET('Raw Data'!$A$3,MATCH('Data above threshold'!$A77,'Raw Data'!$B$4:$B$185,0),MATCH('Data above threshold'!BM$4,'Raw Data'!$3:$3,0)-1))</f>
        <v>#N/A</v>
      </c>
      <c r="BN77" s="107" t="n">
        <f aca="true">IF(ISBLANK(OFFSET('Raw Data'!$A$3,MATCH('Data above threshold'!$A77,'Raw Data'!$B$4:$B$185,0),MATCH('Data above threshold'!BN$4,'Raw Data'!$3:$3,0)-1)),"",OFFSET('Raw Data'!$A$3,MATCH('Data above threshold'!$A77,'Raw Data'!$B$4:$B$185,0),MATCH('Data above threshold'!BN$4,'Raw Data'!$3:$3,0)-1))</f>
        <v>2.65</v>
      </c>
      <c r="BO77" s="107" t="n">
        <f aca="true">IF(ISBLANK(OFFSET('Raw Data'!$A$3,MATCH('Data above threshold'!$A77,'Raw Data'!$B$4:$B$185,0),MATCH('Data above threshold'!BO$4,'Raw Data'!$3:$3,0)-1)),"",OFFSET('Raw Data'!$A$3,MATCH('Data above threshold'!$A77,'Raw Data'!$B$4:$B$185,0),MATCH('Data above threshold'!BO$4,'Raw Data'!$3:$3,0)-1))</f>
        <v>5.43</v>
      </c>
      <c r="BP77" s="107" t="n">
        <f aca="true">IF(ISBLANK(OFFSET('Raw Data'!$A$3,MATCH('Data above threshold'!$A77,'Raw Data'!$B$4:$B$185,0),MATCH('Data above threshold'!BP$4,'Raw Data'!$3:$3,0)-1)),"",OFFSET('Raw Data'!$A$3,MATCH('Data above threshold'!$A77,'Raw Data'!$B$4:$B$185,0),MATCH('Data above threshold'!BP$4,'Raw Data'!$3:$3,0)-1))</f>
        <v>5.29</v>
      </c>
      <c r="BQ77" s="107" t="n">
        <f aca="true">IF(ISBLANK(OFFSET('Raw Data'!$A$3,MATCH('Data above threshold'!$A77,'Raw Data'!$B$4:$B$185,0),MATCH('Data above threshold'!BQ$4,'Raw Data'!$3:$3,0)-1)),"",OFFSET('Raw Data'!$A$3,MATCH('Data above threshold'!$A77,'Raw Data'!$B$4:$B$185,0),MATCH('Data above threshold'!BQ$4,'Raw Data'!$3:$3,0)-1))</f>
        <v>5.43</v>
      </c>
      <c r="BR77" s="107" t="n">
        <f aca="true">IF(ISBLANK(OFFSET('Raw Data'!$A$3,MATCH('Data above threshold'!$A77,'Raw Data'!$B$4:$B$185,0),MATCH('Data above threshold'!BR$4,'Raw Data'!$3:$3,0)-1)),"",OFFSET('Raw Data'!$A$3,MATCH('Data above threshold'!$A77,'Raw Data'!$B$4:$B$185,0),MATCH('Data above threshold'!BR$4,'Raw Data'!$3:$3,0)-1))</f>
        <v>3.57</v>
      </c>
      <c r="BS77" s="107" t="n">
        <f aca="true">IF(ISBLANK(OFFSET('Raw Data'!$A$3,MATCH('Data above threshold'!$A77,'Raw Data'!$B$4:$B$185,0),MATCH('Data above threshold'!BS$4,'Raw Data'!$3:$3,0)-1)),"",OFFSET('Raw Data'!$A$3,MATCH('Data above threshold'!$A77,'Raw Data'!$B$4:$B$185,0),MATCH('Data above threshold'!BS$4,'Raw Data'!$3:$3,0)-1))</f>
        <v>3.27</v>
      </c>
      <c r="BT77" s="107" t="n">
        <f aca="true">IF(ISBLANK(OFFSET('Raw Data'!$A$3,MATCH('Data above threshold'!$A77,'Raw Data'!$B$4:$B$185,0),MATCH('Data above threshold'!BT$4,'Raw Data'!$3:$3,0)-1)),"",OFFSET('Raw Data'!$A$3,MATCH('Data above threshold'!$A77,'Raw Data'!$B$4:$B$185,0),MATCH('Data above threshold'!BT$4,'Raw Data'!$3:$3,0)-1))</f>
        <v>2.49</v>
      </c>
      <c r="BU77" s="107" t="n">
        <f aca="true">IF(ISBLANK(OFFSET('Raw Data'!$A$3,MATCH('Data above threshold'!$A77,'Raw Data'!$B$4:$B$185,0),MATCH('Data above threshold'!BU$4,'Raw Data'!$3:$3,0)-1)),"",OFFSET('Raw Data'!$A$3,MATCH('Data above threshold'!$A77,'Raw Data'!$B$4:$B$185,0),MATCH('Data above threshold'!BU$4,'Raw Data'!$3:$3,0)-1))</f>
        <v>4.47</v>
      </c>
      <c r="BV77" s="107" t="e">
        <f aca="true">IF(ISBLANK(OFFSET('Raw Data'!$A$3,MATCH('Data above threshold'!$A77,'Raw Data'!$B$4:$B$185,0),MATCH('Data above threshold'!BV$4,'Raw Data'!$3:$3,0)-1)),"",OFFSET('Raw Data'!$A$3,MATCH('Data above threshold'!$A77,'Raw Data'!$B$4:$B$185,0),MATCH('Data above threshold'!BV$4,'Raw Data'!$3:$3,0)-1))</f>
        <v>#N/A</v>
      </c>
      <c r="BW77" s="107" t="n">
        <f aca="true">IF(ISBLANK(OFFSET('Raw Data'!$A$3,MATCH('Data above threshold'!$A77,'Raw Data'!$B$4:$B$185,0),MATCH('Data above threshold'!BW$4,'Raw Data'!$3:$3,0)-1)),"",OFFSET('Raw Data'!$A$3,MATCH('Data above threshold'!$A77,'Raw Data'!$B$4:$B$185,0),MATCH('Data above threshold'!BW$4,'Raw Data'!$3:$3,0)-1))</f>
        <v>3.6</v>
      </c>
      <c r="BX77" s="107" t="n">
        <f aca="true">IF(ISBLANK(OFFSET('Raw Data'!$A$3,MATCH('Data above threshold'!$A77,'Raw Data'!$B$4:$B$185,0),MATCH('Data above threshold'!BX$4,'Raw Data'!$3:$3,0)-1)),"",OFFSET('Raw Data'!$A$3,MATCH('Data above threshold'!$A77,'Raw Data'!$B$4:$B$185,0),MATCH('Data above threshold'!BX$4,'Raw Data'!$3:$3,0)-1))</f>
        <v>4.31</v>
      </c>
      <c r="BY77" s="107" t="n">
        <f aca="true">IF(ISBLANK(OFFSET('Raw Data'!$A$3,MATCH('Data above threshold'!$A77,'Raw Data'!$B$4:$B$185,0),MATCH('Data above threshold'!BY$4,'Raw Data'!$3:$3,0)-1)),"",OFFSET('Raw Data'!$A$3,MATCH('Data above threshold'!$A77,'Raw Data'!$B$4:$B$185,0),MATCH('Data above threshold'!BY$4,'Raw Data'!$3:$3,0)-1))</f>
        <v>3.32</v>
      </c>
      <c r="BZ77" s="107" t="n">
        <f aca="true">IF(ISBLANK(OFFSET('Raw Data'!$A$3,MATCH('Data above threshold'!$A77,'Raw Data'!$B$4:$B$185,0),MATCH('Data above threshold'!BZ$4,'Raw Data'!$3:$3,0)-1)),"",OFFSET('Raw Data'!$A$3,MATCH('Data above threshold'!$A77,'Raw Data'!$B$4:$B$185,0),MATCH('Data above threshold'!BZ$4,'Raw Data'!$3:$3,0)-1))</f>
        <v>3.48</v>
      </c>
      <c r="CA77" s="107" t="n">
        <f aca="true">IF(ISBLANK(OFFSET('Raw Data'!$A$3,MATCH('Data above threshold'!$A77,'Raw Data'!$B$4:$B$185,0),MATCH('Data above threshold'!CA$4,'Raw Data'!$3:$3,0)-1)),"",OFFSET('Raw Data'!$A$3,MATCH('Data above threshold'!$A77,'Raw Data'!$B$4:$B$185,0),MATCH('Data above threshold'!CA$4,'Raw Data'!$3:$3,0)-1))</f>
        <v>4.16</v>
      </c>
      <c r="CB77" s="107" t="e">
        <f aca="true">IF(ISBLANK(OFFSET('Raw Data'!$A$3,MATCH('Data above threshold'!$A77,'Raw Data'!$B$4:$B$185,0),MATCH('Data above threshold'!CB$4,'Raw Data'!$3:$3,0)-1)),"",OFFSET('Raw Data'!$A$3,MATCH('Data above threshold'!$A77,'Raw Data'!$B$4:$B$185,0),MATCH('Data above threshold'!CB$4,'Raw Data'!$3:$3,0)-1))</f>
        <v>#N/A</v>
      </c>
      <c r="CC77" s="107" t="n">
        <f aca="true">IF(ISBLANK(OFFSET('Raw Data'!$A$3,MATCH('Data above threshold'!$A77,'Raw Data'!$B$4:$B$185,0),MATCH('Data above threshold'!CC$4,'Raw Data'!$3:$3,0)-1)),"",OFFSET('Raw Data'!$A$3,MATCH('Data above threshold'!$A77,'Raw Data'!$B$4:$B$185,0),MATCH('Data above threshold'!CC$4,'Raw Data'!$3:$3,0)-1))</f>
        <v>3.75</v>
      </c>
      <c r="CD77" s="107" t="n">
        <f aca="true">IF(ISBLANK(OFFSET('Raw Data'!$A$3,MATCH('Data above threshold'!$A77,'Raw Data'!$B$4:$B$185,0),MATCH('Data above threshold'!CD$4,'Raw Data'!$3:$3,0)-1)),"",OFFSET('Raw Data'!$A$3,MATCH('Data above threshold'!$A77,'Raw Data'!$B$4:$B$185,0),MATCH('Data above threshold'!CD$4,'Raw Data'!$3:$3,0)-1))</f>
        <v>5.85</v>
      </c>
      <c r="CE77" s="107" t="n">
        <f aca="true">IF(ISBLANK(OFFSET('Raw Data'!$A$3,MATCH('Data above threshold'!$A77,'Raw Data'!$B$4:$B$185,0),MATCH('Data above threshold'!CE$4,'Raw Data'!$3:$3,0)-1)),"",OFFSET('Raw Data'!$A$3,MATCH('Data above threshold'!$A77,'Raw Data'!$B$4:$B$185,0),MATCH('Data above threshold'!CE$4,'Raw Data'!$3:$3,0)-1))</f>
        <v>3.06</v>
      </c>
      <c r="CF77" s="107" t="n">
        <f aca="true">IF(ISBLANK(OFFSET('Raw Data'!$A$3,MATCH('Data above threshold'!$A77,'Raw Data'!$B$4:$B$185,0),MATCH('Data above threshold'!CF$4,'Raw Data'!$3:$3,0)-1)),"",OFFSET('Raw Data'!$A$3,MATCH('Data above threshold'!$A77,'Raw Data'!$B$4:$B$185,0),MATCH('Data above threshold'!CF$4,'Raw Data'!$3:$3,0)-1))</f>
        <v>2.88</v>
      </c>
      <c r="CG77" s="107" t="n">
        <f aca="true">IF(ISBLANK(OFFSET('Raw Data'!$A$3,MATCH('Data above threshold'!$A77,'Raw Data'!$B$4:$B$185,0),MATCH('Data above threshold'!CG$4,'Raw Data'!$3:$3,0)-1)),"",OFFSET('Raw Data'!$A$3,MATCH('Data above threshold'!$A77,'Raw Data'!$B$4:$B$185,0),MATCH('Data above threshold'!CG$4,'Raw Data'!$3:$3,0)-1))</f>
        <v>4.07</v>
      </c>
      <c r="CH77" s="107" t="n">
        <f aca="true">IF(ISBLANK(OFFSET('Raw Data'!$A$3,MATCH('Data above threshold'!$A77,'Raw Data'!$B$4:$B$185,0),MATCH('Data above threshold'!CH$4,'Raw Data'!$3:$3,0)-1)),"",OFFSET('Raw Data'!$A$3,MATCH('Data above threshold'!$A77,'Raw Data'!$B$4:$B$185,0),MATCH('Data above threshold'!CH$4,'Raw Data'!$3:$3,0)-1))</f>
        <v>4.61</v>
      </c>
      <c r="CI77" s="107" t="n">
        <f aca="true">IF(ISBLANK(OFFSET('Raw Data'!$A$3,MATCH('Data above threshold'!$A77,'Raw Data'!$B$4:$B$185,0),MATCH('Data above threshold'!CI$4,'Raw Data'!$3:$3,0)-1)),"",OFFSET('Raw Data'!$A$3,MATCH('Data above threshold'!$A77,'Raw Data'!$B$4:$B$185,0),MATCH('Data above threshold'!CI$4,'Raw Data'!$3:$3,0)-1))</f>
        <v>2.67</v>
      </c>
      <c r="CJ77" s="107" t="e">
        <f aca="true">IF(ISBLANK(OFFSET('Raw Data'!$A$3,MATCH('Data above threshold'!$A77,'Raw Data'!$B$4:$B$185,0),MATCH('Data above threshold'!CJ$4,'Raw Data'!$3:$3,0)-1)),"",OFFSET('Raw Data'!$A$3,MATCH('Data above threshold'!$A77,'Raw Data'!$B$4:$B$185,0),MATCH('Data above threshold'!CJ$4,'Raw Data'!$3:$3,0)-1))</f>
        <v>#N/A</v>
      </c>
      <c r="CK77" s="107" t="n">
        <f aca="true">IF(ISBLANK(OFFSET('Raw Data'!$A$3,MATCH('Data above threshold'!$A77,'Raw Data'!$B$4:$B$185,0),MATCH('Data above threshold'!CK$4,'Raw Data'!$3:$3,0)-1)),"",OFFSET('Raw Data'!$A$3,MATCH('Data above threshold'!$A77,'Raw Data'!$B$4:$B$185,0),MATCH('Data above threshold'!CK$4,'Raw Data'!$3:$3,0)-1))</f>
        <v>3.92</v>
      </c>
      <c r="CL77" s="107" t="n">
        <f aca="true">IF(ISBLANK(OFFSET('Raw Data'!$A$3,MATCH('Data above threshold'!$A77,'Raw Data'!$B$4:$B$185,0),MATCH('Data above threshold'!CL$4,'Raw Data'!$3:$3,0)-1)),"",OFFSET('Raw Data'!$A$3,MATCH('Data above threshold'!$A77,'Raw Data'!$B$4:$B$185,0),MATCH('Data above threshold'!CL$4,'Raw Data'!$3:$3,0)-1))</f>
        <v>3.31</v>
      </c>
      <c r="CM77" s="107" t="n">
        <f aca="true">IF(ISBLANK(OFFSET('Raw Data'!$A$3,MATCH('Data above threshold'!$A77,'Raw Data'!$B$4:$B$185,0),MATCH('Data above threshold'!CM$4,'Raw Data'!$3:$3,0)-1)),"",OFFSET('Raw Data'!$A$3,MATCH('Data above threshold'!$A77,'Raw Data'!$B$4:$B$185,0),MATCH('Data above threshold'!CM$4,'Raw Data'!$3:$3,0)-1))</f>
        <v>2.99</v>
      </c>
      <c r="CN77" s="107" t="n">
        <f aca="true">IF(ISBLANK(OFFSET('Raw Data'!$A$3,MATCH('Data above threshold'!$A77,'Raw Data'!$B$4:$B$185,0),MATCH('Data above threshold'!CN$4,'Raw Data'!$3:$3,0)-1)),"",OFFSET('Raw Data'!$A$3,MATCH('Data above threshold'!$A77,'Raw Data'!$B$4:$B$185,0),MATCH('Data above threshold'!CN$4,'Raw Data'!$3:$3,0)-1))</f>
        <v>4.86</v>
      </c>
      <c r="CO77" s="107" t="n">
        <f aca="true">IF(ISBLANK(OFFSET('Raw Data'!$A$3,MATCH('Data above threshold'!$A77,'Raw Data'!$B$4:$B$185,0),MATCH('Data above threshold'!CO$4,'Raw Data'!$3:$3,0)-1)),"",OFFSET('Raw Data'!$A$3,MATCH('Data above threshold'!$A77,'Raw Data'!$B$4:$B$185,0),MATCH('Data above threshold'!CO$4,'Raw Data'!$3:$3,0)-1))</f>
        <v>3.53</v>
      </c>
      <c r="CP77" s="107" t="n">
        <f aca="true">IF(ISBLANK(OFFSET('Raw Data'!$A$3,MATCH('Data above threshold'!$A77,'Raw Data'!$B$4:$B$185,0),MATCH('Data above threshold'!CP$4,'Raw Data'!$3:$3,0)-1)),"",OFFSET('Raw Data'!$A$3,MATCH('Data above threshold'!$A77,'Raw Data'!$B$4:$B$185,0),MATCH('Data above threshold'!CP$4,'Raw Data'!$3:$3,0)-1))</f>
        <v>1.9</v>
      </c>
      <c r="CQ77" s="107" t="n">
        <f aca="true">IF(ISBLANK(OFFSET('Raw Data'!$A$3,MATCH('Data above threshold'!$A77,'Raw Data'!$B$4:$B$185,0),MATCH('Data above threshold'!CQ$4,'Raw Data'!$3:$3,0)-1)),"",OFFSET('Raw Data'!$A$3,MATCH('Data above threshold'!$A77,'Raw Data'!$B$4:$B$185,0),MATCH('Data above threshold'!CQ$4,'Raw Data'!$3:$3,0)-1))</f>
        <v>4.34</v>
      </c>
      <c r="CR77" s="107" t="n">
        <f aca="true">IF(ISBLANK(OFFSET('Raw Data'!$A$3,MATCH('Data above threshold'!$A77,'Raw Data'!$B$4:$B$185,0),MATCH('Data above threshold'!CR$4,'Raw Data'!$3:$3,0)-1)),"",OFFSET('Raw Data'!$A$3,MATCH('Data above threshold'!$A77,'Raw Data'!$B$4:$B$185,0),MATCH('Data above threshold'!CR$4,'Raw Data'!$3:$3,0)-1))</f>
        <v>4.23</v>
      </c>
    </row>
    <row r="78" s="103" customFormat="true" ht="15.5" hidden="false" customHeight="false" outlineLevel="0" collapsed="false">
      <c r="A78" s="107" t="n">
        <v>3120</v>
      </c>
      <c r="B78" s="107" t="n">
        <v>3</v>
      </c>
      <c r="C78" s="107" t="str">
        <f aca="true">IF(ISBLANK(OFFSET('Raw Data'!$A$3,MATCH('Data above threshold'!$A78,'Raw Data'!$B$4:$B$185,0),MATCH('Data above threshold'!C$4,'Raw Data'!$3:$3,0)-1)),"",OFFSET('Raw Data'!$A$3,MATCH('Data above threshold'!$A78,'Raw Data'!$B$4:$B$185,0),MATCH('Data above threshold'!C$4,'Raw Data'!$3:$3,0)-1))</f>
        <v>Mechanisms for consumer rights education</v>
      </c>
      <c r="D78" s="107" t="str">
        <f aca="true">IF(ISBLANK(OFFSET('Raw Data'!$A$3,MATCH('Data above threshold'!$A78,'Raw Data'!$B$4:$B$185,0),MATCH('Data above threshold'!D$4,'Raw Data'!$3:$3,0)-1)),"",OFFSET('Raw Data'!$A$3,MATCH('Data above threshold'!$A78,'Raw Data'!$B$4:$B$185,0),MATCH('Data above threshold'!D$4,'Raw Data'!$3:$3,0)-1))</f>
        <v/>
      </c>
      <c r="E78" s="107" t="str">
        <f aca="true">IF(ISBLANK(OFFSET('Raw Data'!$A$3,MATCH('Data above threshold'!$A78,'Raw Data'!$B$4:$B$185,0),MATCH('Data above threshold'!E$4,'Raw Data'!$3:$3,0)-1)),"",OFFSET('Raw Data'!$A$3,MATCH('Data above threshold'!$A78,'Raw Data'!$B$4:$B$185,0),MATCH('Data above threshold'!E$4,'Raw Data'!$3:$3,0)-1))</f>
        <v/>
      </c>
      <c r="F78" s="107" t="str">
        <f aca="true">IF(ISBLANK(OFFSET('Raw Data'!$A$3,MATCH('Data above threshold'!$A78,'Raw Data'!$B$4:$B$185,0),MATCH('Data above threshold'!F$4,'Raw Data'!$3:$3,0)-1)),"",OFFSET('Raw Data'!$A$3,MATCH('Data above threshold'!$A78,'Raw Data'!$B$4:$B$185,0),MATCH('Data above threshold'!F$4,'Raw Data'!$3:$3,0)-1))</f>
        <v/>
      </c>
      <c r="G78" s="107" t="str">
        <f aca="true">IF(ISBLANK(OFFSET('Raw Data'!$A$3,MATCH('Data above threshold'!$A78,'Raw Data'!$B$4:$B$185,0),MATCH('Data above threshold'!G$4,'Raw Data'!$3:$3,0)-1)),"",OFFSET('Raw Data'!$A$3,MATCH('Data above threshold'!$A78,'Raw Data'!$B$4:$B$185,0),MATCH('Data above threshold'!G$4,'Raw Data'!$3:$3,0)-1))</f>
        <v/>
      </c>
      <c r="H78" s="107" t="str">
        <f aca="true">IF(ISBLANK(OFFSET('Raw Data'!$A$3,MATCH('Data above threshold'!$A78,'Raw Data'!$B$4:$B$185,0),MATCH('Data above threshold'!H$4,'Raw Data'!$3:$3,0)-1)),"",OFFSET('Raw Data'!$A$3,MATCH('Data above threshold'!$A78,'Raw Data'!$B$4:$B$185,0),MATCH('Data above threshold'!H$4,'Raw Data'!$3:$3,0)-1))</f>
        <v/>
      </c>
      <c r="I78" s="107" t="str">
        <f aca="true">IF(ISBLANK(OFFSET('Raw Data'!$A$3,MATCH('Data above threshold'!$A78,'Raw Data'!$B$4:$B$185,0),MATCH('Data above threshold'!I$4,'Raw Data'!$3:$3,0)-1)),"",OFFSET('Raw Data'!$A$3,MATCH('Data above threshold'!$A78,'Raw Data'!$B$4:$B$185,0),MATCH('Data above threshold'!I$4,'Raw Data'!$3:$3,0)-1))</f>
        <v/>
      </c>
      <c r="J78" s="107" t="str">
        <f aca="true">IF(ISBLANK(OFFSET('Raw Data'!$A$3,MATCH('Data above threshold'!$A78,'Raw Data'!$B$4:$B$185,0),MATCH('Data above threshold'!J$4,'Raw Data'!$3:$3,0)-1)),"",OFFSET('Raw Data'!$A$3,MATCH('Data above threshold'!$A78,'Raw Data'!$B$4:$B$185,0),MATCH('Data above threshold'!J$4,'Raw Data'!$3:$3,0)-1))</f>
        <v/>
      </c>
      <c r="K78" s="107" t="str">
        <f aca="true">IF(ISBLANK(OFFSET('Raw Data'!$A$3,MATCH('Data above threshold'!$A78,'Raw Data'!$B$4:$B$185,0),MATCH('Data above threshold'!K$4,'Raw Data'!$3:$3,0)-1)),"",OFFSET('Raw Data'!$A$3,MATCH('Data above threshold'!$A78,'Raw Data'!$B$4:$B$185,0),MATCH('Data above threshold'!K$4,'Raw Data'!$3:$3,0)-1))</f>
        <v/>
      </c>
      <c r="L78" s="107" t="str">
        <f aca="true">IF(ISBLANK(OFFSET('Raw Data'!$A$3,MATCH('Data above threshold'!$A78,'Raw Data'!$B$4:$B$185,0),MATCH('Data above threshold'!L$4,'Raw Data'!$3:$3,0)-1)),"",OFFSET('Raw Data'!$A$3,MATCH('Data above threshold'!$A78,'Raw Data'!$B$4:$B$185,0),MATCH('Data above threshold'!L$4,'Raw Data'!$3:$3,0)-1))</f>
        <v/>
      </c>
      <c r="M78" s="105" t="str">
        <f aca="false" t="array" ref="M78:M78">IFERROR(SKEW(IF(ISNUMBER(Q78:CR78),Q78:CR78,"")),"")</f>
        <v/>
      </c>
      <c r="N78" s="107"/>
      <c r="O78" s="107" t="str">
        <f aca="true">IF(ISBLANK(OFFSET('Raw Data'!$A$3,MATCH('Data above threshold'!$A78,'Raw Data'!$B$4:$B$185,0),MATCH('Data above threshold'!O$4,'Raw Data'!$3:$3,0)-1)),"",OFFSET('Raw Data'!$A$3,MATCH('Data above threshold'!$A78,'Raw Data'!$B$4:$B$185,0),MATCH('Data above threshold'!O$4,'Raw Data'!$3:$3,0)-1))</f>
        <v/>
      </c>
      <c r="P78" s="106" t="str">
        <f aca="false" t="array" ref="P78:P78">IF(B78&lt;4,"",1-IFERROR(SUM(ISNUMBER(Q78:CR78)*(1-$Q$3:$CR$3))/COUNTIF($Q$3:$CR$3,0),0))</f>
        <v/>
      </c>
      <c r="Q78" s="107" t="str">
        <f aca="true">IF(ISBLANK(OFFSET('Raw Data'!$A$3,MATCH('Data above threshold'!$A78,'Raw Data'!$B$4:$B$185,0),MATCH('Data above threshold'!Q$4,'Raw Data'!$3:$3,0)-1)),"",OFFSET('Raw Data'!$A$3,MATCH('Data above threshold'!$A78,'Raw Data'!$B$4:$B$185,0),MATCH('Data above threshold'!Q$4,'Raw Data'!$3:$3,0)-1))</f>
        <v/>
      </c>
      <c r="R78" s="107" t="str">
        <f aca="true">IF(ISBLANK(OFFSET('Raw Data'!$A$3,MATCH('Data above threshold'!$A78,'Raw Data'!$B$4:$B$185,0),MATCH('Data above threshold'!R$4,'Raw Data'!$3:$3,0)-1)),"",OFFSET('Raw Data'!$A$3,MATCH('Data above threshold'!$A78,'Raw Data'!$B$4:$B$185,0),MATCH('Data above threshold'!R$4,'Raw Data'!$3:$3,0)-1))</f>
        <v/>
      </c>
      <c r="S78" s="107" t="str">
        <f aca="true">IF(ISBLANK(OFFSET('Raw Data'!$A$3,MATCH('Data above threshold'!$A78,'Raw Data'!$B$4:$B$185,0),MATCH('Data above threshold'!S$4,'Raw Data'!$3:$3,0)-1)),"",OFFSET('Raw Data'!$A$3,MATCH('Data above threshold'!$A78,'Raw Data'!$B$4:$B$185,0),MATCH('Data above threshold'!S$4,'Raw Data'!$3:$3,0)-1))</f>
        <v/>
      </c>
      <c r="T78" s="107" t="str">
        <f aca="true">IF(ISBLANK(OFFSET('Raw Data'!$A$3,MATCH('Data above threshold'!$A78,'Raw Data'!$B$4:$B$185,0),MATCH('Data above threshold'!T$4,'Raw Data'!$3:$3,0)-1)),"",OFFSET('Raw Data'!$A$3,MATCH('Data above threshold'!$A78,'Raw Data'!$B$4:$B$185,0),MATCH('Data above threshold'!T$4,'Raw Data'!$3:$3,0)-1))</f>
        <v/>
      </c>
      <c r="U78" s="107" t="str">
        <f aca="true">IF(ISBLANK(OFFSET('Raw Data'!$A$3,MATCH('Data above threshold'!$A78,'Raw Data'!$B$4:$B$185,0),MATCH('Data above threshold'!U$4,'Raw Data'!$3:$3,0)-1)),"",OFFSET('Raw Data'!$A$3,MATCH('Data above threshold'!$A78,'Raw Data'!$B$4:$B$185,0),MATCH('Data above threshold'!U$4,'Raw Data'!$3:$3,0)-1))</f>
        <v/>
      </c>
      <c r="V78" s="107" t="str">
        <f aca="true">IF(ISBLANK(OFFSET('Raw Data'!$A$3,MATCH('Data above threshold'!$A78,'Raw Data'!$B$4:$B$185,0),MATCH('Data above threshold'!V$4,'Raw Data'!$3:$3,0)-1)),"",OFFSET('Raw Data'!$A$3,MATCH('Data above threshold'!$A78,'Raw Data'!$B$4:$B$185,0),MATCH('Data above threshold'!V$4,'Raw Data'!$3:$3,0)-1))</f>
        <v/>
      </c>
      <c r="W78" s="107" t="str">
        <f aca="true">IF(ISBLANK(OFFSET('Raw Data'!$A$3,MATCH('Data above threshold'!$A78,'Raw Data'!$B$4:$B$185,0),MATCH('Data above threshold'!W$4,'Raw Data'!$3:$3,0)-1)),"",OFFSET('Raw Data'!$A$3,MATCH('Data above threshold'!$A78,'Raw Data'!$B$4:$B$185,0),MATCH('Data above threshold'!W$4,'Raw Data'!$3:$3,0)-1))</f>
        <v/>
      </c>
      <c r="X78" s="107" t="str">
        <f aca="true">IF(ISBLANK(OFFSET('Raw Data'!$A$3,MATCH('Data above threshold'!$A78,'Raw Data'!$B$4:$B$185,0),MATCH('Data above threshold'!X$4,'Raw Data'!$3:$3,0)-1)),"",OFFSET('Raw Data'!$A$3,MATCH('Data above threshold'!$A78,'Raw Data'!$B$4:$B$185,0),MATCH('Data above threshold'!X$4,'Raw Data'!$3:$3,0)-1))</f>
        <v/>
      </c>
      <c r="Y78" s="107" t="str">
        <f aca="true">IF(ISBLANK(OFFSET('Raw Data'!$A$3,MATCH('Data above threshold'!$A78,'Raw Data'!$B$4:$B$185,0),MATCH('Data above threshold'!Y$4,'Raw Data'!$3:$3,0)-1)),"",OFFSET('Raw Data'!$A$3,MATCH('Data above threshold'!$A78,'Raw Data'!$B$4:$B$185,0),MATCH('Data above threshold'!Y$4,'Raw Data'!$3:$3,0)-1))</f>
        <v/>
      </c>
      <c r="Z78" s="107" t="str">
        <f aca="true">IF(ISBLANK(OFFSET('Raw Data'!$A$3,MATCH('Data above threshold'!$A78,'Raw Data'!$B$4:$B$185,0),MATCH('Data above threshold'!Z$4,'Raw Data'!$3:$3,0)-1)),"",OFFSET('Raw Data'!$A$3,MATCH('Data above threshold'!$A78,'Raw Data'!$B$4:$B$185,0),MATCH('Data above threshold'!Z$4,'Raw Data'!$3:$3,0)-1))</f>
        <v/>
      </c>
      <c r="AA78" s="107" t="str">
        <f aca="true">IF(ISBLANK(OFFSET('Raw Data'!$A$3,MATCH('Data above threshold'!$A78,'Raw Data'!$B$4:$B$185,0),MATCH('Data above threshold'!AA$4,'Raw Data'!$3:$3,0)-1)),"",OFFSET('Raw Data'!$A$3,MATCH('Data above threshold'!$A78,'Raw Data'!$B$4:$B$185,0),MATCH('Data above threshold'!AA$4,'Raw Data'!$3:$3,0)-1))</f>
        <v/>
      </c>
      <c r="AB78" s="107" t="str">
        <f aca="true">IF(ISBLANK(OFFSET('Raw Data'!$A$3,MATCH('Data above threshold'!$A78,'Raw Data'!$B$4:$B$185,0),MATCH('Data above threshold'!AB$4,'Raw Data'!$3:$3,0)-1)),"",OFFSET('Raw Data'!$A$3,MATCH('Data above threshold'!$A78,'Raw Data'!$B$4:$B$185,0),MATCH('Data above threshold'!AB$4,'Raw Data'!$3:$3,0)-1))</f>
        <v/>
      </c>
      <c r="AC78" s="107" t="str">
        <f aca="true">IF(ISBLANK(OFFSET('Raw Data'!$A$3,MATCH('Data above threshold'!$A78,'Raw Data'!$B$4:$B$185,0),MATCH('Data above threshold'!AC$4,'Raw Data'!$3:$3,0)-1)),"",OFFSET('Raw Data'!$A$3,MATCH('Data above threshold'!$A78,'Raw Data'!$B$4:$B$185,0),MATCH('Data above threshold'!AC$4,'Raw Data'!$3:$3,0)-1))</f>
        <v/>
      </c>
      <c r="AD78" s="107" t="str">
        <f aca="true">IF(ISBLANK(OFFSET('Raw Data'!$A$3,MATCH('Data above threshold'!$A78,'Raw Data'!$B$4:$B$185,0),MATCH('Data above threshold'!AD$4,'Raw Data'!$3:$3,0)-1)),"",OFFSET('Raw Data'!$A$3,MATCH('Data above threshold'!$A78,'Raw Data'!$B$4:$B$185,0),MATCH('Data above threshold'!AD$4,'Raw Data'!$3:$3,0)-1))</f>
        <v/>
      </c>
      <c r="AE78" s="107" t="str">
        <f aca="true">IF(ISBLANK(OFFSET('Raw Data'!$A$3,MATCH('Data above threshold'!$A78,'Raw Data'!$B$4:$B$185,0),MATCH('Data above threshold'!AE$4,'Raw Data'!$3:$3,0)-1)),"",OFFSET('Raw Data'!$A$3,MATCH('Data above threshold'!$A78,'Raw Data'!$B$4:$B$185,0),MATCH('Data above threshold'!AE$4,'Raw Data'!$3:$3,0)-1))</f>
        <v/>
      </c>
      <c r="AF78" s="107" t="str">
        <f aca="true">IF(ISBLANK(OFFSET('Raw Data'!$A$3,MATCH('Data above threshold'!$A78,'Raw Data'!$B$4:$B$185,0),MATCH('Data above threshold'!AF$4,'Raw Data'!$3:$3,0)-1)),"",OFFSET('Raw Data'!$A$3,MATCH('Data above threshold'!$A78,'Raw Data'!$B$4:$B$185,0),MATCH('Data above threshold'!AF$4,'Raw Data'!$3:$3,0)-1))</f>
        <v/>
      </c>
      <c r="AG78" s="107" t="str">
        <f aca="true">IF(ISBLANK(OFFSET('Raw Data'!$A$3,MATCH('Data above threshold'!$A78,'Raw Data'!$B$4:$B$185,0),MATCH('Data above threshold'!AG$4,'Raw Data'!$3:$3,0)-1)),"",OFFSET('Raw Data'!$A$3,MATCH('Data above threshold'!$A78,'Raw Data'!$B$4:$B$185,0),MATCH('Data above threshold'!AG$4,'Raw Data'!$3:$3,0)-1))</f>
        <v/>
      </c>
      <c r="AH78" s="107" t="str">
        <f aca="true">IF(ISBLANK(OFFSET('Raw Data'!$A$3,MATCH('Data above threshold'!$A78,'Raw Data'!$B$4:$B$185,0),MATCH('Data above threshold'!AH$4,'Raw Data'!$3:$3,0)-1)),"",OFFSET('Raw Data'!$A$3,MATCH('Data above threshold'!$A78,'Raw Data'!$B$4:$B$185,0),MATCH('Data above threshold'!AH$4,'Raw Data'!$3:$3,0)-1))</f>
        <v/>
      </c>
      <c r="AI78" s="107" t="str">
        <f aca="true">IF(ISBLANK(OFFSET('Raw Data'!$A$3,MATCH('Data above threshold'!$A78,'Raw Data'!$B$4:$B$185,0),MATCH('Data above threshold'!AI$4,'Raw Data'!$3:$3,0)-1)),"",OFFSET('Raw Data'!$A$3,MATCH('Data above threshold'!$A78,'Raw Data'!$B$4:$B$185,0),MATCH('Data above threshold'!AI$4,'Raw Data'!$3:$3,0)-1))</f>
        <v/>
      </c>
      <c r="AJ78" s="107" t="str">
        <f aca="true">IF(ISBLANK(OFFSET('Raw Data'!$A$3,MATCH('Data above threshold'!$A78,'Raw Data'!$B$4:$B$185,0),MATCH('Data above threshold'!AJ$4,'Raw Data'!$3:$3,0)-1)),"",OFFSET('Raw Data'!$A$3,MATCH('Data above threshold'!$A78,'Raw Data'!$B$4:$B$185,0),MATCH('Data above threshold'!AJ$4,'Raw Data'!$3:$3,0)-1))</f>
        <v/>
      </c>
      <c r="AK78" s="107" t="str">
        <f aca="true">IF(ISBLANK(OFFSET('Raw Data'!$A$3,MATCH('Data above threshold'!$A78,'Raw Data'!$B$4:$B$185,0),MATCH('Data above threshold'!AK$4,'Raw Data'!$3:$3,0)-1)),"",OFFSET('Raw Data'!$A$3,MATCH('Data above threshold'!$A78,'Raw Data'!$B$4:$B$185,0),MATCH('Data above threshold'!AK$4,'Raw Data'!$3:$3,0)-1))</f>
        <v/>
      </c>
      <c r="AL78" s="107" t="str">
        <f aca="true">IF(ISBLANK(OFFSET('Raw Data'!$A$3,MATCH('Data above threshold'!$A78,'Raw Data'!$B$4:$B$185,0),MATCH('Data above threshold'!AL$4,'Raw Data'!$3:$3,0)-1)),"",OFFSET('Raw Data'!$A$3,MATCH('Data above threshold'!$A78,'Raw Data'!$B$4:$B$185,0),MATCH('Data above threshold'!AL$4,'Raw Data'!$3:$3,0)-1))</f>
        <v/>
      </c>
      <c r="AM78" s="107" t="str">
        <f aca="true">IF(ISBLANK(OFFSET('Raw Data'!$A$3,MATCH('Data above threshold'!$A78,'Raw Data'!$B$4:$B$185,0),MATCH('Data above threshold'!AM$4,'Raw Data'!$3:$3,0)-1)),"",OFFSET('Raw Data'!$A$3,MATCH('Data above threshold'!$A78,'Raw Data'!$B$4:$B$185,0),MATCH('Data above threshold'!AM$4,'Raw Data'!$3:$3,0)-1))</f>
        <v/>
      </c>
      <c r="AN78" s="107" t="str">
        <f aca="true">IF(ISBLANK(OFFSET('Raw Data'!$A$3,MATCH('Data above threshold'!$A78,'Raw Data'!$B$4:$B$185,0),MATCH('Data above threshold'!AN$4,'Raw Data'!$3:$3,0)-1)),"",OFFSET('Raw Data'!$A$3,MATCH('Data above threshold'!$A78,'Raw Data'!$B$4:$B$185,0),MATCH('Data above threshold'!AN$4,'Raw Data'!$3:$3,0)-1))</f>
        <v/>
      </c>
      <c r="AO78" s="107" t="str">
        <f aca="true">IF(ISBLANK(OFFSET('Raw Data'!$A$3,MATCH('Data above threshold'!$A78,'Raw Data'!$B$4:$B$185,0),MATCH('Data above threshold'!AO$4,'Raw Data'!$3:$3,0)-1)),"",OFFSET('Raw Data'!$A$3,MATCH('Data above threshold'!$A78,'Raw Data'!$B$4:$B$185,0),MATCH('Data above threshold'!AO$4,'Raw Data'!$3:$3,0)-1))</f>
        <v/>
      </c>
      <c r="AP78" s="107" t="str">
        <f aca="true">IF(ISBLANK(OFFSET('Raw Data'!$A$3,MATCH('Data above threshold'!$A78,'Raw Data'!$B$4:$B$185,0),MATCH('Data above threshold'!AP$4,'Raw Data'!$3:$3,0)-1)),"",OFFSET('Raw Data'!$A$3,MATCH('Data above threshold'!$A78,'Raw Data'!$B$4:$B$185,0),MATCH('Data above threshold'!AP$4,'Raw Data'!$3:$3,0)-1))</f>
        <v/>
      </c>
      <c r="AQ78" s="107" t="str">
        <f aca="true">IF(ISBLANK(OFFSET('Raw Data'!$A$3,MATCH('Data above threshold'!$A78,'Raw Data'!$B$4:$B$185,0),MATCH('Data above threshold'!AQ$4,'Raw Data'!$3:$3,0)-1)),"",OFFSET('Raw Data'!$A$3,MATCH('Data above threshold'!$A78,'Raw Data'!$B$4:$B$185,0),MATCH('Data above threshold'!AQ$4,'Raw Data'!$3:$3,0)-1))</f>
        <v/>
      </c>
      <c r="AR78" s="107" t="str">
        <f aca="true">IF(ISBLANK(OFFSET('Raw Data'!$A$3,MATCH('Data above threshold'!$A78,'Raw Data'!$B$4:$B$185,0),MATCH('Data above threshold'!AR$4,'Raw Data'!$3:$3,0)-1)),"",OFFSET('Raw Data'!$A$3,MATCH('Data above threshold'!$A78,'Raw Data'!$B$4:$B$185,0),MATCH('Data above threshold'!AR$4,'Raw Data'!$3:$3,0)-1))</f>
        <v/>
      </c>
      <c r="AS78" s="107" t="str">
        <f aca="true">IF(ISBLANK(OFFSET('Raw Data'!$A$3,MATCH('Data above threshold'!$A78,'Raw Data'!$B$4:$B$185,0),MATCH('Data above threshold'!AS$4,'Raw Data'!$3:$3,0)-1)),"",OFFSET('Raw Data'!$A$3,MATCH('Data above threshold'!$A78,'Raw Data'!$B$4:$B$185,0),MATCH('Data above threshold'!AS$4,'Raw Data'!$3:$3,0)-1))</f>
        <v/>
      </c>
      <c r="AT78" s="107" t="str">
        <f aca="true">IF(ISBLANK(OFFSET('Raw Data'!$A$3,MATCH('Data above threshold'!$A78,'Raw Data'!$B$4:$B$185,0),MATCH('Data above threshold'!AT$4,'Raw Data'!$3:$3,0)-1)),"",OFFSET('Raw Data'!$A$3,MATCH('Data above threshold'!$A78,'Raw Data'!$B$4:$B$185,0),MATCH('Data above threshold'!AT$4,'Raw Data'!$3:$3,0)-1))</f>
        <v/>
      </c>
      <c r="AU78" s="107" t="str">
        <f aca="true">IF(ISBLANK(OFFSET('Raw Data'!$A$3,MATCH('Data above threshold'!$A78,'Raw Data'!$B$4:$B$185,0),MATCH('Data above threshold'!AU$4,'Raw Data'!$3:$3,0)-1)),"",OFFSET('Raw Data'!$A$3,MATCH('Data above threshold'!$A78,'Raw Data'!$B$4:$B$185,0),MATCH('Data above threshold'!AU$4,'Raw Data'!$3:$3,0)-1))</f>
        <v/>
      </c>
      <c r="AV78" s="107" t="str">
        <f aca="true">IF(ISBLANK(OFFSET('Raw Data'!$A$3,MATCH('Data above threshold'!$A78,'Raw Data'!$B$4:$B$185,0),MATCH('Data above threshold'!AV$4,'Raw Data'!$3:$3,0)-1)),"",OFFSET('Raw Data'!$A$3,MATCH('Data above threshold'!$A78,'Raw Data'!$B$4:$B$185,0),MATCH('Data above threshold'!AV$4,'Raw Data'!$3:$3,0)-1))</f>
        <v/>
      </c>
      <c r="AW78" s="107" t="str">
        <f aca="true">IF(ISBLANK(OFFSET('Raw Data'!$A$3,MATCH('Data above threshold'!$A78,'Raw Data'!$B$4:$B$185,0),MATCH('Data above threshold'!AW$4,'Raw Data'!$3:$3,0)-1)),"",OFFSET('Raw Data'!$A$3,MATCH('Data above threshold'!$A78,'Raw Data'!$B$4:$B$185,0),MATCH('Data above threshold'!AW$4,'Raw Data'!$3:$3,0)-1))</f>
        <v/>
      </c>
      <c r="AX78" s="107" t="str">
        <f aca="true">IF(ISBLANK(OFFSET('Raw Data'!$A$3,MATCH('Data above threshold'!$A78,'Raw Data'!$B$4:$B$185,0),MATCH('Data above threshold'!AX$4,'Raw Data'!$3:$3,0)-1)),"",OFFSET('Raw Data'!$A$3,MATCH('Data above threshold'!$A78,'Raw Data'!$B$4:$B$185,0),MATCH('Data above threshold'!AX$4,'Raw Data'!$3:$3,0)-1))</f>
        <v/>
      </c>
      <c r="AY78" s="107" t="str">
        <f aca="true">IF(ISBLANK(OFFSET('Raw Data'!$A$3,MATCH('Data above threshold'!$A78,'Raw Data'!$B$4:$B$185,0),MATCH('Data above threshold'!AY$4,'Raw Data'!$3:$3,0)-1)),"",OFFSET('Raw Data'!$A$3,MATCH('Data above threshold'!$A78,'Raw Data'!$B$4:$B$185,0),MATCH('Data above threshold'!AY$4,'Raw Data'!$3:$3,0)-1))</f>
        <v/>
      </c>
      <c r="AZ78" s="107" t="str">
        <f aca="true">IF(ISBLANK(OFFSET('Raw Data'!$A$3,MATCH('Data above threshold'!$A78,'Raw Data'!$B$4:$B$185,0),MATCH('Data above threshold'!AZ$4,'Raw Data'!$3:$3,0)-1)),"",OFFSET('Raw Data'!$A$3,MATCH('Data above threshold'!$A78,'Raw Data'!$B$4:$B$185,0),MATCH('Data above threshold'!AZ$4,'Raw Data'!$3:$3,0)-1))</f>
        <v/>
      </c>
      <c r="BA78" s="107" t="str">
        <f aca="true">IF(ISBLANK(OFFSET('Raw Data'!$A$3,MATCH('Data above threshold'!$A78,'Raw Data'!$B$4:$B$185,0),MATCH('Data above threshold'!BA$4,'Raw Data'!$3:$3,0)-1)),"",OFFSET('Raw Data'!$A$3,MATCH('Data above threshold'!$A78,'Raw Data'!$B$4:$B$185,0),MATCH('Data above threshold'!BA$4,'Raw Data'!$3:$3,0)-1))</f>
        <v/>
      </c>
      <c r="BB78" s="107" t="str">
        <f aca="true">IF(ISBLANK(OFFSET('Raw Data'!$A$3,MATCH('Data above threshold'!$A78,'Raw Data'!$B$4:$B$185,0),MATCH('Data above threshold'!BB$4,'Raw Data'!$3:$3,0)-1)),"",OFFSET('Raw Data'!$A$3,MATCH('Data above threshold'!$A78,'Raw Data'!$B$4:$B$185,0),MATCH('Data above threshold'!BB$4,'Raw Data'!$3:$3,0)-1))</f>
        <v/>
      </c>
      <c r="BC78" s="107" t="str">
        <f aca="true">IF(ISBLANK(OFFSET('Raw Data'!$A$3,MATCH('Data above threshold'!$A78,'Raw Data'!$B$4:$B$185,0),MATCH('Data above threshold'!BC$4,'Raw Data'!$3:$3,0)-1)),"",OFFSET('Raw Data'!$A$3,MATCH('Data above threshold'!$A78,'Raw Data'!$B$4:$B$185,0),MATCH('Data above threshold'!BC$4,'Raw Data'!$3:$3,0)-1))</f>
        <v/>
      </c>
      <c r="BD78" s="107" t="str">
        <f aca="true">IF(ISBLANK(OFFSET('Raw Data'!$A$3,MATCH('Data above threshold'!$A78,'Raw Data'!$B$4:$B$185,0),MATCH('Data above threshold'!BD$4,'Raw Data'!$3:$3,0)-1)),"",OFFSET('Raw Data'!$A$3,MATCH('Data above threshold'!$A78,'Raw Data'!$B$4:$B$185,0),MATCH('Data above threshold'!BD$4,'Raw Data'!$3:$3,0)-1))</f>
        <v/>
      </c>
      <c r="BE78" s="107" t="str">
        <f aca="true">IF(ISBLANK(OFFSET('Raw Data'!$A$3,MATCH('Data above threshold'!$A78,'Raw Data'!$B$4:$B$185,0),MATCH('Data above threshold'!BE$4,'Raw Data'!$3:$3,0)-1)),"",OFFSET('Raw Data'!$A$3,MATCH('Data above threshold'!$A78,'Raw Data'!$B$4:$B$185,0),MATCH('Data above threshold'!BE$4,'Raw Data'!$3:$3,0)-1))</f>
        <v/>
      </c>
      <c r="BF78" s="107" t="str">
        <f aca="true">IF(ISBLANK(OFFSET('Raw Data'!$A$3,MATCH('Data above threshold'!$A78,'Raw Data'!$B$4:$B$185,0),MATCH('Data above threshold'!BF$4,'Raw Data'!$3:$3,0)-1)),"",OFFSET('Raw Data'!$A$3,MATCH('Data above threshold'!$A78,'Raw Data'!$B$4:$B$185,0),MATCH('Data above threshold'!BF$4,'Raw Data'!$3:$3,0)-1))</f>
        <v/>
      </c>
      <c r="BG78" s="107" t="str">
        <f aca="true">IF(ISBLANK(OFFSET('Raw Data'!$A$3,MATCH('Data above threshold'!$A78,'Raw Data'!$B$4:$B$185,0),MATCH('Data above threshold'!BG$4,'Raw Data'!$3:$3,0)-1)),"",OFFSET('Raw Data'!$A$3,MATCH('Data above threshold'!$A78,'Raw Data'!$B$4:$B$185,0),MATCH('Data above threshold'!BG$4,'Raw Data'!$3:$3,0)-1))</f>
        <v/>
      </c>
      <c r="BH78" s="107" t="str">
        <f aca="true">IF(ISBLANK(OFFSET('Raw Data'!$A$3,MATCH('Data above threshold'!$A78,'Raw Data'!$B$4:$B$185,0),MATCH('Data above threshold'!BH$4,'Raw Data'!$3:$3,0)-1)),"",OFFSET('Raw Data'!$A$3,MATCH('Data above threshold'!$A78,'Raw Data'!$B$4:$B$185,0),MATCH('Data above threshold'!BH$4,'Raw Data'!$3:$3,0)-1))</f>
        <v/>
      </c>
      <c r="BI78" s="107" t="str">
        <f aca="true">IF(ISBLANK(OFFSET('Raw Data'!$A$3,MATCH('Data above threshold'!$A78,'Raw Data'!$B$4:$B$185,0),MATCH('Data above threshold'!BI$4,'Raw Data'!$3:$3,0)-1)),"",OFFSET('Raw Data'!$A$3,MATCH('Data above threshold'!$A78,'Raw Data'!$B$4:$B$185,0),MATCH('Data above threshold'!BI$4,'Raw Data'!$3:$3,0)-1))</f>
        <v/>
      </c>
      <c r="BJ78" s="107" t="str">
        <f aca="true">IF(ISBLANK(OFFSET('Raw Data'!$A$3,MATCH('Data above threshold'!$A78,'Raw Data'!$B$4:$B$185,0),MATCH('Data above threshold'!BJ$4,'Raw Data'!$3:$3,0)-1)),"",OFFSET('Raw Data'!$A$3,MATCH('Data above threshold'!$A78,'Raw Data'!$B$4:$B$185,0),MATCH('Data above threshold'!BJ$4,'Raw Data'!$3:$3,0)-1))</f>
        <v/>
      </c>
      <c r="BK78" s="107" t="str">
        <f aca="true">IF(ISBLANK(OFFSET('Raw Data'!$A$3,MATCH('Data above threshold'!$A78,'Raw Data'!$B$4:$B$185,0),MATCH('Data above threshold'!BK$4,'Raw Data'!$3:$3,0)-1)),"",OFFSET('Raw Data'!$A$3,MATCH('Data above threshold'!$A78,'Raw Data'!$B$4:$B$185,0),MATCH('Data above threshold'!BK$4,'Raw Data'!$3:$3,0)-1))</f>
        <v/>
      </c>
      <c r="BL78" s="107" t="str">
        <f aca="true">IF(ISBLANK(OFFSET('Raw Data'!$A$3,MATCH('Data above threshold'!$A78,'Raw Data'!$B$4:$B$185,0),MATCH('Data above threshold'!BL$4,'Raw Data'!$3:$3,0)-1)),"",OFFSET('Raw Data'!$A$3,MATCH('Data above threshold'!$A78,'Raw Data'!$B$4:$B$185,0),MATCH('Data above threshold'!BL$4,'Raw Data'!$3:$3,0)-1))</f>
        <v/>
      </c>
      <c r="BM78" s="107" t="str">
        <f aca="true">IF(ISBLANK(OFFSET('Raw Data'!$A$3,MATCH('Data above threshold'!$A78,'Raw Data'!$B$4:$B$185,0),MATCH('Data above threshold'!BM$4,'Raw Data'!$3:$3,0)-1)),"",OFFSET('Raw Data'!$A$3,MATCH('Data above threshold'!$A78,'Raw Data'!$B$4:$B$185,0),MATCH('Data above threshold'!BM$4,'Raw Data'!$3:$3,0)-1))</f>
        <v/>
      </c>
      <c r="BN78" s="107" t="str">
        <f aca="true">IF(ISBLANK(OFFSET('Raw Data'!$A$3,MATCH('Data above threshold'!$A78,'Raw Data'!$B$4:$B$185,0),MATCH('Data above threshold'!BN$4,'Raw Data'!$3:$3,0)-1)),"",OFFSET('Raw Data'!$A$3,MATCH('Data above threshold'!$A78,'Raw Data'!$B$4:$B$185,0),MATCH('Data above threshold'!BN$4,'Raw Data'!$3:$3,0)-1))</f>
        <v/>
      </c>
      <c r="BO78" s="107" t="str">
        <f aca="true">IF(ISBLANK(OFFSET('Raw Data'!$A$3,MATCH('Data above threshold'!$A78,'Raw Data'!$B$4:$B$185,0),MATCH('Data above threshold'!BO$4,'Raw Data'!$3:$3,0)-1)),"",OFFSET('Raw Data'!$A$3,MATCH('Data above threshold'!$A78,'Raw Data'!$B$4:$B$185,0),MATCH('Data above threshold'!BO$4,'Raw Data'!$3:$3,0)-1))</f>
        <v/>
      </c>
      <c r="BP78" s="107" t="str">
        <f aca="true">IF(ISBLANK(OFFSET('Raw Data'!$A$3,MATCH('Data above threshold'!$A78,'Raw Data'!$B$4:$B$185,0),MATCH('Data above threshold'!BP$4,'Raw Data'!$3:$3,0)-1)),"",OFFSET('Raw Data'!$A$3,MATCH('Data above threshold'!$A78,'Raw Data'!$B$4:$B$185,0),MATCH('Data above threshold'!BP$4,'Raw Data'!$3:$3,0)-1))</f>
        <v/>
      </c>
      <c r="BQ78" s="107" t="str">
        <f aca="true">IF(ISBLANK(OFFSET('Raw Data'!$A$3,MATCH('Data above threshold'!$A78,'Raw Data'!$B$4:$B$185,0),MATCH('Data above threshold'!BQ$4,'Raw Data'!$3:$3,0)-1)),"",OFFSET('Raw Data'!$A$3,MATCH('Data above threshold'!$A78,'Raw Data'!$B$4:$B$185,0),MATCH('Data above threshold'!BQ$4,'Raw Data'!$3:$3,0)-1))</f>
        <v/>
      </c>
      <c r="BR78" s="107" t="str">
        <f aca="true">IF(ISBLANK(OFFSET('Raw Data'!$A$3,MATCH('Data above threshold'!$A78,'Raw Data'!$B$4:$B$185,0),MATCH('Data above threshold'!BR$4,'Raw Data'!$3:$3,0)-1)),"",OFFSET('Raw Data'!$A$3,MATCH('Data above threshold'!$A78,'Raw Data'!$B$4:$B$185,0),MATCH('Data above threshold'!BR$4,'Raw Data'!$3:$3,0)-1))</f>
        <v/>
      </c>
      <c r="BS78" s="107" t="str">
        <f aca="true">IF(ISBLANK(OFFSET('Raw Data'!$A$3,MATCH('Data above threshold'!$A78,'Raw Data'!$B$4:$B$185,0),MATCH('Data above threshold'!BS$4,'Raw Data'!$3:$3,0)-1)),"",OFFSET('Raw Data'!$A$3,MATCH('Data above threshold'!$A78,'Raw Data'!$B$4:$B$185,0),MATCH('Data above threshold'!BS$4,'Raw Data'!$3:$3,0)-1))</f>
        <v/>
      </c>
      <c r="BT78" s="107" t="str">
        <f aca="true">IF(ISBLANK(OFFSET('Raw Data'!$A$3,MATCH('Data above threshold'!$A78,'Raw Data'!$B$4:$B$185,0),MATCH('Data above threshold'!BT$4,'Raw Data'!$3:$3,0)-1)),"",OFFSET('Raw Data'!$A$3,MATCH('Data above threshold'!$A78,'Raw Data'!$B$4:$B$185,0),MATCH('Data above threshold'!BT$4,'Raw Data'!$3:$3,0)-1))</f>
        <v/>
      </c>
      <c r="BU78" s="107" t="str">
        <f aca="true">IF(ISBLANK(OFFSET('Raw Data'!$A$3,MATCH('Data above threshold'!$A78,'Raw Data'!$B$4:$B$185,0),MATCH('Data above threshold'!BU$4,'Raw Data'!$3:$3,0)-1)),"",OFFSET('Raw Data'!$A$3,MATCH('Data above threshold'!$A78,'Raw Data'!$B$4:$B$185,0),MATCH('Data above threshold'!BU$4,'Raw Data'!$3:$3,0)-1))</f>
        <v/>
      </c>
      <c r="BV78" s="107" t="str">
        <f aca="true">IF(ISBLANK(OFFSET('Raw Data'!$A$3,MATCH('Data above threshold'!$A78,'Raw Data'!$B$4:$B$185,0),MATCH('Data above threshold'!BV$4,'Raw Data'!$3:$3,0)-1)),"",OFFSET('Raw Data'!$A$3,MATCH('Data above threshold'!$A78,'Raw Data'!$B$4:$B$185,0),MATCH('Data above threshold'!BV$4,'Raw Data'!$3:$3,0)-1))</f>
        <v/>
      </c>
      <c r="BW78" s="107" t="str">
        <f aca="true">IF(ISBLANK(OFFSET('Raw Data'!$A$3,MATCH('Data above threshold'!$A78,'Raw Data'!$B$4:$B$185,0),MATCH('Data above threshold'!BW$4,'Raw Data'!$3:$3,0)-1)),"",OFFSET('Raw Data'!$A$3,MATCH('Data above threshold'!$A78,'Raw Data'!$B$4:$B$185,0),MATCH('Data above threshold'!BW$4,'Raw Data'!$3:$3,0)-1))</f>
        <v/>
      </c>
      <c r="BX78" s="107" t="str">
        <f aca="true">IF(ISBLANK(OFFSET('Raw Data'!$A$3,MATCH('Data above threshold'!$A78,'Raw Data'!$B$4:$B$185,0),MATCH('Data above threshold'!BX$4,'Raw Data'!$3:$3,0)-1)),"",OFFSET('Raw Data'!$A$3,MATCH('Data above threshold'!$A78,'Raw Data'!$B$4:$B$185,0),MATCH('Data above threshold'!BX$4,'Raw Data'!$3:$3,0)-1))</f>
        <v/>
      </c>
      <c r="BY78" s="107" t="str">
        <f aca="true">IF(ISBLANK(OFFSET('Raw Data'!$A$3,MATCH('Data above threshold'!$A78,'Raw Data'!$B$4:$B$185,0),MATCH('Data above threshold'!BY$4,'Raw Data'!$3:$3,0)-1)),"",OFFSET('Raw Data'!$A$3,MATCH('Data above threshold'!$A78,'Raw Data'!$B$4:$B$185,0),MATCH('Data above threshold'!BY$4,'Raw Data'!$3:$3,0)-1))</f>
        <v/>
      </c>
      <c r="BZ78" s="107" t="str">
        <f aca="true">IF(ISBLANK(OFFSET('Raw Data'!$A$3,MATCH('Data above threshold'!$A78,'Raw Data'!$B$4:$B$185,0),MATCH('Data above threshold'!BZ$4,'Raw Data'!$3:$3,0)-1)),"",OFFSET('Raw Data'!$A$3,MATCH('Data above threshold'!$A78,'Raw Data'!$B$4:$B$185,0),MATCH('Data above threshold'!BZ$4,'Raw Data'!$3:$3,0)-1))</f>
        <v/>
      </c>
      <c r="CA78" s="107" t="str">
        <f aca="true">IF(ISBLANK(OFFSET('Raw Data'!$A$3,MATCH('Data above threshold'!$A78,'Raw Data'!$B$4:$B$185,0),MATCH('Data above threshold'!CA$4,'Raw Data'!$3:$3,0)-1)),"",OFFSET('Raw Data'!$A$3,MATCH('Data above threshold'!$A78,'Raw Data'!$B$4:$B$185,0),MATCH('Data above threshold'!CA$4,'Raw Data'!$3:$3,0)-1))</f>
        <v/>
      </c>
      <c r="CB78" s="107" t="str">
        <f aca="true">IF(ISBLANK(OFFSET('Raw Data'!$A$3,MATCH('Data above threshold'!$A78,'Raw Data'!$B$4:$B$185,0),MATCH('Data above threshold'!CB$4,'Raw Data'!$3:$3,0)-1)),"",OFFSET('Raw Data'!$A$3,MATCH('Data above threshold'!$A78,'Raw Data'!$B$4:$B$185,0),MATCH('Data above threshold'!CB$4,'Raw Data'!$3:$3,0)-1))</f>
        <v/>
      </c>
      <c r="CC78" s="107" t="str">
        <f aca="true">IF(ISBLANK(OFFSET('Raw Data'!$A$3,MATCH('Data above threshold'!$A78,'Raw Data'!$B$4:$B$185,0),MATCH('Data above threshold'!CC$4,'Raw Data'!$3:$3,0)-1)),"",OFFSET('Raw Data'!$A$3,MATCH('Data above threshold'!$A78,'Raw Data'!$B$4:$B$185,0),MATCH('Data above threshold'!CC$4,'Raw Data'!$3:$3,0)-1))</f>
        <v/>
      </c>
      <c r="CD78" s="107" t="str">
        <f aca="true">IF(ISBLANK(OFFSET('Raw Data'!$A$3,MATCH('Data above threshold'!$A78,'Raw Data'!$B$4:$B$185,0),MATCH('Data above threshold'!CD$4,'Raw Data'!$3:$3,0)-1)),"",OFFSET('Raw Data'!$A$3,MATCH('Data above threshold'!$A78,'Raw Data'!$B$4:$B$185,0),MATCH('Data above threshold'!CD$4,'Raw Data'!$3:$3,0)-1))</f>
        <v/>
      </c>
      <c r="CE78" s="107" t="str">
        <f aca="true">IF(ISBLANK(OFFSET('Raw Data'!$A$3,MATCH('Data above threshold'!$A78,'Raw Data'!$B$4:$B$185,0),MATCH('Data above threshold'!CE$4,'Raw Data'!$3:$3,0)-1)),"",OFFSET('Raw Data'!$A$3,MATCH('Data above threshold'!$A78,'Raw Data'!$B$4:$B$185,0),MATCH('Data above threshold'!CE$4,'Raw Data'!$3:$3,0)-1))</f>
        <v/>
      </c>
      <c r="CF78" s="107" t="str">
        <f aca="true">IF(ISBLANK(OFFSET('Raw Data'!$A$3,MATCH('Data above threshold'!$A78,'Raw Data'!$B$4:$B$185,0),MATCH('Data above threshold'!CF$4,'Raw Data'!$3:$3,0)-1)),"",OFFSET('Raw Data'!$A$3,MATCH('Data above threshold'!$A78,'Raw Data'!$B$4:$B$185,0),MATCH('Data above threshold'!CF$4,'Raw Data'!$3:$3,0)-1))</f>
        <v/>
      </c>
      <c r="CG78" s="107" t="str">
        <f aca="true">IF(ISBLANK(OFFSET('Raw Data'!$A$3,MATCH('Data above threshold'!$A78,'Raw Data'!$B$4:$B$185,0),MATCH('Data above threshold'!CG$4,'Raw Data'!$3:$3,0)-1)),"",OFFSET('Raw Data'!$A$3,MATCH('Data above threshold'!$A78,'Raw Data'!$B$4:$B$185,0),MATCH('Data above threshold'!CG$4,'Raw Data'!$3:$3,0)-1))</f>
        <v/>
      </c>
      <c r="CH78" s="107" t="str">
        <f aca="true">IF(ISBLANK(OFFSET('Raw Data'!$A$3,MATCH('Data above threshold'!$A78,'Raw Data'!$B$4:$B$185,0),MATCH('Data above threshold'!CH$4,'Raw Data'!$3:$3,0)-1)),"",OFFSET('Raw Data'!$A$3,MATCH('Data above threshold'!$A78,'Raw Data'!$B$4:$B$185,0),MATCH('Data above threshold'!CH$4,'Raw Data'!$3:$3,0)-1))</f>
        <v/>
      </c>
      <c r="CI78" s="107" t="str">
        <f aca="true">IF(ISBLANK(OFFSET('Raw Data'!$A$3,MATCH('Data above threshold'!$A78,'Raw Data'!$B$4:$B$185,0),MATCH('Data above threshold'!CI$4,'Raw Data'!$3:$3,0)-1)),"",OFFSET('Raw Data'!$A$3,MATCH('Data above threshold'!$A78,'Raw Data'!$B$4:$B$185,0),MATCH('Data above threshold'!CI$4,'Raw Data'!$3:$3,0)-1))</f>
        <v/>
      </c>
      <c r="CJ78" s="107" t="str">
        <f aca="true">IF(ISBLANK(OFFSET('Raw Data'!$A$3,MATCH('Data above threshold'!$A78,'Raw Data'!$B$4:$B$185,0),MATCH('Data above threshold'!CJ$4,'Raw Data'!$3:$3,0)-1)),"",OFFSET('Raw Data'!$A$3,MATCH('Data above threshold'!$A78,'Raw Data'!$B$4:$B$185,0),MATCH('Data above threshold'!CJ$4,'Raw Data'!$3:$3,0)-1))</f>
        <v/>
      </c>
      <c r="CK78" s="107" t="str">
        <f aca="true">IF(ISBLANK(OFFSET('Raw Data'!$A$3,MATCH('Data above threshold'!$A78,'Raw Data'!$B$4:$B$185,0),MATCH('Data above threshold'!CK$4,'Raw Data'!$3:$3,0)-1)),"",OFFSET('Raw Data'!$A$3,MATCH('Data above threshold'!$A78,'Raw Data'!$B$4:$B$185,0),MATCH('Data above threshold'!CK$4,'Raw Data'!$3:$3,0)-1))</f>
        <v/>
      </c>
      <c r="CL78" s="107" t="str">
        <f aca="true">IF(ISBLANK(OFFSET('Raw Data'!$A$3,MATCH('Data above threshold'!$A78,'Raw Data'!$B$4:$B$185,0),MATCH('Data above threshold'!CL$4,'Raw Data'!$3:$3,0)-1)),"",OFFSET('Raw Data'!$A$3,MATCH('Data above threshold'!$A78,'Raw Data'!$B$4:$B$185,0),MATCH('Data above threshold'!CL$4,'Raw Data'!$3:$3,0)-1))</f>
        <v/>
      </c>
      <c r="CM78" s="107" t="str">
        <f aca="true">IF(ISBLANK(OFFSET('Raw Data'!$A$3,MATCH('Data above threshold'!$A78,'Raw Data'!$B$4:$B$185,0),MATCH('Data above threshold'!CM$4,'Raw Data'!$3:$3,0)-1)),"",OFFSET('Raw Data'!$A$3,MATCH('Data above threshold'!$A78,'Raw Data'!$B$4:$B$185,0),MATCH('Data above threshold'!CM$4,'Raw Data'!$3:$3,0)-1))</f>
        <v/>
      </c>
      <c r="CN78" s="107" t="str">
        <f aca="true">IF(ISBLANK(OFFSET('Raw Data'!$A$3,MATCH('Data above threshold'!$A78,'Raw Data'!$B$4:$B$185,0),MATCH('Data above threshold'!CN$4,'Raw Data'!$3:$3,0)-1)),"",OFFSET('Raw Data'!$A$3,MATCH('Data above threshold'!$A78,'Raw Data'!$B$4:$B$185,0),MATCH('Data above threshold'!CN$4,'Raw Data'!$3:$3,0)-1))</f>
        <v/>
      </c>
      <c r="CO78" s="107" t="str">
        <f aca="true">IF(ISBLANK(OFFSET('Raw Data'!$A$3,MATCH('Data above threshold'!$A78,'Raw Data'!$B$4:$B$185,0),MATCH('Data above threshold'!CO$4,'Raw Data'!$3:$3,0)-1)),"",OFFSET('Raw Data'!$A$3,MATCH('Data above threshold'!$A78,'Raw Data'!$B$4:$B$185,0),MATCH('Data above threshold'!CO$4,'Raw Data'!$3:$3,0)-1))</f>
        <v/>
      </c>
      <c r="CP78" s="107" t="str">
        <f aca="true">IF(ISBLANK(OFFSET('Raw Data'!$A$3,MATCH('Data above threshold'!$A78,'Raw Data'!$B$4:$B$185,0),MATCH('Data above threshold'!CP$4,'Raw Data'!$3:$3,0)-1)),"",OFFSET('Raw Data'!$A$3,MATCH('Data above threshold'!$A78,'Raw Data'!$B$4:$B$185,0),MATCH('Data above threshold'!CP$4,'Raw Data'!$3:$3,0)-1))</f>
        <v/>
      </c>
      <c r="CQ78" s="107" t="str">
        <f aca="true">IF(ISBLANK(OFFSET('Raw Data'!$A$3,MATCH('Data above threshold'!$A78,'Raw Data'!$B$4:$B$185,0),MATCH('Data above threshold'!CQ$4,'Raw Data'!$3:$3,0)-1)),"",OFFSET('Raw Data'!$A$3,MATCH('Data above threshold'!$A78,'Raw Data'!$B$4:$B$185,0),MATCH('Data above threshold'!CQ$4,'Raw Data'!$3:$3,0)-1))</f>
        <v/>
      </c>
      <c r="CR78" s="107" t="str">
        <f aca="true">IF(ISBLANK(OFFSET('Raw Data'!$A$3,MATCH('Data above threshold'!$A78,'Raw Data'!$B$4:$B$185,0),MATCH('Data above threshold'!CR$4,'Raw Data'!$3:$3,0)-1)),"",OFFSET('Raw Data'!$A$3,MATCH('Data above threshold'!$A78,'Raw Data'!$B$4:$B$185,0),MATCH('Data above threshold'!CR$4,'Raw Data'!$3:$3,0)-1))</f>
        <v/>
      </c>
    </row>
    <row r="79" s="103" customFormat="true" ht="15.5" hidden="false" customHeight="false" outlineLevel="0" collapsed="false">
      <c r="A79" s="107" t="n">
        <v>3121</v>
      </c>
      <c r="B79" s="107" t="n">
        <v>4</v>
      </c>
      <c r="C79" s="107" t="str">
        <f aca="true">IF(ISBLANK(OFFSET('Raw Data'!$A$3,MATCH('Data above threshold'!$A79,'Raw Data'!$B$4:$B$185,0),MATCH('Data above threshold'!C$4,'Raw Data'!$3:$3,0)-1)),"",OFFSET('Raw Data'!$A$3,MATCH('Data above threshold'!$A79,'Raw Data'!$B$4:$B$185,0),MATCH('Data above threshold'!C$4,'Raw Data'!$3:$3,0)-1))</f>
        <v/>
      </c>
      <c r="D79" s="107" t="str">
        <f aca="true">IF(ISBLANK(OFFSET('Raw Data'!$A$3,MATCH('Data above threshold'!$A79,'Raw Data'!$B$4:$B$185,0),MATCH('Data above threshold'!D$4,'Raw Data'!$3:$3,0)-1)),"",OFFSET('Raw Data'!$A$3,MATCH('Data above threshold'!$A79,'Raw Data'!$B$4:$B$185,0),MATCH('Data above threshold'!D$4,'Raw Data'!$3:$3,0)-1))</f>
        <v>Expert assessment data - E.4</v>
      </c>
      <c r="E79" s="107" t="str">
        <f aca="true">IF(ISBLANK(OFFSET('Raw Data'!$A$3,MATCH('Data above threshold'!$A79,'Raw Data'!$B$4:$B$185,0),MATCH('Data above threshold'!E$4,'Raw Data'!$3:$3,0)-1)),"",OFFSET('Raw Data'!$A$3,MATCH('Data above threshold'!$A79,'Raw Data'!$B$4:$B$185,0),MATCH('Data above threshold'!E$4,'Raw Data'!$3:$3,0)-1))</f>
        <v>Is “consumer education” promoted through any of the following measures or mechanisms in your country in 2020?</v>
      </c>
      <c r="F79" s="107" t="str">
        <f aca="true">IF(ISBLANK(OFFSET('Raw Data'!$A$3,MATCH('Data above threshold'!$A79,'Raw Data'!$B$4:$B$185,0),MATCH('Data above threshold'!F$4,'Raw Data'!$3:$3,0)-1)),"",OFFSET('Raw Data'!$A$3,MATCH('Data above threshold'!$A79,'Raw Data'!$B$4:$B$185,0),MATCH('Data above threshold'!F$4,'Raw Data'!$3:$3,0)-1))</f>
        <v/>
      </c>
      <c r="G79" s="107" t="str">
        <f aca="true">IF(ISBLANK(OFFSET('Raw Data'!$A$3,MATCH('Data above threshold'!$A79,'Raw Data'!$B$4:$B$185,0),MATCH('Data above threshold'!G$4,'Raw Data'!$3:$3,0)-1)),"",OFFSET('Raw Data'!$A$3,MATCH('Data above threshold'!$A79,'Raw Data'!$B$4:$B$185,0),MATCH('Data above threshold'!G$4,'Raw Data'!$3:$3,0)-1))</f>
        <v/>
      </c>
      <c r="H79" s="107" t="str">
        <f aca="true">IF(ISBLANK(OFFSET('Raw Data'!$A$3,MATCH('Data above threshold'!$A79,'Raw Data'!$B$4:$B$185,0),MATCH('Data above threshold'!H$4,'Raw Data'!$3:$3,0)-1)),"",OFFSET('Raw Data'!$A$3,MATCH('Data above threshold'!$A79,'Raw Data'!$B$4:$B$185,0),MATCH('Data above threshold'!H$4,'Raw Data'!$3:$3,0)-1))</f>
        <v>Consumers International Survey</v>
      </c>
      <c r="I79" s="107" t="str">
        <f aca="true">IF(ISBLANK(OFFSET('Raw Data'!$A$3,MATCH('Data above threshold'!$A79,'Raw Data'!$B$4:$B$185,0),MATCH('Data above threshold'!I$4,'Raw Data'!$3:$3,0)-1)),"",OFFSET('Raw Data'!$A$3,MATCH('Data above threshold'!$A79,'Raw Data'!$B$4:$B$185,0),MATCH('Data above threshold'!I$4,'Raw Data'!$3:$3,0)-1))</f>
        <v/>
      </c>
      <c r="J79" s="107" t="str">
        <f aca="true">IF(ISBLANK(OFFSET('Raw Data'!$A$3,MATCH('Data above threshold'!$A79,'Raw Data'!$B$4:$B$185,0),MATCH('Data above threshold'!J$4,'Raw Data'!$3:$3,0)-1)),"",OFFSET('Raw Data'!$A$3,MATCH('Data above threshold'!$A79,'Raw Data'!$B$4:$B$185,0),MATCH('Data above threshold'!J$4,'Raw Data'!$3:$3,0)-1))</f>
        <v/>
      </c>
      <c r="K79" s="107" t="str">
        <f aca="true">IF(ISBLANK(OFFSET('Raw Data'!$A$3,MATCH('Data above threshold'!$A79,'Raw Data'!$B$4:$B$185,0),MATCH('Data above threshold'!K$4,'Raw Data'!$3:$3,0)-1)),"",OFFSET('Raw Data'!$A$3,MATCH('Data above threshold'!$A79,'Raw Data'!$B$4:$B$185,0),MATCH('Data above threshold'!K$4,'Raw Data'!$3:$3,0)-1))</f>
        <v>Plus</v>
      </c>
      <c r="L79" s="107" t="str">
        <f aca="true">IF(ISBLANK(OFFSET('Raw Data'!$A$3,MATCH('Data above threshold'!$A79,'Raw Data'!$B$4:$B$185,0),MATCH('Data above threshold'!L$4,'Raw Data'!$3:$3,0)-1)),"",OFFSET('Raw Data'!$A$3,MATCH('Data above threshold'!$A79,'Raw Data'!$B$4:$B$185,0),MATCH('Data above threshold'!L$4,'Raw Data'!$3:$3,0)-1))</f>
        <v/>
      </c>
      <c r="M79" s="105" t="n">
        <f aca="false" t="array" ref="M79:M79">IFERROR(SKEW(IF(ISNUMBER(Q79:CR79),Q79:CR79,"")),"")</f>
        <v>-0.381878115537145</v>
      </c>
      <c r="N79" s="107" t="n">
        <v>0</v>
      </c>
      <c r="O79" s="107" t="str">
        <f aca="true">IF(ISBLANK(OFFSET('Raw Data'!$A$3,MATCH('Data above threshold'!$A79,'Raw Data'!$B$4:$B$185,0),MATCH('Data above threshold'!O$4,'Raw Data'!$3:$3,0)-1)),"",OFFSET('Raw Data'!$A$3,MATCH('Data above threshold'!$A79,'Raw Data'!$B$4:$B$185,0),MATCH('Data above threshold'!O$4,'Raw Data'!$3:$3,0)-1))</f>
        <v/>
      </c>
      <c r="P79" s="106" t="n">
        <f aca="false" t="array" ref="P79:P79">IF(B79&lt;4,"",1-IFERROR(SUM(ISNUMBER(Q79:CR79)*(1-$Q$3:$CR$3))/COUNTIF($Q$3:$CR$3,0),0))</f>
        <v>0.025</v>
      </c>
      <c r="Q79" s="107" t="n">
        <f aca="true">IF(ISBLANK(OFFSET('Raw Data'!$A$3,MATCH('Data above threshold'!$A79,'Raw Data'!$B$4:$B$185,0),MATCH('Data above threshold'!Q$4,'Raw Data'!$3:$3,0)-1)),"",OFFSET('Raw Data'!$A$3,MATCH('Data above threshold'!$A79,'Raw Data'!$B$4:$B$185,0),MATCH('Data above threshold'!Q$4,'Raw Data'!$3:$3,0)-1))</f>
        <v>1.55</v>
      </c>
      <c r="R79" s="107" t="n">
        <f aca="true">IF(ISBLANK(OFFSET('Raw Data'!$A$3,MATCH('Data above threshold'!$A79,'Raw Data'!$B$4:$B$185,0),MATCH('Data above threshold'!R$4,'Raw Data'!$3:$3,0)-1)),"",OFFSET('Raw Data'!$A$3,MATCH('Data above threshold'!$A79,'Raw Data'!$B$4:$B$185,0),MATCH('Data above threshold'!R$4,'Raw Data'!$3:$3,0)-1))</f>
        <v>1.68</v>
      </c>
      <c r="S79" s="107" t="n">
        <f aca="true">IF(ISBLANK(OFFSET('Raw Data'!$A$3,MATCH('Data above threshold'!$A79,'Raw Data'!$B$4:$B$185,0),MATCH('Data above threshold'!S$4,'Raw Data'!$3:$3,0)-1)),"",OFFSET('Raw Data'!$A$3,MATCH('Data above threshold'!$A79,'Raw Data'!$B$4:$B$185,0),MATCH('Data above threshold'!S$4,'Raw Data'!$3:$3,0)-1))</f>
        <v>2</v>
      </c>
      <c r="T79" s="107" t="n">
        <f aca="true">IF(ISBLANK(OFFSET('Raw Data'!$A$3,MATCH('Data above threshold'!$A79,'Raw Data'!$B$4:$B$185,0),MATCH('Data above threshold'!T$4,'Raw Data'!$3:$3,0)-1)),"",OFFSET('Raw Data'!$A$3,MATCH('Data above threshold'!$A79,'Raw Data'!$B$4:$B$185,0),MATCH('Data above threshold'!T$4,'Raw Data'!$3:$3,0)-1))</f>
        <v>1.4</v>
      </c>
      <c r="U79" s="107" t="n">
        <f aca="true">IF(ISBLANK(OFFSET('Raw Data'!$A$3,MATCH('Data above threshold'!$A79,'Raw Data'!$B$4:$B$185,0),MATCH('Data above threshold'!U$4,'Raw Data'!$3:$3,0)-1)),"",OFFSET('Raw Data'!$A$3,MATCH('Data above threshold'!$A79,'Raw Data'!$B$4:$B$185,0),MATCH('Data above threshold'!U$4,'Raw Data'!$3:$3,0)-1))</f>
        <v>1.6</v>
      </c>
      <c r="V79" s="107" t="n">
        <f aca="true">IF(ISBLANK(OFFSET('Raw Data'!$A$3,MATCH('Data above threshold'!$A79,'Raw Data'!$B$4:$B$185,0),MATCH('Data above threshold'!V$4,'Raw Data'!$3:$3,0)-1)),"",OFFSET('Raw Data'!$A$3,MATCH('Data above threshold'!$A79,'Raw Data'!$B$4:$B$185,0),MATCH('Data above threshold'!V$4,'Raw Data'!$3:$3,0)-1))</f>
        <v>1.5</v>
      </c>
      <c r="W79" s="107" t="n">
        <f aca="true">IF(ISBLANK(OFFSET('Raw Data'!$A$3,MATCH('Data above threshold'!$A79,'Raw Data'!$B$4:$B$185,0),MATCH('Data above threshold'!W$4,'Raw Data'!$3:$3,0)-1)),"",OFFSET('Raw Data'!$A$3,MATCH('Data above threshold'!$A79,'Raw Data'!$B$4:$B$185,0),MATCH('Data above threshold'!W$4,'Raw Data'!$3:$3,0)-1))</f>
        <v>1.6</v>
      </c>
      <c r="X79" s="107" t="n">
        <f aca="true">IF(ISBLANK(OFFSET('Raw Data'!$A$3,MATCH('Data above threshold'!$A79,'Raw Data'!$B$4:$B$185,0),MATCH('Data above threshold'!X$4,'Raw Data'!$3:$3,0)-1)),"",OFFSET('Raw Data'!$A$3,MATCH('Data above threshold'!$A79,'Raw Data'!$B$4:$B$185,0),MATCH('Data above threshold'!X$4,'Raw Data'!$3:$3,0)-1))</f>
        <v>2</v>
      </c>
      <c r="Y79" s="107" t="n">
        <f aca="true">IF(ISBLANK(OFFSET('Raw Data'!$A$3,MATCH('Data above threshold'!$A79,'Raw Data'!$B$4:$B$185,0),MATCH('Data above threshold'!Y$4,'Raw Data'!$3:$3,0)-1)),"",OFFSET('Raw Data'!$A$3,MATCH('Data above threshold'!$A79,'Raw Data'!$B$4:$B$185,0),MATCH('Data above threshold'!Y$4,'Raw Data'!$3:$3,0)-1))</f>
        <v>1.7</v>
      </c>
      <c r="Z79" s="107" t="n">
        <f aca="true">IF(ISBLANK(OFFSET('Raw Data'!$A$3,MATCH('Data above threshold'!$A79,'Raw Data'!$B$4:$B$185,0),MATCH('Data above threshold'!Z$4,'Raw Data'!$3:$3,0)-1)),"",OFFSET('Raw Data'!$A$3,MATCH('Data above threshold'!$A79,'Raw Data'!$B$4:$B$185,0),MATCH('Data above threshold'!Z$4,'Raw Data'!$3:$3,0)-1))</f>
        <v>2</v>
      </c>
      <c r="AA79" s="107" t="n">
        <f aca="true">IF(ISBLANK(OFFSET('Raw Data'!$A$3,MATCH('Data above threshold'!$A79,'Raw Data'!$B$4:$B$185,0),MATCH('Data above threshold'!AA$4,'Raw Data'!$3:$3,0)-1)),"",OFFSET('Raw Data'!$A$3,MATCH('Data above threshold'!$A79,'Raw Data'!$B$4:$B$185,0),MATCH('Data above threshold'!AA$4,'Raw Data'!$3:$3,0)-1))</f>
        <v>2</v>
      </c>
      <c r="AB79" s="107" t="n">
        <f aca="true">IF(ISBLANK(OFFSET('Raw Data'!$A$3,MATCH('Data above threshold'!$A79,'Raw Data'!$B$4:$B$185,0),MATCH('Data above threshold'!AB$4,'Raw Data'!$3:$3,0)-1)),"",OFFSET('Raw Data'!$A$3,MATCH('Data above threshold'!$A79,'Raw Data'!$B$4:$B$185,0),MATCH('Data above threshold'!AB$4,'Raw Data'!$3:$3,0)-1))</f>
        <v>1</v>
      </c>
      <c r="AC79" s="107" t="n">
        <f aca="true">IF(ISBLANK(OFFSET('Raw Data'!$A$3,MATCH('Data above threshold'!$A79,'Raw Data'!$B$4:$B$185,0),MATCH('Data above threshold'!AC$4,'Raw Data'!$3:$3,0)-1)),"",OFFSET('Raw Data'!$A$3,MATCH('Data above threshold'!$A79,'Raw Data'!$B$4:$B$185,0),MATCH('Data above threshold'!AC$4,'Raw Data'!$3:$3,0)-1))</f>
        <v>1.2</v>
      </c>
      <c r="AD79" s="107" t="n">
        <f aca="true">IF(ISBLANK(OFFSET('Raw Data'!$A$3,MATCH('Data above threshold'!$A79,'Raw Data'!$B$4:$B$185,0),MATCH('Data above threshold'!AD$4,'Raw Data'!$3:$3,0)-1)),"",OFFSET('Raw Data'!$A$3,MATCH('Data above threshold'!$A79,'Raw Data'!$B$4:$B$185,0),MATCH('Data above threshold'!AD$4,'Raw Data'!$3:$3,0)-1))</f>
        <v>1.4</v>
      </c>
      <c r="AE79" s="107" t="n">
        <f aca="true">IF(ISBLANK(OFFSET('Raw Data'!$A$3,MATCH('Data above threshold'!$A79,'Raw Data'!$B$4:$B$185,0),MATCH('Data above threshold'!AE$4,'Raw Data'!$3:$3,0)-1)),"",OFFSET('Raw Data'!$A$3,MATCH('Data above threshold'!$A79,'Raw Data'!$B$4:$B$185,0),MATCH('Data above threshold'!AE$4,'Raw Data'!$3:$3,0)-1))</f>
        <v>1.67</v>
      </c>
      <c r="AF79" s="107" t="n">
        <f aca="true">IF(ISBLANK(OFFSET('Raw Data'!$A$3,MATCH('Data above threshold'!$A79,'Raw Data'!$B$4:$B$185,0),MATCH('Data above threshold'!AF$4,'Raw Data'!$3:$3,0)-1)),"",OFFSET('Raw Data'!$A$3,MATCH('Data above threshold'!$A79,'Raw Data'!$B$4:$B$185,0),MATCH('Data above threshold'!AF$4,'Raw Data'!$3:$3,0)-1))</f>
        <v>1.7</v>
      </c>
      <c r="AG79" s="107" t="n">
        <f aca="true">IF(ISBLANK(OFFSET('Raw Data'!$A$3,MATCH('Data above threshold'!$A79,'Raw Data'!$B$4:$B$185,0),MATCH('Data above threshold'!AG$4,'Raw Data'!$3:$3,0)-1)),"",OFFSET('Raw Data'!$A$3,MATCH('Data above threshold'!$A79,'Raw Data'!$B$4:$B$185,0),MATCH('Data above threshold'!AG$4,'Raw Data'!$3:$3,0)-1))</f>
        <v>1.8</v>
      </c>
      <c r="AH79" s="107" t="n">
        <f aca="true">IF(ISBLANK(OFFSET('Raw Data'!$A$3,MATCH('Data above threshold'!$A79,'Raw Data'!$B$4:$B$185,0),MATCH('Data above threshold'!AH$4,'Raw Data'!$3:$3,0)-1)),"",OFFSET('Raw Data'!$A$3,MATCH('Data above threshold'!$A79,'Raw Data'!$B$4:$B$185,0),MATCH('Data above threshold'!AH$4,'Raw Data'!$3:$3,0)-1))</f>
        <v>1.7</v>
      </c>
      <c r="AI79" s="107" t="n">
        <f aca="true">IF(ISBLANK(OFFSET('Raw Data'!$A$3,MATCH('Data above threshold'!$A79,'Raw Data'!$B$4:$B$185,0),MATCH('Data above threshold'!AI$4,'Raw Data'!$3:$3,0)-1)),"",OFFSET('Raw Data'!$A$3,MATCH('Data above threshold'!$A79,'Raw Data'!$B$4:$B$185,0),MATCH('Data above threshold'!AI$4,'Raw Data'!$3:$3,0)-1))</f>
        <v>1.78</v>
      </c>
      <c r="AJ79" s="107" t="n">
        <f aca="true">IF(ISBLANK(OFFSET('Raw Data'!$A$3,MATCH('Data above threshold'!$A79,'Raw Data'!$B$4:$B$185,0),MATCH('Data above threshold'!AJ$4,'Raw Data'!$3:$3,0)-1)),"",OFFSET('Raw Data'!$A$3,MATCH('Data above threshold'!$A79,'Raw Data'!$B$4:$B$185,0),MATCH('Data above threshold'!AJ$4,'Raw Data'!$3:$3,0)-1))</f>
        <v>1.78</v>
      </c>
      <c r="AK79" s="107" t="n">
        <f aca="true">IF(ISBLANK(OFFSET('Raw Data'!$A$3,MATCH('Data above threshold'!$A79,'Raw Data'!$B$4:$B$185,0),MATCH('Data above threshold'!AK$4,'Raw Data'!$3:$3,0)-1)),"",OFFSET('Raw Data'!$A$3,MATCH('Data above threshold'!$A79,'Raw Data'!$B$4:$B$185,0),MATCH('Data above threshold'!AK$4,'Raw Data'!$3:$3,0)-1))</f>
        <v>1.6</v>
      </c>
      <c r="AL79" s="107" t="n">
        <f aca="true">IF(ISBLANK(OFFSET('Raw Data'!$A$3,MATCH('Data above threshold'!$A79,'Raw Data'!$B$4:$B$185,0),MATCH('Data above threshold'!AL$4,'Raw Data'!$3:$3,0)-1)),"",OFFSET('Raw Data'!$A$3,MATCH('Data above threshold'!$A79,'Raw Data'!$B$4:$B$185,0),MATCH('Data above threshold'!AL$4,'Raw Data'!$3:$3,0)-1))</f>
        <v>1.58</v>
      </c>
      <c r="AM79" s="107" t="n">
        <f aca="true">IF(ISBLANK(OFFSET('Raw Data'!$A$3,MATCH('Data above threshold'!$A79,'Raw Data'!$B$4:$B$185,0),MATCH('Data above threshold'!AM$4,'Raw Data'!$3:$3,0)-1)),"",OFFSET('Raw Data'!$A$3,MATCH('Data above threshold'!$A79,'Raw Data'!$B$4:$B$185,0),MATCH('Data above threshold'!AM$4,'Raw Data'!$3:$3,0)-1))</f>
        <v>1.9</v>
      </c>
      <c r="AN79" s="107" t="n">
        <f aca="true">IF(ISBLANK(OFFSET('Raw Data'!$A$3,MATCH('Data above threshold'!$A79,'Raw Data'!$B$4:$B$185,0),MATCH('Data above threshold'!AN$4,'Raw Data'!$3:$3,0)-1)),"",OFFSET('Raw Data'!$A$3,MATCH('Data above threshold'!$A79,'Raw Data'!$B$4:$B$185,0),MATCH('Data above threshold'!AN$4,'Raw Data'!$3:$3,0)-1))</f>
        <v>2</v>
      </c>
      <c r="AO79" s="107" t="n">
        <f aca="true">IF(ISBLANK(OFFSET('Raw Data'!$A$3,MATCH('Data above threshold'!$A79,'Raw Data'!$B$4:$B$185,0),MATCH('Data above threshold'!AO$4,'Raw Data'!$3:$3,0)-1)),"",OFFSET('Raw Data'!$A$3,MATCH('Data above threshold'!$A79,'Raw Data'!$B$4:$B$185,0),MATCH('Data above threshold'!AO$4,'Raw Data'!$3:$3,0)-1))</f>
        <v>1.56</v>
      </c>
      <c r="AP79" s="107" t="str">
        <f aca="true">IF(ISBLANK(OFFSET('Raw Data'!$A$3,MATCH('Data above threshold'!$A79,'Raw Data'!$B$4:$B$185,0),MATCH('Data above threshold'!AP$4,'Raw Data'!$3:$3,0)-1)),"",OFFSET('Raw Data'!$A$3,MATCH('Data above threshold'!$A79,'Raw Data'!$B$4:$B$185,0),MATCH('Data above threshold'!AP$4,'Raw Data'!$3:$3,0)-1))</f>
        <v/>
      </c>
      <c r="AQ79" s="107" t="n">
        <f aca="true">IF(ISBLANK(OFFSET('Raw Data'!$A$3,MATCH('Data above threshold'!$A79,'Raw Data'!$B$4:$B$185,0),MATCH('Data above threshold'!AQ$4,'Raw Data'!$3:$3,0)-1)),"",OFFSET('Raw Data'!$A$3,MATCH('Data above threshold'!$A79,'Raw Data'!$B$4:$B$185,0),MATCH('Data above threshold'!AQ$4,'Raw Data'!$3:$3,0)-1))</f>
        <v>2</v>
      </c>
      <c r="AR79" s="107" t="n">
        <f aca="true">IF(ISBLANK(OFFSET('Raw Data'!$A$3,MATCH('Data above threshold'!$A79,'Raw Data'!$B$4:$B$185,0),MATCH('Data above threshold'!AR$4,'Raw Data'!$3:$3,0)-1)),"",OFFSET('Raw Data'!$A$3,MATCH('Data above threshold'!$A79,'Raw Data'!$B$4:$B$185,0),MATCH('Data above threshold'!AR$4,'Raw Data'!$3:$3,0)-1))</f>
        <v>1</v>
      </c>
      <c r="AS79" s="107" t="n">
        <f aca="true">IF(ISBLANK(OFFSET('Raw Data'!$A$3,MATCH('Data above threshold'!$A79,'Raw Data'!$B$4:$B$185,0),MATCH('Data above threshold'!AS$4,'Raw Data'!$3:$3,0)-1)),"",OFFSET('Raw Data'!$A$3,MATCH('Data above threshold'!$A79,'Raw Data'!$B$4:$B$185,0),MATCH('Data above threshold'!AS$4,'Raw Data'!$3:$3,0)-1))</f>
        <v>1.2</v>
      </c>
      <c r="AT79" s="107" t="n">
        <f aca="true">IF(ISBLANK(OFFSET('Raw Data'!$A$3,MATCH('Data above threshold'!$A79,'Raw Data'!$B$4:$B$185,0),MATCH('Data above threshold'!AT$4,'Raw Data'!$3:$3,0)-1)),"",OFFSET('Raw Data'!$A$3,MATCH('Data above threshold'!$A79,'Raw Data'!$B$4:$B$185,0),MATCH('Data above threshold'!AT$4,'Raw Data'!$3:$3,0)-1))</f>
        <v>1.7</v>
      </c>
      <c r="AU79" s="107" t="n">
        <f aca="true">IF(ISBLANK(OFFSET('Raw Data'!$A$3,MATCH('Data above threshold'!$A79,'Raw Data'!$B$4:$B$185,0),MATCH('Data above threshold'!AU$4,'Raw Data'!$3:$3,0)-1)),"",OFFSET('Raw Data'!$A$3,MATCH('Data above threshold'!$A79,'Raw Data'!$B$4:$B$185,0),MATCH('Data above threshold'!AU$4,'Raw Data'!$3:$3,0)-1))</f>
        <v>1.33</v>
      </c>
      <c r="AV79" s="107" t="n">
        <f aca="true">IF(ISBLANK(OFFSET('Raw Data'!$A$3,MATCH('Data above threshold'!$A79,'Raw Data'!$B$4:$B$185,0),MATCH('Data above threshold'!AV$4,'Raw Data'!$3:$3,0)-1)),"",OFFSET('Raw Data'!$A$3,MATCH('Data above threshold'!$A79,'Raw Data'!$B$4:$B$185,0),MATCH('Data above threshold'!AV$4,'Raw Data'!$3:$3,0)-1))</f>
        <v>1.7</v>
      </c>
      <c r="AW79" s="107" t="n">
        <f aca="true">IF(ISBLANK(OFFSET('Raw Data'!$A$3,MATCH('Data above threshold'!$A79,'Raw Data'!$B$4:$B$185,0),MATCH('Data above threshold'!AW$4,'Raw Data'!$3:$3,0)-1)),"",OFFSET('Raw Data'!$A$3,MATCH('Data above threshold'!$A79,'Raw Data'!$B$4:$B$185,0),MATCH('Data above threshold'!AW$4,'Raw Data'!$3:$3,0)-1))</f>
        <v>1.73</v>
      </c>
      <c r="AX79" s="107" t="n">
        <f aca="true">IF(ISBLANK(OFFSET('Raw Data'!$A$3,MATCH('Data above threshold'!$A79,'Raw Data'!$B$4:$B$185,0),MATCH('Data above threshold'!AX$4,'Raw Data'!$3:$3,0)-1)),"",OFFSET('Raw Data'!$A$3,MATCH('Data above threshold'!$A79,'Raw Data'!$B$4:$B$185,0),MATCH('Data above threshold'!AX$4,'Raw Data'!$3:$3,0)-1))</f>
        <v>1.57</v>
      </c>
      <c r="AY79" s="107" t="n">
        <f aca="true">IF(ISBLANK(OFFSET('Raw Data'!$A$3,MATCH('Data above threshold'!$A79,'Raw Data'!$B$4:$B$185,0),MATCH('Data above threshold'!AY$4,'Raw Data'!$3:$3,0)-1)),"",OFFSET('Raw Data'!$A$3,MATCH('Data above threshold'!$A79,'Raw Data'!$B$4:$B$185,0),MATCH('Data above threshold'!AY$4,'Raw Data'!$3:$3,0)-1))</f>
        <v>1.9</v>
      </c>
      <c r="AZ79" s="107" t="n">
        <f aca="true">IF(ISBLANK(OFFSET('Raw Data'!$A$3,MATCH('Data above threshold'!$A79,'Raw Data'!$B$4:$B$185,0),MATCH('Data above threshold'!AZ$4,'Raw Data'!$3:$3,0)-1)),"",OFFSET('Raw Data'!$A$3,MATCH('Data above threshold'!$A79,'Raw Data'!$B$4:$B$185,0),MATCH('Data above threshold'!AZ$4,'Raw Data'!$3:$3,0)-1))</f>
        <v>2</v>
      </c>
      <c r="BA79" s="107" t="n">
        <f aca="true">IF(ISBLANK(OFFSET('Raw Data'!$A$3,MATCH('Data above threshold'!$A79,'Raw Data'!$B$4:$B$185,0),MATCH('Data above threshold'!BA$4,'Raw Data'!$3:$3,0)-1)),"",OFFSET('Raw Data'!$A$3,MATCH('Data above threshold'!$A79,'Raw Data'!$B$4:$B$185,0),MATCH('Data above threshold'!BA$4,'Raw Data'!$3:$3,0)-1))</f>
        <v>1.83</v>
      </c>
      <c r="BB79" s="107" t="n">
        <f aca="true">IF(ISBLANK(OFFSET('Raw Data'!$A$3,MATCH('Data above threshold'!$A79,'Raw Data'!$B$4:$B$185,0),MATCH('Data above threshold'!BB$4,'Raw Data'!$3:$3,0)-1)),"",OFFSET('Raw Data'!$A$3,MATCH('Data above threshold'!$A79,'Raw Data'!$B$4:$B$185,0),MATCH('Data above threshold'!BB$4,'Raw Data'!$3:$3,0)-1))</f>
        <v>1.7</v>
      </c>
      <c r="BC79" s="107" t="n">
        <f aca="true">IF(ISBLANK(OFFSET('Raw Data'!$A$3,MATCH('Data above threshold'!$A79,'Raw Data'!$B$4:$B$185,0),MATCH('Data above threshold'!BC$4,'Raw Data'!$3:$3,0)-1)),"",OFFSET('Raw Data'!$A$3,MATCH('Data above threshold'!$A79,'Raw Data'!$B$4:$B$185,0),MATCH('Data above threshold'!BC$4,'Raw Data'!$3:$3,0)-1))</f>
        <v>2</v>
      </c>
      <c r="BD79" s="107" t="n">
        <f aca="true">IF(ISBLANK(OFFSET('Raw Data'!$A$3,MATCH('Data above threshold'!$A79,'Raw Data'!$B$4:$B$185,0),MATCH('Data above threshold'!BD$4,'Raw Data'!$3:$3,0)-1)),"",OFFSET('Raw Data'!$A$3,MATCH('Data above threshold'!$A79,'Raw Data'!$B$4:$B$185,0),MATCH('Data above threshold'!BD$4,'Raw Data'!$3:$3,0)-1))</f>
        <v>1.25</v>
      </c>
      <c r="BE79" s="107" t="n">
        <f aca="true">IF(ISBLANK(OFFSET('Raw Data'!$A$3,MATCH('Data above threshold'!$A79,'Raw Data'!$B$4:$B$185,0),MATCH('Data above threshold'!BE$4,'Raw Data'!$3:$3,0)-1)),"",OFFSET('Raw Data'!$A$3,MATCH('Data above threshold'!$A79,'Raw Data'!$B$4:$B$185,0),MATCH('Data above threshold'!BE$4,'Raw Data'!$3:$3,0)-1))</f>
        <v>1.45</v>
      </c>
      <c r="BF79" s="107" t="n">
        <f aca="true">IF(ISBLANK(OFFSET('Raw Data'!$A$3,MATCH('Data above threshold'!$A79,'Raw Data'!$B$4:$B$185,0),MATCH('Data above threshold'!BF$4,'Raw Data'!$3:$3,0)-1)),"",OFFSET('Raw Data'!$A$3,MATCH('Data above threshold'!$A79,'Raw Data'!$B$4:$B$185,0),MATCH('Data above threshold'!BF$4,'Raw Data'!$3:$3,0)-1))</f>
        <v>1.3</v>
      </c>
      <c r="BG79" s="107" t="n">
        <f aca="true">IF(ISBLANK(OFFSET('Raw Data'!$A$3,MATCH('Data above threshold'!$A79,'Raw Data'!$B$4:$B$185,0),MATCH('Data above threshold'!BG$4,'Raw Data'!$3:$3,0)-1)),"",OFFSET('Raw Data'!$A$3,MATCH('Data above threshold'!$A79,'Raw Data'!$B$4:$B$185,0),MATCH('Data above threshold'!BG$4,'Raw Data'!$3:$3,0)-1))</f>
        <v>1.86</v>
      </c>
      <c r="BH79" s="107" t="n">
        <f aca="true">IF(ISBLANK(OFFSET('Raw Data'!$A$3,MATCH('Data above threshold'!$A79,'Raw Data'!$B$4:$B$185,0),MATCH('Data above threshold'!BH$4,'Raw Data'!$3:$3,0)-1)),"",OFFSET('Raw Data'!$A$3,MATCH('Data above threshold'!$A79,'Raw Data'!$B$4:$B$185,0),MATCH('Data above threshold'!BH$4,'Raw Data'!$3:$3,0)-1))</f>
        <v>1.8</v>
      </c>
      <c r="BI79" s="107" t="n">
        <f aca="true">IF(ISBLANK(OFFSET('Raw Data'!$A$3,MATCH('Data above threshold'!$A79,'Raw Data'!$B$4:$B$185,0),MATCH('Data above threshold'!BI$4,'Raw Data'!$3:$3,0)-1)),"",OFFSET('Raw Data'!$A$3,MATCH('Data above threshold'!$A79,'Raw Data'!$B$4:$B$185,0),MATCH('Data above threshold'!BI$4,'Raw Data'!$3:$3,0)-1))</f>
        <v>1.3</v>
      </c>
      <c r="BJ79" s="107" t="n">
        <f aca="true">IF(ISBLANK(OFFSET('Raw Data'!$A$3,MATCH('Data above threshold'!$A79,'Raw Data'!$B$4:$B$185,0),MATCH('Data above threshold'!BJ$4,'Raw Data'!$3:$3,0)-1)),"",OFFSET('Raw Data'!$A$3,MATCH('Data above threshold'!$A79,'Raw Data'!$B$4:$B$185,0),MATCH('Data above threshold'!BJ$4,'Raw Data'!$3:$3,0)-1))</f>
        <v>1.5</v>
      </c>
      <c r="BK79" s="107" t="n">
        <f aca="true">IF(ISBLANK(OFFSET('Raw Data'!$A$3,MATCH('Data above threshold'!$A79,'Raw Data'!$B$4:$B$185,0),MATCH('Data above threshold'!BK$4,'Raw Data'!$3:$3,0)-1)),"",OFFSET('Raw Data'!$A$3,MATCH('Data above threshold'!$A79,'Raw Data'!$B$4:$B$185,0),MATCH('Data above threshold'!BK$4,'Raw Data'!$3:$3,0)-1))</f>
        <v>1.45</v>
      </c>
      <c r="BL79" s="107" t="n">
        <f aca="true">IF(ISBLANK(OFFSET('Raw Data'!$A$3,MATCH('Data above threshold'!$A79,'Raw Data'!$B$4:$B$185,0),MATCH('Data above threshold'!BL$4,'Raw Data'!$3:$3,0)-1)),"",OFFSET('Raw Data'!$A$3,MATCH('Data above threshold'!$A79,'Raw Data'!$B$4:$B$185,0),MATCH('Data above threshold'!BL$4,'Raw Data'!$3:$3,0)-1))</f>
        <v>1</v>
      </c>
      <c r="BM79" s="107" t="n">
        <f aca="true">IF(ISBLANK(OFFSET('Raw Data'!$A$3,MATCH('Data above threshold'!$A79,'Raw Data'!$B$4:$B$185,0),MATCH('Data above threshold'!BM$4,'Raw Data'!$3:$3,0)-1)),"",OFFSET('Raw Data'!$A$3,MATCH('Data above threshold'!$A79,'Raw Data'!$B$4:$B$185,0),MATCH('Data above threshold'!BM$4,'Raw Data'!$3:$3,0)-1))</f>
        <v>1.2</v>
      </c>
      <c r="BN79" s="107" t="n">
        <f aca="true">IF(ISBLANK(OFFSET('Raw Data'!$A$3,MATCH('Data above threshold'!$A79,'Raw Data'!$B$4:$B$185,0),MATCH('Data above threshold'!BN$4,'Raw Data'!$3:$3,0)-1)),"",OFFSET('Raw Data'!$A$3,MATCH('Data above threshold'!$A79,'Raw Data'!$B$4:$B$185,0),MATCH('Data above threshold'!BN$4,'Raw Data'!$3:$3,0)-1))</f>
        <v>1.8</v>
      </c>
      <c r="BO79" s="107" t="n">
        <f aca="true">IF(ISBLANK(OFFSET('Raw Data'!$A$3,MATCH('Data above threshold'!$A79,'Raw Data'!$B$4:$B$185,0),MATCH('Data above threshold'!BO$4,'Raw Data'!$3:$3,0)-1)),"",OFFSET('Raw Data'!$A$3,MATCH('Data above threshold'!$A79,'Raw Data'!$B$4:$B$185,0),MATCH('Data above threshold'!BO$4,'Raw Data'!$3:$3,0)-1))</f>
        <v>1.88</v>
      </c>
      <c r="BP79" s="107" t="n">
        <f aca="true">IF(ISBLANK(OFFSET('Raw Data'!$A$3,MATCH('Data above threshold'!$A79,'Raw Data'!$B$4:$B$185,0),MATCH('Data above threshold'!BP$4,'Raw Data'!$3:$3,0)-1)),"",OFFSET('Raw Data'!$A$3,MATCH('Data above threshold'!$A79,'Raw Data'!$B$4:$B$185,0),MATCH('Data above threshold'!BP$4,'Raw Data'!$3:$3,0)-1))</f>
        <v>2</v>
      </c>
      <c r="BQ79" s="107" t="n">
        <f aca="true">IF(ISBLANK(OFFSET('Raw Data'!$A$3,MATCH('Data above threshold'!$A79,'Raw Data'!$B$4:$B$185,0),MATCH('Data above threshold'!BQ$4,'Raw Data'!$3:$3,0)-1)),"",OFFSET('Raw Data'!$A$3,MATCH('Data above threshold'!$A79,'Raw Data'!$B$4:$B$185,0),MATCH('Data above threshold'!BQ$4,'Raw Data'!$3:$3,0)-1))</f>
        <v>2</v>
      </c>
      <c r="BR79" s="107" t="n">
        <f aca="true">IF(ISBLANK(OFFSET('Raw Data'!$A$3,MATCH('Data above threshold'!$A79,'Raw Data'!$B$4:$B$185,0),MATCH('Data above threshold'!BR$4,'Raw Data'!$3:$3,0)-1)),"",OFFSET('Raw Data'!$A$3,MATCH('Data above threshold'!$A79,'Raw Data'!$B$4:$B$185,0),MATCH('Data above threshold'!BR$4,'Raw Data'!$3:$3,0)-1))</f>
        <v>1.1</v>
      </c>
      <c r="BS79" s="107" t="n">
        <f aca="true">IF(ISBLANK(OFFSET('Raw Data'!$A$3,MATCH('Data above threshold'!$A79,'Raw Data'!$B$4:$B$185,0),MATCH('Data above threshold'!BS$4,'Raw Data'!$3:$3,0)-1)),"",OFFSET('Raw Data'!$A$3,MATCH('Data above threshold'!$A79,'Raw Data'!$B$4:$B$185,0),MATCH('Data above threshold'!BS$4,'Raw Data'!$3:$3,0)-1))</f>
        <v>1.1</v>
      </c>
      <c r="BT79" s="107" t="n">
        <f aca="true">IF(ISBLANK(OFFSET('Raw Data'!$A$3,MATCH('Data above threshold'!$A79,'Raw Data'!$B$4:$B$185,0),MATCH('Data above threshold'!BT$4,'Raw Data'!$3:$3,0)-1)),"",OFFSET('Raw Data'!$A$3,MATCH('Data above threshold'!$A79,'Raw Data'!$B$4:$B$185,0),MATCH('Data above threshold'!BT$4,'Raw Data'!$3:$3,0)-1))</f>
        <v>1.9</v>
      </c>
      <c r="BU79" s="107" t="n">
        <f aca="true">IF(ISBLANK(OFFSET('Raw Data'!$A$3,MATCH('Data above threshold'!$A79,'Raw Data'!$B$4:$B$185,0),MATCH('Data above threshold'!BU$4,'Raw Data'!$3:$3,0)-1)),"",OFFSET('Raw Data'!$A$3,MATCH('Data above threshold'!$A79,'Raw Data'!$B$4:$B$185,0),MATCH('Data above threshold'!BU$4,'Raw Data'!$3:$3,0)-1))</f>
        <v>1.53</v>
      </c>
      <c r="BV79" s="107" t="n">
        <f aca="true">IF(ISBLANK(OFFSET('Raw Data'!$A$3,MATCH('Data above threshold'!$A79,'Raw Data'!$B$4:$B$185,0),MATCH('Data above threshold'!BV$4,'Raw Data'!$3:$3,0)-1)),"",OFFSET('Raw Data'!$A$3,MATCH('Data above threshold'!$A79,'Raw Data'!$B$4:$B$185,0),MATCH('Data above threshold'!BV$4,'Raw Data'!$3:$3,0)-1))</f>
        <v>1.14</v>
      </c>
      <c r="BW79" s="107" t="n">
        <f aca="true">IF(ISBLANK(OFFSET('Raw Data'!$A$3,MATCH('Data above threshold'!$A79,'Raw Data'!$B$4:$B$185,0),MATCH('Data above threshold'!BW$4,'Raw Data'!$3:$3,0)-1)),"",OFFSET('Raw Data'!$A$3,MATCH('Data above threshold'!$A79,'Raw Data'!$B$4:$B$185,0),MATCH('Data above threshold'!BW$4,'Raw Data'!$3:$3,0)-1))</f>
        <v>1.88</v>
      </c>
      <c r="BX79" s="107" t="n">
        <f aca="true">IF(ISBLANK(OFFSET('Raw Data'!$A$3,MATCH('Data above threshold'!$A79,'Raw Data'!$B$4:$B$185,0),MATCH('Data above threshold'!BX$4,'Raw Data'!$3:$3,0)-1)),"",OFFSET('Raw Data'!$A$3,MATCH('Data above threshold'!$A79,'Raw Data'!$B$4:$B$185,0),MATCH('Data above threshold'!BX$4,'Raw Data'!$3:$3,0)-1))</f>
        <v>1.8</v>
      </c>
      <c r="BY79" s="107" t="n">
        <f aca="true">IF(ISBLANK(OFFSET('Raw Data'!$A$3,MATCH('Data above threshold'!$A79,'Raw Data'!$B$4:$B$185,0),MATCH('Data above threshold'!BY$4,'Raw Data'!$3:$3,0)-1)),"",OFFSET('Raw Data'!$A$3,MATCH('Data above threshold'!$A79,'Raw Data'!$B$4:$B$185,0),MATCH('Data above threshold'!BY$4,'Raw Data'!$3:$3,0)-1))</f>
        <v>1.5</v>
      </c>
      <c r="BZ79" s="107" t="n">
        <f aca="true">IF(ISBLANK(OFFSET('Raw Data'!$A$3,MATCH('Data above threshold'!$A79,'Raw Data'!$B$4:$B$185,0),MATCH('Data above threshold'!BZ$4,'Raw Data'!$3:$3,0)-1)),"",OFFSET('Raw Data'!$A$3,MATCH('Data above threshold'!$A79,'Raw Data'!$B$4:$B$185,0),MATCH('Data above threshold'!BZ$4,'Raw Data'!$3:$3,0)-1))</f>
        <v>1.5</v>
      </c>
      <c r="CA79" s="107" t="str">
        <f aca="true">IF(ISBLANK(OFFSET('Raw Data'!$A$3,MATCH('Data above threshold'!$A79,'Raw Data'!$B$4:$B$185,0),MATCH('Data above threshold'!CA$4,'Raw Data'!$3:$3,0)-1)),"",OFFSET('Raw Data'!$A$3,MATCH('Data above threshold'!$A79,'Raw Data'!$B$4:$B$185,0),MATCH('Data above threshold'!CA$4,'Raw Data'!$3:$3,0)-1))</f>
        <v/>
      </c>
      <c r="CB79" s="107" t="n">
        <f aca="true">IF(ISBLANK(OFFSET('Raw Data'!$A$3,MATCH('Data above threshold'!$A79,'Raw Data'!$B$4:$B$185,0),MATCH('Data above threshold'!CB$4,'Raw Data'!$3:$3,0)-1)),"",OFFSET('Raw Data'!$A$3,MATCH('Data above threshold'!$A79,'Raw Data'!$B$4:$B$185,0),MATCH('Data above threshold'!CB$4,'Raw Data'!$3:$3,0)-1))</f>
        <v>1</v>
      </c>
      <c r="CC79" s="107" t="n">
        <f aca="true">IF(ISBLANK(OFFSET('Raw Data'!$A$3,MATCH('Data above threshold'!$A79,'Raw Data'!$B$4:$B$185,0),MATCH('Data above threshold'!CC$4,'Raw Data'!$3:$3,0)-1)),"",OFFSET('Raw Data'!$A$3,MATCH('Data above threshold'!$A79,'Raw Data'!$B$4:$B$185,0),MATCH('Data above threshold'!CC$4,'Raw Data'!$3:$3,0)-1))</f>
        <v>1.3</v>
      </c>
      <c r="CD79" s="107" t="n">
        <f aca="true">IF(ISBLANK(OFFSET('Raw Data'!$A$3,MATCH('Data above threshold'!$A79,'Raw Data'!$B$4:$B$185,0),MATCH('Data above threshold'!CD$4,'Raw Data'!$3:$3,0)-1)),"",OFFSET('Raw Data'!$A$3,MATCH('Data above threshold'!$A79,'Raw Data'!$B$4:$B$185,0),MATCH('Data above threshold'!CD$4,'Raw Data'!$3:$3,0)-1))</f>
        <v>2</v>
      </c>
      <c r="CE79" s="107" t="n">
        <f aca="true">IF(ISBLANK(OFFSET('Raw Data'!$A$3,MATCH('Data above threshold'!$A79,'Raw Data'!$B$4:$B$185,0),MATCH('Data above threshold'!CE$4,'Raw Data'!$3:$3,0)-1)),"",OFFSET('Raw Data'!$A$3,MATCH('Data above threshold'!$A79,'Raw Data'!$B$4:$B$185,0),MATCH('Data above threshold'!CE$4,'Raw Data'!$3:$3,0)-1))</f>
        <v>1.15</v>
      </c>
      <c r="CF79" s="107" t="n">
        <f aca="true">IF(ISBLANK(OFFSET('Raw Data'!$A$3,MATCH('Data above threshold'!$A79,'Raw Data'!$B$4:$B$185,0),MATCH('Data above threshold'!CF$4,'Raw Data'!$3:$3,0)-1)),"",OFFSET('Raw Data'!$A$3,MATCH('Data above threshold'!$A79,'Raw Data'!$B$4:$B$185,0),MATCH('Data above threshold'!CF$4,'Raw Data'!$3:$3,0)-1))</f>
        <v>1</v>
      </c>
      <c r="CG79" s="107" t="n">
        <f aca="true">IF(ISBLANK(OFFSET('Raw Data'!$A$3,MATCH('Data above threshold'!$A79,'Raw Data'!$B$4:$B$185,0),MATCH('Data above threshold'!CG$4,'Raw Data'!$3:$3,0)-1)),"",OFFSET('Raw Data'!$A$3,MATCH('Data above threshold'!$A79,'Raw Data'!$B$4:$B$185,0),MATCH('Data above threshold'!CG$4,'Raw Data'!$3:$3,0)-1))</f>
        <v>1.57</v>
      </c>
      <c r="CH79" s="107" t="n">
        <f aca="true">IF(ISBLANK(OFFSET('Raw Data'!$A$3,MATCH('Data above threshold'!$A79,'Raw Data'!$B$4:$B$185,0),MATCH('Data above threshold'!CH$4,'Raw Data'!$3:$3,0)-1)),"",OFFSET('Raw Data'!$A$3,MATCH('Data above threshold'!$A79,'Raw Data'!$B$4:$B$185,0),MATCH('Data above threshold'!CH$4,'Raw Data'!$3:$3,0)-1))</f>
        <v>2</v>
      </c>
      <c r="CI79" s="107" t="n">
        <f aca="true">IF(ISBLANK(OFFSET('Raw Data'!$A$3,MATCH('Data above threshold'!$A79,'Raw Data'!$B$4:$B$185,0),MATCH('Data above threshold'!CI$4,'Raw Data'!$3:$3,0)-1)),"",OFFSET('Raw Data'!$A$3,MATCH('Data above threshold'!$A79,'Raw Data'!$B$4:$B$185,0),MATCH('Data above threshold'!CI$4,'Raw Data'!$3:$3,0)-1))</f>
        <v>1.5</v>
      </c>
      <c r="CJ79" s="107" t="n">
        <f aca="true">IF(ISBLANK(OFFSET('Raw Data'!$A$3,MATCH('Data above threshold'!$A79,'Raw Data'!$B$4:$B$185,0),MATCH('Data above threshold'!CJ$4,'Raw Data'!$3:$3,0)-1)),"",OFFSET('Raw Data'!$A$3,MATCH('Data above threshold'!$A79,'Raw Data'!$B$4:$B$185,0),MATCH('Data above threshold'!CJ$4,'Raw Data'!$3:$3,0)-1))</f>
        <v>1.4</v>
      </c>
      <c r="CK79" s="107" t="n">
        <f aca="true">IF(ISBLANK(OFFSET('Raw Data'!$A$3,MATCH('Data above threshold'!$A79,'Raw Data'!$B$4:$B$185,0),MATCH('Data above threshold'!CK$4,'Raw Data'!$3:$3,0)-1)),"",OFFSET('Raw Data'!$A$3,MATCH('Data above threshold'!$A79,'Raw Data'!$B$4:$B$185,0),MATCH('Data above threshold'!CK$4,'Raw Data'!$3:$3,0)-1))</f>
        <v>1.7</v>
      </c>
      <c r="CL79" s="107" t="n">
        <f aca="true">IF(ISBLANK(OFFSET('Raw Data'!$A$3,MATCH('Data above threshold'!$A79,'Raw Data'!$B$4:$B$185,0),MATCH('Data above threshold'!CL$4,'Raw Data'!$3:$3,0)-1)),"",OFFSET('Raw Data'!$A$3,MATCH('Data above threshold'!$A79,'Raw Data'!$B$4:$B$185,0),MATCH('Data above threshold'!CL$4,'Raw Data'!$3:$3,0)-1))</f>
        <v>1</v>
      </c>
      <c r="CM79" s="107" t="n">
        <f aca="true">IF(ISBLANK(OFFSET('Raw Data'!$A$3,MATCH('Data above threshold'!$A79,'Raw Data'!$B$4:$B$185,0),MATCH('Data above threshold'!CM$4,'Raw Data'!$3:$3,0)-1)),"",OFFSET('Raw Data'!$A$3,MATCH('Data above threshold'!$A79,'Raw Data'!$B$4:$B$185,0),MATCH('Data above threshold'!CM$4,'Raw Data'!$3:$3,0)-1))</f>
        <v>1.45</v>
      </c>
      <c r="CN79" s="107" t="n">
        <f aca="true">IF(ISBLANK(OFFSET('Raw Data'!$A$3,MATCH('Data above threshold'!$A79,'Raw Data'!$B$4:$B$185,0),MATCH('Data above threshold'!CN$4,'Raw Data'!$3:$3,0)-1)),"",OFFSET('Raw Data'!$A$3,MATCH('Data above threshold'!$A79,'Raw Data'!$B$4:$B$185,0),MATCH('Data above threshold'!CN$4,'Raw Data'!$3:$3,0)-1))</f>
        <v>1.7</v>
      </c>
      <c r="CO79" s="107" t="n">
        <f aca="true">IF(ISBLANK(OFFSET('Raw Data'!$A$3,MATCH('Data above threshold'!$A79,'Raw Data'!$B$4:$B$185,0),MATCH('Data above threshold'!CO$4,'Raw Data'!$3:$3,0)-1)),"",OFFSET('Raw Data'!$A$3,MATCH('Data above threshold'!$A79,'Raw Data'!$B$4:$B$185,0),MATCH('Data above threshold'!CO$4,'Raw Data'!$3:$3,0)-1))</f>
        <v>1.8</v>
      </c>
      <c r="CP79" s="107" t="n">
        <f aca="true">IF(ISBLANK(OFFSET('Raw Data'!$A$3,MATCH('Data above threshold'!$A79,'Raw Data'!$B$4:$B$185,0),MATCH('Data above threshold'!CP$4,'Raw Data'!$3:$3,0)-1)),"",OFFSET('Raw Data'!$A$3,MATCH('Data above threshold'!$A79,'Raw Data'!$B$4:$B$185,0),MATCH('Data above threshold'!CP$4,'Raw Data'!$3:$3,0)-1))</f>
        <v>1.4</v>
      </c>
      <c r="CQ79" s="107" t="n">
        <f aca="true">IF(ISBLANK(OFFSET('Raw Data'!$A$3,MATCH('Data above threshold'!$A79,'Raw Data'!$B$4:$B$185,0),MATCH('Data above threshold'!CQ$4,'Raw Data'!$3:$3,0)-1)),"",OFFSET('Raw Data'!$A$3,MATCH('Data above threshold'!$A79,'Raw Data'!$B$4:$B$185,0),MATCH('Data above threshold'!CQ$4,'Raw Data'!$3:$3,0)-1))</f>
        <v>1.2</v>
      </c>
      <c r="CR79" s="107" t="n">
        <f aca="true">IF(ISBLANK(OFFSET('Raw Data'!$A$3,MATCH('Data above threshold'!$A79,'Raw Data'!$B$4:$B$185,0),MATCH('Data above threshold'!CR$4,'Raw Data'!$3:$3,0)-1)),"",OFFSET('Raw Data'!$A$3,MATCH('Data above threshold'!$A79,'Raw Data'!$B$4:$B$185,0),MATCH('Data above threshold'!CR$4,'Raw Data'!$3:$3,0)-1))</f>
        <v>1.8</v>
      </c>
    </row>
    <row r="80" s="103" customFormat="true" ht="15.5" hidden="false" customHeight="false" outlineLevel="0" collapsed="false">
      <c r="A80" s="107" t="n">
        <v>3130</v>
      </c>
      <c r="B80" s="107" t="n">
        <v>3</v>
      </c>
      <c r="C80" s="107" t="str">
        <f aca="true">IF(ISBLANK(OFFSET('Raw Data'!$A$3,MATCH('Data above threshold'!$A80,'Raw Data'!$B$4:$B$185,0),MATCH('Data above threshold'!C$4,'Raw Data'!$3:$3,0)-1)),"",OFFSET('Raw Data'!$A$3,MATCH('Data above threshold'!$A80,'Raw Data'!$B$4:$B$185,0),MATCH('Data above threshold'!C$4,'Raw Data'!$3:$3,0)-1))</f>
        <v>Consumer rights education in higher education</v>
      </c>
      <c r="D80" s="107" t="str">
        <f aca="true">IF(ISBLANK(OFFSET('Raw Data'!$A$3,MATCH('Data above threshold'!$A80,'Raw Data'!$B$4:$B$185,0),MATCH('Data above threshold'!D$4,'Raw Data'!$3:$3,0)-1)),"",OFFSET('Raw Data'!$A$3,MATCH('Data above threshold'!$A80,'Raw Data'!$B$4:$B$185,0),MATCH('Data above threshold'!D$4,'Raw Data'!$3:$3,0)-1))</f>
        <v/>
      </c>
      <c r="E80" s="107" t="str">
        <f aca="true">IF(ISBLANK(OFFSET('Raw Data'!$A$3,MATCH('Data above threshold'!$A80,'Raw Data'!$B$4:$B$185,0),MATCH('Data above threshold'!E$4,'Raw Data'!$3:$3,0)-1)),"",OFFSET('Raw Data'!$A$3,MATCH('Data above threshold'!$A80,'Raw Data'!$B$4:$B$185,0),MATCH('Data above threshold'!E$4,'Raw Data'!$3:$3,0)-1))</f>
        <v/>
      </c>
      <c r="F80" s="107" t="str">
        <f aca="true">IF(ISBLANK(OFFSET('Raw Data'!$A$3,MATCH('Data above threshold'!$A80,'Raw Data'!$B$4:$B$185,0),MATCH('Data above threshold'!F$4,'Raw Data'!$3:$3,0)-1)),"",OFFSET('Raw Data'!$A$3,MATCH('Data above threshold'!$A80,'Raw Data'!$B$4:$B$185,0),MATCH('Data above threshold'!F$4,'Raw Data'!$3:$3,0)-1))</f>
        <v/>
      </c>
      <c r="G80" s="107" t="str">
        <f aca="true">IF(ISBLANK(OFFSET('Raw Data'!$A$3,MATCH('Data above threshold'!$A80,'Raw Data'!$B$4:$B$185,0),MATCH('Data above threshold'!G$4,'Raw Data'!$3:$3,0)-1)),"",OFFSET('Raw Data'!$A$3,MATCH('Data above threshold'!$A80,'Raw Data'!$B$4:$B$185,0),MATCH('Data above threshold'!G$4,'Raw Data'!$3:$3,0)-1))</f>
        <v/>
      </c>
      <c r="H80" s="107" t="str">
        <f aca="true">IF(ISBLANK(OFFSET('Raw Data'!$A$3,MATCH('Data above threshold'!$A80,'Raw Data'!$B$4:$B$185,0),MATCH('Data above threshold'!H$4,'Raw Data'!$3:$3,0)-1)),"",OFFSET('Raw Data'!$A$3,MATCH('Data above threshold'!$A80,'Raw Data'!$B$4:$B$185,0),MATCH('Data above threshold'!H$4,'Raw Data'!$3:$3,0)-1))</f>
        <v/>
      </c>
      <c r="I80" s="107" t="str">
        <f aca="true">IF(ISBLANK(OFFSET('Raw Data'!$A$3,MATCH('Data above threshold'!$A80,'Raw Data'!$B$4:$B$185,0),MATCH('Data above threshold'!I$4,'Raw Data'!$3:$3,0)-1)),"",OFFSET('Raw Data'!$A$3,MATCH('Data above threshold'!$A80,'Raw Data'!$B$4:$B$185,0),MATCH('Data above threshold'!I$4,'Raw Data'!$3:$3,0)-1))</f>
        <v/>
      </c>
      <c r="J80" s="107" t="str">
        <f aca="true">IF(ISBLANK(OFFSET('Raw Data'!$A$3,MATCH('Data above threshold'!$A80,'Raw Data'!$B$4:$B$185,0),MATCH('Data above threshold'!J$4,'Raw Data'!$3:$3,0)-1)),"",OFFSET('Raw Data'!$A$3,MATCH('Data above threshold'!$A80,'Raw Data'!$B$4:$B$185,0),MATCH('Data above threshold'!J$4,'Raw Data'!$3:$3,0)-1))</f>
        <v/>
      </c>
      <c r="K80" s="107" t="str">
        <f aca="true">IF(ISBLANK(OFFSET('Raw Data'!$A$3,MATCH('Data above threshold'!$A80,'Raw Data'!$B$4:$B$185,0),MATCH('Data above threshold'!K$4,'Raw Data'!$3:$3,0)-1)),"",OFFSET('Raw Data'!$A$3,MATCH('Data above threshold'!$A80,'Raw Data'!$B$4:$B$185,0),MATCH('Data above threshold'!K$4,'Raw Data'!$3:$3,0)-1))</f>
        <v/>
      </c>
      <c r="L80" s="107" t="str">
        <f aca="true">IF(ISBLANK(OFFSET('Raw Data'!$A$3,MATCH('Data above threshold'!$A80,'Raw Data'!$B$4:$B$185,0),MATCH('Data above threshold'!L$4,'Raw Data'!$3:$3,0)-1)),"",OFFSET('Raw Data'!$A$3,MATCH('Data above threshold'!$A80,'Raw Data'!$B$4:$B$185,0),MATCH('Data above threshold'!L$4,'Raw Data'!$3:$3,0)-1))</f>
        <v/>
      </c>
      <c r="M80" s="105" t="str">
        <f aca="false" t="array" ref="M80:M80">IFERROR(SKEW(IF(ISNUMBER(Q80:CR80),Q80:CR80,"")),"")</f>
        <v/>
      </c>
      <c r="N80" s="107"/>
      <c r="O80" s="107" t="str">
        <f aca="true">IF(ISBLANK(OFFSET('Raw Data'!$A$3,MATCH('Data above threshold'!$A80,'Raw Data'!$B$4:$B$185,0),MATCH('Data above threshold'!O$4,'Raw Data'!$3:$3,0)-1)),"",OFFSET('Raw Data'!$A$3,MATCH('Data above threshold'!$A80,'Raw Data'!$B$4:$B$185,0),MATCH('Data above threshold'!O$4,'Raw Data'!$3:$3,0)-1))</f>
        <v/>
      </c>
      <c r="P80" s="106" t="str">
        <f aca="false" t="array" ref="P80:P80">IF(B80&lt;4,"",1-IFERROR(SUM(ISNUMBER(Q80:CR80)*(1-$Q$3:$CR$3))/COUNTIF($Q$3:$CR$3,0),0))</f>
        <v/>
      </c>
      <c r="Q80" s="107" t="str">
        <f aca="true">IF(ISBLANK(OFFSET('Raw Data'!$A$3,MATCH('Data above threshold'!$A80,'Raw Data'!$B$4:$B$185,0),MATCH('Data above threshold'!Q$4,'Raw Data'!$3:$3,0)-1)),"",OFFSET('Raw Data'!$A$3,MATCH('Data above threshold'!$A80,'Raw Data'!$B$4:$B$185,0),MATCH('Data above threshold'!Q$4,'Raw Data'!$3:$3,0)-1))</f>
        <v/>
      </c>
      <c r="R80" s="107" t="str">
        <f aca="true">IF(ISBLANK(OFFSET('Raw Data'!$A$3,MATCH('Data above threshold'!$A80,'Raw Data'!$B$4:$B$185,0),MATCH('Data above threshold'!R$4,'Raw Data'!$3:$3,0)-1)),"",OFFSET('Raw Data'!$A$3,MATCH('Data above threshold'!$A80,'Raw Data'!$B$4:$B$185,0),MATCH('Data above threshold'!R$4,'Raw Data'!$3:$3,0)-1))</f>
        <v/>
      </c>
      <c r="S80" s="107" t="str">
        <f aca="true">IF(ISBLANK(OFFSET('Raw Data'!$A$3,MATCH('Data above threshold'!$A80,'Raw Data'!$B$4:$B$185,0),MATCH('Data above threshold'!S$4,'Raw Data'!$3:$3,0)-1)),"",OFFSET('Raw Data'!$A$3,MATCH('Data above threshold'!$A80,'Raw Data'!$B$4:$B$185,0),MATCH('Data above threshold'!S$4,'Raw Data'!$3:$3,0)-1))</f>
        <v/>
      </c>
      <c r="T80" s="107" t="str">
        <f aca="true">IF(ISBLANK(OFFSET('Raw Data'!$A$3,MATCH('Data above threshold'!$A80,'Raw Data'!$B$4:$B$185,0),MATCH('Data above threshold'!T$4,'Raw Data'!$3:$3,0)-1)),"",OFFSET('Raw Data'!$A$3,MATCH('Data above threshold'!$A80,'Raw Data'!$B$4:$B$185,0),MATCH('Data above threshold'!T$4,'Raw Data'!$3:$3,0)-1))</f>
        <v/>
      </c>
      <c r="U80" s="107" t="str">
        <f aca="true">IF(ISBLANK(OFFSET('Raw Data'!$A$3,MATCH('Data above threshold'!$A80,'Raw Data'!$B$4:$B$185,0),MATCH('Data above threshold'!U$4,'Raw Data'!$3:$3,0)-1)),"",OFFSET('Raw Data'!$A$3,MATCH('Data above threshold'!$A80,'Raw Data'!$B$4:$B$185,0),MATCH('Data above threshold'!U$4,'Raw Data'!$3:$3,0)-1))</f>
        <v/>
      </c>
      <c r="V80" s="107" t="str">
        <f aca="true">IF(ISBLANK(OFFSET('Raw Data'!$A$3,MATCH('Data above threshold'!$A80,'Raw Data'!$B$4:$B$185,0),MATCH('Data above threshold'!V$4,'Raw Data'!$3:$3,0)-1)),"",OFFSET('Raw Data'!$A$3,MATCH('Data above threshold'!$A80,'Raw Data'!$B$4:$B$185,0),MATCH('Data above threshold'!V$4,'Raw Data'!$3:$3,0)-1))</f>
        <v/>
      </c>
      <c r="W80" s="107" t="str">
        <f aca="true">IF(ISBLANK(OFFSET('Raw Data'!$A$3,MATCH('Data above threshold'!$A80,'Raw Data'!$B$4:$B$185,0),MATCH('Data above threshold'!W$4,'Raw Data'!$3:$3,0)-1)),"",OFFSET('Raw Data'!$A$3,MATCH('Data above threshold'!$A80,'Raw Data'!$B$4:$B$185,0),MATCH('Data above threshold'!W$4,'Raw Data'!$3:$3,0)-1))</f>
        <v/>
      </c>
      <c r="X80" s="107" t="str">
        <f aca="true">IF(ISBLANK(OFFSET('Raw Data'!$A$3,MATCH('Data above threshold'!$A80,'Raw Data'!$B$4:$B$185,0),MATCH('Data above threshold'!X$4,'Raw Data'!$3:$3,0)-1)),"",OFFSET('Raw Data'!$A$3,MATCH('Data above threshold'!$A80,'Raw Data'!$B$4:$B$185,0),MATCH('Data above threshold'!X$4,'Raw Data'!$3:$3,0)-1))</f>
        <v/>
      </c>
      <c r="Y80" s="107" t="str">
        <f aca="true">IF(ISBLANK(OFFSET('Raw Data'!$A$3,MATCH('Data above threshold'!$A80,'Raw Data'!$B$4:$B$185,0),MATCH('Data above threshold'!Y$4,'Raw Data'!$3:$3,0)-1)),"",OFFSET('Raw Data'!$A$3,MATCH('Data above threshold'!$A80,'Raw Data'!$B$4:$B$185,0),MATCH('Data above threshold'!Y$4,'Raw Data'!$3:$3,0)-1))</f>
        <v/>
      </c>
      <c r="Z80" s="107" t="str">
        <f aca="true">IF(ISBLANK(OFFSET('Raw Data'!$A$3,MATCH('Data above threshold'!$A80,'Raw Data'!$B$4:$B$185,0),MATCH('Data above threshold'!Z$4,'Raw Data'!$3:$3,0)-1)),"",OFFSET('Raw Data'!$A$3,MATCH('Data above threshold'!$A80,'Raw Data'!$B$4:$B$185,0),MATCH('Data above threshold'!Z$4,'Raw Data'!$3:$3,0)-1))</f>
        <v/>
      </c>
      <c r="AA80" s="107" t="str">
        <f aca="true">IF(ISBLANK(OFFSET('Raw Data'!$A$3,MATCH('Data above threshold'!$A80,'Raw Data'!$B$4:$B$185,0),MATCH('Data above threshold'!AA$4,'Raw Data'!$3:$3,0)-1)),"",OFFSET('Raw Data'!$A$3,MATCH('Data above threshold'!$A80,'Raw Data'!$B$4:$B$185,0),MATCH('Data above threshold'!AA$4,'Raw Data'!$3:$3,0)-1))</f>
        <v/>
      </c>
      <c r="AB80" s="107" t="str">
        <f aca="true">IF(ISBLANK(OFFSET('Raw Data'!$A$3,MATCH('Data above threshold'!$A80,'Raw Data'!$B$4:$B$185,0),MATCH('Data above threshold'!AB$4,'Raw Data'!$3:$3,0)-1)),"",OFFSET('Raw Data'!$A$3,MATCH('Data above threshold'!$A80,'Raw Data'!$B$4:$B$185,0),MATCH('Data above threshold'!AB$4,'Raw Data'!$3:$3,0)-1))</f>
        <v/>
      </c>
      <c r="AC80" s="107" t="str">
        <f aca="true">IF(ISBLANK(OFFSET('Raw Data'!$A$3,MATCH('Data above threshold'!$A80,'Raw Data'!$B$4:$B$185,0),MATCH('Data above threshold'!AC$4,'Raw Data'!$3:$3,0)-1)),"",OFFSET('Raw Data'!$A$3,MATCH('Data above threshold'!$A80,'Raw Data'!$B$4:$B$185,0),MATCH('Data above threshold'!AC$4,'Raw Data'!$3:$3,0)-1))</f>
        <v/>
      </c>
      <c r="AD80" s="107" t="str">
        <f aca="true">IF(ISBLANK(OFFSET('Raw Data'!$A$3,MATCH('Data above threshold'!$A80,'Raw Data'!$B$4:$B$185,0),MATCH('Data above threshold'!AD$4,'Raw Data'!$3:$3,0)-1)),"",OFFSET('Raw Data'!$A$3,MATCH('Data above threshold'!$A80,'Raw Data'!$B$4:$B$185,0),MATCH('Data above threshold'!AD$4,'Raw Data'!$3:$3,0)-1))</f>
        <v/>
      </c>
      <c r="AE80" s="107" t="str">
        <f aca="true">IF(ISBLANK(OFFSET('Raw Data'!$A$3,MATCH('Data above threshold'!$A80,'Raw Data'!$B$4:$B$185,0),MATCH('Data above threshold'!AE$4,'Raw Data'!$3:$3,0)-1)),"",OFFSET('Raw Data'!$A$3,MATCH('Data above threshold'!$A80,'Raw Data'!$B$4:$B$185,0),MATCH('Data above threshold'!AE$4,'Raw Data'!$3:$3,0)-1))</f>
        <v/>
      </c>
      <c r="AF80" s="107" t="str">
        <f aca="true">IF(ISBLANK(OFFSET('Raw Data'!$A$3,MATCH('Data above threshold'!$A80,'Raw Data'!$B$4:$B$185,0),MATCH('Data above threshold'!AF$4,'Raw Data'!$3:$3,0)-1)),"",OFFSET('Raw Data'!$A$3,MATCH('Data above threshold'!$A80,'Raw Data'!$B$4:$B$185,0),MATCH('Data above threshold'!AF$4,'Raw Data'!$3:$3,0)-1))</f>
        <v/>
      </c>
      <c r="AG80" s="107" t="str">
        <f aca="true">IF(ISBLANK(OFFSET('Raw Data'!$A$3,MATCH('Data above threshold'!$A80,'Raw Data'!$B$4:$B$185,0),MATCH('Data above threshold'!AG$4,'Raw Data'!$3:$3,0)-1)),"",OFFSET('Raw Data'!$A$3,MATCH('Data above threshold'!$A80,'Raw Data'!$B$4:$B$185,0),MATCH('Data above threshold'!AG$4,'Raw Data'!$3:$3,0)-1))</f>
        <v/>
      </c>
      <c r="AH80" s="107" t="str">
        <f aca="true">IF(ISBLANK(OFFSET('Raw Data'!$A$3,MATCH('Data above threshold'!$A80,'Raw Data'!$B$4:$B$185,0),MATCH('Data above threshold'!AH$4,'Raw Data'!$3:$3,0)-1)),"",OFFSET('Raw Data'!$A$3,MATCH('Data above threshold'!$A80,'Raw Data'!$B$4:$B$185,0),MATCH('Data above threshold'!AH$4,'Raw Data'!$3:$3,0)-1))</f>
        <v/>
      </c>
      <c r="AI80" s="107" t="str">
        <f aca="true">IF(ISBLANK(OFFSET('Raw Data'!$A$3,MATCH('Data above threshold'!$A80,'Raw Data'!$B$4:$B$185,0),MATCH('Data above threshold'!AI$4,'Raw Data'!$3:$3,0)-1)),"",OFFSET('Raw Data'!$A$3,MATCH('Data above threshold'!$A80,'Raw Data'!$B$4:$B$185,0),MATCH('Data above threshold'!AI$4,'Raw Data'!$3:$3,0)-1))</f>
        <v/>
      </c>
      <c r="AJ80" s="107" t="str">
        <f aca="true">IF(ISBLANK(OFFSET('Raw Data'!$A$3,MATCH('Data above threshold'!$A80,'Raw Data'!$B$4:$B$185,0),MATCH('Data above threshold'!AJ$4,'Raw Data'!$3:$3,0)-1)),"",OFFSET('Raw Data'!$A$3,MATCH('Data above threshold'!$A80,'Raw Data'!$B$4:$B$185,0),MATCH('Data above threshold'!AJ$4,'Raw Data'!$3:$3,0)-1))</f>
        <v/>
      </c>
      <c r="AK80" s="107" t="str">
        <f aca="true">IF(ISBLANK(OFFSET('Raw Data'!$A$3,MATCH('Data above threshold'!$A80,'Raw Data'!$B$4:$B$185,0),MATCH('Data above threshold'!AK$4,'Raw Data'!$3:$3,0)-1)),"",OFFSET('Raw Data'!$A$3,MATCH('Data above threshold'!$A80,'Raw Data'!$B$4:$B$185,0),MATCH('Data above threshold'!AK$4,'Raw Data'!$3:$3,0)-1))</f>
        <v/>
      </c>
      <c r="AL80" s="107" t="str">
        <f aca="true">IF(ISBLANK(OFFSET('Raw Data'!$A$3,MATCH('Data above threshold'!$A80,'Raw Data'!$B$4:$B$185,0),MATCH('Data above threshold'!AL$4,'Raw Data'!$3:$3,0)-1)),"",OFFSET('Raw Data'!$A$3,MATCH('Data above threshold'!$A80,'Raw Data'!$B$4:$B$185,0),MATCH('Data above threshold'!AL$4,'Raw Data'!$3:$3,0)-1))</f>
        <v/>
      </c>
      <c r="AM80" s="107" t="str">
        <f aca="true">IF(ISBLANK(OFFSET('Raw Data'!$A$3,MATCH('Data above threshold'!$A80,'Raw Data'!$B$4:$B$185,0),MATCH('Data above threshold'!AM$4,'Raw Data'!$3:$3,0)-1)),"",OFFSET('Raw Data'!$A$3,MATCH('Data above threshold'!$A80,'Raw Data'!$B$4:$B$185,0),MATCH('Data above threshold'!AM$4,'Raw Data'!$3:$3,0)-1))</f>
        <v/>
      </c>
      <c r="AN80" s="107" t="str">
        <f aca="true">IF(ISBLANK(OFFSET('Raw Data'!$A$3,MATCH('Data above threshold'!$A80,'Raw Data'!$B$4:$B$185,0),MATCH('Data above threshold'!AN$4,'Raw Data'!$3:$3,0)-1)),"",OFFSET('Raw Data'!$A$3,MATCH('Data above threshold'!$A80,'Raw Data'!$B$4:$B$185,0),MATCH('Data above threshold'!AN$4,'Raw Data'!$3:$3,0)-1))</f>
        <v/>
      </c>
      <c r="AO80" s="107" t="str">
        <f aca="true">IF(ISBLANK(OFFSET('Raw Data'!$A$3,MATCH('Data above threshold'!$A80,'Raw Data'!$B$4:$B$185,0),MATCH('Data above threshold'!AO$4,'Raw Data'!$3:$3,0)-1)),"",OFFSET('Raw Data'!$A$3,MATCH('Data above threshold'!$A80,'Raw Data'!$B$4:$B$185,0),MATCH('Data above threshold'!AO$4,'Raw Data'!$3:$3,0)-1))</f>
        <v/>
      </c>
      <c r="AP80" s="107" t="str">
        <f aca="true">IF(ISBLANK(OFFSET('Raw Data'!$A$3,MATCH('Data above threshold'!$A80,'Raw Data'!$B$4:$B$185,0),MATCH('Data above threshold'!AP$4,'Raw Data'!$3:$3,0)-1)),"",OFFSET('Raw Data'!$A$3,MATCH('Data above threshold'!$A80,'Raw Data'!$B$4:$B$185,0),MATCH('Data above threshold'!AP$4,'Raw Data'!$3:$3,0)-1))</f>
        <v/>
      </c>
      <c r="AQ80" s="107" t="str">
        <f aca="true">IF(ISBLANK(OFFSET('Raw Data'!$A$3,MATCH('Data above threshold'!$A80,'Raw Data'!$B$4:$B$185,0),MATCH('Data above threshold'!AQ$4,'Raw Data'!$3:$3,0)-1)),"",OFFSET('Raw Data'!$A$3,MATCH('Data above threshold'!$A80,'Raw Data'!$B$4:$B$185,0),MATCH('Data above threshold'!AQ$4,'Raw Data'!$3:$3,0)-1))</f>
        <v/>
      </c>
      <c r="AR80" s="107" t="str">
        <f aca="true">IF(ISBLANK(OFFSET('Raw Data'!$A$3,MATCH('Data above threshold'!$A80,'Raw Data'!$B$4:$B$185,0),MATCH('Data above threshold'!AR$4,'Raw Data'!$3:$3,0)-1)),"",OFFSET('Raw Data'!$A$3,MATCH('Data above threshold'!$A80,'Raw Data'!$B$4:$B$185,0),MATCH('Data above threshold'!AR$4,'Raw Data'!$3:$3,0)-1))</f>
        <v/>
      </c>
      <c r="AS80" s="107" t="str">
        <f aca="true">IF(ISBLANK(OFFSET('Raw Data'!$A$3,MATCH('Data above threshold'!$A80,'Raw Data'!$B$4:$B$185,0),MATCH('Data above threshold'!AS$4,'Raw Data'!$3:$3,0)-1)),"",OFFSET('Raw Data'!$A$3,MATCH('Data above threshold'!$A80,'Raw Data'!$B$4:$B$185,0),MATCH('Data above threshold'!AS$4,'Raw Data'!$3:$3,0)-1))</f>
        <v/>
      </c>
      <c r="AT80" s="107" t="str">
        <f aca="true">IF(ISBLANK(OFFSET('Raw Data'!$A$3,MATCH('Data above threshold'!$A80,'Raw Data'!$B$4:$B$185,0),MATCH('Data above threshold'!AT$4,'Raw Data'!$3:$3,0)-1)),"",OFFSET('Raw Data'!$A$3,MATCH('Data above threshold'!$A80,'Raw Data'!$B$4:$B$185,0),MATCH('Data above threshold'!AT$4,'Raw Data'!$3:$3,0)-1))</f>
        <v/>
      </c>
      <c r="AU80" s="107" t="str">
        <f aca="true">IF(ISBLANK(OFFSET('Raw Data'!$A$3,MATCH('Data above threshold'!$A80,'Raw Data'!$B$4:$B$185,0),MATCH('Data above threshold'!AU$4,'Raw Data'!$3:$3,0)-1)),"",OFFSET('Raw Data'!$A$3,MATCH('Data above threshold'!$A80,'Raw Data'!$B$4:$B$185,0),MATCH('Data above threshold'!AU$4,'Raw Data'!$3:$3,0)-1))</f>
        <v/>
      </c>
      <c r="AV80" s="107" t="str">
        <f aca="true">IF(ISBLANK(OFFSET('Raw Data'!$A$3,MATCH('Data above threshold'!$A80,'Raw Data'!$B$4:$B$185,0),MATCH('Data above threshold'!AV$4,'Raw Data'!$3:$3,0)-1)),"",OFFSET('Raw Data'!$A$3,MATCH('Data above threshold'!$A80,'Raw Data'!$B$4:$B$185,0),MATCH('Data above threshold'!AV$4,'Raw Data'!$3:$3,0)-1))</f>
        <v/>
      </c>
      <c r="AW80" s="107" t="str">
        <f aca="true">IF(ISBLANK(OFFSET('Raw Data'!$A$3,MATCH('Data above threshold'!$A80,'Raw Data'!$B$4:$B$185,0),MATCH('Data above threshold'!AW$4,'Raw Data'!$3:$3,0)-1)),"",OFFSET('Raw Data'!$A$3,MATCH('Data above threshold'!$A80,'Raw Data'!$B$4:$B$185,0),MATCH('Data above threshold'!AW$4,'Raw Data'!$3:$3,0)-1))</f>
        <v/>
      </c>
      <c r="AX80" s="107" t="str">
        <f aca="true">IF(ISBLANK(OFFSET('Raw Data'!$A$3,MATCH('Data above threshold'!$A80,'Raw Data'!$B$4:$B$185,0),MATCH('Data above threshold'!AX$4,'Raw Data'!$3:$3,0)-1)),"",OFFSET('Raw Data'!$A$3,MATCH('Data above threshold'!$A80,'Raw Data'!$B$4:$B$185,0),MATCH('Data above threshold'!AX$4,'Raw Data'!$3:$3,0)-1))</f>
        <v/>
      </c>
      <c r="AY80" s="107" t="str">
        <f aca="true">IF(ISBLANK(OFFSET('Raw Data'!$A$3,MATCH('Data above threshold'!$A80,'Raw Data'!$B$4:$B$185,0),MATCH('Data above threshold'!AY$4,'Raw Data'!$3:$3,0)-1)),"",OFFSET('Raw Data'!$A$3,MATCH('Data above threshold'!$A80,'Raw Data'!$B$4:$B$185,0),MATCH('Data above threshold'!AY$4,'Raw Data'!$3:$3,0)-1))</f>
        <v/>
      </c>
      <c r="AZ80" s="107" t="str">
        <f aca="true">IF(ISBLANK(OFFSET('Raw Data'!$A$3,MATCH('Data above threshold'!$A80,'Raw Data'!$B$4:$B$185,0),MATCH('Data above threshold'!AZ$4,'Raw Data'!$3:$3,0)-1)),"",OFFSET('Raw Data'!$A$3,MATCH('Data above threshold'!$A80,'Raw Data'!$B$4:$B$185,0),MATCH('Data above threshold'!AZ$4,'Raw Data'!$3:$3,0)-1))</f>
        <v/>
      </c>
      <c r="BA80" s="107" t="str">
        <f aca="true">IF(ISBLANK(OFFSET('Raw Data'!$A$3,MATCH('Data above threshold'!$A80,'Raw Data'!$B$4:$B$185,0),MATCH('Data above threshold'!BA$4,'Raw Data'!$3:$3,0)-1)),"",OFFSET('Raw Data'!$A$3,MATCH('Data above threshold'!$A80,'Raw Data'!$B$4:$B$185,0),MATCH('Data above threshold'!BA$4,'Raw Data'!$3:$3,0)-1))</f>
        <v/>
      </c>
      <c r="BB80" s="107" t="str">
        <f aca="true">IF(ISBLANK(OFFSET('Raw Data'!$A$3,MATCH('Data above threshold'!$A80,'Raw Data'!$B$4:$B$185,0),MATCH('Data above threshold'!BB$4,'Raw Data'!$3:$3,0)-1)),"",OFFSET('Raw Data'!$A$3,MATCH('Data above threshold'!$A80,'Raw Data'!$B$4:$B$185,0),MATCH('Data above threshold'!BB$4,'Raw Data'!$3:$3,0)-1))</f>
        <v/>
      </c>
      <c r="BC80" s="107" t="str">
        <f aca="true">IF(ISBLANK(OFFSET('Raw Data'!$A$3,MATCH('Data above threshold'!$A80,'Raw Data'!$B$4:$B$185,0),MATCH('Data above threshold'!BC$4,'Raw Data'!$3:$3,0)-1)),"",OFFSET('Raw Data'!$A$3,MATCH('Data above threshold'!$A80,'Raw Data'!$B$4:$B$185,0),MATCH('Data above threshold'!BC$4,'Raw Data'!$3:$3,0)-1))</f>
        <v/>
      </c>
      <c r="BD80" s="107" t="str">
        <f aca="true">IF(ISBLANK(OFFSET('Raw Data'!$A$3,MATCH('Data above threshold'!$A80,'Raw Data'!$B$4:$B$185,0),MATCH('Data above threshold'!BD$4,'Raw Data'!$3:$3,0)-1)),"",OFFSET('Raw Data'!$A$3,MATCH('Data above threshold'!$A80,'Raw Data'!$B$4:$B$185,0),MATCH('Data above threshold'!BD$4,'Raw Data'!$3:$3,0)-1))</f>
        <v/>
      </c>
      <c r="BE80" s="107" t="str">
        <f aca="true">IF(ISBLANK(OFFSET('Raw Data'!$A$3,MATCH('Data above threshold'!$A80,'Raw Data'!$B$4:$B$185,0),MATCH('Data above threshold'!BE$4,'Raw Data'!$3:$3,0)-1)),"",OFFSET('Raw Data'!$A$3,MATCH('Data above threshold'!$A80,'Raw Data'!$B$4:$B$185,0),MATCH('Data above threshold'!BE$4,'Raw Data'!$3:$3,0)-1))</f>
        <v/>
      </c>
      <c r="BF80" s="107" t="str">
        <f aca="true">IF(ISBLANK(OFFSET('Raw Data'!$A$3,MATCH('Data above threshold'!$A80,'Raw Data'!$B$4:$B$185,0),MATCH('Data above threshold'!BF$4,'Raw Data'!$3:$3,0)-1)),"",OFFSET('Raw Data'!$A$3,MATCH('Data above threshold'!$A80,'Raw Data'!$B$4:$B$185,0),MATCH('Data above threshold'!BF$4,'Raw Data'!$3:$3,0)-1))</f>
        <v/>
      </c>
      <c r="BG80" s="107" t="str">
        <f aca="true">IF(ISBLANK(OFFSET('Raw Data'!$A$3,MATCH('Data above threshold'!$A80,'Raw Data'!$B$4:$B$185,0),MATCH('Data above threshold'!BG$4,'Raw Data'!$3:$3,0)-1)),"",OFFSET('Raw Data'!$A$3,MATCH('Data above threshold'!$A80,'Raw Data'!$B$4:$B$185,0),MATCH('Data above threshold'!BG$4,'Raw Data'!$3:$3,0)-1))</f>
        <v/>
      </c>
      <c r="BH80" s="107" t="str">
        <f aca="true">IF(ISBLANK(OFFSET('Raw Data'!$A$3,MATCH('Data above threshold'!$A80,'Raw Data'!$B$4:$B$185,0),MATCH('Data above threshold'!BH$4,'Raw Data'!$3:$3,0)-1)),"",OFFSET('Raw Data'!$A$3,MATCH('Data above threshold'!$A80,'Raw Data'!$B$4:$B$185,0),MATCH('Data above threshold'!BH$4,'Raw Data'!$3:$3,0)-1))</f>
        <v/>
      </c>
      <c r="BI80" s="107" t="str">
        <f aca="true">IF(ISBLANK(OFFSET('Raw Data'!$A$3,MATCH('Data above threshold'!$A80,'Raw Data'!$B$4:$B$185,0),MATCH('Data above threshold'!BI$4,'Raw Data'!$3:$3,0)-1)),"",OFFSET('Raw Data'!$A$3,MATCH('Data above threshold'!$A80,'Raw Data'!$B$4:$B$185,0),MATCH('Data above threshold'!BI$4,'Raw Data'!$3:$3,0)-1))</f>
        <v/>
      </c>
      <c r="BJ80" s="107" t="str">
        <f aca="true">IF(ISBLANK(OFFSET('Raw Data'!$A$3,MATCH('Data above threshold'!$A80,'Raw Data'!$B$4:$B$185,0),MATCH('Data above threshold'!BJ$4,'Raw Data'!$3:$3,0)-1)),"",OFFSET('Raw Data'!$A$3,MATCH('Data above threshold'!$A80,'Raw Data'!$B$4:$B$185,0),MATCH('Data above threshold'!BJ$4,'Raw Data'!$3:$3,0)-1))</f>
        <v/>
      </c>
      <c r="BK80" s="107" t="str">
        <f aca="true">IF(ISBLANK(OFFSET('Raw Data'!$A$3,MATCH('Data above threshold'!$A80,'Raw Data'!$B$4:$B$185,0),MATCH('Data above threshold'!BK$4,'Raw Data'!$3:$3,0)-1)),"",OFFSET('Raw Data'!$A$3,MATCH('Data above threshold'!$A80,'Raw Data'!$B$4:$B$185,0),MATCH('Data above threshold'!BK$4,'Raw Data'!$3:$3,0)-1))</f>
        <v/>
      </c>
      <c r="BL80" s="107" t="str">
        <f aca="true">IF(ISBLANK(OFFSET('Raw Data'!$A$3,MATCH('Data above threshold'!$A80,'Raw Data'!$B$4:$B$185,0),MATCH('Data above threshold'!BL$4,'Raw Data'!$3:$3,0)-1)),"",OFFSET('Raw Data'!$A$3,MATCH('Data above threshold'!$A80,'Raw Data'!$B$4:$B$185,0),MATCH('Data above threshold'!BL$4,'Raw Data'!$3:$3,0)-1))</f>
        <v/>
      </c>
      <c r="BM80" s="107" t="str">
        <f aca="true">IF(ISBLANK(OFFSET('Raw Data'!$A$3,MATCH('Data above threshold'!$A80,'Raw Data'!$B$4:$B$185,0),MATCH('Data above threshold'!BM$4,'Raw Data'!$3:$3,0)-1)),"",OFFSET('Raw Data'!$A$3,MATCH('Data above threshold'!$A80,'Raw Data'!$B$4:$B$185,0),MATCH('Data above threshold'!BM$4,'Raw Data'!$3:$3,0)-1))</f>
        <v/>
      </c>
      <c r="BN80" s="107" t="str">
        <f aca="true">IF(ISBLANK(OFFSET('Raw Data'!$A$3,MATCH('Data above threshold'!$A80,'Raw Data'!$B$4:$B$185,0),MATCH('Data above threshold'!BN$4,'Raw Data'!$3:$3,0)-1)),"",OFFSET('Raw Data'!$A$3,MATCH('Data above threshold'!$A80,'Raw Data'!$B$4:$B$185,0),MATCH('Data above threshold'!BN$4,'Raw Data'!$3:$3,0)-1))</f>
        <v/>
      </c>
      <c r="BO80" s="107" t="str">
        <f aca="true">IF(ISBLANK(OFFSET('Raw Data'!$A$3,MATCH('Data above threshold'!$A80,'Raw Data'!$B$4:$B$185,0),MATCH('Data above threshold'!BO$4,'Raw Data'!$3:$3,0)-1)),"",OFFSET('Raw Data'!$A$3,MATCH('Data above threshold'!$A80,'Raw Data'!$B$4:$B$185,0),MATCH('Data above threshold'!BO$4,'Raw Data'!$3:$3,0)-1))</f>
        <v/>
      </c>
      <c r="BP80" s="107" t="str">
        <f aca="true">IF(ISBLANK(OFFSET('Raw Data'!$A$3,MATCH('Data above threshold'!$A80,'Raw Data'!$B$4:$B$185,0),MATCH('Data above threshold'!BP$4,'Raw Data'!$3:$3,0)-1)),"",OFFSET('Raw Data'!$A$3,MATCH('Data above threshold'!$A80,'Raw Data'!$B$4:$B$185,0),MATCH('Data above threshold'!BP$4,'Raw Data'!$3:$3,0)-1))</f>
        <v/>
      </c>
      <c r="BQ80" s="107" t="str">
        <f aca="true">IF(ISBLANK(OFFSET('Raw Data'!$A$3,MATCH('Data above threshold'!$A80,'Raw Data'!$B$4:$B$185,0),MATCH('Data above threshold'!BQ$4,'Raw Data'!$3:$3,0)-1)),"",OFFSET('Raw Data'!$A$3,MATCH('Data above threshold'!$A80,'Raw Data'!$B$4:$B$185,0),MATCH('Data above threshold'!BQ$4,'Raw Data'!$3:$3,0)-1))</f>
        <v/>
      </c>
      <c r="BR80" s="107" t="str">
        <f aca="true">IF(ISBLANK(OFFSET('Raw Data'!$A$3,MATCH('Data above threshold'!$A80,'Raw Data'!$B$4:$B$185,0),MATCH('Data above threshold'!BR$4,'Raw Data'!$3:$3,0)-1)),"",OFFSET('Raw Data'!$A$3,MATCH('Data above threshold'!$A80,'Raw Data'!$B$4:$B$185,0),MATCH('Data above threshold'!BR$4,'Raw Data'!$3:$3,0)-1))</f>
        <v/>
      </c>
      <c r="BS80" s="107" t="str">
        <f aca="true">IF(ISBLANK(OFFSET('Raw Data'!$A$3,MATCH('Data above threshold'!$A80,'Raw Data'!$B$4:$B$185,0),MATCH('Data above threshold'!BS$4,'Raw Data'!$3:$3,0)-1)),"",OFFSET('Raw Data'!$A$3,MATCH('Data above threshold'!$A80,'Raw Data'!$B$4:$B$185,0),MATCH('Data above threshold'!BS$4,'Raw Data'!$3:$3,0)-1))</f>
        <v/>
      </c>
      <c r="BT80" s="107" t="str">
        <f aca="true">IF(ISBLANK(OFFSET('Raw Data'!$A$3,MATCH('Data above threshold'!$A80,'Raw Data'!$B$4:$B$185,0),MATCH('Data above threshold'!BT$4,'Raw Data'!$3:$3,0)-1)),"",OFFSET('Raw Data'!$A$3,MATCH('Data above threshold'!$A80,'Raw Data'!$B$4:$B$185,0),MATCH('Data above threshold'!BT$4,'Raw Data'!$3:$3,0)-1))</f>
        <v/>
      </c>
      <c r="BU80" s="107" t="str">
        <f aca="true">IF(ISBLANK(OFFSET('Raw Data'!$A$3,MATCH('Data above threshold'!$A80,'Raw Data'!$B$4:$B$185,0),MATCH('Data above threshold'!BU$4,'Raw Data'!$3:$3,0)-1)),"",OFFSET('Raw Data'!$A$3,MATCH('Data above threshold'!$A80,'Raw Data'!$B$4:$B$185,0),MATCH('Data above threshold'!BU$4,'Raw Data'!$3:$3,0)-1))</f>
        <v/>
      </c>
      <c r="BV80" s="107" t="str">
        <f aca="true">IF(ISBLANK(OFFSET('Raw Data'!$A$3,MATCH('Data above threshold'!$A80,'Raw Data'!$B$4:$B$185,0),MATCH('Data above threshold'!BV$4,'Raw Data'!$3:$3,0)-1)),"",OFFSET('Raw Data'!$A$3,MATCH('Data above threshold'!$A80,'Raw Data'!$B$4:$B$185,0),MATCH('Data above threshold'!BV$4,'Raw Data'!$3:$3,0)-1))</f>
        <v/>
      </c>
      <c r="BW80" s="107" t="str">
        <f aca="true">IF(ISBLANK(OFFSET('Raw Data'!$A$3,MATCH('Data above threshold'!$A80,'Raw Data'!$B$4:$B$185,0),MATCH('Data above threshold'!BW$4,'Raw Data'!$3:$3,0)-1)),"",OFFSET('Raw Data'!$A$3,MATCH('Data above threshold'!$A80,'Raw Data'!$B$4:$B$185,0),MATCH('Data above threshold'!BW$4,'Raw Data'!$3:$3,0)-1))</f>
        <v/>
      </c>
      <c r="BX80" s="107" t="str">
        <f aca="true">IF(ISBLANK(OFFSET('Raw Data'!$A$3,MATCH('Data above threshold'!$A80,'Raw Data'!$B$4:$B$185,0),MATCH('Data above threshold'!BX$4,'Raw Data'!$3:$3,0)-1)),"",OFFSET('Raw Data'!$A$3,MATCH('Data above threshold'!$A80,'Raw Data'!$B$4:$B$185,0),MATCH('Data above threshold'!BX$4,'Raw Data'!$3:$3,0)-1))</f>
        <v/>
      </c>
      <c r="BY80" s="107" t="str">
        <f aca="true">IF(ISBLANK(OFFSET('Raw Data'!$A$3,MATCH('Data above threshold'!$A80,'Raw Data'!$B$4:$B$185,0),MATCH('Data above threshold'!BY$4,'Raw Data'!$3:$3,0)-1)),"",OFFSET('Raw Data'!$A$3,MATCH('Data above threshold'!$A80,'Raw Data'!$B$4:$B$185,0),MATCH('Data above threshold'!BY$4,'Raw Data'!$3:$3,0)-1))</f>
        <v/>
      </c>
      <c r="BZ80" s="107" t="str">
        <f aca="true">IF(ISBLANK(OFFSET('Raw Data'!$A$3,MATCH('Data above threshold'!$A80,'Raw Data'!$B$4:$B$185,0),MATCH('Data above threshold'!BZ$4,'Raw Data'!$3:$3,0)-1)),"",OFFSET('Raw Data'!$A$3,MATCH('Data above threshold'!$A80,'Raw Data'!$B$4:$B$185,0),MATCH('Data above threshold'!BZ$4,'Raw Data'!$3:$3,0)-1))</f>
        <v/>
      </c>
      <c r="CA80" s="107" t="str">
        <f aca="true">IF(ISBLANK(OFFSET('Raw Data'!$A$3,MATCH('Data above threshold'!$A80,'Raw Data'!$B$4:$B$185,0),MATCH('Data above threshold'!CA$4,'Raw Data'!$3:$3,0)-1)),"",OFFSET('Raw Data'!$A$3,MATCH('Data above threshold'!$A80,'Raw Data'!$B$4:$B$185,0),MATCH('Data above threshold'!CA$4,'Raw Data'!$3:$3,0)-1))</f>
        <v/>
      </c>
      <c r="CB80" s="107" t="str">
        <f aca="true">IF(ISBLANK(OFFSET('Raw Data'!$A$3,MATCH('Data above threshold'!$A80,'Raw Data'!$B$4:$B$185,0),MATCH('Data above threshold'!CB$4,'Raw Data'!$3:$3,0)-1)),"",OFFSET('Raw Data'!$A$3,MATCH('Data above threshold'!$A80,'Raw Data'!$B$4:$B$185,0),MATCH('Data above threshold'!CB$4,'Raw Data'!$3:$3,0)-1))</f>
        <v/>
      </c>
      <c r="CC80" s="107" t="str">
        <f aca="true">IF(ISBLANK(OFFSET('Raw Data'!$A$3,MATCH('Data above threshold'!$A80,'Raw Data'!$B$4:$B$185,0),MATCH('Data above threshold'!CC$4,'Raw Data'!$3:$3,0)-1)),"",OFFSET('Raw Data'!$A$3,MATCH('Data above threshold'!$A80,'Raw Data'!$B$4:$B$185,0),MATCH('Data above threshold'!CC$4,'Raw Data'!$3:$3,0)-1))</f>
        <v/>
      </c>
      <c r="CD80" s="107" t="str">
        <f aca="true">IF(ISBLANK(OFFSET('Raw Data'!$A$3,MATCH('Data above threshold'!$A80,'Raw Data'!$B$4:$B$185,0),MATCH('Data above threshold'!CD$4,'Raw Data'!$3:$3,0)-1)),"",OFFSET('Raw Data'!$A$3,MATCH('Data above threshold'!$A80,'Raw Data'!$B$4:$B$185,0),MATCH('Data above threshold'!CD$4,'Raw Data'!$3:$3,0)-1))</f>
        <v/>
      </c>
      <c r="CE80" s="107" t="str">
        <f aca="true">IF(ISBLANK(OFFSET('Raw Data'!$A$3,MATCH('Data above threshold'!$A80,'Raw Data'!$B$4:$B$185,0),MATCH('Data above threshold'!CE$4,'Raw Data'!$3:$3,0)-1)),"",OFFSET('Raw Data'!$A$3,MATCH('Data above threshold'!$A80,'Raw Data'!$B$4:$B$185,0),MATCH('Data above threshold'!CE$4,'Raw Data'!$3:$3,0)-1))</f>
        <v/>
      </c>
      <c r="CF80" s="107" t="str">
        <f aca="true">IF(ISBLANK(OFFSET('Raw Data'!$A$3,MATCH('Data above threshold'!$A80,'Raw Data'!$B$4:$B$185,0),MATCH('Data above threshold'!CF$4,'Raw Data'!$3:$3,0)-1)),"",OFFSET('Raw Data'!$A$3,MATCH('Data above threshold'!$A80,'Raw Data'!$B$4:$B$185,0),MATCH('Data above threshold'!CF$4,'Raw Data'!$3:$3,0)-1))</f>
        <v/>
      </c>
      <c r="CG80" s="107" t="str">
        <f aca="true">IF(ISBLANK(OFFSET('Raw Data'!$A$3,MATCH('Data above threshold'!$A80,'Raw Data'!$B$4:$B$185,0),MATCH('Data above threshold'!CG$4,'Raw Data'!$3:$3,0)-1)),"",OFFSET('Raw Data'!$A$3,MATCH('Data above threshold'!$A80,'Raw Data'!$B$4:$B$185,0),MATCH('Data above threshold'!CG$4,'Raw Data'!$3:$3,0)-1))</f>
        <v/>
      </c>
      <c r="CH80" s="107" t="str">
        <f aca="true">IF(ISBLANK(OFFSET('Raw Data'!$A$3,MATCH('Data above threshold'!$A80,'Raw Data'!$B$4:$B$185,0),MATCH('Data above threshold'!CH$4,'Raw Data'!$3:$3,0)-1)),"",OFFSET('Raw Data'!$A$3,MATCH('Data above threshold'!$A80,'Raw Data'!$B$4:$B$185,0),MATCH('Data above threshold'!CH$4,'Raw Data'!$3:$3,0)-1))</f>
        <v/>
      </c>
      <c r="CI80" s="107" t="str">
        <f aca="true">IF(ISBLANK(OFFSET('Raw Data'!$A$3,MATCH('Data above threshold'!$A80,'Raw Data'!$B$4:$B$185,0),MATCH('Data above threshold'!CI$4,'Raw Data'!$3:$3,0)-1)),"",OFFSET('Raw Data'!$A$3,MATCH('Data above threshold'!$A80,'Raw Data'!$B$4:$B$185,0),MATCH('Data above threshold'!CI$4,'Raw Data'!$3:$3,0)-1))</f>
        <v/>
      </c>
      <c r="CJ80" s="107" t="str">
        <f aca="true">IF(ISBLANK(OFFSET('Raw Data'!$A$3,MATCH('Data above threshold'!$A80,'Raw Data'!$B$4:$B$185,0),MATCH('Data above threshold'!CJ$4,'Raw Data'!$3:$3,0)-1)),"",OFFSET('Raw Data'!$A$3,MATCH('Data above threshold'!$A80,'Raw Data'!$B$4:$B$185,0),MATCH('Data above threshold'!CJ$4,'Raw Data'!$3:$3,0)-1))</f>
        <v/>
      </c>
      <c r="CK80" s="107" t="str">
        <f aca="true">IF(ISBLANK(OFFSET('Raw Data'!$A$3,MATCH('Data above threshold'!$A80,'Raw Data'!$B$4:$B$185,0),MATCH('Data above threshold'!CK$4,'Raw Data'!$3:$3,0)-1)),"",OFFSET('Raw Data'!$A$3,MATCH('Data above threshold'!$A80,'Raw Data'!$B$4:$B$185,0),MATCH('Data above threshold'!CK$4,'Raw Data'!$3:$3,0)-1))</f>
        <v/>
      </c>
      <c r="CL80" s="107" t="str">
        <f aca="true">IF(ISBLANK(OFFSET('Raw Data'!$A$3,MATCH('Data above threshold'!$A80,'Raw Data'!$B$4:$B$185,0),MATCH('Data above threshold'!CL$4,'Raw Data'!$3:$3,0)-1)),"",OFFSET('Raw Data'!$A$3,MATCH('Data above threshold'!$A80,'Raw Data'!$B$4:$B$185,0),MATCH('Data above threshold'!CL$4,'Raw Data'!$3:$3,0)-1))</f>
        <v/>
      </c>
      <c r="CM80" s="107" t="str">
        <f aca="true">IF(ISBLANK(OFFSET('Raw Data'!$A$3,MATCH('Data above threshold'!$A80,'Raw Data'!$B$4:$B$185,0),MATCH('Data above threshold'!CM$4,'Raw Data'!$3:$3,0)-1)),"",OFFSET('Raw Data'!$A$3,MATCH('Data above threshold'!$A80,'Raw Data'!$B$4:$B$185,0),MATCH('Data above threshold'!CM$4,'Raw Data'!$3:$3,0)-1))</f>
        <v/>
      </c>
      <c r="CN80" s="107" t="str">
        <f aca="true">IF(ISBLANK(OFFSET('Raw Data'!$A$3,MATCH('Data above threshold'!$A80,'Raw Data'!$B$4:$B$185,0),MATCH('Data above threshold'!CN$4,'Raw Data'!$3:$3,0)-1)),"",OFFSET('Raw Data'!$A$3,MATCH('Data above threshold'!$A80,'Raw Data'!$B$4:$B$185,0),MATCH('Data above threshold'!CN$4,'Raw Data'!$3:$3,0)-1))</f>
        <v/>
      </c>
      <c r="CO80" s="107" t="str">
        <f aca="true">IF(ISBLANK(OFFSET('Raw Data'!$A$3,MATCH('Data above threshold'!$A80,'Raw Data'!$B$4:$B$185,0),MATCH('Data above threshold'!CO$4,'Raw Data'!$3:$3,0)-1)),"",OFFSET('Raw Data'!$A$3,MATCH('Data above threshold'!$A80,'Raw Data'!$B$4:$B$185,0),MATCH('Data above threshold'!CO$4,'Raw Data'!$3:$3,0)-1))</f>
        <v/>
      </c>
      <c r="CP80" s="107" t="str">
        <f aca="true">IF(ISBLANK(OFFSET('Raw Data'!$A$3,MATCH('Data above threshold'!$A80,'Raw Data'!$B$4:$B$185,0),MATCH('Data above threshold'!CP$4,'Raw Data'!$3:$3,0)-1)),"",OFFSET('Raw Data'!$A$3,MATCH('Data above threshold'!$A80,'Raw Data'!$B$4:$B$185,0),MATCH('Data above threshold'!CP$4,'Raw Data'!$3:$3,0)-1))</f>
        <v/>
      </c>
      <c r="CQ80" s="107" t="str">
        <f aca="true">IF(ISBLANK(OFFSET('Raw Data'!$A$3,MATCH('Data above threshold'!$A80,'Raw Data'!$B$4:$B$185,0),MATCH('Data above threshold'!CQ$4,'Raw Data'!$3:$3,0)-1)),"",OFFSET('Raw Data'!$A$3,MATCH('Data above threshold'!$A80,'Raw Data'!$B$4:$B$185,0),MATCH('Data above threshold'!CQ$4,'Raw Data'!$3:$3,0)-1))</f>
        <v/>
      </c>
      <c r="CR80" s="107" t="str">
        <f aca="true">IF(ISBLANK(OFFSET('Raw Data'!$A$3,MATCH('Data above threshold'!$A80,'Raw Data'!$B$4:$B$185,0),MATCH('Data above threshold'!CR$4,'Raw Data'!$3:$3,0)-1)),"",OFFSET('Raw Data'!$A$3,MATCH('Data above threshold'!$A80,'Raw Data'!$B$4:$B$185,0),MATCH('Data above threshold'!CR$4,'Raw Data'!$3:$3,0)-1))</f>
        <v/>
      </c>
    </row>
    <row r="81" s="103" customFormat="true" ht="15.5" hidden="false" customHeight="false" outlineLevel="0" collapsed="false">
      <c r="A81" s="107" t="n">
        <v>3131</v>
      </c>
      <c r="B81" s="107" t="n">
        <v>4</v>
      </c>
      <c r="C81" s="107" t="str">
        <f aca="true">IF(ISBLANK(OFFSET('Raw Data'!$A$3,MATCH('Data above threshold'!$A81,'Raw Data'!$B$4:$B$185,0),MATCH('Data above threshold'!C$4,'Raw Data'!$3:$3,0)-1)),"",OFFSET('Raw Data'!$A$3,MATCH('Data above threshold'!$A81,'Raw Data'!$B$4:$B$185,0),MATCH('Data above threshold'!C$4,'Raw Data'!$3:$3,0)-1))</f>
        <v/>
      </c>
      <c r="D81" s="107" t="str">
        <f aca="true">IF(ISBLANK(OFFSET('Raw Data'!$A$3,MATCH('Data above threshold'!$A81,'Raw Data'!$B$4:$B$185,0),MATCH('Data above threshold'!D$4,'Raw Data'!$3:$3,0)-1)),"",OFFSET('Raw Data'!$A$3,MATCH('Data above threshold'!$A81,'Raw Data'!$B$4:$B$185,0),MATCH('Data above threshold'!D$4,'Raw Data'!$3:$3,0)-1))</f>
        <v>Expert assessment data - E.4.9</v>
      </c>
      <c r="E81" s="107" t="str">
        <f aca="true">IF(ISBLANK(OFFSET('Raw Data'!$A$3,MATCH('Data above threshold'!$A81,'Raw Data'!$B$4:$B$185,0),MATCH('Data above threshold'!E$4,'Raw Data'!$3:$3,0)-1)),"",OFFSET('Raw Data'!$A$3,MATCH('Data above threshold'!$A81,'Raw Data'!$B$4:$B$185,0),MATCH('Data above threshold'!E$4,'Raw Data'!$3:$3,0)-1))</f>
        <v>Is “consumer education” promoted through any of the following measures or mechanisms in your country in 2020? University course on consumer issues (consumer law/regulation/sustainable consumption/etc.)</v>
      </c>
      <c r="F81" s="107" t="str">
        <f aca="true">IF(ISBLANK(OFFSET('Raw Data'!$A$3,MATCH('Data above threshold'!$A81,'Raw Data'!$B$4:$B$185,0),MATCH('Data above threshold'!F$4,'Raw Data'!$3:$3,0)-1)),"",OFFSET('Raw Data'!$A$3,MATCH('Data above threshold'!$A81,'Raw Data'!$B$4:$B$185,0),MATCH('Data above threshold'!F$4,'Raw Data'!$3:$3,0)-1))</f>
        <v/>
      </c>
      <c r="G81" s="107" t="str">
        <f aca="true">IF(ISBLANK(OFFSET('Raw Data'!$A$3,MATCH('Data above threshold'!$A81,'Raw Data'!$B$4:$B$185,0),MATCH('Data above threshold'!G$4,'Raw Data'!$3:$3,0)-1)),"",OFFSET('Raw Data'!$A$3,MATCH('Data above threshold'!$A81,'Raw Data'!$B$4:$B$185,0),MATCH('Data above threshold'!G$4,'Raw Data'!$3:$3,0)-1))</f>
        <v/>
      </c>
      <c r="H81" s="107" t="str">
        <f aca="true">IF(ISBLANK(OFFSET('Raw Data'!$A$3,MATCH('Data above threshold'!$A81,'Raw Data'!$B$4:$B$185,0),MATCH('Data above threshold'!H$4,'Raw Data'!$3:$3,0)-1)),"",OFFSET('Raw Data'!$A$3,MATCH('Data above threshold'!$A81,'Raw Data'!$B$4:$B$185,0),MATCH('Data above threshold'!H$4,'Raw Data'!$3:$3,0)-1))</f>
        <v>Consumers International Survey</v>
      </c>
      <c r="I81" s="107" t="str">
        <f aca="true">IF(ISBLANK(OFFSET('Raw Data'!$A$3,MATCH('Data above threshold'!$A81,'Raw Data'!$B$4:$B$185,0),MATCH('Data above threshold'!I$4,'Raw Data'!$3:$3,0)-1)),"",OFFSET('Raw Data'!$A$3,MATCH('Data above threshold'!$A81,'Raw Data'!$B$4:$B$185,0),MATCH('Data above threshold'!I$4,'Raw Data'!$3:$3,0)-1))</f>
        <v/>
      </c>
      <c r="J81" s="107" t="str">
        <f aca="true">IF(ISBLANK(OFFSET('Raw Data'!$A$3,MATCH('Data above threshold'!$A81,'Raw Data'!$B$4:$B$185,0),MATCH('Data above threshold'!J$4,'Raw Data'!$3:$3,0)-1)),"",OFFSET('Raw Data'!$A$3,MATCH('Data above threshold'!$A81,'Raw Data'!$B$4:$B$185,0),MATCH('Data above threshold'!J$4,'Raw Data'!$3:$3,0)-1))</f>
        <v/>
      </c>
      <c r="K81" s="107" t="str">
        <f aca="true">IF(ISBLANK(OFFSET('Raw Data'!$A$3,MATCH('Data above threshold'!$A81,'Raw Data'!$B$4:$B$185,0),MATCH('Data above threshold'!K$4,'Raw Data'!$3:$3,0)-1)),"",OFFSET('Raw Data'!$A$3,MATCH('Data above threshold'!$A81,'Raw Data'!$B$4:$B$185,0),MATCH('Data above threshold'!K$4,'Raw Data'!$3:$3,0)-1))</f>
        <v>Plus</v>
      </c>
      <c r="L81" s="107" t="str">
        <f aca="true">IF(ISBLANK(OFFSET('Raw Data'!$A$3,MATCH('Data above threshold'!$A81,'Raw Data'!$B$4:$B$185,0),MATCH('Data above threshold'!L$4,'Raw Data'!$3:$3,0)-1)),"",OFFSET('Raw Data'!$A$3,MATCH('Data above threshold'!$A81,'Raw Data'!$B$4:$B$185,0),MATCH('Data above threshold'!L$4,'Raw Data'!$3:$3,0)-1))</f>
        <v/>
      </c>
      <c r="M81" s="105" t="n">
        <f aca="false" t="array" ref="M81:M81">IFERROR(SKEW(IF(ISNUMBER(Q81:CR81),Q81:CR81,"")),"")</f>
        <v>-0.774709655060293</v>
      </c>
      <c r="N81" s="107" t="n">
        <v>0</v>
      </c>
      <c r="O81" s="107" t="str">
        <f aca="true">IF(ISBLANK(OFFSET('Raw Data'!$A$3,MATCH('Data above threshold'!$A81,'Raw Data'!$B$4:$B$185,0),MATCH('Data above threshold'!O$4,'Raw Data'!$3:$3,0)-1)),"",OFFSET('Raw Data'!$A$3,MATCH('Data above threshold'!$A81,'Raw Data'!$B$4:$B$185,0),MATCH('Data above threshold'!O$4,'Raw Data'!$3:$3,0)-1))</f>
        <v/>
      </c>
      <c r="P81" s="106" t="n">
        <f aca="false" t="array" ref="P81:P81">IF(B81&lt;4,"",1-IFERROR(SUM(ISNUMBER(Q81:CR81)*(1-$Q$3:$CR$3))/COUNTIF($Q$3:$CR$3,0),0))</f>
        <v>0.0625</v>
      </c>
      <c r="Q81" s="107" t="n">
        <f aca="true">IF(ISBLANK(OFFSET('Raw Data'!$A$3,MATCH('Data above threshold'!$A81,'Raw Data'!$B$4:$B$185,0),MATCH('Data above threshold'!Q$4,'Raw Data'!$3:$3,0)-1)),"",OFFSET('Raw Data'!$A$3,MATCH('Data above threshold'!$A81,'Raw Data'!$B$4:$B$185,0),MATCH('Data above threshold'!Q$4,'Raw Data'!$3:$3,0)-1))</f>
        <v>2</v>
      </c>
      <c r="R81" s="107" t="n">
        <f aca="true">IF(ISBLANK(OFFSET('Raw Data'!$A$3,MATCH('Data above threshold'!$A81,'Raw Data'!$B$4:$B$185,0),MATCH('Data above threshold'!R$4,'Raw Data'!$3:$3,0)-1)),"",OFFSET('Raw Data'!$A$3,MATCH('Data above threshold'!$A81,'Raw Data'!$B$4:$B$185,0),MATCH('Data above threshold'!R$4,'Raw Data'!$3:$3,0)-1))</f>
        <v>2</v>
      </c>
      <c r="S81" s="107" t="str">
        <f aca="true">IF(ISBLANK(OFFSET('Raw Data'!$A$3,MATCH('Data above threshold'!$A81,'Raw Data'!$B$4:$B$185,0),MATCH('Data above threshold'!S$4,'Raw Data'!$3:$3,0)-1)),"",OFFSET('Raw Data'!$A$3,MATCH('Data above threshold'!$A81,'Raw Data'!$B$4:$B$185,0),MATCH('Data above threshold'!S$4,'Raw Data'!$3:$3,0)-1))</f>
        <v/>
      </c>
      <c r="T81" s="107" t="n">
        <f aca="true">IF(ISBLANK(OFFSET('Raw Data'!$A$3,MATCH('Data above threshold'!$A81,'Raw Data'!$B$4:$B$185,0),MATCH('Data above threshold'!T$4,'Raw Data'!$3:$3,0)-1)),"",OFFSET('Raw Data'!$A$3,MATCH('Data above threshold'!$A81,'Raw Data'!$B$4:$B$185,0),MATCH('Data above threshold'!T$4,'Raw Data'!$3:$3,0)-1))</f>
        <v>2</v>
      </c>
      <c r="U81" s="107" t="n">
        <f aca="true">IF(ISBLANK(OFFSET('Raw Data'!$A$3,MATCH('Data above threshold'!$A81,'Raw Data'!$B$4:$B$185,0),MATCH('Data above threshold'!U$4,'Raw Data'!$3:$3,0)-1)),"",OFFSET('Raw Data'!$A$3,MATCH('Data above threshold'!$A81,'Raw Data'!$B$4:$B$185,0),MATCH('Data above threshold'!U$4,'Raw Data'!$3:$3,0)-1))</f>
        <v>1</v>
      </c>
      <c r="V81" s="107" t="n">
        <f aca="true">IF(ISBLANK(OFFSET('Raw Data'!$A$3,MATCH('Data above threshold'!$A81,'Raw Data'!$B$4:$B$185,0),MATCH('Data above threshold'!V$4,'Raw Data'!$3:$3,0)-1)),"",OFFSET('Raw Data'!$A$3,MATCH('Data above threshold'!$A81,'Raw Data'!$B$4:$B$185,0),MATCH('Data above threshold'!V$4,'Raw Data'!$3:$3,0)-1))</f>
        <v>1</v>
      </c>
      <c r="W81" s="107" t="n">
        <f aca="true">IF(ISBLANK(OFFSET('Raw Data'!$A$3,MATCH('Data above threshold'!$A81,'Raw Data'!$B$4:$B$185,0),MATCH('Data above threshold'!W$4,'Raw Data'!$3:$3,0)-1)),"",OFFSET('Raw Data'!$A$3,MATCH('Data above threshold'!$A81,'Raw Data'!$B$4:$B$185,0),MATCH('Data above threshold'!W$4,'Raw Data'!$3:$3,0)-1))</f>
        <v>2</v>
      </c>
      <c r="X81" s="107" t="n">
        <f aca="true">IF(ISBLANK(OFFSET('Raw Data'!$A$3,MATCH('Data above threshold'!$A81,'Raw Data'!$B$4:$B$185,0),MATCH('Data above threshold'!X$4,'Raw Data'!$3:$3,0)-1)),"",OFFSET('Raw Data'!$A$3,MATCH('Data above threshold'!$A81,'Raw Data'!$B$4:$B$185,0),MATCH('Data above threshold'!X$4,'Raw Data'!$3:$3,0)-1))</f>
        <v>2</v>
      </c>
      <c r="Y81" s="107" t="n">
        <f aca="true">IF(ISBLANK(OFFSET('Raw Data'!$A$3,MATCH('Data above threshold'!$A81,'Raw Data'!$B$4:$B$185,0),MATCH('Data above threshold'!Y$4,'Raw Data'!$3:$3,0)-1)),"",OFFSET('Raw Data'!$A$3,MATCH('Data above threshold'!$A81,'Raw Data'!$B$4:$B$185,0),MATCH('Data above threshold'!Y$4,'Raw Data'!$3:$3,0)-1))</f>
        <v>2</v>
      </c>
      <c r="Z81" s="107" t="n">
        <f aca="true">IF(ISBLANK(OFFSET('Raw Data'!$A$3,MATCH('Data above threshold'!$A81,'Raw Data'!$B$4:$B$185,0),MATCH('Data above threshold'!Z$4,'Raw Data'!$3:$3,0)-1)),"",OFFSET('Raw Data'!$A$3,MATCH('Data above threshold'!$A81,'Raw Data'!$B$4:$B$185,0),MATCH('Data above threshold'!Z$4,'Raw Data'!$3:$3,0)-1))</f>
        <v>2</v>
      </c>
      <c r="AA81" s="107" t="n">
        <f aca="true">IF(ISBLANK(OFFSET('Raw Data'!$A$3,MATCH('Data above threshold'!$A81,'Raw Data'!$B$4:$B$185,0),MATCH('Data above threshold'!AA$4,'Raw Data'!$3:$3,0)-1)),"",OFFSET('Raw Data'!$A$3,MATCH('Data above threshold'!$A81,'Raw Data'!$B$4:$B$185,0),MATCH('Data above threshold'!AA$4,'Raw Data'!$3:$3,0)-1))</f>
        <v>2</v>
      </c>
      <c r="AB81" s="107" t="n">
        <f aca="true">IF(ISBLANK(OFFSET('Raw Data'!$A$3,MATCH('Data above threshold'!$A81,'Raw Data'!$B$4:$B$185,0),MATCH('Data above threshold'!AB$4,'Raw Data'!$3:$3,0)-1)),"",OFFSET('Raw Data'!$A$3,MATCH('Data above threshold'!$A81,'Raw Data'!$B$4:$B$185,0),MATCH('Data above threshold'!AB$4,'Raw Data'!$3:$3,0)-1))</f>
        <v>1</v>
      </c>
      <c r="AC81" s="107" t="n">
        <f aca="true">IF(ISBLANK(OFFSET('Raw Data'!$A$3,MATCH('Data above threshold'!$A81,'Raw Data'!$B$4:$B$185,0),MATCH('Data above threshold'!AC$4,'Raw Data'!$3:$3,0)-1)),"",OFFSET('Raw Data'!$A$3,MATCH('Data above threshold'!$A81,'Raw Data'!$B$4:$B$185,0),MATCH('Data above threshold'!AC$4,'Raw Data'!$3:$3,0)-1))</f>
        <v>2</v>
      </c>
      <c r="AD81" s="107" t="n">
        <f aca="true">IF(ISBLANK(OFFSET('Raw Data'!$A$3,MATCH('Data above threshold'!$A81,'Raw Data'!$B$4:$B$185,0),MATCH('Data above threshold'!AD$4,'Raw Data'!$3:$3,0)-1)),"",OFFSET('Raw Data'!$A$3,MATCH('Data above threshold'!$A81,'Raw Data'!$B$4:$B$185,0),MATCH('Data above threshold'!AD$4,'Raw Data'!$3:$3,0)-1))</f>
        <v>2</v>
      </c>
      <c r="AE81" s="107" t="n">
        <f aca="true">IF(ISBLANK(OFFSET('Raw Data'!$A$3,MATCH('Data above threshold'!$A81,'Raw Data'!$B$4:$B$185,0),MATCH('Data above threshold'!AE$4,'Raw Data'!$3:$3,0)-1)),"",OFFSET('Raw Data'!$A$3,MATCH('Data above threshold'!$A81,'Raw Data'!$B$4:$B$185,0),MATCH('Data above threshold'!AE$4,'Raw Data'!$3:$3,0)-1))</f>
        <v>1</v>
      </c>
      <c r="AF81" s="107" t="n">
        <f aca="true">IF(ISBLANK(OFFSET('Raw Data'!$A$3,MATCH('Data above threshold'!$A81,'Raw Data'!$B$4:$B$185,0),MATCH('Data above threshold'!AF$4,'Raw Data'!$3:$3,0)-1)),"",OFFSET('Raw Data'!$A$3,MATCH('Data above threshold'!$A81,'Raw Data'!$B$4:$B$185,0),MATCH('Data above threshold'!AF$4,'Raw Data'!$3:$3,0)-1))</f>
        <v>2</v>
      </c>
      <c r="AG81" s="107" t="n">
        <f aca="true">IF(ISBLANK(OFFSET('Raw Data'!$A$3,MATCH('Data above threshold'!$A81,'Raw Data'!$B$4:$B$185,0),MATCH('Data above threshold'!AG$4,'Raw Data'!$3:$3,0)-1)),"",OFFSET('Raw Data'!$A$3,MATCH('Data above threshold'!$A81,'Raw Data'!$B$4:$B$185,0),MATCH('Data above threshold'!AG$4,'Raw Data'!$3:$3,0)-1))</f>
        <v>2</v>
      </c>
      <c r="AH81" s="107" t="n">
        <f aca="true">IF(ISBLANK(OFFSET('Raw Data'!$A$3,MATCH('Data above threshold'!$A81,'Raw Data'!$B$4:$B$185,0),MATCH('Data above threshold'!AH$4,'Raw Data'!$3:$3,0)-1)),"",OFFSET('Raw Data'!$A$3,MATCH('Data above threshold'!$A81,'Raw Data'!$B$4:$B$185,0),MATCH('Data above threshold'!AH$4,'Raw Data'!$3:$3,0)-1))</f>
        <v>2</v>
      </c>
      <c r="AI81" s="107" t="n">
        <f aca="true">IF(ISBLANK(OFFSET('Raw Data'!$A$3,MATCH('Data above threshold'!$A81,'Raw Data'!$B$4:$B$185,0),MATCH('Data above threshold'!AI$4,'Raw Data'!$3:$3,0)-1)),"",OFFSET('Raw Data'!$A$3,MATCH('Data above threshold'!$A81,'Raw Data'!$B$4:$B$185,0),MATCH('Data above threshold'!AI$4,'Raw Data'!$3:$3,0)-1))</f>
        <v>2</v>
      </c>
      <c r="AJ81" s="107" t="n">
        <f aca="true">IF(ISBLANK(OFFSET('Raw Data'!$A$3,MATCH('Data above threshold'!$A81,'Raw Data'!$B$4:$B$185,0),MATCH('Data above threshold'!AJ$4,'Raw Data'!$3:$3,0)-1)),"",OFFSET('Raw Data'!$A$3,MATCH('Data above threshold'!$A81,'Raw Data'!$B$4:$B$185,0),MATCH('Data above threshold'!AJ$4,'Raw Data'!$3:$3,0)-1))</f>
        <v>2</v>
      </c>
      <c r="AK81" s="107" t="n">
        <f aca="true">IF(ISBLANK(OFFSET('Raw Data'!$A$3,MATCH('Data above threshold'!$A81,'Raw Data'!$B$4:$B$185,0),MATCH('Data above threshold'!AK$4,'Raw Data'!$3:$3,0)-1)),"",OFFSET('Raw Data'!$A$3,MATCH('Data above threshold'!$A81,'Raw Data'!$B$4:$B$185,0),MATCH('Data above threshold'!AK$4,'Raw Data'!$3:$3,0)-1))</f>
        <v>2</v>
      </c>
      <c r="AL81" s="107" t="n">
        <f aca="true">IF(ISBLANK(OFFSET('Raw Data'!$A$3,MATCH('Data above threshold'!$A81,'Raw Data'!$B$4:$B$185,0),MATCH('Data above threshold'!AL$4,'Raw Data'!$3:$3,0)-1)),"",OFFSET('Raw Data'!$A$3,MATCH('Data above threshold'!$A81,'Raw Data'!$B$4:$B$185,0),MATCH('Data above threshold'!AL$4,'Raw Data'!$3:$3,0)-1))</f>
        <v>1.67</v>
      </c>
      <c r="AM81" s="107" t="n">
        <f aca="true">IF(ISBLANK(OFFSET('Raw Data'!$A$3,MATCH('Data above threshold'!$A81,'Raw Data'!$B$4:$B$185,0),MATCH('Data above threshold'!AM$4,'Raw Data'!$3:$3,0)-1)),"",OFFSET('Raw Data'!$A$3,MATCH('Data above threshold'!$A81,'Raw Data'!$B$4:$B$185,0),MATCH('Data above threshold'!AM$4,'Raw Data'!$3:$3,0)-1))</f>
        <v>2</v>
      </c>
      <c r="AN81" s="107" t="n">
        <f aca="true">IF(ISBLANK(OFFSET('Raw Data'!$A$3,MATCH('Data above threshold'!$A81,'Raw Data'!$B$4:$B$185,0),MATCH('Data above threshold'!AN$4,'Raw Data'!$3:$3,0)-1)),"",OFFSET('Raw Data'!$A$3,MATCH('Data above threshold'!$A81,'Raw Data'!$B$4:$B$185,0),MATCH('Data above threshold'!AN$4,'Raw Data'!$3:$3,0)-1))</f>
        <v>2</v>
      </c>
      <c r="AO81" s="107" t="n">
        <f aca="true">IF(ISBLANK(OFFSET('Raw Data'!$A$3,MATCH('Data above threshold'!$A81,'Raw Data'!$B$4:$B$185,0),MATCH('Data above threshold'!AO$4,'Raw Data'!$3:$3,0)-1)),"",OFFSET('Raw Data'!$A$3,MATCH('Data above threshold'!$A81,'Raw Data'!$B$4:$B$185,0),MATCH('Data above threshold'!AO$4,'Raw Data'!$3:$3,0)-1))</f>
        <v>2</v>
      </c>
      <c r="AP81" s="107" t="str">
        <f aca="true">IF(ISBLANK(OFFSET('Raw Data'!$A$3,MATCH('Data above threshold'!$A81,'Raw Data'!$B$4:$B$185,0),MATCH('Data above threshold'!AP$4,'Raw Data'!$3:$3,0)-1)),"",OFFSET('Raw Data'!$A$3,MATCH('Data above threshold'!$A81,'Raw Data'!$B$4:$B$185,0),MATCH('Data above threshold'!AP$4,'Raw Data'!$3:$3,0)-1))</f>
        <v/>
      </c>
      <c r="AQ81" s="107" t="n">
        <f aca="true">IF(ISBLANK(OFFSET('Raw Data'!$A$3,MATCH('Data above threshold'!$A81,'Raw Data'!$B$4:$B$185,0),MATCH('Data above threshold'!AQ$4,'Raw Data'!$3:$3,0)-1)),"",OFFSET('Raw Data'!$A$3,MATCH('Data above threshold'!$A81,'Raw Data'!$B$4:$B$185,0),MATCH('Data above threshold'!AQ$4,'Raw Data'!$3:$3,0)-1))</f>
        <v>2</v>
      </c>
      <c r="AR81" s="107" t="n">
        <f aca="true">IF(ISBLANK(OFFSET('Raw Data'!$A$3,MATCH('Data above threshold'!$A81,'Raw Data'!$B$4:$B$185,0),MATCH('Data above threshold'!AR$4,'Raw Data'!$3:$3,0)-1)),"",OFFSET('Raw Data'!$A$3,MATCH('Data above threshold'!$A81,'Raw Data'!$B$4:$B$185,0),MATCH('Data above threshold'!AR$4,'Raw Data'!$3:$3,0)-1))</f>
        <v>1</v>
      </c>
      <c r="AS81" s="107" t="n">
        <f aca="true">IF(ISBLANK(OFFSET('Raw Data'!$A$3,MATCH('Data above threshold'!$A81,'Raw Data'!$B$4:$B$185,0),MATCH('Data above threshold'!AS$4,'Raw Data'!$3:$3,0)-1)),"",OFFSET('Raw Data'!$A$3,MATCH('Data above threshold'!$A81,'Raw Data'!$B$4:$B$185,0),MATCH('Data above threshold'!AS$4,'Raw Data'!$3:$3,0)-1))</f>
        <v>1</v>
      </c>
      <c r="AT81" s="107" t="n">
        <f aca="true">IF(ISBLANK(OFFSET('Raw Data'!$A$3,MATCH('Data above threshold'!$A81,'Raw Data'!$B$4:$B$185,0),MATCH('Data above threshold'!AT$4,'Raw Data'!$3:$3,0)-1)),"",OFFSET('Raw Data'!$A$3,MATCH('Data above threshold'!$A81,'Raw Data'!$B$4:$B$185,0),MATCH('Data above threshold'!AT$4,'Raw Data'!$3:$3,0)-1))</f>
        <v>2</v>
      </c>
      <c r="AU81" s="107" t="n">
        <f aca="true">IF(ISBLANK(OFFSET('Raw Data'!$A$3,MATCH('Data above threshold'!$A81,'Raw Data'!$B$4:$B$185,0),MATCH('Data above threshold'!AU$4,'Raw Data'!$3:$3,0)-1)),"",OFFSET('Raw Data'!$A$3,MATCH('Data above threshold'!$A81,'Raw Data'!$B$4:$B$185,0),MATCH('Data above threshold'!AU$4,'Raw Data'!$3:$3,0)-1))</f>
        <v>1</v>
      </c>
      <c r="AV81" s="107" t="n">
        <f aca="true">IF(ISBLANK(OFFSET('Raw Data'!$A$3,MATCH('Data above threshold'!$A81,'Raw Data'!$B$4:$B$185,0),MATCH('Data above threshold'!AV$4,'Raw Data'!$3:$3,0)-1)),"",OFFSET('Raw Data'!$A$3,MATCH('Data above threshold'!$A81,'Raw Data'!$B$4:$B$185,0),MATCH('Data above threshold'!AV$4,'Raw Data'!$3:$3,0)-1))</f>
        <v>2</v>
      </c>
      <c r="AW81" s="107" t="n">
        <f aca="true">IF(ISBLANK(OFFSET('Raw Data'!$A$3,MATCH('Data above threshold'!$A81,'Raw Data'!$B$4:$B$185,0),MATCH('Data above threshold'!AW$4,'Raw Data'!$3:$3,0)-1)),"",OFFSET('Raw Data'!$A$3,MATCH('Data above threshold'!$A81,'Raw Data'!$B$4:$B$185,0),MATCH('Data above threshold'!AW$4,'Raw Data'!$3:$3,0)-1))</f>
        <v>1.73</v>
      </c>
      <c r="AX81" s="107" t="n">
        <f aca="true">IF(ISBLANK(OFFSET('Raw Data'!$A$3,MATCH('Data above threshold'!$A81,'Raw Data'!$B$4:$B$185,0),MATCH('Data above threshold'!AX$4,'Raw Data'!$3:$3,0)-1)),"",OFFSET('Raw Data'!$A$3,MATCH('Data above threshold'!$A81,'Raw Data'!$B$4:$B$185,0),MATCH('Data above threshold'!AX$4,'Raw Data'!$3:$3,0)-1))</f>
        <v>2</v>
      </c>
      <c r="AY81" s="107" t="n">
        <f aca="true">IF(ISBLANK(OFFSET('Raw Data'!$A$3,MATCH('Data above threshold'!$A81,'Raw Data'!$B$4:$B$185,0),MATCH('Data above threshold'!AY$4,'Raw Data'!$3:$3,0)-1)),"",OFFSET('Raw Data'!$A$3,MATCH('Data above threshold'!$A81,'Raw Data'!$B$4:$B$185,0),MATCH('Data above threshold'!AY$4,'Raw Data'!$3:$3,0)-1))</f>
        <v>2</v>
      </c>
      <c r="AZ81" s="107" t="n">
        <f aca="true">IF(ISBLANK(OFFSET('Raw Data'!$A$3,MATCH('Data above threshold'!$A81,'Raw Data'!$B$4:$B$185,0),MATCH('Data above threshold'!AZ$4,'Raw Data'!$3:$3,0)-1)),"",OFFSET('Raw Data'!$A$3,MATCH('Data above threshold'!$A81,'Raw Data'!$B$4:$B$185,0),MATCH('Data above threshold'!AZ$4,'Raw Data'!$3:$3,0)-1))</f>
        <v>2</v>
      </c>
      <c r="BA81" s="107" t="n">
        <f aca="true">IF(ISBLANK(OFFSET('Raw Data'!$A$3,MATCH('Data above threshold'!$A81,'Raw Data'!$B$4:$B$185,0),MATCH('Data above threshold'!BA$4,'Raw Data'!$3:$3,0)-1)),"",OFFSET('Raw Data'!$A$3,MATCH('Data above threshold'!$A81,'Raw Data'!$B$4:$B$185,0),MATCH('Data above threshold'!BA$4,'Raw Data'!$3:$3,0)-1))</f>
        <v>2</v>
      </c>
      <c r="BB81" s="107" t="n">
        <f aca="true">IF(ISBLANK(OFFSET('Raw Data'!$A$3,MATCH('Data above threshold'!$A81,'Raw Data'!$B$4:$B$185,0),MATCH('Data above threshold'!BB$4,'Raw Data'!$3:$3,0)-1)),"",OFFSET('Raw Data'!$A$3,MATCH('Data above threshold'!$A81,'Raw Data'!$B$4:$B$185,0),MATCH('Data above threshold'!BB$4,'Raw Data'!$3:$3,0)-1))</f>
        <v>2</v>
      </c>
      <c r="BC81" s="107" t="n">
        <f aca="true">IF(ISBLANK(OFFSET('Raw Data'!$A$3,MATCH('Data above threshold'!$A81,'Raw Data'!$B$4:$B$185,0),MATCH('Data above threshold'!BC$4,'Raw Data'!$3:$3,0)-1)),"",OFFSET('Raw Data'!$A$3,MATCH('Data above threshold'!$A81,'Raw Data'!$B$4:$B$185,0),MATCH('Data above threshold'!BC$4,'Raw Data'!$3:$3,0)-1))</f>
        <v>2</v>
      </c>
      <c r="BD81" s="107" t="n">
        <f aca="true">IF(ISBLANK(OFFSET('Raw Data'!$A$3,MATCH('Data above threshold'!$A81,'Raw Data'!$B$4:$B$185,0),MATCH('Data above threshold'!BD$4,'Raw Data'!$3:$3,0)-1)),"",OFFSET('Raw Data'!$A$3,MATCH('Data above threshold'!$A81,'Raw Data'!$B$4:$B$185,0),MATCH('Data above threshold'!BD$4,'Raw Data'!$3:$3,0)-1))</f>
        <v>2</v>
      </c>
      <c r="BE81" s="107" t="n">
        <f aca="true">IF(ISBLANK(OFFSET('Raw Data'!$A$3,MATCH('Data above threshold'!$A81,'Raw Data'!$B$4:$B$185,0),MATCH('Data above threshold'!BE$4,'Raw Data'!$3:$3,0)-1)),"",OFFSET('Raw Data'!$A$3,MATCH('Data above threshold'!$A81,'Raw Data'!$B$4:$B$185,0),MATCH('Data above threshold'!BE$4,'Raw Data'!$3:$3,0)-1))</f>
        <v>1.5</v>
      </c>
      <c r="BF81" s="107" t="n">
        <f aca="true">IF(ISBLANK(OFFSET('Raw Data'!$A$3,MATCH('Data above threshold'!$A81,'Raw Data'!$B$4:$B$185,0),MATCH('Data above threshold'!BF$4,'Raw Data'!$3:$3,0)-1)),"",OFFSET('Raw Data'!$A$3,MATCH('Data above threshold'!$A81,'Raw Data'!$B$4:$B$185,0),MATCH('Data above threshold'!BF$4,'Raw Data'!$3:$3,0)-1))</f>
        <v>1</v>
      </c>
      <c r="BG81" s="107" t="n">
        <f aca="true">IF(ISBLANK(OFFSET('Raw Data'!$A$3,MATCH('Data above threshold'!$A81,'Raw Data'!$B$4:$B$185,0),MATCH('Data above threshold'!BG$4,'Raw Data'!$3:$3,0)-1)),"",OFFSET('Raw Data'!$A$3,MATCH('Data above threshold'!$A81,'Raw Data'!$B$4:$B$185,0),MATCH('Data above threshold'!BG$4,'Raw Data'!$3:$3,0)-1))</f>
        <v>2</v>
      </c>
      <c r="BH81" s="107" t="n">
        <f aca="true">IF(ISBLANK(OFFSET('Raw Data'!$A$3,MATCH('Data above threshold'!$A81,'Raw Data'!$B$4:$B$185,0),MATCH('Data above threshold'!BH$4,'Raw Data'!$3:$3,0)-1)),"",OFFSET('Raw Data'!$A$3,MATCH('Data above threshold'!$A81,'Raw Data'!$B$4:$B$185,0),MATCH('Data above threshold'!BH$4,'Raw Data'!$3:$3,0)-1))</f>
        <v>1</v>
      </c>
      <c r="BI81" s="107" t="n">
        <f aca="true">IF(ISBLANK(OFFSET('Raw Data'!$A$3,MATCH('Data above threshold'!$A81,'Raw Data'!$B$4:$B$185,0),MATCH('Data above threshold'!BI$4,'Raw Data'!$3:$3,0)-1)),"",OFFSET('Raw Data'!$A$3,MATCH('Data above threshold'!$A81,'Raw Data'!$B$4:$B$185,0),MATCH('Data above threshold'!BI$4,'Raw Data'!$3:$3,0)-1))</f>
        <v>2</v>
      </c>
      <c r="BJ81" s="107" t="n">
        <f aca="true">IF(ISBLANK(OFFSET('Raw Data'!$A$3,MATCH('Data above threshold'!$A81,'Raw Data'!$B$4:$B$185,0),MATCH('Data above threshold'!BJ$4,'Raw Data'!$3:$3,0)-1)),"",OFFSET('Raw Data'!$A$3,MATCH('Data above threshold'!$A81,'Raw Data'!$B$4:$B$185,0),MATCH('Data above threshold'!BJ$4,'Raw Data'!$3:$3,0)-1))</f>
        <v>2</v>
      </c>
      <c r="BK81" s="107" t="n">
        <f aca="true">IF(ISBLANK(OFFSET('Raw Data'!$A$3,MATCH('Data above threshold'!$A81,'Raw Data'!$B$4:$B$185,0),MATCH('Data above threshold'!BK$4,'Raw Data'!$3:$3,0)-1)),"",OFFSET('Raw Data'!$A$3,MATCH('Data above threshold'!$A81,'Raw Data'!$B$4:$B$185,0),MATCH('Data above threshold'!BK$4,'Raw Data'!$3:$3,0)-1))</f>
        <v>2</v>
      </c>
      <c r="BL81" s="107" t="n">
        <f aca="true">IF(ISBLANK(OFFSET('Raw Data'!$A$3,MATCH('Data above threshold'!$A81,'Raw Data'!$B$4:$B$185,0),MATCH('Data above threshold'!BL$4,'Raw Data'!$3:$3,0)-1)),"",OFFSET('Raw Data'!$A$3,MATCH('Data above threshold'!$A81,'Raw Data'!$B$4:$B$185,0),MATCH('Data above threshold'!BL$4,'Raw Data'!$3:$3,0)-1))</f>
        <v>1</v>
      </c>
      <c r="BM81" s="107" t="n">
        <f aca="true">IF(ISBLANK(OFFSET('Raw Data'!$A$3,MATCH('Data above threshold'!$A81,'Raw Data'!$B$4:$B$185,0),MATCH('Data above threshold'!BM$4,'Raw Data'!$3:$3,0)-1)),"",OFFSET('Raw Data'!$A$3,MATCH('Data above threshold'!$A81,'Raw Data'!$B$4:$B$185,0),MATCH('Data above threshold'!BM$4,'Raw Data'!$3:$3,0)-1))</f>
        <v>1</v>
      </c>
      <c r="BN81" s="107" t="n">
        <f aca="true">IF(ISBLANK(OFFSET('Raw Data'!$A$3,MATCH('Data above threshold'!$A81,'Raw Data'!$B$4:$B$185,0),MATCH('Data above threshold'!BN$4,'Raw Data'!$3:$3,0)-1)),"",OFFSET('Raw Data'!$A$3,MATCH('Data above threshold'!$A81,'Raw Data'!$B$4:$B$185,0),MATCH('Data above threshold'!BN$4,'Raw Data'!$3:$3,0)-1))</f>
        <v>2</v>
      </c>
      <c r="BO81" s="107" t="n">
        <f aca="true">IF(ISBLANK(OFFSET('Raw Data'!$A$3,MATCH('Data above threshold'!$A81,'Raw Data'!$B$4:$B$185,0),MATCH('Data above threshold'!BO$4,'Raw Data'!$3:$3,0)-1)),"",OFFSET('Raw Data'!$A$3,MATCH('Data above threshold'!$A81,'Raw Data'!$B$4:$B$185,0),MATCH('Data above threshold'!BO$4,'Raw Data'!$3:$3,0)-1))</f>
        <v>2</v>
      </c>
      <c r="BP81" s="107" t="n">
        <f aca="true">IF(ISBLANK(OFFSET('Raw Data'!$A$3,MATCH('Data above threshold'!$A81,'Raw Data'!$B$4:$B$185,0),MATCH('Data above threshold'!BP$4,'Raw Data'!$3:$3,0)-1)),"",OFFSET('Raw Data'!$A$3,MATCH('Data above threshold'!$A81,'Raw Data'!$B$4:$B$185,0),MATCH('Data above threshold'!BP$4,'Raw Data'!$3:$3,0)-1))</f>
        <v>2</v>
      </c>
      <c r="BQ81" s="107" t="n">
        <f aca="true">IF(ISBLANK(OFFSET('Raw Data'!$A$3,MATCH('Data above threshold'!$A81,'Raw Data'!$B$4:$B$185,0),MATCH('Data above threshold'!BQ$4,'Raw Data'!$3:$3,0)-1)),"",OFFSET('Raw Data'!$A$3,MATCH('Data above threshold'!$A81,'Raw Data'!$B$4:$B$185,0),MATCH('Data above threshold'!BQ$4,'Raw Data'!$3:$3,0)-1))</f>
        <v>2</v>
      </c>
      <c r="BR81" s="107" t="n">
        <f aca="true">IF(ISBLANK(OFFSET('Raw Data'!$A$3,MATCH('Data above threshold'!$A81,'Raw Data'!$B$4:$B$185,0),MATCH('Data above threshold'!BR$4,'Raw Data'!$3:$3,0)-1)),"",OFFSET('Raw Data'!$A$3,MATCH('Data above threshold'!$A81,'Raw Data'!$B$4:$B$185,0),MATCH('Data above threshold'!BR$4,'Raw Data'!$3:$3,0)-1))</f>
        <v>1</v>
      </c>
      <c r="BS81" s="107" t="n">
        <f aca="true">IF(ISBLANK(OFFSET('Raw Data'!$A$3,MATCH('Data above threshold'!$A81,'Raw Data'!$B$4:$B$185,0),MATCH('Data above threshold'!BS$4,'Raw Data'!$3:$3,0)-1)),"",OFFSET('Raw Data'!$A$3,MATCH('Data above threshold'!$A81,'Raw Data'!$B$4:$B$185,0),MATCH('Data above threshold'!BS$4,'Raw Data'!$3:$3,0)-1))</f>
        <v>2</v>
      </c>
      <c r="BT81" s="107" t="n">
        <f aca="true">IF(ISBLANK(OFFSET('Raw Data'!$A$3,MATCH('Data above threshold'!$A81,'Raw Data'!$B$4:$B$185,0),MATCH('Data above threshold'!BT$4,'Raw Data'!$3:$3,0)-1)),"",OFFSET('Raw Data'!$A$3,MATCH('Data above threshold'!$A81,'Raw Data'!$B$4:$B$185,0),MATCH('Data above threshold'!BT$4,'Raw Data'!$3:$3,0)-1))</f>
        <v>2</v>
      </c>
      <c r="BU81" s="107" t="n">
        <f aca="true">IF(ISBLANK(OFFSET('Raw Data'!$A$3,MATCH('Data above threshold'!$A81,'Raw Data'!$B$4:$B$185,0),MATCH('Data above threshold'!BU$4,'Raw Data'!$3:$3,0)-1)),"",OFFSET('Raw Data'!$A$3,MATCH('Data above threshold'!$A81,'Raw Data'!$B$4:$B$185,0),MATCH('Data above threshold'!BU$4,'Raw Data'!$3:$3,0)-1))</f>
        <v>1.33</v>
      </c>
      <c r="BV81" s="107" t="str">
        <f aca="true">IF(ISBLANK(OFFSET('Raw Data'!$A$3,MATCH('Data above threshold'!$A81,'Raw Data'!$B$4:$B$185,0),MATCH('Data above threshold'!BV$4,'Raw Data'!$3:$3,0)-1)),"",OFFSET('Raw Data'!$A$3,MATCH('Data above threshold'!$A81,'Raw Data'!$B$4:$B$185,0),MATCH('Data above threshold'!BV$4,'Raw Data'!$3:$3,0)-1))</f>
        <v/>
      </c>
      <c r="BW81" s="107" t="n">
        <f aca="true">IF(ISBLANK(OFFSET('Raw Data'!$A$3,MATCH('Data above threshold'!$A81,'Raw Data'!$B$4:$B$185,0),MATCH('Data above threshold'!BW$4,'Raw Data'!$3:$3,0)-1)),"",OFFSET('Raw Data'!$A$3,MATCH('Data above threshold'!$A81,'Raw Data'!$B$4:$B$185,0),MATCH('Data above threshold'!BW$4,'Raw Data'!$3:$3,0)-1))</f>
        <v>2</v>
      </c>
      <c r="BX81" s="107" t="n">
        <f aca="true">IF(ISBLANK(OFFSET('Raw Data'!$A$3,MATCH('Data above threshold'!$A81,'Raw Data'!$B$4:$B$185,0),MATCH('Data above threshold'!BX$4,'Raw Data'!$3:$3,0)-1)),"",OFFSET('Raw Data'!$A$3,MATCH('Data above threshold'!$A81,'Raw Data'!$B$4:$B$185,0),MATCH('Data above threshold'!BX$4,'Raw Data'!$3:$3,0)-1))</f>
        <v>2</v>
      </c>
      <c r="BY81" s="107" t="n">
        <f aca="true">IF(ISBLANK(OFFSET('Raw Data'!$A$3,MATCH('Data above threshold'!$A81,'Raw Data'!$B$4:$B$185,0),MATCH('Data above threshold'!BY$4,'Raw Data'!$3:$3,0)-1)),"",OFFSET('Raw Data'!$A$3,MATCH('Data above threshold'!$A81,'Raw Data'!$B$4:$B$185,0),MATCH('Data above threshold'!BY$4,'Raw Data'!$3:$3,0)-1))</f>
        <v>1</v>
      </c>
      <c r="BZ81" s="107" t="n">
        <f aca="true">IF(ISBLANK(OFFSET('Raw Data'!$A$3,MATCH('Data above threshold'!$A81,'Raw Data'!$B$4:$B$185,0),MATCH('Data above threshold'!BZ$4,'Raw Data'!$3:$3,0)-1)),"",OFFSET('Raw Data'!$A$3,MATCH('Data above threshold'!$A81,'Raw Data'!$B$4:$B$185,0),MATCH('Data above threshold'!BZ$4,'Raw Data'!$3:$3,0)-1))</f>
        <v>2</v>
      </c>
      <c r="CA81" s="107" t="str">
        <f aca="true">IF(ISBLANK(OFFSET('Raw Data'!$A$3,MATCH('Data above threshold'!$A81,'Raw Data'!$B$4:$B$185,0),MATCH('Data above threshold'!CA$4,'Raw Data'!$3:$3,0)-1)),"",OFFSET('Raw Data'!$A$3,MATCH('Data above threshold'!$A81,'Raw Data'!$B$4:$B$185,0),MATCH('Data above threshold'!CA$4,'Raw Data'!$3:$3,0)-1))</f>
        <v/>
      </c>
      <c r="CB81" s="107" t="n">
        <f aca="true">IF(ISBLANK(OFFSET('Raw Data'!$A$3,MATCH('Data above threshold'!$A81,'Raw Data'!$B$4:$B$185,0),MATCH('Data above threshold'!CB$4,'Raw Data'!$3:$3,0)-1)),"",OFFSET('Raw Data'!$A$3,MATCH('Data above threshold'!$A81,'Raw Data'!$B$4:$B$185,0),MATCH('Data above threshold'!CB$4,'Raw Data'!$3:$3,0)-1))</f>
        <v>1</v>
      </c>
      <c r="CC81" s="107" t="n">
        <f aca="true">IF(ISBLANK(OFFSET('Raw Data'!$A$3,MATCH('Data above threshold'!$A81,'Raw Data'!$B$4:$B$185,0),MATCH('Data above threshold'!CC$4,'Raw Data'!$3:$3,0)-1)),"",OFFSET('Raw Data'!$A$3,MATCH('Data above threshold'!$A81,'Raw Data'!$B$4:$B$185,0),MATCH('Data above threshold'!CC$4,'Raw Data'!$3:$3,0)-1))</f>
        <v>1</v>
      </c>
      <c r="CD81" s="107" t="n">
        <f aca="true">IF(ISBLANK(OFFSET('Raw Data'!$A$3,MATCH('Data above threshold'!$A81,'Raw Data'!$B$4:$B$185,0),MATCH('Data above threshold'!CD$4,'Raw Data'!$3:$3,0)-1)),"",OFFSET('Raw Data'!$A$3,MATCH('Data above threshold'!$A81,'Raw Data'!$B$4:$B$185,0),MATCH('Data above threshold'!CD$4,'Raw Data'!$3:$3,0)-1))</f>
        <v>2</v>
      </c>
      <c r="CE81" s="107" t="n">
        <f aca="true">IF(ISBLANK(OFFSET('Raw Data'!$A$3,MATCH('Data above threshold'!$A81,'Raw Data'!$B$4:$B$185,0),MATCH('Data above threshold'!CE$4,'Raw Data'!$3:$3,0)-1)),"",OFFSET('Raw Data'!$A$3,MATCH('Data above threshold'!$A81,'Raw Data'!$B$4:$B$185,0),MATCH('Data above threshold'!CE$4,'Raw Data'!$3:$3,0)-1))</f>
        <v>1</v>
      </c>
      <c r="CF81" s="107" t="n">
        <f aca="true">IF(ISBLANK(OFFSET('Raw Data'!$A$3,MATCH('Data above threshold'!$A81,'Raw Data'!$B$4:$B$185,0),MATCH('Data above threshold'!CF$4,'Raw Data'!$3:$3,0)-1)),"",OFFSET('Raw Data'!$A$3,MATCH('Data above threshold'!$A81,'Raw Data'!$B$4:$B$185,0),MATCH('Data above threshold'!CF$4,'Raw Data'!$3:$3,0)-1))</f>
        <v>1</v>
      </c>
      <c r="CG81" s="107" t="str">
        <f aca="true">IF(ISBLANK(OFFSET('Raw Data'!$A$3,MATCH('Data above threshold'!$A81,'Raw Data'!$B$4:$B$185,0),MATCH('Data above threshold'!CG$4,'Raw Data'!$3:$3,0)-1)),"",OFFSET('Raw Data'!$A$3,MATCH('Data above threshold'!$A81,'Raw Data'!$B$4:$B$185,0),MATCH('Data above threshold'!CG$4,'Raw Data'!$3:$3,0)-1))</f>
        <v/>
      </c>
      <c r="CH81" s="107" t="n">
        <f aca="true">IF(ISBLANK(OFFSET('Raw Data'!$A$3,MATCH('Data above threshold'!$A81,'Raw Data'!$B$4:$B$185,0),MATCH('Data above threshold'!CH$4,'Raw Data'!$3:$3,0)-1)),"",OFFSET('Raw Data'!$A$3,MATCH('Data above threshold'!$A81,'Raw Data'!$B$4:$B$185,0),MATCH('Data above threshold'!CH$4,'Raw Data'!$3:$3,0)-1))</f>
        <v>2</v>
      </c>
      <c r="CI81" s="107" t="n">
        <f aca="true">IF(ISBLANK(OFFSET('Raw Data'!$A$3,MATCH('Data above threshold'!$A81,'Raw Data'!$B$4:$B$185,0),MATCH('Data above threshold'!CI$4,'Raw Data'!$3:$3,0)-1)),"",OFFSET('Raw Data'!$A$3,MATCH('Data above threshold'!$A81,'Raw Data'!$B$4:$B$185,0),MATCH('Data above threshold'!CI$4,'Raw Data'!$3:$3,0)-1))</f>
        <v>2</v>
      </c>
      <c r="CJ81" s="107" t="n">
        <f aca="true">IF(ISBLANK(OFFSET('Raw Data'!$A$3,MATCH('Data above threshold'!$A81,'Raw Data'!$B$4:$B$185,0),MATCH('Data above threshold'!CJ$4,'Raw Data'!$3:$3,0)-1)),"",OFFSET('Raw Data'!$A$3,MATCH('Data above threshold'!$A81,'Raw Data'!$B$4:$B$185,0),MATCH('Data above threshold'!CJ$4,'Raw Data'!$3:$3,0)-1))</f>
        <v>2</v>
      </c>
      <c r="CK81" s="107" t="n">
        <f aca="true">IF(ISBLANK(OFFSET('Raw Data'!$A$3,MATCH('Data above threshold'!$A81,'Raw Data'!$B$4:$B$185,0),MATCH('Data above threshold'!CK$4,'Raw Data'!$3:$3,0)-1)),"",OFFSET('Raw Data'!$A$3,MATCH('Data above threshold'!$A81,'Raw Data'!$B$4:$B$185,0),MATCH('Data above threshold'!CK$4,'Raw Data'!$3:$3,0)-1))</f>
        <v>1</v>
      </c>
      <c r="CL81" s="107" t="n">
        <f aca="true">IF(ISBLANK(OFFSET('Raw Data'!$A$3,MATCH('Data above threshold'!$A81,'Raw Data'!$B$4:$B$185,0),MATCH('Data above threshold'!CL$4,'Raw Data'!$3:$3,0)-1)),"",OFFSET('Raw Data'!$A$3,MATCH('Data above threshold'!$A81,'Raw Data'!$B$4:$B$185,0),MATCH('Data above threshold'!CL$4,'Raw Data'!$3:$3,0)-1))</f>
        <v>1</v>
      </c>
      <c r="CM81" s="107" t="n">
        <f aca="true">IF(ISBLANK(OFFSET('Raw Data'!$A$3,MATCH('Data above threshold'!$A81,'Raw Data'!$B$4:$B$185,0),MATCH('Data above threshold'!CM$4,'Raw Data'!$3:$3,0)-1)),"",OFFSET('Raw Data'!$A$3,MATCH('Data above threshold'!$A81,'Raw Data'!$B$4:$B$185,0),MATCH('Data above threshold'!CM$4,'Raw Data'!$3:$3,0)-1))</f>
        <v>1.5</v>
      </c>
      <c r="CN81" s="107" t="n">
        <f aca="true">IF(ISBLANK(OFFSET('Raw Data'!$A$3,MATCH('Data above threshold'!$A81,'Raw Data'!$B$4:$B$185,0),MATCH('Data above threshold'!CN$4,'Raw Data'!$3:$3,0)-1)),"",OFFSET('Raw Data'!$A$3,MATCH('Data above threshold'!$A81,'Raw Data'!$B$4:$B$185,0),MATCH('Data above threshold'!CN$4,'Raw Data'!$3:$3,0)-1))</f>
        <v>2</v>
      </c>
      <c r="CO81" s="107" t="n">
        <f aca="true">IF(ISBLANK(OFFSET('Raw Data'!$A$3,MATCH('Data above threshold'!$A81,'Raw Data'!$B$4:$B$185,0),MATCH('Data above threshold'!CO$4,'Raw Data'!$3:$3,0)-1)),"",OFFSET('Raw Data'!$A$3,MATCH('Data above threshold'!$A81,'Raw Data'!$B$4:$B$185,0),MATCH('Data above threshold'!CO$4,'Raw Data'!$3:$3,0)-1))</f>
        <v>1</v>
      </c>
      <c r="CP81" s="107" t="n">
        <f aca="true">IF(ISBLANK(OFFSET('Raw Data'!$A$3,MATCH('Data above threshold'!$A81,'Raw Data'!$B$4:$B$185,0),MATCH('Data above threshold'!CP$4,'Raw Data'!$3:$3,0)-1)),"",OFFSET('Raw Data'!$A$3,MATCH('Data above threshold'!$A81,'Raw Data'!$B$4:$B$185,0),MATCH('Data above threshold'!CP$4,'Raw Data'!$3:$3,0)-1))</f>
        <v>1</v>
      </c>
      <c r="CQ81" s="107" t="n">
        <f aca="true">IF(ISBLANK(OFFSET('Raw Data'!$A$3,MATCH('Data above threshold'!$A81,'Raw Data'!$B$4:$B$185,0),MATCH('Data above threshold'!CQ$4,'Raw Data'!$3:$3,0)-1)),"",OFFSET('Raw Data'!$A$3,MATCH('Data above threshold'!$A81,'Raw Data'!$B$4:$B$185,0),MATCH('Data above threshold'!CQ$4,'Raw Data'!$3:$3,0)-1))</f>
        <v>1</v>
      </c>
      <c r="CR81" s="107" t="n">
        <f aca="true">IF(ISBLANK(OFFSET('Raw Data'!$A$3,MATCH('Data above threshold'!$A81,'Raw Data'!$B$4:$B$185,0),MATCH('Data above threshold'!CR$4,'Raw Data'!$3:$3,0)-1)),"",OFFSET('Raw Data'!$A$3,MATCH('Data above threshold'!$A81,'Raw Data'!$B$4:$B$185,0),MATCH('Data above threshold'!CR$4,'Raw Data'!$3:$3,0)-1))</f>
        <v>2</v>
      </c>
    </row>
    <row r="82" s="103" customFormat="true" ht="15.5" hidden="false" customHeight="false" outlineLevel="0" collapsed="false">
      <c r="A82" s="107" t="n">
        <v>3140</v>
      </c>
      <c r="B82" s="107" t="n">
        <v>3</v>
      </c>
      <c r="C82" s="107" t="str">
        <f aca="true">IF(ISBLANK(OFFSET('Raw Data'!$A$3,MATCH('Data above threshold'!$A82,'Raw Data'!$B$4:$B$185,0),MATCH('Data above threshold'!C$4,'Raw Data'!$3:$3,0)-1)),"",OFFSET('Raw Data'!$A$3,MATCH('Data above threshold'!$A82,'Raw Data'!$B$4:$B$185,0),MATCH('Data above threshold'!C$4,'Raw Data'!$3:$3,0)-1))</f>
        <v>Buyer sophistication</v>
      </c>
      <c r="D82" s="107" t="str">
        <f aca="true">IF(ISBLANK(OFFSET('Raw Data'!$A$3,MATCH('Data above threshold'!$A82,'Raw Data'!$B$4:$B$185,0),MATCH('Data above threshold'!D$4,'Raw Data'!$3:$3,0)-1)),"",OFFSET('Raw Data'!$A$3,MATCH('Data above threshold'!$A82,'Raw Data'!$B$4:$B$185,0),MATCH('Data above threshold'!D$4,'Raw Data'!$3:$3,0)-1))</f>
        <v/>
      </c>
      <c r="E82" s="107" t="str">
        <f aca="true">IF(ISBLANK(OFFSET('Raw Data'!$A$3,MATCH('Data above threshold'!$A82,'Raw Data'!$B$4:$B$185,0),MATCH('Data above threshold'!E$4,'Raw Data'!$3:$3,0)-1)),"",OFFSET('Raw Data'!$A$3,MATCH('Data above threshold'!$A82,'Raw Data'!$B$4:$B$185,0),MATCH('Data above threshold'!E$4,'Raw Data'!$3:$3,0)-1))</f>
        <v/>
      </c>
      <c r="F82" s="107" t="str">
        <f aca="true">IF(ISBLANK(OFFSET('Raw Data'!$A$3,MATCH('Data above threshold'!$A82,'Raw Data'!$B$4:$B$185,0),MATCH('Data above threshold'!F$4,'Raw Data'!$3:$3,0)-1)),"",OFFSET('Raw Data'!$A$3,MATCH('Data above threshold'!$A82,'Raw Data'!$B$4:$B$185,0),MATCH('Data above threshold'!F$4,'Raw Data'!$3:$3,0)-1))</f>
        <v/>
      </c>
      <c r="G82" s="107" t="str">
        <f aca="true">IF(ISBLANK(OFFSET('Raw Data'!$A$3,MATCH('Data above threshold'!$A82,'Raw Data'!$B$4:$B$185,0),MATCH('Data above threshold'!G$4,'Raw Data'!$3:$3,0)-1)),"",OFFSET('Raw Data'!$A$3,MATCH('Data above threshold'!$A82,'Raw Data'!$B$4:$B$185,0),MATCH('Data above threshold'!G$4,'Raw Data'!$3:$3,0)-1))</f>
        <v/>
      </c>
      <c r="H82" s="107" t="str">
        <f aca="true">IF(ISBLANK(OFFSET('Raw Data'!$A$3,MATCH('Data above threshold'!$A82,'Raw Data'!$B$4:$B$185,0),MATCH('Data above threshold'!H$4,'Raw Data'!$3:$3,0)-1)),"",OFFSET('Raw Data'!$A$3,MATCH('Data above threshold'!$A82,'Raw Data'!$B$4:$B$185,0),MATCH('Data above threshold'!H$4,'Raw Data'!$3:$3,0)-1))</f>
        <v/>
      </c>
      <c r="I82" s="107" t="str">
        <f aca="true">IF(ISBLANK(OFFSET('Raw Data'!$A$3,MATCH('Data above threshold'!$A82,'Raw Data'!$B$4:$B$185,0),MATCH('Data above threshold'!I$4,'Raw Data'!$3:$3,0)-1)),"",OFFSET('Raw Data'!$A$3,MATCH('Data above threshold'!$A82,'Raw Data'!$B$4:$B$185,0),MATCH('Data above threshold'!I$4,'Raw Data'!$3:$3,0)-1))</f>
        <v/>
      </c>
      <c r="J82" s="107" t="str">
        <f aca="true">IF(ISBLANK(OFFSET('Raw Data'!$A$3,MATCH('Data above threshold'!$A82,'Raw Data'!$B$4:$B$185,0),MATCH('Data above threshold'!J$4,'Raw Data'!$3:$3,0)-1)),"",OFFSET('Raw Data'!$A$3,MATCH('Data above threshold'!$A82,'Raw Data'!$B$4:$B$185,0),MATCH('Data above threshold'!J$4,'Raw Data'!$3:$3,0)-1))</f>
        <v/>
      </c>
      <c r="K82" s="107" t="str">
        <f aca="true">IF(ISBLANK(OFFSET('Raw Data'!$A$3,MATCH('Data above threshold'!$A82,'Raw Data'!$B$4:$B$185,0),MATCH('Data above threshold'!K$4,'Raw Data'!$3:$3,0)-1)),"",OFFSET('Raw Data'!$A$3,MATCH('Data above threshold'!$A82,'Raw Data'!$B$4:$B$185,0),MATCH('Data above threshold'!K$4,'Raw Data'!$3:$3,0)-1))</f>
        <v/>
      </c>
      <c r="L82" s="107" t="str">
        <f aca="true">IF(ISBLANK(OFFSET('Raw Data'!$A$3,MATCH('Data above threshold'!$A82,'Raw Data'!$B$4:$B$185,0),MATCH('Data above threshold'!L$4,'Raw Data'!$3:$3,0)-1)),"",OFFSET('Raw Data'!$A$3,MATCH('Data above threshold'!$A82,'Raw Data'!$B$4:$B$185,0),MATCH('Data above threshold'!L$4,'Raw Data'!$3:$3,0)-1))</f>
        <v/>
      </c>
      <c r="M82" s="105" t="str">
        <f aca="false" t="array" ref="M82:M82">IFERROR(SKEW(IF(ISNUMBER(Q82:CR82),Q82:CR82,"")),"")</f>
        <v/>
      </c>
      <c r="N82" s="107"/>
      <c r="O82" s="107" t="str">
        <f aca="true">IF(ISBLANK(OFFSET('Raw Data'!$A$3,MATCH('Data above threshold'!$A82,'Raw Data'!$B$4:$B$185,0),MATCH('Data above threshold'!O$4,'Raw Data'!$3:$3,0)-1)),"",OFFSET('Raw Data'!$A$3,MATCH('Data above threshold'!$A82,'Raw Data'!$B$4:$B$185,0),MATCH('Data above threshold'!O$4,'Raw Data'!$3:$3,0)-1))</f>
        <v/>
      </c>
      <c r="P82" s="106" t="str">
        <f aca="false" t="array" ref="P82:P82">IF(B82&lt;4,"",1-IFERROR(SUM(ISNUMBER(Q82:CR82)*(1-$Q$3:$CR$3))/COUNTIF($Q$3:$CR$3,0),0))</f>
        <v/>
      </c>
      <c r="Q82" s="107" t="str">
        <f aca="true">IF(ISBLANK(OFFSET('Raw Data'!$A$3,MATCH('Data above threshold'!$A82,'Raw Data'!$B$4:$B$185,0),MATCH('Data above threshold'!Q$4,'Raw Data'!$3:$3,0)-1)),"",OFFSET('Raw Data'!$A$3,MATCH('Data above threshold'!$A82,'Raw Data'!$B$4:$B$185,0),MATCH('Data above threshold'!Q$4,'Raw Data'!$3:$3,0)-1))</f>
        <v/>
      </c>
      <c r="R82" s="107" t="str">
        <f aca="true">IF(ISBLANK(OFFSET('Raw Data'!$A$3,MATCH('Data above threshold'!$A82,'Raw Data'!$B$4:$B$185,0),MATCH('Data above threshold'!R$4,'Raw Data'!$3:$3,0)-1)),"",OFFSET('Raw Data'!$A$3,MATCH('Data above threshold'!$A82,'Raw Data'!$B$4:$B$185,0),MATCH('Data above threshold'!R$4,'Raw Data'!$3:$3,0)-1))</f>
        <v/>
      </c>
      <c r="S82" s="107" t="str">
        <f aca="true">IF(ISBLANK(OFFSET('Raw Data'!$A$3,MATCH('Data above threshold'!$A82,'Raw Data'!$B$4:$B$185,0),MATCH('Data above threshold'!S$4,'Raw Data'!$3:$3,0)-1)),"",OFFSET('Raw Data'!$A$3,MATCH('Data above threshold'!$A82,'Raw Data'!$B$4:$B$185,0),MATCH('Data above threshold'!S$4,'Raw Data'!$3:$3,0)-1))</f>
        <v/>
      </c>
      <c r="T82" s="107" t="str">
        <f aca="true">IF(ISBLANK(OFFSET('Raw Data'!$A$3,MATCH('Data above threshold'!$A82,'Raw Data'!$B$4:$B$185,0),MATCH('Data above threshold'!T$4,'Raw Data'!$3:$3,0)-1)),"",OFFSET('Raw Data'!$A$3,MATCH('Data above threshold'!$A82,'Raw Data'!$B$4:$B$185,0),MATCH('Data above threshold'!T$4,'Raw Data'!$3:$3,0)-1))</f>
        <v/>
      </c>
      <c r="U82" s="107" t="str">
        <f aca="true">IF(ISBLANK(OFFSET('Raw Data'!$A$3,MATCH('Data above threshold'!$A82,'Raw Data'!$B$4:$B$185,0),MATCH('Data above threshold'!U$4,'Raw Data'!$3:$3,0)-1)),"",OFFSET('Raw Data'!$A$3,MATCH('Data above threshold'!$A82,'Raw Data'!$B$4:$B$185,0),MATCH('Data above threshold'!U$4,'Raw Data'!$3:$3,0)-1))</f>
        <v/>
      </c>
      <c r="V82" s="107" t="str">
        <f aca="true">IF(ISBLANK(OFFSET('Raw Data'!$A$3,MATCH('Data above threshold'!$A82,'Raw Data'!$B$4:$B$185,0),MATCH('Data above threshold'!V$4,'Raw Data'!$3:$3,0)-1)),"",OFFSET('Raw Data'!$A$3,MATCH('Data above threshold'!$A82,'Raw Data'!$B$4:$B$185,0),MATCH('Data above threshold'!V$4,'Raw Data'!$3:$3,0)-1))</f>
        <v/>
      </c>
      <c r="W82" s="107" t="str">
        <f aca="true">IF(ISBLANK(OFFSET('Raw Data'!$A$3,MATCH('Data above threshold'!$A82,'Raw Data'!$B$4:$B$185,0),MATCH('Data above threshold'!W$4,'Raw Data'!$3:$3,0)-1)),"",OFFSET('Raw Data'!$A$3,MATCH('Data above threshold'!$A82,'Raw Data'!$B$4:$B$185,0),MATCH('Data above threshold'!W$4,'Raw Data'!$3:$3,0)-1))</f>
        <v/>
      </c>
      <c r="X82" s="107" t="str">
        <f aca="true">IF(ISBLANK(OFFSET('Raw Data'!$A$3,MATCH('Data above threshold'!$A82,'Raw Data'!$B$4:$B$185,0),MATCH('Data above threshold'!X$4,'Raw Data'!$3:$3,0)-1)),"",OFFSET('Raw Data'!$A$3,MATCH('Data above threshold'!$A82,'Raw Data'!$B$4:$B$185,0),MATCH('Data above threshold'!X$4,'Raw Data'!$3:$3,0)-1))</f>
        <v/>
      </c>
      <c r="Y82" s="107" t="str">
        <f aca="true">IF(ISBLANK(OFFSET('Raw Data'!$A$3,MATCH('Data above threshold'!$A82,'Raw Data'!$B$4:$B$185,0),MATCH('Data above threshold'!Y$4,'Raw Data'!$3:$3,0)-1)),"",OFFSET('Raw Data'!$A$3,MATCH('Data above threshold'!$A82,'Raw Data'!$B$4:$B$185,0),MATCH('Data above threshold'!Y$4,'Raw Data'!$3:$3,0)-1))</f>
        <v/>
      </c>
      <c r="Z82" s="107" t="str">
        <f aca="true">IF(ISBLANK(OFFSET('Raw Data'!$A$3,MATCH('Data above threshold'!$A82,'Raw Data'!$B$4:$B$185,0),MATCH('Data above threshold'!Z$4,'Raw Data'!$3:$3,0)-1)),"",OFFSET('Raw Data'!$A$3,MATCH('Data above threshold'!$A82,'Raw Data'!$B$4:$B$185,0),MATCH('Data above threshold'!Z$4,'Raw Data'!$3:$3,0)-1))</f>
        <v/>
      </c>
      <c r="AA82" s="107" t="str">
        <f aca="true">IF(ISBLANK(OFFSET('Raw Data'!$A$3,MATCH('Data above threshold'!$A82,'Raw Data'!$B$4:$B$185,0),MATCH('Data above threshold'!AA$4,'Raw Data'!$3:$3,0)-1)),"",OFFSET('Raw Data'!$A$3,MATCH('Data above threshold'!$A82,'Raw Data'!$B$4:$B$185,0),MATCH('Data above threshold'!AA$4,'Raw Data'!$3:$3,0)-1))</f>
        <v/>
      </c>
      <c r="AB82" s="107" t="str">
        <f aca="true">IF(ISBLANK(OFFSET('Raw Data'!$A$3,MATCH('Data above threshold'!$A82,'Raw Data'!$B$4:$B$185,0),MATCH('Data above threshold'!AB$4,'Raw Data'!$3:$3,0)-1)),"",OFFSET('Raw Data'!$A$3,MATCH('Data above threshold'!$A82,'Raw Data'!$B$4:$B$185,0),MATCH('Data above threshold'!AB$4,'Raw Data'!$3:$3,0)-1))</f>
        <v/>
      </c>
      <c r="AC82" s="107" t="str">
        <f aca="true">IF(ISBLANK(OFFSET('Raw Data'!$A$3,MATCH('Data above threshold'!$A82,'Raw Data'!$B$4:$B$185,0),MATCH('Data above threshold'!AC$4,'Raw Data'!$3:$3,0)-1)),"",OFFSET('Raw Data'!$A$3,MATCH('Data above threshold'!$A82,'Raw Data'!$B$4:$B$185,0),MATCH('Data above threshold'!AC$4,'Raw Data'!$3:$3,0)-1))</f>
        <v/>
      </c>
      <c r="AD82" s="107" t="str">
        <f aca="true">IF(ISBLANK(OFFSET('Raw Data'!$A$3,MATCH('Data above threshold'!$A82,'Raw Data'!$B$4:$B$185,0),MATCH('Data above threshold'!AD$4,'Raw Data'!$3:$3,0)-1)),"",OFFSET('Raw Data'!$A$3,MATCH('Data above threshold'!$A82,'Raw Data'!$B$4:$B$185,0),MATCH('Data above threshold'!AD$4,'Raw Data'!$3:$3,0)-1))</f>
        <v/>
      </c>
      <c r="AE82" s="107" t="str">
        <f aca="true">IF(ISBLANK(OFFSET('Raw Data'!$A$3,MATCH('Data above threshold'!$A82,'Raw Data'!$B$4:$B$185,0),MATCH('Data above threshold'!AE$4,'Raw Data'!$3:$3,0)-1)),"",OFFSET('Raw Data'!$A$3,MATCH('Data above threshold'!$A82,'Raw Data'!$B$4:$B$185,0),MATCH('Data above threshold'!AE$4,'Raw Data'!$3:$3,0)-1))</f>
        <v/>
      </c>
      <c r="AF82" s="107" t="str">
        <f aca="true">IF(ISBLANK(OFFSET('Raw Data'!$A$3,MATCH('Data above threshold'!$A82,'Raw Data'!$B$4:$B$185,0),MATCH('Data above threshold'!AF$4,'Raw Data'!$3:$3,0)-1)),"",OFFSET('Raw Data'!$A$3,MATCH('Data above threshold'!$A82,'Raw Data'!$B$4:$B$185,0),MATCH('Data above threshold'!AF$4,'Raw Data'!$3:$3,0)-1))</f>
        <v/>
      </c>
      <c r="AG82" s="107" t="str">
        <f aca="true">IF(ISBLANK(OFFSET('Raw Data'!$A$3,MATCH('Data above threshold'!$A82,'Raw Data'!$B$4:$B$185,0),MATCH('Data above threshold'!AG$4,'Raw Data'!$3:$3,0)-1)),"",OFFSET('Raw Data'!$A$3,MATCH('Data above threshold'!$A82,'Raw Data'!$B$4:$B$185,0),MATCH('Data above threshold'!AG$4,'Raw Data'!$3:$3,0)-1))</f>
        <v/>
      </c>
      <c r="AH82" s="107" t="str">
        <f aca="true">IF(ISBLANK(OFFSET('Raw Data'!$A$3,MATCH('Data above threshold'!$A82,'Raw Data'!$B$4:$B$185,0),MATCH('Data above threshold'!AH$4,'Raw Data'!$3:$3,0)-1)),"",OFFSET('Raw Data'!$A$3,MATCH('Data above threshold'!$A82,'Raw Data'!$B$4:$B$185,0),MATCH('Data above threshold'!AH$4,'Raw Data'!$3:$3,0)-1))</f>
        <v/>
      </c>
      <c r="AI82" s="107" t="str">
        <f aca="true">IF(ISBLANK(OFFSET('Raw Data'!$A$3,MATCH('Data above threshold'!$A82,'Raw Data'!$B$4:$B$185,0),MATCH('Data above threshold'!AI$4,'Raw Data'!$3:$3,0)-1)),"",OFFSET('Raw Data'!$A$3,MATCH('Data above threshold'!$A82,'Raw Data'!$B$4:$B$185,0),MATCH('Data above threshold'!AI$4,'Raw Data'!$3:$3,0)-1))</f>
        <v/>
      </c>
      <c r="AJ82" s="107" t="str">
        <f aca="true">IF(ISBLANK(OFFSET('Raw Data'!$A$3,MATCH('Data above threshold'!$A82,'Raw Data'!$B$4:$B$185,0),MATCH('Data above threshold'!AJ$4,'Raw Data'!$3:$3,0)-1)),"",OFFSET('Raw Data'!$A$3,MATCH('Data above threshold'!$A82,'Raw Data'!$B$4:$B$185,0),MATCH('Data above threshold'!AJ$4,'Raw Data'!$3:$3,0)-1))</f>
        <v/>
      </c>
      <c r="AK82" s="107" t="str">
        <f aca="true">IF(ISBLANK(OFFSET('Raw Data'!$A$3,MATCH('Data above threshold'!$A82,'Raw Data'!$B$4:$B$185,0),MATCH('Data above threshold'!AK$4,'Raw Data'!$3:$3,0)-1)),"",OFFSET('Raw Data'!$A$3,MATCH('Data above threshold'!$A82,'Raw Data'!$B$4:$B$185,0),MATCH('Data above threshold'!AK$4,'Raw Data'!$3:$3,0)-1))</f>
        <v/>
      </c>
      <c r="AL82" s="107" t="str">
        <f aca="true">IF(ISBLANK(OFFSET('Raw Data'!$A$3,MATCH('Data above threshold'!$A82,'Raw Data'!$B$4:$B$185,0),MATCH('Data above threshold'!AL$4,'Raw Data'!$3:$3,0)-1)),"",OFFSET('Raw Data'!$A$3,MATCH('Data above threshold'!$A82,'Raw Data'!$B$4:$B$185,0),MATCH('Data above threshold'!AL$4,'Raw Data'!$3:$3,0)-1))</f>
        <v/>
      </c>
      <c r="AM82" s="107" t="str">
        <f aca="true">IF(ISBLANK(OFFSET('Raw Data'!$A$3,MATCH('Data above threshold'!$A82,'Raw Data'!$B$4:$B$185,0),MATCH('Data above threshold'!AM$4,'Raw Data'!$3:$3,0)-1)),"",OFFSET('Raw Data'!$A$3,MATCH('Data above threshold'!$A82,'Raw Data'!$B$4:$B$185,0),MATCH('Data above threshold'!AM$4,'Raw Data'!$3:$3,0)-1))</f>
        <v/>
      </c>
      <c r="AN82" s="107" t="str">
        <f aca="true">IF(ISBLANK(OFFSET('Raw Data'!$A$3,MATCH('Data above threshold'!$A82,'Raw Data'!$B$4:$B$185,0),MATCH('Data above threshold'!AN$4,'Raw Data'!$3:$3,0)-1)),"",OFFSET('Raw Data'!$A$3,MATCH('Data above threshold'!$A82,'Raw Data'!$B$4:$B$185,0),MATCH('Data above threshold'!AN$4,'Raw Data'!$3:$3,0)-1))</f>
        <v/>
      </c>
      <c r="AO82" s="107" t="str">
        <f aca="true">IF(ISBLANK(OFFSET('Raw Data'!$A$3,MATCH('Data above threshold'!$A82,'Raw Data'!$B$4:$B$185,0),MATCH('Data above threshold'!AO$4,'Raw Data'!$3:$3,0)-1)),"",OFFSET('Raw Data'!$A$3,MATCH('Data above threshold'!$A82,'Raw Data'!$B$4:$B$185,0),MATCH('Data above threshold'!AO$4,'Raw Data'!$3:$3,0)-1))</f>
        <v/>
      </c>
      <c r="AP82" s="107" t="str">
        <f aca="true">IF(ISBLANK(OFFSET('Raw Data'!$A$3,MATCH('Data above threshold'!$A82,'Raw Data'!$B$4:$B$185,0),MATCH('Data above threshold'!AP$4,'Raw Data'!$3:$3,0)-1)),"",OFFSET('Raw Data'!$A$3,MATCH('Data above threshold'!$A82,'Raw Data'!$B$4:$B$185,0),MATCH('Data above threshold'!AP$4,'Raw Data'!$3:$3,0)-1))</f>
        <v/>
      </c>
      <c r="AQ82" s="107" t="str">
        <f aca="true">IF(ISBLANK(OFFSET('Raw Data'!$A$3,MATCH('Data above threshold'!$A82,'Raw Data'!$B$4:$B$185,0),MATCH('Data above threshold'!AQ$4,'Raw Data'!$3:$3,0)-1)),"",OFFSET('Raw Data'!$A$3,MATCH('Data above threshold'!$A82,'Raw Data'!$B$4:$B$185,0),MATCH('Data above threshold'!AQ$4,'Raw Data'!$3:$3,0)-1))</f>
        <v/>
      </c>
      <c r="AR82" s="107" t="str">
        <f aca="true">IF(ISBLANK(OFFSET('Raw Data'!$A$3,MATCH('Data above threshold'!$A82,'Raw Data'!$B$4:$B$185,0),MATCH('Data above threshold'!AR$4,'Raw Data'!$3:$3,0)-1)),"",OFFSET('Raw Data'!$A$3,MATCH('Data above threshold'!$A82,'Raw Data'!$B$4:$B$185,0),MATCH('Data above threshold'!AR$4,'Raw Data'!$3:$3,0)-1))</f>
        <v/>
      </c>
      <c r="AS82" s="107" t="str">
        <f aca="true">IF(ISBLANK(OFFSET('Raw Data'!$A$3,MATCH('Data above threshold'!$A82,'Raw Data'!$B$4:$B$185,0),MATCH('Data above threshold'!AS$4,'Raw Data'!$3:$3,0)-1)),"",OFFSET('Raw Data'!$A$3,MATCH('Data above threshold'!$A82,'Raw Data'!$B$4:$B$185,0),MATCH('Data above threshold'!AS$4,'Raw Data'!$3:$3,0)-1))</f>
        <v/>
      </c>
      <c r="AT82" s="107" t="str">
        <f aca="true">IF(ISBLANK(OFFSET('Raw Data'!$A$3,MATCH('Data above threshold'!$A82,'Raw Data'!$B$4:$B$185,0),MATCH('Data above threshold'!AT$4,'Raw Data'!$3:$3,0)-1)),"",OFFSET('Raw Data'!$A$3,MATCH('Data above threshold'!$A82,'Raw Data'!$B$4:$B$185,0),MATCH('Data above threshold'!AT$4,'Raw Data'!$3:$3,0)-1))</f>
        <v/>
      </c>
      <c r="AU82" s="107" t="str">
        <f aca="true">IF(ISBLANK(OFFSET('Raw Data'!$A$3,MATCH('Data above threshold'!$A82,'Raw Data'!$B$4:$B$185,0),MATCH('Data above threshold'!AU$4,'Raw Data'!$3:$3,0)-1)),"",OFFSET('Raw Data'!$A$3,MATCH('Data above threshold'!$A82,'Raw Data'!$B$4:$B$185,0),MATCH('Data above threshold'!AU$4,'Raw Data'!$3:$3,0)-1))</f>
        <v/>
      </c>
      <c r="AV82" s="107" t="str">
        <f aca="true">IF(ISBLANK(OFFSET('Raw Data'!$A$3,MATCH('Data above threshold'!$A82,'Raw Data'!$B$4:$B$185,0),MATCH('Data above threshold'!AV$4,'Raw Data'!$3:$3,0)-1)),"",OFFSET('Raw Data'!$A$3,MATCH('Data above threshold'!$A82,'Raw Data'!$B$4:$B$185,0),MATCH('Data above threshold'!AV$4,'Raw Data'!$3:$3,0)-1))</f>
        <v/>
      </c>
      <c r="AW82" s="107" t="str">
        <f aca="true">IF(ISBLANK(OFFSET('Raw Data'!$A$3,MATCH('Data above threshold'!$A82,'Raw Data'!$B$4:$B$185,0),MATCH('Data above threshold'!AW$4,'Raw Data'!$3:$3,0)-1)),"",OFFSET('Raw Data'!$A$3,MATCH('Data above threshold'!$A82,'Raw Data'!$B$4:$B$185,0),MATCH('Data above threshold'!AW$4,'Raw Data'!$3:$3,0)-1))</f>
        <v/>
      </c>
      <c r="AX82" s="107" t="str">
        <f aca="true">IF(ISBLANK(OFFSET('Raw Data'!$A$3,MATCH('Data above threshold'!$A82,'Raw Data'!$B$4:$B$185,0),MATCH('Data above threshold'!AX$4,'Raw Data'!$3:$3,0)-1)),"",OFFSET('Raw Data'!$A$3,MATCH('Data above threshold'!$A82,'Raw Data'!$B$4:$B$185,0),MATCH('Data above threshold'!AX$4,'Raw Data'!$3:$3,0)-1))</f>
        <v/>
      </c>
      <c r="AY82" s="107" t="str">
        <f aca="true">IF(ISBLANK(OFFSET('Raw Data'!$A$3,MATCH('Data above threshold'!$A82,'Raw Data'!$B$4:$B$185,0),MATCH('Data above threshold'!AY$4,'Raw Data'!$3:$3,0)-1)),"",OFFSET('Raw Data'!$A$3,MATCH('Data above threshold'!$A82,'Raw Data'!$B$4:$B$185,0),MATCH('Data above threshold'!AY$4,'Raw Data'!$3:$3,0)-1))</f>
        <v/>
      </c>
      <c r="AZ82" s="107" t="str">
        <f aca="true">IF(ISBLANK(OFFSET('Raw Data'!$A$3,MATCH('Data above threshold'!$A82,'Raw Data'!$B$4:$B$185,0),MATCH('Data above threshold'!AZ$4,'Raw Data'!$3:$3,0)-1)),"",OFFSET('Raw Data'!$A$3,MATCH('Data above threshold'!$A82,'Raw Data'!$B$4:$B$185,0),MATCH('Data above threshold'!AZ$4,'Raw Data'!$3:$3,0)-1))</f>
        <v/>
      </c>
      <c r="BA82" s="107" t="str">
        <f aca="true">IF(ISBLANK(OFFSET('Raw Data'!$A$3,MATCH('Data above threshold'!$A82,'Raw Data'!$B$4:$B$185,0),MATCH('Data above threshold'!BA$4,'Raw Data'!$3:$3,0)-1)),"",OFFSET('Raw Data'!$A$3,MATCH('Data above threshold'!$A82,'Raw Data'!$B$4:$B$185,0),MATCH('Data above threshold'!BA$4,'Raw Data'!$3:$3,0)-1))</f>
        <v/>
      </c>
      <c r="BB82" s="107" t="str">
        <f aca="true">IF(ISBLANK(OFFSET('Raw Data'!$A$3,MATCH('Data above threshold'!$A82,'Raw Data'!$B$4:$B$185,0),MATCH('Data above threshold'!BB$4,'Raw Data'!$3:$3,0)-1)),"",OFFSET('Raw Data'!$A$3,MATCH('Data above threshold'!$A82,'Raw Data'!$B$4:$B$185,0),MATCH('Data above threshold'!BB$4,'Raw Data'!$3:$3,0)-1))</f>
        <v/>
      </c>
      <c r="BC82" s="107" t="str">
        <f aca="true">IF(ISBLANK(OFFSET('Raw Data'!$A$3,MATCH('Data above threshold'!$A82,'Raw Data'!$B$4:$B$185,0),MATCH('Data above threshold'!BC$4,'Raw Data'!$3:$3,0)-1)),"",OFFSET('Raw Data'!$A$3,MATCH('Data above threshold'!$A82,'Raw Data'!$B$4:$B$185,0),MATCH('Data above threshold'!BC$4,'Raw Data'!$3:$3,0)-1))</f>
        <v/>
      </c>
      <c r="BD82" s="107" t="str">
        <f aca="true">IF(ISBLANK(OFFSET('Raw Data'!$A$3,MATCH('Data above threshold'!$A82,'Raw Data'!$B$4:$B$185,0),MATCH('Data above threshold'!BD$4,'Raw Data'!$3:$3,0)-1)),"",OFFSET('Raw Data'!$A$3,MATCH('Data above threshold'!$A82,'Raw Data'!$B$4:$B$185,0),MATCH('Data above threshold'!BD$4,'Raw Data'!$3:$3,0)-1))</f>
        <v/>
      </c>
      <c r="BE82" s="107" t="str">
        <f aca="true">IF(ISBLANK(OFFSET('Raw Data'!$A$3,MATCH('Data above threshold'!$A82,'Raw Data'!$B$4:$B$185,0),MATCH('Data above threshold'!BE$4,'Raw Data'!$3:$3,0)-1)),"",OFFSET('Raw Data'!$A$3,MATCH('Data above threshold'!$A82,'Raw Data'!$B$4:$B$185,0),MATCH('Data above threshold'!BE$4,'Raw Data'!$3:$3,0)-1))</f>
        <v/>
      </c>
      <c r="BF82" s="107" t="str">
        <f aca="true">IF(ISBLANK(OFFSET('Raw Data'!$A$3,MATCH('Data above threshold'!$A82,'Raw Data'!$B$4:$B$185,0),MATCH('Data above threshold'!BF$4,'Raw Data'!$3:$3,0)-1)),"",OFFSET('Raw Data'!$A$3,MATCH('Data above threshold'!$A82,'Raw Data'!$B$4:$B$185,0),MATCH('Data above threshold'!BF$4,'Raw Data'!$3:$3,0)-1))</f>
        <v/>
      </c>
      <c r="BG82" s="107" t="str">
        <f aca="true">IF(ISBLANK(OFFSET('Raw Data'!$A$3,MATCH('Data above threshold'!$A82,'Raw Data'!$B$4:$B$185,0),MATCH('Data above threshold'!BG$4,'Raw Data'!$3:$3,0)-1)),"",OFFSET('Raw Data'!$A$3,MATCH('Data above threshold'!$A82,'Raw Data'!$B$4:$B$185,0),MATCH('Data above threshold'!BG$4,'Raw Data'!$3:$3,0)-1))</f>
        <v/>
      </c>
      <c r="BH82" s="107" t="str">
        <f aca="true">IF(ISBLANK(OFFSET('Raw Data'!$A$3,MATCH('Data above threshold'!$A82,'Raw Data'!$B$4:$B$185,0),MATCH('Data above threshold'!BH$4,'Raw Data'!$3:$3,0)-1)),"",OFFSET('Raw Data'!$A$3,MATCH('Data above threshold'!$A82,'Raw Data'!$B$4:$B$185,0),MATCH('Data above threshold'!BH$4,'Raw Data'!$3:$3,0)-1))</f>
        <v/>
      </c>
      <c r="BI82" s="107" t="str">
        <f aca="true">IF(ISBLANK(OFFSET('Raw Data'!$A$3,MATCH('Data above threshold'!$A82,'Raw Data'!$B$4:$B$185,0),MATCH('Data above threshold'!BI$4,'Raw Data'!$3:$3,0)-1)),"",OFFSET('Raw Data'!$A$3,MATCH('Data above threshold'!$A82,'Raw Data'!$B$4:$B$185,0),MATCH('Data above threshold'!BI$4,'Raw Data'!$3:$3,0)-1))</f>
        <v/>
      </c>
      <c r="BJ82" s="107" t="str">
        <f aca="true">IF(ISBLANK(OFFSET('Raw Data'!$A$3,MATCH('Data above threshold'!$A82,'Raw Data'!$B$4:$B$185,0),MATCH('Data above threshold'!BJ$4,'Raw Data'!$3:$3,0)-1)),"",OFFSET('Raw Data'!$A$3,MATCH('Data above threshold'!$A82,'Raw Data'!$B$4:$B$185,0),MATCH('Data above threshold'!BJ$4,'Raw Data'!$3:$3,0)-1))</f>
        <v/>
      </c>
      <c r="BK82" s="107" t="str">
        <f aca="true">IF(ISBLANK(OFFSET('Raw Data'!$A$3,MATCH('Data above threshold'!$A82,'Raw Data'!$B$4:$B$185,0),MATCH('Data above threshold'!BK$4,'Raw Data'!$3:$3,0)-1)),"",OFFSET('Raw Data'!$A$3,MATCH('Data above threshold'!$A82,'Raw Data'!$B$4:$B$185,0),MATCH('Data above threshold'!BK$4,'Raw Data'!$3:$3,0)-1))</f>
        <v/>
      </c>
      <c r="BL82" s="107" t="str">
        <f aca="true">IF(ISBLANK(OFFSET('Raw Data'!$A$3,MATCH('Data above threshold'!$A82,'Raw Data'!$B$4:$B$185,0),MATCH('Data above threshold'!BL$4,'Raw Data'!$3:$3,0)-1)),"",OFFSET('Raw Data'!$A$3,MATCH('Data above threshold'!$A82,'Raw Data'!$B$4:$B$185,0),MATCH('Data above threshold'!BL$4,'Raw Data'!$3:$3,0)-1))</f>
        <v/>
      </c>
      <c r="BM82" s="107" t="str">
        <f aca="true">IF(ISBLANK(OFFSET('Raw Data'!$A$3,MATCH('Data above threshold'!$A82,'Raw Data'!$B$4:$B$185,0),MATCH('Data above threshold'!BM$4,'Raw Data'!$3:$3,0)-1)),"",OFFSET('Raw Data'!$A$3,MATCH('Data above threshold'!$A82,'Raw Data'!$B$4:$B$185,0),MATCH('Data above threshold'!BM$4,'Raw Data'!$3:$3,0)-1))</f>
        <v/>
      </c>
      <c r="BN82" s="107" t="str">
        <f aca="true">IF(ISBLANK(OFFSET('Raw Data'!$A$3,MATCH('Data above threshold'!$A82,'Raw Data'!$B$4:$B$185,0),MATCH('Data above threshold'!BN$4,'Raw Data'!$3:$3,0)-1)),"",OFFSET('Raw Data'!$A$3,MATCH('Data above threshold'!$A82,'Raw Data'!$B$4:$B$185,0),MATCH('Data above threshold'!BN$4,'Raw Data'!$3:$3,0)-1))</f>
        <v/>
      </c>
      <c r="BO82" s="107" t="str">
        <f aca="true">IF(ISBLANK(OFFSET('Raw Data'!$A$3,MATCH('Data above threshold'!$A82,'Raw Data'!$B$4:$B$185,0),MATCH('Data above threshold'!BO$4,'Raw Data'!$3:$3,0)-1)),"",OFFSET('Raw Data'!$A$3,MATCH('Data above threshold'!$A82,'Raw Data'!$B$4:$B$185,0),MATCH('Data above threshold'!BO$4,'Raw Data'!$3:$3,0)-1))</f>
        <v/>
      </c>
      <c r="BP82" s="107" t="str">
        <f aca="true">IF(ISBLANK(OFFSET('Raw Data'!$A$3,MATCH('Data above threshold'!$A82,'Raw Data'!$B$4:$B$185,0),MATCH('Data above threshold'!BP$4,'Raw Data'!$3:$3,0)-1)),"",OFFSET('Raw Data'!$A$3,MATCH('Data above threshold'!$A82,'Raw Data'!$B$4:$B$185,0),MATCH('Data above threshold'!BP$4,'Raw Data'!$3:$3,0)-1))</f>
        <v/>
      </c>
      <c r="BQ82" s="107" t="str">
        <f aca="true">IF(ISBLANK(OFFSET('Raw Data'!$A$3,MATCH('Data above threshold'!$A82,'Raw Data'!$B$4:$B$185,0),MATCH('Data above threshold'!BQ$4,'Raw Data'!$3:$3,0)-1)),"",OFFSET('Raw Data'!$A$3,MATCH('Data above threshold'!$A82,'Raw Data'!$B$4:$B$185,0),MATCH('Data above threshold'!BQ$4,'Raw Data'!$3:$3,0)-1))</f>
        <v/>
      </c>
      <c r="BR82" s="107" t="str">
        <f aca="true">IF(ISBLANK(OFFSET('Raw Data'!$A$3,MATCH('Data above threshold'!$A82,'Raw Data'!$B$4:$B$185,0),MATCH('Data above threshold'!BR$4,'Raw Data'!$3:$3,0)-1)),"",OFFSET('Raw Data'!$A$3,MATCH('Data above threshold'!$A82,'Raw Data'!$B$4:$B$185,0),MATCH('Data above threshold'!BR$4,'Raw Data'!$3:$3,0)-1))</f>
        <v/>
      </c>
      <c r="BS82" s="107" t="str">
        <f aca="true">IF(ISBLANK(OFFSET('Raw Data'!$A$3,MATCH('Data above threshold'!$A82,'Raw Data'!$B$4:$B$185,0),MATCH('Data above threshold'!BS$4,'Raw Data'!$3:$3,0)-1)),"",OFFSET('Raw Data'!$A$3,MATCH('Data above threshold'!$A82,'Raw Data'!$B$4:$B$185,0),MATCH('Data above threshold'!BS$4,'Raw Data'!$3:$3,0)-1))</f>
        <v/>
      </c>
      <c r="BT82" s="107" t="str">
        <f aca="true">IF(ISBLANK(OFFSET('Raw Data'!$A$3,MATCH('Data above threshold'!$A82,'Raw Data'!$B$4:$B$185,0),MATCH('Data above threshold'!BT$4,'Raw Data'!$3:$3,0)-1)),"",OFFSET('Raw Data'!$A$3,MATCH('Data above threshold'!$A82,'Raw Data'!$B$4:$B$185,0),MATCH('Data above threshold'!BT$4,'Raw Data'!$3:$3,0)-1))</f>
        <v/>
      </c>
      <c r="BU82" s="107" t="str">
        <f aca="true">IF(ISBLANK(OFFSET('Raw Data'!$A$3,MATCH('Data above threshold'!$A82,'Raw Data'!$B$4:$B$185,0),MATCH('Data above threshold'!BU$4,'Raw Data'!$3:$3,0)-1)),"",OFFSET('Raw Data'!$A$3,MATCH('Data above threshold'!$A82,'Raw Data'!$B$4:$B$185,0),MATCH('Data above threshold'!BU$4,'Raw Data'!$3:$3,0)-1))</f>
        <v/>
      </c>
      <c r="BV82" s="107" t="str">
        <f aca="true">IF(ISBLANK(OFFSET('Raw Data'!$A$3,MATCH('Data above threshold'!$A82,'Raw Data'!$B$4:$B$185,0),MATCH('Data above threshold'!BV$4,'Raw Data'!$3:$3,0)-1)),"",OFFSET('Raw Data'!$A$3,MATCH('Data above threshold'!$A82,'Raw Data'!$B$4:$B$185,0),MATCH('Data above threshold'!BV$4,'Raw Data'!$3:$3,0)-1))</f>
        <v/>
      </c>
      <c r="BW82" s="107" t="str">
        <f aca="true">IF(ISBLANK(OFFSET('Raw Data'!$A$3,MATCH('Data above threshold'!$A82,'Raw Data'!$B$4:$B$185,0),MATCH('Data above threshold'!BW$4,'Raw Data'!$3:$3,0)-1)),"",OFFSET('Raw Data'!$A$3,MATCH('Data above threshold'!$A82,'Raw Data'!$B$4:$B$185,0),MATCH('Data above threshold'!BW$4,'Raw Data'!$3:$3,0)-1))</f>
        <v/>
      </c>
      <c r="BX82" s="107" t="str">
        <f aca="true">IF(ISBLANK(OFFSET('Raw Data'!$A$3,MATCH('Data above threshold'!$A82,'Raw Data'!$B$4:$B$185,0),MATCH('Data above threshold'!BX$4,'Raw Data'!$3:$3,0)-1)),"",OFFSET('Raw Data'!$A$3,MATCH('Data above threshold'!$A82,'Raw Data'!$B$4:$B$185,0),MATCH('Data above threshold'!BX$4,'Raw Data'!$3:$3,0)-1))</f>
        <v/>
      </c>
      <c r="BY82" s="107" t="str">
        <f aca="true">IF(ISBLANK(OFFSET('Raw Data'!$A$3,MATCH('Data above threshold'!$A82,'Raw Data'!$B$4:$B$185,0),MATCH('Data above threshold'!BY$4,'Raw Data'!$3:$3,0)-1)),"",OFFSET('Raw Data'!$A$3,MATCH('Data above threshold'!$A82,'Raw Data'!$B$4:$B$185,0),MATCH('Data above threshold'!BY$4,'Raw Data'!$3:$3,0)-1))</f>
        <v/>
      </c>
      <c r="BZ82" s="107" t="str">
        <f aca="true">IF(ISBLANK(OFFSET('Raw Data'!$A$3,MATCH('Data above threshold'!$A82,'Raw Data'!$B$4:$B$185,0),MATCH('Data above threshold'!BZ$4,'Raw Data'!$3:$3,0)-1)),"",OFFSET('Raw Data'!$A$3,MATCH('Data above threshold'!$A82,'Raw Data'!$B$4:$B$185,0),MATCH('Data above threshold'!BZ$4,'Raw Data'!$3:$3,0)-1))</f>
        <v/>
      </c>
      <c r="CA82" s="107" t="str">
        <f aca="true">IF(ISBLANK(OFFSET('Raw Data'!$A$3,MATCH('Data above threshold'!$A82,'Raw Data'!$B$4:$B$185,0),MATCH('Data above threshold'!CA$4,'Raw Data'!$3:$3,0)-1)),"",OFFSET('Raw Data'!$A$3,MATCH('Data above threshold'!$A82,'Raw Data'!$B$4:$B$185,0),MATCH('Data above threshold'!CA$4,'Raw Data'!$3:$3,0)-1))</f>
        <v/>
      </c>
      <c r="CB82" s="107" t="str">
        <f aca="true">IF(ISBLANK(OFFSET('Raw Data'!$A$3,MATCH('Data above threshold'!$A82,'Raw Data'!$B$4:$B$185,0),MATCH('Data above threshold'!CB$4,'Raw Data'!$3:$3,0)-1)),"",OFFSET('Raw Data'!$A$3,MATCH('Data above threshold'!$A82,'Raw Data'!$B$4:$B$185,0),MATCH('Data above threshold'!CB$4,'Raw Data'!$3:$3,0)-1))</f>
        <v/>
      </c>
      <c r="CC82" s="107" t="str">
        <f aca="true">IF(ISBLANK(OFFSET('Raw Data'!$A$3,MATCH('Data above threshold'!$A82,'Raw Data'!$B$4:$B$185,0),MATCH('Data above threshold'!CC$4,'Raw Data'!$3:$3,0)-1)),"",OFFSET('Raw Data'!$A$3,MATCH('Data above threshold'!$A82,'Raw Data'!$B$4:$B$185,0),MATCH('Data above threshold'!CC$4,'Raw Data'!$3:$3,0)-1))</f>
        <v/>
      </c>
      <c r="CD82" s="107" t="str">
        <f aca="true">IF(ISBLANK(OFFSET('Raw Data'!$A$3,MATCH('Data above threshold'!$A82,'Raw Data'!$B$4:$B$185,0),MATCH('Data above threshold'!CD$4,'Raw Data'!$3:$3,0)-1)),"",OFFSET('Raw Data'!$A$3,MATCH('Data above threshold'!$A82,'Raw Data'!$B$4:$B$185,0),MATCH('Data above threshold'!CD$4,'Raw Data'!$3:$3,0)-1))</f>
        <v/>
      </c>
      <c r="CE82" s="107" t="str">
        <f aca="true">IF(ISBLANK(OFFSET('Raw Data'!$A$3,MATCH('Data above threshold'!$A82,'Raw Data'!$B$4:$B$185,0),MATCH('Data above threshold'!CE$4,'Raw Data'!$3:$3,0)-1)),"",OFFSET('Raw Data'!$A$3,MATCH('Data above threshold'!$A82,'Raw Data'!$B$4:$B$185,0),MATCH('Data above threshold'!CE$4,'Raw Data'!$3:$3,0)-1))</f>
        <v/>
      </c>
      <c r="CF82" s="107" t="str">
        <f aca="true">IF(ISBLANK(OFFSET('Raw Data'!$A$3,MATCH('Data above threshold'!$A82,'Raw Data'!$B$4:$B$185,0),MATCH('Data above threshold'!CF$4,'Raw Data'!$3:$3,0)-1)),"",OFFSET('Raw Data'!$A$3,MATCH('Data above threshold'!$A82,'Raw Data'!$B$4:$B$185,0),MATCH('Data above threshold'!CF$4,'Raw Data'!$3:$3,0)-1))</f>
        <v/>
      </c>
      <c r="CG82" s="107" t="str">
        <f aca="true">IF(ISBLANK(OFFSET('Raw Data'!$A$3,MATCH('Data above threshold'!$A82,'Raw Data'!$B$4:$B$185,0),MATCH('Data above threshold'!CG$4,'Raw Data'!$3:$3,0)-1)),"",OFFSET('Raw Data'!$A$3,MATCH('Data above threshold'!$A82,'Raw Data'!$B$4:$B$185,0),MATCH('Data above threshold'!CG$4,'Raw Data'!$3:$3,0)-1))</f>
        <v/>
      </c>
      <c r="CH82" s="107" t="str">
        <f aca="true">IF(ISBLANK(OFFSET('Raw Data'!$A$3,MATCH('Data above threshold'!$A82,'Raw Data'!$B$4:$B$185,0),MATCH('Data above threshold'!CH$4,'Raw Data'!$3:$3,0)-1)),"",OFFSET('Raw Data'!$A$3,MATCH('Data above threshold'!$A82,'Raw Data'!$B$4:$B$185,0),MATCH('Data above threshold'!CH$4,'Raw Data'!$3:$3,0)-1))</f>
        <v/>
      </c>
      <c r="CI82" s="107" t="str">
        <f aca="true">IF(ISBLANK(OFFSET('Raw Data'!$A$3,MATCH('Data above threshold'!$A82,'Raw Data'!$B$4:$B$185,0),MATCH('Data above threshold'!CI$4,'Raw Data'!$3:$3,0)-1)),"",OFFSET('Raw Data'!$A$3,MATCH('Data above threshold'!$A82,'Raw Data'!$B$4:$B$185,0),MATCH('Data above threshold'!CI$4,'Raw Data'!$3:$3,0)-1))</f>
        <v/>
      </c>
      <c r="CJ82" s="107" t="str">
        <f aca="true">IF(ISBLANK(OFFSET('Raw Data'!$A$3,MATCH('Data above threshold'!$A82,'Raw Data'!$B$4:$B$185,0),MATCH('Data above threshold'!CJ$4,'Raw Data'!$3:$3,0)-1)),"",OFFSET('Raw Data'!$A$3,MATCH('Data above threshold'!$A82,'Raw Data'!$B$4:$B$185,0),MATCH('Data above threshold'!CJ$4,'Raw Data'!$3:$3,0)-1))</f>
        <v/>
      </c>
      <c r="CK82" s="107" t="str">
        <f aca="true">IF(ISBLANK(OFFSET('Raw Data'!$A$3,MATCH('Data above threshold'!$A82,'Raw Data'!$B$4:$B$185,0),MATCH('Data above threshold'!CK$4,'Raw Data'!$3:$3,0)-1)),"",OFFSET('Raw Data'!$A$3,MATCH('Data above threshold'!$A82,'Raw Data'!$B$4:$B$185,0),MATCH('Data above threshold'!CK$4,'Raw Data'!$3:$3,0)-1))</f>
        <v/>
      </c>
      <c r="CL82" s="107" t="str">
        <f aca="true">IF(ISBLANK(OFFSET('Raw Data'!$A$3,MATCH('Data above threshold'!$A82,'Raw Data'!$B$4:$B$185,0),MATCH('Data above threshold'!CL$4,'Raw Data'!$3:$3,0)-1)),"",OFFSET('Raw Data'!$A$3,MATCH('Data above threshold'!$A82,'Raw Data'!$B$4:$B$185,0),MATCH('Data above threshold'!CL$4,'Raw Data'!$3:$3,0)-1))</f>
        <v/>
      </c>
      <c r="CM82" s="107" t="str">
        <f aca="true">IF(ISBLANK(OFFSET('Raw Data'!$A$3,MATCH('Data above threshold'!$A82,'Raw Data'!$B$4:$B$185,0),MATCH('Data above threshold'!CM$4,'Raw Data'!$3:$3,0)-1)),"",OFFSET('Raw Data'!$A$3,MATCH('Data above threshold'!$A82,'Raw Data'!$B$4:$B$185,0),MATCH('Data above threshold'!CM$4,'Raw Data'!$3:$3,0)-1))</f>
        <v/>
      </c>
      <c r="CN82" s="107" t="str">
        <f aca="true">IF(ISBLANK(OFFSET('Raw Data'!$A$3,MATCH('Data above threshold'!$A82,'Raw Data'!$B$4:$B$185,0),MATCH('Data above threshold'!CN$4,'Raw Data'!$3:$3,0)-1)),"",OFFSET('Raw Data'!$A$3,MATCH('Data above threshold'!$A82,'Raw Data'!$B$4:$B$185,0),MATCH('Data above threshold'!CN$4,'Raw Data'!$3:$3,0)-1))</f>
        <v/>
      </c>
      <c r="CO82" s="107" t="str">
        <f aca="true">IF(ISBLANK(OFFSET('Raw Data'!$A$3,MATCH('Data above threshold'!$A82,'Raw Data'!$B$4:$B$185,0),MATCH('Data above threshold'!CO$4,'Raw Data'!$3:$3,0)-1)),"",OFFSET('Raw Data'!$A$3,MATCH('Data above threshold'!$A82,'Raw Data'!$B$4:$B$185,0),MATCH('Data above threshold'!CO$4,'Raw Data'!$3:$3,0)-1))</f>
        <v/>
      </c>
      <c r="CP82" s="107" t="str">
        <f aca="true">IF(ISBLANK(OFFSET('Raw Data'!$A$3,MATCH('Data above threshold'!$A82,'Raw Data'!$B$4:$B$185,0),MATCH('Data above threshold'!CP$4,'Raw Data'!$3:$3,0)-1)),"",OFFSET('Raw Data'!$A$3,MATCH('Data above threshold'!$A82,'Raw Data'!$B$4:$B$185,0),MATCH('Data above threshold'!CP$4,'Raw Data'!$3:$3,0)-1))</f>
        <v/>
      </c>
      <c r="CQ82" s="107" t="str">
        <f aca="true">IF(ISBLANK(OFFSET('Raw Data'!$A$3,MATCH('Data above threshold'!$A82,'Raw Data'!$B$4:$B$185,0),MATCH('Data above threshold'!CQ$4,'Raw Data'!$3:$3,0)-1)),"",OFFSET('Raw Data'!$A$3,MATCH('Data above threshold'!$A82,'Raw Data'!$B$4:$B$185,0),MATCH('Data above threshold'!CQ$4,'Raw Data'!$3:$3,0)-1))</f>
        <v/>
      </c>
      <c r="CR82" s="107" t="str">
        <f aca="true">IF(ISBLANK(OFFSET('Raw Data'!$A$3,MATCH('Data above threshold'!$A82,'Raw Data'!$B$4:$B$185,0),MATCH('Data above threshold'!CR$4,'Raw Data'!$3:$3,0)-1)),"",OFFSET('Raw Data'!$A$3,MATCH('Data above threshold'!$A82,'Raw Data'!$B$4:$B$185,0),MATCH('Data above threshold'!CR$4,'Raw Data'!$3:$3,0)-1))</f>
        <v/>
      </c>
    </row>
    <row r="83" s="103" customFormat="true" ht="15.5" hidden="false" customHeight="false" outlineLevel="0" collapsed="false">
      <c r="A83" s="107" t="n">
        <v>3141</v>
      </c>
      <c r="B83" s="107" t="n">
        <v>4</v>
      </c>
      <c r="C83" s="107" t="str">
        <f aca="true">IF(ISBLANK(OFFSET('Raw Data'!$A$3,MATCH('Data above threshold'!$A83,'Raw Data'!$B$4:$B$185,0),MATCH('Data above threshold'!C$4,'Raw Data'!$3:$3,0)-1)),"",OFFSET('Raw Data'!$A$3,MATCH('Data above threshold'!$A83,'Raw Data'!$B$4:$B$185,0),MATCH('Data above threshold'!C$4,'Raw Data'!$3:$3,0)-1))</f>
        <v/>
      </c>
      <c r="D83" s="107" t="str">
        <f aca="true">IF(ISBLANK(OFFSET('Raw Data'!$A$3,MATCH('Data above threshold'!$A83,'Raw Data'!$B$4:$B$185,0),MATCH('Data above threshold'!D$4,'Raw Data'!$3:$3,0)-1)),"",OFFSET('Raw Data'!$A$3,MATCH('Data above threshold'!$A83,'Raw Data'!$B$4:$B$185,0),MATCH('Data above threshold'!D$4,'Raw Data'!$3:$3,0)-1))</f>
        <v>Buyer sophistication</v>
      </c>
      <c r="E83" s="107" t="str">
        <f aca="true">IF(ISBLANK(OFFSET('Raw Data'!$A$3,MATCH('Data above threshold'!$A83,'Raw Data'!$B$4:$B$185,0),MATCH('Data above threshold'!E$4,'Raw Data'!$3:$3,0)-1)),"",OFFSET('Raw Data'!$A$3,MATCH('Data above threshold'!$A83,'Raw Data'!$B$4:$B$185,0),MATCH('Data above threshold'!E$4,'Raw Data'!$3:$3,0)-1))</f>
        <v>Response to the survey question “In your country, on what basis do buyers make purchasing decisions?” [1 = based solely on the lowest price; 7 = based on sophisticated performance attributes]</v>
      </c>
      <c r="F83" s="107" t="str">
        <f aca="true">IF(ISBLANK(OFFSET('Raw Data'!$A$3,MATCH('Data above threshold'!$A83,'Raw Data'!$B$4:$B$185,0),MATCH('Data above threshold'!F$4,'Raw Data'!$3:$3,0)-1)),"",OFFSET('Raw Data'!$A$3,MATCH('Data above threshold'!$A83,'Raw Data'!$B$4:$B$185,0),MATCH('Data above threshold'!F$4,'Raw Data'!$3:$3,0)-1))</f>
        <v>2018–2019 weighted average or most recent period</v>
      </c>
      <c r="G83" s="107" t="str">
        <f aca="true">IF(ISBLANK(OFFSET('Raw Data'!$A$3,MATCH('Data above threshold'!$A83,'Raw Data'!$B$4:$B$185,0),MATCH('Data above threshold'!G$4,'Raw Data'!$3:$3,0)-1)),"",OFFSET('Raw Data'!$A$3,MATCH('Data above threshold'!$A83,'Raw Data'!$B$4:$B$185,0),MATCH('Data above threshold'!G$4,'Raw Data'!$3:$3,0)-1))</f>
        <v/>
      </c>
      <c r="H83" s="107" t="str">
        <f aca="true">IF(ISBLANK(OFFSET('Raw Data'!$A$3,MATCH('Data above threshold'!$A83,'Raw Data'!$B$4:$B$185,0),MATCH('Data above threshold'!H$4,'Raw Data'!$3:$3,0)-1)),"",OFFSET('Raw Data'!$A$3,MATCH('Data above threshold'!$A83,'Raw Data'!$B$4:$B$185,0),MATCH('Data above threshold'!H$4,'Raw Data'!$3:$3,0)-1))</f>
        <v>World Economic Forum, Executive Opinion Survey</v>
      </c>
      <c r="I83" s="107" t="str">
        <f aca="true">IF(ISBLANK(OFFSET('Raw Data'!$A$3,MATCH('Data above threshold'!$A83,'Raw Data'!$B$4:$B$185,0),MATCH('Data above threshold'!I$4,'Raw Data'!$3:$3,0)-1)),"",OFFSET('Raw Data'!$A$3,MATCH('Data above threshold'!$A83,'Raw Data'!$B$4:$B$185,0),MATCH('Data above threshold'!I$4,'Raw Data'!$3:$3,0)-1))</f>
        <v/>
      </c>
      <c r="J83" s="107" t="str">
        <f aca="true">IF(ISBLANK(OFFSET('Raw Data'!$A$3,MATCH('Data above threshold'!$A83,'Raw Data'!$B$4:$B$185,0),MATCH('Data above threshold'!J$4,'Raw Data'!$3:$3,0)-1)),"",OFFSET('Raw Data'!$A$3,MATCH('Data above threshold'!$A83,'Raw Data'!$B$4:$B$185,0),MATCH('Data above threshold'!J$4,'Raw Data'!$3:$3,0)-1))</f>
        <v>1–7 (best)</v>
      </c>
      <c r="K83" s="107" t="str">
        <f aca="true">IF(ISBLANK(OFFSET('Raw Data'!$A$3,MATCH('Data above threshold'!$A83,'Raw Data'!$B$4:$B$185,0),MATCH('Data above threshold'!K$4,'Raw Data'!$3:$3,0)-1)),"",OFFSET('Raw Data'!$A$3,MATCH('Data above threshold'!$A83,'Raw Data'!$B$4:$B$185,0),MATCH('Data above threshold'!K$4,'Raw Data'!$3:$3,0)-1))</f>
        <v>Plus</v>
      </c>
      <c r="L83" s="107" t="str">
        <f aca="true">IF(ISBLANK(OFFSET('Raw Data'!$A$3,MATCH('Data above threshold'!$A83,'Raw Data'!$B$4:$B$185,0),MATCH('Data above threshold'!L$4,'Raw Data'!$3:$3,0)-1)),"",OFFSET('Raw Data'!$A$3,MATCH('Data above threshold'!$A83,'Raw Data'!$B$4:$B$185,0),MATCH('Data above threshold'!L$4,'Raw Data'!$3:$3,0)-1))</f>
        <v>https://tcdata360.worldbank.org/indicators/buy.soph?country=BRA&amp;indicator=629&amp;viz=line_chart&amp;years=2017,2019</v>
      </c>
      <c r="M83" s="105" t="n">
        <f aca="false" t="array" ref="M83:M83">IFERROR(SKEW(IF(ISNUMBER(Q83:CR83),Q83:CR83,"")),"")</f>
        <v>0.120258394840733</v>
      </c>
      <c r="N83" s="107" t="n">
        <v>0</v>
      </c>
      <c r="O83" s="107" t="str">
        <f aca="true">IF(ISBLANK(OFFSET('Raw Data'!$A$3,MATCH('Data above threshold'!$A83,'Raw Data'!$B$4:$B$185,0),MATCH('Data above threshold'!O$4,'Raw Data'!$3:$3,0)-1)),"",OFFSET('Raw Data'!$A$3,MATCH('Data above threshold'!$A83,'Raw Data'!$B$4:$B$185,0),MATCH('Data above threshold'!O$4,'Raw Data'!$3:$3,0)-1))</f>
        <v/>
      </c>
      <c r="P83" s="106" t="n">
        <f aca="false" t="array" ref="P83:P83">IF(B83&lt;4,"",1-IFERROR(SUM(ISNUMBER(Q83:CR83)*(1-$Q$3:$CR$3))/COUNTIF($Q$3:$CR$3,0),0))</f>
        <v>0.125</v>
      </c>
      <c r="Q83" s="107" t="n">
        <f aca="true">IF(ISBLANK(OFFSET('Raw Data'!$A$3,MATCH('Data above threshold'!$A83,'Raw Data'!$B$4:$B$185,0),MATCH('Data above threshold'!Q$4,'Raw Data'!$3:$3,0)-1)),"",OFFSET('Raw Data'!$A$3,MATCH('Data above threshold'!$A83,'Raw Data'!$B$4:$B$185,0),MATCH('Data above threshold'!Q$4,'Raw Data'!$3:$3,0)-1))</f>
        <v>3.48</v>
      </c>
      <c r="R83" s="107" t="n">
        <f aca="true">IF(ISBLANK(OFFSET('Raw Data'!$A$3,MATCH('Data above threshold'!$A83,'Raw Data'!$B$4:$B$185,0),MATCH('Data above threshold'!R$4,'Raw Data'!$3:$3,0)-1)),"",OFFSET('Raw Data'!$A$3,MATCH('Data above threshold'!$A83,'Raw Data'!$B$4:$B$185,0),MATCH('Data above threshold'!R$4,'Raw Data'!$3:$3,0)-1))</f>
        <v>4.06</v>
      </c>
      <c r="S83" s="107" t="n">
        <f aca="true">IF(ISBLANK(OFFSET('Raw Data'!$A$3,MATCH('Data above threshold'!$A83,'Raw Data'!$B$4:$B$185,0),MATCH('Data above threshold'!S$4,'Raw Data'!$3:$3,0)-1)),"",OFFSET('Raw Data'!$A$3,MATCH('Data above threshold'!$A83,'Raw Data'!$B$4:$B$185,0),MATCH('Data above threshold'!S$4,'Raw Data'!$3:$3,0)-1))</f>
        <v>3.87</v>
      </c>
      <c r="T83" s="107" t="n">
        <f aca="true">IF(ISBLANK(OFFSET('Raw Data'!$A$3,MATCH('Data above threshold'!$A83,'Raw Data'!$B$4:$B$185,0),MATCH('Data above threshold'!T$4,'Raw Data'!$3:$3,0)-1)),"",OFFSET('Raw Data'!$A$3,MATCH('Data above threshold'!$A83,'Raw Data'!$B$4:$B$185,0),MATCH('Data above threshold'!T$4,'Raw Data'!$3:$3,0)-1))</f>
        <v>4.42</v>
      </c>
      <c r="U83" s="107" t="n">
        <f aca="true">IF(ISBLANK(OFFSET('Raw Data'!$A$3,MATCH('Data above threshold'!$A83,'Raw Data'!$B$4:$B$185,0),MATCH('Data above threshold'!U$4,'Raw Data'!$3:$3,0)-1)),"",OFFSET('Raw Data'!$A$3,MATCH('Data above threshold'!$A83,'Raw Data'!$B$4:$B$185,0),MATCH('Data above threshold'!U$4,'Raw Data'!$3:$3,0)-1))</f>
        <v>3.31</v>
      </c>
      <c r="V83" s="107" t="str">
        <f aca="true">IF(ISBLANK(OFFSET('Raw Data'!$A$3,MATCH('Data above threshold'!$A83,'Raw Data'!$B$4:$B$185,0),MATCH('Data above threshold'!V$4,'Raw Data'!$3:$3,0)-1)),"",OFFSET('Raw Data'!$A$3,MATCH('Data above threshold'!$A83,'Raw Data'!$B$4:$B$185,0),MATCH('Data above threshold'!V$4,'Raw Data'!$3:$3,0)-1))</f>
        <v/>
      </c>
      <c r="W83" s="107" t="n">
        <f aca="true">IF(ISBLANK(OFFSET('Raw Data'!$A$3,MATCH('Data above threshold'!$A83,'Raw Data'!$B$4:$B$185,0),MATCH('Data above threshold'!W$4,'Raw Data'!$3:$3,0)-1)),"",OFFSET('Raw Data'!$A$3,MATCH('Data above threshold'!$A83,'Raw Data'!$B$4:$B$185,0),MATCH('Data above threshold'!W$4,'Raw Data'!$3:$3,0)-1))</f>
        <v>3.59</v>
      </c>
      <c r="X83" s="107" t="n">
        <f aca="true">IF(ISBLANK(OFFSET('Raw Data'!$A$3,MATCH('Data above threshold'!$A83,'Raw Data'!$B$4:$B$185,0),MATCH('Data above threshold'!X$4,'Raw Data'!$3:$3,0)-1)),"",OFFSET('Raw Data'!$A$3,MATCH('Data above threshold'!$A83,'Raw Data'!$B$4:$B$185,0),MATCH('Data above threshold'!X$4,'Raw Data'!$3:$3,0)-1))</f>
        <v>4.57</v>
      </c>
      <c r="Y83" s="107" t="n">
        <f aca="true">IF(ISBLANK(OFFSET('Raw Data'!$A$3,MATCH('Data above threshold'!$A83,'Raw Data'!$B$4:$B$185,0),MATCH('Data above threshold'!Y$4,'Raw Data'!$3:$3,0)-1)),"",OFFSET('Raw Data'!$A$3,MATCH('Data above threshold'!$A83,'Raw Data'!$B$4:$B$185,0),MATCH('Data above threshold'!Y$4,'Raw Data'!$3:$3,0)-1))</f>
        <v>5.01</v>
      </c>
      <c r="Z83" s="107" t="n">
        <f aca="true">IF(ISBLANK(OFFSET('Raw Data'!$A$3,MATCH('Data above threshold'!$A83,'Raw Data'!$B$4:$B$185,0),MATCH('Data above threshold'!Z$4,'Raw Data'!$3:$3,0)-1)),"",OFFSET('Raw Data'!$A$3,MATCH('Data above threshold'!$A83,'Raw Data'!$B$4:$B$185,0),MATCH('Data above threshold'!Z$4,'Raw Data'!$3:$3,0)-1))</f>
        <v>3.96</v>
      </c>
      <c r="AA83" s="107" t="n">
        <f aca="true">IF(ISBLANK(OFFSET('Raw Data'!$A$3,MATCH('Data above threshold'!$A83,'Raw Data'!$B$4:$B$185,0),MATCH('Data above threshold'!AA$4,'Raw Data'!$3:$3,0)-1)),"",OFFSET('Raw Data'!$A$3,MATCH('Data above threshold'!$A83,'Raw Data'!$B$4:$B$185,0),MATCH('Data above threshold'!AA$4,'Raw Data'!$3:$3,0)-1))</f>
        <v>4.49</v>
      </c>
      <c r="AB83" s="107" t="str">
        <f aca="true">IF(ISBLANK(OFFSET('Raw Data'!$A$3,MATCH('Data above threshold'!$A83,'Raw Data'!$B$4:$B$185,0),MATCH('Data above threshold'!AB$4,'Raw Data'!$3:$3,0)-1)),"",OFFSET('Raw Data'!$A$3,MATCH('Data above threshold'!$A83,'Raw Data'!$B$4:$B$185,0),MATCH('Data above threshold'!AB$4,'Raw Data'!$3:$3,0)-1))</f>
        <v/>
      </c>
      <c r="AC83" s="107" t="n">
        <f aca="true">IF(ISBLANK(OFFSET('Raw Data'!$A$3,MATCH('Data above threshold'!$A83,'Raw Data'!$B$4:$B$185,0),MATCH('Data above threshold'!AC$4,'Raw Data'!$3:$3,0)-1)),"",OFFSET('Raw Data'!$A$3,MATCH('Data above threshold'!$A83,'Raw Data'!$B$4:$B$185,0),MATCH('Data above threshold'!AC$4,'Raw Data'!$3:$3,0)-1))</f>
        <v>3.31</v>
      </c>
      <c r="AD83" s="107" t="n">
        <f aca="true">IF(ISBLANK(OFFSET('Raw Data'!$A$3,MATCH('Data above threshold'!$A83,'Raw Data'!$B$4:$B$185,0),MATCH('Data above threshold'!AD$4,'Raw Data'!$3:$3,0)-1)),"",OFFSET('Raw Data'!$A$3,MATCH('Data above threshold'!$A83,'Raw Data'!$B$4:$B$185,0),MATCH('Data above threshold'!AD$4,'Raw Data'!$3:$3,0)-1))</f>
        <v>3.24</v>
      </c>
      <c r="AE83" s="107" t="n">
        <f aca="true">IF(ISBLANK(OFFSET('Raw Data'!$A$3,MATCH('Data above threshold'!$A83,'Raw Data'!$B$4:$B$185,0),MATCH('Data above threshold'!AE$4,'Raw Data'!$3:$3,0)-1)),"",OFFSET('Raw Data'!$A$3,MATCH('Data above threshold'!$A83,'Raw Data'!$B$4:$B$185,0),MATCH('Data above threshold'!AE$4,'Raw Data'!$3:$3,0)-1))</f>
        <v>3.81</v>
      </c>
      <c r="AF83" s="107" t="n">
        <f aca="true">IF(ISBLANK(OFFSET('Raw Data'!$A$3,MATCH('Data above threshold'!$A83,'Raw Data'!$B$4:$B$185,0),MATCH('Data above threshold'!AF$4,'Raw Data'!$3:$3,0)-1)),"",OFFSET('Raw Data'!$A$3,MATCH('Data above threshold'!$A83,'Raw Data'!$B$4:$B$185,0),MATCH('Data above threshold'!AF$4,'Raw Data'!$3:$3,0)-1))</f>
        <v>4</v>
      </c>
      <c r="AG83" s="107" t="n">
        <f aca="true">IF(ISBLANK(OFFSET('Raw Data'!$A$3,MATCH('Data above threshold'!$A83,'Raw Data'!$B$4:$B$185,0),MATCH('Data above threshold'!AG$4,'Raw Data'!$3:$3,0)-1)),"",OFFSET('Raw Data'!$A$3,MATCH('Data above threshold'!$A83,'Raw Data'!$B$4:$B$185,0),MATCH('Data above threshold'!AG$4,'Raw Data'!$3:$3,0)-1))</f>
        <v>4.73</v>
      </c>
      <c r="AH83" s="107" t="n">
        <f aca="true">IF(ISBLANK(OFFSET('Raw Data'!$A$3,MATCH('Data above threshold'!$A83,'Raw Data'!$B$4:$B$185,0),MATCH('Data above threshold'!AH$4,'Raw Data'!$3:$3,0)-1)),"",OFFSET('Raw Data'!$A$3,MATCH('Data above threshold'!$A83,'Raw Data'!$B$4:$B$185,0),MATCH('Data above threshold'!AH$4,'Raw Data'!$3:$3,0)-1))</f>
        <v>4.18</v>
      </c>
      <c r="AI83" s="107" t="n">
        <f aca="true">IF(ISBLANK(OFFSET('Raw Data'!$A$3,MATCH('Data above threshold'!$A83,'Raw Data'!$B$4:$B$185,0),MATCH('Data above threshold'!AI$4,'Raw Data'!$3:$3,0)-1)),"",OFFSET('Raw Data'!$A$3,MATCH('Data above threshold'!$A83,'Raw Data'!$B$4:$B$185,0),MATCH('Data above threshold'!AI$4,'Raw Data'!$3:$3,0)-1))</f>
        <v>3.26</v>
      </c>
      <c r="AJ83" s="107" t="n">
        <f aca="true">IF(ISBLANK(OFFSET('Raw Data'!$A$3,MATCH('Data above threshold'!$A83,'Raw Data'!$B$4:$B$185,0),MATCH('Data above threshold'!AJ$4,'Raw Data'!$3:$3,0)-1)),"",OFFSET('Raw Data'!$A$3,MATCH('Data above threshold'!$A83,'Raw Data'!$B$4:$B$185,0),MATCH('Data above threshold'!AJ$4,'Raw Data'!$3:$3,0)-1))</f>
        <v>3.78</v>
      </c>
      <c r="AK83" s="107" t="n">
        <f aca="true">IF(ISBLANK(OFFSET('Raw Data'!$A$3,MATCH('Data above threshold'!$A83,'Raw Data'!$B$4:$B$185,0),MATCH('Data above threshold'!AK$4,'Raw Data'!$3:$3,0)-1)),"",OFFSET('Raw Data'!$A$3,MATCH('Data above threshold'!$A83,'Raw Data'!$B$4:$B$185,0),MATCH('Data above threshold'!AK$4,'Raw Data'!$3:$3,0)-1))</f>
        <v>2.97</v>
      </c>
      <c r="AL83" s="107" t="n">
        <f aca="true">IF(ISBLANK(OFFSET('Raw Data'!$A$3,MATCH('Data above threshold'!$A83,'Raw Data'!$B$4:$B$185,0),MATCH('Data above threshold'!AL$4,'Raw Data'!$3:$3,0)-1)),"",OFFSET('Raw Data'!$A$3,MATCH('Data above threshold'!$A83,'Raw Data'!$B$4:$B$185,0),MATCH('Data above threshold'!AL$4,'Raw Data'!$3:$3,0)-1))</f>
        <v>3.64</v>
      </c>
      <c r="AM83" s="107" t="n">
        <f aca="true">IF(ISBLANK(OFFSET('Raw Data'!$A$3,MATCH('Data above threshold'!$A83,'Raw Data'!$B$4:$B$185,0),MATCH('Data above threshold'!AM$4,'Raw Data'!$3:$3,0)-1)),"",OFFSET('Raw Data'!$A$3,MATCH('Data above threshold'!$A83,'Raw Data'!$B$4:$B$185,0),MATCH('Data above threshold'!AM$4,'Raw Data'!$3:$3,0)-1))</f>
        <v>4.67</v>
      </c>
      <c r="AN83" s="107" t="str">
        <f aca="true">IF(ISBLANK(OFFSET('Raw Data'!$A$3,MATCH('Data above threshold'!$A83,'Raw Data'!$B$4:$B$185,0),MATCH('Data above threshold'!AN$4,'Raw Data'!$3:$3,0)-1)),"",OFFSET('Raw Data'!$A$3,MATCH('Data above threshold'!$A83,'Raw Data'!$B$4:$B$185,0),MATCH('Data above threshold'!AN$4,'Raw Data'!$3:$3,0)-1))</f>
        <v/>
      </c>
      <c r="AO83" s="107" t="n">
        <f aca="true">IF(ISBLANK(OFFSET('Raw Data'!$A$3,MATCH('Data above threshold'!$A83,'Raw Data'!$B$4:$B$185,0),MATCH('Data above threshold'!AO$4,'Raw Data'!$3:$3,0)-1)),"",OFFSET('Raw Data'!$A$3,MATCH('Data above threshold'!$A83,'Raw Data'!$B$4:$B$185,0),MATCH('Data above threshold'!AO$4,'Raw Data'!$3:$3,0)-1))</f>
        <v>4.34</v>
      </c>
      <c r="AP83" s="107" t="n">
        <f aca="true">IF(ISBLANK(OFFSET('Raw Data'!$A$3,MATCH('Data above threshold'!$A83,'Raw Data'!$B$4:$B$185,0),MATCH('Data above threshold'!AP$4,'Raw Data'!$3:$3,0)-1)),"",OFFSET('Raw Data'!$A$3,MATCH('Data above threshold'!$A83,'Raw Data'!$B$4:$B$185,0),MATCH('Data above threshold'!AP$4,'Raw Data'!$3:$3,0)-1))</f>
        <v>4.72</v>
      </c>
      <c r="AQ83" s="107" t="n">
        <f aca="true">IF(ISBLANK(OFFSET('Raw Data'!$A$3,MATCH('Data above threshold'!$A83,'Raw Data'!$B$4:$B$185,0),MATCH('Data above threshold'!AQ$4,'Raw Data'!$3:$3,0)-1)),"",OFFSET('Raw Data'!$A$3,MATCH('Data above threshold'!$A83,'Raw Data'!$B$4:$B$185,0),MATCH('Data above threshold'!AQ$4,'Raw Data'!$3:$3,0)-1))</f>
        <v>3.49</v>
      </c>
      <c r="AR83" s="107" t="n">
        <f aca="true">IF(ISBLANK(OFFSET('Raw Data'!$A$3,MATCH('Data above threshold'!$A83,'Raw Data'!$B$4:$B$185,0),MATCH('Data above threshold'!AR$4,'Raw Data'!$3:$3,0)-1)),"",OFFSET('Raw Data'!$A$3,MATCH('Data above threshold'!$A83,'Raw Data'!$B$4:$B$185,0),MATCH('Data above threshold'!AR$4,'Raw Data'!$3:$3,0)-1))</f>
        <v>3.66</v>
      </c>
      <c r="AS83" s="107" t="n">
        <f aca="true">IF(ISBLANK(OFFSET('Raw Data'!$A$3,MATCH('Data above threshold'!$A83,'Raw Data'!$B$4:$B$185,0),MATCH('Data above threshold'!AS$4,'Raw Data'!$3:$3,0)-1)),"",OFFSET('Raw Data'!$A$3,MATCH('Data above threshold'!$A83,'Raw Data'!$B$4:$B$185,0),MATCH('Data above threshold'!AS$4,'Raw Data'!$3:$3,0)-1))</f>
        <v>3.32</v>
      </c>
      <c r="AT83" s="107" t="str">
        <f aca="true">IF(ISBLANK(OFFSET('Raw Data'!$A$3,MATCH('Data above threshold'!$A83,'Raw Data'!$B$4:$B$185,0),MATCH('Data above threshold'!AT$4,'Raw Data'!$3:$3,0)-1)),"",OFFSET('Raw Data'!$A$3,MATCH('Data above threshold'!$A83,'Raw Data'!$B$4:$B$185,0),MATCH('Data above threshold'!AT$4,'Raw Data'!$3:$3,0)-1))</f>
        <v/>
      </c>
      <c r="AU83" s="107" t="n">
        <f aca="true">IF(ISBLANK(OFFSET('Raw Data'!$A$3,MATCH('Data above threshold'!$A83,'Raw Data'!$B$4:$B$185,0),MATCH('Data above threshold'!AU$4,'Raw Data'!$3:$3,0)-1)),"",OFFSET('Raw Data'!$A$3,MATCH('Data above threshold'!$A83,'Raw Data'!$B$4:$B$185,0),MATCH('Data above threshold'!AU$4,'Raw Data'!$3:$3,0)-1))</f>
        <v>2.87</v>
      </c>
      <c r="AV83" s="107" t="n">
        <f aca="true">IF(ISBLANK(OFFSET('Raw Data'!$A$3,MATCH('Data above threshold'!$A83,'Raw Data'!$B$4:$B$185,0),MATCH('Data above threshold'!AV$4,'Raw Data'!$3:$3,0)-1)),"",OFFSET('Raw Data'!$A$3,MATCH('Data above threshold'!$A83,'Raw Data'!$B$4:$B$185,0),MATCH('Data above threshold'!AV$4,'Raw Data'!$3:$3,0)-1))</f>
        <v>3.59</v>
      </c>
      <c r="AW83" s="107" t="n">
        <f aca="true">IF(ISBLANK(OFFSET('Raw Data'!$A$3,MATCH('Data above threshold'!$A83,'Raw Data'!$B$4:$B$185,0),MATCH('Data above threshold'!AW$4,'Raw Data'!$3:$3,0)-1)),"",OFFSET('Raw Data'!$A$3,MATCH('Data above threshold'!$A83,'Raw Data'!$B$4:$B$185,0),MATCH('Data above threshold'!AW$4,'Raw Data'!$3:$3,0)-1))</f>
        <v>3.99</v>
      </c>
      <c r="AX83" s="107" t="n">
        <f aca="true">IF(ISBLANK(OFFSET('Raw Data'!$A$3,MATCH('Data above threshold'!$A83,'Raw Data'!$B$4:$B$185,0),MATCH('Data above threshold'!AX$4,'Raw Data'!$3:$3,0)-1)),"",OFFSET('Raw Data'!$A$3,MATCH('Data above threshold'!$A83,'Raw Data'!$B$4:$B$185,0),MATCH('Data above threshold'!AX$4,'Raw Data'!$3:$3,0)-1))</f>
        <v>4.26</v>
      </c>
      <c r="AY83" s="107" t="n">
        <f aca="true">IF(ISBLANK(OFFSET('Raw Data'!$A$3,MATCH('Data above threshold'!$A83,'Raw Data'!$B$4:$B$185,0),MATCH('Data above threshold'!AY$4,'Raw Data'!$3:$3,0)-1)),"",OFFSET('Raw Data'!$A$3,MATCH('Data above threshold'!$A83,'Raw Data'!$B$4:$B$185,0),MATCH('Data above threshold'!AY$4,'Raw Data'!$3:$3,0)-1))</f>
        <v>3.92</v>
      </c>
      <c r="AZ83" s="107" t="n">
        <f aca="true">IF(ISBLANK(OFFSET('Raw Data'!$A$3,MATCH('Data above threshold'!$A83,'Raw Data'!$B$4:$B$185,0),MATCH('Data above threshold'!AZ$4,'Raw Data'!$3:$3,0)-1)),"",OFFSET('Raw Data'!$A$3,MATCH('Data above threshold'!$A83,'Raw Data'!$B$4:$B$185,0),MATCH('Data above threshold'!AZ$4,'Raw Data'!$3:$3,0)-1))</f>
        <v>3.45</v>
      </c>
      <c r="BA83" s="107" t="n">
        <f aca="true">IF(ISBLANK(OFFSET('Raw Data'!$A$3,MATCH('Data above threshold'!$A83,'Raw Data'!$B$4:$B$185,0),MATCH('Data above threshold'!BA$4,'Raw Data'!$3:$3,0)-1)),"",OFFSET('Raw Data'!$A$3,MATCH('Data above threshold'!$A83,'Raw Data'!$B$4:$B$185,0),MATCH('Data above threshold'!BA$4,'Raw Data'!$3:$3,0)-1))</f>
        <v>4.96</v>
      </c>
      <c r="BB83" s="107" t="n">
        <f aca="true">IF(ISBLANK(OFFSET('Raw Data'!$A$3,MATCH('Data above threshold'!$A83,'Raw Data'!$B$4:$B$185,0),MATCH('Data above threshold'!BB$4,'Raw Data'!$3:$3,0)-1)),"",OFFSET('Raw Data'!$A$3,MATCH('Data above threshold'!$A83,'Raw Data'!$B$4:$B$185,0),MATCH('Data above threshold'!BB$4,'Raw Data'!$3:$3,0)-1))</f>
        <v>3.28</v>
      </c>
      <c r="BC83" s="107" t="n">
        <f aca="true">IF(ISBLANK(OFFSET('Raw Data'!$A$3,MATCH('Data above threshold'!$A83,'Raw Data'!$B$4:$B$185,0),MATCH('Data above threshold'!BC$4,'Raw Data'!$3:$3,0)-1)),"",OFFSET('Raw Data'!$A$3,MATCH('Data above threshold'!$A83,'Raw Data'!$B$4:$B$185,0),MATCH('Data above threshold'!BC$4,'Raw Data'!$3:$3,0)-1))</f>
        <v>5.43</v>
      </c>
      <c r="BD83" s="107" t="n">
        <f aca="true">IF(ISBLANK(OFFSET('Raw Data'!$A$3,MATCH('Data above threshold'!$A83,'Raw Data'!$B$4:$B$185,0),MATCH('Data above threshold'!BD$4,'Raw Data'!$3:$3,0)-1)),"",OFFSET('Raw Data'!$A$3,MATCH('Data above threshold'!$A83,'Raw Data'!$B$4:$B$185,0),MATCH('Data above threshold'!BD$4,'Raw Data'!$3:$3,0)-1))</f>
        <v>3.59</v>
      </c>
      <c r="BE83" s="107" t="n">
        <f aca="true">IF(ISBLANK(OFFSET('Raw Data'!$A$3,MATCH('Data above threshold'!$A83,'Raw Data'!$B$4:$B$185,0),MATCH('Data above threshold'!BE$4,'Raw Data'!$3:$3,0)-1)),"",OFFSET('Raw Data'!$A$3,MATCH('Data above threshold'!$A83,'Raw Data'!$B$4:$B$185,0),MATCH('Data above threshold'!BE$4,'Raw Data'!$3:$3,0)-1))</f>
        <v>3.63</v>
      </c>
      <c r="BF83" s="107" t="n">
        <f aca="true">IF(ISBLANK(OFFSET('Raw Data'!$A$3,MATCH('Data above threshold'!$A83,'Raw Data'!$B$4:$B$185,0),MATCH('Data above threshold'!BF$4,'Raw Data'!$3:$3,0)-1)),"",OFFSET('Raw Data'!$A$3,MATCH('Data above threshold'!$A83,'Raw Data'!$B$4:$B$185,0),MATCH('Data above threshold'!BF$4,'Raw Data'!$3:$3,0)-1))</f>
        <v>2.42</v>
      </c>
      <c r="BG83" s="107" t="n">
        <f aca="true">IF(ISBLANK(OFFSET('Raw Data'!$A$3,MATCH('Data above threshold'!$A83,'Raw Data'!$B$4:$B$185,0),MATCH('Data above threshold'!BG$4,'Raw Data'!$3:$3,0)-1)),"",OFFSET('Raw Data'!$A$3,MATCH('Data above threshold'!$A83,'Raw Data'!$B$4:$B$185,0),MATCH('Data above threshold'!BG$4,'Raw Data'!$3:$3,0)-1))</f>
        <v>3.87</v>
      </c>
      <c r="BH83" s="107" t="str">
        <f aca="true">IF(ISBLANK(OFFSET('Raw Data'!$A$3,MATCH('Data above threshold'!$A83,'Raw Data'!$B$4:$B$185,0),MATCH('Data above threshold'!BH$4,'Raw Data'!$3:$3,0)-1)),"",OFFSET('Raw Data'!$A$3,MATCH('Data above threshold'!$A83,'Raw Data'!$B$4:$B$185,0),MATCH('Data above threshold'!BH$4,'Raw Data'!$3:$3,0)-1))</f>
        <v/>
      </c>
      <c r="BI83" s="107" t="n">
        <f aca="true">IF(ISBLANK(OFFSET('Raw Data'!$A$3,MATCH('Data above threshold'!$A83,'Raw Data'!$B$4:$B$185,0),MATCH('Data above threshold'!BI$4,'Raw Data'!$3:$3,0)-1)),"",OFFSET('Raw Data'!$A$3,MATCH('Data above threshold'!$A83,'Raw Data'!$B$4:$B$185,0),MATCH('Data above threshold'!BI$4,'Raw Data'!$3:$3,0)-1))</f>
        <v>2.7</v>
      </c>
      <c r="BJ83" s="107" t="n">
        <f aca="true">IF(ISBLANK(OFFSET('Raw Data'!$A$3,MATCH('Data above threshold'!$A83,'Raw Data'!$B$4:$B$185,0),MATCH('Data above threshold'!BJ$4,'Raw Data'!$3:$3,0)-1)),"",OFFSET('Raw Data'!$A$3,MATCH('Data above threshold'!$A83,'Raw Data'!$B$4:$B$185,0),MATCH('Data above threshold'!BJ$4,'Raw Data'!$3:$3,0)-1))</f>
        <v>2.18</v>
      </c>
      <c r="BK83" s="107" t="n">
        <f aca="true">IF(ISBLANK(OFFSET('Raw Data'!$A$3,MATCH('Data above threshold'!$A83,'Raw Data'!$B$4:$B$185,0),MATCH('Data above threshold'!BK$4,'Raw Data'!$3:$3,0)-1)),"",OFFSET('Raw Data'!$A$3,MATCH('Data above threshold'!$A83,'Raw Data'!$B$4:$B$185,0),MATCH('Data above threshold'!BK$4,'Raw Data'!$3:$3,0)-1))</f>
        <v>4.78</v>
      </c>
      <c r="BL83" s="107" t="n">
        <f aca="true">IF(ISBLANK(OFFSET('Raw Data'!$A$3,MATCH('Data above threshold'!$A83,'Raw Data'!$B$4:$B$185,0),MATCH('Data above threshold'!BL$4,'Raw Data'!$3:$3,0)-1)),"",OFFSET('Raw Data'!$A$3,MATCH('Data above threshold'!$A83,'Raw Data'!$B$4:$B$185,0),MATCH('Data above threshold'!BL$4,'Raw Data'!$3:$3,0)-1))</f>
        <v>3.67</v>
      </c>
      <c r="BM83" s="107" t="str">
        <f aca="true">IF(ISBLANK(OFFSET('Raw Data'!$A$3,MATCH('Data above threshold'!$A83,'Raw Data'!$B$4:$B$185,0),MATCH('Data above threshold'!BM$4,'Raw Data'!$3:$3,0)-1)),"",OFFSET('Raw Data'!$A$3,MATCH('Data above threshold'!$A83,'Raw Data'!$B$4:$B$185,0),MATCH('Data above threshold'!BM$4,'Raw Data'!$3:$3,0)-1))</f>
        <v/>
      </c>
      <c r="BN83" s="107" t="n">
        <f aca="true">IF(ISBLANK(OFFSET('Raw Data'!$A$3,MATCH('Data above threshold'!$A83,'Raw Data'!$B$4:$B$185,0),MATCH('Data above threshold'!BN$4,'Raw Data'!$3:$3,0)-1)),"",OFFSET('Raw Data'!$A$3,MATCH('Data above threshold'!$A83,'Raw Data'!$B$4:$B$185,0),MATCH('Data above threshold'!BN$4,'Raw Data'!$3:$3,0)-1))</f>
        <v>3.21</v>
      </c>
      <c r="BO83" s="107" t="n">
        <f aca="true">IF(ISBLANK(OFFSET('Raw Data'!$A$3,MATCH('Data above threshold'!$A83,'Raw Data'!$B$4:$B$185,0),MATCH('Data above threshold'!BO$4,'Raw Data'!$3:$3,0)-1)),"",OFFSET('Raw Data'!$A$3,MATCH('Data above threshold'!$A83,'Raw Data'!$B$4:$B$185,0),MATCH('Data above threshold'!BO$4,'Raw Data'!$3:$3,0)-1))</f>
        <v>4.76</v>
      </c>
      <c r="BP83" s="107" t="n">
        <f aca="true">IF(ISBLANK(OFFSET('Raw Data'!$A$3,MATCH('Data above threshold'!$A83,'Raw Data'!$B$4:$B$185,0),MATCH('Data above threshold'!BP$4,'Raw Data'!$3:$3,0)-1)),"",OFFSET('Raw Data'!$A$3,MATCH('Data above threshold'!$A83,'Raw Data'!$B$4:$B$185,0),MATCH('Data above threshold'!BP$4,'Raw Data'!$3:$3,0)-1))</f>
        <v>4.26</v>
      </c>
      <c r="BQ83" s="107" t="n">
        <f aca="true">IF(ISBLANK(OFFSET('Raw Data'!$A$3,MATCH('Data above threshold'!$A83,'Raw Data'!$B$4:$B$185,0),MATCH('Data above threshold'!BQ$4,'Raw Data'!$3:$3,0)-1)),"",OFFSET('Raw Data'!$A$3,MATCH('Data above threshold'!$A83,'Raw Data'!$B$4:$B$185,0),MATCH('Data above threshold'!BQ$4,'Raw Data'!$3:$3,0)-1))</f>
        <v>4.2</v>
      </c>
      <c r="BR83" s="107" t="n">
        <f aca="true">IF(ISBLANK(OFFSET('Raw Data'!$A$3,MATCH('Data above threshold'!$A83,'Raw Data'!$B$4:$B$185,0),MATCH('Data above threshold'!BR$4,'Raw Data'!$3:$3,0)-1)),"",OFFSET('Raw Data'!$A$3,MATCH('Data above threshold'!$A83,'Raw Data'!$B$4:$B$185,0),MATCH('Data above threshold'!BR$4,'Raw Data'!$3:$3,0)-1))</f>
        <v>3.88</v>
      </c>
      <c r="BS83" s="107" t="n">
        <f aca="true">IF(ISBLANK(OFFSET('Raw Data'!$A$3,MATCH('Data above threshold'!$A83,'Raw Data'!$B$4:$B$185,0),MATCH('Data above threshold'!BS$4,'Raw Data'!$3:$3,0)-1)),"",OFFSET('Raw Data'!$A$3,MATCH('Data above threshold'!$A83,'Raw Data'!$B$4:$B$185,0),MATCH('Data above threshold'!BS$4,'Raw Data'!$3:$3,0)-1))</f>
        <v>3.77</v>
      </c>
      <c r="BT83" s="107" t="n">
        <f aca="true">IF(ISBLANK(OFFSET('Raw Data'!$A$3,MATCH('Data above threshold'!$A83,'Raw Data'!$B$4:$B$185,0),MATCH('Data above threshold'!BT$4,'Raw Data'!$3:$3,0)-1)),"",OFFSET('Raw Data'!$A$3,MATCH('Data above threshold'!$A83,'Raw Data'!$B$4:$B$185,0),MATCH('Data above threshold'!BT$4,'Raw Data'!$3:$3,0)-1))</f>
        <v>3.3</v>
      </c>
      <c r="BU83" s="107" t="n">
        <f aca="true">IF(ISBLANK(OFFSET('Raw Data'!$A$3,MATCH('Data above threshold'!$A83,'Raw Data'!$B$4:$B$185,0),MATCH('Data above threshold'!BU$4,'Raw Data'!$3:$3,0)-1)),"",OFFSET('Raw Data'!$A$3,MATCH('Data above threshold'!$A83,'Raw Data'!$B$4:$B$185,0),MATCH('Data above threshold'!BU$4,'Raw Data'!$3:$3,0)-1))</f>
        <v>3.78</v>
      </c>
      <c r="BV83" s="107" t="str">
        <f aca="true">IF(ISBLANK(OFFSET('Raw Data'!$A$3,MATCH('Data above threshold'!$A83,'Raw Data'!$B$4:$B$185,0),MATCH('Data above threshold'!BV$4,'Raw Data'!$3:$3,0)-1)),"",OFFSET('Raw Data'!$A$3,MATCH('Data above threshold'!$A83,'Raw Data'!$B$4:$B$185,0),MATCH('Data above threshold'!BV$4,'Raw Data'!$3:$3,0)-1))</f>
        <v/>
      </c>
      <c r="BW83" s="107" t="n">
        <f aca="true">IF(ISBLANK(OFFSET('Raw Data'!$A$3,MATCH('Data above threshold'!$A83,'Raw Data'!$B$4:$B$185,0),MATCH('Data above threshold'!BW$4,'Raw Data'!$3:$3,0)-1)),"",OFFSET('Raw Data'!$A$3,MATCH('Data above threshold'!$A83,'Raw Data'!$B$4:$B$185,0),MATCH('Data above threshold'!BW$4,'Raw Data'!$3:$3,0)-1))</f>
        <v>3.6</v>
      </c>
      <c r="BX83" s="107" t="n">
        <f aca="true">IF(ISBLANK(OFFSET('Raw Data'!$A$3,MATCH('Data above threshold'!$A83,'Raw Data'!$B$4:$B$185,0),MATCH('Data above threshold'!BX$4,'Raw Data'!$3:$3,0)-1)),"",OFFSET('Raw Data'!$A$3,MATCH('Data above threshold'!$A83,'Raw Data'!$B$4:$B$185,0),MATCH('Data above threshold'!BX$4,'Raw Data'!$3:$3,0)-1))</f>
        <v>3.86</v>
      </c>
      <c r="BY83" s="107" t="n">
        <f aca="true">IF(ISBLANK(OFFSET('Raw Data'!$A$3,MATCH('Data above threshold'!$A83,'Raw Data'!$B$4:$B$185,0),MATCH('Data above threshold'!BY$4,'Raw Data'!$3:$3,0)-1)),"",OFFSET('Raw Data'!$A$3,MATCH('Data above threshold'!$A83,'Raw Data'!$B$4:$B$185,0),MATCH('Data above threshold'!BY$4,'Raw Data'!$3:$3,0)-1))</f>
        <v>3.07</v>
      </c>
      <c r="BZ83" s="107" t="n">
        <f aca="true">IF(ISBLANK(OFFSET('Raw Data'!$A$3,MATCH('Data above threshold'!$A83,'Raw Data'!$B$4:$B$185,0),MATCH('Data above threshold'!BZ$4,'Raw Data'!$3:$3,0)-1)),"",OFFSET('Raw Data'!$A$3,MATCH('Data above threshold'!$A83,'Raw Data'!$B$4:$B$185,0),MATCH('Data above threshold'!BZ$4,'Raw Data'!$3:$3,0)-1))</f>
        <v>3.47</v>
      </c>
      <c r="CA83" s="107" t="n">
        <f aca="true">IF(ISBLANK(OFFSET('Raw Data'!$A$3,MATCH('Data above threshold'!$A83,'Raw Data'!$B$4:$B$185,0),MATCH('Data above threshold'!CA$4,'Raw Data'!$3:$3,0)-1)),"",OFFSET('Raw Data'!$A$3,MATCH('Data above threshold'!$A83,'Raw Data'!$B$4:$B$185,0),MATCH('Data above threshold'!CA$4,'Raw Data'!$3:$3,0)-1))</f>
        <v>3.16</v>
      </c>
      <c r="CB83" s="107" t="str">
        <f aca="true">IF(ISBLANK(OFFSET('Raw Data'!$A$3,MATCH('Data above threshold'!$A83,'Raw Data'!$B$4:$B$185,0),MATCH('Data above threshold'!CB$4,'Raw Data'!$3:$3,0)-1)),"",OFFSET('Raw Data'!$A$3,MATCH('Data above threshold'!$A83,'Raw Data'!$B$4:$B$185,0),MATCH('Data above threshold'!CB$4,'Raw Data'!$3:$3,0)-1))</f>
        <v/>
      </c>
      <c r="CC83" s="107" t="n">
        <f aca="true">IF(ISBLANK(OFFSET('Raw Data'!$A$3,MATCH('Data above threshold'!$A83,'Raw Data'!$B$4:$B$185,0),MATCH('Data above threshold'!CC$4,'Raw Data'!$3:$3,0)-1)),"",OFFSET('Raw Data'!$A$3,MATCH('Data above threshold'!$A83,'Raw Data'!$B$4:$B$185,0),MATCH('Data above threshold'!CC$4,'Raw Data'!$3:$3,0)-1))</f>
        <v>2.66</v>
      </c>
      <c r="CD83" s="107" t="n">
        <f aca="true">IF(ISBLANK(OFFSET('Raw Data'!$A$3,MATCH('Data above threshold'!$A83,'Raw Data'!$B$4:$B$185,0),MATCH('Data above threshold'!CD$4,'Raw Data'!$3:$3,0)-1)),"",OFFSET('Raw Data'!$A$3,MATCH('Data above threshold'!$A83,'Raw Data'!$B$4:$B$185,0),MATCH('Data above threshold'!CD$4,'Raw Data'!$3:$3,0)-1))</f>
        <v>4.81</v>
      </c>
      <c r="CE83" s="107" t="n">
        <f aca="true">IF(ISBLANK(OFFSET('Raw Data'!$A$3,MATCH('Data above threshold'!$A83,'Raw Data'!$B$4:$B$185,0),MATCH('Data above threshold'!CE$4,'Raw Data'!$3:$3,0)-1)),"",OFFSET('Raw Data'!$A$3,MATCH('Data above threshold'!$A83,'Raw Data'!$B$4:$B$185,0),MATCH('Data above threshold'!CE$4,'Raw Data'!$3:$3,0)-1))</f>
        <v>2.73</v>
      </c>
      <c r="CF83" s="107" t="str">
        <f aca="true">IF(ISBLANK(OFFSET('Raw Data'!$A$3,MATCH('Data above threshold'!$A83,'Raw Data'!$B$4:$B$185,0),MATCH('Data above threshold'!CF$4,'Raw Data'!$3:$3,0)-1)),"",OFFSET('Raw Data'!$A$3,MATCH('Data above threshold'!$A83,'Raw Data'!$B$4:$B$185,0),MATCH('Data above threshold'!CF$4,'Raw Data'!$3:$3,0)-1))</f>
        <v/>
      </c>
      <c r="CG83" s="107" t="n">
        <f aca="true">IF(ISBLANK(OFFSET('Raw Data'!$A$3,MATCH('Data above threshold'!$A83,'Raw Data'!$B$4:$B$185,0),MATCH('Data above threshold'!CG$4,'Raw Data'!$3:$3,0)-1)),"",OFFSET('Raw Data'!$A$3,MATCH('Data above threshold'!$A83,'Raw Data'!$B$4:$B$185,0),MATCH('Data above threshold'!CG$4,'Raw Data'!$3:$3,0)-1))</f>
        <v>3.57</v>
      </c>
      <c r="CH83" s="107" t="n">
        <f aca="true">IF(ISBLANK(OFFSET('Raw Data'!$A$3,MATCH('Data above threshold'!$A83,'Raw Data'!$B$4:$B$185,0),MATCH('Data above threshold'!CH$4,'Raw Data'!$3:$3,0)-1)),"",OFFSET('Raw Data'!$A$3,MATCH('Data above threshold'!$A83,'Raw Data'!$B$4:$B$185,0),MATCH('Data above threshold'!CH$4,'Raw Data'!$3:$3,0)-1))</f>
        <v>4.47</v>
      </c>
      <c r="CI83" s="107" t="n">
        <f aca="true">IF(ISBLANK(OFFSET('Raw Data'!$A$3,MATCH('Data above threshold'!$A83,'Raw Data'!$B$4:$B$185,0),MATCH('Data above threshold'!CI$4,'Raw Data'!$3:$3,0)-1)),"",OFFSET('Raw Data'!$A$3,MATCH('Data above threshold'!$A83,'Raw Data'!$B$4:$B$185,0),MATCH('Data above threshold'!CI$4,'Raw Data'!$3:$3,0)-1))</f>
        <v>2.73</v>
      </c>
      <c r="CJ83" s="107" t="str">
        <f aca="true">IF(ISBLANK(OFFSET('Raw Data'!$A$3,MATCH('Data above threshold'!$A83,'Raw Data'!$B$4:$B$185,0),MATCH('Data above threshold'!CJ$4,'Raw Data'!$3:$3,0)-1)),"",OFFSET('Raw Data'!$A$3,MATCH('Data above threshold'!$A83,'Raw Data'!$B$4:$B$185,0),MATCH('Data above threshold'!CJ$4,'Raw Data'!$3:$3,0)-1))</f>
        <v/>
      </c>
      <c r="CK83" s="107" t="n">
        <f aca="true">IF(ISBLANK(OFFSET('Raw Data'!$A$3,MATCH('Data above threshold'!$A83,'Raw Data'!$B$4:$B$185,0),MATCH('Data above threshold'!CK$4,'Raw Data'!$3:$3,0)-1)),"",OFFSET('Raw Data'!$A$3,MATCH('Data above threshold'!$A83,'Raw Data'!$B$4:$B$185,0),MATCH('Data above threshold'!CK$4,'Raw Data'!$3:$3,0)-1))</f>
        <v>3.81</v>
      </c>
      <c r="CL83" s="107" t="n">
        <f aca="true">IF(ISBLANK(OFFSET('Raw Data'!$A$3,MATCH('Data above threshold'!$A83,'Raw Data'!$B$4:$B$185,0),MATCH('Data above threshold'!CL$4,'Raw Data'!$3:$3,0)-1)),"",OFFSET('Raw Data'!$A$3,MATCH('Data above threshold'!$A83,'Raw Data'!$B$4:$B$185,0),MATCH('Data above threshold'!CL$4,'Raw Data'!$3:$3,0)-1))</f>
        <v>3.68</v>
      </c>
      <c r="CM83" s="107" t="n">
        <f aca="true">IF(ISBLANK(OFFSET('Raw Data'!$A$3,MATCH('Data above threshold'!$A83,'Raw Data'!$B$4:$B$185,0),MATCH('Data above threshold'!CM$4,'Raw Data'!$3:$3,0)-1)),"",OFFSET('Raw Data'!$A$3,MATCH('Data above threshold'!$A83,'Raw Data'!$B$4:$B$185,0),MATCH('Data above threshold'!CM$4,'Raw Data'!$3:$3,0)-1))</f>
        <v>3.67</v>
      </c>
      <c r="CN83" s="107" t="n">
        <f aca="true">IF(ISBLANK(OFFSET('Raw Data'!$A$3,MATCH('Data above threshold'!$A83,'Raw Data'!$B$4:$B$185,0),MATCH('Data above threshold'!CN$4,'Raw Data'!$3:$3,0)-1)),"",OFFSET('Raw Data'!$A$3,MATCH('Data above threshold'!$A83,'Raw Data'!$B$4:$B$185,0),MATCH('Data above threshold'!CN$4,'Raw Data'!$3:$3,0)-1))</f>
        <v>5.13</v>
      </c>
      <c r="CO83" s="107" t="n">
        <f aca="true">IF(ISBLANK(OFFSET('Raw Data'!$A$3,MATCH('Data above threshold'!$A83,'Raw Data'!$B$4:$B$185,0),MATCH('Data above threshold'!CO$4,'Raw Data'!$3:$3,0)-1)),"",OFFSET('Raw Data'!$A$3,MATCH('Data above threshold'!$A83,'Raw Data'!$B$4:$B$185,0),MATCH('Data above threshold'!CO$4,'Raw Data'!$3:$3,0)-1))</f>
        <v>3.87</v>
      </c>
      <c r="CP83" s="107" t="n">
        <f aca="true">IF(ISBLANK(OFFSET('Raw Data'!$A$3,MATCH('Data above threshold'!$A83,'Raw Data'!$B$4:$B$185,0),MATCH('Data above threshold'!CP$4,'Raw Data'!$3:$3,0)-1)),"",OFFSET('Raw Data'!$A$3,MATCH('Data above threshold'!$A83,'Raw Data'!$B$4:$B$185,0),MATCH('Data above threshold'!CP$4,'Raw Data'!$3:$3,0)-1))</f>
        <v>2.55</v>
      </c>
      <c r="CQ83" s="107" t="n">
        <f aca="true">IF(ISBLANK(OFFSET('Raw Data'!$A$3,MATCH('Data above threshold'!$A83,'Raw Data'!$B$4:$B$185,0),MATCH('Data above threshold'!CQ$4,'Raw Data'!$3:$3,0)-1)),"",OFFSET('Raw Data'!$A$3,MATCH('Data above threshold'!$A83,'Raw Data'!$B$4:$B$185,0),MATCH('Data above threshold'!CQ$4,'Raw Data'!$3:$3,0)-1))</f>
        <v>2.59</v>
      </c>
      <c r="CR83" s="107" t="n">
        <f aca="true">IF(ISBLANK(OFFSET('Raw Data'!$A$3,MATCH('Data above threshold'!$A83,'Raw Data'!$B$4:$B$185,0),MATCH('Data above threshold'!CR$4,'Raw Data'!$3:$3,0)-1)),"",OFFSET('Raw Data'!$A$3,MATCH('Data above threshold'!$A83,'Raw Data'!$B$4:$B$185,0),MATCH('Data above threshold'!CR$4,'Raw Data'!$3:$3,0)-1))</f>
        <v>2.82</v>
      </c>
    </row>
    <row r="84" s="103" customFormat="true" ht="15.5" hidden="false" customHeight="false" outlineLevel="0" collapsed="false">
      <c r="A84" s="107" t="n">
        <v>3200</v>
      </c>
      <c r="B84" s="107" t="n">
        <v>2</v>
      </c>
      <c r="C84" s="107" t="str">
        <f aca="true">IF(ISBLANK(OFFSET('Raw Data'!$A$3,MATCH('Data above threshold'!$A84,'Raw Data'!$B$4:$B$185,0),MATCH('Data above threshold'!C$4,'Raw Data'!$3:$3,0)-1)),"",OFFSET('Raw Data'!$A$3,MATCH('Data above threshold'!$A84,'Raw Data'!$B$4:$B$185,0),MATCH('Data above threshold'!C$4,'Raw Data'!$3:$3,0)-1))</f>
        <v/>
      </c>
      <c r="D84" s="107" t="str">
        <f aca="true">IF(ISBLANK(OFFSET('Raw Data'!$A$3,MATCH('Data above threshold'!$A84,'Raw Data'!$B$4:$B$185,0),MATCH('Data above threshold'!D$4,'Raw Data'!$3:$3,0)-1)),"",OFFSET('Raw Data'!$A$3,MATCH('Data above threshold'!$A84,'Raw Data'!$B$4:$B$185,0),MATCH('Data above threshold'!D$4,'Raw Data'!$3:$3,0)-1))</f>
        <v>Available and quality consumer information </v>
      </c>
      <c r="E84" s="107" t="str">
        <f aca="true">IF(ISBLANK(OFFSET('Raw Data'!$A$3,MATCH('Data above threshold'!$A84,'Raw Data'!$B$4:$B$185,0),MATCH('Data above threshold'!E$4,'Raw Data'!$3:$3,0)-1)),"",OFFSET('Raw Data'!$A$3,MATCH('Data above threshold'!$A84,'Raw Data'!$B$4:$B$185,0),MATCH('Data above threshold'!E$4,'Raw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07" t="str">
        <f aca="true">IF(ISBLANK(OFFSET('Raw Data'!$A$3,MATCH('Data above threshold'!$A84,'Raw Data'!$B$4:$B$185,0),MATCH('Data above threshold'!F$4,'Raw Data'!$3:$3,0)-1)),"",OFFSET('Raw Data'!$A$3,MATCH('Data above threshold'!$A84,'Raw Data'!$B$4:$B$185,0),MATCH('Data above threshold'!F$4,'Raw Data'!$3:$3,0)-1))</f>
        <v/>
      </c>
      <c r="G84" s="107" t="str">
        <f aca="true">IF(ISBLANK(OFFSET('Raw Data'!$A$3,MATCH('Data above threshold'!$A84,'Raw Data'!$B$4:$B$185,0),MATCH('Data above threshold'!G$4,'Raw Data'!$3:$3,0)-1)),"",OFFSET('Raw Data'!$A$3,MATCH('Data above threshold'!$A84,'Raw Data'!$B$4:$B$185,0),MATCH('Data above threshold'!G$4,'Raw Data'!$3:$3,0)-1))</f>
        <v/>
      </c>
      <c r="H84" s="107" t="str">
        <f aca="true">IF(ISBLANK(OFFSET('Raw Data'!$A$3,MATCH('Data above threshold'!$A84,'Raw Data'!$B$4:$B$185,0),MATCH('Data above threshold'!H$4,'Raw Data'!$3:$3,0)-1)),"",OFFSET('Raw Data'!$A$3,MATCH('Data above threshold'!$A84,'Raw Data'!$B$4:$B$185,0),MATCH('Data above threshold'!H$4,'Raw Data'!$3:$3,0)-1))</f>
        <v/>
      </c>
      <c r="I84" s="107" t="str">
        <f aca="true">IF(ISBLANK(OFFSET('Raw Data'!$A$3,MATCH('Data above threshold'!$A84,'Raw Data'!$B$4:$B$185,0),MATCH('Data above threshold'!I$4,'Raw Data'!$3:$3,0)-1)),"",OFFSET('Raw Data'!$A$3,MATCH('Data above threshold'!$A84,'Raw Data'!$B$4:$B$185,0),MATCH('Data above threshold'!I$4,'Raw Data'!$3:$3,0)-1))</f>
        <v/>
      </c>
      <c r="J84" s="107" t="str">
        <f aca="true">IF(ISBLANK(OFFSET('Raw Data'!$A$3,MATCH('Data above threshold'!$A84,'Raw Data'!$B$4:$B$185,0),MATCH('Data above threshold'!J$4,'Raw Data'!$3:$3,0)-1)),"",OFFSET('Raw Data'!$A$3,MATCH('Data above threshold'!$A84,'Raw Data'!$B$4:$B$185,0),MATCH('Data above threshold'!J$4,'Raw Data'!$3:$3,0)-1))</f>
        <v/>
      </c>
      <c r="K84" s="107" t="str">
        <f aca="true">IF(ISBLANK(OFFSET('Raw Data'!$A$3,MATCH('Data above threshold'!$A84,'Raw Data'!$B$4:$B$185,0),MATCH('Data above threshold'!K$4,'Raw Data'!$3:$3,0)-1)),"",OFFSET('Raw Data'!$A$3,MATCH('Data above threshold'!$A84,'Raw Data'!$B$4:$B$185,0),MATCH('Data above threshold'!K$4,'Raw Data'!$3:$3,0)-1))</f>
        <v/>
      </c>
      <c r="L84" s="107" t="str">
        <f aca="true">IF(ISBLANK(OFFSET('Raw Data'!$A$3,MATCH('Data above threshold'!$A84,'Raw Data'!$B$4:$B$185,0),MATCH('Data above threshold'!L$4,'Raw Data'!$3:$3,0)-1)),"",OFFSET('Raw Data'!$A$3,MATCH('Data above threshold'!$A84,'Raw Data'!$B$4:$B$185,0),MATCH('Data above threshold'!L$4,'Raw Data'!$3:$3,0)-1))</f>
        <v/>
      </c>
      <c r="M84" s="105" t="str">
        <f aca="false" t="array" ref="M84:M84">IFERROR(SKEW(IF(ISNUMBER(Q84:CR84),Q84:CR84,"")),"")</f>
        <v/>
      </c>
      <c r="N84" s="107"/>
      <c r="O84" s="107" t="str">
        <f aca="true">IF(ISBLANK(OFFSET('Raw Data'!$A$3,MATCH('Data above threshold'!$A84,'Raw Data'!$B$4:$B$185,0),MATCH('Data above threshold'!O$4,'Raw Data'!$3:$3,0)-1)),"",OFFSET('Raw Data'!$A$3,MATCH('Data above threshold'!$A84,'Raw Data'!$B$4:$B$185,0),MATCH('Data above threshold'!O$4,'Raw Data'!$3:$3,0)-1))</f>
        <v/>
      </c>
      <c r="P84" s="106" t="str">
        <f aca="false" t="array" ref="P84:P84">IF(B84&lt;4,"",1-IFERROR(SUM(ISNUMBER(Q84:CR84)*(1-$Q$3:$CR$3))/COUNTIF($Q$3:$CR$3,0),0))</f>
        <v/>
      </c>
      <c r="Q84" s="107" t="str">
        <f aca="true">IF(ISBLANK(OFFSET('Raw Data'!$A$3,MATCH('Data above threshold'!$A84,'Raw Data'!$B$4:$B$185,0),MATCH('Data above threshold'!Q$4,'Raw Data'!$3:$3,0)-1)),"",OFFSET('Raw Data'!$A$3,MATCH('Data above threshold'!$A84,'Raw Data'!$B$4:$B$185,0),MATCH('Data above threshold'!Q$4,'Raw Data'!$3:$3,0)-1))</f>
        <v/>
      </c>
      <c r="R84" s="107" t="str">
        <f aca="true">IF(ISBLANK(OFFSET('Raw Data'!$A$3,MATCH('Data above threshold'!$A84,'Raw Data'!$B$4:$B$185,0),MATCH('Data above threshold'!R$4,'Raw Data'!$3:$3,0)-1)),"",OFFSET('Raw Data'!$A$3,MATCH('Data above threshold'!$A84,'Raw Data'!$B$4:$B$185,0),MATCH('Data above threshold'!R$4,'Raw Data'!$3:$3,0)-1))</f>
        <v/>
      </c>
      <c r="S84" s="107" t="str">
        <f aca="true">IF(ISBLANK(OFFSET('Raw Data'!$A$3,MATCH('Data above threshold'!$A84,'Raw Data'!$B$4:$B$185,0),MATCH('Data above threshold'!S$4,'Raw Data'!$3:$3,0)-1)),"",OFFSET('Raw Data'!$A$3,MATCH('Data above threshold'!$A84,'Raw Data'!$B$4:$B$185,0),MATCH('Data above threshold'!S$4,'Raw Data'!$3:$3,0)-1))</f>
        <v/>
      </c>
      <c r="T84" s="107" t="str">
        <f aca="true">IF(ISBLANK(OFFSET('Raw Data'!$A$3,MATCH('Data above threshold'!$A84,'Raw Data'!$B$4:$B$185,0),MATCH('Data above threshold'!T$4,'Raw Data'!$3:$3,0)-1)),"",OFFSET('Raw Data'!$A$3,MATCH('Data above threshold'!$A84,'Raw Data'!$B$4:$B$185,0),MATCH('Data above threshold'!T$4,'Raw Data'!$3:$3,0)-1))</f>
        <v/>
      </c>
      <c r="U84" s="107" t="str">
        <f aca="true">IF(ISBLANK(OFFSET('Raw Data'!$A$3,MATCH('Data above threshold'!$A84,'Raw Data'!$B$4:$B$185,0),MATCH('Data above threshold'!U$4,'Raw Data'!$3:$3,0)-1)),"",OFFSET('Raw Data'!$A$3,MATCH('Data above threshold'!$A84,'Raw Data'!$B$4:$B$185,0),MATCH('Data above threshold'!U$4,'Raw Data'!$3:$3,0)-1))</f>
        <v/>
      </c>
      <c r="V84" s="107" t="str">
        <f aca="true">IF(ISBLANK(OFFSET('Raw Data'!$A$3,MATCH('Data above threshold'!$A84,'Raw Data'!$B$4:$B$185,0),MATCH('Data above threshold'!V$4,'Raw Data'!$3:$3,0)-1)),"",OFFSET('Raw Data'!$A$3,MATCH('Data above threshold'!$A84,'Raw Data'!$B$4:$B$185,0),MATCH('Data above threshold'!V$4,'Raw Data'!$3:$3,0)-1))</f>
        <v/>
      </c>
      <c r="W84" s="107" t="str">
        <f aca="true">IF(ISBLANK(OFFSET('Raw Data'!$A$3,MATCH('Data above threshold'!$A84,'Raw Data'!$B$4:$B$185,0),MATCH('Data above threshold'!W$4,'Raw Data'!$3:$3,0)-1)),"",OFFSET('Raw Data'!$A$3,MATCH('Data above threshold'!$A84,'Raw Data'!$B$4:$B$185,0),MATCH('Data above threshold'!W$4,'Raw Data'!$3:$3,0)-1))</f>
        <v/>
      </c>
      <c r="X84" s="107" t="str">
        <f aca="true">IF(ISBLANK(OFFSET('Raw Data'!$A$3,MATCH('Data above threshold'!$A84,'Raw Data'!$B$4:$B$185,0),MATCH('Data above threshold'!X$4,'Raw Data'!$3:$3,0)-1)),"",OFFSET('Raw Data'!$A$3,MATCH('Data above threshold'!$A84,'Raw Data'!$B$4:$B$185,0),MATCH('Data above threshold'!X$4,'Raw Data'!$3:$3,0)-1))</f>
        <v/>
      </c>
      <c r="Y84" s="107" t="str">
        <f aca="true">IF(ISBLANK(OFFSET('Raw Data'!$A$3,MATCH('Data above threshold'!$A84,'Raw Data'!$B$4:$B$185,0),MATCH('Data above threshold'!Y$4,'Raw Data'!$3:$3,0)-1)),"",OFFSET('Raw Data'!$A$3,MATCH('Data above threshold'!$A84,'Raw Data'!$B$4:$B$185,0),MATCH('Data above threshold'!Y$4,'Raw Data'!$3:$3,0)-1))</f>
        <v/>
      </c>
      <c r="Z84" s="107" t="str">
        <f aca="true">IF(ISBLANK(OFFSET('Raw Data'!$A$3,MATCH('Data above threshold'!$A84,'Raw Data'!$B$4:$B$185,0),MATCH('Data above threshold'!Z$4,'Raw Data'!$3:$3,0)-1)),"",OFFSET('Raw Data'!$A$3,MATCH('Data above threshold'!$A84,'Raw Data'!$B$4:$B$185,0),MATCH('Data above threshold'!Z$4,'Raw Data'!$3:$3,0)-1))</f>
        <v/>
      </c>
      <c r="AA84" s="107" t="str">
        <f aca="true">IF(ISBLANK(OFFSET('Raw Data'!$A$3,MATCH('Data above threshold'!$A84,'Raw Data'!$B$4:$B$185,0),MATCH('Data above threshold'!AA$4,'Raw Data'!$3:$3,0)-1)),"",OFFSET('Raw Data'!$A$3,MATCH('Data above threshold'!$A84,'Raw Data'!$B$4:$B$185,0),MATCH('Data above threshold'!AA$4,'Raw Data'!$3:$3,0)-1))</f>
        <v/>
      </c>
      <c r="AB84" s="107" t="str">
        <f aca="true">IF(ISBLANK(OFFSET('Raw Data'!$A$3,MATCH('Data above threshold'!$A84,'Raw Data'!$B$4:$B$185,0),MATCH('Data above threshold'!AB$4,'Raw Data'!$3:$3,0)-1)),"",OFFSET('Raw Data'!$A$3,MATCH('Data above threshold'!$A84,'Raw Data'!$B$4:$B$185,0),MATCH('Data above threshold'!AB$4,'Raw Data'!$3:$3,0)-1))</f>
        <v/>
      </c>
      <c r="AC84" s="107" t="str">
        <f aca="true">IF(ISBLANK(OFFSET('Raw Data'!$A$3,MATCH('Data above threshold'!$A84,'Raw Data'!$B$4:$B$185,0),MATCH('Data above threshold'!AC$4,'Raw Data'!$3:$3,0)-1)),"",OFFSET('Raw Data'!$A$3,MATCH('Data above threshold'!$A84,'Raw Data'!$B$4:$B$185,0),MATCH('Data above threshold'!AC$4,'Raw Data'!$3:$3,0)-1))</f>
        <v/>
      </c>
      <c r="AD84" s="107" t="str">
        <f aca="true">IF(ISBLANK(OFFSET('Raw Data'!$A$3,MATCH('Data above threshold'!$A84,'Raw Data'!$B$4:$B$185,0),MATCH('Data above threshold'!AD$4,'Raw Data'!$3:$3,0)-1)),"",OFFSET('Raw Data'!$A$3,MATCH('Data above threshold'!$A84,'Raw Data'!$B$4:$B$185,0),MATCH('Data above threshold'!AD$4,'Raw Data'!$3:$3,0)-1))</f>
        <v/>
      </c>
      <c r="AE84" s="107" t="str">
        <f aca="true">IF(ISBLANK(OFFSET('Raw Data'!$A$3,MATCH('Data above threshold'!$A84,'Raw Data'!$B$4:$B$185,0),MATCH('Data above threshold'!AE$4,'Raw Data'!$3:$3,0)-1)),"",OFFSET('Raw Data'!$A$3,MATCH('Data above threshold'!$A84,'Raw Data'!$B$4:$B$185,0),MATCH('Data above threshold'!AE$4,'Raw Data'!$3:$3,0)-1))</f>
        <v/>
      </c>
      <c r="AF84" s="107" t="str">
        <f aca="true">IF(ISBLANK(OFFSET('Raw Data'!$A$3,MATCH('Data above threshold'!$A84,'Raw Data'!$B$4:$B$185,0),MATCH('Data above threshold'!AF$4,'Raw Data'!$3:$3,0)-1)),"",OFFSET('Raw Data'!$A$3,MATCH('Data above threshold'!$A84,'Raw Data'!$B$4:$B$185,0),MATCH('Data above threshold'!AF$4,'Raw Data'!$3:$3,0)-1))</f>
        <v/>
      </c>
      <c r="AG84" s="107" t="str">
        <f aca="true">IF(ISBLANK(OFFSET('Raw Data'!$A$3,MATCH('Data above threshold'!$A84,'Raw Data'!$B$4:$B$185,0),MATCH('Data above threshold'!AG$4,'Raw Data'!$3:$3,0)-1)),"",OFFSET('Raw Data'!$A$3,MATCH('Data above threshold'!$A84,'Raw Data'!$B$4:$B$185,0),MATCH('Data above threshold'!AG$4,'Raw Data'!$3:$3,0)-1))</f>
        <v/>
      </c>
      <c r="AH84" s="107" t="str">
        <f aca="true">IF(ISBLANK(OFFSET('Raw Data'!$A$3,MATCH('Data above threshold'!$A84,'Raw Data'!$B$4:$B$185,0),MATCH('Data above threshold'!AH$4,'Raw Data'!$3:$3,0)-1)),"",OFFSET('Raw Data'!$A$3,MATCH('Data above threshold'!$A84,'Raw Data'!$B$4:$B$185,0),MATCH('Data above threshold'!AH$4,'Raw Data'!$3:$3,0)-1))</f>
        <v/>
      </c>
      <c r="AI84" s="107" t="str">
        <f aca="true">IF(ISBLANK(OFFSET('Raw Data'!$A$3,MATCH('Data above threshold'!$A84,'Raw Data'!$B$4:$B$185,0),MATCH('Data above threshold'!AI$4,'Raw Data'!$3:$3,0)-1)),"",OFFSET('Raw Data'!$A$3,MATCH('Data above threshold'!$A84,'Raw Data'!$B$4:$B$185,0),MATCH('Data above threshold'!AI$4,'Raw Data'!$3:$3,0)-1))</f>
        <v/>
      </c>
      <c r="AJ84" s="107" t="str">
        <f aca="true">IF(ISBLANK(OFFSET('Raw Data'!$A$3,MATCH('Data above threshold'!$A84,'Raw Data'!$B$4:$B$185,0),MATCH('Data above threshold'!AJ$4,'Raw Data'!$3:$3,0)-1)),"",OFFSET('Raw Data'!$A$3,MATCH('Data above threshold'!$A84,'Raw Data'!$B$4:$B$185,0),MATCH('Data above threshold'!AJ$4,'Raw Data'!$3:$3,0)-1))</f>
        <v/>
      </c>
      <c r="AK84" s="107" t="str">
        <f aca="true">IF(ISBLANK(OFFSET('Raw Data'!$A$3,MATCH('Data above threshold'!$A84,'Raw Data'!$B$4:$B$185,0),MATCH('Data above threshold'!AK$4,'Raw Data'!$3:$3,0)-1)),"",OFFSET('Raw Data'!$A$3,MATCH('Data above threshold'!$A84,'Raw Data'!$B$4:$B$185,0),MATCH('Data above threshold'!AK$4,'Raw Data'!$3:$3,0)-1))</f>
        <v/>
      </c>
      <c r="AL84" s="107" t="str">
        <f aca="true">IF(ISBLANK(OFFSET('Raw Data'!$A$3,MATCH('Data above threshold'!$A84,'Raw Data'!$B$4:$B$185,0),MATCH('Data above threshold'!AL$4,'Raw Data'!$3:$3,0)-1)),"",OFFSET('Raw Data'!$A$3,MATCH('Data above threshold'!$A84,'Raw Data'!$B$4:$B$185,0),MATCH('Data above threshold'!AL$4,'Raw Data'!$3:$3,0)-1))</f>
        <v/>
      </c>
      <c r="AM84" s="107" t="str">
        <f aca="true">IF(ISBLANK(OFFSET('Raw Data'!$A$3,MATCH('Data above threshold'!$A84,'Raw Data'!$B$4:$B$185,0),MATCH('Data above threshold'!AM$4,'Raw Data'!$3:$3,0)-1)),"",OFFSET('Raw Data'!$A$3,MATCH('Data above threshold'!$A84,'Raw Data'!$B$4:$B$185,0),MATCH('Data above threshold'!AM$4,'Raw Data'!$3:$3,0)-1))</f>
        <v/>
      </c>
      <c r="AN84" s="107" t="str">
        <f aca="true">IF(ISBLANK(OFFSET('Raw Data'!$A$3,MATCH('Data above threshold'!$A84,'Raw Data'!$B$4:$B$185,0),MATCH('Data above threshold'!AN$4,'Raw Data'!$3:$3,0)-1)),"",OFFSET('Raw Data'!$A$3,MATCH('Data above threshold'!$A84,'Raw Data'!$B$4:$B$185,0),MATCH('Data above threshold'!AN$4,'Raw Data'!$3:$3,0)-1))</f>
        <v/>
      </c>
      <c r="AO84" s="107" t="str">
        <f aca="true">IF(ISBLANK(OFFSET('Raw Data'!$A$3,MATCH('Data above threshold'!$A84,'Raw Data'!$B$4:$B$185,0),MATCH('Data above threshold'!AO$4,'Raw Data'!$3:$3,0)-1)),"",OFFSET('Raw Data'!$A$3,MATCH('Data above threshold'!$A84,'Raw Data'!$B$4:$B$185,0),MATCH('Data above threshold'!AO$4,'Raw Data'!$3:$3,0)-1))</f>
        <v/>
      </c>
      <c r="AP84" s="107" t="str">
        <f aca="true">IF(ISBLANK(OFFSET('Raw Data'!$A$3,MATCH('Data above threshold'!$A84,'Raw Data'!$B$4:$B$185,0),MATCH('Data above threshold'!AP$4,'Raw Data'!$3:$3,0)-1)),"",OFFSET('Raw Data'!$A$3,MATCH('Data above threshold'!$A84,'Raw Data'!$B$4:$B$185,0),MATCH('Data above threshold'!AP$4,'Raw Data'!$3:$3,0)-1))</f>
        <v/>
      </c>
      <c r="AQ84" s="107" t="str">
        <f aca="true">IF(ISBLANK(OFFSET('Raw Data'!$A$3,MATCH('Data above threshold'!$A84,'Raw Data'!$B$4:$B$185,0),MATCH('Data above threshold'!AQ$4,'Raw Data'!$3:$3,0)-1)),"",OFFSET('Raw Data'!$A$3,MATCH('Data above threshold'!$A84,'Raw Data'!$B$4:$B$185,0),MATCH('Data above threshold'!AQ$4,'Raw Data'!$3:$3,0)-1))</f>
        <v/>
      </c>
      <c r="AR84" s="107" t="str">
        <f aca="true">IF(ISBLANK(OFFSET('Raw Data'!$A$3,MATCH('Data above threshold'!$A84,'Raw Data'!$B$4:$B$185,0),MATCH('Data above threshold'!AR$4,'Raw Data'!$3:$3,0)-1)),"",OFFSET('Raw Data'!$A$3,MATCH('Data above threshold'!$A84,'Raw Data'!$B$4:$B$185,0),MATCH('Data above threshold'!AR$4,'Raw Data'!$3:$3,0)-1))</f>
        <v/>
      </c>
      <c r="AS84" s="107" t="str">
        <f aca="true">IF(ISBLANK(OFFSET('Raw Data'!$A$3,MATCH('Data above threshold'!$A84,'Raw Data'!$B$4:$B$185,0),MATCH('Data above threshold'!AS$4,'Raw Data'!$3:$3,0)-1)),"",OFFSET('Raw Data'!$A$3,MATCH('Data above threshold'!$A84,'Raw Data'!$B$4:$B$185,0),MATCH('Data above threshold'!AS$4,'Raw Data'!$3:$3,0)-1))</f>
        <v/>
      </c>
      <c r="AT84" s="107" t="str">
        <f aca="true">IF(ISBLANK(OFFSET('Raw Data'!$A$3,MATCH('Data above threshold'!$A84,'Raw Data'!$B$4:$B$185,0),MATCH('Data above threshold'!AT$4,'Raw Data'!$3:$3,0)-1)),"",OFFSET('Raw Data'!$A$3,MATCH('Data above threshold'!$A84,'Raw Data'!$B$4:$B$185,0),MATCH('Data above threshold'!AT$4,'Raw Data'!$3:$3,0)-1))</f>
        <v/>
      </c>
      <c r="AU84" s="107" t="str">
        <f aca="true">IF(ISBLANK(OFFSET('Raw Data'!$A$3,MATCH('Data above threshold'!$A84,'Raw Data'!$B$4:$B$185,0),MATCH('Data above threshold'!AU$4,'Raw Data'!$3:$3,0)-1)),"",OFFSET('Raw Data'!$A$3,MATCH('Data above threshold'!$A84,'Raw Data'!$B$4:$B$185,0),MATCH('Data above threshold'!AU$4,'Raw Data'!$3:$3,0)-1))</f>
        <v/>
      </c>
      <c r="AV84" s="107" t="str">
        <f aca="true">IF(ISBLANK(OFFSET('Raw Data'!$A$3,MATCH('Data above threshold'!$A84,'Raw Data'!$B$4:$B$185,0),MATCH('Data above threshold'!AV$4,'Raw Data'!$3:$3,0)-1)),"",OFFSET('Raw Data'!$A$3,MATCH('Data above threshold'!$A84,'Raw Data'!$B$4:$B$185,0),MATCH('Data above threshold'!AV$4,'Raw Data'!$3:$3,0)-1))</f>
        <v/>
      </c>
      <c r="AW84" s="107" t="str">
        <f aca="true">IF(ISBLANK(OFFSET('Raw Data'!$A$3,MATCH('Data above threshold'!$A84,'Raw Data'!$B$4:$B$185,0),MATCH('Data above threshold'!AW$4,'Raw Data'!$3:$3,0)-1)),"",OFFSET('Raw Data'!$A$3,MATCH('Data above threshold'!$A84,'Raw Data'!$B$4:$B$185,0),MATCH('Data above threshold'!AW$4,'Raw Data'!$3:$3,0)-1))</f>
        <v/>
      </c>
      <c r="AX84" s="107" t="str">
        <f aca="true">IF(ISBLANK(OFFSET('Raw Data'!$A$3,MATCH('Data above threshold'!$A84,'Raw Data'!$B$4:$B$185,0),MATCH('Data above threshold'!AX$4,'Raw Data'!$3:$3,0)-1)),"",OFFSET('Raw Data'!$A$3,MATCH('Data above threshold'!$A84,'Raw Data'!$B$4:$B$185,0),MATCH('Data above threshold'!AX$4,'Raw Data'!$3:$3,0)-1))</f>
        <v/>
      </c>
      <c r="AY84" s="107" t="str">
        <f aca="true">IF(ISBLANK(OFFSET('Raw Data'!$A$3,MATCH('Data above threshold'!$A84,'Raw Data'!$B$4:$B$185,0),MATCH('Data above threshold'!AY$4,'Raw Data'!$3:$3,0)-1)),"",OFFSET('Raw Data'!$A$3,MATCH('Data above threshold'!$A84,'Raw Data'!$B$4:$B$185,0),MATCH('Data above threshold'!AY$4,'Raw Data'!$3:$3,0)-1))</f>
        <v/>
      </c>
      <c r="AZ84" s="107" t="str">
        <f aca="true">IF(ISBLANK(OFFSET('Raw Data'!$A$3,MATCH('Data above threshold'!$A84,'Raw Data'!$B$4:$B$185,0),MATCH('Data above threshold'!AZ$4,'Raw Data'!$3:$3,0)-1)),"",OFFSET('Raw Data'!$A$3,MATCH('Data above threshold'!$A84,'Raw Data'!$B$4:$B$185,0),MATCH('Data above threshold'!AZ$4,'Raw Data'!$3:$3,0)-1))</f>
        <v/>
      </c>
      <c r="BA84" s="107" t="str">
        <f aca="true">IF(ISBLANK(OFFSET('Raw Data'!$A$3,MATCH('Data above threshold'!$A84,'Raw Data'!$B$4:$B$185,0),MATCH('Data above threshold'!BA$4,'Raw Data'!$3:$3,0)-1)),"",OFFSET('Raw Data'!$A$3,MATCH('Data above threshold'!$A84,'Raw Data'!$B$4:$B$185,0),MATCH('Data above threshold'!BA$4,'Raw Data'!$3:$3,0)-1))</f>
        <v/>
      </c>
      <c r="BB84" s="107" t="str">
        <f aca="true">IF(ISBLANK(OFFSET('Raw Data'!$A$3,MATCH('Data above threshold'!$A84,'Raw Data'!$B$4:$B$185,0),MATCH('Data above threshold'!BB$4,'Raw Data'!$3:$3,0)-1)),"",OFFSET('Raw Data'!$A$3,MATCH('Data above threshold'!$A84,'Raw Data'!$B$4:$B$185,0),MATCH('Data above threshold'!BB$4,'Raw Data'!$3:$3,0)-1))</f>
        <v/>
      </c>
      <c r="BC84" s="107" t="str">
        <f aca="true">IF(ISBLANK(OFFSET('Raw Data'!$A$3,MATCH('Data above threshold'!$A84,'Raw Data'!$B$4:$B$185,0),MATCH('Data above threshold'!BC$4,'Raw Data'!$3:$3,0)-1)),"",OFFSET('Raw Data'!$A$3,MATCH('Data above threshold'!$A84,'Raw Data'!$B$4:$B$185,0),MATCH('Data above threshold'!BC$4,'Raw Data'!$3:$3,0)-1))</f>
        <v/>
      </c>
      <c r="BD84" s="107" t="str">
        <f aca="true">IF(ISBLANK(OFFSET('Raw Data'!$A$3,MATCH('Data above threshold'!$A84,'Raw Data'!$B$4:$B$185,0),MATCH('Data above threshold'!BD$4,'Raw Data'!$3:$3,0)-1)),"",OFFSET('Raw Data'!$A$3,MATCH('Data above threshold'!$A84,'Raw Data'!$B$4:$B$185,0),MATCH('Data above threshold'!BD$4,'Raw Data'!$3:$3,0)-1))</f>
        <v/>
      </c>
      <c r="BE84" s="107" t="str">
        <f aca="true">IF(ISBLANK(OFFSET('Raw Data'!$A$3,MATCH('Data above threshold'!$A84,'Raw Data'!$B$4:$B$185,0),MATCH('Data above threshold'!BE$4,'Raw Data'!$3:$3,0)-1)),"",OFFSET('Raw Data'!$A$3,MATCH('Data above threshold'!$A84,'Raw Data'!$B$4:$B$185,0),MATCH('Data above threshold'!BE$4,'Raw Data'!$3:$3,0)-1))</f>
        <v/>
      </c>
      <c r="BF84" s="107" t="str">
        <f aca="true">IF(ISBLANK(OFFSET('Raw Data'!$A$3,MATCH('Data above threshold'!$A84,'Raw Data'!$B$4:$B$185,0),MATCH('Data above threshold'!BF$4,'Raw Data'!$3:$3,0)-1)),"",OFFSET('Raw Data'!$A$3,MATCH('Data above threshold'!$A84,'Raw Data'!$B$4:$B$185,0),MATCH('Data above threshold'!BF$4,'Raw Data'!$3:$3,0)-1))</f>
        <v/>
      </c>
      <c r="BG84" s="107" t="str">
        <f aca="true">IF(ISBLANK(OFFSET('Raw Data'!$A$3,MATCH('Data above threshold'!$A84,'Raw Data'!$B$4:$B$185,0),MATCH('Data above threshold'!BG$4,'Raw Data'!$3:$3,0)-1)),"",OFFSET('Raw Data'!$A$3,MATCH('Data above threshold'!$A84,'Raw Data'!$B$4:$B$185,0),MATCH('Data above threshold'!BG$4,'Raw Data'!$3:$3,0)-1))</f>
        <v/>
      </c>
      <c r="BH84" s="107" t="str">
        <f aca="true">IF(ISBLANK(OFFSET('Raw Data'!$A$3,MATCH('Data above threshold'!$A84,'Raw Data'!$B$4:$B$185,0),MATCH('Data above threshold'!BH$4,'Raw Data'!$3:$3,0)-1)),"",OFFSET('Raw Data'!$A$3,MATCH('Data above threshold'!$A84,'Raw Data'!$B$4:$B$185,0),MATCH('Data above threshold'!BH$4,'Raw Data'!$3:$3,0)-1))</f>
        <v/>
      </c>
      <c r="BI84" s="107" t="str">
        <f aca="true">IF(ISBLANK(OFFSET('Raw Data'!$A$3,MATCH('Data above threshold'!$A84,'Raw Data'!$B$4:$B$185,0),MATCH('Data above threshold'!BI$4,'Raw Data'!$3:$3,0)-1)),"",OFFSET('Raw Data'!$A$3,MATCH('Data above threshold'!$A84,'Raw Data'!$B$4:$B$185,0),MATCH('Data above threshold'!BI$4,'Raw Data'!$3:$3,0)-1))</f>
        <v/>
      </c>
      <c r="BJ84" s="107" t="str">
        <f aca="true">IF(ISBLANK(OFFSET('Raw Data'!$A$3,MATCH('Data above threshold'!$A84,'Raw Data'!$B$4:$B$185,0),MATCH('Data above threshold'!BJ$4,'Raw Data'!$3:$3,0)-1)),"",OFFSET('Raw Data'!$A$3,MATCH('Data above threshold'!$A84,'Raw Data'!$B$4:$B$185,0),MATCH('Data above threshold'!BJ$4,'Raw Data'!$3:$3,0)-1))</f>
        <v/>
      </c>
      <c r="BK84" s="107" t="str">
        <f aca="true">IF(ISBLANK(OFFSET('Raw Data'!$A$3,MATCH('Data above threshold'!$A84,'Raw Data'!$B$4:$B$185,0),MATCH('Data above threshold'!BK$4,'Raw Data'!$3:$3,0)-1)),"",OFFSET('Raw Data'!$A$3,MATCH('Data above threshold'!$A84,'Raw Data'!$B$4:$B$185,0),MATCH('Data above threshold'!BK$4,'Raw Data'!$3:$3,0)-1))</f>
        <v/>
      </c>
      <c r="BL84" s="107" t="str">
        <f aca="true">IF(ISBLANK(OFFSET('Raw Data'!$A$3,MATCH('Data above threshold'!$A84,'Raw Data'!$B$4:$B$185,0),MATCH('Data above threshold'!BL$4,'Raw Data'!$3:$3,0)-1)),"",OFFSET('Raw Data'!$A$3,MATCH('Data above threshold'!$A84,'Raw Data'!$B$4:$B$185,0),MATCH('Data above threshold'!BL$4,'Raw Data'!$3:$3,0)-1))</f>
        <v/>
      </c>
      <c r="BM84" s="107" t="str">
        <f aca="true">IF(ISBLANK(OFFSET('Raw Data'!$A$3,MATCH('Data above threshold'!$A84,'Raw Data'!$B$4:$B$185,0),MATCH('Data above threshold'!BM$4,'Raw Data'!$3:$3,0)-1)),"",OFFSET('Raw Data'!$A$3,MATCH('Data above threshold'!$A84,'Raw Data'!$B$4:$B$185,0),MATCH('Data above threshold'!BM$4,'Raw Data'!$3:$3,0)-1))</f>
        <v/>
      </c>
      <c r="BN84" s="107" t="str">
        <f aca="true">IF(ISBLANK(OFFSET('Raw Data'!$A$3,MATCH('Data above threshold'!$A84,'Raw Data'!$B$4:$B$185,0),MATCH('Data above threshold'!BN$4,'Raw Data'!$3:$3,0)-1)),"",OFFSET('Raw Data'!$A$3,MATCH('Data above threshold'!$A84,'Raw Data'!$B$4:$B$185,0),MATCH('Data above threshold'!BN$4,'Raw Data'!$3:$3,0)-1))</f>
        <v/>
      </c>
      <c r="BO84" s="107" t="str">
        <f aca="true">IF(ISBLANK(OFFSET('Raw Data'!$A$3,MATCH('Data above threshold'!$A84,'Raw Data'!$B$4:$B$185,0),MATCH('Data above threshold'!BO$4,'Raw Data'!$3:$3,0)-1)),"",OFFSET('Raw Data'!$A$3,MATCH('Data above threshold'!$A84,'Raw Data'!$B$4:$B$185,0),MATCH('Data above threshold'!BO$4,'Raw Data'!$3:$3,0)-1))</f>
        <v/>
      </c>
      <c r="BP84" s="107" t="str">
        <f aca="true">IF(ISBLANK(OFFSET('Raw Data'!$A$3,MATCH('Data above threshold'!$A84,'Raw Data'!$B$4:$B$185,0),MATCH('Data above threshold'!BP$4,'Raw Data'!$3:$3,0)-1)),"",OFFSET('Raw Data'!$A$3,MATCH('Data above threshold'!$A84,'Raw Data'!$B$4:$B$185,0),MATCH('Data above threshold'!BP$4,'Raw Data'!$3:$3,0)-1))</f>
        <v/>
      </c>
      <c r="BQ84" s="107" t="str">
        <f aca="true">IF(ISBLANK(OFFSET('Raw Data'!$A$3,MATCH('Data above threshold'!$A84,'Raw Data'!$B$4:$B$185,0),MATCH('Data above threshold'!BQ$4,'Raw Data'!$3:$3,0)-1)),"",OFFSET('Raw Data'!$A$3,MATCH('Data above threshold'!$A84,'Raw Data'!$B$4:$B$185,0),MATCH('Data above threshold'!BQ$4,'Raw Data'!$3:$3,0)-1))</f>
        <v/>
      </c>
      <c r="BR84" s="107" t="str">
        <f aca="true">IF(ISBLANK(OFFSET('Raw Data'!$A$3,MATCH('Data above threshold'!$A84,'Raw Data'!$B$4:$B$185,0),MATCH('Data above threshold'!BR$4,'Raw Data'!$3:$3,0)-1)),"",OFFSET('Raw Data'!$A$3,MATCH('Data above threshold'!$A84,'Raw Data'!$B$4:$B$185,0),MATCH('Data above threshold'!BR$4,'Raw Data'!$3:$3,0)-1))</f>
        <v/>
      </c>
      <c r="BS84" s="107" t="str">
        <f aca="true">IF(ISBLANK(OFFSET('Raw Data'!$A$3,MATCH('Data above threshold'!$A84,'Raw Data'!$B$4:$B$185,0),MATCH('Data above threshold'!BS$4,'Raw Data'!$3:$3,0)-1)),"",OFFSET('Raw Data'!$A$3,MATCH('Data above threshold'!$A84,'Raw Data'!$B$4:$B$185,0),MATCH('Data above threshold'!BS$4,'Raw Data'!$3:$3,0)-1))</f>
        <v/>
      </c>
      <c r="BT84" s="107" t="str">
        <f aca="true">IF(ISBLANK(OFFSET('Raw Data'!$A$3,MATCH('Data above threshold'!$A84,'Raw Data'!$B$4:$B$185,0),MATCH('Data above threshold'!BT$4,'Raw Data'!$3:$3,0)-1)),"",OFFSET('Raw Data'!$A$3,MATCH('Data above threshold'!$A84,'Raw Data'!$B$4:$B$185,0),MATCH('Data above threshold'!BT$4,'Raw Data'!$3:$3,0)-1))</f>
        <v/>
      </c>
      <c r="BU84" s="107" t="str">
        <f aca="true">IF(ISBLANK(OFFSET('Raw Data'!$A$3,MATCH('Data above threshold'!$A84,'Raw Data'!$B$4:$B$185,0),MATCH('Data above threshold'!BU$4,'Raw Data'!$3:$3,0)-1)),"",OFFSET('Raw Data'!$A$3,MATCH('Data above threshold'!$A84,'Raw Data'!$B$4:$B$185,0),MATCH('Data above threshold'!BU$4,'Raw Data'!$3:$3,0)-1))</f>
        <v/>
      </c>
      <c r="BV84" s="107" t="str">
        <f aca="true">IF(ISBLANK(OFFSET('Raw Data'!$A$3,MATCH('Data above threshold'!$A84,'Raw Data'!$B$4:$B$185,0),MATCH('Data above threshold'!BV$4,'Raw Data'!$3:$3,0)-1)),"",OFFSET('Raw Data'!$A$3,MATCH('Data above threshold'!$A84,'Raw Data'!$B$4:$B$185,0),MATCH('Data above threshold'!BV$4,'Raw Data'!$3:$3,0)-1))</f>
        <v/>
      </c>
      <c r="BW84" s="107" t="str">
        <f aca="true">IF(ISBLANK(OFFSET('Raw Data'!$A$3,MATCH('Data above threshold'!$A84,'Raw Data'!$B$4:$B$185,0),MATCH('Data above threshold'!BW$4,'Raw Data'!$3:$3,0)-1)),"",OFFSET('Raw Data'!$A$3,MATCH('Data above threshold'!$A84,'Raw Data'!$B$4:$B$185,0),MATCH('Data above threshold'!BW$4,'Raw Data'!$3:$3,0)-1))</f>
        <v/>
      </c>
      <c r="BX84" s="107" t="str">
        <f aca="true">IF(ISBLANK(OFFSET('Raw Data'!$A$3,MATCH('Data above threshold'!$A84,'Raw Data'!$B$4:$B$185,0),MATCH('Data above threshold'!BX$4,'Raw Data'!$3:$3,0)-1)),"",OFFSET('Raw Data'!$A$3,MATCH('Data above threshold'!$A84,'Raw Data'!$B$4:$B$185,0),MATCH('Data above threshold'!BX$4,'Raw Data'!$3:$3,0)-1))</f>
        <v/>
      </c>
      <c r="BY84" s="107" t="str">
        <f aca="true">IF(ISBLANK(OFFSET('Raw Data'!$A$3,MATCH('Data above threshold'!$A84,'Raw Data'!$B$4:$B$185,0),MATCH('Data above threshold'!BY$4,'Raw Data'!$3:$3,0)-1)),"",OFFSET('Raw Data'!$A$3,MATCH('Data above threshold'!$A84,'Raw Data'!$B$4:$B$185,0),MATCH('Data above threshold'!BY$4,'Raw Data'!$3:$3,0)-1))</f>
        <v/>
      </c>
      <c r="BZ84" s="107" t="str">
        <f aca="true">IF(ISBLANK(OFFSET('Raw Data'!$A$3,MATCH('Data above threshold'!$A84,'Raw Data'!$B$4:$B$185,0),MATCH('Data above threshold'!BZ$4,'Raw Data'!$3:$3,0)-1)),"",OFFSET('Raw Data'!$A$3,MATCH('Data above threshold'!$A84,'Raw Data'!$B$4:$B$185,0),MATCH('Data above threshold'!BZ$4,'Raw Data'!$3:$3,0)-1))</f>
        <v/>
      </c>
      <c r="CA84" s="107" t="str">
        <f aca="true">IF(ISBLANK(OFFSET('Raw Data'!$A$3,MATCH('Data above threshold'!$A84,'Raw Data'!$B$4:$B$185,0),MATCH('Data above threshold'!CA$4,'Raw Data'!$3:$3,0)-1)),"",OFFSET('Raw Data'!$A$3,MATCH('Data above threshold'!$A84,'Raw Data'!$B$4:$B$185,0),MATCH('Data above threshold'!CA$4,'Raw Data'!$3:$3,0)-1))</f>
        <v/>
      </c>
      <c r="CB84" s="107" t="str">
        <f aca="true">IF(ISBLANK(OFFSET('Raw Data'!$A$3,MATCH('Data above threshold'!$A84,'Raw Data'!$B$4:$B$185,0),MATCH('Data above threshold'!CB$4,'Raw Data'!$3:$3,0)-1)),"",OFFSET('Raw Data'!$A$3,MATCH('Data above threshold'!$A84,'Raw Data'!$B$4:$B$185,0),MATCH('Data above threshold'!CB$4,'Raw Data'!$3:$3,0)-1))</f>
        <v/>
      </c>
      <c r="CC84" s="107" t="str">
        <f aca="true">IF(ISBLANK(OFFSET('Raw Data'!$A$3,MATCH('Data above threshold'!$A84,'Raw Data'!$B$4:$B$185,0),MATCH('Data above threshold'!CC$4,'Raw Data'!$3:$3,0)-1)),"",OFFSET('Raw Data'!$A$3,MATCH('Data above threshold'!$A84,'Raw Data'!$B$4:$B$185,0),MATCH('Data above threshold'!CC$4,'Raw Data'!$3:$3,0)-1))</f>
        <v/>
      </c>
      <c r="CD84" s="107" t="str">
        <f aca="true">IF(ISBLANK(OFFSET('Raw Data'!$A$3,MATCH('Data above threshold'!$A84,'Raw Data'!$B$4:$B$185,0),MATCH('Data above threshold'!CD$4,'Raw Data'!$3:$3,0)-1)),"",OFFSET('Raw Data'!$A$3,MATCH('Data above threshold'!$A84,'Raw Data'!$B$4:$B$185,0),MATCH('Data above threshold'!CD$4,'Raw Data'!$3:$3,0)-1))</f>
        <v/>
      </c>
      <c r="CE84" s="107" t="str">
        <f aca="true">IF(ISBLANK(OFFSET('Raw Data'!$A$3,MATCH('Data above threshold'!$A84,'Raw Data'!$B$4:$B$185,0),MATCH('Data above threshold'!CE$4,'Raw Data'!$3:$3,0)-1)),"",OFFSET('Raw Data'!$A$3,MATCH('Data above threshold'!$A84,'Raw Data'!$B$4:$B$185,0),MATCH('Data above threshold'!CE$4,'Raw Data'!$3:$3,0)-1))</f>
        <v/>
      </c>
      <c r="CF84" s="107" t="str">
        <f aca="true">IF(ISBLANK(OFFSET('Raw Data'!$A$3,MATCH('Data above threshold'!$A84,'Raw Data'!$B$4:$B$185,0),MATCH('Data above threshold'!CF$4,'Raw Data'!$3:$3,0)-1)),"",OFFSET('Raw Data'!$A$3,MATCH('Data above threshold'!$A84,'Raw Data'!$B$4:$B$185,0),MATCH('Data above threshold'!CF$4,'Raw Data'!$3:$3,0)-1))</f>
        <v/>
      </c>
      <c r="CG84" s="107" t="str">
        <f aca="true">IF(ISBLANK(OFFSET('Raw Data'!$A$3,MATCH('Data above threshold'!$A84,'Raw Data'!$B$4:$B$185,0),MATCH('Data above threshold'!CG$4,'Raw Data'!$3:$3,0)-1)),"",OFFSET('Raw Data'!$A$3,MATCH('Data above threshold'!$A84,'Raw Data'!$B$4:$B$185,0),MATCH('Data above threshold'!CG$4,'Raw Data'!$3:$3,0)-1))</f>
        <v/>
      </c>
      <c r="CH84" s="107" t="str">
        <f aca="true">IF(ISBLANK(OFFSET('Raw Data'!$A$3,MATCH('Data above threshold'!$A84,'Raw Data'!$B$4:$B$185,0),MATCH('Data above threshold'!CH$4,'Raw Data'!$3:$3,0)-1)),"",OFFSET('Raw Data'!$A$3,MATCH('Data above threshold'!$A84,'Raw Data'!$B$4:$B$185,0),MATCH('Data above threshold'!CH$4,'Raw Data'!$3:$3,0)-1))</f>
        <v/>
      </c>
      <c r="CI84" s="107" t="str">
        <f aca="true">IF(ISBLANK(OFFSET('Raw Data'!$A$3,MATCH('Data above threshold'!$A84,'Raw Data'!$B$4:$B$185,0),MATCH('Data above threshold'!CI$4,'Raw Data'!$3:$3,0)-1)),"",OFFSET('Raw Data'!$A$3,MATCH('Data above threshold'!$A84,'Raw Data'!$B$4:$B$185,0),MATCH('Data above threshold'!CI$4,'Raw Data'!$3:$3,0)-1))</f>
        <v/>
      </c>
      <c r="CJ84" s="107" t="str">
        <f aca="true">IF(ISBLANK(OFFSET('Raw Data'!$A$3,MATCH('Data above threshold'!$A84,'Raw Data'!$B$4:$B$185,0),MATCH('Data above threshold'!CJ$4,'Raw Data'!$3:$3,0)-1)),"",OFFSET('Raw Data'!$A$3,MATCH('Data above threshold'!$A84,'Raw Data'!$B$4:$B$185,0),MATCH('Data above threshold'!CJ$4,'Raw Data'!$3:$3,0)-1))</f>
        <v/>
      </c>
      <c r="CK84" s="107" t="str">
        <f aca="true">IF(ISBLANK(OFFSET('Raw Data'!$A$3,MATCH('Data above threshold'!$A84,'Raw Data'!$B$4:$B$185,0),MATCH('Data above threshold'!CK$4,'Raw Data'!$3:$3,0)-1)),"",OFFSET('Raw Data'!$A$3,MATCH('Data above threshold'!$A84,'Raw Data'!$B$4:$B$185,0),MATCH('Data above threshold'!CK$4,'Raw Data'!$3:$3,0)-1))</f>
        <v/>
      </c>
      <c r="CL84" s="107" t="str">
        <f aca="true">IF(ISBLANK(OFFSET('Raw Data'!$A$3,MATCH('Data above threshold'!$A84,'Raw Data'!$B$4:$B$185,0),MATCH('Data above threshold'!CL$4,'Raw Data'!$3:$3,0)-1)),"",OFFSET('Raw Data'!$A$3,MATCH('Data above threshold'!$A84,'Raw Data'!$B$4:$B$185,0),MATCH('Data above threshold'!CL$4,'Raw Data'!$3:$3,0)-1))</f>
        <v/>
      </c>
      <c r="CM84" s="107" t="str">
        <f aca="true">IF(ISBLANK(OFFSET('Raw Data'!$A$3,MATCH('Data above threshold'!$A84,'Raw Data'!$B$4:$B$185,0),MATCH('Data above threshold'!CM$4,'Raw Data'!$3:$3,0)-1)),"",OFFSET('Raw Data'!$A$3,MATCH('Data above threshold'!$A84,'Raw Data'!$B$4:$B$185,0),MATCH('Data above threshold'!CM$4,'Raw Data'!$3:$3,0)-1))</f>
        <v/>
      </c>
      <c r="CN84" s="107" t="str">
        <f aca="true">IF(ISBLANK(OFFSET('Raw Data'!$A$3,MATCH('Data above threshold'!$A84,'Raw Data'!$B$4:$B$185,0),MATCH('Data above threshold'!CN$4,'Raw Data'!$3:$3,0)-1)),"",OFFSET('Raw Data'!$A$3,MATCH('Data above threshold'!$A84,'Raw Data'!$B$4:$B$185,0),MATCH('Data above threshold'!CN$4,'Raw Data'!$3:$3,0)-1))</f>
        <v/>
      </c>
      <c r="CO84" s="107" t="str">
        <f aca="true">IF(ISBLANK(OFFSET('Raw Data'!$A$3,MATCH('Data above threshold'!$A84,'Raw Data'!$B$4:$B$185,0),MATCH('Data above threshold'!CO$4,'Raw Data'!$3:$3,0)-1)),"",OFFSET('Raw Data'!$A$3,MATCH('Data above threshold'!$A84,'Raw Data'!$B$4:$B$185,0),MATCH('Data above threshold'!CO$4,'Raw Data'!$3:$3,0)-1))</f>
        <v/>
      </c>
      <c r="CP84" s="107" t="str">
        <f aca="true">IF(ISBLANK(OFFSET('Raw Data'!$A$3,MATCH('Data above threshold'!$A84,'Raw Data'!$B$4:$B$185,0),MATCH('Data above threshold'!CP$4,'Raw Data'!$3:$3,0)-1)),"",OFFSET('Raw Data'!$A$3,MATCH('Data above threshold'!$A84,'Raw Data'!$B$4:$B$185,0),MATCH('Data above threshold'!CP$4,'Raw Data'!$3:$3,0)-1))</f>
        <v/>
      </c>
      <c r="CQ84" s="107" t="str">
        <f aca="true">IF(ISBLANK(OFFSET('Raw Data'!$A$3,MATCH('Data above threshold'!$A84,'Raw Data'!$B$4:$B$185,0),MATCH('Data above threshold'!CQ$4,'Raw Data'!$3:$3,0)-1)),"",OFFSET('Raw Data'!$A$3,MATCH('Data above threshold'!$A84,'Raw Data'!$B$4:$B$185,0),MATCH('Data above threshold'!CQ$4,'Raw Data'!$3:$3,0)-1))</f>
        <v/>
      </c>
      <c r="CR84" s="107" t="str">
        <f aca="true">IF(ISBLANK(OFFSET('Raw Data'!$A$3,MATCH('Data above threshold'!$A84,'Raw Data'!$B$4:$B$185,0),MATCH('Data above threshold'!CR$4,'Raw Data'!$3:$3,0)-1)),"",OFFSET('Raw Data'!$A$3,MATCH('Data above threshold'!$A84,'Raw Data'!$B$4:$B$185,0),MATCH('Data above threshold'!CR$4,'Raw Data'!$3:$3,0)-1))</f>
        <v/>
      </c>
    </row>
    <row r="85" s="103" customFormat="true" ht="15.5" hidden="false" customHeight="false" outlineLevel="0" collapsed="false">
      <c r="A85" s="107" t="n">
        <v>3210</v>
      </c>
      <c r="B85" s="107" t="n">
        <v>3</v>
      </c>
      <c r="C85" s="107" t="str">
        <f aca="true">IF(ISBLANK(OFFSET('Raw Data'!$A$3,MATCH('Data above threshold'!$A85,'Raw Data'!$B$4:$B$185,0),MATCH('Data above threshold'!C$4,'Raw Data'!$3:$3,0)-1)),"",OFFSET('Raw Data'!$A$3,MATCH('Data above threshold'!$A85,'Raw Data'!$B$4:$B$185,0),MATCH('Data above threshold'!C$4,'Raw Data'!$3:$3,0)-1))</f>
        <v>Funding for consumer information</v>
      </c>
      <c r="D85" s="107" t="str">
        <f aca="true">IF(ISBLANK(OFFSET('Raw Data'!$A$3,MATCH('Data above threshold'!$A85,'Raw Data'!$B$4:$B$185,0),MATCH('Data above threshold'!D$4,'Raw Data'!$3:$3,0)-1)),"",OFFSET('Raw Data'!$A$3,MATCH('Data above threshold'!$A85,'Raw Data'!$B$4:$B$185,0),MATCH('Data above threshold'!D$4,'Raw Data'!$3:$3,0)-1))</f>
        <v/>
      </c>
      <c r="E85" s="107" t="str">
        <f aca="true">IF(ISBLANK(OFFSET('Raw Data'!$A$3,MATCH('Data above threshold'!$A85,'Raw Data'!$B$4:$B$185,0),MATCH('Data above threshold'!E$4,'Raw Data'!$3:$3,0)-1)),"",OFFSET('Raw Data'!$A$3,MATCH('Data above threshold'!$A85,'Raw Data'!$B$4:$B$185,0),MATCH('Data above threshold'!E$4,'Raw Data'!$3:$3,0)-1))</f>
        <v/>
      </c>
      <c r="F85" s="107" t="str">
        <f aca="true">IF(ISBLANK(OFFSET('Raw Data'!$A$3,MATCH('Data above threshold'!$A85,'Raw Data'!$B$4:$B$185,0),MATCH('Data above threshold'!F$4,'Raw Data'!$3:$3,0)-1)),"",OFFSET('Raw Data'!$A$3,MATCH('Data above threshold'!$A85,'Raw Data'!$B$4:$B$185,0),MATCH('Data above threshold'!F$4,'Raw Data'!$3:$3,0)-1))</f>
        <v/>
      </c>
      <c r="G85" s="107" t="str">
        <f aca="true">IF(ISBLANK(OFFSET('Raw Data'!$A$3,MATCH('Data above threshold'!$A85,'Raw Data'!$B$4:$B$185,0),MATCH('Data above threshold'!G$4,'Raw Data'!$3:$3,0)-1)),"",OFFSET('Raw Data'!$A$3,MATCH('Data above threshold'!$A85,'Raw Data'!$B$4:$B$185,0),MATCH('Data above threshold'!G$4,'Raw Data'!$3:$3,0)-1))</f>
        <v/>
      </c>
      <c r="H85" s="107" t="str">
        <f aca="true">IF(ISBLANK(OFFSET('Raw Data'!$A$3,MATCH('Data above threshold'!$A85,'Raw Data'!$B$4:$B$185,0),MATCH('Data above threshold'!H$4,'Raw Data'!$3:$3,0)-1)),"",OFFSET('Raw Data'!$A$3,MATCH('Data above threshold'!$A85,'Raw Data'!$B$4:$B$185,0),MATCH('Data above threshold'!H$4,'Raw Data'!$3:$3,0)-1))</f>
        <v/>
      </c>
      <c r="I85" s="107" t="str">
        <f aca="true">IF(ISBLANK(OFFSET('Raw Data'!$A$3,MATCH('Data above threshold'!$A85,'Raw Data'!$B$4:$B$185,0),MATCH('Data above threshold'!I$4,'Raw Data'!$3:$3,0)-1)),"",OFFSET('Raw Data'!$A$3,MATCH('Data above threshold'!$A85,'Raw Data'!$B$4:$B$185,0),MATCH('Data above threshold'!I$4,'Raw Data'!$3:$3,0)-1))</f>
        <v/>
      </c>
      <c r="J85" s="107" t="str">
        <f aca="true">IF(ISBLANK(OFFSET('Raw Data'!$A$3,MATCH('Data above threshold'!$A85,'Raw Data'!$B$4:$B$185,0),MATCH('Data above threshold'!J$4,'Raw Data'!$3:$3,0)-1)),"",OFFSET('Raw Data'!$A$3,MATCH('Data above threshold'!$A85,'Raw Data'!$B$4:$B$185,0),MATCH('Data above threshold'!J$4,'Raw Data'!$3:$3,0)-1))</f>
        <v/>
      </c>
      <c r="K85" s="107" t="str">
        <f aca="true">IF(ISBLANK(OFFSET('Raw Data'!$A$3,MATCH('Data above threshold'!$A85,'Raw Data'!$B$4:$B$185,0),MATCH('Data above threshold'!K$4,'Raw Data'!$3:$3,0)-1)),"",OFFSET('Raw Data'!$A$3,MATCH('Data above threshold'!$A85,'Raw Data'!$B$4:$B$185,0),MATCH('Data above threshold'!K$4,'Raw Data'!$3:$3,0)-1))</f>
        <v/>
      </c>
      <c r="L85" s="107" t="str">
        <f aca="true">IF(ISBLANK(OFFSET('Raw Data'!$A$3,MATCH('Data above threshold'!$A85,'Raw Data'!$B$4:$B$185,0),MATCH('Data above threshold'!L$4,'Raw Data'!$3:$3,0)-1)),"",OFFSET('Raw Data'!$A$3,MATCH('Data above threshold'!$A85,'Raw Data'!$B$4:$B$185,0),MATCH('Data above threshold'!L$4,'Raw Data'!$3:$3,0)-1))</f>
        <v/>
      </c>
      <c r="M85" s="105" t="str">
        <f aca="false" t="array" ref="M85:M85">IFERROR(SKEW(IF(ISNUMBER(Q85:CR85),Q85:CR85,"")),"")</f>
        <v/>
      </c>
      <c r="N85" s="107"/>
      <c r="O85" s="107" t="str">
        <f aca="true">IF(ISBLANK(OFFSET('Raw Data'!$A$3,MATCH('Data above threshold'!$A85,'Raw Data'!$B$4:$B$185,0),MATCH('Data above threshold'!O$4,'Raw Data'!$3:$3,0)-1)),"",OFFSET('Raw Data'!$A$3,MATCH('Data above threshold'!$A85,'Raw Data'!$B$4:$B$185,0),MATCH('Data above threshold'!O$4,'Raw Data'!$3:$3,0)-1))</f>
        <v/>
      </c>
      <c r="P85" s="106" t="str">
        <f aca="false" t="array" ref="P85:P85">IF(B85&lt;4,"",1-IFERROR(SUM(ISNUMBER(Q85:CR85)*(1-$Q$3:$CR$3))/COUNTIF($Q$3:$CR$3,0),0))</f>
        <v/>
      </c>
      <c r="Q85" s="107" t="str">
        <f aca="true">IF(ISBLANK(OFFSET('Raw Data'!$A$3,MATCH('Data above threshold'!$A85,'Raw Data'!$B$4:$B$185,0),MATCH('Data above threshold'!Q$4,'Raw Data'!$3:$3,0)-1)),"",OFFSET('Raw Data'!$A$3,MATCH('Data above threshold'!$A85,'Raw Data'!$B$4:$B$185,0),MATCH('Data above threshold'!Q$4,'Raw Data'!$3:$3,0)-1))</f>
        <v/>
      </c>
      <c r="R85" s="107" t="str">
        <f aca="true">IF(ISBLANK(OFFSET('Raw Data'!$A$3,MATCH('Data above threshold'!$A85,'Raw Data'!$B$4:$B$185,0),MATCH('Data above threshold'!R$4,'Raw Data'!$3:$3,0)-1)),"",OFFSET('Raw Data'!$A$3,MATCH('Data above threshold'!$A85,'Raw Data'!$B$4:$B$185,0),MATCH('Data above threshold'!R$4,'Raw Data'!$3:$3,0)-1))</f>
        <v/>
      </c>
      <c r="S85" s="107" t="str">
        <f aca="true">IF(ISBLANK(OFFSET('Raw Data'!$A$3,MATCH('Data above threshold'!$A85,'Raw Data'!$B$4:$B$185,0),MATCH('Data above threshold'!S$4,'Raw Data'!$3:$3,0)-1)),"",OFFSET('Raw Data'!$A$3,MATCH('Data above threshold'!$A85,'Raw Data'!$B$4:$B$185,0),MATCH('Data above threshold'!S$4,'Raw Data'!$3:$3,0)-1))</f>
        <v/>
      </c>
      <c r="T85" s="107" t="str">
        <f aca="true">IF(ISBLANK(OFFSET('Raw Data'!$A$3,MATCH('Data above threshold'!$A85,'Raw Data'!$B$4:$B$185,0),MATCH('Data above threshold'!T$4,'Raw Data'!$3:$3,0)-1)),"",OFFSET('Raw Data'!$A$3,MATCH('Data above threshold'!$A85,'Raw Data'!$B$4:$B$185,0),MATCH('Data above threshold'!T$4,'Raw Data'!$3:$3,0)-1))</f>
        <v/>
      </c>
      <c r="U85" s="107" t="str">
        <f aca="true">IF(ISBLANK(OFFSET('Raw Data'!$A$3,MATCH('Data above threshold'!$A85,'Raw Data'!$B$4:$B$185,0),MATCH('Data above threshold'!U$4,'Raw Data'!$3:$3,0)-1)),"",OFFSET('Raw Data'!$A$3,MATCH('Data above threshold'!$A85,'Raw Data'!$B$4:$B$185,0),MATCH('Data above threshold'!U$4,'Raw Data'!$3:$3,0)-1))</f>
        <v/>
      </c>
      <c r="V85" s="107" t="str">
        <f aca="true">IF(ISBLANK(OFFSET('Raw Data'!$A$3,MATCH('Data above threshold'!$A85,'Raw Data'!$B$4:$B$185,0),MATCH('Data above threshold'!V$4,'Raw Data'!$3:$3,0)-1)),"",OFFSET('Raw Data'!$A$3,MATCH('Data above threshold'!$A85,'Raw Data'!$B$4:$B$185,0),MATCH('Data above threshold'!V$4,'Raw Data'!$3:$3,0)-1))</f>
        <v/>
      </c>
      <c r="W85" s="107" t="str">
        <f aca="true">IF(ISBLANK(OFFSET('Raw Data'!$A$3,MATCH('Data above threshold'!$A85,'Raw Data'!$B$4:$B$185,0),MATCH('Data above threshold'!W$4,'Raw Data'!$3:$3,0)-1)),"",OFFSET('Raw Data'!$A$3,MATCH('Data above threshold'!$A85,'Raw Data'!$B$4:$B$185,0),MATCH('Data above threshold'!W$4,'Raw Data'!$3:$3,0)-1))</f>
        <v/>
      </c>
      <c r="X85" s="107" t="str">
        <f aca="true">IF(ISBLANK(OFFSET('Raw Data'!$A$3,MATCH('Data above threshold'!$A85,'Raw Data'!$B$4:$B$185,0),MATCH('Data above threshold'!X$4,'Raw Data'!$3:$3,0)-1)),"",OFFSET('Raw Data'!$A$3,MATCH('Data above threshold'!$A85,'Raw Data'!$B$4:$B$185,0),MATCH('Data above threshold'!X$4,'Raw Data'!$3:$3,0)-1))</f>
        <v/>
      </c>
      <c r="Y85" s="107" t="str">
        <f aca="true">IF(ISBLANK(OFFSET('Raw Data'!$A$3,MATCH('Data above threshold'!$A85,'Raw Data'!$B$4:$B$185,0),MATCH('Data above threshold'!Y$4,'Raw Data'!$3:$3,0)-1)),"",OFFSET('Raw Data'!$A$3,MATCH('Data above threshold'!$A85,'Raw Data'!$B$4:$B$185,0),MATCH('Data above threshold'!Y$4,'Raw Data'!$3:$3,0)-1))</f>
        <v/>
      </c>
      <c r="Z85" s="107" t="str">
        <f aca="true">IF(ISBLANK(OFFSET('Raw Data'!$A$3,MATCH('Data above threshold'!$A85,'Raw Data'!$B$4:$B$185,0),MATCH('Data above threshold'!Z$4,'Raw Data'!$3:$3,0)-1)),"",OFFSET('Raw Data'!$A$3,MATCH('Data above threshold'!$A85,'Raw Data'!$B$4:$B$185,0),MATCH('Data above threshold'!Z$4,'Raw Data'!$3:$3,0)-1))</f>
        <v/>
      </c>
      <c r="AA85" s="107" t="str">
        <f aca="true">IF(ISBLANK(OFFSET('Raw Data'!$A$3,MATCH('Data above threshold'!$A85,'Raw Data'!$B$4:$B$185,0),MATCH('Data above threshold'!AA$4,'Raw Data'!$3:$3,0)-1)),"",OFFSET('Raw Data'!$A$3,MATCH('Data above threshold'!$A85,'Raw Data'!$B$4:$B$185,0),MATCH('Data above threshold'!AA$4,'Raw Data'!$3:$3,0)-1))</f>
        <v/>
      </c>
      <c r="AB85" s="107" t="str">
        <f aca="true">IF(ISBLANK(OFFSET('Raw Data'!$A$3,MATCH('Data above threshold'!$A85,'Raw Data'!$B$4:$B$185,0),MATCH('Data above threshold'!AB$4,'Raw Data'!$3:$3,0)-1)),"",OFFSET('Raw Data'!$A$3,MATCH('Data above threshold'!$A85,'Raw Data'!$B$4:$B$185,0),MATCH('Data above threshold'!AB$4,'Raw Data'!$3:$3,0)-1))</f>
        <v/>
      </c>
      <c r="AC85" s="107" t="str">
        <f aca="true">IF(ISBLANK(OFFSET('Raw Data'!$A$3,MATCH('Data above threshold'!$A85,'Raw Data'!$B$4:$B$185,0),MATCH('Data above threshold'!AC$4,'Raw Data'!$3:$3,0)-1)),"",OFFSET('Raw Data'!$A$3,MATCH('Data above threshold'!$A85,'Raw Data'!$B$4:$B$185,0),MATCH('Data above threshold'!AC$4,'Raw Data'!$3:$3,0)-1))</f>
        <v/>
      </c>
      <c r="AD85" s="107" t="str">
        <f aca="true">IF(ISBLANK(OFFSET('Raw Data'!$A$3,MATCH('Data above threshold'!$A85,'Raw Data'!$B$4:$B$185,0),MATCH('Data above threshold'!AD$4,'Raw Data'!$3:$3,0)-1)),"",OFFSET('Raw Data'!$A$3,MATCH('Data above threshold'!$A85,'Raw Data'!$B$4:$B$185,0),MATCH('Data above threshold'!AD$4,'Raw Data'!$3:$3,0)-1))</f>
        <v/>
      </c>
      <c r="AE85" s="107" t="str">
        <f aca="true">IF(ISBLANK(OFFSET('Raw Data'!$A$3,MATCH('Data above threshold'!$A85,'Raw Data'!$B$4:$B$185,0),MATCH('Data above threshold'!AE$4,'Raw Data'!$3:$3,0)-1)),"",OFFSET('Raw Data'!$A$3,MATCH('Data above threshold'!$A85,'Raw Data'!$B$4:$B$185,0),MATCH('Data above threshold'!AE$4,'Raw Data'!$3:$3,0)-1))</f>
        <v/>
      </c>
      <c r="AF85" s="107" t="str">
        <f aca="true">IF(ISBLANK(OFFSET('Raw Data'!$A$3,MATCH('Data above threshold'!$A85,'Raw Data'!$B$4:$B$185,0),MATCH('Data above threshold'!AF$4,'Raw Data'!$3:$3,0)-1)),"",OFFSET('Raw Data'!$A$3,MATCH('Data above threshold'!$A85,'Raw Data'!$B$4:$B$185,0),MATCH('Data above threshold'!AF$4,'Raw Data'!$3:$3,0)-1))</f>
        <v/>
      </c>
      <c r="AG85" s="107" t="str">
        <f aca="true">IF(ISBLANK(OFFSET('Raw Data'!$A$3,MATCH('Data above threshold'!$A85,'Raw Data'!$B$4:$B$185,0),MATCH('Data above threshold'!AG$4,'Raw Data'!$3:$3,0)-1)),"",OFFSET('Raw Data'!$A$3,MATCH('Data above threshold'!$A85,'Raw Data'!$B$4:$B$185,0),MATCH('Data above threshold'!AG$4,'Raw Data'!$3:$3,0)-1))</f>
        <v/>
      </c>
      <c r="AH85" s="107" t="str">
        <f aca="true">IF(ISBLANK(OFFSET('Raw Data'!$A$3,MATCH('Data above threshold'!$A85,'Raw Data'!$B$4:$B$185,0),MATCH('Data above threshold'!AH$4,'Raw Data'!$3:$3,0)-1)),"",OFFSET('Raw Data'!$A$3,MATCH('Data above threshold'!$A85,'Raw Data'!$B$4:$B$185,0),MATCH('Data above threshold'!AH$4,'Raw Data'!$3:$3,0)-1))</f>
        <v/>
      </c>
      <c r="AI85" s="107" t="str">
        <f aca="true">IF(ISBLANK(OFFSET('Raw Data'!$A$3,MATCH('Data above threshold'!$A85,'Raw Data'!$B$4:$B$185,0),MATCH('Data above threshold'!AI$4,'Raw Data'!$3:$3,0)-1)),"",OFFSET('Raw Data'!$A$3,MATCH('Data above threshold'!$A85,'Raw Data'!$B$4:$B$185,0),MATCH('Data above threshold'!AI$4,'Raw Data'!$3:$3,0)-1))</f>
        <v/>
      </c>
      <c r="AJ85" s="107" t="str">
        <f aca="true">IF(ISBLANK(OFFSET('Raw Data'!$A$3,MATCH('Data above threshold'!$A85,'Raw Data'!$B$4:$B$185,0),MATCH('Data above threshold'!AJ$4,'Raw Data'!$3:$3,0)-1)),"",OFFSET('Raw Data'!$A$3,MATCH('Data above threshold'!$A85,'Raw Data'!$B$4:$B$185,0),MATCH('Data above threshold'!AJ$4,'Raw Data'!$3:$3,0)-1))</f>
        <v/>
      </c>
      <c r="AK85" s="107" t="str">
        <f aca="true">IF(ISBLANK(OFFSET('Raw Data'!$A$3,MATCH('Data above threshold'!$A85,'Raw Data'!$B$4:$B$185,0),MATCH('Data above threshold'!AK$4,'Raw Data'!$3:$3,0)-1)),"",OFFSET('Raw Data'!$A$3,MATCH('Data above threshold'!$A85,'Raw Data'!$B$4:$B$185,0),MATCH('Data above threshold'!AK$4,'Raw Data'!$3:$3,0)-1))</f>
        <v/>
      </c>
      <c r="AL85" s="107" t="str">
        <f aca="true">IF(ISBLANK(OFFSET('Raw Data'!$A$3,MATCH('Data above threshold'!$A85,'Raw Data'!$B$4:$B$185,0),MATCH('Data above threshold'!AL$4,'Raw Data'!$3:$3,0)-1)),"",OFFSET('Raw Data'!$A$3,MATCH('Data above threshold'!$A85,'Raw Data'!$B$4:$B$185,0),MATCH('Data above threshold'!AL$4,'Raw Data'!$3:$3,0)-1))</f>
        <v/>
      </c>
      <c r="AM85" s="107" t="str">
        <f aca="true">IF(ISBLANK(OFFSET('Raw Data'!$A$3,MATCH('Data above threshold'!$A85,'Raw Data'!$B$4:$B$185,0),MATCH('Data above threshold'!AM$4,'Raw Data'!$3:$3,0)-1)),"",OFFSET('Raw Data'!$A$3,MATCH('Data above threshold'!$A85,'Raw Data'!$B$4:$B$185,0),MATCH('Data above threshold'!AM$4,'Raw Data'!$3:$3,0)-1))</f>
        <v/>
      </c>
      <c r="AN85" s="107" t="str">
        <f aca="true">IF(ISBLANK(OFFSET('Raw Data'!$A$3,MATCH('Data above threshold'!$A85,'Raw Data'!$B$4:$B$185,0),MATCH('Data above threshold'!AN$4,'Raw Data'!$3:$3,0)-1)),"",OFFSET('Raw Data'!$A$3,MATCH('Data above threshold'!$A85,'Raw Data'!$B$4:$B$185,0),MATCH('Data above threshold'!AN$4,'Raw Data'!$3:$3,0)-1))</f>
        <v/>
      </c>
      <c r="AO85" s="107" t="str">
        <f aca="true">IF(ISBLANK(OFFSET('Raw Data'!$A$3,MATCH('Data above threshold'!$A85,'Raw Data'!$B$4:$B$185,0),MATCH('Data above threshold'!AO$4,'Raw Data'!$3:$3,0)-1)),"",OFFSET('Raw Data'!$A$3,MATCH('Data above threshold'!$A85,'Raw Data'!$B$4:$B$185,0),MATCH('Data above threshold'!AO$4,'Raw Data'!$3:$3,0)-1))</f>
        <v/>
      </c>
      <c r="AP85" s="107" t="str">
        <f aca="true">IF(ISBLANK(OFFSET('Raw Data'!$A$3,MATCH('Data above threshold'!$A85,'Raw Data'!$B$4:$B$185,0),MATCH('Data above threshold'!AP$4,'Raw Data'!$3:$3,0)-1)),"",OFFSET('Raw Data'!$A$3,MATCH('Data above threshold'!$A85,'Raw Data'!$B$4:$B$185,0),MATCH('Data above threshold'!AP$4,'Raw Data'!$3:$3,0)-1))</f>
        <v/>
      </c>
      <c r="AQ85" s="107" t="str">
        <f aca="true">IF(ISBLANK(OFFSET('Raw Data'!$A$3,MATCH('Data above threshold'!$A85,'Raw Data'!$B$4:$B$185,0),MATCH('Data above threshold'!AQ$4,'Raw Data'!$3:$3,0)-1)),"",OFFSET('Raw Data'!$A$3,MATCH('Data above threshold'!$A85,'Raw Data'!$B$4:$B$185,0),MATCH('Data above threshold'!AQ$4,'Raw Data'!$3:$3,0)-1))</f>
        <v/>
      </c>
      <c r="AR85" s="107" t="str">
        <f aca="true">IF(ISBLANK(OFFSET('Raw Data'!$A$3,MATCH('Data above threshold'!$A85,'Raw Data'!$B$4:$B$185,0),MATCH('Data above threshold'!AR$4,'Raw Data'!$3:$3,0)-1)),"",OFFSET('Raw Data'!$A$3,MATCH('Data above threshold'!$A85,'Raw Data'!$B$4:$B$185,0),MATCH('Data above threshold'!AR$4,'Raw Data'!$3:$3,0)-1))</f>
        <v/>
      </c>
      <c r="AS85" s="107" t="str">
        <f aca="true">IF(ISBLANK(OFFSET('Raw Data'!$A$3,MATCH('Data above threshold'!$A85,'Raw Data'!$B$4:$B$185,0),MATCH('Data above threshold'!AS$4,'Raw Data'!$3:$3,0)-1)),"",OFFSET('Raw Data'!$A$3,MATCH('Data above threshold'!$A85,'Raw Data'!$B$4:$B$185,0),MATCH('Data above threshold'!AS$4,'Raw Data'!$3:$3,0)-1))</f>
        <v/>
      </c>
      <c r="AT85" s="107" t="str">
        <f aca="true">IF(ISBLANK(OFFSET('Raw Data'!$A$3,MATCH('Data above threshold'!$A85,'Raw Data'!$B$4:$B$185,0),MATCH('Data above threshold'!AT$4,'Raw Data'!$3:$3,0)-1)),"",OFFSET('Raw Data'!$A$3,MATCH('Data above threshold'!$A85,'Raw Data'!$B$4:$B$185,0),MATCH('Data above threshold'!AT$4,'Raw Data'!$3:$3,0)-1))</f>
        <v/>
      </c>
      <c r="AU85" s="107" t="str">
        <f aca="true">IF(ISBLANK(OFFSET('Raw Data'!$A$3,MATCH('Data above threshold'!$A85,'Raw Data'!$B$4:$B$185,0),MATCH('Data above threshold'!AU$4,'Raw Data'!$3:$3,0)-1)),"",OFFSET('Raw Data'!$A$3,MATCH('Data above threshold'!$A85,'Raw Data'!$B$4:$B$185,0),MATCH('Data above threshold'!AU$4,'Raw Data'!$3:$3,0)-1))</f>
        <v/>
      </c>
      <c r="AV85" s="107" t="str">
        <f aca="true">IF(ISBLANK(OFFSET('Raw Data'!$A$3,MATCH('Data above threshold'!$A85,'Raw Data'!$B$4:$B$185,0),MATCH('Data above threshold'!AV$4,'Raw Data'!$3:$3,0)-1)),"",OFFSET('Raw Data'!$A$3,MATCH('Data above threshold'!$A85,'Raw Data'!$B$4:$B$185,0),MATCH('Data above threshold'!AV$4,'Raw Data'!$3:$3,0)-1))</f>
        <v/>
      </c>
      <c r="AW85" s="107" t="str">
        <f aca="true">IF(ISBLANK(OFFSET('Raw Data'!$A$3,MATCH('Data above threshold'!$A85,'Raw Data'!$B$4:$B$185,0),MATCH('Data above threshold'!AW$4,'Raw Data'!$3:$3,0)-1)),"",OFFSET('Raw Data'!$A$3,MATCH('Data above threshold'!$A85,'Raw Data'!$B$4:$B$185,0),MATCH('Data above threshold'!AW$4,'Raw Data'!$3:$3,0)-1))</f>
        <v/>
      </c>
      <c r="AX85" s="107" t="str">
        <f aca="true">IF(ISBLANK(OFFSET('Raw Data'!$A$3,MATCH('Data above threshold'!$A85,'Raw Data'!$B$4:$B$185,0),MATCH('Data above threshold'!AX$4,'Raw Data'!$3:$3,0)-1)),"",OFFSET('Raw Data'!$A$3,MATCH('Data above threshold'!$A85,'Raw Data'!$B$4:$B$185,0),MATCH('Data above threshold'!AX$4,'Raw Data'!$3:$3,0)-1))</f>
        <v/>
      </c>
      <c r="AY85" s="107" t="str">
        <f aca="true">IF(ISBLANK(OFFSET('Raw Data'!$A$3,MATCH('Data above threshold'!$A85,'Raw Data'!$B$4:$B$185,0),MATCH('Data above threshold'!AY$4,'Raw Data'!$3:$3,0)-1)),"",OFFSET('Raw Data'!$A$3,MATCH('Data above threshold'!$A85,'Raw Data'!$B$4:$B$185,0),MATCH('Data above threshold'!AY$4,'Raw Data'!$3:$3,0)-1))</f>
        <v/>
      </c>
      <c r="AZ85" s="107" t="str">
        <f aca="true">IF(ISBLANK(OFFSET('Raw Data'!$A$3,MATCH('Data above threshold'!$A85,'Raw Data'!$B$4:$B$185,0),MATCH('Data above threshold'!AZ$4,'Raw Data'!$3:$3,0)-1)),"",OFFSET('Raw Data'!$A$3,MATCH('Data above threshold'!$A85,'Raw Data'!$B$4:$B$185,0),MATCH('Data above threshold'!AZ$4,'Raw Data'!$3:$3,0)-1))</f>
        <v/>
      </c>
      <c r="BA85" s="107" t="str">
        <f aca="true">IF(ISBLANK(OFFSET('Raw Data'!$A$3,MATCH('Data above threshold'!$A85,'Raw Data'!$B$4:$B$185,0),MATCH('Data above threshold'!BA$4,'Raw Data'!$3:$3,0)-1)),"",OFFSET('Raw Data'!$A$3,MATCH('Data above threshold'!$A85,'Raw Data'!$B$4:$B$185,0),MATCH('Data above threshold'!BA$4,'Raw Data'!$3:$3,0)-1))</f>
        <v/>
      </c>
      <c r="BB85" s="107" t="str">
        <f aca="true">IF(ISBLANK(OFFSET('Raw Data'!$A$3,MATCH('Data above threshold'!$A85,'Raw Data'!$B$4:$B$185,0),MATCH('Data above threshold'!BB$4,'Raw Data'!$3:$3,0)-1)),"",OFFSET('Raw Data'!$A$3,MATCH('Data above threshold'!$A85,'Raw Data'!$B$4:$B$185,0),MATCH('Data above threshold'!BB$4,'Raw Data'!$3:$3,0)-1))</f>
        <v/>
      </c>
      <c r="BC85" s="107" t="str">
        <f aca="true">IF(ISBLANK(OFFSET('Raw Data'!$A$3,MATCH('Data above threshold'!$A85,'Raw Data'!$B$4:$B$185,0),MATCH('Data above threshold'!BC$4,'Raw Data'!$3:$3,0)-1)),"",OFFSET('Raw Data'!$A$3,MATCH('Data above threshold'!$A85,'Raw Data'!$B$4:$B$185,0),MATCH('Data above threshold'!BC$4,'Raw Data'!$3:$3,0)-1))</f>
        <v/>
      </c>
      <c r="BD85" s="107" t="str">
        <f aca="true">IF(ISBLANK(OFFSET('Raw Data'!$A$3,MATCH('Data above threshold'!$A85,'Raw Data'!$B$4:$B$185,0),MATCH('Data above threshold'!BD$4,'Raw Data'!$3:$3,0)-1)),"",OFFSET('Raw Data'!$A$3,MATCH('Data above threshold'!$A85,'Raw Data'!$B$4:$B$185,0),MATCH('Data above threshold'!BD$4,'Raw Data'!$3:$3,0)-1))</f>
        <v/>
      </c>
      <c r="BE85" s="107" t="str">
        <f aca="true">IF(ISBLANK(OFFSET('Raw Data'!$A$3,MATCH('Data above threshold'!$A85,'Raw Data'!$B$4:$B$185,0),MATCH('Data above threshold'!BE$4,'Raw Data'!$3:$3,0)-1)),"",OFFSET('Raw Data'!$A$3,MATCH('Data above threshold'!$A85,'Raw Data'!$B$4:$B$185,0),MATCH('Data above threshold'!BE$4,'Raw Data'!$3:$3,0)-1))</f>
        <v/>
      </c>
      <c r="BF85" s="107" t="str">
        <f aca="true">IF(ISBLANK(OFFSET('Raw Data'!$A$3,MATCH('Data above threshold'!$A85,'Raw Data'!$B$4:$B$185,0),MATCH('Data above threshold'!BF$4,'Raw Data'!$3:$3,0)-1)),"",OFFSET('Raw Data'!$A$3,MATCH('Data above threshold'!$A85,'Raw Data'!$B$4:$B$185,0),MATCH('Data above threshold'!BF$4,'Raw Data'!$3:$3,0)-1))</f>
        <v/>
      </c>
      <c r="BG85" s="107" t="str">
        <f aca="true">IF(ISBLANK(OFFSET('Raw Data'!$A$3,MATCH('Data above threshold'!$A85,'Raw Data'!$B$4:$B$185,0),MATCH('Data above threshold'!BG$4,'Raw Data'!$3:$3,0)-1)),"",OFFSET('Raw Data'!$A$3,MATCH('Data above threshold'!$A85,'Raw Data'!$B$4:$B$185,0),MATCH('Data above threshold'!BG$4,'Raw Data'!$3:$3,0)-1))</f>
        <v/>
      </c>
      <c r="BH85" s="107" t="str">
        <f aca="true">IF(ISBLANK(OFFSET('Raw Data'!$A$3,MATCH('Data above threshold'!$A85,'Raw Data'!$B$4:$B$185,0),MATCH('Data above threshold'!BH$4,'Raw Data'!$3:$3,0)-1)),"",OFFSET('Raw Data'!$A$3,MATCH('Data above threshold'!$A85,'Raw Data'!$B$4:$B$185,0),MATCH('Data above threshold'!BH$4,'Raw Data'!$3:$3,0)-1))</f>
        <v/>
      </c>
      <c r="BI85" s="107" t="str">
        <f aca="true">IF(ISBLANK(OFFSET('Raw Data'!$A$3,MATCH('Data above threshold'!$A85,'Raw Data'!$B$4:$B$185,0),MATCH('Data above threshold'!BI$4,'Raw Data'!$3:$3,0)-1)),"",OFFSET('Raw Data'!$A$3,MATCH('Data above threshold'!$A85,'Raw Data'!$B$4:$B$185,0),MATCH('Data above threshold'!BI$4,'Raw Data'!$3:$3,0)-1))</f>
        <v/>
      </c>
      <c r="BJ85" s="107" t="str">
        <f aca="true">IF(ISBLANK(OFFSET('Raw Data'!$A$3,MATCH('Data above threshold'!$A85,'Raw Data'!$B$4:$B$185,0),MATCH('Data above threshold'!BJ$4,'Raw Data'!$3:$3,0)-1)),"",OFFSET('Raw Data'!$A$3,MATCH('Data above threshold'!$A85,'Raw Data'!$B$4:$B$185,0),MATCH('Data above threshold'!BJ$4,'Raw Data'!$3:$3,0)-1))</f>
        <v/>
      </c>
      <c r="BK85" s="107" t="str">
        <f aca="true">IF(ISBLANK(OFFSET('Raw Data'!$A$3,MATCH('Data above threshold'!$A85,'Raw Data'!$B$4:$B$185,0),MATCH('Data above threshold'!BK$4,'Raw Data'!$3:$3,0)-1)),"",OFFSET('Raw Data'!$A$3,MATCH('Data above threshold'!$A85,'Raw Data'!$B$4:$B$185,0),MATCH('Data above threshold'!BK$4,'Raw Data'!$3:$3,0)-1))</f>
        <v/>
      </c>
      <c r="BL85" s="107" t="str">
        <f aca="true">IF(ISBLANK(OFFSET('Raw Data'!$A$3,MATCH('Data above threshold'!$A85,'Raw Data'!$B$4:$B$185,0),MATCH('Data above threshold'!BL$4,'Raw Data'!$3:$3,0)-1)),"",OFFSET('Raw Data'!$A$3,MATCH('Data above threshold'!$A85,'Raw Data'!$B$4:$B$185,0),MATCH('Data above threshold'!BL$4,'Raw Data'!$3:$3,0)-1))</f>
        <v/>
      </c>
      <c r="BM85" s="107" t="str">
        <f aca="true">IF(ISBLANK(OFFSET('Raw Data'!$A$3,MATCH('Data above threshold'!$A85,'Raw Data'!$B$4:$B$185,0),MATCH('Data above threshold'!BM$4,'Raw Data'!$3:$3,0)-1)),"",OFFSET('Raw Data'!$A$3,MATCH('Data above threshold'!$A85,'Raw Data'!$B$4:$B$185,0),MATCH('Data above threshold'!BM$4,'Raw Data'!$3:$3,0)-1))</f>
        <v/>
      </c>
      <c r="BN85" s="107" t="str">
        <f aca="true">IF(ISBLANK(OFFSET('Raw Data'!$A$3,MATCH('Data above threshold'!$A85,'Raw Data'!$B$4:$B$185,0),MATCH('Data above threshold'!BN$4,'Raw Data'!$3:$3,0)-1)),"",OFFSET('Raw Data'!$A$3,MATCH('Data above threshold'!$A85,'Raw Data'!$B$4:$B$185,0),MATCH('Data above threshold'!BN$4,'Raw Data'!$3:$3,0)-1))</f>
        <v/>
      </c>
      <c r="BO85" s="107" t="str">
        <f aca="true">IF(ISBLANK(OFFSET('Raw Data'!$A$3,MATCH('Data above threshold'!$A85,'Raw Data'!$B$4:$B$185,0),MATCH('Data above threshold'!BO$4,'Raw Data'!$3:$3,0)-1)),"",OFFSET('Raw Data'!$A$3,MATCH('Data above threshold'!$A85,'Raw Data'!$B$4:$B$185,0),MATCH('Data above threshold'!BO$4,'Raw Data'!$3:$3,0)-1))</f>
        <v/>
      </c>
      <c r="BP85" s="107" t="str">
        <f aca="true">IF(ISBLANK(OFFSET('Raw Data'!$A$3,MATCH('Data above threshold'!$A85,'Raw Data'!$B$4:$B$185,0),MATCH('Data above threshold'!BP$4,'Raw Data'!$3:$3,0)-1)),"",OFFSET('Raw Data'!$A$3,MATCH('Data above threshold'!$A85,'Raw Data'!$B$4:$B$185,0),MATCH('Data above threshold'!BP$4,'Raw Data'!$3:$3,0)-1))</f>
        <v/>
      </c>
      <c r="BQ85" s="107" t="str">
        <f aca="true">IF(ISBLANK(OFFSET('Raw Data'!$A$3,MATCH('Data above threshold'!$A85,'Raw Data'!$B$4:$B$185,0),MATCH('Data above threshold'!BQ$4,'Raw Data'!$3:$3,0)-1)),"",OFFSET('Raw Data'!$A$3,MATCH('Data above threshold'!$A85,'Raw Data'!$B$4:$B$185,0),MATCH('Data above threshold'!BQ$4,'Raw Data'!$3:$3,0)-1))</f>
        <v/>
      </c>
      <c r="BR85" s="107" t="str">
        <f aca="true">IF(ISBLANK(OFFSET('Raw Data'!$A$3,MATCH('Data above threshold'!$A85,'Raw Data'!$B$4:$B$185,0),MATCH('Data above threshold'!BR$4,'Raw Data'!$3:$3,0)-1)),"",OFFSET('Raw Data'!$A$3,MATCH('Data above threshold'!$A85,'Raw Data'!$B$4:$B$185,0),MATCH('Data above threshold'!BR$4,'Raw Data'!$3:$3,0)-1))</f>
        <v/>
      </c>
      <c r="BS85" s="107" t="str">
        <f aca="true">IF(ISBLANK(OFFSET('Raw Data'!$A$3,MATCH('Data above threshold'!$A85,'Raw Data'!$B$4:$B$185,0),MATCH('Data above threshold'!BS$4,'Raw Data'!$3:$3,0)-1)),"",OFFSET('Raw Data'!$A$3,MATCH('Data above threshold'!$A85,'Raw Data'!$B$4:$B$185,0),MATCH('Data above threshold'!BS$4,'Raw Data'!$3:$3,0)-1))</f>
        <v/>
      </c>
      <c r="BT85" s="107" t="str">
        <f aca="true">IF(ISBLANK(OFFSET('Raw Data'!$A$3,MATCH('Data above threshold'!$A85,'Raw Data'!$B$4:$B$185,0),MATCH('Data above threshold'!BT$4,'Raw Data'!$3:$3,0)-1)),"",OFFSET('Raw Data'!$A$3,MATCH('Data above threshold'!$A85,'Raw Data'!$B$4:$B$185,0),MATCH('Data above threshold'!BT$4,'Raw Data'!$3:$3,0)-1))</f>
        <v/>
      </c>
      <c r="BU85" s="107" t="str">
        <f aca="true">IF(ISBLANK(OFFSET('Raw Data'!$A$3,MATCH('Data above threshold'!$A85,'Raw Data'!$B$4:$B$185,0),MATCH('Data above threshold'!BU$4,'Raw Data'!$3:$3,0)-1)),"",OFFSET('Raw Data'!$A$3,MATCH('Data above threshold'!$A85,'Raw Data'!$B$4:$B$185,0),MATCH('Data above threshold'!BU$4,'Raw Data'!$3:$3,0)-1))</f>
        <v/>
      </c>
      <c r="BV85" s="107" t="str">
        <f aca="true">IF(ISBLANK(OFFSET('Raw Data'!$A$3,MATCH('Data above threshold'!$A85,'Raw Data'!$B$4:$B$185,0),MATCH('Data above threshold'!BV$4,'Raw Data'!$3:$3,0)-1)),"",OFFSET('Raw Data'!$A$3,MATCH('Data above threshold'!$A85,'Raw Data'!$B$4:$B$185,0),MATCH('Data above threshold'!BV$4,'Raw Data'!$3:$3,0)-1))</f>
        <v/>
      </c>
      <c r="BW85" s="107" t="str">
        <f aca="true">IF(ISBLANK(OFFSET('Raw Data'!$A$3,MATCH('Data above threshold'!$A85,'Raw Data'!$B$4:$B$185,0),MATCH('Data above threshold'!BW$4,'Raw Data'!$3:$3,0)-1)),"",OFFSET('Raw Data'!$A$3,MATCH('Data above threshold'!$A85,'Raw Data'!$B$4:$B$185,0),MATCH('Data above threshold'!BW$4,'Raw Data'!$3:$3,0)-1))</f>
        <v/>
      </c>
      <c r="BX85" s="107" t="str">
        <f aca="true">IF(ISBLANK(OFFSET('Raw Data'!$A$3,MATCH('Data above threshold'!$A85,'Raw Data'!$B$4:$B$185,0),MATCH('Data above threshold'!BX$4,'Raw Data'!$3:$3,0)-1)),"",OFFSET('Raw Data'!$A$3,MATCH('Data above threshold'!$A85,'Raw Data'!$B$4:$B$185,0),MATCH('Data above threshold'!BX$4,'Raw Data'!$3:$3,0)-1))</f>
        <v/>
      </c>
      <c r="BY85" s="107" t="str">
        <f aca="true">IF(ISBLANK(OFFSET('Raw Data'!$A$3,MATCH('Data above threshold'!$A85,'Raw Data'!$B$4:$B$185,0),MATCH('Data above threshold'!BY$4,'Raw Data'!$3:$3,0)-1)),"",OFFSET('Raw Data'!$A$3,MATCH('Data above threshold'!$A85,'Raw Data'!$B$4:$B$185,0),MATCH('Data above threshold'!BY$4,'Raw Data'!$3:$3,0)-1))</f>
        <v/>
      </c>
      <c r="BZ85" s="107" t="str">
        <f aca="true">IF(ISBLANK(OFFSET('Raw Data'!$A$3,MATCH('Data above threshold'!$A85,'Raw Data'!$B$4:$B$185,0),MATCH('Data above threshold'!BZ$4,'Raw Data'!$3:$3,0)-1)),"",OFFSET('Raw Data'!$A$3,MATCH('Data above threshold'!$A85,'Raw Data'!$B$4:$B$185,0),MATCH('Data above threshold'!BZ$4,'Raw Data'!$3:$3,0)-1))</f>
        <v/>
      </c>
      <c r="CA85" s="107" t="str">
        <f aca="true">IF(ISBLANK(OFFSET('Raw Data'!$A$3,MATCH('Data above threshold'!$A85,'Raw Data'!$B$4:$B$185,0),MATCH('Data above threshold'!CA$4,'Raw Data'!$3:$3,0)-1)),"",OFFSET('Raw Data'!$A$3,MATCH('Data above threshold'!$A85,'Raw Data'!$B$4:$B$185,0),MATCH('Data above threshold'!CA$4,'Raw Data'!$3:$3,0)-1))</f>
        <v/>
      </c>
      <c r="CB85" s="107" t="str">
        <f aca="true">IF(ISBLANK(OFFSET('Raw Data'!$A$3,MATCH('Data above threshold'!$A85,'Raw Data'!$B$4:$B$185,0),MATCH('Data above threshold'!CB$4,'Raw Data'!$3:$3,0)-1)),"",OFFSET('Raw Data'!$A$3,MATCH('Data above threshold'!$A85,'Raw Data'!$B$4:$B$185,0),MATCH('Data above threshold'!CB$4,'Raw Data'!$3:$3,0)-1))</f>
        <v/>
      </c>
      <c r="CC85" s="107" t="str">
        <f aca="true">IF(ISBLANK(OFFSET('Raw Data'!$A$3,MATCH('Data above threshold'!$A85,'Raw Data'!$B$4:$B$185,0),MATCH('Data above threshold'!CC$4,'Raw Data'!$3:$3,0)-1)),"",OFFSET('Raw Data'!$A$3,MATCH('Data above threshold'!$A85,'Raw Data'!$B$4:$B$185,0),MATCH('Data above threshold'!CC$4,'Raw Data'!$3:$3,0)-1))</f>
        <v/>
      </c>
      <c r="CD85" s="107" t="str">
        <f aca="true">IF(ISBLANK(OFFSET('Raw Data'!$A$3,MATCH('Data above threshold'!$A85,'Raw Data'!$B$4:$B$185,0),MATCH('Data above threshold'!CD$4,'Raw Data'!$3:$3,0)-1)),"",OFFSET('Raw Data'!$A$3,MATCH('Data above threshold'!$A85,'Raw Data'!$B$4:$B$185,0),MATCH('Data above threshold'!CD$4,'Raw Data'!$3:$3,0)-1))</f>
        <v/>
      </c>
      <c r="CE85" s="107" t="str">
        <f aca="true">IF(ISBLANK(OFFSET('Raw Data'!$A$3,MATCH('Data above threshold'!$A85,'Raw Data'!$B$4:$B$185,0),MATCH('Data above threshold'!CE$4,'Raw Data'!$3:$3,0)-1)),"",OFFSET('Raw Data'!$A$3,MATCH('Data above threshold'!$A85,'Raw Data'!$B$4:$B$185,0),MATCH('Data above threshold'!CE$4,'Raw Data'!$3:$3,0)-1))</f>
        <v/>
      </c>
      <c r="CF85" s="107" t="str">
        <f aca="true">IF(ISBLANK(OFFSET('Raw Data'!$A$3,MATCH('Data above threshold'!$A85,'Raw Data'!$B$4:$B$185,0),MATCH('Data above threshold'!CF$4,'Raw Data'!$3:$3,0)-1)),"",OFFSET('Raw Data'!$A$3,MATCH('Data above threshold'!$A85,'Raw Data'!$B$4:$B$185,0),MATCH('Data above threshold'!CF$4,'Raw Data'!$3:$3,0)-1))</f>
        <v/>
      </c>
      <c r="CG85" s="107" t="str">
        <f aca="true">IF(ISBLANK(OFFSET('Raw Data'!$A$3,MATCH('Data above threshold'!$A85,'Raw Data'!$B$4:$B$185,0),MATCH('Data above threshold'!CG$4,'Raw Data'!$3:$3,0)-1)),"",OFFSET('Raw Data'!$A$3,MATCH('Data above threshold'!$A85,'Raw Data'!$B$4:$B$185,0),MATCH('Data above threshold'!CG$4,'Raw Data'!$3:$3,0)-1))</f>
        <v/>
      </c>
      <c r="CH85" s="107" t="str">
        <f aca="true">IF(ISBLANK(OFFSET('Raw Data'!$A$3,MATCH('Data above threshold'!$A85,'Raw Data'!$B$4:$B$185,0),MATCH('Data above threshold'!CH$4,'Raw Data'!$3:$3,0)-1)),"",OFFSET('Raw Data'!$A$3,MATCH('Data above threshold'!$A85,'Raw Data'!$B$4:$B$185,0),MATCH('Data above threshold'!CH$4,'Raw Data'!$3:$3,0)-1))</f>
        <v/>
      </c>
      <c r="CI85" s="107" t="str">
        <f aca="true">IF(ISBLANK(OFFSET('Raw Data'!$A$3,MATCH('Data above threshold'!$A85,'Raw Data'!$B$4:$B$185,0),MATCH('Data above threshold'!CI$4,'Raw Data'!$3:$3,0)-1)),"",OFFSET('Raw Data'!$A$3,MATCH('Data above threshold'!$A85,'Raw Data'!$B$4:$B$185,0),MATCH('Data above threshold'!CI$4,'Raw Data'!$3:$3,0)-1))</f>
        <v/>
      </c>
      <c r="CJ85" s="107" t="str">
        <f aca="true">IF(ISBLANK(OFFSET('Raw Data'!$A$3,MATCH('Data above threshold'!$A85,'Raw Data'!$B$4:$B$185,0),MATCH('Data above threshold'!CJ$4,'Raw Data'!$3:$3,0)-1)),"",OFFSET('Raw Data'!$A$3,MATCH('Data above threshold'!$A85,'Raw Data'!$B$4:$B$185,0),MATCH('Data above threshold'!CJ$4,'Raw Data'!$3:$3,0)-1))</f>
        <v/>
      </c>
      <c r="CK85" s="107" t="str">
        <f aca="true">IF(ISBLANK(OFFSET('Raw Data'!$A$3,MATCH('Data above threshold'!$A85,'Raw Data'!$B$4:$B$185,0),MATCH('Data above threshold'!CK$4,'Raw Data'!$3:$3,0)-1)),"",OFFSET('Raw Data'!$A$3,MATCH('Data above threshold'!$A85,'Raw Data'!$B$4:$B$185,0),MATCH('Data above threshold'!CK$4,'Raw Data'!$3:$3,0)-1))</f>
        <v/>
      </c>
      <c r="CL85" s="107" t="str">
        <f aca="true">IF(ISBLANK(OFFSET('Raw Data'!$A$3,MATCH('Data above threshold'!$A85,'Raw Data'!$B$4:$B$185,0),MATCH('Data above threshold'!CL$4,'Raw Data'!$3:$3,0)-1)),"",OFFSET('Raw Data'!$A$3,MATCH('Data above threshold'!$A85,'Raw Data'!$B$4:$B$185,0),MATCH('Data above threshold'!CL$4,'Raw Data'!$3:$3,0)-1))</f>
        <v/>
      </c>
      <c r="CM85" s="107" t="str">
        <f aca="true">IF(ISBLANK(OFFSET('Raw Data'!$A$3,MATCH('Data above threshold'!$A85,'Raw Data'!$B$4:$B$185,0),MATCH('Data above threshold'!CM$4,'Raw Data'!$3:$3,0)-1)),"",OFFSET('Raw Data'!$A$3,MATCH('Data above threshold'!$A85,'Raw Data'!$B$4:$B$185,0),MATCH('Data above threshold'!CM$4,'Raw Data'!$3:$3,0)-1))</f>
        <v/>
      </c>
      <c r="CN85" s="107" t="str">
        <f aca="true">IF(ISBLANK(OFFSET('Raw Data'!$A$3,MATCH('Data above threshold'!$A85,'Raw Data'!$B$4:$B$185,0),MATCH('Data above threshold'!CN$4,'Raw Data'!$3:$3,0)-1)),"",OFFSET('Raw Data'!$A$3,MATCH('Data above threshold'!$A85,'Raw Data'!$B$4:$B$185,0),MATCH('Data above threshold'!CN$4,'Raw Data'!$3:$3,0)-1))</f>
        <v/>
      </c>
      <c r="CO85" s="107" t="str">
        <f aca="true">IF(ISBLANK(OFFSET('Raw Data'!$A$3,MATCH('Data above threshold'!$A85,'Raw Data'!$B$4:$B$185,0),MATCH('Data above threshold'!CO$4,'Raw Data'!$3:$3,0)-1)),"",OFFSET('Raw Data'!$A$3,MATCH('Data above threshold'!$A85,'Raw Data'!$B$4:$B$185,0),MATCH('Data above threshold'!CO$4,'Raw Data'!$3:$3,0)-1))</f>
        <v/>
      </c>
      <c r="CP85" s="107" t="str">
        <f aca="true">IF(ISBLANK(OFFSET('Raw Data'!$A$3,MATCH('Data above threshold'!$A85,'Raw Data'!$B$4:$B$185,0),MATCH('Data above threshold'!CP$4,'Raw Data'!$3:$3,0)-1)),"",OFFSET('Raw Data'!$A$3,MATCH('Data above threshold'!$A85,'Raw Data'!$B$4:$B$185,0),MATCH('Data above threshold'!CP$4,'Raw Data'!$3:$3,0)-1))</f>
        <v/>
      </c>
      <c r="CQ85" s="107" t="str">
        <f aca="true">IF(ISBLANK(OFFSET('Raw Data'!$A$3,MATCH('Data above threshold'!$A85,'Raw Data'!$B$4:$B$185,0),MATCH('Data above threshold'!CQ$4,'Raw Data'!$3:$3,0)-1)),"",OFFSET('Raw Data'!$A$3,MATCH('Data above threshold'!$A85,'Raw Data'!$B$4:$B$185,0),MATCH('Data above threshold'!CQ$4,'Raw Data'!$3:$3,0)-1))</f>
        <v/>
      </c>
      <c r="CR85" s="107" t="str">
        <f aca="true">IF(ISBLANK(OFFSET('Raw Data'!$A$3,MATCH('Data above threshold'!$A85,'Raw Data'!$B$4:$B$185,0),MATCH('Data above threshold'!CR$4,'Raw Data'!$3:$3,0)-1)),"",OFFSET('Raw Data'!$A$3,MATCH('Data above threshold'!$A85,'Raw Data'!$B$4:$B$185,0),MATCH('Data above threshold'!CR$4,'Raw Data'!$3:$3,0)-1))</f>
        <v/>
      </c>
    </row>
    <row r="86" s="103" customFormat="true" ht="15.5" hidden="false" customHeight="false" outlineLevel="0" collapsed="false">
      <c r="A86" s="107" t="n">
        <v>3211</v>
      </c>
      <c r="B86" s="107" t="n">
        <v>4</v>
      </c>
      <c r="C86" s="107" t="str">
        <f aca="true">IF(ISBLANK(OFFSET('Raw Data'!$A$3,MATCH('Data above threshold'!$A86,'Raw Data'!$B$4:$B$185,0),MATCH('Data above threshold'!C$4,'Raw Data'!$3:$3,0)-1)),"",OFFSET('Raw Data'!$A$3,MATCH('Data above threshold'!$A86,'Raw Data'!$B$4:$B$185,0),MATCH('Data above threshold'!C$4,'Raw Data'!$3:$3,0)-1))</f>
        <v/>
      </c>
      <c r="D86" s="107" t="str">
        <f aca="true">IF(ISBLANK(OFFSET('Raw Data'!$A$3,MATCH('Data above threshold'!$A86,'Raw Data'!$B$4:$B$185,0),MATCH('Data above threshold'!D$4,'Raw Data'!$3:$3,0)-1)),"",OFFSET('Raw Data'!$A$3,MATCH('Data above threshold'!$A86,'Raw Data'!$B$4:$B$185,0),MATCH('Data above threshold'!D$4,'Raw Data'!$3:$3,0)-1))</f>
        <v>Expert assessment data - E.4.1</v>
      </c>
      <c r="E86" s="107" t="str">
        <f aca="true">IF(ISBLANK(OFFSET('Raw Data'!$A$3,MATCH('Data above threshold'!$A86,'Raw Data'!$B$4:$B$185,0),MATCH('Data above threshold'!E$4,'Raw Data'!$3:$3,0)-1)),"",OFFSET('Raw Data'!$A$3,MATCH('Data above threshold'!$A86,'Raw Data'!$B$4:$B$185,0),MATCH('Data above threshold'!E$4,'Raw Data'!$3:$3,0)-1))</f>
        <v>Is “consumer education” promoted through any of the following measures or mechanisms in your country in 2020? - Funding for consumer organisations to educate consumers</v>
      </c>
      <c r="F86" s="107" t="str">
        <f aca="true">IF(ISBLANK(OFFSET('Raw Data'!$A$3,MATCH('Data above threshold'!$A86,'Raw Data'!$B$4:$B$185,0),MATCH('Data above threshold'!F$4,'Raw Data'!$3:$3,0)-1)),"",OFFSET('Raw Data'!$A$3,MATCH('Data above threshold'!$A86,'Raw Data'!$B$4:$B$185,0),MATCH('Data above threshold'!F$4,'Raw Data'!$3:$3,0)-1))</f>
        <v/>
      </c>
      <c r="G86" s="107" t="str">
        <f aca="true">IF(ISBLANK(OFFSET('Raw Data'!$A$3,MATCH('Data above threshold'!$A86,'Raw Data'!$B$4:$B$185,0),MATCH('Data above threshold'!G$4,'Raw Data'!$3:$3,0)-1)),"",OFFSET('Raw Data'!$A$3,MATCH('Data above threshold'!$A86,'Raw Data'!$B$4:$B$185,0),MATCH('Data above threshold'!G$4,'Raw Data'!$3:$3,0)-1))</f>
        <v/>
      </c>
      <c r="H86" s="107" t="str">
        <f aca="true">IF(ISBLANK(OFFSET('Raw Data'!$A$3,MATCH('Data above threshold'!$A86,'Raw Data'!$B$4:$B$185,0),MATCH('Data above threshold'!H$4,'Raw Data'!$3:$3,0)-1)),"",OFFSET('Raw Data'!$A$3,MATCH('Data above threshold'!$A86,'Raw Data'!$B$4:$B$185,0),MATCH('Data above threshold'!H$4,'Raw Data'!$3:$3,0)-1))</f>
        <v>Consumers International Survey</v>
      </c>
      <c r="I86" s="107" t="str">
        <f aca="true">IF(ISBLANK(OFFSET('Raw Data'!$A$3,MATCH('Data above threshold'!$A86,'Raw Data'!$B$4:$B$185,0),MATCH('Data above threshold'!I$4,'Raw Data'!$3:$3,0)-1)),"",OFFSET('Raw Data'!$A$3,MATCH('Data above threshold'!$A86,'Raw Data'!$B$4:$B$185,0),MATCH('Data above threshold'!I$4,'Raw Data'!$3:$3,0)-1))</f>
        <v/>
      </c>
      <c r="J86" s="107" t="str">
        <f aca="true">IF(ISBLANK(OFFSET('Raw Data'!$A$3,MATCH('Data above threshold'!$A86,'Raw Data'!$B$4:$B$185,0),MATCH('Data above threshold'!J$4,'Raw Data'!$3:$3,0)-1)),"",OFFSET('Raw Data'!$A$3,MATCH('Data above threshold'!$A86,'Raw Data'!$B$4:$B$185,0),MATCH('Data above threshold'!J$4,'Raw Data'!$3:$3,0)-1))</f>
        <v/>
      </c>
      <c r="K86" s="107" t="str">
        <f aca="true">IF(ISBLANK(OFFSET('Raw Data'!$A$3,MATCH('Data above threshold'!$A86,'Raw Data'!$B$4:$B$185,0),MATCH('Data above threshold'!K$4,'Raw Data'!$3:$3,0)-1)),"",OFFSET('Raw Data'!$A$3,MATCH('Data above threshold'!$A86,'Raw Data'!$B$4:$B$185,0),MATCH('Data above threshold'!K$4,'Raw Data'!$3:$3,0)-1))</f>
        <v>Plus</v>
      </c>
      <c r="L86" s="107" t="str">
        <f aca="true">IF(ISBLANK(OFFSET('Raw Data'!$A$3,MATCH('Data above threshold'!$A86,'Raw Data'!$B$4:$B$185,0),MATCH('Data above threshold'!L$4,'Raw Data'!$3:$3,0)-1)),"",OFFSET('Raw Data'!$A$3,MATCH('Data above threshold'!$A86,'Raw Data'!$B$4:$B$185,0),MATCH('Data above threshold'!L$4,'Raw Data'!$3:$3,0)-1))</f>
        <v/>
      </c>
      <c r="M86" s="105" t="n">
        <f aca="false" t="array" ref="M86:M86">IFERROR(SKEW(IF(ISNUMBER(Q86:CR86),Q86:CR86,"")),"")</f>
        <v>0.00101649361171849</v>
      </c>
      <c r="N86" s="107" t="n">
        <v>0</v>
      </c>
      <c r="O86" s="107" t="str">
        <f aca="true">IF(ISBLANK(OFFSET('Raw Data'!$A$3,MATCH('Data above threshold'!$A86,'Raw Data'!$B$4:$B$185,0),MATCH('Data above threshold'!O$4,'Raw Data'!$3:$3,0)-1)),"",OFFSET('Raw Data'!$A$3,MATCH('Data above threshold'!$A86,'Raw Data'!$B$4:$B$185,0),MATCH('Data above threshold'!O$4,'Raw Data'!$3:$3,0)-1))</f>
        <v/>
      </c>
      <c r="P86" s="106" t="n">
        <f aca="false" t="array" ref="P86:P86">IF(B86&lt;4,"",1-IFERROR(SUM(ISNUMBER(Q86:CR86)*(1-$Q$3:$CR$3))/COUNTIF($Q$3:$CR$3,0),0))</f>
        <v>0.0375</v>
      </c>
      <c r="Q86" s="107" t="n">
        <f aca="true">IF(ISBLANK(OFFSET('Raw Data'!$A$3,MATCH('Data above threshold'!$A86,'Raw Data'!$B$4:$B$185,0),MATCH('Data above threshold'!Q$4,'Raw Data'!$3:$3,0)-1)),"",OFFSET('Raw Data'!$A$3,MATCH('Data above threshold'!$A86,'Raw Data'!$B$4:$B$185,0),MATCH('Data above threshold'!Q$4,'Raw Data'!$3:$3,0)-1))</f>
        <v>1.5</v>
      </c>
      <c r="R86" s="107" t="n">
        <f aca="true">IF(ISBLANK(OFFSET('Raw Data'!$A$3,MATCH('Data above threshold'!$A86,'Raw Data'!$B$4:$B$185,0),MATCH('Data above threshold'!R$4,'Raw Data'!$3:$3,0)-1)),"",OFFSET('Raw Data'!$A$3,MATCH('Data above threshold'!$A86,'Raw Data'!$B$4:$B$185,0),MATCH('Data above threshold'!R$4,'Raw Data'!$3:$3,0)-1))</f>
        <v>1.67</v>
      </c>
      <c r="S86" s="107" t="n">
        <f aca="true">IF(ISBLANK(OFFSET('Raw Data'!$A$3,MATCH('Data above threshold'!$A86,'Raw Data'!$B$4:$B$185,0),MATCH('Data above threshold'!S$4,'Raw Data'!$3:$3,0)-1)),"",OFFSET('Raw Data'!$A$3,MATCH('Data above threshold'!$A86,'Raw Data'!$B$4:$B$185,0),MATCH('Data above threshold'!S$4,'Raw Data'!$3:$3,0)-1))</f>
        <v>2</v>
      </c>
      <c r="T86" s="107" t="n">
        <f aca="true">IF(ISBLANK(OFFSET('Raw Data'!$A$3,MATCH('Data above threshold'!$A86,'Raw Data'!$B$4:$B$185,0),MATCH('Data above threshold'!T$4,'Raw Data'!$3:$3,0)-1)),"",OFFSET('Raw Data'!$A$3,MATCH('Data above threshold'!$A86,'Raw Data'!$B$4:$B$185,0),MATCH('Data above threshold'!T$4,'Raw Data'!$3:$3,0)-1))</f>
        <v>1</v>
      </c>
      <c r="U86" s="107" t="n">
        <f aca="true">IF(ISBLANK(OFFSET('Raw Data'!$A$3,MATCH('Data above threshold'!$A86,'Raw Data'!$B$4:$B$185,0),MATCH('Data above threshold'!U$4,'Raw Data'!$3:$3,0)-1)),"",OFFSET('Raw Data'!$A$3,MATCH('Data above threshold'!$A86,'Raw Data'!$B$4:$B$185,0),MATCH('Data above threshold'!U$4,'Raw Data'!$3:$3,0)-1))</f>
        <v>2</v>
      </c>
      <c r="V86" s="107" t="n">
        <f aca="true">IF(ISBLANK(OFFSET('Raw Data'!$A$3,MATCH('Data above threshold'!$A86,'Raw Data'!$B$4:$B$185,0),MATCH('Data above threshold'!V$4,'Raw Data'!$3:$3,0)-1)),"",OFFSET('Raw Data'!$A$3,MATCH('Data above threshold'!$A86,'Raw Data'!$B$4:$B$185,0),MATCH('Data above threshold'!V$4,'Raw Data'!$3:$3,0)-1))</f>
        <v>1</v>
      </c>
      <c r="W86" s="107" t="n">
        <f aca="true">IF(ISBLANK(OFFSET('Raw Data'!$A$3,MATCH('Data above threshold'!$A86,'Raw Data'!$B$4:$B$185,0),MATCH('Data above threshold'!W$4,'Raw Data'!$3:$3,0)-1)),"",OFFSET('Raw Data'!$A$3,MATCH('Data above threshold'!$A86,'Raw Data'!$B$4:$B$185,0),MATCH('Data above threshold'!W$4,'Raw Data'!$3:$3,0)-1))</f>
        <v>1</v>
      </c>
      <c r="X86" s="107" t="n">
        <f aca="true">IF(ISBLANK(OFFSET('Raw Data'!$A$3,MATCH('Data above threshold'!$A86,'Raw Data'!$B$4:$B$185,0),MATCH('Data above threshold'!X$4,'Raw Data'!$3:$3,0)-1)),"",OFFSET('Raw Data'!$A$3,MATCH('Data above threshold'!$A86,'Raw Data'!$B$4:$B$185,0),MATCH('Data above threshold'!X$4,'Raw Data'!$3:$3,0)-1))</f>
        <v>2</v>
      </c>
      <c r="Y86" s="107" t="n">
        <f aca="true">IF(ISBLANK(OFFSET('Raw Data'!$A$3,MATCH('Data above threshold'!$A86,'Raw Data'!$B$4:$B$185,0),MATCH('Data above threshold'!Y$4,'Raw Data'!$3:$3,0)-1)),"",OFFSET('Raw Data'!$A$3,MATCH('Data above threshold'!$A86,'Raw Data'!$B$4:$B$185,0),MATCH('Data above threshold'!Y$4,'Raw Data'!$3:$3,0)-1))</f>
        <v>2</v>
      </c>
      <c r="Z86" s="107" t="n">
        <f aca="true">IF(ISBLANK(OFFSET('Raw Data'!$A$3,MATCH('Data above threshold'!$A86,'Raw Data'!$B$4:$B$185,0),MATCH('Data above threshold'!Z$4,'Raw Data'!$3:$3,0)-1)),"",OFFSET('Raw Data'!$A$3,MATCH('Data above threshold'!$A86,'Raw Data'!$B$4:$B$185,0),MATCH('Data above threshold'!Z$4,'Raw Data'!$3:$3,0)-1))</f>
        <v>2</v>
      </c>
      <c r="AA86" s="107" t="n">
        <f aca="true">IF(ISBLANK(OFFSET('Raw Data'!$A$3,MATCH('Data above threshold'!$A86,'Raw Data'!$B$4:$B$185,0),MATCH('Data above threshold'!AA$4,'Raw Data'!$3:$3,0)-1)),"",OFFSET('Raw Data'!$A$3,MATCH('Data above threshold'!$A86,'Raw Data'!$B$4:$B$185,0),MATCH('Data above threshold'!AA$4,'Raw Data'!$3:$3,0)-1))</f>
        <v>2</v>
      </c>
      <c r="AB86" s="107" t="n">
        <f aca="true">IF(ISBLANK(OFFSET('Raw Data'!$A$3,MATCH('Data above threshold'!$A86,'Raw Data'!$B$4:$B$185,0),MATCH('Data above threshold'!AB$4,'Raw Data'!$3:$3,0)-1)),"",OFFSET('Raw Data'!$A$3,MATCH('Data above threshold'!$A86,'Raw Data'!$B$4:$B$185,0),MATCH('Data above threshold'!AB$4,'Raw Data'!$3:$3,0)-1))</f>
        <v>1</v>
      </c>
      <c r="AC86" s="107" t="n">
        <f aca="true">IF(ISBLANK(OFFSET('Raw Data'!$A$3,MATCH('Data above threshold'!$A86,'Raw Data'!$B$4:$B$185,0),MATCH('Data above threshold'!AC$4,'Raw Data'!$3:$3,0)-1)),"",OFFSET('Raw Data'!$A$3,MATCH('Data above threshold'!$A86,'Raw Data'!$B$4:$B$185,0),MATCH('Data above threshold'!AC$4,'Raw Data'!$3:$3,0)-1))</f>
        <v>1</v>
      </c>
      <c r="AD86" s="107" t="n">
        <f aca="true">IF(ISBLANK(OFFSET('Raw Data'!$A$3,MATCH('Data above threshold'!$A86,'Raw Data'!$B$4:$B$185,0),MATCH('Data above threshold'!AD$4,'Raw Data'!$3:$3,0)-1)),"",OFFSET('Raw Data'!$A$3,MATCH('Data above threshold'!$A86,'Raw Data'!$B$4:$B$185,0),MATCH('Data above threshold'!AD$4,'Raw Data'!$3:$3,0)-1))</f>
        <v>2</v>
      </c>
      <c r="AE86" s="107" t="n">
        <f aca="true">IF(ISBLANK(OFFSET('Raw Data'!$A$3,MATCH('Data above threshold'!$A86,'Raw Data'!$B$4:$B$185,0),MATCH('Data above threshold'!AE$4,'Raw Data'!$3:$3,0)-1)),"",OFFSET('Raw Data'!$A$3,MATCH('Data above threshold'!$A86,'Raw Data'!$B$4:$B$185,0),MATCH('Data above threshold'!AE$4,'Raw Data'!$3:$3,0)-1))</f>
        <v>1</v>
      </c>
      <c r="AF86" s="107" t="n">
        <f aca="true">IF(ISBLANK(OFFSET('Raw Data'!$A$3,MATCH('Data above threshold'!$A86,'Raw Data'!$B$4:$B$185,0),MATCH('Data above threshold'!AF$4,'Raw Data'!$3:$3,0)-1)),"",OFFSET('Raw Data'!$A$3,MATCH('Data above threshold'!$A86,'Raw Data'!$B$4:$B$185,0),MATCH('Data above threshold'!AF$4,'Raw Data'!$3:$3,0)-1))</f>
        <v>1</v>
      </c>
      <c r="AG86" s="107" t="n">
        <f aca="true">IF(ISBLANK(OFFSET('Raw Data'!$A$3,MATCH('Data above threshold'!$A86,'Raw Data'!$B$4:$B$185,0),MATCH('Data above threshold'!AG$4,'Raw Data'!$3:$3,0)-1)),"",OFFSET('Raw Data'!$A$3,MATCH('Data above threshold'!$A86,'Raw Data'!$B$4:$B$185,0),MATCH('Data above threshold'!AG$4,'Raw Data'!$3:$3,0)-1))</f>
        <v>2</v>
      </c>
      <c r="AH86" s="107" t="n">
        <f aca="true">IF(ISBLANK(OFFSET('Raw Data'!$A$3,MATCH('Data above threshold'!$A86,'Raw Data'!$B$4:$B$185,0),MATCH('Data above threshold'!AH$4,'Raw Data'!$3:$3,0)-1)),"",OFFSET('Raw Data'!$A$3,MATCH('Data above threshold'!$A86,'Raw Data'!$B$4:$B$185,0),MATCH('Data above threshold'!AH$4,'Raw Data'!$3:$3,0)-1))</f>
        <v>1</v>
      </c>
      <c r="AI86" s="107" t="n">
        <f aca="true">IF(ISBLANK(OFFSET('Raw Data'!$A$3,MATCH('Data above threshold'!$A86,'Raw Data'!$B$4:$B$185,0),MATCH('Data above threshold'!AI$4,'Raw Data'!$3:$3,0)-1)),"",OFFSET('Raw Data'!$A$3,MATCH('Data above threshold'!$A86,'Raw Data'!$B$4:$B$185,0),MATCH('Data above threshold'!AI$4,'Raw Data'!$3:$3,0)-1))</f>
        <v>2</v>
      </c>
      <c r="AJ86" s="107" t="n">
        <f aca="true">IF(ISBLANK(OFFSET('Raw Data'!$A$3,MATCH('Data above threshold'!$A86,'Raw Data'!$B$4:$B$185,0),MATCH('Data above threshold'!AJ$4,'Raw Data'!$3:$3,0)-1)),"",OFFSET('Raw Data'!$A$3,MATCH('Data above threshold'!$A86,'Raw Data'!$B$4:$B$185,0),MATCH('Data above threshold'!AJ$4,'Raw Data'!$3:$3,0)-1))</f>
        <v>2</v>
      </c>
      <c r="AK86" s="107" t="n">
        <f aca="true">IF(ISBLANK(OFFSET('Raw Data'!$A$3,MATCH('Data above threshold'!$A86,'Raw Data'!$B$4:$B$185,0),MATCH('Data above threshold'!AK$4,'Raw Data'!$3:$3,0)-1)),"",OFFSET('Raw Data'!$A$3,MATCH('Data above threshold'!$A86,'Raw Data'!$B$4:$B$185,0),MATCH('Data above threshold'!AK$4,'Raw Data'!$3:$3,0)-1))</f>
        <v>1</v>
      </c>
      <c r="AL86" s="107" t="n">
        <f aca="true">IF(ISBLANK(OFFSET('Raw Data'!$A$3,MATCH('Data above threshold'!$A86,'Raw Data'!$B$4:$B$185,0),MATCH('Data above threshold'!AL$4,'Raw Data'!$3:$3,0)-1)),"",OFFSET('Raw Data'!$A$3,MATCH('Data above threshold'!$A86,'Raw Data'!$B$4:$B$185,0),MATCH('Data above threshold'!AL$4,'Raw Data'!$3:$3,0)-1))</f>
        <v>1.67</v>
      </c>
      <c r="AM86" s="107" t="n">
        <f aca="true">IF(ISBLANK(OFFSET('Raw Data'!$A$3,MATCH('Data above threshold'!$A86,'Raw Data'!$B$4:$B$185,0),MATCH('Data above threshold'!AM$4,'Raw Data'!$3:$3,0)-1)),"",OFFSET('Raw Data'!$A$3,MATCH('Data above threshold'!$A86,'Raw Data'!$B$4:$B$185,0),MATCH('Data above threshold'!AM$4,'Raw Data'!$3:$3,0)-1))</f>
        <v>2</v>
      </c>
      <c r="AN86" s="107" t="n">
        <f aca="true">IF(ISBLANK(OFFSET('Raw Data'!$A$3,MATCH('Data above threshold'!$A86,'Raw Data'!$B$4:$B$185,0),MATCH('Data above threshold'!AN$4,'Raw Data'!$3:$3,0)-1)),"",OFFSET('Raw Data'!$A$3,MATCH('Data above threshold'!$A86,'Raw Data'!$B$4:$B$185,0),MATCH('Data above threshold'!AN$4,'Raw Data'!$3:$3,0)-1))</f>
        <v>2</v>
      </c>
      <c r="AO86" s="107" t="n">
        <f aca="true">IF(ISBLANK(OFFSET('Raw Data'!$A$3,MATCH('Data above threshold'!$A86,'Raw Data'!$B$4:$B$185,0),MATCH('Data above threshold'!AO$4,'Raw Data'!$3:$3,0)-1)),"",OFFSET('Raw Data'!$A$3,MATCH('Data above threshold'!$A86,'Raw Data'!$B$4:$B$185,0),MATCH('Data above threshold'!AO$4,'Raw Data'!$3:$3,0)-1))</f>
        <v>2</v>
      </c>
      <c r="AP86" s="107" t="str">
        <f aca="true">IF(ISBLANK(OFFSET('Raw Data'!$A$3,MATCH('Data above threshold'!$A86,'Raw Data'!$B$4:$B$185,0),MATCH('Data above threshold'!AP$4,'Raw Data'!$3:$3,0)-1)),"",OFFSET('Raw Data'!$A$3,MATCH('Data above threshold'!$A86,'Raw Data'!$B$4:$B$185,0),MATCH('Data above threshold'!AP$4,'Raw Data'!$3:$3,0)-1))</f>
        <v/>
      </c>
      <c r="AQ86" s="107" t="n">
        <f aca="true">IF(ISBLANK(OFFSET('Raw Data'!$A$3,MATCH('Data above threshold'!$A86,'Raw Data'!$B$4:$B$185,0),MATCH('Data above threshold'!AQ$4,'Raw Data'!$3:$3,0)-1)),"",OFFSET('Raw Data'!$A$3,MATCH('Data above threshold'!$A86,'Raw Data'!$B$4:$B$185,0),MATCH('Data above threshold'!AQ$4,'Raw Data'!$3:$3,0)-1))</f>
        <v>2</v>
      </c>
      <c r="AR86" s="107" t="n">
        <f aca="true">IF(ISBLANK(OFFSET('Raw Data'!$A$3,MATCH('Data above threshold'!$A86,'Raw Data'!$B$4:$B$185,0),MATCH('Data above threshold'!AR$4,'Raw Data'!$3:$3,0)-1)),"",OFFSET('Raw Data'!$A$3,MATCH('Data above threshold'!$A86,'Raw Data'!$B$4:$B$185,0),MATCH('Data above threshold'!AR$4,'Raw Data'!$3:$3,0)-1))</f>
        <v>1</v>
      </c>
      <c r="AS86" s="107" t="n">
        <f aca="true">IF(ISBLANK(OFFSET('Raw Data'!$A$3,MATCH('Data above threshold'!$A86,'Raw Data'!$B$4:$B$185,0),MATCH('Data above threshold'!AS$4,'Raw Data'!$3:$3,0)-1)),"",OFFSET('Raw Data'!$A$3,MATCH('Data above threshold'!$A86,'Raw Data'!$B$4:$B$185,0),MATCH('Data above threshold'!AS$4,'Raw Data'!$3:$3,0)-1))</f>
        <v>1</v>
      </c>
      <c r="AT86" s="107" t="n">
        <f aca="true">IF(ISBLANK(OFFSET('Raw Data'!$A$3,MATCH('Data above threshold'!$A86,'Raw Data'!$B$4:$B$185,0),MATCH('Data above threshold'!AT$4,'Raw Data'!$3:$3,0)-1)),"",OFFSET('Raw Data'!$A$3,MATCH('Data above threshold'!$A86,'Raw Data'!$B$4:$B$185,0),MATCH('Data above threshold'!AT$4,'Raw Data'!$3:$3,0)-1))</f>
        <v>1</v>
      </c>
      <c r="AU86" s="107" t="n">
        <f aca="true">IF(ISBLANK(OFFSET('Raw Data'!$A$3,MATCH('Data above threshold'!$A86,'Raw Data'!$B$4:$B$185,0),MATCH('Data above threshold'!AU$4,'Raw Data'!$3:$3,0)-1)),"",OFFSET('Raw Data'!$A$3,MATCH('Data above threshold'!$A86,'Raw Data'!$B$4:$B$185,0),MATCH('Data above threshold'!AU$4,'Raw Data'!$3:$3,0)-1))</f>
        <v>1</v>
      </c>
      <c r="AV86" s="107" t="n">
        <f aca="true">IF(ISBLANK(OFFSET('Raw Data'!$A$3,MATCH('Data above threshold'!$A86,'Raw Data'!$B$4:$B$185,0),MATCH('Data above threshold'!AV$4,'Raw Data'!$3:$3,0)-1)),"",OFFSET('Raw Data'!$A$3,MATCH('Data above threshold'!$A86,'Raw Data'!$B$4:$B$185,0),MATCH('Data above threshold'!AV$4,'Raw Data'!$3:$3,0)-1))</f>
        <v>1.5</v>
      </c>
      <c r="AW86" s="107" t="n">
        <f aca="true">IF(ISBLANK(OFFSET('Raw Data'!$A$3,MATCH('Data above threshold'!$A86,'Raw Data'!$B$4:$B$185,0),MATCH('Data above threshold'!AW$4,'Raw Data'!$3:$3,0)-1)),"",OFFSET('Raw Data'!$A$3,MATCH('Data above threshold'!$A86,'Raw Data'!$B$4:$B$185,0),MATCH('Data above threshold'!AW$4,'Raw Data'!$3:$3,0)-1))</f>
        <v>1.82</v>
      </c>
      <c r="AX86" s="107" t="n">
        <f aca="true">IF(ISBLANK(OFFSET('Raw Data'!$A$3,MATCH('Data above threshold'!$A86,'Raw Data'!$B$4:$B$185,0),MATCH('Data above threshold'!AX$4,'Raw Data'!$3:$3,0)-1)),"",OFFSET('Raw Data'!$A$3,MATCH('Data above threshold'!$A86,'Raw Data'!$B$4:$B$185,0),MATCH('Data above threshold'!AX$4,'Raw Data'!$3:$3,0)-1))</f>
        <v>1</v>
      </c>
      <c r="AY86" s="107" t="n">
        <f aca="true">IF(ISBLANK(OFFSET('Raw Data'!$A$3,MATCH('Data above threshold'!$A86,'Raw Data'!$B$4:$B$185,0),MATCH('Data above threshold'!AY$4,'Raw Data'!$3:$3,0)-1)),"",OFFSET('Raw Data'!$A$3,MATCH('Data above threshold'!$A86,'Raw Data'!$B$4:$B$185,0),MATCH('Data above threshold'!AY$4,'Raw Data'!$3:$3,0)-1))</f>
        <v>2</v>
      </c>
      <c r="AZ86" s="107" t="n">
        <f aca="true">IF(ISBLANK(OFFSET('Raw Data'!$A$3,MATCH('Data above threshold'!$A86,'Raw Data'!$B$4:$B$185,0),MATCH('Data above threshold'!AZ$4,'Raw Data'!$3:$3,0)-1)),"",OFFSET('Raw Data'!$A$3,MATCH('Data above threshold'!$A86,'Raw Data'!$B$4:$B$185,0),MATCH('Data above threshold'!AZ$4,'Raw Data'!$3:$3,0)-1))</f>
        <v>2</v>
      </c>
      <c r="BA86" s="107" t="n">
        <f aca="true">IF(ISBLANK(OFFSET('Raw Data'!$A$3,MATCH('Data above threshold'!$A86,'Raw Data'!$B$4:$B$185,0),MATCH('Data above threshold'!BA$4,'Raw Data'!$3:$3,0)-1)),"",OFFSET('Raw Data'!$A$3,MATCH('Data above threshold'!$A86,'Raw Data'!$B$4:$B$185,0),MATCH('Data above threshold'!BA$4,'Raw Data'!$3:$3,0)-1))</f>
        <v>1.67</v>
      </c>
      <c r="BB86" s="107" t="n">
        <f aca="true">IF(ISBLANK(OFFSET('Raw Data'!$A$3,MATCH('Data above threshold'!$A86,'Raw Data'!$B$4:$B$185,0),MATCH('Data above threshold'!BB$4,'Raw Data'!$3:$3,0)-1)),"",OFFSET('Raw Data'!$A$3,MATCH('Data above threshold'!$A86,'Raw Data'!$B$4:$B$185,0),MATCH('Data above threshold'!BB$4,'Raw Data'!$3:$3,0)-1))</f>
        <v>1.5</v>
      </c>
      <c r="BC86" s="107" t="n">
        <f aca="true">IF(ISBLANK(OFFSET('Raw Data'!$A$3,MATCH('Data above threshold'!$A86,'Raw Data'!$B$4:$B$185,0),MATCH('Data above threshold'!BC$4,'Raw Data'!$3:$3,0)-1)),"",OFFSET('Raw Data'!$A$3,MATCH('Data above threshold'!$A86,'Raw Data'!$B$4:$B$185,0),MATCH('Data above threshold'!BC$4,'Raw Data'!$3:$3,0)-1))</f>
        <v>2</v>
      </c>
      <c r="BD86" s="107" t="n">
        <f aca="true">IF(ISBLANK(OFFSET('Raw Data'!$A$3,MATCH('Data above threshold'!$A86,'Raw Data'!$B$4:$B$185,0),MATCH('Data above threshold'!BD$4,'Raw Data'!$3:$3,0)-1)),"",OFFSET('Raw Data'!$A$3,MATCH('Data above threshold'!$A86,'Raw Data'!$B$4:$B$185,0),MATCH('Data above threshold'!BD$4,'Raw Data'!$3:$3,0)-1))</f>
        <v>1</v>
      </c>
      <c r="BE86" s="107" t="n">
        <f aca="true">IF(ISBLANK(OFFSET('Raw Data'!$A$3,MATCH('Data above threshold'!$A86,'Raw Data'!$B$4:$B$185,0),MATCH('Data above threshold'!BE$4,'Raw Data'!$3:$3,0)-1)),"",OFFSET('Raw Data'!$A$3,MATCH('Data above threshold'!$A86,'Raw Data'!$B$4:$B$185,0),MATCH('Data above threshold'!BE$4,'Raw Data'!$3:$3,0)-1))</f>
        <v>1.33</v>
      </c>
      <c r="BF86" s="107" t="n">
        <f aca="true">IF(ISBLANK(OFFSET('Raw Data'!$A$3,MATCH('Data above threshold'!$A86,'Raw Data'!$B$4:$B$185,0),MATCH('Data above threshold'!BF$4,'Raw Data'!$3:$3,0)-1)),"",OFFSET('Raw Data'!$A$3,MATCH('Data above threshold'!$A86,'Raw Data'!$B$4:$B$185,0),MATCH('Data above threshold'!BF$4,'Raw Data'!$3:$3,0)-1))</f>
        <v>1</v>
      </c>
      <c r="BG86" s="107" t="str">
        <f aca="true">IF(ISBLANK(OFFSET('Raw Data'!$A$3,MATCH('Data above threshold'!$A86,'Raw Data'!$B$4:$B$185,0),MATCH('Data above threshold'!BG$4,'Raw Data'!$3:$3,0)-1)),"",OFFSET('Raw Data'!$A$3,MATCH('Data above threshold'!$A86,'Raw Data'!$B$4:$B$185,0),MATCH('Data above threshold'!BG$4,'Raw Data'!$3:$3,0)-1))</f>
        <v/>
      </c>
      <c r="BH86" s="107" t="n">
        <f aca="true">IF(ISBLANK(OFFSET('Raw Data'!$A$3,MATCH('Data above threshold'!$A86,'Raw Data'!$B$4:$B$185,0),MATCH('Data above threshold'!BH$4,'Raw Data'!$3:$3,0)-1)),"",OFFSET('Raw Data'!$A$3,MATCH('Data above threshold'!$A86,'Raw Data'!$B$4:$B$185,0),MATCH('Data above threshold'!BH$4,'Raw Data'!$3:$3,0)-1))</f>
        <v>1</v>
      </c>
      <c r="BI86" s="107" t="n">
        <f aca="true">IF(ISBLANK(OFFSET('Raw Data'!$A$3,MATCH('Data above threshold'!$A86,'Raw Data'!$B$4:$B$185,0),MATCH('Data above threshold'!BI$4,'Raw Data'!$3:$3,0)-1)),"",OFFSET('Raw Data'!$A$3,MATCH('Data above threshold'!$A86,'Raw Data'!$B$4:$B$185,0),MATCH('Data above threshold'!BI$4,'Raw Data'!$3:$3,0)-1))</f>
        <v>1</v>
      </c>
      <c r="BJ86" s="107" t="n">
        <f aca="true">IF(ISBLANK(OFFSET('Raw Data'!$A$3,MATCH('Data above threshold'!$A86,'Raw Data'!$B$4:$B$185,0),MATCH('Data above threshold'!BJ$4,'Raw Data'!$3:$3,0)-1)),"",OFFSET('Raw Data'!$A$3,MATCH('Data above threshold'!$A86,'Raw Data'!$B$4:$B$185,0),MATCH('Data above threshold'!BJ$4,'Raw Data'!$3:$3,0)-1))</f>
        <v>2</v>
      </c>
      <c r="BK86" s="107" t="n">
        <f aca="true">IF(ISBLANK(OFFSET('Raw Data'!$A$3,MATCH('Data above threshold'!$A86,'Raw Data'!$B$4:$B$185,0),MATCH('Data above threshold'!BK$4,'Raw Data'!$3:$3,0)-1)),"",OFFSET('Raw Data'!$A$3,MATCH('Data above threshold'!$A86,'Raw Data'!$B$4:$B$185,0),MATCH('Data above threshold'!BK$4,'Raw Data'!$3:$3,0)-1))</f>
        <v>1.5</v>
      </c>
      <c r="BL86" s="107" t="n">
        <f aca="true">IF(ISBLANK(OFFSET('Raw Data'!$A$3,MATCH('Data above threshold'!$A86,'Raw Data'!$B$4:$B$185,0),MATCH('Data above threshold'!BL$4,'Raw Data'!$3:$3,0)-1)),"",OFFSET('Raw Data'!$A$3,MATCH('Data above threshold'!$A86,'Raw Data'!$B$4:$B$185,0),MATCH('Data above threshold'!BL$4,'Raw Data'!$3:$3,0)-1))</f>
        <v>1</v>
      </c>
      <c r="BM86" s="107" t="n">
        <f aca="true">IF(ISBLANK(OFFSET('Raw Data'!$A$3,MATCH('Data above threshold'!$A86,'Raw Data'!$B$4:$B$185,0),MATCH('Data above threshold'!BM$4,'Raw Data'!$3:$3,0)-1)),"",OFFSET('Raw Data'!$A$3,MATCH('Data above threshold'!$A86,'Raw Data'!$B$4:$B$185,0),MATCH('Data above threshold'!BM$4,'Raw Data'!$3:$3,0)-1))</f>
        <v>1</v>
      </c>
      <c r="BN86" s="107" t="n">
        <f aca="true">IF(ISBLANK(OFFSET('Raw Data'!$A$3,MATCH('Data above threshold'!$A86,'Raw Data'!$B$4:$B$185,0),MATCH('Data above threshold'!BN$4,'Raw Data'!$3:$3,0)-1)),"",OFFSET('Raw Data'!$A$3,MATCH('Data above threshold'!$A86,'Raw Data'!$B$4:$B$185,0),MATCH('Data above threshold'!BN$4,'Raw Data'!$3:$3,0)-1))</f>
        <v>2</v>
      </c>
      <c r="BO86" s="107" t="n">
        <f aca="true">IF(ISBLANK(OFFSET('Raw Data'!$A$3,MATCH('Data above threshold'!$A86,'Raw Data'!$B$4:$B$185,0),MATCH('Data above threshold'!BO$4,'Raw Data'!$3:$3,0)-1)),"",OFFSET('Raw Data'!$A$3,MATCH('Data above threshold'!$A86,'Raw Data'!$B$4:$B$185,0),MATCH('Data above threshold'!BO$4,'Raw Data'!$3:$3,0)-1))</f>
        <v>1</v>
      </c>
      <c r="BP86" s="107" t="n">
        <f aca="true">IF(ISBLANK(OFFSET('Raw Data'!$A$3,MATCH('Data above threshold'!$A86,'Raw Data'!$B$4:$B$185,0),MATCH('Data above threshold'!BP$4,'Raw Data'!$3:$3,0)-1)),"",OFFSET('Raw Data'!$A$3,MATCH('Data above threshold'!$A86,'Raw Data'!$B$4:$B$185,0),MATCH('Data above threshold'!BP$4,'Raw Data'!$3:$3,0)-1))</f>
        <v>2</v>
      </c>
      <c r="BQ86" s="107" t="n">
        <f aca="true">IF(ISBLANK(OFFSET('Raw Data'!$A$3,MATCH('Data above threshold'!$A86,'Raw Data'!$B$4:$B$185,0),MATCH('Data above threshold'!BQ$4,'Raw Data'!$3:$3,0)-1)),"",OFFSET('Raw Data'!$A$3,MATCH('Data above threshold'!$A86,'Raw Data'!$B$4:$B$185,0),MATCH('Data above threshold'!BQ$4,'Raw Data'!$3:$3,0)-1))</f>
        <v>2</v>
      </c>
      <c r="BR86" s="107" t="n">
        <f aca="true">IF(ISBLANK(OFFSET('Raw Data'!$A$3,MATCH('Data above threshold'!$A86,'Raw Data'!$B$4:$B$185,0),MATCH('Data above threshold'!BR$4,'Raw Data'!$3:$3,0)-1)),"",OFFSET('Raw Data'!$A$3,MATCH('Data above threshold'!$A86,'Raw Data'!$B$4:$B$185,0),MATCH('Data above threshold'!BR$4,'Raw Data'!$3:$3,0)-1))</f>
        <v>1</v>
      </c>
      <c r="BS86" s="107" t="n">
        <f aca="true">IF(ISBLANK(OFFSET('Raw Data'!$A$3,MATCH('Data above threshold'!$A86,'Raw Data'!$B$4:$B$185,0),MATCH('Data above threshold'!BS$4,'Raw Data'!$3:$3,0)-1)),"",OFFSET('Raw Data'!$A$3,MATCH('Data above threshold'!$A86,'Raw Data'!$B$4:$B$185,0),MATCH('Data above threshold'!BS$4,'Raw Data'!$3:$3,0)-1))</f>
        <v>1</v>
      </c>
      <c r="BT86" s="107" t="n">
        <f aca="true">IF(ISBLANK(OFFSET('Raw Data'!$A$3,MATCH('Data above threshold'!$A86,'Raw Data'!$B$4:$B$185,0),MATCH('Data above threshold'!BT$4,'Raw Data'!$3:$3,0)-1)),"",OFFSET('Raw Data'!$A$3,MATCH('Data above threshold'!$A86,'Raw Data'!$B$4:$B$185,0),MATCH('Data above threshold'!BT$4,'Raw Data'!$3:$3,0)-1))</f>
        <v>2</v>
      </c>
      <c r="BU86" s="107" t="n">
        <f aca="true">IF(ISBLANK(OFFSET('Raw Data'!$A$3,MATCH('Data above threshold'!$A86,'Raw Data'!$B$4:$B$185,0),MATCH('Data above threshold'!BU$4,'Raw Data'!$3:$3,0)-1)),"",OFFSET('Raw Data'!$A$3,MATCH('Data above threshold'!$A86,'Raw Data'!$B$4:$B$185,0),MATCH('Data above threshold'!BU$4,'Raw Data'!$3:$3,0)-1))</f>
        <v>1.5</v>
      </c>
      <c r="BV86" s="107" t="n">
        <f aca="true">IF(ISBLANK(OFFSET('Raw Data'!$A$3,MATCH('Data above threshold'!$A86,'Raw Data'!$B$4:$B$185,0),MATCH('Data above threshold'!BV$4,'Raw Data'!$3:$3,0)-1)),"",OFFSET('Raw Data'!$A$3,MATCH('Data above threshold'!$A86,'Raw Data'!$B$4:$B$185,0),MATCH('Data above threshold'!BV$4,'Raw Data'!$3:$3,0)-1))</f>
        <v>1</v>
      </c>
      <c r="BW86" s="107" t="n">
        <f aca="true">IF(ISBLANK(OFFSET('Raw Data'!$A$3,MATCH('Data above threshold'!$A86,'Raw Data'!$B$4:$B$185,0),MATCH('Data above threshold'!BW$4,'Raw Data'!$3:$3,0)-1)),"",OFFSET('Raw Data'!$A$3,MATCH('Data above threshold'!$A86,'Raw Data'!$B$4:$B$185,0),MATCH('Data above threshold'!BW$4,'Raw Data'!$3:$3,0)-1))</f>
        <v>2</v>
      </c>
      <c r="BX86" s="107" t="n">
        <f aca="true">IF(ISBLANK(OFFSET('Raw Data'!$A$3,MATCH('Data above threshold'!$A86,'Raw Data'!$B$4:$B$185,0),MATCH('Data above threshold'!BX$4,'Raw Data'!$3:$3,0)-1)),"",OFFSET('Raw Data'!$A$3,MATCH('Data above threshold'!$A86,'Raw Data'!$B$4:$B$185,0),MATCH('Data above threshold'!BX$4,'Raw Data'!$3:$3,0)-1))</f>
        <v>2</v>
      </c>
      <c r="BY86" s="107" t="n">
        <f aca="true">IF(ISBLANK(OFFSET('Raw Data'!$A$3,MATCH('Data above threshold'!$A86,'Raw Data'!$B$4:$B$185,0),MATCH('Data above threshold'!BY$4,'Raw Data'!$3:$3,0)-1)),"",OFFSET('Raw Data'!$A$3,MATCH('Data above threshold'!$A86,'Raw Data'!$B$4:$B$185,0),MATCH('Data above threshold'!BY$4,'Raw Data'!$3:$3,0)-1))</f>
        <v>2</v>
      </c>
      <c r="BZ86" s="107" t="n">
        <f aca="true">IF(ISBLANK(OFFSET('Raw Data'!$A$3,MATCH('Data above threshold'!$A86,'Raw Data'!$B$4:$B$185,0),MATCH('Data above threshold'!BZ$4,'Raw Data'!$3:$3,0)-1)),"",OFFSET('Raw Data'!$A$3,MATCH('Data above threshold'!$A86,'Raw Data'!$B$4:$B$185,0),MATCH('Data above threshold'!BZ$4,'Raw Data'!$3:$3,0)-1))</f>
        <v>1.5</v>
      </c>
      <c r="CA86" s="107" t="str">
        <f aca="true">IF(ISBLANK(OFFSET('Raw Data'!$A$3,MATCH('Data above threshold'!$A86,'Raw Data'!$B$4:$B$185,0),MATCH('Data above threshold'!CA$4,'Raw Data'!$3:$3,0)-1)),"",OFFSET('Raw Data'!$A$3,MATCH('Data above threshold'!$A86,'Raw Data'!$B$4:$B$185,0),MATCH('Data above threshold'!CA$4,'Raw Data'!$3:$3,0)-1))</f>
        <v/>
      </c>
      <c r="CB86" s="107" t="n">
        <f aca="true">IF(ISBLANK(OFFSET('Raw Data'!$A$3,MATCH('Data above threshold'!$A86,'Raw Data'!$B$4:$B$185,0),MATCH('Data above threshold'!CB$4,'Raw Data'!$3:$3,0)-1)),"",OFFSET('Raw Data'!$A$3,MATCH('Data above threshold'!$A86,'Raw Data'!$B$4:$B$185,0),MATCH('Data above threshold'!CB$4,'Raw Data'!$3:$3,0)-1))</f>
        <v>1</v>
      </c>
      <c r="CC86" s="107" t="n">
        <f aca="true">IF(ISBLANK(OFFSET('Raw Data'!$A$3,MATCH('Data above threshold'!$A86,'Raw Data'!$B$4:$B$185,0),MATCH('Data above threshold'!CC$4,'Raw Data'!$3:$3,0)-1)),"",OFFSET('Raw Data'!$A$3,MATCH('Data above threshold'!$A86,'Raw Data'!$B$4:$B$185,0),MATCH('Data above threshold'!CC$4,'Raw Data'!$3:$3,0)-1))</f>
        <v>1</v>
      </c>
      <c r="CD86" s="107" t="n">
        <f aca="true">IF(ISBLANK(OFFSET('Raw Data'!$A$3,MATCH('Data above threshold'!$A86,'Raw Data'!$B$4:$B$185,0),MATCH('Data above threshold'!CD$4,'Raw Data'!$3:$3,0)-1)),"",OFFSET('Raw Data'!$A$3,MATCH('Data above threshold'!$A86,'Raw Data'!$B$4:$B$185,0),MATCH('Data above threshold'!CD$4,'Raw Data'!$3:$3,0)-1))</f>
        <v>2</v>
      </c>
      <c r="CE86" s="107" t="n">
        <f aca="true">IF(ISBLANK(OFFSET('Raw Data'!$A$3,MATCH('Data above threshold'!$A86,'Raw Data'!$B$4:$B$185,0),MATCH('Data above threshold'!CE$4,'Raw Data'!$3:$3,0)-1)),"",OFFSET('Raw Data'!$A$3,MATCH('Data above threshold'!$A86,'Raw Data'!$B$4:$B$185,0),MATCH('Data above threshold'!CE$4,'Raw Data'!$3:$3,0)-1))</f>
        <v>1.5</v>
      </c>
      <c r="CF86" s="107" t="n">
        <f aca="true">IF(ISBLANK(OFFSET('Raw Data'!$A$3,MATCH('Data above threshold'!$A86,'Raw Data'!$B$4:$B$185,0),MATCH('Data above threshold'!CF$4,'Raw Data'!$3:$3,0)-1)),"",OFFSET('Raw Data'!$A$3,MATCH('Data above threshold'!$A86,'Raw Data'!$B$4:$B$185,0),MATCH('Data above threshold'!CF$4,'Raw Data'!$3:$3,0)-1))</f>
        <v>1</v>
      </c>
      <c r="CG86" s="107" t="n">
        <f aca="true">IF(ISBLANK(OFFSET('Raw Data'!$A$3,MATCH('Data above threshold'!$A86,'Raw Data'!$B$4:$B$185,0),MATCH('Data above threshold'!CG$4,'Raw Data'!$3:$3,0)-1)),"",OFFSET('Raw Data'!$A$3,MATCH('Data above threshold'!$A86,'Raw Data'!$B$4:$B$185,0),MATCH('Data above threshold'!CG$4,'Raw Data'!$3:$3,0)-1))</f>
        <v>2</v>
      </c>
      <c r="CH86" s="107" t="n">
        <f aca="true">IF(ISBLANK(OFFSET('Raw Data'!$A$3,MATCH('Data above threshold'!$A86,'Raw Data'!$B$4:$B$185,0),MATCH('Data above threshold'!CH$4,'Raw Data'!$3:$3,0)-1)),"",OFFSET('Raw Data'!$A$3,MATCH('Data above threshold'!$A86,'Raw Data'!$B$4:$B$185,0),MATCH('Data above threshold'!CH$4,'Raw Data'!$3:$3,0)-1))</f>
        <v>2</v>
      </c>
      <c r="CI86" s="107" t="n">
        <f aca="true">IF(ISBLANK(OFFSET('Raw Data'!$A$3,MATCH('Data above threshold'!$A86,'Raw Data'!$B$4:$B$185,0),MATCH('Data above threshold'!CI$4,'Raw Data'!$3:$3,0)-1)),"",OFFSET('Raw Data'!$A$3,MATCH('Data above threshold'!$A86,'Raw Data'!$B$4:$B$185,0),MATCH('Data above threshold'!CI$4,'Raw Data'!$3:$3,0)-1))</f>
        <v>1</v>
      </c>
      <c r="CJ86" s="107" t="n">
        <f aca="true">IF(ISBLANK(OFFSET('Raw Data'!$A$3,MATCH('Data above threshold'!$A86,'Raw Data'!$B$4:$B$185,0),MATCH('Data above threshold'!CJ$4,'Raw Data'!$3:$3,0)-1)),"",OFFSET('Raw Data'!$A$3,MATCH('Data above threshold'!$A86,'Raw Data'!$B$4:$B$185,0),MATCH('Data above threshold'!CJ$4,'Raw Data'!$3:$3,0)-1))</f>
        <v>1</v>
      </c>
      <c r="CK86" s="107" t="n">
        <f aca="true">IF(ISBLANK(OFFSET('Raw Data'!$A$3,MATCH('Data above threshold'!$A86,'Raw Data'!$B$4:$B$185,0),MATCH('Data above threshold'!CK$4,'Raw Data'!$3:$3,0)-1)),"",OFFSET('Raw Data'!$A$3,MATCH('Data above threshold'!$A86,'Raw Data'!$B$4:$B$185,0),MATCH('Data above threshold'!CK$4,'Raw Data'!$3:$3,0)-1))</f>
        <v>2</v>
      </c>
      <c r="CL86" s="107" t="n">
        <f aca="true">IF(ISBLANK(OFFSET('Raw Data'!$A$3,MATCH('Data above threshold'!$A86,'Raw Data'!$B$4:$B$185,0),MATCH('Data above threshold'!CL$4,'Raw Data'!$3:$3,0)-1)),"",OFFSET('Raw Data'!$A$3,MATCH('Data above threshold'!$A86,'Raw Data'!$B$4:$B$185,0),MATCH('Data above threshold'!CL$4,'Raw Data'!$3:$3,0)-1))</f>
        <v>1</v>
      </c>
      <c r="CM86" s="107" t="n">
        <f aca="true">IF(ISBLANK(OFFSET('Raw Data'!$A$3,MATCH('Data above threshold'!$A86,'Raw Data'!$B$4:$B$185,0),MATCH('Data above threshold'!CM$4,'Raw Data'!$3:$3,0)-1)),"",OFFSET('Raw Data'!$A$3,MATCH('Data above threshold'!$A86,'Raw Data'!$B$4:$B$185,0),MATCH('Data above threshold'!CM$4,'Raw Data'!$3:$3,0)-1))</f>
        <v>1</v>
      </c>
      <c r="CN86" s="107" t="n">
        <f aca="true">IF(ISBLANK(OFFSET('Raw Data'!$A$3,MATCH('Data above threshold'!$A86,'Raw Data'!$B$4:$B$185,0),MATCH('Data above threshold'!CN$4,'Raw Data'!$3:$3,0)-1)),"",OFFSET('Raw Data'!$A$3,MATCH('Data above threshold'!$A86,'Raw Data'!$B$4:$B$185,0),MATCH('Data above threshold'!CN$4,'Raw Data'!$3:$3,0)-1))</f>
        <v>1.5</v>
      </c>
      <c r="CO86" s="107" t="n">
        <f aca="true">IF(ISBLANK(OFFSET('Raw Data'!$A$3,MATCH('Data above threshold'!$A86,'Raw Data'!$B$4:$B$185,0),MATCH('Data above threshold'!CO$4,'Raw Data'!$3:$3,0)-1)),"",OFFSET('Raw Data'!$A$3,MATCH('Data above threshold'!$A86,'Raw Data'!$B$4:$B$185,0),MATCH('Data above threshold'!CO$4,'Raw Data'!$3:$3,0)-1))</f>
        <v>2</v>
      </c>
      <c r="CP86" s="107" t="n">
        <f aca="true">IF(ISBLANK(OFFSET('Raw Data'!$A$3,MATCH('Data above threshold'!$A86,'Raw Data'!$B$4:$B$185,0),MATCH('Data above threshold'!CP$4,'Raw Data'!$3:$3,0)-1)),"",OFFSET('Raw Data'!$A$3,MATCH('Data above threshold'!$A86,'Raw Data'!$B$4:$B$185,0),MATCH('Data above threshold'!CP$4,'Raw Data'!$3:$3,0)-1))</f>
        <v>1</v>
      </c>
      <c r="CQ86" s="107" t="n">
        <f aca="true">IF(ISBLANK(OFFSET('Raw Data'!$A$3,MATCH('Data above threshold'!$A86,'Raw Data'!$B$4:$B$185,0),MATCH('Data above threshold'!CQ$4,'Raw Data'!$3:$3,0)-1)),"",OFFSET('Raw Data'!$A$3,MATCH('Data above threshold'!$A86,'Raw Data'!$B$4:$B$185,0),MATCH('Data above threshold'!CQ$4,'Raw Data'!$3:$3,0)-1))</f>
        <v>1</v>
      </c>
      <c r="CR86" s="107" t="n">
        <f aca="true">IF(ISBLANK(OFFSET('Raw Data'!$A$3,MATCH('Data above threshold'!$A86,'Raw Data'!$B$4:$B$185,0),MATCH('Data above threshold'!CR$4,'Raw Data'!$3:$3,0)-1)),"",OFFSET('Raw Data'!$A$3,MATCH('Data above threshold'!$A86,'Raw Data'!$B$4:$B$185,0),MATCH('Data above threshold'!CR$4,'Raw Data'!$3:$3,0)-1))</f>
        <v>2</v>
      </c>
    </row>
    <row r="87" s="103" customFormat="true" ht="15.5" hidden="false" customHeight="false" outlineLevel="0" collapsed="false">
      <c r="A87" s="107" t="n">
        <v>3212</v>
      </c>
      <c r="B87" s="107" t="n">
        <v>4</v>
      </c>
      <c r="C87" s="107" t="str">
        <f aca="true">IF(ISBLANK(OFFSET('Raw Data'!$A$3,MATCH('Data above threshold'!$A87,'Raw Data'!$B$4:$B$185,0),MATCH('Data above threshold'!C$4,'Raw Data'!$3:$3,0)-1)),"",OFFSET('Raw Data'!$A$3,MATCH('Data above threshold'!$A87,'Raw Data'!$B$4:$B$185,0),MATCH('Data above threshold'!C$4,'Raw Data'!$3:$3,0)-1))</f>
        <v/>
      </c>
      <c r="D87" s="107" t="str">
        <f aca="true">IF(ISBLANK(OFFSET('Raw Data'!$A$3,MATCH('Data above threshold'!$A87,'Raw Data'!$B$4:$B$185,0),MATCH('Data above threshold'!D$4,'Raw Data'!$3:$3,0)-1)),"",OFFSET('Raw Data'!$A$3,MATCH('Data above threshold'!$A87,'Raw Data'!$B$4:$B$185,0),MATCH('Data above threshold'!D$4,'Raw Data'!$3:$3,0)-1))</f>
        <v>Expert assessment data - E.4.2</v>
      </c>
      <c r="E87" s="107" t="str">
        <f aca="true">IF(ISBLANK(OFFSET('Raw Data'!$A$3,MATCH('Data above threshold'!$A87,'Raw Data'!$B$4:$B$185,0),MATCH('Data above threshold'!E$4,'Raw Data'!$3:$3,0)-1)),"",OFFSET('Raw Data'!$A$3,MATCH('Data above threshold'!$A87,'Raw Data'!$B$4:$B$185,0),MATCH('Data above threshold'!E$4,'Raw Data'!$3:$3,0)-1))</f>
        <v>Is “consumer education” promoted through any of the following measures or mechanisms in your country in 2020? - Funding for regulators or government bodies </v>
      </c>
      <c r="F87" s="107" t="str">
        <f aca="true">IF(ISBLANK(OFFSET('Raw Data'!$A$3,MATCH('Data above threshold'!$A87,'Raw Data'!$B$4:$B$185,0),MATCH('Data above threshold'!F$4,'Raw Data'!$3:$3,0)-1)),"",OFFSET('Raw Data'!$A$3,MATCH('Data above threshold'!$A87,'Raw Data'!$B$4:$B$185,0),MATCH('Data above threshold'!F$4,'Raw Data'!$3:$3,0)-1))</f>
        <v/>
      </c>
      <c r="G87" s="107" t="str">
        <f aca="true">IF(ISBLANK(OFFSET('Raw Data'!$A$3,MATCH('Data above threshold'!$A87,'Raw Data'!$B$4:$B$185,0),MATCH('Data above threshold'!G$4,'Raw Data'!$3:$3,0)-1)),"",OFFSET('Raw Data'!$A$3,MATCH('Data above threshold'!$A87,'Raw Data'!$B$4:$B$185,0),MATCH('Data above threshold'!G$4,'Raw Data'!$3:$3,0)-1))</f>
        <v/>
      </c>
      <c r="H87" s="107" t="str">
        <f aca="true">IF(ISBLANK(OFFSET('Raw Data'!$A$3,MATCH('Data above threshold'!$A87,'Raw Data'!$B$4:$B$185,0),MATCH('Data above threshold'!H$4,'Raw Data'!$3:$3,0)-1)),"",OFFSET('Raw Data'!$A$3,MATCH('Data above threshold'!$A87,'Raw Data'!$B$4:$B$185,0),MATCH('Data above threshold'!H$4,'Raw Data'!$3:$3,0)-1))</f>
        <v>Consumers International Survey</v>
      </c>
      <c r="I87" s="107" t="str">
        <f aca="true">IF(ISBLANK(OFFSET('Raw Data'!$A$3,MATCH('Data above threshold'!$A87,'Raw Data'!$B$4:$B$185,0),MATCH('Data above threshold'!I$4,'Raw Data'!$3:$3,0)-1)),"",OFFSET('Raw Data'!$A$3,MATCH('Data above threshold'!$A87,'Raw Data'!$B$4:$B$185,0),MATCH('Data above threshold'!I$4,'Raw Data'!$3:$3,0)-1))</f>
        <v/>
      </c>
      <c r="J87" s="107" t="str">
        <f aca="true">IF(ISBLANK(OFFSET('Raw Data'!$A$3,MATCH('Data above threshold'!$A87,'Raw Data'!$B$4:$B$185,0),MATCH('Data above threshold'!J$4,'Raw Data'!$3:$3,0)-1)),"",OFFSET('Raw Data'!$A$3,MATCH('Data above threshold'!$A87,'Raw Data'!$B$4:$B$185,0),MATCH('Data above threshold'!J$4,'Raw Data'!$3:$3,0)-1))</f>
        <v/>
      </c>
      <c r="K87" s="107" t="str">
        <f aca="true">IF(ISBLANK(OFFSET('Raw Data'!$A$3,MATCH('Data above threshold'!$A87,'Raw Data'!$B$4:$B$185,0),MATCH('Data above threshold'!K$4,'Raw Data'!$3:$3,0)-1)),"",OFFSET('Raw Data'!$A$3,MATCH('Data above threshold'!$A87,'Raw Data'!$B$4:$B$185,0),MATCH('Data above threshold'!K$4,'Raw Data'!$3:$3,0)-1))</f>
        <v>Plus</v>
      </c>
      <c r="L87" s="107" t="str">
        <f aca="true">IF(ISBLANK(OFFSET('Raw Data'!$A$3,MATCH('Data above threshold'!$A87,'Raw Data'!$B$4:$B$185,0),MATCH('Data above threshold'!L$4,'Raw Data'!$3:$3,0)-1)),"",OFFSET('Raw Data'!$A$3,MATCH('Data above threshold'!$A87,'Raw Data'!$B$4:$B$185,0),MATCH('Data above threshold'!L$4,'Raw Data'!$3:$3,0)-1))</f>
        <v/>
      </c>
      <c r="M87" s="105" t="n">
        <f aca="false" t="array" ref="M87:M87">IFERROR(SKEW(IF(ISNUMBER(Q87:CR87),Q87:CR87,"")),"")</f>
        <v>-0.913633335664998</v>
      </c>
      <c r="N87" s="107" t="n">
        <v>0</v>
      </c>
      <c r="O87" s="107" t="str">
        <f aca="true">IF(ISBLANK(OFFSET('Raw Data'!$A$3,MATCH('Data above threshold'!$A87,'Raw Data'!$B$4:$B$185,0),MATCH('Data above threshold'!O$4,'Raw Data'!$3:$3,0)-1)),"",OFFSET('Raw Data'!$A$3,MATCH('Data above threshold'!$A87,'Raw Data'!$B$4:$B$185,0),MATCH('Data above threshold'!O$4,'Raw Data'!$3:$3,0)-1))</f>
        <v/>
      </c>
      <c r="P87" s="106" t="n">
        <f aca="false" t="array" ref="P87:P87">IF(B87&lt;4,"",1-IFERROR(SUM(ISNUMBER(Q87:CR87)*(1-$Q$3:$CR$3))/COUNTIF($Q$3:$CR$3,0),0))</f>
        <v>0.1</v>
      </c>
      <c r="Q87" s="107" t="n">
        <f aca="true">IF(ISBLANK(OFFSET('Raw Data'!$A$3,MATCH('Data above threshold'!$A87,'Raw Data'!$B$4:$B$185,0),MATCH('Data above threshold'!Q$4,'Raw Data'!$3:$3,0)-1)),"",OFFSET('Raw Data'!$A$3,MATCH('Data above threshold'!$A87,'Raw Data'!$B$4:$B$185,0),MATCH('Data above threshold'!Q$4,'Raw Data'!$3:$3,0)-1))</f>
        <v>2</v>
      </c>
      <c r="R87" s="107" t="n">
        <f aca="true">IF(ISBLANK(OFFSET('Raw Data'!$A$3,MATCH('Data above threshold'!$A87,'Raw Data'!$B$4:$B$185,0),MATCH('Data above threshold'!R$4,'Raw Data'!$3:$3,0)-1)),"",OFFSET('Raw Data'!$A$3,MATCH('Data above threshold'!$A87,'Raw Data'!$B$4:$B$185,0),MATCH('Data above threshold'!R$4,'Raw Data'!$3:$3,0)-1))</f>
        <v>2</v>
      </c>
      <c r="S87" s="107" t="n">
        <f aca="true">IF(ISBLANK(OFFSET('Raw Data'!$A$3,MATCH('Data above threshold'!$A87,'Raw Data'!$B$4:$B$185,0),MATCH('Data above threshold'!S$4,'Raw Data'!$3:$3,0)-1)),"",OFFSET('Raw Data'!$A$3,MATCH('Data above threshold'!$A87,'Raw Data'!$B$4:$B$185,0),MATCH('Data above threshold'!S$4,'Raw Data'!$3:$3,0)-1))</f>
        <v>2</v>
      </c>
      <c r="T87" s="107" t="n">
        <f aca="true">IF(ISBLANK(OFFSET('Raw Data'!$A$3,MATCH('Data above threshold'!$A87,'Raw Data'!$B$4:$B$185,0),MATCH('Data above threshold'!T$4,'Raw Data'!$3:$3,0)-1)),"",OFFSET('Raw Data'!$A$3,MATCH('Data above threshold'!$A87,'Raw Data'!$B$4:$B$185,0),MATCH('Data above threshold'!T$4,'Raw Data'!$3:$3,0)-1))</f>
        <v>2</v>
      </c>
      <c r="U87" s="107" t="n">
        <f aca="true">IF(ISBLANK(OFFSET('Raw Data'!$A$3,MATCH('Data above threshold'!$A87,'Raw Data'!$B$4:$B$185,0),MATCH('Data above threshold'!U$4,'Raw Data'!$3:$3,0)-1)),"",OFFSET('Raw Data'!$A$3,MATCH('Data above threshold'!$A87,'Raw Data'!$B$4:$B$185,0),MATCH('Data above threshold'!U$4,'Raw Data'!$3:$3,0)-1))</f>
        <v>2</v>
      </c>
      <c r="V87" s="107" t="n">
        <f aca="true">IF(ISBLANK(OFFSET('Raw Data'!$A$3,MATCH('Data above threshold'!$A87,'Raw Data'!$B$4:$B$185,0),MATCH('Data above threshold'!V$4,'Raw Data'!$3:$3,0)-1)),"",OFFSET('Raw Data'!$A$3,MATCH('Data above threshold'!$A87,'Raw Data'!$B$4:$B$185,0),MATCH('Data above threshold'!V$4,'Raw Data'!$3:$3,0)-1))</f>
        <v>2</v>
      </c>
      <c r="W87" s="107" t="n">
        <f aca="true">IF(ISBLANK(OFFSET('Raw Data'!$A$3,MATCH('Data above threshold'!$A87,'Raw Data'!$B$4:$B$185,0),MATCH('Data above threshold'!W$4,'Raw Data'!$3:$3,0)-1)),"",OFFSET('Raw Data'!$A$3,MATCH('Data above threshold'!$A87,'Raw Data'!$B$4:$B$185,0),MATCH('Data above threshold'!W$4,'Raw Data'!$3:$3,0)-1))</f>
        <v>2</v>
      </c>
      <c r="X87" s="107" t="str">
        <f aca="true">IF(ISBLANK(OFFSET('Raw Data'!$A$3,MATCH('Data above threshold'!$A87,'Raw Data'!$B$4:$B$185,0),MATCH('Data above threshold'!X$4,'Raw Data'!$3:$3,0)-1)),"",OFFSET('Raw Data'!$A$3,MATCH('Data above threshold'!$A87,'Raw Data'!$B$4:$B$185,0),MATCH('Data above threshold'!X$4,'Raw Data'!$3:$3,0)-1))</f>
        <v/>
      </c>
      <c r="Y87" s="107" t="n">
        <f aca="true">IF(ISBLANK(OFFSET('Raw Data'!$A$3,MATCH('Data above threshold'!$A87,'Raw Data'!$B$4:$B$185,0),MATCH('Data above threshold'!Y$4,'Raw Data'!$3:$3,0)-1)),"",OFFSET('Raw Data'!$A$3,MATCH('Data above threshold'!$A87,'Raw Data'!$B$4:$B$185,0),MATCH('Data above threshold'!Y$4,'Raw Data'!$3:$3,0)-1))</f>
        <v>2</v>
      </c>
      <c r="Z87" s="107" t="n">
        <f aca="true">IF(ISBLANK(OFFSET('Raw Data'!$A$3,MATCH('Data above threshold'!$A87,'Raw Data'!$B$4:$B$185,0),MATCH('Data above threshold'!Z$4,'Raw Data'!$3:$3,0)-1)),"",OFFSET('Raw Data'!$A$3,MATCH('Data above threshold'!$A87,'Raw Data'!$B$4:$B$185,0),MATCH('Data above threshold'!Z$4,'Raw Data'!$3:$3,0)-1))</f>
        <v>2</v>
      </c>
      <c r="AA87" s="107" t="str">
        <f aca="true">IF(ISBLANK(OFFSET('Raw Data'!$A$3,MATCH('Data above threshold'!$A87,'Raw Data'!$B$4:$B$185,0),MATCH('Data above threshold'!AA$4,'Raw Data'!$3:$3,0)-1)),"",OFFSET('Raw Data'!$A$3,MATCH('Data above threshold'!$A87,'Raw Data'!$B$4:$B$185,0),MATCH('Data above threshold'!AA$4,'Raw Data'!$3:$3,0)-1))</f>
        <v/>
      </c>
      <c r="AB87" s="107" t="n">
        <f aca="true">IF(ISBLANK(OFFSET('Raw Data'!$A$3,MATCH('Data above threshold'!$A87,'Raw Data'!$B$4:$B$185,0),MATCH('Data above threshold'!AB$4,'Raw Data'!$3:$3,0)-1)),"",OFFSET('Raw Data'!$A$3,MATCH('Data above threshold'!$A87,'Raw Data'!$B$4:$B$185,0),MATCH('Data above threshold'!AB$4,'Raw Data'!$3:$3,0)-1))</f>
        <v>1</v>
      </c>
      <c r="AC87" s="107" t="n">
        <f aca="true">IF(ISBLANK(OFFSET('Raw Data'!$A$3,MATCH('Data above threshold'!$A87,'Raw Data'!$B$4:$B$185,0),MATCH('Data above threshold'!AC$4,'Raw Data'!$3:$3,0)-1)),"",OFFSET('Raw Data'!$A$3,MATCH('Data above threshold'!$A87,'Raw Data'!$B$4:$B$185,0),MATCH('Data above threshold'!AC$4,'Raw Data'!$3:$3,0)-1))</f>
        <v>2</v>
      </c>
      <c r="AD87" s="107" t="n">
        <f aca="true">IF(ISBLANK(OFFSET('Raw Data'!$A$3,MATCH('Data above threshold'!$A87,'Raw Data'!$B$4:$B$185,0),MATCH('Data above threshold'!AD$4,'Raw Data'!$3:$3,0)-1)),"",OFFSET('Raw Data'!$A$3,MATCH('Data above threshold'!$A87,'Raw Data'!$B$4:$B$185,0),MATCH('Data above threshold'!AD$4,'Raw Data'!$3:$3,0)-1))</f>
        <v>1</v>
      </c>
      <c r="AE87" s="107" t="n">
        <f aca="true">IF(ISBLANK(OFFSET('Raw Data'!$A$3,MATCH('Data above threshold'!$A87,'Raw Data'!$B$4:$B$185,0),MATCH('Data above threshold'!AE$4,'Raw Data'!$3:$3,0)-1)),"",OFFSET('Raw Data'!$A$3,MATCH('Data above threshold'!$A87,'Raw Data'!$B$4:$B$185,0),MATCH('Data above threshold'!AE$4,'Raw Data'!$3:$3,0)-1))</f>
        <v>2</v>
      </c>
      <c r="AF87" s="107" t="n">
        <f aca="true">IF(ISBLANK(OFFSET('Raw Data'!$A$3,MATCH('Data above threshold'!$A87,'Raw Data'!$B$4:$B$185,0),MATCH('Data above threshold'!AF$4,'Raw Data'!$3:$3,0)-1)),"",OFFSET('Raw Data'!$A$3,MATCH('Data above threshold'!$A87,'Raw Data'!$B$4:$B$185,0),MATCH('Data above threshold'!AF$4,'Raw Data'!$3:$3,0)-1))</f>
        <v>1</v>
      </c>
      <c r="AG87" s="107" t="n">
        <f aca="true">IF(ISBLANK(OFFSET('Raw Data'!$A$3,MATCH('Data above threshold'!$A87,'Raw Data'!$B$4:$B$185,0),MATCH('Data above threshold'!AG$4,'Raw Data'!$3:$3,0)-1)),"",OFFSET('Raw Data'!$A$3,MATCH('Data above threshold'!$A87,'Raw Data'!$B$4:$B$185,0),MATCH('Data above threshold'!AG$4,'Raw Data'!$3:$3,0)-1))</f>
        <v>1</v>
      </c>
      <c r="AH87" s="107" t="n">
        <f aca="true">IF(ISBLANK(OFFSET('Raw Data'!$A$3,MATCH('Data above threshold'!$A87,'Raw Data'!$B$4:$B$185,0),MATCH('Data above threshold'!AH$4,'Raw Data'!$3:$3,0)-1)),"",OFFSET('Raw Data'!$A$3,MATCH('Data above threshold'!$A87,'Raw Data'!$B$4:$B$185,0),MATCH('Data above threshold'!AH$4,'Raw Data'!$3:$3,0)-1))</f>
        <v>2</v>
      </c>
      <c r="AI87" s="107" t="n">
        <f aca="true">IF(ISBLANK(OFFSET('Raw Data'!$A$3,MATCH('Data above threshold'!$A87,'Raw Data'!$B$4:$B$185,0),MATCH('Data above threshold'!AI$4,'Raw Data'!$3:$3,0)-1)),"",OFFSET('Raw Data'!$A$3,MATCH('Data above threshold'!$A87,'Raw Data'!$B$4:$B$185,0),MATCH('Data above threshold'!AI$4,'Raw Data'!$3:$3,0)-1))</f>
        <v>2</v>
      </c>
      <c r="AJ87" s="107" t="n">
        <f aca="true">IF(ISBLANK(OFFSET('Raw Data'!$A$3,MATCH('Data above threshold'!$A87,'Raw Data'!$B$4:$B$185,0),MATCH('Data above threshold'!AJ$4,'Raw Data'!$3:$3,0)-1)),"",OFFSET('Raw Data'!$A$3,MATCH('Data above threshold'!$A87,'Raw Data'!$B$4:$B$185,0),MATCH('Data above threshold'!AJ$4,'Raw Data'!$3:$3,0)-1))</f>
        <v>2</v>
      </c>
      <c r="AK87" s="107" t="n">
        <f aca="true">IF(ISBLANK(OFFSET('Raw Data'!$A$3,MATCH('Data above threshold'!$A87,'Raw Data'!$B$4:$B$185,0),MATCH('Data above threshold'!AK$4,'Raw Data'!$3:$3,0)-1)),"",OFFSET('Raw Data'!$A$3,MATCH('Data above threshold'!$A87,'Raw Data'!$B$4:$B$185,0),MATCH('Data above threshold'!AK$4,'Raw Data'!$3:$3,0)-1))</f>
        <v>2</v>
      </c>
      <c r="AL87" s="107" t="n">
        <f aca="true">IF(ISBLANK(OFFSET('Raw Data'!$A$3,MATCH('Data above threshold'!$A87,'Raw Data'!$B$4:$B$185,0),MATCH('Data above threshold'!AL$4,'Raw Data'!$3:$3,0)-1)),"",OFFSET('Raw Data'!$A$3,MATCH('Data above threshold'!$A87,'Raw Data'!$B$4:$B$185,0),MATCH('Data above threshold'!AL$4,'Raw Data'!$3:$3,0)-1))</f>
        <v>1.5</v>
      </c>
      <c r="AM87" s="107" t="n">
        <f aca="true">IF(ISBLANK(OFFSET('Raw Data'!$A$3,MATCH('Data above threshold'!$A87,'Raw Data'!$B$4:$B$185,0),MATCH('Data above threshold'!AM$4,'Raw Data'!$3:$3,0)-1)),"",OFFSET('Raw Data'!$A$3,MATCH('Data above threshold'!$A87,'Raw Data'!$B$4:$B$185,0),MATCH('Data above threshold'!AM$4,'Raw Data'!$3:$3,0)-1))</f>
        <v>2</v>
      </c>
      <c r="AN87" s="107" t="n">
        <f aca="true">IF(ISBLANK(OFFSET('Raw Data'!$A$3,MATCH('Data above threshold'!$A87,'Raw Data'!$B$4:$B$185,0),MATCH('Data above threshold'!AN$4,'Raw Data'!$3:$3,0)-1)),"",OFFSET('Raw Data'!$A$3,MATCH('Data above threshold'!$A87,'Raw Data'!$B$4:$B$185,0),MATCH('Data above threshold'!AN$4,'Raw Data'!$3:$3,0)-1))</f>
        <v>2</v>
      </c>
      <c r="AO87" s="107" t="n">
        <f aca="true">IF(ISBLANK(OFFSET('Raw Data'!$A$3,MATCH('Data above threshold'!$A87,'Raw Data'!$B$4:$B$185,0),MATCH('Data above threshold'!AO$4,'Raw Data'!$3:$3,0)-1)),"",OFFSET('Raw Data'!$A$3,MATCH('Data above threshold'!$A87,'Raw Data'!$B$4:$B$185,0),MATCH('Data above threshold'!AO$4,'Raw Data'!$3:$3,0)-1))</f>
        <v>2</v>
      </c>
      <c r="AP87" s="107" t="str">
        <f aca="true">IF(ISBLANK(OFFSET('Raw Data'!$A$3,MATCH('Data above threshold'!$A87,'Raw Data'!$B$4:$B$185,0),MATCH('Data above threshold'!AP$4,'Raw Data'!$3:$3,0)-1)),"",OFFSET('Raw Data'!$A$3,MATCH('Data above threshold'!$A87,'Raw Data'!$B$4:$B$185,0),MATCH('Data above threshold'!AP$4,'Raw Data'!$3:$3,0)-1))</f>
        <v/>
      </c>
      <c r="AQ87" s="107" t="n">
        <f aca="true">IF(ISBLANK(OFFSET('Raw Data'!$A$3,MATCH('Data above threshold'!$A87,'Raw Data'!$B$4:$B$185,0),MATCH('Data above threshold'!AQ$4,'Raw Data'!$3:$3,0)-1)),"",OFFSET('Raw Data'!$A$3,MATCH('Data above threshold'!$A87,'Raw Data'!$B$4:$B$185,0),MATCH('Data above threshold'!AQ$4,'Raw Data'!$3:$3,0)-1))</f>
        <v>2</v>
      </c>
      <c r="AR87" s="107" t="n">
        <f aca="true">IF(ISBLANK(OFFSET('Raw Data'!$A$3,MATCH('Data above threshold'!$A87,'Raw Data'!$B$4:$B$185,0),MATCH('Data above threshold'!AR$4,'Raw Data'!$3:$3,0)-1)),"",OFFSET('Raw Data'!$A$3,MATCH('Data above threshold'!$A87,'Raw Data'!$B$4:$B$185,0),MATCH('Data above threshold'!AR$4,'Raw Data'!$3:$3,0)-1))</f>
        <v>1</v>
      </c>
      <c r="AS87" s="107" t="n">
        <f aca="true">IF(ISBLANK(OFFSET('Raw Data'!$A$3,MATCH('Data above threshold'!$A87,'Raw Data'!$B$4:$B$185,0),MATCH('Data above threshold'!AS$4,'Raw Data'!$3:$3,0)-1)),"",OFFSET('Raw Data'!$A$3,MATCH('Data above threshold'!$A87,'Raw Data'!$B$4:$B$185,0),MATCH('Data above threshold'!AS$4,'Raw Data'!$3:$3,0)-1))</f>
        <v>1</v>
      </c>
      <c r="AT87" s="107" t="n">
        <f aca="true">IF(ISBLANK(OFFSET('Raw Data'!$A$3,MATCH('Data above threshold'!$A87,'Raw Data'!$B$4:$B$185,0),MATCH('Data above threshold'!AT$4,'Raw Data'!$3:$3,0)-1)),"",OFFSET('Raw Data'!$A$3,MATCH('Data above threshold'!$A87,'Raw Data'!$B$4:$B$185,0),MATCH('Data above threshold'!AT$4,'Raw Data'!$3:$3,0)-1))</f>
        <v>2</v>
      </c>
      <c r="AU87" s="107" t="str">
        <f aca="true">IF(ISBLANK(OFFSET('Raw Data'!$A$3,MATCH('Data above threshold'!$A87,'Raw Data'!$B$4:$B$185,0),MATCH('Data above threshold'!AU$4,'Raw Data'!$3:$3,0)-1)),"",OFFSET('Raw Data'!$A$3,MATCH('Data above threshold'!$A87,'Raw Data'!$B$4:$B$185,0),MATCH('Data above threshold'!AU$4,'Raw Data'!$3:$3,0)-1))</f>
        <v/>
      </c>
      <c r="AV87" s="107" t="n">
        <f aca="true">IF(ISBLANK(OFFSET('Raw Data'!$A$3,MATCH('Data above threshold'!$A87,'Raw Data'!$B$4:$B$185,0),MATCH('Data above threshold'!AV$4,'Raw Data'!$3:$3,0)-1)),"",OFFSET('Raw Data'!$A$3,MATCH('Data above threshold'!$A87,'Raw Data'!$B$4:$B$185,0),MATCH('Data above threshold'!AV$4,'Raw Data'!$3:$3,0)-1))</f>
        <v>2</v>
      </c>
      <c r="AW87" s="107" t="n">
        <f aca="true">IF(ISBLANK(OFFSET('Raw Data'!$A$3,MATCH('Data above threshold'!$A87,'Raw Data'!$B$4:$B$185,0),MATCH('Data above threshold'!AW$4,'Raw Data'!$3:$3,0)-1)),"",OFFSET('Raw Data'!$A$3,MATCH('Data above threshold'!$A87,'Raw Data'!$B$4:$B$185,0),MATCH('Data above threshold'!AW$4,'Raw Data'!$3:$3,0)-1))</f>
        <v>1.89</v>
      </c>
      <c r="AX87" s="107" t="str">
        <f aca="true">IF(ISBLANK(OFFSET('Raw Data'!$A$3,MATCH('Data above threshold'!$A87,'Raw Data'!$B$4:$B$185,0),MATCH('Data above threshold'!AX$4,'Raw Data'!$3:$3,0)-1)),"",OFFSET('Raw Data'!$A$3,MATCH('Data above threshold'!$A87,'Raw Data'!$B$4:$B$185,0),MATCH('Data above threshold'!AX$4,'Raw Data'!$3:$3,0)-1))</f>
        <v/>
      </c>
      <c r="AY87" s="107" t="n">
        <f aca="true">IF(ISBLANK(OFFSET('Raw Data'!$A$3,MATCH('Data above threshold'!$A87,'Raw Data'!$B$4:$B$185,0),MATCH('Data above threshold'!AY$4,'Raw Data'!$3:$3,0)-1)),"",OFFSET('Raw Data'!$A$3,MATCH('Data above threshold'!$A87,'Raw Data'!$B$4:$B$185,0),MATCH('Data above threshold'!AY$4,'Raw Data'!$3:$3,0)-1))</f>
        <v>2</v>
      </c>
      <c r="AZ87" s="107" t="n">
        <f aca="true">IF(ISBLANK(OFFSET('Raw Data'!$A$3,MATCH('Data above threshold'!$A87,'Raw Data'!$B$4:$B$185,0),MATCH('Data above threshold'!AZ$4,'Raw Data'!$3:$3,0)-1)),"",OFFSET('Raw Data'!$A$3,MATCH('Data above threshold'!$A87,'Raw Data'!$B$4:$B$185,0),MATCH('Data above threshold'!AZ$4,'Raw Data'!$3:$3,0)-1))</f>
        <v>2</v>
      </c>
      <c r="BA87" s="107" t="n">
        <f aca="true">IF(ISBLANK(OFFSET('Raw Data'!$A$3,MATCH('Data above threshold'!$A87,'Raw Data'!$B$4:$B$185,0),MATCH('Data above threshold'!BA$4,'Raw Data'!$3:$3,0)-1)),"",OFFSET('Raw Data'!$A$3,MATCH('Data above threshold'!$A87,'Raw Data'!$B$4:$B$185,0),MATCH('Data above threshold'!BA$4,'Raw Data'!$3:$3,0)-1))</f>
        <v>1.67</v>
      </c>
      <c r="BB87" s="107" t="n">
        <f aca="true">IF(ISBLANK(OFFSET('Raw Data'!$A$3,MATCH('Data above threshold'!$A87,'Raw Data'!$B$4:$B$185,0),MATCH('Data above threshold'!BB$4,'Raw Data'!$3:$3,0)-1)),"",OFFSET('Raw Data'!$A$3,MATCH('Data above threshold'!$A87,'Raw Data'!$B$4:$B$185,0),MATCH('Data above threshold'!BB$4,'Raw Data'!$3:$3,0)-1))</f>
        <v>2</v>
      </c>
      <c r="BC87" s="107" t="n">
        <f aca="true">IF(ISBLANK(OFFSET('Raw Data'!$A$3,MATCH('Data above threshold'!$A87,'Raw Data'!$B$4:$B$185,0),MATCH('Data above threshold'!BC$4,'Raw Data'!$3:$3,0)-1)),"",OFFSET('Raw Data'!$A$3,MATCH('Data above threshold'!$A87,'Raw Data'!$B$4:$B$185,0),MATCH('Data above threshold'!BC$4,'Raw Data'!$3:$3,0)-1))</f>
        <v>2</v>
      </c>
      <c r="BD87" s="107" t="n">
        <f aca="true">IF(ISBLANK(OFFSET('Raw Data'!$A$3,MATCH('Data above threshold'!$A87,'Raw Data'!$B$4:$B$185,0),MATCH('Data above threshold'!BD$4,'Raw Data'!$3:$3,0)-1)),"",OFFSET('Raw Data'!$A$3,MATCH('Data above threshold'!$A87,'Raw Data'!$B$4:$B$185,0),MATCH('Data above threshold'!BD$4,'Raw Data'!$3:$3,0)-1))</f>
        <v>1</v>
      </c>
      <c r="BE87" s="107" t="n">
        <f aca="true">IF(ISBLANK(OFFSET('Raw Data'!$A$3,MATCH('Data above threshold'!$A87,'Raw Data'!$B$4:$B$185,0),MATCH('Data above threshold'!BE$4,'Raw Data'!$3:$3,0)-1)),"",OFFSET('Raw Data'!$A$3,MATCH('Data above threshold'!$A87,'Raw Data'!$B$4:$B$185,0),MATCH('Data above threshold'!BE$4,'Raw Data'!$3:$3,0)-1))</f>
        <v>1.67</v>
      </c>
      <c r="BF87" s="107" t="n">
        <f aca="true">IF(ISBLANK(OFFSET('Raw Data'!$A$3,MATCH('Data above threshold'!$A87,'Raw Data'!$B$4:$B$185,0),MATCH('Data above threshold'!BF$4,'Raw Data'!$3:$3,0)-1)),"",OFFSET('Raw Data'!$A$3,MATCH('Data above threshold'!$A87,'Raw Data'!$B$4:$B$185,0),MATCH('Data above threshold'!BF$4,'Raw Data'!$3:$3,0)-1))</f>
        <v>1</v>
      </c>
      <c r="BG87" s="107" t="n">
        <f aca="true">IF(ISBLANK(OFFSET('Raw Data'!$A$3,MATCH('Data above threshold'!$A87,'Raw Data'!$B$4:$B$185,0),MATCH('Data above threshold'!BG$4,'Raw Data'!$3:$3,0)-1)),"",OFFSET('Raw Data'!$A$3,MATCH('Data above threshold'!$A87,'Raw Data'!$B$4:$B$185,0),MATCH('Data above threshold'!BG$4,'Raw Data'!$3:$3,0)-1))</f>
        <v>2</v>
      </c>
      <c r="BH87" s="107" t="n">
        <f aca="true">IF(ISBLANK(OFFSET('Raw Data'!$A$3,MATCH('Data above threshold'!$A87,'Raw Data'!$B$4:$B$185,0),MATCH('Data above threshold'!BH$4,'Raw Data'!$3:$3,0)-1)),"",OFFSET('Raw Data'!$A$3,MATCH('Data above threshold'!$A87,'Raw Data'!$B$4:$B$185,0),MATCH('Data above threshold'!BH$4,'Raw Data'!$3:$3,0)-1))</f>
        <v>2</v>
      </c>
      <c r="BI87" s="107" t="n">
        <f aca="true">IF(ISBLANK(OFFSET('Raw Data'!$A$3,MATCH('Data above threshold'!$A87,'Raw Data'!$B$4:$B$185,0),MATCH('Data above threshold'!BI$4,'Raw Data'!$3:$3,0)-1)),"",OFFSET('Raw Data'!$A$3,MATCH('Data above threshold'!$A87,'Raw Data'!$B$4:$B$185,0),MATCH('Data above threshold'!BI$4,'Raw Data'!$3:$3,0)-1))</f>
        <v>1</v>
      </c>
      <c r="BJ87" s="107" t="n">
        <f aca="true">IF(ISBLANK(OFFSET('Raw Data'!$A$3,MATCH('Data above threshold'!$A87,'Raw Data'!$B$4:$B$185,0),MATCH('Data above threshold'!BJ$4,'Raw Data'!$3:$3,0)-1)),"",OFFSET('Raw Data'!$A$3,MATCH('Data above threshold'!$A87,'Raw Data'!$B$4:$B$185,0),MATCH('Data above threshold'!BJ$4,'Raw Data'!$3:$3,0)-1))</f>
        <v>2</v>
      </c>
      <c r="BK87" s="107" t="n">
        <f aca="true">IF(ISBLANK(OFFSET('Raw Data'!$A$3,MATCH('Data above threshold'!$A87,'Raw Data'!$B$4:$B$185,0),MATCH('Data above threshold'!BK$4,'Raw Data'!$3:$3,0)-1)),"",OFFSET('Raw Data'!$A$3,MATCH('Data above threshold'!$A87,'Raw Data'!$B$4:$B$185,0),MATCH('Data above threshold'!BK$4,'Raw Data'!$3:$3,0)-1))</f>
        <v>2</v>
      </c>
      <c r="BL87" s="107" t="n">
        <f aca="true">IF(ISBLANK(OFFSET('Raw Data'!$A$3,MATCH('Data above threshold'!$A87,'Raw Data'!$B$4:$B$185,0),MATCH('Data above threshold'!BL$4,'Raw Data'!$3:$3,0)-1)),"",OFFSET('Raw Data'!$A$3,MATCH('Data above threshold'!$A87,'Raw Data'!$B$4:$B$185,0),MATCH('Data above threshold'!BL$4,'Raw Data'!$3:$3,0)-1))</f>
        <v>1</v>
      </c>
      <c r="BM87" s="107" t="n">
        <f aca="true">IF(ISBLANK(OFFSET('Raw Data'!$A$3,MATCH('Data above threshold'!$A87,'Raw Data'!$B$4:$B$185,0),MATCH('Data above threshold'!BM$4,'Raw Data'!$3:$3,0)-1)),"",OFFSET('Raw Data'!$A$3,MATCH('Data above threshold'!$A87,'Raw Data'!$B$4:$B$185,0),MATCH('Data above threshold'!BM$4,'Raw Data'!$3:$3,0)-1))</f>
        <v>1</v>
      </c>
      <c r="BN87" s="107" t="n">
        <f aca="true">IF(ISBLANK(OFFSET('Raw Data'!$A$3,MATCH('Data above threshold'!$A87,'Raw Data'!$B$4:$B$185,0),MATCH('Data above threshold'!BN$4,'Raw Data'!$3:$3,0)-1)),"",OFFSET('Raw Data'!$A$3,MATCH('Data above threshold'!$A87,'Raw Data'!$B$4:$B$185,0),MATCH('Data above threshold'!BN$4,'Raw Data'!$3:$3,0)-1))</f>
        <v>2</v>
      </c>
      <c r="BO87" s="107" t="n">
        <f aca="true">IF(ISBLANK(OFFSET('Raw Data'!$A$3,MATCH('Data above threshold'!$A87,'Raw Data'!$B$4:$B$185,0),MATCH('Data above threshold'!BO$4,'Raw Data'!$3:$3,0)-1)),"",OFFSET('Raw Data'!$A$3,MATCH('Data above threshold'!$A87,'Raw Data'!$B$4:$B$185,0),MATCH('Data above threshold'!BO$4,'Raw Data'!$3:$3,0)-1))</f>
        <v>2</v>
      </c>
      <c r="BP87" s="107" t="n">
        <f aca="true">IF(ISBLANK(OFFSET('Raw Data'!$A$3,MATCH('Data above threshold'!$A87,'Raw Data'!$B$4:$B$185,0),MATCH('Data above threshold'!BP$4,'Raw Data'!$3:$3,0)-1)),"",OFFSET('Raw Data'!$A$3,MATCH('Data above threshold'!$A87,'Raw Data'!$B$4:$B$185,0),MATCH('Data above threshold'!BP$4,'Raw Data'!$3:$3,0)-1))</f>
        <v>2</v>
      </c>
      <c r="BQ87" s="107" t="n">
        <f aca="true">IF(ISBLANK(OFFSET('Raw Data'!$A$3,MATCH('Data above threshold'!$A87,'Raw Data'!$B$4:$B$185,0),MATCH('Data above threshold'!BQ$4,'Raw Data'!$3:$3,0)-1)),"",OFFSET('Raw Data'!$A$3,MATCH('Data above threshold'!$A87,'Raw Data'!$B$4:$B$185,0),MATCH('Data above threshold'!BQ$4,'Raw Data'!$3:$3,0)-1))</f>
        <v>2</v>
      </c>
      <c r="BR87" s="107" t="n">
        <f aca="true">IF(ISBLANK(OFFSET('Raw Data'!$A$3,MATCH('Data above threshold'!$A87,'Raw Data'!$B$4:$B$185,0),MATCH('Data above threshold'!BR$4,'Raw Data'!$3:$3,0)-1)),"",OFFSET('Raw Data'!$A$3,MATCH('Data above threshold'!$A87,'Raw Data'!$B$4:$B$185,0),MATCH('Data above threshold'!BR$4,'Raw Data'!$3:$3,0)-1))</f>
        <v>2</v>
      </c>
      <c r="BS87" s="107" t="n">
        <f aca="true">IF(ISBLANK(OFFSET('Raw Data'!$A$3,MATCH('Data above threshold'!$A87,'Raw Data'!$B$4:$B$185,0),MATCH('Data above threshold'!BS$4,'Raw Data'!$3:$3,0)-1)),"",OFFSET('Raw Data'!$A$3,MATCH('Data above threshold'!$A87,'Raw Data'!$B$4:$B$185,0),MATCH('Data above threshold'!BS$4,'Raw Data'!$3:$3,0)-1))</f>
        <v>1</v>
      </c>
      <c r="BT87" s="107" t="n">
        <f aca="true">IF(ISBLANK(OFFSET('Raw Data'!$A$3,MATCH('Data above threshold'!$A87,'Raw Data'!$B$4:$B$185,0),MATCH('Data above threshold'!BT$4,'Raw Data'!$3:$3,0)-1)),"",OFFSET('Raw Data'!$A$3,MATCH('Data above threshold'!$A87,'Raw Data'!$B$4:$B$185,0),MATCH('Data above threshold'!BT$4,'Raw Data'!$3:$3,0)-1))</f>
        <v>2</v>
      </c>
      <c r="BU87" s="107" t="n">
        <f aca="true">IF(ISBLANK(OFFSET('Raw Data'!$A$3,MATCH('Data above threshold'!$A87,'Raw Data'!$B$4:$B$185,0),MATCH('Data above threshold'!BU$4,'Raw Data'!$3:$3,0)-1)),"",OFFSET('Raw Data'!$A$3,MATCH('Data above threshold'!$A87,'Raw Data'!$B$4:$B$185,0),MATCH('Data above threshold'!BU$4,'Raw Data'!$3:$3,0)-1))</f>
        <v>1.67</v>
      </c>
      <c r="BV87" s="107" t="n">
        <f aca="true">IF(ISBLANK(OFFSET('Raw Data'!$A$3,MATCH('Data above threshold'!$A87,'Raw Data'!$B$4:$B$185,0),MATCH('Data above threshold'!BV$4,'Raw Data'!$3:$3,0)-1)),"",OFFSET('Raw Data'!$A$3,MATCH('Data above threshold'!$A87,'Raw Data'!$B$4:$B$185,0),MATCH('Data above threshold'!BV$4,'Raw Data'!$3:$3,0)-1))</f>
        <v>2</v>
      </c>
      <c r="BW87" s="107" t="str">
        <f aca="true">IF(ISBLANK(OFFSET('Raw Data'!$A$3,MATCH('Data above threshold'!$A87,'Raw Data'!$B$4:$B$185,0),MATCH('Data above threshold'!BW$4,'Raw Data'!$3:$3,0)-1)),"",OFFSET('Raw Data'!$A$3,MATCH('Data above threshold'!$A87,'Raw Data'!$B$4:$B$185,0),MATCH('Data above threshold'!BW$4,'Raw Data'!$3:$3,0)-1))</f>
        <v/>
      </c>
      <c r="BX87" s="107" t="n">
        <f aca="true">IF(ISBLANK(OFFSET('Raw Data'!$A$3,MATCH('Data above threshold'!$A87,'Raw Data'!$B$4:$B$185,0),MATCH('Data above threshold'!BX$4,'Raw Data'!$3:$3,0)-1)),"",OFFSET('Raw Data'!$A$3,MATCH('Data above threshold'!$A87,'Raw Data'!$B$4:$B$185,0),MATCH('Data above threshold'!BX$4,'Raw Data'!$3:$3,0)-1))</f>
        <v>2</v>
      </c>
      <c r="BY87" s="107" t="n">
        <f aca="true">IF(ISBLANK(OFFSET('Raw Data'!$A$3,MATCH('Data above threshold'!$A87,'Raw Data'!$B$4:$B$185,0),MATCH('Data above threshold'!BY$4,'Raw Data'!$3:$3,0)-1)),"",OFFSET('Raw Data'!$A$3,MATCH('Data above threshold'!$A87,'Raw Data'!$B$4:$B$185,0),MATCH('Data above threshold'!BY$4,'Raw Data'!$3:$3,0)-1))</f>
        <v>1</v>
      </c>
      <c r="BZ87" s="107" t="n">
        <f aca="true">IF(ISBLANK(OFFSET('Raw Data'!$A$3,MATCH('Data above threshold'!$A87,'Raw Data'!$B$4:$B$185,0),MATCH('Data above threshold'!BZ$4,'Raw Data'!$3:$3,0)-1)),"",OFFSET('Raw Data'!$A$3,MATCH('Data above threshold'!$A87,'Raw Data'!$B$4:$B$185,0),MATCH('Data above threshold'!BZ$4,'Raw Data'!$3:$3,0)-1))</f>
        <v>2</v>
      </c>
      <c r="CA87" s="107" t="str">
        <f aca="true">IF(ISBLANK(OFFSET('Raw Data'!$A$3,MATCH('Data above threshold'!$A87,'Raw Data'!$B$4:$B$185,0),MATCH('Data above threshold'!CA$4,'Raw Data'!$3:$3,0)-1)),"",OFFSET('Raw Data'!$A$3,MATCH('Data above threshold'!$A87,'Raw Data'!$B$4:$B$185,0),MATCH('Data above threshold'!CA$4,'Raw Data'!$3:$3,0)-1))</f>
        <v/>
      </c>
      <c r="CB87" s="107" t="n">
        <f aca="true">IF(ISBLANK(OFFSET('Raw Data'!$A$3,MATCH('Data above threshold'!$A87,'Raw Data'!$B$4:$B$185,0),MATCH('Data above threshold'!CB$4,'Raw Data'!$3:$3,0)-1)),"",OFFSET('Raw Data'!$A$3,MATCH('Data above threshold'!$A87,'Raw Data'!$B$4:$B$185,0),MATCH('Data above threshold'!CB$4,'Raw Data'!$3:$3,0)-1))</f>
        <v>1</v>
      </c>
      <c r="CC87" s="107" t="n">
        <f aca="true">IF(ISBLANK(OFFSET('Raw Data'!$A$3,MATCH('Data above threshold'!$A87,'Raw Data'!$B$4:$B$185,0),MATCH('Data above threshold'!CC$4,'Raw Data'!$3:$3,0)-1)),"",OFFSET('Raw Data'!$A$3,MATCH('Data above threshold'!$A87,'Raw Data'!$B$4:$B$185,0),MATCH('Data above threshold'!CC$4,'Raw Data'!$3:$3,0)-1))</f>
        <v>2</v>
      </c>
      <c r="CD87" s="107" t="n">
        <f aca="true">IF(ISBLANK(OFFSET('Raw Data'!$A$3,MATCH('Data above threshold'!$A87,'Raw Data'!$B$4:$B$185,0),MATCH('Data above threshold'!CD$4,'Raw Data'!$3:$3,0)-1)),"",OFFSET('Raw Data'!$A$3,MATCH('Data above threshold'!$A87,'Raw Data'!$B$4:$B$185,0),MATCH('Data above threshold'!CD$4,'Raw Data'!$3:$3,0)-1))</f>
        <v>2</v>
      </c>
      <c r="CE87" s="107" t="n">
        <f aca="true">IF(ISBLANK(OFFSET('Raw Data'!$A$3,MATCH('Data above threshold'!$A87,'Raw Data'!$B$4:$B$185,0),MATCH('Data above threshold'!CE$4,'Raw Data'!$3:$3,0)-1)),"",OFFSET('Raw Data'!$A$3,MATCH('Data above threshold'!$A87,'Raw Data'!$B$4:$B$185,0),MATCH('Data above threshold'!CE$4,'Raw Data'!$3:$3,0)-1))</f>
        <v>1.5</v>
      </c>
      <c r="CF87" s="107" t="n">
        <f aca="true">IF(ISBLANK(OFFSET('Raw Data'!$A$3,MATCH('Data above threshold'!$A87,'Raw Data'!$B$4:$B$185,0),MATCH('Data above threshold'!CF$4,'Raw Data'!$3:$3,0)-1)),"",OFFSET('Raw Data'!$A$3,MATCH('Data above threshold'!$A87,'Raw Data'!$B$4:$B$185,0),MATCH('Data above threshold'!CF$4,'Raw Data'!$3:$3,0)-1))</f>
        <v>1</v>
      </c>
      <c r="CG87" s="107" t="str">
        <f aca="true">IF(ISBLANK(OFFSET('Raw Data'!$A$3,MATCH('Data above threshold'!$A87,'Raw Data'!$B$4:$B$185,0),MATCH('Data above threshold'!CG$4,'Raw Data'!$3:$3,0)-1)),"",OFFSET('Raw Data'!$A$3,MATCH('Data above threshold'!$A87,'Raw Data'!$B$4:$B$185,0),MATCH('Data above threshold'!CG$4,'Raw Data'!$3:$3,0)-1))</f>
        <v/>
      </c>
      <c r="CH87" s="107" t="n">
        <f aca="true">IF(ISBLANK(OFFSET('Raw Data'!$A$3,MATCH('Data above threshold'!$A87,'Raw Data'!$B$4:$B$185,0),MATCH('Data above threshold'!CH$4,'Raw Data'!$3:$3,0)-1)),"",OFFSET('Raw Data'!$A$3,MATCH('Data above threshold'!$A87,'Raw Data'!$B$4:$B$185,0),MATCH('Data above threshold'!CH$4,'Raw Data'!$3:$3,0)-1))</f>
        <v>2</v>
      </c>
      <c r="CI87" s="107" t="n">
        <f aca="true">IF(ISBLANK(OFFSET('Raw Data'!$A$3,MATCH('Data above threshold'!$A87,'Raw Data'!$B$4:$B$185,0),MATCH('Data above threshold'!CI$4,'Raw Data'!$3:$3,0)-1)),"",OFFSET('Raw Data'!$A$3,MATCH('Data above threshold'!$A87,'Raw Data'!$B$4:$B$185,0),MATCH('Data above threshold'!CI$4,'Raw Data'!$3:$3,0)-1))</f>
        <v>2</v>
      </c>
      <c r="CJ87" s="107" t="n">
        <f aca="true">IF(ISBLANK(OFFSET('Raw Data'!$A$3,MATCH('Data above threshold'!$A87,'Raw Data'!$B$4:$B$185,0),MATCH('Data above threshold'!CJ$4,'Raw Data'!$3:$3,0)-1)),"",OFFSET('Raw Data'!$A$3,MATCH('Data above threshold'!$A87,'Raw Data'!$B$4:$B$185,0),MATCH('Data above threshold'!CJ$4,'Raw Data'!$3:$3,0)-1))</f>
        <v>1</v>
      </c>
      <c r="CK87" s="107" t="n">
        <f aca="true">IF(ISBLANK(OFFSET('Raw Data'!$A$3,MATCH('Data above threshold'!$A87,'Raw Data'!$B$4:$B$185,0),MATCH('Data above threshold'!CK$4,'Raw Data'!$3:$3,0)-1)),"",OFFSET('Raw Data'!$A$3,MATCH('Data above threshold'!$A87,'Raw Data'!$B$4:$B$185,0),MATCH('Data above threshold'!CK$4,'Raw Data'!$3:$3,0)-1))</f>
        <v>2</v>
      </c>
      <c r="CL87" s="107" t="n">
        <f aca="true">IF(ISBLANK(OFFSET('Raw Data'!$A$3,MATCH('Data above threshold'!$A87,'Raw Data'!$B$4:$B$185,0),MATCH('Data above threshold'!CL$4,'Raw Data'!$3:$3,0)-1)),"",OFFSET('Raw Data'!$A$3,MATCH('Data above threshold'!$A87,'Raw Data'!$B$4:$B$185,0),MATCH('Data above threshold'!CL$4,'Raw Data'!$3:$3,0)-1))</f>
        <v>1</v>
      </c>
      <c r="CM87" s="107" t="n">
        <f aca="true">IF(ISBLANK(OFFSET('Raw Data'!$A$3,MATCH('Data above threshold'!$A87,'Raw Data'!$B$4:$B$185,0),MATCH('Data above threshold'!CM$4,'Raw Data'!$3:$3,0)-1)),"",OFFSET('Raw Data'!$A$3,MATCH('Data above threshold'!$A87,'Raw Data'!$B$4:$B$185,0),MATCH('Data above threshold'!CM$4,'Raw Data'!$3:$3,0)-1))</f>
        <v>1.5</v>
      </c>
      <c r="CN87" s="107" t="n">
        <f aca="true">IF(ISBLANK(OFFSET('Raw Data'!$A$3,MATCH('Data above threshold'!$A87,'Raw Data'!$B$4:$B$185,0),MATCH('Data above threshold'!CN$4,'Raw Data'!$3:$3,0)-1)),"",OFFSET('Raw Data'!$A$3,MATCH('Data above threshold'!$A87,'Raw Data'!$B$4:$B$185,0),MATCH('Data above threshold'!CN$4,'Raw Data'!$3:$3,0)-1))</f>
        <v>2</v>
      </c>
      <c r="CO87" s="107" t="n">
        <f aca="true">IF(ISBLANK(OFFSET('Raw Data'!$A$3,MATCH('Data above threshold'!$A87,'Raw Data'!$B$4:$B$185,0),MATCH('Data above threshold'!CO$4,'Raw Data'!$3:$3,0)-1)),"",OFFSET('Raw Data'!$A$3,MATCH('Data above threshold'!$A87,'Raw Data'!$B$4:$B$185,0),MATCH('Data above threshold'!CO$4,'Raw Data'!$3:$3,0)-1))</f>
        <v>2</v>
      </c>
      <c r="CP87" s="107" t="n">
        <f aca="true">IF(ISBLANK(OFFSET('Raw Data'!$A$3,MATCH('Data above threshold'!$A87,'Raw Data'!$B$4:$B$185,0),MATCH('Data above threshold'!CP$4,'Raw Data'!$3:$3,0)-1)),"",OFFSET('Raw Data'!$A$3,MATCH('Data above threshold'!$A87,'Raw Data'!$B$4:$B$185,0),MATCH('Data above threshold'!CP$4,'Raw Data'!$3:$3,0)-1))</f>
        <v>1</v>
      </c>
      <c r="CQ87" s="107" t="n">
        <f aca="true">IF(ISBLANK(OFFSET('Raw Data'!$A$3,MATCH('Data above threshold'!$A87,'Raw Data'!$B$4:$B$185,0),MATCH('Data above threshold'!CQ$4,'Raw Data'!$3:$3,0)-1)),"",OFFSET('Raw Data'!$A$3,MATCH('Data above threshold'!$A87,'Raw Data'!$B$4:$B$185,0),MATCH('Data above threshold'!CQ$4,'Raw Data'!$3:$3,0)-1))</f>
        <v>1</v>
      </c>
      <c r="CR87" s="107" t="n">
        <f aca="true">IF(ISBLANK(OFFSET('Raw Data'!$A$3,MATCH('Data above threshold'!$A87,'Raw Data'!$B$4:$B$185,0),MATCH('Data above threshold'!CR$4,'Raw Data'!$3:$3,0)-1)),"",OFFSET('Raw Data'!$A$3,MATCH('Data above threshold'!$A87,'Raw Data'!$B$4:$B$185,0),MATCH('Data above threshold'!CR$4,'Raw Data'!$3:$3,0)-1))</f>
        <v>2</v>
      </c>
    </row>
    <row r="88" s="103" customFormat="true" ht="15.5" hidden="false" customHeight="false" outlineLevel="0" collapsed="false">
      <c r="A88" s="107" t="n">
        <v>3220</v>
      </c>
      <c r="B88" s="107" t="n">
        <v>3</v>
      </c>
      <c r="C88" s="107" t="str">
        <f aca="true">IF(ISBLANK(OFFSET('Raw Data'!$A$3,MATCH('Data above threshold'!$A88,'Raw Data'!$B$4:$B$185,0),MATCH('Data above threshold'!C$4,'Raw Data'!$3:$3,0)-1)),"",OFFSET('Raw Data'!$A$3,MATCH('Data above threshold'!$A88,'Raw Data'!$B$4:$B$185,0),MATCH('Data above threshold'!C$4,'Raw Data'!$3:$3,0)-1))</f>
        <v>Mechanisms for consumer information</v>
      </c>
      <c r="D88" s="107" t="str">
        <f aca="true">IF(ISBLANK(OFFSET('Raw Data'!$A$3,MATCH('Data above threshold'!$A88,'Raw Data'!$B$4:$B$185,0),MATCH('Data above threshold'!D$4,'Raw Data'!$3:$3,0)-1)),"",OFFSET('Raw Data'!$A$3,MATCH('Data above threshold'!$A88,'Raw Data'!$B$4:$B$185,0),MATCH('Data above threshold'!D$4,'Raw Data'!$3:$3,0)-1))</f>
        <v/>
      </c>
      <c r="E88" s="107" t="str">
        <f aca="true">IF(ISBLANK(OFFSET('Raw Data'!$A$3,MATCH('Data above threshold'!$A88,'Raw Data'!$B$4:$B$185,0),MATCH('Data above threshold'!E$4,'Raw Data'!$3:$3,0)-1)),"",OFFSET('Raw Data'!$A$3,MATCH('Data above threshold'!$A88,'Raw Data'!$B$4:$B$185,0),MATCH('Data above threshold'!E$4,'Raw Data'!$3:$3,0)-1))</f>
        <v/>
      </c>
      <c r="F88" s="107" t="str">
        <f aca="true">IF(ISBLANK(OFFSET('Raw Data'!$A$3,MATCH('Data above threshold'!$A88,'Raw Data'!$B$4:$B$185,0),MATCH('Data above threshold'!F$4,'Raw Data'!$3:$3,0)-1)),"",OFFSET('Raw Data'!$A$3,MATCH('Data above threshold'!$A88,'Raw Data'!$B$4:$B$185,0),MATCH('Data above threshold'!F$4,'Raw Data'!$3:$3,0)-1))</f>
        <v/>
      </c>
      <c r="G88" s="107" t="str">
        <f aca="true">IF(ISBLANK(OFFSET('Raw Data'!$A$3,MATCH('Data above threshold'!$A88,'Raw Data'!$B$4:$B$185,0),MATCH('Data above threshold'!G$4,'Raw Data'!$3:$3,0)-1)),"",OFFSET('Raw Data'!$A$3,MATCH('Data above threshold'!$A88,'Raw Data'!$B$4:$B$185,0),MATCH('Data above threshold'!G$4,'Raw Data'!$3:$3,0)-1))</f>
        <v/>
      </c>
      <c r="H88" s="107" t="str">
        <f aca="true">IF(ISBLANK(OFFSET('Raw Data'!$A$3,MATCH('Data above threshold'!$A88,'Raw Data'!$B$4:$B$185,0),MATCH('Data above threshold'!H$4,'Raw Data'!$3:$3,0)-1)),"",OFFSET('Raw Data'!$A$3,MATCH('Data above threshold'!$A88,'Raw Data'!$B$4:$B$185,0),MATCH('Data above threshold'!H$4,'Raw Data'!$3:$3,0)-1))</f>
        <v/>
      </c>
      <c r="I88" s="107" t="str">
        <f aca="true">IF(ISBLANK(OFFSET('Raw Data'!$A$3,MATCH('Data above threshold'!$A88,'Raw Data'!$B$4:$B$185,0),MATCH('Data above threshold'!I$4,'Raw Data'!$3:$3,0)-1)),"",OFFSET('Raw Data'!$A$3,MATCH('Data above threshold'!$A88,'Raw Data'!$B$4:$B$185,0),MATCH('Data above threshold'!I$4,'Raw Data'!$3:$3,0)-1))</f>
        <v/>
      </c>
      <c r="J88" s="107" t="str">
        <f aca="true">IF(ISBLANK(OFFSET('Raw Data'!$A$3,MATCH('Data above threshold'!$A88,'Raw Data'!$B$4:$B$185,0),MATCH('Data above threshold'!J$4,'Raw Data'!$3:$3,0)-1)),"",OFFSET('Raw Data'!$A$3,MATCH('Data above threshold'!$A88,'Raw Data'!$B$4:$B$185,0),MATCH('Data above threshold'!J$4,'Raw Data'!$3:$3,0)-1))</f>
        <v/>
      </c>
      <c r="K88" s="107" t="str">
        <f aca="true">IF(ISBLANK(OFFSET('Raw Data'!$A$3,MATCH('Data above threshold'!$A88,'Raw Data'!$B$4:$B$185,0),MATCH('Data above threshold'!K$4,'Raw Data'!$3:$3,0)-1)),"",OFFSET('Raw Data'!$A$3,MATCH('Data above threshold'!$A88,'Raw Data'!$B$4:$B$185,0),MATCH('Data above threshold'!K$4,'Raw Data'!$3:$3,0)-1))</f>
        <v/>
      </c>
      <c r="L88" s="107" t="str">
        <f aca="true">IF(ISBLANK(OFFSET('Raw Data'!$A$3,MATCH('Data above threshold'!$A88,'Raw Data'!$B$4:$B$185,0),MATCH('Data above threshold'!L$4,'Raw Data'!$3:$3,0)-1)),"",OFFSET('Raw Data'!$A$3,MATCH('Data above threshold'!$A88,'Raw Data'!$B$4:$B$185,0),MATCH('Data above threshold'!L$4,'Raw Data'!$3:$3,0)-1))</f>
        <v/>
      </c>
      <c r="M88" s="105" t="str">
        <f aca="false" t="array" ref="M88:M88">IFERROR(SKEW(IF(ISNUMBER(Q88:CR88),Q88:CR88,"")),"")</f>
        <v/>
      </c>
      <c r="N88" s="107"/>
      <c r="O88" s="107" t="str">
        <f aca="true">IF(ISBLANK(OFFSET('Raw Data'!$A$3,MATCH('Data above threshold'!$A88,'Raw Data'!$B$4:$B$185,0),MATCH('Data above threshold'!O$4,'Raw Data'!$3:$3,0)-1)),"",OFFSET('Raw Data'!$A$3,MATCH('Data above threshold'!$A88,'Raw Data'!$B$4:$B$185,0),MATCH('Data above threshold'!O$4,'Raw Data'!$3:$3,0)-1))</f>
        <v/>
      </c>
      <c r="P88" s="106" t="str">
        <f aca="false" t="array" ref="P88:P88">IF(B88&lt;4,"",1-IFERROR(SUM(ISNUMBER(Q88:CR88)*(1-$Q$3:$CR$3))/COUNTIF($Q$3:$CR$3,0),0))</f>
        <v/>
      </c>
      <c r="Q88" s="107" t="str">
        <f aca="true">IF(ISBLANK(OFFSET('Raw Data'!$A$3,MATCH('Data above threshold'!$A88,'Raw Data'!$B$4:$B$185,0),MATCH('Data above threshold'!Q$4,'Raw Data'!$3:$3,0)-1)),"",OFFSET('Raw Data'!$A$3,MATCH('Data above threshold'!$A88,'Raw Data'!$B$4:$B$185,0),MATCH('Data above threshold'!Q$4,'Raw Data'!$3:$3,0)-1))</f>
        <v/>
      </c>
      <c r="R88" s="107" t="str">
        <f aca="true">IF(ISBLANK(OFFSET('Raw Data'!$A$3,MATCH('Data above threshold'!$A88,'Raw Data'!$B$4:$B$185,0),MATCH('Data above threshold'!R$4,'Raw Data'!$3:$3,0)-1)),"",OFFSET('Raw Data'!$A$3,MATCH('Data above threshold'!$A88,'Raw Data'!$B$4:$B$185,0),MATCH('Data above threshold'!R$4,'Raw Data'!$3:$3,0)-1))</f>
        <v/>
      </c>
      <c r="S88" s="107" t="str">
        <f aca="true">IF(ISBLANK(OFFSET('Raw Data'!$A$3,MATCH('Data above threshold'!$A88,'Raw Data'!$B$4:$B$185,0),MATCH('Data above threshold'!S$4,'Raw Data'!$3:$3,0)-1)),"",OFFSET('Raw Data'!$A$3,MATCH('Data above threshold'!$A88,'Raw Data'!$B$4:$B$185,0),MATCH('Data above threshold'!S$4,'Raw Data'!$3:$3,0)-1))</f>
        <v/>
      </c>
      <c r="T88" s="107" t="str">
        <f aca="true">IF(ISBLANK(OFFSET('Raw Data'!$A$3,MATCH('Data above threshold'!$A88,'Raw Data'!$B$4:$B$185,0),MATCH('Data above threshold'!T$4,'Raw Data'!$3:$3,0)-1)),"",OFFSET('Raw Data'!$A$3,MATCH('Data above threshold'!$A88,'Raw Data'!$B$4:$B$185,0),MATCH('Data above threshold'!T$4,'Raw Data'!$3:$3,0)-1))</f>
        <v/>
      </c>
      <c r="U88" s="107" t="str">
        <f aca="true">IF(ISBLANK(OFFSET('Raw Data'!$A$3,MATCH('Data above threshold'!$A88,'Raw Data'!$B$4:$B$185,0),MATCH('Data above threshold'!U$4,'Raw Data'!$3:$3,0)-1)),"",OFFSET('Raw Data'!$A$3,MATCH('Data above threshold'!$A88,'Raw Data'!$B$4:$B$185,0),MATCH('Data above threshold'!U$4,'Raw Data'!$3:$3,0)-1))</f>
        <v/>
      </c>
      <c r="V88" s="107" t="str">
        <f aca="true">IF(ISBLANK(OFFSET('Raw Data'!$A$3,MATCH('Data above threshold'!$A88,'Raw Data'!$B$4:$B$185,0),MATCH('Data above threshold'!V$4,'Raw Data'!$3:$3,0)-1)),"",OFFSET('Raw Data'!$A$3,MATCH('Data above threshold'!$A88,'Raw Data'!$B$4:$B$185,0),MATCH('Data above threshold'!V$4,'Raw Data'!$3:$3,0)-1))</f>
        <v/>
      </c>
      <c r="W88" s="107" t="str">
        <f aca="true">IF(ISBLANK(OFFSET('Raw Data'!$A$3,MATCH('Data above threshold'!$A88,'Raw Data'!$B$4:$B$185,0),MATCH('Data above threshold'!W$4,'Raw Data'!$3:$3,0)-1)),"",OFFSET('Raw Data'!$A$3,MATCH('Data above threshold'!$A88,'Raw Data'!$B$4:$B$185,0),MATCH('Data above threshold'!W$4,'Raw Data'!$3:$3,0)-1))</f>
        <v/>
      </c>
      <c r="X88" s="107" t="str">
        <f aca="true">IF(ISBLANK(OFFSET('Raw Data'!$A$3,MATCH('Data above threshold'!$A88,'Raw Data'!$B$4:$B$185,0),MATCH('Data above threshold'!X$4,'Raw Data'!$3:$3,0)-1)),"",OFFSET('Raw Data'!$A$3,MATCH('Data above threshold'!$A88,'Raw Data'!$B$4:$B$185,0),MATCH('Data above threshold'!X$4,'Raw Data'!$3:$3,0)-1))</f>
        <v/>
      </c>
      <c r="Y88" s="107" t="str">
        <f aca="true">IF(ISBLANK(OFFSET('Raw Data'!$A$3,MATCH('Data above threshold'!$A88,'Raw Data'!$B$4:$B$185,0),MATCH('Data above threshold'!Y$4,'Raw Data'!$3:$3,0)-1)),"",OFFSET('Raw Data'!$A$3,MATCH('Data above threshold'!$A88,'Raw Data'!$B$4:$B$185,0),MATCH('Data above threshold'!Y$4,'Raw Data'!$3:$3,0)-1))</f>
        <v/>
      </c>
      <c r="Z88" s="107" t="str">
        <f aca="true">IF(ISBLANK(OFFSET('Raw Data'!$A$3,MATCH('Data above threshold'!$A88,'Raw Data'!$B$4:$B$185,0),MATCH('Data above threshold'!Z$4,'Raw Data'!$3:$3,0)-1)),"",OFFSET('Raw Data'!$A$3,MATCH('Data above threshold'!$A88,'Raw Data'!$B$4:$B$185,0),MATCH('Data above threshold'!Z$4,'Raw Data'!$3:$3,0)-1))</f>
        <v/>
      </c>
      <c r="AA88" s="107" t="str">
        <f aca="true">IF(ISBLANK(OFFSET('Raw Data'!$A$3,MATCH('Data above threshold'!$A88,'Raw Data'!$B$4:$B$185,0),MATCH('Data above threshold'!AA$4,'Raw Data'!$3:$3,0)-1)),"",OFFSET('Raw Data'!$A$3,MATCH('Data above threshold'!$A88,'Raw Data'!$B$4:$B$185,0),MATCH('Data above threshold'!AA$4,'Raw Data'!$3:$3,0)-1))</f>
        <v/>
      </c>
      <c r="AB88" s="107" t="str">
        <f aca="true">IF(ISBLANK(OFFSET('Raw Data'!$A$3,MATCH('Data above threshold'!$A88,'Raw Data'!$B$4:$B$185,0),MATCH('Data above threshold'!AB$4,'Raw Data'!$3:$3,0)-1)),"",OFFSET('Raw Data'!$A$3,MATCH('Data above threshold'!$A88,'Raw Data'!$B$4:$B$185,0),MATCH('Data above threshold'!AB$4,'Raw Data'!$3:$3,0)-1))</f>
        <v/>
      </c>
      <c r="AC88" s="107" t="str">
        <f aca="true">IF(ISBLANK(OFFSET('Raw Data'!$A$3,MATCH('Data above threshold'!$A88,'Raw Data'!$B$4:$B$185,0),MATCH('Data above threshold'!AC$4,'Raw Data'!$3:$3,0)-1)),"",OFFSET('Raw Data'!$A$3,MATCH('Data above threshold'!$A88,'Raw Data'!$B$4:$B$185,0),MATCH('Data above threshold'!AC$4,'Raw Data'!$3:$3,0)-1))</f>
        <v/>
      </c>
      <c r="AD88" s="107" t="str">
        <f aca="true">IF(ISBLANK(OFFSET('Raw Data'!$A$3,MATCH('Data above threshold'!$A88,'Raw Data'!$B$4:$B$185,0),MATCH('Data above threshold'!AD$4,'Raw Data'!$3:$3,0)-1)),"",OFFSET('Raw Data'!$A$3,MATCH('Data above threshold'!$A88,'Raw Data'!$B$4:$B$185,0),MATCH('Data above threshold'!AD$4,'Raw Data'!$3:$3,0)-1))</f>
        <v/>
      </c>
      <c r="AE88" s="107" t="str">
        <f aca="true">IF(ISBLANK(OFFSET('Raw Data'!$A$3,MATCH('Data above threshold'!$A88,'Raw Data'!$B$4:$B$185,0),MATCH('Data above threshold'!AE$4,'Raw Data'!$3:$3,0)-1)),"",OFFSET('Raw Data'!$A$3,MATCH('Data above threshold'!$A88,'Raw Data'!$B$4:$B$185,0),MATCH('Data above threshold'!AE$4,'Raw Data'!$3:$3,0)-1))</f>
        <v/>
      </c>
      <c r="AF88" s="107" t="str">
        <f aca="true">IF(ISBLANK(OFFSET('Raw Data'!$A$3,MATCH('Data above threshold'!$A88,'Raw Data'!$B$4:$B$185,0),MATCH('Data above threshold'!AF$4,'Raw Data'!$3:$3,0)-1)),"",OFFSET('Raw Data'!$A$3,MATCH('Data above threshold'!$A88,'Raw Data'!$B$4:$B$185,0),MATCH('Data above threshold'!AF$4,'Raw Data'!$3:$3,0)-1))</f>
        <v/>
      </c>
      <c r="AG88" s="107" t="str">
        <f aca="true">IF(ISBLANK(OFFSET('Raw Data'!$A$3,MATCH('Data above threshold'!$A88,'Raw Data'!$B$4:$B$185,0),MATCH('Data above threshold'!AG$4,'Raw Data'!$3:$3,0)-1)),"",OFFSET('Raw Data'!$A$3,MATCH('Data above threshold'!$A88,'Raw Data'!$B$4:$B$185,0),MATCH('Data above threshold'!AG$4,'Raw Data'!$3:$3,0)-1))</f>
        <v/>
      </c>
      <c r="AH88" s="107" t="str">
        <f aca="true">IF(ISBLANK(OFFSET('Raw Data'!$A$3,MATCH('Data above threshold'!$A88,'Raw Data'!$B$4:$B$185,0),MATCH('Data above threshold'!AH$4,'Raw Data'!$3:$3,0)-1)),"",OFFSET('Raw Data'!$A$3,MATCH('Data above threshold'!$A88,'Raw Data'!$B$4:$B$185,0),MATCH('Data above threshold'!AH$4,'Raw Data'!$3:$3,0)-1))</f>
        <v/>
      </c>
      <c r="AI88" s="107" t="str">
        <f aca="true">IF(ISBLANK(OFFSET('Raw Data'!$A$3,MATCH('Data above threshold'!$A88,'Raw Data'!$B$4:$B$185,0),MATCH('Data above threshold'!AI$4,'Raw Data'!$3:$3,0)-1)),"",OFFSET('Raw Data'!$A$3,MATCH('Data above threshold'!$A88,'Raw Data'!$B$4:$B$185,0),MATCH('Data above threshold'!AI$4,'Raw Data'!$3:$3,0)-1))</f>
        <v/>
      </c>
      <c r="AJ88" s="107" t="str">
        <f aca="true">IF(ISBLANK(OFFSET('Raw Data'!$A$3,MATCH('Data above threshold'!$A88,'Raw Data'!$B$4:$B$185,0),MATCH('Data above threshold'!AJ$4,'Raw Data'!$3:$3,0)-1)),"",OFFSET('Raw Data'!$A$3,MATCH('Data above threshold'!$A88,'Raw Data'!$B$4:$B$185,0),MATCH('Data above threshold'!AJ$4,'Raw Data'!$3:$3,0)-1))</f>
        <v/>
      </c>
      <c r="AK88" s="107" t="str">
        <f aca="true">IF(ISBLANK(OFFSET('Raw Data'!$A$3,MATCH('Data above threshold'!$A88,'Raw Data'!$B$4:$B$185,0),MATCH('Data above threshold'!AK$4,'Raw Data'!$3:$3,0)-1)),"",OFFSET('Raw Data'!$A$3,MATCH('Data above threshold'!$A88,'Raw Data'!$B$4:$B$185,0),MATCH('Data above threshold'!AK$4,'Raw Data'!$3:$3,0)-1))</f>
        <v/>
      </c>
      <c r="AL88" s="107" t="str">
        <f aca="true">IF(ISBLANK(OFFSET('Raw Data'!$A$3,MATCH('Data above threshold'!$A88,'Raw Data'!$B$4:$B$185,0),MATCH('Data above threshold'!AL$4,'Raw Data'!$3:$3,0)-1)),"",OFFSET('Raw Data'!$A$3,MATCH('Data above threshold'!$A88,'Raw Data'!$B$4:$B$185,0),MATCH('Data above threshold'!AL$4,'Raw Data'!$3:$3,0)-1))</f>
        <v/>
      </c>
      <c r="AM88" s="107" t="str">
        <f aca="true">IF(ISBLANK(OFFSET('Raw Data'!$A$3,MATCH('Data above threshold'!$A88,'Raw Data'!$B$4:$B$185,0),MATCH('Data above threshold'!AM$4,'Raw Data'!$3:$3,0)-1)),"",OFFSET('Raw Data'!$A$3,MATCH('Data above threshold'!$A88,'Raw Data'!$B$4:$B$185,0),MATCH('Data above threshold'!AM$4,'Raw Data'!$3:$3,0)-1))</f>
        <v/>
      </c>
      <c r="AN88" s="107" t="str">
        <f aca="true">IF(ISBLANK(OFFSET('Raw Data'!$A$3,MATCH('Data above threshold'!$A88,'Raw Data'!$B$4:$B$185,0),MATCH('Data above threshold'!AN$4,'Raw Data'!$3:$3,0)-1)),"",OFFSET('Raw Data'!$A$3,MATCH('Data above threshold'!$A88,'Raw Data'!$B$4:$B$185,0),MATCH('Data above threshold'!AN$4,'Raw Data'!$3:$3,0)-1))</f>
        <v/>
      </c>
      <c r="AO88" s="107" t="str">
        <f aca="true">IF(ISBLANK(OFFSET('Raw Data'!$A$3,MATCH('Data above threshold'!$A88,'Raw Data'!$B$4:$B$185,0),MATCH('Data above threshold'!AO$4,'Raw Data'!$3:$3,0)-1)),"",OFFSET('Raw Data'!$A$3,MATCH('Data above threshold'!$A88,'Raw Data'!$B$4:$B$185,0),MATCH('Data above threshold'!AO$4,'Raw Data'!$3:$3,0)-1))</f>
        <v/>
      </c>
      <c r="AP88" s="107" t="str">
        <f aca="true">IF(ISBLANK(OFFSET('Raw Data'!$A$3,MATCH('Data above threshold'!$A88,'Raw Data'!$B$4:$B$185,0),MATCH('Data above threshold'!AP$4,'Raw Data'!$3:$3,0)-1)),"",OFFSET('Raw Data'!$A$3,MATCH('Data above threshold'!$A88,'Raw Data'!$B$4:$B$185,0),MATCH('Data above threshold'!AP$4,'Raw Data'!$3:$3,0)-1))</f>
        <v/>
      </c>
      <c r="AQ88" s="107" t="str">
        <f aca="true">IF(ISBLANK(OFFSET('Raw Data'!$A$3,MATCH('Data above threshold'!$A88,'Raw Data'!$B$4:$B$185,0),MATCH('Data above threshold'!AQ$4,'Raw Data'!$3:$3,0)-1)),"",OFFSET('Raw Data'!$A$3,MATCH('Data above threshold'!$A88,'Raw Data'!$B$4:$B$185,0),MATCH('Data above threshold'!AQ$4,'Raw Data'!$3:$3,0)-1))</f>
        <v/>
      </c>
      <c r="AR88" s="107" t="str">
        <f aca="true">IF(ISBLANK(OFFSET('Raw Data'!$A$3,MATCH('Data above threshold'!$A88,'Raw Data'!$B$4:$B$185,0),MATCH('Data above threshold'!AR$4,'Raw Data'!$3:$3,0)-1)),"",OFFSET('Raw Data'!$A$3,MATCH('Data above threshold'!$A88,'Raw Data'!$B$4:$B$185,0),MATCH('Data above threshold'!AR$4,'Raw Data'!$3:$3,0)-1))</f>
        <v/>
      </c>
      <c r="AS88" s="107" t="str">
        <f aca="true">IF(ISBLANK(OFFSET('Raw Data'!$A$3,MATCH('Data above threshold'!$A88,'Raw Data'!$B$4:$B$185,0),MATCH('Data above threshold'!AS$4,'Raw Data'!$3:$3,0)-1)),"",OFFSET('Raw Data'!$A$3,MATCH('Data above threshold'!$A88,'Raw Data'!$B$4:$B$185,0),MATCH('Data above threshold'!AS$4,'Raw Data'!$3:$3,0)-1))</f>
        <v/>
      </c>
      <c r="AT88" s="107" t="str">
        <f aca="true">IF(ISBLANK(OFFSET('Raw Data'!$A$3,MATCH('Data above threshold'!$A88,'Raw Data'!$B$4:$B$185,0),MATCH('Data above threshold'!AT$4,'Raw Data'!$3:$3,0)-1)),"",OFFSET('Raw Data'!$A$3,MATCH('Data above threshold'!$A88,'Raw Data'!$B$4:$B$185,0),MATCH('Data above threshold'!AT$4,'Raw Data'!$3:$3,0)-1))</f>
        <v/>
      </c>
      <c r="AU88" s="107" t="str">
        <f aca="true">IF(ISBLANK(OFFSET('Raw Data'!$A$3,MATCH('Data above threshold'!$A88,'Raw Data'!$B$4:$B$185,0),MATCH('Data above threshold'!AU$4,'Raw Data'!$3:$3,0)-1)),"",OFFSET('Raw Data'!$A$3,MATCH('Data above threshold'!$A88,'Raw Data'!$B$4:$B$185,0),MATCH('Data above threshold'!AU$4,'Raw Data'!$3:$3,0)-1))</f>
        <v/>
      </c>
      <c r="AV88" s="107" t="str">
        <f aca="true">IF(ISBLANK(OFFSET('Raw Data'!$A$3,MATCH('Data above threshold'!$A88,'Raw Data'!$B$4:$B$185,0),MATCH('Data above threshold'!AV$4,'Raw Data'!$3:$3,0)-1)),"",OFFSET('Raw Data'!$A$3,MATCH('Data above threshold'!$A88,'Raw Data'!$B$4:$B$185,0),MATCH('Data above threshold'!AV$4,'Raw Data'!$3:$3,0)-1))</f>
        <v/>
      </c>
      <c r="AW88" s="107" t="str">
        <f aca="true">IF(ISBLANK(OFFSET('Raw Data'!$A$3,MATCH('Data above threshold'!$A88,'Raw Data'!$B$4:$B$185,0),MATCH('Data above threshold'!AW$4,'Raw Data'!$3:$3,0)-1)),"",OFFSET('Raw Data'!$A$3,MATCH('Data above threshold'!$A88,'Raw Data'!$B$4:$B$185,0),MATCH('Data above threshold'!AW$4,'Raw Data'!$3:$3,0)-1))</f>
        <v/>
      </c>
      <c r="AX88" s="107" t="str">
        <f aca="true">IF(ISBLANK(OFFSET('Raw Data'!$A$3,MATCH('Data above threshold'!$A88,'Raw Data'!$B$4:$B$185,0),MATCH('Data above threshold'!AX$4,'Raw Data'!$3:$3,0)-1)),"",OFFSET('Raw Data'!$A$3,MATCH('Data above threshold'!$A88,'Raw Data'!$B$4:$B$185,0),MATCH('Data above threshold'!AX$4,'Raw Data'!$3:$3,0)-1))</f>
        <v/>
      </c>
      <c r="AY88" s="107" t="str">
        <f aca="true">IF(ISBLANK(OFFSET('Raw Data'!$A$3,MATCH('Data above threshold'!$A88,'Raw Data'!$B$4:$B$185,0),MATCH('Data above threshold'!AY$4,'Raw Data'!$3:$3,0)-1)),"",OFFSET('Raw Data'!$A$3,MATCH('Data above threshold'!$A88,'Raw Data'!$B$4:$B$185,0),MATCH('Data above threshold'!AY$4,'Raw Data'!$3:$3,0)-1))</f>
        <v/>
      </c>
      <c r="AZ88" s="107" t="str">
        <f aca="true">IF(ISBLANK(OFFSET('Raw Data'!$A$3,MATCH('Data above threshold'!$A88,'Raw Data'!$B$4:$B$185,0),MATCH('Data above threshold'!AZ$4,'Raw Data'!$3:$3,0)-1)),"",OFFSET('Raw Data'!$A$3,MATCH('Data above threshold'!$A88,'Raw Data'!$B$4:$B$185,0),MATCH('Data above threshold'!AZ$4,'Raw Data'!$3:$3,0)-1))</f>
        <v/>
      </c>
      <c r="BA88" s="107" t="str">
        <f aca="true">IF(ISBLANK(OFFSET('Raw Data'!$A$3,MATCH('Data above threshold'!$A88,'Raw Data'!$B$4:$B$185,0),MATCH('Data above threshold'!BA$4,'Raw Data'!$3:$3,0)-1)),"",OFFSET('Raw Data'!$A$3,MATCH('Data above threshold'!$A88,'Raw Data'!$B$4:$B$185,0),MATCH('Data above threshold'!BA$4,'Raw Data'!$3:$3,0)-1))</f>
        <v/>
      </c>
      <c r="BB88" s="107" t="str">
        <f aca="true">IF(ISBLANK(OFFSET('Raw Data'!$A$3,MATCH('Data above threshold'!$A88,'Raw Data'!$B$4:$B$185,0),MATCH('Data above threshold'!BB$4,'Raw Data'!$3:$3,0)-1)),"",OFFSET('Raw Data'!$A$3,MATCH('Data above threshold'!$A88,'Raw Data'!$B$4:$B$185,0),MATCH('Data above threshold'!BB$4,'Raw Data'!$3:$3,0)-1))</f>
        <v/>
      </c>
      <c r="BC88" s="107" t="str">
        <f aca="true">IF(ISBLANK(OFFSET('Raw Data'!$A$3,MATCH('Data above threshold'!$A88,'Raw Data'!$B$4:$B$185,0),MATCH('Data above threshold'!BC$4,'Raw Data'!$3:$3,0)-1)),"",OFFSET('Raw Data'!$A$3,MATCH('Data above threshold'!$A88,'Raw Data'!$B$4:$B$185,0),MATCH('Data above threshold'!BC$4,'Raw Data'!$3:$3,0)-1))</f>
        <v/>
      </c>
      <c r="BD88" s="107" t="str">
        <f aca="true">IF(ISBLANK(OFFSET('Raw Data'!$A$3,MATCH('Data above threshold'!$A88,'Raw Data'!$B$4:$B$185,0),MATCH('Data above threshold'!BD$4,'Raw Data'!$3:$3,0)-1)),"",OFFSET('Raw Data'!$A$3,MATCH('Data above threshold'!$A88,'Raw Data'!$B$4:$B$185,0),MATCH('Data above threshold'!BD$4,'Raw Data'!$3:$3,0)-1))</f>
        <v/>
      </c>
      <c r="BE88" s="107" t="str">
        <f aca="true">IF(ISBLANK(OFFSET('Raw Data'!$A$3,MATCH('Data above threshold'!$A88,'Raw Data'!$B$4:$B$185,0),MATCH('Data above threshold'!BE$4,'Raw Data'!$3:$3,0)-1)),"",OFFSET('Raw Data'!$A$3,MATCH('Data above threshold'!$A88,'Raw Data'!$B$4:$B$185,0),MATCH('Data above threshold'!BE$4,'Raw Data'!$3:$3,0)-1))</f>
        <v/>
      </c>
      <c r="BF88" s="107" t="str">
        <f aca="true">IF(ISBLANK(OFFSET('Raw Data'!$A$3,MATCH('Data above threshold'!$A88,'Raw Data'!$B$4:$B$185,0),MATCH('Data above threshold'!BF$4,'Raw Data'!$3:$3,0)-1)),"",OFFSET('Raw Data'!$A$3,MATCH('Data above threshold'!$A88,'Raw Data'!$B$4:$B$185,0),MATCH('Data above threshold'!BF$4,'Raw Data'!$3:$3,0)-1))</f>
        <v/>
      </c>
      <c r="BG88" s="107" t="str">
        <f aca="true">IF(ISBLANK(OFFSET('Raw Data'!$A$3,MATCH('Data above threshold'!$A88,'Raw Data'!$B$4:$B$185,0),MATCH('Data above threshold'!BG$4,'Raw Data'!$3:$3,0)-1)),"",OFFSET('Raw Data'!$A$3,MATCH('Data above threshold'!$A88,'Raw Data'!$B$4:$B$185,0),MATCH('Data above threshold'!BG$4,'Raw Data'!$3:$3,0)-1))</f>
        <v/>
      </c>
      <c r="BH88" s="107" t="str">
        <f aca="true">IF(ISBLANK(OFFSET('Raw Data'!$A$3,MATCH('Data above threshold'!$A88,'Raw Data'!$B$4:$B$185,0),MATCH('Data above threshold'!BH$4,'Raw Data'!$3:$3,0)-1)),"",OFFSET('Raw Data'!$A$3,MATCH('Data above threshold'!$A88,'Raw Data'!$B$4:$B$185,0),MATCH('Data above threshold'!BH$4,'Raw Data'!$3:$3,0)-1))</f>
        <v/>
      </c>
      <c r="BI88" s="107" t="str">
        <f aca="true">IF(ISBLANK(OFFSET('Raw Data'!$A$3,MATCH('Data above threshold'!$A88,'Raw Data'!$B$4:$B$185,0),MATCH('Data above threshold'!BI$4,'Raw Data'!$3:$3,0)-1)),"",OFFSET('Raw Data'!$A$3,MATCH('Data above threshold'!$A88,'Raw Data'!$B$4:$B$185,0),MATCH('Data above threshold'!BI$4,'Raw Data'!$3:$3,0)-1))</f>
        <v/>
      </c>
      <c r="BJ88" s="107" t="str">
        <f aca="true">IF(ISBLANK(OFFSET('Raw Data'!$A$3,MATCH('Data above threshold'!$A88,'Raw Data'!$B$4:$B$185,0),MATCH('Data above threshold'!BJ$4,'Raw Data'!$3:$3,0)-1)),"",OFFSET('Raw Data'!$A$3,MATCH('Data above threshold'!$A88,'Raw Data'!$B$4:$B$185,0),MATCH('Data above threshold'!BJ$4,'Raw Data'!$3:$3,0)-1))</f>
        <v/>
      </c>
      <c r="BK88" s="107" t="str">
        <f aca="true">IF(ISBLANK(OFFSET('Raw Data'!$A$3,MATCH('Data above threshold'!$A88,'Raw Data'!$B$4:$B$185,0),MATCH('Data above threshold'!BK$4,'Raw Data'!$3:$3,0)-1)),"",OFFSET('Raw Data'!$A$3,MATCH('Data above threshold'!$A88,'Raw Data'!$B$4:$B$185,0),MATCH('Data above threshold'!BK$4,'Raw Data'!$3:$3,0)-1))</f>
        <v/>
      </c>
      <c r="BL88" s="107" t="str">
        <f aca="true">IF(ISBLANK(OFFSET('Raw Data'!$A$3,MATCH('Data above threshold'!$A88,'Raw Data'!$B$4:$B$185,0),MATCH('Data above threshold'!BL$4,'Raw Data'!$3:$3,0)-1)),"",OFFSET('Raw Data'!$A$3,MATCH('Data above threshold'!$A88,'Raw Data'!$B$4:$B$185,0),MATCH('Data above threshold'!BL$4,'Raw Data'!$3:$3,0)-1))</f>
        <v/>
      </c>
      <c r="BM88" s="107" t="str">
        <f aca="true">IF(ISBLANK(OFFSET('Raw Data'!$A$3,MATCH('Data above threshold'!$A88,'Raw Data'!$B$4:$B$185,0),MATCH('Data above threshold'!BM$4,'Raw Data'!$3:$3,0)-1)),"",OFFSET('Raw Data'!$A$3,MATCH('Data above threshold'!$A88,'Raw Data'!$B$4:$B$185,0),MATCH('Data above threshold'!BM$4,'Raw Data'!$3:$3,0)-1))</f>
        <v/>
      </c>
      <c r="BN88" s="107" t="str">
        <f aca="true">IF(ISBLANK(OFFSET('Raw Data'!$A$3,MATCH('Data above threshold'!$A88,'Raw Data'!$B$4:$B$185,0),MATCH('Data above threshold'!BN$4,'Raw Data'!$3:$3,0)-1)),"",OFFSET('Raw Data'!$A$3,MATCH('Data above threshold'!$A88,'Raw Data'!$B$4:$B$185,0),MATCH('Data above threshold'!BN$4,'Raw Data'!$3:$3,0)-1))</f>
        <v/>
      </c>
      <c r="BO88" s="107" t="str">
        <f aca="true">IF(ISBLANK(OFFSET('Raw Data'!$A$3,MATCH('Data above threshold'!$A88,'Raw Data'!$B$4:$B$185,0),MATCH('Data above threshold'!BO$4,'Raw Data'!$3:$3,0)-1)),"",OFFSET('Raw Data'!$A$3,MATCH('Data above threshold'!$A88,'Raw Data'!$B$4:$B$185,0),MATCH('Data above threshold'!BO$4,'Raw Data'!$3:$3,0)-1))</f>
        <v/>
      </c>
      <c r="BP88" s="107" t="str">
        <f aca="true">IF(ISBLANK(OFFSET('Raw Data'!$A$3,MATCH('Data above threshold'!$A88,'Raw Data'!$B$4:$B$185,0),MATCH('Data above threshold'!BP$4,'Raw Data'!$3:$3,0)-1)),"",OFFSET('Raw Data'!$A$3,MATCH('Data above threshold'!$A88,'Raw Data'!$B$4:$B$185,0),MATCH('Data above threshold'!BP$4,'Raw Data'!$3:$3,0)-1))</f>
        <v/>
      </c>
      <c r="BQ88" s="107" t="str">
        <f aca="true">IF(ISBLANK(OFFSET('Raw Data'!$A$3,MATCH('Data above threshold'!$A88,'Raw Data'!$B$4:$B$185,0),MATCH('Data above threshold'!BQ$4,'Raw Data'!$3:$3,0)-1)),"",OFFSET('Raw Data'!$A$3,MATCH('Data above threshold'!$A88,'Raw Data'!$B$4:$B$185,0),MATCH('Data above threshold'!BQ$4,'Raw Data'!$3:$3,0)-1))</f>
        <v/>
      </c>
      <c r="BR88" s="107" t="str">
        <f aca="true">IF(ISBLANK(OFFSET('Raw Data'!$A$3,MATCH('Data above threshold'!$A88,'Raw Data'!$B$4:$B$185,0),MATCH('Data above threshold'!BR$4,'Raw Data'!$3:$3,0)-1)),"",OFFSET('Raw Data'!$A$3,MATCH('Data above threshold'!$A88,'Raw Data'!$B$4:$B$185,0),MATCH('Data above threshold'!BR$4,'Raw Data'!$3:$3,0)-1))</f>
        <v/>
      </c>
      <c r="BS88" s="107" t="str">
        <f aca="true">IF(ISBLANK(OFFSET('Raw Data'!$A$3,MATCH('Data above threshold'!$A88,'Raw Data'!$B$4:$B$185,0),MATCH('Data above threshold'!BS$4,'Raw Data'!$3:$3,0)-1)),"",OFFSET('Raw Data'!$A$3,MATCH('Data above threshold'!$A88,'Raw Data'!$B$4:$B$185,0),MATCH('Data above threshold'!BS$4,'Raw Data'!$3:$3,0)-1))</f>
        <v/>
      </c>
      <c r="BT88" s="107" t="str">
        <f aca="true">IF(ISBLANK(OFFSET('Raw Data'!$A$3,MATCH('Data above threshold'!$A88,'Raw Data'!$B$4:$B$185,0),MATCH('Data above threshold'!BT$4,'Raw Data'!$3:$3,0)-1)),"",OFFSET('Raw Data'!$A$3,MATCH('Data above threshold'!$A88,'Raw Data'!$B$4:$B$185,0),MATCH('Data above threshold'!BT$4,'Raw Data'!$3:$3,0)-1))</f>
        <v/>
      </c>
      <c r="BU88" s="107" t="str">
        <f aca="true">IF(ISBLANK(OFFSET('Raw Data'!$A$3,MATCH('Data above threshold'!$A88,'Raw Data'!$B$4:$B$185,0),MATCH('Data above threshold'!BU$4,'Raw Data'!$3:$3,0)-1)),"",OFFSET('Raw Data'!$A$3,MATCH('Data above threshold'!$A88,'Raw Data'!$B$4:$B$185,0),MATCH('Data above threshold'!BU$4,'Raw Data'!$3:$3,0)-1))</f>
        <v/>
      </c>
      <c r="BV88" s="107" t="str">
        <f aca="true">IF(ISBLANK(OFFSET('Raw Data'!$A$3,MATCH('Data above threshold'!$A88,'Raw Data'!$B$4:$B$185,0),MATCH('Data above threshold'!BV$4,'Raw Data'!$3:$3,0)-1)),"",OFFSET('Raw Data'!$A$3,MATCH('Data above threshold'!$A88,'Raw Data'!$B$4:$B$185,0),MATCH('Data above threshold'!BV$4,'Raw Data'!$3:$3,0)-1))</f>
        <v/>
      </c>
      <c r="BW88" s="107" t="str">
        <f aca="true">IF(ISBLANK(OFFSET('Raw Data'!$A$3,MATCH('Data above threshold'!$A88,'Raw Data'!$B$4:$B$185,0),MATCH('Data above threshold'!BW$4,'Raw Data'!$3:$3,0)-1)),"",OFFSET('Raw Data'!$A$3,MATCH('Data above threshold'!$A88,'Raw Data'!$B$4:$B$185,0),MATCH('Data above threshold'!BW$4,'Raw Data'!$3:$3,0)-1))</f>
        <v/>
      </c>
      <c r="BX88" s="107" t="str">
        <f aca="true">IF(ISBLANK(OFFSET('Raw Data'!$A$3,MATCH('Data above threshold'!$A88,'Raw Data'!$B$4:$B$185,0),MATCH('Data above threshold'!BX$4,'Raw Data'!$3:$3,0)-1)),"",OFFSET('Raw Data'!$A$3,MATCH('Data above threshold'!$A88,'Raw Data'!$B$4:$B$185,0),MATCH('Data above threshold'!BX$4,'Raw Data'!$3:$3,0)-1))</f>
        <v/>
      </c>
      <c r="BY88" s="107" t="str">
        <f aca="true">IF(ISBLANK(OFFSET('Raw Data'!$A$3,MATCH('Data above threshold'!$A88,'Raw Data'!$B$4:$B$185,0),MATCH('Data above threshold'!BY$4,'Raw Data'!$3:$3,0)-1)),"",OFFSET('Raw Data'!$A$3,MATCH('Data above threshold'!$A88,'Raw Data'!$B$4:$B$185,0),MATCH('Data above threshold'!BY$4,'Raw Data'!$3:$3,0)-1))</f>
        <v/>
      </c>
      <c r="BZ88" s="107" t="str">
        <f aca="true">IF(ISBLANK(OFFSET('Raw Data'!$A$3,MATCH('Data above threshold'!$A88,'Raw Data'!$B$4:$B$185,0),MATCH('Data above threshold'!BZ$4,'Raw Data'!$3:$3,0)-1)),"",OFFSET('Raw Data'!$A$3,MATCH('Data above threshold'!$A88,'Raw Data'!$B$4:$B$185,0),MATCH('Data above threshold'!BZ$4,'Raw Data'!$3:$3,0)-1))</f>
        <v/>
      </c>
      <c r="CA88" s="107" t="str">
        <f aca="true">IF(ISBLANK(OFFSET('Raw Data'!$A$3,MATCH('Data above threshold'!$A88,'Raw Data'!$B$4:$B$185,0),MATCH('Data above threshold'!CA$4,'Raw Data'!$3:$3,0)-1)),"",OFFSET('Raw Data'!$A$3,MATCH('Data above threshold'!$A88,'Raw Data'!$B$4:$B$185,0),MATCH('Data above threshold'!CA$4,'Raw Data'!$3:$3,0)-1))</f>
        <v/>
      </c>
      <c r="CB88" s="107" t="str">
        <f aca="true">IF(ISBLANK(OFFSET('Raw Data'!$A$3,MATCH('Data above threshold'!$A88,'Raw Data'!$B$4:$B$185,0),MATCH('Data above threshold'!CB$4,'Raw Data'!$3:$3,0)-1)),"",OFFSET('Raw Data'!$A$3,MATCH('Data above threshold'!$A88,'Raw Data'!$B$4:$B$185,0),MATCH('Data above threshold'!CB$4,'Raw Data'!$3:$3,0)-1))</f>
        <v/>
      </c>
      <c r="CC88" s="107" t="str">
        <f aca="true">IF(ISBLANK(OFFSET('Raw Data'!$A$3,MATCH('Data above threshold'!$A88,'Raw Data'!$B$4:$B$185,0),MATCH('Data above threshold'!CC$4,'Raw Data'!$3:$3,0)-1)),"",OFFSET('Raw Data'!$A$3,MATCH('Data above threshold'!$A88,'Raw Data'!$B$4:$B$185,0),MATCH('Data above threshold'!CC$4,'Raw Data'!$3:$3,0)-1))</f>
        <v/>
      </c>
      <c r="CD88" s="107" t="str">
        <f aca="true">IF(ISBLANK(OFFSET('Raw Data'!$A$3,MATCH('Data above threshold'!$A88,'Raw Data'!$B$4:$B$185,0),MATCH('Data above threshold'!CD$4,'Raw Data'!$3:$3,0)-1)),"",OFFSET('Raw Data'!$A$3,MATCH('Data above threshold'!$A88,'Raw Data'!$B$4:$B$185,0),MATCH('Data above threshold'!CD$4,'Raw Data'!$3:$3,0)-1))</f>
        <v/>
      </c>
      <c r="CE88" s="107" t="str">
        <f aca="true">IF(ISBLANK(OFFSET('Raw Data'!$A$3,MATCH('Data above threshold'!$A88,'Raw Data'!$B$4:$B$185,0),MATCH('Data above threshold'!CE$4,'Raw Data'!$3:$3,0)-1)),"",OFFSET('Raw Data'!$A$3,MATCH('Data above threshold'!$A88,'Raw Data'!$B$4:$B$185,0),MATCH('Data above threshold'!CE$4,'Raw Data'!$3:$3,0)-1))</f>
        <v/>
      </c>
      <c r="CF88" s="107" t="str">
        <f aca="true">IF(ISBLANK(OFFSET('Raw Data'!$A$3,MATCH('Data above threshold'!$A88,'Raw Data'!$B$4:$B$185,0),MATCH('Data above threshold'!CF$4,'Raw Data'!$3:$3,0)-1)),"",OFFSET('Raw Data'!$A$3,MATCH('Data above threshold'!$A88,'Raw Data'!$B$4:$B$185,0),MATCH('Data above threshold'!CF$4,'Raw Data'!$3:$3,0)-1))</f>
        <v/>
      </c>
      <c r="CG88" s="107" t="str">
        <f aca="true">IF(ISBLANK(OFFSET('Raw Data'!$A$3,MATCH('Data above threshold'!$A88,'Raw Data'!$B$4:$B$185,0),MATCH('Data above threshold'!CG$4,'Raw Data'!$3:$3,0)-1)),"",OFFSET('Raw Data'!$A$3,MATCH('Data above threshold'!$A88,'Raw Data'!$B$4:$B$185,0),MATCH('Data above threshold'!CG$4,'Raw Data'!$3:$3,0)-1))</f>
        <v/>
      </c>
      <c r="CH88" s="107" t="str">
        <f aca="true">IF(ISBLANK(OFFSET('Raw Data'!$A$3,MATCH('Data above threshold'!$A88,'Raw Data'!$B$4:$B$185,0),MATCH('Data above threshold'!CH$4,'Raw Data'!$3:$3,0)-1)),"",OFFSET('Raw Data'!$A$3,MATCH('Data above threshold'!$A88,'Raw Data'!$B$4:$B$185,0),MATCH('Data above threshold'!CH$4,'Raw Data'!$3:$3,0)-1))</f>
        <v/>
      </c>
      <c r="CI88" s="107" t="str">
        <f aca="true">IF(ISBLANK(OFFSET('Raw Data'!$A$3,MATCH('Data above threshold'!$A88,'Raw Data'!$B$4:$B$185,0),MATCH('Data above threshold'!CI$4,'Raw Data'!$3:$3,0)-1)),"",OFFSET('Raw Data'!$A$3,MATCH('Data above threshold'!$A88,'Raw Data'!$B$4:$B$185,0),MATCH('Data above threshold'!CI$4,'Raw Data'!$3:$3,0)-1))</f>
        <v/>
      </c>
      <c r="CJ88" s="107" t="str">
        <f aca="true">IF(ISBLANK(OFFSET('Raw Data'!$A$3,MATCH('Data above threshold'!$A88,'Raw Data'!$B$4:$B$185,0),MATCH('Data above threshold'!CJ$4,'Raw Data'!$3:$3,0)-1)),"",OFFSET('Raw Data'!$A$3,MATCH('Data above threshold'!$A88,'Raw Data'!$B$4:$B$185,0),MATCH('Data above threshold'!CJ$4,'Raw Data'!$3:$3,0)-1))</f>
        <v/>
      </c>
      <c r="CK88" s="107" t="str">
        <f aca="true">IF(ISBLANK(OFFSET('Raw Data'!$A$3,MATCH('Data above threshold'!$A88,'Raw Data'!$B$4:$B$185,0),MATCH('Data above threshold'!CK$4,'Raw Data'!$3:$3,0)-1)),"",OFFSET('Raw Data'!$A$3,MATCH('Data above threshold'!$A88,'Raw Data'!$B$4:$B$185,0),MATCH('Data above threshold'!CK$4,'Raw Data'!$3:$3,0)-1))</f>
        <v/>
      </c>
      <c r="CL88" s="107" t="str">
        <f aca="true">IF(ISBLANK(OFFSET('Raw Data'!$A$3,MATCH('Data above threshold'!$A88,'Raw Data'!$B$4:$B$185,0),MATCH('Data above threshold'!CL$4,'Raw Data'!$3:$3,0)-1)),"",OFFSET('Raw Data'!$A$3,MATCH('Data above threshold'!$A88,'Raw Data'!$B$4:$B$185,0),MATCH('Data above threshold'!CL$4,'Raw Data'!$3:$3,0)-1))</f>
        <v/>
      </c>
      <c r="CM88" s="107" t="str">
        <f aca="true">IF(ISBLANK(OFFSET('Raw Data'!$A$3,MATCH('Data above threshold'!$A88,'Raw Data'!$B$4:$B$185,0),MATCH('Data above threshold'!CM$4,'Raw Data'!$3:$3,0)-1)),"",OFFSET('Raw Data'!$A$3,MATCH('Data above threshold'!$A88,'Raw Data'!$B$4:$B$185,0),MATCH('Data above threshold'!CM$4,'Raw Data'!$3:$3,0)-1))</f>
        <v/>
      </c>
      <c r="CN88" s="107" t="str">
        <f aca="true">IF(ISBLANK(OFFSET('Raw Data'!$A$3,MATCH('Data above threshold'!$A88,'Raw Data'!$B$4:$B$185,0),MATCH('Data above threshold'!CN$4,'Raw Data'!$3:$3,0)-1)),"",OFFSET('Raw Data'!$A$3,MATCH('Data above threshold'!$A88,'Raw Data'!$B$4:$B$185,0),MATCH('Data above threshold'!CN$4,'Raw Data'!$3:$3,0)-1))</f>
        <v/>
      </c>
      <c r="CO88" s="107" t="str">
        <f aca="true">IF(ISBLANK(OFFSET('Raw Data'!$A$3,MATCH('Data above threshold'!$A88,'Raw Data'!$B$4:$B$185,0),MATCH('Data above threshold'!CO$4,'Raw Data'!$3:$3,0)-1)),"",OFFSET('Raw Data'!$A$3,MATCH('Data above threshold'!$A88,'Raw Data'!$B$4:$B$185,0),MATCH('Data above threshold'!CO$4,'Raw Data'!$3:$3,0)-1))</f>
        <v/>
      </c>
      <c r="CP88" s="107" t="str">
        <f aca="true">IF(ISBLANK(OFFSET('Raw Data'!$A$3,MATCH('Data above threshold'!$A88,'Raw Data'!$B$4:$B$185,0),MATCH('Data above threshold'!CP$4,'Raw Data'!$3:$3,0)-1)),"",OFFSET('Raw Data'!$A$3,MATCH('Data above threshold'!$A88,'Raw Data'!$B$4:$B$185,0),MATCH('Data above threshold'!CP$4,'Raw Data'!$3:$3,0)-1))</f>
        <v/>
      </c>
      <c r="CQ88" s="107" t="str">
        <f aca="true">IF(ISBLANK(OFFSET('Raw Data'!$A$3,MATCH('Data above threshold'!$A88,'Raw Data'!$B$4:$B$185,0),MATCH('Data above threshold'!CQ$4,'Raw Data'!$3:$3,0)-1)),"",OFFSET('Raw Data'!$A$3,MATCH('Data above threshold'!$A88,'Raw Data'!$B$4:$B$185,0),MATCH('Data above threshold'!CQ$4,'Raw Data'!$3:$3,0)-1))</f>
        <v/>
      </c>
      <c r="CR88" s="107" t="str">
        <f aca="true">IF(ISBLANK(OFFSET('Raw Data'!$A$3,MATCH('Data above threshold'!$A88,'Raw Data'!$B$4:$B$185,0),MATCH('Data above threshold'!CR$4,'Raw Data'!$3:$3,0)-1)),"",OFFSET('Raw Data'!$A$3,MATCH('Data above threshold'!$A88,'Raw Data'!$B$4:$B$185,0),MATCH('Data above threshold'!CR$4,'Raw Data'!$3:$3,0)-1))</f>
        <v/>
      </c>
    </row>
    <row r="89" s="103" customFormat="true" ht="15.5" hidden="false" customHeight="false" outlineLevel="0" collapsed="false">
      <c r="A89" s="107" t="n">
        <v>3221</v>
      </c>
      <c r="B89" s="107" t="n">
        <v>4</v>
      </c>
      <c r="C89" s="107" t="str">
        <f aca="true">IF(ISBLANK(OFFSET('Raw Data'!$A$3,MATCH('Data above threshold'!$A89,'Raw Data'!$B$4:$B$185,0),MATCH('Data above threshold'!C$4,'Raw Data'!$3:$3,0)-1)),"",OFFSET('Raw Data'!$A$3,MATCH('Data above threshold'!$A89,'Raw Data'!$B$4:$B$185,0),MATCH('Data above threshold'!C$4,'Raw Data'!$3:$3,0)-1))</f>
        <v/>
      </c>
      <c r="D89" s="107" t="str">
        <f aca="true">IF(ISBLANK(OFFSET('Raw Data'!$A$3,MATCH('Data above threshold'!$A89,'Raw Data'!$B$4:$B$185,0),MATCH('Data above threshold'!D$4,'Raw Data'!$3:$3,0)-1)),"",OFFSET('Raw Data'!$A$3,MATCH('Data above threshold'!$A89,'Raw Data'!$B$4:$B$185,0),MATCH('Data above threshold'!D$4,'Raw Data'!$3:$3,0)-1))</f>
        <v>Expert assessment data - E.1</v>
      </c>
      <c r="E89" s="107" t="str">
        <f aca="true">IF(ISBLANK(OFFSET('Raw Data'!$A$3,MATCH('Data above threshold'!$A89,'Raw Data'!$B$4:$B$185,0),MATCH('Data above threshold'!E$4,'Raw Data'!$3:$3,0)-1)),"",OFFSET('Raw Data'!$A$3,MATCH('Data above threshold'!$A89,'Raw Data'!$B$4:$B$185,0),MATCH('Data above threshold'!E$4,'Raw Data'!$3:$3,0)-1))</f>
        <v>Is access to “adequate information to make informed choices” enabled through any of the following measures or mechanisms in your country in 2020?</v>
      </c>
      <c r="F89" s="107" t="str">
        <f aca="true">IF(ISBLANK(OFFSET('Raw Data'!$A$3,MATCH('Data above threshold'!$A89,'Raw Data'!$B$4:$B$185,0),MATCH('Data above threshold'!F$4,'Raw Data'!$3:$3,0)-1)),"",OFFSET('Raw Data'!$A$3,MATCH('Data above threshold'!$A89,'Raw Data'!$B$4:$B$185,0),MATCH('Data above threshold'!F$4,'Raw Data'!$3:$3,0)-1))</f>
        <v/>
      </c>
      <c r="G89" s="107" t="str">
        <f aca="true">IF(ISBLANK(OFFSET('Raw Data'!$A$3,MATCH('Data above threshold'!$A89,'Raw Data'!$B$4:$B$185,0),MATCH('Data above threshold'!G$4,'Raw Data'!$3:$3,0)-1)),"",OFFSET('Raw Data'!$A$3,MATCH('Data above threshold'!$A89,'Raw Data'!$B$4:$B$185,0),MATCH('Data above threshold'!G$4,'Raw Data'!$3:$3,0)-1))</f>
        <v/>
      </c>
      <c r="H89" s="107" t="str">
        <f aca="true">IF(ISBLANK(OFFSET('Raw Data'!$A$3,MATCH('Data above threshold'!$A89,'Raw Data'!$B$4:$B$185,0),MATCH('Data above threshold'!H$4,'Raw Data'!$3:$3,0)-1)),"",OFFSET('Raw Data'!$A$3,MATCH('Data above threshold'!$A89,'Raw Data'!$B$4:$B$185,0),MATCH('Data above threshold'!H$4,'Raw Data'!$3:$3,0)-1))</f>
        <v>Consumers International Survey</v>
      </c>
      <c r="I89" s="107" t="str">
        <f aca="true">IF(ISBLANK(OFFSET('Raw Data'!$A$3,MATCH('Data above threshold'!$A89,'Raw Data'!$B$4:$B$185,0),MATCH('Data above threshold'!I$4,'Raw Data'!$3:$3,0)-1)),"",OFFSET('Raw Data'!$A$3,MATCH('Data above threshold'!$A89,'Raw Data'!$B$4:$B$185,0),MATCH('Data above threshold'!I$4,'Raw Data'!$3:$3,0)-1))</f>
        <v/>
      </c>
      <c r="J89" s="107" t="str">
        <f aca="true">IF(ISBLANK(OFFSET('Raw Data'!$A$3,MATCH('Data above threshold'!$A89,'Raw Data'!$B$4:$B$185,0),MATCH('Data above threshold'!J$4,'Raw Data'!$3:$3,0)-1)),"",OFFSET('Raw Data'!$A$3,MATCH('Data above threshold'!$A89,'Raw Data'!$B$4:$B$185,0),MATCH('Data above threshold'!J$4,'Raw Data'!$3:$3,0)-1))</f>
        <v/>
      </c>
      <c r="K89" s="107" t="str">
        <f aca="true">IF(ISBLANK(OFFSET('Raw Data'!$A$3,MATCH('Data above threshold'!$A89,'Raw Data'!$B$4:$B$185,0),MATCH('Data above threshold'!K$4,'Raw Data'!$3:$3,0)-1)),"",OFFSET('Raw Data'!$A$3,MATCH('Data above threshold'!$A89,'Raw Data'!$B$4:$B$185,0),MATCH('Data above threshold'!K$4,'Raw Data'!$3:$3,0)-1))</f>
        <v>Plus</v>
      </c>
      <c r="L89" s="107" t="str">
        <f aca="true">IF(ISBLANK(OFFSET('Raw Data'!$A$3,MATCH('Data above threshold'!$A89,'Raw Data'!$B$4:$B$185,0),MATCH('Data above threshold'!L$4,'Raw Data'!$3:$3,0)-1)),"",OFFSET('Raw Data'!$A$3,MATCH('Data above threshold'!$A89,'Raw Data'!$B$4:$B$185,0),MATCH('Data above threshold'!L$4,'Raw Data'!$3:$3,0)-1))</f>
        <v/>
      </c>
      <c r="M89" s="105" t="n">
        <f aca="false" t="array" ref="M89:M89">IFERROR(SKEW(IF(ISNUMBER(Q89:CR89),Q89:CR89,"")),"")</f>
        <v>-1.83814643792956</v>
      </c>
      <c r="N89" s="107" t="n">
        <v>0</v>
      </c>
      <c r="O89" s="107" t="str">
        <f aca="true">IF(ISBLANK(OFFSET('Raw Data'!$A$3,MATCH('Data above threshold'!$A89,'Raw Data'!$B$4:$B$185,0),MATCH('Data above threshold'!O$4,'Raw Data'!$3:$3,0)-1)),"",OFFSET('Raw Data'!$A$3,MATCH('Data above threshold'!$A89,'Raw Data'!$B$4:$B$185,0),MATCH('Data above threshold'!O$4,'Raw Data'!$3:$3,0)-1))</f>
        <v/>
      </c>
      <c r="P89" s="106" t="n">
        <f aca="false" t="array" ref="P89:P89">IF(B89&lt;4,"",1-IFERROR(SUM(ISNUMBER(Q89:CR89)*(1-$Q$3:$CR$3))/COUNTIF($Q$3:$CR$3,0),0))</f>
        <v>0.0125</v>
      </c>
      <c r="Q89" s="107" t="n">
        <f aca="true">IF(ISBLANK(OFFSET('Raw Data'!$A$3,MATCH('Data above threshold'!$A89,'Raw Data'!$B$4:$B$185,0),MATCH('Data above threshold'!Q$4,'Raw Data'!$3:$3,0)-1)),"",OFFSET('Raw Data'!$A$3,MATCH('Data above threshold'!$A89,'Raw Data'!$B$4:$B$185,0),MATCH('Data above threshold'!Q$4,'Raw Data'!$3:$3,0)-1))</f>
        <v>1.75</v>
      </c>
      <c r="R89" s="107" t="n">
        <f aca="true">IF(ISBLANK(OFFSET('Raw Data'!$A$3,MATCH('Data above threshold'!$A89,'Raw Data'!$B$4:$B$185,0),MATCH('Data above threshold'!R$4,'Raw Data'!$3:$3,0)-1)),"",OFFSET('Raw Data'!$A$3,MATCH('Data above threshold'!$A89,'Raw Data'!$B$4:$B$185,0),MATCH('Data above threshold'!R$4,'Raw Data'!$3:$3,0)-1))</f>
        <v>1.83</v>
      </c>
      <c r="S89" s="107" t="n">
        <f aca="true">IF(ISBLANK(OFFSET('Raw Data'!$A$3,MATCH('Data above threshold'!$A89,'Raw Data'!$B$4:$B$185,0),MATCH('Data above threshold'!S$4,'Raw Data'!$3:$3,0)-1)),"",OFFSET('Raw Data'!$A$3,MATCH('Data above threshold'!$A89,'Raw Data'!$B$4:$B$185,0),MATCH('Data above threshold'!S$4,'Raw Data'!$3:$3,0)-1))</f>
        <v>2</v>
      </c>
      <c r="T89" s="107" t="n">
        <f aca="true">IF(ISBLANK(OFFSET('Raw Data'!$A$3,MATCH('Data above threshold'!$A89,'Raw Data'!$B$4:$B$185,0),MATCH('Data above threshold'!T$4,'Raw Data'!$3:$3,0)-1)),"",OFFSET('Raw Data'!$A$3,MATCH('Data above threshold'!$A89,'Raw Data'!$B$4:$B$185,0),MATCH('Data above threshold'!T$4,'Raw Data'!$3:$3,0)-1))</f>
        <v>2</v>
      </c>
      <c r="U89" s="107" t="n">
        <f aca="true">IF(ISBLANK(OFFSET('Raw Data'!$A$3,MATCH('Data above threshold'!$A89,'Raw Data'!$B$4:$B$185,0),MATCH('Data above threshold'!U$4,'Raw Data'!$3:$3,0)-1)),"",OFFSET('Raw Data'!$A$3,MATCH('Data above threshold'!$A89,'Raw Data'!$B$4:$B$185,0),MATCH('Data above threshold'!U$4,'Raw Data'!$3:$3,0)-1))</f>
        <v>1.67</v>
      </c>
      <c r="V89" s="107" t="n">
        <f aca="true">IF(ISBLANK(OFFSET('Raw Data'!$A$3,MATCH('Data above threshold'!$A89,'Raw Data'!$B$4:$B$185,0),MATCH('Data above threshold'!V$4,'Raw Data'!$3:$3,0)-1)),"",OFFSET('Raw Data'!$A$3,MATCH('Data above threshold'!$A89,'Raw Data'!$B$4:$B$185,0),MATCH('Data above threshold'!V$4,'Raw Data'!$3:$3,0)-1))</f>
        <v>1.75</v>
      </c>
      <c r="W89" s="107" t="n">
        <f aca="true">IF(ISBLANK(OFFSET('Raw Data'!$A$3,MATCH('Data above threshold'!$A89,'Raw Data'!$B$4:$B$185,0),MATCH('Data above threshold'!W$4,'Raw Data'!$3:$3,0)-1)),"",OFFSET('Raw Data'!$A$3,MATCH('Data above threshold'!$A89,'Raw Data'!$B$4:$B$185,0),MATCH('Data above threshold'!W$4,'Raw Data'!$3:$3,0)-1))</f>
        <v>2</v>
      </c>
      <c r="X89" s="107" t="n">
        <f aca="true">IF(ISBLANK(OFFSET('Raw Data'!$A$3,MATCH('Data above threshold'!$A89,'Raw Data'!$B$4:$B$185,0),MATCH('Data above threshold'!X$4,'Raw Data'!$3:$3,0)-1)),"",OFFSET('Raw Data'!$A$3,MATCH('Data above threshold'!$A89,'Raw Data'!$B$4:$B$185,0),MATCH('Data above threshold'!X$4,'Raw Data'!$3:$3,0)-1))</f>
        <v>2</v>
      </c>
      <c r="Y89" s="107" t="n">
        <f aca="true">IF(ISBLANK(OFFSET('Raw Data'!$A$3,MATCH('Data above threshold'!$A89,'Raw Data'!$B$4:$B$185,0),MATCH('Data above threshold'!Y$4,'Raw Data'!$3:$3,0)-1)),"",OFFSET('Raw Data'!$A$3,MATCH('Data above threshold'!$A89,'Raw Data'!$B$4:$B$185,0),MATCH('Data above threshold'!Y$4,'Raw Data'!$3:$3,0)-1))</f>
        <v>2</v>
      </c>
      <c r="Z89" s="107" t="n">
        <f aca="true">IF(ISBLANK(OFFSET('Raw Data'!$A$3,MATCH('Data above threshold'!$A89,'Raw Data'!$B$4:$B$185,0),MATCH('Data above threshold'!Z$4,'Raw Data'!$3:$3,0)-1)),"",OFFSET('Raw Data'!$A$3,MATCH('Data above threshold'!$A89,'Raw Data'!$B$4:$B$185,0),MATCH('Data above threshold'!Z$4,'Raw Data'!$3:$3,0)-1))</f>
        <v>2</v>
      </c>
      <c r="AA89" s="107" t="n">
        <f aca="true">IF(ISBLANK(OFFSET('Raw Data'!$A$3,MATCH('Data above threshold'!$A89,'Raw Data'!$B$4:$B$185,0),MATCH('Data above threshold'!AA$4,'Raw Data'!$3:$3,0)-1)),"",OFFSET('Raw Data'!$A$3,MATCH('Data above threshold'!$A89,'Raw Data'!$B$4:$B$185,0),MATCH('Data above threshold'!AA$4,'Raw Data'!$3:$3,0)-1))</f>
        <v>2</v>
      </c>
      <c r="AB89" s="107" t="n">
        <f aca="true">IF(ISBLANK(OFFSET('Raw Data'!$A$3,MATCH('Data above threshold'!$A89,'Raw Data'!$B$4:$B$185,0),MATCH('Data above threshold'!AB$4,'Raw Data'!$3:$3,0)-1)),"",OFFSET('Raw Data'!$A$3,MATCH('Data above threshold'!$A89,'Raw Data'!$B$4:$B$185,0),MATCH('Data above threshold'!AB$4,'Raw Data'!$3:$3,0)-1))</f>
        <v>1.5</v>
      </c>
      <c r="AC89" s="107" t="n">
        <f aca="true">IF(ISBLANK(OFFSET('Raw Data'!$A$3,MATCH('Data above threshold'!$A89,'Raw Data'!$B$4:$B$185,0),MATCH('Data above threshold'!AC$4,'Raw Data'!$3:$3,0)-1)),"",OFFSET('Raw Data'!$A$3,MATCH('Data above threshold'!$A89,'Raw Data'!$B$4:$B$185,0),MATCH('Data above threshold'!AC$4,'Raw Data'!$3:$3,0)-1))</f>
        <v>1.5</v>
      </c>
      <c r="AD89" s="107" t="n">
        <f aca="true">IF(ISBLANK(OFFSET('Raw Data'!$A$3,MATCH('Data above threshold'!$A89,'Raw Data'!$B$4:$B$185,0),MATCH('Data above threshold'!AD$4,'Raw Data'!$3:$3,0)-1)),"",OFFSET('Raw Data'!$A$3,MATCH('Data above threshold'!$A89,'Raw Data'!$B$4:$B$185,0),MATCH('Data above threshold'!AD$4,'Raw Data'!$3:$3,0)-1))</f>
        <v>2</v>
      </c>
      <c r="AE89" s="107" t="n">
        <f aca="true">IF(ISBLANK(OFFSET('Raw Data'!$A$3,MATCH('Data above threshold'!$A89,'Raw Data'!$B$4:$B$185,0),MATCH('Data above threshold'!AE$4,'Raw Data'!$3:$3,0)-1)),"",OFFSET('Raw Data'!$A$3,MATCH('Data above threshold'!$A89,'Raw Data'!$B$4:$B$185,0),MATCH('Data above threshold'!AE$4,'Raw Data'!$3:$3,0)-1))</f>
        <v>2</v>
      </c>
      <c r="AF89" s="107" t="n">
        <f aca="true">IF(ISBLANK(OFFSET('Raw Data'!$A$3,MATCH('Data above threshold'!$A89,'Raw Data'!$B$4:$B$185,0),MATCH('Data above threshold'!AF$4,'Raw Data'!$3:$3,0)-1)),"",OFFSET('Raw Data'!$A$3,MATCH('Data above threshold'!$A89,'Raw Data'!$B$4:$B$185,0),MATCH('Data above threshold'!AF$4,'Raw Data'!$3:$3,0)-1))</f>
        <v>2</v>
      </c>
      <c r="AG89" s="107" t="n">
        <f aca="true">IF(ISBLANK(OFFSET('Raw Data'!$A$3,MATCH('Data above threshold'!$A89,'Raw Data'!$B$4:$B$185,0),MATCH('Data above threshold'!AG$4,'Raw Data'!$3:$3,0)-1)),"",OFFSET('Raw Data'!$A$3,MATCH('Data above threshold'!$A89,'Raw Data'!$B$4:$B$185,0),MATCH('Data above threshold'!AG$4,'Raw Data'!$3:$3,0)-1))</f>
        <v>2</v>
      </c>
      <c r="AH89" s="107" t="n">
        <f aca="true">IF(ISBLANK(OFFSET('Raw Data'!$A$3,MATCH('Data above threshold'!$A89,'Raw Data'!$B$4:$B$185,0),MATCH('Data above threshold'!AH$4,'Raw Data'!$3:$3,0)-1)),"",OFFSET('Raw Data'!$A$3,MATCH('Data above threshold'!$A89,'Raw Data'!$B$4:$B$185,0),MATCH('Data above threshold'!AH$4,'Raw Data'!$3:$3,0)-1))</f>
        <v>2</v>
      </c>
      <c r="AI89" s="107" t="n">
        <f aca="true">IF(ISBLANK(OFFSET('Raw Data'!$A$3,MATCH('Data above threshold'!$A89,'Raw Data'!$B$4:$B$185,0),MATCH('Data above threshold'!AI$4,'Raw Data'!$3:$3,0)-1)),"",OFFSET('Raw Data'!$A$3,MATCH('Data above threshold'!$A89,'Raw Data'!$B$4:$B$185,0),MATCH('Data above threshold'!AI$4,'Raw Data'!$3:$3,0)-1))</f>
        <v>2</v>
      </c>
      <c r="AJ89" s="107" t="n">
        <f aca="true">IF(ISBLANK(OFFSET('Raw Data'!$A$3,MATCH('Data above threshold'!$A89,'Raw Data'!$B$4:$B$185,0),MATCH('Data above threshold'!AJ$4,'Raw Data'!$3:$3,0)-1)),"",OFFSET('Raw Data'!$A$3,MATCH('Data above threshold'!$A89,'Raw Data'!$B$4:$B$185,0),MATCH('Data above threshold'!AJ$4,'Raw Data'!$3:$3,0)-1))</f>
        <v>2</v>
      </c>
      <c r="AK89" s="107" t="n">
        <f aca="true">IF(ISBLANK(OFFSET('Raw Data'!$A$3,MATCH('Data above threshold'!$A89,'Raw Data'!$B$4:$B$185,0),MATCH('Data above threshold'!AK$4,'Raw Data'!$3:$3,0)-1)),"",OFFSET('Raw Data'!$A$3,MATCH('Data above threshold'!$A89,'Raw Data'!$B$4:$B$185,0),MATCH('Data above threshold'!AK$4,'Raw Data'!$3:$3,0)-1))</f>
        <v>2</v>
      </c>
      <c r="AL89" s="107" t="n">
        <f aca="true">IF(ISBLANK(OFFSET('Raw Data'!$A$3,MATCH('Data above threshold'!$A89,'Raw Data'!$B$4:$B$185,0),MATCH('Data above threshold'!AL$4,'Raw Data'!$3:$3,0)-1)),"",OFFSET('Raw Data'!$A$3,MATCH('Data above threshold'!$A89,'Raw Data'!$B$4:$B$185,0),MATCH('Data above threshold'!AL$4,'Raw Data'!$3:$3,0)-1))</f>
        <v>2</v>
      </c>
      <c r="AM89" s="107" t="n">
        <f aca="true">IF(ISBLANK(OFFSET('Raw Data'!$A$3,MATCH('Data above threshold'!$A89,'Raw Data'!$B$4:$B$185,0),MATCH('Data above threshold'!AM$4,'Raw Data'!$3:$3,0)-1)),"",OFFSET('Raw Data'!$A$3,MATCH('Data above threshold'!$A89,'Raw Data'!$B$4:$B$185,0),MATCH('Data above threshold'!AM$4,'Raw Data'!$3:$3,0)-1))</f>
        <v>2</v>
      </c>
      <c r="AN89" s="107" t="n">
        <f aca="true">IF(ISBLANK(OFFSET('Raw Data'!$A$3,MATCH('Data above threshold'!$A89,'Raw Data'!$B$4:$B$185,0),MATCH('Data above threshold'!AN$4,'Raw Data'!$3:$3,0)-1)),"",OFFSET('Raw Data'!$A$3,MATCH('Data above threshold'!$A89,'Raw Data'!$B$4:$B$185,0),MATCH('Data above threshold'!AN$4,'Raw Data'!$3:$3,0)-1))</f>
        <v>2</v>
      </c>
      <c r="AO89" s="107" t="n">
        <f aca="true">IF(ISBLANK(OFFSET('Raw Data'!$A$3,MATCH('Data above threshold'!$A89,'Raw Data'!$B$4:$B$185,0),MATCH('Data above threshold'!AO$4,'Raw Data'!$3:$3,0)-1)),"",OFFSET('Raw Data'!$A$3,MATCH('Data above threshold'!$A89,'Raw Data'!$B$4:$B$185,0),MATCH('Data above threshold'!AO$4,'Raw Data'!$3:$3,0)-1))</f>
        <v>1.75</v>
      </c>
      <c r="AP89" s="107" t="n">
        <f aca="true">IF(ISBLANK(OFFSET('Raw Data'!$A$3,MATCH('Data above threshold'!$A89,'Raw Data'!$B$4:$B$185,0),MATCH('Data above threshold'!AP$4,'Raw Data'!$3:$3,0)-1)),"",OFFSET('Raw Data'!$A$3,MATCH('Data above threshold'!$A89,'Raw Data'!$B$4:$B$185,0),MATCH('Data above threshold'!AP$4,'Raw Data'!$3:$3,0)-1))</f>
        <v>2</v>
      </c>
      <c r="AQ89" s="107" t="n">
        <f aca="true">IF(ISBLANK(OFFSET('Raw Data'!$A$3,MATCH('Data above threshold'!$A89,'Raw Data'!$B$4:$B$185,0),MATCH('Data above threshold'!AQ$4,'Raw Data'!$3:$3,0)-1)),"",OFFSET('Raw Data'!$A$3,MATCH('Data above threshold'!$A89,'Raw Data'!$B$4:$B$185,0),MATCH('Data above threshold'!AQ$4,'Raw Data'!$3:$3,0)-1))</f>
        <v>2</v>
      </c>
      <c r="AR89" s="107" t="n">
        <f aca="true">IF(ISBLANK(OFFSET('Raw Data'!$A$3,MATCH('Data above threshold'!$A89,'Raw Data'!$B$4:$B$185,0),MATCH('Data above threshold'!AR$4,'Raw Data'!$3:$3,0)-1)),"",OFFSET('Raw Data'!$A$3,MATCH('Data above threshold'!$A89,'Raw Data'!$B$4:$B$185,0),MATCH('Data above threshold'!AR$4,'Raw Data'!$3:$3,0)-1))</f>
        <v>1.25</v>
      </c>
      <c r="AS89" s="107" t="n">
        <f aca="true">IF(ISBLANK(OFFSET('Raw Data'!$A$3,MATCH('Data above threshold'!$A89,'Raw Data'!$B$4:$B$185,0),MATCH('Data above threshold'!AS$4,'Raw Data'!$3:$3,0)-1)),"",OFFSET('Raw Data'!$A$3,MATCH('Data above threshold'!$A89,'Raw Data'!$B$4:$B$185,0),MATCH('Data above threshold'!AS$4,'Raw Data'!$3:$3,0)-1))</f>
        <v>2</v>
      </c>
      <c r="AT89" s="107" t="n">
        <f aca="true">IF(ISBLANK(OFFSET('Raw Data'!$A$3,MATCH('Data above threshold'!$A89,'Raw Data'!$B$4:$B$185,0),MATCH('Data above threshold'!AT$4,'Raw Data'!$3:$3,0)-1)),"",OFFSET('Raw Data'!$A$3,MATCH('Data above threshold'!$A89,'Raw Data'!$B$4:$B$185,0),MATCH('Data above threshold'!AT$4,'Raw Data'!$3:$3,0)-1))</f>
        <v>2</v>
      </c>
      <c r="AU89" s="107" t="n">
        <f aca="true">IF(ISBLANK(OFFSET('Raw Data'!$A$3,MATCH('Data above threshold'!$A89,'Raw Data'!$B$4:$B$185,0),MATCH('Data above threshold'!AU$4,'Raw Data'!$3:$3,0)-1)),"",OFFSET('Raw Data'!$A$3,MATCH('Data above threshold'!$A89,'Raw Data'!$B$4:$B$185,0),MATCH('Data above threshold'!AU$4,'Raw Data'!$3:$3,0)-1))</f>
        <v>2</v>
      </c>
      <c r="AV89" s="107" t="n">
        <f aca="true">IF(ISBLANK(OFFSET('Raw Data'!$A$3,MATCH('Data above threshold'!$A89,'Raw Data'!$B$4:$B$185,0),MATCH('Data above threshold'!AV$4,'Raw Data'!$3:$3,0)-1)),"",OFFSET('Raw Data'!$A$3,MATCH('Data above threshold'!$A89,'Raw Data'!$B$4:$B$185,0),MATCH('Data above threshold'!AV$4,'Raw Data'!$3:$3,0)-1))</f>
        <v>1.75</v>
      </c>
      <c r="AW89" s="107" t="n">
        <f aca="true">IF(ISBLANK(OFFSET('Raw Data'!$A$3,MATCH('Data above threshold'!$A89,'Raw Data'!$B$4:$B$185,0),MATCH('Data above threshold'!AW$4,'Raw Data'!$3:$3,0)-1)),"",OFFSET('Raw Data'!$A$3,MATCH('Data above threshold'!$A89,'Raw Data'!$B$4:$B$185,0),MATCH('Data above threshold'!AW$4,'Raw Data'!$3:$3,0)-1))</f>
        <v>1.83</v>
      </c>
      <c r="AX89" s="107" t="n">
        <f aca="true">IF(ISBLANK(OFFSET('Raw Data'!$A$3,MATCH('Data above threshold'!$A89,'Raw Data'!$B$4:$B$185,0),MATCH('Data above threshold'!AX$4,'Raw Data'!$3:$3,0)-1)),"",OFFSET('Raw Data'!$A$3,MATCH('Data above threshold'!$A89,'Raw Data'!$B$4:$B$185,0),MATCH('Data above threshold'!AX$4,'Raw Data'!$3:$3,0)-1))</f>
        <v>2</v>
      </c>
      <c r="AY89" s="107" t="n">
        <f aca="true">IF(ISBLANK(OFFSET('Raw Data'!$A$3,MATCH('Data above threshold'!$A89,'Raw Data'!$B$4:$B$185,0),MATCH('Data above threshold'!AY$4,'Raw Data'!$3:$3,0)-1)),"",OFFSET('Raw Data'!$A$3,MATCH('Data above threshold'!$A89,'Raw Data'!$B$4:$B$185,0),MATCH('Data above threshold'!AY$4,'Raw Data'!$3:$3,0)-1))</f>
        <v>2</v>
      </c>
      <c r="AZ89" s="107" t="n">
        <f aca="true">IF(ISBLANK(OFFSET('Raw Data'!$A$3,MATCH('Data above threshold'!$A89,'Raw Data'!$B$4:$B$185,0),MATCH('Data above threshold'!AZ$4,'Raw Data'!$3:$3,0)-1)),"",OFFSET('Raw Data'!$A$3,MATCH('Data above threshold'!$A89,'Raw Data'!$B$4:$B$185,0),MATCH('Data above threshold'!AZ$4,'Raw Data'!$3:$3,0)-1))</f>
        <v>2</v>
      </c>
      <c r="BA89" s="107" t="n">
        <f aca="true">IF(ISBLANK(OFFSET('Raw Data'!$A$3,MATCH('Data above threshold'!$A89,'Raw Data'!$B$4:$B$185,0),MATCH('Data above threshold'!BA$4,'Raw Data'!$3:$3,0)-1)),"",OFFSET('Raw Data'!$A$3,MATCH('Data above threshold'!$A89,'Raw Data'!$B$4:$B$185,0),MATCH('Data above threshold'!BA$4,'Raw Data'!$3:$3,0)-1))</f>
        <v>2</v>
      </c>
      <c r="BB89" s="107" t="n">
        <f aca="true">IF(ISBLANK(OFFSET('Raw Data'!$A$3,MATCH('Data above threshold'!$A89,'Raw Data'!$B$4:$B$185,0),MATCH('Data above threshold'!BB$4,'Raw Data'!$3:$3,0)-1)),"",OFFSET('Raw Data'!$A$3,MATCH('Data above threshold'!$A89,'Raw Data'!$B$4:$B$185,0),MATCH('Data above threshold'!BB$4,'Raw Data'!$3:$3,0)-1))</f>
        <v>1.88</v>
      </c>
      <c r="BC89" s="107" t="n">
        <f aca="true">IF(ISBLANK(OFFSET('Raw Data'!$A$3,MATCH('Data above threshold'!$A89,'Raw Data'!$B$4:$B$185,0),MATCH('Data above threshold'!BC$4,'Raw Data'!$3:$3,0)-1)),"",OFFSET('Raw Data'!$A$3,MATCH('Data above threshold'!$A89,'Raw Data'!$B$4:$B$185,0),MATCH('Data above threshold'!BC$4,'Raw Data'!$3:$3,0)-1))</f>
        <v>2</v>
      </c>
      <c r="BD89" s="107" t="n">
        <f aca="true">IF(ISBLANK(OFFSET('Raw Data'!$A$3,MATCH('Data above threshold'!$A89,'Raw Data'!$B$4:$B$185,0),MATCH('Data above threshold'!BD$4,'Raw Data'!$3:$3,0)-1)),"",OFFSET('Raw Data'!$A$3,MATCH('Data above threshold'!$A89,'Raw Data'!$B$4:$B$185,0),MATCH('Data above threshold'!BD$4,'Raw Data'!$3:$3,0)-1))</f>
        <v>1</v>
      </c>
      <c r="BE89" s="107" t="n">
        <f aca="true">IF(ISBLANK(OFFSET('Raw Data'!$A$3,MATCH('Data above threshold'!$A89,'Raw Data'!$B$4:$B$185,0),MATCH('Data above threshold'!BE$4,'Raw Data'!$3:$3,0)-1)),"",OFFSET('Raw Data'!$A$3,MATCH('Data above threshold'!$A89,'Raw Data'!$B$4:$B$185,0),MATCH('Data above threshold'!BE$4,'Raw Data'!$3:$3,0)-1))</f>
        <v>2</v>
      </c>
      <c r="BF89" s="107" t="n">
        <f aca="true">IF(ISBLANK(OFFSET('Raw Data'!$A$3,MATCH('Data above threshold'!$A89,'Raw Data'!$B$4:$B$185,0),MATCH('Data above threshold'!BF$4,'Raw Data'!$3:$3,0)-1)),"",OFFSET('Raw Data'!$A$3,MATCH('Data above threshold'!$A89,'Raw Data'!$B$4:$B$185,0),MATCH('Data above threshold'!BF$4,'Raw Data'!$3:$3,0)-1))</f>
        <v>1.88</v>
      </c>
      <c r="BG89" s="107" t="n">
        <f aca="true">IF(ISBLANK(OFFSET('Raw Data'!$A$3,MATCH('Data above threshold'!$A89,'Raw Data'!$B$4:$B$185,0),MATCH('Data above threshold'!BG$4,'Raw Data'!$3:$3,0)-1)),"",OFFSET('Raw Data'!$A$3,MATCH('Data above threshold'!$A89,'Raw Data'!$B$4:$B$185,0),MATCH('Data above threshold'!BG$4,'Raw Data'!$3:$3,0)-1))</f>
        <v>2</v>
      </c>
      <c r="BH89" s="107" t="n">
        <f aca="true">IF(ISBLANK(OFFSET('Raw Data'!$A$3,MATCH('Data above threshold'!$A89,'Raw Data'!$B$4:$B$185,0),MATCH('Data above threshold'!BH$4,'Raw Data'!$3:$3,0)-1)),"",OFFSET('Raw Data'!$A$3,MATCH('Data above threshold'!$A89,'Raw Data'!$B$4:$B$185,0),MATCH('Data above threshold'!BH$4,'Raw Data'!$3:$3,0)-1))</f>
        <v>2</v>
      </c>
      <c r="BI89" s="107" t="n">
        <f aca="true">IF(ISBLANK(OFFSET('Raw Data'!$A$3,MATCH('Data above threshold'!$A89,'Raw Data'!$B$4:$B$185,0),MATCH('Data above threshold'!BI$4,'Raw Data'!$3:$3,0)-1)),"",OFFSET('Raw Data'!$A$3,MATCH('Data above threshold'!$A89,'Raw Data'!$B$4:$B$185,0),MATCH('Data above threshold'!BI$4,'Raw Data'!$3:$3,0)-1))</f>
        <v>2</v>
      </c>
      <c r="BJ89" s="107" t="n">
        <f aca="true">IF(ISBLANK(OFFSET('Raw Data'!$A$3,MATCH('Data above threshold'!$A89,'Raw Data'!$B$4:$B$185,0),MATCH('Data above threshold'!BJ$4,'Raw Data'!$3:$3,0)-1)),"",OFFSET('Raw Data'!$A$3,MATCH('Data above threshold'!$A89,'Raw Data'!$B$4:$B$185,0),MATCH('Data above threshold'!BJ$4,'Raw Data'!$3:$3,0)-1))</f>
        <v>1.5</v>
      </c>
      <c r="BK89" s="107" t="n">
        <f aca="true">IF(ISBLANK(OFFSET('Raw Data'!$A$3,MATCH('Data above threshold'!$A89,'Raw Data'!$B$4:$B$185,0),MATCH('Data above threshold'!BK$4,'Raw Data'!$3:$3,0)-1)),"",OFFSET('Raw Data'!$A$3,MATCH('Data above threshold'!$A89,'Raw Data'!$B$4:$B$185,0),MATCH('Data above threshold'!BK$4,'Raw Data'!$3:$3,0)-1))</f>
        <v>1.75</v>
      </c>
      <c r="BL89" s="107" t="n">
        <f aca="true">IF(ISBLANK(OFFSET('Raw Data'!$A$3,MATCH('Data above threshold'!$A89,'Raw Data'!$B$4:$B$185,0),MATCH('Data above threshold'!BL$4,'Raw Data'!$3:$3,0)-1)),"",OFFSET('Raw Data'!$A$3,MATCH('Data above threshold'!$A89,'Raw Data'!$B$4:$B$185,0),MATCH('Data above threshold'!BL$4,'Raw Data'!$3:$3,0)-1))</f>
        <v>1</v>
      </c>
      <c r="BM89" s="107" t="n">
        <f aca="true">IF(ISBLANK(OFFSET('Raw Data'!$A$3,MATCH('Data above threshold'!$A89,'Raw Data'!$B$4:$B$185,0),MATCH('Data above threshold'!BM$4,'Raw Data'!$3:$3,0)-1)),"",OFFSET('Raw Data'!$A$3,MATCH('Data above threshold'!$A89,'Raw Data'!$B$4:$B$185,0),MATCH('Data above threshold'!BM$4,'Raw Data'!$3:$3,0)-1))</f>
        <v>1.75</v>
      </c>
      <c r="BN89" s="107" t="n">
        <f aca="true">IF(ISBLANK(OFFSET('Raw Data'!$A$3,MATCH('Data above threshold'!$A89,'Raw Data'!$B$4:$B$185,0),MATCH('Data above threshold'!BN$4,'Raw Data'!$3:$3,0)-1)),"",OFFSET('Raw Data'!$A$3,MATCH('Data above threshold'!$A89,'Raw Data'!$B$4:$B$185,0),MATCH('Data above threshold'!BN$4,'Raw Data'!$3:$3,0)-1))</f>
        <v>2</v>
      </c>
      <c r="BO89" s="107" t="n">
        <f aca="true">IF(ISBLANK(OFFSET('Raw Data'!$A$3,MATCH('Data above threshold'!$A89,'Raw Data'!$B$4:$B$185,0),MATCH('Data above threshold'!BO$4,'Raw Data'!$3:$3,0)-1)),"",OFFSET('Raw Data'!$A$3,MATCH('Data above threshold'!$A89,'Raw Data'!$B$4:$B$185,0),MATCH('Data above threshold'!BO$4,'Raw Data'!$3:$3,0)-1))</f>
        <v>2</v>
      </c>
      <c r="BP89" s="107" t="n">
        <f aca="true">IF(ISBLANK(OFFSET('Raw Data'!$A$3,MATCH('Data above threshold'!$A89,'Raw Data'!$B$4:$B$185,0),MATCH('Data above threshold'!BP$4,'Raw Data'!$3:$3,0)-1)),"",OFFSET('Raw Data'!$A$3,MATCH('Data above threshold'!$A89,'Raw Data'!$B$4:$B$185,0),MATCH('Data above threshold'!BP$4,'Raw Data'!$3:$3,0)-1))</f>
        <v>2</v>
      </c>
      <c r="BQ89" s="107" t="n">
        <f aca="true">IF(ISBLANK(OFFSET('Raw Data'!$A$3,MATCH('Data above threshold'!$A89,'Raw Data'!$B$4:$B$185,0),MATCH('Data above threshold'!BQ$4,'Raw Data'!$3:$3,0)-1)),"",OFFSET('Raw Data'!$A$3,MATCH('Data above threshold'!$A89,'Raw Data'!$B$4:$B$185,0),MATCH('Data above threshold'!BQ$4,'Raw Data'!$3:$3,0)-1))</f>
        <v>2</v>
      </c>
      <c r="BR89" s="107" t="n">
        <f aca="true">IF(ISBLANK(OFFSET('Raw Data'!$A$3,MATCH('Data above threshold'!$A89,'Raw Data'!$B$4:$B$185,0),MATCH('Data above threshold'!BR$4,'Raw Data'!$3:$3,0)-1)),"",OFFSET('Raw Data'!$A$3,MATCH('Data above threshold'!$A89,'Raw Data'!$B$4:$B$185,0),MATCH('Data above threshold'!BR$4,'Raw Data'!$3:$3,0)-1))</f>
        <v>1.75</v>
      </c>
      <c r="BS89" s="107" t="n">
        <f aca="true">IF(ISBLANK(OFFSET('Raw Data'!$A$3,MATCH('Data above threshold'!$A89,'Raw Data'!$B$4:$B$185,0),MATCH('Data above threshold'!BS$4,'Raw Data'!$3:$3,0)-1)),"",OFFSET('Raw Data'!$A$3,MATCH('Data above threshold'!$A89,'Raw Data'!$B$4:$B$185,0),MATCH('Data above threshold'!BS$4,'Raw Data'!$3:$3,0)-1))</f>
        <v>1.75</v>
      </c>
      <c r="BT89" s="107" t="n">
        <f aca="true">IF(ISBLANK(OFFSET('Raw Data'!$A$3,MATCH('Data above threshold'!$A89,'Raw Data'!$B$4:$B$185,0),MATCH('Data above threshold'!BT$4,'Raw Data'!$3:$3,0)-1)),"",OFFSET('Raw Data'!$A$3,MATCH('Data above threshold'!$A89,'Raw Data'!$B$4:$B$185,0),MATCH('Data above threshold'!BT$4,'Raw Data'!$3:$3,0)-1))</f>
        <v>2</v>
      </c>
      <c r="BU89" s="107" t="n">
        <f aca="true">IF(ISBLANK(OFFSET('Raw Data'!$A$3,MATCH('Data above threshold'!$A89,'Raw Data'!$B$4:$B$185,0),MATCH('Data above threshold'!BU$4,'Raw Data'!$3:$3,0)-1)),"",OFFSET('Raw Data'!$A$3,MATCH('Data above threshold'!$A89,'Raw Data'!$B$4:$B$185,0),MATCH('Data above threshold'!BU$4,'Raw Data'!$3:$3,0)-1))</f>
        <v>1.92</v>
      </c>
      <c r="BV89" s="107" t="n">
        <f aca="true">IF(ISBLANK(OFFSET('Raw Data'!$A$3,MATCH('Data above threshold'!$A89,'Raw Data'!$B$4:$B$185,0),MATCH('Data above threshold'!BV$4,'Raw Data'!$3:$3,0)-1)),"",OFFSET('Raw Data'!$A$3,MATCH('Data above threshold'!$A89,'Raw Data'!$B$4:$B$185,0),MATCH('Data above threshold'!BV$4,'Raw Data'!$3:$3,0)-1))</f>
        <v>1</v>
      </c>
      <c r="BW89" s="107" t="n">
        <f aca="true">IF(ISBLANK(OFFSET('Raw Data'!$A$3,MATCH('Data above threshold'!$A89,'Raw Data'!$B$4:$B$185,0),MATCH('Data above threshold'!BW$4,'Raw Data'!$3:$3,0)-1)),"",OFFSET('Raw Data'!$A$3,MATCH('Data above threshold'!$A89,'Raw Data'!$B$4:$B$185,0),MATCH('Data above threshold'!BW$4,'Raw Data'!$3:$3,0)-1))</f>
        <v>2</v>
      </c>
      <c r="BX89" s="107" t="n">
        <f aca="true">IF(ISBLANK(OFFSET('Raw Data'!$A$3,MATCH('Data above threshold'!$A89,'Raw Data'!$B$4:$B$185,0),MATCH('Data above threshold'!BX$4,'Raw Data'!$3:$3,0)-1)),"",OFFSET('Raw Data'!$A$3,MATCH('Data above threshold'!$A89,'Raw Data'!$B$4:$B$185,0),MATCH('Data above threshold'!BX$4,'Raw Data'!$3:$3,0)-1))</f>
        <v>1.75</v>
      </c>
      <c r="BY89" s="107" t="n">
        <f aca="true">IF(ISBLANK(OFFSET('Raw Data'!$A$3,MATCH('Data above threshold'!$A89,'Raw Data'!$B$4:$B$185,0),MATCH('Data above threshold'!BY$4,'Raw Data'!$3:$3,0)-1)),"",OFFSET('Raw Data'!$A$3,MATCH('Data above threshold'!$A89,'Raw Data'!$B$4:$B$185,0),MATCH('Data above threshold'!BY$4,'Raw Data'!$3:$3,0)-1))</f>
        <v>2</v>
      </c>
      <c r="BZ89" s="107" t="n">
        <f aca="true">IF(ISBLANK(OFFSET('Raw Data'!$A$3,MATCH('Data above threshold'!$A89,'Raw Data'!$B$4:$B$185,0),MATCH('Data above threshold'!BZ$4,'Raw Data'!$3:$3,0)-1)),"",OFFSET('Raw Data'!$A$3,MATCH('Data above threshold'!$A89,'Raw Data'!$B$4:$B$185,0),MATCH('Data above threshold'!BZ$4,'Raw Data'!$3:$3,0)-1))</f>
        <v>2</v>
      </c>
      <c r="CA89" s="107" t="str">
        <f aca="true">IF(ISBLANK(OFFSET('Raw Data'!$A$3,MATCH('Data above threshold'!$A89,'Raw Data'!$B$4:$B$185,0),MATCH('Data above threshold'!CA$4,'Raw Data'!$3:$3,0)-1)),"",OFFSET('Raw Data'!$A$3,MATCH('Data above threshold'!$A89,'Raw Data'!$B$4:$B$185,0),MATCH('Data above threshold'!CA$4,'Raw Data'!$3:$3,0)-1))</f>
        <v/>
      </c>
      <c r="CB89" s="107" t="n">
        <f aca="true">IF(ISBLANK(OFFSET('Raw Data'!$A$3,MATCH('Data above threshold'!$A89,'Raw Data'!$B$4:$B$185,0),MATCH('Data above threshold'!CB$4,'Raw Data'!$3:$3,0)-1)),"",OFFSET('Raw Data'!$A$3,MATCH('Data above threshold'!$A89,'Raw Data'!$B$4:$B$185,0),MATCH('Data above threshold'!CB$4,'Raw Data'!$3:$3,0)-1))</f>
        <v>1.25</v>
      </c>
      <c r="CC89" s="107" t="n">
        <f aca="true">IF(ISBLANK(OFFSET('Raw Data'!$A$3,MATCH('Data above threshold'!$A89,'Raw Data'!$B$4:$B$185,0),MATCH('Data above threshold'!CC$4,'Raw Data'!$3:$3,0)-1)),"",OFFSET('Raw Data'!$A$3,MATCH('Data above threshold'!$A89,'Raw Data'!$B$4:$B$185,0),MATCH('Data above threshold'!CC$4,'Raw Data'!$3:$3,0)-1))</f>
        <v>1.5</v>
      </c>
      <c r="CD89" s="107" t="n">
        <f aca="true">IF(ISBLANK(OFFSET('Raw Data'!$A$3,MATCH('Data above threshold'!$A89,'Raw Data'!$B$4:$B$185,0),MATCH('Data above threshold'!CD$4,'Raw Data'!$3:$3,0)-1)),"",OFFSET('Raw Data'!$A$3,MATCH('Data above threshold'!$A89,'Raw Data'!$B$4:$B$185,0),MATCH('Data above threshold'!CD$4,'Raw Data'!$3:$3,0)-1))</f>
        <v>1.75</v>
      </c>
      <c r="CE89" s="107" t="n">
        <f aca="true">IF(ISBLANK(OFFSET('Raw Data'!$A$3,MATCH('Data above threshold'!$A89,'Raw Data'!$B$4:$B$185,0),MATCH('Data above threshold'!CE$4,'Raw Data'!$3:$3,0)-1)),"",OFFSET('Raw Data'!$A$3,MATCH('Data above threshold'!$A89,'Raw Data'!$B$4:$B$185,0),MATCH('Data above threshold'!CE$4,'Raw Data'!$3:$3,0)-1))</f>
        <v>1.5</v>
      </c>
      <c r="CF89" s="107" t="n">
        <f aca="true">IF(ISBLANK(OFFSET('Raw Data'!$A$3,MATCH('Data above threshold'!$A89,'Raw Data'!$B$4:$B$185,0),MATCH('Data above threshold'!CF$4,'Raw Data'!$3:$3,0)-1)),"",OFFSET('Raw Data'!$A$3,MATCH('Data above threshold'!$A89,'Raw Data'!$B$4:$B$185,0),MATCH('Data above threshold'!CF$4,'Raw Data'!$3:$3,0)-1))</f>
        <v>1.67</v>
      </c>
      <c r="CG89" s="107" t="n">
        <f aca="true">IF(ISBLANK(OFFSET('Raw Data'!$A$3,MATCH('Data above threshold'!$A89,'Raw Data'!$B$4:$B$185,0),MATCH('Data above threshold'!CG$4,'Raw Data'!$3:$3,0)-1)),"",OFFSET('Raw Data'!$A$3,MATCH('Data above threshold'!$A89,'Raw Data'!$B$4:$B$185,0),MATCH('Data above threshold'!CG$4,'Raw Data'!$3:$3,0)-1))</f>
        <v>2</v>
      </c>
      <c r="CH89" s="107" t="n">
        <f aca="true">IF(ISBLANK(OFFSET('Raw Data'!$A$3,MATCH('Data above threshold'!$A89,'Raw Data'!$B$4:$B$185,0),MATCH('Data above threshold'!CH$4,'Raw Data'!$3:$3,0)-1)),"",OFFSET('Raw Data'!$A$3,MATCH('Data above threshold'!$A89,'Raw Data'!$B$4:$B$185,0),MATCH('Data above threshold'!CH$4,'Raw Data'!$3:$3,0)-1))</f>
        <v>2</v>
      </c>
      <c r="CI89" s="107" t="n">
        <f aca="true">IF(ISBLANK(OFFSET('Raw Data'!$A$3,MATCH('Data above threshold'!$A89,'Raw Data'!$B$4:$B$185,0),MATCH('Data above threshold'!CI$4,'Raw Data'!$3:$3,0)-1)),"",OFFSET('Raw Data'!$A$3,MATCH('Data above threshold'!$A89,'Raw Data'!$B$4:$B$185,0),MATCH('Data above threshold'!CI$4,'Raw Data'!$3:$3,0)-1))</f>
        <v>1.75</v>
      </c>
      <c r="CJ89" s="107" t="n">
        <f aca="true">IF(ISBLANK(OFFSET('Raw Data'!$A$3,MATCH('Data above threshold'!$A89,'Raw Data'!$B$4:$B$185,0),MATCH('Data above threshold'!CJ$4,'Raw Data'!$3:$3,0)-1)),"",OFFSET('Raw Data'!$A$3,MATCH('Data above threshold'!$A89,'Raw Data'!$B$4:$B$185,0),MATCH('Data above threshold'!CJ$4,'Raw Data'!$3:$3,0)-1))</f>
        <v>2</v>
      </c>
      <c r="CK89" s="107" t="n">
        <f aca="true">IF(ISBLANK(OFFSET('Raw Data'!$A$3,MATCH('Data above threshold'!$A89,'Raw Data'!$B$4:$B$185,0),MATCH('Data above threshold'!CK$4,'Raw Data'!$3:$3,0)-1)),"",OFFSET('Raw Data'!$A$3,MATCH('Data above threshold'!$A89,'Raw Data'!$B$4:$B$185,0),MATCH('Data above threshold'!CK$4,'Raw Data'!$3:$3,0)-1))</f>
        <v>1.5</v>
      </c>
      <c r="CL89" s="107" t="n">
        <f aca="true">IF(ISBLANK(OFFSET('Raw Data'!$A$3,MATCH('Data above threshold'!$A89,'Raw Data'!$B$4:$B$185,0),MATCH('Data above threshold'!CL$4,'Raw Data'!$3:$3,0)-1)),"",OFFSET('Raw Data'!$A$3,MATCH('Data above threshold'!$A89,'Raw Data'!$B$4:$B$185,0),MATCH('Data above threshold'!CL$4,'Raw Data'!$3:$3,0)-1))</f>
        <v>2</v>
      </c>
      <c r="CM89" s="107" t="n">
        <f aca="true">IF(ISBLANK(OFFSET('Raw Data'!$A$3,MATCH('Data above threshold'!$A89,'Raw Data'!$B$4:$B$185,0),MATCH('Data above threshold'!CM$4,'Raw Data'!$3:$3,0)-1)),"",OFFSET('Raw Data'!$A$3,MATCH('Data above threshold'!$A89,'Raw Data'!$B$4:$B$185,0),MATCH('Data above threshold'!CM$4,'Raw Data'!$3:$3,0)-1))</f>
        <v>2</v>
      </c>
      <c r="CN89" s="107" t="n">
        <f aca="true">IF(ISBLANK(OFFSET('Raw Data'!$A$3,MATCH('Data above threshold'!$A89,'Raw Data'!$B$4:$B$185,0),MATCH('Data above threshold'!CN$4,'Raw Data'!$3:$3,0)-1)),"",OFFSET('Raw Data'!$A$3,MATCH('Data above threshold'!$A89,'Raw Data'!$B$4:$B$185,0),MATCH('Data above threshold'!CN$4,'Raw Data'!$3:$3,0)-1))</f>
        <v>2</v>
      </c>
      <c r="CO89" s="107" t="n">
        <f aca="true">IF(ISBLANK(OFFSET('Raw Data'!$A$3,MATCH('Data above threshold'!$A89,'Raw Data'!$B$4:$B$185,0),MATCH('Data above threshold'!CO$4,'Raw Data'!$3:$3,0)-1)),"",OFFSET('Raw Data'!$A$3,MATCH('Data above threshold'!$A89,'Raw Data'!$B$4:$B$185,0),MATCH('Data above threshold'!CO$4,'Raw Data'!$3:$3,0)-1))</f>
        <v>2</v>
      </c>
      <c r="CP89" s="107" t="n">
        <f aca="true">IF(ISBLANK(OFFSET('Raw Data'!$A$3,MATCH('Data above threshold'!$A89,'Raw Data'!$B$4:$B$185,0),MATCH('Data above threshold'!CP$4,'Raw Data'!$3:$3,0)-1)),"",OFFSET('Raw Data'!$A$3,MATCH('Data above threshold'!$A89,'Raw Data'!$B$4:$B$185,0),MATCH('Data above threshold'!CP$4,'Raw Data'!$3:$3,0)-1))</f>
        <v>1.67</v>
      </c>
      <c r="CQ89" s="107" t="n">
        <f aca="true">IF(ISBLANK(OFFSET('Raw Data'!$A$3,MATCH('Data above threshold'!$A89,'Raw Data'!$B$4:$B$185,0),MATCH('Data above threshold'!CQ$4,'Raw Data'!$3:$3,0)-1)),"",OFFSET('Raw Data'!$A$3,MATCH('Data above threshold'!$A89,'Raw Data'!$B$4:$B$185,0),MATCH('Data above threshold'!CQ$4,'Raw Data'!$3:$3,0)-1))</f>
        <v>1.25</v>
      </c>
      <c r="CR89" s="107" t="n">
        <f aca="true">IF(ISBLANK(OFFSET('Raw Data'!$A$3,MATCH('Data above threshold'!$A89,'Raw Data'!$B$4:$B$185,0),MATCH('Data above threshold'!CR$4,'Raw Data'!$3:$3,0)-1)),"",OFFSET('Raw Data'!$A$3,MATCH('Data above threshold'!$A89,'Raw Data'!$B$4:$B$185,0),MATCH('Data above threshold'!CR$4,'Raw Data'!$3:$3,0)-1))</f>
        <v>2</v>
      </c>
    </row>
    <row r="90" s="103" customFormat="true" ht="15.5" hidden="false" customHeight="false" outlineLevel="0" collapsed="false">
      <c r="A90" s="107" t="n">
        <v>3222</v>
      </c>
      <c r="B90" s="107" t="n">
        <v>4</v>
      </c>
      <c r="C90" s="107" t="str">
        <f aca="true">IF(ISBLANK(OFFSET('Raw Data'!$A$3,MATCH('Data above threshold'!$A90,'Raw Data'!$B$4:$B$185,0),MATCH('Data above threshold'!C$4,'Raw Data'!$3:$3,0)-1)),"",OFFSET('Raw Data'!$A$3,MATCH('Data above threshold'!$A90,'Raw Data'!$B$4:$B$185,0),MATCH('Data above threshold'!C$4,'Raw Data'!$3:$3,0)-1))</f>
        <v/>
      </c>
      <c r="D90" s="107" t="str">
        <f aca="true">IF(ISBLANK(OFFSET('Raw Data'!$A$3,MATCH('Data above threshold'!$A90,'Raw Data'!$B$4:$B$185,0),MATCH('Data above threshold'!D$4,'Raw Data'!$3:$3,0)-1)),"",OFFSET('Raw Data'!$A$3,MATCH('Data above threshold'!$A90,'Raw Data'!$B$4:$B$185,0),MATCH('Data above threshold'!D$4,'Raw Data'!$3:$3,0)-1))</f>
        <v>SDG Indicator 16.10.2</v>
      </c>
      <c r="E90" s="107" t="str">
        <f aca="true">IF(ISBLANK(OFFSET('Raw Data'!$A$3,MATCH('Data above threshold'!$A90,'Raw Data'!$B$4:$B$185,0),MATCH('Data above threshold'!E$4,'Raw Data'!$3:$3,0)-1)),"",OFFSET('Raw Data'!$A$3,MATCH('Data above threshold'!$A90,'Raw Data'!$B$4:$B$185,0),MATCH('Data above threshold'!E$4,'Raw Data'!$3:$3,0)-1))</f>
        <v>Countries that adopt and implement constitutional, statutory and/or policy guarantees for public access to information</v>
      </c>
      <c r="F90" s="107" t="str">
        <f aca="true">IF(ISBLANK(OFFSET('Raw Data'!$A$3,MATCH('Data above threshold'!$A90,'Raw Data'!$B$4:$B$185,0),MATCH('Data above threshold'!F$4,'Raw Data'!$3:$3,0)-1)),"",OFFSET('Raw Data'!$A$3,MATCH('Data above threshold'!$A90,'Raw Data'!$B$4:$B$185,0),MATCH('Data above threshold'!F$4,'Raw Data'!$3:$3,0)-1))</f>
        <v/>
      </c>
      <c r="G90" s="107" t="str">
        <f aca="true">IF(ISBLANK(OFFSET('Raw Data'!$A$3,MATCH('Data above threshold'!$A90,'Raw Data'!$B$4:$B$185,0),MATCH('Data above threshold'!G$4,'Raw Data'!$3:$3,0)-1)),"",OFFSET('Raw Data'!$A$3,MATCH('Data above threshold'!$A90,'Raw Data'!$B$4:$B$185,0),MATCH('Data above threshold'!G$4,'Raw Data'!$3:$3,0)-1))</f>
        <v/>
      </c>
      <c r="H90" s="107" t="str">
        <f aca="true">IF(ISBLANK(OFFSET('Raw Data'!$A$3,MATCH('Data above threshold'!$A90,'Raw Data'!$B$4:$B$185,0),MATCH('Data above threshold'!H$4,'Raw Data'!$3:$3,0)-1)),"",OFFSET('Raw Data'!$A$3,MATCH('Data above threshold'!$A90,'Raw Data'!$B$4:$B$185,0),MATCH('Data above threshold'!H$4,'Raw Data'!$3:$3,0)-1))</f>
        <v>United Nations</v>
      </c>
      <c r="I90" s="107" t="str">
        <f aca="true">IF(ISBLANK(OFFSET('Raw Data'!$A$3,MATCH('Data above threshold'!$A90,'Raw Data'!$B$4:$B$185,0),MATCH('Data above threshold'!I$4,'Raw Data'!$3:$3,0)-1)),"",OFFSET('Raw Data'!$A$3,MATCH('Data above threshold'!$A90,'Raw Data'!$B$4:$B$185,0),MATCH('Data above threshold'!I$4,'Raw Data'!$3:$3,0)-1))</f>
        <v/>
      </c>
      <c r="J90" s="107" t="str">
        <f aca="true">IF(ISBLANK(OFFSET('Raw Data'!$A$3,MATCH('Data above threshold'!$A90,'Raw Data'!$B$4:$B$185,0),MATCH('Data above threshold'!J$4,'Raw Data'!$3:$3,0)-1)),"",OFFSET('Raw Data'!$A$3,MATCH('Data above threshold'!$A90,'Raw Data'!$B$4:$B$185,0),MATCH('Data above threshold'!J$4,'Raw Data'!$3:$3,0)-1))</f>
        <v>0 = no; 1 = yes</v>
      </c>
      <c r="K90" s="107" t="str">
        <f aca="true">IF(ISBLANK(OFFSET('Raw Data'!$A$3,MATCH('Data above threshold'!$A90,'Raw Data'!$B$4:$B$185,0),MATCH('Data above threshold'!K$4,'Raw Data'!$3:$3,0)-1)),"",OFFSET('Raw Data'!$A$3,MATCH('Data above threshold'!$A90,'Raw Data'!$B$4:$B$185,0),MATCH('Data above threshold'!K$4,'Raw Data'!$3:$3,0)-1))</f>
        <v>Plus</v>
      </c>
      <c r="L90" s="107" t="str">
        <f aca="true">IF(ISBLANK(OFFSET('Raw Data'!$A$3,MATCH('Data above threshold'!$A90,'Raw Data'!$B$4:$B$185,0),MATCH('Data above threshold'!L$4,'Raw Data'!$3:$3,0)-1)),"",OFFSET('Raw Data'!$A$3,MATCH('Data above threshold'!$A90,'Raw Data'!$B$4:$B$185,0),MATCH('Data above threshold'!L$4,'Raw Data'!$3:$3,0)-1))</f>
        <v>https://unstats.un.org/sdgs/indicators/database/</v>
      </c>
      <c r="M90" s="105" t="n">
        <f aca="false" t="array" ref="M90:M90">IFERROR(SKEW(IF(ISNUMBER(Q90:CR90),Q90:CR90,"")),"")</f>
        <v>-1.03750778159475</v>
      </c>
      <c r="N90" s="107" t="n">
        <v>0</v>
      </c>
      <c r="O90" s="107" t="str">
        <f aca="true">IF(ISBLANK(OFFSET('Raw Data'!$A$3,MATCH('Data above threshold'!$A90,'Raw Data'!$B$4:$B$185,0),MATCH('Data above threshold'!O$4,'Raw Data'!$3:$3,0)-1)),"",OFFSET('Raw Data'!$A$3,MATCH('Data above threshold'!$A90,'Raw Data'!$B$4:$B$185,0),MATCH('Data above threshold'!O$4,'Raw Data'!$3:$3,0)-1))</f>
        <v/>
      </c>
      <c r="P90" s="106" t="n">
        <f aca="false" t="array" ref="P90:P90">IF(B90&lt;4,"",1-IFERROR(SUM(ISNUMBER(Q90:CR90)*(1-$Q$3:$CR$3))/COUNTIF($Q$3:$CR$3,0),0))</f>
        <v>0</v>
      </c>
      <c r="Q90" s="107" t="n">
        <f aca="true">IF(ISBLANK(OFFSET('Raw Data'!$A$3,MATCH('Data above threshold'!$A90,'Raw Data'!$B$4:$B$185,0),MATCH('Data above threshold'!Q$4,'Raw Data'!$3:$3,0)-1)),"",OFFSET('Raw Data'!$A$3,MATCH('Data above threshold'!$A90,'Raw Data'!$B$4:$B$185,0),MATCH('Data above threshold'!Q$4,'Raw Data'!$3:$3,0)-1))</f>
        <v>1</v>
      </c>
      <c r="R90" s="107" t="n">
        <f aca="true">IF(ISBLANK(OFFSET('Raw Data'!$A$3,MATCH('Data above threshold'!$A90,'Raw Data'!$B$4:$B$185,0),MATCH('Data above threshold'!R$4,'Raw Data'!$3:$3,0)-1)),"",OFFSET('Raw Data'!$A$3,MATCH('Data above threshold'!$A90,'Raw Data'!$B$4:$B$185,0),MATCH('Data above threshold'!R$4,'Raw Data'!$3:$3,0)-1))</f>
        <v>1</v>
      </c>
      <c r="S90" s="107" t="n">
        <f aca="true">IF(ISBLANK(OFFSET('Raw Data'!$A$3,MATCH('Data above threshold'!$A90,'Raw Data'!$B$4:$B$185,0),MATCH('Data above threshold'!S$4,'Raw Data'!$3:$3,0)-1)),"",OFFSET('Raw Data'!$A$3,MATCH('Data above threshold'!$A90,'Raw Data'!$B$4:$B$185,0),MATCH('Data above threshold'!S$4,'Raw Data'!$3:$3,0)-1))</f>
        <v>1</v>
      </c>
      <c r="T90" s="107" t="n">
        <f aca="true">IF(ISBLANK(OFFSET('Raw Data'!$A$3,MATCH('Data above threshold'!$A90,'Raw Data'!$B$4:$B$185,0),MATCH('Data above threshold'!T$4,'Raw Data'!$3:$3,0)-1)),"",OFFSET('Raw Data'!$A$3,MATCH('Data above threshold'!$A90,'Raw Data'!$B$4:$B$185,0),MATCH('Data above threshold'!T$4,'Raw Data'!$3:$3,0)-1))</f>
        <v>1</v>
      </c>
      <c r="U90" s="107" t="n">
        <f aca="true">IF(ISBLANK(OFFSET('Raw Data'!$A$3,MATCH('Data above threshold'!$A90,'Raw Data'!$B$4:$B$185,0),MATCH('Data above threshold'!U$4,'Raw Data'!$3:$3,0)-1)),"",OFFSET('Raw Data'!$A$3,MATCH('Data above threshold'!$A90,'Raw Data'!$B$4:$B$185,0),MATCH('Data above threshold'!U$4,'Raw Data'!$3:$3,0)-1))</f>
        <v>1</v>
      </c>
      <c r="V90" s="107" t="n">
        <f aca="true">IF(ISBLANK(OFFSET('Raw Data'!$A$3,MATCH('Data above threshold'!$A90,'Raw Data'!$B$4:$B$185,0),MATCH('Data above threshold'!V$4,'Raw Data'!$3:$3,0)-1)),"",OFFSET('Raw Data'!$A$3,MATCH('Data above threshold'!$A90,'Raw Data'!$B$4:$B$185,0),MATCH('Data above threshold'!V$4,'Raw Data'!$3:$3,0)-1))</f>
        <v>0</v>
      </c>
      <c r="W90" s="107" t="n">
        <f aca="true">IF(ISBLANK(OFFSET('Raw Data'!$A$3,MATCH('Data above threshold'!$A90,'Raw Data'!$B$4:$B$185,0),MATCH('Data above threshold'!W$4,'Raw Data'!$3:$3,0)-1)),"",OFFSET('Raw Data'!$A$3,MATCH('Data above threshold'!$A90,'Raw Data'!$B$4:$B$185,0),MATCH('Data above threshold'!W$4,'Raw Data'!$3:$3,0)-1))</f>
        <v>1</v>
      </c>
      <c r="X90" s="107" t="n">
        <f aca="true">IF(ISBLANK(OFFSET('Raw Data'!$A$3,MATCH('Data above threshold'!$A90,'Raw Data'!$B$4:$B$185,0),MATCH('Data above threshold'!X$4,'Raw Data'!$3:$3,0)-1)),"",OFFSET('Raw Data'!$A$3,MATCH('Data above threshold'!$A90,'Raw Data'!$B$4:$B$185,0),MATCH('Data above threshold'!X$4,'Raw Data'!$3:$3,0)-1))</f>
        <v>1</v>
      </c>
      <c r="Y90" s="107" t="n">
        <f aca="true">IF(ISBLANK(OFFSET('Raw Data'!$A$3,MATCH('Data above threshold'!$A90,'Raw Data'!$B$4:$B$185,0),MATCH('Data above threshold'!Y$4,'Raw Data'!$3:$3,0)-1)),"",OFFSET('Raw Data'!$A$3,MATCH('Data above threshold'!$A90,'Raw Data'!$B$4:$B$185,0),MATCH('Data above threshold'!Y$4,'Raw Data'!$3:$3,0)-1))</f>
        <v>1</v>
      </c>
      <c r="Z90" s="107" t="n">
        <f aca="true">IF(ISBLANK(OFFSET('Raw Data'!$A$3,MATCH('Data above threshold'!$A90,'Raw Data'!$B$4:$B$185,0),MATCH('Data above threshold'!Z$4,'Raw Data'!$3:$3,0)-1)),"",OFFSET('Raw Data'!$A$3,MATCH('Data above threshold'!$A90,'Raw Data'!$B$4:$B$185,0),MATCH('Data above threshold'!Z$4,'Raw Data'!$3:$3,0)-1))</f>
        <v>1</v>
      </c>
      <c r="AA90" s="107" t="n">
        <f aca="true">IF(ISBLANK(OFFSET('Raw Data'!$A$3,MATCH('Data above threshold'!$A90,'Raw Data'!$B$4:$B$185,0),MATCH('Data above threshold'!AA$4,'Raw Data'!$3:$3,0)-1)),"",OFFSET('Raw Data'!$A$3,MATCH('Data above threshold'!$A90,'Raw Data'!$B$4:$B$185,0),MATCH('Data above threshold'!AA$4,'Raw Data'!$3:$3,0)-1))</f>
        <v>1</v>
      </c>
      <c r="AB90" s="107" t="n">
        <f aca="true">IF(ISBLANK(OFFSET('Raw Data'!$A$3,MATCH('Data above threshold'!$A90,'Raw Data'!$B$4:$B$185,0),MATCH('Data above threshold'!AB$4,'Raw Data'!$3:$3,0)-1)),"",OFFSET('Raw Data'!$A$3,MATCH('Data above threshold'!$A90,'Raw Data'!$B$4:$B$185,0),MATCH('Data above threshold'!AB$4,'Raw Data'!$3:$3,0)-1))</f>
        <v>0</v>
      </c>
      <c r="AC90" s="107" t="n">
        <f aca="true">IF(ISBLANK(OFFSET('Raw Data'!$A$3,MATCH('Data above threshold'!$A90,'Raw Data'!$B$4:$B$185,0),MATCH('Data above threshold'!AC$4,'Raw Data'!$3:$3,0)-1)),"",OFFSET('Raw Data'!$A$3,MATCH('Data above threshold'!$A90,'Raw Data'!$B$4:$B$185,0),MATCH('Data above threshold'!AC$4,'Raw Data'!$3:$3,0)-1))</f>
        <v>1</v>
      </c>
      <c r="AD90" s="107" t="n">
        <f aca="true">IF(ISBLANK(OFFSET('Raw Data'!$A$3,MATCH('Data above threshold'!$A90,'Raw Data'!$B$4:$B$185,0),MATCH('Data above threshold'!AD$4,'Raw Data'!$3:$3,0)-1)),"",OFFSET('Raw Data'!$A$3,MATCH('Data above threshold'!$A90,'Raw Data'!$B$4:$B$185,0),MATCH('Data above threshold'!AD$4,'Raw Data'!$3:$3,0)-1))</f>
        <v>0</v>
      </c>
      <c r="AE90" s="107" t="n">
        <f aca="true">IF(ISBLANK(OFFSET('Raw Data'!$A$3,MATCH('Data above threshold'!$A90,'Raw Data'!$B$4:$B$185,0),MATCH('Data above threshold'!AE$4,'Raw Data'!$3:$3,0)-1)),"",OFFSET('Raw Data'!$A$3,MATCH('Data above threshold'!$A90,'Raw Data'!$B$4:$B$185,0),MATCH('Data above threshold'!AE$4,'Raw Data'!$3:$3,0)-1))</f>
        <v>0</v>
      </c>
      <c r="AF90" s="107" t="n">
        <f aca="true">IF(ISBLANK(OFFSET('Raw Data'!$A$3,MATCH('Data above threshold'!$A90,'Raw Data'!$B$4:$B$185,0),MATCH('Data above threshold'!AF$4,'Raw Data'!$3:$3,0)-1)),"",OFFSET('Raw Data'!$A$3,MATCH('Data above threshold'!$A90,'Raw Data'!$B$4:$B$185,0),MATCH('Data above threshold'!AF$4,'Raw Data'!$3:$3,0)-1))</f>
        <v>1</v>
      </c>
      <c r="AG90" s="107" t="n">
        <f aca="true">IF(ISBLANK(OFFSET('Raw Data'!$A$3,MATCH('Data above threshold'!$A90,'Raw Data'!$B$4:$B$185,0),MATCH('Data above threshold'!AG$4,'Raw Data'!$3:$3,0)-1)),"",OFFSET('Raw Data'!$A$3,MATCH('Data above threshold'!$A90,'Raw Data'!$B$4:$B$185,0),MATCH('Data above threshold'!AG$4,'Raw Data'!$3:$3,0)-1))</f>
        <v>1</v>
      </c>
      <c r="AH90" s="107" t="n">
        <f aca="true">IF(ISBLANK(OFFSET('Raw Data'!$A$3,MATCH('Data above threshold'!$A90,'Raw Data'!$B$4:$B$185,0),MATCH('Data above threshold'!AH$4,'Raw Data'!$3:$3,0)-1)),"",OFFSET('Raw Data'!$A$3,MATCH('Data above threshold'!$A90,'Raw Data'!$B$4:$B$185,0),MATCH('Data above threshold'!AH$4,'Raw Data'!$3:$3,0)-1))</f>
        <v>1</v>
      </c>
      <c r="AI90" s="107" t="n">
        <f aca="true">IF(ISBLANK(OFFSET('Raw Data'!$A$3,MATCH('Data above threshold'!$A90,'Raw Data'!$B$4:$B$185,0),MATCH('Data above threshold'!AI$4,'Raw Data'!$3:$3,0)-1)),"",OFFSET('Raw Data'!$A$3,MATCH('Data above threshold'!$A90,'Raw Data'!$B$4:$B$185,0),MATCH('Data above threshold'!AI$4,'Raw Data'!$3:$3,0)-1))</f>
        <v>1</v>
      </c>
      <c r="AJ90" s="107" t="n">
        <f aca="true">IF(ISBLANK(OFFSET('Raw Data'!$A$3,MATCH('Data above threshold'!$A90,'Raw Data'!$B$4:$B$185,0),MATCH('Data above threshold'!AJ$4,'Raw Data'!$3:$3,0)-1)),"",OFFSET('Raw Data'!$A$3,MATCH('Data above threshold'!$A90,'Raw Data'!$B$4:$B$185,0),MATCH('Data above threshold'!AJ$4,'Raw Data'!$3:$3,0)-1))</f>
        <v>0</v>
      </c>
      <c r="AK90" s="107" t="n">
        <f aca="true">IF(ISBLANK(OFFSET('Raw Data'!$A$3,MATCH('Data above threshold'!$A90,'Raw Data'!$B$4:$B$185,0),MATCH('Data above threshold'!AK$4,'Raw Data'!$3:$3,0)-1)),"",OFFSET('Raw Data'!$A$3,MATCH('Data above threshold'!$A90,'Raw Data'!$B$4:$B$185,0),MATCH('Data above threshold'!AK$4,'Raw Data'!$3:$3,0)-1))</f>
        <v>1</v>
      </c>
      <c r="AL90" s="107" t="n">
        <f aca="true">IF(ISBLANK(OFFSET('Raw Data'!$A$3,MATCH('Data above threshold'!$A90,'Raw Data'!$B$4:$B$185,0),MATCH('Data above threshold'!AL$4,'Raw Data'!$3:$3,0)-1)),"",OFFSET('Raw Data'!$A$3,MATCH('Data above threshold'!$A90,'Raw Data'!$B$4:$B$185,0),MATCH('Data above threshold'!AL$4,'Raw Data'!$3:$3,0)-1))</f>
        <v>1</v>
      </c>
      <c r="AM90" s="107" t="n">
        <f aca="true">IF(ISBLANK(OFFSET('Raw Data'!$A$3,MATCH('Data above threshold'!$A90,'Raw Data'!$B$4:$B$185,0),MATCH('Data above threshold'!AM$4,'Raw Data'!$3:$3,0)-1)),"",OFFSET('Raw Data'!$A$3,MATCH('Data above threshold'!$A90,'Raw Data'!$B$4:$B$185,0),MATCH('Data above threshold'!AM$4,'Raw Data'!$3:$3,0)-1))</f>
        <v>1</v>
      </c>
      <c r="AN90" s="107" t="n">
        <f aca="true">IF(ISBLANK(OFFSET('Raw Data'!$A$3,MATCH('Data above threshold'!$A90,'Raw Data'!$B$4:$B$185,0),MATCH('Data above threshold'!AN$4,'Raw Data'!$3:$3,0)-1)),"",OFFSET('Raw Data'!$A$3,MATCH('Data above threshold'!$A90,'Raw Data'!$B$4:$B$185,0),MATCH('Data above threshold'!AN$4,'Raw Data'!$3:$3,0)-1))</f>
        <v>1</v>
      </c>
      <c r="AO90" s="107" t="n">
        <f aca="true">IF(ISBLANK(OFFSET('Raw Data'!$A$3,MATCH('Data above threshold'!$A90,'Raw Data'!$B$4:$B$185,0),MATCH('Data above threshold'!AO$4,'Raw Data'!$3:$3,0)-1)),"",OFFSET('Raw Data'!$A$3,MATCH('Data above threshold'!$A90,'Raw Data'!$B$4:$B$185,0),MATCH('Data above threshold'!AO$4,'Raw Data'!$3:$3,0)-1))</f>
        <v>1</v>
      </c>
      <c r="AP90" s="107" t="n">
        <f aca="true">IF(ISBLANK(OFFSET('Raw Data'!$A$3,MATCH('Data above threshold'!$A90,'Raw Data'!$B$4:$B$185,0),MATCH('Data above threshold'!AP$4,'Raw Data'!$3:$3,0)-1)),"",OFFSET('Raw Data'!$A$3,MATCH('Data above threshold'!$A90,'Raw Data'!$B$4:$B$185,0),MATCH('Data above threshold'!AP$4,'Raw Data'!$3:$3,0)-1))</f>
        <v>1</v>
      </c>
      <c r="AQ90" s="107" t="n">
        <f aca="true">IF(ISBLANK(OFFSET('Raw Data'!$A$3,MATCH('Data above threshold'!$A90,'Raw Data'!$B$4:$B$185,0),MATCH('Data above threshold'!AQ$4,'Raw Data'!$3:$3,0)-1)),"",OFFSET('Raw Data'!$A$3,MATCH('Data above threshold'!$A90,'Raw Data'!$B$4:$B$185,0),MATCH('Data above threshold'!AQ$4,'Raw Data'!$3:$3,0)-1))</f>
        <v>1</v>
      </c>
      <c r="AR90" s="107" t="n">
        <f aca="true">IF(ISBLANK(OFFSET('Raw Data'!$A$3,MATCH('Data above threshold'!$A90,'Raw Data'!$B$4:$B$185,0),MATCH('Data above threshold'!AR$4,'Raw Data'!$3:$3,0)-1)),"",OFFSET('Raw Data'!$A$3,MATCH('Data above threshold'!$A90,'Raw Data'!$B$4:$B$185,0),MATCH('Data above threshold'!AR$4,'Raw Data'!$3:$3,0)-1))</f>
        <v>0</v>
      </c>
      <c r="AS90" s="107" t="n">
        <f aca="true">IF(ISBLANK(OFFSET('Raw Data'!$A$3,MATCH('Data above threshold'!$A90,'Raw Data'!$B$4:$B$185,0),MATCH('Data above threshold'!AS$4,'Raw Data'!$3:$3,0)-1)),"",OFFSET('Raw Data'!$A$3,MATCH('Data above threshold'!$A90,'Raw Data'!$B$4:$B$185,0),MATCH('Data above threshold'!AS$4,'Raw Data'!$3:$3,0)-1))</f>
        <v>1</v>
      </c>
      <c r="AT90" s="107" t="n">
        <f aca="true">IF(ISBLANK(OFFSET('Raw Data'!$A$3,MATCH('Data above threshold'!$A90,'Raw Data'!$B$4:$B$185,0),MATCH('Data above threshold'!AT$4,'Raw Data'!$3:$3,0)-1)),"",OFFSET('Raw Data'!$A$3,MATCH('Data above threshold'!$A90,'Raw Data'!$B$4:$B$185,0),MATCH('Data above threshold'!AT$4,'Raw Data'!$3:$3,0)-1))</f>
        <v>1</v>
      </c>
      <c r="AU90" s="107" t="n">
        <f aca="true">IF(ISBLANK(OFFSET('Raw Data'!$A$3,MATCH('Data above threshold'!$A90,'Raw Data'!$B$4:$B$185,0),MATCH('Data above threshold'!AU$4,'Raw Data'!$3:$3,0)-1)),"",OFFSET('Raw Data'!$A$3,MATCH('Data above threshold'!$A90,'Raw Data'!$B$4:$B$185,0),MATCH('Data above threshold'!AU$4,'Raw Data'!$3:$3,0)-1))</f>
        <v>1</v>
      </c>
      <c r="AV90" s="107" t="n">
        <f aca="true">IF(ISBLANK(OFFSET('Raw Data'!$A$3,MATCH('Data above threshold'!$A90,'Raw Data'!$B$4:$B$185,0),MATCH('Data above threshold'!AV$4,'Raw Data'!$3:$3,0)-1)),"",OFFSET('Raw Data'!$A$3,MATCH('Data above threshold'!$A90,'Raw Data'!$B$4:$B$185,0),MATCH('Data above threshold'!AV$4,'Raw Data'!$3:$3,0)-1))</f>
        <v>1</v>
      </c>
      <c r="AW90" s="107" t="n">
        <f aca="true">IF(ISBLANK(OFFSET('Raw Data'!$A$3,MATCH('Data above threshold'!$A90,'Raw Data'!$B$4:$B$185,0),MATCH('Data above threshold'!AW$4,'Raw Data'!$3:$3,0)-1)),"",OFFSET('Raw Data'!$A$3,MATCH('Data above threshold'!$A90,'Raw Data'!$B$4:$B$185,0),MATCH('Data above threshold'!AW$4,'Raw Data'!$3:$3,0)-1))</f>
        <v>1</v>
      </c>
      <c r="AX90" s="107" t="n">
        <f aca="true">IF(ISBLANK(OFFSET('Raw Data'!$A$3,MATCH('Data above threshold'!$A90,'Raw Data'!$B$4:$B$185,0),MATCH('Data above threshold'!AX$4,'Raw Data'!$3:$3,0)-1)),"",OFFSET('Raw Data'!$A$3,MATCH('Data above threshold'!$A90,'Raw Data'!$B$4:$B$185,0),MATCH('Data above threshold'!AX$4,'Raw Data'!$3:$3,0)-1))</f>
        <v>1</v>
      </c>
      <c r="AY90" s="107" t="n">
        <f aca="true">IF(ISBLANK(OFFSET('Raw Data'!$A$3,MATCH('Data above threshold'!$A90,'Raw Data'!$B$4:$B$185,0),MATCH('Data above threshold'!AY$4,'Raw Data'!$3:$3,0)-1)),"",OFFSET('Raw Data'!$A$3,MATCH('Data above threshold'!$A90,'Raw Data'!$B$4:$B$185,0),MATCH('Data above threshold'!AY$4,'Raw Data'!$3:$3,0)-1))</f>
        <v>1</v>
      </c>
      <c r="AZ90" s="107" t="n">
        <f aca="true">IF(ISBLANK(OFFSET('Raw Data'!$A$3,MATCH('Data above threshold'!$A90,'Raw Data'!$B$4:$B$185,0),MATCH('Data above threshold'!AZ$4,'Raw Data'!$3:$3,0)-1)),"",OFFSET('Raw Data'!$A$3,MATCH('Data above threshold'!$A90,'Raw Data'!$B$4:$B$185,0),MATCH('Data above threshold'!AZ$4,'Raw Data'!$3:$3,0)-1))</f>
        <v>1</v>
      </c>
      <c r="BA90" s="107" t="n">
        <f aca="true">IF(ISBLANK(OFFSET('Raw Data'!$A$3,MATCH('Data above threshold'!$A90,'Raw Data'!$B$4:$B$185,0),MATCH('Data above threshold'!BA$4,'Raw Data'!$3:$3,0)-1)),"",OFFSET('Raw Data'!$A$3,MATCH('Data above threshold'!$A90,'Raw Data'!$B$4:$B$185,0),MATCH('Data above threshold'!BA$4,'Raw Data'!$3:$3,0)-1))</f>
        <v>1</v>
      </c>
      <c r="BB90" s="107" t="n">
        <f aca="true">IF(ISBLANK(OFFSET('Raw Data'!$A$3,MATCH('Data above threshold'!$A90,'Raw Data'!$B$4:$B$185,0),MATCH('Data above threshold'!BB$4,'Raw Data'!$3:$3,0)-1)),"",OFFSET('Raw Data'!$A$3,MATCH('Data above threshold'!$A90,'Raw Data'!$B$4:$B$185,0),MATCH('Data above threshold'!BB$4,'Raw Data'!$3:$3,0)-1))</f>
        <v>1</v>
      </c>
      <c r="BC90" s="107" t="n">
        <f aca="true">IF(ISBLANK(OFFSET('Raw Data'!$A$3,MATCH('Data above threshold'!$A90,'Raw Data'!$B$4:$B$185,0),MATCH('Data above threshold'!BC$4,'Raw Data'!$3:$3,0)-1)),"",OFFSET('Raw Data'!$A$3,MATCH('Data above threshold'!$A90,'Raw Data'!$B$4:$B$185,0),MATCH('Data above threshold'!BC$4,'Raw Data'!$3:$3,0)-1))</f>
        <v>1</v>
      </c>
      <c r="BD90" s="107" t="n">
        <f aca="true">IF(ISBLANK(OFFSET('Raw Data'!$A$3,MATCH('Data above threshold'!$A90,'Raw Data'!$B$4:$B$185,0),MATCH('Data above threshold'!BD$4,'Raw Data'!$3:$3,0)-1)),"",OFFSET('Raw Data'!$A$3,MATCH('Data above threshold'!$A90,'Raw Data'!$B$4:$B$185,0),MATCH('Data above threshold'!BD$4,'Raw Data'!$3:$3,0)-1))</f>
        <v>1</v>
      </c>
      <c r="BE90" s="107" t="n">
        <f aca="true">IF(ISBLANK(OFFSET('Raw Data'!$A$3,MATCH('Data above threshold'!$A90,'Raw Data'!$B$4:$B$185,0),MATCH('Data above threshold'!BE$4,'Raw Data'!$3:$3,0)-1)),"",OFFSET('Raw Data'!$A$3,MATCH('Data above threshold'!$A90,'Raw Data'!$B$4:$B$185,0),MATCH('Data above threshold'!BE$4,'Raw Data'!$3:$3,0)-1))</f>
        <v>1</v>
      </c>
      <c r="BF90" s="107" t="n">
        <f aca="true">IF(ISBLANK(OFFSET('Raw Data'!$A$3,MATCH('Data above threshold'!$A90,'Raw Data'!$B$4:$B$185,0),MATCH('Data above threshold'!BF$4,'Raw Data'!$3:$3,0)-1)),"",OFFSET('Raw Data'!$A$3,MATCH('Data above threshold'!$A90,'Raw Data'!$B$4:$B$185,0),MATCH('Data above threshold'!BF$4,'Raw Data'!$3:$3,0)-1))</f>
        <v>0</v>
      </c>
      <c r="BG90" s="107" t="n">
        <f aca="true">IF(ISBLANK(OFFSET('Raw Data'!$A$3,MATCH('Data above threshold'!$A90,'Raw Data'!$B$4:$B$185,0),MATCH('Data above threshold'!BG$4,'Raw Data'!$3:$3,0)-1)),"",OFFSET('Raw Data'!$A$3,MATCH('Data above threshold'!$A90,'Raw Data'!$B$4:$B$185,0),MATCH('Data above threshold'!BG$4,'Raw Data'!$3:$3,0)-1))</f>
        <v>1</v>
      </c>
      <c r="BH90" s="107" t="n">
        <f aca="true">IF(ISBLANK(OFFSET('Raw Data'!$A$3,MATCH('Data above threshold'!$A90,'Raw Data'!$B$4:$B$185,0),MATCH('Data above threshold'!BH$4,'Raw Data'!$3:$3,0)-1)),"",OFFSET('Raw Data'!$A$3,MATCH('Data above threshold'!$A90,'Raw Data'!$B$4:$B$185,0),MATCH('Data above threshold'!BH$4,'Raw Data'!$3:$3,0)-1))</f>
        <v>0</v>
      </c>
      <c r="BI90" s="107" t="n">
        <f aca="true">IF(ISBLANK(OFFSET('Raw Data'!$A$3,MATCH('Data above threshold'!$A90,'Raw Data'!$B$4:$B$185,0),MATCH('Data above threshold'!BI$4,'Raw Data'!$3:$3,0)-1)),"",OFFSET('Raw Data'!$A$3,MATCH('Data above threshold'!$A90,'Raw Data'!$B$4:$B$185,0),MATCH('Data above threshold'!BI$4,'Raw Data'!$3:$3,0)-1))</f>
        <v>1</v>
      </c>
      <c r="BJ90" s="107" t="n">
        <f aca="true">IF(ISBLANK(OFFSET('Raw Data'!$A$3,MATCH('Data above threshold'!$A90,'Raw Data'!$B$4:$B$185,0),MATCH('Data above threshold'!BJ$4,'Raw Data'!$3:$3,0)-1)),"",OFFSET('Raw Data'!$A$3,MATCH('Data above threshold'!$A90,'Raw Data'!$B$4:$B$185,0),MATCH('Data above threshold'!BJ$4,'Raw Data'!$3:$3,0)-1))</f>
        <v>0</v>
      </c>
      <c r="BK90" s="107" t="n">
        <f aca="true">IF(ISBLANK(OFFSET('Raw Data'!$A$3,MATCH('Data above threshold'!$A90,'Raw Data'!$B$4:$B$185,0),MATCH('Data above threshold'!BK$4,'Raw Data'!$3:$3,0)-1)),"",OFFSET('Raw Data'!$A$3,MATCH('Data above threshold'!$A90,'Raw Data'!$B$4:$B$185,0),MATCH('Data above threshold'!BK$4,'Raw Data'!$3:$3,0)-1))</f>
        <v>0</v>
      </c>
      <c r="BL90" s="107" t="n">
        <f aca="true">IF(ISBLANK(OFFSET('Raw Data'!$A$3,MATCH('Data above threshold'!$A90,'Raw Data'!$B$4:$B$185,0),MATCH('Data above threshold'!BL$4,'Raw Data'!$3:$3,0)-1)),"",OFFSET('Raw Data'!$A$3,MATCH('Data above threshold'!$A90,'Raw Data'!$B$4:$B$185,0),MATCH('Data above threshold'!BL$4,'Raw Data'!$3:$3,0)-1))</f>
        <v>0</v>
      </c>
      <c r="BM90" s="107" t="n">
        <f aca="true">IF(ISBLANK(OFFSET('Raw Data'!$A$3,MATCH('Data above threshold'!$A90,'Raw Data'!$B$4:$B$185,0),MATCH('Data above threshold'!BM$4,'Raw Data'!$3:$3,0)-1)),"",OFFSET('Raw Data'!$A$3,MATCH('Data above threshold'!$A90,'Raw Data'!$B$4:$B$185,0),MATCH('Data above threshold'!BM$4,'Raw Data'!$3:$3,0)-1))</f>
        <v>1</v>
      </c>
      <c r="BN90" s="107" t="n">
        <f aca="true">IF(ISBLANK(OFFSET('Raw Data'!$A$3,MATCH('Data above threshold'!$A90,'Raw Data'!$B$4:$B$185,0),MATCH('Data above threshold'!BN$4,'Raw Data'!$3:$3,0)-1)),"",OFFSET('Raw Data'!$A$3,MATCH('Data above threshold'!$A90,'Raw Data'!$B$4:$B$185,0),MATCH('Data above threshold'!BN$4,'Raw Data'!$3:$3,0)-1))</f>
        <v>1</v>
      </c>
      <c r="BO90" s="107" t="n">
        <f aca="true">IF(ISBLANK(OFFSET('Raw Data'!$A$3,MATCH('Data above threshold'!$A90,'Raw Data'!$B$4:$B$185,0),MATCH('Data above threshold'!BO$4,'Raw Data'!$3:$3,0)-1)),"",OFFSET('Raw Data'!$A$3,MATCH('Data above threshold'!$A90,'Raw Data'!$B$4:$B$185,0),MATCH('Data above threshold'!BO$4,'Raw Data'!$3:$3,0)-1))</f>
        <v>1</v>
      </c>
      <c r="BP90" s="107" t="n">
        <f aca="true">IF(ISBLANK(OFFSET('Raw Data'!$A$3,MATCH('Data above threshold'!$A90,'Raw Data'!$B$4:$B$185,0),MATCH('Data above threshold'!BP$4,'Raw Data'!$3:$3,0)-1)),"",OFFSET('Raw Data'!$A$3,MATCH('Data above threshold'!$A90,'Raw Data'!$B$4:$B$185,0),MATCH('Data above threshold'!BP$4,'Raw Data'!$3:$3,0)-1))</f>
        <v>1</v>
      </c>
      <c r="BQ90" s="107" t="n">
        <f aca="true">IF(ISBLANK(OFFSET('Raw Data'!$A$3,MATCH('Data above threshold'!$A90,'Raw Data'!$B$4:$B$185,0),MATCH('Data above threshold'!BQ$4,'Raw Data'!$3:$3,0)-1)),"",OFFSET('Raw Data'!$A$3,MATCH('Data above threshold'!$A90,'Raw Data'!$B$4:$B$185,0),MATCH('Data above threshold'!BQ$4,'Raw Data'!$3:$3,0)-1))</f>
        <v>1</v>
      </c>
      <c r="BR90" s="107" t="n">
        <f aca="true">IF(ISBLANK(OFFSET('Raw Data'!$A$3,MATCH('Data above threshold'!$A90,'Raw Data'!$B$4:$B$185,0),MATCH('Data above threshold'!BR$4,'Raw Data'!$3:$3,0)-1)),"",OFFSET('Raw Data'!$A$3,MATCH('Data above threshold'!$A90,'Raw Data'!$B$4:$B$185,0),MATCH('Data above threshold'!BR$4,'Raw Data'!$3:$3,0)-1))</f>
        <v>1</v>
      </c>
      <c r="BS90" s="107" t="n">
        <f aca="true">IF(ISBLANK(OFFSET('Raw Data'!$A$3,MATCH('Data above threshold'!$A90,'Raw Data'!$B$4:$B$185,0),MATCH('Data above threshold'!BS$4,'Raw Data'!$3:$3,0)-1)),"",OFFSET('Raw Data'!$A$3,MATCH('Data above threshold'!$A90,'Raw Data'!$B$4:$B$185,0),MATCH('Data above threshold'!BS$4,'Raw Data'!$3:$3,0)-1))</f>
        <v>1</v>
      </c>
      <c r="BT90" s="107" t="n">
        <f aca="true">IF(ISBLANK(OFFSET('Raw Data'!$A$3,MATCH('Data above threshold'!$A90,'Raw Data'!$B$4:$B$185,0),MATCH('Data above threshold'!BT$4,'Raw Data'!$3:$3,0)-1)),"",OFFSET('Raw Data'!$A$3,MATCH('Data above threshold'!$A90,'Raw Data'!$B$4:$B$185,0),MATCH('Data above threshold'!BT$4,'Raw Data'!$3:$3,0)-1))</f>
        <v>1</v>
      </c>
      <c r="BU90" s="107" t="n">
        <f aca="true">IF(ISBLANK(OFFSET('Raw Data'!$A$3,MATCH('Data above threshold'!$A90,'Raw Data'!$B$4:$B$185,0),MATCH('Data above threshold'!BU$4,'Raw Data'!$3:$3,0)-1)),"",OFFSET('Raw Data'!$A$3,MATCH('Data above threshold'!$A90,'Raw Data'!$B$4:$B$185,0),MATCH('Data above threshold'!BU$4,'Raw Data'!$3:$3,0)-1))</f>
        <v>1</v>
      </c>
      <c r="BV90" s="107" t="n">
        <f aca="true">IF(ISBLANK(OFFSET('Raw Data'!$A$3,MATCH('Data above threshold'!$A90,'Raw Data'!$B$4:$B$185,0),MATCH('Data above threshold'!BV$4,'Raw Data'!$3:$3,0)-1)),"",OFFSET('Raw Data'!$A$3,MATCH('Data above threshold'!$A90,'Raw Data'!$B$4:$B$185,0),MATCH('Data above threshold'!BV$4,'Raw Data'!$3:$3,0)-1))</f>
        <v>0</v>
      </c>
      <c r="BW90" s="107" t="n">
        <f aca="true">IF(ISBLANK(OFFSET('Raw Data'!$A$3,MATCH('Data above threshold'!$A90,'Raw Data'!$B$4:$B$185,0),MATCH('Data above threshold'!BW$4,'Raw Data'!$3:$3,0)-1)),"",OFFSET('Raw Data'!$A$3,MATCH('Data above threshold'!$A90,'Raw Data'!$B$4:$B$185,0),MATCH('Data above threshold'!BW$4,'Raw Data'!$3:$3,0)-1))</f>
        <v>1</v>
      </c>
      <c r="BX90" s="107" t="n">
        <f aca="true">IF(ISBLANK(OFFSET('Raw Data'!$A$3,MATCH('Data above threshold'!$A90,'Raw Data'!$B$4:$B$185,0),MATCH('Data above threshold'!BX$4,'Raw Data'!$3:$3,0)-1)),"",OFFSET('Raw Data'!$A$3,MATCH('Data above threshold'!$A90,'Raw Data'!$B$4:$B$185,0),MATCH('Data above threshold'!BX$4,'Raw Data'!$3:$3,0)-1))</f>
        <v>2</v>
      </c>
      <c r="BY90" s="107" t="n">
        <f aca="true">IF(ISBLANK(OFFSET('Raw Data'!$A$3,MATCH('Data above threshold'!$A90,'Raw Data'!$B$4:$B$185,0),MATCH('Data above threshold'!BY$4,'Raw Data'!$3:$3,0)-1)),"",OFFSET('Raw Data'!$A$3,MATCH('Data above threshold'!$A90,'Raw Data'!$B$4:$B$185,0),MATCH('Data above threshold'!BY$4,'Raw Data'!$3:$3,0)-1))</f>
        <v>1</v>
      </c>
      <c r="BZ90" s="107" t="n">
        <f aca="true">IF(ISBLANK(OFFSET('Raw Data'!$A$3,MATCH('Data above threshold'!$A90,'Raw Data'!$B$4:$B$185,0),MATCH('Data above threshold'!BZ$4,'Raw Data'!$3:$3,0)-1)),"",OFFSET('Raw Data'!$A$3,MATCH('Data above threshold'!$A90,'Raw Data'!$B$4:$B$185,0),MATCH('Data above threshold'!BZ$4,'Raw Data'!$3:$3,0)-1))</f>
        <v>1</v>
      </c>
      <c r="CA90" s="107" t="n">
        <f aca="true">IF(ISBLANK(OFFSET('Raw Data'!$A$3,MATCH('Data above threshold'!$A90,'Raw Data'!$B$4:$B$185,0),MATCH('Data above threshold'!CA$4,'Raw Data'!$3:$3,0)-1)),"",OFFSET('Raw Data'!$A$3,MATCH('Data above threshold'!$A90,'Raw Data'!$B$4:$B$185,0),MATCH('Data above threshold'!CA$4,'Raw Data'!$3:$3,0)-1))</f>
        <v>1</v>
      </c>
      <c r="CB90" s="107" t="n">
        <f aca="true">IF(ISBLANK(OFFSET('Raw Data'!$A$3,MATCH('Data above threshold'!$A90,'Raw Data'!$B$4:$B$185,0),MATCH('Data above threshold'!CB$4,'Raw Data'!$3:$3,0)-1)),"",OFFSET('Raw Data'!$A$3,MATCH('Data above threshold'!$A90,'Raw Data'!$B$4:$B$185,0),MATCH('Data above threshold'!CB$4,'Raw Data'!$3:$3,0)-1))</f>
        <v>1</v>
      </c>
      <c r="CC90" s="107" t="n">
        <f aca="true">IF(ISBLANK(OFFSET('Raw Data'!$A$3,MATCH('Data above threshold'!$A90,'Raw Data'!$B$4:$B$185,0),MATCH('Data above threshold'!CC$4,'Raw Data'!$3:$3,0)-1)),"",OFFSET('Raw Data'!$A$3,MATCH('Data above threshold'!$A90,'Raw Data'!$B$4:$B$185,0),MATCH('Data above threshold'!CC$4,'Raw Data'!$3:$3,0)-1))</f>
        <v>0</v>
      </c>
      <c r="CD90" s="107" t="n">
        <f aca="true">IF(ISBLANK(OFFSET('Raw Data'!$A$3,MATCH('Data above threshold'!$A90,'Raw Data'!$B$4:$B$185,0),MATCH('Data above threshold'!CD$4,'Raw Data'!$3:$3,0)-1)),"",OFFSET('Raw Data'!$A$3,MATCH('Data above threshold'!$A90,'Raw Data'!$B$4:$B$185,0),MATCH('Data above threshold'!CD$4,'Raw Data'!$3:$3,0)-1))</f>
        <v>0</v>
      </c>
      <c r="CE90" s="107" t="n">
        <f aca="true">IF(ISBLANK(OFFSET('Raw Data'!$A$3,MATCH('Data above threshold'!$A90,'Raw Data'!$B$4:$B$185,0),MATCH('Data above threshold'!CE$4,'Raw Data'!$3:$3,0)-1)),"",OFFSET('Raw Data'!$A$3,MATCH('Data above threshold'!$A90,'Raw Data'!$B$4:$B$185,0),MATCH('Data above threshold'!CE$4,'Raw Data'!$3:$3,0)-1))</f>
        <v>1</v>
      </c>
      <c r="CF90" s="107" t="n">
        <f aca="true">IF(ISBLANK(OFFSET('Raw Data'!$A$3,MATCH('Data above threshold'!$A90,'Raw Data'!$B$4:$B$185,0),MATCH('Data above threshold'!CF$4,'Raw Data'!$3:$3,0)-1)),"",OFFSET('Raw Data'!$A$3,MATCH('Data above threshold'!$A90,'Raw Data'!$B$4:$B$185,0),MATCH('Data above threshold'!CF$4,'Raw Data'!$3:$3,0)-1))</f>
        <v>0</v>
      </c>
      <c r="CG90" s="107" t="n">
        <f aca="true">IF(ISBLANK(OFFSET('Raw Data'!$A$3,MATCH('Data above threshold'!$A90,'Raw Data'!$B$4:$B$185,0),MATCH('Data above threshold'!CG$4,'Raw Data'!$3:$3,0)-1)),"",OFFSET('Raw Data'!$A$3,MATCH('Data above threshold'!$A90,'Raw Data'!$B$4:$B$185,0),MATCH('Data above threshold'!CG$4,'Raw Data'!$3:$3,0)-1))</f>
        <v>1</v>
      </c>
      <c r="CH90" s="107" t="n">
        <f aca="true">IF(ISBLANK(OFFSET('Raw Data'!$A$3,MATCH('Data above threshold'!$A90,'Raw Data'!$B$4:$B$185,0),MATCH('Data above threshold'!CH$4,'Raw Data'!$3:$3,0)-1)),"",OFFSET('Raw Data'!$A$3,MATCH('Data above threshold'!$A90,'Raw Data'!$B$4:$B$185,0),MATCH('Data above threshold'!CH$4,'Raw Data'!$3:$3,0)-1))</f>
        <v>1</v>
      </c>
      <c r="CI90" s="107" t="n">
        <f aca="true">IF(ISBLANK(OFFSET('Raw Data'!$A$3,MATCH('Data above threshold'!$A90,'Raw Data'!$B$4:$B$185,0),MATCH('Data above threshold'!CI$4,'Raw Data'!$3:$3,0)-1)),"",OFFSET('Raw Data'!$A$3,MATCH('Data above threshold'!$A90,'Raw Data'!$B$4:$B$185,0),MATCH('Data above threshold'!CI$4,'Raw Data'!$3:$3,0)-1))</f>
        <v>0</v>
      </c>
      <c r="CJ90" s="107" t="n">
        <f aca="true">IF(ISBLANK(OFFSET('Raw Data'!$A$3,MATCH('Data above threshold'!$A90,'Raw Data'!$B$4:$B$185,0),MATCH('Data above threshold'!CJ$4,'Raw Data'!$3:$3,0)-1)),"",OFFSET('Raw Data'!$A$3,MATCH('Data above threshold'!$A90,'Raw Data'!$B$4:$B$185,0),MATCH('Data above threshold'!CJ$4,'Raw Data'!$3:$3,0)-1))</f>
        <v>1</v>
      </c>
      <c r="CK90" s="107" t="n">
        <f aca="true">IF(ISBLANK(OFFSET('Raw Data'!$A$3,MATCH('Data above threshold'!$A90,'Raw Data'!$B$4:$B$185,0),MATCH('Data above threshold'!CK$4,'Raw Data'!$3:$3,0)-1)),"",OFFSET('Raw Data'!$A$3,MATCH('Data above threshold'!$A90,'Raw Data'!$B$4:$B$185,0),MATCH('Data above threshold'!CK$4,'Raw Data'!$3:$3,0)-1))</f>
        <v>1</v>
      </c>
      <c r="CL90" s="107" t="n">
        <f aca="true">IF(ISBLANK(OFFSET('Raw Data'!$A$3,MATCH('Data above threshold'!$A90,'Raw Data'!$B$4:$B$185,0),MATCH('Data above threshold'!CL$4,'Raw Data'!$3:$3,0)-1)),"",OFFSET('Raw Data'!$A$3,MATCH('Data above threshold'!$A90,'Raw Data'!$B$4:$B$185,0),MATCH('Data above threshold'!CL$4,'Raw Data'!$3:$3,0)-1))</f>
        <v>1</v>
      </c>
      <c r="CM90" s="107" t="n">
        <f aca="true">IF(ISBLANK(OFFSET('Raw Data'!$A$3,MATCH('Data above threshold'!$A90,'Raw Data'!$B$4:$B$185,0),MATCH('Data above threshold'!CM$4,'Raw Data'!$3:$3,0)-1)),"",OFFSET('Raw Data'!$A$3,MATCH('Data above threshold'!$A90,'Raw Data'!$B$4:$B$185,0),MATCH('Data above threshold'!CM$4,'Raw Data'!$3:$3,0)-1))</f>
        <v>1</v>
      </c>
      <c r="CN90" s="107" t="n">
        <f aca="true">IF(ISBLANK(OFFSET('Raw Data'!$A$3,MATCH('Data above threshold'!$A90,'Raw Data'!$B$4:$B$185,0),MATCH('Data above threshold'!CN$4,'Raw Data'!$3:$3,0)-1)),"",OFFSET('Raw Data'!$A$3,MATCH('Data above threshold'!$A90,'Raw Data'!$B$4:$B$185,0),MATCH('Data above threshold'!CN$4,'Raw Data'!$3:$3,0)-1))</f>
        <v>1</v>
      </c>
      <c r="CO90" s="107" t="n">
        <f aca="true">IF(ISBLANK(OFFSET('Raw Data'!$A$3,MATCH('Data above threshold'!$A90,'Raw Data'!$B$4:$B$185,0),MATCH('Data above threshold'!CO$4,'Raw Data'!$3:$3,0)-1)),"",OFFSET('Raw Data'!$A$3,MATCH('Data above threshold'!$A90,'Raw Data'!$B$4:$B$185,0),MATCH('Data above threshold'!CO$4,'Raw Data'!$3:$3,0)-1))</f>
        <v>1</v>
      </c>
      <c r="CP90" s="107" t="n">
        <f aca="true">IF(ISBLANK(OFFSET('Raw Data'!$A$3,MATCH('Data above threshold'!$A90,'Raw Data'!$B$4:$B$185,0),MATCH('Data above threshold'!CP$4,'Raw Data'!$3:$3,0)-1)),"",OFFSET('Raw Data'!$A$3,MATCH('Data above threshold'!$A90,'Raw Data'!$B$4:$B$185,0),MATCH('Data above threshold'!CP$4,'Raw Data'!$3:$3,0)-1))</f>
        <v>1</v>
      </c>
      <c r="CQ90" s="107" t="n">
        <f aca="true">IF(ISBLANK(OFFSET('Raw Data'!$A$3,MATCH('Data above threshold'!$A90,'Raw Data'!$B$4:$B$185,0),MATCH('Data above threshold'!CQ$4,'Raw Data'!$3:$3,0)-1)),"",OFFSET('Raw Data'!$A$3,MATCH('Data above threshold'!$A90,'Raw Data'!$B$4:$B$185,0),MATCH('Data above threshold'!CQ$4,'Raw Data'!$3:$3,0)-1))</f>
        <v>0</v>
      </c>
      <c r="CR90" s="107" t="n">
        <f aca="true">IF(ISBLANK(OFFSET('Raw Data'!$A$3,MATCH('Data above threshold'!$A90,'Raw Data'!$B$4:$B$185,0),MATCH('Data above threshold'!CR$4,'Raw Data'!$3:$3,0)-1)),"",OFFSET('Raw Data'!$A$3,MATCH('Data above threshold'!$A90,'Raw Data'!$B$4:$B$185,0),MATCH('Data above threshold'!CR$4,'Raw Data'!$3:$3,0)-1))</f>
        <v>1</v>
      </c>
    </row>
    <row r="91" s="103" customFormat="true" ht="15.5" hidden="false" customHeight="false" outlineLevel="0" collapsed="false">
      <c r="A91" s="107" t="n">
        <v>3230</v>
      </c>
      <c r="B91" s="107" t="n">
        <v>3</v>
      </c>
      <c r="C91" s="107" t="str">
        <f aca="true">IF(ISBLANK(OFFSET('Raw Data'!$A$3,MATCH('Data above threshold'!$A91,'Raw Data'!$B$4:$B$185,0),MATCH('Data above threshold'!C$4,'Raw Data'!$3:$3,0)-1)),"",OFFSET('Raw Data'!$A$3,MATCH('Data above threshold'!$A91,'Raw Data'!$B$4:$B$185,0),MATCH('Data above threshold'!C$4,'Raw Data'!$3:$3,0)-1))</f>
        <v>Consumer information programmes</v>
      </c>
      <c r="D91" s="107" t="str">
        <f aca="true">IF(ISBLANK(OFFSET('Raw Data'!$A$3,MATCH('Data above threshold'!$A91,'Raw Data'!$B$4:$B$185,0),MATCH('Data above threshold'!D$4,'Raw Data'!$3:$3,0)-1)),"",OFFSET('Raw Data'!$A$3,MATCH('Data above threshold'!$A91,'Raw Data'!$B$4:$B$185,0),MATCH('Data above threshold'!D$4,'Raw Data'!$3:$3,0)-1))</f>
        <v/>
      </c>
      <c r="E91" s="107" t="str">
        <f aca="true">IF(ISBLANK(OFFSET('Raw Data'!$A$3,MATCH('Data above threshold'!$A91,'Raw Data'!$B$4:$B$185,0),MATCH('Data above threshold'!E$4,'Raw Data'!$3:$3,0)-1)),"",OFFSET('Raw Data'!$A$3,MATCH('Data above threshold'!$A91,'Raw Data'!$B$4:$B$185,0),MATCH('Data above threshold'!E$4,'Raw Data'!$3:$3,0)-1))</f>
        <v/>
      </c>
      <c r="F91" s="107" t="str">
        <f aca="true">IF(ISBLANK(OFFSET('Raw Data'!$A$3,MATCH('Data above threshold'!$A91,'Raw Data'!$B$4:$B$185,0),MATCH('Data above threshold'!F$4,'Raw Data'!$3:$3,0)-1)),"",OFFSET('Raw Data'!$A$3,MATCH('Data above threshold'!$A91,'Raw Data'!$B$4:$B$185,0),MATCH('Data above threshold'!F$4,'Raw Data'!$3:$3,0)-1))</f>
        <v/>
      </c>
      <c r="G91" s="107" t="str">
        <f aca="true">IF(ISBLANK(OFFSET('Raw Data'!$A$3,MATCH('Data above threshold'!$A91,'Raw Data'!$B$4:$B$185,0),MATCH('Data above threshold'!G$4,'Raw Data'!$3:$3,0)-1)),"",OFFSET('Raw Data'!$A$3,MATCH('Data above threshold'!$A91,'Raw Data'!$B$4:$B$185,0),MATCH('Data above threshold'!G$4,'Raw Data'!$3:$3,0)-1))</f>
        <v/>
      </c>
      <c r="H91" s="107" t="str">
        <f aca="true">IF(ISBLANK(OFFSET('Raw Data'!$A$3,MATCH('Data above threshold'!$A91,'Raw Data'!$B$4:$B$185,0),MATCH('Data above threshold'!H$4,'Raw Data'!$3:$3,0)-1)),"",OFFSET('Raw Data'!$A$3,MATCH('Data above threshold'!$A91,'Raw Data'!$B$4:$B$185,0),MATCH('Data above threshold'!H$4,'Raw Data'!$3:$3,0)-1))</f>
        <v/>
      </c>
      <c r="I91" s="107" t="str">
        <f aca="true">IF(ISBLANK(OFFSET('Raw Data'!$A$3,MATCH('Data above threshold'!$A91,'Raw Data'!$B$4:$B$185,0),MATCH('Data above threshold'!I$4,'Raw Data'!$3:$3,0)-1)),"",OFFSET('Raw Data'!$A$3,MATCH('Data above threshold'!$A91,'Raw Data'!$B$4:$B$185,0),MATCH('Data above threshold'!I$4,'Raw Data'!$3:$3,0)-1))</f>
        <v/>
      </c>
      <c r="J91" s="107" t="str">
        <f aca="true">IF(ISBLANK(OFFSET('Raw Data'!$A$3,MATCH('Data above threshold'!$A91,'Raw Data'!$B$4:$B$185,0),MATCH('Data above threshold'!J$4,'Raw Data'!$3:$3,0)-1)),"",OFFSET('Raw Data'!$A$3,MATCH('Data above threshold'!$A91,'Raw Data'!$B$4:$B$185,0),MATCH('Data above threshold'!J$4,'Raw Data'!$3:$3,0)-1))</f>
        <v/>
      </c>
      <c r="K91" s="107" t="str">
        <f aca="true">IF(ISBLANK(OFFSET('Raw Data'!$A$3,MATCH('Data above threshold'!$A91,'Raw Data'!$B$4:$B$185,0),MATCH('Data above threshold'!K$4,'Raw Data'!$3:$3,0)-1)),"",OFFSET('Raw Data'!$A$3,MATCH('Data above threshold'!$A91,'Raw Data'!$B$4:$B$185,0),MATCH('Data above threshold'!K$4,'Raw Data'!$3:$3,0)-1))</f>
        <v/>
      </c>
      <c r="L91" s="107" t="str">
        <f aca="true">IF(ISBLANK(OFFSET('Raw Data'!$A$3,MATCH('Data above threshold'!$A91,'Raw Data'!$B$4:$B$185,0),MATCH('Data above threshold'!L$4,'Raw Data'!$3:$3,0)-1)),"",OFFSET('Raw Data'!$A$3,MATCH('Data above threshold'!$A91,'Raw Data'!$B$4:$B$185,0),MATCH('Data above threshold'!L$4,'Raw Data'!$3:$3,0)-1))</f>
        <v/>
      </c>
      <c r="M91" s="105" t="str">
        <f aca="false" t="array" ref="M91:M91">IFERROR(SKEW(IF(ISNUMBER(Q91:CR91),Q91:CR91,"")),"")</f>
        <v/>
      </c>
      <c r="N91" s="107"/>
      <c r="O91" s="107" t="str">
        <f aca="true">IF(ISBLANK(OFFSET('Raw Data'!$A$3,MATCH('Data above threshold'!$A91,'Raw Data'!$B$4:$B$185,0),MATCH('Data above threshold'!O$4,'Raw Data'!$3:$3,0)-1)),"",OFFSET('Raw Data'!$A$3,MATCH('Data above threshold'!$A91,'Raw Data'!$B$4:$B$185,0),MATCH('Data above threshold'!O$4,'Raw Data'!$3:$3,0)-1))</f>
        <v/>
      </c>
      <c r="P91" s="106" t="str">
        <f aca="false" t="array" ref="P91:P91">IF(B91&lt;4,"",1-IFERROR(SUM(ISNUMBER(Q91:CR91)*(1-$Q$3:$CR$3))/COUNTIF($Q$3:$CR$3,0),0))</f>
        <v/>
      </c>
      <c r="Q91" s="107" t="str">
        <f aca="true">IF(ISBLANK(OFFSET('Raw Data'!$A$3,MATCH('Data above threshold'!$A91,'Raw Data'!$B$4:$B$185,0),MATCH('Data above threshold'!Q$4,'Raw Data'!$3:$3,0)-1)),"",OFFSET('Raw Data'!$A$3,MATCH('Data above threshold'!$A91,'Raw Data'!$B$4:$B$185,0),MATCH('Data above threshold'!Q$4,'Raw Data'!$3:$3,0)-1))</f>
        <v/>
      </c>
      <c r="R91" s="107" t="str">
        <f aca="true">IF(ISBLANK(OFFSET('Raw Data'!$A$3,MATCH('Data above threshold'!$A91,'Raw Data'!$B$4:$B$185,0),MATCH('Data above threshold'!R$4,'Raw Data'!$3:$3,0)-1)),"",OFFSET('Raw Data'!$A$3,MATCH('Data above threshold'!$A91,'Raw Data'!$B$4:$B$185,0),MATCH('Data above threshold'!R$4,'Raw Data'!$3:$3,0)-1))</f>
        <v/>
      </c>
      <c r="S91" s="107" t="str">
        <f aca="true">IF(ISBLANK(OFFSET('Raw Data'!$A$3,MATCH('Data above threshold'!$A91,'Raw Data'!$B$4:$B$185,0),MATCH('Data above threshold'!S$4,'Raw Data'!$3:$3,0)-1)),"",OFFSET('Raw Data'!$A$3,MATCH('Data above threshold'!$A91,'Raw Data'!$B$4:$B$185,0),MATCH('Data above threshold'!S$4,'Raw Data'!$3:$3,0)-1))</f>
        <v/>
      </c>
      <c r="T91" s="107" t="str">
        <f aca="true">IF(ISBLANK(OFFSET('Raw Data'!$A$3,MATCH('Data above threshold'!$A91,'Raw Data'!$B$4:$B$185,0),MATCH('Data above threshold'!T$4,'Raw Data'!$3:$3,0)-1)),"",OFFSET('Raw Data'!$A$3,MATCH('Data above threshold'!$A91,'Raw Data'!$B$4:$B$185,0),MATCH('Data above threshold'!T$4,'Raw Data'!$3:$3,0)-1))</f>
        <v/>
      </c>
      <c r="U91" s="107" t="str">
        <f aca="true">IF(ISBLANK(OFFSET('Raw Data'!$A$3,MATCH('Data above threshold'!$A91,'Raw Data'!$B$4:$B$185,0),MATCH('Data above threshold'!U$4,'Raw Data'!$3:$3,0)-1)),"",OFFSET('Raw Data'!$A$3,MATCH('Data above threshold'!$A91,'Raw Data'!$B$4:$B$185,0),MATCH('Data above threshold'!U$4,'Raw Data'!$3:$3,0)-1))</f>
        <v/>
      </c>
      <c r="V91" s="107" t="str">
        <f aca="true">IF(ISBLANK(OFFSET('Raw Data'!$A$3,MATCH('Data above threshold'!$A91,'Raw Data'!$B$4:$B$185,0),MATCH('Data above threshold'!V$4,'Raw Data'!$3:$3,0)-1)),"",OFFSET('Raw Data'!$A$3,MATCH('Data above threshold'!$A91,'Raw Data'!$B$4:$B$185,0),MATCH('Data above threshold'!V$4,'Raw Data'!$3:$3,0)-1))</f>
        <v/>
      </c>
      <c r="W91" s="107" t="str">
        <f aca="true">IF(ISBLANK(OFFSET('Raw Data'!$A$3,MATCH('Data above threshold'!$A91,'Raw Data'!$B$4:$B$185,0),MATCH('Data above threshold'!W$4,'Raw Data'!$3:$3,0)-1)),"",OFFSET('Raw Data'!$A$3,MATCH('Data above threshold'!$A91,'Raw Data'!$B$4:$B$185,0),MATCH('Data above threshold'!W$4,'Raw Data'!$3:$3,0)-1))</f>
        <v/>
      </c>
      <c r="X91" s="107" t="str">
        <f aca="true">IF(ISBLANK(OFFSET('Raw Data'!$A$3,MATCH('Data above threshold'!$A91,'Raw Data'!$B$4:$B$185,0),MATCH('Data above threshold'!X$4,'Raw Data'!$3:$3,0)-1)),"",OFFSET('Raw Data'!$A$3,MATCH('Data above threshold'!$A91,'Raw Data'!$B$4:$B$185,0),MATCH('Data above threshold'!X$4,'Raw Data'!$3:$3,0)-1))</f>
        <v/>
      </c>
      <c r="Y91" s="107" t="str">
        <f aca="true">IF(ISBLANK(OFFSET('Raw Data'!$A$3,MATCH('Data above threshold'!$A91,'Raw Data'!$B$4:$B$185,0),MATCH('Data above threshold'!Y$4,'Raw Data'!$3:$3,0)-1)),"",OFFSET('Raw Data'!$A$3,MATCH('Data above threshold'!$A91,'Raw Data'!$B$4:$B$185,0),MATCH('Data above threshold'!Y$4,'Raw Data'!$3:$3,0)-1))</f>
        <v/>
      </c>
      <c r="Z91" s="107" t="str">
        <f aca="true">IF(ISBLANK(OFFSET('Raw Data'!$A$3,MATCH('Data above threshold'!$A91,'Raw Data'!$B$4:$B$185,0),MATCH('Data above threshold'!Z$4,'Raw Data'!$3:$3,0)-1)),"",OFFSET('Raw Data'!$A$3,MATCH('Data above threshold'!$A91,'Raw Data'!$B$4:$B$185,0),MATCH('Data above threshold'!Z$4,'Raw Data'!$3:$3,0)-1))</f>
        <v/>
      </c>
      <c r="AA91" s="107" t="str">
        <f aca="true">IF(ISBLANK(OFFSET('Raw Data'!$A$3,MATCH('Data above threshold'!$A91,'Raw Data'!$B$4:$B$185,0),MATCH('Data above threshold'!AA$4,'Raw Data'!$3:$3,0)-1)),"",OFFSET('Raw Data'!$A$3,MATCH('Data above threshold'!$A91,'Raw Data'!$B$4:$B$185,0),MATCH('Data above threshold'!AA$4,'Raw Data'!$3:$3,0)-1))</f>
        <v/>
      </c>
      <c r="AB91" s="107" t="str">
        <f aca="true">IF(ISBLANK(OFFSET('Raw Data'!$A$3,MATCH('Data above threshold'!$A91,'Raw Data'!$B$4:$B$185,0),MATCH('Data above threshold'!AB$4,'Raw Data'!$3:$3,0)-1)),"",OFFSET('Raw Data'!$A$3,MATCH('Data above threshold'!$A91,'Raw Data'!$B$4:$B$185,0),MATCH('Data above threshold'!AB$4,'Raw Data'!$3:$3,0)-1))</f>
        <v/>
      </c>
      <c r="AC91" s="107" t="str">
        <f aca="true">IF(ISBLANK(OFFSET('Raw Data'!$A$3,MATCH('Data above threshold'!$A91,'Raw Data'!$B$4:$B$185,0),MATCH('Data above threshold'!AC$4,'Raw Data'!$3:$3,0)-1)),"",OFFSET('Raw Data'!$A$3,MATCH('Data above threshold'!$A91,'Raw Data'!$B$4:$B$185,0),MATCH('Data above threshold'!AC$4,'Raw Data'!$3:$3,0)-1))</f>
        <v/>
      </c>
      <c r="AD91" s="107" t="str">
        <f aca="true">IF(ISBLANK(OFFSET('Raw Data'!$A$3,MATCH('Data above threshold'!$A91,'Raw Data'!$B$4:$B$185,0),MATCH('Data above threshold'!AD$4,'Raw Data'!$3:$3,0)-1)),"",OFFSET('Raw Data'!$A$3,MATCH('Data above threshold'!$A91,'Raw Data'!$B$4:$B$185,0),MATCH('Data above threshold'!AD$4,'Raw Data'!$3:$3,0)-1))</f>
        <v/>
      </c>
      <c r="AE91" s="107" t="str">
        <f aca="true">IF(ISBLANK(OFFSET('Raw Data'!$A$3,MATCH('Data above threshold'!$A91,'Raw Data'!$B$4:$B$185,0),MATCH('Data above threshold'!AE$4,'Raw Data'!$3:$3,0)-1)),"",OFFSET('Raw Data'!$A$3,MATCH('Data above threshold'!$A91,'Raw Data'!$B$4:$B$185,0),MATCH('Data above threshold'!AE$4,'Raw Data'!$3:$3,0)-1))</f>
        <v/>
      </c>
      <c r="AF91" s="107" t="str">
        <f aca="true">IF(ISBLANK(OFFSET('Raw Data'!$A$3,MATCH('Data above threshold'!$A91,'Raw Data'!$B$4:$B$185,0),MATCH('Data above threshold'!AF$4,'Raw Data'!$3:$3,0)-1)),"",OFFSET('Raw Data'!$A$3,MATCH('Data above threshold'!$A91,'Raw Data'!$B$4:$B$185,0),MATCH('Data above threshold'!AF$4,'Raw Data'!$3:$3,0)-1))</f>
        <v/>
      </c>
      <c r="AG91" s="107" t="str">
        <f aca="true">IF(ISBLANK(OFFSET('Raw Data'!$A$3,MATCH('Data above threshold'!$A91,'Raw Data'!$B$4:$B$185,0),MATCH('Data above threshold'!AG$4,'Raw Data'!$3:$3,0)-1)),"",OFFSET('Raw Data'!$A$3,MATCH('Data above threshold'!$A91,'Raw Data'!$B$4:$B$185,0),MATCH('Data above threshold'!AG$4,'Raw Data'!$3:$3,0)-1))</f>
        <v/>
      </c>
      <c r="AH91" s="107" t="str">
        <f aca="true">IF(ISBLANK(OFFSET('Raw Data'!$A$3,MATCH('Data above threshold'!$A91,'Raw Data'!$B$4:$B$185,0),MATCH('Data above threshold'!AH$4,'Raw Data'!$3:$3,0)-1)),"",OFFSET('Raw Data'!$A$3,MATCH('Data above threshold'!$A91,'Raw Data'!$B$4:$B$185,0),MATCH('Data above threshold'!AH$4,'Raw Data'!$3:$3,0)-1))</f>
        <v/>
      </c>
      <c r="AI91" s="107" t="str">
        <f aca="true">IF(ISBLANK(OFFSET('Raw Data'!$A$3,MATCH('Data above threshold'!$A91,'Raw Data'!$B$4:$B$185,0),MATCH('Data above threshold'!AI$4,'Raw Data'!$3:$3,0)-1)),"",OFFSET('Raw Data'!$A$3,MATCH('Data above threshold'!$A91,'Raw Data'!$B$4:$B$185,0),MATCH('Data above threshold'!AI$4,'Raw Data'!$3:$3,0)-1))</f>
        <v/>
      </c>
      <c r="AJ91" s="107" t="str">
        <f aca="true">IF(ISBLANK(OFFSET('Raw Data'!$A$3,MATCH('Data above threshold'!$A91,'Raw Data'!$B$4:$B$185,0),MATCH('Data above threshold'!AJ$4,'Raw Data'!$3:$3,0)-1)),"",OFFSET('Raw Data'!$A$3,MATCH('Data above threshold'!$A91,'Raw Data'!$B$4:$B$185,0),MATCH('Data above threshold'!AJ$4,'Raw Data'!$3:$3,0)-1))</f>
        <v/>
      </c>
      <c r="AK91" s="107" t="str">
        <f aca="true">IF(ISBLANK(OFFSET('Raw Data'!$A$3,MATCH('Data above threshold'!$A91,'Raw Data'!$B$4:$B$185,0),MATCH('Data above threshold'!AK$4,'Raw Data'!$3:$3,0)-1)),"",OFFSET('Raw Data'!$A$3,MATCH('Data above threshold'!$A91,'Raw Data'!$B$4:$B$185,0),MATCH('Data above threshold'!AK$4,'Raw Data'!$3:$3,0)-1))</f>
        <v/>
      </c>
      <c r="AL91" s="107" t="str">
        <f aca="true">IF(ISBLANK(OFFSET('Raw Data'!$A$3,MATCH('Data above threshold'!$A91,'Raw Data'!$B$4:$B$185,0),MATCH('Data above threshold'!AL$4,'Raw Data'!$3:$3,0)-1)),"",OFFSET('Raw Data'!$A$3,MATCH('Data above threshold'!$A91,'Raw Data'!$B$4:$B$185,0),MATCH('Data above threshold'!AL$4,'Raw Data'!$3:$3,0)-1))</f>
        <v/>
      </c>
      <c r="AM91" s="107" t="str">
        <f aca="true">IF(ISBLANK(OFFSET('Raw Data'!$A$3,MATCH('Data above threshold'!$A91,'Raw Data'!$B$4:$B$185,0),MATCH('Data above threshold'!AM$4,'Raw Data'!$3:$3,0)-1)),"",OFFSET('Raw Data'!$A$3,MATCH('Data above threshold'!$A91,'Raw Data'!$B$4:$B$185,0),MATCH('Data above threshold'!AM$4,'Raw Data'!$3:$3,0)-1))</f>
        <v/>
      </c>
      <c r="AN91" s="107" t="str">
        <f aca="true">IF(ISBLANK(OFFSET('Raw Data'!$A$3,MATCH('Data above threshold'!$A91,'Raw Data'!$B$4:$B$185,0),MATCH('Data above threshold'!AN$4,'Raw Data'!$3:$3,0)-1)),"",OFFSET('Raw Data'!$A$3,MATCH('Data above threshold'!$A91,'Raw Data'!$B$4:$B$185,0),MATCH('Data above threshold'!AN$4,'Raw Data'!$3:$3,0)-1))</f>
        <v/>
      </c>
      <c r="AO91" s="107" t="str">
        <f aca="true">IF(ISBLANK(OFFSET('Raw Data'!$A$3,MATCH('Data above threshold'!$A91,'Raw Data'!$B$4:$B$185,0),MATCH('Data above threshold'!AO$4,'Raw Data'!$3:$3,0)-1)),"",OFFSET('Raw Data'!$A$3,MATCH('Data above threshold'!$A91,'Raw Data'!$B$4:$B$185,0),MATCH('Data above threshold'!AO$4,'Raw Data'!$3:$3,0)-1))</f>
        <v/>
      </c>
      <c r="AP91" s="107" t="str">
        <f aca="true">IF(ISBLANK(OFFSET('Raw Data'!$A$3,MATCH('Data above threshold'!$A91,'Raw Data'!$B$4:$B$185,0),MATCH('Data above threshold'!AP$4,'Raw Data'!$3:$3,0)-1)),"",OFFSET('Raw Data'!$A$3,MATCH('Data above threshold'!$A91,'Raw Data'!$B$4:$B$185,0),MATCH('Data above threshold'!AP$4,'Raw Data'!$3:$3,0)-1))</f>
        <v/>
      </c>
      <c r="AQ91" s="107" t="str">
        <f aca="true">IF(ISBLANK(OFFSET('Raw Data'!$A$3,MATCH('Data above threshold'!$A91,'Raw Data'!$B$4:$B$185,0),MATCH('Data above threshold'!AQ$4,'Raw Data'!$3:$3,0)-1)),"",OFFSET('Raw Data'!$A$3,MATCH('Data above threshold'!$A91,'Raw Data'!$B$4:$B$185,0),MATCH('Data above threshold'!AQ$4,'Raw Data'!$3:$3,0)-1))</f>
        <v/>
      </c>
      <c r="AR91" s="107" t="str">
        <f aca="true">IF(ISBLANK(OFFSET('Raw Data'!$A$3,MATCH('Data above threshold'!$A91,'Raw Data'!$B$4:$B$185,0),MATCH('Data above threshold'!AR$4,'Raw Data'!$3:$3,0)-1)),"",OFFSET('Raw Data'!$A$3,MATCH('Data above threshold'!$A91,'Raw Data'!$B$4:$B$185,0),MATCH('Data above threshold'!AR$4,'Raw Data'!$3:$3,0)-1))</f>
        <v/>
      </c>
      <c r="AS91" s="107" t="str">
        <f aca="true">IF(ISBLANK(OFFSET('Raw Data'!$A$3,MATCH('Data above threshold'!$A91,'Raw Data'!$B$4:$B$185,0),MATCH('Data above threshold'!AS$4,'Raw Data'!$3:$3,0)-1)),"",OFFSET('Raw Data'!$A$3,MATCH('Data above threshold'!$A91,'Raw Data'!$B$4:$B$185,0),MATCH('Data above threshold'!AS$4,'Raw Data'!$3:$3,0)-1))</f>
        <v/>
      </c>
      <c r="AT91" s="107" t="str">
        <f aca="true">IF(ISBLANK(OFFSET('Raw Data'!$A$3,MATCH('Data above threshold'!$A91,'Raw Data'!$B$4:$B$185,0),MATCH('Data above threshold'!AT$4,'Raw Data'!$3:$3,0)-1)),"",OFFSET('Raw Data'!$A$3,MATCH('Data above threshold'!$A91,'Raw Data'!$B$4:$B$185,0),MATCH('Data above threshold'!AT$4,'Raw Data'!$3:$3,0)-1))</f>
        <v/>
      </c>
      <c r="AU91" s="107" t="str">
        <f aca="true">IF(ISBLANK(OFFSET('Raw Data'!$A$3,MATCH('Data above threshold'!$A91,'Raw Data'!$B$4:$B$185,0),MATCH('Data above threshold'!AU$4,'Raw Data'!$3:$3,0)-1)),"",OFFSET('Raw Data'!$A$3,MATCH('Data above threshold'!$A91,'Raw Data'!$B$4:$B$185,0),MATCH('Data above threshold'!AU$4,'Raw Data'!$3:$3,0)-1))</f>
        <v/>
      </c>
      <c r="AV91" s="107" t="str">
        <f aca="true">IF(ISBLANK(OFFSET('Raw Data'!$A$3,MATCH('Data above threshold'!$A91,'Raw Data'!$B$4:$B$185,0),MATCH('Data above threshold'!AV$4,'Raw Data'!$3:$3,0)-1)),"",OFFSET('Raw Data'!$A$3,MATCH('Data above threshold'!$A91,'Raw Data'!$B$4:$B$185,0),MATCH('Data above threshold'!AV$4,'Raw Data'!$3:$3,0)-1))</f>
        <v/>
      </c>
      <c r="AW91" s="107" t="str">
        <f aca="true">IF(ISBLANK(OFFSET('Raw Data'!$A$3,MATCH('Data above threshold'!$A91,'Raw Data'!$B$4:$B$185,0),MATCH('Data above threshold'!AW$4,'Raw Data'!$3:$3,0)-1)),"",OFFSET('Raw Data'!$A$3,MATCH('Data above threshold'!$A91,'Raw Data'!$B$4:$B$185,0),MATCH('Data above threshold'!AW$4,'Raw Data'!$3:$3,0)-1))</f>
        <v/>
      </c>
      <c r="AX91" s="107" t="str">
        <f aca="true">IF(ISBLANK(OFFSET('Raw Data'!$A$3,MATCH('Data above threshold'!$A91,'Raw Data'!$B$4:$B$185,0),MATCH('Data above threshold'!AX$4,'Raw Data'!$3:$3,0)-1)),"",OFFSET('Raw Data'!$A$3,MATCH('Data above threshold'!$A91,'Raw Data'!$B$4:$B$185,0),MATCH('Data above threshold'!AX$4,'Raw Data'!$3:$3,0)-1))</f>
        <v/>
      </c>
      <c r="AY91" s="107" t="str">
        <f aca="true">IF(ISBLANK(OFFSET('Raw Data'!$A$3,MATCH('Data above threshold'!$A91,'Raw Data'!$B$4:$B$185,0),MATCH('Data above threshold'!AY$4,'Raw Data'!$3:$3,0)-1)),"",OFFSET('Raw Data'!$A$3,MATCH('Data above threshold'!$A91,'Raw Data'!$B$4:$B$185,0),MATCH('Data above threshold'!AY$4,'Raw Data'!$3:$3,0)-1))</f>
        <v/>
      </c>
      <c r="AZ91" s="107" t="str">
        <f aca="true">IF(ISBLANK(OFFSET('Raw Data'!$A$3,MATCH('Data above threshold'!$A91,'Raw Data'!$B$4:$B$185,0),MATCH('Data above threshold'!AZ$4,'Raw Data'!$3:$3,0)-1)),"",OFFSET('Raw Data'!$A$3,MATCH('Data above threshold'!$A91,'Raw Data'!$B$4:$B$185,0),MATCH('Data above threshold'!AZ$4,'Raw Data'!$3:$3,0)-1))</f>
        <v/>
      </c>
      <c r="BA91" s="107" t="str">
        <f aca="true">IF(ISBLANK(OFFSET('Raw Data'!$A$3,MATCH('Data above threshold'!$A91,'Raw Data'!$B$4:$B$185,0),MATCH('Data above threshold'!BA$4,'Raw Data'!$3:$3,0)-1)),"",OFFSET('Raw Data'!$A$3,MATCH('Data above threshold'!$A91,'Raw Data'!$B$4:$B$185,0),MATCH('Data above threshold'!BA$4,'Raw Data'!$3:$3,0)-1))</f>
        <v/>
      </c>
      <c r="BB91" s="107" t="str">
        <f aca="true">IF(ISBLANK(OFFSET('Raw Data'!$A$3,MATCH('Data above threshold'!$A91,'Raw Data'!$B$4:$B$185,0),MATCH('Data above threshold'!BB$4,'Raw Data'!$3:$3,0)-1)),"",OFFSET('Raw Data'!$A$3,MATCH('Data above threshold'!$A91,'Raw Data'!$B$4:$B$185,0),MATCH('Data above threshold'!BB$4,'Raw Data'!$3:$3,0)-1))</f>
        <v/>
      </c>
      <c r="BC91" s="107" t="str">
        <f aca="true">IF(ISBLANK(OFFSET('Raw Data'!$A$3,MATCH('Data above threshold'!$A91,'Raw Data'!$B$4:$B$185,0),MATCH('Data above threshold'!BC$4,'Raw Data'!$3:$3,0)-1)),"",OFFSET('Raw Data'!$A$3,MATCH('Data above threshold'!$A91,'Raw Data'!$B$4:$B$185,0),MATCH('Data above threshold'!BC$4,'Raw Data'!$3:$3,0)-1))</f>
        <v/>
      </c>
      <c r="BD91" s="107" t="str">
        <f aca="true">IF(ISBLANK(OFFSET('Raw Data'!$A$3,MATCH('Data above threshold'!$A91,'Raw Data'!$B$4:$B$185,0),MATCH('Data above threshold'!BD$4,'Raw Data'!$3:$3,0)-1)),"",OFFSET('Raw Data'!$A$3,MATCH('Data above threshold'!$A91,'Raw Data'!$B$4:$B$185,0),MATCH('Data above threshold'!BD$4,'Raw Data'!$3:$3,0)-1))</f>
        <v/>
      </c>
      <c r="BE91" s="107" t="str">
        <f aca="true">IF(ISBLANK(OFFSET('Raw Data'!$A$3,MATCH('Data above threshold'!$A91,'Raw Data'!$B$4:$B$185,0),MATCH('Data above threshold'!BE$4,'Raw Data'!$3:$3,0)-1)),"",OFFSET('Raw Data'!$A$3,MATCH('Data above threshold'!$A91,'Raw Data'!$B$4:$B$185,0),MATCH('Data above threshold'!BE$4,'Raw Data'!$3:$3,0)-1))</f>
        <v/>
      </c>
      <c r="BF91" s="107" t="str">
        <f aca="true">IF(ISBLANK(OFFSET('Raw Data'!$A$3,MATCH('Data above threshold'!$A91,'Raw Data'!$B$4:$B$185,0),MATCH('Data above threshold'!BF$4,'Raw Data'!$3:$3,0)-1)),"",OFFSET('Raw Data'!$A$3,MATCH('Data above threshold'!$A91,'Raw Data'!$B$4:$B$185,0),MATCH('Data above threshold'!BF$4,'Raw Data'!$3:$3,0)-1))</f>
        <v/>
      </c>
      <c r="BG91" s="107" t="str">
        <f aca="true">IF(ISBLANK(OFFSET('Raw Data'!$A$3,MATCH('Data above threshold'!$A91,'Raw Data'!$B$4:$B$185,0),MATCH('Data above threshold'!BG$4,'Raw Data'!$3:$3,0)-1)),"",OFFSET('Raw Data'!$A$3,MATCH('Data above threshold'!$A91,'Raw Data'!$B$4:$B$185,0),MATCH('Data above threshold'!BG$4,'Raw Data'!$3:$3,0)-1))</f>
        <v/>
      </c>
      <c r="BH91" s="107" t="str">
        <f aca="true">IF(ISBLANK(OFFSET('Raw Data'!$A$3,MATCH('Data above threshold'!$A91,'Raw Data'!$B$4:$B$185,0),MATCH('Data above threshold'!BH$4,'Raw Data'!$3:$3,0)-1)),"",OFFSET('Raw Data'!$A$3,MATCH('Data above threshold'!$A91,'Raw Data'!$B$4:$B$185,0),MATCH('Data above threshold'!BH$4,'Raw Data'!$3:$3,0)-1))</f>
        <v/>
      </c>
      <c r="BI91" s="107" t="str">
        <f aca="true">IF(ISBLANK(OFFSET('Raw Data'!$A$3,MATCH('Data above threshold'!$A91,'Raw Data'!$B$4:$B$185,0),MATCH('Data above threshold'!BI$4,'Raw Data'!$3:$3,0)-1)),"",OFFSET('Raw Data'!$A$3,MATCH('Data above threshold'!$A91,'Raw Data'!$B$4:$B$185,0),MATCH('Data above threshold'!BI$4,'Raw Data'!$3:$3,0)-1))</f>
        <v/>
      </c>
      <c r="BJ91" s="107" t="str">
        <f aca="true">IF(ISBLANK(OFFSET('Raw Data'!$A$3,MATCH('Data above threshold'!$A91,'Raw Data'!$B$4:$B$185,0),MATCH('Data above threshold'!BJ$4,'Raw Data'!$3:$3,0)-1)),"",OFFSET('Raw Data'!$A$3,MATCH('Data above threshold'!$A91,'Raw Data'!$B$4:$B$185,0),MATCH('Data above threshold'!BJ$4,'Raw Data'!$3:$3,0)-1))</f>
        <v/>
      </c>
      <c r="BK91" s="107" t="str">
        <f aca="true">IF(ISBLANK(OFFSET('Raw Data'!$A$3,MATCH('Data above threshold'!$A91,'Raw Data'!$B$4:$B$185,0),MATCH('Data above threshold'!BK$4,'Raw Data'!$3:$3,0)-1)),"",OFFSET('Raw Data'!$A$3,MATCH('Data above threshold'!$A91,'Raw Data'!$B$4:$B$185,0),MATCH('Data above threshold'!BK$4,'Raw Data'!$3:$3,0)-1))</f>
        <v/>
      </c>
      <c r="BL91" s="107" t="str">
        <f aca="true">IF(ISBLANK(OFFSET('Raw Data'!$A$3,MATCH('Data above threshold'!$A91,'Raw Data'!$B$4:$B$185,0),MATCH('Data above threshold'!BL$4,'Raw Data'!$3:$3,0)-1)),"",OFFSET('Raw Data'!$A$3,MATCH('Data above threshold'!$A91,'Raw Data'!$B$4:$B$185,0),MATCH('Data above threshold'!BL$4,'Raw Data'!$3:$3,0)-1))</f>
        <v/>
      </c>
      <c r="BM91" s="107" t="str">
        <f aca="true">IF(ISBLANK(OFFSET('Raw Data'!$A$3,MATCH('Data above threshold'!$A91,'Raw Data'!$B$4:$B$185,0),MATCH('Data above threshold'!BM$4,'Raw Data'!$3:$3,0)-1)),"",OFFSET('Raw Data'!$A$3,MATCH('Data above threshold'!$A91,'Raw Data'!$B$4:$B$185,0),MATCH('Data above threshold'!BM$4,'Raw Data'!$3:$3,0)-1))</f>
        <v/>
      </c>
      <c r="BN91" s="107" t="str">
        <f aca="true">IF(ISBLANK(OFFSET('Raw Data'!$A$3,MATCH('Data above threshold'!$A91,'Raw Data'!$B$4:$B$185,0),MATCH('Data above threshold'!BN$4,'Raw Data'!$3:$3,0)-1)),"",OFFSET('Raw Data'!$A$3,MATCH('Data above threshold'!$A91,'Raw Data'!$B$4:$B$185,0),MATCH('Data above threshold'!BN$4,'Raw Data'!$3:$3,0)-1))</f>
        <v/>
      </c>
      <c r="BO91" s="107" t="str">
        <f aca="true">IF(ISBLANK(OFFSET('Raw Data'!$A$3,MATCH('Data above threshold'!$A91,'Raw Data'!$B$4:$B$185,0),MATCH('Data above threshold'!BO$4,'Raw Data'!$3:$3,0)-1)),"",OFFSET('Raw Data'!$A$3,MATCH('Data above threshold'!$A91,'Raw Data'!$B$4:$B$185,0),MATCH('Data above threshold'!BO$4,'Raw Data'!$3:$3,0)-1))</f>
        <v/>
      </c>
      <c r="BP91" s="107" t="str">
        <f aca="true">IF(ISBLANK(OFFSET('Raw Data'!$A$3,MATCH('Data above threshold'!$A91,'Raw Data'!$B$4:$B$185,0),MATCH('Data above threshold'!BP$4,'Raw Data'!$3:$3,0)-1)),"",OFFSET('Raw Data'!$A$3,MATCH('Data above threshold'!$A91,'Raw Data'!$B$4:$B$185,0),MATCH('Data above threshold'!BP$4,'Raw Data'!$3:$3,0)-1))</f>
        <v/>
      </c>
      <c r="BQ91" s="107" t="str">
        <f aca="true">IF(ISBLANK(OFFSET('Raw Data'!$A$3,MATCH('Data above threshold'!$A91,'Raw Data'!$B$4:$B$185,0),MATCH('Data above threshold'!BQ$4,'Raw Data'!$3:$3,0)-1)),"",OFFSET('Raw Data'!$A$3,MATCH('Data above threshold'!$A91,'Raw Data'!$B$4:$B$185,0),MATCH('Data above threshold'!BQ$4,'Raw Data'!$3:$3,0)-1))</f>
        <v/>
      </c>
      <c r="BR91" s="107" t="str">
        <f aca="true">IF(ISBLANK(OFFSET('Raw Data'!$A$3,MATCH('Data above threshold'!$A91,'Raw Data'!$B$4:$B$185,0),MATCH('Data above threshold'!BR$4,'Raw Data'!$3:$3,0)-1)),"",OFFSET('Raw Data'!$A$3,MATCH('Data above threshold'!$A91,'Raw Data'!$B$4:$B$185,0),MATCH('Data above threshold'!BR$4,'Raw Data'!$3:$3,0)-1))</f>
        <v/>
      </c>
      <c r="BS91" s="107" t="str">
        <f aca="true">IF(ISBLANK(OFFSET('Raw Data'!$A$3,MATCH('Data above threshold'!$A91,'Raw Data'!$B$4:$B$185,0),MATCH('Data above threshold'!BS$4,'Raw Data'!$3:$3,0)-1)),"",OFFSET('Raw Data'!$A$3,MATCH('Data above threshold'!$A91,'Raw Data'!$B$4:$B$185,0),MATCH('Data above threshold'!BS$4,'Raw Data'!$3:$3,0)-1))</f>
        <v/>
      </c>
      <c r="BT91" s="107" t="str">
        <f aca="true">IF(ISBLANK(OFFSET('Raw Data'!$A$3,MATCH('Data above threshold'!$A91,'Raw Data'!$B$4:$B$185,0),MATCH('Data above threshold'!BT$4,'Raw Data'!$3:$3,0)-1)),"",OFFSET('Raw Data'!$A$3,MATCH('Data above threshold'!$A91,'Raw Data'!$B$4:$B$185,0),MATCH('Data above threshold'!BT$4,'Raw Data'!$3:$3,0)-1))</f>
        <v/>
      </c>
      <c r="BU91" s="107" t="str">
        <f aca="true">IF(ISBLANK(OFFSET('Raw Data'!$A$3,MATCH('Data above threshold'!$A91,'Raw Data'!$B$4:$B$185,0),MATCH('Data above threshold'!BU$4,'Raw Data'!$3:$3,0)-1)),"",OFFSET('Raw Data'!$A$3,MATCH('Data above threshold'!$A91,'Raw Data'!$B$4:$B$185,0),MATCH('Data above threshold'!BU$4,'Raw Data'!$3:$3,0)-1))</f>
        <v/>
      </c>
      <c r="BV91" s="107" t="str">
        <f aca="true">IF(ISBLANK(OFFSET('Raw Data'!$A$3,MATCH('Data above threshold'!$A91,'Raw Data'!$B$4:$B$185,0),MATCH('Data above threshold'!BV$4,'Raw Data'!$3:$3,0)-1)),"",OFFSET('Raw Data'!$A$3,MATCH('Data above threshold'!$A91,'Raw Data'!$B$4:$B$185,0),MATCH('Data above threshold'!BV$4,'Raw Data'!$3:$3,0)-1))</f>
        <v/>
      </c>
      <c r="BW91" s="107" t="str">
        <f aca="true">IF(ISBLANK(OFFSET('Raw Data'!$A$3,MATCH('Data above threshold'!$A91,'Raw Data'!$B$4:$B$185,0),MATCH('Data above threshold'!BW$4,'Raw Data'!$3:$3,0)-1)),"",OFFSET('Raw Data'!$A$3,MATCH('Data above threshold'!$A91,'Raw Data'!$B$4:$B$185,0),MATCH('Data above threshold'!BW$4,'Raw Data'!$3:$3,0)-1))</f>
        <v/>
      </c>
      <c r="BX91" s="107" t="str">
        <f aca="true">IF(ISBLANK(OFFSET('Raw Data'!$A$3,MATCH('Data above threshold'!$A91,'Raw Data'!$B$4:$B$185,0),MATCH('Data above threshold'!BX$4,'Raw Data'!$3:$3,0)-1)),"",OFFSET('Raw Data'!$A$3,MATCH('Data above threshold'!$A91,'Raw Data'!$B$4:$B$185,0),MATCH('Data above threshold'!BX$4,'Raw Data'!$3:$3,0)-1))</f>
        <v/>
      </c>
      <c r="BY91" s="107" t="str">
        <f aca="true">IF(ISBLANK(OFFSET('Raw Data'!$A$3,MATCH('Data above threshold'!$A91,'Raw Data'!$B$4:$B$185,0),MATCH('Data above threshold'!BY$4,'Raw Data'!$3:$3,0)-1)),"",OFFSET('Raw Data'!$A$3,MATCH('Data above threshold'!$A91,'Raw Data'!$B$4:$B$185,0),MATCH('Data above threshold'!BY$4,'Raw Data'!$3:$3,0)-1))</f>
        <v/>
      </c>
      <c r="BZ91" s="107" t="str">
        <f aca="true">IF(ISBLANK(OFFSET('Raw Data'!$A$3,MATCH('Data above threshold'!$A91,'Raw Data'!$B$4:$B$185,0),MATCH('Data above threshold'!BZ$4,'Raw Data'!$3:$3,0)-1)),"",OFFSET('Raw Data'!$A$3,MATCH('Data above threshold'!$A91,'Raw Data'!$B$4:$B$185,0),MATCH('Data above threshold'!BZ$4,'Raw Data'!$3:$3,0)-1))</f>
        <v/>
      </c>
      <c r="CA91" s="107" t="str">
        <f aca="true">IF(ISBLANK(OFFSET('Raw Data'!$A$3,MATCH('Data above threshold'!$A91,'Raw Data'!$B$4:$B$185,0),MATCH('Data above threshold'!CA$4,'Raw Data'!$3:$3,0)-1)),"",OFFSET('Raw Data'!$A$3,MATCH('Data above threshold'!$A91,'Raw Data'!$B$4:$B$185,0),MATCH('Data above threshold'!CA$4,'Raw Data'!$3:$3,0)-1))</f>
        <v/>
      </c>
      <c r="CB91" s="107" t="str">
        <f aca="true">IF(ISBLANK(OFFSET('Raw Data'!$A$3,MATCH('Data above threshold'!$A91,'Raw Data'!$B$4:$B$185,0),MATCH('Data above threshold'!CB$4,'Raw Data'!$3:$3,0)-1)),"",OFFSET('Raw Data'!$A$3,MATCH('Data above threshold'!$A91,'Raw Data'!$B$4:$B$185,0),MATCH('Data above threshold'!CB$4,'Raw Data'!$3:$3,0)-1))</f>
        <v/>
      </c>
      <c r="CC91" s="107" t="str">
        <f aca="true">IF(ISBLANK(OFFSET('Raw Data'!$A$3,MATCH('Data above threshold'!$A91,'Raw Data'!$B$4:$B$185,0),MATCH('Data above threshold'!CC$4,'Raw Data'!$3:$3,0)-1)),"",OFFSET('Raw Data'!$A$3,MATCH('Data above threshold'!$A91,'Raw Data'!$B$4:$B$185,0),MATCH('Data above threshold'!CC$4,'Raw Data'!$3:$3,0)-1))</f>
        <v/>
      </c>
      <c r="CD91" s="107" t="str">
        <f aca="true">IF(ISBLANK(OFFSET('Raw Data'!$A$3,MATCH('Data above threshold'!$A91,'Raw Data'!$B$4:$B$185,0),MATCH('Data above threshold'!CD$4,'Raw Data'!$3:$3,0)-1)),"",OFFSET('Raw Data'!$A$3,MATCH('Data above threshold'!$A91,'Raw Data'!$B$4:$B$185,0),MATCH('Data above threshold'!CD$4,'Raw Data'!$3:$3,0)-1))</f>
        <v/>
      </c>
      <c r="CE91" s="107" t="str">
        <f aca="true">IF(ISBLANK(OFFSET('Raw Data'!$A$3,MATCH('Data above threshold'!$A91,'Raw Data'!$B$4:$B$185,0),MATCH('Data above threshold'!CE$4,'Raw Data'!$3:$3,0)-1)),"",OFFSET('Raw Data'!$A$3,MATCH('Data above threshold'!$A91,'Raw Data'!$B$4:$B$185,0),MATCH('Data above threshold'!CE$4,'Raw Data'!$3:$3,0)-1))</f>
        <v/>
      </c>
      <c r="CF91" s="107" t="str">
        <f aca="true">IF(ISBLANK(OFFSET('Raw Data'!$A$3,MATCH('Data above threshold'!$A91,'Raw Data'!$B$4:$B$185,0),MATCH('Data above threshold'!CF$4,'Raw Data'!$3:$3,0)-1)),"",OFFSET('Raw Data'!$A$3,MATCH('Data above threshold'!$A91,'Raw Data'!$B$4:$B$185,0),MATCH('Data above threshold'!CF$4,'Raw Data'!$3:$3,0)-1))</f>
        <v/>
      </c>
      <c r="CG91" s="107" t="str">
        <f aca="true">IF(ISBLANK(OFFSET('Raw Data'!$A$3,MATCH('Data above threshold'!$A91,'Raw Data'!$B$4:$B$185,0),MATCH('Data above threshold'!CG$4,'Raw Data'!$3:$3,0)-1)),"",OFFSET('Raw Data'!$A$3,MATCH('Data above threshold'!$A91,'Raw Data'!$B$4:$B$185,0),MATCH('Data above threshold'!CG$4,'Raw Data'!$3:$3,0)-1))</f>
        <v/>
      </c>
      <c r="CH91" s="107" t="str">
        <f aca="true">IF(ISBLANK(OFFSET('Raw Data'!$A$3,MATCH('Data above threshold'!$A91,'Raw Data'!$B$4:$B$185,0),MATCH('Data above threshold'!CH$4,'Raw Data'!$3:$3,0)-1)),"",OFFSET('Raw Data'!$A$3,MATCH('Data above threshold'!$A91,'Raw Data'!$B$4:$B$185,0),MATCH('Data above threshold'!CH$4,'Raw Data'!$3:$3,0)-1))</f>
        <v/>
      </c>
      <c r="CI91" s="107" t="str">
        <f aca="true">IF(ISBLANK(OFFSET('Raw Data'!$A$3,MATCH('Data above threshold'!$A91,'Raw Data'!$B$4:$B$185,0),MATCH('Data above threshold'!CI$4,'Raw Data'!$3:$3,0)-1)),"",OFFSET('Raw Data'!$A$3,MATCH('Data above threshold'!$A91,'Raw Data'!$B$4:$B$185,0),MATCH('Data above threshold'!CI$4,'Raw Data'!$3:$3,0)-1))</f>
        <v/>
      </c>
      <c r="CJ91" s="107" t="str">
        <f aca="true">IF(ISBLANK(OFFSET('Raw Data'!$A$3,MATCH('Data above threshold'!$A91,'Raw Data'!$B$4:$B$185,0),MATCH('Data above threshold'!CJ$4,'Raw Data'!$3:$3,0)-1)),"",OFFSET('Raw Data'!$A$3,MATCH('Data above threshold'!$A91,'Raw Data'!$B$4:$B$185,0),MATCH('Data above threshold'!CJ$4,'Raw Data'!$3:$3,0)-1))</f>
        <v/>
      </c>
      <c r="CK91" s="107" t="str">
        <f aca="true">IF(ISBLANK(OFFSET('Raw Data'!$A$3,MATCH('Data above threshold'!$A91,'Raw Data'!$B$4:$B$185,0),MATCH('Data above threshold'!CK$4,'Raw Data'!$3:$3,0)-1)),"",OFFSET('Raw Data'!$A$3,MATCH('Data above threshold'!$A91,'Raw Data'!$B$4:$B$185,0),MATCH('Data above threshold'!CK$4,'Raw Data'!$3:$3,0)-1))</f>
        <v/>
      </c>
      <c r="CL91" s="107" t="str">
        <f aca="true">IF(ISBLANK(OFFSET('Raw Data'!$A$3,MATCH('Data above threshold'!$A91,'Raw Data'!$B$4:$B$185,0),MATCH('Data above threshold'!CL$4,'Raw Data'!$3:$3,0)-1)),"",OFFSET('Raw Data'!$A$3,MATCH('Data above threshold'!$A91,'Raw Data'!$B$4:$B$185,0),MATCH('Data above threshold'!CL$4,'Raw Data'!$3:$3,0)-1))</f>
        <v/>
      </c>
      <c r="CM91" s="107" t="str">
        <f aca="true">IF(ISBLANK(OFFSET('Raw Data'!$A$3,MATCH('Data above threshold'!$A91,'Raw Data'!$B$4:$B$185,0),MATCH('Data above threshold'!CM$4,'Raw Data'!$3:$3,0)-1)),"",OFFSET('Raw Data'!$A$3,MATCH('Data above threshold'!$A91,'Raw Data'!$B$4:$B$185,0),MATCH('Data above threshold'!CM$4,'Raw Data'!$3:$3,0)-1))</f>
        <v/>
      </c>
      <c r="CN91" s="107" t="str">
        <f aca="true">IF(ISBLANK(OFFSET('Raw Data'!$A$3,MATCH('Data above threshold'!$A91,'Raw Data'!$B$4:$B$185,0),MATCH('Data above threshold'!CN$4,'Raw Data'!$3:$3,0)-1)),"",OFFSET('Raw Data'!$A$3,MATCH('Data above threshold'!$A91,'Raw Data'!$B$4:$B$185,0),MATCH('Data above threshold'!CN$4,'Raw Data'!$3:$3,0)-1))</f>
        <v/>
      </c>
      <c r="CO91" s="107" t="str">
        <f aca="true">IF(ISBLANK(OFFSET('Raw Data'!$A$3,MATCH('Data above threshold'!$A91,'Raw Data'!$B$4:$B$185,0),MATCH('Data above threshold'!CO$4,'Raw Data'!$3:$3,0)-1)),"",OFFSET('Raw Data'!$A$3,MATCH('Data above threshold'!$A91,'Raw Data'!$B$4:$B$185,0),MATCH('Data above threshold'!CO$4,'Raw Data'!$3:$3,0)-1))</f>
        <v/>
      </c>
      <c r="CP91" s="107" t="str">
        <f aca="true">IF(ISBLANK(OFFSET('Raw Data'!$A$3,MATCH('Data above threshold'!$A91,'Raw Data'!$B$4:$B$185,0),MATCH('Data above threshold'!CP$4,'Raw Data'!$3:$3,0)-1)),"",OFFSET('Raw Data'!$A$3,MATCH('Data above threshold'!$A91,'Raw Data'!$B$4:$B$185,0),MATCH('Data above threshold'!CP$4,'Raw Data'!$3:$3,0)-1))</f>
        <v/>
      </c>
      <c r="CQ91" s="107" t="str">
        <f aca="true">IF(ISBLANK(OFFSET('Raw Data'!$A$3,MATCH('Data above threshold'!$A91,'Raw Data'!$B$4:$B$185,0),MATCH('Data above threshold'!CQ$4,'Raw Data'!$3:$3,0)-1)),"",OFFSET('Raw Data'!$A$3,MATCH('Data above threshold'!$A91,'Raw Data'!$B$4:$B$185,0),MATCH('Data above threshold'!CQ$4,'Raw Data'!$3:$3,0)-1))</f>
        <v/>
      </c>
      <c r="CR91" s="107" t="str">
        <f aca="true">IF(ISBLANK(OFFSET('Raw Data'!$A$3,MATCH('Data above threshold'!$A91,'Raw Data'!$B$4:$B$185,0),MATCH('Data above threshold'!CR$4,'Raw Data'!$3:$3,0)-1)),"",OFFSET('Raw Data'!$A$3,MATCH('Data above threshold'!$A91,'Raw Data'!$B$4:$B$185,0),MATCH('Data above threshold'!CR$4,'Raw Data'!$3:$3,0)-1))</f>
        <v/>
      </c>
    </row>
    <row r="92" s="103" customFormat="true" ht="15.5" hidden="false" customHeight="false" outlineLevel="0" collapsed="false">
      <c r="A92" s="107" t="n">
        <v>3231</v>
      </c>
      <c r="B92" s="107" t="n">
        <v>4</v>
      </c>
      <c r="C92" s="107" t="str">
        <f aca="true">IF(ISBLANK(OFFSET('Raw Data'!$A$3,MATCH('Data above threshold'!$A92,'Raw Data'!$B$4:$B$185,0),MATCH('Data above threshold'!C$4,'Raw Data'!$3:$3,0)-1)),"",OFFSET('Raw Data'!$A$3,MATCH('Data above threshold'!$A92,'Raw Data'!$B$4:$B$185,0),MATCH('Data above threshold'!C$4,'Raw Data'!$3:$3,0)-1))</f>
        <v/>
      </c>
      <c r="D92" s="107" t="str">
        <f aca="true">IF(ISBLANK(OFFSET('Raw Data'!$A$3,MATCH('Data above threshold'!$A92,'Raw Data'!$B$4:$B$185,0),MATCH('Data above threshold'!D$4,'Raw Data'!$3:$3,0)-1)),"",OFFSET('Raw Data'!$A$3,MATCH('Data above threshold'!$A92,'Raw Data'!$B$4:$B$185,0),MATCH('Data above threshold'!D$4,'Raw Data'!$3:$3,0)-1))</f>
        <v>Expert assessment data - D.4.1</v>
      </c>
      <c r="E92" s="107" t="str">
        <f aca="true">IF(ISBLANK(OFFSET('Raw Data'!$A$3,MATCH('Data above threshold'!$A92,'Raw Data'!$B$4:$B$185,0),MATCH('Data above threshold'!E$4,'Raw Data'!$3:$3,0)-1)),"",OFFSET('Raw Data'!$A$3,MATCH('Data above threshold'!$A92,'Raw Data'!$B$4:$B$185,0),MATCH('Data above threshold'!E$4,'Raw Data'!$3:$3,0)-1))</f>
        <v>Food: Which of the following measures/mechanisms to protect consumers are present in your country in 2020?</v>
      </c>
      <c r="F92" s="107" t="str">
        <f aca="true">IF(ISBLANK(OFFSET('Raw Data'!$A$3,MATCH('Data above threshold'!$A92,'Raw Data'!$B$4:$B$185,0),MATCH('Data above threshold'!F$4,'Raw Data'!$3:$3,0)-1)),"",OFFSET('Raw Data'!$A$3,MATCH('Data above threshold'!$A92,'Raw Data'!$B$4:$B$185,0),MATCH('Data above threshold'!F$4,'Raw Data'!$3:$3,0)-1))</f>
        <v/>
      </c>
      <c r="G92" s="107" t="str">
        <f aca="true">IF(ISBLANK(OFFSET('Raw Data'!$A$3,MATCH('Data above threshold'!$A92,'Raw Data'!$B$4:$B$185,0),MATCH('Data above threshold'!G$4,'Raw Data'!$3:$3,0)-1)),"",OFFSET('Raw Data'!$A$3,MATCH('Data above threshold'!$A92,'Raw Data'!$B$4:$B$185,0),MATCH('Data above threshold'!G$4,'Raw Data'!$3:$3,0)-1))</f>
        <v/>
      </c>
      <c r="H92" s="107" t="str">
        <f aca="true">IF(ISBLANK(OFFSET('Raw Data'!$A$3,MATCH('Data above threshold'!$A92,'Raw Data'!$B$4:$B$185,0),MATCH('Data above threshold'!H$4,'Raw Data'!$3:$3,0)-1)),"",OFFSET('Raw Data'!$A$3,MATCH('Data above threshold'!$A92,'Raw Data'!$B$4:$B$185,0),MATCH('Data above threshold'!H$4,'Raw Data'!$3:$3,0)-1))</f>
        <v>Consumers International Survey</v>
      </c>
      <c r="I92" s="107" t="str">
        <f aca="true">IF(ISBLANK(OFFSET('Raw Data'!$A$3,MATCH('Data above threshold'!$A92,'Raw Data'!$B$4:$B$185,0),MATCH('Data above threshold'!I$4,'Raw Data'!$3:$3,0)-1)),"",OFFSET('Raw Data'!$A$3,MATCH('Data above threshold'!$A92,'Raw Data'!$B$4:$B$185,0),MATCH('Data above threshold'!I$4,'Raw Data'!$3:$3,0)-1))</f>
        <v/>
      </c>
      <c r="J92" s="107" t="str">
        <f aca="true">IF(ISBLANK(OFFSET('Raw Data'!$A$3,MATCH('Data above threshold'!$A92,'Raw Data'!$B$4:$B$185,0),MATCH('Data above threshold'!J$4,'Raw Data'!$3:$3,0)-1)),"",OFFSET('Raw Data'!$A$3,MATCH('Data above threshold'!$A92,'Raw Data'!$B$4:$B$185,0),MATCH('Data above threshold'!J$4,'Raw Data'!$3:$3,0)-1))</f>
        <v/>
      </c>
      <c r="K92" s="107" t="str">
        <f aca="true">IF(ISBLANK(OFFSET('Raw Data'!$A$3,MATCH('Data above threshold'!$A92,'Raw Data'!$B$4:$B$185,0),MATCH('Data above threshold'!K$4,'Raw Data'!$3:$3,0)-1)),"",OFFSET('Raw Data'!$A$3,MATCH('Data above threshold'!$A92,'Raw Data'!$B$4:$B$185,0),MATCH('Data above threshold'!K$4,'Raw Data'!$3:$3,0)-1))</f>
        <v>Plus</v>
      </c>
      <c r="L92" s="107" t="str">
        <f aca="true">IF(ISBLANK(OFFSET('Raw Data'!$A$3,MATCH('Data above threshold'!$A92,'Raw Data'!$B$4:$B$185,0),MATCH('Data above threshold'!L$4,'Raw Data'!$3:$3,0)-1)),"",OFFSET('Raw Data'!$A$3,MATCH('Data above threshold'!$A92,'Raw Data'!$B$4:$B$185,0),MATCH('Data above threshold'!L$4,'Raw Data'!$3:$3,0)-1))</f>
        <v/>
      </c>
      <c r="M92" s="105" t="n">
        <f aca="false" t="array" ref="M92:M92">IFERROR(SKEW(IF(ISNUMBER(Q92:CR92),Q92:CR92,"")),"")</f>
        <v>-1.27415589571923</v>
      </c>
      <c r="N92" s="107" t="n">
        <v>0</v>
      </c>
      <c r="O92" s="107" t="str">
        <f aca="true">IF(ISBLANK(OFFSET('Raw Data'!$A$3,MATCH('Data above threshold'!$A92,'Raw Data'!$B$4:$B$185,0),MATCH('Data above threshold'!O$4,'Raw Data'!$3:$3,0)-1)),"",OFFSET('Raw Data'!$A$3,MATCH('Data above threshold'!$A92,'Raw Data'!$B$4:$B$185,0),MATCH('Data above threshold'!O$4,'Raw Data'!$3:$3,0)-1))</f>
        <v/>
      </c>
      <c r="P92" s="106" t="n">
        <f aca="false" t="array" ref="P92:P92">IF(B92&lt;4,"",1-IFERROR(SUM(ISNUMBER(Q92:CR92)*(1-$Q$3:$CR$3))/COUNTIF($Q$3:$CR$3,0),0))</f>
        <v>0.025</v>
      </c>
      <c r="Q92" s="107" t="n">
        <f aca="true">IF(ISBLANK(OFFSET('Raw Data'!$A$3,MATCH('Data above threshold'!$A92,'Raw Data'!$B$4:$B$185,0),MATCH('Data above threshold'!Q$4,'Raw Data'!$3:$3,0)-1)),"",OFFSET('Raw Data'!$A$3,MATCH('Data above threshold'!$A92,'Raw Data'!$B$4:$B$185,0),MATCH('Data above threshold'!Q$4,'Raw Data'!$3:$3,0)-1))</f>
        <v>3</v>
      </c>
      <c r="R92" s="107" t="n">
        <f aca="true">IF(ISBLANK(OFFSET('Raw Data'!$A$3,MATCH('Data above threshold'!$A92,'Raw Data'!$B$4:$B$185,0),MATCH('Data above threshold'!R$4,'Raw Data'!$3:$3,0)-1)),"",OFFSET('Raw Data'!$A$3,MATCH('Data above threshold'!$A92,'Raw Data'!$B$4:$B$185,0),MATCH('Data above threshold'!R$4,'Raw Data'!$3:$3,0)-1))</f>
        <v>3</v>
      </c>
      <c r="S92" s="107" t="n">
        <f aca="true">IF(ISBLANK(OFFSET('Raw Data'!$A$3,MATCH('Data above threshold'!$A92,'Raw Data'!$B$4:$B$185,0),MATCH('Data above threshold'!S$4,'Raw Data'!$3:$3,0)-1)),"",OFFSET('Raw Data'!$A$3,MATCH('Data above threshold'!$A92,'Raw Data'!$B$4:$B$185,0),MATCH('Data above threshold'!S$4,'Raw Data'!$3:$3,0)-1))</f>
        <v>3</v>
      </c>
      <c r="T92" s="107" t="n">
        <f aca="true">IF(ISBLANK(OFFSET('Raw Data'!$A$3,MATCH('Data above threshold'!$A92,'Raw Data'!$B$4:$B$185,0),MATCH('Data above threshold'!T$4,'Raw Data'!$3:$3,0)-1)),"",OFFSET('Raw Data'!$A$3,MATCH('Data above threshold'!$A92,'Raw Data'!$B$4:$B$185,0),MATCH('Data above threshold'!T$4,'Raw Data'!$3:$3,0)-1))</f>
        <v>3</v>
      </c>
      <c r="U92" s="107" t="n">
        <f aca="true">IF(ISBLANK(OFFSET('Raw Data'!$A$3,MATCH('Data above threshold'!$A92,'Raw Data'!$B$4:$B$185,0),MATCH('Data above threshold'!U$4,'Raw Data'!$3:$3,0)-1)),"",OFFSET('Raw Data'!$A$3,MATCH('Data above threshold'!$A92,'Raw Data'!$B$4:$B$185,0),MATCH('Data above threshold'!U$4,'Raw Data'!$3:$3,0)-1))</f>
        <v>3</v>
      </c>
      <c r="V92" s="107" t="n">
        <f aca="true">IF(ISBLANK(OFFSET('Raw Data'!$A$3,MATCH('Data above threshold'!$A92,'Raw Data'!$B$4:$B$185,0),MATCH('Data above threshold'!V$4,'Raw Data'!$3:$3,0)-1)),"",OFFSET('Raw Data'!$A$3,MATCH('Data above threshold'!$A92,'Raw Data'!$B$4:$B$185,0),MATCH('Data above threshold'!V$4,'Raw Data'!$3:$3,0)-1))</f>
        <v>3</v>
      </c>
      <c r="W92" s="107" t="n">
        <f aca="true">IF(ISBLANK(OFFSET('Raw Data'!$A$3,MATCH('Data above threshold'!$A92,'Raw Data'!$B$4:$B$185,0),MATCH('Data above threshold'!W$4,'Raw Data'!$3:$3,0)-1)),"",OFFSET('Raw Data'!$A$3,MATCH('Data above threshold'!$A92,'Raw Data'!$B$4:$B$185,0),MATCH('Data above threshold'!W$4,'Raw Data'!$3:$3,0)-1))</f>
        <v>3</v>
      </c>
      <c r="X92" s="107" t="n">
        <f aca="true">IF(ISBLANK(OFFSET('Raw Data'!$A$3,MATCH('Data above threshold'!$A92,'Raw Data'!$B$4:$B$185,0),MATCH('Data above threshold'!X$4,'Raw Data'!$3:$3,0)-1)),"",OFFSET('Raw Data'!$A$3,MATCH('Data above threshold'!$A92,'Raw Data'!$B$4:$B$185,0),MATCH('Data above threshold'!X$4,'Raw Data'!$3:$3,0)-1))</f>
        <v>3</v>
      </c>
      <c r="Y92" s="107" t="n">
        <f aca="true">IF(ISBLANK(OFFSET('Raw Data'!$A$3,MATCH('Data above threshold'!$A92,'Raw Data'!$B$4:$B$185,0),MATCH('Data above threshold'!Y$4,'Raw Data'!$3:$3,0)-1)),"",OFFSET('Raw Data'!$A$3,MATCH('Data above threshold'!$A92,'Raw Data'!$B$4:$B$185,0),MATCH('Data above threshold'!Y$4,'Raw Data'!$3:$3,0)-1))</f>
        <v>3</v>
      </c>
      <c r="Z92" s="107" t="n">
        <f aca="true">IF(ISBLANK(OFFSET('Raw Data'!$A$3,MATCH('Data above threshold'!$A92,'Raw Data'!$B$4:$B$185,0),MATCH('Data above threshold'!Z$4,'Raw Data'!$3:$3,0)-1)),"",OFFSET('Raw Data'!$A$3,MATCH('Data above threshold'!$A92,'Raw Data'!$B$4:$B$185,0),MATCH('Data above threshold'!Z$4,'Raw Data'!$3:$3,0)-1))</f>
        <v>1</v>
      </c>
      <c r="AA92" s="107" t="n">
        <f aca="true">IF(ISBLANK(OFFSET('Raw Data'!$A$3,MATCH('Data above threshold'!$A92,'Raw Data'!$B$4:$B$185,0),MATCH('Data above threshold'!AA$4,'Raw Data'!$3:$3,0)-1)),"",OFFSET('Raw Data'!$A$3,MATCH('Data above threshold'!$A92,'Raw Data'!$B$4:$B$185,0),MATCH('Data above threshold'!AA$4,'Raw Data'!$3:$3,0)-1))</f>
        <v>3</v>
      </c>
      <c r="AB92" s="107" t="n">
        <f aca="true">IF(ISBLANK(OFFSET('Raw Data'!$A$3,MATCH('Data above threshold'!$A92,'Raw Data'!$B$4:$B$185,0),MATCH('Data above threshold'!AB$4,'Raw Data'!$3:$3,0)-1)),"",OFFSET('Raw Data'!$A$3,MATCH('Data above threshold'!$A92,'Raw Data'!$B$4:$B$185,0),MATCH('Data above threshold'!AB$4,'Raw Data'!$3:$3,0)-1))</f>
        <v>2</v>
      </c>
      <c r="AC92" s="107" t="n">
        <f aca="true">IF(ISBLANK(OFFSET('Raw Data'!$A$3,MATCH('Data above threshold'!$A92,'Raw Data'!$B$4:$B$185,0),MATCH('Data above threshold'!AC$4,'Raw Data'!$3:$3,0)-1)),"",OFFSET('Raw Data'!$A$3,MATCH('Data above threshold'!$A92,'Raw Data'!$B$4:$B$185,0),MATCH('Data above threshold'!AC$4,'Raw Data'!$3:$3,0)-1))</f>
        <v>1</v>
      </c>
      <c r="AD92" s="107" t="n">
        <f aca="true">IF(ISBLANK(OFFSET('Raw Data'!$A$3,MATCH('Data above threshold'!$A92,'Raw Data'!$B$4:$B$185,0),MATCH('Data above threshold'!AD$4,'Raw Data'!$3:$3,0)-1)),"",OFFSET('Raw Data'!$A$3,MATCH('Data above threshold'!$A92,'Raw Data'!$B$4:$B$185,0),MATCH('Data above threshold'!AD$4,'Raw Data'!$3:$3,0)-1))</f>
        <v>3</v>
      </c>
      <c r="AE92" s="107" t="n">
        <f aca="true">IF(ISBLANK(OFFSET('Raw Data'!$A$3,MATCH('Data above threshold'!$A92,'Raw Data'!$B$4:$B$185,0),MATCH('Data above threshold'!AE$4,'Raw Data'!$3:$3,0)-1)),"",OFFSET('Raw Data'!$A$3,MATCH('Data above threshold'!$A92,'Raw Data'!$B$4:$B$185,0),MATCH('Data above threshold'!AE$4,'Raw Data'!$3:$3,0)-1))</f>
        <v>3</v>
      </c>
      <c r="AF92" s="107" t="n">
        <f aca="true">IF(ISBLANK(OFFSET('Raw Data'!$A$3,MATCH('Data above threshold'!$A92,'Raw Data'!$B$4:$B$185,0),MATCH('Data above threshold'!AF$4,'Raw Data'!$3:$3,0)-1)),"",OFFSET('Raw Data'!$A$3,MATCH('Data above threshold'!$A92,'Raw Data'!$B$4:$B$185,0),MATCH('Data above threshold'!AF$4,'Raw Data'!$3:$3,0)-1))</f>
        <v>1</v>
      </c>
      <c r="AG92" s="107" t="n">
        <f aca="true">IF(ISBLANK(OFFSET('Raw Data'!$A$3,MATCH('Data above threshold'!$A92,'Raw Data'!$B$4:$B$185,0),MATCH('Data above threshold'!AG$4,'Raw Data'!$3:$3,0)-1)),"",OFFSET('Raw Data'!$A$3,MATCH('Data above threshold'!$A92,'Raw Data'!$B$4:$B$185,0),MATCH('Data above threshold'!AG$4,'Raw Data'!$3:$3,0)-1))</f>
        <v>3</v>
      </c>
      <c r="AH92" s="107" t="n">
        <f aca="true">IF(ISBLANK(OFFSET('Raw Data'!$A$3,MATCH('Data above threshold'!$A92,'Raw Data'!$B$4:$B$185,0),MATCH('Data above threshold'!AH$4,'Raw Data'!$3:$3,0)-1)),"",OFFSET('Raw Data'!$A$3,MATCH('Data above threshold'!$A92,'Raw Data'!$B$4:$B$185,0),MATCH('Data above threshold'!AH$4,'Raw Data'!$3:$3,0)-1))</f>
        <v>3</v>
      </c>
      <c r="AI92" s="107" t="n">
        <f aca="true">IF(ISBLANK(OFFSET('Raw Data'!$A$3,MATCH('Data above threshold'!$A92,'Raw Data'!$B$4:$B$185,0),MATCH('Data above threshold'!AI$4,'Raw Data'!$3:$3,0)-1)),"",OFFSET('Raw Data'!$A$3,MATCH('Data above threshold'!$A92,'Raw Data'!$B$4:$B$185,0),MATCH('Data above threshold'!AI$4,'Raw Data'!$3:$3,0)-1))</f>
        <v>1</v>
      </c>
      <c r="AJ92" s="107" t="n">
        <f aca="true">IF(ISBLANK(OFFSET('Raw Data'!$A$3,MATCH('Data above threshold'!$A92,'Raw Data'!$B$4:$B$185,0),MATCH('Data above threshold'!AJ$4,'Raw Data'!$3:$3,0)-1)),"",OFFSET('Raw Data'!$A$3,MATCH('Data above threshold'!$A92,'Raw Data'!$B$4:$B$185,0),MATCH('Data above threshold'!AJ$4,'Raw Data'!$3:$3,0)-1))</f>
        <v>3</v>
      </c>
      <c r="AK92" s="107" t="n">
        <f aca="true">IF(ISBLANK(OFFSET('Raw Data'!$A$3,MATCH('Data above threshold'!$A92,'Raw Data'!$B$4:$B$185,0),MATCH('Data above threshold'!AK$4,'Raw Data'!$3:$3,0)-1)),"",OFFSET('Raw Data'!$A$3,MATCH('Data above threshold'!$A92,'Raw Data'!$B$4:$B$185,0),MATCH('Data above threshold'!AK$4,'Raw Data'!$3:$3,0)-1))</f>
        <v>3</v>
      </c>
      <c r="AL92" s="107" t="n">
        <f aca="true">IF(ISBLANK(OFFSET('Raw Data'!$A$3,MATCH('Data above threshold'!$A92,'Raw Data'!$B$4:$B$185,0),MATCH('Data above threshold'!AL$4,'Raw Data'!$3:$3,0)-1)),"",OFFSET('Raw Data'!$A$3,MATCH('Data above threshold'!$A92,'Raw Data'!$B$4:$B$185,0),MATCH('Data above threshold'!AL$4,'Raw Data'!$3:$3,0)-1))</f>
        <v>3</v>
      </c>
      <c r="AM92" s="107" t="n">
        <f aca="true">IF(ISBLANK(OFFSET('Raw Data'!$A$3,MATCH('Data above threshold'!$A92,'Raw Data'!$B$4:$B$185,0),MATCH('Data above threshold'!AM$4,'Raw Data'!$3:$3,0)-1)),"",OFFSET('Raw Data'!$A$3,MATCH('Data above threshold'!$A92,'Raw Data'!$B$4:$B$185,0),MATCH('Data above threshold'!AM$4,'Raw Data'!$3:$3,0)-1))</f>
        <v>3</v>
      </c>
      <c r="AN92" s="107" t="n">
        <f aca="true">IF(ISBLANK(OFFSET('Raw Data'!$A$3,MATCH('Data above threshold'!$A92,'Raw Data'!$B$4:$B$185,0),MATCH('Data above threshold'!AN$4,'Raw Data'!$3:$3,0)-1)),"",OFFSET('Raw Data'!$A$3,MATCH('Data above threshold'!$A92,'Raw Data'!$B$4:$B$185,0),MATCH('Data above threshold'!AN$4,'Raw Data'!$3:$3,0)-1))</f>
        <v>3</v>
      </c>
      <c r="AO92" s="107" t="n">
        <f aca="true">IF(ISBLANK(OFFSET('Raw Data'!$A$3,MATCH('Data above threshold'!$A92,'Raw Data'!$B$4:$B$185,0),MATCH('Data above threshold'!AO$4,'Raw Data'!$3:$3,0)-1)),"",OFFSET('Raw Data'!$A$3,MATCH('Data above threshold'!$A92,'Raw Data'!$B$4:$B$185,0),MATCH('Data above threshold'!AO$4,'Raw Data'!$3:$3,0)-1))</f>
        <v>3</v>
      </c>
      <c r="AP92" s="107" t="n">
        <f aca="true">IF(ISBLANK(OFFSET('Raw Data'!$A$3,MATCH('Data above threshold'!$A92,'Raw Data'!$B$4:$B$185,0),MATCH('Data above threshold'!AP$4,'Raw Data'!$3:$3,0)-1)),"",OFFSET('Raw Data'!$A$3,MATCH('Data above threshold'!$A92,'Raw Data'!$B$4:$B$185,0),MATCH('Data above threshold'!AP$4,'Raw Data'!$3:$3,0)-1))</f>
        <v>2</v>
      </c>
      <c r="AQ92" s="107" t="n">
        <f aca="true">IF(ISBLANK(OFFSET('Raw Data'!$A$3,MATCH('Data above threshold'!$A92,'Raw Data'!$B$4:$B$185,0),MATCH('Data above threshold'!AQ$4,'Raw Data'!$3:$3,0)-1)),"",OFFSET('Raw Data'!$A$3,MATCH('Data above threshold'!$A92,'Raw Data'!$B$4:$B$185,0),MATCH('Data above threshold'!AQ$4,'Raw Data'!$3:$3,0)-1))</f>
        <v>3</v>
      </c>
      <c r="AR92" s="107" t="n">
        <f aca="true">IF(ISBLANK(OFFSET('Raw Data'!$A$3,MATCH('Data above threshold'!$A92,'Raw Data'!$B$4:$B$185,0),MATCH('Data above threshold'!AR$4,'Raw Data'!$3:$3,0)-1)),"",OFFSET('Raw Data'!$A$3,MATCH('Data above threshold'!$A92,'Raw Data'!$B$4:$B$185,0),MATCH('Data above threshold'!AR$4,'Raw Data'!$3:$3,0)-1))</f>
        <v>2</v>
      </c>
      <c r="AS92" s="107" t="n">
        <f aca="true">IF(ISBLANK(OFFSET('Raw Data'!$A$3,MATCH('Data above threshold'!$A92,'Raw Data'!$B$4:$B$185,0),MATCH('Data above threshold'!AS$4,'Raw Data'!$3:$3,0)-1)),"",OFFSET('Raw Data'!$A$3,MATCH('Data above threshold'!$A92,'Raw Data'!$B$4:$B$185,0),MATCH('Data above threshold'!AS$4,'Raw Data'!$3:$3,0)-1))</f>
        <v>1</v>
      </c>
      <c r="AT92" s="107" t="n">
        <f aca="true">IF(ISBLANK(OFFSET('Raw Data'!$A$3,MATCH('Data above threshold'!$A92,'Raw Data'!$B$4:$B$185,0),MATCH('Data above threshold'!AT$4,'Raw Data'!$3:$3,0)-1)),"",OFFSET('Raw Data'!$A$3,MATCH('Data above threshold'!$A92,'Raw Data'!$B$4:$B$185,0),MATCH('Data above threshold'!AT$4,'Raw Data'!$3:$3,0)-1))</f>
        <v>3</v>
      </c>
      <c r="AU92" s="107" t="n">
        <f aca="true">IF(ISBLANK(OFFSET('Raw Data'!$A$3,MATCH('Data above threshold'!$A92,'Raw Data'!$B$4:$B$185,0),MATCH('Data above threshold'!AU$4,'Raw Data'!$3:$3,0)-1)),"",OFFSET('Raw Data'!$A$3,MATCH('Data above threshold'!$A92,'Raw Data'!$B$4:$B$185,0),MATCH('Data above threshold'!AU$4,'Raw Data'!$3:$3,0)-1))</f>
        <v>1</v>
      </c>
      <c r="AV92" s="107" t="n">
        <f aca="true">IF(ISBLANK(OFFSET('Raw Data'!$A$3,MATCH('Data above threshold'!$A92,'Raw Data'!$B$4:$B$185,0),MATCH('Data above threshold'!AV$4,'Raw Data'!$3:$3,0)-1)),"",OFFSET('Raw Data'!$A$3,MATCH('Data above threshold'!$A92,'Raw Data'!$B$4:$B$185,0),MATCH('Data above threshold'!AV$4,'Raw Data'!$3:$3,0)-1))</f>
        <v>3</v>
      </c>
      <c r="AW92" s="107" t="n">
        <f aca="true">IF(ISBLANK(OFFSET('Raw Data'!$A$3,MATCH('Data above threshold'!$A92,'Raw Data'!$B$4:$B$185,0),MATCH('Data above threshold'!AW$4,'Raw Data'!$3:$3,0)-1)),"",OFFSET('Raw Data'!$A$3,MATCH('Data above threshold'!$A92,'Raw Data'!$B$4:$B$185,0),MATCH('Data above threshold'!AW$4,'Raw Data'!$3:$3,0)-1))</f>
        <v>2.45</v>
      </c>
      <c r="AX92" s="107" t="n">
        <f aca="true">IF(ISBLANK(OFFSET('Raw Data'!$A$3,MATCH('Data above threshold'!$A92,'Raw Data'!$B$4:$B$185,0),MATCH('Data above threshold'!AX$4,'Raw Data'!$3:$3,0)-1)),"",OFFSET('Raw Data'!$A$3,MATCH('Data above threshold'!$A92,'Raw Data'!$B$4:$B$185,0),MATCH('Data above threshold'!AX$4,'Raw Data'!$3:$3,0)-1))</f>
        <v>3</v>
      </c>
      <c r="AY92" s="107" t="n">
        <f aca="true">IF(ISBLANK(OFFSET('Raw Data'!$A$3,MATCH('Data above threshold'!$A92,'Raw Data'!$B$4:$B$185,0),MATCH('Data above threshold'!AY$4,'Raw Data'!$3:$3,0)-1)),"",OFFSET('Raw Data'!$A$3,MATCH('Data above threshold'!$A92,'Raw Data'!$B$4:$B$185,0),MATCH('Data above threshold'!AY$4,'Raw Data'!$3:$3,0)-1))</f>
        <v>3</v>
      </c>
      <c r="AZ92" s="107" t="n">
        <f aca="true">IF(ISBLANK(OFFSET('Raw Data'!$A$3,MATCH('Data above threshold'!$A92,'Raw Data'!$B$4:$B$185,0),MATCH('Data above threshold'!AZ$4,'Raw Data'!$3:$3,0)-1)),"",OFFSET('Raw Data'!$A$3,MATCH('Data above threshold'!$A92,'Raw Data'!$B$4:$B$185,0),MATCH('Data above threshold'!AZ$4,'Raw Data'!$3:$3,0)-1))</f>
        <v>3</v>
      </c>
      <c r="BA92" s="107" t="n">
        <f aca="true">IF(ISBLANK(OFFSET('Raw Data'!$A$3,MATCH('Data above threshold'!$A92,'Raw Data'!$B$4:$B$185,0),MATCH('Data above threshold'!BA$4,'Raw Data'!$3:$3,0)-1)),"",OFFSET('Raw Data'!$A$3,MATCH('Data above threshold'!$A92,'Raw Data'!$B$4:$B$185,0),MATCH('Data above threshold'!BA$4,'Raw Data'!$3:$3,0)-1))</f>
        <v>3</v>
      </c>
      <c r="BB92" s="107" t="n">
        <f aca="true">IF(ISBLANK(OFFSET('Raw Data'!$A$3,MATCH('Data above threshold'!$A92,'Raw Data'!$B$4:$B$185,0),MATCH('Data above threshold'!BB$4,'Raw Data'!$3:$3,0)-1)),"",OFFSET('Raw Data'!$A$3,MATCH('Data above threshold'!$A92,'Raw Data'!$B$4:$B$185,0),MATCH('Data above threshold'!BB$4,'Raw Data'!$3:$3,0)-1))</f>
        <v>3</v>
      </c>
      <c r="BC92" s="107" t="n">
        <f aca="true">IF(ISBLANK(OFFSET('Raw Data'!$A$3,MATCH('Data above threshold'!$A92,'Raw Data'!$B$4:$B$185,0),MATCH('Data above threshold'!BC$4,'Raw Data'!$3:$3,0)-1)),"",OFFSET('Raw Data'!$A$3,MATCH('Data above threshold'!$A92,'Raw Data'!$B$4:$B$185,0),MATCH('Data above threshold'!BC$4,'Raw Data'!$3:$3,0)-1))</f>
        <v>3</v>
      </c>
      <c r="BD92" s="107" t="n">
        <f aca="true">IF(ISBLANK(OFFSET('Raw Data'!$A$3,MATCH('Data above threshold'!$A92,'Raw Data'!$B$4:$B$185,0),MATCH('Data above threshold'!BD$4,'Raw Data'!$3:$3,0)-1)),"",OFFSET('Raw Data'!$A$3,MATCH('Data above threshold'!$A92,'Raw Data'!$B$4:$B$185,0),MATCH('Data above threshold'!BD$4,'Raw Data'!$3:$3,0)-1))</f>
        <v>2</v>
      </c>
      <c r="BE92" s="107" t="n">
        <f aca="true">IF(ISBLANK(OFFSET('Raw Data'!$A$3,MATCH('Data above threshold'!$A92,'Raw Data'!$B$4:$B$185,0),MATCH('Data above threshold'!BE$4,'Raw Data'!$3:$3,0)-1)),"",OFFSET('Raw Data'!$A$3,MATCH('Data above threshold'!$A92,'Raw Data'!$B$4:$B$185,0),MATCH('Data above threshold'!BE$4,'Raw Data'!$3:$3,0)-1))</f>
        <v>3</v>
      </c>
      <c r="BF92" s="107" t="n">
        <f aca="true">IF(ISBLANK(OFFSET('Raw Data'!$A$3,MATCH('Data above threshold'!$A92,'Raw Data'!$B$4:$B$185,0),MATCH('Data above threshold'!BF$4,'Raw Data'!$3:$3,0)-1)),"",OFFSET('Raw Data'!$A$3,MATCH('Data above threshold'!$A92,'Raw Data'!$B$4:$B$185,0),MATCH('Data above threshold'!BF$4,'Raw Data'!$3:$3,0)-1))</f>
        <v>3</v>
      </c>
      <c r="BG92" s="107" t="n">
        <f aca="true">IF(ISBLANK(OFFSET('Raw Data'!$A$3,MATCH('Data above threshold'!$A92,'Raw Data'!$B$4:$B$185,0),MATCH('Data above threshold'!BG$4,'Raw Data'!$3:$3,0)-1)),"",OFFSET('Raw Data'!$A$3,MATCH('Data above threshold'!$A92,'Raw Data'!$B$4:$B$185,0),MATCH('Data above threshold'!BG$4,'Raw Data'!$3:$3,0)-1))</f>
        <v>3</v>
      </c>
      <c r="BH92" s="107" t="n">
        <f aca="true">IF(ISBLANK(OFFSET('Raw Data'!$A$3,MATCH('Data above threshold'!$A92,'Raw Data'!$B$4:$B$185,0),MATCH('Data above threshold'!BH$4,'Raw Data'!$3:$3,0)-1)),"",OFFSET('Raw Data'!$A$3,MATCH('Data above threshold'!$A92,'Raw Data'!$B$4:$B$185,0),MATCH('Data above threshold'!BH$4,'Raw Data'!$3:$3,0)-1))</f>
        <v>3</v>
      </c>
      <c r="BI92" s="107" t="n">
        <f aca="true">IF(ISBLANK(OFFSET('Raw Data'!$A$3,MATCH('Data above threshold'!$A92,'Raw Data'!$B$4:$B$185,0),MATCH('Data above threshold'!BI$4,'Raw Data'!$3:$3,0)-1)),"",OFFSET('Raw Data'!$A$3,MATCH('Data above threshold'!$A92,'Raw Data'!$B$4:$B$185,0),MATCH('Data above threshold'!BI$4,'Raw Data'!$3:$3,0)-1))</f>
        <v>3</v>
      </c>
      <c r="BJ92" s="107" t="n">
        <f aca="true">IF(ISBLANK(OFFSET('Raw Data'!$A$3,MATCH('Data above threshold'!$A92,'Raw Data'!$B$4:$B$185,0),MATCH('Data above threshold'!BJ$4,'Raw Data'!$3:$3,0)-1)),"",OFFSET('Raw Data'!$A$3,MATCH('Data above threshold'!$A92,'Raw Data'!$B$4:$B$185,0),MATCH('Data above threshold'!BJ$4,'Raw Data'!$3:$3,0)-1))</f>
        <v>1</v>
      </c>
      <c r="BK92" s="107" t="n">
        <f aca="true">IF(ISBLANK(OFFSET('Raw Data'!$A$3,MATCH('Data above threshold'!$A92,'Raw Data'!$B$4:$B$185,0),MATCH('Data above threshold'!BK$4,'Raw Data'!$3:$3,0)-1)),"",OFFSET('Raw Data'!$A$3,MATCH('Data above threshold'!$A92,'Raw Data'!$B$4:$B$185,0),MATCH('Data above threshold'!BK$4,'Raw Data'!$3:$3,0)-1))</f>
        <v>1</v>
      </c>
      <c r="BL92" s="107" t="n">
        <f aca="true">IF(ISBLANK(OFFSET('Raw Data'!$A$3,MATCH('Data above threshold'!$A92,'Raw Data'!$B$4:$B$185,0),MATCH('Data above threshold'!BL$4,'Raw Data'!$3:$3,0)-1)),"",OFFSET('Raw Data'!$A$3,MATCH('Data above threshold'!$A92,'Raw Data'!$B$4:$B$185,0),MATCH('Data above threshold'!BL$4,'Raw Data'!$3:$3,0)-1))</f>
        <v>1</v>
      </c>
      <c r="BM92" s="107" t="n">
        <f aca="true">IF(ISBLANK(OFFSET('Raw Data'!$A$3,MATCH('Data above threshold'!$A92,'Raw Data'!$B$4:$B$185,0),MATCH('Data above threshold'!BM$4,'Raw Data'!$3:$3,0)-1)),"",OFFSET('Raw Data'!$A$3,MATCH('Data above threshold'!$A92,'Raw Data'!$B$4:$B$185,0),MATCH('Data above threshold'!BM$4,'Raw Data'!$3:$3,0)-1))</f>
        <v>3</v>
      </c>
      <c r="BN92" s="107" t="n">
        <f aca="true">IF(ISBLANK(OFFSET('Raw Data'!$A$3,MATCH('Data above threshold'!$A92,'Raw Data'!$B$4:$B$185,0),MATCH('Data above threshold'!BN$4,'Raw Data'!$3:$3,0)-1)),"",OFFSET('Raw Data'!$A$3,MATCH('Data above threshold'!$A92,'Raw Data'!$B$4:$B$185,0),MATCH('Data above threshold'!BN$4,'Raw Data'!$3:$3,0)-1))</f>
        <v>3</v>
      </c>
      <c r="BO92" s="107" t="n">
        <f aca="true">IF(ISBLANK(OFFSET('Raw Data'!$A$3,MATCH('Data above threshold'!$A92,'Raw Data'!$B$4:$B$185,0),MATCH('Data above threshold'!BO$4,'Raw Data'!$3:$3,0)-1)),"",OFFSET('Raw Data'!$A$3,MATCH('Data above threshold'!$A92,'Raw Data'!$B$4:$B$185,0),MATCH('Data above threshold'!BO$4,'Raw Data'!$3:$3,0)-1))</f>
        <v>3</v>
      </c>
      <c r="BP92" s="107" t="n">
        <f aca="true">IF(ISBLANK(OFFSET('Raw Data'!$A$3,MATCH('Data above threshold'!$A92,'Raw Data'!$B$4:$B$185,0),MATCH('Data above threshold'!BP$4,'Raw Data'!$3:$3,0)-1)),"",OFFSET('Raw Data'!$A$3,MATCH('Data above threshold'!$A92,'Raw Data'!$B$4:$B$185,0),MATCH('Data above threshold'!BP$4,'Raw Data'!$3:$3,0)-1))</f>
        <v>3</v>
      </c>
      <c r="BQ92" s="107" t="n">
        <f aca="true">IF(ISBLANK(OFFSET('Raw Data'!$A$3,MATCH('Data above threshold'!$A92,'Raw Data'!$B$4:$B$185,0),MATCH('Data above threshold'!BQ$4,'Raw Data'!$3:$3,0)-1)),"",OFFSET('Raw Data'!$A$3,MATCH('Data above threshold'!$A92,'Raw Data'!$B$4:$B$185,0),MATCH('Data above threshold'!BQ$4,'Raw Data'!$3:$3,0)-1))</f>
        <v>1</v>
      </c>
      <c r="BR92" s="107" t="n">
        <f aca="true">IF(ISBLANK(OFFSET('Raw Data'!$A$3,MATCH('Data above threshold'!$A92,'Raw Data'!$B$4:$B$185,0),MATCH('Data above threshold'!BR$4,'Raw Data'!$3:$3,0)-1)),"",OFFSET('Raw Data'!$A$3,MATCH('Data above threshold'!$A92,'Raw Data'!$B$4:$B$185,0),MATCH('Data above threshold'!BR$4,'Raw Data'!$3:$3,0)-1))</f>
        <v>3</v>
      </c>
      <c r="BS92" s="107" t="n">
        <f aca="true">IF(ISBLANK(OFFSET('Raw Data'!$A$3,MATCH('Data above threshold'!$A92,'Raw Data'!$B$4:$B$185,0),MATCH('Data above threshold'!BS$4,'Raw Data'!$3:$3,0)-1)),"",OFFSET('Raw Data'!$A$3,MATCH('Data above threshold'!$A92,'Raw Data'!$B$4:$B$185,0),MATCH('Data above threshold'!BS$4,'Raw Data'!$3:$3,0)-1))</f>
        <v>1</v>
      </c>
      <c r="BT92" s="107" t="n">
        <f aca="true">IF(ISBLANK(OFFSET('Raw Data'!$A$3,MATCH('Data above threshold'!$A92,'Raw Data'!$B$4:$B$185,0),MATCH('Data above threshold'!BT$4,'Raw Data'!$3:$3,0)-1)),"",OFFSET('Raw Data'!$A$3,MATCH('Data above threshold'!$A92,'Raw Data'!$B$4:$B$185,0),MATCH('Data above threshold'!BT$4,'Raw Data'!$3:$3,0)-1))</f>
        <v>3</v>
      </c>
      <c r="BU92" s="107" t="n">
        <f aca="true">IF(ISBLANK(OFFSET('Raw Data'!$A$3,MATCH('Data above threshold'!$A92,'Raw Data'!$B$4:$B$185,0),MATCH('Data above threshold'!BU$4,'Raw Data'!$3:$3,0)-1)),"",OFFSET('Raw Data'!$A$3,MATCH('Data above threshold'!$A92,'Raw Data'!$B$4:$B$185,0),MATCH('Data above threshold'!BU$4,'Raw Data'!$3:$3,0)-1))</f>
        <v>2.33</v>
      </c>
      <c r="BV92" s="107" t="str">
        <f aca="true">IF(ISBLANK(OFFSET('Raw Data'!$A$3,MATCH('Data above threshold'!$A92,'Raw Data'!$B$4:$B$185,0),MATCH('Data above threshold'!BV$4,'Raw Data'!$3:$3,0)-1)),"",OFFSET('Raw Data'!$A$3,MATCH('Data above threshold'!$A92,'Raw Data'!$B$4:$B$185,0),MATCH('Data above threshold'!BV$4,'Raw Data'!$3:$3,0)-1))</f>
        <v/>
      </c>
      <c r="BW92" s="107" t="n">
        <f aca="true">IF(ISBLANK(OFFSET('Raw Data'!$A$3,MATCH('Data above threshold'!$A92,'Raw Data'!$B$4:$B$185,0),MATCH('Data above threshold'!BW$4,'Raw Data'!$3:$3,0)-1)),"",OFFSET('Raw Data'!$A$3,MATCH('Data above threshold'!$A92,'Raw Data'!$B$4:$B$185,0),MATCH('Data above threshold'!BW$4,'Raw Data'!$3:$3,0)-1))</f>
        <v>3</v>
      </c>
      <c r="BX92" s="107" t="n">
        <f aca="true">IF(ISBLANK(OFFSET('Raw Data'!$A$3,MATCH('Data above threshold'!$A92,'Raw Data'!$B$4:$B$185,0),MATCH('Data above threshold'!BX$4,'Raw Data'!$3:$3,0)-1)),"",OFFSET('Raw Data'!$A$3,MATCH('Data above threshold'!$A92,'Raw Data'!$B$4:$B$185,0),MATCH('Data above threshold'!BX$4,'Raw Data'!$3:$3,0)-1))</f>
        <v>3</v>
      </c>
      <c r="BY92" s="107" t="n">
        <f aca="true">IF(ISBLANK(OFFSET('Raw Data'!$A$3,MATCH('Data above threshold'!$A92,'Raw Data'!$B$4:$B$185,0),MATCH('Data above threshold'!BY$4,'Raw Data'!$3:$3,0)-1)),"",OFFSET('Raw Data'!$A$3,MATCH('Data above threshold'!$A92,'Raw Data'!$B$4:$B$185,0),MATCH('Data above threshold'!BY$4,'Raw Data'!$3:$3,0)-1))</f>
        <v>2</v>
      </c>
      <c r="BZ92" s="107" t="n">
        <f aca="true">IF(ISBLANK(OFFSET('Raw Data'!$A$3,MATCH('Data above threshold'!$A92,'Raw Data'!$B$4:$B$185,0),MATCH('Data above threshold'!BZ$4,'Raw Data'!$3:$3,0)-1)),"",OFFSET('Raw Data'!$A$3,MATCH('Data above threshold'!$A92,'Raw Data'!$B$4:$B$185,0),MATCH('Data above threshold'!BZ$4,'Raw Data'!$3:$3,0)-1))</f>
        <v>2</v>
      </c>
      <c r="CA92" s="107" t="n">
        <f aca="true">IF(ISBLANK(OFFSET('Raw Data'!$A$3,MATCH('Data above threshold'!$A92,'Raw Data'!$B$4:$B$185,0),MATCH('Data above threshold'!CA$4,'Raw Data'!$3:$3,0)-1)),"",OFFSET('Raw Data'!$A$3,MATCH('Data above threshold'!$A92,'Raw Data'!$B$4:$B$185,0),MATCH('Data above threshold'!CA$4,'Raw Data'!$3:$3,0)-1))</f>
        <v>3</v>
      </c>
      <c r="CB92" s="107" t="n">
        <f aca="true">IF(ISBLANK(OFFSET('Raw Data'!$A$3,MATCH('Data above threshold'!$A92,'Raw Data'!$B$4:$B$185,0),MATCH('Data above threshold'!CB$4,'Raw Data'!$3:$3,0)-1)),"",OFFSET('Raw Data'!$A$3,MATCH('Data above threshold'!$A92,'Raw Data'!$B$4:$B$185,0),MATCH('Data above threshold'!CB$4,'Raw Data'!$3:$3,0)-1))</f>
        <v>1</v>
      </c>
      <c r="CC92" s="107" t="n">
        <f aca="true">IF(ISBLANK(OFFSET('Raw Data'!$A$3,MATCH('Data above threshold'!$A92,'Raw Data'!$B$4:$B$185,0),MATCH('Data above threshold'!CC$4,'Raw Data'!$3:$3,0)-1)),"",OFFSET('Raw Data'!$A$3,MATCH('Data above threshold'!$A92,'Raw Data'!$B$4:$B$185,0),MATCH('Data above threshold'!CC$4,'Raw Data'!$3:$3,0)-1))</f>
        <v>3</v>
      </c>
      <c r="CD92" s="107" t="n">
        <f aca="true">IF(ISBLANK(OFFSET('Raw Data'!$A$3,MATCH('Data above threshold'!$A92,'Raw Data'!$B$4:$B$185,0),MATCH('Data above threshold'!CD$4,'Raw Data'!$3:$3,0)-1)),"",OFFSET('Raw Data'!$A$3,MATCH('Data above threshold'!$A92,'Raw Data'!$B$4:$B$185,0),MATCH('Data above threshold'!CD$4,'Raw Data'!$3:$3,0)-1))</f>
        <v>3</v>
      </c>
      <c r="CE92" s="107" t="n">
        <f aca="true">IF(ISBLANK(OFFSET('Raw Data'!$A$3,MATCH('Data above threshold'!$A92,'Raw Data'!$B$4:$B$185,0),MATCH('Data above threshold'!CE$4,'Raw Data'!$3:$3,0)-1)),"",OFFSET('Raw Data'!$A$3,MATCH('Data above threshold'!$A92,'Raw Data'!$B$4:$B$185,0),MATCH('Data above threshold'!CE$4,'Raw Data'!$3:$3,0)-1))</f>
        <v>1</v>
      </c>
      <c r="CF92" s="107" t="n">
        <f aca="true">IF(ISBLANK(OFFSET('Raw Data'!$A$3,MATCH('Data above threshold'!$A92,'Raw Data'!$B$4:$B$185,0),MATCH('Data above threshold'!CF$4,'Raw Data'!$3:$3,0)-1)),"",OFFSET('Raw Data'!$A$3,MATCH('Data above threshold'!$A92,'Raw Data'!$B$4:$B$185,0),MATCH('Data above threshold'!CF$4,'Raw Data'!$3:$3,0)-1))</f>
        <v>3</v>
      </c>
      <c r="CG92" s="107" t="n">
        <f aca="true">IF(ISBLANK(OFFSET('Raw Data'!$A$3,MATCH('Data above threshold'!$A92,'Raw Data'!$B$4:$B$185,0),MATCH('Data above threshold'!CG$4,'Raw Data'!$3:$3,0)-1)),"",OFFSET('Raw Data'!$A$3,MATCH('Data above threshold'!$A92,'Raw Data'!$B$4:$B$185,0),MATCH('Data above threshold'!CG$4,'Raw Data'!$3:$3,0)-1))</f>
        <v>3</v>
      </c>
      <c r="CH92" s="107" t="n">
        <f aca="true">IF(ISBLANK(OFFSET('Raw Data'!$A$3,MATCH('Data above threshold'!$A92,'Raw Data'!$B$4:$B$185,0),MATCH('Data above threshold'!CH$4,'Raw Data'!$3:$3,0)-1)),"",OFFSET('Raw Data'!$A$3,MATCH('Data above threshold'!$A92,'Raw Data'!$B$4:$B$185,0),MATCH('Data above threshold'!CH$4,'Raw Data'!$3:$3,0)-1))</f>
        <v>3</v>
      </c>
      <c r="CI92" s="107" t="n">
        <f aca="true">IF(ISBLANK(OFFSET('Raw Data'!$A$3,MATCH('Data above threshold'!$A92,'Raw Data'!$B$4:$B$185,0),MATCH('Data above threshold'!CI$4,'Raw Data'!$3:$3,0)-1)),"",OFFSET('Raw Data'!$A$3,MATCH('Data above threshold'!$A92,'Raw Data'!$B$4:$B$185,0),MATCH('Data above threshold'!CI$4,'Raw Data'!$3:$3,0)-1))</f>
        <v>2</v>
      </c>
      <c r="CJ92" s="107" t="n">
        <f aca="true">IF(ISBLANK(OFFSET('Raw Data'!$A$3,MATCH('Data above threshold'!$A92,'Raw Data'!$B$4:$B$185,0),MATCH('Data above threshold'!CJ$4,'Raw Data'!$3:$3,0)-1)),"",OFFSET('Raw Data'!$A$3,MATCH('Data above threshold'!$A92,'Raw Data'!$B$4:$B$185,0),MATCH('Data above threshold'!CJ$4,'Raw Data'!$3:$3,0)-1))</f>
        <v>3</v>
      </c>
      <c r="CK92" s="107" t="n">
        <f aca="true">IF(ISBLANK(OFFSET('Raw Data'!$A$3,MATCH('Data above threshold'!$A92,'Raw Data'!$B$4:$B$185,0),MATCH('Data above threshold'!CK$4,'Raw Data'!$3:$3,0)-1)),"",OFFSET('Raw Data'!$A$3,MATCH('Data above threshold'!$A92,'Raw Data'!$B$4:$B$185,0),MATCH('Data above threshold'!CK$4,'Raw Data'!$3:$3,0)-1))</f>
        <v>3</v>
      </c>
      <c r="CL92" s="107" t="str">
        <f aca="true">IF(ISBLANK(OFFSET('Raw Data'!$A$3,MATCH('Data above threshold'!$A92,'Raw Data'!$B$4:$B$185,0),MATCH('Data above threshold'!CL$4,'Raw Data'!$3:$3,0)-1)),"",OFFSET('Raw Data'!$A$3,MATCH('Data above threshold'!$A92,'Raw Data'!$B$4:$B$185,0),MATCH('Data above threshold'!CL$4,'Raw Data'!$3:$3,0)-1))</f>
        <v/>
      </c>
      <c r="CM92" s="107" t="n">
        <f aca="true">IF(ISBLANK(OFFSET('Raw Data'!$A$3,MATCH('Data above threshold'!$A92,'Raw Data'!$B$4:$B$185,0),MATCH('Data above threshold'!CM$4,'Raw Data'!$3:$3,0)-1)),"",OFFSET('Raw Data'!$A$3,MATCH('Data above threshold'!$A92,'Raw Data'!$B$4:$B$185,0),MATCH('Data above threshold'!CM$4,'Raw Data'!$3:$3,0)-1))</f>
        <v>2.5</v>
      </c>
      <c r="CN92" s="107" t="n">
        <f aca="true">IF(ISBLANK(OFFSET('Raw Data'!$A$3,MATCH('Data above threshold'!$A92,'Raw Data'!$B$4:$B$185,0),MATCH('Data above threshold'!CN$4,'Raw Data'!$3:$3,0)-1)),"",OFFSET('Raw Data'!$A$3,MATCH('Data above threshold'!$A92,'Raw Data'!$B$4:$B$185,0),MATCH('Data above threshold'!CN$4,'Raw Data'!$3:$3,0)-1))</f>
        <v>3</v>
      </c>
      <c r="CO92" s="107" t="n">
        <f aca="true">IF(ISBLANK(OFFSET('Raw Data'!$A$3,MATCH('Data above threshold'!$A92,'Raw Data'!$B$4:$B$185,0),MATCH('Data above threshold'!CO$4,'Raw Data'!$3:$3,0)-1)),"",OFFSET('Raw Data'!$A$3,MATCH('Data above threshold'!$A92,'Raw Data'!$B$4:$B$185,0),MATCH('Data above threshold'!CO$4,'Raw Data'!$3:$3,0)-1))</f>
        <v>3</v>
      </c>
      <c r="CP92" s="107" t="n">
        <f aca="true">IF(ISBLANK(OFFSET('Raw Data'!$A$3,MATCH('Data above threshold'!$A92,'Raw Data'!$B$4:$B$185,0),MATCH('Data above threshold'!CP$4,'Raw Data'!$3:$3,0)-1)),"",OFFSET('Raw Data'!$A$3,MATCH('Data above threshold'!$A92,'Raw Data'!$B$4:$B$185,0),MATCH('Data above threshold'!CP$4,'Raw Data'!$3:$3,0)-1))</f>
        <v>2</v>
      </c>
      <c r="CQ92" s="107" t="n">
        <f aca="true">IF(ISBLANK(OFFSET('Raw Data'!$A$3,MATCH('Data above threshold'!$A92,'Raw Data'!$B$4:$B$185,0),MATCH('Data above threshold'!CQ$4,'Raw Data'!$3:$3,0)-1)),"",OFFSET('Raw Data'!$A$3,MATCH('Data above threshold'!$A92,'Raw Data'!$B$4:$B$185,0),MATCH('Data above threshold'!CQ$4,'Raw Data'!$3:$3,0)-1))</f>
        <v>2</v>
      </c>
      <c r="CR92" s="107" t="n">
        <f aca="true">IF(ISBLANK(OFFSET('Raw Data'!$A$3,MATCH('Data above threshold'!$A92,'Raw Data'!$B$4:$B$185,0),MATCH('Data above threshold'!CR$4,'Raw Data'!$3:$3,0)-1)),"",OFFSET('Raw Data'!$A$3,MATCH('Data above threshold'!$A92,'Raw Data'!$B$4:$B$185,0),MATCH('Data above threshold'!CR$4,'Raw Data'!$3:$3,0)-1))</f>
        <v>3</v>
      </c>
    </row>
    <row r="93" s="103" customFormat="true" ht="14.15" hidden="false" customHeight="true" outlineLevel="0" collapsed="false">
      <c r="A93" s="107" t="n">
        <v>3232</v>
      </c>
      <c r="B93" s="107" t="n">
        <v>4</v>
      </c>
      <c r="C93" s="107" t="str">
        <f aca="true">IF(ISBLANK(OFFSET('Raw Data'!$A$3,MATCH('Data above threshold'!$A93,'Raw Data'!$B$4:$B$185,0),MATCH('Data above threshold'!C$4,'Raw Data'!$3:$3,0)-1)),"",OFFSET('Raw Data'!$A$3,MATCH('Data above threshold'!$A93,'Raw Data'!$B$4:$B$185,0),MATCH('Data above threshold'!C$4,'Raw Data'!$3:$3,0)-1))</f>
        <v/>
      </c>
      <c r="D93" s="107" t="str">
        <f aca="true">IF(ISBLANK(OFFSET('Raw Data'!$A$3,MATCH('Data above threshold'!$A93,'Raw Data'!$B$4:$B$185,0),MATCH('Data above threshold'!D$4,'Raw Data'!$3:$3,0)-1)),"",OFFSET('Raw Data'!$A$3,MATCH('Data above threshold'!$A93,'Raw Data'!$B$4:$B$185,0),MATCH('Data above threshold'!D$4,'Raw Data'!$3:$3,0)-1))</f>
        <v>Expert assessment data - D.3.15</v>
      </c>
      <c r="E93" s="107" t="str">
        <f aca="true">IF(ISBLANK(OFFSET('Raw Data'!$A$3,MATCH('Data above threshold'!$A93,'Raw Data'!$B$4:$B$185,0),MATCH('Data above threshold'!E$4,'Raw Data'!$3:$3,0)-1)),"",OFFSET('Raw Data'!$A$3,MATCH('Data above threshold'!$A93,'Raw Data'!$B$4:$B$185,0),MATCH('Data above threshold'!E$4,'Raw Data'!$3:$3,0)-1))</f>
        <v>Financial services: Which of the following measures/mechanisms to protect consumers are present in your country in 2020?</v>
      </c>
      <c r="F93" s="107" t="str">
        <f aca="true">IF(ISBLANK(OFFSET('Raw Data'!$A$3,MATCH('Data above threshold'!$A93,'Raw Data'!$B$4:$B$185,0),MATCH('Data above threshold'!F$4,'Raw Data'!$3:$3,0)-1)),"",OFFSET('Raw Data'!$A$3,MATCH('Data above threshold'!$A93,'Raw Data'!$B$4:$B$185,0),MATCH('Data above threshold'!F$4,'Raw Data'!$3:$3,0)-1))</f>
        <v/>
      </c>
      <c r="G93" s="107" t="str">
        <f aca="true">IF(ISBLANK(OFFSET('Raw Data'!$A$3,MATCH('Data above threshold'!$A93,'Raw Data'!$B$4:$B$185,0),MATCH('Data above threshold'!G$4,'Raw Data'!$3:$3,0)-1)),"",OFFSET('Raw Data'!$A$3,MATCH('Data above threshold'!$A93,'Raw Data'!$B$4:$B$185,0),MATCH('Data above threshold'!G$4,'Raw Data'!$3:$3,0)-1))</f>
        <v/>
      </c>
      <c r="H93" s="107" t="str">
        <f aca="true">IF(ISBLANK(OFFSET('Raw Data'!$A$3,MATCH('Data above threshold'!$A93,'Raw Data'!$B$4:$B$185,0),MATCH('Data above threshold'!H$4,'Raw Data'!$3:$3,0)-1)),"",OFFSET('Raw Data'!$A$3,MATCH('Data above threshold'!$A93,'Raw Data'!$B$4:$B$185,0),MATCH('Data above threshold'!H$4,'Raw Data'!$3:$3,0)-1))</f>
        <v>Consumers International Survey</v>
      </c>
      <c r="I93" s="107" t="str">
        <f aca="true">IF(ISBLANK(OFFSET('Raw Data'!$A$3,MATCH('Data above threshold'!$A93,'Raw Data'!$B$4:$B$185,0),MATCH('Data above threshold'!I$4,'Raw Data'!$3:$3,0)-1)),"",OFFSET('Raw Data'!$A$3,MATCH('Data above threshold'!$A93,'Raw Data'!$B$4:$B$185,0),MATCH('Data above threshold'!I$4,'Raw Data'!$3:$3,0)-1))</f>
        <v/>
      </c>
      <c r="J93" s="107" t="str">
        <f aca="true">IF(ISBLANK(OFFSET('Raw Data'!$A$3,MATCH('Data above threshold'!$A93,'Raw Data'!$B$4:$B$185,0),MATCH('Data above threshold'!J$4,'Raw Data'!$3:$3,0)-1)),"",OFFSET('Raw Data'!$A$3,MATCH('Data above threshold'!$A93,'Raw Data'!$B$4:$B$185,0),MATCH('Data above threshold'!J$4,'Raw Data'!$3:$3,0)-1))</f>
        <v/>
      </c>
      <c r="K93" s="107" t="str">
        <f aca="true">IF(ISBLANK(OFFSET('Raw Data'!$A$3,MATCH('Data above threshold'!$A93,'Raw Data'!$B$4:$B$185,0),MATCH('Data above threshold'!K$4,'Raw Data'!$3:$3,0)-1)),"",OFFSET('Raw Data'!$A$3,MATCH('Data above threshold'!$A93,'Raw Data'!$B$4:$B$185,0),MATCH('Data above threshold'!K$4,'Raw Data'!$3:$3,0)-1))</f>
        <v>Plus</v>
      </c>
      <c r="L93" s="107" t="str">
        <f aca="true">IF(ISBLANK(OFFSET('Raw Data'!$A$3,MATCH('Data above threshold'!$A93,'Raw Data'!$B$4:$B$185,0),MATCH('Data above threshold'!L$4,'Raw Data'!$3:$3,0)-1)),"",OFFSET('Raw Data'!$A$3,MATCH('Data above threshold'!$A93,'Raw Data'!$B$4:$B$185,0),MATCH('Data above threshold'!L$4,'Raw Data'!$3:$3,0)-1))</f>
        <v/>
      </c>
      <c r="M93" s="105" t="n">
        <f aca="false" t="array" ref="M93:M93">IFERROR(SKEW(IF(ISNUMBER(Q93:CR93),Q93:CR93,"")),"")</f>
        <v>-1.28292104350394</v>
      </c>
      <c r="N93" s="107" t="n">
        <v>0</v>
      </c>
      <c r="O93" s="107" t="str">
        <f aca="true">IF(ISBLANK(OFFSET('Raw Data'!$A$3,MATCH('Data above threshold'!$A93,'Raw Data'!$B$4:$B$185,0),MATCH('Data above threshold'!O$4,'Raw Data'!$3:$3,0)-1)),"",OFFSET('Raw Data'!$A$3,MATCH('Data above threshold'!$A93,'Raw Data'!$B$4:$B$185,0),MATCH('Data above threshold'!O$4,'Raw Data'!$3:$3,0)-1))</f>
        <v/>
      </c>
      <c r="P93" s="106" t="n">
        <f aca="false" t="array" ref="P93:P93">IF(B93&lt;4,"",1-IFERROR(SUM(ISNUMBER(Q93:CR93)*(1-$Q$3:$CR$3))/COUNTIF($Q$3:$CR$3,0),0))</f>
        <v>0.0125</v>
      </c>
      <c r="Q93" s="107" t="n">
        <f aca="true">IF(ISBLANK(OFFSET('Raw Data'!$A$3,MATCH('Data above threshold'!$A93,'Raw Data'!$B$4:$B$185,0),MATCH('Data above threshold'!Q$4,'Raw Data'!$3:$3,0)-1)),"",OFFSET('Raw Data'!$A$3,MATCH('Data above threshold'!$A93,'Raw Data'!$B$4:$B$185,0),MATCH('Data above threshold'!Q$4,'Raw Data'!$3:$3,0)-1))</f>
        <v>2.67</v>
      </c>
      <c r="R93" s="107" t="n">
        <f aca="true">IF(ISBLANK(OFFSET('Raw Data'!$A$3,MATCH('Data above threshold'!$A93,'Raw Data'!$B$4:$B$185,0),MATCH('Data above threshold'!R$4,'Raw Data'!$3:$3,0)-1)),"",OFFSET('Raw Data'!$A$3,MATCH('Data above threshold'!$A93,'Raw Data'!$B$4:$B$185,0),MATCH('Data above threshold'!R$4,'Raw Data'!$3:$3,0)-1))</f>
        <v>2.93</v>
      </c>
      <c r="S93" s="107" t="n">
        <f aca="true">IF(ISBLANK(OFFSET('Raw Data'!$A$3,MATCH('Data above threshold'!$A93,'Raw Data'!$B$4:$B$185,0),MATCH('Data above threshold'!S$4,'Raw Data'!$3:$3,0)-1)),"",OFFSET('Raw Data'!$A$3,MATCH('Data above threshold'!$A93,'Raw Data'!$B$4:$B$185,0),MATCH('Data above threshold'!S$4,'Raw Data'!$3:$3,0)-1))</f>
        <v>3</v>
      </c>
      <c r="T93" s="107" t="n">
        <f aca="true">IF(ISBLANK(OFFSET('Raw Data'!$A$3,MATCH('Data above threshold'!$A93,'Raw Data'!$B$4:$B$185,0),MATCH('Data above threshold'!T$4,'Raw Data'!$3:$3,0)-1)),"",OFFSET('Raw Data'!$A$3,MATCH('Data above threshold'!$A93,'Raw Data'!$B$4:$B$185,0),MATCH('Data above threshold'!T$4,'Raw Data'!$3:$3,0)-1))</f>
        <v>2.57</v>
      </c>
      <c r="U93" s="107" t="n">
        <f aca="true">IF(ISBLANK(OFFSET('Raw Data'!$A$3,MATCH('Data above threshold'!$A93,'Raw Data'!$B$4:$B$185,0),MATCH('Data above threshold'!U$4,'Raw Data'!$3:$3,0)-1)),"",OFFSET('Raw Data'!$A$3,MATCH('Data above threshold'!$A93,'Raw Data'!$B$4:$B$185,0),MATCH('Data above threshold'!U$4,'Raw Data'!$3:$3,0)-1))</f>
        <v>2.54</v>
      </c>
      <c r="V93" s="107" t="n">
        <f aca="true">IF(ISBLANK(OFFSET('Raw Data'!$A$3,MATCH('Data above threshold'!$A93,'Raw Data'!$B$4:$B$185,0),MATCH('Data above threshold'!V$4,'Raw Data'!$3:$3,0)-1)),"",OFFSET('Raw Data'!$A$3,MATCH('Data above threshold'!$A93,'Raw Data'!$B$4:$B$185,0),MATCH('Data above threshold'!V$4,'Raw Data'!$3:$3,0)-1))</f>
        <v>3</v>
      </c>
      <c r="W93" s="107" t="n">
        <f aca="true">IF(ISBLANK(OFFSET('Raw Data'!$A$3,MATCH('Data above threshold'!$A93,'Raw Data'!$B$4:$B$185,0),MATCH('Data above threshold'!W$4,'Raw Data'!$3:$3,0)-1)),"",OFFSET('Raw Data'!$A$3,MATCH('Data above threshold'!$A93,'Raw Data'!$B$4:$B$185,0),MATCH('Data above threshold'!W$4,'Raw Data'!$3:$3,0)-1))</f>
        <v>2.2</v>
      </c>
      <c r="X93" s="107" t="n">
        <f aca="true">IF(ISBLANK(OFFSET('Raw Data'!$A$3,MATCH('Data above threshold'!$A93,'Raw Data'!$B$4:$B$185,0),MATCH('Data above threshold'!X$4,'Raw Data'!$3:$3,0)-1)),"",OFFSET('Raw Data'!$A$3,MATCH('Data above threshold'!$A93,'Raw Data'!$B$4:$B$185,0),MATCH('Data above threshold'!X$4,'Raw Data'!$3:$3,0)-1))</f>
        <v>3</v>
      </c>
      <c r="Y93" s="107" t="str">
        <f aca="true">IF(ISBLANK(OFFSET('Raw Data'!$A$3,MATCH('Data above threshold'!$A93,'Raw Data'!$B$4:$B$185,0),MATCH('Data above threshold'!Y$4,'Raw Data'!$3:$3,0)-1)),"",OFFSET('Raw Data'!$A$3,MATCH('Data above threshold'!$A93,'Raw Data'!$B$4:$B$185,0),MATCH('Data above threshold'!Y$4,'Raw Data'!$3:$3,0)-1))</f>
        <v/>
      </c>
      <c r="Z93" s="107" t="n">
        <f aca="true">IF(ISBLANK(OFFSET('Raw Data'!$A$3,MATCH('Data above threshold'!$A93,'Raw Data'!$B$4:$B$185,0),MATCH('Data above threshold'!Z$4,'Raw Data'!$3:$3,0)-1)),"",OFFSET('Raw Data'!$A$3,MATCH('Data above threshold'!$A93,'Raw Data'!$B$4:$B$185,0),MATCH('Data above threshold'!Z$4,'Raw Data'!$3:$3,0)-1))</f>
        <v>2.86</v>
      </c>
      <c r="AA93" s="107" t="n">
        <f aca="true">IF(ISBLANK(OFFSET('Raw Data'!$A$3,MATCH('Data above threshold'!$A93,'Raw Data'!$B$4:$B$185,0),MATCH('Data above threshold'!AA$4,'Raw Data'!$3:$3,0)-1)),"",OFFSET('Raw Data'!$A$3,MATCH('Data above threshold'!$A93,'Raw Data'!$B$4:$B$185,0),MATCH('Data above threshold'!AA$4,'Raw Data'!$3:$3,0)-1))</f>
        <v>3</v>
      </c>
      <c r="AB93" s="107" t="n">
        <f aca="true">IF(ISBLANK(OFFSET('Raw Data'!$A$3,MATCH('Data above threshold'!$A93,'Raw Data'!$B$4:$B$185,0),MATCH('Data above threshold'!AB$4,'Raw Data'!$3:$3,0)-1)),"",OFFSET('Raw Data'!$A$3,MATCH('Data above threshold'!$A93,'Raw Data'!$B$4:$B$185,0),MATCH('Data above threshold'!AB$4,'Raw Data'!$3:$3,0)-1))</f>
        <v>1.53</v>
      </c>
      <c r="AC93" s="107" t="n">
        <f aca="true">IF(ISBLANK(OFFSET('Raw Data'!$A$3,MATCH('Data above threshold'!$A93,'Raw Data'!$B$4:$B$185,0),MATCH('Data above threshold'!AC$4,'Raw Data'!$3:$3,0)-1)),"",OFFSET('Raw Data'!$A$3,MATCH('Data above threshold'!$A93,'Raw Data'!$B$4:$B$185,0),MATCH('Data above threshold'!AC$4,'Raw Data'!$3:$3,0)-1))</f>
        <v>1.67</v>
      </c>
      <c r="AD93" s="107" t="n">
        <f aca="true">IF(ISBLANK(OFFSET('Raw Data'!$A$3,MATCH('Data above threshold'!$A93,'Raw Data'!$B$4:$B$185,0),MATCH('Data above threshold'!AD$4,'Raw Data'!$3:$3,0)-1)),"",OFFSET('Raw Data'!$A$3,MATCH('Data above threshold'!$A93,'Raw Data'!$B$4:$B$185,0),MATCH('Data above threshold'!AD$4,'Raw Data'!$3:$3,0)-1))</f>
        <v>2.85</v>
      </c>
      <c r="AE93" s="107" t="n">
        <f aca="true">IF(ISBLANK(OFFSET('Raw Data'!$A$3,MATCH('Data above threshold'!$A93,'Raw Data'!$B$4:$B$185,0),MATCH('Data above threshold'!AE$4,'Raw Data'!$3:$3,0)-1)),"",OFFSET('Raw Data'!$A$3,MATCH('Data above threshold'!$A93,'Raw Data'!$B$4:$B$185,0),MATCH('Data above threshold'!AE$4,'Raw Data'!$3:$3,0)-1))</f>
        <v>2.27</v>
      </c>
      <c r="AF93" s="107" t="n">
        <f aca="true">IF(ISBLANK(OFFSET('Raw Data'!$A$3,MATCH('Data above threshold'!$A93,'Raw Data'!$B$4:$B$185,0),MATCH('Data above threshold'!AF$4,'Raw Data'!$3:$3,0)-1)),"",OFFSET('Raw Data'!$A$3,MATCH('Data above threshold'!$A93,'Raw Data'!$B$4:$B$185,0),MATCH('Data above threshold'!AF$4,'Raw Data'!$3:$3,0)-1))</f>
        <v>3</v>
      </c>
      <c r="AG93" s="107" t="n">
        <f aca="true">IF(ISBLANK(OFFSET('Raw Data'!$A$3,MATCH('Data above threshold'!$A93,'Raw Data'!$B$4:$B$185,0),MATCH('Data above threshold'!AG$4,'Raw Data'!$3:$3,0)-1)),"",OFFSET('Raw Data'!$A$3,MATCH('Data above threshold'!$A93,'Raw Data'!$B$4:$B$185,0),MATCH('Data above threshold'!AG$4,'Raw Data'!$3:$3,0)-1))</f>
        <v>2.71</v>
      </c>
      <c r="AH93" s="107" t="n">
        <f aca="true">IF(ISBLANK(OFFSET('Raw Data'!$A$3,MATCH('Data above threshold'!$A93,'Raw Data'!$B$4:$B$185,0),MATCH('Data above threshold'!AH$4,'Raw Data'!$3:$3,0)-1)),"",OFFSET('Raw Data'!$A$3,MATCH('Data above threshold'!$A93,'Raw Data'!$B$4:$B$185,0),MATCH('Data above threshold'!AH$4,'Raw Data'!$3:$3,0)-1))</f>
        <v>2.73</v>
      </c>
      <c r="AI93" s="107" t="n">
        <f aca="true">IF(ISBLANK(OFFSET('Raw Data'!$A$3,MATCH('Data above threshold'!$A93,'Raw Data'!$B$4:$B$185,0),MATCH('Data above threshold'!AI$4,'Raw Data'!$3:$3,0)-1)),"",OFFSET('Raw Data'!$A$3,MATCH('Data above threshold'!$A93,'Raw Data'!$B$4:$B$185,0),MATCH('Data above threshold'!AI$4,'Raw Data'!$3:$3,0)-1))</f>
        <v>2</v>
      </c>
      <c r="AJ93" s="107" t="n">
        <f aca="true">IF(ISBLANK(OFFSET('Raw Data'!$A$3,MATCH('Data above threshold'!$A93,'Raw Data'!$B$4:$B$185,0),MATCH('Data above threshold'!AJ$4,'Raw Data'!$3:$3,0)-1)),"",OFFSET('Raw Data'!$A$3,MATCH('Data above threshold'!$A93,'Raw Data'!$B$4:$B$185,0),MATCH('Data above threshold'!AJ$4,'Raw Data'!$3:$3,0)-1))</f>
        <v>2.17</v>
      </c>
      <c r="AK93" s="107" t="n">
        <f aca="true">IF(ISBLANK(OFFSET('Raw Data'!$A$3,MATCH('Data above threshold'!$A93,'Raw Data'!$B$4:$B$185,0),MATCH('Data above threshold'!AK$4,'Raw Data'!$3:$3,0)-1)),"",OFFSET('Raw Data'!$A$3,MATCH('Data above threshold'!$A93,'Raw Data'!$B$4:$B$185,0),MATCH('Data above threshold'!AK$4,'Raw Data'!$3:$3,0)-1))</f>
        <v>2.86</v>
      </c>
      <c r="AL93" s="107" t="n">
        <f aca="true">IF(ISBLANK(OFFSET('Raw Data'!$A$3,MATCH('Data above threshold'!$A93,'Raw Data'!$B$4:$B$185,0),MATCH('Data above threshold'!AL$4,'Raw Data'!$3:$3,0)-1)),"",OFFSET('Raw Data'!$A$3,MATCH('Data above threshold'!$A93,'Raw Data'!$B$4:$B$185,0),MATCH('Data above threshold'!AL$4,'Raw Data'!$3:$3,0)-1))</f>
        <v>2.58</v>
      </c>
      <c r="AM93" s="107" t="n">
        <f aca="true">IF(ISBLANK(OFFSET('Raw Data'!$A$3,MATCH('Data above threshold'!$A93,'Raw Data'!$B$4:$B$185,0),MATCH('Data above threshold'!AM$4,'Raw Data'!$3:$3,0)-1)),"",OFFSET('Raw Data'!$A$3,MATCH('Data above threshold'!$A93,'Raw Data'!$B$4:$B$185,0),MATCH('Data above threshold'!AM$4,'Raw Data'!$3:$3,0)-1))</f>
        <v>2.83</v>
      </c>
      <c r="AN93" s="107" t="n">
        <f aca="true">IF(ISBLANK(OFFSET('Raw Data'!$A$3,MATCH('Data above threshold'!$A93,'Raw Data'!$B$4:$B$185,0),MATCH('Data above threshold'!AN$4,'Raw Data'!$3:$3,0)-1)),"",OFFSET('Raw Data'!$A$3,MATCH('Data above threshold'!$A93,'Raw Data'!$B$4:$B$185,0),MATCH('Data above threshold'!AN$4,'Raw Data'!$3:$3,0)-1))</f>
        <v>2.27</v>
      </c>
      <c r="AO93" s="107" t="n">
        <f aca="true">IF(ISBLANK(OFFSET('Raw Data'!$A$3,MATCH('Data above threshold'!$A93,'Raw Data'!$B$4:$B$185,0),MATCH('Data above threshold'!AO$4,'Raw Data'!$3:$3,0)-1)),"",OFFSET('Raw Data'!$A$3,MATCH('Data above threshold'!$A93,'Raw Data'!$B$4:$B$185,0),MATCH('Data above threshold'!AO$4,'Raw Data'!$3:$3,0)-1))</f>
        <v>2.87</v>
      </c>
      <c r="AP93" s="107" t="n">
        <f aca="true">IF(ISBLANK(OFFSET('Raw Data'!$A$3,MATCH('Data above threshold'!$A93,'Raw Data'!$B$4:$B$185,0),MATCH('Data above threshold'!AP$4,'Raw Data'!$3:$3,0)-1)),"",OFFSET('Raw Data'!$A$3,MATCH('Data above threshold'!$A93,'Raw Data'!$B$4:$B$185,0),MATCH('Data above threshold'!AP$4,'Raw Data'!$3:$3,0)-1))</f>
        <v>3</v>
      </c>
      <c r="AQ93" s="107" t="n">
        <f aca="true">IF(ISBLANK(OFFSET('Raw Data'!$A$3,MATCH('Data above threshold'!$A93,'Raw Data'!$B$4:$B$185,0),MATCH('Data above threshold'!AQ$4,'Raw Data'!$3:$3,0)-1)),"",OFFSET('Raw Data'!$A$3,MATCH('Data above threshold'!$A93,'Raw Data'!$B$4:$B$185,0),MATCH('Data above threshold'!AQ$4,'Raw Data'!$3:$3,0)-1))</f>
        <v>3</v>
      </c>
      <c r="AR93" s="107" t="n">
        <f aca="true">IF(ISBLANK(OFFSET('Raw Data'!$A$3,MATCH('Data above threshold'!$A93,'Raw Data'!$B$4:$B$185,0),MATCH('Data above threshold'!AR$4,'Raw Data'!$3:$3,0)-1)),"",OFFSET('Raw Data'!$A$3,MATCH('Data above threshold'!$A93,'Raw Data'!$B$4:$B$185,0),MATCH('Data above threshold'!AR$4,'Raw Data'!$3:$3,0)-1))</f>
        <v>1.36</v>
      </c>
      <c r="AS93" s="107" t="n">
        <f aca="true">IF(ISBLANK(OFFSET('Raw Data'!$A$3,MATCH('Data above threshold'!$A93,'Raw Data'!$B$4:$B$185,0),MATCH('Data above threshold'!AS$4,'Raw Data'!$3:$3,0)-1)),"",OFFSET('Raw Data'!$A$3,MATCH('Data above threshold'!$A93,'Raw Data'!$B$4:$B$185,0),MATCH('Data above threshold'!AS$4,'Raw Data'!$3:$3,0)-1))</f>
        <v>2.47</v>
      </c>
      <c r="AT93" s="107" t="n">
        <f aca="true">IF(ISBLANK(OFFSET('Raw Data'!$A$3,MATCH('Data above threshold'!$A93,'Raw Data'!$B$4:$B$185,0),MATCH('Data above threshold'!AT$4,'Raw Data'!$3:$3,0)-1)),"",OFFSET('Raw Data'!$A$3,MATCH('Data above threshold'!$A93,'Raw Data'!$B$4:$B$185,0),MATCH('Data above threshold'!AT$4,'Raw Data'!$3:$3,0)-1))</f>
        <v>2.6</v>
      </c>
      <c r="AU93" s="107" t="n">
        <f aca="true">IF(ISBLANK(OFFSET('Raw Data'!$A$3,MATCH('Data above threshold'!$A93,'Raw Data'!$B$4:$B$185,0),MATCH('Data above threshold'!AU$4,'Raw Data'!$3:$3,0)-1)),"",OFFSET('Raw Data'!$A$3,MATCH('Data above threshold'!$A93,'Raw Data'!$B$4:$B$185,0),MATCH('Data above threshold'!AU$4,'Raw Data'!$3:$3,0)-1))</f>
        <v>1.93</v>
      </c>
      <c r="AV93" s="107" t="n">
        <f aca="true">IF(ISBLANK(OFFSET('Raw Data'!$A$3,MATCH('Data above threshold'!$A93,'Raw Data'!$B$4:$B$185,0),MATCH('Data above threshold'!AV$4,'Raw Data'!$3:$3,0)-1)),"",OFFSET('Raw Data'!$A$3,MATCH('Data above threshold'!$A93,'Raw Data'!$B$4:$B$185,0),MATCH('Data above threshold'!AV$4,'Raw Data'!$3:$3,0)-1))</f>
        <v>2.67</v>
      </c>
      <c r="AW93" s="107" t="n">
        <f aca="true">IF(ISBLANK(OFFSET('Raw Data'!$A$3,MATCH('Data above threshold'!$A93,'Raw Data'!$B$4:$B$185,0),MATCH('Data above threshold'!AW$4,'Raw Data'!$3:$3,0)-1)),"",OFFSET('Raw Data'!$A$3,MATCH('Data above threshold'!$A93,'Raw Data'!$B$4:$B$185,0),MATCH('Data above threshold'!AW$4,'Raw Data'!$3:$3,0)-1))</f>
        <v>2.29</v>
      </c>
      <c r="AX93" s="107" t="n">
        <f aca="true">IF(ISBLANK(OFFSET('Raw Data'!$A$3,MATCH('Data above threshold'!$A93,'Raw Data'!$B$4:$B$185,0),MATCH('Data above threshold'!AX$4,'Raw Data'!$3:$3,0)-1)),"",OFFSET('Raw Data'!$A$3,MATCH('Data above threshold'!$A93,'Raw Data'!$B$4:$B$185,0),MATCH('Data above threshold'!AX$4,'Raw Data'!$3:$3,0)-1))</f>
        <v>2.69</v>
      </c>
      <c r="AY93" s="107" t="n">
        <f aca="true">IF(ISBLANK(OFFSET('Raw Data'!$A$3,MATCH('Data above threshold'!$A93,'Raw Data'!$B$4:$B$185,0),MATCH('Data above threshold'!AY$4,'Raw Data'!$3:$3,0)-1)),"",OFFSET('Raw Data'!$A$3,MATCH('Data above threshold'!$A93,'Raw Data'!$B$4:$B$185,0),MATCH('Data above threshold'!AY$4,'Raw Data'!$3:$3,0)-1))</f>
        <v>3</v>
      </c>
      <c r="AZ93" s="107" t="n">
        <f aca="true">IF(ISBLANK(OFFSET('Raw Data'!$A$3,MATCH('Data above threshold'!$A93,'Raw Data'!$B$4:$B$185,0),MATCH('Data above threshold'!AZ$4,'Raw Data'!$3:$3,0)-1)),"",OFFSET('Raw Data'!$A$3,MATCH('Data above threshold'!$A93,'Raw Data'!$B$4:$B$185,0),MATCH('Data above threshold'!AZ$4,'Raw Data'!$3:$3,0)-1))</f>
        <v>2.54</v>
      </c>
      <c r="BA93" s="107" t="n">
        <f aca="true">IF(ISBLANK(OFFSET('Raw Data'!$A$3,MATCH('Data above threshold'!$A93,'Raw Data'!$B$4:$B$185,0),MATCH('Data above threshold'!BA$4,'Raw Data'!$3:$3,0)-1)),"",OFFSET('Raw Data'!$A$3,MATCH('Data above threshold'!$A93,'Raw Data'!$B$4:$B$185,0),MATCH('Data above threshold'!BA$4,'Raw Data'!$3:$3,0)-1))</f>
        <v>2.67</v>
      </c>
      <c r="BB93" s="107" t="n">
        <f aca="true">IF(ISBLANK(OFFSET('Raw Data'!$A$3,MATCH('Data above threshold'!$A93,'Raw Data'!$B$4:$B$185,0),MATCH('Data above threshold'!BB$4,'Raw Data'!$3:$3,0)-1)),"",OFFSET('Raw Data'!$A$3,MATCH('Data above threshold'!$A93,'Raw Data'!$B$4:$B$185,0),MATCH('Data above threshold'!BB$4,'Raw Data'!$3:$3,0)-1))</f>
        <v>2.73</v>
      </c>
      <c r="BC93" s="107" t="n">
        <f aca="true">IF(ISBLANK(OFFSET('Raw Data'!$A$3,MATCH('Data above threshold'!$A93,'Raw Data'!$B$4:$B$185,0),MATCH('Data above threshold'!BC$4,'Raw Data'!$3:$3,0)-1)),"",OFFSET('Raw Data'!$A$3,MATCH('Data above threshold'!$A93,'Raw Data'!$B$4:$B$185,0),MATCH('Data above threshold'!BC$4,'Raw Data'!$3:$3,0)-1))</f>
        <v>2.73</v>
      </c>
      <c r="BD93" s="107" t="n">
        <f aca="true">IF(ISBLANK(OFFSET('Raw Data'!$A$3,MATCH('Data above threshold'!$A93,'Raw Data'!$B$4:$B$185,0),MATCH('Data above threshold'!BD$4,'Raw Data'!$3:$3,0)-1)),"",OFFSET('Raw Data'!$A$3,MATCH('Data above threshold'!$A93,'Raw Data'!$B$4:$B$185,0),MATCH('Data above threshold'!BD$4,'Raw Data'!$3:$3,0)-1))</f>
        <v>1</v>
      </c>
      <c r="BE93" s="107" t="n">
        <f aca="true">IF(ISBLANK(OFFSET('Raw Data'!$A$3,MATCH('Data above threshold'!$A93,'Raw Data'!$B$4:$B$185,0),MATCH('Data above threshold'!BE$4,'Raw Data'!$3:$3,0)-1)),"",OFFSET('Raw Data'!$A$3,MATCH('Data above threshold'!$A93,'Raw Data'!$B$4:$B$185,0),MATCH('Data above threshold'!BE$4,'Raw Data'!$3:$3,0)-1))</f>
        <v>2.8</v>
      </c>
      <c r="BF93" s="107" t="n">
        <f aca="true">IF(ISBLANK(OFFSET('Raw Data'!$A$3,MATCH('Data above threshold'!$A93,'Raw Data'!$B$4:$B$185,0),MATCH('Data above threshold'!BF$4,'Raw Data'!$3:$3,0)-1)),"",OFFSET('Raw Data'!$A$3,MATCH('Data above threshold'!$A93,'Raw Data'!$B$4:$B$185,0),MATCH('Data above threshold'!BF$4,'Raw Data'!$3:$3,0)-1))</f>
        <v>2.67</v>
      </c>
      <c r="BG93" s="107" t="n">
        <f aca="true">IF(ISBLANK(OFFSET('Raw Data'!$A$3,MATCH('Data above threshold'!$A93,'Raw Data'!$B$4:$B$185,0),MATCH('Data above threshold'!BG$4,'Raw Data'!$3:$3,0)-1)),"",OFFSET('Raw Data'!$A$3,MATCH('Data above threshold'!$A93,'Raw Data'!$B$4:$B$185,0),MATCH('Data above threshold'!BG$4,'Raw Data'!$3:$3,0)-1))</f>
        <v>2.85</v>
      </c>
      <c r="BH93" s="107" t="n">
        <f aca="true">IF(ISBLANK(OFFSET('Raw Data'!$A$3,MATCH('Data above threshold'!$A93,'Raw Data'!$B$4:$B$185,0),MATCH('Data above threshold'!BH$4,'Raw Data'!$3:$3,0)-1)),"",OFFSET('Raw Data'!$A$3,MATCH('Data above threshold'!$A93,'Raw Data'!$B$4:$B$185,0),MATCH('Data above threshold'!BH$4,'Raw Data'!$3:$3,0)-1))</f>
        <v>2.73</v>
      </c>
      <c r="BI93" s="107" t="n">
        <f aca="true">IF(ISBLANK(OFFSET('Raw Data'!$A$3,MATCH('Data above threshold'!$A93,'Raw Data'!$B$4:$B$185,0),MATCH('Data above threshold'!BI$4,'Raw Data'!$3:$3,0)-1)),"",OFFSET('Raw Data'!$A$3,MATCH('Data above threshold'!$A93,'Raw Data'!$B$4:$B$185,0),MATCH('Data above threshold'!BI$4,'Raw Data'!$3:$3,0)-1))</f>
        <v>2.67</v>
      </c>
      <c r="BJ93" s="107" t="n">
        <f aca="true">IF(ISBLANK(OFFSET('Raw Data'!$A$3,MATCH('Data above threshold'!$A93,'Raw Data'!$B$4:$B$185,0),MATCH('Data above threshold'!BJ$4,'Raw Data'!$3:$3,0)-1)),"",OFFSET('Raw Data'!$A$3,MATCH('Data above threshold'!$A93,'Raw Data'!$B$4:$B$185,0),MATCH('Data above threshold'!BJ$4,'Raw Data'!$3:$3,0)-1))</f>
        <v>1.93</v>
      </c>
      <c r="BK93" s="107" t="n">
        <f aca="true">IF(ISBLANK(OFFSET('Raw Data'!$A$3,MATCH('Data above threshold'!$A93,'Raw Data'!$B$4:$B$185,0),MATCH('Data above threshold'!BK$4,'Raw Data'!$3:$3,0)-1)),"",OFFSET('Raw Data'!$A$3,MATCH('Data above threshold'!$A93,'Raw Data'!$B$4:$B$185,0),MATCH('Data above threshold'!BK$4,'Raw Data'!$3:$3,0)-1))</f>
        <v>2.47</v>
      </c>
      <c r="BL93" s="107" t="n">
        <f aca="true">IF(ISBLANK(OFFSET('Raw Data'!$A$3,MATCH('Data above threshold'!$A93,'Raw Data'!$B$4:$B$185,0),MATCH('Data above threshold'!BL$4,'Raw Data'!$3:$3,0)-1)),"",OFFSET('Raw Data'!$A$3,MATCH('Data above threshold'!$A93,'Raw Data'!$B$4:$B$185,0),MATCH('Data above threshold'!BL$4,'Raw Data'!$3:$3,0)-1))</f>
        <v>1.46</v>
      </c>
      <c r="BM93" s="107" t="n">
        <f aca="true">IF(ISBLANK(OFFSET('Raw Data'!$A$3,MATCH('Data above threshold'!$A93,'Raw Data'!$B$4:$B$185,0),MATCH('Data above threshold'!BM$4,'Raw Data'!$3:$3,0)-1)),"",OFFSET('Raw Data'!$A$3,MATCH('Data above threshold'!$A93,'Raw Data'!$B$4:$B$185,0),MATCH('Data above threshold'!BM$4,'Raw Data'!$3:$3,0)-1))</f>
        <v>2.83</v>
      </c>
      <c r="BN93" s="107" t="n">
        <f aca="true">IF(ISBLANK(OFFSET('Raw Data'!$A$3,MATCH('Data above threshold'!$A93,'Raw Data'!$B$4:$B$185,0),MATCH('Data above threshold'!BN$4,'Raw Data'!$3:$3,0)-1)),"",OFFSET('Raw Data'!$A$3,MATCH('Data above threshold'!$A93,'Raw Data'!$B$4:$B$185,0),MATCH('Data above threshold'!BN$4,'Raw Data'!$3:$3,0)-1))</f>
        <v>2.73</v>
      </c>
      <c r="BO93" s="107" t="n">
        <f aca="true">IF(ISBLANK(OFFSET('Raw Data'!$A$3,MATCH('Data above threshold'!$A93,'Raw Data'!$B$4:$B$185,0),MATCH('Data above threshold'!BO$4,'Raw Data'!$3:$3,0)-1)),"",OFFSET('Raw Data'!$A$3,MATCH('Data above threshold'!$A93,'Raw Data'!$B$4:$B$185,0),MATCH('Data above threshold'!BO$4,'Raw Data'!$3:$3,0)-1))</f>
        <v>3</v>
      </c>
      <c r="BP93" s="107" t="n">
        <f aca="true">IF(ISBLANK(OFFSET('Raw Data'!$A$3,MATCH('Data above threshold'!$A93,'Raw Data'!$B$4:$B$185,0),MATCH('Data above threshold'!BP$4,'Raw Data'!$3:$3,0)-1)),"",OFFSET('Raw Data'!$A$3,MATCH('Data above threshold'!$A93,'Raw Data'!$B$4:$B$185,0),MATCH('Data above threshold'!BP$4,'Raw Data'!$3:$3,0)-1))</f>
        <v>2.87</v>
      </c>
      <c r="BQ93" s="107" t="n">
        <f aca="true">IF(ISBLANK(OFFSET('Raw Data'!$A$3,MATCH('Data above threshold'!$A93,'Raw Data'!$B$4:$B$185,0),MATCH('Data above threshold'!BQ$4,'Raw Data'!$3:$3,0)-1)),"",OFFSET('Raw Data'!$A$3,MATCH('Data above threshold'!$A93,'Raw Data'!$B$4:$B$185,0),MATCH('Data above threshold'!BQ$4,'Raw Data'!$3:$3,0)-1))</f>
        <v>2.25</v>
      </c>
      <c r="BR93" s="107" t="n">
        <f aca="true">IF(ISBLANK(OFFSET('Raw Data'!$A$3,MATCH('Data above threshold'!$A93,'Raw Data'!$B$4:$B$185,0),MATCH('Data above threshold'!BR$4,'Raw Data'!$3:$3,0)-1)),"",OFFSET('Raw Data'!$A$3,MATCH('Data above threshold'!$A93,'Raw Data'!$B$4:$B$185,0),MATCH('Data above threshold'!BR$4,'Raw Data'!$3:$3,0)-1))</f>
        <v>2.62</v>
      </c>
      <c r="BS93" s="107" t="n">
        <f aca="true">IF(ISBLANK(OFFSET('Raw Data'!$A$3,MATCH('Data above threshold'!$A93,'Raw Data'!$B$4:$B$185,0),MATCH('Data above threshold'!BS$4,'Raw Data'!$3:$3,0)-1)),"",OFFSET('Raw Data'!$A$3,MATCH('Data above threshold'!$A93,'Raw Data'!$B$4:$B$185,0),MATCH('Data above threshold'!BS$4,'Raw Data'!$3:$3,0)-1))</f>
        <v>1.93</v>
      </c>
      <c r="BT93" s="107" t="n">
        <f aca="true">IF(ISBLANK(OFFSET('Raw Data'!$A$3,MATCH('Data above threshold'!$A93,'Raw Data'!$B$4:$B$185,0),MATCH('Data above threshold'!BT$4,'Raw Data'!$3:$3,0)-1)),"",OFFSET('Raw Data'!$A$3,MATCH('Data above threshold'!$A93,'Raw Data'!$B$4:$B$185,0),MATCH('Data above threshold'!BT$4,'Raw Data'!$3:$3,0)-1))</f>
        <v>3</v>
      </c>
      <c r="BU93" s="107" t="n">
        <f aca="true">IF(ISBLANK(OFFSET('Raw Data'!$A$3,MATCH('Data above threshold'!$A93,'Raw Data'!$B$4:$B$185,0),MATCH('Data above threshold'!BU$4,'Raw Data'!$3:$3,0)-1)),"",OFFSET('Raw Data'!$A$3,MATCH('Data above threshold'!$A93,'Raw Data'!$B$4:$B$185,0),MATCH('Data above threshold'!BU$4,'Raw Data'!$3:$3,0)-1))</f>
        <v>2.8</v>
      </c>
      <c r="BV93" s="107" t="n">
        <f aca="true">IF(ISBLANK(OFFSET('Raw Data'!$A$3,MATCH('Data above threshold'!$A93,'Raw Data'!$B$4:$B$185,0),MATCH('Data above threshold'!BV$4,'Raw Data'!$3:$3,0)-1)),"",OFFSET('Raw Data'!$A$3,MATCH('Data above threshold'!$A93,'Raw Data'!$B$4:$B$185,0),MATCH('Data above threshold'!BV$4,'Raw Data'!$3:$3,0)-1))</f>
        <v>1.29</v>
      </c>
      <c r="BW93" s="107" t="n">
        <f aca="true">IF(ISBLANK(OFFSET('Raw Data'!$A$3,MATCH('Data above threshold'!$A93,'Raw Data'!$B$4:$B$185,0),MATCH('Data above threshold'!BW$4,'Raw Data'!$3:$3,0)-1)),"",OFFSET('Raw Data'!$A$3,MATCH('Data above threshold'!$A93,'Raw Data'!$B$4:$B$185,0),MATCH('Data above threshold'!BW$4,'Raw Data'!$3:$3,0)-1))</f>
        <v>3</v>
      </c>
      <c r="BX93" s="107" t="n">
        <f aca="true">IF(ISBLANK(OFFSET('Raw Data'!$A$3,MATCH('Data above threshold'!$A93,'Raw Data'!$B$4:$B$185,0),MATCH('Data above threshold'!BX$4,'Raw Data'!$3:$3,0)-1)),"",OFFSET('Raw Data'!$A$3,MATCH('Data above threshold'!$A93,'Raw Data'!$B$4:$B$185,0),MATCH('Data above threshold'!BX$4,'Raw Data'!$3:$3,0)-1))</f>
        <v>2.6</v>
      </c>
      <c r="BY93" s="107" t="n">
        <f aca="true">IF(ISBLANK(OFFSET('Raw Data'!$A$3,MATCH('Data above threshold'!$A93,'Raw Data'!$B$4:$B$185,0),MATCH('Data above threshold'!BY$4,'Raw Data'!$3:$3,0)-1)),"",OFFSET('Raw Data'!$A$3,MATCH('Data above threshold'!$A93,'Raw Data'!$B$4:$B$185,0),MATCH('Data above threshold'!BY$4,'Raw Data'!$3:$3,0)-1))</f>
        <v>1.55</v>
      </c>
      <c r="BZ93" s="107" t="n">
        <f aca="true">IF(ISBLANK(OFFSET('Raw Data'!$A$3,MATCH('Data above threshold'!$A93,'Raw Data'!$B$4:$B$185,0),MATCH('Data above threshold'!BZ$4,'Raw Data'!$3:$3,0)-1)),"",OFFSET('Raw Data'!$A$3,MATCH('Data above threshold'!$A93,'Raw Data'!$B$4:$B$185,0),MATCH('Data above threshold'!BZ$4,'Raw Data'!$3:$3,0)-1))</f>
        <v>2.7</v>
      </c>
      <c r="CA93" s="107" t="n">
        <f aca="true">IF(ISBLANK(OFFSET('Raw Data'!$A$3,MATCH('Data above threshold'!$A93,'Raw Data'!$B$4:$B$185,0),MATCH('Data above threshold'!CA$4,'Raw Data'!$3:$3,0)-1)),"",OFFSET('Raw Data'!$A$3,MATCH('Data above threshold'!$A93,'Raw Data'!$B$4:$B$185,0),MATCH('Data above threshold'!CA$4,'Raw Data'!$3:$3,0)-1))</f>
        <v>2.2</v>
      </c>
      <c r="CB93" s="107" t="n">
        <f aca="true">IF(ISBLANK(OFFSET('Raw Data'!$A$3,MATCH('Data above threshold'!$A93,'Raw Data'!$B$4:$B$185,0),MATCH('Data above threshold'!CB$4,'Raw Data'!$3:$3,0)-1)),"",OFFSET('Raw Data'!$A$3,MATCH('Data above threshold'!$A93,'Raw Data'!$B$4:$B$185,0),MATCH('Data above threshold'!CB$4,'Raw Data'!$3:$3,0)-1))</f>
        <v>1</v>
      </c>
      <c r="CC93" s="107" t="n">
        <f aca="true">IF(ISBLANK(OFFSET('Raw Data'!$A$3,MATCH('Data above threshold'!$A93,'Raw Data'!$B$4:$B$185,0),MATCH('Data above threshold'!CC$4,'Raw Data'!$3:$3,0)-1)),"",OFFSET('Raw Data'!$A$3,MATCH('Data above threshold'!$A93,'Raw Data'!$B$4:$B$185,0),MATCH('Data above threshold'!CC$4,'Raw Data'!$3:$3,0)-1))</f>
        <v>2.8</v>
      </c>
      <c r="CD93" s="107" t="n">
        <f aca="true">IF(ISBLANK(OFFSET('Raw Data'!$A$3,MATCH('Data above threshold'!$A93,'Raw Data'!$B$4:$B$185,0),MATCH('Data above threshold'!CD$4,'Raw Data'!$3:$3,0)-1)),"",OFFSET('Raw Data'!$A$3,MATCH('Data above threshold'!$A93,'Raw Data'!$B$4:$B$185,0),MATCH('Data above threshold'!CD$4,'Raw Data'!$3:$3,0)-1))</f>
        <v>3</v>
      </c>
      <c r="CE93" s="107" t="n">
        <f aca="true">IF(ISBLANK(OFFSET('Raw Data'!$A$3,MATCH('Data above threshold'!$A93,'Raw Data'!$B$4:$B$185,0),MATCH('Data above threshold'!CE$4,'Raw Data'!$3:$3,0)-1)),"",OFFSET('Raw Data'!$A$3,MATCH('Data above threshold'!$A93,'Raw Data'!$B$4:$B$185,0),MATCH('Data above threshold'!CE$4,'Raw Data'!$3:$3,0)-1))</f>
        <v>2.13</v>
      </c>
      <c r="CF93" s="107" t="n">
        <f aca="true">IF(ISBLANK(OFFSET('Raw Data'!$A$3,MATCH('Data above threshold'!$A93,'Raw Data'!$B$4:$B$185,0),MATCH('Data above threshold'!CF$4,'Raw Data'!$3:$3,0)-1)),"",OFFSET('Raw Data'!$A$3,MATCH('Data above threshold'!$A93,'Raw Data'!$B$4:$B$185,0),MATCH('Data above threshold'!CF$4,'Raw Data'!$3:$3,0)-1))</f>
        <v>1.53</v>
      </c>
      <c r="CG93" s="107" t="n">
        <f aca="true">IF(ISBLANK(OFFSET('Raw Data'!$A$3,MATCH('Data above threshold'!$A93,'Raw Data'!$B$4:$B$185,0),MATCH('Data above threshold'!CG$4,'Raw Data'!$3:$3,0)-1)),"",OFFSET('Raw Data'!$A$3,MATCH('Data above threshold'!$A93,'Raw Data'!$B$4:$B$185,0),MATCH('Data above threshold'!CG$4,'Raw Data'!$3:$3,0)-1))</f>
        <v>2.69</v>
      </c>
      <c r="CH93" s="107" t="n">
        <f aca="true">IF(ISBLANK(OFFSET('Raw Data'!$A$3,MATCH('Data above threshold'!$A93,'Raw Data'!$B$4:$B$185,0),MATCH('Data above threshold'!CH$4,'Raw Data'!$3:$3,0)-1)),"",OFFSET('Raw Data'!$A$3,MATCH('Data above threshold'!$A93,'Raw Data'!$B$4:$B$185,0),MATCH('Data above threshold'!CH$4,'Raw Data'!$3:$3,0)-1))</f>
        <v>2.86</v>
      </c>
      <c r="CI93" s="107" t="n">
        <f aca="true">IF(ISBLANK(OFFSET('Raw Data'!$A$3,MATCH('Data above threshold'!$A93,'Raw Data'!$B$4:$B$185,0),MATCH('Data above threshold'!CI$4,'Raw Data'!$3:$3,0)-1)),"",OFFSET('Raw Data'!$A$3,MATCH('Data above threshold'!$A93,'Raw Data'!$B$4:$B$185,0),MATCH('Data above threshold'!CI$4,'Raw Data'!$3:$3,0)-1))</f>
        <v>1.83</v>
      </c>
      <c r="CJ93" s="107" t="n">
        <f aca="true">IF(ISBLANK(OFFSET('Raw Data'!$A$3,MATCH('Data above threshold'!$A93,'Raw Data'!$B$4:$B$185,0),MATCH('Data above threshold'!CJ$4,'Raw Data'!$3:$3,0)-1)),"",OFFSET('Raw Data'!$A$3,MATCH('Data above threshold'!$A93,'Raw Data'!$B$4:$B$185,0),MATCH('Data above threshold'!CJ$4,'Raw Data'!$3:$3,0)-1))</f>
        <v>2.58</v>
      </c>
      <c r="CK93" s="107" t="n">
        <f aca="true">IF(ISBLANK(OFFSET('Raw Data'!$A$3,MATCH('Data above threshold'!$A93,'Raw Data'!$B$4:$B$185,0),MATCH('Data above threshold'!CK$4,'Raw Data'!$3:$3,0)-1)),"",OFFSET('Raw Data'!$A$3,MATCH('Data above threshold'!$A93,'Raw Data'!$B$4:$B$185,0),MATCH('Data above threshold'!CK$4,'Raw Data'!$3:$3,0)-1))</f>
        <v>1</v>
      </c>
      <c r="CL93" s="107" t="n">
        <f aca="true">IF(ISBLANK(OFFSET('Raw Data'!$A$3,MATCH('Data above threshold'!$A93,'Raw Data'!$B$4:$B$185,0),MATCH('Data above threshold'!CL$4,'Raw Data'!$3:$3,0)-1)),"",OFFSET('Raw Data'!$A$3,MATCH('Data above threshold'!$A93,'Raw Data'!$B$4:$B$185,0),MATCH('Data above threshold'!CL$4,'Raw Data'!$3:$3,0)-1))</f>
        <v>3</v>
      </c>
      <c r="CM93" s="107" t="n">
        <f aca="true">IF(ISBLANK(OFFSET('Raw Data'!$A$3,MATCH('Data above threshold'!$A93,'Raw Data'!$B$4:$B$185,0),MATCH('Data above threshold'!CM$4,'Raw Data'!$3:$3,0)-1)),"",OFFSET('Raw Data'!$A$3,MATCH('Data above threshold'!$A93,'Raw Data'!$B$4:$B$185,0),MATCH('Data above threshold'!CM$4,'Raw Data'!$3:$3,0)-1))</f>
        <v>2.6</v>
      </c>
      <c r="CN93" s="107" t="n">
        <f aca="true">IF(ISBLANK(OFFSET('Raw Data'!$A$3,MATCH('Data above threshold'!$A93,'Raw Data'!$B$4:$B$185,0),MATCH('Data above threshold'!CN$4,'Raw Data'!$3:$3,0)-1)),"",OFFSET('Raw Data'!$A$3,MATCH('Data above threshold'!$A93,'Raw Data'!$B$4:$B$185,0),MATCH('Data above threshold'!CN$4,'Raw Data'!$3:$3,0)-1))</f>
        <v>2.73</v>
      </c>
      <c r="CO93" s="107" t="n">
        <f aca="true">IF(ISBLANK(OFFSET('Raw Data'!$A$3,MATCH('Data above threshold'!$A93,'Raw Data'!$B$4:$B$185,0),MATCH('Data above threshold'!CO$4,'Raw Data'!$3:$3,0)-1)),"",OFFSET('Raw Data'!$A$3,MATCH('Data above threshold'!$A93,'Raw Data'!$B$4:$B$185,0),MATCH('Data above threshold'!CO$4,'Raw Data'!$3:$3,0)-1))</f>
        <v>3</v>
      </c>
      <c r="CP93" s="107" t="n">
        <f aca="true">IF(ISBLANK(OFFSET('Raw Data'!$A$3,MATCH('Data above threshold'!$A93,'Raw Data'!$B$4:$B$185,0),MATCH('Data above threshold'!CP$4,'Raw Data'!$3:$3,0)-1)),"",OFFSET('Raw Data'!$A$3,MATCH('Data above threshold'!$A93,'Raw Data'!$B$4:$B$185,0),MATCH('Data above threshold'!CP$4,'Raw Data'!$3:$3,0)-1))</f>
        <v>1</v>
      </c>
      <c r="CQ93" s="107" t="n">
        <f aca="true">IF(ISBLANK(OFFSET('Raw Data'!$A$3,MATCH('Data above threshold'!$A93,'Raw Data'!$B$4:$B$185,0),MATCH('Data above threshold'!CQ$4,'Raw Data'!$3:$3,0)-1)),"",OFFSET('Raw Data'!$A$3,MATCH('Data above threshold'!$A93,'Raw Data'!$B$4:$B$185,0),MATCH('Data above threshold'!CQ$4,'Raw Data'!$3:$3,0)-1))</f>
        <v>2.54</v>
      </c>
      <c r="CR93" s="107" t="n">
        <f aca="true">IF(ISBLANK(OFFSET('Raw Data'!$A$3,MATCH('Data above threshold'!$A93,'Raw Data'!$B$4:$B$185,0),MATCH('Data above threshold'!CR$4,'Raw Data'!$3:$3,0)-1)),"",OFFSET('Raw Data'!$A$3,MATCH('Data above threshold'!$A93,'Raw Data'!$B$4:$B$185,0),MATCH('Data above threshold'!CR$4,'Raw Data'!$3:$3,0)-1))</f>
        <v>2.33</v>
      </c>
    </row>
    <row r="94" s="103" customFormat="true" ht="14.15" hidden="false" customHeight="true" outlineLevel="0" collapsed="false">
      <c r="A94" s="107" t="n">
        <v>3240</v>
      </c>
      <c r="B94" s="107" t="n">
        <v>3</v>
      </c>
      <c r="C94" s="107" t="str">
        <f aca="true">IF(ISBLANK(OFFSET('Raw Data'!$A$3,MATCH('Data above threshold'!$A94,'Raw Data'!$B$4:$B$185,0),MATCH('Data above threshold'!C$4,'Raw Data'!$3:$3,0)-1)),"",OFFSET('Raw Data'!$A$3,MATCH('Data above threshold'!$A94,'Raw Data'!$B$4:$B$185,0),MATCH('Data above threshold'!C$4,'Raw Data'!$3:$3,0)-1))</f>
        <v>Satisfaction with labelling requirements</v>
      </c>
      <c r="D94" s="107" t="str">
        <f aca="true">IF(ISBLANK(OFFSET('Raw Data'!$A$3,MATCH('Data above threshold'!$A94,'Raw Data'!$B$4:$B$185,0),MATCH('Data above threshold'!D$4,'Raw Data'!$3:$3,0)-1)),"",OFFSET('Raw Data'!$A$3,MATCH('Data above threshold'!$A94,'Raw Data'!$B$4:$B$185,0),MATCH('Data above threshold'!D$4,'Raw Data'!$3:$3,0)-1))</f>
        <v/>
      </c>
      <c r="E94" s="107" t="str">
        <f aca="true">IF(ISBLANK(OFFSET('Raw Data'!$A$3,MATCH('Data above threshold'!$A94,'Raw Data'!$B$4:$B$185,0),MATCH('Data above threshold'!E$4,'Raw Data'!$3:$3,0)-1)),"",OFFSET('Raw Data'!$A$3,MATCH('Data above threshold'!$A94,'Raw Data'!$B$4:$B$185,0),MATCH('Data above threshold'!E$4,'Raw Data'!$3:$3,0)-1))</f>
        <v/>
      </c>
      <c r="F94" s="107" t="str">
        <f aca="true">IF(ISBLANK(OFFSET('Raw Data'!$A$3,MATCH('Data above threshold'!$A94,'Raw Data'!$B$4:$B$185,0),MATCH('Data above threshold'!F$4,'Raw Data'!$3:$3,0)-1)),"",OFFSET('Raw Data'!$A$3,MATCH('Data above threshold'!$A94,'Raw Data'!$B$4:$B$185,0),MATCH('Data above threshold'!F$4,'Raw Data'!$3:$3,0)-1))</f>
        <v/>
      </c>
      <c r="G94" s="107" t="str">
        <f aca="true">IF(ISBLANK(OFFSET('Raw Data'!$A$3,MATCH('Data above threshold'!$A94,'Raw Data'!$B$4:$B$185,0),MATCH('Data above threshold'!G$4,'Raw Data'!$3:$3,0)-1)),"",OFFSET('Raw Data'!$A$3,MATCH('Data above threshold'!$A94,'Raw Data'!$B$4:$B$185,0),MATCH('Data above threshold'!G$4,'Raw Data'!$3:$3,0)-1))</f>
        <v/>
      </c>
      <c r="H94" s="107" t="str">
        <f aca="true">IF(ISBLANK(OFFSET('Raw Data'!$A$3,MATCH('Data above threshold'!$A94,'Raw Data'!$B$4:$B$185,0),MATCH('Data above threshold'!H$4,'Raw Data'!$3:$3,0)-1)),"",OFFSET('Raw Data'!$A$3,MATCH('Data above threshold'!$A94,'Raw Data'!$B$4:$B$185,0),MATCH('Data above threshold'!H$4,'Raw Data'!$3:$3,0)-1))</f>
        <v/>
      </c>
      <c r="I94" s="107" t="str">
        <f aca="true">IF(ISBLANK(OFFSET('Raw Data'!$A$3,MATCH('Data above threshold'!$A94,'Raw Data'!$B$4:$B$185,0),MATCH('Data above threshold'!I$4,'Raw Data'!$3:$3,0)-1)),"",OFFSET('Raw Data'!$A$3,MATCH('Data above threshold'!$A94,'Raw Data'!$B$4:$B$185,0),MATCH('Data above threshold'!I$4,'Raw Data'!$3:$3,0)-1))</f>
        <v/>
      </c>
      <c r="J94" s="107" t="str">
        <f aca="true">IF(ISBLANK(OFFSET('Raw Data'!$A$3,MATCH('Data above threshold'!$A94,'Raw Data'!$B$4:$B$185,0),MATCH('Data above threshold'!J$4,'Raw Data'!$3:$3,0)-1)),"",OFFSET('Raw Data'!$A$3,MATCH('Data above threshold'!$A94,'Raw Data'!$B$4:$B$185,0),MATCH('Data above threshold'!J$4,'Raw Data'!$3:$3,0)-1))</f>
        <v/>
      </c>
      <c r="K94" s="107" t="str">
        <f aca="true">IF(ISBLANK(OFFSET('Raw Data'!$A$3,MATCH('Data above threshold'!$A94,'Raw Data'!$B$4:$B$185,0),MATCH('Data above threshold'!K$4,'Raw Data'!$3:$3,0)-1)),"",OFFSET('Raw Data'!$A$3,MATCH('Data above threshold'!$A94,'Raw Data'!$B$4:$B$185,0),MATCH('Data above threshold'!K$4,'Raw Data'!$3:$3,0)-1))</f>
        <v/>
      </c>
      <c r="L94" s="107" t="str">
        <f aca="true">IF(ISBLANK(OFFSET('Raw Data'!$A$3,MATCH('Data above threshold'!$A94,'Raw Data'!$B$4:$B$185,0),MATCH('Data above threshold'!L$4,'Raw Data'!$3:$3,0)-1)),"",OFFSET('Raw Data'!$A$3,MATCH('Data above threshold'!$A94,'Raw Data'!$B$4:$B$185,0),MATCH('Data above threshold'!L$4,'Raw Data'!$3:$3,0)-1))</f>
        <v/>
      </c>
      <c r="M94" s="105" t="str">
        <f aca="false" t="array" ref="M94:M94">IFERROR(SKEW(IF(ISNUMBER(Q94:CR94),Q94:CR94,"")),"")</f>
        <v/>
      </c>
      <c r="N94" s="107"/>
      <c r="O94" s="107" t="str">
        <f aca="true">IF(ISBLANK(OFFSET('Raw Data'!$A$3,MATCH('Data above threshold'!$A94,'Raw Data'!$B$4:$B$185,0),MATCH('Data above threshold'!O$4,'Raw Data'!$3:$3,0)-1)),"",OFFSET('Raw Data'!$A$3,MATCH('Data above threshold'!$A94,'Raw Data'!$B$4:$B$185,0),MATCH('Data above threshold'!O$4,'Raw Data'!$3:$3,0)-1))</f>
        <v/>
      </c>
      <c r="P94" s="106" t="str">
        <f aca="false" t="array" ref="P94:P94">IF(B94&lt;4,"",1-IFERROR(SUM(ISNUMBER(Q94:CR94)*(1-$Q$3:$CR$3))/COUNTIF($Q$3:$CR$3,0),0))</f>
        <v/>
      </c>
      <c r="Q94" s="107" t="str">
        <f aca="true">IF(ISBLANK(OFFSET('Raw Data'!$A$3,MATCH('Data above threshold'!$A94,'Raw Data'!$B$4:$B$185,0),MATCH('Data above threshold'!Q$4,'Raw Data'!$3:$3,0)-1)),"",OFFSET('Raw Data'!$A$3,MATCH('Data above threshold'!$A94,'Raw Data'!$B$4:$B$185,0),MATCH('Data above threshold'!Q$4,'Raw Data'!$3:$3,0)-1))</f>
        <v/>
      </c>
      <c r="R94" s="107" t="str">
        <f aca="true">IF(ISBLANK(OFFSET('Raw Data'!$A$3,MATCH('Data above threshold'!$A94,'Raw Data'!$B$4:$B$185,0),MATCH('Data above threshold'!R$4,'Raw Data'!$3:$3,0)-1)),"",OFFSET('Raw Data'!$A$3,MATCH('Data above threshold'!$A94,'Raw Data'!$B$4:$B$185,0),MATCH('Data above threshold'!R$4,'Raw Data'!$3:$3,0)-1))</f>
        <v/>
      </c>
      <c r="S94" s="107" t="str">
        <f aca="true">IF(ISBLANK(OFFSET('Raw Data'!$A$3,MATCH('Data above threshold'!$A94,'Raw Data'!$B$4:$B$185,0),MATCH('Data above threshold'!S$4,'Raw Data'!$3:$3,0)-1)),"",OFFSET('Raw Data'!$A$3,MATCH('Data above threshold'!$A94,'Raw Data'!$B$4:$B$185,0),MATCH('Data above threshold'!S$4,'Raw Data'!$3:$3,0)-1))</f>
        <v/>
      </c>
      <c r="T94" s="107" t="str">
        <f aca="true">IF(ISBLANK(OFFSET('Raw Data'!$A$3,MATCH('Data above threshold'!$A94,'Raw Data'!$B$4:$B$185,0),MATCH('Data above threshold'!T$4,'Raw Data'!$3:$3,0)-1)),"",OFFSET('Raw Data'!$A$3,MATCH('Data above threshold'!$A94,'Raw Data'!$B$4:$B$185,0),MATCH('Data above threshold'!T$4,'Raw Data'!$3:$3,0)-1))</f>
        <v/>
      </c>
      <c r="U94" s="107" t="str">
        <f aca="true">IF(ISBLANK(OFFSET('Raw Data'!$A$3,MATCH('Data above threshold'!$A94,'Raw Data'!$B$4:$B$185,0),MATCH('Data above threshold'!U$4,'Raw Data'!$3:$3,0)-1)),"",OFFSET('Raw Data'!$A$3,MATCH('Data above threshold'!$A94,'Raw Data'!$B$4:$B$185,0),MATCH('Data above threshold'!U$4,'Raw Data'!$3:$3,0)-1))</f>
        <v/>
      </c>
      <c r="V94" s="107" t="str">
        <f aca="true">IF(ISBLANK(OFFSET('Raw Data'!$A$3,MATCH('Data above threshold'!$A94,'Raw Data'!$B$4:$B$185,0),MATCH('Data above threshold'!V$4,'Raw Data'!$3:$3,0)-1)),"",OFFSET('Raw Data'!$A$3,MATCH('Data above threshold'!$A94,'Raw Data'!$B$4:$B$185,0),MATCH('Data above threshold'!V$4,'Raw Data'!$3:$3,0)-1))</f>
        <v/>
      </c>
      <c r="W94" s="107" t="str">
        <f aca="true">IF(ISBLANK(OFFSET('Raw Data'!$A$3,MATCH('Data above threshold'!$A94,'Raw Data'!$B$4:$B$185,0),MATCH('Data above threshold'!W$4,'Raw Data'!$3:$3,0)-1)),"",OFFSET('Raw Data'!$A$3,MATCH('Data above threshold'!$A94,'Raw Data'!$B$4:$B$185,0),MATCH('Data above threshold'!W$4,'Raw Data'!$3:$3,0)-1))</f>
        <v/>
      </c>
      <c r="X94" s="107" t="str">
        <f aca="true">IF(ISBLANK(OFFSET('Raw Data'!$A$3,MATCH('Data above threshold'!$A94,'Raw Data'!$B$4:$B$185,0),MATCH('Data above threshold'!X$4,'Raw Data'!$3:$3,0)-1)),"",OFFSET('Raw Data'!$A$3,MATCH('Data above threshold'!$A94,'Raw Data'!$B$4:$B$185,0),MATCH('Data above threshold'!X$4,'Raw Data'!$3:$3,0)-1))</f>
        <v/>
      </c>
      <c r="Y94" s="107" t="str">
        <f aca="true">IF(ISBLANK(OFFSET('Raw Data'!$A$3,MATCH('Data above threshold'!$A94,'Raw Data'!$B$4:$B$185,0),MATCH('Data above threshold'!Y$4,'Raw Data'!$3:$3,0)-1)),"",OFFSET('Raw Data'!$A$3,MATCH('Data above threshold'!$A94,'Raw Data'!$B$4:$B$185,0),MATCH('Data above threshold'!Y$4,'Raw Data'!$3:$3,0)-1))</f>
        <v/>
      </c>
      <c r="Z94" s="107" t="str">
        <f aca="true">IF(ISBLANK(OFFSET('Raw Data'!$A$3,MATCH('Data above threshold'!$A94,'Raw Data'!$B$4:$B$185,0),MATCH('Data above threshold'!Z$4,'Raw Data'!$3:$3,0)-1)),"",OFFSET('Raw Data'!$A$3,MATCH('Data above threshold'!$A94,'Raw Data'!$B$4:$B$185,0),MATCH('Data above threshold'!Z$4,'Raw Data'!$3:$3,0)-1))</f>
        <v/>
      </c>
      <c r="AA94" s="107" t="str">
        <f aca="true">IF(ISBLANK(OFFSET('Raw Data'!$A$3,MATCH('Data above threshold'!$A94,'Raw Data'!$B$4:$B$185,0),MATCH('Data above threshold'!AA$4,'Raw Data'!$3:$3,0)-1)),"",OFFSET('Raw Data'!$A$3,MATCH('Data above threshold'!$A94,'Raw Data'!$B$4:$B$185,0),MATCH('Data above threshold'!AA$4,'Raw Data'!$3:$3,0)-1))</f>
        <v/>
      </c>
      <c r="AB94" s="107" t="str">
        <f aca="true">IF(ISBLANK(OFFSET('Raw Data'!$A$3,MATCH('Data above threshold'!$A94,'Raw Data'!$B$4:$B$185,0),MATCH('Data above threshold'!AB$4,'Raw Data'!$3:$3,0)-1)),"",OFFSET('Raw Data'!$A$3,MATCH('Data above threshold'!$A94,'Raw Data'!$B$4:$B$185,0),MATCH('Data above threshold'!AB$4,'Raw Data'!$3:$3,0)-1))</f>
        <v/>
      </c>
      <c r="AC94" s="107" t="str">
        <f aca="true">IF(ISBLANK(OFFSET('Raw Data'!$A$3,MATCH('Data above threshold'!$A94,'Raw Data'!$B$4:$B$185,0),MATCH('Data above threshold'!AC$4,'Raw Data'!$3:$3,0)-1)),"",OFFSET('Raw Data'!$A$3,MATCH('Data above threshold'!$A94,'Raw Data'!$B$4:$B$185,0),MATCH('Data above threshold'!AC$4,'Raw Data'!$3:$3,0)-1))</f>
        <v/>
      </c>
      <c r="AD94" s="107" t="str">
        <f aca="true">IF(ISBLANK(OFFSET('Raw Data'!$A$3,MATCH('Data above threshold'!$A94,'Raw Data'!$B$4:$B$185,0),MATCH('Data above threshold'!AD$4,'Raw Data'!$3:$3,0)-1)),"",OFFSET('Raw Data'!$A$3,MATCH('Data above threshold'!$A94,'Raw Data'!$B$4:$B$185,0),MATCH('Data above threshold'!AD$4,'Raw Data'!$3:$3,0)-1))</f>
        <v/>
      </c>
      <c r="AE94" s="107" t="str">
        <f aca="true">IF(ISBLANK(OFFSET('Raw Data'!$A$3,MATCH('Data above threshold'!$A94,'Raw Data'!$B$4:$B$185,0),MATCH('Data above threshold'!AE$4,'Raw Data'!$3:$3,0)-1)),"",OFFSET('Raw Data'!$A$3,MATCH('Data above threshold'!$A94,'Raw Data'!$B$4:$B$185,0),MATCH('Data above threshold'!AE$4,'Raw Data'!$3:$3,0)-1))</f>
        <v/>
      </c>
      <c r="AF94" s="107" t="str">
        <f aca="true">IF(ISBLANK(OFFSET('Raw Data'!$A$3,MATCH('Data above threshold'!$A94,'Raw Data'!$B$4:$B$185,0),MATCH('Data above threshold'!AF$4,'Raw Data'!$3:$3,0)-1)),"",OFFSET('Raw Data'!$A$3,MATCH('Data above threshold'!$A94,'Raw Data'!$B$4:$B$185,0),MATCH('Data above threshold'!AF$4,'Raw Data'!$3:$3,0)-1))</f>
        <v/>
      </c>
      <c r="AG94" s="107" t="str">
        <f aca="true">IF(ISBLANK(OFFSET('Raw Data'!$A$3,MATCH('Data above threshold'!$A94,'Raw Data'!$B$4:$B$185,0),MATCH('Data above threshold'!AG$4,'Raw Data'!$3:$3,0)-1)),"",OFFSET('Raw Data'!$A$3,MATCH('Data above threshold'!$A94,'Raw Data'!$B$4:$B$185,0),MATCH('Data above threshold'!AG$4,'Raw Data'!$3:$3,0)-1))</f>
        <v/>
      </c>
      <c r="AH94" s="107" t="str">
        <f aca="true">IF(ISBLANK(OFFSET('Raw Data'!$A$3,MATCH('Data above threshold'!$A94,'Raw Data'!$B$4:$B$185,0),MATCH('Data above threshold'!AH$4,'Raw Data'!$3:$3,0)-1)),"",OFFSET('Raw Data'!$A$3,MATCH('Data above threshold'!$A94,'Raw Data'!$B$4:$B$185,0),MATCH('Data above threshold'!AH$4,'Raw Data'!$3:$3,0)-1))</f>
        <v/>
      </c>
      <c r="AI94" s="107" t="str">
        <f aca="true">IF(ISBLANK(OFFSET('Raw Data'!$A$3,MATCH('Data above threshold'!$A94,'Raw Data'!$B$4:$B$185,0),MATCH('Data above threshold'!AI$4,'Raw Data'!$3:$3,0)-1)),"",OFFSET('Raw Data'!$A$3,MATCH('Data above threshold'!$A94,'Raw Data'!$B$4:$B$185,0),MATCH('Data above threshold'!AI$4,'Raw Data'!$3:$3,0)-1))</f>
        <v/>
      </c>
      <c r="AJ94" s="107" t="str">
        <f aca="true">IF(ISBLANK(OFFSET('Raw Data'!$A$3,MATCH('Data above threshold'!$A94,'Raw Data'!$B$4:$B$185,0),MATCH('Data above threshold'!AJ$4,'Raw Data'!$3:$3,0)-1)),"",OFFSET('Raw Data'!$A$3,MATCH('Data above threshold'!$A94,'Raw Data'!$B$4:$B$185,0),MATCH('Data above threshold'!AJ$4,'Raw Data'!$3:$3,0)-1))</f>
        <v/>
      </c>
      <c r="AK94" s="107" t="str">
        <f aca="true">IF(ISBLANK(OFFSET('Raw Data'!$A$3,MATCH('Data above threshold'!$A94,'Raw Data'!$B$4:$B$185,0),MATCH('Data above threshold'!AK$4,'Raw Data'!$3:$3,0)-1)),"",OFFSET('Raw Data'!$A$3,MATCH('Data above threshold'!$A94,'Raw Data'!$B$4:$B$185,0),MATCH('Data above threshold'!AK$4,'Raw Data'!$3:$3,0)-1))</f>
        <v/>
      </c>
      <c r="AL94" s="107" t="str">
        <f aca="true">IF(ISBLANK(OFFSET('Raw Data'!$A$3,MATCH('Data above threshold'!$A94,'Raw Data'!$B$4:$B$185,0),MATCH('Data above threshold'!AL$4,'Raw Data'!$3:$3,0)-1)),"",OFFSET('Raw Data'!$A$3,MATCH('Data above threshold'!$A94,'Raw Data'!$B$4:$B$185,0),MATCH('Data above threshold'!AL$4,'Raw Data'!$3:$3,0)-1))</f>
        <v/>
      </c>
      <c r="AM94" s="107" t="str">
        <f aca="true">IF(ISBLANK(OFFSET('Raw Data'!$A$3,MATCH('Data above threshold'!$A94,'Raw Data'!$B$4:$B$185,0),MATCH('Data above threshold'!AM$4,'Raw Data'!$3:$3,0)-1)),"",OFFSET('Raw Data'!$A$3,MATCH('Data above threshold'!$A94,'Raw Data'!$B$4:$B$185,0),MATCH('Data above threshold'!AM$4,'Raw Data'!$3:$3,0)-1))</f>
        <v/>
      </c>
      <c r="AN94" s="107" t="str">
        <f aca="true">IF(ISBLANK(OFFSET('Raw Data'!$A$3,MATCH('Data above threshold'!$A94,'Raw Data'!$B$4:$B$185,0),MATCH('Data above threshold'!AN$4,'Raw Data'!$3:$3,0)-1)),"",OFFSET('Raw Data'!$A$3,MATCH('Data above threshold'!$A94,'Raw Data'!$B$4:$B$185,0),MATCH('Data above threshold'!AN$4,'Raw Data'!$3:$3,0)-1))</f>
        <v/>
      </c>
      <c r="AO94" s="107" t="str">
        <f aca="true">IF(ISBLANK(OFFSET('Raw Data'!$A$3,MATCH('Data above threshold'!$A94,'Raw Data'!$B$4:$B$185,0),MATCH('Data above threshold'!AO$4,'Raw Data'!$3:$3,0)-1)),"",OFFSET('Raw Data'!$A$3,MATCH('Data above threshold'!$A94,'Raw Data'!$B$4:$B$185,0),MATCH('Data above threshold'!AO$4,'Raw Data'!$3:$3,0)-1))</f>
        <v/>
      </c>
      <c r="AP94" s="107" t="str">
        <f aca="true">IF(ISBLANK(OFFSET('Raw Data'!$A$3,MATCH('Data above threshold'!$A94,'Raw Data'!$B$4:$B$185,0),MATCH('Data above threshold'!AP$4,'Raw Data'!$3:$3,0)-1)),"",OFFSET('Raw Data'!$A$3,MATCH('Data above threshold'!$A94,'Raw Data'!$B$4:$B$185,0),MATCH('Data above threshold'!AP$4,'Raw Data'!$3:$3,0)-1))</f>
        <v/>
      </c>
      <c r="AQ94" s="107" t="str">
        <f aca="true">IF(ISBLANK(OFFSET('Raw Data'!$A$3,MATCH('Data above threshold'!$A94,'Raw Data'!$B$4:$B$185,0),MATCH('Data above threshold'!AQ$4,'Raw Data'!$3:$3,0)-1)),"",OFFSET('Raw Data'!$A$3,MATCH('Data above threshold'!$A94,'Raw Data'!$B$4:$B$185,0),MATCH('Data above threshold'!AQ$4,'Raw Data'!$3:$3,0)-1))</f>
        <v/>
      </c>
      <c r="AR94" s="107" t="str">
        <f aca="true">IF(ISBLANK(OFFSET('Raw Data'!$A$3,MATCH('Data above threshold'!$A94,'Raw Data'!$B$4:$B$185,0),MATCH('Data above threshold'!AR$4,'Raw Data'!$3:$3,0)-1)),"",OFFSET('Raw Data'!$A$3,MATCH('Data above threshold'!$A94,'Raw Data'!$B$4:$B$185,0),MATCH('Data above threshold'!AR$4,'Raw Data'!$3:$3,0)-1))</f>
        <v/>
      </c>
      <c r="AS94" s="107" t="str">
        <f aca="true">IF(ISBLANK(OFFSET('Raw Data'!$A$3,MATCH('Data above threshold'!$A94,'Raw Data'!$B$4:$B$185,0),MATCH('Data above threshold'!AS$4,'Raw Data'!$3:$3,0)-1)),"",OFFSET('Raw Data'!$A$3,MATCH('Data above threshold'!$A94,'Raw Data'!$B$4:$B$185,0),MATCH('Data above threshold'!AS$4,'Raw Data'!$3:$3,0)-1))</f>
        <v/>
      </c>
      <c r="AT94" s="107" t="str">
        <f aca="true">IF(ISBLANK(OFFSET('Raw Data'!$A$3,MATCH('Data above threshold'!$A94,'Raw Data'!$B$4:$B$185,0),MATCH('Data above threshold'!AT$4,'Raw Data'!$3:$3,0)-1)),"",OFFSET('Raw Data'!$A$3,MATCH('Data above threshold'!$A94,'Raw Data'!$B$4:$B$185,0),MATCH('Data above threshold'!AT$4,'Raw Data'!$3:$3,0)-1))</f>
        <v/>
      </c>
      <c r="AU94" s="107" t="str">
        <f aca="true">IF(ISBLANK(OFFSET('Raw Data'!$A$3,MATCH('Data above threshold'!$A94,'Raw Data'!$B$4:$B$185,0),MATCH('Data above threshold'!AU$4,'Raw Data'!$3:$3,0)-1)),"",OFFSET('Raw Data'!$A$3,MATCH('Data above threshold'!$A94,'Raw Data'!$B$4:$B$185,0),MATCH('Data above threshold'!AU$4,'Raw Data'!$3:$3,0)-1))</f>
        <v/>
      </c>
      <c r="AV94" s="107" t="str">
        <f aca="true">IF(ISBLANK(OFFSET('Raw Data'!$A$3,MATCH('Data above threshold'!$A94,'Raw Data'!$B$4:$B$185,0),MATCH('Data above threshold'!AV$4,'Raw Data'!$3:$3,0)-1)),"",OFFSET('Raw Data'!$A$3,MATCH('Data above threshold'!$A94,'Raw Data'!$B$4:$B$185,0),MATCH('Data above threshold'!AV$4,'Raw Data'!$3:$3,0)-1))</f>
        <v/>
      </c>
      <c r="AW94" s="107" t="str">
        <f aca="true">IF(ISBLANK(OFFSET('Raw Data'!$A$3,MATCH('Data above threshold'!$A94,'Raw Data'!$B$4:$B$185,0),MATCH('Data above threshold'!AW$4,'Raw Data'!$3:$3,0)-1)),"",OFFSET('Raw Data'!$A$3,MATCH('Data above threshold'!$A94,'Raw Data'!$B$4:$B$185,0),MATCH('Data above threshold'!AW$4,'Raw Data'!$3:$3,0)-1))</f>
        <v/>
      </c>
      <c r="AX94" s="107" t="str">
        <f aca="true">IF(ISBLANK(OFFSET('Raw Data'!$A$3,MATCH('Data above threshold'!$A94,'Raw Data'!$B$4:$B$185,0),MATCH('Data above threshold'!AX$4,'Raw Data'!$3:$3,0)-1)),"",OFFSET('Raw Data'!$A$3,MATCH('Data above threshold'!$A94,'Raw Data'!$B$4:$B$185,0),MATCH('Data above threshold'!AX$4,'Raw Data'!$3:$3,0)-1))</f>
        <v/>
      </c>
      <c r="AY94" s="107" t="str">
        <f aca="true">IF(ISBLANK(OFFSET('Raw Data'!$A$3,MATCH('Data above threshold'!$A94,'Raw Data'!$B$4:$B$185,0),MATCH('Data above threshold'!AY$4,'Raw Data'!$3:$3,0)-1)),"",OFFSET('Raw Data'!$A$3,MATCH('Data above threshold'!$A94,'Raw Data'!$B$4:$B$185,0),MATCH('Data above threshold'!AY$4,'Raw Data'!$3:$3,0)-1))</f>
        <v/>
      </c>
      <c r="AZ94" s="107" t="str">
        <f aca="true">IF(ISBLANK(OFFSET('Raw Data'!$A$3,MATCH('Data above threshold'!$A94,'Raw Data'!$B$4:$B$185,0),MATCH('Data above threshold'!AZ$4,'Raw Data'!$3:$3,0)-1)),"",OFFSET('Raw Data'!$A$3,MATCH('Data above threshold'!$A94,'Raw Data'!$B$4:$B$185,0),MATCH('Data above threshold'!AZ$4,'Raw Data'!$3:$3,0)-1))</f>
        <v/>
      </c>
      <c r="BA94" s="107" t="str">
        <f aca="true">IF(ISBLANK(OFFSET('Raw Data'!$A$3,MATCH('Data above threshold'!$A94,'Raw Data'!$B$4:$B$185,0),MATCH('Data above threshold'!BA$4,'Raw Data'!$3:$3,0)-1)),"",OFFSET('Raw Data'!$A$3,MATCH('Data above threshold'!$A94,'Raw Data'!$B$4:$B$185,0),MATCH('Data above threshold'!BA$4,'Raw Data'!$3:$3,0)-1))</f>
        <v/>
      </c>
      <c r="BB94" s="107" t="str">
        <f aca="true">IF(ISBLANK(OFFSET('Raw Data'!$A$3,MATCH('Data above threshold'!$A94,'Raw Data'!$B$4:$B$185,0),MATCH('Data above threshold'!BB$4,'Raw Data'!$3:$3,0)-1)),"",OFFSET('Raw Data'!$A$3,MATCH('Data above threshold'!$A94,'Raw Data'!$B$4:$B$185,0),MATCH('Data above threshold'!BB$4,'Raw Data'!$3:$3,0)-1))</f>
        <v/>
      </c>
      <c r="BC94" s="107" t="str">
        <f aca="true">IF(ISBLANK(OFFSET('Raw Data'!$A$3,MATCH('Data above threshold'!$A94,'Raw Data'!$B$4:$B$185,0),MATCH('Data above threshold'!BC$4,'Raw Data'!$3:$3,0)-1)),"",OFFSET('Raw Data'!$A$3,MATCH('Data above threshold'!$A94,'Raw Data'!$B$4:$B$185,0),MATCH('Data above threshold'!BC$4,'Raw Data'!$3:$3,0)-1))</f>
        <v/>
      </c>
      <c r="BD94" s="107" t="str">
        <f aca="true">IF(ISBLANK(OFFSET('Raw Data'!$A$3,MATCH('Data above threshold'!$A94,'Raw Data'!$B$4:$B$185,0),MATCH('Data above threshold'!BD$4,'Raw Data'!$3:$3,0)-1)),"",OFFSET('Raw Data'!$A$3,MATCH('Data above threshold'!$A94,'Raw Data'!$B$4:$B$185,0),MATCH('Data above threshold'!BD$4,'Raw Data'!$3:$3,0)-1))</f>
        <v/>
      </c>
      <c r="BE94" s="107" t="str">
        <f aca="true">IF(ISBLANK(OFFSET('Raw Data'!$A$3,MATCH('Data above threshold'!$A94,'Raw Data'!$B$4:$B$185,0),MATCH('Data above threshold'!BE$4,'Raw Data'!$3:$3,0)-1)),"",OFFSET('Raw Data'!$A$3,MATCH('Data above threshold'!$A94,'Raw Data'!$B$4:$B$185,0),MATCH('Data above threshold'!BE$4,'Raw Data'!$3:$3,0)-1))</f>
        <v/>
      </c>
      <c r="BF94" s="107" t="str">
        <f aca="true">IF(ISBLANK(OFFSET('Raw Data'!$A$3,MATCH('Data above threshold'!$A94,'Raw Data'!$B$4:$B$185,0),MATCH('Data above threshold'!BF$4,'Raw Data'!$3:$3,0)-1)),"",OFFSET('Raw Data'!$A$3,MATCH('Data above threshold'!$A94,'Raw Data'!$B$4:$B$185,0),MATCH('Data above threshold'!BF$4,'Raw Data'!$3:$3,0)-1))</f>
        <v/>
      </c>
      <c r="BG94" s="107" t="str">
        <f aca="true">IF(ISBLANK(OFFSET('Raw Data'!$A$3,MATCH('Data above threshold'!$A94,'Raw Data'!$B$4:$B$185,0),MATCH('Data above threshold'!BG$4,'Raw Data'!$3:$3,0)-1)),"",OFFSET('Raw Data'!$A$3,MATCH('Data above threshold'!$A94,'Raw Data'!$B$4:$B$185,0),MATCH('Data above threshold'!BG$4,'Raw Data'!$3:$3,0)-1))</f>
        <v/>
      </c>
      <c r="BH94" s="107" t="str">
        <f aca="true">IF(ISBLANK(OFFSET('Raw Data'!$A$3,MATCH('Data above threshold'!$A94,'Raw Data'!$B$4:$B$185,0),MATCH('Data above threshold'!BH$4,'Raw Data'!$3:$3,0)-1)),"",OFFSET('Raw Data'!$A$3,MATCH('Data above threshold'!$A94,'Raw Data'!$B$4:$B$185,0),MATCH('Data above threshold'!BH$4,'Raw Data'!$3:$3,0)-1))</f>
        <v/>
      </c>
      <c r="BI94" s="107" t="str">
        <f aca="true">IF(ISBLANK(OFFSET('Raw Data'!$A$3,MATCH('Data above threshold'!$A94,'Raw Data'!$B$4:$B$185,0),MATCH('Data above threshold'!BI$4,'Raw Data'!$3:$3,0)-1)),"",OFFSET('Raw Data'!$A$3,MATCH('Data above threshold'!$A94,'Raw Data'!$B$4:$B$185,0),MATCH('Data above threshold'!BI$4,'Raw Data'!$3:$3,0)-1))</f>
        <v/>
      </c>
      <c r="BJ94" s="107" t="str">
        <f aca="true">IF(ISBLANK(OFFSET('Raw Data'!$A$3,MATCH('Data above threshold'!$A94,'Raw Data'!$B$4:$B$185,0),MATCH('Data above threshold'!BJ$4,'Raw Data'!$3:$3,0)-1)),"",OFFSET('Raw Data'!$A$3,MATCH('Data above threshold'!$A94,'Raw Data'!$B$4:$B$185,0),MATCH('Data above threshold'!BJ$4,'Raw Data'!$3:$3,0)-1))</f>
        <v/>
      </c>
      <c r="BK94" s="107" t="str">
        <f aca="true">IF(ISBLANK(OFFSET('Raw Data'!$A$3,MATCH('Data above threshold'!$A94,'Raw Data'!$B$4:$B$185,0),MATCH('Data above threshold'!BK$4,'Raw Data'!$3:$3,0)-1)),"",OFFSET('Raw Data'!$A$3,MATCH('Data above threshold'!$A94,'Raw Data'!$B$4:$B$185,0),MATCH('Data above threshold'!BK$4,'Raw Data'!$3:$3,0)-1))</f>
        <v/>
      </c>
      <c r="BL94" s="107" t="str">
        <f aca="true">IF(ISBLANK(OFFSET('Raw Data'!$A$3,MATCH('Data above threshold'!$A94,'Raw Data'!$B$4:$B$185,0),MATCH('Data above threshold'!BL$4,'Raw Data'!$3:$3,0)-1)),"",OFFSET('Raw Data'!$A$3,MATCH('Data above threshold'!$A94,'Raw Data'!$B$4:$B$185,0),MATCH('Data above threshold'!BL$4,'Raw Data'!$3:$3,0)-1))</f>
        <v/>
      </c>
      <c r="BM94" s="107" t="str">
        <f aca="true">IF(ISBLANK(OFFSET('Raw Data'!$A$3,MATCH('Data above threshold'!$A94,'Raw Data'!$B$4:$B$185,0),MATCH('Data above threshold'!BM$4,'Raw Data'!$3:$3,0)-1)),"",OFFSET('Raw Data'!$A$3,MATCH('Data above threshold'!$A94,'Raw Data'!$B$4:$B$185,0),MATCH('Data above threshold'!BM$4,'Raw Data'!$3:$3,0)-1))</f>
        <v/>
      </c>
      <c r="BN94" s="107" t="str">
        <f aca="true">IF(ISBLANK(OFFSET('Raw Data'!$A$3,MATCH('Data above threshold'!$A94,'Raw Data'!$B$4:$B$185,0),MATCH('Data above threshold'!BN$4,'Raw Data'!$3:$3,0)-1)),"",OFFSET('Raw Data'!$A$3,MATCH('Data above threshold'!$A94,'Raw Data'!$B$4:$B$185,0),MATCH('Data above threshold'!BN$4,'Raw Data'!$3:$3,0)-1))</f>
        <v/>
      </c>
      <c r="BO94" s="107" t="str">
        <f aca="true">IF(ISBLANK(OFFSET('Raw Data'!$A$3,MATCH('Data above threshold'!$A94,'Raw Data'!$B$4:$B$185,0),MATCH('Data above threshold'!BO$4,'Raw Data'!$3:$3,0)-1)),"",OFFSET('Raw Data'!$A$3,MATCH('Data above threshold'!$A94,'Raw Data'!$B$4:$B$185,0),MATCH('Data above threshold'!BO$4,'Raw Data'!$3:$3,0)-1))</f>
        <v/>
      </c>
      <c r="BP94" s="107" t="str">
        <f aca="true">IF(ISBLANK(OFFSET('Raw Data'!$A$3,MATCH('Data above threshold'!$A94,'Raw Data'!$B$4:$B$185,0),MATCH('Data above threshold'!BP$4,'Raw Data'!$3:$3,0)-1)),"",OFFSET('Raw Data'!$A$3,MATCH('Data above threshold'!$A94,'Raw Data'!$B$4:$B$185,0),MATCH('Data above threshold'!BP$4,'Raw Data'!$3:$3,0)-1))</f>
        <v/>
      </c>
      <c r="BQ94" s="107" t="str">
        <f aca="true">IF(ISBLANK(OFFSET('Raw Data'!$A$3,MATCH('Data above threshold'!$A94,'Raw Data'!$B$4:$B$185,0),MATCH('Data above threshold'!BQ$4,'Raw Data'!$3:$3,0)-1)),"",OFFSET('Raw Data'!$A$3,MATCH('Data above threshold'!$A94,'Raw Data'!$B$4:$B$185,0),MATCH('Data above threshold'!BQ$4,'Raw Data'!$3:$3,0)-1))</f>
        <v/>
      </c>
      <c r="BR94" s="107" t="str">
        <f aca="true">IF(ISBLANK(OFFSET('Raw Data'!$A$3,MATCH('Data above threshold'!$A94,'Raw Data'!$B$4:$B$185,0),MATCH('Data above threshold'!BR$4,'Raw Data'!$3:$3,0)-1)),"",OFFSET('Raw Data'!$A$3,MATCH('Data above threshold'!$A94,'Raw Data'!$B$4:$B$185,0),MATCH('Data above threshold'!BR$4,'Raw Data'!$3:$3,0)-1))</f>
        <v/>
      </c>
      <c r="BS94" s="107" t="str">
        <f aca="true">IF(ISBLANK(OFFSET('Raw Data'!$A$3,MATCH('Data above threshold'!$A94,'Raw Data'!$B$4:$B$185,0),MATCH('Data above threshold'!BS$4,'Raw Data'!$3:$3,0)-1)),"",OFFSET('Raw Data'!$A$3,MATCH('Data above threshold'!$A94,'Raw Data'!$B$4:$B$185,0),MATCH('Data above threshold'!BS$4,'Raw Data'!$3:$3,0)-1))</f>
        <v/>
      </c>
      <c r="BT94" s="107" t="str">
        <f aca="true">IF(ISBLANK(OFFSET('Raw Data'!$A$3,MATCH('Data above threshold'!$A94,'Raw Data'!$B$4:$B$185,0),MATCH('Data above threshold'!BT$4,'Raw Data'!$3:$3,0)-1)),"",OFFSET('Raw Data'!$A$3,MATCH('Data above threshold'!$A94,'Raw Data'!$B$4:$B$185,0),MATCH('Data above threshold'!BT$4,'Raw Data'!$3:$3,0)-1))</f>
        <v/>
      </c>
      <c r="BU94" s="107" t="str">
        <f aca="true">IF(ISBLANK(OFFSET('Raw Data'!$A$3,MATCH('Data above threshold'!$A94,'Raw Data'!$B$4:$B$185,0),MATCH('Data above threshold'!BU$4,'Raw Data'!$3:$3,0)-1)),"",OFFSET('Raw Data'!$A$3,MATCH('Data above threshold'!$A94,'Raw Data'!$B$4:$B$185,0),MATCH('Data above threshold'!BU$4,'Raw Data'!$3:$3,0)-1))</f>
        <v/>
      </c>
      <c r="BV94" s="107" t="str">
        <f aca="true">IF(ISBLANK(OFFSET('Raw Data'!$A$3,MATCH('Data above threshold'!$A94,'Raw Data'!$B$4:$B$185,0),MATCH('Data above threshold'!BV$4,'Raw Data'!$3:$3,0)-1)),"",OFFSET('Raw Data'!$A$3,MATCH('Data above threshold'!$A94,'Raw Data'!$B$4:$B$185,0),MATCH('Data above threshold'!BV$4,'Raw Data'!$3:$3,0)-1))</f>
        <v/>
      </c>
      <c r="BW94" s="107" t="str">
        <f aca="true">IF(ISBLANK(OFFSET('Raw Data'!$A$3,MATCH('Data above threshold'!$A94,'Raw Data'!$B$4:$B$185,0),MATCH('Data above threshold'!BW$4,'Raw Data'!$3:$3,0)-1)),"",OFFSET('Raw Data'!$A$3,MATCH('Data above threshold'!$A94,'Raw Data'!$B$4:$B$185,0),MATCH('Data above threshold'!BW$4,'Raw Data'!$3:$3,0)-1))</f>
        <v/>
      </c>
      <c r="BX94" s="107" t="str">
        <f aca="true">IF(ISBLANK(OFFSET('Raw Data'!$A$3,MATCH('Data above threshold'!$A94,'Raw Data'!$B$4:$B$185,0),MATCH('Data above threshold'!BX$4,'Raw Data'!$3:$3,0)-1)),"",OFFSET('Raw Data'!$A$3,MATCH('Data above threshold'!$A94,'Raw Data'!$B$4:$B$185,0),MATCH('Data above threshold'!BX$4,'Raw Data'!$3:$3,0)-1))</f>
        <v/>
      </c>
      <c r="BY94" s="107" t="str">
        <f aca="true">IF(ISBLANK(OFFSET('Raw Data'!$A$3,MATCH('Data above threshold'!$A94,'Raw Data'!$B$4:$B$185,0),MATCH('Data above threshold'!BY$4,'Raw Data'!$3:$3,0)-1)),"",OFFSET('Raw Data'!$A$3,MATCH('Data above threshold'!$A94,'Raw Data'!$B$4:$B$185,0),MATCH('Data above threshold'!BY$4,'Raw Data'!$3:$3,0)-1))</f>
        <v/>
      </c>
      <c r="BZ94" s="107" t="str">
        <f aca="true">IF(ISBLANK(OFFSET('Raw Data'!$A$3,MATCH('Data above threshold'!$A94,'Raw Data'!$B$4:$B$185,0),MATCH('Data above threshold'!BZ$4,'Raw Data'!$3:$3,0)-1)),"",OFFSET('Raw Data'!$A$3,MATCH('Data above threshold'!$A94,'Raw Data'!$B$4:$B$185,0),MATCH('Data above threshold'!BZ$4,'Raw Data'!$3:$3,0)-1))</f>
        <v/>
      </c>
      <c r="CA94" s="107" t="str">
        <f aca="true">IF(ISBLANK(OFFSET('Raw Data'!$A$3,MATCH('Data above threshold'!$A94,'Raw Data'!$B$4:$B$185,0),MATCH('Data above threshold'!CA$4,'Raw Data'!$3:$3,0)-1)),"",OFFSET('Raw Data'!$A$3,MATCH('Data above threshold'!$A94,'Raw Data'!$B$4:$B$185,0),MATCH('Data above threshold'!CA$4,'Raw Data'!$3:$3,0)-1))</f>
        <v/>
      </c>
      <c r="CB94" s="107" t="str">
        <f aca="true">IF(ISBLANK(OFFSET('Raw Data'!$A$3,MATCH('Data above threshold'!$A94,'Raw Data'!$B$4:$B$185,0),MATCH('Data above threshold'!CB$4,'Raw Data'!$3:$3,0)-1)),"",OFFSET('Raw Data'!$A$3,MATCH('Data above threshold'!$A94,'Raw Data'!$B$4:$B$185,0),MATCH('Data above threshold'!CB$4,'Raw Data'!$3:$3,0)-1))</f>
        <v/>
      </c>
      <c r="CC94" s="107" t="str">
        <f aca="true">IF(ISBLANK(OFFSET('Raw Data'!$A$3,MATCH('Data above threshold'!$A94,'Raw Data'!$B$4:$B$185,0),MATCH('Data above threshold'!CC$4,'Raw Data'!$3:$3,0)-1)),"",OFFSET('Raw Data'!$A$3,MATCH('Data above threshold'!$A94,'Raw Data'!$B$4:$B$185,0),MATCH('Data above threshold'!CC$4,'Raw Data'!$3:$3,0)-1))</f>
        <v/>
      </c>
      <c r="CD94" s="107" t="str">
        <f aca="true">IF(ISBLANK(OFFSET('Raw Data'!$A$3,MATCH('Data above threshold'!$A94,'Raw Data'!$B$4:$B$185,0),MATCH('Data above threshold'!CD$4,'Raw Data'!$3:$3,0)-1)),"",OFFSET('Raw Data'!$A$3,MATCH('Data above threshold'!$A94,'Raw Data'!$B$4:$B$185,0),MATCH('Data above threshold'!CD$4,'Raw Data'!$3:$3,0)-1))</f>
        <v/>
      </c>
      <c r="CE94" s="107" t="str">
        <f aca="true">IF(ISBLANK(OFFSET('Raw Data'!$A$3,MATCH('Data above threshold'!$A94,'Raw Data'!$B$4:$B$185,0),MATCH('Data above threshold'!CE$4,'Raw Data'!$3:$3,0)-1)),"",OFFSET('Raw Data'!$A$3,MATCH('Data above threshold'!$A94,'Raw Data'!$B$4:$B$185,0),MATCH('Data above threshold'!CE$4,'Raw Data'!$3:$3,0)-1))</f>
        <v/>
      </c>
      <c r="CF94" s="107" t="str">
        <f aca="true">IF(ISBLANK(OFFSET('Raw Data'!$A$3,MATCH('Data above threshold'!$A94,'Raw Data'!$B$4:$B$185,0),MATCH('Data above threshold'!CF$4,'Raw Data'!$3:$3,0)-1)),"",OFFSET('Raw Data'!$A$3,MATCH('Data above threshold'!$A94,'Raw Data'!$B$4:$B$185,0),MATCH('Data above threshold'!CF$4,'Raw Data'!$3:$3,0)-1))</f>
        <v/>
      </c>
      <c r="CG94" s="107" t="str">
        <f aca="true">IF(ISBLANK(OFFSET('Raw Data'!$A$3,MATCH('Data above threshold'!$A94,'Raw Data'!$B$4:$B$185,0),MATCH('Data above threshold'!CG$4,'Raw Data'!$3:$3,0)-1)),"",OFFSET('Raw Data'!$A$3,MATCH('Data above threshold'!$A94,'Raw Data'!$B$4:$B$185,0),MATCH('Data above threshold'!CG$4,'Raw Data'!$3:$3,0)-1))</f>
        <v/>
      </c>
      <c r="CH94" s="107" t="str">
        <f aca="true">IF(ISBLANK(OFFSET('Raw Data'!$A$3,MATCH('Data above threshold'!$A94,'Raw Data'!$B$4:$B$185,0),MATCH('Data above threshold'!CH$4,'Raw Data'!$3:$3,0)-1)),"",OFFSET('Raw Data'!$A$3,MATCH('Data above threshold'!$A94,'Raw Data'!$B$4:$B$185,0),MATCH('Data above threshold'!CH$4,'Raw Data'!$3:$3,0)-1))</f>
        <v/>
      </c>
      <c r="CI94" s="107" t="str">
        <f aca="true">IF(ISBLANK(OFFSET('Raw Data'!$A$3,MATCH('Data above threshold'!$A94,'Raw Data'!$B$4:$B$185,0),MATCH('Data above threshold'!CI$4,'Raw Data'!$3:$3,0)-1)),"",OFFSET('Raw Data'!$A$3,MATCH('Data above threshold'!$A94,'Raw Data'!$B$4:$B$185,0),MATCH('Data above threshold'!CI$4,'Raw Data'!$3:$3,0)-1))</f>
        <v/>
      </c>
      <c r="CJ94" s="107" t="str">
        <f aca="true">IF(ISBLANK(OFFSET('Raw Data'!$A$3,MATCH('Data above threshold'!$A94,'Raw Data'!$B$4:$B$185,0),MATCH('Data above threshold'!CJ$4,'Raw Data'!$3:$3,0)-1)),"",OFFSET('Raw Data'!$A$3,MATCH('Data above threshold'!$A94,'Raw Data'!$B$4:$B$185,0),MATCH('Data above threshold'!CJ$4,'Raw Data'!$3:$3,0)-1))</f>
        <v/>
      </c>
      <c r="CK94" s="107" t="str">
        <f aca="true">IF(ISBLANK(OFFSET('Raw Data'!$A$3,MATCH('Data above threshold'!$A94,'Raw Data'!$B$4:$B$185,0),MATCH('Data above threshold'!CK$4,'Raw Data'!$3:$3,0)-1)),"",OFFSET('Raw Data'!$A$3,MATCH('Data above threshold'!$A94,'Raw Data'!$B$4:$B$185,0),MATCH('Data above threshold'!CK$4,'Raw Data'!$3:$3,0)-1))</f>
        <v/>
      </c>
      <c r="CL94" s="107" t="str">
        <f aca="true">IF(ISBLANK(OFFSET('Raw Data'!$A$3,MATCH('Data above threshold'!$A94,'Raw Data'!$B$4:$B$185,0),MATCH('Data above threshold'!CL$4,'Raw Data'!$3:$3,0)-1)),"",OFFSET('Raw Data'!$A$3,MATCH('Data above threshold'!$A94,'Raw Data'!$B$4:$B$185,0),MATCH('Data above threshold'!CL$4,'Raw Data'!$3:$3,0)-1))</f>
        <v/>
      </c>
      <c r="CM94" s="107" t="str">
        <f aca="true">IF(ISBLANK(OFFSET('Raw Data'!$A$3,MATCH('Data above threshold'!$A94,'Raw Data'!$B$4:$B$185,0),MATCH('Data above threshold'!CM$4,'Raw Data'!$3:$3,0)-1)),"",OFFSET('Raw Data'!$A$3,MATCH('Data above threshold'!$A94,'Raw Data'!$B$4:$B$185,0),MATCH('Data above threshold'!CM$4,'Raw Data'!$3:$3,0)-1))</f>
        <v/>
      </c>
      <c r="CN94" s="107" t="str">
        <f aca="true">IF(ISBLANK(OFFSET('Raw Data'!$A$3,MATCH('Data above threshold'!$A94,'Raw Data'!$B$4:$B$185,0),MATCH('Data above threshold'!CN$4,'Raw Data'!$3:$3,0)-1)),"",OFFSET('Raw Data'!$A$3,MATCH('Data above threshold'!$A94,'Raw Data'!$B$4:$B$185,0),MATCH('Data above threshold'!CN$4,'Raw Data'!$3:$3,0)-1))</f>
        <v/>
      </c>
      <c r="CO94" s="107" t="str">
        <f aca="true">IF(ISBLANK(OFFSET('Raw Data'!$A$3,MATCH('Data above threshold'!$A94,'Raw Data'!$B$4:$B$185,0),MATCH('Data above threshold'!CO$4,'Raw Data'!$3:$3,0)-1)),"",OFFSET('Raw Data'!$A$3,MATCH('Data above threshold'!$A94,'Raw Data'!$B$4:$B$185,0),MATCH('Data above threshold'!CO$4,'Raw Data'!$3:$3,0)-1))</f>
        <v/>
      </c>
      <c r="CP94" s="107" t="str">
        <f aca="true">IF(ISBLANK(OFFSET('Raw Data'!$A$3,MATCH('Data above threshold'!$A94,'Raw Data'!$B$4:$B$185,0),MATCH('Data above threshold'!CP$4,'Raw Data'!$3:$3,0)-1)),"",OFFSET('Raw Data'!$A$3,MATCH('Data above threshold'!$A94,'Raw Data'!$B$4:$B$185,0),MATCH('Data above threshold'!CP$4,'Raw Data'!$3:$3,0)-1))</f>
        <v/>
      </c>
      <c r="CQ94" s="107" t="str">
        <f aca="true">IF(ISBLANK(OFFSET('Raw Data'!$A$3,MATCH('Data above threshold'!$A94,'Raw Data'!$B$4:$B$185,0),MATCH('Data above threshold'!CQ$4,'Raw Data'!$3:$3,0)-1)),"",OFFSET('Raw Data'!$A$3,MATCH('Data above threshold'!$A94,'Raw Data'!$B$4:$B$185,0),MATCH('Data above threshold'!CQ$4,'Raw Data'!$3:$3,0)-1))</f>
        <v/>
      </c>
      <c r="CR94" s="107" t="str">
        <f aca="true">IF(ISBLANK(OFFSET('Raw Data'!$A$3,MATCH('Data above threshold'!$A94,'Raw Data'!$B$4:$B$185,0),MATCH('Data above threshold'!CR$4,'Raw Data'!$3:$3,0)-1)),"",OFFSET('Raw Data'!$A$3,MATCH('Data above threshold'!$A94,'Raw Data'!$B$4:$B$185,0),MATCH('Data above threshold'!CR$4,'Raw Data'!$3:$3,0)-1))</f>
        <v/>
      </c>
    </row>
    <row r="95" s="103" customFormat="true" ht="15.5" hidden="false" customHeight="false" outlineLevel="0" collapsed="false">
      <c r="A95" s="107" t="n">
        <v>3241</v>
      </c>
      <c r="B95" s="107" t="n">
        <v>4</v>
      </c>
      <c r="C95" s="107" t="str">
        <f aca="true">IF(ISBLANK(OFFSET('Raw Data'!$A$3,MATCH('Data above threshold'!$A95,'Raw Data'!$B$4:$B$185,0),MATCH('Data above threshold'!C$4,'Raw Data'!$3:$3,0)-1)),"",OFFSET('Raw Data'!$A$3,MATCH('Data above threshold'!$A95,'Raw Data'!$B$4:$B$185,0),MATCH('Data above threshold'!C$4,'Raw Data'!$3:$3,0)-1))</f>
        <v/>
      </c>
      <c r="D95" s="107" t="str">
        <f aca="true">IF(ISBLANK(OFFSET('Raw Data'!$A$3,MATCH('Data above threshold'!$A95,'Raw Data'!$B$4:$B$185,0),MATCH('Data above threshold'!D$4,'Raw Data'!$3:$3,0)-1)),"",OFFSET('Raw Data'!$A$3,MATCH('Data above threshold'!$A95,'Raw Data'!$B$4:$B$185,0),MATCH('Data above threshold'!D$4,'Raw Data'!$3:$3,0)-1))</f>
        <v>Expert assessment data - C.3.18</v>
      </c>
      <c r="E95" s="107" t="str">
        <f aca="true">IF(ISBLANK(OFFSET('Raw Data'!$A$3,MATCH('Data above threshold'!$A95,'Raw Data'!$B$4:$B$185,0),MATCH('Data above threshold'!E$4,'Raw Data'!$3:$3,0)-1)),"",OFFSET('Raw Data'!$A$3,MATCH('Data above threshold'!$A95,'Raw Data'!$B$4:$B$185,0),MATCH('Data above threshold'!E$4,'Raw Data'!$3:$3,0)-1))</f>
        <v>As a consumer expert, how satisfied are you with the following in your country in 2020? - Product labelling on vital safety information</v>
      </c>
      <c r="F95" s="107" t="str">
        <f aca="true">IF(ISBLANK(OFFSET('Raw Data'!$A$3,MATCH('Data above threshold'!$A95,'Raw Data'!$B$4:$B$185,0),MATCH('Data above threshold'!F$4,'Raw Data'!$3:$3,0)-1)),"",OFFSET('Raw Data'!$A$3,MATCH('Data above threshold'!$A95,'Raw Data'!$B$4:$B$185,0),MATCH('Data above threshold'!F$4,'Raw Data'!$3:$3,0)-1))</f>
        <v/>
      </c>
      <c r="G95" s="107" t="str">
        <f aca="true">IF(ISBLANK(OFFSET('Raw Data'!$A$3,MATCH('Data above threshold'!$A95,'Raw Data'!$B$4:$B$185,0),MATCH('Data above threshold'!G$4,'Raw Data'!$3:$3,0)-1)),"",OFFSET('Raw Data'!$A$3,MATCH('Data above threshold'!$A95,'Raw Data'!$B$4:$B$185,0),MATCH('Data above threshold'!G$4,'Raw Data'!$3:$3,0)-1))</f>
        <v/>
      </c>
      <c r="H95" s="107" t="str">
        <f aca="true">IF(ISBLANK(OFFSET('Raw Data'!$A$3,MATCH('Data above threshold'!$A95,'Raw Data'!$B$4:$B$185,0),MATCH('Data above threshold'!H$4,'Raw Data'!$3:$3,0)-1)),"",OFFSET('Raw Data'!$A$3,MATCH('Data above threshold'!$A95,'Raw Data'!$B$4:$B$185,0),MATCH('Data above threshold'!H$4,'Raw Data'!$3:$3,0)-1))</f>
        <v>Consumers International Survey</v>
      </c>
      <c r="I95" s="107" t="str">
        <f aca="true">IF(ISBLANK(OFFSET('Raw Data'!$A$3,MATCH('Data above threshold'!$A95,'Raw Data'!$B$4:$B$185,0),MATCH('Data above threshold'!I$4,'Raw Data'!$3:$3,0)-1)),"",OFFSET('Raw Data'!$A$3,MATCH('Data above threshold'!$A95,'Raw Data'!$B$4:$B$185,0),MATCH('Data above threshold'!I$4,'Raw Data'!$3:$3,0)-1))</f>
        <v/>
      </c>
      <c r="J95" s="107" t="str">
        <f aca="true">IF(ISBLANK(OFFSET('Raw Data'!$A$3,MATCH('Data above threshold'!$A95,'Raw Data'!$B$4:$B$185,0),MATCH('Data above threshold'!J$4,'Raw Data'!$3:$3,0)-1)),"",OFFSET('Raw Data'!$A$3,MATCH('Data above threshold'!$A95,'Raw Data'!$B$4:$B$185,0),MATCH('Data above threshold'!J$4,'Raw Data'!$3:$3,0)-1))</f>
        <v/>
      </c>
      <c r="K95" s="107" t="str">
        <f aca="true">IF(ISBLANK(OFFSET('Raw Data'!$A$3,MATCH('Data above threshold'!$A95,'Raw Data'!$B$4:$B$185,0),MATCH('Data above threshold'!K$4,'Raw Data'!$3:$3,0)-1)),"",OFFSET('Raw Data'!$A$3,MATCH('Data above threshold'!$A95,'Raw Data'!$B$4:$B$185,0),MATCH('Data above threshold'!K$4,'Raw Data'!$3:$3,0)-1))</f>
        <v>Plus</v>
      </c>
      <c r="L95" s="107" t="str">
        <f aca="true">IF(ISBLANK(OFFSET('Raw Data'!$A$3,MATCH('Data above threshold'!$A95,'Raw Data'!$B$4:$B$185,0),MATCH('Data above threshold'!L$4,'Raw Data'!$3:$3,0)-1)),"",OFFSET('Raw Data'!$A$3,MATCH('Data above threshold'!$A95,'Raw Data'!$B$4:$B$185,0),MATCH('Data above threshold'!L$4,'Raw Data'!$3:$3,0)-1))</f>
        <v/>
      </c>
      <c r="M95" s="105" t="n">
        <f aca="false" t="array" ref="M95:M95">IFERROR(SKEW(IF(ISNUMBER(Q95:CR95),Q95:CR95,"")),"")</f>
        <v>-0.425503070478281</v>
      </c>
      <c r="N95" s="107" t="n">
        <v>0</v>
      </c>
      <c r="O95" s="107" t="str">
        <f aca="true">IF(ISBLANK(OFFSET('Raw Data'!$A$3,MATCH('Data above threshold'!$A95,'Raw Data'!$B$4:$B$185,0),MATCH('Data above threshold'!O$4,'Raw Data'!$3:$3,0)-1)),"",OFFSET('Raw Data'!$A$3,MATCH('Data above threshold'!$A95,'Raw Data'!$B$4:$B$185,0),MATCH('Data above threshold'!O$4,'Raw Data'!$3:$3,0)-1))</f>
        <v/>
      </c>
      <c r="P95" s="106" t="n">
        <f aca="false" t="array" ref="P95:P95">IF(B95&lt;4,"",1-IFERROR(SUM(ISNUMBER(Q95:CR95)*(1-$Q$3:$CR$3))/COUNTIF($Q$3:$CR$3,0),0))</f>
        <v>0.0125</v>
      </c>
      <c r="Q95" s="107" t="n">
        <f aca="true">IF(ISBLANK(OFFSET('Raw Data'!$A$3,MATCH('Data above threshold'!$A95,'Raw Data'!$B$4:$B$185,0),MATCH('Data above threshold'!Q$4,'Raw Data'!$3:$3,0)-1)),"",OFFSET('Raw Data'!$A$3,MATCH('Data above threshold'!$A95,'Raw Data'!$B$4:$B$185,0),MATCH('Data above threshold'!Q$4,'Raw Data'!$3:$3,0)-1))</f>
        <v>3.5</v>
      </c>
      <c r="R95" s="107" t="n">
        <f aca="true">IF(ISBLANK(OFFSET('Raw Data'!$A$3,MATCH('Data above threshold'!$A95,'Raw Data'!$B$4:$B$185,0),MATCH('Data above threshold'!R$4,'Raw Data'!$3:$3,0)-1)),"",OFFSET('Raw Data'!$A$3,MATCH('Data above threshold'!$A95,'Raw Data'!$B$4:$B$185,0),MATCH('Data above threshold'!R$4,'Raw Data'!$3:$3,0)-1))</f>
        <v>3.33</v>
      </c>
      <c r="S95" s="107" t="n">
        <f aca="true">IF(ISBLANK(OFFSET('Raw Data'!$A$3,MATCH('Data above threshold'!$A95,'Raw Data'!$B$4:$B$185,0),MATCH('Data above threshold'!S$4,'Raw Data'!$3:$3,0)-1)),"",OFFSET('Raw Data'!$A$3,MATCH('Data above threshold'!$A95,'Raw Data'!$B$4:$B$185,0),MATCH('Data above threshold'!S$4,'Raw Data'!$3:$3,0)-1))</f>
        <v>5</v>
      </c>
      <c r="T95" s="107" t="n">
        <f aca="true">IF(ISBLANK(OFFSET('Raw Data'!$A$3,MATCH('Data above threshold'!$A95,'Raw Data'!$B$4:$B$185,0),MATCH('Data above threshold'!T$4,'Raw Data'!$3:$3,0)-1)),"",OFFSET('Raw Data'!$A$3,MATCH('Data above threshold'!$A95,'Raw Data'!$B$4:$B$185,0),MATCH('Data above threshold'!T$4,'Raw Data'!$3:$3,0)-1))</f>
        <v>4</v>
      </c>
      <c r="U95" s="107" t="n">
        <f aca="true">IF(ISBLANK(OFFSET('Raw Data'!$A$3,MATCH('Data above threshold'!$A95,'Raw Data'!$B$4:$B$185,0),MATCH('Data above threshold'!U$4,'Raw Data'!$3:$3,0)-1)),"",OFFSET('Raw Data'!$A$3,MATCH('Data above threshold'!$A95,'Raw Data'!$B$4:$B$185,0),MATCH('Data above threshold'!U$4,'Raw Data'!$3:$3,0)-1))</f>
        <v>5</v>
      </c>
      <c r="V95" s="107" t="n">
        <f aca="true">IF(ISBLANK(OFFSET('Raw Data'!$A$3,MATCH('Data above threshold'!$A95,'Raw Data'!$B$4:$B$185,0),MATCH('Data above threshold'!V$4,'Raw Data'!$3:$3,0)-1)),"",OFFSET('Raw Data'!$A$3,MATCH('Data above threshold'!$A95,'Raw Data'!$B$4:$B$185,0),MATCH('Data above threshold'!V$4,'Raw Data'!$3:$3,0)-1))</f>
        <v>5</v>
      </c>
      <c r="W95" s="107" t="n">
        <f aca="true">IF(ISBLANK(OFFSET('Raw Data'!$A$3,MATCH('Data above threshold'!$A95,'Raw Data'!$B$4:$B$185,0),MATCH('Data above threshold'!W$4,'Raw Data'!$3:$3,0)-1)),"",OFFSET('Raw Data'!$A$3,MATCH('Data above threshold'!$A95,'Raw Data'!$B$4:$B$185,0),MATCH('Data above threshold'!W$4,'Raw Data'!$3:$3,0)-1))</f>
        <v>5</v>
      </c>
      <c r="X95" s="107" t="n">
        <f aca="true">IF(ISBLANK(OFFSET('Raw Data'!$A$3,MATCH('Data above threshold'!$A95,'Raw Data'!$B$4:$B$185,0),MATCH('Data above threshold'!X$4,'Raw Data'!$3:$3,0)-1)),"",OFFSET('Raw Data'!$A$3,MATCH('Data above threshold'!$A95,'Raw Data'!$B$4:$B$185,0),MATCH('Data above threshold'!X$4,'Raw Data'!$3:$3,0)-1))</f>
        <v>3</v>
      </c>
      <c r="Y95" s="107" t="n">
        <f aca="true">IF(ISBLANK(OFFSET('Raw Data'!$A$3,MATCH('Data above threshold'!$A95,'Raw Data'!$B$4:$B$185,0),MATCH('Data above threshold'!Y$4,'Raw Data'!$3:$3,0)-1)),"",OFFSET('Raw Data'!$A$3,MATCH('Data above threshold'!$A95,'Raw Data'!$B$4:$B$185,0),MATCH('Data above threshold'!Y$4,'Raw Data'!$3:$3,0)-1))</f>
        <v>5</v>
      </c>
      <c r="Z95" s="107" t="n">
        <f aca="true">IF(ISBLANK(OFFSET('Raw Data'!$A$3,MATCH('Data above threshold'!$A95,'Raw Data'!$B$4:$B$185,0),MATCH('Data above threshold'!Z$4,'Raw Data'!$3:$3,0)-1)),"",OFFSET('Raw Data'!$A$3,MATCH('Data above threshold'!$A95,'Raw Data'!$B$4:$B$185,0),MATCH('Data above threshold'!Z$4,'Raw Data'!$3:$3,0)-1))</f>
        <v>5</v>
      </c>
      <c r="AA95" s="107" t="n">
        <f aca="true">IF(ISBLANK(OFFSET('Raw Data'!$A$3,MATCH('Data above threshold'!$A95,'Raw Data'!$B$4:$B$185,0),MATCH('Data above threshold'!AA$4,'Raw Data'!$3:$3,0)-1)),"",OFFSET('Raw Data'!$A$3,MATCH('Data above threshold'!$A95,'Raw Data'!$B$4:$B$185,0),MATCH('Data above threshold'!AA$4,'Raw Data'!$3:$3,0)-1))</f>
        <v>5</v>
      </c>
      <c r="AB95" s="107" t="n">
        <f aca="true">IF(ISBLANK(OFFSET('Raw Data'!$A$3,MATCH('Data above threshold'!$A95,'Raw Data'!$B$4:$B$185,0),MATCH('Data above threshold'!AB$4,'Raw Data'!$3:$3,0)-1)),"",OFFSET('Raw Data'!$A$3,MATCH('Data above threshold'!$A95,'Raw Data'!$B$4:$B$185,0),MATCH('Data above threshold'!AB$4,'Raw Data'!$3:$3,0)-1))</f>
        <v>3</v>
      </c>
      <c r="AC95" s="107" t="n">
        <f aca="true">IF(ISBLANK(OFFSET('Raw Data'!$A$3,MATCH('Data above threshold'!$A95,'Raw Data'!$B$4:$B$185,0),MATCH('Data above threshold'!AC$4,'Raw Data'!$3:$3,0)-1)),"",OFFSET('Raw Data'!$A$3,MATCH('Data above threshold'!$A95,'Raw Data'!$B$4:$B$185,0),MATCH('Data above threshold'!AC$4,'Raw Data'!$3:$3,0)-1))</f>
        <v>2</v>
      </c>
      <c r="AD95" s="107" t="n">
        <f aca="true">IF(ISBLANK(OFFSET('Raw Data'!$A$3,MATCH('Data above threshold'!$A95,'Raw Data'!$B$4:$B$185,0),MATCH('Data above threshold'!AD$4,'Raw Data'!$3:$3,0)-1)),"",OFFSET('Raw Data'!$A$3,MATCH('Data above threshold'!$A95,'Raw Data'!$B$4:$B$185,0),MATCH('Data above threshold'!AD$4,'Raw Data'!$3:$3,0)-1))</f>
        <v>3</v>
      </c>
      <c r="AE95" s="107" t="n">
        <f aca="true">IF(ISBLANK(OFFSET('Raw Data'!$A$3,MATCH('Data above threshold'!$A95,'Raw Data'!$B$4:$B$185,0),MATCH('Data above threshold'!AE$4,'Raw Data'!$3:$3,0)-1)),"",OFFSET('Raw Data'!$A$3,MATCH('Data above threshold'!$A95,'Raw Data'!$B$4:$B$185,0),MATCH('Data above threshold'!AE$4,'Raw Data'!$3:$3,0)-1))</f>
        <v>4</v>
      </c>
      <c r="AF95" s="107" t="n">
        <f aca="true">IF(ISBLANK(OFFSET('Raw Data'!$A$3,MATCH('Data above threshold'!$A95,'Raw Data'!$B$4:$B$185,0),MATCH('Data above threshold'!AF$4,'Raw Data'!$3:$3,0)-1)),"",OFFSET('Raw Data'!$A$3,MATCH('Data above threshold'!$A95,'Raw Data'!$B$4:$B$185,0),MATCH('Data above threshold'!AF$4,'Raw Data'!$3:$3,0)-1))</f>
        <v>5</v>
      </c>
      <c r="AG95" s="107" t="n">
        <f aca="true">IF(ISBLANK(OFFSET('Raw Data'!$A$3,MATCH('Data above threshold'!$A95,'Raw Data'!$B$4:$B$185,0),MATCH('Data above threshold'!AG$4,'Raw Data'!$3:$3,0)-1)),"",OFFSET('Raw Data'!$A$3,MATCH('Data above threshold'!$A95,'Raw Data'!$B$4:$B$185,0),MATCH('Data above threshold'!AG$4,'Raw Data'!$3:$3,0)-1))</f>
        <v>4</v>
      </c>
      <c r="AH95" s="107" t="n">
        <f aca="true">IF(ISBLANK(OFFSET('Raw Data'!$A$3,MATCH('Data above threshold'!$A95,'Raw Data'!$B$4:$B$185,0),MATCH('Data above threshold'!AH$4,'Raw Data'!$3:$3,0)-1)),"",OFFSET('Raw Data'!$A$3,MATCH('Data above threshold'!$A95,'Raw Data'!$B$4:$B$185,0),MATCH('Data above threshold'!AH$4,'Raw Data'!$3:$3,0)-1))</f>
        <v>5</v>
      </c>
      <c r="AI95" s="107" t="n">
        <f aca="true">IF(ISBLANK(OFFSET('Raw Data'!$A$3,MATCH('Data above threshold'!$A95,'Raw Data'!$B$4:$B$185,0),MATCH('Data above threshold'!AI$4,'Raw Data'!$3:$3,0)-1)),"",OFFSET('Raw Data'!$A$3,MATCH('Data above threshold'!$A95,'Raw Data'!$B$4:$B$185,0),MATCH('Data above threshold'!AI$4,'Raw Data'!$3:$3,0)-1))</f>
        <v>6</v>
      </c>
      <c r="AJ95" s="107" t="n">
        <f aca="true">IF(ISBLANK(OFFSET('Raw Data'!$A$3,MATCH('Data above threshold'!$A95,'Raw Data'!$B$4:$B$185,0),MATCH('Data above threshold'!AJ$4,'Raw Data'!$3:$3,0)-1)),"",OFFSET('Raw Data'!$A$3,MATCH('Data above threshold'!$A95,'Raw Data'!$B$4:$B$185,0),MATCH('Data above threshold'!AJ$4,'Raw Data'!$3:$3,0)-1))</f>
        <v>5</v>
      </c>
      <c r="AK95" s="107" t="n">
        <f aca="true">IF(ISBLANK(OFFSET('Raw Data'!$A$3,MATCH('Data above threshold'!$A95,'Raw Data'!$B$4:$B$185,0),MATCH('Data above threshold'!AK$4,'Raw Data'!$3:$3,0)-1)),"",OFFSET('Raw Data'!$A$3,MATCH('Data above threshold'!$A95,'Raw Data'!$B$4:$B$185,0),MATCH('Data above threshold'!AK$4,'Raw Data'!$3:$3,0)-1))</f>
        <v>6</v>
      </c>
      <c r="AL95" s="107" t="n">
        <f aca="true">IF(ISBLANK(OFFSET('Raw Data'!$A$3,MATCH('Data above threshold'!$A95,'Raw Data'!$B$4:$B$185,0),MATCH('Data above threshold'!AL$4,'Raw Data'!$3:$3,0)-1)),"",OFFSET('Raw Data'!$A$3,MATCH('Data above threshold'!$A95,'Raw Data'!$B$4:$B$185,0),MATCH('Data above threshold'!AL$4,'Raw Data'!$3:$3,0)-1))</f>
        <v>5</v>
      </c>
      <c r="AM95" s="107" t="n">
        <f aca="true">IF(ISBLANK(OFFSET('Raw Data'!$A$3,MATCH('Data above threshold'!$A95,'Raw Data'!$B$4:$B$185,0),MATCH('Data above threshold'!AM$4,'Raw Data'!$3:$3,0)-1)),"",OFFSET('Raw Data'!$A$3,MATCH('Data above threshold'!$A95,'Raw Data'!$B$4:$B$185,0),MATCH('Data above threshold'!AM$4,'Raw Data'!$3:$3,0)-1))</f>
        <v>5</v>
      </c>
      <c r="AN95" s="107" t="n">
        <f aca="true">IF(ISBLANK(OFFSET('Raw Data'!$A$3,MATCH('Data above threshold'!$A95,'Raw Data'!$B$4:$B$185,0),MATCH('Data above threshold'!AN$4,'Raw Data'!$3:$3,0)-1)),"",OFFSET('Raw Data'!$A$3,MATCH('Data above threshold'!$A95,'Raw Data'!$B$4:$B$185,0),MATCH('Data above threshold'!AN$4,'Raw Data'!$3:$3,0)-1))</f>
        <v>4</v>
      </c>
      <c r="AO95" s="107" t="n">
        <f aca="true">IF(ISBLANK(OFFSET('Raw Data'!$A$3,MATCH('Data above threshold'!$A95,'Raw Data'!$B$4:$B$185,0),MATCH('Data above threshold'!AO$4,'Raw Data'!$3:$3,0)-1)),"",OFFSET('Raw Data'!$A$3,MATCH('Data above threshold'!$A95,'Raw Data'!$B$4:$B$185,0),MATCH('Data above threshold'!AO$4,'Raw Data'!$3:$3,0)-1))</f>
        <v>5</v>
      </c>
      <c r="AP95" s="107" t="n">
        <f aca="true">IF(ISBLANK(OFFSET('Raw Data'!$A$3,MATCH('Data above threshold'!$A95,'Raw Data'!$B$4:$B$185,0),MATCH('Data above threshold'!AP$4,'Raw Data'!$3:$3,0)-1)),"",OFFSET('Raw Data'!$A$3,MATCH('Data above threshold'!$A95,'Raw Data'!$B$4:$B$185,0),MATCH('Data above threshold'!AP$4,'Raw Data'!$3:$3,0)-1))</f>
        <v>4</v>
      </c>
      <c r="AQ95" s="107" t="n">
        <f aca="true">IF(ISBLANK(OFFSET('Raw Data'!$A$3,MATCH('Data above threshold'!$A95,'Raw Data'!$B$4:$B$185,0),MATCH('Data above threshold'!AQ$4,'Raw Data'!$3:$3,0)-1)),"",OFFSET('Raw Data'!$A$3,MATCH('Data above threshold'!$A95,'Raw Data'!$B$4:$B$185,0),MATCH('Data above threshold'!AQ$4,'Raw Data'!$3:$3,0)-1))</f>
        <v>4</v>
      </c>
      <c r="AR95" s="107" t="n">
        <f aca="true">IF(ISBLANK(OFFSET('Raw Data'!$A$3,MATCH('Data above threshold'!$A95,'Raw Data'!$B$4:$B$185,0),MATCH('Data above threshold'!AR$4,'Raw Data'!$3:$3,0)-1)),"",OFFSET('Raw Data'!$A$3,MATCH('Data above threshold'!$A95,'Raw Data'!$B$4:$B$185,0),MATCH('Data above threshold'!AR$4,'Raw Data'!$3:$3,0)-1))</f>
        <v>2</v>
      </c>
      <c r="AS95" s="107" t="n">
        <f aca="true">IF(ISBLANK(OFFSET('Raw Data'!$A$3,MATCH('Data above threshold'!$A95,'Raw Data'!$B$4:$B$185,0),MATCH('Data above threshold'!AS$4,'Raw Data'!$3:$3,0)-1)),"",OFFSET('Raw Data'!$A$3,MATCH('Data above threshold'!$A95,'Raw Data'!$B$4:$B$185,0),MATCH('Data above threshold'!AS$4,'Raw Data'!$3:$3,0)-1))</f>
        <v>5</v>
      </c>
      <c r="AT95" s="107" t="n">
        <f aca="true">IF(ISBLANK(OFFSET('Raw Data'!$A$3,MATCH('Data above threshold'!$A95,'Raw Data'!$B$4:$B$185,0),MATCH('Data above threshold'!AT$4,'Raw Data'!$3:$3,0)-1)),"",OFFSET('Raw Data'!$A$3,MATCH('Data above threshold'!$A95,'Raw Data'!$B$4:$B$185,0),MATCH('Data above threshold'!AT$4,'Raw Data'!$3:$3,0)-1))</f>
        <v>3</v>
      </c>
      <c r="AU95" s="107" t="n">
        <f aca="true">IF(ISBLANK(OFFSET('Raw Data'!$A$3,MATCH('Data above threshold'!$A95,'Raw Data'!$B$4:$B$185,0),MATCH('Data above threshold'!AU$4,'Raw Data'!$3:$3,0)-1)),"",OFFSET('Raw Data'!$A$3,MATCH('Data above threshold'!$A95,'Raw Data'!$B$4:$B$185,0),MATCH('Data above threshold'!AU$4,'Raw Data'!$3:$3,0)-1))</f>
        <v>3</v>
      </c>
      <c r="AV95" s="107" t="n">
        <f aca="true">IF(ISBLANK(OFFSET('Raw Data'!$A$3,MATCH('Data above threshold'!$A95,'Raw Data'!$B$4:$B$185,0),MATCH('Data above threshold'!AV$4,'Raw Data'!$3:$3,0)-1)),"",OFFSET('Raw Data'!$A$3,MATCH('Data above threshold'!$A95,'Raw Data'!$B$4:$B$185,0),MATCH('Data above threshold'!AV$4,'Raw Data'!$3:$3,0)-1))</f>
        <v>4</v>
      </c>
      <c r="AW95" s="107" t="n">
        <f aca="true">IF(ISBLANK(OFFSET('Raw Data'!$A$3,MATCH('Data above threshold'!$A95,'Raw Data'!$B$4:$B$185,0),MATCH('Data above threshold'!AW$4,'Raw Data'!$3:$3,0)-1)),"",OFFSET('Raw Data'!$A$3,MATCH('Data above threshold'!$A95,'Raw Data'!$B$4:$B$185,0),MATCH('Data above threshold'!AW$4,'Raw Data'!$3:$3,0)-1))</f>
        <v>4.27</v>
      </c>
      <c r="AX95" s="107" t="n">
        <f aca="true">IF(ISBLANK(OFFSET('Raw Data'!$A$3,MATCH('Data above threshold'!$A95,'Raw Data'!$B$4:$B$185,0),MATCH('Data above threshold'!AX$4,'Raw Data'!$3:$3,0)-1)),"",OFFSET('Raw Data'!$A$3,MATCH('Data above threshold'!$A95,'Raw Data'!$B$4:$B$185,0),MATCH('Data above threshold'!AX$4,'Raw Data'!$3:$3,0)-1))</f>
        <v>5</v>
      </c>
      <c r="AY95" s="107" t="n">
        <f aca="true">IF(ISBLANK(OFFSET('Raw Data'!$A$3,MATCH('Data above threshold'!$A95,'Raw Data'!$B$4:$B$185,0),MATCH('Data above threshold'!AY$4,'Raw Data'!$3:$3,0)-1)),"",OFFSET('Raw Data'!$A$3,MATCH('Data above threshold'!$A95,'Raw Data'!$B$4:$B$185,0),MATCH('Data above threshold'!AY$4,'Raw Data'!$3:$3,0)-1))</f>
        <v>5</v>
      </c>
      <c r="AZ95" s="107" t="n">
        <f aca="true">IF(ISBLANK(OFFSET('Raw Data'!$A$3,MATCH('Data above threshold'!$A95,'Raw Data'!$B$4:$B$185,0),MATCH('Data above threshold'!AZ$4,'Raw Data'!$3:$3,0)-1)),"",OFFSET('Raw Data'!$A$3,MATCH('Data above threshold'!$A95,'Raw Data'!$B$4:$B$185,0),MATCH('Data above threshold'!AZ$4,'Raw Data'!$3:$3,0)-1))</f>
        <v>4</v>
      </c>
      <c r="BA95" s="107" t="n">
        <f aca="true">IF(ISBLANK(OFFSET('Raw Data'!$A$3,MATCH('Data above threshold'!$A95,'Raw Data'!$B$4:$B$185,0),MATCH('Data above threshold'!BA$4,'Raw Data'!$3:$3,0)-1)),"",OFFSET('Raw Data'!$A$3,MATCH('Data above threshold'!$A95,'Raw Data'!$B$4:$B$185,0),MATCH('Data above threshold'!BA$4,'Raw Data'!$3:$3,0)-1))</f>
        <v>4.5</v>
      </c>
      <c r="BB95" s="107" t="n">
        <f aca="true">IF(ISBLANK(OFFSET('Raw Data'!$A$3,MATCH('Data above threshold'!$A95,'Raw Data'!$B$4:$B$185,0),MATCH('Data above threshold'!BB$4,'Raw Data'!$3:$3,0)-1)),"",OFFSET('Raw Data'!$A$3,MATCH('Data above threshold'!$A95,'Raw Data'!$B$4:$B$185,0),MATCH('Data above threshold'!BB$4,'Raw Data'!$3:$3,0)-1))</f>
        <v>4.5</v>
      </c>
      <c r="BC95" s="107" t="str">
        <f aca="true">IF(ISBLANK(OFFSET('Raw Data'!$A$3,MATCH('Data above threshold'!$A95,'Raw Data'!$B$4:$B$185,0),MATCH('Data above threshold'!BC$4,'Raw Data'!$3:$3,0)-1)),"",OFFSET('Raw Data'!$A$3,MATCH('Data above threshold'!$A95,'Raw Data'!$B$4:$B$185,0),MATCH('Data above threshold'!BC$4,'Raw Data'!$3:$3,0)-1))</f>
        <v/>
      </c>
      <c r="BD95" s="107" t="n">
        <f aca="true">IF(ISBLANK(OFFSET('Raw Data'!$A$3,MATCH('Data above threshold'!$A95,'Raw Data'!$B$4:$B$185,0),MATCH('Data above threshold'!BD$4,'Raw Data'!$3:$3,0)-1)),"",OFFSET('Raw Data'!$A$3,MATCH('Data above threshold'!$A95,'Raw Data'!$B$4:$B$185,0),MATCH('Data above threshold'!BD$4,'Raw Data'!$3:$3,0)-1))</f>
        <v>2</v>
      </c>
      <c r="BE95" s="107" t="n">
        <f aca="true">IF(ISBLANK(OFFSET('Raw Data'!$A$3,MATCH('Data above threshold'!$A95,'Raw Data'!$B$4:$B$185,0),MATCH('Data above threshold'!BE$4,'Raw Data'!$3:$3,0)-1)),"",OFFSET('Raw Data'!$A$3,MATCH('Data above threshold'!$A95,'Raw Data'!$B$4:$B$185,0),MATCH('Data above threshold'!BE$4,'Raw Data'!$3:$3,0)-1))</f>
        <v>4</v>
      </c>
      <c r="BF95" s="107" t="n">
        <f aca="true">IF(ISBLANK(OFFSET('Raw Data'!$A$3,MATCH('Data above threshold'!$A95,'Raw Data'!$B$4:$B$185,0),MATCH('Data above threshold'!BF$4,'Raw Data'!$3:$3,0)-1)),"",OFFSET('Raw Data'!$A$3,MATCH('Data above threshold'!$A95,'Raw Data'!$B$4:$B$185,0),MATCH('Data above threshold'!BF$4,'Raw Data'!$3:$3,0)-1))</f>
        <v>3</v>
      </c>
      <c r="BG95" s="107" t="n">
        <f aca="true">IF(ISBLANK(OFFSET('Raw Data'!$A$3,MATCH('Data above threshold'!$A95,'Raw Data'!$B$4:$B$185,0),MATCH('Data above threshold'!BG$4,'Raw Data'!$3:$3,0)-1)),"",OFFSET('Raw Data'!$A$3,MATCH('Data above threshold'!$A95,'Raw Data'!$B$4:$B$185,0),MATCH('Data above threshold'!BG$4,'Raw Data'!$3:$3,0)-1))</f>
        <v>3</v>
      </c>
      <c r="BH95" s="107" t="n">
        <f aca="true">IF(ISBLANK(OFFSET('Raw Data'!$A$3,MATCH('Data above threshold'!$A95,'Raw Data'!$B$4:$B$185,0),MATCH('Data above threshold'!BH$4,'Raw Data'!$3:$3,0)-1)),"",OFFSET('Raw Data'!$A$3,MATCH('Data above threshold'!$A95,'Raw Data'!$B$4:$B$185,0),MATCH('Data above threshold'!BH$4,'Raw Data'!$3:$3,0)-1))</f>
        <v>6</v>
      </c>
      <c r="BI95" s="107" t="n">
        <f aca="true">IF(ISBLANK(OFFSET('Raw Data'!$A$3,MATCH('Data above threshold'!$A95,'Raw Data'!$B$4:$B$185,0),MATCH('Data above threshold'!BI$4,'Raw Data'!$3:$3,0)-1)),"",OFFSET('Raw Data'!$A$3,MATCH('Data above threshold'!$A95,'Raw Data'!$B$4:$B$185,0),MATCH('Data above threshold'!BI$4,'Raw Data'!$3:$3,0)-1))</f>
        <v>2</v>
      </c>
      <c r="BJ95" s="107" t="n">
        <f aca="true">IF(ISBLANK(OFFSET('Raw Data'!$A$3,MATCH('Data above threshold'!$A95,'Raw Data'!$B$4:$B$185,0),MATCH('Data above threshold'!BJ$4,'Raw Data'!$3:$3,0)-1)),"",OFFSET('Raw Data'!$A$3,MATCH('Data above threshold'!$A95,'Raw Data'!$B$4:$B$185,0),MATCH('Data above threshold'!BJ$4,'Raw Data'!$3:$3,0)-1))</f>
        <v>5</v>
      </c>
      <c r="BK95" s="107" t="n">
        <f aca="true">IF(ISBLANK(OFFSET('Raw Data'!$A$3,MATCH('Data above threshold'!$A95,'Raw Data'!$B$4:$B$185,0),MATCH('Data above threshold'!BK$4,'Raw Data'!$3:$3,0)-1)),"",OFFSET('Raw Data'!$A$3,MATCH('Data above threshold'!$A95,'Raw Data'!$B$4:$B$185,0),MATCH('Data above threshold'!BK$4,'Raw Data'!$3:$3,0)-1))</f>
        <v>3.5</v>
      </c>
      <c r="BL95" s="107" t="n">
        <f aca="true">IF(ISBLANK(OFFSET('Raw Data'!$A$3,MATCH('Data above threshold'!$A95,'Raw Data'!$B$4:$B$185,0),MATCH('Data above threshold'!BL$4,'Raw Data'!$3:$3,0)-1)),"",OFFSET('Raw Data'!$A$3,MATCH('Data above threshold'!$A95,'Raw Data'!$B$4:$B$185,0),MATCH('Data above threshold'!BL$4,'Raw Data'!$3:$3,0)-1))</f>
        <v>2</v>
      </c>
      <c r="BM95" s="107" t="n">
        <f aca="true">IF(ISBLANK(OFFSET('Raw Data'!$A$3,MATCH('Data above threshold'!$A95,'Raw Data'!$B$4:$B$185,0),MATCH('Data above threshold'!BM$4,'Raw Data'!$3:$3,0)-1)),"",OFFSET('Raw Data'!$A$3,MATCH('Data above threshold'!$A95,'Raw Data'!$B$4:$B$185,0),MATCH('Data above threshold'!BM$4,'Raw Data'!$3:$3,0)-1))</f>
        <v>6</v>
      </c>
      <c r="BN95" s="107" t="n">
        <f aca="true">IF(ISBLANK(OFFSET('Raw Data'!$A$3,MATCH('Data above threshold'!$A95,'Raw Data'!$B$4:$B$185,0),MATCH('Data above threshold'!BN$4,'Raw Data'!$3:$3,0)-1)),"",OFFSET('Raw Data'!$A$3,MATCH('Data above threshold'!$A95,'Raw Data'!$B$4:$B$185,0),MATCH('Data above threshold'!BN$4,'Raw Data'!$3:$3,0)-1))</f>
        <v>5.5</v>
      </c>
      <c r="BO95" s="107" t="n">
        <f aca="true">IF(ISBLANK(OFFSET('Raw Data'!$A$3,MATCH('Data above threshold'!$A95,'Raw Data'!$B$4:$B$185,0),MATCH('Data above threshold'!BO$4,'Raw Data'!$3:$3,0)-1)),"",OFFSET('Raw Data'!$A$3,MATCH('Data above threshold'!$A95,'Raw Data'!$B$4:$B$185,0),MATCH('Data above threshold'!BO$4,'Raw Data'!$3:$3,0)-1))</f>
        <v>5</v>
      </c>
      <c r="BP95" s="107" t="n">
        <f aca="true">IF(ISBLANK(OFFSET('Raw Data'!$A$3,MATCH('Data above threshold'!$A95,'Raw Data'!$B$4:$B$185,0),MATCH('Data above threshold'!BP$4,'Raw Data'!$3:$3,0)-1)),"",OFFSET('Raw Data'!$A$3,MATCH('Data above threshold'!$A95,'Raw Data'!$B$4:$B$185,0),MATCH('Data above threshold'!BP$4,'Raw Data'!$3:$3,0)-1))</f>
        <v>4</v>
      </c>
      <c r="BQ95" s="107" t="n">
        <f aca="true">IF(ISBLANK(OFFSET('Raw Data'!$A$3,MATCH('Data above threshold'!$A95,'Raw Data'!$B$4:$B$185,0),MATCH('Data above threshold'!BQ$4,'Raw Data'!$3:$3,0)-1)),"",OFFSET('Raw Data'!$A$3,MATCH('Data above threshold'!$A95,'Raw Data'!$B$4:$B$185,0),MATCH('Data above threshold'!BQ$4,'Raw Data'!$3:$3,0)-1))</f>
        <v>3</v>
      </c>
      <c r="BR95" s="107" t="n">
        <f aca="true">IF(ISBLANK(OFFSET('Raw Data'!$A$3,MATCH('Data above threshold'!$A95,'Raw Data'!$B$4:$B$185,0),MATCH('Data above threshold'!BR$4,'Raw Data'!$3:$3,0)-1)),"",OFFSET('Raw Data'!$A$3,MATCH('Data above threshold'!$A95,'Raw Data'!$B$4:$B$185,0),MATCH('Data above threshold'!BR$4,'Raw Data'!$3:$3,0)-1))</f>
        <v>4</v>
      </c>
      <c r="BS95" s="107" t="n">
        <f aca="true">IF(ISBLANK(OFFSET('Raw Data'!$A$3,MATCH('Data above threshold'!$A95,'Raw Data'!$B$4:$B$185,0),MATCH('Data above threshold'!BS$4,'Raw Data'!$3:$3,0)-1)),"",OFFSET('Raw Data'!$A$3,MATCH('Data above threshold'!$A95,'Raw Data'!$B$4:$B$185,0),MATCH('Data above threshold'!BS$4,'Raw Data'!$3:$3,0)-1))</f>
        <v>3</v>
      </c>
      <c r="BT95" s="107" t="n">
        <f aca="true">IF(ISBLANK(OFFSET('Raw Data'!$A$3,MATCH('Data above threshold'!$A95,'Raw Data'!$B$4:$B$185,0),MATCH('Data above threshold'!BT$4,'Raw Data'!$3:$3,0)-1)),"",OFFSET('Raw Data'!$A$3,MATCH('Data above threshold'!$A95,'Raw Data'!$B$4:$B$185,0),MATCH('Data above threshold'!BT$4,'Raw Data'!$3:$3,0)-1))</f>
        <v>3</v>
      </c>
      <c r="BU95" s="107" t="n">
        <f aca="true">IF(ISBLANK(OFFSET('Raw Data'!$A$3,MATCH('Data above threshold'!$A95,'Raw Data'!$B$4:$B$185,0),MATCH('Data above threshold'!BU$4,'Raw Data'!$3:$3,0)-1)),"",OFFSET('Raw Data'!$A$3,MATCH('Data above threshold'!$A95,'Raw Data'!$B$4:$B$185,0),MATCH('Data above threshold'!BU$4,'Raw Data'!$3:$3,0)-1))</f>
        <v>4</v>
      </c>
      <c r="BV95" s="107" t="n">
        <f aca="true">IF(ISBLANK(OFFSET('Raw Data'!$A$3,MATCH('Data above threshold'!$A95,'Raw Data'!$B$4:$B$185,0),MATCH('Data above threshold'!BV$4,'Raw Data'!$3:$3,0)-1)),"",OFFSET('Raw Data'!$A$3,MATCH('Data above threshold'!$A95,'Raw Data'!$B$4:$B$185,0),MATCH('Data above threshold'!BV$4,'Raw Data'!$3:$3,0)-1))</f>
        <v>2</v>
      </c>
      <c r="BW95" s="107" t="n">
        <f aca="true">IF(ISBLANK(OFFSET('Raw Data'!$A$3,MATCH('Data above threshold'!$A95,'Raw Data'!$B$4:$B$185,0),MATCH('Data above threshold'!BW$4,'Raw Data'!$3:$3,0)-1)),"",OFFSET('Raw Data'!$A$3,MATCH('Data above threshold'!$A95,'Raw Data'!$B$4:$B$185,0),MATCH('Data above threshold'!BW$4,'Raw Data'!$3:$3,0)-1))</f>
        <v>5</v>
      </c>
      <c r="BX95" s="107" t="n">
        <f aca="true">IF(ISBLANK(OFFSET('Raw Data'!$A$3,MATCH('Data above threshold'!$A95,'Raw Data'!$B$4:$B$185,0),MATCH('Data above threshold'!BX$4,'Raw Data'!$3:$3,0)-1)),"",OFFSET('Raw Data'!$A$3,MATCH('Data above threshold'!$A95,'Raw Data'!$B$4:$B$185,0),MATCH('Data above threshold'!BX$4,'Raw Data'!$3:$3,0)-1))</f>
        <v>3</v>
      </c>
      <c r="BY95" s="107" t="n">
        <f aca="true">IF(ISBLANK(OFFSET('Raw Data'!$A$3,MATCH('Data above threshold'!$A95,'Raw Data'!$B$4:$B$185,0),MATCH('Data above threshold'!BY$4,'Raw Data'!$3:$3,0)-1)),"",OFFSET('Raw Data'!$A$3,MATCH('Data above threshold'!$A95,'Raw Data'!$B$4:$B$185,0),MATCH('Data above threshold'!BY$4,'Raw Data'!$3:$3,0)-1))</f>
        <v>2</v>
      </c>
      <c r="BZ95" s="107" t="n">
        <f aca="true">IF(ISBLANK(OFFSET('Raw Data'!$A$3,MATCH('Data above threshold'!$A95,'Raw Data'!$B$4:$B$185,0),MATCH('Data above threshold'!BZ$4,'Raw Data'!$3:$3,0)-1)),"",OFFSET('Raw Data'!$A$3,MATCH('Data above threshold'!$A95,'Raw Data'!$B$4:$B$185,0),MATCH('Data above threshold'!BZ$4,'Raw Data'!$3:$3,0)-1))</f>
        <v>4.5</v>
      </c>
      <c r="CA95" s="107" t="n">
        <f aca="true">IF(ISBLANK(OFFSET('Raw Data'!$A$3,MATCH('Data above threshold'!$A95,'Raw Data'!$B$4:$B$185,0),MATCH('Data above threshold'!CA$4,'Raw Data'!$3:$3,0)-1)),"",OFFSET('Raw Data'!$A$3,MATCH('Data above threshold'!$A95,'Raw Data'!$B$4:$B$185,0),MATCH('Data above threshold'!CA$4,'Raw Data'!$3:$3,0)-1))</f>
        <v>5</v>
      </c>
      <c r="CB95" s="107" t="n">
        <f aca="true">IF(ISBLANK(OFFSET('Raw Data'!$A$3,MATCH('Data above threshold'!$A95,'Raw Data'!$B$4:$B$185,0),MATCH('Data above threshold'!CB$4,'Raw Data'!$3:$3,0)-1)),"",OFFSET('Raw Data'!$A$3,MATCH('Data above threshold'!$A95,'Raw Data'!$B$4:$B$185,0),MATCH('Data above threshold'!CB$4,'Raw Data'!$3:$3,0)-1))</f>
        <v>1</v>
      </c>
      <c r="CC95" s="107" t="n">
        <f aca="true">IF(ISBLANK(OFFSET('Raw Data'!$A$3,MATCH('Data above threshold'!$A95,'Raw Data'!$B$4:$B$185,0),MATCH('Data above threshold'!CC$4,'Raw Data'!$3:$3,0)-1)),"",OFFSET('Raw Data'!$A$3,MATCH('Data above threshold'!$A95,'Raw Data'!$B$4:$B$185,0),MATCH('Data above threshold'!CC$4,'Raw Data'!$3:$3,0)-1))</f>
        <v>4</v>
      </c>
      <c r="CD95" s="107" t="n">
        <f aca="true">IF(ISBLANK(OFFSET('Raw Data'!$A$3,MATCH('Data above threshold'!$A95,'Raw Data'!$B$4:$B$185,0),MATCH('Data above threshold'!CD$4,'Raw Data'!$3:$3,0)-1)),"",OFFSET('Raw Data'!$A$3,MATCH('Data above threshold'!$A95,'Raw Data'!$B$4:$B$185,0),MATCH('Data above threshold'!CD$4,'Raw Data'!$3:$3,0)-1))</f>
        <v>4</v>
      </c>
      <c r="CE95" s="107" t="n">
        <f aca="true">IF(ISBLANK(OFFSET('Raw Data'!$A$3,MATCH('Data above threshold'!$A95,'Raw Data'!$B$4:$B$185,0),MATCH('Data above threshold'!CE$4,'Raw Data'!$3:$3,0)-1)),"",OFFSET('Raw Data'!$A$3,MATCH('Data above threshold'!$A95,'Raw Data'!$B$4:$B$185,0),MATCH('Data above threshold'!CE$4,'Raw Data'!$3:$3,0)-1))</f>
        <v>4.5</v>
      </c>
      <c r="CF95" s="107" t="n">
        <f aca="true">IF(ISBLANK(OFFSET('Raw Data'!$A$3,MATCH('Data above threshold'!$A95,'Raw Data'!$B$4:$B$185,0),MATCH('Data above threshold'!CF$4,'Raw Data'!$3:$3,0)-1)),"",OFFSET('Raw Data'!$A$3,MATCH('Data above threshold'!$A95,'Raw Data'!$B$4:$B$185,0),MATCH('Data above threshold'!CF$4,'Raw Data'!$3:$3,0)-1))</f>
        <v>5</v>
      </c>
      <c r="CG95" s="107" t="n">
        <f aca="true">IF(ISBLANK(OFFSET('Raw Data'!$A$3,MATCH('Data above threshold'!$A95,'Raw Data'!$B$4:$B$185,0),MATCH('Data above threshold'!CG$4,'Raw Data'!$3:$3,0)-1)),"",OFFSET('Raw Data'!$A$3,MATCH('Data above threshold'!$A95,'Raw Data'!$B$4:$B$185,0),MATCH('Data above threshold'!CG$4,'Raw Data'!$3:$3,0)-1))</f>
        <v>5</v>
      </c>
      <c r="CH95" s="107" t="n">
        <f aca="true">IF(ISBLANK(OFFSET('Raw Data'!$A$3,MATCH('Data above threshold'!$A95,'Raw Data'!$B$4:$B$185,0),MATCH('Data above threshold'!CH$4,'Raw Data'!$3:$3,0)-1)),"",OFFSET('Raw Data'!$A$3,MATCH('Data above threshold'!$A95,'Raw Data'!$B$4:$B$185,0),MATCH('Data above threshold'!CH$4,'Raw Data'!$3:$3,0)-1))</f>
        <v>5</v>
      </c>
      <c r="CI95" s="107" t="n">
        <f aca="true">IF(ISBLANK(OFFSET('Raw Data'!$A$3,MATCH('Data above threshold'!$A95,'Raw Data'!$B$4:$B$185,0),MATCH('Data above threshold'!CI$4,'Raw Data'!$3:$3,0)-1)),"",OFFSET('Raw Data'!$A$3,MATCH('Data above threshold'!$A95,'Raw Data'!$B$4:$B$185,0),MATCH('Data above threshold'!CI$4,'Raw Data'!$3:$3,0)-1))</f>
        <v>2</v>
      </c>
      <c r="CJ95" s="107" t="n">
        <f aca="true">IF(ISBLANK(OFFSET('Raw Data'!$A$3,MATCH('Data above threshold'!$A95,'Raw Data'!$B$4:$B$185,0),MATCH('Data above threshold'!CJ$4,'Raw Data'!$3:$3,0)-1)),"",OFFSET('Raw Data'!$A$3,MATCH('Data above threshold'!$A95,'Raw Data'!$B$4:$B$185,0),MATCH('Data above threshold'!CJ$4,'Raw Data'!$3:$3,0)-1))</f>
        <v>3</v>
      </c>
      <c r="CK95" s="107" t="n">
        <f aca="true">IF(ISBLANK(OFFSET('Raw Data'!$A$3,MATCH('Data above threshold'!$A95,'Raw Data'!$B$4:$B$185,0),MATCH('Data above threshold'!CK$4,'Raw Data'!$3:$3,0)-1)),"",OFFSET('Raw Data'!$A$3,MATCH('Data above threshold'!$A95,'Raw Data'!$B$4:$B$185,0),MATCH('Data above threshold'!CK$4,'Raw Data'!$3:$3,0)-1))</f>
        <v>5</v>
      </c>
      <c r="CL95" s="107" t="n">
        <f aca="true">IF(ISBLANK(OFFSET('Raw Data'!$A$3,MATCH('Data above threshold'!$A95,'Raw Data'!$B$4:$B$185,0),MATCH('Data above threshold'!CL$4,'Raw Data'!$3:$3,0)-1)),"",OFFSET('Raw Data'!$A$3,MATCH('Data above threshold'!$A95,'Raw Data'!$B$4:$B$185,0),MATCH('Data above threshold'!CL$4,'Raw Data'!$3:$3,0)-1))</f>
        <v>5</v>
      </c>
      <c r="CM95" s="107" t="n">
        <f aca="true">IF(ISBLANK(OFFSET('Raw Data'!$A$3,MATCH('Data above threshold'!$A95,'Raw Data'!$B$4:$B$185,0),MATCH('Data above threshold'!CM$4,'Raw Data'!$3:$3,0)-1)),"",OFFSET('Raw Data'!$A$3,MATCH('Data above threshold'!$A95,'Raw Data'!$B$4:$B$185,0),MATCH('Data above threshold'!CM$4,'Raw Data'!$3:$3,0)-1))</f>
        <v>3.5</v>
      </c>
      <c r="CN95" s="107" t="n">
        <f aca="true">IF(ISBLANK(OFFSET('Raw Data'!$A$3,MATCH('Data above threshold'!$A95,'Raw Data'!$B$4:$B$185,0),MATCH('Data above threshold'!CN$4,'Raw Data'!$3:$3,0)-1)),"",OFFSET('Raw Data'!$A$3,MATCH('Data above threshold'!$A95,'Raw Data'!$B$4:$B$185,0),MATCH('Data above threshold'!CN$4,'Raw Data'!$3:$3,0)-1))</f>
        <v>3.5</v>
      </c>
      <c r="CO95" s="107" t="n">
        <f aca="true">IF(ISBLANK(OFFSET('Raw Data'!$A$3,MATCH('Data above threshold'!$A95,'Raw Data'!$B$4:$B$185,0),MATCH('Data above threshold'!CO$4,'Raw Data'!$3:$3,0)-1)),"",OFFSET('Raw Data'!$A$3,MATCH('Data above threshold'!$A95,'Raw Data'!$B$4:$B$185,0),MATCH('Data above threshold'!CO$4,'Raw Data'!$3:$3,0)-1))</f>
        <v>6</v>
      </c>
      <c r="CP95" s="107" t="n">
        <f aca="true">IF(ISBLANK(OFFSET('Raw Data'!$A$3,MATCH('Data above threshold'!$A95,'Raw Data'!$B$4:$B$185,0),MATCH('Data above threshold'!CP$4,'Raw Data'!$3:$3,0)-1)),"",OFFSET('Raw Data'!$A$3,MATCH('Data above threshold'!$A95,'Raw Data'!$B$4:$B$185,0),MATCH('Data above threshold'!CP$4,'Raw Data'!$3:$3,0)-1))</f>
        <v>2</v>
      </c>
      <c r="CQ95" s="107" t="n">
        <f aca="true">IF(ISBLANK(OFFSET('Raw Data'!$A$3,MATCH('Data above threshold'!$A95,'Raw Data'!$B$4:$B$185,0),MATCH('Data above threshold'!CQ$4,'Raw Data'!$3:$3,0)-1)),"",OFFSET('Raw Data'!$A$3,MATCH('Data above threshold'!$A95,'Raw Data'!$B$4:$B$185,0),MATCH('Data above threshold'!CQ$4,'Raw Data'!$3:$3,0)-1))</f>
        <v>4</v>
      </c>
      <c r="CR95" s="107" t="n">
        <f aca="true">IF(ISBLANK(OFFSET('Raw Data'!$A$3,MATCH('Data above threshold'!$A95,'Raw Data'!$B$4:$B$185,0),MATCH('Data above threshold'!CR$4,'Raw Data'!$3:$3,0)-1)),"",OFFSET('Raw Data'!$A$3,MATCH('Data above threshold'!$A95,'Raw Data'!$B$4:$B$185,0),MATCH('Data above threshold'!CR$4,'Raw Data'!$3:$3,0)-1))</f>
        <v>3</v>
      </c>
    </row>
    <row r="96" s="103" customFormat="true" ht="15.5" hidden="false" customHeight="false" outlineLevel="0" collapsed="false">
      <c r="A96" s="107" t="n">
        <v>4000</v>
      </c>
      <c r="B96" s="107" t="n">
        <v>1</v>
      </c>
      <c r="C96" s="107" t="str">
        <f aca="true">IF(ISBLANK(OFFSET('Raw Data'!$A$3,MATCH('Data above threshold'!$A96,'Raw Data'!$B$4:$B$185,0),MATCH('Data above threshold'!C$4,'Raw Data'!$3:$3,0)-1)),"",OFFSET('Raw Data'!$A$3,MATCH('Data above threshold'!$A96,'Raw Data'!$B$4:$B$185,0),MATCH('Data above threshold'!C$4,'Raw Data'!$3:$3,0)-1))</f>
        <v/>
      </c>
      <c r="D96" s="107" t="str">
        <f aca="true">IF(ISBLANK(OFFSET('Raw Data'!$A$3,MATCH('Data above threshold'!$A96,'Raw Data'!$B$4:$B$185,0),MATCH('Data above threshold'!D$4,'Raw Data'!$3:$3,0)-1)),"",OFFSET('Raw Data'!$A$3,MATCH('Data above threshold'!$A96,'Raw Data'!$B$4:$B$185,0),MATCH('Data above threshold'!D$4,'Raw Data'!$3:$3,0)-1))</f>
        <v>Sustainability for Consumers</v>
      </c>
      <c r="E96" s="107" t="str">
        <f aca="true">IF(ISBLANK(OFFSET('Raw Data'!$A$3,MATCH('Data above threshold'!$A96,'Raw Data'!$B$4:$B$185,0),MATCH('Data above threshold'!E$4,'Raw Data'!$3:$3,0)-1)),"",OFFSET('Raw Data'!$A$3,MATCH('Data above threshold'!$A96,'Raw Data'!$B$4:$B$185,0),MATCH('Data above threshold'!E$4,'Raw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07" t="str">
        <f aca="true">IF(ISBLANK(OFFSET('Raw Data'!$A$3,MATCH('Data above threshold'!$A96,'Raw Data'!$B$4:$B$185,0),MATCH('Data above threshold'!F$4,'Raw Data'!$3:$3,0)-1)),"",OFFSET('Raw Data'!$A$3,MATCH('Data above threshold'!$A96,'Raw Data'!$B$4:$B$185,0),MATCH('Data above threshold'!F$4,'Raw Data'!$3:$3,0)-1))</f>
        <v/>
      </c>
      <c r="G96" s="107" t="str">
        <f aca="true">IF(ISBLANK(OFFSET('Raw Data'!$A$3,MATCH('Data above threshold'!$A96,'Raw Data'!$B$4:$B$185,0),MATCH('Data above threshold'!G$4,'Raw Data'!$3:$3,0)-1)),"",OFFSET('Raw Data'!$A$3,MATCH('Data above threshold'!$A96,'Raw Data'!$B$4:$B$185,0),MATCH('Data above threshold'!G$4,'Raw Data'!$3:$3,0)-1))</f>
        <v/>
      </c>
      <c r="H96" s="107" t="str">
        <f aca="true">IF(ISBLANK(OFFSET('Raw Data'!$A$3,MATCH('Data above threshold'!$A96,'Raw Data'!$B$4:$B$185,0),MATCH('Data above threshold'!H$4,'Raw Data'!$3:$3,0)-1)),"",OFFSET('Raw Data'!$A$3,MATCH('Data above threshold'!$A96,'Raw Data'!$B$4:$B$185,0),MATCH('Data above threshold'!H$4,'Raw Data'!$3:$3,0)-1))</f>
        <v/>
      </c>
      <c r="I96" s="107" t="str">
        <f aca="true">IF(ISBLANK(OFFSET('Raw Data'!$A$3,MATCH('Data above threshold'!$A96,'Raw Data'!$B$4:$B$185,0),MATCH('Data above threshold'!I$4,'Raw Data'!$3:$3,0)-1)),"",OFFSET('Raw Data'!$A$3,MATCH('Data above threshold'!$A96,'Raw Data'!$B$4:$B$185,0),MATCH('Data above threshold'!I$4,'Raw Data'!$3:$3,0)-1))</f>
        <v/>
      </c>
      <c r="J96" s="107" t="str">
        <f aca="true">IF(ISBLANK(OFFSET('Raw Data'!$A$3,MATCH('Data above threshold'!$A96,'Raw Data'!$B$4:$B$185,0),MATCH('Data above threshold'!J$4,'Raw Data'!$3:$3,0)-1)),"",OFFSET('Raw Data'!$A$3,MATCH('Data above threshold'!$A96,'Raw Data'!$B$4:$B$185,0),MATCH('Data above threshold'!J$4,'Raw Data'!$3:$3,0)-1))</f>
        <v/>
      </c>
      <c r="K96" s="107" t="str">
        <f aca="true">IF(ISBLANK(OFFSET('Raw Data'!$A$3,MATCH('Data above threshold'!$A96,'Raw Data'!$B$4:$B$185,0),MATCH('Data above threshold'!K$4,'Raw Data'!$3:$3,0)-1)),"",OFFSET('Raw Data'!$A$3,MATCH('Data above threshold'!$A96,'Raw Data'!$B$4:$B$185,0),MATCH('Data above threshold'!K$4,'Raw Data'!$3:$3,0)-1))</f>
        <v/>
      </c>
      <c r="L96" s="107" t="str">
        <f aca="true">IF(ISBLANK(OFFSET('Raw Data'!$A$3,MATCH('Data above threshold'!$A96,'Raw Data'!$B$4:$B$185,0),MATCH('Data above threshold'!L$4,'Raw Data'!$3:$3,0)-1)),"",OFFSET('Raw Data'!$A$3,MATCH('Data above threshold'!$A96,'Raw Data'!$B$4:$B$185,0),MATCH('Data above threshold'!L$4,'Raw Data'!$3:$3,0)-1))</f>
        <v/>
      </c>
      <c r="M96" s="105" t="str">
        <f aca="false" t="array" ref="M96:M96">IFERROR(SKEW(IF(ISNUMBER(Q96:CR96),Q96:CR96,"")),"")</f>
        <v/>
      </c>
      <c r="N96" s="107"/>
      <c r="O96" s="107" t="str">
        <f aca="true">IF(ISBLANK(OFFSET('Raw Data'!$A$3,MATCH('Data above threshold'!$A96,'Raw Data'!$B$4:$B$185,0),MATCH('Data above threshold'!O$4,'Raw Data'!$3:$3,0)-1)),"",OFFSET('Raw Data'!$A$3,MATCH('Data above threshold'!$A96,'Raw Data'!$B$4:$B$185,0),MATCH('Data above threshold'!O$4,'Raw Data'!$3:$3,0)-1))</f>
        <v/>
      </c>
      <c r="P96" s="106" t="str">
        <f aca="false" t="array" ref="P96:P96">IF(B96&lt;4,"",1-IFERROR(SUM(ISNUMBER(Q96:CR96)*(1-$Q$3:$CR$3))/COUNTIF($Q$3:$CR$3,0),0))</f>
        <v/>
      </c>
      <c r="Q96" s="107" t="str">
        <f aca="true">IF(ISBLANK(OFFSET('Raw Data'!$A$3,MATCH('Data above threshold'!$A96,'Raw Data'!$B$4:$B$185,0),MATCH('Data above threshold'!Q$4,'Raw Data'!$3:$3,0)-1)),"",OFFSET('Raw Data'!$A$3,MATCH('Data above threshold'!$A96,'Raw Data'!$B$4:$B$185,0),MATCH('Data above threshold'!Q$4,'Raw Data'!$3:$3,0)-1))</f>
        <v/>
      </c>
      <c r="R96" s="107" t="str">
        <f aca="true">IF(ISBLANK(OFFSET('Raw Data'!$A$3,MATCH('Data above threshold'!$A96,'Raw Data'!$B$4:$B$185,0),MATCH('Data above threshold'!R$4,'Raw Data'!$3:$3,0)-1)),"",OFFSET('Raw Data'!$A$3,MATCH('Data above threshold'!$A96,'Raw Data'!$B$4:$B$185,0),MATCH('Data above threshold'!R$4,'Raw Data'!$3:$3,0)-1))</f>
        <v/>
      </c>
      <c r="S96" s="107" t="str">
        <f aca="true">IF(ISBLANK(OFFSET('Raw Data'!$A$3,MATCH('Data above threshold'!$A96,'Raw Data'!$B$4:$B$185,0),MATCH('Data above threshold'!S$4,'Raw Data'!$3:$3,0)-1)),"",OFFSET('Raw Data'!$A$3,MATCH('Data above threshold'!$A96,'Raw Data'!$B$4:$B$185,0),MATCH('Data above threshold'!S$4,'Raw Data'!$3:$3,0)-1))</f>
        <v/>
      </c>
      <c r="T96" s="107" t="str">
        <f aca="true">IF(ISBLANK(OFFSET('Raw Data'!$A$3,MATCH('Data above threshold'!$A96,'Raw Data'!$B$4:$B$185,0),MATCH('Data above threshold'!T$4,'Raw Data'!$3:$3,0)-1)),"",OFFSET('Raw Data'!$A$3,MATCH('Data above threshold'!$A96,'Raw Data'!$B$4:$B$185,0),MATCH('Data above threshold'!T$4,'Raw Data'!$3:$3,0)-1))</f>
        <v/>
      </c>
      <c r="U96" s="107" t="str">
        <f aca="true">IF(ISBLANK(OFFSET('Raw Data'!$A$3,MATCH('Data above threshold'!$A96,'Raw Data'!$B$4:$B$185,0),MATCH('Data above threshold'!U$4,'Raw Data'!$3:$3,0)-1)),"",OFFSET('Raw Data'!$A$3,MATCH('Data above threshold'!$A96,'Raw Data'!$B$4:$B$185,0),MATCH('Data above threshold'!U$4,'Raw Data'!$3:$3,0)-1))</f>
        <v/>
      </c>
      <c r="V96" s="107" t="str">
        <f aca="true">IF(ISBLANK(OFFSET('Raw Data'!$A$3,MATCH('Data above threshold'!$A96,'Raw Data'!$B$4:$B$185,0),MATCH('Data above threshold'!V$4,'Raw Data'!$3:$3,0)-1)),"",OFFSET('Raw Data'!$A$3,MATCH('Data above threshold'!$A96,'Raw Data'!$B$4:$B$185,0),MATCH('Data above threshold'!V$4,'Raw Data'!$3:$3,0)-1))</f>
        <v/>
      </c>
      <c r="W96" s="107" t="str">
        <f aca="true">IF(ISBLANK(OFFSET('Raw Data'!$A$3,MATCH('Data above threshold'!$A96,'Raw Data'!$B$4:$B$185,0),MATCH('Data above threshold'!W$4,'Raw Data'!$3:$3,0)-1)),"",OFFSET('Raw Data'!$A$3,MATCH('Data above threshold'!$A96,'Raw Data'!$B$4:$B$185,0),MATCH('Data above threshold'!W$4,'Raw Data'!$3:$3,0)-1))</f>
        <v/>
      </c>
      <c r="X96" s="107" t="str">
        <f aca="true">IF(ISBLANK(OFFSET('Raw Data'!$A$3,MATCH('Data above threshold'!$A96,'Raw Data'!$B$4:$B$185,0),MATCH('Data above threshold'!X$4,'Raw Data'!$3:$3,0)-1)),"",OFFSET('Raw Data'!$A$3,MATCH('Data above threshold'!$A96,'Raw Data'!$B$4:$B$185,0),MATCH('Data above threshold'!X$4,'Raw Data'!$3:$3,0)-1))</f>
        <v/>
      </c>
      <c r="Y96" s="107" t="str">
        <f aca="true">IF(ISBLANK(OFFSET('Raw Data'!$A$3,MATCH('Data above threshold'!$A96,'Raw Data'!$B$4:$B$185,0),MATCH('Data above threshold'!Y$4,'Raw Data'!$3:$3,0)-1)),"",OFFSET('Raw Data'!$A$3,MATCH('Data above threshold'!$A96,'Raw Data'!$B$4:$B$185,0),MATCH('Data above threshold'!Y$4,'Raw Data'!$3:$3,0)-1))</f>
        <v/>
      </c>
      <c r="Z96" s="107" t="str">
        <f aca="true">IF(ISBLANK(OFFSET('Raw Data'!$A$3,MATCH('Data above threshold'!$A96,'Raw Data'!$B$4:$B$185,0),MATCH('Data above threshold'!Z$4,'Raw Data'!$3:$3,0)-1)),"",OFFSET('Raw Data'!$A$3,MATCH('Data above threshold'!$A96,'Raw Data'!$B$4:$B$185,0),MATCH('Data above threshold'!Z$4,'Raw Data'!$3:$3,0)-1))</f>
        <v/>
      </c>
      <c r="AA96" s="107" t="str">
        <f aca="true">IF(ISBLANK(OFFSET('Raw Data'!$A$3,MATCH('Data above threshold'!$A96,'Raw Data'!$B$4:$B$185,0),MATCH('Data above threshold'!AA$4,'Raw Data'!$3:$3,0)-1)),"",OFFSET('Raw Data'!$A$3,MATCH('Data above threshold'!$A96,'Raw Data'!$B$4:$B$185,0),MATCH('Data above threshold'!AA$4,'Raw Data'!$3:$3,0)-1))</f>
        <v/>
      </c>
      <c r="AB96" s="107" t="str">
        <f aca="true">IF(ISBLANK(OFFSET('Raw Data'!$A$3,MATCH('Data above threshold'!$A96,'Raw Data'!$B$4:$B$185,0),MATCH('Data above threshold'!AB$4,'Raw Data'!$3:$3,0)-1)),"",OFFSET('Raw Data'!$A$3,MATCH('Data above threshold'!$A96,'Raw Data'!$B$4:$B$185,0),MATCH('Data above threshold'!AB$4,'Raw Data'!$3:$3,0)-1))</f>
        <v/>
      </c>
      <c r="AC96" s="107" t="str">
        <f aca="true">IF(ISBLANK(OFFSET('Raw Data'!$A$3,MATCH('Data above threshold'!$A96,'Raw Data'!$B$4:$B$185,0),MATCH('Data above threshold'!AC$4,'Raw Data'!$3:$3,0)-1)),"",OFFSET('Raw Data'!$A$3,MATCH('Data above threshold'!$A96,'Raw Data'!$B$4:$B$185,0),MATCH('Data above threshold'!AC$4,'Raw Data'!$3:$3,0)-1))</f>
        <v/>
      </c>
      <c r="AD96" s="107" t="str">
        <f aca="true">IF(ISBLANK(OFFSET('Raw Data'!$A$3,MATCH('Data above threshold'!$A96,'Raw Data'!$B$4:$B$185,0),MATCH('Data above threshold'!AD$4,'Raw Data'!$3:$3,0)-1)),"",OFFSET('Raw Data'!$A$3,MATCH('Data above threshold'!$A96,'Raw Data'!$B$4:$B$185,0),MATCH('Data above threshold'!AD$4,'Raw Data'!$3:$3,0)-1))</f>
        <v/>
      </c>
      <c r="AE96" s="107" t="str">
        <f aca="true">IF(ISBLANK(OFFSET('Raw Data'!$A$3,MATCH('Data above threshold'!$A96,'Raw Data'!$B$4:$B$185,0),MATCH('Data above threshold'!AE$4,'Raw Data'!$3:$3,0)-1)),"",OFFSET('Raw Data'!$A$3,MATCH('Data above threshold'!$A96,'Raw Data'!$B$4:$B$185,0),MATCH('Data above threshold'!AE$4,'Raw Data'!$3:$3,0)-1))</f>
        <v/>
      </c>
      <c r="AF96" s="107" t="str">
        <f aca="true">IF(ISBLANK(OFFSET('Raw Data'!$A$3,MATCH('Data above threshold'!$A96,'Raw Data'!$B$4:$B$185,0),MATCH('Data above threshold'!AF$4,'Raw Data'!$3:$3,0)-1)),"",OFFSET('Raw Data'!$A$3,MATCH('Data above threshold'!$A96,'Raw Data'!$B$4:$B$185,0),MATCH('Data above threshold'!AF$4,'Raw Data'!$3:$3,0)-1))</f>
        <v/>
      </c>
      <c r="AG96" s="107" t="str">
        <f aca="true">IF(ISBLANK(OFFSET('Raw Data'!$A$3,MATCH('Data above threshold'!$A96,'Raw Data'!$B$4:$B$185,0),MATCH('Data above threshold'!AG$4,'Raw Data'!$3:$3,0)-1)),"",OFFSET('Raw Data'!$A$3,MATCH('Data above threshold'!$A96,'Raw Data'!$B$4:$B$185,0),MATCH('Data above threshold'!AG$4,'Raw Data'!$3:$3,0)-1))</f>
        <v/>
      </c>
      <c r="AH96" s="107" t="str">
        <f aca="true">IF(ISBLANK(OFFSET('Raw Data'!$A$3,MATCH('Data above threshold'!$A96,'Raw Data'!$B$4:$B$185,0),MATCH('Data above threshold'!AH$4,'Raw Data'!$3:$3,0)-1)),"",OFFSET('Raw Data'!$A$3,MATCH('Data above threshold'!$A96,'Raw Data'!$B$4:$B$185,0),MATCH('Data above threshold'!AH$4,'Raw Data'!$3:$3,0)-1))</f>
        <v/>
      </c>
      <c r="AI96" s="107" t="str">
        <f aca="true">IF(ISBLANK(OFFSET('Raw Data'!$A$3,MATCH('Data above threshold'!$A96,'Raw Data'!$B$4:$B$185,0),MATCH('Data above threshold'!AI$4,'Raw Data'!$3:$3,0)-1)),"",OFFSET('Raw Data'!$A$3,MATCH('Data above threshold'!$A96,'Raw Data'!$B$4:$B$185,0),MATCH('Data above threshold'!AI$4,'Raw Data'!$3:$3,0)-1))</f>
        <v/>
      </c>
      <c r="AJ96" s="107" t="str">
        <f aca="true">IF(ISBLANK(OFFSET('Raw Data'!$A$3,MATCH('Data above threshold'!$A96,'Raw Data'!$B$4:$B$185,0),MATCH('Data above threshold'!AJ$4,'Raw Data'!$3:$3,0)-1)),"",OFFSET('Raw Data'!$A$3,MATCH('Data above threshold'!$A96,'Raw Data'!$B$4:$B$185,0),MATCH('Data above threshold'!AJ$4,'Raw Data'!$3:$3,0)-1))</f>
        <v/>
      </c>
      <c r="AK96" s="107" t="str">
        <f aca="true">IF(ISBLANK(OFFSET('Raw Data'!$A$3,MATCH('Data above threshold'!$A96,'Raw Data'!$B$4:$B$185,0),MATCH('Data above threshold'!AK$4,'Raw Data'!$3:$3,0)-1)),"",OFFSET('Raw Data'!$A$3,MATCH('Data above threshold'!$A96,'Raw Data'!$B$4:$B$185,0),MATCH('Data above threshold'!AK$4,'Raw Data'!$3:$3,0)-1))</f>
        <v/>
      </c>
      <c r="AL96" s="107" t="str">
        <f aca="true">IF(ISBLANK(OFFSET('Raw Data'!$A$3,MATCH('Data above threshold'!$A96,'Raw Data'!$B$4:$B$185,0),MATCH('Data above threshold'!AL$4,'Raw Data'!$3:$3,0)-1)),"",OFFSET('Raw Data'!$A$3,MATCH('Data above threshold'!$A96,'Raw Data'!$B$4:$B$185,0),MATCH('Data above threshold'!AL$4,'Raw Data'!$3:$3,0)-1))</f>
        <v/>
      </c>
      <c r="AM96" s="107" t="str">
        <f aca="true">IF(ISBLANK(OFFSET('Raw Data'!$A$3,MATCH('Data above threshold'!$A96,'Raw Data'!$B$4:$B$185,0),MATCH('Data above threshold'!AM$4,'Raw Data'!$3:$3,0)-1)),"",OFFSET('Raw Data'!$A$3,MATCH('Data above threshold'!$A96,'Raw Data'!$B$4:$B$185,0),MATCH('Data above threshold'!AM$4,'Raw Data'!$3:$3,0)-1))</f>
        <v/>
      </c>
      <c r="AN96" s="107" t="str">
        <f aca="true">IF(ISBLANK(OFFSET('Raw Data'!$A$3,MATCH('Data above threshold'!$A96,'Raw Data'!$B$4:$B$185,0),MATCH('Data above threshold'!AN$4,'Raw Data'!$3:$3,0)-1)),"",OFFSET('Raw Data'!$A$3,MATCH('Data above threshold'!$A96,'Raw Data'!$B$4:$B$185,0),MATCH('Data above threshold'!AN$4,'Raw Data'!$3:$3,0)-1))</f>
        <v/>
      </c>
      <c r="AO96" s="107" t="str">
        <f aca="true">IF(ISBLANK(OFFSET('Raw Data'!$A$3,MATCH('Data above threshold'!$A96,'Raw Data'!$B$4:$B$185,0),MATCH('Data above threshold'!AO$4,'Raw Data'!$3:$3,0)-1)),"",OFFSET('Raw Data'!$A$3,MATCH('Data above threshold'!$A96,'Raw Data'!$B$4:$B$185,0),MATCH('Data above threshold'!AO$4,'Raw Data'!$3:$3,0)-1))</f>
        <v/>
      </c>
      <c r="AP96" s="107" t="str">
        <f aca="true">IF(ISBLANK(OFFSET('Raw Data'!$A$3,MATCH('Data above threshold'!$A96,'Raw Data'!$B$4:$B$185,0),MATCH('Data above threshold'!AP$4,'Raw Data'!$3:$3,0)-1)),"",OFFSET('Raw Data'!$A$3,MATCH('Data above threshold'!$A96,'Raw Data'!$B$4:$B$185,0),MATCH('Data above threshold'!AP$4,'Raw Data'!$3:$3,0)-1))</f>
        <v/>
      </c>
      <c r="AQ96" s="107" t="str">
        <f aca="true">IF(ISBLANK(OFFSET('Raw Data'!$A$3,MATCH('Data above threshold'!$A96,'Raw Data'!$B$4:$B$185,0),MATCH('Data above threshold'!AQ$4,'Raw Data'!$3:$3,0)-1)),"",OFFSET('Raw Data'!$A$3,MATCH('Data above threshold'!$A96,'Raw Data'!$B$4:$B$185,0),MATCH('Data above threshold'!AQ$4,'Raw Data'!$3:$3,0)-1))</f>
        <v/>
      </c>
      <c r="AR96" s="107" t="str">
        <f aca="true">IF(ISBLANK(OFFSET('Raw Data'!$A$3,MATCH('Data above threshold'!$A96,'Raw Data'!$B$4:$B$185,0),MATCH('Data above threshold'!AR$4,'Raw Data'!$3:$3,0)-1)),"",OFFSET('Raw Data'!$A$3,MATCH('Data above threshold'!$A96,'Raw Data'!$B$4:$B$185,0),MATCH('Data above threshold'!AR$4,'Raw Data'!$3:$3,0)-1))</f>
        <v/>
      </c>
      <c r="AS96" s="107" t="str">
        <f aca="true">IF(ISBLANK(OFFSET('Raw Data'!$A$3,MATCH('Data above threshold'!$A96,'Raw Data'!$B$4:$B$185,0),MATCH('Data above threshold'!AS$4,'Raw Data'!$3:$3,0)-1)),"",OFFSET('Raw Data'!$A$3,MATCH('Data above threshold'!$A96,'Raw Data'!$B$4:$B$185,0),MATCH('Data above threshold'!AS$4,'Raw Data'!$3:$3,0)-1))</f>
        <v/>
      </c>
      <c r="AT96" s="107" t="str">
        <f aca="true">IF(ISBLANK(OFFSET('Raw Data'!$A$3,MATCH('Data above threshold'!$A96,'Raw Data'!$B$4:$B$185,0),MATCH('Data above threshold'!AT$4,'Raw Data'!$3:$3,0)-1)),"",OFFSET('Raw Data'!$A$3,MATCH('Data above threshold'!$A96,'Raw Data'!$B$4:$B$185,0),MATCH('Data above threshold'!AT$4,'Raw Data'!$3:$3,0)-1))</f>
        <v/>
      </c>
      <c r="AU96" s="107" t="str">
        <f aca="true">IF(ISBLANK(OFFSET('Raw Data'!$A$3,MATCH('Data above threshold'!$A96,'Raw Data'!$B$4:$B$185,0),MATCH('Data above threshold'!AU$4,'Raw Data'!$3:$3,0)-1)),"",OFFSET('Raw Data'!$A$3,MATCH('Data above threshold'!$A96,'Raw Data'!$B$4:$B$185,0),MATCH('Data above threshold'!AU$4,'Raw Data'!$3:$3,0)-1))</f>
        <v/>
      </c>
      <c r="AV96" s="107" t="str">
        <f aca="true">IF(ISBLANK(OFFSET('Raw Data'!$A$3,MATCH('Data above threshold'!$A96,'Raw Data'!$B$4:$B$185,0),MATCH('Data above threshold'!AV$4,'Raw Data'!$3:$3,0)-1)),"",OFFSET('Raw Data'!$A$3,MATCH('Data above threshold'!$A96,'Raw Data'!$B$4:$B$185,0),MATCH('Data above threshold'!AV$4,'Raw Data'!$3:$3,0)-1))</f>
        <v/>
      </c>
      <c r="AW96" s="107" t="str">
        <f aca="true">IF(ISBLANK(OFFSET('Raw Data'!$A$3,MATCH('Data above threshold'!$A96,'Raw Data'!$B$4:$B$185,0),MATCH('Data above threshold'!AW$4,'Raw Data'!$3:$3,0)-1)),"",OFFSET('Raw Data'!$A$3,MATCH('Data above threshold'!$A96,'Raw Data'!$B$4:$B$185,0),MATCH('Data above threshold'!AW$4,'Raw Data'!$3:$3,0)-1))</f>
        <v/>
      </c>
      <c r="AX96" s="107" t="str">
        <f aca="true">IF(ISBLANK(OFFSET('Raw Data'!$A$3,MATCH('Data above threshold'!$A96,'Raw Data'!$B$4:$B$185,0),MATCH('Data above threshold'!AX$4,'Raw Data'!$3:$3,0)-1)),"",OFFSET('Raw Data'!$A$3,MATCH('Data above threshold'!$A96,'Raw Data'!$B$4:$B$185,0),MATCH('Data above threshold'!AX$4,'Raw Data'!$3:$3,0)-1))</f>
        <v/>
      </c>
      <c r="AY96" s="107" t="str">
        <f aca="true">IF(ISBLANK(OFFSET('Raw Data'!$A$3,MATCH('Data above threshold'!$A96,'Raw Data'!$B$4:$B$185,0),MATCH('Data above threshold'!AY$4,'Raw Data'!$3:$3,0)-1)),"",OFFSET('Raw Data'!$A$3,MATCH('Data above threshold'!$A96,'Raw Data'!$B$4:$B$185,0),MATCH('Data above threshold'!AY$4,'Raw Data'!$3:$3,0)-1))</f>
        <v/>
      </c>
      <c r="AZ96" s="107" t="str">
        <f aca="true">IF(ISBLANK(OFFSET('Raw Data'!$A$3,MATCH('Data above threshold'!$A96,'Raw Data'!$B$4:$B$185,0),MATCH('Data above threshold'!AZ$4,'Raw Data'!$3:$3,0)-1)),"",OFFSET('Raw Data'!$A$3,MATCH('Data above threshold'!$A96,'Raw Data'!$B$4:$B$185,0),MATCH('Data above threshold'!AZ$4,'Raw Data'!$3:$3,0)-1))</f>
        <v/>
      </c>
      <c r="BA96" s="107" t="str">
        <f aca="true">IF(ISBLANK(OFFSET('Raw Data'!$A$3,MATCH('Data above threshold'!$A96,'Raw Data'!$B$4:$B$185,0),MATCH('Data above threshold'!BA$4,'Raw Data'!$3:$3,0)-1)),"",OFFSET('Raw Data'!$A$3,MATCH('Data above threshold'!$A96,'Raw Data'!$B$4:$B$185,0),MATCH('Data above threshold'!BA$4,'Raw Data'!$3:$3,0)-1))</f>
        <v/>
      </c>
      <c r="BB96" s="107" t="str">
        <f aca="true">IF(ISBLANK(OFFSET('Raw Data'!$A$3,MATCH('Data above threshold'!$A96,'Raw Data'!$B$4:$B$185,0),MATCH('Data above threshold'!BB$4,'Raw Data'!$3:$3,0)-1)),"",OFFSET('Raw Data'!$A$3,MATCH('Data above threshold'!$A96,'Raw Data'!$B$4:$B$185,0),MATCH('Data above threshold'!BB$4,'Raw Data'!$3:$3,0)-1))</f>
        <v/>
      </c>
      <c r="BC96" s="107" t="str">
        <f aca="true">IF(ISBLANK(OFFSET('Raw Data'!$A$3,MATCH('Data above threshold'!$A96,'Raw Data'!$B$4:$B$185,0),MATCH('Data above threshold'!BC$4,'Raw Data'!$3:$3,0)-1)),"",OFFSET('Raw Data'!$A$3,MATCH('Data above threshold'!$A96,'Raw Data'!$B$4:$B$185,0),MATCH('Data above threshold'!BC$4,'Raw Data'!$3:$3,0)-1))</f>
        <v/>
      </c>
      <c r="BD96" s="107" t="str">
        <f aca="true">IF(ISBLANK(OFFSET('Raw Data'!$A$3,MATCH('Data above threshold'!$A96,'Raw Data'!$B$4:$B$185,0),MATCH('Data above threshold'!BD$4,'Raw Data'!$3:$3,0)-1)),"",OFFSET('Raw Data'!$A$3,MATCH('Data above threshold'!$A96,'Raw Data'!$B$4:$B$185,0),MATCH('Data above threshold'!BD$4,'Raw Data'!$3:$3,0)-1))</f>
        <v/>
      </c>
      <c r="BE96" s="107" t="str">
        <f aca="true">IF(ISBLANK(OFFSET('Raw Data'!$A$3,MATCH('Data above threshold'!$A96,'Raw Data'!$B$4:$B$185,0),MATCH('Data above threshold'!BE$4,'Raw Data'!$3:$3,0)-1)),"",OFFSET('Raw Data'!$A$3,MATCH('Data above threshold'!$A96,'Raw Data'!$B$4:$B$185,0),MATCH('Data above threshold'!BE$4,'Raw Data'!$3:$3,0)-1))</f>
        <v/>
      </c>
      <c r="BF96" s="107" t="str">
        <f aca="true">IF(ISBLANK(OFFSET('Raw Data'!$A$3,MATCH('Data above threshold'!$A96,'Raw Data'!$B$4:$B$185,0),MATCH('Data above threshold'!BF$4,'Raw Data'!$3:$3,0)-1)),"",OFFSET('Raw Data'!$A$3,MATCH('Data above threshold'!$A96,'Raw Data'!$B$4:$B$185,0),MATCH('Data above threshold'!BF$4,'Raw Data'!$3:$3,0)-1))</f>
        <v/>
      </c>
      <c r="BG96" s="107" t="str">
        <f aca="true">IF(ISBLANK(OFFSET('Raw Data'!$A$3,MATCH('Data above threshold'!$A96,'Raw Data'!$B$4:$B$185,0),MATCH('Data above threshold'!BG$4,'Raw Data'!$3:$3,0)-1)),"",OFFSET('Raw Data'!$A$3,MATCH('Data above threshold'!$A96,'Raw Data'!$B$4:$B$185,0),MATCH('Data above threshold'!BG$4,'Raw Data'!$3:$3,0)-1))</f>
        <v/>
      </c>
      <c r="BH96" s="107" t="str">
        <f aca="true">IF(ISBLANK(OFFSET('Raw Data'!$A$3,MATCH('Data above threshold'!$A96,'Raw Data'!$B$4:$B$185,0),MATCH('Data above threshold'!BH$4,'Raw Data'!$3:$3,0)-1)),"",OFFSET('Raw Data'!$A$3,MATCH('Data above threshold'!$A96,'Raw Data'!$B$4:$B$185,0),MATCH('Data above threshold'!BH$4,'Raw Data'!$3:$3,0)-1))</f>
        <v/>
      </c>
      <c r="BI96" s="107" t="str">
        <f aca="true">IF(ISBLANK(OFFSET('Raw Data'!$A$3,MATCH('Data above threshold'!$A96,'Raw Data'!$B$4:$B$185,0),MATCH('Data above threshold'!BI$4,'Raw Data'!$3:$3,0)-1)),"",OFFSET('Raw Data'!$A$3,MATCH('Data above threshold'!$A96,'Raw Data'!$B$4:$B$185,0),MATCH('Data above threshold'!BI$4,'Raw Data'!$3:$3,0)-1))</f>
        <v/>
      </c>
      <c r="BJ96" s="107" t="str">
        <f aca="true">IF(ISBLANK(OFFSET('Raw Data'!$A$3,MATCH('Data above threshold'!$A96,'Raw Data'!$B$4:$B$185,0),MATCH('Data above threshold'!BJ$4,'Raw Data'!$3:$3,0)-1)),"",OFFSET('Raw Data'!$A$3,MATCH('Data above threshold'!$A96,'Raw Data'!$B$4:$B$185,0),MATCH('Data above threshold'!BJ$4,'Raw Data'!$3:$3,0)-1))</f>
        <v/>
      </c>
      <c r="BK96" s="107" t="str">
        <f aca="true">IF(ISBLANK(OFFSET('Raw Data'!$A$3,MATCH('Data above threshold'!$A96,'Raw Data'!$B$4:$B$185,0),MATCH('Data above threshold'!BK$4,'Raw Data'!$3:$3,0)-1)),"",OFFSET('Raw Data'!$A$3,MATCH('Data above threshold'!$A96,'Raw Data'!$B$4:$B$185,0),MATCH('Data above threshold'!BK$4,'Raw Data'!$3:$3,0)-1))</f>
        <v/>
      </c>
      <c r="BL96" s="107" t="str">
        <f aca="true">IF(ISBLANK(OFFSET('Raw Data'!$A$3,MATCH('Data above threshold'!$A96,'Raw Data'!$B$4:$B$185,0),MATCH('Data above threshold'!BL$4,'Raw Data'!$3:$3,0)-1)),"",OFFSET('Raw Data'!$A$3,MATCH('Data above threshold'!$A96,'Raw Data'!$B$4:$B$185,0),MATCH('Data above threshold'!BL$4,'Raw Data'!$3:$3,0)-1))</f>
        <v/>
      </c>
      <c r="BM96" s="107" t="str">
        <f aca="true">IF(ISBLANK(OFFSET('Raw Data'!$A$3,MATCH('Data above threshold'!$A96,'Raw Data'!$B$4:$B$185,0),MATCH('Data above threshold'!BM$4,'Raw Data'!$3:$3,0)-1)),"",OFFSET('Raw Data'!$A$3,MATCH('Data above threshold'!$A96,'Raw Data'!$B$4:$B$185,0),MATCH('Data above threshold'!BM$4,'Raw Data'!$3:$3,0)-1))</f>
        <v/>
      </c>
      <c r="BN96" s="107" t="str">
        <f aca="true">IF(ISBLANK(OFFSET('Raw Data'!$A$3,MATCH('Data above threshold'!$A96,'Raw Data'!$B$4:$B$185,0),MATCH('Data above threshold'!BN$4,'Raw Data'!$3:$3,0)-1)),"",OFFSET('Raw Data'!$A$3,MATCH('Data above threshold'!$A96,'Raw Data'!$B$4:$B$185,0),MATCH('Data above threshold'!BN$4,'Raw Data'!$3:$3,0)-1))</f>
        <v/>
      </c>
      <c r="BO96" s="107" t="str">
        <f aca="true">IF(ISBLANK(OFFSET('Raw Data'!$A$3,MATCH('Data above threshold'!$A96,'Raw Data'!$B$4:$B$185,0),MATCH('Data above threshold'!BO$4,'Raw Data'!$3:$3,0)-1)),"",OFFSET('Raw Data'!$A$3,MATCH('Data above threshold'!$A96,'Raw Data'!$B$4:$B$185,0),MATCH('Data above threshold'!BO$4,'Raw Data'!$3:$3,0)-1))</f>
        <v/>
      </c>
      <c r="BP96" s="107" t="str">
        <f aca="true">IF(ISBLANK(OFFSET('Raw Data'!$A$3,MATCH('Data above threshold'!$A96,'Raw Data'!$B$4:$B$185,0),MATCH('Data above threshold'!BP$4,'Raw Data'!$3:$3,0)-1)),"",OFFSET('Raw Data'!$A$3,MATCH('Data above threshold'!$A96,'Raw Data'!$B$4:$B$185,0),MATCH('Data above threshold'!BP$4,'Raw Data'!$3:$3,0)-1))</f>
        <v/>
      </c>
      <c r="BQ96" s="107" t="str">
        <f aca="true">IF(ISBLANK(OFFSET('Raw Data'!$A$3,MATCH('Data above threshold'!$A96,'Raw Data'!$B$4:$B$185,0),MATCH('Data above threshold'!BQ$4,'Raw Data'!$3:$3,0)-1)),"",OFFSET('Raw Data'!$A$3,MATCH('Data above threshold'!$A96,'Raw Data'!$B$4:$B$185,0),MATCH('Data above threshold'!BQ$4,'Raw Data'!$3:$3,0)-1))</f>
        <v/>
      </c>
      <c r="BR96" s="107" t="str">
        <f aca="true">IF(ISBLANK(OFFSET('Raw Data'!$A$3,MATCH('Data above threshold'!$A96,'Raw Data'!$B$4:$B$185,0),MATCH('Data above threshold'!BR$4,'Raw Data'!$3:$3,0)-1)),"",OFFSET('Raw Data'!$A$3,MATCH('Data above threshold'!$A96,'Raw Data'!$B$4:$B$185,0),MATCH('Data above threshold'!BR$4,'Raw Data'!$3:$3,0)-1))</f>
        <v/>
      </c>
      <c r="BS96" s="107" t="str">
        <f aca="true">IF(ISBLANK(OFFSET('Raw Data'!$A$3,MATCH('Data above threshold'!$A96,'Raw Data'!$B$4:$B$185,0),MATCH('Data above threshold'!BS$4,'Raw Data'!$3:$3,0)-1)),"",OFFSET('Raw Data'!$A$3,MATCH('Data above threshold'!$A96,'Raw Data'!$B$4:$B$185,0),MATCH('Data above threshold'!BS$4,'Raw Data'!$3:$3,0)-1))</f>
        <v/>
      </c>
      <c r="BT96" s="107" t="str">
        <f aca="true">IF(ISBLANK(OFFSET('Raw Data'!$A$3,MATCH('Data above threshold'!$A96,'Raw Data'!$B$4:$B$185,0),MATCH('Data above threshold'!BT$4,'Raw Data'!$3:$3,0)-1)),"",OFFSET('Raw Data'!$A$3,MATCH('Data above threshold'!$A96,'Raw Data'!$B$4:$B$185,0),MATCH('Data above threshold'!BT$4,'Raw Data'!$3:$3,0)-1))</f>
        <v/>
      </c>
      <c r="BU96" s="107" t="str">
        <f aca="true">IF(ISBLANK(OFFSET('Raw Data'!$A$3,MATCH('Data above threshold'!$A96,'Raw Data'!$B$4:$B$185,0),MATCH('Data above threshold'!BU$4,'Raw Data'!$3:$3,0)-1)),"",OFFSET('Raw Data'!$A$3,MATCH('Data above threshold'!$A96,'Raw Data'!$B$4:$B$185,0),MATCH('Data above threshold'!BU$4,'Raw Data'!$3:$3,0)-1))</f>
        <v/>
      </c>
      <c r="BV96" s="107" t="str">
        <f aca="true">IF(ISBLANK(OFFSET('Raw Data'!$A$3,MATCH('Data above threshold'!$A96,'Raw Data'!$B$4:$B$185,0),MATCH('Data above threshold'!BV$4,'Raw Data'!$3:$3,0)-1)),"",OFFSET('Raw Data'!$A$3,MATCH('Data above threshold'!$A96,'Raw Data'!$B$4:$B$185,0),MATCH('Data above threshold'!BV$4,'Raw Data'!$3:$3,0)-1))</f>
        <v/>
      </c>
      <c r="BW96" s="107" t="str">
        <f aca="true">IF(ISBLANK(OFFSET('Raw Data'!$A$3,MATCH('Data above threshold'!$A96,'Raw Data'!$B$4:$B$185,0),MATCH('Data above threshold'!BW$4,'Raw Data'!$3:$3,0)-1)),"",OFFSET('Raw Data'!$A$3,MATCH('Data above threshold'!$A96,'Raw Data'!$B$4:$B$185,0),MATCH('Data above threshold'!BW$4,'Raw Data'!$3:$3,0)-1))</f>
        <v/>
      </c>
      <c r="BX96" s="107" t="str">
        <f aca="true">IF(ISBLANK(OFFSET('Raw Data'!$A$3,MATCH('Data above threshold'!$A96,'Raw Data'!$B$4:$B$185,0),MATCH('Data above threshold'!BX$4,'Raw Data'!$3:$3,0)-1)),"",OFFSET('Raw Data'!$A$3,MATCH('Data above threshold'!$A96,'Raw Data'!$B$4:$B$185,0),MATCH('Data above threshold'!BX$4,'Raw Data'!$3:$3,0)-1))</f>
        <v/>
      </c>
      <c r="BY96" s="107" t="str">
        <f aca="true">IF(ISBLANK(OFFSET('Raw Data'!$A$3,MATCH('Data above threshold'!$A96,'Raw Data'!$B$4:$B$185,0),MATCH('Data above threshold'!BY$4,'Raw Data'!$3:$3,0)-1)),"",OFFSET('Raw Data'!$A$3,MATCH('Data above threshold'!$A96,'Raw Data'!$B$4:$B$185,0),MATCH('Data above threshold'!BY$4,'Raw Data'!$3:$3,0)-1))</f>
        <v/>
      </c>
      <c r="BZ96" s="107" t="str">
        <f aca="true">IF(ISBLANK(OFFSET('Raw Data'!$A$3,MATCH('Data above threshold'!$A96,'Raw Data'!$B$4:$B$185,0),MATCH('Data above threshold'!BZ$4,'Raw Data'!$3:$3,0)-1)),"",OFFSET('Raw Data'!$A$3,MATCH('Data above threshold'!$A96,'Raw Data'!$B$4:$B$185,0),MATCH('Data above threshold'!BZ$4,'Raw Data'!$3:$3,0)-1))</f>
        <v/>
      </c>
      <c r="CA96" s="107" t="str">
        <f aca="true">IF(ISBLANK(OFFSET('Raw Data'!$A$3,MATCH('Data above threshold'!$A96,'Raw Data'!$B$4:$B$185,0),MATCH('Data above threshold'!CA$4,'Raw Data'!$3:$3,0)-1)),"",OFFSET('Raw Data'!$A$3,MATCH('Data above threshold'!$A96,'Raw Data'!$B$4:$B$185,0),MATCH('Data above threshold'!CA$4,'Raw Data'!$3:$3,0)-1))</f>
        <v/>
      </c>
      <c r="CB96" s="107" t="str">
        <f aca="true">IF(ISBLANK(OFFSET('Raw Data'!$A$3,MATCH('Data above threshold'!$A96,'Raw Data'!$B$4:$B$185,0),MATCH('Data above threshold'!CB$4,'Raw Data'!$3:$3,0)-1)),"",OFFSET('Raw Data'!$A$3,MATCH('Data above threshold'!$A96,'Raw Data'!$B$4:$B$185,0),MATCH('Data above threshold'!CB$4,'Raw Data'!$3:$3,0)-1))</f>
        <v/>
      </c>
      <c r="CC96" s="107" t="str">
        <f aca="true">IF(ISBLANK(OFFSET('Raw Data'!$A$3,MATCH('Data above threshold'!$A96,'Raw Data'!$B$4:$B$185,0),MATCH('Data above threshold'!CC$4,'Raw Data'!$3:$3,0)-1)),"",OFFSET('Raw Data'!$A$3,MATCH('Data above threshold'!$A96,'Raw Data'!$B$4:$B$185,0),MATCH('Data above threshold'!CC$4,'Raw Data'!$3:$3,0)-1))</f>
        <v/>
      </c>
      <c r="CD96" s="107" t="str">
        <f aca="true">IF(ISBLANK(OFFSET('Raw Data'!$A$3,MATCH('Data above threshold'!$A96,'Raw Data'!$B$4:$B$185,0),MATCH('Data above threshold'!CD$4,'Raw Data'!$3:$3,0)-1)),"",OFFSET('Raw Data'!$A$3,MATCH('Data above threshold'!$A96,'Raw Data'!$B$4:$B$185,0),MATCH('Data above threshold'!CD$4,'Raw Data'!$3:$3,0)-1))</f>
        <v/>
      </c>
      <c r="CE96" s="107" t="str">
        <f aca="true">IF(ISBLANK(OFFSET('Raw Data'!$A$3,MATCH('Data above threshold'!$A96,'Raw Data'!$B$4:$B$185,0),MATCH('Data above threshold'!CE$4,'Raw Data'!$3:$3,0)-1)),"",OFFSET('Raw Data'!$A$3,MATCH('Data above threshold'!$A96,'Raw Data'!$B$4:$B$185,0),MATCH('Data above threshold'!CE$4,'Raw Data'!$3:$3,0)-1))</f>
        <v/>
      </c>
      <c r="CF96" s="107" t="str">
        <f aca="true">IF(ISBLANK(OFFSET('Raw Data'!$A$3,MATCH('Data above threshold'!$A96,'Raw Data'!$B$4:$B$185,0),MATCH('Data above threshold'!CF$4,'Raw Data'!$3:$3,0)-1)),"",OFFSET('Raw Data'!$A$3,MATCH('Data above threshold'!$A96,'Raw Data'!$B$4:$B$185,0),MATCH('Data above threshold'!CF$4,'Raw Data'!$3:$3,0)-1))</f>
        <v/>
      </c>
      <c r="CG96" s="107" t="str">
        <f aca="true">IF(ISBLANK(OFFSET('Raw Data'!$A$3,MATCH('Data above threshold'!$A96,'Raw Data'!$B$4:$B$185,0),MATCH('Data above threshold'!CG$4,'Raw Data'!$3:$3,0)-1)),"",OFFSET('Raw Data'!$A$3,MATCH('Data above threshold'!$A96,'Raw Data'!$B$4:$B$185,0),MATCH('Data above threshold'!CG$4,'Raw Data'!$3:$3,0)-1))</f>
        <v/>
      </c>
      <c r="CH96" s="107" t="str">
        <f aca="true">IF(ISBLANK(OFFSET('Raw Data'!$A$3,MATCH('Data above threshold'!$A96,'Raw Data'!$B$4:$B$185,0),MATCH('Data above threshold'!CH$4,'Raw Data'!$3:$3,0)-1)),"",OFFSET('Raw Data'!$A$3,MATCH('Data above threshold'!$A96,'Raw Data'!$B$4:$B$185,0),MATCH('Data above threshold'!CH$4,'Raw Data'!$3:$3,0)-1))</f>
        <v/>
      </c>
      <c r="CI96" s="107" t="str">
        <f aca="true">IF(ISBLANK(OFFSET('Raw Data'!$A$3,MATCH('Data above threshold'!$A96,'Raw Data'!$B$4:$B$185,0),MATCH('Data above threshold'!CI$4,'Raw Data'!$3:$3,0)-1)),"",OFFSET('Raw Data'!$A$3,MATCH('Data above threshold'!$A96,'Raw Data'!$B$4:$B$185,0),MATCH('Data above threshold'!CI$4,'Raw Data'!$3:$3,0)-1))</f>
        <v/>
      </c>
      <c r="CJ96" s="107" t="str">
        <f aca="true">IF(ISBLANK(OFFSET('Raw Data'!$A$3,MATCH('Data above threshold'!$A96,'Raw Data'!$B$4:$B$185,0),MATCH('Data above threshold'!CJ$4,'Raw Data'!$3:$3,0)-1)),"",OFFSET('Raw Data'!$A$3,MATCH('Data above threshold'!$A96,'Raw Data'!$B$4:$B$185,0),MATCH('Data above threshold'!CJ$4,'Raw Data'!$3:$3,0)-1))</f>
        <v/>
      </c>
      <c r="CK96" s="107" t="str">
        <f aca="true">IF(ISBLANK(OFFSET('Raw Data'!$A$3,MATCH('Data above threshold'!$A96,'Raw Data'!$B$4:$B$185,0),MATCH('Data above threshold'!CK$4,'Raw Data'!$3:$3,0)-1)),"",OFFSET('Raw Data'!$A$3,MATCH('Data above threshold'!$A96,'Raw Data'!$B$4:$B$185,0),MATCH('Data above threshold'!CK$4,'Raw Data'!$3:$3,0)-1))</f>
        <v/>
      </c>
      <c r="CL96" s="107" t="str">
        <f aca="true">IF(ISBLANK(OFFSET('Raw Data'!$A$3,MATCH('Data above threshold'!$A96,'Raw Data'!$B$4:$B$185,0),MATCH('Data above threshold'!CL$4,'Raw Data'!$3:$3,0)-1)),"",OFFSET('Raw Data'!$A$3,MATCH('Data above threshold'!$A96,'Raw Data'!$B$4:$B$185,0),MATCH('Data above threshold'!CL$4,'Raw Data'!$3:$3,0)-1))</f>
        <v/>
      </c>
      <c r="CM96" s="107" t="str">
        <f aca="true">IF(ISBLANK(OFFSET('Raw Data'!$A$3,MATCH('Data above threshold'!$A96,'Raw Data'!$B$4:$B$185,0),MATCH('Data above threshold'!CM$4,'Raw Data'!$3:$3,0)-1)),"",OFFSET('Raw Data'!$A$3,MATCH('Data above threshold'!$A96,'Raw Data'!$B$4:$B$185,0),MATCH('Data above threshold'!CM$4,'Raw Data'!$3:$3,0)-1))</f>
        <v/>
      </c>
      <c r="CN96" s="107" t="str">
        <f aca="true">IF(ISBLANK(OFFSET('Raw Data'!$A$3,MATCH('Data above threshold'!$A96,'Raw Data'!$B$4:$B$185,0),MATCH('Data above threshold'!CN$4,'Raw Data'!$3:$3,0)-1)),"",OFFSET('Raw Data'!$A$3,MATCH('Data above threshold'!$A96,'Raw Data'!$B$4:$B$185,0),MATCH('Data above threshold'!CN$4,'Raw Data'!$3:$3,0)-1))</f>
        <v/>
      </c>
      <c r="CO96" s="107" t="str">
        <f aca="true">IF(ISBLANK(OFFSET('Raw Data'!$A$3,MATCH('Data above threshold'!$A96,'Raw Data'!$B$4:$B$185,0),MATCH('Data above threshold'!CO$4,'Raw Data'!$3:$3,0)-1)),"",OFFSET('Raw Data'!$A$3,MATCH('Data above threshold'!$A96,'Raw Data'!$B$4:$B$185,0),MATCH('Data above threshold'!CO$4,'Raw Data'!$3:$3,0)-1))</f>
        <v/>
      </c>
      <c r="CP96" s="107" t="str">
        <f aca="true">IF(ISBLANK(OFFSET('Raw Data'!$A$3,MATCH('Data above threshold'!$A96,'Raw Data'!$B$4:$B$185,0),MATCH('Data above threshold'!CP$4,'Raw Data'!$3:$3,0)-1)),"",OFFSET('Raw Data'!$A$3,MATCH('Data above threshold'!$A96,'Raw Data'!$B$4:$B$185,0),MATCH('Data above threshold'!CP$4,'Raw Data'!$3:$3,0)-1))</f>
        <v/>
      </c>
      <c r="CQ96" s="107" t="str">
        <f aca="true">IF(ISBLANK(OFFSET('Raw Data'!$A$3,MATCH('Data above threshold'!$A96,'Raw Data'!$B$4:$B$185,0),MATCH('Data above threshold'!CQ$4,'Raw Data'!$3:$3,0)-1)),"",OFFSET('Raw Data'!$A$3,MATCH('Data above threshold'!$A96,'Raw Data'!$B$4:$B$185,0),MATCH('Data above threshold'!CQ$4,'Raw Data'!$3:$3,0)-1))</f>
        <v/>
      </c>
      <c r="CR96" s="107" t="str">
        <f aca="true">IF(ISBLANK(OFFSET('Raw Data'!$A$3,MATCH('Data above threshold'!$A96,'Raw Data'!$B$4:$B$185,0),MATCH('Data above threshold'!CR$4,'Raw Data'!$3:$3,0)-1)),"",OFFSET('Raw Data'!$A$3,MATCH('Data above threshold'!$A96,'Raw Data'!$B$4:$B$185,0),MATCH('Data above threshold'!CR$4,'Raw Data'!$3:$3,0)-1))</f>
        <v/>
      </c>
    </row>
    <row r="97" s="103" customFormat="true" ht="15.5" hidden="false" customHeight="false" outlineLevel="0" collapsed="false">
      <c r="A97" s="107" t="n">
        <v>4100</v>
      </c>
      <c r="B97" s="107" t="n">
        <v>2</v>
      </c>
      <c r="C97" s="107" t="str">
        <f aca="true">IF(ISBLANK(OFFSET('Raw Data'!$A$3,MATCH('Data above threshold'!$A97,'Raw Data'!$B$4:$B$185,0),MATCH('Data above threshold'!C$4,'Raw Data'!$3:$3,0)-1)),"",OFFSET('Raw Data'!$A$3,MATCH('Data above threshold'!$A97,'Raw Data'!$B$4:$B$185,0),MATCH('Data above threshold'!C$4,'Raw Data'!$3:$3,0)-1))</f>
        <v/>
      </c>
      <c r="D97" s="107" t="str">
        <f aca="true">IF(ISBLANK(OFFSET('Raw Data'!$A$3,MATCH('Data above threshold'!$A97,'Raw Data'!$B$4:$B$185,0),MATCH('Data above threshold'!D$4,'Raw Data'!$3:$3,0)-1)),"",OFFSET('Raw Data'!$A$3,MATCH('Data above threshold'!$A97,'Raw Data'!$B$4:$B$185,0),MATCH('Data above threshold'!D$4,'Raw Data'!$3:$3,0)-1))</f>
        <v>National / international sustainability engagement</v>
      </c>
      <c r="E97" s="107" t="str">
        <f aca="true">IF(ISBLANK(OFFSET('Raw Data'!$A$3,MATCH('Data above threshold'!$A97,'Raw Data'!$B$4:$B$185,0),MATCH('Data above threshold'!E$4,'Raw Data'!$3:$3,0)-1)),"",OFFSET('Raw Data'!$A$3,MATCH('Data above threshold'!$A97,'Raw Data'!$B$4:$B$185,0),MATCH('Data above threshold'!E$4,'Raw Data'!$3:$3,0)-1))</f>
        <v>This indicator tests international engagement with sustainability pledges, agreements, treaties etc. It also measures whether a national sustainable consumption plan is in place and how countries are mitigating climate change.</v>
      </c>
      <c r="F97" s="107" t="str">
        <f aca="true">IF(ISBLANK(OFFSET('Raw Data'!$A$3,MATCH('Data above threshold'!$A97,'Raw Data'!$B$4:$B$185,0),MATCH('Data above threshold'!F$4,'Raw Data'!$3:$3,0)-1)),"",OFFSET('Raw Data'!$A$3,MATCH('Data above threshold'!$A97,'Raw Data'!$B$4:$B$185,0),MATCH('Data above threshold'!F$4,'Raw Data'!$3:$3,0)-1))</f>
        <v/>
      </c>
      <c r="G97" s="107" t="str">
        <f aca="true">IF(ISBLANK(OFFSET('Raw Data'!$A$3,MATCH('Data above threshold'!$A97,'Raw Data'!$B$4:$B$185,0),MATCH('Data above threshold'!G$4,'Raw Data'!$3:$3,0)-1)),"",OFFSET('Raw Data'!$A$3,MATCH('Data above threshold'!$A97,'Raw Data'!$B$4:$B$185,0),MATCH('Data above threshold'!G$4,'Raw Data'!$3:$3,0)-1))</f>
        <v/>
      </c>
      <c r="H97" s="107" t="str">
        <f aca="true">IF(ISBLANK(OFFSET('Raw Data'!$A$3,MATCH('Data above threshold'!$A97,'Raw Data'!$B$4:$B$185,0),MATCH('Data above threshold'!H$4,'Raw Data'!$3:$3,0)-1)),"",OFFSET('Raw Data'!$A$3,MATCH('Data above threshold'!$A97,'Raw Data'!$B$4:$B$185,0),MATCH('Data above threshold'!H$4,'Raw Data'!$3:$3,0)-1))</f>
        <v/>
      </c>
      <c r="I97" s="107" t="str">
        <f aca="true">IF(ISBLANK(OFFSET('Raw Data'!$A$3,MATCH('Data above threshold'!$A97,'Raw Data'!$B$4:$B$185,0),MATCH('Data above threshold'!I$4,'Raw Data'!$3:$3,0)-1)),"",OFFSET('Raw Data'!$A$3,MATCH('Data above threshold'!$A97,'Raw Data'!$B$4:$B$185,0),MATCH('Data above threshold'!I$4,'Raw Data'!$3:$3,0)-1))</f>
        <v/>
      </c>
      <c r="J97" s="107" t="str">
        <f aca="true">IF(ISBLANK(OFFSET('Raw Data'!$A$3,MATCH('Data above threshold'!$A97,'Raw Data'!$B$4:$B$185,0),MATCH('Data above threshold'!J$4,'Raw Data'!$3:$3,0)-1)),"",OFFSET('Raw Data'!$A$3,MATCH('Data above threshold'!$A97,'Raw Data'!$B$4:$B$185,0),MATCH('Data above threshold'!J$4,'Raw Data'!$3:$3,0)-1))</f>
        <v/>
      </c>
      <c r="K97" s="107" t="str">
        <f aca="true">IF(ISBLANK(OFFSET('Raw Data'!$A$3,MATCH('Data above threshold'!$A97,'Raw Data'!$B$4:$B$185,0),MATCH('Data above threshold'!K$4,'Raw Data'!$3:$3,0)-1)),"",OFFSET('Raw Data'!$A$3,MATCH('Data above threshold'!$A97,'Raw Data'!$B$4:$B$185,0),MATCH('Data above threshold'!K$4,'Raw Data'!$3:$3,0)-1))</f>
        <v/>
      </c>
      <c r="L97" s="107" t="str">
        <f aca="true">IF(ISBLANK(OFFSET('Raw Data'!$A$3,MATCH('Data above threshold'!$A97,'Raw Data'!$B$4:$B$185,0),MATCH('Data above threshold'!L$4,'Raw Data'!$3:$3,0)-1)),"",OFFSET('Raw Data'!$A$3,MATCH('Data above threshold'!$A97,'Raw Data'!$B$4:$B$185,0),MATCH('Data above threshold'!L$4,'Raw Data'!$3:$3,0)-1))</f>
        <v/>
      </c>
      <c r="M97" s="105" t="str">
        <f aca="false" t="array" ref="M97:M97">IFERROR(SKEW(IF(ISNUMBER(Q97:CR97),Q97:CR97,"")),"")</f>
        <v/>
      </c>
      <c r="N97" s="107"/>
      <c r="O97" s="107" t="str">
        <f aca="true">IF(ISBLANK(OFFSET('Raw Data'!$A$3,MATCH('Data above threshold'!$A97,'Raw Data'!$B$4:$B$185,0),MATCH('Data above threshold'!O$4,'Raw Data'!$3:$3,0)-1)),"",OFFSET('Raw Data'!$A$3,MATCH('Data above threshold'!$A97,'Raw Data'!$B$4:$B$185,0),MATCH('Data above threshold'!O$4,'Raw Data'!$3:$3,0)-1))</f>
        <v/>
      </c>
      <c r="P97" s="106" t="str">
        <f aca="false" t="array" ref="P97:P97">IF(B97&lt;4,"",1-IFERROR(SUM(ISNUMBER(Q97:CR97)*(1-$Q$3:$CR$3))/COUNTIF($Q$3:$CR$3,0),0))</f>
        <v/>
      </c>
      <c r="Q97" s="107" t="str">
        <f aca="true">IF(ISBLANK(OFFSET('Raw Data'!$A$3,MATCH('Data above threshold'!$A97,'Raw Data'!$B$4:$B$185,0),MATCH('Data above threshold'!Q$4,'Raw Data'!$3:$3,0)-1)),"",OFFSET('Raw Data'!$A$3,MATCH('Data above threshold'!$A97,'Raw Data'!$B$4:$B$185,0),MATCH('Data above threshold'!Q$4,'Raw Data'!$3:$3,0)-1))</f>
        <v/>
      </c>
      <c r="R97" s="107" t="str">
        <f aca="true">IF(ISBLANK(OFFSET('Raw Data'!$A$3,MATCH('Data above threshold'!$A97,'Raw Data'!$B$4:$B$185,0),MATCH('Data above threshold'!R$4,'Raw Data'!$3:$3,0)-1)),"",OFFSET('Raw Data'!$A$3,MATCH('Data above threshold'!$A97,'Raw Data'!$B$4:$B$185,0),MATCH('Data above threshold'!R$4,'Raw Data'!$3:$3,0)-1))</f>
        <v/>
      </c>
      <c r="S97" s="107" t="str">
        <f aca="true">IF(ISBLANK(OFFSET('Raw Data'!$A$3,MATCH('Data above threshold'!$A97,'Raw Data'!$B$4:$B$185,0),MATCH('Data above threshold'!S$4,'Raw Data'!$3:$3,0)-1)),"",OFFSET('Raw Data'!$A$3,MATCH('Data above threshold'!$A97,'Raw Data'!$B$4:$B$185,0),MATCH('Data above threshold'!S$4,'Raw Data'!$3:$3,0)-1))</f>
        <v/>
      </c>
      <c r="T97" s="107" t="str">
        <f aca="true">IF(ISBLANK(OFFSET('Raw Data'!$A$3,MATCH('Data above threshold'!$A97,'Raw Data'!$B$4:$B$185,0),MATCH('Data above threshold'!T$4,'Raw Data'!$3:$3,0)-1)),"",OFFSET('Raw Data'!$A$3,MATCH('Data above threshold'!$A97,'Raw Data'!$B$4:$B$185,0),MATCH('Data above threshold'!T$4,'Raw Data'!$3:$3,0)-1))</f>
        <v/>
      </c>
      <c r="U97" s="107" t="str">
        <f aca="true">IF(ISBLANK(OFFSET('Raw Data'!$A$3,MATCH('Data above threshold'!$A97,'Raw Data'!$B$4:$B$185,0),MATCH('Data above threshold'!U$4,'Raw Data'!$3:$3,0)-1)),"",OFFSET('Raw Data'!$A$3,MATCH('Data above threshold'!$A97,'Raw Data'!$B$4:$B$185,0),MATCH('Data above threshold'!U$4,'Raw Data'!$3:$3,0)-1))</f>
        <v/>
      </c>
      <c r="V97" s="107" t="str">
        <f aca="true">IF(ISBLANK(OFFSET('Raw Data'!$A$3,MATCH('Data above threshold'!$A97,'Raw Data'!$B$4:$B$185,0),MATCH('Data above threshold'!V$4,'Raw Data'!$3:$3,0)-1)),"",OFFSET('Raw Data'!$A$3,MATCH('Data above threshold'!$A97,'Raw Data'!$B$4:$B$185,0),MATCH('Data above threshold'!V$4,'Raw Data'!$3:$3,0)-1))</f>
        <v/>
      </c>
      <c r="W97" s="107" t="str">
        <f aca="true">IF(ISBLANK(OFFSET('Raw Data'!$A$3,MATCH('Data above threshold'!$A97,'Raw Data'!$B$4:$B$185,0),MATCH('Data above threshold'!W$4,'Raw Data'!$3:$3,0)-1)),"",OFFSET('Raw Data'!$A$3,MATCH('Data above threshold'!$A97,'Raw Data'!$B$4:$B$185,0),MATCH('Data above threshold'!W$4,'Raw Data'!$3:$3,0)-1))</f>
        <v/>
      </c>
      <c r="X97" s="107" t="str">
        <f aca="true">IF(ISBLANK(OFFSET('Raw Data'!$A$3,MATCH('Data above threshold'!$A97,'Raw Data'!$B$4:$B$185,0),MATCH('Data above threshold'!X$4,'Raw Data'!$3:$3,0)-1)),"",OFFSET('Raw Data'!$A$3,MATCH('Data above threshold'!$A97,'Raw Data'!$B$4:$B$185,0),MATCH('Data above threshold'!X$4,'Raw Data'!$3:$3,0)-1))</f>
        <v/>
      </c>
      <c r="Y97" s="107" t="str">
        <f aca="true">IF(ISBLANK(OFFSET('Raw Data'!$A$3,MATCH('Data above threshold'!$A97,'Raw Data'!$B$4:$B$185,0),MATCH('Data above threshold'!Y$4,'Raw Data'!$3:$3,0)-1)),"",OFFSET('Raw Data'!$A$3,MATCH('Data above threshold'!$A97,'Raw Data'!$B$4:$B$185,0),MATCH('Data above threshold'!Y$4,'Raw Data'!$3:$3,0)-1))</f>
        <v/>
      </c>
      <c r="Z97" s="107" t="str">
        <f aca="true">IF(ISBLANK(OFFSET('Raw Data'!$A$3,MATCH('Data above threshold'!$A97,'Raw Data'!$B$4:$B$185,0),MATCH('Data above threshold'!Z$4,'Raw Data'!$3:$3,0)-1)),"",OFFSET('Raw Data'!$A$3,MATCH('Data above threshold'!$A97,'Raw Data'!$B$4:$B$185,0),MATCH('Data above threshold'!Z$4,'Raw Data'!$3:$3,0)-1))</f>
        <v/>
      </c>
      <c r="AA97" s="107" t="str">
        <f aca="true">IF(ISBLANK(OFFSET('Raw Data'!$A$3,MATCH('Data above threshold'!$A97,'Raw Data'!$B$4:$B$185,0),MATCH('Data above threshold'!AA$4,'Raw Data'!$3:$3,0)-1)),"",OFFSET('Raw Data'!$A$3,MATCH('Data above threshold'!$A97,'Raw Data'!$B$4:$B$185,0),MATCH('Data above threshold'!AA$4,'Raw Data'!$3:$3,0)-1))</f>
        <v/>
      </c>
      <c r="AB97" s="107" t="str">
        <f aca="true">IF(ISBLANK(OFFSET('Raw Data'!$A$3,MATCH('Data above threshold'!$A97,'Raw Data'!$B$4:$B$185,0),MATCH('Data above threshold'!AB$4,'Raw Data'!$3:$3,0)-1)),"",OFFSET('Raw Data'!$A$3,MATCH('Data above threshold'!$A97,'Raw Data'!$B$4:$B$185,0),MATCH('Data above threshold'!AB$4,'Raw Data'!$3:$3,0)-1))</f>
        <v/>
      </c>
      <c r="AC97" s="107" t="str">
        <f aca="true">IF(ISBLANK(OFFSET('Raw Data'!$A$3,MATCH('Data above threshold'!$A97,'Raw Data'!$B$4:$B$185,0),MATCH('Data above threshold'!AC$4,'Raw Data'!$3:$3,0)-1)),"",OFFSET('Raw Data'!$A$3,MATCH('Data above threshold'!$A97,'Raw Data'!$B$4:$B$185,0),MATCH('Data above threshold'!AC$4,'Raw Data'!$3:$3,0)-1))</f>
        <v/>
      </c>
      <c r="AD97" s="107" t="str">
        <f aca="true">IF(ISBLANK(OFFSET('Raw Data'!$A$3,MATCH('Data above threshold'!$A97,'Raw Data'!$B$4:$B$185,0),MATCH('Data above threshold'!AD$4,'Raw Data'!$3:$3,0)-1)),"",OFFSET('Raw Data'!$A$3,MATCH('Data above threshold'!$A97,'Raw Data'!$B$4:$B$185,0),MATCH('Data above threshold'!AD$4,'Raw Data'!$3:$3,0)-1))</f>
        <v/>
      </c>
      <c r="AE97" s="107" t="str">
        <f aca="true">IF(ISBLANK(OFFSET('Raw Data'!$A$3,MATCH('Data above threshold'!$A97,'Raw Data'!$B$4:$B$185,0),MATCH('Data above threshold'!AE$4,'Raw Data'!$3:$3,0)-1)),"",OFFSET('Raw Data'!$A$3,MATCH('Data above threshold'!$A97,'Raw Data'!$B$4:$B$185,0),MATCH('Data above threshold'!AE$4,'Raw Data'!$3:$3,0)-1))</f>
        <v/>
      </c>
      <c r="AF97" s="107" t="str">
        <f aca="true">IF(ISBLANK(OFFSET('Raw Data'!$A$3,MATCH('Data above threshold'!$A97,'Raw Data'!$B$4:$B$185,0),MATCH('Data above threshold'!AF$4,'Raw Data'!$3:$3,0)-1)),"",OFFSET('Raw Data'!$A$3,MATCH('Data above threshold'!$A97,'Raw Data'!$B$4:$B$185,0),MATCH('Data above threshold'!AF$4,'Raw Data'!$3:$3,0)-1))</f>
        <v/>
      </c>
      <c r="AG97" s="107" t="str">
        <f aca="true">IF(ISBLANK(OFFSET('Raw Data'!$A$3,MATCH('Data above threshold'!$A97,'Raw Data'!$B$4:$B$185,0),MATCH('Data above threshold'!AG$4,'Raw Data'!$3:$3,0)-1)),"",OFFSET('Raw Data'!$A$3,MATCH('Data above threshold'!$A97,'Raw Data'!$B$4:$B$185,0),MATCH('Data above threshold'!AG$4,'Raw Data'!$3:$3,0)-1))</f>
        <v/>
      </c>
      <c r="AH97" s="107" t="str">
        <f aca="true">IF(ISBLANK(OFFSET('Raw Data'!$A$3,MATCH('Data above threshold'!$A97,'Raw Data'!$B$4:$B$185,0),MATCH('Data above threshold'!AH$4,'Raw Data'!$3:$3,0)-1)),"",OFFSET('Raw Data'!$A$3,MATCH('Data above threshold'!$A97,'Raw Data'!$B$4:$B$185,0),MATCH('Data above threshold'!AH$4,'Raw Data'!$3:$3,0)-1))</f>
        <v/>
      </c>
      <c r="AI97" s="107" t="str">
        <f aca="true">IF(ISBLANK(OFFSET('Raw Data'!$A$3,MATCH('Data above threshold'!$A97,'Raw Data'!$B$4:$B$185,0),MATCH('Data above threshold'!AI$4,'Raw Data'!$3:$3,0)-1)),"",OFFSET('Raw Data'!$A$3,MATCH('Data above threshold'!$A97,'Raw Data'!$B$4:$B$185,0),MATCH('Data above threshold'!AI$4,'Raw Data'!$3:$3,0)-1))</f>
        <v/>
      </c>
      <c r="AJ97" s="107" t="str">
        <f aca="true">IF(ISBLANK(OFFSET('Raw Data'!$A$3,MATCH('Data above threshold'!$A97,'Raw Data'!$B$4:$B$185,0),MATCH('Data above threshold'!AJ$4,'Raw Data'!$3:$3,0)-1)),"",OFFSET('Raw Data'!$A$3,MATCH('Data above threshold'!$A97,'Raw Data'!$B$4:$B$185,0),MATCH('Data above threshold'!AJ$4,'Raw Data'!$3:$3,0)-1))</f>
        <v/>
      </c>
      <c r="AK97" s="107" t="str">
        <f aca="true">IF(ISBLANK(OFFSET('Raw Data'!$A$3,MATCH('Data above threshold'!$A97,'Raw Data'!$B$4:$B$185,0),MATCH('Data above threshold'!AK$4,'Raw Data'!$3:$3,0)-1)),"",OFFSET('Raw Data'!$A$3,MATCH('Data above threshold'!$A97,'Raw Data'!$B$4:$B$185,0),MATCH('Data above threshold'!AK$4,'Raw Data'!$3:$3,0)-1))</f>
        <v/>
      </c>
      <c r="AL97" s="107" t="str">
        <f aca="true">IF(ISBLANK(OFFSET('Raw Data'!$A$3,MATCH('Data above threshold'!$A97,'Raw Data'!$B$4:$B$185,0),MATCH('Data above threshold'!AL$4,'Raw Data'!$3:$3,0)-1)),"",OFFSET('Raw Data'!$A$3,MATCH('Data above threshold'!$A97,'Raw Data'!$B$4:$B$185,0),MATCH('Data above threshold'!AL$4,'Raw Data'!$3:$3,0)-1))</f>
        <v/>
      </c>
      <c r="AM97" s="107" t="str">
        <f aca="true">IF(ISBLANK(OFFSET('Raw Data'!$A$3,MATCH('Data above threshold'!$A97,'Raw Data'!$B$4:$B$185,0),MATCH('Data above threshold'!AM$4,'Raw Data'!$3:$3,0)-1)),"",OFFSET('Raw Data'!$A$3,MATCH('Data above threshold'!$A97,'Raw Data'!$B$4:$B$185,0),MATCH('Data above threshold'!AM$4,'Raw Data'!$3:$3,0)-1))</f>
        <v/>
      </c>
      <c r="AN97" s="107" t="str">
        <f aca="true">IF(ISBLANK(OFFSET('Raw Data'!$A$3,MATCH('Data above threshold'!$A97,'Raw Data'!$B$4:$B$185,0),MATCH('Data above threshold'!AN$4,'Raw Data'!$3:$3,0)-1)),"",OFFSET('Raw Data'!$A$3,MATCH('Data above threshold'!$A97,'Raw Data'!$B$4:$B$185,0),MATCH('Data above threshold'!AN$4,'Raw Data'!$3:$3,0)-1))</f>
        <v/>
      </c>
      <c r="AO97" s="107" t="str">
        <f aca="true">IF(ISBLANK(OFFSET('Raw Data'!$A$3,MATCH('Data above threshold'!$A97,'Raw Data'!$B$4:$B$185,0),MATCH('Data above threshold'!AO$4,'Raw Data'!$3:$3,0)-1)),"",OFFSET('Raw Data'!$A$3,MATCH('Data above threshold'!$A97,'Raw Data'!$B$4:$B$185,0),MATCH('Data above threshold'!AO$4,'Raw Data'!$3:$3,0)-1))</f>
        <v/>
      </c>
      <c r="AP97" s="107" t="str">
        <f aca="true">IF(ISBLANK(OFFSET('Raw Data'!$A$3,MATCH('Data above threshold'!$A97,'Raw Data'!$B$4:$B$185,0),MATCH('Data above threshold'!AP$4,'Raw Data'!$3:$3,0)-1)),"",OFFSET('Raw Data'!$A$3,MATCH('Data above threshold'!$A97,'Raw Data'!$B$4:$B$185,0),MATCH('Data above threshold'!AP$4,'Raw Data'!$3:$3,0)-1))</f>
        <v/>
      </c>
      <c r="AQ97" s="107" t="str">
        <f aca="true">IF(ISBLANK(OFFSET('Raw Data'!$A$3,MATCH('Data above threshold'!$A97,'Raw Data'!$B$4:$B$185,0),MATCH('Data above threshold'!AQ$4,'Raw Data'!$3:$3,0)-1)),"",OFFSET('Raw Data'!$A$3,MATCH('Data above threshold'!$A97,'Raw Data'!$B$4:$B$185,0),MATCH('Data above threshold'!AQ$4,'Raw Data'!$3:$3,0)-1))</f>
        <v/>
      </c>
      <c r="AR97" s="107" t="str">
        <f aca="true">IF(ISBLANK(OFFSET('Raw Data'!$A$3,MATCH('Data above threshold'!$A97,'Raw Data'!$B$4:$B$185,0),MATCH('Data above threshold'!AR$4,'Raw Data'!$3:$3,0)-1)),"",OFFSET('Raw Data'!$A$3,MATCH('Data above threshold'!$A97,'Raw Data'!$B$4:$B$185,0),MATCH('Data above threshold'!AR$4,'Raw Data'!$3:$3,0)-1))</f>
        <v/>
      </c>
      <c r="AS97" s="107" t="str">
        <f aca="true">IF(ISBLANK(OFFSET('Raw Data'!$A$3,MATCH('Data above threshold'!$A97,'Raw Data'!$B$4:$B$185,0),MATCH('Data above threshold'!AS$4,'Raw Data'!$3:$3,0)-1)),"",OFFSET('Raw Data'!$A$3,MATCH('Data above threshold'!$A97,'Raw Data'!$B$4:$B$185,0),MATCH('Data above threshold'!AS$4,'Raw Data'!$3:$3,0)-1))</f>
        <v/>
      </c>
      <c r="AT97" s="107" t="str">
        <f aca="true">IF(ISBLANK(OFFSET('Raw Data'!$A$3,MATCH('Data above threshold'!$A97,'Raw Data'!$B$4:$B$185,0),MATCH('Data above threshold'!AT$4,'Raw Data'!$3:$3,0)-1)),"",OFFSET('Raw Data'!$A$3,MATCH('Data above threshold'!$A97,'Raw Data'!$B$4:$B$185,0),MATCH('Data above threshold'!AT$4,'Raw Data'!$3:$3,0)-1))</f>
        <v/>
      </c>
      <c r="AU97" s="107" t="str">
        <f aca="true">IF(ISBLANK(OFFSET('Raw Data'!$A$3,MATCH('Data above threshold'!$A97,'Raw Data'!$B$4:$B$185,0),MATCH('Data above threshold'!AU$4,'Raw Data'!$3:$3,0)-1)),"",OFFSET('Raw Data'!$A$3,MATCH('Data above threshold'!$A97,'Raw Data'!$B$4:$B$185,0),MATCH('Data above threshold'!AU$4,'Raw Data'!$3:$3,0)-1))</f>
        <v/>
      </c>
      <c r="AV97" s="107" t="str">
        <f aca="true">IF(ISBLANK(OFFSET('Raw Data'!$A$3,MATCH('Data above threshold'!$A97,'Raw Data'!$B$4:$B$185,0),MATCH('Data above threshold'!AV$4,'Raw Data'!$3:$3,0)-1)),"",OFFSET('Raw Data'!$A$3,MATCH('Data above threshold'!$A97,'Raw Data'!$B$4:$B$185,0),MATCH('Data above threshold'!AV$4,'Raw Data'!$3:$3,0)-1))</f>
        <v/>
      </c>
      <c r="AW97" s="107" t="str">
        <f aca="true">IF(ISBLANK(OFFSET('Raw Data'!$A$3,MATCH('Data above threshold'!$A97,'Raw Data'!$B$4:$B$185,0),MATCH('Data above threshold'!AW$4,'Raw Data'!$3:$3,0)-1)),"",OFFSET('Raw Data'!$A$3,MATCH('Data above threshold'!$A97,'Raw Data'!$B$4:$B$185,0),MATCH('Data above threshold'!AW$4,'Raw Data'!$3:$3,0)-1))</f>
        <v/>
      </c>
      <c r="AX97" s="107" t="str">
        <f aca="true">IF(ISBLANK(OFFSET('Raw Data'!$A$3,MATCH('Data above threshold'!$A97,'Raw Data'!$B$4:$B$185,0),MATCH('Data above threshold'!AX$4,'Raw Data'!$3:$3,0)-1)),"",OFFSET('Raw Data'!$A$3,MATCH('Data above threshold'!$A97,'Raw Data'!$B$4:$B$185,0),MATCH('Data above threshold'!AX$4,'Raw Data'!$3:$3,0)-1))</f>
        <v/>
      </c>
      <c r="AY97" s="107" t="str">
        <f aca="true">IF(ISBLANK(OFFSET('Raw Data'!$A$3,MATCH('Data above threshold'!$A97,'Raw Data'!$B$4:$B$185,0),MATCH('Data above threshold'!AY$4,'Raw Data'!$3:$3,0)-1)),"",OFFSET('Raw Data'!$A$3,MATCH('Data above threshold'!$A97,'Raw Data'!$B$4:$B$185,0),MATCH('Data above threshold'!AY$4,'Raw Data'!$3:$3,0)-1))</f>
        <v/>
      </c>
      <c r="AZ97" s="107" t="str">
        <f aca="true">IF(ISBLANK(OFFSET('Raw Data'!$A$3,MATCH('Data above threshold'!$A97,'Raw Data'!$B$4:$B$185,0),MATCH('Data above threshold'!AZ$4,'Raw Data'!$3:$3,0)-1)),"",OFFSET('Raw Data'!$A$3,MATCH('Data above threshold'!$A97,'Raw Data'!$B$4:$B$185,0),MATCH('Data above threshold'!AZ$4,'Raw Data'!$3:$3,0)-1))</f>
        <v/>
      </c>
      <c r="BA97" s="107" t="str">
        <f aca="true">IF(ISBLANK(OFFSET('Raw Data'!$A$3,MATCH('Data above threshold'!$A97,'Raw Data'!$B$4:$B$185,0),MATCH('Data above threshold'!BA$4,'Raw Data'!$3:$3,0)-1)),"",OFFSET('Raw Data'!$A$3,MATCH('Data above threshold'!$A97,'Raw Data'!$B$4:$B$185,0),MATCH('Data above threshold'!BA$4,'Raw Data'!$3:$3,0)-1))</f>
        <v/>
      </c>
      <c r="BB97" s="107" t="str">
        <f aca="true">IF(ISBLANK(OFFSET('Raw Data'!$A$3,MATCH('Data above threshold'!$A97,'Raw Data'!$B$4:$B$185,0),MATCH('Data above threshold'!BB$4,'Raw Data'!$3:$3,0)-1)),"",OFFSET('Raw Data'!$A$3,MATCH('Data above threshold'!$A97,'Raw Data'!$B$4:$B$185,0),MATCH('Data above threshold'!BB$4,'Raw Data'!$3:$3,0)-1))</f>
        <v/>
      </c>
      <c r="BC97" s="107" t="str">
        <f aca="true">IF(ISBLANK(OFFSET('Raw Data'!$A$3,MATCH('Data above threshold'!$A97,'Raw Data'!$B$4:$B$185,0),MATCH('Data above threshold'!BC$4,'Raw Data'!$3:$3,0)-1)),"",OFFSET('Raw Data'!$A$3,MATCH('Data above threshold'!$A97,'Raw Data'!$B$4:$B$185,0),MATCH('Data above threshold'!BC$4,'Raw Data'!$3:$3,0)-1))</f>
        <v/>
      </c>
      <c r="BD97" s="107" t="str">
        <f aca="true">IF(ISBLANK(OFFSET('Raw Data'!$A$3,MATCH('Data above threshold'!$A97,'Raw Data'!$B$4:$B$185,0),MATCH('Data above threshold'!BD$4,'Raw Data'!$3:$3,0)-1)),"",OFFSET('Raw Data'!$A$3,MATCH('Data above threshold'!$A97,'Raw Data'!$B$4:$B$185,0),MATCH('Data above threshold'!BD$4,'Raw Data'!$3:$3,0)-1))</f>
        <v/>
      </c>
      <c r="BE97" s="107" t="str">
        <f aca="true">IF(ISBLANK(OFFSET('Raw Data'!$A$3,MATCH('Data above threshold'!$A97,'Raw Data'!$B$4:$B$185,0),MATCH('Data above threshold'!BE$4,'Raw Data'!$3:$3,0)-1)),"",OFFSET('Raw Data'!$A$3,MATCH('Data above threshold'!$A97,'Raw Data'!$B$4:$B$185,0),MATCH('Data above threshold'!BE$4,'Raw Data'!$3:$3,0)-1))</f>
        <v/>
      </c>
      <c r="BF97" s="107" t="str">
        <f aca="true">IF(ISBLANK(OFFSET('Raw Data'!$A$3,MATCH('Data above threshold'!$A97,'Raw Data'!$B$4:$B$185,0),MATCH('Data above threshold'!BF$4,'Raw Data'!$3:$3,0)-1)),"",OFFSET('Raw Data'!$A$3,MATCH('Data above threshold'!$A97,'Raw Data'!$B$4:$B$185,0),MATCH('Data above threshold'!BF$4,'Raw Data'!$3:$3,0)-1))</f>
        <v/>
      </c>
      <c r="BG97" s="107" t="str">
        <f aca="true">IF(ISBLANK(OFFSET('Raw Data'!$A$3,MATCH('Data above threshold'!$A97,'Raw Data'!$B$4:$B$185,0),MATCH('Data above threshold'!BG$4,'Raw Data'!$3:$3,0)-1)),"",OFFSET('Raw Data'!$A$3,MATCH('Data above threshold'!$A97,'Raw Data'!$B$4:$B$185,0),MATCH('Data above threshold'!BG$4,'Raw Data'!$3:$3,0)-1))</f>
        <v/>
      </c>
      <c r="BH97" s="107" t="str">
        <f aca="true">IF(ISBLANK(OFFSET('Raw Data'!$A$3,MATCH('Data above threshold'!$A97,'Raw Data'!$B$4:$B$185,0),MATCH('Data above threshold'!BH$4,'Raw Data'!$3:$3,0)-1)),"",OFFSET('Raw Data'!$A$3,MATCH('Data above threshold'!$A97,'Raw Data'!$B$4:$B$185,0),MATCH('Data above threshold'!BH$4,'Raw Data'!$3:$3,0)-1))</f>
        <v/>
      </c>
      <c r="BI97" s="107" t="str">
        <f aca="true">IF(ISBLANK(OFFSET('Raw Data'!$A$3,MATCH('Data above threshold'!$A97,'Raw Data'!$B$4:$B$185,0),MATCH('Data above threshold'!BI$4,'Raw Data'!$3:$3,0)-1)),"",OFFSET('Raw Data'!$A$3,MATCH('Data above threshold'!$A97,'Raw Data'!$B$4:$B$185,0),MATCH('Data above threshold'!BI$4,'Raw Data'!$3:$3,0)-1))</f>
        <v/>
      </c>
      <c r="BJ97" s="107" t="str">
        <f aca="true">IF(ISBLANK(OFFSET('Raw Data'!$A$3,MATCH('Data above threshold'!$A97,'Raw Data'!$B$4:$B$185,0),MATCH('Data above threshold'!BJ$4,'Raw Data'!$3:$3,0)-1)),"",OFFSET('Raw Data'!$A$3,MATCH('Data above threshold'!$A97,'Raw Data'!$B$4:$B$185,0),MATCH('Data above threshold'!BJ$4,'Raw Data'!$3:$3,0)-1))</f>
        <v/>
      </c>
      <c r="BK97" s="107" t="str">
        <f aca="true">IF(ISBLANK(OFFSET('Raw Data'!$A$3,MATCH('Data above threshold'!$A97,'Raw Data'!$B$4:$B$185,0),MATCH('Data above threshold'!BK$4,'Raw Data'!$3:$3,0)-1)),"",OFFSET('Raw Data'!$A$3,MATCH('Data above threshold'!$A97,'Raw Data'!$B$4:$B$185,0),MATCH('Data above threshold'!BK$4,'Raw Data'!$3:$3,0)-1))</f>
        <v/>
      </c>
      <c r="BL97" s="107" t="str">
        <f aca="true">IF(ISBLANK(OFFSET('Raw Data'!$A$3,MATCH('Data above threshold'!$A97,'Raw Data'!$B$4:$B$185,0),MATCH('Data above threshold'!BL$4,'Raw Data'!$3:$3,0)-1)),"",OFFSET('Raw Data'!$A$3,MATCH('Data above threshold'!$A97,'Raw Data'!$B$4:$B$185,0),MATCH('Data above threshold'!BL$4,'Raw Data'!$3:$3,0)-1))</f>
        <v/>
      </c>
      <c r="BM97" s="107" t="str">
        <f aca="true">IF(ISBLANK(OFFSET('Raw Data'!$A$3,MATCH('Data above threshold'!$A97,'Raw Data'!$B$4:$B$185,0),MATCH('Data above threshold'!BM$4,'Raw Data'!$3:$3,0)-1)),"",OFFSET('Raw Data'!$A$3,MATCH('Data above threshold'!$A97,'Raw Data'!$B$4:$B$185,0),MATCH('Data above threshold'!BM$4,'Raw Data'!$3:$3,0)-1))</f>
        <v/>
      </c>
      <c r="BN97" s="107" t="str">
        <f aca="true">IF(ISBLANK(OFFSET('Raw Data'!$A$3,MATCH('Data above threshold'!$A97,'Raw Data'!$B$4:$B$185,0),MATCH('Data above threshold'!BN$4,'Raw Data'!$3:$3,0)-1)),"",OFFSET('Raw Data'!$A$3,MATCH('Data above threshold'!$A97,'Raw Data'!$B$4:$B$185,0),MATCH('Data above threshold'!BN$4,'Raw Data'!$3:$3,0)-1))</f>
        <v/>
      </c>
      <c r="BO97" s="107" t="str">
        <f aca="true">IF(ISBLANK(OFFSET('Raw Data'!$A$3,MATCH('Data above threshold'!$A97,'Raw Data'!$B$4:$B$185,0),MATCH('Data above threshold'!BO$4,'Raw Data'!$3:$3,0)-1)),"",OFFSET('Raw Data'!$A$3,MATCH('Data above threshold'!$A97,'Raw Data'!$B$4:$B$185,0),MATCH('Data above threshold'!BO$4,'Raw Data'!$3:$3,0)-1))</f>
        <v/>
      </c>
      <c r="BP97" s="107" t="str">
        <f aca="true">IF(ISBLANK(OFFSET('Raw Data'!$A$3,MATCH('Data above threshold'!$A97,'Raw Data'!$B$4:$B$185,0),MATCH('Data above threshold'!BP$4,'Raw Data'!$3:$3,0)-1)),"",OFFSET('Raw Data'!$A$3,MATCH('Data above threshold'!$A97,'Raw Data'!$B$4:$B$185,0),MATCH('Data above threshold'!BP$4,'Raw Data'!$3:$3,0)-1))</f>
        <v/>
      </c>
      <c r="BQ97" s="107" t="str">
        <f aca="true">IF(ISBLANK(OFFSET('Raw Data'!$A$3,MATCH('Data above threshold'!$A97,'Raw Data'!$B$4:$B$185,0),MATCH('Data above threshold'!BQ$4,'Raw Data'!$3:$3,0)-1)),"",OFFSET('Raw Data'!$A$3,MATCH('Data above threshold'!$A97,'Raw Data'!$B$4:$B$185,0),MATCH('Data above threshold'!BQ$4,'Raw Data'!$3:$3,0)-1))</f>
        <v/>
      </c>
      <c r="BR97" s="107" t="str">
        <f aca="true">IF(ISBLANK(OFFSET('Raw Data'!$A$3,MATCH('Data above threshold'!$A97,'Raw Data'!$B$4:$B$185,0),MATCH('Data above threshold'!BR$4,'Raw Data'!$3:$3,0)-1)),"",OFFSET('Raw Data'!$A$3,MATCH('Data above threshold'!$A97,'Raw Data'!$B$4:$B$185,0),MATCH('Data above threshold'!BR$4,'Raw Data'!$3:$3,0)-1))</f>
        <v/>
      </c>
      <c r="BS97" s="107" t="str">
        <f aca="true">IF(ISBLANK(OFFSET('Raw Data'!$A$3,MATCH('Data above threshold'!$A97,'Raw Data'!$B$4:$B$185,0),MATCH('Data above threshold'!BS$4,'Raw Data'!$3:$3,0)-1)),"",OFFSET('Raw Data'!$A$3,MATCH('Data above threshold'!$A97,'Raw Data'!$B$4:$B$185,0),MATCH('Data above threshold'!BS$4,'Raw Data'!$3:$3,0)-1))</f>
        <v/>
      </c>
      <c r="BT97" s="107" t="str">
        <f aca="true">IF(ISBLANK(OFFSET('Raw Data'!$A$3,MATCH('Data above threshold'!$A97,'Raw Data'!$B$4:$B$185,0),MATCH('Data above threshold'!BT$4,'Raw Data'!$3:$3,0)-1)),"",OFFSET('Raw Data'!$A$3,MATCH('Data above threshold'!$A97,'Raw Data'!$B$4:$B$185,0),MATCH('Data above threshold'!BT$4,'Raw Data'!$3:$3,0)-1))</f>
        <v/>
      </c>
      <c r="BU97" s="107" t="str">
        <f aca="true">IF(ISBLANK(OFFSET('Raw Data'!$A$3,MATCH('Data above threshold'!$A97,'Raw Data'!$B$4:$B$185,0),MATCH('Data above threshold'!BU$4,'Raw Data'!$3:$3,0)-1)),"",OFFSET('Raw Data'!$A$3,MATCH('Data above threshold'!$A97,'Raw Data'!$B$4:$B$185,0),MATCH('Data above threshold'!BU$4,'Raw Data'!$3:$3,0)-1))</f>
        <v/>
      </c>
      <c r="BV97" s="107" t="str">
        <f aca="true">IF(ISBLANK(OFFSET('Raw Data'!$A$3,MATCH('Data above threshold'!$A97,'Raw Data'!$B$4:$B$185,0),MATCH('Data above threshold'!BV$4,'Raw Data'!$3:$3,0)-1)),"",OFFSET('Raw Data'!$A$3,MATCH('Data above threshold'!$A97,'Raw Data'!$B$4:$B$185,0),MATCH('Data above threshold'!BV$4,'Raw Data'!$3:$3,0)-1))</f>
        <v/>
      </c>
      <c r="BW97" s="107" t="str">
        <f aca="true">IF(ISBLANK(OFFSET('Raw Data'!$A$3,MATCH('Data above threshold'!$A97,'Raw Data'!$B$4:$B$185,0),MATCH('Data above threshold'!BW$4,'Raw Data'!$3:$3,0)-1)),"",OFFSET('Raw Data'!$A$3,MATCH('Data above threshold'!$A97,'Raw Data'!$B$4:$B$185,0),MATCH('Data above threshold'!BW$4,'Raw Data'!$3:$3,0)-1))</f>
        <v/>
      </c>
      <c r="BX97" s="107" t="str">
        <f aca="true">IF(ISBLANK(OFFSET('Raw Data'!$A$3,MATCH('Data above threshold'!$A97,'Raw Data'!$B$4:$B$185,0),MATCH('Data above threshold'!BX$4,'Raw Data'!$3:$3,0)-1)),"",OFFSET('Raw Data'!$A$3,MATCH('Data above threshold'!$A97,'Raw Data'!$B$4:$B$185,0),MATCH('Data above threshold'!BX$4,'Raw Data'!$3:$3,0)-1))</f>
        <v/>
      </c>
      <c r="BY97" s="107" t="str">
        <f aca="true">IF(ISBLANK(OFFSET('Raw Data'!$A$3,MATCH('Data above threshold'!$A97,'Raw Data'!$B$4:$B$185,0),MATCH('Data above threshold'!BY$4,'Raw Data'!$3:$3,0)-1)),"",OFFSET('Raw Data'!$A$3,MATCH('Data above threshold'!$A97,'Raw Data'!$B$4:$B$185,0),MATCH('Data above threshold'!BY$4,'Raw Data'!$3:$3,0)-1))</f>
        <v/>
      </c>
      <c r="BZ97" s="107" t="str">
        <f aca="true">IF(ISBLANK(OFFSET('Raw Data'!$A$3,MATCH('Data above threshold'!$A97,'Raw Data'!$B$4:$B$185,0),MATCH('Data above threshold'!BZ$4,'Raw Data'!$3:$3,0)-1)),"",OFFSET('Raw Data'!$A$3,MATCH('Data above threshold'!$A97,'Raw Data'!$B$4:$B$185,0),MATCH('Data above threshold'!BZ$4,'Raw Data'!$3:$3,0)-1))</f>
        <v/>
      </c>
      <c r="CA97" s="107" t="str">
        <f aca="true">IF(ISBLANK(OFFSET('Raw Data'!$A$3,MATCH('Data above threshold'!$A97,'Raw Data'!$B$4:$B$185,0),MATCH('Data above threshold'!CA$4,'Raw Data'!$3:$3,0)-1)),"",OFFSET('Raw Data'!$A$3,MATCH('Data above threshold'!$A97,'Raw Data'!$B$4:$B$185,0),MATCH('Data above threshold'!CA$4,'Raw Data'!$3:$3,0)-1))</f>
        <v/>
      </c>
      <c r="CB97" s="107" t="str">
        <f aca="true">IF(ISBLANK(OFFSET('Raw Data'!$A$3,MATCH('Data above threshold'!$A97,'Raw Data'!$B$4:$B$185,0),MATCH('Data above threshold'!CB$4,'Raw Data'!$3:$3,0)-1)),"",OFFSET('Raw Data'!$A$3,MATCH('Data above threshold'!$A97,'Raw Data'!$B$4:$B$185,0),MATCH('Data above threshold'!CB$4,'Raw Data'!$3:$3,0)-1))</f>
        <v/>
      </c>
      <c r="CC97" s="107" t="str">
        <f aca="true">IF(ISBLANK(OFFSET('Raw Data'!$A$3,MATCH('Data above threshold'!$A97,'Raw Data'!$B$4:$B$185,0),MATCH('Data above threshold'!CC$4,'Raw Data'!$3:$3,0)-1)),"",OFFSET('Raw Data'!$A$3,MATCH('Data above threshold'!$A97,'Raw Data'!$B$4:$B$185,0),MATCH('Data above threshold'!CC$4,'Raw Data'!$3:$3,0)-1))</f>
        <v/>
      </c>
      <c r="CD97" s="107" t="str">
        <f aca="true">IF(ISBLANK(OFFSET('Raw Data'!$A$3,MATCH('Data above threshold'!$A97,'Raw Data'!$B$4:$B$185,0),MATCH('Data above threshold'!CD$4,'Raw Data'!$3:$3,0)-1)),"",OFFSET('Raw Data'!$A$3,MATCH('Data above threshold'!$A97,'Raw Data'!$B$4:$B$185,0),MATCH('Data above threshold'!CD$4,'Raw Data'!$3:$3,0)-1))</f>
        <v/>
      </c>
      <c r="CE97" s="107" t="str">
        <f aca="true">IF(ISBLANK(OFFSET('Raw Data'!$A$3,MATCH('Data above threshold'!$A97,'Raw Data'!$B$4:$B$185,0),MATCH('Data above threshold'!CE$4,'Raw Data'!$3:$3,0)-1)),"",OFFSET('Raw Data'!$A$3,MATCH('Data above threshold'!$A97,'Raw Data'!$B$4:$B$185,0),MATCH('Data above threshold'!CE$4,'Raw Data'!$3:$3,0)-1))</f>
        <v/>
      </c>
      <c r="CF97" s="107" t="str">
        <f aca="true">IF(ISBLANK(OFFSET('Raw Data'!$A$3,MATCH('Data above threshold'!$A97,'Raw Data'!$B$4:$B$185,0),MATCH('Data above threshold'!CF$4,'Raw Data'!$3:$3,0)-1)),"",OFFSET('Raw Data'!$A$3,MATCH('Data above threshold'!$A97,'Raw Data'!$B$4:$B$185,0),MATCH('Data above threshold'!CF$4,'Raw Data'!$3:$3,0)-1))</f>
        <v/>
      </c>
      <c r="CG97" s="107" t="str">
        <f aca="true">IF(ISBLANK(OFFSET('Raw Data'!$A$3,MATCH('Data above threshold'!$A97,'Raw Data'!$B$4:$B$185,0),MATCH('Data above threshold'!CG$4,'Raw Data'!$3:$3,0)-1)),"",OFFSET('Raw Data'!$A$3,MATCH('Data above threshold'!$A97,'Raw Data'!$B$4:$B$185,0),MATCH('Data above threshold'!CG$4,'Raw Data'!$3:$3,0)-1))</f>
        <v/>
      </c>
      <c r="CH97" s="107" t="str">
        <f aca="true">IF(ISBLANK(OFFSET('Raw Data'!$A$3,MATCH('Data above threshold'!$A97,'Raw Data'!$B$4:$B$185,0),MATCH('Data above threshold'!CH$4,'Raw Data'!$3:$3,0)-1)),"",OFFSET('Raw Data'!$A$3,MATCH('Data above threshold'!$A97,'Raw Data'!$B$4:$B$185,0),MATCH('Data above threshold'!CH$4,'Raw Data'!$3:$3,0)-1))</f>
        <v/>
      </c>
      <c r="CI97" s="107" t="str">
        <f aca="true">IF(ISBLANK(OFFSET('Raw Data'!$A$3,MATCH('Data above threshold'!$A97,'Raw Data'!$B$4:$B$185,0),MATCH('Data above threshold'!CI$4,'Raw Data'!$3:$3,0)-1)),"",OFFSET('Raw Data'!$A$3,MATCH('Data above threshold'!$A97,'Raw Data'!$B$4:$B$185,0),MATCH('Data above threshold'!CI$4,'Raw Data'!$3:$3,0)-1))</f>
        <v/>
      </c>
      <c r="CJ97" s="107" t="str">
        <f aca="true">IF(ISBLANK(OFFSET('Raw Data'!$A$3,MATCH('Data above threshold'!$A97,'Raw Data'!$B$4:$B$185,0),MATCH('Data above threshold'!CJ$4,'Raw Data'!$3:$3,0)-1)),"",OFFSET('Raw Data'!$A$3,MATCH('Data above threshold'!$A97,'Raw Data'!$B$4:$B$185,0),MATCH('Data above threshold'!CJ$4,'Raw Data'!$3:$3,0)-1))</f>
        <v/>
      </c>
      <c r="CK97" s="107" t="str">
        <f aca="true">IF(ISBLANK(OFFSET('Raw Data'!$A$3,MATCH('Data above threshold'!$A97,'Raw Data'!$B$4:$B$185,0),MATCH('Data above threshold'!CK$4,'Raw Data'!$3:$3,0)-1)),"",OFFSET('Raw Data'!$A$3,MATCH('Data above threshold'!$A97,'Raw Data'!$B$4:$B$185,0),MATCH('Data above threshold'!CK$4,'Raw Data'!$3:$3,0)-1))</f>
        <v/>
      </c>
      <c r="CL97" s="107" t="str">
        <f aca="true">IF(ISBLANK(OFFSET('Raw Data'!$A$3,MATCH('Data above threshold'!$A97,'Raw Data'!$B$4:$B$185,0),MATCH('Data above threshold'!CL$4,'Raw Data'!$3:$3,0)-1)),"",OFFSET('Raw Data'!$A$3,MATCH('Data above threshold'!$A97,'Raw Data'!$B$4:$B$185,0),MATCH('Data above threshold'!CL$4,'Raw Data'!$3:$3,0)-1))</f>
        <v/>
      </c>
      <c r="CM97" s="107" t="str">
        <f aca="true">IF(ISBLANK(OFFSET('Raw Data'!$A$3,MATCH('Data above threshold'!$A97,'Raw Data'!$B$4:$B$185,0),MATCH('Data above threshold'!CM$4,'Raw Data'!$3:$3,0)-1)),"",OFFSET('Raw Data'!$A$3,MATCH('Data above threshold'!$A97,'Raw Data'!$B$4:$B$185,0),MATCH('Data above threshold'!CM$4,'Raw Data'!$3:$3,0)-1))</f>
        <v/>
      </c>
      <c r="CN97" s="107" t="str">
        <f aca="true">IF(ISBLANK(OFFSET('Raw Data'!$A$3,MATCH('Data above threshold'!$A97,'Raw Data'!$B$4:$B$185,0),MATCH('Data above threshold'!CN$4,'Raw Data'!$3:$3,0)-1)),"",OFFSET('Raw Data'!$A$3,MATCH('Data above threshold'!$A97,'Raw Data'!$B$4:$B$185,0),MATCH('Data above threshold'!CN$4,'Raw Data'!$3:$3,0)-1))</f>
        <v/>
      </c>
      <c r="CO97" s="107" t="str">
        <f aca="true">IF(ISBLANK(OFFSET('Raw Data'!$A$3,MATCH('Data above threshold'!$A97,'Raw Data'!$B$4:$B$185,0),MATCH('Data above threshold'!CO$4,'Raw Data'!$3:$3,0)-1)),"",OFFSET('Raw Data'!$A$3,MATCH('Data above threshold'!$A97,'Raw Data'!$B$4:$B$185,0),MATCH('Data above threshold'!CO$4,'Raw Data'!$3:$3,0)-1))</f>
        <v/>
      </c>
      <c r="CP97" s="107" t="str">
        <f aca="true">IF(ISBLANK(OFFSET('Raw Data'!$A$3,MATCH('Data above threshold'!$A97,'Raw Data'!$B$4:$B$185,0),MATCH('Data above threshold'!CP$4,'Raw Data'!$3:$3,0)-1)),"",OFFSET('Raw Data'!$A$3,MATCH('Data above threshold'!$A97,'Raw Data'!$B$4:$B$185,0),MATCH('Data above threshold'!CP$4,'Raw Data'!$3:$3,0)-1))</f>
        <v/>
      </c>
      <c r="CQ97" s="107" t="str">
        <f aca="true">IF(ISBLANK(OFFSET('Raw Data'!$A$3,MATCH('Data above threshold'!$A97,'Raw Data'!$B$4:$B$185,0),MATCH('Data above threshold'!CQ$4,'Raw Data'!$3:$3,0)-1)),"",OFFSET('Raw Data'!$A$3,MATCH('Data above threshold'!$A97,'Raw Data'!$B$4:$B$185,0),MATCH('Data above threshold'!CQ$4,'Raw Data'!$3:$3,0)-1))</f>
        <v/>
      </c>
      <c r="CR97" s="107" t="str">
        <f aca="true">IF(ISBLANK(OFFSET('Raw Data'!$A$3,MATCH('Data above threshold'!$A97,'Raw Data'!$B$4:$B$185,0),MATCH('Data above threshold'!CR$4,'Raw Data'!$3:$3,0)-1)),"",OFFSET('Raw Data'!$A$3,MATCH('Data above threshold'!$A97,'Raw Data'!$B$4:$B$185,0),MATCH('Data above threshold'!CR$4,'Raw Data'!$3:$3,0)-1))</f>
        <v/>
      </c>
    </row>
    <row r="98" s="103" customFormat="true" ht="15.5" hidden="false" customHeight="false" outlineLevel="0" collapsed="false">
      <c r="A98" s="107" t="n">
        <v>4110</v>
      </c>
      <c r="B98" s="107" t="n">
        <v>3</v>
      </c>
      <c r="C98" s="107" t="str">
        <f aca="true">IF(ISBLANK(OFFSET('Raw Data'!$A$3,MATCH('Data above threshold'!$A98,'Raw Data'!$B$4:$B$185,0),MATCH('Data above threshold'!C$4,'Raw Data'!$3:$3,0)-1)),"",OFFSET('Raw Data'!$A$3,MATCH('Data above threshold'!$A98,'Raw Data'!$B$4:$B$185,0),MATCH('Data above threshold'!C$4,'Raw Data'!$3:$3,0)-1))</f>
        <v>Internationl political engagement</v>
      </c>
      <c r="D98" s="107" t="str">
        <f aca="true">IF(ISBLANK(OFFSET('Raw Data'!$A$3,MATCH('Data above threshold'!$A98,'Raw Data'!$B$4:$B$185,0),MATCH('Data above threshold'!D$4,'Raw Data'!$3:$3,0)-1)),"",OFFSET('Raw Data'!$A$3,MATCH('Data above threshold'!$A98,'Raw Data'!$B$4:$B$185,0),MATCH('Data above threshold'!D$4,'Raw Data'!$3:$3,0)-1))</f>
        <v/>
      </c>
      <c r="E98" s="107" t="str">
        <f aca="true">IF(ISBLANK(OFFSET('Raw Data'!$A$3,MATCH('Data above threshold'!$A98,'Raw Data'!$B$4:$B$185,0),MATCH('Data above threshold'!E$4,'Raw Data'!$3:$3,0)-1)),"",OFFSET('Raw Data'!$A$3,MATCH('Data above threshold'!$A98,'Raw Data'!$B$4:$B$185,0),MATCH('Data above threshold'!E$4,'Raw Data'!$3:$3,0)-1))</f>
        <v/>
      </c>
      <c r="F98" s="107" t="str">
        <f aca="true">IF(ISBLANK(OFFSET('Raw Data'!$A$3,MATCH('Data above threshold'!$A98,'Raw Data'!$B$4:$B$185,0),MATCH('Data above threshold'!F$4,'Raw Data'!$3:$3,0)-1)),"",OFFSET('Raw Data'!$A$3,MATCH('Data above threshold'!$A98,'Raw Data'!$B$4:$B$185,0),MATCH('Data above threshold'!F$4,'Raw Data'!$3:$3,0)-1))</f>
        <v/>
      </c>
      <c r="G98" s="107" t="str">
        <f aca="true">IF(ISBLANK(OFFSET('Raw Data'!$A$3,MATCH('Data above threshold'!$A98,'Raw Data'!$B$4:$B$185,0),MATCH('Data above threshold'!G$4,'Raw Data'!$3:$3,0)-1)),"",OFFSET('Raw Data'!$A$3,MATCH('Data above threshold'!$A98,'Raw Data'!$B$4:$B$185,0),MATCH('Data above threshold'!G$4,'Raw Data'!$3:$3,0)-1))</f>
        <v/>
      </c>
      <c r="H98" s="107" t="str">
        <f aca="true">IF(ISBLANK(OFFSET('Raw Data'!$A$3,MATCH('Data above threshold'!$A98,'Raw Data'!$B$4:$B$185,0),MATCH('Data above threshold'!H$4,'Raw Data'!$3:$3,0)-1)),"",OFFSET('Raw Data'!$A$3,MATCH('Data above threshold'!$A98,'Raw Data'!$B$4:$B$185,0),MATCH('Data above threshold'!H$4,'Raw Data'!$3:$3,0)-1))</f>
        <v/>
      </c>
      <c r="I98" s="107" t="str">
        <f aca="true">IF(ISBLANK(OFFSET('Raw Data'!$A$3,MATCH('Data above threshold'!$A98,'Raw Data'!$B$4:$B$185,0),MATCH('Data above threshold'!I$4,'Raw Data'!$3:$3,0)-1)),"",OFFSET('Raw Data'!$A$3,MATCH('Data above threshold'!$A98,'Raw Data'!$B$4:$B$185,0),MATCH('Data above threshold'!I$4,'Raw Data'!$3:$3,0)-1))</f>
        <v/>
      </c>
      <c r="J98" s="107" t="str">
        <f aca="true">IF(ISBLANK(OFFSET('Raw Data'!$A$3,MATCH('Data above threshold'!$A98,'Raw Data'!$B$4:$B$185,0),MATCH('Data above threshold'!J$4,'Raw Data'!$3:$3,0)-1)),"",OFFSET('Raw Data'!$A$3,MATCH('Data above threshold'!$A98,'Raw Data'!$B$4:$B$185,0),MATCH('Data above threshold'!J$4,'Raw Data'!$3:$3,0)-1))</f>
        <v/>
      </c>
      <c r="K98" s="107" t="str">
        <f aca="true">IF(ISBLANK(OFFSET('Raw Data'!$A$3,MATCH('Data above threshold'!$A98,'Raw Data'!$B$4:$B$185,0),MATCH('Data above threshold'!K$4,'Raw Data'!$3:$3,0)-1)),"",OFFSET('Raw Data'!$A$3,MATCH('Data above threshold'!$A98,'Raw Data'!$B$4:$B$185,0),MATCH('Data above threshold'!K$4,'Raw Data'!$3:$3,0)-1))</f>
        <v/>
      </c>
      <c r="L98" s="107" t="str">
        <f aca="true">IF(ISBLANK(OFFSET('Raw Data'!$A$3,MATCH('Data above threshold'!$A98,'Raw Data'!$B$4:$B$185,0),MATCH('Data above threshold'!L$4,'Raw Data'!$3:$3,0)-1)),"",OFFSET('Raw Data'!$A$3,MATCH('Data above threshold'!$A98,'Raw Data'!$B$4:$B$185,0),MATCH('Data above threshold'!L$4,'Raw Data'!$3:$3,0)-1))</f>
        <v/>
      </c>
      <c r="M98" s="105" t="str">
        <f aca="false" t="array" ref="M98:M98">IFERROR(SKEW(IF(ISNUMBER(Q98:CR98),Q98:CR98,"")),"")</f>
        <v/>
      </c>
      <c r="N98" s="107"/>
      <c r="O98" s="107" t="str">
        <f aca="true">IF(ISBLANK(OFFSET('Raw Data'!$A$3,MATCH('Data above threshold'!$A98,'Raw Data'!$B$4:$B$185,0),MATCH('Data above threshold'!O$4,'Raw Data'!$3:$3,0)-1)),"",OFFSET('Raw Data'!$A$3,MATCH('Data above threshold'!$A98,'Raw Data'!$B$4:$B$185,0),MATCH('Data above threshold'!O$4,'Raw Data'!$3:$3,0)-1))</f>
        <v/>
      </c>
      <c r="P98" s="106" t="str">
        <f aca="false" t="array" ref="P98:P98">IF(B98&lt;4,"",1-IFERROR(SUM(ISNUMBER(Q98:CR98)*(1-$Q$3:$CR$3))/COUNTIF($Q$3:$CR$3,0),0))</f>
        <v/>
      </c>
      <c r="Q98" s="107" t="str">
        <f aca="true">IF(ISBLANK(OFFSET('Raw Data'!$A$3,MATCH('Data above threshold'!$A98,'Raw Data'!$B$4:$B$185,0),MATCH('Data above threshold'!Q$4,'Raw Data'!$3:$3,0)-1)),"",OFFSET('Raw Data'!$A$3,MATCH('Data above threshold'!$A98,'Raw Data'!$B$4:$B$185,0),MATCH('Data above threshold'!Q$4,'Raw Data'!$3:$3,0)-1))</f>
        <v/>
      </c>
      <c r="R98" s="107" t="str">
        <f aca="true">IF(ISBLANK(OFFSET('Raw Data'!$A$3,MATCH('Data above threshold'!$A98,'Raw Data'!$B$4:$B$185,0),MATCH('Data above threshold'!R$4,'Raw Data'!$3:$3,0)-1)),"",OFFSET('Raw Data'!$A$3,MATCH('Data above threshold'!$A98,'Raw Data'!$B$4:$B$185,0),MATCH('Data above threshold'!R$4,'Raw Data'!$3:$3,0)-1))</f>
        <v/>
      </c>
      <c r="S98" s="107" t="str">
        <f aca="true">IF(ISBLANK(OFFSET('Raw Data'!$A$3,MATCH('Data above threshold'!$A98,'Raw Data'!$B$4:$B$185,0),MATCH('Data above threshold'!S$4,'Raw Data'!$3:$3,0)-1)),"",OFFSET('Raw Data'!$A$3,MATCH('Data above threshold'!$A98,'Raw Data'!$B$4:$B$185,0),MATCH('Data above threshold'!S$4,'Raw Data'!$3:$3,0)-1))</f>
        <v/>
      </c>
      <c r="T98" s="107" t="str">
        <f aca="true">IF(ISBLANK(OFFSET('Raw Data'!$A$3,MATCH('Data above threshold'!$A98,'Raw Data'!$B$4:$B$185,0),MATCH('Data above threshold'!T$4,'Raw Data'!$3:$3,0)-1)),"",OFFSET('Raw Data'!$A$3,MATCH('Data above threshold'!$A98,'Raw Data'!$B$4:$B$185,0),MATCH('Data above threshold'!T$4,'Raw Data'!$3:$3,0)-1))</f>
        <v/>
      </c>
      <c r="U98" s="107" t="str">
        <f aca="true">IF(ISBLANK(OFFSET('Raw Data'!$A$3,MATCH('Data above threshold'!$A98,'Raw Data'!$B$4:$B$185,0),MATCH('Data above threshold'!U$4,'Raw Data'!$3:$3,0)-1)),"",OFFSET('Raw Data'!$A$3,MATCH('Data above threshold'!$A98,'Raw Data'!$B$4:$B$185,0),MATCH('Data above threshold'!U$4,'Raw Data'!$3:$3,0)-1))</f>
        <v/>
      </c>
      <c r="V98" s="107" t="str">
        <f aca="true">IF(ISBLANK(OFFSET('Raw Data'!$A$3,MATCH('Data above threshold'!$A98,'Raw Data'!$B$4:$B$185,0),MATCH('Data above threshold'!V$4,'Raw Data'!$3:$3,0)-1)),"",OFFSET('Raw Data'!$A$3,MATCH('Data above threshold'!$A98,'Raw Data'!$B$4:$B$185,0),MATCH('Data above threshold'!V$4,'Raw Data'!$3:$3,0)-1))</f>
        <v/>
      </c>
      <c r="W98" s="107" t="str">
        <f aca="true">IF(ISBLANK(OFFSET('Raw Data'!$A$3,MATCH('Data above threshold'!$A98,'Raw Data'!$B$4:$B$185,0),MATCH('Data above threshold'!W$4,'Raw Data'!$3:$3,0)-1)),"",OFFSET('Raw Data'!$A$3,MATCH('Data above threshold'!$A98,'Raw Data'!$B$4:$B$185,0),MATCH('Data above threshold'!W$4,'Raw Data'!$3:$3,0)-1))</f>
        <v/>
      </c>
      <c r="X98" s="107" t="str">
        <f aca="true">IF(ISBLANK(OFFSET('Raw Data'!$A$3,MATCH('Data above threshold'!$A98,'Raw Data'!$B$4:$B$185,0),MATCH('Data above threshold'!X$4,'Raw Data'!$3:$3,0)-1)),"",OFFSET('Raw Data'!$A$3,MATCH('Data above threshold'!$A98,'Raw Data'!$B$4:$B$185,0),MATCH('Data above threshold'!X$4,'Raw Data'!$3:$3,0)-1))</f>
        <v/>
      </c>
      <c r="Y98" s="107" t="str">
        <f aca="true">IF(ISBLANK(OFFSET('Raw Data'!$A$3,MATCH('Data above threshold'!$A98,'Raw Data'!$B$4:$B$185,0),MATCH('Data above threshold'!Y$4,'Raw Data'!$3:$3,0)-1)),"",OFFSET('Raw Data'!$A$3,MATCH('Data above threshold'!$A98,'Raw Data'!$B$4:$B$185,0),MATCH('Data above threshold'!Y$4,'Raw Data'!$3:$3,0)-1))</f>
        <v/>
      </c>
      <c r="Z98" s="107" t="str">
        <f aca="true">IF(ISBLANK(OFFSET('Raw Data'!$A$3,MATCH('Data above threshold'!$A98,'Raw Data'!$B$4:$B$185,0),MATCH('Data above threshold'!Z$4,'Raw Data'!$3:$3,0)-1)),"",OFFSET('Raw Data'!$A$3,MATCH('Data above threshold'!$A98,'Raw Data'!$B$4:$B$185,0),MATCH('Data above threshold'!Z$4,'Raw Data'!$3:$3,0)-1))</f>
        <v/>
      </c>
      <c r="AA98" s="107" t="str">
        <f aca="true">IF(ISBLANK(OFFSET('Raw Data'!$A$3,MATCH('Data above threshold'!$A98,'Raw Data'!$B$4:$B$185,0),MATCH('Data above threshold'!AA$4,'Raw Data'!$3:$3,0)-1)),"",OFFSET('Raw Data'!$A$3,MATCH('Data above threshold'!$A98,'Raw Data'!$B$4:$B$185,0),MATCH('Data above threshold'!AA$4,'Raw Data'!$3:$3,0)-1))</f>
        <v/>
      </c>
      <c r="AB98" s="107" t="str">
        <f aca="true">IF(ISBLANK(OFFSET('Raw Data'!$A$3,MATCH('Data above threshold'!$A98,'Raw Data'!$B$4:$B$185,0),MATCH('Data above threshold'!AB$4,'Raw Data'!$3:$3,0)-1)),"",OFFSET('Raw Data'!$A$3,MATCH('Data above threshold'!$A98,'Raw Data'!$B$4:$B$185,0),MATCH('Data above threshold'!AB$4,'Raw Data'!$3:$3,0)-1))</f>
        <v/>
      </c>
      <c r="AC98" s="107" t="str">
        <f aca="true">IF(ISBLANK(OFFSET('Raw Data'!$A$3,MATCH('Data above threshold'!$A98,'Raw Data'!$B$4:$B$185,0),MATCH('Data above threshold'!AC$4,'Raw Data'!$3:$3,0)-1)),"",OFFSET('Raw Data'!$A$3,MATCH('Data above threshold'!$A98,'Raw Data'!$B$4:$B$185,0),MATCH('Data above threshold'!AC$4,'Raw Data'!$3:$3,0)-1))</f>
        <v/>
      </c>
      <c r="AD98" s="107" t="str">
        <f aca="true">IF(ISBLANK(OFFSET('Raw Data'!$A$3,MATCH('Data above threshold'!$A98,'Raw Data'!$B$4:$B$185,0),MATCH('Data above threshold'!AD$4,'Raw Data'!$3:$3,0)-1)),"",OFFSET('Raw Data'!$A$3,MATCH('Data above threshold'!$A98,'Raw Data'!$B$4:$B$185,0),MATCH('Data above threshold'!AD$4,'Raw Data'!$3:$3,0)-1))</f>
        <v/>
      </c>
      <c r="AE98" s="107" t="str">
        <f aca="true">IF(ISBLANK(OFFSET('Raw Data'!$A$3,MATCH('Data above threshold'!$A98,'Raw Data'!$B$4:$B$185,0),MATCH('Data above threshold'!AE$4,'Raw Data'!$3:$3,0)-1)),"",OFFSET('Raw Data'!$A$3,MATCH('Data above threshold'!$A98,'Raw Data'!$B$4:$B$185,0),MATCH('Data above threshold'!AE$4,'Raw Data'!$3:$3,0)-1))</f>
        <v/>
      </c>
      <c r="AF98" s="107" t="str">
        <f aca="true">IF(ISBLANK(OFFSET('Raw Data'!$A$3,MATCH('Data above threshold'!$A98,'Raw Data'!$B$4:$B$185,0),MATCH('Data above threshold'!AF$4,'Raw Data'!$3:$3,0)-1)),"",OFFSET('Raw Data'!$A$3,MATCH('Data above threshold'!$A98,'Raw Data'!$B$4:$B$185,0),MATCH('Data above threshold'!AF$4,'Raw Data'!$3:$3,0)-1))</f>
        <v/>
      </c>
      <c r="AG98" s="107" t="str">
        <f aca="true">IF(ISBLANK(OFFSET('Raw Data'!$A$3,MATCH('Data above threshold'!$A98,'Raw Data'!$B$4:$B$185,0),MATCH('Data above threshold'!AG$4,'Raw Data'!$3:$3,0)-1)),"",OFFSET('Raw Data'!$A$3,MATCH('Data above threshold'!$A98,'Raw Data'!$B$4:$B$185,0),MATCH('Data above threshold'!AG$4,'Raw Data'!$3:$3,0)-1))</f>
        <v/>
      </c>
      <c r="AH98" s="107" t="str">
        <f aca="true">IF(ISBLANK(OFFSET('Raw Data'!$A$3,MATCH('Data above threshold'!$A98,'Raw Data'!$B$4:$B$185,0),MATCH('Data above threshold'!AH$4,'Raw Data'!$3:$3,0)-1)),"",OFFSET('Raw Data'!$A$3,MATCH('Data above threshold'!$A98,'Raw Data'!$B$4:$B$185,0),MATCH('Data above threshold'!AH$4,'Raw Data'!$3:$3,0)-1))</f>
        <v/>
      </c>
      <c r="AI98" s="107" t="str">
        <f aca="true">IF(ISBLANK(OFFSET('Raw Data'!$A$3,MATCH('Data above threshold'!$A98,'Raw Data'!$B$4:$B$185,0),MATCH('Data above threshold'!AI$4,'Raw Data'!$3:$3,0)-1)),"",OFFSET('Raw Data'!$A$3,MATCH('Data above threshold'!$A98,'Raw Data'!$B$4:$B$185,0),MATCH('Data above threshold'!AI$4,'Raw Data'!$3:$3,0)-1))</f>
        <v/>
      </c>
      <c r="AJ98" s="107" t="str">
        <f aca="true">IF(ISBLANK(OFFSET('Raw Data'!$A$3,MATCH('Data above threshold'!$A98,'Raw Data'!$B$4:$B$185,0),MATCH('Data above threshold'!AJ$4,'Raw Data'!$3:$3,0)-1)),"",OFFSET('Raw Data'!$A$3,MATCH('Data above threshold'!$A98,'Raw Data'!$B$4:$B$185,0),MATCH('Data above threshold'!AJ$4,'Raw Data'!$3:$3,0)-1))</f>
        <v/>
      </c>
      <c r="AK98" s="107" t="str">
        <f aca="true">IF(ISBLANK(OFFSET('Raw Data'!$A$3,MATCH('Data above threshold'!$A98,'Raw Data'!$B$4:$B$185,0),MATCH('Data above threshold'!AK$4,'Raw Data'!$3:$3,0)-1)),"",OFFSET('Raw Data'!$A$3,MATCH('Data above threshold'!$A98,'Raw Data'!$B$4:$B$185,0),MATCH('Data above threshold'!AK$4,'Raw Data'!$3:$3,0)-1))</f>
        <v/>
      </c>
      <c r="AL98" s="107" t="str">
        <f aca="true">IF(ISBLANK(OFFSET('Raw Data'!$A$3,MATCH('Data above threshold'!$A98,'Raw Data'!$B$4:$B$185,0),MATCH('Data above threshold'!AL$4,'Raw Data'!$3:$3,0)-1)),"",OFFSET('Raw Data'!$A$3,MATCH('Data above threshold'!$A98,'Raw Data'!$B$4:$B$185,0),MATCH('Data above threshold'!AL$4,'Raw Data'!$3:$3,0)-1))</f>
        <v/>
      </c>
      <c r="AM98" s="107" t="str">
        <f aca="true">IF(ISBLANK(OFFSET('Raw Data'!$A$3,MATCH('Data above threshold'!$A98,'Raw Data'!$B$4:$B$185,0),MATCH('Data above threshold'!AM$4,'Raw Data'!$3:$3,0)-1)),"",OFFSET('Raw Data'!$A$3,MATCH('Data above threshold'!$A98,'Raw Data'!$B$4:$B$185,0),MATCH('Data above threshold'!AM$4,'Raw Data'!$3:$3,0)-1))</f>
        <v/>
      </c>
      <c r="AN98" s="107" t="str">
        <f aca="true">IF(ISBLANK(OFFSET('Raw Data'!$A$3,MATCH('Data above threshold'!$A98,'Raw Data'!$B$4:$B$185,0),MATCH('Data above threshold'!AN$4,'Raw Data'!$3:$3,0)-1)),"",OFFSET('Raw Data'!$A$3,MATCH('Data above threshold'!$A98,'Raw Data'!$B$4:$B$185,0),MATCH('Data above threshold'!AN$4,'Raw Data'!$3:$3,0)-1))</f>
        <v/>
      </c>
      <c r="AO98" s="107" t="str">
        <f aca="true">IF(ISBLANK(OFFSET('Raw Data'!$A$3,MATCH('Data above threshold'!$A98,'Raw Data'!$B$4:$B$185,0),MATCH('Data above threshold'!AO$4,'Raw Data'!$3:$3,0)-1)),"",OFFSET('Raw Data'!$A$3,MATCH('Data above threshold'!$A98,'Raw Data'!$B$4:$B$185,0),MATCH('Data above threshold'!AO$4,'Raw Data'!$3:$3,0)-1))</f>
        <v/>
      </c>
      <c r="AP98" s="107" t="str">
        <f aca="true">IF(ISBLANK(OFFSET('Raw Data'!$A$3,MATCH('Data above threshold'!$A98,'Raw Data'!$B$4:$B$185,0),MATCH('Data above threshold'!AP$4,'Raw Data'!$3:$3,0)-1)),"",OFFSET('Raw Data'!$A$3,MATCH('Data above threshold'!$A98,'Raw Data'!$B$4:$B$185,0),MATCH('Data above threshold'!AP$4,'Raw Data'!$3:$3,0)-1))</f>
        <v/>
      </c>
      <c r="AQ98" s="107" t="str">
        <f aca="true">IF(ISBLANK(OFFSET('Raw Data'!$A$3,MATCH('Data above threshold'!$A98,'Raw Data'!$B$4:$B$185,0),MATCH('Data above threshold'!AQ$4,'Raw Data'!$3:$3,0)-1)),"",OFFSET('Raw Data'!$A$3,MATCH('Data above threshold'!$A98,'Raw Data'!$B$4:$B$185,0),MATCH('Data above threshold'!AQ$4,'Raw Data'!$3:$3,0)-1))</f>
        <v/>
      </c>
      <c r="AR98" s="107" t="str">
        <f aca="true">IF(ISBLANK(OFFSET('Raw Data'!$A$3,MATCH('Data above threshold'!$A98,'Raw Data'!$B$4:$B$185,0),MATCH('Data above threshold'!AR$4,'Raw Data'!$3:$3,0)-1)),"",OFFSET('Raw Data'!$A$3,MATCH('Data above threshold'!$A98,'Raw Data'!$B$4:$B$185,0),MATCH('Data above threshold'!AR$4,'Raw Data'!$3:$3,0)-1))</f>
        <v/>
      </c>
      <c r="AS98" s="107" t="str">
        <f aca="true">IF(ISBLANK(OFFSET('Raw Data'!$A$3,MATCH('Data above threshold'!$A98,'Raw Data'!$B$4:$B$185,0),MATCH('Data above threshold'!AS$4,'Raw Data'!$3:$3,0)-1)),"",OFFSET('Raw Data'!$A$3,MATCH('Data above threshold'!$A98,'Raw Data'!$B$4:$B$185,0),MATCH('Data above threshold'!AS$4,'Raw Data'!$3:$3,0)-1))</f>
        <v/>
      </c>
      <c r="AT98" s="107" t="str">
        <f aca="true">IF(ISBLANK(OFFSET('Raw Data'!$A$3,MATCH('Data above threshold'!$A98,'Raw Data'!$B$4:$B$185,0),MATCH('Data above threshold'!AT$4,'Raw Data'!$3:$3,0)-1)),"",OFFSET('Raw Data'!$A$3,MATCH('Data above threshold'!$A98,'Raw Data'!$B$4:$B$185,0),MATCH('Data above threshold'!AT$4,'Raw Data'!$3:$3,0)-1))</f>
        <v/>
      </c>
      <c r="AU98" s="107" t="str">
        <f aca="true">IF(ISBLANK(OFFSET('Raw Data'!$A$3,MATCH('Data above threshold'!$A98,'Raw Data'!$B$4:$B$185,0),MATCH('Data above threshold'!AU$4,'Raw Data'!$3:$3,0)-1)),"",OFFSET('Raw Data'!$A$3,MATCH('Data above threshold'!$A98,'Raw Data'!$B$4:$B$185,0),MATCH('Data above threshold'!AU$4,'Raw Data'!$3:$3,0)-1))</f>
        <v/>
      </c>
      <c r="AV98" s="107" t="str">
        <f aca="true">IF(ISBLANK(OFFSET('Raw Data'!$A$3,MATCH('Data above threshold'!$A98,'Raw Data'!$B$4:$B$185,0),MATCH('Data above threshold'!AV$4,'Raw Data'!$3:$3,0)-1)),"",OFFSET('Raw Data'!$A$3,MATCH('Data above threshold'!$A98,'Raw Data'!$B$4:$B$185,0),MATCH('Data above threshold'!AV$4,'Raw Data'!$3:$3,0)-1))</f>
        <v/>
      </c>
      <c r="AW98" s="107" t="str">
        <f aca="true">IF(ISBLANK(OFFSET('Raw Data'!$A$3,MATCH('Data above threshold'!$A98,'Raw Data'!$B$4:$B$185,0),MATCH('Data above threshold'!AW$4,'Raw Data'!$3:$3,0)-1)),"",OFFSET('Raw Data'!$A$3,MATCH('Data above threshold'!$A98,'Raw Data'!$B$4:$B$185,0),MATCH('Data above threshold'!AW$4,'Raw Data'!$3:$3,0)-1))</f>
        <v/>
      </c>
      <c r="AX98" s="107" t="str">
        <f aca="true">IF(ISBLANK(OFFSET('Raw Data'!$A$3,MATCH('Data above threshold'!$A98,'Raw Data'!$B$4:$B$185,0),MATCH('Data above threshold'!AX$4,'Raw Data'!$3:$3,0)-1)),"",OFFSET('Raw Data'!$A$3,MATCH('Data above threshold'!$A98,'Raw Data'!$B$4:$B$185,0),MATCH('Data above threshold'!AX$4,'Raw Data'!$3:$3,0)-1))</f>
        <v/>
      </c>
      <c r="AY98" s="107" t="str">
        <f aca="true">IF(ISBLANK(OFFSET('Raw Data'!$A$3,MATCH('Data above threshold'!$A98,'Raw Data'!$B$4:$B$185,0),MATCH('Data above threshold'!AY$4,'Raw Data'!$3:$3,0)-1)),"",OFFSET('Raw Data'!$A$3,MATCH('Data above threshold'!$A98,'Raw Data'!$B$4:$B$185,0),MATCH('Data above threshold'!AY$4,'Raw Data'!$3:$3,0)-1))</f>
        <v/>
      </c>
      <c r="AZ98" s="107" t="str">
        <f aca="true">IF(ISBLANK(OFFSET('Raw Data'!$A$3,MATCH('Data above threshold'!$A98,'Raw Data'!$B$4:$B$185,0),MATCH('Data above threshold'!AZ$4,'Raw Data'!$3:$3,0)-1)),"",OFFSET('Raw Data'!$A$3,MATCH('Data above threshold'!$A98,'Raw Data'!$B$4:$B$185,0),MATCH('Data above threshold'!AZ$4,'Raw Data'!$3:$3,0)-1))</f>
        <v/>
      </c>
      <c r="BA98" s="107" t="str">
        <f aca="true">IF(ISBLANK(OFFSET('Raw Data'!$A$3,MATCH('Data above threshold'!$A98,'Raw Data'!$B$4:$B$185,0),MATCH('Data above threshold'!BA$4,'Raw Data'!$3:$3,0)-1)),"",OFFSET('Raw Data'!$A$3,MATCH('Data above threshold'!$A98,'Raw Data'!$B$4:$B$185,0),MATCH('Data above threshold'!BA$4,'Raw Data'!$3:$3,0)-1))</f>
        <v/>
      </c>
      <c r="BB98" s="107" t="str">
        <f aca="true">IF(ISBLANK(OFFSET('Raw Data'!$A$3,MATCH('Data above threshold'!$A98,'Raw Data'!$B$4:$B$185,0),MATCH('Data above threshold'!BB$4,'Raw Data'!$3:$3,0)-1)),"",OFFSET('Raw Data'!$A$3,MATCH('Data above threshold'!$A98,'Raw Data'!$B$4:$B$185,0),MATCH('Data above threshold'!BB$4,'Raw Data'!$3:$3,0)-1))</f>
        <v/>
      </c>
      <c r="BC98" s="107" t="str">
        <f aca="true">IF(ISBLANK(OFFSET('Raw Data'!$A$3,MATCH('Data above threshold'!$A98,'Raw Data'!$B$4:$B$185,0),MATCH('Data above threshold'!BC$4,'Raw Data'!$3:$3,0)-1)),"",OFFSET('Raw Data'!$A$3,MATCH('Data above threshold'!$A98,'Raw Data'!$B$4:$B$185,0),MATCH('Data above threshold'!BC$4,'Raw Data'!$3:$3,0)-1))</f>
        <v/>
      </c>
      <c r="BD98" s="107" t="str">
        <f aca="true">IF(ISBLANK(OFFSET('Raw Data'!$A$3,MATCH('Data above threshold'!$A98,'Raw Data'!$B$4:$B$185,0),MATCH('Data above threshold'!BD$4,'Raw Data'!$3:$3,0)-1)),"",OFFSET('Raw Data'!$A$3,MATCH('Data above threshold'!$A98,'Raw Data'!$B$4:$B$185,0),MATCH('Data above threshold'!BD$4,'Raw Data'!$3:$3,0)-1))</f>
        <v/>
      </c>
      <c r="BE98" s="107" t="str">
        <f aca="true">IF(ISBLANK(OFFSET('Raw Data'!$A$3,MATCH('Data above threshold'!$A98,'Raw Data'!$B$4:$B$185,0),MATCH('Data above threshold'!BE$4,'Raw Data'!$3:$3,0)-1)),"",OFFSET('Raw Data'!$A$3,MATCH('Data above threshold'!$A98,'Raw Data'!$B$4:$B$185,0),MATCH('Data above threshold'!BE$4,'Raw Data'!$3:$3,0)-1))</f>
        <v/>
      </c>
      <c r="BF98" s="107" t="str">
        <f aca="true">IF(ISBLANK(OFFSET('Raw Data'!$A$3,MATCH('Data above threshold'!$A98,'Raw Data'!$B$4:$B$185,0),MATCH('Data above threshold'!BF$4,'Raw Data'!$3:$3,0)-1)),"",OFFSET('Raw Data'!$A$3,MATCH('Data above threshold'!$A98,'Raw Data'!$B$4:$B$185,0),MATCH('Data above threshold'!BF$4,'Raw Data'!$3:$3,0)-1))</f>
        <v/>
      </c>
      <c r="BG98" s="107" t="str">
        <f aca="true">IF(ISBLANK(OFFSET('Raw Data'!$A$3,MATCH('Data above threshold'!$A98,'Raw Data'!$B$4:$B$185,0),MATCH('Data above threshold'!BG$4,'Raw Data'!$3:$3,0)-1)),"",OFFSET('Raw Data'!$A$3,MATCH('Data above threshold'!$A98,'Raw Data'!$B$4:$B$185,0),MATCH('Data above threshold'!BG$4,'Raw Data'!$3:$3,0)-1))</f>
        <v/>
      </c>
      <c r="BH98" s="107" t="str">
        <f aca="true">IF(ISBLANK(OFFSET('Raw Data'!$A$3,MATCH('Data above threshold'!$A98,'Raw Data'!$B$4:$B$185,0),MATCH('Data above threshold'!BH$4,'Raw Data'!$3:$3,0)-1)),"",OFFSET('Raw Data'!$A$3,MATCH('Data above threshold'!$A98,'Raw Data'!$B$4:$B$185,0),MATCH('Data above threshold'!BH$4,'Raw Data'!$3:$3,0)-1))</f>
        <v/>
      </c>
      <c r="BI98" s="107" t="str">
        <f aca="true">IF(ISBLANK(OFFSET('Raw Data'!$A$3,MATCH('Data above threshold'!$A98,'Raw Data'!$B$4:$B$185,0),MATCH('Data above threshold'!BI$4,'Raw Data'!$3:$3,0)-1)),"",OFFSET('Raw Data'!$A$3,MATCH('Data above threshold'!$A98,'Raw Data'!$B$4:$B$185,0),MATCH('Data above threshold'!BI$4,'Raw Data'!$3:$3,0)-1))</f>
        <v/>
      </c>
      <c r="BJ98" s="107" t="str">
        <f aca="true">IF(ISBLANK(OFFSET('Raw Data'!$A$3,MATCH('Data above threshold'!$A98,'Raw Data'!$B$4:$B$185,0),MATCH('Data above threshold'!BJ$4,'Raw Data'!$3:$3,0)-1)),"",OFFSET('Raw Data'!$A$3,MATCH('Data above threshold'!$A98,'Raw Data'!$B$4:$B$185,0),MATCH('Data above threshold'!BJ$4,'Raw Data'!$3:$3,0)-1))</f>
        <v/>
      </c>
      <c r="BK98" s="107" t="str">
        <f aca="true">IF(ISBLANK(OFFSET('Raw Data'!$A$3,MATCH('Data above threshold'!$A98,'Raw Data'!$B$4:$B$185,0),MATCH('Data above threshold'!BK$4,'Raw Data'!$3:$3,0)-1)),"",OFFSET('Raw Data'!$A$3,MATCH('Data above threshold'!$A98,'Raw Data'!$B$4:$B$185,0),MATCH('Data above threshold'!BK$4,'Raw Data'!$3:$3,0)-1))</f>
        <v/>
      </c>
      <c r="BL98" s="107" t="str">
        <f aca="true">IF(ISBLANK(OFFSET('Raw Data'!$A$3,MATCH('Data above threshold'!$A98,'Raw Data'!$B$4:$B$185,0),MATCH('Data above threshold'!BL$4,'Raw Data'!$3:$3,0)-1)),"",OFFSET('Raw Data'!$A$3,MATCH('Data above threshold'!$A98,'Raw Data'!$B$4:$B$185,0),MATCH('Data above threshold'!BL$4,'Raw Data'!$3:$3,0)-1))</f>
        <v/>
      </c>
      <c r="BM98" s="107" t="str">
        <f aca="true">IF(ISBLANK(OFFSET('Raw Data'!$A$3,MATCH('Data above threshold'!$A98,'Raw Data'!$B$4:$B$185,0),MATCH('Data above threshold'!BM$4,'Raw Data'!$3:$3,0)-1)),"",OFFSET('Raw Data'!$A$3,MATCH('Data above threshold'!$A98,'Raw Data'!$B$4:$B$185,0),MATCH('Data above threshold'!BM$4,'Raw Data'!$3:$3,0)-1))</f>
        <v/>
      </c>
      <c r="BN98" s="107" t="str">
        <f aca="true">IF(ISBLANK(OFFSET('Raw Data'!$A$3,MATCH('Data above threshold'!$A98,'Raw Data'!$B$4:$B$185,0),MATCH('Data above threshold'!BN$4,'Raw Data'!$3:$3,0)-1)),"",OFFSET('Raw Data'!$A$3,MATCH('Data above threshold'!$A98,'Raw Data'!$B$4:$B$185,0),MATCH('Data above threshold'!BN$4,'Raw Data'!$3:$3,0)-1))</f>
        <v/>
      </c>
      <c r="BO98" s="107" t="str">
        <f aca="true">IF(ISBLANK(OFFSET('Raw Data'!$A$3,MATCH('Data above threshold'!$A98,'Raw Data'!$B$4:$B$185,0),MATCH('Data above threshold'!BO$4,'Raw Data'!$3:$3,0)-1)),"",OFFSET('Raw Data'!$A$3,MATCH('Data above threshold'!$A98,'Raw Data'!$B$4:$B$185,0),MATCH('Data above threshold'!BO$4,'Raw Data'!$3:$3,0)-1))</f>
        <v/>
      </c>
      <c r="BP98" s="107" t="str">
        <f aca="true">IF(ISBLANK(OFFSET('Raw Data'!$A$3,MATCH('Data above threshold'!$A98,'Raw Data'!$B$4:$B$185,0),MATCH('Data above threshold'!BP$4,'Raw Data'!$3:$3,0)-1)),"",OFFSET('Raw Data'!$A$3,MATCH('Data above threshold'!$A98,'Raw Data'!$B$4:$B$185,0),MATCH('Data above threshold'!BP$4,'Raw Data'!$3:$3,0)-1))</f>
        <v/>
      </c>
      <c r="BQ98" s="107" t="str">
        <f aca="true">IF(ISBLANK(OFFSET('Raw Data'!$A$3,MATCH('Data above threshold'!$A98,'Raw Data'!$B$4:$B$185,0),MATCH('Data above threshold'!BQ$4,'Raw Data'!$3:$3,0)-1)),"",OFFSET('Raw Data'!$A$3,MATCH('Data above threshold'!$A98,'Raw Data'!$B$4:$B$185,0),MATCH('Data above threshold'!BQ$4,'Raw Data'!$3:$3,0)-1))</f>
        <v/>
      </c>
      <c r="BR98" s="107" t="str">
        <f aca="true">IF(ISBLANK(OFFSET('Raw Data'!$A$3,MATCH('Data above threshold'!$A98,'Raw Data'!$B$4:$B$185,0),MATCH('Data above threshold'!BR$4,'Raw Data'!$3:$3,0)-1)),"",OFFSET('Raw Data'!$A$3,MATCH('Data above threshold'!$A98,'Raw Data'!$B$4:$B$185,0),MATCH('Data above threshold'!BR$4,'Raw Data'!$3:$3,0)-1))</f>
        <v/>
      </c>
      <c r="BS98" s="107" t="str">
        <f aca="true">IF(ISBLANK(OFFSET('Raw Data'!$A$3,MATCH('Data above threshold'!$A98,'Raw Data'!$B$4:$B$185,0),MATCH('Data above threshold'!BS$4,'Raw Data'!$3:$3,0)-1)),"",OFFSET('Raw Data'!$A$3,MATCH('Data above threshold'!$A98,'Raw Data'!$B$4:$B$185,0),MATCH('Data above threshold'!BS$4,'Raw Data'!$3:$3,0)-1))</f>
        <v/>
      </c>
      <c r="BT98" s="107" t="str">
        <f aca="true">IF(ISBLANK(OFFSET('Raw Data'!$A$3,MATCH('Data above threshold'!$A98,'Raw Data'!$B$4:$B$185,0),MATCH('Data above threshold'!BT$4,'Raw Data'!$3:$3,0)-1)),"",OFFSET('Raw Data'!$A$3,MATCH('Data above threshold'!$A98,'Raw Data'!$B$4:$B$185,0),MATCH('Data above threshold'!BT$4,'Raw Data'!$3:$3,0)-1))</f>
        <v/>
      </c>
      <c r="BU98" s="107" t="str">
        <f aca="true">IF(ISBLANK(OFFSET('Raw Data'!$A$3,MATCH('Data above threshold'!$A98,'Raw Data'!$B$4:$B$185,0),MATCH('Data above threshold'!BU$4,'Raw Data'!$3:$3,0)-1)),"",OFFSET('Raw Data'!$A$3,MATCH('Data above threshold'!$A98,'Raw Data'!$B$4:$B$185,0),MATCH('Data above threshold'!BU$4,'Raw Data'!$3:$3,0)-1))</f>
        <v/>
      </c>
      <c r="BV98" s="107" t="str">
        <f aca="true">IF(ISBLANK(OFFSET('Raw Data'!$A$3,MATCH('Data above threshold'!$A98,'Raw Data'!$B$4:$B$185,0),MATCH('Data above threshold'!BV$4,'Raw Data'!$3:$3,0)-1)),"",OFFSET('Raw Data'!$A$3,MATCH('Data above threshold'!$A98,'Raw Data'!$B$4:$B$185,0),MATCH('Data above threshold'!BV$4,'Raw Data'!$3:$3,0)-1))</f>
        <v/>
      </c>
      <c r="BW98" s="107" t="str">
        <f aca="true">IF(ISBLANK(OFFSET('Raw Data'!$A$3,MATCH('Data above threshold'!$A98,'Raw Data'!$B$4:$B$185,0),MATCH('Data above threshold'!BW$4,'Raw Data'!$3:$3,0)-1)),"",OFFSET('Raw Data'!$A$3,MATCH('Data above threshold'!$A98,'Raw Data'!$B$4:$B$185,0),MATCH('Data above threshold'!BW$4,'Raw Data'!$3:$3,0)-1))</f>
        <v/>
      </c>
      <c r="BX98" s="107" t="str">
        <f aca="true">IF(ISBLANK(OFFSET('Raw Data'!$A$3,MATCH('Data above threshold'!$A98,'Raw Data'!$B$4:$B$185,0),MATCH('Data above threshold'!BX$4,'Raw Data'!$3:$3,0)-1)),"",OFFSET('Raw Data'!$A$3,MATCH('Data above threshold'!$A98,'Raw Data'!$B$4:$B$185,0),MATCH('Data above threshold'!BX$4,'Raw Data'!$3:$3,0)-1))</f>
        <v/>
      </c>
      <c r="BY98" s="107" t="str">
        <f aca="true">IF(ISBLANK(OFFSET('Raw Data'!$A$3,MATCH('Data above threshold'!$A98,'Raw Data'!$B$4:$B$185,0),MATCH('Data above threshold'!BY$4,'Raw Data'!$3:$3,0)-1)),"",OFFSET('Raw Data'!$A$3,MATCH('Data above threshold'!$A98,'Raw Data'!$B$4:$B$185,0),MATCH('Data above threshold'!BY$4,'Raw Data'!$3:$3,0)-1))</f>
        <v/>
      </c>
      <c r="BZ98" s="107" t="str">
        <f aca="true">IF(ISBLANK(OFFSET('Raw Data'!$A$3,MATCH('Data above threshold'!$A98,'Raw Data'!$B$4:$B$185,0),MATCH('Data above threshold'!BZ$4,'Raw Data'!$3:$3,0)-1)),"",OFFSET('Raw Data'!$A$3,MATCH('Data above threshold'!$A98,'Raw Data'!$B$4:$B$185,0),MATCH('Data above threshold'!BZ$4,'Raw Data'!$3:$3,0)-1))</f>
        <v/>
      </c>
      <c r="CA98" s="107" t="str">
        <f aca="true">IF(ISBLANK(OFFSET('Raw Data'!$A$3,MATCH('Data above threshold'!$A98,'Raw Data'!$B$4:$B$185,0),MATCH('Data above threshold'!CA$4,'Raw Data'!$3:$3,0)-1)),"",OFFSET('Raw Data'!$A$3,MATCH('Data above threshold'!$A98,'Raw Data'!$B$4:$B$185,0),MATCH('Data above threshold'!CA$4,'Raw Data'!$3:$3,0)-1))</f>
        <v/>
      </c>
      <c r="CB98" s="107" t="str">
        <f aca="true">IF(ISBLANK(OFFSET('Raw Data'!$A$3,MATCH('Data above threshold'!$A98,'Raw Data'!$B$4:$B$185,0),MATCH('Data above threshold'!CB$4,'Raw Data'!$3:$3,0)-1)),"",OFFSET('Raw Data'!$A$3,MATCH('Data above threshold'!$A98,'Raw Data'!$B$4:$B$185,0),MATCH('Data above threshold'!CB$4,'Raw Data'!$3:$3,0)-1))</f>
        <v/>
      </c>
      <c r="CC98" s="107" t="str">
        <f aca="true">IF(ISBLANK(OFFSET('Raw Data'!$A$3,MATCH('Data above threshold'!$A98,'Raw Data'!$B$4:$B$185,0),MATCH('Data above threshold'!CC$4,'Raw Data'!$3:$3,0)-1)),"",OFFSET('Raw Data'!$A$3,MATCH('Data above threshold'!$A98,'Raw Data'!$B$4:$B$185,0),MATCH('Data above threshold'!CC$4,'Raw Data'!$3:$3,0)-1))</f>
        <v/>
      </c>
      <c r="CD98" s="107" t="str">
        <f aca="true">IF(ISBLANK(OFFSET('Raw Data'!$A$3,MATCH('Data above threshold'!$A98,'Raw Data'!$B$4:$B$185,0),MATCH('Data above threshold'!CD$4,'Raw Data'!$3:$3,0)-1)),"",OFFSET('Raw Data'!$A$3,MATCH('Data above threshold'!$A98,'Raw Data'!$B$4:$B$185,0),MATCH('Data above threshold'!CD$4,'Raw Data'!$3:$3,0)-1))</f>
        <v/>
      </c>
      <c r="CE98" s="107" t="str">
        <f aca="true">IF(ISBLANK(OFFSET('Raw Data'!$A$3,MATCH('Data above threshold'!$A98,'Raw Data'!$B$4:$B$185,0),MATCH('Data above threshold'!CE$4,'Raw Data'!$3:$3,0)-1)),"",OFFSET('Raw Data'!$A$3,MATCH('Data above threshold'!$A98,'Raw Data'!$B$4:$B$185,0),MATCH('Data above threshold'!CE$4,'Raw Data'!$3:$3,0)-1))</f>
        <v/>
      </c>
      <c r="CF98" s="107" t="str">
        <f aca="true">IF(ISBLANK(OFFSET('Raw Data'!$A$3,MATCH('Data above threshold'!$A98,'Raw Data'!$B$4:$B$185,0),MATCH('Data above threshold'!CF$4,'Raw Data'!$3:$3,0)-1)),"",OFFSET('Raw Data'!$A$3,MATCH('Data above threshold'!$A98,'Raw Data'!$B$4:$B$185,0),MATCH('Data above threshold'!CF$4,'Raw Data'!$3:$3,0)-1))</f>
        <v/>
      </c>
      <c r="CG98" s="107" t="str">
        <f aca="true">IF(ISBLANK(OFFSET('Raw Data'!$A$3,MATCH('Data above threshold'!$A98,'Raw Data'!$B$4:$B$185,0),MATCH('Data above threshold'!CG$4,'Raw Data'!$3:$3,0)-1)),"",OFFSET('Raw Data'!$A$3,MATCH('Data above threshold'!$A98,'Raw Data'!$B$4:$B$185,0),MATCH('Data above threshold'!CG$4,'Raw Data'!$3:$3,0)-1))</f>
        <v/>
      </c>
      <c r="CH98" s="107" t="str">
        <f aca="true">IF(ISBLANK(OFFSET('Raw Data'!$A$3,MATCH('Data above threshold'!$A98,'Raw Data'!$B$4:$B$185,0),MATCH('Data above threshold'!CH$4,'Raw Data'!$3:$3,0)-1)),"",OFFSET('Raw Data'!$A$3,MATCH('Data above threshold'!$A98,'Raw Data'!$B$4:$B$185,0),MATCH('Data above threshold'!CH$4,'Raw Data'!$3:$3,0)-1))</f>
        <v/>
      </c>
      <c r="CI98" s="107" t="str">
        <f aca="true">IF(ISBLANK(OFFSET('Raw Data'!$A$3,MATCH('Data above threshold'!$A98,'Raw Data'!$B$4:$B$185,0),MATCH('Data above threshold'!CI$4,'Raw Data'!$3:$3,0)-1)),"",OFFSET('Raw Data'!$A$3,MATCH('Data above threshold'!$A98,'Raw Data'!$B$4:$B$185,0),MATCH('Data above threshold'!CI$4,'Raw Data'!$3:$3,0)-1))</f>
        <v/>
      </c>
      <c r="CJ98" s="107" t="str">
        <f aca="true">IF(ISBLANK(OFFSET('Raw Data'!$A$3,MATCH('Data above threshold'!$A98,'Raw Data'!$B$4:$B$185,0),MATCH('Data above threshold'!CJ$4,'Raw Data'!$3:$3,0)-1)),"",OFFSET('Raw Data'!$A$3,MATCH('Data above threshold'!$A98,'Raw Data'!$B$4:$B$185,0),MATCH('Data above threshold'!CJ$4,'Raw Data'!$3:$3,0)-1))</f>
        <v/>
      </c>
      <c r="CK98" s="107" t="str">
        <f aca="true">IF(ISBLANK(OFFSET('Raw Data'!$A$3,MATCH('Data above threshold'!$A98,'Raw Data'!$B$4:$B$185,0),MATCH('Data above threshold'!CK$4,'Raw Data'!$3:$3,0)-1)),"",OFFSET('Raw Data'!$A$3,MATCH('Data above threshold'!$A98,'Raw Data'!$B$4:$B$185,0),MATCH('Data above threshold'!CK$4,'Raw Data'!$3:$3,0)-1))</f>
        <v/>
      </c>
      <c r="CL98" s="107" t="str">
        <f aca="true">IF(ISBLANK(OFFSET('Raw Data'!$A$3,MATCH('Data above threshold'!$A98,'Raw Data'!$B$4:$B$185,0),MATCH('Data above threshold'!CL$4,'Raw Data'!$3:$3,0)-1)),"",OFFSET('Raw Data'!$A$3,MATCH('Data above threshold'!$A98,'Raw Data'!$B$4:$B$185,0),MATCH('Data above threshold'!CL$4,'Raw Data'!$3:$3,0)-1))</f>
        <v/>
      </c>
      <c r="CM98" s="107" t="str">
        <f aca="true">IF(ISBLANK(OFFSET('Raw Data'!$A$3,MATCH('Data above threshold'!$A98,'Raw Data'!$B$4:$B$185,0),MATCH('Data above threshold'!CM$4,'Raw Data'!$3:$3,0)-1)),"",OFFSET('Raw Data'!$A$3,MATCH('Data above threshold'!$A98,'Raw Data'!$B$4:$B$185,0),MATCH('Data above threshold'!CM$4,'Raw Data'!$3:$3,0)-1))</f>
        <v/>
      </c>
      <c r="CN98" s="107" t="str">
        <f aca="true">IF(ISBLANK(OFFSET('Raw Data'!$A$3,MATCH('Data above threshold'!$A98,'Raw Data'!$B$4:$B$185,0),MATCH('Data above threshold'!CN$4,'Raw Data'!$3:$3,0)-1)),"",OFFSET('Raw Data'!$A$3,MATCH('Data above threshold'!$A98,'Raw Data'!$B$4:$B$185,0),MATCH('Data above threshold'!CN$4,'Raw Data'!$3:$3,0)-1))</f>
        <v/>
      </c>
      <c r="CO98" s="107" t="str">
        <f aca="true">IF(ISBLANK(OFFSET('Raw Data'!$A$3,MATCH('Data above threshold'!$A98,'Raw Data'!$B$4:$B$185,0),MATCH('Data above threshold'!CO$4,'Raw Data'!$3:$3,0)-1)),"",OFFSET('Raw Data'!$A$3,MATCH('Data above threshold'!$A98,'Raw Data'!$B$4:$B$185,0),MATCH('Data above threshold'!CO$4,'Raw Data'!$3:$3,0)-1))</f>
        <v/>
      </c>
      <c r="CP98" s="107" t="str">
        <f aca="true">IF(ISBLANK(OFFSET('Raw Data'!$A$3,MATCH('Data above threshold'!$A98,'Raw Data'!$B$4:$B$185,0),MATCH('Data above threshold'!CP$4,'Raw Data'!$3:$3,0)-1)),"",OFFSET('Raw Data'!$A$3,MATCH('Data above threshold'!$A98,'Raw Data'!$B$4:$B$185,0),MATCH('Data above threshold'!CP$4,'Raw Data'!$3:$3,0)-1))</f>
        <v/>
      </c>
      <c r="CQ98" s="107" t="str">
        <f aca="true">IF(ISBLANK(OFFSET('Raw Data'!$A$3,MATCH('Data above threshold'!$A98,'Raw Data'!$B$4:$B$185,0),MATCH('Data above threshold'!CQ$4,'Raw Data'!$3:$3,0)-1)),"",OFFSET('Raw Data'!$A$3,MATCH('Data above threshold'!$A98,'Raw Data'!$B$4:$B$185,0),MATCH('Data above threshold'!CQ$4,'Raw Data'!$3:$3,0)-1))</f>
        <v/>
      </c>
      <c r="CR98" s="107" t="str">
        <f aca="true">IF(ISBLANK(OFFSET('Raw Data'!$A$3,MATCH('Data above threshold'!$A98,'Raw Data'!$B$4:$B$185,0),MATCH('Data above threshold'!CR$4,'Raw Data'!$3:$3,0)-1)),"",OFFSET('Raw Data'!$A$3,MATCH('Data above threshold'!$A98,'Raw Data'!$B$4:$B$185,0),MATCH('Data above threshold'!CR$4,'Raw Data'!$3:$3,0)-1))</f>
        <v/>
      </c>
    </row>
    <row r="99" s="103" customFormat="true" ht="15.5" hidden="false" customHeight="false" outlineLevel="0" collapsed="false">
      <c r="A99" s="107" t="n">
        <v>4111</v>
      </c>
      <c r="B99" s="107" t="n">
        <v>4</v>
      </c>
      <c r="C99" s="107" t="str">
        <f aca="true">IF(ISBLANK(OFFSET('Raw Data'!$A$3,MATCH('Data above threshold'!$A99,'Raw Data'!$B$4:$B$185,0),MATCH('Data above threshold'!C$4,'Raw Data'!$3:$3,0)-1)),"",OFFSET('Raw Data'!$A$3,MATCH('Data above threshold'!$A99,'Raw Data'!$B$4:$B$185,0),MATCH('Data above threshold'!C$4,'Raw Data'!$3:$3,0)-1))</f>
        <v/>
      </c>
      <c r="D99" s="107" t="str">
        <f aca="true">IF(ISBLANK(OFFSET('Raw Data'!$A$3,MATCH('Data above threshold'!$A99,'Raw Data'!$B$4:$B$185,0),MATCH('Data above threshold'!D$4,'Raw Data'!$3:$3,0)-1)),"",OFFSET('Raw Data'!$A$3,MATCH('Data above threshold'!$A99,'Raw Data'!$B$4:$B$185,0),MATCH('Data above threshold'!D$4,'Raw Data'!$3:$3,0)-1))</f>
        <v>Number of environment-related treaties signed</v>
      </c>
      <c r="E99" s="107" t="str">
        <f aca="true">IF(ISBLANK(OFFSET('Raw Data'!$A$3,MATCH('Data above threshold'!$A99,'Raw Data'!$B$4:$B$185,0),MATCH('Data above threshold'!E$4,'Raw Data'!$3:$3,0)-1)),"",OFFSET('Raw Data'!$A$3,MATCH('Data above threshold'!$A99,'Raw Data'!$B$4:$B$185,0),MATCH('Data above threshold'!E$4,'Raw Data'!$3:$3,0)-1))</f>
        <v/>
      </c>
      <c r="F99" s="107" t="str">
        <f aca="true">IF(ISBLANK(OFFSET('Raw Data'!$A$3,MATCH('Data above threshold'!$A99,'Raw Data'!$B$4:$B$185,0),MATCH('Data above threshold'!F$4,'Raw Data'!$3:$3,0)-1)),"",OFFSET('Raw Data'!$A$3,MATCH('Data above threshold'!$A99,'Raw Data'!$B$4:$B$185,0),MATCH('Data above threshold'!F$4,'Raw Data'!$3:$3,0)-1))</f>
        <v>Since 1992 (formation of UNFCCC)</v>
      </c>
      <c r="G99" s="107" t="str">
        <f aca="true">IF(ISBLANK(OFFSET('Raw Data'!$A$3,MATCH('Data above threshold'!$A99,'Raw Data'!$B$4:$B$185,0),MATCH('Data above threshold'!G$4,'Raw Data'!$3:$3,0)-1)),"",OFFSET('Raw Data'!$A$3,MATCH('Data above threshold'!$A99,'Raw Data'!$B$4:$B$185,0),MATCH('Data above threshold'!G$4,'Raw Data'!$3:$3,0)-1))</f>
        <v/>
      </c>
      <c r="H99" s="107" t="str">
        <f aca="true">IF(ISBLANK(OFFSET('Raw Data'!$A$3,MATCH('Data above threshold'!$A99,'Raw Data'!$B$4:$B$185,0),MATCH('Data above threshold'!H$4,'Raw Data'!$3:$3,0)-1)),"",OFFSET('Raw Data'!$A$3,MATCH('Data above threshold'!$A99,'Raw Data'!$B$4:$B$185,0),MATCH('Data above threshold'!H$4,'Raw Data'!$3:$3,0)-1))</f>
        <v>The International Union for Conservation of Nature (IUCN) Environmental Law Centre ELIS Treaty Database (data received through direct communication).</v>
      </c>
      <c r="I99" s="107" t="str">
        <f aca="true">IF(ISBLANK(OFFSET('Raw Data'!$A$3,MATCH('Data above threshold'!$A99,'Raw Data'!$B$4:$B$185,0),MATCH('Data above threshold'!I$4,'Raw Data'!$3:$3,0)-1)),"",OFFSET('Raw Data'!$A$3,MATCH('Data above threshold'!$A99,'Raw Data'!$B$4:$B$185,0),MATCH('Data above threshold'!I$4,'Raw Data'!$3:$3,0)-1))</f>
        <v/>
      </c>
      <c r="J99" s="107" t="str">
        <f aca="true">IF(ISBLANK(OFFSET('Raw Data'!$A$3,MATCH('Data above threshold'!$A99,'Raw Data'!$B$4:$B$185,0),MATCH('Data above threshold'!J$4,'Raw Data'!$3:$3,0)-1)),"",OFFSET('Raw Data'!$A$3,MATCH('Data above threshold'!$A99,'Raw Data'!$B$4:$B$185,0),MATCH('Data above threshold'!J$4,'Raw Data'!$3:$3,0)-1))</f>
        <v>Number of environment-related treaties (since 1992)</v>
      </c>
      <c r="K99" s="107" t="str">
        <f aca="true">IF(ISBLANK(OFFSET('Raw Data'!$A$3,MATCH('Data above threshold'!$A99,'Raw Data'!$B$4:$B$185,0),MATCH('Data above threshold'!K$4,'Raw Data'!$3:$3,0)-1)),"",OFFSET('Raw Data'!$A$3,MATCH('Data above threshold'!$A99,'Raw Data'!$B$4:$B$185,0),MATCH('Data above threshold'!K$4,'Raw Data'!$3:$3,0)-1))</f>
        <v>Plus</v>
      </c>
      <c r="L99" s="107" t="str">
        <f aca="true">IF(ISBLANK(OFFSET('Raw Data'!$A$3,MATCH('Data above threshold'!$A99,'Raw Data'!$B$4:$B$185,0),MATCH('Data above threshold'!L$4,'Raw Data'!$3:$3,0)-1)),"",OFFSET('Raw Data'!$A$3,MATCH('Data above threshold'!$A99,'Raw Data'!$B$4:$B$185,0),MATCH('Data above threshold'!L$4,'Raw Data'!$3:$3,0)-1))</f>
        <v>https://www.ecolex.org/result/?q=&amp;type=treaty&amp;xdate_min=&amp;xdate_max=</v>
      </c>
      <c r="M99" s="105" t="n">
        <f aca="false" t="array" ref="M99:M99">IFERROR(SKEW(IF(ISNUMBER(Q99:CR99),Q99:CR99,"")),"")</f>
        <v>3.41517245658148</v>
      </c>
      <c r="N99" s="107" t="n">
        <v>0</v>
      </c>
      <c r="O99" s="107" t="str">
        <f aca="true">IF(ISBLANK(OFFSET('Raw Data'!$A$3,MATCH('Data above threshold'!$A99,'Raw Data'!$B$4:$B$185,0),MATCH('Data above threshold'!O$4,'Raw Data'!$3:$3,0)-1)),"",OFFSET('Raw Data'!$A$3,MATCH('Data above threshold'!$A99,'Raw Data'!$B$4:$B$185,0),MATCH('Data above threshold'!O$4,'Raw Data'!$3:$3,0)-1))</f>
        <v/>
      </c>
      <c r="P99" s="106" t="n">
        <f aca="false" t="array" ref="P99:P99">IF(B99&lt;4,"",1-IFERROR(SUM(ISNUMBER(Q99:CR99)*(1-$Q$3:$CR$3))/COUNTIF($Q$3:$CR$3,0),0))</f>
        <v>0</v>
      </c>
      <c r="Q99" s="107" t="n">
        <f aca="true">IF(ISBLANK(OFFSET('Raw Data'!$A$3,MATCH('Data above threshold'!$A99,'Raw Data'!$B$4:$B$185,0),MATCH('Data above threshold'!Q$4,'Raw Data'!$3:$3,0)-1)),"",OFFSET('Raw Data'!$A$3,MATCH('Data above threshold'!$A99,'Raw Data'!$B$4:$B$185,0),MATCH('Data above threshold'!Q$4,'Raw Data'!$3:$3,0)-1))</f>
        <v>97</v>
      </c>
      <c r="R99" s="107" t="n">
        <f aca="true">IF(ISBLANK(OFFSET('Raw Data'!$A$3,MATCH('Data above threshold'!$A99,'Raw Data'!$B$4:$B$185,0),MATCH('Data above threshold'!R$4,'Raw Data'!$3:$3,0)-1)),"",OFFSET('Raw Data'!$A$3,MATCH('Data above threshold'!$A99,'Raw Data'!$B$4:$B$185,0),MATCH('Data above threshold'!R$4,'Raw Data'!$3:$3,0)-1))</f>
        <v>82</v>
      </c>
      <c r="S99" s="107" t="n">
        <f aca="true">IF(ISBLANK(OFFSET('Raw Data'!$A$3,MATCH('Data above threshold'!$A99,'Raw Data'!$B$4:$B$185,0),MATCH('Data above threshold'!S$4,'Raw Data'!$3:$3,0)-1)),"",OFFSET('Raw Data'!$A$3,MATCH('Data above threshold'!$A99,'Raw Data'!$B$4:$B$185,0),MATCH('Data above threshold'!S$4,'Raw Data'!$3:$3,0)-1))</f>
        <v>82</v>
      </c>
      <c r="T99" s="107" t="n">
        <f aca="true">IF(ISBLANK(OFFSET('Raw Data'!$A$3,MATCH('Data above threshold'!$A99,'Raw Data'!$B$4:$B$185,0),MATCH('Data above threshold'!T$4,'Raw Data'!$3:$3,0)-1)),"",OFFSET('Raw Data'!$A$3,MATCH('Data above threshold'!$A99,'Raw Data'!$B$4:$B$185,0),MATCH('Data above threshold'!T$4,'Raw Data'!$3:$3,0)-1))</f>
        <v>94</v>
      </c>
      <c r="U99" s="107" t="n">
        <f aca="true">IF(ISBLANK(OFFSET('Raw Data'!$A$3,MATCH('Data above threshold'!$A99,'Raw Data'!$B$4:$B$185,0),MATCH('Data above threshold'!U$4,'Raw Data'!$3:$3,0)-1)),"",OFFSET('Raw Data'!$A$3,MATCH('Data above threshold'!$A99,'Raw Data'!$B$4:$B$185,0),MATCH('Data above threshold'!U$4,'Raw Data'!$3:$3,0)-1))</f>
        <v>35</v>
      </c>
      <c r="V99" s="107" t="n">
        <f aca="true">IF(ISBLANK(OFFSET('Raw Data'!$A$3,MATCH('Data above threshold'!$A99,'Raw Data'!$B$4:$B$185,0),MATCH('Data above threshold'!V$4,'Raw Data'!$3:$3,0)-1)),"",OFFSET('Raw Data'!$A$3,MATCH('Data above threshold'!$A99,'Raw Data'!$B$4:$B$185,0),MATCH('Data above threshold'!V$4,'Raw Data'!$3:$3,0)-1))</f>
        <v>18</v>
      </c>
      <c r="W99" s="107" t="n">
        <f aca="true">IF(ISBLANK(OFFSET('Raw Data'!$A$3,MATCH('Data above threshold'!$A99,'Raw Data'!$B$4:$B$185,0),MATCH('Data above threshold'!W$4,'Raw Data'!$3:$3,0)-1)),"",OFFSET('Raw Data'!$A$3,MATCH('Data above threshold'!$A99,'Raw Data'!$B$4:$B$185,0),MATCH('Data above threshold'!W$4,'Raw Data'!$3:$3,0)-1))</f>
        <v>80</v>
      </c>
      <c r="X99" s="107" t="n">
        <f aca="true">IF(ISBLANK(OFFSET('Raw Data'!$A$3,MATCH('Data above threshold'!$A99,'Raw Data'!$B$4:$B$185,0),MATCH('Data above threshold'!X$4,'Raw Data'!$3:$3,0)-1)),"",OFFSET('Raw Data'!$A$3,MATCH('Data above threshold'!$A99,'Raw Data'!$B$4:$B$185,0),MATCH('Data above threshold'!X$4,'Raw Data'!$3:$3,0)-1))</f>
        <v>75</v>
      </c>
      <c r="Y99" s="107" t="n">
        <f aca="true">IF(ISBLANK(OFFSET('Raw Data'!$A$3,MATCH('Data above threshold'!$A99,'Raw Data'!$B$4:$B$185,0),MATCH('Data above threshold'!Y$4,'Raw Data'!$3:$3,0)-1)),"",OFFSET('Raw Data'!$A$3,MATCH('Data above threshold'!$A99,'Raw Data'!$B$4:$B$185,0),MATCH('Data above threshold'!Y$4,'Raw Data'!$3:$3,0)-1))</f>
        <v>75</v>
      </c>
      <c r="Z99" s="107" t="n">
        <f aca="true">IF(ISBLANK(OFFSET('Raw Data'!$A$3,MATCH('Data above threshold'!$A99,'Raw Data'!$B$4:$B$185,0),MATCH('Data above threshold'!Z$4,'Raw Data'!$3:$3,0)-1)),"",OFFSET('Raw Data'!$A$3,MATCH('Data above threshold'!$A99,'Raw Data'!$B$4:$B$185,0),MATCH('Data above threshold'!Z$4,'Raw Data'!$3:$3,0)-1))</f>
        <v>64</v>
      </c>
      <c r="AA99" s="107" t="n">
        <f aca="true">IF(ISBLANK(OFFSET('Raw Data'!$A$3,MATCH('Data above threshold'!$A99,'Raw Data'!$B$4:$B$185,0),MATCH('Data above threshold'!AA$4,'Raw Data'!$3:$3,0)-1)),"",OFFSET('Raw Data'!$A$3,MATCH('Data above threshold'!$A99,'Raw Data'!$B$4:$B$185,0),MATCH('Data above threshold'!AA$4,'Raw Data'!$3:$3,0)-1))</f>
        <v>88</v>
      </c>
      <c r="AB99" s="107" t="n">
        <f aca="true">IF(ISBLANK(OFFSET('Raw Data'!$A$3,MATCH('Data above threshold'!$A99,'Raw Data'!$B$4:$B$185,0),MATCH('Data above threshold'!AB$4,'Raw Data'!$3:$3,0)-1)),"",OFFSET('Raw Data'!$A$3,MATCH('Data above threshold'!$A99,'Raw Data'!$B$4:$B$185,0),MATCH('Data above threshold'!AB$4,'Raw Data'!$3:$3,0)-1))</f>
        <v>42</v>
      </c>
      <c r="AC99" s="107" t="n">
        <f aca="true">IF(ISBLANK(OFFSET('Raw Data'!$A$3,MATCH('Data above threshold'!$A99,'Raw Data'!$B$4:$B$185,0),MATCH('Data above threshold'!AC$4,'Raw Data'!$3:$3,0)-1)),"",OFFSET('Raw Data'!$A$3,MATCH('Data above threshold'!$A99,'Raw Data'!$B$4:$B$185,0),MATCH('Data above threshold'!AC$4,'Raw Data'!$3:$3,0)-1))</f>
        <v>55</v>
      </c>
      <c r="AD99" s="107" t="n">
        <f aca="true">IF(ISBLANK(OFFSET('Raw Data'!$A$3,MATCH('Data above threshold'!$A99,'Raw Data'!$B$4:$B$185,0),MATCH('Data above threshold'!AD$4,'Raw Data'!$3:$3,0)-1)),"",OFFSET('Raw Data'!$A$3,MATCH('Data above threshold'!$A99,'Raw Data'!$B$4:$B$185,0),MATCH('Data above threshold'!AD$4,'Raw Data'!$3:$3,0)-1))</f>
        <v>52</v>
      </c>
      <c r="AE99" s="107" t="n">
        <f aca="true">IF(ISBLANK(OFFSET('Raw Data'!$A$3,MATCH('Data above threshold'!$A99,'Raw Data'!$B$4:$B$185,0),MATCH('Data above threshold'!AE$4,'Raw Data'!$3:$3,0)-1)),"",OFFSET('Raw Data'!$A$3,MATCH('Data above threshold'!$A99,'Raw Data'!$B$4:$B$185,0),MATCH('Data above threshold'!AE$4,'Raw Data'!$3:$3,0)-1))</f>
        <v>60</v>
      </c>
      <c r="AF99" s="107" t="n">
        <f aca="true">IF(ISBLANK(OFFSET('Raw Data'!$A$3,MATCH('Data above threshold'!$A99,'Raw Data'!$B$4:$B$185,0),MATCH('Data above threshold'!AF$4,'Raw Data'!$3:$3,0)-1)),"",OFFSET('Raw Data'!$A$3,MATCH('Data above threshold'!$A99,'Raw Data'!$B$4:$B$185,0),MATCH('Data above threshold'!AF$4,'Raw Data'!$3:$3,0)-1))</f>
        <v>89</v>
      </c>
      <c r="AG99" s="107" t="n">
        <f aca="true">IF(ISBLANK(OFFSET('Raw Data'!$A$3,MATCH('Data above threshold'!$A99,'Raw Data'!$B$4:$B$185,0),MATCH('Data above threshold'!AG$4,'Raw Data'!$3:$3,0)-1)),"",OFFSET('Raw Data'!$A$3,MATCH('Data above threshold'!$A99,'Raw Data'!$B$4:$B$185,0),MATCH('Data above threshold'!AG$4,'Raw Data'!$3:$3,0)-1))</f>
        <v>143</v>
      </c>
      <c r="AH99" s="107" t="n">
        <f aca="true">IF(ISBLANK(OFFSET('Raw Data'!$A$3,MATCH('Data above threshold'!$A99,'Raw Data'!$B$4:$B$185,0),MATCH('Data above threshold'!AH$4,'Raw Data'!$3:$3,0)-1)),"",OFFSET('Raw Data'!$A$3,MATCH('Data above threshold'!$A99,'Raw Data'!$B$4:$B$185,0),MATCH('Data above threshold'!AH$4,'Raw Data'!$3:$3,0)-1))</f>
        <v>112</v>
      </c>
      <c r="AI99" s="107" t="n">
        <f aca="true">IF(ISBLANK(OFFSET('Raw Data'!$A$3,MATCH('Data above threshold'!$A99,'Raw Data'!$B$4:$B$185,0),MATCH('Data above threshold'!AI$4,'Raw Data'!$3:$3,0)-1)),"",OFFSET('Raw Data'!$A$3,MATCH('Data above threshold'!$A99,'Raw Data'!$B$4:$B$185,0),MATCH('Data above threshold'!AI$4,'Raw Data'!$3:$3,0)-1))</f>
        <v>35</v>
      </c>
      <c r="AJ99" s="107" t="n">
        <f aca="true">IF(ISBLANK(OFFSET('Raw Data'!$A$3,MATCH('Data above threshold'!$A99,'Raw Data'!$B$4:$B$185,0),MATCH('Data above threshold'!AJ$4,'Raw Data'!$3:$3,0)-1)),"",OFFSET('Raw Data'!$A$3,MATCH('Data above threshold'!$A99,'Raw Data'!$B$4:$B$185,0),MATCH('Data above threshold'!AJ$4,'Raw Data'!$3:$3,0)-1))</f>
        <v>76</v>
      </c>
      <c r="AK99" s="107" t="n">
        <f aca="true">IF(ISBLANK(OFFSET('Raw Data'!$A$3,MATCH('Data above threshold'!$A99,'Raw Data'!$B$4:$B$185,0),MATCH('Data above threshold'!AK$4,'Raw Data'!$3:$3,0)-1)),"",OFFSET('Raw Data'!$A$3,MATCH('Data above threshold'!$A99,'Raw Data'!$B$4:$B$185,0),MATCH('Data above threshold'!AK$4,'Raw Data'!$3:$3,0)-1))</f>
        <v>60</v>
      </c>
      <c r="AL99" s="107" t="n">
        <f aca="true">IF(ISBLANK(OFFSET('Raw Data'!$A$3,MATCH('Data above threshold'!$A99,'Raw Data'!$B$4:$B$185,0),MATCH('Data above threshold'!AL$4,'Raw Data'!$3:$3,0)-1)),"",OFFSET('Raw Data'!$A$3,MATCH('Data above threshold'!$A99,'Raw Data'!$B$4:$B$185,0),MATCH('Data above threshold'!AL$4,'Raw Data'!$3:$3,0)-1))</f>
        <v>103</v>
      </c>
      <c r="AM99" s="107" t="n">
        <f aca="true">IF(ISBLANK(OFFSET('Raw Data'!$A$3,MATCH('Data above threshold'!$A99,'Raw Data'!$B$4:$B$185,0),MATCH('Data above threshold'!AM$4,'Raw Data'!$3:$3,0)-1)),"",OFFSET('Raw Data'!$A$3,MATCH('Data above threshold'!$A99,'Raw Data'!$B$4:$B$185,0),MATCH('Data above threshold'!AM$4,'Raw Data'!$3:$3,0)-1))</f>
        <v>40</v>
      </c>
      <c r="AN99" s="107" t="n">
        <f aca="true">IF(ISBLANK(OFFSET('Raw Data'!$A$3,MATCH('Data above threshold'!$A99,'Raw Data'!$B$4:$B$185,0),MATCH('Data above threshold'!AN$4,'Raw Data'!$3:$3,0)-1)),"",OFFSET('Raw Data'!$A$3,MATCH('Data above threshold'!$A99,'Raw Data'!$B$4:$B$185,0),MATCH('Data above threshold'!AN$4,'Raw Data'!$3:$3,0)-1))</f>
        <v>108</v>
      </c>
      <c r="AO99" s="107" t="n">
        <f aca="true">IF(ISBLANK(OFFSET('Raw Data'!$A$3,MATCH('Data above threshold'!$A99,'Raw Data'!$B$4:$B$185,0),MATCH('Data above threshold'!AO$4,'Raw Data'!$3:$3,0)-1)),"",OFFSET('Raw Data'!$A$3,MATCH('Data above threshold'!$A99,'Raw Data'!$B$4:$B$185,0),MATCH('Data above threshold'!AO$4,'Raw Data'!$3:$3,0)-1))</f>
        <v>185</v>
      </c>
      <c r="AP99" s="107" t="n">
        <f aca="true">IF(ISBLANK(OFFSET('Raw Data'!$A$3,MATCH('Data above threshold'!$A99,'Raw Data'!$B$4:$B$185,0),MATCH('Data above threshold'!AP$4,'Raw Data'!$3:$3,0)-1)),"",OFFSET('Raw Data'!$A$3,MATCH('Data above threshold'!$A99,'Raw Data'!$B$4:$B$185,0),MATCH('Data above threshold'!AP$4,'Raw Data'!$3:$3,0)-1))</f>
        <v>106</v>
      </c>
      <c r="AQ99" s="107" t="n">
        <f aca="true">IF(ISBLANK(OFFSET('Raw Data'!$A$3,MATCH('Data above threshold'!$A99,'Raw Data'!$B$4:$B$185,0),MATCH('Data above threshold'!AQ$4,'Raw Data'!$3:$3,0)-1)),"",OFFSET('Raw Data'!$A$3,MATCH('Data above threshold'!$A99,'Raw Data'!$B$4:$B$185,0),MATCH('Data above threshold'!AQ$4,'Raw Data'!$3:$3,0)-1))</f>
        <v>61</v>
      </c>
      <c r="AR99" s="107" t="n">
        <f aca="true">IF(ISBLANK(OFFSET('Raw Data'!$A$3,MATCH('Data above threshold'!$A99,'Raw Data'!$B$4:$B$185,0),MATCH('Data above threshold'!AR$4,'Raw Data'!$3:$3,0)-1)),"",OFFSET('Raw Data'!$A$3,MATCH('Data above threshold'!$A99,'Raw Data'!$B$4:$B$185,0),MATCH('Data above threshold'!AR$4,'Raw Data'!$3:$3,0)-1))</f>
        <v>56</v>
      </c>
      <c r="AS99" s="107" t="n">
        <f aca="true">IF(ISBLANK(OFFSET('Raw Data'!$A$3,MATCH('Data above threshold'!$A99,'Raw Data'!$B$4:$B$185,0),MATCH('Data above threshold'!AS$4,'Raw Data'!$3:$3,0)-1)),"",OFFSET('Raw Data'!$A$3,MATCH('Data above threshold'!$A99,'Raw Data'!$B$4:$B$185,0),MATCH('Data above threshold'!AS$4,'Raw Data'!$3:$3,0)-1))</f>
        <v>150</v>
      </c>
      <c r="AT99" s="107" t="n">
        <f aca="true">IF(ISBLANK(OFFSET('Raw Data'!$A$3,MATCH('Data above threshold'!$A99,'Raw Data'!$B$4:$B$185,0),MATCH('Data above threshold'!AT$4,'Raw Data'!$3:$3,0)-1)),"",OFFSET('Raw Data'!$A$3,MATCH('Data above threshold'!$A99,'Raw Data'!$B$4:$B$185,0),MATCH('Data above threshold'!AT$4,'Raw Data'!$3:$3,0)-1))</f>
        <v>37</v>
      </c>
      <c r="AU99" s="107" t="n">
        <f aca="true">IF(ISBLANK(OFFSET('Raw Data'!$A$3,MATCH('Data above threshold'!$A99,'Raw Data'!$B$4:$B$185,0),MATCH('Data above threshold'!AU$4,'Raw Data'!$3:$3,0)-1)),"",OFFSET('Raw Data'!$A$3,MATCH('Data above threshold'!$A99,'Raw Data'!$B$4:$B$185,0),MATCH('Data above threshold'!AU$4,'Raw Data'!$3:$3,0)-1))</f>
        <v>110</v>
      </c>
      <c r="AV99" s="107" t="n">
        <f aca="true">IF(ISBLANK(OFFSET('Raw Data'!$A$3,MATCH('Data above threshold'!$A99,'Raw Data'!$B$4:$B$185,0),MATCH('Data above threshold'!AV$4,'Raw Data'!$3:$3,0)-1)),"",OFFSET('Raw Data'!$A$3,MATCH('Data above threshold'!$A99,'Raw Data'!$B$4:$B$185,0),MATCH('Data above threshold'!AV$4,'Raw Data'!$3:$3,0)-1))</f>
        <v>50</v>
      </c>
      <c r="AW99" s="107" t="n">
        <f aca="true">IF(ISBLANK(OFFSET('Raw Data'!$A$3,MATCH('Data above threshold'!$A99,'Raw Data'!$B$4:$B$185,0),MATCH('Data above threshold'!AW$4,'Raw Data'!$3:$3,0)-1)),"",OFFSET('Raw Data'!$A$3,MATCH('Data above threshold'!$A99,'Raw Data'!$B$4:$B$185,0),MATCH('Data above threshold'!AW$4,'Raw Data'!$3:$3,0)-1))</f>
        <v>54</v>
      </c>
      <c r="AX99" s="107" t="n">
        <f aca="true">IF(ISBLANK(OFFSET('Raw Data'!$A$3,MATCH('Data above threshold'!$A99,'Raw Data'!$B$4:$B$185,0),MATCH('Data above threshold'!AX$4,'Raw Data'!$3:$3,0)-1)),"",OFFSET('Raw Data'!$A$3,MATCH('Data above threshold'!$A99,'Raw Data'!$B$4:$B$185,0),MATCH('Data above threshold'!AX$4,'Raw Data'!$3:$3,0)-1))</f>
        <v>64</v>
      </c>
      <c r="AY99" s="107" t="n">
        <f aca="true">IF(ISBLANK(OFFSET('Raw Data'!$A$3,MATCH('Data above threshold'!$A99,'Raw Data'!$B$4:$B$185,0),MATCH('Data above threshold'!AY$4,'Raw Data'!$3:$3,0)-1)),"",OFFSET('Raw Data'!$A$3,MATCH('Data above threshold'!$A99,'Raw Data'!$B$4:$B$185,0),MATCH('Data above threshold'!AY$4,'Raw Data'!$3:$3,0)-1))</f>
        <v>123</v>
      </c>
      <c r="AZ99" s="107" t="n">
        <f aca="true">IF(ISBLANK(OFFSET('Raw Data'!$A$3,MATCH('Data above threshold'!$A99,'Raw Data'!$B$4:$B$185,0),MATCH('Data above threshold'!AZ$4,'Raw Data'!$3:$3,0)-1)),"",OFFSET('Raw Data'!$A$3,MATCH('Data above threshold'!$A99,'Raw Data'!$B$4:$B$185,0),MATCH('Data above threshold'!AZ$4,'Raw Data'!$3:$3,0)-1))</f>
        <v>42</v>
      </c>
      <c r="BA99" s="107" t="n">
        <f aca="true">IF(ISBLANK(OFFSET('Raw Data'!$A$3,MATCH('Data above threshold'!$A99,'Raw Data'!$B$4:$B$185,0),MATCH('Data above threshold'!BA$4,'Raw Data'!$3:$3,0)-1)),"",OFFSET('Raw Data'!$A$3,MATCH('Data above threshold'!$A99,'Raw Data'!$B$4:$B$185,0),MATCH('Data above threshold'!BA$4,'Raw Data'!$3:$3,0)-1))</f>
        <v>67</v>
      </c>
      <c r="BB99" s="107" t="n">
        <f aca="true">IF(ISBLANK(OFFSET('Raw Data'!$A$3,MATCH('Data above threshold'!$A99,'Raw Data'!$B$4:$B$185,0),MATCH('Data above threshold'!BB$4,'Raw Data'!$3:$3,0)-1)),"",OFFSET('Raw Data'!$A$3,MATCH('Data above threshold'!$A99,'Raw Data'!$B$4:$B$185,0),MATCH('Data above threshold'!BB$4,'Raw Data'!$3:$3,0)-1))</f>
        <v>62</v>
      </c>
      <c r="BC99" s="107" t="n">
        <f aca="true">IF(ISBLANK(OFFSET('Raw Data'!$A$3,MATCH('Data above threshold'!$A99,'Raw Data'!$B$4:$B$185,0),MATCH('Data above threshold'!BC$4,'Raw Data'!$3:$3,0)-1)),"",OFFSET('Raw Data'!$A$3,MATCH('Data above threshold'!$A99,'Raw Data'!$B$4:$B$185,0),MATCH('Data above threshold'!BC$4,'Raw Data'!$3:$3,0)-1))</f>
        <v>63</v>
      </c>
      <c r="BD99" s="107" t="n">
        <f aca="true">IF(ISBLANK(OFFSET('Raw Data'!$A$3,MATCH('Data above threshold'!$A99,'Raw Data'!$B$4:$B$185,0),MATCH('Data above threshold'!BD$4,'Raw Data'!$3:$3,0)-1)),"",OFFSET('Raw Data'!$A$3,MATCH('Data above threshold'!$A99,'Raw Data'!$B$4:$B$185,0),MATCH('Data above threshold'!BD$4,'Raw Data'!$3:$3,0)-1))</f>
        <v>71</v>
      </c>
      <c r="BE99" s="107" t="n">
        <f aca="true">IF(ISBLANK(OFFSET('Raw Data'!$A$3,MATCH('Data above threshold'!$A99,'Raw Data'!$B$4:$B$185,0),MATCH('Data above threshold'!BE$4,'Raw Data'!$3:$3,0)-1)),"",OFFSET('Raw Data'!$A$3,MATCH('Data above threshold'!$A99,'Raw Data'!$B$4:$B$185,0),MATCH('Data above threshold'!BE$4,'Raw Data'!$3:$3,0)-1))</f>
        <v>65</v>
      </c>
      <c r="BF99" s="107" t="n">
        <f aca="true">IF(ISBLANK(OFFSET('Raw Data'!$A$3,MATCH('Data above threshold'!$A99,'Raw Data'!$B$4:$B$185,0),MATCH('Data above threshold'!BF$4,'Raw Data'!$3:$3,0)-1)),"",OFFSET('Raw Data'!$A$3,MATCH('Data above threshold'!$A99,'Raw Data'!$B$4:$B$185,0),MATCH('Data above threshold'!BF$4,'Raw Data'!$3:$3,0)-1))</f>
        <v>47</v>
      </c>
      <c r="BG99" s="107" t="n">
        <f aca="true">IF(ISBLANK(OFFSET('Raw Data'!$A$3,MATCH('Data above threshold'!$A99,'Raw Data'!$B$4:$B$185,0),MATCH('Data above threshold'!BG$4,'Raw Data'!$3:$3,0)-1)),"",OFFSET('Raw Data'!$A$3,MATCH('Data above threshold'!$A99,'Raw Data'!$B$4:$B$185,0),MATCH('Data above threshold'!BG$4,'Raw Data'!$3:$3,0)-1))</f>
        <v>65</v>
      </c>
      <c r="BH99" s="107" t="n">
        <f aca="true">IF(ISBLANK(OFFSET('Raw Data'!$A$3,MATCH('Data above threshold'!$A99,'Raw Data'!$B$4:$B$185,0),MATCH('Data above threshold'!BH$4,'Raw Data'!$3:$3,0)-1)),"",OFFSET('Raw Data'!$A$3,MATCH('Data above threshold'!$A99,'Raw Data'!$B$4:$B$185,0),MATCH('Data above threshold'!BH$4,'Raw Data'!$3:$3,0)-1))</f>
        <v>32</v>
      </c>
      <c r="BI99" s="107" t="n">
        <f aca="true">IF(ISBLANK(OFFSET('Raw Data'!$A$3,MATCH('Data above threshold'!$A99,'Raw Data'!$B$4:$B$185,0),MATCH('Data above threshold'!BI$4,'Raw Data'!$3:$3,0)-1)),"",OFFSET('Raw Data'!$A$3,MATCH('Data above threshold'!$A99,'Raw Data'!$B$4:$B$185,0),MATCH('Data above threshold'!BI$4,'Raw Data'!$3:$3,0)-1))</f>
        <v>53</v>
      </c>
      <c r="BJ99" s="107" t="n">
        <f aca="true">IF(ISBLANK(OFFSET('Raw Data'!$A$3,MATCH('Data above threshold'!$A99,'Raw Data'!$B$4:$B$185,0),MATCH('Data above threshold'!BJ$4,'Raw Data'!$3:$3,0)-1)),"",OFFSET('Raw Data'!$A$3,MATCH('Data above threshold'!$A99,'Raw Data'!$B$4:$B$185,0),MATCH('Data above threshold'!BJ$4,'Raw Data'!$3:$3,0)-1))</f>
        <v>63</v>
      </c>
      <c r="BK99" s="107" t="n">
        <f aca="true">IF(ISBLANK(OFFSET('Raw Data'!$A$3,MATCH('Data above threshold'!$A99,'Raw Data'!$B$4:$B$185,0),MATCH('Data above threshold'!BK$4,'Raw Data'!$3:$3,0)-1)),"",OFFSET('Raw Data'!$A$3,MATCH('Data above threshold'!$A99,'Raw Data'!$B$4:$B$185,0),MATCH('Data above threshold'!BK$4,'Raw Data'!$3:$3,0)-1))</f>
        <v>46</v>
      </c>
      <c r="BL99" s="107" t="n">
        <f aca="true">IF(ISBLANK(OFFSET('Raw Data'!$A$3,MATCH('Data above threshold'!$A99,'Raw Data'!$B$4:$B$185,0),MATCH('Data above threshold'!BL$4,'Raw Data'!$3:$3,0)-1)),"",OFFSET('Raw Data'!$A$3,MATCH('Data above threshold'!$A99,'Raw Data'!$B$4:$B$185,0),MATCH('Data above threshold'!BL$4,'Raw Data'!$3:$3,0)-1))</f>
        <v>53</v>
      </c>
      <c r="BM99" s="107" t="n">
        <f aca="true">IF(ISBLANK(OFFSET('Raw Data'!$A$3,MATCH('Data above threshold'!$A99,'Raw Data'!$B$4:$B$185,0),MATCH('Data above threshold'!BM$4,'Raw Data'!$3:$3,0)-1)),"",OFFSET('Raw Data'!$A$3,MATCH('Data above threshold'!$A99,'Raw Data'!$B$4:$B$185,0),MATCH('Data above threshold'!BM$4,'Raw Data'!$3:$3,0)-1))</f>
        <v>48</v>
      </c>
      <c r="BN99" s="107" t="n">
        <f aca="true">IF(ISBLANK(OFFSET('Raw Data'!$A$3,MATCH('Data above threshold'!$A99,'Raw Data'!$B$4:$B$185,0),MATCH('Data above threshold'!BN$4,'Raw Data'!$3:$3,0)-1)),"",OFFSET('Raw Data'!$A$3,MATCH('Data above threshold'!$A99,'Raw Data'!$B$4:$B$185,0),MATCH('Data above threshold'!BN$4,'Raw Data'!$3:$3,0)-1))</f>
        <v>65</v>
      </c>
      <c r="BO99" s="107" t="n">
        <f aca="true">IF(ISBLANK(OFFSET('Raw Data'!$A$3,MATCH('Data above threshold'!$A99,'Raw Data'!$B$4:$B$185,0),MATCH('Data above threshold'!BO$4,'Raw Data'!$3:$3,0)-1)),"",OFFSET('Raw Data'!$A$3,MATCH('Data above threshold'!$A99,'Raw Data'!$B$4:$B$185,0),MATCH('Data above threshold'!BO$4,'Raw Data'!$3:$3,0)-1))</f>
        <v>106</v>
      </c>
      <c r="BP99" s="107" t="n">
        <f aca="true">IF(ISBLANK(OFFSET('Raw Data'!$A$3,MATCH('Data above threshold'!$A99,'Raw Data'!$B$4:$B$185,0),MATCH('Data above threshold'!BP$4,'Raw Data'!$3:$3,0)-1)),"",OFFSET('Raw Data'!$A$3,MATCH('Data above threshold'!$A99,'Raw Data'!$B$4:$B$185,0),MATCH('Data above threshold'!BP$4,'Raw Data'!$3:$3,0)-1))</f>
        <v>112</v>
      </c>
      <c r="BQ99" s="107" t="n">
        <f aca="true">IF(ISBLANK(OFFSET('Raw Data'!$A$3,MATCH('Data above threshold'!$A99,'Raw Data'!$B$4:$B$185,0),MATCH('Data above threshold'!BQ$4,'Raw Data'!$3:$3,0)-1)),"",OFFSET('Raw Data'!$A$3,MATCH('Data above threshold'!$A99,'Raw Data'!$B$4:$B$185,0),MATCH('Data above threshold'!BQ$4,'Raw Data'!$3:$3,0)-1))</f>
        <v>57</v>
      </c>
      <c r="BR99" s="107" t="n">
        <f aca="true">IF(ISBLANK(OFFSET('Raw Data'!$A$3,MATCH('Data above threshold'!$A99,'Raw Data'!$B$4:$B$185,0),MATCH('Data above threshold'!BR$4,'Raw Data'!$3:$3,0)-1)),"",OFFSET('Raw Data'!$A$3,MATCH('Data above threshold'!$A99,'Raw Data'!$B$4:$B$185,0),MATCH('Data above threshold'!BR$4,'Raw Data'!$3:$3,0)-1))</f>
        <v>41</v>
      </c>
      <c r="BS99" s="107" t="n">
        <f aca="true">IF(ISBLANK(OFFSET('Raw Data'!$A$3,MATCH('Data above threshold'!$A99,'Raw Data'!$B$4:$B$185,0),MATCH('Data above threshold'!BS$4,'Raw Data'!$3:$3,0)-1)),"",OFFSET('Raw Data'!$A$3,MATCH('Data above threshold'!$A99,'Raw Data'!$B$4:$B$185,0),MATCH('Data above threshold'!BS$4,'Raw Data'!$3:$3,0)-1))</f>
        <v>61</v>
      </c>
      <c r="BT99" s="107" t="n">
        <f aca="true">IF(ISBLANK(OFFSET('Raw Data'!$A$3,MATCH('Data above threshold'!$A99,'Raw Data'!$B$4:$B$185,0),MATCH('Data above threshold'!BT$4,'Raw Data'!$3:$3,0)-1)),"",OFFSET('Raw Data'!$A$3,MATCH('Data above threshold'!$A99,'Raw Data'!$B$4:$B$185,0),MATCH('Data above threshold'!BT$4,'Raw Data'!$3:$3,0)-1))</f>
        <v>65</v>
      </c>
      <c r="BU99" s="107" t="n">
        <f aca="true">IF(ISBLANK(OFFSET('Raw Data'!$A$3,MATCH('Data above threshold'!$A99,'Raw Data'!$B$4:$B$185,0),MATCH('Data above threshold'!BU$4,'Raw Data'!$3:$3,0)-1)),"",OFFSET('Raw Data'!$A$3,MATCH('Data above threshold'!$A99,'Raw Data'!$B$4:$B$185,0),MATCH('Data above threshold'!BU$4,'Raw Data'!$3:$3,0)-1))</f>
        <v>53</v>
      </c>
      <c r="BV99" s="107" t="n">
        <f aca="true">IF(ISBLANK(OFFSET('Raw Data'!$A$3,MATCH('Data above threshold'!$A99,'Raw Data'!$B$4:$B$185,0),MATCH('Data above threshold'!BV$4,'Raw Data'!$3:$3,0)-1)),"",OFFSET('Raw Data'!$A$3,MATCH('Data above threshold'!$A99,'Raw Data'!$B$4:$B$185,0),MATCH('Data above threshold'!BV$4,'Raw Data'!$3:$3,0)-1))</f>
        <v>42</v>
      </c>
      <c r="BW99" s="107" t="n">
        <f aca="true">IF(ISBLANK(OFFSET('Raw Data'!$A$3,MATCH('Data above threshold'!$A99,'Raw Data'!$B$4:$B$185,0),MATCH('Data above threshold'!BW$4,'Raw Data'!$3:$3,0)-1)),"",OFFSET('Raw Data'!$A$3,MATCH('Data above threshold'!$A99,'Raw Data'!$B$4:$B$185,0),MATCH('Data above threshold'!BW$4,'Raw Data'!$3:$3,0)-1))</f>
        <v>103</v>
      </c>
      <c r="BX99" s="107" t="n">
        <f aca="true">IF(ISBLANK(OFFSET('Raw Data'!$A$3,MATCH('Data above threshold'!$A99,'Raw Data'!$B$4:$B$185,0),MATCH('Data above threshold'!BX$4,'Raw Data'!$3:$3,0)-1)),"",OFFSET('Raw Data'!$A$3,MATCH('Data above threshold'!$A99,'Raw Data'!$B$4:$B$185,0),MATCH('Data above threshold'!BX$4,'Raw Data'!$3:$3,0)-1))</f>
        <v>87</v>
      </c>
      <c r="BY99" s="107" t="n">
        <f aca="true">IF(ISBLANK(OFFSET('Raw Data'!$A$3,MATCH('Data above threshold'!$A99,'Raw Data'!$B$4:$B$185,0),MATCH('Data above threshold'!BY$4,'Raw Data'!$3:$3,0)-1)),"",OFFSET('Raw Data'!$A$3,MATCH('Data above threshold'!$A99,'Raw Data'!$B$4:$B$185,0),MATCH('Data above threshold'!BY$4,'Raw Data'!$3:$3,0)-1))</f>
        <v>114</v>
      </c>
      <c r="BZ99" s="107" t="n">
        <f aca="true">IF(ISBLANK(OFFSET('Raw Data'!$A$3,MATCH('Data above threshold'!$A99,'Raw Data'!$B$4:$B$185,0),MATCH('Data above threshold'!BZ$4,'Raw Data'!$3:$3,0)-1)),"",OFFSET('Raw Data'!$A$3,MATCH('Data above threshold'!$A99,'Raw Data'!$B$4:$B$185,0),MATCH('Data above threshold'!BZ$4,'Raw Data'!$3:$3,0)-1))</f>
        <v>344</v>
      </c>
      <c r="CA99" s="107" t="n">
        <f aca="true">IF(ISBLANK(OFFSET('Raw Data'!$A$3,MATCH('Data above threshold'!$A99,'Raw Data'!$B$4:$B$185,0),MATCH('Data above threshold'!CA$4,'Raw Data'!$3:$3,0)-1)),"",OFFSET('Raw Data'!$A$3,MATCH('Data above threshold'!$A99,'Raw Data'!$B$4:$B$185,0),MATCH('Data above threshold'!CA$4,'Raw Data'!$3:$3,0)-1))</f>
        <v>37</v>
      </c>
      <c r="CB99" s="107" t="n">
        <f aca="true">IF(ISBLANK(OFFSET('Raw Data'!$A$3,MATCH('Data above threshold'!$A99,'Raw Data'!$B$4:$B$185,0),MATCH('Data above threshold'!CB$4,'Raw Data'!$3:$3,0)-1)),"",OFFSET('Raw Data'!$A$3,MATCH('Data above threshold'!$A99,'Raw Data'!$B$4:$B$185,0),MATCH('Data above threshold'!CB$4,'Raw Data'!$3:$3,0)-1))</f>
        <v>47</v>
      </c>
      <c r="CC99" s="107" t="n">
        <f aca="true">IF(ISBLANK(OFFSET('Raw Data'!$A$3,MATCH('Data above threshold'!$A99,'Raw Data'!$B$4:$B$185,0),MATCH('Data above threshold'!CC$4,'Raw Data'!$3:$3,0)-1)),"",OFFSET('Raw Data'!$A$3,MATCH('Data above threshold'!$A99,'Raw Data'!$B$4:$B$185,0),MATCH('Data above threshold'!CC$4,'Raw Data'!$3:$3,0)-1))</f>
        <v>66</v>
      </c>
      <c r="CD99" s="107" t="n">
        <f aca="true">IF(ISBLANK(OFFSET('Raw Data'!$A$3,MATCH('Data above threshold'!$A99,'Raw Data'!$B$4:$B$185,0),MATCH('Data above threshold'!CD$4,'Raw Data'!$3:$3,0)-1)),"",OFFSET('Raw Data'!$A$3,MATCH('Data above threshold'!$A99,'Raw Data'!$B$4:$B$185,0),MATCH('Data above threshold'!CD$4,'Raw Data'!$3:$3,0)-1))</f>
        <v>33</v>
      </c>
      <c r="CE99" s="107" t="n">
        <f aca="true">IF(ISBLANK(OFFSET('Raw Data'!$A$3,MATCH('Data above threshold'!$A99,'Raw Data'!$B$4:$B$185,0),MATCH('Data above threshold'!CE$4,'Raw Data'!$3:$3,0)-1)),"",OFFSET('Raw Data'!$A$3,MATCH('Data above threshold'!$A99,'Raw Data'!$B$4:$B$185,0),MATCH('Data above threshold'!CE$4,'Raw Data'!$3:$3,0)-1))</f>
        <v>65</v>
      </c>
      <c r="CF99" s="107" t="n">
        <f aca="true">IF(ISBLANK(OFFSET('Raw Data'!$A$3,MATCH('Data above threshold'!$A99,'Raw Data'!$B$4:$B$185,0),MATCH('Data above threshold'!CF$4,'Raw Data'!$3:$3,0)-1)),"",OFFSET('Raw Data'!$A$3,MATCH('Data above threshold'!$A99,'Raw Data'!$B$4:$B$185,0),MATCH('Data above threshold'!CF$4,'Raw Data'!$3:$3,0)-1))</f>
        <v>28</v>
      </c>
      <c r="CG99" s="107" t="n">
        <f aca="true">IF(ISBLANK(OFFSET('Raw Data'!$A$3,MATCH('Data above threshold'!$A99,'Raw Data'!$B$4:$B$185,0),MATCH('Data above threshold'!CG$4,'Raw Data'!$3:$3,0)-1)),"",OFFSET('Raw Data'!$A$3,MATCH('Data above threshold'!$A99,'Raw Data'!$B$4:$B$185,0),MATCH('Data above threshold'!CG$4,'Raw Data'!$3:$3,0)-1))</f>
        <v>101</v>
      </c>
      <c r="CH99" s="107" t="n">
        <f aca="true">IF(ISBLANK(OFFSET('Raw Data'!$A$3,MATCH('Data above threshold'!$A99,'Raw Data'!$B$4:$B$185,0),MATCH('Data above threshold'!CH$4,'Raw Data'!$3:$3,0)-1)),"",OFFSET('Raw Data'!$A$3,MATCH('Data above threshold'!$A99,'Raw Data'!$B$4:$B$185,0),MATCH('Data above threshold'!CH$4,'Raw Data'!$3:$3,0)-1))</f>
        <v>111</v>
      </c>
      <c r="CI99" s="107" t="n">
        <f aca="true">IF(ISBLANK(OFFSET('Raw Data'!$A$3,MATCH('Data above threshold'!$A99,'Raw Data'!$B$4:$B$185,0),MATCH('Data above threshold'!CI$4,'Raw Data'!$3:$3,0)-1)),"",OFFSET('Raw Data'!$A$3,MATCH('Data above threshold'!$A99,'Raw Data'!$B$4:$B$185,0),MATCH('Data above threshold'!CI$4,'Raw Data'!$3:$3,0)-1))</f>
        <v>45</v>
      </c>
      <c r="CJ99" s="107" t="n">
        <f aca="true">IF(ISBLANK(OFFSET('Raw Data'!$A$3,MATCH('Data above threshold'!$A99,'Raw Data'!$B$4:$B$185,0),MATCH('Data above threshold'!CJ$4,'Raw Data'!$3:$3,0)-1)),"",OFFSET('Raw Data'!$A$3,MATCH('Data above threshold'!$A99,'Raw Data'!$B$4:$B$185,0),MATCH('Data above threshold'!CJ$4,'Raw Data'!$3:$3,0)-1))</f>
        <v>48</v>
      </c>
      <c r="CK99" s="107" t="n">
        <f aca="true">IF(ISBLANK(OFFSET('Raw Data'!$A$3,MATCH('Data above threshold'!$A99,'Raw Data'!$B$4:$B$185,0),MATCH('Data above threshold'!CK$4,'Raw Data'!$3:$3,0)-1)),"",OFFSET('Raw Data'!$A$3,MATCH('Data above threshold'!$A99,'Raw Data'!$B$4:$B$185,0),MATCH('Data above threshold'!CK$4,'Raw Data'!$3:$3,0)-1))</f>
        <v>52</v>
      </c>
      <c r="CL99" s="107" t="n">
        <f aca="true">IF(ISBLANK(OFFSET('Raw Data'!$A$3,MATCH('Data above threshold'!$A99,'Raw Data'!$B$4:$B$185,0),MATCH('Data above threshold'!CL$4,'Raw Data'!$3:$3,0)-1)),"",OFFSET('Raw Data'!$A$3,MATCH('Data above threshold'!$A99,'Raw Data'!$B$4:$B$185,0),MATCH('Data above threshold'!CL$4,'Raw Data'!$3:$3,0)-1))</f>
        <v>108</v>
      </c>
      <c r="CM99" s="107" t="n">
        <f aca="true">IF(ISBLANK(OFFSET('Raw Data'!$A$3,MATCH('Data above threshold'!$A99,'Raw Data'!$B$4:$B$185,0),MATCH('Data above threshold'!CM$4,'Raw Data'!$3:$3,0)-1)),"",OFFSET('Raw Data'!$A$3,MATCH('Data above threshold'!$A99,'Raw Data'!$B$4:$B$185,0),MATCH('Data above threshold'!CM$4,'Raw Data'!$3:$3,0)-1))</f>
        <v>60</v>
      </c>
      <c r="CN99" s="107" t="n">
        <f aca="true">IF(ISBLANK(OFFSET('Raw Data'!$A$3,MATCH('Data above threshold'!$A99,'Raw Data'!$B$4:$B$185,0),MATCH('Data above threshold'!CN$4,'Raw Data'!$3:$3,0)-1)),"",OFFSET('Raw Data'!$A$3,MATCH('Data above threshold'!$A99,'Raw Data'!$B$4:$B$185,0),MATCH('Data above threshold'!CN$4,'Raw Data'!$3:$3,0)-1))</f>
        <v>113</v>
      </c>
      <c r="CO99" s="107" t="n">
        <f aca="true">IF(ISBLANK(OFFSET('Raw Data'!$A$3,MATCH('Data above threshold'!$A99,'Raw Data'!$B$4:$B$185,0),MATCH('Data above threshold'!CO$4,'Raw Data'!$3:$3,0)-1)),"",OFFSET('Raw Data'!$A$3,MATCH('Data above threshold'!$A99,'Raw Data'!$B$4:$B$185,0),MATCH('Data above threshold'!CO$4,'Raw Data'!$3:$3,0)-1))</f>
        <v>54</v>
      </c>
      <c r="CP99" s="107" t="n">
        <f aca="true">IF(ISBLANK(OFFSET('Raw Data'!$A$3,MATCH('Data above threshold'!$A99,'Raw Data'!$B$4:$B$185,0),MATCH('Data above threshold'!CP$4,'Raw Data'!$3:$3,0)-1)),"",OFFSET('Raw Data'!$A$3,MATCH('Data above threshold'!$A99,'Raw Data'!$B$4:$B$185,0),MATCH('Data above threshold'!CP$4,'Raw Data'!$3:$3,0)-1))</f>
        <v>45</v>
      </c>
      <c r="CQ99" s="107" t="n">
        <f aca="true">IF(ISBLANK(OFFSET('Raw Data'!$A$3,MATCH('Data above threshold'!$A99,'Raw Data'!$B$4:$B$185,0),MATCH('Data above threshold'!CQ$4,'Raw Data'!$3:$3,0)-1)),"",OFFSET('Raw Data'!$A$3,MATCH('Data above threshold'!$A99,'Raw Data'!$B$4:$B$185,0),MATCH('Data above threshold'!CQ$4,'Raw Data'!$3:$3,0)-1))</f>
        <v>43</v>
      </c>
      <c r="CR99" s="107" t="n">
        <f aca="true">IF(ISBLANK(OFFSET('Raw Data'!$A$3,MATCH('Data above threshold'!$A99,'Raw Data'!$B$4:$B$185,0),MATCH('Data above threshold'!CR$4,'Raw Data'!$3:$3,0)-1)),"",OFFSET('Raw Data'!$A$3,MATCH('Data above threshold'!$A99,'Raw Data'!$B$4:$B$185,0),MATCH('Data above threshold'!CR$4,'Raw Data'!$3:$3,0)-1))</f>
        <v>41</v>
      </c>
    </row>
    <row r="100" s="103" customFormat="true" ht="15.5" hidden="false" customHeight="false" outlineLevel="0" collapsed="false">
      <c r="A100" s="107" t="n">
        <v>4120</v>
      </c>
      <c r="B100" s="107" t="n">
        <v>3</v>
      </c>
      <c r="C100" s="107" t="str">
        <f aca="true">IF(ISBLANK(OFFSET('Raw Data'!$A$3,MATCH('Data above threshold'!$A100,'Raw Data'!$B$4:$B$185,0),MATCH('Data above threshold'!C$4,'Raw Data'!$3:$3,0)-1)),"",OFFSET('Raw Data'!$A$3,MATCH('Data above threshold'!$A100,'Raw Data'!$B$4:$B$185,0),MATCH('Data above threshold'!C$4,'Raw Data'!$3:$3,0)-1))</f>
        <v>National sustainable consumption plan</v>
      </c>
      <c r="D100" s="107" t="str">
        <f aca="true">IF(ISBLANK(OFFSET('Raw Data'!$A$3,MATCH('Data above threshold'!$A100,'Raw Data'!$B$4:$B$185,0),MATCH('Data above threshold'!D$4,'Raw Data'!$3:$3,0)-1)),"",OFFSET('Raw Data'!$A$3,MATCH('Data above threshold'!$A100,'Raw Data'!$B$4:$B$185,0),MATCH('Data above threshold'!D$4,'Raw Data'!$3:$3,0)-1))</f>
        <v/>
      </c>
      <c r="E100" s="107" t="str">
        <f aca="true">IF(ISBLANK(OFFSET('Raw Data'!$A$3,MATCH('Data above threshold'!$A100,'Raw Data'!$B$4:$B$185,0),MATCH('Data above threshold'!E$4,'Raw Data'!$3:$3,0)-1)),"",OFFSET('Raw Data'!$A$3,MATCH('Data above threshold'!$A100,'Raw Data'!$B$4:$B$185,0),MATCH('Data above threshold'!E$4,'Raw Data'!$3:$3,0)-1))</f>
        <v/>
      </c>
      <c r="F100" s="107" t="str">
        <f aca="true">IF(ISBLANK(OFFSET('Raw Data'!$A$3,MATCH('Data above threshold'!$A100,'Raw Data'!$B$4:$B$185,0),MATCH('Data above threshold'!F$4,'Raw Data'!$3:$3,0)-1)),"",OFFSET('Raw Data'!$A$3,MATCH('Data above threshold'!$A100,'Raw Data'!$B$4:$B$185,0),MATCH('Data above threshold'!F$4,'Raw Data'!$3:$3,0)-1))</f>
        <v/>
      </c>
      <c r="G100" s="107" t="str">
        <f aca="true">IF(ISBLANK(OFFSET('Raw Data'!$A$3,MATCH('Data above threshold'!$A100,'Raw Data'!$B$4:$B$185,0),MATCH('Data above threshold'!G$4,'Raw Data'!$3:$3,0)-1)),"",OFFSET('Raw Data'!$A$3,MATCH('Data above threshold'!$A100,'Raw Data'!$B$4:$B$185,0),MATCH('Data above threshold'!G$4,'Raw Data'!$3:$3,0)-1))</f>
        <v/>
      </c>
      <c r="H100" s="107" t="str">
        <f aca="true">IF(ISBLANK(OFFSET('Raw Data'!$A$3,MATCH('Data above threshold'!$A100,'Raw Data'!$B$4:$B$185,0),MATCH('Data above threshold'!H$4,'Raw Data'!$3:$3,0)-1)),"",OFFSET('Raw Data'!$A$3,MATCH('Data above threshold'!$A100,'Raw Data'!$B$4:$B$185,0),MATCH('Data above threshold'!H$4,'Raw Data'!$3:$3,0)-1))</f>
        <v/>
      </c>
      <c r="I100" s="107" t="str">
        <f aca="true">IF(ISBLANK(OFFSET('Raw Data'!$A$3,MATCH('Data above threshold'!$A100,'Raw Data'!$B$4:$B$185,0),MATCH('Data above threshold'!I$4,'Raw Data'!$3:$3,0)-1)),"",OFFSET('Raw Data'!$A$3,MATCH('Data above threshold'!$A100,'Raw Data'!$B$4:$B$185,0),MATCH('Data above threshold'!I$4,'Raw Data'!$3:$3,0)-1))</f>
        <v/>
      </c>
      <c r="J100" s="107" t="str">
        <f aca="true">IF(ISBLANK(OFFSET('Raw Data'!$A$3,MATCH('Data above threshold'!$A100,'Raw Data'!$B$4:$B$185,0),MATCH('Data above threshold'!J$4,'Raw Data'!$3:$3,0)-1)),"",OFFSET('Raw Data'!$A$3,MATCH('Data above threshold'!$A100,'Raw Data'!$B$4:$B$185,0),MATCH('Data above threshold'!J$4,'Raw Data'!$3:$3,0)-1))</f>
        <v/>
      </c>
      <c r="K100" s="107" t="str">
        <f aca="true">IF(ISBLANK(OFFSET('Raw Data'!$A$3,MATCH('Data above threshold'!$A100,'Raw Data'!$B$4:$B$185,0),MATCH('Data above threshold'!K$4,'Raw Data'!$3:$3,0)-1)),"",OFFSET('Raw Data'!$A$3,MATCH('Data above threshold'!$A100,'Raw Data'!$B$4:$B$185,0),MATCH('Data above threshold'!K$4,'Raw Data'!$3:$3,0)-1))</f>
        <v/>
      </c>
      <c r="L100" s="107" t="str">
        <f aca="true">IF(ISBLANK(OFFSET('Raw Data'!$A$3,MATCH('Data above threshold'!$A100,'Raw Data'!$B$4:$B$185,0),MATCH('Data above threshold'!L$4,'Raw Data'!$3:$3,0)-1)),"",OFFSET('Raw Data'!$A$3,MATCH('Data above threshold'!$A100,'Raw Data'!$B$4:$B$185,0),MATCH('Data above threshold'!L$4,'Raw Data'!$3:$3,0)-1))</f>
        <v/>
      </c>
      <c r="M100" s="105" t="str">
        <f aca="false" t="array" ref="M100:M100">IFERROR(SKEW(IF(ISNUMBER(Q100:CR100),Q100:CR100,"")),"")</f>
        <v/>
      </c>
      <c r="N100" s="107"/>
      <c r="O100" s="107" t="str">
        <f aca="true">IF(ISBLANK(OFFSET('Raw Data'!$A$3,MATCH('Data above threshold'!$A100,'Raw Data'!$B$4:$B$185,0),MATCH('Data above threshold'!O$4,'Raw Data'!$3:$3,0)-1)),"",OFFSET('Raw Data'!$A$3,MATCH('Data above threshold'!$A100,'Raw Data'!$B$4:$B$185,0),MATCH('Data above threshold'!O$4,'Raw Data'!$3:$3,0)-1))</f>
        <v/>
      </c>
      <c r="P100" s="106" t="str">
        <f aca="false" t="array" ref="P100:P100">IF(B100&lt;4,"",1-IFERROR(SUM(ISNUMBER(Q100:CR100)*(1-$Q$3:$CR$3))/COUNTIF($Q$3:$CR$3,0),0))</f>
        <v/>
      </c>
      <c r="Q100" s="107" t="str">
        <f aca="true">IF(ISBLANK(OFFSET('Raw Data'!$A$3,MATCH('Data above threshold'!$A100,'Raw Data'!$B$4:$B$185,0),MATCH('Data above threshold'!Q$4,'Raw Data'!$3:$3,0)-1)),"",OFFSET('Raw Data'!$A$3,MATCH('Data above threshold'!$A100,'Raw Data'!$B$4:$B$185,0),MATCH('Data above threshold'!Q$4,'Raw Data'!$3:$3,0)-1))</f>
        <v/>
      </c>
      <c r="R100" s="107" t="str">
        <f aca="true">IF(ISBLANK(OFFSET('Raw Data'!$A$3,MATCH('Data above threshold'!$A100,'Raw Data'!$B$4:$B$185,0),MATCH('Data above threshold'!R$4,'Raw Data'!$3:$3,0)-1)),"",OFFSET('Raw Data'!$A$3,MATCH('Data above threshold'!$A100,'Raw Data'!$B$4:$B$185,0),MATCH('Data above threshold'!R$4,'Raw Data'!$3:$3,0)-1))</f>
        <v/>
      </c>
      <c r="S100" s="107" t="str">
        <f aca="true">IF(ISBLANK(OFFSET('Raw Data'!$A$3,MATCH('Data above threshold'!$A100,'Raw Data'!$B$4:$B$185,0),MATCH('Data above threshold'!S$4,'Raw Data'!$3:$3,0)-1)),"",OFFSET('Raw Data'!$A$3,MATCH('Data above threshold'!$A100,'Raw Data'!$B$4:$B$185,0),MATCH('Data above threshold'!S$4,'Raw Data'!$3:$3,0)-1))</f>
        <v/>
      </c>
      <c r="T100" s="107" t="str">
        <f aca="true">IF(ISBLANK(OFFSET('Raw Data'!$A$3,MATCH('Data above threshold'!$A100,'Raw Data'!$B$4:$B$185,0),MATCH('Data above threshold'!T$4,'Raw Data'!$3:$3,0)-1)),"",OFFSET('Raw Data'!$A$3,MATCH('Data above threshold'!$A100,'Raw Data'!$B$4:$B$185,0),MATCH('Data above threshold'!T$4,'Raw Data'!$3:$3,0)-1))</f>
        <v/>
      </c>
      <c r="U100" s="107" t="str">
        <f aca="true">IF(ISBLANK(OFFSET('Raw Data'!$A$3,MATCH('Data above threshold'!$A100,'Raw Data'!$B$4:$B$185,0),MATCH('Data above threshold'!U$4,'Raw Data'!$3:$3,0)-1)),"",OFFSET('Raw Data'!$A$3,MATCH('Data above threshold'!$A100,'Raw Data'!$B$4:$B$185,0),MATCH('Data above threshold'!U$4,'Raw Data'!$3:$3,0)-1))</f>
        <v/>
      </c>
      <c r="V100" s="107" t="str">
        <f aca="true">IF(ISBLANK(OFFSET('Raw Data'!$A$3,MATCH('Data above threshold'!$A100,'Raw Data'!$B$4:$B$185,0),MATCH('Data above threshold'!V$4,'Raw Data'!$3:$3,0)-1)),"",OFFSET('Raw Data'!$A$3,MATCH('Data above threshold'!$A100,'Raw Data'!$B$4:$B$185,0),MATCH('Data above threshold'!V$4,'Raw Data'!$3:$3,0)-1))</f>
        <v/>
      </c>
      <c r="W100" s="107" t="str">
        <f aca="true">IF(ISBLANK(OFFSET('Raw Data'!$A$3,MATCH('Data above threshold'!$A100,'Raw Data'!$B$4:$B$185,0),MATCH('Data above threshold'!W$4,'Raw Data'!$3:$3,0)-1)),"",OFFSET('Raw Data'!$A$3,MATCH('Data above threshold'!$A100,'Raw Data'!$B$4:$B$185,0),MATCH('Data above threshold'!W$4,'Raw Data'!$3:$3,0)-1))</f>
        <v/>
      </c>
      <c r="X100" s="107" t="str">
        <f aca="true">IF(ISBLANK(OFFSET('Raw Data'!$A$3,MATCH('Data above threshold'!$A100,'Raw Data'!$B$4:$B$185,0),MATCH('Data above threshold'!X$4,'Raw Data'!$3:$3,0)-1)),"",OFFSET('Raw Data'!$A$3,MATCH('Data above threshold'!$A100,'Raw Data'!$B$4:$B$185,0),MATCH('Data above threshold'!X$4,'Raw Data'!$3:$3,0)-1))</f>
        <v/>
      </c>
      <c r="Y100" s="107" t="str">
        <f aca="true">IF(ISBLANK(OFFSET('Raw Data'!$A$3,MATCH('Data above threshold'!$A100,'Raw Data'!$B$4:$B$185,0),MATCH('Data above threshold'!Y$4,'Raw Data'!$3:$3,0)-1)),"",OFFSET('Raw Data'!$A$3,MATCH('Data above threshold'!$A100,'Raw Data'!$B$4:$B$185,0),MATCH('Data above threshold'!Y$4,'Raw Data'!$3:$3,0)-1))</f>
        <v/>
      </c>
      <c r="Z100" s="107" t="str">
        <f aca="true">IF(ISBLANK(OFFSET('Raw Data'!$A$3,MATCH('Data above threshold'!$A100,'Raw Data'!$B$4:$B$185,0),MATCH('Data above threshold'!Z$4,'Raw Data'!$3:$3,0)-1)),"",OFFSET('Raw Data'!$A$3,MATCH('Data above threshold'!$A100,'Raw Data'!$B$4:$B$185,0),MATCH('Data above threshold'!Z$4,'Raw Data'!$3:$3,0)-1))</f>
        <v/>
      </c>
      <c r="AA100" s="107" t="str">
        <f aca="true">IF(ISBLANK(OFFSET('Raw Data'!$A$3,MATCH('Data above threshold'!$A100,'Raw Data'!$B$4:$B$185,0),MATCH('Data above threshold'!AA$4,'Raw Data'!$3:$3,0)-1)),"",OFFSET('Raw Data'!$A$3,MATCH('Data above threshold'!$A100,'Raw Data'!$B$4:$B$185,0),MATCH('Data above threshold'!AA$4,'Raw Data'!$3:$3,0)-1))</f>
        <v/>
      </c>
      <c r="AB100" s="107" t="str">
        <f aca="true">IF(ISBLANK(OFFSET('Raw Data'!$A$3,MATCH('Data above threshold'!$A100,'Raw Data'!$B$4:$B$185,0),MATCH('Data above threshold'!AB$4,'Raw Data'!$3:$3,0)-1)),"",OFFSET('Raw Data'!$A$3,MATCH('Data above threshold'!$A100,'Raw Data'!$B$4:$B$185,0),MATCH('Data above threshold'!AB$4,'Raw Data'!$3:$3,0)-1))</f>
        <v/>
      </c>
      <c r="AC100" s="107" t="str">
        <f aca="true">IF(ISBLANK(OFFSET('Raw Data'!$A$3,MATCH('Data above threshold'!$A100,'Raw Data'!$B$4:$B$185,0),MATCH('Data above threshold'!AC$4,'Raw Data'!$3:$3,0)-1)),"",OFFSET('Raw Data'!$A$3,MATCH('Data above threshold'!$A100,'Raw Data'!$B$4:$B$185,0),MATCH('Data above threshold'!AC$4,'Raw Data'!$3:$3,0)-1))</f>
        <v/>
      </c>
      <c r="AD100" s="107" t="str">
        <f aca="true">IF(ISBLANK(OFFSET('Raw Data'!$A$3,MATCH('Data above threshold'!$A100,'Raw Data'!$B$4:$B$185,0),MATCH('Data above threshold'!AD$4,'Raw Data'!$3:$3,0)-1)),"",OFFSET('Raw Data'!$A$3,MATCH('Data above threshold'!$A100,'Raw Data'!$B$4:$B$185,0),MATCH('Data above threshold'!AD$4,'Raw Data'!$3:$3,0)-1))</f>
        <v/>
      </c>
      <c r="AE100" s="107" t="str">
        <f aca="true">IF(ISBLANK(OFFSET('Raw Data'!$A$3,MATCH('Data above threshold'!$A100,'Raw Data'!$B$4:$B$185,0),MATCH('Data above threshold'!AE$4,'Raw Data'!$3:$3,0)-1)),"",OFFSET('Raw Data'!$A$3,MATCH('Data above threshold'!$A100,'Raw Data'!$B$4:$B$185,0),MATCH('Data above threshold'!AE$4,'Raw Data'!$3:$3,0)-1))</f>
        <v/>
      </c>
      <c r="AF100" s="107" t="str">
        <f aca="true">IF(ISBLANK(OFFSET('Raw Data'!$A$3,MATCH('Data above threshold'!$A100,'Raw Data'!$B$4:$B$185,0),MATCH('Data above threshold'!AF$4,'Raw Data'!$3:$3,0)-1)),"",OFFSET('Raw Data'!$A$3,MATCH('Data above threshold'!$A100,'Raw Data'!$B$4:$B$185,0),MATCH('Data above threshold'!AF$4,'Raw Data'!$3:$3,0)-1))</f>
        <v/>
      </c>
      <c r="AG100" s="107" t="str">
        <f aca="true">IF(ISBLANK(OFFSET('Raw Data'!$A$3,MATCH('Data above threshold'!$A100,'Raw Data'!$B$4:$B$185,0),MATCH('Data above threshold'!AG$4,'Raw Data'!$3:$3,0)-1)),"",OFFSET('Raw Data'!$A$3,MATCH('Data above threshold'!$A100,'Raw Data'!$B$4:$B$185,0),MATCH('Data above threshold'!AG$4,'Raw Data'!$3:$3,0)-1))</f>
        <v/>
      </c>
      <c r="AH100" s="107" t="str">
        <f aca="true">IF(ISBLANK(OFFSET('Raw Data'!$A$3,MATCH('Data above threshold'!$A100,'Raw Data'!$B$4:$B$185,0),MATCH('Data above threshold'!AH$4,'Raw Data'!$3:$3,0)-1)),"",OFFSET('Raw Data'!$A$3,MATCH('Data above threshold'!$A100,'Raw Data'!$B$4:$B$185,0),MATCH('Data above threshold'!AH$4,'Raw Data'!$3:$3,0)-1))</f>
        <v/>
      </c>
      <c r="AI100" s="107" t="str">
        <f aca="true">IF(ISBLANK(OFFSET('Raw Data'!$A$3,MATCH('Data above threshold'!$A100,'Raw Data'!$B$4:$B$185,0),MATCH('Data above threshold'!AI$4,'Raw Data'!$3:$3,0)-1)),"",OFFSET('Raw Data'!$A$3,MATCH('Data above threshold'!$A100,'Raw Data'!$B$4:$B$185,0),MATCH('Data above threshold'!AI$4,'Raw Data'!$3:$3,0)-1))</f>
        <v/>
      </c>
      <c r="AJ100" s="107" t="str">
        <f aca="true">IF(ISBLANK(OFFSET('Raw Data'!$A$3,MATCH('Data above threshold'!$A100,'Raw Data'!$B$4:$B$185,0),MATCH('Data above threshold'!AJ$4,'Raw Data'!$3:$3,0)-1)),"",OFFSET('Raw Data'!$A$3,MATCH('Data above threshold'!$A100,'Raw Data'!$B$4:$B$185,0),MATCH('Data above threshold'!AJ$4,'Raw Data'!$3:$3,0)-1))</f>
        <v/>
      </c>
      <c r="AK100" s="107" t="str">
        <f aca="true">IF(ISBLANK(OFFSET('Raw Data'!$A$3,MATCH('Data above threshold'!$A100,'Raw Data'!$B$4:$B$185,0),MATCH('Data above threshold'!AK$4,'Raw Data'!$3:$3,0)-1)),"",OFFSET('Raw Data'!$A$3,MATCH('Data above threshold'!$A100,'Raw Data'!$B$4:$B$185,0),MATCH('Data above threshold'!AK$4,'Raw Data'!$3:$3,0)-1))</f>
        <v/>
      </c>
      <c r="AL100" s="107" t="str">
        <f aca="true">IF(ISBLANK(OFFSET('Raw Data'!$A$3,MATCH('Data above threshold'!$A100,'Raw Data'!$B$4:$B$185,0),MATCH('Data above threshold'!AL$4,'Raw Data'!$3:$3,0)-1)),"",OFFSET('Raw Data'!$A$3,MATCH('Data above threshold'!$A100,'Raw Data'!$B$4:$B$185,0),MATCH('Data above threshold'!AL$4,'Raw Data'!$3:$3,0)-1))</f>
        <v/>
      </c>
      <c r="AM100" s="107" t="str">
        <f aca="true">IF(ISBLANK(OFFSET('Raw Data'!$A$3,MATCH('Data above threshold'!$A100,'Raw Data'!$B$4:$B$185,0),MATCH('Data above threshold'!AM$4,'Raw Data'!$3:$3,0)-1)),"",OFFSET('Raw Data'!$A$3,MATCH('Data above threshold'!$A100,'Raw Data'!$B$4:$B$185,0),MATCH('Data above threshold'!AM$4,'Raw Data'!$3:$3,0)-1))</f>
        <v/>
      </c>
      <c r="AN100" s="107" t="str">
        <f aca="true">IF(ISBLANK(OFFSET('Raw Data'!$A$3,MATCH('Data above threshold'!$A100,'Raw Data'!$B$4:$B$185,0),MATCH('Data above threshold'!AN$4,'Raw Data'!$3:$3,0)-1)),"",OFFSET('Raw Data'!$A$3,MATCH('Data above threshold'!$A100,'Raw Data'!$B$4:$B$185,0),MATCH('Data above threshold'!AN$4,'Raw Data'!$3:$3,0)-1))</f>
        <v/>
      </c>
      <c r="AO100" s="107" t="str">
        <f aca="true">IF(ISBLANK(OFFSET('Raw Data'!$A$3,MATCH('Data above threshold'!$A100,'Raw Data'!$B$4:$B$185,0),MATCH('Data above threshold'!AO$4,'Raw Data'!$3:$3,0)-1)),"",OFFSET('Raw Data'!$A$3,MATCH('Data above threshold'!$A100,'Raw Data'!$B$4:$B$185,0),MATCH('Data above threshold'!AO$4,'Raw Data'!$3:$3,0)-1))</f>
        <v/>
      </c>
      <c r="AP100" s="107" t="str">
        <f aca="true">IF(ISBLANK(OFFSET('Raw Data'!$A$3,MATCH('Data above threshold'!$A100,'Raw Data'!$B$4:$B$185,0),MATCH('Data above threshold'!AP$4,'Raw Data'!$3:$3,0)-1)),"",OFFSET('Raw Data'!$A$3,MATCH('Data above threshold'!$A100,'Raw Data'!$B$4:$B$185,0),MATCH('Data above threshold'!AP$4,'Raw Data'!$3:$3,0)-1))</f>
        <v/>
      </c>
      <c r="AQ100" s="107" t="str">
        <f aca="true">IF(ISBLANK(OFFSET('Raw Data'!$A$3,MATCH('Data above threshold'!$A100,'Raw Data'!$B$4:$B$185,0),MATCH('Data above threshold'!AQ$4,'Raw Data'!$3:$3,0)-1)),"",OFFSET('Raw Data'!$A$3,MATCH('Data above threshold'!$A100,'Raw Data'!$B$4:$B$185,0),MATCH('Data above threshold'!AQ$4,'Raw Data'!$3:$3,0)-1))</f>
        <v/>
      </c>
      <c r="AR100" s="107" t="str">
        <f aca="true">IF(ISBLANK(OFFSET('Raw Data'!$A$3,MATCH('Data above threshold'!$A100,'Raw Data'!$B$4:$B$185,0),MATCH('Data above threshold'!AR$4,'Raw Data'!$3:$3,0)-1)),"",OFFSET('Raw Data'!$A$3,MATCH('Data above threshold'!$A100,'Raw Data'!$B$4:$B$185,0),MATCH('Data above threshold'!AR$4,'Raw Data'!$3:$3,0)-1))</f>
        <v/>
      </c>
      <c r="AS100" s="107" t="str">
        <f aca="true">IF(ISBLANK(OFFSET('Raw Data'!$A$3,MATCH('Data above threshold'!$A100,'Raw Data'!$B$4:$B$185,0),MATCH('Data above threshold'!AS$4,'Raw Data'!$3:$3,0)-1)),"",OFFSET('Raw Data'!$A$3,MATCH('Data above threshold'!$A100,'Raw Data'!$B$4:$B$185,0),MATCH('Data above threshold'!AS$4,'Raw Data'!$3:$3,0)-1))</f>
        <v/>
      </c>
      <c r="AT100" s="107" t="str">
        <f aca="true">IF(ISBLANK(OFFSET('Raw Data'!$A$3,MATCH('Data above threshold'!$A100,'Raw Data'!$B$4:$B$185,0),MATCH('Data above threshold'!AT$4,'Raw Data'!$3:$3,0)-1)),"",OFFSET('Raw Data'!$A$3,MATCH('Data above threshold'!$A100,'Raw Data'!$B$4:$B$185,0),MATCH('Data above threshold'!AT$4,'Raw Data'!$3:$3,0)-1))</f>
        <v/>
      </c>
      <c r="AU100" s="107" t="str">
        <f aca="true">IF(ISBLANK(OFFSET('Raw Data'!$A$3,MATCH('Data above threshold'!$A100,'Raw Data'!$B$4:$B$185,0),MATCH('Data above threshold'!AU$4,'Raw Data'!$3:$3,0)-1)),"",OFFSET('Raw Data'!$A$3,MATCH('Data above threshold'!$A100,'Raw Data'!$B$4:$B$185,0),MATCH('Data above threshold'!AU$4,'Raw Data'!$3:$3,0)-1))</f>
        <v/>
      </c>
      <c r="AV100" s="107" t="str">
        <f aca="true">IF(ISBLANK(OFFSET('Raw Data'!$A$3,MATCH('Data above threshold'!$A100,'Raw Data'!$B$4:$B$185,0),MATCH('Data above threshold'!AV$4,'Raw Data'!$3:$3,0)-1)),"",OFFSET('Raw Data'!$A$3,MATCH('Data above threshold'!$A100,'Raw Data'!$B$4:$B$185,0),MATCH('Data above threshold'!AV$4,'Raw Data'!$3:$3,0)-1))</f>
        <v/>
      </c>
      <c r="AW100" s="107" t="str">
        <f aca="true">IF(ISBLANK(OFFSET('Raw Data'!$A$3,MATCH('Data above threshold'!$A100,'Raw Data'!$B$4:$B$185,0),MATCH('Data above threshold'!AW$4,'Raw Data'!$3:$3,0)-1)),"",OFFSET('Raw Data'!$A$3,MATCH('Data above threshold'!$A100,'Raw Data'!$B$4:$B$185,0),MATCH('Data above threshold'!AW$4,'Raw Data'!$3:$3,0)-1))</f>
        <v/>
      </c>
      <c r="AX100" s="107" t="str">
        <f aca="true">IF(ISBLANK(OFFSET('Raw Data'!$A$3,MATCH('Data above threshold'!$A100,'Raw Data'!$B$4:$B$185,0),MATCH('Data above threshold'!AX$4,'Raw Data'!$3:$3,0)-1)),"",OFFSET('Raw Data'!$A$3,MATCH('Data above threshold'!$A100,'Raw Data'!$B$4:$B$185,0),MATCH('Data above threshold'!AX$4,'Raw Data'!$3:$3,0)-1))</f>
        <v/>
      </c>
      <c r="AY100" s="107" t="str">
        <f aca="true">IF(ISBLANK(OFFSET('Raw Data'!$A$3,MATCH('Data above threshold'!$A100,'Raw Data'!$B$4:$B$185,0),MATCH('Data above threshold'!AY$4,'Raw Data'!$3:$3,0)-1)),"",OFFSET('Raw Data'!$A$3,MATCH('Data above threshold'!$A100,'Raw Data'!$B$4:$B$185,0),MATCH('Data above threshold'!AY$4,'Raw Data'!$3:$3,0)-1))</f>
        <v/>
      </c>
      <c r="AZ100" s="107" t="str">
        <f aca="true">IF(ISBLANK(OFFSET('Raw Data'!$A$3,MATCH('Data above threshold'!$A100,'Raw Data'!$B$4:$B$185,0),MATCH('Data above threshold'!AZ$4,'Raw Data'!$3:$3,0)-1)),"",OFFSET('Raw Data'!$A$3,MATCH('Data above threshold'!$A100,'Raw Data'!$B$4:$B$185,0),MATCH('Data above threshold'!AZ$4,'Raw Data'!$3:$3,0)-1))</f>
        <v/>
      </c>
      <c r="BA100" s="107" t="str">
        <f aca="true">IF(ISBLANK(OFFSET('Raw Data'!$A$3,MATCH('Data above threshold'!$A100,'Raw Data'!$B$4:$B$185,0),MATCH('Data above threshold'!BA$4,'Raw Data'!$3:$3,0)-1)),"",OFFSET('Raw Data'!$A$3,MATCH('Data above threshold'!$A100,'Raw Data'!$B$4:$B$185,0),MATCH('Data above threshold'!BA$4,'Raw Data'!$3:$3,0)-1))</f>
        <v/>
      </c>
      <c r="BB100" s="107" t="str">
        <f aca="true">IF(ISBLANK(OFFSET('Raw Data'!$A$3,MATCH('Data above threshold'!$A100,'Raw Data'!$B$4:$B$185,0),MATCH('Data above threshold'!BB$4,'Raw Data'!$3:$3,0)-1)),"",OFFSET('Raw Data'!$A$3,MATCH('Data above threshold'!$A100,'Raw Data'!$B$4:$B$185,0),MATCH('Data above threshold'!BB$4,'Raw Data'!$3:$3,0)-1))</f>
        <v/>
      </c>
      <c r="BC100" s="107" t="str">
        <f aca="true">IF(ISBLANK(OFFSET('Raw Data'!$A$3,MATCH('Data above threshold'!$A100,'Raw Data'!$B$4:$B$185,0),MATCH('Data above threshold'!BC$4,'Raw Data'!$3:$3,0)-1)),"",OFFSET('Raw Data'!$A$3,MATCH('Data above threshold'!$A100,'Raw Data'!$B$4:$B$185,0),MATCH('Data above threshold'!BC$4,'Raw Data'!$3:$3,0)-1))</f>
        <v/>
      </c>
      <c r="BD100" s="107" t="str">
        <f aca="true">IF(ISBLANK(OFFSET('Raw Data'!$A$3,MATCH('Data above threshold'!$A100,'Raw Data'!$B$4:$B$185,0),MATCH('Data above threshold'!BD$4,'Raw Data'!$3:$3,0)-1)),"",OFFSET('Raw Data'!$A$3,MATCH('Data above threshold'!$A100,'Raw Data'!$B$4:$B$185,0),MATCH('Data above threshold'!BD$4,'Raw Data'!$3:$3,0)-1))</f>
        <v/>
      </c>
      <c r="BE100" s="107" t="str">
        <f aca="true">IF(ISBLANK(OFFSET('Raw Data'!$A$3,MATCH('Data above threshold'!$A100,'Raw Data'!$B$4:$B$185,0),MATCH('Data above threshold'!BE$4,'Raw Data'!$3:$3,0)-1)),"",OFFSET('Raw Data'!$A$3,MATCH('Data above threshold'!$A100,'Raw Data'!$B$4:$B$185,0),MATCH('Data above threshold'!BE$4,'Raw Data'!$3:$3,0)-1))</f>
        <v/>
      </c>
      <c r="BF100" s="107" t="str">
        <f aca="true">IF(ISBLANK(OFFSET('Raw Data'!$A$3,MATCH('Data above threshold'!$A100,'Raw Data'!$B$4:$B$185,0),MATCH('Data above threshold'!BF$4,'Raw Data'!$3:$3,0)-1)),"",OFFSET('Raw Data'!$A$3,MATCH('Data above threshold'!$A100,'Raw Data'!$B$4:$B$185,0),MATCH('Data above threshold'!BF$4,'Raw Data'!$3:$3,0)-1))</f>
        <v/>
      </c>
      <c r="BG100" s="107" t="str">
        <f aca="true">IF(ISBLANK(OFFSET('Raw Data'!$A$3,MATCH('Data above threshold'!$A100,'Raw Data'!$B$4:$B$185,0),MATCH('Data above threshold'!BG$4,'Raw Data'!$3:$3,0)-1)),"",OFFSET('Raw Data'!$A$3,MATCH('Data above threshold'!$A100,'Raw Data'!$B$4:$B$185,0),MATCH('Data above threshold'!BG$4,'Raw Data'!$3:$3,0)-1))</f>
        <v/>
      </c>
      <c r="BH100" s="107" t="str">
        <f aca="true">IF(ISBLANK(OFFSET('Raw Data'!$A$3,MATCH('Data above threshold'!$A100,'Raw Data'!$B$4:$B$185,0),MATCH('Data above threshold'!BH$4,'Raw Data'!$3:$3,0)-1)),"",OFFSET('Raw Data'!$A$3,MATCH('Data above threshold'!$A100,'Raw Data'!$B$4:$B$185,0),MATCH('Data above threshold'!BH$4,'Raw Data'!$3:$3,0)-1))</f>
        <v/>
      </c>
      <c r="BI100" s="107" t="str">
        <f aca="true">IF(ISBLANK(OFFSET('Raw Data'!$A$3,MATCH('Data above threshold'!$A100,'Raw Data'!$B$4:$B$185,0),MATCH('Data above threshold'!BI$4,'Raw Data'!$3:$3,0)-1)),"",OFFSET('Raw Data'!$A$3,MATCH('Data above threshold'!$A100,'Raw Data'!$B$4:$B$185,0),MATCH('Data above threshold'!BI$4,'Raw Data'!$3:$3,0)-1))</f>
        <v/>
      </c>
      <c r="BJ100" s="107" t="str">
        <f aca="true">IF(ISBLANK(OFFSET('Raw Data'!$A$3,MATCH('Data above threshold'!$A100,'Raw Data'!$B$4:$B$185,0),MATCH('Data above threshold'!BJ$4,'Raw Data'!$3:$3,0)-1)),"",OFFSET('Raw Data'!$A$3,MATCH('Data above threshold'!$A100,'Raw Data'!$B$4:$B$185,0),MATCH('Data above threshold'!BJ$4,'Raw Data'!$3:$3,0)-1))</f>
        <v/>
      </c>
      <c r="BK100" s="107" t="str">
        <f aca="true">IF(ISBLANK(OFFSET('Raw Data'!$A$3,MATCH('Data above threshold'!$A100,'Raw Data'!$B$4:$B$185,0),MATCH('Data above threshold'!BK$4,'Raw Data'!$3:$3,0)-1)),"",OFFSET('Raw Data'!$A$3,MATCH('Data above threshold'!$A100,'Raw Data'!$B$4:$B$185,0),MATCH('Data above threshold'!BK$4,'Raw Data'!$3:$3,0)-1))</f>
        <v/>
      </c>
      <c r="BL100" s="107" t="str">
        <f aca="true">IF(ISBLANK(OFFSET('Raw Data'!$A$3,MATCH('Data above threshold'!$A100,'Raw Data'!$B$4:$B$185,0),MATCH('Data above threshold'!BL$4,'Raw Data'!$3:$3,0)-1)),"",OFFSET('Raw Data'!$A$3,MATCH('Data above threshold'!$A100,'Raw Data'!$B$4:$B$185,0),MATCH('Data above threshold'!BL$4,'Raw Data'!$3:$3,0)-1))</f>
        <v/>
      </c>
      <c r="BM100" s="107" t="str">
        <f aca="true">IF(ISBLANK(OFFSET('Raw Data'!$A$3,MATCH('Data above threshold'!$A100,'Raw Data'!$B$4:$B$185,0),MATCH('Data above threshold'!BM$4,'Raw Data'!$3:$3,0)-1)),"",OFFSET('Raw Data'!$A$3,MATCH('Data above threshold'!$A100,'Raw Data'!$B$4:$B$185,0),MATCH('Data above threshold'!BM$4,'Raw Data'!$3:$3,0)-1))</f>
        <v/>
      </c>
      <c r="BN100" s="107" t="str">
        <f aca="true">IF(ISBLANK(OFFSET('Raw Data'!$A$3,MATCH('Data above threshold'!$A100,'Raw Data'!$B$4:$B$185,0),MATCH('Data above threshold'!BN$4,'Raw Data'!$3:$3,0)-1)),"",OFFSET('Raw Data'!$A$3,MATCH('Data above threshold'!$A100,'Raw Data'!$B$4:$B$185,0),MATCH('Data above threshold'!BN$4,'Raw Data'!$3:$3,0)-1))</f>
        <v/>
      </c>
      <c r="BO100" s="107" t="str">
        <f aca="true">IF(ISBLANK(OFFSET('Raw Data'!$A$3,MATCH('Data above threshold'!$A100,'Raw Data'!$B$4:$B$185,0),MATCH('Data above threshold'!BO$4,'Raw Data'!$3:$3,0)-1)),"",OFFSET('Raw Data'!$A$3,MATCH('Data above threshold'!$A100,'Raw Data'!$B$4:$B$185,0),MATCH('Data above threshold'!BO$4,'Raw Data'!$3:$3,0)-1))</f>
        <v/>
      </c>
      <c r="BP100" s="107" t="str">
        <f aca="true">IF(ISBLANK(OFFSET('Raw Data'!$A$3,MATCH('Data above threshold'!$A100,'Raw Data'!$B$4:$B$185,0),MATCH('Data above threshold'!BP$4,'Raw Data'!$3:$3,0)-1)),"",OFFSET('Raw Data'!$A$3,MATCH('Data above threshold'!$A100,'Raw Data'!$B$4:$B$185,0),MATCH('Data above threshold'!BP$4,'Raw Data'!$3:$3,0)-1))</f>
        <v/>
      </c>
      <c r="BQ100" s="107" t="str">
        <f aca="true">IF(ISBLANK(OFFSET('Raw Data'!$A$3,MATCH('Data above threshold'!$A100,'Raw Data'!$B$4:$B$185,0),MATCH('Data above threshold'!BQ$4,'Raw Data'!$3:$3,0)-1)),"",OFFSET('Raw Data'!$A$3,MATCH('Data above threshold'!$A100,'Raw Data'!$B$4:$B$185,0),MATCH('Data above threshold'!BQ$4,'Raw Data'!$3:$3,0)-1))</f>
        <v/>
      </c>
      <c r="BR100" s="107" t="str">
        <f aca="true">IF(ISBLANK(OFFSET('Raw Data'!$A$3,MATCH('Data above threshold'!$A100,'Raw Data'!$B$4:$B$185,0),MATCH('Data above threshold'!BR$4,'Raw Data'!$3:$3,0)-1)),"",OFFSET('Raw Data'!$A$3,MATCH('Data above threshold'!$A100,'Raw Data'!$B$4:$B$185,0),MATCH('Data above threshold'!BR$4,'Raw Data'!$3:$3,0)-1))</f>
        <v/>
      </c>
      <c r="BS100" s="107" t="str">
        <f aca="true">IF(ISBLANK(OFFSET('Raw Data'!$A$3,MATCH('Data above threshold'!$A100,'Raw Data'!$B$4:$B$185,0),MATCH('Data above threshold'!BS$4,'Raw Data'!$3:$3,0)-1)),"",OFFSET('Raw Data'!$A$3,MATCH('Data above threshold'!$A100,'Raw Data'!$B$4:$B$185,0),MATCH('Data above threshold'!BS$4,'Raw Data'!$3:$3,0)-1))</f>
        <v/>
      </c>
      <c r="BT100" s="107" t="str">
        <f aca="true">IF(ISBLANK(OFFSET('Raw Data'!$A$3,MATCH('Data above threshold'!$A100,'Raw Data'!$B$4:$B$185,0),MATCH('Data above threshold'!BT$4,'Raw Data'!$3:$3,0)-1)),"",OFFSET('Raw Data'!$A$3,MATCH('Data above threshold'!$A100,'Raw Data'!$B$4:$B$185,0),MATCH('Data above threshold'!BT$4,'Raw Data'!$3:$3,0)-1))</f>
        <v/>
      </c>
      <c r="BU100" s="107" t="str">
        <f aca="true">IF(ISBLANK(OFFSET('Raw Data'!$A$3,MATCH('Data above threshold'!$A100,'Raw Data'!$B$4:$B$185,0),MATCH('Data above threshold'!BU$4,'Raw Data'!$3:$3,0)-1)),"",OFFSET('Raw Data'!$A$3,MATCH('Data above threshold'!$A100,'Raw Data'!$B$4:$B$185,0),MATCH('Data above threshold'!BU$4,'Raw Data'!$3:$3,0)-1))</f>
        <v/>
      </c>
      <c r="BV100" s="107" t="str">
        <f aca="true">IF(ISBLANK(OFFSET('Raw Data'!$A$3,MATCH('Data above threshold'!$A100,'Raw Data'!$B$4:$B$185,0),MATCH('Data above threshold'!BV$4,'Raw Data'!$3:$3,0)-1)),"",OFFSET('Raw Data'!$A$3,MATCH('Data above threshold'!$A100,'Raw Data'!$B$4:$B$185,0),MATCH('Data above threshold'!BV$4,'Raw Data'!$3:$3,0)-1))</f>
        <v/>
      </c>
      <c r="BW100" s="107" t="str">
        <f aca="true">IF(ISBLANK(OFFSET('Raw Data'!$A$3,MATCH('Data above threshold'!$A100,'Raw Data'!$B$4:$B$185,0),MATCH('Data above threshold'!BW$4,'Raw Data'!$3:$3,0)-1)),"",OFFSET('Raw Data'!$A$3,MATCH('Data above threshold'!$A100,'Raw Data'!$B$4:$B$185,0),MATCH('Data above threshold'!BW$4,'Raw Data'!$3:$3,0)-1))</f>
        <v/>
      </c>
      <c r="BX100" s="107" t="str">
        <f aca="true">IF(ISBLANK(OFFSET('Raw Data'!$A$3,MATCH('Data above threshold'!$A100,'Raw Data'!$B$4:$B$185,0),MATCH('Data above threshold'!BX$4,'Raw Data'!$3:$3,0)-1)),"",OFFSET('Raw Data'!$A$3,MATCH('Data above threshold'!$A100,'Raw Data'!$B$4:$B$185,0),MATCH('Data above threshold'!BX$4,'Raw Data'!$3:$3,0)-1))</f>
        <v/>
      </c>
      <c r="BY100" s="107" t="str">
        <f aca="true">IF(ISBLANK(OFFSET('Raw Data'!$A$3,MATCH('Data above threshold'!$A100,'Raw Data'!$B$4:$B$185,0),MATCH('Data above threshold'!BY$4,'Raw Data'!$3:$3,0)-1)),"",OFFSET('Raw Data'!$A$3,MATCH('Data above threshold'!$A100,'Raw Data'!$B$4:$B$185,0),MATCH('Data above threshold'!BY$4,'Raw Data'!$3:$3,0)-1))</f>
        <v/>
      </c>
      <c r="BZ100" s="107" t="str">
        <f aca="true">IF(ISBLANK(OFFSET('Raw Data'!$A$3,MATCH('Data above threshold'!$A100,'Raw Data'!$B$4:$B$185,0),MATCH('Data above threshold'!BZ$4,'Raw Data'!$3:$3,0)-1)),"",OFFSET('Raw Data'!$A$3,MATCH('Data above threshold'!$A100,'Raw Data'!$B$4:$B$185,0),MATCH('Data above threshold'!BZ$4,'Raw Data'!$3:$3,0)-1))</f>
        <v/>
      </c>
      <c r="CA100" s="107" t="str">
        <f aca="true">IF(ISBLANK(OFFSET('Raw Data'!$A$3,MATCH('Data above threshold'!$A100,'Raw Data'!$B$4:$B$185,0),MATCH('Data above threshold'!CA$4,'Raw Data'!$3:$3,0)-1)),"",OFFSET('Raw Data'!$A$3,MATCH('Data above threshold'!$A100,'Raw Data'!$B$4:$B$185,0),MATCH('Data above threshold'!CA$4,'Raw Data'!$3:$3,0)-1))</f>
        <v/>
      </c>
      <c r="CB100" s="107" t="str">
        <f aca="true">IF(ISBLANK(OFFSET('Raw Data'!$A$3,MATCH('Data above threshold'!$A100,'Raw Data'!$B$4:$B$185,0),MATCH('Data above threshold'!CB$4,'Raw Data'!$3:$3,0)-1)),"",OFFSET('Raw Data'!$A$3,MATCH('Data above threshold'!$A100,'Raw Data'!$B$4:$B$185,0),MATCH('Data above threshold'!CB$4,'Raw Data'!$3:$3,0)-1))</f>
        <v/>
      </c>
      <c r="CC100" s="107" t="str">
        <f aca="true">IF(ISBLANK(OFFSET('Raw Data'!$A$3,MATCH('Data above threshold'!$A100,'Raw Data'!$B$4:$B$185,0),MATCH('Data above threshold'!CC$4,'Raw Data'!$3:$3,0)-1)),"",OFFSET('Raw Data'!$A$3,MATCH('Data above threshold'!$A100,'Raw Data'!$B$4:$B$185,0),MATCH('Data above threshold'!CC$4,'Raw Data'!$3:$3,0)-1))</f>
        <v/>
      </c>
      <c r="CD100" s="107" t="str">
        <f aca="true">IF(ISBLANK(OFFSET('Raw Data'!$A$3,MATCH('Data above threshold'!$A100,'Raw Data'!$B$4:$B$185,0),MATCH('Data above threshold'!CD$4,'Raw Data'!$3:$3,0)-1)),"",OFFSET('Raw Data'!$A$3,MATCH('Data above threshold'!$A100,'Raw Data'!$B$4:$B$185,0),MATCH('Data above threshold'!CD$4,'Raw Data'!$3:$3,0)-1))</f>
        <v/>
      </c>
      <c r="CE100" s="107" t="str">
        <f aca="true">IF(ISBLANK(OFFSET('Raw Data'!$A$3,MATCH('Data above threshold'!$A100,'Raw Data'!$B$4:$B$185,0),MATCH('Data above threshold'!CE$4,'Raw Data'!$3:$3,0)-1)),"",OFFSET('Raw Data'!$A$3,MATCH('Data above threshold'!$A100,'Raw Data'!$B$4:$B$185,0),MATCH('Data above threshold'!CE$4,'Raw Data'!$3:$3,0)-1))</f>
        <v/>
      </c>
      <c r="CF100" s="107" t="str">
        <f aca="true">IF(ISBLANK(OFFSET('Raw Data'!$A$3,MATCH('Data above threshold'!$A100,'Raw Data'!$B$4:$B$185,0),MATCH('Data above threshold'!CF$4,'Raw Data'!$3:$3,0)-1)),"",OFFSET('Raw Data'!$A$3,MATCH('Data above threshold'!$A100,'Raw Data'!$B$4:$B$185,0),MATCH('Data above threshold'!CF$4,'Raw Data'!$3:$3,0)-1))</f>
        <v/>
      </c>
      <c r="CG100" s="107" t="str">
        <f aca="true">IF(ISBLANK(OFFSET('Raw Data'!$A$3,MATCH('Data above threshold'!$A100,'Raw Data'!$B$4:$B$185,0),MATCH('Data above threshold'!CG$4,'Raw Data'!$3:$3,0)-1)),"",OFFSET('Raw Data'!$A$3,MATCH('Data above threshold'!$A100,'Raw Data'!$B$4:$B$185,0),MATCH('Data above threshold'!CG$4,'Raw Data'!$3:$3,0)-1))</f>
        <v/>
      </c>
      <c r="CH100" s="107" t="str">
        <f aca="true">IF(ISBLANK(OFFSET('Raw Data'!$A$3,MATCH('Data above threshold'!$A100,'Raw Data'!$B$4:$B$185,0),MATCH('Data above threshold'!CH$4,'Raw Data'!$3:$3,0)-1)),"",OFFSET('Raw Data'!$A$3,MATCH('Data above threshold'!$A100,'Raw Data'!$B$4:$B$185,0),MATCH('Data above threshold'!CH$4,'Raw Data'!$3:$3,0)-1))</f>
        <v/>
      </c>
      <c r="CI100" s="107" t="str">
        <f aca="true">IF(ISBLANK(OFFSET('Raw Data'!$A$3,MATCH('Data above threshold'!$A100,'Raw Data'!$B$4:$B$185,0),MATCH('Data above threshold'!CI$4,'Raw Data'!$3:$3,0)-1)),"",OFFSET('Raw Data'!$A$3,MATCH('Data above threshold'!$A100,'Raw Data'!$B$4:$B$185,0),MATCH('Data above threshold'!CI$4,'Raw Data'!$3:$3,0)-1))</f>
        <v/>
      </c>
      <c r="CJ100" s="107" t="str">
        <f aca="true">IF(ISBLANK(OFFSET('Raw Data'!$A$3,MATCH('Data above threshold'!$A100,'Raw Data'!$B$4:$B$185,0),MATCH('Data above threshold'!CJ$4,'Raw Data'!$3:$3,0)-1)),"",OFFSET('Raw Data'!$A$3,MATCH('Data above threshold'!$A100,'Raw Data'!$B$4:$B$185,0),MATCH('Data above threshold'!CJ$4,'Raw Data'!$3:$3,0)-1))</f>
        <v/>
      </c>
      <c r="CK100" s="107" t="str">
        <f aca="true">IF(ISBLANK(OFFSET('Raw Data'!$A$3,MATCH('Data above threshold'!$A100,'Raw Data'!$B$4:$B$185,0),MATCH('Data above threshold'!CK$4,'Raw Data'!$3:$3,0)-1)),"",OFFSET('Raw Data'!$A$3,MATCH('Data above threshold'!$A100,'Raw Data'!$B$4:$B$185,0),MATCH('Data above threshold'!CK$4,'Raw Data'!$3:$3,0)-1))</f>
        <v/>
      </c>
      <c r="CL100" s="107" t="str">
        <f aca="true">IF(ISBLANK(OFFSET('Raw Data'!$A$3,MATCH('Data above threshold'!$A100,'Raw Data'!$B$4:$B$185,0),MATCH('Data above threshold'!CL$4,'Raw Data'!$3:$3,0)-1)),"",OFFSET('Raw Data'!$A$3,MATCH('Data above threshold'!$A100,'Raw Data'!$B$4:$B$185,0),MATCH('Data above threshold'!CL$4,'Raw Data'!$3:$3,0)-1))</f>
        <v/>
      </c>
      <c r="CM100" s="107" t="str">
        <f aca="true">IF(ISBLANK(OFFSET('Raw Data'!$A$3,MATCH('Data above threshold'!$A100,'Raw Data'!$B$4:$B$185,0),MATCH('Data above threshold'!CM$4,'Raw Data'!$3:$3,0)-1)),"",OFFSET('Raw Data'!$A$3,MATCH('Data above threshold'!$A100,'Raw Data'!$B$4:$B$185,0),MATCH('Data above threshold'!CM$4,'Raw Data'!$3:$3,0)-1))</f>
        <v/>
      </c>
      <c r="CN100" s="107" t="str">
        <f aca="true">IF(ISBLANK(OFFSET('Raw Data'!$A$3,MATCH('Data above threshold'!$A100,'Raw Data'!$B$4:$B$185,0),MATCH('Data above threshold'!CN$4,'Raw Data'!$3:$3,0)-1)),"",OFFSET('Raw Data'!$A$3,MATCH('Data above threshold'!$A100,'Raw Data'!$B$4:$B$185,0),MATCH('Data above threshold'!CN$4,'Raw Data'!$3:$3,0)-1))</f>
        <v/>
      </c>
      <c r="CO100" s="107" t="str">
        <f aca="true">IF(ISBLANK(OFFSET('Raw Data'!$A$3,MATCH('Data above threshold'!$A100,'Raw Data'!$B$4:$B$185,0),MATCH('Data above threshold'!CO$4,'Raw Data'!$3:$3,0)-1)),"",OFFSET('Raw Data'!$A$3,MATCH('Data above threshold'!$A100,'Raw Data'!$B$4:$B$185,0),MATCH('Data above threshold'!CO$4,'Raw Data'!$3:$3,0)-1))</f>
        <v/>
      </c>
      <c r="CP100" s="107" t="str">
        <f aca="true">IF(ISBLANK(OFFSET('Raw Data'!$A$3,MATCH('Data above threshold'!$A100,'Raw Data'!$B$4:$B$185,0),MATCH('Data above threshold'!CP$4,'Raw Data'!$3:$3,0)-1)),"",OFFSET('Raw Data'!$A$3,MATCH('Data above threshold'!$A100,'Raw Data'!$B$4:$B$185,0),MATCH('Data above threshold'!CP$4,'Raw Data'!$3:$3,0)-1))</f>
        <v/>
      </c>
      <c r="CQ100" s="107" t="str">
        <f aca="true">IF(ISBLANK(OFFSET('Raw Data'!$A$3,MATCH('Data above threshold'!$A100,'Raw Data'!$B$4:$B$185,0),MATCH('Data above threshold'!CQ$4,'Raw Data'!$3:$3,0)-1)),"",OFFSET('Raw Data'!$A$3,MATCH('Data above threshold'!$A100,'Raw Data'!$B$4:$B$185,0),MATCH('Data above threshold'!CQ$4,'Raw Data'!$3:$3,0)-1))</f>
        <v/>
      </c>
      <c r="CR100" s="107" t="str">
        <f aca="true">IF(ISBLANK(OFFSET('Raw Data'!$A$3,MATCH('Data above threshold'!$A100,'Raw Data'!$B$4:$B$185,0),MATCH('Data above threshold'!CR$4,'Raw Data'!$3:$3,0)-1)),"",OFFSET('Raw Data'!$A$3,MATCH('Data above threshold'!$A100,'Raw Data'!$B$4:$B$185,0),MATCH('Data above threshold'!CR$4,'Raw Data'!$3:$3,0)-1))</f>
        <v/>
      </c>
    </row>
    <row r="101" s="103" customFormat="true" ht="15.5" hidden="false" customHeight="false" outlineLevel="0" collapsed="false">
      <c r="A101" s="107" t="n">
        <v>4121</v>
      </c>
      <c r="B101" s="107" t="n">
        <v>4</v>
      </c>
      <c r="C101" s="107" t="str">
        <f aca="true">IF(ISBLANK(OFFSET('Raw Data'!$A$3,MATCH('Data above threshold'!$A101,'Raw Data'!$B$4:$B$185,0),MATCH('Data above threshold'!C$4,'Raw Data'!$3:$3,0)-1)),"",OFFSET('Raw Data'!$A$3,MATCH('Data above threshold'!$A101,'Raw Data'!$B$4:$B$185,0),MATCH('Data above threshold'!C$4,'Raw Data'!$3:$3,0)-1))</f>
        <v/>
      </c>
      <c r="D101" s="107" t="str">
        <f aca="true">IF(ISBLANK(OFFSET('Raw Data'!$A$3,MATCH('Data above threshold'!$A101,'Raw Data'!$B$4:$B$185,0),MATCH('Data above threshold'!D$4,'Raw Data'!$3:$3,0)-1)),"",OFFSET('Raw Data'!$A$3,MATCH('Data above threshold'!$A101,'Raw Data'!$B$4:$B$185,0),MATCH('Data above threshold'!D$4,'Raw Data'!$3:$3,0)-1))</f>
        <v>National action plans for sustainable consumption</v>
      </c>
      <c r="E101" s="107" t="str">
        <f aca="true">IF(ISBLANK(OFFSET('Raw Data'!$A$3,MATCH('Data above threshold'!$A101,'Raw Data'!$B$4:$B$185,0),MATCH('Data above threshold'!E$4,'Raw Data'!$3:$3,0)-1)),"",OFFSET('Raw Data'!$A$3,MATCH('Data above threshold'!$A101,'Raw Data'!$B$4:$B$185,0),MATCH('Data above threshold'!E$4,'Raw Data'!$3:$3,0)-1))</f>
        <v>Countries with sustainable consumption and production (SCP) national action plans or SCP mainstreamed as a priority or target into national policies (1 = YES; 0 = NO)</v>
      </c>
      <c r="F101" s="107" t="str">
        <f aca="true">IF(ISBLANK(OFFSET('Raw Data'!$A$3,MATCH('Data above threshold'!$A101,'Raw Data'!$B$4:$B$185,0),MATCH('Data above threshold'!F$4,'Raw Data'!$3:$3,0)-1)),"",OFFSET('Raw Data'!$A$3,MATCH('Data above threshold'!$A101,'Raw Data'!$B$4:$B$185,0),MATCH('Data above threshold'!F$4,'Raw Data'!$3:$3,0)-1))</f>
        <v/>
      </c>
      <c r="G101" s="107" t="str">
        <f aca="true">IF(ISBLANK(OFFSET('Raw Data'!$A$3,MATCH('Data above threshold'!$A101,'Raw Data'!$B$4:$B$185,0),MATCH('Data above threshold'!G$4,'Raw Data'!$3:$3,0)-1)),"",OFFSET('Raw Data'!$A$3,MATCH('Data above threshold'!$A101,'Raw Data'!$B$4:$B$185,0),MATCH('Data above threshold'!G$4,'Raw Data'!$3:$3,0)-1))</f>
        <v/>
      </c>
      <c r="H101" s="107" t="str">
        <f aca="true">IF(ISBLANK(OFFSET('Raw Data'!$A$3,MATCH('Data above threshold'!$A101,'Raw Data'!$B$4:$B$185,0),MATCH('Data above threshold'!H$4,'Raw Data'!$3:$3,0)-1)),"",OFFSET('Raw Data'!$A$3,MATCH('Data above threshold'!$A101,'Raw Data'!$B$4:$B$185,0),MATCH('Data above threshold'!H$4,'Raw Data'!$3:$3,0)-1))</f>
        <v>UNSTAT</v>
      </c>
      <c r="I101" s="107" t="str">
        <f aca="true">IF(ISBLANK(OFFSET('Raw Data'!$A$3,MATCH('Data above threshold'!$A101,'Raw Data'!$B$4:$B$185,0),MATCH('Data above threshold'!I$4,'Raw Data'!$3:$3,0)-1)),"",OFFSET('Raw Data'!$A$3,MATCH('Data above threshold'!$A101,'Raw Data'!$B$4:$B$185,0),MATCH('Data above threshold'!I$4,'Raw Data'!$3:$3,0)-1))</f>
        <v/>
      </c>
      <c r="J101" s="107" t="str">
        <f aca="true">IF(ISBLANK(OFFSET('Raw Data'!$A$3,MATCH('Data above threshold'!$A101,'Raw Data'!$B$4:$B$185,0),MATCH('Data above threshold'!J$4,'Raw Data'!$3:$3,0)-1)),"",OFFSET('Raw Data'!$A$3,MATCH('Data above threshold'!$A101,'Raw Data'!$B$4:$B$185,0),MATCH('Data above threshold'!J$4,'Raw Data'!$3:$3,0)-1))</f>
        <v>1 = Yes; 0 = No</v>
      </c>
      <c r="K101" s="107" t="str">
        <f aca="true">IF(ISBLANK(OFFSET('Raw Data'!$A$3,MATCH('Data above threshold'!$A101,'Raw Data'!$B$4:$B$185,0),MATCH('Data above threshold'!K$4,'Raw Data'!$3:$3,0)-1)),"",OFFSET('Raw Data'!$A$3,MATCH('Data above threshold'!$A101,'Raw Data'!$B$4:$B$185,0),MATCH('Data above threshold'!K$4,'Raw Data'!$3:$3,0)-1))</f>
        <v>Plus</v>
      </c>
      <c r="L101" s="107" t="str">
        <f aca="true">IF(ISBLANK(OFFSET('Raw Data'!$A$3,MATCH('Data above threshold'!$A101,'Raw Data'!$B$4:$B$185,0),MATCH('Data above threshold'!L$4,'Raw Data'!$3:$3,0)-1)),"",OFFSET('Raw Data'!$A$3,MATCH('Data above threshold'!$A101,'Raw Data'!$B$4:$B$185,0),MATCH('Data above threshold'!L$4,'Raw Data'!$3:$3,0)-1))</f>
        <v>https://unstats.un.org/sdgs/indicators/database/</v>
      </c>
      <c r="M101" s="105" t="n">
        <f aca="false" t="array" ref="M101:M101">IFERROR(SKEW(IF(ISNUMBER(Q101:CR101),Q101:CR101,"")),"")</f>
        <v>-0.050976463184228</v>
      </c>
      <c r="N101" s="107" t="n">
        <v>0</v>
      </c>
      <c r="O101" s="107" t="str">
        <f aca="true">IF(ISBLANK(OFFSET('Raw Data'!$A$3,MATCH('Data above threshold'!$A101,'Raw Data'!$B$4:$B$185,0),MATCH('Data above threshold'!O$4,'Raw Data'!$3:$3,0)-1)),"",OFFSET('Raw Data'!$A$3,MATCH('Data above threshold'!$A101,'Raw Data'!$B$4:$B$185,0),MATCH('Data above threshold'!O$4,'Raw Data'!$3:$3,0)-1))</f>
        <v/>
      </c>
      <c r="P101" s="106" t="n">
        <f aca="false" t="array" ref="P101:P101">IF(B101&lt;4,"",1-IFERROR(SUM(ISNUMBER(Q101:CR101)*(1-$Q$3:$CR$3))/COUNTIF($Q$3:$CR$3,0),0))</f>
        <v>0</v>
      </c>
      <c r="Q101" s="107" t="n">
        <f aca="true">IF(ISBLANK(OFFSET('Raw Data'!$A$3,MATCH('Data above threshold'!$A101,'Raw Data'!$B$4:$B$185,0),MATCH('Data above threshold'!Q$4,'Raw Data'!$3:$3,0)-1)),"",OFFSET('Raw Data'!$A$3,MATCH('Data above threshold'!$A101,'Raw Data'!$B$4:$B$185,0),MATCH('Data above threshold'!Q$4,'Raw Data'!$3:$3,0)-1))</f>
        <v>1</v>
      </c>
      <c r="R101" s="107" t="n">
        <f aca="true">IF(ISBLANK(OFFSET('Raw Data'!$A$3,MATCH('Data above threshold'!$A101,'Raw Data'!$B$4:$B$185,0),MATCH('Data above threshold'!R$4,'Raw Data'!$3:$3,0)-1)),"",OFFSET('Raw Data'!$A$3,MATCH('Data above threshold'!$A101,'Raw Data'!$B$4:$B$185,0),MATCH('Data above threshold'!R$4,'Raw Data'!$3:$3,0)-1))</f>
        <v>0</v>
      </c>
      <c r="S101" s="107" t="n">
        <f aca="true">IF(ISBLANK(OFFSET('Raw Data'!$A$3,MATCH('Data above threshold'!$A101,'Raw Data'!$B$4:$B$185,0),MATCH('Data above threshold'!S$4,'Raw Data'!$3:$3,0)-1)),"",OFFSET('Raw Data'!$A$3,MATCH('Data above threshold'!$A101,'Raw Data'!$B$4:$B$185,0),MATCH('Data above threshold'!S$4,'Raw Data'!$3:$3,0)-1))</f>
        <v>1</v>
      </c>
      <c r="T101" s="107" t="n">
        <f aca="true">IF(ISBLANK(OFFSET('Raw Data'!$A$3,MATCH('Data above threshold'!$A101,'Raw Data'!$B$4:$B$185,0),MATCH('Data above threshold'!T$4,'Raw Data'!$3:$3,0)-1)),"",OFFSET('Raw Data'!$A$3,MATCH('Data above threshold'!$A101,'Raw Data'!$B$4:$B$185,0),MATCH('Data above threshold'!T$4,'Raw Data'!$3:$3,0)-1))</f>
        <v>1</v>
      </c>
      <c r="U101" s="107" t="n">
        <f aca="true">IF(ISBLANK(OFFSET('Raw Data'!$A$3,MATCH('Data above threshold'!$A101,'Raw Data'!$B$4:$B$185,0),MATCH('Data above threshold'!U$4,'Raw Data'!$3:$3,0)-1)),"",OFFSET('Raw Data'!$A$3,MATCH('Data above threshold'!$A101,'Raw Data'!$B$4:$B$185,0),MATCH('Data above threshold'!U$4,'Raw Data'!$3:$3,0)-1))</f>
        <v>0</v>
      </c>
      <c r="V101" s="107" t="n">
        <f aca="true">IF(ISBLANK(OFFSET('Raw Data'!$A$3,MATCH('Data above threshold'!$A101,'Raw Data'!$B$4:$B$185,0),MATCH('Data above threshold'!V$4,'Raw Data'!$3:$3,0)-1)),"",OFFSET('Raw Data'!$A$3,MATCH('Data above threshold'!$A101,'Raw Data'!$B$4:$B$185,0),MATCH('Data above threshold'!V$4,'Raw Data'!$3:$3,0)-1))</f>
        <v>1</v>
      </c>
      <c r="W101" s="107" t="n">
        <f aca="true">IF(ISBLANK(OFFSET('Raw Data'!$A$3,MATCH('Data above threshold'!$A101,'Raw Data'!$B$4:$B$185,0),MATCH('Data above threshold'!W$4,'Raw Data'!$3:$3,0)-1)),"",OFFSET('Raw Data'!$A$3,MATCH('Data above threshold'!$A101,'Raw Data'!$B$4:$B$185,0),MATCH('Data above threshold'!W$4,'Raw Data'!$3:$3,0)-1))</f>
        <v>1</v>
      </c>
      <c r="X101" s="107" t="n">
        <f aca="true">IF(ISBLANK(OFFSET('Raw Data'!$A$3,MATCH('Data above threshold'!$A101,'Raw Data'!$B$4:$B$185,0),MATCH('Data above threshold'!X$4,'Raw Data'!$3:$3,0)-1)),"",OFFSET('Raw Data'!$A$3,MATCH('Data above threshold'!$A101,'Raw Data'!$B$4:$B$185,0),MATCH('Data above threshold'!X$4,'Raw Data'!$3:$3,0)-1))</f>
        <v>0</v>
      </c>
      <c r="Y101" s="107" t="n">
        <f aca="true">IF(ISBLANK(OFFSET('Raw Data'!$A$3,MATCH('Data above threshold'!$A101,'Raw Data'!$B$4:$B$185,0),MATCH('Data above threshold'!Y$4,'Raw Data'!$3:$3,0)-1)),"",OFFSET('Raw Data'!$A$3,MATCH('Data above threshold'!$A101,'Raw Data'!$B$4:$B$185,0),MATCH('Data above threshold'!Y$4,'Raw Data'!$3:$3,0)-1))</f>
        <v>1</v>
      </c>
      <c r="Z101" s="107" t="n">
        <f aca="true">IF(ISBLANK(OFFSET('Raw Data'!$A$3,MATCH('Data above threshold'!$A101,'Raw Data'!$B$4:$B$185,0),MATCH('Data above threshold'!Z$4,'Raw Data'!$3:$3,0)-1)),"",OFFSET('Raw Data'!$A$3,MATCH('Data above threshold'!$A101,'Raw Data'!$B$4:$B$185,0),MATCH('Data above threshold'!Z$4,'Raw Data'!$3:$3,0)-1))</f>
        <v>1</v>
      </c>
      <c r="AA101" s="107" t="n">
        <f aca="true">IF(ISBLANK(OFFSET('Raw Data'!$A$3,MATCH('Data above threshold'!$A101,'Raw Data'!$B$4:$B$185,0),MATCH('Data above threshold'!AA$4,'Raw Data'!$3:$3,0)-1)),"",OFFSET('Raw Data'!$A$3,MATCH('Data above threshold'!$A101,'Raw Data'!$B$4:$B$185,0),MATCH('Data above threshold'!AA$4,'Raw Data'!$3:$3,0)-1))</f>
        <v>1</v>
      </c>
      <c r="AB101" s="107" t="n">
        <f aca="true">IF(ISBLANK(OFFSET('Raw Data'!$A$3,MATCH('Data above threshold'!$A101,'Raw Data'!$B$4:$B$185,0),MATCH('Data above threshold'!AB$4,'Raw Data'!$3:$3,0)-1)),"",OFFSET('Raw Data'!$A$3,MATCH('Data above threshold'!$A101,'Raw Data'!$B$4:$B$185,0),MATCH('Data above threshold'!AB$4,'Raw Data'!$3:$3,0)-1))</f>
        <v>0</v>
      </c>
      <c r="AC101" s="107" t="n">
        <f aca="true">IF(ISBLANK(OFFSET('Raw Data'!$A$3,MATCH('Data above threshold'!$A101,'Raw Data'!$B$4:$B$185,0),MATCH('Data above threshold'!AC$4,'Raw Data'!$3:$3,0)-1)),"",OFFSET('Raw Data'!$A$3,MATCH('Data above threshold'!$A101,'Raw Data'!$B$4:$B$185,0),MATCH('Data above threshold'!AC$4,'Raw Data'!$3:$3,0)-1))</f>
        <v>1</v>
      </c>
      <c r="AD101" s="107" t="n">
        <f aca="true">IF(ISBLANK(OFFSET('Raw Data'!$A$3,MATCH('Data above threshold'!$A101,'Raw Data'!$B$4:$B$185,0),MATCH('Data above threshold'!AD$4,'Raw Data'!$3:$3,0)-1)),"",OFFSET('Raw Data'!$A$3,MATCH('Data above threshold'!$A101,'Raw Data'!$B$4:$B$185,0),MATCH('Data above threshold'!AD$4,'Raw Data'!$3:$3,0)-1))</f>
        <v>0</v>
      </c>
      <c r="AE101" s="107" t="n">
        <f aca="true">IF(ISBLANK(OFFSET('Raw Data'!$A$3,MATCH('Data above threshold'!$A101,'Raw Data'!$B$4:$B$185,0),MATCH('Data above threshold'!AE$4,'Raw Data'!$3:$3,0)-1)),"",OFFSET('Raw Data'!$A$3,MATCH('Data above threshold'!$A101,'Raw Data'!$B$4:$B$185,0),MATCH('Data above threshold'!AE$4,'Raw Data'!$3:$3,0)-1))</f>
        <v>1</v>
      </c>
      <c r="AF101" s="107" t="n">
        <f aca="true">IF(ISBLANK(OFFSET('Raw Data'!$A$3,MATCH('Data above threshold'!$A101,'Raw Data'!$B$4:$B$185,0),MATCH('Data above threshold'!AF$4,'Raw Data'!$3:$3,0)-1)),"",OFFSET('Raw Data'!$A$3,MATCH('Data above threshold'!$A101,'Raw Data'!$B$4:$B$185,0),MATCH('Data above threshold'!AF$4,'Raw Data'!$3:$3,0)-1))</f>
        <v>0</v>
      </c>
      <c r="AG101" s="107" t="n">
        <f aca="true">IF(ISBLANK(OFFSET('Raw Data'!$A$3,MATCH('Data above threshold'!$A101,'Raw Data'!$B$4:$B$185,0),MATCH('Data above threshold'!AG$4,'Raw Data'!$3:$3,0)-1)),"",OFFSET('Raw Data'!$A$3,MATCH('Data above threshold'!$A101,'Raw Data'!$B$4:$B$185,0),MATCH('Data above threshold'!AG$4,'Raw Data'!$3:$3,0)-1))</f>
        <v>1</v>
      </c>
      <c r="AH101" s="107" t="n">
        <f aca="true">IF(ISBLANK(OFFSET('Raw Data'!$A$3,MATCH('Data above threshold'!$A101,'Raw Data'!$B$4:$B$185,0),MATCH('Data above threshold'!AH$4,'Raw Data'!$3:$3,0)-1)),"",OFFSET('Raw Data'!$A$3,MATCH('Data above threshold'!$A101,'Raw Data'!$B$4:$B$185,0),MATCH('Data above threshold'!AH$4,'Raw Data'!$3:$3,0)-1))</f>
        <v>0</v>
      </c>
      <c r="AI101" s="107" t="n">
        <f aca="true">IF(ISBLANK(OFFSET('Raw Data'!$A$3,MATCH('Data above threshold'!$A101,'Raw Data'!$B$4:$B$185,0),MATCH('Data above threshold'!AI$4,'Raw Data'!$3:$3,0)-1)),"",OFFSET('Raw Data'!$A$3,MATCH('Data above threshold'!$A101,'Raw Data'!$B$4:$B$185,0),MATCH('Data above threshold'!AI$4,'Raw Data'!$3:$3,0)-1))</f>
        <v>1</v>
      </c>
      <c r="AJ101" s="107" t="n">
        <f aca="true">IF(ISBLANK(OFFSET('Raw Data'!$A$3,MATCH('Data above threshold'!$A101,'Raw Data'!$B$4:$B$185,0),MATCH('Data above threshold'!AJ$4,'Raw Data'!$3:$3,0)-1)),"",OFFSET('Raw Data'!$A$3,MATCH('Data above threshold'!$A101,'Raw Data'!$B$4:$B$185,0),MATCH('Data above threshold'!AJ$4,'Raw Data'!$3:$3,0)-1))</f>
        <v>0</v>
      </c>
      <c r="AK101" s="107" t="n">
        <f aca="true">IF(ISBLANK(OFFSET('Raw Data'!$A$3,MATCH('Data above threshold'!$A101,'Raw Data'!$B$4:$B$185,0),MATCH('Data above threshold'!AK$4,'Raw Data'!$3:$3,0)-1)),"",OFFSET('Raw Data'!$A$3,MATCH('Data above threshold'!$A101,'Raw Data'!$B$4:$B$185,0),MATCH('Data above threshold'!AK$4,'Raw Data'!$3:$3,0)-1))</f>
        <v>1</v>
      </c>
      <c r="AL101" s="107" t="n">
        <f aca="true">IF(ISBLANK(OFFSET('Raw Data'!$A$3,MATCH('Data above threshold'!$A101,'Raw Data'!$B$4:$B$185,0),MATCH('Data above threshold'!AL$4,'Raw Data'!$3:$3,0)-1)),"",OFFSET('Raw Data'!$A$3,MATCH('Data above threshold'!$A101,'Raw Data'!$B$4:$B$185,0),MATCH('Data above threshold'!AL$4,'Raw Data'!$3:$3,0)-1))</f>
        <v>0</v>
      </c>
      <c r="AM101" s="107" t="n">
        <f aca="true">IF(ISBLANK(OFFSET('Raw Data'!$A$3,MATCH('Data above threshold'!$A101,'Raw Data'!$B$4:$B$185,0),MATCH('Data above threshold'!AM$4,'Raw Data'!$3:$3,0)-1)),"",OFFSET('Raw Data'!$A$3,MATCH('Data above threshold'!$A101,'Raw Data'!$B$4:$B$185,0),MATCH('Data above threshold'!AM$4,'Raw Data'!$3:$3,0)-1))</f>
        <v>1</v>
      </c>
      <c r="AN101" s="107" t="n">
        <f aca="true">IF(ISBLANK(OFFSET('Raw Data'!$A$3,MATCH('Data above threshold'!$A101,'Raw Data'!$B$4:$B$185,0),MATCH('Data above threshold'!AN$4,'Raw Data'!$3:$3,0)-1)),"",OFFSET('Raw Data'!$A$3,MATCH('Data above threshold'!$A101,'Raw Data'!$B$4:$B$185,0),MATCH('Data above threshold'!AN$4,'Raw Data'!$3:$3,0)-1))</f>
        <v>0</v>
      </c>
      <c r="AO101" s="107" t="n">
        <f aca="true">IF(ISBLANK(OFFSET('Raw Data'!$A$3,MATCH('Data above threshold'!$A101,'Raw Data'!$B$4:$B$185,0),MATCH('Data above threshold'!AO$4,'Raw Data'!$3:$3,0)-1)),"",OFFSET('Raw Data'!$A$3,MATCH('Data above threshold'!$A101,'Raw Data'!$B$4:$B$185,0),MATCH('Data above threshold'!AO$4,'Raw Data'!$3:$3,0)-1))</f>
        <v>1</v>
      </c>
      <c r="AP101" s="107" t="n">
        <f aca="true">IF(ISBLANK(OFFSET('Raw Data'!$A$3,MATCH('Data above threshold'!$A101,'Raw Data'!$B$4:$B$185,0),MATCH('Data above threshold'!AP$4,'Raw Data'!$3:$3,0)-1)),"",OFFSET('Raw Data'!$A$3,MATCH('Data above threshold'!$A101,'Raw Data'!$B$4:$B$185,0),MATCH('Data above threshold'!AP$4,'Raw Data'!$3:$3,0)-1))</f>
        <v>1</v>
      </c>
      <c r="AQ101" s="107" t="n">
        <f aca="true">IF(ISBLANK(OFFSET('Raw Data'!$A$3,MATCH('Data above threshold'!$A101,'Raw Data'!$B$4:$B$185,0),MATCH('Data above threshold'!AQ$4,'Raw Data'!$3:$3,0)-1)),"",OFFSET('Raw Data'!$A$3,MATCH('Data above threshold'!$A101,'Raw Data'!$B$4:$B$185,0),MATCH('Data above threshold'!AQ$4,'Raw Data'!$3:$3,0)-1))</f>
        <v>0</v>
      </c>
      <c r="AR101" s="107" t="n">
        <f aca="true">IF(ISBLANK(OFFSET('Raw Data'!$A$3,MATCH('Data above threshold'!$A101,'Raw Data'!$B$4:$B$185,0),MATCH('Data above threshold'!AR$4,'Raw Data'!$3:$3,0)-1)),"",OFFSET('Raw Data'!$A$3,MATCH('Data above threshold'!$A101,'Raw Data'!$B$4:$B$185,0),MATCH('Data above threshold'!AR$4,'Raw Data'!$3:$3,0)-1))</f>
        <v>0</v>
      </c>
      <c r="AS101" s="107" t="n">
        <f aca="true">IF(ISBLANK(OFFSET('Raw Data'!$A$3,MATCH('Data above threshold'!$A101,'Raw Data'!$B$4:$B$185,0),MATCH('Data above threshold'!AS$4,'Raw Data'!$3:$3,0)-1)),"",OFFSET('Raw Data'!$A$3,MATCH('Data above threshold'!$A101,'Raw Data'!$B$4:$B$185,0),MATCH('Data above threshold'!AS$4,'Raw Data'!$3:$3,0)-1))</f>
        <v>0</v>
      </c>
      <c r="AT101" s="107" t="n">
        <f aca="true">IF(ISBLANK(OFFSET('Raw Data'!$A$3,MATCH('Data above threshold'!$A101,'Raw Data'!$B$4:$B$185,0),MATCH('Data above threshold'!AT$4,'Raw Data'!$3:$3,0)-1)),"",OFFSET('Raw Data'!$A$3,MATCH('Data above threshold'!$A101,'Raw Data'!$B$4:$B$185,0),MATCH('Data above threshold'!AT$4,'Raw Data'!$3:$3,0)-1))</f>
        <v>0</v>
      </c>
      <c r="AU101" s="107" t="n">
        <f aca="true">IF(ISBLANK(OFFSET('Raw Data'!$A$3,MATCH('Data above threshold'!$A101,'Raw Data'!$B$4:$B$185,0),MATCH('Data above threshold'!AU$4,'Raw Data'!$3:$3,0)-1)),"",OFFSET('Raw Data'!$A$3,MATCH('Data above threshold'!$A101,'Raw Data'!$B$4:$B$185,0),MATCH('Data above threshold'!AU$4,'Raw Data'!$3:$3,0)-1))</f>
        <v>1</v>
      </c>
      <c r="AV101" s="107" t="n">
        <f aca="true">IF(ISBLANK(OFFSET('Raw Data'!$A$3,MATCH('Data above threshold'!$A101,'Raw Data'!$B$4:$B$185,0),MATCH('Data above threshold'!AV$4,'Raw Data'!$3:$3,0)-1)),"",OFFSET('Raw Data'!$A$3,MATCH('Data above threshold'!$A101,'Raw Data'!$B$4:$B$185,0),MATCH('Data above threshold'!AV$4,'Raw Data'!$3:$3,0)-1))</f>
        <v>1</v>
      </c>
      <c r="AW101" s="107" t="n">
        <f aca="true">IF(ISBLANK(OFFSET('Raw Data'!$A$3,MATCH('Data above threshold'!$A101,'Raw Data'!$B$4:$B$185,0),MATCH('Data above threshold'!AW$4,'Raw Data'!$3:$3,0)-1)),"",OFFSET('Raw Data'!$A$3,MATCH('Data above threshold'!$A101,'Raw Data'!$B$4:$B$185,0),MATCH('Data above threshold'!AW$4,'Raw Data'!$3:$3,0)-1))</f>
        <v>1</v>
      </c>
      <c r="AX101" s="107" t="n">
        <f aca="true">IF(ISBLANK(OFFSET('Raw Data'!$A$3,MATCH('Data above threshold'!$A101,'Raw Data'!$B$4:$B$185,0),MATCH('Data above threshold'!AX$4,'Raw Data'!$3:$3,0)-1)),"",OFFSET('Raw Data'!$A$3,MATCH('Data above threshold'!$A101,'Raw Data'!$B$4:$B$185,0),MATCH('Data above threshold'!AX$4,'Raw Data'!$3:$3,0)-1))</f>
        <v>0</v>
      </c>
      <c r="AY101" s="107" t="n">
        <f aca="true">IF(ISBLANK(OFFSET('Raw Data'!$A$3,MATCH('Data above threshold'!$A101,'Raw Data'!$B$4:$B$185,0),MATCH('Data above threshold'!AY$4,'Raw Data'!$3:$3,0)-1)),"",OFFSET('Raw Data'!$A$3,MATCH('Data above threshold'!$A101,'Raw Data'!$B$4:$B$185,0),MATCH('Data above threshold'!AY$4,'Raw Data'!$3:$3,0)-1))</f>
        <v>1</v>
      </c>
      <c r="AZ101" s="107" t="n">
        <f aca="true">IF(ISBLANK(OFFSET('Raw Data'!$A$3,MATCH('Data above threshold'!$A101,'Raw Data'!$B$4:$B$185,0),MATCH('Data above threshold'!AZ$4,'Raw Data'!$3:$3,0)-1)),"",OFFSET('Raw Data'!$A$3,MATCH('Data above threshold'!$A101,'Raw Data'!$B$4:$B$185,0),MATCH('Data above threshold'!AZ$4,'Raw Data'!$3:$3,0)-1))</f>
        <v>1</v>
      </c>
      <c r="BA101" s="107" t="n">
        <f aca="true">IF(ISBLANK(OFFSET('Raw Data'!$A$3,MATCH('Data above threshold'!$A101,'Raw Data'!$B$4:$B$185,0),MATCH('Data above threshold'!BA$4,'Raw Data'!$3:$3,0)-1)),"",OFFSET('Raw Data'!$A$3,MATCH('Data above threshold'!$A101,'Raw Data'!$B$4:$B$185,0),MATCH('Data above threshold'!BA$4,'Raw Data'!$3:$3,0)-1))</f>
        <v>0</v>
      </c>
      <c r="BB101" s="107" t="n">
        <f aca="true">IF(ISBLANK(OFFSET('Raw Data'!$A$3,MATCH('Data above threshold'!$A101,'Raw Data'!$B$4:$B$185,0),MATCH('Data above threshold'!BB$4,'Raw Data'!$3:$3,0)-1)),"",OFFSET('Raw Data'!$A$3,MATCH('Data above threshold'!$A101,'Raw Data'!$B$4:$B$185,0),MATCH('Data above threshold'!BB$4,'Raw Data'!$3:$3,0)-1))</f>
        <v>1</v>
      </c>
      <c r="BC101" s="107" t="n">
        <f aca="true">IF(ISBLANK(OFFSET('Raw Data'!$A$3,MATCH('Data above threshold'!$A101,'Raw Data'!$B$4:$B$185,0),MATCH('Data above threshold'!BC$4,'Raw Data'!$3:$3,0)-1)),"",OFFSET('Raw Data'!$A$3,MATCH('Data above threshold'!$A101,'Raw Data'!$B$4:$B$185,0),MATCH('Data above threshold'!BC$4,'Raw Data'!$3:$3,0)-1))</f>
        <v>1</v>
      </c>
      <c r="BD101" s="107" t="n">
        <f aca="true">IF(ISBLANK(OFFSET('Raw Data'!$A$3,MATCH('Data above threshold'!$A101,'Raw Data'!$B$4:$B$185,0),MATCH('Data above threshold'!BD$4,'Raw Data'!$3:$3,0)-1)),"",OFFSET('Raw Data'!$A$3,MATCH('Data above threshold'!$A101,'Raw Data'!$B$4:$B$185,0),MATCH('Data above threshold'!BD$4,'Raw Data'!$3:$3,0)-1))</f>
        <v>0</v>
      </c>
      <c r="BE101" s="107" t="n">
        <f aca="true">IF(ISBLANK(OFFSET('Raw Data'!$A$3,MATCH('Data above threshold'!$A101,'Raw Data'!$B$4:$B$185,0),MATCH('Data above threshold'!BE$4,'Raw Data'!$3:$3,0)-1)),"",OFFSET('Raw Data'!$A$3,MATCH('Data above threshold'!$A101,'Raw Data'!$B$4:$B$185,0),MATCH('Data above threshold'!BE$4,'Raw Data'!$3:$3,0)-1))</f>
        <v>1</v>
      </c>
      <c r="BF101" s="107" t="n">
        <f aca="true">IF(ISBLANK(OFFSET('Raw Data'!$A$3,MATCH('Data above threshold'!$A101,'Raw Data'!$B$4:$B$185,0),MATCH('Data above threshold'!BF$4,'Raw Data'!$3:$3,0)-1)),"",OFFSET('Raw Data'!$A$3,MATCH('Data above threshold'!$A101,'Raw Data'!$B$4:$B$185,0),MATCH('Data above threshold'!BF$4,'Raw Data'!$3:$3,0)-1))</f>
        <v>0</v>
      </c>
      <c r="BG101" s="107" t="n">
        <f aca="true">IF(ISBLANK(OFFSET('Raw Data'!$A$3,MATCH('Data above threshold'!$A101,'Raw Data'!$B$4:$B$185,0),MATCH('Data above threshold'!BG$4,'Raw Data'!$3:$3,0)-1)),"",OFFSET('Raw Data'!$A$3,MATCH('Data above threshold'!$A101,'Raw Data'!$B$4:$B$185,0),MATCH('Data above threshold'!BG$4,'Raw Data'!$3:$3,0)-1))</f>
        <v>0</v>
      </c>
      <c r="BH101" s="107" t="n">
        <f aca="true">IF(ISBLANK(OFFSET('Raw Data'!$A$3,MATCH('Data above threshold'!$A101,'Raw Data'!$B$4:$B$185,0),MATCH('Data above threshold'!BH$4,'Raw Data'!$3:$3,0)-1)),"",OFFSET('Raw Data'!$A$3,MATCH('Data above threshold'!$A101,'Raw Data'!$B$4:$B$185,0),MATCH('Data above threshold'!BH$4,'Raw Data'!$3:$3,0)-1))</f>
        <v>0</v>
      </c>
      <c r="BI101" s="107" t="n">
        <f aca="true">IF(ISBLANK(OFFSET('Raw Data'!$A$3,MATCH('Data above threshold'!$A101,'Raw Data'!$B$4:$B$185,0),MATCH('Data above threshold'!BI$4,'Raw Data'!$3:$3,0)-1)),"",OFFSET('Raw Data'!$A$3,MATCH('Data above threshold'!$A101,'Raw Data'!$B$4:$B$185,0),MATCH('Data above threshold'!BI$4,'Raw Data'!$3:$3,0)-1))</f>
        <v>0</v>
      </c>
      <c r="BJ101" s="107" t="n">
        <f aca="true">IF(ISBLANK(OFFSET('Raw Data'!$A$3,MATCH('Data above threshold'!$A101,'Raw Data'!$B$4:$B$185,0),MATCH('Data above threshold'!BJ$4,'Raw Data'!$3:$3,0)-1)),"",OFFSET('Raw Data'!$A$3,MATCH('Data above threshold'!$A101,'Raw Data'!$B$4:$B$185,0),MATCH('Data above threshold'!BJ$4,'Raw Data'!$3:$3,0)-1))</f>
        <v>1</v>
      </c>
      <c r="BK101" s="107" t="n">
        <f aca="true">IF(ISBLANK(OFFSET('Raw Data'!$A$3,MATCH('Data above threshold'!$A101,'Raw Data'!$B$4:$B$185,0),MATCH('Data above threshold'!BK$4,'Raw Data'!$3:$3,0)-1)),"",OFFSET('Raw Data'!$A$3,MATCH('Data above threshold'!$A101,'Raw Data'!$B$4:$B$185,0),MATCH('Data above threshold'!BK$4,'Raw Data'!$3:$3,0)-1))</f>
        <v>1</v>
      </c>
      <c r="BL101" s="107" t="n">
        <f aca="true">IF(ISBLANK(OFFSET('Raw Data'!$A$3,MATCH('Data above threshold'!$A101,'Raw Data'!$B$4:$B$185,0),MATCH('Data above threshold'!BL$4,'Raw Data'!$3:$3,0)-1)),"",OFFSET('Raw Data'!$A$3,MATCH('Data above threshold'!$A101,'Raw Data'!$B$4:$B$185,0),MATCH('Data above threshold'!BL$4,'Raw Data'!$3:$3,0)-1))</f>
        <v>1</v>
      </c>
      <c r="BM101" s="107" t="n">
        <f aca="true">IF(ISBLANK(OFFSET('Raw Data'!$A$3,MATCH('Data above threshold'!$A101,'Raw Data'!$B$4:$B$185,0),MATCH('Data above threshold'!BM$4,'Raw Data'!$3:$3,0)-1)),"",OFFSET('Raw Data'!$A$3,MATCH('Data above threshold'!$A101,'Raw Data'!$B$4:$B$185,0),MATCH('Data above threshold'!BM$4,'Raw Data'!$3:$3,0)-1))</f>
        <v>0</v>
      </c>
      <c r="BN101" s="107" t="n">
        <f aca="true">IF(ISBLANK(OFFSET('Raw Data'!$A$3,MATCH('Data above threshold'!$A101,'Raw Data'!$B$4:$B$185,0),MATCH('Data above threshold'!BN$4,'Raw Data'!$3:$3,0)-1)),"",OFFSET('Raw Data'!$A$3,MATCH('Data above threshold'!$A101,'Raw Data'!$B$4:$B$185,0),MATCH('Data above threshold'!BN$4,'Raw Data'!$3:$3,0)-1))</f>
        <v>0</v>
      </c>
      <c r="BO101" s="107" t="n">
        <f aca="true">IF(ISBLANK(OFFSET('Raw Data'!$A$3,MATCH('Data above threshold'!$A101,'Raw Data'!$B$4:$B$185,0),MATCH('Data above threshold'!BO$4,'Raw Data'!$3:$3,0)-1)),"",OFFSET('Raw Data'!$A$3,MATCH('Data above threshold'!$A101,'Raw Data'!$B$4:$B$185,0),MATCH('Data above threshold'!BO$4,'Raw Data'!$3:$3,0)-1))</f>
        <v>1</v>
      </c>
      <c r="BP101" s="107" t="n">
        <f aca="true">IF(ISBLANK(OFFSET('Raw Data'!$A$3,MATCH('Data above threshold'!$A101,'Raw Data'!$B$4:$B$185,0),MATCH('Data above threshold'!BP$4,'Raw Data'!$3:$3,0)-1)),"",OFFSET('Raw Data'!$A$3,MATCH('Data above threshold'!$A101,'Raw Data'!$B$4:$B$185,0),MATCH('Data above threshold'!BP$4,'Raw Data'!$3:$3,0)-1))</f>
        <v>1</v>
      </c>
      <c r="BQ101" s="107" t="n">
        <f aca="true">IF(ISBLANK(OFFSET('Raw Data'!$A$3,MATCH('Data above threshold'!$A101,'Raw Data'!$B$4:$B$185,0),MATCH('Data above threshold'!BQ$4,'Raw Data'!$3:$3,0)-1)),"",OFFSET('Raw Data'!$A$3,MATCH('Data above threshold'!$A101,'Raw Data'!$B$4:$B$185,0),MATCH('Data above threshold'!BQ$4,'Raw Data'!$3:$3,0)-1))</f>
        <v>0</v>
      </c>
      <c r="BR101" s="107" t="n">
        <f aca="true">IF(ISBLANK(OFFSET('Raw Data'!$A$3,MATCH('Data above threshold'!$A101,'Raw Data'!$B$4:$B$185,0),MATCH('Data above threshold'!BR$4,'Raw Data'!$3:$3,0)-1)),"",OFFSET('Raw Data'!$A$3,MATCH('Data above threshold'!$A101,'Raw Data'!$B$4:$B$185,0),MATCH('Data above threshold'!BR$4,'Raw Data'!$3:$3,0)-1))</f>
        <v>1</v>
      </c>
      <c r="BS101" s="107" t="n">
        <f aca="true">IF(ISBLANK(OFFSET('Raw Data'!$A$3,MATCH('Data above threshold'!$A101,'Raw Data'!$B$4:$B$185,0),MATCH('Data above threshold'!BS$4,'Raw Data'!$3:$3,0)-1)),"",OFFSET('Raw Data'!$A$3,MATCH('Data above threshold'!$A101,'Raw Data'!$B$4:$B$185,0),MATCH('Data above threshold'!BS$4,'Raw Data'!$3:$3,0)-1))</f>
        <v>0</v>
      </c>
      <c r="BT101" s="107" t="n">
        <f aca="true">IF(ISBLANK(OFFSET('Raw Data'!$A$3,MATCH('Data above threshold'!$A101,'Raw Data'!$B$4:$B$185,0),MATCH('Data above threshold'!BT$4,'Raw Data'!$3:$3,0)-1)),"",OFFSET('Raw Data'!$A$3,MATCH('Data above threshold'!$A101,'Raw Data'!$B$4:$B$185,0),MATCH('Data above threshold'!BT$4,'Raw Data'!$3:$3,0)-1))</f>
        <v>1</v>
      </c>
      <c r="BU101" s="107" t="n">
        <f aca="true">IF(ISBLANK(OFFSET('Raw Data'!$A$3,MATCH('Data above threshold'!$A101,'Raw Data'!$B$4:$B$185,0),MATCH('Data above threshold'!BU$4,'Raw Data'!$3:$3,0)-1)),"",OFFSET('Raw Data'!$A$3,MATCH('Data above threshold'!$A101,'Raw Data'!$B$4:$B$185,0),MATCH('Data above threshold'!BU$4,'Raw Data'!$3:$3,0)-1))</f>
        <v>1</v>
      </c>
      <c r="BV101" s="107" t="n">
        <f aca="true">IF(ISBLANK(OFFSET('Raw Data'!$A$3,MATCH('Data above threshold'!$A101,'Raw Data'!$B$4:$B$185,0),MATCH('Data above threshold'!BV$4,'Raw Data'!$3:$3,0)-1)),"",OFFSET('Raw Data'!$A$3,MATCH('Data above threshold'!$A101,'Raw Data'!$B$4:$B$185,0),MATCH('Data above threshold'!BV$4,'Raw Data'!$3:$3,0)-1))</f>
        <v>0</v>
      </c>
      <c r="BW101" s="107" t="n">
        <f aca="true">IF(ISBLANK(OFFSET('Raw Data'!$A$3,MATCH('Data above threshold'!$A101,'Raw Data'!$B$4:$B$185,0),MATCH('Data above threshold'!BW$4,'Raw Data'!$3:$3,0)-1)),"",OFFSET('Raw Data'!$A$3,MATCH('Data above threshold'!$A101,'Raw Data'!$B$4:$B$185,0),MATCH('Data above threshold'!BW$4,'Raw Data'!$3:$3,0)-1))</f>
        <v>0</v>
      </c>
      <c r="BX101" s="107" t="n">
        <f aca="true">IF(ISBLANK(OFFSET('Raw Data'!$A$3,MATCH('Data above threshold'!$A101,'Raw Data'!$B$4:$B$185,0),MATCH('Data above threshold'!BX$4,'Raw Data'!$3:$3,0)-1)),"",OFFSET('Raw Data'!$A$3,MATCH('Data above threshold'!$A101,'Raw Data'!$B$4:$B$185,0),MATCH('Data above threshold'!BX$4,'Raw Data'!$3:$3,0)-1))</f>
        <v>0</v>
      </c>
      <c r="BY101" s="107" t="n">
        <f aca="true">IF(ISBLANK(OFFSET('Raw Data'!$A$3,MATCH('Data above threshold'!$A101,'Raw Data'!$B$4:$B$185,0),MATCH('Data above threshold'!BY$4,'Raw Data'!$3:$3,0)-1)),"",OFFSET('Raw Data'!$A$3,MATCH('Data above threshold'!$A101,'Raw Data'!$B$4:$B$185,0),MATCH('Data above threshold'!BY$4,'Raw Data'!$3:$3,0)-1))</f>
        <v>0</v>
      </c>
      <c r="BZ101" s="107" t="n">
        <f aca="true">IF(ISBLANK(OFFSET('Raw Data'!$A$3,MATCH('Data above threshold'!$A101,'Raw Data'!$B$4:$B$185,0),MATCH('Data above threshold'!BZ$4,'Raw Data'!$3:$3,0)-1)),"",OFFSET('Raw Data'!$A$3,MATCH('Data above threshold'!$A101,'Raw Data'!$B$4:$B$185,0),MATCH('Data above threshold'!BZ$4,'Raw Data'!$3:$3,0)-1))</f>
        <v>0</v>
      </c>
      <c r="CA101" s="107" t="n">
        <f aca="true">IF(ISBLANK(OFFSET('Raw Data'!$A$3,MATCH('Data above threshold'!$A101,'Raw Data'!$B$4:$B$185,0),MATCH('Data above threshold'!CA$4,'Raw Data'!$3:$3,0)-1)),"",OFFSET('Raw Data'!$A$3,MATCH('Data above threshold'!$A101,'Raw Data'!$B$4:$B$185,0),MATCH('Data above threshold'!CA$4,'Raw Data'!$3:$3,0)-1))</f>
        <v>0</v>
      </c>
      <c r="CB101" s="107" t="n">
        <f aca="true">IF(ISBLANK(OFFSET('Raw Data'!$A$3,MATCH('Data above threshold'!$A101,'Raw Data'!$B$4:$B$185,0),MATCH('Data above threshold'!CB$4,'Raw Data'!$3:$3,0)-1)),"",OFFSET('Raw Data'!$A$3,MATCH('Data above threshold'!$A101,'Raw Data'!$B$4:$B$185,0),MATCH('Data above threshold'!CB$4,'Raw Data'!$3:$3,0)-1))</f>
        <v>0</v>
      </c>
      <c r="CC101" s="107" t="n">
        <f aca="true">IF(ISBLANK(OFFSET('Raw Data'!$A$3,MATCH('Data above threshold'!$A101,'Raw Data'!$B$4:$B$185,0),MATCH('Data above threshold'!CC$4,'Raw Data'!$3:$3,0)-1)),"",OFFSET('Raw Data'!$A$3,MATCH('Data above threshold'!$A101,'Raw Data'!$B$4:$B$185,0),MATCH('Data above threshold'!CC$4,'Raw Data'!$3:$3,0)-1))</f>
        <v>0</v>
      </c>
      <c r="CD101" s="107" t="n">
        <f aca="true">IF(ISBLANK(OFFSET('Raw Data'!$A$3,MATCH('Data above threshold'!$A101,'Raw Data'!$B$4:$B$185,0),MATCH('Data above threshold'!CD$4,'Raw Data'!$3:$3,0)-1)),"",OFFSET('Raw Data'!$A$3,MATCH('Data above threshold'!$A101,'Raw Data'!$B$4:$B$185,0),MATCH('Data above threshold'!CD$4,'Raw Data'!$3:$3,0)-1))</f>
        <v>0</v>
      </c>
      <c r="CE101" s="107" t="n">
        <f aca="true">IF(ISBLANK(OFFSET('Raw Data'!$A$3,MATCH('Data above threshold'!$A101,'Raw Data'!$B$4:$B$185,0),MATCH('Data above threshold'!CE$4,'Raw Data'!$3:$3,0)-1)),"",OFFSET('Raw Data'!$A$3,MATCH('Data above threshold'!$A101,'Raw Data'!$B$4:$B$185,0),MATCH('Data above threshold'!CE$4,'Raw Data'!$3:$3,0)-1))</f>
        <v>1</v>
      </c>
      <c r="CF101" s="107" t="n">
        <f aca="true">IF(ISBLANK(OFFSET('Raw Data'!$A$3,MATCH('Data above threshold'!$A101,'Raw Data'!$B$4:$B$185,0),MATCH('Data above threshold'!CF$4,'Raw Data'!$3:$3,0)-1)),"",OFFSET('Raw Data'!$A$3,MATCH('Data above threshold'!$A101,'Raw Data'!$B$4:$B$185,0),MATCH('Data above threshold'!CF$4,'Raw Data'!$3:$3,0)-1))</f>
        <v>0</v>
      </c>
      <c r="CG101" s="107" t="n">
        <f aca="true">IF(ISBLANK(OFFSET('Raw Data'!$A$3,MATCH('Data above threshold'!$A101,'Raw Data'!$B$4:$B$185,0),MATCH('Data above threshold'!CG$4,'Raw Data'!$3:$3,0)-1)),"",OFFSET('Raw Data'!$A$3,MATCH('Data above threshold'!$A101,'Raw Data'!$B$4:$B$185,0),MATCH('Data above threshold'!CG$4,'Raw Data'!$3:$3,0)-1))</f>
        <v>1</v>
      </c>
      <c r="CH101" s="107" t="n">
        <f aca="true">IF(ISBLANK(OFFSET('Raw Data'!$A$3,MATCH('Data above threshold'!$A101,'Raw Data'!$B$4:$B$185,0),MATCH('Data above threshold'!CH$4,'Raw Data'!$3:$3,0)-1)),"",OFFSET('Raw Data'!$A$3,MATCH('Data above threshold'!$A101,'Raw Data'!$B$4:$B$185,0),MATCH('Data above threshold'!CH$4,'Raw Data'!$3:$3,0)-1))</f>
        <v>1</v>
      </c>
      <c r="CI101" s="107" t="n">
        <f aca="true">IF(ISBLANK(OFFSET('Raw Data'!$A$3,MATCH('Data above threshold'!$A101,'Raw Data'!$B$4:$B$185,0),MATCH('Data above threshold'!CI$4,'Raw Data'!$3:$3,0)-1)),"",OFFSET('Raw Data'!$A$3,MATCH('Data above threshold'!$A101,'Raw Data'!$B$4:$B$185,0),MATCH('Data above threshold'!CI$4,'Raw Data'!$3:$3,0)-1))</f>
        <v>1</v>
      </c>
      <c r="CJ101" s="107" t="n">
        <f aca="true">IF(ISBLANK(OFFSET('Raw Data'!$A$3,MATCH('Data above threshold'!$A101,'Raw Data'!$B$4:$B$185,0),MATCH('Data above threshold'!CJ$4,'Raw Data'!$3:$3,0)-1)),"",OFFSET('Raw Data'!$A$3,MATCH('Data above threshold'!$A101,'Raw Data'!$B$4:$B$185,0),MATCH('Data above threshold'!CJ$4,'Raw Data'!$3:$3,0)-1))</f>
        <v>1</v>
      </c>
      <c r="CK101" s="107" t="n">
        <f aca="true">IF(ISBLANK(OFFSET('Raw Data'!$A$3,MATCH('Data above threshold'!$A101,'Raw Data'!$B$4:$B$185,0),MATCH('Data above threshold'!CK$4,'Raw Data'!$3:$3,0)-1)),"",OFFSET('Raw Data'!$A$3,MATCH('Data above threshold'!$A101,'Raw Data'!$B$4:$B$185,0),MATCH('Data above threshold'!CK$4,'Raw Data'!$3:$3,0)-1))</f>
        <v>0</v>
      </c>
      <c r="CL101" s="107" t="n">
        <f aca="true">IF(ISBLANK(OFFSET('Raw Data'!$A$3,MATCH('Data above threshold'!$A101,'Raw Data'!$B$4:$B$185,0),MATCH('Data above threshold'!CL$4,'Raw Data'!$3:$3,0)-1)),"",OFFSET('Raw Data'!$A$3,MATCH('Data above threshold'!$A101,'Raw Data'!$B$4:$B$185,0),MATCH('Data above threshold'!CL$4,'Raw Data'!$3:$3,0)-1))</f>
        <v>1</v>
      </c>
      <c r="CM101" s="107" t="n">
        <f aca="true">IF(ISBLANK(OFFSET('Raw Data'!$A$3,MATCH('Data above threshold'!$A101,'Raw Data'!$B$4:$B$185,0),MATCH('Data above threshold'!CM$4,'Raw Data'!$3:$3,0)-1)),"",OFFSET('Raw Data'!$A$3,MATCH('Data above threshold'!$A101,'Raw Data'!$B$4:$B$185,0),MATCH('Data above threshold'!CM$4,'Raw Data'!$3:$3,0)-1))</f>
        <v>0</v>
      </c>
      <c r="CN101" s="107" t="n">
        <f aca="true">IF(ISBLANK(OFFSET('Raw Data'!$A$3,MATCH('Data above threshold'!$A101,'Raw Data'!$B$4:$B$185,0),MATCH('Data above threshold'!CN$4,'Raw Data'!$3:$3,0)-1)),"",OFFSET('Raw Data'!$A$3,MATCH('Data above threshold'!$A101,'Raw Data'!$B$4:$B$185,0),MATCH('Data above threshold'!CN$4,'Raw Data'!$3:$3,0)-1))</f>
        <v>1</v>
      </c>
      <c r="CO101" s="107" t="n">
        <f aca="true">IF(ISBLANK(OFFSET('Raw Data'!$A$3,MATCH('Data above threshold'!$A101,'Raw Data'!$B$4:$B$185,0),MATCH('Data above threshold'!CO$4,'Raw Data'!$3:$3,0)-1)),"",OFFSET('Raw Data'!$A$3,MATCH('Data above threshold'!$A101,'Raw Data'!$B$4:$B$185,0),MATCH('Data above threshold'!CO$4,'Raw Data'!$3:$3,0)-1))</f>
        <v>0</v>
      </c>
      <c r="CP101" s="107" t="n">
        <f aca="true">IF(ISBLANK(OFFSET('Raw Data'!$A$3,MATCH('Data above threshold'!$A101,'Raw Data'!$B$4:$B$185,0),MATCH('Data above threshold'!CP$4,'Raw Data'!$3:$3,0)-1)),"",OFFSET('Raw Data'!$A$3,MATCH('Data above threshold'!$A101,'Raw Data'!$B$4:$B$185,0),MATCH('Data above threshold'!CP$4,'Raw Data'!$3:$3,0)-1))</f>
        <v>1</v>
      </c>
      <c r="CQ101" s="107" t="n">
        <f aca="true">IF(ISBLANK(OFFSET('Raw Data'!$A$3,MATCH('Data above threshold'!$A101,'Raw Data'!$B$4:$B$185,0),MATCH('Data above threshold'!CQ$4,'Raw Data'!$3:$3,0)-1)),"",OFFSET('Raw Data'!$A$3,MATCH('Data above threshold'!$A101,'Raw Data'!$B$4:$B$185,0),MATCH('Data above threshold'!CQ$4,'Raw Data'!$3:$3,0)-1))</f>
        <v>0</v>
      </c>
      <c r="CR101" s="107" t="n">
        <f aca="true">IF(ISBLANK(OFFSET('Raw Data'!$A$3,MATCH('Data above threshold'!$A101,'Raw Data'!$B$4:$B$185,0),MATCH('Data above threshold'!CR$4,'Raw Data'!$3:$3,0)-1)),"",OFFSET('Raw Data'!$A$3,MATCH('Data above threshold'!$A101,'Raw Data'!$B$4:$B$185,0),MATCH('Data above threshold'!CR$4,'Raw Data'!$3:$3,0)-1))</f>
        <v>1</v>
      </c>
    </row>
    <row r="102" s="103" customFormat="true" ht="15.5" hidden="false" customHeight="false" outlineLevel="0" collapsed="false">
      <c r="A102" s="107" t="n">
        <v>4122</v>
      </c>
      <c r="B102" s="107" t="n">
        <v>4</v>
      </c>
      <c r="C102" s="107" t="str">
        <f aca="true">IF(ISBLANK(OFFSET('Raw Data'!$A$3,MATCH('Data above threshold'!$A102,'Raw Data'!$B$4:$B$185,0),MATCH('Data above threshold'!C$4,'Raw Data'!$3:$3,0)-1)),"",OFFSET('Raw Data'!$A$3,MATCH('Data above threshold'!$A102,'Raw Data'!$B$4:$B$185,0),MATCH('Data above threshold'!C$4,'Raw Data'!$3:$3,0)-1))</f>
        <v/>
      </c>
      <c r="D102" s="107" t="str">
        <f aca="true">IF(ISBLANK(OFFSET('Raw Data'!$A$3,MATCH('Data above threshold'!$A102,'Raw Data'!$B$4:$B$185,0),MATCH('Data above threshold'!D$4,'Raw Data'!$3:$3,0)-1)),"",OFFSET('Raw Data'!$A$3,MATCH('Data above threshold'!$A102,'Raw Data'!$B$4:$B$185,0),MATCH('Data above threshold'!D$4,'Raw Data'!$3:$3,0)-1))</f>
        <v>Expert assessment data - D.5.2</v>
      </c>
      <c r="E102" s="107" t="str">
        <f aca="true">IF(ISBLANK(OFFSET('Raw Data'!$A$3,MATCH('Data above threshold'!$A102,'Raw Data'!$B$4:$B$185,0),MATCH('Data above threshold'!E$4,'Raw Data'!$3:$3,0)-1)),"",OFFSET('Raw Data'!$A$3,MATCH('Data above threshold'!$A102,'Raw Data'!$B$4:$B$185,0),MATCH('Data above threshold'!E$4,'Raw Data'!$3:$3,0)-1))</f>
        <v>Environmental protection/impact: Which of the following measures/mechanisms to protect consumers are present in your country in 2020? A National Sustainable Consumption Plan</v>
      </c>
      <c r="F102" s="107" t="str">
        <f aca="true">IF(ISBLANK(OFFSET('Raw Data'!$A$3,MATCH('Data above threshold'!$A102,'Raw Data'!$B$4:$B$185,0),MATCH('Data above threshold'!F$4,'Raw Data'!$3:$3,0)-1)),"",OFFSET('Raw Data'!$A$3,MATCH('Data above threshold'!$A102,'Raw Data'!$B$4:$B$185,0),MATCH('Data above threshold'!F$4,'Raw Data'!$3:$3,0)-1))</f>
        <v/>
      </c>
      <c r="G102" s="107" t="str">
        <f aca="true">IF(ISBLANK(OFFSET('Raw Data'!$A$3,MATCH('Data above threshold'!$A102,'Raw Data'!$B$4:$B$185,0),MATCH('Data above threshold'!G$4,'Raw Data'!$3:$3,0)-1)),"",OFFSET('Raw Data'!$A$3,MATCH('Data above threshold'!$A102,'Raw Data'!$B$4:$B$185,0),MATCH('Data above threshold'!G$4,'Raw Data'!$3:$3,0)-1))</f>
        <v/>
      </c>
      <c r="H102" s="107" t="str">
        <f aca="true">IF(ISBLANK(OFFSET('Raw Data'!$A$3,MATCH('Data above threshold'!$A102,'Raw Data'!$B$4:$B$185,0),MATCH('Data above threshold'!H$4,'Raw Data'!$3:$3,0)-1)),"",OFFSET('Raw Data'!$A$3,MATCH('Data above threshold'!$A102,'Raw Data'!$B$4:$B$185,0),MATCH('Data above threshold'!H$4,'Raw Data'!$3:$3,0)-1))</f>
        <v>Consumer International Survey</v>
      </c>
      <c r="I102" s="107" t="str">
        <f aca="true">IF(ISBLANK(OFFSET('Raw Data'!$A$3,MATCH('Data above threshold'!$A102,'Raw Data'!$B$4:$B$185,0),MATCH('Data above threshold'!I$4,'Raw Data'!$3:$3,0)-1)),"",OFFSET('Raw Data'!$A$3,MATCH('Data above threshold'!$A102,'Raw Data'!$B$4:$B$185,0),MATCH('Data above threshold'!I$4,'Raw Data'!$3:$3,0)-1))</f>
        <v/>
      </c>
      <c r="J102" s="107" t="str">
        <f aca="true">IF(ISBLANK(OFFSET('Raw Data'!$A$3,MATCH('Data above threshold'!$A102,'Raw Data'!$B$4:$B$185,0),MATCH('Data above threshold'!J$4,'Raw Data'!$3:$3,0)-1)),"",OFFSET('Raw Data'!$A$3,MATCH('Data above threshold'!$A102,'Raw Data'!$B$4:$B$185,0),MATCH('Data above threshold'!J$4,'Raw Data'!$3:$3,0)-1))</f>
        <v/>
      </c>
      <c r="K102" s="107" t="str">
        <f aca="true">IF(ISBLANK(OFFSET('Raw Data'!$A$3,MATCH('Data above threshold'!$A102,'Raw Data'!$B$4:$B$185,0),MATCH('Data above threshold'!K$4,'Raw Data'!$3:$3,0)-1)),"",OFFSET('Raw Data'!$A$3,MATCH('Data above threshold'!$A102,'Raw Data'!$B$4:$B$185,0),MATCH('Data above threshold'!K$4,'Raw Data'!$3:$3,0)-1))</f>
        <v>Plus</v>
      </c>
      <c r="L102" s="107" t="str">
        <f aca="true">IF(ISBLANK(OFFSET('Raw Data'!$A$3,MATCH('Data above threshold'!$A102,'Raw Data'!$B$4:$B$185,0),MATCH('Data above threshold'!L$4,'Raw Data'!$3:$3,0)-1)),"",OFFSET('Raw Data'!$A$3,MATCH('Data above threshold'!$A102,'Raw Data'!$B$4:$B$185,0),MATCH('Data above threshold'!L$4,'Raw Data'!$3:$3,0)-1))</f>
        <v/>
      </c>
      <c r="M102" s="105" t="n">
        <f aca="false" t="array" ref="M102:M102">IFERROR(SKEW(IF(ISNUMBER(Q102:CR102),Q102:CR102,"")),"")</f>
        <v>0.263254073135956</v>
      </c>
      <c r="N102" s="107" t="n">
        <v>0</v>
      </c>
      <c r="O102" s="107" t="str">
        <f aca="true">IF(ISBLANK(OFFSET('Raw Data'!$A$3,MATCH('Data above threshold'!$A102,'Raw Data'!$B$4:$B$185,0),MATCH('Data above threshold'!O$4,'Raw Data'!$3:$3,0)-1)),"",OFFSET('Raw Data'!$A$3,MATCH('Data above threshold'!$A102,'Raw Data'!$B$4:$B$185,0),MATCH('Data above threshold'!O$4,'Raw Data'!$3:$3,0)-1))</f>
        <v/>
      </c>
      <c r="P102" s="106" t="n">
        <f aca="false" t="array" ref="P102:P102">IF(B102&lt;4,"",1-IFERROR(SUM(ISNUMBER(Q102:CR102)*(1-$Q$3:$CR$3))/COUNTIF($Q$3:$CR$3,0),0))</f>
        <v>0.05</v>
      </c>
      <c r="Q102" s="107" t="n">
        <f aca="true">IF(ISBLANK(OFFSET('Raw Data'!$A$3,MATCH('Data above threshold'!$A102,'Raw Data'!$B$4:$B$185,0),MATCH('Data above threshold'!Q$4,'Raw Data'!$3:$3,0)-1)),"",OFFSET('Raw Data'!$A$3,MATCH('Data above threshold'!$A102,'Raw Data'!$B$4:$B$185,0),MATCH('Data above threshold'!Q$4,'Raw Data'!$3:$3,0)-1))</f>
        <v>1.5</v>
      </c>
      <c r="R102" s="107" t="n">
        <f aca="true">IF(ISBLANK(OFFSET('Raw Data'!$A$3,MATCH('Data above threshold'!$A102,'Raw Data'!$B$4:$B$185,0),MATCH('Data above threshold'!R$4,'Raw Data'!$3:$3,0)-1)),"",OFFSET('Raw Data'!$A$3,MATCH('Data above threshold'!$A102,'Raw Data'!$B$4:$B$185,0),MATCH('Data above threshold'!R$4,'Raw Data'!$3:$3,0)-1))</f>
        <v>1</v>
      </c>
      <c r="S102" s="107" t="str">
        <f aca="true">IF(ISBLANK(OFFSET('Raw Data'!$A$3,MATCH('Data above threshold'!$A102,'Raw Data'!$B$4:$B$185,0),MATCH('Data above threshold'!S$4,'Raw Data'!$3:$3,0)-1)),"",OFFSET('Raw Data'!$A$3,MATCH('Data above threshold'!$A102,'Raw Data'!$B$4:$B$185,0),MATCH('Data above threshold'!S$4,'Raw Data'!$3:$3,0)-1))</f>
        <v/>
      </c>
      <c r="T102" s="107" t="n">
        <f aca="true">IF(ISBLANK(OFFSET('Raw Data'!$A$3,MATCH('Data above threshold'!$A102,'Raw Data'!$B$4:$B$185,0),MATCH('Data above threshold'!T$4,'Raw Data'!$3:$3,0)-1)),"",OFFSET('Raw Data'!$A$3,MATCH('Data above threshold'!$A102,'Raw Data'!$B$4:$B$185,0),MATCH('Data above threshold'!T$4,'Raw Data'!$3:$3,0)-1))</f>
        <v>1</v>
      </c>
      <c r="U102" s="107" t="n">
        <f aca="true">IF(ISBLANK(OFFSET('Raw Data'!$A$3,MATCH('Data above threshold'!$A102,'Raw Data'!$B$4:$B$185,0),MATCH('Data above threshold'!U$4,'Raw Data'!$3:$3,0)-1)),"",OFFSET('Raw Data'!$A$3,MATCH('Data above threshold'!$A102,'Raw Data'!$B$4:$B$185,0),MATCH('Data above threshold'!U$4,'Raw Data'!$3:$3,0)-1))</f>
        <v>1</v>
      </c>
      <c r="V102" s="107" t="n">
        <f aca="true">IF(ISBLANK(OFFSET('Raw Data'!$A$3,MATCH('Data above threshold'!$A102,'Raw Data'!$B$4:$B$185,0),MATCH('Data above threshold'!V$4,'Raw Data'!$3:$3,0)-1)),"",OFFSET('Raw Data'!$A$3,MATCH('Data above threshold'!$A102,'Raw Data'!$B$4:$B$185,0),MATCH('Data above threshold'!V$4,'Raw Data'!$3:$3,0)-1))</f>
        <v>2</v>
      </c>
      <c r="W102" s="107" t="n">
        <f aca="true">IF(ISBLANK(OFFSET('Raw Data'!$A$3,MATCH('Data above threshold'!$A102,'Raw Data'!$B$4:$B$185,0),MATCH('Data above threshold'!W$4,'Raw Data'!$3:$3,0)-1)),"",OFFSET('Raw Data'!$A$3,MATCH('Data above threshold'!$A102,'Raw Data'!$B$4:$B$185,0),MATCH('Data above threshold'!W$4,'Raw Data'!$3:$3,0)-1))</f>
        <v>1</v>
      </c>
      <c r="X102" s="107" t="n">
        <f aca="true">IF(ISBLANK(OFFSET('Raw Data'!$A$3,MATCH('Data above threshold'!$A102,'Raw Data'!$B$4:$B$185,0),MATCH('Data above threshold'!X$4,'Raw Data'!$3:$3,0)-1)),"",OFFSET('Raw Data'!$A$3,MATCH('Data above threshold'!$A102,'Raw Data'!$B$4:$B$185,0),MATCH('Data above threshold'!X$4,'Raw Data'!$3:$3,0)-1))</f>
        <v>1</v>
      </c>
      <c r="Y102" s="107" t="n">
        <f aca="true">IF(ISBLANK(OFFSET('Raw Data'!$A$3,MATCH('Data above threshold'!$A102,'Raw Data'!$B$4:$B$185,0),MATCH('Data above threshold'!Y$4,'Raw Data'!$3:$3,0)-1)),"",OFFSET('Raw Data'!$A$3,MATCH('Data above threshold'!$A102,'Raw Data'!$B$4:$B$185,0),MATCH('Data above threshold'!Y$4,'Raw Data'!$3:$3,0)-1))</f>
        <v>1</v>
      </c>
      <c r="Z102" s="107" t="n">
        <f aca="true">IF(ISBLANK(OFFSET('Raw Data'!$A$3,MATCH('Data above threshold'!$A102,'Raw Data'!$B$4:$B$185,0),MATCH('Data above threshold'!Z$4,'Raw Data'!$3:$3,0)-1)),"",OFFSET('Raw Data'!$A$3,MATCH('Data above threshold'!$A102,'Raw Data'!$B$4:$B$185,0),MATCH('Data above threshold'!Z$4,'Raw Data'!$3:$3,0)-1))</f>
        <v>2</v>
      </c>
      <c r="AA102" s="107" t="n">
        <f aca="true">IF(ISBLANK(OFFSET('Raw Data'!$A$3,MATCH('Data above threshold'!$A102,'Raw Data'!$B$4:$B$185,0),MATCH('Data above threshold'!AA$4,'Raw Data'!$3:$3,0)-1)),"",OFFSET('Raw Data'!$A$3,MATCH('Data above threshold'!$A102,'Raw Data'!$B$4:$B$185,0),MATCH('Data above threshold'!AA$4,'Raw Data'!$3:$3,0)-1))</f>
        <v>3</v>
      </c>
      <c r="AB102" s="107" t="n">
        <f aca="true">IF(ISBLANK(OFFSET('Raw Data'!$A$3,MATCH('Data above threshold'!$A102,'Raw Data'!$B$4:$B$185,0),MATCH('Data above threshold'!AB$4,'Raw Data'!$3:$3,0)-1)),"",OFFSET('Raw Data'!$A$3,MATCH('Data above threshold'!$A102,'Raw Data'!$B$4:$B$185,0),MATCH('Data above threshold'!AB$4,'Raw Data'!$3:$3,0)-1))</f>
        <v>1</v>
      </c>
      <c r="AC102" s="107" t="n">
        <f aca="true">IF(ISBLANK(OFFSET('Raw Data'!$A$3,MATCH('Data above threshold'!$A102,'Raw Data'!$B$4:$B$185,0),MATCH('Data above threshold'!AC$4,'Raw Data'!$3:$3,0)-1)),"",OFFSET('Raw Data'!$A$3,MATCH('Data above threshold'!$A102,'Raw Data'!$B$4:$B$185,0),MATCH('Data above threshold'!AC$4,'Raw Data'!$3:$3,0)-1))</f>
        <v>1</v>
      </c>
      <c r="AD102" s="107" t="n">
        <f aca="true">IF(ISBLANK(OFFSET('Raw Data'!$A$3,MATCH('Data above threshold'!$A102,'Raw Data'!$B$4:$B$185,0),MATCH('Data above threshold'!AD$4,'Raw Data'!$3:$3,0)-1)),"",OFFSET('Raw Data'!$A$3,MATCH('Data above threshold'!$A102,'Raw Data'!$B$4:$B$185,0),MATCH('Data above threshold'!AD$4,'Raw Data'!$3:$3,0)-1))</f>
        <v>1</v>
      </c>
      <c r="AE102" s="107" t="n">
        <f aca="true">IF(ISBLANK(OFFSET('Raw Data'!$A$3,MATCH('Data above threshold'!$A102,'Raw Data'!$B$4:$B$185,0),MATCH('Data above threshold'!AE$4,'Raw Data'!$3:$3,0)-1)),"",OFFSET('Raw Data'!$A$3,MATCH('Data above threshold'!$A102,'Raw Data'!$B$4:$B$185,0),MATCH('Data above threshold'!AE$4,'Raw Data'!$3:$3,0)-1))</f>
        <v>3</v>
      </c>
      <c r="AF102" s="107" t="n">
        <f aca="true">IF(ISBLANK(OFFSET('Raw Data'!$A$3,MATCH('Data above threshold'!$A102,'Raw Data'!$B$4:$B$185,0),MATCH('Data above threshold'!AF$4,'Raw Data'!$3:$3,0)-1)),"",OFFSET('Raw Data'!$A$3,MATCH('Data above threshold'!$A102,'Raw Data'!$B$4:$B$185,0),MATCH('Data above threshold'!AF$4,'Raw Data'!$3:$3,0)-1))</f>
        <v>3</v>
      </c>
      <c r="AG102" s="107" t="n">
        <f aca="true">IF(ISBLANK(OFFSET('Raw Data'!$A$3,MATCH('Data above threshold'!$A102,'Raw Data'!$B$4:$B$185,0),MATCH('Data above threshold'!AG$4,'Raw Data'!$3:$3,0)-1)),"",OFFSET('Raw Data'!$A$3,MATCH('Data above threshold'!$A102,'Raw Data'!$B$4:$B$185,0),MATCH('Data above threshold'!AG$4,'Raw Data'!$3:$3,0)-1))</f>
        <v>3</v>
      </c>
      <c r="AH102" s="107" t="n">
        <f aca="true">IF(ISBLANK(OFFSET('Raw Data'!$A$3,MATCH('Data above threshold'!$A102,'Raw Data'!$B$4:$B$185,0),MATCH('Data above threshold'!AH$4,'Raw Data'!$3:$3,0)-1)),"",OFFSET('Raw Data'!$A$3,MATCH('Data above threshold'!$A102,'Raw Data'!$B$4:$B$185,0),MATCH('Data above threshold'!AH$4,'Raw Data'!$3:$3,0)-1))</f>
        <v>1</v>
      </c>
      <c r="AI102" s="107" t="n">
        <f aca="true">IF(ISBLANK(OFFSET('Raw Data'!$A$3,MATCH('Data above threshold'!$A102,'Raw Data'!$B$4:$B$185,0),MATCH('Data above threshold'!AI$4,'Raw Data'!$3:$3,0)-1)),"",OFFSET('Raw Data'!$A$3,MATCH('Data above threshold'!$A102,'Raw Data'!$B$4:$B$185,0),MATCH('Data above threshold'!AI$4,'Raw Data'!$3:$3,0)-1))</f>
        <v>3</v>
      </c>
      <c r="AJ102" s="107" t="n">
        <f aca="true">IF(ISBLANK(OFFSET('Raw Data'!$A$3,MATCH('Data above threshold'!$A102,'Raw Data'!$B$4:$B$185,0),MATCH('Data above threshold'!AJ$4,'Raw Data'!$3:$3,0)-1)),"",OFFSET('Raw Data'!$A$3,MATCH('Data above threshold'!$A102,'Raw Data'!$B$4:$B$185,0),MATCH('Data above threshold'!AJ$4,'Raw Data'!$3:$3,0)-1))</f>
        <v>2</v>
      </c>
      <c r="AK102" s="107" t="n">
        <f aca="true">IF(ISBLANK(OFFSET('Raw Data'!$A$3,MATCH('Data above threshold'!$A102,'Raw Data'!$B$4:$B$185,0),MATCH('Data above threshold'!AK$4,'Raw Data'!$3:$3,0)-1)),"",OFFSET('Raw Data'!$A$3,MATCH('Data above threshold'!$A102,'Raw Data'!$B$4:$B$185,0),MATCH('Data above threshold'!AK$4,'Raw Data'!$3:$3,0)-1))</f>
        <v>3</v>
      </c>
      <c r="AL102" s="107" t="n">
        <f aca="true">IF(ISBLANK(OFFSET('Raw Data'!$A$3,MATCH('Data above threshold'!$A102,'Raw Data'!$B$4:$B$185,0),MATCH('Data above threshold'!AL$4,'Raw Data'!$3:$3,0)-1)),"",OFFSET('Raw Data'!$A$3,MATCH('Data above threshold'!$A102,'Raw Data'!$B$4:$B$185,0),MATCH('Data above threshold'!AL$4,'Raw Data'!$3:$3,0)-1))</f>
        <v>2</v>
      </c>
      <c r="AM102" s="107" t="n">
        <f aca="true">IF(ISBLANK(OFFSET('Raw Data'!$A$3,MATCH('Data above threshold'!$A102,'Raw Data'!$B$4:$B$185,0),MATCH('Data above threshold'!AM$4,'Raw Data'!$3:$3,0)-1)),"",OFFSET('Raw Data'!$A$3,MATCH('Data above threshold'!$A102,'Raw Data'!$B$4:$B$185,0),MATCH('Data above threshold'!AM$4,'Raw Data'!$3:$3,0)-1))</f>
        <v>3</v>
      </c>
      <c r="AN102" s="107" t="n">
        <f aca="true">IF(ISBLANK(OFFSET('Raw Data'!$A$3,MATCH('Data above threshold'!$A102,'Raw Data'!$B$4:$B$185,0),MATCH('Data above threshold'!AN$4,'Raw Data'!$3:$3,0)-1)),"",OFFSET('Raw Data'!$A$3,MATCH('Data above threshold'!$A102,'Raw Data'!$B$4:$B$185,0),MATCH('Data above threshold'!AN$4,'Raw Data'!$3:$3,0)-1))</f>
        <v>3</v>
      </c>
      <c r="AO102" s="107" t="n">
        <f aca="true">IF(ISBLANK(OFFSET('Raw Data'!$A$3,MATCH('Data above threshold'!$A102,'Raw Data'!$B$4:$B$185,0),MATCH('Data above threshold'!AO$4,'Raw Data'!$3:$3,0)-1)),"",OFFSET('Raw Data'!$A$3,MATCH('Data above threshold'!$A102,'Raw Data'!$B$4:$B$185,0),MATCH('Data above threshold'!AO$4,'Raw Data'!$3:$3,0)-1))</f>
        <v>1</v>
      </c>
      <c r="AP102" s="107" t="n">
        <f aca="true">IF(ISBLANK(OFFSET('Raw Data'!$A$3,MATCH('Data above threshold'!$A102,'Raw Data'!$B$4:$B$185,0),MATCH('Data above threshold'!AP$4,'Raw Data'!$3:$3,0)-1)),"",OFFSET('Raw Data'!$A$3,MATCH('Data above threshold'!$A102,'Raw Data'!$B$4:$B$185,0),MATCH('Data above threshold'!AP$4,'Raw Data'!$3:$3,0)-1))</f>
        <v>1</v>
      </c>
      <c r="AQ102" s="107" t="n">
        <f aca="true">IF(ISBLANK(OFFSET('Raw Data'!$A$3,MATCH('Data above threshold'!$A102,'Raw Data'!$B$4:$B$185,0),MATCH('Data above threshold'!AQ$4,'Raw Data'!$3:$3,0)-1)),"",OFFSET('Raw Data'!$A$3,MATCH('Data above threshold'!$A102,'Raw Data'!$B$4:$B$185,0),MATCH('Data above threshold'!AQ$4,'Raw Data'!$3:$3,0)-1))</f>
        <v>2</v>
      </c>
      <c r="AR102" s="107" t="n">
        <f aca="true">IF(ISBLANK(OFFSET('Raw Data'!$A$3,MATCH('Data above threshold'!$A102,'Raw Data'!$B$4:$B$185,0),MATCH('Data above threshold'!AR$4,'Raw Data'!$3:$3,0)-1)),"",OFFSET('Raw Data'!$A$3,MATCH('Data above threshold'!$A102,'Raw Data'!$B$4:$B$185,0),MATCH('Data above threshold'!AR$4,'Raw Data'!$3:$3,0)-1))</f>
        <v>1</v>
      </c>
      <c r="AS102" s="107" t="n">
        <f aca="true">IF(ISBLANK(OFFSET('Raw Data'!$A$3,MATCH('Data above threshold'!$A102,'Raw Data'!$B$4:$B$185,0),MATCH('Data above threshold'!AS$4,'Raw Data'!$3:$3,0)-1)),"",OFFSET('Raw Data'!$A$3,MATCH('Data above threshold'!$A102,'Raw Data'!$B$4:$B$185,0),MATCH('Data above threshold'!AS$4,'Raw Data'!$3:$3,0)-1))</f>
        <v>1</v>
      </c>
      <c r="AT102" s="107" t="n">
        <f aca="true">IF(ISBLANK(OFFSET('Raw Data'!$A$3,MATCH('Data above threshold'!$A102,'Raw Data'!$B$4:$B$185,0),MATCH('Data above threshold'!AT$4,'Raw Data'!$3:$3,0)-1)),"",OFFSET('Raw Data'!$A$3,MATCH('Data above threshold'!$A102,'Raw Data'!$B$4:$B$185,0),MATCH('Data above threshold'!AT$4,'Raw Data'!$3:$3,0)-1))</f>
        <v>3</v>
      </c>
      <c r="AU102" s="107" t="n">
        <f aca="true">IF(ISBLANK(OFFSET('Raw Data'!$A$3,MATCH('Data above threshold'!$A102,'Raw Data'!$B$4:$B$185,0),MATCH('Data above threshold'!AU$4,'Raw Data'!$3:$3,0)-1)),"",OFFSET('Raw Data'!$A$3,MATCH('Data above threshold'!$A102,'Raw Data'!$B$4:$B$185,0),MATCH('Data above threshold'!AU$4,'Raw Data'!$3:$3,0)-1))</f>
        <v>1</v>
      </c>
      <c r="AV102" s="107" t="n">
        <f aca="true">IF(ISBLANK(OFFSET('Raw Data'!$A$3,MATCH('Data above threshold'!$A102,'Raw Data'!$B$4:$B$185,0),MATCH('Data above threshold'!AV$4,'Raw Data'!$3:$3,0)-1)),"",OFFSET('Raw Data'!$A$3,MATCH('Data above threshold'!$A102,'Raw Data'!$B$4:$B$185,0),MATCH('Data above threshold'!AV$4,'Raw Data'!$3:$3,0)-1))</f>
        <v>2</v>
      </c>
      <c r="AW102" s="107" t="n">
        <f aca="true">IF(ISBLANK(OFFSET('Raw Data'!$A$3,MATCH('Data above threshold'!$A102,'Raw Data'!$B$4:$B$185,0),MATCH('Data above threshold'!AW$4,'Raw Data'!$3:$3,0)-1)),"",OFFSET('Raw Data'!$A$3,MATCH('Data above threshold'!$A102,'Raw Data'!$B$4:$B$185,0),MATCH('Data above threshold'!AW$4,'Raw Data'!$3:$3,0)-1))</f>
        <v>2.09</v>
      </c>
      <c r="AX102" s="107" t="str">
        <f aca="true">IF(ISBLANK(OFFSET('Raw Data'!$A$3,MATCH('Data above threshold'!$A102,'Raw Data'!$B$4:$B$185,0),MATCH('Data above threshold'!AX$4,'Raw Data'!$3:$3,0)-1)),"",OFFSET('Raw Data'!$A$3,MATCH('Data above threshold'!$A102,'Raw Data'!$B$4:$B$185,0),MATCH('Data above threshold'!AX$4,'Raw Data'!$3:$3,0)-1))</f>
        <v/>
      </c>
      <c r="AY102" s="107" t="n">
        <f aca="true">IF(ISBLANK(OFFSET('Raw Data'!$A$3,MATCH('Data above threshold'!$A102,'Raw Data'!$B$4:$B$185,0),MATCH('Data above threshold'!AY$4,'Raw Data'!$3:$3,0)-1)),"",OFFSET('Raw Data'!$A$3,MATCH('Data above threshold'!$A102,'Raw Data'!$B$4:$B$185,0),MATCH('Data above threshold'!AY$4,'Raw Data'!$3:$3,0)-1))</f>
        <v>2</v>
      </c>
      <c r="AZ102" s="107" t="str">
        <f aca="true">IF(ISBLANK(OFFSET('Raw Data'!$A$3,MATCH('Data above threshold'!$A102,'Raw Data'!$B$4:$B$185,0),MATCH('Data above threshold'!AZ$4,'Raw Data'!$3:$3,0)-1)),"",OFFSET('Raw Data'!$A$3,MATCH('Data above threshold'!$A102,'Raw Data'!$B$4:$B$185,0),MATCH('Data above threshold'!AZ$4,'Raw Data'!$3:$3,0)-1))</f>
        <v/>
      </c>
      <c r="BA102" s="107" t="n">
        <f aca="true">IF(ISBLANK(OFFSET('Raw Data'!$A$3,MATCH('Data above threshold'!$A102,'Raw Data'!$B$4:$B$185,0),MATCH('Data above threshold'!BA$4,'Raw Data'!$3:$3,0)-1)),"",OFFSET('Raw Data'!$A$3,MATCH('Data above threshold'!$A102,'Raw Data'!$B$4:$B$185,0),MATCH('Data above threshold'!BA$4,'Raw Data'!$3:$3,0)-1))</f>
        <v>2.67</v>
      </c>
      <c r="BB102" s="107" t="n">
        <f aca="true">IF(ISBLANK(OFFSET('Raw Data'!$A$3,MATCH('Data above threshold'!$A102,'Raw Data'!$B$4:$B$185,0),MATCH('Data above threshold'!BB$4,'Raw Data'!$3:$3,0)-1)),"",OFFSET('Raw Data'!$A$3,MATCH('Data above threshold'!$A102,'Raw Data'!$B$4:$B$185,0),MATCH('Data above threshold'!BB$4,'Raw Data'!$3:$3,0)-1))</f>
        <v>2</v>
      </c>
      <c r="BC102" s="107" t="n">
        <f aca="true">IF(ISBLANK(OFFSET('Raw Data'!$A$3,MATCH('Data above threshold'!$A102,'Raw Data'!$B$4:$B$185,0),MATCH('Data above threshold'!BC$4,'Raw Data'!$3:$3,0)-1)),"",OFFSET('Raw Data'!$A$3,MATCH('Data above threshold'!$A102,'Raw Data'!$B$4:$B$185,0),MATCH('Data above threshold'!BC$4,'Raw Data'!$3:$3,0)-1))</f>
        <v>3</v>
      </c>
      <c r="BD102" s="107" t="n">
        <f aca="true">IF(ISBLANK(OFFSET('Raw Data'!$A$3,MATCH('Data above threshold'!$A102,'Raw Data'!$B$4:$B$185,0),MATCH('Data above threshold'!BD$4,'Raw Data'!$3:$3,0)-1)),"",OFFSET('Raw Data'!$A$3,MATCH('Data above threshold'!$A102,'Raw Data'!$B$4:$B$185,0),MATCH('Data above threshold'!BD$4,'Raw Data'!$3:$3,0)-1))</f>
        <v>1</v>
      </c>
      <c r="BE102" s="107" t="n">
        <f aca="true">IF(ISBLANK(OFFSET('Raw Data'!$A$3,MATCH('Data above threshold'!$A102,'Raw Data'!$B$4:$B$185,0),MATCH('Data above threshold'!BE$4,'Raw Data'!$3:$3,0)-1)),"",OFFSET('Raw Data'!$A$3,MATCH('Data above threshold'!$A102,'Raw Data'!$B$4:$B$185,0),MATCH('Data above threshold'!BE$4,'Raw Data'!$3:$3,0)-1))</f>
        <v>1.67</v>
      </c>
      <c r="BF102" s="107" t="n">
        <f aca="true">IF(ISBLANK(OFFSET('Raw Data'!$A$3,MATCH('Data above threshold'!$A102,'Raw Data'!$B$4:$B$185,0),MATCH('Data above threshold'!BF$4,'Raw Data'!$3:$3,0)-1)),"",OFFSET('Raw Data'!$A$3,MATCH('Data above threshold'!$A102,'Raw Data'!$B$4:$B$185,0),MATCH('Data above threshold'!BF$4,'Raw Data'!$3:$3,0)-1))</f>
        <v>2</v>
      </c>
      <c r="BG102" s="107" t="n">
        <f aca="true">IF(ISBLANK(OFFSET('Raw Data'!$A$3,MATCH('Data above threshold'!$A102,'Raw Data'!$B$4:$B$185,0),MATCH('Data above threshold'!BG$4,'Raw Data'!$3:$3,0)-1)),"",OFFSET('Raw Data'!$A$3,MATCH('Data above threshold'!$A102,'Raw Data'!$B$4:$B$185,0),MATCH('Data above threshold'!BG$4,'Raw Data'!$3:$3,0)-1))</f>
        <v>2</v>
      </c>
      <c r="BH102" s="107" t="n">
        <f aca="true">IF(ISBLANK(OFFSET('Raw Data'!$A$3,MATCH('Data above threshold'!$A102,'Raw Data'!$B$4:$B$185,0),MATCH('Data above threshold'!BH$4,'Raw Data'!$3:$3,0)-1)),"",OFFSET('Raw Data'!$A$3,MATCH('Data above threshold'!$A102,'Raw Data'!$B$4:$B$185,0),MATCH('Data above threshold'!BH$4,'Raw Data'!$3:$3,0)-1))</f>
        <v>1</v>
      </c>
      <c r="BI102" s="107" t="n">
        <f aca="true">IF(ISBLANK(OFFSET('Raw Data'!$A$3,MATCH('Data above threshold'!$A102,'Raw Data'!$B$4:$B$185,0),MATCH('Data above threshold'!BI$4,'Raw Data'!$3:$3,0)-1)),"",OFFSET('Raw Data'!$A$3,MATCH('Data above threshold'!$A102,'Raw Data'!$B$4:$B$185,0),MATCH('Data above threshold'!BI$4,'Raw Data'!$3:$3,0)-1))</f>
        <v>3</v>
      </c>
      <c r="BJ102" s="107" t="n">
        <f aca="true">IF(ISBLANK(OFFSET('Raw Data'!$A$3,MATCH('Data above threshold'!$A102,'Raw Data'!$B$4:$B$185,0),MATCH('Data above threshold'!BJ$4,'Raw Data'!$3:$3,0)-1)),"",OFFSET('Raw Data'!$A$3,MATCH('Data above threshold'!$A102,'Raw Data'!$B$4:$B$185,0),MATCH('Data above threshold'!BJ$4,'Raw Data'!$3:$3,0)-1))</f>
        <v>1</v>
      </c>
      <c r="BK102" s="107" t="n">
        <f aca="true">IF(ISBLANK(OFFSET('Raw Data'!$A$3,MATCH('Data above threshold'!$A102,'Raw Data'!$B$4:$B$185,0),MATCH('Data above threshold'!BK$4,'Raw Data'!$3:$3,0)-1)),"",OFFSET('Raw Data'!$A$3,MATCH('Data above threshold'!$A102,'Raw Data'!$B$4:$B$185,0),MATCH('Data above threshold'!BK$4,'Raw Data'!$3:$3,0)-1))</f>
        <v>2</v>
      </c>
      <c r="BL102" s="107" t="n">
        <f aca="true">IF(ISBLANK(OFFSET('Raw Data'!$A$3,MATCH('Data above threshold'!$A102,'Raw Data'!$B$4:$B$185,0),MATCH('Data above threshold'!BL$4,'Raw Data'!$3:$3,0)-1)),"",OFFSET('Raw Data'!$A$3,MATCH('Data above threshold'!$A102,'Raw Data'!$B$4:$B$185,0),MATCH('Data above threshold'!BL$4,'Raw Data'!$3:$3,0)-1))</f>
        <v>1</v>
      </c>
      <c r="BM102" s="107" t="n">
        <f aca="true">IF(ISBLANK(OFFSET('Raw Data'!$A$3,MATCH('Data above threshold'!$A102,'Raw Data'!$B$4:$B$185,0),MATCH('Data above threshold'!BM$4,'Raw Data'!$3:$3,0)-1)),"",OFFSET('Raw Data'!$A$3,MATCH('Data above threshold'!$A102,'Raw Data'!$B$4:$B$185,0),MATCH('Data above threshold'!BM$4,'Raw Data'!$3:$3,0)-1))</f>
        <v>1</v>
      </c>
      <c r="BN102" s="107" t="n">
        <f aca="true">IF(ISBLANK(OFFSET('Raw Data'!$A$3,MATCH('Data above threshold'!$A102,'Raw Data'!$B$4:$B$185,0),MATCH('Data above threshold'!BN$4,'Raw Data'!$3:$3,0)-1)),"",OFFSET('Raw Data'!$A$3,MATCH('Data above threshold'!$A102,'Raw Data'!$B$4:$B$185,0),MATCH('Data above threshold'!BN$4,'Raw Data'!$3:$3,0)-1))</f>
        <v>3</v>
      </c>
      <c r="BO102" s="107" t="n">
        <f aca="true">IF(ISBLANK(OFFSET('Raw Data'!$A$3,MATCH('Data above threshold'!$A102,'Raw Data'!$B$4:$B$185,0),MATCH('Data above threshold'!BO$4,'Raw Data'!$3:$3,0)-1)),"",OFFSET('Raw Data'!$A$3,MATCH('Data above threshold'!$A102,'Raw Data'!$B$4:$B$185,0),MATCH('Data above threshold'!BO$4,'Raw Data'!$3:$3,0)-1))</f>
        <v>3</v>
      </c>
      <c r="BP102" s="107" t="n">
        <f aca="true">IF(ISBLANK(OFFSET('Raw Data'!$A$3,MATCH('Data above threshold'!$A102,'Raw Data'!$B$4:$B$185,0),MATCH('Data above threshold'!BP$4,'Raw Data'!$3:$3,0)-1)),"",OFFSET('Raw Data'!$A$3,MATCH('Data above threshold'!$A102,'Raw Data'!$B$4:$B$185,0),MATCH('Data above threshold'!BP$4,'Raw Data'!$3:$3,0)-1))</f>
        <v>2</v>
      </c>
      <c r="BQ102" s="107" t="n">
        <f aca="true">IF(ISBLANK(OFFSET('Raw Data'!$A$3,MATCH('Data above threshold'!$A102,'Raw Data'!$B$4:$B$185,0),MATCH('Data above threshold'!BQ$4,'Raw Data'!$3:$3,0)-1)),"",OFFSET('Raw Data'!$A$3,MATCH('Data above threshold'!$A102,'Raw Data'!$B$4:$B$185,0),MATCH('Data above threshold'!BQ$4,'Raw Data'!$3:$3,0)-1))</f>
        <v>1</v>
      </c>
      <c r="BR102" s="107" t="n">
        <f aca="true">IF(ISBLANK(OFFSET('Raw Data'!$A$3,MATCH('Data above threshold'!$A102,'Raw Data'!$B$4:$B$185,0),MATCH('Data above threshold'!BR$4,'Raw Data'!$3:$3,0)-1)),"",OFFSET('Raw Data'!$A$3,MATCH('Data above threshold'!$A102,'Raw Data'!$B$4:$B$185,0),MATCH('Data above threshold'!BR$4,'Raw Data'!$3:$3,0)-1))</f>
        <v>1</v>
      </c>
      <c r="BS102" s="107" t="n">
        <f aca="true">IF(ISBLANK(OFFSET('Raw Data'!$A$3,MATCH('Data above threshold'!$A102,'Raw Data'!$B$4:$B$185,0),MATCH('Data above threshold'!BS$4,'Raw Data'!$3:$3,0)-1)),"",OFFSET('Raw Data'!$A$3,MATCH('Data above threshold'!$A102,'Raw Data'!$B$4:$B$185,0),MATCH('Data above threshold'!BS$4,'Raw Data'!$3:$3,0)-1))</f>
        <v>1</v>
      </c>
      <c r="BT102" s="107" t="n">
        <f aca="true">IF(ISBLANK(OFFSET('Raw Data'!$A$3,MATCH('Data above threshold'!$A102,'Raw Data'!$B$4:$B$185,0),MATCH('Data above threshold'!BT$4,'Raw Data'!$3:$3,0)-1)),"",OFFSET('Raw Data'!$A$3,MATCH('Data above threshold'!$A102,'Raw Data'!$B$4:$B$185,0),MATCH('Data above threshold'!BT$4,'Raw Data'!$3:$3,0)-1))</f>
        <v>3</v>
      </c>
      <c r="BU102" s="107" t="n">
        <f aca="true">IF(ISBLANK(OFFSET('Raw Data'!$A$3,MATCH('Data above threshold'!$A102,'Raw Data'!$B$4:$B$185,0),MATCH('Data above threshold'!BU$4,'Raw Data'!$3:$3,0)-1)),"",OFFSET('Raw Data'!$A$3,MATCH('Data above threshold'!$A102,'Raw Data'!$B$4:$B$185,0),MATCH('Data above threshold'!BU$4,'Raw Data'!$3:$3,0)-1))</f>
        <v>2</v>
      </c>
      <c r="BV102" s="107" t="n">
        <f aca="true">IF(ISBLANK(OFFSET('Raw Data'!$A$3,MATCH('Data above threshold'!$A102,'Raw Data'!$B$4:$B$185,0),MATCH('Data above threshold'!BV$4,'Raw Data'!$3:$3,0)-1)),"",OFFSET('Raw Data'!$A$3,MATCH('Data above threshold'!$A102,'Raw Data'!$B$4:$B$185,0),MATCH('Data above threshold'!BV$4,'Raw Data'!$3:$3,0)-1))</f>
        <v>1</v>
      </c>
      <c r="BW102" s="107" t="n">
        <f aca="true">IF(ISBLANK(OFFSET('Raw Data'!$A$3,MATCH('Data above threshold'!$A102,'Raw Data'!$B$4:$B$185,0),MATCH('Data above threshold'!BW$4,'Raw Data'!$3:$3,0)-1)),"",OFFSET('Raw Data'!$A$3,MATCH('Data above threshold'!$A102,'Raw Data'!$B$4:$B$185,0),MATCH('Data above threshold'!BW$4,'Raw Data'!$3:$3,0)-1))</f>
        <v>1</v>
      </c>
      <c r="BX102" s="107" t="n">
        <f aca="true">IF(ISBLANK(OFFSET('Raw Data'!$A$3,MATCH('Data above threshold'!$A102,'Raw Data'!$B$4:$B$185,0),MATCH('Data above threshold'!BX$4,'Raw Data'!$3:$3,0)-1)),"",OFFSET('Raw Data'!$A$3,MATCH('Data above threshold'!$A102,'Raw Data'!$B$4:$B$185,0),MATCH('Data above threshold'!BX$4,'Raw Data'!$3:$3,0)-1))</f>
        <v>3</v>
      </c>
      <c r="BY102" s="107" t="n">
        <f aca="true">IF(ISBLANK(OFFSET('Raw Data'!$A$3,MATCH('Data above threshold'!$A102,'Raw Data'!$B$4:$B$185,0),MATCH('Data above threshold'!BY$4,'Raw Data'!$3:$3,0)-1)),"",OFFSET('Raw Data'!$A$3,MATCH('Data above threshold'!$A102,'Raw Data'!$B$4:$B$185,0),MATCH('Data above threshold'!BY$4,'Raw Data'!$3:$3,0)-1))</f>
        <v>3</v>
      </c>
      <c r="BZ102" s="107" t="n">
        <f aca="true">IF(ISBLANK(OFFSET('Raw Data'!$A$3,MATCH('Data above threshold'!$A102,'Raw Data'!$B$4:$B$185,0),MATCH('Data above threshold'!BZ$4,'Raw Data'!$3:$3,0)-1)),"",OFFSET('Raw Data'!$A$3,MATCH('Data above threshold'!$A102,'Raw Data'!$B$4:$B$185,0),MATCH('Data above threshold'!BZ$4,'Raw Data'!$3:$3,0)-1))</f>
        <v>2</v>
      </c>
      <c r="CA102" s="107" t="n">
        <f aca="true">IF(ISBLANK(OFFSET('Raw Data'!$A$3,MATCH('Data above threshold'!$A102,'Raw Data'!$B$4:$B$185,0),MATCH('Data above threshold'!CA$4,'Raw Data'!$3:$3,0)-1)),"",OFFSET('Raw Data'!$A$3,MATCH('Data above threshold'!$A102,'Raw Data'!$B$4:$B$185,0),MATCH('Data above threshold'!CA$4,'Raw Data'!$3:$3,0)-1))</f>
        <v>3</v>
      </c>
      <c r="CB102" s="107" t="n">
        <f aca="true">IF(ISBLANK(OFFSET('Raw Data'!$A$3,MATCH('Data above threshold'!$A102,'Raw Data'!$B$4:$B$185,0),MATCH('Data above threshold'!CB$4,'Raw Data'!$3:$3,0)-1)),"",OFFSET('Raw Data'!$A$3,MATCH('Data above threshold'!$A102,'Raw Data'!$B$4:$B$185,0),MATCH('Data above threshold'!CB$4,'Raw Data'!$3:$3,0)-1))</f>
        <v>1</v>
      </c>
      <c r="CC102" s="107" t="n">
        <f aca="true">IF(ISBLANK(OFFSET('Raw Data'!$A$3,MATCH('Data above threshold'!$A102,'Raw Data'!$B$4:$B$185,0),MATCH('Data above threshold'!CC$4,'Raw Data'!$3:$3,0)-1)),"",OFFSET('Raw Data'!$A$3,MATCH('Data above threshold'!$A102,'Raw Data'!$B$4:$B$185,0),MATCH('Data above threshold'!CC$4,'Raw Data'!$3:$3,0)-1))</f>
        <v>2</v>
      </c>
      <c r="CD102" s="107" t="n">
        <f aca="true">IF(ISBLANK(OFFSET('Raw Data'!$A$3,MATCH('Data above threshold'!$A102,'Raw Data'!$B$4:$B$185,0),MATCH('Data above threshold'!CD$4,'Raw Data'!$3:$3,0)-1)),"",OFFSET('Raw Data'!$A$3,MATCH('Data above threshold'!$A102,'Raw Data'!$B$4:$B$185,0),MATCH('Data above threshold'!CD$4,'Raw Data'!$3:$3,0)-1))</f>
        <v>3</v>
      </c>
      <c r="CE102" s="107" t="n">
        <f aca="true">IF(ISBLANK(OFFSET('Raw Data'!$A$3,MATCH('Data above threshold'!$A102,'Raw Data'!$B$4:$B$185,0),MATCH('Data above threshold'!CE$4,'Raw Data'!$3:$3,0)-1)),"",OFFSET('Raw Data'!$A$3,MATCH('Data above threshold'!$A102,'Raw Data'!$B$4:$B$185,0),MATCH('Data above threshold'!CE$4,'Raw Data'!$3:$3,0)-1))</f>
        <v>1</v>
      </c>
      <c r="CF102" s="107" t="n">
        <f aca="true">IF(ISBLANK(OFFSET('Raw Data'!$A$3,MATCH('Data above threshold'!$A102,'Raw Data'!$B$4:$B$185,0),MATCH('Data above threshold'!CF$4,'Raw Data'!$3:$3,0)-1)),"",OFFSET('Raw Data'!$A$3,MATCH('Data above threshold'!$A102,'Raw Data'!$B$4:$B$185,0),MATCH('Data above threshold'!CF$4,'Raw Data'!$3:$3,0)-1))</f>
        <v>1</v>
      </c>
      <c r="CG102" s="107" t="n">
        <f aca="true">IF(ISBLANK(OFFSET('Raw Data'!$A$3,MATCH('Data above threshold'!$A102,'Raw Data'!$B$4:$B$185,0),MATCH('Data above threshold'!CG$4,'Raw Data'!$3:$3,0)-1)),"",OFFSET('Raw Data'!$A$3,MATCH('Data above threshold'!$A102,'Raw Data'!$B$4:$B$185,0),MATCH('Data above threshold'!CG$4,'Raw Data'!$3:$3,0)-1))</f>
        <v>2</v>
      </c>
      <c r="CH102" s="107" t="n">
        <f aca="true">IF(ISBLANK(OFFSET('Raw Data'!$A$3,MATCH('Data above threshold'!$A102,'Raw Data'!$B$4:$B$185,0),MATCH('Data above threshold'!CH$4,'Raw Data'!$3:$3,0)-1)),"",OFFSET('Raw Data'!$A$3,MATCH('Data above threshold'!$A102,'Raw Data'!$B$4:$B$185,0),MATCH('Data above threshold'!CH$4,'Raw Data'!$3:$3,0)-1))</f>
        <v>3</v>
      </c>
      <c r="CI102" s="107" t="n">
        <f aca="true">IF(ISBLANK(OFFSET('Raw Data'!$A$3,MATCH('Data above threshold'!$A102,'Raw Data'!$B$4:$B$185,0),MATCH('Data above threshold'!CI$4,'Raw Data'!$3:$3,0)-1)),"",OFFSET('Raw Data'!$A$3,MATCH('Data above threshold'!$A102,'Raw Data'!$B$4:$B$185,0),MATCH('Data above threshold'!CI$4,'Raw Data'!$3:$3,0)-1))</f>
        <v>1</v>
      </c>
      <c r="CJ102" s="107" t="n">
        <f aca="true">IF(ISBLANK(OFFSET('Raw Data'!$A$3,MATCH('Data above threshold'!$A102,'Raw Data'!$B$4:$B$185,0),MATCH('Data above threshold'!CJ$4,'Raw Data'!$3:$3,0)-1)),"",OFFSET('Raw Data'!$A$3,MATCH('Data above threshold'!$A102,'Raw Data'!$B$4:$B$185,0),MATCH('Data above threshold'!CJ$4,'Raw Data'!$3:$3,0)-1))</f>
        <v>3</v>
      </c>
      <c r="CK102" s="107" t="str">
        <f aca="true">IF(ISBLANK(OFFSET('Raw Data'!$A$3,MATCH('Data above threshold'!$A102,'Raw Data'!$B$4:$B$185,0),MATCH('Data above threshold'!CK$4,'Raw Data'!$3:$3,0)-1)),"",OFFSET('Raw Data'!$A$3,MATCH('Data above threshold'!$A102,'Raw Data'!$B$4:$B$185,0),MATCH('Data above threshold'!CK$4,'Raw Data'!$3:$3,0)-1))</f>
        <v/>
      </c>
      <c r="CL102" s="107" t="n">
        <f aca="true">IF(ISBLANK(OFFSET('Raw Data'!$A$3,MATCH('Data above threshold'!$A102,'Raw Data'!$B$4:$B$185,0),MATCH('Data above threshold'!CL$4,'Raw Data'!$3:$3,0)-1)),"",OFFSET('Raw Data'!$A$3,MATCH('Data above threshold'!$A102,'Raw Data'!$B$4:$B$185,0),MATCH('Data above threshold'!CL$4,'Raw Data'!$3:$3,0)-1))</f>
        <v>2</v>
      </c>
      <c r="CM102" s="107" t="n">
        <f aca="true">IF(ISBLANK(OFFSET('Raw Data'!$A$3,MATCH('Data above threshold'!$A102,'Raw Data'!$B$4:$B$185,0),MATCH('Data above threshold'!CM$4,'Raw Data'!$3:$3,0)-1)),"",OFFSET('Raw Data'!$A$3,MATCH('Data above threshold'!$A102,'Raw Data'!$B$4:$B$185,0),MATCH('Data above threshold'!CM$4,'Raw Data'!$3:$3,0)-1))</f>
        <v>2</v>
      </c>
      <c r="CN102" s="107" t="n">
        <f aca="true">IF(ISBLANK(OFFSET('Raw Data'!$A$3,MATCH('Data above threshold'!$A102,'Raw Data'!$B$4:$B$185,0),MATCH('Data above threshold'!CN$4,'Raw Data'!$3:$3,0)-1)),"",OFFSET('Raw Data'!$A$3,MATCH('Data above threshold'!$A102,'Raw Data'!$B$4:$B$185,0),MATCH('Data above threshold'!CN$4,'Raw Data'!$3:$3,0)-1))</f>
        <v>1</v>
      </c>
      <c r="CO102" s="107" t="n">
        <f aca="true">IF(ISBLANK(OFFSET('Raw Data'!$A$3,MATCH('Data above threshold'!$A102,'Raw Data'!$B$4:$B$185,0),MATCH('Data above threshold'!CO$4,'Raw Data'!$3:$3,0)-1)),"",OFFSET('Raw Data'!$A$3,MATCH('Data above threshold'!$A102,'Raw Data'!$B$4:$B$185,0),MATCH('Data above threshold'!CO$4,'Raw Data'!$3:$3,0)-1))</f>
        <v>3</v>
      </c>
      <c r="CP102" s="107" t="n">
        <f aca="true">IF(ISBLANK(OFFSET('Raw Data'!$A$3,MATCH('Data above threshold'!$A102,'Raw Data'!$B$4:$B$185,0),MATCH('Data above threshold'!CP$4,'Raw Data'!$3:$3,0)-1)),"",OFFSET('Raw Data'!$A$3,MATCH('Data above threshold'!$A102,'Raw Data'!$B$4:$B$185,0),MATCH('Data above threshold'!CP$4,'Raw Data'!$3:$3,0)-1))</f>
        <v>1</v>
      </c>
      <c r="CQ102" s="107" t="n">
        <f aca="true">IF(ISBLANK(OFFSET('Raw Data'!$A$3,MATCH('Data above threshold'!$A102,'Raw Data'!$B$4:$B$185,0),MATCH('Data above threshold'!CQ$4,'Raw Data'!$3:$3,0)-1)),"",OFFSET('Raw Data'!$A$3,MATCH('Data above threshold'!$A102,'Raw Data'!$B$4:$B$185,0),MATCH('Data above threshold'!CQ$4,'Raw Data'!$3:$3,0)-1))</f>
        <v>3</v>
      </c>
      <c r="CR102" s="107" t="n">
        <f aca="true">IF(ISBLANK(OFFSET('Raw Data'!$A$3,MATCH('Data above threshold'!$A102,'Raw Data'!$B$4:$B$185,0),MATCH('Data above threshold'!CR$4,'Raw Data'!$3:$3,0)-1)),"",OFFSET('Raw Data'!$A$3,MATCH('Data above threshold'!$A102,'Raw Data'!$B$4:$B$185,0),MATCH('Data above threshold'!CR$4,'Raw Data'!$3:$3,0)-1))</f>
        <v>1</v>
      </c>
    </row>
    <row r="103" s="103" customFormat="true" ht="15.5" hidden="false" customHeight="false" outlineLevel="0" collapsed="false">
      <c r="A103" s="107" t="n">
        <v>4200</v>
      </c>
      <c r="B103" s="107" t="n">
        <v>2</v>
      </c>
      <c r="C103" s="107" t="str">
        <f aca="true">IF(ISBLANK(OFFSET('Raw Data'!$A$3,MATCH('Data above threshold'!$A103,'Raw Data'!$B$4:$B$185,0),MATCH('Data above threshold'!C$4,'Raw Data'!$3:$3,0)-1)),"",OFFSET('Raw Data'!$A$3,MATCH('Data above threshold'!$A103,'Raw Data'!$B$4:$B$185,0),MATCH('Data above threshold'!C$4,'Raw Data'!$3:$3,0)-1))</f>
        <v/>
      </c>
      <c r="D103" s="107" t="str">
        <f aca="true">IF(ISBLANK(OFFSET('Raw Data'!$A$3,MATCH('Data above threshold'!$A103,'Raw Data'!$B$4:$B$185,0),MATCH('Data above threshold'!D$4,'Raw Data'!$3:$3,0)-1)),"",OFFSET('Raw Data'!$A$3,MATCH('Data above threshold'!$A103,'Raw Data'!$B$4:$B$185,0),MATCH('Data above threshold'!D$4,'Raw Data'!$3:$3,0)-1))</f>
        <v>Sustainability standards</v>
      </c>
      <c r="E103" s="107" t="str">
        <f aca="true">IF(ISBLANK(OFFSET('Raw Data'!$A$3,MATCH('Data above threshold'!$A103,'Raw Data'!$B$4:$B$185,0),MATCH('Data above threshold'!E$4,'Raw Data'!$3:$3,0)-1)),"",OFFSET('Raw Data'!$A$3,MATCH('Data above threshold'!$A103,'Raw Data'!$B$4:$B$185,0),MATCH('Data above threshold'!E$4,'Raw Data'!$3:$3,0)-1))</f>
        <v>This indicator tests whether countries are adopting standrards and invovled in ISO technical committees on the development of standards related to sustainability for consumers.</v>
      </c>
      <c r="F103" s="107" t="str">
        <f aca="true">IF(ISBLANK(OFFSET('Raw Data'!$A$3,MATCH('Data above threshold'!$A103,'Raw Data'!$B$4:$B$185,0),MATCH('Data above threshold'!F$4,'Raw Data'!$3:$3,0)-1)),"",OFFSET('Raw Data'!$A$3,MATCH('Data above threshold'!$A103,'Raw Data'!$B$4:$B$185,0),MATCH('Data above threshold'!F$4,'Raw Data'!$3:$3,0)-1))</f>
        <v/>
      </c>
      <c r="G103" s="107" t="str">
        <f aca="true">IF(ISBLANK(OFFSET('Raw Data'!$A$3,MATCH('Data above threshold'!$A103,'Raw Data'!$B$4:$B$185,0),MATCH('Data above threshold'!G$4,'Raw Data'!$3:$3,0)-1)),"",OFFSET('Raw Data'!$A$3,MATCH('Data above threshold'!$A103,'Raw Data'!$B$4:$B$185,0),MATCH('Data above threshold'!G$4,'Raw Data'!$3:$3,0)-1))</f>
        <v/>
      </c>
      <c r="H103" s="107" t="str">
        <f aca="true">IF(ISBLANK(OFFSET('Raw Data'!$A$3,MATCH('Data above threshold'!$A103,'Raw Data'!$B$4:$B$185,0),MATCH('Data above threshold'!H$4,'Raw Data'!$3:$3,0)-1)),"",OFFSET('Raw Data'!$A$3,MATCH('Data above threshold'!$A103,'Raw Data'!$B$4:$B$185,0),MATCH('Data above threshold'!H$4,'Raw Data'!$3:$3,0)-1))</f>
        <v/>
      </c>
      <c r="I103" s="107" t="str">
        <f aca="true">IF(ISBLANK(OFFSET('Raw Data'!$A$3,MATCH('Data above threshold'!$A103,'Raw Data'!$B$4:$B$185,0),MATCH('Data above threshold'!I$4,'Raw Data'!$3:$3,0)-1)),"",OFFSET('Raw Data'!$A$3,MATCH('Data above threshold'!$A103,'Raw Data'!$B$4:$B$185,0),MATCH('Data above threshold'!I$4,'Raw Data'!$3:$3,0)-1))</f>
        <v/>
      </c>
      <c r="J103" s="107" t="str">
        <f aca="true">IF(ISBLANK(OFFSET('Raw Data'!$A$3,MATCH('Data above threshold'!$A103,'Raw Data'!$B$4:$B$185,0),MATCH('Data above threshold'!J$4,'Raw Data'!$3:$3,0)-1)),"",OFFSET('Raw Data'!$A$3,MATCH('Data above threshold'!$A103,'Raw Data'!$B$4:$B$185,0),MATCH('Data above threshold'!J$4,'Raw Data'!$3:$3,0)-1))</f>
        <v/>
      </c>
      <c r="K103" s="107" t="str">
        <f aca="true">IF(ISBLANK(OFFSET('Raw Data'!$A$3,MATCH('Data above threshold'!$A103,'Raw Data'!$B$4:$B$185,0),MATCH('Data above threshold'!K$4,'Raw Data'!$3:$3,0)-1)),"",OFFSET('Raw Data'!$A$3,MATCH('Data above threshold'!$A103,'Raw Data'!$B$4:$B$185,0),MATCH('Data above threshold'!K$4,'Raw Data'!$3:$3,0)-1))</f>
        <v/>
      </c>
      <c r="L103" s="107" t="str">
        <f aca="true">IF(ISBLANK(OFFSET('Raw Data'!$A$3,MATCH('Data above threshold'!$A103,'Raw Data'!$B$4:$B$185,0),MATCH('Data above threshold'!L$4,'Raw Data'!$3:$3,0)-1)),"",OFFSET('Raw Data'!$A$3,MATCH('Data above threshold'!$A103,'Raw Data'!$B$4:$B$185,0),MATCH('Data above threshold'!L$4,'Raw Data'!$3:$3,0)-1))</f>
        <v/>
      </c>
      <c r="M103" s="105" t="str">
        <f aca="false" t="array" ref="M103:M103">IFERROR(SKEW(IF(ISNUMBER(Q103:CR103),Q103:CR103,"")),"")</f>
        <v/>
      </c>
      <c r="N103" s="107"/>
      <c r="O103" s="107" t="str">
        <f aca="true">IF(ISBLANK(OFFSET('Raw Data'!$A$3,MATCH('Data above threshold'!$A103,'Raw Data'!$B$4:$B$185,0),MATCH('Data above threshold'!O$4,'Raw Data'!$3:$3,0)-1)),"",OFFSET('Raw Data'!$A$3,MATCH('Data above threshold'!$A103,'Raw Data'!$B$4:$B$185,0),MATCH('Data above threshold'!O$4,'Raw Data'!$3:$3,0)-1))</f>
        <v/>
      </c>
      <c r="P103" s="106" t="str">
        <f aca="false" t="array" ref="P103:P103">IF(B103&lt;4,"",1-IFERROR(SUM(ISNUMBER(Q103:CR103)*(1-$Q$3:$CR$3))/COUNTIF($Q$3:$CR$3,0),0))</f>
        <v/>
      </c>
      <c r="Q103" s="107" t="str">
        <f aca="true">IF(ISBLANK(OFFSET('Raw Data'!$A$3,MATCH('Data above threshold'!$A103,'Raw Data'!$B$4:$B$185,0),MATCH('Data above threshold'!Q$4,'Raw Data'!$3:$3,0)-1)),"",OFFSET('Raw Data'!$A$3,MATCH('Data above threshold'!$A103,'Raw Data'!$B$4:$B$185,0),MATCH('Data above threshold'!Q$4,'Raw Data'!$3:$3,0)-1))</f>
        <v/>
      </c>
      <c r="R103" s="107" t="str">
        <f aca="true">IF(ISBLANK(OFFSET('Raw Data'!$A$3,MATCH('Data above threshold'!$A103,'Raw Data'!$B$4:$B$185,0),MATCH('Data above threshold'!R$4,'Raw Data'!$3:$3,0)-1)),"",OFFSET('Raw Data'!$A$3,MATCH('Data above threshold'!$A103,'Raw Data'!$B$4:$B$185,0),MATCH('Data above threshold'!R$4,'Raw Data'!$3:$3,0)-1))</f>
        <v/>
      </c>
      <c r="S103" s="107" t="str">
        <f aca="true">IF(ISBLANK(OFFSET('Raw Data'!$A$3,MATCH('Data above threshold'!$A103,'Raw Data'!$B$4:$B$185,0),MATCH('Data above threshold'!S$4,'Raw Data'!$3:$3,0)-1)),"",OFFSET('Raw Data'!$A$3,MATCH('Data above threshold'!$A103,'Raw Data'!$B$4:$B$185,0),MATCH('Data above threshold'!S$4,'Raw Data'!$3:$3,0)-1))</f>
        <v/>
      </c>
      <c r="T103" s="107" t="str">
        <f aca="true">IF(ISBLANK(OFFSET('Raw Data'!$A$3,MATCH('Data above threshold'!$A103,'Raw Data'!$B$4:$B$185,0),MATCH('Data above threshold'!T$4,'Raw Data'!$3:$3,0)-1)),"",OFFSET('Raw Data'!$A$3,MATCH('Data above threshold'!$A103,'Raw Data'!$B$4:$B$185,0),MATCH('Data above threshold'!T$4,'Raw Data'!$3:$3,0)-1))</f>
        <v/>
      </c>
      <c r="U103" s="107" t="str">
        <f aca="true">IF(ISBLANK(OFFSET('Raw Data'!$A$3,MATCH('Data above threshold'!$A103,'Raw Data'!$B$4:$B$185,0),MATCH('Data above threshold'!U$4,'Raw Data'!$3:$3,0)-1)),"",OFFSET('Raw Data'!$A$3,MATCH('Data above threshold'!$A103,'Raw Data'!$B$4:$B$185,0),MATCH('Data above threshold'!U$4,'Raw Data'!$3:$3,0)-1))</f>
        <v/>
      </c>
      <c r="V103" s="107" t="str">
        <f aca="true">IF(ISBLANK(OFFSET('Raw Data'!$A$3,MATCH('Data above threshold'!$A103,'Raw Data'!$B$4:$B$185,0),MATCH('Data above threshold'!V$4,'Raw Data'!$3:$3,0)-1)),"",OFFSET('Raw Data'!$A$3,MATCH('Data above threshold'!$A103,'Raw Data'!$B$4:$B$185,0),MATCH('Data above threshold'!V$4,'Raw Data'!$3:$3,0)-1))</f>
        <v/>
      </c>
      <c r="W103" s="107" t="str">
        <f aca="true">IF(ISBLANK(OFFSET('Raw Data'!$A$3,MATCH('Data above threshold'!$A103,'Raw Data'!$B$4:$B$185,0),MATCH('Data above threshold'!W$4,'Raw Data'!$3:$3,0)-1)),"",OFFSET('Raw Data'!$A$3,MATCH('Data above threshold'!$A103,'Raw Data'!$B$4:$B$185,0),MATCH('Data above threshold'!W$4,'Raw Data'!$3:$3,0)-1))</f>
        <v/>
      </c>
      <c r="X103" s="107" t="str">
        <f aca="true">IF(ISBLANK(OFFSET('Raw Data'!$A$3,MATCH('Data above threshold'!$A103,'Raw Data'!$B$4:$B$185,0),MATCH('Data above threshold'!X$4,'Raw Data'!$3:$3,0)-1)),"",OFFSET('Raw Data'!$A$3,MATCH('Data above threshold'!$A103,'Raw Data'!$B$4:$B$185,0),MATCH('Data above threshold'!X$4,'Raw Data'!$3:$3,0)-1))</f>
        <v/>
      </c>
      <c r="Y103" s="107" t="str">
        <f aca="true">IF(ISBLANK(OFFSET('Raw Data'!$A$3,MATCH('Data above threshold'!$A103,'Raw Data'!$B$4:$B$185,0),MATCH('Data above threshold'!Y$4,'Raw Data'!$3:$3,0)-1)),"",OFFSET('Raw Data'!$A$3,MATCH('Data above threshold'!$A103,'Raw Data'!$B$4:$B$185,0),MATCH('Data above threshold'!Y$4,'Raw Data'!$3:$3,0)-1))</f>
        <v/>
      </c>
      <c r="Z103" s="107" t="str">
        <f aca="true">IF(ISBLANK(OFFSET('Raw Data'!$A$3,MATCH('Data above threshold'!$A103,'Raw Data'!$B$4:$B$185,0),MATCH('Data above threshold'!Z$4,'Raw Data'!$3:$3,0)-1)),"",OFFSET('Raw Data'!$A$3,MATCH('Data above threshold'!$A103,'Raw Data'!$B$4:$B$185,0),MATCH('Data above threshold'!Z$4,'Raw Data'!$3:$3,0)-1))</f>
        <v/>
      </c>
      <c r="AA103" s="107" t="str">
        <f aca="true">IF(ISBLANK(OFFSET('Raw Data'!$A$3,MATCH('Data above threshold'!$A103,'Raw Data'!$B$4:$B$185,0),MATCH('Data above threshold'!AA$4,'Raw Data'!$3:$3,0)-1)),"",OFFSET('Raw Data'!$A$3,MATCH('Data above threshold'!$A103,'Raw Data'!$B$4:$B$185,0),MATCH('Data above threshold'!AA$4,'Raw Data'!$3:$3,0)-1))</f>
        <v/>
      </c>
      <c r="AB103" s="107" t="str">
        <f aca="true">IF(ISBLANK(OFFSET('Raw Data'!$A$3,MATCH('Data above threshold'!$A103,'Raw Data'!$B$4:$B$185,0),MATCH('Data above threshold'!AB$4,'Raw Data'!$3:$3,0)-1)),"",OFFSET('Raw Data'!$A$3,MATCH('Data above threshold'!$A103,'Raw Data'!$B$4:$B$185,0),MATCH('Data above threshold'!AB$4,'Raw Data'!$3:$3,0)-1))</f>
        <v/>
      </c>
      <c r="AC103" s="107" t="str">
        <f aca="true">IF(ISBLANK(OFFSET('Raw Data'!$A$3,MATCH('Data above threshold'!$A103,'Raw Data'!$B$4:$B$185,0),MATCH('Data above threshold'!AC$4,'Raw Data'!$3:$3,0)-1)),"",OFFSET('Raw Data'!$A$3,MATCH('Data above threshold'!$A103,'Raw Data'!$B$4:$B$185,0),MATCH('Data above threshold'!AC$4,'Raw Data'!$3:$3,0)-1))</f>
        <v/>
      </c>
      <c r="AD103" s="107" t="str">
        <f aca="true">IF(ISBLANK(OFFSET('Raw Data'!$A$3,MATCH('Data above threshold'!$A103,'Raw Data'!$B$4:$B$185,0),MATCH('Data above threshold'!AD$4,'Raw Data'!$3:$3,0)-1)),"",OFFSET('Raw Data'!$A$3,MATCH('Data above threshold'!$A103,'Raw Data'!$B$4:$B$185,0),MATCH('Data above threshold'!AD$4,'Raw Data'!$3:$3,0)-1))</f>
        <v/>
      </c>
      <c r="AE103" s="107" t="str">
        <f aca="true">IF(ISBLANK(OFFSET('Raw Data'!$A$3,MATCH('Data above threshold'!$A103,'Raw Data'!$B$4:$B$185,0),MATCH('Data above threshold'!AE$4,'Raw Data'!$3:$3,0)-1)),"",OFFSET('Raw Data'!$A$3,MATCH('Data above threshold'!$A103,'Raw Data'!$B$4:$B$185,0),MATCH('Data above threshold'!AE$4,'Raw Data'!$3:$3,0)-1))</f>
        <v/>
      </c>
      <c r="AF103" s="107" t="str">
        <f aca="true">IF(ISBLANK(OFFSET('Raw Data'!$A$3,MATCH('Data above threshold'!$A103,'Raw Data'!$B$4:$B$185,0),MATCH('Data above threshold'!AF$4,'Raw Data'!$3:$3,0)-1)),"",OFFSET('Raw Data'!$A$3,MATCH('Data above threshold'!$A103,'Raw Data'!$B$4:$B$185,0),MATCH('Data above threshold'!AF$4,'Raw Data'!$3:$3,0)-1))</f>
        <v/>
      </c>
      <c r="AG103" s="107" t="str">
        <f aca="true">IF(ISBLANK(OFFSET('Raw Data'!$A$3,MATCH('Data above threshold'!$A103,'Raw Data'!$B$4:$B$185,0),MATCH('Data above threshold'!AG$4,'Raw Data'!$3:$3,0)-1)),"",OFFSET('Raw Data'!$A$3,MATCH('Data above threshold'!$A103,'Raw Data'!$B$4:$B$185,0),MATCH('Data above threshold'!AG$4,'Raw Data'!$3:$3,0)-1))</f>
        <v/>
      </c>
      <c r="AH103" s="107" t="str">
        <f aca="true">IF(ISBLANK(OFFSET('Raw Data'!$A$3,MATCH('Data above threshold'!$A103,'Raw Data'!$B$4:$B$185,0),MATCH('Data above threshold'!AH$4,'Raw Data'!$3:$3,0)-1)),"",OFFSET('Raw Data'!$A$3,MATCH('Data above threshold'!$A103,'Raw Data'!$B$4:$B$185,0),MATCH('Data above threshold'!AH$4,'Raw Data'!$3:$3,0)-1))</f>
        <v/>
      </c>
      <c r="AI103" s="107" t="str">
        <f aca="true">IF(ISBLANK(OFFSET('Raw Data'!$A$3,MATCH('Data above threshold'!$A103,'Raw Data'!$B$4:$B$185,0),MATCH('Data above threshold'!AI$4,'Raw Data'!$3:$3,0)-1)),"",OFFSET('Raw Data'!$A$3,MATCH('Data above threshold'!$A103,'Raw Data'!$B$4:$B$185,0),MATCH('Data above threshold'!AI$4,'Raw Data'!$3:$3,0)-1))</f>
        <v/>
      </c>
      <c r="AJ103" s="107" t="str">
        <f aca="true">IF(ISBLANK(OFFSET('Raw Data'!$A$3,MATCH('Data above threshold'!$A103,'Raw Data'!$B$4:$B$185,0),MATCH('Data above threshold'!AJ$4,'Raw Data'!$3:$3,0)-1)),"",OFFSET('Raw Data'!$A$3,MATCH('Data above threshold'!$A103,'Raw Data'!$B$4:$B$185,0),MATCH('Data above threshold'!AJ$4,'Raw Data'!$3:$3,0)-1))</f>
        <v/>
      </c>
      <c r="AK103" s="107" t="str">
        <f aca="true">IF(ISBLANK(OFFSET('Raw Data'!$A$3,MATCH('Data above threshold'!$A103,'Raw Data'!$B$4:$B$185,0),MATCH('Data above threshold'!AK$4,'Raw Data'!$3:$3,0)-1)),"",OFFSET('Raw Data'!$A$3,MATCH('Data above threshold'!$A103,'Raw Data'!$B$4:$B$185,0),MATCH('Data above threshold'!AK$4,'Raw Data'!$3:$3,0)-1))</f>
        <v/>
      </c>
      <c r="AL103" s="107" t="str">
        <f aca="true">IF(ISBLANK(OFFSET('Raw Data'!$A$3,MATCH('Data above threshold'!$A103,'Raw Data'!$B$4:$B$185,0),MATCH('Data above threshold'!AL$4,'Raw Data'!$3:$3,0)-1)),"",OFFSET('Raw Data'!$A$3,MATCH('Data above threshold'!$A103,'Raw Data'!$B$4:$B$185,0),MATCH('Data above threshold'!AL$4,'Raw Data'!$3:$3,0)-1))</f>
        <v/>
      </c>
      <c r="AM103" s="107" t="str">
        <f aca="true">IF(ISBLANK(OFFSET('Raw Data'!$A$3,MATCH('Data above threshold'!$A103,'Raw Data'!$B$4:$B$185,0),MATCH('Data above threshold'!AM$4,'Raw Data'!$3:$3,0)-1)),"",OFFSET('Raw Data'!$A$3,MATCH('Data above threshold'!$A103,'Raw Data'!$B$4:$B$185,0),MATCH('Data above threshold'!AM$4,'Raw Data'!$3:$3,0)-1))</f>
        <v/>
      </c>
      <c r="AN103" s="107" t="str">
        <f aca="true">IF(ISBLANK(OFFSET('Raw Data'!$A$3,MATCH('Data above threshold'!$A103,'Raw Data'!$B$4:$B$185,0),MATCH('Data above threshold'!AN$4,'Raw Data'!$3:$3,0)-1)),"",OFFSET('Raw Data'!$A$3,MATCH('Data above threshold'!$A103,'Raw Data'!$B$4:$B$185,0),MATCH('Data above threshold'!AN$4,'Raw Data'!$3:$3,0)-1))</f>
        <v/>
      </c>
      <c r="AO103" s="107" t="str">
        <f aca="true">IF(ISBLANK(OFFSET('Raw Data'!$A$3,MATCH('Data above threshold'!$A103,'Raw Data'!$B$4:$B$185,0),MATCH('Data above threshold'!AO$4,'Raw Data'!$3:$3,0)-1)),"",OFFSET('Raw Data'!$A$3,MATCH('Data above threshold'!$A103,'Raw Data'!$B$4:$B$185,0),MATCH('Data above threshold'!AO$4,'Raw Data'!$3:$3,0)-1))</f>
        <v/>
      </c>
      <c r="AP103" s="107" t="str">
        <f aca="true">IF(ISBLANK(OFFSET('Raw Data'!$A$3,MATCH('Data above threshold'!$A103,'Raw Data'!$B$4:$B$185,0),MATCH('Data above threshold'!AP$4,'Raw Data'!$3:$3,0)-1)),"",OFFSET('Raw Data'!$A$3,MATCH('Data above threshold'!$A103,'Raw Data'!$B$4:$B$185,0),MATCH('Data above threshold'!AP$4,'Raw Data'!$3:$3,0)-1))</f>
        <v/>
      </c>
      <c r="AQ103" s="107" t="str">
        <f aca="true">IF(ISBLANK(OFFSET('Raw Data'!$A$3,MATCH('Data above threshold'!$A103,'Raw Data'!$B$4:$B$185,0),MATCH('Data above threshold'!AQ$4,'Raw Data'!$3:$3,0)-1)),"",OFFSET('Raw Data'!$A$3,MATCH('Data above threshold'!$A103,'Raw Data'!$B$4:$B$185,0),MATCH('Data above threshold'!AQ$4,'Raw Data'!$3:$3,0)-1))</f>
        <v/>
      </c>
      <c r="AR103" s="107" t="str">
        <f aca="true">IF(ISBLANK(OFFSET('Raw Data'!$A$3,MATCH('Data above threshold'!$A103,'Raw Data'!$B$4:$B$185,0),MATCH('Data above threshold'!AR$4,'Raw Data'!$3:$3,0)-1)),"",OFFSET('Raw Data'!$A$3,MATCH('Data above threshold'!$A103,'Raw Data'!$B$4:$B$185,0),MATCH('Data above threshold'!AR$4,'Raw Data'!$3:$3,0)-1))</f>
        <v/>
      </c>
      <c r="AS103" s="107" t="str">
        <f aca="true">IF(ISBLANK(OFFSET('Raw Data'!$A$3,MATCH('Data above threshold'!$A103,'Raw Data'!$B$4:$B$185,0),MATCH('Data above threshold'!AS$4,'Raw Data'!$3:$3,0)-1)),"",OFFSET('Raw Data'!$A$3,MATCH('Data above threshold'!$A103,'Raw Data'!$B$4:$B$185,0),MATCH('Data above threshold'!AS$4,'Raw Data'!$3:$3,0)-1))</f>
        <v/>
      </c>
      <c r="AT103" s="107" t="str">
        <f aca="true">IF(ISBLANK(OFFSET('Raw Data'!$A$3,MATCH('Data above threshold'!$A103,'Raw Data'!$B$4:$B$185,0),MATCH('Data above threshold'!AT$4,'Raw Data'!$3:$3,0)-1)),"",OFFSET('Raw Data'!$A$3,MATCH('Data above threshold'!$A103,'Raw Data'!$B$4:$B$185,0),MATCH('Data above threshold'!AT$4,'Raw Data'!$3:$3,0)-1))</f>
        <v/>
      </c>
      <c r="AU103" s="107" t="str">
        <f aca="true">IF(ISBLANK(OFFSET('Raw Data'!$A$3,MATCH('Data above threshold'!$A103,'Raw Data'!$B$4:$B$185,0),MATCH('Data above threshold'!AU$4,'Raw Data'!$3:$3,0)-1)),"",OFFSET('Raw Data'!$A$3,MATCH('Data above threshold'!$A103,'Raw Data'!$B$4:$B$185,0),MATCH('Data above threshold'!AU$4,'Raw Data'!$3:$3,0)-1))</f>
        <v/>
      </c>
      <c r="AV103" s="107" t="str">
        <f aca="true">IF(ISBLANK(OFFSET('Raw Data'!$A$3,MATCH('Data above threshold'!$A103,'Raw Data'!$B$4:$B$185,0),MATCH('Data above threshold'!AV$4,'Raw Data'!$3:$3,0)-1)),"",OFFSET('Raw Data'!$A$3,MATCH('Data above threshold'!$A103,'Raw Data'!$B$4:$B$185,0),MATCH('Data above threshold'!AV$4,'Raw Data'!$3:$3,0)-1))</f>
        <v/>
      </c>
      <c r="AW103" s="107" t="str">
        <f aca="true">IF(ISBLANK(OFFSET('Raw Data'!$A$3,MATCH('Data above threshold'!$A103,'Raw Data'!$B$4:$B$185,0),MATCH('Data above threshold'!AW$4,'Raw Data'!$3:$3,0)-1)),"",OFFSET('Raw Data'!$A$3,MATCH('Data above threshold'!$A103,'Raw Data'!$B$4:$B$185,0),MATCH('Data above threshold'!AW$4,'Raw Data'!$3:$3,0)-1))</f>
        <v/>
      </c>
      <c r="AX103" s="107" t="str">
        <f aca="true">IF(ISBLANK(OFFSET('Raw Data'!$A$3,MATCH('Data above threshold'!$A103,'Raw Data'!$B$4:$B$185,0),MATCH('Data above threshold'!AX$4,'Raw Data'!$3:$3,0)-1)),"",OFFSET('Raw Data'!$A$3,MATCH('Data above threshold'!$A103,'Raw Data'!$B$4:$B$185,0),MATCH('Data above threshold'!AX$4,'Raw Data'!$3:$3,0)-1))</f>
        <v/>
      </c>
      <c r="AY103" s="107" t="str">
        <f aca="true">IF(ISBLANK(OFFSET('Raw Data'!$A$3,MATCH('Data above threshold'!$A103,'Raw Data'!$B$4:$B$185,0),MATCH('Data above threshold'!AY$4,'Raw Data'!$3:$3,0)-1)),"",OFFSET('Raw Data'!$A$3,MATCH('Data above threshold'!$A103,'Raw Data'!$B$4:$B$185,0),MATCH('Data above threshold'!AY$4,'Raw Data'!$3:$3,0)-1))</f>
        <v/>
      </c>
      <c r="AZ103" s="107" t="str">
        <f aca="true">IF(ISBLANK(OFFSET('Raw Data'!$A$3,MATCH('Data above threshold'!$A103,'Raw Data'!$B$4:$B$185,0),MATCH('Data above threshold'!AZ$4,'Raw Data'!$3:$3,0)-1)),"",OFFSET('Raw Data'!$A$3,MATCH('Data above threshold'!$A103,'Raw Data'!$B$4:$B$185,0),MATCH('Data above threshold'!AZ$4,'Raw Data'!$3:$3,0)-1))</f>
        <v/>
      </c>
      <c r="BA103" s="107" t="str">
        <f aca="true">IF(ISBLANK(OFFSET('Raw Data'!$A$3,MATCH('Data above threshold'!$A103,'Raw Data'!$B$4:$B$185,0),MATCH('Data above threshold'!BA$4,'Raw Data'!$3:$3,0)-1)),"",OFFSET('Raw Data'!$A$3,MATCH('Data above threshold'!$A103,'Raw Data'!$B$4:$B$185,0),MATCH('Data above threshold'!BA$4,'Raw Data'!$3:$3,0)-1))</f>
        <v/>
      </c>
      <c r="BB103" s="107" t="str">
        <f aca="true">IF(ISBLANK(OFFSET('Raw Data'!$A$3,MATCH('Data above threshold'!$A103,'Raw Data'!$B$4:$B$185,0),MATCH('Data above threshold'!BB$4,'Raw Data'!$3:$3,0)-1)),"",OFFSET('Raw Data'!$A$3,MATCH('Data above threshold'!$A103,'Raw Data'!$B$4:$B$185,0),MATCH('Data above threshold'!BB$4,'Raw Data'!$3:$3,0)-1))</f>
        <v/>
      </c>
      <c r="BC103" s="107" t="str">
        <f aca="true">IF(ISBLANK(OFFSET('Raw Data'!$A$3,MATCH('Data above threshold'!$A103,'Raw Data'!$B$4:$B$185,0),MATCH('Data above threshold'!BC$4,'Raw Data'!$3:$3,0)-1)),"",OFFSET('Raw Data'!$A$3,MATCH('Data above threshold'!$A103,'Raw Data'!$B$4:$B$185,0),MATCH('Data above threshold'!BC$4,'Raw Data'!$3:$3,0)-1))</f>
        <v/>
      </c>
      <c r="BD103" s="107" t="str">
        <f aca="true">IF(ISBLANK(OFFSET('Raw Data'!$A$3,MATCH('Data above threshold'!$A103,'Raw Data'!$B$4:$B$185,0),MATCH('Data above threshold'!BD$4,'Raw Data'!$3:$3,0)-1)),"",OFFSET('Raw Data'!$A$3,MATCH('Data above threshold'!$A103,'Raw Data'!$B$4:$B$185,0),MATCH('Data above threshold'!BD$4,'Raw Data'!$3:$3,0)-1))</f>
        <v/>
      </c>
      <c r="BE103" s="107" t="str">
        <f aca="true">IF(ISBLANK(OFFSET('Raw Data'!$A$3,MATCH('Data above threshold'!$A103,'Raw Data'!$B$4:$B$185,0),MATCH('Data above threshold'!BE$4,'Raw Data'!$3:$3,0)-1)),"",OFFSET('Raw Data'!$A$3,MATCH('Data above threshold'!$A103,'Raw Data'!$B$4:$B$185,0),MATCH('Data above threshold'!BE$4,'Raw Data'!$3:$3,0)-1))</f>
        <v/>
      </c>
      <c r="BF103" s="107" t="str">
        <f aca="true">IF(ISBLANK(OFFSET('Raw Data'!$A$3,MATCH('Data above threshold'!$A103,'Raw Data'!$B$4:$B$185,0),MATCH('Data above threshold'!BF$4,'Raw Data'!$3:$3,0)-1)),"",OFFSET('Raw Data'!$A$3,MATCH('Data above threshold'!$A103,'Raw Data'!$B$4:$B$185,0),MATCH('Data above threshold'!BF$4,'Raw Data'!$3:$3,0)-1))</f>
        <v/>
      </c>
      <c r="BG103" s="107" t="str">
        <f aca="true">IF(ISBLANK(OFFSET('Raw Data'!$A$3,MATCH('Data above threshold'!$A103,'Raw Data'!$B$4:$B$185,0),MATCH('Data above threshold'!BG$4,'Raw Data'!$3:$3,0)-1)),"",OFFSET('Raw Data'!$A$3,MATCH('Data above threshold'!$A103,'Raw Data'!$B$4:$B$185,0),MATCH('Data above threshold'!BG$4,'Raw Data'!$3:$3,0)-1))</f>
        <v/>
      </c>
      <c r="BH103" s="107" t="str">
        <f aca="true">IF(ISBLANK(OFFSET('Raw Data'!$A$3,MATCH('Data above threshold'!$A103,'Raw Data'!$B$4:$B$185,0),MATCH('Data above threshold'!BH$4,'Raw Data'!$3:$3,0)-1)),"",OFFSET('Raw Data'!$A$3,MATCH('Data above threshold'!$A103,'Raw Data'!$B$4:$B$185,0),MATCH('Data above threshold'!BH$4,'Raw Data'!$3:$3,0)-1))</f>
        <v/>
      </c>
      <c r="BI103" s="107" t="str">
        <f aca="true">IF(ISBLANK(OFFSET('Raw Data'!$A$3,MATCH('Data above threshold'!$A103,'Raw Data'!$B$4:$B$185,0),MATCH('Data above threshold'!BI$4,'Raw Data'!$3:$3,0)-1)),"",OFFSET('Raw Data'!$A$3,MATCH('Data above threshold'!$A103,'Raw Data'!$B$4:$B$185,0),MATCH('Data above threshold'!BI$4,'Raw Data'!$3:$3,0)-1))</f>
        <v/>
      </c>
      <c r="BJ103" s="107" t="str">
        <f aca="true">IF(ISBLANK(OFFSET('Raw Data'!$A$3,MATCH('Data above threshold'!$A103,'Raw Data'!$B$4:$B$185,0),MATCH('Data above threshold'!BJ$4,'Raw Data'!$3:$3,0)-1)),"",OFFSET('Raw Data'!$A$3,MATCH('Data above threshold'!$A103,'Raw Data'!$B$4:$B$185,0),MATCH('Data above threshold'!BJ$4,'Raw Data'!$3:$3,0)-1))</f>
        <v/>
      </c>
      <c r="BK103" s="107" t="str">
        <f aca="true">IF(ISBLANK(OFFSET('Raw Data'!$A$3,MATCH('Data above threshold'!$A103,'Raw Data'!$B$4:$B$185,0),MATCH('Data above threshold'!BK$4,'Raw Data'!$3:$3,0)-1)),"",OFFSET('Raw Data'!$A$3,MATCH('Data above threshold'!$A103,'Raw Data'!$B$4:$B$185,0),MATCH('Data above threshold'!BK$4,'Raw Data'!$3:$3,0)-1))</f>
        <v/>
      </c>
      <c r="BL103" s="107" t="str">
        <f aca="true">IF(ISBLANK(OFFSET('Raw Data'!$A$3,MATCH('Data above threshold'!$A103,'Raw Data'!$B$4:$B$185,0),MATCH('Data above threshold'!BL$4,'Raw Data'!$3:$3,0)-1)),"",OFFSET('Raw Data'!$A$3,MATCH('Data above threshold'!$A103,'Raw Data'!$B$4:$B$185,0),MATCH('Data above threshold'!BL$4,'Raw Data'!$3:$3,0)-1))</f>
        <v/>
      </c>
      <c r="BM103" s="107" t="str">
        <f aca="true">IF(ISBLANK(OFFSET('Raw Data'!$A$3,MATCH('Data above threshold'!$A103,'Raw Data'!$B$4:$B$185,0),MATCH('Data above threshold'!BM$4,'Raw Data'!$3:$3,0)-1)),"",OFFSET('Raw Data'!$A$3,MATCH('Data above threshold'!$A103,'Raw Data'!$B$4:$B$185,0),MATCH('Data above threshold'!BM$4,'Raw Data'!$3:$3,0)-1))</f>
        <v/>
      </c>
      <c r="BN103" s="107" t="str">
        <f aca="true">IF(ISBLANK(OFFSET('Raw Data'!$A$3,MATCH('Data above threshold'!$A103,'Raw Data'!$B$4:$B$185,0),MATCH('Data above threshold'!BN$4,'Raw Data'!$3:$3,0)-1)),"",OFFSET('Raw Data'!$A$3,MATCH('Data above threshold'!$A103,'Raw Data'!$B$4:$B$185,0),MATCH('Data above threshold'!BN$4,'Raw Data'!$3:$3,0)-1))</f>
        <v/>
      </c>
      <c r="BO103" s="107" t="str">
        <f aca="true">IF(ISBLANK(OFFSET('Raw Data'!$A$3,MATCH('Data above threshold'!$A103,'Raw Data'!$B$4:$B$185,0),MATCH('Data above threshold'!BO$4,'Raw Data'!$3:$3,0)-1)),"",OFFSET('Raw Data'!$A$3,MATCH('Data above threshold'!$A103,'Raw Data'!$B$4:$B$185,0),MATCH('Data above threshold'!BO$4,'Raw Data'!$3:$3,0)-1))</f>
        <v/>
      </c>
      <c r="BP103" s="107" t="str">
        <f aca="true">IF(ISBLANK(OFFSET('Raw Data'!$A$3,MATCH('Data above threshold'!$A103,'Raw Data'!$B$4:$B$185,0),MATCH('Data above threshold'!BP$4,'Raw Data'!$3:$3,0)-1)),"",OFFSET('Raw Data'!$A$3,MATCH('Data above threshold'!$A103,'Raw Data'!$B$4:$B$185,0),MATCH('Data above threshold'!BP$4,'Raw Data'!$3:$3,0)-1))</f>
        <v/>
      </c>
      <c r="BQ103" s="107" t="str">
        <f aca="true">IF(ISBLANK(OFFSET('Raw Data'!$A$3,MATCH('Data above threshold'!$A103,'Raw Data'!$B$4:$B$185,0),MATCH('Data above threshold'!BQ$4,'Raw Data'!$3:$3,0)-1)),"",OFFSET('Raw Data'!$A$3,MATCH('Data above threshold'!$A103,'Raw Data'!$B$4:$B$185,0),MATCH('Data above threshold'!BQ$4,'Raw Data'!$3:$3,0)-1))</f>
        <v/>
      </c>
      <c r="BR103" s="107" t="str">
        <f aca="true">IF(ISBLANK(OFFSET('Raw Data'!$A$3,MATCH('Data above threshold'!$A103,'Raw Data'!$B$4:$B$185,0),MATCH('Data above threshold'!BR$4,'Raw Data'!$3:$3,0)-1)),"",OFFSET('Raw Data'!$A$3,MATCH('Data above threshold'!$A103,'Raw Data'!$B$4:$B$185,0),MATCH('Data above threshold'!BR$4,'Raw Data'!$3:$3,0)-1))</f>
        <v/>
      </c>
      <c r="BS103" s="107" t="str">
        <f aca="true">IF(ISBLANK(OFFSET('Raw Data'!$A$3,MATCH('Data above threshold'!$A103,'Raw Data'!$B$4:$B$185,0),MATCH('Data above threshold'!BS$4,'Raw Data'!$3:$3,0)-1)),"",OFFSET('Raw Data'!$A$3,MATCH('Data above threshold'!$A103,'Raw Data'!$B$4:$B$185,0),MATCH('Data above threshold'!BS$4,'Raw Data'!$3:$3,0)-1))</f>
        <v/>
      </c>
      <c r="BT103" s="107" t="str">
        <f aca="true">IF(ISBLANK(OFFSET('Raw Data'!$A$3,MATCH('Data above threshold'!$A103,'Raw Data'!$B$4:$B$185,0),MATCH('Data above threshold'!BT$4,'Raw Data'!$3:$3,0)-1)),"",OFFSET('Raw Data'!$A$3,MATCH('Data above threshold'!$A103,'Raw Data'!$B$4:$B$185,0),MATCH('Data above threshold'!BT$4,'Raw Data'!$3:$3,0)-1))</f>
        <v/>
      </c>
      <c r="BU103" s="107" t="str">
        <f aca="true">IF(ISBLANK(OFFSET('Raw Data'!$A$3,MATCH('Data above threshold'!$A103,'Raw Data'!$B$4:$B$185,0),MATCH('Data above threshold'!BU$4,'Raw Data'!$3:$3,0)-1)),"",OFFSET('Raw Data'!$A$3,MATCH('Data above threshold'!$A103,'Raw Data'!$B$4:$B$185,0),MATCH('Data above threshold'!BU$4,'Raw Data'!$3:$3,0)-1))</f>
        <v/>
      </c>
      <c r="BV103" s="107" t="str">
        <f aca="true">IF(ISBLANK(OFFSET('Raw Data'!$A$3,MATCH('Data above threshold'!$A103,'Raw Data'!$B$4:$B$185,0),MATCH('Data above threshold'!BV$4,'Raw Data'!$3:$3,0)-1)),"",OFFSET('Raw Data'!$A$3,MATCH('Data above threshold'!$A103,'Raw Data'!$B$4:$B$185,0),MATCH('Data above threshold'!BV$4,'Raw Data'!$3:$3,0)-1))</f>
        <v/>
      </c>
      <c r="BW103" s="107" t="str">
        <f aca="true">IF(ISBLANK(OFFSET('Raw Data'!$A$3,MATCH('Data above threshold'!$A103,'Raw Data'!$B$4:$B$185,0),MATCH('Data above threshold'!BW$4,'Raw Data'!$3:$3,0)-1)),"",OFFSET('Raw Data'!$A$3,MATCH('Data above threshold'!$A103,'Raw Data'!$B$4:$B$185,0),MATCH('Data above threshold'!BW$4,'Raw Data'!$3:$3,0)-1))</f>
        <v/>
      </c>
      <c r="BX103" s="107" t="str">
        <f aca="true">IF(ISBLANK(OFFSET('Raw Data'!$A$3,MATCH('Data above threshold'!$A103,'Raw Data'!$B$4:$B$185,0),MATCH('Data above threshold'!BX$4,'Raw Data'!$3:$3,0)-1)),"",OFFSET('Raw Data'!$A$3,MATCH('Data above threshold'!$A103,'Raw Data'!$B$4:$B$185,0),MATCH('Data above threshold'!BX$4,'Raw Data'!$3:$3,0)-1))</f>
        <v/>
      </c>
      <c r="BY103" s="107" t="str">
        <f aca="true">IF(ISBLANK(OFFSET('Raw Data'!$A$3,MATCH('Data above threshold'!$A103,'Raw Data'!$B$4:$B$185,0),MATCH('Data above threshold'!BY$4,'Raw Data'!$3:$3,0)-1)),"",OFFSET('Raw Data'!$A$3,MATCH('Data above threshold'!$A103,'Raw Data'!$B$4:$B$185,0),MATCH('Data above threshold'!BY$4,'Raw Data'!$3:$3,0)-1))</f>
        <v/>
      </c>
      <c r="BZ103" s="107" t="str">
        <f aca="true">IF(ISBLANK(OFFSET('Raw Data'!$A$3,MATCH('Data above threshold'!$A103,'Raw Data'!$B$4:$B$185,0),MATCH('Data above threshold'!BZ$4,'Raw Data'!$3:$3,0)-1)),"",OFFSET('Raw Data'!$A$3,MATCH('Data above threshold'!$A103,'Raw Data'!$B$4:$B$185,0),MATCH('Data above threshold'!BZ$4,'Raw Data'!$3:$3,0)-1))</f>
        <v/>
      </c>
      <c r="CA103" s="107" t="str">
        <f aca="true">IF(ISBLANK(OFFSET('Raw Data'!$A$3,MATCH('Data above threshold'!$A103,'Raw Data'!$B$4:$B$185,0),MATCH('Data above threshold'!CA$4,'Raw Data'!$3:$3,0)-1)),"",OFFSET('Raw Data'!$A$3,MATCH('Data above threshold'!$A103,'Raw Data'!$B$4:$B$185,0),MATCH('Data above threshold'!CA$4,'Raw Data'!$3:$3,0)-1))</f>
        <v/>
      </c>
      <c r="CB103" s="107" t="str">
        <f aca="true">IF(ISBLANK(OFFSET('Raw Data'!$A$3,MATCH('Data above threshold'!$A103,'Raw Data'!$B$4:$B$185,0),MATCH('Data above threshold'!CB$4,'Raw Data'!$3:$3,0)-1)),"",OFFSET('Raw Data'!$A$3,MATCH('Data above threshold'!$A103,'Raw Data'!$B$4:$B$185,0),MATCH('Data above threshold'!CB$4,'Raw Data'!$3:$3,0)-1))</f>
        <v/>
      </c>
      <c r="CC103" s="107" t="str">
        <f aca="true">IF(ISBLANK(OFFSET('Raw Data'!$A$3,MATCH('Data above threshold'!$A103,'Raw Data'!$B$4:$B$185,0),MATCH('Data above threshold'!CC$4,'Raw Data'!$3:$3,0)-1)),"",OFFSET('Raw Data'!$A$3,MATCH('Data above threshold'!$A103,'Raw Data'!$B$4:$B$185,0),MATCH('Data above threshold'!CC$4,'Raw Data'!$3:$3,0)-1))</f>
        <v/>
      </c>
      <c r="CD103" s="107" t="str">
        <f aca="true">IF(ISBLANK(OFFSET('Raw Data'!$A$3,MATCH('Data above threshold'!$A103,'Raw Data'!$B$4:$B$185,0),MATCH('Data above threshold'!CD$4,'Raw Data'!$3:$3,0)-1)),"",OFFSET('Raw Data'!$A$3,MATCH('Data above threshold'!$A103,'Raw Data'!$B$4:$B$185,0),MATCH('Data above threshold'!CD$4,'Raw Data'!$3:$3,0)-1))</f>
        <v/>
      </c>
      <c r="CE103" s="107" t="str">
        <f aca="true">IF(ISBLANK(OFFSET('Raw Data'!$A$3,MATCH('Data above threshold'!$A103,'Raw Data'!$B$4:$B$185,0),MATCH('Data above threshold'!CE$4,'Raw Data'!$3:$3,0)-1)),"",OFFSET('Raw Data'!$A$3,MATCH('Data above threshold'!$A103,'Raw Data'!$B$4:$B$185,0),MATCH('Data above threshold'!CE$4,'Raw Data'!$3:$3,0)-1))</f>
        <v/>
      </c>
      <c r="CF103" s="107" t="str">
        <f aca="true">IF(ISBLANK(OFFSET('Raw Data'!$A$3,MATCH('Data above threshold'!$A103,'Raw Data'!$B$4:$B$185,0),MATCH('Data above threshold'!CF$4,'Raw Data'!$3:$3,0)-1)),"",OFFSET('Raw Data'!$A$3,MATCH('Data above threshold'!$A103,'Raw Data'!$B$4:$B$185,0),MATCH('Data above threshold'!CF$4,'Raw Data'!$3:$3,0)-1))</f>
        <v/>
      </c>
      <c r="CG103" s="107" t="str">
        <f aca="true">IF(ISBLANK(OFFSET('Raw Data'!$A$3,MATCH('Data above threshold'!$A103,'Raw Data'!$B$4:$B$185,0),MATCH('Data above threshold'!CG$4,'Raw Data'!$3:$3,0)-1)),"",OFFSET('Raw Data'!$A$3,MATCH('Data above threshold'!$A103,'Raw Data'!$B$4:$B$185,0),MATCH('Data above threshold'!CG$4,'Raw Data'!$3:$3,0)-1))</f>
        <v/>
      </c>
      <c r="CH103" s="107" t="str">
        <f aca="true">IF(ISBLANK(OFFSET('Raw Data'!$A$3,MATCH('Data above threshold'!$A103,'Raw Data'!$B$4:$B$185,0),MATCH('Data above threshold'!CH$4,'Raw Data'!$3:$3,0)-1)),"",OFFSET('Raw Data'!$A$3,MATCH('Data above threshold'!$A103,'Raw Data'!$B$4:$B$185,0),MATCH('Data above threshold'!CH$4,'Raw Data'!$3:$3,0)-1))</f>
        <v/>
      </c>
      <c r="CI103" s="107" t="str">
        <f aca="true">IF(ISBLANK(OFFSET('Raw Data'!$A$3,MATCH('Data above threshold'!$A103,'Raw Data'!$B$4:$B$185,0),MATCH('Data above threshold'!CI$4,'Raw Data'!$3:$3,0)-1)),"",OFFSET('Raw Data'!$A$3,MATCH('Data above threshold'!$A103,'Raw Data'!$B$4:$B$185,0),MATCH('Data above threshold'!CI$4,'Raw Data'!$3:$3,0)-1))</f>
        <v/>
      </c>
      <c r="CJ103" s="107" t="str">
        <f aca="true">IF(ISBLANK(OFFSET('Raw Data'!$A$3,MATCH('Data above threshold'!$A103,'Raw Data'!$B$4:$B$185,0),MATCH('Data above threshold'!CJ$4,'Raw Data'!$3:$3,0)-1)),"",OFFSET('Raw Data'!$A$3,MATCH('Data above threshold'!$A103,'Raw Data'!$B$4:$B$185,0),MATCH('Data above threshold'!CJ$4,'Raw Data'!$3:$3,0)-1))</f>
        <v/>
      </c>
      <c r="CK103" s="107" t="str">
        <f aca="true">IF(ISBLANK(OFFSET('Raw Data'!$A$3,MATCH('Data above threshold'!$A103,'Raw Data'!$B$4:$B$185,0),MATCH('Data above threshold'!CK$4,'Raw Data'!$3:$3,0)-1)),"",OFFSET('Raw Data'!$A$3,MATCH('Data above threshold'!$A103,'Raw Data'!$B$4:$B$185,0),MATCH('Data above threshold'!CK$4,'Raw Data'!$3:$3,0)-1))</f>
        <v/>
      </c>
      <c r="CL103" s="107" t="str">
        <f aca="true">IF(ISBLANK(OFFSET('Raw Data'!$A$3,MATCH('Data above threshold'!$A103,'Raw Data'!$B$4:$B$185,0),MATCH('Data above threshold'!CL$4,'Raw Data'!$3:$3,0)-1)),"",OFFSET('Raw Data'!$A$3,MATCH('Data above threshold'!$A103,'Raw Data'!$B$4:$B$185,0),MATCH('Data above threshold'!CL$4,'Raw Data'!$3:$3,0)-1))</f>
        <v/>
      </c>
      <c r="CM103" s="107" t="str">
        <f aca="true">IF(ISBLANK(OFFSET('Raw Data'!$A$3,MATCH('Data above threshold'!$A103,'Raw Data'!$B$4:$B$185,0),MATCH('Data above threshold'!CM$4,'Raw Data'!$3:$3,0)-1)),"",OFFSET('Raw Data'!$A$3,MATCH('Data above threshold'!$A103,'Raw Data'!$B$4:$B$185,0),MATCH('Data above threshold'!CM$4,'Raw Data'!$3:$3,0)-1))</f>
        <v/>
      </c>
      <c r="CN103" s="107" t="str">
        <f aca="true">IF(ISBLANK(OFFSET('Raw Data'!$A$3,MATCH('Data above threshold'!$A103,'Raw Data'!$B$4:$B$185,0),MATCH('Data above threshold'!CN$4,'Raw Data'!$3:$3,0)-1)),"",OFFSET('Raw Data'!$A$3,MATCH('Data above threshold'!$A103,'Raw Data'!$B$4:$B$185,0),MATCH('Data above threshold'!CN$4,'Raw Data'!$3:$3,0)-1))</f>
        <v/>
      </c>
      <c r="CO103" s="107" t="str">
        <f aca="true">IF(ISBLANK(OFFSET('Raw Data'!$A$3,MATCH('Data above threshold'!$A103,'Raw Data'!$B$4:$B$185,0),MATCH('Data above threshold'!CO$4,'Raw Data'!$3:$3,0)-1)),"",OFFSET('Raw Data'!$A$3,MATCH('Data above threshold'!$A103,'Raw Data'!$B$4:$B$185,0),MATCH('Data above threshold'!CO$4,'Raw Data'!$3:$3,0)-1))</f>
        <v/>
      </c>
      <c r="CP103" s="107" t="str">
        <f aca="true">IF(ISBLANK(OFFSET('Raw Data'!$A$3,MATCH('Data above threshold'!$A103,'Raw Data'!$B$4:$B$185,0),MATCH('Data above threshold'!CP$4,'Raw Data'!$3:$3,0)-1)),"",OFFSET('Raw Data'!$A$3,MATCH('Data above threshold'!$A103,'Raw Data'!$B$4:$B$185,0),MATCH('Data above threshold'!CP$4,'Raw Data'!$3:$3,0)-1))</f>
        <v/>
      </c>
      <c r="CQ103" s="107" t="str">
        <f aca="true">IF(ISBLANK(OFFSET('Raw Data'!$A$3,MATCH('Data above threshold'!$A103,'Raw Data'!$B$4:$B$185,0),MATCH('Data above threshold'!CQ$4,'Raw Data'!$3:$3,0)-1)),"",OFFSET('Raw Data'!$A$3,MATCH('Data above threshold'!$A103,'Raw Data'!$B$4:$B$185,0),MATCH('Data above threshold'!CQ$4,'Raw Data'!$3:$3,0)-1))</f>
        <v/>
      </c>
      <c r="CR103" s="107" t="str">
        <f aca="true">IF(ISBLANK(OFFSET('Raw Data'!$A$3,MATCH('Data above threshold'!$A103,'Raw Data'!$B$4:$B$185,0),MATCH('Data above threshold'!CR$4,'Raw Data'!$3:$3,0)-1)),"",OFFSET('Raw Data'!$A$3,MATCH('Data above threshold'!$A103,'Raw Data'!$B$4:$B$185,0),MATCH('Data above threshold'!CR$4,'Raw Data'!$3:$3,0)-1))</f>
        <v/>
      </c>
    </row>
    <row r="104" s="103" customFormat="true" ht="15.5" hidden="false" customHeight="false" outlineLevel="0" collapsed="false">
      <c r="A104" s="107" t="n">
        <v>4210</v>
      </c>
      <c r="B104" s="107" t="n">
        <v>3</v>
      </c>
      <c r="C104" s="107" t="str">
        <f aca="true">IF(ISBLANK(OFFSET('Raw Data'!$A$3,MATCH('Data above threshold'!$A104,'Raw Data'!$B$4:$B$185,0),MATCH('Data above threshold'!C$4,'Raw Data'!$3:$3,0)-1)),"",OFFSET('Raw Data'!$A$3,MATCH('Data above threshold'!$A104,'Raw Data'!$B$4:$B$185,0),MATCH('Data above threshold'!C$4,'Raw Data'!$3:$3,0)-1))</f>
        <v>Adoption of sustainability standards</v>
      </c>
      <c r="D104" s="107" t="str">
        <f aca="true">IF(ISBLANK(OFFSET('Raw Data'!$A$3,MATCH('Data above threshold'!$A104,'Raw Data'!$B$4:$B$185,0),MATCH('Data above threshold'!D$4,'Raw Data'!$3:$3,0)-1)),"",OFFSET('Raw Data'!$A$3,MATCH('Data above threshold'!$A104,'Raw Data'!$B$4:$B$185,0),MATCH('Data above threshold'!D$4,'Raw Data'!$3:$3,0)-1))</f>
        <v/>
      </c>
      <c r="E104" s="107" t="str">
        <f aca="true">IF(ISBLANK(OFFSET('Raw Data'!$A$3,MATCH('Data above threshold'!$A104,'Raw Data'!$B$4:$B$185,0),MATCH('Data above threshold'!E$4,'Raw Data'!$3:$3,0)-1)),"",OFFSET('Raw Data'!$A$3,MATCH('Data above threshold'!$A104,'Raw Data'!$B$4:$B$185,0),MATCH('Data above threshold'!E$4,'Raw Data'!$3:$3,0)-1))</f>
        <v/>
      </c>
      <c r="F104" s="107" t="str">
        <f aca="true">IF(ISBLANK(OFFSET('Raw Data'!$A$3,MATCH('Data above threshold'!$A104,'Raw Data'!$B$4:$B$185,0),MATCH('Data above threshold'!F$4,'Raw Data'!$3:$3,0)-1)),"",OFFSET('Raw Data'!$A$3,MATCH('Data above threshold'!$A104,'Raw Data'!$B$4:$B$185,0),MATCH('Data above threshold'!F$4,'Raw Data'!$3:$3,0)-1))</f>
        <v/>
      </c>
      <c r="G104" s="107" t="str">
        <f aca="true">IF(ISBLANK(OFFSET('Raw Data'!$A$3,MATCH('Data above threshold'!$A104,'Raw Data'!$B$4:$B$185,0),MATCH('Data above threshold'!G$4,'Raw Data'!$3:$3,0)-1)),"",OFFSET('Raw Data'!$A$3,MATCH('Data above threshold'!$A104,'Raw Data'!$B$4:$B$185,0),MATCH('Data above threshold'!G$4,'Raw Data'!$3:$3,0)-1))</f>
        <v/>
      </c>
      <c r="H104" s="107" t="str">
        <f aca="true">IF(ISBLANK(OFFSET('Raw Data'!$A$3,MATCH('Data above threshold'!$A104,'Raw Data'!$B$4:$B$185,0),MATCH('Data above threshold'!H$4,'Raw Data'!$3:$3,0)-1)),"",OFFSET('Raw Data'!$A$3,MATCH('Data above threshold'!$A104,'Raw Data'!$B$4:$B$185,0),MATCH('Data above threshold'!H$4,'Raw Data'!$3:$3,0)-1))</f>
        <v/>
      </c>
      <c r="I104" s="107" t="str">
        <f aca="true">IF(ISBLANK(OFFSET('Raw Data'!$A$3,MATCH('Data above threshold'!$A104,'Raw Data'!$B$4:$B$185,0),MATCH('Data above threshold'!I$4,'Raw Data'!$3:$3,0)-1)),"",OFFSET('Raw Data'!$A$3,MATCH('Data above threshold'!$A104,'Raw Data'!$B$4:$B$185,0),MATCH('Data above threshold'!I$4,'Raw Data'!$3:$3,0)-1))</f>
        <v/>
      </c>
      <c r="J104" s="107" t="str">
        <f aca="true">IF(ISBLANK(OFFSET('Raw Data'!$A$3,MATCH('Data above threshold'!$A104,'Raw Data'!$B$4:$B$185,0),MATCH('Data above threshold'!J$4,'Raw Data'!$3:$3,0)-1)),"",OFFSET('Raw Data'!$A$3,MATCH('Data above threshold'!$A104,'Raw Data'!$B$4:$B$185,0),MATCH('Data above threshold'!J$4,'Raw Data'!$3:$3,0)-1))</f>
        <v/>
      </c>
      <c r="K104" s="107" t="str">
        <f aca="true">IF(ISBLANK(OFFSET('Raw Data'!$A$3,MATCH('Data above threshold'!$A104,'Raw Data'!$B$4:$B$185,0),MATCH('Data above threshold'!K$4,'Raw Data'!$3:$3,0)-1)),"",OFFSET('Raw Data'!$A$3,MATCH('Data above threshold'!$A104,'Raw Data'!$B$4:$B$185,0),MATCH('Data above threshold'!K$4,'Raw Data'!$3:$3,0)-1))</f>
        <v/>
      </c>
      <c r="L104" s="107" t="str">
        <f aca="true">IF(ISBLANK(OFFSET('Raw Data'!$A$3,MATCH('Data above threshold'!$A104,'Raw Data'!$B$4:$B$185,0),MATCH('Data above threshold'!L$4,'Raw Data'!$3:$3,0)-1)),"",OFFSET('Raw Data'!$A$3,MATCH('Data above threshold'!$A104,'Raw Data'!$B$4:$B$185,0),MATCH('Data above threshold'!L$4,'Raw Data'!$3:$3,0)-1))</f>
        <v/>
      </c>
      <c r="M104" s="105" t="str">
        <f aca="false" t="array" ref="M104:M104">IFERROR(SKEW(IF(ISNUMBER(Q104:CR104),Q104:CR104,"")),"")</f>
        <v/>
      </c>
      <c r="N104" s="107"/>
      <c r="O104" s="107" t="str">
        <f aca="true">IF(ISBLANK(OFFSET('Raw Data'!$A$3,MATCH('Data above threshold'!$A104,'Raw Data'!$B$4:$B$185,0),MATCH('Data above threshold'!O$4,'Raw Data'!$3:$3,0)-1)),"",OFFSET('Raw Data'!$A$3,MATCH('Data above threshold'!$A104,'Raw Data'!$B$4:$B$185,0),MATCH('Data above threshold'!O$4,'Raw Data'!$3:$3,0)-1))</f>
        <v/>
      </c>
      <c r="P104" s="106" t="str">
        <f aca="false" t="array" ref="P104:P104">IF(B104&lt;4,"",1-IFERROR(SUM(ISNUMBER(Q104:CR104)*(1-$Q$3:$CR$3))/COUNTIF($Q$3:$CR$3,0),0))</f>
        <v/>
      </c>
      <c r="Q104" s="107" t="str">
        <f aca="true">IF(ISBLANK(OFFSET('Raw Data'!$A$3,MATCH('Data above threshold'!$A104,'Raw Data'!$B$4:$B$185,0),MATCH('Data above threshold'!Q$4,'Raw Data'!$3:$3,0)-1)),"",OFFSET('Raw Data'!$A$3,MATCH('Data above threshold'!$A104,'Raw Data'!$B$4:$B$185,0),MATCH('Data above threshold'!Q$4,'Raw Data'!$3:$3,0)-1))</f>
        <v/>
      </c>
      <c r="R104" s="107" t="str">
        <f aca="true">IF(ISBLANK(OFFSET('Raw Data'!$A$3,MATCH('Data above threshold'!$A104,'Raw Data'!$B$4:$B$185,0),MATCH('Data above threshold'!R$4,'Raw Data'!$3:$3,0)-1)),"",OFFSET('Raw Data'!$A$3,MATCH('Data above threshold'!$A104,'Raw Data'!$B$4:$B$185,0),MATCH('Data above threshold'!R$4,'Raw Data'!$3:$3,0)-1))</f>
        <v/>
      </c>
      <c r="S104" s="107" t="str">
        <f aca="true">IF(ISBLANK(OFFSET('Raw Data'!$A$3,MATCH('Data above threshold'!$A104,'Raw Data'!$B$4:$B$185,0),MATCH('Data above threshold'!S$4,'Raw Data'!$3:$3,0)-1)),"",OFFSET('Raw Data'!$A$3,MATCH('Data above threshold'!$A104,'Raw Data'!$B$4:$B$185,0),MATCH('Data above threshold'!S$4,'Raw Data'!$3:$3,0)-1))</f>
        <v/>
      </c>
      <c r="T104" s="107" t="str">
        <f aca="true">IF(ISBLANK(OFFSET('Raw Data'!$A$3,MATCH('Data above threshold'!$A104,'Raw Data'!$B$4:$B$185,0),MATCH('Data above threshold'!T$4,'Raw Data'!$3:$3,0)-1)),"",OFFSET('Raw Data'!$A$3,MATCH('Data above threshold'!$A104,'Raw Data'!$B$4:$B$185,0),MATCH('Data above threshold'!T$4,'Raw Data'!$3:$3,0)-1))</f>
        <v/>
      </c>
      <c r="U104" s="107" t="str">
        <f aca="true">IF(ISBLANK(OFFSET('Raw Data'!$A$3,MATCH('Data above threshold'!$A104,'Raw Data'!$B$4:$B$185,0),MATCH('Data above threshold'!U$4,'Raw Data'!$3:$3,0)-1)),"",OFFSET('Raw Data'!$A$3,MATCH('Data above threshold'!$A104,'Raw Data'!$B$4:$B$185,0),MATCH('Data above threshold'!U$4,'Raw Data'!$3:$3,0)-1))</f>
        <v/>
      </c>
      <c r="V104" s="107" t="str">
        <f aca="true">IF(ISBLANK(OFFSET('Raw Data'!$A$3,MATCH('Data above threshold'!$A104,'Raw Data'!$B$4:$B$185,0),MATCH('Data above threshold'!V$4,'Raw Data'!$3:$3,0)-1)),"",OFFSET('Raw Data'!$A$3,MATCH('Data above threshold'!$A104,'Raw Data'!$B$4:$B$185,0),MATCH('Data above threshold'!V$4,'Raw Data'!$3:$3,0)-1))</f>
        <v/>
      </c>
      <c r="W104" s="107" t="str">
        <f aca="true">IF(ISBLANK(OFFSET('Raw Data'!$A$3,MATCH('Data above threshold'!$A104,'Raw Data'!$B$4:$B$185,0),MATCH('Data above threshold'!W$4,'Raw Data'!$3:$3,0)-1)),"",OFFSET('Raw Data'!$A$3,MATCH('Data above threshold'!$A104,'Raw Data'!$B$4:$B$185,0),MATCH('Data above threshold'!W$4,'Raw Data'!$3:$3,0)-1))</f>
        <v/>
      </c>
      <c r="X104" s="107" t="str">
        <f aca="true">IF(ISBLANK(OFFSET('Raw Data'!$A$3,MATCH('Data above threshold'!$A104,'Raw Data'!$B$4:$B$185,0),MATCH('Data above threshold'!X$4,'Raw Data'!$3:$3,0)-1)),"",OFFSET('Raw Data'!$A$3,MATCH('Data above threshold'!$A104,'Raw Data'!$B$4:$B$185,0),MATCH('Data above threshold'!X$4,'Raw Data'!$3:$3,0)-1))</f>
        <v/>
      </c>
      <c r="Y104" s="107" t="str">
        <f aca="true">IF(ISBLANK(OFFSET('Raw Data'!$A$3,MATCH('Data above threshold'!$A104,'Raw Data'!$B$4:$B$185,0),MATCH('Data above threshold'!Y$4,'Raw Data'!$3:$3,0)-1)),"",OFFSET('Raw Data'!$A$3,MATCH('Data above threshold'!$A104,'Raw Data'!$B$4:$B$185,0),MATCH('Data above threshold'!Y$4,'Raw Data'!$3:$3,0)-1))</f>
        <v/>
      </c>
      <c r="Z104" s="107" t="str">
        <f aca="true">IF(ISBLANK(OFFSET('Raw Data'!$A$3,MATCH('Data above threshold'!$A104,'Raw Data'!$B$4:$B$185,0),MATCH('Data above threshold'!Z$4,'Raw Data'!$3:$3,0)-1)),"",OFFSET('Raw Data'!$A$3,MATCH('Data above threshold'!$A104,'Raw Data'!$B$4:$B$185,0),MATCH('Data above threshold'!Z$4,'Raw Data'!$3:$3,0)-1))</f>
        <v/>
      </c>
      <c r="AA104" s="107" t="str">
        <f aca="true">IF(ISBLANK(OFFSET('Raw Data'!$A$3,MATCH('Data above threshold'!$A104,'Raw Data'!$B$4:$B$185,0),MATCH('Data above threshold'!AA$4,'Raw Data'!$3:$3,0)-1)),"",OFFSET('Raw Data'!$A$3,MATCH('Data above threshold'!$A104,'Raw Data'!$B$4:$B$185,0),MATCH('Data above threshold'!AA$4,'Raw Data'!$3:$3,0)-1))</f>
        <v/>
      </c>
      <c r="AB104" s="107" t="str">
        <f aca="true">IF(ISBLANK(OFFSET('Raw Data'!$A$3,MATCH('Data above threshold'!$A104,'Raw Data'!$B$4:$B$185,0),MATCH('Data above threshold'!AB$4,'Raw Data'!$3:$3,0)-1)),"",OFFSET('Raw Data'!$A$3,MATCH('Data above threshold'!$A104,'Raw Data'!$B$4:$B$185,0),MATCH('Data above threshold'!AB$4,'Raw Data'!$3:$3,0)-1))</f>
        <v/>
      </c>
      <c r="AC104" s="107" t="str">
        <f aca="true">IF(ISBLANK(OFFSET('Raw Data'!$A$3,MATCH('Data above threshold'!$A104,'Raw Data'!$B$4:$B$185,0),MATCH('Data above threshold'!AC$4,'Raw Data'!$3:$3,0)-1)),"",OFFSET('Raw Data'!$A$3,MATCH('Data above threshold'!$A104,'Raw Data'!$B$4:$B$185,0),MATCH('Data above threshold'!AC$4,'Raw Data'!$3:$3,0)-1))</f>
        <v/>
      </c>
      <c r="AD104" s="107" t="str">
        <f aca="true">IF(ISBLANK(OFFSET('Raw Data'!$A$3,MATCH('Data above threshold'!$A104,'Raw Data'!$B$4:$B$185,0),MATCH('Data above threshold'!AD$4,'Raw Data'!$3:$3,0)-1)),"",OFFSET('Raw Data'!$A$3,MATCH('Data above threshold'!$A104,'Raw Data'!$B$4:$B$185,0),MATCH('Data above threshold'!AD$4,'Raw Data'!$3:$3,0)-1))</f>
        <v/>
      </c>
      <c r="AE104" s="107" t="str">
        <f aca="true">IF(ISBLANK(OFFSET('Raw Data'!$A$3,MATCH('Data above threshold'!$A104,'Raw Data'!$B$4:$B$185,0),MATCH('Data above threshold'!AE$4,'Raw Data'!$3:$3,0)-1)),"",OFFSET('Raw Data'!$A$3,MATCH('Data above threshold'!$A104,'Raw Data'!$B$4:$B$185,0),MATCH('Data above threshold'!AE$4,'Raw Data'!$3:$3,0)-1))</f>
        <v/>
      </c>
      <c r="AF104" s="107" t="str">
        <f aca="true">IF(ISBLANK(OFFSET('Raw Data'!$A$3,MATCH('Data above threshold'!$A104,'Raw Data'!$B$4:$B$185,0),MATCH('Data above threshold'!AF$4,'Raw Data'!$3:$3,0)-1)),"",OFFSET('Raw Data'!$A$3,MATCH('Data above threshold'!$A104,'Raw Data'!$B$4:$B$185,0),MATCH('Data above threshold'!AF$4,'Raw Data'!$3:$3,0)-1))</f>
        <v/>
      </c>
      <c r="AG104" s="107" t="str">
        <f aca="true">IF(ISBLANK(OFFSET('Raw Data'!$A$3,MATCH('Data above threshold'!$A104,'Raw Data'!$B$4:$B$185,0),MATCH('Data above threshold'!AG$4,'Raw Data'!$3:$3,0)-1)),"",OFFSET('Raw Data'!$A$3,MATCH('Data above threshold'!$A104,'Raw Data'!$B$4:$B$185,0),MATCH('Data above threshold'!AG$4,'Raw Data'!$3:$3,0)-1))</f>
        <v/>
      </c>
      <c r="AH104" s="107" t="str">
        <f aca="true">IF(ISBLANK(OFFSET('Raw Data'!$A$3,MATCH('Data above threshold'!$A104,'Raw Data'!$B$4:$B$185,0),MATCH('Data above threshold'!AH$4,'Raw Data'!$3:$3,0)-1)),"",OFFSET('Raw Data'!$A$3,MATCH('Data above threshold'!$A104,'Raw Data'!$B$4:$B$185,0),MATCH('Data above threshold'!AH$4,'Raw Data'!$3:$3,0)-1))</f>
        <v/>
      </c>
      <c r="AI104" s="107" t="str">
        <f aca="true">IF(ISBLANK(OFFSET('Raw Data'!$A$3,MATCH('Data above threshold'!$A104,'Raw Data'!$B$4:$B$185,0),MATCH('Data above threshold'!AI$4,'Raw Data'!$3:$3,0)-1)),"",OFFSET('Raw Data'!$A$3,MATCH('Data above threshold'!$A104,'Raw Data'!$B$4:$B$185,0),MATCH('Data above threshold'!AI$4,'Raw Data'!$3:$3,0)-1))</f>
        <v/>
      </c>
      <c r="AJ104" s="107" t="str">
        <f aca="true">IF(ISBLANK(OFFSET('Raw Data'!$A$3,MATCH('Data above threshold'!$A104,'Raw Data'!$B$4:$B$185,0),MATCH('Data above threshold'!AJ$4,'Raw Data'!$3:$3,0)-1)),"",OFFSET('Raw Data'!$A$3,MATCH('Data above threshold'!$A104,'Raw Data'!$B$4:$B$185,0),MATCH('Data above threshold'!AJ$4,'Raw Data'!$3:$3,0)-1))</f>
        <v/>
      </c>
      <c r="AK104" s="107" t="str">
        <f aca="true">IF(ISBLANK(OFFSET('Raw Data'!$A$3,MATCH('Data above threshold'!$A104,'Raw Data'!$B$4:$B$185,0),MATCH('Data above threshold'!AK$4,'Raw Data'!$3:$3,0)-1)),"",OFFSET('Raw Data'!$A$3,MATCH('Data above threshold'!$A104,'Raw Data'!$B$4:$B$185,0),MATCH('Data above threshold'!AK$4,'Raw Data'!$3:$3,0)-1))</f>
        <v/>
      </c>
      <c r="AL104" s="107" t="str">
        <f aca="true">IF(ISBLANK(OFFSET('Raw Data'!$A$3,MATCH('Data above threshold'!$A104,'Raw Data'!$B$4:$B$185,0),MATCH('Data above threshold'!AL$4,'Raw Data'!$3:$3,0)-1)),"",OFFSET('Raw Data'!$A$3,MATCH('Data above threshold'!$A104,'Raw Data'!$B$4:$B$185,0),MATCH('Data above threshold'!AL$4,'Raw Data'!$3:$3,0)-1))</f>
        <v/>
      </c>
      <c r="AM104" s="107" t="str">
        <f aca="true">IF(ISBLANK(OFFSET('Raw Data'!$A$3,MATCH('Data above threshold'!$A104,'Raw Data'!$B$4:$B$185,0),MATCH('Data above threshold'!AM$4,'Raw Data'!$3:$3,0)-1)),"",OFFSET('Raw Data'!$A$3,MATCH('Data above threshold'!$A104,'Raw Data'!$B$4:$B$185,0),MATCH('Data above threshold'!AM$4,'Raw Data'!$3:$3,0)-1))</f>
        <v/>
      </c>
      <c r="AN104" s="107" t="str">
        <f aca="true">IF(ISBLANK(OFFSET('Raw Data'!$A$3,MATCH('Data above threshold'!$A104,'Raw Data'!$B$4:$B$185,0),MATCH('Data above threshold'!AN$4,'Raw Data'!$3:$3,0)-1)),"",OFFSET('Raw Data'!$A$3,MATCH('Data above threshold'!$A104,'Raw Data'!$B$4:$B$185,0),MATCH('Data above threshold'!AN$4,'Raw Data'!$3:$3,0)-1))</f>
        <v/>
      </c>
      <c r="AO104" s="107" t="str">
        <f aca="true">IF(ISBLANK(OFFSET('Raw Data'!$A$3,MATCH('Data above threshold'!$A104,'Raw Data'!$B$4:$B$185,0),MATCH('Data above threshold'!AO$4,'Raw Data'!$3:$3,0)-1)),"",OFFSET('Raw Data'!$A$3,MATCH('Data above threshold'!$A104,'Raw Data'!$B$4:$B$185,0),MATCH('Data above threshold'!AO$4,'Raw Data'!$3:$3,0)-1))</f>
        <v/>
      </c>
      <c r="AP104" s="107" t="str">
        <f aca="true">IF(ISBLANK(OFFSET('Raw Data'!$A$3,MATCH('Data above threshold'!$A104,'Raw Data'!$B$4:$B$185,0),MATCH('Data above threshold'!AP$4,'Raw Data'!$3:$3,0)-1)),"",OFFSET('Raw Data'!$A$3,MATCH('Data above threshold'!$A104,'Raw Data'!$B$4:$B$185,0),MATCH('Data above threshold'!AP$4,'Raw Data'!$3:$3,0)-1))</f>
        <v/>
      </c>
      <c r="AQ104" s="107" t="str">
        <f aca="true">IF(ISBLANK(OFFSET('Raw Data'!$A$3,MATCH('Data above threshold'!$A104,'Raw Data'!$B$4:$B$185,0),MATCH('Data above threshold'!AQ$4,'Raw Data'!$3:$3,0)-1)),"",OFFSET('Raw Data'!$A$3,MATCH('Data above threshold'!$A104,'Raw Data'!$B$4:$B$185,0),MATCH('Data above threshold'!AQ$4,'Raw Data'!$3:$3,0)-1))</f>
        <v/>
      </c>
      <c r="AR104" s="107" t="str">
        <f aca="true">IF(ISBLANK(OFFSET('Raw Data'!$A$3,MATCH('Data above threshold'!$A104,'Raw Data'!$B$4:$B$185,0),MATCH('Data above threshold'!AR$4,'Raw Data'!$3:$3,0)-1)),"",OFFSET('Raw Data'!$A$3,MATCH('Data above threshold'!$A104,'Raw Data'!$B$4:$B$185,0),MATCH('Data above threshold'!AR$4,'Raw Data'!$3:$3,0)-1))</f>
        <v/>
      </c>
      <c r="AS104" s="107" t="str">
        <f aca="true">IF(ISBLANK(OFFSET('Raw Data'!$A$3,MATCH('Data above threshold'!$A104,'Raw Data'!$B$4:$B$185,0),MATCH('Data above threshold'!AS$4,'Raw Data'!$3:$3,0)-1)),"",OFFSET('Raw Data'!$A$3,MATCH('Data above threshold'!$A104,'Raw Data'!$B$4:$B$185,0),MATCH('Data above threshold'!AS$4,'Raw Data'!$3:$3,0)-1))</f>
        <v/>
      </c>
      <c r="AT104" s="107" t="str">
        <f aca="true">IF(ISBLANK(OFFSET('Raw Data'!$A$3,MATCH('Data above threshold'!$A104,'Raw Data'!$B$4:$B$185,0),MATCH('Data above threshold'!AT$4,'Raw Data'!$3:$3,0)-1)),"",OFFSET('Raw Data'!$A$3,MATCH('Data above threshold'!$A104,'Raw Data'!$B$4:$B$185,0),MATCH('Data above threshold'!AT$4,'Raw Data'!$3:$3,0)-1))</f>
        <v/>
      </c>
      <c r="AU104" s="107" t="str">
        <f aca="true">IF(ISBLANK(OFFSET('Raw Data'!$A$3,MATCH('Data above threshold'!$A104,'Raw Data'!$B$4:$B$185,0),MATCH('Data above threshold'!AU$4,'Raw Data'!$3:$3,0)-1)),"",OFFSET('Raw Data'!$A$3,MATCH('Data above threshold'!$A104,'Raw Data'!$B$4:$B$185,0),MATCH('Data above threshold'!AU$4,'Raw Data'!$3:$3,0)-1))</f>
        <v/>
      </c>
      <c r="AV104" s="107" t="str">
        <f aca="true">IF(ISBLANK(OFFSET('Raw Data'!$A$3,MATCH('Data above threshold'!$A104,'Raw Data'!$B$4:$B$185,0),MATCH('Data above threshold'!AV$4,'Raw Data'!$3:$3,0)-1)),"",OFFSET('Raw Data'!$A$3,MATCH('Data above threshold'!$A104,'Raw Data'!$B$4:$B$185,0),MATCH('Data above threshold'!AV$4,'Raw Data'!$3:$3,0)-1))</f>
        <v/>
      </c>
      <c r="AW104" s="107" t="str">
        <f aca="true">IF(ISBLANK(OFFSET('Raw Data'!$A$3,MATCH('Data above threshold'!$A104,'Raw Data'!$B$4:$B$185,0),MATCH('Data above threshold'!AW$4,'Raw Data'!$3:$3,0)-1)),"",OFFSET('Raw Data'!$A$3,MATCH('Data above threshold'!$A104,'Raw Data'!$B$4:$B$185,0),MATCH('Data above threshold'!AW$4,'Raw Data'!$3:$3,0)-1))</f>
        <v/>
      </c>
      <c r="AX104" s="107" t="str">
        <f aca="true">IF(ISBLANK(OFFSET('Raw Data'!$A$3,MATCH('Data above threshold'!$A104,'Raw Data'!$B$4:$B$185,0),MATCH('Data above threshold'!AX$4,'Raw Data'!$3:$3,0)-1)),"",OFFSET('Raw Data'!$A$3,MATCH('Data above threshold'!$A104,'Raw Data'!$B$4:$B$185,0),MATCH('Data above threshold'!AX$4,'Raw Data'!$3:$3,0)-1))</f>
        <v/>
      </c>
      <c r="AY104" s="107" t="str">
        <f aca="true">IF(ISBLANK(OFFSET('Raw Data'!$A$3,MATCH('Data above threshold'!$A104,'Raw Data'!$B$4:$B$185,0),MATCH('Data above threshold'!AY$4,'Raw Data'!$3:$3,0)-1)),"",OFFSET('Raw Data'!$A$3,MATCH('Data above threshold'!$A104,'Raw Data'!$B$4:$B$185,0),MATCH('Data above threshold'!AY$4,'Raw Data'!$3:$3,0)-1))</f>
        <v/>
      </c>
      <c r="AZ104" s="107" t="str">
        <f aca="true">IF(ISBLANK(OFFSET('Raw Data'!$A$3,MATCH('Data above threshold'!$A104,'Raw Data'!$B$4:$B$185,0),MATCH('Data above threshold'!AZ$4,'Raw Data'!$3:$3,0)-1)),"",OFFSET('Raw Data'!$A$3,MATCH('Data above threshold'!$A104,'Raw Data'!$B$4:$B$185,0),MATCH('Data above threshold'!AZ$4,'Raw Data'!$3:$3,0)-1))</f>
        <v/>
      </c>
      <c r="BA104" s="107" t="str">
        <f aca="true">IF(ISBLANK(OFFSET('Raw Data'!$A$3,MATCH('Data above threshold'!$A104,'Raw Data'!$B$4:$B$185,0),MATCH('Data above threshold'!BA$4,'Raw Data'!$3:$3,0)-1)),"",OFFSET('Raw Data'!$A$3,MATCH('Data above threshold'!$A104,'Raw Data'!$B$4:$B$185,0),MATCH('Data above threshold'!BA$4,'Raw Data'!$3:$3,0)-1))</f>
        <v/>
      </c>
      <c r="BB104" s="107" t="str">
        <f aca="true">IF(ISBLANK(OFFSET('Raw Data'!$A$3,MATCH('Data above threshold'!$A104,'Raw Data'!$B$4:$B$185,0),MATCH('Data above threshold'!BB$4,'Raw Data'!$3:$3,0)-1)),"",OFFSET('Raw Data'!$A$3,MATCH('Data above threshold'!$A104,'Raw Data'!$B$4:$B$185,0),MATCH('Data above threshold'!BB$4,'Raw Data'!$3:$3,0)-1))</f>
        <v/>
      </c>
      <c r="BC104" s="107" t="str">
        <f aca="true">IF(ISBLANK(OFFSET('Raw Data'!$A$3,MATCH('Data above threshold'!$A104,'Raw Data'!$B$4:$B$185,0),MATCH('Data above threshold'!BC$4,'Raw Data'!$3:$3,0)-1)),"",OFFSET('Raw Data'!$A$3,MATCH('Data above threshold'!$A104,'Raw Data'!$B$4:$B$185,0),MATCH('Data above threshold'!BC$4,'Raw Data'!$3:$3,0)-1))</f>
        <v/>
      </c>
      <c r="BD104" s="107" t="str">
        <f aca="true">IF(ISBLANK(OFFSET('Raw Data'!$A$3,MATCH('Data above threshold'!$A104,'Raw Data'!$B$4:$B$185,0),MATCH('Data above threshold'!BD$4,'Raw Data'!$3:$3,0)-1)),"",OFFSET('Raw Data'!$A$3,MATCH('Data above threshold'!$A104,'Raw Data'!$B$4:$B$185,0),MATCH('Data above threshold'!BD$4,'Raw Data'!$3:$3,0)-1))</f>
        <v/>
      </c>
      <c r="BE104" s="107" t="str">
        <f aca="true">IF(ISBLANK(OFFSET('Raw Data'!$A$3,MATCH('Data above threshold'!$A104,'Raw Data'!$B$4:$B$185,0),MATCH('Data above threshold'!BE$4,'Raw Data'!$3:$3,0)-1)),"",OFFSET('Raw Data'!$A$3,MATCH('Data above threshold'!$A104,'Raw Data'!$B$4:$B$185,0),MATCH('Data above threshold'!BE$4,'Raw Data'!$3:$3,0)-1))</f>
        <v/>
      </c>
      <c r="BF104" s="107" t="str">
        <f aca="true">IF(ISBLANK(OFFSET('Raw Data'!$A$3,MATCH('Data above threshold'!$A104,'Raw Data'!$B$4:$B$185,0),MATCH('Data above threshold'!BF$4,'Raw Data'!$3:$3,0)-1)),"",OFFSET('Raw Data'!$A$3,MATCH('Data above threshold'!$A104,'Raw Data'!$B$4:$B$185,0),MATCH('Data above threshold'!BF$4,'Raw Data'!$3:$3,0)-1))</f>
        <v/>
      </c>
      <c r="BG104" s="107" t="str">
        <f aca="true">IF(ISBLANK(OFFSET('Raw Data'!$A$3,MATCH('Data above threshold'!$A104,'Raw Data'!$B$4:$B$185,0),MATCH('Data above threshold'!BG$4,'Raw Data'!$3:$3,0)-1)),"",OFFSET('Raw Data'!$A$3,MATCH('Data above threshold'!$A104,'Raw Data'!$B$4:$B$185,0),MATCH('Data above threshold'!BG$4,'Raw Data'!$3:$3,0)-1))</f>
        <v/>
      </c>
      <c r="BH104" s="107" t="str">
        <f aca="true">IF(ISBLANK(OFFSET('Raw Data'!$A$3,MATCH('Data above threshold'!$A104,'Raw Data'!$B$4:$B$185,0),MATCH('Data above threshold'!BH$4,'Raw Data'!$3:$3,0)-1)),"",OFFSET('Raw Data'!$A$3,MATCH('Data above threshold'!$A104,'Raw Data'!$B$4:$B$185,0),MATCH('Data above threshold'!BH$4,'Raw Data'!$3:$3,0)-1))</f>
        <v/>
      </c>
      <c r="BI104" s="107" t="str">
        <f aca="true">IF(ISBLANK(OFFSET('Raw Data'!$A$3,MATCH('Data above threshold'!$A104,'Raw Data'!$B$4:$B$185,0),MATCH('Data above threshold'!BI$4,'Raw Data'!$3:$3,0)-1)),"",OFFSET('Raw Data'!$A$3,MATCH('Data above threshold'!$A104,'Raw Data'!$B$4:$B$185,0),MATCH('Data above threshold'!BI$4,'Raw Data'!$3:$3,0)-1))</f>
        <v/>
      </c>
      <c r="BJ104" s="107" t="str">
        <f aca="true">IF(ISBLANK(OFFSET('Raw Data'!$A$3,MATCH('Data above threshold'!$A104,'Raw Data'!$B$4:$B$185,0),MATCH('Data above threshold'!BJ$4,'Raw Data'!$3:$3,0)-1)),"",OFFSET('Raw Data'!$A$3,MATCH('Data above threshold'!$A104,'Raw Data'!$B$4:$B$185,0),MATCH('Data above threshold'!BJ$4,'Raw Data'!$3:$3,0)-1))</f>
        <v/>
      </c>
      <c r="BK104" s="107" t="str">
        <f aca="true">IF(ISBLANK(OFFSET('Raw Data'!$A$3,MATCH('Data above threshold'!$A104,'Raw Data'!$B$4:$B$185,0),MATCH('Data above threshold'!BK$4,'Raw Data'!$3:$3,0)-1)),"",OFFSET('Raw Data'!$A$3,MATCH('Data above threshold'!$A104,'Raw Data'!$B$4:$B$185,0),MATCH('Data above threshold'!BK$4,'Raw Data'!$3:$3,0)-1))</f>
        <v/>
      </c>
      <c r="BL104" s="107" t="str">
        <f aca="true">IF(ISBLANK(OFFSET('Raw Data'!$A$3,MATCH('Data above threshold'!$A104,'Raw Data'!$B$4:$B$185,0),MATCH('Data above threshold'!BL$4,'Raw Data'!$3:$3,0)-1)),"",OFFSET('Raw Data'!$A$3,MATCH('Data above threshold'!$A104,'Raw Data'!$B$4:$B$185,0),MATCH('Data above threshold'!BL$4,'Raw Data'!$3:$3,0)-1))</f>
        <v/>
      </c>
      <c r="BM104" s="107" t="str">
        <f aca="true">IF(ISBLANK(OFFSET('Raw Data'!$A$3,MATCH('Data above threshold'!$A104,'Raw Data'!$B$4:$B$185,0),MATCH('Data above threshold'!BM$4,'Raw Data'!$3:$3,0)-1)),"",OFFSET('Raw Data'!$A$3,MATCH('Data above threshold'!$A104,'Raw Data'!$B$4:$B$185,0),MATCH('Data above threshold'!BM$4,'Raw Data'!$3:$3,0)-1))</f>
        <v/>
      </c>
      <c r="BN104" s="107" t="str">
        <f aca="true">IF(ISBLANK(OFFSET('Raw Data'!$A$3,MATCH('Data above threshold'!$A104,'Raw Data'!$B$4:$B$185,0),MATCH('Data above threshold'!BN$4,'Raw Data'!$3:$3,0)-1)),"",OFFSET('Raw Data'!$A$3,MATCH('Data above threshold'!$A104,'Raw Data'!$B$4:$B$185,0),MATCH('Data above threshold'!BN$4,'Raw Data'!$3:$3,0)-1))</f>
        <v/>
      </c>
      <c r="BO104" s="107" t="str">
        <f aca="true">IF(ISBLANK(OFFSET('Raw Data'!$A$3,MATCH('Data above threshold'!$A104,'Raw Data'!$B$4:$B$185,0),MATCH('Data above threshold'!BO$4,'Raw Data'!$3:$3,0)-1)),"",OFFSET('Raw Data'!$A$3,MATCH('Data above threshold'!$A104,'Raw Data'!$B$4:$B$185,0),MATCH('Data above threshold'!BO$4,'Raw Data'!$3:$3,0)-1))</f>
        <v/>
      </c>
      <c r="BP104" s="107" t="str">
        <f aca="true">IF(ISBLANK(OFFSET('Raw Data'!$A$3,MATCH('Data above threshold'!$A104,'Raw Data'!$B$4:$B$185,0),MATCH('Data above threshold'!BP$4,'Raw Data'!$3:$3,0)-1)),"",OFFSET('Raw Data'!$A$3,MATCH('Data above threshold'!$A104,'Raw Data'!$B$4:$B$185,0),MATCH('Data above threshold'!BP$4,'Raw Data'!$3:$3,0)-1))</f>
        <v/>
      </c>
      <c r="BQ104" s="107" t="str">
        <f aca="true">IF(ISBLANK(OFFSET('Raw Data'!$A$3,MATCH('Data above threshold'!$A104,'Raw Data'!$B$4:$B$185,0),MATCH('Data above threshold'!BQ$4,'Raw Data'!$3:$3,0)-1)),"",OFFSET('Raw Data'!$A$3,MATCH('Data above threshold'!$A104,'Raw Data'!$B$4:$B$185,0),MATCH('Data above threshold'!BQ$4,'Raw Data'!$3:$3,0)-1))</f>
        <v/>
      </c>
      <c r="BR104" s="107" t="str">
        <f aca="true">IF(ISBLANK(OFFSET('Raw Data'!$A$3,MATCH('Data above threshold'!$A104,'Raw Data'!$B$4:$B$185,0),MATCH('Data above threshold'!BR$4,'Raw Data'!$3:$3,0)-1)),"",OFFSET('Raw Data'!$A$3,MATCH('Data above threshold'!$A104,'Raw Data'!$B$4:$B$185,0),MATCH('Data above threshold'!BR$4,'Raw Data'!$3:$3,0)-1))</f>
        <v/>
      </c>
      <c r="BS104" s="107" t="str">
        <f aca="true">IF(ISBLANK(OFFSET('Raw Data'!$A$3,MATCH('Data above threshold'!$A104,'Raw Data'!$B$4:$B$185,0),MATCH('Data above threshold'!BS$4,'Raw Data'!$3:$3,0)-1)),"",OFFSET('Raw Data'!$A$3,MATCH('Data above threshold'!$A104,'Raw Data'!$B$4:$B$185,0),MATCH('Data above threshold'!BS$4,'Raw Data'!$3:$3,0)-1))</f>
        <v/>
      </c>
      <c r="BT104" s="107" t="str">
        <f aca="true">IF(ISBLANK(OFFSET('Raw Data'!$A$3,MATCH('Data above threshold'!$A104,'Raw Data'!$B$4:$B$185,0),MATCH('Data above threshold'!BT$4,'Raw Data'!$3:$3,0)-1)),"",OFFSET('Raw Data'!$A$3,MATCH('Data above threshold'!$A104,'Raw Data'!$B$4:$B$185,0),MATCH('Data above threshold'!BT$4,'Raw Data'!$3:$3,0)-1))</f>
        <v/>
      </c>
      <c r="BU104" s="107" t="str">
        <f aca="true">IF(ISBLANK(OFFSET('Raw Data'!$A$3,MATCH('Data above threshold'!$A104,'Raw Data'!$B$4:$B$185,0),MATCH('Data above threshold'!BU$4,'Raw Data'!$3:$3,0)-1)),"",OFFSET('Raw Data'!$A$3,MATCH('Data above threshold'!$A104,'Raw Data'!$B$4:$B$185,0),MATCH('Data above threshold'!BU$4,'Raw Data'!$3:$3,0)-1))</f>
        <v/>
      </c>
      <c r="BV104" s="107" t="str">
        <f aca="true">IF(ISBLANK(OFFSET('Raw Data'!$A$3,MATCH('Data above threshold'!$A104,'Raw Data'!$B$4:$B$185,0),MATCH('Data above threshold'!BV$4,'Raw Data'!$3:$3,0)-1)),"",OFFSET('Raw Data'!$A$3,MATCH('Data above threshold'!$A104,'Raw Data'!$B$4:$B$185,0),MATCH('Data above threshold'!BV$4,'Raw Data'!$3:$3,0)-1))</f>
        <v/>
      </c>
      <c r="BW104" s="107" t="str">
        <f aca="true">IF(ISBLANK(OFFSET('Raw Data'!$A$3,MATCH('Data above threshold'!$A104,'Raw Data'!$B$4:$B$185,0),MATCH('Data above threshold'!BW$4,'Raw Data'!$3:$3,0)-1)),"",OFFSET('Raw Data'!$A$3,MATCH('Data above threshold'!$A104,'Raw Data'!$B$4:$B$185,0),MATCH('Data above threshold'!BW$4,'Raw Data'!$3:$3,0)-1))</f>
        <v/>
      </c>
      <c r="BX104" s="107" t="str">
        <f aca="true">IF(ISBLANK(OFFSET('Raw Data'!$A$3,MATCH('Data above threshold'!$A104,'Raw Data'!$B$4:$B$185,0),MATCH('Data above threshold'!BX$4,'Raw Data'!$3:$3,0)-1)),"",OFFSET('Raw Data'!$A$3,MATCH('Data above threshold'!$A104,'Raw Data'!$B$4:$B$185,0),MATCH('Data above threshold'!BX$4,'Raw Data'!$3:$3,0)-1))</f>
        <v/>
      </c>
      <c r="BY104" s="107" t="str">
        <f aca="true">IF(ISBLANK(OFFSET('Raw Data'!$A$3,MATCH('Data above threshold'!$A104,'Raw Data'!$B$4:$B$185,0),MATCH('Data above threshold'!BY$4,'Raw Data'!$3:$3,0)-1)),"",OFFSET('Raw Data'!$A$3,MATCH('Data above threshold'!$A104,'Raw Data'!$B$4:$B$185,0),MATCH('Data above threshold'!BY$4,'Raw Data'!$3:$3,0)-1))</f>
        <v/>
      </c>
      <c r="BZ104" s="107" t="str">
        <f aca="true">IF(ISBLANK(OFFSET('Raw Data'!$A$3,MATCH('Data above threshold'!$A104,'Raw Data'!$B$4:$B$185,0),MATCH('Data above threshold'!BZ$4,'Raw Data'!$3:$3,0)-1)),"",OFFSET('Raw Data'!$A$3,MATCH('Data above threshold'!$A104,'Raw Data'!$B$4:$B$185,0),MATCH('Data above threshold'!BZ$4,'Raw Data'!$3:$3,0)-1))</f>
        <v/>
      </c>
      <c r="CA104" s="107" t="str">
        <f aca="true">IF(ISBLANK(OFFSET('Raw Data'!$A$3,MATCH('Data above threshold'!$A104,'Raw Data'!$B$4:$B$185,0),MATCH('Data above threshold'!CA$4,'Raw Data'!$3:$3,0)-1)),"",OFFSET('Raw Data'!$A$3,MATCH('Data above threshold'!$A104,'Raw Data'!$B$4:$B$185,0),MATCH('Data above threshold'!CA$4,'Raw Data'!$3:$3,0)-1))</f>
        <v/>
      </c>
      <c r="CB104" s="107" t="str">
        <f aca="true">IF(ISBLANK(OFFSET('Raw Data'!$A$3,MATCH('Data above threshold'!$A104,'Raw Data'!$B$4:$B$185,0),MATCH('Data above threshold'!CB$4,'Raw Data'!$3:$3,0)-1)),"",OFFSET('Raw Data'!$A$3,MATCH('Data above threshold'!$A104,'Raw Data'!$B$4:$B$185,0),MATCH('Data above threshold'!CB$4,'Raw Data'!$3:$3,0)-1))</f>
        <v/>
      </c>
      <c r="CC104" s="107" t="str">
        <f aca="true">IF(ISBLANK(OFFSET('Raw Data'!$A$3,MATCH('Data above threshold'!$A104,'Raw Data'!$B$4:$B$185,0),MATCH('Data above threshold'!CC$4,'Raw Data'!$3:$3,0)-1)),"",OFFSET('Raw Data'!$A$3,MATCH('Data above threshold'!$A104,'Raw Data'!$B$4:$B$185,0),MATCH('Data above threshold'!CC$4,'Raw Data'!$3:$3,0)-1))</f>
        <v/>
      </c>
      <c r="CD104" s="107" t="str">
        <f aca="true">IF(ISBLANK(OFFSET('Raw Data'!$A$3,MATCH('Data above threshold'!$A104,'Raw Data'!$B$4:$B$185,0),MATCH('Data above threshold'!CD$4,'Raw Data'!$3:$3,0)-1)),"",OFFSET('Raw Data'!$A$3,MATCH('Data above threshold'!$A104,'Raw Data'!$B$4:$B$185,0),MATCH('Data above threshold'!CD$4,'Raw Data'!$3:$3,0)-1))</f>
        <v/>
      </c>
      <c r="CE104" s="107" t="str">
        <f aca="true">IF(ISBLANK(OFFSET('Raw Data'!$A$3,MATCH('Data above threshold'!$A104,'Raw Data'!$B$4:$B$185,0),MATCH('Data above threshold'!CE$4,'Raw Data'!$3:$3,0)-1)),"",OFFSET('Raw Data'!$A$3,MATCH('Data above threshold'!$A104,'Raw Data'!$B$4:$B$185,0),MATCH('Data above threshold'!CE$4,'Raw Data'!$3:$3,0)-1))</f>
        <v/>
      </c>
      <c r="CF104" s="107" t="str">
        <f aca="true">IF(ISBLANK(OFFSET('Raw Data'!$A$3,MATCH('Data above threshold'!$A104,'Raw Data'!$B$4:$B$185,0),MATCH('Data above threshold'!CF$4,'Raw Data'!$3:$3,0)-1)),"",OFFSET('Raw Data'!$A$3,MATCH('Data above threshold'!$A104,'Raw Data'!$B$4:$B$185,0),MATCH('Data above threshold'!CF$4,'Raw Data'!$3:$3,0)-1))</f>
        <v/>
      </c>
      <c r="CG104" s="107" t="str">
        <f aca="true">IF(ISBLANK(OFFSET('Raw Data'!$A$3,MATCH('Data above threshold'!$A104,'Raw Data'!$B$4:$B$185,0),MATCH('Data above threshold'!CG$4,'Raw Data'!$3:$3,0)-1)),"",OFFSET('Raw Data'!$A$3,MATCH('Data above threshold'!$A104,'Raw Data'!$B$4:$B$185,0),MATCH('Data above threshold'!CG$4,'Raw Data'!$3:$3,0)-1))</f>
        <v/>
      </c>
      <c r="CH104" s="107" t="str">
        <f aca="true">IF(ISBLANK(OFFSET('Raw Data'!$A$3,MATCH('Data above threshold'!$A104,'Raw Data'!$B$4:$B$185,0),MATCH('Data above threshold'!CH$4,'Raw Data'!$3:$3,0)-1)),"",OFFSET('Raw Data'!$A$3,MATCH('Data above threshold'!$A104,'Raw Data'!$B$4:$B$185,0),MATCH('Data above threshold'!CH$4,'Raw Data'!$3:$3,0)-1))</f>
        <v/>
      </c>
      <c r="CI104" s="107" t="str">
        <f aca="true">IF(ISBLANK(OFFSET('Raw Data'!$A$3,MATCH('Data above threshold'!$A104,'Raw Data'!$B$4:$B$185,0),MATCH('Data above threshold'!CI$4,'Raw Data'!$3:$3,0)-1)),"",OFFSET('Raw Data'!$A$3,MATCH('Data above threshold'!$A104,'Raw Data'!$B$4:$B$185,0),MATCH('Data above threshold'!CI$4,'Raw Data'!$3:$3,0)-1))</f>
        <v/>
      </c>
      <c r="CJ104" s="107" t="str">
        <f aca="true">IF(ISBLANK(OFFSET('Raw Data'!$A$3,MATCH('Data above threshold'!$A104,'Raw Data'!$B$4:$B$185,0),MATCH('Data above threshold'!CJ$4,'Raw Data'!$3:$3,0)-1)),"",OFFSET('Raw Data'!$A$3,MATCH('Data above threshold'!$A104,'Raw Data'!$B$4:$B$185,0),MATCH('Data above threshold'!CJ$4,'Raw Data'!$3:$3,0)-1))</f>
        <v/>
      </c>
      <c r="CK104" s="107" t="str">
        <f aca="true">IF(ISBLANK(OFFSET('Raw Data'!$A$3,MATCH('Data above threshold'!$A104,'Raw Data'!$B$4:$B$185,0),MATCH('Data above threshold'!CK$4,'Raw Data'!$3:$3,0)-1)),"",OFFSET('Raw Data'!$A$3,MATCH('Data above threshold'!$A104,'Raw Data'!$B$4:$B$185,0),MATCH('Data above threshold'!CK$4,'Raw Data'!$3:$3,0)-1))</f>
        <v/>
      </c>
      <c r="CL104" s="107" t="str">
        <f aca="true">IF(ISBLANK(OFFSET('Raw Data'!$A$3,MATCH('Data above threshold'!$A104,'Raw Data'!$B$4:$B$185,0),MATCH('Data above threshold'!CL$4,'Raw Data'!$3:$3,0)-1)),"",OFFSET('Raw Data'!$A$3,MATCH('Data above threshold'!$A104,'Raw Data'!$B$4:$B$185,0),MATCH('Data above threshold'!CL$4,'Raw Data'!$3:$3,0)-1))</f>
        <v/>
      </c>
      <c r="CM104" s="107" t="str">
        <f aca="true">IF(ISBLANK(OFFSET('Raw Data'!$A$3,MATCH('Data above threshold'!$A104,'Raw Data'!$B$4:$B$185,0),MATCH('Data above threshold'!CM$4,'Raw Data'!$3:$3,0)-1)),"",OFFSET('Raw Data'!$A$3,MATCH('Data above threshold'!$A104,'Raw Data'!$B$4:$B$185,0),MATCH('Data above threshold'!CM$4,'Raw Data'!$3:$3,0)-1))</f>
        <v/>
      </c>
      <c r="CN104" s="107" t="str">
        <f aca="true">IF(ISBLANK(OFFSET('Raw Data'!$A$3,MATCH('Data above threshold'!$A104,'Raw Data'!$B$4:$B$185,0),MATCH('Data above threshold'!CN$4,'Raw Data'!$3:$3,0)-1)),"",OFFSET('Raw Data'!$A$3,MATCH('Data above threshold'!$A104,'Raw Data'!$B$4:$B$185,0),MATCH('Data above threshold'!CN$4,'Raw Data'!$3:$3,0)-1))</f>
        <v/>
      </c>
      <c r="CO104" s="107" t="str">
        <f aca="true">IF(ISBLANK(OFFSET('Raw Data'!$A$3,MATCH('Data above threshold'!$A104,'Raw Data'!$B$4:$B$185,0),MATCH('Data above threshold'!CO$4,'Raw Data'!$3:$3,0)-1)),"",OFFSET('Raw Data'!$A$3,MATCH('Data above threshold'!$A104,'Raw Data'!$B$4:$B$185,0),MATCH('Data above threshold'!CO$4,'Raw Data'!$3:$3,0)-1))</f>
        <v/>
      </c>
      <c r="CP104" s="107" t="str">
        <f aca="true">IF(ISBLANK(OFFSET('Raw Data'!$A$3,MATCH('Data above threshold'!$A104,'Raw Data'!$B$4:$B$185,0),MATCH('Data above threshold'!CP$4,'Raw Data'!$3:$3,0)-1)),"",OFFSET('Raw Data'!$A$3,MATCH('Data above threshold'!$A104,'Raw Data'!$B$4:$B$185,0),MATCH('Data above threshold'!CP$4,'Raw Data'!$3:$3,0)-1))</f>
        <v/>
      </c>
      <c r="CQ104" s="107" t="str">
        <f aca="true">IF(ISBLANK(OFFSET('Raw Data'!$A$3,MATCH('Data above threshold'!$A104,'Raw Data'!$B$4:$B$185,0),MATCH('Data above threshold'!CQ$4,'Raw Data'!$3:$3,0)-1)),"",OFFSET('Raw Data'!$A$3,MATCH('Data above threshold'!$A104,'Raw Data'!$B$4:$B$185,0),MATCH('Data above threshold'!CQ$4,'Raw Data'!$3:$3,0)-1))</f>
        <v/>
      </c>
      <c r="CR104" s="107" t="str">
        <f aca="true">IF(ISBLANK(OFFSET('Raw Data'!$A$3,MATCH('Data above threshold'!$A104,'Raw Data'!$B$4:$B$185,0),MATCH('Data above threshold'!CR$4,'Raw Data'!$3:$3,0)-1)),"",OFFSET('Raw Data'!$A$3,MATCH('Data above threshold'!$A104,'Raw Data'!$B$4:$B$185,0),MATCH('Data above threshold'!CR$4,'Raw Data'!$3:$3,0)-1))</f>
        <v/>
      </c>
    </row>
    <row r="105" s="103" customFormat="true" ht="15.5" hidden="false" customHeight="false" outlineLevel="0" collapsed="false">
      <c r="A105" s="107" t="n">
        <v>4211</v>
      </c>
      <c r="B105" s="107" t="n">
        <v>4</v>
      </c>
      <c r="C105" s="107" t="str">
        <f aca="true">IF(ISBLANK(OFFSET('Raw Data'!$A$3,MATCH('Data above threshold'!$A105,'Raw Data'!$B$4:$B$185,0),MATCH('Data above threshold'!C$4,'Raw Data'!$3:$3,0)-1)),"",OFFSET('Raw Data'!$A$3,MATCH('Data above threshold'!$A105,'Raw Data'!$B$4:$B$185,0),MATCH('Data above threshold'!C$4,'Raw Data'!$3:$3,0)-1))</f>
        <v/>
      </c>
      <c r="D105" s="107" t="str">
        <f aca="true">IF(ISBLANK(OFFSET('Raw Data'!$A$3,MATCH('Data above threshold'!$A105,'Raw Data'!$B$4:$B$185,0),MATCH('Data above threshold'!D$4,'Raw Data'!$3:$3,0)-1)),"",OFFSET('Raw Data'!$A$3,MATCH('Data above threshold'!$A105,'Raw Data'!$B$4:$B$185,0),MATCH('Data above threshold'!D$4,'Raw Data'!$3:$3,0)-1))</f>
        <v>ISO 26000 adopted as a national standard</v>
      </c>
      <c r="E105" s="107" t="str">
        <f aca="true">IF(ISBLANK(OFFSET('Raw Data'!$A$3,MATCH('Data above threshold'!$A105,'Raw Data'!$B$4:$B$185,0),MATCH('Data above threshold'!E$4,'Raw Data'!$3:$3,0)-1)),"",OFFSET('Raw Data'!$A$3,MATCH('Data above threshold'!$A105,'Raw Data'!$B$4:$B$185,0),MATCH('Data above threshold'!E$4,'Raw Data'!$3:$3,0)-1))</f>
        <v>ISO 26000:2010 Guidance on social responsibility is an international standard providing guidelines for social responsibility (SR, often CSR - corporate social responsibility).</v>
      </c>
      <c r="F105" s="107" t="str">
        <f aca="true">IF(ISBLANK(OFFSET('Raw Data'!$A$3,MATCH('Data above threshold'!$A105,'Raw Data'!$B$4:$B$185,0),MATCH('Data above threshold'!F$4,'Raw Data'!$3:$3,0)-1)),"",OFFSET('Raw Data'!$A$3,MATCH('Data above threshold'!$A105,'Raw Data'!$B$4:$B$185,0),MATCH('Data above threshold'!F$4,'Raw Data'!$3:$3,0)-1))</f>
        <v/>
      </c>
      <c r="G105" s="107" t="str">
        <f aca="true">IF(ISBLANK(OFFSET('Raw Data'!$A$3,MATCH('Data above threshold'!$A105,'Raw Data'!$B$4:$B$185,0),MATCH('Data above threshold'!G$4,'Raw Data'!$3:$3,0)-1)),"",OFFSET('Raw Data'!$A$3,MATCH('Data above threshold'!$A105,'Raw Data'!$B$4:$B$185,0),MATCH('Data above threshold'!G$4,'Raw Data'!$3:$3,0)-1))</f>
        <v/>
      </c>
      <c r="H105" s="107" t="str">
        <f aca="true">IF(ISBLANK(OFFSET('Raw Data'!$A$3,MATCH('Data above threshold'!$A105,'Raw Data'!$B$4:$B$185,0),MATCH('Data above threshold'!H$4,'Raw Data'!$3:$3,0)-1)),"",OFFSET('Raw Data'!$A$3,MATCH('Data above threshold'!$A105,'Raw Data'!$B$4:$B$185,0),MATCH('Data above threshold'!H$4,'Raw Data'!$3:$3,0)-1))</f>
        <v>ISO</v>
      </c>
      <c r="I105" s="107" t="str">
        <f aca="true">IF(ISBLANK(OFFSET('Raw Data'!$A$3,MATCH('Data above threshold'!$A105,'Raw Data'!$B$4:$B$185,0),MATCH('Data above threshold'!I$4,'Raw Data'!$3:$3,0)-1)),"",OFFSET('Raw Data'!$A$3,MATCH('Data above threshold'!$A105,'Raw Data'!$B$4:$B$185,0),MATCH('Data above threshold'!I$4,'Raw Data'!$3:$3,0)-1))</f>
        <v/>
      </c>
      <c r="J105" s="107" t="str">
        <f aca="true">IF(ISBLANK(OFFSET('Raw Data'!$A$3,MATCH('Data above threshold'!$A105,'Raw Data'!$B$4:$B$185,0),MATCH('Data above threshold'!J$4,'Raw Data'!$3:$3,0)-1)),"",OFFSET('Raw Data'!$A$3,MATCH('Data above threshold'!$A105,'Raw Data'!$B$4:$B$185,0),MATCH('Data above threshold'!J$4,'Raw Data'!$3:$3,0)-1))</f>
        <v>2 = adopted; 1 = in progress; 0 = not adopted</v>
      </c>
      <c r="K105" s="107" t="str">
        <f aca="true">IF(ISBLANK(OFFSET('Raw Data'!$A$3,MATCH('Data above threshold'!$A105,'Raw Data'!$B$4:$B$185,0),MATCH('Data above threshold'!K$4,'Raw Data'!$3:$3,0)-1)),"",OFFSET('Raw Data'!$A$3,MATCH('Data above threshold'!$A105,'Raw Data'!$B$4:$B$185,0),MATCH('Data above threshold'!K$4,'Raw Data'!$3:$3,0)-1))</f>
        <v>Plus</v>
      </c>
      <c r="L105" s="107" t="str">
        <f aca="true">IF(ISBLANK(OFFSET('Raw Data'!$A$3,MATCH('Data above threshold'!$A105,'Raw Data'!$B$4:$B$185,0),MATCH('Data above threshold'!L$4,'Raw Data'!$3:$3,0)-1)),"",OFFSET('Raw Data'!$A$3,MATCH('Data above threshold'!$A105,'Raw Data'!$B$4:$B$185,0),MATCH('Data above threshold'!L$4,'Raw Data'!$3:$3,0)-1))</f>
        <v>https://iso26000.info/</v>
      </c>
      <c r="M105" s="105" t="n">
        <f aca="false" t="array" ref="M105:M105">IFERROR(SKEW(IF(ISNUMBER(Q105:CR105),Q105:CR105,"")),"")</f>
        <v>-0.548618287442933</v>
      </c>
      <c r="N105" s="107" t="n">
        <v>0</v>
      </c>
      <c r="O105" s="107" t="str">
        <f aca="true">IF(ISBLANK(OFFSET('Raw Data'!$A$3,MATCH('Data above threshold'!$A105,'Raw Data'!$B$4:$B$185,0),MATCH('Data above threshold'!O$4,'Raw Data'!$3:$3,0)-1)),"",OFFSET('Raw Data'!$A$3,MATCH('Data above threshold'!$A105,'Raw Data'!$B$4:$B$185,0),MATCH('Data above threshold'!O$4,'Raw Data'!$3:$3,0)-1))</f>
        <v/>
      </c>
      <c r="P105" s="106" t="n">
        <f aca="false" t="array" ref="P105:P105">IF(B105&lt;4,"",1-IFERROR(SUM(ISNUMBER(Q105:CR105)*(1-$Q$3:$CR$3))/COUNTIF($Q$3:$CR$3,0),0))</f>
        <v>0</v>
      </c>
      <c r="Q105" s="107" t="n">
        <f aca="true">IF(ISBLANK(OFFSET('Raw Data'!$A$3,MATCH('Data above threshold'!$A105,'Raw Data'!$B$4:$B$185,0),MATCH('Data above threshold'!Q$4,'Raw Data'!$3:$3,0)-1)),"",OFFSET('Raw Data'!$A$3,MATCH('Data above threshold'!$A105,'Raw Data'!$B$4:$B$185,0),MATCH('Data above threshold'!Q$4,'Raw Data'!$3:$3,0)-1))</f>
        <v>2</v>
      </c>
      <c r="R105" s="107" t="n">
        <f aca="true">IF(ISBLANK(OFFSET('Raw Data'!$A$3,MATCH('Data above threshold'!$A105,'Raw Data'!$B$4:$B$185,0),MATCH('Data above threshold'!R$4,'Raw Data'!$3:$3,0)-1)),"",OFFSET('Raw Data'!$A$3,MATCH('Data above threshold'!$A105,'Raw Data'!$B$4:$B$185,0),MATCH('Data above threshold'!R$4,'Raw Data'!$3:$3,0)-1))</f>
        <v>0</v>
      </c>
      <c r="S105" s="107" t="n">
        <f aca="true">IF(ISBLANK(OFFSET('Raw Data'!$A$3,MATCH('Data above threshold'!$A105,'Raw Data'!$B$4:$B$185,0),MATCH('Data above threshold'!S$4,'Raw Data'!$3:$3,0)-1)),"",OFFSET('Raw Data'!$A$3,MATCH('Data above threshold'!$A105,'Raw Data'!$B$4:$B$185,0),MATCH('Data above threshold'!S$4,'Raw Data'!$3:$3,0)-1))</f>
        <v>2</v>
      </c>
      <c r="T105" s="107" t="n">
        <f aca="true">IF(ISBLANK(OFFSET('Raw Data'!$A$3,MATCH('Data above threshold'!$A105,'Raw Data'!$B$4:$B$185,0),MATCH('Data above threshold'!T$4,'Raw Data'!$3:$3,0)-1)),"",OFFSET('Raw Data'!$A$3,MATCH('Data above threshold'!$A105,'Raw Data'!$B$4:$B$185,0),MATCH('Data above threshold'!T$4,'Raw Data'!$3:$3,0)-1))</f>
        <v>2</v>
      </c>
      <c r="U105" s="107" t="n">
        <f aca="true">IF(ISBLANK(OFFSET('Raw Data'!$A$3,MATCH('Data above threshold'!$A105,'Raw Data'!$B$4:$B$185,0),MATCH('Data above threshold'!U$4,'Raw Data'!$3:$3,0)-1)),"",OFFSET('Raw Data'!$A$3,MATCH('Data above threshold'!$A105,'Raw Data'!$B$4:$B$185,0),MATCH('Data above threshold'!U$4,'Raw Data'!$3:$3,0)-1))</f>
        <v>1</v>
      </c>
      <c r="V105" s="107" t="n">
        <f aca="true">IF(ISBLANK(OFFSET('Raw Data'!$A$3,MATCH('Data above threshold'!$A105,'Raw Data'!$B$4:$B$185,0),MATCH('Data above threshold'!V$4,'Raw Data'!$3:$3,0)-1)),"",OFFSET('Raw Data'!$A$3,MATCH('Data above threshold'!$A105,'Raw Data'!$B$4:$B$185,0),MATCH('Data above threshold'!V$4,'Raw Data'!$3:$3,0)-1))</f>
        <v>0</v>
      </c>
      <c r="W105" s="107" t="n">
        <f aca="true">IF(ISBLANK(OFFSET('Raw Data'!$A$3,MATCH('Data above threshold'!$A105,'Raw Data'!$B$4:$B$185,0),MATCH('Data above threshold'!W$4,'Raw Data'!$3:$3,0)-1)),"",OFFSET('Raw Data'!$A$3,MATCH('Data above threshold'!$A105,'Raw Data'!$B$4:$B$185,0),MATCH('Data above threshold'!W$4,'Raw Data'!$3:$3,0)-1))</f>
        <v>1</v>
      </c>
      <c r="X105" s="107" t="n">
        <f aca="true">IF(ISBLANK(OFFSET('Raw Data'!$A$3,MATCH('Data above threshold'!$A105,'Raw Data'!$B$4:$B$185,0),MATCH('Data above threshold'!X$4,'Raw Data'!$3:$3,0)-1)),"",OFFSET('Raw Data'!$A$3,MATCH('Data above threshold'!$A105,'Raw Data'!$B$4:$B$185,0),MATCH('Data above threshold'!X$4,'Raw Data'!$3:$3,0)-1))</f>
        <v>2</v>
      </c>
      <c r="Y105" s="107" t="n">
        <f aca="true">IF(ISBLANK(OFFSET('Raw Data'!$A$3,MATCH('Data above threshold'!$A105,'Raw Data'!$B$4:$B$185,0),MATCH('Data above threshold'!Y$4,'Raw Data'!$3:$3,0)-1)),"",OFFSET('Raw Data'!$A$3,MATCH('Data above threshold'!$A105,'Raw Data'!$B$4:$B$185,0),MATCH('Data above threshold'!Y$4,'Raw Data'!$3:$3,0)-1))</f>
        <v>2</v>
      </c>
      <c r="Z105" s="107" t="n">
        <f aca="true">IF(ISBLANK(OFFSET('Raw Data'!$A$3,MATCH('Data above threshold'!$A105,'Raw Data'!$B$4:$B$185,0),MATCH('Data above threshold'!Z$4,'Raw Data'!$3:$3,0)-1)),"",OFFSET('Raw Data'!$A$3,MATCH('Data above threshold'!$A105,'Raw Data'!$B$4:$B$185,0),MATCH('Data above threshold'!Z$4,'Raw Data'!$3:$3,0)-1))</f>
        <v>2</v>
      </c>
      <c r="AA105" s="107" t="n">
        <f aca="true">IF(ISBLANK(OFFSET('Raw Data'!$A$3,MATCH('Data above threshold'!$A105,'Raw Data'!$B$4:$B$185,0),MATCH('Data above threshold'!AA$4,'Raw Data'!$3:$3,0)-1)),"",OFFSET('Raw Data'!$A$3,MATCH('Data above threshold'!$A105,'Raw Data'!$B$4:$B$185,0),MATCH('Data above threshold'!AA$4,'Raw Data'!$3:$3,0)-1))</f>
        <v>1</v>
      </c>
      <c r="AB105" s="107" t="n">
        <f aca="true">IF(ISBLANK(OFFSET('Raw Data'!$A$3,MATCH('Data above threshold'!$A105,'Raw Data'!$B$4:$B$185,0),MATCH('Data above threshold'!AB$4,'Raw Data'!$3:$3,0)-1)),"",OFFSET('Raw Data'!$A$3,MATCH('Data above threshold'!$A105,'Raw Data'!$B$4:$B$185,0),MATCH('Data above threshold'!AB$4,'Raw Data'!$3:$3,0)-1))</f>
        <v>0</v>
      </c>
      <c r="AC105" s="107" t="n">
        <f aca="true">IF(ISBLANK(OFFSET('Raw Data'!$A$3,MATCH('Data above threshold'!$A105,'Raw Data'!$B$4:$B$185,0),MATCH('Data above threshold'!AC$4,'Raw Data'!$3:$3,0)-1)),"",OFFSET('Raw Data'!$A$3,MATCH('Data above threshold'!$A105,'Raw Data'!$B$4:$B$185,0),MATCH('Data above threshold'!AC$4,'Raw Data'!$3:$3,0)-1))</f>
        <v>0</v>
      </c>
      <c r="AD105" s="107" t="n">
        <f aca="true">IF(ISBLANK(OFFSET('Raw Data'!$A$3,MATCH('Data above threshold'!$A105,'Raw Data'!$B$4:$B$185,0),MATCH('Data above threshold'!AD$4,'Raw Data'!$3:$3,0)-1)),"",OFFSET('Raw Data'!$A$3,MATCH('Data above threshold'!$A105,'Raw Data'!$B$4:$B$185,0),MATCH('Data above threshold'!AD$4,'Raw Data'!$3:$3,0)-1))</f>
        <v>0</v>
      </c>
      <c r="AE105" s="107" t="n">
        <f aca="true">IF(ISBLANK(OFFSET('Raw Data'!$A$3,MATCH('Data above threshold'!$A105,'Raw Data'!$B$4:$B$185,0),MATCH('Data above threshold'!AE$4,'Raw Data'!$3:$3,0)-1)),"",OFFSET('Raw Data'!$A$3,MATCH('Data above threshold'!$A105,'Raw Data'!$B$4:$B$185,0),MATCH('Data above threshold'!AE$4,'Raw Data'!$3:$3,0)-1))</f>
        <v>2</v>
      </c>
      <c r="AF105" s="107" t="n">
        <f aca="true">IF(ISBLANK(OFFSET('Raw Data'!$A$3,MATCH('Data above threshold'!$A105,'Raw Data'!$B$4:$B$185,0),MATCH('Data above threshold'!AF$4,'Raw Data'!$3:$3,0)-1)),"",OFFSET('Raw Data'!$A$3,MATCH('Data above threshold'!$A105,'Raw Data'!$B$4:$B$185,0),MATCH('Data above threshold'!AF$4,'Raw Data'!$3:$3,0)-1))</f>
        <v>2</v>
      </c>
      <c r="AG105" s="107" t="n">
        <f aca="true">IF(ISBLANK(OFFSET('Raw Data'!$A$3,MATCH('Data above threshold'!$A105,'Raw Data'!$B$4:$B$185,0),MATCH('Data above threshold'!AG$4,'Raw Data'!$3:$3,0)-1)),"",OFFSET('Raw Data'!$A$3,MATCH('Data above threshold'!$A105,'Raw Data'!$B$4:$B$185,0),MATCH('Data above threshold'!AG$4,'Raw Data'!$3:$3,0)-1))</f>
        <v>2</v>
      </c>
      <c r="AH105" s="107" t="n">
        <f aca="true">IF(ISBLANK(OFFSET('Raw Data'!$A$3,MATCH('Data above threshold'!$A105,'Raw Data'!$B$4:$B$185,0),MATCH('Data above threshold'!AH$4,'Raw Data'!$3:$3,0)-1)),"",OFFSET('Raw Data'!$A$3,MATCH('Data above threshold'!$A105,'Raw Data'!$B$4:$B$185,0),MATCH('Data above threshold'!AH$4,'Raw Data'!$3:$3,0)-1))</f>
        <v>2</v>
      </c>
      <c r="AI105" s="107" t="n">
        <f aca="true">IF(ISBLANK(OFFSET('Raw Data'!$A$3,MATCH('Data above threshold'!$A105,'Raw Data'!$B$4:$B$185,0),MATCH('Data above threshold'!AI$4,'Raw Data'!$3:$3,0)-1)),"",OFFSET('Raw Data'!$A$3,MATCH('Data above threshold'!$A105,'Raw Data'!$B$4:$B$185,0),MATCH('Data above threshold'!AI$4,'Raw Data'!$3:$3,0)-1))</f>
        <v>1</v>
      </c>
      <c r="AJ105" s="107" t="n">
        <f aca="true">IF(ISBLANK(OFFSET('Raw Data'!$A$3,MATCH('Data above threshold'!$A105,'Raw Data'!$B$4:$B$185,0),MATCH('Data above threshold'!AJ$4,'Raw Data'!$3:$3,0)-1)),"",OFFSET('Raw Data'!$A$3,MATCH('Data above threshold'!$A105,'Raw Data'!$B$4:$B$185,0),MATCH('Data above threshold'!AJ$4,'Raw Data'!$3:$3,0)-1))</f>
        <v>2</v>
      </c>
      <c r="AK105" s="107" t="n">
        <f aca="true">IF(ISBLANK(OFFSET('Raw Data'!$A$3,MATCH('Data above threshold'!$A105,'Raw Data'!$B$4:$B$185,0),MATCH('Data above threshold'!AK$4,'Raw Data'!$3:$3,0)-1)),"",OFFSET('Raw Data'!$A$3,MATCH('Data above threshold'!$A105,'Raw Data'!$B$4:$B$185,0),MATCH('Data above threshold'!AK$4,'Raw Data'!$3:$3,0)-1))</f>
        <v>2</v>
      </c>
      <c r="AL105" s="107" t="n">
        <f aca="true">IF(ISBLANK(OFFSET('Raw Data'!$A$3,MATCH('Data above threshold'!$A105,'Raw Data'!$B$4:$B$185,0),MATCH('Data above threshold'!AL$4,'Raw Data'!$3:$3,0)-1)),"",OFFSET('Raw Data'!$A$3,MATCH('Data above threshold'!$A105,'Raw Data'!$B$4:$B$185,0),MATCH('Data above threshold'!AL$4,'Raw Data'!$3:$3,0)-1))</f>
        <v>2</v>
      </c>
      <c r="AM105" s="107" t="n">
        <f aca="true">IF(ISBLANK(OFFSET('Raw Data'!$A$3,MATCH('Data above threshold'!$A105,'Raw Data'!$B$4:$B$185,0),MATCH('Data above threshold'!AM$4,'Raw Data'!$3:$3,0)-1)),"",OFFSET('Raw Data'!$A$3,MATCH('Data above threshold'!$A105,'Raw Data'!$B$4:$B$185,0),MATCH('Data above threshold'!AM$4,'Raw Data'!$3:$3,0)-1))</f>
        <v>2</v>
      </c>
      <c r="AN105" s="107" t="n">
        <f aca="true">IF(ISBLANK(OFFSET('Raw Data'!$A$3,MATCH('Data above threshold'!$A105,'Raw Data'!$B$4:$B$185,0),MATCH('Data above threshold'!AN$4,'Raw Data'!$3:$3,0)-1)),"",OFFSET('Raw Data'!$A$3,MATCH('Data above threshold'!$A105,'Raw Data'!$B$4:$B$185,0),MATCH('Data above threshold'!AN$4,'Raw Data'!$3:$3,0)-1))</f>
        <v>0</v>
      </c>
      <c r="AO105" s="107" t="n">
        <f aca="true">IF(ISBLANK(OFFSET('Raw Data'!$A$3,MATCH('Data above threshold'!$A105,'Raw Data'!$B$4:$B$185,0),MATCH('Data above threshold'!AO$4,'Raw Data'!$3:$3,0)-1)),"",OFFSET('Raw Data'!$A$3,MATCH('Data above threshold'!$A105,'Raw Data'!$B$4:$B$185,0),MATCH('Data above threshold'!AO$4,'Raw Data'!$3:$3,0)-1))</f>
        <v>2</v>
      </c>
      <c r="AP105" s="107" t="n">
        <f aca="true">IF(ISBLANK(OFFSET('Raw Data'!$A$3,MATCH('Data above threshold'!$A105,'Raw Data'!$B$4:$B$185,0),MATCH('Data above threshold'!AP$4,'Raw Data'!$3:$3,0)-1)),"",OFFSET('Raw Data'!$A$3,MATCH('Data above threshold'!$A105,'Raw Data'!$B$4:$B$185,0),MATCH('Data above threshold'!AP$4,'Raw Data'!$3:$3,0)-1))</f>
        <v>2</v>
      </c>
      <c r="AQ105" s="107" t="n">
        <f aca="true">IF(ISBLANK(OFFSET('Raw Data'!$A$3,MATCH('Data above threshold'!$A105,'Raw Data'!$B$4:$B$185,0),MATCH('Data above threshold'!AQ$4,'Raw Data'!$3:$3,0)-1)),"",OFFSET('Raw Data'!$A$3,MATCH('Data above threshold'!$A105,'Raw Data'!$B$4:$B$185,0),MATCH('Data above threshold'!AQ$4,'Raw Data'!$3:$3,0)-1))</f>
        <v>2</v>
      </c>
      <c r="AR105" s="107" t="n">
        <f aca="true">IF(ISBLANK(OFFSET('Raw Data'!$A$3,MATCH('Data above threshold'!$A105,'Raw Data'!$B$4:$B$185,0),MATCH('Data above threshold'!AR$4,'Raw Data'!$3:$3,0)-1)),"",OFFSET('Raw Data'!$A$3,MATCH('Data above threshold'!$A105,'Raw Data'!$B$4:$B$185,0),MATCH('Data above threshold'!AR$4,'Raw Data'!$3:$3,0)-1))</f>
        <v>0</v>
      </c>
      <c r="AS105" s="107" t="n">
        <f aca="true">IF(ISBLANK(OFFSET('Raw Data'!$A$3,MATCH('Data above threshold'!$A105,'Raw Data'!$B$4:$B$185,0),MATCH('Data above threshold'!AS$4,'Raw Data'!$3:$3,0)-1)),"",OFFSET('Raw Data'!$A$3,MATCH('Data above threshold'!$A105,'Raw Data'!$B$4:$B$185,0),MATCH('Data above threshold'!AS$4,'Raw Data'!$3:$3,0)-1))</f>
        <v>0</v>
      </c>
      <c r="AT105" s="107" t="n">
        <f aca="true">IF(ISBLANK(OFFSET('Raw Data'!$A$3,MATCH('Data above threshold'!$A105,'Raw Data'!$B$4:$B$185,0),MATCH('Data above threshold'!AT$4,'Raw Data'!$3:$3,0)-1)),"",OFFSET('Raw Data'!$A$3,MATCH('Data above threshold'!$A105,'Raw Data'!$B$4:$B$185,0),MATCH('Data above threshold'!AT$4,'Raw Data'!$3:$3,0)-1))</f>
        <v>0</v>
      </c>
      <c r="AU105" s="107" t="n">
        <f aca="true">IF(ISBLANK(OFFSET('Raw Data'!$A$3,MATCH('Data above threshold'!$A105,'Raw Data'!$B$4:$B$185,0),MATCH('Data above threshold'!AU$4,'Raw Data'!$3:$3,0)-1)),"",OFFSET('Raw Data'!$A$3,MATCH('Data above threshold'!$A105,'Raw Data'!$B$4:$B$185,0),MATCH('Data above threshold'!AU$4,'Raw Data'!$3:$3,0)-1))</f>
        <v>2</v>
      </c>
      <c r="AV105" s="107" t="n">
        <f aca="true">IF(ISBLANK(OFFSET('Raw Data'!$A$3,MATCH('Data above threshold'!$A105,'Raw Data'!$B$4:$B$185,0),MATCH('Data above threshold'!AV$4,'Raw Data'!$3:$3,0)-1)),"",OFFSET('Raw Data'!$A$3,MATCH('Data above threshold'!$A105,'Raw Data'!$B$4:$B$185,0),MATCH('Data above threshold'!AV$4,'Raw Data'!$3:$3,0)-1))</f>
        <v>2</v>
      </c>
      <c r="AW105" s="107" t="n">
        <f aca="true">IF(ISBLANK(OFFSET('Raw Data'!$A$3,MATCH('Data above threshold'!$A105,'Raw Data'!$B$4:$B$185,0),MATCH('Data above threshold'!AW$4,'Raw Data'!$3:$3,0)-1)),"",OFFSET('Raw Data'!$A$3,MATCH('Data above threshold'!$A105,'Raw Data'!$B$4:$B$185,0),MATCH('Data above threshold'!AW$4,'Raw Data'!$3:$3,0)-1))</f>
        <v>2</v>
      </c>
      <c r="AX105" s="107" t="n">
        <f aca="true">IF(ISBLANK(OFFSET('Raw Data'!$A$3,MATCH('Data above threshold'!$A105,'Raw Data'!$B$4:$B$185,0),MATCH('Data above threshold'!AX$4,'Raw Data'!$3:$3,0)-1)),"",OFFSET('Raw Data'!$A$3,MATCH('Data above threshold'!$A105,'Raw Data'!$B$4:$B$185,0),MATCH('Data above threshold'!AX$4,'Raw Data'!$3:$3,0)-1))</f>
        <v>2</v>
      </c>
      <c r="AY105" s="107" t="n">
        <f aca="true">IF(ISBLANK(OFFSET('Raw Data'!$A$3,MATCH('Data above threshold'!$A105,'Raw Data'!$B$4:$B$185,0),MATCH('Data above threshold'!AY$4,'Raw Data'!$3:$3,0)-1)),"",OFFSET('Raw Data'!$A$3,MATCH('Data above threshold'!$A105,'Raw Data'!$B$4:$B$185,0),MATCH('Data above threshold'!AY$4,'Raw Data'!$3:$3,0)-1))</f>
        <v>2</v>
      </c>
      <c r="AZ105" s="107" t="n">
        <f aca="true">IF(ISBLANK(OFFSET('Raw Data'!$A$3,MATCH('Data above threshold'!$A105,'Raw Data'!$B$4:$B$185,0),MATCH('Data above threshold'!AZ$4,'Raw Data'!$3:$3,0)-1)),"",OFFSET('Raw Data'!$A$3,MATCH('Data above threshold'!$A105,'Raw Data'!$B$4:$B$185,0),MATCH('Data above threshold'!AZ$4,'Raw Data'!$3:$3,0)-1))</f>
        <v>1</v>
      </c>
      <c r="BA105" s="107" t="n">
        <f aca="true">IF(ISBLANK(OFFSET('Raw Data'!$A$3,MATCH('Data above threshold'!$A105,'Raw Data'!$B$4:$B$185,0),MATCH('Data above threshold'!BA$4,'Raw Data'!$3:$3,0)-1)),"",OFFSET('Raw Data'!$A$3,MATCH('Data above threshold'!$A105,'Raw Data'!$B$4:$B$185,0),MATCH('Data above threshold'!BA$4,'Raw Data'!$3:$3,0)-1))</f>
        <v>2</v>
      </c>
      <c r="BB105" s="107" t="n">
        <f aca="true">IF(ISBLANK(OFFSET('Raw Data'!$A$3,MATCH('Data above threshold'!$A105,'Raw Data'!$B$4:$B$185,0),MATCH('Data above threshold'!BB$4,'Raw Data'!$3:$3,0)-1)),"",OFFSET('Raw Data'!$A$3,MATCH('Data above threshold'!$A105,'Raw Data'!$B$4:$B$185,0),MATCH('Data above threshold'!BB$4,'Raw Data'!$3:$3,0)-1))</f>
        <v>2</v>
      </c>
      <c r="BC105" s="107" t="n">
        <f aca="true">IF(ISBLANK(OFFSET('Raw Data'!$A$3,MATCH('Data above threshold'!$A105,'Raw Data'!$B$4:$B$185,0),MATCH('Data above threshold'!BC$4,'Raw Data'!$3:$3,0)-1)),"",OFFSET('Raw Data'!$A$3,MATCH('Data above threshold'!$A105,'Raw Data'!$B$4:$B$185,0),MATCH('Data above threshold'!BC$4,'Raw Data'!$3:$3,0)-1))</f>
        <v>2</v>
      </c>
      <c r="BD105" s="107" t="n">
        <f aca="true">IF(ISBLANK(OFFSET('Raw Data'!$A$3,MATCH('Data above threshold'!$A105,'Raw Data'!$B$4:$B$185,0),MATCH('Data above threshold'!BD$4,'Raw Data'!$3:$3,0)-1)),"",OFFSET('Raw Data'!$A$3,MATCH('Data above threshold'!$A105,'Raw Data'!$B$4:$B$185,0),MATCH('Data above threshold'!BD$4,'Raw Data'!$3:$3,0)-1))</f>
        <v>2</v>
      </c>
      <c r="BE105" s="107" t="n">
        <f aca="true">IF(ISBLANK(OFFSET('Raw Data'!$A$3,MATCH('Data above threshold'!$A105,'Raw Data'!$B$4:$B$185,0),MATCH('Data above threshold'!BE$4,'Raw Data'!$3:$3,0)-1)),"",OFFSET('Raw Data'!$A$3,MATCH('Data above threshold'!$A105,'Raw Data'!$B$4:$B$185,0),MATCH('Data above threshold'!BE$4,'Raw Data'!$3:$3,0)-1))</f>
        <v>2</v>
      </c>
      <c r="BF105" s="107" t="n">
        <f aca="true">IF(ISBLANK(OFFSET('Raw Data'!$A$3,MATCH('Data above threshold'!$A105,'Raw Data'!$B$4:$B$185,0),MATCH('Data above threshold'!BF$4,'Raw Data'!$3:$3,0)-1)),"",OFFSET('Raw Data'!$A$3,MATCH('Data above threshold'!$A105,'Raw Data'!$B$4:$B$185,0),MATCH('Data above threshold'!BF$4,'Raw Data'!$3:$3,0)-1))</f>
        <v>2</v>
      </c>
      <c r="BG105" s="107" t="n">
        <f aca="true">IF(ISBLANK(OFFSET('Raw Data'!$A$3,MATCH('Data above threshold'!$A105,'Raw Data'!$B$4:$B$185,0),MATCH('Data above threshold'!BG$4,'Raw Data'!$3:$3,0)-1)),"",OFFSET('Raw Data'!$A$3,MATCH('Data above threshold'!$A105,'Raw Data'!$B$4:$B$185,0),MATCH('Data above threshold'!BG$4,'Raw Data'!$3:$3,0)-1))</f>
        <v>2</v>
      </c>
      <c r="BH105" s="107" t="n">
        <f aca="true">IF(ISBLANK(OFFSET('Raw Data'!$A$3,MATCH('Data above threshold'!$A105,'Raw Data'!$B$4:$B$185,0),MATCH('Data above threshold'!BH$4,'Raw Data'!$3:$3,0)-1)),"",OFFSET('Raw Data'!$A$3,MATCH('Data above threshold'!$A105,'Raw Data'!$B$4:$B$185,0),MATCH('Data above threshold'!BH$4,'Raw Data'!$3:$3,0)-1))</f>
        <v>1</v>
      </c>
      <c r="BI105" s="107" t="n">
        <f aca="true">IF(ISBLANK(OFFSET('Raw Data'!$A$3,MATCH('Data above threshold'!$A105,'Raw Data'!$B$4:$B$185,0),MATCH('Data above threshold'!BI$4,'Raw Data'!$3:$3,0)-1)),"",OFFSET('Raw Data'!$A$3,MATCH('Data above threshold'!$A105,'Raw Data'!$B$4:$B$185,0),MATCH('Data above threshold'!BI$4,'Raw Data'!$3:$3,0)-1))</f>
        <v>0</v>
      </c>
      <c r="BJ105" s="107" t="n">
        <f aca="true">IF(ISBLANK(OFFSET('Raw Data'!$A$3,MATCH('Data above threshold'!$A105,'Raw Data'!$B$4:$B$185,0),MATCH('Data above threshold'!BJ$4,'Raw Data'!$3:$3,0)-1)),"",OFFSET('Raw Data'!$A$3,MATCH('Data above threshold'!$A105,'Raw Data'!$B$4:$B$185,0),MATCH('Data above threshold'!BJ$4,'Raw Data'!$3:$3,0)-1))</f>
        <v>2</v>
      </c>
      <c r="BK105" s="107" t="n">
        <f aca="true">IF(ISBLANK(OFFSET('Raw Data'!$A$3,MATCH('Data above threshold'!$A105,'Raw Data'!$B$4:$B$185,0),MATCH('Data above threshold'!BK$4,'Raw Data'!$3:$3,0)-1)),"",OFFSET('Raw Data'!$A$3,MATCH('Data above threshold'!$A105,'Raw Data'!$B$4:$B$185,0),MATCH('Data above threshold'!BK$4,'Raw Data'!$3:$3,0)-1))</f>
        <v>1</v>
      </c>
      <c r="BL105" s="107" t="n">
        <f aca="true">IF(ISBLANK(OFFSET('Raw Data'!$A$3,MATCH('Data above threshold'!$A105,'Raw Data'!$B$4:$B$185,0),MATCH('Data above threshold'!BL$4,'Raw Data'!$3:$3,0)-1)),"",OFFSET('Raw Data'!$A$3,MATCH('Data above threshold'!$A105,'Raw Data'!$B$4:$B$185,0),MATCH('Data above threshold'!BL$4,'Raw Data'!$3:$3,0)-1))</f>
        <v>0</v>
      </c>
      <c r="BM105" s="107" t="n">
        <f aca="true">IF(ISBLANK(OFFSET('Raw Data'!$A$3,MATCH('Data above threshold'!$A105,'Raw Data'!$B$4:$B$185,0),MATCH('Data above threshold'!BM$4,'Raw Data'!$3:$3,0)-1)),"",OFFSET('Raw Data'!$A$3,MATCH('Data above threshold'!$A105,'Raw Data'!$B$4:$B$185,0),MATCH('Data above threshold'!BM$4,'Raw Data'!$3:$3,0)-1))</f>
        <v>0</v>
      </c>
      <c r="BN105" s="107" t="n">
        <f aca="true">IF(ISBLANK(OFFSET('Raw Data'!$A$3,MATCH('Data above threshold'!$A105,'Raw Data'!$B$4:$B$185,0),MATCH('Data above threshold'!BN$4,'Raw Data'!$3:$3,0)-1)),"",OFFSET('Raw Data'!$A$3,MATCH('Data above threshold'!$A105,'Raw Data'!$B$4:$B$185,0),MATCH('Data above threshold'!BN$4,'Raw Data'!$3:$3,0)-1))</f>
        <v>2</v>
      </c>
      <c r="BO105" s="107" t="n">
        <f aca="true">IF(ISBLANK(OFFSET('Raw Data'!$A$3,MATCH('Data above threshold'!$A105,'Raw Data'!$B$4:$B$185,0),MATCH('Data above threshold'!BO$4,'Raw Data'!$3:$3,0)-1)),"",OFFSET('Raw Data'!$A$3,MATCH('Data above threshold'!$A105,'Raw Data'!$B$4:$B$185,0),MATCH('Data above threshold'!BO$4,'Raw Data'!$3:$3,0)-1))</f>
        <v>2</v>
      </c>
      <c r="BP105" s="107" t="n">
        <f aca="true">IF(ISBLANK(OFFSET('Raw Data'!$A$3,MATCH('Data above threshold'!$A105,'Raw Data'!$B$4:$B$185,0),MATCH('Data above threshold'!BP$4,'Raw Data'!$3:$3,0)-1)),"",OFFSET('Raw Data'!$A$3,MATCH('Data above threshold'!$A105,'Raw Data'!$B$4:$B$185,0),MATCH('Data above threshold'!BP$4,'Raw Data'!$3:$3,0)-1))</f>
        <v>2</v>
      </c>
      <c r="BQ105" s="107" t="n">
        <f aca="true">IF(ISBLANK(OFFSET('Raw Data'!$A$3,MATCH('Data above threshold'!$A105,'Raw Data'!$B$4:$B$185,0),MATCH('Data above threshold'!BQ$4,'Raw Data'!$3:$3,0)-1)),"",OFFSET('Raw Data'!$A$3,MATCH('Data above threshold'!$A105,'Raw Data'!$B$4:$B$185,0),MATCH('Data above threshold'!BQ$4,'Raw Data'!$3:$3,0)-1))</f>
        <v>0</v>
      </c>
      <c r="BR105" s="107" t="n">
        <f aca="true">IF(ISBLANK(OFFSET('Raw Data'!$A$3,MATCH('Data above threshold'!$A105,'Raw Data'!$B$4:$B$185,0),MATCH('Data above threshold'!BR$4,'Raw Data'!$3:$3,0)-1)),"",OFFSET('Raw Data'!$A$3,MATCH('Data above threshold'!$A105,'Raw Data'!$B$4:$B$185,0),MATCH('Data above threshold'!BR$4,'Raw Data'!$3:$3,0)-1))</f>
        <v>0</v>
      </c>
      <c r="BS105" s="107" t="n">
        <f aca="true">IF(ISBLANK(OFFSET('Raw Data'!$A$3,MATCH('Data above threshold'!$A105,'Raw Data'!$B$4:$B$185,0),MATCH('Data above threshold'!BS$4,'Raw Data'!$3:$3,0)-1)),"",OFFSET('Raw Data'!$A$3,MATCH('Data above threshold'!$A105,'Raw Data'!$B$4:$B$185,0),MATCH('Data above threshold'!BS$4,'Raw Data'!$3:$3,0)-1))</f>
        <v>2</v>
      </c>
      <c r="BT105" s="107" t="n">
        <f aca="true">IF(ISBLANK(OFFSET('Raw Data'!$A$3,MATCH('Data above threshold'!$A105,'Raw Data'!$B$4:$B$185,0),MATCH('Data above threshold'!BT$4,'Raw Data'!$3:$3,0)-1)),"",OFFSET('Raw Data'!$A$3,MATCH('Data above threshold'!$A105,'Raw Data'!$B$4:$B$185,0),MATCH('Data above threshold'!BT$4,'Raw Data'!$3:$3,0)-1))</f>
        <v>2</v>
      </c>
      <c r="BU105" s="107" t="n">
        <f aca="true">IF(ISBLANK(OFFSET('Raw Data'!$A$3,MATCH('Data above threshold'!$A105,'Raw Data'!$B$4:$B$185,0),MATCH('Data above threshold'!BU$4,'Raw Data'!$3:$3,0)-1)),"",OFFSET('Raw Data'!$A$3,MATCH('Data above threshold'!$A105,'Raw Data'!$B$4:$B$185,0),MATCH('Data above threshold'!BU$4,'Raw Data'!$3:$3,0)-1))</f>
        <v>0</v>
      </c>
      <c r="BV105" s="107" t="n">
        <f aca="true">IF(ISBLANK(OFFSET('Raw Data'!$A$3,MATCH('Data above threshold'!$A105,'Raw Data'!$B$4:$B$185,0),MATCH('Data above threshold'!BV$4,'Raw Data'!$3:$3,0)-1)),"",OFFSET('Raw Data'!$A$3,MATCH('Data above threshold'!$A105,'Raw Data'!$B$4:$B$185,0),MATCH('Data above threshold'!BV$4,'Raw Data'!$3:$3,0)-1))</f>
        <v>0</v>
      </c>
      <c r="BW105" s="107" t="n">
        <f aca="true">IF(ISBLANK(OFFSET('Raw Data'!$A$3,MATCH('Data above threshold'!$A105,'Raw Data'!$B$4:$B$185,0),MATCH('Data above threshold'!BW$4,'Raw Data'!$3:$3,0)-1)),"",OFFSET('Raw Data'!$A$3,MATCH('Data above threshold'!$A105,'Raw Data'!$B$4:$B$185,0),MATCH('Data above threshold'!BW$4,'Raw Data'!$3:$3,0)-1))</f>
        <v>1</v>
      </c>
      <c r="BX105" s="107" t="n">
        <f aca="true">IF(ISBLANK(OFFSET('Raw Data'!$A$3,MATCH('Data above threshold'!$A105,'Raw Data'!$B$4:$B$185,0),MATCH('Data above threshold'!BX$4,'Raw Data'!$3:$3,0)-1)),"",OFFSET('Raw Data'!$A$3,MATCH('Data above threshold'!$A105,'Raw Data'!$B$4:$B$185,0),MATCH('Data above threshold'!BX$4,'Raw Data'!$3:$3,0)-1))</f>
        <v>2</v>
      </c>
      <c r="BY105" s="107" t="n">
        <f aca="true">IF(ISBLANK(OFFSET('Raw Data'!$A$3,MATCH('Data above threshold'!$A105,'Raw Data'!$B$4:$B$185,0),MATCH('Data above threshold'!BY$4,'Raw Data'!$3:$3,0)-1)),"",OFFSET('Raw Data'!$A$3,MATCH('Data above threshold'!$A105,'Raw Data'!$B$4:$B$185,0),MATCH('Data above threshold'!BY$4,'Raw Data'!$3:$3,0)-1))</f>
        <v>2</v>
      </c>
      <c r="BZ105" s="107" t="n">
        <f aca="true">IF(ISBLANK(OFFSET('Raw Data'!$A$3,MATCH('Data above threshold'!$A105,'Raw Data'!$B$4:$B$185,0),MATCH('Data above threshold'!BZ$4,'Raw Data'!$3:$3,0)-1)),"",OFFSET('Raw Data'!$A$3,MATCH('Data above threshold'!$A105,'Raw Data'!$B$4:$B$185,0),MATCH('Data above threshold'!BZ$4,'Raw Data'!$3:$3,0)-1))</f>
        <v>2</v>
      </c>
      <c r="CA105" s="107" t="n">
        <f aca="true">IF(ISBLANK(OFFSET('Raw Data'!$A$3,MATCH('Data above threshold'!$A105,'Raw Data'!$B$4:$B$185,0),MATCH('Data above threshold'!CA$4,'Raw Data'!$3:$3,0)-1)),"",OFFSET('Raw Data'!$A$3,MATCH('Data above threshold'!$A105,'Raw Data'!$B$4:$B$185,0),MATCH('Data above threshold'!CA$4,'Raw Data'!$3:$3,0)-1))</f>
        <v>2</v>
      </c>
      <c r="CB105" s="107" t="n">
        <f aca="true">IF(ISBLANK(OFFSET('Raw Data'!$A$3,MATCH('Data above threshold'!$A105,'Raw Data'!$B$4:$B$185,0),MATCH('Data above threshold'!CB$4,'Raw Data'!$3:$3,0)-1)),"",OFFSET('Raw Data'!$A$3,MATCH('Data above threshold'!$A105,'Raw Data'!$B$4:$B$185,0),MATCH('Data above threshold'!CB$4,'Raw Data'!$3:$3,0)-1))</f>
        <v>1</v>
      </c>
      <c r="CC105" s="107" t="n">
        <f aca="true">IF(ISBLANK(OFFSET('Raw Data'!$A$3,MATCH('Data above threshold'!$A105,'Raw Data'!$B$4:$B$185,0),MATCH('Data above threshold'!CC$4,'Raw Data'!$3:$3,0)-1)),"",OFFSET('Raw Data'!$A$3,MATCH('Data above threshold'!$A105,'Raw Data'!$B$4:$B$185,0),MATCH('Data above threshold'!CC$4,'Raw Data'!$3:$3,0)-1))</f>
        <v>0</v>
      </c>
      <c r="CD105" s="107" t="n">
        <f aca="true">IF(ISBLANK(OFFSET('Raw Data'!$A$3,MATCH('Data above threshold'!$A105,'Raw Data'!$B$4:$B$185,0),MATCH('Data above threshold'!CD$4,'Raw Data'!$3:$3,0)-1)),"",OFFSET('Raw Data'!$A$3,MATCH('Data above threshold'!$A105,'Raw Data'!$B$4:$B$185,0),MATCH('Data above threshold'!CD$4,'Raw Data'!$3:$3,0)-1))</f>
        <v>1</v>
      </c>
      <c r="CE105" s="107" t="n">
        <f aca="true">IF(ISBLANK(OFFSET('Raw Data'!$A$3,MATCH('Data above threshold'!$A105,'Raw Data'!$B$4:$B$185,0),MATCH('Data above threshold'!CE$4,'Raw Data'!$3:$3,0)-1)),"",OFFSET('Raw Data'!$A$3,MATCH('Data above threshold'!$A105,'Raw Data'!$B$4:$B$185,0),MATCH('Data above threshold'!CE$4,'Raw Data'!$3:$3,0)-1))</f>
        <v>2</v>
      </c>
      <c r="CF105" s="107" t="n">
        <f aca="true">IF(ISBLANK(OFFSET('Raw Data'!$A$3,MATCH('Data above threshold'!$A105,'Raw Data'!$B$4:$B$185,0),MATCH('Data above threshold'!CF$4,'Raw Data'!$3:$3,0)-1)),"",OFFSET('Raw Data'!$A$3,MATCH('Data above threshold'!$A105,'Raw Data'!$B$4:$B$185,0),MATCH('Data above threshold'!CF$4,'Raw Data'!$3:$3,0)-1))</f>
        <v>0</v>
      </c>
      <c r="CG105" s="107" t="n">
        <f aca="true">IF(ISBLANK(OFFSET('Raw Data'!$A$3,MATCH('Data above threshold'!$A105,'Raw Data'!$B$4:$B$185,0),MATCH('Data above threshold'!CG$4,'Raw Data'!$3:$3,0)-1)),"",OFFSET('Raw Data'!$A$3,MATCH('Data above threshold'!$A105,'Raw Data'!$B$4:$B$185,0),MATCH('Data above threshold'!CG$4,'Raw Data'!$3:$3,0)-1))</f>
        <v>0</v>
      </c>
      <c r="CH105" s="107" t="n">
        <f aca="true">IF(ISBLANK(OFFSET('Raw Data'!$A$3,MATCH('Data above threshold'!$A105,'Raw Data'!$B$4:$B$185,0),MATCH('Data above threshold'!CH$4,'Raw Data'!$3:$3,0)-1)),"",OFFSET('Raw Data'!$A$3,MATCH('Data above threshold'!$A105,'Raw Data'!$B$4:$B$185,0),MATCH('Data above threshold'!CH$4,'Raw Data'!$3:$3,0)-1))</f>
        <v>2</v>
      </c>
      <c r="CI105" s="107" t="n">
        <f aca="true">IF(ISBLANK(OFFSET('Raw Data'!$A$3,MATCH('Data above threshold'!$A105,'Raw Data'!$B$4:$B$185,0),MATCH('Data above threshold'!CI$4,'Raw Data'!$3:$3,0)-1)),"",OFFSET('Raw Data'!$A$3,MATCH('Data above threshold'!$A105,'Raw Data'!$B$4:$B$185,0),MATCH('Data above threshold'!CI$4,'Raw Data'!$3:$3,0)-1))</f>
        <v>0</v>
      </c>
      <c r="CJ105" s="107" t="n">
        <f aca="true">IF(ISBLANK(OFFSET('Raw Data'!$A$3,MATCH('Data above threshold'!$A105,'Raw Data'!$B$4:$B$185,0),MATCH('Data above threshold'!CJ$4,'Raw Data'!$3:$3,0)-1)),"",OFFSET('Raw Data'!$A$3,MATCH('Data above threshold'!$A105,'Raw Data'!$B$4:$B$185,0),MATCH('Data above threshold'!CJ$4,'Raw Data'!$3:$3,0)-1))</f>
        <v>0</v>
      </c>
      <c r="CK105" s="107" t="n">
        <f aca="true">IF(ISBLANK(OFFSET('Raw Data'!$A$3,MATCH('Data above threshold'!$A105,'Raw Data'!$B$4:$B$185,0),MATCH('Data above threshold'!CK$4,'Raw Data'!$3:$3,0)-1)),"",OFFSET('Raw Data'!$A$3,MATCH('Data above threshold'!$A105,'Raw Data'!$B$4:$B$185,0),MATCH('Data above threshold'!CK$4,'Raw Data'!$3:$3,0)-1))</f>
        <v>0</v>
      </c>
      <c r="CL105" s="107" t="n">
        <f aca="true">IF(ISBLANK(OFFSET('Raw Data'!$A$3,MATCH('Data above threshold'!$A105,'Raw Data'!$B$4:$B$185,0),MATCH('Data above threshold'!CL$4,'Raw Data'!$3:$3,0)-1)),"",OFFSET('Raw Data'!$A$3,MATCH('Data above threshold'!$A105,'Raw Data'!$B$4:$B$185,0),MATCH('Data above threshold'!CL$4,'Raw Data'!$3:$3,0)-1))</f>
        <v>2</v>
      </c>
      <c r="CM105" s="107" t="n">
        <f aca="true">IF(ISBLANK(OFFSET('Raw Data'!$A$3,MATCH('Data above threshold'!$A105,'Raw Data'!$B$4:$B$185,0),MATCH('Data above threshold'!CM$4,'Raw Data'!$3:$3,0)-1)),"",OFFSET('Raw Data'!$A$3,MATCH('Data above threshold'!$A105,'Raw Data'!$B$4:$B$185,0),MATCH('Data above threshold'!CM$4,'Raw Data'!$3:$3,0)-1))</f>
        <v>2</v>
      </c>
      <c r="CN105" s="107" t="n">
        <f aca="true">IF(ISBLANK(OFFSET('Raw Data'!$A$3,MATCH('Data above threshold'!$A105,'Raw Data'!$B$4:$B$185,0),MATCH('Data above threshold'!CN$4,'Raw Data'!$3:$3,0)-1)),"",OFFSET('Raw Data'!$A$3,MATCH('Data above threshold'!$A105,'Raw Data'!$B$4:$B$185,0),MATCH('Data above threshold'!CN$4,'Raw Data'!$3:$3,0)-1))</f>
        <v>2</v>
      </c>
      <c r="CO105" s="107" t="n">
        <f aca="true">IF(ISBLANK(OFFSET('Raw Data'!$A$3,MATCH('Data above threshold'!$A105,'Raw Data'!$B$4:$B$185,0),MATCH('Data above threshold'!CO$4,'Raw Data'!$3:$3,0)-1)),"",OFFSET('Raw Data'!$A$3,MATCH('Data above threshold'!$A105,'Raw Data'!$B$4:$B$185,0),MATCH('Data above threshold'!CO$4,'Raw Data'!$3:$3,0)-1))</f>
        <v>1</v>
      </c>
      <c r="CP105" s="107" t="n">
        <f aca="true">IF(ISBLANK(OFFSET('Raw Data'!$A$3,MATCH('Data above threshold'!$A105,'Raw Data'!$B$4:$B$185,0),MATCH('Data above threshold'!CP$4,'Raw Data'!$3:$3,0)-1)),"",OFFSET('Raw Data'!$A$3,MATCH('Data above threshold'!$A105,'Raw Data'!$B$4:$B$185,0),MATCH('Data above threshold'!CP$4,'Raw Data'!$3:$3,0)-1))</f>
        <v>0</v>
      </c>
      <c r="CQ105" s="107" t="n">
        <f aca="true">IF(ISBLANK(OFFSET('Raw Data'!$A$3,MATCH('Data above threshold'!$A105,'Raw Data'!$B$4:$B$185,0),MATCH('Data above threshold'!CQ$4,'Raw Data'!$3:$3,0)-1)),"",OFFSET('Raw Data'!$A$3,MATCH('Data above threshold'!$A105,'Raw Data'!$B$4:$B$185,0),MATCH('Data above threshold'!CQ$4,'Raw Data'!$3:$3,0)-1))</f>
        <v>0</v>
      </c>
      <c r="CR105" s="107" t="n">
        <f aca="true">IF(ISBLANK(OFFSET('Raw Data'!$A$3,MATCH('Data above threshold'!$A105,'Raw Data'!$B$4:$B$185,0),MATCH('Data above threshold'!CR$4,'Raw Data'!$3:$3,0)-1)),"",OFFSET('Raw Data'!$A$3,MATCH('Data above threshold'!$A105,'Raw Data'!$B$4:$B$185,0),MATCH('Data above threshold'!CR$4,'Raw Data'!$3:$3,0)-1))</f>
        <v>2</v>
      </c>
    </row>
    <row r="106" s="103" customFormat="true" ht="15.5" hidden="false" customHeight="false" outlineLevel="0" collapsed="false">
      <c r="A106" s="107" t="n">
        <v>4212</v>
      </c>
      <c r="B106" s="107" t="n">
        <v>4</v>
      </c>
      <c r="C106" s="107" t="str">
        <f aca="true">IF(ISBLANK(OFFSET('Raw Data'!$A$3,MATCH('Data above threshold'!$A106,'Raw Data'!$B$4:$B$185,0),MATCH('Data above threshold'!C$4,'Raw Data'!$3:$3,0)-1)),"",OFFSET('Raw Data'!$A$3,MATCH('Data above threshold'!$A106,'Raw Data'!$B$4:$B$185,0),MATCH('Data above threshold'!C$4,'Raw Data'!$3:$3,0)-1))</f>
        <v/>
      </c>
      <c r="D106" s="107" t="str">
        <f aca="true">IF(ISBLANK(OFFSET('Raw Data'!$A$3,MATCH('Data above threshold'!$A106,'Raw Data'!$B$4:$B$185,0),MATCH('Data above threshold'!D$4,'Raw Data'!$3:$3,0)-1)),"",OFFSET('Raw Data'!$A$3,MATCH('Data above threshold'!$A106,'Raw Data'!$B$4:$B$185,0),MATCH('Data above threshold'!D$4,'Raw Data'!$3:$3,0)-1))</f>
        <v>Expert assessment data - D.5.6</v>
      </c>
      <c r="E106" s="107" t="str">
        <f aca="true">IF(ISBLANK(OFFSET('Raw Data'!$A$3,MATCH('Data above threshold'!$A106,'Raw Data'!$B$4:$B$185,0),MATCH('Data above threshold'!E$4,'Raw Data'!$3:$3,0)-1)),"",OFFSET('Raw Data'!$A$3,MATCH('Data above threshold'!$A106,'Raw Data'!$B$4:$B$185,0),MATCH('Data above threshold'!E$4,'Raw Data'!$3:$3,0)-1))</f>
        <v>Environmental protection/impact: Environmental protection/impact: Minimum standards for energy efficiency of household appliance (e.g. through billing)</v>
      </c>
      <c r="F106" s="107" t="str">
        <f aca="true">IF(ISBLANK(OFFSET('Raw Data'!$A$3,MATCH('Data above threshold'!$A106,'Raw Data'!$B$4:$B$185,0),MATCH('Data above threshold'!F$4,'Raw Data'!$3:$3,0)-1)),"",OFFSET('Raw Data'!$A$3,MATCH('Data above threshold'!$A106,'Raw Data'!$B$4:$B$185,0),MATCH('Data above threshold'!F$4,'Raw Data'!$3:$3,0)-1))</f>
        <v/>
      </c>
      <c r="G106" s="107" t="str">
        <f aca="true">IF(ISBLANK(OFFSET('Raw Data'!$A$3,MATCH('Data above threshold'!$A106,'Raw Data'!$B$4:$B$185,0),MATCH('Data above threshold'!G$4,'Raw Data'!$3:$3,0)-1)),"",OFFSET('Raw Data'!$A$3,MATCH('Data above threshold'!$A106,'Raw Data'!$B$4:$B$185,0),MATCH('Data above threshold'!G$4,'Raw Data'!$3:$3,0)-1))</f>
        <v/>
      </c>
      <c r="H106" s="107" t="str">
        <f aca="true">IF(ISBLANK(OFFSET('Raw Data'!$A$3,MATCH('Data above threshold'!$A106,'Raw Data'!$B$4:$B$185,0),MATCH('Data above threshold'!H$4,'Raw Data'!$3:$3,0)-1)),"",OFFSET('Raw Data'!$A$3,MATCH('Data above threshold'!$A106,'Raw Data'!$B$4:$B$185,0),MATCH('Data above threshold'!H$4,'Raw Data'!$3:$3,0)-1))</f>
        <v>Consumers International Survey</v>
      </c>
      <c r="I106" s="107" t="str">
        <f aca="true">IF(ISBLANK(OFFSET('Raw Data'!$A$3,MATCH('Data above threshold'!$A106,'Raw Data'!$B$4:$B$185,0),MATCH('Data above threshold'!I$4,'Raw Data'!$3:$3,0)-1)),"",OFFSET('Raw Data'!$A$3,MATCH('Data above threshold'!$A106,'Raw Data'!$B$4:$B$185,0),MATCH('Data above threshold'!I$4,'Raw Data'!$3:$3,0)-1))</f>
        <v/>
      </c>
      <c r="J106" s="107" t="str">
        <f aca="true">IF(ISBLANK(OFFSET('Raw Data'!$A$3,MATCH('Data above threshold'!$A106,'Raw Data'!$B$4:$B$185,0),MATCH('Data above threshold'!J$4,'Raw Data'!$3:$3,0)-1)),"",OFFSET('Raw Data'!$A$3,MATCH('Data above threshold'!$A106,'Raw Data'!$B$4:$B$185,0),MATCH('Data above threshold'!J$4,'Raw Data'!$3:$3,0)-1))</f>
        <v/>
      </c>
      <c r="K106" s="107" t="str">
        <f aca="true">IF(ISBLANK(OFFSET('Raw Data'!$A$3,MATCH('Data above threshold'!$A106,'Raw Data'!$B$4:$B$185,0),MATCH('Data above threshold'!K$4,'Raw Data'!$3:$3,0)-1)),"",OFFSET('Raw Data'!$A$3,MATCH('Data above threshold'!$A106,'Raw Data'!$B$4:$B$185,0),MATCH('Data above threshold'!K$4,'Raw Data'!$3:$3,0)-1))</f>
        <v>Plus</v>
      </c>
      <c r="L106" s="107" t="str">
        <f aca="true">IF(ISBLANK(OFFSET('Raw Data'!$A$3,MATCH('Data above threshold'!$A106,'Raw Data'!$B$4:$B$185,0),MATCH('Data above threshold'!L$4,'Raw Data'!$3:$3,0)-1)),"",OFFSET('Raw Data'!$A$3,MATCH('Data above threshold'!$A106,'Raw Data'!$B$4:$B$185,0),MATCH('Data above threshold'!L$4,'Raw Data'!$3:$3,0)-1))</f>
        <v/>
      </c>
      <c r="M106" s="105" t="n">
        <f aca="false" t="array" ref="M106:M106">IFERROR(SKEW(IF(ISNUMBER(Q106:CR106),Q106:CR106,"")),"")</f>
        <v>-0.676533561118463</v>
      </c>
      <c r="N106" s="107" t="n">
        <v>0</v>
      </c>
      <c r="O106" s="107" t="str">
        <f aca="true">IF(ISBLANK(OFFSET('Raw Data'!$A$3,MATCH('Data above threshold'!$A106,'Raw Data'!$B$4:$B$185,0),MATCH('Data above threshold'!O$4,'Raw Data'!$3:$3,0)-1)),"",OFFSET('Raw Data'!$A$3,MATCH('Data above threshold'!$A106,'Raw Data'!$B$4:$B$185,0),MATCH('Data above threshold'!O$4,'Raw Data'!$3:$3,0)-1))</f>
        <v/>
      </c>
      <c r="P106" s="106" t="n">
        <f aca="false" t="array" ref="P106:P106">IF(B106&lt;4,"",1-IFERROR(SUM(ISNUMBER(Q106:CR106)*(1-$Q$3:$CR$3))/COUNTIF($Q$3:$CR$3,0),0))</f>
        <v>0.0625</v>
      </c>
      <c r="Q106" s="107" t="n">
        <f aca="true">IF(ISBLANK(OFFSET('Raw Data'!$A$3,MATCH('Data above threshold'!$A106,'Raw Data'!$B$4:$B$185,0),MATCH('Data above threshold'!Q$4,'Raw Data'!$3:$3,0)-1)),"",OFFSET('Raw Data'!$A$3,MATCH('Data above threshold'!$A106,'Raw Data'!$B$4:$B$185,0),MATCH('Data above threshold'!Q$4,'Raw Data'!$3:$3,0)-1))</f>
        <v>3</v>
      </c>
      <c r="R106" s="107" t="n">
        <f aca="true">IF(ISBLANK(OFFSET('Raw Data'!$A$3,MATCH('Data above threshold'!$A106,'Raw Data'!$B$4:$B$185,0),MATCH('Data above threshold'!R$4,'Raw Data'!$3:$3,0)-1)),"",OFFSET('Raw Data'!$A$3,MATCH('Data above threshold'!$A106,'Raw Data'!$B$4:$B$185,0),MATCH('Data above threshold'!R$4,'Raw Data'!$3:$3,0)-1))</f>
        <v>3</v>
      </c>
      <c r="S106" s="107" t="n">
        <f aca="true">IF(ISBLANK(OFFSET('Raw Data'!$A$3,MATCH('Data above threshold'!$A106,'Raw Data'!$B$4:$B$185,0),MATCH('Data above threshold'!S$4,'Raw Data'!$3:$3,0)-1)),"",OFFSET('Raw Data'!$A$3,MATCH('Data above threshold'!$A106,'Raw Data'!$B$4:$B$185,0),MATCH('Data above threshold'!S$4,'Raw Data'!$3:$3,0)-1))</f>
        <v>3</v>
      </c>
      <c r="T106" s="107" t="n">
        <f aca="true">IF(ISBLANK(OFFSET('Raw Data'!$A$3,MATCH('Data above threshold'!$A106,'Raw Data'!$B$4:$B$185,0),MATCH('Data above threshold'!T$4,'Raw Data'!$3:$3,0)-1)),"",OFFSET('Raw Data'!$A$3,MATCH('Data above threshold'!$A106,'Raw Data'!$B$4:$B$185,0),MATCH('Data above threshold'!T$4,'Raw Data'!$3:$3,0)-1))</f>
        <v>3</v>
      </c>
      <c r="U106" s="107" t="n">
        <f aca="true">IF(ISBLANK(OFFSET('Raw Data'!$A$3,MATCH('Data above threshold'!$A106,'Raw Data'!$B$4:$B$185,0),MATCH('Data above threshold'!U$4,'Raw Data'!$3:$3,0)-1)),"",OFFSET('Raw Data'!$A$3,MATCH('Data above threshold'!$A106,'Raw Data'!$B$4:$B$185,0),MATCH('Data above threshold'!U$4,'Raw Data'!$3:$3,0)-1))</f>
        <v>3</v>
      </c>
      <c r="V106" s="107" t="n">
        <f aca="true">IF(ISBLANK(OFFSET('Raw Data'!$A$3,MATCH('Data above threshold'!$A106,'Raw Data'!$B$4:$B$185,0),MATCH('Data above threshold'!V$4,'Raw Data'!$3:$3,0)-1)),"",OFFSET('Raw Data'!$A$3,MATCH('Data above threshold'!$A106,'Raw Data'!$B$4:$B$185,0),MATCH('Data above threshold'!V$4,'Raw Data'!$3:$3,0)-1))</f>
        <v>1</v>
      </c>
      <c r="W106" s="107" t="n">
        <f aca="true">IF(ISBLANK(OFFSET('Raw Data'!$A$3,MATCH('Data above threshold'!$A106,'Raw Data'!$B$4:$B$185,0),MATCH('Data above threshold'!W$4,'Raw Data'!$3:$3,0)-1)),"",OFFSET('Raw Data'!$A$3,MATCH('Data above threshold'!$A106,'Raw Data'!$B$4:$B$185,0),MATCH('Data above threshold'!W$4,'Raw Data'!$3:$3,0)-1))</f>
        <v>1</v>
      </c>
      <c r="X106" s="107" t="n">
        <f aca="true">IF(ISBLANK(OFFSET('Raw Data'!$A$3,MATCH('Data above threshold'!$A106,'Raw Data'!$B$4:$B$185,0),MATCH('Data above threshold'!X$4,'Raw Data'!$3:$3,0)-1)),"",OFFSET('Raw Data'!$A$3,MATCH('Data above threshold'!$A106,'Raw Data'!$B$4:$B$185,0),MATCH('Data above threshold'!X$4,'Raw Data'!$3:$3,0)-1))</f>
        <v>3</v>
      </c>
      <c r="Y106" s="107" t="n">
        <f aca="true">IF(ISBLANK(OFFSET('Raw Data'!$A$3,MATCH('Data above threshold'!$A106,'Raw Data'!$B$4:$B$185,0),MATCH('Data above threshold'!Y$4,'Raw Data'!$3:$3,0)-1)),"",OFFSET('Raw Data'!$A$3,MATCH('Data above threshold'!$A106,'Raw Data'!$B$4:$B$185,0),MATCH('Data above threshold'!Y$4,'Raw Data'!$3:$3,0)-1))</f>
        <v>3</v>
      </c>
      <c r="Z106" s="107" t="n">
        <f aca="true">IF(ISBLANK(OFFSET('Raw Data'!$A$3,MATCH('Data above threshold'!$A106,'Raw Data'!$B$4:$B$185,0),MATCH('Data above threshold'!Z$4,'Raw Data'!$3:$3,0)-1)),"",OFFSET('Raw Data'!$A$3,MATCH('Data above threshold'!$A106,'Raw Data'!$B$4:$B$185,0),MATCH('Data above threshold'!Z$4,'Raw Data'!$3:$3,0)-1))</f>
        <v>3</v>
      </c>
      <c r="AA106" s="107" t="n">
        <f aca="true">IF(ISBLANK(OFFSET('Raw Data'!$A$3,MATCH('Data above threshold'!$A106,'Raw Data'!$B$4:$B$185,0),MATCH('Data above threshold'!AA$4,'Raw Data'!$3:$3,0)-1)),"",OFFSET('Raw Data'!$A$3,MATCH('Data above threshold'!$A106,'Raw Data'!$B$4:$B$185,0),MATCH('Data above threshold'!AA$4,'Raw Data'!$3:$3,0)-1))</f>
        <v>3</v>
      </c>
      <c r="AB106" s="107" t="n">
        <f aca="true">IF(ISBLANK(OFFSET('Raw Data'!$A$3,MATCH('Data above threshold'!$A106,'Raw Data'!$B$4:$B$185,0),MATCH('Data above threshold'!AB$4,'Raw Data'!$3:$3,0)-1)),"",OFFSET('Raw Data'!$A$3,MATCH('Data above threshold'!$A106,'Raw Data'!$B$4:$B$185,0),MATCH('Data above threshold'!AB$4,'Raw Data'!$3:$3,0)-1))</f>
        <v>1</v>
      </c>
      <c r="AC106" s="107" t="n">
        <f aca="true">IF(ISBLANK(OFFSET('Raw Data'!$A$3,MATCH('Data above threshold'!$A106,'Raw Data'!$B$4:$B$185,0),MATCH('Data above threshold'!AC$4,'Raw Data'!$3:$3,0)-1)),"",OFFSET('Raw Data'!$A$3,MATCH('Data above threshold'!$A106,'Raw Data'!$B$4:$B$185,0),MATCH('Data above threshold'!AC$4,'Raw Data'!$3:$3,0)-1))</f>
        <v>1</v>
      </c>
      <c r="AD106" s="107" t="n">
        <f aca="true">IF(ISBLANK(OFFSET('Raw Data'!$A$3,MATCH('Data above threshold'!$A106,'Raw Data'!$B$4:$B$185,0),MATCH('Data above threshold'!AD$4,'Raw Data'!$3:$3,0)-1)),"",OFFSET('Raw Data'!$A$3,MATCH('Data above threshold'!$A106,'Raw Data'!$B$4:$B$185,0),MATCH('Data above threshold'!AD$4,'Raw Data'!$3:$3,0)-1))</f>
        <v>2</v>
      </c>
      <c r="AE106" s="107" t="n">
        <f aca="true">IF(ISBLANK(OFFSET('Raw Data'!$A$3,MATCH('Data above threshold'!$A106,'Raw Data'!$B$4:$B$185,0),MATCH('Data above threshold'!AE$4,'Raw Data'!$3:$3,0)-1)),"",OFFSET('Raw Data'!$A$3,MATCH('Data above threshold'!$A106,'Raw Data'!$B$4:$B$185,0),MATCH('Data above threshold'!AE$4,'Raw Data'!$3:$3,0)-1))</f>
        <v>3</v>
      </c>
      <c r="AF106" s="107" t="n">
        <f aca="true">IF(ISBLANK(OFFSET('Raw Data'!$A$3,MATCH('Data above threshold'!$A106,'Raw Data'!$B$4:$B$185,0),MATCH('Data above threshold'!AF$4,'Raw Data'!$3:$3,0)-1)),"",OFFSET('Raw Data'!$A$3,MATCH('Data above threshold'!$A106,'Raw Data'!$B$4:$B$185,0),MATCH('Data above threshold'!AF$4,'Raw Data'!$3:$3,0)-1))</f>
        <v>3</v>
      </c>
      <c r="AG106" s="107" t="n">
        <f aca="true">IF(ISBLANK(OFFSET('Raw Data'!$A$3,MATCH('Data above threshold'!$A106,'Raw Data'!$B$4:$B$185,0),MATCH('Data above threshold'!AG$4,'Raw Data'!$3:$3,0)-1)),"",OFFSET('Raw Data'!$A$3,MATCH('Data above threshold'!$A106,'Raw Data'!$B$4:$B$185,0),MATCH('Data above threshold'!AG$4,'Raw Data'!$3:$3,0)-1))</f>
        <v>3</v>
      </c>
      <c r="AH106" s="107" t="n">
        <f aca="true">IF(ISBLANK(OFFSET('Raw Data'!$A$3,MATCH('Data above threshold'!$A106,'Raw Data'!$B$4:$B$185,0),MATCH('Data above threshold'!AH$4,'Raw Data'!$3:$3,0)-1)),"",OFFSET('Raw Data'!$A$3,MATCH('Data above threshold'!$A106,'Raw Data'!$B$4:$B$185,0),MATCH('Data above threshold'!AH$4,'Raw Data'!$3:$3,0)-1))</f>
        <v>3</v>
      </c>
      <c r="AI106" s="107" t="n">
        <f aca="true">IF(ISBLANK(OFFSET('Raw Data'!$A$3,MATCH('Data above threshold'!$A106,'Raw Data'!$B$4:$B$185,0),MATCH('Data above threshold'!AI$4,'Raw Data'!$3:$3,0)-1)),"",OFFSET('Raw Data'!$A$3,MATCH('Data above threshold'!$A106,'Raw Data'!$B$4:$B$185,0),MATCH('Data above threshold'!AI$4,'Raw Data'!$3:$3,0)-1))</f>
        <v>1</v>
      </c>
      <c r="AJ106" s="107" t="n">
        <f aca="true">IF(ISBLANK(OFFSET('Raw Data'!$A$3,MATCH('Data above threshold'!$A106,'Raw Data'!$B$4:$B$185,0),MATCH('Data above threshold'!AJ$4,'Raw Data'!$3:$3,0)-1)),"",OFFSET('Raw Data'!$A$3,MATCH('Data above threshold'!$A106,'Raw Data'!$B$4:$B$185,0),MATCH('Data above threshold'!AJ$4,'Raw Data'!$3:$3,0)-1))</f>
        <v>3</v>
      </c>
      <c r="AK106" s="107" t="n">
        <f aca="true">IF(ISBLANK(OFFSET('Raw Data'!$A$3,MATCH('Data above threshold'!$A106,'Raw Data'!$B$4:$B$185,0),MATCH('Data above threshold'!AK$4,'Raw Data'!$3:$3,0)-1)),"",OFFSET('Raw Data'!$A$3,MATCH('Data above threshold'!$A106,'Raw Data'!$B$4:$B$185,0),MATCH('Data above threshold'!AK$4,'Raw Data'!$3:$3,0)-1))</f>
        <v>3</v>
      </c>
      <c r="AL106" s="107" t="n">
        <f aca="true">IF(ISBLANK(OFFSET('Raw Data'!$A$3,MATCH('Data above threshold'!$A106,'Raw Data'!$B$4:$B$185,0),MATCH('Data above threshold'!AL$4,'Raw Data'!$3:$3,0)-1)),"",OFFSET('Raw Data'!$A$3,MATCH('Data above threshold'!$A106,'Raw Data'!$B$4:$B$185,0),MATCH('Data above threshold'!AL$4,'Raw Data'!$3:$3,0)-1))</f>
        <v>3</v>
      </c>
      <c r="AM106" s="107" t="n">
        <f aca="true">IF(ISBLANK(OFFSET('Raw Data'!$A$3,MATCH('Data above threshold'!$A106,'Raw Data'!$B$4:$B$185,0),MATCH('Data above threshold'!AM$4,'Raw Data'!$3:$3,0)-1)),"",OFFSET('Raw Data'!$A$3,MATCH('Data above threshold'!$A106,'Raw Data'!$B$4:$B$185,0),MATCH('Data above threshold'!AM$4,'Raw Data'!$3:$3,0)-1))</f>
        <v>3</v>
      </c>
      <c r="AN106" s="107" t="n">
        <f aca="true">IF(ISBLANK(OFFSET('Raw Data'!$A$3,MATCH('Data above threshold'!$A106,'Raw Data'!$B$4:$B$185,0),MATCH('Data above threshold'!AN$4,'Raw Data'!$3:$3,0)-1)),"",OFFSET('Raw Data'!$A$3,MATCH('Data above threshold'!$A106,'Raw Data'!$B$4:$B$185,0),MATCH('Data above threshold'!AN$4,'Raw Data'!$3:$3,0)-1))</f>
        <v>3</v>
      </c>
      <c r="AO106" s="107" t="n">
        <f aca="true">IF(ISBLANK(OFFSET('Raw Data'!$A$3,MATCH('Data above threshold'!$A106,'Raw Data'!$B$4:$B$185,0),MATCH('Data above threshold'!AO$4,'Raw Data'!$3:$3,0)-1)),"",OFFSET('Raw Data'!$A$3,MATCH('Data above threshold'!$A106,'Raw Data'!$B$4:$B$185,0),MATCH('Data above threshold'!AO$4,'Raw Data'!$3:$3,0)-1))</f>
        <v>3</v>
      </c>
      <c r="AP106" s="107" t="n">
        <f aca="true">IF(ISBLANK(OFFSET('Raw Data'!$A$3,MATCH('Data above threshold'!$A106,'Raw Data'!$B$4:$B$185,0),MATCH('Data above threshold'!AP$4,'Raw Data'!$3:$3,0)-1)),"",OFFSET('Raw Data'!$A$3,MATCH('Data above threshold'!$A106,'Raw Data'!$B$4:$B$185,0),MATCH('Data above threshold'!AP$4,'Raw Data'!$3:$3,0)-1))</f>
        <v>3</v>
      </c>
      <c r="AQ106" s="107" t="n">
        <f aca="true">IF(ISBLANK(OFFSET('Raw Data'!$A$3,MATCH('Data above threshold'!$A106,'Raw Data'!$B$4:$B$185,0),MATCH('Data above threshold'!AQ$4,'Raw Data'!$3:$3,0)-1)),"",OFFSET('Raw Data'!$A$3,MATCH('Data above threshold'!$A106,'Raw Data'!$B$4:$B$185,0),MATCH('Data above threshold'!AQ$4,'Raw Data'!$3:$3,0)-1))</f>
        <v>3</v>
      </c>
      <c r="AR106" s="107" t="n">
        <f aca="true">IF(ISBLANK(OFFSET('Raw Data'!$A$3,MATCH('Data above threshold'!$A106,'Raw Data'!$B$4:$B$185,0),MATCH('Data above threshold'!AR$4,'Raw Data'!$3:$3,0)-1)),"",OFFSET('Raw Data'!$A$3,MATCH('Data above threshold'!$A106,'Raw Data'!$B$4:$B$185,0),MATCH('Data above threshold'!AR$4,'Raw Data'!$3:$3,0)-1))</f>
        <v>1</v>
      </c>
      <c r="AS106" s="107" t="n">
        <f aca="true">IF(ISBLANK(OFFSET('Raw Data'!$A$3,MATCH('Data above threshold'!$A106,'Raw Data'!$B$4:$B$185,0),MATCH('Data above threshold'!AS$4,'Raw Data'!$3:$3,0)-1)),"",OFFSET('Raw Data'!$A$3,MATCH('Data above threshold'!$A106,'Raw Data'!$B$4:$B$185,0),MATCH('Data above threshold'!AS$4,'Raw Data'!$3:$3,0)-1))</f>
        <v>3</v>
      </c>
      <c r="AT106" s="107" t="n">
        <f aca="true">IF(ISBLANK(OFFSET('Raw Data'!$A$3,MATCH('Data above threshold'!$A106,'Raw Data'!$B$4:$B$185,0),MATCH('Data above threshold'!AT$4,'Raw Data'!$3:$3,0)-1)),"",OFFSET('Raw Data'!$A$3,MATCH('Data above threshold'!$A106,'Raw Data'!$B$4:$B$185,0),MATCH('Data above threshold'!AT$4,'Raw Data'!$3:$3,0)-1))</f>
        <v>3</v>
      </c>
      <c r="AU106" s="107" t="n">
        <f aca="true">IF(ISBLANK(OFFSET('Raw Data'!$A$3,MATCH('Data above threshold'!$A106,'Raw Data'!$B$4:$B$185,0),MATCH('Data above threshold'!AU$4,'Raw Data'!$3:$3,0)-1)),"",OFFSET('Raw Data'!$A$3,MATCH('Data above threshold'!$A106,'Raw Data'!$B$4:$B$185,0),MATCH('Data above threshold'!AU$4,'Raw Data'!$3:$3,0)-1))</f>
        <v>1</v>
      </c>
      <c r="AV106" s="107" t="n">
        <f aca="true">IF(ISBLANK(OFFSET('Raw Data'!$A$3,MATCH('Data above threshold'!$A106,'Raw Data'!$B$4:$B$185,0),MATCH('Data above threshold'!AV$4,'Raw Data'!$3:$3,0)-1)),"",OFFSET('Raw Data'!$A$3,MATCH('Data above threshold'!$A106,'Raw Data'!$B$4:$B$185,0),MATCH('Data above threshold'!AV$4,'Raw Data'!$3:$3,0)-1))</f>
        <v>2</v>
      </c>
      <c r="AW106" s="107" t="n">
        <f aca="true">IF(ISBLANK(OFFSET('Raw Data'!$A$3,MATCH('Data above threshold'!$A106,'Raw Data'!$B$4:$B$185,0),MATCH('Data above threshold'!AW$4,'Raw Data'!$3:$3,0)-1)),"",OFFSET('Raw Data'!$A$3,MATCH('Data above threshold'!$A106,'Raw Data'!$B$4:$B$185,0),MATCH('Data above threshold'!AW$4,'Raw Data'!$3:$3,0)-1))</f>
        <v>2</v>
      </c>
      <c r="AX106" s="107" t="str">
        <f aca="true">IF(ISBLANK(OFFSET('Raw Data'!$A$3,MATCH('Data above threshold'!$A106,'Raw Data'!$B$4:$B$185,0),MATCH('Data above threshold'!AX$4,'Raw Data'!$3:$3,0)-1)),"",OFFSET('Raw Data'!$A$3,MATCH('Data above threshold'!$A106,'Raw Data'!$B$4:$B$185,0),MATCH('Data above threshold'!AX$4,'Raw Data'!$3:$3,0)-1))</f>
        <v/>
      </c>
      <c r="AY106" s="107" t="n">
        <f aca="true">IF(ISBLANK(OFFSET('Raw Data'!$A$3,MATCH('Data above threshold'!$A106,'Raw Data'!$B$4:$B$185,0),MATCH('Data above threshold'!AY$4,'Raw Data'!$3:$3,0)-1)),"",OFFSET('Raw Data'!$A$3,MATCH('Data above threshold'!$A106,'Raw Data'!$B$4:$B$185,0),MATCH('Data above threshold'!AY$4,'Raw Data'!$3:$3,0)-1))</f>
        <v>3</v>
      </c>
      <c r="AZ106" s="107" t="n">
        <f aca="true">IF(ISBLANK(OFFSET('Raw Data'!$A$3,MATCH('Data above threshold'!$A106,'Raw Data'!$B$4:$B$185,0),MATCH('Data above threshold'!AZ$4,'Raw Data'!$3:$3,0)-1)),"",OFFSET('Raw Data'!$A$3,MATCH('Data above threshold'!$A106,'Raw Data'!$B$4:$B$185,0),MATCH('Data above threshold'!AZ$4,'Raw Data'!$3:$3,0)-1))</f>
        <v>3</v>
      </c>
      <c r="BA106" s="107" t="n">
        <f aca="true">IF(ISBLANK(OFFSET('Raw Data'!$A$3,MATCH('Data above threshold'!$A106,'Raw Data'!$B$4:$B$185,0),MATCH('Data above threshold'!BA$4,'Raw Data'!$3:$3,0)-1)),"",OFFSET('Raw Data'!$A$3,MATCH('Data above threshold'!$A106,'Raw Data'!$B$4:$B$185,0),MATCH('Data above threshold'!BA$4,'Raw Data'!$3:$3,0)-1))</f>
        <v>2.5</v>
      </c>
      <c r="BB106" s="107" t="n">
        <f aca="true">IF(ISBLANK(OFFSET('Raw Data'!$A$3,MATCH('Data above threshold'!$A106,'Raw Data'!$B$4:$B$185,0),MATCH('Data above threshold'!BB$4,'Raw Data'!$3:$3,0)-1)),"",OFFSET('Raw Data'!$A$3,MATCH('Data above threshold'!$A106,'Raw Data'!$B$4:$B$185,0),MATCH('Data above threshold'!BB$4,'Raw Data'!$3:$3,0)-1))</f>
        <v>2</v>
      </c>
      <c r="BC106" s="107" t="n">
        <f aca="true">IF(ISBLANK(OFFSET('Raw Data'!$A$3,MATCH('Data above threshold'!$A106,'Raw Data'!$B$4:$B$185,0),MATCH('Data above threshold'!BC$4,'Raw Data'!$3:$3,0)-1)),"",OFFSET('Raw Data'!$A$3,MATCH('Data above threshold'!$A106,'Raw Data'!$B$4:$B$185,0),MATCH('Data above threshold'!BC$4,'Raw Data'!$3:$3,0)-1))</f>
        <v>1</v>
      </c>
      <c r="BD106" s="107" t="n">
        <f aca="true">IF(ISBLANK(OFFSET('Raw Data'!$A$3,MATCH('Data above threshold'!$A106,'Raw Data'!$B$4:$B$185,0),MATCH('Data above threshold'!BD$4,'Raw Data'!$3:$3,0)-1)),"",OFFSET('Raw Data'!$A$3,MATCH('Data above threshold'!$A106,'Raw Data'!$B$4:$B$185,0),MATCH('Data above threshold'!BD$4,'Raw Data'!$3:$3,0)-1))</f>
        <v>1</v>
      </c>
      <c r="BE106" s="107" t="n">
        <f aca="true">IF(ISBLANK(OFFSET('Raw Data'!$A$3,MATCH('Data above threshold'!$A106,'Raw Data'!$B$4:$B$185,0),MATCH('Data above threshold'!BE$4,'Raw Data'!$3:$3,0)-1)),"",OFFSET('Raw Data'!$A$3,MATCH('Data above threshold'!$A106,'Raw Data'!$B$4:$B$185,0),MATCH('Data above threshold'!BE$4,'Raw Data'!$3:$3,0)-1))</f>
        <v>3</v>
      </c>
      <c r="BF106" s="107" t="n">
        <f aca="true">IF(ISBLANK(OFFSET('Raw Data'!$A$3,MATCH('Data above threshold'!$A106,'Raw Data'!$B$4:$B$185,0),MATCH('Data above threshold'!BF$4,'Raw Data'!$3:$3,0)-1)),"",OFFSET('Raw Data'!$A$3,MATCH('Data above threshold'!$A106,'Raw Data'!$B$4:$B$185,0),MATCH('Data above threshold'!BF$4,'Raw Data'!$3:$3,0)-1))</f>
        <v>1</v>
      </c>
      <c r="BG106" s="107" t="str">
        <f aca="true">IF(ISBLANK(OFFSET('Raw Data'!$A$3,MATCH('Data above threshold'!$A106,'Raw Data'!$B$4:$B$185,0),MATCH('Data above threshold'!BG$4,'Raw Data'!$3:$3,0)-1)),"",OFFSET('Raw Data'!$A$3,MATCH('Data above threshold'!$A106,'Raw Data'!$B$4:$B$185,0),MATCH('Data above threshold'!BG$4,'Raw Data'!$3:$3,0)-1))</f>
        <v/>
      </c>
      <c r="BH106" s="107" t="n">
        <f aca="true">IF(ISBLANK(OFFSET('Raw Data'!$A$3,MATCH('Data above threshold'!$A106,'Raw Data'!$B$4:$B$185,0),MATCH('Data above threshold'!BH$4,'Raw Data'!$3:$3,0)-1)),"",OFFSET('Raw Data'!$A$3,MATCH('Data above threshold'!$A106,'Raw Data'!$B$4:$B$185,0),MATCH('Data above threshold'!BH$4,'Raw Data'!$3:$3,0)-1))</f>
        <v>2</v>
      </c>
      <c r="BI106" s="107" t="str">
        <f aca="true">IF(ISBLANK(OFFSET('Raw Data'!$A$3,MATCH('Data above threshold'!$A106,'Raw Data'!$B$4:$B$185,0),MATCH('Data above threshold'!BI$4,'Raw Data'!$3:$3,0)-1)),"",OFFSET('Raw Data'!$A$3,MATCH('Data above threshold'!$A106,'Raw Data'!$B$4:$B$185,0),MATCH('Data above threshold'!BI$4,'Raw Data'!$3:$3,0)-1))</f>
        <v/>
      </c>
      <c r="BJ106" s="107" t="n">
        <f aca="true">IF(ISBLANK(OFFSET('Raw Data'!$A$3,MATCH('Data above threshold'!$A106,'Raw Data'!$B$4:$B$185,0),MATCH('Data above threshold'!BJ$4,'Raw Data'!$3:$3,0)-1)),"",OFFSET('Raw Data'!$A$3,MATCH('Data above threshold'!$A106,'Raw Data'!$B$4:$B$185,0),MATCH('Data above threshold'!BJ$4,'Raw Data'!$3:$3,0)-1))</f>
        <v>1</v>
      </c>
      <c r="BK106" s="107" t="n">
        <f aca="true">IF(ISBLANK(OFFSET('Raw Data'!$A$3,MATCH('Data above threshold'!$A106,'Raw Data'!$B$4:$B$185,0),MATCH('Data above threshold'!BK$4,'Raw Data'!$3:$3,0)-1)),"",OFFSET('Raw Data'!$A$3,MATCH('Data above threshold'!$A106,'Raw Data'!$B$4:$B$185,0),MATCH('Data above threshold'!BK$4,'Raw Data'!$3:$3,0)-1))</f>
        <v>3</v>
      </c>
      <c r="BL106" s="107" t="n">
        <f aca="true">IF(ISBLANK(OFFSET('Raw Data'!$A$3,MATCH('Data above threshold'!$A106,'Raw Data'!$B$4:$B$185,0),MATCH('Data above threshold'!BL$4,'Raw Data'!$3:$3,0)-1)),"",OFFSET('Raw Data'!$A$3,MATCH('Data above threshold'!$A106,'Raw Data'!$B$4:$B$185,0),MATCH('Data above threshold'!BL$4,'Raw Data'!$3:$3,0)-1))</f>
        <v>1</v>
      </c>
      <c r="BM106" s="107" t="n">
        <f aca="true">IF(ISBLANK(OFFSET('Raw Data'!$A$3,MATCH('Data above threshold'!$A106,'Raw Data'!$B$4:$B$185,0),MATCH('Data above threshold'!BM$4,'Raw Data'!$3:$3,0)-1)),"",OFFSET('Raw Data'!$A$3,MATCH('Data above threshold'!$A106,'Raw Data'!$B$4:$B$185,0),MATCH('Data above threshold'!BM$4,'Raw Data'!$3:$3,0)-1))</f>
        <v>2</v>
      </c>
      <c r="BN106" s="107" t="n">
        <f aca="true">IF(ISBLANK(OFFSET('Raw Data'!$A$3,MATCH('Data above threshold'!$A106,'Raw Data'!$B$4:$B$185,0),MATCH('Data above threshold'!BN$4,'Raw Data'!$3:$3,0)-1)),"",OFFSET('Raw Data'!$A$3,MATCH('Data above threshold'!$A106,'Raw Data'!$B$4:$B$185,0),MATCH('Data above threshold'!BN$4,'Raw Data'!$3:$3,0)-1))</f>
        <v>1</v>
      </c>
      <c r="BO106" s="107" t="n">
        <f aca="true">IF(ISBLANK(OFFSET('Raw Data'!$A$3,MATCH('Data above threshold'!$A106,'Raw Data'!$B$4:$B$185,0),MATCH('Data above threshold'!BO$4,'Raw Data'!$3:$3,0)-1)),"",OFFSET('Raw Data'!$A$3,MATCH('Data above threshold'!$A106,'Raw Data'!$B$4:$B$185,0),MATCH('Data above threshold'!BO$4,'Raw Data'!$3:$3,0)-1))</f>
        <v>3</v>
      </c>
      <c r="BP106" s="107" t="n">
        <f aca="true">IF(ISBLANK(OFFSET('Raw Data'!$A$3,MATCH('Data above threshold'!$A106,'Raw Data'!$B$4:$B$185,0),MATCH('Data above threshold'!BP$4,'Raw Data'!$3:$3,0)-1)),"",OFFSET('Raw Data'!$A$3,MATCH('Data above threshold'!$A106,'Raw Data'!$B$4:$B$185,0),MATCH('Data above threshold'!BP$4,'Raw Data'!$3:$3,0)-1))</f>
        <v>3</v>
      </c>
      <c r="BQ106" s="107" t="str">
        <f aca="true">IF(ISBLANK(OFFSET('Raw Data'!$A$3,MATCH('Data above threshold'!$A106,'Raw Data'!$B$4:$B$185,0),MATCH('Data above threshold'!BQ$4,'Raw Data'!$3:$3,0)-1)),"",OFFSET('Raw Data'!$A$3,MATCH('Data above threshold'!$A106,'Raw Data'!$B$4:$B$185,0),MATCH('Data above threshold'!BQ$4,'Raw Data'!$3:$3,0)-1))</f>
        <v/>
      </c>
      <c r="BR106" s="107" t="n">
        <f aca="true">IF(ISBLANK(OFFSET('Raw Data'!$A$3,MATCH('Data above threshold'!$A106,'Raw Data'!$B$4:$B$185,0),MATCH('Data above threshold'!BR$4,'Raw Data'!$3:$3,0)-1)),"",OFFSET('Raw Data'!$A$3,MATCH('Data above threshold'!$A106,'Raw Data'!$B$4:$B$185,0),MATCH('Data above threshold'!BR$4,'Raw Data'!$3:$3,0)-1))</f>
        <v>3</v>
      </c>
      <c r="BS106" s="107" t="n">
        <f aca="true">IF(ISBLANK(OFFSET('Raw Data'!$A$3,MATCH('Data above threshold'!$A106,'Raw Data'!$B$4:$B$185,0),MATCH('Data above threshold'!BS$4,'Raw Data'!$3:$3,0)-1)),"",OFFSET('Raw Data'!$A$3,MATCH('Data above threshold'!$A106,'Raw Data'!$B$4:$B$185,0),MATCH('Data above threshold'!BS$4,'Raw Data'!$3:$3,0)-1))</f>
        <v>3</v>
      </c>
      <c r="BT106" s="107" t="n">
        <f aca="true">IF(ISBLANK(OFFSET('Raw Data'!$A$3,MATCH('Data above threshold'!$A106,'Raw Data'!$B$4:$B$185,0),MATCH('Data above threshold'!BT$4,'Raw Data'!$3:$3,0)-1)),"",OFFSET('Raw Data'!$A$3,MATCH('Data above threshold'!$A106,'Raw Data'!$B$4:$B$185,0),MATCH('Data above threshold'!BT$4,'Raw Data'!$3:$3,0)-1))</f>
        <v>3</v>
      </c>
      <c r="BU106" s="107" t="n">
        <f aca="true">IF(ISBLANK(OFFSET('Raw Data'!$A$3,MATCH('Data above threshold'!$A106,'Raw Data'!$B$4:$B$185,0),MATCH('Data above threshold'!BU$4,'Raw Data'!$3:$3,0)-1)),"",OFFSET('Raw Data'!$A$3,MATCH('Data above threshold'!$A106,'Raw Data'!$B$4:$B$185,0),MATCH('Data above threshold'!BU$4,'Raw Data'!$3:$3,0)-1))</f>
        <v>3</v>
      </c>
      <c r="BV106" s="107" t="n">
        <f aca="true">IF(ISBLANK(OFFSET('Raw Data'!$A$3,MATCH('Data above threshold'!$A106,'Raw Data'!$B$4:$B$185,0),MATCH('Data above threshold'!BV$4,'Raw Data'!$3:$3,0)-1)),"",OFFSET('Raw Data'!$A$3,MATCH('Data above threshold'!$A106,'Raw Data'!$B$4:$B$185,0),MATCH('Data above threshold'!BV$4,'Raw Data'!$3:$3,0)-1))</f>
        <v>1</v>
      </c>
      <c r="BW106" s="107" t="n">
        <f aca="true">IF(ISBLANK(OFFSET('Raw Data'!$A$3,MATCH('Data above threshold'!$A106,'Raw Data'!$B$4:$B$185,0),MATCH('Data above threshold'!BW$4,'Raw Data'!$3:$3,0)-1)),"",OFFSET('Raw Data'!$A$3,MATCH('Data above threshold'!$A106,'Raw Data'!$B$4:$B$185,0),MATCH('Data above threshold'!BW$4,'Raw Data'!$3:$3,0)-1))</f>
        <v>3</v>
      </c>
      <c r="BX106" s="107" t="n">
        <f aca="true">IF(ISBLANK(OFFSET('Raw Data'!$A$3,MATCH('Data above threshold'!$A106,'Raw Data'!$B$4:$B$185,0),MATCH('Data above threshold'!BX$4,'Raw Data'!$3:$3,0)-1)),"",OFFSET('Raw Data'!$A$3,MATCH('Data above threshold'!$A106,'Raw Data'!$B$4:$B$185,0),MATCH('Data above threshold'!BX$4,'Raw Data'!$3:$3,0)-1))</f>
        <v>3</v>
      </c>
      <c r="BY106" s="107" t="n">
        <f aca="true">IF(ISBLANK(OFFSET('Raw Data'!$A$3,MATCH('Data above threshold'!$A106,'Raw Data'!$B$4:$B$185,0),MATCH('Data above threshold'!BY$4,'Raw Data'!$3:$3,0)-1)),"",OFFSET('Raw Data'!$A$3,MATCH('Data above threshold'!$A106,'Raw Data'!$B$4:$B$185,0),MATCH('Data above threshold'!BY$4,'Raw Data'!$3:$3,0)-1))</f>
        <v>1</v>
      </c>
      <c r="BZ106" s="107" t="n">
        <f aca="true">IF(ISBLANK(OFFSET('Raw Data'!$A$3,MATCH('Data above threshold'!$A106,'Raw Data'!$B$4:$B$185,0),MATCH('Data above threshold'!BZ$4,'Raw Data'!$3:$3,0)-1)),"",OFFSET('Raw Data'!$A$3,MATCH('Data above threshold'!$A106,'Raw Data'!$B$4:$B$185,0),MATCH('Data above threshold'!BZ$4,'Raw Data'!$3:$3,0)-1))</f>
        <v>3</v>
      </c>
      <c r="CA106" s="107" t="n">
        <f aca="true">IF(ISBLANK(OFFSET('Raw Data'!$A$3,MATCH('Data above threshold'!$A106,'Raw Data'!$B$4:$B$185,0),MATCH('Data above threshold'!CA$4,'Raw Data'!$3:$3,0)-1)),"",OFFSET('Raw Data'!$A$3,MATCH('Data above threshold'!$A106,'Raw Data'!$B$4:$B$185,0),MATCH('Data above threshold'!CA$4,'Raw Data'!$3:$3,0)-1))</f>
        <v>3</v>
      </c>
      <c r="CB106" s="107" t="n">
        <f aca="true">IF(ISBLANK(OFFSET('Raw Data'!$A$3,MATCH('Data above threshold'!$A106,'Raw Data'!$B$4:$B$185,0),MATCH('Data above threshold'!CB$4,'Raw Data'!$3:$3,0)-1)),"",OFFSET('Raw Data'!$A$3,MATCH('Data above threshold'!$A106,'Raw Data'!$B$4:$B$185,0),MATCH('Data above threshold'!CB$4,'Raw Data'!$3:$3,0)-1))</f>
        <v>1</v>
      </c>
      <c r="CC106" s="107" t="n">
        <f aca="true">IF(ISBLANK(OFFSET('Raw Data'!$A$3,MATCH('Data above threshold'!$A106,'Raw Data'!$B$4:$B$185,0),MATCH('Data above threshold'!CC$4,'Raw Data'!$3:$3,0)-1)),"",OFFSET('Raw Data'!$A$3,MATCH('Data above threshold'!$A106,'Raw Data'!$B$4:$B$185,0),MATCH('Data above threshold'!CC$4,'Raw Data'!$3:$3,0)-1))</f>
        <v>1</v>
      </c>
      <c r="CD106" s="107" t="n">
        <f aca="true">IF(ISBLANK(OFFSET('Raw Data'!$A$3,MATCH('Data above threshold'!$A106,'Raw Data'!$B$4:$B$185,0),MATCH('Data above threshold'!CD$4,'Raw Data'!$3:$3,0)-1)),"",OFFSET('Raw Data'!$A$3,MATCH('Data above threshold'!$A106,'Raw Data'!$B$4:$B$185,0),MATCH('Data above threshold'!CD$4,'Raw Data'!$3:$3,0)-1))</f>
        <v>3</v>
      </c>
      <c r="CE106" s="107" t="n">
        <f aca="true">IF(ISBLANK(OFFSET('Raw Data'!$A$3,MATCH('Data above threshold'!$A106,'Raw Data'!$B$4:$B$185,0),MATCH('Data above threshold'!CE$4,'Raw Data'!$3:$3,0)-1)),"",OFFSET('Raw Data'!$A$3,MATCH('Data above threshold'!$A106,'Raw Data'!$B$4:$B$185,0),MATCH('Data above threshold'!CE$4,'Raw Data'!$3:$3,0)-1))</f>
        <v>1</v>
      </c>
      <c r="CF106" s="107" t="n">
        <f aca="true">IF(ISBLANK(OFFSET('Raw Data'!$A$3,MATCH('Data above threshold'!$A106,'Raw Data'!$B$4:$B$185,0),MATCH('Data above threshold'!CF$4,'Raw Data'!$3:$3,0)-1)),"",OFFSET('Raw Data'!$A$3,MATCH('Data above threshold'!$A106,'Raw Data'!$B$4:$B$185,0),MATCH('Data above threshold'!CF$4,'Raw Data'!$3:$3,0)-1))</f>
        <v>1</v>
      </c>
      <c r="CG106" s="107" t="n">
        <f aca="true">IF(ISBLANK(OFFSET('Raw Data'!$A$3,MATCH('Data above threshold'!$A106,'Raw Data'!$B$4:$B$185,0),MATCH('Data above threshold'!CG$4,'Raw Data'!$3:$3,0)-1)),"",OFFSET('Raw Data'!$A$3,MATCH('Data above threshold'!$A106,'Raw Data'!$B$4:$B$185,0),MATCH('Data above threshold'!CG$4,'Raw Data'!$3:$3,0)-1))</f>
        <v>3</v>
      </c>
      <c r="CH106" s="107" t="n">
        <f aca="true">IF(ISBLANK(OFFSET('Raw Data'!$A$3,MATCH('Data above threshold'!$A106,'Raw Data'!$B$4:$B$185,0),MATCH('Data above threshold'!CH$4,'Raw Data'!$3:$3,0)-1)),"",OFFSET('Raw Data'!$A$3,MATCH('Data above threshold'!$A106,'Raw Data'!$B$4:$B$185,0),MATCH('Data above threshold'!CH$4,'Raw Data'!$3:$3,0)-1))</f>
        <v>3</v>
      </c>
      <c r="CI106" s="107" t="n">
        <f aca="true">IF(ISBLANK(OFFSET('Raw Data'!$A$3,MATCH('Data above threshold'!$A106,'Raw Data'!$B$4:$B$185,0),MATCH('Data above threshold'!CI$4,'Raw Data'!$3:$3,0)-1)),"",OFFSET('Raw Data'!$A$3,MATCH('Data above threshold'!$A106,'Raw Data'!$B$4:$B$185,0),MATCH('Data above threshold'!CI$4,'Raw Data'!$3:$3,0)-1))</f>
        <v>1</v>
      </c>
      <c r="CJ106" s="107" t="n">
        <f aca="true">IF(ISBLANK(OFFSET('Raw Data'!$A$3,MATCH('Data above threshold'!$A106,'Raw Data'!$B$4:$B$185,0),MATCH('Data above threshold'!CJ$4,'Raw Data'!$3:$3,0)-1)),"",OFFSET('Raw Data'!$A$3,MATCH('Data above threshold'!$A106,'Raw Data'!$B$4:$B$185,0),MATCH('Data above threshold'!CJ$4,'Raw Data'!$3:$3,0)-1))</f>
        <v>1</v>
      </c>
      <c r="CK106" s="107" t="str">
        <f aca="true">IF(ISBLANK(OFFSET('Raw Data'!$A$3,MATCH('Data above threshold'!$A106,'Raw Data'!$B$4:$B$185,0),MATCH('Data above threshold'!CK$4,'Raw Data'!$3:$3,0)-1)),"",OFFSET('Raw Data'!$A$3,MATCH('Data above threshold'!$A106,'Raw Data'!$B$4:$B$185,0),MATCH('Data above threshold'!CK$4,'Raw Data'!$3:$3,0)-1))</f>
        <v/>
      </c>
      <c r="CL106" s="107" t="n">
        <f aca="true">IF(ISBLANK(OFFSET('Raw Data'!$A$3,MATCH('Data above threshold'!$A106,'Raw Data'!$B$4:$B$185,0),MATCH('Data above threshold'!CL$4,'Raw Data'!$3:$3,0)-1)),"",OFFSET('Raw Data'!$A$3,MATCH('Data above threshold'!$A106,'Raw Data'!$B$4:$B$185,0),MATCH('Data above threshold'!CL$4,'Raw Data'!$3:$3,0)-1))</f>
        <v>3</v>
      </c>
      <c r="CM106" s="107" t="n">
        <f aca="true">IF(ISBLANK(OFFSET('Raw Data'!$A$3,MATCH('Data above threshold'!$A106,'Raw Data'!$B$4:$B$185,0),MATCH('Data above threshold'!CM$4,'Raw Data'!$3:$3,0)-1)),"",OFFSET('Raw Data'!$A$3,MATCH('Data above threshold'!$A106,'Raw Data'!$B$4:$B$185,0),MATCH('Data above threshold'!CM$4,'Raw Data'!$3:$3,0)-1))</f>
        <v>3</v>
      </c>
      <c r="CN106" s="107" t="n">
        <f aca="true">IF(ISBLANK(OFFSET('Raw Data'!$A$3,MATCH('Data above threshold'!$A106,'Raw Data'!$B$4:$B$185,0),MATCH('Data above threshold'!CN$4,'Raw Data'!$3:$3,0)-1)),"",OFFSET('Raw Data'!$A$3,MATCH('Data above threshold'!$A106,'Raw Data'!$B$4:$B$185,0),MATCH('Data above threshold'!CN$4,'Raw Data'!$3:$3,0)-1))</f>
        <v>2</v>
      </c>
      <c r="CO106" s="107" t="n">
        <f aca="true">IF(ISBLANK(OFFSET('Raw Data'!$A$3,MATCH('Data above threshold'!$A106,'Raw Data'!$B$4:$B$185,0),MATCH('Data above threshold'!CO$4,'Raw Data'!$3:$3,0)-1)),"",OFFSET('Raw Data'!$A$3,MATCH('Data above threshold'!$A106,'Raw Data'!$B$4:$B$185,0),MATCH('Data above threshold'!CO$4,'Raw Data'!$3:$3,0)-1))</f>
        <v>3</v>
      </c>
      <c r="CP106" s="107" t="n">
        <f aca="true">IF(ISBLANK(OFFSET('Raw Data'!$A$3,MATCH('Data above threshold'!$A106,'Raw Data'!$B$4:$B$185,0),MATCH('Data above threshold'!CP$4,'Raw Data'!$3:$3,0)-1)),"",OFFSET('Raw Data'!$A$3,MATCH('Data above threshold'!$A106,'Raw Data'!$B$4:$B$185,0),MATCH('Data above threshold'!CP$4,'Raw Data'!$3:$3,0)-1))</f>
        <v>3</v>
      </c>
      <c r="CQ106" s="107" t="n">
        <f aca="true">IF(ISBLANK(OFFSET('Raw Data'!$A$3,MATCH('Data above threshold'!$A106,'Raw Data'!$B$4:$B$185,0),MATCH('Data above threshold'!CQ$4,'Raw Data'!$3:$3,0)-1)),"",OFFSET('Raw Data'!$A$3,MATCH('Data above threshold'!$A106,'Raw Data'!$B$4:$B$185,0),MATCH('Data above threshold'!CQ$4,'Raw Data'!$3:$3,0)-1))</f>
        <v>1</v>
      </c>
      <c r="CR106" s="107" t="n">
        <f aca="true">IF(ISBLANK(OFFSET('Raw Data'!$A$3,MATCH('Data above threshold'!$A106,'Raw Data'!$B$4:$B$185,0),MATCH('Data above threshold'!CR$4,'Raw Data'!$3:$3,0)-1)),"",OFFSET('Raw Data'!$A$3,MATCH('Data above threshold'!$A106,'Raw Data'!$B$4:$B$185,0),MATCH('Data above threshold'!CR$4,'Raw Data'!$3:$3,0)-1))</f>
        <v>3</v>
      </c>
    </row>
    <row r="107" s="103" customFormat="true" ht="15.5" hidden="false" customHeight="false" outlineLevel="0" collapsed="false">
      <c r="A107" s="107" t="n">
        <v>4213</v>
      </c>
      <c r="B107" s="107" t="n">
        <v>4</v>
      </c>
      <c r="C107" s="107" t="str">
        <f aca="true">IF(ISBLANK(OFFSET('Raw Data'!$A$3,MATCH('Data above threshold'!$A107,'Raw Data'!$B$4:$B$185,0),MATCH('Data above threshold'!C$4,'Raw Data'!$3:$3,0)-1)),"",OFFSET('Raw Data'!$A$3,MATCH('Data above threshold'!$A107,'Raw Data'!$B$4:$B$185,0),MATCH('Data above threshold'!C$4,'Raw Data'!$3:$3,0)-1))</f>
        <v/>
      </c>
      <c r="D107" s="107" t="str">
        <f aca="true">IF(ISBLANK(OFFSET('Raw Data'!$A$3,MATCH('Data above threshold'!$A107,'Raw Data'!$B$4:$B$185,0),MATCH('Data above threshold'!D$4,'Raw Data'!$3:$3,0)-1)),"",OFFSET('Raw Data'!$A$3,MATCH('Data above threshold'!$A107,'Raw Data'!$B$4:$B$185,0),MATCH('Data above threshold'!D$4,'Raw Data'!$3:$3,0)-1))</f>
        <v>Expert assessment data - D.5.7</v>
      </c>
      <c r="E107" s="107" t="str">
        <f aca="true">IF(ISBLANK(OFFSET('Raw Data'!$A$3,MATCH('Data above threshold'!$A107,'Raw Data'!$B$4:$B$185,0),MATCH('Data above threshold'!E$4,'Raw Data'!$3:$3,0)-1)),"",OFFSET('Raw Data'!$A$3,MATCH('Data above threshold'!$A107,'Raw Data'!$B$4:$B$185,0),MATCH('Data above threshold'!E$4,'Raw Data'!$3:$3,0)-1))</f>
        <v>Environmental protection/impact: Minimum standards for motor vehicle emissions or fuel consumption (e.g. through billing)</v>
      </c>
      <c r="F107" s="107" t="str">
        <f aca="true">IF(ISBLANK(OFFSET('Raw Data'!$A$3,MATCH('Data above threshold'!$A107,'Raw Data'!$B$4:$B$185,0),MATCH('Data above threshold'!F$4,'Raw Data'!$3:$3,0)-1)),"",OFFSET('Raw Data'!$A$3,MATCH('Data above threshold'!$A107,'Raw Data'!$B$4:$B$185,0),MATCH('Data above threshold'!F$4,'Raw Data'!$3:$3,0)-1))</f>
        <v/>
      </c>
      <c r="G107" s="107" t="str">
        <f aca="true">IF(ISBLANK(OFFSET('Raw Data'!$A$3,MATCH('Data above threshold'!$A107,'Raw Data'!$B$4:$B$185,0),MATCH('Data above threshold'!G$4,'Raw Data'!$3:$3,0)-1)),"",OFFSET('Raw Data'!$A$3,MATCH('Data above threshold'!$A107,'Raw Data'!$B$4:$B$185,0),MATCH('Data above threshold'!G$4,'Raw Data'!$3:$3,0)-1))</f>
        <v/>
      </c>
      <c r="H107" s="107" t="str">
        <f aca="true">IF(ISBLANK(OFFSET('Raw Data'!$A$3,MATCH('Data above threshold'!$A107,'Raw Data'!$B$4:$B$185,0),MATCH('Data above threshold'!H$4,'Raw Data'!$3:$3,0)-1)),"",OFFSET('Raw Data'!$A$3,MATCH('Data above threshold'!$A107,'Raw Data'!$B$4:$B$185,0),MATCH('Data above threshold'!H$4,'Raw Data'!$3:$3,0)-1))</f>
        <v>Consumers International Survey</v>
      </c>
      <c r="I107" s="107" t="str">
        <f aca="true">IF(ISBLANK(OFFSET('Raw Data'!$A$3,MATCH('Data above threshold'!$A107,'Raw Data'!$B$4:$B$185,0),MATCH('Data above threshold'!I$4,'Raw Data'!$3:$3,0)-1)),"",OFFSET('Raw Data'!$A$3,MATCH('Data above threshold'!$A107,'Raw Data'!$B$4:$B$185,0),MATCH('Data above threshold'!I$4,'Raw Data'!$3:$3,0)-1))</f>
        <v/>
      </c>
      <c r="J107" s="107" t="str">
        <f aca="true">IF(ISBLANK(OFFSET('Raw Data'!$A$3,MATCH('Data above threshold'!$A107,'Raw Data'!$B$4:$B$185,0),MATCH('Data above threshold'!J$4,'Raw Data'!$3:$3,0)-1)),"",OFFSET('Raw Data'!$A$3,MATCH('Data above threshold'!$A107,'Raw Data'!$B$4:$B$185,0),MATCH('Data above threshold'!J$4,'Raw Data'!$3:$3,0)-1))</f>
        <v/>
      </c>
      <c r="K107" s="107" t="str">
        <f aca="true">IF(ISBLANK(OFFSET('Raw Data'!$A$3,MATCH('Data above threshold'!$A107,'Raw Data'!$B$4:$B$185,0),MATCH('Data above threshold'!K$4,'Raw Data'!$3:$3,0)-1)),"",OFFSET('Raw Data'!$A$3,MATCH('Data above threshold'!$A107,'Raw Data'!$B$4:$B$185,0),MATCH('Data above threshold'!K$4,'Raw Data'!$3:$3,0)-1))</f>
        <v>Plus</v>
      </c>
      <c r="L107" s="107" t="str">
        <f aca="true">IF(ISBLANK(OFFSET('Raw Data'!$A$3,MATCH('Data above threshold'!$A107,'Raw Data'!$B$4:$B$185,0),MATCH('Data above threshold'!L$4,'Raw Data'!$3:$3,0)-1)),"",OFFSET('Raw Data'!$A$3,MATCH('Data above threshold'!$A107,'Raw Data'!$B$4:$B$185,0),MATCH('Data above threshold'!L$4,'Raw Data'!$3:$3,0)-1))</f>
        <v/>
      </c>
      <c r="M107" s="105" t="n">
        <f aca="false" t="array" ref="M107:M107">IFERROR(SKEW(IF(ISNUMBER(Q107:CR107),Q107:CR107,"")),"")</f>
        <v>-0.901518741208262</v>
      </c>
      <c r="N107" s="107" t="n">
        <v>0</v>
      </c>
      <c r="O107" s="107" t="str">
        <f aca="true">IF(ISBLANK(OFFSET('Raw Data'!$A$3,MATCH('Data above threshold'!$A107,'Raw Data'!$B$4:$B$185,0),MATCH('Data above threshold'!O$4,'Raw Data'!$3:$3,0)-1)),"",OFFSET('Raw Data'!$A$3,MATCH('Data above threshold'!$A107,'Raw Data'!$B$4:$B$185,0),MATCH('Data above threshold'!O$4,'Raw Data'!$3:$3,0)-1))</f>
        <v/>
      </c>
      <c r="P107" s="106" t="n">
        <f aca="false" t="array" ref="P107:P107">IF(B107&lt;4,"",1-IFERROR(SUM(ISNUMBER(Q107:CR107)*(1-$Q$3:$CR$3))/COUNTIF($Q$3:$CR$3,0),0))</f>
        <v>0.0875</v>
      </c>
      <c r="Q107" s="107" t="n">
        <f aca="true">IF(ISBLANK(OFFSET('Raw Data'!$A$3,MATCH('Data above threshold'!$A107,'Raw Data'!$B$4:$B$185,0),MATCH('Data above threshold'!Q$4,'Raw Data'!$3:$3,0)-1)),"",OFFSET('Raw Data'!$A$3,MATCH('Data above threshold'!$A107,'Raw Data'!$B$4:$B$185,0),MATCH('Data above threshold'!Q$4,'Raw Data'!$3:$3,0)-1))</f>
        <v>2</v>
      </c>
      <c r="R107" s="107" t="n">
        <f aca="true">IF(ISBLANK(OFFSET('Raw Data'!$A$3,MATCH('Data above threshold'!$A107,'Raw Data'!$B$4:$B$185,0),MATCH('Data above threshold'!R$4,'Raw Data'!$3:$3,0)-1)),"",OFFSET('Raw Data'!$A$3,MATCH('Data above threshold'!$A107,'Raw Data'!$B$4:$B$185,0),MATCH('Data above threshold'!R$4,'Raw Data'!$3:$3,0)-1))</f>
        <v>3</v>
      </c>
      <c r="S107" s="107" t="n">
        <f aca="true">IF(ISBLANK(OFFSET('Raw Data'!$A$3,MATCH('Data above threshold'!$A107,'Raw Data'!$B$4:$B$185,0),MATCH('Data above threshold'!S$4,'Raw Data'!$3:$3,0)-1)),"",OFFSET('Raw Data'!$A$3,MATCH('Data above threshold'!$A107,'Raw Data'!$B$4:$B$185,0),MATCH('Data above threshold'!S$4,'Raw Data'!$3:$3,0)-1))</f>
        <v>3</v>
      </c>
      <c r="T107" s="107" t="n">
        <f aca="true">IF(ISBLANK(OFFSET('Raw Data'!$A$3,MATCH('Data above threshold'!$A107,'Raw Data'!$B$4:$B$185,0),MATCH('Data above threshold'!T$4,'Raw Data'!$3:$3,0)-1)),"",OFFSET('Raw Data'!$A$3,MATCH('Data above threshold'!$A107,'Raw Data'!$B$4:$B$185,0),MATCH('Data above threshold'!T$4,'Raw Data'!$3:$3,0)-1))</f>
        <v>3</v>
      </c>
      <c r="U107" s="107" t="n">
        <f aca="true">IF(ISBLANK(OFFSET('Raw Data'!$A$3,MATCH('Data above threshold'!$A107,'Raw Data'!$B$4:$B$185,0),MATCH('Data above threshold'!U$4,'Raw Data'!$3:$3,0)-1)),"",OFFSET('Raw Data'!$A$3,MATCH('Data above threshold'!$A107,'Raw Data'!$B$4:$B$185,0),MATCH('Data above threshold'!U$4,'Raw Data'!$3:$3,0)-1))</f>
        <v>3</v>
      </c>
      <c r="V107" s="107" t="n">
        <f aca="true">IF(ISBLANK(OFFSET('Raw Data'!$A$3,MATCH('Data above threshold'!$A107,'Raw Data'!$B$4:$B$185,0),MATCH('Data above threshold'!V$4,'Raw Data'!$3:$3,0)-1)),"",OFFSET('Raw Data'!$A$3,MATCH('Data above threshold'!$A107,'Raw Data'!$B$4:$B$185,0),MATCH('Data above threshold'!V$4,'Raw Data'!$3:$3,0)-1))</f>
        <v>3</v>
      </c>
      <c r="W107" s="107" t="n">
        <f aca="true">IF(ISBLANK(OFFSET('Raw Data'!$A$3,MATCH('Data above threshold'!$A107,'Raw Data'!$B$4:$B$185,0),MATCH('Data above threshold'!W$4,'Raw Data'!$3:$3,0)-1)),"",OFFSET('Raw Data'!$A$3,MATCH('Data above threshold'!$A107,'Raw Data'!$B$4:$B$185,0),MATCH('Data above threshold'!W$4,'Raw Data'!$3:$3,0)-1))</f>
        <v>2</v>
      </c>
      <c r="X107" s="107" t="n">
        <f aca="true">IF(ISBLANK(OFFSET('Raw Data'!$A$3,MATCH('Data above threshold'!$A107,'Raw Data'!$B$4:$B$185,0),MATCH('Data above threshold'!X$4,'Raw Data'!$3:$3,0)-1)),"",OFFSET('Raw Data'!$A$3,MATCH('Data above threshold'!$A107,'Raw Data'!$B$4:$B$185,0),MATCH('Data above threshold'!X$4,'Raw Data'!$3:$3,0)-1))</f>
        <v>3</v>
      </c>
      <c r="Y107" s="107" t="n">
        <f aca="true">IF(ISBLANK(OFFSET('Raw Data'!$A$3,MATCH('Data above threshold'!$A107,'Raw Data'!$B$4:$B$185,0),MATCH('Data above threshold'!Y$4,'Raw Data'!$3:$3,0)-1)),"",OFFSET('Raw Data'!$A$3,MATCH('Data above threshold'!$A107,'Raw Data'!$B$4:$B$185,0),MATCH('Data above threshold'!Y$4,'Raw Data'!$3:$3,0)-1))</f>
        <v>3</v>
      </c>
      <c r="Z107" s="107" t="n">
        <f aca="true">IF(ISBLANK(OFFSET('Raw Data'!$A$3,MATCH('Data above threshold'!$A107,'Raw Data'!$B$4:$B$185,0),MATCH('Data above threshold'!Z$4,'Raw Data'!$3:$3,0)-1)),"",OFFSET('Raw Data'!$A$3,MATCH('Data above threshold'!$A107,'Raw Data'!$B$4:$B$185,0),MATCH('Data above threshold'!Z$4,'Raw Data'!$3:$3,0)-1))</f>
        <v>3</v>
      </c>
      <c r="AA107" s="107" t="n">
        <f aca="true">IF(ISBLANK(OFFSET('Raw Data'!$A$3,MATCH('Data above threshold'!$A107,'Raw Data'!$B$4:$B$185,0),MATCH('Data above threshold'!AA$4,'Raw Data'!$3:$3,0)-1)),"",OFFSET('Raw Data'!$A$3,MATCH('Data above threshold'!$A107,'Raw Data'!$B$4:$B$185,0),MATCH('Data above threshold'!AA$4,'Raw Data'!$3:$3,0)-1))</f>
        <v>3</v>
      </c>
      <c r="AB107" s="107" t="n">
        <f aca="true">IF(ISBLANK(OFFSET('Raw Data'!$A$3,MATCH('Data above threshold'!$A107,'Raw Data'!$B$4:$B$185,0),MATCH('Data above threshold'!AB$4,'Raw Data'!$3:$3,0)-1)),"",OFFSET('Raw Data'!$A$3,MATCH('Data above threshold'!$A107,'Raw Data'!$B$4:$B$185,0),MATCH('Data above threshold'!AB$4,'Raw Data'!$3:$3,0)-1))</f>
        <v>1</v>
      </c>
      <c r="AC107" s="107" t="n">
        <f aca="true">IF(ISBLANK(OFFSET('Raw Data'!$A$3,MATCH('Data above threshold'!$A107,'Raw Data'!$B$4:$B$185,0),MATCH('Data above threshold'!AC$4,'Raw Data'!$3:$3,0)-1)),"",OFFSET('Raw Data'!$A$3,MATCH('Data above threshold'!$A107,'Raw Data'!$B$4:$B$185,0),MATCH('Data above threshold'!AC$4,'Raw Data'!$3:$3,0)-1))</f>
        <v>3</v>
      </c>
      <c r="AD107" s="107" t="str">
        <f aca="true">IF(ISBLANK(OFFSET('Raw Data'!$A$3,MATCH('Data above threshold'!$A107,'Raw Data'!$B$4:$B$185,0),MATCH('Data above threshold'!AD$4,'Raw Data'!$3:$3,0)-1)),"",OFFSET('Raw Data'!$A$3,MATCH('Data above threshold'!$A107,'Raw Data'!$B$4:$B$185,0),MATCH('Data above threshold'!AD$4,'Raw Data'!$3:$3,0)-1))</f>
        <v/>
      </c>
      <c r="AE107" s="107" t="n">
        <f aca="true">IF(ISBLANK(OFFSET('Raw Data'!$A$3,MATCH('Data above threshold'!$A107,'Raw Data'!$B$4:$B$185,0),MATCH('Data above threshold'!AE$4,'Raw Data'!$3:$3,0)-1)),"",OFFSET('Raw Data'!$A$3,MATCH('Data above threshold'!$A107,'Raw Data'!$B$4:$B$185,0),MATCH('Data above threshold'!AE$4,'Raw Data'!$3:$3,0)-1))</f>
        <v>3</v>
      </c>
      <c r="AF107" s="107" t="n">
        <f aca="true">IF(ISBLANK(OFFSET('Raw Data'!$A$3,MATCH('Data above threshold'!$A107,'Raw Data'!$B$4:$B$185,0),MATCH('Data above threshold'!AF$4,'Raw Data'!$3:$3,0)-1)),"",OFFSET('Raw Data'!$A$3,MATCH('Data above threshold'!$A107,'Raw Data'!$B$4:$B$185,0),MATCH('Data above threshold'!AF$4,'Raw Data'!$3:$3,0)-1))</f>
        <v>3</v>
      </c>
      <c r="AG107" s="107" t="n">
        <f aca="true">IF(ISBLANK(OFFSET('Raw Data'!$A$3,MATCH('Data above threshold'!$A107,'Raw Data'!$B$4:$B$185,0),MATCH('Data above threshold'!AG$4,'Raw Data'!$3:$3,0)-1)),"",OFFSET('Raw Data'!$A$3,MATCH('Data above threshold'!$A107,'Raw Data'!$B$4:$B$185,0),MATCH('Data above threshold'!AG$4,'Raw Data'!$3:$3,0)-1))</f>
        <v>3</v>
      </c>
      <c r="AH107" s="107" t="n">
        <f aca="true">IF(ISBLANK(OFFSET('Raw Data'!$A$3,MATCH('Data above threshold'!$A107,'Raw Data'!$B$4:$B$185,0),MATCH('Data above threshold'!AH$4,'Raw Data'!$3:$3,0)-1)),"",OFFSET('Raw Data'!$A$3,MATCH('Data above threshold'!$A107,'Raw Data'!$B$4:$B$185,0),MATCH('Data above threshold'!AH$4,'Raw Data'!$3:$3,0)-1))</f>
        <v>3</v>
      </c>
      <c r="AI107" s="107" t="n">
        <f aca="true">IF(ISBLANK(OFFSET('Raw Data'!$A$3,MATCH('Data above threshold'!$A107,'Raw Data'!$B$4:$B$185,0),MATCH('Data above threshold'!AI$4,'Raw Data'!$3:$3,0)-1)),"",OFFSET('Raw Data'!$A$3,MATCH('Data above threshold'!$A107,'Raw Data'!$B$4:$B$185,0),MATCH('Data above threshold'!AI$4,'Raw Data'!$3:$3,0)-1))</f>
        <v>1</v>
      </c>
      <c r="AJ107" s="107" t="str">
        <f aca="true">IF(ISBLANK(OFFSET('Raw Data'!$A$3,MATCH('Data above threshold'!$A107,'Raw Data'!$B$4:$B$185,0),MATCH('Data above threshold'!AJ$4,'Raw Data'!$3:$3,0)-1)),"",OFFSET('Raw Data'!$A$3,MATCH('Data above threshold'!$A107,'Raw Data'!$B$4:$B$185,0),MATCH('Data above threshold'!AJ$4,'Raw Data'!$3:$3,0)-1))</f>
        <v/>
      </c>
      <c r="AK107" s="107" t="n">
        <f aca="true">IF(ISBLANK(OFFSET('Raw Data'!$A$3,MATCH('Data above threshold'!$A107,'Raw Data'!$B$4:$B$185,0),MATCH('Data above threshold'!AK$4,'Raw Data'!$3:$3,0)-1)),"",OFFSET('Raw Data'!$A$3,MATCH('Data above threshold'!$A107,'Raw Data'!$B$4:$B$185,0),MATCH('Data above threshold'!AK$4,'Raw Data'!$3:$3,0)-1))</f>
        <v>1</v>
      </c>
      <c r="AL107" s="107" t="n">
        <f aca="true">IF(ISBLANK(OFFSET('Raw Data'!$A$3,MATCH('Data above threshold'!$A107,'Raw Data'!$B$4:$B$185,0),MATCH('Data above threshold'!AL$4,'Raw Data'!$3:$3,0)-1)),"",OFFSET('Raw Data'!$A$3,MATCH('Data above threshold'!$A107,'Raw Data'!$B$4:$B$185,0),MATCH('Data above threshold'!AL$4,'Raw Data'!$3:$3,0)-1))</f>
        <v>3</v>
      </c>
      <c r="AM107" s="107" t="n">
        <f aca="true">IF(ISBLANK(OFFSET('Raw Data'!$A$3,MATCH('Data above threshold'!$A107,'Raw Data'!$B$4:$B$185,0),MATCH('Data above threshold'!AM$4,'Raw Data'!$3:$3,0)-1)),"",OFFSET('Raw Data'!$A$3,MATCH('Data above threshold'!$A107,'Raw Data'!$B$4:$B$185,0),MATCH('Data above threshold'!AM$4,'Raw Data'!$3:$3,0)-1))</f>
        <v>3</v>
      </c>
      <c r="AN107" s="107" t="n">
        <f aca="true">IF(ISBLANK(OFFSET('Raw Data'!$A$3,MATCH('Data above threshold'!$A107,'Raw Data'!$B$4:$B$185,0),MATCH('Data above threshold'!AN$4,'Raw Data'!$3:$3,0)-1)),"",OFFSET('Raw Data'!$A$3,MATCH('Data above threshold'!$A107,'Raw Data'!$B$4:$B$185,0),MATCH('Data above threshold'!AN$4,'Raw Data'!$3:$3,0)-1))</f>
        <v>3</v>
      </c>
      <c r="AO107" s="107" t="n">
        <f aca="true">IF(ISBLANK(OFFSET('Raw Data'!$A$3,MATCH('Data above threshold'!$A107,'Raw Data'!$B$4:$B$185,0),MATCH('Data above threshold'!AO$4,'Raw Data'!$3:$3,0)-1)),"",OFFSET('Raw Data'!$A$3,MATCH('Data above threshold'!$A107,'Raw Data'!$B$4:$B$185,0),MATCH('Data above threshold'!AO$4,'Raw Data'!$3:$3,0)-1))</f>
        <v>3</v>
      </c>
      <c r="AP107" s="107" t="n">
        <f aca="true">IF(ISBLANK(OFFSET('Raw Data'!$A$3,MATCH('Data above threshold'!$A107,'Raw Data'!$B$4:$B$185,0),MATCH('Data above threshold'!AP$4,'Raw Data'!$3:$3,0)-1)),"",OFFSET('Raw Data'!$A$3,MATCH('Data above threshold'!$A107,'Raw Data'!$B$4:$B$185,0),MATCH('Data above threshold'!AP$4,'Raw Data'!$3:$3,0)-1))</f>
        <v>3</v>
      </c>
      <c r="AQ107" s="107" t="n">
        <f aca="true">IF(ISBLANK(OFFSET('Raw Data'!$A$3,MATCH('Data above threshold'!$A107,'Raw Data'!$B$4:$B$185,0),MATCH('Data above threshold'!AQ$4,'Raw Data'!$3:$3,0)-1)),"",OFFSET('Raw Data'!$A$3,MATCH('Data above threshold'!$A107,'Raw Data'!$B$4:$B$185,0),MATCH('Data above threshold'!AQ$4,'Raw Data'!$3:$3,0)-1))</f>
        <v>3</v>
      </c>
      <c r="AR107" s="107" t="n">
        <f aca="true">IF(ISBLANK(OFFSET('Raw Data'!$A$3,MATCH('Data above threshold'!$A107,'Raw Data'!$B$4:$B$185,0),MATCH('Data above threshold'!AR$4,'Raw Data'!$3:$3,0)-1)),"",OFFSET('Raw Data'!$A$3,MATCH('Data above threshold'!$A107,'Raw Data'!$B$4:$B$185,0),MATCH('Data above threshold'!AR$4,'Raw Data'!$3:$3,0)-1))</f>
        <v>1</v>
      </c>
      <c r="AS107" s="107" t="n">
        <f aca="true">IF(ISBLANK(OFFSET('Raw Data'!$A$3,MATCH('Data above threshold'!$A107,'Raw Data'!$B$4:$B$185,0),MATCH('Data above threshold'!AS$4,'Raw Data'!$3:$3,0)-1)),"",OFFSET('Raw Data'!$A$3,MATCH('Data above threshold'!$A107,'Raw Data'!$B$4:$B$185,0),MATCH('Data above threshold'!AS$4,'Raw Data'!$3:$3,0)-1))</f>
        <v>3</v>
      </c>
      <c r="AT107" s="107" t="n">
        <f aca="true">IF(ISBLANK(OFFSET('Raw Data'!$A$3,MATCH('Data above threshold'!$A107,'Raw Data'!$B$4:$B$185,0),MATCH('Data above threshold'!AT$4,'Raw Data'!$3:$3,0)-1)),"",OFFSET('Raw Data'!$A$3,MATCH('Data above threshold'!$A107,'Raw Data'!$B$4:$B$185,0),MATCH('Data above threshold'!AT$4,'Raw Data'!$3:$3,0)-1))</f>
        <v>3</v>
      </c>
      <c r="AU107" s="107" t="str">
        <f aca="true">IF(ISBLANK(OFFSET('Raw Data'!$A$3,MATCH('Data above threshold'!$A107,'Raw Data'!$B$4:$B$185,0),MATCH('Data above threshold'!AU$4,'Raw Data'!$3:$3,0)-1)),"",OFFSET('Raw Data'!$A$3,MATCH('Data above threshold'!$A107,'Raw Data'!$B$4:$B$185,0),MATCH('Data above threshold'!AU$4,'Raw Data'!$3:$3,0)-1))</f>
        <v/>
      </c>
      <c r="AV107" s="107" t="n">
        <f aca="true">IF(ISBLANK(OFFSET('Raw Data'!$A$3,MATCH('Data above threshold'!$A107,'Raw Data'!$B$4:$B$185,0),MATCH('Data above threshold'!AV$4,'Raw Data'!$3:$3,0)-1)),"",OFFSET('Raw Data'!$A$3,MATCH('Data above threshold'!$A107,'Raw Data'!$B$4:$B$185,0),MATCH('Data above threshold'!AV$4,'Raw Data'!$3:$3,0)-1))</f>
        <v>3</v>
      </c>
      <c r="AW107" s="107" t="n">
        <f aca="true">IF(ISBLANK(OFFSET('Raw Data'!$A$3,MATCH('Data above threshold'!$A107,'Raw Data'!$B$4:$B$185,0),MATCH('Data above threshold'!AW$4,'Raw Data'!$3:$3,0)-1)),"",OFFSET('Raw Data'!$A$3,MATCH('Data above threshold'!$A107,'Raw Data'!$B$4:$B$185,0),MATCH('Data above threshold'!AW$4,'Raw Data'!$3:$3,0)-1))</f>
        <v>2.18</v>
      </c>
      <c r="AX107" s="107" t="n">
        <f aca="true">IF(ISBLANK(OFFSET('Raw Data'!$A$3,MATCH('Data above threshold'!$A107,'Raw Data'!$B$4:$B$185,0),MATCH('Data above threshold'!AX$4,'Raw Data'!$3:$3,0)-1)),"",OFFSET('Raw Data'!$A$3,MATCH('Data above threshold'!$A107,'Raw Data'!$B$4:$B$185,0),MATCH('Data above threshold'!AX$4,'Raw Data'!$3:$3,0)-1))</f>
        <v>3</v>
      </c>
      <c r="AY107" s="107" t="n">
        <f aca="true">IF(ISBLANK(OFFSET('Raw Data'!$A$3,MATCH('Data above threshold'!$A107,'Raw Data'!$B$4:$B$185,0),MATCH('Data above threshold'!AY$4,'Raw Data'!$3:$3,0)-1)),"",OFFSET('Raw Data'!$A$3,MATCH('Data above threshold'!$A107,'Raw Data'!$B$4:$B$185,0),MATCH('Data above threshold'!AY$4,'Raw Data'!$3:$3,0)-1))</f>
        <v>3</v>
      </c>
      <c r="AZ107" s="107" t="n">
        <f aca="true">IF(ISBLANK(OFFSET('Raw Data'!$A$3,MATCH('Data above threshold'!$A107,'Raw Data'!$B$4:$B$185,0),MATCH('Data above threshold'!AZ$4,'Raw Data'!$3:$3,0)-1)),"",OFFSET('Raw Data'!$A$3,MATCH('Data above threshold'!$A107,'Raw Data'!$B$4:$B$185,0),MATCH('Data above threshold'!AZ$4,'Raw Data'!$3:$3,0)-1))</f>
        <v>1</v>
      </c>
      <c r="BA107" s="107" t="n">
        <f aca="true">IF(ISBLANK(OFFSET('Raw Data'!$A$3,MATCH('Data above threshold'!$A107,'Raw Data'!$B$4:$B$185,0),MATCH('Data above threshold'!BA$4,'Raw Data'!$3:$3,0)-1)),"",OFFSET('Raw Data'!$A$3,MATCH('Data above threshold'!$A107,'Raw Data'!$B$4:$B$185,0),MATCH('Data above threshold'!BA$4,'Raw Data'!$3:$3,0)-1))</f>
        <v>2.67</v>
      </c>
      <c r="BB107" s="107" t="n">
        <f aca="true">IF(ISBLANK(OFFSET('Raw Data'!$A$3,MATCH('Data above threshold'!$A107,'Raw Data'!$B$4:$B$185,0),MATCH('Data above threshold'!BB$4,'Raw Data'!$3:$3,0)-1)),"",OFFSET('Raw Data'!$A$3,MATCH('Data above threshold'!$A107,'Raw Data'!$B$4:$B$185,0),MATCH('Data above threshold'!BB$4,'Raw Data'!$3:$3,0)-1))</f>
        <v>2</v>
      </c>
      <c r="BC107" s="107" t="n">
        <f aca="true">IF(ISBLANK(OFFSET('Raw Data'!$A$3,MATCH('Data above threshold'!$A107,'Raw Data'!$B$4:$B$185,0),MATCH('Data above threshold'!BC$4,'Raw Data'!$3:$3,0)-1)),"",OFFSET('Raw Data'!$A$3,MATCH('Data above threshold'!$A107,'Raw Data'!$B$4:$B$185,0),MATCH('Data above threshold'!BC$4,'Raw Data'!$3:$3,0)-1))</f>
        <v>1</v>
      </c>
      <c r="BD107" s="107" t="n">
        <f aca="true">IF(ISBLANK(OFFSET('Raw Data'!$A$3,MATCH('Data above threshold'!$A107,'Raw Data'!$B$4:$B$185,0),MATCH('Data above threshold'!BD$4,'Raw Data'!$3:$3,0)-1)),"",OFFSET('Raw Data'!$A$3,MATCH('Data above threshold'!$A107,'Raw Data'!$B$4:$B$185,0),MATCH('Data above threshold'!BD$4,'Raw Data'!$3:$3,0)-1))</f>
        <v>1</v>
      </c>
      <c r="BE107" s="107" t="n">
        <f aca="true">IF(ISBLANK(OFFSET('Raw Data'!$A$3,MATCH('Data above threshold'!$A107,'Raw Data'!$B$4:$B$185,0),MATCH('Data above threshold'!BE$4,'Raw Data'!$3:$3,0)-1)),"",OFFSET('Raw Data'!$A$3,MATCH('Data above threshold'!$A107,'Raw Data'!$B$4:$B$185,0),MATCH('Data above threshold'!BE$4,'Raw Data'!$3:$3,0)-1))</f>
        <v>2.33</v>
      </c>
      <c r="BF107" s="107" t="n">
        <f aca="true">IF(ISBLANK(OFFSET('Raw Data'!$A$3,MATCH('Data above threshold'!$A107,'Raw Data'!$B$4:$B$185,0),MATCH('Data above threshold'!BF$4,'Raw Data'!$3:$3,0)-1)),"",OFFSET('Raw Data'!$A$3,MATCH('Data above threshold'!$A107,'Raw Data'!$B$4:$B$185,0),MATCH('Data above threshold'!BF$4,'Raw Data'!$3:$3,0)-1))</f>
        <v>2</v>
      </c>
      <c r="BG107" s="107" t="str">
        <f aca="true">IF(ISBLANK(OFFSET('Raw Data'!$A$3,MATCH('Data above threshold'!$A107,'Raw Data'!$B$4:$B$185,0),MATCH('Data above threshold'!BG$4,'Raw Data'!$3:$3,0)-1)),"",OFFSET('Raw Data'!$A$3,MATCH('Data above threshold'!$A107,'Raw Data'!$B$4:$B$185,0),MATCH('Data above threshold'!BG$4,'Raw Data'!$3:$3,0)-1))</f>
        <v/>
      </c>
      <c r="BH107" s="107" t="n">
        <f aca="true">IF(ISBLANK(OFFSET('Raw Data'!$A$3,MATCH('Data above threshold'!$A107,'Raw Data'!$B$4:$B$185,0),MATCH('Data above threshold'!BH$4,'Raw Data'!$3:$3,0)-1)),"",OFFSET('Raw Data'!$A$3,MATCH('Data above threshold'!$A107,'Raw Data'!$B$4:$B$185,0),MATCH('Data above threshold'!BH$4,'Raw Data'!$3:$3,0)-1))</f>
        <v>3</v>
      </c>
      <c r="BI107" s="107" t="str">
        <f aca="true">IF(ISBLANK(OFFSET('Raw Data'!$A$3,MATCH('Data above threshold'!$A107,'Raw Data'!$B$4:$B$185,0),MATCH('Data above threshold'!BI$4,'Raw Data'!$3:$3,0)-1)),"",OFFSET('Raw Data'!$A$3,MATCH('Data above threshold'!$A107,'Raw Data'!$B$4:$B$185,0),MATCH('Data above threshold'!BI$4,'Raw Data'!$3:$3,0)-1))</f>
        <v/>
      </c>
      <c r="BJ107" s="107" t="n">
        <f aca="true">IF(ISBLANK(OFFSET('Raw Data'!$A$3,MATCH('Data above threshold'!$A107,'Raw Data'!$B$4:$B$185,0),MATCH('Data above threshold'!BJ$4,'Raw Data'!$3:$3,0)-1)),"",OFFSET('Raw Data'!$A$3,MATCH('Data above threshold'!$A107,'Raw Data'!$B$4:$B$185,0),MATCH('Data above threshold'!BJ$4,'Raw Data'!$3:$3,0)-1))</f>
        <v>1</v>
      </c>
      <c r="BK107" s="107" t="n">
        <f aca="true">IF(ISBLANK(OFFSET('Raw Data'!$A$3,MATCH('Data above threshold'!$A107,'Raw Data'!$B$4:$B$185,0),MATCH('Data above threshold'!BK$4,'Raw Data'!$3:$3,0)-1)),"",OFFSET('Raw Data'!$A$3,MATCH('Data above threshold'!$A107,'Raw Data'!$B$4:$B$185,0),MATCH('Data above threshold'!BK$4,'Raw Data'!$3:$3,0)-1))</f>
        <v>1</v>
      </c>
      <c r="BL107" s="107" t="n">
        <f aca="true">IF(ISBLANK(OFFSET('Raw Data'!$A$3,MATCH('Data above threshold'!$A107,'Raw Data'!$B$4:$B$185,0),MATCH('Data above threshold'!BL$4,'Raw Data'!$3:$3,0)-1)),"",OFFSET('Raw Data'!$A$3,MATCH('Data above threshold'!$A107,'Raw Data'!$B$4:$B$185,0),MATCH('Data above threshold'!BL$4,'Raw Data'!$3:$3,0)-1))</f>
        <v>1</v>
      </c>
      <c r="BM107" s="107" t="n">
        <f aca="true">IF(ISBLANK(OFFSET('Raw Data'!$A$3,MATCH('Data above threshold'!$A107,'Raw Data'!$B$4:$B$185,0),MATCH('Data above threshold'!BM$4,'Raw Data'!$3:$3,0)-1)),"",OFFSET('Raw Data'!$A$3,MATCH('Data above threshold'!$A107,'Raw Data'!$B$4:$B$185,0),MATCH('Data above threshold'!BM$4,'Raw Data'!$3:$3,0)-1))</f>
        <v>2</v>
      </c>
      <c r="BN107" s="107" t="n">
        <f aca="true">IF(ISBLANK(OFFSET('Raw Data'!$A$3,MATCH('Data above threshold'!$A107,'Raw Data'!$B$4:$B$185,0),MATCH('Data above threshold'!BN$4,'Raw Data'!$3:$3,0)-1)),"",OFFSET('Raw Data'!$A$3,MATCH('Data above threshold'!$A107,'Raw Data'!$B$4:$B$185,0),MATCH('Data above threshold'!BN$4,'Raw Data'!$3:$3,0)-1))</f>
        <v>1</v>
      </c>
      <c r="BO107" s="107" t="n">
        <f aca="true">IF(ISBLANK(OFFSET('Raw Data'!$A$3,MATCH('Data above threshold'!$A107,'Raw Data'!$B$4:$B$185,0),MATCH('Data above threshold'!BO$4,'Raw Data'!$3:$3,0)-1)),"",OFFSET('Raw Data'!$A$3,MATCH('Data above threshold'!$A107,'Raw Data'!$B$4:$B$185,0),MATCH('Data above threshold'!BO$4,'Raw Data'!$3:$3,0)-1))</f>
        <v>3</v>
      </c>
      <c r="BP107" s="107" t="n">
        <f aca="true">IF(ISBLANK(OFFSET('Raw Data'!$A$3,MATCH('Data above threshold'!$A107,'Raw Data'!$B$4:$B$185,0),MATCH('Data above threshold'!BP$4,'Raw Data'!$3:$3,0)-1)),"",OFFSET('Raw Data'!$A$3,MATCH('Data above threshold'!$A107,'Raw Data'!$B$4:$B$185,0),MATCH('Data above threshold'!BP$4,'Raw Data'!$3:$3,0)-1))</f>
        <v>3</v>
      </c>
      <c r="BQ107" s="107" t="n">
        <f aca="true">IF(ISBLANK(OFFSET('Raw Data'!$A$3,MATCH('Data above threshold'!$A107,'Raw Data'!$B$4:$B$185,0),MATCH('Data above threshold'!BQ$4,'Raw Data'!$3:$3,0)-1)),"",OFFSET('Raw Data'!$A$3,MATCH('Data above threshold'!$A107,'Raw Data'!$B$4:$B$185,0),MATCH('Data above threshold'!BQ$4,'Raw Data'!$3:$3,0)-1))</f>
        <v>3</v>
      </c>
      <c r="BR107" s="107" t="n">
        <f aca="true">IF(ISBLANK(OFFSET('Raw Data'!$A$3,MATCH('Data above threshold'!$A107,'Raw Data'!$B$4:$B$185,0),MATCH('Data above threshold'!BR$4,'Raw Data'!$3:$3,0)-1)),"",OFFSET('Raw Data'!$A$3,MATCH('Data above threshold'!$A107,'Raw Data'!$B$4:$B$185,0),MATCH('Data above threshold'!BR$4,'Raw Data'!$3:$3,0)-1))</f>
        <v>3</v>
      </c>
      <c r="BS107" s="107" t="n">
        <f aca="true">IF(ISBLANK(OFFSET('Raw Data'!$A$3,MATCH('Data above threshold'!$A107,'Raw Data'!$B$4:$B$185,0),MATCH('Data above threshold'!BS$4,'Raw Data'!$3:$3,0)-1)),"",OFFSET('Raw Data'!$A$3,MATCH('Data above threshold'!$A107,'Raw Data'!$B$4:$B$185,0),MATCH('Data above threshold'!BS$4,'Raw Data'!$3:$3,0)-1))</f>
        <v>3</v>
      </c>
      <c r="BT107" s="107" t="n">
        <f aca="true">IF(ISBLANK(OFFSET('Raw Data'!$A$3,MATCH('Data above threshold'!$A107,'Raw Data'!$B$4:$B$185,0),MATCH('Data above threshold'!BT$4,'Raw Data'!$3:$3,0)-1)),"",OFFSET('Raw Data'!$A$3,MATCH('Data above threshold'!$A107,'Raw Data'!$B$4:$B$185,0),MATCH('Data above threshold'!BT$4,'Raw Data'!$3:$3,0)-1))</f>
        <v>3</v>
      </c>
      <c r="BU107" s="107" t="n">
        <f aca="true">IF(ISBLANK(OFFSET('Raw Data'!$A$3,MATCH('Data above threshold'!$A107,'Raw Data'!$B$4:$B$185,0),MATCH('Data above threshold'!BU$4,'Raw Data'!$3:$3,0)-1)),"",OFFSET('Raw Data'!$A$3,MATCH('Data above threshold'!$A107,'Raw Data'!$B$4:$B$185,0),MATCH('Data above threshold'!BU$4,'Raw Data'!$3:$3,0)-1))</f>
        <v>3</v>
      </c>
      <c r="BV107" s="107" t="n">
        <f aca="true">IF(ISBLANK(OFFSET('Raw Data'!$A$3,MATCH('Data above threshold'!$A107,'Raw Data'!$B$4:$B$185,0),MATCH('Data above threshold'!BV$4,'Raw Data'!$3:$3,0)-1)),"",OFFSET('Raw Data'!$A$3,MATCH('Data above threshold'!$A107,'Raw Data'!$B$4:$B$185,0),MATCH('Data above threshold'!BV$4,'Raw Data'!$3:$3,0)-1))</f>
        <v>1</v>
      </c>
      <c r="BW107" s="107" t="n">
        <f aca="true">IF(ISBLANK(OFFSET('Raw Data'!$A$3,MATCH('Data above threshold'!$A107,'Raw Data'!$B$4:$B$185,0),MATCH('Data above threshold'!BW$4,'Raw Data'!$3:$3,0)-1)),"",OFFSET('Raw Data'!$A$3,MATCH('Data above threshold'!$A107,'Raw Data'!$B$4:$B$185,0),MATCH('Data above threshold'!BW$4,'Raw Data'!$3:$3,0)-1))</f>
        <v>3</v>
      </c>
      <c r="BX107" s="107" t="n">
        <f aca="true">IF(ISBLANK(OFFSET('Raw Data'!$A$3,MATCH('Data above threshold'!$A107,'Raw Data'!$B$4:$B$185,0),MATCH('Data above threshold'!BX$4,'Raw Data'!$3:$3,0)-1)),"",OFFSET('Raw Data'!$A$3,MATCH('Data above threshold'!$A107,'Raw Data'!$B$4:$B$185,0),MATCH('Data above threshold'!BX$4,'Raw Data'!$3:$3,0)-1))</f>
        <v>3</v>
      </c>
      <c r="BY107" s="107" t="n">
        <f aca="true">IF(ISBLANK(OFFSET('Raw Data'!$A$3,MATCH('Data above threshold'!$A107,'Raw Data'!$B$4:$B$185,0),MATCH('Data above threshold'!BY$4,'Raw Data'!$3:$3,0)-1)),"",OFFSET('Raw Data'!$A$3,MATCH('Data above threshold'!$A107,'Raw Data'!$B$4:$B$185,0),MATCH('Data above threshold'!BY$4,'Raw Data'!$3:$3,0)-1))</f>
        <v>3</v>
      </c>
      <c r="BZ107" s="107" t="n">
        <f aca="true">IF(ISBLANK(OFFSET('Raw Data'!$A$3,MATCH('Data above threshold'!$A107,'Raw Data'!$B$4:$B$185,0),MATCH('Data above threshold'!BZ$4,'Raw Data'!$3:$3,0)-1)),"",OFFSET('Raw Data'!$A$3,MATCH('Data above threshold'!$A107,'Raw Data'!$B$4:$B$185,0),MATCH('Data above threshold'!BZ$4,'Raw Data'!$3:$3,0)-1))</f>
        <v>3</v>
      </c>
      <c r="CA107" s="107" t="n">
        <f aca="true">IF(ISBLANK(OFFSET('Raw Data'!$A$3,MATCH('Data above threshold'!$A107,'Raw Data'!$B$4:$B$185,0),MATCH('Data above threshold'!CA$4,'Raw Data'!$3:$3,0)-1)),"",OFFSET('Raw Data'!$A$3,MATCH('Data above threshold'!$A107,'Raw Data'!$B$4:$B$185,0),MATCH('Data above threshold'!CA$4,'Raw Data'!$3:$3,0)-1))</f>
        <v>3</v>
      </c>
      <c r="CB107" s="107" t="n">
        <f aca="true">IF(ISBLANK(OFFSET('Raw Data'!$A$3,MATCH('Data above threshold'!$A107,'Raw Data'!$B$4:$B$185,0),MATCH('Data above threshold'!CB$4,'Raw Data'!$3:$3,0)-1)),"",OFFSET('Raw Data'!$A$3,MATCH('Data above threshold'!$A107,'Raw Data'!$B$4:$B$185,0),MATCH('Data above threshold'!CB$4,'Raw Data'!$3:$3,0)-1))</f>
        <v>1</v>
      </c>
      <c r="CC107" s="107" t="n">
        <f aca="true">IF(ISBLANK(OFFSET('Raw Data'!$A$3,MATCH('Data above threshold'!$A107,'Raw Data'!$B$4:$B$185,0),MATCH('Data above threshold'!CC$4,'Raw Data'!$3:$3,0)-1)),"",OFFSET('Raw Data'!$A$3,MATCH('Data above threshold'!$A107,'Raw Data'!$B$4:$B$185,0),MATCH('Data above threshold'!CC$4,'Raw Data'!$3:$3,0)-1))</f>
        <v>1</v>
      </c>
      <c r="CD107" s="107" t="n">
        <f aca="true">IF(ISBLANK(OFFSET('Raw Data'!$A$3,MATCH('Data above threshold'!$A107,'Raw Data'!$B$4:$B$185,0),MATCH('Data above threshold'!CD$4,'Raw Data'!$3:$3,0)-1)),"",OFFSET('Raw Data'!$A$3,MATCH('Data above threshold'!$A107,'Raw Data'!$B$4:$B$185,0),MATCH('Data above threshold'!CD$4,'Raw Data'!$3:$3,0)-1))</f>
        <v>3</v>
      </c>
      <c r="CE107" s="107" t="n">
        <f aca="true">IF(ISBLANK(OFFSET('Raw Data'!$A$3,MATCH('Data above threshold'!$A107,'Raw Data'!$B$4:$B$185,0),MATCH('Data above threshold'!CE$4,'Raw Data'!$3:$3,0)-1)),"",OFFSET('Raw Data'!$A$3,MATCH('Data above threshold'!$A107,'Raw Data'!$B$4:$B$185,0),MATCH('Data above threshold'!CE$4,'Raw Data'!$3:$3,0)-1))</f>
        <v>1</v>
      </c>
      <c r="CF107" s="107" t="n">
        <f aca="true">IF(ISBLANK(OFFSET('Raw Data'!$A$3,MATCH('Data above threshold'!$A107,'Raw Data'!$B$4:$B$185,0),MATCH('Data above threshold'!CF$4,'Raw Data'!$3:$3,0)-1)),"",OFFSET('Raw Data'!$A$3,MATCH('Data above threshold'!$A107,'Raw Data'!$B$4:$B$185,0),MATCH('Data above threshold'!CF$4,'Raw Data'!$3:$3,0)-1))</f>
        <v>1</v>
      </c>
      <c r="CG107" s="107" t="n">
        <f aca="true">IF(ISBLANK(OFFSET('Raw Data'!$A$3,MATCH('Data above threshold'!$A107,'Raw Data'!$B$4:$B$185,0),MATCH('Data above threshold'!CG$4,'Raw Data'!$3:$3,0)-1)),"",OFFSET('Raw Data'!$A$3,MATCH('Data above threshold'!$A107,'Raw Data'!$B$4:$B$185,0),MATCH('Data above threshold'!CG$4,'Raw Data'!$3:$3,0)-1))</f>
        <v>3</v>
      </c>
      <c r="CH107" s="107" t="n">
        <f aca="true">IF(ISBLANK(OFFSET('Raw Data'!$A$3,MATCH('Data above threshold'!$A107,'Raw Data'!$B$4:$B$185,0),MATCH('Data above threshold'!CH$4,'Raw Data'!$3:$3,0)-1)),"",OFFSET('Raw Data'!$A$3,MATCH('Data above threshold'!$A107,'Raw Data'!$B$4:$B$185,0),MATCH('Data above threshold'!CH$4,'Raw Data'!$3:$3,0)-1))</f>
        <v>3</v>
      </c>
      <c r="CI107" s="107" t="n">
        <f aca="true">IF(ISBLANK(OFFSET('Raw Data'!$A$3,MATCH('Data above threshold'!$A107,'Raw Data'!$B$4:$B$185,0),MATCH('Data above threshold'!CI$4,'Raw Data'!$3:$3,0)-1)),"",OFFSET('Raw Data'!$A$3,MATCH('Data above threshold'!$A107,'Raw Data'!$B$4:$B$185,0),MATCH('Data above threshold'!CI$4,'Raw Data'!$3:$3,0)-1))</f>
        <v>1</v>
      </c>
      <c r="CJ107" s="107" t="n">
        <f aca="true">IF(ISBLANK(OFFSET('Raw Data'!$A$3,MATCH('Data above threshold'!$A107,'Raw Data'!$B$4:$B$185,0),MATCH('Data above threshold'!CJ$4,'Raw Data'!$3:$3,0)-1)),"",OFFSET('Raw Data'!$A$3,MATCH('Data above threshold'!$A107,'Raw Data'!$B$4:$B$185,0),MATCH('Data above threshold'!CJ$4,'Raw Data'!$3:$3,0)-1))</f>
        <v>3</v>
      </c>
      <c r="CK107" s="107" t="str">
        <f aca="true">IF(ISBLANK(OFFSET('Raw Data'!$A$3,MATCH('Data above threshold'!$A107,'Raw Data'!$B$4:$B$185,0),MATCH('Data above threshold'!CK$4,'Raw Data'!$3:$3,0)-1)),"",OFFSET('Raw Data'!$A$3,MATCH('Data above threshold'!$A107,'Raw Data'!$B$4:$B$185,0),MATCH('Data above threshold'!CK$4,'Raw Data'!$3:$3,0)-1))</f>
        <v/>
      </c>
      <c r="CL107" s="107" t="str">
        <f aca="true">IF(ISBLANK(OFFSET('Raw Data'!$A$3,MATCH('Data above threshold'!$A107,'Raw Data'!$B$4:$B$185,0),MATCH('Data above threshold'!CL$4,'Raw Data'!$3:$3,0)-1)),"",OFFSET('Raw Data'!$A$3,MATCH('Data above threshold'!$A107,'Raw Data'!$B$4:$B$185,0),MATCH('Data above threshold'!CL$4,'Raw Data'!$3:$3,0)-1))</f>
        <v/>
      </c>
      <c r="CM107" s="107" t="n">
        <f aca="true">IF(ISBLANK(OFFSET('Raw Data'!$A$3,MATCH('Data above threshold'!$A107,'Raw Data'!$B$4:$B$185,0),MATCH('Data above threshold'!CM$4,'Raw Data'!$3:$3,0)-1)),"",OFFSET('Raw Data'!$A$3,MATCH('Data above threshold'!$A107,'Raw Data'!$B$4:$B$185,0),MATCH('Data above threshold'!CM$4,'Raw Data'!$3:$3,0)-1))</f>
        <v>3</v>
      </c>
      <c r="CN107" s="107" t="n">
        <f aca="true">IF(ISBLANK(OFFSET('Raw Data'!$A$3,MATCH('Data above threshold'!$A107,'Raw Data'!$B$4:$B$185,0),MATCH('Data above threshold'!CN$4,'Raw Data'!$3:$3,0)-1)),"",OFFSET('Raw Data'!$A$3,MATCH('Data above threshold'!$A107,'Raw Data'!$B$4:$B$185,0),MATCH('Data above threshold'!CN$4,'Raw Data'!$3:$3,0)-1))</f>
        <v>2</v>
      </c>
      <c r="CO107" s="107" t="n">
        <f aca="true">IF(ISBLANK(OFFSET('Raw Data'!$A$3,MATCH('Data above threshold'!$A107,'Raw Data'!$B$4:$B$185,0),MATCH('Data above threshold'!CO$4,'Raw Data'!$3:$3,0)-1)),"",OFFSET('Raw Data'!$A$3,MATCH('Data above threshold'!$A107,'Raw Data'!$B$4:$B$185,0),MATCH('Data above threshold'!CO$4,'Raw Data'!$3:$3,0)-1))</f>
        <v>3</v>
      </c>
      <c r="CP107" s="107" t="n">
        <f aca="true">IF(ISBLANK(OFFSET('Raw Data'!$A$3,MATCH('Data above threshold'!$A107,'Raw Data'!$B$4:$B$185,0),MATCH('Data above threshold'!CP$4,'Raw Data'!$3:$3,0)-1)),"",OFFSET('Raw Data'!$A$3,MATCH('Data above threshold'!$A107,'Raw Data'!$B$4:$B$185,0),MATCH('Data above threshold'!CP$4,'Raw Data'!$3:$3,0)-1))</f>
        <v>3</v>
      </c>
      <c r="CQ107" s="107" t="n">
        <f aca="true">IF(ISBLANK(OFFSET('Raw Data'!$A$3,MATCH('Data above threshold'!$A107,'Raw Data'!$B$4:$B$185,0),MATCH('Data above threshold'!CQ$4,'Raw Data'!$3:$3,0)-1)),"",OFFSET('Raw Data'!$A$3,MATCH('Data above threshold'!$A107,'Raw Data'!$B$4:$B$185,0),MATCH('Data above threshold'!CQ$4,'Raw Data'!$3:$3,0)-1))</f>
        <v>1</v>
      </c>
      <c r="CR107" s="107" t="n">
        <f aca="true">IF(ISBLANK(OFFSET('Raw Data'!$A$3,MATCH('Data above threshold'!$A107,'Raw Data'!$B$4:$B$185,0),MATCH('Data above threshold'!CR$4,'Raw Data'!$3:$3,0)-1)),"",OFFSET('Raw Data'!$A$3,MATCH('Data above threshold'!$A107,'Raw Data'!$B$4:$B$185,0),MATCH('Data above threshold'!CR$4,'Raw Data'!$3:$3,0)-1))</f>
        <v>3</v>
      </c>
    </row>
    <row r="108" s="103" customFormat="true" ht="15.5" hidden="false" customHeight="false" outlineLevel="0" collapsed="false">
      <c r="A108" s="107" t="n">
        <v>4220</v>
      </c>
      <c r="B108" s="107" t="n">
        <v>3</v>
      </c>
      <c r="C108" s="107" t="str">
        <f aca="true">IF(ISBLANK(OFFSET('Raw Data'!$A$3,MATCH('Data above threshold'!$A108,'Raw Data'!$B$4:$B$185,0),MATCH('Data above threshold'!C$4,'Raw Data'!$3:$3,0)-1)),"",OFFSET('Raw Data'!$A$3,MATCH('Data above threshold'!$A108,'Raw Data'!$B$4:$B$185,0),MATCH('Data above threshold'!C$4,'Raw Data'!$3:$3,0)-1))</f>
        <v>Development of sustainability standards</v>
      </c>
      <c r="D108" s="107" t="str">
        <f aca="true">IF(ISBLANK(OFFSET('Raw Data'!$A$3,MATCH('Data above threshold'!$A108,'Raw Data'!$B$4:$B$185,0),MATCH('Data above threshold'!D$4,'Raw Data'!$3:$3,0)-1)),"",OFFSET('Raw Data'!$A$3,MATCH('Data above threshold'!$A108,'Raw Data'!$B$4:$B$185,0),MATCH('Data above threshold'!D$4,'Raw Data'!$3:$3,0)-1))</f>
        <v/>
      </c>
      <c r="E108" s="107" t="str">
        <f aca="true">IF(ISBLANK(OFFSET('Raw Data'!$A$3,MATCH('Data above threshold'!$A108,'Raw Data'!$B$4:$B$185,0),MATCH('Data above threshold'!E$4,'Raw Data'!$3:$3,0)-1)),"",OFFSET('Raw Data'!$A$3,MATCH('Data above threshold'!$A108,'Raw Data'!$B$4:$B$185,0),MATCH('Data above threshold'!E$4,'Raw Data'!$3:$3,0)-1))</f>
        <v/>
      </c>
      <c r="F108" s="107" t="str">
        <f aca="true">IF(ISBLANK(OFFSET('Raw Data'!$A$3,MATCH('Data above threshold'!$A108,'Raw Data'!$B$4:$B$185,0),MATCH('Data above threshold'!F$4,'Raw Data'!$3:$3,0)-1)),"",OFFSET('Raw Data'!$A$3,MATCH('Data above threshold'!$A108,'Raw Data'!$B$4:$B$185,0),MATCH('Data above threshold'!F$4,'Raw Data'!$3:$3,0)-1))</f>
        <v/>
      </c>
      <c r="G108" s="107" t="str">
        <f aca="true">IF(ISBLANK(OFFSET('Raw Data'!$A$3,MATCH('Data above threshold'!$A108,'Raw Data'!$B$4:$B$185,0),MATCH('Data above threshold'!G$4,'Raw Data'!$3:$3,0)-1)),"",OFFSET('Raw Data'!$A$3,MATCH('Data above threshold'!$A108,'Raw Data'!$B$4:$B$185,0),MATCH('Data above threshold'!G$4,'Raw Data'!$3:$3,0)-1))</f>
        <v/>
      </c>
      <c r="H108" s="107" t="str">
        <f aca="true">IF(ISBLANK(OFFSET('Raw Data'!$A$3,MATCH('Data above threshold'!$A108,'Raw Data'!$B$4:$B$185,0),MATCH('Data above threshold'!H$4,'Raw Data'!$3:$3,0)-1)),"",OFFSET('Raw Data'!$A$3,MATCH('Data above threshold'!$A108,'Raw Data'!$B$4:$B$185,0),MATCH('Data above threshold'!H$4,'Raw Data'!$3:$3,0)-1))</f>
        <v/>
      </c>
      <c r="I108" s="107" t="str">
        <f aca="true">IF(ISBLANK(OFFSET('Raw Data'!$A$3,MATCH('Data above threshold'!$A108,'Raw Data'!$B$4:$B$185,0),MATCH('Data above threshold'!I$4,'Raw Data'!$3:$3,0)-1)),"",OFFSET('Raw Data'!$A$3,MATCH('Data above threshold'!$A108,'Raw Data'!$B$4:$B$185,0),MATCH('Data above threshold'!I$4,'Raw Data'!$3:$3,0)-1))</f>
        <v/>
      </c>
      <c r="J108" s="107" t="str">
        <f aca="true">IF(ISBLANK(OFFSET('Raw Data'!$A$3,MATCH('Data above threshold'!$A108,'Raw Data'!$B$4:$B$185,0),MATCH('Data above threshold'!J$4,'Raw Data'!$3:$3,0)-1)),"",OFFSET('Raw Data'!$A$3,MATCH('Data above threshold'!$A108,'Raw Data'!$B$4:$B$185,0),MATCH('Data above threshold'!J$4,'Raw Data'!$3:$3,0)-1))</f>
        <v/>
      </c>
      <c r="K108" s="107" t="str">
        <f aca="true">IF(ISBLANK(OFFSET('Raw Data'!$A$3,MATCH('Data above threshold'!$A108,'Raw Data'!$B$4:$B$185,0),MATCH('Data above threshold'!K$4,'Raw Data'!$3:$3,0)-1)),"",OFFSET('Raw Data'!$A$3,MATCH('Data above threshold'!$A108,'Raw Data'!$B$4:$B$185,0),MATCH('Data above threshold'!K$4,'Raw Data'!$3:$3,0)-1))</f>
        <v/>
      </c>
      <c r="L108" s="107" t="str">
        <f aca="true">IF(ISBLANK(OFFSET('Raw Data'!$A$3,MATCH('Data above threshold'!$A108,'Raw Data'!$B$4:$B$185,0),MATCH('Data above threshold'!L$4,'Raw Data'!$3:$3,0)-1)),"",OFFSET('Raw Data'!$A$3,MATCH('Data above threshold'!$A108,'Raw Data'!$B$4:$B$185,0),MATCH('Data above threshold'!L$4,'Raw Data'!$3:$3,0)-1))</f>
        <v/>
      </c>
      <c r="M108" s="105" t="str">
        <f aca="false" t="array" ref="M108:M108">IFERROR(SKEW(IF(ISNUMBER(Q108:CR108),Q108:CR108,"")),"")</f>
        <v/>
      </c>
      <c r="N108" s="107"/>
      <c r="O108" s="107" t="str">
        <f aca="true">IF(ISBLANK(OFFSET('Raw Data'!$A$3,MATCH('Data above threshold'!$A108,'Raw Data'!$B$4:$B$185,0),MATCH('Data above threshold'!O$4,'Raw Data'!$3:$3,0)-1)),"",OFFSET('Raw Data'!$A$3,MATCH('Data above threshold'!$A108,'Raw Data'!$B$4:$B$185,0),MATCH('Data above threshold'!O$4,'Raw Data'!$3:$3,0)-1))</f>
        <v/>
      </c>
      <c r="P108" s="106" t="str">
        <f aca="false" t="array" ref="P108:P108">IF(B108&lt;4,"",1-IFERROR(SUM(ISNUMBER(Q108:CR108)*(1-$Q$3:$CR$3))/COUNTIF($Q$3:$CR$3,0),0))</f>
        <v/>
      </c>
      <c r="Q108" s="107" t="str">
        <f aca="true">IF(ISBLANK(OFFSET('Raw Data'!$A$3,MATCH('Data above threshold'!$A108,'Raw Data'!$B$4:$B$185,0),MATCH('Data above threshold'!Q$4,'Raw Data'!$3:$3,0)-1)),"",OFFSET('Raw Data'!$A$3,MATCH('Data above threshold'!$A108,'Raw Data'!$B$4:$B$185,0),MATCH('Data above threshold'!Q$4,'Raw Data'!$3:$3,0)-1))</f>
        <v/>
      </c>
      <c r="R108" s="107" t="str">
        <f aca="true">IF(ISBLANK(OFFSET('Raw Data'!$A$3,MATCH('Data above threshold'!$A108,'Raw Data'!$B$4:$B$185,0),MATCH('Data above threshold'!R$4,'Raw Data'!$3:$3,0)-1)),"",OFFSET('Raw Data'!$A$3,MATCH('Data above threshold'!$A108,'Raw Data'!$B$4:$B$185,0),MATCH('Data above threshold'!R$4,'Raw Data'!$3:$3,0)-1))</f>
        <v/>
      </c>
      <c r="S108" s="107" t="str">
        <f aca="true">IF(ISBLANK(OFFSET('Raw Data'!$A$3,MATCH('Data above threshold'!$A108,'Raw Data'!$B$4:$B$185,0),MATCH('Data above threshold'!S$4,'Raw Data'!$3:$3,0)-1)),"",OFFSET('Raw Data'!$A$3,MATCH('Data above threshold'!$A108,'Raw Data'!$B$4:$B$185,0),MATCH('Data above threshold'!S$4,'Raw Data'!$3:$3,0)-1))</f>
        <v/>
      </c>
      <c r="T108" s="107" t="str">
        <f aca="true">IF(ISBLANK(OFFSET('Raw Data'!$A$3,MATCH('Data above threshold'!$A108,'Raw Data'!$B$4:$B$185,0),MATCH('Data above threshold'!T$4,'Raw Data'!$3:$3,0)-1)),"",OFFSET('Raw Data'!$A$3,MATCH('Data above threshold'!$A108,'Raw Data'!$B$4:$B$185,0),MATCH('Data above threshold'!T$4,'Raw Data'!$3:$3,0)-1))</f>
        <v/>
      </c>
      <c r="U108" s="107" t="str">
        <f aca="true">IF(ISBLANK(OFFSET('Raw Data'!$A$3,MATCH('Data above threshold'!$A108,'Raw Data'!$B$4:$B$185,0),MATCH('Data above threshold'!U$4,'Raw Data'!$3:$3,0)-1)),"",OFFSET('Raw Data'!$A$3,MATCH('Data above threshold'!$A108,'Raw Data'!$B$4:$B$185,0),MATCH('Data above threshold'!U$4,'Raw Data'!$3:$3,0)-1))</f>
        <v/>
      </c>
      <c r="V108" s="107" t="str">
        <f aca="true">IF(ISBLANK(OFFSET('Raw Data'!$A$3,MATCH('Data above threshold'!$A108,'Raw Data'!$B$4:$B$185,0),MATCH('Data above threshold'!V$4,'Raw Data'!$3:$3,0)-1)),"",OFFSET('Raw Data'!$A$3,MATCH('Data above threshold'!$A108,'Raw Data'!$B$4:$B$185,0),MATCH('Data above threshold'!V$4,'Raw Data'!$3:$3,0)-1))</f>
        <v/>
      </c>
      <c r="W108" s="107" t="str">
        <f aca="true">IF(ISBLANK(OFFSET('Raw Data'!$A$3,MATCH('Data above threshold'!$A108,'Raw Data'!$B$4:$B$185,0),MATCH('Data above threshold'!W$4,'Raw Data'!$3:$3,0)-1)),"",OFFSET('Raw Data'!$A$3,MATCH('Data above threshold'!$A108,'Raw Data'!$B$4:$B$185,0),MATCH('Data above threshold'!W$4,'Raw Data'!$3:$3,0)-1))</f>
        <v/>
      </c>
      <c r="X108" s="107" t="str">
        <f aca="true">IF(ISBLANK(OFFSET('Raw Data'!$A$3,MATCH('Data above threshold'!$A108,'Raw Data'!$B$4:$B$185,0),MATCH('Data above threshold'!X$4,'Raw Data'!$3:$3,0)-1)),"",OFFSET('Raw Data'!$A$3,MATCH('Data above threshold'!$A108,'Raw Data'!$B$4:$B$185,0),MATCH('Data above threshold'!X$4,'Raw Data'!$3:$3,0)-1))</f>
        <v/>
      </c>
      <c r="Y108" s="107" t="str">
        <f aca="true">IF(ISBLANK(OFFSET('Raw Data'!$A$3,MATCH('Data above threshold'!$A108,'Raw Data'!$B$4:$B$185,0),MATCH('Data above threshold'!Y$4,'Raw Data'!$3:$3,0)-1)),"",OFFSET('Raw Data'!$A$3,MATCH('Data above threshold'!$A108,'Raw Data'!$B$4:$B$185,0),MATCH('Data above threshold'!Y$4,'Raw Data'!$3:$3,0)-1))</f>
        <v/>
      </c>
      <c r="Z108" s="107" t="str">
        <f aca="true">IF(ISBLANK(OFFSET('Raw Data'!$A$3,MATCH('Data above threshold'!$A108,'Raw Data'!$B$4:$B$185,0),MATCH('Data above threshold'!Z$4,'Raw Data'!$3:$3,0)-1)),"",OFFSET('Raw Data'!$A$3,MATCH('Data above threshold'!$A108,'Raw Data'!$B$4:$B$185,0),MATCH('Data above threshold'!Z$4,'Raw Data'!$3:$3,0)-1))</f>
        <v/>
      </c>
      <c r="AA108" s="107" t="str">
        <f aca="true">IF(ISBLANK(OFFSET('Raw Data'!$A$3,MATCH('Data above threshold'!$A108,'Raw Data'!$B$4:$B$185,0),MATCH('Data above threshold'!AA$4,'Raw Data'!$3:$3,0)-1)),"",OFFSET('Raw Data'!$A$3,MATCH('Data above threshold'!$A108,'Raw Data'!$B$4:$B$185,0),MATCH('Data above threshold'!AA$4,'Raw Data'!$3:$3,0)-1))</f>
        <v/>
      </c>
      <c r="AB108" s="107" t="str">
        <f aca="true">IF(ISBLANK(OFFSET('Raw Data'!$A$3,MATCH('Data above threshold'!$A108,'Raw Data'!$B$4:$B$185,0),MATCH('Data above threshold'!AB$4,'Raw Data'!$3:$3,0)-1)),"",OFFSET('Raw Data'!$A$3,MATCH('Data above threshold'!$A108,'Raw Data'!$B$4:$B$185,0),MATCH('Data above threshold'!AB$4,'Raw Data'!$3:$3,0)-1))</f>
        <v/>
      </c>
      <c r="AC108" s="107" t="str">
        <f aca="true">IF(ISBLANK(OFFSET('Raw Data'!$A$3,MATCH('Data above threshold'!$A108,'Raw Data'!$B$4:$B$185,0),MATCH('Data above threshold'!AC$4,'Raw Data'!$3:$3,0)-1)),"",OFFSET('Raw Data'!$A$3,MATCH('Data above threshold'!$A108,'Raw Data'!$B$4:$B$185,0),MATCH('Data above threshold'!AC$4,'Raw Data'!$3:$3,0)-1))</f>
        <v/>
      </c>
      <c r="AD108" s="107" t="str">
        <f aca="true">IF(ISBLANK(OFFSET('Raw Data'!$A$3,MATCH('Data above threshold'!$A108,'Raw Data'!$B$4:$B$185,0),MATCH('Data above threshold'!AD$4,'Raw Data'!$3:$3,0)-1)),"",OFFSET('Raw Data'!$A$3,MATCH('Data above threshold'!$A108,'Raw Data'!$B$4:$B$185,0),MATCH('Data above threshold'!AD$4,'Raw Data'!$3:$3,0)-1))</f>
        <v/>
      </c>
      <c r="AE108" s="107" t="str">
        <f aca="true">IF(ISBLANK(OFFSET('Raw Data'!$A$3,MATCH('Data above threshold'!$A108,'Raw Data'!$B$4:$B$185,0),MATCH('Data above threshold'!AE$4,'Raw Data'!$3:$3,0)-1)),"",OFFSET('Raw Data'!$A$3,MATCH('Data above threshold'!$A108,'Raw Data'!$B$4:$B$185,0),MATCH('Data above threshold'!AE$4,'Raw Data'!$3:$3,0)-1))</f>
        <v/>
      </c>
      <c r="AF108" s="107" t="str">
        <f aca="true">IF(ISBLANK(OFFSET('Raw Data'!$A$3,MATCH('Data above threshold'!$A108,'Raw Data'!$B$4:$B$185,0),MATCH('Data above threshold'!AF$4,'Raw Data'!$3:$3,0)-1)),"",OFFSET('Raw Data'!$A$3,MATCH('Data above threshold'!$A108,'Raw Data'!$B$4:$B$185,0),MATCH('Data above threshold'!AF$4,'Raw Data'!$3:$3,0)-1))</f>
        <v/>
      </c>
      <c r="AG108" s="107" t="str">
        <f aca="true">IF(ISBLANK(OFFSET('Raw Data'!$A$3,MATCH('Data above threshold'!$A108,'Raw Data'!$B$4:$B$185,0),MATCH('Data above threshold'!AG$4,'Raw Data'!$3:$3,0)-1)),"",OFFSET('Raw Data'!$A$3,MATCH('Data above threshold'!$A108,'Raw Data'!$B$4:$B$185,0),MATCH('Data above threshold'!AG$4,'Raw Data'!$3:$3,0)-1))</f>
        <v/>
      </c>
      <c r="AH108" s="107" t="str">
        <f aca="true">IF(ISBLANK(OFFSET('Raw Data'!$A$3,MATCH('Data above threshold'!$A108,'Raw Data'!$B$4:$B$185,0),MATCH('Data above threshold'!AH$4,'Raw Data'!$3:$3,0)-1)),"",OFFSET('Raw Data'!$A$3,MATCH('Data above threshold'!$A108,'Raw Data'!$B$4:$B$185,0),MATCH('Data above threshold'!AH$4,'Raw Data'!$3:$3,0)-1))</f>
        <v/>
      </c>
      <c r="AI108" s="107" t="str">
        <f aca="true">IF(ISBLANK(OFFSET('Raw Data'!$A$3,MATCH('Data above threshold'!$A108,'Raw Data'!$B$4:$B$185,0),MATCH('Data above threshold'!AI$4,'Raw Data'!$3:$3,0)-1)),"",OFFSET('Raw Data'!$A$3,MATCH('Data above threshold'!$A108,'Raw Data'!$B$4:$B$185,0),MATCH('Data above threshold'!AI$4,'Raw Data'!$3:$3,0)-1))</f>
        <v/>
      </c>
      <c r="AJ108" s="107" t="str">
        <f aca="true">IF(ISBLANK(OFFSET('Raw Data'!$A$3,MATCH('Data above threshold'!$A108,'Raw Data'!$B$4:$B$185,0),MATCH('Data above threshold'!AJ$4,'Raw Data'!$3:$3,0)-1)),"",OFFSET('Raw Data'!$A$3,MATCH('Data above threshold'!$A108,'Raw Data'!$B$4:$B$185,0),MATCH('Data above threshold'!AJ$4,'Raw Data'!$3:$3,0)-1))</f>
        <v/>
      </c>
      <c r="AK108" s="107" t="str">
        <f aca="true">IF(ISBLANK(OFFSET('Raw Data'!$A$3,MATCH('Data above threshold'!$A108,'Raw Data'!$B$4:$B$185,0),MATCH('Data above threshold'!AK$4,'Raw Data'!$3:$3,0)-1)),"",OFFSET('Raw Data'!$A$3,MATCH('Data above threshold'!$A108,'Raw Data'!$B$4:$B$185,0),MATCH('Data above threshold'!AK$4,'Raw Data'!$3:$3,0)-1))</f>
        <v/>
      </c>
      <c r="AL108" s="107" t="str">
        <f aca="true">IF(ISBLANK(OFFSET('Raw Data'!$A$3,MATCH('Data above threshold'!$A108,'Raw Data'!$B$4:$B$185,0),MATCH('Data above threshold'!AL$4,'Raw Data'!$3:$3,0)-1)),"",OFFSET('Raw Data'!$A$3,MATCH('Data above threshold'!$A108,'Raw Data'!$B$4:$B$185,0),MATCH('Data above threshold'!AL$4,'Raw Data'!$3:$3,0)-1))</f>
        <v/>
      </c>
      <c r="AM108" s="107" t="str">
        <f aca="true">IF(ISBLANK(OFFSET('Raw Data'!$A$3,MATCH('Data above threshold'!$A108,'Raw Data'!$B$4:$B$185,0),MATCH('Data above threshold'!AM$4,'Raw Data'!$3:$3,0)-1)),"",OFFSET('Raw Data'!$A$3,MATCH('Data above threshold'!$A108,'Raw Data'!$B$4:$B$185,0),MATCH('Data above threshold'!AM$4,'Raw Data'!$3:$3,0)-1))</f>
        <v/>
      </c>
      <c r="AN108" s="107" t="str">
        <f aca="true">IF(ISBLANK(OFFSET('Raw Data'!$A$3,MATCH('Data above threshold'!$A108,'Raw Data'!$B$4:$B$185,0),MATCH('Data above threshold'!AN$4,'Raw Data'!$3:$3,0)-1)),"",OFFSET('Raw Data'!$A$3,MATCH('Data above threshold'!$A108,'Raw Data'!$B$4:$B$185,0),MATCH('Data above threshold'!AN$4,'Raw Data'!$3:$3,0)-1))</f>
        <v/>
      </c>
      <c r="AO108" s="107" t="str">
        <f aca="true">IF(ISBLANK(OFFSET('Raw Data'!$A$3,MATCH('Data above threshold'!$A108,'Raw Data'!$B$4:$B$185,0),MATCH('Data above threshold'!AO$4,'Raw Data'!$3:$3,0)-1)),"",OFFSET('Raw Data'!$A$3,MATCH('Data above threshold'!$A108,'Raw Data'!$B$4:$B$185,0),MATCH('Data above threshold'!AO$4,'Raw Data'!$3:$3,0)-1))</f>
        <v/>
      </c>
      <c r="AP108" s="107" t="str">
        <f aca="true">IF(ISBLANK(OFFSET('Raw Data'!$A$3,MATCH('Data above threshold'!$A108,'Raw Data'!$B$4:$B$185,0),MATCH('Data above threshold'!AP$4,'Raw Data'!$3:$3,0)-1)),"",OFFSET('Raw Data'!$A$3,MATCH('Data above threshold'!$A108,'Raw Data'!$B$4:$B$185,0),MATCH('Data above threshold'!AP$4,'Raw Data'!$3:$3,0)-1))</f>
        <v/>
      </c>
      <c r="AQ108" s="107" t="str">
        <f aca="true">IF(ISBLANK(OFFSET('Raw Data'!$A$3,MATCH('Data above threshold'!$A108,'Raw Data'!$B$4:$B$185,0),MATCH('Data above threshold'!AQ$4,'Raw Data'!$3:$3,0)-1)),"",OFFSET('Raw Data'!$A$3,MATCH('Data above threshold'!$A108,'Raw Data'!$B$4:$B$185,0),MATCH('Data above threshold'!AQ$4,'Raw Data'!$3:$3,0)-1))</f>
        <v/>
      </c>
      <c r="AR108" s="107" t="str">
        <f aca="true">IF(ISBLANK(OFFSET('Raw Data'!$A$3,MATCH('Data above threshold'!$A108,'Raw Data'!$B$4:$B$185,0),MATCH('Data above threshold'!AR$4,'Raw Data'!$3:$3,0)-1)),"",OFFSET('Raw Data'!$A$3,MATCH('Data above threshold'!$A108,'Raw Data'!$B$4:$B$185,0),MATCH('Data above threshold'!AR$4,'Raw Data'!$3:$3,0)-1))</f>
        <v/>
      </c>
      <c r="AS108" s="107" t="str">
        <f aca="true">IF(ISBLANK(OFFSET('Raw Data'!$A$3,MATCH('Data above threshold'!$A108,'Raw Data'!$B$4:$B$185,0),MATCH('Data above threshold'!AS$4,'Raw Data'!$3:$3,0)-1)),"",OFFSET('Raw Data'!$A$3,MATCH('Data above threshold'!$A108,'Raw Data'!$B$4:$B$185,0),MATCH('Data above threshold'!AS$4,'Raw Data'!$3:$3,0)-1))</f>
        <v/>
      </c>
      <c r="AT108" s="107" t="str">
        <f aca="true">IF(ISBLANK(OFFSET('Raw Data'!$A$3,MATCH('Data above threshold'!$A108,'Raw Data'!$B$4:$B$185,0),MATCH('Data above threshold'!AT$4,'Raw Data'!$3:$3,0)-1)),"",OFFSET('Raw Data'!$A$3,MATCH('Data above threshold'!$A108,'Raw Data'!$B$4:$B$185,0),MATCH('Data above threshold'!AT$4,'Raw Data'!$3:$3,0)-1))</f>
        <v/>
      </c>
      <c r="AU108" s="107" t="str">
        <f aca="true">IF(ISBLANK(OFFSET('Raw Data'!$A$3,MATCH('Data above threshold'!$A108,'Raw Data'!$B$4:$B$185,0),MATCH('Data above threshold'!AU$4,'Raw Data'!$3:$3,0)-1)),"",OFFSET('Raw Data'!$A$3,MATCH('Data above threshold'!$A108,'Raw Data'!$B$4:$B$185,0),MATCH('Data above threshold'!AU$4,'Raw Data'!$3:$3,0)-1))</f>
        <v/>
      </c>
      <c r="AV108" s="107" t="str">
        <f aca="true">IF(ISBLANK(OFFSET('Raw Data'!$A$3,MATCH('Data above threshold'!$A108,'Raw Data'!$B$4:$B$185,0),MATCH('Data above threshold'!AV$4,'Raw Data'!$3:$3,0)-1)),"",OFFSET('Raw Data'!$A$3,MATCH('Data above threshold'!$A108,'Raw Data'!$B$4:$B$185,0),MATCH('Data above threshold'!AV$4,'Raw Data'!$3:$3,0)-1))</f>
        <v/>
      </c>
      <c r="AW108" s="107" t="str">
        <f aca="true">IF(ISBLANK(OFFSET('Raw Data'!$A$3,MATCH('Data above threshold'!$A108,'Raw Data'!$B$4:$B$185,0),MATCH('Data above threshold'!AW$4,'Raw Data'!$3:$3,0)-1)),"",OFFSET('Raw Data'!$A$3,MATCH('Data above threshold'!$A108,'Raw Data'!$B$4:$B$185,0),MATCH('Data above threshold'!AW$4,'Raw Data'!$3:$3,0)-1))</f>
        <v/>
      </c>
      <c r="AX108" s="107" t="str">
        <f aca="true">IF(ISBLANK(OFFSET('Raw Data'!$A$3,MATCH('Data above threshold'!$A108,'Raw Data'!$B$4:$B$185,0),MATCH('Data above threshold'!AX$4,'Raw Data'!$3:$3,0)-1)),"",OFFSET('Raw Data'!$A$3,MATCH('Data above threshold'!$A108,'Raw Data'!$B$4:$B$185,0),MATCH('Data above threshold'!AX$4,'Raw Data'!$3:$3,0)-1))</f>
        <v/>
      </c>
      <c r="AY108" s="107" t="str">
        <f aca="true">IF(ISBLANK(OFFSET('Raw Data'!$A$3,MATCH('Data above threshold'!$A108,'Raw Data'!$B$4:$B$185,0),MATCH('Data above threshold'!AY$4,'Raw Data'!$3:$3,0)-1)),"",OFFSET('Raw Data'!$A$3,MATCH('Data above threshold'!$A108,'Raw Data'!$B$4:$B$185,0),MATCH('Data above threshold'!AY$4,'Raw Data'!$3:$3,0)-1))</f>
        <v/>
      </c>
      <c r="AZ108" s="107" t="str">
        <f aca="true">IF(ISBLANK(OFFSET('Raw Data'!$A$3,MATCH('Data above threshold'!$A108,'Raw Data'!$B$4:$B$185,0),MATCH('Data above threshold'!AZ$4,'Raw Data'!$3:$3,0)-1)),"",OFFSET('Raw Data'!$A$3,MATCH('Data above threshold'!$A108,'Raw Data'!$B$4:$B$185,0),MATCH('Data above threshold'!AZ$4,'Raw Data'!$3:$3,0)-1))</f>
        <v/>
      </c>
      <c r="BA108" s="107" t="str">
        <f aca="true">IF(ISBLANK(OFFSET('Raw Data'!$A$3,MATCH('Data above threshold'!$A108,'Raw Data'!$B$4:$B$185,0),MATCH('Data above threshold'!BA$4,'Raw Data'!$3:$3,0)-1)),"",OFFSET('Raw Data'!$A$3,MATCH('Data above threshold'!$A108,'Raw Data'!$B$4:$B$185,0),MATCH('Data above threshold'!BA$4,'Raw Data'!$3:$3,0)-1))</f>
        <v/>
      </c>
      <c r="BB108" s="107" t="str">
        <f aca="true">IF(ISBLANK(OFFSET('Raw Data'!$A$3,MATCH('Data above threshold'!$A108,'Raw Data'!$B$4:$B$185,0),MATCH('Data above threshold'!BB$4,'Raw Data'!$3:$3,0)-1)),"",OFFSET('Raw Data'!$A$3,MATCH('Data above threshold'!$A108,'Raw Data'!$B$4:$B$185,0),MATCH('Data above threshold'!BB$4,'Raw Data'!$3:$3,0)-1))</f>
        <v/>
      </c>
      <c r="BC108" s="107" t="str">
        <f aca="true">IF(ISBLANK(OFFSET('Raw Data'!$A$3,MATCH('Data above threshold'!$A108,'Raw Data'!$B$4:$B$185,0),MATCH('Data above threshold'!BC$4,'Raw Data'!$3:$3,0)-1)),"",OFFSET('Raw Data'!$A$3,MATCH('Data above threshold'!$A108,'Raw Data'!$B$4:$B$185,0),MATCH('Data above threshold'!BC$4,'Raw Data'!$3:$3,0)-1))</f>
        <v/>
      </c>
      <c r="BD108" s="107" t="str">
        <f aca="true">IF(ISBLANK(OFFSET('Raw Data'!$A$3,MATCH('Data above threshold'!$A108,'Raw Data'!$B$4:$B$185,0),MATCH('Data above threshold'!BD$4,'Raw Data'!$3:$3,0)-1)),"",OFFSET('Raw Data'!$A$3,MATCH('Data above threshold'!$A108,'Raw Data'!$B$4:$B$185,0),MATCH('Data above threshold'!BD$4,'Raw Data'!$3:$3,0)-1))</f>
        <v/>
      </c>
      <c r="BE108" s="107" t="str">
        <f aca="true">IF(ISBLANK(OFFSET('Raw Data'!$A$3,MATCH('Data above threshold'!$A108,'Raw Data'!$B$4:$B$185,0),MATCH('Data above threshold'!BE$4,'Raw Data'!$3:$3,0)-1)),"",OFFSET('Raw Data'!$A$3,MATCH('Data above threshold'!$A108,'Raw Data'!$B$4:$B$185,0),MATCH('Data above threshold'!BE$4,'Raw Data'!$3:$3,0)-1))</f>
        <v/>
      </c>
      <c r="BF108" s="107" t="str">
        <f aca="true">IF(ISBLANK(OFFSET('Raw Data'!$A$3,MATCH('Data above threshold'!$A108,'Raw Data'!$B$4:$B$185,0),MATCH('Data above threshold'!BF$4,'Raw Data'!$3:$3,0)-1)),"",OFFSET('Raw Data'!$A$3,MATCH('Data above threshold'!$A108,'Raw Data'!$B$4:$B$185,0),MATCH('Data above threshold'!BF$4,'Raw Data'!$3:$3,0)-1))</f>
        <v/>
      </c>
      <c r="BG108" s="107" t="str">
        <f aca="true">IF(ISBLANK(OFFSET('Raw Data'!$A$3,MATCH('Data above threshold'!$A108,'Raw Data'!$B$4:$B$185,0),MATCH('Data above threshold'!BG$4,'Raw Data'!$3:$3,0)-1)),"",OFFSET('Raw Data'!$A$3,MATCH('Data above threshold'!$A108,'Raw Data'!$B$4:$B$185,0),MATCH('Data above threshold'!BG$4,'Raw Data'!$3:$3,0)-1))</f>
        <v/>
      </c>
      <c r="BH108" s="107" t="str">
        <f aca="true">IF(ISBLANK(OFFSET('Raw Data'!$A$3,MATCH('Data above threshold'!$A108,'Raw Data'!$B$4:$B$185,0),MATCH('Data above threshold'!BH$4,'Raw Data'!$3:$3,0)-1)),"",OFFSET('Raw Data'!$A$3,MATCH('Data above threshold'!$A108,'Raw Data'!$B$4:$B$185,0),MATCH('Data above threshold'!BH$4,'Raw Data'!$3:$3,0)-1))</f>
        <v/>
      </c>
      <c r="BI108" s="107" t="str">
        <f aca="true">IF(ISBLANK(OFFSET('Raw Data'!$A$3,MATCH('Data above threshold'!$A108,'Raw Data'!$B$4:$B$185,0),MATCH('Data above threshold'!BI$4,'Raw Data'!$3:$3,0)-1)),"",OFFSET('Raw Data'!$A$3,MATCH('Data above threshold'!$A108,'Raw Data'!$B$4:$B$185,0),MATCH('Data above threshold'!BI$4,'Raw Data'!$3:$3,0)-1))</f>
        <v/>
      </c>
      <c r="BJ108" s="107" t="str">
        <f aca="true">IF(ISBLANK(OFFSET('Raw Data'!$A$3,MATCH('Data above threshold'!$A108,'Raw Data'!$B$4:$B$185,0),MATCH('Data above threshold'!BJ$4,'Raw Data'!$3:$3,0)-1)),"",OFFSET('Raw Data'!$A$3,MATCH('Data above threshold'!$A108,'Raw Data'!$B$4:$B$185,0),MATCH('Data above threshold'!BJ$4,'Raw Data'!$3:$3,0)-1))</f>
        <v/>
      </c>
      <c r="BK108" s="107" t="str">
        <f aca="true">IF(ISBLANK(OFFSET('Raw Data'!$A$3,MATCH('Data above threshold'!$A108,'Raw Data'!$B$4:$B$185,0),MATCH('Data above threshold'!BK$4,'Raw Data'!$3:$3,0)-1)),"",OFFSET('Raw Data'!$A$3,MATCH('Data above threshold'!$A108,'Raw Data'!$B$4:$B$185,0),MATCH('Data above threshold'!BK$4,'Raw Data'!$3:$3,0)-1))</f>
        <v/>
      </c>
      <c r="BL108" s="107" t="str">
        <f aca="true">IF(ISBLANK(OFFSET('Raw Data'!$A$3,MATCH('Data above threshold'!$A108,'Raw Data'!$B$4:$B$185,0),MATCH('Data above threshold'!BL$4,'Raw Data'!$3:$3,0)-1)),"",OFFSET('Raw Data'!$A$3,MATCH('Data above threshold'!$A108,'Raw Data'!$B$4:$B$185,0),MATCH('Data above threshold'!BL$4,'Raw Data'!$3:$3,0)-1))</f>
        <v/>
      </c>
      <c r="BM108" s="107" t="str">
        <f aca="true">IF(ISBLANK(OFFSET('Raw Data'!$A$3,MATCH('Data above threshold'!$A108,'Raw Data'!$B$4:$B$185,0),MATCH('Data above threshold'!BM$4,'Raw Data'!$3:$3,0)-1)),"",OFFSET('Raw Data'!$A$3,MATCH('Data above threshold'!$A108,'Raw Data'!$B$4:$B$185,0),MATCH('Data above threshold'!BM$4,'Raw Data'!$3:$3,0)-1))</f>
        <v/>
      </c>
      <c r="BN108" s="107" t="str">
        <f aca="true">IF(ISBLANK(OFFSET('Raw Data'!$A$3,MATCH('Data above threshold'!$A108,'Raw Data'!$B$4:$B$185,0),MATCH('Data above threshold'!BN$4,'Raw Data'!$3:$3,0)-1)),"",OFFSET('Raw Data'!$A$3,MATCH('Data above threshold'!$A108,'Raw Data'!$B$4:$B$185,0),MATCH('Data above threshold'!BN$4,'Raw Data'!$3:$3,0)-1))</f>
        <v/>
      </c>
      <c r="BO108" s="107" t="str">
        <f aca="true">IF(ISBLANK(OFFSET('Raw Data'!$A$3,MATCH('Data above threshold'!$A108,'Raw Data'!$B$4:$B$185,0),MATCH('Data above threshold'!BO$4,'Raw Data'!$3:$3,0)-1)),"",OFFSET('Raw Data'!$A$3,MATCH('Data above threshold'!$A108,'Raw Data'!$B$4:$B$185,0),MATCH('Data above threshold'!BO$4,'Raw Data'!$3:$3,0)-1))</f>
        <v/>
      </c>
      <c r="BP108" s="107" t="str">
        <f aca="true">IF(ISBLANK(OFFSET('Raw Data'!$A$3,MATCH('Data above threshold'!$A108,'Raw Data'!$B$4:$B$185,0),MATCH('Data above threshold'!BP$4,'Raw Data'!$3:$3,0)-1)),"",OFFSET('Raw Data'!$A$3,MATCH('Data above threshold'!$A108,'Raw Data'!$B$4:$B$185,0),MATCH('Data above threshold'!BP$4,'Raw Data'!$3:$3,0)-1))</f>
        <v/>
      </c>
      <c r="BQ108" s="107" t="str">
        <f aca="true">IF(ISBLANK(OFFSET('Raw Data'!$A$3,MATCH('Data above threshold'!$A108,'Raw Data'!$B$4:$B$185,0),MATCH('Data above threshold'!BQ$4,'Raw Data'!$3:$3,0)-1)),"",OFFSET('Raw Data'!$A$3,MATCH('Data above threshold'!$A108,'Raw Data'!$B$4:$B$185,0),MATCH('Data above threshold'!BQ$4,'Raw Data'!$3:$3,0)-1))</f>
        <v/>
      </c>
      <c r="BR108" s="107" t="str">
        <f aca="true">IF(ISBLANK(OFFSET('Raw Data'!$A$3,MATCH('Data above threshold'!$A108,'Raw Data'!$B$4:$B$185,0),MATCH('Data above threshold'!BR$4,'Raw Data'!$3:$3,0)-1)),"",OFFSET('Raw Data'!$A$3,MATCH('Data above threshold'!$A108,'Raw Data'!$B$4:$B$185,0),MATCH('Data above threshold'!BR$4,'Raw Data'!$3:$3,0)-1))</f>
        <v/>
      </c>
      <c r="BS108" s="107" t="str">
        <f aca="true">IF(ISBLANK(OFFSET('Raw Data'!$A$3,MATCH('Data above threshold'!$A108,'Raw Data'!$B$4:$B$185,0),MATCH('Data above threshold'!BS$4,'Raw Data'!$3:$3,0)-1)),"",OFFSET('Raw Data'!$A$3,MATCH('Data above threshold'!$A108,'Raw Data'!$B$4:$B$185,0),MATCH('Data above threshold'!BS$4,'Raw Data'!$3:$3,0)-1))</f>
        <v/>
      </c>
      <c r="BT108" s="107" t="str">
        <f aca="true">IF(ISBLANK(OFFSET('Raw Data'!$A$3,MATCH('Data above threshold'!$A108,'Raw Data'!$B$4:$B$185,0),MATCH('Data above threshold'!BT$4,'Raw Data'!$3:$3,0)-1)),"",OFFSET('Raw Data'!$A$3,MATCH('Data above threshold'!$A108,'Raw Data'!$B$4:$B$185,0),MATCH('Data above threshold'!BT$4,'Raw Data'!$3:$3,0)-1))</f>
        <v/>
      </c>
      <c r="BU108" s="107" t="str">
        <f aca="true">IF(ISBLANK(OFFSET('Raw Data'!$A$3,MATCH('Data above threshold'!$A108,'Raw Data'!$B$4:$B$185,0),MATCH('Data above threshold'!BU$4,'Raw Data'!$3:$3,0)-1)),"",OFFSET('Raw Data'!$A$3,MATCH('Data above threshold'!$A108,'Raw Data'!$B$4:$B$185,0),MATCH('Data above threshold'!BU$4,'Raw Data'!$3:$3,0)-1))</f>
        <v/>
      </c>
      <c r="BV108" s="107" t="str">
        <f aca="true">IF(ISBLANK(OFFSET('Raw Data'!$A$3,MATCH('Data above threshold'!$A108,'Raw Data'!$B$4:$B$185,0),MATCH('Data above threshold'!BV$4,'Raw Data'!$3:$3,0)-1)),"",OFFSET('Raw Data'!$A$3,MATCH('Data above threshold'!$A108,'Raw Data'!$B$4:$B$185,0),MATCH('Data above threshold'!BV$4,'Raw Data'!$3:$3,0)-1))</f>
        <v/>
      </c>
      <c r="BW108" s="107" t="str">
        <f aca="true">IF(ISBLANK(OFFSET('Raw Data'!$A$3,MATCH('Data above threshold'!$A108,'Raw Data'!$B$4:$B$185,0),MATCH('Data above threshold'!BW$4,'Raw Data'!$3:$3,0)-1)),"",OFFSET('Raw Data'!$A$3,MATCH('Data above threshold'!$A108,'Raw Data'!$B$4:$B$185,0),MATCH('Data above threshold'!BW$4,'Raw Data'!$3:$3,0)-1))</f>
        <v/>
      </c>
      <c r="BX108" s="107" t="str">
        <f aca="true">IF(ISBLANK(OFFSET('Raw Data'!$A$3,MATCH('Data above threshold'!$A108,'Raw Data'!$B$4:$B$185,0),MATCH('Data above threshold'!BX$4,'Raw Data'!$3:$3,0)-1)),"",OFFSET('Raw Data'!$A$3,MATCH('Data above threshold'!$A108,'Raw Data'!$B$4:$B$185,0),MATCH('Data above threshold'!BX$4,'Raw Data'!$3:$3,0)-1))</f>
        <v/>
      </c>
      <c r="BY108" s="107" t="str">
        <f aca="true">IF(ISBLANK(OFFSET('Raw Data'!$A$3,MATCH('Data above threshold'!$A108,'Raw Data'!$B$4:$B$185,0),MATCH('Data above threshold'!BY$4,'Raw Data'!$3:$3,0)-1)),"",OFFSET('Raw Data'!$A$3,MATCH('Data above threshold'!$A108,'Raw Data'!$B$4:$B$185,0),MATCH('Data above threshold'!BY$4,'Raw Data'!$3:$3,0)-1))</f>
        <v/>
      </c>
      <c r="BZ108" s="107" t="str">
        <f aca="true">IF(ISBLANK(OFFSET('Raw Data'!$A$3,MATCH('Data above threshold'!$A108,'Raw Data'!$B$4:$B$185,0),MATCH('Data above threshold'!BZ$4,'Raw Data'!$3:$3,0)-1)),"",OFFSET('Raw Data'!$A$3,MATCH('Data above threshold'!$A108,'Raw Data'!$B$4:$B$185,0),MATCH('Data above threshold'!BZ$4,'Raw Data'!$3:$3,0)-1))</f>
        <v/>
      </c>
      <c r="CA108" s="107" t="str">
        <f aca="true">IF(ISBLANK(OFFSET('Raw Data'!$A$3,MATCH('Data above threshold'!$A108,'Raw Data'!$B$4:$B$185,0),MATCH('Data above threshold'!CA$4,'Raw Data'!$3:$3,0)-1)),"",OFFSET('Raw Data'!$A$3,MATCH('Data above threshold'!$A108,'Raw Data'!$B$4:$B$185,0),MATCH('Data above threshold'!CA$4,'Raw Data'!$3:$3,0)-1))</f>
        <v/>
      </c>
      <c r="CB108" s="107" t="str">
        <f aca="true">IF(ISBLANK(OFFSET('Raw Data'!$A$3,MATCH('Data above threshold'!$A108,'Raw Data'!$B$4:$B$185,0),MATCH('Data above threshold'!CB$4,'Raw Data'!$3:$3,0)-1)),"",OFFSET('Raw Data'!$A$3,MATCH('Data above threshold'!$A108,'Raw Data'!$B$4:$B$185,0),MATCH('Data above threshold'!CB$4,'Raw Data'!$3:$3,0)-1))</f>
        <v/>
      </c>
      <c r="CC108" s="107" t="str">
        <f aca="true">IF(ISBLANK(OFFSET('Raw Data'!$A$3,MATCH('Data above threshold'!$A108,'Raw Data'!$B$4:$B$185,0),MATCH('Data above threshold'!CC$4,'Raw Data'!$3:$3,0)-1)),"",OFFSET('Raw Data'!$A$3,MATCH('Data above threshold'!$A108,'Raw Data'!$B$4:$B$185,0),MATCH('Data above threshold'!CC$4,'Raw Data'!$3:$3,0)-1))</f>
        <v/>
      </c>
      <c r="CD108" s="107" t="str">
        <f aca="true">IF(ISBLANK(OFFSET('Raw Data'!$A$3,MATCH('Data above threshold'!$A108,'Raw Data'!$B$4:$B$185,0),MATCH('Data above threshold'!CD$4,'Raw Data'!$3:$3,0)-1)),"",OFFSET('Raw Data'!$A$3,MATCH('Data above threshold'!$A108,'Raw Data'!$B$4:$B$185,0),MATCH('Data above threshold'!CD$4,'Raw Data'!$3:$3,0)-1))</f>
        <v/>
      </c>
      <c r="CE108" s="107" t="str">
        <f aca="true">IF(ISBLANK(OFFSET('Raw Data'!$A$3,MATCH('Data above threshold'!$A108,'Raw Data'!$B$4:$B$185,0),MATCH('Data above threshold'!CE$4,'Raw Data'!$3:$3,0)-1)),"",OFFSET('Raw Data'!$A$3,MATCH('Data above threshold'!$A108,'Raw Data'!$B$4:$B$185,0),MATCH('Data above threshold'!CE$4,'Raw Data'!$3:$3,0)-1))</f>
        <v/>
      </c>
      <c r="CF108" s="107" t="str">
        <f aca="true">IF(ISBLANK(OFFSET('Raw Data'!$A$3,MATCH('Data above threshold'!$A108,'Raw Data'!$B$4:$B$185,0),MATCH('Data above threshold'!CF$4,'Raw Data'!$3:$3,0)-1)),"",OFFSET('Raw Data'!$A$3,MATCH('Data above threshold'!$A108,'Raw Data'!$B$4:$B$185,0),MATCH('Data above threshold'!CF$4,'Raw Data'!$3:$3,0)-1))</f>
        <v/>
      </c>
      <c r="CG108" s="107" t="str">
        <f aca="true">IF(ISBLANK(OFFSET('Raw Data'!$A$3,MATCH('Data above threshold'!$A108,'Raw Data'!$B$4:$B$185,0),MATCH('Data above threshold'!CG$4,'Raw Data'!$3:$3,0)-1)),"",OFFSET('Raw Data'!$A$3,MATCH('Data above threshold'!$A108,'Raw Data'!$B$4:$B$185,0),MATCH('Data above threshold'!CG$4,'Raw Data'!$3:$3,0)-1))</f>
        <v/>
      </c>
      <c r="CH108" s="107" t="str">
        <f aca="true">IF(ISBLANK(OFFSET('Raw Data'!$A$3,MATCH('Data above threshold'!$A108,'Raw Data'!$B$4:$B$185,0),MATCH('Data above threshold'!CH$4,'Raw Data'!$3:$3,0)-1)),"",OFFSET('Raw Data'!$A$3,MATCH('Data above threshold'!$A108,'Raw Data'!$B$4:$B$185,0),MATCH('Data above threshold'!CH$4,'Raw Data'!$3:$3,0)-1))</f>
        <v/>
      </c>
      <c r="CI108" s="107" t="str">
        <f aca="true">IF(ISBLANK(OFFSET('Raw Data'!$A$3,MATCH('Data above threshold'!$A108,'Raw Data'!$B$4:$B$185,0),MATCH('Data above threshold'!CI$4,'Raw Data'!$3:$3,0)-1)),"",OFFSET('Raw Data'!$A$3,MATCH('Data above threshold'!$A108,'Raw Data'!$B$4:$B$185,0),MATCH('Data above threshold'!CI$4,'Raw Data'!$3:$3,0)-1))</f>
        <v/>
      </c>
      <c r="CJ108" s="107" t="str">
        <f aca="true">IF(ISBLANK(OFFSET('Raw Data'!$A$3,MATCH('Data above threshold'!$A108,'Raw Data'!$B$4:$B$185,0),MATCH('Data above threshold'!CJ$4,'Raw Data'!$3:$3,0)-1)),"",OFFSET('Raw Data'!$A$3,MATCH('Data above threshold'!$A108,'Raw Data'!$B$4:$B$185,0),MATCH('Data above threshold'!CJ$4,'Raw Data'!$3:$3,0)-1))</f>
        <v/>
      </c>
      <c r="CK108" s="107" t="str">
        <f aca="true">IF(ISBLANK(OFFSET('Raw Data'!$A$3,MATCH('Data above threshold'!$A108,'Raw Data'!$B$4:$B$185,0),MATCH('Data above threshold'!CK$4,'Raw Data'!$3:$3,0)-1)),"",OFFSET('Raw Data'!$A$3,MATCH('Data above threshold'!$A108,'Raw Data'!$B$4:$B$185,0),MATCH('Data above threshold'!CK$4,'Raw Data'!$3:$3,0)-1))</f>
        <v/>
      </c>
      <c r="CL108" s="107" t="str">
        <f aca="true">IF(ISBLANK(OFFSET('Raw Data'!$A$3,MATCH('Data above threshold'!$A108,'Raw Data'!$B$4:$B$185,0),MATCH('Data above threshold'!CL$4,'Raw Data'!$3:$3,0)-1)),"",OFFSET('Raw Data'!$A$3,MATCH('Data above threshold'!$A108,'Raw Data'!$B$4:$B$185,0),MATCH('Data above threshold'!CL$4,'Raw Data'!$3:$3,0)-1))</f>
        <v/>
      </c>
      <c r="CM108" s="107" t="str">
        <f aca="true">IF(ISBLANK(OFFSET('Raw Data'!$A$3,MATCH('Data above threshold'!$A108,'Raw Data'!$B$4:$B$185,0),MATCH('Data above threshold'!CM$4,'Raw Data'!$3:$3,0)-1)),"",OFFSET('Raw Data'!$A$3,MATCH('Data above threshold'!$A108,'Raw Data'!$B$4:$B$185,0),MATCH('Data above threshold'!CM$4,'Raw Data'!$3:$3,0)-1))</f>
        <v/>
      </c>
      <c r="CN108" s="107" t="str">
        <f aca="true">IF(ISBLANK(OFFSET('Raw Data'!$A$3,MATCH('Data above threshold'!$A108,'Raw Data'!$B$4:$B$185,0),MATCH('Data above threshold'!CN$4,'Raw Data'!$3:$3,0)-1)),"",OFFSET('Raw Data'!$A$3,MATCH('Data above threshold'!$A108,'Raw Data'!$B$4:$B$185,0),MATCH('Data above threshold'!CN$4,'Raw Data'!$3:$3,0)-1))</f>
        <v/>
      </c>
      <c r="CO108" s="107" t="str">
        <f aca="true">IF(ISBLANK(OFFSET('Raw Data'!$A$3,MATCH('Data above threshold'!$A108,'Raw Data'!$B$4:$B$185,0),MATCH('Data above threshold'!CO$4,'Raw Data'!$3:$3,0)-1)),"",OFFSET('Raw Data'!$A$3,MATCH('Data above threshold'!$A108,'Raw Data'!$B$4:$B$185,0),MATCH('Data above threshold'!CO$4,'Raw Data'!$3:$3,0)-1))</f>
        <v/>
      </c>
      <c r="CP108" s="107" t="str">
        <f aca="true">IF(ISBLANK(OFFSET('Raw Data'!$A$3,MATCH('Data above threshold'!$A108,'Raw Data'!$B$4:$B$185,0),MATCH('Data above threshold'!CP$4,'Raw Data'!$3:$3,0)-1)),"",OFFSET('Raw Data'!$A$3,MATCH('Data above threshold'!$A108,'Raw Data'!$B$4:$B$185,0),MATCH('Data above threshold'!CP$4,'Raw Data'!$3:$3,0)-1))</f>
        <v/>
      </c>
      <c r="CQ108" s="107" t="str">
        <f aca="true">IF(ISBLANK(OFFSET('Raw Data'!$A$3,MATCH('Data above threshold'!$A108,'Raw Data'!$B$4:$B$185,0),MATCH('Data above threshold'!CQ$4,'Raw Data'!$3:$3,0)-1)),"",OFFSET('Raw Data'!$A$3,MATCH('Data above threshold'!$A108,'Raw Data'!$B$4:$B$185,0),MATCH('Data above threshold'!CQ$4,'Raw Data'!$3:$3,0)-1))</f>
        <v/>
      </c>
      <c r="CR108" s="107" t="str">
        <f aca="true">IF(ISBLANK(OFFSET('Raw Data'!$A$3,MATCH('Data above threshold'!$A108,'Raw Data'!$B$4:$B$185,0),MATCH('Data above threshold'!CR$4,'Raw Data'!$3:$3,0)-1)),"",OFFSET('Raw Data'!$A$3,MATCH('Data above threshold'!$A108,'Raw Data'!$B$4:$B$185,0),MATCH('Data above threshold'!CR$4,'Raw Data'!$3:$3,0)-1))</f>
        <v/>
      </c>
    </row>
    <row r="109" s="103" customFormat="true" ht="15.5" hidden="false" customHeight="false" outlineLevel="0" collapsed="false">
      <c r="A109" s="107" t="n">
        <v>4221</v>
      </c>
      <c r="B109" s="107" t="n">
        <v>4</v>
      </c>
      <c r="C109" s="107" t="str">
        <f aca="true">IF(ISBLANK(OFFSET('Raw Data'!$A$3,MATCH('Data above threshold'!$A109,'Raw Data'!$B$4:$B$185,0),MATCH('Data above threshold'!C$4,'Raw Data'!$3:$3,0)-1)),"",OFFSET('Raw Data'!$A$3,MATCH('Data above threshold'!$A109,'Raw Data'!$B$4:$B$185,0),MATCH('Data above threshold'!C$4,'Raw Data'!$3:$3,0)-1))</f>
        <v/>
      </c>
      <c r="D109" s="107" t="str">
        <f aca="true">IF(ISBLANK(OFFSET('Raw Data'!$A$3,MATCH('Data above threshold'!$A109,'Raw Data'!$B$4:$B$185,0),MATCH('Data above threshold'!D$4,'Raw Data'!$3:$3,0)-1)),"",OFFSET('Raw Data'!$A$3,MATCH('Data above threshold'!$A109,'Raw Data'!$B$4:$B$185,0),MATCH('Data above threshold'!D$4,'Raw Data'!$3:$3,0)-1))</f>
        <v>Levels of participation in ISO's committee on biodiversity</v>
      </c>
      <c r="E109" s="107" t="str">
        <f aca="true">IF(ISBLANK(OFFSET('Raw Data'!$A$3,MATCH('Data above threshold'!$A109,'Raw Data'!$B$4:$B$185,0),MATCH('Data above threshold'!E$4,'Raw Data'!$3:$3,0)-1)),"",OFFSET('Raw Data'!$A$3,MATCH('Data above threshold'!$A109,'Raw Data'!$B$4:$B$185,0),MATCH('Data above threshold'!E$4,'Raw Data'!$3:$3,0)-1))</f>
        <v/>
      </c>
      <c r="F109" s="107" t="str">
        <f aca="true">IF(ISBLANK(OFFSET('Raw Data'!$A$3,MATCH('Data above threshold'!$A109,'Raw Data'!$B$4:$B$185,0),MATCH('Data above threshold'!F$4,'Raw Data'!$3:$3,0)-1)),"",OFFSET('Raw Data'!$A$3,MATCH('Data above threshold'!$A109,'Raw Data'!$B$4:$B$185,0),MATCH('Data above threshold'!F$4,'Raw Data'!$3:$3,0)-1))</f>
        <v/>
      </c>
      <c r="G109" s="107" t="str">
        <f aca="true">IF(ISBLANK(OFFSET('Raw Data'!$A$3,MATCH('Data above threshold'!$A109,'Raw Data'!$B$4:$B$185,0),MATCH('Data above threshold'!G$4,'Raw Data'!$3:$3,0)-1)),"",OFFSET('Raw Data'!$A$3,MATCH('Data above threshold'!$A109,'Raw Data'!$B$4:$B$185,0),MATCH('Data above threshold'!G$4,'Raw Data'!$3:$3,0)-1))</f>
        <v/>
      </c>
      <c r="H109" s="107" t="str">
        <f aca="true">IF(ISBLANK(OFFSET('Raw Data'!$A$3,MATCH('Data above threshold'!$A109,'Raw Data'!$B$4:$B$185,0),MATCH('Data above threshold'!H$4,'Raw Data'!$3:$3,0)-1)),"",OFFSET('Raw Data'!$A$3,MATCH('Data above threshold'!$A109,'Raw Data'!$B$4:$B$185,0),MATCH('Data above threshold'!H$4,'Raw Data'!$3:$3,0)-1))</f>
        <v>ISO</v>
      </c>
      <c r="I109" s="107" t="str">
        <f aca="true">IF(ISBLANK(OFFSET('Raw Data'!$A$3,MATCH('Data above threshold'!$A109,'Raw Data'!$B$4:$B$185,0),MATCH('Data above threshold'!I$4,'Raw Data'!$3:$3,0)-1)),"",OFFSET('Raw Data'!$A$3,MATCH('Data above threshold'!$A109,'Raw Data'!$B$4:$B$185,0),MATCH('Data above threshold'!I$4,'Raw Data'!$3:$3,0)-1))</f>
        <v/>
      </c>
      <c r="J109" s="107" t="str">
        <f aca="true">IF(ISBLANK(OFFSET('Raw Data'!$A$3,MATCH('Data above threshold'!$A109,'Raw Data'!$B$4:$B$185,0),MATCH('Data above threshold'!J$4,'Raw Data'!$3:$3,0)-1)),"",OFFSET('Raw Data'!$A$3,MATCH('Data above threshold'!$A109,'Raw Data'!$B$4:$B$185,0),MATCH('Data above threshold'!J$4,'Raw Data'!$3:$3,0)-1))</f>
        <v>2 = Participating members; 1 = observing members; 0 = non-member</v>
      </c>
      <c r="K109" s="107" t="str">
        <f aca="true">IF(ISBLANK(OFFSET('Raw Data'!$A$3,MATCH('Data above threshold'!$A109,'Raw Data'!$B$4:$B$185,0),MATCH('Data above threshold'!K$4,'Raw Data'!$3:$3,0)-1)),"",OFFSET('Raw Data'!$A$3,MATCH('Data above threshold'!$A109,'Raw Data'!$B$4:$B$185,0),MATCH('Data above threshold'!K$4,'Raw Data'!$3:$3,0)-1))</f>
        <v>Plus</v>
      </c>
      <c r="L109" s="107" t="str">
        <f aca="true">IF(ISBLANK(OFFSET('Raw Data'!$A$3,MATCH('Data above threshold'!$A109,'Raw Data'!$B$4:$B$185,0),MATCH('Data above threshold'!L$4,'Raw Data'!$3:$3,0)-1)),"",OFFSET('Raw Data'!$A$3,MATCH('Data above threshold'!$A109,'Raw Data'!$B$4:$B$185,0),MATCH('Data above threshold'!L$4,'Raw Data'!$3:$3,0)-1))</f>
        <v>https://www.iso.org/committee/8030847.html</v>
      </c>
      <c r="M109" s="105" t="n">
        <f aca="false" t="array" ref="M109:M109">IFERROR(SKEW(IF(ISNUMBER(Q109:CR109),Q109:CR109,"")),"")</f>
        <v>0.228634092443245</v>
      </c>
      <c r="N109" s="107" t="n">
        <v>0</v>
      </c>
      <c r="O109" s="107" t="str">
        <f aca="true">IF(ISBLANK(OFFSET('Raw Data'!$A$3,MATCH('Data above threshold'!$A109,'Raw Data'!$B$4:$B$185,0),MATCH('Data above threshold'!O$4,'Raw Data'!$3:$3,0)-1)),"",OFFSET('Raw Data'!$A$3,MATCH('Data above threshold'!$A109,'Raw Data'!$B$4:$B$185,0),MATCH('Data above threshold'!O$4,'Raw Data'!$3:$3,0)-1))</f>
        <v/>
      </c>
      <c r="P109" s="106" t="n">
        <f aca="false" t="array" ref="P109:P109">IF(B109&lt;4,"",1-IFERROR(SUM(ISNUMBER(Q109:CR109)*(1-$Q$3:$CR$3))/COUNTIF($Q$3:$CR$3,0),0))</f>
        <v>0</v>
      </c>
      <c r="Q109" s="107" t="n">
        <f aca="true">IF(ISBLANK(OFFSET('Raw Data'!$A$3,MATCH('Data above threshold'!$A109,'Raw Data'!$B$4:$B$185,0),MATCH('Data above threshold'!Q$4,'Raw Data'!$3:$3,0)-1)),"",OFFSET('Raw Data'!$A$3,MATCH('Data above threshold'!$A109,'Raw Data'!$B$4:$B$185,0),MATCH('Data above threshold'!Q$4,'Raw Data'!$3:$3,0)-1))</f>
        <v>2</v>
      </c>
      <c r="R109" s="107" t="n">
        <f aca="true">IF(ISBLANK(OFFSET('Raw Data'!$A$3,MATCH('Data above threshold'!$A109,'Raw Data'!$B$4:$B$185,0),MATCH('Data above threshold'!R$4,'Raw Data'!$3:$3,0)-1)),"",OFFSET('Raw Data'!$A$3,MATCH('Data above threshold'!$A109,'Raw Data'!$B$4:$B$185,0),MATCH('Data above threshold'!R$4,'Raw Data'!$3:$3,0)-1))</f>
        <v>1</v>
      </c>
      <c r="S109" s="107" t="n">
        <f aca="true">IF(ISBLANK(OFFSET('Raw Data'!$A$3,MATCH('Data above threshold'!$A109,'Raw Data'!$B$4:$B$185,0),MATCH('Data above threshold'!S$4,'Raw Data'!$3:$3,0)-1)),"",OFFSET('Raw Data'!$A$3,MATCH('Data above threshold'!$A109,'Raw Data'!$B$4:$B$185,0),MATCH('Data above threshold'!S$4,'Raw Data'!$3:$3,0)-1))</f>
        <v>2</v>
      </c>
      <c r="T109" s="107" t="n">
        <f aca="true">IF(ISBLANK(OFFSET('Raw Data'!$A$3,MATCH('Data above threshold'!$A109,'Raw Data'!$B$4:$B$185,0),MATCH('Data above threshold'!T$4,'Raw Data'!$3:$3,0)-1)),"",OFFSET('Raw Data'!$A$3,MATCH('Data above threshold'!$A109,'Raw Data'!$B$4:$B$185,0),MATCH('Data above threshold'!T$4,'Raw Data'!$3:$3,0)-1))</f>
        <v>2</v>
      </c>
      <c r="U109" s="107" t="n">
        <f aca="true">IF(ISBLANK(OFFSET('Raw Data'!$A$3,MATCH('Data above threshold'!$A109,'Raw Data'!$B$4:$B$185,0),MATCH('Data above threshold'!U$4,'Raw Data'!$3:$3,0)-1)),"",OFFSET('Raw Data'!$A$3,MATCH('Data above threshold'!$A109,'Raw Data'!$B$4:$B$185,0),MATCH('Data above threshold'!U$4,'Raw Data'!$3:$3,0)-1))</f>
        <v>0</v>
      </c>
      <c r="V109" s="107" t="n">
        <f aca="true">IF(ISBLANK(OFFSET('Raw Data'!$A$3,MATCH('Data above threshold'!$A109,'Raw Data'!$B$4:$B$185,0),MATCH('Data above threshold'!V$4,'Raw Data'!$3:$3,0)-1)),"",OFFSET('Raw Data'!$A$3,MATCH('Data above threshold'!$A109,'Raw Data'!$B$4:$B$185,0),MATCH('Data above threshold'!V$4,'Raw Data'!$3:$3,0)-1))</f>
        <v>1</v>
      </c>
      <c r="W109" s="107" t="n">
        <f aca="true">IF(ISBLANK(OFFSET('Raw Data'!$A$3,MATCH('Data above threshold'!$A109,'Raw Data'!$B$4:$B$185,0),MATCH('Data above threshold'!W$4,'Raw Data'!$3:$3,0)-1)),"",OFFSET('Raw Data'!$A$3,MATCH('Data above threshold'!$A109,'Raw Data'!$B$4:$B$185,0),MATCH('Data above threshold'!W$4,'Raw Data'!$3:$3,0)-1))</f>
        <v>2</v>
      </c>
      <c r="X109" s="107" t="n">
        <f aca="true">IF(ISBLANK(OFFSET('Raw Data'!$A$3,MATCH('Data above threshold'!$A109,'Raw Data'!$B$4:$B$185,0),MATCH('Data above threshold'!X$4,'Raw Data'!$3:$3,0)-1)),"",OFFSET('Raw Data'!$A$3,MATCH('Data above threshold'!$A109,'Raw Data'!$B$4:$B$185,0),MATCH('Data above threshold'!X$4,'Raw Data'!$3:$3,0)-1))</f>
        <v>1</v>
      </c>
      <c r="Y109" s="107" t="n">
        <f aca="true">IF(ISBLANK(OFFSET('Raw Data'!$A$3,MATCH('Data above threshold'!$A109,'Raw Data'!$B$4:$B$185,0),MATCH('Data above threshold'!Y$4,'Raw Data'!$3:$3,0)-1)),"",OFFSET('Raw Data'!$A$3,MATCH('Data above threshold'!$A109,'Raw Data'!$B$4:$B$185,0),MATCH('Data above threshold'!Y$4,'Raw Data'!$3:$3,0)-1))</f>
        <v>2</v>
      </c>
      <c r="Z109" s="107" t="n">
        <f aca="true">IF(ISBLANK(OFFSET('Raw Data'!$A$3,MATCH('Data above threshold'!$A109,'Raw Data'!$B$4:$B$185,0),MATCH('Data above threshold'!Z$4,'Raw Data'!$3:$3,0)-1)),"",OFFSET('Raw Data'!$A$3,MATCH('Data above threshold'!$A109,'Raw Data'!$B$4:$B$185,0),MATCH('Data above threshold'!Z$4,'Raw Data'!$3:$3,0)-1))</f>
        <v>0</v>
      </c>
      <c r="AA109" s="107" t="n">
        <f aca="true">IF(ISBLANK(OFFSET('Raw Data'!$A$3,MATCH('Data above threshold'!$A109,'Raw Data'!$B$4:$B$185,0),MATCH('Data above threshold'!AA$4,'Raw Data'!$3:$3,0)-1)),"",OFFSET('Raw Data'!$A$3,MATCH('Data above threshold'!$A109,'Raw Data'!$B$4:$B$185,0),MATCH('Data above threshold'!AA$4,'Raw Data'!$3:$3,0)-1))</f>
        <v>2</v>
      </c>
      <c r="AB109" s="107" t="n">
        <f aca="true">IF(ISBLANK(OFFSET('Raw Data'!$A$3,MATCH('Data above threshold'!$A109,'Raw Data'!$B$4:$B$185,0),MATCH('Data above threshold'!AB$4,'Raw Data'!$3:$3,0)-1)),"",OFFSET('Raw Data'!$A$3,MATCH('Data above threshold'!$A109,'Raw Data'!$B$4:$B$185,0),MATCH('Data above threshold'!AB$4,'Raw Data'!$3:$3,0)-1))</f>
        <v>2</v>
      </c>
      <c r="AC109" s="107" t="n">
        <f aca="true">IF(ISBLANK(OFFSET('Raw Data'!$A$3,MATCH('Data above threshold'!$A109,'Raw Data'!$B$4:$B$185,0),MATCH('Data above threshold'!AC$4,'Raw Data'!$3:$3,0)-1)),"",OFFSET('Raw Data'!$A$3,MATCH('Data above threshold'!$A109,'Raw Data'!$B$4:$B$185,0),MATCH('Data above threshold'!AC$4,'Raw Data'!$3:$3,0)-1))</f>
        <v>1</v>
      </c>
      <c r="AD109" s="107" t="n">
        <f aca="true">IF(ISBLANK(OFFSET('Raw Data'!$A$3,MATCH('Data above threshold'!$A109,'Raw Data'!$B$4:$B$185,0),MATCH('Data above threshold'!AD$4,'Raw Data'!$3:$3,0)-1)),"",OFFSET('Raw Data'!$A$3,MATCH('Data above threshold'!$A109,'Raw Data'!$B$4:$B$185,0),MATCH('Data above threshold'!AD$4,'Raw Data'!$3:$3,0)-1))</f>
        <v>0</v>
      </c>
      <c r="AE109" s="107" t="n">
        <f aca="true">IF(ISBLANK(OFFSET('Raw Data'!$A$3,MATCH('Data above threshold'!$A109,'Raw Data'!$B$4:$B$185,0),MATCH('Data above threshold'!AE$4,'Raw Data'!$3:$3,0)-1)),"",OFFSET('Raw Data'!$A$3,MATCH('Data above threshold'!$A109,'Raw Data'!$B$4:$B$185,0),MATCH('Data above threshold'!AE$4,'Raw Data'!$3:$3,0)-1))</f>
        <v>1</v>
      </c>
      <c r="AF109" s="107" t="n">
        <f aca="true">IF(ISBLANK(OFFSET('Raw Data'!$A$3,MATCH('Data above threshold'!$A109,'Raw Data'!$B$4:$B$185,0),MATCH('Data above threshold'!AF$4,'Raw Data'!$3:$3,0)-1)),"",OFFSET('Raw Data'!$A$3,MATCH('Data above threshold'!$A109,'Raw Data'!$B$4:$B$185,0),MATCH('Data above threshold'!AF$4,'Raw Data'!$3:$3,0)-1))</f>
        <v>0</v>
      </c>
      <c r="AG109" s="107" t="n">
        <f aca="true">IF(ISBLANK(OFFSET('Raw Data'!$A$3,MATCH('Data above threshold'!$A109,'Raw Data'!$B$4:$B$185,0),MATCH('Data above threshold'!AG$4,'Raw Data'!$3:$3,0)-1)),"",OFFSET('Raw Data'!$A$3,MATCH('Data above threshold'!$A109,'Raw Data'!$B$4:$B$185,0),MATCH('Data above threshold'!AG$4,'Raw Data'!$3:$3,0)-1))</f>
        <v>2</v>
      </c>
      <c r="AH109" s="107" t="n">
        <f aca="true">IF(ISBLANK(OFFSET('Raw Data'!$A$3,MATCH('Data above threshold'!$A109,'Raw Data'!$B$4:$B$185,0),MATCH('Data above threshold'!AH$4,'Raw Data'!$3:$3,0)-1)),"",OFFSET('Raw Data'!$A$3,MATCH('Data above threshold'!$A109,'Raw Data'!$B$4:$B$185,0),MATCH('Data above threshold'!AH$4,'Raw Data'!$3:$3,0)-1))</f>
        <v>2</v>
      </c>
      <c r="AI109" s="107" t="n">
        <f aca="true">IF(ISBLANK(OFFSET('Raw Data'!$A$3,MATCH('Data above threshold'!$A109,'Raw Data'!$B$4:$B$185,0),MATCH('Data above threshold'!AI$4,'Raw Data'!$3:$3,0)-1)),"",OFFSET('Raw Data'!$A$3,MATCH('Data above threshold'!$A109,'Raw Data'!$B$4:$B$185,0),MATCH('Data above threshold'!AI$4,'Raw Data'!$3:$3,0)-1))</f>
        <v>0</v>
      </c>
      <c r="AJ109" s="107" t="n">
        <f aca="true">IF(ISBLANK(OFFSET('Raw Data'!$A$3,MATCH('Data above threshold'!$A109,'Raw Data'!$B$4:$B$185,0),MATCH('Data above threshold'!AJ$4,'Raw Data'!$3:$3,0)-1)),"",OFFSET('Raw Data'!$A$3,MATCH('Data above threshold'!$A109,'Raw Data'!$B$4:$B$185,0),MATCH('Data above threshold'!AJ$4,'Raw Data'!$3:$3,0)-1))</f>
        <v>2</v>
      </c>
      <c r="AK109" s="107" t="n">
        <f aca="true">IF(ISBLANK(OFFSET('Raw Data'!$A$3,MATCH('Data above threshold'!$A109,'Raw Data'!$B$4:$B$185,0),MATCH('Data above threshold'!AK$4,'Raw Data'!$3:$3,0)-1)),"",OFFSET('Raw Data'!$A$3,MATCH('Data above threshold'!$A109,'Raw Data'!$B$4:$B$185,0),MATCH('Data above threshold'!AK$4,'Raw Data'!$3:$3,0)-1))</f>
        <v>2</v>
      </c>
      <c r="AL109" s="107" t="n">
        <f aca="true">IF(ISBLANK(OFFSET('Raw Data'!$A$3,MATCH('Data above threshold'!$A109,'Raw Data'!$B$4:$B$185,0),MATCH('Data above threshold'!AL$4,'Raw Data'!$3:$3,0)-1)),"",OFFSET('Raw Data'!$A$3,MATCH('Data above threshold'!$A109,'Raw Data'!$B$4:$B$185,0),MATCH('Data above threshold'!AL$4,'Raw Data'!$3:$3,0)-1))</f>
        <v>2</v>
      </c>
      <c r="AM109" s="107" t="n">
        <f aca="true">IF(ISBLANK(OFFSET('Raw Data'!$A$3,MATCH('Data above threshold'!$A109,'Raw Data'!$B$4:$B$185,0),MATCH('Data above threshold'!AM$4,'Raw Data'!$3:$3,0)-1)),"",OFFSET('Raw Data'!$A$3,MATCH('Data above threshold'!$A109,'Raw Data'!$B$4:$B$185,0),MATCH('Data above threshold'!AM$4,'Raw Data'!$3:$3,0)-1))</f>
        <v>2</v>
      </c>
      <c r="AN109" s="107" t="n">
        <f aca="true">IF(ISBLANK(OFFSET('Raw Data'!$A$3,MATCH('Data above threshold'!$A109,'Raw Data'!$B$4:$B$185,0),MATCH('Data above threshold'!AN$4,'Raw Data'!$3:$3,0)-1)),"",OFFSET('Raw Data'!$A$3,MATCH('Data above threshold'!$A109,'Raw Data'!$B$4:$B$185,0),MATCH('Data above threshold'!AN$4,'Raw Data'!$3:$3,0)-1))</f>
        <v>0</v>
      </c>
      <c r="AO109" s="107" t="n">
        <f aca="true">IF(ISBLANK(OFFSET('Raw Data'!$A$3,MATCH('Data above threshold'!$A109,'Raw Data'!$B$4:$B$185,0),MATCH('Data above threshold'!AO$4,'Raw Data'!$3:$3,0)-1)),"",OFFSET('Raw Data'!$A$3,MATCH('Data above threshold'!$A109,'Raw Data'!$B$4:$B$185,0),MATCH('Data above threshold'!AO$4,'Raw Data'!$3:$3,0)-1))</f>
        <v>2</v>
      </c>
      <c r="AP109" s="107" t="n">
        <f aca="true">IF(ISBLANK(OFFSET('Raw Data'!$A$3,MATCH('Data above threshold'!$A109,'Raw Data'!$B$4:$B$185,0),MATCH('Data above threshold'!AP$4,'Raw Data'!$3:$3,0)-1)),"",OFFSET('Raw Data'!$A$3,MATCH('Data above threshold'!$A109,'Raw Data'!$B$4:$B$185,0),MATCH('Data above threshold'!AP$4,'Raw Data'!$3:$3,0)-1))</f>
        <v>2</v>
      </c>
      <c r="AQ109" s="107" t="n">
        <f aca="true">IF(ISBLANK(OFFSET('Raw Data'!$A$3,MATCH('Data above threshold'!$A109,'Raw Data'!$B$4:$B$185,0),MATCH('Data above threshold'!AQ$4,'Raw Data'!$3:$3,0)-1)),"",OFFSET('Raw Data'!$A$3,MATCH('Data above threshold'!$A109,'Raw Data'!$B$4:$B$185,0),MATCH('Data above threshold'!AQ$4,'Raw Data'!$3:$3,0)-1))</f>
        <v>0</v>
      </c>
      <c r="AR109" s="107" t="n">
        <f aca="true">IF(ISBLANK(OFFSET('Raw Data'!$A$3,MATCH('Data above threshold'!$A109,'Raw Data'!$B$4:$B$185,0),MATCH('Data above threshold'!AR$4,'Raw Data'!$3:$3,0)-1)),"",OFFSET('Raw Data'!$A$3,MATCH('Data above threshold'!$A109,'Raw Data'!$B$4:$B$185,0),MATCH('Data above threshold'!AR$4,'Raw Data'!$3:$3,0)-1))</f>
        <v>0</v>
      </c>
      <c r="AS109" s="107" t="n">
        <f aca="true">IF(ISBLANK(OFFSET('Raw Data'!$A$3,MATCH('Data above threshold'!$A109,'Raw Data'!$B$4:$B$185,0),MATCH('Data above threshold'!AS$4,'Raw Data'!$3:$3,0)-1)),"",OFFSET('Raw Data'!$A$3,MATCH('Data above threshold'!$A109,'Raw Data'!$B$4:$B$185,0),MATCH('Data above threshold'!AS$4,'Raw Data'!$3:$3,0)-1))</f>
        <v>0</v>
      </c>
      <c r="AT109" s="107" t="n">
        <f aca="true">IF(ISBLANK(OFFSET('Raw Data'!$A$3,MATCH('Data above threshold'!$A109,'Raw Data'!$B$4:$B$185,0),MATCH('Data above threshold'!AT$4,'Raw Data'!$3:$3,0)-1)),"",OFFSET('Raw Data'!$A$3,MATCH('Data above threshold'!$A109,'Raw Data'!$B$4:$B$185,0),MATCH('Data above threshold'!AT$4,'Raw Data'!$3:$3,0)-1))</f>
        <v>0</v>
      </c>
      <c r="AU109" s="107" t="n">
        <f aca="true">IF(ISBLANK(OFFSET('Raw Data'!$A$3,MATCH('Data above threshold'!$A109,'Raw Data'!$B$4:$B$185,0),MATCH('Data above threshold'!AU$4,'Raw Data'!$3:$3,0)-1)),"",OFFSET('Raw Data'!$A$3,MATCH('Data above threshold'!$A109,'Raw Data'!$B$4:$B$185,0),MATCH('Data above threshold'!AU$4,'Raw Data'!$3:$3,0)-1))</f>
        <v>0</v>
      </c>
      <c r="AV109" s="107" t="n">
        <f aca="true">IF(ISBLANK(OFFSET('Raw Data'!$A$3,MATCH('Data above threshold'!$A109,'Raw Data'!$B$4:$B$185,0),MATCH('Data above threshold'!AV$4,'Raw Data'!$3:$3,0)-1)),"",OFFSET('Raw Data'!$A$3,MATCH('Data above threshold'!$A109,'Raw Data'!$B$4:$B$185,0),MATCH('Data above threshold'!AV$4,'Raw Data'!$3:$3,0)-1))</f>
        <v>1</v>
      </c>
      <c r="AW109" s="107" t="n">
        <f aca="true">IF(ISBLANK(OFFSET('Raw Data'!$A$3,MATCH('Data above threshold'!$A109,'Raw Data'!$B$4:$B$185,0),MATCH('Data above threshold'!AW$4,'Raw Data'!$3:$3,0)-1)),"",OFFSET('Raw Data'!$A$3,MATCH('Data above threshold'!$A109,'Raw Data'!$B$4:$B$185,0),MATCH('Data above threshold'!AW$4,'Raw Data'!$3:$3,0)-1))</f>
        <v>2</v>
      </c>
      <c r="AX109" s="107" t="n">
        <f aca="true">IF(ISBLANK(OFFSET('Raw Data'!$A$3,MATCH('Data above threshold'!$A109,'Raw Data'!$B$4:$B$185,0),MATCH('Data above threshold'!AX$4,'Raw Data'!$3:$3,0)-1)),"",OFFSET('Raw Data'!$A$3,MATCH('Data above threshold'!$A109,'Raw Data'!$B$4:$B$185,0),MATCH('Data above threshold'!AX$4,'Raw Data'!$3:$3,0)-1))</f>
        <v>0</v>
      </c>
      <c r="AY109" s="107" t="n">
        <f aca="true">IF(ISBLANK(OFFSET('Raw Data'!$A$3,MATCH('Data above threshold'!$A109,'Raw Data'!$B$4:$B$185,0),MATCH('Data above threshold'!AY$4,'Raw Data'!$3:$3,0)-1)),"",OFFSET('Raw Data'!$A$3,MATCH('Data above threshold'!$A109,'Raw Data'!$B$4:$B$185,0),MATCH('Data above threshold'!AY$4,'Raw Data'!$3:$3,0)-1))</f>
        <v>2</v>
      </c>
      <c r="AZ109" s="107" t="n">
        <f aca="true">IF(ISBLANK(OFFSET('Raw Data'!$A$3,MATCH('Data above threshold'!$A109,'Raw Data'!$B$4:$B$185,0),MATCH('Data above threshold'!AZ$4,'Raw Data'!$3:$3,0)-1)),"",OFFSET('Raw Data'!$A$3,MATCH('Data above threshold'!$A109,'Raw Data'!$B$4:$B$185,0),MATCH('Data above threshold'!AZ$4,'Raw Data'!$3:$3,0)-1))</f>
        <v>0</v>
      </c>
      <c r="BA109" s="107" t="n">
        <f aca="true">IF(ISBLANK(OFFSET('Raw Data'!$A$3,MATCH('Data above threshold'!$A109,'Raw Data'!$B$4:$B$185,0),MATCH('Data above threshold'!BA$4,'Raw Data'!$3:$3,0)-1)),"",OFFSET('Raw Data'!$A$3,MATCH('Data above threshold'!$A109,'Raw Data'!$B$4:$B$185,0),MATCH('Data above threshold'!BA$4,'Raw Data'!$3:$3,0)-1))</f>
        <v>1</v>
      </c>
      <c r="BB109" s="107" t="n">
        <f aca="true">IF(ISBLANK(OFFSET('Raw Data'!$A$3,MATCH('Data above threshold'!$A109,'Raw Data'!$B$4:$B$185,0),MATCH('Data above threshold'!BB$4,'Raw Data'!$3:$3,0)-1)),"",OFFSET('Raw Data'!$A$3,MATCH('Data above threshold'!$A109,'Raw Data'!$B$4:$B$185,0),MATCH('Data above threshold'!BB$4,'Raw Data'!$3:$3,0)-1))</f>
        <v>0</v>
      </c>
      <c r="BC109" s="107" t="n">
        <f aca="true">IF(ISBLANK(OFFSET('Raw Data'!$A$3,MATCH('Data above threshold'!$A109,'Raw Data'!$B$4:$B$185,0),MATCH('Data above threshold'!BC$4,'Raw Data'!$3:$3,0)-1)),"",OFFSET('Raw Data'!$A$3,MATCH('Data above threshold'!$A109,'Raw Data'!$B$4:$B$185,0),MATCH('Data above threshold'!BC$4,'Raw Data'!$3:$3,0)-1))</f>
        <v>2</v>
      </c>
      <c r="BD109" s="107" t="n">
        <f aca="true">IF(ISBLANK(OFFSET('Raw Data'!$A$3,MATCH('Data above threshold'!$A109,'Raw Data'!$B$4:$B$185,0),MATCH('Data above threshold'!BD$4,'Raw Data'!$3:$3,0)-1)),"",OFFSET('Raw Data'!$A$3,MATCH('Data above threshold'!$A109,'Raw Data'!$B$4:$B$185,0),MATCH('Data above threshold'!BD$4,'Raw Data'!$3:$3,0)-1))</f>
        <v>0</v>
      </c>
      <c r="BE109" s="107" t="n">
        <f aca="true">IF(ISBLANK(OFFSET('Raw Data'!$A$3,MATCH('Data above threshold'!$A109,'Raw Data'!$B$4:$B$185,0),MATCH('Data above threshold'!BE$4,'Raw Data'!$3:$3,0)-1)),"",OFFSET('Raw Data'!$A$3,MATCH('Data above threshold'!$A109,'Raw Data'!$B$4:$B$185,0),MATCH('Data above threshold'!BE$4,'Raw Data'!$3:$3,0)-1))</f>
        <v>2</v>
      </c>
      <c r="BF109" s="107" t="n">
        <f aca="true">IF(ISBLANK(OFFSET('Raw Data'!$A$3,MATCH('Data above threshold'!$A109,'Raw Data'!$B$4:$B$185,0),MATCH('Data above threshold'!BF$4,'Raw Data'!$3:$3,0)-1)),"",OFFSET('Raw Data'!$A$3,MATCH('Data above threshold'!$A109,'Raw Data'!$B$4:$B$185,0),MATCH('Data above threshold'!BF$4,'Raw Data'!$3:$3,0)-1))</f>
        <v>2</v>
      </c>
      <c r="BG109" s="107" t="n">
        <f aca="true">IF(ISBLANK(OFFSET('Raw Data'!$A$3,MATCH('Data above threshold'!$A109,'Raw Data'!$B$4:$B$185,0),MATCH('Data above threshold'!BG$4,'Raw Data'!$3:$3,0)-1)),"",OFFSET('Raw Data'!$A$3,MATCH('Data above threshold'!$A109,'Raw Data'!$B$4:$B$185,0),MATCH('Data above threshold'!BG$4,'Raw Data'!$3:$3,0)-1))</f>
        <v>2</v>
      </c>
      <c r="BH109" s="107" t="n">
        <f aca="true">IF(ISBLANK(OFFSET('Raw Data'!$A$3,MATCH('Data above threshold'!$A109,'Raw Data'!$B$4:$B$185,0),MATCH('Data above threshold'!BH$4,'Raw Data'!$3:$3,0)-1)),"",OFFSET('Raw Data'!$A$3,MATCH('Data above threshold'!$A109,'Raw Data'!$B$4:$B$185,0),MATCH('Data above threshold'!BH$4,'Raw Data'!$3:$3,0)-1))</f>
        <v>0</v>
      </c>
      <c r="BI109" s="107" t="n">
        <f aca="true">IF(ISBLANK(OFFSET('Raw Data'!$A$3,MATCH('Data above threshold'!$A109,'Raw Data'!$B$4:$B$185,0),MATCH('Data above threshold'!BI$4,'Raw Data'!$3:$3,0)-1)),"",OFFSET('Raw Data'!$A$3,MATCH('Data above threshold'!$A109,'Raw Data'!$B$4:$B$185,0),MATCH('Data above threshold'!BI$4,'Raw Data'!$3:$3,0)-1))</f>
        <v>0</v>
      </c>
      <c r="BJ109" s="107" t="n">
        <f aca="true">IF(ISBLANK(OFFSET('Raw Data'!$A$3,MATCH('Data above threshold'!$A109,'Raw Data'!$B$4:$B$185,0),MATCH('Data above threshold'!BJ$4,'Raw Data'!$3:$3,0)-1)),"",OFFSET('Raw Data'!$A$3,MATCH('Data above threshold'!$A109,'Raw Data'!$B$4:$B$185,0),MATCH('Data above threshold'!BJ$4,'Raw Data'!$3:$3,0)-1))</f>
        <v>2</v>
      </c>
      <c r="BK109" s="107" t="n">
        <f aca="true">IF(ISBLANK(OFFSET('Raw Data'!$A$3,MATCH('Data above threshold'!$A109,'Raw Data'!$B$4:$B$185,0),MATCH('Data above threshold'!BK$4,'Raw Data'!$3:$3,0)-1)),"",OFFSET('Raw Data'!$A$3,MATCH('Data above threshold'!$A109,'Raw Data'!$B$4:$B$185,0),MATCH('Data above threshold'!BK$4,'Raw Data'!$3:$3,0)-1))</f>
        <v>1</v>
      </c>
      <c r="BL109" s="107" t="n">
        <f aca="true">IF(ISBLANK(OFFSET('Raw Data'!$A$3,MATCH('Data above threshold'!$A109,'Raw Data'!$B$4:$B$185,0),MATCH('Data above threshold'!BL$4,'Raw Data'!$3:$3,0)-1)),"",OFFSET('Raw Data'!$A$3,MATCH('Data above threshold'!$A109,'Raw Data'!$B$4:$B$185,0),MATCH('Data above threshold'!BL$4,'Raw Data'!$3:$3,0)-1))</f>
        <v>0</v>
      </c>
      <c r="BM109" s="107" t="n">
        <f aca="true">IF(ISBLANK(OFFSET('Raw Data'!$A$3,MATCH('Data above threshold'!$A109,'Raw Data'!$B$4:$B$185,0),MATCH('Data above threshold'!BM$4,'Raw Data'!$3:$3,0)-1)),"",OFFSET('Raw Data'!$A$3,MATCH('Data above threshold'!$A109,'Raw Data'!$B$4:$B$185,0),MATCH('Data above threshold'!BM$4,'Raw Data'!$3:$3,0)-1))</f>
        <v>0</v>
      </c>
      <c r="BN109" s="107" t="n">
        <f aca="true">IF(ISBLANK(OFFSET('Raw Data'!$A$3,MATCH('Data above threshold'!$A109,'Raw Data'!$B$4:$B$185,0),MATCH('Data above threshold'!BN$4,'Raw Data'!$3:$3,0)-1)),"",OFFSET('Raw Data'!$A$3,MATCH('Data above threshold'!$A109,'Raw Data'!$B$4:$B$185,0),MATCH('Data above threshold'!BN$4,'Raw Data'!$3:$3,0)-1))</f>
        <v>0</v>
      </c>
      <c r="BO109" s="107" t="n">
        <f aca="true">IF(ISBLANK(OFFSET('Raw Data'!$A$3,MATCH('Data above threshold'!$A109,'Raw Data'!$B$4:$B$185,0),MATCH('Data above threshold'!BO$4,'Raw Data'!$3:$3,0)-1)),"",OFFSET('Raw Data'!$A$3,MATCH('Data above threshold'!$A109,'Raw Data'!$B$4:$B$185,0),MATCH('Data above threshold'!BO$4,'Raw Data'!$3:$3,0)-1))</f>
        <v>2</v>
      </c>
      <c r="BP109" s="107" t="n">
        <f aca="true">IF(ISBLANK(OFFSET('Raw Data'!$A$3,MATCH('Data above threshold'!$A109,'Raw Data'!$B$4:$B$185,0),MATCH('Data above threshold'!BP$4,'Raw Data'!$3:$3,0)-1)),"",OFFSET('Raw Data'!$A$3,MATCH('Data above threshold'!$A109,'Raw Data'!$B$4:$B$185,0),MATCH('Data above threshold'!BP$4,'Raw Data'!$3:$3,0)-1))</f>
        <v>2</v>
      </c>
      <c r="BQ109" s="107" t="n">
        <f aca="true">IF(ISBLANK(OFFSET('Raw Data'!$A$3,MATCH('Data above threshold'!$A109,'Raw Data'!$B$4:$B$185,0),MATCH('Data above threshold'!BQ$4,'Raw Data'!$3:$3,0)-1)),"",OFFSET('Raw Data'!$A$3,MATCH('Data above threshold'!$A109,'Raw Data'!$B$4:$B$185,0),MATCH('Data above threshold'!BQ$4,'Raw Data'!$3:$3,0)-1))</f>
        <v>0</v>
      </c>
      <c r="BR109" s="107" t="n">
        <f aca="true">IF(ISBLANK(OFFSET('Raw Data'!$A$3,MATCH('Data above threshold'!$A109,'Raw Data'!$B$4:$B$185,0),MATCH('Data above threshold'!BR$4,'Raw Data'!$3:$3,0)-1)),"",OFFSET('Raw Data'!$A$3,MATCH('Data above threshold'!$A109,'Raw Data'!$B$4:$B$185,0),MATCH('Data above threshold'!BR$4,'Raw Data'!$3:$3,0)-1))</f>
        <v>0</v>
      </c>
      <c r="BS109" s="107" t="n">
        <f aca="true">IF(ISBLANK(OFFSET('Raw Data'!$A$3,MATCH('Data above threshold'!$A109,'Raw Data'!$B$4:$B$185,0),MATCH('Data above threshold'!BS$4,'Raw Data'!$3:$3,0)-1)),"",OFFSET('Raw Data'!$A$3,MATCH('Data above threshold'!$A109,'Raw Data'!$B$4:$B$185,0),MATCH('Data above threshold'!BS$4,'Raw Data'!$3:$3,0)-1))</f>
        <v>0</v>
      </c>
      <c r="BT109" s="107" t="n">
        <f aca="true">IF(ISBLANK(OFFSET('Raw Data'!$A$3,MATCH('Data above threshold'!$A109,'Raw Data'!$B$4:$B$185,0),MATCH('Data above threshold'!BT$4,'Raw Data'!$3:$3,0)-1)),"",OFFSET('Raw Data'!$A$3,MATCH('Data above threshold'!$A109,'Raw Data'!$B$4:$B$185,0),MATCH('Data above threshold'!BT$4,'Raw Data'!$3:$3,0)-1))</f>
        <v>2</v>
      </c>
      <c r="BU109" s="107" t="n">
        <f aca="true">IF(ISBLANK(OFFSET('Raw Data'!$A$3,MATCH('Data above threshold'!$A109,'Raw Data'!$B$4:$B$185,0),MATCH('Data above threshold'!BU$4,'Raw Data'!$3:$3,0)-1)),"",OFFSET('Raw Data'!$A$3,MATCH('Data above threshold'!$A109,'Raw Data'!$B$4:$B$185,0),MATCH('Data above threshold'!BU$4,'Raw Data'!$3:$3,0)-1))</f>
        <v>0</v>
      </c>
      <c r="BV109" s="107" t="n">
        <f aca="true">IF(ISBLANK(OFFSET('Raw Data'!$A$3,MATCH('Data above threshold'!$A109,'Raw Data'!$B$4:$B$185,0),MATCH('Data above threshold'!BV$4,'Raw Data'!$3:$3,0)-1)),"",OFFSET('Raw Data'!$A$3,MATCH('Data above threshold'!$A109,'Raw Data'!$B$4:$B$185,0),MATCH('Data above threshold'!BV$4,'Raw Data'!$3:$3,0)-1))</f>
        <v>0</v>
      </c>
      <c r="BW109" s="107" t="n">
        <f aca="true">IF(ISBLANK(OFFSET('Raw Data'!$A$3,MATCH('Data above threshold'!$A109,'Raw Data'!$B$4:$B$185,0),MATCH('Data above threshold'!BW$4,'Raw Data'!$3:$3,0)-1)),"",OFFSET('Raw Data'!$A$3,MATCH('Data above threshold'!$A109,'Raw Data'!$B$4:$B$185,0),MATCH('Data above threshold'!BW$4,'Raw Data'!$3:$3,0)-1))</f>
        <v>2</v>
      </c>
      <c r="BX109" s="107" t="n">
        <f aca="true">IF(ISBLANK(OFFSET('Raw Data'!$A$3,MATCH('Data above threshold'!$A109,'Raw Data'!$B$4:$B$185,0),MATCH('Data above threshold'!BX$4,'Raw Data'!$3:$3,0)-1)),"",OFFSET('Raw Data'!$A$3,MATCH('Data above threshold'!$A109,'Raw Data'!$B$4:$B$185,0),MATCH('Data above threshold'!BX$4,'Raw Data'!$3:$3,0)-1))</f>
        <v>1</v>
      </c>
      <c r="BY109" s="107" t="n">
        <f aca="true">IF(ISBLANK(OFFSET('Raw Data'!$A$3,MATCH('Data above threshold'!$A109,'Raw Data'!$B$4:$B$185,0),MATCH('Data above threshold'!BY$4,'Raw Data'!$3:$3,0)-1)),"",OFFSET('Raw Data'!$A$3,MATCH('Data above threshold'!$A109,'Raw Data'!$B$4:$B$185,0),MATCH('Data above threshold'!BY$4,'Raw Data'!$3:$3,0)-1))</f>
        <v>0</v>
      </c>
      <c r="BZ109" s="107" t="n">
        <f aca="true">IF(ISBLANK(OFFSET('Raw Data'!$A$3,MATCH('Data above threshold'!$A109,'Raw Data'!$B$4:$B$185,0),MATCH('Data above threshold'!BZ$4,'Raw Data'!$3:$3,0)-1)),"",OFFSET('Raw Data'!$A$3,MATCH('Data above threshold'!$A109,'Raw Data'!$B$4:$B$185,0),MATCH('Data above threshold'!BZ$4,'Raw Data'!$3:$3,0)-1))</f>
        <v>2</v>
      </c>
      <c r="CA109" s="107" t="n">
        <f aca="true">IF(ISBLANK(OFFSET('Raw Data'!$A$3,MATCH('Data above threshold'!$A109,'Raw Data'!$B$4:$B$185,0),MATCH('Data above threshold'!CA$4,'Raw Data'!$3:$3,0)-1)),"",OFFSET('Raw Data'!$A$3,MATCH('Data above threshold'!$A109,'Raw Data'!$B$4:$B$185,0),MATCH('Data above threshold'!CA$4,'Raw Data'!$3:$3,0)-1))</f>
        <v>2</v>
      </c>
      <c r="CB109" s="107" t="n">
        <f aca="true">IF(ISBLANK(OFFSET('Raw Data'!$A$3,MATCH('Data above threshold'!$A109,'Raw Data'!$B$4:$B$185,0),MATCH('Data above threshold'!CB$4,'Raw Data'!$3:$3,0)-1)),"",OFFSET('Raw Data'!$A$3,MATCH('Data above threshold'!$A109,'Raw Data'!$B$4:$B$185,0),MATCH('Data above threshold'!CB$4,'Raw Data'!$3:$3,0)-1))</f>
        <v>0</v>
      </c>
      <c r="CC109" s="107" t="n">
        <f aca="true">IF(ISBLANK(OFFSET('Raw Data'!$A$3,MATCH('Data above threshold'!$A109,'Raw Data'!$B$4:$B$185,0),MATCH('Data above threshold'!CC$4,'Raw Data'!$3:$3,0)-1)),"",OFFSET('Raw Data'!$A$3,MATCH('Data above threshold'!$A109,'Raw Data'!$B$4:$B$185,0),MATCH('Data above threshold'!CC$4,'Raw Data'!$3:$3,0)-1))</f>
        <v>0</v>
      </c>
      <c r="CD109" s="107" t="n">
        <f aca="true">IF(ISBLANK(OFFSET('Raw Data'!$A$3,MATCH('Data above threshold'!$A109,'Raw Data'!$B$4:$B$185,0),MATCH('Data above threshold'!CD$4,'Raw Data'!$3:$3,0)-1)),"",OFFSET('Raw Data'!$A$3,MATCH('Data above threshold'!$A109,'Raw Data'!$B$4:$B$185,0),MATCH('Data above threshold'!CD$4,'Raw Data'!$3:$3,0)-1))</f>
        <v>0</v>
      </c>
      <c r="CE109" s="107" t="n">
        <f aca="true">IF(ISBLANK(OFFSET('Raw Data'!$A$3,MATCH('Data above threshold'!$A109,'Raw Data'!$B$4:$B$185,0),MATCH('Data above threshold'!CE$4,'Raw Data'!$3:$3,0)-1)),"",OFFSET('Raw Data'!$A$3,MATCH('Data above threshold'!$A109,'Raw Data'!$B$4:$B$185,0),MATCH('Data above threshold'!CE$4,'Raw Data'!$3:$3,0)-1))</f>
        <v>0</v>
      </c>
      <c r="CF109" s="107" t="n">
        <f aca="true">IF(ISBLANK(OFFSET('Raw Data'!$A$3,MATCH('Data above threshold'!$A109,'Raw Data'!$B$4:$B$185,0),MATCH('Data above threshold'!CF$4,'Raw Data'!$3:$3,0)-1)),"",OFFSET('Raw Data'!$A$3,MATCH('Data above threshold'!$A109,'Raw Data'!$B$4:$B$185,0),MATCH('Data above threshold'!CF$4,'Raw Data'!$3:$3,0)-1))</f>
        <v>0</v>
      </c>
      <c r="CG109" s="107" t="n">
        <f aca="true">IF(ISBLANK(OFFSET('Raw Data'!$A$3,MATCH('Data above threshold'!$A109,'Raw Data'!$B$4:$B$185,0),MATCH('Data above threshold'!CG$4,'Raw Data'!$3:$3,0)-1)),"",OFFSET('Raw Data'!$A$3,MATCH('Data above threshold'!$A109,'Raw Data'!$B$4:$B$185,0),MATCH('Data above threshold'!CG$4,'Raw Data'!$3:$3,0)-1))</f>
        <v>0</v>
      </c>
      <c r="CH109" s="107" t="n">
        <f aca="true">IF(ISBLANK(OFFSET('Raw Data'!$A$3,MATCH('Data above threshold'!$A109,'Raw Data'!$B$4:$B$185,0),MATCH('Data above threshold'!CH$4,'Raw Data'!$3:$3,0)-1)),"",OFFSET('Raw Data'!$A$3,MATCH('Data above threshold'!$A109,'Raw Data'!$B$4:$B$185,0),MATCH('Data above threshold'!CH$4,'Raw Data'!$3:$3,0)-1))</f>
        <v>2</v>
      </c>
      <c r="CI109" s="107" t="n">
        <f aca="true">IF(ISBLANK(OFFSET('Raw Data'!$A$3,MATCH('Data above threshold'!$A109,'Raw Data'!$B$4:$B$185,0),MATCH('Data above threshold'!CI$4,'Raw Data'!$3:$3,0)-1)),"",OFFSET('Raw Data'!$A$3,MATCH('Data above threshold'!$A109,'Raw Data'!$B$4:$B$185,0),MATCH('Data above threshold'!CI$4,'Raw Data'!$3:$3,0)-1))</f>
        <v>0</v>
      </c>
      <c r="CJ109" s="107" t="n">
        <f aca="true">IF(ISBLANK(OFFSET('Raw Data'!$A$3,MATCH('Data above threshold'!$A109,'Raw Data'!$B$4:$B$185,0),MATCH('Data above threshold'!CJ$4,'Raw Data'!$3:$3,0)-1)),"",OFFSET('Raw Data'!$A$3,MATCH('Data above threshold'!$A109,'Raw Data'!$B$4:$B$185,0),MATCH('Data above threshold'!CJ$4,'Raw Data'!$3:$3,0)-1))</f>
        <v>1</v>
      </c>
      <c r="CK109" s="107" t="n">
        <f aca="true">IF(ISBLANK(OFFSET('Raw Data'!$A$3,MATCH('Data above threshold'!$A109,'Raw Data'!$B$4:$B$185,0),MATCH('Data above threshold'!CK$4,'Raw Data'!$3:$3,0)-1)),"",OFFSET('Raw Data'!$A$3,MATCH('Data above threshold'!$A109,'Raw Data'!$B$4:$B$185,0),MATCH('Data above threshold'!CK$4,'Raw Data'!$3:$3,0)-1))</f>
        <v>0</v>
      </c>
      <c r="CL109" s="107" t="n">
        <f aca="true">IF(ISBLANK(OFFSET('Raw Data'!$A$3,MATCH('Data above threshold'!$A109,'Raw Data'!$B$4:$B$185,0),MATCH('Data above threshold'!CL$4,'Raw Data'!$3:$3,0)-1)),"",OFFSET('Raw Data'!$A$3,MATCH('Data above threshold'!$A109,'Raw Data'!$B$4:$B$185,0),MATCH('Data above threshold'!CL$4,'Raw Data'!$3:$3,0)-1))</f>
        <v>0</v>
      </c>
      <c r="CM109" s="107" t="n">
        <f aca="true">IF(ISBLANK(OFFSET('Raw Data'!$A$3,MATCH('Data above threshold'!$A109,'Raw Data'!$B$4:$B$185,0),MATCH('Data above threshold'!CM$4,'Raw Data'!$3:$3,0)-1)),"",OFFSET('Raw Data'!$A$3,MATCH('Data above threshold'!$A109,'Raw Data'!$B$4:$B$185,0),MATCH('Data above threshold'!CM$4,'Raw Data'!$3:$3,0)-1))</f>
        <v>0</v>
      </c>
      <c r="CN109" s="107" t="n">
        <f aca="true">IF(ISBLANK(OFFSET('Raw Data'!$A$3,MATCH('Data above threshold'!$A109,'Raw Data'!$B$4:$B$185,0),MATCH('Data above threshold'!CN$4,'Raw Data'!$3:$3,0)-1)),"",OFFSET('Raw Data'!$A$3,MATCH('Data above threshold'!$A109,'Raw Data'!$B$4:$B$185,0),MATCH('Data above threshold'!CN$4,'Raw Data'!$3:$3,0)-1))</f>
        <v>0</v>
      </c>
      <c r="CO109" s="107" t="n">
        <f aca="true">IF(ISBLANK(OFFSET('Raw Data'!$A$3,MATCH('Data above threshold'!$A109,'Raw Data'!$B$4:$B$185,0),MATCH('Data above threshold'!CO$4,'Raw Data'!$3:$3,0)-1)),"",OFFSET('Raw Data'!$A$3,MATCH('Data above threshold'!$A109,'Raw Data'!$B$4:$B$185,0),MATCH('Data above threshold'!CO$4,'Raw Data'!$3:$3,0)-1))</f>
        <v>2</v>
      </c>
      <c r="CP109" s="107" t="n">
        <f aca="true">IF(ISBLANK(OFFSET('Raw Data'!$A$3,MATCH('Data above threshold'!$A109,'Raw Data'!$B$4:$B$185,0),MATCH('Data above threshold'!CP$4,'Raw Data'!$3:$3,0)-1)),"",OFFSET('Raw Data'!$A$3,MATCH('Data above threshold'!$A109,'Raw Data'!$B$4:$B$185,0),MATCH('Data above threshold'!CP$4,'Raw Data'!$3:$3,0)-1))</f>
        <v>0</v>
      </c>
      <c r="CQ109" s="107" t="n">
        <f aca="true">IF(ISBLANK(OFFSET('Raw Data'!$A$3,MATCH('Data above threshold'!$A109,'Raw Data'!$B$4:$B$185,0),MATCH('Data above threshold'!CQ$4,'Raw Data'!$3:$3,0)-1)),"",OFFSET('Raw Data'!$A$3,MATCH('Data above threshold'!$A109,'Raw Data'!$B$4:$B$185,0),MATCH('Data above threshold'!CQ$4,'Raw Data'!$3:$3,0)-1))</f>
        <v>0</v>
      </c>
      <c r="CR109" s="107" t="n">
        <f aca="true">IF(ISBLANK(OFFSET('Raw Data'!$A$3,MATCH('Data above threshold'!$A109,'Raw Data'!$B$4:$B$185,0),MATCH('Data above threshold'!CR$4,'Raw Data'!$3:$3,0)-1)),"",OFFSET('Raw Data'!$A$3,MATCH('Data above threshold'!$A109,'Raw Data'!$B$4:$B$185,0),MATCH('Data above threshold'!CR$4,'Raw Data'!$3:$3,0)-1))</f>
        <v>1</v>
      </c>
    </row>
    <row r="110" s="103" customFormat="true" ht="15.5" hidden="false" customHeight="false" outlineLevel="0" collapsed="false">
      <c r="A110" s="107" t="n">
        <v>4222</v>
      </c>
      <c r="B110" s="107" t="n">
        <v>4</v>
      </c>
      <c r="C110" s="107" t="str">
        <f aca="true">IF(ISBLANK(OFFSET('Raw Data'!$A$3,MATCH('Data above threshold'!$A110,'Raw Data'!$B$4:$B$185,0),MATCH('Data above threshold'!C$4,'Raw Data'!$3:$3,0)-1)),"",OFFSET('Raw Data'!$A$3,MATCH('Data above threshold'!$A110,'Raw Data'!$B$4:$B$185,0),MATCH('Data above threshold'!C$4,'Raw Data'!$3:$3,0)-1))</f>
        <v/>
      </c>
      <c r="D110" s="107" t="str">
        <f aca="true">IF(ISBLANK(OFFSET('Raw Data'!$A$3,MATCH('Data above threshold'!$A110,'Raw Data'!$B$4:$B$185,0),MATCH('Data above threshold'!D$4,'Raw Data'!$3:$3,0)-1)),"",OFFSET('Raw Data'!$A$3,MATCH('Data above threshold'!$A110,'Raw Data'!$B$4:$B$185,0),MATCH('Data above threshold'!D$4,'Raw Data'!$3:$3,0)-1))</f>
        <v>Levels of participation in ISO's committee on sustainable finance</v>
      </c>
      <c r="E110" s="107" t="str">
        <f aca="true">IF(ISBLANK(OFFSET('Raw Data'!$A$3,MATCH('Data above threshold'!$A110,'Raw Data'!$B$4:$B$185,0),MATCH('Data above threshold'!E$4,'Raw Data'!$3:$3,0)-1)),"",OFFSET('Raw Data'!$A$3,MATCH('Data above threshold'!$A110,'Raw Data'!$B$4:$B$185,0),MATCH('Data above threshold'!E$4,'Raw Data'!$3:$3,0)-1))</f>
        <v/>
      </c>
      <c r="F110" s="107" t="str">
        <f aca="true">IF(ISBLANK(OFFSET('Raw Data'!$A$3,MATCH('Data above threshold'!$A110,'Raw Data'!$B$4:$B$185,0),MATCH('Data above threshold'!F$4,'Raw Data'!$3:$3,0)-1)),"",OFFSET('Raw Data'!$A$3,MATCH('Data above threshold'!$A110,'Raw Data'!$B$4:$B$185,0),MATCH('Data above threshold'!F$4,'Raw Data'!$3:$3,0)-1))</f>
        <v/>
      </c>
      <c r="G110" s="107" t="str">
        <f aca="true">IF(ISBLANK(OFFSET('Raw Data'!$A$3,MATCH('Data above threshold'!$A110,'Raw Data'!$B$4:$B$185,0),MATCH('Data above threshold'!G$4,'Raw Data'!$3:$3,0)-1)),"",OFFSET('Raw Data'!$A$3,MATCH('Data above threshold'!$A110,'Raw Data'!$B$4:$B$185,0),MATCH('Data above threshold'!G$4,'Raw Data'!$3:$3,0)-1))</f>
        <v/>
      </c>
      <c r="H110" s="107" t="str">
        <f aca="true">IF(ISBLANK(OFFSET('Raw Data'!$A$3,MATCH('Data above threshold'!$A110,'Raw Data'!$B$4:$B$185,0),MATCH('Data above threshold'!H$4,'Raw Data'!$3:$3,0)-1)),"",OFFSET('Raw Data'!$A$3,MATCH('Data above threshold'!$A110,'Raw Data'!$B$4:$B$185,0),MATCH('Data above threshold'!H$4,'Raw Data'!$3:$3,0)-1))</f>
        <v>ISO</v>
      </c>
      <c r="I110" s="107" t="str">
        <f aca="true">IF(ISBLANK(OFFSET('Raw Data'!$A$3,MATCH('Data above threshold'!$A110,'Raw Data'!$B$4:$B$185,0),MATCH('Data above threshold'!I$4,'Raw Data'!$3:$3,0)-1)),"",OFFSET('Raw Data'!$A$3,MATCH('Data above threshold'!$A110,'Raw Data'!$B$4:$B$185,0),MATCH('Data above threshold'!I$4,'Raw Data'!$3:$3,0)-1))</f>
        <v/>
      </c>
      <c r="J110" s="107" t="str">
        <f aca="true">IF(ISBLANK(OFFSET('Raw Data'!$A$3,MATCH('Data above threshold'!$A110,'Raw Data'!$B$4:$B$185,0),MATCH('Data above threshold'!J$4,'Raw Data'!$3:$3,0)-1)),"",OFFSET('Raw Data'!$A$3,MATCH('Data above threshold'!$A110,'Raw Data'!$B$4:$B$185,0),MATCH('Data above threshold'!J$4,'Raw Data'!$3:$3,0)-1))</f>
        <v>2 = Participating members; 1 = observing members; 0 = non-member</v>
      </c>
      <c r="K110" s="107" t="str">
        <f aca="true">IF(ISBLANK(OFFSET('Raw Data'!$A$3,MATCH('Data above threshold'!$A110,'Raw Data'!$B$4:$B$185,0),MATCH('Data above threshold'!K$4,'Raw Data'!$3:$3,0)-1)),"",OFFSET('Raw Data'!$A$3,MATCH('Data above threshold'!$A110,'Raw Data'!$B$4:$B$185,0),MATCH('Data above threshold'!K$4,'Raw Data'!$3:$3,0)-1))</f>
        <v>Plus</v>
      </c>
      <c r="L110" s="107" t="str">
        <f aca="true">IF(ISBLANK(OFFSET('Raw Data'!$A$3,MATCH('Data above threshold'!$A110,'Raw Data'!$B$4:$B$185,0),MATCH('Data above threshold'!L$4,'Raw Data'!$3:$3,0)-1)),"",OFFSET('Raw Data'!$A$3,MATCH('Data above threshold'!$A110,'Raw Data'!$B$4:$B$185,0),MATCH('Data above threshold'!L$4,'Raw Data'!$3:$3,0)-1))</f>
        <v>https://www.iso.org/committee/7203746.html</v>
      </c>
      <c r="M110" s="105" t="n">
        <f aca="false" t="array" ref="M110:M110">IFERROR(SKEW(IF(ISNUMBER(Q110:CR110),Q110:CR110,"")),"")</f>
        <v>0.754138843834351</v>
      </c>
      <c r="N110" s="107" t="n">
        <v>0</v>
      </c>
      <c r="O110" s="107" t="str">
        <f aca="true">IF(ISBLANK(OFFSET('Raw Data'!$A$3,MATCH('Data above threshold'!$A110,'Raw Data'!$B$4:$B$185,0),MATCH('Data above threshold'!O$4,'Raw Data'!$3:$3,0)-1)),"",OFFSET('Raw Data'!$A$3,MATCH('Data above threshold'!$A110,'Raw Data'!$B$4:$B$185,0),MATCH('Data above threshold'!O$4,'Raw Data'!$3:$3,0)-1))</f>
        <v/>
      </c>
      <c r="P110" s="106" t="n">
        <f aca="false" t="array" ref="P110:P110">IF(B110&lt;4,"",1-IFERROR(SUM(ISNUMBER(Q110:CR110)*(1-$Q$3:$CR$3))/COUNTIF($Q$3:$CR$3,0),0))</f>
        <v>0</v>
      </c>
      <c r="Q110" s="107" t="n">
        <f aca="true">IF(ISBLANK(OFFSET('Raw Data'!$A$3,MATCH('Data above threshold'!$A110,'Raw Data'!$B$4:$B$185,0),MATCH('Data above threshold'!Q$4,'Raw Data'!$3:$3,0)-1)),"",OFFSET('Raw Data'!$A$3,MATCH('Data above threshold'!$A110,'Raw Data'!$B$4:$B$185,0),MATCH('Data above threshold'!Q$4,'Raw Data'!$3:$3,0)-1))</f>
        <v>1</v>
      </c>
      <c r="R110" s="107" t="n">
        <f aca="true">IF(ISBLANK(OFFSET('Raw Data'!$A$3,MATCH('Data above threshold'!$A110,'Raw Data'!$B$4:$B$185,0),MATCH('Data above threshold'!R$4,'Raw Data'!$3:$3,0)-1)),"",OFFSET('Raw Data'!$A$3,MATCH('Data above threshold'!$A110,'Raw Data'!$B$4:$B$185,0),MATCH('Data above threshold'!R$4,'Raw Data'!$3:$3,0)-1))</f>
        <v>1</v>
      </c>
      <c r="S110" s="107" t="n">
        <f aca="true">IF(ISBLANK(OFFSET('Raw Data'!$A$3,MATCH('Data above threshold'!$A110,'Raw Data'!$B$4:$B$185,0),MATCH('Data above threshold'!S$4,'Raw Data'!$3:$3,0)-1)),"",OFFSET('Raw Data'!$A$3,MATCH('Data above threshold'!$A110,'Raw Data'!$B$4:$B$185,0),MATCH('Data above threshold'!S$4,'Raw Data'!$3:$3,0)-1))</f>
        <v>2</v>
      </c>
      <c r="T110" s="107" t="n">
        <f aca="true">IF(ISBLANK(OFFSET('Raw Data'!$A$3,MATCH('Data above threshold'!$A110,'Raw Data'!$B$4:$B$185,0),MATCH('Data above threshold'!T$4,'Raw Data'!$3:$3,0)-1)),"",OFFSET('Raw Data'!$A$3,MATCH('Data above threshold'!$A110,'Raw Data'!$B$4:$B$185,0),MATCH('Data above threshold'!T$4,'Raw Data'!$3:$3,0)-1))</f>
        <v>1</v>
      </c>
      <c r="U110" s="107" t="n">
        <f aca="true">IF(ISBLANK(OFFSET('Raw Data'!$A$3,MATCH('Data above threshold'!$A110,'Raw Data'!$B$4:$B$185,0),MATCH('Data above threshold'!U$4,'Raw Data'!$3:$3,0)-1)),"",OFFSET('Raw Data'!$A$3,MATCH('Data above threshold'!$A110,'Raw Data'!$B$4:$B$185,0),MATCH('Data above threshold'!U$4,'Raw Data'!$3:$3,0)-1))</f>
        <v>0</v>
      </c>
      <c r="V110" s="107" t="n">
        <f aca="true">IF(ISBLANK(OFFSET('Raw Data'!$A$3,MATCH('Data above threshold'!$A110,'Raw Data'!$B$4:$B$185,0),MATCH('Data above threshold'!V$4,'Raw Data'!$3:$3,0)-1)),"",OFFSET('Raw Data'!$A$3,MATCH('Data above threshold'!$A110,'Raw Data'!$B$4:$B$185,0),MATCH('Data above threshold'!V$4,'Raw Data'!$3:$3,0)-1))</f>
        <v>0</v>
      </c>
      <c r="W110" s="107" t="n">
        <f aca="true">IF(ISBLANK(OFFSET('Raw Data'!$A$3,MATCH('Data above threshold'!$A110,'Raw Data'!$B$4:$B$185,0),MATCH('Data above threshold'!W$4,'Raw Data'!$3:$3,0)-1)),"",OFFSET('Raw Data'!$A$3,MATCH('Data above threshold'!$A110,'Raw Data'!$B$4:$B$185,0),MATCH('Data above threshold'!W$4,'Raw Data'!$3:$3,0)-1))</f>
        <v>0</v>
      </c>
      <c r="X110" s="107" t="n">
        <f aca="true">IF(ISBLANK(OFFSET('Raw Data'!$A$3,MATCH('Data above threshold'!$A110,'Raw Data'!$B$4:$B$185,0),MATCH('Data above threshold'!X$4,'Raw Data'!$3:$3,0)-1)),"",OFFSET('Raw Data'!$A$3,MATCH('Data above threshold'!$A110,'Raw Data'!$B$4:$B$185,0),MATCH('Data above threshold'!X$4,'Raw Data'!$3:$3,0)-1))</f>
        <v>2</v>
      </c>
      <c r="Y110" s="107" t="n">
        <f aca="true">IF(ISBLANK(OFFSET('Raw Data'!$A$3,MATCH('Data above threshold'!$A110,'Raw Data'!$B$4:$B$185,0),MATCH('Data above threshold'!Y$4,'Raw Data'!$3:$3,0)-1)),"",OFFSET('Raw Data'!$A$3,MATCH('Data above threshold'!$A110,'Raw Data'!$B$4:$B$185,0),MATCH('Data above threshold'!Y$4,'Raw Data'!$3:$3,0)-1))</f>
        <v>2</v>
      </c>
      <c r="Z110" s="107" t="n">
        <f aca="true">IF(ISBLANK(OFFSET('Raw Data'!$A$3,MATCH('Data above threshold'!$A110,'Raw Data'!$B$4:$B$185,0),MATCH('Data above threshold'!Z$4,'Raw Data'!$3:$3,0)-1)),"",OFFSET('Raw Data'!$A$3,MATCH('Data above threshold'!$A110,'Raw Data'!$B$4:$B$185,0),MATCH('Data above threshold'!Z$4,'Raw Data'!$3:$3,0)-1))</f>
        <v>0</v>
      </c>
      <c r="AA110" s="107" t="n">
        <f aca="true">IF(ISBLANK(OFFSET('Raw Data'!$A$3,MATCH('Data above threshold'!$A110,'Raw Data'!$B$4:$B$185,0),MATCH('Data above threshold'!AA$4,'Raw Data'!$3:$3,0)-1)),"",OFFSET('Raw Data'!$A$3,MATCH('Data above threshold'!$A110,'Raw Data'!$B$4:$B$185,0),MATCH('Data above threshold'!AA$4,'Raw Data'!$3:$3,0)-1))</f>
        <v>2</v>
      </c>
      <c r="AB110" s="107" t="n">
        <f aca="true">IF(ISBLANK(OFFSET('Raw Data'!$A$3,MATCH('Data above threshold'!$A110,'Raw Data'!$B$4:$B$185,0),MATCH('Data above threshold'!AB$4,'Raw Data'!$3:$3,0)-1)),"",OFFSET('Raw Data'!$A$3,MATCH('Data above threshold'!$A110,'Raw Data'!$B$4:$B$185,0),MATCH('Data above threshold'!AB$4,'Raw Data'!$3:$3,0)-1))</f>
        <v>0</v>
      </c>
      <c r="AC110" s="107" t="n">
        <f aca="true">IF(ISBLANK(OFFSET('Raw Data'!$A$3,MATCH('Data above threshold'!$A110,'Raw Data'!$B$4:$B$185,0),MATCH('Data above threshold'!AC$4,'Raw Data'!$3:$3,0)-1)),"",OFFSET('Raw Data'!$A$3,MATCH('Data above threshold'!$A110,'Raw Data'!$B$4:$B$185,0),MATCH('Data above threshold'!AC$4,'Raw Data'!$3:$3,0)-1))</f>
        <v>0</v>
      </c>
      <c r="AD110" s="107" t="n">
        <f aca="true">IF(ISBLANK(OFFSET('Raw Data'!$A$3,MATCH('Data above threshold'!$A110,'Raw Data'!$B$4:$B$185,0),MATCH('Data above threshold'!AD$4,'Raw Data'!$3:$3,0)-1)),"",OFFSET('Raw Data'!$A$3,MATCH('Data above threshold'!$A110,'Raw Data'!$B$4:$B$185,0),MATCH('Data above threshold'!AD$4,'Raw Data'!$3:$3,0)-1))</f>
        <v>0</v>
      </c>
      <c r="AE110" s="107" t="n">
        <f aca="true">IF(ISBLANK(OFFSET('Raw Data'!$A$3,MATCH('Data above threshold'!$A110,'Raw Data'!$B$4:$B$185,0),MATCH('Data above threshold'!AE$4,'Raw Data'!$3:$3,0)-1)),"",OFFSET('Raw Data'!$A$3,MATCH('Data above threshold'!$A110,'Raw Data'!$B$4:$B$185,0),MATCH('Data above threshold'!AE$4,'Raw Data'!$3:$3,0)-1))</f>
        <v>1</v>
      </c>
      <c r="AF110" s="107" t="n">
        <f aca="true">IF(ISBLANK(OFFSET('Raw Data'!$A$3,MATCH('Data above threshold'!$A110,'Raw Data'!$B$4:$B$185,0),MATCH('Data above threshold'!AF$4,'Raw Data'!$3:$3,0)-1)),"",OFFSET('Raw Data'!$A$3,MATCH('Data above threshold'!$A110,'Raw Data'!$B$4:$B$185,0),MATCH('Data above threshold'!AF$4,'Raw Data'!$3:$3,0)-1))</f>
        <v>2</v>
      </c>
      <c r="AG110" s="107" t="n">
        <f aca="true">IF(ISBLANK(OFFSET('Raw Data'!$A$3,MATCH('Data above threshold'!$A110,'Raw Data'!$B$4:$B$185,0),MATCH('Data above threshold'!AG$4,'Raw Data'!$3:$3,0)-1)),"",OFFSET('Raw Data'!$A$3,MATCH('Data above threshold'!$A110,'Raw Data'!$B$4:$B$185,0),MATCH('Data above threshold'!AG$4,'Raw Data'!$3:$3,0)-1))</f>
        <v>2</v>
      </c>
      <c r="AH110" s="107" t="n">
        <f aca="true">IF(ISBLANK(OFFSET('Raw Data'!$A$3,MATCH('Data above threshold'!$A110,'Raw Data'!$B$4:$B$185,0),MATCH('Data above threshold'!AH$4,'Raw Data'!$3:$3,0)-1)),"",OFFSET('Raw Data'!$A$3,MATCH('Data above threshold'!$A110,'Raw Data'!$B$4:$B$185,0),MATCH('Data above threshold'!AH$4,'Raw Data'!$3:$3,0)-1))</f>
        <v>1</v>
      </c>
      <c r="AI110" s="107" t="n">
        <f aca="true">IF(ISBLANK(OFFSET('Raw Data'!$A$3,MATCH('Data above threshold'!$A110,'Raw Data'!$B$4:$B$185,0),MATCH('Data above threshold'!AI$4,'Raw Data'!$3:$3,0)-1)),"",OFFSET('Raw Data'!$A$3,MATCH('Data above threshold'!$A110,'Raw Data'!$B$4:$B$185,0),MATCH('Data above threshold'!AI$4,'Raw Data'!$3:$3,0)-1))</f>
        <v>0</v>
      </c>
      <c r="AJ110" s="107" t="n">
        <f aca="true">IF(ISBLANK(OFFSET('Raw Data'!$A$3,MATCH('Data above threshold'!$A110,'Raw Data'!$B$4:$B$185,0),MATCH('Data above threshold'!AJ$4,'Raw Data'!$3:$3,0)-1)),"",OFFSET('Raw Data'!$A$3,MATCH('Data above threshold'!$A110,'Raw Data'!$B$4:$B$185,0),MATCH('Data above threshold'!AJ$4,'Raw Data'!$3:$3,0)-1))</f>
        <v>0</v>
      </c>
      <c r="AK110" s="107" t="n">
        <f aca="true">IF(ISBLANK(OFFSET('Raw Data'!$A$3,MATCH('Data above threshold'!$A110,'Raw Data'!$B$4:$B$185,0),MATCH('Data above threshold'!AK$4,'Raw Data'!$3:$3,0)-1)),"",OFFSET('Raw Data'!$A$3,MATCH('Data above threshold'!$A110,'Raw Data'!$B$4:$B$185,0),MATCH('Data above threshold'!AK$4,'Raw Data'!$3:$3,0)-1))</f>
        <v>0</v>
      </c>
      <c r="AL110" s="107" t="n">
        <f aca="true">IF(ISBLANK(OFFSET('Raw Data'!$A$3,MATCH('Data above threshold'!$A110,'Raw Data'!$B$4:$B$185,0),MATCH('Data above threshold'!AL$4,'Raw Data'!$3:$3,0)-1)),"",OFFSET('Raw Data'!$A$3,MATCH('Data above threshold'!$A110,'Raw Data'!$B$4:$B$185,0),MATCH('Data above threshold'!AL$4,'Raw Data'!$3:$3,0)-1))</f>
        <v>1</v>
      </c>
      <c r="AM110" s="107" t="n">
        <f aca="true">IF(ISBLANK(OFFSET('Raw Data'!$A$3,MATCH('Data above threshold'!$A110,'Raw Data'!$B$4:$B$185,0),MATCH('Data above threshold'!AM$4,'Raw Data'!$3:$3,0)-1)),"",OFFSET('Raw Data'!$A$3,MATCH('Data above threshold'!$A110,'Raw Data'!$B$4:$B$185,0),MATCH('Data above threshold'!AM$4,'Raw Data'!$3:$3,0)-1))</f>
        <v>2</v>
      </c>
      <c r="AN110" s="107" t="n">
        <f aca="true">IF(ISBLANK(OFFSET('Raw Data'!$A$3,MATCH('Data above threshold'!$A110,'Raw Data'!$B$4:$B$185,0),MATCH('Data above threshold'!AN$4,'Raw Data'!$3:$3,0)-1)),"",OFFSET('Raw Data'!$A$3,MATCH('Data above threshold'!$A110,'Raw Data'!$B$4:$B$185,0),MATCH('Data above threshold'!AN$4,'Raw Data'!$3:$3,0)-1))</f>
        <v>0</v>
      </c>
      <c r="AO110" s="107" t="n">
        <f aca="true">IF(ISBLANK(OFFSET('Raw Data'!$A$3,MATCH('Data above threshold'!$A110,'Raw Data'!$B$4:$B$185,0),MATCH('Data above threshold'!AO$4,'Raw Data'!$3:$3,0)-1)),"",OFFSET('Raw Data'!$A$3,MATCH('Data above threshold'!$A110,'Raw Data'!$B$4:$B$185,0),MATCH('Data above threshold'!AO$4,'Raw Data'!$3:$3,0)-1))</f>
        <v>2</v>
      </c>
      <c r="AP110" s="107" t="n">
        <f aca="true">IF(ISBLANK(OFFSET('Raw Data'!$A$3,MATCH('Data above threshold'!$A110,'Raw Data'!$B$4:$B$185,0),MATCH('Data above threshold'!AP$4,'Raw Data'!$3:$3,0)-1)),"",OFFSET('Raw Data'!$A$3,MATCH('Data above threshold'!$A110,'Raw Data'!$B$4:$B$185,0),MATCH('Data above threshold'!AP$4,'Raw Data'!$3:$3,0)-1))</f>
        <v>2</v>
      </c>
      <c r="AQ110" s="107" t="n">
        <f aca="true">IF(ISBLANK(OFFSET('Raw Data'!$A$3,MATCH('Data above threshold'!$A110,'Raw Data'!$B$4:$B$185,0),MATCH('Data above threshold'!AQ$4,'Raw Data'!$3:$3,0)-1)),"",OFFSET('Raw Data'!$A$3,MATCH('Data above threshold'!$A110,'Raw Data'!$B$4:$B$185,0),MATCH('Data above threshold'!AQ$4,'Raw Data'!$3:$3,0)-1))</f>
        <v>0</v>
      </c>
      <c r="AR110" s="107" t="n">
        <f aca="true">IF(ISBLANK(OFFSET('Raw Data'!$A$3,MATCH('Data above threshold'!$A110,'Raw Data'!$B$4:$B$185,0),MATCH('Data above threshold'!AR$4,'Raw Data'!$3:$3,0)-1)),"",OFFSET('Raw Data'!$A$3,MATCH('Data above threshold'!$A110,'Raw Data'!$B$4:$B$185,0),MATCH('Data above threshold'!AR$4,'Raw Data'!$3:$3,0)-1))</f>
        <v>0</v>
      </c>
      <c r="AS110" s="107" t="n">
        <f aca="true">IF(ISBLANK(OFFSET('Raw Data'!$A$3,MATCH('Data above threshold'!$A110,'Raw Data'!$B$4:$B$185,0),MATCH('Data above threshold'!AS$4,'Raw Data'!$3:$3,0)-1)),"",OFFSET('Raw Data'!$A$3,MATCH('Data above threshold'!$A110,'Raw Data'!$B$4:$B$185,0),MATCH('Data above threshold'!AS$4,'Raw Data'!$3:$3,0)-1))</f>
        <v>2</v>
      </c>
      <c r="AT110" s="107" t="n">
        <f aca="true">IF(ISBLANK(OFFSET('Raw Data'!$A$3,MATCH('Data above threshold'!$A110,'Raw Data'!$B$4:$B$185,0),MATCH('Data above threshold'!AT$4,'Raw Data'!$3:$3,0)-1)),"",OFFSET('Raw Data'!$A$3,MATCH('Data above threshold'!$A110,'Raw Data'!$B$4:$B$185,0),MATCH('Data above threshold'!AT$4,'Raw Data'!$3:$3,0)-1))</f>
        <v>0</v>
      </c>
      <c r="AU110" s="107" t="n">
        <f aca="true">IF(ISBLANK(OFFSET('Raw Data'!$A$3,MATCH('Data above threshold'!$A110,'Raw Data'!$B$4:$B$185,0),MATCH('Data above threshold'!AU$4,'Raw Data'!$3:$3,0)-1)),"",OFFSET('Raw Data'!$A$3,MATCH('Data above threshold'!$A110,'Raw Data'!$B$4:$B$185,0),MATCH('Data above threshold'!AU$4,'Raw Data'!$3:$3,0)-1))</f>
        <v>0</v>
      </c>
      <c r="AV110" s="107" t="n">
        <f aca="true">IF(ISBLANK(OFFSET('Raw Data'!$A$3,MATCH('Data above threshold'!$A110,'Raw Data'!$B$4:$B$185,0),MATCH('Data above threshold'!AV$4,'Raw Data'!$3:$3,0)-1)),"",OFFSET('Raw Data'!$A$3,MATCH('Data above threshold'!$A110,'Raw Data'!$B$4:$B$185,0),MATCH('Data above threshold'!AV$4,'Raw Data'!$3:$3,0)-1))</f>
        <v>0</v>
      </c>
      <c r="AW110" s="107" t="n">
        <f aca="true">IF(ISBLANK(OFFSET('Raw Data'!$A$3,MATCH('Data above threshold'!$A110,'Raw Data'!$B$4:$B$185,0),MATCH('Data above threshold'!AW$4,'Raw Data'!$3:$3,0)-1)),"",OFFSET('Raw Data'!$A$3,MATCH('Data above threshold'!$A110,'Raw Data'!$B$4:$B$185,0),MATCH('Data above threshold'!AW$4,'Raw Data'!$3:$3,0)-1))</f>
        <v>2</v>
      </c>
      <c r="AX110" s="107" t="n">
        <f aca="true">IF(ISBLANK(OFFSET('Raw Data'!$A$3,MATCH('Data above threshold'!$A110,'Raw Data'!$B$4:$B$185,0),MATCH('Data above threshold'!AX$4,'Raw Data'!$3:$3,0)-1)),"",OFFSET('Raw Data'!$A$3,MATCH('Data above threshold'!$A110,'Raw Data'!$B$4:$B$185,0),MATCH('Data above threshold'!AX$4,'Raw Data'!$3:$3,0)-1))</f>
        <v>0</v>
      </c>
      <c r="AY110" s="107" t="n">
        <f aca="true">IF(ISBLANK(OFFSET('Raw Data'!$A$3,MATCH('Data above threshold'!$A110,'Raw Data'!$B$4:$B$185,0),MATCH('Data above threshold'!AY$4,'Raw Data'!$3:$3,0)-1)),"",OFFSET('Raw Data'!$A$3,MATCH('Data above threshold'!$A110,'Raw Data'!$B$4:$B$185,0),MATCH('Data above threshold'!AY$4,'Raw Data'!$3:$3,0)-1))</f>
        <v>2</v>
      </c>
      <c r="AZ110" s="107" t="n">
        <f aca="true">IF(ISBLANK(OFFSET('Raw Data'!$A$3,MATCH('Data above threshold'!$A110,'Raw Data'!$B$4:$B$185,0),MATCH('Data above threshold'!AZ$4,'Raw Data'!$3:$3,0)-1)),"",OFFSET('Raw Data'!$A$3,MATCH('Data above threshold'!$A110,'Raw Data'!$B$4:$B$185,0),MATCH('Data above threshold'!AZ$4,'Raw Data'!$3:$3,0)-1))</f>
        <v>0</v>
      </c>
      <c r="BA110" s="107" t="n">
        <f aca="true">IF(ISBLANK(OFFSET('Raw Data'!$A$3,MATCH('Data above threshold'!$A110,'Raw Data'!$B$4:$B$185,0),MATCH('Data above threshold'!BA$4,'Raw Data'!$3:$3,0)-1)),"",OFFSET('Raw Data'!$A$3,MATCH('Data above threshold'!$A110,'Raw Data'!$B$4:$B$185,0),MATCH('Data above threshold'!BA$4,'Raw Data'!$3:$3,0)-1))</f>
        <v>2</v>
      </c>
      <c r="BB110" s="107" t="n">
        <f aca="true">IF(ISBLANK(OFFSET('Raw Data'!$A$3,MATCH('Data above threshold'!$A110,'Raw Data'!$B$4:$B$185,0),MATCH('Data above threshold'!BB$4,'Raw Data'!$3:$3,0)-1)),"",OFFSET('Raw Data'!$A$3,MATCH('Data above threshold'!$A110,'Raw Data'!$B$4:$B$185,0),MATCH('Data above threshold'!BB$4,'Raw Data'!$3:$3,0)-1))</f>
        <v>0</v>
      </c>
      <c r="BC110" s="107" t="n">
        <f aca="true">IF(ISBLANK(OFFSET('Raw Data'!$A$3,MATCH('Data above threshold'!$A110,'Raw Data'!$B$4:$B$185,0),MATCH('Data above threshold'!BC$4,'Raw Data'!$3:$3,0)-1)),"",OFFSET('Raw Data'!$A$3,MATCH('Data above threshold'!$A110,'Raw Data'!$B$4:$B$185,0),MATCH('Data above threshold'!BC$4,'Raw Data'!$3:$3,0)-1))</f>
        <v>2</v>
      </c>
      <c r="BD110" s="107" t="n">
        <f aca="true">IF(ISBLANK(OFFSET('Raw Data'!$A$3,MATCH('Data above threshold'!$A110,'Raw Data'!$B$4:$B$185,0),MATCH('Data above threshold'!BD$4,'Raw Data'!$3:$3,0)-1)),"",OFFSET('Raw Data'!$A$3,MATCH('Data above threshold'!$A110,'Raw Data'!$B$4:$B$185,0),MATCH('Data above threshold'!BD$4,'Raw Data'!$3:$3,0)-1))</f>
        <v>0</v>
      </c>
      <c r="BE110" s="107" t="n">
        <f aca="true">IF(ISBLANK(OFFSET('Raw Data'!$A$3,MATCH('Data above threshold'!$A110,'Raw Data'!$B$4:$B$185,0),MATCH('Data above threshold'!BE$4,'Raw Data'!$3:$3,0)-1)),"",OFFSET('Raw Data'!$A$3,MATCH('Data above threshold'!$A110,'Raw Data'!$B$4:$B$185,0),MATCH('Data above threshold'!BE$4,'Raw Data'!$3:$3,0)-1))</f>
        <v>0</v>
      </c>
      <c r="BF110" s="107" t="n">
        <f aca="true">IF(ISBLANK(OFFSET('Raw Data'!$A$3,MATCH('Data above threshold'!$A110,'Raw Data'!$B$4:$B$185,0),MATCH('Data above threshold'!BF$4,'Raw Data'!$3:$3,0)-1)),"",OFFSET('Raw Data'!$A$3,MATCH('Data above threshold'!$A110,'Raw Data'!$B$4:$B$185,0),MATCH('Data above threshold'!BF$4,'Raw Data'!$3:$3,0)-1))</f>
        <v>0</v>
      </c>
      <c r="BG110" s="107" t="n">
        <f aca="true">IF(ISBLANK(OFFSET('Raw Data'!$A$3,MATCH('Data above threshold'!$A110,'Raw Data'!$B$4:$B$185,0),MATCH('Data above threshold'!BG$4,'Raw Data'!$3:$3,0)-1)),"",OFFSET('Raw Data'!$A$3,MATCH('Data above threshold'!$A110,'Raw Data'!$B$4:$B$185,0),MATCH('Data above threshold'!BG$4,'Raw Data'!$3:$3,0)-1))</f>
        <v>2</v>
      </c>
      <c r="BH110" s="107" t="n">
        <f aca="true">IF(ISBLANK(OFFSET('Raw Data'!$A$3,MATCH('Data above threshold'!$A110,'Raw Data'!$B$4:$B$185,0),MATCH('Data above threshold'!BH$4,'Raw Data'!$3:$3,0)-1)),"",OFFSET('Raw Data'!$A$3,MATCH('Data above threshold'!$A110,'Raw Data'!$B$4:$B$185,0),MATCH('Data above threshold'!BH$4,'Raw Data'!$3:$3,0)-1))</f>
        <v>0</v>
      </c>
      <c r="BI110" s="107" t="n">
        <f aca="true">IF(ISBLANK(OFFSET('Raw Data'!$A$3,MATCH('Data above threshold'!$A110,'Raw Data'!$B$4:$B$185,0),MATCH('Data above threshold'!BI$4,'Raw Data'!$3:$3,0)-1)),"",OFFSET('Raw Data'!$A$3,MATCH('Data above threshold'!$A110,'Raw Data'!$B$4:$B$185,0),MATCH('Data above threshold'!BI$4,'Raw Data'!$3:$3,0)-1))</f>
        <v>0</v>
      </c>
      <c r="BJ110" s="107" t="n">
        <f aca="true">IF(ISBLANK(OFFSET('Raw Data'!$A$3,MATCH('Data above threshold'!$A110,'Raw Data'!$B$4:$B$185,0),MATCH('Data above threshold'!BJ$4,'Raw Data'!$3:$3,0)-1)),"",OFFSET('Raw Data'!$A$3,MATCH('Data above threshold'!$A110,'Raw Data'!$B$4:$B$185,0),MATCH('Data above threshold'!BJ$4,'Raw Data'!$3:$3,0)-1))</f>
        <v>0</v>
      </c>
      <c r="BK110" s="107" t="n">
        <f aca="true">IF(ISBLANK(OFFSET('Raw Data'!$A$3,MATCH('Data above threshold'!$A110,'Raw Data'!$B$4:$B$185,0),MATCH('Data above threshold'!BK$4,'Raw Data'!$3:$3,0)-1)),"",OFFSET('Raw Data'!$A$3,MATCH('Data above threshold'!$A110,'Raw Data'!$B$4:$B$185,0),MATCH('Data above threshold'!BK$4,'Raw Data'!$3:$3,0)-1))</f>
        <v>1</v>
      </c>
      <c r="BL110" s="107" t="n">
        <f aca="true">IF(ISBLANK(OFFSET('Raw Data'!$A$3,MATCH('Data above threshold'!$A110,'Raw Data'!$B$4:$B$185,0),MATCH('Data above threshold'!BL$4,'Raw Data'!$3:$3,0)-1)),"",OFFSET('Raw Data'!$A$3,MATCH('Data above threshold'!$A110,'Raw Data'!$B$4:$B$185,0),MATCH('Data above threshold'!BL$4,'Raw Data'!$3:$3,0)-1))</f>
        <v>0</v>
      </c>
      <c r="BM110" s="107" t="n">
        <f aca="true">IF(ISBLANK(OFFSET('Raw Data'!$A$3,MATCH('Data above threshold'!$A110,'Raw Data'!$B$4:$B$185,0),MATCH('Data above threshold'!BM$4,'Raw Data'!$3:$3,0)-1)),"",OFFSET('Raw Data'!$A$3,MATCH('Data above threshold'!$A110,'Raw Data'!$B$4:$B$185,0),MATCH('Data above threshold'!BM$4,'Raw Data'!$3:$3,0)-1))</f>
        <v>0</v>
      </c>
      <c r="BN110" s="107" t="n">
        <f aca="true">IF(ISBLANK(OFFSET('Raw Data'!$A$3,MATCH('Data above threshold'!$A110,'Raw Data'!$B$4:$B$185,0),MATCH('Data above threshold'!BN$4,'Raw Data'!$3:$3,0)-1)),"",OFFSET('Raw Data'!$A$3,MATCH('Data above threshold'!$A110,'Raw Data'!$B$4:$B$185,0),MATCH('Data above threshold'!BN$4,'Raw Data'!$3:$3,0)-1))</f>
        <v>0</v>
      </c>
      <c r="BO110" s="107" t="n">
        <f aca="true">IF(ISBLANK(OFFSET('Raw Data'!$A$3,MATCH('Data above threshold'!$A110,'Raw Data'!$B$4:$B$185,0),MATCH('Data above threshold'!BO$4,'Raw Data'!$3:$3,0)-1)),"",OFFSET('Raw Data'!$A$3,MATCH('Data above threshold'!$A110,'Raw Data'!$B$4:$B$185,0),MATCH('Data above threshold'!BO$4,'Raw Data'!$3:$3,0)-1))</f>
        <v>1</v>
      </c>
      <c r="BP110" s="107" t="n">
        <f aca="true">IF(ISBLANK(OFFSET('Raw Data'!$A$3,MATCH('Data above threshold'!$A110,'Raw Data'!$B$4:$B$185,0),MATCH('Data above threshold'!BP$4,'Raw Data'!$3:$3,0)-1)),"",OFFSET('Raw Data'!$A$3,MATCH('Data above threshold'!$A110,'Raw Data'!$B$4:$B$185,0),MATCH('Data above threshold'!BP$4,'Raw Data'!$3:$3,0)-1))</f>
        <v>2</v>
      </c>
      <c r="BQ110" s="107" t="n">
        <f aca="true">IF(ISBLANK(OFFSET('Raw Data'!$A$3,MATCH('Data above threshold'!$A110,'Raw Data'!$B$4:$B$185,0),MATCH('Data above threshold'!BQ$4,'Raw Data'!$3:$3,0)-1)),"",OFFSET('Raw Data'!$A$3,MATCH('Data above threshold'!$A110,'Raw Data'!$B$4:$B$185,0),MATCH('Data above threshold'!BQ$4,'Raw Data'!$3:$3,0)-1))</f>
        <v>1</v>
      </c>
      <c r="BR110" s="107" t="n">
        <f aca="true">IF(ISBLANK(OFFSET('Raw Data'!$A$3,MATCH('Data above threshold'!$A110,'Raw Data'!$B$4:$B$185,0),MATCH('Data above threshold'!BR$4,'Raw Data'!$3:$3,0)-1)),"",OFFSET('Raw Data'!$A$3,MATCH('Data above threshold'!$A110,'Raw Data'!$B$4:$B$185,0),MATCH('Data above threshold'!BR$4,'Raw Data'!$3:$3,0)-1))</f>
        <v>0</v>
      </c>
      <c r="BS110" s="107" t="n">
        <f aca="true">IF(ISBLANK(OFFSET('Raw Data'!$A$3,MATCH('Data above threshold'!$A110,'Raw Data'!$B$4:$B$185,0),MATCH('Data above threshold'!BS$4,'Raw Data'!$3:$3,0)-1)),"",OFFSET('Raw Data'!$A$3,MATCH('Data above threshold'!$A110,'Raw Data'!$B$4:$B$185,0),MATCH('Data above threshold'!BS$4,'Raw Data'!$3:$3,0)-1))</f>
        <v>0</v>
      </c>
      <c r="BT110" s="107" t="n">
        <f aca="true">IF(ISBLANK(OFFSET('Raw Data'!$A$3,MATCH('Data above threshold'!$A110,'Raw Data'!$B$4:$B$185,0),MATCH('Data above threshold'!BT$4,'Raw Data'!$3:$3,0)-1)),"",OFFSET('Raw Data'!$A$3,MATCH('Data above threshold'!$A110,'Raw Data'!$B$4:$B$185,0),MATCH('Data above threshold'!BT$4,'Raw Data'!$3:$3,0)-1))</f>
        <v>0</v>
      </c>
      <c r="BU110" s="107" t="n">
        <f aca="true">IF(ISBLANK(OFFSET('Raw Data'!$A$3,MATCH('Data above threshold'!$A110,'Raw Data'!$B$4:$B$185,0),MATCH('Data above threshold'!BU$4,'Raw Data'!$3:$3,0)-1)),"",OFFSET('Raw Data'!$A$3,MATCH('Data above threshold'!$A110,'Raw Data'!$B$4:$B$185,0),MATCH('Data above threshold'!BU$4,'Raw Data'!$3:$3,0)-1))</f>
        <v>0</v>
      </c>
      <c r="BV110" s="107" t="n">
        <f aca="true">IF(ISBLANK(OFFSET('Raw Data'!$A$3,MATCH('Data above threshold'!$A110,'Raw Data'!$B$4:$B$185,0),MATCH('Data above threshold'!BV$4,'Raw Data'!$3:$3,0)-1)),"",OFFSET('Raw Data'!$A$3,MATCH('Data above threshold'!$A110,'Raw Data'!$B$4:$B$185,0),MATCH('Data above threshold'!BV$4,'Raw Data'!$3:$3,0)-1))</f>
        <v>0</v>
      </c>
      <c r="BW110" s="107" t="n">
        <f aca="true">IF(ISBLANK(OFFSET('Raw Data'!$A$3,MATCH('Data above threshold'!$A110,'Raw Data'!$B$4:$B$185,0),MATCH('Data above threshold'!BW$4,'Raw Data'!$3:$3,0)-1)),"",OFFSET('Raw Data'!$A$3,MATCH('Data above threshold'!$A110,'Raw Data'!$B$4:$B$185,0),MATCH('Data above threshold'!BW$4,'Raw Data'!$3:$3,0)-1))</f>
        <v>1</v>
      </c>
      <c r="BX110" s="107" t="n">
        <f aca="true">IF(ISBLANK(OFFSET('Raw Data'!$A$3,MATCH('Data above threshold'!$A110,'Raw Data'!$B$4:$B$185,0),MATCH('Data above threshold'!BX$4,'Raw Data'!$3:$3,0)-1)),"",OFFSET('Raw Data'!$A$3,MATCH('Data above threshold'!$A110,'Raw Data'!$B$4:$B$185,0),MATCH('Data above threshold'!BX$4,'Raw Data'!$3:$3,0)-1))</f>
        <v>2</v>
      </c>
      <c r="BY110" s="107" t="n">
        <f aca="true">IF(ISBLANK(OFFSET('Raw Data'!$A$3,MATCH('Data above threshold'!$A110,'Raw Data'!$B$4:$B$185,0),MATCH('Data above threshold'!BY$4,'Raw Data'!$3:$3,0)-1)),"",OFFSET('Raw Data'!$A$3,MATCH('Data above threshold'!$A110,'Raw Data'!$B$4:$B$185,0),MATCH('Data above threshold'!BY$4,'Raw Data'!$3:$3,0)-1))</f>
        <v>0</v>
      </c>
      <c r="BZ110" s="107" t="n">
        <f aca="true">IF(ISBLANK(OFFSET('Raw Data'!$A$3,MATCH('Data above threshold'!$A110,'Raw Data'!$B$4:$B$185,0),MATCH('Data above threshold'!BZ$4,'Raw Data'!$3:$3,0)-1)),"",OFFSET('Raw Data'!$A$3,MATCH('Data above threshold'!$A110,'Raw Data'!$B$4:$B$185,0),MATCH('Data above threshold'!BZ$4,'Raw Data'!$3:$3,0)-1))</f>
        <v>2</v>
      </c>
      <c r="CA110" s="107" t="n">
        <f aca="true">IF(ISBLANK(OFFSET('Raw Data'!$A$3,MATCH('Data above threshold'!$A110,'Raw Data'!$B$4:$B$185,0),MATCH('Data above threshold'!CA$4,'Raw Data'!$3:$3,0)-1)),"",OFFSET('Raw Data'!$A$3,MATCH('Data above threshold'!$A110,'Raw Data'!$B$4:$B$185,0),MATCH('Data above threshold'!CA$4,'Raw Data'!$3:$3,0)-1))</f>
        <v>0</v>
      </c>
      <c r="CB110" s="107" t="n">
        <f aca="true">IF(ISBLANK(OFFSET('Raw Data'!$A$3,MATCH('Data above threshold'!$A110,'Raw Data'!$B$4:$B$185,0),MATCH('Data above threshold'!CB$4,'Raw Data'!$3:$3,0)-1)),"",OFFSET('Raw Data'!$A$3,MATCH('Data above threshold'!$A110,'Raw Data'!$B$4:$B$185,0),MATCH('Data above threshold'!CB$4,'Raw Data'!$3:$3,0)-1))</f>
        <v>0</v>
      </c>
      <c r="CC110" s="107" t="n">
        <f aca="true">IF(ISBLANK(OFFSET('Raw Data'!$A$3,MATCH('Data above threshold'!$A110,'Raw Data'!$B$4:$B$185,0),MATCH('Data above threshold'!CC$4,'Raw Data'!$3:$3,0)-1)),"",OFFSET('Raw Data'!$A$3,MATCH('Data above threshold'!$A110,'Raw Data'!$B$4:$B$185,0),MATCH('Data above threshold'!CC$4,'Raw Data'!$3:$3,0)-1))</f>
        <v>0</v>
      </c>
      <c r="CD110" s="107" t="n">
        <f aca="true">IF(ISBLANK(OFFSET('Raw Data'!$A$3,MATCH('Data above threshold'!$A110,'Raw Data'!$B$4:$B$185,0),MATCH('Data above threshold'!CD$4,'Raw Data'!$3:$3,0)-1)),"",OFFSET('Raw Data'!$A$3,MATCH('Data above threshold'!$A110,'Raw Data'!$B$4:$B$185,0),MATCH('Data above threshold'!CD$4,'Raw Data'!$3:$3,0)-1))</f>
        <v>2</v>
      </c>
      <c r="CE110" s="107" t="n">
        <f aca="true">IF(ISBLANK(OFFSET('Raw Data'!$A$3,MATCH('Data above threshold'!$A110,'Raw Data'!$B$4:$B$185,0),MATCH('Data above threshold'!CE$4,'Raw Data'!$3:$3,0)-1)),"",OFFSET('Raw Data'!$A$3,MATCH('Data above threshold'!$A110,'Raw Data'!$B$4:$B$185,0),MATCH('Data above threshold'!CE$4,'Raw Data'!$3:$3,0)-1))</f>
        <v>0</v>
      </c>
      <c r="CF110" s="107" t="n">
        <f aca="true">IF(ISBLANK(OFFSET('Raw Data'!$A$3,MATCH('Data above threshold'!$A110,'Raw Data'!$B$4:$B$185,0),MATCH('Data above threshold'!CF$4,'Raw Data'!$3:$3,0)-1)),"",OFFSET('Raw Data'!$A$3,MATCH('Data above threshold'!$A110,'Raw Data'!$B$4:$B$185,0),MATCH('Data above threshold'!CF$4,'Raw Data'!$3:$3,0)-1))</f>
        <v>0</v>
      </c>
      <c r="CG110" s="107" t="n">
        <f aca="true">IF(ISBLANK(OFFSET('Raw Data'!$A$3,MATCH('Data above threshold'!$A110,'Raw Data'!$B$4:$B$185,0),MATCH('Data above threshold'!CG$4,'Raw Data'!$3:$3,0)-1)),"",OFFSET('Raw Data'!$A$3,MATCH('Data above threshold'!$A110,'Raw Data'!$B$4:$B$185,0),MATCH('Data above threshold'!CG$4,'Raw Data'!$3:$3,0)-1))</f>
        <v>0</v>
      </c>
      <c r="CH110" s="107" t="n">
        <f aca="true">IF(ISBLANK(OFFSET('Raw Data'!$A$3,MATCH('Data above threshold'!$A110,'Raw Data'!$B$4:$B$185,0),MATCH('Data above threshold'!CH$4,'Raw Data'!$3:$3,0)-1)),"",OFFSET('Raw Data'!$A$3,MATCH('Data above threshold'!$A110,'Raw Data'!$B$4:$B$185,0),MATCH('Data above threshold'!CH$4,'Raw Data'!$3:$3,0)-1))</f>
        <v>2</v>
      </c>
      <c r="CI110" s="107" t="n">
        <f aca="true">IF(ISBLANK(OFFSET('Raw Data'!$A$3,MATCH('Data above threshold'!$A110,'Raw Data'!$B$4:$B$185,0),MATCH('Data above threshold'!CI$4,'Raw Data'!$3:$3,0)-1)),"",OFFSET('Raw Data'!$A$3,MATCH('Data above threshold'!$A110,'Raw Data'!$B$4:$B$185,0),MATCH('Data above threshold'!CI$4,'Raw Data'!$3:$3,0)-1))</f>
        <v>0</v>
      </c>
      <c r="CJ110" s="107" t="n">
        <f aca="true">IF(ISBLANK(OFFSET('Raw Data'!$A$3,MATCH('Data above threshold'!$A110,'Raw Data'!$B$4:$B$185,0),MATCH('Data above threshold'!CJ$4,'Raw Data'!$3:$3,0)-1)),"",OFFSET('Raw Data'!$A$3,MATCH('Data above threshold'!$A110,'Raw Data'!$B$4:$B$185,0),MATCH('Data above threshold'!CJ$4,'Raw Data'!$3:$3,0)-1))</f>
        <v>0</v>
      </c>
      <c r="CK110" s="107" t="n">
        <f aca="true">IF(ISBLANK(OFFSET('Raw Data'!$A$3,MATCH('Data above threshold'!$A110,'Raw Data'!$B$4:$B$185,0),MATCH('Data above threshold'!CK$4,'Raw Data'!$3:$3,0)-1)),"",OFFSET('Raw Data'!$A$3,MATCH('Data above threshold'!$A110,'Raw Data'!$B$4:$B$185,0),MATCH('Data above threshold'!CK$4,'Raw Data'!$3:$3,0)-1))</f>
        <v>0</v>
      </c>
      <c r="CL110" s="107" t="n">
        <f aca="true">IF(ISBLANK(OFFSET('Raw Data'!$A$3,MATCH('Data above threshold'!$A110,'Raw Data'!$B$4:$B$185,0),MATCH('Data above threshold'!CL$4,'Raw Data'!$3:$3,0)-1)),"",OFFSET('Raw Data'!$A$3,MATCH('Data above threshold'!$A110,'Raw Data'!$B$4:$B$185,0),MATCH('Data above threshold'!CL$4,'Raw Data'!$3:$3,0)-1))</f>
        <v>0</v>
      </c>
      <c r="CM110" s="107" t="n">
        <f aca="true">IF(ISBLANK(OFFSET('Raw Data'!$A$3,MATCH('Data above threshold'!$A110,'Raw Data'!$B$4:$B$185,0),MATCH('Data above threshold'!CM$4,'Raw Data'!$3:$3,0)-1)),"",OFFSET('Raw Data'!$A$3,MATCH('Data above threshold'!$A110,'Raw Data'!$B$4:$B$185,0),MATCH('Data above threshold'!CM$4,'Raw Data'!$3:$3,0)-1))</f>
        <v>0</v>
      </c>
      <c r="CN110" s="107" t="n">
        <f aca="true">IF(ISBLANK(OFFSET('Raw Data'!$A$3,MATCH('Data above threshold'!$A110,'Raw Data'!$B$4:$B$185,0),MATCH('Data above threshold'!CN$4,'Raw Data'!$3:$3,0)-1)),"",OFFSET('Raw Data'!$A$3,MATCH('Data above threshold'!$A110,'Raw Data'!$B$4:$B$185,0),MATCH('Data above threshold'!CN$4,'Raw Data'!$3:$3,0)-1))</f>
        <v>2</v>
      </c>
      <c r="CO110" s="107" t="n">
        <f aca="true">IF(ISBLANK(OFFSET('Raw Data'!$A$3,MATCH('Data above threshold'!$A110,'Raw Data'!$B$4:$B$185,0),MATCH('Data above threshold'!CO$4,'Raw Data'!$3:$3,0)-1)),"",OFFSET('Raw Data'!$A$3,MATCH('Data above threshold'!$A110,'Raw Data'!$B$4:$B$185,0),MATCH('Data above threshold'!CO$4,'Raw Data'!$3:$3,0)-1))</f>
        <v>0</v>
      </c>
      <c r="CP110" s="107" t="n">
        <f aca="true">IF(ISBLANK(OFFSET('Raw Data'!$A$3,MATCH('Data above threshold'!$A110,'Raw Data'!$B$4:$B$185,0),MATCH('Data above threshold'!CP$4,'Raw Data'!$3:$3,0)-1)),"",OFFSET('Raw Data'!$A$3,MATCH('Data above threshold'!$A110,'Raw Data'!$B$4:$B$185,0),MATCH('Data above threshold'!CP$4,'Raw Data'!$3:$3,0)-1))</f>
        <v>0</v>
      </c>
      <c r="CQ110" s="107" t="n">
        <f aca="true">IF(ISBLANK(OFFSET('Raw Data'!$A$3,MATCH('Data above threshold'!$A110,'Raw Data'!$B$4:$B$185,0),MATCH('Data above threshold'!CQ$4,'Raw Data'!$3:$3,0)-1)),"",OFFSET('Raw Data'!$A$3,MATCH('Data above threshold'!$A110,'Raw Data'!$B$4:$B$185,0),MATCH('Data above threshold'!CQ$4,'Raw Data'!$3:$3,0)-1))</f>
        <v>0</v>
      </c>
      <c r="CR110" s="107" t="n">
        <f aca="true">IF(ISBLANK(OFFSET('Raw Data'!$A$3,MATCH('Data above threshold'!$A110,'Raw Data'!$B$4:$B$185,0),MATCH('Data above threshold'!CR$4,'Raw Data'!$3:$3,0)-1)),"",OFFSET('Raw Data'!$A$3,MATCH('Data above threshold'!$A110,'Raw Data'!$B$4:$B$185,0),MATCH('Data above threshold'!CR$4,'Raw Data'!$3:$3,0)-1))</f>
        <v>0</v>
      </c>
    </row>
    <row r="111" s="103" customFormat="true" ht="15.5" hidden="false" customHeight="false" outlineLevel="0" collapsed="false">
      <c r="A111" s="107" t="n">
        <v>4223</v>
      </c>
      <c r="B111" s="107" t="n">
        <v>4</v>
      </c>
      <c r="C111" s="107" t="str">
        <f aca="true">IF(ISBLANK(OFFSET('Raw Data'!$A$3,MATCH('Data above threshold'!$A111,'Raw Data'!$B$4:$B$185,0),MATCH('Data above threshold'!C$4,'Raw Data'!$3:$3,0)-1)),"",OFFSET('Raw Data'!$A$3,MATCH('Data above threshold'!$A111,'Raw Data'!$B$4:$B$185,0),MATCH('Data above threshold'!C$4,'Raw Data'!$3:$3,0)-1))</f>
        <v/>
      </c>
      <c r="D111" s="107" t="str">
        <f aca="true">IF(ISBLANK(OFFSET('Raw Data'!$A$3,MATCH('Data above threshold'!$A111,'Raw Data'!$B$4:$B$185,0),MATCH('Data above threshold'!D$4,'Raw Data'!$3:$3,0)-1)),"",OFFSET('Raw Data'!$A$3,MATCH('Data above threshold'!$A111,'Raw Data'!$B$4:$B$185,0),MATCH('Data above threshold'!D$4,'Raw Data'!$3:$3,0)-1))</f>
        <v>Levels of participation in ISO's committee on the circular economy</v>
      </c>
      <c r="E111" s="107" t="str">
        <f aca="true">IF(ISBLANK(OFFSET('Raw Data'!$A$3,MATCH('Data above threshold'!$A111,'Raw Data'!$B$4:$B$185,0),MATCH('Data above threshold'!E$4,'Raw Data'!$3:$3,0)-1)),"",OFFSET('Raw Data'!$A$3,MATCH('Data above threshold'!$A111,'Raw Data'!$B$4:$B$185,0),MATCH('Data above threshold'!E$4,'Raw Data'!$3:$3,0)-1))</f>
        <v/>
      </c>
      <c r="F111" s="107" t="str">
        <f aca="true">IF(ISBLANK(OFFSET('Raw Data'!$A$3,MATCH('Data above threshold'!$A111,'Raw Data'!$B$4:$B$185,0),MATCH('Data above threshold'!F$4,'Raw Data'!$3:$3,0)-1)),"",OFFSET('Raw Data'!$A$3,MATCH('Data above threshold'!$A111,'Raw Data'!$B$4:$B$185,0),MATCH('Data above threshold'!F$4,'Raw Data'!$3:$3,0)-1))</f>
        <v/>
      </c>
      <c r="G111" s="107" t="str">
        <f aca="true">IF(ISBLANK(OFFSET('Raw Data'!$A$3,MATCH('Data above threshold'!$A111,'Raw Data'!$B$4:$B$185,0),MATCH('Data above threshold'!G$4,'Raw Data'!$3:$3,0)-1)),"",OFFSET('Raw Data'!$A$3,MATCH('Data above threshold'!$A111,'Raw Data'!$B$4:$B$185,0),MATCH('Data above threshold'!G$4,'Raw Data'!$3:$3,0)-1))</f>
        <v/>
      </c>
      <c r="H111" s="107" t="str">
        <f aca="true">IF(ISBLANK(OFFSET('Raw Data'!$A$3,MATCH('Data above threshold'!$A111,'Raw Data'!$B$4:$B$185,0),MATCH('Data above threshold'!H$4,'Raw Data'!$3:$3,0)-1)),"",OFFSET('Raw Data'!$A$3,MATCH('Data above threshold'!$A111,'Raw Data'!$B$4:$B$185,0),MATCH('Data above threshold'!H$4,'Raw Data'!$3:$3,0)-1))</f>
        <v>ISO</v>
      </c>
      <c r="I111" s="107" t="str">
        <f aca="true">IF(ISBLANK(OFFSET('Raw Data'!$A$3,MATCH('Data above threshold'!$A111,'Raw Data'!$B$4:$B$185,0),MATCH('Data above threshold'!I$4,'Raw Data'!$3:$3,0)-1)),"",OFFSET('Raw Data'!$A$3,MATCH('Data above threshold'!$A111,'Raw Data'!$B$4:$B$185,0),MATCH('Data above threshold'!I$4,'Raw Data'!$3:$3,0)-1))</f>
        <v/>
      </c>
      <c r="J111" s="107" t="str">
        <f aca="true">IF(ISBLANK(OFFSET('Raw Data'!$A$3,MATCH('Data above threshold'!$A111,'Raw Data'!$B$4:$B$185,0),MATCH('Data above threshold'!J$4,'Raw Data'!$3:$3,0)-1)),"",OFFSET('Raw Data'!$A$3,MATCH('Data above threshold'!$A111,'Raw Data'!$B$4:$B$185,0),MATCH('Data above threshold'!J$4,'Raw Data'!$3:$3,0)-1))</f>
        <v>2 = Participating members; 1 = observing members; 0 = non-member</v>
      </c>
      <c r="K111" s="107" t="str">
        <f aca="true">IF(ISBLANK(OFFSET('Raw Data'!$A$3,MATCH('Data above threshold'!$A111,'Raw Data'!$B$4:$B$185,0),MATCH('Data above threshold'!K$4,'Raw Data'!$3:$3,0)-1)),"",OFFSET('Raw Data'!$A$3,MATCH('Data above threshold'!$A111,'Raw Data'!$B$4:$B$185,0),MATCH('Data above threshold'!K$4,'Raw Data'!$3:$3,0)-1))</f>
        <v>Plus</v>
      </c>
      <c r="L111" s="107" t="str">
        <f aca="true">IF(ISBLANK(OFFSET('Raw Data'!$A$3,MATCH('Data above threshold'!$A111,'Raw Data'!$B$4:$B$185,0),MATCH('Data above threshold'!L$4,'Raw Data'!$3:$3,0)-1)),"",OFFSET('Raw Data'!$A$3,MATCH('Data above threshold'!$A111,'Raw Data'!$B$4:$B$185,0),MATCH('Data above threshold'!L$4,'Raw Data'!$3:$3,0)-1))</f>
        <v>https://www.iso.org/committee/7203984.html</v>
      </c>
      <c r="M111" s="105" t="n">
        <f aca="false" t="array" ref="M111:M111">IFERROR(SKEW(IF(ISNUMBER(Q111:CR111),Q111:CR111,"")),"")</f>
        <v>-0.577955772391226</v>
      </c>
      <c r="N111" s="107" t="n">
        <v>0</v>
      </c>
      <c r="O111" s="107" t="str">
        <f aca="true">IF(ISBLANK(OFFSET('Raw Data'!$A$3,MATCH('Data above threshold'!$A111,'Raw Data'!$B$4:$B$185,0),MATCH('Data above threshold'!O$4,'Raw Data'!$3:$3,0)-1)),"",OFFSET('Raw Data'!$A$3,MATCH('Data above threshold'!$A111,'Raw Data'!$B$4:$B$185,0),MATCH('Data above threshold'!O$4,'Raw Data'!$3:$3,0)-1))</f>
        <v/>
      </c>
      <c r="P111" s="106" t="n">
        <f aca="false" t="array" ref="P111:P111">IF(B111&lt;4,"",1-IFERROR(SUM(ISNUMBER(Q111:CR111)*(1-$Q$3:$CR$3))/COUNTIF($Q$3:$CR$3,0),0))</f>
        <v>0</v>
      </c>
      <c r="Q111" s="107" t="n">
        <f aca="true">IF(ISBLANK(OFFSET('Raw Data'!$A$3,MATCH('Data above threshold'!$A111,'Raw Data'!$B$4:$B$185,0),MATCH('Data above threshold'!Q$4,'Raw Data'!$3:$3,0)-1)),"",OFFSET('Raw Data'!$A$3,MATCH('Data above threshold'!$A111,'Raw Data'!$B$4:$B$185,0),MATCH('Data above threshold'!Q$4,'Raw Data'!$3:$3,0)-1))</f>
        <v>2</v>
      </c>
      <c r="R111" s="107" t="n">
        <f aca="true">IF(ISBLANK(OFFSET('Raw Data'!$A$3,MATCH('Data above threshold'!$A111,'Raw Data'!$B$4:$B$185,0),MATCH('Data above threshold'!R$4,'Raw Data'!$3:$3,0)-1)),"",OFFSET('Raw Data'!$A$3,MATCH('Data above threshold'!$A111,'Raw Data'!$B$4:$B$185,0),MATCH('Data above threshold'!R$4,'Raw Data'!$3:$3,0)-1))</f>
        <v>2</v>
      </c>
      <c r="S111" s="107" t="n">
        <f aca="true">IF(ISBLANK(OFFSET('Raw Data'!$A$3,MATCH('Data above threshold'!$A111,'Raw Data'!$B$4:$B$185,0),MATCH('Data above threshold'!S$4,'Raw Data'!$3:$3,0)-1)),"",OFFSET('Raw Data'!$A$3,MATCH('Data above threshold'!$A111,'Raw Data'!$B$4:$B$185,0),MATCH('Data above threshold'!S$4,'Raw Data'!$3:$3,0)-1))</f>
        <v>1</v>
      </c>
      <c r="T111" s="107" t="n">
        <f aca="true">IF(ISBLANK(OFFSET('Raw Data'!$A$3,MATCH('Data above threshold'!$A111,'Raw Data'!$B$4:$B$185,0),MATCH('Data above threshold'!T$4,'Raw Data'!$3:$3,0)-1)),"",OFFSET('Raw Data'!$A$3,MATCH('Data above threshold'!$A111,'Raw Data'!$B$4:$B$185,0),MATCH('Data above threshold'!T$4,'Raw Data'!$3:$3,0)-1))</f>
        <v>2</v>
      </c>
      <c r="U111" s="107" t="n">
        <f aca="true">IF(ISBLANK(OFFSET('Raw Data'!$A$3,MATCH('Data above threshold'!$A111,'Raw Data'!$B$4:$B$185,0),MATCH('Data above threshold'!U$4,'Raw Data'!$3:$3,0)-1)),"",OFFSET('Raw Data'!$A$3,MATCH('Data above threshold'!$A111,'Raw Data'!$B$4:$B$185,0),MATCH('Data above threshold'!U$4,'Raw Data'!$3:$3,0)-1))</f>
        <v>0</v>
      </c>
      <c r="V111" s="107" t="n">
        <f aca="true">IF(ISBLANK(OFFSET('Raw Data'!$A$3,MATCH('Data above threshold'!$A111,'Raw Data'!$B$4:$B$185,0),MATCH('Data above threshold'!V$4,'Raw Data'!$3:$3,0)-1)),"",OFFSET('Raw Data'!$A$3,MATCH('Data above threshold'!$A111,'Raw Data'!$B$4:$B$185,0),MATCH('Data above threshold'!V$4,'Raw Data'!$3:$3,0)-1))</f>
        <v>1</v>
      </c>
      <c r="W111" s="107" t="n">
        <f aca="true">IF(ISBLANK(OFFSET('Raw Data'!$A$3,MATCH('Data above threshold'!$A111,'Raw Data'!$B$4:$B$185,0),MATCH('Data above threshold'!W$4,'Raw Data'!$3:$3,0)-1)),"",OFFSET('Raw Data'!$A$3,MATCH('Data above threshold'!$A111,'Raw Data'!$B$4:$B$185,0),MATCH('Data above threshold'!W$4,'Raw Data'!$3:$3,0)-1))</f>
        <v>2</v>
      </c>
      <c r="X111" s="107" t="n">
        <f aca="true">IF(ISBLANK(OFFSET('Raw Data'!$A$3,MATCH('Data above threshold'!$A111,'Raw Data'!$B$4:$B$185,0),MATCH('Data above threshold'!X$4,'Raw Data'!$3:$3,0)-1)),"",OFFSET('Raw Data'!$A$3,MATCH('Data above threshold'!$A111,'Raw Data'!$B$4:$B$185,0),MATCH('Data above threshold'!X$4,'Raw Data'!$3:$3,0)-1))</f>
        <v>2</v>
      </c>
      <c r="Y111" s="107" t="n">
        <f aca="true">IF(ISBLANK(OFFSET('Raw Data'!$A$3,MATCH('Data above threshold'!$A111,'Raw Data'!$B$4:$B$185,0),MATCH('Data above threshold'!Y$4,'Raw Data'!$3:$3,0)-1)),"",OFFSET('Raw Data'!$A$3,MATCH('Data above threshold'!$A111,'Raw Data'!$B$4:$B$185,0),MATCH('Data above threshold'!Y$4,'Raw Data'!$3:$3,0)-1))</f>
        <v>2</v>
      </c>
      <c r="Z111" s="107" t="n">
        <f aca="true">IF(ISBLANK(OFFSET('Raw Data'!$A$3,MATCH('Data above threshold'!$A111,'Raw Data'!$B$4:$B$185,0),MATCH('Data above threshold'!Z$4,'Raw Data'!$3:$3,0)-1)),"",OFFSET('Raw Data'!$A$3,MATCH('Data above threshold'!$A111,'Raw Data'!$B$4:$B$185,0),MATCH('Data above threshold'!Z$4,'Raw Data'!$3:$3,0)-1))</f>
        <v>2</v>
      </c>
      <c r="AA111" s="107" t="n">
        <f aca="true">IF(ISBLANK(OFFSET('Raw Data'!$A$3,MATCH('Data above threshold'!$A111,'Raw Data'!$B$4:$B$185,0),MATCH('Data above threshold'!AA$4,'Raw Data'!$3:$3,0)-1)),"",OFFSET('Raw Data'!$A$3,MATCH('Data above threshold'!$A111,'Raw Data'!$B$4:$B$185,0),MATCH('Data above threshold'!AA$4,'Raw Data'!$3:$3,0)-1))</f>
        <v>2</v>
      </c>
      <c r="AB111" s="107" t="n">
        <f aca="true">IF(ISBLANK(OFFSET('Raw Data'!$A$3,MATCH('Data above threshold'!$A111,'Raw Data'!$B$4:$B$185,0),MATCH('Data above threshold'!AB$4,'Raw Data'!$3:$3,0)-1)),"",OFFSET('Raw Data'!$A$3,MATCH('Data above threshold'!$A111,'Raw Data'!$B$4:$B$185,0),MATCH('Data above threshold'!AB$4,'Raw Data'!$3:$3,0)-1))</f>
        <v>2</v>
      </c>
      <c r="AC111" s="107" t="n">
        <f aca="true">IF(ISBLANK(OFFSET('Raw Data'!$A$3,MATCH('Data above threshold'!$A111,'Raw Data'!$B$4:$B$185,0),MATCH('Data above threshold'!AC$4,'Raw Data'!$3:$3,0)-1)),"",OFFSET('Raw Data'!$A$3,MATCH('Data above threshold'!$A111,'Raw Data'!$B$4:$B$185,0),MATCH('Data above threshold'!AC$4,'Raw Data'!$3:$3,0)-1))</f>
        <v>2</v>
      </c>
      <c r="AD111" s="107" t="n">
        <f aca="true">IF(ISBLANK(OFFSET('Raw Data'!$A$3,MATCH('Data above threshold'!$A111,'Raw Data'!$B$4:$B$185,0),MATCH('Data above threshold'!AD$4,'Raw Data'!$3:$3,0)-1)),"",OFFSET('Raw Data'!$A$3,MATCH('Data above threshold'!$A111,'Raw Data'!$B$4:$B$185,0),MATCH('Data above threshold'!AD$4,'Raw Data'!$3:$3,0)-1))</f>
        <v>0</v>
      </c>
      <c r="AE111" s="107" t="n">
        <f aca="true">IF(ISBLANK(OFFSET('Raw Data'!$A$3,MATCH('Data above threshold'!$A111,'Raw Data'!$B$4:$B$185,0),MATCH('Data above threshold'!AE$4,'Raw Data'!$3:$3,0)-1)),"",OFFSET('Raw Data'!$A$3,MATCH('Data above threshold'!$A111,'Raw Data'!$B$4:$B$185,0),MATCH('Data above threshold'!AE$4,'Raw Data'!$3:$3,0)-1))</f>
        <v>0</v>
      </c>
      <c r="AF111" s="107" t="n">
        <f aca="true">IF(ISBLANK(OFFSET('Raw Data'!$A$3,MATCH('Data above threshold'!$A111,'Raw Data'!$B$4:$B$185,0),MATCH('Data above threshold'!AF$4,'Raw Data'!$3:$3,0)-1)),"",OFFSET('Raw Data'!$A$3,MATCH('Data above threshold'!$A111,'Raw Data'!$B$4:$B$185,0),MATCH('Data above threshold'!AF$4,'Raw Data'!$3:$3,0)-1))</f>
        <v>2</v>
      </c>
      <c r="AG111" s="107" t="n">
        <f aca="true">IF(ISBLANK(OFFSET('Raw Data'!$A$3,MATCH('Data above threshold'!$A111,'Raw Data'!$B$4:$B$185,0),MATCH('Data above threshold'!AG$4,'Raw Data'!$3:$3,0)-1)),"",OFFSET('Raw Data'!$A$3,MATCH('Data above threshold'!$A111,'Raw Data'!$B$4:$B$185,0),MATCH('Data above threshold'!AG$4,'Raw Data'!$3:$3,0)-1))</f>
        <v>2</v>
      </c>
      <c r="AH111" s="107" t="n">
        <f aca="true">IF(ISBLANK(OFFSET('Raw Data'!$A$3,MATCH('Data above threshold'!$A111,'Raw Data'!$B$4:$B$185,0),MATCH('Data above threshold'!AH$4,'Raw Data'!$3:$3,0)-1)),"",OFFSET('Raw Data'!$A$3,MATCH('Data above threshold'!$A111,'Raw Data'!$B$4:$B$185,0),MATCH('Data above threshold'!AH$4,'Raw Data'!$3:$3,0)-1))</f>
        <v>2</v>
      </c>
      <c r="AI111" s="107" t="n">
        <f aca="true">IF(ISBLANK(OFFSET('Raw Data'!$A$3,MATCH('Data above threshold'!$A111,'Raw Data'!$B$4:$B$185,0),MATCH('Data above threshold'!AI$4,'Raw Data'!$3:$3,0)-1)),"",OFFSET('Raw Data'!$A$3,MATCH('Data above threshold'!$A111,'Raw Data'!$B$4:$B$185,0),MATCH('Data above threshold'!AI$4,'Raw Data'!$3:$3,0)-1))</f>
        <v>0</v>
      </c>
      <c r="AJ111" s="107" t="n">
        <f aca="true">IF(ISBLANK(OFFSET('Raw Data'!$A$3,MATCH('Data above threshold'!$A111,'Raw Data'!$B$4:$B$185,0),MATCH('Data above threshold'!AJ$4,'Raw Data'!$3:$3,0)-1)),"",OFFSET('Raw Data'!$A$3,MATCH('Data above threshold'!$A111,'Raw Data'!$B$4:$B$185,0),MATCH('Data above threshold'!AJ$4,'Raw Data'!$3:$3,0)-1))</f>
        <v>0</v>
      </c>
      <c r="AK111" s="107" t="n">
        <f aca="true">IF(ISBLANK(OFFSET('Raw Data'!$A$3,MATCH('Data above threshold'!$A111,'Raw Data'!$B$4:$B$185,0),MATCH('Data above threshold'!AK$4,'Raw Data'!$3:$3,0)-1)),"",OFFSET('Raw Data'!$A$3,MATCH('Data above threshold'!$A111,'Raw Data'!$B$4:$B$185,0),MATCH('Data above threshold'!AK$4,'Raw Data'!$3:$3,0)-1))</f>
        <v>2</v>
      </c>
      <c r="AL111" s="107" t="n">
        <f aca="true">IF(ISBLANK(OFFSET('Raw Data'!$A$3,MATCH('Data above threshold'!$A111,'Raw Data'!$B$4:$B$185,0),MATCH('Data above threshold'!AL$4,'Raw Data'!$3:$3,0)-1)),"",OFFSET('Raw Data'!$A$3,MATCH('Data above threshold'!$A111,'Raw Data'!$B$4:$B$185,0),MATCH('Data above threshold'!AL$4,'Raw Data'!$3:$3,0)-1))</f>
        <v>0</v>
      </c>
      <c r="AM111" s="107" t="n">
        <f aca="true">IF(ISBLANK(OFFSET('Raw Data'!$A$3,MATCH('Data above threshold'!$A111,'Raw Data'!$B$4:$B$185,0),MATCH('Data above threshold'!AM$4,'Raw Data'!$3:$3,0)-1)),"",OFFSET('Raw Data'!$A$3,MATCH('Data above threshold'!$A111,'Raw Data'!$B$4:$B$185,0),MATCH('Data above threshold'!AM$4,'Raw Data'!$3:$3,0)-1))</f>
        <v>2</v>
      </c>
      <c r="AN111" s="107" t="n">
        <f aca="true">IF(ISBLANK(OFFSET('Raw Data'!$A$3,MATCH('Data above threshold'!$A111,'Raw Data'!$B$4:$B$185,0),MATCH('Data above threshold'!AN$4,'Raw Data'!$3:$3,0)-1)),"",OFFSET('Raw Data'!$A$3,MATCH('Data above threshold'!$A111,'Raw Data'!$B$4:$B$185,0),MATCH('Data above threshold'!AN$4,'Raw Data'!$3:$3,0)-1))</f>
        <v>0</v>
      </c>
      <c r="AO111" s="107" t="n">
        <f aca="true">IF(ISBLANK(OFFSET('Raw Data'!$A$3,MATCH('Data above threshold'!$A111,'Raw Data'!$B$4:$B$185,0),MATCH('Data above threshold'!AO$4,'Raw Data'!$3:$3,0)-1)),"",OFFSET('Raw Data'!$A$3,MATCH('Data above threshold'!$A111,'Raw Data'!$B$4:$B$185,0),MATCH('Data above threshold'!AO$4,'Raw Data'!$3:$3,0)-1))</f>
        <v>2</v>
      </c>
      <c r="AP111" s="107" t="n">
        <f aca="true">IF(ISBLANK(OFFSET('Raw Data'!$A$3,MATCH('Data above threshold'!$A111,'Raw Data'!$B$4:$B$185,0),MATCH('Data above threshold'!AP$4,'Raw Data'!$3:$3,0)-1)),"",OFFSET('Raw Data'!$A$3,MATCH('Data above threshold'!$A111,'Raw Data'!$B$4:$B$185,0),MATCH('Data above threshold'!AP$4,'Raw Data'!$3:$3,0)-1))</f>
        <v>2</v>
      </c>
      <c r="AQ111" s="107" t="n">
        <f aca="true">IF(ISBLANK(OFFSET('Raw Data'!$A$3,MATCH('Data above threshold'!$A111,'Raw Data'!$B$4:$B$185,0),MATCH('Data above threshold'!AQ$4,'Raw Data'!$3:$3,0)-1)),"",OFFSET('Raw Data'!$A$3,MATCH('Data above threshold'!$A111,'Raw Data'!$B$4:$B$185,0),MATCH('Data above threshold'!AQ$4,'Raw Data'!$3:$3,0)-1))</f>
        <v>2</v>
      </c>
      <c r="AR111" s="107" t="n">
        <f aca="true">IF(ISBLANK(OFFSET('Raw Data'!$A$3,MATCH('Data above threshold'!$A111,'Raw Data'!$B$4:$B$185,0),MATCH('Data above threshold'!AR$4,'Raw Data'!$3:$3,0)-1)),"",OFFSET('Raw Data'!$A$3,MATCH('Data above threshold'!$A111,'Raw Data'!$B$4:$B$185,0),MATCH('Data above threshold'!AR$4,'Raw Data'!$3:$3,0)-1))</f>
        <v>0</v>
      </c>
      <c r="AS111" s="107" t="n">
        <f aca="true">IF(ISBLANK(OFFSET('Raw Data'!$A$3,MATCH('Data above threshold'!$A111,'Raw Data'!$B$4:$B$185,0),MATCH('Data above threshold'!AS$4,'Raw Data'!$3:$3,0)-1)),"",OFFSET('Raw Data'!$A$3,MATCH('Data above threshold'!$A111,'Raw Data'!$B$4:$B$185,0),MATCH('Data above threshold'!AS$4,'Raw Data'!$3:$3,0)-1))</f>
        <v>2</v>
      </c>
      <c r="AT111" s="107" t="n">
        <f aca="true">IF(ISBLANK(OFFSET('Raw Data'!$A$3,MATCH('Data above threshold'!$A111,'Raw Data'!$B$4:$B$185,0),MATCH('Data above threshold'!AT$4,'Raw Data'!$3:$3,0)-1)),"",OFFSET('Raw Data'!$A$3,MATCH('Data above threshold'!$A111,'Raw Data'!$B$4:$B$185,0),MATCH('Data above threshold'!AT$4,'Raw Data'!$3:$3,0)-1))</f>
        <v>0</v>
      </c>
      <c r="AU111" s="107" t="n">
        <f aca="true">IF(ISBLANK(OFFSET('Raw Data'!$A$3,MATCH('Data above threshold'!$A111,'Raw Data'!$B$4:$B$185,0),MATCH('Data above threshold'!AU$4,'Raw Data'!$3:$3,0)-1)),"",OFFSET('Raw Data'!$A$3,MATCH('Data above threshold'!$A111,'Raw Data'!$B$4:$B$185,0),MATCH('Data above threshold'!AU$4,'Raw Data'!$3:$3,0)-1))</f>
        <v>0</v>
      </c>
      <c r="AV111" s="107" t="n">
        <f aca="true">IF(ISBLANK(OFFSET('Raw Data'!$A$3,MATCH('Data above threshold'!$A111,'Raw Data'!$B$4:$B$185,0),MATCH('Data above threshold'!AV$4,'Raw Data'!$3:$3,0)-1)),"",OFFSET('Raw Data'!$A$3,MATCH('Data above threshold'!$A111,'Raw Data'!$B$4:$B$185,0),MATCH('Data above threshold'!AV$4,'Raw Data'!$3:$3,0)-1))</f>
        <v>2</v>
      </c>
      <c r="AW111" s="107" t="n">
        <f aca="true">IF(ISBLANK(OFFSET('Raw Data'!$A$3,MATCH('Data above threshold'!$A111,'Raw Data'!$B$4:$B$185,0),MATCH('Data above threshold'!AW$4,'Raw Data'!$3:$3,0)-1)),"",OFFSET('Raw Data'!$A$3,MATCH('Data above threshold'!$A111,'Raw Data'!$B$4:$B$185,0),MATCH('Data above threshold'!AW$4,'Raw Data'!$3:$3,0)-1))</f>
        <v>2</v>
      </c>
      <c r="AX111" s="107" t="n">
        <f aca="true">IF(ISBLANK(OFFSET('Raw Data'!$A$3,MATCH('Data above threshold'!$A111,'Raw Data'!$B$4:$B$185,0),MATCH('Data above threshold'!AX$4,'Raw Data'!$3:$3,0)-1)),"",OFFSET('Raw Data'!$A$3,MATCH('Data above threshold'!$A111,'Raw Data'!$B$4:$B$185,0),MATCH('Data above threshold'!AX$4,'Raw Data'!$3:$3,0)-1))</f>
        <v>0</v>
      </c>
      <c r="AY111" s="107" t="n">
        <f aca="true">IF(ISBLANK(OFFSET('Raw Data'!$A$3,MATCH('Data above threshold'!$A111,'Raw Data'!$B$4:$B$185,0),MATCH('Data above threshold'!AY$4,'Raw Data'!$3:$3,0)-1)),"",OFFSET('Raw Data'!$A$3,MATCH('Data above threshold'!$A111,'Raw Data'!$B$4:$B$185,0),MATCH('Data above threshold'!AY$4,'Raw Data'!$3:$3,0)-1))</f>
        <v>2</v>
      </c>
      <c r="AZ111" s="107" t="n">
        <f aca="true">IF(ISBLANK(OFFSET('Raw Data'!$A$3,MATCH('Data above threshold'!$A111,'Raw Data'!$B$4:$B$185,0),MATCH('Data above threshold'!AZ$4,'Raw Data'!$3:$3,0)-1)),"",OFFSET('Raw Data'!$A$3,MATCH('Data above threshold'!$A111,'Raw Data'!$B$4:$B$185,0),MATCH('Data above threshold'!AZ$4,'Raw Data'!$3:$3,0)-1))</f>
        <v>2</v>
      </c>
      <c r="BA111" s="107" t="n">
        <f aca="true">IF(ISBLANK(OFFSET('Raw Data'!$A$3,MATCH('Data above threshold'!$A111,'Raw Data'!$B$4:$B$185,0),MATCH('Data above threshold'!BA$4,'Raw Data'!$3:$3,0)-1)),"",OFFSET('Raw Data'!$A$3,MATCH('Data above threshold'!$A111,'Raw Data'!$B$4:$B$185,0),MATCH('Data above threshold'!BA$4,'Raw Data'!$3:$3,0)-1))</f>
        <v>2</v>
      </c>
      <c r="BB111" s="107" t="n">
        <f aca="true">IF(ISBLANK(OFFSET('Raw Data'!$A$3,MATCH('Data above threshold'!$A111,'Raw Data'!$B$4:$B$185,0),MATCH('Data above threshold'!BB$4,'Raw Data'!$3:$3,0)-1)),"",OFFSET('Raw Data'!$A$3,MATCH('Data above threshold'!$A111,'Raw Data'!$B$4:$B$185,0),MATCH('Data above threshold'!BB$4,'Raw Data'!$3:$3,0)-1))</f>
        <v>2</v>
      </c>
      <c r="BC111" s="107" t="n">
        <f aca="true">IF(ISBLANK(OFFSET('Raw Data'!$A$3,MATCH('Data above threshold'!$A111,'Raw Data'!$B$4:$B$185,0),MATCH('Data above threshold'!BC$4,'Raw Data'!$3:$3,0)-1)),"",OFFSET('Raw Data'!$A$3,MATCH('Data above threshold'!$A111,'Raw Data'!$B$4:$B$185,0),MATCH('Data above threshold'!BC$4,'Raw Data'!$3:$3,0)-1))</f>
        <v>2</v>
      </c>
      <c r="BD111" s="107" t="n">
        <f aca="true">IF(ISBLANK(OFFSET('Raw Data'!$A$3,MATCH('Data above threshold'!$A111,'Raw Data'!$B$4:$B$185,0),MATCH('Data above threshold'!BD$4,'Raw Data'!$3:$3,0)-1)),"",OFFSET('Raw Data'!$A$3,MATCH('Data above threshold'!$A111,'Raw Data'!$B$4:$B$185,0),MATCH('Data above threshold'!BD$4,'Raw Data'!$3:$3,0)-1))</f>
        <v>0</v>
      </c>
      <c r="BE111" s="107" t="n">
        <f aca="true">IF(ISBLANK(OFFSET('Raw Data'!$A$3,MATCH('Data above threshold'!$A111,'Raw Data'!$B$4:$B$185,0),MATCH('Data above threshold'!BE$4,'Raw Data'!$3:$3,0)-1)),"",OFFSET('Raw Data'!$A$3,MATCH('Data above threshold'!$A111,'Raw Data'!$B$4:$B$185,0),MATCH('Data above threshold'!BE$4,'Raw Data'!$3:$3,0)-1))</f>
        <v>1</v>
      </c>
      <c r="BF111" s="107" t="n">
        <f aca="true">IF(ISBLANK(OFFSET('Raw Data'!$A$3,MATCH('Data above threshold'!$A111,'Raw Data'!$B$4:$B$185,0),MATCH('Data above threshold'!BF$4,'Raw Data'!$3:$3,0)-1)),"",OFFSET('Raw Data'!$A$3,MATCH('Data above threshold'!$A111,'Raw Data'!$B$4:$B$185,0),MATCH('Data above threshold'!BF$4,'Raw Data'!$3:$3,0)-1))</f>
        <v>2</v>
      </c>
      <c r="BG111" s="107" t="n">
        <f aca="true">IF(ISBLANK(OFFSET('Raw Data'!$A$3,MATCH('Data above threshold'!$A111,'Raw Data'!$B$4:$B$185,0),MATCH('Data above threshold'!BG$4,'Raw Data'!$3:$3,0)-1)),"",OFFSET('Raw Data'!$A$3,MATCH('Data above threshold'!$A111,'Raw Data'!$B$4:$B$185,0),MATCH('Data above threshold'!BG$4,'Raw Data'!$3:$3,0)-1))</f>
        <v>2</v>
      </c>
      <c r="BH111" s="107" t="n">
        <f aca="true">IF(ISBLANK(OFFSET('Raw Data'!$A$3,MATCH('Data above threshold'!$A111,'Raw Data'!$B$4:$B$185,0),MATCH('Data above threshold'!BH$4,'Raw Data'!$3:$3,0)-1)),"",OFFSET('Raw Data'!$A$3,MATCH('Data above threshold'!$A111,'Raw Data'!$B$4:$B$185,0),MATCH('Data above threshold'!BH$4,'Raw Data'!$3:$3,0)-1))</f>
        <v>0</v>
      </c>
      <c r="BI111" s="107" t="n">
        <f aca="true">IF(ISBLANK(OFFSET('Raw Data'!$A$3,MATCH('Data above threshold'!$A111,'Raw Data'!$B$4:$B$185,0),MATCH('Data above threshold'!BI$4,'Raw Data'!$3:$3,0)-1)),"",OFFSET('Raw Data'!$A$3,MATCH('Data above threshold'!$A111,'Raw Data'!$B$4:$B$185,0),MATCH('Data above threshold'!BI$4,'Raw Data'!$3:$3,0)-1))</f>
        <v>0</v>
      </c>
      <c r="BJ111" s="107" t="n">
        <f aca="true">IF(ISBLANK(OFFSET('Raw Data'!$A$3,MATCH('Data above threshold'!$A111,'Raw Data'!$B$4:$B$185,0),MATCH('Data above threshold'!BJ$4,'Raw Data'!$3:$3,0)-1)),"",OFFSET('Raw Data'!$A$3,MATCH('Data above threshold'!$A111,'Raw Data'!$B$4:$B$185,0),MATCH('Data above threshold'!BJ$4,'Raw Data'!$3:$3,0)-1))</f>
        <v>2</v>
      </c>
      <c r="BK111" s="107" t="n">
        <f aca="true">IF(ISBLANK(OFFSET('Raw Data'!$A$3,MATCH('Data above threshold'!$A111,'Raw Data'!$B$4:$B$185,0),MATCH('Data above threshold'!BK$4,'Raw Data'!$3:$3,0)-1)),"",OFFSET('Raw Data'!$A$3,MATCH('Data above threshold'!$A111,'Raw Data'!$B$4:$B$185,0),MATCH('Data above threshold'!BK$4,'Raw Data'!$3:$3,0)-1))</f>
        <v>2</v>
      </c>
      <c r="BL111" s="107" t="n">
        <f aca="true">IF(ISBLANK(OFFSET('Raw Data'!$A$3,MATCH('Data above threshold'!$A111,'Raw Data'!$B$4:$B$185,0),MATCH('Data above threshold'!BL$4,'Raw Data'!$3:$3,0)-1)),"",OFFSET('Raw Data'!$A$3,MATCH('Data above threshold'!$A111,'Raw Data'!$B$4:$B$185,0),MATCH('Data above threshold'!BL$4,'Raw Data'!$3:$3,0)-1))</f>
        <v>1</v>
      </c>
      <c r="BM111" s="107" t="n">
        <f aca="true">IF(ISBLANK(OFFSET('Raw Data'!$A$3,MATCH('Data above threshold'!$A111,'Raw Data'!$B$4:$B$185,0),MATCH('Data above threshold'!BM$4,'Raw Data'!$3:$3,0)-1)),"",OFFSET('Raw Data'!$A$3,MATCH('Data above threshold'!$A111,'Raw Data'!$B$4:$B$185,0),MATCH('Data above threshold'!BM$4,'Raw Data'!$3:$3,0)-1))</f>
        <v>0</v>
      </c>
      <c r="BN111" s="107" t="n">
        <f aca="true">IF(ISBLANK(OFFSET('Raw Data'!$A$3,MATCH('Data above threshold'!$A111,'Raw Data'!$B$4:$B$185,0),MATCH('Data above threshold'!BN$4,'Raw Data'!$3:$3,0)-1)),"",OFFSET('Raw Data'!$A$3,MATCH('Data above threshold'!$A111,'Raw Data'!$B$4:$B$185,0),MATCH('Data above threshold'!BN$4,'Raw Data'!$3:$3,0)-1))</f>
        <v>2</v>
      </c>
      <c r="BO111" s="107" t="n">
        <f aca="true">IF(ISBLANK(OFFSET('Raw Data'!$A$3,MATCH('Data above threshold'!$A111,'Raw Data'!$B$4:$B$185,0),MATCH('Data above threshold'!BO$4,'Raw Data'!$3:$3,0)-1)),"",OFFSET('Raw Data'!$A$3,MATCH('Data above threshold'!$A111,'Raw Data'!$B$4:$B$185,0),MATCH('Data above threshold'!BO$4,'Raw Data'!$3:$3,0)-1))</f>
        <v>2</v>
      </c>
      <c r="BP111" s="107" t="n">
        <f aca="true">IF(ISBLANK(OFFSET('Raw Data'!$A$3,MATCH('Data above threshold'!$A111,'Raw Data'!$B$4:$B$185,0),MATCH('Data above threshold'!BP$4,'Raw Data'!$3:$3,0)-1)),"",OFFSET('Raw Data'!$A$3,MATCH('Data above threshold'!$A111,'Raw Data'!$B$4:$B$185,0),MATCH('Data above threshold'!BP$4,'Raw Data'!$3:$3,0)-1))</f>
        <v>2</v>
      </c>
      <c r="BQ111" s="107" t="n">
        <f aca="true">IF(ISBLANK(OFFSET('Raw Data'!$A$3,MATCH('Data above threshold'!$A111,'Raw Data'!$B$4:$B$185,0),MATCH('Data above threshold'!BQ$4,'Raw Data'!$3:$3,0)-1)),"",OFFSET('Raw Data'!$A$3,MATCH('Data above threshold'!$A111,'Raw Data'!$B$4:$B$185,0),MATCH('Data above threshold'!BQ$4,'Raw Data'!$3:$3,0)-1))</f>
        <v>1</v>
      </c>
      <c r="BR111" s="107" t="n">
        <f aca="true">IF(ISBLANK(OFFSET('Raw Data'!$A$3,MATCH('Data above threshold'!$A111,'Raw Data'!$B$4:$B$185,0),MATCH('Data above threshold'!BR$4,'Raw Data'!$3:$3,0)-1)),"",OFFSET('Raw Data'!$A$3,MATCH('Data above threshold'!$A111,'Raw Data'!$B$4:$B$185,0),MATCH('Data above threshold'!BR$4,'Raw Data'!$3:$3,0)-1))</f>
        <v>0</v>
      </c>
      <c r="BS111" s="107" t="n">
        <f aca="true">IF(ISBLANK(OFFSET('Raw Data'!$A$3,MATCH('Data above threshold'!$A111,'Raw Data'!$B$4:$B$185,0),MATCH('Data above threshold'!BS$4,'Raw Data'!$3:$3,0)-1)),"",OFFSET('Raw Data'!$A$3,MATCH('Data above threshold'!$A111,'Raw Data'!$B$4:$B$185,0),MATCH('Data above threshold'!BS$4,'Raw Data'!$3:$3,0)-1))</f>
        <v>1</v>
      </c>
      <c r="BT111" s="107" t="n">
        <f aca="true">IF(ISBLANK(OFFSET('Raw Data'!$A$3,MATCH('Data above threshold'!$A111,'Raw Data'!$B$4:$B$185,0),MATCH('Data above threshold'!BT$4,'Raw Data'!$3:$3,0)-1)),"",OFFSET('Raw Data'!$A$3,MATCH('Data above threshold'!$A111,'Raw Data'!$B$4:$B$185,0),MATCH('Data above threshold'!BT$4,'Raw Data'!$3:$3,0)-1))</f>
        <v>2</v>
      </c>
      <c r="BU111" s="107" t="n">
        <f aca="true">IF(ISBLANK(OFFSET('Raw Data'!$A$3,MATCH('Data above threshold'!$A111,'Raw Data'!$B$4:$B$185,0),MATCH('Data above threshold'!BU$4,'Raw Data'!$3:$3,0)-1)),"",OFFSET('Raw Data'!$A$3,MATCH('Data above threshold'!$A111,'Raw Data'!$B$4:$B$185,0),MATCH('Data above threshold'!BU$4,'Raw Data'!$3:$3,0)-1))</f>
        <v>2</v>
      </c>
      <c r="BV111" s="107" t="n">
        <f aca="true">IF(ISBLANK(OFFSET('Raw Data'!$A$3,MATCH('Data above threshold'!$A111,'Raw Data'!$B$4:$B$185,0),MATCH('Data above threshold'!BV$4,'Raw Data'!$3:$3,0)-1)),"",OFFSET('Raw Data'!$A$3,MATCH('Data above threshold'!$A111,'Raw Data'!$B$4:$B$185,0),MATCH('Data above threshold'!BV$4,'Raw Data'!$3:$3,0)-1))</f>
        <v>0</v>
      </c>
      <c r="BW111" s="107" t="n">
        <f aca="true">IF(ISBLANK(OFFSET('Raw Data'!$A$3,MATCH('Data above threshold'!$A111,'Raw Data'!$B$4:$B$185,0),MATCH('Data above threshold'!BW$4,'Raw Data'!$3:$3,0)-1)),"",OFFSET('Raw Data'!$A$3,MATCH('Data above threshold'!$A111,'Raw Data'!$B$4:$B$185,0),MATCH('Data above threshold'!BW$4,'Raw Data'!$3:$3,0)-1))</f>
        <v>1</v>
      </c>
      <c r="BX111" s="107" t="n">
        <f aca="true">IF(ISBLANK(OFFSET('Raw Data'!$A$3,MATCH('Data above threshold'!$A111,'Raw Data'!$B$4:$B$185,0),MATCH('Data above threshold'!BX$4,'Raw Data'!$3:$3,0)-1)),"",OFFSET('Raw Data'!$A$3,MATCH('Data above threshold'!$A111,'Raw Data'!$B$4:$B$185,0),MATCH('Data above threshold'!BX$4,'Raw Data'!$3:$3,0)-1))</f>
        <v>2</v>
      </c>
      <c r="BY111" s="107" t="n">
        <f aca="true">IF(ISBLANK(OFFSET('Raw Data'!$A$3,MATCH('Data above threshold'!$A111,'Raw Data'!$B$4:$B$185,0),MATCH('Data above threshold'!BY$4,'Raw Data'!$3:$3,0)-1)),"",OFFSET('Raw Data'!$A$3,MATCH('Data above threshold'!$A111,'Raw Data'!$B$4:$B$185,0),MATCH('Data above threshold'!BY$4,'Raw Data'!$3:$3,0)-1))</f>
        <v>1</v>
      </c>
      <c r="BZ111" s="107" t="n">
        <f aca="true">IF(ISBLANK(OFFSET('Raw Data'!$A$3,MATCH('Data above threshold'!$A111,'Raw Data'!$B$4:$B$185,0),MATCH('Data above threshold'!BZ$4,'Raw Data'!$3:$3,0)-1)),"",OFFSET('Raw Data'!$A$3,MATCH('Data above threshold'!$A111,'Raw Data'!$B$4:$B$185,0),MATCH('Data above threshold'!BZ$4,'Raw Data'!$3:$3,0)-1))</f>
        <v>2</v>
      </c>
      <c r="CA111" s="107" t="n">
        <f aca="true">IF(ISBLANK(OFFSET('Raw Data'!$A$3,MATCH('Data above threshold'!$A111,'Raw Data'!$B$4:$B$185,0),MATCH('Data above threshold'!CA$4,'Raw Data'!$3:$3,0)-1)),"",OFFSET('Raw Data'!$A$3,MATCH('Data above threshold'!$A111,'Raw Data'!$B$4:$B$185,0),MATCH('Data above threshold'!CA$4,'Raw Data'!$3:$3,0)-1))</f>
        <v>2</v>
      </c>
      <c r="CB111" s="107" t="n">
        <f aca="true">IF(ISBLANK(OFFSET('Raw Data'!$A$3,MATCH('Data above threshold'!$A111,'Raw Data'!$B$4:$B$185,0),MATCH('Data above threshold'!CB$4,'Raw Data'!$3:$3,0)-1)),"",OFFSET('Raw Data'!$A$3,MATCH('Data above threshold'!$A111,'Raw Data'!$B$4:$B$185,0),MATCH('Data above threshold'!CB$4,'Raw Data'!$3:$3,0)-1))</f>
        <v>0</v>
      </c>
      <c r="CC111" s="107" t="n">
        <f aca="true">IF(ISBLANK(OFFSET('Raw Data'!$A$3,MATCH('Data above threshold'!$A111,'Raw Data'!$B$4:$B$185,0),MATCH('Data above threshold'!CC$4,'Raw Data'!$3:$3,0)-1)),"",OFFSET('Raw Data'!$A$3,MATCH('Data above threshold'!$A111,'Raw Data'!$B$4:$B$185,0),MATCH('Data above threshold'!CC$4,'Raw Data'!$3:$3,0)-1))</f>
        <v>2</v>
      </c>
      <c r="CD111" s="107" t="n">
        <f aca="true">IF(ISBLANK(OFFSET('Raw Data'!$A$3,MATCH('Data above threshold'!$A111,'Raw Data'!$B$4:$B$185,0),MATCH('Data above threshold'!CD$4,'Raw Data'!$3:$3,0)-1)),"",OFFSET('Raw Data'!$A$3,MATCH('Data above threshold'!$A111,'Raw Data'!$B$4:$B$185,0),MATCH('Data above threshold'!CD$4,'Raw Data'!$3:$3,0)-1))</f>
        <v>2</v>
      </c>
      <c r="CE111" s="107" t="n">
        <f aca="true">IF(ISBLANK(OFFSET('Raw Data'!$A$3,MATCH('Data above threshold'!$A111,'Raw Data'!$B$4:$B$185,0),MATCH('Data above threshold'!CE$4,'Raw Data'!$3:$3,0)-1)),"",OFFSET('Raw Data'!$A$3,MATCH('Data above threshold'!$A111,'Raw Data'!$B$4:$B$185,0),MATCH('Data above threshold'!CE$4,'Raw Data'!$3:$3,0)-1))</f>
        <v>2</v>
      </c>
      <c r="CF111" s="107" t="n">
        <f aca="true">IF(ISBLANK(OFFSET('Raw Data'!$A$3,MATCH('Data above threshold'!$A111,'Raw Data'!$B$4:$B$185,0),MATCH('Data above threshold'!CF$4,'Raw Data'!$3:$3,0)-1)),"",OFFSET('Raw Data'!$A$3,MATCH('Data above threshold'!$A111,'Raw Data'!$B$4:$B$185,0),MATCH('Data above threshold'!CF$4,'Raw Data'!$3:$3,0)-1))</f>
        <v>0</v>
      </c>
      <c r="CG111" s="107" t="n">
        <f aca="true">IF(ISBLANK(OFFSET('Raw Data'!$A$3,MATCH('Data above threshold'!$A111,'Raw Data'!$B$4:$B$185,0),MATCH('Data above threshold'!CG$4,'Raw Data'!$3:$3,0)-1)),"",OFFSET('Raw Data'!$A$3,MATCH('Data above threshold'!$A111,'Raw Data'!$B$4:$B$185,0),MATCH('Data above threshold'!CG$4,'Raw Data'!$3:$3,0)-1))</f>
        <v>1</v>
      </c>
      <c r="CH111" s="107" t="n">
        <f aca="true">IF(ISBLANK(OFFSET('Raw Data'!$A$3,MATCH('Data above threshold'!$A111,'Raw Data'!$B$4:$B$185,0),MATCH('Data above threshold'!CH$4,'Raw Data'!$3:$3,0)-1)),"",OFFSET('Raw Data'!$A$3,MATCH('Data above threshold'!$A111,'Raw Data'!$B$4:$B$185,0),MATCH('Data above threshold'!CH$4,'Raw Data'!$3:$3,0)-1))</f>
        <v>2</v>
      </c>
      <c r="CI111" s="107" t="n">
        <f aca="true">IF(ISBLANK(OFFSET('Raw Data'!$A$3,MATCH('Data above threshold'!$A111,'Raw Data'!$B$4:$B$185,0),MATCH('Data above threshold'!CI$4,'Raw Data'!$3:$3,0)-1)),"",OFFSET('Raw Data'!$A$3,MATCH('Data above threshold'!$A111,'Raw Data'!$B$4:$B$185,0),MATCH('Data above threshold'!CI$4,'Raw Data'!$3:$3,0)-1))</f>
        <v>0</v>
      </c>
      <c r="CJ111" s="107" t="n">
        <f aca="true">IF(ISBLANK(OFFSET('Raw Data'!$A$3,MATCH('Data above threshold'!$A111,'Raw Data'!$B$4:$B$185,0),MATCH('Data above threshold'!CJ$4,'Raw Data'!$3:$3,0)-1)),"",OFFSET('Raw Data'!$A$3,MATCH('Data above threshold'!$A111,'Raw Data'!$B$4:$B$185,0),MATCH('Data above threshold'!CJ$4,'Raw Data'!$3:$3,0)-1))</f>
        <v>1</v>
      </c>
      <c r="CK111" s="107" t="n">
        <f aca="true">IF(ISBLANK(OFFSET('Raw Data'!$A$3,MATCH('Data above threshold'!$A111,'Raw Data'!$B$4:$B$185,0),MATCH('Data above threshold'!CK$4,'Raw Data'!$3:$3,0)-1)),"",OFFSET('Raw Data'!$A$3,MATCH('Data above threshold'!$A111,'Raw Data'!$B$4:$B$185,0),MATCH('Data above threshold'!CK$4,'Raw Data'!$3:$3,0)-1))</f>
        <v>0</v>
      </c>
      <c r="CL111" s="107" t="n">
        <f aca="true">IF(ISBLANK(OFFSET('Raw Data'!$A$3,MATCH('Data above threshold'!$A111,'Raw Data'!$B$4:$B$185,0),MATCH('Data above threshold'!CL$4,'Raw Data'!$3:$3,0)-1)),"",OFFSET('Raw Data'!$A$3,MATCH('Data above threshold'!$A111,'Raw Data'!$B$4:$B$185,0),MATCH('Data above threshold'!CL$4,'Raw Data'!$3:$3,0)-1))</f>
        <v>0</v>
      </c>
      <c r="CM111" s="107" t="n">
        <f aca="true">IF(ISBLANK(OFFSET('Raw Data'!$A$3,MATCH('Data above threshold'!$A111,'Raw Data'!$B$4:$B$185,0),MATCH('Data above threshold'!CM$4,'Raw Data'!$3:$3,0)-1)),"",OFFSET('Raw Data'!$A$3,MATCH('Data above threshold'!$A111,'Raw Data'!$B$4:$B$185,0),MATCH('Data above threshold'!CM$4,'Raw Data'!$3:$3,0)-1))</f>
        <v>2</v>
      </c>
      <c r="CN111" s="107" t="n">
        <f aca="true">IF(ISBLANK(OFFSET('Raw Data'!$A$3,MATCH('Data above threshold'!$A111,'Raw Data'!$B$4:$B$185,0),MATCH('Data above threshold'!CN$4,'Raw Data'!$3:$3,0)-1)),"",OFFSET('Raw Data'!$A$3,MATCH('Data above threshold'!$A111,'Raw Data'!$B$4:$B$185,0),MATCH('Data above threshold'!CN$4,'Raw Data'!$3:$3,0)-1))</f>
        <v>2</v>
      </c>
      <c r="CO111" s="107" t="n">
        <f aca="true">IF(ISBLANK(OFFSET('Raw Data'!$A$3,MATCH('Data above threshold'!$A111,'Raw Data'!$B$4:$B$185,0),MATCH('Data above threshold'!CO$4,'Raw Data'!$3:$3,0)-1)),"",OFFSET('Raw Data'!$A$3,MATCH('Data above threshold'!$A111,'Raw Data'!$B$4:$B$185,0),MATCH('Data above threshold'!CO$4,'Raw Data'!$3:$3,0)-1))</f>
        <v>2</v>
      </c>
      <c r="CP111" s="107" t="n">
        <f aca="true">IF(ISBLANK(OFFSET('Raw Data'!$A$3,MATCH('Data above threshold'!$A111,'Raw Data'!$B$4:$B$185,0),MATCH('Data above threshold'!CP$4,'Raw Data'!$3:$3,0)-1)),"",OFFSET('Raw Data'!$A$3,MATCH('Data above threshold'!$A111,'Raw Data'!$B$4:$B$185,0),MATCH('Data above threshold'!CP$4,'Raw Data'!$3:$3,0)-1))</f>
        <v>0</v>
      </c>
      <c r="CQ111" s="107" t="n">
        <f aca="true">IF(ISBLANK(OFFSET('Raw Data'!$A$3,MATCH('Data above threshold'!$A111,'Raw Data'!$B$4:$B$185,0),MATCH('Data above threshold'!CQ$4,'Raw Data'!$3:$3,0)-1)),"",OFFSET('Raw Data'!$A$3,MATCH('Data above threshold'!$A111,'Raw Data'!$B$4:$B$185,0),MATCH('Data above threshold'!CQ$4,'Raw Data'!$3:$3,0)-1))</f>
        <v>0</v>
      </c>
      <c r="CR111" s="107" t="n">
        <f aca="true">IF(ISBLANK(OFFSET('Raw Data'!$A$3,MATCH('Data above threshold'!$A111,'Raw Data'!$B$4:$B$185,0),MATCH('Data above threshold'!CR$4,'Raw Data'!$3:$3,0)-1)),"",OFFSET('Raw Data'!$A$3,MATCH('Data above threshold'!$A111,'Raw Data'!$B$4:$B$185,0),MATCH('Data above threshold'!CR$4,'Raw Data'!$3:$3,0)-1))</f>
        <v>2</v>
      </c>
    </row>
    <row r="112" s="103" customFormat="true" ht="15.5" hidden="false" customHeight="false" outlineLevel="0" collapsed="false">
      <c r="A112" s="107" t="n">
        <v>4300</v>
      </c>
      <c r="B112" s="107" t="n">
        <v>2</v>
      </c>
      <c r="C112" s="107" t="str">
        <f aca="true">IF(ISBLANK(OFFSET('Raw Data'!$A$3,MATCH('Data above threshold'!$A112,'Raw Data'!$B$4:$B$185,0),MATCH('Data above threshold'!C$4,'Raw Data'!$3:$3,0)-1)),"",OFFSET('Raw Data'!$A$3,MATCH('Data above threshold'!$A112,'Raw Data'!$B$4:$B$185,0),MATCH('Data above threshold'!C$4,'Raw Data'!$3:$3,0)-1))</f>
        <v/>
      </c>
      <c r="D112" s="107" t="str">
        <f aca="true">IF(ISBLANK(OFFSET('Raw Data'!$A$3,MATCH('Data above threshold'!$A112,'Raw Data'!$B$4:$B$185,0),MATCH('Data above threshold'!D$4,'Raw Data'!$3:$3,0)-1)),"",OFFSET('Raw Data'!$A$3,MATCH('Data above threshold'!$A112,'Raw Data'!$B$4:$B$185,0),MATCH('Data above threshold'!D$4,'Raw Data'!$3:$3,0)-1))</f>
        <v>National sustainability measures / mechanisms</v>
      </c>
      <c r="E112" s="107" t="str">
        <f aca="true">IF(ISBLANK(OFFSET('Raw Data'!$A$3,MATCH('Data above threshold'!$A112,'Raw Data'!$B$4:$B$185,0),MATCH('Data above threshold'!E$4,'Raw Data'!$3:$3,0)-1)),"",OFFSET('Raw Data'!$A$3,MATCH('Data above threshold'!$A112,'Raw Data'!$B$4:$B$185,0),MATCH('Data above threshold'!E$4,'Raw Data'!$3:$3,0)-1))</f>
        <v>Measures and mechanisms that support sustainability are in place. This indicator tests the presence of sustainability regulations and reporting, and if countries have consumer-centred mechanisms to promote sustainable consumption. </v>
      </c>
      <c r="F112" s="107" t="str">
        <f aca="true">IF(ISBLANK(OFFSET('Raw Data'!$A$3,MATCH('Data above threshold'!$A112,'Raw Data'!$B$4:$B$185,0),MATCH('Data above threshold'!F$4,'Raw Data'!$3:$3,0)-1)),"",OFFSET('Raw Data'!$A$3,MATCH('Data above threshold'!$A112,'Raw Data'!$B$4:$B$185,0),MATCH('Data above threshold'!F$4,'Raw Data'!$3:$3,0)-1))</f>
        <v/>
      </c>
      <c r="G112" s="107" t="str">
        <f aca="true">IF(ISBLANK(OFFSET('Raw Data'!$A$3,MATCH('Data above threshold'!$A112,'Raw Data'!$B$4:$B$185,0),MATCH('Data above threshold'!G$4,'Raw Data'!$3:$3,0)-1)),"",OFFSET('Raw Data'!$A$3,MATCH('Data above threshold'!$A112,'Raw Data'!$B$4:$B$185,0),MATCH('Data above threshold'!G$4,'Raw Data'!$3:$3,0)-1))</f>
        <v/>
      </c>
      <c r="H112" s="107" t="str">
        <f aca="true">IF(ISBLANK(OFFSET('Raw Data'!$A$3,MATCH('Data above threshold'!$A112,'Raw Data'!$B$4:$B$185,0),MATCH('Data above threshold'!H$4,'Raw Data'!$3:$3,0)-1)),"",OFFSET('Raw Data'!$A$3,MATCH('Data above threshold'!$A112,'Raw Data'!$B$4:$B$185,0),MATCH('Data above threshold'!H$4,'Raw Data'!$3:$3,0)-1))</f>
        <v/>
      </c>
      <c r="I112" s="107" t="str">
        <f aca="true">IF(ISBLANK(OFFSET('Raw Data'!$A$3,MATCH('Data above threshold'!$A112,'Raw Data'!$B$4:$B$185,0),MATCH('Data above threshold'!I$4,'Raw Data'!$3:$3,0)-1)),"",OFFSET('Raw Data'!$A$3,MATCH('Data above threshold'!$A112,'Raw Data'!$B$4:$B$185,0),MATCH('Data above threshold'!I$4,'Raw Data'!$3:$3,0)-1))</f>
        <v/>
      </c>
      <c r="J112" s="107" t="str">
        <f aca="true">IF(ISBLANK(OFFSET('Raw Data'!$A$3,MATCH('Data above threshold'!$A112,'Raw Data'!$B$4:$B$185,0),MATCH('Data above threshold'!J$4,'Raw Data'!$3:$3,0)-1)),"",OFFSET('Raw Data'!$A$3,MATCH('Data above threshold'!$A112,'Raw Data'!$B$4:$B$185,0),MATCH('Data above threshold'!J$4,'Raw Data'!$3:$3,0)-1))</f>
        <v/>
      </c>
      <c r="K112" s="107" t="str">
        <f aca="true">IF(ISBLANK(OFFSET('Raw Data'!$A$3,MATCH('Data above threshold'!$A112,'Raw Data'!$B$4:$B$185,0),MATCH('Data above threshold'!K$4,'Raw Data'!$3:$3,0)-1)),"",OFFSET('Raw Data'!$A$3,MATCH('Data above threshold'!$A112,'Raw Data'!$B$4:$B$185,0),MATCH('Data above threshold'!K$4,'Raw Data'!$3:$3,0)-1))</f>
        <v/>
      </c>
      <c r="L112" s="107" t="str">
        <f aca="true">IF(ISBLANK(OFFSET('Raw Data'!$A$3,MATCH('Data above threshold'!$A112,'Raw Data'!$B$4:$B$185,0),MATCH('Data above threshold'!L$4,'Raw Data'!$3:$3,0)-1)),"",OFFSET('Raw Data'!$A$3,MATCH('Data above threshold'!$A112,'Raw Data'!$B$4:$B$185,0),MATCH('Data above threshold'!L$4,'Raw Data'!$3:$3,0)-1))</f>
        <v/>
      </c>
      <c r="M112" s="105" t="str">
        <f aca="false" t="array" ref="M112:M112">IFERROR(SKEW(IF(ISNUMBER(Q112:CR112),Q112:CR112,"")),"")</f>
        <v/>
      </c>
      <c r="N112" s="107"/>
      <c r="O112" s="107" t="str">
        <f aca="true">IF(ISBLANK(OFFSET('Raw Data'!$A$3,MATCH('Data above threshold'!$A112,'Raw Data'!$B$4:$B$185,0),MATCH('Data above threshold'!O$4,'Raw Data'!$3:$3,0)-1)),"",OFFSET('Raw Data'!$A$3,MATCH('Data above threshold'!$A112,'Raw Data'!$B$4:$B$185,0),MATCH('Data above threshold'!O$4,'Raw Data'!$3:$3,0)-1))</f>
        <v/>
      </c>
      <c r="P112" s="106" t="str">
        <f aca="false" t="array" ref="P112:P112">IF(B112&lt;4,"",1-IFERROR(SUM(ISNUMBER(Q112:CR112)*(1-$Q$3:$CR$3))/COUNTIF($Q$3:$CR$3,0),0))</f>
        <v/>
      </c>
      <c r="Q112" s="107" t="str">
        <f aca="true">IF(ISBLANK(OFFSET('Raw Data'!$A$3,MATCH('Data above threshold'!$A112,'Raw Data'!$B$4:$B$185,0),MATCH('Data above threshold'!Q$4,'Raw Data'!$3:$3,0)-1)),"",OFFSET('Raw Data'!$A$3,MATCH('Data above threshold'!$A112,'Raw Data'!$B$4:$B$185,0),MATCH('Data above threshold'!Q$4,'Raw Data'!$3:$3,0)-1))</f>
        <v/>
      </c>
      <c r="R112" s="107" t="str">
        <f aca="true">IF(ISBLANK(OFFSET('Raw Data'!$A$3,MATCH('Data above threshold'!$A112,'Raw Data'!$B$4:$B$185,0),MATCH('Data above threshold'!R$4,'Raw Data'!$3:$3,0)-1)),"",OFFSET('Raw Data'!$A$3,MATCH('Data above threshold'!$A112,'Raw Data'!$B$4:$B$185,0),MATCH('Data above threshold'!R$4,'Raw Data'!$3:$3,0)-1))</f>
        <v/>
      </c>
      <c r="S112" s="107" t="str">
        <f aca="true">IF(ISBLANK(OFFSET('Raw Data'!$A$3,MATCH('Data above threshold'!$A112,'Raw Data'!$B$4:$B$185,0),MATCH('Data above threshold'!S$4,'Raw Data'!$3:$3,0)-1)),"",OFFSET('Raw Data'!$A$3,MATCH('Data above threshold'!$A112,'Raw Data'!$B$4:$B$185,0),MATCH('Data above threshold'!S$4,'Raw Data'!$3:$3,0)-1))</f>
        <v/>
      </c>
      <c r="T112" s="107" t="str">
        <f aca="true">IF(ISBLANK(OFFSET('Raw Data'!$A$3,MATCH('Data above threshold'!$A112,'Raw Data'!$B$4:$B$185,0),MATCH('Data above threshold'!T$4,'Raw Data'!$3:$3,0)-1)),"",OFFSET('Raw Data'!$A$3,MATCH('Data above threshold'!$A112,'Raw Data'!$B$4:$B$185,0),MATCH('Data above threshold'!T$4,'Raw Data'!$3:$3,0)-1))</f>
        <v/>
      </c>
      <c r="U112" s="107" t="str">
        <f aca="true">IF(ISBLANK(OFFSET('Raw Data'!$A$3,MATCH('Data above threshold'!$A112,'Raw Data'!$B$4:$B$185,0),MATCH('Data above threshold'!U$4,'Raw Data'!$3:$3,0)-1)),"",OFFSET('Raw Data'!$A$3,MATCH('Data above threshold'!$A112,'Raw Data'!$B$4:$B$185,0),MATCH('Data above threshold'!U$4,'Raw Data'!$3:$3,0)-1))</f>
        <v/>
      </c>
      <c r="V112" s="107" t="str">
        <f aca="true">IF(ISBLANK(OFFSET('Raw Data'!$A$3,MATCH('Data above threshold'!$A112,'Raw Data'!$B$4:$B$185,0),MATCH('Data above threshold'!V$4,'Raw Data'!$3:$3,0)-1)),"",OFFSET('Raw Data'!$A$3,MATCH('Data above threshold'!$A112,'Raw Data'!$B$4:$B$185,0),MATCH('Data above threshold'!V$4,'Raw Data'!$3:$3,0)-1))</f>
        <v/>
      </c>
      <c r="W112" s="107" t="str">
        <f aca="true">IF(ISBLANK(OFFSET('Raw Data'!$A$3,MATCH('Data above threshold'!$A112,'Raw Data'!$B$4:$B$185,0),MATCH('Data above threshold'!W$4,'Raw Data'!$3:$3,0)-1)),"",OFFSET('Raw Data'!$A$3,MATCH('Data above threshold'!$A112,'Raw Data'!$B$4:$B$185,0),MATCH('Data above threshold'!W$4,'Raw Data'!$3:$3,0)-1))</f>
        <v/>
      </c>
      <c r="X112" s="107" t="str">
        <f aca="true">IF(ISBLANK(OFFSET('Raw Data'!$A$3,MATCH('Data above threshold'!$A112,'Raw Data'!$B$4:$B$185,0),MATCH('Data above threshold'!X$4,'Raw Data'!$3:$3,0)-1)),"",OFFSET('Raw Data'!$A$3,MATCH('Data above threshold'!$A112,'Raw Data'!$B$4:$B$185,0),MATCH('Data above threshold'!X$4,'Raw Data'!$3:$3,0)-1))</f>
        <v/>
      </c>
      <c r="Y112" s="107" t="str">
        <f aca="true">IF(ISBLANK(OFFSET('Raw Data'!$A$3,MATCH('Data above threshold'!$A112,'Raw Data'!$B$4:$B$185,0),MATCH('Data above threshold'!Y$4,'Raw Data'!$3:$3,0)-1)),"",OFFSET('Raw Data'!$A$3,MATCH('Data above threshold'!$A112,'Raw Data'!$B$4:$B$185,0),MATCH('Data above threshold'!Y$4,'Raw Data'!$3:$3,0)-1))</f>
        <v/>
      </c>
      <c r="Z112" s="107" t="str">
        <f aca="true">IF(ISBLANK(OFFSET('Raw Data'!$A$3,MATCH('Data above threshold'!$A112,'Raw Data'!$B$4:$B$185,0),MATCH('Data above threshold'!Z$4,'Raw Data'!$3:$3,0)-1)),"",OFFSET('Raw Data'!$A$3,MATCH('Data above threshold'!$A112,'Raw Data'!$B$4:$B$185,0),MATCH('Data above threshold'!Z$4,'Raw Data'!$3:$3,0)-1))</f>
        <v/>
      </c>
      <c r="AA112" s="107" t="str">
        <f aca="true">IF(ISBLANK(OFFSET('Raw Data'!$A$3,MATCH('Data above threshold'!$A112,'Raw Data'!$B$4:$B$185,0),MATCH('Data above threshold'!AA$4,'Raw Data'!$3:$3,0)-1)),"",OFFSET('Raw Data'!$A$3,MATCH('Data above threshold'!$A112,'Raw Data'!$B$4:$B$185,0),MATCH('Data above threshold'!AA$4,'Raw Data'!$3:$3,0)-1))</f>
        <v/>
      </c>
      <c r="AB112" s="107" t="str">
        <f aca="true">IF(ISBLANK(OFFSET('Raw Data'!$A$3,MATCH('Data above threshold'!$A112,'Raw Data'!$B$4:$B$185,0),MATCH('Data above threshold'!AB$4,'Raw Data'!$3:$3,0)-1)),"",OFFSET('Raw Data'!$A$3,MATCH('Data above threshold'!$A112,'Raw Data'!$B$4:$B$185,0),MATCH('Data above threshold'!AB$4,'Raw Data'!$3:$3,0)-1))</f>
        <v/>
      </c>
      <c r="AC112" s="107" t="str">
        <f aca="true">IF(ISBLANK(OFFSET('Raw Data'!$A$3,MATCH('Data above threshold'!$A112,'Raw Data'!$B$4:$B$185,0),MATCH('Data above threshold'!AC$4,'Raw Data'!$3:$3,0)-1)),"",OFFSET('Raw Data'!$A$3,MATCH('Data above threshold'!$A112,'Raw Data'!$B$4:$B$185,0),MATCH('Data above threshold'!AC$4,'Raw Data'!$3:$3,0)-1))</f>
        <v/>
      </c>
      <c r="AD112" s="107" t="str">
        <f aca="true">IF(ISBLANK(OFFSET('Raw Data'!$A$3,MATCH('Data above threshold'!$A112,'Raw Data'!$B$4:$B$185,0),MATCH('Data above threshold'!AD$4,'Raw Data'!$3:$3,0)-1)),"",OFFSET('Raw Data'!$A$3,MATCH('Data above threshold'!$A112,'Raw Data'!$B$4:$B$185,0),MATCH('Data above threshold'!AD$4,'Raw Data'!$3:$3,0)-1))</f>
        <v/>
      </c>
      <c r="AE112" s="107" t="str">
        <f aca="true">IF(ISBLANK(OFFSET('Raw Data'!$A$3,MATCH('Data above threshold'!$A112,'Raw Data'!$B$4:$B$185,0),MATCH('Data above threshold'!AE$4,'Raw Data'!$3:$3,0)-1)),"",OFFSET('Raw Data'!$A$3,MATCH('Data above threshold'!$A112,'Raw Data'!$B$4:$B$185,0),MATCH('Data above threshold'!AE$4,'Raw Data'!$3:$3,0)-1))</f>
        <v/>
      </c>
      <c r="AF112" s="107" t="str">
        <f aca="true">IF(ISBLANK(OFFSET('Raw Data'!$A$3,MATCH('Data above threshold'!$A112,'Raw Data'!$B$4:$B$185,0),MATCH('Data above threshold'!AF$4,'Raw Data'!$3:$3,0)-1)),"",OFFSET('Raw Data'!$A$3,MATCH('Data above threshold'!$A112,'Raw Data'!$B$4:$B$185,0),MATCH('Data above threshold'!AF$4,'Raw Data'!$3:$3,0)-1))</f>
        <v/>
      </c>
      <c r="AG112" s="107" t="str">
        <f aca="true">IF(ISBLANK(OFFSET('Raw Data'!$A$3,MATCH('Data above threshold'!$A112,'Raw Data'!$B$4:$B$185,0),MATCH('Data above threshold'!AG$4,'Raw Data'!$3:$3,0)-1)),"",OFFSET('Raw Data'!$A$3,MATCH('Data above threshold'!$A112,'Raw Data'!$B$4:$B$185,0),MATCH('Data above threshold'!AG$4,'Raw Data'!$3:$3,0)-1))</f>
        <v/>
      </c>
      <c r="AH112" s="107" t="str">
        <f aca="true">IF(ISBLANK(OFFSET('Raw Data'!$A$3,MATCH('Data above threshold'!$A112,'Raw Data'!$B$4:$B$185,0),MATCH('Data above threshold'!AH$4,'Raw Data'!$3:$3,0)-1)),"",OFFSET('Raw Data'!$A$3,MATCH('Data above threshold'!$A112,'Raw Data'!$B$4:$B$185,0),MATCH('Data above threshold'!AH$4,'Raw Data'!$3:$3,0)-1))</f>
        <v/>
      </c>
      <c r="AI112" s="107" t="str">
        <f aca="true">IF(ISBLANK(OFFSET('Raw Data'!$A$3,MATCH('Data above threshold'!$A112,'Raw Data'!$B$4:$B$185,0),MATCH('Data above threshold'!AI$4,'Raw Data'!$3:$3,0)-1)),"",OFFSET('Raw Data'!$A$3,MATCH('Data above threshold'!$A112,'Raw Data'!$B$4:$B$185,0),MATCH('Data above threshold'!AI$4,'Raw Data'!$3:$3,0)-1))</f>
        <v/>
      </c>
      <c r="AJ112" s="107" t="str">
        <f aca="true">IF(ISBLANK(OFFSET('Raw Data'!$A$3,MATCH('Data above threshold'!$A112,'Raw Data'!$B$4:$B$185,0),MATCH('Data above threshold'!AJ$4,'Raw Data'!$3:$3,0)-1)),"",OFFSET('Raw Data'!$A$3,MATCH('Data above threshold'!$A112,'Raw Data'!$B$4:$B$185,0),MATCH('Data above threshold'!AJ$4,'Raw Data'!$3:$3,0)-1))</f>
        <v/>
      </c>
      <c r="AK112" s="107" t="str">
        <f aca="true">IF(ISBLANK(OFFSET('Raw Data'!$A$3,MATCH('Data above threshold'!$A112,'Raw Data'!$B$4:$B$185,0),MATCH('Data above threshold'!AK$4,'Raw Data'!$3:$3,0)-1)),"",OFFSET('Raw Data'!$A$3,MATCH('Data above threshold'!$A112,'Raw Data'!$B$4:$B$185,0),MATCH('Data above threshold'!AK$4,'Raw Data'!$3:$3,0)-1))</f>
        <v/>
      </c>
      <c r="AL112" s="107" t="str">
        <f aca="true">IF(ISBLANK(OFFSET('Raw Data'!$A$3,MATCH('Data above threshold'!$A112,'Raw Data'!$B$4:$B$185,0),MATCH('Data above threshold'!AL$4,'Raw Data'!$3:$3,0)-1)),"",OFFSET('Raw Data'!$A$3,MATCH('Data above threshold'!$A112,'Raw Data'!$B$4:$B$185,0),MATCH('Data above threshold'!AL$4,'Raw Data'!$3:$3,0)-1))</f>
        <v/>
      </c>
      <c r="AM112" s="107" t="str">
        <f aca="true">IF(ISBLANK(OFFSET('Raw Data'!$A$3,MATCH('Data above threshold'!$A112,'Raw Data'!$B$4:$B$185,0),MATCH('Data above threshold'!AM$4,'Raw Data'!$3:$3,0)-1)),"",OFFSET('Raw Data'!$A$3,MATCH('Data above threshold'!$A112,'Raw Data'!$B$4:$B$185,0),MATCH('Data above threshold'!AM$4,'Raw Data'!$3:$3,0)-1))</f>
        <v/>
      </c>
      <c r="AN112" s="107" t="str">
        <f aca="true">IF(ISBLANK(OFFSET('Raw Data'!$A$3,MATCH('Data above threshold'!$A112,'Raw Data'!$B$4:$B$185,0),MATCH('Data above threshold'!AN$4,'Raw Data'!$3:$3,0)-1)),"",OFFSET('Raw Data'!$A$3,MATCH('Data above threshold'!$A112,'Raw Data'!$B$4:$B$185,0),MATCH('Data above threshold'!AN$4,'Raw Data'!$3:$3,0)-1))</f>
        <v/>
      </c>
      <c r="AO112" s="107" t="str">
        <f aca="true">IF(ISBLANK(OFFSET('Raw Data'!$A$3,MATCH('Data above threshold'!$A112,'Raw Data'!$B$4:$B$185,0),MATCH('Data above threshold'!AO$4,'Raw Data'!$3:$3,0)-1)),"",OFFSET('Raw Data'!$A$3,MATCH('Data above threshold'!$A112,'Raw Data'!$B$4:$B$185,0),MATCH('Data above threshold'!AO$4,'Raw Data'!$3:$3,0)-1))</f>
        <v/>
      </c>
      <c r="AP112" s="107" t="str">
        <f aca="true">IF(ISBLANK(OFFSET('Raw Data'!$A$3,MATCH('Data above threshold'!$A112,'Raw Data'!$B$4:$B$185,0),MATCH('Data above threshold'!AP$4,'Raw Data'!$3:$3,0)-1)),"",OFFSET('Raw Data'!$A$3,MATCH('Data above threshold'!$A112,'Raw Data'!$B$4:$B$185,0),MATCH('Data above threshold'!AP$4,'Raw Data'!$3:$3,0)-1))</f>
        <v/>
      </c>
      <c r="AQ112" s="107" t="str">
        <f aca="true">IF(ISBLANK(OFFSET('Raw Data'!$A$3,MATCH('Data above threshold'!$A112,'Raw Data'!$B$4:$B$185,0),MATCH('Data above threshold'!AQ$4,'Raw Data'!$3:$3,0)-1)),"",OFFSET('Raw Data'!$A$3,MATCH('Data above threshold'!$A112,'Raw Data'!$B$4:$B$185,0),MATCH('Data above threshold'!AQ$4,'Raw Data'!$3:$3,0)-1))</f>
        <v/>
      </c>
      <c r="AR112" s="107" t="str">
        <f aca="true">IF(ISBLANK(OFFSET('Raw Data'!$A$3,MATCH('Data above threshold'!$A112,'Raw Data'!$B$4:$B$185,0),MATCH('Data above threshold'!AR$4,'Raw Data'!$3:$3,0)-1)),"",OFFSET('Raw Data'!$A$3,MATCH('Data above threshold'!$A112,'Raw Data'!$B$4:$B$185,0),MATCH('Data above threshold'!AR$4,'Raw Data'!$3:$3,0)-1))</f>
        <v/>
      </c>
      <c r="AS112" s="107" t="str">
        <f aca="true">IF(ISBLANK(OFFSET('Raw Data'!$A$3,MATCH('Data above threshold'!$A112,'Raw Data'!$B$4:$B$185,0),MATCH('Data above threshold'!AS$4,'Raw Data'!$3:$3,0)-1)),"",OFFSET('Raw Data'!$A$3,MATCH('Data above threshold'!$A112,'Raw Data'!$B$4:$B$185,0),MATCH('Data above threshold'!AS$4,'Raw Data'!$3:$3,0)-1))</f>
        <v/>
      </c>
      <c r="AT112" s="107" t="str">
        <f aca="true">IF(ISBLANK(OFFSET('Raw Data'!$A$3,MATCH('Data above threshold'!$A112,'Raw Data'!$B$4:$B$185,0),MATCH('Data above threshold'!AT$4,'Raw Data'!$3:$3,0)-1)),"",OFFSET('Raw Data'!$A$3,MATCH('Data above threshold'!$A112,'Raw Data'!$B$4:$B$185,0),MATCH('Data above threshold'!AT$4,'Raw Data'!$3:$3,0)-1))</f>
        <v/>
      </c>
      <c r="AU112" s="107" t="str">
        <f aca="true">IF(ISBLANK(OFFSET('Raw Data'!$A$3,MATCH('Data above threshold'!$A112,'Raw Data'!$B$4:$B$185,0),MATCH('Data above threshold'!AU$4,'Raw Data'!$3:$3,0)-1)),"",OFFSET('Raw Data'!$A$3,MATCH('Data above threshold'!$A112,'Raw Data'!$B$4:$B$185,0),MATCH('Data above threshold'!AU$4,'Raw Data'!$3:$3,0)-1))</f>
        <v/>
      </c>
      <c r="AV112" s="107" t="str">
        <f aca="true">IF(ISBLANK(OFFSET('Raw Data'!$A$3,MATCH('Data above threshold'!$A112,'Raw Data'!$B$4:$B$185,0),MATCH('Data above threshold'!AV$4,'Raw Data'!$3:$3,0)-1)),"",OFFSET('Raw Data'!$A$3,MATCH('Data above threshold'!$A112,'Raw Data'!$B$4:$B$185,0),MATCH('Data above threshold'!AV$4,'Raw Data'!$3:$3,0)-1))</f>
        <v/>
      </c>
      <c r="AW112" s="107" t="str">
        <f aca="true">IF(ISBLANK(OFFSET('Raw Data'!$A$3,MATCH('Data above threshold'!$A112,'Raw Data'!$B$4:$B$185,0),MATCH('Data above threshold'!AW$4,'Raw Data'!$3:$3,0)-1)),"",OFFSET('Raw Data'!$A$3,MATCH('Data above threshold'!$A112,'Raw Data'!$B$4:$B$185,0),MATCH('Data above threshold'!AW$4,'Raw Data'!$3:$3,0)-1))</f>
        <v/>
      </c>
      <c r="AX112" s="107" t="str">
        <f aca="true">IF(ISBLANK(OFFSET('Raw Data'!$A$3,MATCH('Data above threshold'!$A112,'Raw Data'!$B$4:$B$185,0),MATCH('Data above threshold'!AX$4,'Raw Data'!$3:$3,0)-1)),"",OFFSET('Raw Data'!$A$3,MATCH('Data above threshold'!$A112,'Raw Data'!$B$4:$B$185,0),MATCH('Data above threshold'!AX$4,'Raw Data'!$3:$3,0)-1))</f>
        <v/>
      </c>
      <c r="AY112" s="107" t="str">
        <f aca="true">IF(ISBLANK(OFFSET('Raw Data'!$A$3,MATCH('Data above threshold'!$A112,'Raw Data'!$B$4:$B$185,0),MATCH('Data above threshold'!AY$4,'Raw Data'!$3:$3,0)-1)),"",OFFSET('Raw Data'!$A$3,MATCH('Data above threshold'!$A112,'Raw Data'!$B$4:$B$185,0),MATCH('Data above threshold'!AY$4,'Raw Data'!$3:$3,0)-1))</f>
        <v/>
      </c>
      <c r="AZ112" s="107" t="str">
        <f aca="true">IF(ISBLANK(OFFSET('Raw Data'!$A$3,MATCH('Data above threshold'!$A112,'Raw Data'!$B$4:$B$185,0),MATCH('Data above threshold'!AZ$4,'Raw Data'!$3:$3,0)-1)),"",OFFSET('Raw Data'!$A$3,MATCH('Data above threshold'!$A112,'Raw Data'!$B$4:$B$185,0),MATCH('Data above threshold'!AZ$4,'Raw Data'!$3:$3,0)-1))</f>
        <v/>
      </c>
      <c r="BA112" s="107" t="str">
        <f aca="true">IF(ISBLANK(OFFSET('Raw Data'!$A$3,MATCH('Data above threshold'!$A112,'Raw Data'!$B$4:$B$185,0),MATCH('Data above threshold'!BA$4,'Raw Data'!$3:$3,0)-1)),"",OFFSET('Raw Data'!$A$3,MATCH('Data above threshold'!$A112,'Raw Data'!$B$4:$B$185,0),MATCH('Data above threshold'!BA$4,'Raw Data'!$3:$3,0)-1))</f>
        <v/>
      </c>
      <c r="BB112" s="107" t="str">
        <f aca="true">IF(ISBLANK(OFFSET('Raw Data'!$A$3,MATCH('Data above threshold'!$A112,'Raw Data'!$B$4:$B$185,0),MATCH('Data above threshold'!BB$4,'Raw Data'!$3:$3,0)-1)),"",OFFSET('Raw Data'!$A$3,MATCH('Data above threshold'!$A112,'Raw Data'!$B$4:$B$185,0),MATCH('Data above threshold'!BB$4,'Raw Data'!$3:$3,0)-1))</f>
        <v/>
      </c>
      <c r="BC112" s="107" t="str">
        <f aca="true">IF(ISBLANK(OFFSET('Raw Data'!$A$3,MATCH('Data above threshold'!$A112,'Raw Data'!$B$4:$B$185,0),MATCH('Data above threshold'!BC$4,'Raw Data'!$3:$3,0)-1)),"",OFFSET('Raw Data'!$A$3,MATCH('Data above threshold'!$A112,'Raw Data'!$B$4:$B$185,0),MATCH('Data above threshold'!BC$4,'Raw Data'!$3:$3,0)-1))</f>
        <v/>
      </c>
      <c r="BD112" s="107" t="str">
        <f aca="true">IF(ISBLANK(OFFSET('Raw Data'!$A$3,MATCH('Data above threshold'!$A112,'Raw Data'!$B$4:$B$185,0),MATCH('Data above threshold'!BD$4,'Raw Data'!$3:$3,0)-1)),"",OFFSET('Raw Data'!$A$3,MATCH('Data above threshold'!$A112,'Raw Data'!$B$4:$B$185,0),MATCH('Data above threshold'!BD$4,'Raw Data'!$3:$3,0)-1))</f>
        <v/>
      </c>
      <c r="BE112" s="107" t="str">
        <f aca="true">IF(ISBLANK(OFFSET('Raw Data'!$A$3,MATCH('Data above threshold'!$A112,'Raw Data'!$B$4:$B$185,0),MATCH('Data above threshold'!BE$4,'Raw Data'!$3:$3,0)-1)),"",OFFSET('Raw Data'!$A$3,MATCH('Data above threshold'!$A112,'Raw Data'!$B$4:$B$185,0),MATCH('Data above threshold'!BE$4,'Raw Data'!$3:$3,0)-1))</f>
        <v/>
      </c>
      <c r="BF112" s="107" t="str">
        <f aca="true">IF(ISBLANK(OFFSET('Raw Data'!$A$3,MATCH('Data above threshold'!$A112,'Raw Data'!$B$4:$B$185,0),MATCH('Data above threshold'!BF$4,'Raw Data'!$3:$3,0)-1)),"",OFFSET('Raw Data'!$A$3,MATCH('Data above threshold'!$A112,'Raw Data'!$B$4:$B$185,0),MATCH('Data above threshold'!BF$4,'Raw Data'!$3:$3,0)-1))</f>
        <v/>
      </c>
      <c r="BG112" s="107" t="str">
        <f aca="true">IF(ISBLANK(OFFSET('Raw Data'!$A$3,MATCH('Data above threshold'!$A112,'Raw Data'!$B$4:$B$185,0),MATCH('Data above threshold'!BG$4,'Raw Data'!$3:$3,0)-1)),"",OFFSET('Raw Data'!$A$3,MATCH('Data above threshold'!$A112,'Raw Data'!$B$4:$B$185,0),MATCH('Data above threshold'!BG$4,'Raw Data'!$3:$3,0)-1))</f>
        <v/>
      </c>
      <c r="BH112" s="107" t="str">
        <f aca="true">IF(ISBLANK(OFFSET('Raw Data'!$A$3,MATCH('Data above threshold'!$A112,'Raw Data'!$B$4:$B$185,0),MATCH('Data above threshold'!BH$4,'Raw Data'!$3:$3,0)-1)),"",OFFSET('Raw Data'!$A$3,MATCH('Data above threshold'!$A112,'Raw Data'!$B$4:$B$185,0),MATCH('Data above threshold'!BH$4,'Raw Data'!$3:$3,0)-1))</f>
        <v/>
      </c>
      <c r="BI112" s="107" t="str">
        <f aca="true">IF(ISBLANK(OFFSET('Raw Data'!$A$3,MATCH('Data above threshold'!$A112,'Raw Data'!$B$4:$B$185,0),MATCH('Data above threshold'!BI$4,'Raw Data'!$3:$3,0)-1)),"",OFFSET('Raw Data'!$A$3,MATCH('Data above threshold'!$A112,'Raw Data'!$B$4:$B$185,0),MATCH('Data above threshold'!BI$4,'Raw Data'!$3:$3,0)-1))</f>
        <v/>
      </c>
      <c r="BJ112" s="107" t="str">
        <f aca="true">IF(ISBLANK(OFFSET('Raw Data'!$A$3,MATCH('Data above threshold'!$A112,'Raw Data'!$B$4:$B$185,0),MATCH('Data above threshold'!BJ$4,'Raw Data'!$3:$3,0)-1)),"",OFFSET('Raw Data'!$A$3,MATCH('Data above threshold'!$A112,'Raw Data'!$B$4:$B$185,0),MATCH('Data above threshold'!BJ$4,'Raw Data'!$3:$3,0)-1))</f>
        <v/>
      </c>
      <c r="BK112" s="107" t="str">
        <f aca="true">IF(ISBLANK(OFFSET('Raw Data'!$A$3,MATCH('Data above threshold'!$A112,'Raw Data'!$B$4:$B$185,0),MATCH('Data above threshold'!BK$4,'Raw Data'!$3:$3,0)-1)),"",OFFSET('Raw Data'!$A$3,MATCH('Data above threshold'!$A112,'Raw Data'!$B$4:$B$185,0),MATCH('Data above threshold'!BK$4,'Raw Data'!$3:$3,0)-1))</f>
        <v/>
      </c>
      <c r="BL112" s="107" t="str">
        <f aca="true">IF(ISBLANK(OFFSET('Raw Data'!$A$3,MATCH('Data above threshold'!$A112,'Raw Data'!$B$4:$B$185,0),MATCH('Data above threshold'!BL$4,'Raw Data'!$3:$3,0)-1)),"",OFFSET('Raw Data'!$A$3,MATCH('Data above threshold'!$A112,'Raw Data'!$B$4:$B$185,0),MATCH('Data above threshold'!BL$4,'Raw Data'!$3:$3,0)-1))</f>
        <v/>
      </c>
      <c r="BM112" s="107" t="str">
        <f aca="true">IF(ISBLANK(OFFSET('Raw Data'!$A$3,MATCH('Data above threshold'!$A112,'Raw Data'!$B$4:$B$185,0),MATCH('Data above threshold'!BM$4,'Raw Data'!$3:$3,0)-1)),"",OFFSET('Raw Data'!$A$3,MATCH('Data above threshold'!$A112,'Raw Data'!$B$4:$B$185,0),MATCH('Data above threshold'!BM$4,'Raw Data'!$3:$3,0)-1))</f>
        <v/>
      </c>
      <c r="BN112" s="107" t="str">
        <f aca="true">IF(ISBLANK(OFFSET('Raw Data'!$A$3,MATCH('Data above threshold'!$A112,'Raw Data'!$B$4:$B$185,0),MATCH('Data above threshold'!BN$4,'Raw Data'!$3:$3,0)-1)),"",OFFSET('Raw Data'!$A$3,MATCH('Data above threshold'!$A112,'Raw Data'!$B$4:$B$185,0),MATCH('Data above threshold'!BN$4,'Raw Data'!$3:$3,0)-1))</f>
        <v/>
      </c>
      <c r="BO112" s="107" t="str">
        <f aca="true">IF(ISBLANK(OFFSET('Raw Data'!$A$3,MATCH('Data above threshold'!$A112,'Raw Data'!$B$4:$B$185,0),MATCH('Data above threshold'!BO$4,'Raw Data'!$3:$3,0)-1)),"",OFFSET('Raw Data'!$A$3,MATCH('Data above threshold'!$A112,'Raw Data'!$B$4:$B$185,0),MATCH('Data above threshold'!BO$4,'Raw Data'!$3:$3,0)-1))</f>
        <v/>
      </c>
      <c r="BP112" s="107" t="str">
        <f aca="true">IF(ISBLANK(OFFSET('Raw Data'!$A$3,MATCH('Data above threshold'!$A112,'Raw Data'!$B$4:$B$185,0),MATCH('Data above threshold'!BP$4,'Raw Data'!$3:$3,0)-1)),"",OFFSET('Raw Data'!$A$3,MATCH('Data above threshold'!$A112,'Raw Data'!$B$4:$B$185,0),MATCH('Data above threshold'!BP$4,'Raw Data'!$3:$3,0)-1))</f>
        <v/>
      </c>
      <c r="BQ112" s="107" t="str">
        <f aca="true">IF(ISBLANK(OFFSET('Raw Data'!$A$3,MATCH('Data above threshold'!$A112,'Raw Data'!$B$4:$B$185,0),MATCH('Data above threshold'!BQ$4,'Raw Data'!$3:$3,0)-1)),"",OFFSET('Raw Data'!$A$3,MATCH('Data above threshold'!$A112,'Raw Data'!$B$4:$B$185,0),MATCH('Data above threshold'!BQ$4,'Raw Data'!$3:$3,0)-1))</f>
        <v/>
      </c>
      <c r="BR112" s="107" t="str">
        <f aca="true">IF(ISBLANK(OFFSET('Raw Data'!$A$3,MATCH('Data above threshold'!$A112,'Raw Data'!$B$4:$B$185,0),MATCH('Data above threshold'!BR$4,'Raw Data'!$3:$3,0)-1)),"",OFFSET('Raw Data'!$A$3,MATCH('Data above threshold'!$A112,'Raw Data'!$B$4:$B$185,0),MATCH('Data above threshold'!BR$4,'Raw Data'!$3:$3,0)-1))</f>
        <v/>
      </c>
      <c r="BS112" s="107" t="str">
        <f aca="true">IF(ISBLANK(OFFSET('Raw Data'!$A$3,MATCH('Data above threshold'!$A112,'Raw Data'!$B$4:$B$185,0),MATCH('Data above threshold'!BS$4,'Raw Data'!$3:$3,0)-1)),"",OFFSET('Raw Data'!$A$3,MATCH('Data above threshold'!$A112,'Raw Data'!$B$4:$B$185,0),MATCH('Data above threshold'!BS$4,'Raw Data'!$3:$3,0)-1))</f>
        <v/>
      </c>
      <c r="BT112" s="107" t="str">
        <f aca="true">IF(ISBLANK(OFFSET('Raw Data'!$A$3,MATCH('Data above threshold'!$A112,'Raw Data'!$B$4:$B$185,0),MATCH('Data above threshold'!BT$4,'Raw Data'!$3:$3,0)-1)),"",OFFSET('Raw Data'!$A$3,MATCH('Data above threshold'!$A112,'Raw Data'!$B$4:$B$185,0),MATCH('Data above threshold'!BT$4,'Raw Data'!$3:$3,0)-1))</f>
        <v/>
      </c>
      <c r="BU112" s="107" t="str">
        <f aca="true">IF(ISBLANK(OFFSET('Raw Data'!$A$3,MATCH('Data above threshold'!$A112,'Raw Data'!$B$4:$B$185,0),MATCH('Data above threshold'!BU$4,'Raw Data'!$3:$3,0)-1)),"",OFFSET('Raw Data'!$A$3,MATCH('Data above threshold'!$A112,'Raw Data'!$B$4:$B$185,0),MATCH('Data above threshold'!BU$4,'Raw Data'!$3:$3,0)-1))</f>
        <v/>
      </c>
      <c r="BV112" s="107" t="str">
        <f aca="true">IF(ISBLANK(OFFSET('Raw Data'!$A$3,MATCH('Data above threshold'!$A112,'Raw Data'!$B$4:$B$185,0),MATCH('Data above threshold'!BV$4,'Raw Data'!$3:$3,0)-1)),"",OFFSET('Raw Data'!$A$3,MATCH('Data above threshold'!$A112,'Raw Data'!$B$4:$B$185,0),MATCH('Data above threshold'!BV$4,'Raw Data'!$3:$3,0)-1))</f>
        <v/>
      </c>
      <c r="BW112" s="107" t="str">
        <f aca="true">IF(ISBLANK(OFFSET('Raw Data'!$A$3,MATCH('Data above threshold'!$A112,'Raw Data'!$B$4:$B$185,0),MATCH('Data above threshold'!BW$4,'Raw Data'!$3:$3,0)-1)),"",OFFSET('Raw Data'!$A$3,MATCH('Data above threshold'!$A112,'Raw Data'!$B$4:$B$185,0),MATCH('Data above threshold'!BW$4,'Raw Data'!$3:$3,0)-1))</f>
        <v/>
      </c>
      <c r="BX112" s="107" t="str">
        <f aca="true">IF(ISBLANK(OFFSET('Raw Data'!$A$3,MATCH('Data above threshold'!$A112,'Raw Data'!$B$4:$B$185,0),MATCH('Data above threshold'!BX$4,'Raw Data'!$3:$3,0)-1)),"",OFFSET('Raw Data'!$A$3,MATCH('Data above threshold'!$A112,'Raw Data'!$B$4:$B$185,0),MATCH('Data above threshold'!BX$4,'Raw Data'!$3:$3,0)-1))</f>
        <v/>
      </c>
      <c r="BY112" s="107" t="str">
        <f aca="true">IF(ISBLANK(OFFSET('Raw Data'!$A$3,MATCH('Data above threshold'!$A112,'Raw Data'!$B$4:$B$185,0),MATCH('Data above threshold'!BY$4,'Raw Data'!$3:$3,0)-1)),"",OFFSET('Raw Data'!$A$3,MATCH('Data above threshold'!$A112,'Raw Data'!$B$4:$B$185,0),MATCH('Data above threshold'!BY$4,'Raw Data'!$3:$3,0)-1))</f>
        <v/>
      </c>
      <c r="BZ112" s="107" t="str">
        <f aca="true">IF(ISBLANK(OFFSET('Raw Data'!$A$3,MATCH('Data above threshold'!$A112,'Raw Data'!$B$4:$B$185,0),MATCH('Data above threshold'!BZ$4,'Raw Data'!$3:$3,0)-1)),"",OFFSET('Raw Data'!$A$3,MATCH('Data above threshold'!$A112,'Raw Data'!$B$4:$B$185,0),MATCH('Data above threshold'!BZ$4,'Raw Data'!$3:$3,0)-1))</f>
        <v/>
      </c>
      <c r="CA112" s="107" t="str">
        <f aca="true">IF(ISBLANK(OFFSET('Raw Data'!$A$3,MATCH('Data above threshold'!$A112,'Raw Data'!$B$4:$B$185,0),MATCH('Data above threshold'!CA$4,'Raw Data'!$3:$3,0)-1)),"",OFFSET('Raw Data'!$A$3,MATCH('Data above threshold'!$A112,'Raw Data'!$B$4:$B$185,0),MATCH('Data above threshold'!CA$4,'Raw Data'!$3:$3,0)-1))</f>
        <v/>
      </c>
      <c r="CB112" s="107" t="str">
        <f aca="true">IF(ISBLANK(OFFSET('Raw Data'!$A$3,MATCH('Data above threshold'!$A112,'Raw Data'!$B$4:$B$185,0),MATCH('Data above threshold'!CB$4,'Raw Data'!$3:$3,0)-1)),"",OFFSET('Raw Data'!$A$3,MATCH('Data above threshold'!$A112,'Raw Data'!$B$4:$B$185,0),MATCH('Data above threshold'!CB$4,'Raw Data'!$3:$3,0)-1))</f>
        <v/>
      </c>
      <c r="CC112" s="107" t="str">
        <f aca="true">IF(ISBLANK(OFFSET('Raw Data'!$A$3,MATCH('Data above threshold'!$A112,'Raw Data'!$B$4:$B$185,0),MATCH('Data above threshold'!CC$4,'Raw Data'!$3:$3,0)-1)),"",OFFSET('Raw Data'!$A$3,MATCH('Data above threshold'!$A112,'Raw Data'!$B$4:$B$185,0),MATCH('Data above threshold'!CC$4,'Raw Data'!$3:$3,0)-1))</f>
        <v/>
      </c>
      <c r="CD112" s="107" t="str">
        <f aca="true">IF(ISBLANK(OFFSET('Raw Data'!$A$3,MATCH('Data above threshold'!$A112,'Raw Data'!$B$4:$B$185,0),MATCH('Data above threshold'!CD$4,'Raw Data'!$3:$3,0)-1)),"",OFFSET('Raw Data'!$A$3,MATCH('Data above threshold'!$A112,'Raw Data'!$B$4:$B$185,0),MATCH('Data above threshold'!CD$4,'Raw Data'!$3:$3,0)-1))</f>
        <v/>
      </c>
      <c r="CE112" s="107" t="str">
        <f aca="true">IF(ISBLANK(OFFSET('Raw Data'!$A$3,MATCH('Data above threshold'!$A112,'Raw Data'!$B$4:$B$185,0),MATCH('Data above threshold'!CE$4,'Raw Data'!$3:$3,0)-1)),"",OFFSET('Raw Data'!$A$3,MATCH('Data above threshold'!$A112,'Raw Data'!$B$4:$B$185,0),MATCH('Data above threshold'!CE$4,'Raw Data'!$3:$3,0)-1))</f>
        <v/>
      </c>
      <c r="CF112" s="107" t="str">
        <f aca="true">IF(ISBLANK(OFFSET('Raw Data'!$A$3,MATCH('Data above threshold'!$A112,'Raw Data'!$B$4:$B$185,0),MATCH('Data above threshold'!CF$4,'Raw Data'!$3:$3,0)-1)),"",OFFSET('Raw Data'!$A$3,MATCH('Data above threshold'!$A112,'Raw Data'!$B$4:$B$185,0),MATCH('Data above threshold'!CF$4,'Raw Data'!$3:$3,0)-1))</f>
        <v/>
      </c>
      <c r="CG112" s="107" t="str">
        <f aca="true">IF(ISBLANK(OFFSET('Raw Data'!$A$3,MATCH('Data above threshold'!$A112,'Raw Data'!$B$4:$B$185,0),MATCH('Data above threshold'!CG$4,'Raw Data'!$3:$3,0)-1)),"",OFFSET('Raw Data'!$A$3,MATCH('Data above threshold'!$A112,'Raw Data'!$B$4:$B$185,0),MATCH('Data above threshold'!CG$4,'Raw Data'!$3:$3,0)-1))</f>
        <v/>
      </c>
      <c r="CH112" s="107" t="str">
        <f aca="true">IF(ISBLANK(OFFSET('Raw Data'!$A$3,MATCH('Data above threshold'!$A112,'Raw Data'!$B$4:$B$185,0),MATCH('Data above threshold'!CH$4,'Raw Data'!$3:$3,0)-1)),"",OFFSET('Raw Data'!$A$3,MATCH('Data above threshold'!$A112,'Raw Data'!$B$4:$B$185,0),MATCH('Data above threshold'!CH$4,'Raw Data'!$3:$3,0)-1))</f>
        <v/>
      </c>
      <c r="CI112" s="107" t="str">
        <f aca="true">IF(ISBLANK(OFFSET('Raw Data'!$A$3,MATCH('Data above threshold'!$A112,'Raw Data'!$B$4:$B$185,0),MATCH('Data above threshold'!CI$4,'Raw Data'!$3:$3,0)-1)),"",OFFSET('Raw Data'!$A$3,MATCH('Data above threshold'!$A112,'Raw Data'!$B$4:$B$185,0),MATCH('Data above threshold'!CI$4,'Raw Data'!$3:$3,0)-1))</f>
        <v/>
      </c>
      <c r="CJ112" s="107" t="str">
        <f aca="true">IF(ISBLANK(OFFSET('Raw Data'!$A$3,MATCH('Data above threshold'!$A112,'Raw Data'!$B$4:$B$185,0),MATCH('Data above threshold'!CJ$4,'Raw Data'!$3:$3,0)-1)),"",OFFSET('Raw Data'!$A$3,MATCH('Data above threshold'!$A112,'Raw Data'!$B$4:$B$185,0),MATCH('Data above threshold'!CJ$4,'Raw Data'!$3:$3,0)-1))</f>
        <v/>
      </c>
      <c r="CK112" s="107" t="str">
        <f aca="true">IF(ISBLANK(OFFSET('Raw Data'!$A$3,MATCH('Data above threshold'!$A112,'Raw Data'!$B$4:$B$185,0),MATCH('Data above threshold'!CK$4,'Raw Data'!$3:$3,0)-1)),"",OFFSET('Raw Data'!$A$3,MATCH('Data above threshold'!$A112,'Raw Data'!$B$4:$B$185,0),MATCH('Data above threshold'!CK$4,'Raw Data'!$3:$3,0)-1))</f>
        <v/>
      </c>
      <c r="CL112" s="107" t="str">
        <f aca="true">IF(ISBLANK(OFFSET('Raw Data'!$A$3,MATCH('Data above threshold'!$A112,'Raw Data'!$B$4:$B$185,0),MATCH('Data above threshold'!CL$4,'Raw Data'!$3:$3,0)-1)),"",OFFSET('Raw Data'!$A$3,MATCH('Data above threshold'!$A112,'Raw Data'!$B$4:$B$185,0),MATCH('Data above threshold'!CL$4,'Raw Data'!$3:$3,0)-1))</f>
        <v/>
      </c>
      <c r="CM112" s="107" t="str">
        <f aca="true">IF(ISBLANK(OFFSET('Raw Data'!$A$3,MATCH('Data above threshold'!$A112,'Raw Data'!$B$4:$B$185,0),MATCH('Data above threshold'!CM$4,'Raw Data'!$3:$3,0)-1)),"",OFFSET('Raw Data'!$A$3,MATCH('Data above threshold'!$A112,'Raw Data'!$B$4:$B$185,0),MATCH('Data above threshold'!CM$4,'Raw Data'!$3:$3,0)-1))</f>
        <v/>
      </c>
      <c r="CN112" s="107" t="str">
        <f aca="true">IF(ISBLANK(OFFSET('Raw Data'!$A$3,MATCH('Data above threshold'!$A112,'Raw Data'!$B$4:$B$185,0),MATCH('Data above threshold'!CN$4,'Raw Data'!$3:$3,0)-1)),"",OFFSET('Raw Data'!$A$3,MATCH('Data above threshold'!$A112,'Raw Data'!$B$4:$B$185,0),MATCH('Data above threshold'!CN$4,'Raw Data'!$3:$3,0)-1))</f>
        <v/>
      </c>
      <c r="CO112" s="107" t="str">
        <f aca="true">IF(ISBLANK(OFFSET('Raw Data'!$A$3,MATCH('Data above threshold'!$A112,'Raw Data'!$B$4:$B$185,0),MATCH('Data above threshold'!CO$4,'Raw Data'!$3:$3,0)-1)),"",OFFSET('Raw Data'!$A$3,MATCH('Data above threshold'!$A112,'Raw Data'!$B$4:$B$185,0),MATCH('Data above threshold'!CO$4,'Raw Data'!$3:$3,0)-1))</f>
        <v/>
      </c>
      <c r="CP112" s="107" t="str">
        <f aca="true">IF(ISBLANK(OFFSET('Raw Data'!$A$3,MATCH('Data above threshold'!$A112,'Raw Data'!$B$4:$B$185,0),MATCH('Data above threshold'!CP$4,'Raw Data'!$3:$3,0)-1)),"",OFFSET('Raw Data'!$A$3,MATCH('Data above threshold'!$A112,'Raw Data'!$B$4:$B$185,0),MATCH('Data above threshold'!CP$4,'Raw Data'!$3:$3,0)-1))</f>
        <v/>
      </c>
      <c r="CQ112" s="107" t="str">
        <f aca="true">IF(ISBLANK(OFFSET('Raw Data'!$A$3,MATCH('Data above threshold'!$A112,'Raw Data'!$B$4:$B$185,0),MATCH('Data above threshold'!CQ$4,'Raw Data'!$3:$3,0)-1)),"",OFFSET('Raw Data'!$A$3,MATCH('Data above threshold'!$A112,'Raw Data'!$B$4:$B$185,0),MATCH('Data above threshold'!CQ$4,'Raw Data'!$3:$3,0)-1))</f>
        <v/>
      </c>
      <c r="CR112" s="107" t="str">
        <f aca="true">IF(ISBLANK(OFFSET('Raw Data'!$A$3,MATCH('Data above threshold'!$A112,'Raw Data'!$B$4:$B$185,0),MATCH('Data above threshold'!CR$4,'Raw Data'!$3:$3,0)-1)),"",OFFSET('Raw Data'!$A$3,MATCH('Data above threshold'!$A112,'Raw Data'!$B$4:$B$185,0),MATCH('Data above threshold'!CR$4,'Raw Data'!$3:$3,0)-1))</f>
        <v/>
      </c>
    </row>
    <row r="113" s="103" customFormat="true" ht="15.5" hidden="false" customHeight="false" outlineLevel="0" collapsed="false">
      <c r="A113" s="107" t="n">
        <v>4310</v>
      </c>
      <c r="B113" s="107" t="n">
        <v>3</v>
      </c>
      <c r="C113" s="107" t="str">
        <f aca="true">IF(ISBLANK(OFFSET('Raw Data'!$A$3,MATCH('Data above threshold'!$A113,'Raw Data'!$B$4:$B$185,0),MATCH('Data above threshold'!C$4,'Raw Data'!$3:$3,0)-1)),"",OFFSET('Raw Data'!$A$3,MATCH('Data above threshold'!$A113,'Raw Data'!$B$4:$B$185,0),MATCH('Data above threshold'!C$4,'Raw Data'!$3:$3,0)-1))</f>
        <v>Sustainability regulations</v>
      </c>
      <c r="D113" s="107" t="str">
        <f aca="true">IF(ISBLANK(OFFSET('Raw Data'!$A$3,MATCH('Data above threshold'!$A113,'Raw Data'!$B$4:$B$185,0),MATCH('Data above threshold'!D$4,'Raw Data'!$3:$3,0)-1)),"",OFFSET('Raw Data'!$A$3,MATCH('Data above threshold'!$A113,'Raw Data'!$B$4:$B$185,0),MATCH('Data above threshold'!D$4,'Raw Data'!$3:$3,0)-1))</f>
        <v/>
      </c>
      <c r="E113" s="107" t="str">
        <f aca="true">IF(ISBLANK(OFFSET('Raw Data'!$A$3,MATCH('Data above threshold'!$A113,'Raw Data'!$B$4:$B$185,0),MATCH('Data above threshold'!E$4,'Raw Data'!$3:$3,0)-1)),"",OFFSET('Raw Data'!$A$3,MATCH('Data above threshold'!$A113,'Raw Data'!$B$4:$B$185,0),MATCH('Data above threshold'!E$4,'Raw Data'!$3:$3,0)-1))</f>
        <v/>
      </c>
      <c r="F113" s="107" t="str">
        <f aca="true">IF(ISBLANK(OFFSET('Raw Data'!$A$3,MATCH('Data above threshold'!$A113,'Raw Data'!$B$4:$B$185,0),MATCH('Data above threshold'!F$4,'Raw Data'!$3:$3,0)-1)),"",OFFSET('Raw Data'!$A$3,MATCH('Data above threshold'!$A113,'Raw Data'!$B$4:$B$185,0),MATCH('Data above threshold'!F$4,'Raw Data'!$3:$3,0)-1))</f>
        <v/>
      </c>
      <c r="G113" s="107" t="str">
        <f aca="true">IF(ISBLANK(OFFSET('Raw Data'!$A$3,MATCH('Data above threshold'!$A113,'Raw Data'!$B$4:$B$185,0),MATCH('Data above threshold'!G$4,'Raw Data'!$3:$3,0)-1)),"",OFFSET('Raw Data'!$A$3,MATCH('Data above threshold'!$A113,'Raw Data'!$B$4:$B$185,0),MATCH('Data above threshold'!G$4,'Raw Data'!$3:$3,0)-1))</f>
        <v/>
      </c>
      <c r="H113" s="107" t="str">
        <f aca="true">IF(ISBLANK(OFFSET('Raw Data'!$A$3,MATCH('Data above threshold'!$A113,'Raw Data'!$B$4:$B$185,0),MATCH('Data above threshold'!H$4,'Raw Data'!$3:$3,0)-1)),"",OFFSET('Raw Data'!$A$3,MATCH('Data above threshold'!$A113,'Raw Data'!$B$4:$B$185,0),MATCH('Data above threshold'!H$4,'Raw Data'!$3:$3,0)-1))</f>
        <v/>
      </c>
      <c r="I113" s="107" t="str">
        <f aca="true">IF(ISBLANK(OFFSET('Raw Data'!$A$3,MATCH('Data above threshold'!$A113,'Raw Data'!$B$4:$B$185,0),MATCH('Data above threshold'!I$4,'Raw Data'!$3:$3,0)-1)),"",OFFSET('Raw Data'!$A$3,MATCH('Data above threshold'!$A113,'Raw Data'!$B$4:$B$185,0),MATCH('Data above threshold'!I$4,'Raw Data'!$3:$3,0)-1))</f>
        <v/>
      </c>
      <c r="J113" s="107" t="str">
        <f aca="true">IF(ISBLANK(OFFSET('Raw Data'!$A$3,MATCH('Data above threshold'!$A113,'Raw Data'!$B$4:$B$185,0),MATCH('Data above threshold'!J$4,'Raw Data'!$3:$3,0)-1)),"",OFFSET('Raw Data'!$A$3,MATCH('Data above threshold'!$A113,'Raw Data'!$B$4:$B$185,0),MATCH('Data above threshold'!J$4,'Raw Data'!$3:$3,0)-1))</f>
        <v/>
      </c>
      <c r="K113" s="107" t="str">
        <f aca="true">IF(ISBLANK(OFFSET('Raw Data'!$A$3,MATCH('Data above threshold'!$A113,'Raw Data'!$B$4:$B$185,0),MATCH('Data above threshold'!K$4,'Raw Data'!$3:$3,0)-1)),"",OFFSET('Raw Data'!$A$3,MATCH('Data above threshold'!$A113,'Raw Data'!$B$4:$B$185,0),MATCH('Data above threshold'!K$4,'Raw Data'!$3:$3,0)-1))</f>
        <v/>
      </c>
      <c r="L113" s="107" t="str">
        <f aca="true">IF(ISBLANK(OFFSET('Raw Data'!$A$3,MATCH('Data above threshold'!$A113,'Raw Data'!$B$4:$B$185,0),MATCH('Data above threshold'!L$4,'Raw Data'!$3:$3,0)-1)),"",OFFSET('Raw Data'!$A$3,MATCH('Data above threshold'!$A113,'Raw Data'!$B$4:$B$185,0),MATCH('Data above threshold'!L$4,'Raw Data'!$3:$3,0)-1))</f>
        <v/>
      </c>
      <c r="M113" s="105" t="str">
        <f aca="false" t="array" ref="M113:M113">IFERROR(SKEW(IF(ISNUMBER(Q113:CR113),Q113:CR113,"")),"")</f>
        <v/>
      </c>
      <c r="N113" s="107"/>
      <c r="O113" s="107" t="str">
        <f aca="true">IF(ISBLANK(OFFSET('Raw Data'!$A$3,MATCH('Data above threshold'!$A113,'Raw Data'!$B$4:$B$185,0),MATCH('Data above threshold'!O$4,'Raw Data'!$3:$3,0)-1)),"",OFFSET('Raw Data'!$A$3,MATCH('Data above threshold'!$A113,'Raw Data'!$B$4:$B$185,0),MATCH('Data above threshold'!O$4,'Raw Data'!$3:$3,0)-1))</f>
        <v/>
      </c>
      <c r="P113" s="106" t="str">
        <f aca="false" t="array" ref="P113:P113">IF(B113&lt;4,"",1-IFERROR(SUM(ISNUMBER(Q113:CR113)*(1-$Q$3:$CR$3))/COUNTIF($Q$3:$CR$3,0),0))</f>
        <v/>
      </c>
      <c r="Q113" s="107" t="str">
        <f aca="true">IF(ISBLANK(OFFSET('Raw Data'!$A$3,MATCH('Data above threshold'!$A113,'Raw Data'!$B$4:$B$185,0),MATCH('Data above threshold'!Q$4,'Raw Data'!$3:$3,0)-1)),"",OFFSET('Raw Data'!$A$3,MATCH('Data above threshold'!$A113,'Raw Data'!$B$4:$B$185,0),MATCH('Data above threshold'!Q$4,'Raw Data'!$3:$3,0)-1))</f>
        <v/>
      </c>
      <c r="R113" s="107" t="str">
        <f aca="true">IF(ISBLANK(OFFSET('Raw Data'!$A$3,MATCH('Data above threshold'!$A113,'Raw Data'!$B$4:$B$185,0),MATCH('Data above threshold'!R$4,'Raw Data'!$3:$3,0)-1)),"",OFFSET('Raw Data'!$A$3,MATCH('Data above threshold'!$A113,'Raw Data'!$B$4:$B$185,0),MATCH('Data above threshold'!R$4,'Raw Data'!$3:$3,0)-1))</f>
        <v/>
      </c>
      <c r="S113" s="107" t="str">
        <f aca="true">IF(ISBLANK(OFFSET('Raw Data'!$A$3,MATCH('Data above threshold'!$A113,'Raw Data'!$B$4:$B$185,0),MATCH('Data above threshold'!S$4,'Raw Data'!$3:$3,0)-1)),"",OFFSET('Raw Data'!$A$3,MATCH('Data above threshold'!$A113,'Raw Data'!$B$4:$B$185,0),MATCH('Data above threshold'!S$4,'Raw Data'!$3:$3,0)-1))</f>
        <v/>
      </c>
      <c r="T113" s="107" t="str">
        <f aca="true">IF(ISBLANK(OFFSET('Raw Data'!$A$3,MATCH('Data above threshold'!$A113,'Raw Data'!$B$4:$B$185,0),MATCH('Data above threshold'!T$4,'Raw Data'!$3:$3,0)-1)),"",OFFSET('Raw Data'!$A$3,MATCH('Data above threshold'!$A113,'Raw Data'!$B$4:$B$185,0),MATCH('Data above threshold'!T$4,'Raw Data'!$3:$3,0)-1))</f>
        <v/>
      </c>
      <c r="U113" s="107" t="str">
        <f aca="true">IF(ISBLANK(OFFSET('Raw Data'!$A$3,MATCH('Data above threshold'!$A113,'Raw Data'!$B$4:$B$185,0),MATCH('Data above threshold'!U$4,'Raw Data'!$3:$3,0)-1)),"",OFFSET('Raw Data'!$A$3,MATCH('Data above threshold'!$A113,'Raw Data'!$B$4:$B$185,0),MATCH('Data above threshold'!U$4,'Raw Data'!$3:$3,0)-1))</f>
        <v/>
      </c>
      <c r="V113" s="107" t="str">
        <f aca="true">IF(ISBLANK(OFFSET('Raw Data'!$A$3,MATCH('Data above threshold'!$A113,'Raw Data'!$B$4:$B$185,0),MATCH('Data above threshold'!V$4,'Raw Data'!$3:$3,0)-1)),"",OFFSET('Raw Data'!$A$3,MATCH('Data above threshold'!$A113,'Raw Data'!$B$4:$B$185,0),MATCH('Data above threshold'!V$4,'Raw Data'!$3:$3,0)-1))</f>
        <v/>
      </c>
      <c r="W113" s="107" t="str">
        <f aca="true">IF(ISBLANK(OFFSET('Raw Data'!$A$3,MATCH('Data above threshold'!$A113,'Raw Data'!$B$4:$B$185,0),MATCH('Data above threshold'!W$4,'Raw Data'!$3:$3,0)-1)),"",OFFSET('Raw Data'!$A$3,MATCH('Data above threshold'!$A113,'Raw Data'!$B$4:$B$185,0),MATCH('Data above threshold'!W$4,'Raw Data'!$3:$3,0)-1))</f>
        <v/>
      </c>
      <c r="X113" s="107" t="str">
        <f aca="true">IF(ISBLANK(OFFSET('Raw Data'!$A$3,MATCH('Data above threshold'!$A113,'Raw Data'!$B$4:$B$185,0),MATCH('Data above threshold'!X$4,'Raw Data'!$3:$3,0)-1)),"",OFFSET('Raw Data'!$A$3,MATCH('Data above threshold'!$A113,'Raw Data'!$B$4:$B$185,0),MATCH('Data above threshold'!X$4,'Raw Data'!$3:$3,0)-1))</f>
        <v/>
      </c>
      <c r="Y113" s="107" t="str">
        <f aca="true">IF(ISBLANK(OFFSET('Raw Data'!$A$3,MATCH('Data above threshold'!$A113,'Raw Data'!$B$4:$B$185,0),MATCH('Data above threshold'!Y$4,'Raw Data'!$3:$3,0)-1)),"",OFFSET('Raw Data'!$A$3,MATCH('Data above threshold'!$A113,'Raw Data'!$B$4:$B$185,0),MATCH('Data above threshold'!Y$4,'Raw Data'!$3:$3,0)-1))</f>
        <v/>
      </c>
      <c r="Z113" s="107" t="str">
        <f aca="true">IF(ISBLANK(OFFSET('Raw Data'!$A$3,MATCH('Data above threshold'!$A113,'Raw Data'!$B$4:$B$185,0),MATCH('Data above threshold'!Z$4,'Raw Data'!$3:$3,0)-1)),"",OFFSET('Raw Data'!$A$3,MATCH('Data above threshold'!$A113,'Raw Data'!$B$4:$B$185,0),MATCH('Data above threshold'!Z$4,'Raw Data'!$3:$3,0)-1))</f>
        <v/>
      </c>
      <c r="AA113" s="107" t="str">
        <f aca="true">IF(ISBLANK(OFFSET('Raw Data'!$A$3,MATCH('Data above threshold'!$A113,'Raw Data'!$B$4:$B$185,0),MATCH('Data above threshold'!AA$4,'Raw Data'!$3:$3,0)-1)),"",OFFSET('Raw Data'!$A$3,MATCH('Data above threshold'!$A113,'Raw Data'!$B$4:$B$185,0),MATCH('Data above threshold'!AA$4,'Raw Data'!$3:$3,0)-1))</f>
        <v/>
      </c>
      <c r="AB113" s="107" t="str">
        <f aca="true">IF(ISBLANK(OFFSET('Raw Data'!$A$3,MATCH('Data above threshold'!$A113,'Raw Data'!$B$4:$B$185,0),MATCH('Data above threshold'!AB$4,'Raw Data'!$3:$3,0)-1)),"",OFFSET('Raw Data'!$A$3,MATCH('Data above threshold'!$A113,'Raw Data'!$B$4:$B$185,0),MATCH('Data above threshold'!AB$4,'Raw Data'!$3:$3,0)-1))</f>
        <v/>
      </c>
      <c r="AC113" s="107" t="str">
        <f aca="true">IF(ISBLANK(OFFSET('Raw Data'!$A$3,MATCH('Data above threshold'!$A113,'Raw Data'!$B$4:$B$185,0),MATCH('Data above threshold'!AC$4,'Raw Data'!$3:$3,0)-1)),"",OFFSET('Raw Data'!$A$3,MATCH('Data above threshold'!$A113,'Raw Data'!$B$4:$B$185,0),MATCH('Data above threshold'!AC$4,'Raw Data'!$3:$3,0)-1))</f>
        <v/>
      </c>
      <c r="AD113" s="107" t="str">
        <f aca="true">IF(ISBLANK(OFFSET('Raw Data'!$A$3,MATCH('Data above threshold'!$A113,'Raw Data'!$B$4:$B$185,0),MATCH('Data above threshold'!AD$4,'Raw Data'!$3:$3,0)-1)),"",OFFSET('Raw Data'!$A$3,MATCH('Data above threshold'!$A113,'Raw Data'!$B$4:$B$185,0),MATCH('Data above threshold'!AD$4,'Raw Data'!$3:$3,0)-1))</f>
        <v/>
      </c>
      <c r="AE113" s="107" t="str">
        <f aca="true">IF(ISBLANK(OFFSET('Raw Data'!$A$3,MATCH('Data above threshold'!$A113,'Raw Data'!$B$4:$B$185,0),MATCH('Data above threshold'!AE$4,'Raw Data'!$3:$3,0)-1)),"",OFFSET('Raw Data'!$A$3,MATCH('Data above threshold'!$A113,'Raw Data'!$B$4:$B$185,0),MATCH('Data above threshold'!AE$4,'Raw Data'!$3:$3,0)-1))</f>
        <v/>
      </c>
      <c r="AF113" s="107" t="str">
        <f aca="true">IF(ISBLANK(OFFSET('Raw Data'!$A$3,MATCH('Data above threshold'!$A113,'Raw Data'!$B$4:$B$185,0),MATCH('Data above threshold'!AF$4,'Raw Data'!$3:$3,0)-1)),"",OFFSET('Raw Data'!$A$3,MATCH('Data above threshold'!$A113,'Raw Data'!$B$4:$B$185,0),MATCH('Data above threshold'!AF$4,'Raw Data'!$3:$3,0)-1))</f>
        <v/>
      </c>
      <c r="AG113" s="107" t="str">
        <f aca="true">IF(ISBLANK(OFFSET('Raw Data'!$A$3,MATCH('Data above threshold'!$A113,'Raw Data'!$B$4:$B$185,0),MATCH('Data above threshold'!AG$4,'Raw Data'!$3:$3,0)-1)),"",OFFSET('Raw Data'!$A$3,MATCH('Data above threshold'!$A113,'Raw Data'!$B$4:$B$185,0),MATCH('Data above threshold'!AG$4,'Raw Data'!$3:$3,0)-1))</f>
        <v/>
      </c>
      <c r="AH113" s="107" t="str">
        <f aca="true">IF(ISBLANK(OFFSET('Raw Data'!$A$3,MATCH('Data above threshold'!$A113,'Raw Data'!$B$4:$B$185,0),MATCH('Data above threshold'!AH$4,'Raw Data'!$3:$3,0)-1)),"",OFFSET('Raw Data'!$A$3,MATCH('Data above threshold'!$A113,'Raw Data'!$B$4:$B$185,0),MATCH('Data above threshold'!AH$4,'Raw Data'!$3:$3,0)-1))</f>
        <v/>
      </c>
      <c r="AI113" s="107" t="str">
        <f aca="true">IF(ISBLANK(OFFSET('Raw Data'!$A$3,MATCH('Data above threshold'!$A113,'Raw Data'!$B$4:$B$185,0),MATCH('Data above threshold'!AI$4,'Raw Data'!$3:$3,0)-1)),"",OFFSET('Raw Data'!$A$3,MATCH('Data above threshold'!$A113,'Raw Data'!$B$4:$B$185,0),MATCH('Data above threshold'!AI$4,'Raw Data'!$3:$3,0)-1))</f>
        <v/>
      </c>
      <c r="AJ113" s="107" t="str">
        <f aca="true">IF(ISBLANK(OFFSET('Raw Data'!$A$3,MATCH('Data above threshold'!$A113,'Raw Data'!$B$4:$B$185,0),MATCH('Data above threshold'!AJ$4,'Raw Data'!$3:$3,0)-1)),"",OFFSET('Raw Data'!$A$3,MATCH('Data above threshold'!$A113,'Raw Data'!$B$4:$B$185,0),MATCH('Data above threshold'!AJ$4,'Raw Data'!$3:$3,0)-1))</f>
        <v/>
      </c>
      <c r="AK113" s="107" t="str">
        <f aca="true">IF(ISBLANK(OFFSET('Raw Data'!$A$3,MATCH('Data above threshold'!$A113,'Raw Data'!$B$4:$B$185,0),MATCH('Data above threshold'!AK$4,'Raw Data'!$3:$3,0)-1)),"",OFFSET('Raw Data'!$A$3,MATCH('Data above threshold'!$A113,'Raw Data'!$B$4:$B$185,0),MATCH('Data above threshold'!AK$4,'Raw Data'!$3:$3,0)-1))</f>
        <v/>
      </c>
      <c r="AL113" s="107" t="str">
        <f aca="true">IF(ISBLANK(OFFSET('Raw Data'!$A$3,MATCH('Data above threshold'!$A113,'Raw Data'!$B$4:$B$185,0),MATCH('Data above threshold'!AL$4,'Raw Data'!$3:$3,0)-1)),"",OFFSET('Raw Data'!$A$3,MATCH('Data above threshold'!$A113,'Raw Data'!$B$4:$B$185,0),MATCH('Data above threshold'!AL$4,'Raw Data'!$3:$3,0)-1))</f>
        <v/>
      </c>
      <c r="AM113" s="107" t="str">
        <f aca="true">IF(ISBLANK(OFFSET('Raw Data'!$A$3,MATCH('Data above threshold'!$A113,'Raw Data'!$B$4:$B$185,0),MATCH('Data above threshold'!AM$4,'Raw Data'!$3:$3,0)-1)),"",OFFSET('Raw Data'!$A$3,MATCH('Data above threshold'!$A113,'Raw Data'!$B$4:$B$185,0),MATCH('Data above threshold'!AM$4,'Raw Data'!$3:$3,0)-1))</f>
        <v/>
      </c>
      <c r="AN113" s="107" t="str">
        <f aca="true">IF(ISBLANK(OFFSET('Raw Data'!$A$3,MATCH('Data above threshold'!$A113,'Raw Data'!$B$4:$B$185,0),MATCH('Data above threshold'!AN$4,'Raw Data'!$3:$3,0)-1)),"",OFFSET('Raw Data'!$A$3,MATCH('Data above threshold'!$A113,'Raw Data'!$B$4:$B$185,0),MATCH('Data above threshold'!AN$4,'Raw Data'!$3:$3,0)-1))</f>
        <v/>
      </c>
      <c r="AO113" s="107" t="str">
        <f aca="true">IF(ISBLANK(OFFSET('Raw Data'!$A$3,MATCH('Data above threshold'!$A113,'Raw Data'!$B$4:$B$185,0),MATCH('Data above threshold'!AO$4,'Raw Data'!$3:$3,0)-1)),"",OFFSET('Raw Data'!$A$3,MATCH('Data above threshold'!$A113,'Raw Data'!$B$4:$B$185,0),MATCH('Data above threshold'!AO$4,'Raw Data'!$3:$3,0)-1))</f>
        <v/>
      </c>
      <c r="AP113" s="107" t="str">
        <f aca="true">IF(ISBLANK(OFFSET('Raw Data'!$A$3,MATCH('Data above threshold'!$A113,'Raw Data'!$B$4:$B$185,0),MATCH('Data above threshold'!AP$4,'Raw Data'!$3:$3,0)-1)),"",OFFSET('Raw Data'!$A$3,MATCH('Data above threshold'!$A113,'Raw Data'!$B$4:$B$185,0),MATCH('Data above threshold'!AP$4,'Raw Data'!$3:$3,0)-1))</f>
        <v/>
      </c>
      <c r="AQ113" s="107" t="str">
        <f aca="true">IF(ISBLANK(OFFSET('Raw Data'!$A$3,MATCH('Data above threshold'!$A113,'Raw Data'!$B$4:$B$185,0),MATCH('Data above threshold'!AQ$4,'Raw Data'!$3:$3,0)-1)),"",OFFSET('Raw Data'!$A$3,MATCH('Data above threshold'!$A113,'Raw Data'!$B$4:$B$185,0),MATCH('Data above threshold'!AQ$4,'Raw Data'!$3:$3,0)-1))</f>
        <v/>
      </c>
      <c r="AR113" s="107" t="str">
        <f aca="true">IF(ISBLANK(OFFSET('Raw Data'!$A$3,MATCH('Data above threshold'!$A113,'Raw Data'!$B$4:$B$185,0),MATCH('Data above threshold'!AR$4,'Raw Data'!$3:$3,0)-1)),"",OFFSET('Raw Data'!$A$3,MATCH('Data above threshold'!$A113,'Raw Data'!$B$4:$B$185,0),MATCH('Data above threshold'!AR$4,'Raw Data'!$3:$3,0)-1))</f>
        <v/>
      </c>
      <c r="AS113" s="107" t="str">
        <f aca="true">IF(ISBLANK(OFFSET('Raw Data'!$A$3,MATCH('Data above threshold'!$A113,'Raw Data'!$B$4:$B$185,0),MATCH('Data above threshold'!AS$4,'Raw Data'!$3:$3,0)-1)),"",OFFSET('Raw Data'!$A$3,MATCH('Data above threshold'!$A113,'Raw Data'!$B$4:$B$185,0),MATCH('Data above threshold'!AS$4,'Raw Data'!$3:$3,0)-1))</f>
        <v/>
      </c>
      <c r="AT113" s="107" t="str">
        <f aca="true">IF(ISBLANK(OFFSET('Raw Data'!$A$3,MATCH('Data above threshold'!$A113,'Raw Data'!$B$4:$B$185,0),MATCH('Data above threshold'!AT$4,'Raw Data'!$3:$3,0)-1)),"",OFFSET('Raw Data'!$A$3,MATCH('Data above threshold'!$A113,'Raw Data'!$B$4:$B$185,0),MATCH('Data above threshold'!AT$4,'Raw Data'!$3:$3,0)-1))</f>
        <v/>
      </c>
      <c r="AU113" s="107" t="str">
        <f aca="true">IF(ISBLANK(OFFSET('Raw Data'!$A$3,MATCH('Data above threshold'!$A113,'Raw Data'!$B$4:$B$185,0),MATCH('Data above threshold'!AU$4,'Raw Data'!$3:$3,0)-1)),"",OFFSET('Raw Data'!$A$3,MATCH('Data above threshold'!$A113,'Raw Data'!$B$4:$B$185,0),MATCH('Data above threshold'!AU$4,'Raw Data'!$3:$3,0)-1))</f>
        <v/>
      </c>
      <c r="AV113" s="107" t="str">
        <f aca="true">IF(ISBLANK(OFFSET('Raw Data'!$A$3,MATCH('Data above threshold'!$A113,'Raw Data'!$B$4:$B$185,0),MATCH('Data above threshold'!AV$4,'Raw Data'!$3:$3,0)-1)),"",OFFSET('Raw Data'!$A$3,MATCH('Data above threshold'!$A113,'Raw Data'!$B$4:$B$185,0),MATCH('Data above threshold'!AV$4,'Raw Data'!$3:$3,0)-1))</f>
        <v/>
      </c>
      <c r="AW113" s="107" t="str">
        <f aca="true">IF(ISBLANK(OFFSET('Raw Data'!$A$3,MATCH('Data above threshold'!$A113,'Raw Data'!$B$4:$B$185,0),MATCH('Data above threshold'!AW$4,'Raw Data'!$3:$3,0)-1)),"",OFFSET('Raw Data'!$A$3,MATCH('Data above threshold'!$A113,'Raw Data'!$B$4:$B$185,0),MATCH('Data above threshold'!AW$4,'Raw Data'!$3:$3,0)-1))</f>
        <v/>
      </c>
      <c r="AX113" s="107" t="str">
        <f aca="true">IF(ISBLANK(OFFSET('Raw Data'!$A$3,MATCH('Data above threshold'!$A113,'Raw Data'!$B$4:$B$185,0),MATCH('Data above threshold'!AX$4,'Raw Data'!$3:$3,0)-1)),"",OFFSET('Raw Data'!$A$3,MATCH('Data above threshold'!$A113,'Raw Data'!$B$4:$B$185,0),MATCH('Data above threshold'!AX$4,'Raw Data'!$3:$3,0)-1))</f>
        <v/>
      </c>
      <c r="AY113" s="107" t="str">
        <f aca="true">IF(ISBLANK(OFFSET('Raw Data'!$A$3,MATCH('Data above threshold'!$A113,'Raw Data'!$B$4:$B$185,0),MATCH('Data above threshold'!AY$4,'Raw Data'!$3:$3,0)-1)),"",OFFSET('Raw Data'!$A$3,MATCH('Data above threshold'!$A113,'Raw Data'!$B$4:$B$185,0),MATCH('Data above threshold'!AY$4,'Raw Data'!$3:$3,0)-1))</f>
        <v/>
      </c>
      <c r="AZ113" s="107" t="str">
        <f aca="true">IF(ISBLANK(OFFSET('Raw Data'!$A$3,MATCH('Data above threshold'!$A113,'Raw Data'!$B$4:$B$185,0),MATCH('Data above threshold'!AZ$4,'Raw Data'!$3:$3,0)-1)),"",OFFSET('Raw Data'!$A$3,MATCH('Data above threshold'!$A113,'Raw Data'!$B$4:$B$185,0),MATCH('Data above threshold'!AZ$4,'Raw Data'!$3:$3,0)-1))</f>
        <v/>
      </c>
      <c r="BA113" s="107" t="str">
        <f aca="true">IF(ISBLANK(OFFSET('Raw Data'!$A$3,MATCH('Data above threshold'!$A113,'Raw Data'!$B$4:$B$185,0),MATCH('Data above threshold'!BA$4,'Raw Data'!$3:$3,0)-1)),"",OFFSET('Raw Data'!$A$3,MATCH('Data above threshold'!$A113,'Raw Data'!$B$4:$B$185,0),MATCH('Data above threshold'!BA$4,'Raw Data'!$3:$3,0)-1))</f>
        <v/>
      </c>
      <c r="BB113" s="107" t="str">
        <f aca="true">IF(ISBLANK(OFFSET('Raw Data'!$A$3,MATCH('Data above threshold'!$A113,'Raw Data'!$B$4:$B$185,0),MATCH('Data above threshold'!BB$4,'Raw Data'!$3:$3,0)-1)),"",OFFSET('Raw Data'!$A$3,MATCH('Data above threshold'!$A113,'Raw Data'!$B$4:$B$185,0),MATCH('Data above threshold'!BB$4,'Raw Data'!$3:$3,0)-1))</f>
        <v/>
      </c>
      <c r="BC113" s="107" t="str">
        <f aca="true">IF(ISBLANK(OFFSET('Raw Data'!$A$3,MATCH('Data above threshold'!$A113,'Raw Data'!$B$4:$B$185,0),MATCH('Data above threshold'!BC$4,'Raw Data'!$3:$3,0)-1)),"",OFFSET('Raw Data'!$A$3,MATCH('Data above threshold'!$A113,'Raw Data'!$B$4:$B$185,0),MATCH('Data above threshold'!BC$4,'Raw Data'!$3:$3,0)-1))</f>
        <v/>
      </c>
      <c r="BD113" s="107" t="str">
        <f aca="true">IF(ISBLANK(OFFSET('Raw Data'!$A$3,MATCH('Data above threshold'!$A113,'Raw Data'!$B$4:$B$185,0),MATCH('Data above threshold'!BD$4,'Raw Data'!$3:$3,0)-1)),"",OFFSET('Raw Data'!$A$3,MATCH('Data above threshold'!$A113,'Raw Data'!$B$4:$B$185,0),MATCH('Data above threshold'!BD$4,'Raw Data'!$3:$3,0)-1))</f>
        <v/>
      </c>
      <c r="BE113" s="107" t="str">
        <f aca="true">IF(ISBLANK(OFFSET('Raw Data'!$A$3,MATCH('Data above threshold'!$A113,'Raw Data'!$B$4:$B$185,0),MATCH('Data above threshold'!BE$4,'Raw Data'!$3:$3,0)-1)),"",OFFSET('Raw Data'!$A$3,MATCH('Data above threshold'!$A113,'Raw Data'!$B$4:$B$185,0),MATCH('Data above threshold'!BE$4,'Raw Data'!$3:$3,0)-1))</f>
        <v/>
      </c>
      <c r="BF113" s="107" t="str">
        <f aca="true">IF(ISBLANK(OFFSET('Raw Data'!$A$3,MATCH('Data above threshold'!$A113,'Raw Data'!$B$4:$B$185,0),MATCH('Data above threshold'!BF$4,'Raw Data'!$3:$3,0)-1)),"",OFFSET('Raw Data'!$A$3,MATCH('Data above threshold'!$A113,'Raw Data'!$B$4:$B$185,0),MATCH('Data above threshold'!BF$4,'Raw Data'!$3:$3,0)-1))</f>
        <v/>
      </c>
      <c r="BG113" s="107" t="str">
        <f aca="true">IF(ISBLANK(OFFSET('Raw Data'!$A$3,MATCH('Data above threshold'!$A113,'Raw Data'!$B$4:$B$185,0),MATCH('Data above threshold'!BG$4,'Raw Data'!$3:$3,0)-1)),"",OFFSET('Raw Data'!$A$3,MATCH('Data above threshold'!$A113,'Raw Data'!$B$4:$B$185,0),MATCH('Data above threshold'!BG$4,'Raw Data'!$3:$3,0)-1))</f>
        <v/>
      </c>
      <c r="BH113" s="107" t="str">
        <f aca="true">IF(ISBLANK(OFFSET('Raw Data'!$A$3,MATCH('Data above threshold'!$A113,'Raw Data'!$B$4:$B$185,0),MATCH('Data above threshold'!BH$4,'Raw Data'!$3:$3,0)-1)),"",OFFSET('Raw Data'!$A$3,MATCH('Data above threshold'!$A113,'Raw Data'!$B$4:$B$185,0),MATCH('Data above threshold'!BH$4,'Raw Data'!$3:$3,0)-1))</f>
        <v/>
      </c>
      <c r="BI113" s="107" t="str">
        <f aca="true">IF(ISBLANK(OFFSET('Raw Data'!$A$3,MATCH('Data above threshold'!$A113,'Raw Data'!$B$4:$B$185,0),MATCH('Data above threshold'!BI$4,'Raw Data'!$3:$3,0)-1)),"",OFFSET('Raw Data'!$A$3,MATCH('Data above threshold'!$A113,'Raw Data'!$B$4:$B$185,0),MATCH('Data above threshold'!BI$4,'Raw Data'!$3:$3,0)-1))</f>
        <v/>
      </c>
      <c r="BJ113" s="107" t="str">
        <f aca="true">IF(ISBLANK(OFFSET('Raw Data'!$A$3,MATCH('Data above threshold'!$A113,'Raw Data'!$B$4:$B$185,0),MATCH('Data above threshold'!BJ$4,'Raw Data'!$3:$3,0)-1)),"",OFFSET('Raw Data'!$A$3,MATCH('Data above threshold'!$A113,'Raw Data'!$B$4:$B$185,0),MATCH('Data above threshold'!BJ$4,'Raw Data'!$3:$3,0)-1))</f>
        <v/>
      </c>
      <c r="BK113" s="107" t="str">
        <f aca="true">IF(ISBLANK(OFFSET('Raw Data'!$A$3,MATCH('Data above threshold'!$A113,'Raw Data'!$B$4:$B$185,0),MATCH('Data above threshold'!BK$4,'Raw Data'!$3:$3,0)-1)),"",OFFSET('Raw Data'!$A$3,MATCH('Data above threshold'!$A113,'Raw Data'!$B$4:$B$185,0),MATCH('Data above threshold'!BK$4,'Raw Data'!$3:$3,0)-1))</f>
        <v/>
      </c>
      <c r="BL113" s="107" t="str">
        <f aca="true">IF(ISBLANK(OFFSET('Raw Data'!$A$3,MATCH('Data above threshold'!$A113,'Raw Data'!$B$4:$B$185,0),MATCH('Data above threshold'!BL$4,'Raw Data'!$3:$3,0)-1)),"",OFFSET('Raw Data'!$A$3,MATCH('Data above threshold'!$A113,'Raw Data'!$B$4:$B$185,0),MATCH('Data above threshold'!BL$4,'Raw Data'!$3:$3,0)-1))</f>
        <v/>
      </c>
      <c r="BM113" s="107" t="str">
        <f aca="true">IF(ISBLANK(OFFSET('Raw Data'!$A$3,MATCH('Data above threshold'!$A113,'Raw Data'!$B$4:$B$185,0),MATCH('Data above threshold'!BM$4,'Raw Data'!$3:$3,0)-1)),"",OFFSET('Raw Data'!$A$3,MATCH('Data above threshold'!$A113,'Raw Data'!$B$4:$B$185,0),MATCH('Data above threshold'!BM$4,'Raw Data'!$3:$3,0)-1))</f>
        <v/>
      </c>
      <c r="BN113" s="107" t="str">
        <f aca="true">IF(ISBLANK(OFFSET('Raw Data'!$A$3,MATCH('Data above threshold'!$A113,'Raw Data'!$B$4:$B$185,0),MATCH('Data above threshold'!BN$4,'Raw Data'!$3:$3,0)-1)),"",OFFSET('Raw Data'!$A$3,MATCH('Data above threshold'!$A113,'Raw Data'!$B$4:$B$185,0),MATCH('Data above threshold'!BN$4,'Raw Data'!$3:$3,0)-1))</f>
        <v/>
      </c>
      <c r="BO113" s="107" t="str">
        <f aca="true">IF(ISBLANK(OFFSET('Raw Data'!$A$3,MATCH('Data above threshold'!$A113,'Raw Data'!$B$4:$B$185,0),MATCH('Data above threshold'!BO$4,'Raw Data'!$3:$3,0)-1)),"",OFFSET('Raw Data'!$A$3,MATCH('Data above threshold'!$A113,'Raw Data'!$B$4:$B$185,0),MATCH('Data above threshold'!BO$4,'Raw Data'!$3:$3,0)-1))</f>
        <v/>
      </c>
      <c r="BP113" s="107" t="str">
        <f aca="true">IF(ISBLANK(OFFSET('Raw Data'!$A$3,MATCH('Data above threshold'!$A113,'Raw Data'!$B$4:$B$185,0),MATCH('Data above threshold'!BP$4,'Raw Data'!$3:$3,0)-1)),"",OFFSET('Raw Data'!$A$3,MATCH('Data above threshold'!$A113,'Raw Data'!$B$4:$B$185,0),MATCH('Data above threshold'!BP$4,'Raw Data'!$3:$3,0)-1))</f>
        <v/>
      </c>
      <c r="BQ113" s="107" t="str">
        <f aca="true">IF(ISBLANK(OFFSET('Raw Data'!$A$3,MATCH('Data above threshold'!$A113,'Raw Data'!$B$4:$B$185,0),MATCH('Data above threshold'!BQ$4,'Raw Data'!$3:$3,0)-1)),"",OFFSET('Raw Data'!$A$3,MATCH('Data above threshold'!$A113,'Raw Data'!$B$4:$B$185,0),MATCH('Data above threshold'!BQ$4,'Raw Data'!$3:$3,0)-1))</f>
        <v/>
      </c>
      <c r="BR113" s="107" t="str">
        <f aca="true">IF(ISBLANK(OFFSET('Raw Data'!$A$3,MATCH('Data above threshold'!$A113,'Raw Data'!$B$4:$B$185,0),MATCH('Data above threshold'!BR$4,'Raw Data'!$3:$3,0)-1)),"",OFFSET('Raw Data'!$A$3,MATCH('Data above threshold'!$A113,'Raw Data'!$B$4:$B$185,0),MATCH('Data above threshold'!BR$4,'Raw Data'!$3:$3,0)-1))</f>
        <v/>
      </c>
      <c r="BS113" s="107" t="str">
        <f aca="true">IF(ISBLANK(OFFSET('Raw Data'!$A$3,MATCH('Data above threshold'!$A113,'Raw Data'!$B$4:$B$185,0),MATCH('Data above threshold'!BS$4,'Raw Data'!$3:$3,0)-1)),"",OFFSET('Raw Data'!$A$3,MATCH('Data above threshold'!$A113,'Raw Data'!$B$4:$B$185,0),MATCH('Data above threshold'!BS$4,'Raw Data'!$3:$3,0)-1))</f>
        <v/>
      </c>
      <c r="BT113" s="107" t="str">
        <f aca="true">IF(ISBLANK(OFFSET('Raw Data'!$A$3,MATCH('Data above threshold'!$A113,'Raw Data'!$B$4:$B$185,0),MATCH('Data above threshold'!BT$4,'Raw Data'!$3:$3,0)-1)),"",OFFSET('Raw Data'!$A$3,MATCH('Data above threshold'!$A113,'Raw Data'!$B$4:$B$185,0),MATCH('Data above threshold'!BT$4,'Raw Data'!$3:$3,0)-1))</f>
        <v/>
      </c>
      <c r="BU113" s="107" t="str">
        <f aca="true">IF(ISBLANK(OFFSET('Raw Data'!$A$3,MATCH('Data above threshold'!$A113,'Raw Data'!$B$4:$B$185,0),MATCH('Data above threshold'!BU$4,'Raw Data'!$3:$3,0)-1)),"",OFFSET('Raw Data'!$A$3,MATCH('Data above threshold'!$A113,'Raw Data'!$B$4:$B$185,0),MATCH('Data above threshold'!BU$4,'Raw Data'!$3:$3,0)-1))</f>
        <v/>
      </c>
      <c r="BV113" s="107" t="str">
        <f aca="true">IF(ISBLANK(OFFSET('Raw Data'!$A$3,MATCH('Data above threshold'!$A113,'Raw Data'!$B$4:$B$185,0),MATCH('Data above threshold'!BV$4,'Raw Data'!$3:$3,0)-1)),"",OFFSET('Raw Data'!$A$3,MATCH('Data above threshold'!$A113,'Raw Data'!$B$4:$B$185,0),MATCH('Data above threshold'!BV$4,'Raw Data'!$3:$3,0)-1))</f>
        <v/>
      </c>
      <c r="BW113" s="107" t="str">
        <f aca="true">IF(ISBLANK(OFFSET('Raw Data'!$A$3,MATCH('Data above threshold'!$A113,'Raw Data'!$B$4:$B$185,0),MATCH('Data above threshold'!BW$4,'Raw Data'!$3:$3,0)-1)),"",OFFSET('Raw Data'!$A$3,MATCH('Data above threshold'!$A113,'Raw Data'!$B$4:$B$185,0),MATCH('Data above threshold'!BW$4,'Raw Data'!$3:$3,0)-1))</f>
        <v/>
      </c>
      <c r="BX113" s="107" t="str">
        <f aca="true">IF(ISBLANK(OFFSET('Raw Data'!$A$3,MATCH('Data above threshold'!$A113,'Raw Data'!$B$4:$B$185,0),MATCH('Data above threshold'!BX$4,'Raw Data'!$3:$3,0)-1)),"",OFFSET('Raw Data'!$A$3,MATCH('Data above threshold'!$A113,'Raw Data'!$B$4:$B$185,0),MATCH('Data above threshold'!BX$4,'Raw Data'!$3:$3,0)-1))</f>
        <v/>
      </c>
      <c r="BY113" s="107" t="str">
        <f aca="true">IF(ISBLANK(OFFSET('Raw Data'!$A$3,MATCH('Data above threshold'!$A113,'Raw Data'!$B$4:$B$185,0),MATCH('Data above threshold'!BY$4,'Raw Data'!$3:$3,0)-1)),"",OFFSET('Raw Data'!$A$3,MATCH('Data above threshold'!$A113,'Raw Data'!$B$4:$B$185,0),MATCH('Data above threshold'!BY$4,'Raw Data'!$3:$3,0)-1))</f>
        <v/>
      </c>
      <c r="BZ113" s="107" t="str">
        <f aca="true">IF(ISBLANK(OFFSET('Raw Data'!$A$3,MATCH('Data above threshold'!$A113,'Raw Data'!$B$4:$B$185,0),MATCH('Data above threshold'!BZ$4,'Raw Data'!$3:$3,0)-1)),"",OFFSET('Raw Data'!$A$3,MATCH('Data above threshold'!$A113,'Raw Data'!$B$4:$B$185,0),MATCH('Data above threshold'!BZ$4,'Raw Data'!$3:$3,0)-1))</f>
        <v/>
      </c>
      <c r="CA113" s="107" t="str">
        <f aca="true">IF(ISBLANK(OFFSET('Raw Data'!$A$3,MATCH('Data above threshold'!$A113,'Raw Data'!$B$4:$B$185,0),MATCH('Data above threshold'!CA$4,'Raw Data'!$3:$3,0)-1)),"",OFFSET('Raw Data'!$A$3,MATCH('Data above threshold'!$A113,'Raw Data'!$B$4:$B$185,0),MATCH('Data above threshold'!CA$4,'Raw Data'!$3:$3,0)-1))</f>
        <v/>
      </c>
      <c r="CB113" s="107" t="str">
        <f aca="true">IF(ISBLANK(OFFSET('Raw Data'!$A$3,MATCH('Data above threshold'!$A113,'Raw Data'!$B$4:$B$185,0),MATCH('Data above threshold'!CB$4,'Raw Data'!$3:$3,0)-1)),"",OFFSET('Raw Data'!$A$3,MATCH('Data above threshold'!$A113,'Raw Data'!$B$4:$B$185,0),MATCH('Data above threshold'!CB$4,'Raw Data'!$3:$3,0)-1))</f>
        <v/>
      </c>
      <c r="CC113" s="107" t="str">
        <f aca="true">IF(ISBLANK(OFFSET('Raw Data'!$A$3,MATCH('Data above threshold'!$A113,'Raw Data'!$B$4:$B$185,0),MATCH('Data above threshold'!CC$4,'Raw Data'!$3:$3,0)-1)),"",OFFSET('Raw Data'!$A$3,MATCH('Data above threshold'!$A113,'Raw Data'!$B$4:$B$185,0),MATCH('Data above threshold'!CC$4,'Raw Data'!$3:$3,0)-1))</f>
        <v/>
      </c>
      <c r="CD113" s="107" t="str">
        <f aca="true">IF(ISBLANK(OFFSET('Raw Data'!$A$3,MATCH('Data above threshold'!$A113,'Raw Data'!$B$4:$B$185,0),MATCH('Data above threshold'!CD$4,'Raw Data'!$3:$3,0)-1)),"",OFFSET('Raw Data'!$A$3,MATCH('Data above threshold'!$A113,'Raw Data'!$B$4:$B$185,0),MATCH('Data above threshold'!CD$4,'Raw Data'!$3:$3,0)-1))</f>
        <v/>
      </c>
      <c r="CE113" s="107" t="str">
        <f aca="true">IF(ISBLANK(OFFSET('Raw Data'!$A$3,MATCH('Data above threshold'!$A113,'Raw Data'!$B$4:$B$185,0),MATCH('Data above threshold'!CE$4,'Raw Data'!$3:$3,0)-1)),"",OFFSET('Raw Data'!$A$3,MATCH('Data above threshold'!$A113,'Raw Data'!$B$4:$B$185,0),MATCH('Data above threshold'!CE$4,'Raw Data'!$3:$3,0)-1))</f>
        <v/>
      </c>
      <c r="CF113" s="107" t="str">
        <f aca="true">IF(ISBLANK(OFFSET('Raw Data'!$A$3,MATCH('Data above threshold'!$A113,'Raw Data'!$B$4:$B$185,0),MATCH('Data above threshold'!CF$4,'Raw Data'!$3:$3,0)-1)),"",OFFSET('Raw Data'!$A$3,MATCH('Data above threshold'!$A113,'Raw Data'!$B$4:$B$185,0),MATCH('Data above threshold'!CF$4,'Raw Data'!$3:$3,0)-1))</f>
        <v/>
      </c>
      <c r="CG113" s="107" t="str">
        <f aca="true">IF(ISBLANK(OFFSET('Raw Data'!$A$3,MATCH('Data above threshold'!$A113,'Raw Data'!$B$4:$B$185,0),MATCH('Data above threshold'!CG$4,'Raw Data'!$3:$3,0)-1)),"",OFFSET('Raw Data'!$A$3,MATCH('Data above threshold'!$A113,'Raw Data'!$B$4:$B$185,0),MATCH('Data above threshold'!CG$4,'Raw Data'!$3:$3,0)-1))</f>
        <v/>
      </c>
      <c r="CH113" s="107" t="str">
        <f aca="true">IF(ISBLANK(OFFSET('Raw Data'!$A$3,MATCH('Data above threshold'!$A113,'Raw Data'!$B$4:$B$185,0),MATCH('Data above threshold'!CH$4,'Raw Data'!$3:$3,0)-1)),"",OFFSET('Raw Data'!$A$3,MATCH('Data above threshold'!$A113,'Raw Data'!$B$4:$B$185,0),MATCH('Data above threshold'!CH$4,'Raw Data'!$3:$3,0)-1))</f>
        <v/>
      </c>
      <c r="CI113" s="107" t="str">
        <f aca="true">IF(ISBLANK(OFFSET('Raw Data'!$A$3,MATCH('Data above threshold'!$A113,'Raw Data'!$B$4:$B$185,0),MATCH('Data above threshold'!CI$4,'Raw Data'!$3:$3,0)-1)),"",OFFSET('Raw Data'!$A$3,MATCH('Data above threshold'!$A113,'Raw Data'!$B$4:$B$185,0),MATCH('Data above threshold'!CI$4,'Raw Data'!$3:$3,0)-1))</f>
        <v/>
      </c>
      <c r="CJ113" s="107" t="str">
        <f aca="true">IF(ISBLANK(OFFSET('Raw Data'!$A$3,MATCH('Data above threshold'!$A113,'Raw Data'!$B$4:$B$185,0),MATCH('Data above threshold'!CJ$4,'Raw Data'!$3:$3,0)-1)),"",OFFSET('Raw Data'!$A$3,MATCH('Data above threshold'!$A113,'Raw Data'!$B$4:$B$185,0),MATCH('Data above threshold'!CJ$4,'Raw Data'!$3:$3,0)-1))</f>
        <v/>
      </c>
      <c r="CK113" s="107" t="str">
        <f aca="true">IF(ISBLANK(OFFSET('Raw Data'!$A$3,MATCH('Data above threshold'!$A113,'Raw Data'!$B$4:$B$185,0),MATCH('Data above threshold'!CK$4,'Raw Data'!$3:$3,0)-1)),"",OFFSET('Raw Data'!$A$3,MATCH('Data above threshold'!$A113,'Raw Data'!$B$4:$B$185,0),MATCH('Data above threshold'!CK$4,'Raw Data'!$3:$3,0)-1))</f>
        <v/>
      </c>
      <c r="CL113" s="107" t="str">
        <f aca="true">IF(ISBLANK(OFFSET('Raw Data'!$A$3,MATCH('Data above threshold'!$A113,'Raw Data'!$B$4:$B$185,0),MATCH('Data above threshold'!CL$4,'Raw Data'!$3:$3,0)-1)),"",OFFSET('Raw Data'!$A$3,MATCH('Data above threshold'!$A113,'Raw Data'!$B$4:$B$185,0),MATCH('Data above threshold'!CL$4,'Raw Data'!$3:$3,0)-1))</f>
        <v/>
      </c>
      <c r="CM113" s="107" t="str">
        <f aca="true">IF(ISBLANK(OFFSET('Raw Data'!$A$3,MATCH('Data above threshold'!$A113,'Raw Data'!$B$4:$B$185,0),MATCH('Data above threshold'!CM$4,'Raw Data'!$3:$3,0)-1)),"",OFFSET('Raw Data'!$A$3,MATCH('Data above threshold'!$A113,'Raw Data'!$B$4:$B$185,0),MATCH('Data above threshold'!CM$4,'Raw Data'!$3:$3,0)-1))</f>
        <v/>
      </c>
      <c r="CN113" s="107" t="str">
        <f aca="true">IF(ISBLANK(OFFSET('Raw Data'!$A$3,MATCH('Data above threshold'!$A113,'Raw Data'!$B$4:$B$185,0),MATCH('Data above threshold'!CN$4,'Raw Data'!$3:$3,0)-1)),"",OFFSET('Raw Data'!$A$3,MATCH('Data above threshold'!$A113,'Raw Data'!$B$4:$B$185,0),MATCH('Data above threshold'!CN$4,'Raw Data'!$3:$3,0)-1))</f>
        <v/>
      </c>
      <c r="CO113" s="107" t="str">
        <f aca="true">IF(ISBLANK(OFFSET('Raw Data'!$A$3,MATCH('Data above threshold'!$A113,'Raw Data'!$B$4:$B$185,0),MATCH('Data above threshold'!CO$4,'Raw Data'!$3:$3,0)-1)),"",OFFSET('Raw Data'!$A$3,MATCH('Data above threshold'!$A113,'Raw Data'!$B$4:$B$185,0),MATCH('Data above threshold'!CO$4,'Raw Data'!$3:$3,0)-1))</f>
        <v/>
      </c>
      <c r="CP113" s="107" t="str">
        <f aca="true">IF(ISBLANK(OFFSET('Raw Data'!$A$3,MATCH('Data above threshold'!$A113,'Raw Data'!$B$4:$B$185,0),MATCH('Data above threshold'!CP$4,'Raw Data'!$3:$3,0)-1)),"",OFFSET('Raw Data'!$A$3,MATCH('Data above threshold'!$A113,'Raw Data'!$B$4:$B$185,0),MATCH('Data above threshold'!CP$4,'Raw Data'!$3:$3,0)-1))</f>
        <v/>
      </c>
      <c r="CQ113" s="107" t="str">
        <f aca="true">IF(ISBLANK(OFFSET('Raw Data'!$A$3,MATCH('Data above threshold'!$A113,'Raw Data'!$B$4:$B$185,0),MATCH('Data above threshold'!CQ$4,'Raw Data'!$3:$3,0)-1)),"",OFFSET('Raw Data'!$A$3,MATCH('Data above threshold'!$A113,'Raw Data'!$B$4:$B$185,0),MATCH('Data above threshold'!CQ$4,'Raw Data'!$3:$3,0)-1))</f>
        <v/>
      </c>
      <c r="CR113" s="107" t="str">
        <f aca="true">IF(ISBLANK(OFFSET('Raw Data'!$A$3,MATCH('Data above threshold'!$A113,'Raw Data'!$B$4:$B$185,0),MATCH('Data above threshold'!CR$4,'Raw Data'!$3:$3,0)-1)),"",OFFSET('Raw Data'!$A$3,MATCH('Data above threshold'!$A113,'Raw Data'!$B$4:$B$185,0),MATCH('Data above threshold'!CR$4,'Raw Data'!$3:$3,0)-1))</f>
        <v/>
      </c>
    </row>
    <row r="114" s="103" customFormat="true" ht="15.5" hidden="false" customHeight="false" outlineLevel="0" collapsed="false">
      <c r="A114" s="107" t="n">
        <v>4311</v>
      </c>
      <c r="B114" s="107" t="n">
        <v>4</v>
      </c>
      <c r="C114" s="107" t="str">
        <f aca="true">IF(ISBLANK(OFFSET('Raw Data'!$A$3,MATCH('Data above threshold'!$A114,'Raw Data'!$B$4:$B$185,0),MATCH('Data above threshold'!C$4,'Raw Data'!$3:$3,0)-1)),"",OFFSET('Raw Data'!$A$3,MATCH('Data above threshold'!$A114,'Raw Data'!$B$4:$B$185,0),MATCH('Data above threshold'!C$4,'Raw Data'!$3:$3,0)-1))</f>
        <v/>
      </c>
      <c r="D114" s="107" t="str">
        <f aca="true">IF(ISBLANK(OFFSET('Raw Data'!$A$3,MATCH('Data above threshold'!$A114,'Raw Data'!$B$4:$B$185,0),MATCH('Data above threshold'!D$4,'Raw Data'!$3:$3,0)-1)),"",OFFSET('Raw Data'!$A$3,MATCH('Data above threshold'!$A114,'Raw Data'!$B$4:$B$185,0),MATCH('Data above threshold'!D$4,'Raw Data'!$3:$3,0)-1))</f>
        <v>Energy efficiency regulation</v>
      </c>
      <c r="E114" s="107" t="str">
        <f aca="true">IF(ISBLANK(OFFSET('Raw Data'!$A$3,MATCH('Data above threshold'!$A114,'Raw Data'!$B$4:$B$185,0),MATCH('Data above threshold'!E$4,'Raw Data'!$3:$3,0)-1)),"",OFFSET('Raw Data'!$A$3,MATCH('Data above threshold'!$A114,'Raw Data'!$B$4:$B$185,0),MATCH('Data above threshold'!E$4,'Raw Data'!$3:$3,0)-1))</f>
        <v/>
      </c>
      <c r="F114" s="107" t="str">
        <f aca="true">IF(ISBLANK(OFFSET('Raw Data'!$A$3,MATCH('Data above threshold'!$A114,'Raw Data'!$B$4:$B$185,0),MATCH('Data above threshold'!F$4,'Raw Data'!$3:$3,0)-1)),"",OFFSET('Raw Data'!$A$3,MATCH('Data above threshold'!$A114,'Raw Data'!$B$4:$B$185,0),MATCH('Data above threshold'!F$4,'Raw Data'!$3:$3,0)-1))</f>
        <v/>
      </c>
      <c r="G114" s="107" t="str">
        <f aca="true">IF(ISBLANK(OFFSET('Raw Data'!$A$3,MATCH('Data above threshold'!$A114,'Raw Data'!$B$4:$B$185,0),MATCH('Data above threshold'!G$4,'Raw Data'!$3:$3,0)-1)),"",OFFSET('Raw Data'!$A$3,MATCH('Data above threshold'!$A114,'Raw Data'!$B$4:$B$185,0),MATCH('Data above threshold'!G$4,'Raw Data'!$3:$3,0)-1))</f>
        <v/>
      </c>
      <c r="H114" s="107" t="str">
        <f aca="true">IF(ISBLANK(OFFSET('Raw Data'!$A$3,MATCH('Data above threshold'!$A114,'Raw Data'!$B$4:$B$185,0),MATCH('Data above threshold'!H$4,'Raw Data'!$3:$3,0)-1)),"",OFFSET('Raw Data'!$A$3,MATCH('Data above threshold'!$A114,'Raw Data'!$B$4:$B$185,0),MATCH('Data above threshold'!H$4,'Raw Data'!$3:$3,0)-1))</f>
        <v>The World Bank/ESMAP, [i]Policy Matters: Regulatory Indicators for Sustainable Energy (RISE) 2018</v>
      </c>
      <c r="I114" s="107" t="str">
        <f aca="true">IF(ISBLANK(OFFSET('Raw Data'!$A$3,MATCH('Data above threshold'!$A114,'Raw Data'!$B$4:$B$185,0),MATCH('Data above threshold'!I$4,'Raw Data'!$3:$3,0)-1)),"",OFFSET('Raw Data'!$A$3,MATCH('Data above threshold'!$A114,'Raw Data'!$B$4:$B$185,0),MATCH('Data above threshold'!I$4,'Raw Data'!$3:$3,0)-1))</f>
        <v/>
      </c>
      <c r="J114" s="107" t="str">
        <f aca="true">IF(ISBLANK(OFFSET('Raw Data'!$A$3,MATCH('Data above threshold'!$A114,'Raw Data'!$B$4:$B$185,0),MATCH('Data above threshold'!J$4,'Raw Data'!$3:$3,0)-1)),"",OFFSET('Raw Data'!$A$3,MATCH('Data above threshold'!$A114,'Raw Data'!$B$4:$B$185,0),MATCH('Data above threshold'!J$4,'Raw Data'!$3:$3,0)-1))</f>
        <v>Score 0-100</v>
      </c>
      <c r="K114" s="107" t="str">
        <f aca="true">IF(ISBLANK(OFFSET('Raw Data'!$A$3,MATCH('Data above threshold'!$A114,'Raw Data'!$B$4:$B$185,0),MATCH('Data above threshold'!K$4,'Raw Data'!$3:$3,0)-1)),"",OFFSET('Raw Data'!$A$3,MATCH('Data above threshold'!$A114,'Raw Data'!$B$4:$B$185,0),MATCH('Data above threshold'!K$4,'Raw Data'!$3:$3,0)-1))</f>
        <v>Plus</v>
      </c>
      <c r="L114" s="107" t="str">
        <f aca="true">IF(ISBLANK(OFFSET('Raw Data'!$A$3,MATCH('Data above threshold'!$A114,'Raw Data'!$B$4:$B$185,0),MATCH('Data above threshold'!L$4,'Raw Data'!$3:$3,0)-1)),"",OFFSET('Raw Data'!$A$3,MATCH('Data above threshold'!$A114,'Raw Data'!$B$4:$B$185,0),MATCH('Data above threshold'!L$4,'Raw Data'!$3:$3,0)-1))</f>
        <v>https://rise.worldbank.org/scores</v>
      </c>
      <c r="M114" s="105" t="n">
        <f aca="false" t="array" ref="M114:M114">IFERROR(SKEW(IF(ISNUMBER(Q114:CR114),Q114:CR114,"")),"")</f>
        <v>-0.386711593469475</v>
      </c>
      <c r="N114" s="107" t="n">
        <v>0</v>
      </c>
      <c r="O114" s="107" t="str">
        <f aca="true">IF(ISBLANK(OFFSET('Raw Data'!$A$3,MATCH('Data above threshold'!$A114,'Raw Data'!$B$4:$B$185,0),MATCH('Data above threshold'!O$4,'Raw Data'!$3:$3,0)-1)),"",OFFSET('Raw Data'!$A$3,MATCH('Data above threshold'!$A114,'Raw Data'!$B$4:$B$185,0),MATCH('Data above threshold'!O$4,'Raw Data'!$3:$3,0)-1))</f>
        <v/>
      </c>
      <c r="P114" s="106" t="n">
        <f aca="false" t="array" ref="P114:P114">IF(B114&lt;4,"",1-IFERROR(SUM(ISNUMBER(Q114:CR114)*(1-$Q$3:$CR$3))/COUNTIF($Q$3:$CR$3,0),0))</f>
        <v>0.1375</v>
      </c>
      <c r="Q114" s="107" t="n">
        <f aca="true">IF(ISBLANK(OFFSET('Raw Data'!$A$3,MATCH('Data above threshold'!$A114,'Raw Data'!$B$4:$B$185,0),MATCH('Data above threshold'!Q$4,'Raw Data'!$3:$3,0)-1)),"",OFFSET('Raw Data'!$A$3,MATCH('Data above threshold'!$A114,'Raw Data'!$B$4:$B$185,0),MATCH('Data above threshold'!Q$4,'Raw Data'!$3:$3,0)-1))</f>
        <v>29</v>
      </c>
      <c r="R114" s="107" t="n">
        <f aca="true">IF(ISBLANK(OFFSET('Raw Data'!$A$3,MATCH('Data above threshold'!$A114,'Raw Data'!$B$4:$B$185,0),MATCH('Data above threshold'!R$4,'Raw Data'!$3:$3,0)-1)),"",OFFSET('Raw Data'!$A$3,MATCH('Data above threshold'!$A114,'Raw Data'!$B$4:$B$185,0),MATCH('Data above threshold'!R$4,'Raw Data'!$3:$3,0)-1))</f>
        <v>86</v>
      </c>
      <c r="S114" s="107" t="n">
        <f aca="true">IF(ISBLANK(OFFSET('Raw Data'!$A$3,MATCH('Data above threshold'!$A114,'Raw Data'!$B$4:$B$185,0),MATCH('Data above threshold'!S$4,'Raw Data'!$3:$3,0)-1)),"",OFFSET('Raw Data'!$A$3,MATCH('Data above threshold'!$A114,'Raw Data'!$B$4:$B$185,0),MATCH('Data above threshold'!S$4,'Raw Data'!$3:$3,0)-1))</f>
        <v>73</v>
      </c>
      <c r="T114" s="107" t="n">
        <f aca="true">IF(ISBLANK(OFFSET('Raw Data'!$A$3,MATCH('Data above threshold'!$A114,'Raw Data'!$B$4:$B$185,0),MATCH('Data above threshold'!T$4,'Raw Data'!$3:$3,0)-1)),"",OFFSET('Raw Data'!$A$3,MATCH('Data above threshold'!$A114,'Raw Data'!$B$4:$B$185,0),MATCH('Data above threshold'!T$4,'Raw Data'!$3:$3,0)-1))</f>
        <v>83</v>
      </c>
      <c r="U114" s="107" t="n">
        <f aca="true">IF(ISBLANK(OFFSET('Raw Data'!$A$3,MATCH('Data above threshold'!$A114,'Raw Data'!$B$4:$B$185,0),MATCH('Data above threshold'!U$4,'Raw Data'!$3:$3,0)-1)),"",OFFSET('Raw Data'!$A$3,MATCH('Data above threshold'!$A114,'Raw Data'!$B$4:$B$185,0),MATCH('Data above threshold'!U$4,'Raw Data'!$3:$3,0)-1))</f>
        <v>44</v>
      </c>
      <c r="V114" s="107" t="e">
        <f aca="true">IF(ISBLANK(OFFSET('Raw Data'!$A$3,MATCH('Data above threshold'!$A114,'Raw Data'!$B$4:$B$185,0),MATCH('Data above threshold'!V$4,'Raw Data'!$3:$3,0)-1)),"",OFFSET('Raw Data'!$A$3,MATCH('Data above threshold'!$A114,'Raw Data'!$B$4:$B$185,0),MATCH('Data above threshold'!V$4,'Raw Data'!$3:$3,0)-1))</f>
        <v>#N/A</v>
      </c>
      <c r="W114" s="107" t="n">
        <f aca="true">IF(ISBLANK(OFFSET('Raw Data'!$A$3,MATCH('Data above threshold'!$A114,'Raw Data'!$B$4:$B$185,0),MATCH('Data above threshold'!W$4,'Raw Data'!$3:$3,0)-1)),"",OFFSET('Raw Data'!$A$3,MATCH('Data above threshold'!$A114,'Raw Data'!$B$4:$B$185,0),MATCH('Data above threshold'!W$4,'Raw Data'!$3:$3,0)-1))</f>
        <v>64</v>
      </c>
      <c r="X114" s="107" t="n">
        <f aca="true">IF(ISBLANK(OFFSET('Raw Data'!$A$3,MATCH('Data above threshold'!$A114,'Raw Data'!$B$4:$B$185,0),MATCH('Data above threshold'!X$4,'Raw Data'!$3:$3,0)-1)),"",OFFSET('Raw Data'!$A$3,MATCH('Data above threshold'!$A114,'Raw Data'!$B$4:$B$185,0),MATCH('Data above threshold'!X$4,'Raw Data'!$3:$3,0)-1))</f>
        <v>85</v>
      </c>
      <c r="Y114" s="107" t="n">
        <f aca="true">IF(ISBLANK(OFFSET('Raw Data'!$A$3,MATCH('Data above threshold'!$A114,'Raw Data'!$B$4:$B$185,0),MATCH('Data above threshold'!Y$4,'Raw Data'!$3:$3,0)-1)),"",OFFSET('Raw Data'!$A$3,MATCH('Data above threshold'!$A114,'Raw Data'!$B$4:$B$185,0),MATCH('Data above threshold'!Y$4,'Raw Data'!$3:$3,0)-1))</f>
        <v>77</v>
      </c>
      <c r="Z114" s="107" t="n">
        <f aca="true">IF(ISBLANK(OFFSET('Raw Data'!$A$3,MATCH('Data above threshold'!$A114,'Raw Data'!$B$4:$B$185,0),MATCH('Data above threshold'!Z$4,'Raw Data'!$3:$3,0)-1)),"",OFFSET('Raw Data'!$A$3,MATCH('Data above threshold'!$A114,'Raw Data'!$B$4:$B$185,0),MATCH('Data above threshold'!Z$4,'Raw Data'!$3:$3,0)-1))</f>
        <v>57</v>
      </c>
      <c r="AA114" s="107" t="n">
        <f aca="true">IF(ISBLANK(OFFSET('Raw Data'!$A$3,MATCH('Data above threshold'!$A114,'Raw Data'!$B$4:$B$185,0),MATCH('Data above threshold'!AA$4,'Raw Data'!$3:$3,0)-1)),"",OFFSET('Raw Data'!$A$3,MATCH('Data above threshold'!$A114,'Raw Data'!$B$4:$B$185,0),MATCH('Data above threshold'!AA$4,'Raw Data'!$3:$3,0)-1))</f>
        <v>74</v>
      </c>
      <c r="AB114" s="107" t="n">
        <f aca="true">IF(ISBLANK(OFFSET('Raw Data'!$A$3,MATCH('Data above threshold'!$A114,'Raw Data'!$B$4:$B$185,0),MATCH('Data above threshold'!AB$4,'Raw Data'!$3:$3,0)-1)),"",OFFSET('Raw Data'!$A$3,MATCH('Data above threshold'!$A114,'Raw Data'!$B$4:$B$185,0),MATCH('Data above threshold'!AB$4,'Raw Data'!$3:$3,0)-1))</f>
        <v>13</v>
      </c>
      <c r="AC114" s="107" t="n">
        <f aca="true">IF(ISBLANK(OFFSET('Raw Data'!$A$3,MATCH('Data above threshold'!$A114,'Raw Data'!$B$4:$B$185,0),MATCH('Data above threshold'!AC$4,'Raw Data'!$3:$3,0)-1)),"",OFFSET('Raw Data'!$A$3,MATCH('Data above threshold'!$A114,'Raw Data'!$B$4:$B$185,0),MATCH('Data above threshold'!AC$4,'Raw Data'!$3:$3,0)-1))</f>
        <v>58</v>
      </c>
      <c r="AD114" s="107" t="e">
        <f aca="true">IF(ISBLANK(OFFSET('Raw Data'!$A$3,MATCH('Data above threshold'!$A114,'Raw Data'!$B$4:$B$185,0),MATCH('Data above threshold'!AD$4,'Raw Data'!$3:$3,0)-1)),"",OFFSET('Raw Data'!$A$3,MATCH('Data above threshold'!$A114,'Raw Data'!$B$4:$B$185,0),MATCH('Data above threshold'!AD$4,'Raw Data'!$3:$3,0)-1))</f>
        <v>#N/A</v>
      </c>
      <c r="AE114" s="107" t="n">
        <f aca="true">IF(ISBLANK(OFFSET('Raw Data'!$A$3,MATCH('Data above threshold'!$A114,'Raw Data'!$B$4:$B$185,0),MATCH('Data above threshold'!AE$4,'Raw Data'!$3:$3,0)-1)),"",OFFSET('Raw Data'!$A$3,MATCH('Data above threshold'!$A114,'Raw Data'!$B$4:$B$185,0),MATCH('Data above threshold'!AE$4,'Raw Data'!$3:$3,0)-1))</f>
        <v>63</v>
      </c>
      <c r="AF114" s="107" t="e">
        <f aca="true">IF(ISBLANK(OFFSET('Raw Data'!$A$3,MATCH('Data above threshold'!$A114,'Raw Data'!$B$4:$B$185,0),MATCH('Data above threshold'!AF$4,'Raw Data'!$3:$3,0)-1)),"",OFFSET('Raw Data'!$A$3,MATCH('Data above threshold'!$A114,'Raw Data'!$B$4:$B$185,0),MATCH('Data above threshold'!AF$4,'Raw Data'!$3:$3,0)-1))</f>
        <v>#N/A</v>
      </c>
      <c r="AG114" s="107" t="n">
        <f aca="true">IF(ISBLANK(OFFSET('Raw Data'!$A$3,MATCH('Data above threshold'!$A114,'Raw Data'!$B$4:$B$185,0),MATCH('Data above threshold'!AG$4,'Raw Data'!$3:$3,0)-1)),"",OFFSET('Raw Data'!$A$3,MATCH('Data above threshold'!$A114,'Raw Data'!$B$4:$B$185,0),MATCH('Data above threshold'!AG$4,'Raw Data'!$3:$3,0)-1))</f>
        <v>89</v>
      </c>
      <c r="AH114" s="107" t="n">
        <f aca="true">IF(ISBLANK(OFFSET('Raw Data'!$A$3,MATCH('Data above threshold'!$A114,'Raw Data'!$B$4:$B$185,0),MATCH('Data above threshold'!AH$4,'Raw Data'!$3:$3,0)-1)),"",OFFSET('Raw Data'!$A$3,MATCH('Data above threshold'!$A114,'Raw Data'!$B$4:$B$185,0),MATCH('Data above threshold'!AH$4,'Raw Data'!$3:$3,0)-1))</f>
        <v>87</v>
      </c>
      <c r="AI114" s="107" t="n">
        <f aca="true">IF(ISBLANK(OFFSET('Raw Data'!$A$3,MATCH('Data above threshold'!$A114,'Raw Data'!$B$4:$B$185,0),MATCH('Data above threshold'!AI$4,'Raw Data'!$3:$3,0)-1)),"",OFFSET('Raw Data'!$A$3,MATCH('Data above threshold'!$A114,'Raw Data'!$B$4:$B$185,0),MATCH('Data above threshold'!AI$4,'Raw Data'!$3:$3,0)-1))</f>
        <v>33</v>
      </c>
      <c r="AJ114" s="107" t="n">
        <f aca="true">IF(ISBLANK(OFFSET('Raw Data'!$A$3,MATCH('Data above threshold'!$A114,'Raw Data'!$B$4:$B$185,0),MATCH('Data above threshold'!AJ$4,'Raw Data'!$3:$3,0)-1)),"",OFFSET('Raw Data'!$A$3,MATCH('Data above threshold'!$A114,'Raw Data'!$B$4:$B$185,0),MATCH('Data above threshold'!AJ$4,'Raw Data'!$3:$3,0)-1))</f>
        <v>58</v>
      </c>
      <c r="AK114" s="107" t="n">
        <f aca="true">IF(ISBLANK(OFFSET('Raw Data'!$A$3,MATCH('Data above threshold'!$A114,'Raw Data'!$B$4:$B$185,0),MATCH('Data above threshold'!AK$4,'Raw Data'!$3:$3,0)-1)),"",OFFSET('Raw Data'!$A$3,MATCH('Data above threshold'!$A114,'Raw Data'!$B$4:$B$185,0),MATCH('Data above threshold'!AK$4,'Raw Data'!$3:$3,0)-1))</f>
        <v>58</v>
      </c>
      <c r="AL114" s="107" t="n">
        <f aca="true">IF(ISBLANK(OFFSET('Raw Data'!$A$3,MATCH('Data above threshold'!$A114,'Raw Data'!$B$4:$B$185,0),MATCH('Data above threshold'!AL$4,'Raw Data'!$3:$3,0)-1)),"",OFFSET('Raw Data'!$A$3,MATCH('Data above threshold'!$A114,'Raw Data'!$B$4:$B$185,0),MATCH('Data above threshold'!AL$4,'Raw Data'!$3:$3,0)-1))</f>
        <v>84</v>
      </c>
      <c r="AM114" s="107" t="n">
        <f aca="true">IF(ISBLANK(OFFSET('Raw Data'!$A$3,MATCH('Data above threshold'!$A114,'Raw Data'!$B$4:$B$185,0),MATCH('Data above threshold'!AM$4,'Raw Data'!$3:$3,0)-1)),"",OFFSET('Raw Data'!$A$3,MATCH('Data above threshold'!$A114,'Raw Data'!$B$4:$B$185,0),MATCH('Data above threshold'!AM$4,'Raw Data'!$3:$3,0)-1))</f>
        <v>80</v>
      </c>
      <c r="AN114" s="107" t="e">
        <f aca="true">IF(ISBLANK(OFFSET('Raw Data'!$A$3,MATCH('Data above threshold'!$A114,'Raw Data'!$B$4:$B$185,0),MATCH('Data above threshold'!AN$4,'Raw Data'!$3:$3,0)-1)),"",OFFSET('Raw Data'!$A$3,MATCH('Data above threshold'!$A114,'Raw Data'!$B$4:$B$185,0),MATCH('Data above threshold'!AN$4,'Raw Data'!$3:$3,0)-1))</f>
        <v>#N/A</v>
      </c>
      <c r="AO114" s="107" t="n">
        <f aca="true">IF(ISBLANK(OFFSET('Raw Data'!$A$3,MATCH('Data above threshold'!$A114,'Raw Data'!$B$4:$B$185,0),MATCH('Data above threshold'!AO$4,'Raw Data'!$3:$3,0)-1)),"",OFFSET('Raw Data'!$A$3,MATCH('Data above threshold'!$A114,'Raw Data'!$B$4:$B$185,0),MATCH('Data above threshold'!AO$4,'Raw Data'!$3:$3,0)-1))</f>
        <v>71</v>
      </c>
      <c r="AP114" s="107" t="n">
        <f aca="true">IF(ISBLANK(OFFSET('Raw Data'!$A$3,MATCH('Data above threshold'!$A114,'Raw Data'!$B$4:$B$185,0),MATCH('Data above threshold'!AP$4,'Raw Data'!$3:$3,0)-1)),"",OFFSET('Raw Data'!$A$3,MATCH('Data above threshold'!$A114,'Raw Data'!$B$4:$B$185,0),MATCH('Data above threshold'!AP$4,'Raw Data'!$3:$3,0)-1))</f>
        <v>92</v>
      </c>
      <c r="AQ114" s="107" t="n">
        <f aca="true">IF(ISBLANK(OFFSET('Raw Data'!$A$3,MATCH('Data above threshold'!$A114,'Raw Data'!$B$4:$B$185,0),MATCH('Data above threshold'!AQ$4,'Raw Data'!$3:$3,0)-1)),"",OFFSET('Raw Data'!$A$3,MATCH('Data above threshold'!$A114,'Raw Data'!$B$4:$B$185,0),MATCH('Data above threshold'!AQ$4,'Raw Data'!$3:$3,0)-1))</f>
        <v>38</v>
      </c>
      <c r="AR114" s="107" t="n">
        <f aca="true">IF(ISBLANK(OFFSET('Raw Data'!$A$3,MATCH('Data above threshold'!$A114,'Raw Data'!$B$4:$B$185,0),MATCH('Data above threshold'!AR$4,'Raw Data'!$3:$3,0)-1)),"",OFFSET('Raw Data'!$A$3,MATCH('Data above threshold'!$A114,'Raw Data'!$B$4:$B$185,0),MATCH('Data above threshold'!AR$4,'Raw Data'!$3:$3,0)-1))</f>
        <v>28</v>
      </c>
      <c r="AS114" s="107" t="n">
        <f aca="true">IF(ISBLANK(OFFSET('Raw Data'!$A$3,MATCH('Data above threshold'!$A114,'Raw Data'!$B$4:$B$185,0),MATCH('Data above threshold'!AS$4,'Raw Data'!$3:$3,0)-1)),"",OFFSET('Raw Data'!$A$3,MATCH('Data above threshold'!$A114,'Raw Data'!$B$4:$B$185,0),MATCH('Data above threshold'!AS$4,'Raw Data'!$3:$3,0)-1))</f>
        <v>62</v>
      </c>
      <c r="AT114" s="107" t="e">
        <f aca="true">IF(ISBLANK(OFFSET('Raw Data'!$A$3,MATCH('Data above threshold'!$A114,'Raw Data'!$B$4:$B$185,0),MATCH('Data above threshold'!AT$4,'Raw Data'!$3:$3,0)-1)),"",OFFSET('Raw Data'!$A$3,MATCH('Data above threshold'!$A114,'Raw Data'!$B$4:$B$185,0),MATCH('Data above threshold'!AT$4,'Raw Data'!$3:$3,0)-1))</f>
        <v>#N/A</v>
      </c>
      <c r="AU114" s="107" t="n">
        <f aca="true">IF(ISBLANK(OFFSET('Raw Data'!$A$3,MATCH('Data above threshold'!$A114,'Raw Data'!$B$4:$B$185,0),MATCH('Data above threshold'!AU$4,'Raw Data'!$3:$3,0)-1)),"",OFFSET('Raw Data'!$A$3,MATCH('Data above threshold'!$A114,'Raw Data'!$B$4:$B$185,0),MATCH('Data above threshold'!AU$4,'Raw Data'!$3:$3,0)-1))</f>
        <v>62</v>
      </c>
      <c r="AV114" s="107" t="n">
        <f aca="true">IF(ISBLANK(OFFSET('Raw Data'!$A$3,MATCH('Data above threshold'!$A114,'Raw Data'!$B$4:$B$185,0),MATCH('Data above threshold'!AV$4,'Raw Data'!$3:$3,0)-1)),"",OFFSET('Raw Data'!$A$3,MATCH('Data above threshold'!$A114,'Raw Data'!$B$4:$B$185,0),MATCH('Data above threshold'!AV$4,'Raw Data'!$3:$3,0)-1))</f>
        <v>35</v>
      </c>
      <c r="AW114" s="107" t="n">
        <f aca="true">IF(ISBLANK(OFFSET('Raw Data'!$A$3,MATCH('Data above threshold'!$A114,'Raw Data'!$B$4:$B$185,0),MATCH('Data above threshold'!AW$4,'Raw Data'!$3:$3,0)-1)),"",OFFSET('Raw Data'!$A$3,MATCH('Data above threshold'!$A114,'Raw Data'!$B$4:$B$185,0),MATCH('Data above threshold'!AW$4,'Raw Data'!$3:$3,0)-1))</f>
        <v>91</v>
      </c>
      <c r="AX114" s="107" t="e">
        <f aca="true">IF(ISBLANK(OFFSET('Raw Data'!$A$3,MATCH('Data above threshold'!$A114,'Raw Data'!$B$4:$B$185,0),MATCH('Data above threshold'!AX$4,'Raw Data'!$3:$3,0)-1)),"",OFFSET('Raw Data'!$A$3,MATCH('Data above threshold'!$A114,'Raw Data'!$B$4:$B$185,0),MATCH('Data above threshold'!AX$4,'Raw Data'!$3:$3,0)-1))</f>
        <v>#N/A</v>
      </c>
      <c r="AY114" s="107" t="n">
        <f aca="true">IF(ISBLANK(OFFSET('Raw Data'!$A$3,MATCH('Data above threshold'!$A114,'Raw Data'!$B$4:$B$185,0),MATCH('Data above threshold'!AY$4,'Raw Data'!$3:$3,0)-1)),"",OFFSET('Raw Data'!$A$3,MATCH('Data above threshold'!$A114,'Raw Data'!$B$4:$B$185,0),MATCH('Data above threshold'!AY$4,'Raw Data'!$3:$3,0)-1))</f>
        <v>88</v>
      </c>
      <c r="AZ114" s="107" t="n">
        <f aca="true">IF(ISBLANK(OFFSET('Raw Data'!$A$3,MATCH('Data above threshold'!$A114,'Raw Data'!$B$4:$B$185,0),MATCH('Data above threshold'!AZ$4,'Raw Data'!$3:$3,0)-1)),"",OFFSET('Raw Data'!$A$3,MATCH('Data above threshold'!$A114,'Raw Data'!$B$4:$B$185,0),MATCH('Data above threshold'!AZ$4,'Raw Data'!$3:$3,0)-1))</f>
        <v>52</v>
      </c>
      <c r="BA114" s="107" t="n">
        <f aca="true">IF(ISBLANK(OFFSET('Raw Data'!$A$3,MATCH('Data above threshold'!$A114,'Raw Data'!$B$4:$B$185,0),MATCH('Data above threshold'!BA$4,'Raw Data'!$3:$3,0)-1)),"",OFFSET('Raw Data'!$A$3,MATCH('Data above threshold'!$A114,'Raw Data'!$B$4:$B$185,0),MATCH('Data above threshold'!BA$4,'Raw Data'!$3:$3,0)-1))</f>
        <v>71</v>
      </c>
      <c r="BB114" s="107" t="n">
        <f aca="true">IF(ISBLANK(OFFSET('Raw Data'!$A$3,MATCH('Data above threshold'!$A114,'Raw Data'!$B$4:$B$185,0),MATCH('Data above threshold'!BB$4,'Raw Data'!$3:$3,0)-1)),"",OFFSET('Raw Data'!$A$3,MATCH('Data above threshold'!$A114,'Raw Data'!$B$4:$B$185,0),MATCH('Data above threshold'!BB$4,'Raw Data'!$3:$3,0)-1))</f>
        <v>67</v>
      </c>
      <c r="BC114" s="107" t="n">
        <f aca="true">IF(ISBLANK(OFFSET('Raw Data'!$A$3,MATCH('Data above threshold'!$A114,'Raw Data'!$B$4:$B$185,0),MATCH('Data above threshold'!BC$4,'Raw Data'!$3:$3,0)-1)),"",OFFSET('Raw Data'!$A$3,MATCH('Data above threshold'!$A114,'Raw Data'!$B$4:$B$185,0),MATCH('Data above threshold'!BC$4,'Raw Data'!$3:$3,0)-1))</f>
        <v>94</v>
      </c>
      <c r="BD114" s="107" t="n">
        <f aca="true">IF(ISBLANK(OFFSET('Raw Data'!$A$3,MATCH('Data above threshold'!$A114,'Raw Data'!$B$4:$B$185,0),MATCH('Data above threshold'!BD$4,'Raw Data'!$3:$3,0)-1)),"",OFFSET('Raw Data'!$A$3,MATCH('Data above threshold'!$A114,'Raw Data'!$B$4:$B$185,0),MATCH('Data above threshold'!BD$4,'Raw Data'!$3:$3,0)-1))</f>
        <v>47</v>
      </c>
      <c r="BE114" s="107" t="n">
        <f aca="true">IF(ISBLANK(OFFSET('Raw Data'!$A$3,MATCH('Data above threshold'!$A114,'Raw Data'!$B$4:$B$185,0),MATCH('Data above threshold'!BE$4,'Raw Data'!$3:$3,0)-1)),"",OFFSET('Raw Data'!$A$3,MATCH('Data above threshold'!$A114,'Raw Data'!$B$4:$B$185,0),MATCH('Data above threshold'!BE$4,'Raw Data'!$3:$3,0)-1))</f>
        <v>86</v>
      </c>
      <c r="BF114" s="107" t="n">
        <f aca="true">IF(ISBLANK(OFFSET('Raw Data'!$A$3,MATCH('Data above threshold'!$A114,'Raw Data'!$B$4:$B$185,0),MATCH('Data above threshold'!BF$4,'Raw Data'!$3:$3,0)-1)),"",OFFSET('Raw Data'!$A$3,MATCH('Data above threshold'!$A114,'Raw Data'!$B$4:$B$185,0),MATCH('Data above threshold'!BF$4,'Raw Data'!$3:$3,0)-1))</f>
        <v>23</v>
      </c>
      <c r="BG114" s="107" t="e">
        <f aca="true">IF(ISBLANK(OFFSET('Raw Data'!$A$3,MATCH('Data above threshold'!$A114,'Raw Data'!$B$4:$B$185,0),MATCH('Data above threshold'!BG$4,'Raw Data'!$3:$3,0)-1)),"",OFFSET('Raw Data'!$A$3,MATCH('Data above threshold'!$A114,'Raw Data'!$B$4:$B$185,0),MATCH('Data above threshold'!BG$4,'Raw Data'!$3:$3,0)-1))</f>
        <v>#N/A</v>
      </c>
      <c r="BH114" s="107" t="n">
        <f aca="true">IF(ISBLANK(OFFSET('Raw Data'!$A$3,MATCH('Data above threshold'!$A114,'Raw Data'!$B$4:$B$185,0),MATCH('Data above threshold'!BH$4,'Raw Data'!$3:$3,0)-1)),"",OFFSET('Raw Data'!$A$3,MATCH('Data above threshold'!$A114,'Raw Data'!$B$4:$B$185,0),MATCH('Data above threshold'!BH$4,'Raw Data'!$3:$3,0)-1))</f>
        <v>28</v>
      </c>
      <c r="BI114" s="107" t="n">
        <f aca="true">IF(ISBLANK(OFFSET('Raw Data'!$A$3,MATCH('Data above threshold'!$A114,'Raw Data'!$B$4:$B$185,0),MATCH('Data above threshold'!BI$4,'Raw Data'!$3:$3,0)-1)),"",OFFSET('Raw Data'!$A$3,MATCH('Data above threshold'!$A114,'Raw Data'!$B$4:$B$185,0),MATCH('Data above threshold'!BI$4,'Raw Data'!$3:$3,0)-1))</f>
        <v>2</v>
      </c>
      <c r="BJ114" s="107" t="e">
        <f aca="true">IF(ISBLANK(OFFSET('Raw Data'!$A$3,MATCH('Data above threshold'!$A114,'Raw Data'!$B$4:$B$185,0),MATCH('Data above threshold'!BJ$4,'Raw Data'!$3:$3,0)-1)),"",OFFSET('Raw Data'!$A$3,MATCH('Data above threshold'!$A114,'Raw Data'!$B$4:$B$185,0),MATCH('Data above threshold'!BJ$4,'Raw Data'!$3:$3,0)-1))</f>
        <v>#N/A</v>
      </c>
      <c r="BK114" s="107" t="n">
        <f aca="true">IF(ISBLANK(OFFSET('Raw Data'!$A$3,MATCH('Data above threshold'!$A114,'Raw Data'!$B$4:$B$185,0),MATCH('Data above threshold'!BK$4,'Raw Data'!$3:$3,0)-1)),"",OFFSET('Raw Data'!$A$3,MATCH('Data above threshold'!$A114,'Raw Data'!$B$4:$B$185,0),MATCH('Data above threshold'!BK$4,'Raw Data'!$3:$3,0)-1))</f>
        <v>67</v>
      </c>
      <c r="BL114" s="107" t="e">
        <f aca="true">IF(ISBLANK(OFFSET('Raw Data'!$A$3,MATCH('Data above threshold'!$A114,'Raw Data'!$B$4:$B$185,0),MATCH('Data above threshold'!BL$4,'Raw Data'!$3:$3,0)-1)),"",OFFSET('Raw Data'!$A$3,MATCH('Data above threshold'!$A114,'Raw Data'!$B$4:$B$185,0),MATCH('Data above threshold'!BL$4,'Raw Data'!$3:$3,0)-1))</f>
        <v>#N/A</v>
      </c>
      <c r="BM114" s="107" t="n">
        <f aca="true">IF(ISBLANK(OFFSET('Raw Data'!$A$3,MATCH('Data above threshold'!$A114,'Raw Data'!$B$4:$B$185,0),MATCH('Data above threshold'!BM$4,'Raw Data'!$3:$3,0)-1)),"",OFFSET('Raw Data'!$A$3,MATCH('Data above threshold'!$A114,'Raw Data'!$B$4:$B$185,0),MATCH('Data above threshold'!BM$4,'Raw Data'!$3:$3,0)-1))</f>
        <v>26</v>
      </c>
      <c r="BN114" s="107" t="n">
        <f aca="true">IF(ISBLANK(OFFSET('Raw Data'!$A$3,MATCH('Data above threshold'!$A114,'Raw Data'!$B$4:$B$185,0),MATCH('Data above threshold'!BN$4,'Raw Data'!$3:$3,0)-1)),"",OFFSET('Raw Data'!$A$3,MATCH('Data above threshold'!$A114,'Raw Data'!$B$4:$B$185,0),MATCH('Data above threshold'!BN$4,'Raw Data'!$3:$3,0)-1))</f>
        <v>35</v>
      </c>
      <c r="BO114" s="107" t="n">
        <f aca="true">IF(ISBLANK(OFFSET('Raw Data'!$A$3,MATCH('Data above threshold'!$A114,'Raw Data'!$B$4:$B$185,0),MATCH('Data above threshold'!BO$4,'Raw Data'!$3:$3,0)-1)),"",OFFSET('Raw Data'!$A$3,MATCH('Data above threshold'!$A114,'Raw Data'!$B$4:$B$185,0),MATCH('Data above threshold'!BO$4,'Raw Data'!$3:$3,0)-1))</f>
        <v>86</v>
      </c>
      <c r="BP114" s="107" t="n">
        <f aca="true">IF(ISBLANK(OFFSET('Raw Data'!$A$3,MATCH('Data above threshold'!$A114,'Raw Data'!$B$4:$B$185,0),MATCH('Data above threshold'!BP$4,'Raw Data'!$3:$3,0)-1)),"",OFFSET('Raw Data'!$A$3,MATCH('Data above threshold'!$A114,'Raw Data'!$B$4:$B$185,0),MATCH('Data above threshold'!BP$4,'Raw Data'!$3:$3,0)-1))</f>
        <v>82</v>
      </c>
      <c r="BQ114" s="107" t="n">
        <f aca="true">IF(ISBLANK(OFFSET('Raw Data'!$A$3,MATCH('Data above threshold'!$A114,'Raw Data'!$B$4:$B$185,0),MATCH('Data above threshold'!BQ$4,'Raw Data'!$3:$3,0)-1)),"",OFFSET('Raw Data'!$A$3,MATCH('Data above threshold'!$A114,'Raw Data'!$B$4:$B$185,0),MATCH('Data above threshold'!BQ$4,'Raw Data'!$3:$3,0)-1))</f>
        <v>62</v>
      </c>
      <c r="BR114" s="107" t="n">
        <f aca="true">IF(ISBLANK(OFFSET('Raw Data'!$A$3,MATCH('Data above threshold'!$A114,'Raw Data'!$B$4:$B$185,0),MATCH('Data above threshold'!BR$4,'Raw Data'!$3:$3,0)-1)),"",OFFSET('Raw Data'!$A$3,MATCH('Data above threshold'!$A114,'Raw Data'!$B$4:$B$185,0),MATCH('Data above threshold'!BR$4,'Raw Data'!$3:$3,0)-1))</f>
        <v>28</v>
      </c>
      <c r="BS114" s="107" t="n">
        <f aca="true">IF(ISBLANK(OFFSET('Raw Data'!$A$3,MATCH('Data above threshold'!$A114,'Raw Data'!$B$4:$B$185,0),MATCH('Data above threshold'!BS$4,'Raw Data'!$3:$3,0)-1)),"",OFFSET('Raw Data'!$A$3,MATCH('Data above threshold'!$A114,'Raw Data'!$B$4:$B$185,0),MATCH('Data above threshold'!BS$4,'Raw Data'!$3:$3,0)-1))</f>
        <v>66</v>
      </c>
      <c r="BT114" s="107" t="n">
        <f aca="true">IF(ISBLANK(OFFSET('Raw Data'!$A$3,MATCH('Data above threshold'!$A114,'Raw Data'!$B$4:$B$185,0),MATCH('Data above threshold'!BT$4,'Raw Data'!$3:$3,0)-1)),"",OFFSET('Raw Data'!$A$3,MATCH('Data above threshold'!$A114,'Raw Data'!$B$4:$B$185,0),MATCH('Data above threshold'!BT$4,'Raw Data'!$3:$3,0)-1))</f>
        <v>20</v>
      </c>
      <c r="BU114" s="107" t="n">
        <f aca="true">IF(ISBLANK(OFFSET('Raw Data'!$A$3,MATCH('Data above threshold'!$A114,'Raw Data'!$B$4:$B$185,0),MATCH('Data above threshold'!BU$4,'Raw Data'!$3:$3,0)-1)),"",OFFSET('Raw Data'!$A$3,MATCH('Data above threshold'!$A114,'Raw Data'!$B$4:$B$185,0),MATCH('Data above threshold'!BU$4,'Raw Data'!$3:$3,0)-1))</f>
        <v>57</v>
      </c>
      <c r="BV114" s="107" t="n">
        <f aca="true">IF(ISBLANK(OFFSET('Raw Data'!$A$3,MATCH('Data above threshold'!$A114,'Raw Data'!$B$4:$B$185,0),MATCH('Data above threshold'!BV$4,'Raw Data'!$3:$3,0)-1)),"",OFFSET('Raw Data'!$A$3,MATCH('Data above threshold'!$A114,'Raw Data'!$B$4:$B$185,0),MATCH('Data above threshold'!BV$4,'Raw Data'!$3:$3,0)-1))</f>
        <v>33</v>
      </c>
      <c r="BW114" s="107" t="n">
        <f aca="true">IF(ISBLANK(OFFSET('Raw Data'!$A$3,MATCH('Data above threshold'!$A114,'Raw Data'!$B$4:$B$185,0),MATCH('Data above threshold'!BW$4,'Raw Data'!$3:$3,0)-1)),"",OFFSET('Raw Data'!$A$3,MATCH('Data above threshold'!$A114,'Raw Data'!$B$4:$B$185,0),MATCH('Data above threshold'!BW$4,'Raw Data'!$3:$3,0)-1))</f>
        <v>54</v>
      </c>
      <c r="BX114" s="107" t="n">
        <f aca="true">IF(ISBLANK(OFFSET('Raw Data'!$A$3,MATCH('Data above threshold'!$A114,'Raw Data'!$B$4:$B$185,0),MATCH('Data above threshold'!BX$4,'Raw Data'!$3:$3,0)-1)),"",OFFSET('Raw Data'!$A$3,MATCH('Data above threshold'!$A114,'Raw Data'!$B$4:$B$185,0),MATCH('Data above threshold'!BX$4,'Raw Data'!$3:$3,0)-1))</f>
        <v>90</v>
      </c>
      <c r="BY114" s="107" t="n">
        <f aca="true">IF(ISBLANK(OFFSET('Raw Data'!$A$3,MATCH('Data above threshold'!$A114,'Raw Data'!$B$4:$B$185,0),MATCH('Data above threshold'!BY$4,'Raw Data'!$3:$3,0)-1)),"",OFFSET('Raw Data'!$A$3,MATCH('Data above threshold'!$A114,'Raw Data'!$B$4:$B$185,0),MATCH('Data above threshold'!BY$4,'Raw Data'!$3:$3,0)-1))</f>
        <v>85</v>
      </c>
      <c r="BZ114" s="107" t="n">
        <f aca="true">IF(ISBLANK(OFFSET('Raw Data'!$A$3,MATCH('Data above threshold'!$A114,'Raw Data'!$B$4:$B$185,0),MATCH('Data above threshold'!BZ$4,'Raw Data'!$3:$3,0)-1)),"",OFFSET('Raw Data'!$A$3,MATCH('Data above threshold'!$A114,'Raw Data'!$B$4:$B$185,0),MATCH('Data above threshold'!BZ$4,'Raw Data'!$3:$3,0)-1))</f>
        <v>56</v>
      </c>
      <c r="CA114" s="107" t="n">
        <f aca="true">IF(ISBLANK(OFFSET('Raw Data'!$A$3,MATCH('Data above threshold'!$A114,'Raw Data'!$B$4:$B$185,0),MATCH('Data above threshold'!CA$4,'Raw Data'!$3:$3,0)-1)),"",OFFSET('Raw Data'!$A$3,MATCH('Data above threshold'!$A114,'Raw Data'!$B$4:$B$185,0),MATCH('Data above threshold'!CA$4,'Raw Data'!$3:$3,0)-1))</f>
        <v>62</v>
      </c>
      <c r="CB114" s="107" t="n">
        <f aca="true">IF(ISBLANK(OFFSET('Raw Data'!$A$3,MATCH('Data above threshold'!$A114,'Raw Data'!$B$4:$B$185,0),MATCH('Data above threshold'!CB$4,'Raw Data'!$3:$3,0)-1)),"",OFFSET('Raw Data'!$A$3,MATCH('Data above threshold'!$A114,'Raw Data'!$B$4:$B$185,0),MATCH('Data above threshold'!CB$4,'Raw Data'!$3:$3,0)-1))</f>
        <v>12</v>
      </c>
      <c r="CC114" s="107" t="n">
        <f aca="true">IF(ISBLANK(OFFSET('Raw Data'!$A$3,MATCH('Data above threshold'!$A114,'Raw Data'!$B$4:$B$185,0),MATCH('Data above threshold'!CC$4,'Raw Data'!$3:$3,0)-1)),"",OFFSET('Raw Data'!$A$3,MATCH('Data above threshold'!$A114,'Raw Data'!$B$4:$B$185,0),MATCH('Data above threshold'!CC$4,'Raw Data'!$3:$3,0)-1))</f>
        <v>18</v>
      </c>
      <c r="CD114" s="107" t="n">
        <f aca="true">IF(ISBLANK(OFFSET('Raw Data'!$A$3,MATCH('Data above threshold'!$A114,'Raw Data'!$B$4:$B$185,0),MATCH('Data above threshold'!CD$4,'Raw Data'!$3:$3,0)-1)),"",OFFSET('Raw Data'!$A$3,MATCH('Data above threshold'!$A114,'Raw Data'!$B$4:$B$185,0),MATCH('Data above threshold'!CD$4,'Raw Data'!$3:$3,0)-1))</f>
        <v>83</v>
      </c>
      <c r="CE114" s="107" t="n">
        <f aca="true">IF(ISBLANK(OFFSET('Raw Data'!$A$3,MATCH('Data above threshold'!$A114,'Raw Data'!$B$4:$B$185,0),MATCH('Data above threshold'!CE$4,'Raw Data'!$3:$3,0)-1)),"",OFFSET('Raw Data'!$A$3,MATCH('Data above threshold'!$A114,'Raw Data'!$B$4:$B$185,0),MATCH('Data above threshold'!CE$4,'Raw Data'!$3:$3,0)-1))</f>
        <v>62</v>
      </c>
      <c r="CF114" s="107" t="e">
        <f aca="true">IF(ISBLANK(OFFSET('Raw Data'!$A$3,MATCH('Data above threshold'!$A114,'Raw Data'!$B$4:$B$185,0),MATCH('Data above threshold'!CF$4,'Raw Data'!$3:$3,0)-1)),"",OFFSET('Raw Data'!$A$3,MATCH('Data above threshold'!$A114,'Raw Data'!$B$4:$B$185,0),MATCH('Data above threshold'!CF$4,'Raw Data'!$3:$3,0)-1))</f>
        <v>#N/A</v>
      </c>
      <c r="CG114" s="107" t="e">
        <f aca="true">IF(ISBLANK(OFFSET('Raw Data'!$A$3,MATCH('Data above threshold'!$A114,'Raw Data'!$B$4:$B$185,0),MATCH('Data above threshold'!CG$4,'Raw Data'!$3:$3,0)-1)),"",OFFSET('Raw Data'!$A$3,MATCH('Data above threshold'!$A114,'Raw Data'!$B$4:$B$185,0),MATCH('Data above threshold'!CG$4,'Raw Data'!$3:$3,0)-1))</f>
        <v>#N/A</v>
      </c>
      <c r="CH114" s="107" t="n">
        <f aca="true">IF(ISBLANK(OFFSET('Raw Data'!$A$3,MATCH('Data above threshold'!$A114,'Raw Data'!$B$4:$B$185,0),MATCH('Data above threshold'!CH$4,'Raw Data'!$3:$3,0)-1)),"",OFFSET('Raw Data'!$A$3,MATCH('Data above threshold'!$A114,'Raw Data'!$B$4:$B$185,0),MATCH('Data above threshold'!CH$4,'Raw Data'!$3:$3,0)-1))</f>
        <v>69</v>
      </c>
      <c r="CI114" s="107" t="n">
        <f aca="true">IF(ISBLANK(OFFSET('Raw Data'!$A$3,MATCH('Data above threshold'!$A114,'Raw Data'!$B$4:$B$185,0),MATCH('Data above threshold'!CI$4,'Raw Data'!$3:$3,0)-1)),"",OFFSET('Raw Data'!$A$3,MATCH('Data above threshold'!$A114,'Raw Data'!$B$4:$B$185,0),MATCH('Data above threshold'!CI$4,'Raw Data'!$3:$3,0)-1))</f>
        <v>42</v>
      </c>
      <c r="CJ114" s="107" t="n">
        <f aca="true">IF(ISBLANK(OFFSET('Raw Data'!$A$3,MATCH('Data above threshold'!$A114,'Raw Data'!$B$4:$B$185,0),MATCH('Data above threshold'!CJ$4,'Raw Data'!$3:$3,0)-1)),"",OFFSET('Raw Data'!$A$3,MATCH('Data above threshold'!$A114,'Raw Data'!$B$4:$B$185,0),MATCH('Data above threshold'!CJ$4,'Raw Data'!$3:$3,0)-1))</f>
        <v>28</v>
      </c>
      <c r="CK114" s="107" t="n">
        <f aca="true">IF(ISBLANK(OFFSET('Raw Data'!$A$3,MATCH('Data above threshold'!$A114,'Raw Data'!$B$4:$B$185,0),MATCH('Data above threshold'!CK$4,'Raw Data'!$3:$3,0)-1)),"",OFFSET('Raw Data'!$A$3,MATCH('Data above threshold'!$A114,'Raw Data'!$B$4:$B$185,0),MATCH('Data above threshold'!CK$4,'Raw Data'!$3:$3,0)-1))</f>
        <v>47</v>
      </c>
      <c r="CL114" s="107" t="n">
        <f aca="true">IF(ISBLANK(OFFSET('Raw Data'!$A$3,MATCH('Data above threshold'!$A114,'Raw Data'!$B$4:$B$185,0),MATCH('Data above threshold'!CL$4,'Raw Data'!$3:$3,0)-1)),"",OFFSET('Raw Data'!$A$3,MATCH('Data above threshold'!$A114,'Raw Data'!$B$4:$B$185,0),MATCH('Data above threshold'!CL$4,'Raw Data'!$3:$3,0)-1))</f>
        <v>66</v>
      </c>
      <c r="CM114" s="107" t="n">
        <f aca="true">IF(ISBLANK(OFFSET('Raw Data'!$A$3,MATCH('Data above threshold'!$A114,'Raw Data'!$B$4:$B$185,0),MATCH('Data above threshold'!CM$4,'Raw Data'!$3:$3,0)-1)),"",OFFSET('Raw Data'!$A$3,MATCH('Data above threshold'!$A114,'Raw Data'!$B$4:$B$185,0),MATCH('Data above threshold'!CM$4,'Raw Data'!$3:$3,0)-1))</f>
        <v>55</v>
      </c>
      <c r="CN114" s="107" t="n">
        <f aca="true">IF(ISBLANK(OFFSET('Raw Data'!$A$3,MATCH('Data above threshold'!$A114,'Raw Data'!$B$4:$B$185,0),MATCH('Data above threshold'!CN$4,'Raw Data'!$3:$3,0)-1)),"",OFFSET('Raw Data'!$A$3,MATCH('Data above threshold'!$A114,'Raw Data'!$B$4:$B$185,0),MATCH('Data above threshold'!CN$4,'Raw Data'!$3:$3,0)-1))</f>
        <v>85</v>
      </c>
      <c r="CO114" s="107" t="n">
        <f aca="true">IF(ISBLANK(OFFSET('Raw Data'!$A$3,MATCH('Data above threshold'!$A114,'Raw Data'!$B$4:$B$185,0),MATCH('Data above threshold'!CO$4,'Raw Data'!$3:$3,0)-1)),"",OFFSET('Raw Data'!$A$3,MATCH('Data above threshold'!$A114,'Raw Data'!$B$4:$B$185,0),MATCH('Data above threshold'!CO$4,'Raw Data'!$3:$3,0)-1))</f>
        <v>73</v>
      </c>
      <c r="CP114" s="107" t="n">
        <f aca="true">IF(ISBLANK(OFFSET('Raw Data'!$A$3,MATCH('Data above threshold'!$A114,'Raw Data'!$B$4:$B$185,0),MATCH('Data above threshold'!CP$4,'Raw Data'!$3:$3,0)-1)),"",OFFSET('Raw Data'!$A$3,MATCH('Data above threshold'!$A114,'Raw Data'!$B$4:$B$185,0),MATCH('Data above threshold'!CP$4,'Raw Data'!$3:$3,0)-1))</f>
        <v>7</v>
      </c>
      <c r="CQ114" s="107" t="n">
        <f aca="true">IF(ISBLANK(OFFSET('Raw Data'!$A$3,MATCH('Data above threshold'!$A114,'Raw Data'!$B$4:$B$185,0),MATCH('Data above threshold'!CQ$4,'Raw Data'!$3:$3,0)-1)),"",OFFSET('Raw Data'!$A$3,MATCH('Data above threshold'!$A114,'Raw Data'!$B$4:$B$185,0),MATCH('Data above threshold'!CQ$4,'Raw Data'!$3:$3,0)-1))</f>
        <v>30</v>
      </c>
      <c r="CR114" s="107" t="n">
        <f aca="true">IF(ISBLANK(OFFSET('Raw Data'!$A$3,MATCH('Data above threshold'!$A114,'Raw Data'!$B$4:$B$185,0),MATCH('Data above threshold'!CR$4,'Raw Data'!$3:$3,0)-1)),"",OFFSET('Raw Data'!$A$3,MATCH('Data above threshold'!$A114,'Raw Data'!$B$4:$B$185,0),MATCH('Data above threshold'!CR$4,'Raw Data'!$3:$3,0)-1))</f>
        <v>26</v>
      </c>
    </row>
    <row r="115" s="103" customFormat="true" ht="15.5" hidden="false" customHeight="false" outlineLevel="0" collapsed="false">
      <c r="A115" s="107" t="n">
        <v>4312</v>
      </c>
      <c r="B115" s="107" t="n">
        <v>4</v>
      </c>
      <c r="C115" s="107" t="str">
        <f aca="true">IF(ISBLANK(OFFSET('Raw Data'!$A$3,MATCH('Data above threshold'!$A115,'Raw Data'!$B$4:$B$185,0),MATCH('Data above threshold'!C$4,'Raw Data'!$3:$3,0)-1)),"",OFFSET('Raw Data'!$A$3,MATCH('Data above threshold'!$A115,'Raw Data'!$B$4:$B$185,0),MATCH('Data above threshold'!C$4,'Raw Data'!$3:$3,0)-1))</f>
        <v/>
      </c>
      <c r="D115" s="107" t="str">
        <f aca="true">IF(ISBLANK(OFFSET('Raw Data'!$A$3,MATCH('Data above threshold'!$A115,'Raw Data'!$B$4:$B$185,0),MATCH('Data above threshold'!D$4,'Raw Data'!$3:$3,0)-1)),"",OFFSET('Raw Data'!$A$3,MATCH('Data above threshold'!$A115,'Raw Data'!$B$4:$B$185,0),MATCH('Data above threshold'!D$4,'Raw Data'!$3:$3,0)-1))</f>
        <v>Renewable energy regulation</v>
      </c>
      <c r="E115" s="107" t="str">
        <f aca="true">IF(ISBLANK(OFFSET('Raw Data'!$A$3,MATCH('Data above threshold'!$A115,'Raw Data'!$B$4:$B$185,0),MATCH('Data above threshold'!E$4,'Raw Data'!$3:$3,0)-1)),"",OFFSET('Raw Data'!$A$3,MATCH('Data above threshold'!$A115,'Raw Data'!$B$4:$B$185,0),MATCH('Data above threshold'!E$4,'Raw Data'!$3:$3,0)-1))</f>
        <v/>
      </c>
      <c r="F115" s="107" t="str">
        <f aca="true">IF(ISBLANK(OFFSET('Raw Data'!$A$3,MATCH('Data above threshold'!$A115,'Raw Data'!$B$4:$B$185,0),MATCH('Data above threshold'!F$4,'Raw Data'!$3:$3,0)-1)),"",OFFSET('Raw Data'!$A$3,MATCH('Data above threshold'!$A115,'Raw Data'!$B$4:$B$185,0),MATCH('Data above threshold'!F$4,'Raw Data'!$3:$3,0)-1))</f>
        <v/>
      </c>
      <c r="G115" s="107" t="str">
        <f aca="true">IF(ISBLANK(OFFSET('Raw Data'!$A$3,MATCH('Data above threshold'!$A115,'Raw Data'!$B$4:$B$185,0),MATCH('Data above threshold'!G$4,'Raw Data'!$3:$3,0)-1)),"",OFFSET('Raw Data'!$A$3,MATCH('Data above threshold'!$A115,'Raw Data'!$B$4:$B$185,0),MATCH('Data above threshold'!G$4,'Raw Data'!$3:$3,0)-1))</f>
        <v/>
      </c>
      <c r="H115" s="107" t="str">
        <f aca="true">IF(ISBLANK(OFFSET('Raw Data'!$A$3,MATCH('Data above threshold'!$A115,'Raw Data'!$B$4:$B$185,0),MATCH('Data above threshold'!H$4,'Raw Data'!$3:$3,0)-1)),"",OFFSET('Raw Data'!$A$3,MATCH('Data above threshold'!$A115,'Raw Data'!$B$4:$B$185,0),MATCH('Data above threshold'!H$4,'Raw Data'!$3:$3,0)-1))</f>
        <v>The World Bank/ESMAP, [i]Policy Matters: Regulatory Indicators for Sustainable Energy (RISE) 2018</v>
      </c>
      <c r="I115" s="107" t="str">
        <f aca="true">IF(ISBLANK(OFFSET('Raw Data'!$A$3,MATCH('Data above threshold'!$A115,'Raw Data'!$B$4:$B$185,0),MATCH('Data above threshold'!I$4,'Raw Data'!$3:$3,0)-1)),"",OFFSET('Raw Data'!$A$3,MATCH('Data above threshold'!$A115,'Raw Data'!$B$4:$B$185,0),MATCH('Data above threshold'!I$4,'Raw Data'!$3:$3,0)-1))</f>
        <v/>
      </c>
      <c r="J115" s="107" t="str">
        <f aca="true">IF(ISBLANK(OFFSET('Raw Data'!$A$3,MATCH('Data above threshold'!$A115,'Raw Data'!$B$4:$B$185,0),MATCH('Data above threshold'!J$4,'Raw Data'!$3:$3,0)-1)),"",OFFSET('Raw Data'!$A$3,MATCH('Data above threshold'!$A115,'Raw Data'!$B$4:$B$185,0),MATCH('Data above threshold'!J$4,'Raw Data'!$3:$3,0)-1))</f>
        <v>Score 0-100</v>
      </c>
      <c r="K115" s="107" t="str">
        <f aca="true">IF(ISBLANK(OFFSET('Raw Data'!$A$3,MATCH('Data above threshold'!$A115,'Raw Data'!$B$4:$B$185,0),MATCH('Data above threshold'!K$4,'Raw Data'!$3:$3,0)-1)),"",OFFSET('Raw Data'!$A$3,MATCH('Data above threshold'!$A115,'Raw Data'!$B$4:$B$185,0),MATCH('Data above threshold'!K$4,'Raw Data'!$3:$3,0)-1))</f>
        <v>Plus</v>
      </c>
      <c r="L115" s="107" t="str">
        <f aca="true">IF(ISBLANK(OFFSET('Raw Data'!$A$3,MATCH('Data above threshold'!$A115,'Raw Data'!$B$4:$B$185,0),MATCH('Data above threshold'!L$4,'Raw Data'!$3:$3,0)-1)),"",OFFSET('Raw Data'!$A$3,MATCH('Data above threshold'!$A115,'Raw Data'!$B$4:$B$185,0),MATCH('Data above threshold'!L$4,'Raw Data'!$3:$3,0)-1))</f>
        <v>https://rise.worldbank.org/scores</v>
      </c>
      <c r="M115" s="105" t="n">
        <f aca="false" t="array" ref="M115:M115">IFERROR(SKEW(IF(ISNUMBER(Q115:CR115),Q115:CR115,"")),"")</f>
        <v>-0.539154379308806</v>
      </c>
      <c r="N115" s="107" t="n">
        <v>0</v>
      </c>
      <c r="O115" s="107" t="str">
        <f aca="true">IF(ISBLANK(OFFSET('Raw Data'!$A$3,MATCH('Data above threshold'!$A115,'Raw Data'!$B$4:$B$185,0),MATCH('Data above threshold'!O$4,'Raw Data'!$3:$3,0)-1)),"",OFFSET('Raw Data'!$A$3,MATCH('Data above threshold'!$A115,'Raw Data'!$B$4:$B$185,0),MATCH('Data above threshold'!O$4,'Raw Data'!$3:$3,0)-1))</f>
        <v/>
      </c>
      <c r="P115" s="106" t="n">
        <f aca="false" t="array" ref="P115:P115">IF(B115&lt;4,"",1-IFERROR(SUM(ISNUMBER(Q115:CR115)*(1-$Q$3:$CR$3))/COUNTIF($Q$3:$CR$3,0),0))</f>
        <v>0.1375</v>
      </c>
      <c r="Q115" s="107" t="n">
        <f aca="true">IF(ISBLANK(OFFSET('Raw Data'!$A$3,MATCH('Data above threshold'!$A115,'Raw Data'!$B$4:$B$185,0),MATCH('Data above threshold'!Q$4,'Raw Data'!$3:$3,0)-1)),"",OFFSET('Raw Data'!$A$3,MATCH('Data above threshold'!$A115,'Raw Data'!$B$4:$B$185,0),MATCH('Data above threshold'!Q$4,'Raw Data'!$3:$3,0)-1))</f>
        <v>60</v>
      </c>
      <c r="R115" s="107" t="n">
        <f aca="true">IF(ISBLANK(OFFSET('Raw Data'!$A$3,MATCH('Data above threshold'!$A115,'Raw Data'!$B$4:$B$185,0),MATCH('Data above threshold'!R$4,'Raw Data'!$3:$3,0)-1)),"",OFFSET('Raw Data'!$A$3,MATCH('Data above threshold'!$A115,'Raw Data'!$B$4:$B$185,0),MATCH('Data above threshold'!R$4,'Raw Data'!$3:$3,0)-1))</f>
        <v>83</v>
      </c>
      <c r="S115" s="107" t="n">
        <f aca="true">IF(ISBLANK(OFFSET('Raw Data'!$A$3,MATCH('Data above threshold'!$A115,'Raw Data'!$B$4:$B$185,0),MATCH('Data above threshold'!S$4,'Raw Data'!$3:$3,0)-1)),"",OFFSET('Raw Data'!$A$3,MATCH('Data above threshold'!$A115,'Raw Data'!$B$4:$B$185,0),MATCH('Data above threshold'!S$4,'Raw Data'!$3:$3,0)-1))</f>
        <v>82</v>
      </c>
      <c r="T115" s="107" t="n">
        <f aca="true">IF(ISBLANK(OFFSET('Raw Data'!$A$3,MATCH('Data above threshold'!$A115,'Raw Data'!$B$4:$B$185,0),MATCH('Data above threshold'!T$4,'Raw Data'!$3:$3,0)-1)),"",OFFSET('Raw Data'!$A$3,MATCH('Data above threshold'!$A115,'Raw Data'!$B$4:$B$185,0),MATCH('Data above threshold'!T$4,'Raw Data'!$3:$3,0)-1))</f>
        <v>85</v>
      </c>
      <c r="U115" s="107" t="n">
        <f aca="true">IF(ISBLANK(OFFSET('Raw Data'!$A$3,MATCH('Data above threshold'!$A115,'Raw Data'!$B$4:$B$185,0),MATCH('Data above threshold'!U$4,'Raw Data'!$3:$3,0)-1)),"",OFFSET('Raw Data'!$A$3,MATCH('Data above threshold'!$A115,'Raw Data'!$B$4:$B$185,0),MATCH('Data above threshold'!U$4,'Raw Data'!$3:$3,0)-1))</f>
        <v>44</v>
      </c>
      <c r="V115" s="107" t="e">
        <f aca="true">IF(ISBLANK(OFFSET('Raw Data'!$A$3,MATCH('Data above threshold'!$A115,'Raw Data'!$B$4:$B$185,0),MATCH('Data above threshold'!V$4,'Raw Data'!$3:$3,0)-1)),"",OFFSET('Raw Data'!$A$3,MATCH('Data above threshold'!$A115,'Raw Data'!$B$4:$B$185,0),MATCH('Data above threshold'!V$4,'Raw Data'!$3:$3,0)-1))</f>
        <v>#N/A</v>
      </c>
      <c r="W115" s="107" t="n">
        <f aca="true">IF(ISBLANK(OFFSET('Raw Data'!$A$3,MATCH('Data above threshold'!$A115,'Raw Data'!$B$4:$B$185,0),MATCH('Data above threshold'!W$4,'Raw Data'!$3:$3,0)-1)),"",OFFSET('Raw Data'!$A$3,MATCH('Data above threshold'!$A115,'Raw Data'!$B$4:$B$185,0),MATCH('Data above threshold'!W$4,'Raw Data'!$3:$3,0)-1))</f>
        <v>81</v>
      </c>
      <c r="X115" s="107" t="n">
        <f aca="true">IF(ISBLANK(OFFSET('Raw Data'!$A$3,MATCH('Data above threshold'!$A115,'Raw Data'!$B$4:$B$185,0),MATCH('Data above threshold'!X$4,'Raw Data'!$3:$3,0)-1)),"",OFFSET('Raw Data'!$A$3,MATCH('Data above threshold'!$A115,'Raw Data'!$B$4:$B$185,0),MATCH('Data above threshold'!X$4,'Raw Data'!$3:$3,0)-1))</f>
        <v>81</v>
      </c>
      <c r="Y115" s="107" t="n">
        <f aca="true">IF(ISBLANK(OFFSET('Raw Data'!$A$3,MATCH('Data above threshold'!$A115,'Raw Data'!$B$4:$B$185,0),MATCH('Data above threshold'!Y$4,'Raw Data'!$3:$3,0)-1)),"",OFFSET('Raw Data'!$A$3,MATCH('Data above threshold'!$A115,'Raw Data'!$B$4:$B$185,0),MATCH('Data above threshold'!Y$4,'Raw Data'!$3:$3,0)-1))</f>
        <v>91</v>
      </c>
      <c r="Z115" s="107" t="n">
        <f aca="true">IF(ISBLANK(OFFSET('Raw Data'!$A$3,MATCH('Data above threshold'!$A115,'Raw Data'!$B$4:$B$185,0),MATCH('Data above threshold'!Z$4,'Raw Data'!$3:$3,0)-1)),"",OFFSET('Raw Data'!$A$3,MATCH('Data above threshold'!$A115,'Raw Data'!$B$4:$B$185,0),MATCH('Data above threshold'!Z$4,'Raw Data'!$3:$3,0)-1))</f>
        <v>82</v>
      </c>
      <c r="AA115" s="107" t="n">
        <f aca="true">IF(ISBLANK(OFFSET('Raw Data'!$A$3,MATCH('Data above threshold'!$A115,'Raw Data'!$B$4:$B$185,0),MATCH('Data above threshold'!AA$4,'Raw Data'!$3:$3,0)-1)),"",OFFSET('Raw Data'!$A$3,MATCH('Data above threshold'!$A115,'Raw Data'!$B$4:$B$185,0),MATCH('Data above threshold'!AA$4,'Raw Data'!$3:$3,0)-1))</f>
        <v>69</v>
      </c>
      <c r="AB115" s="107" t="n">
        <f aca="true">IF(ISBLANK(OFFSET('Raw Data'!$A$3,MATCH('Data above threshold'!$A115,'Raw Data'!$B$4:$B$185,0),MATCH('Data above threshold'!AB$4,'Raw Data'!$3:$3,0)-1)),"",OFFSET('Raw Data'!$A$3,MATCH('Data above threshold'!$A115,'Raw Data'!$B$4:$B$185,0),MATCH('Data above threshold'!AB$4,'Raw Data'!$3:$3,0)-1))</f>
        <v>33</v>
      </c>
      <c r="AC115" s="107" t="n">
        <f aca="true">IF(ISBLANK(OFFSET('Raw Data'!$A$3,MATCH('Data above threshold'!$A115,'Raw Data'!$B$4:$B$185,0),MATCH('Data above threshold'!AC$4,'Raw Data'!$3:$3,0)-1)),"",OFFSET('Raw Data'!$A$3,MATCH('Data above threshold'!$A115,'Raw Data'!$B$4:$B$185,0),MATCH('Data above threshold'!AC$4,'Raw Data'!$3:$3,0)-1))</f>
        <v>78</v>
      </c>
      <c r="AD115" s="107" t="e">
        <f aca="true">IF(ISBLANK(OFFSET('Raw Data'!$A$3,MATCH('Data above threshold'!$A115,'Raw Data'!$B$4:$B$185,0),MATCH('Data above threshold'!AD$4,'Raw Data'!$3:$3,0)-1)),"",OFFSET('Raw Data'!$A$3,MATCH('Data above threshold'!$A115,'Raw Data'!$B$4:$B$185,0),MATCH('Data above threshold'!AD$4,'Raw Data'!$3:$3,0)-1))</f>
        <v>#N/A</v>
      </c>
      <c r="AE115" s="107" t="n">
        <f aca="true">IF(ISBLANK(OFFSET('Raw Data'!$A$3,MATCH('Data above threshold'!$A115,'Raw Data'!$B$4:$B$185,0),MATCH('Data above threshold'!AE$4,'Raw Data'!$3:$3,0)-1)),"",OFFSET('Raw Data'!$A$3,MATCH('Data above threshold'!$A115,'Raw Data'!$B$4:$B$185,0),MATCH('Data above threshold'!AE$4,'Raw Data'!$3:$3,0)-1))</f>
        <v>67</v>
      </c>
      <c r="AF115" s="107" t="e">
        <f aca="true">IF(ISBLANK(OFFSET('Raw Data'!$A$3,MATCH('Data above threshold'!$A115,'Raw Data'!$B$4:$B$185,0),MATCH('Data above threshold'!AF$4,'Raw Data'!$3:$3,0)-1)),"",OFFSET('Raw Data'!$A$3,MATCH('Data above threshold'!$A115,'Raw Data'!$B$4:$B$185,0),MATCH('Data above threshold'!AF$4,'Raw Data'!$3:$3,0)-1))</f>
        <v>#N/A</v>
      </c>
      <c r="AG115" s="107" t="n">
        <f aca="true">IF(ISBLANK(OFFSET('Raw Data'!$A$3,MATCH('Data above threshold'!$A115,'Raw Data'!$B$4:$B$185,0),MATCH('Data above threshold'!AG$4,'Raw Data'!$3:$3,0)-1)),"",OFFSET('Raw Data'!$A$3,MATCH('Data above threshold'!$A115,'Raw Data'!$B$4:$B$185,0),MATCH('Data above threshold'!AG$4,'Raw Data'!$3:$3,0)-1))</f>
        <v>97</v>
      </c>
      <c r="AH115" s="107" t="n">
        <f aca="true">IF(ISBLANK(OFFSET('Raw Data'!$A$3,MATCH('Data above threshold'!$A115,'Raw Data'!$B$4:$B$185,0),MATCH('Data above threshold'!AH$4,'Raw Data'!$3:$3,0)-1)),"",OFFSET('Raw Data'!$A$3,MATCH('Data above threshold'!$A115,'Raw Data'!$B$4:$B$185,0),MATCH('Data above threshold'!AH$4,'Raw Data'!$3:$3,0)-1))</f>
        <v>95</v>
      </c>
      <c r="AI115" s="107" t="n">
        <f aca="true">IF(ISBLANK(OFFSET('Raw Data'!$A$3,MATCH('Data above threshold'!$A115,'Raw Data'!$B$4:$B$185,0),MATCH('Data above threshold'!AI$4,'Raw Data'!$3:$3,0)-1)),"",OFFSET('Raw Data'!$A$3,MATCH('Data above threshold'!$A115,'Raw Data'!$B$4:$B$185,0),MATCH('Data above threshold'!AI$4,'Raw Data'!$3:$3,0)-1))</f>
        <v>57</v>
      </c>
      <c r="AJ115" s="107" t="n">
        <f aca="true">IF(ISBLANK(OFFSET('Raw Data'!$A$3,MATCH('Data above threshold'!$A115,'Raw Data'!$B$4:$B$185,0),MATCH('Data above threshold'!AJ$4,'Raw Data'!$3:$3,0)-1)),"",OFFSET('Raw Data'!$A$3,MATCH('Data above threshold'!$A115,'Raw Data'!$B$4:$B$185,0),MATCH('Data above threshold'!AJ$4,'Raw Data'!$3:$3,0)-1))</f>
        <v>45</v>
      </c>
      <c r="AK115" s="107" t="n">
        <f aca="true">IF(ISBLANK(OFFSET('Raw Data'!$A$3,MATCH('Data above threshold'!$A115,'Raw Data'!$B$4:$B$185,0),MATCH('Data above threshold'!AK$4,'Raw Data'!$3:$3,0)-1)),"",OFFSET('Raw Data'!$A$3,MATCH('Data above threshold'!$A115,'Raw Data'!$B$4:$B$185,0),MATCH('Data above threshold'!AK$4,'Raw Data'!$3:$3,0)-1))</f>
        <v>51</v>
      </c>
      <c r="AL115" s="107" t="n">
        <f aca="true">IF(ISBLANK(OFFSET('Raw Data'!$A$3,MATCH('Data above threshold'!$A115,'Raw Data'!$B$4:$B$185,0),MATCH('Data above threshold'!AL$4,'Raw Data'!$3:$3,0)-1)),"",OFFSET('Raw Data'!$A$3,MATCH('Data above threshold'!$A115,'Raw Data'!$B$4:$B$185,0),MATCH('Data above threshold'!AL$4,'Raw Data'!$3:$3,0)-1))</f>
        <v>85</v>
      </c>
      <c r="AM115" s="107" t="n">
        <f aca="true">IF(ISBLANK(OFFSET('Raw Data'!$A$3,MATCH('Data above threshold'!$A115,'Raw Data'!$B$4:$B$185,0),MATCH('Data above threshold'!AM$4,'Raw Data'!$3:$3,0)-1)),"",OFFSET('Raw Data'!$A$3,MATCH('Data above threshold'!$A115,'Raw Data'!$B$4:$B$185,0),MATCH('Data above threshold'!AM$4,'Raw Data'!$3:$3,0)-1))</f>
        <v>84</v>
      </c>
      <c r="AN115" s="107" t="e">
        <f aca="true">IF(ISBLANK(OFFSET('Raw Data'!$A$3,MATCH('Data above threshold'!$A115,'Raw Data'!$B$4:$B$185,0),MATCH('Data above threshold'!AN$4,'Raw Data'!$3:$3,0)-1)),"",OFFSET('Raw Data'!$A$3,MATCH('Data above threshold'!$A115,'Raw Data'!$B$4:$B$185,0),MATCH('Data above threshold'!AN$4,'Raw Data'!$3:$3,0)-1))</f>
        <v>#N/A</v>
      </c>
      <c r="AO115" s="107" t="n">
        <f aca="true">IF(ISBLANK(OFFSET('Raw Data'!$A$3,MATCH('Data above threshold'!$A115,'Raw Data'!$B$4:$B$185,0),MATCH('Data above threshold'!AO$4,'Raw Data'!$3:$3,0)-1)),"",OFFSET('Raw Data'!$A$3,MATCH('Data above threshold'!$A115,'Raw Data'!$B$4:$B$185,0),MATCH('Data above threshold'!AO$4,'Raw Data'!$3:$3,0)-1))</f>
        <v>87</v>
      </c>
      <c r="AP115" s="107" t="n">
        <f aca="true">IF(ISBLANK(OFFSET('Raw Data'!$A$3,MATCH('Data above threshold'!$A115,'Raw Data'!$B$4:$B$185,0),MATCH('Data above threshold'!AP$4,'Raw Data'!$3:$3,0)-1)),"",OFFSET('Raw Data'!$A$3,MATCH('Data above threshold'!$A115,'Raw Data'!$B$4:$B$185,0),MATCH('Data above threshold'!AP$4,'Raw Data'!$3:$3,0)-1))</f>
        <v>94</v>
      </c>
      <c r="AQ115" s="107" t="n">
        <f aca="true">IF(ISBLANK(OFFSET('Raw Data'!$A$3,MATCH('Data above threshold'!$A115,'Raw Data'!$B$4:$B$185,0),MATCH('Data above threshold'!AQ$4,'Raw Data'!$3:$3,0)-1)),"",OFFSET('Raw Data'!$A$3,MATCH('Data above threshold'!$A115,'Raw Data'!$B$4:$B$185,0),MATCH('Data above threshold'!AQ$4,'Raw Data'!$3:$3,0)-1))</f>
        <v>76</v>
      </c>
      <c r="AR115" s="107" t="n">
        <f aca="true">IF(ISBLANK(OFFSET('Raw Data'!$A$3,MATCH('Data above threshold'!$A115,'Raw Data'!$B$4:$B$185,0),MATCH('Data above threshold'!AR$4,'Raw Data'!$3:$3,0)-1)),"",OFFSET('Raw Data'!$A$3,MATCH('Data above threshold'!$A115,'Raw Data'!$B$4:$B$185,0),MATCH('Data above threshold'!AR$4,'Raw Data'!$3:$3,0)-1))</f>
        <v>10</v>
      </c>
      <c r="AS115" s="107" t="n">
        <f aca="true">IF(ISBLANK(OFFSET('Raw Data'!$A$3,MATCH('Data above threshold'!$A115,'Raw Data'!$B$4:$B$185,0),MATCH('Data above threshold'!AS$4,'Raw Data'!$3:$3,0)-1)),"",OFFSET('Raw Data'!$A$3,MATCH('Data above threshold'!$A115,'Raw Data'!$B$4:$B$185,0),MATCH('Data above threshold'!AS$4,'Raw Data'!$3:$3,0)-1))</f>
        <v>82</v>
      </c>
      <c r="AT115" s="107" t="e">
        <f aca="true">IF(ISBLANK(OFFSET('Raw Data'!$A$3,MATCH('Data above threshold'!$A115,'Raw Data'!$B$4:$B$185,0),MATCH('Data above threshold'!AT$4,'Raw Data'!$3:$3,0)-1)),"",OFFSET('Raw Data'!$A$3,MATCH('Data above threshold'!$A115,'Raw Data'!$B$4:$B$185,0),MATCH('Data above threshold'!AT$4,'Raw Data'!$3:$3,0)-1))</f>
        <v>#N/A</v>
      </c>
      <c r="AU115" s="107" t="n">
        <f aca="true">IF(ISBLANK(OFFSET('Raw Data'!$A$3,MATCH('Data above threshold'!$A115,'Raw Data'!$B$4:$B$185,0),MATCH('Data above threshold'!AU$4,'Raw Data'!$3:$3,0)-1)),"",OFFSET('Raw Data'!$A$3,MATCH('Data above threshold'!$A115,'Raw Data'!$B$4:$B$185,0),MATCH('Data above threshold'!AU$4,'Raw Data'!$3:$3,0)-1))</f>
        <v>61</v>
      </c>
      <c r="AV115" s="107" t="n">
        <f aca="true">IF(ISBLANK(OFFSET('Raw Data'!$A$3,MATCH('Data above threshold'!$A115,'Raw Data'!$B$4:$B$185,0),MATCH('Data above threshold'!AV$4,'Raw Data'!$3:$3,0)-1)),"",OFFSET('Raw Data'!$A$3,MATCH('Data above threshold'!$A115,'Raw Data'!$B$4:$B$185,0),MATCH('Data above threshold'!AV$4,'Raw Data'!$3:$3,0)-1))</f>
        <v>51</v>
      </c>
      <c r="AW115" s="107" t="n">
        <f aca="true">IF(ISBLANK(OFFSET('Raw Data'!$A$3,MATCH('Data above threshold'!$A115,'Raw Data'!$B$4:$B$185,0),MATCH('Data above threshold'!AW$4,'Raw Data'!$3:$3,0)-1)),"",OFFSET('Raw Data'!$A$3,MATCH('Data above threshold'!$A115,'Raw Data'!$B$4:$B$185,0),MATCH('Data above threshold'!AW$4,'Raw Data'!$3:$3,0)-1))</f>
        <v>89</v>
      </c>
      <c r="AX115" s="107" t="e">
        <f aca="true">IF(ISBLANK(OFFSET('Raw Data'!$A$3,MATCH('Data above threshold'!$A115,'Raw Data'!$B$4:$B$185,0),MATCH('Data above threshold'!AX$4,'Raw Data'!$3:$3,0)-1)),"",OFFSET('Raw Data'!$A$3,MATCH('Data above threshold'!$A115,'Raw Data'!$B$4:$B$185,0),MATCH('Data above threshold'!AX$4,'Raw Data'!$3:$3,0)-1))</f>
        <v>#N/A</v>
      </c>
      <c r="AY115" s="107" t="n">
        <f aca="true">IF(ISBLANK(OFFSET('Raw Data'!$A$3,MATCH('Data above threshold'!$A115,'Raw Data'!$B$4:$B$185,0),MATCH('Data above threshold'!AY$4,'Raw Data'!$3:$3,0)-1)),"",OFFSET('Raw Data'!$A$3,MATCH('Data above threshold'!$A115,'Raw Data'!$B$4:$B$185,0),MATCH('Data above threshold'!AY$4,'Raw Data'!$3:$3,0)-1))</f>
        <v>84</v>
      </c>
      <c r="AZ115" s="107" t="n">
        <f aca="true">IF(ISBLANK(OFFSET('Raw Data'!$A$3,MATCH('Data above threshold'!$A115,'Raw Data'!$B$4:$B$185,0),MATCH('Data above threshold'!AZ$4,'Raw Data'!$3:$3,0)-1)),"",OFFSET('Raw Data'!$A$3,MATCH('Data above threshold'!$A115,'Raw Data'!$B$4:$B$185,0),MATCH('Data above threshold'!AZ$4,'Raw Data'!$3:$3,0)-1))</f>
        <v>55</v>
      </c>
      <c r="BA115" s="107" t="n">
        <f aca="true">IF(ISBLANK(OFFSET('Raw Data'!$A$3,MATCH('Data above threshold'!$A115,'Raw Data'!$B$4:$B$185,0),MATCH('Data above threshold'!BA$4,'Raw Data'!$3:$3,0)-1)),"",OFFSET('Raw Data'!$A$3,MATCH('Data above threshold'!$A115,'Raw Data'!$B$4:$B$185,0),MATCH('Data above threshold'!BA$4,'Raw Data'!$3:$3,0)-1))</f>
        <v>81</v>
      </c>
      <c r="BB115" s="107" t="n">
        <f aca="true">IF(ISBLANK(OFFSET('Raw Data'!$A$3,MATCH('Data above threshold'!$A115,'Raw Data'!$B$4:$B$185,0),MATCH('Data above threshold'!BB$4,'Raw Data'!$3:$3,0)-1)),"",OFFSET('Raw Data'!$A$3,MATCH('Data above threshold'!$A115,'Raw Data'!$B$4:$B$185,0),MATCH('Data above threshold'!BB$4,'Raw Data'!$3:$3,0)-1))</f>
        <v>59</v>
      </c>
      <c r="BC115" s="107" t="n">
        <f aca="true">IF(ISBLANK(OFFSET('Raw Data'!$A$3,MATCH('Data above threshold'!$A115,'Raw Data'!$B$4:$B$185,0),MATCH('Data above threshold'!BC$4,'Raw Data'!$3:$3,0)-1)),"",OFFSET('Raw Data'!$A$3,MATCH('Data above threshold'!$A115,'Raw Data'!$B$4:$B$185,0),MATCH('Data above threshold'!BC$4,'Raw Data'!$3:$3,0)-1))</f>
        <v>81</v>
      </c>
      <c r="BD115" s="107" t="n">
        <f aca="true">IF(ISBLANK(OFFSET('Raw Data'!$A$3,MATCH('Data above threshold'!$A115,'Raw Data'!$B$4:$B$185,0),MATCH('Data above threshold'!BD$4,'Raw Data'!$3:$3,0)-1)),"",OFFSET('Raw Data'!$A$3,MATCH('Data above threshold'!$A115,'Raw Data'!$B$4:$B$185,0),MATCH('Data above threshold'!BD$4,'Raw Data'!$3:$3,0)-1))</f>
        <v>67</v>
      </c>
      <c r="BE115" s="107" t="n">
        <f aca="true">IF(ISBLANK(OFFSET('Raw Data'!$A$3,MATCH('Data above threshold'!$A115,'Raw Data'!$B$4:$B$185,0),MATCH('Data above threshold'!BE$4,'Raw Data'!$3:$3,0)-1)),"",OFFSET('Raw Data'!$A$3,MATCH('Data above threshold'!$A115,'Raw Data'!$B$4:$B$185,0),MATCH('Data above threshold'!BE$4,'Raw Data'!$3:$3,0)-1))</f>
        <v>82</v>
      </c>
      <c r="BF115" s="107" t="n">
        <f aca="true">IF(ISBLANK(OFFSET('Raw Data'!$A$3,MATCH('Data above threshold'!$A115,'Raw Data'!$B$4:$B$185,0),MATCH('Data above threshold'!BF$4,'Raw Data'!$3:$3,0)-1)),"",OFFSET('Raw Data'!$A$3,MATCH('Data above threshold'!$A115,'Raw Data'!$B$4:$B$185,0),MATCH('Data above threshold'!BF$4,'Raw Data'!$3:$3,0)-1))</f>
        <v>41</v>
      </c>
      <c r="BG115" s="107" t="e">
        <f aca="true">IF(ISBLANK(OFFSET('Raw Data'!$A$3,MATCH('Data above threshold'!$A115,'Raw Data'!$B$4:$B$185,0),MATCH('Data above threshold'!BG$4,'Raw Data'!$3:$3,0)-1)),"",OFFSET('Raw Data'!$A$3,MATCH('Data above threshold'!$A115,'Raw Data'!$B$4:$B$185,0),MATCH('Data above threshold'!BG$4,'Raw Data'!$3:$3,0)-1))</f>
        <v>#N/A</v>
      </c>
      <c r="BH115" s="107" t="n">
        <f aca="true">IF(ISBLANK(OFFSET('Raw Data'!$A$3,MATCH('Data above threshold'!$A115,'Raw Data'!$B$4:$B$185,0),MATCH('Data above threshold'!BH$4,'Raw Data'!$3:$3,0)-1)),"",OFFSET('Raw Data'!$A$3,MATCH('Data above threshold'!$A115,'Raw Data'!$B$4:$B$185,0),MATCH('Data above threshold'!BH$4,'Raw Data'!$3:$3,0)-1))</f>
        <v>20</v>
      </c>
      <c r="BI115" s="107" t="n">
        <f aca="true">IF(ISBLANK(OFFSET('Raw Data'!$A$3,MATCH('Data above threshold'!$A115,'Raw Data'!$B$4:$B$185,0),MATCH('Data above threshold'!BI$4,'Raw Data'!$3:$3,0)-1)),"",OFFSET('Raw Data'!$A$3,MATCH('Data above threshold'!$A115,'Raw Data'!$B$4:$B$185,0),MATCH('Data above threshold'!BI$4,'Raw Data'!$3:$3,0)-1))</f>
        <v>20</v>
      </c>
      <c r="BJ115" s="107" t="e">
        <f aca="true">IF(ISBLANK(OFFSET('Raw Data'!$A$3,MATCH('Data above threshold'!$A115,'Raw Data'!$B$4:$B$185,0),MATCH('Data above threshold'!BJ$4,'Raw Data'!$3:$3,0)-1)),"",OFFSET('Raw Data'!$A$3,MATCH('Data above threshold'!$A115,'Raw Data'!$B$4:$B$185,0),MATCH('Data above threshold'!BJ$4,'Raw Data'!$3:$3,0)-1))</f>
        <v>#N/A</v>
      </c>
      <c r="BK115" s="107" t="n">
        <f aca="true">IF(ISBLANK(OFFSET('Raw Data'!$A$3,MATCH('Data above threshold'!$A115,'Raw Data'!$B$4:$B$185,0),MATCH('Data above threshold'!BK$4,'Raw Data'!$3:$3,0)-1)),"",OFFSET('Raw Data'!$A$3,MATCH('Data above threshold'!$A115,'Raw Data'!$B$4:$B$185,0),MATCH('Data above threshold'!BK$4,'Raw Data'!$3:$3,0)-1))</f>
        <v>52</v>
      </c>
      <c r="BL115" s="107" t="e">
        <f aca="true">IF(ISBLANK(OFFSET('Raw Data'!$A$3,MATCH('Data above threshold'!$A115,'Raw Data'!$B$4:$B$185,0),MATCH('Data above threshold'!BL$4,'Raw Data'!$3:$3,0)-1)),"",OFFSET('Raw Data'!$A$3,MATCH('Data above threshold'!$A115,'Raw Data'!$B$4:$B$185,0),MATCH('Data above threshold'!BL$4,'Raw Data'!$3:$3,0)-1))</f>
        <v>#N/A</v>
      </c>
      <c r="BM115" s="107" t="n">
        <f aca="true">IF(ISBLANK(OFFSET('Raw Data'!$A$3,MATCH('Data above threshold'!$A115,'Raw Data'!$B$4:$B$185,0),MATCH('Data above threshold'!BM$4,'Raw Data'!$3:$3,0)-1)),"",OFFSET('Raw Data'!$A$3,MATCH('Data above threshold'!$A115,'Raw Data'!$B$4:$B$185,0),MATCH('Data above threshold'!BM$4,'Raw Data'!$3:$3,0)-1))</f>
        <v>49</v>
      </c>
      <c r="BN115" s="107" t="n">
        <f aca="true">IF(ISBLANK(OFFSET('Raw Data'!$A$3,MATCH('Data above threshold'!$A115,'Raw Data'!$B$4:$B$185,0),MATCH('Data above threshold'!BN$4,'Raw Data'!$3:$3,0)-1)),"",OFFSET('Raw Data'!$A$3,MATCH('Data above threshold'!$A115,'Raw Data'!$B$4:$B$185,0),MATCH('Data above threshold'!BN$4,'Raw Data'!$3:$3,0)-1))</f>
        <v>61</v>
      </c>
      <c r="BO115" s="107" t="n">
        <f aca="true">IF(ISBLANK(OFFSET('Raw Data'!$A$3,MATCH('Data above threshold'!$A115,'Raw Data'!$B$4:$B$185,0),MATCH('Data above threshold'!BO$4,'Raw Data'!$3:$3,0)-1)),"",OFFSET('Raw Data'!$A$3,MATCH('Data above threshold'!$A115,'Raw Data'!$B$4:$B$185,0),MATCH('Data above threshold'!BO$4,'Raw Data'!$3:$3,0)-1))</f>
        <v>80</v>
      </c>
      <c r="BP115" s="107" t="n">
        <f aca="true">IF(ISBLANK(OFFSET('Raw Data'!$A$3,MATCH('Data above threshold'!$A115,'Raw Data'!$B$4:$B$185,0),MATCH('Data above threshold'!BP$4,'Raw Data'!$3:$3,0)-1)),"",OFFSET('Raw Data'!$A$3,MATCH('Data above threshold'!$A115,'Raw Data'!$B$4:$B$185,0),MATCH('Data above threshold'!BP$4,'Raw Data'!$3:$3,0)-1))</f>
        <v>78</v>
      </c>
      <c r="BQ115" s="107" t="n">
        <f aca="true">IF(ISBLANK(OFFSET('Raw Data'!$A$3,MATCH('Data above threshold'!$A115,'Raw Data'!$B$4:$B$185,0),MATCH('Data above threshold'!BQ$4,'Raw Data'!$3:$3,0)-1)),"",OFFSET('Raw Data'!$A$3,MATCH('Data above threshold'!$A115,'Raw Data'!$B$4:$B$185,0),MATCH('Data above threshold'!BQ$4,'Raw Data'!$3:$3,0)-1))</f>
        <v>63</v>
      </c>
      <c r="BR115" s="107" t="n">
        <f aca="true">IF(ISBLANK(OFFSET('Raw Data'!$A$3,MATCH('Data above threshold'!$A115,'Raw Data'!$B$4:$B$185,0),MATCH('Data above threshold'!BR$4,'Raw Data'!$3:$3,0)-1)),"",OFFSET('Raw Data'!$A$3,MATCH('Data above threshold'!$A115,'Raw Data'!$B$4:$B$185,0),MATCH('Data above threshold'!BR$4,'Raw Data'!$3:$3,0)-1))</f>
        <v>42</v>
      </c>
      <c r="BS115" s="107" t="n">
        <f aca="true">IF(ISBLANK(OFFSET('Raw Data'!$A$3,MATCH('Data above threshold'!$A115,'Raw Data'!$B$4:$B$185,0),MATCH('Data above threshold'!BS$4,'Raw Data'!$3:$3,0)-1)),"",OFFSET('Raw Data'!$A$3,MATCH('Data above threshold'!$A115,'Raw Data'!$B$4:$B$185,0),MATCH('Data above threshold'!BS$4,'Raw Data'!$3:$3,0)-1))</f>
        <v>54</v>
      </c>
      <c r="BT115" s="107" t="n">
        <f aca="true">IF(ISBLANK(OFFSET('Raw Data'!$A$3,MATCH('Data above threshold'!$A115,'Raw Data'!$B$4:$B$185,0),MATCH('Data above threshold'!BT$4,'Raw Data'!$3:$3,0)-1)),"",OFFSET('Raw Data'!$A$3,MATCH('Data above threshold'!$A115,'Raw Data'!$B$4:$B$185,0),MATCH('Data above threshold'!BT$4,'Raw Data'!$3:$3,0)-1))</f>
        <v>43</v>
      </c>
      <c r="BU115" s="107" t="n">
        <f aca="true">IF(ISBLANK(OFFSET('Raw Data'!$A$3,MATCH('Data above threshold'!$A115,'Raw Data'!$B$4:$B$185,0),MATCH('Data above threshold'!BU$4,'Raw Data'!$3:$3,0)-1)),"",OFFSET('Raw Data'!$A$3,MATCH('Data above threshold'!$A115,'Raw Data'!$B$4:$B$185,0),MATCH('Data above threshold'!BU$4,'Raw Data'!$3:$3,0)-1))</f>
        <v>59</v>
      </c>
      <c r="BV115" s="107" t="n">
        <f aca="true">IF(ISBLANK(OFFSET('Raw Data'!$A$3,MATCH('Data above threshold'!$A115,'Raw Data'!$B$4:$B$185,0),MATCH('Data above threshold'!BV$4,'Raw Data'!$3:$3,0)-1)),"",OFFSET('Raw Data'!$A$3,MATCH('Data above threshold'!$A115,'Raw Data'!$B$4:$B$185,0),MATCH('Data above threshold'!BV$4,'Raw Data'!$3:$3,0)-1))</f>
        <v>29</v>
      </c>
      <c r="BW115" s="107" t="n">
        <f aca="true">IF(ISBLANK(OFFSET('Raw Data'!$A$3,MATCH('Data above threshold'!$A115,'Raw Data'!$B$4:$B$185,0),MATCH('Data above threshold'!BW$4,'Raw Data'!$3:$3,0)-1)),"",OFFSET('Raw Data'!$A$3,MATCH('Data above threshold'!$A115,'Raw Data'!$B$4:$B$185,0),MATCH('Data above threshold'!BW$4,'Raw Data'!$3:$3,0)-1))</f>
        <v>55</v>
      </c>
      <c r="BX115" s="107" t="n">
        <f aca="true">IF(ISBLANK(OFFSET('Raw Data'!$A$3,MATCH('Data above threshold'!$A115,'Raw Data'!$B$4:$B$185,0),MATCH('Data above threshold'!BX$4,'Raw Data'!$3:$3,0)-1)),"",OFFSET('Raw Data'!$A$3,MATCH('Data above threshold'!$A115,'Raw Data'!$B$4:$B$185,0),MATCH('Data above threshold'!BX$4,'Raw Data'!$3:$3,0)-1))</f>
        <v>80</v>
      </c>
      <c r="BY115" s="107" t="n">
        <f aca="true">IF(ISBLANK(OFFSET('Raw Data'!$A$3,MATCH('Data above threshold'!$A115,'Raw Data'!$B$4:$B$185,0),MATCH('Data above threshold'!BY$4,'Raw Data'!$3:$3,0)-1)),"",OFFSET('Raw Data'!$A$3,MATCH('Data above threshold'!$A115,'Raw Data'!$B$4:$B$185,0),MATCH('Data above threshold'!BY$4,'Raw Data'!$3:$3,0)-1))</f>
        <v>74</v>
      </c>
      <c r="BZ115" s="107" t="n">
        <f aca="true">IF(ISBLANK(OFFSET('Raw Data'!$A$3,MATCH('Data above threshold'!$A115,'Raw Data'!$B$4:$B$185,0),MATCH('Data above threshold'!BZ$4,'Raw Data'!$3:$3,0)-1)),"",OFFSET('Raw Data'!$A$3,MATCH('Data above threshold'!$A115,'Raw Data'!$B$4:$B$185,0),MATCH('Data above threshold'!BZ$4,'Raw Data'!$3:$3,0)-1))</f>
        <v>61</v>
      </c>
      <c r="CA115" s="107" t="n">
        <f aca="true">IF(ISBLANK(OFFSET('Raw Data'!$A$3,MATCH('Data above threshold'!$A115,'Raw Data'!$B$4:$B$185,0),MATCH('Data above threshold'!CA$4,'Raw Data'!$3:$3,0)-1)),"",OFFSET('Raw Data'!$A$3,MATCH('Data above threshold'!$A115,'Raw Data'!$B$4:$B$185,0),MATCH('Data above threshold'!CA$4,'Raw Data'!$3:$3,0)-1))</f>
        <v>90</v>
      </c>
      <c r="CB115" s="107" t="n">
        <f aca="true">IF(ISBLANK(OFFSET('Raw Data'!$A$3,MATCH('Data above threshold'!$A115,'Raw Data'!$B$4:$B$185,0),MATCH('Data above threshold'!CB$4,'Raw Data'!$3:$3,0)-1)),"",OFFSET('Raw Data'!$A$3,MATCH('Data above threshold'!$A115,'Raw Data'!$B$4:$B$185,0),MATCH('Data above threshold'!CB$4,'Raw Data'!$3:$3,0)-1))</f>
        <v>25</v>
      </c>
      <c r="CC115" s="107" t="n">
        <f aca="true">IF(ISBLANK(OFFSET('Raw Data'!$A$3,MATCH('Data above threshold'!$A115,'Raw Data'!$B$4:$B$185,0),MATCH('Data above threshold'!CC$4,'Raw Data'!$3:$3,0)-1)),"",OFFSET('Raw Data'!$A$3,MATCH('Data above threshold'!$A115,'Raw Data'!$B$4:$B$185,0),MATCH('Data above threshold'!CC$4,'Raw Data'!$3:$3,0)-1))</f>
        <v>36</v>
      </c>
      <c r="CD115" s="107" t="n">
        <f aca="true">IF(ISBLANK(OFFSET('Raw Data'!$A$3,MATCH('Data above threshold'!$A115,'Raw Data'!$B$4:$B$185,0),MATCH('Data above threshold'!CD$4,'Raw Data'!$3:$3,0)-1)),"",OFFSET('Raw Data'!$A$3,MATCH('Data above threshold'!$A115,'Raw Data'!$B$4:$B$185,0),MATCH('Data above threshold'!CD$4,'Raw Data'!$3:$3,0)-1))</f>
        <v>55</v>
      </c>
      <c r="CE115" s="107" t="n">
        <f aca="true">IF(ISBLANK(OFFSET('Raw Data'!$A$3,MATCH('Data above threshold'!$A115,'Raw Data'!$B$4:$B$185,0),MATCH('Data above threshold'!CE$4,'Raw Data'!$3:$3,0)-1)),"",OFFSET('Raw Data'!$A$3,MATCH('Data above threshold'!$A115,'Raw Data'!$B$4:$B$185,0),MATCH('Data above threshold'!CE$4,'Raw Data'!$3:$3,0)-1))</f>
        <v>61</v>
      </c>
      <c r="CF115" s="107" t="e">
        <f aca="true">IF(ISBLANK(OFFSET('Raw Data'!$A$3,MATCH('Data above threshold'!$A115,'Raw Data'!$B$4:$B$185,0),MATCH('Data above threshold'!CF$4,'Raw Data'!$3:$3,0)-1)),"",OFFSET('Raw Data'!$A$3,MATCH('Data above threshold'!$A115,'Raw Data'!$B$4:$B$185,0),MATCH('Data above threshold'!CF$4,'Raw Data'!$3:$3,0)-1))</f>
        <v>#N/A</v>
      </c>
      <c r="CG115" s="107" t="e">
        <f aca="true">IF(ISBLANK(OFFSET('Raw Data'!$A$3,MATCH('Data above threshold'!$A115,'Raw Data'!$B$4:$B$185,0),MATCH('Data above threshold'!CG$4,'Raw Data'!$3:$3,0)-1)),"",OFFSET('Raw Data'!$A$3,MATCH('Data above threshold'!$A115,'Raw Data'!$B$4:$B$185,0),MATCH('Data above threshold'!CG$4,'Raw Data'!$3:$3,0)-1))</f>
        <v>#N/A</v>
      </c>
      <c r="CH115" s="107" t="n">
        <f aca="true">IF(ISBLANK(OFFSET('Raw Data'!$A$3,MATCH('Data above threshold'!$A115,'Raw Data'!$B$4:$B$185,0),MATCH('Data above threshold'!CH$4,'Raw Data'!$3:$3,0)-1)),"",OFFSET('Raw Data'!$A$3,MATCH('Data above threshold'!$A115,'Raw Data'!$B$4:$B$185,0),MATCH('Data above threshold'!CH$4,'Raw Data'!$3:$3,0)-1))</f>
        <v>81</v>
      </c>
      <c r="CI115" s="107" t="n">
        <f aca="true">IF(ISBLANK(OFFSET('Raw Data'!$A$3,MATCH('Data above threshold'!$A115,'Raw Data'!$B$4:$B$185,0),MATCH('Data above threshold'!CI$4,'Raw Data'!$3:$3,0)-1)),"",OFFSET('Raw Data'!$A$3,MATCH('Data above threshold'!$A115,'Raw Data'!$B$4:$B$185,0),MATCH('Data above threshold'!CI$4,'Raw Data'!$3:$3,0)-1))</f>
        <v>77</v>
      </c>
      <c r="CJ115" s="107" t="n">
        <f aca="true">IF(ISBLANK(OFFSET('Raw Data'!$A$3,MATCH('Data above threshold'!$A115,'Raw Data'!$B$4:$B$185,0),MATCH('Data above threshold'!CJ$4,'Raw Data'!$3:$3,0)-1)),"",OFFSET('Raw Data'!$A$3,MATCH('Data above threshold'!$A115,'Raw Data'!$B$4:$B$185,0),MATCH('Data above threshold'!CJ$4,'Raw Data'!$3:$3,0)-1))</f>
        <v>33</v>
      </c>
      <c r="CK115" s="107" t="n">
        <f aca="true">IF(ISBLANK(OFFSET('Raw Data'!$A$3,MATCH('Data above threshold'!$A115,'Raw Data'!$B$4:$B$185,0),MATCH('Data above threshold'!CK$4,'Raw Data'!$3:$3,0)-1)),"",OFFSET('Raw Data'!$A$3,MATCH('Data above threshold'!$A115,'Raw Data'!$B$4:$B$185,0),MATCH('Data above threshold'!CK$4,'Raw Data'!$3:$3,0)-1))</f>
        <v>30</v>
      </c>
      <c r="CL115" s="107" t="n">
        <f aca="true">IF(ISBLANK(OFFSET('Raw Data'!$A$3,MATCH('Data above threshold'!$A115,'Raw Data'!$B$4:$B$185,0),MATCH('Data above threshold'!CL$4,'Raw Data'!$3:$3,0)-1)),"",OFFSET('Raw Data'!$A$3,MATCH('Data above threshold'!$A115,'Raw Data'!$B$4:$B$185,0),MATCH('Data above threshold'!CL$4,'Raw Data'!$3:$3,0)-1))</f>
        <v>80</v>
      </c>
      <c r="CM115" s="107" t="n">
        <f aca="true">IF(ISBLANK(OFFSET('Raw Data'!$A$3,MATCH('Data above threshold'!$A115,'Raw Data'!$B$4:$B$185,0),MATCH('Data above threshold'!CM$4,'Raw Data'!$3:$3,0)-1)),"",OFFSET('Raw Data'!$A$3,MATCH('Data above threshold'!$A115,'Raw Data'!$B$4:$B$185,0),MATCH('Data above threshold'!CM$4,'Raw Data'!$3:$3,0)-1))</f>
        <v>69</v>
      </c>
      <c r="CN115" s="107" t="n">
        <f aca="true">IF(ISBLANK(OFFSET('Raw Data'!$A$3,MATCH('Data above threshold'!$A115,'Raw Data'!$B$4:$B$185,0),MATCH('Data above threshold'!CN$4,'Raw Data'!$3:$3,0)-1)),"",OFFSET('Raw Data'!$A$3,MATCH('Data above threshold'!$A115,'Raw Data'!$B$4:$B$185,0),MATCH('Data above threshold'!CN$4,'Raw Data'!$3:$3,0)-1))</f>
        <v>57</v>
      </c>
      <c r="CO115" s="107" t="n">
        <f aca="true">IF(ISBLANK(OFFSET('Raw Data'!$A$3,MATCH('Data above threshold'!$A115,'Raw Data'!$B$4:$B$185,0),MATCH('Data above threshold'!CO$4,'Raw Data'!$3:$3,0)-1)),"",OFFSET('Raw Data'!$A$3,MATCH('Data above threshold'!$A115,'Raw Data'!$B$4:$B$185,0),MATCH('Data above threshold'!CO$4,'Raw Data'!$3:$3,0)-1))</f>
        <v>57</v>
      </c>
      <c r="CP115" s="107" t="n">
        <f aca="true">IF(ISBLANK(OFFSET('Raw Data'!$A$3,MATCH('Data above threshold'!$A115,'Raw Data'!$B$4:$B$185,0),MATCH('Data above threshold'!CP$4,'Raw Data'!$3:$3,0)-1)),"",OFFSET('Raw Data'!$A$3,MATCH('Data above threshold'!$A115,'Raw Data'!$B$4:$B$185,0),MATCH('Data above threshold'!CP$4,'Raw Data'!$3:$3,0)-1))</f>
        <v>26</v>
      </c>
      <c r="CQ115" s="107" t="n">
        <f aca="true">IF(ISBLANK(OFFSET('Raw Data'!$A$3,MATCH('Data above threshold'!$A115,'Raw Data'!$B$4:$B$185,0),MATCH('Data above threshold'!CQ$4,'Raw Data'!$3:$3,0)-1)),"",OFFSET('Raw Data'!$A$3,MATCH('Data above threshold'!$A115,'Raw Data'!$B$4:$B$185,0),MATCH('Data above threshold'!CQ$4,'Raw Data'!$3:$3,0)-1))</f>
        <v>66</v>
      </c>
      <c r="CR115" s="107" t="n">
        <f aca="true">IF(ISBLANK(OFFSET('Raw Data'!$A$3,MATCH('Data above threshold'!$A115,'Raw Data'!$B$4:$B$185,0),MATCH('Data above threshold'!CR$4,'Raw Data'!$3:$3,0)-1)),"",OFFSET('Raw Data'!$A$3,MATCH('Data above threshold'!$A115,'Raw Data'!$B$4:$B$185,0),MATCH('Data above threshold'!CR$4,'Raw Data'!$3:$3,0)-1))</f>
        <v>56</v>
      </c>
    </row>
    <row r="116" s="103" customFormat="true" ht="15.5" hidden="false" customHeight="false" outlineLevel="0" collapsed="false">
      <c r="A116" s="107" t="n">
        <v>4320</v>
      </c>
      <c r="B116" s="107" t="n">
        <v>3</v>
      </c>
      <c r="C116" s="107" t="str">
        <f aca="true">IF(ISBLANK(OFFSET('Raw Data'!$A$3,MATCH('Data above threshold'!$A116,'Raw Data'!$B$4:$B$185,0),MATCH('Data above threshold'!C$4,'Raw Data'!$3:$3,0)-1)),"",OFFSET('Raw Data'!$A$3,MATCH('Data above threshold'!$A116,'Raw Data'!$B$4:$B$185,0),MATCH('Data above threshold'!C$4,'Raw Data'!$3:$3,0)-1))</f>
        <v>Sustainability reporting policies</v>
      </c>
      <c r="D116" s="107" t="str">
        <f aca="true">IF(ISBLANK(OFFSET('Raw Data'!$A$3,MATCH('Data above threshold'!$A116,'Raw Data'!$B$4:$B$185,0),MATCH('Data above threshold'!D$4,'Raw Data'!$3:$3,0)-1)),"",OFFSET('Raw Data'!$A$3,MATCH('Data above threshold'!$A116,'Raw Data'!$B$4:$B$185,0),MATCH('Data above threshold'!D$4,'Raw Data'!$3:$3,0)-1))</f>
        <v/>
      </c>
      <c r="E116" s="107" t="str">
        <f aca="true">IF(ISBLANK(OFFSET('Raw Data'!$A$3,MATCH('Data above threshold'!$A116,'Raw Data'!$B$4:$B$185,0),MATCH('Data above threshold'!E$4,'Raw Data'!$3:$3,0)-1)),"",OFFSET('Raw Data'!$A$3,MATCH('Data above threshold'!$A116,'Raw Data'!$B$4:$B$185,0),MATCH('Data above threshold'!E$4,'Raw Data'!$3:$3,0)-1))</f>
        <v/>
      </c>
      <c r="F116" s="107" t="str">
        <f aca="true">IF(ISBLANK(OFFSET('Raw Data'!$A$3,MATCH('Data above threshold'!$A116,'Raw Data'!$B$4:$B$185,0),MATCH('Data above threshold'!F$4,'Raw Data'!$3:$3,0)-1)),"",OFFSET('Raw Data'!$A$3,MATCH('Data above threshold'!$A116,'Raw Data'!$B$4:$B$185,0),MATCH('Data above threshold'!F$4,'Raw Data'!$3:$3,0)-1))</f>
        <v/>
      </c>
      <c r="G116" s="107" t="str">
        <f aca="true">IF(ISBLANK(OFFSET('Raw Data'!$A$3,MATCH('Data above threshold'!$A116,'Raw Data'!$B$4:$B$185,0),MATCH('Data above threshold'!G$4,'Raw Data'!$3:$3,0)-1)),"",OFFSET('Raw Data'!$A$3,MATCH('Data above threshold'!$A116,'Raw Data'!$B$4:$B$185,0),MATCH('Data above threshold'!G$4,'Raw Data'!$3:$3,0)-1))</f>
        <v/>
      </c>
      <c r="H116" s="107" t="str">
        <f aca="true">IF(ISBLANK(OFFSET('Raw Data'!$A$3,MATCH('Data above threshold'!$A116,'Raw Data'!$B$4:$B$185,0),MATCH('Data above threshold'!H$4,'Raw Data'!$3:$3,0)-1)),"",OFFSET('Raw Data'!$A$3,MATCH('Data above threshold'!$A116,'Raw Data'!$B$4:$B$185,0),MATCH('Data above threshold'!H$4,'Raw Data'!$3:$3,0)-1))</f>
        <v/>
      </c>
      <c r="I116" s="107" t="str">
        <f aca="true">IF(ISBLANK(OFFSET('Raw Data'!$A$3,MATCH('Data above threshold'!$A116,'Raw Data'!$B$4:$B$185,0),MATCH('Data above threshold'!I$4,'Raw Data'!$3:$3,0)-1)),"",OFFSET('Raw Data'!$A$3,MATCH('Data above threshold'!$A116,'Raw Data'!$B$4:$B$185,0),MATCH('Data above threshold'!I$4,'Raw Data'!$3:$3,0)-1))</f>
        <v/>
      </c>
      <c r="J116" s="107" t="str">
        <f aca="true">IF(ISBLANK(OFFSET('Raw Data'!$A$3,MATCH('Data above threshold'!$A116,'Raw Data'!$B$4:$B$185,0),MATCH('Data above threshold'!J$4,'Raw Data'!$3:$3,0)-1)),"",OFFSET('Raw Data'!$A$3,MATCH('Data above threshold'!$A116,'Raw Data'!$B$4:$B$185,0),MATCH('Data above threshold'!J$4,'Raw Data'!$3:$3,0)-1))</f>
        <v/>
      </c>
      <c r="K116" s="107" t="str">
        <f aca="true">IF(ISBLANK(OFFSET('Raw Data'!$A$3,MATCH('Data above threshold'!$A116,'Raw Data'!$B$4:$B$185,0),MATCH('Data above threshold'!K$4,'Raw Data'!$3:$3,0)-1)),"",OFFSET('Raw Data'!$A$3,MATCH('Data above threshold'!$A116,'Raw Data'!$B$4:$B$185,0),MATCH('Data above threshold'!K$4,'Raw Data'!$3:$3,0)-1))</f>
        <v/>
      </c>
      <c r="L116" s="107" t="str">
        <f aca="true">IF(ISBLANK(OFFSET('Raw Data'!$A$3,MATCH('Data above threshold'!$A116,'Raw Data'!$B$4:$B$185,0),MATCH('Data above threshold'!L$4,'Raw Data'!$3:$3,0)-1)),"",OFFSET('Raw Data'!$A$3,MATCH('Data above threshold'!$A116,'Raw Data'!$B$4:$B$185,0),MATCH('Data above threshold'!L$4,'Raw Data'!$3:$3,0)-1))</f>
        <v/>
      </c>
      <c r="M116" s="105" t="str">
        <f aca="false" t="array" ref="M116:M116">IFERROR(SKEW(IF(ISNUMBER(Q116:CR116),Q116:CR116,"")),"")</f>
        <v/>
      </c>
      <c r="N116" s="107"/>
      <c r="O116" s="107" t="str">
        <f aca="true">IF(ISBLANK(OFFSET('Raw Data'!$A$3,MATCH('Data above threshold'!$A116,'Raw Data'!$B$4:$B$185,0),MATCH('Data above threshold'!O$4,'Raw Data'!$3:$3,0)-1)),"",OFFSET('Raw Data'!$A$3,MATCH('Data above threshold'!$A116,'Raw Data'!$B$4:$B$185,0),MATCH('Data above threshold'!O$4,'Raw Data'!$3:$3,0)-1))</f>
        <v/>
      </c>
      <c r="P116" s="106" t="str">
        <f aca="false" t="array" ref="P116:P116">IF(B116&lt;4,"",1-IFERROR(SUM(ISNUMBER(Q116:CR116)*(1-$Q$3:$CR$3))/COUNTIF($Q$3:$CR$3,0),0))</f>
        <v/>
      </c>
      <c r="Q116" s="107" t="str">
        <f aca="true">IF(ISBLANK(OFFSET('Raw Data'!$A$3,MATCH('Data above threshold'!$A116,'Raw Data'!$B$4:$B$185,0),MATCH('Data above threshold'!Q$4,'Raw Data'!$3:$3,0)-1)),"",OFFSET('Raw Data'!$A$3,MATCH('Data above threshold'!$A116,'Raw Data'!$B$4:$B$185,0),MATCH('Data above threshold'!Q$4,'Raw Data'!$3:$3,0)-1))</f>
        <v/>
      </c>
      <c r="R116" s="107" t="str">
        <f aca="true">IF(ISBLANK(OFFSET('Raw Data'!$A$3,MATCH('Data above threshold'!$A116,'Raw Data'!$B$4:$B$185,0),MATCH('Data above threshold'!R$4,'Raw Data'!$3:$3,0)-1)),"",OFFSET('Raw Data'!$A$3,MATCH('Data above threshold'!$A116,'Raw Data'!$B$4:$B$185,0),MATCH('Data above threshold'!R$4,'Raw Data'!$3:$3,0)-1))</f>
        <v/>
      </c>
      <c r="S116" s="107" t="str">
        <f aca="true">IF(ISBLANK(OFFSET('Raw Data'!$A$3,MATCH('Data above threshold'!$A116,'Raw Data'!$B$4:$B$185,0),MATCH('Data above threshold'!S$4,'Raw Data'!$3:$3,0)-1)),"",OFFSET('Raw Data'!$A$3,MATCH('Data above threshold'!$A116,'Raw Data'!$B$4:$B$185,0),MATCH('Data above threshold'!S$4,'Raw Data'!$3:$3,0)-1))</f>
        <v/>
      </c>
      <c r="T116" s="107" t="str">
        <f aca="true">IF(ISBLANK(OFFSET('Raw Data'!$A$3,MATCH('Data above threshold'!$A116,'Raw Data'!$B$4:$B$185,0),MATCH('Data above threshold'!T$4,'Raw Data'!$3:$3,0)-1)),"",OFFSET('Raw Data'!$A$3,MATCH('Data above threshold'!$A116,'Raw Data'!$B$4:$B$185,0),MATCH('Data above threshold'!T$4,'Raw Data'!$3:$3,0)-1))</f>
        <v/>
      </c>
      <c r="U116" s="107" t="str">
        <f aca="true">IF(ISBLANK(OFFSET('Raw Data'!$A$3,MATCH('Data above threshold'!$A116,'Raw Data'!$B$4:$B$185,0),MATCH('Data above threshold'!U$4,'Raw Data'!$3:$3,0)-1)),"",OFFSET('Raw Data'!$A$3,MATCH('Data above threshold'!$A116,'Raw Data'!$B$4:$B$185,0),MATCH('Data above threshold'!U$4,'Raw Data'!$3:$3,0)-1))</f>
        <v/>
      </c>
      <c r="V116" s="107" t="str">
        <f aca="true">IF(ISBLANK(OFFSET('Raw Data'!$A$3,MATCH('Data above threshold'!$A116,'Raw Data'!$B$4:$B$185,0),MATCH('Data above threshold'!V$4,'Raw Data'!$3:$3,0)-1)),"",OFFSET('Raw Data'!$A$3,MATCH('Data above threshold'!$A116,'Raw Data'!$B$4:$B$185,0),MATCH('Data above threshold'!V$4,'Raw Data'!$3:$3,0)-1))</f>
        <v/>
      </c>
      <c r="W116" s="107" t="str">
        <f aca="true">IF(ISBLANK(OFFSET('Raw Data'!$A$3,MATCH('Data above threshold'!$A116,'Raw Data'!$B$4:$B$185,0),MATCH('Data above threshold'!W$4,'Raw Data'!$3:$3,0)-1)),"",OFFSET('Raw Data'!$A$3,MATCH('Data above threshold'!$A116,'Raw Data'!$B$4:$B$185,0),MATCH('Data above threshold'!W$4,'Raw Data'!$3:$3,0)-1))</f>
        <v/>
      </c>
      <c r="X116" s="107" t="str">
        <f aca="true">IF(ISBLANK(OFFSET('Raw Data'!$A$3,MATCH('Data above threshold'!$A116,'Raw Data'!$B$4:$B$185,0),MATCH('Data above threshold'!X$4,'Raw Data'!$3:$3,0)-1)),"",OFFSET('Raw Data'!$A$3,MATCH('Data above threshold'!$A116,'Raw Data'!$B$4:$B$185,0),MATCH('Data above threshold'!X$4,'Raw Data'!$3:$3,0)-1))</f>
        <v/>
      </c>
      <c r="Y116" s="107" t="str">
        <f aca="true">IF(ISBLANK(OFFSET('Raw Data'!$A$3,MATCH('Data above threshold'!$A116,'Raw Data'!$B$4:$B$185,0),MATCH('Data above threshold'!Y$4,'Raw Data'!$3:$3,0)-1)),"",OFFSET('Raw Data'!$A$3,MATCH('Data above threshold'!$A116,'Raw Data'!$B$4:$B$185,0),MATCH('Data above threshold'!Y$4,'Raw Data'!$3:$3,0)-1))</f>
        <v/>
      </c>
      <c r="Z116" s="107" t="str">
        <f aca="true">IF(ISBLANK(OFFSET('Raw Data'!$A$3,MATCH('Data above threshold'!$A116,'Raw Data'!$B$4:$B$185,0),MATCH('Data above threshold'!Z$4,'Raw Data'!$3:$3,0)-1)),"",OFFSET('Raw Data'!$A$3,MATCH('Data above threshold'!$A116,'Raw Data'!$B$4:$B$185,0),MATCH('Data above threshold'!Z$4,'Raw Data'!$3:$3,0)-1))</f>
        <v/>
      </c>
      <c r="AA116" s="107" t="str">
        <f aca="true">IF(ISBLANK(OFFSET('Raw Data'!$A$3,MATCH('Data above threshold'!$A116,'Raw Data'!$B$4:$B$185,0),MATCH('Data above threshold'!AA$4,'Raw Data'!$3:$3,0)-1)),"",OFFSET('Raw Data'!$A$3,MATCH('Data above threshold'!$A116,'Raw Data'!$B$4:$B$185,0),MATCH('Data above threshold'!AA$4,'Raw Data'!$3:$3,0)-1))</f>
        <v/>
      </c>
      <c r="AB116" s="107" t="str">
        <f aca="true">IF(ISBLANK(OFFSET('Raw Data'!$A$3,MATCH('Data above threshold'!$A116,'Raw Data'!$B$4:$B$185,0),MATCH('Data above threshold'!AB$4,'Raw Data'!$3:$3,0)-1)),"",OFFSET('Raw Data'!$A$3,MATCH('Data above threshold'!$A116,'Raw Data'!$B$4:$B$185,0),MATCH('Data above threshold'!AB$4,'Raw Data'!$3:$3,0)-1))</f>
        <v/>
      </c>
      <c r="AC116" s="107" t="str">
        <f aca="true">IF(ISBLANK(OFFSET('Raw Data'!$A$3,MATCH('Data above threshold'!$A116,'Raw Data'!$B$4:$B$185,0),MATCH('Data above threshold'!AC$4,'Raw Data'!$3:$3,0)-1)),"",OFFSET('Raw Data'!$A$3,MATCH('Data above threshold'!$A116,'Raw Data'!$B$4:$B$185,0),MATCH('Data above threshold'!AC$4,'Raw Data'!$3:$3,0)-1))</f>
        <v/>
      </c>
      <c r="AD116" s="107" t="str">
        <f aca="true">IF(ISBLANK(OFFSET('Raw Data'!$A$3,MATCH('Data above threshold'!$A116,'Raw Data'!$B$4:$B$185,0),MATCH('Data above threshold'!AD$4,'Raw Data'!$3:$3,0)-1)),"",OFFSET('Raw Data'!$A$3,MATCH('Data above threshold'!$A116,'Raw Data'!$B$4:$B$185,0),MATCH('Data above threshold'!AD$4,'Raw Data'!$3:$3,0)-1))</f>
        <v/>
      </c>
      <c r="AE116" s="107" t="str">
        <f aca="true">IF(ISBLANK(OFFSET('Raw Data'!$A$3,MATCH('Data above threshold'!$A116,'Raw Data'!$B$4:$B$185,0),MATCH('Data above threshold'!AE$4,'Raw Data'!$3:$3,0)-1)),"",OFFSET('Raw Data'!$A$3,MATCH('Data above threshold'!$A116,'Raw Data'!$B$4:$B$185,0),MATCH('Data above threshold'!AE$4,'Raw Data'!$3:$3,0)-1))</f>
        <v/>
      </c>
      <c r="AF116" s="107" t="str">
        <f aca="true">IF(ISBLANK(OFFSET('Raw Data'!$A$3,MATCH('Data above threshold'!$A116,'Raw Data'!$B$4:$B$185,0),MATCH('Data above threshold'!AF$4,'Raw Data'!$3:$3,0)-1)),"",OFFSET('Raw Data'!$A$3,MATCH('Data above threshold'!$A116,'Raw Data'!$B$4:$B$185,0),MATCH('Data above threshold'!AF$4,'Raw Data'!$3:$3,0)-1))</f>
        <v/>
      </c>
      <c r="AG116" s="107" t="str">
        <f aca="true">IF(ISBLANK(OFFSET('Raw Data'!$A$3,MATCH('Data above threshold'!$A116,'Raw Data'!$B$4:$B$185,0),MATCH('Data above threshold'!AG$4,'Raw Data'!$3:$3,0)-1)),"",OFFSET('Raw Data'!$A$3,MATCH('Data above threshold'!$A116,'Raw Data'!$B$4:$B$185,0),MATCH('Data above threshold'!AG$4,'Raw Data'!$3:$3,0)-1))</f>
        <v/>
      </c>
      <c r="AH116" s="107" t="str">
        <f aca="true">IF(ISBLANK(OFFSET('Raw Data'!$A$3,MATCH('Data above threshold'!$A116,'Raw Data'!$B$4:$B$185,0),MATCH('Data above threshold'!AH$4,'Raw Data'!$3:$3,0)-1)),"",OFFSET('Raw Data'!$A$3,MATCH('Data above threshold'!$A116,'Raw Data'!$B$4:$B$185,0),MATCH('Data above threshold'!AH$4,'Raw Data'!$3:$3,0)-1))</f>
        <v/>
      </c>
      <c r="AI116" s="107" t="str">
        <f aca="true">IF(ISBLANK(OFFSET('Raw Data'!$A$3,MATCH('Data above threshold'!$A116,'Raw Data'!$B$4:$B$185,0),MATCH('Data above threshold'!AI$4,'Raw Data'!$3:$3,0)-1)),"",OFFSET('Raw Data'!$A$3,MATCH('Data above threshold'!$A116,'Raw Data'!$B$4:$B$185,0),MATCH('Data above threshold'!AI$4,'Raw Data'!$3:$3,0)-1))</f>
        <v/>
      </c>
      <c r="AJ116" s="107" t="str">
        <f aca="true">IF(ISBLANK(OFFSET('Raw Data'!$A$3,MATCH('Data above threshold'!$A116,'Raw Data'!$B$4:$B$185,0),MATCH('Data above threshold'!AJ$4,'Raw Data'!$3:$3,0)-1)),"",OFFSET('Raw Data'!$A$3,MATCH('Data above threshold'!$A116,'Raw Data'!$B$4:$B$185,0),MATCH('Data above threshold'!AJ$4,'Raw Data'!$3:$3,0)-1))</f>
        <v/>
      </c>
      <c r="AK116" s="107" t="str">
        <f aca="true">IF(ISBLANK(OFFSET('Raw Data'!$A$3,MATCH('Data above threshold'!$A116,'Raw Data'!$B$4:$B$185,0),MATCH('Data above threshold'!AK$4,'Raw Data'!$3:$3,0)-1)),"",OFFSET('Raw Data'!$A$3,MATCH('Data above threshold'!$A116,'Raw Data'!$B$4:$B$185,0),MATCH('Data above threshold'!AK$4,'Raw Data'!$3:$3,0)-1))</f>
        <v/>
      </c>
      <c r="AL116" s="107" t="str">
        <f aca="true">IF(ISBLANK(OFFSET('Raw Data'!$A$3,MATCH('Data above threshold'!$A116,'Raw Data'!$B$4:$B$185,0),MATCH('Data above threshold'!AL$4,'Raw Data'!$3:$3,0)-1)),"",OFFSET('Raw Data'!$A$3,MATCH('Data above threshold'!$A116,'Raw Data'!$B$4:$B$185,0),MATCH('Data above threshold'!AL$4,'Raw Data'!$3:$3,0)-1))</f>
        <v/>
      </c>
      <c r="AM116" s="107" t="str">
        <f aca="true">IF(ISBLANK(OFFSET('Raw Data'!$A$3,MATCH('Data above threshold'!$A116,'Raw Data'!$B$4:$B$185,0),MATCH('Data above threshold'!AM$4,'Raw Data'!$3:$3,0)-1)),"",OFFSET('Raw Data'!$A$3,MATCH('Data above threshold'!$A116,'Raw Data'!$B$4:$B$185,0),MATCH('Data above threshold'!AM$4,'Raw Data'!$3:$3,0)-1))</f>
        <v/>
      </c>
      <c r="AN116" s="107" t="str">
        <f aca="true">IF(ISBLANK(OFFSET('Raw Data'!$A$3,MATCH('Data above threshold'!$A116,'Raw Data'!$B$4:$B$185,0),MATCH('Data above threshold'!AN$4,'Raw Data'!$3:$3,0)-1)),"",OFFSET('Raw Data'!$A$3,MATCH('Data above threshold'!$A116,'Raw Data'!$B$4:$B$185,0),MATCH('Data above threshold'!AN$4,'Raw Data'!$3:$3,0)-1))</f>
        <v/>
      </c>
      <c r="AO116" s="107" t="str">
        <f aca="true">IF(ISBLANK(OFFSET('Raw Data'!$A$3,MATCH('Data above threshold'!$A116,'Raw Data'!$B$4:$B$185,0),MATCH('Data above threshold'!AO$4,'Raw Data'!$3:$3,0)-1)),"",OFFSET('Raw Data'!$A$3,MATCH('Data above threshold'!$A116,'Raw Data'!$B$4:$B$185,0),MATCH('Data above threshold'!AO$4,'Raw Data'!$3:$3,0)-1))</f>
        <v/>
      </c>
      <c r="AP116" s="107" t="str">
        <f aca="true">IF(ISBLANK(OFFSET('Raw Data'!$A$3,MATCH('Data above threshold'!$A116,'Raw Data'!$B$4:$B$185,0),MATCH('Data above threshold'!AP$4,'Raw Data'!$3:$3,0)-1)),"",OFFSET('Raw Data'!$A$3,MATCH('Data above threshold'!$A116,'Raw Data'!$B$4:$B$185,0),MATCH('Data above threshold'!AP$4,'Raw Data'!$3:$3,0)-1))</f>
        <v/>
      </c>
      <c r="AQ116" s="107" t="str">
        <f aca="true">IF(ISBLANK(OFFSET('Raw Data'!$A$3,MATCH('Data above threshold'!$A116,'Raw Data'!$B$4:$B$185,0),MATCH('Data above threshold'!AQ$4,'Raw Data'!$3:$3,0)-1)),"",OFFSET('Raw Data'!$A$3,MATCH('Data above threshold'!$A116,'Raw Data'!$B$4:$B$185,0),MATCH('Data above threshold'!AQ$4,'Raw Data'!$3:$3,0)-1))</f>
        <v/>
      </c>
      <c r="AR116" s="107" t="str">
        <f aca="true">IF(ISBLANK(OFFSET('Raw Data'!$A$3,MATCH('Data above threshold'!$A116,'Raw Data'!$B$4:$B$185,0),MATCH('Data above threshold'!AR$4,'Raw Data'!$3:$3,0)-1)),"",OFFSET('Raw Data'!$A$3,MATCH('Data above threshold'!$A116,'Raw Data'!$B$4:$B$185,0),MATCH('Data above threshold'!AR$4,'Raw Data'!$3:$3,0)-1))</f>
        <v/>
      </c>
      <c r="AS116" s="107" t="str">
        <f aca="true">IF(ISBLANK(OFFSET('Raw Data'!$A$3,MATCH('Data above threshold'!$A116,'Raw Data'!$B$4:$B$185,0),MATCH('Data above threshold'!AS$4,'Raw Data'!$3:$3,0)-1)),"",OFFSET('Raw Data'!$A$3,MATCH('Data above threshold'!$A116,'Raw Data'!$B$4:$B$185,0),MATCH('Data above threshold'!AS$4,'Raw Data'!$3:$3,0)-1))</f>
        <v/>
      </c>
      <c r="AT116" s="107" t="str">
        <f aca="true">IF(ISBLANK(OFFSET('Raw Data'!$A$3,MATCH('Data above threshold'!$A116,'Raw Data'!$B$4:$B$185,0),MATCH('Data above threshold'!AT$4,'Raw Data'!$3:$3,0)-1)),"",OFFSET('Raw Data'!$A$3,MATCH('Data above threshold'!$A116,'Raw Data'!$B$4:$B$185,0),MATCH('Data above threshold'!AT$4,'Raw Data'!$3:$3,0)-1))</f>
        <v/>
      </c>
      <c r="AU116" s="107" t="str">
        <f aca="true">IF(ISBLANK(OFFSET('Raw Data'!$A$3,MATCH('Data above threshold'!$A116,'Raw Data'!$B$4:$B$185,0),MATCH('Data above threshold'!AU$4,'Raw Data'!$3:$3,0)-1)),"",OFFSET('Raw Data'!$A$3,MATCH('Data above threshold'!$A116,'Raw Data'!$B$4:$B$185,0),MATCH('Data above threshold'!AU$4,'Raw Data'!$3:$3,0)-1))</f>
        <v/>
      </c>
      <c r="AV116" s="107" t="str">
        <f aca="true">IF(ISBLANK(OFFSET('Raw Data'!$A$3,MATCH('Data above threshold'!$A116,'Raw Data'!$B$4:$B$185,0),MATCH('Data above threshold'!AV$4,'Raw Data'!$3:$3,0)-1)),"",OFFSET('Raw Data'!$A$3,MATCH('Data above threshold'!$A116,'Raw Data'!$B$4:$B$185,0),MATCH('Data above threshold'!AV$4,'Raw Data'!$3:$3,0)-1))</f>
        <v/>
      </c>
      <c r="AW116" s="107" t="str">
        <f aca="true">IF(ISBLANK(OFFSET('Raw Data'!$A$3,MATCH('Data above threshold'!$A116,'Raw Data'!$B$4:$B$185,0),MATCH('Data above threshold'!AW$4,'Raw Data'!$3:$3,0)-1)),"",OFFSET('Raw Data'!$A$3,MATCH('Data above threshold'!$A116,'Raw Data'!$B$4:$B$185,0),MATCH('Data above threshold'!AW$4,'Raw Data'!$3:$3,0)-1))</f>
        <v/>
      </c>
      <c r="AX116" s="107" t="str">
        <f aca="true">IF(ISBLANK(OFFSET('Raw Data'!$A$3,MATCH('Data above threshold'!$A116,'Raw Data'!$B$4:$B$185,0),MATCH('Data above threshold'!AX$4,'Raw Data'!$3:$3,0)-1)),"",OFFSET('Raw Data'!$A$3,MATCH('Data above threshold'!$A116,'Raw Data'!$B$4:$B$185,0),MATCH('Data above threshold'!AX$4,'Raw Data'!$3:$3,0)-1))</f>
        <v/>
      </c>
      <c r="AY116" s="107" t="str">
        <f aca="true">IF(ISBLANK(OFFSET('Raw Data'!$A$3,MATCH('Data above threshold'!$A116,'Raw Data'!$B$4:$B$185,0),MATCH('Data above threshold'!AY$4,'Raw Data'!$3:$3,0)-1)),"",OFFSET('Raw Data'!$A$3,MATCH('Data above threshold'!$A116,'Raw Data'!$B$4:$B$185,0),MATCH('Data above threshold'!AY$4,'Raw Data'!$3:$3,0)-1))</f>
        <v/>
      </c>
      <c r="AZ116" s="107" t="str">
        <f aca="true">IF(ISBLANK(OFFSET('Raw Data'!$A$3,MATCH('Data above threshold'!$A116,'Raw Data'!$B$4:$B$185,0),MATCH('Data above threshold'!AZ$4,'Raw Data'!$3:$3,0)-1)),"",OFFSET('Raw Data'!$A$3,MATCH('Data above threshold'!$A116,'Raw Data'!$B$4:$B$185,0),MATCH('Data above threshold'!AZ$4,'Raw Data'!$3:$3,0)-1))</f>
        <v/>
      </c>
      <c r="BA116" s="107" t="str">
        <f aca="true">IF(ISBLANK(OFFSET('Raw Data'!$A$3,MATCH('Data above threshold'!$A116,'Raw Data'!$B$4:$B$185,0),MATCH('Data above threshold'!BA$4,'Raw Data'!$3:$3,0)-1)),"",OFFSET('Raw Data'!$A$3,MATCH('Data above threshold'!$A116,'Raw Data'!$B$4:$B$185,0),MATCH('Data above threshold'!BA$4,'Raw Data'!$3:$3,0)-1))</f>
        <v/>
      </c>
      <c r="BB116" s="107" t="str">
        <f aca="true">IF(ISBLANK(OFFSET('Raw Data'!$A$3,MATCH('Data above threshold'!$A116,'Raw Data'!$B$4:$B$185,0),MATCH('Data above threshold'!BB$4,'Raw Data'!$3:$3,0)-1)),"",OFFSET('Raw Data'!$A$3,MATCH('Data above threshold'!$A116,'Raw Data'!$B$4:$B$185,0),MATCH('Data above threshold'!BB$4,'Raw Data'!$3:$3,0)-1))</f>
        <v/>
      </c>
      <c r="BC116" s="107" t="str">
        <f aca="true">IF(ISBLANK(OFFSET('Raw Data'!$A$3,MATCH('Data above threshold'!$A116,'Raw Data'!$B$4:$B$185,0),MATCH('Data above threshold'!BC$4,'Raw Data'!$3:$3,0)-1)),"",OFFSET('Raw Data'!$A$3,MATCH('Data above threshold'!$A116,'Raw Data'!$B$4:$B$185,0),MATCH('Data above threshold'!BC$4,'Raw Data'!$3:$3,0)-1))</f>
        <v/>
      </c>
      <c r="BD116" s="107" t="str">
        <f aca="true">IF(ISBLANK(OFFSET('Raw Data'!$A$3,MATCH('Data above threshold'!$A116,'Raw Data'!$B$4:$B$185,0),MATCH('Data above threshold'!BD$4,'Raw Data'!$3:$3,0)-1)),"",OFFSET('Raw Data'!$A$3,MATCH('Data above threshold'!$A116,'Raw Data'!$B$4:$B$185,0),MATCH('Data above threshold'!BD$4,'Raw Data'!$3:$3,0)-1))</f>
        <v/>
      </c>
      <c r="BE116" s="107" t="str">
        <f aca="true">IF(ISBLANK(OFFSET('Raw Data'!$A$3,MATCH('Data above threshold'!$A116,'Raw Data'!$B$4:$B$185,0),MATCH('Data above threshold'!BE$4,'Raw Data'!$3:$3,0)-1)),"",OFFSET('Raw Data'!$A$3,MATCH('Data above threshold'!$A116,'Raw Data'!$B$4:$B$185,0),MATCH('Data above threshold'!BE$4,'Raw Data'!$3:$3,0)-1))</f>
        <v/>
      </c>
      <c r="BF116" s="107" t="str">
        <f aca="true">IF(ISBLANK(OFFSET('Raw Data'!$A$3,MATCH('Data above threshold'!$A116,'Raw Data'!$B$4:$B$185,0),MATCH('Data above threshold'!BF$4,'Raw Data'!$3:$3,0)-1)),"",OFFSET('Raw Data'!$A$3,MATCH('Data above threshold'!$A116,'Raw Data'!$B$4:$B$185,0),MATCH('Data above threshold'!BF$4,'Raw Data'!$3:$3,0)-1))</f>
        <v/>
      </c>
      <c r="BG116" s="107" t="str">
        <f aca="true">IF(ISBLANK(OFFSET('Raw Data'!$A$3,MATCH('Data above threshold'!$A116,'Raw Data'!$B$4:$B$185,0),MATCH('Data above threshold'!BG$4,'Raw Data'!$3:$3,0)-1)),"",OFFSET('Raw Data'!$A$3,MATCH('Data above threshold'!$A116,'Raw Data'!$B$4:$B$185,0),MATCH('Data above threshold'!BG$4,'Raw Data'!$3:$3,0)-1))</f>
        <v/>
      </c>
      <c r="BH116" s="107" t="str">
        <f aca="true">IF(ISBLANK(OFFSET('Raw Data'!$A$3,MATCH('Data above threshold'!$A116,'Raw Data'!$B$4:$B$185,0),MATCH('Data above threshold'!BH$4,'Raw Data'!$3:$3,0)-1)),"",OFFSET('Raw Data'!$A$3,MATCH('Data above threshold'!$A116,'Raw Data'!$B$4:$B$185,0),MATCH('Data above threshold'!BH$4,'Raw Data'!$3:$3,0)-1))</f>
        <v/>
      </c>
      <c r="BI116" s="107" t="str">
        <f aca="true">IF(ISBLANK(OFFSET('Raw Data'!$A$3,MATCH('Data above threshold'!$A116,'Raw Data'!$B$4:$B$185,0),MATCH('Data above threshold'!BI$4,'Raw Data'!$3:$3,0)-1)),"",OFFSET('Raw Data'!$A$3,MATCH('Data above threshold'!$A116,'Raw Data'!$B$4:$B$185,0),MATCH('Data above threshold'!BI$4,'Raw Data'!$3:$3,0)-1))</f>
        <v/>
      </c>
      <c r="BJ116" s="107" t="str">
        <f aca="true">IF(ISBLANK(OFFSET('Raw Data'!$A$3,MATCH('Data above threshold'!$A116,'Raw Data'!$B$4:$B$185,0),MATCH('Data above threshold'!BJ$4,'Raw Data'!$3:$3,0)-1)),"",OFFSET('Raw Data'!$A$3,MATCH('Data above threshold'!$A116,'Raw Data'!$B$4:$B$185,0),MATCH('Data above threshold'!BJ$4,'Raw Data'!$3:$3,0)-1))</f>
        <v/>
      </c>
      <c r="BK116" s="107" t="str">
        <f aca="true">IF(ISBLANK(OFFSET('Raw Data'!$A$3,MATCH('Data above threshold'!$A116,'Raw Data'!$B$4:$B$185,0),MATCH('Data above threshold'!BK$4,'Raw Data'!$3:$3,0)-1)),"",OFFSET('Raw Data'!$A$3,MATCH('Data above threshold'!$A116,'Raw Data'!$B$4:$B$185,0),MATCH('Data above threshold'!BK$4,'Raw Data'!$3:$3,0)-1))</f>
        <v/>
      </c>
      <c r="BL116" s="107" t="str">
        <f aca="true">IF(ISBLANK(OFFSET('Raw Data'!$A$3,MATCH('Data above threshold'!$A116,'Raw Data'!$B$4:$B$185,0),MATCH('Data above threshold'!BL$4,'Raw Data'!$3:$3,0)-1)),"",OFFSET('Raw Data'!$A$3,MATCH('Data above threshold'!$A116,'Raw Data'!$B$4:$B$185,0),MATCH('Data above threshold'!BL$4,'Raw Data'!$3:$3,0)-1))</f>
        <v/>
      </c>
      <c r="BM116" s="107" t="str">
        <f aca="true">IF(ISBLANK(OFFSET('Raw Data'!$A$3,MATCH('Data above threshold'!$A116,'Raw Data'!$B$4:$B$185,0),MATCH('Data above threshold'!BM$4,'Raw Data'!$3:$3,0)-1)),"",OFFSET('Raw Data'!$A$3,MATCH('Data above threshold'!$A116,'Raw Data'!$B$4:$B$185,0),MATCH('Data above threshold'!BM$4,'Raw Data'!$3:$3,0)-1))</f>
        <v/>
      </c>
      <c r="BN116" s="107" t="str">
        <f aca="true">IF(ISBLANK(OFFSET('Raw Data'!$A$3,MATCH('Data above threshold'!$A116,'Raw Data'!$B$4:$B$185,0),MATCH('Data above threshold'!BN$4,'Raw Data'!$3:$3,0)-1)),"",OFFSET('Raw Data'!$A$3,MATCH('Data above threshold'!$A116,'Raw Data'!$B$4:$B$185,0),MATCH('Data above threshold'!BN$4,'Raw Data'!$3:$3,0)-1))</f>
        <v/>
      </c>
      <c r="BO116" s="107" t="str">
        <f aca="true">IF(ISBLANK(OFFSET('Raw Data'!$A$3,MATCH('Data above threshold'!$A116,'Raw Data'!$B$4:$B$185,0),MATCH('Data above threshold'!BO$4,'Raw Data'!$3:$3,0)-1)),"",OFFSET('Raw Data'!$A$3,MATCH('Data above threshold'!$A116,'Raw Data'!$B$4:$B$185,0),MATCH('Data above threshold'!BO$4,'Raw Data'!$3:$3,0)-1))</f>
        <v/>
      </c>
      <c r="BP116" s="107" t="str">
        <f aca="true">IF(ISBLANK(OFFSET('Raw Data'!$A$3,MATCH('Data above threshold'!$A116,'Raw Data'!$B$4:$B$185,0),MATCH('Data above threshold'!BP$4,'Raw Data'!$3:$3,0)-1)),"",OFFSET('Raw Data'!$A$3,MATCH('Data above threshold'!$A116,'Raw Data'!$B$4:$B$185,0),MATCH('Data above threshold'!BP$4,'Raw Data'!$3:$3,0)-1))</f>
        <v/>
      </c>
      <c r="BQ116" s="107" t="str">
        <f aca="true">IF(ISBLANK(OFFSET('Raw Data'!$A$3,MATCH('Data above threshold'!$A116,'Raw Data'!$B$4:$B$185,0),MATCH('Data above threshold'!BQ$4,'Raw Data'!$3:$3,0)-1)),"",OFFSET('Raw Data'!$A$3,MATCH('Data above threshold'!$A116,'Raw Data'!$B$4:$B$185,0),MATCH('Data above threshold'!BQ$4,'Raw Data'!$3:$3,0)-1))</f>
        <v/>
      </c>
      <c r="BR116" s="107" t="str">
        <f aca="true">IF(ISBLANK(OFFSET('Raw Data'!$A$3,MATCH('Data above threshold'!$A116,'Raw Data'!$B$4:$B$185,0),MATCH('Data above threshold'!BR$4,'Raw Data'!$3:$3,0)-1)),"",OFFSET('Raw Data'!$A$3,MATCH('Data above threshold'!$A116,'Raw Data'!$B$4:$B$185,0),MATCH('Data above threshold'!BR$4,'Raw Data'!$3:$3,0)-1))</f>
        <v/>
      </c>
      <c r="BS116" s="107" t="str">
        <f aca="true">IF(ISBLANK(OFFSET('Raw Data'!$A$3,MATCH('Data above threshold'!$A116,'Raw Data'!$B$4:$B$185,0),MATCH('Data above threshold'!BS$4,'Raw Data'!$3:$3,0)-1)),"",OFFSET('Raw Data'!$A$3,MATCH('Data above threshold'!$A116,'Raw Data'!$B$4:$B$185,0),MATCH('Data above threshold'!BS$4,'Raw Data'!$3:$3,0)-1))</f>
        <v/>
      </c>
      <c r="BT116" s="107" t="str">
        <f aca="true">IF(ISBLANK(OFFSET('Raw Data'!$A$3,MATCH('Data above threshold'!$A116,'Raw Data'!$B$4:$B$185,0),MATCH('Data above threshold'!BT$4,'Raw Data'!$3:$3,0)-1)),"",OFFSET('Raw Data'!$A$3,MATCH('Data above threshold'!$A116,'Raw Data'!$B$4:$B$185,0),MATCH('Data above threshold'!BT$4,'Raw Data'!$3:$3,0)-1))</f>
        <v/>
      </c>
      <c r="BU116" s="107" t="str">
        <f aca="true">IF(ISBLANK(OFFSET('Raw Data'!$A$3,MATCH('Data above threshold'!$A116,'Raw Data'!$B$4:$B$185,0),MATCH('Data above threshold'!BU$4,'Raw Data'!$3:$3,0)-1)),"",OFFSET('Raw Data'!$A$3,MATCH('Data above threshold'!$A116,'Raw Data'!$B$4:$B$185,0),MATCH('Data above threshold'!BU$4,'Raw Data'!$3:$3,0)-1))</f>
        <v/>
      </c>
      <c r="BV116" s="107" t="str">
        <f aca="true">IF(ISBLANK(OFFSET('Raw Data'!$A$3,MATCH('Data above threshold'!$A116,'Raw Data'!$B$4:$B$185,0),MATCH('Data above threshold'!BV$4,'Raw Data'!$3:$3,0)-1)),"",OFFSET('Raw Data'!$A$3,MATCH('Data above threshold'!$A116,'Raw Data'!$B$4:$B$185,0),MATCH('Data above threshold'!BV$4,'Raw Data'!$3:$3,0)-1))</f>
        <v/>
      </c>
      <c r="BW116" s="107" t="str">
        <f aca="true">IF(ISBLANK(OFFSET('Raw Data'!$A$3,MATCH('Data above threshold'!$A116,'Raw Data'!$B$4:$B$185,0),MATCH('Data above threshold'!BW$4,'Raw Data'!$3:$3,0)-1)),"",OFFSET('Raw Data'!$A$3,MATCH('Data above threshold'!$A116,'Raw Data'!$B$4:$B$185,0),MATCH('Data above threshold'!BW$4,'Raw Data'!$3:$3,0)-1))</f>
        <v/>
      </c>
      <c r="BX116" s="107" t="str">
        <f aca="true">IF(ISBLANK(OFFSET('Raw Data'!$A$3,MATCH('Data above threshold'!$A116,'Raw Data'!$B$4:$B$185,0),MATCH('Data above threshold'!BX$4,'Raw Data'!$3:$3,0)-1)),"",OFFSET('Raw Data'!$A$3,MATCH('Data above threshold'!$A116,'Raw Data'!$B$4:$B$185,0),MATCH('Data above threshold'!BX$4,'Raw Data'!$3:$3,0)-1))</f>
        <v/>
      </c>
      <c r="BY116" s="107" t="str">
        <f aca="true">IF(ISBLANK(OFFSET('Raw Data'!$A$3,MATCH('Data above threshold'!$A116,'Raw Data'!$B$4:$B$185,0),MATCH('Data above threshold'!BY$4,'Raw Data'!$3:$3,0)-1)),"",OFFSET('Raw Data'!$A$3,MATCH('Data above threshold'!$A116,'Raw Data'!$B$4:$B$185,0),MATCH('Data above threshold'!BY$4,'Raw Data'!$3:$3,0)-1))</f>
        <v/>
      </c>
      <c r="BZ116" s="107" t="str">
        <f aca="true">IF(ISBLANK(OFFSET('Raw Data'!$A$3,MATCH('Data above threshold'!$A116,'Raw Data'!$B$4:$B$185,0),MATCH('Data above threshold'!BZ$4,'Raw Data'!$3:$3,0)-1)),"",OFFSET('Raw Data'!$A$3,MATCH('Data above threshold'!$A116,'Raw Data'!$B$4:$B$185,0),MATCH('Data above threshold'!BZ$4,'Raw Data'!$3:$3,0)-1))</f>
        <v/>
      </c>
      <c r="CA116" s="107" t="str">
        <f aca="true">IF(ISBLANK(OFFSET('Raw Data'!$A$3,MATCH('Data above threshold'!$A116,'Raw Data'!$B$4:$B$185,0),MATCH('Data above threshold'!CA$4,'Raw Data'!$3:$3,0)-1)),"",OFFSET('Raw Data'!$A$3,MATCH('Data above threshold'!$A116,'Raw Data'!$B$4:$B$185,0),MATCH('Data above threshold'!CA$4,'Raw Data'!$3:$3,0)-1))</f>
        <v/>
      </c>
      <c r="CB116" s="107" t="str">
        <f aca="true">IF(ISBLANK(OFFSET('Raw Data'!$A$3,MATCH('Data above threshold'!$A116,'Raw Data'!$B$4:$B$185,0),MATCH('Data above threshold'!CB$4,'Raw Data'!$3:$3,0)-1)),"",OFFSET('Raw Data'!$A$3,MATCH('Data above threshold'!$A116,'Raw Data'!$B$4:$B$185,0),MATCH('Data above threshold'!CB$4,'Raw Data'!$3:$3,0)-1))</f>
        <v/>
      </c>
      <c r="CC116" s="107" t="str">
        <f aca="true">IF(ISBLANK(OFFSET('Raw Data'!$A$3,MATCH('Data above threshold'!$A116,'Raw Data'!$B$4:$B$185,0),MATCH('Data above threshold'!CC$4,'Raw Data'!$3:$3,0)-1)),"",OFFSET('Raw Data'!$A$3,MATCH('Data above threshold'!$A116,'Raw Data'!$B$4:$B$185,0),MATCH('Data above threshold'!CC$4,'Raw Data'!$3:$3,0)-1))</f>
        <v/>
      </c>
      <c r="CD116" s="107" t="str">
        <f aca="true">IF(ISBLANK(OFFSET('Raw Data'!$A$3,MATCH('Data above threshold'!$A116,'Raw Data'!$B$4:$B$185,0),MATCH('Data above threshold'!CD$4,'Raw Data'!$3:$3,0)-1)),"",OFFSET('Raw Data'!$A$3,MATCH('Data above threshold'!$A116,'Raw Data'!$B$4:$B$185,0),MATCH('Data above threshold'!CD$4,'Raw Data'!$3:$3,0)-1))</f>
        <v/>
      </c>
      <c r="CE116" s="107" t="str">
        <f aca="true">IF(ISBLANK(OFFSET('Raw Data'!$A$3,MATCH('Data above threshold'!$A116,'Raw Data'!$B$4:$B$185,0),MATCH('Data above threshold'!CE$4,'Raw Data'!$3:$3,0)-1)),"",OFFSET('Raw Data'!$A$3,MATCH('Data above threshold'!$A116,'Raw Data'!$B$4:$B$185,0),MATCH('Data above threshold'!CE$4,'Raw Data'!$3:$3,0)-1))</f>
        <v/>
      </c>
      <c r="CF116" s="107" t="str">
        <f aca="true">IF(ISBLANK(OFFSET('Raw Data'!$A$3,MATCH('Data above threshold'!$A116,'Raw Data'!$B$4:$B$185,0),MATCH('Data above threshold'!CF$4,'Raw Data'!$3:$3,0)-1)),"",OFFSET('Raw Data'!$A$3,MATCH('Data above threshold'!$A116,'Raw Data'!$B$4:$B$185,0),MATCH('Data above threshold'!CF$4,'Raw Data'!$3:$3,0)-1))</f>
        <v/>
      </c>
      <c r="CG116" s="107" t="str">
        <f aca="true">IF(ISBLANK(OFFSET('Raw Data'!$A$3,MATCH('Data above threshold'!$A116,'Raw Data'!$B$4:$B$185,0),MATCH('Data above threshold'!CG$4,'Raw Data'!$3:$3,0)-1)),"",OFFSET('Raw Data'!$A$3,MATCH('Data above threshold'!$A116,'Raw Data'!$B$4:$B$185,0),MATCH('Data above threshold'!CG$4,'Raw Data'!$3:$3,0)-1))</f>
        <v/>
      </c>
      <c r="CH116" s="107" t="str">
        <f aca="true">IF(ISBLANK(OFFSET('Raw Data'!$A$3,MATCH('Data above threshold'!$A116,'Raw Data'!$B$4:$B$185,0),MATCH('Data above threshold'!CH$4,'Raw Data'!$3:$3,0)-1)),"",OFFSET('Raw Data'!$A$3,MATCH('Data above threshold'!$A116,'Raw Data'!$B$4:$B$185,0),MATCH('Data above threshold'!CH$4,'Raw Data'!$3:$3,0)-1))</f>
        <v/>
      </c>
      <c r="CI116" s="107" t="str">
        <f aca="true">IF(ISBLANK(OFFSET('Raw Data'!$A$3,MATCH('Data above threshold'!$A116,'Raw Data'!$B$4:$B$185,0),MATCH('Data above threshold'!CI$4,'Raw Data'!$3:$3,0)-1)),"",OFFSET('Raw Data'!$A$3,MATCH('Data above threshold'!$A116,'Raw Data'!$B$4:$B$185,0),MATCH('Data above threshold'!CI$4,'Raw Data'!$3:$3,0)-1))</f>
        <v/>
      </c>
      <c r="CJ116" s="107" t="str">
        <f aca="true">IF(ISBLANK(OFFSET('Raw Data'!$A$3,MATCH('Data above threshold'!$A116,'Raw Data'!$B$4:$B$185,0),MATCH('Data above threshold'!CJ$4,'Raw Data'!$3:$3,0)-1)),"",OFFSET('Raw Data'!$A$3,MATCH('Data above threshold'!$A116,'Raw Data'!$B$4:$B$185,0),MATCH('Data above threshold'!CJ$4,'Raw Data'!$3:$3,0)-1))</f>
        <v/>
      </c>
      <c r="CK116" s="107" t="str">
        <f aca="true">IF(ISBLANK(OFFSET('Raw Data'!$A$3,MATCH('Data above threshold'!$A116,'Raw Data'!$B$4:$B$185,0),MATCH('Data above threshold'!CK$4,'Raw Data'!$3:$3,0)-1)),"",OFFSET('Raw Data'!$A$3,MATCH('Data above threshold'!$A116,'Raw Data'!$B$4:$B$185,0),MATCH('Data above threshold'!CK$4,'Raw Data'!$3:$3,0)-1))</f>
        <v/>
      </c>
      <c r="CL116" s="107" t="str">
        <f aca="true">IF(ISBLANK(OFFSET('Raw Data'!$A$3,MATCH('Data above threshold'!$A116,'Raw Data'!$B$4:$B$185,0),MATCH('Data above threshold'!CL$4,'Raw Data'!$3:$3,0)-1)),"",OFFSET('Raw Data'!$A$3,MATCH('Data above threshold'!$A116,'Raw Data'!$B$4:$B$185,0),MATCH('Data above threshold'!CL$4,'Raw Data'!$3:$3,0)-1))</f>
        <v/>
      </c>
      <c r="CM116" s="107" t="str">
        <f aca="true">IF(ISBLANK(OFFSET('Raw Data'!$A$3,MATCH('Data above threshold'!$A116,'Raw Data'!$B$4:$B$185,0),MATCH('Data above threshold'!CM$4,'Raw Data'!$3:$3,0)-1)),"",OFFSET('Raw Data'!$A$3,MATCH('Data above threshold'!$A116,'Raw Data'!$B$4:$B$185,0),MATCH('Data above threshold'!CM$4,'Raw Data'!$3:$3,0)-1))</f>
        <v/>
      </c>
      <c r="CN116" s="107" t="str">
        <f aca="true">IF(ISBLANK(OFFSET('Raw Data'!$A$3,MATCH('Data above threshold'!$A116,'Raw Data'!$B$4:$B$185,0),MATCH('Data above threshold'!CN$4,'Raw Data'!$3:$3,0)-1)),"",OFFSET('Raw Data'!$A$3,MATCH('Data above threshold'!$A116,'Raw Data'!$B$4:$B$185,0),MATCH('Data above threshold'!CN$4,'Raw Data'!$3:$3,0)-1))</f>
        <v/>
      </c>
      <c r="CO116" s="107" t="str">
        <f aca="true">IF(ISBLANK(OFFSET('Raw Data'!$A$3,MATCH('Data above threshold'!$A116,'Raw Data'!$B$4:$B$185,0),MATCH('Data above threshold'!CO$4,'Raw Data'!$3:$3,0)-1)),"",OFFSET('Raw Data'!$A$3,MATCH('Data above threshold'!$A116,'Raw Data'!$B$4:$B$185,0),MATCH('Data above threshold'!CO$4,'Raw Data'!$3:$3,0)-1))</f>
        <v/>
      </c>
      <c r="CP116" s="107" t="str">
        <f aca="true">IF(ISBLANK(OFFSET('Raw Data'!$A$3,MATCH('Data above threshold'!$A116,'Raw Data'!$B$4:$B$185,0),MATCH('Data above threshold'!CP$4,'Raw Data'!$3:$3,0)-1)),"",OFFSET('Raw Data'!$A$3,MATCH('Data above threshold'!$A116,'Raw Data'!$B$4:$B$185,0),MATCH('Data above threshold'!CP$4,'Raw Data'!$3:$3,0)-1))</f>
        <v/>
      </c>
      <c r="CQ116" s="107" t="str">
        <f aca="true">IF(ISBLANK(OFFSET('Raw Data'!$A$3,MATCH('Data above threshold'!$A116,'Raw Data'!$B$4:$B$185,0),MATCH('Data above threshold'!CQ$4,'Raw Data'!$3:$3,0)-1)),"",OFFSET('Raw Data'!$A$3,MATCH('Data above threshold'!$A116,'Raw Data'!$B$4:$B$185,0),MATCH('Data above threshold'!CQ$4,'Raw Data'!$3:$3,0)-1))</f>
        <v/>
      </c>
      <c r="CR116" s="107" t="str">
        <f aca="true">IF(ISBLANK(OFFSET('Raw Data'!$A$3,MATCH('Data above threshold'!$A116,'Raw Data'!$B$4:$B$185,0),MATCH('Data above threshold'!CR$4,'Raw Data'!$3:$3,0)-1)),"",OFFSET('Raw Data'!$A$3,MATCH('Data above threshold'!$A116,'Raw Data'!$B$4:$B$185,0),MATCH('Data above threshold'!CR$4,'Raw Data'!$3:$3,0)-1))</f>
        <v/>
      </c>
    </row>
    <row r="117" s="103" customFormat="true" ht="15.5" hidden="false" customHeight="false" outlineLevel="0" collapsed="false">
      <c r="A117" s="107" t="n">
        <v>4321</v>
      </c>
      <c r="B117" s="107" t="n">
        <v>4</v>
      </c>
      <c r="C117" s="107" t="str">
        <f aca="true">IF(ISBLANK(OFFSET('Raw Data'!$A$3,MATCH('Data above threshold'!$A117,'Raw Data'!$B$4:$B$185,0),MATCH('Data above threshold'!C$4,'Raw Data'!$3:$3,0)-1)),"",OFFSET('Raw Data'!$A$3,MATCH('Data above threshold'!$A117,'Raw Data'!$B$4:$B$185,0),MATCH('Data above threshold'!C$4,'Raw Data'!$3:$3,0)-1))</f>
        <v/>
      </c>
      <c r="D117" s="107" t="str">
        <f aca="true">IF(ISBLANK(OFFSET('Raw Data'!$A$3,MATCH('Data above threshold'!$A117,'Raw Data'!$B$4:$B$185,0),MATCH('Data above threshold'!D$4,'Raw Data'!$3:$3,0)-1)),"",OFFSET('Raw Data'!$A$3,MATCH('Data above threshold'!$A117,'Raw Data'!$B$4:$B$185,0),MATCH('Data above threshold'!D$4,'Raw Data'!$3:$3,0)-1))</f>
        <v>GRI Sustainability disclosure database</v>
      </c>
      <c r="E117" s="107" t="str">
        <f aca="true">IF(ISBLANK(OFFSET('Raw Data'!$A$3,MATCH('Data above threshold'!$A117,'Raw Data'!$B$4:$B$185,0),MATCH('Data above threshold'!E$4,'Raw Data'!$3:$3,0)-1)),"",OFFSET('Raw Data'!$A$3,MATCH('Data above threshold'!$A117,'Raw Data'!$B$4:$B$185,0),MATCH('Data above threshold'!E$4,'Raw Data'!$3:$3,0)-1))</f>
        <v/>
      </c>
      <c r="F117" s="107" t="n">
        <f aca="true">IF(ISBLANK(OFFSET('Raw Data'!$A$3,MATCH('Data above threshold'!$A117,'Raw Data'!$B$4:$B$185,0),MATCH('Data above threshold'!F$4,'Raw Data'!$3:$3,0)-1)),"",OFFSET('Raw Data'!$A$3,MATCH('Data above threshold'!$A117,'Raw Data'!$B$4:$B$185,0),MATCH('Data above threshold'!F$4,'Raw Data'!$3:$3,0)-1))</f>
        <v>2018</v>
      </c>
      <c r="G117" s="107" t="str">
        <f aca="true">IF(ISBLANK(OFFSET('Raw Data'!$A$3,MATCH('Data above threshold'!$A117,'Raw Data'!$B$4:$B$185,0),MATCH('Data above threshold'!G$4,'Raw Data'!$3:$3,0)-1)),"",OFFSET('Raw Data'!$A$3,MATCH('Data above threshold'!$A117,'Raw Data'!$B$4:$B$185,0),MATCH('Data above threshold'!G$4,'Raw Data'!$3:$3,0)-1))</f>
        <v/>
      </c>
      <c r="H117" s="107" t="str">
        <f aca="true">IF(ISBLANK(OFFSET('Raw Data'!$A$3,MATCH('Data above threshold'!$A117,'Raw Data'!$B$4:$B$185,0),MATCH('Data above threshold'!H$4,'Raw Data'!$3:$3,0)-1)),"",OFFSET('Raw Data'!$A$3,MATCH('Data above threshold'!$A117,'Raw Data'!$B$4:$B$185,0),MATCH('Data above threshold'!H$4,'Raw Data'!$3:$3,0)-1))</f>
        <v>GRI</v>
      </c>
      <c r="I117" s="107" t="str">
        <f aca="true">IF(ISBLANK(OFFSET('Raw Data'!$A$3,MATCH('Data above threshold'!$A117,'Raw Data'!$B$4:$B$185,0),MATCH('Data above threshold'!I$4,'Raw Data'!$3:$3,0)-1)),"",OFFSET('Raw Data'!$A$3,MATCH('Data above threshold'!$A117,'Raw Data'!$B$4:$B$185,0),MATCH('Data above threshold'!I$4,'Raw Data'!$3:$3,0)-1))</f>
        <v>Scaled by GDP per capita</v>
      </c>
      <c r="J117" s="107" t="str">
        <f aca="true">IF(ISBLANK(OFFSET('Raw Data'!$A$3,MATCH('Data above threshold'!$A117,'Raw Data'!$B$4:$B$185,0),MATCH('Data above threshold'!J$4,'Raw Data'!$3:$3,0)-1)),"",OFFSET('Raw Data'!$A$3,MATCH('Data above threshold'!$A117,'Raw Data'!$B$4:$B$185,0),MATCH('Data above threshold'!J$4,'Raw Data'!$3:$3,0)-1))</f>
        <v>Number of sustainability reports</v>
      </c>
      <c r="K117" s="107" t="str">
        <f aca="true">IF(ISBLANK(OFFSET('Raw Data'!$A$3,MATCH('Data above threshold'!$A117,'Raw Data'!$B$4:$B$185,0),MATCH('Data above threshold'!K$4,'Raw Data'!$3:$3,0)-1)),"",OFFSET('Raw Data'!$A$3,MATCH('Data above threshold'!$A117,'Raw Data'!$B$4:$B$185,0),MATCH('Data above threshold'!K$4,'Raw Data'!$3:$3,0)-1))</f>
        <v>Plus</v>
      </c>
      <c r="L117" s="107" t="str">
        <f aca="true">IF(ISBLANK(OFFSET('Raw Data'!$A$3,MATCH('Data above threshold'!$A117,'Raw Data'!$B$4:$B$185,0),MATCH('Data above threshold'!L$4,'Raw Data'!$3:$3,0)-1)),"",OFFSET('Raw Data'!$A$3,MATCH('Data above threshold'!$A117,'Raw Data'!$B$4:$B$185,0),MATCH('Data above threshold'!L$4,'Raw Data'!$3:$3,0)-1))</f>
        <v>https://database.globalreporting.org/SDG-12-6/Global-Tracker</v>
      </c>
      <c r="M117" s="105" t="n">
        <f aca="false" t="array" ref="M117:M117">IFERROR(SKEW(IF(ISNUMBER(Q117:CR117),Q117:CR117,"")),"")</f>
        <v>-0.0524359707158626</v>
      </c>
      <c r="N117" s="107" t="n">
        <v>0</v>
      </c>
      <c r="O117" s="107" t="str">
        <f aca="true">IF(ISBLANK(OFFSET('Raw Data'!$A$3,MATCH('Data above threshold'!$A117,'Raw Data'!$B$4:$B$185,0),MATCH('Data above threshold'!O$4,'Raw Data'!$3:$3,0)-1)),"",OFFSET('Raw Data'!$A$3,MATCH('Data above threshold'!$A117,'Raw Data'!$B$4:$B$185,0),MATCH('Data above threshold'!O$4,'Raw Data'!$3:$3,0)-1))</f>
        <v/>
      </c>
      <c r="P117" s="106" t="n">
        <f aca="false" t="array" ref="P117:P117">IF(B117&lt;4,"",1-IFERROR(SUM(ISNUMBER(Q117:CR117)*(1-$Q$3:$CR$3))/COUNTIF($Q$3:$CR$3,0),0))</f>
        <v>0.0375</v>
      </c>
      <c r="Q117" s="107" t="n">
        <f aca="true">IF(ISBLANK(OFFSET('Raw Data'!$A$3,MATCH('Data above threshold'!$A117,'Raw Data'!$B$4:$B$185,0),MATCH('Data above threshold'!Q$4,'Raw Data'!$3:$3,0)-1)),"",OFFSET('Raw Data'!$A$3,MATCH('Data above threshold'!$A117,'Raw Data'!$B$4:$B$185,0),MATCH('Data above threshold'!Q$4,'Raw Data'!$3:$3,0)-1))</f>
        <v>-4.4993293</v>
      </c>
      <c r="R117" s="107" t="n">
        <f aca="true">IF(ISBLANK(OFFSET('Raw Data'!$A$3,MATCH('Data above threshold'!$A117,'Raw Data'!$B$4:$B$185,0),MATCH('Data above threshold'!R$4,'Raw Data'!$3:$3,0)-1)),"",OFFSET('Raw Data'!$A$3,MATCH('Data above threshold'!$A117,'Raw Data'!$B$4:$B$185,0),MATCH('Data above threshold'!R$4,'Raw Data'!$3:$3,0)-1))</f>
        <v>-5.58653</v>
      </c>
      <c r="S117" s="107" t="n">
        <f aca="true">IF(ISBLANK(OFFSET('Raw Data'!$A$3,MATCH('Data above threshold'!$A117,'Raw Data'!$B$4:$B$185,0),MATCH('Data above threshold'!S$4,'Raw Data'!$3:$3,0)-1)),"",OFFSET('Raw Data'!$A$3,MATCH('Data above threshold'!$A117,'Raw Data'!$B$4:$B$185,0),MATCH('Data above threshold'!S$4,'Raw Data'!$3:$3,0)-1))</f>
        <v>-6.4529287</v>
      </c>
      <c r="T117" s="107" t="n">
        <f aca="true">IF(ISBLANK(OFFSET('Raw Data'!$A$3,MATCH('Data above threshold'!$A117,'Raw Data'!$B$4:$B$185,0),MATCH('Data above threshold'!T$4,'Raw Data'!$3:$3,0)-1)),"",OFFSET('Raw Data'!$A$3,MATCH('Data above threshold'!$A117,'Raw Data'!$B$4:$B$185,0),MATCH('Data above threshold'!T$4,'Raw Data'!$3:$3,0)-1))</f>
        <v>-7.50924</v>
      </c>
      <c r="U117" s="107" t="n">
        <f aca="true">IF(ISBLANK(OFFSET('Raw Data'!$A$3,MATCH('Data above threshold'!$A117,'Raw Data'!$B$4:$B$185,0),MATCH('Data above threshold'!U$4,'Raw Data'!$3:$3,0)-1)),"",OFFSET('Raw Data'!$A$3,MATCH('Data above threshold'!$A117,'Raw Data'!$B$4:$B$185,0),MATCH('Data above threshold'!U$4,'Raw Data'!$3:$3,0)-1))</f>
        <v>-3.968964</v>
      </c>
      <c r="V117" s="107" t="n">
        <f aca="true">IF(ISBLANK(OFFSET('Raw Data'!$A$3,MATCH('Data above threshold'!$A117,'Raw Data'!$B$4:$B$185,0),MATCH('Data above threshold'!V$4,'Raw Data'!$3:$3,0)-1)),"",OFFSET('Raw Data'!$A$3,MATCH('Data above threshold'!$A117,'Raw Data'!$B$4:$B$185,0),MATCH('Data above threshold'!V$4,'Raw Data'!$3:$3,0)-1))</f>
        <v>-9.21034</v>
      </c>
      <c r="W117" s="107" t="n">
        <f aca="true">IF(ISBLANK(OFFSET('Raw Data'!$A$3,MATCH('Data above threshold'!$A117,'Raw Data'!$B$4:$B$185,0),MATCH('Data above threshold'!W$4,'Raw Data'!$3:$3,0)-1)),"",OFFSET('Raw Data'!$A$3,MATCH('Data above threshold'!$A117,'Raw Data'!$B$4:$B$185,0),MATCH('Data above threshold'!W$4,'Raw Data'!$3:$3,0)-1))</f>
        <v>-3.73862</v>
      </c>
      <c r="X117" s="107" t="n">
        <f aca="true">IF(ISBLANK(OFFSET('Raw Data'!$A$3,MATCH('Data above threshold'!$A117,'Raw Data'!$B$4:$B$185,0),MATCH('Data above threshold'!X$4,'Raw Data'!$3:$3,0)-1)),"",OFFSET('Raw Data'!$A$3,MATCH('Data above threshold'!$A117,'Raw Data'!$B$4:$B$185,0),MATCH('Data above threshold'!X$4,'Raw Data'!$3:$3,0)-1))</f>
        <v>-5.88423</v>
      </c>
      <c r="Y117" s="107" t="n">
        <f aca="true">IF(ISBLANK(OFFSET('Raw Data'!$A$3,MATCH('Data above threshold'!$A117,'Raw Data'!$B$4:$B$185,0),MATCH('Data above threshold'!Y$4,'Raw Data'!$3:$3,0)-1)),"",OFFSET('Raw Data'!$A$3,MATCH('Data above threshold'!$A117,'Raw Data'!$B$4:$B$185,0),MATCH('Data above threshold'!Y$4,'Raw Data'!$3:$3,0)-1))</f>
        <v>-6.48128</v>
      </c>
      <c r="Z117" s="107" t="n">
        <f aca="true">IF(ISBLANK(OFFSET('Raw Data'!$A$3,MATCH('Data above threshold'!$A117,'Raw Data'!$B$4:$B$185,0),MATCH('Data above threshold'!Z$4,'Raw Data'!$3:$3,0)-1)),"",OFFSET('Raw Data'!$A$3,MATCH('Data above threshold'!$A117,'Raw Data'!$B$4:$B$185,0),MATCH('Data above threshold'!Z$4,'Raw Data'!$3:$3,0)-1))</f>
        <v>-5.342123</v>
      </c>
      <c r="AA117" s="107" t="n">
        <f aca="true">IF(ISBLANK(OFFSET('Raw Data'!$A$3,MATCH('Data above threshold'!$A117,'Raw Data'!$B$4:$B$185,0),MATCH('Data above threshold'!AA$4,'Raw Data'!$3:$3,0)-1)),"",OFFSET('Raw Data'!$A$3,MATCH('Data above threshold'!$A117,'Raw Data'!$B$4:$B$185,0),MATCH('Data above threshold'!AA$4,'Raw Data'!$3:$3,0)-1))</f>
        <v>-2.4239293</v>
      </c>
      <c r="AB117" s="107" t="n">
        <f aca="true">IF(ISBLANK(OFFSET('Raw Data'!$A$3,MATCH('Data above threshold'!$A117,'Raw Data'!$B$4:$B$185,0),MATCH('Data above threshold'!AB$4,'Raw Data'!$3:$3,0)-1)),"",OFFSET('Raw Data'!$A$3,MATCH('Data above threshold'!$A117,'Raw Data'!$B$4:$B$185,0),MATCH('Data above threshold'!AB$4,'Raw Data'!$3:$3,0)-1))</f>
        <v>-9.21034</v>
      </c>
      <c r="AC117" s="107" t="n">
        <f aca="true">IF(ISBLANK(OFFSET('Raw Data'!$A$3,MATCH('Data above threshold'!$A117,'Raw Data'!$B$4:$B$185,0),MATCH('Data above threshold'!AC$4,'Raw Data'!$3:$3,0)-1)),"",OFFSET('Raw Data'!$A$3,MATCH('Data above threshold'!$A117,'Raw Data'!$B$4:$B$185,0),MATCH('Data above threshold'!AC$4,'Raw Data'!$3:$3,0)-1))</f>
        <v>-3.4368493</v>
      </c>
      <c r="AD117" s="107" t="n">
        <f aca="true">IF(ISBLANK(OFFSET('Raw Data'!$A$3,MATCH('Data above threshold'!$A117,'Raw Data'!$B$4:$B$185,0),MATCH('Data above threshold'!AD$4,'Raw Data'!$3:$3,0)-1)),"",OFFSET('Raw Data'!$A$3,MATCH('Data above threshold'!$A117,'Raw Data'!$B$4:$B$185,0),MATCH('Data above threshold'!AD$4,'Raw Data'!$3:$3,0)-1))</f>
        <v>-9.21034</v>
      </c>
      <c r="AE117" s="107" t="n">
        <f aca="true">IF(ISBLANK(OFFSET('Raw Data'!$A$3,MATCH('Data above threshold'!$A117,'Raw Data'!$B$4:$B$185,0),MATCH('Data above threshold'!AE$4,'Raw Data'!$3:$3,0)-1)),"",OFFSET('Raw Data'!$A$3,MATCH('Data above threshold'!$A117,'Raw Data'!$B$4:$B$185,0),MATCH('Data above threshold'!AE$4,'Raw Data'!$3:$3,0)-1))</f>
        <v>-6.677279</v>
      </c>
      <c r="AF117" s="107" t="n">
        <f aca="true">IF(ISBLANK(OFFSET('Raw Data'!$A$3,MATCH('Data above threshold'!$A117,'Raw Data'!$B$4:$B$185,0),MATCH('Data above threshold'!AF$4,'Raw Data'!$3:$3,0)-1)),"",OFFSET('Raw Data'!$A$3,MATCH('Data above threshold'!$A117,'Raw Data'!$B$4:$B$185,0),MATCH('Data above threshold'!AF$4,'Raw Data'!$3:$3,0)-1))</f>
        <v>-7.82405</v>
      </c>
      <c r="AG117" s="107" t="n">
        <f aca="true">IF(ISBLANK(OFFSET('Raw Data'!$A$3,MATCH('Data above threshold'!$A117,'Raw Data'!$B$4:$B$185,0),MATCH('Data above threshold'!AG$4,'Raw Data'!$3:$3,0)-1)),"",OFFSET('Raw Data'!$A$3,MATCH('Data above threshold'!$A117,'Raw Data'!$B$4:$B$185,0),MATCH('Data above threshold'!AG$4,'Raw Data'!$3:$3,0)-1))</f>
        <v>-5.63912</v>
      </c>
      <c r="AH117" s="107" t="n">
        <f aca="true">IF(ISBLANK(OFFSET('Raw Data'!$A$3,MATCH('Data above threshold'!$A117,'Raw Data'!$B$4:$B$185,0),MATCH('Data above threshold'!AH$4,'Raw Data'!$3:$3,0)-1)),"",OFFSET('Raw Data'!$A$3,MATCH('Data above threshold'!$A117,'Raw Data'!$B$4:$B$185,0),MATCH('Data above threshold'!AH$4,'Raw Data'!$3:$3,0)-1))</f>
        <v>-7.143984</v>
      </c>
      <c r="AI117" s="107" t="n">
        <f aca="true">IF(ISBLANK(OFFSET('Raw Data'!$A$3,MATCH('Data above threshold'!$A117,'Raw Data'!$B$4:$B$185,0),MATCH('Data above threshold'!AI$4,'Raw Data'!$3:$3,0)-1)),"",OFFSET('Raw Data'!$A$3,MATCH('Data above threshold'!$A117,'Raw Data'!$B$4:$B$185,0),MATCH('Data above threshold'!AI$4,'Raw Data'!$3:$3,0)-1))</f>
        <v>-8.281331</v>
      </c>
      <c r="AJ117" s="107" t="n">
        <f aca="true">IF(ISBLANK(OFFSET('Raw Data'!$A$3,MATCH('Data above threshold'!$A117,'Raw Data'!$B$4:$B$185,0),MATCH('Data above threshold'!AJ$4,'Raw Data'!$3:$3,0)-1)),"",OFFSET('Raw Data'!$A$3,MATCH('Data above threshold'!$A117,'Raw Data'!$B$4:$B$185,0),MATCH('Data above threshold'!AJ$4,'Raw Data'!$3:$3,0)-1))</f>
        <v>-9.21034</v>
      </c>
      <c r="AK117" s="107" t="n">
        <f aca="true">IF(ISBLANK(OFFSET('Raw Data'!$A$3,MATCH('Data above threshold'!$A117,'Raw Data'!$B$4:$B$185,0),MATCH('Data above threshold'!AK$4,'Raw Data'!$3:$3,0)-1)),"",OFFSET('Raw Data'!$A$3,MATCH('Data above threshold'!$A117,'Raw Data'!$B$4:$B$185,0),MATCH('Data above threshold'!AK$4,'Raw Data'!$3:$3,0)-1))</f>
        <v>-5.47101</v>
      </c>
      <c r="AL117" s="107" t="n">
        <f aca="true">IF(ISBLANK(OFFSET('Raw Data'!$A$3,MATCH('Data above threshold'!$A117,'Raw Data'!$B$4:$B$185,0),MATCH('Data above threshold'!AL$4,'Raw Data'!$3:$3,0)-1)),"",OFFSET('Raw Data'!$A$3,MATCH('Data above threshold'!$A117,'Raw Data'!$B$4:$B$185,0),MATCH('Data above threshold'!AL$4,'Raw Data'!$3:$3,0)-1))</f>
        <v>-5.19036</v>
      </c>
      <c r="AM117" s="107" t="n">
        <f aca="true">IF(ISBLANK(OFFSET('Raw Data'!$A$3,MATCH('Data above threshold'!$A117,'Raw Data'!$B$4:$B$185,0),MATCH('Data above threshold'!AM$4,'Raw Data'!$3:$3,0)-1)),"",OFFSET('Raw Data'!$A$3,MATCH('Data above threshold'!$A117,'Raw Data'!$B$4:$B$185,0),MATCH('Data above threshold'!AM$4,'Raw Data'!$3:$3,0)-1))</f>
        <v>-6.33559</v>
      </c>
      <c r="AN117" s="107" t="n">
        <f aca="true">IF(ISBLANK(OFFSET('Raw Data'!$A$3,MATCH('Data above threshold'!$A117,'Raw Data'!$B$4:$B$185,0),MATCH('Data above threshold'!AN$4,'Raw Data'!$3:$3,0)-1)),"",OFFSET('Raw Data'!$A$3,MATCH('Data above threshold'!$A117,'Raw Data'!$B$4:$B$185,0),MATCH('Data above threshold'!AN$4,'Raw Data'!$3:$3,0)-1))</f>
        <v>-9.21034</v>
      </c>
      <c r="AO117" s="107" t="n">
        <f aca="true">IF(ISBLANK(OFFSET('Raw Data'!$A$3,MATCH('Data above threshold'!$A117,'Raw Data'!$B$4:$B$185,0),MATCH('Data above threshold'!AO$4,'Raw Data'!$3:$3,0)-1)),"",OFFSET('Raw Data'!$A$3,MATCH('Data above threshold'!$A117,'Raw Data'!$B$4:$B$185,0),MATCH('Data above threshold'!AO$4,'Raw Data'!$3:$3,0)-1))</f>
        <v>-5.71081</v>
      </c>
      <c r="AP117" s="107" t="n">
        <f aca="true">IF(ISBLANK(OFFSET('Raw Data'!$A$3,MATCH('Data above threshold'!$A117,'Raw Data'!$B$4:$B$185,0),MATCH('Data above threshold'!AP$4,'Raw Data'!$3:$3,0)-1)),"",OFFSET('Raw Data'!$A$3,MATCH('Data above threshold'!$A117,'Raw Data'!$B$4:$B$185,0),MATCH('Data above threshold'!AP$4,'Raw Data'!$3:$3,0)-1))</f>
        <v>-4.97957</v>
      </c>
      <c r="AQ117" s="107" t="n">
        <f aca="true">IF(ISBLANK(OFFSET('Raw Data'!$A$3,MATCH('Data above threshold'!$A117,'Raw Data'!$B$4:$B$185,0),MATCH('Data above threshold'!AQ$4,'Raw Data'!$3:$3,0)-1)),"",OFFSET('Raw Data'!$A$3,MATCH('Data above threshold'!$A117,'Raw Data'!$B$4:$B$185,0),MATCH('Data above threshold'!AQ$4,'Raw Data'!$3:$3,0)-1))</f>
        <v>-5.17028</v>
      </c>
      <c r="AR117" s="107" t="n">
        <f aca="true">IF(ISBLANK(OFFSET('Raw Data'!$A$3,MATCH('Data above threshold'!$A117,'Raw Data'!$B$4:$B$185,0),MATCH('Data above threshold'!AR$4,'Raw Data'!$3:$3,0)-1)),"",OFFSET('Raw Data'!$A$3,MATCH('Data above threshold'!$A117,'Raw Data'!$B$4:$B$185,0),MATCH('Data above threshold'!AR$4,'Raw Data'!$3:$3,0)-1))</f>
        <v>-6.97283</v>
      </c>
      <c r="AS117" s="107" t="n">
        <f aca="true">IF(ISBLANK(OFFSET('Raw Data'!$A$3,MATCH('Data above threshold'!$A117,'Raw Data'!$B$4:$B$185,0),MATCH('Data above threshold'!AS$4,'Raw Data'!$3:$3,0)-1)),"",OFFSET('Raw Data'!$A$3,MATCH('Data above threshold'!$A117,'Raw Data'!$B$4:$B$185,0),MATCH('Data above threshold'!AS$4,'Raw Data'!$3:$3,0)-1))</f>
        <v>-5.54935</v>
      </c>
      <c r="AT117" s="107" t="n">
        <f aca="true">IF(ISBLANK(OFFSET('Raw Data'!$A$3,MATCH('Data above threshold'!$A117,'Raw Data'!$B$4:$B$185,0),MATCH('Data above threshold'!AT$4,'Raw Data'!$3:$3,0)-1)),"",OFFSET('Raw Data'!$A$3,MATCH('Data above threshold'!$A117,'Raw Data'!$B$4:$B$185,0),MATCH('Data above threshold'!AT$4,'Raw Data'!$3:$3,0)-1))</f>
        <v>-9.21034</v>
      </c>
      <c r="AU117" s="107" t="n">
        <f aca="true">IF(ISBLANK(OFFSET('Raw Data'!$A$3,MATCH('Data above threshold'!$A117,'Raw Data'!$B$4:$B$185,0),MATCH('Data above threshold'!AU$4,'Raw Data'!$3:$3,0)-1)),"",OFFSET('Raw Data'!$A$3,MATCH('Data above threshold'!$A117,'Raw Data'!$B$4:$B$185,0),MATCH('Data above threshold'!AU$4,'Raw Data'!$3:$3,0)-1))</f>
        <v>-6.94028</v>
      </c>
      <c r="AV117" s="107" t="n">
        <f aca="true">IF(ISBLANK(OFFSET('Raw Data'!$A$3,MATCH('Data above threshold'!$A117,'Raw Data'!$B$4:$B$185,0),MATCH('Data above threshold'!AV$4,'Raw Data'!$3:$3,0)-1)),"",OFFSET('Raw Data'!$A$3,MATCH('Data above threshold'!$A117,'Raw Data'!$B$4:$B$185,0),MATCH('Data above threshold'!AV$4,'Raw Data'!$3:$3,0)-1))</f>
        <v>-3.5751958</v>
      </c>
      <c r="AW117" s="107" t="n">
        <f aca="true">IF(ISBLANK(OFFSET('Raw Data'!$A$3,MATCH('Data above threshold'!$A117,'Raw Data'!$B$4:$B$185,0),MATCH('Data above threshold'!AW$4,'Raw Data'!$3:$3,0)-1)),"",OFFSET('Raw Data'!$A$3,MATCH('Data above threshold'!$A117,'Raw Data'!$B$4:$B$185,0),MATCH('Data above threshold'!AW$4,'Raw Data'!$3:$3,0)-1))</f>
        <v>-3.2846279</v>
      </c>
      <c r="AX117" s="107" t="n">
        <f aca="true">IF(ISBLANK(OFFSET('Raw Data'!$A$3,MATCH('Data above threshold'!$A117,'Raw Data'!$B$4:$B$185,0),MATCH('Data above threshold'!AX$4,'Raw Data'!$3:$3,0)-1)),"",OFFSET('Raw Data'!$A$3,MATCH('Data above threshold'!$A117,'Raw Data'!$B$4:$B$185,0),MATCH('Data above threshold'!AX$4,'Raw Data'!$3:$3,0)-1))</f>
        <v>-8.91991</v>
      </c>
      <c r="AY117" s="107" t="n">
        <f aca="true">IF(ISBLANK(OFFSET('Raw Data'!$A$3,MATCH('Data above threshold'!$A117,'Raw Data'!$B$4:$B$185,0),MATCH('Data above threshold'!AY$4,'Raw Data'!$3:$3,0)-1)),"",OFFSET('Raw Data'!$A$3,MATCH('Data above threshold'!$A117,'Raw Data'!$B$4:$B$185,0),MATCH('Data above threshold'!AY$4,'Raw Data'!$3:$3,0)-1))</f>
        <v>-5.59135</v>
      </c>
      <c r="AZ117" s="107" t="n">
        <f aca="true">IF(ISBLANK(OFFSET('Raw Data'!$A$3,MATCH('Data above threshold'!$A117,'Raw Data'!$B$4:$B$185,0),MATCH('Data above threshold'!AZ$4,'Raw Data'!$3:$3,0)-1)),"",OFFSET('Raw Data'!$A$3,MATCH('Data above threshold'!$A117,'Raw Data'!$B$4:$B$185,0),MATCH('Data above threshold'!AZ$4,'Raw Data'!$3:$3,0)-1))</f>
        <v>-9.21034</v>
      </c>
      <c r="BA117" s="107" t="n">
        <f aca="true">IF(ISBLANK(OFFSET('Raw Data'!$A$3,MATCH('Data above threshold'!$A117,'Raw Data'!$B$4:$B$185,0),MATCH('Data above threshold'!BA$4,'Raw Data'!$3:$3,0)-1)),"",OFFSET('Raw Data'!$A$3,MATCH('Data above threshold'!$A117,'Raw Data'!$B$4:$B$185,0),MATCH('Data above threshold'!BA$4,'Raw Data'!$3:$3,0)-1))</f>
        <v>-6.28182</v>
      </c>
      <c r="BB117" s="107" t="n">
        <f aca="true">IF(ISBLANK(OFFSET('Raw Data'!$A$3,MATCH('Data above threshold'!$A117,'Raw Data'!$B$4:$B$185,0),MATCH('Data above threshold'!BB$4,'Raw Data'!$3:$3,0)-1)),"",OFFSET('Raw Data'!$A$3,MATCH('Data above threshold'!$A117,'Raw Data'!$B$4:$B$185,0),MATCH('Data above threshold'!BB$4,'Raw Data'!$3:$3,0)-1))</f>
        <v>-4.17781</v>
      </c>
      <c r="BC117" s="107" t="n">
        <f aca="true">IF(ISBLANK(OFFSET('Raw Data'!$A$3,MATCH('Data above threshold'!$A117,'Raw Data'!$B$4:$B$185,0),MATCH('Data above threshold'!BC$4,'Raw Data'!$3:$3,0)-1)),"",OFFSET('Raw Data'!$A$3,MATCH('Data above threshold'!$A117,'Raw Data'!$B$4:$B$185,0),MATCH('Data above threshold'!BC$4,'Raw Data'!$3:$3,0)-1))</f>
        <v>-6.29419</v>
      </c>
      <c r="BD117" s="107" t="n">
        <f aca="true">IF(ISBLANK(OFFSET('Raw Data'!$A$3,MATCH('Data above threshold'!$A117,'Raw Data'!$B$4:$B$185,0),MATCH('Data above threshold'!BD$4,'Raw Data'!$3:$3,0)-1)),"",OFFSET('Raw Data'!$A$3,MATCH('Data above threshold'!$A117,'Raw Data'!$B$4:$B$185,0),MATCH('Data above threshold'!BD$4,'Raw Data'!$3:$3,0)-1))</f>
        <v>-7.24603</v>
      </c>
      <c r="BE117" s="107" t="n">
        <f aca="true">IF(ISBLANK(OFFSET('Raw Data'!$A$3,MATCH('Data above threshold'!$A117,'Raw Data'!$B$4:$B$185,0),MATCH('Data above threshold'!BE$4,'Raw Data'!$3:$3,0)-1)),"",OFFSET('Raw Data'!$A$3,MATCH('Data above threshold'!$A117,'Raw Data'!$B$4:$B$185,0),MATCH('Data above threshold'!BE$4,'Raw Data'!$3:$3,0)-1))</f>
        <v>-4.3677435</v>
      </c>
      <c r="BF117" s="107" t="n">
        <f aca="true">IF(ISBLANK(OFFSET('Raw Data'!$A$3,MATCH('Data above threshold'!$A117,'Raw Data'!$B$4:$B$185,0),MATCH('Data above threshold'!BF$4,'Raw Data'!$3:$3,0)-1)),"",OFFSET('Raw Data'!$A$3,MATCH('Data above threshold'!$A117,'Raw Data'!$B$4:$B$185,0),MATCH('Data above threshold'!BF$4,'Raw Data'!$3:$3,0)-1))</f>
        <v>-9.21034</v>
      </c>
      <c r="BG117" s="107" t="n">
        <f aca="true">IF(ISBLANK(OFFSET('Raw Data'!$A$3,MATCH('Data above threshold'!$A117,'Raw Data'!$B$4:$B$185,0),MATCH('Data above threshold'!BG$4,'Raw Data'!$3:$3,0)-1)),"",OFFSET('Raw Data'!$A$3,MATCH('Data above threshold'!$A117,'Raw Data'!$B$4:$B$185,0),MATCH('Data above threshold'!BG$4,'Raw Data'!$3:$3,0)-1))</f>
        <v>-9.21034</v>
      </c>
      <c r="BH117" s="107" t="n">
        <f aca="true">IF(ISBLANK(OFFSET('Raw Data'!$A$3,MATCH('Data above threshold'!$A117,'Raw Data'!$B$4:$B$185,0),MATCH('Data above threshold'!BH$4,'Raw Data'!$3:$3,0)-1)),"",OFFSET('Raw Data'!$A$3,MATCH('Data above threshold'!$A117,'Raw Data'!$B$4:$B$185,0),MATCH('Data above threshold'!BH$4,'Raw Data'!$3:$3,0)-1))</f>
        <v>-7.11355</v>
      </c>
      <c r="BI117" s="107" t="n">
        <f aca="true">IF(ISBLANK(OFFSET('Raw Data'!$A$3,MATCH('Data above threshold'!$A117,'Raw Data'!$B$4:$B$185,0),MATCH('Data above threshold'!BI$4,'Raw Data'!$3:$3,0)-1)),"",OFFSET('Raw Data'!$A$3,MATCH('Data above threshold'!$A117,'Raw Data'!$B$4:$B$185,0),MATCH('Data above threshold'!BI$4,'Raw Data'!$3:$3,0)-1))</f>
        <v>-9.21034</v>
      </c>
      <c r="BJ117" s="107" t="n">
        <f aca="true">IF(ISBLANK(OFFSET('Raw Data'!$A$3,MATCH('Data above threshold'!$A117,'Raw Data'!$B$4:$B$185,0),MATCH('Data above threshold'!BJ$4,'Raw Data'!$3:$3,0)-1)),"",OFFSET('Raw Data'!$A$3,MATCH('Data above threshold'!$A117,'Raw Data'!$B$4:$B$185,0),MATCH('Data above threshold'!BJ$4,'Raw Data'!$3:$3,0)-1))</f>
        <v>-6.17924</v>
      </c>
      <c r="BK117" s="107" t="n">
        <f aca="true">IF(ISBLANK(OFFSET('Raw Data'!$A$3,MATCH('Data above threshold'!$A117,'Raw Data'!$B$4:$B$185,0),MATCH('Data above threshold'!BK$4,'Raw Data'!$3:$3,0)-1)),"",OFFSET('Raw Data'!$A$3,MATCH('Data above threshold'!$A117,'Raw Data'!$B$4:$B$185,0),MATCH('Data above threshold'!BK$4,'Raw Data'!$3:$3,0)-1))</f>
        <v>-4.6746085</v>
      </c>
      <c r="BL117" s="107" t="n">
        <f aca="true">IF(ISBLANK(OFFSET('Raw Data'!$A$3,MATCH('Data above threshold'!$A117,'Raw Data'!$B$4:$B$185,0),MATCH('Data above threshold'!BL$4,'Raw Data'!$3:$3,0)-1)),"",OFFSET('Raw Data'!$A$3,MATCH('Data above threshold'!$A117,'Raw Data'!$B$4:$B$185,0),MATCH('Data above threshold'!BL$4,'Raw Data'!$3:$3,0)-1))</f>
        <v>-6.85897</v>
      </c>
      <c r="BM117" s="107" t="n">
        <f aca="true">IF(ISBLANK(OFFSET('Raw Data'!$A$3,MATCH('Data above threshold'!$A117,'Raw Data'!$B$4:$B$185,0),MATCH('Data above threshold'!BM$4,'Raw Data'!$3:$3,0)-1)),"",OFFSET('Raw Data'!$A$3,MATCH('Data above threshold'!$A117,'Raw Data'!$B$4:$B$185,0),MATCH('Data above threshold'!BM$4,'Raw Data'!$3:$3,0)-1))</f>
        <v>-9.21034</v>
      </c>
      <c r="BN117" s="107" t="n">
        <f aca="true">IF(ISBLANK(OFFSET('Raw Data'!$A$3,MATCH('Data above threshold'!$A117,'Raw Data'!$B$4:$B$185,0),MATCH('Data above threshold'!BN$4,'Raw Data'!$3:$3,0)-1)),"",OFFSET('Raw Data'!$A$3,MATCH('Data above threshold'!$A117,'Raw Data'!$B$4:$B$185,0),MATCH('Data above threshold'!BN$4,'Raw Data'!$3:$3,0)-1))</f>
        <v>-4.54775</v>
      </c>
      <c r="BO117" s="107" t="n">
        <f aca="true">IF(ISBLANK(OFFSET('Raw Data'!$A$3,MATCH('Data above threshold'!$A117,'Raw Data'!$B$4:$B$185,0),MATCH('Data above threshold'!BO$4,'Raw Data'!$3:$3,0)-1)),"",OFFSET('Raw Data'!$A$3,MATCH('Data above threshold'!$A117,'Raw Data'!$B$4:$B$185,0),MATCH('Data above threshold'!BO$4,'Raw Data'!$3:$3,0)-1))</f>
        <v>-7.27448</v>
      </c>
      <c r="BP117" s="107" t="n">
        <f aca="true">IF(ISBLANK(OFFSET('Raw Data'!$A$3,MATCH('Data above threshold'!$A117,'Raw Data'!$B$4:$B$185,0),MATCH('Data above threshold'!BP$4,'Raw Data'!$3:$3,0)-1)),"",OFFSET('Raw Data'!$A$3,MATCH('Data above threshold'!$A117,'Raw Data'!$B$4:$B$185,0),MATCH('Data above threshold'!BP$4,'Raw Data'!$3:$3,0)-1))</f>
        <v>-7.07854</v>
      </c>
      <c r="BQ117" s="107" t="n">
        <f aca="true">IF(ISBLANK(OFFSET('Raw Data'!$A$3,MATCH('Data above threshold'!$A117,'Raw Data'!$B$4:$B$185,0),MATCH('Data above threshold'!BQ$4,'Raw Data'!$3:$3,0)-1)),"",OFFSET('Raw Data'!$A$3,MATCH('Data above threshold'!$A117,'Raw Data'!$B$4:$B$185,0),MATCH('Data above threshold'!BQ$4,'Raw Data'!$3:$3,0)-1))</f>
        <v>-7.79692</v>
      </c>
      <c r="BR117" s="107" t="n">
        <f aca="true">IF(ISBLANK(OFFSET('Raw Data'!$A$3,MATCH('Data above threshold'!$A117,'Raw Data'!$B$4:$B$185,0),MATCH('Data above threshold'!BR$4,'Raw Data'!$3:$3,0)-1)),"",OFFSET('Raw Data'!$A$3,MATCH('Data above threshold'!$A117,'Raw Data'!$B$4:$B$185,0),MATCH('Data above threshold'!BR$4,'Raw Data'!$3:$3,0)-1))</f>
        <v>-5.27343</v>
      </c>
      <c r="BS117" s="107" t="n">
        <f aca="true">IF(ISBLANK(OFFSET('Raw Data'!$A$3,MATCH('Data above threshold'!$A117,'Raw Data'!$B$4:$B$185,0),MATCH('Data above threshold'!BS$4,'Raw Data'!$3:$3,0)-1)),"",OFFSET('Raw Data'!$A$3,MATCH('Data above threshold'!$A117,'Raw Data'!$B$4:$B$185,0),MATCH('Data above threshold'!BS$4,'Raw Data'!$3:$3,0)-1))</f>
        <v>-7.43708</v>
      </c>
      <c r="BT117" s="107" t="n">
        <f aca="true">IF(ISBLANK(OFFSET('Raw Data'!$A$3,MATCH('Data above threshold'!$A117,'Raw Data'!$B$4:$B$185,0),MATCH('Data above threshold'!BT$4,'Raw Data'!$3:$3,0)-1)),"",OFFSET('Raw Data'!$A$3,MATCH('Data above threshold'!$A117,'Raw Data'!$B$4:$B$185,0),MATCH('Data above threshold'!BT$4,'Raw Data'!$3:$3,0)-1))</f>
        <v>-4.11917</v>
      </c>
      <c r="BU117" s="107" t="n">
        <f aca="true">IF(ISBLANK(OFFSET('Raw Data'!$A$3,MATCH('Data above threshold'!$A117,'Raw Data'!$B$4:$B$185,0),MATCH('Data above threshold'!BU$4,'Raw Data'!$3:$3,0)-1)),"",OFFSET('Raw Data'!$A$3,MATCH('Data above threshold'!$A117,'Raw Data'!$B$4:$B$185,0),MATCH('Data above threshold'!BU$4,'Raw Data'!$3:$3,0)-1))</f>
        <v>-4.53658</v>
      </c>
      <c r="BV117" s="107" t="n">
        <f aca="true">IF(ISBLANK(OFFSET('Raw Data'!$A$3,MATCH('Data above threshold'!$A117,'Raw Data'!$B$4:$B$185,0),MATCH('Data above threshold'!BV$4,'Raw Data'!$3:$3,0)-1)),"",OFFSET('Raw Data'!$A$3,MATCH('Data above threshold'!$A117,'Raw Data'!$B$4:$B$185,0),MATCH('Data above threshold'!BV$4,'Raw Data'!$3:$3,0)-1))</f>
        <v>-7.06091</v>
      </c>
      <c r="BW117" s="107" t="e">
        <f aca="true">IF(ISBLANK(OFFSET('Raw Data'!$A$3,MATCH('Data above threshold'!$A117,'Raw Data'!$B$4:$B$185,0),MATCH('Data above threshold'!BW$4,'Raw Data'!$3:$3,0)-1)),"",OFFSET('Raw Data'!$A$3,MATCH('Data above threshold'!$A117,'Raw Data'!$B$4:$B$185,0),MATCH('Data above threshold'!BW$4,'Raw Data'!$3:$3,0)-1))</f>
        <v>#N/A</v>
      </c>
      <c r="BX117" s="107" t="e">
        <f aca="true">IF(ISBLANK(OFFSET('Raw Data'!$A$3,MATCH('Data above threshold'!$A117,'Raw Data'!$B$4:$B$185,0),MATCH('Data above threshold'!BX$4,'Raw Data'!$3:$3,0)-1)),"",OFFSET('Raw Data'!$A$3,MATCH('Data above threshold'!$A117,'Raw Data'!$B$4:$B$185,0),MATCH('Data above threshold'!BX$4,'Raw Data'!$3:$3,0)-1))</f>
        <v>#N/A</v>
      </c>
      <c r="BY117" s="107" t="n">
        <f aca="true">IF(ISBLANK(OFFSET('Raw Data'!$A$3,MATCH('Data above threshold'!$A117,'Raw Data'!$B$4:$B$185,0),MATCH('Data above threshold'!BY$4,'Raw Data'!$3:$3,0)-1)),"",OFFSET('Raw Data'!$A$3,MATCH('Data above threshold'!$A117,'Raw Data'!$B$4:$B$185,0),MATCH('Data above threshold'!BY$4,'Raw Data'!$3:$3,0)-1))</f>
        <v>-6.55851</v>
      </c>
      <c r="BZ117" s="107" t="n">
        <f aca="true">IF(ISBLANK(OFFSET('Raw Data'!$A$3,MATCH('Data above threshold'!$A117,'Raw Data'!$B$4:$B$185,0),MATCH('Data above threshold'!BZ$4,'Raw Data'!$3:$3,0)-1)),"",OFFSET('Raw Data'!$A$3,MATCH('Data above threshold'!$A117,'Raw Data'!$B$4:$B$185,0),MATCH('Data above threshold'!BZ$4,'Raw Data'!$3:$3,0)-1))</f>
        <v>-4.6901977</v>
      </c>
      <c r="CA117" s="107" t="n">
        <f aca="true">IF(ISBLANK(OFFSET('Raw Data'!$A$3,MATCH('Data above threshold'!$A117,'Raw Data'!$B$4:$B$185,0),MATCH('Data above threshold'!CA$4,'Raw Data'!$3:$3,0)-1)),"",OFFSET('Raw Data'!$A$3,MATCH('Data above threshold'!$A117,'Raw Data'!$B$4:$B$185,0),MATCH('Data above threshold'!CA$4,'Raw Data'!$3:$3,0)-1))</f>
        <v>-6.60543</v>
      </c>
      <c r="CB117" s="107" t="n">
        <f aca="true">IF(ISBLANK(OFFSET('Raw Data'!$A$3,MATCH('Data above threshold'!$A117,'Raw Data'!$B$4:$B$185,0),MATCH('Data above threshold'!CB$4,'Raw Data'!$3:$3,0)-1)),"",OFFSET('Raw Data'!$A$3,MATCH('Data above threshold'!$A117,'Raw Data'!$B$4:$B$185,0),MATCH('Data above threshold'!CB$4,'Raw Data'!$3:$3,0)-1))</f>
        <v>-9.21034</v>
      </c>
      <c r="CC117" s="107" t="n">
        <f aca="true">IF(ISBLANK(OFFSET('Raw Data'!$A$3,MATCH('Data above threshold'!$A117,'Raw Data'!$B$4:$B$185,0),MATCH('Data above threshold'!CC$4,'Raw Data'!$3:$3,0)-1)),"",OFFSET('Raw Data'!$A$3,MATCH('Data above threshold'!$A117,'Raw Data'!$B$4:$B$185,0),MATCH('Data above threshold'!CC$4,'Raw Data'!$3:$3,0)-1))</f>
        <v>-6.15823</v>
      </c>
      <c r="CD117" s="107" t="n">
        <f aca="true">IF(ISBLANK(OFFSET('Raw Data'!$A$3,MATCH('Data above threshold'!$A117,'Raw Data'!$B$4:$B$185,0),MATCH('Data above threshold'!CD$4,'Raw Data'!$3:$3,0)-1)),"",OFFSET('Raw Data'!$A$3,MATCH('Data above threshold'!$A117,'Raw Data'!$B$4:$B$185,0),MATCH('Data above threshold'!CD$4,'Raw Data'!$3:$3,0)-1))</f>
        <v>-6.25387</v>
      </c>
      <c r="CE117" s="107" t="n">
        <f aca="true">IF(ISBLANK(OFFSET('Raw Data'!$A$3,MATCH('Data above threshold'!$A117,'Raw Data'!$B$4:$B$185,0),MATCH('Data above threshold'!CE$4,'Raw Data'!$3:$3,0)-1)),"",OFFSET('Raw Data'!$A$3,MATCH('Data above threshold'!$A117,'Raw Data'!$B$4:$B$185,0),MATCH('Data above threshold'!CE$4,'Raw Data'!$3:$3,0)-1))</f>
        <v>-7.92691</v>
      </c>
      <c r="CF117" s="107" t="n">
        <f aca="true">IF(ISBLANK(OFFSET('Raw Data'!$A$3,MATCH('Data above threshold'!$A117,'Raw Data'!$B$4:$B$185,0),MATCH('Data above threshold'!CF$4,'Raw Data'!$3:$3,0)-1)),"",OFFSET('Raw Data'!$A$3,MATCH('Data above threshold'!$A117,'Raw Data'!$B$4:$B$185,0),MATCH('Data above threshold'!CF$4,'Raw Data'!$3:$3,0)-1))</f>
        <v>-9.21034</v>
      </c>
      <c r="CG117" s="107" t="n">
        <f aca="true">IF(ISBLANK(OFFSET('Raw Data'!$A$3,MATCH('Data above threshold'!$A117,'Raw Data'!$B$4:$B$185,0),MATCH('Data above threshold'!CG$4,'Raw Data'!$3:$3,0)-1)),"",OFFSET('Raw Data'!$A$3,MATCH('Data above threshold'!$A117,'Raw Data'!$B$4:$B$185,0),MATCH('Data above threshold'!CG$4,'Raw Data'!$3:$3,0)-1))</f>
        <v>-7.32935</v>
      </c>
      <c r="CH117" s="107" t="n">
        <f aca="true">IF(ISBLANK(OFFSET('Raw Data'!$A$3,MATCH('Data above threshold'!$A117,'Raw Data'!$B$4:$B$185,0),MATCH('Data above threshold'!CH$4,'Raw Data'!$3:$3,0)-1)),"",OFFSET('Raw Data'!$A$3,MATCH('Data above threshold'!$A117,'Raw Data'!$B$4:$B$185,0),MATCH('Data above threshold'!CH$4,'Raw Data'!$3:$3,0)-1))</f>
        <v>-5.56333</v>
      </c>
      <c r="CI117" s="107" t="e">
        <f aca="true">IF(ISBLANK(OFFSET('Raw Data'!$A$3,MATCH('Data above threshold'!$A117,'Raw Data'!$B$4:$B$185,0),MATCH('Data above threshold'!CI$4,'Raw Data'!$3:$3,0)-1)),"",OFFSET('Raw Data'!$A$3,MATCH('Data above threshold'!$A117,'Raw Data'!$B$4:$B$185,0),MATCH('Data above threshold'!CI$4,'Raw Data'!$3:$3,0)-1))</f>
        <v>#N/A</v>
      </c>
      <c r="CJ117" s="107" t="n">
        <f aca="true">IF(ISBLANK(OFFSET('Raw Data'!$A$3,MATCH('Data above threshold'!$A117,'Raw Data'!$B$4:$B$185,0),MATCH('Data above threshold'!CJ$4,'Raw Data'!$3:$3,0)-1)),"",OFFSET('Raw Data'!$A$3,MATCH('Data above threshold'!$A117,'Raw Data'!$B$4:$B$185,0),MATCH('Data above threshold'!CJ$4,'Raw Data'!$3:$3,0)-1))</f>
        <v>-6.73128</v>
      </c>
      <c r="CK117" s="107" t="n">
        <f aca="true">IF(ISBLANK(OFFSET('Raw Data'!$A$3,MATCH('Data above threshold'!$A117,'Raw Data'!$B$4:$B$185,0),MATCH('Data above threshold'!CK$4,'Raw Data'!$3:$3,0)-1)),"",OFFSET('Raw Data'!$A$3,MATCH('Data above threshold'!$A117,'Raw Data'!$B$4:$B$185,0),MATCH('Data above threshold'!CK$4,'Raw Data'!$3:$3,0)-1))</f>
        <v>-9.21034</v>
      </c>
      <c r="CL117" s="107" t="n">
        <f aca="true">IF(ISBLANK(OFFSET('Raw Data'!$A$3,MATCH('Data above threshold'!$A117,'Raw Data'!$B$4:$B$185,0),MATCH('Data above threshold'!CL$4,'Raw Data'!$3:$3,0)-1)),"",OFFSET('Raw Data'!$A$3,MATCH('Data above threshold'!$A117,'Raw Data'!$B$4:$B$185,0),MATCH('Data above threshold'!CL$4,'Raw Data'!$3:$3,0)-1))</f>
        <v>-5.6230425</v>
      </c>
      <c r="CM117" s="107" t="n">
        <f aca="true">IF(ISBLANK(OFFSET('Raw Data'!$A$3,MATCH('Data above threshold'!$A117,'Raw Data'!$B$4:$B$185,0),MATCH('Data above threshold'!CM$4,'Raw Data'!$3:$3,0)-1)),"",OFFSET('Raw Data'!$A$3,MATCH('Data above threshold'!$A117,'Raw Data'!$B$4:$B$185,0),MATCH('Data above threshold'!CM$4,'Raw Data'!$3:$3,0)-1))</f>
        <v>-6.7246</v>
      </c>
      <c r="CN117" s="107" t="n">
        <f aca="true">IF(ISBLANK(OFFSET('Raw Data'!$A$3,MATCH('Data above threshold'!$A117,'Raw Data'!$B$4:$B$185,0),MATCH('Data above threshold'!CN$4,'Raw Data'!$3:$3,0)-1)),"",OFFSET('Raw Data'!$A$3,MATCH('Data above threshold'!$A117,'Raw Data'!$B$4:$B$185,0),MATCH('Data above threshold'!CN$4,'Raw Data'!$3:$3,0)-1))</f>
        <v>-4.666971</v>
      </c>
      <c r="CO117" s="107" t="n">
        <f aca="true">IF(ISBLANK(OFFSET('Raw Data'!$A$3,MATCH('Data above threshold'!$A117,'Raw Data'!$B$4:$B$185,0),MATCH('Data above threshold'!CO$4,'Raw Data'!$3:$3,0)-1)),"",OFFSET('Raw Data'!$A$3,MATCH('Data above threshold'!$A117,'Raw Data'!$B$4:$B$185,0),MATCH('Data above threshold'!CO$4,'Raw Data'!$3:$3,0)-1))</f>
        <v>-3.637996</v>
      </c>
      <c r="CP117" s="107" t="n">
        <f aca="true">IF(ISBLANK(OFFSET('Raw Data'!$A$3,MATCH('Data above threshold'!$A117,'Raw Data'!$B$4:$B$185,0),MATCH('Data above threshold'!CP$4,'Raw Data'!$3:$3,0)-1)),"",OFFSET('Raw Data'!$A$3,MATCH('Data above threshold'!$A117,'Raw Data'!$B$4:$B$185,0),MATCH('Data above threshold'!CP$4,'Raw Data'!$3:$3,0)-1))</f>
        <v>-6.63544</v>
      </c>
      <c r="CQ117" s="107" t="n">
        <f aca="true">IF(ISBLANK(OFFSET('Raw Data'!$A$3,MATCH('Data above threshold'!$A117,'Raw Data'!$B$4:$B$185,0),MATCH('Data above threshold'!CQ$4,'Raw Data'!$3:$3,0)-1)),"",OFFSET('Raw Data'!$A$3,MATCH('Data above threshold'!$A117,'Raw Data'!$B$4:$B$185,0),MATCH('Data above threshold'!CQ$4,'Raw Data'!$3:$3,0)-1))</f>
        <v>-5.82426</v>
      </c>
      <c r="CR117" s="107" t="n">
        <f aca="true">IF(ISBLANK(OFFSET('Raw Data'!$A$3,MATCH('Data above threshold'!$A117,'Raw Data'!$B$4:$B$185,0),MATCH('Data above threshold'!CR$4,'Raw Data'!$3:$3,0)-1)),"",OFFSET('Raw Data'!$A$3,MATCH('Data above threshold'!$A117,'Raw Data'!$B$4:$B$185,0),MATCH('Data above threshold'!CR$4,'Raw Data'!$3:$3,0)-1))</f>
        <v>-4.4547978</v>
      </c>
    </row>
    <row r="118" s="103" customFormat="true" ht="15.5" hidden="false" customHeight="false" outlineLevel="0" collapsed="false">
      <c r="A118" s="107" t="n">
        <v>4330</v>
      </c>
      <c r="B118" s="107" t="n">
        <v>3</v>
      </c>
      <c r="C118" s="107" t="str">
        <f aca="true">IF(ISBLANK(OFFSET('Raw Data'!$A$3,MATCH('Data above threshold'!$A118,'Raw Data'!$B$4:$B$185,0),MATCH('Data above threshold'!C$4,'Raw Data'!$3:$3,0)-1)),"",OFFSET('Raw Data'!$A$3,MATCH('Data above threshold'!$A118,'Raw Data'!$B$4:$B$185,0),MATCH('Data above threshold'!C$4,'Raw Data'!$3:$3,0)-1))</f>
        <v>Consumer centred mechanisms for sustainable consumption</v>
      </c>
      <c r="D118" s="107" t="str">
        <f aca="true">IF(ISBLANK(OFFSET('Raw Data'!$A$3,MATCH('Data above threshold'!$A118,'Raw Data'!$B$4:$B$185,0),MATCH('Data above threshold'!D$4,'Raw Data'!$3:$3,0)-1)),"",OFFSET('Raw Data'!$A$3,MATCH('Data above threshold'!$A118,'Raw Data'!$B$4:$B$185,0),MATCH('Data above threshold'!D$4,'Raw Data'!$3:$3,0)-1))</f>
        <v/>
      </c>
      <c r="E118" s="107" t="str">
        <f aca="true">IF(ISBLANK(OFFSET('Raw Data'!$A$3,MATCH('Data above threshold'!$A118,'Raw Data'!$B$4:$B$185,0),MATCH('Data above threshold'!E$4,'Raw Data'!$3:$3,0)-1)),"",OFFSET('Raw Data'!$A$3,MATCH('Data above threshold'!$A118,'Raw Data'!$B$4:$B$185,0),MATCH('Data above threshold'!E$4,'Raw Data'!$3:$3,0)-1))</f>
        <v/>
      </c>
      <c r="F118" s="107" t="str">
        <f aca="true">IF(ISBLANK(OFFSET('Raw Data'!$A$3,MATCH('Data above threshold'!$A118,'Raw Data'!$B$4:$B$185,0),MATCH('Data above threshold'!F$4,'Raw Data'!$3:$3,0)-1)),"",OFFSET('Raw Data'!$A$3,MATCH('Data above threshold'!$A118,'Raw Data'!$B$4:$B$185,0),MATCH('Data above threshold'!F$4,'Raw Data'!$3:$3,0)-1))</f>
        <v/>
      </c>
      <c r="G118" s="107" t="str">
        <f aca="true">IF(ISBLANK(OFFSET('Raw Data'!$A$3,MATCH('Data above threshold'!$A118,'Raw Data'!$B$4:$B$185,0),MATCH('Data above threshold'!G$4,'Raw Data'!$3:$3,0)-1)),"",OFFSET('Raw Data'!$A$3,MATCH('Data above threshold'!$A118,'Raw Data'!$B$4:$B$185,0),MATCH('Data above threshold'!G$4,'Raw Data'!$3:$3,0)-1))</f>
        <v/>
      </c>
      <c r="H118" s="107" t="str">
        <f aca="true">IF(ISBLANK(OFFSET('Raw Data'!$A$3,MATCH('Data above threshold'!$A118,'Raw Data'!$B$4:$B$185,0),MATCH('Data above threshold'!H$4,'Raw Data'!$3:$3,0)-1)),"",OFFSET('Raw Data'!$A$3,MATCH('Data above threshold'!$A118,'Raw Data'!$B$4:$B$185,0),MATCH('Data above threshold'!H$4,'Raw Data'!$3:$3,0)-1))</f>
        <v/>
      </c>
      <c r="I118" s="107" t="str">
        <f aca="true">IF(ISBLANK(OFFSET('Raw Data'!$A$3,MATCH('Data above threshold'!$A118,'Raw Data'!$B$4:$B$185,0),MATCH('Data above threshold'!I$4,'Raw Data'!$3:$3,0)-1)),"",OFFSET('Raw Data'!$A$3,MATCH('Data above threshold'!$A118,'Raw Data'!$B$4:$B$185,0),MATCH('Data above threshold'!I$4,'Raw Data'!$3:$3,0)-1))</f>
        <v/>
      </c>
      <c r="J118" s="107" t="str">
        <f aca="true">IF(ISBLANK(OFFSET('Raw Data'!$A$3,MATCH('Data above threshold'!$A118,'Raw Data'!$B$4:$B$185,0),MATCH('Data above threshold'!J$4,'Raw Data'!$3:$3,0)-1)),"",OFFSET('Raw Data'!$A$3,MATCH('Data above threshold'!$A118,'Raw Data'!$B$4:$B$185,0),MATCH('Data above threshold'!J$4,'Raw Data'!$3:$3,0)-1))</f>
        <v/>
      </c>
      <c r="K118" s="107" t="str">
        <f aca="true">IF(ISBLANK(OFFSET('Raw Data'!$A$3,MATCH('Data above threshold'!$A118,'Raw Data'!$B$4:$B$185,0),MATCH('Data above threshold'!K$4,'Raw Data'!$3:$3,0)-1)),"",OFFSET('Raw Data'!$A$3,MATCH('Data above threshold'!$A118,'Raw Data'!$B$4:$B$185,0),MATCH('Data above threshold'!K$4,'Raw Data'!$3:$3,0)-1))</f>
        <v/>
      </c>
      <c r="L118" s="107" t="str">
        <f aca="true">IF(ISBLANK(OFFSET('Raw Data'!$A$3,MATCH('Data above threshold'!$A118,'Raw Data'!$B$4:$B$185,0),MATCH('Data above threshold'!L$4,'Raw Data'!$3:$3,0)-1)),"",OFFSET('Raw Data'!$A$3,MATCH('Data above threshold'!$A118,'Raw Data'!$B$4:$B$185,0),MATCH('Data above threshold'!L$4,'Raw Data'!$3:$3,0)-1))</f>
        <v/>
      </c>
      <c r="M118" s="105" t="str">
        <f aca="false" t="array" ref="M118:M118">IFERROR(SKEW(IF(ISNUMBER(Q118:CR118),Q118:CR118,"")),"")</f>
        <v/>
      </c>
      <c r="N118" s="107"/>
      <c r="O118" s="107" t="str">
        <f aca="true">IF(ISBLANK(OFFSET('Raw Data'!$A$3,MATCH('Data above threshold'!$A118,'Raw Data'!$B$4:$B$185,0),MATCH('Data above threshold'!O$4,'Raw Data'!$3:$3,0)-1)),"",OFFSET('Raw Data'!$A$3,MATCH('Data above threshold'!$A118,'Raw Data'!$B$4:$B$185,0),MATCH('Data above threshold'!O$4,'Raw Data'!$3:$3,0)-1))</f>
        <v/>
      </c>
      <c r="P118" s="106" t="str">
        <f aca="false" t="array" ref="P118:P118">IF(B118&lt;4,"",1-IFERROR(SUM(ISNUMBER(Q118:CR118)*(1-$Q$3:$CR$3))/COUNTIF($Q$3:$CR$3,0),0))</f>
        <v/>
      </c>
      <c r="Q118" s="107" t="str">
        <f aca="true">IF(ISBLANK(OFFSET('Raw Data'!$A$3,MATCH('Data above threshold'!$A118,'Raw Data'!$B$4:$B$185,0),MATCH('Data above threshold'!Q$4,'Raw Data'!$3:$3,0)-1)),"",OFFSET('Raw Data'!$A$3,MATCH('Data above threshold'!$A118,'Raw Data'!$B$4:$B$185,0),MATCH('Data above threshold'!Q$4,'Raw Data'!$3:$3,0)-1))</f>
        <v/>
      </c>
      <c r="R118" s="107" t="str">
        <f aca="true">IF(ISBLANK(OFFSET('Raw Data'!$A$3,MATCH('Data above threshold'!$A118,'Raw Data'!$B$4:$B$185,0),MATCH('Data above threshold'!R$4,'Raw Data'!$3:$3,0)-1)),"",OFFSET('Raw Data'!$A$3,MATCH('Data above threshold'!$A118,'Raw Data'!$B$4:$B$185,0),MATCH('Data above threshold'!R$4,'Raw Data'!$3:$3,0)-1))</f>
        <v/>
      </c>
      <c r="S118" s="107" t="str">
        <f aca="true">IF(ISBLANK(OFFSET('Raw Data'!$A$3,MATCH('Data above threshold'!$A118,'Raw Data'!$B$4:$B$185,0),MATCH('Data above threshold'!S$4,'Raw Data'!$3:$3,0)-1)),"",OFFSET('Raw Data'!$A$3,MATCH('Data above threshold'!$A118,'Raw Data'!$B$4:$B$185,0),MATCH('Data above threshold'!S$4,'Raw Data'!$3:$3,0)-1))</f>
        <v/>
      </c>
      <c r="T118" s="107" t="str">
        <f aca="true">IF(ISBLANK(OFFSET('Raw Data'!$A$3,MATCH('Data above threshold'!$A118,'Raw Data'!$B$4:$B$185,0),MATCH('Data above threshold'!T$4,'Raw Data'!$3:$3,0)-1)),"",OFFSET('Raw Data'!$A$3,MATCH('Data above threshold'!$A118,'Raw Data'!$B$4:$B$185,0),MATCH('Data above threshold'!T$4,'Raw Data'!$3:$3,0)-1))</f>
        <v/>
      </c>
      <c r="U118" s="107" t="str">
        <f aca="true">IF(ISBLANK(OFFSET('Raw Data'!$A$3,MATCH('Data above threshold'!$A118,'Raw Data'!$B$4:$B$185,0),MATCH('Data above threshold'!U$4,'Raw Data'!$3:$3,0)-1)),"",OFFSET('Raw Data'!$A$3,MATCH('Data above threshold'!$A118,'Raw Data'!$B$4:$B$185,0),MATCH('Data above threshold'!U$4,'Raw Data'!$3:$3,0)-1))</f>
        <v/>
      </c>
      <c r="V118" s="107" t="str">
        <f aca="true">IF(ISBLANK(OFFSET('Raw Data'!$A$3,MATCH('Data above threshold'!$A118,'Raw Data'!$B$4:$B$185,0),MATCH('Data above threshold'!V$4,'Raw Data'!$3:$3,0)-1)),"",OFFSET('Raw Data'!$A$3,MATCH('Data above threshold'!$A118,'Raw Data'!$B$4:$B$185,0),MATCH('Data above threshold'!V$4,'Raw Data'!$3:$3,0)-1))</f>
        <v/>
      </c>
      <c r="W118" s="107" t="str">
        <f aca="true">IF(ISBLANK(OFFSET('Raw Data'!$A$3,MATCH('Data above threshold'!$A118,'Raw Data'!$B$4:$B$185,0),MATCH('Data above threshold'!W$4,'Raw Data'!$3:$3,0)-1)),"",OFFSET('Raw Data'!$A$3,MATCH('Data above threshold'!$A118,'Raw Data'!$B$4:$B$185,0),MATCH('Data above threshold'!W$4,'Raw Data'!$3:$3,0)-1))</f>
        <v/>
      </c>
      <c r="X118" s="107" t="str">
        <f aca="true">IF(ISBLANK(OFFSET('Raw Data'!$A$3,MATCH('Data above threshold'!$A118,'Raw Data'!$B$4:$B$185,0),MATCH('Data above threshold'!X$4,'Raw Data'!$3:$3,0)-1)),"",OFFSET('Raw Data'!$A$3,MATCH('Data above threshold'!$A118,'Raw Data'!$B$4:$B$185,0),MATCH('Data above threshold'!X$4,'Raw Data'!$3:$3,0)-1))</f>
        <v/>
      </c>
      <c r="Y118" s="107" t="str">
        <f aca="true">IF(ISBLANK(OFFSET('Raw Data'!$A$3,MATCH('Data above threshold'!$A118,'Raw Data'!$B$4:$B$185,0),MATCH('Data above threshold'!Y$4,'Raw Data'!$3:$3,0)-1)),"",OFFSET('Raw Data'!$A$3,MATCH('Data above threshold'!$A118,'Raw Data'!$B$4:$B$185,0),MATCH('Data above threshold'!Y$4,'Raw Data'!$3:$3,0)-1))</f>
        <v/>
      </c>
      <c r="Z118" s="107" t="str">
        <f aca="true">IF(ISBLANK(OFFSET('Raw Data'!$A$3,MATCH('Data above threshold'!$A118,'Raw Data'!$B$4:$B$185,0),MATCH('Data above threshold'!Z$4,'Raw Data'!$3:$3,0)-1)),"",OFFSET('Raw Data'!$A$3,MATCH('Data above threshold'!$A118,'Raw Data'!$B$4:$B$185,0),MATCH('Data above threshold'!Z$4,'Raw Data'!$3:$3,0)-1))</f>
        <v/>
      </c>
      <c r="AA118" s="107" t="str">
        <f aca="true">IF(ISBLANK(OFFSET('Raw Data'!$A$3,MATCH('Data above threshold'!$A118,'Raw Data'!$B$4:$B$185,0),MATCH('Data above threshold'!AA$4,'Raw Data'!$3:$3,0)-1)),"",OFFSET('Raw Data'!$A$3,MATCH('Data above threshold'!$A118,'Raw Data'!$B$4:$B$185,0),MATCH('Data above threshold'!AA$4,'Raw Data'!$3:$3,0)-1))</f>
        <v/>
      </c>
      <c r="AB118" s="107" t="str">
        <f aca="true">IF(ISBLANK(OFFSET('Raw Data'!$A$3,MATCH('Data above threshold'!$A118,'Raw Data'!$B$4:$B$185,0),MATCH('Data above threshold'!AB$4,'Raw Data'!$3:$3,0)-1)),"",OFFSET('Raw Data'!$A$3,MATCH('Data above threshold'!$A118,'Raw Data'!$B$4:$B$185,0),MATCH('Data above threshold'!AB$4,'Raw Data'!$3:$3,0)-1))</f>
        <v/>
      </c>
      <c r="AC118" s="107" t="str">
        <f aca="true">IF(ISBLANK(OFFSET('Raw Data'!$A$3,MATCH('Data above threshold'!$A118,'Raw Data'!$B$4:$B$185,0),MATCH('Data above threshold'!AC$4,'Raw Data'!$3:$3,0)-1)),"",OFFSET('Raw Data'!$A$3,MATCH('Data above threshold'!$A118,'Raw Data'!$B$4:$B$185,0),MATCH('Data above threshold'!AC$4,'Raw Data'!$3:$3,0)-1))</f>
        <v/>
      </c>
      <c r="AD118" s="107" t="str">
        <f aca="true">IF(ISBLANK(OFFSET('Raw Data'!$A$3,MATCH('Data above threshold'!$A118,'Raw Data'!$B$4:$B$185,0),MATCH('Data above threshold'!AD$4,'Raw Data'!$3:$3,0)-1)),"",OFFSET('Raw Data'!$A$3,MATCH('Data above threshold'!$A118,'Raw Data'!$B$4:$B$185,0),MATCH('Data above threshold'!AD$4,'Raw Data'!$3:$3,0)-1))</f>
        <v/>
      </c>
      <c r="AE118" s="107" t="str">
        <f aca="true">IF(ISBLANK(OFFSET('Raw Data'!$A$3,MATCH('Data above threshold'!$A118,'Raw Data'!$B$4:$B$185,0),MATCH('Data above threshold'!AE$4,'Raw Data'!$3:$3,0)-1)),"",OFFSET('Raw Data'!$A$3,MATCH('Data above threshold'!$A118,'Raw Data'!$B$4:$B$185,0),MATCH('Data above threshold'!AE$4,'Raw Data'!$3:$3,0)-1))</f>
        <v/>
      </c>
      <c r="AF118" s="107" t="str">
        <f aca="true">IF(ISBLANK(OFFSET('Raw Data'!$A$3,MATCH('Data above threshold'!$A118,'Raw Data'!$B$4:$B$185,0),MATCH('Data above threshold'!AF$4,'Raw Data'!$3:$3,0)-1)),"",OFFSET('Raw Data'!$A$3,MATCH('Data above threshold'!$A118,'Raw Data'!$B$4:$B$185,0),MATCH('Data above threshold'!AF$4,'Raw Data'!$3:$3,0)-1))</f>
        <v/>
      </c>
      <c r="AG118" s="107" t="str">
        <f aca="true">IF(ISBLANK(OFFSET('Raw Data'!$A$3,MATCH('Data above threshold'!$A118,'Raw Data'!$B$4:$B$185,0),MATCH('Data above threshold'!AG$4,'Raw Data'!$3:$3,0)-1)),"",OFFSET('Raw Data'!$A$3,MATCH('Data above threshold'!$A118,'Raw Data'!$B$4:$B$185,0),MATCH('Data above threshold'!AG$4,'Raw Data'!$3:$3,0)-1))</f>
        <v/>
      </c>
      <c r="AH118" s="107" t="str">
        <f aca="true">IF(ISBLANK(OFFSET('Raw Data'!$A$3,MATCH('Data above threshold'!$A118,'Raw Data'!$B$4:$B$185,0),MATCH('Data above threshold'!AH$4,'Raw Data'!$3:$3,0)-1)),"",OFFSET('Raw Data'!$A$3,MATCH('Data above threshold'!$A118,'Raw Data'!$B$4:$B$185,0),MATCH('Data above threshold'!AH$4,'Raw Data'!$3:$3,0)-1))</f>
        <v/>
      </c>
      <c r="AI118" s="107" t="str">
        <f aca="true">IF(ISBLANK(OFFSET('Raw Data'!$A$3,MATCH('Data above threshold'!$A118,'Raw Data'!$B$4:$B$185,0),MATCH('Data above threshold'!AI$4,'Raw Data'!$3:$3,0)-1)),"",OFFSET('Raw Data'!$A$3,MATCH('Data above threshold'!$A118,'Raw Data'!$B$4:$B$185,0),MATCH('Data above threshold'!AI$4,'Raw Data'!$3:$3,0)-1))</f>
        <v/>
      </c>
      <c r="AJ118" s="107" t="str">
        <f aca="true">IF(ISBLANK(OFFSET('Raw Data'!$A$3,MATCH('Data above threshold'!$A118,'Raw Data'!$B$4:$B$185,0),MATCH('Data above threshold'!AJ$4,'Raw Data'!$3:$3,0)-1)),"",OFFSET('Raw Data'!$A$3,MATCH('Data above threshold'!$A118,'Raw Data'!$B$4:$B$185,0),MATCH('Data above threshold'!AJ$4,'Raw Data'!$3:$3,0)-1))</f>
        <v/>
      </c>
      <c r="AK118" s="107" t="str">
        <f aca="true">IF(ISBLANK(OFFSET('Raw Data'!$A$3,MATCH('Data above threshold'!$A118,'Raw Data'!$B$4:$B$185,0),MATCH('Data above threshold'!AK$4,'Raw Data'!$3:$3,0)-1)),"",OFFSET('Raw Data'!$A$3,MATCH('Data above threshold'!$A118,'Raw Data'!$B$4:$B$185,0),MATCH('Data above threshold'!AK$4,'Raw Data'!$3:$3,0)-1))</f>
        <v/>
      </c>
      <c r="AL118" s="107" t="str">
        <f aca="true">IF(ISBLANK(OFFSET('Raw Data'!$A$3,MATCH('Data above threshold'!$A118,'Raw Data'!$B$4:$B$185,0),MATCH('Data above threshold'!AL$4,'Raw Data'!$3:$3,0)-1)),"",OFFSET('Raw Data'!$A$3,MATCH('Data above threshold'!$A118,'Raw Data'!$B$4:$B$185,0),MATCH('Data above threshold'!AL$4,'Raw Data'!$3:$3,0)-1))</f>
        <v/>
      </c>
      <c r="AM118" s="107" t="str">
        <f aca="true">IF(ISBLANK(OFFSET('Raw Data'!$A$3,MATCH('Data above threshold'!$A118,'Raw Data'!$B$4:$B$185,0),MATCH('Data above threshold'!AM$4,'Raw Data'!$3:$3,0)-1)),"",OFFSET('Raw Data'!$A$3,MATCH('Data above threshold'!$A118,'Raw Data'!$B$4:$B$185,0),MATCH('Data above threshold'!AM$4,'Raw Data'!$3:$3,0)-1))</f>
        <v/>
      </c>
      <c r="AN118" s="107" t="str">
        <f aca="true">IF(ISBLANK(OFFSET('Raw Data'!$A$3,MATCH('Data above threshold'!$A118,'Raw Data'!$B$4:$B$185,0),MATCH('Data above threshold'!AN$4,'Raw Data'!$3:$3,0)-1)),"",OFFSET('Raw Data'!$A$3,MATCH('Data above threshold'!$A118,'Raw Data'!$B$4:$B$185,0),MATCH('Data above threshold'!AN$4,'Raw Data'!$3:$3,0)-1))</f>
        <v/>
      </c>
      <c r="AO118" s="107" t="str">
        <f aca="true">IF(ISBLANK(OFFSET('Raw Data'!$A$3,MATCH('Data above threshold'!$A118,'Raw Data'!$B$4:$B$185,0),MATCH('Data above threshold'!AO$4,'Raw Data'!$3:$3,0)-1)),"",OFFSET('Raw Data'!$A$3,MATCH('Data above threshold'!$A118,'Raw Data'!$B$4:$B$185,0),MATCH('Data above threshold'!AO$4,'Raw Data'!$3:$3,0)-1))</f>
        <v/>
      </c>
      <c r="AP118" s="107" t="str">
        <f aca="true">IF(ISBLANK(OFFSET('Raw Data'!$A$3,MATCH('Data above threshold'!$A118,'Raw Data'!$B$4:$B$185,0),MATCH('Data above threshold'!AP$4,'Raw Data'!$3:$3,0)-1)),"",OFFSET('Raw Data'!$A$3,MATCH('Data above threshold'!$A118,'Raw Data'!$B$4:$B$185,0),MATCH('Data above threshold'!AP$4,'Raw Data'!$3:$3,0)-1))</f>
        <v/>
      </c>
      <c r="AQ118" s="107" t="str">
        <f aca="true">IF(ISBLANK(OFFSET('Raw Data'!$A$3,MATCH('Data above threshold'!$A118,'Raw Data'!$B$4:$B$185,0),MATCH('Data above threshold'!AQ$4,'Raw Data'!$3:$3,0)-1)),"",OFFSET('Raw Data'!$A$3,MATCH('Data above threshold'!$A118,'Raw Data'!$B$4:$B$185,0),MATCH('Data above threshold'!AQ$4,'Raw Data'!$3:$3,0)-1))</f>
        <v/>
      </c>
      <c r="AR118" s="107" t="str">
        <f aca="true">IF(ISBLANK(OFFSET('Raw Data'!$A$3,MATCH('Data above threshold'!$A118,'Raw Data'!$B$4:$B$185,0),MATCH('Data above threshold'!AR$4,'Raw Data'!$3:$3,0)-1)),"",OFFSET('Raw Data'!$A$3,MATCH('Data above threshold'!$A118,'Raw Data'!$B$4:$B$185,0),MATCH('Data above threshold'!AR$4,'Raw Data'!$3:$3,0)-1))</f>
        <v/>
      </c>
      <c r="AS118" s="107" t="str">
        <f aca="true">IF(ISBLANK(OFFSET('Raw Data'!$A$3,MATCH('Data above threshold'!$A118,'Raw Data'!$B$4:$B$185,0),MATCH('Data above threshold'!AS$4,'Raw Data'!$3:$3,0)-1)),"",OFFSET('Raw Data'!$A$3,MATCH('Data above threshold'!$A118,'Raw Data'!$B$4:$B$185,0),MATCH('Data above threshold'!AS$4,'Raw Data'!$3:$3,0)-1))</f>
        <v/>
      </c>
      <c r="AT118" s="107" t="str">
        <f aca="true">IF(ISBLANK(OFFSET('Raw Data'!$A$3,MATCH('Data above threshold'!$A118,'Raw Data'!$B$4:$B$185,0),MATCH('Data above threshold'!AT$4,'Raw Data'!$3:$3,0)-1)),"",OFFSET('Raw Data'!$A$3,MATCH('Data above threshold'!$A118,'Raw Data'!$B$4:$B$185,0),MATCH('Data above threshold'!AT$4,'Raw Data'!$3:$3,0)-1))</f>
        <v/>
      </c>
      <c r="AU118" s="107" t="str">
        <f aca="true">IF(ISBLANK(OFFSET('Raw Data'!$A$3,MATCH('Data above threshold'!$A118,'Raw Data'!$B$4:$B$185,0),MATCH('Data above threshold'!AU$4,'Raw Data'!$3:$3,0)-1)),"",OFFSET('Raw Data'!$A$3,MATCH('Data above threshold'!$A118,'Raw Data'!$B$4:$B$185,0),MATCH('Data above threshold'!AU$4,'Raw Data'!$3:$3,0)-1))</f>
        <v/>
      </c>
      <c r="AV118" s="107" t="str">
        <f aca="true">IF(ISBLANK(OFFSET('Raw Data'!$A$3,MATCH('Data above threshold'!$A118,'Raw Data'!$B$4:$B$185,0),MATCH('Data above threshold'!AV$4,'Raw Data'!$3:$3,0)-1)),"",OFFSET('Raw Data'!$A$3,MATCH('Data above threshold'!$A118,'Raw Data'!$B$4:$B$185,0),MATCH('Data above threshold'!AV$4,'Raw Data'!$3:$3,0)-1))</f>
        <v/>
      </c>
      <c r="AW118" s="107" t="str">
        <f aca="true">IF(ISBLANK(OFFSET('Raw Data'!$A$3,MATCH('Data above threshold'!$A118,'Raw Data'!$B$4:$B$185,0),MATCH('Data above threshold'!AW$4,'Raw Data'!$3:$3,0)-1)),"",OFFSET('Raw Data'!$A$3,MATCH('Data above threshold'!$A118,'Raw Data'!$B$4:$B$185,0),MATCH('Data above threshold'!AW$4,'Raw Data'!$3:$3,0)-1))</f>
        <v/>
      </c>
      <c r="AX118" s="107" t="str">
        <f aca="true">IF(ISBLANK(OFFSET('Raw Data'!$A$3,MATCH('Data above threshold'!$A118,'Raw Data'!$B$4:$B$185,0),MATCH('Data above threshold'!AX$4,'Raw Data'!$3:$3,0)-1)),"",OFFSET('Raw Data'!$A$3,MATCH('Data above threshold'!$A118,'Raw Data'!$B$4:$B$185,0),MATCH('Data above threshold'!AX$4,'Raw Data'!$3:$3,0)-1))</f>
        <v/>
      </c>
      <c r="AY118" s="107" t="str">
        <f aca="true">IF(ISBLANK(OFFSET('Raw Data'!$A$3,MATCH('Data above threshold'!$A118,'Raw Data'!$B$4:$B$185,0),MATCH('Data above threshold'!AY$4,'Raw Data'!$3:$3,0)-1)),"",OFFSET('Raw Data'!$A$3,MATCH('Data above threshold'!$A118,'Raw Data'!$B$4:$B$185,0),MATCH('Data above threshold'!AY$4,'Raw Data'!$3:$3,0)-1))</f>
        <v/>
      </c>
      <c r="AZ118" s="107" t="str">
        <f aca="true">IF(ISBLANK(OFFSET('Raw Data'!$A$3,MATCH('Data above threshold'!$A118,'Raw Data'!$B$4:$B$185,0),MATCH('Data above threshold'!AZ$4,'Raw Data'!$3:$3,0)-1)),"",OFFSET('Raw Data'!$A$3,MATCH('Data above threshold'!$A118,'Raw Data'!$B$4:$B$185,0),MATCH('Data above threshold'!AZ$4,'Raw Data'!$3:$3,0)-1))</f>
        <v/>
      </c>
      <c r="BA118" s="107" t="str">
        <f aca="true">IF(ISBLANK(OFFSET('Raw Data'!$A$3,MATCH('Data above threshold'!$A118,'Raw Data'!$B$4:$B$185,0),MATCH('Data above threshold'!BA$4,'Raw Data'!$3:$3,0)-1)),"",OFFSET('Raw Data'!$A$3,MATCH('Data above threshold'!$A118,'Raw Data'!$B$4:$B$185,0),MATCH('Data above threshold'!BA$4,'Raw Data'!$3:$3,0)-1))</f>
        <v/>
      </c>
      <c r="BB118" s="107" t="str">
        <f aca="true">IF(ISBLANK(OFFSET('Raw Data'!$A$3,MATCH('Data above threshold'!$A118,'Raw Data'!$B$4:$B$185,0),MATCH('Data above threshold'!BB$4,'Raw Data'!$3:$3,0)-1)),"",OFFSET('Raw Data'!$A$3,MATCH('Data above threshold'!$A118,'Raw Data'!$B$4:$B$185,0),MATCH('Data above threshold'!BB$4,'Raw Data'!$3:$3,0)-1))</f>
        <v/>
      </c>
      <c r="BC118" s="107" t="str">
        <f aca="true">IF(ISBLANK(OFFSET('Raw Data'!$A$3,MATCH('Data above threshold'!$A118,'Raw Data'!$B$4:$B$185,0),MATCH('Data above threshold'!BC$4,'Raw Data'!$3:$3,0)-1)),"",OFFSET('Raw Data'!$A$3,MATCH('Data above threshold'!$A118,'Raw Data'!$B$4:$B$185,0),MATCH('Data above threshold'!BC$4,'Raw Data'!$3:$3,0)-1))</f>
        <v/>
      </c>
      <c r="BD118" s="107" t="str">
        <f aca="true">IF(ISBLANK(OFFSET('Raw Data'!$A$3,MATCH('Data above threshold'!$A118,'Raw Data'!$B$4:$B$185,0),MATCH('Data above threshold'!BD$4,'Raw Data'!$3:$3,0)-1)),"",OFFSET('Raw Data'!$A$3,MATCH('Data above threshold'!$A118,'Raw Data'!$B$4:$B$185,0),MATCH('Data above threshold'!BD$4,'Raw Data'!$3:$3,0)-1))</f>
        <v/>
      </c>
      <c r="BE118" s="107" t="str">
        <f aca="true">IF(ISBLANK(OFFSET('Raw Data'!$A$3,MATCH('Data above threshold'!$A118,'Raw Data'!$B$4:$B$185,0),MATCH('Data above threshold'!BE$4,'Raw Data'!$3:$3,0)-1)),"",OFFSET('Raw Data'!$A$3,MATCH('Data above threshold'!$A118,'Raw Data'!$B$4:$B$185,0),MATCH('Data above threshold'!BE$4,'Raw Data'!$3:$3,0)-1))</f>
        <v/>
      </c>
      <c r="BF118" s="107" t="str">
        <f aca="true">IF(ISBLANK(OFFSET('Raw Data'!$A$3,MATCH('Data above threshold'!$A118,'Raw Data'!$B$4:$B$185,0),MATCH('Data above threshold'!BF$4,'Raw Data'!$3:$3,0)-1)),"",OFFSET('Raw Data'!$A$3,MATCH('Data above threshold'!$A118,'Raw Data'!$B$4:$B$185,0),MATCH('Data above threshold'!BF$4,'Raw Data'!$3:$3,0)-1))</f>
        <v/>
      </c>
      <c r="BG118" s="107" t="str">
        <f aca="true">IF(ISBLANK(OFFSET('Raw Data'!$A$3,MATCH('Data above threshold'!$A118,'Raw Data'!$B$4:$B$185,0),MATCH('Data above threshold'!BG$4,'Raw Data'!$3:$3,0)-1)),"",OFFSET('Raw Data'!$A$3,MATCH('Data above threshold'!$A118,'Raw Data'!$B$4:$B$185,0),MATCH('Data above threshold'!BG$4,'Raw Data'!$3:$3,0)-1))</f>
        <v/>
      </c>
      <c r="BH118" s="107" t="str">
        <f aca="true">IF(ISBLANK(OFFSET('Raw Data'!$A$3,MATCH('Data above threshold'!$A118,'Raw Data'!$B$4:$B$185,0),MATCH('Data above threshold'!BH$4,'Raw Data'!$3:$3,0)-1)),"",OFFSET('Raw Data'!$A$3,MATCH('Data above threshold'!$A118,'Raw Data'!$B$4:$B$185,0),MATCH('Data above threshold'!BH$4,'Raw Data'!$3:$3,0)-1))</f>
        <v/>
      </c>
      <c r="BI118" s="107" t="str">
        <f aca="true">IF(ISBLANK(OFFSET('Raw Data'!$A$3,MATCH('Data above threshold'!$A118,'Raw Data'!$B$4:$B$185,0),MATCH('Data above threshold'!BI$4,'Raw Data'!$3:$3,0)-1)),"",OFFSET('Raw Data'!$A$3,MATCH('Data above threshold'!$A118,'Raw Data'!$B$4:$B$185,0),MATCH('Data above threshold'!BI$4,'Raw Data'!$3:$3,0)-1))</f>
        <v/>
      </c>
      <c r="BJ118" s="107" t="str">
        <f aca="true">IF(ISBLANK(OFFSET('Raw Data'!$A$3,MATCH('Data above threshold'!$A118,'Raw Data'!$B$4:$B$185,0),MATCH('Data above threshold'!BJ$4,'Raw Data'!$3:$3,0)-1)),"",OFFSET('Raw Data'!$A$3,MATCH('Data above threshold'!$A118,'Raw Data'!$B$4:$B$185,0),MATCH('Data above threshold'!BJ$4,'Raw Data'!$3:$3,0)-1))</f>
        <v/>
      </c>
      <c r="BK118" s="107" t="str">
        <f aca="true">IF(ISBLANK(OFFSET('Raw Data'!$A$3,MATCH('Data above threshold'!$A118,'Raw Data'!$B$4:$B$185,0),MATCH('Data above threshold'!BK$4,'Raw Data'!$3:$3,0)-1)),"",OFFSET('Raw Data'!$A$3,MATCH('Data above threshold'!$A118,'Raw Data'!$B$4:$B$185,0),MATCH('Data above threshold'!BK$4,'Raw Data'!$3:$3,0)-1))</f>
        <v/>
      </c>
      <c r="BL118" s="107" t="str">
        <f aca="true">IF(ISBLANK(OFFSET('Raw Data'!$A$3,MATCH('Data above threshold'!$A118,'Raw Data'!$B$4:$B$185,0),MATCH('Data above threshold'!BL$4,'Raw Data'!$3:$3,0)-1)),"",OFFSET('Raw Data'!$A$3,MATCH('Data above threshold'!$A118,'Raw Data'!$B$4:$B$185,0),MATCH('Data above threshold'!BL$4,'Raw Data'!$3:$3,0)-1))</f>
        <v/>
      </c>
      <c r="BM118" s="107" t="str">
        <f aca="true">IF(ISBLANK(OFFSET('Raw Data'!$A$3,MATCH('Data above threshold'!$A118,'Raw Data'!$B$4:$B$185,0),MATCH('Data above threshold'!BM$4,'Raw Data'!$3:$3,0)-1)),"",OFFSET('Raw Data'!$A$3,MATCH('Data above threshold'!$A118,'Raw Data'!$B$4:$B$185,0),MATCH('Data above threshold'!BM$4,'Raw Data'!$3:$3,0)-1))</f>
        <v/>
      </c>
      <c r="BN118" s="107" t="str">
        <f aca="true">IF(ISBLANK(OFFSET('Raw Data'!$A$3,MATCH('Data above threshold'!$A118,'Raw Data'!$B$4:$B$185,0),MATCH('Data above threshold'!BN$4,'Raw Data'!$3:$3,0)-1)),"",OFFSET('Raw Data'!$A$3,MATCH('Data above threshold'!$A118,'Raw Data'!$B$4:$B$185,0),MATCH('Data above threshold'!BN$4,'Raw Data'!$3:$3,0)-1))</f>
        <v/>
      </c>
      <c r="BO118" s="107" t="str">
        <f aca="true">IF(ISBLANK(OFFSET('Raw Data'!$A$3,MATCH('Data above threshold'!$A118,'Raw Data'!$B$4:$B$185,0),MATCH('Data above threshold'!BO$4,'Raw Data'!$3:$3,0)-1)),"",OFFSET('Raw Data'!$A$3,MATCH('Data above threshold'!$A118,'Raw Data'!$B$4:$B$185,0),MATCH('Data above threshold'!BO$4,'Raw Data'!$3:$3,0)-1))</f>
        <v/>
      </c>
      <c r="BP118" s="107" t="str">
        <f aca="true">IF(ISBLANK(OFFSET('Raw Data'!$A$3,MATCH('Data above threshold'!$A118,'Raw Data'!$B$4:$B$185,0),MATCH('Data above threshold'!BP$4,'Raw Data'!$3:$3,0)-1)),"",OFFSET('Raw Data'!$A$3,MATCH('Data above threshold'!$A118,'Raw Data'!$B$4:$B$185,0),MATCH('Data above threshold'!BP$4,'Raw Data'!$3:$3,0)-1))</f>
        <v/>
      </c>
      <c r="BQ118" s="107" t="str">
        <f aca="true">IF(ISBLANK(OFFSET('Raw Data'!$A$3,MATCH('Data above threshold'!$A118,'Raw Data'!$B$4:$B$185,0),MATCH('Data above threshold'!BQ$4,'Raw Data'!$3:$3,0)-1)),"",OFFSET('Raw Data'!$A$3,MATCH('Data above threshold'!$A118,'Raw Data'!$B$4:$B$185,0),MATCH('Data above threshold'!BQ$4,'Raw Data'!$3:$3,0)-1))</f>
        <v/>
      </c>
      <c r="BR118" s="107" t="str">
        <f aca="true">IF(ISBLANK(OFFSET('Raw Data'!$A$3,MATCH('Data above threshold'!$A118,'Raw Data'!$B$4:$B$185,0),MATCH('Data above threshold'!BR$4,'Raw Data'!$3:$3,0)-1)),"",OFFSET('Raw Data'!$A$3,MATCH('Data above threshold'!$A118,'Raw Data'!$B$4:$B$185,0),MATCH('Data above threshold'!BR$4,'Raw Data'!$3:$3,0)-1))</f>
        <v/>
      </c>
      <c r="BS118" s="107" t="str">
        <f aca="true">IF(ISBLANK(OFFSET('Raw Data'!$A$3,MATCH('Data above threshold'!$A118,'Raw Data'!$B$4:$B$185,0),MATCH('Data above threshold'!BS$4,'Raw Data'!$3:$3,0)-1)),"",OFFSET('Raw Data'!$A$3,MATCH('Data above threshold'!$A118,'Raw Data'!$B$4:$B$185,0),MATCH('Data above threshold'!BS$4,'Raw Data'!$3:$3,0)-1))</f>
        <v/>
      </c>
      <c r="BT118" s="107" t="str">
        <f aca="true">IF(ISBLANK(OFFSET('Raw Data'!$A$3,MATCH('Data above threshold'!$A118,'Raw Data'!$B$4:$B$185,0),MATCH('Data above threshold'!BT$4,'Raw Data'!$3:$3,0)-1)),"",OFFSET('Raw Data'!$A$3,MATCH('Data above threshold'!$A118,'Raw Data'!$B$4:$B$185,0),MATCH('Data above threshold'!BT$4,'Raw Data'!$3:$3,0)-1))</f>
        <v/>
      </c>
      <c r="BU118" s="107" t="str">
        <f aca="true">IF(ISBLANK(OFFSET('Raw Data'!$A$3,MATCH('Data above threshold'!$A118,'Raw Data'!$B$4:$B$185,0),MATCH('Data above threshold'!BU$4,'Raw Data'!$3:$3,0)-1)),"",OFFSET('Raw Data'!$A$3,MATCH('Data above threshold'!$A118,'Raw Data'!$B$4:$B$185,0),MATCH('Data above threshold'!BU$4,'Raw Data'!$3:$3,0)-1))</f>
        <v/>
      </c>
      <c r="BV118" s="107" t="str">
        <f aca="true">IF(ISBLANK(OFFSET('Raw Data'!$A$3,MATCH('Data above threshold'!$A118,'Raw Data'!$B$4:$B$185,0),MATCH('Data above threshold'!BV$4,'Raw Data'!$3:$3,0)-1)),"",OFFSET('Raw Data'!$A$3,MATCH('Data above threshold'!$A118,'Raw Data'!$B$4:$B$185,0),MATCH('Data above threshold'!BV$4,'Raw Data'!$3:$3,0)-1))</f>
        <v/>
      </c>
      <c r="BW118" s="107" t="str">
        <f aca="true">IF(ISBLANK(OFFSET('Raw Data'!$A$3,MATCH('Data above threshold'!$A118,'Raw Data'!$B$4:$B$185,0),MATCH('Data above threshold'!BW$4,'Raw Data'!$3:$3,0)-1)),"",OFFSET('Raw Data'!$A$3,MATCH('Data above threshold'!$A118,'Raw Data'!$B$4:$B$185,0),MATCH('Data above threshold'!BW$4,'Raw Data'!$3:$3,0)-1))</f>
        <v/>
      </c>
      <c r="BX118" s="107" t="str">
        <f aca="true">IF(ISBLANK(OFFSET('Raw Data'!$A$3,MATCH('Data above threshold'!$A118,'Raw Data'!$B$4:$B$185,0),MATCH('Data above threshold'!BX$4,'Raw Data'!$3:$3,0)-1)),"",OFFSET('Raw Data'!$A$3,MATCH('Data above threshold'!$A118,'Raw Data'!$B$4:$B$185,0),MATCH('Data above threshold'!BX$4,'Raw Data'!$3:$3,0)-1))</f>
        <v/>
      </c>
      <c r="BY118" s="107" t="str">
        <f aca="true">IF(ISBLANK(OFFSET('Raw Data'!$A$3,MATCH('Data above threshold'!$A118,'Raw Data'!$B$4:$B$185,0),MATCH('Data above threshold'!BY$4,'Raw Data'!$3:$3,0)-1)),"",OFFSET('Raw Data'!$A$3,MATCH('Data above threshold'!$A118,'Raw Data'!$B$4:$B$185,0),MATCH('Data above threshold'!BY$4,'Raw Data'!$3:$3,0)-1))</f>
        <v/>
      </c>
      <c r="BZ118" s="107" t="str">
        <f aca="true">IF(ISBLANK(OFFSET('Raw Data'!$A$3,MATCH('Data above threshold'!$A118,'Raw Data'!$B$4:$B$185,0),MATCH('Data above threshold'!BZ$4,'Raw Data'!$3:$3,0)-1)),"",OFFSET('Raw Data'!$A$3,MATCH('Data above threshold'!$A118,'Raw Data'!$B$4:$B$185,0),MATCH('Data above threshold'!BZ$4,'Raw Data'!$3:$3,0)-1))</f>
        <v/>
      </c>
      <c r="CA118" s="107" t="str">
        <f aca="true">IF(ISBLANK(OFFSET('Raw Data'!$A$3,MATCH('Data above threshold'!$A118,'Raw Data'!$B$4:$B$185,0),MATCH('Data above threshold'!CA$4,'Raw Data'!$3:$3,0)-1)),"",OFFSET('Raw Data'!$A$3,MATCH('Data above threshold'!$A118,'Raw Data'!$B$4:$B$185,0),MATCH('Data above threshold'!CA$4,'Raw Data'!$3:$3,0)-1))</f>
        <v/>
      </c>
      <c r="CB118" s="107" t="str">
        <f aca="true">IF(ISBLANK(OFFSET('Raw Data'!$A$3,MATCH('Data above threshold'!$A118,'Raw Data'!$B$4:$B$185,0),MATCH('Data above threshold'!CB$4,'Raw Data'!$3:$3,0)-1)),"",OFFSET('Raw Data'!$A$3,MATCH('Data above threshold'!$A118,'Raw Data'!$B$4:$B$185,0),MATCH('Data above threshold'!CB$4,'Raw Data'!$3:$3,0)-1))</f>
        <v/>
      </c>
      <c r="CC118" s="107" t="str">
        <f aca="true">IF(ISBLANK(OFFSET('Raw Data'!$A$3,MATCH('Data above threshold'!$A118,'Raw Data'!$B$4:$B$185,0),MATCH('Data above threshold'!CC$4,'Raw Data'!$3:$3,0)-1)),"",OFFSET('Raw Data'!$A$3,MATCH('Data above threshold'!$A118,'Raw Data'!$B$4:$B$185,0),MATCH('Data above threshold'!CC$4,'Raw Data'!$3:$3,0)-1))</f>
        <v/>
      </c>
      <c r="CD118" s="107" t="str">
        <f aca="true">IF(ISBLANK(OFFSET('Raw Data'!$A$3,MATCH('Data above threshold'!$A118,'Raw Data'!$B$4:$B$185,0),MATCH('Data above threshold'!CD$4,'Raw Data'!$3:$3,0)-1)),"",OFFSET('Raw Data'!$A$3,MATCH('Data above threshold'!$A118,'Raw Data'!$B$4:$B$185,0),MATCH('Data above threshold'!CD$4,'Raw Data'!$3:$3,0)-1))</f>
        <v/>
      </c>
      <c r="CE118" s="107" t="str">
        <f aca="true">IF(ISBLANK(OFFSET('Raw Data'!$A$3,MATCH('Data above threshold'!$A118,'Raw Data'!$B$4:$B$185,0),MATCH('Data above threshold'!CE$4,'Raw Data'!$3:$3,0)-1)),"",OFFSET('Raw Data'!$A$3,MATCH('Data above threshold'!$A118,'Raw Data'!$B$4:$B$185,0),MATCH('Data above threshold'!CE$4,'Raw Data'!$3:$3,0)-1))</f>
        <v/>
      </c>
      <c r="CF118" s="107" t="str">
        <f aca="true">IF(ISBLANK(OFFSET('Raw Data'!$A$3,MATCH('Data above threshold'!$A118,'Raw Data'!$B$4:$B$185,0),MATCH('Data above threshold'!CF$4,'Raw Data'!$3:$3,0)-1)),"",OFFSET('Raw Data'!$A$3,MATCH('Data above threshold'!$A118,'Raw Data'!$B$4:$B$185,0),MATCH('Data above threshold'!CF$4,'Raw Data'!$3:$3,0)-1))</f>
        <v/>
      </c>
      <c r="CG118" s="107" t="str">
        <f aca="true">IF(ISBLANK(OFFSET('Raw Data'!$A$3,MATCH('Data above threshold'!$A118,'Raw Data'!$B$4:$B$185,0),MATCH('Data above threshold'!CG$4,'Raw Data'!$3:$3,0)-1)),"",OFFSET('Raw Data'!$A$3,MATCH('Data above threshold'!$A118,'Raw Data'!$B$4:$B$185,0),MATCH('Data above threshold'!CG$4,'Raw Data'!$3:$3,0)-1))</f>
        <v/>
      </c>
      <c r="CH118" s="107" t="str">
        <f aca="true">IF(ISBLANK(OFFSET('Raw Data'!$A$3,MATCH('Data above threshold'!$A118,'Raw Data'!$B$4:$B$185,0),MATCH('Data above threshold'!CH$4,'Raw Data'!$3:$3,0)-1)),"",OFFSET('Raw Data'!$A$3,MATCH('Data above threshold'!$A118,'Raw Data'!$B$4:$B$185,0),MATCH('Data above threshold'!CH$4,'Raw Data'!$3:$3,0)-1))</f>
        <v/>
      </c>
      <c r="CI118" s="107" t="str">
        <f aca="true">IF(ISBLANK(OFFSET('Raw Data'!$A$3,MATCH('Data above threshold'!$A118,'Raw Data'!$B$4:$B$185,0),MATCH('Data above threshold'!CI$4,'Raw Data'!$3:$3,0)-1)),"",OFFSET('Raw Data'!$A$3,MATCH('Data above threshold'!$A118,'Raw Data'!$B$4:$B$185,0),MATCH('Data above threshold'!CI$4,'Raw Data'!$3:$3,0)-1))</f>
        <v/>
      </c>
      <c r="CJ118" s="107" t="str">
        <f aca="true">IF(ISBLANK(OFFSET('Raw Data'!$A$3,MATCH('Data above threshold'!$A118,'Raw Data'!$B$4:$B$185,0),MATCH('Data above threshold'!CJ$4,'Raw Data'!$3:$3,0)-1)),"",OFFSET('Raw Data'!$A$3,MATCH('Data above threshold'!$A118,'Raw Data'!$B$4:$B$185,0),MATCH('Data above threshold'!CJ$4,'Raw Data'!$3:$3,0)-1))</f>
        <v/>
      </c>
      <c r="CK118" s="107" t="str">
        <f aca="true">IF(ISBLANK(OFFSET('Raw Data'!$A$3,MATCH('Data above threshold'!$A118,'Raw Data'!$B$4:$B$185,0),MATCH('Data above threshold'!CK$4,'Raw Data'!$3:$3,0)-1)),"",OFFSET('Raw Data'!$A$3,MATCH('Data above threshold'!$A118,'Raw Data'!$B$4:$B$185,0),MATCH('Data above threshold'!CK$4,'Raw Data'!$3:$3,0)-1))</f>
        <v/>
      </c>
      <c r="CL118" s="107" t="str">
        <f aca="true">IF(ISBLANK(OFFSET('Raw Data'!$A$3,MATCH('Data above threshold'!$A118,'Raw Data'!$B$4:$B$185,0),MATCH('Data above threshold'!CL$4,'Raw Data'!$3:$3,0)-1)),"",OFFSET('Raw Data'!$A$3,MATCH('Data above threshold'!$A118,'Raw Data'!$B$4:$B$185,0),MATCH('Data above threshold'!CL$4,'Raw Data'!$3:$3,0)-1))</f>
        <v/>
      </c>
      <c r="CM118" s="107" t="str">
        <f aca="true">IF(ISBLANK(OFFSET('Raw Data'!$A$3,MATCH('Data above threshold'!$A118,'Raw Data'!$B$4:$B$185,0),MATCH('Data above threshold'!CM$4,'Raw Data'!$3:$3,0)-1)),"",OFFSET('Raw Data'!$A$3,MATCH('Data above threshold'!$A118,'Raw Data'!$B$4:$B$185,0),MATCH('Data above threshold'!CM$4,'Raw Data'!$3:$3,0)-1))</f>
        <v/>
      </c>
      <c r="CN118" s="107" t="str">
        <f aca="true">IF(ISBLANK(OFFSET('Raw Data'!$A$3,MATCH('Data above threshold'!$A118,'Raw Data'!$B$4:$B$185,0),MATCH('Data above threshold'!CN$4,'Raw Data'!$3:$3,0)-1)),"",OFFSET('Raw Data'!$A$3,MATCH('Data above threshold'!$A118,'Raw Data'!$B$4:$B$185,0),MATCH('Data above threshold'!CN$4,'Raw Data'!$3:$3,0)-1))</f>
        <v/>
      </c>
      <c r="CO118" s="107" t="str">
        <f aca="true">IF(ISBLANK(OFFSET('Raw Data'!$A$3,MATCH('Data above threshold'!$A118,'Raw Data'!$B$4:$B$185,0),MATCH('Data above threshold'!CO$4,'Raw Data'!$3:$3,0)-1)),"",OFFSET('Raw Data'!$A$3,MATCH('Data above threshold'!$A118,'Raw Data'!$B$4:$B$185,0),MATCH('Data above threshold'!CO$4,'Raw Data'!$3:$3,0)-1))</f>
        <v/>
      </c>
      <c r="CP118" s="107" t="str">
        <f aca="true">IF(ISBLANK(OFFSET('Raw Data'!$A$3,MATCH('Data above threshold'!$A118,'Raw Data'!$B$4:$B$185,0),MATCH('Data above threshold'!CP$4,'Raw Data'!$3:$3,0)-1)),"",OFFSET('Raw Data'!$A$3,MATCH('Data above threshold'!$A118,'Raw Data'!$B$4:$B$185,0),MATCH('Data above threshold'!CP$4,'Raw Data'!$3:$3,0)-1))</f>
        <v/>
      </c>
      <c r="CQ118" s="107" t="str">
        <f aca="true">IF(ISBLANK(OFFSET('Raw Data'!$A$3,MATCH('Data above threshold'!$A118,'Raw Data'!$B$4:$B$185,0),MATCH('Data above threshold'!CQ$4,'Raw Data'!$3:$3,0)-1)),"",OFFSET('Raw Data'!$A$3,MATCH('Data above threshold'!$A118,'Raw Data'!$B$4:$B$185,0),MATCH('Data above threshold'!CQ$4,'Raw Data'!$3:$3,0)-1))</f>
        <v/>
      </c>
      <c r="CR118" s="107" t="str">
        <f aca="true">IF(ISBLANK(OFFSET('Raw Data'!$A$3,MATCH('Data above threshold'!$A118,'Raw Data'!$B$4:$B$185,0),MATCH('Data above threshold'!CR$4,'Raw Data'!$3:$3,0)-1)),"",OFFSET('Raw Data'!$A$3,MATCH('Data above threshold'!$A118,'Raw Data'!$B$4:$B$185,0),MATCH('Data above threshold'!CR$4,'Raw Data'!$3:$3,0)-1))</f>
        <v/>
      </c>
    </row>
    <row r="119" s="103" customFormat="true" ht="15.5" hidden="false" customHeight="false" outlineLevel="0" collapsed="false">
      <c r="A119" s="107" t="n">
        <v>4331</v>
      </c>
      <c r="B119" s="107" t="n">
        <v>4</v>
      </c>
      <c r="C119" s="107" t="str">
        <f aca="true">IF(ISBLANK(OFFSET('Raw Data'!$A$3,MATCH('Data above threshold'!$A119,'Raw Data'!$B$4:$B$185,0),MATCH('Data above threshold'!C$4,'Raw Data'!$3:$3,0)-1)),"",OFFSET('Raw Data'!$A$3,MATCH('Data above threshold'!$A119,'Raw Data'!$B$4:$B$185,0),MATCH('Data above threshold'!C$4,'Raw Data'!$3:$3,0)-1))</f>
        <v/>
      </c>
      <c r="D119" s="107" t="str">
        <f aca="true">IF(ISBLANK(OFFSET('Raw Data'!$A$3,MATCH('Data above threshold'!$A119,'Raw Data'!$B$4:$B$185,0),MATCH('Data above threshold'!D$4,'Raw Data'!$3:$3,0)-1)),"",OFFSET('Raw Data'!$A$3,MATCH('Data above threshold'!$A119,'Raw Data'!$B$4:$B$185,0),MATCH('Data above threshold'!D$4,'Raw Data'!$3:$3,0)-1))</f>
        <v>Expert assessment data - E.4.4</v>
      </c>
      <c r="E119" s="107" t="str">
        <f aca="true">IF(ISBLANK(OFFSET('Raw Data'!$A$3,MATCH('Data above threshold'!$A119,'Raw Data'!$B$4:$B$185,0),MATCH('Data above threshold'!E$4,'Raw Data'!$3:$3,0)-1)),"",OFFSET('Raw Data'!$A$3,MATCH('Data above threshold'!$A119,'Raw Data'!$B$4:$B$185,0),MATCH('Data above threshold'!E$4,'Raw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07" t="str">
        <f aca="true">IF(ISBLANK(OFFSET('Raw Data'!$A$3,MATCH('Data above threshold'!$A119,'Raw Data'!$B$4:$B$185,0),MATCH('Data above threshold'!F$4,'Raw Data'!$3:$3,0)-1)),"",OFFSET('Raw Data'!$A$3,MATCH('Data above threshold'!$A119,'Raw Data'!$B$4:$B$185,0),MATCH('Data above threshold'!F$4,'Raw Data'!$3:$3,0)-1))</f>
        <v/>
      </c>
      <c r="G119" s="107" t="str">
        <f aca="true">IF(ISBLANK(OFFSET('Raw Data'!$A$3,MATCH('Data above threshold'!$A119,'Raw Data'!$B$4:$B$185,0),MATCH('Data above threshold'!G$4,'Raw Data'!$3:$3,0)-1)),"",OFFSET('Raw Data'!$A$3,MATCH('Data above threshold'!$A119,'Raw Data'!$B$4:$B$185,0),MATCH('Data above threshold'!G$4,'Raw Data'!$3:$3,0)-1))</f>
        <v/>
      </c>
      <c r="H119" s="107" t="str">
        <f aca="true">IF(ISBLANK(OFFSET('Raw Data'!$A$3,MATCH('Data above threshold'!$A119,'Raw Data'!$B$4:$B$185,0),MATCH('Data above threshold'!H$4,'Raw Data'!$3:$3,0)-1)),"",OFFSET('Raw Data'!$A$3,MATCH('Data above threshold'!$A119,'Raw Data'!$B$4:$B$185,0),MATCH('Data above threshold'!H$4,'Raw Data'!$3:$3,0)-1))</f>
        <v>Consumers International Survey</v>
      </c>
      <c r="I119" s="107" t="str">
        <f aca="true">IF(ISBLANK(OFFSET('Raw Data'!$A$3,MATCH('Data above threshold'!$A119,'Raw Data'!$B$4:$B$185,0),MATCH('Data above threshold'!I$4,'Raw Data'!$3:$3,0)-1)),"",OFFSET('Raw Data'!$A$3,MATCH('Data above threshold'!$A119,'Raw Data'!$B$4:$B$185,0),MATCH('Data above threshold'!I$4,'Raw Data'!$3:$3,0)-1))</f>
        <v/>
      </c>
      <c r="J119" s="107" t="str">
        <f aca="true">IF(ISBLANK(OFFSET('Raw Data'!$A$3,MATCH('Data above threshold'!$A119,'Raw Data'!$B$4:$B$185,0),MATCH('Data above threshold'!J$4,'Raw Data'!$3:$3,0)-1)),"",OFFSET('Raw Data'!$A$3,MATCH('Data above threshold'!$A119,'Raw Data'!$B$4:$B$185,0),MATCH('Data above threshold'!J$4,'Raw Data'!$3:$3,0)-1))</f>
        <v/>
      </c>
      <c r="K119" s="107" t="str">
        <f aca="true">IF(ISBLANK(OFFSET('Raw Data'!$A$3,MATCH('Data above threshold'!$A119,'Raw Data'!$B$4:$B$185,0),MATCH('Data above threshold'!K$4,'Raw Data'!$3:$3,0)-1)),"",OFFSET('Raw Data'!$A$3,MATCH('Data above threshold'!$A119,'Raw Data'!$B$4:$B$185,0),MATCH('Data above threshold'!K$4,'Raw Data'!$3:$3,0)-1))</f>
        <v>Plus</v>
      </c>
      <c r="L119" s="107" t="str">
        <f aca="true">IF(ISBLANK(OFFSET('Raw Data'!$A$3,MATCH('Data above threshold'!$A119,'Raw Data'!$B$4:$B$185,0),MATCH('Data above threshold'!L$4,'Raw Data'!$3:$3,0)-1)),"",OFFSET('Raw Data'!$A$3,MATCH('Data above threshold'!$A119,'Raw Data'!$B$4:$B$185,0),MATCH('Data above threshold'!L$4,'Raw Data'!$3:$3,0)-1))</f>
        <v/>
      </c>
      <c r="M119" s="105" t="n">
        <f aca="false" t="array" ref="M119:M119">IFERROR(SKEW(IF(ISNUMBER(Q119:CR119),Q119:CR119,"")),"")</f>
        <v>0.0842537693003071</v>
      </c>
      <c r="N119" s="107" t="n">
        <v>0</v>
      </c>
      <c r="O119" s="107" t="str">
        <f aca="true">IF(ISBLANK(OFFSET('Raw Data'!$A$3,MATCH('Data above threshold'!$A119,'Raw Data'!$B$4:$B$185,0),MATCH('Data above threshold'!O$4,'Raw Data'!$3:$3,0)-1)),"",OFFSET('Raw Data'!$A$3,MATCH('Data above threshold'!$A119,'Raw Data'!$B$4:$B$185,0),MATCH('Data above threshold'!O$4,'Raw Data'!$3:$3,0)-1))</f>
        <v/>
      </c>
      <c r="P119" s="106" t="n">
        <f aca="false" t="array" ref="P119:P119">IF(B119&lt;4,"",1-IFERROR(SUM(ISNUMBER(Q119:CR119)*(1-$Q$3:$CR$3))/COUNTIF($Q$3:$CR$3,0),0))</f>
        <v>0.15</v>
      </c>
      <c r="Q119" s="107" t="n">
        <f aca="true">IF(ISBLANK(OFFSET('Raw Data'!$A$3,MATCH('Data above threshold'!$A119,'Raw Data'!$B$4:$B$185,0),MATCH('Data above threshold'!Q$4,'Raw Data'!$3:$3,0)-1)),"",OFFSET('Raw Data'!$A$3,MATCH('Data above threshold'!$A119,'Raw Data'!$B$4:$B$185,0),MATCH('Data above threshold'!Q$4,'Raw Data'!$3:$3,0)-1))</f>
        <v>1.5</v>
      </c>
      <c r="R119" s="107" t="n">
        <f aca="true">IF(ISBLANK(OFFSET('Raw Data'!$A$3,MATCH('Data above threshold'!$A119,'Raw Data'!$B$4:$B$185,0),MATCH('Data above threshold'!R$4,'Raw Data'!$3:$3,0)-1)),"",OFFSET('Raw Data'!$A$3,MATCH('Data above threshold'!$A119,'Raw Data'!$B$4:$B$185,0),MATCH('Data above threshold'!R$4,'Raw Data'!$3:$3,0)-1))</f>
        <v>1</v>
      </c>
      <c r="S119" s="107" t="n">
        <f aca="true">IF(ISBLANK(OFFSET('Raw Data'!$A$3,MATCH('Data above threshold'!$A119,'Raw Data'!$B$4:$B$185,0),MATCH('Data above threshold'!S$4,'Raw Data'!$3:$3,0)-1)),"",OFFSET('Raw Data'!$A$3,MATCH('Data above threshold'!$A119,'Raw Data'!$B$4:$B$185,0),MATCH('Data above threshold'!S$4,'Raw Data'!$3:$3,0)-1))</f>
        <v>2</v>
      </c>
      <c r="T119" s="107" t="n">
        <f aca="true">IF(ISBLANK(OFFSET('Raw Data'!$A$3,MATCH('Data above threshold'!$A119,'Raw Data'!$B$4:$B$185,0),MATCH('Data above threshold'!T$4,'Raw Data'!$3:$3,0)-1)),"",OFFSET('Raw Data'!$A$3,MATCH('Data above threshold'!$A119,'Raw Data'!$B$4:$B$185,0),MATCH('Data above threshold'!T$4,'Raw Data'!$3:$3,0)-1))</f>
        <v>1</v>
      </c>
      <c r="U119" s="107" t="n">
        <f aca="true">IF(ISBLANK(OFFSET('Raw Data'!$A$3,MATCH('Data above threshold'!$A119,'Raw Data'!$B$4:$B$185,0),MATCH('Data above threshold'!U$4,'Raw Data'!$3:$3,0)-1)),"",OFFSET('Raw Data'!$A$3,MATCH('Data above threshold'!$A119,'Raw Data'!$B$4:$B$185,0),MATCH('Data above threshold'!U$4,'Raw Data'!$3:$3,0)-1))</f>
        <v>2</v>
      </c>
      <c r="V119" s="107" t="n">
        <f aca="true">IF(ISBLANK(OFFSET('Raw Data'!$A$3,MATCH('Data above threshold'!$A119,'Raw Data'!$B$4:$B$185,0),MATCH('Data above threshold'!V$4,'Raw Data'!$3:$3,0)-1)),"",OFFSET('Raw Data'!$A$3,MATCH('Data above threshold'!$A119,'Raw Data'!$B$4:$B$185,0),MATCH('Data above threshold'!V$4,'Raw Data'!$3:$3,0)-1))</f>
        <v>1</v>
      </c>
      <c r="W119" s="107" t="n">
        <f aca="true">IF(ISBLANK(OFFSET('Raw Data'!$A$3,MATCH('Data above threshold'!$A119,'Raw Data'!$B$4:$B$185,0),MATCH('Data above threshold'!W$4,'Raw Data'!$3:$3,0)-1)),"",OFFSET('Raw Data'!$A$3,MATCH('Data above threshold'!$A119,'Raw Data'!$B$4:$B$185,0),MATCH('Data above threshold'!W$4,'Raw Data'!$3:$3,0)-1))</f>
        <v>1</v>
      </c>
      <c r="X119" s="107" t="str">
        <f aca="true">IF(ISBLANK(OFFSET('Raw Data'!$A$3,MATCH('Data above threshold'!$A119,'Raw Data'!$B$4:$B$185,0),MATCH('Data above threshold'!X$4,'Raw Data'!$3:$3,0)-1)),"",OFFSET('Raw Data'!$A$3,MATCH('Data above threshold'!$A119,'Raw Data'!$B$4:$B$185,0),MATCH('Data above threshold'!X$4,'Raw Data'!$3:$3,0)-1))</f>
        <v/>
      </c>
      <c r="Y119" s="107" t="n">
        <f aca="true">IF(ISBLANK(OFFSET('Raw Data'!$A$3,MATCH('Data above threshold'!$A119,'Raw Data'!$B$4:$B$185,0),MATCH('Data above threshold'!Y$4,'Raw Data'!$3:$3,0)-1)),"",OFFSET('Raw Data'!$A$3,MATCH('Data above threshold'!$A119,'Raw Data'!$B$4:$B$185,0),MATCH('Data above threshold'!Y$4,'Raw Data'!$3:$3,0)-1))</f>
        <v>1</v>
      </c>
      <c r="Z119" s="107" t="str">
        <f aca="true">IF(ISBLANK(OFFSET('Raw Data'!$A$3,MATCH('Data above threshold'!$A119,'Raw Data'!$B$4:$B$185,0),MATCH('Data above threshold'!Z$4,'Raw Data'!$3:$3,0)-1)),"",OFFSET('Raw Data'!$A$3,MATCH('Data above threshold'!$A119,'Raw Data'!$B$4:$B$185,0),MATCH('Data above threshold'!Z$4,'Raw Data'!$3:$3,0)-1))</f>
        <v/>
      </c>
      <c r="AA119" s="107" t="n">
        <f aca="true">IF(ISBLANK(OFFSET('Raw Data'!$A$3,MATCH('Data above threshold'!$A119,'Raw Data'!$B$4:$B$185,0),MATCH('Data above threshold'!AA$4,'Raw Data'!$3:$3,0)-1)),"",OFFSET('Raw Data'!$A$3,MATCH('Data above threshold'!$A119,'Raw Data'!$B$4:$B$185,0),MATCH('Data above threshold'!AA$4,'Raw Data'!$3:$3,0)-1))</f>
        <v>2</v>
      </c>
      <c r="AB119" s="107" t="n">
        <f aca="true">IF(ISBLANK(OFFSET('Raw Data'!$A$3,MATCH('Data above threshold'!$A119,'Raw Data'!$B$4:$B$185,0),MATCH('Data above threshold'!AB$4,'Raw Data'!$3:$3,0)-1)),"",OFFSET('Raw Data'!$A$3,MATCH('Data above threshold'!$A119,'Raw Data'!$B$4:$B$185,0),MATCH('Data above threshold'!AB$4,'Raw Data'!$3:$3,0)-1))</f>
        <v>1</v>
      </c>
      <c r="AC119" s="107" t="n">
        <f aca="true">IF(ISBLANK(OFFSET('Raw Data'!$A$3,MATCH('Data above threshold'!$A119,'Raw Data'!$B$4:$B$185,0),MATCH('Data above threshold'!AC$4,'Raw Data'!$3:$3,0)-1)),"",OFFSET('Raw Data'!$A$3,MATCH('Data above threshold'!$A119,'Raw Data'!$B$4:$B$185,0),MATCH('Data above threshold'!AC$4,'Raw Data'!$3:$3,0)-1))</f>
        <v>1</v>
      </c>
      <c r="AD119" s="107" t="n">
        <f aca="true">IF(ISBLANK(OFFSET('Raw Data'!$A$3,MATCH('Data above threshold'!$A119,'Raw Data'!$B$4:$B$185,0),MATCH('Data above threshold'!AD$4,'Raw Data'!$3:$3,0)-1)),"",OFFSET('Raw Data'!$A$3,MATCH('Data above threshold'!$A119,'Raw Data'!$B$4:$B$185,0),MATCH('Data above threshold'!AD$4,'Raw Data'!$3:$3,0)-1))</f>
        <v>2</v>
      </c>
      <c r="AE119" s="107" t="n">
        <f aca="true">IF(ISBLANK(OFFSET('Raw Data'!$A$3,MATCH('Data above threshold'!$A119,'Raw Data'!$B$4:$B$185,0),MATCH('Data above threshold'!AE$4,'Raw Data'!$3:$3,0)-1)),"",OFFSET('Raw Data'!$A$3,MATCH('Data above threshold'!$A119,'Raw Data'!$B$4:$B$185,0),MATCH('Data above threshold'!AE$4,'Raw Data'!$3:$3,0)-1))</f>
        <v>2</v>
      </c>
      <c r="AF119" s="107" t="n">
        <f aca="true">IF(ISBLANK(OFFSET('Raw Data'!$A$3,MATCH('Data above threshold'!$A119,'Raw Data'!$B$4:$B$185,0),MATCH('Data above threshold'!AF$4,'Raw Data'!$3:$3,0)-1)),"",OFFSET('Raw Data'!$A$3,MATCH('Data above threshold'!$A119,'Raw Data'!$B$4:$B$185,0),MATCH('Data above threshold'!AF$4,'Raw Data'!$3:$3,0)-1))</f>
        <v>2</v>
      </c>
      <c r="AG119" s="107" t="n">
        <f aca="true">IF(ISBLANK(OFFSET('Raw Data'!$A$3,MATCH('Data above threshold'!$A119,'Raw Data'!$B$4:$B$185,0),MATCH('Data above threshold'!AG$4,'Raw Data'!$3:$3,0)-1)),"",OFFSET('Raw Data'!$A$3,MATCH('Data above threshold'!$A119,'Raw Data'!$B$4:$B$185,0),MATCH('Data above threshold'!AG$4,'Raw Data'!$3:$3,0)-1))</f>
        <v>2</v>
      </c>
      <c r="AH119" s="107" t="n">
        <f aca="true">IF(ISBLANK(OFFSET('Raw Data'!$A$3,MATCH('Data above threshold'!$A119,'Raw Data'!$B$4:$B$185,0),MATCH('Data above threshold'!AH$4,'Raw Data'!$3:$3,0)-1)),"",OFFSET('Raw Data'!$A$3,MATCH('Data above threshold'!$A119,'Raw Data'!$B$4:$B$185,0),MATCH('Data above threshold'!AH$4,'Raw Data'!$3:$3,0)-1))</f>
        <v>2</v>
      </c>
      <c r="AI119" s="107" t="str">
        <f aca="true">IF(ISBLANK(OFFSET('Raw Data'!$A$3,MATCH('Data above threshold'!$A119,'Raw Data'!$B$4:$B$185,0),MATCH('Data above threshold'!AI$4,'Raw Data'!$3:$3,0)-1)),"",OFFSET('Raw Data'!$A$3,MATCH('Data above threshold'!$A119,'Raw Data'!$B$4:$B$185,0),MATCH('Data above threshold'!AI$4,'Raw Data'!$3:$3,0)-1))</f>
        <v/>
      </c>
      <c r="AJ119" s="107" t="n">
        <f aca="true">IF(ISBLANK(OFFSET('Raw Data'!$A$3,MATCH('Data above threshold'!$A119,'Raw Data'!$B$4:$B$185,0),MATCH('Data above threshold'!AJ$4,'Raw Data'!$3:$3,0)-1)),"",OFFSET('Raw Data'!$A$3,MATCH('Data above threshold'!$A119,'Raw Data'!$B$4:$B$185,0),MATCH('Data above threshold'!AJ$4,'Raw Data'!$3:$3,0)-1))</f>
        <v>1</v>
      </c>
      <c r="AK119" s="107" t="n">
        <f aca="true">IF(ISBLANK(OFFSET('Raw Data'!$A$3,MATCH('Data above threshold'!$A119,'Raw Data'!$B$4:$B$185,0),MATCH('Data above threshold'!AK$4,'Raw Data'!$3:$3,0)-1)),"",OFFSET('Raw Data'!$A$3,MATCH('Data above threshold'!$A119,'Raw Data'!$B$4:$B$185,0),MATCH('Data above threshold'!AK$4,'Raw Data'!$3:$3,0)-1))</f>
        <v>1</v>
      </c>
      <c r="AL119" s="107" t="n">
        <f aca="true">IF(ISBLANK(OFFSET('Raw Data'!$A$3,MATCH('Data above threshold'!$A119,'Raw Data'!$B$4:$B$185,0),MATCH('Data above threshold'!AL$4,'Raw Data'!$3:$3,0)-1)),"",OFFSET('Raw Data'!$A$3,MATCH('Data above threshold'!$A119,'Raw Data'!$B$4:$B$185,0),MATCH('Data above threshold'!AL$4,'Raw Data'!$3:$3,0)-1))</f>
        <v>1.5</v>
      </c>
      <c r="AM119" s="107" t="n">
        <f aca="true">IF(ISBLANK(OFFSET('Raw Data'!$A$3,MATCH('Data above threshold'!$A119,'Raw Data'!$B$4:$B$185,0),MATCH('Data above threshold'!AM$4,'Raw Data'!$3:$3,0)-1)),"",OFFSET('Raw Data'!$A$3,MATCH('Data above threshold'!$A119,'Raw Data'!$B$4:$B$185,0),MATCH('Data above threshold'!AM$4,'Raw Data'!$3:$3,0)-1))</f>
        <v>2</v>
      </c>
      <c r="AN119" s="107" t="n">
        <f aca="true">IF(ISBLANK(OFFSET('Raw Data'!$A$3,MATCH('Data above threshold'!$A119,'Raw Data'!$B$4:$B$185,0),MATCH('Data above threshold'!AN$4,'Raw Data'!$3:$3,0)-1)),"",OFFSET('Raw Data'!$A$3,MATCH('Data above threshold'!$A119,'Raw Data'!$B$4:$B$185,0),MATCH('Data above threshold'!AN$4,'Raw Data'!$3:$3,0)-1))</f>
        <v>2</v>
      </c>
      <c r="AO119" s="107" t="n">
        <f aca="true">IF(ISBLANK(OFFSET('Raw Data'!$A$3,MATCH('Data above threshold'!$A119,'Raw Data'!$B$4:$B$185,0),MATCH('Data above threshold'!AO$4,'Raw Data'!$3:$3,0)-1)),"",OFFSET('Raw Data'!$A$3,MATCH('Data above threshold'!$A119,'Raw Data'!$B$4:$B$185,0),MATCH('Data above threshold'!AO$4,'Raw Data'!$3:$3,0)-1))</f>
        <v>1</v>
      </c>
      <c r="AP119" s="107" t="str">
        <f aca="true">IF(ISBLANK(OFFSET('Raw Data'!$A$3,MATCH('Data above threshold'!$A119,'Raw Data'!$B$4:$B$185,0),MATCH('Data above threshold'!AP$4,'Raw Data'!$3:$3,0)-1)),"",OFFSET('Raw Data'!$A$3,MATCH('Data above threshold'!$A119,'Raw Data'!$B$4:$B$185,0),MATCH('Data above threshold'!AP$4,'Raw Data'!$3:$3,0)-1))</f>
        <v/>
      </c>
      <c r="AQ119" s="107" t="n">
        <f aca="true">IF(ISBLANK(OFFSET('Raw Data'!$A$3,MATCH('Data above threshold'!$A119,'Raw Data'!$B$4:$B$185,0),MATCH('Data above threshold'!AQ$4,'Raw Data'!$3:$3,0)-1)),"",OFFSET('Raw Data'!$A$3,MATCH('Data above threshold'!$A119,'Raw Data'!$B$4:$B$185,0),MATCH('Data above threshold'!AQ$4,'Raw Data'!$3:$3,0)-1))</f>
        <v>2</v>
      </c>
      <c r="AR119" s="107" t="n">
        <f aca="true">IF(ISBLANK(OFFSET('Raw Data'!$A$3,MATCH('Data above threshold'!$A119,'Raw Data'!$B$4:$B$185,0),MATCH('Data above threshold'!AR$4,'Raw Data'!$3:$3,0)-1)),"",OFFSET('Raw Data'!$A$3,MATCH('Data above threshold'!$A119,'Raw Data'!$B$4:$B$185,0),MATCH('Data above threshold'!AR$4,'Raw Data'!$3:$3,0)-1))</f>
        <v>1</v>
      </c>
      <c r="AS119" s="107" t="n">
        <f aca="true">IF(ISBLANK(OFFSET('Raw Data'!$A$3,MATCH('Data above threshold'!$A119,'Raw Data'!$B$4:$B$185,0),MATCH('Data above threshold'!AS$4,'Raw Data'!$3:$3,0)-1)),"",OFFSET('Raw Data'!$A$3,MATCH('Data above threshold'!$A119,'Raw Data'!$B$4:$B$185,0),MATCH('Data above threshold'!AS$4,'Raw Data'!$3:$3,0)-1))</f>
        <v>1</v>
      </c>
      <c r="AT119" s="107" t="n">
        <f aca="true">IF(ISBLANK(OFFSET('Raw Data'!$A$3,MATCH('Data above threshold'!$A119,'Raw Data'!$B$4:$B$185,0),MATCH('Data above threshold'!AT$4,'Raw Data'!$3:$3,0)-1)),"",OFFSET('Raw Data'!$A$3,MATCH('Data above threshold'!$A119,'Raw Data'!$B$4:$B$185,0),MATCH('Data above threshold'!AT$4,'Raw Data'!$3:$3,0)-1))</f>
        <v>1</v>
      </c>
      <c r="AU119" s="107" t="n">
        <f aca="true">IF(ISBLANK(OFFSET('Raw Data'!$A$3,MATCH('Data above threshold'!$A119,'Raw Data'!$B$4:$B$185,0),MATCH('Data above threshold'!AU$4,'Raw Data'!$3:$3,0)-1)),"",OFFSET('Raw Data'!$A$3,MATCH('Data above threshold'!$A119,'Raw Data'!$B$4:$B$185,0),MATCH('Data above threshold'!AU$4,'Raw Data'!$3:$3,0)-1))</f>
        <v>1</v>
      </c>
      <c r="AV119" s="107" t="n">
        <f aca="true">IF(ISBLANK(OFFSET('Raw Data'!$A$3,MATCH('Data above threshold'!$A119,'Raw Data'!$B$4:$B$185,0),MATCH('Data above threshold'!AV$4,'Raw Data'!$3:$3,0)-1)),"",OFFSET('Raw Data'!$A$3,MATCH('Data above threshold'!$A119,'Raw Data'!$B$4:$B$185,0),MATCH('Data above threshold'!AV$4,'Raw Data'!$3:$3,0)-1))</f>
        <v>1.5</v>
      </c>
      <c r="AW119" s="107" t="n">
        <f aca="true">IF(ISBLANK(OFFSET('Raw Data'!$A$3,MATCH('Data above threshold'!$A119,'Raw Data'!$B$4:$B$185,0),MATCH('Data above threshold'!AW$4,'Raw Data'!$3:$3,0)-1)),"",OFFSET('Raw Data'!$A$3,MATCH('Data above threshold'!$A119,'Raw Data'!$B$4:$B$185,0),MATCH('Data above threshold'!AW$4,'Raw Data'!$3:$3,0)-1))</f>
        <v>1.55555556</v>
      </c>
      <c r="AX119" s="107" t="str">
        <f aca="true">IF(ISBLANK(OFFSET('Raw Data'!$A$3,MATCH('Data above threshold'!$A119,'Raw Data'!$B$4:$B$185,0),MATCH('Data above threshold'!AX$4,'Raw Data'!$3:$3,0)-1)),"",OFFSET('Raw Data'!$A$3,MATCH('Data above threshold'!$A119,'Raw Data'!$B$4:$B$185,0),MATCH('Data above threshold'!AX$4,'Raw Data'!$3:$3,0)-1))</f>
        <v/>
      </c>
      <c r="AY119" s="107" t="n">
        <f aca="true">IF(ISBLANK(OFFSET('Raw Data'!$A$3,MATCH('Data above threshold'!$A119,'Raw Data'!$B$4:$B$185,0),MATCH('Data above threshold'!AY$4,'Raw Data'!$3:$3,0)-1)),"",OFFSET('Raw Data'!$A$3,MATCH('Data above threshold'!$A119,'Raw Data'!$B$4:$B$185,0),MATCH('Data above threshold'!AY$4,'Raw Data'!$3:$3,0)-1))</f>
        <v>2</v>
      </c>
      <c r="AZ119" s="107" t="str">
        <f aca="true">IF(ISBLANK(OFFSET('Raw Data'!$A$3,MATCH('Data above threshold'!$A119,'Raw Data'!$B$4:$B$185,0),MATCH('Data above threshold'!AZ$4,'Raw Data'!$3:$3,0)-1)),"",OFFSET('Raw Data'!$A$3,MATCH('Data above threshold'!$A119,'Raw Data'!$B$4:$B$185,0),MATCH('Data above threshold'!AZ$4,'Raw Data'!$3:$3,0)-1))</f>
        <v/>
      </c>
      <c r="BA119" s="107" t="n">
        <f aca="true">IF(ISBLANK(OFFSET('Raw Data'!$A$3,MATCH('Data above threshold'!$A119,'Raw Data'!$B$4:$B$185,0),MATCH('Data above threshold'!BA$4,'Raw Data'!$3:$3,0)-1)),"",OFFSET('Raw Data'!$A$3,MATCH('Data above threshold'!$A119,'Raw Data'!$B$4:$B$185,0),MATCH('Data above threshold'!BA$4,'Raw Data'!$3:$3,0)-1))</f>
        <v>1.666667</v>
      </c>
      <c r="BB119" s="107" t="n">
        <f aca="true">IF(ISBLANK(OFFSET('Raw Data'!$A$3,MATCH('Data above threshold'!$A119,'Raw Data'!$B$4:$B$185,0),MATCH('Data above threshold'!BB$4,'Raw Data'!$3:$3,0)-1)),"",OFFSET('Raw Data'!$A$3,MATCH('Data above threshold'!$A119,'Raw Data'!$B$4:$B$185,0),MATCH('Data above threshold'!BB$4,'Raw Data'!$3:$3,0)-1))</f>
        <v>1.5</v>
      </c>
      <c r="BC119" s="107" t="n">
        <f aca="true">IF(ISBLANK(OFFSET('Raw Data'!$A$3,MATCH('Data above threshold'!$A119,'Raw Data'!$B$4:$B$185,0),MATCH('Data above threshold'!BC$4,'Raw Data'!$3:$3,0)-1)),"",OFFSET('Raw Data'!$A$3,MATCH('Data above threshold'!$A119,'Raw Data'!$B$4:$B$185,0),MATCH('Data above threshold'!BC$4,'Raw Data'!$3:$3,0)-1))</f>
        <v>2</v>
      </c>
      <c r="BD119" s="107" t="str">
        <f aca="true">IF(ISBLANK(OFFSET('Raw Data'!$A$3,MATCH('Data above threshold'!$A119,'Raw Data'!$B$4:$B$185,0),MATCH('Data above threshold'!BD$4,'Raw Data'!$3:$3,0)-1)),"",OFFSET('Raw Data'!$A$3,MATCH('Data above threshold'!$A119,'Raw Data'!$B$4:$B$185,0),MATCH('Data above threshold'!BD$4,'Raw Data'!$3:$3,0)-1))</f>
        <v/>
      </c>
      <c r="BE119" s="107" t="n">
        <f aca="true">IF(ISBLANK(OFFSET('Raw Data'!$A$3,MATCH('Data above threshold'!$A119,'Raw Data'!$B$4:$B$185,0),MATCH('Data above threshold'!BE$4,'Raw Data'!$3:$3,0)-1)),"",OFFSET('Raw Data'!$A$3,MATCH('Data above threshold'!$A119,'Raw Data'!$B$4:$B$185,0),MATCH('Data above threshold'!BE$4,'Raw Data'!$3:$3,0)-1))</f>
        <v>1.5</v>
      </c>
      <c r="BF119" s="107" t="n">
        <f aca="true">IF(ISBLANK(OFFSET('Raw Data'!$A$3,MATCH('Data above threshold'!$A119,'Raw Data'!$B$4:$B$185,0),MATCH('Data above threshold'!BF$4,'Raw Data'!$3:$3,0)-1)),"",OFFSET('Raw Data'!$A$3,MATCH('Data above threshold'!$A119,'Raw Data'!$B$4:$B$185,0),MATCH('Data above threshold'!BF$4,'Raw Data'!$3:$3,0)-1))</f>
        <v>1.5</v>
      </c>
      <c r="BG119" s="107" t="str">
        <f aca="true">IF(ISBLANK(OFFSET('Raw Data'!$A$3,MATCH('Data above threshold'!$A119,'Raw Data'!$B$4:$B$185,0),MATCH('Data above threshold'!BG$4,'Raw Data'!$3:$3,0)-1)),"",OFFSET('Raw Data'!$A$3,MATCH('Data above threshold'!$A119,'Raw Data'!$B$4:$B$185,0),MATCH('Data above threshold'!BG$4,'Raw Data'!$3:$3,0)-1))</f>
        <v/>
      </c>
      <c r="BH119" s="107" t="n">
        <f aca="true">IF(ISBLANK(OFFSET('Raw Data'!$A$3,MATCH('Data above threshold'!$A119,'Raw Data'!$B$4:$B$185,0),MATCH('Data above threshold'!BH$4,'Raw Data'!$3:$3,0)-1)),"",OFFSET('Raw Data'!$A$3,MATCH('Data above threshold'!$A119,'Raw Data'!$B$4:$B$185,0),MATCH('Data above threshold'!BH$4,'Raw Data'!$3:$3,0)-1))</f>
        <v>2</v>
      </c>
      <c r="BI119" s="107" t="n">
        <f aca="true">IF(ISBLANK(OFFSET('Raw Data'!$A$3,MATCH('Data above threshold'!$A119,'Raw Data'!$B$4:$B$185,0),MATCH('Data above threshold'!BI$4,'Raw Data'!$3:$3,0)-1)),"",OFFSET('Raw Data'!$A$3,MATCH('Data above threshold'!$A119,'Raw Data'!$B$4:$B$185,0),MATCH('Data above threshold'!BI$4,'Raw Data'!$3:$3,0)-1))</f>
        <v>1</v>
      </c>
      <c r="BJ119" s="107" t="n">
        <f aca="true">IF(ISBLANK(OFFSET('Raw Data'!$A$3,MATCH('Data above threshold'!$A119,'Raw Data'!$B$4:$B$185,0),MATCH('Data above threshold'!BJ$4,'Raw Data'!$3:$3,0)-1)),"",OFFSET('Raw Data'!$A$3,MATCH('Data above threshold'!$A119,'Raw Data'!$B$4:$B$185,0),MATCH('Data above threshold'!BJ$4,'Raw Data'!$3:$3,0)-1))</f>
        <v>1</v>
      </c>
      <c r="BK119" s="107" t="n">
        <f aca="true">IF(ISBLANK(OFFSET('Raw Data'!$A$3,MATCH('Data above threshold'!$A119,'Raw Data'!$B$4:$B$185,0),MATCH('Data above threshold'!BK$4,'Raw Data'!$3:$3,0)-1)),"",OFFSET('Raw Data'!$A$3,MATCH('Data above threshold'!$A119,'Raw Data'!$B$4:$B$185,0),MATCH('Data above threshold'!BK$4,'Raw Data'!$3:$3,0)-1))</f>
        <v>1</v>
      </c>
      <c r="BL119" s="107" t="n">
        <f aca="true">IF(ISBLANK(OFFSET('Raw Data'!$A$3,MATCH('Data above threshold'!$A119,'Raw Data'!$B$4:$B$185,0),MATCH('Data above threshold'!BL$4,'Raw Data'!$3:$3,0)-1)),"",OFFSET('Raw Data'!$A$3,MATCH('Data above threshold'!$A119,'Raw Data'!$B$4:$B$185,0),MATCH('Data above threshold'!BL$4,'Raw Data'!$3:$3,0)-1))</f>
        <v>1</v>
      </c>
      <c r="BM119" s="107" t="n">
        <f aca="true">IF(ISBLANK(OFFSET('Raw Data'!$A$3,MATCH('Data above threshold'!$A119,'Raw Data'!$B$4:$B$185,0),MATCH('Data above threshold'!BM$4,'Raw Data'!$3:$3,0)-1)),"",OFFSET('Raw Data'!$A$3,MATCH('Data above threshold'!$A119,'Raw Data'!$B$4:$B$185,0),MATCH('Data above threshold'!BM$4,'Raw Data'!$3:$3,0)-1))</f>
        <v>2</v>
      </c>
      <c r="BN119" s="107" t="n">
        <f aca="true">IF(ISBLANK(OFFSET('Raw Data'!$A$3,MATCH('Data above threshold'!$A119,'Raw Data'!$B$4:$B$185,0),MATCH('Data above threshold'!BN$4,'Raw Data'!$3:$3,0)-1)),"",OFFSET('Raw Data'!$A$3,MATCH('Data above threshold'!$A119,'Raw Data'!$B$4:$B$185,0),MATCH('Data above threshold'!BN$4,'Raw Data'!$3:$3,0)-1))</f>
        <v>2</v>
      </c>
      <c r="BO119" s="107" t="n">
        <f aca="true">IF(ISBLANK(OFFSET('Raw Data'!$A$3,MATCH('Data above threshold'!$A119,'Raw Data'!$B$4:$B$185,0),MATCH('Data above threshold'!BO$4,'Raw Data'!$3:$3,0)-1)),"",OFFSET('Raw Data'!$A$3,MATCH('Data above threshold'!$A119,'Raw Data'!$B$4:$B$185,0),MATCH('Data above threshold'!BO$4,'Raw Data'!$3:$3,0)-1))</f>
        <v>2</v>
      </c>
      <c r="BP119" s="107" t="n">
        <f aca="true">IF(ISBLANK(OFFSET('Raw Data'!$A$3,MATCH('Data above threshold'!$A119,'Raw Data'!$B$4:$B$185,0),MATCH('Data above threshold'!BP$4,'Raw Data'!$3:$3,0)-1)),"",OFFSET('Raw Data'!$A$3,MATCH('Data above threshold'!$A119,'Raw Data'!$B$4:$B$185,0),MATCH('Data above threshold'!BP$4,'Raw Data'!$3:$3,0)-1))</f>
        <v>2</v>
      </c>
      <c r="BQ119" s="107" t="str">
        <f aca="true">IF(ISBLANK(OFFSET('Raw Data'!$A$3,MATCH('Data above threshold'!$A119,'Raw Data'!$B$4:$B$185,0),MATCH('Data above threshold'!BQ$4,'Raw Data'!$3:$3,0)-1)),"",OFFSET('Raw Data'!$A$3,MATCH('Data above threshold'!$A119,'Raw Data'!$B$4:$B$185,0),MATCH('Data above threshold'!BQ$4,'Raw Data'!$3:$3,0)-1))</f>
        <v/>
      </c>
      <c r="BR119" s="107" t="n">
        <f aca="true">IF(ISBLANK(OFFSET('Raw Data'!$A$3,MATCH('Data above threshold'!$A119,'Raw Data'!$B$4:$B$185,0),MATCH('Data above threshold'!BR$4,'Raw Data'!$3:$3,0)-1)),"",OFFSET('Raw Data'!$A$3,MATCH('Data above threshold'!$A119,'Raw Data'!$B$4:$B$185,0),MATCH('Data above threshold'!BR$4,'Raw Data'!$3:$3,0)-1))</f>
        <v>1</v>
      </c>
      <c r="BS119" s="107" t="n">
        <f aca="true">IF(ISBLANK(OFFSET('Raw Data'!$A$3,MATCH('Data above threshold'!$A119,'Raw Data'!$B$4:$B$185,0),MATCH('Data above threshold'!BS$4,'Raw Data'!$3:$3,0)-1)),"",OFFSET('Raw Data'!$A$3,MATCH('Data above threshold'!$A119,'Raw Data'!$B$4:$B$185,0),MATCH('Data above threshold'!BS$4,'Raw Data'!$3:$3,0)-1))</f>
        <v>1</v>
      </c>
      <c r="BT119" s="107" t="n">
        <f aca="true">IF(ISBLANK(OFFSET('Raw Data'!$A$3,MATCH('Data above threshold'!$A119,'Raw Data'!$B$4:$B$185,0),MATCH('Data above threshold'!BT$4,'Raw Data'!$3:$3,0)-1)),"",OFFSET('Raw Data'!$A$3,MATCH('Data above threshold'!$A119,'Raw Data'!$B$4:$B$185,0),MATCH('Data above threshold'!BT$4,'Raw Data'!$3:$3,0)-1))</f>
        <v>2</v>
      </c>
      <c r="BU119" s="107" t="n">
        <f aca="true">IF(ISBLANK(OFFSET('Raw Data'!$A$3,MATCH('Data above threshold'!$A119,'Raw Data'!$B$4:$B$185,0),MATCH('Data above threshold'!BU$4,'Raw Data'!$3:$3,0)-1)),"",OFFSET('Raw Data'!$A$3,MATCH('Data above threshold'!$A119,'Raw Data'!$B$4:$B$185,0),MATCH('Data above threshold'!BU$4,'Raw Data'!$3:$3,0)-1))</f>
        <v>1.333333</v>
      </c>
      <c r="BV119" s="107" t="n">
        <f aca="true">IF(ISBLANK(OFFSET('Raw Data'!$A$3,MATCH('Data above threshold'!$A119,'Raw Data'!$B$4:$B$185,0),MATCH('Data above threshold'!BV$4,'Raw Data'!$3:$3,0)-1)),"",OFFSET('Raw Data'!$A$3,MATCH('Data above threshold'!$A119,'Raw Data'!$B$4:$B$185,0),MATCH('Data above threshold'!BV$4,'Raw Data'!$3:$3,0)-1))</f>
        <v>1</v>
      </c>
      <c r="BW119" s="107" t="n">
        <f aca="true">IF(ISBLANK(OFFSET('Raw Data'!$A$3,MATCH('Data above threshold'!$A119,'Raw Data'!$B$4:$B$185,0),MATCH('Data above threshold'!BW$4,'Raw Data'!$3:$3,0)-1)),"",OFFSET('Raw Data'!$A$3,MATCH('Data above threshold'!$A119,'Raw Data'!$B$4:$B$185,0),MATCH('Data above threshold'!BW$4,'Raw Data'!$3:$3,0)-1))</f>
        <v>2</v>
      </c>
      <c r="BX119" s="107" t="n">
        <f aca="true">IF(ISBLANK(OFFSET('Raw Data'!$A$3,MATCH('Data above threshold'!$A119,'Raw Data'!$B$4:$B$185,0),MATCH('Data above threshold'!BX$4,'Raw Data'!$3:$3,0)-1)),"",OFFSET('Raw Data'!$A$3,MATCH('Data above threshold'!$A119,'Raw Data'!$B$4:$B$185,0),MATCH('Data above threshold'!BX$4,'Raw Data'!$3:$3,0)-1))</f>
        <v>1</v>
      </c>
      <c r="BY119" s="107" t="str">
        <f aca="true">IF(ISBLANK(OFFSET('Raw Data'!$A$3,MATCH('Data above threshold'!$A119,'Raw Data'!$B$4:$B$185,0),MATCH('Data above threshold'!BY$4,'Raw Data'!$3:$3,0)-1)),"",OFFSET('Raw Data'!$A$3,MATCH('Data above threshold'!$A119,'Raw Data'!$B$4:$B$185,0),MATCH('Data above threshold'!BY$4,'Raw Data'!$3:$3,0)-1))</f>
        <v/>
      </c>
      <c r="BZ119" s="107" t="n">
        <f aca="true">IF(ISBLANK(OFFSET('Raw Data'!$A$3,MATCH('Data above threshold'!$A119,'Raw Data'!$B$4:$B$185,0),MATCH('Data above threshold'!BZ$4,'Raw Data'!$3:$3,0)-1)),"",OFFSET('Raw Data'!$A$3,MATCH('Data above threshold'!$A119,'Raw Data'!$B$4:$B$185,0),MATCH('Data above threshold'!BZ$4,'Raw Data'!$3:$3,0)-1))</f>
        <v>1</v>
      </c>
      <c r="CA119" s="107" t="str">
        <f aca="true">IF(ISBLANK(OFFSET('Raw Data'!$A$3,MATCH('Data above threshold'!$A119,'Raw Data'!$B$4:$B$185,0),MATCH('Data above threshold'!CA$4,'Raw Data'!$3:$3,0)-1)),"",OFFSET('Raw Data'!$A$3,MATCH('Data above threshold'!$A119,'Raw Data'!$B$4:$B$185,0),MATCH('Data above threshold'!CA$4,'Raw Data'!$3:$3,0)-1))</f>
        <v/>
      </c>
      <c r="CB119" s="107" t="n">
        <f aca="true">IF(ISBLANK(OFFSET('Raw Data'!$A$3,MATCH('Data above threshold'!$A119,'Raw Data'!$B$4:$B$185,0),MATCH('Data above threshold'!CB$4,'Raw Data'!$3:$3,0)-1)),"",OFFSET('Raw Data'!$A$3,MATCH('Data above threshold'!$A119,'Raw Data'!$B$4:$B$185,0),MATCH('Data above threshold'!CB$4,'Raw Data'!$3:$3,0)-1))</f>
        <v>1</v>
      </c>
      <c r="CC119" s="107" t="n">
        <f aca="true">IF(ISBLANK(OFFSET('Raw Data'!$A$3,MATCH('Data above threshold'!$A119,'Raw Data'!$B$4:$B$185,0),MATCH('Data above threshold'!CC$4,'Raw Data'!$3:$3,0)-1)),"",OFFSET('Raw Data'!$A$3,MATCH('Data above threshold'!$A119,'Raw Data'!$B$4:$B$185,0),MATCH('Data above threshold'!CC$4,'Raw Data'!$3:$3,0)-1))</f>
        <v>1</v>
      </c>
      <c r="CD119" s="107" t="n">
        <f aca="true">IF(ISBLANK(OFFSET('Raw Data'!$A$3,MATCH('Data above threshold'!$A119,'Raw Data'!$B$4:$B$185,0),MATCH('Data above threshold'!CD$4,'Raw Data'!$3:$3,0)-1)),"",OFFSET('Raw Data'!$A$3,MATCH('Data above threshold'!$A119,'Raw Data'!$B$4:$B$185,0),MATCH('Data above threshold'!CD$4,'Raw Data'!$3:$3,0)-1))</f>
        <v>2</v>
      </c>
      <c r="CE119" s="107" t="n">
        <f aca="true">IF(ISBLANK(OFFSET('Raw Data'!$A$3,MATCH('Data above threshold'!$A119,'Raw Data'!$B$4:$B$185,0),MATCH('Data above threshold'!CE$4,'Raw Data'!$3:$3,0)-1)),"",OFFSET('Raw Data'!$A$3,MATCH('Data above threshold'!$A119,'Raw Data'!$B$4:$B$185,0),MATCH('Data above threshold'!CE$4,'Raw Data'!$3:$3,0)-1))</f>
        <v>1</v>
      </c>
      <c r="CF119" s="107" t="n">
        <f aca="true">IF(ISBLANK(OFFSET('Raw Data'!$A$3,MATCH('Data above threshold'!$A119,'Raw Data'!$B$4:$B$185,0),MATCH('Data above threshold'!CF$4,'Raw Data'!$3:$3,0)-1)),"",OFFSET('Raw Data'!$A$3,MATCH('Data above threshold'!$A119,'Raw Data'!$B$4:$B$185,0),MATCH('Data above threshold'!CF$4,'Raw Data'!$3:$3,0)-1))</f>
        <v>1</v>
      </c>
      <c r="CG119" s="107" t="n">
        <f aca="true">IF(ISBLANK(OFFSET('Raw Data'!$A$3,MATCH('Data above threshold'!$A119,'Raw Data'!$B$4:$B$185,0),MATCH('Data above threshold'!CG$4,'Raw Data'!$3:$3,0)-1)),"",OFFSET('Raw Data'!$A$3,MATCH('Data above threshold'!$A119,'Raw Data'!$B$4:$B$185,0),MATCH('Data above threshold'!CG$4,'Raw Data'!$3:$3,0)-1))</f>
        <v>1</v>
      </c>
      <c r="CH119" s="107" t="n">
        <f aca="true">IF(ISBLANK(OFFSET('Raw Data'!$A$3,MATCH('Data above threshold'!$A119,'Raw Data'!$B$4:$B$185,0),MATCH('Data above threshold'!CH$4,'Raw Data'!$3:$3,0)-1)),"",OFFSET('Raw Data'!$A$3,MATCH('Data above threshold'!$A119,'Raw Data'!$B$4:$B$185,0),MATCH('Data above threshold'!CH$4,'Raw Data'!$3:$3,0)-1))</f>
        <v>2</v>
      </c>
      <c r="CI119" s="107" t="str">
        <f aca="true">IF(ISBLANK(OFFSET('Raw Data'!$A$3,MATCH('Data above threshold'!$A119,'Raw Data'!$B$4:$B$185,0),MATCH('Data above threshold'!CI$4,'Raw Data'!$3:$3,0)-1)),"",OFFSET('Raw Data'!$A$3,MATCH('Data above threshold'!$A119,'Raw Data'!$B$4:$B$185,0),MATCH('Data above threshold'!CI$4,'Raw Data'!$3:$3,0)-1))</f>
        <v/>
      </c>
      <c r="CJ119" s="107" t="n">
        <f aca="true">IF(ISBLANK(OFFSET('Raw Data'!$A$3,MATCH('Data above threshold'!$A119,'Raw Data'!$B$4:$B$185,0),MATCH('Data above threshold'!CJ$4,'Raw Data'!$3:$3,0)-1)),"",OFFSET('Raw Data'!$A$3,MATCH('Data above threshold'!$A119,'Raw Data'!$B$4:$B$185,0),MATCH('Data above threshold'!CJ$4,'Raw Data'!$3:$3,0)-1))</f>
        <v>2</v>
      </c>
      <c r="CK119" s="107" t="n">
        <f aca="true">IF(ISBLANK(OFFSET('Raw Data'!$A$3,MATCH('Data above threshold'!$A119,'Raw Data'!$B$4:$B$185,0),MATCH('Data above threshold'!CK$4,'Raw Data'!$3:$3,0)-1)),"",OFFSET('Raw Data'!$A$3,MATCH('Data above threshold'!$A119,'Raw Data'!$B$4:$B$185,0),MATCH('Data above threshold'!CK$4,'Raw Data'!$3:$3,0)-1))</f>
        <v>2</v>
      </c>
      <c r="CL119" s="107" t="n">
        <f aca="true">IF(ISBLANK(OFFSET('Raw Data'!$A$3,MATCH('Data above threshold'!$A119,'Raw Data'!$B$4:$B$185,0),MATCH('Data above threshold'!CL$4,'Raw Data'!$3:$3,0)-1)),"",OFFSET('Raw Data'!$A$3,MATCH('Data above threshold'!$A119,'Raw Data'!$B$4:$B$185,0),MATCH('Data above threshold'!CL$4,'Raw Data'!$3:$3,0)-1))</f>
        <v>1</v>
      </c>
      <c r="CM119" s="107" t="n">
        <f aca="true">IF(ISBLANK(OFFSET('Raw Data'!$A$3,MATCH('Data above threshold'!$A119,'Raw Data'!$B$4:$B$185,0),MATCH('Data above threshold'!CM$4,'Raw Data'!$3:$3,0)-1)),"",OFFSET('Raw Data'!$A$3,MATCH('Data above threshold'!$A119,'Raw Data'!$B$4:$B$185,0),MATCH('Data above threshold'!CM$4,'Raw Data'!$3:$3,0)-1))</f>
        <v>1</v>
      </c>
      <c r="CN119" s="107" t="n">
        <f aca="true">IF(ISBLANK(OFFSET('Raw Data'!$A$3,MATCH('Data above threshold'!$A119,'Raw Data'!$B$4:$B$185,0),MATCH('Data above threshold'!CN$4,'Raw Data'!$3:$3,0)-1)),"",OFFSET('Raw Data'!$A$3,MATCH('Data above threshold'!$A119,'Raw Data'!$B$4:$B$185,0),MATCH('Data above threshold'!CN$4,'Raw Data'!$3:$3,0)-1))</f>
        <v>2</v>
      </c>
      <c r="CO119" s="107" t="n">
        <f aca="true">IF(ISBLANK(OFFSET('Raw Data'!$A$3,MATCH('Data above threshold'!$A119,'Raw Data'!$B$4:$B$185,0),MATCH('Data above threshold'!CO$4,'Raw Data'!$3:$3,0)-1)),"",OFFSET('Raw Data'!$A$3,MATCH('Data above threshold'!$A119,'Raw Data'!$B$4:$B$185,0),MATCH('Data above threshold'!CO$4,'Raw Data'!$3:$3,0)-1))</f>
        <v>2</v>
      </c>
      <c r="CP119" s="107" t="n">
        <f aca="true">IF(ISBLANK(OFFSET('Raw Data'!$A$3,MATCH('Data above threshold'!$A119,'Raw Data'!$B$4:$B$185,0),MATCH('Data above threshold'!CP$4,'Raw Data'!$3:$3,0)-1)),"",OFFSET('Raw Data'!$A$3,MATCH('Data above threshold'!$A119,'Raw Data'!$B$4:$B$185,0),MATCH('Data above threshold'!CP$4,'Raw Data'!$3:$3,0)-1))</f>
        <v>1</v>
      </c>
      <c r="CQ119" s="107" t="n">
        <f aca="true">IF(ISBLANK(OFFSET('Raw Data'!$A$3,MATCH('Data above threshold'!$A119,'Raw Data'!$B$4:$B$185,0),MATCH('Data above threshold'!CQ$4,'Raw Data'!$3:$3,0)-1)),"",OFFSET('Raw Data'!$A$3,MATCH('Data above threshold'!$A119,'Raw Data'!$B$4:$B$185,0),MATCH('Data above threshold'!CQ$4,'Raw Data'!$3:$3,0)-1))</f>
        <v>2</v>
      </c>
      <c r="CR119" s="107" t="n">
        <f aca="true">IF(ISBLANK(OFFSET('Raw Data'!$A$3,MATCH('Data above threshold'!$A119,'Raw Data'!$B$4:$B$185,0),MATCH('Data above threshold'!CR$4,'Raw Data'!$3:$3,0)-1)),"",OFFSET('Raw Data'!$A$3,MATCH('Data above threshold'!$A119,'Raw Data'!$B$4:$B$185,0),MATCH('Data above threshold'!CR$4,'Raw Data'!$3:$3,0)-1))</f>
        <v>2</v>
      </c>
    </row>
    <row r="120" s="103" customFormat="true" ht="15.5" hidden="false" customHeight="false" outlineLevel="0" collapsed="false">
      <c r="A120" s="107" t="n">
        <v>4332</v>
      </c>
      <c r="B120" s="107" t="n">
        <v>4</v>
      </c>
      <c r="C120" s="107" t="str">
        <f aca="true">IF(ISBLANK(OFFSET('Raw Data'!$A$3,MATCH('Data above threshold'!$A120,'Raw Data'!$B$4:$B$185,0),MATCH('Data above threshold'!C$4,'Raw Data'!$3:$3,0)-1)),"",OFFSET('Raw Data'!$A$3,MATCH('Data above threshold'!$A120,'Raw Data'!$B$4:$B$185,0),MATCH('Data above threshold'!C$4,'Raw Data'!$3:$3,0)-1))</f>
        <v/>
      </c>
      <c r="D120" s="107" t="str">
        <f aca="true">IF(ISBLANK(OFFSET('Raw Data'!$A$3,MATCH('Data above threshold'!$A120,'Raw Data'!$B$4:$B$185,0),MATCH('Data above threshold'!D$4,'Raw Data'!$3:$3,0)-1)),"",OFFSET('Raw Data'!$A$3,MATCH('Data above threshold'!$A120,'Raw Data'!$B$4:$B$185,0),MATCH('Data above threshold'!D$4,'Raw Data'!$3:$3,0)-1))</f>
        <v>Expert assessment data - E.4.5</v>
      </c>
      <c r="E120" s="107" t="str">
        <f aca="true">IF(ISBLANK(OFFSET('Raw Data'!$A$3,MATCH('Data above threshold'!$A120,'Raw Data'!$B$4:$B$185,0),MATCH('Data above threshold'!E$4,'Raw Data'!$3:$3,0)-1)),"",OFFSET('Raw Data'!$A$3,MATCH('Data above threshold'!$A120,'Raw Data'!$B$4:$B$185,0),MATCH('Data above threshold'!E$4,'Raw Data'!$3:$3,0)-1))</f>
        <v>Is “consumer education” promoted through any of the following measures or mechanisms in your country in 2020? Legal measures to enable and/or encourage consumers to choose environmentally friendly and/or sociallyresponsible products.</v>
      </c>
      <c r="F120" s="107" t="str">
        <f aca="true">IF(ISBLANK(OFFSET('Raw Data'!$A$3,MATCH('Data above threshold'!$A120,'Raw Data'!$B$4:$B$185,0),MATCH('Data above threshold'!F$4,'Raw Data'!$3:$3,0)-1)),"",OFFSET('Raw Data'!$A$3,MATCH('Data above threshold'!$A120,'Raw Data'!$B$4:$B$185,0),MATCH('Data above threshold'!F$4,'Raw Data'!$3:$3,0)-1))</f>
        <v/>
      </c>
      <c r="G120" s="107" t="str">
        <f aca="true">IF(ISBLANK(OFFSET('Raw Data'!$A$3,MATCH('Data above threshold'!$A120,'Raw Data'!$B$4:$B$185,0),MATCH('Data above threshold'!G$4,'Raw Data'!$3:$3,0)-1)),"",OFFSET('Raw Data'!$A$3,MATCH('Data above threshold'!$A120,'Raw Data'!$B$4:$B$185,0),MATCH('Data above threshold'!G$4,'Raw Data'!$3:$3,0)-1))</f>
        <v/>
      </c>
      <c r="H120" s="107" t="str">
        <f aca="true">IF(ISBLANK(OFFSET('Raw Data'!$A$3,MATCH('Data above threshold'!$A120,'Raw Data'!$B$4:$B$185,0),MATCH('Data above threshold'!H$4,'Raw Data'!$3:$3,0)-1)),"",OFFSET('Raw Data'!$A$3,MATCH('Data above threshold'!$A120,'Raw Data'!$B$4:$B$185,0),MATCH('Data above threshold'!H$4,'Raw Data'!$3:$3,0)-1))</f>
        <v>Consumers International Survey</v>
      </c>
      <c r="I120" s="107" t="str">
        <f aca="true">IF(ISBLANK(OFFSET('Raw Data'!$A$3,MATCH('Data above threshold'!$A120,'Raw Data'!$B$4:$B$185,0),MATCH('Data above threshold'!I$4,'Raw Data'!$3:$3,0)-1)),"",OFFSET('Raw Data'!$A$3,MATCH('Data above threshold'!$A120,'Raw Data'!$B$4:$B$185,0),MATCH('Data above threshold'!I$4,'Raw Data'!$3:$3,0)-1))</f>
        <v/>
      </c>
      <c r="J120" s="107" t="str">
        <f aca="true">IF(ISBLANK(OFFSET('Raw Data'!$A$3,MATCH('Data above threshold'!$A120,'Raw Data'!$B$4:$B$185,0),MATCH('Data above threshold'!J$4,'Raw Data'!$3:$3,0)-1)),"",OFFSET('Raw Data'!$A$3,MATCH('Data above threshold'!$A120,'Raw Data'!$B$4:$B$185,0),MATCH('Data above threshold'!J$4,'Raw Data'!$3:$3,0)-1))</f>
        <v/>
      </c>
      <c r="K120" s="107" t="str">
        <f aca="true">IF(ISBLANK(OFFSET('Raw Data'!$A$3,MATCH('Data above threshold'!$A120,'Raw Data'!$B$4:$B$185,0),MATCH('Data above threshold'!K$4,'Raw Data'!$3:$3,0)-1)),"",OFFSET('Raw Data'!$A$3,MATCH('Data above threshold'!$A120,'Raw Data'!$B$4:$B$185,0),MATCH('Data above threshold'!K$4,'Raw Data'!$3:$3,0)-1))</f>
        <v>Plus</v>
      </c>
      <c r="L120" s="107" t="str">
        <f aca="true">IF(ISBLANK(OFFSET('Raw Data'!$A$3,MATCH('Data above threshold'!$A120,'Raw Data'!$B$4:$B$185,0),MATCH('Data above threshold'!L$4,'Raw Data'!$3:$3,0)-1)),"",OFFSET('Raw Data'!$A$3,MATCH('Data above threshold'!$A120,'Raw Data'!$B$4:$B$185,0),MATCH('Data above threshold'!L$4,'Raw Data'!$3:$3,0)-1))</f>
        <v/>
      </c>
      <c r="M120" s="105" t="n">
        <f aca="false" t="array" ref="M120:M120">IFERROR(SKEW(IF(ISNUMBER(Q120:CR120),Q120:CR120,"")),"")</f>
        <v>0.390973864885629</v>
      </c>
      <c r="N120" s="107" t="n">
        <v>0</v>
      </c>
      <c r="O120" s="107" t="str">
        <f aca="true">IF(ISBLANK(OFFSET('Raw Data'!$A$3,MATCH('Data above threshold'!$A120,'Raw Data'!$B$4:$B$185,0),MATCH('Data above threshold'!O$4,'Raw Data'!$3:$3,0)-1)),"",OFFSET('Raw Data'!$A$3,MATCH('Data above threshold'!$A120,'Raw Data'!$B$4:$B$185,0),MATCH('Data above threshold'!O$4,'Raw Data'!$3:$3,0)-1))</f>
        <v/>
      </c>
      <c r="P120" s="106" t="n">
        <f aca="false" t="array" ref="P120:P120">IF(B120&lt;4,"",1-IFERROR(SUM(ISNUMBER(Q120:CR120)*(1-$Q$3:$CR$3))/COUNTIF($Q$3:$CR$3,0),0))</f>
        <v>0.0875</v>
      </c>
      <c r="Q120" s="107" t="n">
        <f aca="true">IF(ISBLANK(OFFSET('Raw Data'!$A$3,MATCH('Data above threshold'!$A120,'Raw Data'!$B$4:$B$185,0),MATCH('Data above threshold'!Q$4,'Raw Data'!$3:$3,0)-1)),"",OFFSET('Raw Data'!$A$3,MATCH('Data above threshold'!$A120,'Raw Data'!$B$4:$B$185,0),MATCH('Data above threshold'!Q$4,'Raw Data'!$3:$3,0)-1))</f>
        <v>1.5</v>
      </c>
      <c r="R120" s="107" t="n">
        <f aca="true">IF(ISBLANK(OFFSET('Raw Data'!$A$3,MATCH('Data above threshold'!$A120,'Raw Data'!$B$4:$B$185,0),MATCH('Data above threshold'!R$4,'Raw Data'!$3:$3,0)-1)),"",OFFSET('Raw Data'!$A$3,MATCH('Data above threshold'!$A120,'Raw Data'!$B$4:$B$185,0),MATCH('Data above threshold'!R$4,'Raw Data'!$3:$3,0)-1))</f>
        <v>1</v>
      </c>
      <c r="S120" s="107" t="n">
        <f aca="true">IF(ISBLANK(OFFSET('Raw Data'!$A$3,MATCH('Data above threshold'!$A120,'Raw Data'!$B$4:$B$185,0),MATCH('Data above threshold'!S$4,'Raw Data'!$3:$3,0)-1)),"",OFFSET('Raw Data'!$A$3,MATCH('Data above threshold'!$A120,'Raw Data'!$B$4:$B$185,0),MATCH('Data above threshold'!S$4,'Raw Data'!$3:$3,0)-1))</f>
        <v>2</v>
      </c>
      <c r="T120" s="107" t="n">
        <f aca="true">IF(ISBLANK(OFFSET('Raw Data'!$A$3,MATCH('Data above threshold'!$A120,'Raw Data'!$B$4:$B$185,0),MATCH('Data above threshold'!T$4,'Raw Data'!$3:$3,0)-1)),"",OFFSET('Raw Data'!$A$3,MATCH('Data above threshold'!$A120,'Raw Data'!$B$4:$B$185,0),MATCH('Data above threshold'!T$4,'Raw Data'!$3:$3,0)-1))</f>
        <v>2</v>
      </c>
      <c r="U120" s="107" t="n">
        <f aca="true">IF(ISBLANK(OFFSET('Raw Data'!$A$3,MATCH('Data above threshold'!$A120,'Raw Data'!$B$4:$B$185,0),MATCH('Data above threshold'!U$4,'Raw Data'!$3:$3,0)-1)),"",OFFSET('Raw Data'!$A$3,MATCH('Data above threshold'!$A120,'Raw Data'!$B$4:$B$185,0),MATCH('Data above threshold'!U$4,'Raw Data'!$3:$3,0)-1))</f>
        <v>1</v>
      </c>
      <c r="V120" s="107" t="n">
        <f aca="true">IF(ISBLANK(OFFSET('Raw Data'!$A$3,MATCH('Data above threshold'!$A120,'Raw Data'!$B$4:$B$185,0),MATCH('Data above threshold'!V$4,'Raw Data'!$3:$3,0)-1)),"",OFFSET('Raw Data'!$A$3,MATCH('Data above threshold'!$A120,'Raw Data'!$B$4:$B$185,0),MATCH('Data above threshold'!V$4,'Raw Data'!$3:$3,0)-1))</f>
        <v>1</v>
      </c>
      <c r="W120" s="107" t="n">
        <f aca="true">IF(ISBLANK(OFFSET('Raw Data'!$A$3,MATCH('Data above threshold'!$A120,'Raw Data'!$B$4:$B$185,0),MATCH('Data above threshold'!W$4,'Raw Data'!$3:$3,0)-1)),"",OFFSET('Raw Data'!$A$3,MATCH('Data above threshold'!$A120,'Raw Data'!$B$4:$B$185,0),MATCH('Data above threshold'!W$4,'Raw Data'!$3:$3,0)-1))</f>
        <v>1</v>
      </c>
      <c r="X120" s="107" t="str">
        <f aca="true">IF(ISBLANK(OFFSET('Raw Data'!$A$3,MATCH('Data above threshold'!$A120,'Raw Data'!$B$4:$B$185,0),MATCH('Data above threshold'!X$4,'Raw Data'!$3:$3,0)-1)),"",OFFSET('Raw Data'!$A$3,MATCH('Data above threshold'!$A120,'Raw Data'!$B$4:$B$185,0),MATCH('Data above threshold'!X$4,'Raw Data'!$3:$3,0)-1))</f>
        <v/>
      </c>
      <c r="Y120" s="107" t="n">
        <f aca="true">IF(ISBLANK(OFFSET('Raw Data'!$A$3,MATCH('Data above threshold'!$A120,'Raw Data'!$B$4:$B$185,0),MATCH('Data above threshold'!Y$4,'Raw Data'!$3:$3,0)-1)),"",OFFSET('Raw Data'!$A$3,MATCH('Data above threshold'!$A120,'Raw Data'!$B$4:$B$185,0),MATCH('Data above threshold'!Y$4,'Raw Data'!$3:$3,0)-1))</f>
        <v>1</v>
      </c>
      <c r="Z120" s="107" t="n">
        <f aca="true">IF(ISBLANK(OFFSET('Raw Data'!$A$3,MATCH('Data above threshold'!$A120,'Raw Data'!$B$4:$B$185,0),MATCH('Data above threshold'!Z$4,'Raw Data'!$3:$3,0)-1)),"",OFFSET('Raw Data'!$A$3,MATCH('Data above threshold'!$A120,'Raw Data'!$B$4:$B$185,0),MATCH('Data above threshold'!Z$4,'Raw Data'!$3:$3,0)-1))</f>
        <v>2</v>
      </c>
      <c r="AA120" s="107" t="n">
        <f aca="true">IF(ISBLANK(OFFSET('Raw Data'!$A$3,MATCH('Data above threshold'!$A120,'Raw Data'!$B$4:$B$185,0),MATCH('Data above threshold'!AA$4,'Raw Data'!$3:$3,0)-1)),"",OFFSET('Raw Data'!$A$3,MATCH('Data above threshold'!$A120,'Raw Data'!$B$4:$B$185,0),MATCH('Data above threshold'!AA$4,'Raw Data'!$3:$3,0)-1))</f>
        <v>2</v>
      </c>
      <c r="AB120" s="107" t="n">
        <f aca="true">IF(ISBLANK(OFFSET('Raw Data'!$A$3,MATCH('Data above threshold'!$A120,'Raw Data'!$B$4:$B$185,0),MATCH('Data above threshold'!AB$4,'Raw Data'!$3:$3,0)-1)),"",OFFSET('Raw Data'!$A$3,MATCH('Data above threshold'!$A120,'Raw Data'!$B$4:$B$185,0),MATCH('Data above threshold'!AB$4,'Raw Data'!$3:$3,0)-1))</f>
        <v>1</v>
      </c>
      <c r="AC120" s="107" t="n">
        <f aca="true">IF(ISBLANK(OFFSET('Raw Data'!$A$3,MATCH('Data above threshold'!$A120,'Raw Data'!$B$4:$B$185,0),MATCH('Data above threshold'!AC$4,'Raw Data'!$3:$3,0)-1)),"",OFFSET('Raw Data'!$A$3,MATCH('Data above threshold'!$A120,'Raw Data'!$B$4:$B$185,0),MATCH('Data above threshold'!AC$4,'Raw Data'!$3:$3,0)-1))</f>
        <v>1</v>
      </c>
      <c r="AD120" s="107" t="n">
        <f aca="true">IF(ISBLANK(OFFSET('Raw Data'!$A$3,MATCH('Data above threshold'!$A120,'Raw Data'!$B$4:$B$185,0),MATCH('Data above threshold'!AD$4,'Raw Data'!$3:$3,0)-1)),"",OFFSET('Raw Data'!$A$3,MATCH('Data above threshold'!$A120,'Raw Data'!$B$4:$B$185,0),MATCH('Data above threshold'!AD$4,'Raw Data'!$3:$3,0)-1))</f>
        <v>1</v>
      </c>
      <c r="AE120" s="107" t="n">
        <f aca="true">IF(ISBLANK(OFFSET('Raw Data'!$A$3,MATCH('Data above threshold'!$A120,'Raw Data'!$B$4:$B$185,0),MATCH('Data above threshold'!AE$4,'Raw Data'!$3:$3,0)-1)),"",OFFSET('Raw Data'!$A$3,MATCH('Data above threshold'!$A120,'Raw Data'!$B$4:$B$185,0),MATCH('Data above threshold'!AE$4,'Raw Data'!$3:$3,0)-1))</f>
        <v>2</v>
      </c>
      <c r="AF120" s="107" t="n">
        <f aca="true">IF(ISBLANK(OFFSET('Raw Data'!$A$3,MATCH('Data above threshold'!$A120,'Raw Data'!$B$4:$B$185,0),MATCH('Data above threshold'!AF$4,'Raw Data'!$3:$3,0)-1)),"",OFFSET('Raw Data'!$A$3,MATCH('Data above threshold'!$A120,'Raw Data'!$B$4:$B$185,0),MATCH('Data above threshold'!AF$4,'Raw Data'!$3:$3,0)-1))</f>
        <v>2</v>
      </c>
      <c r="AG120" s="107" t="n">
        <f aca="true">IF(ISBLANK(OFFSET('Raw Data'!$A$3,MATCH('Data above threshold'!$A120,'Raw Data'!$B$4:$B$185,0),MATCH('Data above threshold'!AG$4,'Raw Data'!$3:$3,0)-1)),"",OFFSET('Raw Data'!$A$3,MATCH('Data above threshold'!$A120,'Raw Data'!$B$4:$B$185,0),MATCH('Data above threshold'!AG$4,'Raw Data'!$3:$3,0)-1))</f>
        <v>2</v>
      </c>
      <c r="AH120" s="107" t="n">
        <f aca="true">IF(ISBLANK(OFFSET('Raw Data'!$A$3,MATCH('Data above threshold'!$A120,'Raw Data'!$B$4:$B$185,0),MATCH('Data above threshold'!AH$4,'Raw Data'!$3:$3,0)-1)),"",OFFSET('Raw Data'!$A$3,MATCH('Data above threshold'!$A120,'Raw Data'!$B$4:$B$185,0),MATCH('Data above threshold'!AH$4,'Raw Data'!$3:$3,0)-1))</f>
        <v>2</v>
      </c>
      <c r="AI120" s="107" t="n">
        <f aca="true">IF(ISBLANK(OFFSET('Raw Data'!$A$3,MATCH('Data above threshold'!$A120,'Raw Data'!$B$4:$B$185,0),MATCH('Data above threshold'!AI$4,'Raw Data'!$3:$3,0)-1)),"",OFFSET('Raw Data'!$A$3,MATCH('Data above threshold'!$A120,'Raw Data'!$B$4:$B$185,0),MATCH('Data above threshold'!AI$4,'Raw Data'!$3:$3,0)-1))</f>
        <v>1</v>
      </c>
      <c r="AJ120" s="107" t="str">
        <f aca="true">IF(ISBLANK(OFFSET('Raw Data'!$A$3,MATCH('Data above threshold'!$A120,'Raw Data'!$B$4:$B$185,0),MATCH('Data above threshold'!AJ$4,'Raw Data'!$3:$3,0)-1)),"",OFFSET('Raw Data'!$A$3,MATCH('Data above threshold'!$A120,'Raw Data'!$B$4:$B$185,0),MATCH('Data above threshold'!AJ$4,'Raw Data'!$3:$3,0)-1))</f>
        <v/>
      </c>
      <c r="AK120" s="107" t="n">
        <f aca="true">IF(ISBLANK(OFFSET('Raw Data'!$A$3,MATCH('Data above threshold'!$A120,'Raw Data'!$B$4:$B$185,0),MATCH('Data above threshold'!AK$4,'Raw Data'!$3:$3,0)-1)),"",OFFSET('Raw Data'!$A$3,MATCH('Data above threshold'!$A120,'Raw Data'!$B$4:$B$185,0),MATCH('Data above threshold'!AK$4,'Raw Data'!$3:$3,0)-1))</f>
        <v>2</v>
      </c>
      <c r="AL120" s="107" t="n">
        <f aca="true">IF(ISBLANK(OFFSET('Raw Data'!$A$3,MATCH('Data above threshold'!$A120,'Raw Data'!$B$4:$B$185,0),MATCH('Data above threshold'!AL$4,'Raw Data'!$3:$3,0)-1)),"",OFFSET('Raw Data'!$A$3,MATCH('Data above threshold'!$A120,'Raw Data'!$B$4:$B$185,0),MATCH('Data above threshold'!AL$4,'Raw Data'!$3:$3,0)-1))</f>
        <v>1</v>
      </c>
      <c r="AM120" s="107" t="n">
        <f aca="true">IF(ISBLANK(OFFSET('Raw Data'!$A$3,MATCH('Data above threshold'!$A120,'Raw Data'!$B$4:$B$185,0),MATCH('Data above threshold'!AM$4,'Raw Data'!$3:$3,0)-1)),"",OFFSET('Raw Data'!$A$3,MATCH('Data above threshold'!$A120,'Raw Data'!$B$4:$B$185,0),MATCH('Data above threshold'!AM$4,'Raw Data'!$3:$3,0)-1))</f>
        <v>1</v>
      </c>
      <c r="AN120" s="107" t="n">
        <f aca="true">IF(ISBLANK(OFFSET('Raw Data'!$A$3,MATCH('Data above threshold'!$A120,'Raw Data'!$B$4:$B$185,0),MATCH('Data above threshold'!AN$4,'Raw Data'!$3:$3,0)-1)),"",OFFSET('Raw Data'!$A$3,MATCH('Data above threshold'!$A120,'Raw Data'!$B$4:$B$185,0),MATCH('Data above threshold'!AN$4,'Raw Data'!$3:$3,0)-1))</f>
        <v>2</v>
      </c>
      <c r="AO120" s="107" t="n">
        <f aca="true">IF(ISBLANK(OFFSET('Raw Data'!$A$3,MATCH('Data above threshold'!$A120,'Raw Data'!$B$4:$B$185,0),MATCH('Data above threshold'!AO$4,'Raw Data'!$3:$3,0)-1)),"",OFFSET('Raw Data'!$A$3,MATCH('Data above threshold'!$A120,'Raw Data'!$B$4:$B$185,0),MATCH('Data above threshold'!AO$4,'Raw Data'!$3:$3,0)-1))</f>
        <v>1</v>
      </c>
      <c r="AP120" s="107" t="str">
        <f aca="true">IF(ISBLANK(OFFSET('Raw Data'!$A$3,MATCH('Data above threshold'!$A120,'Raw Data'!$B$4:$B$185,0),MATCH('Data above threshold'!AP$4,'Raw Data'!$3:$3,0)-1)),"",OFFSET('Raw Data'!$A$3,MATCH('Data above threshold'!$A120,'Raw Data'!$B$4:$B$185,0),MATCH('Data above threshold'!AP$4,'Raw Data'!$3:$3,0)-1))</f>
        <v/>
      </c>
      <c r="AQ120" s="107" t="n">
        <f aca="true">IF(ISBLANK(OFFSET('Raw Data'!$A$3,MATCH('Data above threshold'!$A120,'Raw Data'!$B$4:$B$185,0),MATCH('Data above threshold'!AQ$4,'Raw Data'!$3:$3,0)-1)),"",OFFSET('Raw Data'!$A$3,MATCH('Data above threshold'!$A120,'Raw Data'!$B$4:$B$185,0),MATCH('Data above threshold'!AQ$4,'Raw Data'!$3:$3,0)-1))</f>
        <v>2</v>
      </c>
      <c r="AR120" s="107" t="n">
        <f aca="true">IF(ISBLANK(OFFSET('Raw Data'!$A$3,MATCH('Data above threshold'!$A120,'Raw Data'!$B$4:$B$185,0),MATCH('Data above threshold'!AR$4,'Raw Data'!$3:$3,0)-1)),"",OFFSET('Raw Data'!$A$3,MATCH('Data above threshold'!$A120,'Raw Data'!$B$4:$B$185,0),MATCH('Data above threshold'!AR$4,'Raw Data'!$3:$3,0)-1))</f>
        <v>1</v>
      </c>
      <c r="AS120" s="107" t="n">
        <f aca="true">IF(ISBLANK(OFFSET('Raw Data'!$A$3,MATCH('Data above threshold'!$A120,'Raw Data'!$B$4:$B$185,0),MATCH('Data above threshold'!AS$4,'Raw Data'!$3:$3,0)-1)),"",OFFSET('Raw Data'!$A$3,MATCH('Data above threshold'!$A120,'Raw Data'!$B$4:$B$185,0),MATCH('Data above threshold'!AS$4,'Raw Data'!$3:$3,0)-1))</f>
        <v>1</v>
      </c>
      <c r="AT120" s="107" t="n">
        <f aca="true">IF(ISBLANK(OFFSET('Raw Data'!$A$3,MATCH('Data above threshold'!$A120,'Raw Data'!$B$4:$B$185,0),MATCH('Data above threshold'!AT$4,'Raw Data'!$3:$3,0)-1)),"",OFFSET('Raw Data'!$A$3,MATCH('Data above threshold'!$A120,'Raw Data'!$B$4:$B$185,0),MATCH('Data above threshold'!AT$4,'Raw Data'!$3:$3,0)-1))</f>
        <v>2</v>
      </c>
      <c r="AU120" s="107" t="n">
        <f aca="true">IF(ISBLANK(OFFSET('Raw Data'!$A$3,MATCH('Data above threshold'!$A120,'Raw Data'!$B$4:$B$185,0),MATCH('Data above threshold'!AU$4,'Raw Data'!$3:$3,0)-1)),"",OFFSET('Raw Data'!$A$3,MATCH('Data above threshold'!$A120,'Raw Data'!$B$4:$B$185,0),MATCH('Data above threshold'!AU$4,'Raw Data'!$3:$3,0)-1))</f>
        <v>1</v>
      </c>
      <c r="AV120" s="107" t="n">
        <f aca="true">IF(ISBLANK(OFFSET('Raw Data'!$A$3,MATCH('Data above threshold'!$A120,'Raw Data'!$B$4:$B$185,0),MATCH('Data above threshold'!AV$4,'Raw Data'!$3:$3,0)-1)),"",OFFSET('Raw Data'!$A$3,MATCH('Data above threshold'!$A120,'Raw Data'!$B$4:$B$185,0),MATCH('Data above threshold'!AV$4,'Raw Data'!$3:$3,0)-1))</f>
        <v>2</v>
      </c>
      <c r="AW120" s="107" t="n">
        <f aca="true">IF(ISBLANK(OFFSET('Raw Data'!$A$3,MATCH('Data above threshold'!$A120,'Raw Data'!$B$4:$B$185,0),MATCH('Data above threshold'!AW$4,'Raw Data'!$3:$3,0)-1)),"",OFFSET('Raw Data'!$A$3,MATCH('Data above threshold'!$A120,'Raw Data'!$B$4:$B$185,0),MATCH('Data above threshold'!AW$4,'Raw Data'!$3:$3,0)-1))</f>
        <v>1.55555556</v>
      </c>
      <c r="AX120" s="107" t="n">
        <f aca="true">IF(ISBLANK(OFFSET('Raw Data'!$A$3,MATCH('Data above threshold'!$A120,'Raw Data'!$B$4:$B$185,0),MATCH('Data above threshold'!AX$4,'Raw Data'!$3:$3,0)-1)),"",OFFSET('Raw Data'!$A$3,MATCH('Data above threshold'!$A120,'Raw Data'!$B$4:$B$185,0),MATCH('Data above threshold'!AX$4,'Raw Data'!$3:$3,0)-1))</f>
        <v>1</v>
      </c>
      <c r="AY120" s="107" t="n">
        <f aca="true">IF(ISBLANK(OFFSET('Raw Data'!$A$3,MATCH('Data above threshold'!$A120,'Raw Data'!$B$4:$B$185,0),MATCH('Data above threshold'!AY$4,'Raw Data'!$3:$3,0)-1)),"",OFFSET('Raw Data'!$A$3,MATCH('Data above threshold'!$A120,'Raw Data'!$B$4:$B$185,0),MATCH('Data above threshold'!AY$4,'Raw Data'!$3:$3,0)-1))</f>
        <v>2</v>
      </c>
      <c r="AZ120" s="107" t="str">
        <f aca="true">IF(ISBLANK(OFFSET('Raw Data'!$A$3,MATCH('Data above threshold'!$A120,'Raw Data'!$B$4:$B$185,0),MATCH('Data above threshold'!AZ$4,'Raw Data'!$3:$3,0)-1)),"",OFFSET('Raw Data'!$A$3,MATCH('Data above threshold'!$A120,'Raw Data'!$B$4:$B$185,0),MATCH('Data above threshold'!AZ$4,'Raw Data'!$3:$3,0)-1))</f>
        <v/>
      </c>
      <c r="BA120" s="107" t="n">
        <f aca="true">IF(ISBLANK(OFFSET('Raw Data'!$A$3,MATCH('Data above threshold'!$A120,'Raw Data'!$B$4:$B$185,0),MATCH('Data above threshold'!BA$4,'Raw Data'!$3:$3,0)-1)),"",OFFSET('Raw Data'!$A$3,MATCH('Data above threshold'!$A120,'Raw Data'!$B$4:$B$185,0),MATCH('Data above threshold'!BA$4,'Raw Data'!$3:$3,0)-1))</f>
        <v>1.666667</v>
      </c>
      <c r="BB120" s="107" t="n">
        <f aca="true">IF(ISBLANK(OFFSET('Raw Data'!$A$3,MATCH('Data above threshold'!$A120,'Raw Data'!$B$4:$B$185,0),MATCH('Data above threshold'!BB$4,'Raw Data'!$3:$3,0)-1)),"",OFFSET('Raw Data'!$A$3,MATCH('Data above threshold'!$A120,'Raw Data'!$B$4:$B$185,0),MATCH('Data above threshold'!BB$4,'Raw Data'!$3:$3,0)-1))</f>
        <v>1.5</v>
      </c>
      <c r="BC120" s="107" t="n">
        <f aca="true">IF(ISBLANK(OFFSET('Raw Data'!$A$3,MATCH('Data above threshold'!$A120,'Raw Data'!$B$4:$B$185,0),MATCH('Data above threshold'!BC$4,'Raw Data'!$3:$3,0)-1)),"",OFFSET('Raw Data'!$A$3,MATCH('Data above threshold'!$A120,'Raw Data'!$B$4:$B$185,0),MATCH('Data above threshold'!BC$4,'Raw Data'!$3:$3,0)-1))</f>
        <v>2</v>
      </c>
      <c r="BD120" s="107" t="n">
        <f aca="true">IF(ISBLANK(OFFSET('Raw Data'!$A$3,MATCH('Data above threshold'!$A120,'Raw Data'!$B$4:$B$185,0),MATCH('Data above threshold'!BD$4,'Raw Data'!$3:$3,0)-1)),"",OFFSET('Raw Data'!$A$3,MATCH('Data above threshold'!$A120,'Raw Data'!$B$4:$B$185,0),MATCH('Data above threshold'!BD$4,'Raw Data'!$3:$3,0)-1))</f>
        <v>1</v>
      </c>
      <c r="BE120" s="107" t="n">
        <f aca="true">IF(ISBLANK(OFFSET('Raw Data'!$A$3,MATCH('Data above threshold'!$A120,'Raw Data'!$B$4:$B$185,0),MATCH('Data above threshold'!BE$4,'Raw Data'!$3:$3,0)-1)),"",OFFSET('Raw Data'!$A$3,MATCH('Data above threshold'!$A120,'Raw Data'!$B$4:$B$185,0),MATCH('Data above threshold'!BE$4,'Raw Data'!$3:$3,0)-1))</f>
        <v>1.66666667</v>
      </c>
      <c r="BF120" s="107" t="n">
        <f aca="true">IF(ISBLANK(OFFSET('Raw Data'!$A$3,MATCH('Data above threshold'!$A120,'Raw Data'!$B$4:$B$185,0),MATCH('Data above threshold'!BF$4,'Raw Data'!$3:$3,0)-1)),"",OFFSET('Raw Data'!$A$3,MATCH('Data above threshold'!$A120,'Raw Data'!$B$4:$B$185,0),MATCH('Data above threshold'!BF$4,'Raw Data'!$3:$3,0)-1))</f>
        <v>1.5</v>
      </c>
      <c r="BG120" s="107" t="n">
        <f aca="true">IF(ISBLANK(OFFSET('Raw Data'!$A$3,MATCH('Data above threshold'!$A120,'Raw Data'!$B$4:$B$185,0),MATCH('Data above threshold'!BG$4,'Raw Data'!$3:$3,0)-1)),"",OFFSET('Raw Data'!$A$3,MATCH('Data above threshold'!$A120,'Raw Data'!$B$4:$B$185,0),MATCH('Data above threshold'!BG$4,'Raw Data'!$3:$3,0)-1))</f>
        <v>1</v>
      </c>
      <c r="BH120" s="107" t="n">
        <f aca="true">IF(ISBLANK(OFFSET('Raw Data'!$A$3,MATCH('Data above threshold'!$A120,'Raw Data'!$B$4:$B$185,0),MATCH('Data above threshold'!BH$4,'Raw Data'!$3:$3,0)-1)),"",OFFSET('Raw Data'!$A$3,MATCH('Data above threshold'!$A120,'Raw Data'!$B$4:$B$185,0),MATCH('Data above threshold'!BH$4,'Raw Data'!$3:$3,0)-1))</f>
        <v>2</v>
      </c>
      <c r="BI120" s="107" t="n">
        <f aca="true">IF(ISBLANK(OFFSET('Raw Data'!$A$3,MATCH('Data above threshold'!$A120,'Raw Data'!$B$4:$B$185,0),MATCH('Data above threshold'!BI$4,'Raw Data'!$3:$3,0)-1)),"",OFFSET('Raw Data'!$A$3,MATCH('Data above threshold'!$A120,'Raw Data'!$B$4:$B$185,0),MATCH('Data above threshold'!BI$4,'Raw Data'!$3:$3,0)-1))</f>
        <v>1</v>
      </c>
      <c r="BJ120" s="107" t="n">
        <f aca="true">IF(ISBLANK(OFFSET('Raw Data'!$A$3,MATCH('Data above threshold'!$A120,'Raw Data'!$B$4:$B$185,0),MATCH('Data above threshold'!BJ$4,'Raw Data'!$3:$3,0)-1)),"",OFFSET('Raw Data'!$A$3,MATCH('Data above threshold'!$A120,'Raw Data'!$B$4:$B$185,0),MATCH('Data above threshold'!BJ$4,'Raw Data'!$3:$3,0)-1))</f>
        <v>1</v>
      </c>
      <c r="BK120" s="107" t="n">
        <f aca="true">IF(ISBLANK(OFFSET('Raw Data'!$A$3,MATCH('Data above threshold'!$A120,'Raw Data'!$B$4:$B$185,0),MATCH('Data above threshold'!BK$4,'Raw Data'!$3:$3,0)-1)),"",OFFSET('Raw Data'!$A$3,MATCH('Data above threshold'!$A120,'Raw Data'!$B$4:$B$185,0),MATCH('Data above threshold'!BK$4,'Raw Data'!$3:$3,0)-1))</f>
        <v>1.5</v>
      </c>
      <c r="BL120" s="107" t="n">
        <f aca="true">IF(ISBLANK(OFFSET('Raw Data'!$A$3,MATCH('Data above threshold'!$A120,'Raw Data'!$B$4:$B$185,0),MATCH('Data above threshold'!BL$4,'Raw Data'!$3:$3,0)-1)),"",OFFSET('Raw Data'!$A$3,MATCH('Data above threshold'!$A120,'Raw Data'!$B$4:$B$185,0),MATCH('Data above threshold'!BL$4,'Raw Data'!$3:$3,0)-1))</f>
        <v>1</v>
      </c>
      <c r="BM120" s="107" t="n">
        <f aca="true">IF(ISBLANK(OFFSET('Raw Data'!$A$3,MATCH('Data above threshold'!$A120,'Raw Data'!$B$4:$B$185,0),MATCH('Data above threshold'!BM$4,'Raw Data'!$3:$3,0)-1)),"",OFFSET('Raw Data'!$A$3,MATCH('Data above threshold'!$A120,'Raw Data'!$B$4:$B$185,0),MATCH('Data above threshold'!BM$4,'Raw Data'!$3:$3,0)-1))</f>
        <v>1</v>
      </c>
      <c r="BN120" s="107" t="n">
        <f aca="true">IF(ISBLANK(OFFSET('Raw Data'!$A$3,MATCH('Data above threshold'!$A120,'Raw Data'!$B$4:$B$185,0),MATCH('Data above threshold'!BN$4,'Raw Data'!$3:$3,0)-1)),"",OFFSET('Raw Data'!$A$3,MATCH('Data above threshold'!$A120,'Raw Data'!$B$4:$B$185,0),MATCH('Data above threshold'!BN$4,'Raw Data'!$3:$3,0)-1))</f>
        <v>2</v>
      </c>
      <c r="BO120" s="107" t="n">
        <f aca="true">IF(ISBLANK(OFFSET('Raw Data'!$A$3,MATCH('Data above threshold'!$A120,'Raw Data'!$B$4:$B$185,0),MATCH('Data above threshold'!BO$4,'Raw Data'!$3:$3,0)-1)),"",OFFSET('Raw Data'!$A$3,MATCH('Data above threshold'!$A120,'Raw Data'!$B$4:$B$185,0),MATCH('Data above threshold'!BO$4,'Raw Data'!$3:$3,0)-1))</f>
        <v>2</v>
      </c>
      <c r="BP120" s="107" t="n">
        <f aca="true">IF(ISBLANK(OFFSET('Raw Data'!$A$3,MATCH('Data above threshold'!$A120,'Raw Data'!$B$4:$B$185,0),MATCH('Data above threshold'!BP$4,'Raw Data'!$3:$3,0)-1)),"",OFFSET('Raw Data'!$A$3,MATCH('Data above threshold'!$A120,'Raw Data'!$B$4:$B$185,0),MATCH('Data above threshold'!BP$4,'Raw Data'!$3:$3,0)-1))</f>
        <v>2</v>
      </c>
      <c r="BQ120" s="107" t="str">
        <f aca="true">IF(ISBLANK(OFFSET('Raw Data'!$A$3,MATCH('Data above threshold'!$A120,'Raw Data'!$B$4:$B$185,0),MATCH('Data above threshold'!BQ$4,'Raw Data'!$3:$3,0)-1)),"",OFFSET('Raw Data'!$A$3,MATCH('Data above threshold'!$A120,'Raw Data'!$B$4:$B$185,0),MATCH('Data above threshold'!BQ$4,'Raw Data'!$3:$3,0)-1))</f>
        <v/>
      </c>
      <c r="BR120" s="107" t="n">
        <f aca="true">IF(ISBLANK(OFFSET('Raw Data'!$A$3,MATCH('Data above threshold'!$A120,'Raw Data'!$B$4:$B$185,0),MATCH('Data above threshold'!BR$4,'Raw Data'!$3:$3,0)-1)),"",OFFSET('Raw Data'!$A$3,MATCH('Data above threshold'!$A120,'Raw Data'!$B$4:$B$185,0),MATCH('Data above threshold'!BR$4,'Raw Data'!$3:$3,0)-1))</f>
        <v>1</v>
      </c>
      <c r="BS120" s="107" t="n">
        <f aca="true">IF(ISBLANK(OFFSET('Raw Data'!$A$3,MATCH('Data above threshold'!$A120,'Raw Data'!$B$4:$B$185,0),MATCH('Data above threshold'!BS$4,'Raw Data'!$3:$3,0)-1)),"",OFFSET('Raw Data'!$A$3,MATCH('Data above threshold'!$A120,'Raw Data'!$B$4:$B$185,0),MATCH('Data above threshold'!BS$4,'Raw Data'!$3:$3,0)-1))</f>
        <v>1</v>
      </c>
      <c r="BT120" s="107" t="n">
        <f aca="true">IF(ISBLANK(OFFSET('Raw Data'!$A$3,MATCH('Data above threshold'!$A120,'Raw Data'!$B$4:$B$185,0),MATCH('Data above threshold'!BT$4,'Raw Data'!$3:$3,0)-1)),"",OFFSET('Raw Data'!$A$3,MATCH('Data above threshold'!$A120,'Raw Data'!$B$4:$B$185,0),MATCH('Data above threshold'!BT$4,'Raw Data'!$3:$3,0)-1))</f>
        <v>2</v>
      </c>
      <c r="BU120" s="107" t="n">
        <f aca="true">IF(ISBLANK(OFFSET('Raw Data'!$A$3,MATCH('Data above threshold'!$A120,'Raw Data'!$B$4:$B$185,0),MATCH('Data above threshold'!BU$4,'Raw Data'!$3:$3,0)-1)),"",OFFSET('Raw Data'!$A$3,MATCH('Data above threshold'!$A120,'Raw Data'!$B$4:$B$185,0),MATCH('Data above threshold'!BU$4,'Raw Data'!$3:$3,0)-1))</f>
        <v>1.5</v>
      </c>
      <c r="BV120" s="107" t="n">
        <f aca="true">IF(ISBLANK(OFFSET('Raw Data'!$A$3,MATCH('Data above threshold'!$A120,'Raw Data'!$B$4:$B$185,0),MATCH('Data above threshold'!BV$4,'Raw Data'!$3:$3,0)-1)),"",OFFSET('Raw Data'!$A$3,MATCH('Data above threshold'!$A120,'Raw Data'!$B$4:$B$185,0),MATCH('Data above threshold'!BV$4,'Raw Data'!$3:$3,0)-1))</f>
        <v>1</v>
      </c>
      <c r="BW120" s="107" t="n">
        <f aca="true">IF(ISBLANK(OFFSET('Raw Data'!$A$3,MATCH('Data above threshold'!$A120,'Raw Data'!$B$4:$B$185,0),MATCH('Data above threshold'!BW$4,'Raw Data'!$3:$3,0)-1)),"",OFFSET('Raw Data'!$A$3,MATCH('Data above threshold'!$A120,'Raw Data'!$B$4:$B$185,0),MATCH('Data above threshold'!BW$4,'Raw Data'!$3:$3,0)-1))</f>
        <v>1</v>
      </c>
      <c r="BX120" s="107" t="n">
        <f aca="true">IF(ISBLANK(OFFSET('Raw Data'!$A$3,MATCH('Data above threshold'!$A120,'Raw Data'!$B$4:$B$185,0),MATCH('Data above threshold'!BX$4,'Raw Data'!$3:$3,0)-1)),"",OFFSET('Raw Data'!$A$3,MATCH('Data above threshold'!$A120,'Raw Data'!$B$4:$B$185,0),MATCH('Data above threshold'!BX$4,'Raw Data'!$3:$3,0)-1))</f>
        <v>1</v>
      </c>
      <c r="BY120" s="107" t="n">
        <f aca="true">IF(ISBLANK(OFFSET('Raw Data'!$A$3,MATCH('Data above threshold'!$A120,'Raw Data'!$B$4:$B$185,0),MATCH('Data above threshold'!BY$4,'Raw Data'!$3:$3,0)-1)),"",OFFSET('Raw Data'!$A$3,MATCH('Data above threshold'!$A120,'Raw Data'!$B$4:$B$185,0),MATCH('Data above threshold'!BY$4,'Raw Data'!$3:$3,0)-1))</f>
        <v>2</v>
      </c>
      <c r="BZ120" s="107" t="n">
        <f aca="true">IF(ISBLANK(OFFSET('Raw Data'!$A$3,MATCH('Data above threshold'!$A120,'Raw Data'!$B$4:$B$185,0),MATCH('Data above threshold'!BZ$4,'Raw Data'!$3:$3,0)-1)),"",OFFSET('Raw Data'!$A$3,MATCH('Data above threshold'!$A120,'Raw Data'!$B$4:$B$185,0),MATCH('Data above threshold'!BZ$4,'Raw Data'!$3:$3,0)-1))</f>
        <v>1</v>
      </c>
      <c r="CA120" s="107" t="str">
        <f aca="true">IF(ISBLANK(OFFSET('Raw Data'!$A$3,MATCH('Data above threshold'!$A120,'Raw Data'!$B$4:$B$185,0),MATCH('Data above threshold'!CA$4,'Raw Data'!$3:$3,0)-1)),"",OFFSET('Raw Data'!$A$3,MATCH('Data above threshold'!$A120,'Raw Data'!$B$4:$B$185,0),MATCH('Data above threshold'!CA$4,'Raw Data'!$3:$3,0)-1))</f>
        <v/>
      </c>
      <c r="CB120" s="107" t="n">
        <f aca="true">IF(ISBLANK(OFFSET('Raw Data'!$A$3,MATCH('Data above threshold'!$A120,'Raw Data'!$B$4:$B$185,0),MATCH('Data above threshold'!CB$4,'Raw Data'!$3:$3,0)-1)),"",OFFSET('Raw Data'!$A$3,MATCH('Data above threshold'!$A120,'Raw Data'!$B$4:$B$185,0),MATCH('Data above threshold'!CB$4,'Raw Data'!$3:$3,0)-1))</f>
        <v>1</v>
      </c>
      <c r="CC120" s="107" t="n">
        <f aca="true">IF(ISBLANK(OFFSET('Raw Data'!$A$3,MATCH('Data above threshold'!$A120,'Raw Data'!$B$4:$B$185,0),MATCH('Data above threshold'!CC$4,'Raw Data'!$3:$3,0)-1)),"",OFFSET('Raw Data'!$A$3,MATCH('Data above threshold'!$A120,'Raw Data'!$B$4:$B$185,0),MATCH('Data above threshold'!CC$4,'Raw Data'!$3:$3,0)-1))</f>
        <v>1</v>
      </c>
      <c r="CD120" s="107" t="str">
        <f aca="true">IF(ISBLANK(OFFSET('Raw Data'!$A$3,MATCH('Data above threshold'!$A120,'Raw Data'!$B$4:$B$185,0),MATCH('Data above threshold'!CD$4,'Raw Data'!$3:$3,0)-1)),"",OFFSET('Raw Data'!$A$3,MATCH('Data above threshold'!$A120,'Raw Data'!$B$4:$B$185,0),MATCH('Data above threshold'!CD$4,'Raw Data'!$3:$3,0)-1))</f>
        <v/>
      </c>
      <c r="CE120" s="107" t="n">
        <f aca="true">IF(ISBLANK(OFFSET('Raw Data'!$A$3,MATCH('Data above threshold'!$A120,'Raw Data'!$B$4:$B$185,0),MATCH('Data above threshold'!CE$4,'Raw Data'!$3:$3,0)-1)),"",OFFSET('Raw Data'!$A$3,MATCH('Data above threshold'!$A120,'Raw Data'!$B$4:$B$185,0),MATCH('Data above threshold'!CE$4,'Raw Data'!$3:$3,0)-1))</f>
        <v>1</v>
      </c>
      <c r="CF120" s="107" t="n">
        <f aca="true">IF(ISBLANK(OFFSET('Raw Data'!$A$3,MATCH('Data above threshold'!$A120,'Raw Data'!$B$4:$B$185,0),MATCH('Data above threshold'!CF$4,'Raw Data'!$3:$3,0)-1)),"",OFFSET('Raw Data'!$A$3,MATCH('Data above threshold'!$A120,'Raw Data'!$B$4:$B$185,0),MATCH('Data above threshold'!CF$4,'Raw Data'!$3:$3,0)-1))</f>
        <v>1</v>
      </c>
      <c r="CG120" s="107" t="n">
        <f aca="true">IF(ISBLANK(OFFSET('Raw Data'!$A$3,MATCH('Data above threshold'!$A120,'Raw Data'!$B$4:$B$185,0),MATCH('Data above threshold'!CG$4,'Raw Data'!$3:$3,0)-1)),"",OFFSET('Raw Data'!$A$3,MATCH('Data above threshold'!$A120,'Raw Data'!$B$4:$B$185,0),MATCH('Data above threshold'!CG$4,'Raw Data'!$3:$3,0)-1))</f>
        <v>1</v>
      </c>
      <c r="CH120" s="107" t="n">
        <f aca="true">IF(ISBLANK(OFFSET('Raw Data'!$A$3,MATCH('Data above threshold'!$A120,'Raw Data'!$B$4:$B$185,0),MATCH('Data above threshold'!CH$4,'Raw Data'!$3:$3,0)-1)),"",OFFSET('Raw Data'!$A$3,MATCH('Data above threshold'!$A120,'Raw Data'!$B$4:$B$185,0),MATCH('Data above threshold'!CH$4,'Raw Data'!$3:$3,0)-1))</f>
        <v>2</v>
      </c>
      <c r="CI120" s="107" t="n">
        <f aca="true">IF(ISBLANK(OFFSET('Raw Data'!$A$3,MATCH('Data above threshold'!$A120,'Raw Data'!$B$4:$B$185,0),MATCH('Data above threshold'!CI$4,'Raw Data'!$3:$3,0)-1)),"",OFFSET('Raw Data'!$A$3,MATCH('Data above threshold'!$A120,'Raw Data'!$B$4:$B$185,0),MATCH('Data above threshold'!CI$4,'Raw Data'!$3:$3,0)-1))</f>
        <v>1</v>
      </c>
      <c r="CJ120" s="107" t="n">
        <f aca="true">IF(ISBLANK(OFFSET('Raw Data'!$A$3,MATCH('Data above threshold'!$A120,'Raw Data'!$B$4:$B$185,0),MATCH('Data above threshold'!CJ$4,'Raw Data'!$3:$3,0)-1)),"",OFFSET('Raw Data'!$A$3,MATCH('Data above threshold'!$A120,'Raw Data'!$B$4:$B$185,0),MATCH('Data above threshold'!CJ$4,'Raw Data'!$3:$3,0)-1))</f>
        <v>2</v>
      </c>
      <c r="CK120" s="107" t="n">
        <f aca="true">IF(ISBLANK(OFFSET('Raw Data'!$A$3,MATCH('Data above threshold'!$A120,'Raw Data'!$B$4:$B$185,0),MATCH('Data above threshold'!CK$4,'Raw Data'!$3:$3,0)-1)),"",OFFSET('Raw Data'!$A$3,MATCH('Data above threshold'!$A120,'Raw Data'!$B$4:$B$185,0),MATCH('Data above threshold'!CK$4,'Raw Data'!$3:$3,0)-1))</f>
        <v>1</v>
      </c>
      <c r="CL120" s="107" t="n">
        <f aca="true">IF(ISBLANK(OFFSET('Raw Data'!$A$3,MATCH('Data above threshold'!$A120,'Raw Data'!$B$4:$B$185,0),MATCH('Data above threshold'!CL$4,'Raw Data'!$3:$3,0)-1)),"",OFFSET('Raw Data'!$A$3,MATCH('Data above threshold'!$A120,'Raw Data'!$B$4:$B$185,0),MATCH('Data above threshold'!CL$4,'Raw Data'!$3:$3,0)-1))</f>
        <v>1</v>
      </c>
      <c r="CM120" s="107" t="n">
        <f aca="true">IF(ISBLANK(OFFSET('Raw Data'!$A$3,MATCH('Data above threshold'!$A120,'Raw Data'!$B$4:$B$185,0),MATCH('Data above threshold'!CM$4,'Raw Data'!$3:$3,0)-1)),"",OFFSET('Raw Data'!$A$3,MATCH('Data above threshold'!$A120,'Raw Data'!$B$4:$B$185,0),MATCH('Data above threshold'!CM$4,'Raw Data'!$3:$3,0)-1))</f>
        <v>1</v>
      </c>
      <c r="CN120" s="107" t="n">
        <f aca="true">IF(ISBLANK(OFFSET('Raw Data'!$A$3,MATCH('Data above threshold'!$A120,'Raw Data'!$B$4:$B$185,0),MATCH('Data above threshold'!CN$4,'Raw Data'!$3:$3,0)-1)),"",OFFSET('Raw Data'!$A$3,MATCH('Data above threshold'!$A120,'Raw Data'!$B$4:$B$185,0),MATCH('Data above threshold'!CN$4,'Raw Data'!$3:$3,0)-1))</f>
        <v>1</v>
      </c>
      <c r="CO120" s="107" t="n">
        <f aca="true">IF(ISBLANK(OFFSET('Raw Data'!$A$3,MATCH('Data above threshold'!$A120,'Raw Data'!$B$4:$B$185,0),MATCH('Data above threshold'!CO$4,'Raw Data'!$3:$3,0)-1)),"",OFFSET('Raw Data'!$A$3,MATCH('Data above threshold'!$A120,'Raw Data'!$B$4:$B$185,0),MATCH('Data above threshold'!CO$4,'Raw Data'!$3:$3,0)-1))</f>
        <v>2</v>
      </c>
      <c r="CP120" s="107" t="n">
        <f aca="true">IF(ISBLANK(OFFSET('Raw Data'!$A$3,MATCH('Data above threshold'!$A120,'Raw Data'!$B$4:$B$185,0),MATCH('Data above threshold'!CP$4,'Raw Data'!$3:$3,0)-1)),"",OFFSET('Raw Data'!$A$3,MATCH('Data above threshold'!$A120,'Raw Data'!$B$4:$B$185,0),MATCH('Data above threshold'!CP$4,'Raw Data'!$3:$3,0)-1))</f>
        <v>2</v>
      </c>
      <c r="CQ120" s="107" t="n">
        <f aca="true">IF(ISBLANK(OFFSET('Raw Data'!$A$3,MATCH('Data above threshold'!$A120,'Raw Data'!$B$4:$B$185,0),MATCH('Data above threshold'!CQ$4,'Raw Data'!$3:$3,0)-1)),"",OFFSET('Raw Data'!$A$3,MATCH('Data above threshold'!$A120,'Raw Data'!$B$4:$B$185,0),MATCH('Data above threshold'!CQ$4,'Raw Data'!$3:$3,0)-1))</f>
        <v>1</v>
      </c>
      <c r="CR120" s="107" t="n">
        <f aca="true">IF(ISBLANK(OFFSET('Raw Data'!$A$3,MATCH('Data above threshold'!$A120,'Raw Data'!$B$4:$B$185,0),MATCH('Data above threshold'!CR$4,'Raw Data'!$3:$3,0)-1)),"",OFFSET('Raw Data'!$A$3,MATCH('Data above threshold'!$A120,'Raw Data'!$B$4:$B$185,0),MATCH('Data above threshold'!CR$4,'Raw Data'!$3:$3,0)-1))</f>
        <v>1</v>
      </c>
    </row>
    <row r="121" s="103" customFormat="true" ht="15.5" hidden="false" customHeight="false" outlineLevel="0" collapsed="false">
      <c r="A121" s="107" t="n">
        <v>4340</v>
      </c>
      <c r="B121" s="107" t="n">
        <v>3</v>
      </c>
      <c r="C121" s="107" t="str">
        <f aca="true">IF(ISBLANK(OFFSET('Raw Data'!$A$3,MATCH('Data above threshold'!$A121,'Raw Data'!$B$4:$B$185,0),MATCH('Data above threshold'!C$4,'Raw Data'!$3:$3,0)-1)),"",OFFSET('Raw Data'!$A$3,MATCH('Data above threshold'!$A121,'Raw Data'!$B$4:$B$185,0),MATCH('Data above threshold'!C$4,'Raw Data'!$3:$3,0)-1))</f>
        <v>Sustainable business practice</v>
      </c>
      <c r="D121" s="107" t="str">
        <f aca="true">IF(ISBLANK(OFFSET('Raw Data'!$A$3,MATCH('Data above threshold'!$A121,'Raw Data'!$B$4:$B$185,0),MATCH('Data above threshold'!D$4,'Raw Data'!$3:$3,0)-1)),"",OFFSET('Raw Data'!$A$3,MATCH('Data above threshold'!$A121,'Raw Data'!$B$4:$B$185,0),MATCH('Data above threshold'!D$4,'Raw Data'!$3:$3,0)-1))</f>
        <v/>
      </c>
      <c r="E121" s="107" t="str">
        <f aca="true">IF(ISBLANK(OFFSET('Raw Data'!$A$3,MATCH('Data above threshold'!$A121,'Raw Data'!$B$4:$B$185,0),MATCH('Data above threshold'!E$4,'Raw Data'!$3:$3,0)-1)),"",OFFSET('Raw Data'!$A$3,MATCH('Data above threshold'!$A121,'Raw Data'!$B$4:$B$185,0),MATCH('Data above threshold'!E$4,'Raw Data'!$3:$3,0)-1))</f>
        <v/>
      </c>
      <c r="F121" s="107" t="str">
        <f aca="true">IF(ISBLANK(OFFSET('Raw Data'!$A$3,MATCH('Data above threshold'!$A121,'Raw Data'!$B$4:$B$185,0),MATCH('Data above threshold'!F$4,'Raw Data'!$3:$3,0)-1)),"",OFFSET('Raw Data'!$A$3,MATCH('Data above threshold'!$A121,'Raw Data'!$B$4:$B$185,0),MATCH('Data above threshold'!F$4,'Raw Data'!$3:$3,0)-1))</f>
        <v/>
      </c>
      <c r="G121" s="107" t="str">
        <f aca="true">IF(ISBLANK(OFFSET('Raw Data'!$A$3,MATCH('Data above threshold'!$A121,'Raw Data'!$B$4:$B$185,0),MATCH('Data above threshold'!G$4,'Raw Data'!$3:$3,0)-1)),"",OFFSET('Raw Data'!$A$3,MATCH('Data above threshold'!$A121,'Raw Data'!$B$4:$B$185,0),MATCH('Data above threshold'!G$4,'Raw Data'!$3:$3,0)-1))</f>
        <v/>
      </c>
      <c r="H121" s="107" t="str">
        <f aca="true">IF(ISBLANK(OFFSET('Raw Data'!$A$3,MATCH('Data above threshold'!$A121,'Raw Data'!$B$4:$B$185,0),MATCH('Data above threshold'!H$4,'Raw Data'!$3:$3,0)-1)),"",OFFSET('Raw Data'!$A$3,MATCH('Data above threshold'!$A121,'Raw Data'!$B$4:$B$185,0),MATCH('Data above threshold'!H$4,'Raw Data'!$3:$3,0)-1))</f>
        <v/>
      </c>
      <c r="I121" s="107" t="str">
        <f aca="true">IF(ISBLANK(OFFSET('Raw Data'!$A$3,MATCH('Data above threshold'!$A121,'Raw Data'!$B$4:$B$185,0),MATCH('Data above threshold'!I$4,'Raw Data'!$3:$3,0)-1)),"",OFFSET('Raw Data'!$A$3,MATCH('Data above threshold'!$A121,'Raw Data'!$B$4:$B$185,0),MATCH('Data above threshold'!I$4,'Raw Data'!$3:$3,0)-1))</f>
        <v/>
      </c>
      <c r="J121" s="107" t="str">
        <f aca="true">IF(ISBLANK(OFFSET('Raw Data'!$A$3,MATCH('Data above threshold'!$A121,'Raw Data'!$B$4:$B$185,0),MATCH('Data above threshold'!J$4,'Raw Data'!$3:$3,0)-1)),"",OFFSET('Raw Data'!$A$3,MATCH('Data above threshold'!$A121,'Raw Data'!$B$4:$B$185,0),MATCH('Data above threshold'!J$4,'Raw Data'!$3:$3,0)-1))</f>
        <v/>
      </c>
      <c r="K121" s="107" t="str">
        <f aca="true">IF(ISBLANK(OFFSET('Raw Data'!$A$3,MATCH('Data above threshold'!$A121,'Raw Data'!$B$4:$B$185,0),MATCH('Data above threshold'!K$4,'Raw Data'!$3:$3,0)-1)),"",OFFSET('Raw Data'!$A$3,MATCH('Data above threshold'!$A121,'Raw Data'!$B$4:$B$185,0),MATCH('Data above threshold'!K$4,'Raw Data'!$3:$3,0)-1))</f>
        <v/>
      </c>
      <c r="L121" s="107" t="str">
        <f aca="true">IF(ISBLANK(OFFSET('Raw Data'!$A$3,MATCH('Data above threshold'!$A121,'Raw Data'!$B$4:$B$185,0),MATCH('Data above threshold'!L$4,'Raw Data'!$3:$3,0)-1)),"",OFFSET('Raw Data'!$A$3,MATCH('Data above threshold'!$A121,'Raw Data'!$B$4:$B$185,0),MATCH('Data above threshold'!L$4,'Raw Data'!$3:$3,0)-1))</f>
        <v/>
      </c>
      <c r="M121" s="105" t="str">
        <f aca="false" t="array" ref="M121:M121">IFERROR(SKEW(IF(ISNUMBER(Q121:CR121),Q121:CR121,"")),"")</f>
        <v/>
      </c>
      <c r="N121" s="107"/>
      <c r="O121" s="107" t="str">
        <f aca="true">IF(ISBLANK(OFFSET('Raw Data'!$A$3,MATCH('Data above threshold'!$A121,'Raw Data'!$B$4:$B$185,0),MATCH('Data above threshold'!O$4,'Raw Data'!$3:$3,0)-1)),"",OFFSET('Raw Data'!$A$3,MATCH('Data above threshold'!$A121,'Raw Data'!$B$4:$B$185,0),MATCH('Data above threshold'!O$4,'Raw Data'!$3:$3,0)-1))</f>
        <v/>
      </c>
      <c r="P121" s="106" t="str">
        <f aca="false" t="array" ref="P121:P121">IF(B121&lt;4,"",1-IFERROR(SUM(ISNUMBER(Q121:CR121)*(1-$Q$3:$CR$3))/COUNTIF($Q$3:$CR$3,0),0))</f>
        <v/>
      </c>
      <c r="Q121" s="107" t="str">
        <f aca="true">IF(ISBLANK(OFFSET('Raw Data'!$A$3,MATCH('Data above threshold'!$A121,'Raw Data'!$B$4:$B$185,0),MATCH('Data above threshold'!Q$4,'Raw Data'!$3:$3,0)-1)),"",OFFSET('Raw Data'!$A$3,MATCH('Data above threshold'!$A121,'Raw Data'!$B$4:$B$185,0),MATCH('Data above threshold'!Q$4,'Raw Data'!$3:$3,0)-1))</f>
        <v/>
      </c>
      <c r="R121" s="107" t="str">
        <f aca="true">IF(ISBLANK(OFFSET('Raw Data'!$A$3,MATCH('Data above threshold'!$A121,'Raw Data'!$B$4:$B$185,0),MATCH('Data above threshold'!R$4,'Raw Data'!$3:$3,0)-1)),"",OFFSET('Raw Data'!$A$3,MATCH('Data above threshold'!$A121,'Raw Data'!$B$4:$B$185,0),MATCH('Data above threshold'!R$4,'Raw Data'!$3:$3,0)-1))</f>
        <v/>
      </c>
      <c r="S121" s="107" t="str">
        <f aca="true">IF(ISBLANK(OFFSET('Raw Data'!$A$3,MATCH('Data above threshold'!$A121,'Raw Data'!$B$4:$B$185,0),MATCH('Data above threshold'!S$4,'Raw Data'!$3:$3,0)-1)),"",OFFSET('Raw Data'!$A$3,MATCH('Data above threshold'!$A121,'Raw Data'!$B$4:$B$185,0),MATCH('Data above threshold'!S$4,'Raw Data'!$3:$3,0)-1))</f>
        <v/>
      </c>
      <c r="T121" s="107" t="str">
        <f aca="true">IF(ISBLANK(OFFSET('Raw Data'!$A$3,MATCH('Data above threshold'!$A121,'Raw Data'!$B$4:$B$185,0),MATCH('Data above threshold'!T$4,'Raw Data'!$3:$3,0)-1)),"",OFFSET('Raw Data'!$A$3,MATCH('Data above threshold'!$A121,'Raw Data'!$B$4:$B$185,0),MATCH('Data above threshold'!T$4,'Raw Data'!$3:$3,0)-1))</f>
        <v/>
      </c>
      <c r="U121" s="107" t="str">
        <f aca="true">IF(ISBLANK(OFFSET('Raw Data'!$A$3,MATCH('Data above threshold'!$A121,'Raw Data'!$B$4:$B$185,0),MATCH('Data above threshold'!U$4,'Raw Data'!$3:$3,0)-1)),"",OFFSET('Raw Data'!$A$3,MATCH('Data above threshold'!$A121,'Raw Data'!$B$4:$B$185,0),MATCH('Data above threshold'!U$4,'Raw Data'!$3:$3,0)-1))</f>
        <v/>
      </c>
      <c r="V121" s="107" t="str">
        <f aca="true">IF(ISBLANK(OFFSET('Raw Data'!$A$3,MATCH('Data above threshold'!$A121,'Raw Data'!$B$4:$B$185,0),MATCH('Data above threshold'!V$4,'Raw Data'!$3:$3,0)-1)),"",OFFSET('Raw Data'!$A$3,MATCH('Data above threshold'!$A121,'Raw Data'!$B$4:$B$185,0),MATCH('Data above threshold'!V$4,'Raw Data'!$3:$3,0)-1))</f>
        <v/>
      </c>
      <c r="W121" s="107" t="str">
        <f aca="true">IF(ISBLANK(OFFSET('Raw Data'!$A$3,MATCH('Data above threshold'!$A121,'Raw Data'!$B$4:$B$185,0),MATCH('Data above threshold'!W$4,'Raw Data'!$3:$3,0)-1)),"",OFFSET('Raw Data'!$A$3,MATCH('Data above threshold'!$A121,'Raw Data'!$B$4:$B$185,0),MATCH('Data above threshold'!W$4,'Raw Data'!$3:$3,0)-1))</f>
        <v/>
      </c>
      <c r="X121" s="107" t="str">
        <f aca="true">IF(ISBLANK(OFFSET('Raw Data'!$A$3,MATCH('Data above threshold'!$A121,'Raw Data'!$B$4:$B$185,0),MATCH('Data above threshold'!X$4,'Raw Data'!$3:$3,0)-1)),"",OFFSET('Raw Data'!$A$3,MATCH('Data above threshold'!$A121,'Raw Data'!$B$4:$B$185,0),MATCH('Data above threshold'!X$4,'Raw Data'!$3:$3,0)-1))</f>
        <v/>
      </c>
      <c r="Y121" s="107" t="str">
        <f aca="true">IF(ISBLANK(OFFSET('Raw Data'!$A$3,MATCH('Data above threshold'!$A121,'Raw Data'!$B$4:$B$185,0),MATCH('Data above threshold'!Y$4,'Raw Data'!$3:$3,0)-1)),"",OFFSET('Raw Data'!$A$3,MATCH('Data above threshold'!$A121,'Raw Data'!$B$4:$B$185,0),MATCH('Data above threshold'!Y$4,'Raw Data'!$3:$3,0)-1))</f>
        <v/>
      </c>
      <c r="Z121" s="107" t="str">
        <f aca="true">IF(ISBLANK(OFFSET('Raw Data'!$A$3,MATCH('Data above threshold'!$A121,'Raw Data'!$B$4:$B$185,0),MATCH('Data above threshold'!Z$4,'Raw Data'!$3:$3,0)-1)),"",OFFSET('Raw Data'!$A$3,MATCH('Data above threshold'!$A121,'Raw Data'!$B$4:$B$185,0),MATCH('Data above threshold'!Z$4,'Raw Data'!$3:$3,0)-1))</f>
        <v/>
      </c>
      <c r="AA121" s="107" t="str">
        <f aca="true">IF(ISBLANK(OFFSET('Raw Data'!$A$3,MATCH('Data above threshold'!$A121,'Raw Data'!$B$4:$B$185,0),MATCH('Data above threshold'!AA$4,'Raw Data'!$3:$3,0)-1)),"",OFFSET('Raw Data'!$A$3,MATCH('Data above threshold'!$A121,'Raw Data'!$B$4:$B$185,0),MATCH('Data above threshold'!AA$4,'Raw Data'!$3:$3,0)-1))</f>
        <v/>
      </c>
      <c r="AB121" s="107" t="str">
        <f aca="true">IF(ISBLANK(OFFSET('Raw Data'!$A$3,MATCH('Data above threshold'!$A121,'Raw Data'!$B$4:$B$185,0),MATCH('Data above threshold'!AB$4,'Raw Data'!$3:$3,0)-1)),"",OFFSET('Raw Data'!$A$3,MATCH('Data above threshold'!$A121,'Raw Data'!$B$4:$B$185,0),MATCH('Data above threshold'!AB$4,'Raw Data'!$3:$3,0)-1))</f>
        <v/>
      </c>
      <c r="AC121" s="107" t="str">
        <f aca="true">IF(ISBLANK(OFFSET('Raw Data'!$A$3,MATCH('Data above threshold'!$A121,'Raw Data'!$B$4:$B$185,0),MATCH('Data above threshold'!AC$4,'Raw Data'!$3:$3,0)-1)),"",OFFSET('Raw Data'!$A$3,MATCH('Data above threshold'!$A121,'Raw Data'!$B$4:$B$185,0),MATCH('Data above threshold'!AC$4,'Raw Data'!$3:$3,0)-1))</f>
        <v/>
      </c>
      <c r="AD121" s="107" t="str">
        <f aca="true">IF(ISBLANK(OFFSET('Raw Data'!$A$3,MATCH('Data above threshold'!$A121,'Raw Data'!$B$4:$B$185,0),MATCH('Data above threshold'!AD$4,'Raw Data'!$3:$3,0)-1)),"",OFFSET('Raw Data'!$A$3,MATCH('Data above threshold'!$A121,'Raw Data'!$B$4:$B$185,0),MATCH('Data above threshold'!AD$4,'Raw Data'!$3:$3,0)-1))</f>
        <v/>
      </c>
      <c r="AE121" s="107" t="str">
        <f aca="true">IF(ISBLANK(OFFSET('Raw Data'!$A$3,MATCH('Data above threshold'!$A121,'Raw Data'!$B$4:$B$185,0),MATCH('Data above threshold'!AE$4,'Raw Data'!$3:$3,0)-1)),"",OFFSET('Raw Data'!$A$3,MATCH('Data above threshold'!$A121,'Raw Data'!$B$4:$B$185,0),MATCH('Data above threshold'!AE$4,'Raw Data'!$3:$3,0)-1))</f>
        <v/>
      </c>
      <c r="AF121" s="107" t="str">
        <f aca="true">IF(ISBLANK(OFFSET('Raw Data'!$A$3,MATCH('Data above threshold'!$A121,'Raw Data'!$B$4:$B$185,0),MATCH('Data above threshold'!AF$4,'Raw Data'!$3:$3,0)-1)),"",OFFSET('Raw Data'!$A$3,MATCH('Data above threshold'!$A121,'Raw Data'!$B$4:$B$185,0),MATCH('Data above threshold'!AF$4,'Raw Data'!$3:$3,0)-1))</f>
        <v/>
      </c>
      <c r="AG121" s="107" t="str">
        <f aca="true">IF(ISBLANK(OFFSET('Raw Data'!$A$3,MATCH('Data above threshold'!$A121,'Raw Data'!$B$4:$B$185,0),MATCH('Data above threshold'!AG$4,'Raw Data'!$3:$3,0)-1)),"",OFFSET('Raw Data'!$A$3,MATCH('Data above threshold'!$A121,'Raw Data'!$B$4:$B$185,0),MATCH('Data above threshold'!AG$4,'Raw Data'!$3:$3,0)-1))</f>
        <v/>
      </c>
      <c r="AH121" s="107" t="str">
        <f aca="true">IF(ISBLANK(OFFSET('Raw Data'!$A$3,MATCH('Data above threshold'!$A121,'Raw Data'!$B$4:$B$185,0),MATCH('Data above threshold'!AH$4,'Raw Data'!$3:$3,0)-1)),"",OFFSET('Raw Data'!$A$3,MATCH('Data above threshold'!$A121,'Raw Data'!$B$4:$B$185,0),MATCH('Data above threshold'!AH$4,'Raw Data'!$3:$3,0)-1))</f>
        <v/>
      </c>
      <c r="AI121" s="107" t="str">
        <f aca="true">IF(ISBLANK(OFFSET('Raw Data'!$A$3,MATCH('Data above threshold'!$A121,'Raw Data'!$B$4:$B$185,0),MATCH('Data above threshold'!AI$4,'Raw Data'!$3:$3,0)-1)),"",OFFSET('Raw Data'!$A$3,MATCH('Data above threshold'!$A121,'Raw Data'!$B$4:$B$185,0),MATCH('Data above threshold'!AI$4,'Raw Data'!$3:$3,0)-1))</f>
        <v/>
      </c>
      <c r="AJ121" s="107" t="str">
        <f aca="true">IF(ISBLANK(OFFSET('Raw Data'!$A$3,MATCH('Data above threshold'!$A121,'Raw Data'!$B$4:$B$185,0),MATCH('Data above threshold'!AJ$4,'Raw Data'!$3:$3,0)-1)),"",OFFSET('Raw Data'!$A$3,MATCH('Data above threshold'!$A121,'Raw Data'!$B$4:$B$185,0),MATCH('Data above threshold'!AJ$4,'Raw Data'!$3:$3,0)-1))</f>
        <v/>
      </c>
      <c r="AK121" s="107" t="str">
        <f aca="true">IF(ISBLANK(OFFSET('Raw Data'!$A$3,MATCH('Data above threshold'!$A121,'Raw Data'!$B$4:$B$185,0),MATCH('Data above threshold'!AK$4,'Raw Data'!$3:$3,0)-1)),"",OFFSET('Raw Data'!$A$3,MATCH('Data above threshold'!$A121,'Raw Data'!$B$4:$B$185,0),MATCH('Data above threshold'!AK$4,'Raw Data'!$3:$3,0)-1))</f>
        <v/>
      </c>
      <c r="AL121" s="107" t="str">
        <f aca="true">IF(ISBLANK(OFFSET('Raw Data'!$A$3,MATCH('Data above threshold'!$A121,'Raw Data'!$B$4:$B$185,0),MATCH('Data above threshold'!AL$4,'Raw Data'!$3:$3,0)-1)),"",OFFSET('Raw Data'!$A$3,MATCH('Data above threshold'!$A121,'Raw Data'!$B$4:$B$185,0),MATCH('Data above threshold'!AL$4,'Raw Data'!$3:$3,0)-1))</f>
        <v/>
      </c>
      <c r="AM121" s="107" t="str">
        <f aca="true">IF(ISBLANK(OFFSET('Raw Data'!$A$3,MATCH('Data above threshold'!$A121,'Raw Data'!$B$4:$B$185,0),MATCH('Data above threshold'!AM$4,'Raw Data'!$3:$3,0)-1)),"",OFFSET('Raw Data'!$A$3,MATCH('Data above threshold'!$A121,'Raw Data'!$B$4:$B$185,0),MATCH('Data above threshold'!AM$4,'Raw Data'!$3:$3,0)-1))</f>
        <v/>
      </c>
      <c r="AN121" s="107" t="str">
        <f aca="true">IF(ISBLANK(OFFSET('Raw Data'!$A$3,MATCH('Data above threshold'!$A121,'Raw Data'!$B$4:$B$185,0),MATCH('Data above threshold'!AN$4,'Raw Data'!$3:$3,0)-1)),"",OFFSET('Raw Data'!$A$3,MATCH('Data above threshold'!$A121,'Raw Data'!$B$4:$B$185,0),MATCH('Data above threshold'!AN$4,'Raw Data'!$3:$3,0)-1))</f>
        <v/>
      </c>
      <c r="AO121" s="107" t="str">
        <f aca="true">IF(ISBLANK(OFFSET('Raw Data'!$A$3,MATCH('Data above threshold'!$A121,'Raw Data'!$B$4:$B$185,0),MATCH('Data above threshold'!AO$4,'Raw Data'!$3:$3,0)-1)),"",OFFSET('Raw Data'!$A$3,MATCH('Data above threshold'!$A121,'Raw Data'!$B$4:$B$185,0),MATCH('Data above threshold'!AO$4,'Raw Data'!$3:$3,0)-1))</f>
        <v/>
      </c>
      <c r="AP121" s="107" t="str">
        <f aca="true">IF(ISBLANK(OFFSET('Raw Data'!$A$3,MATCH('Data above threshold'!$A121,'Raw Data'!$B$4:$B$185,0),MATCH('Data above threshold'!AP$4,'Raw Data'!$3:$3,0)-1)),"",OFFSET('Raw Data'!$A$3,MATCH('Data above threshold'!$A121,'Raw Data'!$B$4:$B$185,0),MATCH('Data above threshold'!AP$4,'Raw Data'!$3:$3,0)-1))</f>
        <v/>
      </c>
      <c r="AQ121" s="107" t="str">
        <f aca="true">IF(ISBLANK(OFFSET('Raw Data'!$A$3,MATCH('Data above threshold'!$A121,'Raw Data'!$B$4:$B$185,0),MATCH('Data above threshold'!AQ$4,'Raw Data'!$3:$3,0)-1)),"",OFFSET('Raw Data'!$A$3,MATCH('Data above threshold'!$A121,'Raw Data'!$B$4:$B$185,0),MATCH('Data above threshold'!AQ$4,'Raw Data'!$3:$3,0)-1))</f>
        <v/>
      </c>
      <c r="AR121" s="107" t="str">
        <f aca="true">IF(ISBLANK(OFFSET('Raw Data'!$A$3,MATCH('Data above threshold'!$A121,'Raw Data'!$B$4:$B$185,0),MATCH('Data above threshold'!AR$4,'Raw Data'!$3:$3,0)-1)),"",OFFSET('Raw Data'!$A$3,MATCH('Data above threshold'!$A121,'Raw Data'!$B$4:$B$185,0),MATCH('Data above threshold'!AR$4,'Raw Data'!$3:$3,0)-1))</f>
        <v/>
      </c>
      <c r="AS121" s="107" t="str">
        <f aca="true">IF(ISBLANK(OFFSET('Raw Data'!$A$3,MATCH('Data above threshold'!$A121,'Raw Data'!$B$4:$B$185,0),MATCH('Data above threshold'!AS$4,'Raw Data'!$3:$3,0)-1)),"",OFFSET('Raw Data'!$A$3,MATCH('Data above threshold'!$A121,'Raw Data'!$B$4:$B$185,0),MATCH('Data above threshold'!AS$4,'Raw Data'!$3:$3,0)-1))</f>
        <v/>
      </c>
      <c r="AT121" s="107" t="str">
        <f aca="true">IF(ISBLANK(OFFSET('Raw Data'!$A$3,MATCH('Data above threshold'!$A121,'Raw Data'!$B$4:$B$185,0),MATCH('Data above threshold'!AT$4,'Raw Data'!$3:$3,0)-1)),"",OFFSET('Raw Data'!$A$3,MATCH('Data above threshold'!$A121,'Raw Data'!$B$4:$B$185,0),MATCH('Data above threshold'!AT$4,'Raw Data'!$3:$3,0)-1))</f>
        <v/>
      </c>
      <c r="AU121" s="107" t="str">
        <f aca="true">IF(ISBLANK(OFFSET('Raw Data'!$A$3,MATCH('Data above threshold'!$A121,'Raw Data'!$B$4:$B$185,0),MATCH('Data above threshold'!AU$4,'Raw Data'!$3:$3,0)-1)),"",OFFSET('Raw Data'!$A$3,MATCH('Data above threshold'!$A121,'Raw Data'!$B$4:$B$185,0),MATCH('Data above threshold'!AU$4,'Raw Data'!$3:$3,0)-1))</f>
        <v/>
      </c>
      <c r="AV121" s="107" t="str">
        <f aca="true">IF(ISBLANK(OFFSET('Raw Data'!$A$3,MATCH('Data above threshold'!$A121,'Raw Data'!$B$4:$B$185,0),MATCH('Data above threshold'!AV$4,'Raw Data'!$3:$3,0)-1)),"",OFFSET('Raw Data'!$A$3,MATCH('Data above threshold'!$A121,'Raw Data'!$B$4:$B$185,0),MATCH('Data above threshold'!AV$4,'Raw Data'!$3:$3,0)-1))</f>
        <v/>
      </c>
      <c r="AW121" s="107" t="str">
        <f aca="true">IF(ISBLANK(OFFSET('Raw Data'!$A$3,MATCH('Data above threshold'!$A121,'Raw Data'!$B$4:$B$185,0),MATCH('Data above threshold'!AW$4,'Raw Data'!$3:$3,0)-1)),"",OFFSET('Raw Data'!$A$3,MATCH('Data above threshold'!$A121,'Raw Data'!$B$4:$B$185,0),MATCH('Data above threshold'!AW$4,'Raw Data'!$3:$3,0)-1))</f>
        <v/>
      </c>
      <c r="AX121" s="107" t="str">
        <f aca="true">IF(ISBLANK(OFFSET('Raw Data'!$A$3,MATCH('Data above threshold'!$A121,'Raw Data'!$B$4:$B$185,0),MATCH('Data above threshold'!AX$4,'Raw Data'!$3:$3,0)-1)),"",OFFSET('Raw Data'!$A$3,MATCH('Data above threshold'!$A121,'Raw Data'!$B$4:$B$185,0),MATCH('Data above threshold'!AX$4,'Raw Data'!$3:$3,0)-1))</f>
        <v/>
      </c>
      <c r="AY121" s="107" t="str">
        <f aca="true">IF(ISBLANK(OFFSET('Raw Data'!$A$3,MATCH('Data above threshold'!$A121,'Raw Data'!$B$4:$B$185,0),MATCH('Data above threshold'!AY$4,'Raw Data'!$3:$3,0)-1)),"",OFFSET('Raw Data'!$A$3,MATCH('Data above threshold'!$A121,'Raw Data'!$B$4:$B$185,0),MATCH('Data above threshold'!AY$4,'Raw Data'!$3:$3,0)-1))</f>
        <v/>
      </c>
      <c r="AZ121" s="107" t="str">
        <f aca="true">IF(ISBLANK(OFFSET('Raw Data'!$A$3,MATCH('Data above threshold'!$A121,'Raw Data'!$B$4:$B$185,0),MATCH('Data above threshold'!AZ$4,'Raw Data'!$3:$3,0)-1)),"",OFFSET('Raw Data'!$A$3,MATCH('Data above threshold'!$A121,'Raw Data'!$B$4:$B$185,0),MATCH('Data above threshold'!AZ$4,'Raw Data'!$3:$3,0)-1))</f>
        <v/>
      </c>
      <c r="BA121" s="107" t="str">
        <f aca="true">IF(ISBLANK(OFFSET('Raw Data'!$A$3,MATCH('Data above threshold'!$A121,'Raw Data'!$B$4:$B$185,0),MATCH('Data above threshold'!BA$4,'Raw Data'!$3:$3,0)-1)),"",OFFSET('Raw Data'!$A$3,MATCH('Data above threshold'!$A121,'Raw Data'!$B$4:$B$185,0),MATCH('Data above threshold'!BA$4,'Raw Data'!$3:$3,0)-1))</f>
        <v/>
      </c>
      <c r="BB121" s="107" t="str">
        <f aca="true">IF(ISBLANK(OFFSET('Raw Data'!$A$3,MATCH('Data above threshold'!$A121,'Raw Data'!$B$4:$B$185,0),MATCH('Data above threshold'!BB$4,'Raw Data'!$3:$3,0)-1)),"",OFFSET('Raw Data'!$A$3,MATCH('Data above threshold'!$A121,'Raw Data'!$B$4:$B$185,0),MATCH('Data above threshold'!BB$4,'Raw Data'!$3:$3,0)-1))</f>
        <v/>
      </c>
      <c r="BC121" s="107" t="str">
        <f aca="true">IF(ISBLANK(OFFSET('Raw Data'!$A$3,MATCH('Data above threshold'!$A121,'Raw Data'!$B$4:$B$185,0),MATCH('Data above threshold'!BC$4,'Raw Data'!$3:$3,0)-1)),"",OFFSET('Raw Data'!$A$3,MATCH('Data above threshold'!$A121,'Raw Data'!$B$4:$B$185,0),MATCH('Data above threshold'!BC$4,'Raw Data'!$3:$3,0)-1))</f>
        <v/>
      </c>
      <c r="BD121" s="107" t="str">
        <f aca="true">IF(ISBLANK(OFFSET('Raw Data'!$A$3,MATCH('Data above threshold'!$A121,'Raw Data'!$B$4:$B$185,0),MATCH('Data above threshold'!BD$4,'Raw Data'!$3:$3,0)-1)),"",OFFSET('Raw Data'!$A$3,MATCH('Data above threshold'!$A121,'Raw Data'!$B$4:$B$185,0),MATCH('Data above threshold'!BD$4,'Raw Data'!$3:$3,0)-1))</f>
        <v/>
      </c>
      <c r="BE121" s="107" t="str">
        <f aca="true">IF(ISBLANK(OFFSET('Raw Data'!$A$3,MATCH('Data above threshold'!$A121,'Raw Data'!$B$4:$B$185,0),MATCH('Data above threshold'!BE$4,'Raw Data'!$3:$3,0)-1)),"",OFFSET('Raw Data'!$A$3,MATCH('Data above threshold'!$A121,'Raw Data'!$B$4:$B$185,0),MATCH('Data above threshold'!BE$4,'Raw Data'!$3:$3,0)-1))</f>
        <v/>
      </c>
      <c r="BF121" s="107" t="str">
        <f aca="true">IF(ISBLANK(OFFSET('Raw Data'!$A$3,MATCH('Data above threshold'!$A121,'Raw Data'!$B$4:$B$185,0),MATCH('Data above threshold'!BF$4,'Raw Data'!$3:$3,0)-1)),"",OFFSET('Raw Data'!$A$3,MATCH('Data above threshold'!$A121,'Raw Data'!$B$4:$B$185,0),MATCH('Data above threshold'!BF$4,'Raw Data'!$3:$3,0)-1))</f>
        <v/>
      </c>
      <c r="BG121" s="107" t="str">
        <f aca="true">IF(ISBLANK(OFFSET('Raw Data'!$A$3,MATCH('Data above threshold'!$A121,'Raw Data'!$B$4:$B$185,0),MATCH('Data above threshold'!BG$4,'Raw Data'!$3:$3,0)-1)),"",OFFSET('Raw Data'!$A$3,MATCH('Data above threshold'!$A121,'Raw Data'!$B$4:$B$185,0),MATCH('Data above threshold'!BG$4,'Raw Data'!$3:$3,0)-1))</f>
        <v/>
      </c>
      <c r="BH121" s="107" t="str">
        <f aca="true">IF(ISBLANK(OFFSET('Raw Data'!$A$3,MATCH('Data above threshold'!$A121,'Raw Data'!$B$4:$B$185,0),MATCH('Data above threshold'!BH$4,'Raw Data'!$3:$3,0)-1)),"",OFFSET('Raw Data'!$A$3,MATCH('Data above threshold'!$A121,'Raw Data'!$B$4:$B$185,0),MATCH('Data above threshold'!BH$4,'Raw Data'!$3:$3,0)-1))</f>
        <v/>
      </c>
      <c r="BI121" s="107" t="str">
        <f aca="true">IF(ISBLANK(OFFSET('Raw Data'!$A$3,MATCH('Data above threshold'!$A121,'Raw Data'!$B$4:$B$185,0),MATCH('Data above threshold'!BI$4,'Raw Data'!$3:$3,0)-1)),"",OFFSET('Raw Data'!$A$3,MATCH('Data above threshold'!$A121,'Raw Data'!$B$4:$B$185,0),MATCH('Data above threshold'!BI$4,'Raw Data'!$3:$3,0)-1))</f>
        <v/>
      </c>
      <c r="BJ121" s="107" t="str">
        <f aca="true">IF(ISBLANK(OFFSET('Raw Data'!$A$3,MATCH('Data above threshold'!$A121,'Raw Data'!$B$4:$B$185,0),MATCH('Data above threshold'!BJ$4,'Raw Data'!$3:$3,0)-1)),"",OFFSET('Raw Data'!$A$3,MATCH('Data above threshold'!$A121,'Raw Data'!$B$4:$B$185,0),MATCH('Data above threshold'!BJ$4,'Raw Data'!$3:$3,0)-1))</f>
        <v/>
      </c>
      <c r="BK121" s="107" t="str">
        <f aca="true">IF(ISBLANK(OFFSET('Raw Data'!$A$3,MATCH('Data above threshold'!$A121,'Raw Data'!$B$4:$B$185,0),MATCH('Data above threshold'!BK$4,'Raw Data'!$3:$3,0)-1)),"",OFFSET('Raw Data'!$A$3,MATCH('Data above threshold'!$A121,'Raw Data'!$B$4:$B$185,0),MATCH('Data above threshold'!BK$4,'Raw Data'!$3:$3,0)-1))</f>
        <v/>
      </c>
      <c r="BL121" s="107" t="str">
        <f aca="true">IF(ISBLANK(OFFSET('Raw Data'!$A$3,MATCH('Data above threshold'!$A121,'Raw Data'!$B$4:$B$185,0),MATCH('Data above threshold'!BL$4,'Raw Data'!$3:$3,0)-1)),"",OFFSET('Raw Data'!$A$3,MATCH('Data above threshold'!$A121,'Raw Data'!$B$4:$B$185,0),MATCH('Data above threshold'!BL$4,'Raw Data'!$3:$3,0)-1))</f>
        <v/>
      </c>
      <c r="BM121" s="107" t="str">
        <f aca="true">IF(ISBLANK(OFFSET('Raw Data'!$A$3,MATCH('Data above threshold'!$A121,'Raw Data'!$B$4:$B$185,0),MATCH('Data above threshold'!BM$4,'Raw Data'!$3:$3,0)-1)),"",OFFSET('Raw Data'!$A$3,MATCH('Data above threshold'!$A121,'Raw Data'!$B$4:$B$185,0),MATCH('Data above threshold'!BM$4,'Raw Data'!$3:$3,0)-1))</f>
        <v/>
      </c>
      <c r="BN121" s="107" t="str">
        <f aca="true">IF(ISBLANK(OFFSET('Raw Data'!$A$3,MATCH('Data above threshold'!$A121,'Raw Data'!$B$4:$B$185,0),MATCH('Data above threshold'!BN$4,'Raw Data'!$3:$3,0)-1)),"",OFFSET('Raw Data'!$A$3,MATCH('Data above threshold'!$A121,'Raw Data'!$B$4:$B$185,0),MATCH('Data above threshold'!BN$4,'Raw Data'!$3:$3,0)-1))</f>
        <v/>
      </c>
      <c r="BO121" s="107" t="str">
        <f aca="true">IF(ISBLANK(OFFSET('Raw Data'!$A$3,MATCH('Data above threshold'!$A121,'Raw Data'!$B$4:$B$185,0),MATCH('Data above threshold'!BO$4,'Raw Data'!$3:$3,0)-1)),"",OFFSET('Raw Data'!$A$3,MATCH('Data above threshold'!$A121,'Raw Data'!$B$4:$B$185,0),MATCH('Data above threshold'!BO$4,'Raw Data'!$3:$3,0)-1))</f>
        <v/>
      </c>
      <c r="BP121" s="107" t="str">
        <f aca="true">IF(ISBLANK(OFFSET('Raw Data'!$A$3,MATCH('Data above threshold'!$A121,'Raw Data'!$B$4:$B$185,0),MATCH('Data above threshold'!BP$4,'Raw Data'!$3:$3,0)-1)),"",OFFSET('Raw Data'!$A$3,MATCH('Data above threshold'!$A121,'Raw Data'!$B$4:$B$185,0),MATCH('Data above threshold'!BP$4,'Raw Data'!$3:$3,0)-1))</f>
        <v/>
      </c>
      <c r="BQ121" s="107" t="str">
        <f aca="true">IF(ISBLANK(OFFSET('Raw Data'!$A$3,MATCH('Data above threshold'!$A121,'Raw Data'!$B$4:$B$185,0),MATCH('Data above threshold'!BQ$4,'Raw Data'!$3:$3,0)-1)),"",OFFSET('Raw Data'!$A$3,MATCH('Data above threshold'!$A121,'Raw Data'!$B$4:$B$185,0),MATCH('Data above threshold'!BQ$4,'Raw Data'!$3:$3,0)-1))</f>
        <v/>
      </c>
      <c r="BR121" s="107" t="str">
        <f aca="true">IF(ISBLANK(OFFSET('Raw Data'!$A$3,MATCH('Data above threshold'!$A121,'Raw Data'!$B$4:$B$185,0),MATCH('Data above threshold'!BR$4,'Raw Data'!$3:$3,0)-1)),"",OFFSET('Raw Data'!$A$3,MATCH('Data above threshold'!$A121,'Raw Data'!$B$4:$B$185,0),MATCH('Data above threshold'!BR$4,'Raw Data'!$3:$3,0)-1))</f>
        <v/>
      </c>
      <c r="BS121" s="107" t="str">
        <f aca="true">IF(ISBLANK(OFFSET('Raw Data'!$A$3,MATCH('Data above threshold'!$A121,'Raw Data'!$B$4:$B$185,0),MATCH('Data above threshold'!BS$4,'Raw Data'!$3:$3,0)-1)),"",OFFSET('Raw Data'!$A$3,MATCH('Data above threshold'!$A121,'Raw Data'!$B$4:$B$185,0),MATCH('Data above threshold'!BS$4,'Raw Data'!$3:$3,0)-1))</f>
        <v/>
      </c>
      <c r="BT121" s="107" t="str">
        <f aca="true">IF(ISBLANK(OFFSET('Raw Data'!$A$3,MATCH('Data above threshold'!$A121,'Raw Data'!$B$4:$B$185,0),MATCH('Data above threshold'!BT$4,'Raw Data'!$3:$3,0)-1)),"",OFFSET('Raw Data'!$A$3,MATCH('Data above threshold'!$A121,'Raw Data'!$B$4:$B$185,0),MATCH('Data above threshold'!BT$4,'Raw Data'!$3:$3,0)-1))</f>
        <v/>
      </c>
      <c r="BU121" s="107" t="str">
        <f aca="true">IF(ISBLANK(OFFSET('Raw Data'!$A$3,MATCH('Data above threshold'!$A121,'Raw Data'!$B$4:$B$185,0),MATCH('Data above threshold'!BU$4,'Raw Data'!$3:$3,0)-1)),"",OFFSET('Raw Data'!$A$3,MATCH('Data above threshold'!$A121,'Raw Data'!$B$4:$B$185,0),MATCH('Data above threshold'!BU$4,'Raw Data'!$3:$3,0)-1))</f>
        <v/>
      </c>
      <c r="BV121" s="107" t="str">
        <f aca="true">IF(ISBLANK(OFFSET('Raw Data'!$A$3,MATCH('Data above threshold'!$A121,'Raw Data'!$B$4:$B$185,0),MATCH('Data above threshold'!BV$4,'Raw Data'!$3:$3,0)-1)),"",OFFSET('Raw Data'!$A$3,MATCH('Data above threshold'!$A121,'Raw Data'!$B$4:$B$185,0),MATCH('Data above threshold'!BV$4,'Raw Data'!$3:$3,0)-1))</f>
        <v/>
      </c>
      <c r="BW121" s="107" t="str">
        <f aca="true">IF(ISBLANK(OFFSET('Raw Data'!$A$3,MATCH('Data above threshold'!$A121,'Raw Data'!$B$4:$B$185,0),MATCH('Data above threshold'!BW$4,'Raw Data'!$3:$3,0)-1)),"",OFFSET('Raw Data'!$A$3,MATCH('Data above threshold'!$A121,'Raw Data'!$B$4:$B$185,0),MATCH('Data above threshold'!BW$4,'Raw Data'!$3:$3,0)-1))</f>
        <v/>
      </c>
      <c r="BX121" s="107" t="str">
        <f aca="true">IF(ISBLANK(OFFSET('Raw Data'!$A$3,MATCH('Data above threshold'!$A121,'Raw Data'!$B$4:$B$185,0),MATCH('Data above threshold'!BX$4,'Raw Data'!$3:$3,0)-1)),"",OFFSET('Raw Data'!$A$3,MATCH('Data above threshold'!$A121,'Raw Data'!$B$4:$B$185,0),MATCH('Data above threshold'!BX$4,'Raw Data'!$3:$3,0)-1))</f>
        <v/>
      </c>
      <c r="BY121" s="107" t="str">
        <f aca="true">IF(ISBLANK(OFFSET('Raw Data'!$A$3,MATCH('Data above threshold'!$A121,'Raw Data'!$B$4:$B$185,0),MATCH('Data above threshold'!BY$4,'Raw Data'!$3:$3,0)-1)),"",OFFSET('Raw Data'!$A$3,MATCH('Data above threshold'!$A121,'Raw Data'!$B$4:$B$185,0),MATCH('Data above threshold'!BY$4,'Raw Data'!$3:$3,0)-1))</f>
        <v/>
      </c>
      <c r="BZ121" s="107" t="str">
        <f aca="true">IF(ISBLANK(OFFSET('Raw Data'!$A$3,MATCH('Data above threshold'!$A121,'Raw Data'!$B$4:$B$185,0),MATCH('Data above threshold'!BZ$4,'Raw Data'!$3:$3,0)-1)),"",OFFSET('Raw Data'!$A$3,MATCH('Data above threshold'!$A121,'Raw Data'!$B$4:$B$185,0),MATCH('Data above threshold'!BZ$4,'Raw Data'!$3:$3,0)-1))</f>
        <v/>
      </c>
      <c r="CA121" s="107" t="str">
        <f aca="true">IF(ISBLANK(OFFSET('Raw Data'!$A$3,MATCH('Data above threshold'!$A121,'Raw Data'!$B$4:$B$185,0),MATCH('Data above threshold'!CA$4,'Raw Data'!$3:$3,0)-1)),"",OFFSET('Raw Data'!$A$3,MATCH('Data above threshold'!$A121,'Raw Data'!$B$4:$B$185,0),MATCH('Data above threshold'!CA$4,'Raw Data'!$3:$3,0)-1))</f>
        <v/>
      </c>
      <c r="CB121" s="107" t="str">
        <f aca="true">IF(ISBLANK(OFFSET('Raw Data'!$A$3,MATCH('Data above threshold'!$A121,'Raw Data'!$B$4:$B$185,0),MATCH('Data above threshold'!CB$4,'Raw Data'!$3:$3,0)-1)),"",OFFSET('Raw Data'!$A$3,MATCH('Data above threshold'!$A121,'Raw Data'!$B$4:$B$185,0),MATCH('Data above threshold'!CB$4,'Raw Data'!$3:$3,0)-1))</f>
        <v/>
      </c>
      <c r="CC121" s="107" t="str">
        <f aca="true">IF(ISBLANK(OFFSET('Raw Data'!$A$3,MATCH('Data above threshold'!$A121,'Raw Data'!$B$4:$B$185,0),MATCH('Data above threshold'!CC$4,'Raw Data'!$3:$3,0)-1)),"",OFFSET('Raw Data'!$A$3,MATCH('Data above threshold'!$A121,'Raw Data'!$B$4:$B$185,0),MATCH('Data above threshold'!CC$4,'Raw Data'!$3:$3,0)-1))</f>
        <v/>
      </c>
      <c r="CD121" s="107" t="str">
        <f aca="true">IF(ISBLANK(OFFSET('Raw Data'!$A$3,MATCH('Data above threshold'!$A121,'Raw Data'!$B$4:$B$185,0),MATCH('Data above threshold'!CD$4,'Raw Data'!$3:$3,0)-1)),"",OFFSET('Raw Data'!$A$3,MATCH('Data above threshold'!$A121,'Raw Data'!$B$4:$B$185,0),MATCH('Data above threshold'!CD$4,'Raw Data'!$3:$3,0)-1))</f>
        <v/>
      </c>
      <c r="CE121" s="107" t="str">
        <f aca="true">IF(ISBLANK(OFFSET('Raw Data'!$A$3,MATCH('Data above threshold'!$A121,'Raw Data'!$B$4:$B$185,0),MATCH('Data above threshold'!CE$4,'Raw Data'!$3:$3,0)-1)),"",OFFSET('Raw Data'!$A$3,MATCH('Data above threshold'!$A121,'Raw Data'!$B$4:$B$185,0),MATCH('Data above threshold'!CE$4,'Raw Data'!$3:$3,0)-1))</f>
        <v/>
      </c>
      <c r="CF121" s="107" t="str">
        <f aca="true">IF(ISBLANK(OFFSET('Raw Data'!$A$3,MATCH('Data above threshold'!$A121,'Raw Data'!$B$4:$B$185,0),MATCH('Data above threshold'!CF$4,'Raw Data'!$3:$3,0)-1)),"",OFFSET('Raw Data'!$A$3,MATCH('Data above threshold'!$A121,'Raw Data'!$B$4:$B$185,0),MATCH('Data above threshold'!CF$4,'Raw Data'!$3:$3,0)-1))</f>
        <v/>
      </c>
      <c r="CG121" s="107" t="str">
        <f aca="true">IF(ISBLANK(OFFSET('Raw Data'!$A$3,MATCH('Data above threshold'!$A121,'Raw Data'!$B$4:$B$185,0),MATCH('Data above threshold'!CG$4,'Raw Data'!$3:$3,0)-1)),"",OFFSET('Raw Data'!$A$3,MATCH('Data above threshold'!$A121,'Raw Data'!$B$4:$B$185,0),MATCH('Data above threshold'!CG$4,'Raw Data'!$3:$3,0)-1))</f>
        <v/>
      </c>
      <c r="CH121" s="107" t="str">
        <f aca="true">IF(ISBLANK(OFFSET('Raw Data'!$A$3,MATCH('Data above threshold'!$A121,'Raw Data'!$B$4:$B$185,0),MATCH('Data above threshold'!CH$4,'Raw Data'!$3:$3,0)-1)),"",OFFSET('Raw Data'!$A$3,MATCH('Data above threshold'!$A121,'Raw Data'!$B$4:$B$185,0),MATCH('Data above threshold'!CH$4,'Raw Data'!$3:$3,0)-1))</f>
        <v/>
      </c>
      <c r="CI121" s="107" t="str">
        <f aca="true">IF(ISBLANK(OFFSET('Raw Data'!$A$3,MATCH('Data above threshold'!$A121,'Raw Data'!$B$4:$B$185,0),MATCH('Data above threshold'!CI$4,'Raw Data'!$3:$3,0)-1)),"",OFFSET('Raw Data'!$A$3,MATCH('Data above threshold'!$A121,'Raw Data'!$B$4:$B$185,0),MATCH('Data above threshold'!CI$4,'Raw Data'!$3:$3,0)-1))</f>
        <v/>
      </c>
      <c r="CJ121" s="107" t="str">
        <f aca="true">IF(ISBLANK(OFFSET('Raw Data'!$A$3,MATCH('Data above threshold'!$A121,'Raw Data'!$B$4:$B$185,0),MATCH('Data above threshold'!CJ$4,'Raw Data'!$3:$3,0)-1)),"",OFFSET('Raw Data'!$A$3,MATCH('Data above threshold'!$A121,'Raw Data'!$B$4:$B$185,0),MATCH('Data above threshold'!CJ$4,'Raw Data'!$3:$3,0)-1))</f>
        <v/>
      </c>
      <c r="CK121" s="107" t="str">
        <f aca="true">IF(ISBLANK(OFFSET('Raw Data'!$A$3,MATCH('Data above threshold'!$A121,'Raw Data'!$B$4:$B$185,0),MATCH('Data above threshold'!CK$4,'Raw Data'!$3:$3,0)-1)),"",OFFSET('Raw Data'!$A$3,MATCH('Data above threshold'!$A121,'Raw Data'!$B$4:$B$185,0),MATCH('Data above threshold'!CK$4,'Raw Data'!$3:$3,0)-1))</f>
        <v/>
      </c>
      <c r="CL121" s="107" t="str">
        <f aca="true">IF(ISBLANK(OFFSET('Raw Data'!$A$3,MATCH('Data above threshold'!$A121,'Raw Data'!$B$4:$B$185,0),MATCH('Data above threshold'!CL$4,'Raw Data'!$3:$3,0)-1)),"",OFFSET('Raw Data'!$A$3,MATCH('Data above threshold'!$A121,'Raw Data'!$B$4:$B$185,0),MATCH('Data above threshold'!CL$4,'Raw Data'!$3:$3,0)-1))</f>
        <v/>
      </c>
      <c r="CM121" s="107" t="str">
        <f aca="true">IF(ISBLANK(OFFSET('Raw Data'!$A$3,MATCH('Data above threshold'!$A121,'Raw Data'!$B$4:$B$185,0),MATCH('Data above threshold'!CM$4,'Raw Data'!$3:$3,0)-1)),"",OFFSET('Raw Data'!$A$3,MATCH('Data above threshold'!$A121,'Raw Data'!$B$4:$B$185,0),MATCH('Data above threshold'!CM$4,'Raw Data'!$3:$3,0)-1))</f>
        <v/>
      </c>
      <c r="CN121" s="107" t="str">
        <f aca="true">IF(ISBLANK(OFFSET('Raw Data'!$A$3,MATCH('Data above threshold'!$A121,'Raw Data'!$B$4:$B$185,0),MATCH('Data above threshold'!CN$4,'Raw Data'!$3:$3,0)-1)),"",OFFSET('Raw Data'!$A$3,MATCH('Data above threshold'!$A121,'Raw Data'!$B$4:$B$185,0),MATCH('Data above threshold'!CN$4,'Raw Data'!$3:$3,0)-1))</f>
        <v/>
      </c>
      <c r="CO121" s="107" t="str">
        <f aca="true">IF(ISBLANK(OFFSET('Raw Data'!$A$3,MATCH('Data above threshold'!$A121,'Raw Data'!$B$4:$B$185,0),MATCH('Data above threshold'!CO$4,'Raw Data'!$3:$3,0)-1)),"",OFFSET('Raw Data'!$A$3,MATCH('Data above threshold'!$A121,'Raw Data'!$B$4:$B$185,0),MATCH('Data above threshold'!CO$4,'Raw Data'!$3:$3,0)-1))</f>
        <v/>
      </c>
      <c r="CP121" s="107" t="str">
        <f aca="true">IF(ISBLANK(OFFSET('Raw Data'!$A$3,MATCH('Data above threshold'!$A121,'Raw Data'!$B$4:$B$185,0),MATCH('Data above threshold'!CP$4,'Raw Data'!$3:$3,0)-1)),"",OFFSET('Raw Data'!$A$3,MATCH('Data above threshold'!$A121,'Raw Data'!$B$4:$B$185,0),MATCH('Data above threshold'!CP$4,'Raw Data'!$3:$3,0)-1))</f>
        <v/>
      </c>
      <c r="CQ121" s="107" t="str">
        <f aca="true">IF(ISBLANK(OFFSET('Raw Data'!$A$3,MATCH('Data above threshold'!$A121,'Raw Data'!$B$4:$B$185,0),MATCH('Data above threshold'!CQ$4,'Raw Data'!$3:$3,0)-1)),"",OFFSET('Raw Data'!$A$3,MATCH('Data above threshold'!$A121,'Raw Data'!$B$4:$B$185,0),MATCH('Data above threshold'!CQ$4,'Raw Data'!$3:$3,0)-1))</f>
        <v/>
      </c>
      <c r="CR121" s="107" t="str">
        <f aca="true">IF(ISBLANK(OFFSET('Raw Data'!$A$3,MATCH('Data above threshold'!$A121,'Raw Data'!$B$4:$B$185,0),MATCH('Data above threshold'!CR$4,'Raw Data'!$3:$3,0)-1)),"",OFFSET('Raw Data'!$A$3,MATCH('Data above threshold'!$A121,'Raw Data'!$B$4:$B$185,0),MATCH('Data above threshold'!CR$4,'Raw Data'!$3:$3,0)-1))</f>
        <v/>
      </c>
    </row>
    <row r="122" s="103" customFormat="true" ht="15.5" hidden="false" customHeight="false" outlineLevel="0" collapsed="false">
      <c r="A122" s="107" t="n">
        <v>4341</v>
      </c>
      <c r="B122" s="107" t="n">
        <v>4</v>
      </c>
      <c r="C122" s="107" t="str">
        <f aca="true">IF(ISBLANK(OFFSET('Raw Data'!$A$3,MATCH('Data above threshold'!$A122,'Raw Data'!$B$4:$B$185,0),MATCH('Data above threshold'!C$4,'Raw Data'!$3:$3,0)-1)),"",OFFSET('Raw Data'!$A$3,MATCH('Data above threshold'!$A122,'Raw Data'!$B$4:$B$185,0),MATCH('Data above threshold'!C$4,'Raw Data'!$3:$3,0)-1))</f>
        <v/>
      </c>
      <c r="D122" s="107" t="str">
        <f aca="true">IF(ISBLANK(OFFSET('Raw Data'!$A$3,MATCH('Data above threshold'!$A122,'Raw Data'!$B$4:$B$185,0),MATCH('Data above threshold'!D$4,'Raw Data'!$3:$3,0)-1)),"",OFFSET('Raw Data'!$A$3,MATCH('Data above threshold'!$A122,'Raw Data'!$B$4:$B$185,0),MATCH('Data above threshold'!D$4,'Raw Data'!$3:$3,0)-1))</f>
        <v>SDG indicator 12.6.1</v>
      </c>
      <c r="E122" s="107" t="str">
        <f aca="true">IF(ISBLANK(OFFSET('Raw Data'!$A$3,MATCH('Data above threshold'!$A122,'Raw Data'!$B$4:$B$185,0),MATCH('Data above threshold'!E$4,'Raw Data'!$3:$3,0)-1)),"",OFFSET('Raw Data'!$A$3,MATCH('Data above threshold'!$A122,'Raw Data'!$B$4:$B$185,0),MATCH('Data above threshold'!E$4,'Raw Data'!$3:$3,0)-1))</f>
        <v>Number of companies publishing sustainability reports with disclosure by dimension</v>
      </c>
      <c r="F122" s="107" t="n">
        <f aca="true">IF(ISBLANK(OFFSET('Raw Data'!$A$3,MATCH('Data above threshold'!$A122,'Raw Data'!$B$4:$B$185,0),MATCH('Data above threshold'!F$4,'Raw Data'!$3:$3,0)-1)),"",OFFSET('Raw Data'!$A$3,MATCH('Data above threshold'!$A122,'Raw Data'!$B$4:$B$185,0),MATCH('Data above threshold'!F$4,'Raw Data'!$3:$3,0)-1))</f>
        <v>2020</v>
      </c>
      <c r="G122" s="107" t="str">
        <f aca="true">IF(ISBLANK(OFFSET('Raw Data'!$A$3,MATCH('Data above threshold'!$A122,'Raw Data'!$B$4:$B$185,0),MATCH('Data above threshold'!G$4,'Raw Data'!$3:$3,0)-1)),"",OFFSET('Raw Data'!$A$3,MATCH('Data above threshold'!$A122,'Raw Data'!$B$4:$B$185,0),MATCH('Data above threshold'!G$4,'Raw Data'!$3:$3,0)-1))</f>
        <v/>
      </c>
      <c r="H122" s="107" t="str">
        <f aca="true">IF(ISBLANK(OFFSET('Raw Data'!$A$3,MATCH('Data above threshold'!$A122,'Raw Data'!$B$4:$B$185,0),MATCH('Data above threshold'!H$4,'Raw Data'!$3:$3,0)-1)),"",OFFSET('Raw Data'!$A$3,MATCH('Data above threshold'!$A122,'Raw Data'!$B$4:$B$185,0),MATCH('Data above threshold'!H$4,'Raw Data'!$3:$3,0)-1))</f>
        <v>United Nations</v>
      </c>
      <c r="I122" s="107" t="str">
        <f aca="true">IF(ISBLANK(OFFSET('Raw Data'!$A$3,MATCH('Data above threshold'!$A122,'Raw Data'!$B$4:$B$185,0),MATCH('Data above threshold'!I$4,'Raw Data'!$3:$3,0)-1)),"",OFFSET('Raw Data'!$A$3,MATCH('Data above threshold'!$A122,'Raw Data'!$B$4:$B$185,0),MATCH('Data above threshold'!I$4,'Raw Data'!$3:$3,0)-1))</f>
        <v>Scaled by GDP per capita</v>
      </c>
      <c r="J122" s="107" t="str">
        <f aca="true">IF(ISBLANK(OFFSET('Raw Data'!$A$3,MATCH('Data above threshold'!$A122,'Raw Data'!$B$4:$B$185,0),MATCH('Data above threshold'!J$4,'Raw Data'!$3:$3,0)-1)),"",OFFSET('Raw Data'!$A$3,MATCH('Data above threshold'!$A122,'Raw Data'!$B$4:$B$185,0),MATCH('Data above threshold'!J$4,'Raw Data'!$3:$3,0)-1))</f>
        <v>Number of reports</v>
      </c>
      <c r="K122" s="107" t="str">
        <f aca="true">IF(ISBLANK(OFFSET('Raw Data'!$A$3,MATCH('Data above threshold'!$A122,'Raw Data'!$B$4:$B$185,0),MATCH('Data above threshold'!K$4,'Raw Data'!$3:$3,0)-1)),"",OFFSET('Raw Data'!$A$3,MATCH('Data above threshold'!$A122,'Raw Data'!$B$4:$B$185,0),MATCH('Data above threshold'!K$4,'Raw Data'!$3:$3,0)-1))</f>
        <v>Plus</v>
      </c>
      <c r="L122" s="107" t="str">
        <f aca="true">IF(ISBLANK(OFFSET('Raw Data'!$A$3,MATCH('Data above threshold'!$A122,'Raw Data'!$B$4:$B$185,0),MATCH('Data above threshold'!L$4,'Raw Data'!$3:$3,0)-1)),"",OFFSET('Raw Data'!$A$3,MATCH('Data above threshold'!$A122,'Raw Data'!$B$4:$B$185,0),MATCH('Data above threshold'!L$4,'Raw Data'!$3:$3,0)-1))</f>
        <v>https://unstats.un.org/sdgs/indicators/database/</v>
      </c>
      <c r="M122" s="105" t="n">
        <f aca="false" t="array" ref="M122:M122">IFERROR(SKEW(IF(ISNUMBER(Q122:CR122),Q122:CR122,"")),"")</f>
        <v>-0.129315411783521</v>
      </c>
      <c r="N122" s="107" t="n">
        <v>0</v>
      </c>
      <c r="O122" s="107" t="str">
        <f aca="true">IF(ISBLANK(OFFSET('Raw Data'!$A$3,MATCH('Data above threshold'!$A122,'Raw Data'!$B$4:$B$185,0),MATCH('Data above threshold'!O$4,'Raw Data'!$3:$3,0)-1)),"",OFFSET('Raw Data'!$A$3,MATCH('Data above threshold'!$A122,'Raw Data'!$B$4:$B$185,0),MATCH('Data above threshold'!O$4,'Raw Data'!$3:$3,0)-1))</f>
        <v/>
      </c>
      <c r="P122" s="106" t="n">
        <f aca="false" t="array" ref="P122:P122">IF(B122&lt;4,"",1-IFERROR(SUM(ISNUMBER(Q122:CR122)*(1-$Q$3:$CR$3))/COUNTIF($Q$3:$CR$3,0),0))</f>
        <v>0</v>
      </c>
      <c r="Q122" s="107" t="n">
        <f aca="true">IF(ISBLANK(OFFSET('Raw Data'!$A$3,MATCH('Data above threshold'!$A122,'Raw Data'!$B$4:$B$185,0),MATCH('Data above threshold'!Q$4,'Raw Data'!$3:$3,0)-1)),"",OFFSET('Raw Data'!$A$3,MATCH('Data above threshold'!$A122,'Raw Data'!$B$4:$B$185,0),MATCH('Data above threshold'!Q$4,'Raw Data'!$3:$3,0)-1))</f>
        <v>-5.51212462</v>
      </c>
      <c r="R122" s="107" t="n">
        <f aca="true">IF(ISBLANK(OFFSET('Raw Data'!$A$3,MATCH('Data above threshold'!$A122,'Raw Data'!$B$4:$B$185,0),MATCH('Data above threshold'!R$4,'Raw Data'!$3:$3,0)-1)),"",OFFSET('Raw Data'!$A$3,MATCH('Data above threshold'!$A122,'Raw Data'!$B$4:$B$185,0),MATCH('Data above threshold'!R$4,'Raw Data'!$3:$3,0)-1))</f>
        <v>-6.95304</v>
      </c>
      <c r="S122" s="107" t="n">
        <f aca="true">IF(ISBLANK(OFFSET('Raw Data'!$A$3,MATCH('Data above threshold'!$A122,'Raw Data'!$B$4:$B$185,0),MATCH('Data above threshold'!S$4,'Raw Data'!$3:$3,0)-1)),"",OFFSET('Raw Data'!$A$3,MATCH('Data above threshold'!$A122,'Raw Data'!$B$4:$B$185,0),MATCH('Data above threshold'!S$4,'Raw Data'!$3:$3,0)-1))</f>
        <v>-7.5047195</v>
      </c>
      <c r="T122" s="107" t="n">
        <f aca="true">IF(ISBLANK(OFFSET('Raw Data'!$A$3,MATCH('Data above threshold'!$A122,'Raw Data'!$B$4:$B$185,0),MATCH('Data above threshold'!T$4,'Raw Data'!$3:$3,0)-1)),"",OFFSET('Raw Data'!$A$3,MATCH('Data above threshold'!$A122,'Raw Data'!$B$4:$B$185,0),MATCH('Data above threshold'!T$4,'Raw Data'!$3:$3,0)-1))</f>
        <v>-8.35915</v>
      </c>
      <c r="U122" s="107" t="n">
        <f aca="true">IF(ISBLANK(OFFSET('Raw Data'!$A$3,MATCH('Data above threshold'!$A122,'Raw Data'!$B$4:$B$185,0),MATCH('Data above threshold'!U$4,'Raw Data'!$3:$3,0)-1)),"",OFFSET('Raw Data'!$A$3,MATCH('Data above threshold'!$A122,'Raw Data'!$B$4:$B$185,0),MATCH('Data above threshold'!U$4,'Raw Data'!$3:$3,0)-1))</f>
        <v>-6.882233</v>
      </c>
      <c r="V122" s="107" t="n">
        <f aca="true">IF(ISBLANK(OFFSET('Raw Data'!$A$3,MATCH('Data above threshold'!$A122,'Raw Data'!$B$4:$B$185,0),MATCH('Data above threshold'!V$4,'Raw Data'!$3:$3,0)-1)),"",OFFSET('Raw Data'!$A$3,MATCH('Data above threshold'!$A122,'Raw Data'!$B$4:$B$185,0),MATCH('Data above threshold'!V$4,'Raw Data'!$3:$3,0)-1))</f>
        <v>-11.5129</v>
      </c>
      <c r="W122" s="107" t="n">
        <f aca="true">IF(ISBLANK(OFFSET('Raw Data'!$A$3,MATCH('Data above threshold'!$A122,'Raw Data'!$B$4:$B$185,0),MATCH('Data above threshold'!W$4,'Raw Data'!$3:$3,0)-1)),"",OFFSET('Raw Data'!$A$3,MATCH('Data above threshold'!$A122,'Raw Data'!$B$4:$B$185,0),MATCH('Data above threshold'!W$4,'Raw Data'!$3:$3,0)-1))</f>
        <v>-4.89106</v>
      </c>
      <c r="X122" s="107" t="n">
        <f aca="true">IF(ISBLANK(OFFSET('Raw Data'!$A$3,MATCH('Data above threshold'!$A122,'Raw Data'!$B$4:$B$185,0),MATCH('Data above threshold'!X$4,'Raw Data'!$3:$3,0)-1)),"",OFFSET('Raw Data'!$A$3,MATCH('Data above threshold'!$A122,'Raw Data'!$B$4:$B$185,0),MATCH('Data above threshold'!X$4,'Raw Data'!$3:$3,0)-1))</f>
        <v>-6.9505</v>
      </c>
      <c r="Y122" s="107" t="n">
        <f aca="true">IF(ISBLANK(OFFSET('Raw Data'!$A$3,MATCH('Data above threshold'!$A122,'Raw Data'!$B$4:$B$185,0),MATCH('Data above threshold'!Y$4,'Raw Data'!$3:$3,0)-1)),"",OFFSET('Raw Data'!$A$3,MATCH('Data above threshold'!$A122,'Raw Data'!$B$4:$B$185,0),MATCH('Data above threshold'!Y$4,'Raw Data'!$3:$3,0)-1))</f>
        <v>-5.9505</v>
      </c>
      <c r="Z122" s="107" t="n">
        <f aca="true">IF(ISBLANK(OFFSET('Raw Data'!$A$3,MATCH('Data above threshold'!$A122,'Raw Data'!$B$4:$B$185,0),MATCH('Data above threshold'!Z$4,'Raw Data'!$3:$3,0)-1)),"",OFFSET('Raw Data'!$A$3,MATCH('Data above threshold'!$A122,'Raw Data'!$B$4:$B$185,0),MATCH('Data above threshold'!Z$4,'Raw Data'!$3:$3,0)-1))</f>
        <v>-7.0805187</v>
      </c>
      <c r="AA122" s="107" t="n">
        <f aca="true">IF(ISBLANK(OFFSET('Raw Data'!$A$3,MATCH('Data above threshold'!$A122,'Raw Data'!$B$4:$B$185,0),MATCH('Data above threshold'!AA$4,'Raw Data'!$3:$3,0)-1)),"",OFFSET('Raw Data'!$A$3,MATCH('Data above threshold'!$A122,'Raw Data'!$B$4:$B$185,0),MATCH('Data above threshold'!AA$4,'Raw Data'!$3:$3,0)-1))</f>
        <v>-5.2868971</v>
      </c>
      <c r="AB122" s="107" t="n">
        <f aca="true">IF(ISBLANK(OFFSET('Raw Data'!$A$3,MATCH('Data above threshold'!$A122,'Raw Data'!$B$4:$B$185,0),MATCH('Data above threshold'!AB$4,'Raw Data'!$3:$3,0)-1)),"",OFFSET('Raw Data'!$A$3,MATCH('Data above threshold'!$A122,'Raw Data'!$B$4:$B$185,0),MATCH('Data above threshold'!AB$4,'Raw Data'!$3:$3,0)-1))</f>
        <v>-11.5129</v>
      </c>
      <c r="AC122" s="107" t="n">
        <f aca="true">IF(ISBLANK(OFFSET('Raw Data'!$A$3,MATCH('Data above threshold'!$A122,'Raw Data'!$B$4:$B$185,0),MATCH('Data above threshold'!AC$4,'Raw Data'!$3:$3,0)-1)),"",OFFSET('Raw Data'!$A$3,MATCH('Data above threshold'!$A122,'Raw Data'!$B$4:$B$185,0),MATCH('Data above threshold'!AC$4,'Raw Data'!$3:$3,0)-1))</f>
        <v>-5.58323163</v>
      </c>
      <c r="AD122" s="107" t="n">
        <f aca="true">IF(ISBLANK(OFFSET('Raw Data'!$A$3,MATCH('Data above threshold'!$A122,'Raw Data'!$B$4:$B$185,0),MATCH('Data above threshold'!AD$4,'Raw Data'!$3:$3,0)-1)),"",OFFSET('Raw Data'!$A$3,MATCH('Data above threshold'!$A122,'Raw Data'!$B$4:$B$185,0),MATCH('Data above threshold'!AD$4,'Raw Data'!$3:$3,0)-1))</f>
        <v>-11.5129</v>
      </c>
      <c r="AE122" s="107" t="n">
        <f aca="true">IF(ISBLANK(OFFSET('Raw Data'!$A$3,MATCH('Data above threshold'!$A122,'Raw Data'!$B$4:$B$185,0),MATCH('Data above threshold'!AE$4,'Raw Data'!$3:$3,0)-1)),"",OFFSET('Raw Data'!$A$3,MATCH('Data above threshold'!$A122,'Raw Data'!$B$4:$B$185,0),MATCH('Data above threshold'!AE$4,'Raw Data'!$3:$3,0)-1))</f>
        <v>-8.260964</v>
      </c>
      <c r="AF122" s="107" t="n">
        <f aca="true">IF(ISBLANK(OFFSET('Raw Data'!$A$3,MATCH('Data above threshold'!$A122,'Raw Data'!$B$4:$B$185,0),MATCH('Data above threshold'!AF$4,'Raw Data'!$3:$3,0)-1)),"",OFFSET('Raw Data'!$A$3,MATCH('Data above threshold'!$A122,'Raw Data'!$B$4:$B$185,0),MATCH('Data above threshold'!AF$4,'Raw Data'!$3:$3,0)-1))</f>
        <v>-8.73883</v>
      </c>
      <c r="AG122" s="107" t="n">
        <f aca="true">IF(ISBLANK(OFFSET('Raw Data'!$A$3,MATCH('Data above threshold'!$A122,'Raw Data'!$B$4:$B$185,0),MATCH('Data above threshold'!AG$4,'Raw Data'!$3:$3,0)-1)),"",OFFSET('Raw Data'!$A$3,MATCH('Data above threshold'!$A122,'Raw Data'!$B$4:$B$185,0),MATCH('Data above threshold'!AG$4,'Raw Data'!$3:$3,0)-1))</f>
        <v>-6.0078</v>
      </c>
      <c r="AH122" s="107" t="n">
        <f aca="true">IF(ISBLANK(OFFSET('Raw Data'!$A$3,MATCH('Data above threshold'!$A122,'Raw Data'!$B$4:$B$185,0),MATCH('Data above threshold'!AH$4,'Raw Data'!$3:$3,0)-1)),"",OFFSET('Raw Data'!$A$3,MATCH('Data above threshold'!$A122,'Raw Data'!$B$4:$B$185,0),MATCH('Data above threshold'!AH$4,'Raw Data'!$3:$3,0)-1))</f>
        <v>-8.754424</v>
      </c>
      <c r="AI122" s="107" t="n">
        <f aca="true">IF(ISBLANK(OFFSET('Raw Data'!$A$3,MATCH('Data above threshold'!$A122,'Raw Data'!$B$4:$B$185,0),MATCH('Data above threshold'!AI$4,'Raw Data'!$3:$3,0)-1)),"",OFFSET('Raw Data'!$A$3,MATCH('Data above threshold'!$A122,'Raw Data'!$B$4:$B$185,0),MATCH('Data above threshold'!AI$4,'Raw Data'!$3:$3,0)-1))</f>
        <v>-11.51293</v>
      </c>
      <c r="AJ122" s="107" t="n">
        <f aca="true">IF(ISBLANK(OFFSET('Raw Data'!$A$3,MATCH('Data above threshold'!$A122,'Raw Data'!$B$4:$B$185,0),MATCH('Data above threshold'!AJ$4,'Raw Data'!$3:$3,0)-1)),"",OFFSET('Raw Data'!$A$3,MATCH('Data above threshold'!$A122,'Raw Data'!$B$4:$B$185,0),MATCH('Data above threshold'!AJ$4,'Raw Data'!$3:$3,0)-1))</f>
        <v>-11.5129</v>
      </c>
      <c r="AK122" s="107" t="n">
        <f aca="true">IF(ISBLANK(OFFSET('Raw Data'!$A$3,MATCH('Data above threshold'!$A122,'Raw Data'!$B$4:$B$185,0),MATCH('Data above threshold'!AK$4,'Raw Data'!$3:$3,0)-1)),"",OFFSET('Raw Data'!$A$3,MATCH('Data above threshold'!$A122,'Raw Data'!$B$4:$B$185,0),MATCH('Data above threshold'!AK$4,'Raw Data'!$3:$3,0)-1))</f>
        <v>-7.23039</v>
      </c>
      <c r="AL122" s="107" t="n">
        <f aca="true">IF(ISBLANK(OFFSET('Raw Data'!$A$3,MATCH('Data above threshold'!$A122,'Raw Data'!$B$4:$B$185,0),MATCH('Data above threshold'!AL$4,'Raw Data'!$3:$3,0)-1)),"",OFFSET('Raw Data'!$A$3,MATCH('Data above threshold'!$A122,'Raw Data'!$B$4:$B$185,0),MATCH('Data above threshold'!AL$4,'Raw Data'!$3:$3,0)-1))</f>
        <v>-6.48556</v>
      </c>
      <c r="AM122" s="107" t="n">
        <f aca="true">IF(ISBLANK(OFFSET('Raw Data'!$A$3,MATCH('Data above threshold'!$A122,'Raw Data'!$B$4:$B$185,0),MATCH('Data above threshold'!AM$4,'Raw Data'!$3:$3,0)-1)),"",OFFSET('Raw Data'!$A$3,MATCH('Data above threshold'!$A122,'Raw Data'!$B$4:$B$185,0),MATCH('Data above threshold'!AM$4,'Raw Data'!$3:$3,0)-1))</f>
        <v>-6.961173</v>
      </c>
      <c r="AN122" s="107" t="n">
        <f aca="true">IF(ISBLANK(OFFSET('Raw Data'!$A$3,MATCH('Data above threshold'!$A122,'Raw Data'!$B$4:$B$185,0),MATCH('Data above threshold'!AN$4,'Raw Data'!$3:$3,0)-1)),"",OFFSET('Raw Data'!$A$3,MATCH('Data above threshold'!$A122,'Raw Data'!$B$4:$B$185,0),MATCH('Data above threshold'!AN$4,'Raw Data'!$3:$3,0)-1))</f>
        <v>-11.5129</v>
      </c>
      <c r="AO122" s="107" t="n">
        <f aca="true">IF(ISBLANK(OFFSET('Raw Data'!$A$3,MATCH('Data above threshold'!$A122,'Raw Data'!$B$4:$B$185,0),MATCH('Data above threshold'!AO$4,'Raw Data'!$3:$3,0)-1)),"",OFFSET('Raw Data'!$A$3,MATCH('Data above threshold'!$A122,'Raw Data'!$B$4:$B$185,0),MATCH('Data above threshold'!AO$4,'Raw Data'!$3:$3,0)-1))</f>
        <v>-7.21575</v>
      </c>
      <c r="AP122" s="107" t="n">
        <f aca="true">IF(ISBLANK(OFFSET('Raw Data'!$A$3,MATCH('Data above threshold'!$A122,'Raw Data'!$B$4:$B$185,0),MATCH('Data above threshold'!AP$4,'Raw Data'!$3:$3,0)-1)),"",OFFSET('Raw Data'!$A$3,MATCH('Data above threshold'!$A122,'Raw Data'!$B$4:$B$185,0),MATCH('Data above threshold'!AP$4,'Raw Data'!$3:$3,0)-1))</f>
        <v>-6.60731</v>
      </c>
      <c r="AQ122" s="107" t="n">
        <f aca="true">IF(ISBLANK(OFFSET('Raw Data'!$A$3,MATCH('Data above threshold'!$A122,'Raw Data'!$B$4:$B$185,0),MATCH('Data above threshold'!AQ$4,'Raw Data'!$3:$3,0)-1)),"",OFFSET('Raw Data'!$A$3,MATCH('Data above threshold'!$A122,'Raw Data'!$B$4:$B$185,0),MATCH('Data above threshold'!AQ$4,'Raw Data'!$3:$3,0)-1))</f>
        <v>-7.72998</v>
      </c>
      <c r="AR122" s="107" t="n">
        <f aca="true">IF(ISBLANK(OFFSET('Raw Data'!$A$3,MATCH('Data above threshold'!$A122,'Raw Data'!$B$4:$B$185,0),MATCH('Data above threshold'!AR$4,'Raw Data'!$3:$3,0)-1)),"",OFFSET('Raw Data'!$A$3,MATCH('Data above threshold'!$A122,'Raw Data'!$B$4:$B$185,0),MATCH('Data above threshold'!AR$4,'Raw Data'!$3:$3,0)-1))</f>
        <v>-11.5129</v>
      </c>
      <c r="AS122" s="107" t="n">
        <f aca="true">IF(ISBLANK(OFFSET('Raw Data'!$A$3,MATCH('Data above threshold'!$A122,'Raw Data'!$B$4:$B$185,0),MATCH('Data above threshold'!AS$4,'Raw Data'!$3:$3,0)-1)),"",OFFSET('Raw Data'!$A$3,MATCH('Data above threshold'!$A122,'Raw Data'!$B$4:$B$185,0),MATCH('Data above threshold'!AS$4,'Raw Data'!$3:$3,0)-1))</f>
        <v>-7.20152</v>
      </c>
      <c r="AT122" s="107" t="n">
        <f aca="true">IF(ISBLANK(OFFSET('Raw Data'!$A$3,MATCH('Data above threshold'!$A122,'Raw Data'!$B$4:$B$185,0),MATCH('Data above threshold'!AT$4,'Raw Data'!$3:$3,0)-1)),"",OFFSET('Raw Data'!$A$3,MATCH('Data above threshold'!$A122,'Raw Data'!$B$4:$B$185,0),MATCH('Data above threshold'!AT$4,'Raw Data'!$3:$3,0)-1))</f>
        <v>-11.5129</v>
      </c>
      <c r="AU122" s="107" t="n">
        <f aca="true">IF(ISBLANK(OFFSET('Raw Data'!$A$3,MATCH('Data above threshold'!$A122,'Raw Data'!$B$4:$B$185,0),MATCH('Data above threshold'!AU$4,'Raw Data'!$3:$3,0)-1)),"",OFFSET('Raw Data'!$A$3,MATCH('Data above threshold'!$A122,'Raw Data'!$B$4:$B$185,0),MATCH('Data above threshold'!AU$4,'Raw Data'!$3:$3,0)-1))</f>
        <v>-7.89777</v>
      </c>
      <c r="AV122" s="107" t="n">
        <f aca="true">IF(ISBLANK(OFFSET('Raw Data'!$A$3,MATCH('Data above threshold'!$A122,'Raw Data'!$B$4:$B$185,0),MATCH('Data above threshold'!AV$4,'Raw Data'!$3:$3,0)-1)),"",OFFSET('Raw Data'!$A$3,MATCH('Data above threshold'!$A122,'Raw Data'!$B$4:$B$185,0),MATCH('Data above threshold'!AV$4,'Raw Data'!$3:$3,0)-1))</f>
        <v>-5.3683842</v>
      </c>
      <c r="AW122" s="107" t="n">
        <f aca="true">IF(ISBLANK(OFFSET('Raw Data'!$A$3,MATCH('Data above threshold'!$A122,'Raw Data'!$B$4:$B$185,0),MATCH('Data above threshold'!AW$4,'Raw Data'!$3:$3,0)-1)),"",OFFSET('Raw Data'!$A$3,MATCH('Data above threshold'!$A122,'Raw Data'!$B$4:$B$185,0),MATCH('Data above threshold'!AW$4,'Raw Data'!$3:$3,0)-1))</f>
        <v>-4.2534405</v>
      </c>
      <c r="AX122" s="107" t="n">
        <f aca="true">IF(ISBLANK(OFFSET('Raw Data'!$A$3,MATCH('Data above threshold'!$A122,'Raw Data'!$B$4:$B$185,0),MATCH('Data above threshold'!AX$4,'Raw Data'!$3:$3,0)-1)),"",OFFSET('Raw Data'!$A$3,MATCH('Data above threshold'!$A122,'Raw Data'!$B$4:$B$185,0),MATCH('Data above threshold'!AX$4,'Raw Data'!$3:$3,0)-1))</f>
        <v>-10.5243</v>
      </c>
      <c r="AY122" s="107" t="n">
        <f aca="true">IF(ISBLANK(OFFSET('Raw Data'!$A$3,MATCH('Data above threshold'!$A122,'Raw Data'!$B$4:$B$185,0),MATCH('Data above threshold'!AY$4,'Raw Data'!$3:$3,0)-1)),"",OFFSET('Raw Data'!$A$3,MATCH('Data above threshold'!$A122,'Raw Data'!$B$4:$B$185,0),MATCH('Data above threshold'!AY$4,'Raw Data'!$3:$3,0)-1))</f>
        <v>-7.21415</v>
      </c>
      <c r="AZ122" s="107" t="n">
        <f aca="true">IF(ISBLANK(OFFSET('Raw Data'!$A$3,MATCH('Data above threshold'!$A122,'Raw Data'!$B$4:$B$185,0),MATCH('Data above threshold'!AZ$4,'Raw Data'!$3:$3,0)-1)),"",OFFSET('Raw Data'!$A$3,MATCH('Data above threshold'!$A122,'Raw Data'!$B$4:$B$185,0),MATCH('Data above threshold'!AZ$4,'Raw Data'!$3:$3,0)-1))</f>
        <v>-11.5129</v>
      </c>
      <c r="BA122" s="107" t="n">
        <f aca="true">IF(ISBLANK(OFFSET('Raw Data'!$A$3,MATCH('Data above threshold'!$A122,'Raw Data'!$B$4:$B$185,0),MATCH('Data above threshold'!BA$4,'Raw Data'!$3:$3,0)-1)),"",OFFSET('Raw Data'!$A$3,MATCH('Data above threshold'!$A122,'Raw Data'!$B$4:$B$185,0),MATCH('Data above threshold'!BA$4,'Raw Data'!$3:$3,0)-1))</f>
        <v>-7.68705</v>
      </c>
      <c r="BB122" s="107" t="n">
        <f aca="true">IF(ISBLANK(OFFSET('Raw Data'!$A$3,MATCH('Data above threshold'!$A122,'Raw Data'!$B$4:$B$185,0),MATCH('Data above threshold'!BB$4,'Raw Data'!$3:$3,0)-1)),"",OFFSET('Raw Data'!$A$3,MATCH('Data above threshold'!$A122,'Raw Data'!$B$4:$B$185,0),MATCH('Data above threshold'!BB$4,'Raw Data'!$3:$3,0)-1))</f>
        <v>-11.5129</v>
      </c>
      <c r="BC122" s="107" t="n">
        <f aca="true">IF(ISBLANK(OFFSET('Raw Data'!$A$3,MATCH('Data above threshold'!$A122,'Raw Data'!$B$4:$B$185,0),MATCH('Data above threshold'!BC$4,'Raw Data'!$3:$3,0)-1)),"",OFFSET('Raw Data'!$A$3,MATCH('Data above threshold'!$A122,'Raw Data'!$B$4:$B$185,0),MATCH('Data above threshold'!BC$4,'Raw Data'!$3:$3,0)-1))</f>
        <v>-6.79309</v>
      </c>
      <c r="BD122" s="107" t="n">
        <f aca="true">IF(ISBLANK(OFFSET('Raw Data'!$A$3,MATCH('Data above threshold'!$A122,'Raw Data'!$B$4:$B$185,0),MATCH('Data above threshold'!BD$4,'Raw Data'!$3:$3,0)-1)),"",OFFSET('Raw Data'!$A$3,MATCH('Data above threshold'!$A122,'Raw Data'!$B$4:$B$185,0),MATCH('Data above threshold'!BD$4,'Raw Data'!$3:$3,0)-1))</f>
        <v>-7.77784</v>
      </c>
      <c r="BE122" s="107" t="n">
        <f aca="true">IF(ISBLANK(OFFSET('Raw Data'!$A$3,MATCH('Data above threshold'!$A122,'Raw Data'!$B$4:$B$185,0),MATCH('Data above threshold'!BE$4,'Raw Data'!$3:$3,0)-1)),"",OFFSET('Raw Data'!$A$3,MATCH('Data above threshold'!$A122,'Raw Data'!$B$4:$B$185,0),MATCH('Data above threshold'!BE$4,'Raw Data'!$3:$3,0)-1))</f>
        <v>-5.9347926</v>
      </c>
      <c r="BF122" s="107" t="n">
        <f aca="true">IF(ISBLANK(OFFSET('Raw Data'!$A$3,MATCH('Data above threshold'!$A122,'Raw Data'!$B$4:$B$185,0),MATCH('Data above threshold'!BF$4,'Raw Data'!$3:$3,0)-1)),"",OFFSET('Raw Data'!$A$3,MATCH('Data above threshold'!$A122,'Raw Data'!$B$4:$B$185,0),MATCH('Data above threshold'!BF$4,'Raw Data'!$3:$3,0)-1))</f>
        <v>-11.5129</v>
      </c>
      <c r="BG122" s="107" t="n">
        <f aca="true">IF(ISBLANK(OFFSET('Raw Data'!$A$3,MATCH('Data above threshold'!$A122,'Raw Data'!$B$4:$B$185,0),MATCH('Data above threshold'!BG$4,'Raw Data'!$3:$3,0)-1)),"",OFFSET('Raw Data'!$A$3,MATCH('Data above threshold'!$A122,'Raw Data'!$B$4:$B$185,0),MATCH('Data above threshold'!BG$4,'Raw Data'!$3:$3,0)-1))</f>
        <v>-11.5129</v>
      </c>
      <c r="BH122" s="107" t="n">
        <f aca="true">IF(ISBLANK(OFFSET('Raw Data'!$A$3,MATCH('Data above threshold'!$A122,'Raw Data'!$B$4:$B$185,0),MATCH('Data above threshold'!BH$4,'Raw Data'!$3:$3,0)-1)),"",OFFSET('Raw Data'!$A$3,MATCH('Data above threshold'!$A122,'Raw Data'!$B$4:$B$185,0),MATCH('Data above threshold'!BH$4,'Raw Data'!$3:$3,0)-1))</f>
        <v>-11.5129</v>
      </c>
      <c r="BI122" s="107" t="n">
        <f aca="true">IF(ISBLANK(OFFSET('Raw Data'!$A$3,MATCH('Data above threshold'!$A122,'Raw Data'!$B$4:$B$185,0),MATCH('Data above threshold'!BI$4,'Raw Data'!$3:$3,0)-1)),"",OFFSET('Raw Data'!$A$3,MATCH('Data above threshold'!$A122,'Raw Data'!$B$4:$B$185,0),MATCH('Data above threshold'!BI$4,'Raw Data'!$3:$3,0)-1))</f>
        <v>-11.5129</v>
      </c>
      <c r="BJ122" s="107" t="n">
        <f aca="true">IF(ISBLANK(OFFSET('Raw Data'!$A$3,MATCH('Data above threshold'!$A122,'Raw Data'!$B$4:$B$185,0),MATCH('Data above threshold'!BJ$4,'Raw Data'!$3:$3,0)-1)),"",OFFSET('Raw Data'!$A$3,MATCH('Data above threshold'!$A122,'Raw Data'!$B$4:$B$185,0),MATCH('Data above threshold'!BJ$4,'Raw Data'!$3:$3,0)-1))</f>
        <v>-11.5129</v>
      </c>
      <c r="BK122" s="107" t="n">
        <f aca="true">IF(ISBLANK(OFFSET('Raw Data'!$A$3,MATCH('Data above threshold'!$A122,'Raw Data'!$B$4:$B$185,0),MATCH('Data above threshold'!BK$4,'Raw Data'!$3:$3,0)-1)),"",OFFSET('Raw Data'!$A$3,MATCH('Data above threshold'!$A122,'Raw Data'!$B$4:$B$185,0),MATCH('Data above threshold'!BK$4,'Raw Data'!$3:$3,0)-1))</f>
        <v>-6.60327385</v>
      </c>
      <c r="BL122" s="107" t="n">
        <f aca="true">IF(ISBLANK(OFFSET('Raw Data'!$A$3,MATCH('Data above threshold'!$A122,'Raw Data'!$B$4:$B$185,0),MATCH('Data above threshold'!BL$4,'Raw Data'!$3:$3,0)-1)),"",OFFSET('Raw Data'!$A$3,MATCH('Data above threshold'!$A122,'Raw Data'!$B$4:$B$185,0),MATCH('Data above threshold'!BL$4,'Raw Data'!$3:$3,0)-1))</f>
        <v>-11.5129</v>
      </c>
      <c r="BM122" s="107" t="n">
        <f aca="true">IF(ISBLANK(OFFSET('Raw Data'!$A$3,MATCH('Data above threshold'!$A122,'Raw Data'!$B$4:$B$185,0),MATCH('Data above threshold'!BM$4,'Raw Data'!$3:$3,0)-1)),"",OFFSET('Raw Data'!$A$3,MATCH('Data above threshold'!$A122,'Raw Data'!$B$4:$B$185,0),MATCH('Data above threshold'!BM$4,'Raw Data'!$3:$3,0)-1))</f>
        <v>-11.5129</v>
      </c>
      <c r="BN122" s="107" t="n">
        <f aca="true">IF(ISBLANK(OFFSET('Raw Data'!$A$3,MATCH('Data above threshold'!$A122,'Raw Data'!$B$4:$B$185,0),MATCH('Data above threshold'!BN$4,'Raw Data'!$3:$3,0)-1)),"",OFFSET('Raw Data'!$A$3,MATCH('Data above threshold'!$A122,'Raw Data'!$B$4:$B$185,0),MATCH('Data above threshold'!BN$4,'Raw Data'!$3:$3,0)-1))</f>
        <v>-6.94473</v>
      </c>
      <c r="BO122" s="107" t="n">
        <f aca="true">IF(ISBLANK(OFFSET('Raw Data'!$A$3,MATCH('Data above threshold'!$A122,'Raw Data'!$B$4:$B$185,0),MATCH('Data above threshold'!BO$4,'Raw Data'!$3:$3,0)-1)),"",OFFSET('Raw Data'!$A$3,MATCH('Data above threshold'!$A122,'Raw Data'!$B$4:$B$185,0),MATCH('Data above threshold'!BO$4,'Raw Data'!$3:$3,0)-1))</f>
        <v>-8.51126</v>
      </c>
      <c r="BP122" s="107" t="n">
        <f aca="true">IF(ISBLANK(OFFSET('Raw Data'!$A$3,MATCH('Data above threshold'!$A122,'Raw Data'!$B$4:$B$185,0),MATCH('Data above threshold'!BP$4,'Raw Data'!$3:$3,0)-1)),"",OFFSET('Raw Data'!$A$3,MATCH('Data above threshold'!$A122,'Raw Data'!$B$4:$B$185,0),MATCH('Data above threshold'!BP$4,'Raw Data'!$3:$3,0)-1))</f>
        <v>-8.13759</v>
      </c>
      <c r="BQ122" s="107" t="n">
        <f aca="true">IF(ISBLANK(OFFSET('Raw Data'!$A$3,MATCH('Data above threshold'!$A122,'Raw Data'!$B$4:$B$185,0),MATCH('Data above threshold'!BQ$4,'Raw Data'!$3:$3,0)-1)),"",OFFSET('Raw Data'!$A$3,MATCH('Data above threshold'!$A122,'Raw Data'!$B$4:$B$185,0),MATCH('Data above threshold'!BQ$4,'Raw Data'!$3:$3,0)-1))</f>
        <v>-8.51009</v>
      </c>
      <c r="BR122" s="107" t="n">
        <f aca="true">IF(ISBLANK(OFFSET('Raw Data'!$A$3,MATCH('Data above threshold'!$A122,'Raw Data'!$B$4:$B$185,0),MATCH('Data above threshold'!BR$4,'Raw Data'!$3:$3,0)-1)),"",OFFSET('Raw Data'!$A$3,MATCH('Data above threshold'!$A122,'Raw Data'!$B$4:$B$185,0),MATCH('Data above threshold'!BR$4,'Raw Data'!$3:$3,0)-1))</f>
        <v>-6.38574</v>
      </c>
      <c r="BS122" s="107" t="n">
        <f aca="true">IF(ISBLANK(OFFSET('Raw Data'!$A$3,MATCH('Data above threshold'!$A122,'Raw Data'!$B$4:$B$185,0),MATCH('Data above threshold'!BS$4,'Raw Data'!$3:$3,0)-1)),"",OFFSET('Raw Data'!$A$3,MATCH('Data above threshold'!$A122,'Raw Data'!$B$4:$B$185,0),MATCH('Data above threshold'!BS$4,'Raw Data'!$3:$3,0)-1))</f>
        <v>-9.29911</v>
      </c>
      <c r="BT122" s="107" t="n">
        <f aca="true">IF(ISBLANK(OFFSET('Raw Data'!$A$3,MATCH('Data above threshold'!$A122,'Raw Data'!$B$4:$B$185,0),MATCH('Data above threshold'!BT$4,'Raw Data'!$3:$3,0)-1)),"",OFFSET('Raw Data'!$A$3,MATCH('Data above threshold'!$A122,'Raw Data'!$B$4:$B$185,0),MATCH('Data above threshold'!BT$4,'Raw Data'!$3:$3,0)-1))</f>
        <v>-5.13522</v>
      </c>
      <c r="BU122" s="107" t="n">
        <f aca="true">IF(ISBLANK(OFFSET('Raw Data'!$A$3,MATCH('Data above threshold'!$A122,'Raw Data'!$B$4:$B$185,0),MATCH('Data above threshold'!BU$4,'Raw Data'!$3:$3,0)-1)),"",OFFSET('Raw Data'!$A$3,MATCH('Data above threshold'!$A122,'Raw Data'!$B$4:$B$185,0),MATCH('Data above threshold'!BU$4,'Raw Data'!$3:$3,0)-1))</f>
        <v>-5.45991</v>
      </c>
      <c r="BV122" s="107" t="n">
        <f aca="true">IF(ISBLANK(OFFSET('Raw Data'!$A$3,MATCH('Data above threshold'!$A122,'Raw Data'!$B$4:$B$185,0),MATCH('Data above threshold'!BV$4,'Raw Data'!$3:$3,0)-1)),"",OFFSET('Raw Data'!$A$3,MATCH('Data above threshold'!$A122,'Raw Data'!$B$4:$B$185,0),MATCH('Data above threshold'!BV$4,'Raw Data'!$3:$3,0)-1))</f>
        <v>-11.5129</v>
      </c>
      <c r="BW122" s="107" t="n">
        <f aca="true">IF(ISBLANK(OFFSET('Raw Data'!$A$3,MATCH('Data above threshold'!$A122,'Raw Data'!$B$4:$B$185,0),MATCH('Data above threshold'!BW$4,'Raw Data'!$3:$3,0)-1)),"",OFFSET('Raw Data'!$A$3,MATCH('Data above threshold'!$A122,'Raw Data'!$B$4:$B$185,0),MATCH('Data above threshold'!BW$4,'Raw Data'!$3:$3,0)-1))</f>
        <v>-7.44415</v>
      </c>
      <c r="BX122" s="107" t="n">
        <f aca="true">IF(ISBLANK(OFFSET('Raw Data'!$A$3,MATCH('Data above threshold'!$A122,'Raw Data'!$B$4:$B$185,0),MATCH('Data above threshold'!BX$4,'Raw Data'!$3:$3,0)-1)),"",OFFSET('Raw Data'!$A$3,MATCH('Data above threshold'!$A122,'Raw Data'!$B$4:$B$185,0),MATCH('Data above threshold'!BX$4,'Raw Data'!$3:$3,0)-1))</f>
        <v>-7.60051</v>
      </c>
      <c r="BY122" s="107" t="n">
        <f aca="true">IF(ISBLANK(OFFSET('Raw Data'!$A$3,MATCH('Data above threshold'!$A122,'Raw Data'!$B$4:$B$185,0),MATCH('Data above threshold'!BY$4,'Raw Data'!$3:$3,0)-1)),"",OFFSET('Raw Data'!$A$3,MATCH('Data above threshold'!$A122,'Raw Data'!$B$4:$B$185,0),MATCH('Data above threshold'!BY$4,'Raw Data'!$3:$3,0)-1))</f>
        <v>-7.65165</v>
      </c>
      <c r="BZ122" s="107" t="n">
        <f aca="true">IF(ISBLANK(OFFSET('Raw Data'!$A$3,MATCH('Data above threshold'!$A122,'Raw Data'!$B$4:$B$185,0),MATCH('Data above threshold'!BZ$4,'Raw Data'!$3:$3,0)-1)),"",OFFSET('Raw Data'!$A$3,MATCH('Data above threshold'!$A122,'Raw Data'!$B$4:$B$185,0),MATCH('Data above threshold'!BZ$4,'Raw Data'!$3:$3,0)-1))</f>
        <v>-5.6092818</v>
      </c>
      <c r="CA122" s="107" t="n">
        <f aca="true">IF(ISBLANK(OFFSET('Raw Data'!$A$3,MATCH('Data above threshold'!$A122,'Raw Data'!$B$4:$B$185,0),MATCH('Data above threshold'!CA$4,'Raw Data'!$3:$3,0)-1)),"",OFFSET('Raw Data'!$A$3,MATCH('Data above threshold'!$A122,'Raw Data'!$B$4:$B$185,0),MATCH('Data above threshold'!CA$4,'Raw Data'!$3:$3,0)-1))</f>
        <v>-11.5129</v>
      </c>
      <c r="CB122" s="107" t="n">
        <f aca="true">IF(ISBLANK(OFFSET('Raw Data'!$A$3,MATCH('Data above threshold'!$A122,'Raw Data'!$B$4:$B$185,0),MATCH('Data above threshold'!CB$4,'Raw Data'!$3:$3,0)-1)),"",OFFSET('Raw Data'!$A$3,MATCH('Data above threshold'!$A122,'Raw Data'!$B$4:$B$185,0),MATCH('Data above threshold'!CB$4,'Raw Data'!$3:$3,0)-1))</f>
        <v>-11.5129</v>
      </c>
      <c r="CC122" s="107" t="n">
        <f aca="true">IF(ISBLANK(OFFSET('Raw Data'!$A$3,MATCH('Data above threshold'!$A122,'Raw Data'!$B$4:$B$185,0),MATCH('Data above threshold'!CC$4,'Raw Data'!$3:$3,0)-1)),"",OFFSET('Raw Data'!$A$3,MATCH('Data above threshold'!$A122,'Raw Data'!$B$4:$B$185,0),MATCH('Data above threshold'!CC$4,'Raw Data'!$3:$3,0)-1))</f>
        <v>-11.5129</v>
      </c>
      <c r="CD122" s="107" t="n">
        <f aca="true">IF(ISBLANK(OFFSET('Raw Data'!$A$3,MATCH('Data above threshold'!$A122,'Raw Data'!$B$4:$B$185,0),MATCH('Data above threshold'!CD$4,'Raw Data'!$3:$3,0)-1)),"",OFFSET('Raw Data'!$A$3,MATCH('Data above threshold'!$A122,'Raw Data'!$B$4:$B$185,0),MATCH('Data above threshold'!CD$4,'Raw Data'!$3:$3,0)-1))</f>
        <v>-6.87809</v>
      </c>
      <c r="CE122" s="107" t="n">
        <f aca="true">IF(ISBLANK(OFFSET('Raw Data'!$A$3,MATCH('Data above threshold'!$A122,'Raw Data'!$B$4:$B$185,0),MATCH('Data above threshold'!CE$4,'Raw Data'!$3:$3,0)-1)),"",OFFSET('Raw Data'!$A$3,MATCH('Data above threshold'!$A122,'Raw Data'!$B$4:$B$185,0),MATCH('Data above threshold'!CE$4,'Raw Data'!$3:$3,0)-1))</f>
        <v>-11.51293</v>
      </c>
      <c r="CF122" s="107" t="n">
        <f aca="true">IF(ISBLANK(OFFSET('Raw Data'!$A$3,MATCH('Data above threshold'!$A122,'Raw Data'!$B$4:$B$185,0),MATCH('Data above threshold'!CF$4,'Raw Data'!$3:$3,0)-1)),"",OFFSET('Raw Data'!$A$3,MATCH('Data above threshold'!$A122,'Raw Data'!$B$4:$B$185,0),MATCH('Data above threshold'!CF$4,'Raw Data'!$3:$3,0)-1))</f>
        <v>-11.5129</v>
      </c>
      <c r="CG122" s="107" t="n">
        <f aca="true">IF(ISBLANK(OFFSET('Raw Data'!$A$3,MATCH('Data above threshold'!$A122,'Raw Data'!$B$4:$B$185,0),MATCH('Data above threshold'!CG$4,'Raw Data'!$3:$3,0)-1)),"",OFFSET('Raw Data'!$A$3,MATCH('Data above threshold'!$A122,'Raw Data'!$B$4:$B$185,0),MATCH('Data above threshold'!CG$4,'Raw Data'!$3:$3,0)-1))</f>
        <v>-8.475222</v>
      </c>
      <c r="CH122" s="107" t="n">
        <f aca="true">IF(ISBLANK(OFFSET('Raw Data'!$A$3,MATCH('Data above threshold'!$A122,'Raw Data'!$B$4:$B$185,0),MATCH('Data above threshold'!CH$4,'Raw Data'!$3:$3,0)-1)),"",OFFSET('Raw Data'!$A$3,MATCH('Data above threshold'!$A122,'Raw Data'!$B$4:$B$185,0),MATCH('Data above threshold'!CH$4,'Raw Data'!$3:$3,0)-1))</f>
        <v>-6.46907</v>
      </c>
      <c r="CI122" s="107" t="n">
        <f aca="true">IF(ISBLANK(OFFSET('Raw Data'!$A$3,MATCH('Data above threshold'!$A122,'Raw Data'!$B$4:$B$185,0),MATCH('Data above threshold'!CI$4,'Raw Data'!$3:$3,0)-1)),"",OFFSET('Raw Data'!$A$3,MATCH('Data above threshold'!$A122,'Raw Data'!$B$4:$B$185,0),MATCH('Data above threshold'!CI$4,'Raw Data'!$3:$3,0)-1))</f>
        <v>-11.5129</v>
      </c>
      <c r="CJ122" s="107" t="n">
        <f aca="true">IF(ISBLANK(OFFSET('Raw Data'!$A$3,MATCH('Data above threshold'!$A122,'Raw Data'!$B$4:$B$185,0),MATCH('Data above threshold'!CJ$4,'Raw Data'!$3:$3,0)-1)),"",OFFSET('Raw Data'!$A$3,MATCH('Data above threshold'!$A122,'Raw Data'!$B$4:$B$185,0),MATCH('Data above threshold'!CJ$4,'Raw Data'!$3:$3,0)-1))</f>
        <v>-11.5129</v>
      </c>
      <c r="CK122" s="107" t="n">
        <f aca="true">IF(ISBLANK(OFFSET('Raw Data'!$A$3,MATCH('Data above threshold'!$A122,'Raw Data'!$B$4:$B$185,0),MATCH('Data above threshold'!CK$4,'Raw Data'!$3:$3,0)-1)),"",OFFSET('Raw Data'!$A$3,MATCH('Data above threshold'!$A122,'Raw Data'!$B$4:$B$185,0),MATCH('Data above threshold'!CK$4,'Raw Data'!$3:$3,0)-1))</f>
        <v>-11.5129</v>
      </c>
      <c r="CL122" s="107" t="n">
        <f aca="true">IF(ISBLANK(OFFSET('Raw Data'!$A$3,MATCH('Data above threshold'!$A122,'Raw Data'!$B$4:$B$185,0),MATCH('Data above threshold'!CL$4,'Raw Data'!$3:$3,0)-1)),"",OFFSET('Raw Data'!$A$3,MATCH('Data above threshold'!$A122,'Raw Data'!$B$4:$B$185,0),MATCH('Data above threshold'!CL$4,'Raw Data'!$3:$3,0)-1))</f>
        <v>-6.4071644</v>
      </c>
      <c r="CM122" s="107" t="n">
        <f aca="true">IF(ISBLANK(OFFSET('Raw Data'!$A$3,MATCH('Data above threshold'!$A122,'Raw Data'!$B$4:$B$185,0),MATCH('Data above threshold'!CM$4,'Raw Data'!$3:$3,0)-1)),"",OFFSET('Raw Data'!$A$3,MATCH('Data above threshold'!$A122,'Raw Data'!$B$4:$B$185,0),MATCH('Data above threshold'!CM$4,'Raw Data'!$3:$3,0)-1))</f>
        <v>-9.50105</v>
      </c>
      <c r="CN122" s="107" t="n">
        <f aca="true">IF(ISBLANK(OFFSET('Raw Data'!$A$3,MATCH('Data above threshold'!$A122,'Raw Data'!$B$4:$B$185,0),MATCH('Data above threshold'!CN$4,'Raw Data'!$3:$3,0)-1)),"",OFFSET('Raw Data'!$A$3,MATCH('Data above threshold'!$A122,'Raw Data'!$B$4:$B$185,0),MATCH('Data above threshold'!CN$4,'Raw Data'!$3:$3,0)-1))</f>
        <v>-5.614316</v>
      </c>
      <c r="CO122" s="107" t="n">
        <f aca="true">IF(ISBLANK(OFFSET('Raw Data'!$A$3,MATCH('Data above threshold'!$A122,'Raw Data'!$B$4:$B$185,0),MATCH('Data above threshold'!CO$4,'Raw Data'!$3:$3,0)-1)),"",OFFSET('Raw Data'!$A$3,MATCH('Data above threshold'!$A122,'Raw Data'!$B$4:$B$185,0),MATCH('Data above threshold'!CO$4,'Raw Data'!$3:$3,0)-1))</f>
        <v>-5.982381</v>
      </c>
      <c r="CP122" s="107" t="n">
        <f aca="true">IF(ISBLANK(OFFSET('Raw Data'!$A$3,MATCH('Data above threshold'!$A122,'Raw Data'!$B$4:$B$185,0),MATCH('Data above threshold'!CP$4,'Raw Data'!$3:$3,0)-1)),"",OFFSET('Raw Data'!$A$3,MATCH('Data above threshold'!$A122,'Raw Data'!$B$4:$B$185,0),MATCH('Data above threshold'!CP$4,'Raw Data'!$3:$3,0)-1))</f>
        <v>-11.5129</v>
      </c>
      <c r="CQ122" s="107" t="n">
        <f aca="true">IF(ISBLANK(OFFSET('Raw Data'!$A$3,MATCH('Data above threshold'!$A122,'Raw Data'!$B$4:$B$185,0),MATCH('Data above threshold'!CQ$4,'Raw Data'!$3:$3,0)-1)),"",OFFSET('Raw Data'!$A$3,MATCH('Data above threshold'!$A122,'Raw Data'!$B$4:$B$185,0),MATCH('Data above threshold'!CQ$4,'Raw Data'!$3:$3,0)-1))</f>
        <v>-11.5129</v>
      </c>
      <c r="CR122" s="107" t="n">
        <f aca="true">IF(ISBLANK(OFFSET('Raw Data'!$A$3,MATCH('Data above threshold'!$A122,'Raw Data'!$B$4:$B$185,0),MATCH('Data above threshold'!CR$4,'Raw Data'!$3:$3,0)-1)),"",OFFSET('Raw Data'!$A$3,MATCH('Data above threshold'!$A122,'Raw Data'!$B$4:$B$185,0),MATCH('Data above threshold'!CR$4,'Raw Data'!$3:$3,0)-1))</f>
        <v>-6.3296158</v>
      </c>
    </row>
    <row r="123" s="103" customFormat="true" ht="15.5" hidden="false" customHeight="false" outlineLevel="0" collapsed="false">
      <c r="A123" s="107" t="n">
        <v>4400</v>
      </c>
      <c r="B123" s="107" t="n">
        <v>2</v>
      </c>
      <c r="C123" s="107" t="str">
        <f aca="true">IF(ISBLANK(OFFSET('Raw Data'!$A$3,MATCH('Data above threshold'!$A123,'Raw Data'!$B$4:$B$185,0),MATCH('Data above threshold'!C$4,'Raw Data'!$3:$3,0)-1)),"",OFFSET('Raw Data'!$A$3,MATCH('Data above threshold'!$A123,'Raw Data'!$B$4:$B$185,0),MATCH('Data above threshold'!C$4,'Raw Data'!$3:$3,0)-1))</f>
        <v/>
      </c>
      <c r="D123" s="107" t="str">
        <f aca="true">IF(ISBLANK(OFFSET('Raw Data'!$A$3,MATCH('Data above threshold'!$A123,'Raw Data'!$B$4:$B$185,0),MATCH('Data above threshold'!D$4,'Raw Data'!$3:$3,0)-1)),"",OFFSET('Raw Data'!$A$3,MATCH('Data above threshold'!$A123,'Raw Data'!$B$4:$B$185,0),MATCH('Data above threshold'!D$4,'Raw Data'!$3:$3,0)-1))</f>
        <v>National sustainable consumption</v>
      </c>
      <c r="E123" s="107" t="str">
        <f aca="true">IF(ISBLANK(OFFSET('Raw Data'!$A$3,MATCH('Data above threshold'!$A123,'Raw Data'!$B$4:$B$185,0),MATCH('Data above threshold'!E$4,'Raw Data'!$3:$3,0)-1)),"",OFFSET('Raw Data'!$A$3,MATCH('Data above threshold'!$A123,'Raw Data'!$B$4:$B$185,0),MATCH('Data above threshold'!E$4,'Raw Data'!$3:$3,0)-1))</f>
        <v>This indicator test the levels of sustainable consumption nationally. Specifically, it explores domestic material consumption, sustainable agricultral production, renewable energy consumption, and the infrastructure of sustainable transport</v>
      </c>
      <c r="F123" s="107" t="str">
        <f aca="true">IF(ISBLANK(OFFSET('Raw Data'!$A$3,MATCH('Data above threshold'!$A123,'Raw Data'!$B$4:$B$185,0),MATCH('Data above threshold'!F$4,'Raw Data'!$3:$3,0)-1)),"",OFFSET('Raw Data'!$A$3,MATCH('Data above threshold'!$A123,'Raw Data'!$B$4:$B$185,0),MATCH('Data above threshold'!F$4,'Raw Data'!$3:$3,0)-1))</f>
        <v/>
      </c>
      <c r="G123" s="107" t="str">
        <f aca="true">IF(ISBLANK(OFFSET('Raw Data'!$A$3,MATCH('Data above threshold'!$A123,'Raw Data'!$B$4:$B$185,0),MATCH('Data above threshold'!G$4,'Raw Data'!$3:$3,0)-1)),"",OFFSET('Raw Data'!$A$3,MATCH('Data above threshold'!$A123,'Raw Data'!$B$4:$B$185,0),MATCH('Data above threshold'!G$4,'Raw Data'!$3:$3,0)-1))</f>
        <v/>
      </c>
      <c r="H123" s="107" t="str">
        <f aca="true">IF(ISBLANK(OFFSET('Raw Data'!$A$3,MATCH('Data above threshold'!$A123,'Raw Data'!$B$4:$B$185,0),MATCH('Data above threshold'!H$4,'Raw Data'!$3:$3,0)-1)),"",OFFSET('Raw Data'!$A$3,MATCH('Data above threshold'!$A123,'Raw Data'!$B$4:$B$185,0),MATCH('Data above threshold'!H$4,'Raw Data'!$3:$3,0)-1))</f>
        <v/>
      </c>
      <c r="I123" s="107" t="str">
        <f aca="true">IF(ISBLANK(OFFSET('Raw Data'!$A$3,MATCH('Data above threshold'!$A123,'Raw Data'!$B$4:$B$185,0),MATCH('Data above threshold'!I$4,'Raw Data'!$3:$3,0)-1)),"",OFFSET('Raw Data'!$A$3,MATCH('Data above threshold'!$A123,'Raw Data'!$B$4:$B$185,0),MATCH('Data above threshold'!I$4,'Raw Data'!$3:$3,0)-1))</f>
        <v/>
      </c>
      <c r="J123" s="107" t="str">
        <f aca="true">IF(ISBLANK(OFFSET('Raw Data'!$A$3,MATCH('Data above threshold'!$A123,'Raw Data'!$B$4:$B$185,0),MATCH('Data above threshold'!J$4,'Raw Data'!$3:$3,0)-1)),"",OFFSET('Raw Data'!$A$3,MATCH('Data above threshold'!$A123,'Raw Data'!$B$4:$B$185,0),MATCH('Data above threshold'!J$4,'Raw Data'!$3:$3,0)-1))</f>
        <v/>
      </c>
      <c r="K123" s="107" t="str">
        <f aca="true">IF(ISBLANK(OFFSET('Raw Data'!$A$3,MATCH('Data above threshold'!$A123,'Raw Data'!$B$4:$B$185,0),MATCH('Data above threshold'!K$4,'Raw Data'!$3:$3,0)-1)),"",OFFSET('Raw Data'!$A$3,MATCH('Data above threshold'!$A123,'Raw Data'!$B$4:$B$185,0),MATCH('Data above threshold'!K$4,'Raw Data'!$3:$3,0)-1))</f>
        <v/>
      </c>
      <c r="L123" s="107" t="str">
        <f aca="true">IF(ISBLANK(OFFSET('Raw Data'!$A$3,MATCH('Data above threshold'!$A123,'Raw Data'!$B$4:$B$185,0),MATCH('Data above threshold'!L$4,'Raw Data'!$3:$3,0)-1)),"",OFFSET('Raw Data'!$A$3,MATCH('Data above threshold'!$A123,'Raw Data'!$B$4:$B$185,0),MATCH('Data above threshold'!L$4,'Raw Data'!$3:$3,0)-1))</f>
        <v/>
      </c>
      <c r="M123" s="105" t="str">
        <f aca="false" t="array" ref="M123:M123">IFERROR(SKEW(IF(ISNUMBER(Q123:CR123),Q123:CR123,"")),"")</f>
        <v/>
      </c>
      <c r="N123" s="107"/>
      <c r="O123" s="107" t="str">
        <f aca="true">IF(ISBLANK(OFFSET('Raw Data'!$A$3,MATCH('Data above threshold'!$A123,'Raw Data'!$B$4:$B$185,0),MATCH('Data above threshold'!O$4,'Raw Data'!$3:$3,0)-1)),"",OFFSET('Raw Data'!$A$3,MATCH('Data above threshold'!$A123,'Raw Data'!$B$4:$B$185,0),MATCH('Data above threshold'!O$4,'Raw Data'!$3:$3,0)-1))</f>
        <v/>
      </c>
      <c r="P123" s="106" t="str">
        <f aca="false" t="array" ref="P123:P123">IF(B123&lt;4,"",1-IFERROR(SUM(ISNUMBER(Q123:CR123)*(1-$Q$3:$CR$3))/COUNTIF($Q$3:$CR$3,0),0))</f>
        <v/>
      </c>
      <c r="Q123" s="107" t="str">
        <f aca="true">IF(ISBLANK(OFFSET('Raw Data'!$A$3,MATCH('Data above threshold'!$A123,'Raw Data'!$B$4:$B$185,0),MATCH('Data above threshold'!Q$4,'Raw Data'!$3:$3,0)-1)),"",OFFSET('Raw Data'!$A$3,MATCH('Data above threshold'!$A123,'Raw Data'!$B$4:$B$185,0),MATCH('Data above threshold'!Q$4,'Raw Data'!$3:$3,0)-1))</f>
        <v/>
      </c>
      <c r="R123" s="107" t="str">
        <f aca="true">IF(ISBLANK(OFFSET('Raw Data'!$A$3,MATCH('Data above threshold'!$A123,'Raw Data'!$B$4:$B$185,0),MATCH('Data above threshold'!R$4,'Raw Data'!$3:$3,0)-1)),"",OFFSET('Raw Data'!$A$3,MATCH('Data above threshold'!$A123,'Raw Data'!$B$4:$B$185,0),MATCH('Data above threshold'!R$4,'Raw Data'!$3:$3,0)-1))</f>
        <v/>
      </c>
      <c r="S123" s="107" t="str">
        <f aca="true">IF(ISBLANK(OFFSET('Raw Data'!$A$3,MATCH('Data above threshold'!$A123,'Raw Data'!$B$4:$B$185,0),MATCH('Data above threshold'!S$4,'Raw Data'!$3:$3,0)-1)),"",OFFSET('Raw Data'!$A$3,MATCH('Data above threshold'!$A123,'Raw Data'!$B$4:$B$185,0),MATCH('Data above threshold'!S$4,'Raw Data'!$3:$3,0)-1))</f>
        <v/>
      </c>
      <c r="T123" s="107" t="str">
        <f aca="true">IF(ISBLANK(OFFSET('Raw Data'!$A$3,MATCH('Data above threshold'!$A123,'Raw Data'!$B$4:$B$185,0),MATCH('Data above threshold'!T$4,'Raw Data'!$3:$3,0)-1)),"",OFFSET('Raw Data'!$A$3,MATCH('Data above threshold'!$A123,'Raw Data'!$B$4:$B$185,0),MATCH('Data above threshold'!T$4,'Raw Data'!$3:$3,0)-1))</f>
        <v/>
      </c>
      <c r="U123" s="107" t="str">
        <f aca="true">IF(ISBLANK(OFFSET('Raw Data'!$A$3,MATCH('Data above threshold'!$A123,'Raw Data'!$B$4:$B$185,0),MATCH('Data above threshold'!U$4,'Raw Data'!$3:$3,0)-1)),"",OFFSET('Raw Data'!$A$3,MATCH('Data above threshold'!$A123,'Raw Data'!$B$4:$B$185,0),MATCH('Data above threshold'!U$4,'Raw Data'!$3:$3,0)-1))</f>
        <v/>
      </c>
      <c r="V123" s="107" t="str">
        <f aca="true">IF(ISBLANK(OFFSET('Raw Data'!$A$3,MATCH('Data above threshold'!$A123,'Raw Data'!$B$4:$B$185,0),MATCH('Data above threshold'!V$4,'Raw Data'!$3:$3,0)-1)),"",OFFSET('Raw Data'!$A$3,MATCH('Data above threshold'!$A123,'Raw Data'!$B$4:$B$185,0),MATCH('Data above threshold'!V$4,'Raw Data'!$3:$3,0)-1))</f>
        <v/>
      </c>
      <c r="W123" s="107" t="str">
        <f aca="true">IF(ISBLANK(OFFSET('Raw Data'!$A$3,MATCH('Data above threshold'!$A123,'Raw Data'!$B$4:$B$185,0),MATCH('Data above threshold'!W$4,'Raw Data'!$3:$3,0)-1)),"",OFFSET('Raw Data'!$A$3,MATCH('Data above threshold'!$A123,'Raw Data'!$B$4:$B$185,0),MATCH('Data above threshold'!W$4,'Raw Data'!$3:$3,0)-1))</f>
        <v/>
      </c>
      <c r="X123" s="107" t="str">
        <f aca="true">IF(ISBLANK(OFFSET('Raw Data'!$A$3,MATCH('Data above threshold'!$A123,'Raw Data'!$B$4:$B$185,0),MATCH('Data above threshold'!X$4,'Raw Data'!$3:$3,0)-1)),"",OFFSET('Raw Data'!$A$3,MATCH('Data above threshold'!$A123,'Raw Data'!$B$4:$B$185,0),MATCH('Data above threshold'!X$4,'Raw Data'!$3:$3,0)-1))</f>
        <v/>
      </c>
      <c r="Y123" s="107" t="str">
        <f aca="true">IF(ISBLANK(OFFSET('Raw Data'!$A$3,MATCH('Data above threshold'!$A123,'Raw Data'!$B$4:$B$185,0),MATCH('Data above threshold'!Y$4,'Raw Data'!$3:$3,0)-1)),"",OFFSET('Raw Data'!$A$3,MATCH('Data above threshold'!$A123,'Raw Data'!$B$4:$B$185,0),MATCH('Data above threshold'!Y$4,'Raw Data'!$3:$3,0)-1))</f>
        <v/>
      </c>
      <c r="Z123" s="107" t="str">
        <f aca="true">IF(ISBLANK(OFFSET('Raw Data'!$A$3,MATCH('Data above threshold'!$A123,'Raw Data'!$B$4:$B$185,0),MATCH('Data above threshold'!Z$4,'Raw Data'!$3:$3,0)-1)),"",OFFSET('Raw Data'!$A$3,MATCH('Data above threshold'!$A123,'Raw Data'!$B$4:$B$185,0),MATCH('Data above threshold'!Z$4,'Raw Data'!$3:$3,0)-1))</f>
        <v/>
      </c>
      <c r="AA123" s="107" t="str">
        <f aca="true">IF(ISBLANK(OFFSET('Raw Data'!$A$3,MATCH('Data above threshold'!$A123,'Raw Data'!$B$4:$B$185,0),MATCH('Data above threshold'!AA$4,'Raw Data'!$3:$3,0)-1)),"",OFFSET('Raw Data'!$A$3,MATCH('Data above threshold'!$A123,'Raw Data'!$B$4:$B$185,0),MATCH('Data above threshold'!AA$4,'Raw Data'!$3:$3,0)-1))</f>
        <v/>
      </c>
      <c r="AB123" s="107" t="str">
        <f aca="true">IF(ISBLANK(OFFSET('Raw Data'!$A$3,MATCH('Data above threshold'!$A123,'Raw Data'!$B$4:$B$185,0),MATCH('Data above threshold'!AB$4,'Raw Data'!$3:$3,0)-1)),"",OFFSET('Raw Data'!$A$3,MATCH('Data above threshold'!$A123,'Raw Data'!$B$4:$B$185,0),MATCH('Data above threshold'!AB$4,'Raw Data'!$3:$3,0)-1))</f>
        <v/>
      </c>
      <c r="AC123" s="107" t="str">
        <f aca="true">IF(ISBLANK(OFFSET('Raw Data'!$A$3,MATCH('Data above threshold'!$A123,'Raw Data'!$B$4:$B$185,0),MATCH('Data above threshold'!AC$4,'Raw Data'!$3:$3,0)-1)),"",OFFSET('Raw Data'!$A$3,MATCH('Data above threshold'!$A123,'Raw Data'!$B$4:$B$185,0),MATCH('Data above threshold'!AC$4,'Raw Data'!$3:$3,0)-1))</f>
        <v/>
      </c>
      <c r="AD123" s="107" t="str">
        <f aca="true">IF(ISBLANK(OFFSET('Raw Data'!$A$3,MATCH('Data above threshold'!$A123,'Raw Data'!$B$4:$B$185,0),MATCH('Data above threshold'!AD$4,'Raw Data'!$3:$3,0)-1)),"",OFFSET('Raw Data'!$A$3,MATCH('Data above threshold'!$A123,'Raw Data'!$B$4:$B$185,0),MATCH('Data above threshold'!AD$4,'Raw Data'!$3:$3,0)-1))</f>
        <v/>
      </c>
      <c r="AE123" s="107" t="str">
        <f aca="true">IF(ISBLANK(OFFSET('Raw Data'!$A$3,MATCH('Data above threshold'!$A123,'Raw Data'!$B$4:$B$185,0),MATCH('Data above threshold'!AE$4,'Raw Data'!$3:$3,0)-1)),"",OFFSET('Raw Data'!$A$3,MATCH('Data above threshold'!$A123,'Raw Data'!$B$4:$B$185,0),MATCH('Data above threshold'!AE$4,'Raw Data'!$3:$3,0)-1))</f>
        <v/>
      </c>
      <c r="AF123" s="107" t="str">
        <f aca="true">IF(ISBLANK(OFFSET('Raw Data'!$A$3,MATCH('Data above threshold'!$A123,'Raw Data'!$B$4:$B$185,0),MATCH('Data above threshold'!AF$4,'Raw Data'!$3:$3,0)-1)),"",OFFSET('Raw Data'!$A$3,MATCH('Data above threshold'!$A123,'Raw Data'!$B$4:$B$185,0),MATCH('Data above threshold'!AF$4,'Raw Data'!$3:$3,0)-1))</f>
        <v/>
      </c>
      <c r="AG123" s="107" t="str">
        <f aca="true">IF(ISBLANK(OFFSET('Raw Data'!$A$3,MATCH('Data above threshold'!$A123,'Raw Data'!$B$4:$B$185,0),MATCH('Data above threshold'!AG$4,'Raw Data'!$3:$3,0)-1)),"",OFFSET('Raw Data'!$A$3,MATCH('Data above threshold'!$A123,'Raw Data'!$B$4:$B$185,0),MATCH('Data above threshold'!AG$4,'Raw Data'!$3:$3,0)-1))</f>
        <v/>
      </c>
      <c r="AH123" s="107" t="str">
        <f aca="true">IF(ISBLANK(OFFSET('Raw Data'!$A$3,MATCH('Data above threshold'!$A123,'Raw Data'!$B$4:$B$185,0),MATCH('Data above threshold'!AH$4,'Raw Data'!$3:$3,0)-1)),"",OFFSET('Raw Data'!$A$3,MATCH('Data above threshold'!$A123,'Raw Data'!$B$4:$B$185,0),MATCH('Data above threshold'!AH$4,'Raw Data'!$3:$3,0)-1))</f>
        <v/>
      </c>
      <c r="AI123" s="107" t="str">
        <f aca="true">IF(ISBLANK(OFFSET('Raw Data'!$A$3,MATCH('Data above threshold'!$A123,'Raw Data'!$B$4:$B$185,0),MATCH('Data above threshold'!AI$4,'Raw Data'!$3:$3,0)-1)),"",OFFSET('Raw Data'!$A$3,MATCH('Data above threshold'!$A123,'Raw Data'!$B$4:$B$185,0),MATCH('Data above threshold'!AI$4,'Raw Data'!$3:$3,0)-1))</f>
        <v/>
      </c>
      <c r="AJ123" s="107" t="str">
        <f aca="true">IF(ISBLANK(OFFSET('Raw Data'!$A$3,MATCH('Data above threshold'!$A123,'Raw Data'!$B$4:$B$185,0),MATCH('Data above threshold'!AJ$4,'Raw Data'!$3:$3,0)-1)),"",OFFSET('Raw Data'!$A$3,MATCH('Data above threshold'!$A123,'Raw Data'!$B$4:$B$185,0),MATCH('Data above threshold'!AJ$4,'Raw Data'!$3:$3,0)-1))</f>
        <v/>
      </c>
      <c r="AK123" s="107" t="str">
        <f aca="true">IF(ISBLANK(OFFSET('Raw Data'!$A$3,MATCH('Data above threshold'!$A123,'Raw Data'!$B$4:$B$185,0),MATCH('Data above threshold'!AK$4,'Raw Data'!$3:$3,0)-1)),"",OFFSET('Raw Data'!$A$3,MATCH('Data above threshold'!$A123,'Raw Data'!$B$4:$B$185,0),MATCH('Data above threshold'!AK$4,'Raw Data'!$3:$3,0)-1))</f>
        <v/>
      </c>
      <c r="AL123" s="107" t="str">
        <f aca="true">IF(ISBLANK(OFFSET('Raw Data'!$A$3,MATCH('Data above threshold'!$A123,'Raw Data'!$B$4:$B$185,0),MATCH('Data above threshold'!AL$4,'Raw Data'!$3:$3,0)-1)),"",OFFSET('Raw Data'!$A$3,MATCH('Data above threshold'!$A123,'Raw Data'!$B$4:$B$185,0),MATCH('Data above threshold'!AL$4,'Raw Data'!$3:$3,0)-1))</f>
        <v/>
      </c>
      <c r="AM123" s="107" t="str">
        <f aca="true">IF(ISBLANK(OFFSET('Raw Data'!$A$3,MATCH('Data above threshold'!$A123,'Raw Data'!$B$4:$B$185,0),MATCH('Data above threshold'!AM$4,'Raw Data'!$3:$3,0)-1)),"",OFFSET('Raw Data'!$A$3,MATCH('Data above threshold'!$A123,'Raw Data'!$B$4:$B$185,0),MATCH('Data above threshold'!AM$4,'Raw Data'!$3:$3,0)-1))</f>
        <v/>
      </c>
      <c r="AN123" s="107" t="str">
        <f aca="true">IF(ISBLANK(OFFSET('Raw Data'!$A$3,MATCH('Data above threshold'!$A123,'Raw Data'!$B$4:$B$185,0),MATCH('Data above threshold'!AN$4,'Raw Data'!$3:$3,0)-1)),"",OFFSET('Raw Data'!$A$3,MATCH('Data above threshold'!$A123,'Raw Data'!$B$4:$B$185,0),MATCH('Data above threshold'!AN$4,'Raw Data'!$3:$3,0)-1))</f>
        <v/>
      </c>
      <c r="AO123" s="107" t="str">
        <f aca="true">IF(ISBLANK(OFFSET('Raw Data'!$A$3,MATCH('Data above threshold'!$A123,'Raw Data'!$B$4:$B$185,0),MATCH('Data above threshold'!AO$4,'Raw Data'!$3:$3,0)-1)),"",OFFSET('Raw Data'!$A$3,MATCH('Data above threshold'!$A123,'Raw Data'!$B$4:$B$185,0),MATCH('Data above threshold'!AO$4,'Raw Data'!$3:$3,0)-1))</f>
        <v/>
      </c>
      <c r="AP123" s="107" t="str">
        <f aca="true">IF(ISBLANK(OFFSET('Raw Data'!$A$3,MATCH('Data above threshold'!$A123,'Raw Data'!$B$4:$B$185,0),MATCH('Data above threshold'!AP$4,'Raw Data'!$3:$3,0)-1)),"",OFFSET('Raw Data'!$A$3,MATCH('Data above threshold'!$A123,'Raw Data'!$B$4:$B$185,0),MATCH('Data above threshold'!AP$4,'Raw Data'!$3:$3,0)-1))</f>
        <v/>
      </c>
      <c r="AQ123" s="107" t="str">
        <f aca="true">IF(ISBLANK(OFFSET('Raw Data'!$A$3,MATCH('Data above threshold'!$A123,'Raw Data'!$B$4:$B$185,0),MATCH('Data above threshold'!AQ$4,'Raw Data'!$3:$3,0)-1)),"",OFFSET('Raw Data'!$A$3,MATCH('Data above threshold'!$A123,'Raw Data'!$B$4:$B$185,0),MATCH('Data above threshold'!AQ$4,'Raw Data'!$3:$3,0)-1))</f>
        <v/>
      </c>
      <c r="AR123" s="107" t="str">
        <f aca="true">IF(ISBLANK(OFFSET('Raw Data'!$A$3,MATCH('Data above threshold'!$A123,'Raw Data'!$B$4:$B$185,0),MATCH('Data above threshold'!AR$4,'Raw Data'!$3:$3,0)-1)),"",OFFSET('Raw Data'!$A$3,MATCH('Data above threshold'!$A123,'Raw Data'!$B$4:$B$185,0),MATCH('Data above threshold'!AR$4,'Raw Data'!$3:$3,0)-1))</f>
        <v/>
      </c>
      <c r="AS123" s="107" t="str">
        <f aca="true">IF(ISBLANK(OFFSET('Raw Data'!$A$3,MATCH('Data above threshold'!$A123,'Raw Data'!$B$4:$B$185,0),MATCH('Data above threshold'!AS$4,'Raw Data'!$3:$3,0)-1)),"",OFFSET('Raw Data'!$A$3,MATCH('Data above threshold'!$A123,'Raw Data'!$B$4:$B$185,0),MATCH('Data above threshold'!AS$4,'Raw Data'!$3:$3,0)-1))</f>
        <v/>
      </c>
      <c r="AT123" s="107" t="str">
        <f aca="true">IF(ISBLANK(OFFSET('Raw Data'!$A$3,MATCH('Data above threshold'!$A123,'Raw Data'!$B$4:$B$185,0),MATCH('Data above threshold'!AT$4,'Raw Data'!$3:$3,0)-1)),"",OFFSET('Raw Data'!$A$3,MATCH('Data above threshold'!$A123,'Raw Data'!$B$4:$B$185,0),MATCH('Data above threshold'!AT$4,'Raw Data'!$3:$3,0)-1))</f>
        <v/>
      </c>
      <c r="AU123" s="107" t="str">
        <f aca="true">IF(ISBLANK(OFFSET('Raw Data'!$A$3,MATCH('Data above threshold'!$A123,'Raw Data'!$B$4:$B$185,0),MATCH('Data above threshold'!AU$4,'Raw Data'!$3:$3,0)-1)),"",OFFSET('Raw Data'!$A$3,MATCH('Data above threshold'!$A123,'Raw Data'!$B$4:$B$185,0),MATCH('Data above threshold'!AU$4,'Raw Data'!$3:$3,0)-1))</f>
        <v/>
      </c>
      <c r="AV123" s="107" t="str">
        <f aca="true">IF(ISBLANK(OFFSET('Raw Data'!$A$3,MATCH('Data above threshold'!$A123,'Raw Data'!$B$4:$B$185,0),MATCH('Data above threshold'!AV$4,'Raw Data'!$3:$3,0)-1)),"",OFFSET('Raw Data'!$A$3,MATCH('Data above threshold'!$A123,'Raw Data'!$B$4:$B$185,0),MATCH('Data above threshold'!AV$4,'Raw Data'!$3:$3,0)-1))</f>
        <v/>
      </c>
      <c r="AW123" s="107" t="str">
        <f aca="true">IF(ISBLANK(OFFSET('Raw Data'!$A$3,MATCH('Data above threshold'!$A123,'Raw Data'!$B$4:$B$185,0),MATCH('Data above threshold'!AW$4,'Raw Data'!$3:$3,0)-1)),"",OFFSET('Raw Data'!$A$3,MATCH('Data above threshold'!$A123,'Raw Data'!$B$4:$B$185,0),MATCH('Data above threshold'!AW$4,'Raw Data'!$3:$3,0)-1))</f>
        <v/>
      </c>
      <c r="AX123" s="107" t="str">
        <f aca="true">IF(ISBLANK(OFFSET('Raw Data'!$A$3,MATCH('Data above threshold'!$A123,'Raw Data'!$B$4:$B$185,0),MATCH('Data above threshold'!AX$4,'Raw Data'!$3:$3,0)-1)),"",OFFSET('Raw Data'!$A$3,MATCH('Data above threshold'!$A123,'Raw Data'!$B$4:$B$185,0),MATCH('Data above threshold'!AX$4,'Raw Data'!$3:$3,0)-1))</f>
        <v/>
      </c>
      <c r="AY123" s="107" t="str">
        <f aca="true">IF(ISBLANK(OFFSET('Raw Data'!$A$3,MATCH('Data above threshold'!$A123,'Raw Data'!$B$4:$B$185,0),MATCH('Data above threshold'!AY$4,'Raw Data'!$3:$3,0)-1)),"",OFFSET('Raw Data'!$A$3,MATCH('Data above threshold'!$A123,'Raw Data'!$B$4:$B$185,0),MATCH('Data above threshold'!AY$4,'Raw Data'!$3:$3,0)-1))</f>
        <v/>
      </c>
      <c r="AZ123" s="107" t="str">
        <f aca="true">IF(ISBLANK(OFFSET('Raw Data'!$A$3,MATCH('Data above threshold'!$A123,'Raw Data'!$B$4:$B$185,0),MATCH('Data above threshold'!AZ$4,'Raw Data'!$3:$3,0)-1)),"",OFFSET('Raw Data'!$A$3,MATCH('Data above threshold'!$A123,'Raw Data'!$B$4:$B$185,0),MATCH('Data above threshold'!AZ$4,'Raw Data'!$3:$3,0)-1))</f>
        <v/>
      </c>
      <c r="BA123" s="107" t="str">
        <f aca="true">IF(ISBLANK(OFFSET('Raw Data'!$A$3,MATCH('Data above threshold'!$A123,'Raw Data'!$B$4:$B$185,0),MATCH('Data above threshold'!BA$4,'Raw Data'!$3:$3,0)-1)),"",OFFSET('Raw Data'!$A$3,MATCH('Data above threshold'!$A123,'Raw Data'!$B$4:$B$185,0),MATCH('Data above threshold'!BA$4,'Raw Data'!$3:$3,0)-1))</f>
        <v/>
      </c>
      <c r="BB123" s="107" t="str">
        <f aca="true">IF(ISBLANK(OFFSET('Raw Data'!$A$3,MATCH('Data above threshold'!$A123,'Raw Data'!$B$4:$B$185,0),MATCH('Data above threshold'!BB$4,'Raw Data'!$3:$3,0)-1)),"",OFFSET('Raw Data'!$A$3,MATCH('Data above threshold'!$A123,'Raw Data'!$B$4:$B$185,0),MATCH('Data above threshold'!BB$4,'Raw Data'!$3:$3,0)-1))</f>
        <v/>
      </c>
      <c r="BC123" s="107" t="str">
        <f aca="true">IF(ISBLANK(OFFSET('Raw Data'!$A$3,MATCH('Data above threshold'!$A123,'Raw Data'!$B$4:$B$185,0),MATCH('Data above threshold'!BC$4,'Raw Data'!$3:$3,0)-1)),"",OFFSET('Raw Data'!$A$3,MATCH('Data above threshold'!$A123,'Raw Data'!$B$4:$B$185,0),MATCH('Data above threshold'!BC$4,'Raw Data'!$3:$3,0)-1))</f>
        <v/>
      </c>
      <c r="BD123" s="107" t="str">
        <f aca="true">IF(ISBLANK(OFFSET('Raw Data'!$A$3,MATCH('Data above threshold'!$A123,'Raw Data'!$B$4:$B$185,0),MATCH('Data above threshold'!BD$4,'Raw Data'!$3:$3,0)-1)),"",OFFSET('Raw Data'!$A$3,MATCH('Data above threshold'!$A123,'Raw Data'!$B$4:$B$185,0),MATCH('Data above threshold'!BD$4,'Raw Data'!$3:$3,0)-1))</f>
        <v/>
      </c>
      <c r="BE123" s="107" t="str">
        <f aca="true">IF(ISBLANK(OFFSET('Raw Data'!$A$3,MATCH('Data above threshold'!$A123,'Raw Data'!$B$4:$B$185,0),MATCH('Data above threshold'!BE$4,'Raw Data'!$3:$3,0)-1)),"",OFFSET('Raw Data'!$A$3,MATCH('Data above threshold'!$A123,'Raw Data'!$B$4:$B$185,0),MATCH('Data above threshold'!BE$4,'Raw Data'!$3:$3,0)-1))</f>
        <v/>
      </c>
      <c r="BF123" s="107" t="str">
        <f aca="true">IF(ISBLANK(OFFSET('Raw Data'!$A$3,MATCH('Data above threshold'!$A123,'Raw Data'!$B$4:$B$185,0),MATCH('Data above threshold'!BF$4,'Raw Data'!$3:$3,0)-1)),"",OFFSET('Raw Data'!$A$3,MATCH('Data above threshold'!$A123,'Raw Data'!$B$4:$B$185,0),MATCH('Data above threshold'!BF$4,'Raw Data'!$3:$3,0)-1))</f>
        <v/>
      </c>
      <c r="BG123" s="107" t="str">
        <f aca="true">IF(ISBLANK(OFFSET('Raw Data'!$A$3,MATCH('Data above threshold'!$A123,'Raw Data'!$B$4:$B$185,0),MATCH('Data above threshold'!BG$4,'Raw Data'!$3:$3,0)-1)),"",OFFSET('Raw Data'!$A$3,MATCH('Data above threshold'!$A123,'Raw Data'!$B$4:$B$185,0),MATCH('Data above threshold'!BG$4,'Raw Data'!$3:$3,0)-1))</f>
        <v/>
      </c>
      <c r="BH123" s="107" t="str">
        <f aca="true">IF(ISBLANK(OFFSET('Raw Data'!$A$3,MATCH('Data above threshold'!$A123,'Raw Data'!$B$4:$B$185,0),MATCH('Data above threshold'!BH$4,'Raw Data'!$3:$3,0)-1)),"",OFFSET('Raw Data'!$A$3,MATCH('Data above threshold'!$A123,'Raw Data'!$B$4:$B$185,0),MATCH('Data above threshold'!BH$4,'Raw Data'!$3:$3,0)-1))</f>
        <v/>
      </c>
      <c r="BI123" s="107" t="str">
        <f aca="true">IF(ISBLANK(OFFSET('Raw Data'!$A$3,MATCH('Data above threshold'!$A123,'Raw Data'!$B$4:$B$185,0),MATCH('Data above threshold'!BI$4,'Raw Data'!$3:$3,0)-1)),"",OFFSET('Raw Data'!$A$3,MATCH('Data above threshold'!$A123,'Raw Data'!$B$4:$B$185,0),MATCH('Data above threshold'!BI$4,'Raw Data'!$3:$3,0)-1))</f>
        <v/>
      </c>
      <c r="BJ123" s="107" t="str">
        <f aca="true">IF(ISBLANK(OFFSET('Raw Data'!$A$3,MATCH('Data above threshold'!$A123,'Raw Data'!$B$4:$B$185,0),MATCH('Data above threshold'!BJ$4,'Raw Data'!$3:$3,0)-1)),"",OFFSET('Raw Data'!$A$3,MATCH('Data above threshold'!$A123,'Raw Data'!$B$4:$B$185,0),MATCH('Data above threshold'!BJ$4,'Raw Data'!$3:$3,0)-1))</f>
        <v/>
      </c>
      <c r="BK123" s="107" t="str">
        <f aca="true">IF(ISBLANK(OFFSET('Raw Data'!$A$3,MATCH('Data above threshold'!$A123,'Raw Data'!$B$4:$B$185,0),MATCH('Data above threshold'!BK$4,'Raw Data'!$3:$3,0)-1)),"",OFFSET('Raw Data'!$A$3,MATCH('Data above threshold'!$A123,'Raw Data'!$B$4:$B$185,0),MATCH('Data above threshold'!BK$4,'Raw Data'!$3:$3,0)-1))</f>
        <v/>
      </c>
      <c r="BL123" s="107" t="str">
        <f aca="true">IF(ISBLANK(OFFSET('Raw Data'!$A$3,MATCH('Data above threshold'!$A123,'Raw Data'!$B$4:$B$185,0),MATCH('Data above threshold'!BL$4,'Raw Data'!$3:$3,0)-1)),"",OFFSET('Raw Data'!$A$3,MATCH('Data above threshold'!$A123,'Raw Data'!$B$4:$B$185,0),MATCH('Data above threshold'!BL$4,'Raw Data'!$3:$3,0)-1))</f>
        <v/>
      </c>
      <c r="BM123" s="107" t="str">
        <f aca="true">IF(ISBLANK(OFFSET('Raw Data'!$A$3,MATCH('Data above threshold'!$A123,'Raw Data'!$B$4:$B$185,0),MATCH('Data above threshold'!BM$4,'Raw Data'!$3:$3,0)-1)),"",OFFSET('Raw Data'!$A$3,MATCH('Data above threshold'!$A123,'Raw Data'!$B$4:$B$185,0),MATCH('Data above threshold'!BM$4,'Raw Data'!$3:$3,0)-1))</f>
        <v/>
      </c>
      <c r="BN123" s="107" t="str">
        <f aca="true">IF(ISBLANK(OFFSET('Raw Data'!$A$3,MATCH('Data above threshold'!$A123,'Raw Data'!$B$4:$B$185,0),MATCH('Data above threshold'!BN$4,'Raw Data'!$3:$3,0)-1)),"",OFFSET('Raw Data'!$A$3,MATCH('Data above threshold'!$A123,'Raw Data'!$B$4:$B$185,0),MATCH('Data above threshold'!BN$4,'Raw Data'!$3:$3,0)-1))</f>
        <v/>
      </c>
      <c r="BO123" s="107" t="str">
        <f aca="true">IF(ISBLANK(OFFSET('Raw Data'!$A$3,MATCH('Data above threshold'!$A123,'Raw Data'!$B$4:$B$185,0),MATCH('Data above threshold'!BO$4,'Raw Data'!$3:$3,0)-1)),"",OFFSET('Raw Data'!$A$3,MATCH('Data above threshold'!$A123,'Raw Data'!$B$4:$B$185,0),MATCH('Data above threshold'!BO$4,'Raw Data'!$3:$3,0)-1))</f>
        <v/>
      </c>
      <c r="BP123" s="107" t="str">
        <f aca="true">IF(ISBLANK(OFFSET('Raw Data'!$A$3,MATCH('Data above threshold'!$A123,'Raw Data'!$B$4:$B$185,0),MATCH('Data above threshold'!BP$4,'Raw Data'!$3:$3,0)-1)),"",OFFSET('Raw Data'!$A$3,MATCH('Data above threshold'!$A123,'Raw Data'!$B$4:$B$185,0),MATCH('Data above threshold'!BP$4,'Raw Data'!$3:$3,0)-1))</f>
        <v/>
      </c>
      <c r="BQ123" s="107" t="str">
        <f aca="true">IF(ISBLANK(OFFSET('Raw Data'!$A$3,MATCH('Data above threshold'!$A123,'Raw Data'!$B$4:$B$185,0),MATCH('Data above threshold'!BQ$4,'Raw Data'!$3:$3,0)-1)),"",OFFSET('Raw Data'!$A$3,MATCH('Data above threshold'!$A123,'Raw Data'!$B$4:$B$185,0),MATCH('Data above threshold'!BQ$4,'Raw Data'!$3:$3,0)-1))</f>
        <v/>
      </c>
      <c r="BR123" s="107" t="str">
        <f aca="true">IF(ISBLANK(OFFSET('Raw Data'!$A$3,MATCH('Data above threshold'!$A123,'Raw Data'!$B$4:$B$185,0),MATCH('Data above threshold'!BR$4,'Raw Data'!$3:$3,0)-1)),"",OFFSET('Raw Data'!$A$3,MATCH('Data above threshold'!$A123,'Raw Data'!$B$4:$B$185,0),MATCH('Data above threshold'!BR$4,'Raw Data'!$3:$3,0)-1))</f>
        <v/>
      </c>
      <c r="BS123" s="107" t="str">
        <f aca="true">IF(ISBLANK(OFFSET('Raw Data'!$A$3,MATCH('Data above threshold'!$A123,'Raw Data'!$B$4:$B$185,0),MATCH('Data above threshold'!BS$4,'Raw Data'!$3:$3,0)-1)),"",OFFSET('Raw Data'!$A$3,MATCH('Data above threshold'!$A123,'Raw Data'!$B$4:$B$185,0),MATCH('Data above threshold'!BS$4,'Raw Data'!$3:$3,0)-1))</f>
        <v/>
      </c>
      <c r="BT123" s="107" t="str">
        <f aca="true">IF(ISBLANK(OFFSET('Raw Data'!$A$3,MATCH('Data above threshold'!$A123,'Raw Data'!$B$4:$B$185,0),MATCH('Data above threshold'!BT$4,'Raw Data'!$3:$3,0)-1)),"",OFFSET('Raw Data'!$A$3,MATCH('Data above threshold'!$A123,'Raw Data'!$B$4:$B$185,0),MATCH('Data above threshold'!BT$4,'Raw Data'!$3:$3,0)-1))</f>
        <v/>
      </c>
      <c r="BU123" s="107" t="str">
        <f aca="true">IF(ISBLANK(OFFSET('Raw Data'!$A$3,MATCH('Data above threshold'!$A123,'Raw Data'!$B$4:$B$185,0),MATCH('Data above threshold'!BU$4,'Raw Data'!$3:$3,0)-1)),"",OFFSET('Raw Data'!$A$3,MATCH('Data above threshold'!$A123,'Raw Data'!$B$4:$B$185,0),MATCH('Data above threshold'!BU$4,'Raw Data'!$3:$3,0)-1))</f>
        <v/>
      </c>
      <c r="BV123" s="107" t="str">
        <f aca="true">IF(ISBLANK(OFFSET('Raw Data'!$A$3,MATCH('Data above threshold'!$A123,'Raw Data'!$B$4:$B$185,0),MATCH('Data above threshold'!BV$4,'Raw Data'!$3:$3,0)-1)),"",OFFSET('Raw Data'!$A$3,MATCH('Data above threshold'!$A123,'Raw Data'!$B$4:$B$185,0),MATCH('Data above threshold'!BV$4,'Raw Data'!$3:$3,0)-1))</f>
        <v/>
      </c>
      <c r="BW123" s="107" t="str">
        <f aca="true">IF(ISBLANK(OFFSET('Raw Data'!$A$3,MATCH('Data above threshold'!$A123,'Raw Data'!$B$4:$B$185,0),MATCH('Data above threshold'!BW$4,'Raw Data'!$3:$3,0)-1)),"",OFFSET('Raw Data'!$A$3,MATCH('Data above threshold'!$A123,'Raw Data'!$B$4:$B$185,0),MATCH('Data above threshold'!BW$4,'Raw Data'!$3:$3,0)-1))</f>
        <v/>
      </c>
      <c r="BX123" s="107" t="str">
        <f aca="true">IF(ISBLANK(OFFSET('Raw Data'!$A$3,MATCH('Data above threshold'!$A123,'Raw Data'!$B$4:$B$185,0),MATCH('Data above threshold'!BX$4,'Raw Data'!$3:$3,0)-1)),"",OFFSET('Raw Data'!$A$3,MATCH('Data above threshold'!$A123,'Raw Data'!$B$4:$B$185,0),MATCH('Data above threshold'!BX$4,'Raw Data'!$3:$3,0)-1))</f>
        <v/>
      </c>
      <c r="BY123" s="107" t="str">
        <f aca="true">IF(ISBLANK(OFFSET('Raw Data'!$A$3,MATCH('Data above threshold'!$A123,'Raw Data'!$B$4:$B$185,0),MATCH('Data above threshold'!BY$4,'Raw Data'!$3:$3,0)-1)),"",OFFSET('Raw Data'!$A$3,MATCH('Data above threshold'!$A123,'Raw Data'!$B$4:$B$185,0),MATCH('Data above threshold'!BY$4,'Raw Data'!$3:$3,0)-1))</f>
        <v/>
      </c>
      <c r="BZ123" s="107" t="str">
        <f aca="true">IF(ISBLANK(OFFSET('Raw Data'!$A$3,MATCH('Data above threshold'!$A123,'Raw Data'!$B$4:$B$185,0),MATCH('Data above threshold'!BZ$4,'Raw Data'!$3:$3,0)-1)),"",OFFSET('Raw Data'!$A$3,MATCH('Data above threshold'!$A123,'Raw Data'!$B$4:$B$185,0),MATCH('Data above threshold'!BZ$4,'Raw Data'!$3:$3,0)-1))</f>
        <v/>
      </c>
      <c r="CA123" s="107" t="str">
        <f aca="true">IF(ISBLANK(OFFSET('Raw Data'!$A$3,MATCH('Data above threshold'!$A123,'Raw Data'!$B$4:$B$185,0),MATCH('Data above threshold'!CA$4,'Raw Data'!$3:$3,0)-1)),"",OFFSET('Raw Data'!$A$3,MATCH('Data above threshold'!$A123,'Raw Data'!$B$4:$B$185,0),MATCH('Data above threshold'!CA$4,'Raw Data'!$3:$3,0)-1))</f>
        <v/>
      </c>
      <c r="CB123" s="107" t="str">
        <f aca="true">IF(ISBLANK(OFFSET('Raw Data'!$A$3,MATCH('Data above threshold'!$A123,'Raw Data'!$B$4:$B$185,0),MATCH('Data above threshold'!CB$4,'Raw Data'!$3:$3,0)-1)),"",OFFSET('Raw Data'!$A$3,MATCH('Data above threshold'!$A123,'Raw Data'!$B$4:$B$185,0),MATCH('Data above threshold'!CB$4,'Raw Data'!$3:$3,0)-1))</f>
        <v/>
      </c>
      <c r="CC123" s="107" t="str">
        <f aca="true">IF(ISBLANK(OFFSET('Raw Data'!$A$3,MATCH('Data above threshold'!$A123,'Raw Data'!$B$4:$B$185,0),MATCH('Data above threshold'!CC$4,'Raw Data'!$3:$3,0)-1)),"",OFFSET('Raw Data'!$A$3,MATCH('Data above threshold'!$A123,'Raw Data'!$B$4:$B$185,0),MATCH('Data above threshold'!CC$4,'Raw Data'!$3:$3,0)-1))</f>
        <v/>
      </c>
      <c r="CD123" s="107" t="str">
        <f aca="true">IF(ISBLANK(OFFSET('Raw Data'!$A$3,MATCH('Data above threshold'!$A123,'Raw Data'!$B$4:$B$185,0),MATCH('Data above threshold'!CD$4,'Raw Data'!$3:$3,0)-1)),"",OFFSET('Raw Data'!$A$3,MATCH('Data above threshold'!$A123,'Raw Data'!$B$4:$B$185,0),MATCH('Data above threshold'!CD$4,'Raw Data'!$3:$3,0)-1))</f>
        <v/>
      </c>
      <c r="CE123" s="107" t="str">
        <f aca="true">IF(ISBLANK(OFFSET('Raw Data'!$A$3,MATCH('Data above threshold'!$A123,'Raw Data'!$B$4:$B$185,0),MATCH('Data above threshold'!CE$4,'Raw Data'!$3:$3,0)-1)),"",OFFSET('Raw Data'!$A$3,MATCH('Data above threshold'!$A123,'Raw Data'!$B$4:$B$185,0),MATCH('Data above threshold'!CE$4,'Raw Data'!$3:$3,0)-1))</f>
        <v/>
      </c>
      <c r="CF123" s="107" t="str">
        <f aca="true">IF(ISBLANK(OFFSET('Raw Data'!$A$3,MATCH('Data above threshold'!$A123,'Raw Data'!$B$4:$B$185,0),MATCH('Data above threshold'!CF$4,'Raw Data'!$3:$3,0)-1)),"",OFFSET('Raw Data'!$A$3,MATCH('Data above threshold'!$A123,'Raw Data'!$B$4:$B$185,0),MATCH('Data above threshold'!CF$4,'Raw Data'!$3:$3,0)-1))</f>
        <v/>
      </c>
      <c r="CG123" s="107" t="str">
        <f aca="true">IF(ISBLANK(OFFSET('Raw Data'!$A$3,MATCH('Data above threshold'!$A123,'Raw Data'!$B$4:$B$185,0),MATCH('Data above threshold'!CG$4,'Raw Data'!$3:$3,0)-1)),"",OFFSET('Raw Data'!$A$3,MATCH('Data above threshold'!$A123,'Raw Data'!$B$4:$B$185,0),MATCH('Data above threshold'!CG$4,'Raw Data'!$3:$3,0)-1))</f>
        <v/>
      </c>
      <c r="CH123" s="107" t="str">
        <f aca="true">IF(ISBLANK(OFFSET('Raw Data'!$A$3,MATCH('Data above threshold'!$A123,'Raw Data'!$B$4:$B$185,0),MATCH('Data above threshold'!CH$4,'Raw Data'!$3:$3,0)-1)),"",OFFSET('Raw Data'!$A$3,MATCH('Data above threshold'!$A123,'Raw Data'!$B$4:$B$185,0),MATCH('Data above threshold'!CH$4,'Raw Data'!$3:$3,0)-1))</f>
        <v/>
      </c>
      <c r="CI123" s="107" t="str">
        <f aca="true">IF(ISBLANK(OFFSET('Raw Data'!$A$3,MATCH('Data above threshold'!$A123,'Raw Data'!$B$4:$B$185,0),MATCH('Data above threshold'!CI$4,'Raw Data'!$3:$3,0)-1)),"",OFFSET('Raw Data'!$A$3,MATCH('Data above threshold'!$A123,'Raw Data'!$B$4:$B$185,0),MATCH('Data above threshold'!CI$4,'Raw Data'!$3:$3,0)-1))</f>
        <v/>
      </c>
      <c r="CJ123" s="107" t="str">
        <f aca="true">IF(ISBLANK(OFFSET('Raw Data'!$A$3,MATCH('Data above threshold'!$A123,'Raw Data'!$B$4:$B$185,0),MATCH('Data above threshold'!CJ$4,'Raw Data'!$3:$3,0)-1)),"",OFFSET('Raw Data'!$A$3,MATCH('Data above threshold'!$A123,'Raw Data'!$B$4:$B$185,0),MATCH('Data above threshold'!CJ$4,'Raw Data'!$3:$3,0)-1))</f>
        <v/>
      </c>
      <c r="CK123" s="107" t="str">
        <f aca="true">IF(ISBLANK(OFFSET('Raw Data'!$A$3,MATCH('Data above threshold'!$A123,'Raw Data'!$B$4:$B$185,0),MATCH('Data above threshold'!CK$4,'Raw Data'!$3:$3,0)-1)),"",OFFSET('Raw Data'!$A$3,MATCH('Data above threshold'!$A123,'Raw Data'!$B$4:$B$185,0),MATCH('Data above threshold'!CK$4,'Raw Data'!$3:$3,0)-1))</f>
        <v/>
      </c>
      <c r="CL123" s="107" t="str">
        <f aca="true">IF(ISBLANK(OFFSET('Raw Data'!$A$3,MATCH('Data above threshold'!$A123,'Raw Data'!$B$4:$B$185,0),MATCH('Data above threshold'!CL$4,'Raw Data'!$3:$3,0)-1)),"",OFFSET('Raw Data'!$A$3,MATCH('Data above threshold'!$A123,'Raw Data'!$B$4:$B$185,0),MATCH('Data above threshold'!CL$4,'Raw Data'!$3:$3,0)-1))</f>
        <v/>
      </c>
      <c r="CM123" s="107" t="str">
        <f aca="true">IF(ISBLANK(OFFSET('Raw Data'!$A$3,MATCH('Data above threshold'!$A123,'Raw Data'!$B$4:$B$185,0),MATCH('Data above threshold'!CM$4,'Raw Data'!$3:$3,0)-1)),"",OFFSET('Raw Data'!$A$3,MATCH('Data above threshold'!$A123,'Raw Data'!$B$4:$B$185,0),MATCH('Data above threshold'!CM$4,'Raw Data'!$3:$3,0)-1))</f>
        <v/>
      </c>
      <c r="CN123" s="107" t="str">
        <f aca="true">IF(ISBLANK(OFFSET('Raw Data'!$A$3,MATCH('Data above threshold'!$A123,'Raw Data'!$B$4:$B$185,0),MATCH('Data above threshold'!CN$4,'Raw Data'!$3:$3,0)-1)),"",OFFSET('Raw Data'!$A$3,MATCH('Data above threshold'!$A123,'Raw Data'!$B$4:$B$185,0),MATCH('Data above threshold'!CN$4,'Raw Data'!$3:$3,0)-1))</f>
        <v/>
      </c>
      <c r="CO123" s="107" t="str">
        <f aca="true">IF(ISBLANK(OFFSET('Raw Data'!$A$3,MATCH('Data above threshold'!$A123,'Raw Data'!$B$4:$B$185,0),MATCH('Data above threshold'!CO$4,'Raw Data'!$3:$3,0)-1)),"",OFFSET('Raw Data'!$A$3,MATCH('Data above threshold'!$A123,'Raw Data'!$B$4:$B$185,0),MATCH('Data above threshold'!CO$4,'Raw Data'!$3:$3,0)-1))</f>
        <v/>
      </c>
      <c r="CP123" s="107" t="str">
        <f aca="true">IF(ISBLANK(OFFSET('Raw Data'!$A$3,MATCH('Data above threshold'!$A123,'Raw Data'!$B$4:$B$185,0),MATCH('Data above threshold'!CP$4,'Raw Data'!$3:$3,0)-1)),"",OFFSET('Raw Data'!$A$3,MATCH('Data above threshold'!$A123,'Raw Data'!$B$4:$B$185,0),MATCH('Data above threshold'!CP$4,'Raw Data'!$3:$3,0)-1))</f>
        <v/>
      </c>
      <c r="CQ123" s="107" t="str">
        <f aca="true">IF(ISBLANK(OFFSET('Raw Data'!$A$3,MATCH('Data above threshold'!$A123,'Raw Data'!$B$4:$B$185,0),MATCH('Data above threshold'!CQ$4,'Raw Data'!$3:$3,0)-1)),"",OFFSET('Raw Data'!$A$3,MATCH('Data above threshold'!$A123,'Raw Data'!$B$4:$B$185,0),MATCH('Data above threshold'!CQ$4,'Raw Data'!$3:$3,0)-1))</f>
        <v/>
      </c>
      <c r="CR123" s="107" t="str">
        <f aca="true">IF(ISBLANK(OFFSET('Raw Data'!$A$3,MATCH('Data above threshold'!$A123,'Raw Data'!$B$4:$B$185,0),MATCH('Data above threshold'!CR$4,'Raw Data'!$3:$3,0)-1)),"",OFFSET('Raw Data'!$A$3,MATCH('Data above threshold'!$A123,'Raw Data'!$B$4:$B$185,0),MATCH('Data above threshold'!CR$4,'Raw Data'!$3:$3,0)-1))</f>
        <v/>
      </c>
    </row>
    <row r="124" s="103" customFormat="true" ht="15.5" hidden="false" customHeight="false" outlineLevel="0" collapsed="false">
      <c r="A124" s="107" t="n">
        <v>4410</v>
      </c>
      <c r="B124" s="107" t="n">
        <v>3</v>
      </c>
      <c r="C124" s="107" t="str">
        <f aca="true">IF(ISBLANK(OFFSET('Raw Data'!$A$3,MATCH('Data above threshold'!$A124,'Raw Data'!$B$4:$B$185,0),MATCH('Data above threshold'!C$4,'Raw Data'!$3:$3,0)-1)),"",OFFSET('Raw Data'!$A$3,MATCH('Data above threshold'!$A124,'Raw Data'!$B$4:$B$185,0),MATCH('Data above threshold'!C$4,'Raw Data'!$3:$3,0)-1))</f>
        <v>Domestic material consumption</v>
      </c>
      <c r="D124" s="107" t="str">
        <f aca="true">IF(ISBLANK(OFFSET('Raw Data'!$A$3,MATCH('Data above threshold'!$A124,'Raw Data'!$B$4:$B$185,0),MATCH('Data above threshold'!D$4,'Raw Data'!$3:$3,0)-1)),"",OFFSET('Raw Data'!$A$3,MATCH('Data above threshold'!$A124,'Raw Data'!$B$4:$B$185,0),MATCH('Data above threshold'!D$4,'Raw Data'!$3:$3,0)-1))</f>
        <v/>
      </c>
      <c r="E124" s="107" t="str">
        <f aca="true">IF(ISBLANK(OFFSET('Raw Data'!$A$3,MATCH('Data above threshold'!$A124,'Raw Data'!$B$4:$B$185,0),MATCH('Data above threshold'!E$4,'Raw Data'!$3:$3,0)-1)),"",OFFSET('Raw Data'!$A$3,MATCH('Data above threshold'!$A124,'Raw Data'!$B$4:$B$185,0),MATCH('Data above threshold'!E$4,'Raw Data'!$3:$3,0)-1))</f>
        <v/>
      </c>
      <c r="F124" s="107" t="str">
        <f aca="true">IF(ISBLANK(OFFSET('Raw Data'!$A$3,MATCH('Data above threshold'!$A124,'Raw Data'!$B$4:$B$185,0),MATCH('Data above threshold'!F$4,'Raw Data'!$3:$3,0)-1)),"",OFFSET('Raw Data'!$A$3,MATCH('Data above threshold'!$A124,'Raw Data'!$B$4:$B$185,0),MATCH('Data above threshold'!F$4,'Raw Data'!$3:$3,0)-1))</f>
        <v/>
      </c>
      <c r="G124" s="107" t="str">
        <f aca="true">IF(ISBLANK(OFFSET('Raw Data'!$A$3,MATCH('Data above threshold'!$A124,'Raw Data'!$B$4:$B$185,0),MATCH('Data above threshold'!G$4,'Raw Data'!$3:$3,0)-1)),"",OFFSET('Raw Data'!$A$3,MATCH('Data above threshold'!$A124,'Raw Data'!$B$4:$B$185,0),MATCH('Data above threshold'!G$4,'Raw Data'!$3:$3,0)-1))</f>
        <v/>
      </c>
      <c r="H124" s="107" t="str">
        <f aca="true">IF(ISBLANK(OFFSET('Raw Data'!$A$3,MATCH('Data above threshold'!$A124,'Raw Data'!$B$4:$B$185,0),MATCH('Data above threshold'!H$4,'Raw Data'!$3:$3,0)-1)),"",OFFSET('Raw Data'!$A$3,MATCH('Data above threshold'!$A124,'Raw Data'!$B$4:$B$185,0),MATCH('Data above threshold'!H$4,'Raw Data'!$3:$3,0)-1))</f>
        <v/>
      </c>
      <c r="I124" s="107" t="str">
        <f aca="true">IF(ISBLANK(OFFSET('Raw Data'!$A$3,MATCH('Data above threshold'!$A124,'Raw Data'!$B$4:$B$185,0),MATCH('Data above threshold'!I$4,'Raw Data'!$3:$3,0)-1)),"",OFFSET('Raw Data'!$A$3,MATCH('Data above threshold'!$A124,'Raw Data'!$B$4:$B$185,0),MATCH('Data above threshold'!I$4,'Raw Data'!$3:$3,0)-1))</f>
        <v/>
      </c>
      <c r="J124" s="107" t="str">
        <f aca="true">IF(ISBLANK(OFFSET('Raw Data'!$A$3,MATCH('Data above threshold'!$A124,'Raw Data'!$B$4:$B$185,0),MATCH('Data above threshold'!J$4,'Raw Data'!$3:$3,0)-1)),"",OFFSET('Raw Data'!$A$3,MATCH('Data above threshold'!$A124,'Raw Data'!$B$4:$B$185,0),MATCH('Data above threshold'!J$4,'Raw Data'!$3:$3,0)-1))</f>
        <v/>
      </c>
      <c r="K124" s="107" t="str">
        <f aca="true">IF(ISBLANK(OFFSET('Raw Data'!$A$3,MATCH('Data above threshold'!$A124,'Raw Data'!$B$4:$B$185,0),MATCH('Data above threshold'!K$4,'Raw Data'!$3:$3,0)-1)),"",OFFSET('Raw Data'!$A$3,MATCH('Data above threshold'!$A124,'Raw Data'!$B$4:$B$185,0),MATCH('Data above threshold'!K$4,'Raw Data'!$3:$3,0)-1))</f>
        <v/>
      </c>
      <c r="L124" s="107" t="str">
        <f aca="true">IF(ISBLANK(OFFSET('Raw Data'!$A$3,MATCH('Data above threshold'!$A124,'Raw Data'!$B$4:$B$185,0),MATCH('Data above threshold'!L$4,'Raw Data'!$3:$3,0)-1)),"",OFFSET('Raw Data'!$A$3,MATCH('Data above threshold'!$A124,'Raw Data'!$B$4:$B$185,0),MATCH('Data above threshold'!L$4,'Raw Data'!$3:$3,0)-1))</f>
        <v/>
      </c>
      <c r="M124" s="105" t="str">
        <f aca="false" t="array" ref="M124:M124">IFERROR(SKEW(IF(ISNUMBER(Q124:CR124),Q124:CR124,"")),"")</f>
        <v/>
      </c>
      <c r="N124" s="107"/>
      <c r="O124" s="107" t="str">
        <f aca="true">IF(ISBLANK(OFFSET('Raw Data'!$A$3,MATCH('Data above threshold'!$A124,'Raw Data'!$B$4:$B$185,0),MATCH('Data above threshold'!O$4,'Raw Data'!$3:$3,0)-1)),"",OFFSET('Raw Data'!$A$3,MATCH('Data above threshold'!$A124,'Raw Data'!$B$4:$B$185,0),MATCH('Data above threshold'!O$4,'Raw Data'!$3:$3,0)-1))</f>
        <v/>
      </c>
      <c r="P124" s="106" t="str">
        <f aca="false" t="array" ref="P124:P124">IF(B124&lt;4,"",1-IFERROR(SUM(ISNUMBER(Q124:CR124)*(1-$Q$3:$CR$3))/COUNTIF($Q$3:$CR$3,0),0))</f>
        <v/>
      </c>
      <c r="Q124" s="107" t="str">
        <f aca="true">IF(ISBLANK(OFFSET('Raw Data'!$A$3,MATCH('Data above threshold'!$A124,'Raw Data'!$B$4:$B$185,0),MATCH('Data above threshold'!Q$4,'Raw Data'!$3:$3,0)-1)),"",OFFSET('Raw Data'!$A$3,MATCH('Data above threshold'!$A124,'Raw Data'!$B$4:$B$185,0),MATCH('Data above threshold'!Q$4,'Raw Data'!$3:$3,0)-1))</f>
        <v/>
      </c>
      <c r="R124" s="107" t="str">
        <f aca="true">IF(ISBLANK(OFFSET('Raw Data'!$A$3,MATCH('Data above threshold'!$A124,'Raw Data'!$B$4:$B$185,0),MATCH('Data above threshold'!R$4,'Raw Data'!$3:$3,0)-1)),"",OFFSET('Raw Data'!$A$3,MATCH('Data above threshold'!$A124,'Raw Data'!$B$4:$B$185,0),MATCH('Data above threshold'!R$4,'Raw Data'!$3:$3,0)-1))</f>
        <v/>
      </c>
      <c r="S124" s="107" t="str">
        <f aca="true">IF(ISBLANK(OFFSET('Raw Data'!$A$3,MATCH('Data above threshold'!$A124,'Raw Data'!$B$4:$B$185,0),MATCH('Data above threshold'!S$4,'Raw Data'!$3:$3,0)-1)),"",OFFSET('Raw Data'!$A$3,MATCH('Data above threshold'!$A124,'Raw Data'!$B$4:$B$185,0),MATCH('Data above threshold'!S$4,'Raw Data'!$3:$3,0)-1))</f>
        <v/>
      </c>
      <c r="T124" s="107" t="str">
        <f aca="true">IF(ISBLANK(OFFSET('Raw Data'!$A$3,MATCH('Data above threshold'!$A124,'Raw Data'!$B$4:$B$185,0),MATCH('Data above threshold'!T$4,'Raw Data'!$3:$3,0)-1)),"",OFFSET('Raw Data'!$A$3,MATCH('Data above threshold'!$A124,'Raw Data'!$B$4:$B$185,0),MATCH('Data above threshold'!T$4,'Raw Data'!$3:$3,0)-1))</f>
        <v/>
      </c>
      <c r="U124" s="107" t="str">
        <f aca="true">IF(ISBLANK(OFFSET('Raw Data'!$A$3,MATCH('Data above threshold'!$A124,'Raw Data'!$B$4:$B$185,0),MATCH('Data above threshold'!U$4,'Raw Data'!$3:$3,0)-1)),"",OFFSET('Raw Data'!$A$3,MATCH('Data above threshold'!$A124,'Raw Data'!$B$4:$B$185,0),MATCH('Data above threshold'!U$4,'Raw Data'!$3:$3,0)-1))</f>
        <v/>
      </c>
      <c r="V124" s="107" t="str">
        <f aca="true">IF(ISBLANK(OFFSET('Raw Data'!$A$3,MATCH('Data above threshold'!$A124,'Raw Data'!$B$4:$B$185,0),MATCH('Data above threshold'!V$4,'Raw Data'!$3:$3,0)-1)),"",OFFSET('Raw Data'!$A$3,MATCH('Data above threshold'!$A124,'Raw Data'!$B$4:$B$185,0),MATCH('Data above threshold'!V$4,'Raw Data'!$3:$3,0)-1))</f>
        <v/>
      </c>
      <c r="W124" s="107" t="str">
        <f aca="true">IF(ISBLANK(OFFSET('Raw Data'!$A$3,MATCH('Data above threshold'!$A124,'Raw Data'!$B$4:$B$185,0),MATCH('Data above threshold'!W$4,'Raw Data'!$3:$3,0)-1)),"",OFFSET('Raw Data'!$A$3,MATCH('Data above threshold'!$A124,'Raw Data'!$B$4:$B$185,0),MATCH('Data above threshold'!W$4,'Raw Data'!$3:$3,0)-1))</f>
        <v/>
      </c>
      <c r="X124" s="107" t="str">
        <f aca="true">IF(ISBLANK(OFFSET('Raw Data'!$A$3,MATCH('Data above threshold'!$A124,'Raw Data'!$B$4:$B$185,0),MATCH('Data above threshold'!X$4,'Raw Data'!$3:$3,0)-1)),"",OFFSET('Raw Data'!$A$3,MATCH('Data above threshold'!$A124,'Raw Data'!$B$4:$B$185,0),MATCH('Data above threshold'!X$4,'Raw Data'!$3:$3,0)-1))</f>
        <v/>
      </c>
      <c r="Y124" s="107" t="str">
        <f aca="true">IF(ISBLANK(OFFSET('Raw Data'!$A$3,MATCH('Data above threshold'!$A124,'Raw Data'!$B$4:$B$185,0),MATCH('Data above threshold'!Y$4,'Raw Data'!$3:$3,0)-1)),"",OFFSET('Raw Data'!$A$3,MATCH('Data above threshold'!$A124,'Raw Data'!$B$4:$B$185,0),MATCH('Data above threshold'!Y$4,'Raw Data'!$3:$3,0)-1))</f>
        <v/>
      </c>
      <c r="Z124" s="107" t="str">
        <f aca="true">IF(ISBLANK(OFFSET('Raw Data'!$A$3,MATCH('Data above threshold'!$A124,'Raw Data'!$B$4:$B$185,0),MATCH('Data above threshold'!Z$4,'Raw Data'!$3:$3,0)-1)),"",OFFSET('Raw Data'!$A$3,MATCH('Data above threshold'!$A124,'Raw Data'!$B$4:$B$185,0),MATCH('Data above threshold'!Z$4,'Raw Data'!$3:$3,0)-1))</f>
        <v/>
      </c>
      <c r="AA124" s="107" t="str">
        <f aca="true">IF(ISBLANK(OFFSET('Raw Data'!$A$3,MATCH('Data above threshold'!$A124,'Raw Data'!$B$4:$B$185,0),MATCH('Data above threshold'!AA$4,'Raw Data'!$3:$3,0)-1)),"",OFFSET('Raw Data'!$A$3,MATCH('Data above threshold'!$A124,'Raw Data'!$B$4:$B$185,0),MATCH('Data above threshold'!AA$4,'Raw Data'!$3:$3,0)-1))</f>
        <v/>
      </c>
      <c r="AB124" s="107" t="str">
        <f aca="true">IF(ISBLANK(OFFSET('Raw Data'!$A$3,MATCH('Data above threshold'!$A124,'Raw Data'!$B$4:$B$185,0),MATCH('Data above threshold'!AB$4,'Raw Data'!$3:$3,0)-1)),"",OFFSET('Raw Data'!$A$3,MATCH('Data above threshold'!$A124,'Raw Data'!$B$4:$B$185,0),MATCH('Data above threshold'!AB$4,'Raw Data'!$3:$3,0)-1))</f>
        <v/>
      </c>
      <c r="AC124" s="107" t="str">
        <f aca="true">IF(ISBLANK(OFFSET('Raw Data'!$A$3,MATCH('Data above threshold'!$A124,'Raw Data'!$B$4:$B$185,0),MATCH('Data above threshold'!AC$4,'Raw Data'!$3:$3,0)-1)),"",OFFSET('Raw Data'!$A$3,MATCH('Data above threshold'!$A124,'Raw Data'!$B$4:$B$185,0),MATCH('Data above threshold'!AC$4,'Raw Data'!$3:$3,0)-1))</f>
        <v/>
      </c>
      <c r="AD124" s="107" t="str">
        <f aca="true">IF(ISBLANK(OFFSET('Raw Data'!$A$3,MATCH('Data above threshold'!$A124,'Raw Data'!$B$4:$B$185,0),MATCH('Data above threshold'!AD$4,'Raw Data'!$3:$3,0)-1)),"",OFFSET('Raw Data'!$A$3,MATCH('Data above threshold'!$A124,'Raw Data'!$B$4:$B$185,0),MATCH('Data above threshold'!AD$4,'Raw Data'!$3:$3,0)-1))</f>
        <v/>
      </c>
      <c r="AE124" s="107" t="str">
        <f aca="true">IF(ISBLANK(OFFSET('Raw Data'!$A$3,MATCH('Data above threshold'!$A124,'Raw Data'!$B$4:$B$185,0),MATCH('Data above threshold'!AE$4,'Raw Data'!$3:$3,0)-1)),"",OFFSET('Raw Data'!$A$3,MATCH('Data above threshold'!$A124,'Raw Data'!$B$4:$B$185,0),MATCH('Data above threshold'!AE$4,'Raw Data'!$3:$3,0)-1))</f>
        <v/>
      </c>
      <c r="AF124" s="107" t="str">
        <f aca="true">IF(ISBLANK(OFFSET('Raw Data'!$A$3,MATCH('Data above threshold'!$A124,'Raw Data'!$B$4:$B$185,0),MATCH('Data above threshold'!AF$4,'Raw Data'!$3:$3,0)-1)),"",OFFSET('Raw Data'!$A$3,MATCH('Data above threshold'!$A124,'Raw Data'!$B$4:$B$185,0),MATCH('Data above threshold'!AF$4,'Raw Data'!$3:$3,0)-1))</f>
        <v/>
      </c>
      <c r="AG124" s="107" t="str">
        <f aca="true">IF(ISBLANK(OFFSET('Raw Data'!$A$3,MATCH('Data above threshold'!$A124,'Raw Data'!$B$4:$B$185,0),MATCH('Data above threshold'!AG$4,'Raw Data'!$3:$3,0)-1)),"",OFFSET('Raw Data'!$A$3,MATCH('Data above threshold'!$A124,'Raw Data'!$B$4:$B$185,0),MATCH('Data above threshold'!AG$4,'Raw Data'!$3:$3,0)-1))</f>
        <v/>
      </c>
      <c r="AH124" s="107" t="str">
        <f aca="true">IF(ISBLANK(OFFSET('Raw Data'!$A$3,MATCH('Data above threshold'!$A124,'Raw Data'!$B$4:$B$185,0),MATCH('Data above threshold'!AH$4,'Raw Data'!$3:$3,0)-1)),"",OFFSET('Raw Data'!$A$3,MATCH('Data above threshold'!$A124,'Raw Data'!$B$4:$B$185,0),MATCH('Data above threshold'!AH$4,'Raw Data'!$3:$3,0)-1))</f>
        <v/>
      </c>
      <c r="AI124" s="107" t="str">
        <f aca="true">IF(ISBLANK(OFFSET('Raw Data'!$A$3,MATCH('Data above threshold'!$A124,'Raw Data'!$B$4:$B$185,0),MATCH('Data above threshold'!AI$4,'Raw Data'!$3:$3,0)-1)),"",OFFSET('Raw Data'!$A$3,MATCH('Data above threshold'!$A124,'Raw Data'!$B$4:$B$185,0),MATCH('Data above threshold'!AI$4,'Raw Data'!$3:$3,0)-1))</f>
        <v/>
      </c>
      <c r="AJ124" s="107" t="str">
        <f aca="true">IF(ISBLANK(OFFSET('Raw Data'!$A$3,MATCH('Data above threshold'!$A124,'Raw Data'!$B$4:$B$185,0),MATCH('Data above threshold'!AJ$4,'Raw Data'!$3:$3,0)-1)),"",OFFSET('Raw Data'!$A$3,MATCH('Data above threshold'!$A124,'Raw Data'!$B$4:$B$185,0),MATCH('Data above threshold'!AJ$4,'Raw Data'!$3:$3,0)-1))</f>
        <v/>
      </c>
      <c r="AK124" s="107" t="str">
        <f aca="true">IF(ISBLANK(OFFSET('Raw Data'!$A$3,MATCH('Data above threshold'!$A124,'Raw Data'!$B$4:$B$185,0),MATCH('Data above threshold'!AK$4,'Raw Data'!$3:$3,0)-1)),"",OFFSET('Raw Data'!$A$3,MATCH('Data above threshold'!$A124,'Raw Data'!$B$4:$B$185,0),MATCH('Data above threshold'!AK$4,'Raw Data'!$3:$3,0)-1))</f>
        <v/>
      </c>
      <c r="AL124" s="107" t="str">
        <f aca="true">IF(ISBLANK(OFFSET('Raw Data'!$A$3,MATCH('Data above threshold'!$A124,'Raw Data'!$B$4:$B$185,0),MATCH('Data above threshold'!AL$4,'Raw Data'!$3:$3,0)-1)),"",OFFSET('Raw Data'!$A$3,MATCH('Data above threshold'!$A124,'Raw Data'!$B$4:$B$185,0),MATCH('Data above threshold'!AL$4,'Raw Data'!$3:$3,0)-1))</f>
        <v/>
      </c>
      <c r="AM124" s="107" t="str">
        <f aca="true">IF(ISBLANK(OFFSET('Raw Data'!$A$3,MATCH('Data above threshold'!$A124,'Raw Data'!$B$4:$B$185,0),MATCH('Data above threshold'!AM$4,'Raw Data'!$3:$3,0)-1)),"",OFFSET('Raw Data'!$A$3,MATCH('Data above threshold'!$A124,'Raw Data'!$B$4:$B$185,0),MATCH('Data above threshold'!AM$4,'Raw Data'!$3:$3,0)-1))</f>
        <v/>
      </c>
      <c r="AN124" s="107" t="str">
        <f aca="true">IF(ISBLANK(OFFSET('Raw Data'!$A$3,MATCH('Data above threshold'!$A124,'Raw Data'!$B$4:$B$185,0),MATCH('Data above threshold'!AN$4,'Raw Data'!$3:$3,0)-1)),"",OFFSET('Raw Data'!$A$3,MATCH('Data above threshold'!$A124,'Raw Data'!$B$4:$B$185,0),MATCH('Data above threshold'!AN$4,'Raw Data'!$3:$3,0)-1))</f>
        <v/>
      </c>
      <c r="AO124" s="107" t="str">
        <f aca="true">IF(ISBLANK(OFFSET('Raw Data'!$A$3,MATCH('Data above threshold'!$A124,'Raw Data'!$B$4:$B$185,0),MATCH('Data above threshold'!AO$4,'Raw Data'!$3:$3,0)-1)),"",OFFSET('Raw Data'!$A$3,MATCH('Data above threshold'!$A124,'Raw Data'!$B$4:$B$185,0),MATCH('Data above threshold'!AO$4,'Raw Data'!$3:$3,0)-1))</f>
        <v/>
      </c>
      <c r="AP124" s="107" t="str">
        <f aca="true">IF(ISBLANK(OFFSET('Raw Data'!$A$3,MATCH('Data above threshold'!$A124,'Raw Data'!$B$4:$B$185,0),MATCH('Data above threshold'!AP$4,'Raw Data'!$3:$3,0)-1)),"",OFFSET('Raw Data'!$A$3,MATCH('Data above threshold'!$A124,'Raw Data'!$B$4:$B$185,0),MATCH('Data above threshold'!AP$4,'Raw Data'!$3:$3,0)-1))</f>
        <v/>
      </c>
      <c r="AQ124" s="107" t="str">
        <f aca="true">IF(ISBLANK(OFFSET('Raw Data'!$A$3,MATCH('Data above threshold'!$A124,'Raw Data'!$B$4:$B$185,0),MATCH('Data above threshold'!AQ$4,'Raw Data'!$3:$3,0)-1)),"",OFFSET('Raw Data'!$A$3,MATCH('Data above threshold'!$A124,'Raw Data'!$B$4:$B$185,0),MATCH('Data above threshold'!AQ$4,'Raw Data'!$3:$3,0)-1))</f>
        <v/>
      </c>
      <c r="AR124" s="107" t="str">
        <f aca="true">IF(ISBLANK(OFFSET('Raw Data'!$A$3,MATCH('Data above threshold'!$A124,'Raw Data'!$B$4:$B$185,0),MATCH('Data above threshold'!AR$4,'Raw Data'!$3:$3,0)-1)),"",OFFSET('Raw Data'!$A$3,MATCH('Data above threshold'!$A124,'Raw Data'!$B$4:$B$185,0),MATCH('Data above threshold'!AR$4,'Raw Data'!$3:$3,0)-1))</f>
        <v/>
      </c>
      <c r="AS124" s="107" t="str">
        <f aca="true">IF(ISBLANK(OFFSET('Raw Data'!$A$3,MATCH('Data above threshold'!$A124,'Raw Data'!$B$4:$B$185,0),MATCH('Data above threshold'!AS$4,'Raw Data'!$3:$3,0)-1)),"",OFFSET('Raw Data'!$A$3,MATCH('Data above threshold'!$A124,'Raw Data'!$B$4:$B$185,0),MATCH('Data above threshold'!AS$4,'Raw Data'!$3:$3,0)-1))</f>
        <v/>
      </c>
      <c r="AT124" s="107" t="str">
        <f aca="true">IF(ISBLANK(OFFSET('Raw Data'!$A$3,MATCH('Data above threshold'!$A124,'Raw Data'!$B$4:$B$185,0),MATCH('Data above threshold'!AT$4,'Raw Data'!$3:$3,0)-1)),"",OFFSET('Raw Data'!$A$3,MATCH('Data above threshold'!$A124,'Raw Data'!$B$4:$B$185,0),MATCH('Data above threshold'!AT$4,'Raw Data'!$3:$3,0)-1))</f>
        <v/>
      </c>
      <c r="AU124" s="107" t="str">
        <f aca="true">IF(ISBLANK(OFFSET('Raw Data'!$A$3,MATCH('Data above threshold'!$A124,'Raw Data'!$B$4:$B$185,0),MATCH('Data above threshold'!AU$4,'Raw Data'!$3:$3,0)-1)),"",OFFSET('Raw Data'!$A$3,MATCH('Data above threshold'!$A124,'Raw Data'!$B$4:$B$185,0),MATCH('Data above threshold'!AU$4,'Raw Data'!$3:$3,0)-1))</f>
        <v/>
      </c>
      <c r="AV124" s="107" t="str">
        <f aca="true">IF(ISBLANK(OFFSET('Raw Data'!$A$3,MATCH('Data above threshold'!$A124,'Raw Data'!$B$4:$B$185,0),MATCH('Data above threshold'!AV$4,'Raw Data'!$3:$3,0)-1)),"",OFFSET('Raw Data'!$A$3,MATCH('Data above threshold'!$A124,'Raw Data'!$B$4:$B$185,0),MATCH('Data above threshold'!AV$4,'Raw Data'!$3:$3,0)-1))</f>
        <v/>
      </c>
      <c r="AW124" s="107" t="str">
        <f aca="true">IF(ISBLANK(OFFSET('Raw Data'!$A$3,MATCH('Data above threshold'!$A124,'Raw Data'!$B$4:$B$185,0),MATCH('Data above threshold'!AW$4,'Raw Data'!$3:$3,0)-1)),"",OFFSET('Raw Data'!$A$3,MATCH('Data above threshold'!$A124,'Raw Data'!$B$4:$B$185,0),MATCH('Data above threshold'!AW$4,'Raw Data'!$3:$3,0)-1))</f>
        <v/>
      </c>
      <c r="AX124" s="107" t="str">
        <f aca="true">IF(ISBLANK(OFFSET('Raw Data'!$A$3,MATCH('Data above threshold'!$A124,'Raw Data'!$B$4:$B$185,0),MATCH('Data above threshold'!AX$4,'Raw Data'!$3:$3,0)-1)),"",OFFSET('Raw Data'!$A$3,MATCH('Data above threshold'!$A124,'Raw Data'!$B$4:$B$185,0),MATCH('Data above threshold'!AX$4,'Raw Data'!$3:$3,0)-1))</f>
        <v/>
      </c>
      <c r="AY124" s="107" t="str">
        <f aca="true">IF(ISBLANK(OFFSET('Raw Data'!$A$3,MATCH('Data above threshold'!$A124,'Raw Data'!$B$4:$B$185,0),MATCH('Data above threshold'!AY$4,'Raw Data'!$3:$3,0)-1)),"",OFFSET('Raw Data'!$A$3,MATCH('Data above threshold'!$A124,'Raw Data'!$B$4:$B$185,0),MATCH('Data above threshold'!AY$4,'Raw Data'!$3:$3,0)-1))</f>
        <v/>
      </c>
      <c r="AZ124" s="107" t="str">
        <f aca="true">IF(ISBLANK(OFFSET('Raw Data'!$A$3,MATCH('Data above threshold'!$A124,'Raw Data'!$B$4:$B$185,0),MATCH('Data above threshold'!AZ$4,'Raw Data'!$3:$3,0)-1)),"",OFFSET('Raw Data'!$A$3,MATCH('Data above threshold'!$A124,'Raw Data'!$B$4:$B$185,0),MATCH('Data above threshold'!AZ$4,'Raw Data'!$3:$3,0)-1))</f>
        <v/>
      </c>
      <c r="BA124" s="107" t="str">
        <f aca="true">IF(ISBLANK(OFFSET('Raw Data'!$A$3,MATCH('Data above threshold'!$A124,'Raw Data'!$B$4:$B$185,0),MATCH('Data above threshold'!BA$4,'Raw Data'!$3:$3,0)-1)),"",OFFSET('Raw Data'!$A$3,MATCH('Data above threshold'!$A124,'Raw Data'!$B$4:$B$185,0),MATCH('Data above threshold'!BA$4,'Raw Data'!$3:$3,0)-1))</f>
        <v/>
      </c>
      <c r="BB124" s="107" t="str">
        <f aca="true">IF(ISBLANK(OFFSET('Raw Data'!$A$3,MATCH('Data above threshold'!$A124,'Raw Data'!$B$4:$B$185,0),MATCH('Data above threshold'!BB$4,'Raw Data'!$3:$3,0)-1)),"",OFFSET('Raw Data'!$A$3,MATCH('Data above threshold'!$A124,'Raw Data'!$B$4:$B$185,0),MATCH('Data above threshold'!BB$4,'Raw Data'!$3:$3,0)-1))</f>
        <v/>
      </c>
      <c r="BC124" s="107" t="str">
        <f aca="true">IF(ISBLANK(OFFSET('Raw Data'!$A$3,MATCH('Data above threshold'!$A124,'Raw Data'!$B$4:$B$185,0),MATCH('Data above threshold'!BC$4,'Raw Data'!$3:$3,0)-1)),"",OFFSET('Raw Data'!$A$3,MATCH('Data above threshold'!$A124,'Raw Data'!$B$4:$B$185,0),MATCH('Data above threshold'!BC$4,'Raw Data'!$3:$3,0)-1))</f>
        <v/>
      </c>
      <c r="BD124" s="107" t="str">
        <f aca="true">IF(ISBLANK(OFFSET('Raw Data'!$A$3,MATCH('Data above threshold'!$A124,'Raw Data'!$B$4:$B$185,0),MATCH('Data above threshold'!BD$4,'Raw Data'!$3:$3,0)-1)),"",OFFSET('Raw Data'!$A$3,MATCH('Data above threshold'!$A124,'Raw Data'!$B$4:$B$185,0),MATCH('Data above threshold'!BD$4,'Raw Data'!$3:$3,0)-1))</f>
        <v/>
      </c>
      <c r="BE124" s="107" t="str">
        <f aca="true">IF(ISBLANK(OFFSET('Raw Data'!$A$3,MATCH('Data above threshold'!$A124,'Raw Data'!$B$4:$B$185,0),MATCH('Data above threshold'!BE$4,'Raw Data'!$3:$3,0)-1)),"",OFFSET('Raw Data'!$A$3,MATCH('Data above threshold'!$A124,'Raw Data'!$B$4:$B$185,0),MATCH('Data above threshold'!BE$4,'Raw Data'!$3:$3,0)-1))</f>
        <v/>
      </c>
      <c r="BF124" s="107" t="str">
        <f aca="true">IF(ISBLANK(OFFSET('Raw Data'!$A$3,MATCH('Data above threshold'!$A124,'Raw Data'!$B$4:$B$185,0),MATCH('Data above threshold'!BF$4,'Raw Data'!$3:$3,0)-1)),"",OFFSET('Raw Data'!$A$3,MATCH('Data above threshold'!$A124,'Raw Data'!$B$4:$B$185,0),MATCH('Data above threshold'!BF$4,'Raw Data'!$3:$3,0)-1))</f>
        <v/>
      </c>
      <c r="BG124" s="107" t="str">
        <f aca="true">IF(ISBLANK(OFFSET('Raw Data'!$A$3,MATCH('Data above threshold'!$A124,'Raw Data'!$B$4:$B$185,0),MATCH('Data above threshold'!BG$4,'Raw Data'!$3:$3,0)-1)),"",OFFSET('Raw Data'!$A$3,MATCH('Data above threshold'!$A124,'Raw Data'!$B$4:$B$185,0),MATCH('Data above threshold'!BG$4,'Raw Data'!$3:$3,0)-1))</f>
        <v/>
      </c>
      <c r="BH124" s="107" t="str">
        <f aca="true">IF(ISBLANK(OFFSET('Raw Data'!$A$3,MATCH('Data above threshold'!$A124,'Raw Data'!$B$4:$B$185,0),MATCH('Data above threshold'!BH$4,'Raw Data'!$3:$3,0)-1)),"",OFFSET('Raw Data'!$A$3,MATCH('Data above threshold'!$A124,'Raw Data'!$B$4:$B$185,0),MATCH('Data above threshold'!BH$4,'Raw Data'!$3:$3,0)-1))</f>
        <v/>
      </c>
      <c r="BI124" s="107" t="str">
        <f aca="true">IF(ISBLANK(OFFSET('Raw Data'!$A$3,MATCH('Data above threshold'!$A124,'Raw Data'!$B$4:$B$185,0),MATCH('Data above threshold'!BI$4,'Raw Data'!$3:$3,0)-1)),"",OFFSET('Raw Data'!$A$3,MATCH('Data above threshold'!$A124,'Raw Data'!$B$4:$B$185,0),MATCH('Data above threshold'!BI$4,'Raw Data'!$3:$3,0)-1))</f>
        <v/>
      </c>
      <c r="BJ124" s="107" t="str">
        <f aca="true">IF(ISBLANK(OFFSET('Raw Data'!$A$3,MATCH('Data above threshold'!$A124,'Raw Data'!$B$4:$B$185,0),MATCH('Data above threshold'!BJ$4,'Raw Data'!$3:$3,0)-1)),"",OFFSET('Raw Data'!$A$3,MATCH('Data above threshold'!$A124,'Raw Data'!$B$4:$B$185,0),MATCH('Data above threshold'!BJ$4,'Raw Data'!$3:$3,0)-1))</f>
        <v/>
      </c>
      <c r="BK124" s="107" t="str">
        <f aca="true">IF(ISBLANK(OFFSET('Raw Data'!$A$3,MATCH('Data above threshold'!$A124,'Raw Data'!$B$4:$B$185,0),MATCH('Data above threshold'!BK$4,'Raw Data'!$3:$3,0)-1)),"",OFFSET('Raw Data'!$A$3,MATCH('Data above threshold'!$A124,'Raw Data'!$B$4:$B$185,0),MATCH('Data above threshold'!BK$4,'Raw Data'!$3:$3,0)-1))</f>
        <v/>
      </c>
      <c r="BL124" s="107" t="str">
        <f aca="true">IF(ISBLANK(OFFSET('Raw Data'!$A$3,MATCH('Data above threshold'!$A124,'Raw Data'!$B$4:$B$185,0),MATCH('Data above threshold'!BL$4,'Raw Data'!$3:$3,0)-1)),"",OFFSET('Raw Data'!$A$3,MATCH('Data above threshold'!$A124,'Raw Data'!$B$4:$B$185,0),MATCH('Data above threshold'!BL$4,'Raw Data'!$3:$3,0)-1))</f>
        <v/>
      </c>
      <c r="BM124" s="107" t="str">
        <f aca="true">IF(ISBLANK(OFFSET('Raw Data'!$A$3,MATCH('Data above threshold'!$A124,'Raw Data'!$B$4:$B$185,0),MATCH('Data above threshold'!BM$4,'Raw Data'!$3:$3,0)-1)),"",OFFSET('Raw Data'!$A$3,MATCH('Data above threshold'!$A124,'Raw Data'!$B$4:$B$185,0),MATCH('Data above threshold'!BM$4,'Raw Data'!$3:$3,0)-1))</f>
        <v/>
      </c>
      <c r="BN124" s="107" t="str">
        <f aca="true">IF(ISBLANK(OFFSET('Raw Data'!$A$3,MATCH('Data above threshold'!$A124,'Raw Data'!$B$4:$B$185,0),MATCH('Data above threshold'!BN$4,'Raw Data'!$3:$3,0)-1)),"",OFFSET('Raw Data'!$A$3,MATCH('Data above threshold'!$A124,'Raw Data'!$B$4:$B$185,0),MATCH('Data above threshold'!BN$4,'Raw Data'!$3:$3,0)-1))</f>
        <v/>
      </c>
      <c r="BO124" s="107" t="str">
        <f aca="true">IF(ISBLANK(OFFSET('Raw Data'!$A$3,MATCH('Data above threshold'!$A124,'Raw Data'!$B$4:$B$185,0),MATCH('Data above threshold'!BO$4,'Raw Data'!$3:$3,0)-1)),"",OFFSET('Raw Data'!$A$3,MATCH('Data above threshold'!$A124,'Raw Data'!$B$4:$B$185,0),MATCH('Data above threshold'!BO$4,'Raw Data'!$3:$3,0)-1))</f>
        <v/>
      </c>
      <c r="BP124" s="107" t="str">
        <f aca="true">IF(ISBLANK(OFFSET('Raw Data'!$A$3,MATCH('Data above threshold'!$A124,'Raw Data'!$B$4:$B$185,0),MATCH('Data above threshold'!BP$4,'Raw Data'!$3:$3,0)-1)),"",OFFSET('Raw Data'!$A$3,MATCH('Data above threshold'!$A124,'Raw Data'!$B$4:$B$185,0),MATCH('Data above threshold'!BP$4,'Raw Data'!$3:$3,0)-1))</f>
        <v/>
      </c>
      <c r="BQ124" s="107" t="str">
        <f aca="true">IF(ISBLANK(OFFSET('Raw Data'!$A$3,MATCH('Data above threshold'!$A124,'Raw Data'!$B$4:$B$185,0),MATCH('Data above threshold'!BQ$4,'Raw Data'!$3:$3,0)-1)),"",OFFSET('Raw Data'!$A$3,MATCH('Data above threshold'!$A124,'Raw Data'!$B$4:$B$185,0),MATCH('Data above threshold'!BQ$4,'Raw Data'!$3:$3,0)-1))</f>
        <v/>
      </c>
      <c r="BR124" s="107" t="str">
        <f aca="true">IF(ISBLANK(OFFSET('Raw Data'!$A$3,MATCH('Data above threshold'!$A124,'Raw Data'!$B$4:$B$185,0),MATCH('Data above threshold'!BR$4,'Raw Data'!$3:$3,0)-1)),"",OFFSET('Raw Data'!$A$3,MATCH('Data above threshold'!$A124,'Raw Data'!$B$4:$B$185,0),MATCH('Data above threshold'!BR$4,'Raw Data'!$3:$3,0)-1))</f>
        <v/>
      </c>
      <c r="BS124" s="107" t="str">
        <f aca="true">IF(ISBLANK(OFFSET('Raw Data'!$A$3,MATCH('Data above threshold'!$A124,'Raw Data'!$B$4:$B$185,0),MATCH('Data above threshold'!BS$4,'Raw Data'!$3:$3,0)-1)),"",OFFSET('Raw Data'!$A$3,MATCH('Data above threshold'!$A124,'Raw Data'!$B$4:$B$185,0),MATCH('Data above threshold'!BS$4,'Raw Data'!$3:$3,0)-1))</f>
        <v/>
      </c>
      <c r="BT124" s="107" t="str">
        <f aca="true">IF(ISBLANK(OFFSET('Raw Data'!$A$3,MATCH('Data above threshold'!$A124,'Raw Data'!$B$4:$B$185,0),MATCH('Data above threshold'!BT$4,'Raw Data'!$3:$3,0)-1)),"",OFFSET('Raw Data'!$A$3,MATCH('Data above threshold'!$A124,'Raw Data'!$B$4:$B$185,0),MATCH('Data above threshold'!BT$4,'Raw Data'!$3:$3,0)-1))</f>
        <v/>
      </c>
      <c r="BU124" s="107" t="str">
        <f aca="true">IF(ISBLANK(OFFSET('Raw Data'!$A$3,MATCH('Data above threshold'!$A124,'Raw Data'!$B$4:$B$185,0),MATCH('Data above threshold'!BU$4,'Raw Data'!$3:$3,0)-1)),"",OFFSET('Raw Data'!$A$3,MATCH('Data above threshold'!$A124,'Raw Data'!$B$4:$B$185,0),MATCH('Data above threshold'!BU$4,'Raw Data'!$3:$3,0)-1))</f>
        <v/>
      </c>
      <c r="BV124" s="107" t="str">
        <f aca="true">IF(ISBLANK(OFFSET('Raw Data'!$A$3,MATCH('Data above threshold'!$A124,'Raw Data'!$B$4:$B$185,0),MATCH('Data above threshold'!BV$4,'Raw Data'!$3:$3,0)-1)),"",OFFSET('Raw Data'!$A$3,MATCH('Data above threshold'!$A124,'Raw Data'!$B$4:$B$185,0),MATCH('Data above threshold'!BV$4,'Raw Data'!$3:$3,0)-1))</f>
        <v/>
      </c>
      <c r="BW124" s="107" t="str">
        <f aca="true">IF(ISBLANK(OFFSET('Raw Data'!$A$3,MATCH('Data above threshold'!$A124,'Raw Data'!$B$4:$B$185,0),MATCH('Data above threshold'!BW$4,'Raw Data'!$3:$3,0)-1)),"",OFFSET('Raw Data'!$A$3,MATCH('Data above threshold'!$A124,'Raw Data'!$B$4:$B$185,0),MATCH('Data above threshold'!BW$4,'Raw Data'!$3:$3,0)-1))</f>
        <v/>
      </c>
      <c r="BX124" s="107" t="str">
        <f aca="true">IF(ISBLANK(OFFSET('Raw Data'!$A$3,MATCH('Data above threshold'!$A124,'Raw Data'!$B$4:$B$185,0),MATCH('Data above threshold'!BX$4,'Raw Data'!$3:$3,0)-1)),"",OFFSET('Raw Data'!$A$3,MATCH('Data above threshold'!$A124,'Raw Data'!$B$4:$B$185,0),MATCH('Data above threshold'!BX$4,'Raw Data'!$3:$3,0)-1))</f>
        <v/>
      </c>
      <c r="BY124" s="107" t="str">
        <f aca="true">IF(ISBLANK(OFFSET('Raw Data'!$A$3,MATCH('Data above threshold'!$A124,'Raw Data'!$B$4:$B$185,0),MATCH('Data above threshold'!BY$4,'Raw Data'!$3:$3,0)-1)),"",OFFSET('Raw Data'!$A$3,MATCH('Data above threshold'!$A124,'Raw Data'!$B$4:$B$185,0),MATCH('Data above threshold'!BY$4,'Raw Data'!$3:$3,0)-1))</f>
        <v/>
      </c>
      <c r="BZ124" s="107" t="str">
        <f aca="true">IF(ISBLANK(OFFSET('Raw Data'!$A$3,MATCH('Data above threshold'!$A124,'Raw Data'!$B$4:$B$185,0),MATCH('Data above threshold'!BZ$4,'Raw Data'!$3:$3,0)-1)),"",OFFSET('Raw Data'!$A$3,MATCH('Data above threshold'!$A124,'Raw Data'!$B$4:$B$185,0),MATCH('Data above threshold'!BZ$4,'Raw Data'!$3:$3,0)-1))</f>
        <v/>
      </c>
      <c r="CA124" s="107" t="str">
        <f aca="true">IF(ISBLANK(OFFSET('Raw Data'!$A$3,MATCH('Data above threshold'!$A124,'Raw Data'!$B$4:$B$185,0),MATCH('Data above threshold'!CA$4,'Raw Data'!$3:$3,0)-1)),"",OFFSET('Raw Data'!$A$3,MATCH('Data above threshold'!$A124,'Raw Data'!$B$4:$B$185,0),MATCH('Data above threshold'!CA$4,'Raw Data'!$3:$3,0)-1))</f>
        <v/>
      </c>
      <c r="CB124" s="107" t="str">
        <f aca="true">IF(ISBLANK(OFFSET('Raw Data'!$A$3,MATCH('Data above threshold'!$A124,'Raw Data'!$B$4:$B$185,0),MATCH('Data above threshold'!CB$4,'Raw Data'!$3:$3,0)-1)),"",OFFSET('Raw Data'!$A$3,MATCH('Data above threshold'!$A124,'Raw Data'!$B$4:$B$185,0),MATCH('Data above threshold'!CB$4,'Raw Data'!$3:$3,0)-1))</f>
        <v/>
      </c>
      <c r="CC124" s="107" t="str">
        <f aca="true">IF(ISBLANK(OFFSET('Raw Data'!$A$3,MATCH('Data above threshold'!$A124,'Raw Data'!$B$4:$B$185,0),MATCH('Data above threshold'!CC$4,'Raw Data'!$3:$3,0)-1)),"",OFFSET('Raw Data'!$A$3,MATCH('Data above threshold'!$A124,'Raw Data'!$B$4:$B$185,0),MATCH('Data above threshold'!CC$4,'Raw Data'!$3:$3,0)-1))</f>
        <v/>
      </c>
      <c r="CD124" s="107" t="str">
        <f aca="true">IF(ISBLANK(OFFSET('Raw Data'!$A$3,MATCH('Data above threshold'!$A124,'Raw Data'!$B$4:$B$185,0),MATCH('Data above threshold'!CD$4,'Raw Data'!$3:$3,0)-1)),"",OFFSET('Raw Data'!$A$3,MATCH('Data above threshold'!$A124,'Raw Data'!$B$4:$B$185,0),MATCH('Data above threshold'!CD$4,'Raw Data'!$3:$3,0)-1))</f>
        <v/>
      </c>
      <c r="CE124" s="107" t="str">
        <f aca="true">IF(ISBLANK(OFFSET('Raw Data'!$A$3,MATCH('Data above threshold'!$A124,'Raw Data'!$B$4:$B$185,0),MATCH('Data above threshold'!CE$4,'Raw Data'!$3:$3,0)-1)),"",OFFSET('Raw Data'!$A$3,MATCH('Data above threshold'!$A124,'Raw Data'!$B$4:$B$185,0),MATCH('Data above threshold'!CE$4,'Raw Data'!$3:$3,0)-1))</f>
        <v/>
      </c>
      <c r="CF124" s="107" t="str">
        <f aca="true">IF(ISBLANK(OFFSET('Raw Data'!$A$3,MATCH('Data above threshold'!$A124,'Raw Data'!$B$4:$B$185,0),MATCH('Data above threshold'!CF$4,'Raw Data'!$3:$3,0)-1)),"",OFFSET('Raw Data'!$A$3,MATCH('Data above threshold'!$A124,'Raw Data'!$B$4:$B$185,0),MATCH('Data above threshold'!CF$4,'Raw Data'!$3:$3,0)-1))</f>
        <v/>
      </c>
      <c r="CG124" s="107" t="str">
        <f aca="true">IF(ISBLANK(OFFSET('Raw Data'!$A$3,MATCH('Data above threshold'!$A124,'Raw Data'!$B$4:$B$185,0),MATCH('Data above threshold'!CG$4,'Raw Data'!$3:$3,0)-1)),"",OFFSET('Raw Data'!$A$3,MATCH('Data above threshold'!$A124,'Raw Data'!$B$4:$B$185,0),MATCH('Data above threshold'!CG$4,'Raw Data'!$3:$3,0)-1))</f>
        <v/>
      </c>
      <c r="CH124" s="107" t="str">
        <f aca="true">IF(ISBLANK(OFFSET('Raw Data'!$A$3,MATCH('Data above threshold'!$A124,'Raw Data'!$B$4:$B$185,0),MATCH('Data above threshold'!CH$4,'Raw Data'!$3:$3,0)-1)),"",OFFSET('Raw Data'!$A$3,MATCH('Data above threshold'!$A124,'Raw Data'!$B$4:$B$185,0),MATCH('Data above threshold'!CH$4,'Raw Data'!$3:$3,0)-1))</f>
        <v/>
      </c>
      <c r="CI124" s="107" t="str">
        <f aca="true">IF(ISBLANK(OFFSET('Raw Data'!$A$3,MATCH('Data above threshold'!$A124,'Raw Data'!$B$4:$B$185,0),MATCH('Data above threshold'!CI$4,'Raw Data'!$3:$3,0)-1)),"",OFFSET('Raw Data'!$A$3,MATCH('Data above threshold'!$A124,'Raw Data'!$B$4:$B$185,0),MATCH('Data above threshold'!CI$4,'Raw Data'!$3:$3,0)-1))</f>
        <v/>
      </c>
      <c r="CJ124" s="107" t="str">
        <f aca="true">IF(ISBLANK(OFFSET('Raw Data'!$A$3,MATCH('Data above threshold'!$A124,'Raw Data'!$B$4:$B$185,0),MATCH('Data above threshold'!CJ$4,'Raw Data'!$3:$3,0)-1)),"",OFFSET('Raw Data'!$A$3,MATCH('Data above threshold'!$A124,'Raw Data'!$B$4:$B$185,0),MATCH('Data above threshold'!CJ$4,'Raw Data'!$3:$3,0)-1))</f>
        <v/>
      </c>
      <c r="CK124" s="107" t="str">
        <f aca="true">IF(ISBLANK(OFFSET('Raw Data'!$A$3,MATCH('Data above threshold'!$A124,'Raw Data'!$B$4:$B$185,0),MATCH('Data above threshold'!CK$4,'Raw Data'!$3:$3,0)-1)),"",OFFSET('Raw Data'!$A$3,MATCH('Data above threshold'!$A124,'Raw Data'!$B$4:$B$185,0),MATCH('Data above threshold'!CK$4,'Raw Data'!$3:$3,0)-1))</f>
        <v/>
      </c>
      <c r="CL124" s="107" t="str">
        <f aca="true">IF(ISBLANK(OFFSET('Raw Data'!$A$3,MATCH('Data above threshold'!$A124,'Raw Data'!$B$4:$B$185,0),MATCH('Data above threshold'!CL$4,'Raw Data'!$3:$3,0)-1)),"",OFFSET('Raw Data'!$A$3,MATCH('Data above threshold'!$A124,'Raw Data'!$B$4:$B$185,0),MATCH('Data above threshold'!CL$4,'Raw Data'!$3:$3,0)-1))</f>
        <v/>
      </c>
      <c r="CM124" s="107" t="str">
        <f aca="true">IF(ISBLANK(OFFSET('Raw Data'!$A$3,MATCH('Data above threshold'!$A124,'Raw Data'!$B$4:$B$185,0),MATCH('Data above threshold'!CM$4,'Raw Data'!$3:$3,0)-1)),"",OFFSET('Raw Data'!$A$3,MATCH('Data above threshold'!$A124,'Raw Data'!$B$4:$B$185,0),MATCH('Data above threshold'!CM$4,'Raw Data'!$3:$3,0)-1))</f>
        <v/>
      </c>
      <c r="CN124" s="107" t="str">
        <f aca="true">IF(ISBLANK(OFFSET('Raw Data'!$A$3,MATCH('Data above threshold'!$A124,'Raw Data'!$B$4:$B$185,0),MATCH('Data above threshold'!CN$4,'Raw Data'!$3:$3,0)-1)),"",OFFSET('Raw Data'!$A$3,MATCH('Data above threshold'!$A124,'Raw Data'!$B$4:$B$185,0),MATCH('Data above threshold'!CN$4,'Raw Data'!$3:$3,0)-1))</f>
        <v/>
      </c>
      <c r="CO124" s="107" t="str">
        <f aca="true">IF(ISBLANK(OFFSET('Raw Data'!$A$3,MATCH('Data above threshold'!$A124,'Raw Data'!$B$4:$B$185,0),MATCH('Data above threshold'!CO$4,'Raw Data'!$3:$3,0)-1)),"",OFFSET('Raw Data'!$A$3,MATCH('Data above threshold'!$A124,'Raw Data'!$B$4:$B$185,0),MATCH('Data above threshold'!CO$4,'Raw Data'!$3:$3,0)-1))</f>
        <v/>
      </c>
      <c r="CP124" s="107" t="str">
        <f aca="true">IF(ISBLANK(OFFSET('Raw Data'!$A$3,MATCH('Data above threshold'!$A124,'Raw Data'!$B$4:$B$185,0),MATCH('Data above threshold'!CP$4,'Raw Data'!$3:$3,0)-1)),"",OFFSET('Raw Data'!$A$3,MATCH('Data above threshold'!$A124,'Raw Data'!$B$4:$B$185,0),MATCH('Data above threshold'!CP$4,'Raw Data'!$3:$3,0)-1))</f>
        <v/>
      </c>
      <c r="CQ124" s="107" t="str">
        <f aca="true">IF(ISBLANK(OFFSET('Raw Data'!$A$3,MATCH('Data above threshold'!$A124,'Raw Data'!$B$4:$B$185,0),MATCH('Data above threshold'!CQ$4,'Raw Data'!$3:$3,0)-1)),"",OFFSET('Raw Data'!$A$3,MATCH('Data above threshold'!$A124,'Raw Data'!$B$4:$B$185,0),MATCH('Data above threshold'!CQ$4,'Raw Data'!$3:$3,0)-1))</f>
        <v/>
      </c>
      <c r="CR124" s="107" t="str">
        <f aca="true">IF(ISBLANK(OFFSET('Raw Data'!$A$3,MATCH('Data above threshold'!$A124,'Raw Data'!$B$4:$B$185,0),MATCH('Data above threshold'!CR$4,'Raw Data'!$3:$3,0)-1)),"",OFFSET('Raw Data'!$A$3,MATCH('Data above threshold'!$A124,'Raw Data'!$B$4:$B$185,0),MATCH('Data above threshold'!CR$4,'Raw Data'!$3:$3,0)-1))</f>
        <v/>
      </c>
    </row>
    <row r="125" s="103" customFormat="true" ht="15.5" hidden="false" customHeight="false" outlineLevel="0" collapsed="false">
      <c r="A125" s="107" t="n">
        <v>4411</v>
      </c>
      <c r="B125" s="107" t="n">
        <v>4</v>
      </c>
      <c r="C125" s="107" t="str">
        <f aca="true">IF(ISBLANK(OFFSET('Raw Data'!$A$3,MATCH('Data above threshold'!$A125,'Raw Data'!$B$4:$B$185,0),MATCH('Data above threshold'!C$4,'Raw Data'!$3:$3,0)-1)),"",OFFSET('Raw Data'!$A$3,MATCH('Data above threshold'!$A125,'Raw Data'!$B$4:$B$185,0),MATCH('Data above threshold'!C$4,'Raw Data'!$3:$3,0)-1))</f>
        <v/>
      </c>
      <c r="D125" s="107" t="str">
        <f aca="true">IF(ISBLANK(OFFSET('Raw Data'!$A$3,MATCH('Data above threshold'!$A125,'Raw Data'!$B$4:$B$185,0),MATCH('Data above threshold'!D$4,'Raw Data'!$3:$3,0)-1)),"",OFFSET('Raw Data'!$A$3,MATCH('Data above threshold'!$A125,'Raw Data'!$B$4:$B$185,0),MATCH('Data above threshold'!D$4,'Raw Data'!$3:$3,0)-1))</f>
        <v>SDG Indicator 12.2.2 - Domestic material consumption</v>
      </c>
      <c r="E125" s="107" t="str">
        <f aca="true">IF(ISBLANK(OFFSET('Raw Data'!$A$3,MATCH('Data above threshold'!$A125,'Raw Data'!$B$4:$B$185,0),MATCH('Data above threshold'!E$4,'Raw Data'!$3:$3,0)-1)),"",OFFSET('Raw Data'!$A$3,MATCH('Data above threshold'!$A125,'Raw Data'!$B$4:$B$185,0),MATCH('Data above threshold'!E$4,'Raw Data'!$3:$3,0)-1))</f>
        <v>Domestic material consumption per capita, total of all raw material (tonnes)</v>
      </c>
      <c r="F125" s="107" t="str">
        <f aca="true">IF(ISBLANK(OFFSET('Raw Data'!$A$3,MATCH('Data above threshold'!$A125,'Raw Data'!$B$4:$B$185,0),MATCH('Data above threshold'!F$4,'Raw Data'!$3:$3,0)-1)),"",OFFSET('Raw Data'!$A$3,MATCH('Data above threshold'!$A125,'Raw Data'!$B$4:$B$185,0),MATCH('Data above threshold'!F$4,'Raw Data'!$3:$3,0)-1))</f>
        <v/>
      </c>
      <c r="G125" s="107" t="str">
        <f aca="true">IF(ISBLANK(OFFSET('Raw Data'!$A$3,MATCH('Data above threshold'!$A125,'Raw Data'!$B$4:$B$185,0),MATCH('Data above threshold'!G$4,'Raw Data'!$3:$3,0)-1)),"",OFFSET('Raw Data'!$A$3,MATCH('Data above threshold'!$A125,'Raw Data'!$B$4:$B$185,0),MATCH('Data above threshold'!G$4,'Raw Data'!$3:$3,0)-1))</f>
        <v/>
      </c>
      <c r="H125" s="107" t="str">
        <f aca="true">IF(ISBLANK(OFFSET('Raw Data'!$A$3,MATCH('Data above threshold'!$A125,'Raw Data'!$B$4:$B$185,0),MATCH('Data above threshold'!H$4,'Raw Data'!$3:$3,0)-1)),"",OFFSET('Raw Data'!$A$3,MATCH('Data above threshold'!$A125,'Raw Data'!$B$4:$B$185,0),MATCH('Data above threshold'!H$4,'Raw Data'!$3:$3,0)-1))</f>
        <v>United Nations</v>
      </c>
      <c r="I125" s="107" t="str">
        <f aca="true">IF(ISBLANK(OFFSET('Raw Data'!$A$3,MATCH('Data above threshold'!$A125,'Raw Data'!$B$4:$B$185,0),MATCH('Data above threshold'!I$4,'Raw Data'!$3:$3,0)-1)),"",OFFSET('Raw Data'!$A$3,MATCH('Data above threshold'!$A125,'Raw Data'!$B$4:$B$185,0),MATCH('Data above threshold'!I$4,'Raw Data'!$3:$3,0)-1))</f>
        <v/>
      </c>
      <c r="J125" s="107" t="str">
        <f aca="true">IF(ISBLANK(OFFSET('Raw Data'!$A$3,MATCH('Data above threshold'!$A125,'Raw Data'!$B$4:$B$185,0),MATCH('Data above threshold'!J$4,'Raw Data'!$3:$3,0)-1)),"",OFFSET('Raw Data'!$A$3,MATCH('Data above threshold'!$A125,'Raw Data'!$B$4:$B$185,0),MATCH('Data above threshold'!J$4,'Raw Data'!$3:$3,0)-1))</f>
        <v>Tonnes</v>
      </c>
      <c r="K125" s="107" t="str">
        <f aca="true">IF(ISBLANK(OFFSET('Raw Data'!$A$3,MATCH('Data above threshold'!$A125,'Raw Data'!$B$4:$B$185,0),MATCH('Data above threshold'!K$4,'Raw Data'!$3:$3,0)-1)),"",OFFSET('Raw Data'!$A$3,MATCH('Data above threshold'!$A125,'Raw Data'!$B$4:$B$185,0),MATCH('Data above threshold'!K$4,'Raw Data'!$3:$3,0)-1))</f>
        <v>Plus</v>
      </c>
      <c r="L125" s="107" t="str">
        <f aca="true">IF(ISBLANK(OFFSET('Raw Data'!$A$3,MATCH('Data above threshold'!$A125,'Raw Data'!$B$4:$B$185,0),MATCH('Data above threshold'!L$4,'Raw Data'!$3:$3,0)-1)),"",OFFSET('Raw Data'!$A$3,MATCH('Data above threshold'!$A125,'Raw Data'!$B$4:$B$185,0),MATCH('Data above threshold'!L$4,'Raw Data'!$3:$3,0)-1))</f>
        <v/>
      </c>
      <c r="M125" s="105" t="n">
        <f aca="false" t="array" ref="M125:M125">IFERROR(SKEW(IF(ISNUMBER(Q125:CR125),Q125:CR125,"")),"")</f>
        <v>1.35006671947905</v>
      </c>
      <c r="N125" s="107" t="n">
        <v>0</v>
      </c>
      <c r="O125" s="107" t="str">
        <f aca="true">IF(ISBLANK(OFFSET('Raw Data'!$A$3,MATCH('Data above threshold'!$A125,'Raw Data'!$B$4:$B$185,0),MATCH('Data above threshold'!O$4,'Raw Data'!$3:$3,0)-1)),"",OFFSET('Raw Data'!$A$3,MATCH('Data above threshold'!$A125,'Raw Data'!$B$4:$B$185,0),MATCH('Data above threshold'!O$4,'Raw Data'!$3:$3,0)-1))</f>
        <v/>
      </c>
      <c r="P125" s="106" t="n">
        <f aca="false" t="array" ref="P125:P125">IF(B125&lt;4,"",1-IFERROR(SUM(ISNUMBER(Q125:CR125)*(1-$Q$3:$CR$3))/COUNTIF($Q$3:$CR$3,0),0))</f>
        <v>0</v>
      </c>
      <c r="Q125" s="107" t="n">
        <f aca="true">IF(ISBLANK(OFFSET('Raw Data'!$A$3,MATCH('Data above threshold'!$A125,'Raw Data'!$B$4:$B$185,0),MATCH('Data above threshold'!Q$4,'Raw Data'!$3:$3,0)-1)),"",OFFSET('Raw Data'!$A$3,MATCH('Data above threshold'!$A125,'Raw Data'!$B$4:$B$185,0),MATCH('Data above threshold'!Q$4,'Raw Data'!$3:$3,0)-1))</f>
        <v>48.1987</v>
      </c>
      <c r="R125" s="107" t="n">
        <f aca="true">IF(ISBLANK(OFFSET('Raw Data'!$A$3,MATCH('Data above threshold'!$A125,'Raw Data'!$B$4:$B$185,0),MATCH('Data above threshold'!R$4,'Raw Data'!$3:$3,0)-1)),"",OFFSET('Raw Data'!$A$3,MATCH('Data above threshold'!$A125,'Raw Data'!$B$4:$B$185,0),MATCH('Data above threshold'!R$4,'Raw Data'!$3:$3,0)-1))</f>
        <v>113.7941</v>
      </c>
      <c r="S125" s="107" t="n">
        <f aca="true">IF(ISBLANK(OFFSET('Raw Data'!$A$3,MATCH('Data above threshold'!$A125,'Raw Data'!$B$4:$B$185,0),MATCH('Data above threshold'!S$4,'Raw Data'!$3:$3,0)-1)),"",OFFSET('Raw Data'!$A$3,MATCH('Data above threshold'!$A125,'Raw Data'!$B$4:$B$185,0),MATCH('Data above threshold'!S$4,'Raw Data'!$3:$3,0)-1))</f>
        <v>47.33604</v>
      </c>
      <c r="T125" s="107" t="n">
        <f aca="true">IF(ISBLANK(OFFSET('Raw Data'!$A$3,MATCH('Data above threshold'!$A125,'Raw Data'!$B$4:$B$185,0),MATCH('Data above threshold'!T$4,'Raw Data'!$3:$3,0)-1)),"",OFFSET('Raw Data'!$A$3,MATCH('Data above threshold'!$A125,'Raw Data'!$B$4:$B$185,0),MATCH('Data above threshold'!T$4,'Raw Data'!$3:$3,0)-1))</f>
        <v>48.19023</v>
      </c>
      <c r="U125" s="107" t="n">
        <f aca="true">IF(ISBLANK(OFFSET('Raw Data'!$A$3,MATCH('Data above threshold'!$A125,'Raw Data'!$B$4:$B$185,0),MATCH('Data above threshold'!U$4,'Raw Data'!$3:$3,0)-1)),"",OFFSET('Raw Data'!$A$3,MATCH('Data above threshold'!$A125,'Raw Data'!$B$4:$B$185,0),MATCH('Data above threshold'!U$4,'Raw Data'!$3:$3,0)-1))</f>
        <v>7.98428</v>
      </c>
      <c r="V125" s="107" t="n">
        <f aca="true">IF(ISBLANK(OFFSET('Raw Data'!$A$3,MATCH('Data above threshold'!$A125,'Raw Data'!$B$4:$B$185,0),MATCH('Data above threshold'!V$4,'Raw Data'!$3:$3,0)-1)),"",OFFSET('Raw Data'!$A$3,MATCH('Data above threshold'!$A125,'Raw Data'!$B$4:$B$185,0),MATCH('Data above threshold'!V$4,'Raw Data'!$3:$3,0)-1))</f>
        <v>31.09422</v>
      </c>
      <c r="W125" s="107" t="n">
        <f aca="true">IF(ISBLANK(OFFSET('Raw Data'!$A$3,MATCH('Data above threshold'!$A125,'Raw Data'!$B$4:$B$185,0),MATCH('Data above threshold'!W$4,'Raw Data'!$3:$3,0)-1)),"",OFFSET('Raw Data'!$A$3,MATCH('Data above threshold'!$A125,'Raw Data'!$B$4:$B$185,0),MATCH('Data above threshold'!W$4,'Raw Data'!$3:$3,0)-1))</f>
        <v>52.1325</v>
      </c>
      <c r="X125" s="107" t="n">
        <f aca="true">IF(ISBLANK(OFFSET('Raw Data'!$A$3,MATCH('Data above threshold'!$A125,'Raw Data'!$B$4:$B$185,0),MATCH('Data above threshold'!X$4,'Raw Data'!$3:$3,0)-1)),"",OFFSET('Raw Data'!$A$3,MATCH('Data above threshold'!$A125,'Raw Data'!$B$4:$B$185,0),MATCH('Data above threshold'!X$4,'Raw Data'!$3:$3,0)-1))</f>
        <v>86.37842</v>
      </c>
      <c r="Y125" s="107" t="n">
        <f aca="true">IF(ISBLANK(OFFSET('Raw Data'!$A$3,MATCH('Data above threshold'!$A125,'Raw Data'!$B$4:$B$185,0),MATCH('Data above threshold'!Y$4,'Raw Data'!$3:$3,0)-1)),"",OFFSET('Raw Data'!$A$3,MATCH('Data above threshold'!$A125,'Raw Data'!$B$4:$B$185,0),MATCH('Data above threshold'!Y$4,'Raw Data'!$3:$3,0)-1))</f>
        <v>41.15605</v>
      </c>
      <c r="Z125" s="107" t="n">
        <f aca="true">IF(ISBLANK(OFFSET('Raw Data'!$A$3,MATCH('Data above threshold'!$A125,'Raw Data'!$B$4:$B$185,0),MATCH('Data above threshold'!Z$4,'Raw Data'!$3:$3,0)-1)),"",OFFSET('Raw Data'!$A$3,MATCH('Data above threshold'!$A125,'Raw Data'!$B$4:$B$185,0),MATCH('Data above threshold'!Z$4,'Raw Data'!$3:$3,0)-1))</f>
        <v>125.36169</v>
      </c>
      <c r="AA125" s="107" t="n">
        <f aca="true">IF(ISBLANK(OFFSET('Raw Data'!$A$3,MATCH('Data above threshold'!$A125,'Raw Data'!$B$4:$B$185,0),MATCH('Data above threshold'!AA$4,'Raw Data'!$3:$3,0)-1)),"",OFFSET('Raw Data'!$A$3,MATCH('Data above threshold'!$A125,'Raw Data'!$B$4:$B$185,0),MATCH('Data above threshold'!AA$4,'Raw Data'!$3:$3,0)-1))</f>
        <v>74.90663</v>
      </c>
      <c r="AB125" s="107" t="n">
        <f aca="true">IF(ISBLANK(OFFSET('Raw Data'!$A$3,MATCH('Data above threshold'!$A125,'Raw Data'!$B$4:$B$185,0),MATCH('Data above threshold'!AB$4,'Raw Data'!$3:$3,0)-1)),"",OFFSET('Raw Data'!$A$3,MATCH('Data above threshold'!$A125,'Raw Data'!$B$4:$B$185,0),MATCH('Data above threshold'!AB$4,'Raw Data'!$3:$3,0)-1))</f>
        <v>6.89675</v>
      </c>
      <c r="AC125" s="107" t="n">
        <f aca="true">IF(ISBLANK(OFFSET('Raw Data'!$A$3,MATCH('Data above threshold'!$A125,'Raw Data'!$B$4:$B$185,0),MATCH('Data above threshold'!AC$4,'Raw Data'!$3:$3,0)-1)),"",OFFSET('Raw Data'!$A$3,MATCH('Data above threshold'!$A125,'Raw Data'!$B$4:$B$185,0),MATCH('Data above threshold'!AC$4,'Raw Data'!$3:$3,0)-1))</f>
        <v>20.36246</v>
      </c>
      <c r="AD125" s="107" t="n">
        <f aca="true">IF(ISBLANK(OFFSET('Raw Data'!$A$3,MATCH('Data above threshold'!$A125,'Raw Data'!$B$4:$B$185,0),MATCH('Data above threshold'!AD$4,'Raw Data'!$3:$3,0)-1)),"",OFFSET('Raw Data'!$A$3,MATCH('Data above threshold'!$A125,'Raw Data'!$B$4:$B$185,0),MATCH('Data above threshold'!AD$4,'Raw Data'!$3:$3,0)-1))</f>
        <v>20.75836</v>
      </c>
      <c r="AE125" s="107" t="n">
        <f aca="true">IF(ISBLANK(OFFSET('Raw Data'!$A$3,MATCH('Data above threshold'!$A125,'Raw Data'!$B$4:$B$185,0),MATCH('Data above threshold'!AE$4,'Raw Data'!$3:$3,0)-1)),"",OFFSET('Raw Data'!$A$3,MATCH('Data above threshold'!$A125,'Raw Data'!$B$4:$B$185,0),MATCH('Data above threshold'!AE$4,'Raw Data'!$3:$3,0)-1))</f>
        <v>25.74925</v>
      </c>
      <c r="AF125" s="107" t="n">
        <f aca="true">IF(ISBLANK(OFFSET('Raw Data'!$A$3,MATCH('Data above threshold'!$A125,'Raw Data'!$B$4:$B$185,0),MATCH('Data above threshold'!AF$4,'Raw Data'!$3:$3,0)-1)),"",OFFSET('Raw Data'!$A$3,MATCH('Data above threshold'!$A125,'Raw Data'!$B$4:$B$185,0),MATCH('Data above threshold'!AF$4,'Raw Data'!$3:$3,0)-1))</f>
        <v>58.40361</v>
      </c>
      <c r="AG125" s="107" t="n">
        <f aca="true">IF(ISBLANK(OFFSET('Raw Data'!$A$3,MATCH('Data above threshold'!$A125,'Raw Data'!$B$4:$B$185,0),MATCH('Data above threshold'!AG$4,'Raw Data'!$3:$3,0)-1)),"",OFFSET('Raw Data'!$A$3,MATCH('Data above threshold'!$A125,'Raw Data'!$B$4:$B$185,0),MATCH('Data above threshold'!AG$4,'Raw Data'!$3:$3,0)-1))</f>
        <v>44.03674</v>
      </c>
      <c r="AH125" s="107" t="n">
        <f aca="true">IF(ISBLANK(OFFSET('Raw Data'!$A$3,MATCH('Data above threshold'!$A125,'Raw Data'!$B$4:$B$185,0),MATCH('Data above threshold'!AH$4,'Raw Data'!$3:$3,0)-1)),"",OFFSET('Raw Data'!$A$3,MATCH('Data above threshold'!$A125,'Raw Data'!$B$4:$B$185,0),MATCH('Data above threshold'!AH$4,'Raw Data'!$3:$3,0)-1))</f>
        <v>46.97845</v>
      </c>
      <c r="AI125" s="107" t="n">
        <f aca="true">IF(ISBLANK(OFFSET('Raw Data'!$A$3,MATCH('Data above threshold'!$A125,'Raw Data'!$B$4:$B$185,0),MATCH('Data above threshold'!AI$4,'Raw Data'!$3:$3,0)-1)),"",OFFSET('Raw Data'!$A$3,MATCH('Data above threshold'!$A125,'Raw Data'!$B$4:$B$185,0),MATCH('Data above threshold'!AI$4,'Raw Data'!$3:$3,0)-1))</f>
        <v>17.257</v>
      </c>
      <c r="AJ125" s="107" t="n">
        <f aca="true">IF(ISBLANK(OFFSET('Raw Data'!$A$3,MATCH('Data above threshold'!$A125,'Raw Data'!$B$4:$B$185,0),MATCH('Data above threshold'!AJ$4,'Raw Data'!$3:$3,0)-1)),"",OFFSET('Raw Data'!$A$3,MATCH('Data above threshold'!$A125,'Raw Data'!$B$4:$B$185,0),MATCH('Data above threshold'!AJ$4,'Raw Data'!$3:$3,0)-1))</f>
        <v>27.03235</v>
      </c>
      <c r="AK125" s="107" t="n">
        <f aca="true">IF(ISBLANK(OFFSET('Raw Data'!$A$3,MATCH('Data above threshold'!$A125,'Raw Data'!$B$4:$B$185,0),MATCH('Data above threshold'!AK$4,'Raw Data'!$3:$3,0)-1)),"",OFFSET('Raw Data'!$A$3,MATCH('Data above threshold'!$A125,'Raw Data'!$B$4:$B$185,0),MATCH('Data above threshold'!AK$4,'Raw Data'!$3:$3,0)-1))</f>
        <v>28.04669</v>
      </c>
      <c r="AL125" s="107" t="n">
        <f aca="true">IF(ISBLANK(OFFSET('Raw Data'!$A$3,MATCH('Data above threshold'!$A125,'Raw Data'!$B$4:$B$185,0),MATCH('Data above threshold'!AL$4,'Raw Data'!$3:$3,0)-1)),"",OFFSET('Raw Data'!$A$3,MATCH('Data above threshold'!$A125,'Raw Data'!$B$4:$B$185,0),MATCH('Data above threshold'!AL$4,'Raw Data'!$3:$3,0)-1))</f>
        <v>35.57433</v>
      </c>
      <c r="AM125" s="107" t="n">
        <f aca="true">IF(ISBLANK(OFFSET('Raw Data'!$A$3,MATCH('Data above threshold'!$A125,'Raw Data'!$B$4:$B$185,0),MATCH('Data above threshold'!AM$4,'Raw Data'!$3:$3,0)-1)),"",OFFSET('Raw Data'!$A$3,MATCH('Data above threshold'!$A125,'Raw Data'!$B$4:$B$185,0),MATCH('Data above threshold'!AM$4,'Raw Data'!$3:$3,0)-1))</f>
        <v>74.18276</v>
      </c>
      <c r="AN125" s="107" t="n">
        <f aca="true">IF(ISBLANK(OFFSET('Raw Data'!$A$3,MATCH('Data above threshold'!$A125,'Raw Data'!$B$4:$B$185,0),MATCH('Data above threshold'!AN$4,'Raw Data'!$3:$3,0)-1)),"",OFFSET('Raw Data'!$A$3,MATCH('Data above threshold'!$A125,'Raw Data'!$B$4:$B$185,0),MATCH('Data above threshold'!AN$4,'Raw Data'!$3:$3,0)-1))</f>
        <v>19.39833</v>
      </c>
      <c r="AO125" s="107" t="n">
        <f aca="true">IF(ISBLANK(OFFSET('Raw Data'!$A$3,MATCH('Data above threshold'!$A125,'Raw Data'!$B$4:$B$185,0),MATCH('Data above threshold'!AO$4,'Raw Data'!$3:$3,0)-1)),"",OFFSET('Raw Data'!$A$3,MATCH('Data above threshold'!$A125,'Raw Data'!$B$4:$B$185,0),MATCH('Data above threshold'!AO$4,'Raw Data'!$3:$3,0)-1))</f>
        <v>35.83899</v>
      </c>
      <c r="AP125" s="107" t="n">
        <f aca="true">IF(ISBLANK(OFFSET('Raw Data'!$A$3,MATCH('Data above threshold'!$A125,'Raw Data'!$B$4:$B$185,0),MATCH('Data above threshold'!AP$4,'Raw Data'!$3:$3,0)-1)),"",OFFSET('Raw Data'!$A$3,MATCH('Data above threshold'!$A125,'Raw Data'!$B$4:$B$185,0),MATCH('Data above threshold'!AP$4,'Raw Data'!$3:$3,0)-1))</f>
        <v>23.52051</v>
      </c>
      <c r="AQ125" s="107" t="n">
        <f aca="true">IF(ISBLANK(OFFSET('Raw Data'!$A$3,MATCH('Data above threshold'!$A125,'Raw Data'!$B$4:$B$185,0),MATCH('Data above threshold'!AQ$4,'Raw Data'!$3:$3,0)-1)),"",OFFSET('Raw Data'!$A$3,MATCH('Data above threshold'!$A125,'Raw Data'!$B$4:$B$185,0),MATCH('Data above threshold'!AQ$4,'Raw Data'!$3:$3,0)-1))</f>
        <v>20.85787</v>
      </c>
      <c r="AR125" s="107" t="n">
        <f aca="true">IF(ISBLANK(OFFSET('Raw Data'!$A$3,MATCH('Data above threshold'!$A125,'Raw Data'!$B$4:$B$185,0),MATCH('Data above threshold'!AR$4,'Raw Data'!$3:$3,0)-1)),"",OFFSET('Raw Data'!$A$3,MATCH('Data above threshold'!$A125,'Raw Data'!$B$4:$B$185,0),MATCH('Data above threshold'!AR$4,'Raw Data'!$3:$3,0)-1))</f>
        <v>11.30243</v>
      </c>
      <c r="AS125" s="107" t="n">
        <f aca="true">IF(ISBLANK(OFFSET('Raw Data'!$A$3,MATCH('Data above threshold'!$A125,'Raw Data'!$B$4:$B$185,0),MATCH('Data above threshold'!AS$4,'Raw Data'!$3:$3,0)-1)),"",OFFSET('Raw Data'!$A$3,MATCH('Data above threshold'!$A125,'Raw Data'!$B$4:$B$185,0),MATCH('Data above threshold'!AS$4,'Raw Data'!$3:$3,0)-1))</f>
        <v>30.07495</v>
      </c>
      <c r="AT125" s="107" t="n">
        <f aca="true">IF(ISBLANK(OFFSET('Raw Data'!$A$3,MATCH('Data above threshold'!$A125,'Raw Data'!$B$4:$B$185,0),MATCH('Data above threshold'!AT$4,'Raw Data'!$3:$3,0)-1)),"",OFFSET('Raw Data'!$A$3,MATCH('Data above threshold'!$A125,'Raw Data'!$B$4:$B$185,0),MATCH('Data above threshold'!AT$4,'Raw Data'!$3:$3,0)-1))</f>
        <v>73.37495</v>
      </c>
      <c r="AU125" s="107" t="n">
        <f aca="true">IF(ISBLANK(OFFSET('Raw Data'!$A$3,MATCH('Data above threshold'!$A125,'Raw Data'!$B$4:$B$185,0),MATCH('Data above threshold'!AU$4,'Raw Data'!$3:$3,0)-1)),"",OFFSET('Raw Data'!$A$3,MATCH('Data above threshold'!$A125,'Raw Data'!$B$4:$B$185,0),MATCH('Data above threshold'!AU$4,'Raw Data'!$3:$3,0)-1))</f>
        <v>30.32995</v>
      </c>
      <c r="AV125" s="107" t="n">
        <f aca="true">IF(ISBLANK(OFFSET('Raw Data'!$A$3,MATCH('Data above threshold'!$A125,'Raw Data'!$B$4:$B$185,0),MATCH('Data above threshold'!AV$4,'Raw Data'!$3:$3,0)-1)),"",OFFSET('Raw Data'!$A$3,MATCH('Data above threshold'!$A125,'Raw Data'!$B$4:$B$185,0),MATCH('Data above threshold'!AV$4,'Raw Data'!$3:$3,0)-1))</f>
        <v>22.43461</v>
      </c>
      <c r="AW125" s="107" t="n">
        <f aca="true">IF(ISBLANK(OFFSET('Raw Data'!$A$3,MATCH('Data above threshold'!$A125,'Raw Data'!$B$4:$B$185,0),MATCH('Data above threshold'!AW$4,'Raw Data'!$3:$3,0)-1)),"",OFFSET('Raw Data'!$A$3,MATCH('Data above threshold'!$A125,'Raw Data'!$B$4:$B$185,0),MATCH('Data above threshold'!AW$4,'Raw Data'!$3:$3,0)-1))</f>
        <v>16.61591</v>
      </c>
      <c r="AX125" s="107" t="n">
        <f aca="true">IF(ISBLANK(OFFSET('Raw Data'!$A$3,MATCH('Data above threshold'!$A125,'Raw Data'!$B$4:$B$185,0),MATCH('Data above threshold'!AX$4,'Raw Data'!$3:$3,0)-1)),"",OFFSET('Raw Data'!$A$3,MATCH('Data above threshold'!$A125,'Raw Data'!$B$4:$B$185,0),MATCH('Data above threshold'!AX$4,'Raw Data'!$3:$3,0)-1))</f>
        <v>44.64345</v>
      </c>
      <c r="AY125" s="107" t="n">
        <f aca="true">IF(ISBLANK(OFFSET('Raw Data'!$A$3,MATCH('Data above threshold'!$A125,'Raw Data'!$B$4:$B$185,0),MATCH('Data above threshold'!AY$4,'Raw Data'!$3:$3,0)-1)),"",OFFSET('Raw Data'!$A$3,MATCH('Data above threshold'!$A125,'Raw Data'!$B$4:$B$185,0),MATCH('Data above threshold'!AY$4,'Raw Data'!$3:$3,0)-1))</f>
        <v>32.53566</v>
      </c>
      <c r="AZ125" s="107" t="n">
        <f aca="true">IF(ISBLANK(OFFSET('Raw Data'!$A$3,MATCH('Data above threshold'!$A125,'Raw Data'!$B$4:$B$185,0),MATCH('Data above threshold'!AZ$4,'Raw Data'!$3:$3,0)-1)),"",OFFSET('Raw Data'!$A$3,MATCH('Data above threshold'!$A125,'Raw Data'!$B$4:$B$185,0),MATCH('Data above threshold'!AZ$4,'Raw Data'!$3:$3,0)-1))</f>
        <v>19.46136</v>
      </c>
      <c r="BA125" s="107" t="n">
        <f aca="true">IF(ISBLANK(OFFSET('Raw Data'!$A$3,MATCH('Data above threshold'!$A125,'Raw Data'!$B$4:$B$185,0),MATCH('Data above threshold'!BA$4,'Raw Data'!$3:$3,0)-1)),"",OFFSET('Raw Data'!$A$3,MATCH('Data above threshold'!$A125,'Raw Data'!$B$4:$B$185,0),MATCH('Data above threshold'!BA$4,'Raw Data'!$3:$3,0)-1))</f>
        <v>26.86557</v>
      </c>
      <c r="BB125" s="107" t="n">
        <f aca="true">IF(ISBLANK(OFFSET('Raw Data'!$A$3,MATCH('Data above threshold'!$A125,'Raw Data'!$B$4:$B$185,0),MATCH('Data above threshold'!BB$4,'Raw Data'!$3:$3,0)-1)),"",OFFSET('Raw Data'!$A$3,MATCH('Data above threshold'!$A125,'Raw Data'!$B$4:$B$185,0),MATCH('Data above threshold'!BB$4,'Raw Data'!$3:$3,0)-1))</f>
        <v>9.68467</v>
      </c>
      <c r="BC125" s="107" t="n">
        <f aca="true">IF(ISBLANK(OFFSET('Raw Data'!$A$3,MATCH('Data above threshold'!$A125,'Raw Data'!$B$4:$B$185,0),MATCH('Data above threshold'!BC$4,'Raw Data'!$3:$3,0)-1)),"",OFFSET('Raw Data'!$A$3,MATCH('Data above threshold'!$A125,'Raw Data'!$B$4:$B$185,0),MATCH('Data above threshold'!BC$4,'Raw Data'!$3:$3,0)-1))</f>
        <v>47.58027</v>
      </c>
      <c r="BD125" s="107" t="n">
        <f aca="true">IF(ISBLANK(OFFSET('Raw Data'!$A$3,MATCH('Data above threshold'!$A125,'Raw Data'!$B$4:$B$185,0),MATCH('Data above threshold'!BD$4,'Raw Data'!$3:$3,0)-1)),"",OFFSET('Raw Data'!$A$3,MATCH('Data above threshold'!$A125,'Raw Data'!$B$4:$B$185,0),MATCH('Data above threshold'!BD$4,'Raw Data'!$3:$3,0)-1))</f>
        <v>30.13916</v>
      </c>
      <c r="BE125" s="107" t="n">
        <f aca="true">IF(ISBLANK(OFFSET('Raw Data'!$A$3,MATCH('Data above threshold'!$A125,'Raw Data'!$B$4:$B$185,0),MATCH('Data above threshold'!BE$4,'Raw Data'!$3:$3,0)-1)),"",OFFSET('Raw Data'!$A$3,MATCH('Data above threshold'!$A125,'Raw Data'!$B$4:$B$185,0),MATCH('Data above threshold'!BE$4,'Raw Data'!$3:$3,0)-1))</f>
        <v>29.95131</v>
      </c>
      <c r="BF125" s="107" t="n">
        <f aca="true">IF(ISBLANK(OFFSET('Raw Data'!$A$3,MATCH('Data above threshold'!$A125,'Raw Data'!$B$4:$B$185,0),MATCH('Data above threshold'!BF$4,'Raw Data'!$3:$3,0)-1)),"",OFFSET('Raw Data'!$A$3,MATCH('Data above threshold'!$A125,'Raw Data'!$B$4:$B$185,0),MATCH('Data above threshold'!BF$4,'Raw Data'!$3:$3,0)-1))</f>
        <v>17.38474</v>
      </c>
      <c r="BG125" s="107" t="n">
        <f aca="true">IF(ISBLANK(OFFSET('Raw Data'!$A$3,MATCH('Data above threshold'!$A125,'Raw Data'!$B$4:$B$185,0),MATCH('Data above threshold'!BG$4,'Raw Data'!$3:$3,0)-1)),"",OFFSET('Raw Data'!$A$3,MATCH('Data above threshold'!$A125,'Raw Data'!$B$4:$B$185,0),MATCH('Data above threshold'!BG$4,'Raw Data'!$3:$3,0)-1))</f>
        <v>46.64678</v>
      </c>
      <c r="BH125" s="107" t="n">
        <f aca="true">IF(ISBLANK(OFFSET('Raw Data'!$A$3,MATCH('Data above threshold'!$A125,'Raw Data'!$B$4:$B$185,0),MATCH('Data above threshold'!BH$4,'Raw Data'!$3:$3,0)-1)),"",OFFSET('Raw Data'!$A$3,MATCH('Data above threshold'!$A125,'Raw Data'!$B$4:$B$185,0),MATCH('Data above threshold'!BH$4,'Raw Data'!$3:$3,0)-1))</f>
        <v>10.54668</v>
      </c>
      <c r="BI125" s="107" t="n">
        <f aca="true">IF(ISBLANK(OFFSET('Raw Data'!$A$3,MATCH('Data above threshold'!$A125,'Raw Data'!$B$4:$B$185,0),MATCH('Data above threshold'!BI$4,'Raw Data'!$3:$3,0)-1)),"",OFFSET('Raw Data'!$A$3,MATCH('Data above threshold'!$A125,'Raw Data'!$B$4:$B$185,0),MATCH('Data above threshold'!BI$4,'Raw Data'!$3:$3,0)-1))</f>
        <v>7.32757</v>
      </c>
      <c r="BJ125" s="107" t="n">
        <f aca="true">IF(ISBLANK(OFFSET('Raw Data'!$A$3,MATCH('Data above threshold'!$A125,'Raw Data'!$B$4:$B$185,0),MATCH('Data above threshold'!BJ$4,'Raw Data'!$3:$3,0)-1)),"",OFFSET('Raw Data'!$A$3,MATCH('Data above threshold'!$A125,'Raw Data'!$B$4:$B$185,0),MATCH('Data above threshold'!BJ$4,'Raw Data'!$3:$3,0)-1))</f>
        <v>34.88844</v>
      </c>
      <c r="BK125" s="107" t="n">
        <f aca="true">IF(ISBLANK(OFFSET('Raw Data'!$A$3,MATCH('Data above threshold'!$A125,'Raw Data'!$B$4:$B$185,0),MATCH('Data above threshold'!BK$4,'Raw Data'!$3:$3,0)-1)),"",OFFSET('Raw Data'!$A$3,MATCH('Data above threshold'!$A125,'Raw Data'!$B$4:$B$185,0),MATCH('Data above threshold'!BK$4,'Raw Data'!$3:$3,0)-1))</f>
        <v>57.81462</v>
      </c>
      <c r="BL125" s="107" t="n">
        <f aca="true">IF(ISBLANK(OFFSET('Raw Data'!$A$3,MATCH('Data above threshold'!$A125,'Raw Data'!$B$4:$B$185,0),MATCH('Data above threshold'!BL$4,'Raw Data'!$3:$3,0)-1)),"",OFFSET('Raw Data'!$A$3,MATCH('Data above threshold'!$A125,'Raw Data'!$B$4:$B$185,0),MATCH('Data above threshold'!BL$4,'Raw Data'!$3:$3,0)-1))</f>
        <v>33.63295</v>
      </c>
      <c r="BM125" s="107" t="n">
        <f aca="true">IF(ISBLANK(OFFSET('Raw Data'!$A$3,MATCH('Data above threshold'!$A125,'Raw Data'!$B$4:$B$185,0),MATCH('Data above threshold'!BM$4,'Raw Data'!$3:$3,0)-1)),"",OFFSET('Raw Data'!$A$3,MATCH('Data above threshold'!$A125,'Raw Data'!$B$4:$B$185,0),MATCH('Data above threshold'!BM$4,'Raw Data'!$3:$3,0)-1))</f>
        <v>10.24636</v>
      </c>
      <c r="BN125" s="107" t="n">
        <f aca="true">IF(ISBLANK(OFFSET('Raw Data'!$A$3,MATCH('Data above threshold'!$A125,'Raw Data'!$B$4:$B$185,0),MATCH('Data above threshold'!BN$4,'Raw Data'!$3:$3,0)-1)),"",OFFSET('Raw Data'!$A$3,MATCH('Data above threshold'!$A125,'Raw Data'!$B$4:$B$185,0),MATCH('Data above threshold'!BN$4,'Raw Data'!$3:$3,0)-1))</f>
        <v>10.46101</v>
      </c>
      <c r="BO125" s="107" t="n">
        <f aca="true">IF(ISBLANK(OFFSET('Raw Data'!$A$3,MATCH('Data above threshold'!$A125,'Raw Data'!$B$4:$B$185,0),MATCH('Data above threshold'!BO$4,'Raw Data'!$3:$3,0)-1)),"",OFFSET('Raw Data'!$A$3,MATCH('Data above threshold'!$A125,'Raw Data'!$B$4:$B$185,0),MATCH('Data above threshold'!BO$4,'Raw Data'!$3:$3,0)-1))</f>
        <v>40.97384</v>
      </c>
      <c r="BP125" s="107" t="n">
        <f aca="true">IF(ISBLANK(OFFSET('Raw Data'!$A$3,MATCH('Data above threshold'!$A125,'Raw Data'!$B$4:$B$185,0),MATCH('Data above threshold'!BP$4,'Raw Data'!$3:$3,0)-1)),"",OFFSET('Raw Data'!$A$3,MATCH('Data above threshold'!$A125,'Raw Data'!$B$4:$B$185,0),MATCH('Data above threshold'!BP$4,'Raw Data'!$3:$3,0)-1))</f>
        <v>65.46591</v>
      </c>
      <c r="BQ125" s="107" t="n">
        <f aca="true">IF(ISBLANK(OFFSET('Raw Data'!$A$3,MATCH('Data above threshold'!$A125,'Raw Data'!$B$4:$B$185,0),MATCH('Data above threshold'!BQ$4,'Raw Data'!$3:$3,0)-1)),"",OFFSET('Raw Data'!$A$3,MATCH('Data above threshold'!$A125,'Raw Data'!$B$4:$B$185,0),MATCH('Data above threshold'!BQ$4,'Raw Data'!$3:$3,0)-1))</f>
        <v>72.50581</v>
      </c>
      <c r="BR125" s="107" t="n">
        <f aca="true">IF(ISBLANK(OFFSET('Raw Data'!$A$3,MATCH('Data above threshold'!$A125,'Raw Data'!$B$4:$B$185,0),MATCH('Data above threshold'!BR$4,'Raw Data'!$3:$3,0)-1)),"",OFFSET('Raw Data'!$A$3,MATCH('Data above threshold'!$A125,'Raw Data'!$B$4:$B$185,0),MATCH('Data above threshold'!BR$4,'Raw Data'!$3:$3,0)-1))</f>
        <v>13.33627</v>
      </c>
      <c r="BS125" s="107" t="n">
        <f aca="true">IF(ISBLANK(OFFSET('Raw Data'!$A$3,MATCH('Data above threshold'!$A125,'Raw Data'!$B$4:$B$185,0),MATCH('Data above threshold'!BS$4,'Raw Data'!$3:$3,0)-1)),"",OFFSET('Raw Data'!$A$3,MATCH('Data above threshold'!$A125,'Raw Data'!$B$4:$B$185,0),MATCH('Data above threshold'!BS$4,'Raw Data'!$3:$3,0)-1))</f>
        <v>22.94355</v>
      </c>
      <c r="BT125" s="107" t="n">
        <f aca="true">IF(ISBLANK(OFFSET('Raw Data'!$A$3,MATCH('Data above threshold'!$A125,'Raw Data'!$B$4:$B$185,0),MATCH('Data above threshold'!BT$4,'Raw Data'!$3:$3,0)-1)),"",OFFSET('Raw Data'!$A$3,MATCH('Data above threshold'!$A125,'Raw Data'!$B$4:$B$185,0),MATCH('Data above threshold'!BT$4,'Raw Data'!$3:$3,0)-1))</f>
        <v>46.18823</v>
      </c>
      <c r="BU125" s="107" t="n">
        <f aca="true">IF(ISBLANK(OFFSET('Raw Data'!$A$3,MATCH('Data above threshold'!$A125,'Raw Data'!$B$4:$B$185,0),MATCH('Data above threshold'!BU$4,'Raw Data'!$3:$3,0)-1)),"",OFFSET('Raw Data'!$A$3,MATCH('Data above threshold'!$A125,'Raw Data'!$B$4:$B$185,0),MATCH('Data above threshold'!BU$4,'Raw Data'!$3:$3,0)-1))</f>
        <v>11.9107</v>
      </c>
      <c r="BV125" s="107" t="n">
        <f aca="true">IF(ISBLANK(OFFSET('Raw Data'!$A$3,MATCH('Data above threshold'!$A125,'Raw Data'!$B$4:$B$185,0),MATCH('Data above threshold'!BV$4,'Raw Data'!$3:$3,0)-1)),"",OFFSET('Raw Data'!$A$3,MATCH('Data above threshold'!$A125,'Raw Data'!$B$4:$B$185,0),MATCH('Data above threshold'!BV$4,'Raw Data'!$3:$3,0)-1))</f>
        <v>30.55269</v>
      </c>
      <c r="BW125" s="107" t="n">
        <f aca="true">IF(ISBLANK(OFFSET('Raw Data'!$A$3,MATCH('Data above threshold'!$A125,'Raw Data'!$B$4:$B$185,0),MATCH('Data above threshold'!BW$4,'Raw Data'!$3:$3,0)-1)),"",OFFSET('Raw Data'!$A$3,MATCH('Data above threshold'!$A125,'Raw Data'!$B$4:$B$185,0),MATCH('Data above threshold'!BW$4,'Raw Data'!$3:$3,0)-1))</f>
        <v>55.61029</v>
      </c>
      <c r="BX125" s="107" t="n">
        <f aca="true">IF(ISBLANK(OFFSET('Raw Data'!$A$3,MATCH('Data above threshold'!$A125,'Raw Data'!$B$4:$B$185,0),MATCH('Data above threshold'!BX$4,'Raw Data'!$3:$3,0)-1)),"",OFFSET('Raw Data'!$A$3,MATCH('Data above threshold'!$A125,'Raw Data'!$B$4:$B$185,0),MATCH('Data above threshold'!BX$4,'Raw Data'!$3:$3,0)-1))</f>
        <v>30.06718</v>
      </c>
      <c r="BY125" s="107" t="n">
        <f aca="true">IF(ISBLANK(OFFSET('Raw Data'!$A$3,MATCH('Data above threshold'!$A125,'Raw Data'!$B$4:$B$185,0),MATCH('Data above threshold'!BY$4,'Raw Data'!$3:$3,0)-1)),"",OFFSET('Raw Data'!$A$3,MATCH('Data above threshold'!$A125,'Raw Data'!$B$4:$B$185,0),MATCH('Data above threshold'!BY$4,'Raw Data'!$3:$3,0)-1))</f>
        <v>35.05078</v>
      </c>
      <c r="BZ125" s="107" t="n">
        <f aca="true">IF(ISBLANK(OFFSET('Raw Data'!$A$3,MATCH('Data above threshold'!$A125,'Raw Data'!$B$4:$B$185,0),MATCH('Data above threshold'!BZ$4,'Raw Data'!$3:$3,0)-1)),"",OFFSET('Raw Data'!$A$3,MATCH('Data above threshold'!$A125,'Raw Data'!$B$4:$B$185,0),MATCH('Data above threshold'!BZ$4,'Raw Data'!$3:$3,0)-1))</f>
        <v>50.59451</v>
      </c>
      <c r="CA125" s="107" t="n">
        <f aca="true">IF(ISBLANK(OFFSET('Raw Data'!$A$3,MATCH('Data above threshold'!$A125,'Raw Data'!$B$4:$B$185,0),MATCH('Data above threshold'!CA$4,'Raw Data'!$3:$3,0)-1)),"",OFFSET('Raw Data'!$A$3,MATCH('Data above threshold'!$A125,'Raw Data'!$B$4:$B$185,0),MATCH('Data above threshold'!CA$4,'Raw Data'!$3:$3,0)-1))</f>
        <v>8.82254</v>
      </c>
      <c r="CB125" s="107" t="n">
        <f aca="true">IF(ISBLANK(OFFSET('Raw Data'!$A$3,MATCH('Data above threshold'!$A125,'Raw Data'!$B$4:$B$185,0),MATCH('Data above threshold'!CB$4,'Raw Data'!$3:$3,0)-1)),"",OFFSET('Raw Data'!$A$3,MATCH('Data above threshold'!$A125,'Raw Data'!$B$4:$B$185,0),MATCH('Data above threshold'!CB$4,'Raw Data'!$3:$3,0)-1))</f>
        <v>16.16073</v>
      </c>
      <c r="CC125" s="107" t="n">
        <f aca="true">IF(ISBLANK(OFFSET('Raw Data'!$A$3,MATCH('Data above threshold'!$A125,'Raw Data'!$B$4:$B$185,0),MATCH('Data above threshold'!CC$4,'Raw Data'!$3:$3,0)-1)),"",OFFSET('Raw Data'!$A$3,MATCH('Data above threshold'!$A125,'Raw Data'!$B$4:$B$185,0),MATCH('Data above threshold'!CC$4,'Raw Data'!$3:$3,0)-1))</f>
        <v>9.6896</v>
      </c>
      <c r="CD125" s="107" t="n">
        <f aca="true">IF(ISBLANK(OFFSET('Raw Data'!$A$3,MATCH('Data above threshold'!$A125,'Raw Data'!$B$4:$B$185,0),MATCH('Data above threshold'!CD$4,'Raw Data'!$3:$3,0)-1)),"",OFFSET('Raw Data'!$A$3,MATCH('Data above threshold'!$A125,'Raw Data'!$B$4:$B$185,0),MATCH('Data above threshold'!CD$4,'Raw Data'!$3:$3,0)-1))</f>
        <v>97.8766</v>
      </c>
      <c r="CE125" s="107" t="n">
        <f aca="true">IF(ISBLANK(OFFSET('Raw Data'!$A$3,MATCH('Data above threshold'!$A125,'Raw Data'!$B$4:$B$185,0),MATCH('Data above threshold'!CE$4,'Raw Data'!$3:$3,0)-1)),"",OFFSET('Raw Data'!$A$3,MATCH('Data above threshold'!$A125,'Raw Data'!$B$4:$B$185,0),MATCH('Data above threshold'!CE$4,'Raw Data'!$3:$3,0)-1))</f>
        <v>35.26091</v>
      </c>
      <c r="CF125" s="107" t="n">
        <f aca="true">IF(ISBLANK(OFFSET('Raw Data'!$A$3,MATCH('Data above threshold'!$A125,'Raw Data'!$B$4:$B$185,0),MATCH('Data above threshold'!CF$4,'Raw Data'!$3:$3,0)-1)),"",OFFSET('Raw Data'!$A$3,MATCH('Data above threshold'!$A125,'Raw Data'!$B$4:$B$185,0),MATCH('Data above threshold'!CF$4,'Raw Data'!$3:$3,0)-1))</f>
        <v>40.36649</v>
      </c>
      <c r="CG125" s="107" t="n">
        <f aca="true">IF(ISBLANK(OFFSET('Raw Data'!$A$3,MATCH('Data above threshold'!$A125,'Raw Data'!$B$4:$B$185,0),MATCH('Data above threshold'!CG$4,'Raw Data'!$3:$3,0)-1)),"",OFFSET('Raw Data'!$A$3,MATCH('Data above threshold'!$A125,'Raw Data'!$B$4:$B$185,0),MATCH('Data above threshold'!CG$4,'Raw Data'!$3:$3,0)-1))</f>
        <v>40.08707</v>
      </c>
      <c r="CH125" s="107" t="n">
        <f aca="true">IF(ISBLANK(OFFSET('Raw Data'!$A$3,MATCH('Data above threshold'!$A125,'Raw Data'!$B$4:$B$185,0),MATCH('Data above threshold'!CH$4,'Raw Data'!$3:$3,0)-1)),"",OFFSET('Raw Data'!$A$3,MATCH('Data above threshold'!$A125,'Raw Data'!$B$4:$B$185,0),MATCH('Data above threshold'!CH$4,'Raw Data'!$3:$3,0)-1))</f>
        <v>50.76219</v>
      </c>
      <c r="CI125" s="107" t="n">
        <f aca="true">IF(ISBLANK(OFFSET('Raw Data'!$A$3,MATCH('Data above threshold'!$A125,'Raw Data'!$B$4:$B$185,0),MATCH('Data above threshold'!CI$4,'Raw Data'!$3:$3,0)-1)),"",OFFSET('Raw Data'!$A$3,MATCH('Data above threshold'!$A125,'Raw Data'!$B$4:$B$185,0),MATCH('Data above threshold'!CI$4,'Raw Data'!$3:$3,0)-1))</f>
        <v>7.57237</v>
      </c>
      <c r="CJ125" s="107" t="n">
        <f aca="true">IF(ISBLANK(OFFSET('Raw Data'!$A$3,MATCH('Data above threshold'!$A125,'Raw Data'!$B$4:$B$185,0),MATCH('Data above threshold'!CJ$4,'Raw Data'!$3:$3,0)-1)),"",OFFSET('Raw Data'!$A$3,MATCH('Data above threshold'!$A125,'Raw Data'!$B$4:$B$185,0),MATCH('Data above threshold'!CJ$4,'Raw Data'!$3:$3,0)-1))</f>
        <v>12.46311</v>
      </c>
      <c r="CK125" s="107" t="n">
        <f aca="true">IF(ISBLANK(OFFSET('Raw Data'!$A$3,MATCH('Data above threshold'!$A125,'Raw Data'!$B$4:$B$185,0),MATCH('Data above threshold'!CK$4,'Raw Data'!$3:$3,0)-1)),"",OFFSET('Raw Data'!$A$3,MATCH('Data above threshold'!$A125,'Raw Data'!$B$4:$B$185,0),MATCH('Data above threshold'!CK$4,'Raw Data'!$3:$3,0)-1))</f>
        <v>10.50836</v>
      </c>
      <c r="CL125" s="107" t="n">
        <f aca="true">IF(ISBLANK(OFFSET('Raw Data'!$A$3,MATCH('Data above threshold'!$A125,'Raw Data'!$B$4:$B$185,0),MATCH('Data above threshold'!CL$4,'Raw Data'!$3:$3,0)-1)),"",OFFSET('Raw Data'!$A$3,MATCH('Data above threshold'!$A125,'Raw Data'!$B$4:$B$185,0),MATCH('Data above threshold'!CL$4,'Raw Data'!$3:$3,0)-1))</f>
        <v>56.22806</v>
      </c>
      <c r="CM125" s="107" t="n">
        <f aca="true">IF(ISBLANK(OFFSET('Raw Data'!$A$3,MATCH('Data above threshold'!$A125,'Raw Data'!$B$4:$B$185,0),MATCH('Data above threshold'!CM$4,'Raw Data'!$3:$3,0)-1)),"",OFFSET('Raw Data'!$A$3,MATCH('Data above threshold'!$A125,'Raw Data'!$B$4:$B$185,0),MATCH('Data above threshold'!CM$4,'Raw Data'!$3:$3,0)-1))</f>
        <v>112.8607</v>
      </c>
      <c r="CN125" s="107" t="n">
        <f aca="true">IF(ISBLANK(OFFSET('Raw Data'!$A$3,MATCH('Data above threshold'!$A125,'Raw Data'!$B$4:$B$185,0),MATCH('Data above threshold'!CN$4,'Raw Data'!$3:$3,0)-1)),"",OFFSET('Raw Data'!$A$3,MATCH('Data above threshold'!$A125,'Raw Data'!$B$4:$B$185,0),MATCH('Data above threshold'!CN$4,'Raw Data'!$3:$3,0)-1))</f>
        <v>60.87565</v>
      </c>
      <c r="CO125" s="107" t="n">
        <f aca="true">IF(ISBLANK(OFFSET('Raw Data'!$A$3,MATCH('Data above threshold'!$A125,'Raw Data'!$B$4:$B$185,0),MATCH('Data above threshold'!CO$4,'Raw Data'!$3:$3,0)-1)),"",OFFSET('Raw Data'!$A$3,MATCH('Data above threshold'!$A125,'Raw Data'!$B$4:$B$185,0),MATCH('Data above threshold'!CO$4,'Raw Data'!$3:$3,0)-1))</f>
        <v>43.98239</v>
      </c>
      <c r="CP125" s="107" t="n">
        <f aca="true">IF(ISBLANK(OFFSET('Raw Data'!$A$3,MATCH('Data above threshold'!$A125,'Raw Data'!$B$4:$B$185,0),MATCH('Data above threshold'!CP$4,'Raw Data'!$3:$3,0)-1)),"",OFFSET('Raw Data'!$A$3,MATCH('Data above threshold'!$A125,'Raw Data'!$B$4:$B$185,0),MATCH('Data above threshold'!CP$4,'Raw Data'!$3:$3,0)-1))</f>
        <v>6.81077</v>
      </c>
      <c r="CQ125" s="107" t="n">
        <f aca="true">IF(ISBLANK(OFFSET('Raw Data'!$A$3,MATCH('Data above threshold'!$A125,'Raw Data'!$B$4:$B$185,0),MATCH('Data above threshold'!CQ$4,'Raw Data'!$3:$3,0)-1)),"",OFFSET('Raw Data'!$A$3,MATCH('Data above threshold'!$A125,'Raw Data'!$B$4:$B$185,0),MATCH('Data above threshold'!CQ$4,'Raw Data'!$3:$3,0)-1))</f>
        <v>25.21074</v>
      </c>
      <c r="CR125" s="107" t="n">
        <f aca="true">IF(ISBLANK(OFFSET('Raw Data'!$A$3,MATCH('Data above threshold'!$A125,'Raw Data'!$B$4:$B$185,0),MATCH('Data above threshold'!CR$4,'Raw Data'!$3:$3,0)-1)),"",OFFSET('Raw Data'!$A$3,MATCH('Data above threshold'!$A125,'Raw Data'!$B$4:$B$185,0),MATCH('Data above threshold'!CR$4,'Raw Data'!$3:$3,0)-1))</f>
        <v>10.08743</v>
      </c>
    </row>
    <row r="126" s="103" customFormat="true" ht="15.5" hidden="false" customHeight="false" outlineLevel="0" collapsed="false">
      <c r="A126" s="107" t="n">
        <v>4420</v>
      </c>
      <c r="B126" s="107" t="n">
        <v>3</v>
      </c>
      <c r="C126" s="107" t="str">
        <f aca="true">IF(ISBLANK(OFFSET('Raw Data'!$A$3,MATCH('Data above threshold'!$A126,'Raw Data'!$B$4:$B$185,0),MATCH('Data above threshold'!C$4,'Raw Data'!$3:$3,0)-1)),"",OFFSET('Raw Data'!$A$3,MATCH('Data above threshold'!$A126,'Raw Data'!$B$4:$B$185,0),MATCH('Data above threshold'!C$4,'Raw Data'!$3:$3,0)-1))</f>
        <v>Renewable energy consumption</v>
      </c>
      <c r="D126" s="107" t="str">
        <f aca="true">IF(ISBLANK(OFFSET('Raw Data'!$A$3,MATCH('Data above threshold'!$A126,'Raw Data'!$B$4:$B$185,0),MATCH('Data above threshold'!D$4,'Raw Data'!$3:$3,0)-1)),"",OFFSET('Raw Data'!$A$3,MATCH('Data above threshold'!$A126,'Raw Data'!$B$4:$B$185,0),MATCH('Data above threshold'!D$4,'Raw Data'!$3:$3,0)-1))</f>
        <v/>
      </c>
      <c r="E126" s="107" t="str">
        <f aca="true">IF(ISBLANK(OFFSET('Raw Data'!$A$3,MATCH('Data above threshold'!$A126,'Raw Data'!$B$4:$B$185,0),MATCH('Data above threshold'!E$4,'Raw Data'!$3:$3,0)-1)),"",OFFSET('Raw Data'!$A$3,MATCH('Data above threshold'!$A126,'Raw Data'!$B$4:$B$185,0),MATCH('Data above threshold'!E$4,'Raw Data'!$3:$3,0)-1))</f>
        <v/>
      </c>
      <c r="F126" s="107" t="str">
        <f aca="true">IF(ISBLANK(OFFSET('Raw Data'!$A$3,MATCH('Data above threshold'!$A126,'Raw Data'!$B$4:$B$185,0),MATCH('Data above threshold'!F$4,'Raw Data'!$3:$3,0)-1)),"",OFFSET('Raw Data'!$A$3,MATCH('Data above threshold'!$A126,'Raw Data'!$B$4:$B$185,0),MATCH('Data above threshold'!F$4,'Raw Data'!$3:$3,0)-1))</f>
        <v/>
      </c>
      <c r="G126" s="107" t="str">
        <f aca="true">IF(ISBLANK(OFFSET('Raw Data'!$A$3,MATCH('Data above threshold'!$A126,'Raw Data'!$B$4:$B$185,0),MATCH('Data above threshold'!G$4,'Raw Data'!$3:$3,0)-1)),"",OFFSET('Raw Data'!$A$3,MATCH('Data above threshold'!$A126,'Raw Data'!$B$4:$B$185,0),MATCH('Data above threshold'!G$4,'Raw Data'!$3:$3,0)-1))</f>
        <v/>
      </c>
      <c r="H126" s="107" t="str">
        <f aca="true">IF(ISBLANK(OFFSET('Raw Data'!$A$3,MATCH('Data above threshold'!$A126,'Raw Data'!$B$4:$B$185,0),MATCH('Data above threshold'!H$4,'Raw Data'!$3:$3,0)-1)),"",OFFSET('Raw Data'!$A$3,MATCH('Data above threshold'!$A126,'Raw Data'!$B$4:$B$185,0),MATCH('Data above threshold'!H$4,'Raw Data'!$3:$3,0)-1))</f>
        <v/>
      </c>
      <c r="I126" s="107" t="str">
        <f aca="true">IF(ISBLANK(OFFSET('Raw Data'!$A$3,MATCH('Data above threshold'!$A126,'Raw Data'!$B$4:$B$185,0),MATCH('Data above threshold'!I$4,'Raw Data'!$3:$3,0)-1)),"",OFFSET('Raw Data'!$A$3,MATCH('Data above threshold'!$A126,'Raw Data'!$B$4:$B$185,0),MATCH('Data above threshold'!I$4,'Raw Data'!$3:$3,0)-1))</f>
        <v/>
      </c>
      <c r="J126" s="107" t="str">
        <f aca="true">IF(ISBLANK(OFFSET('Raw Data'!$A$3,MATCH('Data above threshold'!$A126,'Raw Data'!$B$4:$B$185,0),MATCH('Data above threshold'!J$4,'Raw Data'!$3:$3,0)-1)),"",OFFSET('Raw Data'!$A$3,MATCH('Data above threshold'!$A126,'Raw Data'!$B$4:$B$185,0),MATCH('Data above threshold'!J$4,'Raw Data'!$3:$3,0)-1))</f>
        <v/>
      </c>
      <c r="K126" s="107" t="str">
        <f aca="true">IF(ISBLANK(OFFSET('Raw Data'!$A$3,MATCH('Data above threshold'!$A126,'Raw Data'!$B$4:$B$185,0),MATCH('Data above threshold'!K$4,'Raw Data'!$3:$3,0)-1)),"",OFFSET('Raw Data'!$A$3,MATCH('Data above threshold'!$A126,'Raw Data'!$B$4:$B$185,0),MATCH('Data above threshold'!K$4,'Raw Data'!$3:$3,0)-1))</f>
        <v/>
      </c>
      <c r="L126" s="107" t="str">
        <f aca="true">IF(ISBLANK(OFFSET('Raw Data'!$A$3,MATCH('Data above threshold'!$A126,'Raw Data'!$B$4:$B$185,0),MATCH('Data above threshold'!L$4,'Raw Data'!$3:$3,0)-1)),"",OFFSET('Raw Data'!$A$3,MATCH('Data above threshold'!$A126,'Raw Data'!$B$4:$B$185,0),MATCH('Data above threshold'!L$4,'Raw Data'!$3:$3,0)-1))</f>
        <v/>
      </c>
      <c r="M126" s="105" t="str">
        <f aca="false" t="array" ref="M126:M126">IFERROR(SKEW(IF(ISNUMBER(Q126:CR126),Q126:CR126,"")),"")</f>
        <v/>
      </c>
      <c r="N126" s="107"/>
      <c r="O126" s="107" t="str">
        <f aca="true">IF(ISBLANK(OFFSET('Raw Data'!$A$3,MATCH('Data above threshold'!$A126,'Raw Data'!$B$4:$B$185,0),MATCH('Data above threshold'!O$4,'Raw Data'!$3:$3,0)-1)),"",OFFSET('Raw Data'!$A$3,MATCH('Data above threshold'!$A126,'Raw Data'!$B$4:$B$185,0),MATCH('Data above threshold'!O$4,'Raw Data'!$3:$3,0)-1))</f>
        <v/>
      </c>
      <c r="P126" s="106" t="str">
        <f aca="false" t="array" ref="P126:P126">IF(B126&lt;4,"",1-IFERROR(SUM(ISNUMBER(Q126:CR126)*(1-$Q$3:$CR$3))/COUNTIF($Q$3:$CR$3,0),0))</f>
        <v/>
      </c>
      <c r="Q126" s="107" t="str">
        <f aca="true">IF(ISBLANK(OFFSET('Raw Data'!$A$3,MATCH('Data above threshold'!$A126,'Raw Data'!$B$4:$B$185,0),MATCH('Data above threshold'!Q$4,'Raw Data'!$3:$3,0)-1)),"",OFFSET('Raw Data'!$A$3,MATCH('Data above threshold'!$A126,'Raw Data'!$B$4:$B$185,0),MATCH('Data above threshold'!Q$4,'Raw Data'!$3:$3,0)-1))</f>
        <v/>
      </c>
      <c r="R126" s="107" t="str">
        <f aca="true">IF(ISBLANK(OFFSET('Raw Data'!$A$3,MATCH('Data above threshold'!$A126,'Raw Data'!$B$4:$B$185,0),MATCH('Data above threshold'!R$4,'Raw Data'!$3:$3,0)-1)),"",OFFSET('Raw Data'!$A$3,MATCH('Data above threshold'!$A126,'Raw Data'!$B$4:$B$185,0),MATCH('Data above threshold'!R$4,'Raw Data'!$3:$3,0)-1))</f>
        <v/>
      </c>
      <c r="S126" s="107" t="str">
        <f aca="true">IF(ISBLANK(OFFSET('Raw Data'!$A$3,MATCH('Data above threshold'!$A126,'Raw Data'!$B$4:$B$185,0),MATCH('Data above threshold'!S$4,'Raw Data'!$3:$3,0)-1)),"",OFFSET('Raw Data'!$A$3,MATCH('Data above threshold'!$A126,'Raw Data'!$B$4:$B$185,0),MATCH('Data above threshold'!S$4,'Raw Data'!$3:$3,0)-1))</f>
        <v/>
      </c>
      <c r="T126" s="107" t="str">
        <f aca="true">IF(ISBLANK(OFFSET('Raw Data'!$A$3,MATCH('Data above threshold'!$A126,'Raw Data'!$B$4:$B$185,0),MATCH('Data above threshold'!T$4,'Raw Data'!$3:$3,0)-1)),"",OFFSET('Raw Data'!$A$3,MATCH('Data above threshold'!$A126,'Raw Data'!$B$4:$B$185,0),MATCH('Data above threshold'!T$4,'Raw Data'!$3:$3,0)-1))</f>
        <v/>
      </c>
      <c r="U126" s="107" t="str">
        <f aca="true">IF(ISBLANK(OFFSET('Raw Data'!$A$3,MATCH('Data above threshold'!$A126,'Raw Data'!$B$4:$B$185,0),MATCH('Data above threshold'!U$4,'Raw Data'!$3:$3,0)-1)),"",OFFSET('Raw Data'!$A$3,MATCH('Data above threshold'!$A126,'Raw Data'!$B$4:$B$185,0),MATCH('Data above threshold'!U$4,'Raw Data'!$3:$3,0)-1))</f>
        <v/>
      </c>
      <c r="V126" s="107" t="str">
        <f aca="true">IF(ISBLANK(OFFSET('Raw Data'!$A$3,MATCH('Data above threshold'!$A126,'Raw Data'!$B$4:$B$185,0),MATCH('Data above threshold'!V$4,'Raw Data'!$3:$3,0)-1)),"",OFFSET('Raw Data'!$A$3,MATCH('Data above threshold'!$A126,'Raw Data'!$B$4:$B$185,0),MATCH('Data above threshold'!V$4,'Raw Data'!$3:$3,0)-1))</f>
        <v/>
      </c>
      <c r="W126" s="107" t="str">
        <f aca="true">IF(ISBLANK(OFFSET('Raw Data'!$A$3,MATCH('Data above threshold'!$A126,'Raw Data'!$B$4:$B$185,0),MATCH('Data above threshold'!W$4,'Raw Data'!$3:$3,0)-1)),"",OFFSET('Raw Data'!$A$3,MATCH('Data above threshold'!$A126,'Raw Data'!$B$4:$B$185,0),MATCH('Data above threshold'!W$4,'Raw Data'!$3:$3,0)-1))</f>
        <v/>
      </c>
      <c r="X126" s="107" t="str">
        <f aca="true">IF(ISBLANK(OFFSET('Raw Data'!$A$3,MATCH('Data above threshold'!$A126,'Raw Data'!$B$4:$B$185,0),MATCH('Data above threshold'!X$4,'Raw Data'!$3:$3,0)-1)),"",OFFSET('Raw Data'!$A$3,MATCH('Data above threshold'!$A126,'Raw Data'!$B$4:$B$185,0),MATCH('Data above threshold'!X$4,'Raw Data'!$3:$3,0)-1))</f>
        <v/>
      </c>
      <c r="Y126" s="107" t="str">
        <f aca="true">IF(ISBLANK(OFFSET('Raw Data'!$A$3,MATCH('Data above threshold'!$A126,'Raw Data'!$B$4:$B$185,0),MATCH('Data above threshold'!Y$4,'Raw Data'!$3:$3,0)-1)),"",OFFSET('Raw Data'!$A$3,MATCH('Data above threshold'!$A126,'Raw Data'!$B$4:$B$185,0),MATCH('Data above threshold'!Y$4,'Raw Data'!$3:$3,0)-1))</f>
        <v/>
      </c>
      <c r="Z126" s="107" t="str">
        <f aca="true">IF(ISBLANK(OFFSET('Raw Data'!$A$3,MATCH('Data above threshold'!$A126,'Raw Data'!$B$4:$B$185,0),MATCH('Data above threshold'!Z$4,'Raw Data'!$3:$3,0)-1)),"",OFFSET('Raw Data'!$A$3,MATCH('Data above threshold'!$A126,'Raw Data'!$B$4:$B$185,0),MATCH('Data above threshold'!Z$4,'Raw Data'!$3:$3,0)-1))</f>
        <v/>
      </c>
      <c r="AA126" s="107" t="str">
        <f aca="true">IF(ISBLANK(OFFSET('Raw Data'!$A$3,MATCH('Data above threshold'!$A126,'Raw Data'!$B$4:$B$185,0),MATCH('Data above threshold'!AA$4,'Raw Data'!$3:$3,0)-1)),"",OFFSET('Raw Data'!$A$3,MATCH('Data above threshold'!$A126,'Raw Data'!$B$4:$B$185,0),MATCH('Data above threshold'!AA$4,'Raw Data'!$3:$3,0)-1))</f>
        <v/>
      </c>
      <c r="AB126" s="107" t="str">
        <f aca="true">IF(ISBLANK(OFFSET('Raw Data'!$A$3,MATCH('Data above threshold'!$A126,'Raw Data'!$B$4:$B$185,0),MATCH('Data above threshold'!AB$4,'Raw Data'!$3:$3,0)-1)),"",OFFSET('Raw Data'!$A$3,MATCH('Data above threshold'!$A126,'Raw Data'!$B$4:$B$185,0),MATCH('Data above threshold'!AB$4,'Raw Data'!$3:$3,0)-1))</f>
        <v/>
      </c>
      <c r="AC126" s="107" t="str">
        <f aca="true">IF(ISBLANK(OFFSET('Raw Data'!$A$3,MATCH('Data above threshold'!$A126,'Raw Data'!$B$4:$B$185,0),MATCH('Data above threshold'!AC$4,'Raw Data'!$3:$3,0)-1)),"",OFFSET('Raw Data'!$A$3,MATCH('Data above threshold'!$A126,'Raw Data'!$B$4:$B$185,0),MATCH('Data above threshold'!AC$4,'Raw Data'!$3:$3,0)-1))</f>
        <v/>
      </c>
      <c r="AD126" s="107" t="str">
        <f aca="true">IF(ISBLANK(OFFSET('Raw Data'!$A$3,MATCH('Data above threshold'!$A126,'Raw Data'!$B$4:$B$185,0),MATCH('Data above threshold'!AD$4,'Raw Data'!$3:$3,0)-1)),"",OFFSET('Raw Data'!$A$3,MATCH('Data above threshold'!$A126,'Raw Data'!$B$4:$B$185,0),MATCH('Data above threshold'!AD$4,'Raw Data'!$3:$3,0)-1))</f>
        <v/>
      </c>
      <c r="AE126" s="107" t="str">
        <f aca="true">IF(ISBLANK(OFFSET('Raw Data'!$A$3,MATCH('Data above threshold'!$A126,'Raw Data'!$B$4:$B$185,0),MATCH('Data above threshold'!AE$4,'Raw Data'!$3:$3,0)-1)),"",OFFSET('Raw Data'!$A$3,MATCH('Data above threshold'!$A126,'Raw Data'!$B$4:$B$185,0),MATCH('Data above threshold'!AE$4,'Raw Data'!$3:$3,0)-1))</f>
        <v/>
      </c>
      <c r="AF126" s="107" t="str">
        <f aca="true">IF(ISBLANK(OFFSET('Raw Data'!$A$3,MATCH('Data above threshold'!$A126,'Raw Data'!$B$4:$B$185,0),MATCH('Data above threshold'!AF$4,'Raw Data'!$3:$3,0)-1)),"",OFFSET('Raw Data'!$A$3,MATCH('Data above threshold'!$A126,'Raw Data'!$B$4:$B$185,0),MATCH('Data above threshold'!AF$4,'Raw Data'!$3:$3,0)-1))</f>
        <v/>
      </c>
      <c r="AG126" s="107" t="str">
        <f aca="true">IF(ISBLANK(OFFSET('Raw Data'!$A$3,MATCH('Data above threshold'!$A126,'Raw Data'!$B$4:$B$185,0),MATCH('Data above threshold'!AG$4,'Raw Data'!$3:$3,0)-1)),"",OFFSET('Raw Data'!$A$3,MATCH('Data above threshold'!$A126,'Raw Data'!$B$4:$B$185,0),MATCH('Data above threshold'!AG$4,'Raw Data'!$3:$3,0)-1))</f>
        <v/>
      </c>
      <c r="AH126" s="107" t="str">
        <f aca="true">IF(ISBLANK(OFFSET('Raw Data'!$A$3,MATCH('Data above threshold'!$A126,'Raw Data'!$B$4:$B$185,0),MATCH('Data above threshold'!AH$4,'Raw Data'!$3:$3,0)-1)),"",OFFSET('Raw Data'!$A$3,MATCH('Data above threshold'!$A126,'Raw Data'!$B$4:$B$185,0),MATCH('Data above threshold'!AH$4,'Raw Data'!$3:$3,0)-1))</f>
        <v/>
      </c>
      <c r="AI126" s="107" t="str">
        <f aca="true">IF(ISBLANK(OFFSET('Raw Data'!$A$3,MATCH('Data above threshold'!$A126,'Raw Data'!$B$4:$B$185,0),MATCH('Data above threshold'!AI$4,'Raw Data'!$3:$3,0)-1)),"",OFFSET('Raw Data'!$A$3,MATCH('Data above threshold'!$A126,'Raw Data'!$B$4:$B$185,0),MATCH('Data above threshold'!AI$4,'Raw Data'!$3:$3,0)-1))</f>
        <v/>
      </c>
      <c r="AJ126" s="107" t="str">
        <f aca="true">IF(ISBLANK(OFFSET('Raw Data'!$A$3,MATCH('Data above threshold'!$A126,'Raw Data'!$B$4:$B$185,0),MATCH('Data above threshold'!AJ$4,'Raw Data'!$3:$3,0)-1)),"",OFFSET('Raw Data'!$A$3,MATCH('Data above threshold'!$A126,'Raw Data'!$B$4:$B$185,0),MATCH('Data above threshold'!AJ$4,'Raw Data'!$3:$3,0)-1))</f>
        <v/>
      </c>
      <c r="AK126" s="107" t="str">
        <f aca="true">IF(ISBLANK(OFFSET('Raw Data'!$A$3,MATCH('Data above threshold'!$A126,'Raw Data'!$B$4:$B$185,0),MATCH('Data above threshold'!AK$4,'Raw Data'!$3:$3,0)-1)),"",OFFSET('Raw Data'!$A$3,MATCH('Data above threshold'!$A126,'Raw Data'!$B$4:$B$185,0),MATCH('Data above threshold'!AK$4,'Raw Data'!$3:$3,0)-1))</f>
        <v/>
      </c>
      <c r="AL126" s="107" t="str">
        <f aca="true">IF(ISBLANK(OFFSET('Raw Data'!$A$3,MATCH('Data above threshold'!$A126,'Raw Data'!$B$4:$B$185,0),MATCH('Data above threshold'!AL$4,'Raw Data'!$3:$3,0)-1)),"",OFFSET('Raw Data'!$A$3,MATCH('Data above threshold'!$A126,'Raw Data'!$B$4:$B$185,0),MATCH('Data above threshold'!AL$4,'Raw Data'!$3:$3,0)-1))</f>
        <v/>
      </c>
      <c r="AM126" s="107" t="str">
        <f aca="true">IF(ISBLANK(OFFSET('Raw Data'!$A$3,MATCH('Data above threshold'!$A126,'Raw Data'!$B$4:$B$185,0),MATCH('Data above threshold'!AM$4,'Raw Data'!$3:$3,0)-1)),"",OFFSET('Raw Data'!$A$3,MATCH('Data above threshold'!$A126,'Raw Data'!$B$4:$B$185,0),MATCH('Data above threshold'!AM$4,'Raw Data'!$3:$3,0)-1))</f>
        <v/>
      </c>
      <c r="AN126" s="107" t="str">
        <f aca="true">IF(ISBLANK(OFFSET('Raw Data'!$A$3,MATCH('Data above threshold'!$A126,'Raw Data'!$B$4:$B$185,0),MATCH('Data above threshold'!AN$4,'Raw Data'!$3:$3,0)-1)),"",OFFSET('Raw Data'!$A$3,MATCH('Data above threshold'!$A126,'Raw Data'!$B$4:$B$185,0),MATCH('Data above threshold'!AN$4,'Raw Data'!$3:$3,0)-1))</f>
        <v/>
      </c>
      <c r="AO126" s="107" t="str">
        <f aca="true">IF(ISBLANK(OFFSET('Raw Data'!$A$3,MATCH('Data above threshold'!$A126,'Raw Data'!$B$4:$B$185,0),MATCH('Data above threshold'!AO$4,'Raw Data'!$3:$3,0)-1)),"",OFFSET('Raw Data'!$A$3,MATCH('Data above threshold'!$A126,'Raw Data'!$B$4:$B$185,0),MATCH('Data above threshold'!AO$4,'Raw Data'!$3:$3,0)-1))</f>
        <v/>
      </c>
      <c r="AP126" s="107" t="str">
        <f aca="true">IF(ISBLANK(OFFSET('Raw Data'!$A$3,MATCH('Data above threshold'!$A126,'Raw Data'!$B$4:$B$185,0),MATCH('Data above threshold'!AP$4,'Raw Data'!$3:$3,0)-1)),"",OFFSET('Raw Data'!$A$3,MATCH('Data above threshold'!$A126,'Raw Data'!$B$4:$B$185,0),MATCH('Data above threshold'!AP$4,'Raw Data'!$3:$3,0)-1))</f>
        <v/>
      </c>
      <c r="AQ126" s="107" t="str">
        <f aca="true">IF(ISBLANK(OFFSET('Raw Data'!$A$3,MATCH('Data above threshold'!$A126,'Raw Data'!$B$4:$B$185,0),MATCH('Data above threshold'!AQ$4,'Raw Data'!$3:$3,0)-1)),"",OFFSET('Raw Data'!$A$3,MATCH('Data above threshold'!$A126,'Raw Data'!$B$4:$B$185,0),MATCH('Data above threshold'!AQ$4,'Raw Data'!$3:$3,0)-1))</f>
        <v/>
      </c>
      <c r="AR126" s="107" t="str">
        <f aca="true">IF(ISBLANK(OFFSET('Raw Data'!$A$3,MATCH('Data above threshold'!$A126,'Raw Data'!$B$4:$B$185,0),MATCH('Data above threshold'!AR$4,'Raw Data'!$3:$3,0)-1)),"",OFFSET('Raw Data'!$A$3,MATCH('Data above threshold'!$A126,'Raw Data'!$B$4:$B$185,0),MATCH('Data above threshold'!AR$4,'Raw Data'!$3:$3,0)-1))</f>
        <v/>
      </c>
      <c r="AS126" s="107" t="str">
        <f aca="true">IF(ISBLANK(OFFSET('Raw Data'!$A$3,MATCH('Data above threshold'!$A126,'Raw Data'!$B$4:$B$185,0),MATCH('Data above threshold'!AS$4,'Raw Data'!$3:$3,0)-1)),"",OFFSET('Raw Data'!$A$3,MATCH('Data above threshold'!$A126,'Raw Data'!$B$4:$B$185,0),MATCH('Data above threshold'!AS$4,'Raw Data'!$3:$3,0)-1))</f>
        <v/>
      </c>
      <c r="AT126" s="107" t="str">
        <f aca="true">IF(ISBLANK(OFFSET('Raw Data'!$A$3,MATCH('Data above threshold'!$A126,'Raw Data'!$B$4:$B$185,0),MATCH('Data above threshold'!AT$4,'Raw Data'!$3:$3,0)-1)),"",OFFSET('Raw Data'!$A$3,MATCH('Data above threshold'!$A126,'Raw Data'!$B$4:$B$185,0),MATCH('Data above threshold'!AT$4,'Raw Data'!$3:$3,0)-1))</f>
        <v/>
      </c>
      <c r="AU126" s="107" t="str">
        <f aca="true">IF(ISBLANK(OFFSET('Raw Data'!$A$3,MATCH('Data above threshold'!$A126,'Raw Data'!$B$4:$B$185,0),MATCH('Data above threshold'!AU$4,'Raw Data'!$3:$3,0)-1)),"",OFFSET('Raw Data'!$A$3,MATCH('Data above threshold'!$A126,'Raw Data'!$B$4:$B$185,0),MATCH('Data above threshold'!AU$4,'Raw Data'!$3:$3,0)-1))</f>
        <v/>
      </c>
      <c r="AV126" s="107" t="str">
        <f aca="true">IF(ISBLANK(OFFSET('Raw Data'!$A$3,MATCH('Data above threshold'!$A126,'Raw Data'!$B$4:$B$185,0),MATCH('Data above threshold'!AV$4,'Raw Data'!$3:$3,0)-1)),"",OFFSET('Raw Data'!$A$3,MATCH('Data above threshold'!$A126,'Raw Data'!$B$4:$B$185,0),MATCH('Data above threshold'!AV$4,'Raw Data'!$3:$3,0)-1))</f>
        <v/>
      </c>
      <c r="AW126" s="107" t="str">
        <f aca="true">IF(ISBLANK(OFFSET('Raw Data'!$A$3,MATCH('Data above threshold'!$A126,'Raw Data'!$B$4:$B$185,0),MATCH('Data above threshold'!AW$4,'Raw Data'!$3:$3,0)-1)),"",OFFSET('Raw Data'!$A$3,MATCH('Data above threshold'!$A126,'Raw Data'!$B$4:$B$185,0),MATCH('Data above threshold'!AW$4,'Raw Data'!$3:$3,0)-1))</f>
        <v/>
      </c>
      <c r="AX126" s="107" t="str">
        <f aca="true">IF(ISBLANK(OFFSET('Raw Data'!$A$3,MATCH('Data above threshold'!$A126,'Raw Data'!$B$4:$B$185,0),MATCH('Data above threshold'!AX$4,'Raw Data'!$3:$3,0)-1)),"",OFFSET('Raw Data'!$A$3,MATCH('Data above threshold'!$A126,'Raw Data'!$B$4:$B$185,0),MATCH('Data above threshold'!AX$4,'Raw Data'!$3:$3,0)-1))</f>
        <v/>
      </c>
      <c r="AY126" s="107" t="str">
        <f aca="true">IF(ISBLANK(OFFSET('Raw Data'!$A$3,MATCH('Data above threshold'!$A126,'Raw Data'!$B$4:$B$185,0),MATCH('Data above threshold'!AY$4,'Raw Data'!$3:$3,0)-1)),"",OFFSET('Raw Data'!$A$3,MATCH('Data above threshold'!$A126,'Raw Data'!$B$4:$B$185,0),MATCH('Data above threshold'!AY$4,'Raw Data'!$3:$3,0)-1))</f>
        <v/>
      </c>
      <c r="AZ126" s="107" t="str">
        <f aca="true">IF(ISBLANK(OFFSET('Raw Data'!$A$3,MATCH('Data above threshold'!$A126,'Raw Data'!$B$4:$B$185,0),MATCH('Data above threshold'!AZ$4,'Raw Data'!$3:$3,0)-1)),"",OFFSET('Raw Data'!$A$3,MATCH('Data above threshold'!$A126,'Raw Data'!$B$4:$B$185,0),MATCH('Data above threshold'!AZ$4,'Raw Data'!$3:$3,0)-1))</f>
        <v/>
      </c>
      <c r="BA126" s="107" t="str">
        <f aca="true">IF(ISBLANK(OFFSET('Raw Data'!$A$3,MATCH('Data above threshold'!$A126,'Raw Data'!$B$4:$B$185,0),MATCH('Data above threshold'!BA$4,'Raw Data'!$3:$3,0)-1)),"",OFFSET('Raw Data'!$A$3,MATCH('Data above threshold'!$A126,'Raw Data'!$B$4:$B$185,0),MATCH('Data above threshold'!BA$4,'Raw Data'!$3:$3,0)-1))</f>
        <v/>
      </c>
      <c r="BB126" s="107" t="str">
        <f aca="true">IF(ISBLANK(OFFSET('Raw Data'!$A$3,MATCH('Data above threshold'!$A126,'Raw Data'!$B$4:$B$185,0),MATCH('Data above threshold'!BB$4,'Raw Data'!$3:$3,0)-1)),"",OFFSET('Raw Data'!$A$3,MATCH('Data above threshold'!$A126,'Raw Data'!$B$4:$B$185,0),MATCH('Data above threshold'!BB$4,'Raw Data'!$3:$3,0)-1))</f>
        <v/>
      </c>
      <c r="BC126" s="107" t="str">
        <f aca="true">IF(ISBLANK(OFFSET('Raw Data'!$A$3,MATCH('Data above threshold'!$A126,'Raw Data'!$B$4:$B$185,0),MATCH('Data above threshold'!BC$4,'Raw Data'!$3:$3,0)-1)),"",OFFSET('Raw Data'!$A$3,MATCH('Data above threshold'!$A126,'Raw Data'!$B$4:$B$185,0),MATCH('Data above threshold'!BC$4,'Raw Data'!$3:$3,0)-1))</f>
        <v/>
      </c>
      <c r="BD126" s="107" t="str">
        <f aca="true">IF(ISBLANK(OFFSET('Raw Data'!$A$3,MATCH('Data above threshold'!$A126,'Raw Data'!$B$4:$B$185,0),MATCH('Data above threshold'!BD$4,'Raw Data'!$3:$3,0)-1)),"",OFFSET('Raw Data'!$A$3,MATCH('Data above threshold'!$A126,'Raw Data'!$B$4:$B$185,0),MATCH('Data above threshold'!BD$4,'Raw Data'!$3:$3,0)-1))</f>
        <v/>
      </c>
      <c r="BE126" s="107" t="str">
        <f aca="true">IF(ISBLANK(OFFSET('Raw Data'!$A$3,MATCH('Data above threshold'!$A126,'Raw Data'!$B$4:$B$185,0),MATCH('Data above threshold'!BE$4,'Raw Data'!$3:$3,0)-1)),"",OFFSET('Raw Data'!$A$3,MATCH('Data above threshold'!$A126,'Raw Data'!$B$4:$B$185,0),MATCH('Data above threshold'!BE$4,'Raw Data'!$3:$3,0)-1))</f>
        <v/>
      </c>
      <c r="BF126" s="107" t="str">
        <f aca="true">IF(ISBLANK(OFFSET('Raw Data'!$A$3,MATCH('Data above threshold'!$A126,'Raw Data'!$B$4:$B$185,0),MATCH('Data above threshold'!BF$4,'Raw Data'!$3:$3,0)-1)),"",OFFSET('Raw Data'!$A$3,MATCH('Data above threshold'!$A126,'Raw Data'!$B$4:$B$185,0),MATCH('Data above threshold'!BF$4,'Raw Data'!$3:$3,0)-1))</f>
        <v/>
      </c>
      <c r="BG126" s="107" t="str">
        <f aca="true">IF(ISBLANK(OFFSET('Raw Data'!$A$3,MATCH('Data above threshold'!$A126,'Raw Data'!$B$4:$B$185,0),MATCH('Data above threshold'!BG$4,'Raw Data'!$3:$3,0)-1)),"",OFFSET('Raw Data'!$A$3,MATCH('Data above threshold'!$A126,'Raw Data'!$B$4:$B$185,0),MATCH('Data above threshold'!BG$4,'Raw Data'!$3:$3,0)-1))</f>
        <v/>
      </c>
      <c r="BH126" s="107" t="str">
        <f aca="true">IF(ISBLANK(OFFSET('Raw Data'!$A$3,MATCH('Data above threshold'!$A126,'Raw Data'!$B$4:$B$185,0),MATCH('Data above threshold'!BH$4,'Raw Data'!$3:$3,0)-1)),"",OFFSET('Raw Data'!$A$3,MATCH('Data above threshold'!$A126,'Raw Data'!$B$4:$B$185,0),MATCH('Data above threshold'!BH$4,'Raw Data'!$3:$3,0)-1))</f>
        <v/>
      </c>
      <c r="BI126" s="107" t="str">
        <f aca="true">IF(ISBLANK(OFFSET('Raw Data'!$A$3,MATCH('Data above threshold'!$A126,'Raw Data'!$B$4:$B$185,0),MATCH('Data above threshold'!BI$4,'Raw Data'!$3:$3,0)-1)),"",OFFSET('Raw Data'!$A$3,MATCH('Data above threshold'!$A126,'Raw Data'!$B$4:$B$185,0),MATCH('Data above threshold'!BI$4,'Raw Data'!$3:$3,0)-1))</f>
        <v/>
      </c>
      <c r="BJ126" s="107" t="str">
        <f aca="true">IF(ISBLANK(OFFSET('Raw Data'!$A$3,MATCH('Data above threshold'!$A126,'Raw Data'!$B$4:$B$185,0),MATCH('Data above threshold'!BJ$4,'Raw Data'!$3:$3,0)-1)),"",OFFSET('Raw Data'!$A$3,MATCH('Data above threshold'!$A126,'Raw Data'!$B$4:$B$185,0),MATCH('Data above threshold'!BJ$4,'Raw Data'!$3:$3,0)-1))</f>
        <v/>
      </c>
      <c r="BK126" s="107" t="str">
        <f aca="true">IF(ISBLANK(OFFSET('Raw Data'!$A$3,MATCH('Data above threshold'!$A126,'Raw Data'!$B$4:$B$185,0),MATCH('Data above threshold'!BK$4,'Raw Data'!$3:$3,0)-1)),"",OFFSET('Raw Data'!$A$3,MATCH('Data above threshold'!$A126,'Raw Data'!$B$4:$B$185,0),MATCH('Data above threshold'!BK$4,'Raw Data'!$3:$3,0)-1))</f>
        <v/>
      </c>
      <c r="BL126" s="107" t="str">
        <f aca="true">IF(ISBLANK(OFFSET('Raw Data'!$A$3,MATCH('Data above threshold'!$A126,'Raw Data'!$B$4:$B$185,0),MATCH('Data above threshold'!BL$4,'Raw Data'!$3:$3,0)-1)),"",OFFSET('Raw Data'!$A$3,MATCH('Data above threshold'!$A126,'Raw Data'!$B$4:$B$185,0),MATCH('Data above threshold'!BL$4,'Raw Data'!$3:$3,0)-1))</f>
        <v/>
      </c>
      <c r="BM126" s="107" t="str">
        <f aca="true">IF(ISBLANK(OFFSET('Raw Data'!$A$3,MATCH('Data above threshold'!$A126,'Raw Data'!$B$4:$B$185,0),MATCH('Data above threshold'!BM$4,'Raw Data'!$3:$3,0)-1)),"",OFFSET('Raw Data'!$A$3,MATCH('Data above threshold'!$A126,'Raw Data'!$B$4:$B$185,0),MATCH('Data above threshold'!BM$4,'Raw Data'!$3:$3,0)-1))</f>
        <v/>
      </c>
      <c r="BN126" s="107" t="str">
        <f aca="true">IF(ISBLANK(OFFSET('Raw Data'!$A$3,MATCH('Data above threshold'!$A126,'Raw Data'!$B$4:$B$185,0),MATCH('Data above threshold'!BN$4,'Raw Data'!$3:$3,0)-1)),"",OFFSET('Raw Data'!$A$3,MATCH('Data above threshold'!$A126,'Raw Data'!$B$4:$B$185,0),MATCH('Data above threshold'!BN$4,'Raw Data'!$3:$3,0)-1))</f>
        <v/>
      </c>
      <c r="BO126" s="107" t="str">
        <f aca="true">IF(ISBLANK(OFFSET('Raw Data'!$A$3,MATCH('Data above threshold'!$A126,'Raw Data'!$B$4:$B$185,0),MATCH('Data above threshold'!BO$4,'Raw Data'!$3:$3,0)-1)),"",OFFSET('Raw Data'!$A$3,MATCH('Data above threshold'!$A126,'Raw Data'!$B$4:$B$185,0),MATCH('Data above threshold'!BO$4,'Raw Data'!$3:$3,0)-1))</f>
        <v/>
      </c>
      <c r="BP126" s="107" t="str">
        <f aca="true">IF(ISBLANK(OFFSET('Raw Data'!$A$3,MATCH('Data above threshold'!$A126,'Raw Data'!$B$4:$B$185,0),MATCH('Data above threshold'!BP$4,'Raw Data'!$3:$3,0)-1)),"",OFFSET('Raw Data'!$A$3,MATCH('Data above threshold'!$A126,'Raw Data'!$B$4:$B$185,0),MATCH('Data above threshold'!BP$4,'Raw Data'!$3:$3,0)-1))</f>
        <v/>
      </c>
      <c r="BQ126" s="107" t="str">
        <f aca="true">IF(ISBLANK(OFFSET('Raw Data'!$A$3,MATCH('Data above threshold'!$A126,'Raw Data'!$B$4:$B$185,0),MATCH('Data above threshold'!BQ$4,'Raw Data'!$3:$3,0)-1)),"",OFFSET('Raw Data'!$A$3,MATCH('Data above threshold'!$A126,'Raw Data'!$B$4:$B$185,0),MATCH('Data above threshold'!BQ$4,'Raw Data'!$3:$3,0)-1))</f>
        <v/>
      </c>
      <c r="BR126" s="107" t="str">
        <f aca="true">IF(ISBLANK(OFFSET('Raw Data'!$A$3,MATCH('Data above threshold'!$A126,'Raw Data'!$B$4:$B$185,0),MATCH('Data above threshold'!BR$4,'Raw Data'!$3:$3,0)-1)),"",OFFSET('Raw Data'!$A$3,MATCH('Data above threshold'!$A126,'Raw Data'!$B$4:$B$185,0),MATCH('Data above threshold'!BR$4,'Raw Data'!$3:$3,0)-1))</f>
        <v/>
      </c>
      <c r="BS126" s="107" t="str">
        <f aca="true">IF(ISBLANK(OFFSET('Raw Data'!$A$3,MATCH('Data above threshold'!$A126,'Raw Data'!$B$4:$B$185,0),MATCH('Data above threshold'!BS$4,'Raw Data'!$3:$3,0)-1)),"",OFFSET('Raw Data'!$A$3,MATCH('Data above threshold'!$A126,'Raw Data'!$B$4:$B$185,0),MATCH('Data above threshold'!BS$4,'Raw Data'!$3:$3,0)-1))</f>
        <v/>
      </c>
      <c r="BT126" s="107" t="str">
        <f aca="true">IF(ISBLANK(OFFSET('Raw Data'!$A$3,MATCH('Data above threshold'!$A126,'Raw Data'!$B$4:$B$185,0),MATCH('Data above threshold'!BT$4,'Raw Data'!$3:$3,0)-1)),"",OFFSET('Raw Data'!$A$3,MATCH('Data above threshold'!$A126,'Raw Data'!$B$4:$B$185,0),MATCH('Data above threshold'!BT$4,'Raw Data'!$3:$3,0)-1))</f>
        <v/>
      </c>
      <c r="BU126" s="107" t="str">
        <f aca="true">IF(ISBLANK(OFFSET('Raw Data'!$A$3,MATCH('Data above threshold'!$A126,'Raw Data'!$B$4:$B$185,0),MATCH('Data above threshold'!BU$4,'Raw Data'!$3:$3,0)-1)),"",OFFSET('Raw Data'!$A$3,MATCH('Data above threshold'!$A126,'Raw Data'!$B$4:$B$185,0),MATCH('Data above threshold'!BU$4,'Raw Data'!$3:$3,0)-1))</f>
        <v/>
      </c>
      <c r="BV126" s="107" t="str">
        <f aca="true">IF(ISBLANK(OFFSET('Raw Data'!$A$3,MATCH('Data above threshold'!$A126,'Raw Data'!$B$4:$B$185,0),MATCH('Data above threshold'!BV$4,'Raw Data'!$3:$3,0)-1)),"",OFFSET('Raw Data'!$A$3,MATCH('Data above threshold'!$A126,'Raw Data'!$B$4:$B$185,0),MATCH('Data above threshold'!BV$4,'Raw Data'!$3:$3,0)-1))</f>
        <v/>
      </c>
      <c r="BW126" s="107" t="str">
        <f aca="true">IF(ISBLANK(OFFSET('Raw Data'!$A$3,MATCH('Data above threshold'!$A126,'Raw Data'!$B$4:$B$185,0),MATCH('Data above threshold'!BW$4,'Raw Data'!$3:$3,0)-1)),"",OFFSET('Raw Data'!$A$3,MATCH('Data above threshold'!$A126,'Raw Data'!$B$4:$B$185,0),MATCH('Data above threshold'!BW$4,'Raw Data'!$3:$3,0)-1))</f>
        <v/>
      </c>
      <c r="BX126" s="107" t="str">
        <f aca="true">IF(ISBLANK(OFFSET('Raw Data'!$A$3,MATCH('Data above threshold'!$A126,'Raw Data'!$B$4:$B$185,0),MATCH('Data above threshold'!BX$4,'Raw Data'!$3:$3,0)-1)),"",OFFSET('Raw Data'!$A$3,MATCH('Data above threshold'!$A126,'Raw Data'!$B$4:$B$185,0),MATCH('Data above threshold'!BX$4,'Raw Data'!$3:$3,0)-1))</f>
        <v/>
      </c>
      <c r="BY126" s="107" t="str">
        <f aca="true">IF(ISBLANK(OFFSET('Raw Data'!$A$3,MATCH('Data above threshold'!$A126,'Raw Data'!$B$4:$B$185,0),MATCH('Data above threshold'!BY$4,'Raw Data'!$3:$3,0)-1)),"",OFFSET('Raw Data'!$A$3,MATCH('Data above threshold'!$A126,'Raw Data'!$B$4:$B$185,0),MATCH('Data above threshold'!BY$4,'Raw Data'!$3:$3,0)-1))</f>
        <v/>
      </c>
      <c r="BZ126" s="107" t="str">
        <f aca="true">IF(ISBLANK(OFFSET('Raw Data'!$A$3,MATCH('Data above threshold'!$A126,'Raw Data'!$B$4:$B$185,0),MATCH('Data above threshold'!BZ$4,'Raw Data'!$3:$3,0)-1)),"",OFFSET('Raw Data'!$A$3,MATCH('Data above threshold'!$A126,'Raw Data'!$B$4:$B$185,0),MATCH('Data above threshold'!BZ$4,'Raw Data'!$3:$3,0)-1))</f>
        <v/>
      </c>
      <c r="CA126" s="107" t="str">
        <f aca="true">IF(ISBLANK(OFFSET('Raw Data'!$A$3,MATCH('Data above threshold'!$A126,'Raw Data'!$B$4:$B$185,0),MATCH('Data above threshold'!CA$4,'Raw Data'!$3:$3,0)-1)),"",OFFSET('Raw Data'!$A$3,MATCH('Data above threshold'!$A126,'Raw Data'!$B$4:$B$185,0),MATCH('Data above threshold'!CA$4,'Raw Data'!$3:$3,0)-1))</f>
        <v/>
      </c>
      <c r="CB126" s="107" t="str">
        <f aca="true">IF(ISBLANK(OFFSET('Raw Data'!$A$3,MATCH('Data above threshold'!$A126,'Raw Data'!$B$4:$B$185,0),MATCH('Data above threshold'!CB$4,'Raw Data'!$3:$3,0)-1)),"",OFFSET('Raw Data'!$A$3,MATCH('Data above threshold'!$A126,'Raw Data'!$B$4:$B$185,0),MATCH('Data above threshold'!CB$4,'Raw Data'!$3:$3,0)-1))</f>
        <v/>
      </c>
      <c r="CC126" s="107" t="str">
        <f aca="true">IF(ISBLANK(OFFSET('Raw Data'!$A$3,MATCH('Data above threshold'!$A126,'Raw Data'!$B$4:$B$185,0),MATCH('Data above threshold'!CC$4,'Raw Data'!$3:$3,0)-1)),"",OFFSET('Raw Data'!$A$3,MATCH('Data above threshold'!$A126,'Raw Data'!$B$4:$B$185,0),MATCH('Data above threshold'!CC$4,'Raw Data'!$3:$3,0)-1))</f>
        <v/>
      </c>
      <c r="CD126" s="107" t="str">
        <f aca="true">IF(ISBLANK(OFFSET('Raw Data'!$A$3,MATCH('Data above threshold'!$A126,'Raw Data'!$B$4:$B$185,0),MATCH('Data above threshold'!CD$4,'Raw Data'!$3:$3,0)-1)),"",OFFSET('Raw Data'!$A$3,MATCH('Data above threshold'!$A126,'Raw Data'!$B$4:$B$185,0),MATCH('Data above threshold'!CD$4,'Raw Data'!$3:$3,0)-1))</f>
        <v/>
      </c>
      <c r="CE126" s="107" t="str">
        <f aca="true">IF(ISBLANK(OFFSET('Raw Data'!$A$3,MATCH('Data above threshold'!$A126,'Raw Data'!$B$4:$B$185,0),MATCH('Data above threshold'!CE$4,'Raw Data'!$3:$3,0)-1)),"",OFFSET('Raw Data'!$A$3,MATCH('Data above threshold'!$A126,'Raw Data'!$B$4:$B$185,0),MATCH('Data above threshold'!CE$4,'Raw Data'!$3:$3,0)-1))</f>
        <v/>
      </c>
      <c r="CF126" s="107" t="str">
        <f aca="true">IF(ISBLANK(OFFSET('Raw Data'!$A$3,MATCH('Data above threshold'!$A126,'Raw Data'!$B$4:$B$185,0),MATCH('Data above threshold'!CF$4,'Raw Data'!$3:$3,0)-1)),"",OFFSET('Raw Data'!$A$3,MATCH('Data above threshold'!$A126,'Raw Data'!$B$4:$B$185,0),MATCH('Data above threshold'!CF$4,'Raw Data'!$3:$3,0)-1))</f>
        <v/>
      </c>
      <c r="CG126" s="107" t="str">
        <f aca="true">IF(ISBLANK(OFFSET('Raw Data'!$A$3,MATCH('Data above threshold'!$A126,'Raw Data'!$B$4:$B$185,0),MATCH('Data above threshold'!CG$4,'Raw Data'!$3:$3,0)-1)),"",OFFSET('Raw Data'!$A$3,MATCH('Data above threshold'!$A126,'Raw Data'!$B$4:$B$185,0),MATCH('Data above threshold'!CG$4,'Raw Data'!$3:$3,0)-1))</f>
        <v/>
      </c>
      <c r="CH126" s="107" t="str">
        <f aca="true">IF(ISBLANK(OFFSET('Raw Data'!$A$3,MATCH('Data above threshold'!$A126,'Raw Data'!$B$4:$B$185,0),MATCH('Data above threshold'!CH$4,'Raw Data'!$3:$3,0)-1)),"",OFFSET('Raw Data'!$A$3,MATCH('Data above threshold'!$A126,'Raw Data'!$B$4:$B$185,0),MATCH('Data above threshold'!CH$4,'Raw Data'!$3:$3,0)-1))</f>
        <v/>
      </c>
      <c r="CI126" s="107" t="str">
        <f aca="true">IF(ISBLANK(OFFSET('Raw Data'!$A$3,MATCH('Data above threshold'!$A126,'Raw Data'!$B$4:$B$185,0),MATCH('Data above threshold'!CI$4,'Raw Data'!$3:$3,0)-1)),"",OFFSET('Raw Data'!$A$3,MATCH('Data above threshold'!$A126,'Raw Data'!$B$4:$B$185,0),MATCH('Data above threshold'!CI$4,'Raw Data'!$3:$3,0)-1))</f>
        <v/>
      </c>
      <c r="CJ126" s="107" t="str">
        <f aca="true">IF(ISBLANK(OFFSET('Raw Data'!$A$3,MATCH('Data above threshold'!$A126,'Raw Data'!$B$4:$B$185,0),MATCH('Data above threshold'!CJ$4,'Raw Data'!$3:$3,0)-1)),"",OFFSET('Raw Data'!$A$3,MATCH('Data above threshold'!$A126,'Raw Data'!$B$4:$B$185,0),MATCH('Data above threshold'!CJ$4,'Raw Data'!$3:$3,0)-1))</f>
        <v/>
      </c>
      <c r="CK126" s="107" t="str">
        <f aca="true">IF(ISBLANK(OFFSET('Raw Data'!$A$3,MATCH('Data above threshold'!$A126,'Raw Data'!$B$4:$B$185,0),MATCH('Data above threshold'!CK$4,'Raw Data'!$3:$3,0)-1)),"",OFFSET('Raw Data'!$A$3,MATCH('Data above threshold'!$A126,'Raw Data'!$B$4:$B$185,0),MATCH('Data above threshold'!CK$4,'Raw Data'!$3:$3,0)-1))</f>
        <v/>
      </c>
      <c r="CL126" s="107" t="str">
        <f aca="true">IF(ISBLANK(OFFSET('Raw Data'!$A$3,MATCH('Data above threshold'!$A126,'Raw Data'!$B$4:$B$185,0),MATCH('Data above threshold'!CL$4,'Raw Data'!$3:$3,0)-1)),"",OFFSET('Raw Data'!$A$3,MATCH('Data above threshold'!$A126,'Raw Data'!$B$4:$B$185,0),MATCH('Data above threshold'!CL$4,'Raw Data'!$3:$3,0)-1))</f>
        <v/>
      </c>
      <c r="CM126" s="107" t="str">
        <f aca="true">IF(ISBLANK(OFFSET('Raw Data'!$A$3,MATCH('Data above threshold'!$A126,'Raw Data'!$B$4:$B$185,0),MATCH('Data above threshold'!CM$4,'Raw Data'!$3:$3,0)-1)),"",OFFSET('Raw Data'!$A$3,MATCH('Data above threshold'!$A126,'Raw Data'!$B$4:$B$185,0),MATCH('Data above threshold'!CM$4,'Raw Data'!$3:$3,0)-1))</f>
        <v/>
      </c>
      <c r="CN126" s="107" t="str">
        <f aca="true">IF(ISBLANK(OFFSET('Raw Data'!$A$3,MATCH('Data above threshold'!$A126,'Raw Data'!$B$4:$B$185,0),MATCH('Data above threshold'!CN$4,'Raw Data'!$3:$3,0)-1)),"",OFFSET('Raw Data'!$A$3,MATCH('Data above threshold'!$A126,'Raw Data'!$B$4:$B$185,0),MATCH('Data above threshold'!CN$4,'Raw Data'!$3:$3,0)-1))</f>
        <v/>
      </c>
      <c r="CO126" s="107" t="str">
        <f aca="true">IF(ISBLANK(OFFSET('Raw Data'!$A$3,MATCH('Data above threshold'!$A126,'Raw Data'!$B$4:$B$185,0),MATCH('Data above threshold'!CO$4,'Raw Data'!$3:$3,0)-1)),"",OFFSET('Raw Data'!$A$3,MATCH('Data above threshold'!$A126,'Raw Data'!$B$4:$B$185,0),MATCH('Data above threshold'!CO$4,'Raw Data'!$3:$3,0)-1))</f>
        <v/>
      </c>
      <c r="CP126" s="107" t="str">
        <f aca="true">IF(ISBLANK(OFFSET('Raw Data'!$A$3,MATCH('Data above threshold'!$A126,'Raw Data'!$B$4:$B$185,0),MATCH('Data above threshold'!CP$4,'Raw Data'!$3:$3,0)-1)),"",OFFSET('Raw Data'!$A$3,MATCH('Data above threshold'!$A126,'Raw Data'!$B$4:$B$185,0),MATCH('Data above threshold'!CP$4,'Raw Data'!$3:$3,0)-1))</f>
        <v/>
      </c>
      <c r="CQ126" s="107" t="str">
        <f aca="true">IF(ISBLANK(OFFSET('Raw Data'!$A$3,MATCH('Data above threshold'!$A126,'Raw Data'!$B$4:$B$185,0),MATCH('Data above threshold'!CQ$4,'Raw Data'!$3:$3,0)-1)),"",OFFSET('Raw Data'!$A$3,MATCH('Data above threshold'!$A126,'Raw Data'!$B$4:$B$185,0),MATCH('Data above threshold'!CQ$4,'Raw Data'!$3:$3,0)-1))</f>
        <v/>
      </c>
      <c r="CR126" s="107" t="str">
        <f aca="true">IF(ISBLANK(OFFSET('Raw Data'!$A$3,MATCH('Data above threshold'!$A126,'Raw Data'!$B$4:$B$185,0),MATCH('Data above threshold'!CR$4,'Raw Data'!$3:$3,0)-1)),"",OFFSET('Raw Data'!$A$3,MATCH('Data above threshold'!$A126,'Raw Data'!$B$4:$B$185,0),MATCH('Data above threshold'!CR$4,'Raw Data'!$3:$3,0)-1))</f>
        <v/>
      </c>
    </row>
    <row r="127" s="103" customFormat="true" ht="15.5" hidden="false" customHeight="false" outlineLevel="0" collapsed="false">
      <c r="A127" s="107" t="n">
        <v>4421</v>
      </c>
      <c r="B127" s="107" t="n">
        <v>4</v>
      </c>
      <c r="C127" s="107" t="str">
        <f aca="true">IF(ISBLANK(OFFSET('Raw Data'!$A$3,MATCH('Data above threshold'!$A127,'Raw Data'!$B$4:$B$185,0),MATCH('Data above threshold'!C$4,'Raw Data'!$3:$3,0)-1)),"",OFFSET('Raw Data'!$A$3,MATCH('Data above threshold'!$A127,'Raw Data'!$B$4:$B$185,0),MATCH('Data above threshold'!C$4,'Raw Data'!$3:$3,0)-1))</f>
        <v/>
      </c>
      <c r="D127" s="107" t="str">
        <f aca="true">IF(ISBLANK(OFFSET('Raw Data'!$A$3,MATCH('Data above threshold'!$A127,'Raw Data'!$B$4:$B$185,0),MATCH('Data above threshold'!D$4,'Raw Data'!$3:$3,0)-1)),"",OFFSET('Raw Data'!$A$3,MATCH('Data above threshold'!$A127,'Raw Data'!$B$4:$B$185,0),MATCH('Data above threshold'!D$4,'Raw Data'!$3:$3,0)-1))</f>
        <v>Renewable energy consumption</v>
      </c>
      <c r="E127" s="107" t="str">
        <f aca="true">IF(ISBLANK(OFFSET('Raw Data'!$A$3,MATCH('Data above threshold'!$A127,'Raw Data'!$B$4:$B$185,0),MATCH('Data above threshold'!E$4,'Raw Data'!$3:$3,0)-1)),"",OFFSET('Raw Data'!$A$3,MATCH('Data above threshold'!$A127,'Raw Data'!$B$4:$B$185,0),MATCH('Data above threshold'!E$4,'Raw Data'!$3:$3,0)-1))</f>
        <v/>
      </c>
      <c r="F127" s="107" t="str">
        <f aca="true">IF(ISBLANK(OFFSET('Raw Data'!$A$3,MATCH('Data above threshold'!$A127,'Raw Data'!$B$4:$B$185,0),MATCH('Data above threshold'!F$4,'Raw Data'!$3:$3,0)-1)),"",OFFSET('Raw Data'!$A$3,MATCH('Data above threshold'!$A127,'Raw Data'!$B$4:$B$185,0),MATCH('Data above threshold'!F$4,'Raw Data'!$3:$3,0)-1))</f>
        <v/>
      </c>
      <c r="G127" s="107" t="str">
        <f aca="true">IF(ISBLANK(OFFSET('Raw Data'!$A$3,MATCH('Data above threshold'!$A127,'Raw Data'!$B$4:$B$185,0),MATCH('Data above threshold'!G$4,'Raw Data'!$3:$3,0)-1)),"",OFFSET('Raw Data'!$A$3,MATCH('Data above threshold'!$A127,'Raw Data'!$B$4:$B$185,0),MATCH('Data above threshold'!G$4,'Raw Data'!$3:$3,0)-1))</f>
        <v/>
      </c>
      <c r="H127" s="107" t="str">
        <f aca="true">IF(ISBLANK(OFFSET('Raw Data'!$A$3,MATCH('Data above threshold'!$A127,'Raw Data'!$B$4:$B$185,0),MATCH('Data above threshold'!H$4,'Raw Data'!$3:$3,0)-1)),"",OFFSET('Raw Data'!$A$3,MATCH('Data above threshold'!$A127,'Raw Data'!$B$4:$B$185,0),MATCH('Data above threshold'!H$4,'Raw Data'!$3:$3,0)-1))</f>
        <v>WB</v>
      </c>
      <c r="I127" s="107" t="str">
        <f aca="true">IF(ISBLANK(OFFSET('Raw Data'!$A$3,MATCH('Data above threshold'!$A127,'Raw Data'!$B$4:$B$185,0),MATCH('Data above threshold'!I$4,'Raw Data'!$3:$3,0)-1)),"",OFFSET('Raw Data'!$A$3,MATCH('Data above threshold'!$A127,'Raw Data'!$B$4:$B$185,0),MATCH('Data above threshold'!I$4,'Raw Data'!$3:$3,0)-1))</f>
        <v/>
      </c>
      <c r="J127" s="107" t="str">
        <f aca="true">IF(ISBLANK(OFFSET('Raw Data'!$A$3,MATCH('Data above threshold'!$A127,'Raw Data'!$B$4:$B$185,0),MATCH('Data above threshold'!J$4,'Raw Data'!$3:$3,0)-1)),"",OFFSET('Raw Data'!$A$3,MATCH('Data above threshold'!$A127,'Raw Data'!$B$4:$B$185,0),MATCH('Data above threshold'!J$4,'Raw Data'!$3:$3,0)-1))</f>
        <v>% of total final energy consumption</v>
      </c>
      <c r="K127" s="107" t="str">
        <f aca="true">IF(ISBLANK(OFFSET('Raw Data'!$A$3,MATCH('Data above threshold'!$A127,'Raw Data'!$B$4:$B$185,0),MATCH('Data above threshold'!K$4,'Raw Data'!$3:$3,0)-1)),"",OFFSET('Raw Data'!$A$3,MATCH('Data above threshold'!$A127,'Raw Data'!$B$4:$B$185,0),MATCH('Data above threshold'!K$4,'Raw Data'!$3:$3,0)-1))</f>
        <v>Plus</v>
      </c>
      <c r="L127" s="107" t="str">
        <f aca="true">IF(ISBLANK(OFFSET('Raw Data'!$A$3,MATCH('Data above threshold'!$A127,'Raw Data'!$B$4:$B$185,0),MATCH('Data above threshold'!L$4,'Raw Data'!$3:$3,0)-1)),"",OFFSET('Raw Data'!$A$3,MATCH('Data above threshold'!$A127,'Raw Data'!$B$4:$B$185,0),MATCH('Data above threshold'!L$4,'Raw Data'!$3:$3,0)-1))</f>
        <v>https://data.worldbank.org/indicator/EG.FEC.RNEW.ZS?view=chart</v>
      </c>
      <c r="M127" s="105" t="n">
        <f aca="false" t="array" ref="M127:M127">IFERROR(SKEW(IF(ISNUMBER(Q127:CR127),Q127:CR127,"")),"")</f>
        <v>0.817644014939594</v>
      </c>
      <c r="N127" s="107" t="n">
        <v>0</v>
      </c>
      <c r="O127" s="107" t="str">
        <f aca="true">IF(ISBLANK(OFFSET('Raw Data'!$A$3,MATCH('Data above threshold'!$A127,'Raw Data'!$B$4:$B$185,0),MATCH('Data above threshold'!O$4,'Raw Data'!$3:$3,0)-1)),"",OFFSET('Raw Data'!$A$3,MATCH('Data above threshold'!$A127,'Raw Data'!$B$4:$B$185,0),MATCH('Data above threshold'!O$4,'Raw Data'!$3:$3,0)-1))</f>
        <v/>
      </c>
      <c r="P127" s="106" t="n">
        <f aca="false" t="array" ref="P127:P127">IF(B127&lt;4,"",1-IFERROR(SUM(ISNUMBER(Q127:CR127)*(1-$Q$3:$CR$3))/COUNTIF($Q$3:$CR$3,0),0))</f>
        <v>0</v>
      </c>
      <c r="Q127" s="107" t="n">
        <f aca="true">IF(ISBLANK(OFFSET('Raw Data'!$A$3,MATCH('Data above threshold'!$A127,'Raw Data'!$B$4:$B$185,0),MATCH('Data above threshold'!Q$4,'Raw Data'!$3:$3,0)-1)),"",OFFSET('Raw Data'!$A$3,MATCH('Data above threshold'!$A127,'Raw Data'!$B$4:$B$185,0),MATCH('Data above threshold'!Q$4,'Raw Data'!$3:$3,0)-1))</f>
        <v>10.04</v>
      </c>
      <c r="R127" s="107" t="n">
        <f aca="true">IF(ISBLANK(OFFSET('Raw Data'!$A$3,MATCH('Data above threshold'!$A127,'Raw Data'!$B$4:$B$185,0),MATCH('Data above threshold'!R$4,'Raw Data'!$3:$3,0)-1)),"",OFFSET('Raw Data'!$A$3,MATCH('Data above threshold'!$A127,'Raw Data'!$B$4:$B$185,0),MATCH('Data above threshold'!R$4,'Raw Data'!$3:$3,0)-1))</f>
        <v>9.18</v>
      </c>
      <c r="S127" s="107" t="n">
        <f aca="true">IF(ISBLANK(OFFSET('Raw Data'!$A$3,MATCH('Data above threshold'!$A127,'Raw Data'!$B$4:$B$185,0),MATCH('Data above threshold'!S$4,'Raw Data'!$3:$3,0)-1)),"",OFFSET('Raw Data'!$A$3,MATCH('Data above threshold'!$A127,'Raw Data'!$B$4:$B$185,0),MATCH('Data above threshold'!S$4,'Raw Data'!$3:$3,0)-1))</f>
        <v>34.39</v>
      </c>
      <c r="T127" s="107" t="n">
        <f aca="true">IF(ISBLANK(OFFSET('Raw Data'!$A$3,MATCH('Data above threshold'!$A127,'Raw Data'!$B$4:$B$185,0),MATCH('Data above threshold'!T$4,'Raw Data'!$3:$3,0)-1)),"",OFFSET('Raw Data'!$A$3,MATCH('Data above threshold'!$A127,'Raw Data'!$B$4:$B$185,0),MATCH('Data above threshold'!T$4,'Raw Data'!$3:$3,0)-1))</f>
        <v>9.2</v>
      </c>
      <c r="U127" s="107" t="n">
        <f aca="true">IF(ISBLANK(OFFSET('Raw Data'!$A$3,MATCH('Data above threshold'!$A127,'Raw Data'!$B$4:$B$185,0),MATCH('Data above threshold'!U$4,'Raw Data'!$3:$3,0)-1)),"",OFFSET('Raw Data'!$A$3,MATCH('Data above threshold'!$A127,'Raw Data'!$B$4:$B$185,0),MATCH('Data above threshold'!U$4,'Raw Data'!$3:$3,0)-1))</f>
        <v>34.75</v>
      </c>
      <c r="V127" s="107" t="n">
        <f aca="true">IF(ISBLANK(OFFSET('Raw Data'!$A$3,MATCH('Data above threshold'!$A127,'Raw Data'!$B$4:$B$185,0),MATCH('Data above threshold'!V$4,'Raw Data'!$3:$3,0)-1)),"",OFFSET('Raw Data'!$A$3,MATCH('Data above threshold'!$A127,'Raw Data'!$B$4:$B$185,0),MATCH('Data above threshold'!V$4,'Raw Data'!$3:$3,0)-1))</f>
        <v>86.9</v>
      </c>
      <c r="W127" s="107" t="n">
        <f aca="true">IF(ISBLANK(OFFSET('Raw Data'!$A$3,MATCH('Data above threshold'!$A127,'Raw Data'!$B$4:$B$185,0),MATCH('Data above threshold'!W$4,'Raw Data'!$3:$3,0)-1)),"",OFFSET('Raw Data'!$A$3,MATCH('Data above threshold'!$A127,'Raw Data'!$B$4:$B$185,0),MATCH('Data above threshold'!W$4,'Raw Data'!$3:$3,0)-1))</f>
        <v>43.79</v>
      </c>
      <c r="X127" s="107" t="n">
        <f aca="true">IF(ISBLANK(OFFSET('Raw Data'!$A$3,MATCH('Data above threshold'!$A127,'Raw Data'!$B$4:$B$185,0),MATCH('Data above threshold'!X$4,'Raw Data'!$3:$3,0)-1)),"",OFFSET('Raw Data'!$A$3,MATCH('Data above threshold'!$A127,'Raw Data'!$B$4:$B$185,0),MATCH('Data above threshold'!X$4,'Raw Data'!$3:$3,0)-1))</f>
        <v>22.03</v>
      </c>
      <c r="Y127" s="107" t="n">
        <f aca="true">IF(ISBLANK(OFFSET('Raw Data'!$A$3,MATCH('Data above threshold'!$A127,'Raw Data'!$B$4:$B$185,0),MATCH('Data above threshold'!Y$4,'Raw Data'!$3:$3,0)-1)),"",OFFSET('Raw Data'!$A$3,MATCH('Data above threshold'!$A127,'Raw Data'!$B$4:$B$185,0),MATCH('Data above threshold'!Y$4,'Raw Data'!$3:$3,0)-1))</f>
        <v>25.29</v>
      </c>
      <c r="Z127" s="107" t="n">
        <f aca="true">IF(ISBLANK(OFFSET('Raw Data'!$A$3,MATCH('Data above threshold'!$A127,'Raw Data'!$B$4:$B$185,0),MATCH('Data above threshold'!Z$4,'Raw Data'!$3:$3,0)-1)),"",OFFSET('Raw Data'!$A$3,MATCH('Data above threshold'!$A127,'Raw Data'!$B$4:$B$185,0),MATCH('Data above threshold'!Z$4,'Raw Data'!$3:$3,0)-1))</f>
        <v>24.88</v>
      </c>
      <c r="AA127" s="107" t="n">
        <f aca="true">IF(ISBLANK(OFFSET('Raw Data'!$A$3,MATCH('Data above threshold'!$A127,'Raw Data'!$B$4:$B$185,0),MATCH('Data above threshold'!AA$4,'Raw Data'!$3:$3,0)-1)),"",OFFSET('Raw Data'!$A$3,MATCH('Data above threshold'!$A127,'Raw Data'!$B$4:$B$185,0),MATCH('Data above threshold'!AA$4,'Raw Data'!$3:$3,0)-1))</f>
        <v>12.41</v>
      </c>
      <c r="AB127" s="107" t="n">
        <f aca="true">IF(ISBLANK(OFFSET('Raw Data'!$A$3,MATCH('Data above threshold'!$A127,'Raw Data'!$B$4:$B$185,0),MATCH('Data above threshold'!AB$4,'Raw Data'!$3:$3,0)-1)),"",OFFSET('Raw Data'!$A$3,MATCH('Data above threshold'!$A127,'Raw Data'!$B$4:$B$185,0),MATCH('Data above threshold'!AB$4,'Raw Data'!$3:$3,0)-1))</f>
        <v>95.82</v>
      </c>
      <c r="AC127" s="107" t="n">
        <f aca="true">IF(ISBLANK(OFFSET('Raw Data'!$A$3,MATCH('Data above threshold'!$A127,'Raw Data'!$B$4:$B$185,0),MATCH('Data above threshold'!AC$4,'Raw Data'!$3:$3,0)-1)),"",OFFSET('Raw Data'!$A$3,MATCH('Data above threshold'!$A127,'Raw Data'!$B$4:$B$185,0),MATCH('Data above threshold'!AC$4,'Raw Data'!$3:$3,0)-1))</f>
        <v>23.56</v>
      </c>
      <c r="AD127" s="107" t="n">
        <f aca="true">IF(ISBLANK(OFFSET('Raw Data'!$A$3,MATCH('Data above threshold'!$A127,'Raw Data'!$B$4:$B$185,0),MATCH('Data above threshold'!AD$4,'Raw Data'!$3:$3,0)-1)),"",OFFSET('Raw Data'!$A$3,MATCH('Data above threshold'!$A127,'Raw Data'!$B$4:$B$185,0),MATCH('Data above threshold'!AD$4,'Raw Data'!$3:$3,0)-1))</f>
        <v>26.58</v>
      </c>
      <c r="AE127" s="107" t="n">
        <f aca="true">IF(ISBLANK(OFFSET('Raw Data'!$A$3,MATCH('Data above threshold'!$A127,'Raw Data'!$B$4:$B$185,0),MATCH('Data above threshold'!AE$4,'Raw Data'!$3:$3,0)-1)),"",OFFSET('Raw Data'!$A$3,MATCH('Data above threshold'!$A127,'Raw Data'!$B$4:$B$185,0),MATCH('Data above threshold'!AE$4,'Raw Data'!$3:$3,0)-1))</f>
        <v>38.73</v>
      </c>
      <c r="AF127" s="107" t="n">
        <f aca="true">IF(ISBLANK(OFFSET('Raw Data'!$A$3,MATCH('Data above threshold'!$A127,'Raw Data'!$B$4:$B$185,0),MATCH('Data above threshold'!AF$4,'Raw Data'!$3:$3,0)-1)),"",OFFSET('Raw Data'!$A$3,MATCH('Data above threshold'!$A127,'Raw Data'!$B$4:$B$185,0),MATCH('Data above threshold'!AF$4,'Raw Data'!$3:$3,0)-1))</f>
        <v>9.94</v>
      </c>
      <c r="AG127" s="107" t="n">
        <f aca="true">IF(ISBLANK(OFFSET('Raw Data'!$A$3,MATCH('Data above threshold'!$A127,'Raw Data'!$B$4:$B$185,0),MATCH('Data above threshold'!AG$4,'Raw Data'!$3:$3,0)-1)),"",OFFSET('Raw Data'!$A$3,MATCH('Data above threshold'!$A127,'Raw Data'!$B$4:$B$185,0),MATCH('Data above threshold'!AG$4,'Raw Data'!$3:$3,0)-1))</f>
        <v>14.21</v>
      </c>
      <c r="AH127" s="107" t="n">
        <f aca="true">IF(ISBLANK(OFFSET('Raw Data'!$A$3,MATCH('Data above threshold'!$A127,'Raw Data'!$B$4:$B$185,0),MATCH('Data above threshold'!AH$4,'Raw Data'!$3:$3,0)-1)),"",OFFSET('Raw Data'!$A$3,MATCH('Data above threshold'!$A127,'Raw Data'!$B$4:$B$185,0),MATCH('Data above threshold'!AH$4,'Raw Data'!$3:$3,0)-1))</f>
        <v>33.17</v>
      </c>
      <c r="AI127" s="107" t="n">
        <f aca="true">IF(ISBLANK(OFFSET('Raw Data'!$A$3,MATCH('Data above threshold'!$A127,'Raw Data'!$B$4:$B$185,0),MATCH('Data above threshold'!AI$4,'Raw Data'!$3:$3,0)-1)),"",OFFSET('Raw Data'!$A$3,MATCH('Data above threshold'!$A127,'Raw Data'!$B$4:$B$185,0),MATCH('Data above threshold'!AI$4,'Raw Data'!$3:$3,0)-1))</f>
        <v>7.83</v>
      </c>
      <c r="AJ127" s="107" t="n">
        <f aca="true">IF(ISBLANK(OFFSET('Raw Data'!$A$3,MATCH('Data above threshold'!$A127,'Raw Data'!$B$4:$B$185,0),MATCH('Data above threshold'!AJ$4,'Raw Data'!$3:$3,0)-1)),"",OFFSET('Raw Data'!$A$3,MATCH('Data above threshold'!$A127,'Raw Data'!$B$4:$B$185,0),MATCH('Data above threshold'!AJ$4,'Raw Data'!$3:$3,0)-1))</f>
        <v>0.06</v>
      </c>
      <c r="AK127" s="107" t="n">
        <f aca="true">IF(ISBLANK(OFFSET('Raw Data'!$A$3,MATCH('Data above threshold'!$A127,'Raw Data'!$B$4:$B$185,0),MATCH('Data above threshold'!AK$4,'Raw Data'!$3:$3,0)-1)),"",OFFSET('Raw Data'!$A$3,MATCH('Data above threshold'!$A127,'Raw Data'!$B$4:$B$185,0),MATCH('Data above threshold'!AK$4,'Raw Data'!$3:$3,0)-1))</f>
        <v>13.82</v>
      </c>
      <c r="AL127" s="107" t="n">
        <f aca="true">IF(ISBLANK(OFFSET('Raw Data'!$A$3,MATCH('Data above threshold'!$A127,'Raw Data'!$B$4:$B$185,0),MATCH('Data above threshold'!AL$4,'Raw Data'!$3:$3,0)-1)),"",OFFSET('Raw Data'!$A$3,MATCH('Data above threshold'!$A127,'Raw Data'!$B$4:$B$185,0),MATCH('Data above threshold'!AL$4,'Raw Data'!$3:$3,0)-1))</f>
        <v>16.25</v>
      </c>
      <c r="AM127" s="107" t="n">
        <f aca="true">IF(ISBLANK(OFFSET('Raw Data'!$A$3,MATCH('Data above threshold'!$A127,'Raw Data'!$B$4:$B$185,0),MATCH('Data above threshold'!AM$4,'Raw Data'!$3:$3,0)-1)),"",OFFSET('Raw Data'!$A$3,MATCH('Data above threshold'!$A127,'Raw Data'!$B$4:$B$185,0),MATCH('Data above threshold'!AM$4,'Raw Data'!$3:$3,0)-1))</f>
        <v>43.24</v>
      </c>
      <c r="AN127" s="107" t="n">
        <f aca="true">IF(ISBLANK(OFFSET('Raw Data'!$A$3,MATCH('Data above threshold'!$A127,'Raw Data'!$B$4:$B$185,0),MATCH('Data above threshold'!AN$4,'Raw Data'!$3:$3,0)-1)),"",OFFSET('Raw Data'!$A$3,MATCH('Data above threshold'!$A127,'Raw Data'!$B$4:$B$185,0),MATCH('Data above threshold'!AN$4,'Raw Data'!$3:$3,0)-1))</f>
        <v>31.26</v>
      </c>
      <c r="AO127" s="107" t="n">
        <f aca="true">IF(ISBLANK(OFFSET('Raw Data'!$A$3,MATCH('Data above threshold'!$A127,'Raw Data'!$B$4:$B$185,0),MATCH('Data above threshold'!AO$4,'Raw Data'!$3:$3,0)-1)),"",OFFSET('Raw Data'!$A$3,MATCH('Data above threshold'!$A127,'Raw Data'!$B$4:$B$185,0),MATCH('Data above threshold'!AO$4,'Raw Data'!$3:$3,0)-1))</f>
        <v>13.5</v>
      </c>
      <c r="AP127" s="107" t="n">
        <f aca="true">IF(ISBLANK(OFFSET('Raw Data'!$A$3,MATCH('Data above threshold'!$A127,'Raw Data'!$B$4:$B$185,0),MATCH('Data above threshold'!AP$4,'Raw Data'!$3:$3,0)-1)),"",OFFSET('Raw Data'!$A$3,MATCH('Data above threshold'!$A127,'Raw Data'!$B$4:$B$185,0),MATCH('Data above threshold'!AP$4,'Raw Data'!$3:$3,0)-1))</f>
        <v>8.71</v>
      </c>
      <c r="AQ127" s="107" t="n">
        <f aca="true">IF(ISBLANK(OFFSET('Raw Data'!$A$3,MATCH('Data above threshold'!$A127,'Raw Data'!$B$4:$B$185,0),MATCH('Data above threshold'!AQ$4,'Raw Data'!$3:$3,0)-1)),"",OFFSET('Raw Data'!$A$3,MATCH('Data above threshold'!$A127,'Raw Data'!$B$4:$B$185,0),MATCH('Data above threshold'!AQ$4,'Raw Data'!$3:$3,0)-1))</f>
        <v>41.41</v>
      </c>
      <c r="AR127" s="107" t="n">
        <f aca="true">IF(ISBLANK(OFFSET('Raw Data'!$A$3,MATCH('Data above threshold'!$A127,'Raw Data'!$B$4:$B$185,0),MATCH('Data above threshold'!AR$4,'Raw Data'!$3:$3,0)-1)),"",OFFSET('Raw Data'!$A$3,MATCH('Data above threshold'!$A127,'Raw Data'!$B$4:$B$185,0),MATCH('Data above threshold'!AR$4,'Raw Data'!$3:$3,0)-1))</f>
        <v>76.27</v>
      </c>
      <c r="AS127" s="107" t="n">
        <f aca="true">IF(ISBLANK(OFFSET('Raw Data'!$A$3,MATCH('Data above threshold'!$A127,'Raw Data'!$B$4:$B$185,0),MATCH('Data above threshold'!AS$4,'Raw Data'!$3:$3,0)-1)),"",OFFSET('Raw Data'!$A$3,MATCH('Data above threshold'!$A127,'Raw Data'!$B$4:$B$185,0),MATCH('Data above threshold'!AS$4,'Raw Data'!$3:$3,0)-1))</f>
        <v>17.17</v>
      </c>
      <c r="AT127" s="107" t="n">
        <f aca="true">IF(ISBLANK(OFFSET('Raw Data'!$A$3,MATCH('Data above threshold'!$A127,'Raw Data'!$B$4:$B$185,0),MATCH('Data above threshold'!AT$4,'Raw Data'!$3:$3,0)-1)),"",OFFSET('Raw Data'!$A$3,MATCH('Data above threshold'!$A127,'Raw Data'!$B$4:$B$185,0),MATCH('Data above threshold'!AT$4,'Raw Data'!$3:$3,0)-1))</f>
        <v>25.26</v>
      </c>
      <c r="AU127" s="107" t="n">
        <f aca="true">IF(ISBLANK(OFFSET('Raw Data'!$A$3,MATCH('Data above threshold'!$A127,'Raw Data'!$B$4:$B$185,0),MATCH('Data above threshold'!AU$4,'Raw Data'!$3:$3,0)-1)),"",OFFSET('Raw Data'!$A$3,MATCH('Data above threshold'!$A127,'Raw Data'!$B$4:$B$185,0),MATCH('Data above threshold'!AU$4,'Raw Data'!$3:$3,0)-1))</f>
        <v>33.13</v>
      </c>
      <c r="AV127" s="107" t="n">
        <f aca="true">IF(ISBLANK(OFFSET('Raw Data'!$A$3,MATCH('Data above threshold'!$A127,'Raw Data'!$B$4:$B$185,0),MATCH('Data above threshold'!AV$4,'Raw Data'!$3:$3,0)-1)),"",OFFSET('Raw Data'!$A$3,MATCH('Data above threshold'!$A127,'Raw Data'!$B$4:$B$185,0),MATCH('Data above threshold'!AV$4,'Raw Data'!$3:$3,0)-1))</f>
        <v>36.88</v>
      </c>
      <c r="AW127" s="107" t="n">
        <f aca="true">IF(ISBLANK(OFFSET('Raw Data'!$A$3,MATCH('Data above threshold'!$A127,'Raw Data'!$B$4:$B$185,0),MATCH('Data above threshold'!AW$4,'Raw Data'!$3:$3,0)-1)),"",OFFSET('Raw Data'!$A$3,MATCH('Data above threshold'!$A127,'Raw Data'!$B$4:$B$185,0),MATCH('Data above threshold'!AW$4,'Raw Data'!$3:$3,0)-1))</f>
        <v>36.02</v>
      </c>
      <c r="AX127" s="107" t="n">
        <f aca="true">IF(ISBLANK(OFFSET('Raw Data'!$A$3,MATCH('Data above threshold'!$A127,'Raw Data'!$B$4:$B$185,0),MATCH('Data above threshold'!AX$4,'Raw Data'!$3:$3,0)-1)),"",OFFSET('Raw Data'!$A$3,MATCH('Data above threshold'!$A127,'Raw Data'!$B$4:$B$185,0),MATCH('Data above threshold'!AX$4,'Raw Data'!$3:$3,0)-1))</f>
        <v>77.03</v>
      </c>
      <c r="AY127" s="107" t="n">
        <f aca="true">IF(ISBLANK(OFFSET('Raw Data'!$A$3,MATCH('Data above threshold'!$A127,'Raw Data'!$B$4:$B$185,0),MATCH('Data above threshold'!AY$4,'Raw Data'!$3:$3,0)-1)),"",OFFSET('Raw Data'!$A$3,MATCH('Data above threshold'!$A127,'Raw Data'!$B$4:$B$185,0),MATCH('Data above threshold'!AY$4,'Raw Data'!$3:$3,0)-1))</f>
        <v>16.52</v>
      </c>
      <c r="AZ127" s="107" t="n">
        <f aca="true">IF(ISBLANK(OFFSET('Raw Data'!$A$3,MATCH('Data above threshold'!$A127,'Raw Data'!$B$4:$B$185,0),MATCH('Data above threshold'!AZ$4,'Raw Data'!$3:$3,0)-1)),"",OFFSET('Raw Data'!$A$3,MATCH('Data above threshold'!$A127,'Raw Data'!$B$4:$B$185,0),MATCH('Data above threshold'!AZ$4,'Raw Data'!$3:$3,0)-1))</f>
        <v>16.77</v>
      </c>
      <c r="BA127" s="107" t="n">
        <f aca="true">IF(ISBLANK(OFFSET('Raw Data'!$A$3,MATCH('Data above threshold'!$A127,'Raw Data'!$B$4:$B$185,0),MATCH('Data above threshold'!BA$4,'Raw Data'!$3:$3,0)-1)),"",OFFSET('Raw Data'!$A$3,MATCH('Data above threshold'!$A127,'Raw Data'!$B$4:$B$185,0),MATCH('Data above threshold'!BA$4,'Raw Data'!$3:$3,0)-1))</f>
        <v>6.3</v>
      </c>
      <c r="BB127" s="107" t="n">
        <f aca="true">IF(ISBLANK(OFFSET('Raw Data'!$A$3,MATCH('Data above threshold'!$A127,'Raw Data'!$B$4:$B$185,0),MATCH('Data above threshold'!BB$4,'Raw Data'!$3:$3,0)-1)),"",OFFSET('Raw Data'!$A$3,MATCH('Data above threshold'!$A127,'Raw Data'!$B$4:$B$185,0),MATCH('Data above threshold'!BB$4,'Raw Data'!$3:$3,0)-1))</f>
        <v>72.66</v>
      </c>
      <c r="BC127" s="107" t="n">
        <f aca="true">IF(ISBLANK(OFFSET('Raw Data'!$A$3,MATCH('Data above threshold'!$A127,'Raw Data'!$B$4:$B$185,0),MATCH('Data above threshold'!BC$4,'Raw Data'!$3:$3,0)-1)),"",OFFSET('Raw Data'!$A$3,MATCH('Data above threshold'!$A127,'Raw Data'!$B$4:$B$185,0),MATCH('Data above threshold'!BC$4,'Raw Data'!$3:$3,0)-1))</f>
        <v>2.71</v>
      </c>
      <c r="BD127" s="107" t="n">
        <f aca="true">IF(ISBLANK(OFFSET('Raw Data'!$A$3,MATCH('Data above threshold'!$A127,'Raw Data'!$B$4:$B$185,0),MATCH('Data above threshold'!BD$4,'Raw Data'!$3:$3,0)-1)),"",OFFSET('Raw Data'!$A$3,MATCH('Data above threshold'!$A127,'Raw Data'!$B$4:$B$185,0),MATCH('Data above threshold'!BD$4,'Raw Data'!$3:$3,0)-1))</f>
        <v>3.65</v>
      </c>
      <c r="BE127" s="107" t="n">
        <f aca="true">IF(ISBLANK(OFFSET('Raw Data'!$A$3,MATCH('Data above threshold'!$A127,'Raw Data'!$B$4:$B$185,0),MATCH('Data above threshold'!BE$4,'Raw Data'!$3:$3,0)-1)),"",OFFSET('Raw Data'!$A$3,MATCH('Data above threshold'!$A127,'Raw Data'!$B$4:$B$185,0),MATCH('Data above threshold'!BE$4,'Raw Data'!$3:$3,0)-1))</f>
        <v>9.22</v>
      </c>
      <c r="BF127" s="107" t="n">
        <f aca="true">IF(ISBLANK(OFFSET('Raw Data'!$A$3,MATCH('Data above threshold'!$A127,'Raw Data'!$B$4:$B$185,0),MATCH('Data above threshold'!BF$4,'Raw Data'!$3:$3,0)-1)),"",OFFSET('Raw Data'!$A$3,MATCH('Data above threshold'!$A127,'Raw Data'!$B$4:$B$185,0),MATCH('Data above threshold'!BF$4,'Raw Data'!$3:$3,0)-1))</f>
        <v>61.53</v>
      </c>
      <c r="BG127" s="107" t="n">
        <f aca="true">IF(ISBLANK(OFFSET('Raw Data'!$A$3,MATCH('Data above threshold'!$A127,'Raw Data'!$B$4:$B$185,0),MATCH('Data above threshold'!BG$4,'Raw Data'!$3:$3,0)-1)),"",OFFSET('Raw Data'!$A$3,MATCH('Data above threshold'!$A127,'Raw Data'!$B$4:$B$185,0),MATCH('Data above threshold'!BG$4,'Raw Data'!$3:$3,0)-1))</f>
        <v>5.36</v>
      </c>
      <c r="BH127" s="107" t="n">
        <f aca="true">IF(ISBLANK(OFFSET('Raw Data'!$A$3,MATCH('Data above threshold'!$A127,'Raw Data'!$B$4:$B$185,0),MATCH('Data above threshold'!BH$4,'Raw Data'!$3:$3,0)-1)),"",OFFSET('Raw Data'!$A$3,MATCH('Data above threshold'!$A127,'Raw Data'!$B$4:$B$185,0),MATCH('Data above threshold'!BH$4,'Raw Data'!$3:$3,0)-1))</f>
        <v>61.53</v>
      </c>
      <c r="BI127" s="107" t="n">
        <f aca="true">IF(ISBLANK(OFFSET('Raw Data'!$A$3,MATCH('Data above threshold'!$A127,'Raw Data'!$B$4:$B$185,0),MATCH('Data above threshold'!BI$4,'Raw Data'!$3:$3,0)-1)),"",OFFSET('Raw Data'!$A$3,MATCH('Data above threshold'!$A127,'Raw Data'!$B$4:$B$185,0),MATCH('Data above threshold'!BI$4,'Raw Data'!$3:$3,0)-1))</f>
        <v>86.4</v>
      </c>
      <c r="BJ127" s="107" t="n">
        <f aca="true">IF(ISBLANK(OFFSET('Raw Data'!$A$3,MATCH('Data above threshold'!$A127,'Raw Data'!$B$4:$B$185,0),MATCH('Data above threshold'!BJ$4,'Raw Data'!$3:$3,0)-1)),"",OFFSET('Raw Data'!$A$3,MATCH('Data above threshold'!$A127,'Raw Data'!$B$4:$B$185,0),MATCH('Data above threshold'!BJ$4,'Raw Data'!$3:$3,0)-1))</f>
        <v>11.54</v>
      </c>
      <c r="BK127" s="107" t="n">
        <f aca="true">IF(ISBLANK(OFFSET('Raw Data'!$A$3,MATCH('Data above threshold'!$A127,'Raw Data'!$B$4:$B$185,0),MATCH('Data above threshold'!BK$4,'Raw Data'!$3:$3,0)-1)),"",OFFSET('Raw Data'!$A$3,MATCH('Data above threshold'!$A127,'Raw Data'!$B$4:$B$185,0),MATCH('Data above threshold'!BK$4,'Raw Data'!$3:$3,0)-1))</f>
        <v>5.19</v>
      </c>
      <c r="BL127" s="107" t="n">
        <f aca="true">IF(ISBLANK(OFFSET('Raw Data'!$A$3,MATCH('Data above threshold'!$A127,'Raw Data'!$B$4:$B$185,0),MATCH('Data above threshold'!BL$4,'Raw Data'!$3:$3,0)-1)),"",OFFSET('Raw Data'!$A$3,MATCH('Data above threshold'!$A127,'Raw Data'!$B$4:$B$185,0),MATCH('Data above threshold'!BL$4,'Raw Data'!$3:$3,0)-1))</f>
        <v>26.47</v>
      </c>
      <c r="BM127" s="107" t="n">
        <f aca="true">IF(ISBLANK(OFFSET('Raw Data'!$A$3,MATCH('Data above threshold'!$A127,'Raw Data'!$B$4:$B$185,0),MATCH('Data above threshold'!BM$4,'Raw Data'!$3:$3,0)-1)),"",OFFSET('Raw Data'!$A$3,MATCH('Data above threshold'!$A127,'Raw Data'!$B$4:$B$185,0),MATCH('Data above threshold'!BM$4,'Raw Data'!$3:$3,0)-1))</f>
        <v>78.94</v>
      </c>
      <c r="BN127" s="107" t="n">
        <f aca="true">IF(ISBLANK(OFFSET('Raw Data'!$A$3,MATCH('Data above threshold'!$A127,'Raw Data'!$B$4:$B$185,0),MATCH('Data above threshold'!BN$4,'Raw Data'!$3:$3,0)-1)),"",OFFSET('Raw Data'!$A$3,MATCH('Data above threshold'!$A127,'Raw Data'!$B$4:$B$185,0),MATCH('Data above threshold'!BN$4,'Raw Data'!$3:$3,0)-1))</f>
        <v>86.64</v>
      </c>
      <c r="BO127" s="107" t="n">
        <f aca="true">IF(ISBLANK(OFFSET('Raw Data'!$A$3,MATCH('Data above threshold'!$A127,'Raw Data'!$B$4:$B$185,0),MATCH('Data above threshold'!BO$4,'Raw Data'!$3:$3,0)-1)),"",OFFSET('Raw Data'!$A$3,MATCH('Data above threshold'!$A127,'Raw Data'!$B$4:$B$185,0),MATCH('Data above threshold'!BO$4,'Raw Data'!$3:$3,0)-1))</f>
        <v>5.89</v>
      </c>
      <c r="BP127" s="107" t="n">
        <f aca="true">IF(ISBLANK(OFFSET('Raw Data'!$A$3,MATCH('Data above threshold'!$A127,'Raw Data'!$B$4:$B$185,0),MATCH('Data above threshold'!BP$4,'Raw Data'!$3:$3,0)-1)),"",OFFSET('Raw Data'!$A$3,MATCH('Data above threshold'!$A127,'Raw Data'!$B$4:$B$185,0),MATCH('Data above threshold'!BP$4,'Raw Data'!$3:$3,0)-1))</f>
        <v>57.77</v>
      </c>
      <c r="BQ127" s="107" t="n">
        <f aca="true">IF(ISBLANK(OFFSET('Raw Data'!$A$3,MATCH('Data above threshold'!$A127,'Raw Data'!$B$4:$B$185,0),MATCH('Data above threshold'!BQ$4,'Raw Data'!$3:$3,0)-1)),"",OFFSET('Raw Data'!$A$3,MATCH('Data above threshold'!$A127,'Raw Data'!$B$4:$B$185,0),MATCH('Data above threshold'!BQ$4,'Raw Data'!$3:$3,0)-1))</f>
        <v>30.79</v>
      </c>
      <c r="BR127" s="107" t="n">
        <f aca="true">IF(ISBLANK(OFFSET('Raw Data'!$A$3,MATCH('Data above threshold'!$A127,'Raw Data'!$B$4:$B$185,0),MATCH('Data above threshold'!BR$4,'Raw Data'!$3:$3,0)-1)),"",OFFSET('Raw Data'!$A$3,MATCH('Data above threshold'!$A127,'Raw Data'!$B$4:$B$185,0),MATCH('Data above threshold'!BR$4,'Raw Data'!$3:$3,0)-1))</f>
        <v>46.48</v>
      </c>
      <c r="BS127" s="107" t="n">
        <f aca="true">IF(ISBLANK(OFFSET('Raw Data'!$A$3,MATCH('Data above threshold'!$A127,'Raw Data'!$B$4:$B$185,0),MATCH('Data above threshold'!BS$4,'Raw Data'!$3:$3,0)-1)),"",OFFSET('Raw Data'!$A$3,MATCH('Data above threshold'!$A127,'Raw Data'!$B$4:$B$185,0),MATCH('Data above threshold'!BS$4,'Raw Data'!$3:$3,0)-1))</f>
        <v>21.23</v>
      </c>
      <c r="BT127" s="107" t="n">
        <f aca="true">IF(ISBLANK(OFFSET('Raw Data'!$A$3,MATCH('Data above threshold'!$A127,'Raw Data'!$B$4:$B$185,0),MATCH('Data above threshold'!BT$4,'Raw Data'!$3:$3,0)-1)),"",OFFSET('Raw Data'!$A$3,MATCH('Data above threshold'!$A127,'Raw Data'!$B$4:$B$185,0),MATCH('Data above threshold'!BT$4,'Raw Data'!$3:$3,0)-1))</f>
        <v>25.5</v>
      </c>
      <c r="BU127" s="107" t="n">
        <f aca="true">IF(ISBLANK(OFFSET('Raw Data'!$A$3,MATCH('Data above threshold'!$A127,'Raw Data'!$B$4:$B$185,0),MATCH('Data above threshold'!BU$4,'Raw Data'!$3:$3,0)-1)),"",OFFSET('Raw Data'!$A$3,MATCH('Data above threshold'!$A127,'Raw Data'!$B$4:$B$185,0),MATCH('Data above threshold'!BU$4,'Raw Data'!$3:$3,0)-1))</f>
        <v>27.45</v>
      </c>
      <c r="BV127" s="107" t="n">
        <f aca="true">IF(ISBLANK(OFFSET('Raw Data'!$A$3,MATCH('Data above threshold'!$A127,'Raw Data'!$B$4:$B$185,0),MATCH('Data above threshold'!BV$4,'Raw Data'!$3:$3,0)-1)),"",OFFSET('Raw Data'!$A$3,MATCH('Data above threshold'!$A127,'Raw Data'!$B$4:$B$185,0),MATCH('Data above threshold'!BV$4,'Raw Data'!$3:$3,0)-1))</f>
        <v>52.5</v>
      </c>
      <c r="BW127" s="107" t="n">
        <f aca="true">IF(ISBLANK(OFFSET('Raw Data'!$A$3,MATCH('Data above threshold'!$A127,'Raw Data'!$B$4:$B$185,0),MATCH('Data above threshold'!BW$4,'Raw Data'!$3:$3,0)-1)),"",OFFSET('Raw Data'!$A$3,MATCH('Data above threshold'!$A127,'Raw Data'!$B$4:$B$185,0),MATCH('Data above threshold'!BW$4,'Raw Data'!$3:$3,0)-1))</f>
        <v>11.91</v>
      </c>
      <c r="BX127" s="107" t="n">
        <f aca="true">IF(ISBLANK(OFFSET('Raw Data'!$A$3,MATCH('Data above threshold'!$A127,'Raw Data'!$B$4:$B$185,0),MATCH('Data above threshold'!BX$4,'Raw Data'!$3:$3,0)-1)),"",OFFSET('Raw Data'!$A$3,MATCH('Data above threshold'!$A127,'Raw Data'!$B$4:$B$185,0),MATCH('Data above threshold'!BX$4,'Raw Data'!$3:$3,0)-1))</f>
        <v>27.16</v>
      </c>
      <c r="BY127" s="107" t="n">
        <f aca="true">IF(ISBLANK(OFFSET('Raw Data'!$A$3,MATCH('Data above threshold'!$A127,'Raw Data'!$B$4:$B$185,0),MATCH('Data above threshold'!BY$4,'Raw Data'!$3:$3,0)-1)),"",OFFSET('Raw Data'!$A$3,MATCH('Data above threshold'!$A127,'Raw Data'!$B$4:$B$185,0),MATCH('Data above threshold'!BY$4,'Raw Data'!$3:$3,0)-1))</f>
        <v>23.7</v>
      </c>
      <c r="BZ127" s="107" t="n">
        <f aca="true">IF(ISBLANK(OFFSET('Raw Data'!$A$3,MATCH('Data above threshold'!$A127,'Raw Data'!$B$4:$B$185,0),MATCH('Data above threshold'!BZ$4,'Raw Data'!$3:$3,0)-1)),"",OFFSET('Raw Data'!$A$3,MATCH('Data above threshold'!$A127,'Raw Data'!$B$4:$B$185,0),MATCH('Data above threshold'!BZ$4,'Raw Data'!$3:$3,0)-1))</f>
        <v>3.3</v>
      </c>
      <c r="CA127" s="107" t="n">
        <f aca="true">IF(ISBLANK(OFFSET('Raw Data'!$A$3,MATCH('Data above threshold'!$A127,'Raw Data'!$B$4:$B$185,0),MATCH('Data above threshold'!CA$4,'Raw Data'!$3:$3,0)-1)),"",OFFSET('Raw Data'!$A$3,MATCH('Data above threshold'!$A127,'Raw Data'!$B$4:$B$185,0),MATCH('Data above threshold'!CA$4,'Raw Data'!$3:$3,0)-1))</f>
        <v>86.66</v>
      </c>
      <c r="CB127" s="107" t="n">
        <f aca="true">IF(ISBLANK(OFFSET('Raw Data'!$A$3,MATCH('Data above threshold'!$A127,'Raw Data'!$B$4:$B$185,0),MATCH('Data above threshold'!CB$4,'Raw Data'!$3:$3,0)-1)),"",OFFSET('Raw Data'!$A$3,MATCH('Data above threshold'!$A127,'Raw Data'!$B$4:$B$185,0),MATCH('Data above threshold'!CB$4,'Raw Data'!$3:$3,0)-1))</f>
        <v>61.6</v>
      </c>
      <c r="CC127" s="107" t="n">
        <f aca="true">IF(ISBLANK(OFFSET('Raw Data'!$A$3,MATCH('Data above threshold'!$A127,'Raw Data'!$B$4:$B$185,0),MATCH('Data above threshold'!CC$4,'Raw Data'!$3:$3,0)-1)),"",OFFSET('Raw Data'!$A$3,MATCH('Data above threshold'!$A127,'Raw Data'!$B$4:$B$185,0),MATCH('Data above threshold'!CC$4,'Raw Data'!$3:$3,0)-1))</f>
        <v>42.71</v>
      </c>
      <c r="CD127" s="107" t="n">
        <f aca="true">IF(ISBLANK(OFFSET('Raw Data'!$A$3,MATCH('Data above threshold'!$A127,'Raw Data'!$B$4:$B$185,0),MATCH('Data above threshold'!CD$4,'Raw Data'!$3:$3,0)-1)),"",OFFSET('Raw Data'!$A$3,MATCH('Data above threshold'!$A127,'Raw Data'!$B$4:$B$185,0),MATCH('Data above threshold'!CD$4,'Raw Data'!$3:$3,0)-1))</f>
        <v>0.71</v>
      </c>
      <c r="CE127" s="107" t="n">
        <f aca="true">IF(ISBLANK(OFFSET('Raw Data'!$A$3,MATCH('Data above threshold'!$A127,'Raw Data'!$B$4:$B$185,0),MATCH('Data above threshold'!CE$4,'Raw Data'!$3:$3,0)-1)),"",OFFSET('Raw Data'!$A$3,MATCH('Data above threshold'!$A127,'Raw Data'!$B$4:$B$185,0),MATCH('Data above threshold'!CE$4,'Raw Data'!$3:$3,0)-1))</f>
        <v>21.17</v>
      </c>
      <c r="CF127" s="107" t="n">
        <f aca="true">IF(ISBLANK(OFFSET('Raw Data'!$A$3,MATCH('Data above threshold'!$A127,'Raw Data'!$B$4:$B$185,0),MATCH('Data above threshold'!CF$4,'Raw Data'!$3:$3,0)-1)),"",OFFSET('Raw Data'!$A$3,MATCH('Data above threshold'!$A127,'Raw Data'!$B$4:$B$185,0),MATCH('Data above threshold'!CF$4,'Raw Data'!$3:$3,0)-1))</f>
        <v>24.91</v>
      </c>
      <c r="CG127" s="107" t="n">
        <f aca="true">IF(ISBLANK(OFFSET('Raw Data'!$A$3,MATCH('Data above threshold'!$A127,'Raw Data'!$B$4:$B$185,0),MATCH('Data above threshold'!CG$4,'Raw Data'!$3:$3,0)-1)),"",OFFSET('Raw Data'!$A$3,MATCH('Data above threshold'!$A127,'Raw Data'!$B$4:$B$185,0),MATCH('Data above threshold'!CG$4,'Raw Data'!$3:$3,0)-1))</f>
        <v>20.88</v>
      </c>
      <c r="CH127" s="107" t="n">
        <f aca="true">IF(ISBLANK(OFFSET('Raw Data'!$A$3,MATCH('Data above threshold'!$A127,'Raw Data'!$B$4:$B$185,0),MATCH('Data above threshold'!CH$4,'Raw Data'!$3:$3,0)-1)),"",OFFSET('Raw Data'!$A$3,MATCH('Data above threshold'!$A127,'Raw Data'!$B$4:$B$185,0),MATCH('Data above threshold'!CH$4,'Raw Data'!$3:$3,0)-1))</f>
        <v>53.25</v>
      </c>
      <c r="CI127" s="107" t="n">
        <f aca="true">IF(ISBLANK(OFFSET('Raw Data'!$A$3,MATCH('Data above threshold'!$A127,'Raw Data'!$B$4:$B$185,0),MATCH('Data above threshold'!CI$4,'Raw Data'!$3:$3,0)-1)),"",OFFSET('Raw Data'!$A$3,MATCH('Data above threshold'!$A127,'Raw Data'!$B$4:$B$185,0),MATCH('Data above threshold'!CI$4,'Raw Data'!$3:$3,0)-1))</f>
        <v>89.36</v>
      </c>
      <c r="CJ127" s="107" t="n">
        <f aca="true">IF(ISBLANK(OFFSET('Raw Data'!$A$3,MATCH('Data above threshold'!$A127,'Raw Data'!$B$4:$B$185,0),MATCH('Data above threshold'!CJ$4,'Raw Data'!$3:$3,0)-1)),"",OFFSET('Raw Data'!$A$3,MATCH('Data above threshold'!$A127,'Raw Data'!$B$4:$B$185,0),MATCH('Data above threshold'!CJ$4,'Raw Data'!$3:$3,0)-1))</f>
        <v>71.26</v>
      </c>
      <c r="CK127" s="107" t="n">
        <f aca="true">IF(ISBLANK(OFFSET('Raw Data'!$A$3,MATCH('Data above threshold'!$A127,'Raw Data'!$B$4:$B$185,0),MATCH('Data above threshold'!CK$4,'Raw Data'!$3:$3,0)-1)),"",OFFSET('Raw Data'!$A$3,MATCH('Data above threshold'!$A127,'Raw Data'!$B$4:$B$185,0),MATCH('Data above threshold'!CK$4,'Raw Data'!$3:$3,0)-1))</f>
        <v>44.66</v>
      </c>
      <c r="CL127" s="107" t="n">
        <f aca="true">IF(ISBLANK(OFFSET('Raw Data'!$A$3,MATCH('Data above threshold'!$A127,'Raw Data'!$B$4:$B$185,0),MATCH('Data above threshold'!CL$4,'Raw Data'!$3:$3,0)-1)),"",OFFSET('Raw Data'!$A$3,MATCH('Data above threshold'!$A127,'Raw Data'!$B$4:$B$185,0),MATCH('Data above threshold'!CL$4,'Raw Data'!$3:$3,0)-1))</f>
        <v>13.37</v>
      </c>
      <c r="CM127" s="107" t="n">
        <f aca="true">IF(ISBLANK(OFFSET('Raw Data'!$A$3,MATCH('Data above threshold'!$A127,'Raw Data'!$B$4:$B$185,0),MATCH('Data above threshold'!CM$4,'Raw Data'!$3:$3,0)-1)),"",OFFSET('Raw Data'!$A$3,MATCH('Data above threshold'!$A127,'Raw Data'!$B$4:$B$185,0),MATCH('Data above threshold'!CM$4,'Raw Data'!$3:$3,0)-1))</f>
        <v>58.02</v>
      </c>
      <c r="CN127" s="107" t="n">
        <f aca="true">IF(ISBLANK(OFFSET('Raw Data'!$A$3,MATCH('Data above threshold'!$A127,'Raw Data'!$B$4:$B$185,0),MATCH('Data above threshold'!CN$4,'Raw Data'!$3:$3,0)-1)),"",OFFSET('Raw Data'!$A$3,MATCH('Data above threshold'!$A127,'Raw Data'!$B$4:$B$185,0),MATCH('Data above threshold'!CN$4,'Raw Data'!$3:$3,0)-1))</f>
        <v>8.72</v>
      </c>
      <c r="CO127" s="107" t="n">
        <f aca="true">IF(ISBLANK(OFFSET('Raw Data'!$A$3,MATCH('Data above threshold'!$A127,'Raw Data'!$B$4:$B$185,0),MATCH('Data above threshold'!CO$4,'Raw Data'!$3:$3,0)-1)),"",OFFSET('Raw Data'!$A$3,MATCH('Data above threshold'!$A127,'Raw Data'!$B$4:$B$185,0),MATCH('Data above threshold'!CO$4,'Raw Data'!$3:$3,0)-1))</f>
        <v>35</v>
      </c>
      <c r="CP127" s="107" t="n">
        <f aca="true">IF(ISBLANK(OFFSET('Raw Data'!$A$3,MATCH('Data above threshold'!$A127,'Raw Data'!$B$4:$B$185,0),MATCH('Data above threshold'!CP$4,'Raw Data'!$3:$3,0)-1)),"",OFFSET('Raw Data'!$A$3,MATCH('Data above threshold'!$A127,'Raw Data'!$B$4:$B$185,0),MATCH('Data above threshold'!CP$4,'Raw Data'!$3:$3,0)-1))</f>
        <v>2.28</v>
      </c>
      <c r="CQ127" s="107" t="n">
        <f aca="true">IF(ISBLANK(OFFSET('Raw Data'!$A$3,MATCH('Data above threshold'!$A127,'Raw Data'!$B$4:$B$185,0),MATCH('Data above threshold'!CQ$4,'Raw Data'!$3:$3,0)-1)),"",OFFSET('Raw Data'!$A$3,MATCH('Data above threshold'!$A127,'Raw Data'!$B$4:$B$185,0),MATCH('Data above threshold'!CQ$4,'Raw Data'!$3:$3,0)-1))</f>
        <v>87.99</v>
      </c>
      <c r="CR127" s="107" t="n">
        <f aca="true">IF(ISBLANK(OFFSET('Raw Data'!$A$3,MATCH('Data above threshold'!$A127,'Raw Data'!$B$4:$B$185,0),MATCH('Data above threshold'!CR$4,'Raw Data'!$3:$3,0)-1)),"",OFFSET('Raw Data'!$A$3,MATCH('Data above threshold'!$A127,'Raw Data'!$B$4:$B$185,0),MATCH('Data above threshold'!CR$4,'Raw Data'!$3:$3,0)-1))</f>
        <v>81.8</v>
      </c>
    </row>
    <row r="128" customFormat="false" ht="15.5" hidden="false" customHeight="false" outlineLevel="0" collapsed="false">
      <c r="A128" s="107" t="n">
        <v>4430</v>
      </c>
      <c r="B128" s="107" t="n">
        <v>3</v>
      </c>
      <c r="C128" s="107" t="str">
        <f aca="true">IF(ISBLANK(OFFSET('Raw Data'!$A$3,MATCH('Data above threshold'!$A128,'Raw Data'!$B$4:$B$185,0),MATCH('Data above threshold'!C$4,'Raw Data'!$3:$3,0)-1)),"",OFFSET('Raw Data'!$A$3,MATCH('Data above threshold'!$A128,'Raw Data'!$B$4:$B$185,0),MATCH('Data above threshold'!C$4,'Raw Data'!$3:$3,0)-1))</f>
        <v>Domestic food consumption</v>
      </c>
      <c r="D128" s="107" t="str">
        <f aca="true">IF(ISBLANK(OFFSET('Raw Data'!$A$3,MATCH('Data above threshold'!$A128,'Raw Data'!$B$4:$B$185,0),MATCH('Data above threshold'!D$4,'Raw Data'!$3:$3,0)-1)),"",OFFSET('Raw Data'!$A$3,MATCH('Data above threshold'!$A128,'Raw Data'!$B$4:$B$185,0),MATCH('Data above threshold'!D$4,'Raw Data'!$3:$3,0)-1))</f>
        <v/>
      </c>
      <c r="E128" s="107" t="str">
        <f aca="true">IF(ISBLANK(OFFSET('Raw Data'!$A$3,MATCH('Data above threshold'!$A128,'Raw Data'!$B$4:$B$185,0),MATCH('Data above threshold'!E$4,'Raw Data'!$3:$3,0)-1)),"",OFFSET('Raw Data'!$A$3,MATCH('Data above threshold'!$A128,'Raw Data'!$B$4:$B$185,0),MATCH('Data above threshold'!E$4,'Raw Data'!$3:$3,0)-1))</f>
        <v/>
      </c>
      <c r="F128" s="107" t="str">
        <f aca="true">IF(ISBLANK(OFFSET('Raw Data'!$A$3,MATCH('Data above threshold'!$A128,'Raw Data'!$B$4:$B$185,0),MATCH('Data above threshold'!F$4,'Raw Data'!$3:$3,0)-1)),"",OFFSET('Raw Data'!$A$3,MATCH('Data above threshold'!$A128,'Raw Data'!$B$4:$B$185,0),MATCH('Data above threshold'!F$4,'Raw Data'!$3:$3,0)-1))</f>
        <v/>
      </c>
      <c r="G128" s="107" t="str">
        <f aca="true">IF(ISBLANK(OFFSET('Raw Data'!$A$3,MATCH('Data above threshold'!$A128,'Raw Data'!$B$4:$B$185,0),MATCH('Data above threshold'!G$4,'Raw Data'!$3:$3,0)-1)),"",OFFSET('Raw Data'!$A$3,MATCH('Data above threshold'!$A128,'Raw Data'!$B$4:$B$185,0),MATCH('Data above threshold'!G$4,'Raw Data'!$3:$3,0)-1))</f>
        <v/>
      </c>
      <c r="H128" s="107" t="str">
        <f aca="true">IF(ISBLANK(OFFSET('Raw Data'!$A$3,MATCH('Data above threshold'!$A128,'Raw Data'!$B$4:$B$185,0),MATCH('Data above threshold'!H$4,'Raw Data'!$3:$3,0)-1)),"",OFFSET('Raw Data'!$A$3,MATCH('Data above threshold'!$A128,'Raw Data'!$B$4:$B$185,0),MATCH('Data above threshold'!H$4,'Raw Data'!$3:$3,0)-1))</f>
        <v/>
      </c>
      <c r="I128" s="107" t="str">
        <f aca="true">IF(ISBLANK(OFFSET('Raw Data'!$A$3,MATCH('Data above threshold'!$A128,'Raw Data'!$B$4:$B$185,0),MATCH('Data above threshold'!I$4,'Raw Data'!$3:$3,0)-1)),"",OFFSET('Raw Data'!$A$3,MATCH('Data above threshold'!$A128,'Raw Data'!$B$4:$B$185,0),MATCH('Data above threshold'!I$4,'Raw Data'!$3:$3,0)-1))</f>
        <v/>
      </c>
      <c r="J128" s="107" t="str">
        <f aca="true">IF(ISBLANK(OFFSET('Raw Data'!$A$3,MATCH('Data above threshold'!$A128,'Raw Data'!$B$4:$B$185,0),MATCH('Data above threshold'!J$4,'Raw Data'!$3:$3,0)-1)),"",OFFSET('Raw Data'!$A$3,MATCH('Data above threshold'!$A128,'Raw Data'!$B$4:$B$185,0),MATCH('Data above threshold'!J$4,'Raw Data'!$3:$3,0)-1))</f>
        <v/>
      </c>
      <c r="K128" s="107" t="str">
        <f aca="true">IF(ISBLANK(OFFSET('Raw Data'!$A$3,MATCH('Data above threshold'!$A128,'Raw Data'!$B$4:$B$185,0),MATCH('Data above threshold'!K$4,'Raw Data'!$3:$3,0)-1)),"",OFFSET('Raw Data'!$A$3,MATCH('Data above threshold'!$A128,'Raw Data'!$B$4:$B$185,0),MATCH('Data above threshold'!K$4,'Raw Data'!$3:$3,0)-1))</f>
        <v/>
      </c>
      <c r="L128" s="107" t="str">
        <f aca="true">IF(ISBLANK(OFFSET('Raw Data'!$A$3,MATCH('Data above threshold'!$A128,'Raw Data'!$B$4:$B$185,0),MATCH('Data above threshold'!L$4,'Raw Data'!$3:$3,0)-1)),"",OFFSET('Raw Data'!$A$3,MATCH('Data above threshold'!$A128,'Raw Data'!$B$4:$B$185,0),MATCH('Data above threshold'!L$4,'Raw Data'!$3:$3,0)-1))</f>
        <v/>
      </c>
      <c r="M128" s="105" t="str">
        <f aca="false" t="array" ref="M128:M128">IFERROR(SKEW(IF(ISNUMBER(Q128:CR128),Q128:CR128,"")),"")</f>
        <v/>
      </c>
      <c r="N128" s="107"/>
      <c r="O128" s="107" t="str">
        <f aca="true">IF(ISBLANK(OFFSET('Raw Data'!$A$3,MATCH('Data above threshold'!$A128,'Raw Data'!$B$4:$B$185,0),MATCH('Data above threshold'!O$4,'Raw Data'!$3:$3,0)-1)),"",OFFSET('Raw Data'!$A$3,MATCH('Data above threshold'!$A128,'Raw Data'!$B$4:$B$185,0),MATCH('Data above threshold'!O$4,'Raw Data'!$3:$3,0)-1))</f>
        <v/>
      </c>
      <c r="P128" s="106" t="str">
        <f aca="false" t="array" ref="P128:P128">IF(B128&lt;4,"",1-IFERROR(SUM(ISNUMBER(Q128:CR128)*(1-$Q$3:$CR$3))/COUNTIF($Q$3:$CR$3,0),0))</f>
        <v/>
      </c>
      <c r="Q128" s="107" t="str">
        <f aca="true">IF(ISBLANK(OFFSET('Raw Data'!$A$3,MATCH('Data above threshold'!$A128,'Raw Data'!$B$4:$B$185,0),MATCH('Data above threshold'!Q$4,'Raw Data'!$3:$3,0)-1)),"",OFFSET('Raw Data'!$A$3,MATCH('Data above threshold'!$A128,'Raw Data'!$B$4:$B$185,0),MATCH('Data above threshold'!Q$4,'Raw Data'!$3:$3,0)-1))</f>
        <v/>
      </c>
      <c r="R128" s="107" t="str">
        <f aca="true">IF(ISBLANK(OFFSET('Raw Data'!$A$3,MATCH('Data above threshold'!$A128,'Raw Data'!$B$4:$B$185,0),MATCH('Data above threshold'!R$4,'Raw Data'!$3:$3,0)-1)),"",OFFSET('Raw Data'!$A$3,MATCH('Data above threshold'!$A128,'Raw Data'!$B$4:$B$185,0),MATCH('Data above threshold'!R$4,'Raw Data'!$3:$3,0)-1))</f>
        <v/>
      </c>
      <c r="S128" s="107" t="str">
        <f aca="true">IF(ISBLANK(OFFSET('Raw Data'!$A$3,MATCH('Data above threshold'!$A128,'Raw Data'!$B$4:$B$185,0),MATCH('Data above threshold'!S$4,'Raw Data'!$3:$3,0)-1)),"",OFFSET('Raw Data'!$A$3,MATCH('Data above threshold'!$A128,'Raw Data'!$B$4:$B$185,0),MATCH('Data above threshold'!S$4,'Raw Data'!$3:$3,0)-1))</f>
        <v/>
      </c>
      <c r="T128" s="107" t="str">
        <f aca="true">IF(ISBLANK(OFFSET('Raw Data'!$A$3,MATCH('Data above threshold'!$A128,'Raw Data'!$B$4:$B$185,0),MATCH('Data above threshold'!T$4,'Raw Data'!$3:$3,0)-1)),"",OFFSET('Raw Data'!$A$3,MATCH('Data above threshold'!$A128,'Raw Data'!$B$4:$B$185,0),MATCH('Data above threshold'!T$4,'Raw Data'!$3:$3,0)-1))</f>
        <v/>
      </c>
      <c r="U128" s="107" t="str">
        <f aca="true">IF(ISBLANK(OFFSET('Raw Data'!$A$3,MATCH('Data above threshold'!$A128,'Raw Data'!$B$4:$B$185,0),MATCH('Data above threshold'!U$4,'Raw Data'!$3:$3,0)-1)),"",OFFSET('Raw Data'!$A$3,MATCH('Data above threshold'!$A128,'Raw Data'!$B$4:$B$185,0),MATCH('Data above threshold'!U$4,'Raw Data'!$3:$3,0)-1))</f>
        <v/>
      </c>
      <c r="V128" s="107" t="str">
        <f aca="true">IF(ISBLANK(OFFSET('Raw Data'!$A$3,MATCH('Data above threshold'!$A128,'Raw Data'!$B$4:$B$185,0),MATCH('Data above threshold'!V$4,'Raw Data'!$3:$3,0)-1)),"",OFFSET('Raw Data'!$A$3,MATCH('Data above threshold'!$A128,'Raw Data'!$B$4:$B$185,0),MATCH('Data above threshold'!V$4,'Raw Data'!$3:$3,0)-1))</f>
        <v/>
      </c>
      <c r="W128" s="107" t="str">
        <f aca="true">IF(ISBLANK(OFFSET('Raw Data'!$A$3,MATCH('Data above threshold'!$A128,'Raw Data'!$B$4:$B$185,0),MATCH('Data above threshold'!W$4,'Raw Data'!$3:$3,0)-1)),"",OFFSET('Raw Data'!$A$3,MATCH('Data above threshold'!$A128,'Raw Data'!$B$4:$B$185,0),MATCH('Data above threshold'!W$4,'Raw Data'!$3:$3,0)-1))</f>
        <v/>
      </c>
      <c r="X128" s="107" t="str">
        <f aca="true">IF(ISBLANK(OFFSET('Raw Data'!$A$3,MATCH('Data above threshold'!$A128,'Raw Data'!$B$4:$B$185,0),MATCH('Data above threshold'!X$4,'Raw Data'!$3:$3,0)-1)),"",OFFSET('Raw Data'!$A$3,MATCH('Data above threshold'!$A128,'Raw Data'!$B$4:$B$185,0),MATCH('Data above threshold'!X$4,'Raw Data'!$3:$3,0)-1))</f>
        <v/>
      </c>
      <c r="Y128" s="107" t="str">
        <f aca="true">IF(ISBLANK(OFFSET('Raw Data'!$A$3,MATCH('Data above threshold'!$A128,'Raw Data'!$B$4:$B$185,0),MATCH('Data above threshold'!Y$4,'Raw Data'!$3:$3,0)-1)),"",OFFSET('Raw Data'!$A$3,MATCH('Data above threshold'!$A128,'Raw Data'!$B$4:$B$185,0),MATCH('Data above threshold'!Y$4,'Raw Data'!$3:$3,0)-1))</f>
        <v/>
      </c>
      <c r="Z128" s="107" t="str">
        <f aca="true">IF(ISBLANK(OFFSET('Raw Data'!$A$3,MATCH('Data above threshold'!$A128,'Raw Data'!$B$4:$B$185,0),MATCH('Data above threshold'!Z$4,'Raw Data'!$3:$3,0)-1)),"",OFFSET('Raw Data'!$A$3,MATCH('Data above threshold'!$A128,'Raw Data'!$B$4:$B$185,0),MATCH('Data above threshold'!Z$4,'Raw Data'!$3:$3,0)-1))</f>
        <v/>
      </c>
      <c r="AA128" s="107" t="str">
        <f aca="true">IF(ISBLANK(OFFSET('Raw Data'!$A$3,MATCH('Data above threshold'!$A128,'Raw Data'!$B$4:$B$185,0),MATCH('Data above threshold'!AA$4,'Raw Data'!$3:$3,0)-1)),"",OFFSET('Raw Data'!$A$3,MATCH('Data above threshold'!$A128,'Raw Data'!$B$4:$B$185,0),MATCH('Data above threshold'!AA$4,'Raw Data'!$3:$3,0)-1))</f>
        <v/>
      </c>
      <c r="AB128" s="107" t="str">
        <f aca="true">IF(ISBLANK(OFFSET('Raw Data'!$A$3,MATCH('Data above threshold'!$A128,'Raw Data'!$B$4:$B$185,0),MATCH('Data above threshold'!AB$4,'Raw Data'!$3:$3,0)-1)),"",OFFSET('Raw Data'!$A$3,MATCH('Data above threshold'!$A128,'Raw Data'!$B$4:$B$185,0),MATCH('Data above threshold'!AB$4,'Raw Data'!$3:$3,0)-1))</f>
        <v/>
      </c>
      <c r="AC128" s="107" t="str">
        <f aca="true">IF(ISBLANK(OFFSET('Raw Data'!$A$3,MATCH('Data above threshold'!$A128,'Raw Data'!$B$4:$B$185,0),MATCH('Data above threshold'!AC$4,'Raw Data'!$3:$3,0)-1)),"",OFFSET('Raw Data'!$A$3,MATCH('Data above threshold'!$A128,'Raw Data'!$B$4:$B$185,0),MATCH('Data above threshold'!AC$4,'Raw Data'!$3:$3,0)-1))</f>
        <v/>
      </c>
      <c r="AD128" s="107" t="str">
        <f aca="true">IF(ISBLANK(OFFSET('Raw Data'!$A$3,MATCH('Data above threshold'!$A128,'Raw Data'!$B$4:$B$185,0),MATCH('Data above threshold'!AD$4,'Raw Data'!$3:$3,0)-1)),"",OFFSET('Raw Data'!$A$3,MATCH('Data above threshold'!$A128,'Raw Data'!$B$4:$B$185,0),MATCH('Data above threshold'!AD$4,'Raw Data'!$3:$3,0)-1))</f>
        <v/>
      </c>
      <c r="AE128" s="107" t="str">
        <f aca="true">IF(ISBLANK(OFFSET('Raw Data'!$A$3,MATCH('Data above threshold'!$A128,'Raw Data'!$B$4:$B$185,0),MATCH('Data above threshold'!AE$4,'Raw Data'!$3:$3,0)-1)),"",OFFSET('Raw Data'!$A$3,MATCH('Data above threshold'!$A128,'Raw Data'!$B$4:$B$185,0),MATCH('Data above threshold'!AE$4,'Raw Data'!$3:$3,0)-1))</f>
        <v/>
      </c>
      <c r="AF128" s="107" t="str">
        <f aca="true">IF(ISBLANK(OFFSET('Raw Data'!$A$3,MATCH('Data above threshold'!$A128,'Raw Data'!$B$4:$B$185,0),MATCH('Data above threshold'!AF$4,'Raw Data'!$3:$3,0)-1)),"",OFFSET('Raw Data'!$A$3,MATCH('Data above threshold'!$A128,'Raw Data'!$B$4:$B$185,0),MATCH('Data above threshold'!AF$4,'Raw Data'!$3:$3,0)-1))</f>
        <v/>
      </c>
      <c r="AG128" s="107" t="str">
        <f aca="true">IF(ISBLANK(OFFSET('Raw Data'!$A$3,MATCH('Data above threshold'!$A128,'Raw Data'!$B$4:$B$185,0),MATCH('Data above threshold'!AG$4,'Raw Data'!$3:$3,0)-1)),"",OFFSET('Raw Data'!$A$3,MATCH('Data above threshold'!$A128,'Raw Data'!$B$4:$B$185,0),MATCH('Data above threshold'!AG$4,'Raw Data'!$3:$3,0)-1))</f>
        <v/>
      </c>
      <c r="AH128" s="107" t="str">
        <f aca="true">IF(ISBLANK(OFFSET('Raw Data'!$A$3,MATCH('Data above threshold'!$A128,'Raw Data'!$B$4:$B$185,0),MATCH('Data above threshold'!AH$4,'Raw Data'!$3:$3,0)-1)),"",OFFSET('Raw Data'!$A$3,MATCH('Data above threshold'!$A128,'Raw Data'!$B$4:$B$185,0),MATCH('Data above threshold'!AH$4,'Raw Data'!$3:$3,0)-1))</f>
        <v/>
      </c>
      <c r="AI128" s="107" t="str">
        <f aca="true">IF(ISBLANK(OFFSET('Raw Data'!$A$3,MATCH('Data above threshold'!$A128,'Raw Data'!$B$4:$B$185,0),MATCH('Data above threshold'!AI$4,'Raw Data'!$3:$3,0)-1)),"",OFFSET('Raw Data'!$A$3,MATCH('Data above threshold'!$A128,'Raw Data'!$B$4:$B$185,0),MATCH('Data above threshold'!AI$4,'Raw Data'!$3:$3,0)-1))</f>
        <v/>
      </c>
      <c r="AJ128" s="107" t="str">
        <f aca="true">IF(ISBLANK(OFFSET('Raw Data'!$A$3,MATCH('Data above threshold'!$A128,'Raw Data'!$B$4:$B$185,0),MATCH('Data above threshold'!AJ$4,'Raw Data'!$3:$3,0)-1)),"",OFFSET('Raw Data'!$A$3,MATCH('Data above threshold'!$A128,'Raw Data'!$B$4:$B$185,0),MATCH('Data above threshold'!AJ$4,'Raw Data'!$3:$3,0)-1))</f>
        <v/>
      </c>
      <c r="AK128" s="107" t="str">
        <f aca="true">IF(ISBLANK(OFFSET('Raw Data'!$A$3,MATCH('Data above threshold'!$A128,'Raw Data'!$B$4:$B$185,0),MATCH('Data above threshold'!AK$4,'Raw Data'!$3:$3,0)-1)),"",OFFSET('Raw Data'!$A$3,MATCH('Data above threshold'!$A128,'Raw Data'!$B$4:$B$185,0),MATCH('Data above threshold'!AK$4,'Raw Data'!$3:$3,0)-1))</f>
        <v/>
      </c>
      <c r="AL128" s="107" t="str">
        <f aca="true">IF(ISBLANK(OFFSET('Raw Data'!$A$3,MATCH('Data above threshold'!$A128,'Raw Data'!$B$4:$B$185,0),MATCH('Data above threshold'!AL$4,'Raw Data'!$3:$3,0)-1)),"",OFFSET('Raw Data'!$A$3,MATCH('Data above threshold'!$A128,'Raw Data'!$B$4:$B$185,0),MATCH('Data above threshold'!AL$4,'Raw Data'!$3:$3,0)-1))</f>
        <v/>
      </c>
      <c r="AM128" s="107" t="str">
        <f aca="true">IF(ISBLANK(OFFSET('Raw Data'!$A$3,MATCH('Data above threshold'!$A128,'Raw Data'!$B$4:$B$185,0),MATCH('Data above threshold'!AM$4,'Raw Data'!$3:$3,0)-1)),"",OFFSET('Raw Data'!$A$3,MATCH('Data above threshold'!$A128,'Raw Data'!$B$4:$B$185,0),MATCH('Data above threshold'!AM$4,'Raw Data'!$3:$3,0)-1))</f>
        <v/>
      </c>
      <c r="AN128" s="107" t="str">
        <f aca="true">IF(ISBLANK(OFFSET('Raw Data'!$A$3,MATCH('Data above threshold'!$A128,'Raw Data'!$B$4:$B$185,0),MATCH('Data above threshold'!AN$4,'Raw Data'!$3:$3,0)-1)),"",OFFSET('Raw Data'!$A$3,MATCH('Data above threshold'!$A128,'Raw Data'!$B$4:$B$185,0),MATCH('Data above threshold'!AN$4,'Raw Data'!$3:$3,0)-1))</f>
        <v/>
      </c>
      <c r="AO128" s="107" t="str">
        <f aca="true">IF(ISBLANK(OFFSET('Raw Data'!$A$3,MATCH('Data above threshold'!$A128,'Raw Data'!$B$4:$B$185,0),MATCH('Data above threshold'!AO$4,'Raw Data'!$3:$3,0)-1)),"",OFFSET('Raw Data'!$A$3,MATCH('Data above threshold'!$A128,'Raw Data'!$B$4:$B$185,0),MATCH('Data above threshold'!AO$4,'Raw Data'!$3:$3,0)-1))</f>
        <v/>
      </c>
      <c r="AP128" s="107" t="str">
        <f aca="true">IF(ISBLANK(OFFSET('Raw Data'!$A$3,MATCH('Data above threshold'!$A128,'Raw Data'!$B$4:$B$185,0),MATCH('Data above threshold'!AP$4,'Raw Data'!$3:$3,0)-1)),"",OFFSET('Raw Data'!$A$3,MATCH('Data above threshold'!$A128,'Raw Data'!$B$4:$B$185,0),MATCH('Data above threshold'!AP$4,'Raw Data'!$3:$3,0)-1))</f>
        <v/>
      </c>
      <c r="AQ128" s="107" t="str">
        <f aca="true">IF(ISBLANK(OFFSET('Raw Data'!$A$3,MATCH('Data above threshold'!$A128,'Raw Data'!$B$4:$B$185,0),MATCH('Data above threshold'!AQ$4,'Raw Data'!$3:$3,0)-1)),"",OFFSET('Raw Data'!$A$3,MATCH('Data above threshold'!$A128,'Raw Data'!$B$4:$B$185,0),MATCH('Data above threshold'!AQ$4,'Raw Data'!$3:$3,0)-1))</f>
        <v/>
      </c>
      <c r="AR128" s="107" t="str">
        <f aca="true">IF(ISBLANK(OFFSET('Raw Data'!$A$3,MATCH('Data above threshold'!$A128,'Raw Data'!$B$4:$B$185,0),MATCH('Data above threshold'!AR$4,'Raw Data'!$3:$3,0)-1)),"",OFFSET('Raw Data'!$A$3,MATCH('Data above threshold'!$A128,'Raw Data'!$B$4:$B$185,0),MATCH('Data above threshold'!AR$4,'Raw Data'!$3:$3,0)-1))</f>
        <v/>
      </c>
      <c r="AS128" s="107" t="str">
        <f aca="true">IF(ISBLANK(OFFSET('Raw Data'!$A$3,MATCH('Data above threshold'!$A128,'Raw Data'!$B$4:$B$185,0),MATCH('Data above threshold'!AS$4,'Raw Data'!$3:$3,0)-1)),"",OFFSET('Raw Data'!$A$3,MATCH('Data above threshold'!$A128,'Raw Data'!$B$4:$B$185,0),MATCH('Data above threshold'!AS$4,'Raw Data'!$3:$3,0)-1))</f>
        <v/>
      </c>
      <c r="AT128" s="107" t="str">
        <f aca="true">IF(ISBLANK(OFFSET('Raw Data'!$A$3,MATCH('Data above threshold'!$A128,'Raw Data'!$B$4:$B$185,0),MATCH('Data above threshold'!AT$4,'Raw Data'!$3:$3,0)-1)),"",OFFSET('Raw Data'!$A$3,MATCH('Data above threshold'!$A128,'Raw Data'!$B$4:$B$185,0),MATCH('Data above threshold'!AT$4,'Raw Data'!$3:$3,0)-1))</f>
        <v/>
      </c>
      <c r="AU128" s="107" t="str">
        <f aca="true">IF(ISBLANK(OFFSET('Raw Data'!$A$3,MATCH('Data above threshold'!$A128,'Raw Data'!$B$4:$B$185,0),MATCH('Data above threshold'!AU$4,'Raw Data'!$3:$3,0)-1)),"",OFFSET('Raw Data'!$A$3,MATCH('Data above threshold'!$A128,'Raw Data'!$B$4:$B$185,0),MATCH('Data above threshold'!AU$4,'Raw Data'!$3:$3,0)-1))</f>
        <v/>
      </c>
      <c r="AV128" s="107" t="str">
        <f aca="true">IF(ISBLANK(OFFSET('Raw Data'!$A$3,MATCH('Data above threshold'!$A128,'Raw Data'!$B$4:$B$185,0),MATCH('Data above threshold'!AV$4,'Raw Data'!$3:$3,0)-1)),"",OFFSET('Raw Data'!$A$3,MATCH('Data above threshold'!$A128,'Raw Data'!$B$4:$B$185,0),MATCH('Data above threshold'!AV$4,'Raw Data'!$3:$3,0)-1))</f>
        <v/>
      </c>
      <c r="AW128" s="107" t="str">
        <f aca="true">IF(ISBLANK(OFFSET('Raw Data'!$A$3,MATCH('Data above threshold'!$A128,'Raw Data'!$B$4:$B$185,0),MATCH('Data above threshold'!AW$4,'Raw Data'!$3:$3,0)-1)),"",OFFSET('Raw Data'!$A$3,MATCH('Data above threshold'!$A128,'Raw Data'!$B$4:$B$185,0),MATCH('Data above threshold'!AW$4,'Raw Data'!$3:$3,0)-1))</f>
        <v/>
      </c>
      <c r="AX128" s="107" t="str">
        <f aca="true">IF(ISBLANK(OFFSET('Raw Data'!$A$3,MATCH('Data above threshold'!$A128,'Raw Data'!$B$4:$B$185,0),MATCH('Data above threshold'!AX$4,'Raw Data'!$3:$3,0)-1)),"",OFFSET('Raw Data'!$A$3,MATCH('Data above threshold'!$A128,'Raw Data'!$B$4:$B$185,0),MATCH('Data above threshold'!AX$4,'Raw Data'!$3:$3,0)-1))</f>
        <v/>
      </c>
      <c r="AY128" s="107" t="str">
        <f aca="true">IF(ISBLANK(OFFSET('Raw Data'!$A$3,MATCH('Data above threshold'!$A128,'Raw Data'!$B$4:$B$185,0),MATCH('Data above threshold'!AY$4,'Raw Data'!$3:$3,0)-1)),"",OFFSET('Raw Data'!$A$3,MATCH('Data above threshold'!$A128,'Raw Data'!$B$4:$B$185,0),MATCH('Data above threshold'!AY$4,'Raw Data'!$3:$3,0)-1))</f>
        <v/>
      </c>
      <c r="AZ128" s="107" t="str">
        <f aca="true">IF(ISBLANK(OFFSET('Raw Data'!$A$3,MATCH('Data above threshold'!$A128,'Raw Data'!$B$4:$B$185,0),MATCH('Data above threshold'!AZ$4,'Raw Data'!$3:$3,0)-1)),"",OFFSET('Raw Data'!$A$3,MATCH('Data above threshold'!$A128,'Raw Data'!$B$4:$B$185,0),MATCH('Data above threshold'!AZ$4,'Raw Data'!$3:$3,0)-1))</f>
        <v/>
      </c>
      <c r="BA128" s="107" t="str">
        <f aca="true">IF(ISBLANK(OFFSET('Raw Data'!$A$3,MATCH('Data above threshold'!$A128,'Raw Data'!$B$4:$B$185,0),MATCH('Data above threshold'!BA$4,'Raw Data'!$3:$3,0)-1)),"",OFFSET('Raw Data'!$A$3,MATCH('Data above threshold'!$A128,'Raw Data'!$B$4:$B$185,0),MATCH('Data above threshold'!BA$4,'Raw Data'!$3:$3,0)-1))</f>
        <v/>
      </c>
      <c r="BB128" s="107" t="str">
        <f aca="true">IF(ISBLANK(OFFSET('Raw Data'!$A$3,MATCH('Data above threshold'!$A128,'Raw Data'!$B$4:$B$185,0),MATCH('Data above threshold'!BB$4,'Raw Data'!$3:$3,0)-1)),"",OFFSET('Raw Data'!$A$3,MATCH('Data above threshold'!$A128,'Raw Data'!$B$4:$B$185,0),MATCH('Data above threshold'!BB$4,'Raw Data'!$3:$3,0)-1))</f>
        <v/>
      </c>
      <c r="BC128" s="107" t="str">
        <f aca="true">IF(ISBLANK(OFFSET('Raw Data'!$A$3,MATCH('Data above threshold'!$A128,'Raw Data'!$B$4:$B$185,0),MATCH('Data above threshold'!BC$4,'Raw Data'!$3:$3,0)-1)),"",OFFSET('Raw Data'!$A$3,MATCH('Data above threshold'!$A128,'Raw Data'!$B$4:$B$185,0),MATCH('Data above threshold'!BC$4,'Raw Data'!$3:$3,0)-1))</f>
        <v/>
      </c>
      <c r="BD128" s="107" t="str">
        <f aca="true">IF(ISBLANK(OFFSET('Raw Data'!$A$3,MATCH('Data above threshold'!$A128,'Raw Data'!$B$4:$B$185,0),MATCH('Data above threshold'!BD$4,'Raw Data'!$3:$3,0)-1)),"",OFFSET('Raw Data'!$A$3,MATCH('Data above threshold'!$A128,'Raw Data'!$B$4:$B$185,0),MATCH('Data above threshold'!BD$4,'Raw Data'!$3:$3,0)-1))</f>
        <v/>
      </c>
      <c r="BE128" s="107" t="str">
        <f aca="true">IF(ISBLANK(OFFSET('Raw Data'!$A$3,MATCH('Data above threshold'!$A128,'Raw Data'!$B$4:$B$185,0),MATCH('Data above threshold'!BE$4,'Raw Data'!$3:$3,0)-1)),"",OFFSET('Raw Data'!$A$3,MATCH('Data above threshold'!$A128,'Raw Data'!$B$4:$B$185,0),MATCH('Data above threshold'!BE$4,'Raw Data'!$3:$3,0)-1))</f>
        <v/>
      </c>
      <c r="BF128" s="107" t="str">
        <f aca="true">IF(ISBLANK(OFFSET('Raw Data'!$A$3,MATCH('Data above threshold'!$A128,'Raw Data'!$B$4:$B$185,0),MATCH('Data above threshold'!BF$4,'Raw Data'!$3:$3,0)-1)),"",OFFSET('Raw Data'!$A$3,MATCH('Data above threshold'!$A128,'Raw Data'!$B$4:$B$185,0),MATCH('Data above threshold'!BF$4,'Raw Data'!$3:$3,0)-1))</f>
        <v/>
      </c>
      <c r="BG128" s="107" t="str">
        <f aca="true">IF(ISBLANK(OFFSET('Raw Data'!$A$3,MATCH('Data above threshold'!$A128,'Raw Data'!$B$4:$B$185,0),MATCH('Data above threshold'!BG$4,'Raw Data'!$3:$3,0)-1)),"",OFFSET('Raw Data'!$A$3,MATCH('Data above threshold'!$A128,'Raw Data'!$B$4:$B$185,0),MATCH('Data above threshold'!BG$4,'Raw Data'!$3:$3,0)-1))</f>
        <v/>
      </c>
      <c r="BH128" s="107" t="str">
        <f aca="true">IF(ISBLANK(OFFSET('Raw Data'!$A$3,MATCH('Data above threshold'!$A128,'Raw Data'!$B$4:$B$185,0),MATCH('Data above threshold'!BH$4,'Raw Data'!$3:$3,0)-1)),"",OFFSET('Raw Data'!$A$3,MATCH('Data above threshold'!$A128,'Raw Data'!$B$4:$B$185,0),MATCH('Data above threshold'!BH$4,'Raw Data'!$3:$3,0)-1))</f>
        <v/>
      </c>
      <c r="BI128" s="107" t="str">
        <f aca="true">IF(ISBLANK(OFFSET('Raw Data'!$A$3,MATCH('Data above threshold'!$A128,'Raw Data'!$B$4:$B$185,0),MATCH('Data above threshold'!BI$4,'Raw Data'!$3:$3,0)-1)),"",OFFSET('Raw Data'!$A$3,MATCH('Data above threshold'!$A128,'Raw Data'!$B$4:$B$185,0),MATCH('Data above threshold'!BI$4,'Raw Data'!$3:$3,0)-1))</f>
        <v/>
      </c>
      <c r="BJ128" s="107" t="str">
        <f aca="true">IF(ISBLANK(OFFSET('Raw Data'!$A$3,MATCH('Data above threshold'!$A128,'Raw Data'!$B$4:$B$185,0),MATCH('Data above threshold'!BJ$4,'Raw Data'!$3:$3,0)-1)),"",OFFSET('Raw Data'!$A$3,MATCH('Data above threshold'!$A128,'Raw Data'!$B$4:$B$185,0),MATCH('Data above threshold'!BJ$4,'Raw Data'!$3:$3,0)-1))</f>
        <v/>
      </c>
      <c r="BK128" s="107" t="str">
        <f aca="true">IF(ISBLANK(OFFSET('Raw Data'!$A$3,MATCH('Data above threshold'!$A128,'Raw Data'!$B$4:$B$185,0),MATCH('Data above threshold'!BK$4,'Raw Data'!$3:$3,0)-1)),"",OFFSET('Raw Data'!$A$3,MATCH('Data above threshold'!$A128,'Raw Data'!$B$4:$B$185,0),MATCH('Data above threshold'!BK$4,'Raw Data'!$3:$3,0)-1))</f>
        <v/>
      </c>
      <c r="BL128" s="107" t="str">
        <f aca="true">IF(ISBLANK(OFFSET('Raw Data'!$A$3,MATCH('Data above threshold'!$A128,'Raw Data'!$B$4:$B$185,0),MATCH('Data above threshold'!BL$4,'Raw Data'!$3:$3,0)-1)),"",OFFSET('Raw Data'!$A$3,MATCH('Data above threshold'!$A128,'Raw Data'!$B$4:$B$185,0),MATCH('Data above threshold'!BL$4,'Raw Data'!$3:$3,0)-1))</f>
        <v/>
      </c>
      <c r="BM128" s="107" t="str">
        <f aca="true">IF(ISBLANK(OFFSET('Raw Data'!$A$3,MATCH('Data above threshold'!$A128,'Raw Data'!$B$4:$B$185,0),MATCH('Data above threshold'!BM$4,'Raw Data'!$3:$3,0)-1)),"",OFFSET('Raw Data'!$A$3,MATCH('Data above threshold'!$A128,'Raw Data'!$B$4:$B$185,0),MATCH('Data above threshold'!BM$4,'Raw Data'!$3:$3,0)-1))</f>
        <v/>
      </c>
      <c r="BN128" s="107" t="str">
        <f aca="true">IF(ISBLANK(OFFSET('Raw Data'!$A$3,MATCH('Data above threshold'!$A128,'Raw Data'!$B$4:$B$185,0),MATCH('Data above threshold'!BN$4,'Raw Data'!$3:$3,0)-1)),"",OFFSET('Raw Data'!$A$3,MATCH('Data above threshold'!$A128,'Raw Data'!$B$4:$B$185,0),MATCH('Data above threshold'!BN$4,'Raw Data'!$3:$3,0)-1))</f>
        <v/>
      </c>
      <c r="BO128" s="107" t="str">
        <f aca="true">IF(ISBLANK(OFFSET('Raw Data'!$A$3,MATCH('Data above threshold'!$A128,'Raw Data'!$B$4:$B$185,0),MATCH('Data above threshold'!BO$4,'Raw Data'!$3:$3,0)-1)),"",OFFSET('Raw Data'!$A$3,MATCH('Data above threshold'!$A128,'Raw Data'!$B$4:$B$185,0),MATCH('Data above threshold'!BO$4,'Raw Data'!$3:$3,0)-1))</f>
        <v/>
      </c>
      <c r="BP128" s="107" t="str">
        <f aca="true">IF(ISBLANK(OFFSET('Raw Data'!$A$3,MATCH('Data above threshold'!$A128,'Raw Data'!$B$4:$B$185,0),MATCH('Data above threshold'!BP$4,'Raw Data'!$3:$3,0)-1)),"",OFFSET('Raw Data'!$A$3,MATCH('Data above threshold'!$A128,'Raw Data'!$B$4:$B$185,0),MATCH('Data above threshold'!BP$4,'Raw Data'!$3:$3,0)-1))</f>
        <v/>
      </c>
      <c r="BQ128" s="107" t="str">
        <f aca="true">IF(ISBLANK(OFFSET('Raw Data'!$A$3,MATCH('Data above threshold'!$A128,'Raw Data'!$B$4:$B$185,0),MATCH('Data above threshold'!BQ$4,'Raw Data'!$3:$3,0)-1)),"",OFFSET('Raw Data'!$A$3,MATCH('Data above threshold'!$A128,'Raw Data'!$B$4:$B$185,0),MATCH('Data above threshold'!BQ$4,'Raw Data'!$3:$3,0)-1))</f>
        <v/>
      </c>
      <c r="BR128" s="107" t="str">
        <f aca="true">IF(ISBLANK(OFFSET('Raw Data'!$A$3,MATCH('Data above threshold'!$A128,'Raw Data'!$B$4:$B$185,0),MATCH('Data above threshold'!BR$4,'Raw Data'!$3:$3,0)-1)),"",OFFSET('Raw Data'!$A$3,MATCH('Data above threshold'!$A128,'Raw Data'!$B$4:$B$185,0),MATCH('Data above threshold'!BR$4,'Raw Data'!$3:$3,0)-1))</f>
        <v/>
      </c>
      <c r="BS128" s="107" t="str">
        <f aca="true">IF(ISBLANK(OFFSET('Raw Data'!$A$3,MATCH('Data above threshold'!$A128,'Raw Data'!$B$4:$B$185,0),MATCH('Data above threshold'!BS$4,'Raw Data'!$3:$3,0)-1)),"",OFFSET('Raw Data'!$A$3,MATCH('Data above threshold'!$A128,'Raw Data'!$B$4:$B$185,0),MATCH('Data above threshold'!BS$4,'Raw Data'!$3:$3,0)-1))</f>
        <v/>
      </c>
      <c r="BT128" s="107" t="str">
        <f aca="true">IF(ISBLANK(OFFSET('Raw Data'!$A$3,MATCH('Data above threshold'!$A128,'Raw Data'!$B$4:$B$185,0),MATCH('Data above threshold'!BT$4,'Raw Data'!$3:$3,0)-1)),"",OFFSET('Raw Data'!$A$3,MATCH('Data above threshold'!$A128,'Raw Data'!$B$4:$B$185,0),MATCH('Data above threshold'!BT$4,'Raw Data'!$3:$3,0)-1))</f>
        <v/>
      </c>
      <c r="BU128" s="107" t="str">
        <f aca="true">IF(ISBLANK(OFFSET('Raw Data'!$A$3,MATCH('Data above threshold'!$A128,'Raw Data'!$B$4:$B$185,0),MATCH('Data above threshold'!BU$4,'Raw Data'!$3:$3,0)-1)),"",OFFSET('Raw Data'!$A$3,MATCH('Data above threshold'!$A128,'Raw Data'!$B$4:$B$185,0),MATCH('Data above threshold'!BU$4,'Raw Data'!$3:$3,0)-1))</f>
        <v/>
      </c>
      <c r="BV128" s="107" t="str">
        <f aca="true">IF(ISBLANK(OFFSET('Raw Data'!$A$3,MATCH('Data above threshold'!$A128,'Raw Data'!$B$4:$B$185,0),MATCH('Data above threshold'!BV$4,'Raw Data'!$3:$3,0)-1)),"",OFFSET('Raw Data'!$A$3,MATCH('Data above threshold'!$A128,'Raw Data'!$B$4:$B$185,0),MATCH('Data above threshold'!BV$4,'Raw Data'!$3:$3,0)-1))</f>
        <v/>
      </c>
      <c r="BW128" s="107" t="str">
        <f aca="true">IF(ISBLANK(OFFSET('Raw Data'!$A$3,MATCH('Data above threshold'!$A128,'Raw Data'!$B$4:$B$185,0),MATCH('Data above threshold'!BW$4,'Raw Data'!$3:$3,0)-1)),"",OFFSET('Raw Data'!$A$3,MATCH('Data above threshold'!$A128,'Raw Data'!$B$4:$B$185,0),MATCH('Data above threshold'!BW$4,'Raw Data'!$3:$3,0)-1))</f>
        <v/>
      </c>
      <c r="BX128" s="107" t="str">
        <f aca="true">IF(ISBLANK(OFFSET('Raw Data'!$A$3,MATCH('Data above threshold'!$A128,'Raw Data'!$B$4:$B$185,0),MATCH('Data above threshold'!BX$4,'Raw Data'!$3:$3,0)-1)),"",OFFSET('Raw Data'!$A$3,MATCH('Data above threshold'!$A128,'Raw Data'!$B$4:$B$185,0),MATCH('Data above threshold'!BX$4,'Raw Data'!$3:$3,0)-1))</f>
        <v/>
      </c>
      <c r="BY128" s="107" t="str">
        <f aca="true">IF(ISBLANK(OFFSET('Raw Data'!$A$3,MATCH('Data above threshold'!$A128,'Raw Data'!$B$4:$B$185,0),MATCH('Data above threshold'!BY$4,'Raw Data'!$3:$3,0)-1)),"",OFFSET('Raw Data'!$A$3,MATCH('Data above threshold'!$A128,'Raw Data'!$B$4:$B$185,0),MATCH('Data above threshold'!BY$4,'Raw Data'!$3:$3,0)-1))</f>
        <v/>
      </c>
      <c r="BZ128" s="107" t="str">
        <f aca="true">IF(ISBLANK(OFFSET('Raw Data'!$A$3,MATCH('Data above threshold'!$A128,'Raw Data'!$B$4:$B$185,0),MATCH('Data above threshold'!BZ$4,'Raw Data'!$3:$3,0)-1)),"",OFFSET('Raw Data'!$A$3,MATCH('Data above threshold'!$A128,'Raw Data'!$B$4:$B$185,0),MATCH('Data above threshold'!BZ$4,'Raw Data'!$3:$3,0)-1))</f>
        <v/>
      </c>
      <c r="CA128" s="107" t="str">
        <f aca="true">IF(ISBLANK(OFFSET('Raw Data'!$A$3,MATCH('Data above threshold'!$A128,'Raw Data'!$B$4:$B$185,0),MATCH('Data above threshold'!CA$4,'Raw Data'!$3:$3,0)-1)),"",OFFSET('Raw Data'!$A$3,MATCH('Data above threshold'!$A128,'Raw Data'!$B$4:$B$185,0),MATCH('Data above threshold'!CA$4,'Raw Data'!$3:$3,0)-1))</f>
        <v/>
      </c>
      <c r="CB128" s="107" t="str">
        <f aca="true">IF(ISBLANK(OFFSET('Raw Data'!$A$3,MATCH('Data above threshold'!$A128,'Raw Data'!$B$4:$B$185,0),MATCH('Data above threshold'!CB$4,'Raw Data'!$3:$3,0)-1)),"",OFFSET('Raw Data'!$A$3,MATCH('Data above threshold'!$A128,'Raw Data'!$B$4:$B$185,0),MATCH('Data above threshold'!CB$4,'Raw Data'!$3:$3,0)-1))</f>
        <v/>
      </c>
      <c r="CC128" s="107" t="str">
        <f aca="true">IF(ISBLANK(OFFSET('Raw Data'!$A$3,MATCH('Data above threshold'!$A128,'Raw Data'!$B$4:$B$185,0),MATCH('Data above threshold'!CC$4,'Raw Data'!$3:$3,0)-1)),"",OFFSET('Raw Data'!$A$3,MATCH('Data above threshold'!$A128,'Raw Data'!$B$4:$B$185,0),MATCH('Data above threshold'!CC$4,'Raw Data'!$3:$3,0)-1))</f>
        <v/>
      </c>
      <c r="CD128" s="107" t="str">
        <f aca="true">IF(ISBLANK(OFFSET('Raw Data'!$A$3,MATCH('Data above threshold'!$A128,'Raw Data'!$B$4:$B$185,0),MATCH('Data above threshold'!CD$4,'Raw Data'!$3:$3,0)-1)),"",OFFSET('Raw Data'!$A$3,MATCH('Data above threshold'!$A128,'Raw Data'!$B$4:$B$185,0),MATCH('Data above threshold'!CD$4,'Raw Data'!$3:$3,0)-1))</f>
        <v/>
      </c>
      <c r="CE128" s="107" t="str">
        <f aca="true">IF(ISBLANK(OFFSET('Raw Data'!$A$3,MATCH('Data above threshold'!$A128,'Raw Data'!$B$4:$B$185,0),MATCH('Data above threshold'!CE$4,'Raw Data'!$3:$3,0)-1)),"",OFFSET('Raw Data'!$A$3,MATCH('Data above threshold'!$A128,'Raw Data'!$B$4:$B$185,0),MATCH('Data above threshold'!CE$4,'Raw Data'!$3:$3,0)-1))</f>
        <v/>
      </c>
      <c r="CF128" s="107" t="str">
        <f aca="true">IF(ISBLANK(OFFSET('Raw Data'!$A$3,MATCH('Data above threshold'!$A128,'Raw Data'!$B$4:$B$185,0),MATCH('Data above threshold'!CF$4,'Raw Data'!$3:$3,0)-1)),"",OFFSET('Raw Data'!$A$3,MATCH('Data above threshold'!$A128,'Raw Data'!$B$4:$B$185,0),MATCH('Data above threshold'!CF$4,'Raw Data'!$3:$3,0)-1))</f>
        <v/>
      </c>
      <c r="CG128" s="107" t="str">
        <f aca="true">IF(ISBLANK(OFFSET('Raw Data'!$A$3,MATCH('Data above threshold'!$A128,'Raw Data'!$B$4:$B$185,0),MATCH('Data above threshold'!CG$4,'Raw Data'!$3:$3,0)-1)),"",OFFSET('Raw Data'!$A$3,MATCH('Data above threshold'!$A128,'Raw Data'!$B$4:$B$185,0),MATCH('Data above threshold'!CG$4,'Raw Data'!$3:$3,0)-1))</f>
        <v/>
      </c>
      <c r="CH128" s="107" t="str">
        <f aca="true">IF(ISBLANK(OFFSET('Raw Data'!$A$3,MATCH('Data above threshold'!$A128,'Raw Data'!$B$4:$B$185,0),MATCH('Data above threshold'!CH$4,'Raw Data'!$3:$3,0)-1)),"",OFFSET('Raw Data'!$A$3,MATCH('Data above threshold'!$A128,'Raw Data'!$B$4:$B$185,0),MATCH('Data above threshold'!CH$4,'Raw Data'!$3:$3,0)-1))</f>
        <v/>
      </c>
      <c r="CI128" s="107" t="str">
        <f aca="true">IF(ISBLANK(OFFSET('Raw Data'!$A$3,MATCH('Data above threshold'!$A128,'Raw Data'!$B$4:$B$185,0),MATCH('Data above threshold'!CI$4,'Raw Data'!$3:$3,0)-1)),"",OFFSET('Raw Data'!$A$3,MATCH('Data above threshold'!$A128,'Raw Data'!$B$4:$B$185,0),MATCH('Data above threshold'!CI$4,'Raw Data'!$3:$3,0)-1))</f>
        <v/>
      </c>
      <c r="CJ128" s="107" t="str">
        <f aca="true">IF(ISBLANK(OFFSET('Raw Data'!$A$3,MATCH('Data above threshold'!$A128,'Raw Data'!$B$4:$B$185,0),MATCH('Data above threshold'!CJ$4,'Raw Data'!$3:$3,0)-1)),"",OFFSET('Raw Data'!$A$3,MATCH('Data above threshold'!$A128,'Raw Data'!$B$4:$B$185,0),MATCH('Data above threshold'!CJ$4,'Raw Data'!$3:$3,0)-1))</f>
        <v/>
      </c>
      <c r="CK128" s="107" t="str">
        <f aca="true">IF(ISBLANK(OFFSET('Raw Data'!$A$3,MATCH('Data above threshold'!$A128,'Raw Data'!$B$4:$B$185,0),MATCH('Data above threshold'!CK$4,'Raw Data'!$3:$3,0)-1)),"",OFFSET('Raw Data'!$A$3,MATCH('Data above threshold'!$A128,'Raw Data'!$B$4:$B$185,0),MATCH('Data above threshold'!CK$4,'Raw Data'!$3:$3,0)-1))</f>
        <v/>
      </c>
      <c r="CL128" s="107" t="str">
        <f aca="true">IF(ISBLANK(OFFSET('Raw Data'!$A$3,MATCH('Data above threshold'!$A128,'Raw Data'!$B$4:$B$185,0),MATCH('Data above threshold'!CL$4,'Raw Data'!$3:$3,0)-1)),"",OFFSET('Raw Data'!$A$3,MATCH('Data above threshold'!$A128,'Raw Data'!$B$4:$B$185,0),MATCH('Data above threshold'!CL$4,'Raw Data'!$3:$3,0)-1))</f>
        <v/>
      </c>
      <c r="CM128" s="107" t="str">
        <f aca="true">IF(ISBLANK(OFFSET('Raw Data'!$A$3,MATCH('Data above threshold'!$A128,'Raw Data'!$B$4:$B$185,0),MATCH('Data above threshold'!CM$4,'Raw Data'!$3:$3,0)-1)),"",OFFSET('Raw Data'!$A$3,MATCH('Data above threshold'!$A128,'Raw Data'!$B$4:$B$185,0),MATCH('Data above threshold'!CM$4,'Raw Data'!$3:$3,0)-1))</f>
        <v/>
      </c>
      <c r="CN128" s="107" t="str">
        <f aca="true">IF(ISBLANK(OFFSET('Raw Data'!$A$3,MATCH('Data above threshold'!$A128,'Raw Data'!$B$4:$B$185,0),MATCH('Data above threshold'!CN$4,'Raw Data'!$3:$3,0)-1)),"",OFFSET('Raw Data'!$A$3,MATCH('Data above threshold'!$A128,'Raw Data'!$B$4:$B$185,0),MATCH('Data above threshold'!CN$4,'Raw Data'!$3:$3,0)-1))</f>
        <v/>
      </c>
      <c r="CO128" s="107" t="str">
        <f aca="true">IF(ISBLANK(OFFSET('Raw Data'!$A$3,MATCH('Data above threshold'!$A128,'Raw Data'!$B$4:$B$185,0),MATCH('Data above threshold'!CO$4,'Raw Data'!$3:$3,0)-1)),"",OFFSET('Raw Data'!$A$3,MATCH('Data above threshold'!$A128,'Raw Data'!$B$4:$B$185,0),MATCH('Data above threshold'!CO$4,'Raw Data'!$3:$3,0)-1))</f>
        <v/>
      </c>
      <c r="CP128" s="107" t="str">
        <f aca="true">IF(ISBLANK(OFFSET('Raw Data'!$A$3,MATCH('Data above threshold'!$A128,'Raw Data'!$B$4:$B$185,0),MATCH('Data above threshold'!CP$4,'Raw Data'!$3:$3,0)-1)),"",OFFSET('Raw Data'!$A$3,MATCH('Data above threshold'!$A128,'Raw Data'!$B$4:$B$185,0),MATCH('Data above threshold'!CP$4,'Raw Data'!$3:$3,0)-1))</f>
        <v/>
      </c>
      <c r="CQ128" s="107" t="str">
        <f aca="true">IF(ISBLANK(OFFSET('Raw Data'!$A$3,MATCH('Data above threshold'!$A128,'Raw Data'!$B$4:$B$185,0),MATCH('Data above threshold'!CQ$4,'Raw Data'!$3:$3,0)-1)),"",OFFSET('Raw Data'!$A$3,MATCH('Data above threshold'!$A128,'Raw Data'!$B$4:$B$185,0),MATCH('Data above threshold'!CQ$4,'Raw Data'!$3:$3,0)-1))</f>
        <v/>
      </c>
      <c r="CR128" s="107" t="str">
        <f aca="true">IF(ISBLANK(OFFSET('Raw Data'!$A$3,MATCH('Data above threshold'!$A128,'Raw Data'!$B$4:$B$185,0),MATCH('Data above threshold'!CR$4,'Raw Data'!$3:$3,0)-1)),"",OFFSET('Raw Data'!$A$3,MATCH('Data above threshold'!$A128,'Raw Data'!$B$4:$B$185,0),MATCH('Data above threshold'!CR$4,'Raw Data'!$3:$3,0)-1))</f>
        <v/>
      </c>
    </row>
    <row r="129" customFormat="false" ht="15.5" hidden="false" customHeight="false" outlineLevel="0" collapsed="false">
      <c r="A129" s="107" t="n">
        <v>4431</v>
      </c>
      <c r="B129" s="107" t="n">
        <v>4</v>
      </c>
      <c r="C129" s="107" t="str">
        <f aca="true">IF(ISBLANK(OFFSET('Raw Data'!$A$3,MATCH('Data above threshold'!$A129,'Raw Data'!$B$4:$B$185,0),MATCH('Data above threshold'!C$4,'Raw Data'!$3:$3,0)-1)),"",OFFSET('Raw Data'!$A$3,MATCH('Data above threshold'!$A129,'Raw Data'!$B$4:$B$185,0),MATCH('Data above threshold'!C$4,'Raw Data'!$3:$3,0)-1))</f>
        <v/>
      </c>
      <c r="D129" s="107" t="str">
        <f aca="true">IF(ISBLANK(OFFSET('Raw Data'!$A$3,MATCH('Data above threshold'!$A129,'Raw Data'!$B$4:$B$185,0),MATCH('Data above threshold'!D$4,'Raw Data'!$3:$3,0)-1)),"",OFFSET('Raw Data'!$A$3,MATCH('Data above threshold'!$A129,'Raw Data'!$B$4:$B$185,0),MATCH('Data above threshold'!D$4,'Raw Data'!$3:$3,0)-1))</f>
        <v>SDG Indicator 12.3.1 - Food waste per capita</v>
      </c>
      <c r="E129" s="107" t="str">
        <f aca="true">IF(ISBLANK(OFFSET('Raw Data'!$A$3,MATCH('Data above threshold'!$A129,'Raw Data'!$B$4:$B$185,0),MATCH('Data above threshold'!E$4,'Raw Data'!$3:$3,0)-1)),"",OFFSET('Raw Data'!$A$3,MATCH('Data above threshold'!$A129,'Raw Data'!$B$4:$B$185,0),MATCH('Data above threshold'!E$4,'Raw Data'!$3:$3,0)-1))</f>
        <v>Food waste per capita (comprised of household waste, out-of-home consumption, and retail waste)</v>
      </c>
      <c r="F129" s="107" t="str">
        <f aca="true">IF(ISBLANK(OFFSET('Raw Data'!$A$3,MATCH('Data above threshold'!$A129,'Raw Data'!$B$4:$B$185,0),MATCH('Data above threshold'!F$4,'Raw Data'!$3:$3,0)-1)),"",OFFSET('Raw Data'!$A$3,MATCH('Data above threshold'!$A129,'Raw Data'!$B$4:$B$185,0),MATCH('Data above threshold'!F$4,'Raw Data'!$3:$3,0)-1))</f>
        <v/>
      </c>
      <c r="G129" s="107" t="str">
        <f aca="true">IF(ISBLANK(OFFSET('Raw Data'!$A$3,MATCH('Data above threshold'!$A129,'Raw Data'!$B$4:$B$185,0),MATCH('Data above threshold'!G$4,'Raw Data'!$3:$3,0)-1)),"",OFFSET('Raw Data'!$A$3,MATCH('Data above threshold'!$A129,'Raw Data'!$B$4:$B$185,0),MATCH('Data above threshold'!G$4,'Raw Data'!$3:$3,0)-1))</f>
        <v/>
      </c>
      <c r="H129" s="107" t="str">
        <f aca="true">IF(ISBLANK(OFFSET('Raw Data'!$A$3,MATCH('Data above threshold'!$A129,'Raw Data'!$B$4:$B$185,0),MATCH('Data above threshold'!H$4,'Raw Data'!$3:$3,0)-1)),"",OFFSET('Raw Data'!$A$3,MATCH('Data above threshold'!$A129,'Raw Data'!$B$4:$B$185,0),MATCH('Data above threshold'!H$4,'Raw Data'!$3:$3,0)-1))</f>
        <v>United Nations</v>
      </c>
      <c r="I129" s="107" t="str">
        <f aca="true">IF(ISBLANK(OFFSET('Raw Data'!$A$3,MATCH('Data above threshold'!$A129,'Raw Data'!$B$4:$B$185,0),MATCH('Data above threshold'!I$4,'Raw Data'!$3:$3,0)-1)),"",OFFSET('Raw Data'!$A$3,MATCH('Data above threshold'!$A129,'Raw Data'!$B$4:$B$185,0),MATCH('Data above threshold'!I$4,'Raw Data'!$3:$3,0)-1))</f>
        <v/>
      </c>
      <c r="J129" s="107" t="str">
        <f aca="true">IF(ISBLANK(OFFSET('Raw Data'!$A$3,MATCH('Data above threshold'!$A129,'Raw Data'!$B$4:$B$185,0),MATCH('Data above threshold'!J$4,'Raw Data'!$3:$3,0)-1)),"",OFFSET('Raw Data'!$A$3,MATCH('Data above threshold'!$A129,'Raw Data'!$B$4:$B$185,0),MATCH('Data above threshold'!J$4,'Raw Data'!$3:$3,0)-1))</f>
        <v>kg</v>
      </c>
      <c r="K129" s="107" t="str">
        <f aca="true">IF(ISBLANK(OFFSET('Raw Data'!$A$3,MATCH('Data above threshold'!$A129,'Raw Data'!$B$4:$B$185,0),MATCH('Data above threshold'!K$4,'Raw Data'!$3:$3,0)-1)),"",OFFSET('Raw Data'!$A$3,MATCH('Data above threshold'!$A129,'Raw Data'!$B$4:$B$185,0),MATCH('Data above threshold'!K$4,'Raw Data'!$3:$3,0)-1))</f>
        <v>Minus</v>
      </c>
      <c r="L129" s="107" t="str">
        <f aca="true">IF(ISBLANK(OFFSET('Raw Data'!$A$3,MATCH('Data above threshold'!$A129,'Raw Data'!$B$4:$B$185,0),MATCH('Data above threshold'!L$4,'Raw Data'!$3:$3,0)-1)),"",OFFSET('Raw Data'!$A$3,MATCH('Data above threshold'!$A129,'Raw Data'!$B$4:$B$185,0),MATCH('Data above threshold'!L$4,'Raw Data'!$3:$3,0)-1))</f>
        <v>https://unstats.un.org/sdgs/indicators/database/</v>
      </c>
      <c r="M129" s="105" t="n">
        <f aca="false" t="array" ref="M129:M129">IFERROR(SKEW(IF(ISNUMBER(Q129:CR129),Q129:CR129,"")),"")</f>
        <v>1.64266645404576</v>
      </c>
      <c r="N129" s="107" t="n">
        <v>0</v>
      </c>
      <c r="O129" s="107" t="str">
        <f aca="true">IF(ISBLANK(OFFSET('Raw Data'!$A$3,MATCH('Data above threshold'!$A129,'Raw Data'!$B$4:$B$185,0),MATCH('Data above threshold'!O$4,'Raw Data'!$3:$3,0)-1)),"",OFFSET('Raw Data'!$A$3,MATCH('Data above threshold'!$A129,'Raw Data'!$B$4:$B$185,0),MATCH('Data above threshold'!O$4,'Raw Data'!$3:$3,0)-1))</f>
        <v/>
      </c>
      <c r="P129" s="106" t="n">
        <f aca="false" t="array" ref="P129:P129">IF(B129&lt;4,"",1-IFERROR(SUM(ISNUMBER(Q129:CR129)*(1-$Q$3:$CR$3))/COUNTIF($Q$3:$CR$3,0),0))</f>
        <v>0</v>
      </c>
      <c r="Q129" s="107" t="n">
        <f aca="true">IF(ISBLANK(OFFSET('Raw Data'!$A$3,MATCH('Data above threshold'!$A129,'Raw Data'!$B$4:$B$185,0),MATCH('Data above threshold'!Q$4,'Raw Data'!$3:$3,0)-1)),"",OFFSET('Raw Data'!$A$3,MATCH('Data above threshold'!$A129,'Raw Data'!$B$4:$B$185,0),MATCH('Data above threshold'!Q$4,'Raw Data'!$3:$3,0)-1))</f>
        <v>115.72047</v>
      </c>
      <c r="R129" s="107" t="n">
        <f aca="true">IF(ISBLANK(OFFSET('Raw Data'!$A$3,MATCH('Data above threshold'!$A129,'Raw Data'!$B$4:$B$185,0),MATCH('Data above threshold'!R$4,'Raw Data'!$3:$3,0)-1)),"",OFFSET('Raw Data'!$A$3,MATCH('Data above threshold'!$A129,'Raw Data'!$B$4:$B$185,0),MATCH('Data above threshold'!R$4,'Raw Data'!$3:$3,0)-1))</f>
        <v>132.8283</v>
      </c>
      <c r="S129" s="107" t="n">
        <f aca="true">IF(ISBLANK(OFFSET('Raw Data'!$A$3,MATCH('Data above threshold'!$A129,'Raw Data'!$B$4:$B$185,0),MATCH('Data above threshold'!S$4,'Raw Data'!$3:$3,0)-1)),"",OFFSET('Raw Data'!$A$3,MATCH('Data above threshold'!$A129,'Raw Data'!$B$4:$B$185,0),MATCH('Data above threshold'!S$4,'Raw Data'!$3:$3,0)-1))</f>
        <v>76.01574</v>
      </c>
      <c r="T129" s="107" t="n">
        <f aca="true">IF(ISBLANK(OFFSET('Raw Data'!$A$3,MATCH('Data above threshold'!$A129,'Raw Data'!$B$4:$B$185,0),MATCH('Data above threshold'!T$4,'Raw Data'!$3:$3,0)-1)),"",OFFSET('Raw Data'!$A$3,MATCH('Data above threshold'!$A129,'Raw Data'!$B$4:$B$185,0),MATCH('Data above threshold'!T$4,'Raw Data'!$3:$3,0)-1))</f>
        <v>79.33822</v>
      </c>
      <c r="U129" s="107" t="n">
        <f aca="true">IF(ISBLANK(OFFSET('Raw Data'!$A$3,MATCH('Data above threshold'!$A129,'Raw Data'!$B$4:$B$185,0),MATCH('Data above threshold'!U$4,'Raw Data'!$3:$3,0)-1)),"",OFFSET('Raw Data'!$A$3,MATCH('Data above threshold'!$A129,'Raw Data'!$B$4:$B$185,0),MATCH('Data above threshold'!U$4,'Raw Data'!$3:$3,0)-1))</f>
        <v>84.10346</v>
      </c>
      <c r="V129" s="107" t="n">
        <f aca="true">IF(ISBLANK(OFFSET('Raw Data'!$A$3,MATCH('Data above threshold'!$A129,'Raw Data'!$B$4:$B$185,0),MATCH('Data above threshold'!V$4,'Raw Data'!$3:$3,0)-1)),"",OFFSET('Raw Data'!$A$3,MATCH('Data above threshold'!$A129,'Raw Data'!$B$4:$B$185,0),MATCH('Data above threshold'!V$4,'Raw Data'!$3:$3,0)-1))</f>
        <v>121.9152</v>
      </c>
      <c r="W129" s="107" t="n">
        <f aca="true">IF(ISBLANK(OFFSET('Raw Data'!$A$3,MATCH('Data above threshold'!$A129,'Raw Data'!$B$4:$B$185,0),MATCH('Data above threshold'!W$4,'Raw Data'!$3:$3,0)-1)),"",OFFSET('Raw Data'!$A$3,MATCH('Data above threshold'!$A129,'Raw Data'!$B$4:$B$185,0),MATCH('Data above threshold'!W$4,'Raw Data'!$3:$3,0)-1))</f>
        <v>102.8872</v>
      </c>
      <c r="X129" s="107" t="n">
        <f aca="true">IF(ISBLANK(OFFSET('Raw Data'!$A$3,MATCH('Data above threshold'!$A129,'Raw Data'!$B$4:$B$185,0),MATCH('Data above threshold'!X$4,'Raw Data'!$3:$3,0)-1)),"",OFFSET('Raw Data'!$A$3,MATCH('Data above threshold'!$A129,'Raw Data'!$B$4:$B$185,0),MATCH('Data above threshold'!X$4,'Raw Data'!$3:$3,0)-1))</f>
        <v>116.9234</v>
      </c>
      <c r="Y129" s="107" t="n">
        <f aca="true">IF(ISBLANK(OFFSET('Raw Data'!$A$3,MATCH('Data above threshold'!$A129,'Raw Data'!$B$4:$B$185,0),MATCH('Data above threshold'!Y$4,'Raw Data'!$3:$3,0)-1)),"",OFFSET('Raw Data'!$A$3,MATCH('Data above threshold'!$A129,'Raw Data'!$B$4:$B$185,0),MATCH('Data above threshold'!Y$4,'Raw Data'!$3:$3,0)-1))</f>
        <v>124.4865</v>
      </c>
      <c r="Z129" s="107" t="n">
        <f aca="true">IF(ISBLANK(OFFSET('Raw Data'!$A$3,MATCH('Data above threshold'!$A129,'Raw Data'!$B$4:$B$185,0),MATCH('Data above threshold'!Z$4,'Raw Data'!$3:$3,0)-1)),"",OFFSET('Raw Data'!$A$3,MATCH('Data above threshold'!$A129,'Raw Data'!$B$4:$B$185,0),MATCH('Data above threshold'!Z$4,'Raw Data'!$3:$3,0)-1))</f>
        <v>112.3025</v>
      </c>
      <c r="AA129" s="107" t="n">
        <f aca="true">IF(ISBLANK(OFFSET('Raw Data'!$A$3,MATCH('Data above threshold'!$A129,'Raw Data'!$B$4:$B$185,0),MATCH('Data above threshold'!AA$4,'Raw Data'!$3:$3,0)-1)),"",OFFSET('Raw Data'!$A$3,MATCH('Data above threshold'!$A129,'Raw Data'!$B$4:$B$185,0),MATCH('Data above threshold'!AA$4,'Raw Data'!$3:$3,0)-1))</f>
        <v>125.15741</v>
      </c>
      <c r="AB129" s="107" t="n">
        <f aca="true">IF(ISBLANK(OFFSET('Raw Data'!$A$3,MATCH('Data above threshold'!$A129,'Raw Data'!$B$4:$B$185,0),MATCH('Data above threshold'!AB$4,'Raw Data'!$3:$3,0)-1)),"",OFFSET('Raw Data'!$A$3,MATCH('Data above threshold'!$A129,'Raw Data'!$B$4:$B$185,0),MATCH('Data above threshold'!AB$4,'Raw Data'!$3:$3,0)-1))</f>
        <v>145.9826</v>
      </c>
      <c r="AC129" s="107" t="n">
        <f aca="true">IF(ISBLANK(OFFSET('Raw Data'!$A$3,MATCH('Data above threshold'!$A129,'Raw Data'!$B$4:$B$185,0),MATCH('Data above threshold'!AC$4,'Raw Data'!$3:$3,0)-1)),"",OFFSET('Raw Data'!$A$3,MATCH('Data above threshold'!$A129,'Raw Data'!$B$4:$B$185,0),MATCH('Data above threshold'!AC$4,'Raw Data'!$3:$3,0)-1))</f>
        <v>113.7202</v>
      </c>
      <c r="AD129" s="107" t="n">
        <f aca="true">IF(ISBLANK(OFFSET('Raw Data'!$A$3,MATCH('Data above threshold'!$A129,'Raw Data'!$B$4:$B$185,0),MATCH('Data above threshold'!AD$4,'Raw Data'!$3:$3,0)-1)),"",OFFSET('Raw Data'!$A$3,MATCH('Data above threshold'!$A129,'Raw Data'!$B$4:$B$185,0),MATCH('Data above threshold'!AD$4,'Raw Data'!$3:$3,0)-1))</f>
        <v>142.8796</v>
      </c>
      <c r="AE129" s="107" t="n">
        <f aca="true">IF(ISBLANK(OFFSET('Raw Data'!$A$3,MATCH('Data above threshold'!$A129,'Raw Data'!$B$4:$B$185,0),MATCH('Data above threshold'!AE$4,'Raw Data'!$3:$3,0)-1)),"",OFFSET('Raw Data'!$A$3,MATCH('Data above threshold'!$A129,'Raw Data'!$B$4:$B$185,0),MATCH('Data above threshold'!AE$4,'Raw Data'!$3:$3,0)-1))</f>
        <v>115.72047</v>
      </c>
      <c r="AF129" s="107" t="n">
        <f aca="true">IF(ISBLANK(OFFSET('Raw Data'!$A$3,MATCH('Data above threshold'!$A129,'Raw Data'!$B$4:$B$185,0),MATCH('Data above threshold'!AF$4,'Raw Data'!$3:$3,0)-1)),"",OFFSET('Raw Data'!$A$3,MATCH('Data above threshold'!$A129,'Raw Data'!$B$4:$B$185,0),MATCH('Data above threshold'!AF$4,'Raw Data'!$3:$3,0)-1))</f>
        <v>132.9138</v>
      </c>
      <c r="AG129" s="107" t="n">
        <f aca="true">IF(ISBLANK(OFFSET('Raw Data'!$A$3,MATCH('Data above threshold'!$A129,'Raw Data'!$B$4:$B$185,0),MATCH('Data above threshold'!AG$4,'Raw Data'!$3:$3,0)-1)),"",OFFSET('Raw Data'!$A$3,MATCH('Data above threshold'!$A129,'Raw Data'!$B$4:$B$185,0),MATCH('Data above threshold'!AG$4,'Raw Data'!$3:$3,0)-1))</f>
        <v>101.5416</v>
      </c>
      <c r="AH129" s="107" t="n">
        <f aca="true">IF(ISBLANK(OFFSET('Raw Data'!$A$3,MATCH('Data above threshold'!$A129,'Raw Data'!$B$4:$B$185,0),MATCH('Data above threshold'!AH$4,'Raw Data'!$3:$3,0)-1)),"",OFFSET('Raw Data'!$A$3,MATCH('Data above threshold'!$A129,'Raw Data'!$B$4:$B$185,0),MATCH('Data above threshold'!AH$4,'Raw Data'!$3:$3,0)-1))</f>
        <v>131.77392</v>
      </c>
      <c r="AI129" s="107" t="n">
        <f aca="true">IF(ISBLANK(OFFSET('Raw Data'!$A$3,MATCH('Data above threshold'!$A129,'Raw Data'!$B$4:$B$185,0),MATCH('Data above threshold'!AI$4,'Raw Data'!$3:$3,0)-1)),"",OFFSET('Raw Data'!$A$3,MATCH('Data above threshold'!$A129,'Raw Data'!$B$4:$B$185,0),MATCH('Data above threshold'!AI$4,'Raw Data'!$3:$3,0)-1))</f>
        <v>115.72047</v>
      </c>
      <c r="AJ129" s="107" t="n">
        <f aca="true">IF(ISBLANK(OFFSET('Raw Data'!$A$3,MATCH('Data above threshold'!$A129,'Raw Data'!$B$4:$B$185,0),MATCH('Data above threshold'!AJ$4,'Raw Data'!$3:$3,0)-1)),"",OFFSET('Raw Data'!$A$3,MATCH('Data above threshold'!$A129,'Raw Data'!$B$4:$B$185,0),MATCH('Data above threshold'!AJ$4,'Raw Data'!$3:$3,0)-1))</f>
        <v>134.3045</v>
      </c>
      <c r="AK129" s="107" t="n">
        <f aca="true">IF(ISBLANK(OFFSET('Raw Data'!$A$3,MATCH('Data above threshold'!$A129,'Raw Data'!$B$4:$B$185,0),MATCH('Data above threshold'!AK$4,'Raw Data'!$3:$3,0)-1)),"",OFFSET('Raw Data'!$A$3,MATCH('Data above threshold'!$A129,'Raw Data'!$B$4:$B$185,0),MATCH('Data above threshold'!AK$4,'Raw Data'!$3:$3,0)-1))</f>
        <v>115.7205</v>
      </c>
      <c r="AL129" s="107" t="n">
        <f aca="true">IF(ISBLANK(OFFSET('Raw Data'!$A$3,MATCH('Data above threshold'!$A129,'Raw Data'!$B$4:$B$185,0),MATCH('Data above threshold'!AL$4,'Raw Data'!$3:$3,0)-1)),"",OFFSET('Raw Data'!$A$3,MATCH('Data above threshold'!$A129,'Raw Data'!$B$4:$B$185,0),MATCH('Data above threshold'!AL$4,'Raw Data'!$3:$3,0)-1))</f>
        <v>115.7074</v>
      </c>
      <c r="AM129" s="107" t="n">
        <f aca="true">IF(ISBLANK(OFFSET('Raw Data'!$A$3,MATCH('Data above threshold'!$A129,'Raw Data'!$B$4:$B$185,0),MATCH('Data above threshold'!AM$4,'Raw Data'!$3:$3,0)-1)),"",OFFSET('Raw Data'!$A$3,MATCH('Data above threshold'!$A129,'Raw Data'!$B$4:$B$185,0),MATCH('Data above threshold'!AM$4,'Raw Data'!$3:$3,0)-1))</f>
        <v>101.53991</v>
      </c>
      <c r="AN129" s="107" t="n">
        <f aca="true">IF(ISBLANK(OFFSET('Raw Data'!$A$3,MATCH('Data above threshold'!$A129,'Raw Data'!$B$4:$B$185,0),MATCH('Data above threshold'!AN$4,'Raw Data'!$3:$3,0)-1)),"",OFFSET('Raw Data'!$A$3,MATCH('Data above threshold'!$A129,'Raw Data'!$B$4:$B$185,0),MATCH('Data above threshold'!AN$4,'Raw Data'!$3:$3,0)-1))</f>
        <v>119.0014</v>
      </c>
      <c r="AO129" s="107" t="n">
        <f aca="true">IF(ISBLANK(OFFSET('Raw Data'!$A$3,MATCH('Data above threshold'!$A129,'Raw Data'!$B$4:$B$185,0),MATCH('Data above threshold'!AO$4,'Raw Data'!$3:$3,0)-1)),"",OFFSET('Raw Data'!$A$3,MATCH('Data above threshold'!$A129,'Raw Data'!$B$4:$B$185,0),MATCH('Data above threshold'!AO$4,'Raw Data'!$3:$3,0)-1))</f>
        <v>134.8771</v>
      </c>
      <c r="AP129" s="107" t="n">
        <f aca="true">IF(ISBLANK(OFFSET('Raw Data'!$A$3,MATCH('Data above threshold'!$A129,'Raw Data'!$B$4:$B$185,0),MATCH('Data above threshold'!AP$4,'Raw Data'!$3:$3,0)-1)),"",OFFSET('Raw Data'!$A$3,MATCH('Data above threshold'!$A129,'Raw Data'!$B$4:$B$185,0),MATCH('Data above threshold'!AP$4,'Raw Data'!$3:$3,0)-1))</f>
        <v>97.7</v>
      </c>
      <c r="AQ129" s="107" t="n">
        <f aca="true">IF(ISBLANK(OFFSET('Raw Data'!$A$3,MATCH('Data above threshold'!$A129,'Raw Data'!$B$4:$B$185,0),MATCH('Data above threshold'!AQ$4,'Raw Data'!$3:$3,0)-1)),"",OFFSET('Raw Data'!$A$3,MATCH('Data above threshold'!$A129,'Raw Data'!$B$4:$B$185,0),MATCH('Data above threshold'!AQ$4,'Raw Data'!$3:$3,0)-1))</f>
        <v>127.2958</v>
      </c>
      <c r="AR129" s="107" t="n">
        <f aca="true">IF(ISBLANK(OFFSET('Raw Data'!$A$3,MATCH('Data above threshold'!$A129,'Raw Data'!$B$4:$B$185,0),MATCH('Data above threshold'!AR$4,'Raw Data'!$3:$3,0)-1)),"",OFFSET('Raw Data'!$A$3,MATCH('Data above threshold'!$A129,'Raw Data'!$B$4:$B$185,0),MATCH('Data above threshold'!AR$4,'Raw Data'!$3:$3,0)-1))</f>
        <v>145.9826</v>
      </c>
      <c r="AS129" s="107" t="n">
        <f aca="true">IF(ISBLANK(OFFSET('Raw Data'!$A$3,MATCH('Data above threshold'!$A129,'Raw Data'!$B$4:$B$185,0),MATCH('Data above threshold'!AS$4,'Raw Data'!$3:$3,0)-1)),"",OFFSET('Raw Data'!$A$3,MATCH('Data above threshold'!$A129,'Raw Data'!$B$4:$B$185,0),MATCH('Data above threshold'!AS$4,'Raw Data'!$3:$3,0)-1))</f>
        <v>174.6445</v>
      </c>
      <c r="AT129" s="107" t="n">
        <f aca="true">IF(ISBLANK(OFFSET('Raw Data'!$A$3,MATCH('Data above threshold'!$A129,'Raw Data'!$B$4:$B$185,0),MATCH('Data above threshold'!AT$4,'Raw Data'!$3:$3,0)-1)),"",OFFSET('Raw Data'!$A$3,MATCH('Data above threshold'!$A129,'Raw Data'!$B$4:$B$185,0),MATCH('Data above threshold'!AT$4,'Raw Data'!$3:$3,0)-1))</f>
        <v>115.7205</v>
      </c>
      <c r="AU129" s="107" t="n">
        <f aca="true">IF(ISBLANK(OFFSET('Raw Data'!$A$3,MATCH('Data above threshold'!$A129,'Raw Data'!$B$4:$B$185,0),MATCH('Data above threshold'!AU$4,'Raw Data'!$3:$3,0)-1)),"",OFFSET('Raw Data'!$A$3,MATCH('Data above threshold'!$A129,'Raw Data'!$B$4:$B$185,0),MATCH('Data above threshold'!AU$4,'Raw Data'!$3:$3,0)-1))</f>
        <v>122.6541</v>
      </c>
      <c r="AV129" s="107" t="n">
        <f aca="true">IF(ISBLANK(OFFSET('Raw Data'!$A$3,MATCH('Data above threshold'!$A129,'Raw Data'!$B$4:$B$185,0),MATCH('Data above threshold'!AV$4,'Raw Data'!$3:$3,0)-1)),"",OFFSET('Raw Data'!$A$3,MATCH('Data above threshold'!$A129,'Raw Data'!$B$4:$B$185,0),MATCH('Data above threshold'!AV$4,'Raw Data'!$3:$3,0)-1))</f>
        <v>120.65812</v>
      </c>
      <c r="AW129" s="107" t="n">
        <f aca="true">IF(ISBLANK(OFFSET('Raw Data'!$A$3,MATCH('Data above threshold'!$A129,'Raw Data'!$B$4:$B$185,0),MATCH('Data above threshold'!AW$4,'Raw Data'!$3:$3,0)-1)),"",OFFSET('Raw Data'!$A$3,MATCH('Data above threshold'!$A129,'Raw Data'!$B$4:$B$185,0),MATCH('Data above threshold'!AW$4,'Raw Data'!$3:$3,0)-1))</f>
        <v>93.60979</v>
      </c>
      <c r="AX129" s="107" t="n">
        <f aca="true">IF(ISBLANK(OFFSET('Raw Data'!$A$3,MATCH('Data above threshold'!$A129,'Raw Data'!$B$4:$B$185,0),MATCH('Data above threshold'!AX$4,'Raw Data'!$3:$3,0)-1)),"",OFFSET('Raw Data'!$A$3,MATCH('Data above threshold'!$A129,'Raw Data'!$B$4:$B$185,0),MATCH('Data above threshold'!AX$4,'Raw Data'!$3:$3,0)-1))</f>
        <v>114.5672</v>
      </c>
      <c r="AY129" s="107" t="n">
        <f aca="true">IF(ISBLANK(OFFSET('Raw Data'!$A$3,MATCH('Data above threshold'!$A129,'Raw Data'!$B$4:$B$185,0),MATCH('Data above threshold'!AY$4,'Raw Data'!$3:$3,0)-1)),"",OFFSET('Raw Data'!$A$3,MATCH('Data above threshold'!$A129,'Raw Data'!$B$4:$B$185,0),MATCH('Data above threshold'!AY$4,'Raw Data'!$3:$3,0)-1))</f>
        <v>96.24508</v>
      </c>
      <c r="AZ129" s="107" t="n">
        <f aca="true">IF(ISBLANK(OFFSET('Raw Data'!$A$3,MATCH('Data above threshold'!$A129,'Raw Data'!$B$4:$B$185,0),MATCH('Data above threshold'!AZ$4,'Raw Data'!$3:$3,0)-1)),"",OFFSET('Raw Data'!$A$3,MATCH('Data above threshold'!$A129,'Raw Data'!$B$4:$B$185,0),MATCH('Data above threshold'!AZ$4,'Raw Data'!$3:$3,0)-1))</f>
        <v>115.7205</v>
      </c>
      <c r="BA129" s="107" t="n">
        <f aca="true">IF(ISBLANK(OFFSET('Raw Data'!$A$3,MATCH('Data above threshold'!$A129,'Raw Data'!$B$4:$B$185,0),MATCH('Data above threshold'!BA$4,'Raw Data'!$3:$3,0)-1)),"",OFFSET('Raw Data'!$A$3,MATCH('Data above threshold'!$A129,'Raw Data'!$B$4:$B$185,0),MATCH('Data above threshold'!BA$4,'Raw Data'!$3:$3,0)-1))</f>
        <v>87.70226</v>
      </c>
      <c r="BB129" s="107" t="n">
        <f aca="true">IF(ISBLANK(OFFSET('Raw Data'!$A$3,MATCH('Data above threshold'!$A129,'Raw Data'!$B$4:$B$185,0),MATCH('Data above threshold'!BB$4,'Raw Data'!$3:$3,0)-1)),"",OFFSET('Raw Data'!$A$3,MATCH('Data above threshold'!$A129,'Raw Data'!$B$4:$B$185,0),MATCH('Data above threshold'!BB$4,'Raw Data'!$3:$3,0)-1))</f>
        <v>141.3398</v>
      </c>
      <c r="BC129" s="107" t="n">
        <f aca="true">IF(ISBLANK(OFFSET('Raw Data'!$A$3,MATCH('Data above threshold'!$A129,'Raw Data'!$B$4:$B$185,0),MATCH('Data above threshold'!BC$4,'Raw Data'!$3:$3,0)-1)),"",OFFSET('Raw Data'!$A$3,MATCH('Data above threshold'!$A129,'Raw Data'!$B$4:$B$185,0),MATCH('Data above threshold'!BC$4,'Raw Data'!$3:$3,0)-1))</f>
        <v>109.7872</v>
      </c>
      <c r="BD129" s="107" t="n">
        <f aca="true">IF(ISBLANK(OFFSET('Raw Data'!$A$3,MATCH('Data above threshold'!$A129,'Raw Data'!$B$4:$B$185,0),MATCH('Data above threshold'!BD$4,'Raw Data'!$3:$3,0)-1)),"",OFFSET('Raw Data'!$A$3,MATCH('Data above threshold'!$A129,'Raw Data'!$B$4:$B$185,0),MATCH('Data above threshold'!BD$4,'Raw Data'!$3:$3,0)-1))</f>
        <v>147.9445</v>
      </c>
      <c r="BE129" s="107" t="n">
        <f aca="true">IF(ISBLANK(OFFSET('Raw Data'!$A$3,MATCH('Data above threshold'!$A129,'Raw Data'!$B$4:$B$185,0),MATCH('Data above threshold'!BE$4,'Raw Data'!$3:$3,0)-1)),"",OFFSET('Raw Data'!$A$3,MATCH('Data above threshold'!$A129,'Raw Data'!$B$4:$B$185,0),MATCH('Data above threshold'!BE$4,'Raw Data'!$3:$3,0)-1))</f>
        <v>137.18851</v>
      </c>
      <c r="BF129" s="107" t="n">
        <f aca="true">IF(ISBLANK(OFFSET('Raw Data'!$A$3,MATCH('Data above threshold'!$A129,'Raw Data'!$B$4:$B$185,0),MATCH('Data above threshold'!BF$4,'Raw Data'!$3:$3,0)-1)),"",OFFSET('Raw Data'!$A$3,MATCH('Data above threshold'!$A129,'Raw Data'!$B$4:$B$185,0),MATCH('Data above threshold'!BF$4,'Raw Data'!$3:$3,0)-1))</f>
        <v>145.9826</v>
      </c>
      <c r="BG129" s="107" t="n">
        <f aca="true">IF(ISBLANK(OFFSET('Raw Data'!$A$3,MATCH('Data above threshold'!$A129,'Raw Data'!$B$4:$B$185,0),MATCH('Data above threshold'!BG$4,'Raw Data'!$3:$3,0)-1)),"",OFFSET('Raw Data'!$A$3,MATCH('Data above threshold'!$A129,'Raw Data'!$B$4:$B$185,0),MATCH('Data above threshold'!BG$4,'Raw Data'!$3:$3,0)-1))</f>
        <v>167.3817</v>
      </c>
      <c r="BH129" s="107" t="n">
        <f aca="true">IF(ISBLANK(OFFSET('Raw Data'!$A$3,MATCH('Data above threshold'!$A129,'Raw Data'!$B$4:$B$185,0),MATCH('Data above threshold'!BH$4,'Raw Data'!$3:$3,0)-1)),"",OFFSET('Raw Data'!$A$3,MATCH('Data above threshold'!$A129,'Raw Data'!$B$4:$B$185,0),MATCH('Data above threshold'!BH$4,'Raw Data'!$3:$3,0)-1))</f>
        <v>129.6254</v>
      </c>
      <c r="BI129" s="107" t="n">
        <f aca="true">IF(ISBLANK(OFFSET('Raw Data'!$A$3,MATCH('Data above threshold'!$A129,'Raw Data'!$B$4:$B$185,0),MATCH('Data above threshold'!BI$4,'Raw Data'!$3:$3,0)-1)),"",OFFSET('Raw Data'!$A$3,MATCH('Data above threshold'!$A129,'Raw Data'!$B$4:$B$185,0),MATCH('Data above threshold'!BI$4,'Raw Data'!$3:$3,0)-1))</f>
        <v>145.9826</v>
      </c>
      <c r="BJ129" s="107" t="n">
        <f aca="true">IF(ISBLANK(OFFSET('Raw Data'!$A$3,MATCH('Data above threshold'!$A129,'Raw Data'!$B$4:$B$185,0),MATCH('Data above threshold'!BJ$4,'Raw Data'!$3:$3,0)-1)),"",OFFSET('Raw Data'!$A$3,MATCH('Data above threshold'!$A129,'Raw Data'!$B$4:$B$185,0),MATCH('Data above threshold'!BJ$4,'Raw Data'!$3:$3,0)-1))</f>
        <v>131.8101</v>
      </c>
      <c r="BK129" s="107" t="n">
        <f aca="true">IF(ISBLANK(OFFSET('Raw Data'!$A$3,MATCH('Data above threshold'!$A129,'Raw Data'!$B$4:$B$185,0),MATCH('Data above threshold'!BK$4,'Raw Data'!$3:$3,0)-1)),"",OFFSET('Raw Data'!$A$3,MATCH('Data above threshold'!$A129,'Raw Data'!$B$4:$B$185,0),MATCH('Data above threshold'!BK$4,'Raw Data'!$3:$3,0)-1))</f>
        <v>259.82364</v>
      </c>
      <c r="BL129" s="107" t="n">
        <f aca="true">IF(ISBLANK(OFFSET('Raw Data'!$A$3,MATCH('Data above threshold'!$A129,'Raw Data'!$B$4:$B$185,0),MATCH('Data above threshold'!BL$4,'Raw Data'!$3:$3,0)-1)),"",OFFSET('Raw Data'!$A$3,MATCH('Data above threshold'!$A129,'Raw Data'!$B$4:$B$185,0),MATCH('Data above threshold'!BL$4,'Raw Data'!$3:$3,0)-1))</f>
        <v>135.2281</v>
      </c>
      <c r="BM129" s="107" t="n">
        <f aca="true">IF(ISBLANK(OFFSET('Raw Data'!$A$3,MATCH('Data above threshold'!$A129,'Raw Data'!$B$4:$B$185,0),MATCH('Data above threshold'!BM$4,'Raw Data'!$3:$3,0)-1)),"",OFFSET('Raw Data'!$A$3,MATCH('Data above threshold'!$A129,'Raw Data'!$B$4:$B$185,0),MATCH('Data above threshold'!BM$4,'Raw Data'!$3:$3,0)-1))</f>
        <v>145.9826</v>
      </c>
      <c r="BN129" s="107" t="n">
        <f aca="true">IF(ISBLANK(OFFSET('Raw Data'!$A$3,MATCH('Data above threshold'!$A129,'Raw Data'!$B$4:$B$185,0),MATCH('Data above threshold'!BN$4,'Raw Data'!$3:$3,0)-1)),"",OFFSET('Raw Data'!$A$3,MATCH('Data above threshold'!$A129,'Raw Data'!$B$4:$B$185,0),MATCH('Data above threshold'!BN$4,'Raw Data'!$3:$3,0)-1))</f>
        <v>232.086</v>
      </c>
      <c r="BO129" s="107" t="n">
        <f aca="true">IF(ISBLANK(OFFSET('Raw Data'!$A$3,MATCH('Data above threshold'!$A129,'Raw Data'!$B$4:$B$185,0),MATCH('Data above threshold'!BO$4,'Raw Data'!$3:$3,0)-1)),"",OFFSET('Raw Data'!$A$3,MATCH('Data above threshold'!$A129,'Raw Data'!$B$4:$B$185,0),MATCH('Data above threshold'!BO$4,'Raw Data'!$3:$3,0)-1))</f>
        <v>86.57042</v>
      </c>
      <c r="BP129" s="107" t="n">
        <f aca="true">IF(ISBLANK(OFFSET('Raw Data'!$A$3,MATCH('Data above threshold'!$A129,'Raw Data'!$B$4:$B$185,0),MATCH('Data above threshold'!BP$4,'Raw Data'!$3:$3,0)-1)),"",OFFSET('Raw Data'!$A$3,MATCH('Data above threshold'!$A129,'Raw Data'!$B$4:$B$185,0),MATCH('Data above threshold'!BP$4,'Raw Data'!$3:$3,0)-1))</f>
        <v>97.53491</v>
      </c>
      <c r="BQ129" s="107" t="n">
        <f aca="true">IF(ISBLANK(OFFSET('Raw Data'!$A$3,MATCH('Data above threshold'!$A129,'Raw Data'!$B$4:$B$185,0),MATCH('Data above threshold'!BQ$4,'Raw Data'!$3:$3,0)-1)),"",OFFSET('Raw Data'!$A$3,MATCH('Data above threshold'!$A129,'Raw Data'!$B$4:$B$185,0),MATCH('Data above threshold'!BQ$4,'Raw Data'!$3:$3,0)-1))</f>
        <v>89.69042</v>
      </c>
      <c r="BR129" s="107" t="n">
        <f aca="true">IF(ISBLANK(OFFSET('Raw Data'!$A$3,MATCH('Data above threshold'!$A129,'Raw Data'!$B$4:$B$185,0),MATCH('Data above threshold'!BR$4,'Raw Data'!$3:$3,0)-1)),"",OFFSET('Raw Data'!$A$3,MATCH('Data above threshold'!$A129,'Raw Data'!$B$4:$B$185,0),MATCH('Data above threshold'!BR$4,'Raw Data'!$3:$3,0)-1))</f>
        <v>116.9273</v>
      </c>
      <c r="BS129" s="107" t="n">
        <f aca="true">IF(ISBLANK(OFFSET('Raw Data'!$A$3,MATCH('Data above threshold'!$A129,'Raw Data'!$B$4:$B$185,0),MATCH('Data above threshold'!BS$4,'Raw Data'!$3:$3,0)-1)),"",OFFSET('Raw Data'!$A$3,MATCH('Data above threshold'!$A129,'Raw Data'!$B$4:$B$185,0),MATCH('Data above threshold'!BS$4,'Raw Data'!$3:$3,0)-1))</f>
        <v>112.3025</v>
      </c>
      <c r="BT129" s="107" t="n">
        <f aca="true">IF(ISBLANK(OFFSET('Raw Data'!$A$3,MATCH('Data above threshold'!$A129,'Raw Data'!$B$4:$B$185,0),MATCH('Data above threshold'!BT$4,'Raw Data'!$3:$3,0)-1)),"",OFFSET('Raw Data'!$A$3,MATCH('Data above threshold'!$A129,'Raw Data'!$B$4:$B$185,0),MATCH('Data above threshold'!BT$4,'Raw Data'!$3:$3,0)-1))</f>
        <v>115.7205</v>
      </c>
      <c r="BU129" s="107" t="n">
        <f aca="true">IF(ISBLANK(OFFSET('Raw Data'!$A$3,MATCH('Data above threshold'!$A129,'Raw Data'!$B$4:$B$185,0),MATCH('Data above threshold'!BU$4,'Raw Data'!$3:$3,0)-1)),"",OFFSET('Raw Data'!$A$3,MATCH('Data above threshold'!$A129,'Raw Data'!$B$4:$B$185,0),MATCH('Data above threshold'!BU$4,'Raw Data'!$3:$3,0)-1))</f>
        <v>129.6254</v>
      </c>
      <c r="BV129" s="107" t="n">
        <f aca="true">IF(ISBLANK(OFFSET('Raw Data'!$A$3,MATCH('Data above threshold'!$A129,'Raw Data'!$B$4:$B$185,0),MATCH('Data above threshold'!BV$4,'Raw Data'!$3:$3,0)-1)),"",OFFSET('Raw Data'!$A$3,MATCH('Data above threshold'!$A129,'Raw Data'!$B$4:$B$185,0),MATCH('Data above threshold'!BV$4,'Raw Data'!$3:$3,0)-1))</f>
        <v>134.3045</v>
      </c>
      <c r="BW129" s="107" t="n">
        <f aca="true">IF(ISBLANK(OFFSET('Raw Data'!$A$3,MATCH('Data above threshold'!$A129,'Raw Data'!$B$4:$B$185,0),MATCH('Data above threshold'!BW$4,'Raw Data'!$3:$3,0)-1)),"",OFFSET('Raw Data'!$A$3,MATCH('Data above threshold'!$A129,'Raw Data'!$B$4:$B$185,0),MATCH('Data above threshold'!BW$4,'Raw Data'!$3:$3,0)-1))</f>
        <v>94.32203</v>
      </c>
      <c r="BX129" s="107" t="n">
        <f aca="true">IF(ISBLANK(OFFSET('Raw Data'!$A$3,MATCH('Data above threshold'!$A129,'Raw Data'!$B$4:$B$185,0),MATCH('Data above threshold'!BX$4,'Raw Data'!$3:$3,0)-1)),"",OFFSET('Raw Data'!$A$3,MATCH('Data above threshold'!$A129,'Raw Data'!$B$4:$B$185,0),MATCH('Data above threshold'!BX$4,'Raw Data'!$3:$3,0)-1))</f>
        <v>122.6541</v>
      </c>
      <c r="BY129" s="107" t="n">
        <f aca="true">IF(ISBLANK(OFFSET('Raw Data'!$A$3,MATCH('Data above threshold'!$A129,'Raw Data'!$B$4:$B$185,0),MATCH('Data above threshold'!BY$4,'Raw Data'!$3:$3,0)-1)),"",OFFSET('Raw Data'!$A$3,MATCH('Data above threshold'!$A129,'Raw Data'!$B$4:$B$185,0),MATCH('Data above threshold'!BY$4,'Raw Data'!$3:$3,0)-1))</f>
        <v>108.2504</v>
      </c>
      <c r="BZ129" s="107" t="n">
        <f aca="true">IF(ISBLANK(OFFSET('Raw Data'!$A$3,MATCH('Data above threshold'!$A129,'Raw Data'!$B$4:$B$185,0),MATCH('Data above threshold'!BZ$4,'Raw Data'!$3:$3,0)-1)),"",OFFSET('Raw Data'!$A$3,MATCH('Data above threshold'!$A129,'Raw Data'!$B$4:$B$185,0),MATCH('Data above threshold'!BZ$4,'Raw Data'!$3:$3,0)-1))</f>
        <v>74.74151</v>
      </c>
      <c r="CA129" s="107" t="n">
        <f aca="true">IF(ISBLANK(OFFSET('Raw Data'!$A$3,MATCH('Data above threshold'!$A129,'Raw Data'!$B$4:$B$185,0),MATCH('Data above threshold'!CA$4,'Raw Data'!$3:$3,0)-1)),"",OFFSET('Raw Data'!$A$3,MATCH('Data above threshold'!$A129,'Raw Data'!$B$4:$B$185,0),MATCH('Data above threshold'!CA$4,'Raw Data'!$3:$3,0)-1))</f>
        <v>207.6508</v>
      </c>
      <c r="CB129" s="107" t="n">
        <f aca="true">IF(ISBLANK(OFFSET('Raw Data'!$A$3,MATCH('Data above threshold'!$A129,'Raw Data'!$B$4:$B$185,0),MATCH('Data above threshold'!CB$4,'Raw Data'!$3:$3,0)-1)),"",OFFSET('Raw Data'!$A$3,MATCH('Data above threshold'!$A129,'Raw Data'!$B$4:$B$185,0),MATCH('Data above threshold'!CB$4,'Raw Data'!$3:$3,0)-1))</f>
        <v>140.5106</v>
      </c>
      <c r="CC129" s="107" t="n">
        <f aca="true">IF(ISBLANK(OFFSET('Raw Data'!$A$3,MATCH('Data above threshold'!$A129,'Raw Data'!$B$4:$B$185,0),MATCH('Data above threshold'!CC$4,'Raw Data'!$3:$3,0)-1)),"",OFFSET('Raw Data'!$A$3,MATCH('Data above threshold'!$A129,'Raw Data'!$B$4:$B$185,0),MATCH('Data above threshold'!CC$4,'Raw Data'!$3:$3,0)-1))</f>
        <v>142.8796</v>
      </c>
      <c r="CD129" s="107" t="n">
        <f aca="true">IF(ISBLANK(OFFSET('Raw Data'!$A$3,MATCH('Data above threshold'!$A129,'Raw Data'!$B$4:$B$185,0),MATCH('Data above threshold'!CD$4,'Raw Data'!$3:$3,0)-1)),"",OFFSET('Raw Data'!$A$3,MATCH('Data above threshold'!$A129,'Raw Data'!$B$4:$B$185,0),MATCH('Data above threshold'!CD$4,'Raw Data'!$3:$3,0)-1))</f>
        <v>118.5559</v>
      </c>
      <c r="CE129" s="107" t="n">
        <f aca="true">IF(ISBLANK(OFFSET('Raw Data'!$A$3,MATCH('Data above threshold'!$A129,'Raw Data'!$B$4:$B$185,0),MATCH('Data above threshold'!CE$4,'Raw Data'!$3:$3,0)-1)),"",OFFSET('Raw Data'!$A$3,MATCH('Data above threshold'!$A129,'Raw Data'!$B$4:$B$185,0),MATCH('Data above threshold'!CE$4,'Raw Data'!$3:$3,0)-1))</f>
        <v>104.424</v>
      </c>
      <c r="CF129" s="107" t="n">
        <f aca="true">IF(ISBLANK(OFFSET('Raw Data'!$A$3,MATCH('Data above threshold'!$A129,'Raw Data'!$B$4:$B$185,0),MATCH('Data above threshold'!CF$4,'Raw Data'!$3:$3,0)-1)),"",OFFSET('Raw Data'!$A$3,MATCH('Data above threshold'!$A129,'Raw Data'!$B$4:$B$185,0),MATCH('Data above threshold'!CF$4,'Raw Data'!$3:$3,0)-1))</f>
        <v>115.7205</v>
      </c>
      <c r="CG129" s="107" t="n">
        <f aca="true">IF(ISBLANK(OFFSET('Raw Data'!$A$3,MATCH('Data above threshold'!$A129,'Raw Data'!$B$4:$B$185,0),MATCH('Data above threshold'!CG$4,'Raw Data'!$3:$3,0)-1)),"",OFFSET('Raw Data'!$A$3,MATCH('Data above threshold'!$A129,'Raw Data'!$B$4:$B$185,0),MATCH('Data above threshold'!CG$4,'Raw Data'!$3:$3,0)-1))</f>
        <v>60.97926</v>
      </c>
      <c r="CH129" s="107" t="n">
        <f aca="true">IF(ISBLANK(OFFSET('Raw Data'!$A$3,MATCH('Data above threshold'!$A129,'Raw Data'!$B$4:$B$185,0),MATCH('Data above threshold'!CH$4,'Raw Data'!$3:$3,0)-1)),"",OFFSET('Raw Data'!$A$3,MATCH('Data above threshold'!$A129,'Raw Data'!$B$4:$B$185,0),MATCH('Data above threshold'!CH$4,'Raw Data'!$3:$3,0)-1))</f>
        <v>111.5</v>
      </c>
      <c r="CI129" s="107" t="n">
        <f aca="true">IF(ISBLANK(OFFSET('Raw Data'!$A$3,MATCH('Data above threshold'!$A129,'Raw Data'!$B$4:$B$185,0),MATCH('Data above threshold'!CI$4,'Raw Data'!$3:$3,0)-1)),"",OFFSET('Raw Data'!$A$3,MATCH('Data above threshold'!$A129,'Raw Data'!$B$4:$B$185,0),MATCH('Data above threshold'!CI$4,'Raw Data'!$3:$3,0)-1))</f>
        <v>145.9826</v>
      </c>
      <c r="CJ129" s="107" t="n">
        <f aca="true">IF(ISBLANK(OFFSET('Raw Data'!$A$3,MATCH('Data above threshold'!$A129,'Raw Data'!$B$4:$B$185,0),MATCH('Data above threshold'!CJ$4,'Raw Data'!$3:$3,0)-1)),"",OFFSET('Raw Data'!$A$3,MATCH('Data above threshold'!$A129,'Raw Data'!$B$4:$B$185,0),MATCH('Data above threshold'!CJ$4,'Raw Data'!$3:$3,0)-1))</f>
        <v>145.9826</v>
      </c>
      <c r="CK129" s="107" t="n">
        <f aca="true">IF(ISBLANK(OFFSET('Raw Data'!$A$3,MATCH('Data above threshold'!$A129,'Raw Data'!$B$4:$B$185,0),MATCH('Data above threshold'!CK$4,'Raw Data'!$3:$3,0)-1)),"",OFFSET('Raw Data'!$A$3,MATCH('Data above threshold'!$A129,'Raw Data'!$B$4:$B$185,0),MATCH('Data above threshold'!CK$4,'Raw Data'!$3:$3,0)-1))</f>
        <v>140.5106</v>
      </c>
      <c r="CL129" s="107" t="n">
        <f aca="true">IF(ISBLANK(OFFSET('Raw Data'!$A$3,MATCH('Data above threshold'!$A129,'Raw Data'!$B$4:$B$185,0),MATCH('Data above threshold'!CL$4,'Raw Data'!$3:$3,0)-1)),"",OFFSET('Raw Data'!$A$3,MATCH('Data above threshold'!$A129,'Raw Data'!$B$4:$B$185,0),MATCH('Data above threshold'!CL$4,'Raw Data'!$3:$3,0)-1))</f>
        <v>136.33173</v>
      </c>
      <c r="CM129" s="107" t="n">
        <f aca="true">IF(ISBLANK(OFFSET('Raw Data'!$A$3,MATCH('Data above threshold'!$A129,'Raw Data'!$B$4:$B$185,0),MATCH('Data above threshold'!CM$4,'Raw Data'!$3:$3,0)-1)),"",OFFSET('Raw Data'!$A$3,MATCH('Data above threshold'!$A129,'Raw Data'!$B$4:$B$185,0),MATCH('Data above threshold'!CM$4,'Raw Data'!$3:$3,0)-1))</f>
        <v>112.3025</v>
      </c>
      <c r="CN129" s="107" t="n">
        <f aca="true">IF(ISBLANK(OFFSET('Raw Data'!$A$3,MATCH('Data above threshold'!$A129,'Raw Data'!$B$4:$B$185,0),MATCH('Data above threshold'!CN$4,'Raw Data'!$3:$3,0)-1)),"",OFFSET('Raw Data'!$A$3,MATCH('Data above threshold'!$A129,'Raw Data'!$B$4:$B$185,0),MATCH('Data above threshold'!CN$4,'Raw Data'!$3:$3,0)-1))</f>
        <v>138.10677</v>
      </c>
      <c r="CO129" s="107" t="n">
        <f aca="true">IF(ISBLANK(OFFSET('Raw Data'!$A$3,MATCH('Data above threshold'!$A129,'Raw Data'!$B$4:$B$185,0),MATCH('Data above threshold'!CO$4,'Raw Data'!$3:$3,0)-1)),"",OFFSET('Raw Data'!$A$3,MATCH('Data above threshold'!$A129,'Raw Data'!$B$4:$B$185,0),MATCH('Data above threshold'!CO$4,'Raw Data'!$3:$3,0)-1))</f>
        <v>119.45</v>
      </c>
      <c r="CP129" s="107" t="n">
        <f aca="true">IF(ISBLANK(OFFSET('Raw Data'!$A$3,MATCH('Data above threshold'!$A129,'Raw Data'!$B$4:$B$185,0),MATCH('Data above threshold'!CP$4,'Raw Data'!$3:$3,0)-1)),"",OFFSET('Raw Data'!$A$3,MATCH('Data above threshold'!$A129,'Raw Data'!$B$4:$B$185,0),MATCH('Data above threshold'!CP$4,'Raw Data'!$3:$3,0)-1))</f>
        <v>147.0863</v>
      </c>
      <c r="CQ129" s="107" t="n">
        <f aca="true">IF(ISBLANK(OFFSET('Raw Data'!$A$3,MATCH('Data above threshold'!$A129,'Raw Data'!$B$4:$B$185,0),MATCH('Data above threshold'!CQ$4,'Raw Data'!$3:$3,0)-1)),"",OFFSET('Raw Data'!$A$3,MATCH('Data above threshold'!$A129,'Raw Data'!$B$4:$B$185,0),MATCH('Data above threshold'!CQ$4,'Raw Data'!$3:$3,0)-1))</f>
        <v>121.2083</v>
      </c>
      <c r="CR129" s="107" t="n">
        <f aca="true">IF(ISBLANK(OFFSET('Raw Data'!$A$3,MATCH('Data above threshold'!$A129,'Raw Data'!$B$4:$B$185,0),MATCH('Data above threshold'!CR$4,'Raw Data'!$3:$3,0)-1)),"",OFFSET('Raw Data'!$A$3,MATCH('Data above threshold'!$A129,'Raw Data'!$B$4:$B$185,0),MATCH('Data above threshold'!CR$4,'Raw Data'!$3:$3,0)-1))</f>
        <v>142.87961</v>
      </c>
    </row>
    <row r="130" customFormat="false" ht="15.5" hidden="false" customHeight="false" outlineLevel="0" collapsed="false">
      <c r="A130" s="107" t="n">
        <v>4440</v>
      </c>
      <c r="B130" s="107" t="n">
        <v>3</v>
      </c>
      <c r="C130" s="107" t="str">
        <f aca="true">IF(ISBLANK(OFFSET('Raw Data'!$A$3,MATCH('Data above threshold'!$A130,'Raw Data'!$B$4:$B$185,0),MATCH('Data above threshold'!C$4,'Raw Data'!$3:$3,0)-1)),"",OFFSET('Raw Data'!$A$3,MATCH('Data above threshold'!$A130,'Raw Data'!$B$4:$B$185,0),MATCH('Data above threshold'!C$4,'Raw Data'!$3:$3,0)-1))</f>
        <v>Sustainable transport infrastructure</v>
      </c>
      <c r="D130" s="107" t="str">
        <f aca="true">IF(ISBLANK(OFFSET('Raw Data'!$A$3,MATCH('Data above threshold'!$A130,'Raw Data'!$B$4:$B$185,0),MATCH('Data above threshold'!D$4,'Raw Data'!$3:$3,0)-1)),"",OFFSET('Raw Data'!$A$3,MATCH('Data above threshold'!$A130,'Raw Data'!$B$4:$B$185,0),MATCH('Data above threshold'!D$4,'Raw Data'!$3:$3,0)-1))</f>
        <v/>
      </c>
      <c r="E130" s="107" t="str">
        <f aca="true">IF(ISBLANK(OFFSET('Raw Data'!$A$3,MATCH('Data above threshold'!$A130,'Raw Data'!$B$4:$B$185,0),MATCH('Data above threshold'!E$4,'Raw Data'!$3:$3,0)-1)),"",OFFSET('Raw Data'!$A$3,MATCH('Data above threshold'!$A130,'Raw Data'!$B$4:$B$185,0),MATCH('Data above threshold'!E$4,'Raw Data'!$3:$3,0)-1))</f>
        <v/>
      </c>
      <c r="F130" s="107" t="str">
        <f aca="true">IF(ISBLANK(OFFSET('Raw Data'!$A$3,MATCH('Data above threshold'!$A130,'Raw Data'!$B$4:$B$185,0),MATCH('Data above threshold'!F$4,'Raw Data'!$3:$3,0)-1)),"",OFFSET('Raw Data'!$A$3,MATCH('Data above threshold'!$A130,'Raw Data'!$B$4:$B$185,0),MATCH('Data above threshold'!F$4,'Raw Data'!$3:$3,0)-1))</f>
        <v/>
      </c>
      <c r="G130" s="107" t="str">
        <f aca="true">IF(ISBLANK(OFFSET('Raw Data'!$A$3,MATCH('Data above threshold'!$A130,'Raw Data'!$B$4:$B$185,0),MATCH('Data above threshold'!G$4,'Raw Data'!$3:$3,0)-1)),"",OFFSET('Raw Data'!$A$3,MATCH('Data above threshold'!$A130,'Raw Data'!$B$4:$B$185,0),MATCH('Data above threshold'!G$4,'Raw Data'!$3:$3,0)-1))</f>
        <v/>
      </c>
      <c r="H130" s="107" t="str">
        <f aca="true">IF(ISBLANK(OFFSET('Raw Data'!$A$3,MATCH('Data above threshold'!$A130,'Raw Data'!$B$4:$B$185,0),MATCH('Data above threshold'!H$4,'Raw Data'!$3:$3,0)-1)),"",OFFSET('Raw Data'!$A$3,MATCH('Data above threshold'!$A130,'Raw Data'!$B$4:$B$185,0),MATCH('Data above threshold'!H$4,'Raw Data'!$3:$3,0)-1))</f>
        <v/>
      </c>
      <c r="I130" s="107" t="str">
        <f aca="true">IF(ISBLANK(OFFSET('Raw Data'!$A$3,MATCH('Data above threshold'!$A130,'Raw Data'!$B$4:$B$185,0),MATCH('Data above threshold'!I$4,'Raw Data'!$3:$3,0)-1)),"",OFFSET('Raw Data'!$A$3,MATCH('Data above threshold'!$A130,'Raw Data'!$B$4:$B$185,0),MATCH('Data above threshold'!I$4,'Raw Data'!$3:$3,0)-1))</f>
        <v/>
      </c>
      <c r="J130" s="107" t="str">
        <f aca="true">IF(ISBLANK(OFFSET('Raw Data'!$A$3,MATCH('Data above threshold'!$A130,'Raw Data'!$B$4:$B$185,0),MATCH('Data above threshold'!J$4,'Raw Data'!$3:$3,0)-1)),"",OFFSET('Raw Data'!$A$3,MATCH('Data above threshold'!$A130,'Raw Data'!$B$4:$B$185,0),MATCH('Data above threshold'!J$4,'Raw Data'!$3:$3,0)-1))</f>
        <v/>
      </c>
      <c r="K130" s="107" t="str">
        <f aca="true">IF(ISBLANK(OFFSET('Raw Data'!$A$3,MATCH('Data above threshold'!$A130,'Raw Data'!$B$4:$B$185,0),MATCH('Data above threshold'!K$4,'Raw Data'!$3:$3,0)-1)),"",OFFSET('Raw Data'!$A$3,MATCH('Data above threshold'!$A130,'Raw Data'!$B$4:$B$185,0),MATCH('Data above threshold'!K$4,'Raw Data'!$3:$3,0)-1))</f>
        <v/>
      </c>
      <c r="L130" s="107" t="str">
        <f aca="true">IF(ISBLANK(OFFSET('Raw Data'!$A$3,MATCH('Data above threshold'!$A130,'Raw Data'!$B$4:$B$185,0),MATCH('Data above threshold'!L$4,'Raw Data'!$3:$3,0)-1)),"",OFFSET('Raw Data'!$A$3,MATCH('Data above threshold'!$A130,'Raw Data'!$B$4:$B$185,0),MATCH('Data above threshold'!L$4,'Raw Data'!$3:$3,0)-1))</f>
        <v/>
      </c>
      <c r="M130" s="105" t="str">
        <f aca="false" t="array" ref="M130:M130">IFERROR(SKEW(IF(ISNUMBER(Q130:CR130),Q130:CR130,"")),"")</f>
        <v/>
      </c>
      <c r="N130" s="107"/>
      <c r="O130" s="107" t="str">
        <f aca="true">IF(ISBLANK(OFFSET('Raw Data'!$A$3,MATCH('Data above threshold'!$A130,'Raw Data'!$B$4:$B$185,0),MATCH('Data above threshold'!O$4,'Raw Data'!$3:$3,0)-1)),"",OFFSET('Raw Data'!$A$3,MATCH('Data above threshold'!$A130,'Raw Data'!$B$4:$B$185,0),MATCH('Data above threshold'!O$4,'Raw Data'!$3:$3,0)-1))</f>
        <v/>
      </c>
      <c r="P130" s="106" t="str">
        <f aca="false" t="array" ref="P130:P130">IF(B130&lt;4,"",1-IFERROR(SUM(ISNUMBER(Q130:CR130)*(1-$Q$3:$CR$3))/COUNTIF($Q$3:$CR$3,0),0))</f>
        <v/>
      </c>
      <c r="Q130" s="107" t="str">
        <f aca="true">IF(ISBLANK(OFFSET('Raw Data'!$A$3,MATCH('Data above threshold'!$A130,'Raw Data'!$B$4:$B$185,0),MATCH('Data above threshold'!Q$4,'Raw Data'!$3:$3,0)-1)),"",OFFSET('Raw Data'!$A$3,MATCH('Data above threshold'!$A130,'Raw Data'!$B$4:$B$185,0),MATCH('Data above threshold'!Q$4,'Raw Data'!$3:$3,0)-1))</f>
        <v/>
      </c>
      <c r="R130" s="107" t="str">
        <f aca="true">IF(ISBLANK(OFFSET('Raw Data'!$A$3,MATCH('Data above threshold'!$A130,'Raw Data'!$B$4:$B$185,0),MATCH('Data above threshold'!R$4,'Raw Data'!$3:$3,0)-1)),"",OFFSET('Raw Data'!$A$3,MATCH('Data above threshold'!$A130,'Raw Data'!$B$4:$B$185,0),MATCH('Data above threshold'!R$4,'Raw Data'!$3:$3,0)-1))</f>
        <v/>
      </c>
      <c r="S130" s="107" t="str">
        <f aca="true">IF(ISBLANK(OFFSET('Raw Data'!$A$3,MATCH('Data above threshold'!$A130,'Raw Data'!$B$4:$B$185,0),MATCH('Data above threshold'!S$4,'Raw Data'!$3:$3,0)-1)),"",OFFSET('Raw Data'!$A$3,MATCH('Data above threshold'!$A130,'Raw Data'!$B$4:$B$185,0),MATCH('Data above threshold'!S$4,'Raw Data'!$3:$3,0)-1))</f>
        <v/>
      </c>
      <c r="T130" s="107" t="str">
        <f aca="true">IF(ISBLANK(OFFSET('Raw Data'!$A$3,MATCH('Data above threshold'!$A130,'Raw Data'!$B$4:$B$185,0),MATCH('Data above threshold'!T$4,'Raw Data'!$3:$3,0)-1)),"",OFFSET('Raw Data'!$A$3,MATCH('Data above threshold'!$A130,'Raw Data'!$B$4:$B$185,0),MATCH('Data above threshold'!T$4,'Raw Data'!$3:$3,0)-1))</f>
        <v/>
      </c>
      <c r="U130" s="107" t="str">
        <f aca="true">IF(ISBLANK(OFFSET('Raw Data'!$A$3,MATCH('Data above threshold'!$A130,'Raw Data'!$B$4:$B$185,0),MATCH('Data above threshold'!U$4,'Raw Data'!$3:$3,0)-1)),"",OFFSET('Raw Data'!$A$3,MATCH('Data above threshold'!$A130,'Raw Data'!$B$4:$B$185,0),MATCH('Data above threshold'!U$4,'Raw Data'!$3:$3,0)-1))</f>
        <v/>
      </c>
      <c r="V130" s="107" t="str">
        <f aca="true">IF(ISBLANK(OFFSET('Raw Data'!$A$3,MATCH('Data above threshold'!$A130,'Raw Data'!$B$4:$B$185,0),MATCH('Data above threshold'!V$4,'Raw Data'!$3:$3,0)-1)),"",OFFSET('Raw Data'!$A$3,MATCH('Data above threshold'!$A130,'Raw Data'!$B$4:$B$185,0),MATCH('Data above threshold'!V$4,'Raw Data'!$3:$3,0)-1))</f>
        <v/>
      </c>
      <c r="W130" s="107" t="str">
        <f aca="true">IF(ISBLANK(OFFSET('Raw Data'!$A$3,MATCH('Data above threshold'!$A130,'Raw Data'!$B$4:$B$185,0),MATCH('Data above threshold'!W$4,'Raw Data'!$3:$3,0)-1)),"",OFFSET('Raw Data'!$A$3,MATCH('Data above threshold'!$A130,'Raw Data'!$B$4:$B$185,0),MATCH('Data above threshold'!W$4,'Raw Data'!$3:$3,0)-1))</f>
        <v/>
      </c>
      <c r="X130" s="107" t="str">
        <f aca="true">IF(ISBLANK(OFFSET('Raw Data'!$A$3,MATCH('Data above threshold'!$A130,'Raw Data'!$B$4:$B$185,0),MATCH('Data above threshold'!X$4,'Raw Data'!$3:$3,0)-1)),"",OFFSET('Raw Data'!$A$3,MATCH('Data above threshold'!$A130,'Raw Data'!$B$4:$B$185,0),MATCH('Data above threshold'!X$4,'Raw Data'!$3:$3,0)-1))</f>
        <v/>
      </c>
      <c r="Y130" s="107" t="str">
        <f aca="true">IF(ISBLANK(OFFSET('Raw Data'!$A$3,MATCH('Data above threshold'!$A130,'Raw Data'!$B$4:$B$185,0),MATCH('Data above threshold'!Y$4,'Raw Data'!$3:$3,0)-1)),"",OFFSET('Raw Data'!$A$3,MATCH('Data above threshold'!$A130,'Raw Data'!$B$4:$B$185,0),MATCH('Data above threshold'!Y$4,'Raw Data'!$3:$3,0)-1))</f>
        <v/>
      </c>
      <c r="Z130" s="107" t="str">
        <f aca="true">IF(ISBLANK(OFFSET('Raw Data'!$A$3,MATCH('Data above threshold'!$A130,'Raw Data'!$B$4:$B$185,0),MATCH('Data above threshold'!Z$4,'Raw Data'!$3:$3,0)-1)),"",OFFSET('Raw Data'!$A$3,MATCH('Data above threshold'!$A130,'Raw Data'!$B$4:$B$185,0),MATCH('Data above threshold'!Z$4,'Raw Data'!$3:$3,0)-1))</f>
        <v/>
      </c>
      <c r="AA130" s="107" t="str">
        <f aca="true">IF(ISBLANK(OFFSET('Raw Data'!$A$3,MATCH('Data above threshold'!$A130,'Raw Data'!$B$4:$B$185,0),MATCH('Data above threshold'!AA$4,'Raw Data'!$3:$3,0)-1)),"",OFFSET('Raw Data'!$A$3,MATCH('Data above threshold'!$A130,'Raw Data'!$B$4:$B$185,0),MATCH('Data above threshold'!AA$4,'Raw Data'!$3:$3,0)-1))</f>
        <v/>
      </c>
      <c r="AB130" s="107" t="str">
        <f aca="true">IF(ISBLANK(OFFSET('Raw Data'!$A$3,MATCH('Data above threshold'!$A130,'Raw Data'!$B$4:$B$185,0),MATCH('Data above threshold'!AB$4,'Raw Data'!$3:$3,0)-1)),"",OFFSET('Raw Data'!$A$3,MATCH('Data above threshold'!$A130,'Raw Data'!$B$4:$B$185,0),MATCH('Data above threshold'!AB$4,'Raw Data'!$3:$3,0)-1))</f>
        <v/>
      </c>
      <c r="AC130" s="107" t="str">
        <f aca="true">IF(ISBLANK(OFFSET('Raw Data'!$A$3,MATCH('Data above threshold'!$A130,'Raw Data'!$B$4:$B$185,0),MATCH('Data above threshold'!AC$4,'Raw Data'!$3:$3,0)-1)),"",OFFSET('Raw Data'!$A$3,MATCH('Data above threshold'!$A130,'Raw Data'!$B$4:$B$185,0),MATCH('Data above threshold'!AC$4,'Raw Data'!$3:$3,0)-1))</f>
        <v/>
      </c>
      <c r="AD130" s="107" t="str">
        <f aca="true">IF(ISBLANK(OFFSET('Raw Data'!$A$3,MATCH('Data above threshold'!$A130,'Raw Data'!$B$4:$B$185,0),MATCH('Data above threshold'!AD$4,'Raw Data'!$3:$3,0)-1)),"",OFFSET('Raw Data'!$A$3,MATCH('Data above threshold'!$A130,'Raw Data'!$B$4:$B$185,0),MATCH('Data above threshold'!AD$4,'Raw Data'!$3:$3,0)-1))</f>
        <v/>
      </c>
      <c r="AE130" s="107" t="str">
        <f aca="true">IF(ISBLANK(OFFSET('Raw Data'!$A$3,MATCH('Data above threshold'!$A130,'Raw Data'!$B$4:$B$185,0),MATCH('Data above threshold'!AE$4,'Raw Data'!$3:$3,0)-1)),"",OFFSET('Raw Data'!$A$3,MATCH('Data above threshold'!$A130,'Raw Data'!$B$4:$B$185,0),MATCH('Data above threshold'!AE$4,'Raw Data'!$3:$3,0)-1))</f>
        <v/>
      </c>
      <c r="AF130" s="107" t="str">
        <f aca="true">IF(ISBLANK(OFFSET('Raw Data'!$A$3,MATCH('Data above threshold'!$A130,'Raw Data'!$B$4:$B$185,0),MATCH('Data above threshold'!AF$4,'Raw Data'!$3:$3,0)-1)),"",OFFSET('Raw Data'!$A$3,MATCH('Data above threshold'!$A130,'Raw Data'!$B$4:$B$185,0),MATCH('Data above threshold'!AF$4,'Raw Data'!$3:$3,0)-1))</f>
        <v/>
      </c>
      <c r="AG130" s="107" t="str">
        <f aca="true">IF(ISBLANK(OFFSET('Raw Data'!$A$3,MATCH('Data above threshold'!$A130,'Raw Data'!$B$4:$B$185,0),MATCH('Data above threshold'!AG$4,'Raw Data'!$3:$3,0)-1)),"",OFFSET('Raw Data'!$A$3,MATCH('Data above threshold'!$A130,'Raw Data'!$B$4:$B$185,0),MATCH('Data above threshold'!AG$4,'Raw Data'!$3:$3,0)-1))</f>
        <v/>
      </c>
      <c r="AH130" s="107" t="str">
        <f aca="true">IF(ISBLANK(OFFSET('Raw Data'!$A$3,MATCH('Data above threshold'!$A130,'Raw Data'!$B$4:$B$185,0),MATCH('Data above threshold'!AH$4,'Raw Data'!$3:$3,0)-1)),"",OFFSET('Raw Data'!$A$3,MATCH('Data above threshold'!$A130,'Raw Data'!$B$4:$B$185,0),MATCH('Data above threshold'!AH$4,'Raw Data'!$3:$3,0)-1))</f>
        <v/>
      </c>
      <c r="AI130" s="107" t="str">
        <f aca="true">IF(ISBLANK(OFFSET('Raw Data'!$A$3,MATCH('Data above threshold'!$A130,'Raw Data'!$B$4:$B$185,0),MATCH('Data above threshold'!AI$4,'Raw Data'!$3:$3,0)-1)),"",OFFSET('Raw Data'!$A$3,MATCH('Data above threshold'!$A130,'Raw Data'!$B$4:$B$185,0),MATCH('Data above threshold'!AI$4,'Raw Data'!$3:$3,0)-1))</f>
        <v/>
      </c>
      <c r="AJ130" s="107" t="str">
        <f aca="true">IF(ISBLANK(OFFSET('Raw Data'!$A$3,MATCH('Data above threshold'!$A130,'Raw Data'!$B$4:$B$185,0),MATCH('Data above threshold'!AJ$4,'Raw Data'!$3:$3,0)-1)),"",OFFSET('Raw Data'!$A$3,MATCH('Data above threshold'!$A130,'Raw Data'!$B$4:$B$185,0),MATCH('Data above threshold'!AJ$4,'Raw Data'!$3:$3,0)-1))</f>
        <v/>
      </c>
      <c r="AK130" s="107" t="str">
        <f aca="true">IF(ISBLANK(OFFSET('Raw Data'!$A$3,MATCH('Data above threshold'!$A130,'Raw Data'!$B$4:$B$185,0),MATCH('Data above threshold'!AK$4,'Raw Data'!$3:$3,0)-1)),"",OFFSET('Raw Data'!$A$3,MATCH('Data above threshold'!$A130,'Raw Data'!$B$4:$B$185,0),MATCH('Data above threshold'!AK$4,'Raw Data'!$3:$3,0)-1))</f>
        <v/>
      </c>
      <c r="AL130" s="107" t="str">
        <f aca="true">IF(ISBLANK(OFFSET('Raw Data'!$A$3,MATCH('Data above threshold'!$A130,'Raw Data'!$B$4:$B$185,0),MATCH('Data above threshold'!AL$4,'Raw Data'!$3:$3,0)-1)),"",OFFSET('Raw Data'!$A$3,MATCH('Data above threshold'!$A130,'Raw Data'!$B$4:$B$185,0),MATCH('Data above threshold'!AL$4,'Raw Data'!$3:$3,0)-1))</f>
        <v/>
      </c>
      <c r="AM130" s="107" t="str">
        <f aca="true">IF(ISBLANK(OFFSET('Raw Data'!$A$3,MATCH('Data above threshold'!$A130,'Raw Data'!$B$4:$B$185,0),MATCH('Data above threshold'!AM$4,'Raw Data'!$3:$3,0)-1)),"",OFFSET('Raw Data'!$A$3,MATCH('Data above threshold'!$A130,'Raw Data'!$B$4:$B$185,0),MATCH('Data above threshold'!AM$4,'Raw Data'!$3:$3,0)-1))</f>
        <v/>
      </c>
      <c r="AN130" s="107" t="str">
        <f aca="true">IF(ISBLANK(OFFSET('Raw Data'!$A$3,MATCH('Data above threshold'!$A130,'Raw Data'!$B$4:$B$185,0),MATCH('Data above threshold'!AN$4,'Raw Data'!$3:$3,0)-1)),"",OFFSET('Raw Data'!$A$3,MATCH('Data above threshold'!$A130,'Raw Data'!$B$4:$B$185,0),MATCH('Data above threshold'!AN$4,'Raw Data'!$3:$3,0)-1))</f>
        <v/>
      </c>
      <c r="AO130" s="107" t="str">
        <f aca="true">IF(ISBLANK(OFFSET('Raw Data'!$A$3,MATCH('Data above threshold'!$A130,'Raw Data'!$B$4:$B$185,0),MATCH('Data above threshold'!AO$4,'Raw Data'!$3:$3,0)-1)),"",OFFSET('Raw Data'!$A$3,MATCH('Data above threshold'!$A130,'Raw Data'!$B$4:$B$185,0),MATCH('Data above threshold'!AO$4,'Raw Data'!$3:$3,0)-1))</f>
        <v/>
      </c>
      <c r="AP130" s="107" t="str">
        <f aca="true">IF(ISBLANK(OFFSET('Raw Data'!$A$3,MATCH('Data above threshold'!$A130,'Raw Data'!$B$4:$B$185,0),MATCH('Data above threshold'!AP$4,'Raw Data'!$3:$3,0)-1)),"",OFFSET('Raw Data'!$A$3,MATCH('Data above threshold'!$A130,'Raw Data'!$B$4:$B$185,0),MATCH('Data above threshold'!AP$4,'Raw Data'!$3:$3,0)-1))</f>
        <v/>
      </c>
      <c r="AQ130" s="107" t="str">
        <f aca="true">IF(ISBLANK(OFFSET('Raw Data'!$A$3,MATCH('Data above threshold'!$A130,'Raw Data'!$B$4:$B$185,0),MATCH('Data above threshold'!AQ$4,'Raw Data'!$3:$3,0)-1)),"",OFFSET('Raw Data'!$A$3,MATCH('Data above threshold'!$A130,'Raw Data'!$B$4:$B$185,0),MATCH('Data above threshold'!AQ$4,'Raw Data'!$3:$3,0)-1))</f>
        <v/>
      </c>
      <c r="AR130" s="107" t="str">
        <f aca="true">IF(ISBLANK(OFFSET('Raw Data'!$A$3,MATCH('Data above threshold'!$A130,'Raw Data'!$B$4:$B$185,0),MATCH('Data above threshold'!AR$4,'Raw Data'!$3:$3,0)-1)),"",OFFSET('Raw Data'!$A$3,MATCH('Data above threshold'!$A130,'Raw Data'!$B$4:$B$185,0),MATCH('Data above threshold'!AR$4,'Raw Data'!$3:$3,0)-1))</f>
        <v/>
      </c>
      <c r="AS130" s="107" t="str">
        <f aca="true">IF(ISBLANK(OFFSET('Raw Data'!$A$3,MATCH('Data above threshold'!$A130,'Raw Data'!$B$4:$B$185,0),MATCH('Data above threshold'!AS$4,'Raw Data'!$3:$3,0)-1)),"",OFFSET('Raw Data'!$A$3,MATCH('Data above threshold'!$A130,'Raw Data'!$B$4:$B$185,0),MATCH('Data above threshold'!AS$4,'Raw Data'!$3:$3,0)-1))</f>
        <v/>
      </c>
      <c r="AT130" s="107" t="str">
        <f aca="true">IF(ISBLANK(OFFSET('Raw Data'!$A$3,MATCH('Data above threshold'!$A130,'Raw Data'!$B$4:$B$185,0),MATCH('Data above threshold'!AT$4,'Raw Data'!$3:$3,0)-1)),"",OFFSET('Raw Data'!$A$3,MATCH('Data above threshold'!$A130,'Raw Data'!$B$4:$B$185,0),MATCH('Data above threshold'!AT$4,'Raw Data'!$3:$3,0)-1))</f>
        <v/>
      </c>
      <c r="AU130" s="107" t="str">
        <f aca="true">IF(ISBLANK(OFFSET('Raw Data'!$A$3,MATCH('Data above threshold'!$A130,'Raw Data'!$B$4:$B$185,0),MATCH('Data above threshold'!AU$4,'Raw Data'!$3:$3,0)-1)),"",OFFSET('Raw Data'!$A$3,MATCH('Data above threshold'!$A130,'Raw Data'!$B$4:$B$185,0),MATCH('Data above threshold'!AU$4,'Raw Data'!$3:$3,0)-1))</f>
        <v/>
      </c>
      <c r="AV130" s="107" t="str">
        <f aca="true">IF(ISBLANK(OFFSET('Raw Data'!$A$3,MATCH('Data above threshold'!$A130,'Raw Data'!$B$4:$B$185,0),MATCH('Data above threshold'!AV$4,'Raw Data'!$3:$3,0)-1)),"",OFFSET('Raw Data'!$A$3,MATCH('Data above threshold'!$A130,'Raw Data'!$B$4:$B$185,0),MATCH('Data above threshold'!AV$4,'Raw Data'!$3:$3,0)-1))</f>
        <v/>
      </c>
      <c r="AW130" s="107" t="str">
        <f aca="true">IF(ISBLANK(OFFSET('Raw Data'!$A$3,MATCH('Data above threshold'!$A130,'Raw Data'!$B$4:$B$185,0),MATCH('Data above threshold'!AW$4,'Raw Data'!$3:$3,0)-1)),"",OFFSET('Raw Data'!$A$3,MATCH('Data above threshold'!$A130,'Raw Data'!$B$4:$B$185,0),MATCH('Data above threshold'!AW$4,'Raw Data'!$3:$3,0)-1))</f>
        <v/>
      </c>
      <c r="AX130" s="107" t="str">
        <f aca="true">IF(ISBLANK(OFFSET('Raw Data'!$A$3,MATCH('Data above threshold'!$A130,'Raw Data'!$B$4:$B$185,0),MATCH('Data above threshold'!AX$4,'Raw Data'!$3:$3,0)-1)),"",OFFSET('Raw Data'!$A$3,MATCH('Data above threshold'!$A130,'Raw Data'!$B$4:$B$185,0),MATCH('Data above threshold'!AX$4,'Raw Data'!$3:$3,0)-1))</f>
        <v/>
      </c>
      <c r="AY130" s="107" t="str">
        <f aca="true">IF(ISBLANK(OFFSET('Raw Data'!$A$3,MATCH('Data above threshold'!$A130,'Raw Data'!$B$4:$B$185,0),MATCH('Data above threshold'!AY$4,'Raw Data'!$3:$3,0)-1)),"",OFFSET('Raw Data'!$A$3,MATCH('Data above threshold'!$A130,'Raw Data'!$B$4:$B$185,0),MATCH('Data above threshold'!AY$4,'Raw Data'!$3:$3,0)-1))</f>
        <v/>
      </c>
      <c r="AZ130" s="107" t="str">
        <f aca="true">IF(ISBLANK(OFFSET('Raw Data'!$A$3,MATCH('Data above threshold'!$A130,'Raw Data'!$B$4:$B$185,0),MATCH('Data above threshold'!AZ$4,'Raw Data'!$3:$3,0)-1)),"",OFFSET('Raw Data'!$A$3,MATCH('Data above threshold'!$A130,'Raw Data'!$B$4:$B$185,0),MATCH('Data above threshold'!AZ$4,'Raw Data'!$3:$3,0)-1))</f>
        <v/>
      </c>
      <c r="BA130" s="107" t="str">
        <f aca="true">IF(ISBLANK(OFFSET('Raw Data'!$A$3,MATCH('Data above threshold'!$A130,'Raw Data'!$B$4:$B$185,0),MATCH('Data above threshold'!BA$4,'Raw Data'!$3:$3,0)-1)),"",OFFSET('Raw Data'!$A$3,MATCH('Data above threshold'!$A130,'Raw Data'!$B$4:$B$185,0),MATCH('Data above threshold'!BA$4,'Raw Data'!$3:$3,0)-1))</f>
        <v/>
      </c>
      <c r="BB130" s="107" t="str">
        <f aca="true">IF(ISBLANK(OFFSET('Raw Data'!$A$3,MATCH('Data above threshold'!$A130,'Raw Data'!$B$4:$B$185,0),MATCH('Data above threshold'!BB$4,'Raw Data'!$3:$3,0)-1)),"",OFFSET('Raw Data'!$A$3,MATCH('Data above threshold'!$A130,'Raw Data'!$B$4:$B$185,0),MATCH('Data above threshold'!BB$4,'Raw Data'!$3:$3,0)-1))</f>
        <v/>
      </c>
      <c r="BC130" s="107" t="str">
        <f aca="true">IF(ISBLANK(OFFSET('Raw Data'!$A$3,MATCH('Data above threshold'!$A130,'Raw Data'!$B$4:$B$185,0),MATCH('Data above threshold'!BC$4,'Raw Data'!$3:$3,0)-1)),"",OFFSET('Raw Data'!$A$3,MATCH('Data above threshold'!$A130,'Raw Data'!$B$4:$B$185,0),MATCH('Data above threshold'!BC$4,'Raw Data'!$3:$3,0)-1))</f>
        <v/>
      </c>
      <c r="BD130" s="107" t="str">
        <f aca="true">IF(ISBLANK(OFFSET('Raw Data'!$A$3,MATCH('Data above threshold'!$A130,'Raw Data'!$B$4:$B$185,0),MATCH('Data above threshold'!BD$4,'Raw Data'!$3:$3,0)-1)),"",OFFSET('Raw Data'!$A$3,MATCH('Data above threshold'!$A130,'Raw Data'!$B$4:$B$185,0),MATCH('Data above threshold'!BD$4,'Raw Data'!$3:$3,0)-1))</f>
        <v/>
      </c>
      <c r="BE130" s="107" t="str">
        <f aca="true">IF(ISBLANK(OFFSET('Raw Data'!$A$3,MATCH('Data above threshold'!$A130,'Raw Data'!$B$4:$B$185,0),MATCH('Data above threshold'!BE$4,'Raw Data'!$3:$3,0)-1)),"",OFFSET('Raw Data'!$A$3,MATCH('Data above threshold'!$A130,'Raw Data'!$B$4:$B$185,0),MATCH('Data above threshold'!BE$4,'Raw Data'!$3:$3,0)-1))</f>
        <v/>
      </c>
      <c r="BF130" s="107" t="str">
        <f aca="true">IF(ISBLANK(OFFSET('Raw Data'!$A$3,MATCH('Data above threshold'!$A130,'Raw Data'!$B$4:$B$185,0),MATCH('Data above threshold'!BF$4,'Raw Data'!$3:$3,0)-1)),"",OFFSET('Raw Data'!$A$3,MATCH('Data above threshold'!$A130,'Raw Data'!$B$4:$B$185,0),MATCH('Data above threshold'!BF$4,'Raw Data'!$3:$3,0)-1))</f>
        <v/>
      </c>
      <c r="BG130" s="107" t="str">
        <f aca="true">IF(ISBLANK(OFFSET('Raw Data'!$A$3,MATCH('Data above threshold'!$A130,'Raw Data'!$B$4:$B$185,0),MATCH('Data above threshold'!BG$4,'Raw Data'!$3:$3,0)-1)),"",OFFSET('Raw Data'!$A$3,MATCH('Data above threshold'!$A130,'Raw Data'!$B$4:$B$185,0),MATCH('Data above threshold'!BG$4,'Raw Data'!$3:$3,0)-1))</f>
        <v/>
      </c>
      <c r="BH130" s="107" t="str">
        <f aca="true">IF(ISBLANK(OFFSET('Raw Data'!$A$3,MATCH('Data above threshold'!$A130,'Raw Data'!$B$4:$B$185,0),MATCH('Data above threshold'!BH$4,'Raw Data'!$3:$3,0)-1)),"",OFFSET('Raw Data'!$A$3,MATCH('Data above threshold'!$A130,'Raw Data'!$B$4:$B$185,0),MATCH('Data above threshold'!BH$4,'Raw Data'!$3:$3,0)-1))</f>
        <v/>
      </c>
      <c r="BI130" s="107" t="str">
        <f aca="true">IF(ISBLANK(OFFSET('Raw Data'!$A$3,MATCH('Data above threshold'!$A130,'Raw Data'!$B$4:$B$185,0),MATCH('Data above threshold'!BI$4,'Raw Data'!$3:$3,0)-1)),"",OFFSET('Raw Data'!$A$3,MATCH('Data above threshold'!$A130,'Raw Data'!$B$4:$B$185,0),MATCH('Data above threshold'!BI$4,'Raw Data'!$3:$3,0)-1))</f>
        <v/>
      </c>
      <c r="BJ130" s="107" t="str">
        <f aca="true">IF(ISBLANK(OFFSET('Raw Data'!$A$3,MATCH('Data above threshold'!$A130,'Raw Data'!$B$4:$B$185,0),MATCH('Data above threshold'!BJ$4,'Raw Data'!$3:$3,0)-1)),"",OFFSET('Raw Data'!$A$3,MATCH('Data above threshold'!$A130,'Raw Data'!$B$4:$B$185,0),MATCH('Data above threshold'!BJ$4,'Raw Data'!$3:$3,0)-1))</f>
        <v/>
      </c>
      <c r="BK130" s="107" t="str">
        <f aca="true">IF(ISBLANK(OFFSET('Raw Data'!$A$3,MATCH('Data above threshold'!$A130,'Raw Data'!$B$4:$B$185,0),MATCH('Data above threshold'!BK$4,'Raw Data'!$3:$3,0)-1)),"",OFFSET('Raw Data'!$A$3,MATCH('Data above threshold'!$A130,'Raw Data'!$B$4:$B$185,0),MATCH('Data above threshold'!BK$4,'Raw Data'!$3:$3,0)-1))</f>
        <v/>
      </c>
      <c r="BL130" s="107" t="str">
        <f aca="true">IF(ISBLANK(OFFSET('Raw Data'!$A$3,MATCH('Data above threshold'!$A130,'Raw Data'!$B$4:$B$185,0),MATCH('Data above threshold'!BL$4,'Raw Data'!$3:$3,0)-1)),"",OFFSET('Raw Data'!$A$3,MATCH('Data above threshold'!$A130,'Raw Data'!$B$4:$B$185,0),MATCH('Data above threshold'!BL$4,'Raw Data'!$3:$3,0)-1))</f>
        <v/>
      </c>
      <c r="BM130" s="107" t="str">
        <f aca="true">IF(ISBLANK(OFFSET('Raw Data'!$A$3,MATCH('Data above threshold'!$A130,'Raw Data'!$B$4:$B$185,0),MATCH('Data above threshold'!BM$4,'Raw Data'!$3:$3,0)-1)),"",OFFSET('Raw Data'!$A$3,MATCH('Data above threshold'!$A130,'Raw Data'!$B$4:$B$185,0),MATCH('Data above threshold'!BM$4,'Raw Data'!$3:$3,0)-1))</f>
        <v/>
      </c>
      <c r="BN130" s="107" t="str">
        <f aca="true">IF(ISBLANK(OFFSET('Raw Data'!$A$3,MATCH('Data above threshold'!$A130,'Raw Data'!$B$4:$B$185,0),MATCH('Data above threshold'!BN$4,'Raw Data'!$3:$3,0)-1)),"",OFFSET('Raw Data'!$A$3,MATCH('Data above threshold'!$A130,'Raw Data'!$B$4:$B$185,0),MATCH('Data above threshold'!BN$4,'Raw Data'!$3:$3,0)-1))</f>
        <v/>
      </c>
      <c r="BO130" s="107" t="str">
        <f aca="true">IF(ISBLANK(OFFSET('Raw Data'!$A$3,MATCH('Data above threshold'!$A130,'Raw Data'!$B$4:$B$185,0),MATCH('Data above threshold'!BO$4,'Raw Data'!$3:$3,0)-1)),"",OFFSET('Raw Data'!$A$3,MATCH('Data above threshold'!$A130,'Raw Data'!$B$4:$B$185,0),MATCH('Data above threshold'!BO$4,'Raw Data'!$3:$3,0)-1))</f>
        <v/>
      </c>
      <c r="BP130" s="107" t="str">
        <f aca="true">IF(ISBLANK(OFFSET('Raw Data'!$A$3,MATCH('Data above threshold'!$A130,'Raw Data'!$B$4:$B$185,0),MATCH('Data above threshold'!BP$4,'Raw Data'!$3:$3,0)-1)),"",OFFSET('Raw Data'!$A$3,MATCH('Data above threshold'!$A130,'Raw Data'!$B$4:$B$185,0),MATCH('Data above threshold'!BP$4,'Raw Data'!$3:$3,0)-1))</f>
        <v/>
      </c>
      <c r="BQ130" s="107" t="str">
        <f aca="true">IF(ISBLANK(OFFSET('Raw Data'!$A$3,MATCH('Data above threshold'!$A130,'Raw Data'!$B$4:$B$185,0),MATCH('Data above threshold'!BQ$4,'Raw Data'!$3:$3,0)-1)),"",OFFSET('Raw Data'!$A$3,MATCH('Data above threshold'!$A130,'Raw Data'!$B$4:$B$185,0),MATCH('Data above threshold'!BQ$4,'Raw Data'!$3:$3,0)-1))</f>
        <v/>
      </c>
      <c r="BR130" s="107" t="str">
        <f aca="true">IF(ISBLANK(OFFSET('Raw Data'!$A$3,MATCH('Data above threshold'!$A130,'Raw Data'!$B$4:$B$185,0),MATCH('Data above threshold'!BR$4,'Raw Data'!$3:$3,0)-1)),"",OFFSET('Raw Data'!$A$3,MATCH('Data above threshold'!$A130,'Raw Data'!$B$4:$B$185,0),MATCH('Data above threshold'!BR$4,'Raw Data'!$3:$3,0)-1))</f>
        <v/>
      </c>
      <c r="BS130" s="107" t="str">
        <f aca="true">IF(ISBLANK(OFFSET('Raw Data'!$A$3,MATCH('Data above threshold'!$A130,'Raw Data'!$B$4:$B$185,0),MATCH('Data above threshold'!BS$4,'Raw Data'!$3:$3,0)-1)),"",OFFSET('Raw Data'!$A$3,MATCH('Data above threshold'!$A130,'Raw Data'!$B$4:$B$185,0),MATCH('Data above threshold'!BS$4,'Raw Data'!$3:$3,0)-1))</f>
        <v/>
      </c>
      <c r="BT130" s="107" t="str">
        <f aca="true">IF(ISBLANK(OFFSET('Raw Data'!$A$3,MATCH('Data above threshold'!$A130,'Raw Data'!$B$4:$B$185,0),MATCH('Data above threshold'!BT$4,'Raw Data'!$3:$3,0)-1)),"",OFFSET('Raw Data'!$A$3,MATCH('Data above threshold'!$A130,'Raw Data'!$B$4:$B$185,0),MATCH('Data above threshold'!BT$4,'Raw Data'!$3:$3,0)-1))</f>
        <v/>
      </c>
      <c r="BU130" s="107" t="str">
        <f aca="true">IF(ISBLANK(OFFSET('Raw Data'!$A$3,MATCH('Data above threshold'!$A130,'Raw Data'!$B$4:$B$185,0),MATCH('Data above threshold'!BU$4,'Raw Data'!$3:$3,0)-1)),"",OFFSET('Raw Data'!$A$3,MATCH('Data above threshold'!$A130,'Raw Data'!$B$4:$B$185,0),MATCH('Data above threshold'!BU$4,'Raw Data'!$3:$3,0)-1))</f>
        <v/>
      </c>
      <c r="BV130" s="107" t="str">
        <f aca="true">IF(ISBLANK(OFFSET('Raw Data'!$A$3,MATCH('Data above threshold'!$A130,'Raw Data'!$B$4:$B$185,0),MATCH('Data above threshold'!BV$4,'Raw Data'!$3:$3,0)-1)),"",OFFSET('Raw Data'!$A$3,MATCH('Data above threshold'!$A130,'Raw Data'!$B$4:$B$185,0),MATCH('Data above threshold'!BV$4,'Raw Data'!$3:$3,0)-1))</f>
        <v/>
      </c>
      <c r="BW130" s="107" t="str">
        <f aca="true">IF(ISBLANK(OFFSET('Raw Data'!$A$3,MATCH('Data above threshold'!$A130,'Raw Data'!$B$4:$B$185,0),MATCH('Data above threshold'!BW$4,'Raw Data'!$3:$3,0)-1)),"",OFFSET('Raw Data'!$A$3,MATCH('Data above threshold'!$A130,'Raw Data'!$B$4:$B$185,0),MATCH('Data above threshold'!BW$4,'Raw Data'!$3:$3,0)-1))</f>
        <v/>
      </c>
      <c r="BX130" s="107" t="str">
        <f aca="true">IF(ISBLANK(OFFSET('Raw Data'!$A$3,MATCH('Data above threshold'!$A130,'Raw Data'!$B$4:$B$185,0),MATCH('Data above threshold'!BX$4,'Raw Data'!$3:$3,0)-1)),"",OFFSET('Raw Data'!$A$3,MATCH('Data above threshold'!$A130,'Raw Data'!$B$4:$B$185,0),MATCH('Data above threshold'!BX$4,'Raw Data'!$3:$3,0)-1))</f>
        <v/>
      </c>
      <c r="BY130" s="107" t="str">
        <f aca="true">IF(ISBLANK(OFFSET('Raw Data'!$A$3,MATCH('Data above threshold'!$A130,'Raw Data'!$B$4:$B$185,0),MATCH('Data above threshold'!BY$4,'Raw Data'!$3:$3,0)-1)),"",OFFSET('Raw Data'!$A$3,MATCH('Data above threshold'!$A130,'Raw Data'!$B$4:$B$185,0),MATCH('Data above threshold'!BY$4,'Raw Data'!$3:$3,0)-1))</f>
        <v/>
      </c>
      <c r="BZ130" s="107" t="str">
        <f aca="true">IF(ISBLANK(OFFSET('Raw Data'!$A$3,MATCH('Data above threshold'!$A130,'Raw Data'!$B$4:$B$185,0),MATCH('Data above threshold'!BZ$4,'Raw Data'!$3:$3,0)-1)),"",OFFSET('Raw Data'!$A$3,MATCH('Data above threshold'!$A130,'Raw Data'!$B$4:$B$185,0),MATCH('Data above threshold'!BZ$4,'Raw Data'!$3:$3,0)-1))</f>
        <v/>
      </c>
      <c r="CA130" s="107" t="str">
        <f aca="true">IF(ISBLANK(OFFSET('Raw Data'!$A$3,MATCH('Data above threshold'!$A130,'Raw Data'!$B$4:$B$185,0),MATCH('Data above threshold'!CA$4,'Raw Data'!$3:$3,0)-1)),"",OFFSET('Raw Data'!$A$3,MATCH('Data above threshold'!$A130,'Raw Data'!$B$4:$B$185,0),MATCH('Data above threshold'!CA$4,'Raw Data'!$3:$3,0)-1))</f>
        <v/>
      </c>
      <c r="CB130" s="107" t="str">
        <f aca="true">IF(ISBLANK(OFFSET('Raw Data'!$A$3,MATCH('Data above threshold'!$A130,'Raw Data'!$B$4:$B$185,0),MATCH('Data above threshold'!CB$4,'Raw Data'!$3:$3,0)-1)),"",OFFSET('Raw Data'!$A$3,MATCH('Data above threshold'!$A130,'Raw Data'!$B$4:$B$185,0),MATCH('Data above threshold'!CB$4,'Raw Data'!$3:$3,0)-1))</f>
        <v/>
      </c>
      <c r="CC130" s="107" t="str">
        <f aca="true">IF(ISBLANK(OFFSET('Raw Data'!$A$3,MATCH('Data above threshold'!$A130,'Raw Data'!$B$4:$B$185,0),MATCH('Data above threshold'!CC$4,'Raw Data'!$3:$3,0)-1)),"",OFFSET('Raw Data'!$A$3,MATCH('Data above threshold'!$A130,'Raw Data'!$B$4:$B$185,0),MATCH('Data above threshold'!CC$4,'Raw Data'!$3:$3,0)-1))</f>
        <v/>
      </c>
      <c r="CD130" s="107" t="str">
        <f aca="true">IF(ISBLANK(OFFSET('Raw Data'!$A$3,MATCH('Data above threshold'!$A130,'Raw Data'!$B$4:$B$185,0),MATCH('Data above threshold'!CD$4,'Raw Data'!$3:$3,0)-1)),"",OFFSET('Raw Data'!$A$3,MATCH('Data above threshold'!$A130,'Raw Data'!$B$4:$B$185,0),MATCH('Data above threshold'!CD$4,'Raw Data'!$3:$3,0)-1))</f>
        <v/>
      </c>
      <c r="CE130" s="107" t="str">
        <f aca="true">IF(ISBLANK(OFFSET('Raw Data'!$A$3,MATCH('Data above threshold'!$A130,'Raw Data'!$B$4:$B$185,0),MATCH('Data above threshold'!CE$4,'Raw Data'!$3:$3,0)-1)),"",OFFSET('Raw Data'!$A$3,MATCH('Data above threshold'!$A130,'Raw Data'!$B$4:$B$185,0),MATCH('Data above threshold'!CE$4,'Raw Data'!$3:$3,0)-1))</f>
        <v/>
      </c>
      <c r="CF130" s="107" t="str">
        <f aca="true">IF(ISBLANK(OFFSET('Raw Data'!$A$3,MATCH('Data above threshold'!$A130,'Raw Data'!$B$4:$B$185,0),MATCH('Data above threshold'!CF$4,'Raw Data'!$3:$3,0)-1)),"",OFFSET('Raw Data'!$A$3,MATCH('Data above threshold'!$A130,'Raw Data'!$B$4:$B$185,0),MATCH('Data above threshold'!CF$4,'Raw Data'!$3:$3,0)-1))</f>
        <v/>
      </c>
      <c r="CG130" s="107" t="str">
        <f aca="true">IF(ISBLANK(OFFSET('Raw Data'!$A$3,MATCH('Data above threshold'!$A130,'Raw Data'!$B$4:$B$185,0),MATCH('Data above threshold'!CG$4,'Raw Data'!$3:$3,0)-1)),"",OFFSET('Raw Data'!$A$3,MATCH('Data above threshold'!$A130,'Raw Data'!$B$4:$B$185,0),MATCH('Data above threshold'!CG$4,'Raw Data'!$3:$3,0)-1))</f>
        <v/>
      </c>
      <c r="CH130" s="107" t="str">
        <f aca="true">IF(ISBLANK(OFFSET('Raw Data'!$A$3,MATCH('Data above threshold'!$A130,'Raw Data'!$B$4:$B$185,0),MATCH('Data above threshold'!CH$4,'Raw Data'!$3:$3,0)-1)),"",OFFSET('Raw Data'!$A$3,MATCH('Data above threshold'!$A130,'Raw Data'!$B$4:$B$185,0),MATCH('Data above threshold'!CH$4,'Raw Data'!$3:$3,0)-1))</f>
        <v/>
      </c>
      <c r="CI130" s="107" t="str">
        <f aca="true">IF(ISBLANK(OFFSET('Raw Data'!$A$3,MATCH('Data above threshold'!$A130,'Raw Data'!$B$4:$B$185,0),MATCH('Data above threshold'!CI$4,'Raw Data'!$3:$3,0)-1)),"",OFFSET('Raw Data'!$A$3,MATCH('Data above threshold'!$A130,'Raw Data'!$B$4:$B$185,0),MATCH('Data above threshold'!CI$4,'Raw Data'!$3:$3,0)-1))</f>
        <v/>
      </c>
      <c r="CJ130" s="107" t="str">
        <f aca="true">IF(ISBLANK(OFFSET('Raw Data'!$A$3,MATCH('Data above threshold'!$A130,'Raw Data'!$B$4:$B$185,0),MATCH('Data above threshold'!CJ$4,'Raw Data'!$3:$3,0)-1)),"",OFFSET('Raw Data'!$A$3,MATCH('Data above threshold'!$A130,'Raw Data'!$B$4:$B$185,0),MATCH('Data above threshold'!CJ$4,'Raw Data'!$3:$3,0)-1))</f>
        <v/>
      </c>
      <c r="CK130" s="107" t="str">
        <f aca="true">IF(ISBLANK(OFFSET('Raw Data'!$A$3,MATCH('Data above threshold'!$A130,'Raw Data'!$B$4:$B$185,0),MATCH('Data above threshold'!CK$4,'Raw Data'!$3:$3,0)-1)),"",OFFSET('Raw Data'!$A$3,MATCH('Data above threshold'!$A130,'Raw Data'!$B$4:$B$185,0),MATCH('Data above threshold'!CK$4,'Raw Data'!$3:$3,0)-1))</f>
        <v/>
      </c>
      <c r="CL130" s="107" t="str">
        <f aca="true">IF(ISBLANK(OFFSET('Raw Data'!$A$3,MATCH('Data above threshold'!$A130,'Raw Data'!$B$4:$B$185,0),MATCH('Data above threshold'!CL$4,'Raw Data'!$3:$3,0)-1)),"",OFFSET('Raw Data'!$A$3,MATCH('Data above threshold'!$A130,'Raw Data'!$B$4:$B$185,0),MATCH('Data above threshold'!CL$4,'Raw Data'!$3:$3,0)-1))</f>
        <v/>
      </c>
      <c r="CM130" s="107" t="str">
        <f aca="true">IF(ISBLANK(OFFSET('Raw Data'!$A$3,MATCH('Data above threshold'!$A130,'Raw Data'!$B$4:$B$185,0),MATCH('Data above threshold'!CM$4,'Raw Data'!$3:$3,0)-1)),"",OFFSET('Raw Data'!$A$3,MATCH('Data above threshold'!$A130,'Raw Data'!$B$4:$B$185,0),MATCH('Data above threshold'!CM$4,'Raw Data'!$3:$3,0)-1))</f>
        <v/>
      </c>
      <c r="CN130" s="107" t="str">
        <f aca="true">IF(ISBLANK(OFFSET('Raw Data'!$A$3,MATCH('Data above threshold'!$A130,'Raw Data'!$B$4:$B$185,0),MATCH('Data above threshold'!CN$4,'Raw Data'!$3:$3,0)-1)),"",OFFSET('Raw Data'!$A$3,MATCH('Data above threshold'!$A130,'Raw Data'!$B$4:$B$185,0),MATCH('Data above threshold'!CN$4,'Raw Data'!$3:$3,0)-1))</f>
        <v/>
      </c>
      <c r="CO130" s="107" t="str">
        <f aca="true">IF(ISBLANK(OFFSET('Raw Data'!$A$3,MATCH('Data above threshold'!$A130,'Raw Data'!$B$4:$B$185,0),MATCH('Data above threshold'!CO$4,'Raw Data'!$3:$3,0)-1)),"",OFFSET('Raw Data'!$A$3,MATCH('Data above threshold'!$A130,'Raw Data'!$B$4:$B$185,0),MATCH('Data above threshold'!CO$4,'Raw Data'!$3:$3,0)-1))</f>
        <v/>
      </c>
      <c r="CP130" s="107" t="str">
        <f aca="true">IF(ISBLANK(OFFSET('Raw Data'!$A$3,MATCH('Data above threshold'!$A130,'Raw Data'!$B$4:$B$185,0),MATCH('Data above threshold'!CP$4,'Raw Data'!$3:$3,0)-1)),"",OFFSET('Raw Data'!$A$3,MATCH('Data above threshold'!$A130,'Raw Data'!$B$4:$B$185,0),MATCH('Data above threshold'!CP$4,'Raw Data'!$3:$3,0)-1))</f>
        <v/>
      </c>
      <c r="CQ130" s="107" t="str">
        <f aca="true">IF(ISBLANK(OFFSET('Raw Data'!$A$3,MATCH('Data above threshold'!$A130,'Raw Data'!$B$4:$B$185,0),MATCH('Data above threshold'!CQ$4,'Raw Data'!$3:$3,0)-1)),"",OFFSET('Raw Data'!$A$3,MATCH('Data above threshold'!$A130,'Raw Data'!$B$4:$B$185,0),MATCH('Data above threshold'!CQ$4,'Raw Data'!$3:$3,0)-1))</f>
        <v/>
      </c>
      <c r="CR130" s="107" t="str">
        <f aca="true">IF(ISBLANK(OFFSET('Raw Data'!$A$3,MATCH('Data above threshold'!$A130,'Raw Data'!$B$4:$B$185,0),MATCH('Data above threshold'!CR$4,'Raw Data'!$3:$3,0)-1)),"",OFFSET('Raw Data'!$A$3,MATCH('Data above threshold'!$A130,'Raw Data'!$B$4:$B$185,0),MATCH('Data above threshold'!CR$4,'Raw Data'!$3:$3,0)-1))</f>
        <v/>
      </c>
    </row>
    <row r="131" customFormat="false" ht="15.5" hidden="false" customHeight="false" outlineLevel="0" collapsed="false">
      <c r="A131" s="107" t="n">
        <v>4441</v>
      </c>
      <c r="B131" s="107" t="n">
        <v>4</v>
      </c>
      <c r="C131" s="107" t="str">
        <f aca="true">IF(ISBLANK(OFFSET('Raw Data'!$A$3,MATCH('Data above threshold'!$A131,'Raw Data'!$B$4:$B$185,0),MATCH('Data above threshold'!C$4,'Raw Data'!$3:$3,0)-1)),"",OFFSET('Raw Data'!$A$3,MATCH('Data above threshold'!$A131,'Raw Data'!$B$4:$B$185,0),MATCH('Data above threshold'!C$4,'Raw Data'!$3:$3,0)-1))</f>
        <v/>
      </c>
      <c r="D131" s="107" t="str">
        <f aca="true">IF(ISBLANK(OFFSET('Raw Data'!$A$3,MATCH('Data above threshold'!$A131,'Raw Data'!$B$4:$B$185,0),MATCH('Data above threshold'!D$4,'Raw Data'!$3:$3,0)-1)),"",OFFSET('Raw Data'!$A$3,MATCH('Data above threshold'!$A131,'Raw Data'!$B$4:$B$185,0),MATCH('Data above threshold'!D$4,'Raw Data'!$3:$3,0)-1))</f>
        <v>Sustainable Mobility Index</v>
      </c>
      <c r="E131" s="107" t="str">
        <f aca="true">IF(ISBLANK(OFFSET('Raw Data'!$A$3,MATCH('Data above threshold'!$A131,'Raw Data'!$B$4:$B$185,0),MATCH('Data above threshold'!E$4,'Raw Data'!$3:$3,0)-1)),"",OFFSET('Raw Data'!$A$3,MATCH('Data above threshold'!$A131,'Raw Data'!$B$4:$B$185,0),MATCH('Data above threshold'!E$4,'Raw Data'!$3:$3,0)-1))</f>
        <v>Sustainable mobility is calculated as the average of scores on universal access, efficiency, safety, and green mobility</v>
      </c>
      <c r="F131" s="107" t="str">
        <f aca="true">IF(ISBLANK(OFFSET('Raw Data'!$A$3,MATCH('Data above threshold'!$A131,'Raw Data'!$B$4:$B$185,0),MATCH('Data above threshold'!F$4,'Raw Data'!$3:$3,0)-1)),"",OFFSET('Raw Data'!$A$3,MATCH('Data above threshold'!$A131,'Raw Data'!$B$4:$B$185,0),MATCH('Data above threshold'!F$4,'Raw Data'!$3:$3,0)-1))</f>
        <v/>
      </c>
      <c r="G131" s="107" t="str">
        <f aca="true">IF(ISBLANK(OFFSET('Raw Data'!$A$3,MATCH('Data above threshold'!$A131,'Raw Data'!$B$4:$B$185,0),MATCH('Data above threshold'!G$4,'Raw Data'!$3:$3,0)-1)),"",OFFSET('Raw Data'!$A$3,MATCH('Data above threshold'!$A131,'Raw Data'!$B$4:$B$185,0),MATCH('Data above threshold'!G$4,'Raw Data'!$3:$3,0)-1))</f>
        <v/>
      </c>
      <c r="H131" s="107" t="str">
        <f aca="true">IF(ISBLANK(OFFSET('Raw Data'!$A$3,MATCH('Data above threshold'!$A131,'Raw Data'!$B$4:$B$185,0),MATCH('Data above threshold'!H$4,'Raw Data'!$3:$3,0)-1)),"",OFFSET('Raw Data'!$A$3,MATCH('Data above threshold'!$A131,'Raw Data'!$B$4:$B$185,0),MATCH('Data above threshold'!H$4,'Raw Data'!$3:$3,0)-1))</f>
        <v/>
      </c>
      <c r="I131" s="107" t="str">
        <f aca="true">IF(ISBLANK(OFFSET('Raw Data'!$A$3,MATCH('Data above threshold'!$A131,'Raw Data'!$B$4:$B$185,0),MATCH('Data above threshold'!I$4,'Raw Data'!$3:$3,0)-1)),"",OFFSET('Raw Data'!$A$3,MATCH('Data above threshold'!$A131,'Raw Data'!$B$4:$B$185,0),MATCH('Data above threshold'!I$4,'Raw Data'!$3:$3,0)-1))</f>
        <v/>
      </c>
      <c r="J131" s="107" t="str">
        <f aca="true">IF(ISBLANK(OFFSET('Raw Data'!$A$3,MATCH('Data above threshold'!$A131,'Raw Data'!$B$4:$B$185,0),MATCH('Data above threshold'!J$4,'Raw Data'!$3:$3,0)-1)),"",OFFSET('Raw Data'!$A$3,MATCH('Data above threshold'!$A131,'Raw Data'!$B$4:$B$185,0),MATCH('Data above threshold'!J$4,'Raw Data'!$3:$3,0)-1))</f>
        <v>The value of the SM Index ranges between 0 and 100</v>
      </c>
      <c r="K131" s="107" t="str">
        <f aca="true">IF(ISBLANK(OFFSET('Raw Data'!$A$3,MATCH('Data above threshold'!$A131,'Raw Data'!$B$4:$B$185,0),MATCH('Data above threshold'!K$4,'Raw Data'!$3:$3,0)-1)),"",OFFSET('Raw Data'!$A$3,MATCH('Data above threshold'!$A131,'Raw Data'!$B$4:$B$185,0),MATCH('Data above threshold'!K$4,'Raw Data'!$3:$3,0)-1))</f>
        <v>Plus</v>
      </c>
      <c r="L131" s="107" t="str">
        <f aca="true">IF(ISBLANK(OFFSET('Raw Data'!$A$3,MATCH('Data above threshold'!$A131,'Raw Data'!$B$4:$B$185,0),MATCH('Data above threshold'!L$4,'Raw Data'!$3:$3,0)-1)),"",OFFSET('Raw Data'!$A$3,MATCH('Data above threshold'!$A131,'Raw Data'!$B$4:$B$185,0),MATCH('Data above threshold'!L$4,'Raw Data'!$3:$3,0)-1))</f>
        <v>https://www.sum4all.org/gra-tool/country-performance/global</v>
      </c>
      <c r="M131" s="105" t="n">
        <f aca="false" t="array" ref="M131:M131">IFERROR(SKEW(IF(ISNUMBER(Q131:CR131),Q131:CR131,"")),"")</f>
        <v>0.149292505506883</v>
      </c>
      <c r="N131" s="107" t="n">
        <v>0</v>
      </c>
      <c r="O131" s="107" t="str">
        <f aca="true">IF(ISBLANK(OFFSET('Raw Data'!$A$3,MATCH('Data above threshold'!$A131,'Raw Data'!$B$4:$B$185,0),MATCH('Data above threshold'!O$4,'Raw Data'!$3:$3,0)-1)),"",OFFSET('Raw Data'!$A$3,MATCH('Data above threshold'!$A131,'Raw Data'!$B$4:$B$185,0),MATCH('Data above threshold'!O$4,'Raw Data'!$3:$3,0)-1))</f>
        <v/>
      </c>
      <c r="P131" s="106" t="n">
        <f aca="false" t="array" ref="P131:P131">IF(B131&lt;4,"",1-IFERROR(SUM(ISNUMBER(Q131:CR131)*(1-$Q$3:$CR$3))/COUNTIF($Q$3:$CR$3,0),0))</f>
        <v>0</v>
      </c>
      <c r="Q131" s="107" t="n">
        <f aca="true">IF(ISBLANK(OFFSET('Raw Data'!$A$3,MATCH('Data above threshold'!$A131,'Raw Data'!$B$4:$B$185,0),MATCH('Data above threshold'!Q$4,'Raw Data'!$3:$3,0)-1)),"",OFFSET('Raw Data'!$A$3,MATCH('Data above threshold'!$A131,'Raw Data'!$B$4:$B$185,0),MATCH('Data above threshold'!Q$4,'Raw Data'!$3:$3,0)-1))</f>
        <v>55</v>
      </c>
      <c r="R131" s="107" t="n">
        <f aca="true">IF(ISBLANK(OFFSET('Raw Data'!$A$3,MATCH('Data above threshold'!$A131,'Raw Data'!$B$4:$B$185,0),MATCH('Data above threshold'!R$4,'Raw Data'!$3:$3,0)-1)),"",OFFSET('Raw Data'!$A$3,MATCH('Data above threshold'!$A131,'Raw Data'!$B$4:$B$185,0),MATCH('Data above threshold'!R$4,'Raw Data'!$3:$3,0)-1))</f>
        <v>61.1</v>
      </c>
      <c r="S131" s="107" t="n">
        <f aca="true">IF(ISBLANK(OFFSET('Raw Data'!$A$3,MATCH('Data above threshold'!$A131,'Raw Data'!$B$4:$B$185,0),MATCH('Data above threshold'!S$4,'Raw Data'!$3:$3,0)-1)),"",OFFSET('Raw Data'!$A$3,MATCH('Data above threshold'!$A131,'Raw Data'!$B$4:$B$185,0),MATCH('Data above threshold'!S$4,'Raw Data'!$3:$3,0)-1))</f>
        <v>80.2</v>
      </c>
      <c r="T131" s="107" t="n">
        <f aca="true">IF(ISBLANK(OFFSET('Raw Data'!$A$3,MATCH('Data above threshold'!$A131,'Raw Data'!$B$4:$B$185,0),MATCH('Data above threshold'!T$4,'Raw Data'!$3:$3,0)-1)),"",OFFSET('Raw Data'!$A$3,MATCH('Data above threshold'!$A131,'Raw Data'!$B$4:$B$185,0),MATCH('Data above threshold'!T$4,'Raw Data'!$3:$3,0)-1))</f>
        <v>74.4</v>
      </c>
      <c r="U131" s="107" t="n">
        <f aca="true">IF(ISBLANK(OFFSET('Raw Data'!$A$3,MATCH('Data above threshold'!$A131,'Raw Data'!$B$4:$B$185,0),MATCH('Data above threshold'!U$4,'Raw Data'!$3:$3,0)-1)),"",OFFSET('Raw Data'!$A$3,MATCH('Data above threshold'!$A131,'Raw Data'!$B$4:$B$185,0),MATCH('Data above threshold'!U$4,'Raw Data'!$3:$3,0)-1))</f>
        <v>42.1</v>
      </c>
      <c r="V131" s="107" t="n">
        <f aca="true">IF(ISBLANK(OFFSET('Raw Data'!$A$3,MATCH('Data above threshold'!$A131,'Raw Data'!$B$4:$B$185,0),MATCH('Data above threshold'!V$4,'Raw Data'!$3:$3,0)-1)),"",OFFSET('Raw Data'!$A$3,MATCH('Data above threshold'!$A131,'Raw Data'!$B$4:$B$185,0),MATCH('Data above threshold'!V$4,'Raw Data'!$3:$3,0)-1))</f>
        <v>37.1</v>
      </c>
      <c r="W131" s="107" t="n">
        <f aca="true">IF(ISBLANK(OFFSET('Raw Data'!$A$3,MATCH('Data above threshold'!$A131,'Raw Data'!$B$4:$B$185,0),MATCH('Data above threshold'!W$4,'Raw Data'!$3:$3,0)-1)),"",OFFSET('Raw Data'!$A$3,MATCH('Data above threshold'!$A131,'Raw Data'!$B$4:$B$185,0),MATCH('Data above threshold'!W$4,'Raw Data'!$3:$3,0)-1))</f>
        <v>53.2</v>
      </c>
      <c r="X131" s="107" t="n">
        <f aca="true">IF(ISBLANK(OFFSET('Raw Data'!$A$3,MATCH('Data above threshold'!$A131,'Raw Data'!$B$4:$B$185,0),MATCH('Data above threshold'!X$4,'Raw Data'!$3:$3,0)-1)),"",OFFSET('Raw Data'!$A$3,MATCH('Data above threshold'!$A131,'Raw Data'!$B$4:$B$185,0),MATCH('Data above threshold'!X$4,'Raw Data'!$3:$3,0)-1))</f>
        <v>57.6</v>
      </c>
      <c r="Y131" s="107" t="n">
        <f aca="true">IF(ISBLANK(OFFSET('Raw Data'!$A$3,MATCH('Data above threshold'!$A131,'Raw Data'!$B$4:$B$185,0),MATCH('Data above threshold'!Y$4,'Raw Data'!$3:$3,0)-1)),"",OFFSET('Raw Data'!$A$3,MATCH('Data above threshold'!$A131,'Raw Data'!$B$4:$B$185,0),MATCH('Data above threshold'!Y$4,'Raw Data'!$3:$3,0)-1))</f>
        <v>84.7</v>
      </c>
      <c r="Z131" s="107" t="n">
        <f aca="true">IF(ISBLANK(OFFSET('Raw Data'!$A$3,MATCH('Data above threshold'!$A131,'Raw Data'!$B$4:$B$185,0),MATCH('Data above threshold'!Z$4,'Raw Data'!$3:$3,0)-1)),"",OFFSET('Raw Data'!$A$3,MATCH('Data above threshold'!$A131,'Raw Data'!$B$4:$B$185,0),MATCH('Data above threshold'!Z$4,'Raw Data'!$3:$3,0)-1))</f>
        <v>62.6</v>
      </c>
      <c r="AA131" s="107" t="n">
        <f aca="true">IF(ISBLANK(OFFSET('Raw Data'!$A$3,MATCH('Data above threshold'!$A131,'Raw Data'!$B$4:$B$185,0),MATCH('Data above threshold'!AA$4,'Raw Data'!$3:$3,0)-1)),"",OFFSET('Raw Data'!$A$3,MATCH('Data above threshold'!$A131,'Raw Data'!$B$4:$B$185,0),MATCH('Data above threshold'!AA$4,'Raw Data'!$3:$3,0)-1))</f>
        <v>53</v>
      </c>
      <c r="AB131" s="107" t="n">
        <f aca="true">IF(ISBLANK(OFFSET('Raw Data'!$A$3,MATCH('Data above threshold'!$A131,'Raw Data'!$B$4:$B$185,0),MATCH('Data above threshold'!AB$4,'Raw Data'!$3:$3,0)-1)),"",OFFSET('Raw Data'!$A$3,MATCH('Data above threshold'!$A131,'Raw Data'!$B$4:$B$185,0),MATCH('Data above threshold'!AB$4,'Raw Data'!$3:$3,0)-1))</f>
        <v>23.5</v>
      </c>
      <c r="AC131" s="107" t="n">
        <f aca="true">IF(ISBLANK(OFFSET('Raw Data'!$A$3,MATCH('Data above threshold'!$A131,'Raw Data'!$B$4:$B$185,0),MATCH('Data above threshold'!AC$4,'Raw Data'!$3:$3,0)-1)),"",OFFSET('Raw Data'!$A$3,MATCH('Data above threshold'!$A131,'Raw Data'!$B$4:$B$185,0),MATCH('Data above threshold'!AC$4,'Raw Data'!$3:$3,0)-1))</f>
        <v>51.5</v>
      </c>
      <c r="AD131" s="107" t="n">
        <f aca="true">IF(ISBLANK(OFFSET('Raw Data'!$A$3,MATCH('Data above threshold'!$A131,'Raw Data'!$B$4:$B$185,0),MATCH('Data above threshold'!AD$4,'Raw Data'!$3:$3,0)-1)),"",OFFSET('Raw Data'!$A$3,MATCH('Data above threshold'!$A131,'Raw Data'!$B$4:$B$185,0),MATCH('Data above threshold'!AD$4,'Raw Data'!$3:$3,0)-1))</f>
        <v>34.4</v>
      </c>
      <c r="AE131" s="107" t="n">
        <f aca="true">IF(ISBLANK(OFFSET('Raw Data'!$A$3,MATCH('Data above threshold'!$A131,'Raw Data'!$B$4:$B$185,0),MATCH('Data above threshold'!AE$4,'Raw Data'!$3:$3,0)-1)),"",OFFSET('Raw Data'!$A$3,MATCH('Data above threshold'!$A131,'Raw Data'!$B$4:$B$185,0),MATCH('Data above threshold'!AE$4,'Raw Data'!$3:$3,0)-1))</f>
        <v>50.4</v>
      </c>
      <c r="AF131" s="107" t="n">
        <f aca="true">IF(ISBLANK(OFFSET('Raw Data'!$A$3,MATCH('Data above threshold'!$A131,'Raw Data'!$B$4:$B$185,0),MATCH('Data above threshold'!AF$4,'Raw Data'!$3:$3,0)-1)),"",OFFSET('Raw Data'!$A$3,MATCH('Data above threshold'!$A131,'Raw Data'!$B$4:$B$185,0),MATCH('Data above threshold'!AF$4,'Raw Data'!$3:$3,0)-1))</f>
        <v>65.7</v>
      </c>
      <c r="AG131" s="107" t="n">
        <f aca="true">IF(ISBLANK(OFFSET('Raw Data'!$A$3,MATCH('Data above threshold'!$A131,'Raw Data'!$B$4:$B$185,0),MATCH('Data above threshold'!AG$4,'Raw Data'!$3:$3,0)-1)),"",OFFSET('Raw Data'!$A$3,MATCH('Data above threshold'!$A131,'Raw Data'!$B$4:$B$185,0),MATCH('Data above threshold'!AG$4,'Raw Data'!$3:$3,0)-1))</f>
        <v>85.3</v>
      </c>
      <c r="AH131" s="107" t="n">
        <f aca="true">IF(ISBLANK(OFFSET('Raw Data'!$A$3,MATCH('Data above threshold'!$A131,'Raw Data'!$B$4:$B$185,0),MATCH('Data above threshold'!AH$4,'Raw Data'!$3:$3,0)-1)),"",OFFSET('Raw Data'!$A$3,MATCH('Data above threshold'!$A131,'Raw Data'!$B$4:$B$185,0),MATCH('Data above threshold'!AH$4,'Raw Data'!$3:$3,0)-1))</f>
        <v>77.6</v>
      </c>
      <c r="AI131" s="107" t="n">
        <f aca="true">IF(ISBLANK(OFFSET('Raw Data'!$A$3,MATCH('Data above threshold'!$A131,'Raw Data'!$B$4:$B$185,0),MATCH('Data above threshold'!AI$4,'Raw Data'!$3:$3,0)-1)),"",OFFSET('Raw Data'!$A$3,MATCH('Data above threshold'!$A131,'Raw Data'!$B$4:$B$185,0),MATCH('Data above threshold'!AI$4,'Raw Data'!$3:$3,0)-1))</f>
        <v>36.6</v>
      </c>
      <c r="AJ131" s="107" t="n">
        <f aca="true">IF(ISBLANK(OFFSET('Raw Data'!$A$3,MATCH('Data above threshold'!$A131,'Raw Data'!$B$4:$B$185,0),MATCH('Data above threshold'!AJ$4,'Raw Data'!$3:$3,0)-1)),"",OFFSET('Raw Data'!$A$3,MATCH('Data above threshold'!$A131,'Raw Data'!$B$4:$B$185,0),MATCH('Data above threshold'!AJ$4,'Raw Data'!$3:$3,0)-1))</f>
        <v>34.7</v>
      </c>
      <c r="AK131" s="107" t="n">
        <f aca="true">IF(ISBLANK(OFFSET('Raw Data'!$A$3,MATCH('Data above threshold'!$A131,'Raw Data'!$B$4:$B$185,0),MATCH('Data above threshold'!AK$4,'Raw Data'!$3:$3,0)-1)),"",OFFSET('Raw Data'!$A$3,MATCH('Data above threshold'!$A131,'Raw Data'!$B$4:$B$185,0),MATCH('Data above threshold'!AK$4,'Raw Data'!$3:$3,0)-1))</f>
        <v>51.9</v>
      </c>
      <c r="AL131" s="107" t="n">
        <f aca="true">IF(ISBLANK(OFFSET('Raw Data'!$A$3,MATCH('Data above threshold'!$A131,'Raw Data'!$B$4:$B$185,0),MATCH('Data above threshold'!AL$4,'Raw Data'!$3:$3,0)-1)),"",OFFSET('Raw Data'!$A$3,MATCH('Data above threshold'!$A131,'Raw Data'!$B$4:$B$185,0),MATCH('Data above threshold'!AL$4,'Raw Data'!$3:$3,0)-1))</f>
        <v>80.9</v>
      </c>
      <c r="AM131" s="107" t="n">
        <f aca="true">IF(ISBLANK(OFFSET('Raw Data'!$A$3,MATCH('Data above threshold'!$A131,'Raw Data'!$B$4:$B$185,0),MATCH('Data above threshold'!AM$4,'Raw Data'!$3:$3,0)-1)),"",OFFSET('Raw Data'!$A$3,MATCH('Data above threshold'!$A131,'Raw Data'!$B$4:$B$185,0),MATCH('Data above threshold'!AM$4,'Raw Data'!$3:$3,0)-1))</f>
        <v>75.6</v>
      </c>
      <c r="AN131" s="107" t="n">
        <f aca="true">IF(ISBLANK(OFFSET('Raw Data'!$A$3,MATCH('Data above threshold'!$A131,'Raw Data'!$B$4:$B$185,0),MATCH('Data above threshold'!AN$4,'Raw Data'!$3:$3,0)-1)),"",OFFSET('Raw Data'!$A$3,MATCH('Data above threshold'!$A131,'Raw Data'!$B$4:$B$185,0),MATCH('Data above threshold'!AN$4,'Raw Data'!$3:$3,0)-1))</f>
        <v>52.6</v>
      </c>
      <c r="AO131" s="107" t="n">
        <f aca="true">IF(ISBLANK(OFFSET('Raw Data'!$A$3,MATCH('Data above threshold'!$A131,'Raw Data'!$B$4:$B$185,0),MATCH('Data above threshold'!AO$4,'Raw Data'!$3:$3,0)-1)),"",OFFSET('Raw Data'!$A$3,MATCH('Data above threshold'!$A131,'Raw Data'!$B$4:$B$185,0),MATCH('Data above threshold'!AO$4,'Raw Data'!$3:$3,0)-1))</f>
        <v>81.9</v>
      </c>
      <c r="AP131" s="107" t="n">
        <f aca="true">IF(ISBLANK(OFFSET('Raw Data'!$A$3,MATCH('Data above threshold'!$A131,'Raw Data'!$B$4:$B$185,0),MATCH('Data above threshold'!AP$4,'Raw Data'!$3:$3,0)-1)),"",OFFSET('Raw Data'!$A$3,MATCH('Data above threshold'!$A131,'Raw Data'!$B$4:$B$185,0),MATCH('Data above threshold'!AP$4,'Raw Data'!$3:$3,0)-1))</f>
        <v>81.9</v>
      </c>
      <c r="AQ131" s="107" t="n">
        <f aca="true">IF(ISBLANK(OFFSET('Raw Data'!$A$3,MATCH('Data above threshold'!$A131,'Raw Data'!$B$4:$B$185,0),MATCH('Data above threshold'!AQ$4,'Raw Data'!$3:$3,0)-1)),"",OFFSET('Raw Data'!$A$3,MATCH('Data above threshold'!$A131,'Raw Data'!$B$4:$B$185,0),MATCH('Data above threshold'!AQ$4,'Raw Data'!$3:$3,0)-1))</f>
        <v>37.3</v>
      </c>
      <c r="AR131" s="107" t="n">
        <f aca="true">IF(ISBLANK(OFFSET('Raw Data'!$A$3,MATCH('Data above threshold'!$A131,'Raw Data'!$B$4:$B$185,0),MATCH('Data above threshold'!AR$4,'Raw Data'!$3:$3,0)-1)),"",OFFSET('Raw Data'!$A$3,MATCH('Data above threshold'!$A131,'Raw Data'!$B$4:$B$185,0),MATCH('Data above threshold'!AR$4,'Raw Data'!$3:$3,0)-1))</f>
        <v>28.7</v>
      </c>
      <c r="AS131" s="107" t="n">
        <f aca="true">IF(ISBLANK(OFFSET('Raw Data'!$A$3,MATCH('Data above threshold'!$A131,'Raw Data'!$B$4:$B$185,0),MATCH('Data above threshold'!AS$4,'Raw Data'!$3:$3,0)-1)),"",OFFSET('Raw Data'!$A$3,MATCH('Data above threshold'!$A131,'Raw Data'!$B$4:$B$185,0),MATCH('Data above threshold'!AS$4,'Raw Data'!$3:$3,0)-1))</f>
        <v>65.2</v>
      </c>
      <c r="AT131" s="107" t="n">
        <f aca="true">IF(ISBLANK(OFFSET('Raw Data'!$A$3,MATCH('Data above threshold'!$A131,'Raw Data'!$B$4:$B$185,0),MATCH('Data above threshold'!AT$4,'Raw Data'!$3:$3,0)-1)),"",OFFSET('Raw Data'!$A$3,MATCH('Data above threshold'!$A131,'Raw Data'!$B$4:$B$185,0),MATCH('Data above threshold'!AT$4,'Raw Data'!$3:$3,0)-1))</f>
        <v>34.1</v>
      </c>
      <c r="AU131" s="107" t="n">
        <f aca="true">IF(ISBLANK(OFFSET('Raw Data'!$A$3,MATCH('Data above threshold'!$A131,'Raw Data'!$B$4:$B$185,0),MATCH('Data above threshold'!AU$4,'Raw Data'!$3:$3,0)-1)),"",OFFSET('Raw Data'!$A$3,MATCH('Data above threshold'!$A131,'Raw Data'!$B$4:$B$185,0),MATCH('Data above threshold'!AU$4,'Raw Data'!$3:$3,0)-1))</f>
        <v>60.7</v>
      </c>
      <c r="AV131" s="107" t="n">
        <f aca="true">IF(ISBLANK(OFFSET('Raw Data'!$A$3,MATCH('Data above threshold'!$A131,'Raw Data'!$B$4:$B$185,0),MATCH('Data above threshold'!AV$4,'Raw Data'!$3:$3,0)-1)),"",OFFSET('Raw Data'!$A$3,MATCH('Data above threshold'!$A131,'Raw Data'!$B$4:$B$185,0),MATCH('Data above threshold'!AV$4,'Raw Data'!$3:$3,0)-1))</f>
        <v>60.8</v>
      </c>
      <c r="AW131" s="107" t="n">
        <f aca="true">IF(ISBLANK(OFFSET('Raw Data'!$A$3,MATCH('Data above threshold'!$A131,'Raw Data'!$B$4:$B$185,0),MATCH('Data above threshold'!AW$4,'Raw Data'!$3:$3,0)-1)),"",OFFSET('Raw Data'!$A$3,MATCH('Data above threshold'!$A131,'Raw Data'!$B$4:$B$185,0),MATCH('Data above threshold'!AW$4,'Raw Data'!$3:$3,0)-1))</f>
        <v>40.3</v>
      </c>
      <c r="AX131" s="107" t="n">
        <f aca="true">IF(ISBLANK(OFFSET('Raw Data'!$A$3,MATCH('Data above threshold'!$A131,'Raw Data'!$B$4:$B$185,0),MATCH('Data above threshold'!AX$4,'Raw Data'!$3:$3,0)-1)),"",OFFSET('Raw Data'!$A$3,MATCH('Data above threshold'!$A131,'Raw Data'!$B$4:$B$185,0),MATCH('Data above threshold'!AX$4,'Raw Data'!$3:$3,0)-1))</f>
        <v>63.5</v>
      </c>
      <c r="AY131" s="107" t="n">
        <f aca="true">IF(ISBLANK(OFFSET('Raw Data'!$A$3,MATCH('Data above threshold'!$A131,'Raw Data'!$B$4:$B$185,0),MATCH('Data above threshold'!AY$4,'Raw Data'!$3:$3,0)-1)),"",OFFSET('Raw Data'!$A$3,MATCH('Data above threshold'!$A131,'Raw Data'!$B$4:$B$185,0),MATCH('Data above threshold'!AY$4,'Raw Data'!$3:$3,0)-1))</f>
        <v>73.3</v>
      </c>
      <c r="AZ131" s="107" t="n">
        <f aca="true">IF(ISBLANK(OFFSET('Raw Data'!$A$3,MATCH('Data above threshold'!$A131,'Raw Data'!$B$4:$B$185,0),MATCH('Data above threshold'!AZ$4,'Raw Data'!$3:$3,0)-1)),"",OFFSET('Raw Data'!$A$3,MATCH('Data above threshold'!$A131,'Raw Data'!$B$4:$B$185,0),MATCH('Data above threshold'!AZ$4,'Raw Data'!$3:$3,0)-1))</f>
        <v>50.6</v>
      </c>
      <c r="BA131" s="107" t="n">
        <f aca="true">IF(ISBLANK(OFFSET('Raw Data'!$A$3,MATCH('Data above threshold'!$A131,'Raw Data'!$B$4:$B$185,0),MATCH('Data above threshold'!BA$4,'Raw Data'!$3:$3,0)-1)),"",OFFSET('Raw Data'!$A$3,MATCH('Data above threshold'!$A131,'Raw Data'!$B$4:$B$185,0),MATCH('Data above threshold'!BA$4,'Raw Data'!$3:$3,0)-1))</f>
        <v>80.4</v>
      </c>
      <c r="BB131" s="107" t="n">
        <f aca="true">IF(ISBLANK(OFFSET('Raw Data'!$A$3,MATCH('Data above threshold'!$A131,'Raw Data'!$B$4:$B$185,0),MATCH('Data above threshold'!BB$4,'Raw Data'!$3:$3,0)-1)),"",OFFSET('Raw Data'!$A$3,MATCH('Data above threshold'!$A131,'Raw Data'!$B$4:$B$185,0),MATCH('Data above threshold'!BB$4,'Raw Data'!$3:$3,0)-1))</f>
        <v>38.2</v>
      </c>
      <c r="BC131" s="107" t="n">
        <f aca="true">IF(ISBLANK(OFFSET('Raw Data'!$A$3,MATCH('Data above threshold'!$A131,'Raw Data'!$B$4:$B$185,0),MATCH('Data above threshold'!BC$4,'Raw Data'!$3:$3,0)-1)),"",OFFSET('Raw Data'!$A$3,MATCH('Data above threshold'!$A131,'Raw Data'!$B$4:$B$185,0),MATCH('Data above threshold'!BC$4,'Raw Data'!$3:$3,0)-1))</f>
        <v>66.5</v>
      </c>
      <c r="BD131" s="107" t="n">
        <f aca="true">IF(ISBLANK(OFFSET('Raw Data'!$A$3,MATCH('Data above threshold'!$A131,'Raw Data'!$B$4:$B$185,0),MATCH('Data above threshold'!BD$4,'Raw Data'!$3:$3,0)-1)),"",OFFSET('Raw Data'!$A$3,MATCH('Data above threshold'!$A131,'Raw Data'!$B$4:$B$185,0),MATCH('Data above threshold'!BD$4,'Raw Data'!$3:$3,0)-1))</f>
        <v>43.6</v>
      </c>
      <c r="BE131" s="107" t="n">
        <f aca="true">IF(ISBLANK(OFFSET('Raw Data'!$A$3,MATCH('Data above threshold'!$A131,'Raw Data'!$B$4:$B$185,0),MATCH('Data above threshold'!BE$4,'Raw Data'!$3:$3,0)-1)),"",OFFSET('Raw Data'!$A$3,MATCH('Data above threshold'!$A131,'Raw Data'!$B$4:$B$185,0),MATCH('Data above threshold'!BE$4,'Raw Data'!$3:$3,0)-1))</f>
        <v>53.7</v>
      </c>
      <c r="BF131" s="107" t="n">
        <f aca="true">IF(ISBLANK(OFFSET('Raw Data'!$A$3,MATCH('Data above threshold'!$A131,'Raw Data'!$B$4:$B$185,0),MATCH('Data above threshold'!BF$4,'Raw Data'!$3:$3,0)-1)),"",OFFSET('Raw Data'!$A$3,MATCH('Data above threshold'!$A131,'Raw Data'!$B$4:$B$185,0),MATCH('Data above threshold'!BF$4,'Raw Data'!$3:$3,0)-1))</f>
        <v>34</v>
      </c>
      <c r="BG131" s="107" t="n">
        <f aca="true">IF(ISBLANK(OFFSET('Raw Data'!$A$3,MATCH('Data above threshold'!$A131,'Raw Data'!$B$4:$B$185,0),MATCH('Data above threshold'!BG$4,'Raw Data'!$3:$3,0)-1)),"",OFFSET('Raw Data'!$A$3,MATCH('Data above threshold'!$A131,'Raw Data'!$B$4:$B$185,0),MATCH('Data above threshold'!BG$4,'Raw Data'!$3:$3,0)-1))</f>
        <v>62.8</v>
      </c>
      <c r="BH131" s="107" t="n">
        <f aca="true">IF(ISBLANK(OFFSET('Raw Data'!$A$3,MATCH('Data above threshold'!$A131,'Raw Data'!$B$4:$B$185,0),MATCH('Data above threshold'!BH$4,'Raw Data'!$3:$3,0)-1)),"",OFFSET('Raw Data'!$A$3,MATCH('Data above threshold'!$A131,'Raw Data'!$B$4:$B$185,0),MATCH('Data above threshold'!BH$4,'Raw Data'!$3:$3,0)-1))</f>
        <v>34.6</v>
      </c>
      <c r="BI131" s="107" t="n">
        <f aca="true">IF(ISBLANK(OFFSET('Raw Data'!$A$3,MATCH('Data above threshold'!$A131,'Raw Data'!$B$4:$B$185,0),MATCH('Data above threshold'!BI$4,'Raw Data'!$3:$3,0)-1)),"",OFFSET('Raw Data'!$A$3,MATCH('Data above threshold'!$A131,'Raw Data'!$B$4:$B$185,0),MATCH('Data above threshold'!BI$4,'Raw Data'!$3:$3,0)-1))</f>
        <v>34.6</v>
      </c>
      <c r="BJ131" s="107" t="n">
        <f aca="true">IF(ISBLANK(OFFSET('Raw Data'!$A$3,MATCH('Data above threshold'!$A131,'Raw Data'!$B$4:$B$185,0),MATCH('Data above threshold'!BJ$4,'Raw Data'!$3:$3,0)-1)),"",OFFSET('Raw Data'!$A$3,MATCH('Data above threshold'!$A131,'Raw Data'!$B$4:$B$185,0),MATCH('Data above threshold'!BJ$4,'Raw Data'!$3:$3,0)-1))</f>
        <v>53.1</v>
      </c>
      <c r="BK131" s="107" t="n">
        <f aca="true">IF(ISBLANK(OFFSET('Raw Data'!$A$3,MATCH('Data above threshold'!$A131,'Raw Data'!$B$4:$B$185,0),MATCH('Data above threshold'!BK$4,'Raw Data'!$3:$3,0)-1)),"",OFFSET('Raw Data'!$A$3,MATCH('Data above threshold'!$A131,'Raw Data'!$B$4:$B$185,0),MATCH('Data above threshold'!BK$4,'Raw Data'!$3:$3,0)-1))</f>
        <v>50.7</v>
      </c>
      <c r="BL131" s="107" t="n">
        <f aca="true">IF(ISBLANK(OFFSET('Raw Data'!$A$3,MATCH('Data above threshold'!$A131,'Raw Data'!$B$4:$B$185,0),MATCH('Data above threshold'!BL$4,'Raw Data'!$3:$3,0)-1)),"",OFFSET('Raw Data'!$A$3,MATCH('Data above threshold'!$A131,'Raw Data'!$B$4:$B$185,0),MATCH('Data above threshold'!BL$4,'Raw Data'!$3:$3,0)-1))</f>
        <v>36.1</v>
      </c>
      <c r="BM131" s="107" t="n">
        <f aca="true">IF(ISBLANK(OFFSET('Raw Data'!$A$3,MATCH('Data above threshold'!$A131,'Raw Data'!$B$4:$B$185,0),MATCH('Data above threshold'!BM$4,'Raw Data'!$3:$3,0)-1)),"",OFFSET('Raw Data'!$A$3,MATCH('Data above threshold'!$A131,'Raw Data'!$B$4:$B$185,0),MATCH('Data above threshold'!BM$4,'Raw Data'!$3:$3,0)-1))</f>
        <v>22.4</v>
      </c>
      <c r="BN131" s="107" t="n">
        <f aca="true">IF(ISBLANK(OFFSET('Raw Data'!$A$3,MATCH('Data above threshold'!$A131,'Raw Data'!$B$4:$B$185,0),MATCH('Data above threshold'!BN$4,'Raw Data'!$3:$3,0)-1)),"",OFFSET('Raw Data'!$A$3,MATCH('Data above threshold'!$A131,'Raw Data'!$B$4:$B$185,0),MATCH('Data above threshold'!BN$4,'Raw Data'!$3:$3,0)-1))</f>
        <v>31.1</v>
      </c>
      <c r="BO131" s="107" t="n">
        <f aca="true">IF(ISBLANK(OFFSET('Raw Data'!$A$3,MATCH('Data above threshold'!$A131,'Raw Data'!$B$4:$B$185,0),MATCH('Data above threshold'!BO$4,'Raw Data'!$3:$3,0)-1)),"",OFFSET('Raw Data'!$A$3,MATCH('Data above threshold'!$A131,'Raw Data'!$B$4:$B$185,0),MATCH('Data above threshold'!BO$4,'Raw Data'!$3:$3,0)-1))</f>
        <v>85.1</v>
      </c>
      <c r="BP131" s="107" t="n">
        <f aca="true">IF(ISBLANK(OFFSET('Raw Data'!$A$3,MATCH('Data above threshold'!$A131,'Raw Data'!$B$4:$B$185,0),MATCH('Data above threshold'!BP$4,'Raw Data'!$3:$3,0)-1)),"",OFFSET('Raw Data'!$A$3,MATCH('Data above threshold'!$A131,'Raw Data'!$B$4:$B$185,0),MATCH('Data above threshold'!BP$4,'Raw Data'!$3:$3,0)-1))</f>
        <v>77.9</v>
      </c>
      <c r="BQ131" s="107" t="n">
        <f aca="true">IF(ISBLANK(OFFSET('Raw Data'!$A$3,MATCH('Data above threshold'!$A131,'Raw Data'!$B$4:$B$185,0),MATCH('Data above threshold'!BQ$4,'Raw Data'!$3:$3,0)-1)),"",OFFSET('Raw Data'!$A$3,MATCH('Data above threshold'!$A131,'Raw Data'!$B$4:$B$185,0),MATCH('Data above threshold'!BQ$4,'Raw Data'!$3:$3,0)-1))</f>
        <v>69</v>
      </c>
      <c r="BR131" s="107" t="n">
        <f aca="true">IF(ISBLANK(OFFSET('Raw Data'!$A$3,MATCH('Data above threshold'!$A131,'Raw Data'!$B$4:$B$185,0),MATCH('Data above threshold'!BR$4,'Raw Data'!$3:$3,0)-1)),"",OFFSET('Raw Data'!$A$3,MATCH('Data above threshold'!$A131,'Raw Data'!$B$4:$B$185,0),MATCH('Data above threshold'!BR$4,'Raw Data'!$3:$3,0)-1))</f>
        <v>37.3</v>
      </c>
      <c r="BS131" s="107" t="n">
        <f aca="true">IF(ISBLANK(OFFSET('Raw Data'!$A$3,MATCH('Data above threshold'!$A131,'Raw Data'!$B$4:$B$185,0),MATCH('Data above threshold'!BS$4,'Raw Data'!$3:$3,0)-1)),"",OFFSET('Raw Data'!$A$3,MATCH('Data above threshold'!$A131,'Raw Data'!$B$4:$B$185,0),MATCH('Data above threshold'!BS$4,'Raw Data'!$3:$3,0)-1))</f>
        <v>60.4</v>
      </c>
      <c r="BT131" s="107" t="n">
        <f aca="true">IF(ISBLANK(OFFSET('Raw Data'!$A$3,MATCH('Data above threshold'!$A131,'Raw Data'!$B$4:$B$185,0),MATCH('Data above threshold'!BT$4,'Raw Data'!$3:$3,0)-1)),"",OFFSET('Raw Data'!$A$3,MATCH('Data above threshold'!$A131,'Raw Data'!$B$4:$B$185,0),MATCH('Data above threshold'!BT$4,'Raw Data'!$3:$3,0)-1))</f>
        <v>48.2</v>
      </c>
      <c r="BU131" s="107" t="n">
        <f aca="true">IF(ISBLANK(OFFSET('Raw Data'!$A$3,MATCH('Data above threshold'!$A131,'Raw Data'!$B$4:$B$185,0),MATCH('Data above threshold'!BU$4,'Raw Data'!$3:$3,0)-1)),"",OFFSET('Raw Data'!$A$3,MATCH('Data above threshold'!$A131,'Raw Data'!$B$4:$B$185,0),MATCH('Data above threshold'!BU$4,'Raw Data'!$3:$3,0)-1))</f>
        <v>56</v>
      </c>
      <c r="BV131" s="107" t="n">
        <f aca="true">IF(ISBLANK(OFFSET('Raw Data'!$A$3,MATCH('Data above threshold'!$A131,'Raw Data'!$B$4:$B$185,0),MATCH('Data above threshold'!BV$4,'Raw Data'!$3:$3,0)-1)),"",OFFSET('Raw Data'!$A$3,MATCH('Data above threshold'!$A131,'Raw Data'!$B$4:$B$185,0),MATCH('Data above threshold'!BV$4,'Raw Data'!$3:$3,0)-1))</f>
        <v>45.7</v>
      </c>
      <c r="BW131" s="107" t="n">
        <f aca="true">IF(ISBLANK(OFFSET('Raw Data'!$A$3,MATCH('Data above threshold'!$A131,'Raw Data'!$B$4:$B$185,0),MATCH('Data above threshold'!BW$4,'Raw Data'!$3:$3,0)-1)),"",OFFSET('Raw Data'!$A$3,MATCH('Data above threshold'!$A131,'Raw Data'!$B$4:$B$185,0),MATCH('Data above threshold'!BW$4,'Raw Data'!$3:$3,0)-1))</f>
        <v>73.4</v>
      </c>
      <c r="BX131" s="107" t="n">
        <f aca="true">IF(ISBLANK(OFFSET('Raw Data'!$A$3,MATCH('Data above threshold'!$A131,'Raw Data'!$B$4:$B$185,0),MATCH('Data above threshold'!BX$4,'Raw Data'!$3:$3,0)-1)),"",OFFSET('Raw Data'!$A$3,MATCH('Data above threshold'!$A131,'Raw Data'!$B$4:$B$185,0),MATCH('Data above threshold'!BX$4,'Raw Data'!$3:$3,0)-1))</f>
        <v>77</v>
      </c>
      <c r="BY131" s="107" t="n">
        <f aca="true">IF(ISBLANK(OFFSET('Raw Data'!$A$3,MATCH('Data above threshold'!$A131,'Raw Data'!$B$4:$B$185,0),MATCH('Data above threshold'!BY$4,'Raw Data'!$3:$3,0)-1)),"",OFFSET('Raw Data'!$A$3,MATCH('Data above threshold'!$A131,'Raw Data'!$B$4:$B$185,0),MATCH('Data above threshold'!BY$4,'Raw Data'!$3:$3,0)-1))</f>
        <v>69.6</v>
      </c>
      <c r="BZ131" s="107" t="n">
        <f aca="true">IF(ISBLANK(OFFSET('Raw Data'!$A$3,MATCH('Data above threshold'!$A131,'Raw Data'!$B$4:$B$185,0),MATCH('Data above threshold'!BZ$4,'Raw Data'!$3:$3,0)-1)),"",OFFSET('Raw Data'!$A$3,MATCH('Data above threshold'!$A131,'Raw Data'!$B$4:$B$185,0),MATCH('Data above threshold'!BZ$4,'Raw Data'!$3:$3,0)-1))</f>
        <v>53.2</v>
      </c>
      <c r="CA131" s="107" t="n">
        <f aca="true">IF(ISBLANK(OFFSET('Raw Data'!$A$3,MATCH('Data above threshold'!$A131,'Raw Data'!$B$4:$B$185,0),MATCH('Data above threshold'!CA$4,'Raw Data'!$3:$3,0)-1)),"",OFFSET('Raw Data'!$A$3,MATCH('Data above threshold'!$A131,'Raw Data'!$B$4:$B$185,0),MATCH('Data above threshold'!CA$4,'Raw Data'!$3:$3,0)-1))</f>
        <v>36.5</v>
      </c>
      <c r="CB131" s="107" t="n">
        <f aca="true">IF(ISBLANK(OFFSET('Raw Data'!$A$3,MATCH('Data above threshold'!$A131,'Raw Data'!$B$4:$B$185,0),MATCH('Data above threshold'!CB$4,'Raw Data'!$3:$3,0)-1)),"",OFFSET('Raw Data'!$A$3,MATCH('Data above threshold'!$A131,'Raw Data'!$B$4:$B$185,0),MATCH('Data above threshold'!CB$4,'Raw Data'!$3:$3,0)-1))</f>
        <v>25.8</v>
      </c>
      <c r="CC131" s="107" t="n">
        <f aca="true">IF(ISBLANK(OFFSET('Raw Data'!$A$3,MATCH('Data above threshold'!$A131,'Raw Data'!$B$4:$B$185,0),MATCH('Data above threshold'!CC$4,'Raw Data'!$3:$3,0)-1)),"",OFFSET('Raw Data'!$A$3,MATCH('Data above threshold'!$A131,'Raw Data'!$B$4:$B$185,0),MATCH('Data above threshold'!CC$4,'Raw Data'!$3:$3,0)-1))</f>
        <v>30.2</v>
      </c>
      <c r="CD131" s="107" t="n">
        <f aca="true">IF(ISBLANK(OFFSET('Raw Data'!$A$3,MATCH('Data above threshold'!$A131,'Raw Data'!$B$4:$B$185,0),MATCH('Data above threshold'!CD$4,'Raw Data'!$3:$3,0)-1)),"",OFFSET('Raw Data'!$A$3,MATCH('Data above threshold'!$A131,'Raw Data'!$B$4:$B$185,0),MATCH('Data above threshold'!CD$4,'Raw Data'!$3:$3,0)-1))</f>
        <v>76</v>
      </c>
      <c r="CE131" s="107" t="n">
        <f aca="true">IF(ISBLANK(OFFSET('Raw Data'!$A$3,MATCH('Data above threshold'!$A131,'Raw Data'!$B$4:$B$185,0),MATCH('Data above threshold'!CE$4,'Raw Data'!$3:$3,0)-1)),"",OFFSET('Raw Data'!$A$3,MATCH('Data above threshold'!$A131,'Raw Data'!$B$4:$B$185,0),MATCH('Data above threshold'!CE$4,'Raw Data'!$3:$3,0)-1))</f>
        <v>58.4</v>
      </c>
      <c r="CF131" s="107" t="n">
        <f aca="true">IF(ISBLANK(OFFSET('Raw Data'!$A$3,MATCH('Data above threshold'!$A131,'Raw Data'!$B$4:$B$185,0),MATCH('Data above threshold'!CF$4,'Raw Data'!$3:$3,0)-1)),"",OFFSET('Raw Data'!$A$3,MATCH('Data above threshold'!$A131,'Raw Data'!$B$4:$B$185,0),MATCH('Data above threshold'!CF$4,'Raw Data'!$3:$3,0)-1))</f>
        <v>41.5</v>
      </c>
      <c r="CG131" s="107" t="n">
        <f aca="true">IF(ISBLANK(OFFSET('Raw Data'!$A$3,MATCH('Data above threshold'!$A131,'Raw Data'!$B$4:$B$185,0),MATCH('Data above threshold'!CG$4,'Raw Data'!$3:$3,0)-1)),"",OFFSET('Raw Data'!$A$3,MATCH('Data above threshold'!$A131,'Raw Data'!$B$4:$B$185,0),MATCH('Data above threshold'!CG$4,'Raw Data'!$3:$3,0)-1))</f>
        <v>61.3</v>
      </c>
      <c r="CH131" s="107" t="n">
        <f aca="true">IF(ISBLANK(OFFSET('Raw Data'!$A$3,MATCH('Data above threshold'!$A131,'Raw Data'!$B$4:$B$185,0),MATCH('Data above threshold'!CH$4,'Raw Data'!$3:$3,0)-1)),"",OFFSET('Raw Data'!$A$3,MATCH('Data above threshold'!$A131,'Raw Data'!$B$4:$B$185,0),MATCH('Data above threshold'!CH$4,'Raw Data'!$3:$3,0)-1))</f>
        <v>84.9</v>
      </c>
      <c r="CI131" s="107" t="n">
        <f aca="true">IF(ISBLANK(OFFSET('Raw Data'!$A$3,MATCH('Data above threshold'!$A131,'Raw Data'!$B$4:$B$185,0),MATCH('Data above threshold'!CI$4,'Raw Data'!$3:$3,0)-1)),"",OFFSET('Raw Data'!$A$3,MATCH('Data above threshold'!$A131,'Raw Data'!$B$4:$B$185,0),MATCH('Data above threshold'!CI$4,'Raw Data'!$3:$3,0)-1))</f>
        <v>23.5</v>
      </c>
      <c r="CJ131" s="107" t="n">
        <f aca="true">IF(ISBLANK(OFFSET('Raw Data'!$A$3,MATCH('Data above threshold'!$A131,'Raw Data'!$B$4:$B$185,0),MATCH('Data above threshold'!CJ$4,'Raw Data'!$3:$3,0)-1)),"",OFFSET('Raw Data'!$A$3,MATCH('Data above threshold'!$A131,'Raw Data'!$B$4:$B$185,0),MATCH('Data above threshold'!CJ$4,'Raw Data'!$3:$3,0)-1))</f>
        <v>34.3</v>
      </c>
      <c r="CK131" s="107" t="n">
        <f aca="true">IF(ISBLANK(OFFSET('Raw Data'!$A$3,MATCH('Data above threshold'!$A131,'Raw Data'!$B$4:$B$185,0),MATCH('Data above threshold'!CK$4,'Raw Data'!$3:$3,0)-1)),"",OFFSET('Raw Data'!$A$3,MATCH('Data above threshold'!$A131,'Raw Data'!$B$4:$B$185,0),MATCH('Data above threshold'!CK$4,'Raw Data'!$3:$3,0)-1))</f>
        <v>39.2</v>
      </c>
      <c r="CL131" s="107" t="n">
        <f aca="true">IF(ISBLANK(OFFSET('Raw Data'!$A$3,MATCH('Data above threshold'!$A131,'Raw Data'!$B$4:$B$185,0),MATCH('Data above threshold'!CL$4,'Raw Data'!$3:$3,0)-1)),"",OFFSET('Raw Data'!$A$3,MATCH('Data above threshold'!$A131,'Raw Data'!$B$4:$B$185,0),MATCH('Data above threshold'!CL$4,'Raw Data'!$3:$3,0)-1))</f>
        <v>51.6</v>
      </c>
      <c r="CM131" s="107" t="n">
        <f aca="true">IF(ISBLANK(OFFSET('Raw Data'!$A$3,MATCH('Data above threshold'!$A131,'Raw Data'!$B$4:$B$185,0),MATCH('Data above threshold'!CM$4,'Raw Data'!$3:$3,0)-1)),"",OFFSET('Raw Data'!$A$3,MATCH('Data above threshold'!$A131,'Raw Data'!$B$4:$B$185,0),MATCH('Data above threshold'!CM$4,'Raw Data'!$3:$3,0)-1))</f>
        <v>54.8</v>
      </c>
      <c r="CN131" s="107" t="n">
        <f aca="true">IF(ISBLANK(OFFSET('Raw Data'!$A$3,MATCH('Data above threshold'!$A131,'Raw Data'!$B$4:$B$185,0),MATCH('Data above threshold'!CN$4,'Raw Data'!$3:$3,0)-1)),"",OFFSET('Raw Data'!$A$3,MATCH('Data above threshold'!$A131,'Raw Data'!$B$4:$B$185,0),MATCH('Data above threshold'!CN$4,'Raw Data'!$3:$3,0)-1))</f>
        <v>67.9</v>
      </c>
      <c r="CO131" s="107" t="n">
        <f aca="true">IF(ISBLANK(OFFSET('Raw Data'!$A$3,MATCH('Data above threshold'!$A131,'Raw Data'!$B$4:$B$185,0),MATCH('Data above threshold'!CO$4,'Raw Data'!$3:$3,0)-1)),"",OFFSET('Raw Data'!$A$3,MATCH('Data above threshold'!$A131,'Raw Data'!$B$4:$B$185,0),MATCH('Data above threshold'!CO$4,'Raw Data'!$3:$3,0)-1))</f>
        <v>49.1</v>
      </c>
      <c r="CP131" s="107" t="n">
        <f aca="true">IF(ISBLANK(OFFSET('Raw Data'!$A$3,MATCH('Data above threshold'!$A131,'Raw Data'!$B$4:$B$185,0),MATCH('Data above threshold'!CP$4,'Raw Data'!$3:$3,0)-1)),"",OFFSET('Raw Data'!$A$3,MATCH('Data above threshold'!$A131,'Raw Data'!$B$4:$B$185,0),MATCH('Data above threshold'!CP$4,'Raw Data'!$3:$3,0)-1))</f>
        <v>28.3</v>
      </c>
      <c r="CQ131" s="107" t="n">
        <f aca="true">IF(ISBLANK(OFFSET('Raw Data'!$A$3,MATCH('Data above threshold'!$A131,'Raw Data'!$B$4:$B$185,0),MATCH('Data above threshold'!CQ$4,'Raw Data'!$3:$3,0)-1)),"",OFFSET('Raw Data'!$A$3,MATCH('Data above threshold'!$A131,'Raw Data'!$B$4:$B$185,0),MATCH('Data above threshold'!CQ$4,'Raw Data'!$3:$3,0)-1))</f>
        <v>34.7</v>
      </c>
      <c r="CR131" s="107" t="n">
        <f aca="true">IF(ISBLANK(OFFSET('Raw Data'!$A$3,MATCH('Data above threshold'!$A131,'Raw Data'!$B$4:$B$185,0),MATCH('Data above threshold'!CR$4,'Raw Data'!$3:$3,0)-1)),"",OFFSET('Raw Data'!$A$3,MATCH('Data above threshold'!$A131,'Raw Data'!$B$4:$B$185,0),MATCH('Data above threshold'!CR$4,'Raw Data'!$3:$3,0)-1))</f>
        <v>30.6</v>
      </c>
    </row>
    <row r="132" customFormat="false" ht="15.5" hidden="false" customHeight="false" outlineLevel="0" collapsed="false">
      <c r="A132" s="107" t="n">
        <v>5000</v>
      </c>
      <c r="B132" s="107" t="n">
        <v>1</v>
      </c>
      <c r="C132" s="107" t="str">
        <f aca="true">IF(ISBLANK(OFFSET('Raw Data'!$A$3,MATCH('Data above threshold'!$A132,'Raw Data'!$B$4:$B$185,0),MATCH('Data above threshold'!C$4,'Raw Data'!$3:$3,0)-1)),"",OFFSET('Raw Data'!$A$3,MATCH('Data above threshold'!$A132,'Raw Data'!$B$4:$B$185,0),MATCH('Data above threshold'!C$4,'Raw Data'!$3:$3,0)-1))</f>
        <v/>
      </c>
      <c r="D132" s="107" t="str">
        <f aca="true">IF(ISBLANK(OFFSET('Raw Data'!$A$3,MATCH('Data above threshold'!$A132,'Raw Data'!$B$4:$B$185,0),MATCH('Data above threshold'!D$4,'Raw Data'!$3:$3,0)-1)),"",OFFSET('Raw Data'!$A$3,MATCH('Data above threshold'!$A132,'Raw Data'!$B$4:$B$185,0),MATCH('Data above threshold'!D$4,'Raw Data'!$3:$3,0)-1))</f>
        <v>Technology and Innovation Products for Consumers</v>
      </c>
      <c r="E132" s="107" t="str">
        <f aca="true">IF(ISBLANK(OFFSET('Raw Data'!$A$3,MATCH('Data above threshold'!$A132,'Raw Data'!$B$4:$B$185,0),MATCH('Data above threshold'!E$4,'Raw Data'!$3:$3,0)-1)),"",OFFSET('Raw Data'!$A$3,MATCH('Data above threshold'!$A132,'Raw Data'!$B$4:$B$185,0),MATCH('Data above threshold'!E$4,'Raw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07" t="str">
        <f aca="true">IF(ISBLANK(OFFSET('Raw Data'!$A$3,MATCH('Data above threshold'!$A132,'Raw Data'!$B$4:$B$185,0),MATCH('Data above threshold'!F$4,'Raw Data'!$3:$3,0)-1)),"",OFFSET('Raw Data'!$A$3,MATCH('Data above threshold'!$A132,'Raw Data'!$B$4:$B$185,0),MATCH('Data above threshold'!F$4,'Raw Data'!$3:$3,0)-1))</f>
        <v/>
      </c>
      <c r="G132" s="107" t="str">
        <f aca="true">IF(ISBLANK(OFFSET('Raw Data'!$A$3,MATCH('Data above threshold'!$A132,'Raw Data'!$B$4:$B$185,0),MATCH('Data above threshold'!G$4,'Raw Data'!$3:$3,0)-1)),"",OFFSET('Raw Data'!$A$3,MATCH('Data above threshold'!$A132,'Raw Data'!$B$4:$B$185,0),MATCH('Data above threshold'!G$4,'Raw Data'!$3:$3,0)-1))</f>
        <v/>
      </c>
      <c r="H132" s="107" t="str">
        <f aca="true">IF(ISBLANK(OFFSET('Raw Data'!$A$3,MATCH('Data above threshold'!$A132,'Raw Data'!$B$4:$B$185,0),MATCH('Data above threshold'!H$4,'Raw Data'!$3:$3,0)-1)),"",OFFSET('Raw Data'!$A$3,MATCH('Data above threshold'!$A132,'Raw Data'!$B$4:$B$185,0),MATCH('Data above threshold'!H$4,'Raw Data'!$3:$3,0)-1))</f>
        <v/>
      </c>
      <c r="I132" s="107" t="str">
        <f aca="true">IF(ISBLANK(OFFSET('Raw Data'!$A$3,MATCH('Data above threshold'!$A132,'Raw Data'!$B$4:$B$185,0),MATCH('Data above threshold'!I$4,'Raw Data'!$3:$3,0)-1)),"",OFFSET('Raw Data'!$A$3,MATCH('Data above threshold'!$A132,'Raw Data'!$B$4:$B$185,0),MATCH('Data above threshold'!I$4,'Raw Data'!$3:$3,0)-1))</f>
        <v/>
      </c>
      <c r="J132" s="107" t="str">
        <f aca="true">IF(ISBLANK(OFFSET('Raw Data'!$A$3,MATCH('Data above threshold'!$A132,'Raw Data'!$B$4:$B$185,0),MATCH('Data above threshold'!J$4,'Raw Data'!$3:$3,0)-1)),"",OFFSET('Raw Data'!$A$3,MATCH('Data above threshold'!$A132,'Raw Data'!$B$4:$B$185,0),MATCH('Data above threshold'!J$4,'Raw Data'!$3:$3,0)-1))</f>
        <v/>
      </c>
      <c r="K132" s="107" t="str">
        <f aca="true">IF(ISBLANK(OFFSET('Raw Data'!$A$3,MATCH('Data above threshold'!$A132,'Raw Data'!$B$4:$B$185,0),MATCH('Data above threshold'!K$4,'Raw Data'!$3:$3,0)-1)),"",OFFSET('Raw Data'!$A$3,MATCH('Data above threshold'!$A132,'Raw Data'!$B$4:$B$185,0),MATCH('Data above threshold'!K$4,'Raw Data'!$3:$3,0)-1))</f>
        <v/>
      </c>
      <c r="L132" s="107" t="str">
        <f aca="true">IF(ISBLANK(OFFSET('Raw Data'!$A$3,MATCH('Data above threshold'!$A132,'Raw Data'!$B$4:$B$185,0),MATCH('Data above threshold'!L$4,'Raw Data'!$3:$3,0)-1)),"",OFFSET('Raw Data'!$A$3,MATCH('Data above threshold'!$A132,'Raw Data'!$B$4:$B$185,0),MATCH('Data above threshold'!L$4,'Raw Data'!$3:$3,0)-1))</f>
        <v/>
      </c>
      <c r="M132" s="105" t="str">
        <f aca="false" t="array" ref="M132:M132">IFERROR(SKEW(IF(ISNUMBER(Q132:CR132),Q132:CR132,"")),"")</f>
        <v/>
      </c>
      <c r="N132" s="107"/>
      <c r="O132" s="107" t="str">
        <f aca="true">IF(ISBLANK(OFFSET('Raw Data'!$A$3,MATCH('Data above threshold'!$A132,'Raw Data'!$B$4:$B$185,0),MATCH('Data above threshold'!O$4,'Raw Data'!$3:$3,0)-1)),"",OFFSET('Raw Data'!$A$3,MATCH('Data above threshold'!$A132,'Raw Data'!$B$4:$B$185,0),MATCH('Data above threshold'!O$4,'Raw Data'!$3:$3,0)-1))</f>
        <v/>
      </c>
      <c r="P132" s="106" t="str">
        <f aca="false" t="array" ref="P132:P132">IF(B132&lt;4,"",1-IFERROR(SUM(ISNUMBER(Q132:CR132)*(1-$Q$3:$CR$3))/COUNTIF($Q$3:$CR$3,0),0))</f>
        <v/>
      </c>
      <c r="Q132" s="107" t="str">
        <f aca="true">IF(ISBLANK(OFFSET('Raw Data'!$A$3,MATCH('Data above threshold'!$A132,'Raw Data'!$B$4:$B$185,0),MATCH('Data above threshold'!Q$4,'Raw Data'!$3:$3,0)-1)),"",OFFSET('Raw Data'!$A$3,MATCH('Data above threshold'!$A132,'Raw Data'!$B$4:$B$185,0),MATCH('Data above threshold'!Q$4,'Raw Data'!$3:$3,0)-1))</f>
        <v/>
      </c>
      <c r="R132" s="107" t="str">
        <f aca="true">IF(ISBLANK(OFFSET('Raw Data'!$A$3,MATCH('Data above threshold'!$A132,'Raw Data'!$B$4:$B$185,0),MATCH('Data above threshold'!R$4,'Raw Data'!$3:$3,0)-1)),"",OFFSET('Raw Data'!$A$3,MATCH('Data above threshold'!$A132,'Raw Data'!$B$4:$B$185,0),MATCH('Data above threshold'!R$4,'Raw Data'!$3:$3,0)-1))</f>
        <v/>
      </c>
      <c r="S132" s="107" t="str">
        <f aca="true">IF(ISBLANK(OFFSET('Raw Data'!$A$3,MATCH('Data above threshold'!$A132,'Raw Data'!$B$4:$B$185,0),MATCH('Data above threshold'!S$4,'Raw Data'!$3:$3,0)-1)),"",OFFSET('Raw Data'!$A$3,MATCH('Data above threshold'!$A132,'Raw Data'!$B$4:$B$185,0),MATCH('Data above threshold'!S$4,'Raw Data'!$3:$3,0)-1))</f>
        <v/>
      </c>
      <c r="T132" s="107" t="str">
        <f aca="true">IF(ISBLANK(OFFSET('Raw Data'!$A$3,MATCH('Data above threshold'!$A132,'Raw Data'!$B$4:$B$185,0),MATCH('Data above threshold'!T$4,'Raw Data'!$3:$3,0)-1)),"",OFFSET('Raw Data'!$A$3,MATCH('Data above threshold'!$A132,'Raw Data'!$B$4:$B$185,0),MATCH('Data above threshold'!T$4,'Raw Data'!$3:$3,0)-1))</f>
        <v/>
      </c>
      <c r="U132" s="107" t="str">
        <f aca="true">IF(ISBLANK(OFFSET('Raw Data'!$A$3,MATCH('Data above threshold'!$A132,'Raw Data'!$B$4:$B$185,0),MATCH('Data above threshold'!U$4,'Raw Data'!$3:$3,0)-1)),"",OFFSET('Raw Data'!$A$3,MATCH('Data above threshold'!$A132,'Raw Data'!$B$4:$B$185,0),MATCH('Data above threshold'!U$4,'Raw Data'!$3:$3,0)-1))</f>
        <v/>
      </c>
      <c r="V132" s="107" t="str">
        <f aca="true">IF(ISBLANK(OFFSET('Raw Data'!$A$3,MATCH('Data above threshold'!$A132,'Raw Data'!$B$4:$B$185,0),MATCH('Data above threshold'!V$4,'Raw Data'!$3:$3,0)-1)),"",OFFSET('Raw Data'!$A$3,MATCH('Data above threshold'!$A132,'Raw Data'!$B$4:$B$185,0),MATCH('Data above threshold'!V$4,'Raw Data'!$3:$3,0)-1))</f>
        <v/>
      </c>
      <c r="W132" s="107" t="str">
        <f aca="true">IF(ISBLANK(OFFSET('Raw Data'!$A$3,MATCH('Data above threshold'!$A132,'Raw Data'!$B$4:$B$185,0),MATCH('Data above threshold'!W$4,'Raw Data'!$3:$3,0)-1)),"",OFFSET('Raw Data'!$A$3,MATCH('Data above threshold'!$A132,'Raw Data'!$B$4:$B$185,0),MATCH('Data above threshold'!W$4,'Raw Data'!$3:$3,0)-1))</f>
        <v/>
      </c>
      <c r="X132" s="107" t="str">
        <f aca="true">IF(ISBLANK(OFFSET('Raw Data'!$A$3,MATCH('Data above threshold'!$A132,'Raw Data'!$B$4:$B$185,0),MATCH('Data above threshold'!X$4,'Raw Data'!$3:$3,0)-1)),"",OFFSET('Raw Data'!$A$3,MATCH('Data above threshold'!$A132,'Raw Data'!$B$4:$B$185,0),MATCH('Data above threshold'!X$4,'Raw Data'!$3:$3,0)-1))</f>
        <v/>
      </c>
      <c r="Y132" s="107" t="str">
        <f aca="true">IF(ISBLANK(OFFSET('Raw Data'!$A$3,MATCH('Data above threshold'!$A132,'Raw Data'!$B$4:$B$185,0),MATCH('Data above threshold'!Y$4,'Raw Data'!$3:$3,0)-1)),"",OFFSET('Raw Data'!$A$3,MATCH('Data above threshold'!$A132,'Raw Data'!$B$4:$B$185,0),MATCH('Data above threshold'!Y$4,'Raw Data'!$3:$3,0)-1))</f>
        <v/>
      </c>
      <c r="Z132" s="107" t="str">
        <f aca="true">IF(ISBLANK(OFFSET('Raw Data'!$A$3,MATCH('Data above threshold'!$A132,'Raw Data'!$B$4:$B$185,0),MATCH('Data above threshold'!Z$4,'Raw Data'!$3:$3,0)-1)),"",OFFSET('Raw Data'!$A$3,MATCH('Data above threshold'!$A132,'Raw Data'!$B$4:$B$185,0),MATCH('Data above threshold'!Z$4,'Raw Data'!$3:$3,0)-1))</f>
        <v/>
      </c>
      <c r="AA132" s="107" t="str">
        <f aca="true">IF(ISBLANK(OFFSET('Raw Data'!$A$3,MATCH('Data above threshold'!$A132,'Raw Data'!$B$4:$B$185,0),MATCH('Data above threshold'!AA$4,'Raw Data'!$3:$3,0)-1)),"",OFFSET('Raw Data'!$A$3,MATCH('Data above threshold'!$A132,'Raw Data'!$B$4:$B$185,0),MATCH('Data above threshold'!AA$4,'Raw Data'!$3:$3,0)-1))</f>
        <v/>
      </c>
      <c r="AB132" s="107" t="str">
        <f aca="true">IF(ISBLANK(OFFSET('Raw Data'!$A$3,MATCH('Data above threshold'!$A132,'Raw Data'!$B$4:$B$185,0),MATCH('Data above threshold'!AB$4,'Raw Data'!$3:$3,0)-1)),"",OFFSET('Raw Data'!$A$3,MATCH('Data above threshold'!$A132,'Raw Data'!$B$4:$B$185,0),MATCH('Data above threshold'!AB$4,'Raw Data'!$3:$3,0)-1))</f>
        <v/>
      </c>
      <c r="AC132" s="107" t="str">
        <f aca="true">IF(ISBLANK(OFFSET('Raw Data'!$A$3,MATCH('Data above threshold'!$A132,'Raw Data'!$B$4:$B$185,0),MATCH('Data above threshold'!AC$4,'Raw Data'!$3:$3,0)-1)),"",OFFSET('Raw Data'!$A$3,MATCH('Data above threshold'!$A132,'Raw Data'!$B$4:$B$185,0),MATCH('Data above threshold'!AC$4,'Raw Data'!$3:$3,0)-1))</f>
        <v/>
      </c>
      <c r="AD132" s="107" t="str">
        <f aca="true">IF(ISBLANK(OFFSET('Raw Data'!$A$3,MATCH('Data above threshold'!$A132,'Raw Data'!$B$4:$B$185,0),MATCH('Data above threshold'!AD$4,'Raw Data'!$3:$3,0)-1)),"",OFFSET('Raw Data'!$A$3,MATCH('Data above threshold'!$A132,'Raw Data'!$B$4:$B$185,0),MATCH('Data above threshold'!AD$4,'Raw Data'!$3:$3,0)-1))</f>
        <v/>
      </c>
      <c r="AE132" s="107" t="str">
        <f aca="true">IF(ISBLANK(OFFSET('Raw Data'!$A$3,MATCH('Data above threshold'!$A132,'Raw Data'!$B$4:$B$185,0),MATCH('Data above threshold'!AE$4,'Raw Data'!$3:$3,0)-1)),"",OFFSET('Raw Data'!$A$3,MATCH('Data above threshold'!$A132,'Raw Data'!$B$4:$B$185,0),MATCH('Data above threshold'!AE$4,'Raw Data'!$3:$3,0)-1))</f>
        <v/>
      </c>
      <c r="AF132" s="107" t="str">
        <f aca="true">IF(ISBLANK(OFFSET('Raw Data'!$A$3,MATCH('Data above threshold'!$A132,'Raw Data'!$B$4:$B$185,0),MATCH('Data above threshold'!AF$4,'Raw Data'!$3:$3,0)-1)),"",OFFSET('Raw Data'!$A$3,MATCH('Data above threshold'!$A132,'Raw Data'!$B$4:$B$185,0),MATCH('Data above threshold'!AF$4,'Raw Data'!$3:$3,0)-1))</f>
        <v/>
      </c>
      <c r="AG132" s="107" t="str">
        <f aca="true">IF(ISBLANK(OFFSET('Raw Data'!$A$3,MATCH('Data above threshold'!$A132,'Raw Data'!$B$4:$B$185,0),MATCH('Data above threshold'!AG$4,'Raw Data'!$3:$3,0)-1)),"",OFFSET('Raw Data'!$A$3,MATCH('Data above threshold'!$A132,'Raw Data'!$B$4:$B$185,0),MATCH('Data above threshold'!AG$4,'Raw Data'!$3:$3,0)-1))</f>
        <v/>
      </c>
      <c r="AH132" s="107" t="str">
        <f aca="true">IF(ISBLANK(OFFSET('Raw Data'!$A$3,MATCH('Data above threshold'!$A132,'Raw Data'!$B$4:$B$185,0),MATCH('Data above threshold'!AH$4,'Raw Data'!$3:$3,0)-1)),"",OFFSET('Raw Data'!$A$3,MATCH('Data above threshold'!$A132,'Raw Data'!$B$4:$B$185,0),MATCH('Data above threshold'!AH$4,'Raw Data'!$3:$3,0)-1))</f>
        <v/>
      </c>
      <c r="AI132" s="107" t="str">
        <f aca="true">IF(ISBLANK(OFFSET('Raw Data'!$A$3,MATCH('Data above threshold'!$A132,'Raw Data'!$B$4:$B$185,0),MATCH('Data above threshold'!AI$4,'Raw Data'!$3:$3,0)-1)),"",OFFSET('Raw Data'!$A$3,MATCH('Data above threshold'!$A132,'Raw Data'!$B$4:$B$185,0),MATCH('Data above threshold'!AI$4,'Raw Data'!$3:$3,0)-1))</f>
        <v/>
      </c>
      <c r="AJ132" s="107" t="str">
        <f aca="true">IF(ISBLANK(OFFSET('Raw Data'!$A$3,MATCH('Data above threshold'!$A132,'Raw Data'!$B$4:$B$185,0),MATCH('Data above threshold'!AJ$4,'Raw Data'!$3:$3,0)-1)),"",OFFSET('Raw Data'!$A$3,MATCH('Data above threshold'!$A132,'Raw Data'!$B$4:$B$185,0),MATCH('Data above threshold'!AJ$4,'Raw Data'!$3:$3,0)-1))</f>
        <v/>
      </c>
      <c r="AK132" s="107" t="str">
        <f aca="true">IF(ISBLANK(OFFSET('Raw Data'!$A$3,MATCH('Data above threshold'!$A132,'Raw Data'!$B$4:$B$185,0),MATCH('Data above threshold'!AK$4,'Raw Data'!$3:$3,0)-1)),"",OFFSET('Raw Data'!$A$3,MATCH('Data above threshold'!$A132,'Raw Data'!$B$4:$B$185,0),MATCH('Data above threshold'!AK$4,'Raw Data'!$3:$3,0)-1))</f>
        <v/>
      </c>
      <c r="AL132" s="107" t="str">
        <f aca="true">IF(ISBLANK(OFFSET('Raw Data'!$A$3,MATCH('Data above threshold'!$A132,'Raw Data'!$B$4:$B$185,0),MATCH('Data above threshold'!AL$4,'Raw Data'!$3:$3,0)-1)),"",OFFSET('Raw Data'!$A$3,MATCH('Data above threshold'!$A132,'Raw Data'!$B$4:$B$185,0),MATCH('Data above threshold'!AL$4,'Raw Data'!$3:$3,0)-1))</f>
        <v/>
      </c>
      <c r="AM132" s="107" t="str">
        <f aca="true">IF(ISBLANK(OFFSET('Raw Data'!$A$3,MATCH('Data above threshold'!$A132,'Raw Data'!$B$4:$B$185,0),MATCH('Data above threshold'!AM$4,'Raw Data'!$3:$3,0)-1)),"",OFFSET('Raw Data'!$A$3,MATCH('Data above threshold'!$A132,'Raw Data'!$B$4:$B$185,0),MATCH('Data above threshold'!AM$4,'Raw Data'!$3:$3,0)-1))</f>
        <v/>
      </c>
      <c r="AN132" s="107" t="str">
        <f aca="true">IF(ISBLANK(OFFSET('Raw Data'!$A$3,MATCH('Data above threshold'!$A132,'Raw Data'!$B$4:$B$185,0),MATCH('Data above threshold'!AN$4,'Raw Data'!$3:$3,0)-1)),"",OFFSET('Raw Data'!$A$3,MATCH('Data above threshold'!$A132,'Raw Data'!$B$4:$B$185,0),MATCH('Data above threshold'!AN$4,'Raw Data'!$3:$3,0)-1))</f>
        <v/>
      </c>
      <c r="AO132" s="107" t="str">
        <f aca="true">IF(ISBLANK(OFFSET('Raw Data'!$A$3,MATCH('Data above threshold'!$A132,'Raw Data'!$B$4:$B$185,0),MATCH('Data above threshold'!AO$4,'Raw Data'!$3:$3,0)-1)),"",OFFSET('Raw Data'!$A$3,MATCH('Data above threshold'!$A132,'Raw Data'!$B$4:$B$185,0),MATCH('Data above threshold'!AO$4,'Raw Data'!$3:$3,0)-1))</f>
        <v/>
      </c>
      <c r="AP132" s="107" t="str">
        <f aca="true">IF(ISBLANK(OFFSET('Raw Data'!$A$3,MATCH('Data above threshold'!$A132,'Raw Data'!$B$4:$B$185,0),MATCH('Data above threshold'!AP$4,'Raw Data'!$3:$3,0)-1)),"",OFFSET('Raw Data'!$A$3,MATCH('Data above threshold'!$A132,'Raw Data'!$B$4:$B$185,0),MATCH('Data above threshold'!AP$4,'Raw Data'!$3:$3,0)-1))</f>
        <v/>
      </c>
      <c r="AQ132" s="107" t="str">
        <f aca="true">IF(ISBLANK(OFFSET('Raw Data'!$A$3,MATCH('Data above threshold'!$A132,'Raw Data'!$B$4:$B$185,0),MATCH('Data above threshold'!AQ$4,'Raw Data'!$3:$3,0)-1)),"",OFFSET('Raw Data'!$A$3,MATCH('Data above threshold'!$A132,'Raw Data'!$B$4:$B$185,0),MATCH('Data above threshold'!AQ$4,'Raw Data'!$3:$3,0)-1))</f>
        <v/>
      </c>
      <c r="AR132" s="107" t="str">
        <f aca="true">IF(ISBLANK(OFFSET('Raw Data'!$A$3,MATCH('Data above threshold'!$A132,'Raw Data'!$B$4:$B$185,0),MATCH('Data above threshold'!AR$4,'Raw Data'!$3:$3,0)-1)),"",OFFSET('Raw Data'!$A$3,MATCH('Data above threshold'!$A132,'Raw Data'!$B$4:$B$185,0),MATCH('Data above threshold'!AR$4,'Raw Data'!$3:$3,0)-1))</f>
        <v/>
      </c>
      <c r="AS132" s="107" t="str">
        <f aca="true">IF(ISBLANK(OFFSET('Raw Data'!$A$3,MATCH('Data above threshold'!$A132,'Raw Data'!$B$4:$B$185,0),MATCH('Data above threshold'!AS$4,'Raw Data'!$3:$3,0)-1)),"",OFFSET('Raw Data'!$A$3,MATCH('Data above threshold'!$A132,'Raw Data'!$B$4:$B$185,0),MATCH('Data above threshold'!AS$4,'Raw Data'!$3:$3,0)-1))</f>
        <v/>
      </c>
      <c r="AT132" s="107" t="str">
        <f aca="true">IF(ISBLANK(OFFSET('Raw Data'!$A$3,MATCH('Data above threshold'!$A132,'Raw Data'!$B$4:$B$185,0),MATCH('Data above threshold'!AT$4,'Raw Data'!$3:$3,0)-1)),"",OFFSET('Raw Data'!$A$3,MATCH('Data above threshold'!$A132,'Raw Data'!$B$4:$B$185,0),MATCH('Data above threshold'!AT$4,'Raw Data'!$3:$3,0)-1))</f>
        <v/>
      </c>
      <c r="AU132" s="107" t="str">
        <f aca="true">IF(ISBLANK(OFFSET('Raw Data'!$A$3,MATCH('Data above threshold'!$A132,'Raw Data'!$B$4:$B$185,0),MATCH('Data above threshold'!AU$4,'Raw Data'!$3:$3,0)-1)),"",OFFSET('Raw Data'!$A$3,MATCH('Data above threshold'!$A132,'Raw Data'!$B$4:$B$185,0),MATCH('Data above threshold'!AU$4,'Raw Data'!$3:$3,0)-1))</f>
        <v/>
      </c>
      <c r="AV132" s="107" t="str">
        <f aca="true">IF(ISBLANK(OFFSET('Raw Data'!$A$3,MATCH('Data above threshold'!$A132,'Raw Data'!$B$4:$B$185,0),MATCH('Data above threshold'!AV$4,'Raw Data'!$3:$3,0)-1)),"",OFFSET('Raw Data'!$A$3,MATCH('Data above threshold'!$A132,'Raw Data'!$B$4:$B$185,0),MATCH('Data above threshold'!AV$4,'Raw Data'!$3:$3,0)-1))</f>
        <v/>
      </c>
      <c r="AW132" s="107" t="str">
        <f aca="true">IF(ISBLANK(OFFSET('Raw Data'!$A$3,MATCH('Data above threshold'!$A132,'Raw Data'!$B$4:$B$185,0),MATCH('Data above threshold'!AW$4,'Raw Data'!$3:$3,0)-1)),"",OFFSET('Raw Data'!$A$3,MATCH('Data above threshold'!$A132,'Raw Data'!$B$4:$B$185,0),MATCH('Data above threshold'!AW$4,'Raw Data'!$3:$3,0)-1))</f>
        <v/>
      </c>
      <c r="AX132" s="107" t="str">
        <f aca="true">IF(ISBLANK(OFFSET('Raw Data'!$A$3,MATCH('Data above threshold'!$A132,'Raw Data'!$B$4:$B$185,0),MATCH('Data above threshold'!AX$4,'Raw Data'!$3:$3,0)-1)),"",OFFSET('Raw Data'!$A$3,MATCH('Data above threshold'!$A132,'Raw Data'!$B$4:$B$185,0),MATCH('Data above threshold'!AX$4,'Raw Data'!$3:$3,0)-1))</f>
        <v/>
      </c>
      <c r="AY132" s="107" t="str">
        <f aca="true">IF(ISBLANK(OFFSET('Raw Data'!$A$3,MATCH('Data above threshold'!$A132,'Raw Data'!$B$4:$B$185,0),MATCH('Data above threshold'!AY$4,'Raw Data'!$3:$3,0)-1)),"",OFFSET('Raw Data'!$A$3,MATCH('Data above threshold'!$A132,'Raw Data'!$B$4:$B$185,0),MATCH('Data above threshold'!AY$4,'Raw Data'!$3:$3,0)-1))</f>
        <v/>
      </c>
      <c r="AZ132" s="107" t="str">
        <f aca="true">IF(ISBLANK(OFFSET('Raw Data'!$A$3,MATCH('Data above threshold'!$A132,'Raw Data'!$B$4:$B$185,0),MATCH('Data above threshold'!AZ$4,'Raw Data'!$3:$3,0)-1)),"",OFFSET('Raw Data'!$A$3,MATCH('Data above threshold'!$A132,'Raw Data'!$B$4:$B$185,0),MATCH('Data above threshold'!AZ$4,'Raw Data'!$3:$3,0)-1))</f>
        <v/>
      </c>
      <c r="BA132" s="107" t="str">
        <f aca="true">IF(ISBLANK(OFFSET('Raw Data'!$A$3,MATCH('Data above threshold'!$A132,'Raw Data'!$B$4:$B$185,0),MATCH('Data above threshold'!BA$4,'Raw Data'!$3:$3,0)-1)),"",OFFSET('Raw Data'!$A$3,MATCH('Data above threshold'!$A132,'Raw Data'!$B$4:$B$185,0),MATCH('Data above threshold'!BA$4,'Raw Data'!$3:$3,0)-1))</f>
        <v/>
      </c>
      <c r="BB132" s="107" t="str">
        <f aca="true">IF(ISBLANK(OFFSET('Raw Data'!$A$3,MATCH('Data above threshold'!$A132,'Raw Data'!$B$4:$B$185,0),MATCH('Data above threshold'!BB$4,'Raw Data'!$3:$3,0)-1)),"",OFFSET('Raw Data'!$A$3,MATCH('Data above threshold'!$A132,'Raw Data'!$B$4:$B$185,0),MATCH('Data above threshold'!BB$4,'Raw Data'!$3:$3,0)-1))</f>
        <v/>
      </c>
      <c r="BC132" s="107" t="str">
        <f aca="true">IF(ISBLANK(OFFSET('Raw Data'!$A$3,MATCH('Data above threshold'!$A132,'Raw Data'!$B$4:$B$185,0),MATCH('Data above threshold'!BC$4,'Raw Data'!$3:$3,0)-1)),"",OFFSET('Raw Data'!$A$3,MATCH('Data above threshold'!$A132,'Raw Data'!$B$4:$B$185,0),MATCH('Data above threshold'!BC$4,'Raw Data'!$3:$3,0)-1))</f>
        <v/>
      </c>
      <c r="BD132" s="107" t="str">
        <f aca="true">IF(ISBLANK(OFFSET('Raw Data'!$A$3,MATCH('Data above threshold'!$A132,'Raw Data'!$B$4:$B$185,0),MATCH('Data above threshold'!BD$4,'Raw Data'!$3:$3,0)-1)),"",OFFSET('Raw Data'!$A$3,MATCH('Data above threshold'!$A132,'Raw Data'!$B$4:$B$185,0),MATCH('Data above threshold'!BD$4,'Raw Data'!$3:$3,0)-1))</f>
        <v/>
      </c>
      <c r="BE132" s="107" t="str">
        <f aca="true">IF(ISBLANK(OFFSET('Raw Data'!$A$3,MATCH('Data above threshold'!$A132,'Raw Data'!$B$4:$B$185,0),MATCH('Data above threshold'!BE$4,'Raw Data'!$3:$3,0)-1)),"",OFFSET('Raw Data'!$A$3,MATCH('Data above threshold'!$A132,'Raw Data'!$B$4:$B$185,0),MATCH('Data above threshold'!BE$4,'Raw Data'!$3:$3,0)-1))</f>
        <v/>
      </c>
      <c r="BF132" s="107" t="str">
        <f aca="true">IF(ISBLANK(OFFSET('Raw Data'!$A$3,MATCH('Data above threshold'!$A132,'Raw Data'!$B$4:$B$185,0),MATCH('Data above threshold'!BF$4,'Raw Data'!$3:$3,0)-1)),"",OFFSET('Raw Data'!$A$3,MATCH('Data above threshold'!$A132,'Raw Data'!$B$4:$B$185,0),MATCH('Data above threshold'!BF$4,'Raw Data'!$3:$3,0)-1))</f>
        <v/>
      </c>
      <c r="BG132" s="107" t="str">
        <f aca="true">IF(ISBLANK(OFFSET('Raw Data'!$A$3,MATCH('Data above threshold'!$A132,'Raw Data'!$B$4:$B$185,0),MATCH('Data above threshold'!BG$4,'Raw Data'!$3:$3,0)-1)),"",OFFSET('Raw Data'!$A$3,MATCH('Data above threshold'!$A132,'Raw Data'!$B$4:$B$185,0),MATCH('Data above threshold'!BG$4,'Raw Data'!$3:$3,0)-1))</f>
        <v/>
      </c>
      <c r="BH132" s="107" t="str">
        <f aca="true">IF(ISBLANK(OFFSET('Raw Data'!$A$3,MATCH('Data above threshold'!$A132,'Raw Data'!$B$4:$B$185,0),MATCH('Data above threshold'!BH$4,'Raw Data'!$3:$3,0)-1)),"",OFFSET('Raw Data'!$A$3,MATCH('Data above threshold'!$A132,'Raw Data'!$B$4:$B$185,0),MATCH('Data above threshold'!BH$4,'Raw Data'!$3:$3,0)-1))</f>
        <v/>
      </c>
      <c r="BI132" s="107" t="str">
        <f aca="true">IF(ISBLANK(OFFSET('Raw Data'!$A$3,MATCH('Data above threshold'!$A132,'Raw Data'!$B$4:$B$185,0),MATCH('Data above threshold'!BI$4,'Raw Data'!$3:$3,0)-1)),"",OFFSET('Raw Data'!$A$3,MATCH('Data above threshold'!$A132,'Raw Data'!$B$4:$B$185,0),MATCH('Data above threshold'!BI$4,'Raw Data'!$3:$3,0)-1))</f>
        <v/>
      </c>
      <c r="BJ132" s="107" t="str">
        <f aca="true">IF(ISBLANK(OFFSET('Raw Data'!$A$3,MATCH('Data above threshold'!$A132,'Raw Data'!$B$4:$B$185,0),MATCH('Data above threshold'!BJ$4,'Raw Data'!$3:$3,0)-1)),"",OFFSET('Raw Data'!$A$3,MATCH('Data above threshold'!$A132,'Raw Data'!$B$4:$B$185,0),MATCH('Data above threshold'!BJ$4,'Raw Data'!$3:$3,0)-1))</f>
        <v/>
      </c>
      <c r="BK132" s="107" t="str">
        <f aca="true">IF(ISBLANK(OFFSET('Raw Data'!$A$3,MATCH('Data above threshold'!$A132,'Raw Data'!$B$4:$B$185,0),MATCH('Data above threshold'!BK$4,'Raw Data'!$3:$3,0)-1)),"",OFFSET('Raw Data'!$A$3,MATCH('Data above threshold'!$A132,'Raw Data'!$B$4:$B$185,0),MATCH('Data above threshold'!BK$4,'Raw Data'!$3:$3,0)-1))</f>
        <v/>
      </c>
      <c r="BL132" s="107" t="str">
        <f aca="true">IF(ISBLANK(OFFSET('Raw Data'!$A$3,MATCH('Data above threshold'!$A132,'Raw Data'!$B$4:$B$185,0),MATCH('Data above threshold'!BL$4,'Raw Data'!$3:$3,0)-1)),"",OFFSET('Raw Data'!$A$3,MATCH('Data above threshold'!$A132,'Raw Data'!$B$4:$B$185,0),MATCH('Data above threshold'!BL$4,'Raw Data'!$3:$3,0)-1))</f>
        <v/>
      </c>
      <c r="BM132" s="107" t="str">
        <f aca="true">IF(ISBLANK(OFFSET('Raw Data'!$A$3,MATCH('Data above threshold'!$A132,'Raw Data'!$B$4:$B$185,0),MATCH('Data above threshold'!BM$4,'Raw Data'!$3:$3,0)-1)),"",OFFSET('Raw Data'!$A$3,MATCH('Data above threshold'!$A132,'Raw Data'!$B$4:$B$185,0),MATCH('Data above threshold'!BM$4,'Raw Data'!$3:$3,0)-1))</f>
        <v/>
      </c>
      <c r="BN132" s="107" t="str">
        <f aca="true">IF(ISBLANK(OFFSET('Raw Data'!$A$3,MATCH('Data above threshold'!$A132,'Raw Data'!$B$4:$B$185,0),MATCH('Data above threshold'!BN$4,'Raw Data'!$3:$3,0)-1)),"",OFFSET('Raw Data'!$A$3,MATCH('Data above threshold'!$A132,'Raw Data'!$B$4:$B$185,0),MATCH('Data above threshold'!BN$4,'Raw Data'!$3:$3,0)-1))</f>
        <v/>
      </c>
      <c r="BO132" s="107" t="str">
        <f aca="true">IF(ISBLANK(OFFSET('Raw Data'!$A$3,MATCH('Data above threshold'!$A132,'Raw Data'!$B$4:$B$185,0),MATCH('Data above threshold'!BO$4,'Raw Data'!$3:$3,0)-1)),"",OFFSET('Raw Data'!$A$3,MATCH('Data above threshold'!$A132,'Raw Data'!$B$4:$B$185,0),MATCH('Data above threshold'!BO$4,'Raw Data'!$3:$3,0)-1))</f>
        <v/>
      </c>
      <c r="BP132" s="107" t="str">
        <f aca="true">IF(ISBLANK(OFFSET('Raw Data'!$A$3,MATCH('Data above threshold'!$A132,'Raw Data'!$B$4:$B$185,0),MATCH('Data above threshold'!BP$4,'Raw Data'!$3:$3,0)-1)),"",OFFSET('Raw Data'!$A$3,MATCH('Data above threshold'!$A132,'Raw Data'!$B$4:$B$185,0),MATCH('Data above threshold'!BP$4,'Raw Data'!$3:$3,0)-1))</f>
        <v/>
      </c>
      <c r="BQ132" s="107" t="str">
        <f aca="true">IF(ISBLANK(OFFSET('Raw Data'!$A$3,MATCH('Data above threshold'!$A132,'Raw Data'!$B$4:$B$185,0),MATCH('Data above threshold'!BQ$4,'Raw Data'!$3:$3,0)-1)),"",OFFSET('Raw Data'!$A$3,MATCH('Data above threshold'!$A132,'Raw Data'!$B$4:$B$185,0),MATCH('Data above threshold'!BQ$4,'Raw Data'!$3:$3,0)-1))</f>
        <v/>
      </c>
      <c r="BR132" s="107" t="str">
        <f aca="true">IF(ISBLANK(OFFSET('Raw Data'!$A$3,MATCH('Data above threshold'!$A132,'Raw Data'!$B$4:$B$185,0),MATCH('Data above threshold'!BR$4,'Raw Data'!$3:$3,0)-1)),"",OFFSET('Raw Data'!$A$3,MATCH('Data above threshold'!$A132,'Raw Data'!$B$4:$B$185,0),MATCH('Data above threshold'!BR$4,'Raw Data'!$3:$3,0)-1))</f>
        <v/>
      </c>
      <c r="BS132" s="107" t="str">
        <f aca="true">IF(ISBLANK(OFFSET('Raw Data'!$A$3,MATCH('Data above threshold'!$A132,'Raw Data'!$B$4:$B$185,0),MATCH('Data above threshold'!BS$4,'Raw Data'!$3:$3,0)-1)),"",OFFSET('Raw Data'!$A$3,MATCH('Data above threshold'!$A132,'Raw Data'!$B$4:$B$185,0),MATCH('Data above threshold'!BS$4,'Raw Data'!$3:$3,0)-1))</f>
        <v/>
      </c>
      <c r="BT132" s="107" t="str">
        <f aca="true">IF(ISBLANK(OFFSET('Raw Data'!$A$3,MATCH('Data above threshold'!$A132,'Raw Data'!$B$4:$B$185,0),MATCH('Data above threshold'!BT$4,'Raw Data'!$3:$3,0)-1)),"",OFFSET('Raw Data'!$A$3,MATCH('Data above threshold'!$A132,'Raw Data'!$B$4:$B$185,0),MATCH('Data above threshold'!BT$4,'Raw Data'!$3:$3,0)-1))</f>
        <v/>
      </c>
      <c r="BU132" s="107" t="str">
        <f aca="true">IF(ISBLANK(OFFSET('Raw Data'!$A$3,MATCH('Data above threshold'!$A132,'Raw Data'!$B$4:$B$185,0),MATCH('Data above threshold'!BU$4,'Raw Data'!$3:$3,0)-1)),"",OFFSET('Raw Data'!$A$3,MATCH('Data above threshold'!$A132,'Raw Data'!$B$4:$B$185,0),MATCH('Data above threshold'!BU$4,'Raw Data'!$3:$3,0)-1))</f>
        <v/>
      </c>
      <c r="BV132" s="107" t="str">
        <f aca="true">IF(ISBLANK(OFFSET('Raw Data'!$A$3,MATCH('Data above threshold'!$A132,'Raw Data'!$B$4:$B$185,0),MATCH('Data above threshold'!BV$4,'Raw Data'!$3:$3,0)-1)),"",OFFSET('Raw Data'!$A$3,MATCH('Data above threshold'!$A132,'Raw Data'!$B$4:$B$185,0),MATCH('Data above threshold'!BV$4,'Raw Data'!$3:$3,0)-1))</f>
        <v/>
      </c>
      <c r="BW132" s="107" t="str">
        <f aca="true">IF(ISBLANK(OFFSET('Raw Data'!$A$3,MATCH('Data above threshold'!$A132,'Raw Data'!$B$4:$B$185,0),MATCH('Data above threshold'!BW$4,'Raw Data'!$3:$3,0)-1)),"",OFFSET('Raw Data'!$A$3,MATCH('Data above threshold'!$A132,'Raw Data'!$B$4:$B$185,0),MATCH('Data above threshold'!BW$4,'Raw Data'!$3:$3,0)-1))</f>
        <v/>
      </c>
      <c r="BX132" s="107" t="str">
        <f aca="true">IF(ISBLANK(OFFSET('Raw Data'!$A$3,MATCH('Data above threshold'!$A132,'Raw Data'!$B$4:$B$185,0),MATCH('Data above threshold'!BX$4,'Raw Data'!$3:$3,0)-1)),"",OFFSET('Raw Data'!$A$3,MATCH('Data above threshold'!$A132,'Raw Data'!$B$4:$B$185,0),MATCH('Data above threshold'!BX$4,'Raw Data'!$3:$3,0)-1))</f>
        <v/>
      </c>
      <c r="BY132" s="107" t="str">
        <f aca="true">IF(ISBLANK(OFFSET('Raw Data'!$A$3,MATCH('Data above threshold'!$A132,'Raw Data'!$B$4:$B$185,0),MATCH('Data above threshold'!BY$4,'Raw Data'!$3:$3,0)-1)),"",OFFSET('Raw Data'!$A$3,MATCH('Data above threshold'!$A132,'Raw Data'!$B$4:$B$185,0),MATCH('Data above threshold'!BY$4,'Raw Data'!$3:$3,0)-1))</f>
        <v/>
      </c>
      <c r="BZ132" s="107" t="str">
        <f aca="true">IF(ISBLANK(OFFSET('Raw Data'!$A$3,MATCH('Data above threshold'!$A132,'Raw Data'!$B$4:$B$185,0),MATCH('Data above threshold'!BZ$4,'Raw Data'!$3:$3,0)-1)),"",OFFSET('Raw Data'!$A$3,MATCH('Data above threshold'!$A132,'Raw Data'!$B$4:$B$185,0),MATCH('Data above threshold'!BZ$4,'Raw Data'!$3:$3,0)-1))</f>
        <v/>
      </c>
      <c r="CA132" s="107" t="str">
        <f aca="true">IF(ISBLANK(OFFSET('Raw Data'!$A$3,MATCH('Data above threshold'!$A132,'Raw Data'!$B$4:$B$185,0),MATCH('Data above threshold'!CA$4,'Raw Data'!$3:$3,0)-1)),"",OFFSET('Raw Data'!$A$3,MATCH('Data above threshold'!$A132,'Raw Data'!$B$4:$B$185,0),MATCH('Data above threshold'!CA$4,'Raw Data'!$3:$3,0)-1))</f>
        <v/>
      </c>
      <c r="CB132" s="107" t="str">
        <f aca="true">IF(ISBLANK(OFFSET('Raw Data'!$A$3,MATCH('Data above threshold'!$A132,'Raw Data'!$B$4:$B$185,0),MATCH('Data above threshold'!CB$4,'Raw Data'!$3:$3,0)-1)),"",OFFSET('Raw Data'!$A$3,MATCH('Data above threshold'!$A132,'Raw Data'!$B$4:$B$185,0),MATCH('Data above threshold'!CB$4,'Raw Data'!$3:$3,0)-1))</f>
        <v/>
      </c>
      <c r="CC132" s="107" t="str">
        <f aca="true">IF(ISBLANK(OFFSET('Raw Data'!$A$3,MATCH('Data above threshold'!$A132,'Raw Data'!$B$4:$B$185,0),MATCH('Data above threshold'!CC$4,'Raw Data'!$3:$3,0)-1)),"",OFFSET('Raw Data'!$A$3,MATCH('Data above threshold'!$A132,'Raw Data'!$B$4:$B$185,0),MATCH('Data above threshold'!CC$4,'Raw Data'!$3:$3,0)-1))</f>
        <v/>
      </c>
      <c r="CD132" s="107" t="str">
        <f aca="true">IF(ISBLANK(OFFSET('Raw Data'!$A$3,MATCH('Data above threshold'!$A132,'Raw Data'!$B$4:$B$185,0),MATCH('Data above threshold'!CD$4,'Raw Data'!$3:$3,0)-1)),"",OFFSET('Raw Data'!$A$3,MATCH('Data above threshold'!$A132,'Raw Data'!$B$4:$B$185,0),MATCH('Data above threshold'!CD$4,'Raw Data'!$3:$3,0)-1))</f>
        <v/>
      </c>
      <c r="CE132" s="107" t="str">
        <f aca="true">IF(ISBLANK(OFFSET('Raw Data'!$A$3,MATCH('Data above threshold'!$A132,'Raw Data'!$B$4:$B$185,0),MATCH('Data above threshold'!CE$4,'Raw Data'!$3:$3,0)-1)),"",OFFSET('Raw Data'!$A$3,MATCH('Data above threshold'!$A132,'Raw Data'!$B$4:$B$185,0),MATCH('Data above threshold'!CE$4,'Raw Data'!$3:$3,0)-1))</f>
        <v/>
      </c>
      <c r="CF132" s="107" t="str">
        <f aca="true">IF(ISBLANK(OFFSET('Raw Data'!$A$3,MATCH('Data above threshold'!$A132,'Raw Data'!$B$4:$B$185,0),MATCH('Data above threshold'!CF$4,'Raw Data'!$3:$3,0)-1)),"",OFFSET('Raw Data'!$A$3,MATCH('Data above threshold'!$A132,'Raw Data'!$B$4:$B$185,0),MATCH('Data above threshold'!CF$4,'Raw Data'!$3:$3,0)-1))</f>
        <v/>
      </c>
      <c r="CG132" s="107" t="str">
        <f aca="true">IF(ISBLANK(OFFSET('Raw Data'!$A$3,MATCH('Data above threshold'!$A132,'Raw Data'!$B$4:$B$185,0),MATCH('Data above threshold'!CG$4,'Raw Data'!$3:$3,0)-1)),"",OFFSET('Raw Data'!$A$3,MATCH('Data above threshold'!$A132,'Raw Data'!$B$4:$B$185,0),MATCH('Data above threshold'!CG$4,'Raw Data'!$3:$3,0)-1))</f>
        <v/>
      </c>
      <c r="CH132" s="107" t="str">
        <f aca="true">IF(ISBLANK(OFFSET('Raw Data'!$A$3,MATCH('Data above threshold'!$A132,'Raw Data'!$B$4:$B$185,0),MATCH('Data above threshold'!CH$4,'Raw Data'!$3:$3,0)-1)),"",OFFSET('Raw Data'!$A$3,MATCH('Data above threshold'!$A132,'Raw Data'!$B$4:$B$185,0),MATCH('Data above threshold'!CH$4,'Raw Data'!$3:$3,0)-1))</f>
        <v/>
      </c>
      <c r="CI132" s="107" t="str">
        <f aca="true">IF(ISBLANK(OFFSET('Raw Data'!$A$3,MATCH('Data above threshold'!$A132,'Raw Data'!$B$4:$B$185,0),MATCH('Data above threshold'!CI$4,'Raw Data'!$3:$3,0)-1)),"",OFFSET('Raw Data'!$A$3,MATCH('Data above threshold'!$A132,'Raw Data'!$B$4:$B$185,0),MATCH('Data above threshold'!CI$4,'Raw Data'!$3:$3,0)-1))</f>
        <v/>
      </c>
      <c r="CJ132" s="107" t="str">
        <f aca="true">IF(ISBLANK(OFFSET('Raw Data'!$A$3,MATCH('Data above threshold'!$A132,'Raw Data'!$B$4:$B$185,0),MATCH('Data above threshold'!CJ$4,'Raw Data'!$3:$3,0)-1)),"",OFFSET('Raw Data'!$A$3,MATCH('Data above threshold'!$A132,'Raw Data'!$B$4:$B$185,0),MATCH('Data above threshold'!CJ$4,'Raw Data'!$3:$3,0)-1))</f>
        <v/>
      </c>
      <c r="CK132" s="107" t="str">
        <f aca="true">IF(ISBLANK(OFFSET('Raw Data'!$A$3,MATCH('Data above threshold'!$A132,'Raw Data'!$B$4:$B$185,0),MATCH('Data above threshold'!CK$4,'Raw Data'!$3:$3,0)-1)),"",OFFSET('Raw Data'!$A$3,MATCH('Data above threshold'!$A132,'Raw Data'!$B$4:$B$185,0),MATCH('Data above threshold'!CK$4,'Raw Data'!$3:$3,0)-1))</f>
        <v/>
      </c>
      <c r="CL132" s="107" t="str">
        <f aca="true">IF(ISBLANK(OFFSET('Raw Data'!$A$3,MATCH('Data above threshold'!$A132,'Raw Data'!$B$4:$B$185,0),MATCH('Data above threshold'!CL$4,'Raw Data'!$3:$3,0)-1)),"",OFFSET('Raw Data'!$A$3,MATCH('Data above threshold'!$A132,'Raw Data'!$B$4:$B$185,0),MATCH('Data above threshold'!CL$4,'Raw Data'!$3:$3,0)-1))</f>
        <v/>
      </c>
      <c r="CM132" s="107" t="str">
        <f aca="true">IF(ISBLANK(OFFSET('Raw Data'!$A$3,MATCH('Data above threshold'!$A132,'Raw Data'!$B$4:$B$185,0),MATCH('Data above threshold'!CM$4,'Raw Data'!$3:$3,0)-1)),"",OFFSET('Raw Data'!$A$3,MATCH('Data above threshold'!$A132,'Raw Data'!$B$4:$B$185,0),MATCH('Data above threshold'!CM$4,'Raw Data'!$3:$3,0)-1))</f>
        <v/>
      </c>
      <c r="CN132" s="107" t="str">
        <f aca="true">IF(ISBLANK(OFFSET('Raw Data'!$A$3,MATCH('Data above threshold'!$A132,'Raw Data'!$B$4:$B$185,0),MATCH('Data above threshold'!CN$4,'Raw Data'!$3:$3,0)-1)),"",OFFSET('Raw Data'!$A$3,MATCH('Data above threshold'!$A132,'Raw Data'!$B$4:$B$185,0),MATCH('Data above threshold'!CN$4,'Raw Data'!$3:$3,0)-1))</f>
        <v/>
      </c>
      <c r="CO132" s="107" t="str">
        <f aca="true">IF(ISBLANK(OFFSET('Raw Data'!$A$3,MATCH('Data above threshold'!$A132,'Raw Data'!$B$4:$B$185,0),MATCH('Data above threshold'!CO$4,'Raw Data'!$3:$3,0)-1)),"",OFFSET('Raw Data'!$A$3,MATCH('Data above threshold'!$A132,'Raw Data'!$B$4:$B$185,0),MATCH('Data above threshold'!CO$4,'Raw Data'!$3:$3,0)-1))</f>
        <v/>
      </c>
      <c r="CP132" s="107" t="str">
        <f aca="true">IF(ISBLANK(OFFSET('Raw Data'!$A$3,MATCH('Data above threshold'!$A132,'Raw Data'!$B$4:$B$185,0),MATCH('Data above threshold'!CP$4,'Raw Data'!$3:$3,0)-1)),"",OFFSET('Raw Data'!$A$3,MATCH('Data above threshold'!$A132,'Raw Data'!$B$4:$B$185,0),MATCH('Data above threshold'!CP$4,'Raw Data'!$3:$3,0)-1))</f>
        <v/>
      </c>
      <c r="CQ132" s="107" t="str">
        <f aca="true">IF(ISBLANK(OFFSET('Raw Data'!$A$3,MATCH('Data above threshold'!$A132,'Raw Data'!$B$4:$B$185,0),MATCH('Data above threshold'!CQ$4,'Raw Data'!$3:$3,0)-1)),"",OFFSET('Raw Data'!$A$3,MATCH('Data above threshold'!$A132,'Raw Data'!$B$4:$B$185,0),MATCH('Data above threshold'!CQ$4,'Raw Data'!$3:$3,0)-1))</f>
        <v/>
      </c>
      <c r="CR132" s="107" t="str">
        <f aca="true">IF(ISBLANK(OFFSET('Raw Data'!$A$3,MATCH('Data above threshold'!$A132,'Raw Data'!$B$4:$B$185,0),MATCH('Data above threshold'!CR$4,'Raw Data'!$3:$3,0)-1)),"",OFFSET('Raw Data'!$A$3,MATCH('Data above threshold'!$A132,'Raw Data'!$B$4:$B$185,0),MATCH('Data above threshold'!CR$4,'Raw Data'!$3:$3,0)-1))</f>
        <v/>
      </c>
    </row>
    <row r="133" customFormat="false" ht="15.5" hidden="false" customHeight="false" outlineLevel="0" collapsed="false">
      <c r="A133" s="107" t="n">
        <v>5100</v>
      </c>
      <c r="B133" s="107" t="n">
        <v>2</v>
      </c>
      <c r="C133" s="107" t="str">
        <f aca="true">IF(ISBLANK(OFFSET('Raw Data'!$A$3,MATCH('Data above threshold'!$A133,'Raw Data'!$B$4:$B$185,0),MATCH('Data above threshold'!C$4,'Raw Data'!$3:$3,0)-1)),"",OFFSET('Raw Data'!$A$3,MATCH('Data above threshold'!$A133,'Raw Data'!$B$4:$B$185,0),MATCH('Data above threshold'!C$4,'Raw Data'!$3:$3,0)-1))</f>
        <v/>
      </c>
      <c r="D133" s="107" t="str">
        <f aca="true">IF(ISBLANK(OFFSET('Raw Data'!$A$3,MATCH('Data above threshold'!$A133,'Raw Data'!$B$4:$B$185,0),MATCH('Data above threshold'!D$4,'Raw Data'!$3:$3,0)-1)),"",OFFSET('Raw Data'!$A$3,MATCH('Data above threshold'!$A133,'Raw Data'!$B$4:$B$185,0),MATCH('Data above threshold'!D$4,'Raw Data'!$3:$3,0)-1))</f>
        <v>Accessibility and affordability of technology</v>
      </c>
      <c r="E133" s="107" t="str">
        <f aca="true">IF(ISBLANK(OFFSET('Raw Data'!$A$3,MATCH('Data above threshold'!$A133,'Raw Data'!$B$4:$B$185,0),MATCH('Data above threshold'!E$4,'Raw Data'!$3:$3,0)-1)),"",OFFSET('Raw Data'!$A$3,MATCH('Data above threshold'!$A133,'Raw Data'!$B$4:$B$185,0),MATCH('Data above threshold'!E$4,'Raw Data'!$3:$3,0)-1))</f>
        <v> Consumers can access technology easily and affordably. This indicator tests the usage, infrastructre and afforadibility of technology.</v>
      </c>
      <c r="F133" s="107" t="str">
        <f aca="true">IF(ISBLANK(OFFSET('Raw Data'!$A$3,MATCH('Data above threshold'!$A133,'Raw Data'!$B$4:$B$185,0),MATCH('Data above threshold'!F$4,'Raw Data'!$3:$3,0)-1)),"",OFFSET('Raw Data'!$A$3,MATCH('Data above threshold'!$A133,'Raw Data'!$B$4:$B$185,0),MATCH('Data above threshold'!F$4,'Raw Data'!$3:$3,0)-1))</f>
        <v/>
      </c>
      <c r="G133" s="107" t="str">
        <f aca="true">IF(ISBLANK(OFFSET('Raw Data'!$A$3,MATCH('Data above threshold'!$A133,'Raw Data'!$B$4:$B$185,0),MATCH('Data above threshold'!G$4,'Raw Data'!$3:$3,0)-1)),"",OFFSET('Raw Data'!$A$3,MATCH('Data above threshold'!$A133,'Raw Data'!$B$4:$B$185,0),MATCH('Data above threshold'!G$4,'Raw Data'!$3:$3,0)-1))</f>
        <v/>
      </c>
      <c r="H133" s="107" t="str">
        <f aca="true">IF(ISBLANK(OFFSET('Raw Data'!$A$3,MATCH('Data above threshold'!$A133,'Raw Data'!$B$4:$B$185,0),MATCH('Data above threshold'!H$4,'Raw Data'!$3:$3,0)-1)),"",OFFSET('Raw Data'!$A$3,MATCH('Data above threshold'!$A133,'Raw Data'!$B$4:$B$185,0),MATCH('Data above threshold'!H$4,'Raw Data'!$3:$3,0)-1))</f>
        <v/>
      </c>
      <c r="I133" s="107" t="str">
        <f aca="true">IF(ISBLANK(OFFSET('Raw Data'!$A$3,MATCH('Data above threshold'!$A133,'Raw Data'!$B$4:$B$185,0),MATCH('Data above threshold'!I$4,'Raw Data'!$3:$3,0)-1)),"",OFFSET('Raw Data'!$A$3,MATCH('Data above threshold'!$A133,'Raw Data'!$B$4:$B$185,0),MATCH('Data above threshold'!I$4,'Raw Data'!$3:$3,0)-1))</f>
        <v/>
      </c>
      <c r="J133" s="107" t="str">
        <f aca="true">IF(ISBLANK(OFFSET('Raw Data'!$A$3,MATCH('Data above threshold'!$A133,'Raw Data'!$B$4:$B$185,0),MATCH('Data above threshold'!J$4,'Raw Data'!$3:$3,0)-1)),"",OFFSET('Raw Data'!$A$3,MATCH('Data above threshold'!$A133,'Raw Data'!$B$4:$B$185,0),MATCH('Data above threshold'!J$4,'Raw Data'!$3:$3,0)-1))</f>
        <v/>
      </c>
      <c r="K133" s="107" t="str">
        <f aca="true">IF(ISBLANK(OFFSET('Raw Data'!$A$3,MATCH('Data above threshold'!$A133,'Raw Data'!$B$4:$B$185,0),MATCH('Data above threshold'!K$4,'Raw Data'!$3:$3,0)-1)),"",OFFSET('Raw Data'!$A$3,MATCH('Data above threshold'!$A133,'Raw Data'!$B$4:$B$185,0),MATCH('Data above threshold'!K$4,'Raw Data'!$3:$3,0)-1))</f>
        <v/>
      </c>
      <c r="L133" s="107" t="str">
        <f aca="true">IF(ISBLANK(OFFSET('Raw Data'!$A$3,MATCH('Data above threshold'!$A133,'Raw Data'!$B$4:$B$185,0),MATCH('Data above threshold'!L$4,'Raw Data'!$3:$3,0)-1)),"",OFFSET('Raw Data'!$A$3,MATCH('Data above threshold'!$A133,'Raw Data'!$B$4:$B$185,0),MATCH('Data above threshold'!L$4,'Raw Data'!$3:$3,0)-1))</f>
        <v/>
      </c>
      <c r="M133" s="105" t="str">
        <f aca="false" t="array" ref="M133:M133">IFERROR(SKEW(IF(ISNUMBER(Q133:CR133),Q133:CR133,"")),"")</f>
        <v/>
      </c>
      <c r="N133" s="107"/>
      <c r="O133" s="107" t="str">
        <f aca="true">IF(ISBLANK(OFFSET('Raw Data'!$A$3,MATCH('Data above threshold'!$A133,'Raw Data'!$B$4:$B$185,0),MATCH('Data above threshold'!O$4,'Raw Data'!$3:$3,0)-1)),"",OFFSET('Raw Data'!$A$3,MATCH('Data above threshold'!$A133,'Raw Data'!$B$4:$B$185,0),MATCH('Data above threshold'!O$4,'Raw Data'!$3:$3,0)-1))</f>
        <v/>
      </c>
      <c r="P133" s="106" t="str">
        <f aca="false" t="array" ref="P133:P133">IF(B133&lt;4,"",1-IFERROR(SUM(ISNUMBER(Q133:CR133)*(1-$Q$3:$CR$3))/COUNTIF($Q$3:$CR$3,0),0))</f>
        <v/>
      </c>
      <c r="Q133" s="107" t="str">
        <f aca="true">IF(ISBLANK(OFFSET('Raw Data'!$A$3,MATCH('Data above threshold'!$A133,'Raw Data'!$B$4:$B$185,0),MATCH('Data above threshold'!Q$4,'Raw Data'!$3:$3,0)-1)),"",OFFSET('Raw Data'!$A$3,MATCH('Data above threshold'!$A133,'Raw Data'!$B$4:$B$185,0),MATCH('Data above threshold'!Q$4,'Raw Data'!$3:$3,0)-1))</f>
        <v/>
      </c>
      <c r="R133" s="107" t="str">
        <f aca="true">IF(ISBLANK(OFFSET('Raw Data'!$A$3,MATCH('Data above threshold'!$A133,'Raw Data'!$B$4:$B$185,0),MATCH('Data above threshold'!R$4,'Raw Data'!$3:$3,0)-1)),"",OFFSET('Raw Data'!$A$3,MATCH('Data above threshold'!$A133,'Raw Data'!$B$4:$B$185,0),MATCH('Data above threshold'!R$4,'Raw Data'!$3:$3,0)-1))</f>
        <v/>
      </c>
      <c r="S133" s="107" t="str">
        <f aca="true">IF(ISBLANK(OFFSET('Raw Data'!$A$3,MATCH('Data above threshold'!$A133,'Raw Data'!$B$4:$B$185,0),MATCH('Data above threshold'!S$4,'Raw Data'!$3:$3,0)-1)),"",OFFSET('Raw Data'!$A$3,MATCH('Data above threshold'!$A133,'Raw Data'!$B$4:$B$185,0),MATCH('Data above threshold'!S$4,'Raw Data'!$3:$3,0)-1))</f>
        <v/>
      </c>
      <c r="T133" s="107" t="str">
        <f aca="true">IF(ISBLANK(OFFSET('Raw Data'!$A$3,MATCH('Data above threshold'!$A133,'Raw Data'!$B$4:$B$185,0),MATCH('Data above threshold'!T$4,'Raw Data'!$3:$3,0)-1)),"",OFFSET('Raw Data'!$A$3,MATCH('Data above threshold'!$A133,'Raw Data'!$B$4:$B$185,0),MATCH('Data above threshold'!T$4,'Raw Data'!$3:$3,0)-1))</f>
        <v/>
      </c>
      <c r="U133" s="107" t="str">
        <f aca="true">IF(ISBLANK(OFFSET('Raw Data'!$A$3,MATCH('Data above threshold'!$A133,'Raw Data'!$B$4:$B$185,0),MATCH('Data above threshold'!U$4,'Raw Data'!$3:$3,0)-1)),"",OFFSET('Raw Data'!$A$3,MATCH('Data above threshold'!$A133,'Raw Data'!$B$4:$B$185,0),MATCH('Data above threshold'!U$4,'Raw Data'!$3:$3,0)-1))</f>
        <v/>
      </c>
      <c r="V133" s="107" t="str">
        <f aca="true">IF(ISBLANK(OFFSET('Raw Data'!$A$3,MATCH('Data above threshold'!$A133,'Raw Data'!$B$4:$B$185,0),MATCH('Data above threshold'!V$4,'Raw Data'!$3:$3,0)-1)),"",OFFSET('Raw Data'!$A$3,MATCH('Data above threshold'!$A133,'Raw Data'!$B$4:$B$185,0),MATCH('Data above threshold'!V$4,'Raw Data'!$3:$3,0)-1))</f>
        <v/>
      </c>
      <c r="W133" s="107" t="str">
        <f aca="true">IF(ISBLANK(OFFSET('Raw Data'!$A$3,MATCH('Data above threshold'!$A133,'Raw Data'!$B$4:$B$185,0),MATCH('Data above threshold'!W$4,'Raw Data'!$3:$3,0)-1)),"",OFFSET('Raw Data'!$A$3,MATCH('Data above threshold'!$A133,'Raw Data'!$B$4:$B$185,0),MATCH('Data above threshold'!W$4,'Raw Data'!$3:$3,0)-1))</f>
        <v/>
      </c>
      <c r="X133" s="107" t="str">
        <f aca="true">IF(ISBLANK(OFFSET('Raw Data'!$A$3,MATCH('Data above threshold'!$A133,'Raw Data'!$B$4:$B$185,0),MATCH('Data above threshold'!X$4,'Raw Data'!$3:$3,0)-1)),"",OFFSET('Raw Data'!$A$3,MATCH('Data above threshold'!$A133,'Raw Data'!$B$4:$B$185,0),MATCH('Data above threshold'!X$4,'Raw Data'!$3:$3,0)-1))</f>
        <v/>
      </c>
      <c r="Y133" s="107" t="str">
        <f aca="true">IF(ISBLANK(OFFSET('Raw Data'!$A$3,MATCH('Data above threshold'!$A133,'Raw Data'!$B$4:$B$185,0),MATCH('Data above threshold'!Y$4,'Raw Data'!$3:$3,0)-1)),"",OFFSET('Raw Data'!$A$3,MATCH('Data above threshold'!$A133,'Raw Data'!$B$4:$B$185,0),MATCH('Data above threshold'!Y$4,'Raw Data'!$3:$3,0)-1))</f>
        <v/>
      </c>
      <c r="Z133" s="107" t="str">
        <f aca="true">IF(ISBLANK(OFFSET('Raw Data'!$A$3,MATCH('Data above threshold'!$A133,'Raw Data'!$B$4:$B$185,0),MATCH('Data above threshold'!Z$4,'Raw Data'!$3:$3,0)-1)),"",OFFSET('Raw Data'!$A$3,MATCH('Data above threshold'!$A133,'Raw Data'!$B$4:$B$185,0),MATCH('Data above threshold'!Z$4,'Raw Data'!$3:$3,0)-1))</f>
        <v/>
      </c>
      <c r="AA133" s="107" t="str">
        <f aca="true">IF(ISBLANK(OFFSET('Raw Data'!$A$3,MATCH('Data above threshold'!$A133,'Raw Data'!$B$4:$B$185,0),MATCH('Data above threshold'!AA$4,'Raw Data'!$3:$3,0)-1)),"",OFFSET('Raw Data'!$A$3,MATCH('Data above threshold'!$A133,'Raw Data'!$B$4:$B$185,0),MATCH('Data above threshold'!AA$4,'Raw Data'!$3:$3,0)-1))</f>
        <v/>
      </c>
      <c r="AB133" s="107" t="str">
        <f aca="true">IF(ISBLANK(OFFSET('Raw Data'!$A$3,MATCH('Data above threshold'!$A133,'Raw Data'!$B$4:$B$185,0),MATCH('Data above threshold'!AB$4,'Raw Data'!$3:$3,0)-1)),"",OFFSET('Raw Data'!$A$3,MATCH('Data above threshold'!$A133,'Raw Data'!$B$4:$B$185,0),MATCH('Data above threshold'!AB$4,'Raw Data'!$3:$3,0)-1))</f>
        <v/>
      </c>
      <c r="AC133" s="107" t="str">
        <f aca="true">IF(ISBLANK(OFFSET('Raw Data'!$A$3,MATCH('Data above threshold'!$A133,'Raw Data'!$B$4:$B$185,0),MATCH('Data above threshold'!AC$4,'Raw Data'!$3:$3,0)-1)),"",OFFSET('Raw Data'!$A$3,MATCH('Data above threshold'!$A133,'Raw Data'!$B$4:$B$185,0),MATCH('Data above threshold'!AC$4,'Raw Data'!$3:$3,0)-1))</f>
        <v/>
      </c>
      <c r="AD133" s="107" t="str">
        <f aca="true">IF(ISBLANK(OFFSET('Raw Data'!$A$3,MATCH('Data above threshold'!$A133,'Raw Data'!$B$4:$B$185,0),MATCH('Data above threshold'!AD$4,'Raw Data'!$3:$3,0)-1)),"",OFFSET('Raw Data'!$A$3,MATCH('Data above threshold'!$A133,'Raw Data'!$B$4:$B$185,0),MATCH('Data above threshold'!AD$4,'Raw Data'!$3:$3,0)-1))</f>
        <v/>
      </c>
      <c r="AE133" s="107" t="str">
        <f aca="true">IF(ISBLANK(OFFSET('Raw Data'!$A$3,MATCH('Data above threshold'!$A133,'Raw Data'!$B$4:$B$185,0),MATCH('Data above threshold'!AE$4,'Raw Data'!$3:$3,0)-1)),"",OFFSET('Raw Data'!$A$3,MATCH('Data above threshold'!$A133,'Raw Data'!$B$4:$B$185,0),MATCH('Data above threshold'!AE$4,'Raw Data'!$3:$3,0)-1))</f>
        <v/>
      </c>
      <c r="AF133" s="107" t="str">
        <f aca="true">IF(ISBLANK(OFFSET('Raw Data'!$A$3,MATCH('Data above threshold'!$A133,'Raw Data'!$B$4:$B$185,0),MATCH('Data above threshold'!AF$4,'Raw Data'!$3:$3,0)-1)),"",OFFSET('Raw Data'!$A$3,MATCH('Data above threshold'!$A133,'Raw Data'!$B$4:$B$185,0),MATCH('Data above threshold'!AF$4,'Raw Data'!$3:$3,0)-1))</f>
        <v/>
      </c>
      <c r="AG133" s="107" t="str">
        <f aca="true">IF(ISBLANK(OFFSET('Raw Data'!$A$3,MATCH('Data above threshold'!$A133,'Raw Data'!$B$4:$B$185,0),MATCH('Data above threshold'!AG$4,'Raw Data'!$3:$3,0)-1)),"",OFFSET('Raw Data'!$A$3,MATCH('Data above threshold'!$A133,'Raw Data'!$B$4:$B$185,0),MATCH('Data above threshold'!AG$4,'Raw Data'!$3:$3,0)-1))</f>
        <v/>
      </c>
      <c r="AH133" s="107" t="str">
        <f aca="true">IF(ISBLANK(OFFSET('Raw Data'!$A$3,MATCH('Data above threshold'!$A133,'Raw Data'!$B$4:$B$185,0),MATCH('Data above threshold'!AH$4,'Raw Data'!$3:$3,0)-1)),"",OFFSET('Raw Data'!$A$3,MATCH('Data above threshold'!$A133,'Raw Data'!$B$4:$B$185,0),MATCH('Data above threshold'!AH$4,'Raw Data'!$3:$3,0)-1))</f>
        <v/>
      </c>
      <c r="AI133" s="107" t="str">
        <f aca="true">IF(ISBLANK(OFFSET('Raw Data'!$A$3,MATCH('Data above threshold'!$A133,'Raw Data'!$B$4:$B$185,0),MATCH('Data above threshold'!AI$4,'Raw Data'!$3:$3,0)-1)),"",OFFSET('Raw Data'!$A$3,MATCH('Data above threshold'!$A133,'Raw Data'!$B$4:$B$185,0),MATCH('Data above threshold'!AI$4,'Raw Data'!$3:$3,0)-1))</f>
        <v/>
      </c>
      <c r="AJ133" s="107" t="str">
        <f aca="true">IF(ISBLANK(OFFSET('Raw Data'!$A$3,MATCH('Data above threshold'!$A133,'Raw Data'!$B$4:$B$185,0),MATCH('Data above threshold'!AJ$4,'Raw Data'!$3:$3,0)-1)),"",OFFSET('Raw Data'!$A$3,MATCH('Data above threshold'!$A133,'Raw Data'!$B$4:$B$185,0),MATCH('Data above threshold'!AJ$4,'Raw Data'!$3:$3,0)-1))</f>
        <v/>
      </c>
      <c r="AK133" s="107" t="str">
        <f aca="true">IF(ISBLANK(OFFSET('Raw Data'!$A$3,MATCH('Data above threshold'!$A133,'Raw Data'!$B$4:$B$185,0),MATCH('Data above threshold'!AK$4,'Raw Data'!$3:$3,0)-1)),"",OFFSET('Raw Data'!$A$3,MATCH('Data above threshold'!$A133,'Raw Data'!$B$4:$B$185,0),MATCH('Data above threshold'!AK$4,'Raw Data'!$3:$3,0)-1))</f>
        <v/>
      </c>
      <c r="AL133" s="107" t="str">
        <f aca="true">IF(ISBLANK(OFFSET('Raw Data'!$A$3,MATCH('Data above threshold'!$A133,'Raw Data'!$B$4:$B$185,0),MATCH('Data above threshold'!AL$4,'Raw Data'!$3:$3,0)-1)),"",OFFSET('Raw Data'!$A$3,MATCH('Data above threshold'!$A133,'Raw Data'!$B$4:$B$185,0),MATCH('Data above threshold'!AL$4,'Raw Data'!$3:$3,0)-1))</f>
        <v/>
      </c>
      <c r="AM133" s="107" t="str">
        <f aca="true">IF(ISBLANK(OFFSET('Raw Data'!$A$3,MATCH('Data above threshold'!$A133,'Raw Data'!$B$4:$B$185,0),MATCH('Data above threshold'!AM$4,'Raw Data'!$3:$3,0)-1)),"",OFFSET('Raw Data'!$A$3,MATCH('Data above threshold'!$A133,'Raw Data'!$B$4:$B$185,0),MATCH('Data above threshold'!AM$4,'Raw Data'!$3:$3,0)-1))</f>
        <v/>
      </c>
      <c r="AN133" s="107" t="str">
        <f aca="true">IF(ISBLANK(OFFSET('Raw Data'!$A$3,MATCH('Data above threshold'!$A133,'Raw Data'!$B$4:$B$185,0),MATCH('Data above threshold'!AN$4,'Raw Data'!$3:$3,0)-1)),"",OFFSET('Raw Data'!$A$3,MATCH('Data above threshold'!$A133,'Raw Data'!$B$4:$B$185,0),MATCH('Data above threshold'!AN$4,'Raw Data'!$3:$3,0)-1))</f>
        <v/>
      </c>
      <c r="AO133" s="107" t="str">
        <f aca="true">IF(ISBLANK(OFFSET('Raw Data'!$A$3,MATCH('Data above threshold'!$A133,'Raw Data'!$B$4:$B$185,0),MATCH('Data above threshold'!AO$4,'Raw Data'!$3:$3,0)-1)),"",OFFSET('Raw Data'!$A$3,MATCH('Data above threshold'!$A133,'Raw Data'!$B$4:$B$185,0),MATCH('Data above threshold'!AO$4,'Raw Data'!$3:$3,0)-1))</f>
        <v/>
      </c>
      <c r="AP133" s="107" t="str">
        <f aca="true">IF(ISBLANK(OFFSET('Raw Data'!$A$3,MATCH('Data above threshold'!$A133,'Raw Data'!$B$4:$B$185,0),MATCH('Data above threshold'!AP$4,'Raw Data'!$3:$3,0)-1)),"",OFFSET('Raw Data'!$A$3,MATCH('Data above threshold'!$A133,'Raw Data'!$B$4:$B$185,0),MATCH('Data above threshold'!AP$4,'Raw Data'!$3:$3,0)-1))</f>
        <v/>
      </c>
      <c r="AQ133" s="107" t="str">
        <f aca="true">IF(ISBLANK(OFFSET('Raw Data'!$A$3,MATCH('Data above threshold'!$A133,'Raw Data'!$B$4:$B$185,0),MATCH('Data above threshold'!AQ$4,'Raw Data'!$3:$3,0)-1)),"",OFFSET('Raw Data'!$A$3,MATCH('Data above threshold'!$A133,'Raw Data'!$B$4:$B$185,0),MATCH('Data above threshold'!AQ$4,'Raw Data'!$3:$3,0)-1))</f>
        <v/>
      </c>
      <c r="AR133" s="107" t="str">
        <f aca="true">IF(ISBLANK(OFFSET('Raw Data'!$A$3,MATCH('Data above threshold'!$A133,'Raw Data'!$B$4:$B$185,0),MATCH('Data above threshold'!AR$4,'Raw Data'!$3:$3,0)-1)),"",OFFSET('Raw Data'!$A$3,MATCH('Data above threshold'!$A133,'Raw Data'!$B$4:$B$185,0),MATCH('Data above threshold'!AR$4,'Raw Data'!$3:$3,0)-1))</f>
        <v/>
      </c>
      <c r="AS133" s="107" t="str">
        <f aca="true">IF(ISBLANK(OFFSET('Raw Data'!$A$3,MATCH('Data above threshold'!$A133,'Raw Data'!$B$4:$B$185,0),MATCH('Data above threshold'!AS$4,'Raw Data'!$3:$3,0)-1)),"",OFFSET('Raw Data'!$A$3,MATCH('Data above threshold'!$A133,'Raw Data'!$B$4:$B$185,0),MATCH('Data above threshold'!AS$4,'Raw Data'!$3:$3,0)-1))</f>
        <v/>
      </c>
      <c r="AT133" s="107" t="str">
        <f aca="true">IF(ISBLANK(OFFSET('Raw Data'!$A$3,MATCH('Data above threshold'!$A133,'Raw Data'!$B$4:$B$185,0),MATCH('Data above threshold'!AT$4,'Raw Data'!$3:$3,0)-1)),"",OFFSET('Raw Data'!$A$3,MATCH('Data above threshold'!$A133,'Raw Data'!$B$4:$B$185,0),MATCH('Data above threshold'!AT$4,'Raw Data'!$3:$3,0)-1))</f>
        <v/>
      </c>
      <c r="AU133" s="107" t="str">
        <f aca="true">IF(ISBLANK(OFFSET('Raw Data'!$A$3,MATCH('Data above threshold'!$A133,'Raw Data'!$B$4:$B$185,0),MATCH('Data above threshold'!AU$4,'Raw Data'!$3:$3,0)-1)),"",OFFSET('Raw Data'!$A$3,MATCH('Data above threshold'!$A133,'Raw Data'!$B$4:$B$185,0),MATCH('Data above threshold'!AU$4,'Raw Data'!$3:$3,0)-1))</f>
        <v/>
      </c>
      <c r="AV133" s="107" t="str">
        <f aca="true">IF(ISBLANK(OFFSET('Raw Data'!$A$3,MATCH('Data above threshold'!$A133,'Raw Data'!$B$4:$B$185,0),MATCH('Data above threshold'!AV$4,'Raw Data'!$3:$3,0)-1)),"",OFFSET('Raw Data'!$A$3,MATCH('Data above threshold'!$A133,'Raw Data'!$B$4:$B$185,0),MATCH('Data above threshold'!AV$4,'Raw Data'!$3:$3,0)-1))</f>
        <v/>
      </c>
      <c r="AW133" s="107" t="str">
        <f aca="true">IF(ISBLANK(OFFSET('Raw Data'!$A$3,MATCH('Data above threshold'!$A133,'Raw Data'!$B$4:$B$185,0),MATCH('Data above threshold'!AW$4,'Raw Data'!$3:$3,0)-1)),"",OFFSET('Raw Data'!$A$3,MATCH('Data above threshold'!$A133,'Raw Data'!$B$4:$B$185,0),MATCH('Data above threshold'!AW$4,'Raw Data'!$3:$3,0)-1))</f>
        <v/>
      </c>
      <c r="AX133" s="107" t="str">
        <f aca="true">IF(ISBLANK(OFFSET('Raw Data'!$A$3,MATCH('Data above threshold'!$A133,'Raw Data'!$B$4:$B$185,0),MATCH('Data above threshold'!AX$4,'Raw Data'!$3:$3,0)-1)),"",OFFSET('Raw Data'!$A$3,MATCH('Data above threshold'!$A133,'Raw Data'!$B$4:$B$185,0),MATCH('Data above threshold'!AX$4,'Raw Data'!$3:$3,0)-1))</f>
        <v/>
      </c>
      <c r="AY133" s="107" t="str">
        <f aca="true">IF(ISBLANK(OFFSET('Raw Data'!$A$3,MATCH('Data above threshold'!$A133,'Raw Data'!$B$4:$B$185,0),MATCH('Data above threshold'!AY$4,'Raw Data'!$3:$3,0)-1)),"",OFFSET('Raw Data'!$A$3,MATCH('Data above threshold'!$A133,'Raw Data'!$B$4:$B$185,0),MATCH('Data above threshold'!AY$4,'Raw Data'!$3:$3,0)-1))</f>
        <v/>
      </c>
      <c r="AZ133" s="107" t="str">
        <f aca="true">IF(ISBLANK(OFFSET('Raw Data'!$A$3,MATCH('Data above threshold'!$A133,'Raw Data'!$B$4:$B$185,0),MATCH('Data above threshold'!AZ$4,'Raw Data'!$3:$3,0)-1)),"",OFFSET('Raw Data'!$A$3,MATCH('Data above threshold'!$A133,'Raw Data'!$B$4:$B$185,0),MATCH('Data above threshold'!AZ$4,'Raw Data'!$3:$3,0)-1))</f>
        <v/>
      </c>
      <c r="BA133" s="107" t="str">
        <f aca="true">IF(ISBLANK(OFFSET('Raw Data'!$A$3,MATCH('Data above threshold'!$A133,'Raw Data'!$B$4:$B$185,0),MATCH('Data above threshold'!BA$4,'Raw Data'!$3:$3,0)-1)),"",OFFSET('Raw Data'!$A$3,MATCH('Data above threshold'!$A133,'Raw Data'!$B$4:$B$185,0),MATCH('Data above threshold'!BA$4,'Raw Data'!$3:$3,0)-1))</f>
        <v/>
      </c>
      <c r="BB133" s="107" t="str">
        <f aca="true">IF(ISBLANK(OFFSET('Raw Data'!$A$3,MATCH('Data above threshold'!$A133,'Raw Data'!$B$4:$B$185,0),MATCH('Data above threshold'!BB$4,'Raw Data'!$3:$3,0)-1)),"",OFFSET('Raw Data'!$A$3,MATCH('Data above threshold'!$A133,'Raw Data'!$B$4:$B$185,0),MATCH('Data above threshold'!BB$4,'Raw Data'!$3:$3,0)-1))</f>
        <v/>
      </c>
      <c r="BC133" s="107" t="str">
        <f aca="true">IF(ISBLANK(OFFSET('Raw Data'!$A$3,MATCH('Data above threshold'!$A133,'Raw Data'!$B$4:$B$185,0),MATCH('Data above threshold'!BC$4,'Raw Data'!$3:$3,0)-1)),"",OFFSET('Raw Data'!$A$3,MATCH('Data above threshold'!$A133,'Raw Data'!$B$4:$B$185,0),MATCH('Data above threshold'!BC$4,'Raw Data'!$3:$3,0)-1))</f>
        <v/>
      </c>
      <c r="BD133" s="107" t="str">
        <f aca="true">IF(ISBLANK(OFFSET('Raw Data'!$A$3,MATCH('Data above threshold'!$A133,'Raw Data'!$B$4:$B$185,0),MATCH('Data above threshold'!BD$4,'Raw Data'!$3:$3,0)-1)),"",OFFSET('Raw Data'!$A$3,MATCH('Data above threshold'!$A133,'Raw Data'!$B$4:$B$185,0),MATCH('Data above threshold'!BD$4,'Raw Data'!$3:$3,0)-1))</f>
        <v/>
      </c>
      <c r="BE133" s="107" t="str">
        <f aca="true">IF(ISBLANK(OFFSET('Raw Data'!$A$3,MATCH('Data above threshold'!$A133,'Raw Data'!$B$4:$B$185,0),MATCH('Data above threshold'!BE$4,'Raw Data'!$3:$3,0)-1)),"",OFFSET('Raw Data'!$A$3,MATCH('Data above threshold'!$A133,'Raw Data'!$B$4:$B$185,0),MATCH('Data above threshold'!BE$4,'Raw Data'!$3:$3,0)-1))</f>
        <v/>
      </c>
      <c r="BF133" s="107" t="str">
        <f aca="true">IF(ISBLANK(OFFSET('Raw Data'!$A$3,MATCH('Data above threshold'!$A133,'Raw Data'!$B$4:$B$185,0),MATCH('Data above threshold'!BF$4,'Raw Data'!$3:$3,0)-1)),"",OFFSET('Raw Data'!$A$3,MATCH('Data above threshold'!$A133,'Raw Data'!$B$4:$B$185,0),MATCH('Data above threshold'!BF$4,'Raw Data'!$3:$3,0)-1))</f>
        <v/>
      </c>
      <c r="BG133" s="107" t="str">
        <f aca="true">IF(ISBLANK(OFFSET('Raw Data'!$A$3,MATCH('Data above threshold'!$A133,'Raw Data'!$B$4:$B$185,0),MATCH('Data above threshold'!BG$4,'Raw Data'!$3:$3,0)-1)),"",OFFSET('Raw Data'!$A$3,MATCH('Data above threshold'!$A133,'Raw Data'!$B$4:$B$185,0),MATCH('Data above threshold'!BG$4,'Raw Data'!$3:$3,0)-1))</f>
        <v/>
      </c>
      <c r="BH133" s="107" t="str">
        <f aca="true">IF(ISBLANK(OFFSET('Raw Data'!$A$3,MATCH('Data above threshold'!$A133,'Raw Data'!$B$4:$B$185,0),MATCH('Data above threshold'!BH$4,'Raw Data'!$3:$3,0)-1)),"",OFFSET('Raw Data'!$A$3,MATCH('Data above threshold'!$A133,'Raw Data'!$B$4:$B$185,0),MATCH('Data above threshold'!BH$4,'Raw Data'!$3:$3,0)-1))</f>
        <v/>
      </c>
      <c r="BI133" s="107" t="str">
        <f aca="true">IF(ISBLANK(OFFSET('Raw Data'!$A$3,MATCH('Data above threshold'!$A133,'Raw Data'!$B$4:$B$185,0),MATCH('Data above threshold'!BI$4,'Raw Data'!$3:$3,0)-1)),"",OFFSET('Raw Data'!$A$3,MATCH('Data above threshold'!$A133,'Raw Data'!$B$4:$B$185,0),MATCH('Data above threshold'!BI$4,'Raw Data'!$3:$3,0)-1))</f>
        <v/>
      </c>
      <c r="BJ133" s="107" t="str">
        <f aca="true">IF(ISBLANK(OFFSET('Raw Data'!$A$3,MATCH('Data above threshold'!$A133,'Raw Data'!$B$4:$B$185,0),MATCH('Data above threshold'!BJ$4,'Raw Data'!$3:$3,0)-1)),"",OFFSET('Raw Data'!$A$3,MATCH('Data above threshold'!$A133,'Raw Data'!$B$4:$B$185,0),MATCH('Data above threshold'!BJ$4,'Raw Data'!$3:$3,0)-1))</f>
        <v/>
      </c>
      <c r="BK133" s="107" t="str">
        <f aca="true">IF(ISBLANK(OFFSET('Raw Data'!$A$3,MATCH('Data above threshold'!$A133,'Raw Data'!$B$4:$B$185,0),MATCH('Data above threshold'!BK$4,'Raw Data'!$3:$3,0)-1)),"",OFFSET('Raw Data'!$A$3,MATCH('Data above threshold'!$A133,'Raw Data'!$B$4:$B$185,0),MATCH('Data above threshold'!BK$4,'Raw Data'!$3:$3,0)-1))</f>
        <v/>
      </c>
      <c r="BL133" s="107" t="str">
        <f aca="true">IF(ISBLANK(OFFSET('Raw Data'!$A$3,MATCH('Data above threshold'!$A133,'Raw Data'!$B$4:$B$185,0),MATCH('Data above threshold'!BL$4,'Raw Data'!$3:$3,0)-1)),"",OFFSET('Raw Data'!$A$3,MATCH('Data above threshold'!$A133,'Raw Data'!$B$4:$B$185,0),MATCH('Data above threshold'!BL$4,'Raw Data'!$3:$3,0)-1))</f>
        <v/>
      </c>
      <c r="BM133" s="107" t="str">
        <f aca="true">IF(ISBLANK(OFFSET('Raw Data'!$A$3,MATCH('Data above threshold'!$A133,'Raw Data'!$B$4:$B$185,0),MATCH('Data above threshold'!BM$4,'Raw Data'!$3:$3,0)-1)),"",OFFSET('Raw Data'!$A$3,MATCH('Data above threshold'!$A133,'Raw Data'!$B$4:$B$185,0),MATCH('Data above threshold'!BM$4,'Raw Data'!$3:$3,0)-1))</f>
        <v/>
      </c>
      <c r="BN133" s="107" t="str">
        <f aca="true">IF(ISBLANK(OFFSET('Raw Data'!$A$3,MATCH('Data above threshold'!$A133,'Raw Data'!$B$4:$B$185,0),MATCH('Data above threshold'!BN$4,'Raw Data'!$3:$3,0)-1)),"",OFFSET('Raw Data'!$A$3,MATCH('Data above threshold'!$A133,'Raw Data'!$B$4:$B$185,0),MATCH('Data above threshold'!BN$4,'Raw Data'!$3:$3,0)-1))</f>
        <v/>
      </c>
      <c r="BO133" s="107" t="str">
        <f aca="true">IF(ISBLANK(OFFSET('Raw Data'!$A$3,MATCH('Data above threshold'!$A133,'Raw Data'!$B$4:$B$185,0),MATCH('Data above threshold'!BO$4,'Raw Data'!$3:$3,0)-1)),"",OFFSET('Raw Data'!$A$3,MATCH('Data above threshold'!$A133,'Raw Data'!$B$4:$B$185,0),MATCH('Data above threshold'!BO$4,'Raw Data'!$3:$3,0)-1))</f>
        <v/>
      </c>
      <c r="BP133" s="107" t="str">
        <f aca="true">IF(ISBLANK(OFFSET('Raw Data'!$A$3,MATCH('Data above threshold'!$A133,'Raw Data'!$B$4:$B$185,0),MATCH('Data above threshold'!BP$4,'Raw Data'!$3:$3,0)-1)),"",OFFSET('Raw Data'!$A$3,MATCH('Data above threshold'!$A133,'Raw Data'!$B$4:$B$185,0),MATCH('Data above threshold'!BP$4,'Raw Data'!$3:$3,0)-1))</f>
        <v/>
      </c>
      <c r="BQ133" s="107" t="str">
        <f aca="true">IF(ISBLANK(OFFSET('Raw Data'!$A$3,MATCH('Data above threshold'!$A133,'Raw Data'!$B$4:$B$185,0),MATCH('Data above threshold'!BQ$4,'Raw Data'!$3:$3,0)-1)),"",OFFSET('Raw Data'!$A$3,MATCH('Data above threshold'!$A133,'Raw Data'!$B$4:$B$185,0),MATCH('Data above threshold'!BQ$4,'Raw Data'!$3:$3,0)-1))</f>
        <v/>
      </c>
      <c r="BR133" s="107" t="str">
        <f aca="true">IF(ISBLANK(OFFSET('Raw Data'!$A$3,MATCH('Data above threshold'!$A133,'Raw Data'!$B$4:$B$185,0),MATCH('Data above threshold'!BR$4,'Raw Data'!$3:$3,0)-1)),"",OFFSET('Raw Data'!$A$3,MATCH('Data above threshold'!$A133,'Raw Data'!$B$4:$B$185,0),MATCH('Data above threshold'!BR$4,'Raw Data'!$3:$3,0)-1))</f>
        <v/>
      </c>
      <c r="BS133" s="107" t="str">
        <f aca="true">IF(ISBLANK(OFFSET('Raw Data'!$A$3,MATCH('Data above threshold'!$A133,'Raw Data'!$B$4:$B$185,0),MATCH('Data above threshold'!BS$4,'Raw Data'!$3:$3,0)-1)),"",OFFSET('Raw Data'!$A$3,MATCH('Data above threshold'!$A133,'Raw Data'!$B$4:$B$185,0),MATCH('Data above threshold'!BS$4,'Raw Data'!$3:$3,0)-1))</f>
        <v/>
      </c>
      <c r="BT133" s="107" t="str">
        <f aca="true">IF(ISBLANK(OFFSET('Raw Data'!$A$3,MATCH('Data above threshold'!$A133,'Raw Data'!$B$4:$B$185,0),MATCH('Data above threshold'!BT$4,'Raw Data'!$3:$3,0)-1)),"",OFFSET('Raw Data'!$A$3,MATCH('Data above threshold'!$A133,'Raw Data'!$B$4:$B$185,0),MATCH('Data above threshold'!BT$4,'Raw Data'!$3:$3,0)-1))</f>
        <v/>
      </c>
      <c r="BU133" s="107" t="str">
        <f aca="true">IF(ISBLANK(OFFSET('Raw Data'!$A$3,MATCH('Data above threshold'!$A133,'Raw Data'!$B$4:$B$185,0),MATCH('Data above threshold'!BU$4,'Raw Data'!$3:$3,0)-1)),"",OFFSET('Raw Data'!$A$3,MATCH('Data above threshold'!$A133,'Raw Data'!$B$4:$B$185,0),MATCH('Data above threshold'!BU$4,'Raw Data'!$3:$3,0)-1))</f>
        <v/>
      </c>
      <c r="BV133" s="107" t="str">
        <f aca="true">IF(ISBLANK(OFFSET('Raw Data'!$A$3,MATCH('Data above threshold'!$A133,'Raw Data'!$B$4:$B$185,0),MATCH('Data above threshold'!BV$4,'Raw Data'!$3:$3,0)-1)),"",OFFSET('Raw Data'!$A$3,MATCH('Data above threshold'!$A133,'Raw Data'!$B$4:$B$185,0),MATCH('Data above threshold'!BV$4,'Raw Data'!$3:$3,0)-1))</f>
        <v/>
      </c>
      <c r="BW133" s="107" t="str">
        <f aca="true">IF(ISBLANK(OFFSET('Raw Data'!$A$3,MATCH('Data above threshold'!$A133,'Raw Data'!$B$4:$B$185,0),MATCH('Data above threshold'!BW$4,'Raw Data'!$3:$3,0)-1)),"",OFFSET('Raw Data'!$A$3,MATCH('Data above threshold'!$A133,'Raw Data'!$B$4:$B$185,0),MATCH('Data above threshold'!BW$4,'Raw Data'!$3:$3,0)-1))</f>
        <v/>
      </c>
      <c r="BX133" s="107" t="str">
        <f aca="true">IF(ISBLANK(OFFSET('Raw Data'!$A$3,MATCH('Data above threshold'!$A133,'Raw Data'!$B$4:$B$185,0),MATCH('Data above threshold'!BX$4,'Raw Data'!$3:$3,0)-1)),"",OFFSET('Raw Data'!$A$3,MATCH('Data above threshold'!$A133,'Raw Data'!$B$4:$B$185,0),MATCH('Data above threshold'!BX$4,'Raw Data'!$3:$3,0)-1))</f>
        <v/>
      </c>
      <c r="BY133" s="107" t="str">
        <f aca="true">IF(ISBLANK(OFFSET('Raw Data'!$A$3,MATCH('Data above threshold'!$A133,'Raw Data'!$B$4:$B$185,0),MATCH('Data above threshold'!BY$4,'Raw Data'!$3:$3,0)-1)),"",OFFSET('Raw Data'!$A$3,MATCH('Data above threshold'!$A133,'Raw Data'!$B$4:$B$185,0),MATCH('Data above threshold'!BY$4,'Raw Data'!$3:$3,0)-1))</f>
        <v/>
      </c>
      <c r="BZ133" s="107" t="str">
        <f aca="true">IF(ISBLANK(OFFSET('Raw Data'!$A$3,MATCH('Data above threshold'!$A133,'Raw Data'!$B$4:$B$185,0),MATCH('Data above threshold'!BZ$4,'Raw Data'!$3:$3,0)-1)),"",OFFSET('Raw Data'!$A$3,MATCH('Data above threshold'!$A133,'Raw Data'!$B$4:$B$185,0),MATCH('Data above threshold'!BZ$4,'Raw Data'!$3:$3,0)-1))</f>
        <v/>
      </c>
      <c r="CA133" s="107" t="str">
        <f aca="true">IF(ISBLANK(OFFSET('Raw Data'!$A$3,MATCH('Data above threshold'!$A133,'Raw Data'!$B$4:$B$185,0),MATCH('Data above threshold'!CA$4,'Raw Data'!$3:$3,0)-1)),"",OFFSET('Raw Data'!$A$3,MATCH('Data above threshold'!$A133,'Raw Data'!$B$4:$B$185,0),MATCH('Data above threshold'!CA$4,'Raw Data'!$3:$3,0)-1))</f>
        <v/>
      </c>
      <c r="CB133" s="107" t="str">
        <f aca="true">IF(ISBLANK(OFFSET('Raw Data'!$A$3,MATCH('Data above threshold'!$A133,'Raw Data'!$B$4:$B$185,0),MATCH('Data above threshold'!CB$4,'Raw Data'!$3:$3,0)-1)),"",OFFSET('Raw Data'!$A$3,MATCH('Data above threshold'!$A133,'Raw Data'!$B$4:$B$185,0),MATCH('Data above threshold'!CB$4,'Raw Data'!$3:$3,0)-1))</f>
        <v/>
      </c>
      <c r="CC133" s="107" t="str">
        <f aca="true">IF(ISBLANK(OFFSET('Raw Data'!$A$3,MATCH('Data above threshold'!$A133,'Raw Data'!$B$4:$B$185,0),MATCH('Data above threshold'!CC$4,'Raw Data'!$3:$3,0)-1)),"",OFFSET('Raw Data'!$A$3,MATCH('Data above threshold'!$A133,'Raw Data'!$B$4:$B$185,0),MATCH('Data above threshold'!CC$4,'Raw Data'!$3:$3,0)-1))</f>
        <v/>
      </c>
      <c r="CD133" s="107" t="str">
        <f aca="true">IF(ISBLANK(OFFSET('Raw Data'!$A$3,MATCH('Data above threshold'!$A133,'Raw Data'!$B$4:$B$185,0),MATCH('Data above threshold'!CD$4,'Raw Data'!$3:$3,0)-1)),"",OFFSET('Raw Data'!$A$3,MATCH('Data above threshold'!$A133,'Raw Data'!$B$4:$B$185,0),MATCH('Data above threshold'!CD$4,'Raw Data'!$3:$3,0)-1))</f>
        <v/>
      </c>
      <c r="CE133" s="107" t="str">
        <f aca="true">IF(ISBLANK(OFFSET('Raw Data'!$A$3,MATCH('Data above threshold'!$A133,'Raw Data'!$B$4:$B$185,0),MATCH('Data above threshold'!CE$4,'Raw Data'!$3:$3,0)-1)),"",OFFSET('Raw Data'!$A$3,MATCH('Data above threshold'!$A133,'Raw Data'!$B$4:$B$185,0),MATCH('Data above threshold'!CE$4,'Raw Data'!$3:$3,0)-1))</f>
        <v/>
      </c>
      <c r="CF133" s="107" t="str">
        <f aca="true">IF(ISBLANK(OFFSET('Raw Data'!$A$3,MATCH('Data above threshold'!$A133,'Raw Data'!$B$4:$B$185,0),MATCH('Data above threshold'!CF$4,'Raw Data'!$3:$3,0)-1)),"",OFFSET('Raw Data'!$A$3,MATCH('Data above threshold'!$A133,'Raw Data'!$B$4:$B$185,0),MATCH('Data above threshold'!CF$4,'Raw Data'!$3:$3,0)-1))</f>
        <v/>
      </c>
      <c r="CG133" s="107" t="str">
        <f aca="true">IF(ISBLANK(OFFSET('Raw Data'!$A$3,MATCH('Data above threshold'!$A133,'Raw Data'!$B$4:$B$185,0),MATCH('Data above threshold'!CG$4,'Raw Data'!$3:$3,0)-1)),"",OFFSET('Raw Data'!$A$3,MATCH('Data above threshold'!$A133,'Raw Data'!$B$4:$B$185,0),MATCH('Data above threshold'!CG$4,'Raw Data'!$3:$3,0)-1))</f>
        <v/>
      </c>
      <c r="CH133" s="107" t="str">
        <f aca="true">IF(ISBLANK(OFFSET('Raw Data'!$A$3,MATCH('Data above threshold'!$A133,'Raw Data'!$B$4:$B$185,0),MATCH('Data above threshold'!CH$4,'Raw Data'!$3:$3,0)-1)),"",OFFSET('Raw Data'!$A$3,MATCH('Data above threshold'!$A133,'Raw Data'!$B$4:$B$185,0),MATCH('Data above threshold'!CH$4,'Raw Data'!$3:$3,0)-1))</f>
        <v/>
      </c>
      <c r="CI133" s="107" t="str">
        <f aca="true">IF(ISBLANK(OFFSET('Raw Data'!$A$3,MATCH('Data above threshold'!$A133,'Raw Data'!$B$4:$B$185,0),MATCH('Data above threshold'!CI$4,'Raw Data'!$3:$3,0)-1)),"",OFFSET('Raw Data'!$A$3,MATCH('Data above threshold'!$A133,'Raw Data'!$B$4:$B$185,0),MATCH('Data above threshold'!CI$4,'Raw Data'!$3:$3,0)-1))</f>
        <v/>
      </c>
      <c r="CJ133" s="107" t="str">
        <f aca="true">IF(ISBLANK(OFFSET('Raw Data'!$A$3,MATCH('Data above threshold'!$A133,'Raw Data'!$B$4:$B$185,0),MATCH('Data above threshold'!CJ$4,'Raw Data'!$3:$3,0)-1)),"",OFFSET('Raw Data'!$A$3,MATCH('Data above threshold'!$A133,'Raw Data'!$B$4:$B$185,0),MATCH('Data above threshold'!CJ$4,'Raw Data'!$3:$3,0)-1))</f>
        <v/>
      </c>
      <c r="CK133" s="107" t="str">
        <f aca="true">IF(ISBLANK(OFFSET('Raw Data'!$A$3,MATCH('Data above threshold'!$A133,'Raw Data'!$B$4:$B$185,0),MATCH('Data above threshold'!CK$4,'Raw Data'!$3:$3,0)-1)),"",OFFSET('Raw Data'!$A$3,MATCH('Data above threshold'!$A133,'Raw Data'!$B$4:$B$185,0),MATCH('Data above threshold'!CK$4,'Raw Data'!$3:$3,0)-1))</f>
        <v/>
      </c>
      <c r="CL133" s="107" t="str">
        <f aca="true">IF(ISBLANK(OFFSET('Raw Data'!$A$3,MATCH('Data above threshold'!$A133,'Raw Data'!$B$4:$B$185,0),MATCH('Data above threshold'!CL$4,'Raw Data'!$3:$3,0)-1)),"",OFFSET('Raw Data'!$A$3,MATCH('Data above threshold'!$A133,'Raw Data'!$B$4:$B$185,0),MATCH('Data above threshold'!CL$4,'Raw Data'!$3:$3,0)-1))</f>
        <v/>
      </c>
      <c r="CM133" s="107" t="str">
        <f aca="true">IF(ISBLANK(OFFSET('Raw Data'!$A$3,MATCH('Data above threshold'!$A133,'Raw Data'!$B$4:$B$185,0),MATCH('Data above threshold'!CM$4,'Raw Data'!$3:$3,0)-1)),"",OFFSET('Raw Data'!$A$3,MATCH('Data above threshold'!$A133,'Raw Data'!$B$4:$B$185,0),MATCH('Data above threshold'!CM$4,'Raw Data'!$3:$3,0)-1))</f>
        <v/>
      </c>
      <c r="CN133" s="107" t="str">
        <f aca="true">IF(ISBLANK(OFFSET('Raw Data'!$A$3,MATCH('Data above threshold'!$A133,'Raw Data'!$B$4:$B$185,0),MATCH('Data above threshold'!CN$4,'Raw Data'!$3:$3,0)-1)),"",OFFSET('Raw Data'!$A$3,MATCH('Data above threshold'!$A133,'Raw Data'!$B$4:$B$185,0),MATCH('Data above threshold'!CN$4,'Raw Data'!$3:$3,0)-1))</f>
        <v/>
      </c>
      <c r="CO133" s="107" t="str">
        <f aca="true">IF(ISBLANK(OFFSET('Raw Data'!$A$3,MATCH('Data above threshold'!$A133,'Raw Data'!$B$4:$B$185,0),MATCH('Data above threshold'!CO$4,'Raw Data'!$3:$3,0)-1)),"",OFFSET('Raw Data'!$A$3,MATCH('Data above threshold'!$A133,'Raw Data'!$B$4:$B$185,0),MATCH('Data above threshold'!CO$4,'Raw Data'!$3:$3,0)-1))</f>
        <v/>
      </c>
      <c r="CP133" s="107" t="str">
        <f aca="true">IF(ISBLANK(OFFSET('Raw Data'!$A$3,MATCH('Data above threshold'!$A133,'Raw Data'!$B$4:$B$185,0),MATCH('Data above threshold'!CP$4,'Raw Data'!$3:$3,0)-1)),"",OFFSET('Raw Data'!$A$3,MATCH('Data above threshold'!$A133,'Raw Data'!$B$4:$B$185,0),MATCH('Data above threshold'!CP$4,'Raw Data'!$3:$3,0)-1))</f>
        <v/>
      </c>
      <c r="CQ133" s="107" t="str">
        <f aca="true">IF(ISBLANK(OFFSET('Raw Data'!$A$3,MATCH('Data above threshold'!$A133,'Raw Data'!$B$4:$B$185,0),MATCH('Data above threshold'!CQ$4,'Raw Data'!$3:$3,0)-1)),"",OFFSET('Raw Data'!$A$3,MATCH('Data above threshold'!$A133,'Raw Data'!$B$4:$B$185,0),MATCH('Data above threshold'!CQ$4,'Raw Data'!$3:$3,0)-1))</f>
        <v/>
      </c>
      <c r="CR133" s="107" t="str">
        <f aca="true">IF(ISBLANK(OFFSET('Raw Data'!$A$3,MATCH('Data above threshold'!$A133,'Raw Data'!$B$4:$B$185,0),MATCH('Data above threshold'!CR$4,'Raw Data'!$3:$3,0)-1)),"",OFFSET('Raw Data'!$A$3,MATCH('Data above threshold'!$A133,'Raw Data'!$B$4:$B$185,0),MATCH('Data above threshold'!CR$4,'Raw Data'!$3:$3,0)-1))</f>
        <v/>
      </c>
    </row>
    <row r="134" customFormat="false" ht="15.5" hidden="false" customHeight="false" outlineLevel="0" collapsed="false">
      <c r="A134" s="107" t="n">
        <v>5110</v>
      </c>
      <c r="B134" s="107" t="n">
        <v>3</v>
      </c>
      <c r="C134" s="107" t="str">
        <f aca="true">IF(ISBLANK(OFFSET('Raw Data'!$A$3,MATCH('Data above threshold'!$A134,'Raw Data'!$B$4:$B$185,0),MATCH('Data above threshold'!C$4,'Raw Data'!$3:$3,0)-1)),"",OFFSET('Raw Data'!$A$3,MATCH('Data above threshold'!$A134,'Raw Data'!$B$4:$B$185,0),MATCH('Data above threshold'!C$4,'Raw Data'!$3:$3,0)-1))</f>
        <v>Technology usage</v>
      </c>
      <c r="D134" s="107" t="str">
        <f aca="true">IF(ISBLANK(OFFSET('Raw Data'!$A$3,MATCH('Data above threshold'!$A134,'Raw Data'!$B$4:$B$185,0),MATCH('Data above threshold'!D$4,'Raw Data'!$3:$3,0)-1)),"",OFFSET('Raw Data'!$A$3,MATCH('Data above threshold'!$A134,'Raw Data'!$B$4:$B$185,0),MATCH('Data above threshold'!D$4,'Raw Data'!$3:$3,0)-1))</f>
        <v/>
      </c>
      <c r="E134" s="107" t="str">
        <f aca="true">IF(ISBLANK(OFFSET('Raw Data'!$A$3,MATCH('Data above threshold'!$A134,'Raw Data'!$B$4:$B$185,0),MATCH('Data above threshold'!E$4,'Raw Data'!$3:$3,0)-1)),"",OFFSET('Raw Data'!$A$3,MATCH('Data above threshold'!$A134,'Raw Data'!$B$4:$B$185,0),MATCH('Data above threshold'!E$4,'Raw Data'!$3:$3,0)-1))</f>
        <v/>
      </c>
      <c r="F134" s="107" t="str">
        <f aca="true">IF(ISBLANK(OFFSET('Raw Data'!$A$3,MATCH('Data above threshold'!$A134,'Raw Data'!$B$4:$B$185,0),MATCH('Data above threshold'!F$4,'Raw Data'!$3:$3,0)-1)),"",OFFSET('Raw Data'!$A$3,MATCH('Data above threshold'!$A134,'Raw Data'!$B$4:$B$185,0),MATCH('Data above threshold'!F$4,'Raw Data'!$3:$3,0)-1))</f>
        <v/>
      </c>
      <c r="G134" s="107" t="str">
        <f aca="true">IF(ISBLANK(OFFSET('Raw Data'!$A$3,MATCH('Data above threshold'!$A134,'Raw Data'!$B$4:$B$185,0),MATCH('Data above threshold'!G$4,'Raw Data'!$3:$3,0)-1)),"",OFFSET('Raw Data'!$A$3,MATCH('Data above threshold'!$A134,'Raw Data'!$B$4:$B$185,0),MATCH('Data above threshold'!G$4,'Raw Data'!$3:$3,0)-1))</f>
        <v/>
      </c>
      <c r="H134" s="107" t="str">
        <f aca="true">IF(ISBLANK(OFFSET('Raw Data'!$A$3,MATCH('Data above threshold'!$A134,'Raw Data'!$B$4:$B$185,0),MATCH('Data above threshold'!H$4,'Raw Data'!$3:$3,0)-1)),"",OFFSET('Raw Data'!$A$3,MATCH('Data above threshold'!$A134,'Raw Data'!$B$4:$B$185,0),MATCH('Data above threshold'!H$4,'Raw Data'!$3:$3,0)-1))</f>
        <v/>
      </c>
      <c r="I134" s="107" t="str">
        <f aca="true">IF(ISBLANK(OFFSET('Raw Data'!$A$3,MATCH('Data above threshold'!$A134,'Raw Data'!$B$4:$B$185,0),MATCH('Data above threshold'!I$4,'Raw Data'!$3:$3,0)-1)),"",OFFSET('Raw Data'!$A$3,MATCH('Data above threshold'!$A134,'Raw Data'!$B$4:$B$185,0),MATCH('Data above threshold'!I$4,'Raw Data'!$3:$3,0)-1))</f>
        <v/>
      </c>
      <c r="J134" s="107" t="str">
        <f aca="true">IF(ISBLANK(OFFSET('Raw Data'!$A$3,MATCH('Data above threshold'!$A134,'Raw Data'!$B$4:$B$185,0),MATCH('Data above threshold'!J$4,'Raw Data'!$3:$3,0)-1)),"",OFFSET('Raw Data'!$A$3,MATCH('Data above threshold'!$A134,'Raw Data'!$B$4:$B$185,0),MATCH('Data above threshold'!J$4,'Raw Data'!$3:$3,0)-1))</f>
        <v/>
      </c>
      <c r="K134" s="107" t="str">
        <f aca="true">IF(ISBLANK(OFFSET('Raw Data'!$A$3,MATCH('Data above threshold'!$A134,'Raw Data'!$B$4:$B$185,0),MATCH('Data above threshold'!K$4,'Raw Data'!$3:$3,0)-1)),"",OFFSET('Raw Data'!$A$3,MATCH('Data above threshold'!$A134,'Raw Data'!$B$4:$B$185,0),MATCH('Data above threshold'!K$4,'Raw Data'!$3:$3,0)-1))</f>
        <v/>
      </c>
      <c r="L134" s="107" t="str">
        <f aca="true">IF(ISBLANK(OFFSET('Raw Data'!$A$3,MATCH('Data above threshold'!$A134,'Raw Data'!$B$4:$B$185,0),MATCH('Data above threshold'!L$4,'Raw Data'!$3:$3,0)-1)),"",OFFSET('Raw Data'!$A$3,MATCH('Data above threshold'!$A134,'Raw Data'!$B$4:$B$185,0),MATCH('Data above threshold'!L$4,'Raw Data'!$3:$3,0)-1))</f>
        <v/>
      </c>
      <c r="M134" s="105" t="str">
        <f aca="false" t="array" ref="M134:M134">IFERROR(SKEW(IF(ISNUMBER(Q134:CR134),Q134:CR134,"")),"")</f>
        <v/>
      </c>
      <c r="N134" s="107"/>
      <c r="O134" s="107" t="str">
        <f aca="true">IF(ISBLANK(OFFSET('Raw Data'!$A$3,MATCH('Data above threshold'!$A134,'Raw Data'!$B$4:$B$185,0),MATCH('Data above threshold'!O$4,'Raw Data'!$3:$3,0)-1)),"",OFFSET('Raw Data'!$A$3,MATCH('Data above threshold'!$A134,'Raw Data'!$B$4:$B$185,0),MATCH('Data above threshold'!O$4,'Raw Data'!$3:$3,0)-1))</f>
        <v/>
      </c>
      <c r="P134" s="106" t="str">
        <f aca="false" t="array" ref="P134:P134">IF(B134&lt;4,"",1-IFERROR(SUM(ISNUMBER(Q134:CR134)*(1-$Q$3:$CR$3))/COUNTIF($Q$3:$CR$3,0),0))</f>
        <v/>
      </c>
      <c r="Q134" s="107" t="str">
        <f aca="true">IF(ISBLANK(OFFSET('Raw Data'!$A$3,MATCH('Data above threshold'!$A134,'Raw Data'!$B$4:$B$185,0),MATCH('Data above threshold'!Q$4,'Raw Data'!$3:$3,0)-1)),"",OFFSET('Raw Data'!$A$3,MATCH('Data above threshold'!$A134,'Raw Data'!$B$4:$B$185,0),MATCH('Data above threshold'!Q$4,'Raw Data'!$3:$3,0)-1))</f>
        <v/>
      </c>
      <c r="R134" s="107" t="str">
        <f aca="true">IF(ISBLANK(OFFSET('Raw Data'!$A$3,MATCH('Data above threshold'!$A134,'Raw Data'!$B$4:$B$185,0),MATCH('Data above threshold'!R$4,'Raw Data'!$3:$3,0)-1)),"",OFFSET('Raw Data'!$A$3,MATCH('Data above threshold'!$A134,'Raw Data'!$B$4:$B$185,0),MATCH('Data above threshold'!R$4,'Raw Data'!$3:$3,0)-1))</f>
        <v/>
      </c>
      <c r="S134" s="107" t="str">
        <f aca="true">IF(ISBLANK(OFFSET('Raw Data'!$A$3,MATCH('Data above threshold'!$A134,'Raw Data'!$B$4:$B$185,0),MATCH('Data above threshold'!S$4,'Raw Data'!$3:$3,0)-1)),"",OFFSET('Raw Data'!$A$3,MATCH('Data above threshold'!$A134,'Raw Data'!$B$4:$B$185,0),MATCH('Data above threshold'!S$4,'Raw Data'!$3:$3,0)-1))</f>
        <v/>
      </c>
      <c r="T134" s="107" t="str">
        <f aca="true">IF(ISBLANK(OFFSET('Raw Data'!$A$3,MATCH('Data above threshold'!$A134,'Raw Data'!$B$4:$B$185,0),MATCH('Data above threshold'!T$4,'Raw Data'!$3:$3,0)-1)),"",OFFSET('Raw Data'!$A$3,MATCH('Data above threshold'!$A134,'Raw Data'!$B$4:$B$185,0),MATCH('Data above threshold'!T$4,'Raw Data'!$3:$3,0)-1))</f>
        <v/>
      </c>
      <c r="U134" s="107" t="str">
        <f aca="true">IF(ISBLANK(OFFSET('Raw Data'!$A$3,MATCH('Data above threshold'!$A134,'Raw Data'!$B$4:$B$185,0),MATCH('Data above threshold'!U$4,'Raw Data'!$3:$3,0)-1)),"",OFFSET('Raw Data'!$A$3,MATCH('Data above threshold'!$A134,'Raw Data'!$B$4:$B$185,0),MATCH('Data above threshold'!U$4,'Raw Data'!$3:$3,0)-1))</f>
        <v/>
      </c>
      <c r="V134" s="107" t="str">
        <f aca="true">IF(ISBLANK(OFFSET('Raw Data'!$A$3,MATCH('Data above threshold'!$A134,'Raw Data'!$B$4:$B$185,0),MATCH('Data above threshold'!V$4,'Raw Data'!$3:$3,0)-1)),"",OFFSET('Raw Data'!$A$3,MATCH('Data above threshold'!$A134,'Raw Data'!$B$4:$B$185,0),MATCH('Data above threshold'!V$4,'Raw Data'!$3:$3,0)-1))</f>
        <v/>
      </c>
      <c r="W134" s="107" t="str">
        <f aca="true">IF(ISBLANK(OFFSET('Raw Data'!$A$3,MATCH('Data above threshold'!$A134,'Raw Data'!$B$4:$B$185,0),MATCH('Data above threshold'!W$4,'Raw Data'!$3:$3,0)-1)),"",OFFSET('Raw Data'!$A$3,MATCH('Data above threshold'!$A134,'Raw Data'!$B$4:$B$185,0),MATCH('Data above threshold'!W$4,'Raw Data'!$3:$3,0)-1))</f>
        <v/>
      </c>
      <c r="X134" s="107" t="str">
        <f aca="true">IF(ISBLANK(OFFSET('Raw Data'!$A$3,MATCH('Data above threshold'!$A134,'Raw Data'!$B$4:$B$185,0),MATCH('Data above threshold'!X$4,'Raw Data'!$3:$3,0)-1)),"",OFFSET('Raw Data'!$A$3,MATCH('Data above threshold'!$A134,'Raw Data'!$B$4:$B$185,0),MATCH('Data above threshold'!X$4,'Raw Data'!$3:$3,0)-1))</f>
        <v/>
      </c>
      <c r="Y134" s="107" t="str">
        <f aca="true">IF(ISBLANK(OFFSET('Raw Data'!$A$3,MATCH('Data above threshold'!$A134,'Raw Data'!$B$4:$B$185,0),MATCH('Data above threshold'!Y$4,'Raw Data'!$3:$3,0)-1)),"",OFFSET('Raw Data'!$A$3,MATCH('Data above threshold'!$A134,'Raw Data'!$B$4:$B$185,0),MATCH('Data above threshold'!Y$4,'Raw Data'!$3:$3,0)-1))</f>
        <v/>
      </c>
      <c r="Z134" s="107" t="str">
        <f aca="true">IF(ISBLANK(OFFSET('Raw Data'!$A$3,MATCH('Data above threshold'!$A134,'Raw Data'!$B$4:$B$185,0),MATCH('Data above threshold'!Z$4,'Raw Data'!$3:$3,0)-1)),"",OFFSET('Raw Data'!$A$3,MATCH('Data above threshold'!$A134,'Raw Data'!$B$4:$B$185,0),MATCH('Data above threshold'!Z$4,'Raw Data'!$3:$3,0)-1))</f>
        <v/>
      </c>
      <c r="AA134" s="107" t="str">
        <f aca="true">IF(ISBLANK(OFFSET('Raw Data'!$A$3,MATCH('Data above threshold'!$A134,'Raw Data'!$B$4:$B$185,0),MATCH('Data above threshold'!AA$4,'Raw Data'!$3:$3,0)-1)),"",OFFSET('Raw Data'!$A$3,MATCH('Data above threshold'!$A134,'Raw Data'!$B$4:$B$185,0),MATCH('Data above threshold'!AA$4,'Raw Data'!$3:$3,0)-1))</f>
        <v/>
      </c>
      <c r="AB134" s="107" t="str">
        <f aca="true">IF(ISBLANK(OFFSET('Raw Data'!$A$3,MATCH('Data above threshold'!$A134,'Raw Data'!$B$4:$B$185,0),MATCH('Data above threshold'!AB$4,'Raw Data'!$3:$3,0)-1)),"",OFFSET('Raw Data'!$A$3,MATCH('Data above threshold'!$A134,'Raw Data'!$B$4:$B$185,0),MATCH('Data above threshold'!AB$4,'Raw Data'!$3:$3,0)-1))</f>
        <v/>
      </c>
      <c r="AC134" s="107" t="str">
        <f aca="true">IF(ISBLANK(OFFSET('Raw Data'!$A$3,MATCH('Data above threshold'!$A134,'Raw Data'!$B$4:$B$185,0),MATCH('Data above threshold'!AC$4,'Raw Data'!$3:$3,0)-1)),"",OFFSET('Raw Data'!$A$3,MATCH('Data above threshold'!$A134,'Raw Data'!$B$4:$B$185,0),MATCH('Data above threshold'!AC$4,'Raw Data'!$3:$3,0)-1))</f>
        <v/>
      </c>
      <c r="AD134" s="107" t="str">
        <f aca="true">IF(ISBLANK(OFFSET('Raw Data'!$A$3,MATCH('Data above threshold'!$A134,'Raw Data'!$B$4:$B$185,0),MATCH('Data above threshold'!AD$4,'Raw Data'!$3:$3,0)-1)),"",OFFSET('Raw Data'!$A$3,MATCH('Data above threshold'!$A134,'Raw Data'!$B$4:$B$185,0),MATCH('Data above threshold'!AD$4,'Raw Data'!$3:$3,0)-1))</f>
        <v/>
      </c>
      <c r="AE134" s="107" t="str">
        <f aca="true">IF(ISBLANK(OFFSET('Raw Data'!$A$3,MATCH('Data above threshold'!$A134,'Raw Data'!$B$4:$B$185,0),MATCH('Data above threshold'!AE$4,'Raw Data'!$3:$3,0)-1)),"",OFFSET('Raw Data'!$A$3,MATCH('Data above threshold'!$A134,'Raw Data'!$B$4:$B$185,0),MATCH('Data above threshold'!AE$4,'Raw Data'!$3:$3,0)-1))</f>
        <v/>
      </c>
      <c r="AF134" s="107" t="str">
        <f aca="true">IF(ISBLANK(OFFSET('Raw Data'!$A$3,MATCH('Data above threshold'!$A134,'Raw Data'!$B$4:$B$185,0),MATCH('Data above threshold'!AF$4,'Raw Data'!$3:$3,0)-1)),"",OFFSET('Raw Data'!$A$3,MATCH('Data above threshold'!$A134,'Raw Data'!$B$4:$B$185,0),MATCH('Data above threshold'!AF$4,'Raw Data'!$3:$3,0)-1))</f>
        <v/>
      </c>
      <c r="AG134" s="107" t="str">
        <f aca="true">IF(ISBLANK(OFFSET('Raw Data'!$A$3,MATCH('Data above threshold'!$A134,'Raw Data'!$B$4:$B$185,0),MATCH('Data above threshold'!AG$4,'Raw Data'!$3:$3,0)-1)),"",OFFSET('Raw Data'!$A$3,MATCH('Data above threshold'!$A134,'Raw Data'!$B$4:$B$185,0),MATCH('Data above threshold'!AG$4,'Raw Data'!$3:$3,0)-1))</f>
        <v/>
      </c>
      <c r="AH134" s="107" t="str">
        <f aca="true">IF(ISBLANK(OFFSET('Raw Data'!$A$3,MATCH('Data above threshold'!$A134,'Raw Data'!$B$4:$B$185,0),MATCH('Data above threshold'!AH$4,'Raw Data'!$3:$3,0)-1)),"",OFFSET('Raw Data'!$A$3,MATCH('Data above threshold'!$A134,'Raw Data'!$B$4:$B$185,0),MATCH('Data above threshold'!AH$4,'Raw Data'!$3:$3,0)-1))</f>
        <v/>
      </c>
      <c r="AI134" s="107" t="str">
        <f aca="true">IF(ISBLANK(OFFSET('Raw Data'!$A$3,MATCH('Data above threshold'!$A134,'Raw Data'!$B$4:$B$185,0),MATCH('Data above threshold'!AI$4,'Raw Data'!$3:$3,0)-1)),"",OFFSET('Raw Data'!$A$3,MATCH('Data above threshold'!$A134,'Raw Data'!$B$4:$B$185,0),MATCH('Data above threshold'!AI$4,'Raw Data'!$3:$3,0)-1))</f>
        <v/>
      </c>
      <c r="AJ134" s="107" t="str">
        <f aca="true">IF(ISBLANK(OFFSET('Raw Data'!$A$3,MATCH('Data above threshold'!$A134,'Raw Data'!$B$4:$B$185,0),MATCH('Data above threshold'!AJ$4,'Raw Data'!$3:$3,0)-1)),"",OFFSET('Raw Data'!$A$3,MATCH('Data above threshold'!$A134,'Raw Data'!$B$4:$B$185,0),MATCH('Data above threshold'!AJ$4,'Raw Data'!$3:$3,0)-1))</f>
        <v/>
      </c>
      <c r="AK134" s="107" t="str">
        <f aca="true">IF(ISBLANK(OFFSET('Raw Data'!$A$3,MATCH('Data above threshold'!$A134,'Raw Data'!$B$4:$B$185,0),MATCH('Data above threshold'!AK$4,'Raw Data'!$3:$3,0)-1)),"",OFFSET('Raw Data'!$A$3,MATCH('Data above threshold'!$A134,'Raw Data'!$B$4:$B$185,0),MATCH('Data above threshold'!AK$4,'Raw Data'!$3:$3,0)-1))</f>
        <v/>
      </c>
      <c r="AL134" s="107" t="str">
        <f aca="true">IF(ISBLANK(OFFSET('Raw Data'!$A$3,MATCH('Data above threshold'!$A134,'Raw Data'!$B$4:$B$185,0),MATCH('Data above threshold'!AL$4,'Raw Data'!$3:$3,0)-1)),"",OFFSET('Raw Data'!$A$3,MATCH('Data above threshold'!$A134,'Raw Data'!$B$4:$B$185,0),MATCH('Data above threshold'!AL$4,'Raw Data'!$3:$3,0)-1))</f>
        <v/>
      </c>
      <c r="AM134" s="107" t="str">
        <f aca="true">IF(ISBLANK(OFFSET('Raw Data'!$A$3,MATCH('Data above threshold'!$A134,'Raw Data'!$B$4:$B$185,0),MATCH('Data above threshold'!AM$4,'Raw Data'!$3:$3,0)-1)),"",OFFSET('Raw Data'!$A$3,MATCH('Data above threshold'!$A134,'Raw Data'!$B$4:$B$185,0),MATCH('Data above threshold'!AM$4,'Raw Data'!$3:$3,0)-1))</f>
        <v/>
      </c>
      <c r="AN134" s="107" t="str">
        <f aca="true">IF(ISBLANK(OFFSET('Raw Data'!$A$3,MATCH('Data above threshold'!$A134,'Raw Data'!$B$4:$B$185,0),MATCH('Data above threshold'!AN$4,'Raw Data'!$3:$3,0)-1)),"",OFFSET('Raw Data'!$A$3,MATCH('Data above threshold'!$A134,'Raw Data'!$B$4:$B$185,0),MATCH('Data above threshold'!AN$4,'Raw Data'!$3:$3,0)-1))</f>
        <v/>
      </c>
      <c r="AO134" s="107" t="str">
        <f aca="true">IF(ISBLANK(OFFSET('Raw Data'!$A$3,MATCH('Data above threshold'!$A134,'Raw Data'!$B$4:$B$185,0),MATCH('Data above threshold'!AO$4,'Raw Data'!$3:$3,0)-1)),"",OFFSET('Raw Data'!$A$3,MATCH('Data above threshold'!$A134,'Raw Data'!$B$4:$B$185,0),MATCH('Data above threshold'!AO$4,'Raw Data'!$3:$3,0)-1))</f>
        <v/>
      </c>
      <c r="AP134" s="107" t="str">
        <f aca="true">IF(ISBLANK(OFFSET('Raw Data'!$A$3,MATCH('Data above threshold'!$A134,'Raw Data'!$B$4:$B$185,0),MATCH('Data above threshold'!AP$4,'Raw Data'!$3:$3,0)-1)),"",OFFSET('Raw Data'!$A$3,MATCH('Data above threshold'!$A134,'Raw Data'!$B$4:$B$185,0),MATCH('Data above threshold'!AP$4,'Raw Data'!$3:$3,0)-1))</f>
        <v/>
      </c>
      <c r="AQ134" s="107" t="str">
        <f aca="true">IF(ISBLANK(OFFSET('Raw Data'!$A$3,MATCH('Data above threshold'!$A134,'Raw Data'!$B$4:$B$185,0),MATCH('Data above threshold'!AQ$4,'Raw Data'!$3:$3,0)-1)),"",OFFSET('Raw Data'!$A$3,MATCH('Data above threshold'!$A134,'Raw Data'!$B$4:$B$185,0),MATCH('Data above threshold'!AQ$4,'Raw Data'!$3:$3,0)-1))</f>
        <v/>
      </c>
      <c r="AR134" s="107" t="str">
        <f aca="true">IF(ISBLANK(OFFSET('Raw Data'!$A$3,MATCH('Data above threshold'!$A134,'Raw Data'!$B$4:$B$185,0),MATCH('Data above threshold'!AR$4,'Raw Data'!$3:$3,0)-1)),"",OFFSET('Raw Data'!$A$3,MATCH('Data above threshold'!$A134,'Raw Data'!$B$4:$B$185,0),MATCH('Data above threshold'!AR$4,'Raw Data'!$3:$3,0)-1))</f>
        <v/>
      </c>
      <c r="AS134" s="107" t="str">
        <f aca="true">IF(ISBLANK(OFFSET('Raw Data'!$A$3,MATCH('Data above threshold'!$A134,'Raw Data'!$B$4:$B$185,0),MATCH('Data above threshold'!AS$4,'Raw Data'!$3:$3,0)-1)),"",OFFSET('Raw Data'!$A$3,MATCH('Data above threshold'!$A134,'Raw Data'!$B$4:$B$185,0),MATCH('Data above threshold'!AS$4,'Raw Data'!$3:$3,0)-1))</f>
        <v/>
      </c>
      <c r="AT134" s="107" t="str">
        <f aca="true">IF(ISBLANK(OFFSET('Raw Data'!$A$3,MATCH('Data above threshold'!$A134,'Raw Data'!$B$4:$B$185,0),MATCH('Data above threshold'!AT$4,'Raw Data'!$3:$3,0)-1)),"",OFFSET('Raw Data'!$A$3,MATCH('Data above threshold'!$A134,'Raw Data'!$B$4:$B$185,0),MATCH('Data above threshold'!AT$4,'Raw Data'!$3:$3,0)-1))</f>
        <v/>
      </c>
      <c r="AU134" s="107" t="str">
        <f aca="true">IF(ISBLANK(OFFSET('Raw Data'!$A$3,MATCH('Data above threshold'!$A134,'Raw Data'!$B$4:$B$185,0),MATCH('Data above threshold'!AU$4,'Raw Data'!$3:$3,0)-1)),"",OFFSET('Raw Data'!$A$3,MATCH('Data above threshold'!$A134,'Raw Data'!$B$4:$B$185,0),MATCH('Data above threshold'!AU$4,'Raw Data'!$3:$3,0)-1))</f>
        <v/>
      </c>
      <c r="AV134" s="107" t="str">
        <f aca="true">IF(ISBLANK(OFFSET('Raw Data'!$A$3,MATCH('Data above threshold'!$A134,'Raw Data'!$B$4:$B$185,0),MATCH('Data above threshold'!AV$4,'Raw Data'!$3:$3,0)-1)),"",OFFSET('Raw Data'!$A$3,MATCH('Data above threshold'!$A134,'Raw Data'!$B$4:$B$185,0),MATCH('Data above threshold'!AV$4,'Raw Data'!$3:$3,0)-1))</f>
        <v/>
      </c>
      <c r="AW134" s="107" t="str">
        <f aca="true">IF(ISBLANK(OFFSET('Raw Data'!$A$3,MATCH('Data above threshold'!$A134,'Raw Data'!$B$4:$B$185,0),MATCH('Data above threshold'!AW$4,'Raw Data'!$3:$3,0)-1)),"",OFFSET('Raw Data'!$A$3,MATCH('Data above threshold'!$A134,'Raw Data'!$B$4:$B$185,0),MATCH('Data above threshold'!AW$4,'Raw Data'!$3:$3,0)-1))</f>
        <v/>
      </c>
      <c r="AX134" s="107" t="str">
        <f aca="true">IF(ISBLANK(OFFSET('Raw Data'!$A$3,MATCH('Data above threshold'!$A134,'Raw Data'!$B$4:$B$185,0),MATCH('Data above threshold'!AX$4,'Raw Data'!$3:$3,0)-1)),"",OFFSET('Raw Data'!$A$3,MATCH('Data above threshold'!$A134,'Raw Data'!$B$4:$B$185,0),MATCH('Data above threshold'!AX$4,'Raw Data'!$3:$3,0)-1))</f>
        <v/>
      </c>
      <c r="AY134" s="107" t="str">
        <f aca="true">IF(ISBLANK(OFFSET('Raw Data'!$A$3,MATCH('Data above threshold'!$A134,'Raw Data'!$B$4:$B$185,0),MATCH('Data above threshold'!AY$4,'Raw Data'!$3:$3,0)-1)),"",OFFSET('Raw Data'!$A$3,MATCH('Data above threshold'!$A134,'Raw Data'!$B$4:$B$185,0),MATCH('Data above threshold'!AY$4,'Raw Data'!$3:$3,0)-1))</f>
        <v/>
      </c>
      <c r="AZ134" s="107" t="str">
        <f aca="true">IF(ISBLANK(OFFSET('Raw Data'!$A$3,MATCH('Data above threshold'!$A134,'Raw Data'!$B$4:$B$185,0),MATCH('Data above threshold'!AZ$4,'Raw Data'!$3:$3,0)-1)),"",OFFSET('Raw Data'!$A$3,MATCH('Data above threshold'!$A134,'Raw Data'!$B$4:$B$185,0),MATCH('Data above threshold'!AZ$4,'Raw Data'!$3:$3,0)-1))</f>
        <v/>
      </c>
      <c r="BA134" s="107" t="str">
        <f aca="true">IF(ISBLANK(OFFSET('Raw Data'!$A$3,MATCH('Data above threshold'!$A134,'Raw Data'!$B$4:$B$185,0),MATCH('Data above threshold'!BA$4,'Raw Data'!$3:$3,0)-1)),"",OFFSET('Raw Data'!$A$3,MATCH('Data above threshold'!$A134,'Raw Data'!$B$4:$B$185,0),MATCH('Data above threshold'!BA$4,'Raw Data'!$3:$3,0)-1))</f>
        <v/>
      </c>
      <c r="BB134" s="107" t="str">
        <f aca="true">IF(ISBLANK(OFFSET('Raw Data'!$A$3,MATCH('Data above threshold'!$A134,'Raw Data'!$B$4:$B$185,0),MATCH('Data above threshold'!BB$4,'Raw Data'!$3:$3,0)-1)),"",OFFSET('Raw Data'!$A$3,MATCH('Data above threshold'!$A134,'Raw Data'!$B$4:$B$185,0),MATCH('Data above threshold'!BB$4,'Raw Data'!$3:$3,0)-1))</f>
        <v/>
      </c>
      <c r="BC134" s="107" t="str">
        <f aca="true">IF(ISBLANK(OFFSET('Raw Data'!$A$3,MATCH('Data above threshold'!$A134,'Raw Data'!$B$4:$B$185,0),MATCH('Data above threshold'!BC$4,'Raw Data'!$3:$3,0)-1)),"",OFFSET('Raw Data'!$A$3,MATCH('Data above threshold'!$A134,'Raw Data'!$B$4:$B$185,0),MATCH('Data above threshold'!BC$4,'Raw Data'!$3:$3,0)-1))</f>
        <v/>
      </c>
      <c r="BD134" s="107" t="str">
        <f aca="true">IF(ISBLANK(OFFSET('Raw Data'!$A$3,MATCH('Data above threshold'!$A134,'Raw Data'!$B$4:$B$185,0),MATCH('Data above threshold'!BD$4,'Raw Data'!$3:$3,0)-1)),"",OFFSET('Raw Data'!$A$3,MATCH('Data above threshold'!$A134,'Raw Data'!$B$4:$B$185,0),MATCH('Data above threshold'!BD$4,'Raw Data'!$3:$3,0)-1))</f>
        <v/>
      </c>
      <c r="BE134" s="107" t="str">
        <f aca="true">IF(ISBLANK(OFFSET('Raw Data'!$A$3,MATCH('Data above threshold'!$A134,'Raw Data'!$B$4:$B$185,0),MATCH('Data above threshold'!BE$4,'Raw Data'!$3:$3,0)-1)),"",OFFSET('Raw Data'!$A$3,MATCH('Data above threshold'!$A134,'Raw Data'!$B$4:$B$185,0),MATCH('Data above threshold'!BE$4,'Raw Data'!$3:$3,0)-1))</f>
        <v/>
      </c>
      <c r="BF134" s="107" t="str">
        <f aca="true">IF(ISBLANK(OFFSET('Raw Data'!$A$3,MATCH('Data above threshold'!$A134,'Raw Data'!$B$4:$B$185,0),MATCH('Data above threshold'!BF$4,'Raw Data'!$3:$3,0)-1)),"",OFFSET('Raw Data'!$A$3,MATCH('Data above threshold'!$A134,'Raw Data'!$B$4:$B$185,0),MATCH('Data above threshold'!BF$4,'Raw Data'!$3:$3,0)-1))</f>
        <v/>
      </c>
      <c r="BG134" s="107" t="str">
        <f aca="true">IF(ISBLANK(OFFSET('Raw Data'!$A$3,MATCH('Data above threshold'!$A134,'Raw Data'!$B$4:$B$185,0),MATCH('Data above threshold'!BG$4,'Raw Data'!$3:$3,0)-1)),"",OFFSET('Raw Data'!$A$3,MATCH('Data above threshold'!$A134,'Raw Data'!$B$4:$B$185,0),MATCH('Data above threshold'!BG$4,'Raw Data'!$3:$3,0)-1))</f>
        <v/>
      </c>
      <c r="BH134" s="107" t="str">
        <f aca="true">IF(ISBLANK(OFFSET('Raw Data'!$A$3,MATCH('Data above threshold'!$A134,'Raw Data'!$B$4:$B$185,0),MATCH('Data above threshold'!BH$4,'Raw Data'!$3:$3,0)-1)),"",OFFSET('Raw Data'!$A$3,MATCH('Data above threshold'!$A134,'Raw Data'!$B$4:$B$185,0),MATCH('Data above threshold'!BH$4,'Raw Data'!$3:$3,0)-1))</f>
        <v/>
      </c>
      <c r="BI134" s="107" t="str">
        <f aca="true">IF(ISBLANK(OFFSET('Raw Data'!$A$3,MATCH('Data above threshold'!$A134,'Raw Data'!$B$4:$B$185,0),MATCH('Data above threshold'!BI$4,'Raw Data'!$3:$3,0)-1)),"",OFFSET('Raw Data'!$A$3,MATCH('Data above threshold'!$A134,'Raw Data'!$B$4:$B$185,0),MATCH('Data above threshold'!BI$4,'Raw Data'!$3:$3,0)-1))</f>
        <v/>
      </c>
      <c r="BJ134" s="107" t="str">
        <f aca="true">IF(ISBLANK(OFFSET('Raw Data'!$A$3,MATCH('Data above threshold'!$A134,'Raw Data'!$B$4:$B$185,0),MATCH('Data above threshold'!BJ$4,'Raw Data'!$3:$3,0)-1)),"",OFFSET('Raw Data'!$A$3,MATCH('Data above threshold'!$A134,'Raw Data'!$B$4:$B$185,0),MATCH('Data above threshold'!BJ$4,'Raw Data'!$3:$3,0)-1))</f>
        <v/>
      </c>
      <c r="BK134" s="107" t="str">
        <f aca="true">IF(ISBLANK(OFFSET('Raw Data'!$A$3,MATCH('Data above threshold'!$A134,'Raw Data'!$B$4:$B$185,0),MATCH('Data above threshold'!BK$4,'Raw Data'!$3:$3,0)-1)),"",OFFSET('Raw Data'!$A$3,MATCH('Data above threshold'!$A134,'Raw Data'!$B$4:$B$185,0),MATCH('Data above threshold'!BK$4,'Raw Data'!$3:$3,0)-1))</f>
        <v/>
      </c>
      <c r="BL134" s="107" t="str">
        <f aca="true">IF(ISBLANK(OFFSET('Raw Data'!$A$3,MATCH('Data above threshold'!$A134,'Raw Data'!$B$4:$B$185,0),MATCH('Data above threshold'!BL$4,'Raw Data'!$3:$3,0)-1)),"",OFFSET('Raw Data'!$A$3,MATCH('Data above threshold'!$A134,'Raw Data'!$B$4:$B$185,0),MATCH('Data above threshold'!BL$4,'Raw Data'!$3:$3,0)-1))</f>
        <v/>
      </c>
      <c r="BM134" s="107" t="str">
        <f aca="true">IF(ISBLANK(OFFSET('Raw Data'!$A$3,MATCH('Data above threshold'!$A134,'Raw Data'!$B$4:$B$185,0),MATCH('Data above threshold'!BM$4,'Raw Data'!$3:$3,0)-1)),"",OFFSET('Raw Data'!$A$3,MATCH('Data above threshold'!$A134,'Raw Data'!$B$4:$B$185,0),MATCH('Data above threshold'!BM$4,'Raw Data'!$3:$3,0)-1))</f>
        <v/>
      </c>
      <c r="BN134" s="107" t="str">
        <f aca="true">IF(ISBLANK(OFFSET('Raw Data'!$A$3,MATCH('Data above threshold'!$A134,'Raw Data'!$B$4:$B$185,0),MATCH('Data above threshold'!BN$4,'Raw Data'!$3:$3,0)-1)),"",OFFSET('Raw Data'!$A$3,MATCH('Data above threshold'!$A134,'Raw Data'!$B$4:$B$185,0),MATCH('Data above threshold'!BN$4,'Raw Data'!$3:$3,0)-1))</f>
        <v/>
      </c>
      <c r="BO134" s="107" t="str">
        <f aca="true">IF(ISBLANK(OFFSET('Raw Data'!$A$3,MATCH('Data above threshold'!$A134,'Raw Data'!$B$4:$B$185,0),MATCH('Data above threshold'!BO$4,'Raw Data'!$3:$3,0)-1)),"",OFFSET('Raw Data'!$A$3,MATCH('Data above threshold'!$A134,'Raw Data'!$B$4:$B$185,0),MATCH('Data above threshold'!BO$4,'Raw Data'!$3:$3,0)-1))</f>
        <v/>
      </c>
      <c r="BP134" s="107" t="str">
        <f aca="true">IF(ISBLANK(OFFSET('Raw Data'!$A$3,MATCH('Data above threshold'!$A134,'Raw Data'!$B$4:$B$185,0),MATCH('Data above threshold'!BP$4,'Raw Data'!$3:$3,0)-1)),"",OFFSET('Raw Data'!$A$3,MATCH('Data above threshold'!$A134,'Raw Data'!$B$4:$B$185,0),MATCH('Data above threshold'!BP$4,'Raw Data'!$3:$3,0)-1))</f>
        <v/>
      </c>
      <c r="BQ134" s="107" t="str">
        <f aca="true">IF(ISBLANK(OFFSET('Raw Data'!$A$3,MATCH('Data above threshold'!$A134,'Raw Data'!$B$4:$B$185,0),MATCH('Data above threshold'!BQ$4,'Raw Data'!$3:$3,0)-1)),"",OFFSET('Raw Data'!$A$3,MATCH('Data above threshold'!$A134,'Raw Data'!$B$4:$B$185,0),MATCH('Data above threshold'!BQ$4,'Raw Data'!$3:$3,0)-1))</f>
        <v/>
      </c>
      <c r="BR134" s="107" t="str">
        <f aca="true">IF(ISBLANK(OFFSET('Raw Data'!$A$3,MATCH('Data above threshold'!$A134,'Raw Data'!$B$4:$B$185,0),MATCH('Data above threshold'!BR$4,'Raw Data'!$3:$3,0)-1)),"",OFFSET('Raw Data'!$A$3,MATCH('Data above threshold'!$A134,'Raw Data'!$B$4:$B$185,0),MATCH('Data above threshold'!BR$4,'Raw Data'!$3:$3,0)-1))</f>
        <v/>
      </c>
      <c r="BS134" s="107" t="str">
        <f aca="true">IF(ISBLANK(OFFSET('Raw Data'!$A$3,MATCH('Data above threshold'!$A134,'Raw Data'!$B$4:$B$185,0),MATCH('Data above threshold'!BS$4,'Raw Data'!$3:$3,0)-1)),"",OFFSET('Raw Data'!$A$3,MATCH('Data above threshold'!$A134,'Raw Data'!$B$4:$B$185,0),MATCH('Data above threshold'!BS$4,'Raw Data'!$3:$3,0)-1))</f>
        <v/>
      </c>
      <c r="BT134" s="107" t="str">
        <f aca="true">IF(ISBLANK(OFFSET('Raw Data'!$A$3,MATCH('Data above threshold'!$A134,'Raw Data'!$B$4:$B$185,0),MATCH('Data above threshold'!BT$4,'Raw Data'!$3:$3,0)-1)),"",OFFSET('Raw Data'!$A$3,MATCH('Data above threshold'!$A134,'Raw Data'!$B$4:$B$185,0),MATCH('Data above threshold'!BT$4,'Raw Data'!$3:$3,0)-1))</f>
        <v/>
      </c>
      <c r="BU134" s="107" t="str">
        <f aca="true">IF(ISBLANK(OFFSET('Raw Data'!$A$3,MATCH('Data above threshold'!$A134,'Raw Data'!$B$4:$B$185,0),MATCH('Data above threshold'!BU$4,'Raw Data'!$3:$3,0)-1)),"",OFFSET('Raw Data'!$A$3,MATCH('Data above threshold'!$A134,'Raw Data'!$B$4:$B$185,0),MATCH('Data above threshold'!BU$4,'Raw Data'!$3:$3,0)-1))</f>
        <v/>
      </c>
      <c r="BV134" s="107" t="str">
        <f aca="true">IF(ISBLANK(OFFSET('Raw Data'!$A$3,MATCH('Data above threshold'!$A134,'Raw Data'!$B$4:$B$185,0),MATCH('Data above threshold'!BV$4,'Raw Data'!$3:$3,0)-1)),"",OFFSET('Raw Data'!$A$3,MATCH('Data above threshold'!$A134,'Raw Data'!$B$4:$B$185,0),MATCH('Data above threshold'!BV$4,'Raw Data'!$3:$3,0)-1))</f>
        <v/>
      </c>
      <c r="BW134" s="107" t="str">
        <f aca="true">IF(ISBLANK(OFFSET('Raw Data'!$A$3,MATCH('Data above threshold'!$A134,'Raw Data'!$B$4:$B$185,0),MATCH('Data above threshold'!BW$4,'Raw Data'!$3:$3,0)-1)),"",OFFSET('Raw Data'!$A$3,MATCH('Data above threshold'!$A134,'Raw Data'!$B$4:$B$185,0),MATCH('Data above threshold'!BW$4,'Raw Data'!$3:$3,0)-1))</f>
        <v/>
      </c>
      <c r="BX134" s="107" t="str">
        <f aca="true">IF(ISBLANK(OFFSET('Raw Data'!$A$3,MATCH('Data above threshold'!$A134,'Raw Data'!$B$4:$B$185,0),MATCH('Data above threshold'!BX$4,'Raw Data'!$3:$3,0)-1)),"",OFFSET('Raw Data'!$A$3,MATCH('Data above threshold'!$A134,'Raw Data'!$B$4:$B$185,0),MATCH('Data above threshold'!BX$4,'Raw Data'!$3:$3,0)-1))</f>
        <v/>
      </c>
      <c r="BY134" s="107" t="str">
        <f aca="true">IF(ISBLANK(OFFSET('Raw Data'!$A$3,MATCH('Data above threshold'!$A134,'Raw Data'!$B$4:$B$185,0),MATCH('Data above threshold'!BY$4,'Raw Data'!$3:$3,0)-1)),"",OFFSET('Raw Data'!$A$3,MATCH('Data above threshold'!$A134,'Raw Data'!$B$4:$B$185,0),MATCH('Data above threshold'!BY$4,'Raw Data'!$3:$3,0)-1))</f>
        <v/>
      </c>
      <c r="BZ134" s="107" t="str">
        <f aca="true">IF(ISBLANK(OFFSET('Raw Data'!$A$3,MATCH('Data above threshold'!$A134,'Raw Data'!$B$4:$B$185,0),MATCH('Data above threshold'!BZ$4,'Raw Data'!$3:$3,0)-1)),"",OFFSET('Raw Data'!$A$3,MATCH('Data above threshold'!$A134,'Raw Data'!$B$4:$B$185,0),MATCH('Data above threshold'!BZ$4,'Raw Data'!$3:$3,0)-1))</f>
        <v/>
      </c>
      <c r="CA134" s="107" t="str">
        <f aca="true">IF(ISBLANK(OFFSET('Raw Data'!$A$3,MATCH('Data above threshold'!$A134,'Raw Data'!$B$4:$B$185,0),MATCH('Data above threshold'!CA$4,'Raw Data'!$3:$3,0)-1)),"",OFFSET('Raw Data'!$A$3,MATCH('Data above threshold'!$A134,'Raw Data'!$B$4:$B$185,0),MATCH('Data above threshold'!CA$4,'Raw Data'!$3:$3,0)-1))</f>
        <v/>
      </c>
      <c r="CB134" s="107" t="str">
        <f aca="true">IF(ISBLANK(OFFSET('Raw Data'!$A$3,MATCH('Data above threshold'!$A134,'Raw Data'!$B$4:$B$185,0),MATCH('Data above threshold'!CB$4,'Raw Data'!$3:$3,0)-1)),"",OFFSET('Raw Data'!$A$3,MATCH('Data above threshold'!$A134,'Raw Data'!$B$4:$B$185,0),MATCH('Data above threshold'!CB$4,'Raw Data'!$3:$3,0)-1))</f>
        <v/>
      </c>
      <c r="CC134" s="107" t="str">
        <f aca="true">IF(ISBLANK(OFFSET('Raw Data'!$A$3,MATCH('Data above threshold'!$A134,'Raw Data'!$B$4:$B$185,0),MATCH('Data above threshold'!CC$4,'Raw Data'!$3:$3,0)-1)),"",OFFSET('Raw Data'!$A$3,MATCH('Data above threshold'!$A134,'Raw Data'!$B$4:$B$185,0),MATCH('Data above threshold'!CC$4,'Raw Data'!$3:$3,0)-1))</f>
        <v/>
      </c>
      <c r="CD134" s="107" t="str">
        <f aca="true">IF(ISBLANK(OFFSET('Raw Data'!$A$3,MATCH('Data above threshold'!$A134,'Raw Data'!$B$4:$B$185,0),MATCH('Data above threshold'!CD$4,'Raw Data'!$3:$3,0)-1)),"",OFFSET('Raw Data'!$A$3,MATCH('Data above threshold'!$A134,'Raw Data'!$B$4:$B$185,0),MATCH('Data above threshold'!CD$4,'Raw Data'!$3:$3,0)-1))</f>
        <v/>
      </c>
      <c r="CE134" s="107" t="str">
        <f aca="true">IF(ISBLANK(OFFSET('Raw Data'!$A$3,MATCH('Data above threshold'!$A134,'Raw Data'!$B$4:$B$185,0),MATCH('Data above threshold'!CE$4,'Raw Data'!$3:$3,0)-1)),"",OFFSET('Raw Data'!$A$3,MATCH('Data above threshold'!$A134,'Raw Data'!$B$4:$B$185,0),MATCH('Data above threshold'!CE$4,'Raw Data'!$3:$3,0)-1))</f>
        <v/>
      </c>
      <c r="CF134" s="107" t="str">
        <f aca="true">IF(ISBLANK(OFFSET('Raw Data'!$A$3,MATCH('Data above threshold'!$A134,'Raw Data'!$B$4:$B$185,0),MATCH('Data above threshold'!CF$4,'Raw Data'!$3:$3,0)-1)),"",OFFSET('Raw Data'!$A$3,MATCH('Data above threshold'!$A134,'Raw Data'!$B$4:$B$185,0),MATCH('Data above threshold'!CF$4,'Raw Data'!$3:$3,0)-1))</f>
        <v/>
      </c>
      <c r="CG134" s="107" t="str">
        <f aca="true">IF(ISBLANK(OFFSET('Raw Data'!$A$3,MATCH('Data above threshold'!$A134,'Raw Data'!$B$4:$B$185,0),MATCH('Data above threshold'!CG$4,'Raw Data'!$3:$3,0)-1)),"",OFFSET('Raw Data'!$A$3,MATCH('Data above threshold'!$A134,'Raw Data'!$B$4:$B$185,0),MATCH('Data above threshold'!CG$4,'Raw Data'!$3:$3,0)-1))</f>
        <v/>
      </c>
      <c r="CH134" s="107" t="str">
        <f aca="true">IF(ISBLANK(OFFSET('Raw Data'!$A$3,MATCH('Data above threshold'!$A134,'Raw Data'!$B$4:$B$185,0),MATCH('Data above threshold'!CH$4,'Raw Data'!$3:$3,0)-1)),"",OFFSET('Raw Data'!$A$3,MATCH('Data above threshold'!$A134,'Raw Data'!$B$4:$B$185,0),MATCH('Data above threshold'!CH$4,'Raw Data'!$3:$3,0)-1))</f>
        <v/>
      </c>
      <c r="CI134" s="107" t="str">
        <f aca="true">IF(ISBLANK(OFFSET('Raw Data'!$A$3,MATCH('Data above threshold'!$A134,'Raw Data'!$B$4:$B$185,0),MATCH('Data above threshold'!CI$4,'Raw Data'!$3:$3,0)-1)),"",OFFSET('Raw Data'!$A$3,MATCH('Data above threshold'!$A134,'Raw Data'!$B$4:$B$185,0),MATCH('Data above threshold'!CI$4,'Raw Data'!$3:$3,0)-1))</f>
        <v/>
      </c>
      <c r="CJ134" s="107" t="str">
        <f aca="true">IF(ISBLANK(OFFSET('Raw Data'!$A$3,MATCH('Data above threshold'!$A134,'Raw Data'!$B$4:$B$185,0),MATCH('Data above threshold'!CJ$4,'Raw Data'!$3:$3,0)-1)),"",OFFSET('Raw Data'!$A$3,MATCH('Data above threshold'!$A134,'Raw Data'!$B$4:$B$185,0),MATCH('Data above threshold'!CJ$4,'Raw Data'!$3:$3,0)-1))</f>
        <v/>
      </c>
      <c r="CK134" s="107" t="str">
        <f aca="true">IF(ISBLANK(OFFSET('Raw Data'!$A$3,MATCH('Data above threshold'!$A134,'Raw Data'!$B$4:$B$185,0),MATCH('Data above threshold'!CK$4,'Raw Data'!$3:$3,0)-1)),"",OFFSET('Raw Data'!$A$3,MATCH('Data above threshold'!$A134,'Raw Data'!$B$4:$B$185,0),MATCH('Data above threshold'!CK$4,'Raw Data'!$3:$3,0)-1))</f>
        <v/>
      </c>
      <c r="CL134" s="107" t="str">
        <f aca="true">IF(ISBLANK(OFFSET('Raw Data'!$A$3,MATCH('Data above threshold'!$A134,'Raw Data'!$B$4:$B$185,0),MATCH('Data above threshold'!CL$4,'Raw Data'!$3:$3,0)-1)),"",OFFSET('Raw Data'!$A$3,MATCH('Data above threshold'!$A134,'Raw Data'!$B$4:$B$185,0),MATCH('Data above threshold'!CL$4,'Raw Data'!$3:$3,0)-1))</f>
        <v/>
      </c>
      <c r="CM134" s="107" t="str">
        <f aca="true">IF(ISBLANK(OFFSET('Raw Data'!$A$3,MATCH('Data above threshold'!$A134,'Raw Data'!$B$4:$B$185,0),MATCH('Data above threshold'!CM$4,'Raw Data'!$3:$3,0)-1)),"",OFFSET('Raw Data'!$A$3,MATCH('Data above threshold'!$A134,'Raw Data'!$B$4:$B$185,0),MATCH('Data above threshold'!CM$4,'Raw Data'!$3:$3,0)-1))</f>
        <v/>
      </c>
      <c r="CN134" s="107" t="str">
        <f aca="true">IF(ISBLANK(OFFSET('Raw Data'!$A$3,MATCH('Data above threshold'!$A134,'Raw Data'!$B$4:$B$185,0),MATCH('Data above threshold'!CN$4,'Raw Data'!$3:$3,0)-1)),"",OFFSET('Raw Data'!$A$3,MATCH('Data above threshold'!$A134,'Raw Data'!$B$4:$B$185,0),MATCH('Data above threshold'!CN$4,'Raw Data'!$3:$3,0)-1))</f>
        <v/>
      </c>
      <c r="CO134" s="107" t="str">
        <f aca="true">IF(ISBLANK(OFFSET('Raw Data'!$A$3,MATCH('Data above threshold'!$A134,'Raw Data'!$B$4:$B$185,0),MATCH('Data above threshold'!CO$4,'Raw Data'!$3:$3,0)-1)),"",OFFSET('Raw Data'!$A$3,MATCH('Data above threshold'!$A134,'Raw Data'!$B$4:$B$185,0),MATCH('Data above threshold'!CO$4,'Raw Data'!$3:$3,0)-1))</f>
        <v/>
      </c>
      <c r="CP134" s="107" t="str">
        <f aca="true">IF(ISBLANK(OFFSET('Raw Data'!$A$3,MATCH('Data above threshold'!$A134,'Raw Data'!$B$4:$B$185,0),MATCH('Data above threshold'!CP$4,'Raw Data'!$3:$3,0)-1)),"",OFFSET('Raw Data'!$A$3,MATCH('Data above threshold'!$A134,'Raw Data'!$B$4:$B$185,0),MATCH('Data above threshold'!CP$4,'Raw Data'!$3:$3,0)-1))</f>
        <v/>
      </c>
      <c r="CQ134" s="107" t="str">
        <f aca="true">IF(ISBLANK(OFFSET('Raw Data'!$A$3,MATCH('Data above threshold'!$A134,'Raw Data'!$B$4:$B$185,0),MATCH('Data above threshold'!CQ$4,'Raw Data'!$3:$3,0)-1)),"",OFFSET('Raw Data'!$A$3,MATCH('Data above threshold'!$A134,'Raw Data'!$B$4:$B$185,0),MATCH('Data above threshold'!CQ$4,'Raw Data'!$3:$3,0)-1))</f>
        <v/>
      </c>
      <c r="CR134" s="107" t="str">
        <f aca="true">IF(ISBLANK(OFFSET('Raw Data'!$A$3,MATCH('Data above threshold'!$A134,'Raw Data'!$B$4:$B$185,0),MATCH('Data above threshold'!CR$4,'Raw Data'!$3:$3,0)-1)),"",OFFSET('Raw Data'!$A$3,MATCH('Data above threshold'!$A134,'Raw Data'!$B$4:$B$185,0),MATCH('Data above threshold'!CR$4,'Raw Data'!$3:$3,0)-1))</f>
        <v/>
      </c>
    </row>
    <row r="135" customFormat="false" ht="15.5" hidden="false" customHeight="false" outlineLevel="0" collapsed="false">
      <c r="A135" s="107" t="n">
        <v>5111</v>
      </c>
      <c r="B135" s="107" t="n">
        <v>4</v>
      </c>
      <c r="C135" s="107" t="str">
        <f aca="true">IF(ISBLANK(OFFSET('Raw Data'!$A$3,MATCH('Data above threshold'!$A135,'Raw Data'!$B$4:$B$185,0),MATCH('Data above threshold'!C$4,'Raw Data'!$3:$3,0)-1)),"",OFFSET('Raw Data'!$A$3,MATCH('Data above threshold'!$A135,'Raw Data'!$B$4:$B$185,0),MATCH('Data above threshold'!C$4,'Raw Data'!$3:$3,0)-1))</f>
        <v/>
      </c>
      <c r="D135" s="107" t="str">
        <f aca="true">IF(ISBLANK(OFFSET('Raw Data'!$A$3,MATCH('Data above threshold'!$A135,'Raw Data'!$B$4:$B$185,0),MATCH('Data above threshold'!D$4,'Raw Data'!$3:$3,0)-1)),"",OFFSET('Raw Data'!$A$3,MATCH('Data above threshold'!$A135,'Raw Data'!$B$4:$B$185,0),MATCH('Data above threshold'!D$4,'Raw Data'!$3:$3,0)-1))</f>
        <v>ICT use</v>
      </c>
      <c r="E135" s="107" t="str">
        <f aca="true">IF(ISBLANK(OFFSET('Raw Data'!$A$3,MATCH('Data above threshold'!$A135,'Raw Data'!$B$4:$B$185,0),MATCH('Data above threshold'!E$4,'Raw Data'!$3:$3,0)-1)),"",OFFSET('Raw Data'!$A$3,MATCH('Data above threshold'!$A135,'Raw Data'!$B$4:$B$185,0),MATCH('Data above threshold'!E$4,'Raw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07" t="str">
        <f aca="true">IF(ISBLANK(OFFSET('Raw Data'!$A$3,MATCH('Data above threshold'!$A135,'Raw Data'!$B$4:$B$185,0),MATCH('Data above threshold'!F$4,'Raw Data'!$3:$3,0)-1)),"",OFFSET('Raw Data'!$A$3,MATCH('Data above threshold'!$A135,'Raw Data'!$B$4:$B$185,0),MATCH('Data above threshold'!F$4,'Raw Data'!$3:$3,0)-1))</f>
        <v>Most recent year with data</v>
      </c>
      <c r="G135" s="107" t="str">
        <f aca="true">IF(ISBLANK(OFFSET('Raw Data'!$A$3,MATCH('Data above threshold'!$A135,'Raw Data'!$B$4:$B$185,0),MATCH('Data above threshold'!G$4,'Raw Data'!$3:$3,0)-1)),"",OFFSET('Raw Data'!$A$3,MATCH('Data above threshold'!$A135,'Raw Data'!$B$4:$B$185,0),MATCH('Data above threshold'!G$4,'Raw Data'!$3:$3,0)-1))</f>
        <v/>
      </c>
      <c r="H135" s="107" t="str">
        <f aca="true">IF(ISBLANK(OFFSET('Raw Data'!$A$3,MATCH('Data above threshold'!$A135,'Raw Data'!$B$4:$B$185,0),MATCH('Data above threshold'!H$4,'Raw Data'!$3:$3,0)-1)),"",OFFSET('Raw Data'!$A$3,MATCH('Data above threshold'!$A135,'Raw Data'!$B$4:$B$185,0),MATCH('Data above threshold'!H$4,'Raw Data'!$3:$3,0)-1))</f>
        <v>The Global Innovation Index</v>
      </c>
      <c r="I135" s="107" t="str">
        <f aca="true">IF(ISBLANK(OFFSET('Raw Data'!$A$3,MATCH('Data above threshold'!$A135,'Raw Data'!$B$4:$B$185,0),MATCH('Data above threshold'!I$4,'Raw Data'!$3:$3,0)-1)),"",OFFSET('Raw Data'!$A$3,MATCH('Data above threshold'!$A135,'Raw Data'!$B$4:$B$185,0),MATCH('Data above threshold'!I$4,'Raw Data'!$3:$3,0)-1))</f>
        <v/>
      </c>
      <c r="J135" s="107" t="str">
        <f aca="true">IF(ISBLANK(OFFSET('Raw Data'!$A$3,MATCH('Data above threshold'!$A135,'Raw Data'!$B$4:$B$185,0),MATCH('Data above threshold'!J$4,'Raw Data'!$3:$3,0)-1)),"",OFFSET('Raw Data'!$A$3,MATCH('Data above threshold'!$A135,'Raw Data'!$B$4:$B$185,0),MATCH('Data above threshold'!J$4,'Raw Data'!$3:$3,0)-1))</f>
        <v>Index (0-9)</v>
      </c>
      <c r="K135" s="107" t="str">
        <f aca="true">IF(ISBLANK(OFFSET('Raw Data'!$A$3,MATCH('Data above threshold'!$A135,'Raw Data'!$B$4:$B$185,0),MATCH('Data above threshold'!K$4,'Raw Data'!$3:$3,0)-1)),"",OFFSET('Raw Data'!$A$3,MATCH('Data above threshold'!$A135,'Raw Data'!$B$4:$B$185,0),MATCH('Data above threshold'!K$4,'Raw Data'!$3:$3,0)-1))</f>
        <v>Plus</v>
      </c>
      <c r="L135" s="107" t="str">
        <f aca="true">IF(ISBLANK(OFFSET('Raw Data'!$A$3,MATCH('Data above threshold'!$A135,'Raw Data'!$B$4:$B$185,0),MATCH('Data above threshold'!L$4,'Raw Data'!$3:$3,0)-1)),"",OFFSET('Raw Data'!$A$3,MATCH('Data above threshold'!$A135,'Raw Data'!$B$4:$B$185,0),MATCH('Data above threshold'!L$4,'Raw Data'!$3:$3,0)-1))</f>
        <v>https://tcdata360.worldbank.org/indicators/d1c6a122?country=BRA&amp;indicator=40376&amp;viz=line_chart&amp;years=2013,2020</v>
      </c>
      <c r="M135" s="105" t="n">
        <f aca="false" t="array" ref="M135:M135">IFERROR(SKEW(IF(ISNUMBER(Q135:CR135),Q135:CR135,"")),"")</f>
        <v>-0.309419976725677</v>
      </c>
      <c r="N135" s="107" t="n">
        <v>0</v>
      </c>
      <c r="O135" s="107" t="str">
        <f aca="true">IF(ISBLANK(OFFSET('Raw Data'!$A$3,MATCH('Data above threshold'!$A135,'Raw Data'!$B$4:$B$185,0),MATCH('Data above threshold'!O$4,'Raw Data'!$3:$3,0)-1)),"",OFFSET('Raw Data'!$A$3,MATCH('Data above threshold'!$A135,'Raw Data'!$B$4:$B$185,0),MATCH('Data above threshold'!O$4,'Raw Data'!$3:$3,0)-1))</f>
        <v/>
      </c>
      <c r="P135" s="106" t="n">
        <f aca="false" t="array" ref="P135:P135">IF(B135&lt;4,"",1-IFERROR(SUM(ISNUMBER(Q135:CR135)*(1-$Q$3:$CR$3))/COUNTIF($Q$3:$CR$3,0),0))</f>
        <v>0</v>
      </c>
      <c r="Q135" s="107" t="n">
        <f aca="true">IF(ISBLANK(OFFSET('Raw Data'!$A$3,MATCH('Data above threshold'!$A135,'Raw Data'!$B$4:$B$185,0),MATCH('Data above threshold'!Q$4,'Raw Data'!$3:$3,0)-1)),"",OFFSET('Raw Data'!$A$3,MATCH('Data above threshold'!$A135,'Raw Data'!$B$4:$B$185,0),MATCH('Data above threshold'!Q$4,'Raw Data'!$3:$3,0)-1))</f>
        <v>6.2</v>
      </c>
      <c r="R135" s="107" t="n">
        <f aca="true">IF(ISBLANK(OFFSET('Raw Data'!$A$3,MATCH('Data above threshold'!$A135,'Raw Data'!$B$4:$B$185,0),MATCH('Data above threshold'!R$4,'Raw Data'!$3:$3,0)-1)),"",OFFSET('Raw Data'!$A$3,MATCH('Data above threshold'!$A135,'Raw Data'!$B$4:$B$185,0),MATCH('Data above threshold'!R$4,'Raw Data'!$3:$3,0)-1))</f>
        <v>7.9</v>
      </c>
      <c r="S135" s="107" t="n">
        <f aca="true">IF(ISBLANK(OFFSET('Raw Data'!$A$3,MATCH('Data above threshold'!$A135,'Raw Data'!$B$4:$B$185,0),MATCH('Data above threshold'!S$4,'Raw Data'!$3:$3,0)-1)),"",OFFSET('Raw Data'!$A$3,MATCH('Data above threshold'!$A135,'Raw Data'!$B$4:$B$185,0),MATCH('Data above threshold'!S$4,'Raw Data'!$3:$3,0)-1))</f>
        <v>7.4</v>
      </c>
      <c r="T135" s="107" t="n">
        <f aca="true">IF(ISBLANK(OFFSET('Raw Data'!$A$3,MATCH('Data above threshold'!$A135,'Raw Data'!$B$4:$B$185,0),MATCH('Data above threshold'!T$4,'Raw Data'!$3:$3,0)-1)),"",OFFSET('Raw Data'!$A$3,MATCH('Data above threshold'!$A135,'Raw Data'!$B$4:$B$185,0),MATCH('Data above threshold'!T$4,'Raw Data'!$3:$3,0)-1))</f>
        <v>7.7</v>
      </c>
      <c r="U135" s="107" t="n">
        <f aca="true">IF(ISBLANK(OFFSET('Raw Data'!$A$3,MATCH('Data above threshold'!$A135,'Raw Data'!$B$4:$B$185,0),MATCH('Data above threshold'!U$4,'Raw Data'!$3:$3,0)-1)),"",OFFSET('Raw Data'!$A$3,MATCH('Data above threshold'!$A135,'Raw Data'!$B$4:$B$185,0),MATCH('Data above threshold'!U$4,'Raw Data'!$3:$3,0)-1))</f>
        <v>2.2</v>
      </c>
      <c r="V135" s="107" t="n">
        <f aca="true">IF(ISBLANK(OFFSET('Raw Data'!$A$3,MATCH('Data above threshold'!$A135,'Raw Data'!$B$4:$B$185,0),MATCH('Data above threshold'!V$4,'Raw Data'!$3:$3,0)-1)),"",OFFSET('Raw Data'!$A$3,MATCH('Data above threshold'!$A135,'Raw Data'!$B$4:$B$185,0),MATCH('Data above threshold'!V$4,'Raw Data'!$3:$3,0)-1))</f>
        <v>2.3</v>
      </c>
      <c r="W135" s="107" t="n">
        <f aca="true">IF(ISBLANK(OFFSET('Raw Data'!$A$3,MATCH('Data above threshold'!$A135,'Raw Data'!$B$4:$B$185,0),MATCH('Data above threshold'!W$4,'Raw Data'!$3:$3,0)-1)),"",OFFSET('Raw Data'!$A$3,MATCH('Data above threshold'!$A135,'Raw Data'!$B$4:$B$185,0),MATCH('Data above threshold'!W$4,'Raw Data'!$3:$3,0)-1))</f>
        <v>6.1</v>
      </c>
      <c r="X135" s="107" t="n">
        <f aca="true">IF(ISBLANK(OFFSET('Raw Data'!$A$3,MATCH('Data above threshold'!$A135,'Raw Data'!$B$4:$B$185,0),MATCH('Data above threshold'!X$4,'Raw Data'!$3:$3,0)-1)),"",OFFSET('Raw Data'!$A$3,MATCH('Data above threshold'!$A135,'Raw Data'!$B$4:$B$185,0),MATCH('Data above threshold'!X$4,'Raw Data'!$3:$3,0)-1))</f>
        <v>7.7</v>
      </c>
      <c r="Y135" s="107" t="n">
        <f aca="true">IF(ISBLANK(OFFSET('Raw Data'!$A$3,MATCH('Data above threshold'!$A135,'Raw Data'!$B$4:$B$185,0),MATCH('Data above threshold'!Y$4,'Raw Data'!$3:$3,0)-1)),"",OFFSET('Raw Data'!$A$3,MATCH('Data above threshold'!$A135,'Raw Data'!$B$4:$B$185,0),MATCH('Data above threshold'!Y$4,'Raw Data'!$3:$3,0)-1))</f>
        <v>8.9</v>
      </c>
      <c r="Z135" s="107" t="n">
        <f aca="true">IF(ISBLANK(OFFSET('Raw Data'!$A$3,MATCH('Data above threshold'!$A135,'Raw Data'!$B$4:$B$185,0),MATCH('Data above threshold'!Z$4,'Raw Data'!$3:$3,0)-1)),"",OFFSET('Raw Data'!$A$3,MATCH('Data above threshold'!$A135,'Raw Data'!$B$4:$B$185,0),MATCH('Data above threshold'!Z$4,'Raw Data'!$3:$3,0)-1))</f>
        <v>6.8</v>
      </c>
      <c r="AA135" s="107" t="n">
        <f aca="true">IF(ISBLANK(OFFSET('Raw Data'!$A$3,MATCH('Data above threshold'!$A135,'Raw Data'!$B$4:$B$185,0),MATCH('Data above threshold'!AA$4,'Raw Data'!$3:$3,0)-1)),"",OFFSET('Raw Data'!$A$3,MATCH('Data above threshold'!$A135,'Raw Data'!$B$4:$B$185,0),MATCH('Data above threshold'!AA$4,'Raw Data'!$3:$3,0)-1))</f>
        <v>6.5</v>
      </c>
      <c r="AB135" s="107" t="n">
        <f aca="true">IF(ISBLANK(OFFSET('Raw Data'!$A$3,MATCH('Data above threshold'!$A135,'Raw Data'!$B$4:$B$185,0),MATCH('Data above threshold'!AB$4,'Raw Data'!$3:$3,0)-1)),"",OFFSET('Raw Data'!$A$3,MATCH('Data above threshold'!$A135,'Raw Data'!$B$4:$B$185,0),MATCH('Data above threshold'!AB$4,'Raw Data'!$3:$3,0)-1))</f>
        <v>0.4</v>
      </c>
      <c r="AC135" s="107" t="n">
        <f aca="true">IF(ISBLANK(OFFSET('Raw Data'!$A$3,MATCH('Data above threshold'!$A135,'Raw Data'!$B$4:$B$185,0),MATCH('Data above threshold'!AC$4,'Raw Data'!$3:$3,0)-1)),"",OFFSET('Raw Data'!$A$3,MATCH('Data above threshold'!$A135,'Raw Data'!$B$4:$B$185,0),MATCH('Data above threshold'!AC$4,'Raw Data'!$3:$3,0)-1))</f>
        <v>4.6</v>
      </c>
      <c r="AD135" s="107" t="n">
        <f aca="true">IF(ISBLANK(OFFSET('Raw Data'!$A$3,MATCH('Data above threshold'!$A135,'Raw Data'!$B$4:$B$185,0),MATCH('Data above threshold'!AD$4,'Raw Data'!$3:$3,0)-1)),"",OFFSET('Raw Data'!$A$3,MATCH('Data above threshold'!$A135,'Raw Data'!$B$4:$B$185,0),MATCH('Data above threshold'!AD$4,'Raw Data'!$3:$3,0)-1))</f>
        <v>4.3</v>
      </c>
      <c r="AE135" s="107" t="n">
        <f aca="true">IF(ISBLANK(OFFSET('Raw Data'!$A$3,MATCH('Data above threshold'!$A135,'Raw Data'!$B$4:$B$185,0),MATCH('Data above threshold'!AE$4,'Raw Data'!$3:$3,0)-1)),"",OFFSET('Raw Data'!$A$3,MATCH('Data above threshold'!$A135,'Raw Data'!$B$4:$B$185,0),MATCH('Data above threshold'!AE$4,'Raw Data'!$3:$3,0)-1))</f>
        <v>6.6</v>
      </c>
      <c r="AF135" s="107" t="n">
        <f aca="true">IF(ISBLANK(OFFSET('Raw Data'!$A$3,MATCH('Data above threshold'!$A135,'Raw Data'!$B$4:$B$185,0),MATCH('Data above threshold'!AF$4,'Raw Data'!$3:$3,0)-1)),"",OFFSET('Raw Data'!$A$3,MATCH('Data above threshold'!$A135,'Raw Data'!$B$4:$B$185,0),MATCH('Data above threshold'!AF$4,'Raw Data'!$3:$3,0)-1))</f>
        <v>8.2</v>
      </c>
      <c r="AG135" s="107" t="n">
        <f aca="true">IF(ISBLANK(OFFSET('Raw Data'!$A$3,MATCH('Data above threshold'!$A135,'Raw Data'!$B$4:$B$185,0),MATCH('Data above threshold'!AG$4,'Raw Data'!$3:$3,0)-1)),"",OFFSET('Raw Data'!$A$3,MATCH('Data above threshold'!$A135,'Raw Data'!$B$4:$B$185,0),MATCH('Data above threshold'!AG$4,'Raw Data'!$3:$3,0)-1))</f>
        <v>8</v>
      </c>
      <c r="AH135" s="107" t="n">
        <f aca="true">IF(ISBLANK(OFFSET('Raw Data'!$A$3,MATCH('Data above threshold'!$A135,'Raw Data'!$B$4:$B$185,0),MATCH('Data above threshold'!AH$4,'Raw Data'!$3:$3,0)-1)),"",OFFSET('Raw Data'!$A$3,MATCH('Data above threshold'!$A135,'Raw Data'!$B$4:$B$185,0),MATCH('Data above threshold'!AH$4,'Raw Data'!$3:$3,0)-1))</f>
        <v>9</v>
      </c>
      <c r="AI135" s="107" t="n">
        <f aca="true">IF(ISBLANK(OFFSET('Raw Data'!$A$3,MATCH('Data above threshold'!$A135,'Raw Data'!$B$4:$B$185,0),MATCH('Data above threshold'!AI$4,'Raw Data'!$3:$3,0)-1)),"",OFFSET('Raw Data'!$A$3,MATCH('Data above threshold'!$A135,'Raw Data'!$B$4:$B$185,0),MATCH('Data above threshold'!AI$4,'Raw Data'!$3:$3,0)-1))</f>
        <v>4</v>
      </c>
      <c r="AJ135" s="107" t="n">
        <f aca="true">IF(ISBLANK(OFFSET('Raw Data'!$A$3,MATCH('Data above threshold'!$A135,'Raw Data'!$B$4:$B$185,0),MATCH('Data above threshold'!AJ$4,'Raw Data'!$3:$3,0)-1)),"",OFFSET('Raw Data'!$A$3,MATCH('Data above threshold'!$A135,'Raw Data'!$B$4:$B$185,0),MATCH('Data above threshold'!AJ$4,'Raw Data'!$3:$3,0)-1))</f>
        <v>4.8</v>
      </c>
      <c r="AK135" s="107" t="n">
        <f aca="true">IF(ISBLANK(OFFSET('Raw Data'!$A$3,MATCH('Data above threshold'!$A135,'Raw Data'!$B$4:$B$185,0),MATCH('Data above threshold'!AK$4,'Raw Data'!$3:$3,0)-1)),"",OFFSET('Raw Data'!$A$3,MATCH('Data above threshold'!$A135,'Raw Data'!$B$4:$B$185,0),MATCH('Data above threshold'!AK$4,'Raw Data'!$3:$3,0)-1))</f>
        <v>4.4</v>
      </c>
      <c r="AL135" s="107" t="n">
        <f aca="true">IF(ISBLANK(OFFSET('Raw Data'!$A$3,MATCH('Data above threshold'!$A135,'Raw Data'!$B$4:$B$185,0),MATCH('Data above threshold'!AL$4,'Raw Data'!$3:$3,0)-1)),"",OFFSET('Raw Data'!$A$3,MATCH('Data above threshold'!$A135,'Raw Data'!$B$4:$B$185,0),MATCH('Data above threshold'!AL$4,'Raw Data'!$3:$3,0)-1))</f>
        <v>8</v>
      </c>
      <c r="AM135" s="107" t="n">
        <f aca="true">IF(ISBLANK(OFFSET('Raw Data'!$A$3,MATCH('Data above threshold'!$A135,'Raw Data'!$B$4:$B$185,0),MATCH('Data above threshold'!AM$4,'Raw Data'!$3:$3,0)-1)),"",OFFSET('Raw Data'!$A$3,MATCH('Data above threshold'!$A135,'Raw Data'!$B$4:$B$185,0),MATCH('Data above threshold'!AM$4,'Raw Data'!$3:$3,0)-1))</f>
        <v>8</v>
      </c>
      <c r="AN135" s="107" t="n">
        <f aca="true">IF(ISBLANK(OFFSET('Raw Data'!$A$3,MATCH('Data above threshold'!$A135,'Raw Data'!$B$4:$B$185,0),MATCH('Data above threshold'!AN$4,'Raw Data'!$3:$3,0)-1)),"",OFFSET('Raw Data'!$A$3,MATCH('Data above threshold'!$A135,'Raw Data'!$B$4:$B$185,0),MATCH('Data above threshold'!AN$4,'Raw Data'!$3:$3,0)-1))</f>
        <v>2.9</v>
      </c>
      <c r="AO135" s="107" t="n">
        <f aca="true">IF(ISBLANK(OFFSET('Raw Data'!$A$3,MATCH('Data above threshold'!$A135,'Raw Data'!$B$4:$B$185,0),MATCH('Data above threshold'!AO$4,'Raw Data'!$3:$3,0)-1)),"",OFFSET('Raw Data'!$A$3,MATCH('Data above threshold'!$A135,'Raw Data'!$B$4:$B$185,0),MATCH('Data above threshold'!AO$4,'Raw Data'!$3:$3,0)-1))</f>
        <v>8.3</v>
      </c>
      <c r="AP135" s="107" t="n">
        <f aca="true">IF(ISBLANK(OFFSET('Raw Data'!$A$3,MATCH('Data above threshold'!$A135,'Raw Data'!$B$4:$B$185,0),MATCH('Data above threshold'!AP$4,'Raw Data'!$3:$3,0)-1)),"",OFFSET('Raw Data'!$A$3,MATCH('Data above threshold'!$A135,'Raw Data'!$B$4:$B$185,0),MATCH('Data above threshold'!AP$4,'Raw Data'!$3:$3,0)-1))</f>
        <v>8.4</v>
      </c>
      <c r="AQ135" s="107" t="n">
        <f aca="true">IF(ISBLANK(OFFSET('Raw Data'!$A$3,MATCH('Data above threshold'!$A135,'Raw Data'!$B$4:$B$185,0),MATCH('Data above threshold'!AQ$4,'Raw Data'!$3:$3,0)-1)),"",OFFSET('Raw Data'!$A$3,MATCH('Data above threshold'!$A135,'Raw Data'!$B$4:$B$185,0),MATCH('Data above threshold'!AQ$4,'Raw Data'!$3:$3,0)-1))</f>
        <v>4.4</v>
      </c>
      <c r="AR135" s="107" t="n">
        <f aca="true">IF(ISBLANK(OFFSET('Raw Data'!$A$3,MATCH('Data above threshold'!$A135,'Raw Data'!$B$4:$B$185,0),MATCH('Data above threshold'!AR$4,'Raw Data'!$3:$3,0)-1)),"",OFFSET('Raw Data'!$A$3,MATCH('Data above threshold'!$A135,'Raw Data'!$B$4:$B$185,0),MATCH('Data above threshold'!AR$4,'Raw Data'!$3:$3,0)-1))</f>
        <v>1.4</v>
      </c>
      <c r="AS135" s="107" t="n">
        <f aca="true">IF(ISBLANK(OFFSET('Raw Data'!$A$3,MATCH('Data above threshold'!$A135,'Raw Data'!$B$4:$B$185,0),MATCH('Data above threshold'!AS$4,'Raw Data'!$3:$3,0)-1)),"",OFFSET('Raw Data'!$A$3,MATCH('Data above threshold'!$A135,'Raw Data'!$B$4:$B$185,0),MATCH('Data above threshold'!AS$4,'Raw Data'!$3:$3,0)-1))</f>
        <v>7.2</v>
      </c>
      <c r="AT135" s="107" t="n">
        <f aca="true">IF(ISBLANK(OFFSET('Raw Data'!$A$3,MATCH('Data above threshold'!$A135,'Raw Data'!$B$4:$B$185,0),MATCH('Data above threshold'!AT$4,'Raw Data'!$3:$3,0)-1)),"",OFFSET('Raw Data'!$A$3,MATCH('Data above threshold'!$A135,'Raw Data'!$B$4:$B$185,0),MATCH('Data above threshold'!AT$4,'Raw Data'!$3:$3,0)-1))</f>
        <v>1.6</v>
      </c>
      <c r="AU135" s="107" t="n">
        <f aca="true">IF(ISBLANK(OFFSET('Raw Data'!$A$3,MATCH('Data above threshold'!$A135,'Raw Data'!$B$4:$B$185,0),MATCH('Data above threshold'!AU$4,'Raw Data'!$3:$3,0)-1)),"",OFFSET('Raw Data'!$A$3,MATCH('Data above threshold'!$A135,'Raw Data'!$B$4:$B$185,0),MATCH('Data above threshold'!AU$4,'Raw Data'!$3:$3,0)-1))</f>
        <v>6.7</v>
      </c>
      <c r="AV135" s="107" t="n">
        <f aca="true">IF(ISBLANK(OFFSET('Raw Data'!$A$3,MATCH('Data above threshold'!$A135,'Raw Data'!$B$4:$B$185,0),MATCH('Data above threshold'!AV$4,'Raw Data'!$3:$3,0)-1)),"",OFFSET('Raw Data'!$A$3,MATCH('Data above threshold'!$A135,'Raw Data'!$B$4:$B$185,0),MATCH('Data above threshold'!AV$4,'Raw Data'!$3:$3,0)-1))</f>
        <v>4.4</v>
      </c>
      <c r="AW135" s="107" t="n">
        <f aca="true">IF(ISBLANK(OFFSET('Raw Data'!$A$3,MATCH('Data above threshold'!$A135,'Raw Data'!$B$4:$B$185,0),MATCH('Data above threshold'!AW$4,'Raw Data'!$3:$3,0)-1)),"",OFFSET('Raw Data'!$A$3,MATCH('Data above threshold'!$A135,'Raw Data'!$B$4:$B$185,0),MATCH('Data above threshold'!AW$4,'Raw Data'!$3:$3,0)-1))</f>
        <v>2.5</v>
      </c>
      <c r="AX135" s="107" t="n">
        <f aca="true">IF(ISBLANK(OFFSET('Raw Data'!$A$3,MATCH('Data above threshold'!$A135,'Raw Data'!$B$4:$B$185,0),MATCH('Data above threshold'!AX$4,'Raw Data'!$3:$3,0)-1)),"",OFFSET('Raw Data'!$A$3,MATCH('Data above threshold'!$A135,'Raw Data'!$B$4:$B$185,0),MATCH('Data above threshold'!AX$4,'Raw Data'!$3:$3,0)-1))</f>
        <v>8.9</v>
      </c>
      <c r="AY135" s="107" t="n">
        <f aca="true">IF(ISBLANK(OFFSET('Raw Data'!$A$3,MATCH('Data above threshold'!$A135,'Raw Data'!$B$4:$B$185,0),MATCH('Data above threshold'!AY$4,'Raw Data'!$3:$3,0)-1)),"",OFFSET('Raw Data'!$A$3,MATCH('Data above threshold'!$A135,'Raw Data'!$B$4:$B$185,0),MATCH('Data above threshold'!AY$4,'Raw Data'!$3:$3,0)-1))</f>
        <v>7</v>
      </c>
      <c r="AZ135" s="107" t="n">
        <f aca="true">IF(ISBLANK(OFFSET('Raw Data'!$A$3,MATCH('Data above threshold'!$A135,'Raw Data'!$B$4:$B$185,0),MATCH('Data above threshold'!AZ$4,'Raw Data'!$3:$3,0)-1)),"",OFFSET('Raw Data'!$A$3,MATCH('Data above threshold'!$A135,'Raw Data'!$B$4:$B$185,0),MATCH('Data above threshold'!AZ$4,'Raw Data'!$3:$3,0)-1))</f>
        <v>4.1</v>
      </c>
      <c r="BA135" s="107" t="n">
        <f aca="true">IF(ISBLANK(OFFSET('Raw Data'!$A$3,MATCH('Data above threshold'!$A135,'Raw Data'!$B$4:$B$185,0),MATCH('Data above threshold'!BA$4,'Raw Data'!$3:$3,0)-1)),"",OFFSET('Raw Data'!$A$3,MATCH('Data above threshold'!$A135,'Raw Data'!$B$4:$B$185,0),MATCH('Data above threshold'!BA$4,'Raw Data'!$3:$3,0)-1))</f>
        <v>8.2</v>
      </c>
      <c r="BB135" s="107" t="n">
        <f aca="true">IF(ISBLANK(OFFSET('Raw Data'!$A$3,MATCH('Data above threshold'!$A135,'Raw Data'!$B$4:$B$185,0),MATCH('Data above threshold'!BB$4,'Raw Data'!$3:$3,0)-1)),"",OFFSET('Raw Data'!$A$3,MATCH('Data above threshold'!$A135,'Raw Data'!$B$4:$B$185,0),MATCH('Data above threshold'!BB$4,'Raw Data'!$3:$3,0)-1))</f>
        <v>2</v>
      </c>
      <c r="BC135" s="107" t="n">
        <f aca="true">IF(ISBLANK(OFFSET('Raw Data'!$A$3,MATCH('Data above threshold'!$A135,'Raw Data'!$B$4:$B$185,0),MATCH('Data above threshold'!BC$4,'Raw Data'!$3:$3,0)-1)),"",OFFSET('Raw Data'!$A$3,MATCH('Data above threshold'!$A135,'Raw Data'!$B$4:$B$185,0),MATCH('Data above threshold'!BC$4,'Raw Data'!$3:$3,0)-1))</f>
        <v>8.7</v>
      </c>
      <c r="BD135" s="107" t="n">
        <f aca="true">IF(ISBLANK(OFFSET('Raw Data'!$A$3,MATCH('Data above threshold'!$A135,'Raw Data'!$B$4:$B$185,0),MATCH('Data above threshold'!BD$4,'Raw Data'!$3:$3,0)-1)),"",OFFSET('Raw Data'!$A$3,MATCH('Data above threshold'!$A135,'Raw Data'!$B$4:$B$185,0),MATCH('Data above threshold'!BD$4,'Raw Data'!$3:$3,0)-1))</f>
        <v>4.1</v>
      </c>
      <c r="BE135" s="107" t="n">
        <f aca="true">IF(ISBLANK(OFFSET('Raw Data'!$A$3,MATCH('Data above threshold'!$A135,'Raw Data'!$B$4:$B$185,0),MATCH('Data above threshold'!BE$4,'Raw Data'!$3:$3,0)-1)),"",OFFSET('Raw Data'!$A$3,MATCH('Data above threshold'!$A135,'Raw Data'!$B$4:$B$185,0),MATCH('Data above threshold'!BE$4,'Raw Data'!$3:$3,0)-1))</f>
        <v>5.3</v>
      </c>
      <c r="BF135" s="107" t="n">
        <f aca="true">IF(ISBLANK(OFFSET('Raw Data'!$A$3,MATCH('Data above threshold'!$A135,'Raw Data'!$B$4:$B$185,0),MATCH('Data above threshold'!BF$4,'Raw Data'!$3:$3,0)-1)),"",OFFSET('Raw Data'!$A$3,MATCH('Data above threshold'!$A135,'Raw Data'!$B$4:$B$185,0),MATCH('Data above threshold'!BF$4,'Raw Data'!$3:$3,0)-1))</f>
        <v>1.5</v>
      </c>
      <c r="BG135" s="107" t="n">
        <f aca="true">IF(ISBLANK(OFFSET('Raw Data'!$A$3,MATCH('Data above threshold'!$A135,'Raw Data'!$B$4:$B$185,0),MATCH('Data above threshold'!BG$4,'Raw Data'!$3:$3,0)-1)),"",OFFSET('Raw Data'!$A$3,MATCH('Data above threshold'!$A135,'Raw Data'!$B$4:$B$185,0),MATCH('Data above threshold'!BG$4,'Raw Data'!$3:$3,0)-1))</f>
        <v>8.5</v>
      </c>
      <c r="BH135" s="107" t="n">
        <f aca="true">IF(ISBLANK(OFFSET('Raw Data'!$A$3,MATCH('Data above threshold'!$A135,'Raw Data'!$B$4:$B$185,0),MATCH('Data above threshold'!BH$4,'Raw Data'!$3:$3,0)-1)),"",OFFSET('Raw Data'!$A$3,MATCH('Data above threshold'!$A135,'Raw Data'!$B$4:$B$185,0),MATCH('Data above threshold'!BH$4,'Raw Data'!$3:$3,0)-1))</f>
        <v>4.1</v>
      </c>
      <c r="BI135" s="107" t="n">
        <f aca="true">IF(ISBLANK(OFFSET('Raw Data'!$A$3,MATCH('Data above threshold'!$A135,'Raw Data'!$B$4:$B$185,0),MATCH('Data above threshold'!BI$4,'Raw Data'!$3:$3,0)-1)),"",OFFSET('Raw Data'!$A$3,MATCH('Data above threshold'!$A135,'Raw Data'!$B$4:$B$185,0),MATCH('Data above threshold'!BI$4,'Raw Data'!$3:$3,0)-1))</f>
        <v>0.8</v>
      </c>
      <c r="BJ135" s="107" t="n">
        <f aca="true">IF(ISBLANK(OFFSET('Raw Data'!$A$3,MATCH('Data above threshold'!$A135,'Raw Data'!$B$4:$B$185,0),MATCH('Data above threshold'!BJ$4,'Raw Data'!$3:$3,0)-1)),"",OFFSET('Raw Data'!$A$3,MATCH('Data above threshold'!$A135,'Raw Data'!$B$4:$B$185,0),MATCH('Data above threshold'!BJ$4,'Raw Data'!$3:$3,0)-1))</f>
        <v>5.3</v>
      </c>
      <c r="BK135" s="107" t="n">
        <f aca="true">IF(ISBLANK(OFFSET('Raw Data'!$A$3,MATCH('Data above threshold'!$A135,'Raw Data'!$B$4:$B$185,0),MATCH('Data above threshold'!BK$4,'Raw Data'!$3:$3,0)-1)),"",OFFSET('Raw Data'!$A$3,MATCH('Data above threshold'!$A135,'Raw Data'!$B$4:$B$185,0),MATCH('Data above threshold'!BK$4,'Raw Data'!$3:$3,0)-1))</f>
        <v>6.5</v>
      </c>
      <c r="BL135" s="107" t="n">
        <f aca="true">IF(ISBLANK(OFFSET('Raw Data'!$A$3,MATCH('Data above threshold'!$A135,'Raw Data'!$B$4:$B$185,0),MATCH('Data above threshold'!BL$4,'Raw Data'!$3:$3,0)-1)),"",OFFSET('Raw Data'!$A$3,MATCH('Data above threshold'!$A135,'Raw Data'!$B$4:$B$185,0),MATCH('Data above threshold'!BL$4,'Raw Data'!$3:$3,0)-1))</f>
        <v>4.3</v>
      </c>
      <c r="BM135" s="107" t="n">
        <f aca="true">IF(ISBLANK(OFFSET('Raw Data'!$A$3,MATCH('Data above threshold'!$A135,'Raw Data'!$B$4:$B$185,0),MATCH('Data above threshold'!BM$4,'Raw Data'!$3:$3,0)-1)),"",OFFSET('Raw Data'!$A$3,MATCH('Data above threshold'!$A135,'Raw Data'!$B$4:$B$185,0),MATCH('Data above threshold'!BM$4,'Raw Data'!$3:$3,0)-1))</f>
        <v>0.1</v>
      </c>
      <c r="BN135" s="107" t="n">
        <f aca="true">IF(ISBLANK(OFFSET('Raw Data'!$A$3,MATCH('Data above threshold'!$A135,'Raw Data'!$B$4:$B$185,0),MATCH('Data above threshold'!BN$4,'Raw Data'!$3:$3,0)-1)),"",OFFSET('Raw Data'!$A$3,MATCH('Data above threshold'!$A135,'Raw Data'!$B$4:$B$185,0),MATCH('Data above threshold'!BN$4,'Raw Data'!$3:$3,0)-1))</f>
        <v>2.4</v>
      </c>
      <c r="BO135" s="107" t="n">
        <f aca="true">IF(ISBLANK(OFFSET('Raw Data'!$A$3,MATCH('Data above threshold'!$A135,'Raw Data'!$B$4:$B$185,0),MATCH('Data above threshold'!BO$4,'Raw Data'!$3:$3,0)-1)),"",OFFSET('Raw Data'!$A$3,MATCH('Data above threshold'!$A135,'Raw Data'!$B$4:$B$185,0),MATCH('Data above threshold'!BO$4,'Raw Data'!$3:$3,0)-1))</f>
        <v>8.3</v>
      </c>
      <c r="BP135" s="107" t="n">
        <f aca="true">IF(ISBLANK(OFFSET('Raw Data'!$A$3,MATCH('Data above threshold'!$A135,'Raw Data'!$B$4:$B$185,0),MATCH('Data above threshold'!BP$4,'Raw Data'!$3:$3,0)-1)),"",OFFSET('Raw Data'!$A$3,MATCH('Data above threshold'!$A135,'Raw Data'!$B$4:$B$185,0),MATCH('Data above threshold'!BP$4,'Raw Data'!$3:$3,0)-1))</f>
        <v>8.8</v>
      </c>
      <c r="BQ135" s="107" t="n">
        <f aca="true">IF(ISBLANK(OFFSET('Raw Data'!$A$3,MATCH('Data above threshold'!$A135,'Raw Data'!$B$4:$B$185,0),MATCH('Data above threshold'!BQ$4,'Raw Data'!$3:$3,0)-1)),"",OFFSET('Raw Data'!$A$3,MATCH('Data above threshold'!$A135,'Raw Data'!$B$4:$B$185,0),MATCH('Data above threshold'!BQ$4,'Raw Data'!$3:$3,0)-1))</f>
        <v>8.3</v>
      </c>
      <c r="BR135" s="107" t="n">
        <f aca="true">IF(ISBLANK(OFFSET('Raw Data'!$A$3,MATCH('Data above threshold'!$A135,'Raw Data'!$B$4:$B$185,0),MATCH('Data above threshold'!BR$4,'Raw Data'!$3:$3,0)-1)),"",OFFSET('Raw Data'!$A$3,MATCH('Data above threshold'!$A135,'Raw Data'!$B$4:$B$185,0),MATCH('Data above threshold'!BR$4,'Raw Data'!$3:$3,0)-1))</f>
        <v>1.5</v>
      </c>
      <c r="BS135" s="107" t="n">
        <f aca="true">IF(ISBLANK(OFFSET('Raw Data'!$A$3,MATCH('Data above threshold'!$A135,'Raw Data'!$B$4:$B$185,0),MATCH('Data above threshold'!BS$4,'Raw Data'!$3:$3,0)-1)),"",OFFSET('Raw Data'!$A$3,MATCH('Data above threshold'!$A135,'Raw Data'!$B$4:$B$185,0),MATCH('Data above threshold'!BS$4,'Raw Data'!$3:$3,0)-1))</f>
        <v>5.3</v>
      </c>
      <c r="BT135" s="107" t="n">
        <f aca="true">IF(ISBLANK(OFFSET('Raw Data'!$A$3,MATCH('Data above threshold'!$A135,'Raw Data'!$B$4:$B$185,0),MATCH('Data above threshold'!BT$4,'Raw Data'!$3:$3,0)-1)),"",OFFSET('Raw Data'!$A$3,MATCH('Data above threshold'!$A135,'Raw Data'!$B$4:$B$185,0),MATCH('Data above threshold'!BT$4,'Raw Data'!$3:$3,0)-1))</f>
        <v>4.3</v>
      </c>
      <c r="BU135" s="107" t="n">
        <f aca="true">IF(ISBLANK(OFFSET('Raw Data'!$A$3,MATCH('Data above threshold'!$A135,'Raw Data'!$B$4:$B$185,0),MATCH('Data above threshold'!BU$4,'Raw Data'!$3:$3,0)-1)),"",OFFSET('Raw Data'!$A$3,MATCH('Data above threshold'!$A135,'Raw Data'!$B$4:$B$185,0),MATCH('Data above threshold'!BU$4,'Raw Data'!$3:$3,0)-1))</f>
        <v>4.5</v>
      </c>
      <c r="BV135" s="107" t="n">
        <f aca="true">IF(ISBLANK(OFFSET('Raw Data'!$A$3,MATCH('Data above threshold'!$A135,'Raw Data'!$B$4:$B$185,0),MATCH('Data above threshold'!BV$4,'Raw Data'!$3:$3,0)-1)),"",OFFSET('Raw Data'!$A$3,MATCH('Data above threshold'!$A135,'Raw Data'!$B$4:$B$185,0),MATCH('Data above threshold'!BV$4,'Raw Data'!$3:$3,0)-1))</f>
        <v>0</v>
      </c>
      <c r="BW135" s="107" t="n">
        <f aca="true">IF(ISBLANK(OFFSET('Raw Data'!$A$3,MATCH('Data above threshold'!$A135,'Raw Data'!$B$4:$B$185,0),MATCH('Data above threshold'!BW$4,'Raw Data'!$3:$3,0)-1)),"",OFFSET('Raw Data'!$A$3,MATCH('Data above threshold'!$A135,'Raw Data'!$B$4:$B$185,0),MATCH('Data above threshold'!BW$4,'Raw Data'!$3:$3,0)-1))</f>
        <v>6.8</v>
      </c>
      <c r="BX135" s="107" t="n">
        <f aca="true">IF(ISBLANK(OFFSET('Raw Data'!$A$3,MATCH('Data above threshold'!$A135,'Raw Data'!$B$4:$B$185,0),MATCH('Data above threshold'!BX$4,'Raw Data'!$3:$3,0)-1)),"",OFFSET('Raw Data'!$A$3,MATCH('Data above threshold'!$A135,'Raw Data'!$B$4:$B$185,0),MATCH('Data above threshold'!BX$4,'Raw Data'!$3:$3,0)-1))</f>
        <v>7</v>
      </c>
      <c r="BY135" s="107" t="n">
        <f aca="true">IF(ISBLANK(OFFSET('Raw Data'!$A$3,MATCH('Data above threshold'!$A135,'Raw Data'!$B$4:$B$185,0),MATCH('Data above threshold'!BY$4,'Raw Data'!$3:$3,0)-1)),"",OFFSET('Raw Data'!$A$3,MATCH('Data above threshold'!$A135,'Raw Data'!$B$4:$B$185,0),MATCH('Data above threshold'!BY$4,'Raw Data'!$3:$3,0)-1))</f>
        <v>6.7</v>
      </c>
      <c r="BZ135" s="107" t="n">
        <f aca="true">IF(ISBLANK(OFFSET('Raw Data'!$A$3,MATCH('Data above threshold'!$A135,'Raw Data'!$B$4:$B$185,0),MATCH('Data above threshold'!BZ$4,'Raw Data'!$3:$3,0)-1)),"",OFFSET('Raw Data'!$A$3,MATCH('Data above threshold'!$A135,'Raw Data'!$B$4:$B$185,0),MATCH('Data above threshold'!BZ$4,'Raw Data'!$3:$3,0)-1))</f>
        <v>6.1</v>
      </c>
      <c r="CA135" s="107" t="n">
        <f aca="true">IF(ISBLANK(OFFSET('Raw Data'!$A$3,MATCH('Data above threshold'!$A135,'Raw Data'!$B$4:$B$185,0),MATCH('Data above threshold'!CA$4,'Raw Data'!$3:$3,0)-1)),"",OFFSET('Raw Data'!$A$3,MATCH('Data above threshold'!$A135,'Raw Data'!$B$4:$B$185,0),MATCH('Data above threshold'!CA$4,'Raw Data'!$3:$3,0)-1))</f>
        <v>2</v>
      </c>
      <c r="CB135" s="107" t="n">
        <f aca="true">IF(ISBLANK(OFFSET('Raw Data'!$A$3,MATCH('Data above threshold'!$A135,'Raw Data'!$B$4:$B$185,0),MATCH('Data above threshold'!CB$4,'Raw Data'!$3:$3,0)-1)),"",OFFSET('Raw Data'!$A$3,MATCH('Data above threshold'!$A135,'Raw Data'!$B$4:$B$185,0),MATCH('Data above threshold'!CB$4,'Raw Data'!$3:$3,0)-1))</f>
        <v>1.7</v>
      </c>
      <c r="CC135" s="107" t="n">
        <f aca="true">IF(ISBLANK(OFFSET('Raw Data'!$A$3,MATCH('Data above threshold'!$A135,'Raw Data'!$B$4:$B$185,0),MATCH('Data above threshold'!CC$4,'Raw Data'!$3:$3,0)-1)),"",OFFSET('Raw Data'!$A$3,MATCH('Data above threshold'!$A135,'Raw Data'!$B$4:$B$185,0),MATCH('Data above threshold'!CC$4,'Raw Data'!$3:$3,0)-1))</f>
        <v>3</v>
      </c>
      <c r="CD135" s="107" t="n">
        <f aca="true">IF(ISBLANK(OFFSET('Raw Data'!$A$3,MATCH('Data above threshold'!$A135,'Raw Data'!$B$4:$B$185,0),MATCH('Data above threshold'!CD$4,'Raw Data'!$3:$3,0)-1)),"",OFFSET('Raw Data'!$A$3,MATCH('Data above threshold'!$A135,'Raw Data'!$B$4:$B$185,0),MATCH('Data above threshold'!CD$4,'Raw Data'!$3:$3,0)-1))</f>
        <v>7.8</v>
      </c>
      <c r="CE135" s="107" t="n">
        <f aca="true">IF(ISBLANK(OFFSET('Raw Data'!$A$3,MATCH('Data above threshold'!$A135,'Raw Data'!$B$4:$B$185,0),MATCH('Data above threshold'!CE$4,'Raw Data'!$3:$3,0)-1)),"",OFFSET('Raw Data'!$A$3,MATCH('Data above threshold'!$A135,'Raw Data'!$B$4:$B$185,0),MATCH('Data above threshold'!CE$4,'Raw Data'!$3:$3,0)-1))</f>
        <v>5.6</v>
      </c>
      <c r="CF135" s="107" t="n">
        <f aca="true">IF(ISBLANK(OFFSET('Raw Data'!$A$3,MATCH('Data above threshold'!$A135,'Raw Data'!$B$4:$B$185,0),MATCH('Data above threshold'!CF$4,'Raw Data'!$3:$3,0)-1)),"",OFFSET('Raw Data'!$A$3,MATCH('Data above threshold'!$A135,'Raw Data'!$B$4:$B$185,0),MATCH('Data above threshold'!CF$4,'Raw Data'!$3:$3,0)-1))</f>
        <v>4.2</v>
      </c>
      <c r="CG135" s="107" t="n">
        <f aca="true">IF(ISBLANK(OFFSET('Raw Data'!$A$3,MATCH('Data above threshold'!$A135,'Raw Data'!$B$4:$B$185,0),MATCH('Data above threshold'!CG$4,'Raw Data'!$3:$3,0)-1)),"",OFFSET('Raw Data'!$A$3,MATCH('Data above threshold'!$A135,'Raw Data'!$B$4:$B$185,0),MATCH('Data above threshold'!CG$4,'Raw Data'!$3:$3,0)-1))</f>
        <v>6.9</v>
      </c>
      <c r="CH135" s="107" t="n">
        <f aca="true">IF(ISBLANK(OFFSET('Raw Data'!$A$3,MATCH('Data above threshold'!$A135,'Raw Data'!$B$4:$B$185,0),MATCH('Data above threshold'!CH$4,'Raw Data'!$3:$3,0)-1)),"",OFFSET('Raw Data'!$A$3,MATCH('Data above threshold'!$A135,'Raw Data'!$B$4:$B$185,0),MATCH('Data above threshold'!CH$4,'Raw Data'!$3:$3,0)-1))</f>
        <v>8.6</v>
      </c>
      <c r="CI135" s="107" t="n">
        <f aca="true">IF(ISBLANK(OFFSET('Raw Data'!$A$3,MATCH('Data above threshold'!$A135,'Raw Data'!$B$4:$B$185,0),MATCH('Data above threshold'!CI$4,'Raw Data'!$3:$3,0)-1)),"",OFFSET('Raw Data'!$A$3,MATCH('Data above threshold'!$A135,'Raw Data'!$B$4:$B$185,0),MATCH('Data above threshold'!CI$4,'Raw Data'!$3:$3,0)-1))</f>
        <v>0.1</v>
      </c>
      <c r="CJ135" s="107" t="n">
        <f aca="true">IF(ISBLANK(OFFSET('Raw Data'!$A$3,MATCH('Data above threshold'!$A135,'Raw Data'!$B$4:$B$185,0),MATCH('Data above threshold'!CJ$4,'Raw Data'!$3:$3,0)-1)),"",OFFSET('Raw Data'!$A$3,MATCH('Data above threshold'!$A135,'Raw Data'!$B$4:$B$185,0),MATCH('Data above threshold'!CJ$4,'Raw Data'!$3:$3,0)-1))</f>
        <v>1.5</v>
      </c>
      <c r="CK135" s="107" t="n">
        <f aca="true">IF(ISBLANK(OFFSET('Raw Data'!$A$3,MATCH('Data above threshold'!$A135,'Raw Data'!$B$4:$B$185,0),MATCH('Data above threshold'!CK$4,'Raw Data'!$3:$3,0)-1)),"",OFFSET('Raw Data'!$A$3,MATCH('Data above threshold'!$A135,'Raw Data'!$B$4:$B$185,0),MATCH('Data above threshold'!CK$4,'Raw Data'!$3:$3,0)-1))</f>
        <v>1.5</v>
      </c>
      <c r="CL135" s="107" t="n">
        <f aca="true">IF(ISBLANK(OFFSET('Raw Data'!$A$3,MATCH('Data above threshold'!$A135,'Raw Data'!$B$4:$B$185,0),MATCH('Data above threshold'!CL$4,'Raw Data'!$3:$3,0)-1)),"",OFFSET('Raw Data'!$A$3,MATCH('Data above threshold'!$A135,'Raw Data'!$B$4:$B$185,0),MATCH('Data above threshold'!CL$4,'Raw Data'!$3:$3,0)-1))</f>
        <v>5.7</v>
      </c>
      <c r="CM135" s="107" t="n">
        <f aca="true">IF(ISBLANK(OFFSET('Raw Data'!$A$3,MATCH('Data above threshold'!$A135,'Raw Data'!$B$4:$B$185,0),MATCH('Data above threshold'!CM$4,'Raw Data'!$3:$3,0)-1)),"",OFFSET('Raw Data'!$A$3,MATCH('Data above threshold'!$A135,'Raw Data'!$B$4:$B$185,0),MATCH('Data above threshold'!CM$4,'Raw Data'!$3:$3,0)-1))</f>
        <v>7.4</v>
      </c>
      <c r="CN135" s="107" t="n">
        <f aca="true">IF(ISBLANK(OFFSET('Raw Data'!$A$3,MATCH('Data above threshold'!$A135,'Raw Data'!$B$4:$B$185,0),MATCH('Data above threshold'!CN$4,'Raw Data'!$3:$3,0)-1)),"",OFFSET('Raw Data'!$A$3,MATCH('Data above threshold'!$A135,'Raw Data'!$B$4:$B$185,0),MATCH('Data above threshold'!CN$4,'Raw Data'!$3:$3,0)-1))</f>
        <v>7.7</v>
      </c>
      <c r="CO135" s="107" t="n">
        <f aca="true">IF(ISBLANK(OFFSET('Raw Data'!$A$3,MATCH('Data above threshold'!$A135,'Raw Data'!$B$4:$B$185,0),MATCH('Data above threshold'!CO$4,'Raw Data'!$3:$3,0)-1)),"",OFFSET('Raw Data'!$A$3,MATCH('Data above threshold'!$A135,'Raw Data'!$B$4:$B$185,0),MATCH('Data above threshold'!CO$4,'Raw Data'!$3:$3,0)-1))</f>
        <v>5.5</v>
      </c>
      <c r="CP135" s="107" t="n">
        <f aca="true">IF(ISBLANK(OFFSET('Raw Data'!$A$3,MATCH('Data above threshold'!$A135,'Raw Data'!$B$4:$B$185,0),MATCH('Data above threshold'!CP$4,'Raw Data'!$3:$3,0)-1)),"",OFFSET('Raw Data'!$A$3,MATCH('Data above threshold'!$A135,'Raw Data'!$B$4:$B$185,0),MATCH('Data above threshold'!CP$4,'Raw Data'!$3:$3,0)-1))</f>
        <v>1.2</v>
      </c>
      <c r="CQ135" s="107" t="n">
        <f aca="true">IF(ISBLANK(OFFSET('Raw Data'!$A$3,MATCH('Data above threshold'!$A135,'Raw Data'!$B$4:$B$185,0),MATCH('Data above threshold'!CQ$4,'Raw Data'!$3:$3,0)-1)),"",OFFSET('Raw Data'!$A$3,MATCH('Data above threshold'!$A135,'Raw Data'!$B$4:$B$185,0),MATCH('Data above threshold'!CQ$4,'Raw Data'!$3:$3,0)-1))</f>
        <v>2.4</v>
      </c>
      <c r="CR135" s="107" t="n">
        <f aca="true">IF(ISBLANK(OFFSET('Raw Data'!$A$3,MATCH('Data above threshold'!$A135,'Raw Data'!$B$4:$B$185,0),MATCH('Data above threshold'!CR$4,'Raw Data'!$3:$3,0)-1)),"",OFFSET('Raw Data'!$A$3,MATCH('Data above threshold'!$A135,'Raw Data'!$B$4:$B$185,0),MATCH('Data above threshold'!CR$4,'Raw Data'!$3:$3,0)-1))</f>
        <v>2.7</v>
      </c>
    </row>
    <row r="136" customFormat="false" ht="15.5" hidden="false" customHeight="false" outlineLevel="0" collapsed="false">
      <c r="A136" s="107" t="n">
        <v>5112</v>
      </c>
      <c r="B136" s="107" t="n">
        <v>4</v>
      </c>
      <c r="C136" s="107" t="str">
        <f aca="true">IF(ISBLANK(OFFSET('Raw Data'!$A$3,MATCH('Data above threshold'!$A136,'Raw Data'!$B$4:$B$185,0),MATCH('Data above threshold'!C$4,'Raw Data'!$3:$3,0)-1)),"",OFFSET('Raw Data'!$A$3,MATCH('Data above threshold'!$A136,'Raw Data'!$B$4:$B$185,0),MATCH('Data above threshold'!C$4,'Raw Data'!$3:$3,0)-1))</f>
        <v/>
      </c>
      <c r="D136" s="107" t="str">
        <f aca="true">IF(ISBLANK(OFFSET('Raw Data'!$A$3,MATCH('Data above threshold'!$A136,'Raw Data'!$B$4:$B$185,0),MATCH('Data above threshold'!D$4,'Raw Data'!$3:$3,0)-1)),"",OFFSET('Raw Data'!$A$3,MATCH('Data above threshold'!$A136,'Raw Data'!$B$4:$B$185,0),MATCH('Data above threshold'!D$4,'Raw Data'!$3:$3,0)-1))</f>
        <v>Digital skills among Population</v>
      </c>
      <c r="E136" s="107" t="str">
        <f aca="true">IF(ISBLANK(OFFSET('Raw Data'!$A$3,MATCH('Data above threshold'!$A136,'Raw Data'!$B$4:$B$185,0),MATCH('Data above threshold'!E$4,'Raw Data'!$3:$3,0)-1)),"",OFFSET('Raw Data'!$A$3,MATCH('Data above threshold'!$A136,'Raw Data'!$B$4:$B$185,0),MATCH('Data above threshold'!E$4,'Raw Data'!$3:$3,0)-1))</f>
        <v/>
      </c>
      <c r="F136" s="107" t="n">
        <f aca="true">IF(ISBLANK(OFFSET('Raw Data'!$A$3,MATCH('Data above threshold'!$A136,'Raw Data'!$B$4:$B$185,0),MATCH('Data above threshold'!F$4,'Raw Data'!$3:$3,0)-1)),"",OFFSET('Raw Data'!$A$3,MATCH('Data above threshold'!$A136,'Raw Data'!$B$4:$B$185,0),MATCH('Data above threshold'!F$4,'Raw Data'!$3:$3,0)-1))</f>
        <v>2019</v>
      </c>
      <c r="G136" s="107" t="str">
        <f aca="true">IF(ISBLANK(OFFSET('Raw Data'!$A$3,MATCH('Data above threshold'!$A136,'Raw Data'!$B$4:$B$185,0),MATCH('Data above threshold'!G$4,'Raw Data'!$3:$3,0)-1)),"",OFFSET('Raw Data'!$A$3,MATCH('Data above threshold'!$A136,'Raw Data'!$B$4:$B$185,0),MATCH('Data above threshold'!G$4,'Raw Data'!$3:$3,0)-1))</f>
        <v/>
      </c>
      <c r="H136" s="107" t="str">
        <f aca="true">IF(ISBLANK(OFFSET('Raw Data'!$A$3,MATCH('Data above threshold'!$A136,'Raw Data'!$B$4:$B$185,0),MATCH('Data above threshold'!H$4,'Raw Data'!$3:$3,0)-1)),"",OFFSET('Raw Data'!$A$3,MATCH('Data above threshold'!$A136,'Raw Data'!$B$4:$B$185,0),MATCH('Data above threshold'!H$4,'Raw Data'!$3:$3,0)-1))</f>
        <v>World Economic Forum Global Competitiveness Index</v>
      </c>
      <c r="I136" s="107" t="str">
        <f aca="true">IF(ISBLANK(OFFSET('Raw Data'!$A$3,MATCH('Data above threshold'!$A136,'Raw Data'!$B$4:$B$185,0),MATCH('Data above threshold'!I$4,'Raw Data'!$3:$3,0)-1)),"",OFFSET('Raw Data'!$A$3,MATCH('Data above threshold'!$A136,'Raw Data'!$B$4:$B$185,0),MATCH('Data above threshold'!I$4,'Raw Data'!$3:$3,0)-1))</f>
        <v/>
      </c>
      <c r="J136" s="107" t="str">
        <f aca="true">IF(ISBLANK(OFFSET('Raw Data'!$A$3,MATCH('Data above threshold'!$A136,'Raw Data'!$B$4:$B$185,0),MATCH('Data above threshold'!J$4,'Raw Data'!$3:$3,0)-1)),"",OFFSET('Raw Data'!$A$3,MATCH('Data above threshold'!$A136,'Raw Data'!$B$4:$B$185,0),MATCH('Data above threshold'!J$4,'Raw Data'!$3:$3,0)-1))</f>
        <v>Score 1-7</v>
      </c>
      <c r="K136" s="107" t="str">
        <f aca="true">IF(ISBLANK(OFFSET('Raw Data'!$A$3,MATCH('Data above threshold'!$A136,'Raw Data'!$B$4:$B$185,0),MATCH('Data above threshold'!K$4,'Raw Data'!$3:$3,0)-1)),"",OFFSET('Raw Data'!$A$3,MATCH('Data above threshold'!$A136,'Raw Data'!$B$4:$B$185,0),MATCH('Data above threshold'!K$4,'Raw Data'!$3:$3,0)-1))</f>
        <v>Plus</v>
      </c>
      <c r="L136" s="107" t="str">
        <f aca="true">IF(ISBLANK(OFFSET('Raw Data'!$A$3,MATCH('Data above threshold'!$A136,'Raw Data'!$B$4:$B$185,0),MATCH('Data above threshold'!L$4,'Raw Data'!$3:$3,0)-1)),"",OFFSET('Raw Data'!$A$3,MATCH('Data above threshold'!$A136,'Raw Data'!$B$4:$B$185,0),MATCH('Data above threshold'!L$4,'Raw Data'!$3:$3,0)-1))</f>
        <v/>
      </c>
      <c r="M136" s="105" t="n">
        <f aca="false" t="array" ref="M136:M136">IFERROR(SKEW(IF(ISNUMBER(Q136:CR136),Q136:CR136,"")),"")</f>
        <v>0.0241754121183187</v>
      </c>
      <c r="N136" s="107" t="n">
        <v>0</v>
      </c>
      <c r="O136" s="107" t="str">
        <f aca="true">IF(ISBLANK(OFFSET('Raw Data'!$A$3,MATCH('Data above threshold'!$A136,'Raw Data'!$B$4:$B$185,0),MATCH('Data above threshold'!O$4,'Raw Data'!$3:$3,0)-1)),"",OFFSET('Raw Data'!$A$3,MATCH('Data above threshold'!$A136,'Raw Data'!$B$4:$B$185,0),MATCH('Data above threshold'!O$4,'Raw Data'!$3:$3,0)-1))</f>
        <v/>
      </c>
      <c r="P136" s="106" t="n">
        <f aca="false" t="array" ref="P136:P136">IF(B136&lt;4,"",1-IFERROR(SUM(ISNUMBER(Q136:CR136)*(1-$Q$3:$CR$3))/COUNTIF($Q$3:$CR$3,0),0))</f>
        <v>0.125</v>
      </c>
      <c r="Q136" s="107" t="n">
        <f aca="true">IF(ISBLANK(OFFSET('Raw Data'!$A$3,MATCH('Data above threshold'!$A136,'Raw Data'!$B$4:$B$185,0),MATCH('Data above threshold'!Q$4,'Raw Data'!$3:$3,0)-1)),"",OFFSET('Raw Data'!$A$3,MATCH('Data above threshold'!$A136,'Raw Data'!$B$4:$B$185,0),MATCH('Data above threshold'!Q$4,'Raw Data'!$3:$3,0)-1))</f>
        <v>4.01</v>
      </c>
      <c r="R136" s="107" t="n">
        <f aca="true">IF(ISBLANK(OFFSET('Raw Data'!$A$3,MATCH('Data above threshold'!$A136,'Raw Data'!$B$4:$B$185,0),MATCH('Data above threshold'!R$4,'Raw Data'!$3:$3,0)-1)),"",OFFSET('Raw Data'!$A$3,MATCH('Data above threshold'!$A136,'Raw Data'!$B$4:$B$185,0),MATCH('Data above threshold'!R$4,'Raw Data'!$3:$3,0)-1))</f>
        <v>5.02</v>
      </c>
      <c r="S136" s="107" t="n">
        <f aca="true">IF(ISBLANK(OFFSET('Raw Data'!$A$3,MATCH('Data above threshold'!$A136,'Raw Data'!$B$4:$B$185,0),MATCH('Data above threshold'!S$4,'Raw Data'!$3:$3,0)-1)),"",OFFSET('Raw Data'!$A$3,MATCH('Data above threshold'!$A136,'Raw Data'!$B$4:$B$185,0),MATCH('Data above threshold'!S$4,'Raw Data'!$3:$3,0)-1))</f>
        <v>4.78</v>
      </c>
      <c r="T136" s="107" t="n">
        <f aca="true">IF(ISBLANK(OFFSET('Raw Data'!$A$3,MATCH('Data above threshold'!$A136,'Raw Data'!$B$4:$B$185,0),MATCH('Data above threshold'!T$4,'Raw Data'!$3:$3,0)-1)),"",OFFSET('Raw Data'!$A$3,MATCH('Data above threshold'!$A136,'Raw Data'!$B$4:$B$185,0),MATCH('Data above threshold'!T$4,'Raw Data'!$3:$3,0)-1))</f>
        <v>4.83</v>
      </c>
      <c r="U136" s="107" t="n">
        <f aca="true">IF(ISBLANK(OFFSET('Raw Data'!$A$3,MATCH('Data above threshold'!$A136,'Raw Data'!$B$4:$B$185,0),MATCH('Data above threshold'!U$4,'Raw Data'!$3:$3,0)-1)),"",OFFSET('Raw Data'!$A$3,MATCH('Data above threshold'!$A136,'Raw Data'!$B$4:$B$185,0),MATCH('Data above threshold'!U$4,'Raw Data'!$3:$3,0)-1))</f>
        <v>3.55</v>
      </c>
      <c r="V136" s="107" t="e">
        <f aca="true">IF(ISBLANK(OFFSET('Raw Data'!$A$3,MATCH('Data above threshold'!$A136,'Raw Data'!$B$4:$B$185,0),MATCH('Data above threshold'!V$4,'Raw Data'!$3:$3,0)-1)),"",OFFSET('Raw Data'!$A$3,MATCH('Data above threshold'!$A136,'Raw Data'!$B$4:$B$185,0),MATCH('Data above threshold'!V$4,'Raw Data'!$3:$3,0)-1))</f>
        <v>#N/A</v>
      </c>
      <c r="W136" s="107" t="n">
        <f aca="true">IF(ISBLANK(OFFSET('Raw Data'!$A$3,MATCH('Data above threshold'!$A136,'Raw Data'!$B$4:$B$185,0),MATCH('Data above threshold'!W$4,'Raw Data'!$3:$3,0)-1)),"",OFFSET('Raw Data'!$A$3,MATCH('Data above threshold'!$A136,'Raw Data'!$B$4:$B$185,0),MATCH('Data above threshold'!W$4,'Raw Data'!$3:$3,0)-1))</f>
        <v>3.09</v>
      </c>
      <c r="X136" s="107" t="n">
        <f aca="true">IF(ISBLANK(OFFSET('Raw Data'!$A$3,MATCH('Data above threshold'!$A136,'Raw Data'!$B$4:$B$185,0),MATCH('Data above threshold'!X$4,'Raw Data'!$3:$3,0)-1)),"",OFFSET('Raw Data'!$A$3,MATCH('Data above threshold'!$A136,'Raw Data'!$B$4:$B$185,0),MATCH('Data above threshold'!X$4,'Raw Data'!$3:$3,0)-1))</f>
        <v>5.07</v>
      </c>
      <c r="Y136" s="107" t="n">
        <f aca="true">IF(ISBLANK(OFFSET('Raw Data'!$A$3,MATCH('Data above threshold'!$A136,'Raw Data'!$B$4:$B$185,0),MATCH('Data above threshold'!Y$4,'Raw Data'!$3:$3,0)-1)),"",OFFSET('Raw Data'!$A$3,MATCH('Data above threshold'!$A136,'Raw Data'!$B$4:$B$185,0),MATCH('Data above threshold'!Y$4,'Raw Data'!$3:$3,0)-1))</f>
        <v>5.47</v>
      </c>
      <c r="Z136" s="107" t="n">
        <f aca="true">IF(ISBLANK(OFFSET('Raw Data'!$A$3,MATCH('Data above threshold'!$A136,'Raw Data'!$B$4:$B$185,0),MATCH('Data above threshold'!Z$4,'Raw Data'!$3:$3,0)-1)),"",OFFSET('Raw Data'!$A$3,MATCH('Data above threshold'!$A136,'Raw Data'!$B$4:$B$185,0),MATCH('Data above threshold'!Z$4,'Raw Data'!$3:$3,0)-1))</f>
        <v>4.26</v>
      </c>
      <c r="AA136" s="107" t="n">
        <f aca="true">IF(ISBLANK(OFFSET('Raw Data'!$A$3,MATCH('Data above threshold'!$A136,'Raw Data'!$B$4:$B$185,0),MATCH('Data above threshold'!AA$4,'Raw Data'!$3:$3,0)-1)),"",OFFSET('Raw Data'!$A$3,MATCH('Data above threshold'!$A136,'Raw Data'!$B$4:$B$185,0),MATCH('Data above threshold'!AA$4,'Raw Data'!$3:$3,0)-1))</f>
        <v>4.66</v>
      </c>
      <c r="AB136" s="107" t="e">
        <f aca="true">IF(ISBLANK(OFFSET('Raw Data'!$A$3,MATCH('Data above threshold'!$A136,'Raw Data'!$B$4:$B$185,0),MATCH('Data above threshold'!AB$4,'Raw Data'!$3:$3,0)-1)),"",OFFSET('Raw Data'!$A$3,MATCH('Data above threshold'!$A136,'Raw Data'!$B$4:$B$185,0),MATCH('Data above threshold'!AB$4,'Raw Data'!$3:$3,0)-1))</f>
        <v>#N/A</v>
      </c>
      <c r="AC136" s="107" t="n">
        <f aca="true">IF(ISBLANK(OFFSET('Raw Data'!$A$3,MATCH('Data above threshold'!$A136,'Raw Data'!$B$4:$B$185,0),MATCH('Data above threshold'!AC$4,'Raw Data'!$3:$3,0)-1)),"",OFFSET('Raw Data'!$A$3,MATCH('Data above threshold'!$A136,'Raw Data'!$B$4:$B$185,0),MATCH('Data above threshold'!AC$4,'Raw Data'!$3:$3,0)-1))</f>
        <v>3.8</v>
      </c>
      <c r="AD136" s="107" t="n">
        <f aca="true">IF(ISBLANK(OFFSET('Raw Data'!$A$3,MATCH('Data above threshold'!$A136,'Raw Data'!$B$4:$B$185,0),MATCH('Data above threshold'!AD$4,'Raw Data'!$3:$3,0)-1)),"",OFFSET('Raw Data'!$A$3,MATCH('Data above threshold'!$A136,'Raw Data'!$B$4:$B$185,0),MATCH('Data above threshold'!AD$4,'Raw Data'!$3:$3,0)-1))</f>
        <v>4.03</v>
      </c>
      <c r="AE136" s="107" t="n">
        <f aca="true">IF(ISBLANK(OFFSET('Raw Data'!$A$3,MATCH('Data above threshold'!$A136,'Raw Data'!$B$4:$B$185,0),MATCH('Data above threshold'!AE$4,'Raw Data'!$3:$3,0)-1)),"",OFFSET('Raw Data'!$A$3,MATCH('Data above threshold'!$A136,'Raw Data'!$B$4:$B$185,0),MATCH('Data above threshold'!AE$4,'Raw Data'!$3:$3,0)-1))</f>
        <v>4.89</v>
      </c>
      <c r="AF136" s="107" t="n">
        <f aca="true">IF(ISBLANK(OFFSET('Raw Data'!$A$3,MATCH('Data above threshold'!$A136,'Raw Data'!$B$4:$B$185,0),MATCH('Data above threshold'!AF$4,'Raw Data'!$3:$3,0)-1)),"",OFFSET('Raw Data'!$A$3,MATCH('Data above threshold'!$A136,'Raw Data'!$B$4:$B$185,0),MATCH('Data above threshold'!AF$4,'Raw Data'!$3:$3,0)-1))</f>
        <v>4.86</v>
      </c>
      <c r="AG136" s="107" t="n">
        <f aca="true">IF(ISBLANK(OFFSET('Raw Data'!$A$3,MATCH('Data above threshold'!$A136,'Raw Data'!$B$4:$B$185,0),MATCH('Data above threshold'!AG$4,'Raw Data'!$3:$3,0)-1)),"",OFFSET('Raw Data'!$A$3,MATCH('Data above threshold'!$A136,'Raw Data'!$B$4:$B$185,0),MATCH('Data above threshold'!AG$4,'Raw Data'!$3:$3,0)-1))</f>
        <v>5.07</v>
      </c>
      <c r="AH136" s="107" t="n">
        <f aca="true">IF(ISBLANK(OFFSET('Raw Data'!$A$3,MATCH('Data above threshold'!$A136,'Raw Data'!$B$4:$B$185,0),MATCH('Data above threshold'!AH$4,'Raw Data'!$3:$3,0)-1)),"",OFFSET('Raw Data'!$A$3,MATCH('Data above threshold'!$A136,'Raw Data'!$B$4:$B$185,0),MATCH('Data above threshold'!AH$4,'Raw Data'!$3:$3,0)-1))</f>
        <v>5.42</v>
      </c>
      <c r="AI136" s="107" t="n">
        <f aca="true">IF(ISBLANK(OFFSET('Raw Data'!$A$3,MATCH('Data above threshold'!$A136,'Raw Data'!$B$4:$B$185,0),MATCH('Data above threshold'!AI$4,'Raw Data'!$3:$3,0)-1)),"",OFFSET('Raw Data'!$A$3,MATCH('Data above threshold'!$A136,'Raw Data'!$B$4:$B$185,0),MATCH('Data above threshold'!AI$4,'Raw Data'!$3:$3,0)-1))</f>
        <v>3.58</v>
      </c>
      <c r="AJ136" s="107" t="n">
        <f aca="true">IF(ISBLANK(OFFSET('Raw Data'!$A$3,MATCH('Data above threshold'!$A136,'Raw Data'!$B$4:$B$185,0),MATCH('Data above threshold'!AJ$4,'Raw Data'!$3:$3,0)-1)),"",OFFSET('Raw Data'!$A$3,MATCH('Data above threshold'!$A136,'Raw Data'!$B$4:$B$185,0),MATCH('Data above threshold'!AJ$4,'Raw Data'!$3:$3,0)-1))</f>
        <v>3.97</v>
      </c>
      <c r="AK136" s="107" t="n">
        <f aca="true">IF(ISBLANK(OFFSET('Raw Data'!$A$3,MATCH('Data above threshold'!$A136,'Raw Data'!$B$4:$B$185,0),MATCH('Data above threshold'!AK$4,'Raw Data'!$3:$3,0)-1)),"",OFFSET('Raw Data'!$A$3,MATCH('Data above threshold'!$A136,'Raw Data'!$B$4:$B$185,0),MATCH('Data above threshold'!AK$4,'Raw Data'!$3:$3,0)-1))</f>
        <v>3.76</v>
      </c>
      <c r="AL136" s="107" t="n">
        <f aca="true">IF(ISBLANK(OFFSET('Raw Data'!$A$3,MATCH('Data above threshold'!$A136,'Raw Data'!$B$4:$B$185,0),MATCH('Data above threshold'!AL$4,'Raw Data'!$3:$3,0)-1)),"",OFFSET('Raw Data'!$A$3,MATCH('Data above threshold'!$A136,'Raw Data'!$B$4:$B$185,0),MATCH('Data above threshold'!AL$4,'Raw Data'!$3:$3,0)-1))</f>
        <v>4.34</v>
      </c>
      <c r="AM136" s="107" t="n">
        <f aca="true">IF(ISBLANK(OFFSET('Raw Data'!$A$3,MATCH('Data above threshold'!$A136,'Raw Data'!$B$4:$B$185,0),MATCH('Data above threshold'!AM$4,'Raw Data'!$3:$3,0)-1)),"",OFFSET('Raw Data'!$A$3,MATCH('Data above threshold'!$A136,'Raw Data'!$B$4:$B$185,0),MATCH('Data above threshold'!AM$4,'Raw Data'!$3:$3,0)-1))</f>
        <v>5.83</v>
      </c>
      <c r="AN136" s="107" t="e">
        <f aca="true">IF(ISBLANK(OFFSET('Raw Data'!$A$3,MATCH('Data above threshold'!$A136,'Raw Data'!$B$4:$B$185,0),MATCH('Data above threshold'!AN$4,'Raw Data'!$3:$3,0)-1)),"",OFFSET('Raw Data'!$A$3,MATCH('Data above threshold'!$A136,'Raw Data'!$B$4:$B$185,0),MATCH('Data above threshold'!AN$4,'Raw Data'!$3:$3,0)-1))</f>
        <v>#N/A</v>
      </c>
      <c r="AO136" s="107" t="n">
        <f aca="true">IF(ISBLANK(OFFSET('Raw Data'!$A$3,MATCH('Data above threshold'!$A136,'Raw Data'!$B$4:$B$185,0),MATCH('Data above threshold'!AO$4,'Raw Data'!$3:$3,0)-1)),"",OFFSET('Raw Data'!$A$3,MATCH('Data above threshold'!$A136,'Raw Data'!$B$4:$B$185,0),MATCH('Data above threshold'!AO$4,'Raw Data'!$3:$3,0)-1))</f>
        <v>4.49</v>
      </c>
      <c r="AP136" s="107" t="n">
        <f aca="true">IF(ISBLANK(OFFSET('Raw Data'!$A$3,MATCH('Data above threshold'!$A136,'Raw Data'!$B$4:$B$185,0),MATCH('Data above threshold'!AP$4,'Raw Data'!$3:$3,0)-1)),"",OFFSET('Raw Data'!$A$3,MATCH('Data above threshold'!$A136,'Raw Data'!$B$4:$B$185,0),MATCH('Data above threshold'!AP$4,'Raw Data'!$3:$3,0)-1))</f>
        <v>4.94</v>
      </c>
      <c r="AQ136" s="107" t="n">
        <f aca="true">IF(ISBLANK(OFFSET('Raw Data'!$A$3,MATCH('Data above threshold'!$A136,'Raw Data'!$B$4:$B$185,0),MATCH('Data above threshold'!AQ$4,'Raw Data'!$3:$3,0)-1)),"",OFFSET('Raw Data'!$A$3,MATCH('Data above threshold'!$A136,'Raw Data'!$B$4:$B$185,0),MATCH('Data above threshold'!AQ$4,'Raw Data'!$3:$3,0)-1))</f>
        <v>4.21</v>
      </c>
      <c r="AR136" s="107" t="n">
        <f aca="true">IF(ISBLANK(OFFSET('Raw Data'!$A$3,MATCH('Data above threshold'!$A136,'Raw Data'!$B$4:$B$185,0),MATCH('Data above threshold'!AR$4,'Raw Data'!$3:$3,0)-1)),"",OFFSET('Raw Data'!$A$3,MATCH('Data above threshold'!$A136,'Raw Data'!$B$4:$B$185,0),MATCH('Data above threshold'!AR$4,'Raw Data'!$3:$3,0)-1))</f>
        <v>3.35</v>
      </c>
      <c r="AS136" s="107" t="n">
        <f aca="true">IF(ISBLANK(OFFSET('Raw Data'!$A$3,MATCH('Data above threshold'!$A136,'Raw Data'!$B$4:$B$185,0),MATCH('Data above threshold'!AS$4,'Raw Data'!$3:$3,0)-1)),"",OFFSET('Raw Data'!$A$3,MATCH('Data above threshold'!$A136,'Raw Data'!$B$4:$B$185,0),MATCH('Data above threshold'!AS$4,'Raw Data'!$3:$3,0)-1))</f>
        <v>4.11</v>
      </c>
      <c r="AT136" s="107" t="e">
        <f aca="true">IF(ISBLANK(OFFSET('Raw Data'!$A$3,MATCH('Data above threshold'!$A136,'Raw Data'!$B$4:$B$185,0),MATCH('Data above threshold'!AT$4,'Raw Data'!$3:$3,0)-1)),"",OFFSET('Raw Data'!$A$3,MATCH('Data above threshold'!$A136,'Raw Data'!$B$4:$B$185,0),MATCH('Data above threshold'!AT$4,'Raw Data'!$3:$3,0)-1))</f>
        <v>#N/A</v>
      </c>
      <c r="AU136" s="107" t="n">
        <f aca="true">IF(ISBLANK(OFFSET('Raw Data'!$A$3,MATCH('Data above threshold'!$A136,'Raw Data'!$B$4:$B$185,0),MATCH('Data above threshold'!AU$4,'Raw Data'!$3:$3,0)-1)),"",OFFSET('Raw Data'!$A$3,MATCH('Data above threshold'!$A136,'Raw Data'!$B$4:$B$185,0),MATCH('Data above threshold'!AU$4,'Raw Data'!$3:$3,0)-1))</f>
        <v>3.72</v>
      </c>
      <c r="AV136" s="107" t="n">
        <f aca="true">IF(ISBLANK(OFFSET('Raw Data'!$A$3,MATCH('Data above threshold'!$A136,'Raw Data'!$B$4:$B$185,0),MATCH('Data above threshold'!AV$4,'Raw Data'!$3:$3,0)-1)),"",OFFSET('Raw Data'!$A$3,MATCH('Data above threshold'!$A136,'Raw Data'!$B$4:$B$185,0),MATCH('Data above threshold'!AV$4,'Raw Data'!$3:$3,0)-1))</f>
        <v>4.51</v>
      </c>
      <c r="AW136" s="107" t="n">
        <f aca="true">IF(ISBLANK(OFFSET('Raw Data'!$A$3,MATCH('Data above threshold'!$A136,'Raw Data'!$B$4:$B$185,0),MATCH('Data above threshold'!AW$4,'Raw Data'!$3:$3,0)-1)),"",OFFSET('Raw Data'!$A$3,MATCH('Data above threshold'!$A136,'Raw Data'!$B$4:$B$185,0),MATCH('Data above threshold'!AW$4,'Raw Data'!$3:$3,0)-1))</f>
        <v>4.43</v>
      </c>
      <c r="AX136" s="107" t="n">
        <f aca="true">IF(ISBLANK(OFFSET('Raw Data'!$A$3,MATCH('Data above threshold'!$A136,'Raw Data'!$B$4:$B$185,0),MATCH('Data above threshold'!AX$4,'Raw Data'!$3:$3,0)-1)),"",OFFSET('Raw Data'!$A$3,MATCH('Data above threshold'!$A136,'Raw Data'!$B$4:$B$185,0),MATCH('Data above threshold'!AX$4,'Raw Data'!$3:$3,0)-1))</f>
        <v>5.67</v>
      </c>
      <c r="AY136" s="107" t="n">
        <f aca="true">IF(ISBLANK(OFFSET('Raw Data'!$A$3,MATCH('Data above threshold'!$A136,'Raw Data'!$B$4:$B$185,0),MATCH('Data above threshold'!AY$4,'Raw Data'!$3:$3,0)-1)),"",OFFSET('Raw Data'!$A$3,MATCH('Data above threshold'!$A136,'Raw Data'!$B$4:$B$185,0),MATCH('Data above threshold'!AY$4,'Raw Data'!$3:$3,0)-1))</f>
        <v>4.17</v>
      </c>
      <c r="AZ136" s="107" t="n">
        <f aca="true">IF(ISBLANK(OFFSET('Raw Data'!$A$3,MATCH('Data above threshold'!$A136,'Raw Data'!$B$4:$B$185,0),MATCH('Data above threshold'!AZ$4,'Raw Data'!$3:$3,0)-1)),"",OFFSET('Raw Data'!$A$3,MATCH('Data above threshold'!$A136,'Raw Data'!$B$4:$B$185,0),MATCH('Data above threshold'!AZ$4,'Raw Data'!$3:$3,0)-1))</f>
        <v>3.84</v>
      </c>
      <c r="BA136" s="107" t="n">
        <f aca="true">IF(ISBLANK(OFFSET('Raw Data'!$A$3,MATCH('Data above threshold'!$A136,'Raw Data'!$B$4:$B$185,0),MATCH('Data above threshold'!BA$4,'Raw Data'!$3:$3,0)-1)),"",OFFSET('Raw Data'!$A$3,MATCH('Data above threshold'!$A136,'Raw Data'!$B$4:$B$185,0),MATCH('Data above threshold'!BA$4,'Raw Data'!$3:$3,0)-1))</f>
        <v>4.43</v>
      </c>
      <c r="BB136" s="107" t="n">
        <f aca="true">IF(ISBLANK(OFFSET('Raw Data'!$A$3,MATCH('Data above threshold'!$A136,'Raw Data'!$B$4:$B$185,0),MATCH('Data above threshold'!BB$4,'Raw Data'!$3:$3,0)-1)),"",OFFSET('Raw Data'!$A$3,MATCH('Data above threshold'!$A136,'Raw Data'!$B$4:$B$185,0),MATCH('Data above threshold'!BB$4,'Raw Data'!$3:$3,0)-1))</f>
        <v>4.55</v>
      </c>
      <c r="BC136" s="107" t="n">
        <f aca="true">IF(ISBLANK(OFFSET('Raw Data'!$A$3,MATCH('Data above threshold'!$A136,'Raw Data'!$B$4:$B$185,0),MATCH('Data above threshold'!BC$4,'Raw Data'!$3:$3,0)-1)),"",OFFSET('Raw Data'!$A$3,MATCH('Data above threshold'!$A136,'Raw Data'!$B$4:$B$185,0),MATCH('Data above threshold'!BC$4,'Raw Data'!$3:$3,0)-1))</f>
        <v>4.99</v>
      </c>
      <c r="BD136" s="107" t="n">
        <f aca="true">IF(ISBLANK(OFFSET('Raw Data'!$A$3,MATCH('Data above threshold'!$A136,'Raw Data'!$B$4:$B$185,0),MATCH('Data above threshold'!BD$4,'Raw Data'!$3:$3,0)-1)),"",OFFSET('Raw Data'!$A$3,MATCH('Data above threshold'!$A136,'Raw Data'!$B$4:$B$185,0),MATCH('Data above threshold'!BD$4,'Raw Data'!$3:$3,0)-1))</f>
        <v>5.05</v>
      </c>
      <c r="BE136" s="107" t="n">
        <f aca="true">IF(ISBLANK(OFFSET('Raw Data'!$A$3,MATCH('Data above threshold'!$A136,'Raw Data'!$B$4:$B$185,0),MATCH('Data above threshold'!BE$4,'Raw Data'!$3:$3,0)-1)),"",OFFSET('Raw Data'!$A$3,MATCH('Data above threshold'!$A136,'Raw Data'!$B$4:$B$185,0),MATCH('Data above threshold'!BE$4,'Raw Data'!$3:$3,0)-1))</f>
        <v>3.76</v>
      </c>
      <c r="BF136" s="107" t="n">
        <f aca="true">IF(ISBLANK(OFFSET('Raw Data'!$A$3,MATCH('Data above threshold'!$A136,'Raw Data'!$B$4:$B$185,0),MATCH('Data above threshold'!BF$4,'Raw Data'!$3:$3,0)-1)),"",OFFSET('Raw Data'!$A$3,MATCH('Data above threshold'!$A136,'Raw Data'!$B$4:$B$185,0),MATCH('Data above threshold'!BF$4,'Raw Data'!$3:$3,0)-1))</f>
        <v>3.6</v>
      </c>
      <c r="BG136" s="107" t="n">
        <f aca="true">IF(ISBLANK(OFFSET('Raw Data'!$A$3,MATCH('Data above threshold'!$A136,'Raw Data'!$B$4:$B$185,0),MATCH('Data above threshold'!BG$4,'Raw Data'!$3:$3,0)-1)),"",OFFSET('Raw Data'!$A$3,MATCH('Data above threshold'!$A136,'Raw Data'!$B$4:$B$185,0),MATCH('Data above threshold'!BG$4,'Raw Data'!$3:$3,0)-1))</f>
        <v>4.72</v>
      </c>
      <c r="BH136" s="107" t="e">
        <f aca="true">IF(ISBLANK(OFFSET('Raw Data'!$A$3,MATCH('Data above threshold'!$A136,'Raw Data'!$B$4:$B$185,0),MATCH('Data above threshold'!BH$4,'Raw Data'!$3:$3,0)-1)),"",OFFSET('Raw Data'!$A$3,MATCH('Data above threshold'!$A136,'Raw Data'!$B$4:$B$185,0),MATCH('Data above threshold'!BH$4,'Raw Data'!$3:$3,0)-1))</f>
        <v>#N/A</v>
      </c>
      <c r="BI136" s="107" t="n">
        <f aca="true">IF(ISBLANK(OFFSET('Raw Data'!$A$3,MATCH('Data above threshold'!$A136,'Raw Data'!$B$4:$B$185,0),MATCH('Data above threshold'!BI$4,'Raw Data'!$3:$3,0)-1)),"",OFFSET('Raw Data'!$A$3,MATCH('Data above threshold'!$A136,'Raw Data'!$B$4:$B$185,0),MATCH('Data above threshold'!BI$4,'Raw Data'!$3:$3,0)-1))</f>
        <v>2.74</v>
      </c>
      <c r="BJ136" s="107" t="n">
        <f aca="true">IF(ISBLANK(OFFSET('Raw Data'!$A$3,MATCH('Data above threshold'!$A136,'Raw Data'!$B$4:$B$185,0),MATCH('Data above threshold'!BJ$4,'Raw Data'!$3:$3,0)-1)),"",OFFSET('Raw Data'!$A$3,MATCH('Data above threshold'!$A136,'Raw Data'!$B$4:$B$185,0),MATCH('Data above threshold'!BJ$4,'Raw Data'!$3:$3,0)-1))</f>
        <v>4.34</v>
      </c>
      <c r="BK136" s="107" t="n">
        <f aca="true">IF(ISBLANK(OFFSET('Raw Data'!$A$3,MATCH('Data above threshold'!$A136,'Raw Data'!$B$4:$B$185,0),MATCH('Data above threshold'!BK$4,'Raw Data'!$3:$3,0)-1)),"",OFFSET('Raw Data'!$A$3,MATCH('Data above threshold'!$A136,'Raw Data'!$B$4:$B$185,0),MATCH('Data above threshold'!BK$4,'Raw Data'!$3:$3,0)-1))</f>
        <v>5.37</v>
      </c>
      <c r="BL136" s="107" t="n">
        <f aca="true">IF(ISBLANK(OFFSET('Raw Data'!$A$3,MATCH('Data above threshold'!$A136,'Raw Data'!$B$4:$B$185,0),MATCH('Data above threshold'!BL$4,'Raw Data'!$3:$3,0)-1)),"",OFFSET('Raw Data'!$A$3,MATCH('Data above threshold'!$A136,'Raw Data'!$B$4:$B$185,0),MATCH('Data above threshold'!BL$4,'Raw Data'!$3:$3,0)-1))</f>
        <v>3.63</v>
      </c>
      <c r="BM136" s="107" t="e">
        <f aca="true">IF(ISBLANK(OFFSET('Raw Data'!$A$3,MATCH('Data above threshold'!$A136,'Raw Data'!$B$4:$B$185,0),MATCH('Data above threshold'!BM$4,'Raw Data'!$3:$3,0)-1)),"",OFFSET('Raw Data'!$A$3,MATCH('Data above threshold'!$A136,'Raw Data'!$B$4:$B$185,0),MATCH('Data above threshold'!BM$4,'Raw Data'!$3:$3,0)-1))</f>
        <v>#N/A</v>
      </c>
      <c r="BN136" s="107" t="n">
        <f aca="true">IF(ISBLANK(OFFSET('Raw Data'!$A$3,MATCH('Data above threshold'!$A136,'Raw Data'!$B$4:$B$185,0),MATCH('Data above threshold'!BN$4,'Raw Data'!$3:$3,0)-1)),"",OFFSET('Raw Data'!$A$3,MATCH('Data above threshold'!$A136,'Raw Data'!$B$4:$B$185,0),MATCH('Data above threshold'!BN$4,'Raw Data'!$3:$3,0)-1))</f>
        <v>3.42</v>
      </c>
      <c r="BO136" s="107" t="n">
        <f aca="true">IF(ISBLANK(OFFSET('Raw Data'!$A$3,MATCH('Data above threshold'!$A136,'Raw Data'!$B$4:$B$185,0),MATCH('Data above threshold'!BO$4,'Raw Data'!$3:$3,0)-1)),"",OFFSET('Raw Data'!$A$3,MATCH('Data above threshold'!$A136,'Raw Data'!$B$4:$B$185,0),MATCH('Data above threshold'!BO$4,'Raw Data'!$3:$3,0)-1))</f>
        <v>5.63</v>
      </c>
      <c r="BP136" s="107" t="n">
        <f aca="true">IF(ISBLANK(OFFSET('Raw Data'!$A$3,MATCH('Data above threshold'!$A136,'Raw Data'!$B$4:$B$185,0),MATCH('Data above threshold'!BP$4,'Raw Data'!$3:$3,0)-1)),"",OFFSET('Raw Data'!$A$3,MATCH('Data above threshold'!$A136,'Raw Data'!$B$4:$B$185,0),MATCH('Data above threshold'!BP$4,'Raw Data'!$3:$3,0)-1))</f>
        <v>5.29</v>
      </c>
      <c r="BQ136" s="107" t="n">
        <f aca="true">IF(ISBLANK(OFFSET('Raw Data'!$A$3,MATCH('Data above threshold'!$A136,'Raw Data'!$B$4:$B$185,0),MATCH('Data above threshold'!BQ$4,'Raw Data'!$3:$3,0)-1)),"",OFFSET('Raw Data'!$A$3,MATCH('Data above threshold'!$A136,'Raw Data'!$B$4:$B$185,0),MATCH('Data above threshold'!BQ$4,'Raw Data'!$3:$3,0)-1))</f>
        <v>4.93</v>
      </c>
      <c r="BR136" s="107" t="n">
        <f aca="true">IF(ISBLANK(OFFSET('Raw Data'!$A$3,MATCH('Data above threshold'!$A136,'Raw Data'!$B$4:$B$185,0),MATCH('Data above threshold'!BR$4,'Raw Data'!$3:$3,0)-1)),"",OFFSET('Raw Data'!$A$3,MATCH('Data above threshold'!$A136,'Raw Data'!$B$4:$B$185,0),MATCH('Data above threshold'!BR$4,'Raw Data'!$3:$3,0)-1))</f>
        <v>4.15</v>
      </c>
      <c r="BS136" s="107" t="n">
        <f aca="true">IF(ISBLANK(OFFSET('Raw Data'!$A$3,MATCH('Data above threshold'!$A136,'Raw Data'!$B$4:$B$185,0),MATCH('Data above threshold'!BS$4,'Raw Data'!$3:$3,0)-1)),"",OFFSET('Raw Data'!$A$3,MATCH('Data above threshold'!$A136,'Raw Data'!$B$4:$B$185,0),MATCH('Data above threshold'!BS$4,'Raw Data'!$3:$3,0)-1))</f>
        <v>3.52</v>
      </c>
      <c r="BT136" s="107" t="n">
        <f aca="true">IF(ISBLANK(OFFSET('Raw Data'!$A$3,MATCH('Data above threshold'!$A136,'Raw Data'!$B$4:$B$185,0),MATCH('Data above threshold'!BT$4,'Raw Data'!$3:$3,0)-1)),"",OFFSET('Raw Data'!$A$3,MATCH('Data above threshold'!$A136,'Raw Data'!$B$4:$B$185,0),MATCH('Data above threshold'!BT$4,'Raw Data'!$3:$3,0)-1))</f>
        <v>3.36</v>
      </c>
      <c r="BU136" s="107" t="n">
        <f aca="true">IF(ISBLANK(OFFSET('Raw Data'!$A$3,MATCH('Data above threshold'!$A136,'Raw Data'!$B$4:$B$185,0),MATCH('Data above threshold'!BU$4,'Raw Data'!$3:$3,0)-1)),"",OFFSET('Raw Data'!$A$3,MATCH('Data above threshold'!$A136,'Raw Data'!$B$4:$B$185,0),MATCH('Data above threshold'!BU$4,'Raw Data'!$3:$3,0)-1))</f>
        <v>5.06</v>
      </c>
      <c r="BV136" s="107" t="e">
        <f aca="true">IF(ISBLANK(OFFSET('Raw Data'!$A$3,MATCH('Data above threshold'!$A136,'Raw Data'!$B$4:$B$185,0),MATCH('Data above threshold'!BV$4,'Raw Data'!$3:$3,0)-1)),"",OFFSET('Raw Data'!$A$3,MATCH('Data above threshold'!$A136,'Raw Data'!$B$4:$B$185,0),MATCH('Data above threshold'!BV$4,'Raw Data'!$3:$3,0)-1))</f>
        <v>#N/A</v>
      </c>
      <c r="BW136" s="107" t="n">
        <f aca="true">IF(ISBLANK(OFFSET('Raw Data'!$A$3,MATCH('Data above threshold'!$A136,'Raw Data'!$B$4:$B$185,0),MATCH('Data above threshold'!BW$4,'Raw Data'!$3:$3,0)-1)),"",OFFSET('Raw Data'!$A$3,MATCH('Data above threshold'!$A136,'Raw Data'!$B$4:$B$185,0),MATCH('Data above threshold'!BW$4,'Raw Data'!$3:$3,0)-1))</f>
        <v>4.27</v>
      </c>
      <c r="BX136" s="107" t="n">
        <f aca="true">IF(ISBLANK(OFFSET('Raw Data'!$A$3,MATCH('Data above threshold'!$A136,'Raw Data'!$B$4:$B$185,0),MATCH('Data above threshold'!BX$4,'Raw Data'!$3:$3,0)-1)),"",OFFSET('Raw Data'!$A$3,MATCH('Data above threshold'!$A136,'Raw Data'!$B$4:$B$185,0),MATCH('Data above threshold'!BX$4,'Raw Data'!$3:$3,0)-1))</f>
        <v>4.52</v>
      </c>
      <c r="BY136" s="107" t="n">
        <f aca="true">IF(ISBLANK(OFFSET('Raw Data'!$A$3,MATCH('Data above threshold'!$A136,'Raw Data'!$B$4:$B$185,0),MATCH('Data above threshold'!BY$4,'Raw Data'!$3:$3,0)-1)),"",OFFSET('Raw Data'!$A$3,MATCH('Data above threshold'!$A136,'Raw Data'!$B$4:$B$185,0),MATCH('Data above threshold'!BY$4,'Raw Data'!$3:$3,0)-1))</f>
        <v>4.49</v>
      </c>
      <c r="BZ136" s="107" t="n">
        <f aca="true">IF(ISBLANK(OFFSET('Raw Data'!$A$3,MATCH('Data above threshold'!$A136,'Raw Data'!$B$4:$B$185,0),MATCH('Data above threshold'!BZ$4,'Raw Data'!$3:$3,0)-1)),"",OFFSET('Raw Data'!$A$3,MATCH('Data above threshold'!$A136,'Raw Data'!$B$4:$B$185,0),MATCH('Data above threshold'!BZ$4,'Raw Data'!$3:$3,0)-1))</f>
        <v>4.95</v>
      </c>
      <c r="CA136" s="107" t="n">
        <f aca="true">IF(ISBLANK(OFFSET('Raw Data'!$A$3,MATCH('Data above threshold'!$A136,'Raw Data'!$B$4:$B$185,0),MATCH('Data above threshold'!CA$4,'Raw Data'!$3:$3,0)-1)),"",OFFSET('Raw Data'!$A$3,MATCH('Data above threshold'!$A136,'Raw Data'!$B$4:$B$185,0),MATCH('Data above threshold'!CA$4,'Raw Data'!$3:$3,0)-1))</f>
        <v>3.96</v>
      </c>
      <c r="CB136" s="107" t="e">
        <f aca="true">IF(ISBLANK(OFFSET('Raw Data'!$A$3,MATCH('Data above threshold'!$A136,'Raw Data'!$B$4:$B$185,0),MATCH('Data above threshold'!CB$4,'Raw Data'!$3:$3,0)-1)),"",OFFSET('Raw Data'!$A$3,MATCH('Data above threshold'!$A136,'Raw Data'!$B$4:$B$185,0),MATCH('Data above threshold'!CB$4,'Raw Data'!$3:$3,0)-1))</f>
        <v>#N/A</v>
      </c>
      <c r="CC136" s="107" t="n">
        <f aca="true">IF(ISBLANK(OFFSET('Raw Data'!$A$3,MATCH('Data above threshold'!$A136,'Raw Data'!$B$4:$B$185,0),MATCH('Data above threshold'!CC$4,'Raw Data'!$3:$3,0)-1)),"",OFFSET('Raw Data'!$A$3,MATCH('Data above threshold'!$A136,'Raw Data'!$B$4:$B$185,0),MATCH('Data above threshold'!CC$4,'Raw Data'!$3:$3,0)-1))</f>
        <v>4.21</v>
      </c>
      <c r="CD136" s="107" t="n">
        <f aca="true">IF(ISBLANK(OFFSET('Raw Data'!$A$3,MATCH('Data above threshold'!$A136,'Raw Data'!$B$4:$B$185,0),MATCH('Data above threshold'!CD$4,'Raw Data'!$3:$3,0)-1)),"",OFFSET('Raw Data'!$A$3,MATCH('Data above threshold'!$A136,'Raw Data'!$B$4:$B$185,0),MATCH('Data above threshold'!CD$4,'Raw Data'!$3:$3,0)-1))</f>
        <v>5.58</v>
      </c>
      <c r="CE136" s="107" t="n">
        <f aca="true">IF(ISBLANK(OFFSET('Raw Data'!$A$3,MATCH('Data above threshold'!$A136,'Raw Data'!$B$4:$B$185,0),MATCH('Data above threshold'!CE$4,'Raw Data'!$3:$3,0)-1)),"",OFFSET('Raw Data'!$A$3,MATCH('Data above threshold'!$A136,'Raw Data'!$B$4:$B$185,0),MATCH('Data above threshold'!CE$4,'Raw Data'!$3:$3,0)-1))</f>
        <v>4.09</v>
      </c>
      <c r="CF136" s="107" t="e">
        <f aca="true">IF(ISBLANK(OFFSET('Raw Data'!$A$3,MATCH('Data above threshold'!$A136,'Raw Data'!$B$4:$B$185,0),MATCH('Data above threshold'!CF$4,'Raw Data'!$3:$3,0)-1)),"",OFFSET('Raw Data'!$A$3,MATCH('Data above threshold'!$A136,'Raw Data'!$B$4:$B$185,0),MATCH('Data above threshold'!CF$4,'Raw Data'!$3:$3,0)-1))</f>
        <v>#N/A</v>
      </c>
      <c r="CG136" s="107" t="n">
        <f aca="true">IF(ISBLANK(OFFSET('Raw Data'!$A$3,MATCH('Data above threshold'!$A136,'Raw Data'!$B$4:$B$185,0),MATCH('Data above threshold'!CG$4,'Raw Data'!$3:$3,0)-1)),"",OFFSET('Raw Data'!$A$3,MATCH('Data above threshold'!$A136,'Raw Data'!$B$4:$B$185,0),MATCH('Data above threshold'!CG$4,'Raw Data'!$3:$3,0)-1))</f>
        <v>4.83</v>
      </c>
      <c r="CH136" s="107" t="n">
        <f aca="true">IF(ISBLANK(OFFSET('Raw Data'!$A$3,MATCH('Data above threshold'!$A136,'Raw Data'!$B$4:$B$185,0),MATCH('Data above threshold'!CH$4,'Raw Data'!$3:$3,0)-1)),"",OFFSET('Raw Data'!$A$3,MATCH('Data above threshold'!$A136,'Raw Data'!$B$4:$B$185,0),MATCH('Data above threshold'!CH$4,'Raw Data'!$3:$3,0)-1))</f>
        <v>5.67</v>
      </c>
      <c r="CI136" s="107" t="n">
        <f aca="true">IF(ISBLANK(OFFSET('Raw Data'!$A$3,MATCH('Data above threshold'!$A136,'Raw Data'!$B$4:$B$185,0),MATCH('Data above threshold'!CI$4,'Raw Data'!$3:$3,0)-1)),"",OFFSET('Raw Data'!$A$3,MATCH('Data above threshold'!$A136,'Raw Data'!$B$4:$B$185,0),MATCH('Data above threshold'!CI$4,'Raw Data'!$3:$3,0)-1))</f>
        <v>2.89</v>
      </c>
      <c r="CJ136" s="107" t="e">
        <f aca="true">IF(ISBLANK(OFFSET('Raw Data'!$A$3,MATCH('Data above threshold'!$A136,'Raw Data'!$B$4:$B$185,0),MATCH('Data above threshold'!CJ$4,'Raw Data'!$3:$3,0)-1)),"",OFFSET('Raw Data'!$A$3,MATCH('Data above threshold'!$A136,'Raw Data'!$B$4:$B$185,0),MATCH('Data above threshold'!CJ$4,'Raw Data'!$3:$3,0)-1))</f>
        <v>#N/A</v>
      </c>
      <c r="CK136" s="107" t="n">
        <f aca="true">IF(ISBLANK(OFFSET('Raw Data'!$A$3,MATCH('Data above threshold'!$A136,'Raw Data'!$B$4:$B$185,0),MATCH('Data above threshold'!CK$4,'Raw Data'!$3:$3,0)-1)),"",OFFSET('Raw Data'!$A$3,MATCH('Data above threshold'!$A136,'Raw Data'!$B$4:$B$185,0),MATCH('Data above threshold'!CK$4,'Raw Data'!$3:$3,0)-1))</f>
        <v>4.44</v>
      </c>
      <c r="CL136" s="107" t="n">
        <f aca="true">IF(ISBLANK(OFFSET('Raw Data'!$A$3,MATCH('Data above threshold'!$A136,'Raw Data'!$B$4:$B$185,0),MATCH('Data above threshold'!CL$4,'Raw Data'!$3:$3,0)-1)),"",OFFSET('Raw Data'!$A$3,MATCH('Data above threshold'!$A136,'Raw Data'!$B$4:$B$185,0),MATCH('Data above threshold'!CL$4,'Raw Data'!$3:$3,0)-1))</f>
        <v>3.52</v>
      </c>
      <c r="CM136" s="107" t="n">
        <f aca="true">IF(ISBLANK(OFFSET('Raw Data'!$A$3,MATCH('Data above threshold'!$A136,'Raw Data'!$B$4:$B$185,0),MATCH('Data above threshold'!CM$4,'Raw Data'!$3:$3,0)-1)),"",OFFSET('Raw Data'!$A$3,MATCH('Data above threshold'!$A136,'Raw Data'!$B$4:$B$185,0),MATCH('Data above threshold'!CM$4,'Raw Data'!$3:$3,0)-1))</f>
        <v>4.26</v>
      </c>
      <c r="CN136" s="107" t="n">
        <f aca="true">IF(ISBLANK(OFFSET('Raw Data'!$A$3,MATCH('Data above threshold'!$A136,'Raw Data'!$B$4:$B$185,0),MATCH('Data above threshold'!CN$4,'Raw Data'!$3:$3,0)-1)),"",OFFSET('Raw Data'!$A$3,MATCH('Data above threshold'!$A136,'Raw Data'!$B$4:$B$185,0),MATCH('Data above threshold'!CN$4,'Raw Data'!$3:$3,0)-1))</f>
        <v>5.33</v>
      </c>
      <c r="CO136" s="107" t="n">
        <f aca="true">IF(ISBLANK(OFFSET('Raw Data'!$A$3,MATCH('Data above threshold'!$A136,'Raw Data'!$B$4:$B$185,0),MATCH('Data above threshold'!CO$4,'Raw Data'!$3:$3,0)-1)),"",OFFSET('Raw Data'!$A$3,MATCH('Data above threshold'!$A136,'Raw Data'!$B$4:$B$185,0),MATCH('Data above threshold'!CO$4,'Raw Data'!$3:$3,0)-1))</f>
        <v>3.77</v>
      </c>
      <c r="CP136" s="107" t="n">
        <f aca="true">IF(ISBLANK(OFFSET('Raw Data'!$A$3,MATCH('Data above threshold'!$A136,'Raw Data'!$B$4:$B$185,0),MATCH('Data above threshold'!CP$4,'Raw Data'!$3:$3,0)-1)),"",OFFSET('Raw Data'!$A$3,MATCH('Data above threshold'!$A136,'Raw Data'!$B$4:$B$185,0),MATCH('Data above threshold'!CP$4,'Raw Data'!$3:$3,0)-1))</f>
        <v>3.53</v>
      </c>
      <c r="CQ136" s="107" t="n">
        <f aca="true">IF(ISBLANK(OFFSET('Raw Data'!$A$3,MATCH('Data above threshold'!$A136,'Raw Data'!$B$4:$B$185,0),MATCH('Data above threshold'!CQ$4,'Raw Data'!$3:$3,0)-1)),"",OFFSET('Raw Data'!$A$3,MATCH('Data above threshold'!$A136,'Raw Data'!$B$4:$B$185,0),MATCH('Data above threshold'!CQ$4,'Raw Data'!$3:$3,0)-1))</f>
        <v>3.5</v>
      </c>
      <c r="CR136" s="107" t="n">
        <f aca="true">IF(ISBLANK(OFFSET('Raw Data'!$A$3,MATCH('Data above threshold'!$A136,'Raw Data'!$B$4:$B$185,0),MATCH('Data above threshold'!CR$4,'Raw Data'!$3:$3,0)-1)),"",OFFSET('Raw Data'!$A$3,MATCH('Data above threshold'!$A136,'Raw Data'!$B$4:$B$185,0),MATCH('Data above threshold'!CR$4,'Raw Data'!$3:$3,0)-1))</f>
        <v>3.9</v>
      </c>
    </row>
    <row r="137" customFormat="false" ht="15.5" hidden="false" customHeight="false" outlineLevel="0" collapsed="false">
      <c r="A137" s="107" t="n">
        <v>5120</v>
      </c>
      <c r="B137" s="107" t="n">
        <v>3</v>
      </c>
      <c r="C137" s="107" t="str">
        <f aca="true">IF(ISBLANK(OFFSET('Raw Data'!$A$3,MATCH('Data above threshold'!$A137,'Raw Data'!$B$4:$B$185,0),MATCH('Data above threshold'!C$4,'Raw Data'!$3:$3,0)-1)),"",OFFSET('Raw Data'!$A$3,MATCH('Data above threshold'!$A137,'Raw Data'!$B$4:$B$185,0),MATCH('Data above threshold'!C$4,'Raw Data'!$3:$3,0)-1))</f>
        <v>Affordaibility of technology</v>
      </c>
      <c r="D137" s="107" t="str">
        <f aca="true">IF(ISBLANK(OFFSET('Raw Data'!$A$3,MATCH('Data above threshold'!$A137,'Raw Data'!$B$4:$B$185,0),MATCH('Data above threshold'!D$4,'Raw Data'!$3:$3,0)-1)),"",OFFSET('Raw Data'!$A$3,MATCH('Data above threshold'!$A137,'Raw Data'!$B$4:$B$185,0),MATCH('Data above threshold'!D$4,'Raw Data'!$3:$3,0)-1))</f>
        <v/>
      </c>
      <c r="E137" s="107" t="str">
        <f aca="true">IF(ISBLANK(OFFSET('Raw Data'!$A$3,MATCH('Data above threshold'!$A137,'Raw Data'!$B$4:$B$185,0),MATCH('Data above threshold'!E$4,'Raw Data'!$3:$3,0)-1)),"",OFFSET('Raw Data'!$A$3,MATCH('Data above threshold'!$A137,'Raw Data'!$B$4:$B$185,0),MATCH('Data above threshold'!E$4,'Raw Data'!$3:$3,0)-1))</f>
        <v/>
      </c>
      <c r="F137" s="107" t="str">
        <f aca="true">IF(ISBLANK(OFFSET('Raw Data'!$A$3,MATCH('Data above threshold'!$A137,'Raw Data'!$B$4:$B$185,0),MATCH('Data above threshold'!F$4,'Raw Data'!$3:$3,0)-1)),"",OFFSET('Raw Data'!$A$3,MATCH('Data above threshold'!$A137,'Raw Data'!$B$4:$B$185,0),MATCH('Data above threshold'!F$4,'Raw Data'!$3:$3,0)-1))</f>
        <v/>
      </c>
      <c r="G137" s="107" t="str">
        <f aca="true">IF(ISBLANK(OFFSET('Raw Data'!$A$3,MATCH('Data above threshold'!$A137,'Raw Data'!$B$4:$B$185,0),MATCH('Data above threshold'!G$4,'Raw Data'!$3:$3,0)-1)),"",OFFSET('Raw Data'!$A$3,MATCH('Data above threshold'!$A137,'Raw Data'!$B$4:$B$185,0),MATCH('Data above threshold'!G$4,'Raw Data'!$3:$3,0)-1))</f>
        <v/>
      </c>
      <c r="H137" s="107" t="str">
        <f aca="true">IF(ISBLANK(OFFSET('Raw Data'!$A$3,MATCH('Data above threshold'!$A137,'Raw Data'!$B$4:$B$185,0),MATCH('Data above threshold'!H$4,'Raw Data'!$3:$3,0)-1)),"",OFFSET('Raw Data'!$A$3,MATCH('Data above threshold'!$A137,'Raw Data'!$B$4:$B$185,0),MATCH('Data above threshold'!H$4,'Raw Data'!$3:$3,0)-1))</f>
        <v/>
      </c>
      <c r="I137" s="107" t="str">
        <f aca="true">IF(ISBLANK(OFFSET('Raw Data'!$A$3,MATCH('Data above threshold'!$A137,'Raw Data'!$B$4:$B$185,0),MATCH('Data above threshold'!I$4,'Raw Data'!$3:$3,0)-1)),"",OFFSET('Raw Data'!$A$3,MATCH('Data above threshold'!$A137,'Raw Data'!$B$4:$B$185,0),MATCH('Data above threshold'!I$4,'Raw Data'!$3:$3,0)-1))</f>
        <v/>
      </c>
      <c r="J137" s="107" t="str">
        <f aca="true">IF(ISBLANK(OFFSET('Raw Data'!$A$3,MATCH('Data above threshold'!$A137,'Raw Data'!$B$4:$B$185,0),MATCH('Data above threshold'!J$4,'Raw Data'!$3:$3,0)-1)),"",OFFSET('Raw Data'!$A$3,MATCH('Data above threshold'!$A137,'Raw Data'!$B$4:$B$185,0),MATCH('Data above threshold'!J$4,'Raw Data'!$3:$3,0)-1))</f>
        <v/>
      </c>
      <c r="K137" s="107" t="str">
        <f aca="true">IF(ISBLANK(OFFSET('Raw Data'!$A$3,MATCH('Data above threshold'!$A137,'Raw Data'!$B$4:$B$185,0),MATCH('Data above threshold'!K$4,'Raw Data'!$3:$3,0)-1)),"",OFFSET('Raw Data'!$A$3,MATCH('Data above threshold'!$A137,'Raw Data'!$B$4:$B$185,0),MATCH('Data above threshold'!K$4,'Raw Data'!$3:$3,0)-1))</f>
        <v/>
      </c>
      <c r="L137" s="107" t="str">
        <f aca="true">IF(ISBLANK(OFFSET('Raw Data'!$A$3,MATCH('Data above threshold'!$A137,'Raw Data'!$B$4:$B$185,0),MATCH('Data above threshold'!L$4,'Raw Data'!$3:$3,0)-1)),"",OFFSET('Raw Data'!$A$3,MATCH('Data above threshold'!$A137,'Raw Data'!$B$4:$B$185,0),MATCH('Data above threshold'!L$4,'Raw Data'!$3:$3,0)-1))</f>
        <v/>
      </c>
      <c r="M137" s="105" t="str">
        <f aca="false" t="array" ref="M137:M137">IFERROR(SKEW(IF(ISNUMBER(Q137:CR137),Q137:CR137,"")),"")</f>
        <v/>
      </c>
      <c r="N137" s="107"/>
      <c r="O137" s="107" t="str">
        <f aca="true">IF(ISBLANK(OFFSET('Raw Data'!$A$3,MATCH('Data above threshold'!$A137,'Raw Data'!$B$4:$B$185,0),MATCH('Data above threshold'!O$4,'Raw Data'!$3:$3,0)-1)),"",OFFSET('Raw Data'!$A$3,MATCH('Data above threshold'!$A137,'Raw Data'!$B$4:$B$185,0),MATCH('Data above threshold'!O$4,'Raw Data'!$3:$3,0)-1))</f>
        <v/>
      </c>
      <c r="P137" s="106" t="str">
        <f aca="false" t="array" ref="P137:P137">IF(B137&lt;4,"",1-IFERROR(SUM(ISNUMBER(Q137:CR137)*(1-$Q$3:$CR$3))/COUNTIF($Q$3:$CR$3,0),0))</f>
        <v/>
      </c>
      <c r="Q137" s="107" t="str">
        <f aca="true">IF(ISBLANK(OFFSET('Raw Data'!$A$3,MATCH('Data above threshold'!$A137,'Raw Data'!$B$4:$B$185,0),MATCH('Data above threshold'!Q$4,'Raw Data'!$3:$3,0)-1)),"",OFFSET('Raw Data'!$A$3,MATCH('Data above threshold'!$A137,'Raw Data'!$B$4:$B$185,0),MATCH('Data above threshold'!Q$4,'Raw Data'!$3:$3,0)-1))</f>
        <v/>
      </c>
      <c r="R137" s="107" t="str">
        <f aca="true">IF(ISBLANK(OFFSET('Raw Data'!$A$3,MATCH('Data above threshold'!$A137,'Raw Data'!$B$4:$B$185,0),MATCH('Data above threshold'!R$4,'Raw Data'!$3:$3,0)-1)),"",OFFSET('Raw Data'!$A$3,MATCH('Data above threshold'!$A137,'Raw Data'!$B$4:$B$185,0),MATCH('Data above threshold'!R$4,'Raw Data'!$3:$3,0)-1))</f>
        <v/>
      </c>
      <c r="S137" s="107" t="str">
        <f aca="true">IF(ISBLANK(OFFSET('Raw Data'!$A$3,MATCH('Data above threshold'!$A137,'Raw Data'!$B$4:$B$185,0),MATCH('Data above threshold'!S$4,'Raw Data'!$3:$3,0)-1)),"",OFFSET('Raw Data'!$A$3,MATCH('Data above threshold'!$A137,'Raw Data'!$B$4:$B$185,0),MATCH('Data above threshold'!S$4,'Raw Data'!$3:$3,0)-1))</f>
        <v/>
      </c>
      <c r="T137" s="107" t="str">
        <f aca="true">IF(ISBLANK(OFFSET('Raw Data'!$A$3,MATCH('Data above threshold'!$A137,'Raw Data'!$B$4:$B$185,0),MATCH('Data above threshold'!T$4,'Raw Data'!$3:$3,0)-1)),"",OFFSET('Raw Data'!$A$3,MATCH('Data above threshold'!$A137,'Raw Data'!$B$4:$B$185,0),MATCH('Data above threshold'!T$4,'Raw Data'!$3:$3,0)-1))</f>
        <v/>
      </c>
      <c r="U137" s="107" t="str">
        <f aca="true">IF(ISBLANK(OFFSET('Raw Data'!$A$3,MATCH('Data above threshold'!$A137,'Raw Data'!$B$4:$B$185,0),MATCH('Data above threshold'!U$4,'Raw Data'!$3:$3,0)-1)),"",OFFSET('Raw Data'!$A$3,MATCH('Data above threshold'!$A137,'Raw Data'!$B$4:$B$185,0),MATCH('Data above threshold'!U$4,'Raw Data'!$3:$3,0)-1))</f>
        <v/>
      </c>
      <c r="V137" s="107" t="str">
        <f aca="true">IF(ISBLANK(OFFSET('Raw Data'!$A$3,MATCH('Data above threshold'!$A137,'Raw Data'!$B$4:$B$185,0),MATCH('Data above threshold'!V$4,'Raw Data'!$3:$3,0)-1)),"",OFFSET('Raw Data'!$A$3,MATCH('Data above threshold'!$A137,'Raw Data'!$B$4:$B$185,0),MATCH('Data above threshold'!V$4,'Raw Data'!$3:$3,0)-1))</f>
        <v/>
      </c>
      <c r="W137" s="107" t="str">
        <f aca="true">IF(ISBLANK(OFFSET('Raw Data'!$A$3,MATCH('Data above threshold'!$A137,'Raw Data'!$B$4:$B$185,0),MATCH('Data above threshold'!W$4,'Raw Data'!$3:$3,0)-1)),"",OFFSET('Raw Data'!$A$3,MATCH('Data above threshold'!$A137,'Raw Data'!$B$4:$B$185,0),MATCH('Data above threshold'!W$4,'Raw Data'!$3:$3,0)-1))</f>
        <v/>
      </c>
      <c r="X137" s="107" t="str">
        <f aca="true">IF(ISBLANK(OFFSET('Raw Data'!$A$3,MATCH('Data above threshold'!$A137,'Raw Data'!$B$4:$B$185,0),MATCH('Data above threshold'!X$4,'Raw Data'!$3:$3,0)-1)),"",OFFSET('Raw Data'!$A$3,MATCH('Data above threshold'!$A137,'Raw Data'!$B$4:$B$185,0),MATCH('Data above threshold'!X$4,'Raw Data'!$3:$3,0)-1))</f>
        <v/>
      </c>
      <c r="Y137" s="107" t="str">
        <f aca="true">IF(ISBLANK(OFFSET('Raw Data'!$A$3,MATCH('Data above threshold'!$A137,'Raw Data'!$B$4:$B$185,0),MATCH('Data above threshold'!Y$4,'Raw Data'!$3:$3,0)-1)),"",OFFSET('Raw Data'!$A$3,MATCH('Data above threshold'!$A137,'Raw Data'!$B$4:$B$185,0),MATCH('Data above threshold'!Y$4,'Raw Data'!$3:$3,0)-1))</f>
        <v/>
      </c>
      <c r="Z137" s="107" t="str">
        <f aca="true">IF(ISBLANK(OFFSET('Raw Data'!$A$3,MATCH('Data above threshold'!$A137,'Raw Data'!$B$4:$B$185,0),MATCH('Data above threshold'!Z$4,'Raw Data'!$3:$3,0)-1)),"",OFFSET('Raw Data'!$A$3,MATCH('Data above threshold'!$A137,'Raw Data'!$B$4:$B$185,0),MATCH('Data above threshold'!Z$4,'Raw Data'!$3:$3,0)-1))</f>
        <v/>
      </c>
      <c r="AA137" s="107" t="str">
        <f aca="true">IF(ISBLANK(OFFSET('Raw Data'!$A$3,MATCH('Data above threshold'!$A137,'Raw Data'!$B$4:$B$185,0),MATCH('Data above threshold'!AA$4,'Raw Data'!$3:$3,0)-1)),"",OFFSET('Raw Data'!$A$3,MATCH('Data above threshold'!$A137,'Raw Data'!$B$4:$B$185,0),MATCH('Data above threshold'!AA$4,'Raw Data'!$3:$3,0)-1))</f>
        <v/>
      </c>
      <c r="AB137" s="107" t="str">
        <f aca="true">IF(ISBLANK(OFFSET('Raw Data'!$A$3,MATCH('Data above threshold'!$A137,'Raw Data'!$B$4:$B$185,0),MATCH('Data above threshold'!AB$4,'Raw Data'!$3:$3,0)-1)),"",OFFSET('Raw Data'!$A$3,MATCH('Data above threshold'!$A137,'Raw Data'!$B$4:$B$185,0),MATCH('Data above threshold'!AB$4,'Raw Data'!$3:$3,0)-1))</f>
        <v/>
      </c>
      <c r="AC137" s="107" t="str">
        <f aca="true">IF(ISBLANK(OFFSET('Raw Data'!$A$3,MATCH('Data above threshold'!$A137,'Raw Data'!$B$4:$B$185,0),MATCH('Data above threshold'!AC$4,'Raw Data'!$3:$3,0)-1)),"",OFFSET('Raw Data'!$A$3,MATCH('Data above threshold'!$A137,'Raw Data'!$B$4:$B$185,0),MATCH('Data above threshold'!AC$4,'Raw Data'!$3:$3,0)-1))</f>
        <v/>
      </c>
      <c r="AD137" s="107" t="str">
        <f aca="true">IF(ISBLANK(OFFSET('Raw Data'!$A$3,MATCH('Data above threshold'!$A137,'Raw Data'!$B$4:$B$185,0),MATCH('Data above threshold'!AD$4,'Raw Data'!$3:$3,0)-1)),"",OFFSET('Raw Data'!$A$3,MATCH('Data above threshold'!$A137,'Raw Data'!$B$4:$B$185,0),MATCH('Data above threshold'!AD$4,'Raw Data'!$3:$3,0)-1))</f>
        <v/>
      </c>
      <c r="AE137" s="107" t="str">
        <f aca="true">IF(ISBLANK(OFFSET('Raw Data'!$A$3,MATCH('Data above threshold'!$A137,'Raw Data'!$B$4:$B$185,0),MATCH('Data above threshold'!AE$4,'Raw Data'!$3:$3,0)-1)),"",OFFSET('Raw Data'!$A$3,MATCH('Data above threshold'!$A137,'Raw Data'!$B$4:$B$185,0),MATCH('Data above threshold'!AE$4,'Raw Data'!$3:$3,0)-1))</f>
        <v/>
      </c>
      <c r="AF137" s="107" t="str">
        <f aca="true">IF(ISBLANK(OFFSET('Raw Data'!$A$3,MATCH('Data above threshold'!$A137,'Raw Data'!$B$4:$B$185,0),MATCH('Data above threshold'!AF$4,'Raw Data'!$3:$3,0)-1)),"",OFFSET('Raw Data'!$A$3,MATCH('Data above threshold'!$A137,'Raw Data'!$B$4:$B$185,0),MATCH('Data above threshold'!AF$4,'Raw Data'!$3:$3,0)-1))</f>
        <v/>
      </c>
      <c r="AG137" s="107" t="str">
        <f aca="true">IF(ISBLANK(OFFSET('Raw Data'!$A$3,MATCH('Data above threshold'!$A137,'Raw Data'!$B$4:$B$185,0),MATCH('Data above threshold'!AG$4,'Raw Data'!$3:$3,0)-1)),"",OFFSET('Raw Data'!$A$3,MATCH('Data above threshold'!$A137,'Raw Data'!$B$4:$B$185,0),MATCH('Data above threshold'!AG$4,'Raw Data'!$3:$3,0)-1))</f>
        <v/>
      </c>
      <c r="AH137" s="107" t="str">
        <f aca="true">IF(ISBLANK(OFFSET('Raw Data'!$A$3,MATCH('Data above threshold'!$A137,'Raw Data'!$B$4:$B$185,0),MATCH('Data above threshold'!AH$4,'Raw Data'!$3:$3,0)-1)),"",OFFSET('Raw Data'!$A$3,MATCH('Data above threshold'!$A137,'Raw Data'!$B$4:$B$185,0),MATCH('Data above threshold'!AH$4,'Raw Data'!$3:$3,0)-1))</f>
        <v/>
      </c>
      <c r="AI137" s="107" t="str">
        <f aca="true">IF(ISBLANK(OFFSET('Raw Data'!$A$3,MATCH('Data above threshold'!$A137,'Raw Data'!$B$4:$B$185,0),MATCH('Data above threshold'!AI$4,'Raw Data'!$3:$3,0)-1)),"",OFFSET('Raw Data'!$A$3,MATCH('Data above threshold'!$A137,'Raw Data'!$B$4:$B$185,0),MATCH('Data above threshold'!AI$4,'Raw Data'!$3:$3,0)-1))</f>
        <v/>
      </c>
      <c r="AJ137" s="107" t="str">
        <f aca="true">IF(ISBLANK(OFFSET('Raw Data'!$A$3,MATCH('Data above threshold'!$A137,'Raw Data'!$B$4:$B$185,0),MATCH('Data above threshold'!AJ$4,'Raw Data'!$3:$3,0)-1)),"",OFFSET('Raw Data'!$A$3,MATCH('Data above threshold'!$A137,'Raw Data'!$B$4:$B$185,0),MATCH('Data above threshold'!AJ$4,'Raw Data'!$3:$3,0)-1))</f>
        <v/>
      </c>
      <c r="AK137" s="107" t="str">
        <f aca="true">IF(ISBLANK(OFFSET('Raw Data'!$A$3,MATCH('Data above threshold'!$A137,'Raw Data'!$B$4:$B$185,0),MATCH('Data above threshold'!AK$4,'Raw Data'!$3:$3,0)-1)),"",OFFSET('Raw Data'!$A$3,MATCH('Data above threshold'!$A137,'Raw Data'!$B$4:$B$185,0),MATCH('Data above threshold'!AK$4,'Raw Data'!$3:$3,0)-1))</f>
        <v/>
      </c>
      <c r="AL137" s="107" t="str">
        <f aca="true">IF(ISBLANK(OFFSET('Raw Data'!$A$3,MATCH('Data above threshold'!$A137,'Raw Data'!$B$4:$B$185,0),MATCH('Data above threshold'!AL$4,'Raw Data'!$3:$3,0)-1)),"",OFFSET('Raw Data'!$A$3,MATCH('Data above threshold'!$A137,'Raw Data'!$B$4:$B$185,0),MATCH('Data above threshold'!AL$4,'Raw Data'!$3:$3,0)-1))</f>
        <v/>
      </c>
      <c r="AM137" s="107" t="str">
        <f aca="true">IF(ISBLANK(OFFSET('Raw Data'!$A$3,MATCH('Data above threshold'!$A137,'Raw Data'!$B$4:$B$185,0),MATCH('Data above threshold'!AM$4,'Raw Data'!$3:$3,0)-1)),"",OFFSET('Raw Data'!$A$3,MATCH('Data above threshold'!$A137,'Raw Data'!$B$4:$B$185,0),MATCH('Data above threshold'!AM$4,'Raw Data'!$3:$3,0)-1))</f>
        <v/>
      </c>
      <c r="AN137" s="107" t="str">
        <f aca="true">IF(ISBLANK(OFFSET('Raw Data'!$A$3,MATCH('Data above threshold'!$A137,'Raw Data'!$B$4:$B$185,0),MATCH('Data above threshold'!AN$4,'Raw Data'!$3:$3,0)-1)),"",OFFSET('Raw Data'!$A$3,MATCH('Data above threshold'!$A137,'Raw Data'!$B$4:$B$185,0),MATCH('Data above threshold'!AN$4,'Raw Data'!$3:$3,0)-1))</f>
        <v/>
      </c>
      <c r="AO137" s="107" t="str">
        <f aca="true">IF(ISBLANK(OFFSET('Raw Data'!$A$3,MATCH('Data above threshold'!$A137,'Raw Data'!$B$4:$B$185,0),MATCH('Data above threshold'!AO$4,'Raw Data'!$3:$3,0)-1)),"",OFFSET('Raw Data'!$A$3,MATCH('Data above threshold'!$A137,'Raw Data'!$B$4:$B$185,0),MATCH('Data above threshold'!AO$4,'Raw Data'!$3:$3,0)-1))</f>
        <v/>
      </c>
      <c r="AP137" s="107" t="str">
        <f aca="true">IF(ISBLANK(OFFSET('Raw Data'!$A$3,MATCH('Data above threshold'!$A137,'Raw Data'!$B$4:$B$185,0),MATCH('Data above threshold'!AP$4,'Raw Data'!$3:$3,0)-1)),"",OFFSET('Raw Data'!$A$3,MATCH('Data above threshold'!$A137,'Raw Data'!$B$4:$B$185,0),MATCH('Data above threshold'!AP$4,'Raw Data'!$3:$3,0)-1))</f>
        <v/>
      </c>
      <c r="AQ137" s="107" t="str">
        <f aca="true">IF(ISBLANK(OFFSET('Raw Data'!$A$3,MATCH('Data above threshold'!$A137,'Raw Data'!$B$4:$B$185,0),MATCH('Data above threshold'!AQ$4,'Raw Data'!$3:$3,0)-1)),"",OFFSET('Raw Data'!$A$3,MATCH('Data above threshold'!$A137,'Raw Data'!$B$4:$B$185,0),MATCH('Data above threshold'!AQ$4,'Raw Data'!$3:$3,0)-1))</f>
        <v/>
      </c>
      <c r="AR137" s="107" t="str">
        <f aca="true">IF(ISBLANK(OFFSET('Raw Data'!$A$3,MATCH('Data above threshold'!$A137,'Raw Data'!$B$4:$B$185,0),MATCH('Data above threshold'!AR$4,'Raw Data'!$3:$3,0)-1)),"",OFFSET('Raw Data'!$A$3,MATCH('Data above threshold'!$A137,'Raw Data'!$B$4:$B$185,0),MATCH('Data above threshold'!AR$4,'Raw Data'!$3:$3,0)-1))</f>
        <v/>
      </c>
      <c r="AS137" s="107" t="str">
        <f aca="true">IF(ISBLANK(OFFSET('Raw Data'!$A$3,MATCH('Data above threshold'!$A137,'Raw Data'!$B$4:$B$185,0),MATCH('Data above threshold'!AS$4,'Raw Data'!$3:$3,0)-1)),"",OFFSET('Raw Data'!$A$3,MATCH('Data above threshold'!$A137,'Raw Data'!$B$4:$B$185,0),MATCH('Data above threshold'!AS$4,'Raw Data'!$3:$3,0)-1))</f>
        <v/>
      </c>
      <c r="AT137" s="107" t="str">
        <f aca="true">IF(ISBLANK(OFFSET('Raw Data'!$A$3,MATCH('Data above threshold'!$A137,'Raw Data'!$B$4:$B$185,0),MATCH('Data above threshold'!AT$4,'Raw Data'!$3:$3,0)-1)),"",OFFSET('Raw Data'!$A$3,MATCH('Data above threshold'!$A137,'Raw Data'!$B$4:$B$185,0),MATCH('Data above threshold'!AT$4,'Raw Data'!$3:$3,0)-1))</f>
        <v/>
      </c>
      <c r="AU137" s="107" t="str">
        <f aca="true">IF(ISBLANK(OFFSET('Raw Data'!$A$3,MATCH('Data above threshold'!$A137,'Raw Data'!$B$4:$B$185,0),MATCH('Data above threshold'!AU$4,'Raw Data'!$3:$3,0)-1)),"",OFFSET('Raw Data'!$A$3,MATCH('Data above threshold'!$A137,'Raw Data'!$B$4:$B$185,0),MATCH('Data above threshold'!AU$4,'Raw Data'!$3:$3,0)-1))</f>
        <v/>
      </c>
      <c r="AV137" s="107" t="str">
        <f aca="true">IF(ISBLANK(OFFSET('Raw Data'!$A$3,MATCH('Data above threshold'!$A137,'Raw Data'!$B$4:$B$185,0),MATCH('Data above threshold'!AV$4,'Raw Data'!$3:$3,0)-1)),"",OFFSET('Raw Data'!$A$3,MATCH('Data above threshold'!$A137,'Raw Data'!$B$4:$B$185,0),MATCH('Data above threshold'!AV$4,'Raw Data'!$3:$3,0)-1))</f>
        <v/>
      </c>
      <c r="AW137" s="107" t="str">
        <f aca="true">IF(ISBLANK(OFFSET('Raw Data'!$A$3,MATCH('Data above threshold'!$A137,'Raw Data'!$B$4:$B$185,0),MATCH('Data above threshold'!AW$4,'Raw Data'!$3:$3,0)-1)),"",OFFSET('Raw Data'!$A$3,MATCH('Data above threshold'!$A137,'Raw Data'!$B$4:$B$185,0),MATCH('Data above threshold'!AW$4,'Raw Data'!$3:$3,0)-1))</f>
        <v/>
      </c>
      <c r="AX137" s="107" t="str">
        <f aca="true">IF(ISBLANK(OFFSET('Raw Data'!$A$3,MATCH('Data above threshold'!$A137,'Raw Data'!$B$4:$B$185,0),MATCH('Data above threshold'!AX$4,'Raw Data'!$3:$3,0)-1)),"",OFFSET('Raw Data'!$A$3,MATCH('Data above threshold'!$A137,'Raw Data'!$B$4:$B$185,0),MATCH('Data above threshold'!AX$4,'Raw Data'!$3:$3,0)-1))</f>
        <v/>
      </c>
      <c r="AY137" s="107" t="str">
        <f aca="true">IF(ISBLANK(OFFSET('Raw Data'!$A$3,MATCH('Data above threshold'!$A137,'Raw Data'!$B$4:$B$185,0),MATCH('Data above threshold'!AY$4,'Raw Data'!$3:$3,0)-1)),"",OFFSET('Raw Data'!$A$3,MATCH('Data above threshold'!$A137,'Raw Data'!$B$4:$B$185,0),MATCH('Data above threshold'!AY$4,'Raw Data'!$3:$3,0)-1))</f>
        <v/>
      </c>
      <c r="AZ137" s="107" t="str">
        <f aca="true">IF(ISBLANK(OFFSET('Raw Data'!$A$3,MATCH('Data above threshold'!$A137,'Raw Data'!$B$4:$B$185,0),MATCH('Data above threshold'!AZ$4,'Raw Data'!$3:$3,0)-1)),"",OFFSET('Raw Data'!$A$3,MATCH('Data above threshold'!$A137,'Raw Data'!$B$4:$B$185,0),MATCH('Data above threshold'!AZ$4,'Raw Data'!$3:$3,0)-1))</f>
        <v/>
      </c>
      <c r="BA137" s="107" t="str">
        <f aca="true">IF(ISBLANK(OFFSET('Raw Data'!$A$3,MATCH('Data above threshold'!$A137,'Raw Data'!$B$4:$B$185,0),MATCH('Data above threshold'!BA$4,'Raw Data'!$3:$3,0)-1)),"",OFFSET('Raw Data'!$A$3,MATCH('Data above threshold'!$A137,'Raw Data'!$B$4:$B$185,0),MATCH('Data above threshold'!BA$4,'Raw Data'!$3:$3,0)-1))</f>
        <v/>
      </c>
      <c r="BB137" s="107" t="str">
        <f aca="true">IF(ISBLANK(OFFSET('Raw Data'!$A$3,MATCH('Data above threshold'!$A137,'Raw Data'!$B$4:$B$185,0),MATCH('Data above threshold'!BB$4,'Raw Data'!$3:$3,0)-1)),"",OFFSET('Raw Data'!$A$3,MATCH('Data above threshold'!$A137,'Raw Data'!$B$4:$B$185,0),MATCH('Data above threshold'!BB$4,'Raw Data'!$3:$3,0)-1))</f>
        <v/>
      </c>
      <c r="BC137" s="107" t="str">
        <f aca="true">IF(ISBLANK(OFFSET('Raw Data'!$A$3,MATCH('Data above threshold'!$A137,'Raw Data'!$B$4:$B$185,0),MATCH('Data above threshold'!BC$4,'Raw Data'!$3:$3,0)-1)),"",OFFSET('Raw Data'!$A$3,MATCH('Data above threshold'!$A137,'Raw Data'!$B$4:$B$185,0),MATCH('Data above threshold'!BC$4,'Raw Data'!$3:$3,0)-1))</f>
        <v/>
      </c>
      <c r="BD137" s="107" t="str">
        <f aca="true">IF(ISBLANK(OFFSET('Raw Data'!$A$3,MATCH('Data above threshold'!$A137,'Raw Data'!$B$4:$B$185,0),MATCH('Data above threshold'!BD$4,'Raw Data'!$3:$3,0)-1)),"",OFFSET('Raw Data'!$A$3,MATCH('Data above threshold'!$A137,'Raw Data'!$B$4:$B$185,0),MATCH('Data above threshold'!BD$4,'Raw Data'!$3:$3,0)-1))</f>
        <v/>
      </c>
      <c r="BE137" s="107" t="str">
        <f aca="true">IF(ISBLANK(OFFSET('Raw Data'!$A$3,MATCH('Data above threshold'!$A137,'Raw Data'!$B$4:$B$185,0),MATCH('Data above threshold'!BE$4,'Raw Data'!$3:$3,0)-1)),"",OFFSET('Raw Data'!$A$3,MATCH('Data above threshold'!$A137,'Raw Data'!$B$4:$B$185,0),MATCH('Data above threshold'!BE$4,'Raw Data'!$3:$3,0)-1))</f>
        <v/>
      </c>
      <c r="BF137" s="107" t="str">
        <f aca="true">IF(ISBLANK(OFFSET('Raw Data'!$A$3,MATCH('Data above threshold'!$A137,'Raw Data'!$B$4:$B$185,0),MATCH('Data above threshold'!BF$4,'Raw Data'!$3:$3,0)-1)),"",OFFSET('Raw Data'!$A$3,MATCH('Data above threshold'!$A137,'Raw Data'!$B$4:$B$185,0),MATCH('Data above threshold'!BF$4,'Raw Data'!$3:$3,0)-1))</f>
        <v/>
      </c>
      <c r="BG137" s="107" t="str">
        <f aca="true">IF(ISBLANK(OFFSET('Raw Data'!$A$3,MATCH('Data above threshold'!$A137,'Raw Data'!$B$4:$B$185,0),MATCH('Data above threshold'!BG$4,'Raw Data'!$3:$3,0)-1)),"",OFFSET('Raw Data'!$A$3,MATCH('Data above threshold'!$A137,'Raw Data'!$B$4:$B$185,0),MATCH('Data above threshold'!BG$4,'Raw Data'!$3:$3,0)-1))</f>
        <v/>
      </c>
      <c r="BH137" s="107" t="str">
        <f aca="true">IF(ISBLANK(OFFSET('Raw Data'!$A$3,MATCH('Data above threshold'!$A137,'Raw Data'!$B$4:$B$185,0),MATCH('Data above threshold'!BH$4,'Raw Data'!$3:$3,0)-1)),"",OFFSET('Raw Data'!$A$3,MATCH('Data above threshold'!$A137,'Raw Data'!$B$4:$B$185,0),MATCH('Data above threshold'!BH$4,'Raw Data'!$3:$3,0)-1))</f>
        <v/>
      </c>
      <c r="BI137" s="107" t="str">
        <f aca="true">IF(ISBLANK(OFFSET('Raw Data'!$A$3,MATCH('Data above threshold'!$A137,'Raw Data'!$B$4:$B$185,0),MATCH('Data above threshold'!BI$4,'Raw Data'!$3:$3,0)-1)),"",OFFSET('Raw Data'!$A$3,MATCH('Data above threshold'!$A137,'Raw Data'!$B$4:$B$185,0),MATCH('Data above threshold'!BI$4,'Raw Data'!$3:$3,0)-1))</f>
        <v/>
      </c>
      <c r="BJ137" s="107" t="str">
        <f aca="true">IF(ISBLANK(OFFSET('Raw Data'!$A$3,MATCH('Data above threshold'!$A137,'Raw Data'!$B$4:$B$185,0),MATCH('Data above threshold'!BJ$4,'Raw Data'!$3:$3,0)-1)),"",OFFSET('Raw Data'!$A$3,MATCH('Data above threshold'!$A137,'Raw Data'!$B$4:$B$185,0),MATCH('Data above threshold'!BJ$4,'Raw Data'!$3:$3,0)-1))</f>
        <v/>
      </c>
      <c r="BK137" s="107" t="str">
        <f aca="true">IF(ISBLANK(OFFSET('Raw Data'!$A$3,MATCH('Data above threshold'!$A137,'Raw Data'!$B$4:$B$185,0),MATCH('Data above threshold'!BK$4,'Raw Data'!$3:$3,0)-1)),"",OFFSET('Raw Data'!$A$3,MATCH('Data above threshold'!$A137,'Raw Data'!$B$4:$B$185,0),MATCH('Data above threshold'!BK$4,'Raw Data'!$3:$3,0)-1))</f>
        <v/>
      </c>
      <c r="BL137" s="107" t="str">
        <f aca="true">IF(ISBLANK(OFFSET('Raw Data'!$A$3,MATCH('Data above threshold'!$A137,'Raw Data'!$B$4:$B$185,0),MATCH('Data above threshold'!BL$4,'Raw Data'!$3:$3,0)-1)),"",OFFSET('Raw Data'!$A$3,MATCH('Data above threshold'!$A137,'Raw Data'!$B$4:$B$185,0),MATCH('Data above threshold'!BL$4,'Raw Data'!$3:$3,0)-1))</f>
        <v/>
      </c>
      <c r="BM137" s="107" t="str">
        <f aca="true">IF(ISBLANK(OFFSET('Raw Data'!$A$3,MATCH('Data above threshold'!$A137,'Raw Data'!$B$4:$B$185,0),MATCH('Data above threshold'!BM$4,'Raw Data'!$3:$3,0)-1)),"",OFFSET('Raw Data'!$A$3,MATCH('Data above threshold'!$A137,'Raw Data'!$B$4:$B$185,0),MATCH('Data above threshold'!BM$4,'Raw Data'!$3:$3,0)-1))</f>
        <v/>
      </c>
      <c r="BN137" s="107" t="str">
        <f aca="true">IF(ISBLANK(OFFSET('Raw Data'!$A$3,MATCH('Data above threshold'!$A137,'Raw Data'!$B$4:$B$185,0),MATCH('Data above threshold'!BN$4,'Raw Data'!$3:$3,0)-1)),"",OFFSET('Raw Data'!$A$3,MATCH('Data above threshold'!$A137,'Raw Data'!$B$4:$B$185,0),MATCH('Data above threshold'!BN$4,'Raw Data'!$3:$3,0)-1))</f>
        <v/>
      </c>
      <c r="BO137" s="107" t="str">
        <f aca="true">IF(ISBLANK(OFFSET('Raw Data'!$A$3,MATCH('Data above threshold'!$A137,'Raw Data'!$B$4:$B$185,0),MATCH('Data above threshold'!BO$4,'Raw Data'!$3:$3,0)-1)),"",OFFSET('Raw Data'!$A$3,MATCH('Data above threshold'!$A137,'Raw Data'!$B$4:$B$185,0),MATCH('Data above threshold'!BO$4,'Raw Data'!$3:$3,0)-1))</f>
        <v/>
      </c>
      <c r="BP137" s="107" t="str">
        <f aca="true">IF(ISBLANK(OFFSET('Raw Data'!$A$3,MATCH('Data above threshold'!$A137,'Raw Data'!$B$4:$B$185,0),MATCH('Data above threshold'!BP$4,'Raw Data'!$3:$3,0)-1)),"",OFFSET('Raw Data'!$A$3,MATCH('Data above threshold'!$A137,'Raw Data'!$B$4:$B$185,0),MATCH('Data above threshold'!BP$4,'Raw Data'!$3:$3,0)-1))</f>
        <v/>
      </c>
      <c r="BQ137" s="107" t="str">
        <f aca="true">IF(ISBLANK(OFFSET('Raw Data'!$A$3,MATCH('Data above threshold'!$A137,'Raw Data'!$B$4:$B$185,0),MATCH('Data above threshold'!BQ$4,'Raw Data'!$3:$3,0)-1)),"",OFFSET('Raw Data'!$A$3,MATCH('Data above threshold'!$A137,'Raw Data'!$B$4:$B$185,0),MATCH('Data above threshold'!BQ$4,'Raw Data'!$3:$3,0)-1))</f>
        <v/>
      </c>
      <c r="BR137" s="107" t="str">
        <f aca="true">IF(ISBLANK(OFFSET('Raw Data'!$A$3,MATCH('Data above threshold'!$A137,'Raw Data'!$B$4:$B$185,0),MATCH('Data above threshold'!BR$4,'Raw Data'!$3:$3,0)-1)),"",OFFSET('Raw Data'!$A$3,MATCH('Data above threshold'!$A137,'Raw Data'!$B$4:$B$185,0),MATCH('Data above threshold'!BR$4,'Raw Data'!$3:$3,0)-1))</f>
        <v/>
      </c>
      <c r="BS137" s="107" t="str">
        <f aca="true">IF(ISBLANK(OFFSET('Raw Data'!$A$3,MATCH('Data above threshold'!$A137,'Raw Data'!$B$4:$B$185,0),MATCH('Data above threshold'!BS$4,'Raw Data'!$3:$3,0)-1)),"",OFFSET('Raw Data'!$A$3,MATCH('Data above threshold'!$A137,'Raw Data'!$B$4:$B$185,0),MATCH('Data above threshold'!BS$4,'Raw Data'!$3:$3,0)-1))</f>
        <v/>
      </c>
      <c r="BT137" s="107" t="str">
        <f aca="true">IF(ISBLANK(OFFSET('Raw Data'!$A$3,MATCH('Data above threshold'!$A137,'Raw Data'!$B$4:$B$185,0),MATCH('Data above threshold'!BT$4,'Raw Data'!$3:$3,0)-1)),"",OFFSET('Raw Data'!$A$3,MATCH('Data above threshold'!$A137,'Raw Data'!$B$4:$B$185,0),MATCH('Data above threshold'!BT$4,'Raw Data'!$3:$3,0)-1))</f>
        <v/>
      </c>
      <c r="BU137" s="107" t="str">
        <f aca="true">IF(ISBLANK(OFFSET('Raw Data'!$A$3,MATCH('Data above threshold'!$A137,'Raw Data'!$B$4:$B$185,0),MATCH('Data above threshold'!BU$4,'Raw Data'!$3:$3,0)-1)),"",OFFSET('Raw Data'!$A$3,MATCH('Data above threshold'!$A137,'Raw Data'!$B$4:$B$185,0),MATCH('Data above threshold'!BU$4,'Raw Data'!$3:$3,0)-1))</f>
        <v/>
      </c>
      <c r="BV137" s="107" t="str">
        <f aca="true">IF(ISBLANK(OFFSET('Raw Data'!$A$3,MATCH('Data above threshold'!$A137,'Raw Data'!$B$4:$B$185,0),MATCH('Data above threshold'!BV$4,'Raw Data'!$3:$3,0)-1)),"",OFFSET('Raw Data'!$A$3,MATCH('Data above threshold'!$A137,'Raw Data'!$B$4:$B$185,0),MATCH('Data above threshold'!BV$4,'Raw Data'!$3:$3,0)-1))</f>
        <v/>
      </c>
      <c r="BW137" s="107" t="str">
        <f aca="true">IF(ISBLANK(OFFSET('Raw Data'!$A$3,MATCH('Data above threshold'!$A137,'Raw Data'!$B$4:$B$185,0),MATCH('Data above threshold'!BW$4,'Raw Data'!$3:$3,0)-1)),"",OFFSET('Raw Data'!$A$3,MATCH('Data above threshold'!$A137,'Raw Data'!$B$4:$B$185,0),MATCH('Data above threshold'!BW$4,'Raw Data'!$3:$3,0)-1))</f>
        <v/>
      </c>
      <c r="BX137" s="107" t="str">
        <f aca="true">IF(ISBLANK(OFFSET('Raw Data'!$A$3,MATCH('Data above threshold'!$A137,'Raw Data'!$B$4:$B$185,0),MATCH('Data above threshold'!BX$4,'Raw Data'!$3:$3,0)-1)),"",OFFSET('Raw Data'!$A$3,MATCH('Data above threshold'!$A137,'Raw Data'!$B$4:$B$185,0),MATCH('Data above threshold'!BX$4,'Raw Data'!$3:$3,0)-1))</f>
        <v/>
      </c>
      <c r="BY137" s="107" t="str">
        <f aca="true">IF(ISBLANK(OFFSET('Raw Data'!$A$3,MATCH('Data above threshold'!$A137,'Raw Data'!$B$4:$B$185,0),MATCH('Data above threshold'!BY$4,'Raw Data'!$3:$3,0)-1)),"",OFFSET('Raw Data'!$A$3,MATCH('Data above threshold'!$A137,'Raw Data'!$B$4:$B$185,0),MATCH('Data above threshold'!BY$4,'Raw Data'!$3:$3,0)-1))</f>
        <v/>
      </c>
      <c r="BZ137" s="107" t="str">
        <f aca="true">IF(ISBLANK(OFFSET('Raw Data'!$A$3,MATCH('Data above threshold'!$A137,'Raw Data'!$B$4:$B$185,0),MATCH('Data above threshold'!BZ$4,'Raw Data'!$3:$3,0)-1)),"",OFFSET('Raw Data'!$A$3,MATCH('Data above threshold'!$A137,'Raw Data'!$B$4:$B$185,0),MATCH('Data above threshold'!BZ$4,'Raw Data'!$3:$3,0)-1))</f>
        <v/>
      </c>
      <c r="CA137" s="107" t="str">
        <f aca="true">IF(ISBLANK(OFFSET('Raw Data'!$A$3,MATCH('Data above threshold'!$A137,'Raw Data'!$B$4:$B$185,0),MATCH('Data above threshold'!CA$4,'Raw Data'!$3:$3,0)-1)),"",OFFSET('Raw Data'!$A$3,MATCH('Data above threshold'!$A137,'Raw Data'!$B$4:$B$185,0),MATCH('Data above threshold'!CA$4,'Raw Data'!$3:$3,0)-1))</f>
        <v/>
      </c>
      <c r="CB137" s="107" t="str">
        <f aca="true">IF(ISBLANK(OFFSET('Raw Data'!$A$3,MATCH('Data above threshold'!$A137,'Raw Data'!$B$4:$B$185,0),MATCH('Data above threshold'!CB$4,'Raw Data'!$3:$3,0)-1)),"",OFFSET('Raw Data'!$A$3,MATCH('Data above threshold'!$A137,'Raw Data'!$B$4:$B$185,0),MATCH('Data above threshold'!CB$4,'Raw Data'!$3:$3,0)-1))</f>
        <v/>
      </c>
      <c r="CC137" s="107" t="str">
        <f aca="true">IF(ISBLANK(OFFSET('Raw Data'!$A$3,MATCH('Data above threshold'!$A137,'Raw Data'!$B$4:$B$185,0),MATCH('Data above threshold'!CC$4,'Raw Data'!$3:$3,0)-1)),"",OFFSET('Raw Data'!$A$3,MATCH('Data above threshold'!$A137,'Raw Data'!$B$4:$B$185,0),MATCH('Data above threshold'!CC$4,'Raw Data'!$3:$3,0)-1))</f>
        <v/>
      </c>
      <c r="CD137" s="107" t="str">
        <f aca="true">IF(ISBLANK(OFFSET('Raw Data'!$A$3,MATCH('Data above threshold'!$A137,'Raw Data'!$B$4:$B$185,0),MATCH('Data above threshold'!CD$4,'Raw Data'!$3:$3,0)-1)),"",OFFSET('Raw Data'!$A$3,MATCH('Data above threshold'!$A137,'Raw Data'!$B$4:$B$185,0),MATCH('Data above threshold'!CD$4,'Raw Data'!$3:$3,0)-1))</f>
        <v/>
      </c>
      <c r="CE137" s="107" t="str">
        <f aca="true">IF(ISBLANK(OFFSET('Raw Data'!$A$3,MATCH('Data above threshold'!$A137,'Raw Data'!$B$4:$B$185,0),MATCH('Data above threshold'!CE$4,'Raw Data'!$3:$3,0)-1)),"",OFFSET('Raw Data'!$A$3,MATCH('Data above threshold'!$A137,'Raw Data'!$B$4:$B$185,0),MATCH('Data above threshold'!CE$4,'Raw Data'!$3:$3,0)-1))</f>
        <v/>
      </c>
      <c r="CF137" s="107" t="str">
        <f aca="true">IF(ISBLANK(OFFSET('Raw Data'!$A$3,MATCH('Data above threshold'!$A137,'Raw Data'!$B$4:$B$185,0),MATCH('Data above threshold'!CF$4,'Raw Data'!$3:$3,0)-1)),"",OFFSET('Raw Data'!$A$3,MATCH('Data above threshold'!$A137,'Raw Data'!$B$4:$B$185,0),MATCH('Data above threshold'!CF$4,'Raw Data'!$3:$3,0)-1))</f>
        <v/>
      </c>
      <c r="CG137" s="107" t="str">
        <f aca="true">IF(ISBLANK(OFFSET('Raw Data'!$A$3,MATCH('Data above threshold'!$A137,'Raw Data'!$B$4:$B$185,0),MATCH('Data above threshold'!CG$4,'Raw Data'!$3:$3,0)-1)),"",OFFSET('Raw Data'!$A$3,MATCH('Data above threshold'!$A137,'Raw Data'!$B$4:$B$185,0),MATCH('Data above threshold'!CG$4,'Raw Data'!$3:$3,0)-1))</f>
        <v/>
      </c>
      <c r="CH137" s="107" t="str">
        <f aca="true">IF(ISBLANK(OFFSET('Raw Data'!$A$3,MATCH('Data above threshold'!$A137,'Raw Data'!$B$4:$B$185,0),MATCH('Data above threshold'!CH$4,'Raw Data'!$3:$3,0)-1)),"",OFFSET('Raw Data'!$A$3,MATCH('Data above threshold'!$A137,'Raw Data'!$B$4:$B$185,0),MATCH('Data above threshold'!CH$4,'Raw Data'!$3:$3,0)-1))</f>
        <v/>
      </c>
      <c r="CI137" s="107" t="str">
        <f aca="true">IF(ISBLANK(OFFSET('Raw Data'!$A$3,MATCH('Data above threshold'!$A137,'Raw Data'!$B$4:$B$185,0),MATCH('Data above threshold'!CI$4,'Raw Data'!$3:$3,0)-1)),"",OFFSET('Raw Data'!$A$3,MATCH('Data above threshold'!$A137,'Raw Data'!$B$4:$B$185,0),MATCH('Data above threshold'!CI$4,'Raw Data'!$3:$3,0)-1))</f>
        <v/>
      </c>
      <c r="CJ137" s="107" t="str">
        <f aca="true">IF(ISBLANK(OFFSET('Raw Data'!$A$3,MATCH('Data above threshold'!$A137,'Raw Data'!$B$4:$B$185,0),MATCH('Data above threshold'!CJ$4,'Raw Data'!$3:$3,0)-1)),"",OFFSET('Raw Data'!$A$3,MATCH('Data above threshold'!$A137,'Raw Data'!$B$4:$B$185,0),MATCH('Data above threshold'!CJ$4,'Raw Data'!$3:$3,0)-1))</f>
        <v/>
      </c>
      <c r="CK137" s="107" t="str">
        <f aca="true">IF(ISBLANK(OFFSET('Raw Data'!$A$3,MATCH('Data above threshold'!$A137,'Raw Data'!$B$4:$B$185,0),MATCH('Data above threshold'!CK$4,'Raw Data'!$3:$3,0)-1)),"",OFFSET('Raw Data'!$A$3,MATCH('Data above threshold'!$A137,'Raw Data'!$B$4:$B$185,0),MATCH('Data above threshold'!CK$4,'Raw Data'!$3:$3,0)-1))</f>
        <v/>
      </c>
      <c r="CL137" s="107" t="str">
        <f aca="true">IF(ISBLANK(OFFSET('Raw Data'!$A$3,MATCH('Data above threshold'!$A137,'Raw Data'!$B$4:$B$185,0),MATCH('Data above threshold'!CL$4,'Raw Data'!$3:$3,0)-1)),"",OFFSET('Raw Data'!$A$3,MATCH('Data above threshold'!$A137,'Raw Data'!$B$4:$B$185,0),MATCH('Data above threshold'!CL$4,'Raw Data'!$3:$3,0)-1))</f>
        <v/>
      </c>
      <c r="CM137" s="107" t="str">
        <f aca="true">IF(ISBLANK(OFFSET('Raw Data'!$A$3,MATCH('Data above threshold'!$A137,'Raw Data'!$B$4:$B$185,0),MATCH('Data above threshold'!CM$4,'Raw Data'!$3:$3,0)-1)),"",OFFSET('Raw Data'!$A$3,MATCH('Data above threshold'!$A137,'Raw Data'!$B$4:$B$185,0),MATCH('Data above threshold'!CM$4,'Raw Data'!$3:$3,0)-1))</f>
        <v/>
      </c>
      <c r="CN137" s="107" t="str">
        <f aca="true">IF(ISBLANK(OFFSET('Raw Data'!$A$3,MATCH('Data above threshold'!$A137,'Raw Data'!$B$4:$B$185,0),MATCH('Data above threshold'!CN$4,'Raw Data'!$3:$3,0)-1)),"",OFFSET('Raw Data'!$A$3,MATCH('Data above threshold'!$A137,'Raw Data'!$B$4:$B$185,0),MATCH('Data above threshold'!CN$4,'Raw Data'!$3:$3,0)-1))</f>
        <v/>
      </c>
      <c r="CO137" s="107" t="str">
        <f aca="true">IF(ISBLANK(OFFSET('Raw Data'!$A$3,MATCH('Data above threshold'!$A137,'Raw Data'!$B$4:$B$185,0),MATCH('Data above threshold'!CO$4,'Raw Data'!$3:$3,0)-1)),"",OFFSET('Raw Data'!$A$3,MATCH('Data above threshold'!$A137,'Raw Data'!$B$4:$B$185,0),MATCH('Data above threshold'!CO$4,'Raw Data'!$3:$3,0)-1))</f>
        <v/>
      </c>
      <c r="CP137" s="107" t="str">
        <f aca="true">IF(ISBLANK(OFFSET('Raw Data'!$A$3,MATCH('Data above threshold'!$A137,'Raw Data'!$B$4:$B$185,0),MATCH('Data above threshold'!CP$4,'Raw Data'!$3:$3,0)-1)),"",OFFSET('Raw Data'!$A$3,MATCH('Data above threshold'!$A137,'Raw Data'!$B$4:$B$185,0),MATCH('Data above threshold'!CP$4,'Raw Data'!$3:$3,0)-1))</f>
        <v/>
      </c>
      <c r="CQ137" s="107" t="str">
        <f aca="true">IF(ISBLANK(OFFSET('Raw Data'!$A$3,MATCH('Data above threshold'!$A137,'Raw Data'!$B$4:$B$185,0),MATCH('Data above threshold'!CQ$4,'Raw Data'!$3:$3,0)-1)),"",OFFSET('Raw Data'!$A$3,MATCH('Data above threshold'!$A137,'Raw Data'!$B$4:$B$185,0),MATCH('Data above threshold'!CQ$4,'Raw Data'!$3:$3,0)-1))</f>
        <v/>
      </c>
      <c r="CR137" s="107" t="str">
        <f aca="true">IF(ISBLANK(OFFSET('Raw Data'!$A$3,MATCH('Data above threshold'!$A137,'Raw Data'!$B$4:$B$185,0),MATCH('Data above threshold'!CR$4,'Raw Data'!$3:$3,0)-1)),"",OFFSET('Raw Data'!$A$3,MATCH('Data above threshold'!$A137,'Raw Data'!$B$4:$B$185,0),MATCH('Data above threshold'!CR$4,'Raw Data'!$3:$3,0)-1))</f>
        <v/>
      </c>
    </row>
    <row r="138" customFormat="false" ht="15.5" hidden="false" customHeight="false" outlineLevel="0" collapsed="false">
      <c r="A138" s="107" t="n">
        <v>5121</v>
      </c>
      <c r="B138" s="107" t="n">
        <v>4</v>
      </c>
      <c r="C138" s="107" t="str">
        <f aca="true">IF(ISBLANK(OFFSET('Raw Data'!$A$3,MATCH('Data above threshold'!$A138,'Raw Data'!$B$4:$B$185,0),MATCH('Data above threshold'!C$4,'Raw Data'!$3:$3,0)-1)),"",OFFSET('Raw Data'!$A$3,MATCH('Data above threshold'!$A138,'Raw Data'!$B$4:$B$185,0),MATCH('Data above threshold'!C$4,'Raw Data'!$3:$3,0)-1))</f>
        <v/>
      </c>
      <c r="D138" s="107" t="str">
        <f aca="true">IF(ISBLANK(OFFSET('Raw Data'!$A$3,MATCH('Data above threshold'!$A138,'Raw Data'!$B$4:$B$185,0),MATCH('Data above threshold'!D$4,'Raw Data'!$3:$3,0)-1)),"",OFFSET('Raw Data'!$A$3,MATCH('Data above threshold'!$A138,'Raw Data'!$B$4:$B$185,0),MATCH('Data above threshold'!D$4,'Raw Data'!$3:$3,0)-1))</f>
        <v>Smartphone cost (handset)</v>
      </c>
      <c r="E138" s="107" t="str">
        <f aca="true">IF(ISBLANK(OFFSET('Raw Data'!$A$3,MATCH('Data above threshold'!$A138,'Raw Data'!$B$4:$B$185,0),MATCH('Data above threshold'!E$4,'Raw Data'!$3:$3,0)-1)),"",OFFSET('Raw Data'!$A$3,MATCH('Data above threshold'!$A138,'Raw Data'!$B$4:$B$185,0),MATCH('Data above threshold'!E$4,'Raw Data'!$3:$3,0)-1))</f>
        <v/>
      </c>
      <c r="F138" s="107" t="n">
        <f aca="true">IF(ISBLANK(OFFSET('Raw Data'!$A$3,MATCH('Data above threshold'!$A138,'Raw Data'!$B$4:$B$185,0),MATCH('Data above threshold'!F$4,'Raw Data'!$3:$3,0)-1)),"",OFFSET('Raw Data'!$A$3,MATCH('Data above threshold'!$A138,'Raw Data'!$B$4:$B$185,0),MATCH('Data above threshold'!F$4,'Raw Data'!$3:$3,0)-1))</f>
        <v>2021</v>
      </c>
      <c r="G138" s="107" t="str">
        <f aca="true">IF(ISBLANK(OFFSET('Raw Data'!$A$3,MATCH('Data above threshold'!$A138,'Raw Data'!$B$4:$B$185,0),MATCH('Data above threshold'!G$4,'Raw Data'!$3:$3,0)-1)),"",OFFSET('Raw Data'!$A$3,MATCH('Data above threshold'!$A138,'Raw Data'!$B$4:$B$185,0),MATCH('Data above threshold'!G$4,'Raw Data'!$3:$3,0)-1))</f>
        <v/>
      </c>
      <c r="H138" s="107" t="str">
        <f aca="true">IF(ISBLANK(OFFSET('Raw Data'!$A$3,MATCH('Data above threshold'!$A138,'Raw Data'!$B$4:$B$185,0),MATCH('Data above threshold'!H$4,'Raw Data'!$3:$3,0)-1)),"",OFFSET('Raw Data'!$A$3,MATCH('Data above threshold'!$A138,'Raw Data'!$B$4:$B$185,0),MATCH('Data above threshold'!H$4,'Raw Data'!$3:$3,0)-1))</f>
        <v>The Inclusive Internet Index</v>
      </c>
      <c r="I138" s="107" t="str">
        <f aca="true">IF(ISBLANK(OFFSET('Raw Data'!$A$3,MATCH('Data above threshold'!$A138,'Raw Data'!$B$4:$B$185,0),MATCH('Data above threshold'!I$4,'Raw Data'!$3:$3,0)-1)),"",OFFSET('Raw Data'!$A$3,MATCH('Data above threshold'!$A138,'Raw Data'!$B$4:$B$185,0),MATCH('Data above threshold'!I$4,'Raw Data'!$3:$3,0)-1))</f>
        <v/>
      </c>
      <c r="J138" s="107" t="str">
        <f aca="true">IF(ISBLANK(OFFSET('Raw Data'!$A$3,MATCH('Data above threshold'!$A138,'Raw Data'!$B$4:$B$185,0),MATCH('Data above threshold'!J$4,'Raw Data'!$3:$3,0)-1)),"",OFFSET('Raw Data'!$A$3,MATCH('Data above threshold'!$A138,'Raw Data'!$B$4:$B$185,0),MATCH('Data above threshold'!J$4,'Raw Data'!$3:$3,0)-1))</f>
        <v>Score 0-100</v>
      </c>
      <c r="K138" s="107" t="str">
        <f aca="true">IF(ISBLANK(OFFSET('Raw Data'!$A$3,MATCH('Data above threshold'!$A138,'Raw Data'!$B$4:$B$185,0),MATCH('Data above threshold'!K$4,'Raw Data'!$3:$3,0)-1)),"",OFFSET('Raw Data'!$A$3,MATCH('Data above threshold'!$A138,'Raw Data'!$B$4:$B$185,0),MATCH('Data above threshold'!K$4,'Raw Data'!$3:$3,0)-1))</f>
        <v>Plus</v>
      </c>
      <c r="L138" s="107" t="str">
        <f aca="true">IF(ISBLANK(OFFSET('Raw Data'!$A$3,MATCH('Data above threshold'!$A138,'Raw Data'!$B$4:$B$185,0),MATCH('Data above threshold'!L$4,'Raw Data'!$3:$3,0)-1)),"",OFFSET('Raw Data'!$A$3,MATCH('Data above threshold'!$A138,'Raw Data'!$B$4:$B$185,0),MATCH('Data above threshold'!L$4,'Raw Data'!$3:$3,0)-1))</f>
        <v>https://theinclusiveinternet.eiu.com</v>
      </c>
      <c r="M138" s="105" t="n">
        <f aca="false" t="array" ref="M138:M138">IFERROR(SKEW(IF(ISNUMBER(Q138:CR138),Q138:CR138,"")),"")</f>
        <v>-0.240602552852592</v>
      </c>
      <c r="N138" s="107" t="n">
        <v>0</v>
      </c>
      <c r="O138" s="107" t="str">
        <f aca="true">IF(ISBLANK(OFFSET('Raw Data'!$A$3,MATCH('Data above threshold'!$A138,'Raw Data'!$B$4:$B$185,0),MATCH('Data above threshold'!O$4,'Raw Data'!$3:$3,0)-1)),"",OFFSET('Raw Data'!$A$3,MATCH('Data above threshold'!$A138,'Raw Data'!$B$4:$B$185,0),MATCH('Data above threshold'!O$4,'Raw Data'!$3:$3,0)-1))</f>
        <v/>
      </c>
      <c r="P138" s="106" t="n">
        <f aca="false" t="array" ref="P138:P138">IF(B138&lt;4,"",1-IFERROR(SUM(ISNUMBER(Q138:CR138)*(1-$Q$3:$CR$3))/COUNTIF($Q$3:$CR$3,0),0))</f>
        <v>0.2</v>
      </c>
      <c r="Q138" s="107" t="n">
        <f aca="true">IF(ISBLANK(OFFSET('Raw Data'!$A$3,MATCH('Data above threshold'!$A138,'Raw Data'!$B$4:$B$185,0),MATCH('Data above threshold'!Q$4,'Raw Data'!$3:$3,0)-1)),"",OFFSET('Raw Data'!$A$3,MATCH('Data above threshold'!$A138,'Raw Data'!$B$4:$B$185,0),MATCH('Data above threshold'!Q$4,'Raw Data'!$3:$3,0)-1))</f>
        <v>54.3</v>
      </c>
      <c r="R138" s="107" t="n">
        <f aca="true">IF(ISBLANK(OFFSET('Raw Data'!$A$3,MATCH('Data above threshold'!$A138,'Raw Data'!$B$4:$B$185,0),MATCH('Data above threshold'!R$4,'Raw Data'!$3:$3,0)-1)),"",OFFSET('Raw Data'!$A$3,MATCH('Data above threshold'!$A138,'Raw Data'!$B$4:$B$185,0),MATCH('Data above threshold'!R$4,'Raw Data'!$3:$3,0)-1))</f>
        <v>100</v>
      </c>
      <c r="S138" s="107" t="n">
        <f aca="true">IF(ISBLANK(OFFSET('Raw Data'!$A$3,MATCH('Data above threshold'!$A138,'Raw Data'!$B$4:$B$185,0),MATCH('Data above threshold'!S$4,'Raw Data'!$3:$3,0)-1)),"",OFFSET('Raw Data'!$A$3,MATCH('Data above threshold'!$A138,'Raw Data'!$B$4:$B$185,0),MATCH('Data above threshold'!S$4,'Raw Data'!$3:$3,0)-1))</f>
        <v>75</v>
      </c>
      <c r="T138" s="107" t="n">
        <f aca="true">IF(ISBLANK(OFFSET('Raw Data'!$A$3,MATCH('Data above threshold'!$A138,'Raw Data'!$B$4:$B$185,0),MATCH('Data above threshold'!T$4,'Raw Data'!$3:$3,0)-1)),"",OFFSET('Raw Data'!$A$3,MATCH('Data above threshold'!$A138,'Raw Data'!$B$4:$B$185,0),MATCH('Data above threshold'!T$4,'Raw Data'!$3:$3,0)-1))</f>
        <v>100</v>
      </c>
      <c r="U138" s="107" t="n">
        <f aca="true">IF(ISBLANK(OFFSET('Raw Data'!$A$3,MATCH('Data above threshold'!$A138,'Raw Data'!$B$4:$B$185,0),MATCH('Data above threshold'!U$4,'Raw Data'!$3:$3,0)-1)),"",OFFSET('Raw Data'!$A$3,MATCH('Data above threshold'!$A138,'Raw Data'!$B$4:$B$185,0),MATCH('Data above threshold'!U$4,'Raw Data'!$3:$3,0)-1))</f>
        <v>39.4</v>
      </c>
      <c r="V138" s="107" t="e">
        <f aca="true">IF(ISBLANK(OFFSET('Raw Data'!$A$3,MATCH('Data above threshold'!$A138,'Raw Data'!$B$4:$B$185,0),MATCH('Data above threshold'!V$4,'Raw Data'!$3:$3,0)-1)),"",OFFSET('Raw Data'!$A$3,MATCH('Data above threshold'!$A138,'Raw Data'!$B$4:$B$185,0),MATCH('Data above threshold'!V$4,'Raw Data'!$3:$3,0)-1))</f>
        <v>#N/A</v>
      </c>
      <c r="W138" s="107" t="n">
        <f aca="true">IF(ISBLANK(OFFSET('Raw Data'!$A$3,MATCH('Data above threshold'!$A138,'Raw Data'!$B$4:$B$185,0),MATCH('Data above threshold'!W$4,'Raw Data'!$3:$3,0)-1)),"",OFFSET('Raw Data'!$A$3,MATCH('Data above threshold'!$A138,'Raw Data'!$B$4:$B$185,0),MATCH('Data above threshold'!W$4,'Raw Data'!$3:$3,0)-1))</f>
        <v>63.4</v>
      </c>
      <c r="X138" s="107" t="n">
        <f aca="true">IF(ISBLANK(OFFSET('Raw Data'!$A$3,MATCH('Data above threshold'!$A138,'Raw Data'!$B$4:$B$185,0),MATCH('Data above threshold'!X$4,'Raw Data'!$3:$3,0)-1)),"",OFFSET('Raw Data'!$A$3,MATCH('Data above threshold'!$A138,'Raw Data'!$B$4:$B$185,0),MATCH('Data above threshold'!X$4,'Raw Data'!$3:$3,0)-1))</f>
        <v>84.3</v>
      </c>
      <c r="Y138" s="107" t="n">
        <f aca="true">IF(ISBLANK(OFFSET('Raw Data'!$A$3,MATCH('Data above threshold'!$A138,'Raw Data'!$B$4:$B$185,0),MATCH('Data above threshold'!Y$4,'Raw Data'!$3:$3,0)-1)),"",OFFSET('Raw Data'!$A$3,MATCH('Data above threshold'!$A138,'Raw Data'!$B$4:$B$185,0),MATCH('Data above threshold'!Y$4,'Raw Data'!$3:$3,0)-1))</f>
        <v>84.3</v>
      </c>
      <c r="Z138" s="107" t="n">
        <f aca="true">IF(ISBLANK(OFFSET('Raw Data'!$A$3,MATCH('Data above threshold'!$A138,'Raw Data'!$B$4:$B$185,0),MATCH('Data above threshold'!Z$4,'Raw Data'!$3:$3,0)-1)),"",OFFSET('Raw Data'!$A$3,MATCH('Data above threshold'!$A138,'Raw Data'!$B$4:$B$185,0),MATCH('Data above threshold'!Z$4,'Raw Data'!$3:$3,0)-1))</f>
        <v>66</v>
      </c>
      <c r="AA138" s="107" t="n">
        <f aca="true">IF(ISBLANK(OFFSET('Raw Data'!$A$3,MATCH('Data above threshold'!$A138,'Raw Data'!$B$4:$B$185,0),MATCH('Data above threshold'!AA$4,'Raw Data'!$3:$3,0)-1)),"",OFFSET('Raw Data'!$A$3,MATCH('Data above threshold'!$A138,'Raw Data'!$B$4:$B$185,0),MATCH('Data above threshold'!AA$4,'Raw Data'!$3:$3,0)-1))</f>
        <v>63.7</v>
      </c>
      <c r="AB138" s="107" t="n">
        <f aca="true">IF(ISBLANK(OFFSET('Raw Data'!$A$3,MATCH('Data above threshold'!$A138,'Raw Data'!$B$4:$B$185,0),MATCH('Data above threshold'!AB$4,'Raw Data'!$3:$3,0)-1)),"",OFFSET('Raw Data'!$A$3,MATCH('Data above threshold'!$A138,'Raw Data'!$B$4:$B$185,0),MATCH('Data above threshold'!AB$4,'Raw Data'!$3:$3,0)-1))</f>
        <v>11.3</v>
      </c>
      <c r="AC138" s="107" t="n">
        <f aca="true">IF(ISBLANK(OFFSET('Raw Data'!$A$3,MATCH('Data above threshold'!$A138,'Raw Data'!$B$4:$B$185,0),MATCH('Data above threshold'!AC$4,'Raw Data'!$3:$3,0)-1)),"",OFFSET('Raw Data'!$A$3,MATCH('Data above threshold'!$A138,'Raw Data'!$B$4:$B$185,0),MATCH('Data above threshold'!AC$4,'Raw Data'!$3:$3,0)-1))</f>
        <v>54.8</v>
      </c>
      <c r="AD138" s="107" t="e">
        <f aca="true">IF(ISBLANK(OFFSET('Raw Data'!$A$3,MATCH('Data above threshold'!$A138,'Raw Data'!$B$4:$B$185,0),MATCH('Data above threshold'!AD$4,'Raw Data'!$3:$3,0)-1)),"",OFFSET('Raw Data'!$A$3,MATCH('Data above threshold'!$A138,'Raw Data'!$B$4:$B$185,0),MATCH('Data above threshold'!AD$4,'Raw Data'!$3:$3,0)-1))</f>
        <v>#N/A</v>
      </c>
      <c r="AE138" s="107" t="n">
        <f aca="true">IF(ISBLANK(OFFSET('Raw Data'!$A$3,MATCH('Data above threshold'!$A138,'Raw Data'!$B$4:$B$185,0),MATCH('Data above threshold'!AE$4,'Raw Data'!$3:$3,0)-1)),"",OFFSET('Raw Data'!$A$3,MATCH('Data above threshold'!$A138,'Raw Data'!$B$4:$B$185,0),MATCH('Data above threshold'!AE$4,'Raw Data'!$3:$3,0)-1))</f>
        <v>58.8</v>
      </c>
      <c r="AF138" s="107" t="e">
        <f aca="true">IF(ISBLANK(OFFSET('Raw Data'!$A$3,MATCH('Data above threshold'!$A138,'Raw Data'!$B$4:$B$185,0),MATCH('Data above threshold'!AF$4,'Raw Data'!$3:$3,0)-1)),"",OFFSET('Raw Data'!$A$3,MATCH('Data above threshold'!$A138,'Raw Data'!$B$4:$B$185,0),MATCH('Data above threshold'!AF$4,'Raw Data'!$3:$3,0)-1))</f>
        <v>#N/A</v>
      </c>
      <c r="AG138" s="107" t="n">
        <f aca="true">IF(ISBLANK(OFFSET('Raw Data'!$A$3,MATCH('Data above threshold'!$A138,'Raw Data'!$B$4:$B$185,0),MATCH('Data above threshold'!AG$4,'Raw Data'!$3:$3,0)-1)),"",OFFSET('Raw Data'!$A$3,MATCH('Data above threshold'!$A138,'Raw Data'!$B$4:$B$185,0),MATCH('Data above threshold'!AG$4,'Raw Data'!$3:$3,0)-1))</f>
        <v>74</v>
      </c>
      <c r="AH138" s="107" t="n">
        <f aca="true">IF(ISBLANK(OFFSET('Raw Data'!$A$3,MATCH('Data above threshold'!$A138,'Raw Data'!$B$4:$B$185,0),MATCH('Data above threshold'!AH$4,'Raw Data'!$3:$3,0)-1)),"",OFFSET('Raw Data'!$A$3,MATCH('Data above threshold'!$A138,'Raw Data'!$B$4:$B$185,0),MATCH('Data above threshold'!AH$4,'Raw Data'!$3:$3,0)-1))</f>
        <v>66</v>
      </c>
      <c r="AI138" s="107" t="n">
        <f aca="true">IF(ISBLANK(OFFSET('Raw Data'!$A$3,MATCH('Data above threshold'!$A138,'Raw Data'!$B$4:$B$185,0),MATCH('Data above threshold'!AI$4,'Raw Data'!$3:$3,0)-1)),"",OFFSET('Raw Data'!$A$3,MATCH('Data above threshold'!$A138,'Raw Data'!$B$4:$B$185,0),MATCH('Data above threshold'!AI$4,'Raw Data'!$3:$3,0)-1))</f>
        <v>58.4</v>
      </c>
      <c r="AJ138" s="107" t="n">
        <f aca="true">IF(ISBLANK(OFFSET('Raw Data'!$A$3,MATCH('Data above threshold'!$A138,'Raw Data'!$B$4:$B$185,0),MATCH('Data above threshold'!AJ$4,'Raw Data'!$3:$3,0)-1)),"",OFFSET('Raw Data'!$A$3,MATCH('Data above threshold'!$A138,'Raw Data'!$B$4:$B$185,0),MATCH('Data above threshold'!AJ$4,'Raw Data'!$3:$3,0)-1))</f>
        <v>32.9</v>
      </c>
      <c r="AK138" s="107" t="n">
        <f aca="true">IF(ISBLANK(OFFSET('Raw Data'!$A$3,MATCH('Data above threshold'!$A138,'Raw Data'!$B$4:$B$185,0),MATCH('Data above threshold'!AK$4,'Raw Data'!$3:$3,0)-1)),"",OFFSET('Raw Data'!$A$3,MATCH('Data above threshold'!$A138,'Raw Data'!$B$4:$B$185,0),MATCH('Data above threshold'!AK$4,'Raw Data'!$3:$3,0)-1))</f>
        <v>51.8</v>
      </c>
      <c r="AL138" s="107" t="n">
        <f aca="true">IF(ISBLANK(OFFSET('Raw Data'!$A$3,MATCH('Data above threshold'!$A138,'Raw Data'!$B$4:$B$185,0),MATCH('Data above threshold'!AL$4,'Raw Data'!$3:$3,0)-1)),"",OFFSET('Raw Data'!$A$3,MATCH('Data above threshold'!$A138,'Raw Data'!$B$4:$B$185,0),MATCH('Data above threshold'!AL$4,'Raw Data'!$3:$3,0)-1))</f>
        <v>78.8</v>
      </c>
      <c r="AM138" s="107" t="n">
        <f aca="true">IF(ISBLANK(OFFSET('Raw Data'!$A$3,MATCH('Data above threshold'!$A138,'Raw Data'!$B$4:$B$185,0),MATCH('Data above threshold'!AM$4,'Raw Data'!$3:$3,0)-1)),"",OFFSET('Raw Data'!$A$3,MATCH('Data above threshold'!$A138,'Raw Data'!$B$4:$B$185,0),MATCH('Data above threshold'!AM$4,'Raw Data'!$3:$3,0)-1))</f>
        <v>81.1</v>
      </c>
      <c r="AN138" s="107" t="e">
        <f aca="true">IF(ISBLANK(OFFSET('Raw Data'!$A$3,MATCH('Data above threshold'!$A138,'Raw Data'!$B$4:$B$185,0),MATCH('Data above threshold'!AN$4,'Raw Data'!$3:$3,0)-1)),"",OFFSET('Raw Data'!$A$3,MATCH('Data above threshold'!$A138,'Raw Data'!$B$4:$B$185,0),MATCH('Data above threshold'!AN$4,'Raw Data'!$3:$3,0)-1))</f>
        <v>#N/A</v>
      </c>
      <c r="AO138" s="107" t="n">
        <f aca="true">IF(ISBLANK(OFFSET('Raw Data'!$A$3,MATCH('Data above threshold'!$A138,'Raw Data'!$B$4:$B$185,0),MATCH('Data above threshold'!AO$4,'Raw Data'!$3:$3,0)-1)),"",OFFSET('Raw Data'!$A$3,MATCH('Data above threshold'!$A138,'Raw Data'!$B$4:$B$185,0),MATCH('Data above threshold'!AO$4,'Raw Data'!$3:$3,0)-1))</f>
        <v>84.5</v>
      </c>
      <c r="AP138" s="107" t="n">
        <f aca="true">IF(ISBLANK(OFFSET('Raw Data'!$A$3,MATCH('Data above threshold'!$A138,'Raw Data'!$B$4:$B$185,0),MATCH('Data above threshold'!AP$4,'Raw Data'!$3:$3,0)-1)),"",OFFSET('Raw Data'!$A$3,MATCH('Data above threshold'!$A138,'Raw Data'!$B$4:$B$185,0),MATCH('Data above threshold'!AP$4,'Raw Data'!$3:$3,0)-1))</f>
        <v>93.6</v>
      </c>
      <c r="AQ138" s="107" t="n">
        <f aca="true">IF(ISBLANK(OFFSET('Raw Data'!$A$3,MATCH('Data above threshold'!$A138,'Raw Data'!$B$4:$B$185,0),MATCH('Data above threshold'!AQ$4,'Raw Data'!$3:$3,0)-1)),"",OFFSET('Raw Data'!$A$3,MATCH('Data above threshold'!$A138,'Raw Data'!$B$4:$B$185,0),MATCH('Data above threshold'!AQ$4,'Raw Data'!$3:$3,0)-1))</f>
        <v>38.7</v>
      </c>
      <c r="AR138" s="107" t="n">
        <f aca="true">IF(ISBLANK(OFFSET('Raw Data'!$A$3,MATCH('Data above threshold'!$A138,'Raw Data'!$B$4:$B$185,0),MATCH('Data above threshold'!AR$4,'Raw Data'!$3:$3,0)-1)),"",OFFSET('Raw Data'!$A$3,MATCH('Data above threshold'!$A138,'Raw Data'!$B$4:$B$185,0),MATCH('Data above threshold'!AR$4,'Raw Data'!$3:$3,0)-1))</f>
        <v>33.3</v>
      </c>
      <c r="AS138" s="107" t="n">
        <f aca="true">IF(ISBLANK(OFFSET('Raw Data'!$A$3,MATCH('Data above threshold'!$A138,'Raw Data'!$B$4:$B$185,0),MATCH('Data above threshold'!AS$4,'Raw Data'!$3:$3,0)-1)),"",OFFSET('Raw Data'!$A$3,MATCH('Data above threshold'!$A138,'Raw Data'!$B$4:$B$185,0),MATCH('Data above threshold'!AS$4,'Raw Data'!$3:$3,0)-1))</f>
        <v>70.7</v>
      </c>
      <c r="AT138" s="107" t="e">
        <f aca="true">IF(ISBLANK(OFFSET('Raw Data'!$A$3,MATCH('Data above threshold'!$A138,'Raw Data'!$B$4:$B$185,0),MATCH('Data above threshold'!AT$4,'Raw Data'!$3:$3,0)-1)),"",OFFSET('Raw Data'!$A$3,MATCH('Data above threshold'!$A138,'Raw Data'!$B$4:$B$185,0),MATCH('Data above threshold'!AT$4,'Raw Data'!$3:$3,0)-1))</f>
        <v>#N/A</v>
      </c>
      <c r="AU138" s="107" t="n">
        <f aca="true">IF(ISBLANK(OFFSET('Raw Data'!$A$3,MATCH('Data above threshold'!$A138,'Raw Data'!$B$4:$B$185,0),MATCH('Data above threshold'!AU$4,'Raw Data'!$3:$3,0)-1)),"",OFFSET('Raw Data'!$A$3,MATCH('Data above threshold'!$A138,'Raw Data'!$B$4:$B$185,0),MATCH('Data above threshold'!AU$4,'Raw Data'!$3:$3,0)-1))</f>
        <v>51.5</v>
      </c>
      <c r="AV138" s="107" t="n">
        <f aca="true">IF(ISBLANK(OFFSET('Raw Data'!$A$3,MATCH('Data above threshold'!$A138,'Raw Data'!$B$4:$B$185,0),MATCH('Data above threshold'!AV$4,'Raw Data'!$3:$3,0)-1)),"",OFFSET('Raw Data'!$A$3,MATCH('Data above threshold'!$A138,'Raw Data'!$B$4:$B$185,0),MATCH('Data above threshold'!AV$4,'Raw Data'!$3:$3,0)-1))</f>
        <v>37.9</v>
      </c>
      <c r="AW138" s="107" t="n">
        <f aca="true">IF(ISBLANK(OFFSET('Raw Data'!$A$3,MATCH('Data above threshold'!$A138,'Raw Data'!$B$4:$B$185,0),MATCH('Data above threshold'!AW$4,'Raw Data'!$3:$3,0)-1)),"",OFFSET('Raw Data'!$A$3,MATCH('Data above threshold'!$A138,'Raw Data'!$B$4:$B$185,0),MATCH('Data above threshold'!AW$4,'Raw Data'!$3:$3,0)-1))</f>
        <v>61.8</v>
      </c>
      <c r="AX138" s="107" t="e">
        <f aca="true">IF(ISBLANK(OFFSET('Raw Data'!$A$3,MATCH('Data above threshold'!$A138,'Raw Data'!$B$4:$B$185,0),MATCH('Data above threshold'!AX$4,'Raw Data'!$3:$3,0)-1)),"",OFFSET('Raw Data'!$A$3,MATCH('Data above threshold'!$A138,'Raw Data'!$B$4:$B$185,0),MATCH('Data above threshold'!AX$4,'Raw Data'!$3:$3,0)-1))</f>
        <v>#N/A</v>
      </c>
      <c r="AY138" s="107" t="n">
        <f aca="true">IF(ISBLANK(OFFSET('Raw Data'!$A$3,MATCH('Data above threshold'!$A138,'Raw Data'!$B$4:$B$185,0),MATCH('Data above threshold'!AY$4,'Raw Data'!$3:$3,0)-1)),"",OFFSET('Raw Data'!$A$3,MATCH('Data above threshold'!$A138,'Raw Data'!$B$4:$B$185,0),MATCH('Data above threshold'!AY$4,'Raw Data'!$3:$3,0)-1))</f>
        <v>83.9</v>
      </c>
      <c r="AZ138" s="107" t="n">
        <f aca="true">IF(ISBLANK(OFFSET('Raw Data'!$A$3,MATCH('Data above threshold'!$A138,'Raw Data'!$B$4:$B$185,0),MATCH('Data above threshold'!AZ$4,'Raw Data'!$3:$3,0)-1)),"",OFFSET('Raw Data'!$A$3,MATCH('Data above threshold'!$A138,'Raw Data'!$B$4:$B$185,0),MATCH('Data above threshold'!AZ$4,'Raw Data'!$3:$3,0)-1))</f>
        <v>62.8</v>
      </c>
      <c r="BA138" s="107" t="n">
        <f aca="true">IF(ISBLANK(OFFSET('Raw Data'!$A$3,MATCH('Data above threshold'!$A138,'Raw Data'!$B$4:$B$185,0),MATCH('Data above threshold'!BA$4,'Raw Data'!$3:$3,0)-1)),"",OFFSET('Raw Data'!$A$3,MATCH('Data above threshold'!$A138,'Raw Data'!$B$4:$B$185,0),MATCH('Data above threshold'!BA$4,'Raw Data'!$3:$3,0)-1))</f>
        <v>87.1</v>
      </c>
      <c r="BB138" s="107" t="n">
        <f aca="true">IF(ISBLANK(OFFSET('Raw Data'!$A$3,MATCH('Data above threshold'!$A138,'Raw Data'!$B$4:$B$185,0),MATCH('Data above threshold'!BB$4,'Raw Data'!$3:$3,0)-1)),"",OFFSET('Raw Data'!$A$3,MATCH('Data above threshold'!$A138,'Raw Data'!$B$4:$B$185,0),MATCH('Data above threshold'!BB$4,'Raw Data'!$3:$3,0)-1))</f>
        <v>33.1</v>
      </c>
      <c r="BC138" s="107" t="n">
        <f aca="true">IF(ISBLANK(OFFSET('Raw Data'!$A$3,MATCH('Data above threshold'!$A138,'Raw Data'!$B$4:$B$185,0),MATCH('Data above threshold'!BC$4,'Raw Data'!$3:$3,0)-1)),"",OFFSET('Raw Data'!$A$3,MATCH('Data above threshold'!$A138,'Raw Data'!$B$4:$B$185,0),MATCH('Data above threshold'!BC$4,'Raw Data'!$3:$3,0)-1))</f>
        <v>68.1</v>
      </c>
      <c r="BD138" s="107" t="n">
        <f aca="true">IF(ISBLANK(OFFSET('Raw Data'!$A$3,MATCH('Data above threshold'!$A138,'Raw Data'!$B$4:$B$185,0),MATCH('Data above threshold'!BD$4,'Raw Data'!$3:$3,0)-1)),"",OFFSET('Raw Data'!$A$3,MATCH('Data above threshold'!$A138,'Raw Data'!$B$4:$B$185,0),MATCH('Data above threshold'!BD$4,'Raw Data'!$3:$3,0)-1))</f>
        <v>52.2</v>
      </c>
      <c r="BE138" s="107" t="n">
        <f aca="true">IF(ISBLANK(OFFSET('Raw Data'!$A$3,MATCH('Data above threshold'!$A138,'Raw Data'!$B$4:$B$185,0),MATCH('Data above threshold'!BE$4,'Raw Data'!$3:$3,0)-1)),"",OFFSET('Raw Data'!$A$3,MATCH('Data above threshold'!$A138,'Raw Data'!$B$4:$B$185,0),MATCH('Data above threshold'!BE$4,'Raw Data'!$3:$3,0)-1))</f>
        <v>72.1</v>
      </c>
      <c r="BF138" s="107" t="n">
        <f aca="true">IF(ISBLANK(OFFSET('Raw Data'!$A$3,MATCH('Data above threshold'!$A138,'Raw Data'!$B$4:$B$185,0),MATCH('Data above threshold'!BF$4,'Raw Data'!$3:$3,0)-1)),"",OFFSET('Raw Data'!$A$3,MATCH('Data above threshold'!$A138,'Raw Data'!$B$4:$B$185,0),MATCH('Data above threshold'!BF$4,'Raw Data'!$3:$3,0)-1))</f>
        <v>29</v>
      </c>
      <c r="BG138" s="107" t="e">
        <f aca="true">IF(ISBLANK(OFFSET('Raw Data'!$A$3,MATCH('Data above threshold'!$A138,'Raw Data'!$B$4:$B$185,0),MATCH('Data above threshold'!BG$4,'Raw Data'!$3:$3,0)-1)),"",OFFSET('Raw Data'!$A$3,MATCH('Data above threshold'!$A138,'Raw Data'!$B$4:$B$185,0),MATCH('Data above threshold'!BG$4,'Raw Data'!$3:$3,0)-1))</f>
        <v>#N/A</v>
      </c>
      <c r="BH138" s="107" t="n">
        <f aca="true">IF(ISBLANK(OFFSET('Raw Data'!$A$3,MATCH('Data above threshold'!$A138,'Raw Data'!$B$4:$B$185,0),MATCH('Data above threshold'!BH$4,'Raw Data'!$3:$3,0)-1)),"",OFFSET('Raw Data'!$A$3,MATCH('Data above threshold'!$A138,'Raw Data'!$B$4:$B$185,0),MATCH('Data above threshold'!BH$4,'Raw Data'!$3:$3,0)-1))</f>
        <v>37.8</v>
      </c>
      <c r="BI138" s="107" t="n">
        <f aca="true">IF(ISBLANK(OFFSET('Raw Data'!$A$3,MATCH('Data above threshold'!$A138,'Raw Data'!$B$4:$B$185,0),MATCH('Data above threshold'!BI$4,'Raw Data'!$3:$3,0)-1)),"",OFFSET('Raw Data'!$A$3,MATCH('Data above threshold'!$A138,'Raw Data'!$B$4:$B$185,0),MATCH('Data above threshold'!BI$4,'Raw Data'!$3:$3,0)-1))</f>
        <v>18.4</v>
      </c>
      <c r="BJ138" s="107" t="e">
        <f aca="true">IF(ISBLANK(OFFSET('Raw Data'!$A$3,MATCH('Data above threshold'!$A138,'Raw Data'!$B$4:$B$185,0),MATCH('Data above threshold'!BJ$4,'Raw Data'!$3:$3,0)-1)),"",OFFSET('Raw Data'!$A$3,MATCH('Data above threshold'!$A138,'Raw Data'!$B$4:$B$185,0),MATCH('Data above threshold'!BJ$4,'Raw Data'!$3:$3,0)-1))</f>
        <v>#N/A</v>
      </c>
      <c r="BK138" s="107" t="n">
        <f aca="true">IF(ISBLANK(OFFSET('Raw Data'!$A$3,MATCH('Data above threshold'!$A138,'Raw Data'!$B$4:$B$185,0),MATCH('Data above threshold'!BK$4,'Raw Data'!$3:$3,0)-1)),"",OFFSET('Raw Data'!$A$3,MATCH('Data above threshold'!$A138,'Raw Data'!$B$4:$B$185,0),MATCH('Data above threshold'!BK$4,'Raw Data'!$3:$3,0)-1))</f>
        <v>45.1</v>
      </c>
      <c r="BL138" s="107" t="n">
        <f aca="true">IF(ISBLANK(OFFSET('Raw Data'!$A$3,MATCH('Data above threshold'!$A138,'Raw Data'!$B$4:$B$185,0),MATCH('Data above threshold'!BL$4,'Raw Data'!$3:$3,0)-1)),"",OFFSET('Raw Data'!$A$3,MATCH('Data above threshold'!$A138,'Raw Data'!$B$4:$B$185,0),MATCH('Data above threshold'!BL$4,'Raw Data'!$3:$3,0)-1))</f>
        <v>43.2</v>
      </c>
      <c r="BM138" s="107" t="n">
        <f aca="true">IF(ISBLANK(OFFSET('Raw Data'!$A$3,MATCH('Data above threshold'!$A138,'Raw Data'!$B$4:$B$185,0),MATCH('Data above threshold'!BM$4,'Raw Data'!$3:$3,0)-1)),"",OFFSET('Raw Data'!$A$3,MATCH('Data above threshold'!$A138,'Raw Data'!$B$4:$B$185,0),MATCH('Data above threshold'!BM$4,'Raw Data'!$3:$3,0)-1))</f>
        <v>0</v>
      </c>
      <c r="BN138" s="107" t="n">
        <f aca="true">IF(ISBLANK(OFFSET('Raw Data'!$A$3,MATCH('Data above threshold'!$A138,'Raw Data'!$B$4:$B$185,0),MATCH('Data above threshold'!BN$4,'Raw Data'!$3:$3,0)-1)),"",OFFSET('Raw Data'!$A$3,MATCH('Data above threshold'!$A138,'Raw Data'!$B$4:$B$185,0),MATCH('Data above threshold'!BN$4,'Raw Data'!$3:$3,0)-1))</f>
        <v>47.5</v>
      </c>
      <c r="BO138" s="107" t="n">
        <f aca="true">IF(ISBLANK(OFFSET('Raw Data'!$A$3,MATCH('Data above threshold'!$A138,'Raw Data'!$B$4:$B$185,0),MATCH('Data above threshold'!BO$4,'Raw Data'!$3:$3,0)-1)),"",OFFSET('Raw Data'!$A$3,MATCH('Data above threshold'!$A138,'Raw Data'!$B$4:$B$185,0),MATCH('Data above threshold'!BO$4,'Raw Data'!$3:$3,0)-1))</f>
        <v>76.4</v>
      </c>
      <c r="BP138" s="107" t="e">
        <f aca="true">IF(ISBLANK(OFFSET('Raw Data'!$A$3,MATCH('Data above threshold'!$A138,'Raw Data'!$B$4:$B$185,0),MATCH('Data above threshold'!BP$4,'Raw Data'!$3:$3,0)-1)),"",OFFSET('Raw Data'!$A$3,MATCH('Data above threshold'!$A138,'Raw Data'!$B$4:$B$185,0),MATCH('Data above threshold'!BP$4,'Raw Data'!$3:$3,0)-1))</f>
        <v>#N/A</v>
      </c>
      <c r="BQ138" s="107" t="n">
        <f aca="true">IF(ISBLANK(OFFSET('Raw Data'!$A$3,MATCH('Data above threshold'!$A138,'Raw Data'!$B$4:$B$185,0),MATCH('Data above threshold'!BQ$4,'Raw Data'!$3:$3,0)-1)),"",OFFSET('Raw Data'!$A$3,MATCH('Data above threshold'!$A138,'Raw Data'!$B$4:$B$185,0),MATCH('Data above threshold'!BQ$4,'Raw Data'!$3:$3,0)-1))</f>
        <v>93.8</v>
      </c>
      <c r="BR138" s="107" t="n">
        <f aca="true">IF(ISBLANK(OFFSET('Raw Data'!$A$3,MATCH('Data above threshold'!$A138,'Raw Data'!$B$4:$B$185,0),MATCH('Data above threshold'!BR$4,'Raw Data'!$3:$3,0)-1)),"",OFFSET('Raw Data'!$A$3,MATCH('Data above threshold'!$A138,'Raw Data'!$B$4:$B$185,0),MATCH('Data above threshold'!BR$4,'Raw Data'!$3:$3,0)-1))</f>
        <v>35.3</v>
      </c>
      <c r="BS138" s="107" t="n">
        <f aca="true">IF(ISBLANK(OFFSET('Raw Data'!$A$3,MATCH('Data above threshold'!$A138,'Raw Data'!$B$4:$B$185,0),MATCH('Data above threshold'!BS$4,'Raw Data'!$3:$3,0)-1)),"",OFFSET('Raw Data'!$A$3,MATCH('Data above threshold'!$A138,'Raw Data'!$B$4:$B$185,0),MATCH('Data above threshold'!BS$4,'Raw Data'!$3:$3,0)-1))</f>
        <v>70.7</v>
      </c>
      <c r="BT138" s="107" t="n">
        <f aca="true">IF(ISBLANK(OFFSET('Raw Data'!$A$3,MATCH('Data above threshold'!$A138,'Raw Data'!$B$4:$B$185,0),MATCH('Data above threshold'!BT$4,'Raw Data'!$3:$3,0)-1)),"",OFFSET('Raw Data'!$A$3,MATCH('Data above threshold'!$A138,'Raw Data'!$B$4:$B$185,0),MATCH('Data above threshold'!BT$4,'Raw Data'!$3:$3,0)-1))</f>
        <v>59.9</v>
      </c>
      <c r="BU138" s="107" t="n">
        <f aca="true">IF(ISBLANK(OFFSET('Raw Data'!$A$3,MATCH('Data above threshold'!$A138,'Raw Data'!$B$4:$B$185,0),MATCH('Data above threshold'!BU$4,'Raw Data'!$3:$3,0)-1)),"",OFFSET('Raw Data'!$A$3,MATCH('Data above threshold'!$A138,'Raw Data'!$B$4:$B$185,0),MATCH('Data above threshold'!BU$4,'Raw Data'!$3:$3,0)-1))</f>
        <v>46.1</v>
      </c>
      <c r="BV138" s="107" t="n">
        <f aca="true">IF(ISBLANK(OFFSET('Raw Data'!$A$3,MATCH('Data above threshold'!$A138,'Raw Data'!$B$4:$B$185,0),MATCH('Data above threshold'!BV$4,'Raw Data'!$3:$3,0)-1)),"",OFFSET('Raw Data'!$A$3,MATCH('Data above threshold'!$A138,'Raw Data'!$B$4:$B$185,0),MATCH('Data above threshold'!BV$4,'Raw Data'!$3:$3,0)-1))</f>
        <v>46.3</v>
      </c>
      <c r="BW138" s="107" t="n">
        <f aca="true">IF(ISBLANK(OFFSET('Raw Data'!$A$3,MATCH('Data above threshold'!$A138,'Raw Data'!$B$4:$B$185,0),MATCH('Data above threshold'!BW$4,'Raw Data'!$3:$3,0)-1)),"",OFFSET('Raw Data'!$A$3,MATCH('Data above threshold'!$A138,'Raw Data'!$B$4:$B$185,0),MATCH('Data above threshold'!BW$4,'Raw Data'!$3:$3,0)-1))</f>
        <v>68.6</v>
      </c>
      <c r="BX138" s="107" t="n">
        <f aca="true">IF(ISBLANK(OFFSET('Raw Data'!$A$3,MATCH('Data above threshold'!$A138,'Raw Data'!$B$4:$B$185,0),MATCH('Data above threshold'!BX$4,'Raw Data'!$3:$3,0)-1)),"",OFFSET('Raw Data'!$A$3,MATCH('Data above threshold'!$A138,'Raw Data'!$B$4:$B$185,0),MATCH('Data above threshold'!BX$4,'Raw Data'!$3:$3,0)-1))</f>
        <v>73.3</v>
      </c>
      <c r="BY138" s="107" t="n">
        <f aca="true">IF(ISBLANK(OFFSET('Raw Data'!$A$3,MATCH('Data above threshold'!$A138,'Raw Data'!$B$4:$B$185,0),MATCH('Data above threshold'!BY$4,'Raw Data'!$3:$3,0)-1)),"",OFFSET('Raw Data'!$A$3,MATCH('Data above threshold'!$A138,'Raw Data'!$B$4:$B$185,0),MATCH('Data above threshold'!BY$4,'Raw Data'!$3:$3,0)-1))</f>
        <v>66.2</v>
      </c>
      <c r="BZ138" s="107" t="n">
        <f aca="true">IF(ISBLANK(OFFSET('Raw Data'!$A$3,MATCH('Data above threshold'!$A138,'Raw Data'!$B$4:$B$185,0),MATCH('Data above threshold'!BZ$4,'Raw Data'!$3:$3,0)-1)),"",OFFSET('Raw Data'!$A$3,MATCH('Data above threshold'!$A138,'Raw Data'!$B$4:$B$185,0),MATCH('Data above threshold'!BZ$4,'Raw Data'!$3:$3,0)-1))</f>
        <v>73.5</v>
      </c>
      <c r="CA138" s="107" t="n">
        <f aca="true">IF(ISBLANK(OFFSET('Raw Data'!$A$3,MATCH('Data above threshold'!$A138,'Raw Data'!$B$4:$B$185,0),MATCH('Data above threshold'!CA$4,'Raw Data'!$3:$3,0)-1)),"",OFFSET('Raw Data'!$A$3,MATCH('Data above threshold'!$A138,'Raw Data'!$B$4:$B$185,0),MATCH('Data above threshold'!CA$4,'Raw Data'!$3:$3,0)-1))</f>
        <v>18.3</v>
      </c>
      <c r="CB138" s="107" t="n">
        <f aca="true">IF(ISBLANK(OFFSET('Raw Data'!$A$3,MATCH('Data above threshold'!$A138,'Raw Data'!$B$4:$B$185,0),MATCH('Data above threshold'!CB$4,'Raw Data'!$3:$3,0)-1)),"",OFFSET('Raw Data'!$A$3,MATCH('Data above threshold'!$A138,'Raw Data'!$B$4:$B$185,0),MATCH('Data above threshold'!CB$4,'Raw Data'!$3:$3,0)-1))</f>
        <v>16</v>
      </c>
      <c r="CC138" s="107" t="n">
        <f aca="true">IF(ISBLANK(OFFSET('Raw Data'!$A$3,MATCH('Data above threshold'!$A138,'Raw Data'!$B$4:$B$185,0),MATCH('Data above threshold'!CC$4,'Raw Data'!$3:$3,0)-1)),"",OFFSET('Raw Data'!$A$3,MATCH('Data above threshold'!$A138,'Raw Data'!$B$4:$B$185,0),MATCH('Data above threshold'!CC$4,'Raw Data'!$3:$3,0)-1))</f>
        <v>37.1</v>
      </c>
      <c r="CD138" s="107" t="n">
        <f aca="true">IF(ISBLANK(OFFSET('Raw Data'!$A$3,MATCH('Data above threshold'!$A138,'Raw Data'!$B$4:$B$185,0),MATCH('Data above threshold'!CD$4,'Raw Data'!$3:$3,0)-1)),"",OFFSET('Raw Data'!$A$3,MATCH('Data above threshold'!$A138,'Raw Data'!$B$4:$B$185,0),MATCH('Data above threshold'!CD$4,'Raw Data'!$3:$3,0)-1))</f>
        <v>100</v>
      </c>
      <c r="CE138" s="107" t="e">
        <f aca="true">IF(ISBLANK(OFFSET('Raw Data'!$A$3,MATCH('Data above threshold'!$A138,'Raw Data'!$B$4:$B$185,0),MATCH('Data above threshold'!CE$4,'Raw Data'!$3:$3,0)-1)),"",OFFSET('Raw Data'!$A$3,MATCH('Data above threshold'!$A138,'Raw Data'!$B$4:$B$185,0),MATCH('Data above threshold'!CE$4,'Raw Data'!$3:$3,0)-1))</f>
        <v>#N/A</v>
      </c>
      <c r="CF138" s="107" t="e">
        <f aca="true">IF(ISBLANK(OFFSET('Raw Data'!$A$3,MATCH('Data above threshold'!$A138,'Raw Data'!$B$4:$B$185,0),MATCH('Data above threshold'!CF$4,'Raw Data'!$3:$3,0)-1)),"",OFFSET('Raw Data'!$A$3,MATCH('Data above threshold'!$A138,'Raw Data'!$B$4:$B$185,0),MATCH('Data above threshold'!CF$4,'Raw Data'!$3:$3,0)-1))</f>
        <v>#N/A</v>
      </c>
      <c r="CG138" s="107" t="e">
        <f aca="true">IF(ISBLANK(OFFSET('Raw Data'!$A$3,MATCH('Data above threshold'!$A138,'Raw Data'!$B$4:$B$185,0),MATCH('Data above threshold'!CG$4,'Raw Data'!$3:$3,0)-1)),"",OFFSET('Raw Data'!$A$3,MATCH('Data above threshold'!$A138,'Raw Data'!$B$4:$B$185,0),MATCH('Data above threshold'!CG$4,'Raw Data'!$3:$3,0)-1))</f>
        <v>#N/A</v>
      </c>
      <c r="CH138" s="107" t="n">
        <f aca="true">IF(ISBLANK(OFFSET('Raw Data'!$A$3,MATCH('Data above threshold'!$A138,'Raw Data'!$B$4:$B$185,0),MATCH('Data above threshold'!CH$4,'Raw Data'!$3:$3,0)-1)),"",OFFSET('Raw Data'!$A$3,MATCH('Data above threshold'!$A138,'Raw Data'!$B$4:$B$185,0),MATCH('Data above threshold'!CH$4,'Raw Data'!$3:$3,0)-1))</f>
        <v>71.7</v>
      </c>
      <c r="CI138" s="107" t="e">
        <f aca="true">IF(ISBLANK(OFFSET('Raw Data'!$A$3,MATCH('Data above threshold'!$A138,'Raw Data'!$B$4:$B$185,0),MATCH('Data above threshold'!CI$4,'Raw Data'!$3:$3,0)-1)),"",OFFSET('Raw Data'!$A$3,MATCH('Data above threshold'!$A138,'Raw Data'!$B$4:$B$185,0),MATCH('Data above threshold'!CI$4,'Raw Data'!$3:$3,0)-1))</f>
        <v>#N/A</v>
      </c>
      <c r="CJ138" s="107" t="e">
        <f aca="true">IF(ISBLANK(OFFSET('Raw Data'!$A$3,MATCH('Data above threshold'!$A138,'Raw Data'!$B$4:$B$185,0),MATCH('Data above threshold'!CJ$4,'Raw Data'!$3:$3,0)-1)),"",OFFSET('Raw Data'!$A$3,MATCH('Data above threshold'!$A138,'Raw Data'!$B$4:$B$185,0),MATCH('Data above threshold'!CJ$4,'Raw Data'!$3:$3,0)-1))</f>
        <v>#N/A</v>
      </c>
      <c r="CK138" s="107" t="e">
        <f aca="true">IF(ISBLANK(OFFSET('Raw Data'!$A$3,MATCH('Data above threshold'!$A138,'Raw Data'!$B$4:$B$185,0),MATCH('Data above threshold'!CK$4,'Raw Data'!$3:$3,0)-1)),"",OFFSET('Raw Data'!$A$3,MATCH('Data above threshold'!$A138,'Raw Data'!$B$4:$B$185,0),MATCH('Data above threshold'!CK$4,'Raw Data'!$3:$3,0)-1))</f>
        <v>#N/A</v>
      </c>
      <c r="CL138" s="107" t="n">
        <f aca="true">IF(ISBLANK(OFFSET('Raw Data'!$A$3,MATCH('Data above threshold'!$A138,'Raw Data'!$B$4:$B$185,0),MATCH('Data above threshold'!CL$4,'Raw Data'!$3:$3,0)-1)),"",OFFSET('Raw Data'!$A$3,MATCH('Data above threshold'!$A138,'Raw Data'!$B$4:$B$185,0),MATCH('Data above threshold'!CL$4,'Raw Data'!$3:$3,0)-1))</f>
        <v>44.8</v>
      </c>
      <c r="CM138" s="107" t="n">
        <f aca="true">IF(ISBLANK(OFFSET('Raw Data'!$A$3,MATCH('Data above threshold'!$A138,'Raw Data'!$B$4:$B$185,0),MATCH('Data above threshold'!CM$4,'Raw Data'!$3:$3,0)-1)),"",OFFSET('Raw Data'!$A$3,MATCH('Data above threshold'!$A138,'Raw Data'!$B$4:$B$185,0),MATCH('Data above threshold'!CM$4,'Raw Data'!$3:$3,0)-1))</f>
        <v>72.6</v>
      </c>
      <c r="CN138" s="107" t="n">
        <f aca="true">IF(ISBLANK(OFFSET('Raw Data'!$A$3,MATCH('Data above threshold'!$A138,'Raw Data'!$B$4:$B$185,0),MATCH('Data above threshold'!CN$4,'Raw Data'!$3:$3,0)-1)),"",OFFSET('Raw Data'!$A$3,MATCH('Data above threshold'!$A138,'Raw Data'!$B$4:$B$185,0),MATCH('Data above threshold'!CN$4,'Raw Data'!$3:$3,0)-1))</f>
        <v>100</v>
      </c>
      <c r="CO138" s="107" t="n">
        <f aca="true">IF(ISBLANK(OFFSET('Raw Data'!$A$3,MATCH('Data above threshold'!$A138,'Raw Data'!$B$4:$B$185,0),MATCH('Data above threshold'!CO$4,'Raw Data'!$3:$3,0)-1)),"",OFFSET('Raw Data'!$A$3,MATCH('Data above threshold'!$A138,'Raw Data'!$B$4:$B$185,0),MATCH('Data above threshold'!CO$4,'Raw Data'!$3:$3,0)-1))</f>
        <v>33.1</v>
      </c>
      <c r="CP138" s="107" t="e">
        <f aca="true">IF(ISBLANK(OFFSET('Raw Data'!$A$3,MATCH('Data above threshold'!$A138,'Raw Data'!$B$4:$B$185,0),MATCH('Data above threshold'!CP$4,'Raw Data'!$3:$3,0)-1)),"",OFFSET('Raw Data'!$A$3,MATCH('Data above threshold'!$A138,'Raw Data'!$B$4:$B$185,0),MATCH('Data above threshold'!CP$4,'Raw Data'!$3:$3,0)-1))</f>
        <v>#N/A</v>
      </c>
      <c r="CQ138" s="107" t="n">
        <f aca="true">IF(ISBLANK(OFFSET('Raw Data'!$A$3,MATCH('Data above threshold'!$A138,'Raw Data'!$B$4:$B$185,0),MATCH('Data above threshold'!CQ$4,'Raw Data'!$3:$3,0)-1)),"",OFFSET('Raw Data'!$A$3,MATCH('Data above threshold'!$A138,'Raw Data'!$B$4:$B$185,0),MATCH('Data above threshold'!CQ$4,'Raw Data'!$3:$3,0)-1))</f>
        <v>41.2</v>
      </c>
      <c r="CR138" s="107" t="n">
        <f aca="true">IF(ISBLANK(OFFSET('Raw Data'!$A$3,MATCH('Data above threshold'!$A138,'Raw Data'!$B$4:$B$185,0),MATCH('Data above threshold'!CR$4,'Raw Data'!$3:$3,0)-1)),"",OFFSET('Raw Data'!$A$3,MATCH('Data above threshold'!$A138,'Raw Data'!$B$4:$B$185,0),MATCH('Data above threshold'!CR$4,'Raw Data'!$3:$3,0)-1))</f>
        <v>9.2</v>
      </c>
    </row>
    <row r="139" customFormat="false" ht="15.5" hidden="false" customHeight="false" outlineLevel="0" collapsed="false">
      <c r="A139" s="107" t="n">
        <v>5122</v>
      </c>
      <c r="B139" s="107" t="n">
        <v>4</v>
      </c>
      <c r="C139" s="107" t="str">
        <f aca="true">IF(ISBLANK(OFFSET('Raw Data'!$A$3,MATCH('Data above threshold'!$A139,'Raw Data'!$B$4:$B$185,0),MATCH('Data above threshold'!C$4,'Raw Data'!$3:$3,0)-1)),"",OFFSET('Raw Data'!$A$3,MATCH('Data above threshold'!$A139,'Raw Data'!$B$4:$B$185,0),MATCH('Data above threshold'!C$4,'Raw Data'!$3:$3,0)-1))</f>
        <v/>
      </c>
      <c r="D139" s="107" t="str">
        <f aca="true">IF(ISBLANK(OFFSET('Raw Data'!$A$3,MATCH('Data above threshold'!$A139,'Raw Data'!$B$4:$B$185,0),MATCH('Data above threshold'!D$4,'Raw Data'!$3:$3,0)-1)),"",OFFSET('Raw Data'!$A$3,MATCH('Data above threshold'!$A139,'Raw Data'!$B$4:$B$185,0),MATCH('Data above threshold'!D$4,'Raw Data'!$3:$3,0)-1))</f>
        <v>Mobile data cost</v>
      </c>
      <c r="E139" s="107" t="str">
        <f aca="true">IF(ISBLANK(OFFSET('Raw Data'!$A$3,MATCH('Data above threshold'!$A139,'Raw Data'!$B$4:$B$185,0),MATCH('Data above threshold'!E$4,'Raw Data'!$3:$3,0)-1)),"",OFFSET('Raw Data'!$A$3,MATCH('Data above threshold'!$A139,'Raw Data'!$B$4:$B$185,0),MATCH('Data above threshold'!E$4,'Raw Data'!$3:$3,0)-1))</f>
        <v/>
      </c>
      <c r="F139" s="107" t="n">
        <f aca="true">IF(ISBLANK(OFFSET('Raw Data'!$A$3,MATCH('Data above threshold'!$A139,'Raw Data'!$B$4:$B$185,0),MATCH('Data above threshold'!F$4,'Raw Data'!$3:$3,0)-1)),"",OFFSET('Raw Data'!$A$3,MATCH('Data above threshold'!$A139,'Raw Data'!$B$4:$B$185,0),MATCH('Data above threshold'!F$4,'Raw Data'!$3:$3,0)-1))</f>
        <v>2021</v>
      </c>
      <c r="G139" s="107" t="str">
        <f aca="true">IF(ISBLANK(OFFSET('Raw Data'!$A$3,MATCH('Data above threshold'!$A139,'Raw Data'!$B$4:$B$185,0),MATCH('Data above threshold'!G$4,'Raw Data'!$3:$3,0)-1)),"",OFFSET('Raw Data'!$A$3,MATCH('Data above threshold'!$A139,'Raw Data'!$B$4:$B$185,0),MATCH('Data above threshold'!G$4,'Raw Data'!$3:$3,0)-1))</f>
        <v/>
      </c>
      <c r="H139" s="107" t="str">
        <f aca="true">IF(ISBLANK(OFFSET('Raw Data'!$A$3,MATCH('Data above threshold'!$A139,'Raw Data'!$B$4:$B$185,0),MATCH('Data above threshold'!H$4,'Raw Data'!$3:$3,0)-1)),"",OFFSET('Raw Data'!$A$3,MATCH('Data above threshold'!$A139,'Raw Data'!$B$4:$B$185,0),MATCH('Data above threshold'!H$4,'Raw Data'!$3:$3,0)-1))</f>
        <v>Cable</v>
      </c>
      <c r="I139" s="107" t="str">
        <f aca="true">IF(ISBLANK(OFFSET('Raw Data'!$A$3,MATCH('Data above threshold'!$A139,'Raw Data'!$B$4:$B$185,0),MATCH('Data above threshold'!I$4,'Raw Data'!$3:$3,0)-1)),"",OFFSET('Raw Data'!$A$3,MATCH('Data above threshold'!$A139,'Raw Data'!$B$4:$B$185,0),MATCH('Data above threshold'!I$4,'Raw Data'!$3:$3,0)-1))</f>
        <v/>
      </c>
      <c r="J139" s="107" t="str">
        <f aca="true">IF(ISBLANK(OFFSET('Raw Data'!$A$3,MATCH('Data above threshold'!$A139,'Raw Data'!$B$4:$B$185,0),MATCH('Data above threshold'!J$4,'Raw Data'!$3:$3,0)-1)),"",OFFSET('Raw Data'!$A$3,MATCH('Data above threshold'!$A139,'Raw Data'!$B$4:$B$185,0),MATCH('Data above threshold'!J$4,'Raw Data'!$3:$3,0)-1))</f>
        <v>$ cost for 1GB of data</v>
      </c>
      <c r="K139" s="107" t="str">
        <f aca="true">IF(ISBLANK(OFFSET('Raw Data'!$A$3,MATCH('Data above threshold'!$A139,'Raw Data'!$B$4:$B$185,0),MATCH('Data above threshold'!K$4,'Raw Data'!$3:$3,0)-1)),"",OFFSET('Raw Data'!$A$3,MATCH('Data above threshold'!$A139,'Raw Data'!$B$4:$B$185,0),MATCH('Data above threshold'!K$4,'Raw Data'!$3:$3,0)-1))</f>
        <v>Minus</v>
      </c>
      <c r="L139" s="107" t="str">
        <f aca="true">IF(ISBLANK(OFFSET('Raw Data'!$A$3,MATCH('Data above threshold'!$A139,'Raw Data'!$B$4:$B$185,0),MATCH('Data above threshold'!L$4,'Raw Data'!$3:$3,0)-1)),"",OFFSET('Raw Data'!$A$3,MATCH('Data above threshold'!$A139,'Raw Data'!$B$4:$B$185,0),MATCH('Data above threshold'!L$4,'Raw Data'!$3:$3,0)-1))</f>
        <v>https://www.cable.co.uk/mobiles/worldwide-data-pricing/</v>
      </c>
      <c r="M139" s="105" t="n">
        <f aca="false" t="array" ref="M139:M139">IFERROR(SKEW(IF(ISNUMBER(Q139:CR139),Q139:CR139,"")),"")</f>
        <v>0.291177556748577</v>
      </c>
      <c r="N139" s="107" t="n">
        <v>0</v>
      </c>
      <c r="O139" s="107" t="str">
        <f aca="true">IF(ISBLANK(OFFSET('Raw Data'!$A$3,MATCH('Data above threshold'!$A139,'Raw Data'!$B$4:$B$185,0),MATCH('Data above threshold'!O$4,'Raw Data'!$3:$3,0)-1)),"",OFFSET('Raw Data'!$A$3,MATCH('Data above threshold'!$A139,'Raw Data'!$B$4:$B$185,0),MATCH('Data above threshold'!O$4,'Raw Data'!$3:$3,0)-1))</f>
        <v/>
      </c>
      <c r="P139" s="106" t="n">
        <f aca="false" t="array" ref="P139:P139">IF(B139&lt;4,"",1-IFERROR(SUM(ISNUMBER(Q139:CR139)*(1-$Q$3:$CR$3))/COUNTIF($Q$3:$CR$3,0),0))</f>
        <v>0.025</v>
      </c>
      <c r="Q139" s="107" t="n">
        <f aca="true">IF(ISBLANK(OFFSET('Raw Data'!$A$3,MATCH('Data above threshold'!$A139,'Raw Data'!$B$4:$B$185,0),MATCH('Data above threshold'!Q$4,'Raw Data'!$3:$3,0)-1)),"",OFFSET('Raw Data'!$A$3,MATCH('Data above threshold'!$A139,'Raw Data'!$B$4:$B$185,0),MATCH('Data above threshold'!Q$4,'Raw Data'!$3:$3,0)-1))</f>
        <v>0.86506152</v>
      </c>
      <c r="R139" s="107" t="n">
        <f aca="true">IF(ISBLANK(OFFSET('Raw Data'!$A$3,MATCH('Data above threshold'!$A139,'Raw Data'!$B$4:$B$185,0),MATCH('Data above threshold'!R$4,'Raw Data'!$3:$3,0)-1)),"",OFFSET('Raw Data'!$A$3,MATCH('Data above threshold'!$A139,'Raw Data'!$B$4:$B$185,0),MATCH('Data above threshold'!R$4,'Raw Data'!$3:$3,0)-1))</f>
        <v>-0.36146</v>
      </c>
      <c r="S139" s="107" t="n">
        <f aca="true">IF(ISBLANK(OFFSET('Raw Data'!$A$3,MATCH('Data above threshold'!$A139,'Raw Data'!$B$4:$B$185,0),MATCH('Data above threshold'!S$4,'Raw Data'!$3:$3,0)-1)),"",OFFSET('Raw Data'!$A$3,MATCH('Data above threshold'!$A139,'Raw Data'!$B$4:$B$185,0),MATCH('Data above threshold'!S$4,'Raw Data'!$3:$3,0)-1))</f>
        <v>0.1581554</v>
      </c>
      <c r="T139" s="107" t="n">
        <f aca="true">IF(ISBLANK(OFFSET('Raw Data'!$A$3,MATCH('Data above threshold'!$A139,'Raw Data'!$B$4:$B$185,0),MATCH('Data above threshold'!T$4,'Raw Data'!$3:$3,0)-1)),"",OFFSET('Raw Data'!$A$3,MATCH('Data above threshold'!$A139,'Raw Data'!$B$4:$B$185,0),MATCH('Data above threshold'!T$4,'Raw Data'!$3:$3,0)-1))</f>
        <v>1.662981</v>
      </c>
      <c r="U139" s="107" t="n">
        <f aca="true">IF(ISBLANK(OFFSET('Raw Data'!$A$3,MATCH('Data above threshold'!$A139,'Raw Data'!$B$4:$B$185,0),MATCH('Data above threshold'!U$4,'Raw Data'!$3:$3,0)-1)),"",OFFSET('Raw Data'!$A$3,MATCH('Data above threshold'!$A139,'Raw Data'!$B$4:$B$185,0),MATCH('Data above threshold'!U$4,'Raw Data'!$3:$3,0)-1))</f>
        <v>-1.067913</v>
      </c>
      <c r="V139" s="107" t="n">
        <f aca="true">IF(ISBLANK(OFFSET('Raw Data'!$A$3,MATCH('Data above threshold'!$A139,'Raw Data'!$B$4:$B$185,0),MATCH('Data above threshold'!V$4,'Raw Data'!$3:$3,0)-1)),"",OFFSET('Raw Data'!$A$3,MATCH('Data above threshold'!$A139,'Raw Data'!$B$4:$B$185,0),MATCH('Data above threshold'!V$4,'Raw Data'!$3:$3,0)-1))</f>
        <v>-0.18116</v>
      </c>
      <c r="W139" s="107" t="n">
        <f aca="true">IF(ISBLANK(OFFSET('Raw Data'!$A$3,MATCH('Data above threshold'!$A139,'Raw Data'!$B$4:$B$185,0),MATCH('Data above threshold'!W$4,'Raw Data'!$3:$3,0)-1)),"",OFFSET('Raw Data'!$A$3,MATCH('Data above threshold'!$A139,'Raw Data'!$B$4:$B$185,0),MATCH('Data above threshold'!W$4,'Raw Data'!$3:$3,0)-1))</f>
        <v>-0.07959</v>
      </c>
      <c r="X139" s="107" t="n">
        <f aca="true">IF(ISBLANK(OFFSET('Raw Data'!$A$3,MATCH('Data above threshold'!$A139,'Raw Data'!$B$4:$B$185,0),MATCH('Data above threshold'!X$4,'Raw Data'!$3:$3,0)-1)),"",OFFSET('Raw Data'!$A$3,MATCH('Data above threshold'!$A139,'Raw Data'!$B$4:$B$185,0),MATCH('Data above threshold'!X$4,'Raw Data'!$3:$3,0)-1))</f>
        <v>1.743389</v>
      </c>
      <c r="Y139" s="107" t="n">
        <f aca="true">IF(ISBLANK(OFFSET('Raw Data'!$A$3,MATCH('Data above threshold'!$A139,'Raw Data'!$B$4:$B$185,0),MATCH('Data above threshold'!Y$4,'Raw Data'!$3:$3,0)-1)),"",OFFSET('Raw Data'!$A$3,MATCH('Data above threshold'!$A139,'Raw Data'!$B$4:$B$185,0),MATCH('Data above threshold'!Y$4,'Raw Data'!$3:$3,0)-1))</f>
        <v>1.656321</v>
      </c>
      <c r="Z139" s="107" t="n">
        <f aca="true">IF(ISBLANK(OFFSET('Raw Data'!$A$3,MATCH('Data above threshold'!$A139,'Raw Data'!$B$4:$B$185,0),MATCH('Data above threshold'!Z$4,'Raw Data'!$3:$3,0)-1)),"",OFFSET('Raw Data'!$A$3,MATCH('Data above threshold'!$A139,'Raw Data'!$B$4:$B$185,0),MATCH('Data above threshold'!Z$4,'Raw Data'!$3:$3,0)-1))</f>
        <v>-0.9324159</v>
      </c>
      <c r="AA139" s="107" t="n">
        <f aca="true">IF(ISBLANK(OFFSET('Raw Data'!$A$3,MATCH('Data above threshold'!$A139,'Raw Data'!$B$4:$B$185,0),MATCH('Data above threshold'!AA$4,'Raw Data'!$3:$3,0)-1)),"",OFFSET('Raw Data'!$A$3,MATCH('Data above threshold'!$A139,'Raw Data'!$B$4:$B$185,0),MATCH('Data above threshold'!AA$4,'Raw Data'!$3:$3,0)-1))</f>
        <v>-0.6615503</v>
      </c>
      <c r="AB139" s="107" t="e">
        <f aca="true">IF(ISBLANK(OFFSET('Raw Data'!$A$3,MATCH('Data above threshold'!$A139,'Raw Data'!$B$4:$B$185,0),MATCH('Data above threshold'!AB$4,'Raw Data'!$3:$3,0)-1)),"",OFFSET('Raw Data'!$A$3,MATCH('Data above threshold'!$A139,'Raw Data'!$B$4:$B$185,0),MATCH('Data above threshold'!AB$4,'Raw Data'!$3:$3,0)-1))</f>
        <v>#N/A</v>
      </c>
      <c r="AC139" s="107" t="n">
        <f aca="true">IF(ISBLANK(OFFSET('Raw Data'!$A$3,MATCH('Data above threshold'!$A139,'Raw Data'!$B$4:$B$185,0),MATCH('Data above threshold'!AC$4,'Raw Data'!$3:$3,0)-1)),"",OFFSET('Raw Data'!$A$3,MATCH('Data above threshold'!$A139,'Raw Data'!$B$4:$B$185,0),MATCH('Data above threshold'!AC$4,'Raw Data'!$3:$3,0)-1))</f>
        <v>1.02899529</v>
      </c>
      <c r="AD139" s="107" t="n">
        <f aca="true">IF(ISBLANK(OFFSET('Raw Data'!$A$3,MATCH('Data above threshold'!$A139,'Raw Data'!$B$4:$B$185,0),MATCH('Data above threshold'!AD$4,'Raw Data'!$3:$3,0)-1)),"",OFFSET('Raw Data'!$A$3,MATCH('Data above threshold'!$A139,'Raw Data'!$B$4:$B$185,0),MATCH('Data above threshold'!AD$4,'Raw Data'!$3:$3,0)-1))</f>
        <v>1.564783</v>
      </c>
      <c r="AE139" s="107" t="n">
        <f aca="true">IF(ISBLANK(OFFSET('Raw Data'!$A$3,MATCH('Data above threshold'!$A139,'Raw Data'!$B$4:$B$185,0),MATCH('Data above threshold'!AE$4,'Raw Data'!$3:$3,0)-1)),"",OFFSET('Raw Data'!$A$3,MATCH('Data above threshold'!$A139,'Raw Data'!$B$4:$B$185,0),MATCH('Data above threshold'!AE$4,'Raw Data'!$3:$3,0)-1))</f>
        <v>0.8580076</v>
      </c>
      <c r="AF139" s="107" t="n">
        <f aca="true">IF(ISBLANK(OFFSET('Raw Data'!$A$3,MATCH('Data above threshold'!$A139,'Raw Data'!$B$4:$B$185,0),MATCH('Data above threshold'!AF$4,'Raw Data'!$3:$3,0)-1)),"",OFFSET('Raw Data'!$A$3,MATCH('Data above threshold'!$A139,'Raw Data'!$B$4:$B$185,0),MATCH('Data above threshold'!AF$4,'Raw Data'!$3:$3,0)-1))</f>
        <v>2.179435</v>
      </c>
      <c r="AG139" s="107" t="n">
        <f aca="true">IF(ISBLANK(OFFSET('Raw Data'!$A$3,MATCH('Data above threshold'!$A139,'Raw Data'!$B$4:$B$185,0),MATCH('Data above threshold'!AG$4,'Raw Data'!$3:$3,0)-1)),"",OFFSET('Raw Data'!$A$3,MATCH('Data above threshold'!$A139,'Raw Data'!$B$4:$B$185,0),MATCH('Data above threshold'!AG$4,'Raw Data'!$3:$3,0)-1))</f>
        <v>1.216527</v>
      </c>
      <c r="AH139" s="107" t="n">
        <f aca="true">IF(ISBLANK(OFFSET('Raw Data'!$A$3,MATCH('Data above threshold'!$A139,'Raw Data'!$B$4:$B$185,0),MATCH('Data above threshold'!AH$4,'Raw Data'!$3:$3,0)-1)),"",OFFSET('Raw Data'!$A$3,MATCH('Data above threshold'!$A139,'Raw Data'!$B$4:$B$185,0),MATCH('Data above threshold'!AH$4,'Raw Data'!$3:$3,0)-1))</f>
        <v>-0.238676</v>
      </c>
      <c r="AI139" s="107" t="n">
        <f aca="true">IF(ISBLANK(OFFSET('Raw Data'!$A$3,MATCH('Data above threshold'!$A139,'Raw Data'!$B$4:$B$185,0),MATCH('Data above threshold'!AI$4,'Raw Data'!$3:$3,0)-1)),"",OFFSET('Raw Data'!$A$3,MATCH('Data above threshold'!$A139,'Raw Data'!$B$4:$B$185,0),MATCH('Data above threshold'!AI$4,'Raw Data'!$3:$3,0)-1))</f>
        <v>0.4149429</v>
      </c>
      <c r="AJ139" s="107" t="n">
        <f aca="true">IF(ISBLANK(OFFSET('Raw Data'!$A$3,MATCH('Data above threshold'!$A139,'Raw Data'!$B$4:$B$185,0),MATCH('Data above threshold'!AJ$4,'Raw Data'!$3:$3,0)-1)),"",OFFSET('Raw Data'!$A$3,MATCH('Data above threshold'!$A139,'Raw Data'!$B$4:$B$185,0),MATCH('Data above threshold'!AJ$4,'Raw Data'!$3:$3,0)-1))</f>
        <v>-0.67251</v>
      </c>
      <c r="AK139" s="107" t="n">
        <f aca="true">IF(ISBLANK(OFFSET('Raw Data'!$A$3,MATCH('Data above threshold'!$A139,'Raw Data'!$B$4:$B$185,0),MATCH('Data above threshold'!AK$4,'Raw Data'!$3:$3,0)-1)),"",OFFSET('Raw Data'!$A$3,MATCH('Data above threshold'!$A139,'Raw Data'!$B$4:$B$185,0),MATCH('Data above threshold'!AK$4,'Raw Data'!$3:$3,0)-1))</f>
        <v>0.058269</v>
      </c>
      <c r="AL139" s="107" t="n">
        <f aca="true">IF(ISBLANK(OFFSET('Raw Data'!$A$3,MATCH('Data above threshold'!$A139,'Raw Data'!$B$4:$B$185,0),MATCH('Data above threshold'!AL$4,'Raw Data'!$3:$3,0)-1)),"",OFFSET('Raw Data'!$A$3,MATCH('Data above threshold'!$A139,'Raw Data'!$B$4:$B$185,0),MATCH('Data above threshold'!AL$4,'Raw Data'!$3:$3,0)-1))</f>
        <v>0.216996</v>
      </c>
      <c r="AM139" s="107" t="n">
        <f aca="true">IF(ISBLANK(OFFSET('Raw Data'!$A$3,MATCH('Data above threshold'!$A139,'Raw Data'!$B$4:$B$185,0),MATCH('Data above threshold'!AM$4,'Raw Data'!$3:$3,0)-1)),"",OFFSET('Raw Data'!$A$3,MATCH('Data above threshold'!$A139,'Raw Data'!$B$4:$B$185,0),MATCH('Data above threshold'!AM$4,'Raw Data'!$3:$3,0)-1))</f>
        <v>-0.025754</v>
      </c>
      <c r="AN139" s="107" t="n">
        <f aca="true">IF(ISBLANK(OFFSET('Raw Data'!$A$3,MATCH('Data above threshold'!$A139,'Raw Data'!$B$4:$B$185,0),MATCH('Data above threshold'!AN$4,'Raw Data'!$3:$3,0)-1)),"",OFFSET('Raw Data'!$A$3,MATCH('Data above threshold'!$A139,'Raw Data'!$B$4:$B$185,0),MATCH('Data above threshold'!AN$4,'Raw Data'!$3:$3,0)-1))</f>
        <v>-1.64176</v>
      </c>
      <c r="AO139" s="107" t="n">
        <f aca="true">IF(ISBLANK(OFFSET('Raw Data'!$A$3,MATCH('Data above threshold'!$A139,'Raw Data'!$B$4:$B$185,0),MATCH('Data above threshold'!AO$4,'Raw Data'!$3:$3,0)-1)),"",OFFSET('Raw Data'!$A$3,MATCH('Data above threshold'!$A139,'Raw Data'!$B$4:$B$185,0),MATCH('Data above threshold'!AO$4,'Raw Data'!$3:$3,0)-1))</f>
        <v>-0.8819</v>
      </c>
      <c r="AP139" s="107" t="n">
        <f aca="true">IF(ISBLANK(OFFSET('Raw Data'!$A$3,MATCH('Data above threshold'!$A139,'Raw Data'!$B$4:$B$185,0),MATCH('Data above threshold'!AP$4,'Raw Data'!$3:$3,0)-1)),"",OFFSET('Raw Data'!$A$3,MATCH('Data above threshold'!$A139,'Raw Data'!$B$4:$B$185,0),MATCH('Data above threshold'!AP$4,'Raw Data'!$3:$3,0)-1))</f>
        <v>0.348356</v>
      </c>
      <c r="AQ139" s="107" t="n">
        <f aca="true">IF(ISBLANK(OFFSET('Raw Data'!$A$3,MATCH('Data above threshold'!$A139,'Raw Data'!$B$4:$B$185,0),MATCH('Data above threshold'!AQ$4,'Raw Data'!$3:$3,0)-1)),"",OFFSET('Raw Data'!$A$3,MATCH('Data above threshold'!$A139,'Raw Data'!$B$4:$B$185,0),MATCH('Data above threshold'!AQ$4,'Raw Data'!$3:$3,0)-1))</f>
        <v>-0.41084</v>
      </c>
      <c r="AR139" s="107" t="n">
        <f aca="true">IF(ISBLANK(OFFSET('Raw Data'!$A$3,MATCH('Data above threshold'!$A139,'Raw Data'!$B$4:$B$185,0),MATCH('Data above threshold'!AR$4,'Raw Data'!$3:$3,0)-1)),"",OFFSET('Raw Data'!$A$3,MATCH('Data above threshold'!$A139,'Raw Data'!$B$4:$B$185,0),MATCH('Data above threshold'!AR$4,'Raw Data'!$3:$3,0)-1))</f>
        <v>0.685976</v>
      </c>
      <c r="AS139" s="107" t="n">
        <f aca="true">IF(ISBLANK(OFFSET('Raw Data'!$A$3,MATCH('Data above threshold'!$A139,'Raw Data'!$B$4:$B$185,0),MATCH('Data above threshold'!AS$4,'Raw Data'!$3:$3,0)-1)),"",OFFSET('Raw Data'!$A$3,MATCH('Data above threshold'!$A139,'Raw Data'!$B$4:$B$185,0),MATCH('Data above threshold'!AS$4,'Raw Data'!$3:$3,0)-1))</f>
        <v>2.099727</v>
      </c>
      <c r="AT139" s="107" t="n">
        <f aca="true">IF(ISBLANK(OFFSET('Raw Data'!$A$3,MATCH('Data above threshold'!$A139,'Raw Data'!$B$4:$B$185,0),MATCH('Data above threshold'!AT$4,'Raw Data'!$3:$3,0)-1)),"",OFFSET('Raw Data'!$A$3,MATCH('Data above threshold'!$A139,'Raw Data'!$B$4:$B$185,0),MATCH('Data above threshold'!AT$4,'Raw Data'!$3:$3,0)-1))</f>
        <v>1.658596</v>
      </c>
      <c r="AU139" s="107" t="n">
        <f aca="true">IF(ISBLANK(OFFSET('Raw Data'!$A$3,MATCH('Data above threshold'!$A139,'Raw Data'!$B$4:$B$185,0),MATCH('Data above threshold'!AU$4,'Raw Data'!$3:$3,0)-1)),"",OFFSET('Raw Data'!$A$3,MATCH('Data above threshold'!$A139,'Raw Data'!$B$4:$B$185,0),MATCH('Data above threshold'!AU$4,'Raw Data'!$3:$3,0)-1))</f>
        <v>0.853988</v>
      </c>
      <c r="AV139" s="107" t="n">
        <f aca="true">IF(ISBLANK(OFFSET('Raw Data'!$A$3,MATCH('Data above threshold'!$A139,'Raw Data'!$B$4:$B$185,0),MATCH('Data above threshold'!AV$4,'Raw Data'!$3:$3,0)-1)),"",OFFSET('Raw Data'!$A$3,MATCH('Data above threshold'!$A139,'Raw Data'!$B$4:$B$185,0),MATCH('Data above threshold'!AV$4,'Raw Data'!$3:$3,0)-1))</f>
        <v>-0.8788</v>
      </c>
      <c r="AW139" s="107" t="n">
        <f aca="true">IF(ISBLANK(OFFSET('Raw Data'!$A$3,MATCH('Data above threshold'!$A139,'Raw Data'!$B$4:$B$185,0),MATCH('Data above threshold'!AW$4,'Raw Data'!$3:$3,0)-1)),"",OFFSET('Raw Data'!$A$3,MATCH('Data above threshold'!$A139,'Raw Data'!$B$4:$B$185,0),MATCH('Data above threshold'!AW$4,'Raw Data'!$3:$3,0)-1))</f>
        <v>-0.387123</v>
      </c>
      <c r="AX139" s="107" t="n">
        <f aca="true">IF(ISBLANK(OFFSET('Raw Data'!$A$3,MATCH('Data above threshold'!$A139,'Raw Data'!$B$4:$B$185,0),MATCH('Data above threshold'!AX$4,'Raw Data'!$3:$3,0)-1)),"",OFFSET('Raw Data'!$A$3,MATCH('Data above threshold'!$A139,'Raw Data'!$B$4:$B$185,0),MATCH('Data above threshold'!AX$4,'Raw Data'!$3:$3,0)-1))</f>
        <v>0.206509</v>
      </c>
      <c r="AY139" s="107" t="n">
        <f aca="true">IF(ISBLANK(OFFSET('Raw Data'!$A$3,MATCH('Data above threshold'!$A139,'Raw Data'!$B$4:$B$185,0),MATCH('Data above threshold'!AY$4,'Raw Data'!$3:$3,0)-1)),"",OFFSET('Raw Data'!$A$3,MATCH('Data above threshold'!$A139,'Raw Data'!$B$4:$B$185,0),MATCH('Data above threshold'!AY$4,'Raw Data'!$3:$3,0)-1))</f>
        <v>-1.32567</v>
      </c>
      <c r="AZ139" s="107" t="n">
        <f aca="true">IF(ISBLANK(OFFSET('Raw Data'!$A$3,MATCH('Data above threshold'!$A139,'Raw Data'!$B$4:$B$185,0),MATCH('Data above threshold'!AZ$4,'Raw Data'!$3:$3,0)-1)),"",OFFSET('Raw Data'!$A$3,MATCH('Data above threshold'!$A139,'Raw Data'!$B$4:$B$185,0),MATCH('Data above threshold'!AZ$4,'Raw Data'!$3:$3,0)-1))</f>
        <v>1.008698</v>
      </c>
      <c r="BA139" s="107" t="n">
        <f aca="true">IF(ISBLANK(OFFSET('Raw Data'!$A$3,MATCH('Data above threshold'!$A139,'Raw Data'!$B$4:$B$185,0),MATCH('Data above threshold'!BA$4,'Raw Data'!$3:$3,0)-1)),"",OFFSET('Raw Data'!$A$3,MATCH('Data above threshold'!$A139,'Raw Data'!$B$4:$B$185,0),MATCH('Data above threshold'!BA$4,'Raw Data'!$3:$3,0)-1))</f>
        <v>1.218632</v>
      </c>
      <c r="BB139" s="107" t="n">
        <f aca="true">IF(ISBLANK(OFFSET('Raw Data'!$A$3,MATCH('Data above threshold'!$A139,'Raw Data'!$B$4:$B$185,0),MATCH('Data above threshold'!BB$4,'Raw Data'!$3:$3,0)-1)),"",OFFSET('Raw Data'!$A$3,MATCH('Data above threshold'!$A139,'Raw Data'!$B$4:$B$185,0),MATCH('Data above threshold'!BB$4,'Raw Data'!$3:$3,0)-1))</f>
        <v>0.811012</v>
      </c>
      <c r="BC139" s="107" t="n">
        <f aca="true">IF(ISBLANK(OFFSET('Raw Data'!$A$3,MATCH('Data above threshold'!$A139,'Raw Data'!$B$4:$B$185,0),MATCH('Data above threshold'!BC$4,'Raw Data'!$3:$3,0)-1)),"",OFFSET('Raw Data'!$A$3,MATCH('Data above threshold'!$A139,'Raw Data'!$B$4:$B$185,0),MATCH('Data above threshold'!BC$4,'Raw Data'!$3:$3,0)-1))</f>
        <v>1.551153</v>
      </c>
      <c r="BD139" s="107" t="n">
        <f aca="true">IF(ISBLANK(OFFSET('Raw Data'!$A$3,MATCH('Data above threshold'!$A139,'Raw Data'!$B$4:$B$185,0),MATCH('Data above threshold'!BD$4,'Raw Data'!$3:$3,0)-1)),"",OFFSET('Raw Data'!$A$3,MATCH('Data above threshold'!$A139,'Raw Data'!$B$4:$B$185,0),MATCH('Data above threshold'!BD$4,'Raw Data'!$3:$3,0)-1))</f>
        <v>1.570697</v>
      </c>
      <c r="BE139" s="107" t="n">
        <f aca="true">IF(ISBLANK(OFFSET('Raw Data'!$A$3,MATCH('Data above threshold'!$A139,'Raw Data'!$B$4:$B$185,0),MATCH('Data above threshold'!BE$4,'Raw Data'!$3:$3,0)-1)),"",OFFSET('Raw Data'!$A$3,MATCH('Data above threshold'!$A139,'Raw Data'!$B$4:$B$185,0),MATCH('Data above threshold'!BE$4,'Raw Data'!$3:$3,0)-1))</f>
        <v>1.28606648</v>
      </c>
      <c r="BF139" s="107" t="n">
        <f aca="true">IF(ISBLANK(OFFSET('Raw Data'!$A$3,MATCH('Data above threshold'!$A139,'Raw Data'!$B$4:$B$185,0),MATCH('Data above threshold'!BF$4,'Raw Data'!$3:$3,0)-1)),"",OFFSET('Raw Data'!$A$3,MATCH('Data above threshold'!$A139,'Raw Data'!$B$4:$B$185,0),MATCH('Data above threshold'!BF$4,'Raw Data'!$3:$3,0)-1))</f>
        <v>1.188254</v>
      </c>
      <c r="BG139" s="107" t="n">
        <f aca="true">IF(ISBLANK(OFFSET('Raw Data'!$A$3,MATCH('Data above threshold'!$A139,'Raw Data'!$B$4:$B$185,0),MATCH('Data above threshold'!BG$4,'Raw Data'!$3:$3,0)-1)),"",OFFSET('Raw Data'!$A$3,MATCH('Data above threshold'!$A139,'Raw Data'!$B$4:$B$185,0),MATCH('Data above threshold'!BG$4,'Raw Data'!$3:$3,0)-1))</f>
        <v>0.697612</v>
      </c>
      <c r="BH139" s="107" t="n">
        <f aca="true">IF(ISBLANK(OFFSET('Raw Data'!$A$3,MATCH('Data above threshold'!$A139,'Raw Data'!$B$4:$B$185,0),MATCH('Data above threshold'!BH$4,'Raw Data'!$3:$3,0)-1)),"",OFFSET('Raw Data'!$A$3,MATCH('Data above threshold'!$A139,'Raw Data'!$B$4:$B$185,0),MATCH('Data above threshold'!BH$4,'Raw Data'!$3:$3,0)-1))</f>
        <v>-0.24903</v>
      </c>
      <c r="BI139" s="107" t="n">
        <f aca="true">IF(ISBLANK(OFFSET('Raw Data'!$A$3,MATCH('Data above threshold'!$A139,'Raw Data'!$B$4:$B$185,0),MATCH('Data above threshold'!BI$4,'Raw Data'!$3:$3,0)-1)),"",OFFSET('Raw Data'!$A$3,MATCH('Data above threshold'!$A139,'Raw Data'!$B$4:$B$185,0),MATCH('Data above threshold'!BI$4,'Raw Data'!$3:$3,0)-1))</f>
        <v>1.026634</v>
      </c>
      <c r="BJ139" s="107" t="n">
        <f aca="true">IF(ISBLANK(OFFSET('Raw Data'!$A$3,MATCH('Data above threshold'!$A139,'Raw Data'!$B$4:$B$185,0),MATCH('Data above threshold'!BJ$4,'Raw Data'!$3:$3,0)-1)),"",OFFSET('Raw Data'!$A$3,MATCH('Data above threshold'!$A139,'Raw Data'!$B$4:$B$185,0),MATCH('Data above threshold'!BJ$4,'Raw Data'!$3:$3,0)-1))</f>
        <v>-0.28349</v>
      </c>
      <c r="BK139" s="107" t="n">
        <f aca="true">IF(ISBLANK(OFFSET('Raw Data'!$A$3,MATCH('Data above threshold'!$A139,'Raw Data'!$B$4:$B$185,0),MATCH('Data above threshold'!BK$4,'Raw Data'!$3:$3,0)-1)),"",OFFSET('Raw Data'!$A$3,MATCH('Data above threshold'!$A139,'Raw Data'!$B$4:$B$185,0),MATCH('Data above threshold'!BK$4,'Raw Data'!$3:$3,0)-1))</f>
        <v>-0.1220597</v>
      </c>
      <c r="BL139" s="107" t="n">
        <f aca="true">IF(ISBLANK(OFFSET('Raw Data'!$A$3,MATCH('Data above threshold'!$A139,'Raw Data'!$B$4:$B$185,0),MATCH('Data above threshold'!BL$4,'Raw Data'!$3:$3,0)-1)),"",OFFSET('Raw Data'!$A$3,MATCH('Data above threshold'!$A139,'Raw Data'!$B$4:$B$185,0),MATCH('Data above threshold'!BL$4,'Raw Data'!$3:$3,0)-1))</f>
        <v>3.1075</v>
      </c>
      <c r="BM139" s="107" t="n">
        <f aca="true">IF(ISBLANK(OFFSET('Raw Data'!$A$3,MATCH('Data above threshold'!$A139,'Raw Data'!$B$4:$B$185,0),MATCH('Data above threshold'!BM$4,'Raw Data'!$3:$3,0)-1)),"",OFFSET('Raw Data'!$A$3,MATCH('Data above threshold'!$A139,'Raw Data'!$B$4:$B$185,0),MATCH('Data above threshold'!BM$4,'Raw Data'!$3:$3,0)-1))</f>
        <v>0.248197</v>
      </c>
      <c r="BN139" s="107" t="n">
        <f aca="true">IF(ISBLANK(OFFSET('Raw Data'!$A$3,MATCH('Data above threshold'!$A139,'Raw Data'!$B$4:$B$185,0),MATCH('Data above threshold'!BN$4,'Raw Data'!$3:$3,0)-1)),"",OFFSET('Raw Data'!$A$3,MATCH('Data above threshold'!$A139,'Raw Data'!$B$4:$B$185,0),MATCH('Data above threshold'!BN$4,'Raw Data'!$3:$3,0)-1))</f>
        <v>-0.133</v>
      </c>
      <c r="BO139" s="107" t="n">
        <f aca="true">IF(ISBLANK(OFFSET('Raw Data'!$A$3,MATCH('Data above threshold'!$A139,'Raw Data'!$B$4:$B$185,0),MATCH('Data above threshold'!BO$4,'Raw Data'!$3:$3,0)-1)),"",OFFSET('Raw Data'!$A$3,MATCH('Data above threshold'!$A139,'Raw Data'!$B$4:$B$185,0),MATCH('Data above threshold'!BO$4,'Raw Data'!$3:$3,0)-1))</f>
        <v>1.133287</v>
      </c>
      <c r="BP139" s="107" t="n">
        <f aca="true">IF(ISBLANK(OFFSET('Raw Data'!$A$3,MATCH('Data above threshold'!$A139,'Raw Data'!$B$4:$B$185,0),MATCH('Data above threshold'!BP$4,'Raw Data'!$3:$3,0)-1)),"",OFFSET('Raw Data'!$A$3,MATCH('Data above threshold'!$A139,'Raw Data'!$B$4:$B$185,0),MATCH('Data above threshold'!BP$4,'Raw Data'!$3:$3,0)-1))</f>
        <v>1.760368</v>
      </c>
      <c r="BQ139" s="107" t="n">
        <f aca="true">IF(ISBLANK(OFFSET('Raw Data'!$A$3,MATCH('Data above threshold'!$A139,'Raw Data'!$B$4:$B$185,0),MATCH('Data above threshold'!BQ$4,'Raw Data'!$3:$3,0)-1)),"",OFFSET('Raw Data'!$A$3,MATCH('Data above threshold'!$A139,'Raw Data'!$B$4:$B$185,0),MATCH('Data above threshold'!BQ$4,'Raw Data'!$3:$3,0)-1))</f>
        <v>1.94516</v>
      </c>
      <c r="BR139" s="107" t="n">
        <f aca="true">IF(ISBLANK(OFFSET('Raw Data'!$A$3,MATCH('Data above threshold'!$A139,'Raw Data'!$B$4:$B$185,0),MATCH('Data above threshold'!BR$4,'Raw Data'!$3:$3,0)-1)),"",OFFSET('Raw Data'!$A$3,MATCH('Data above threshold'!$A139,'Raw Data'!$B$4:$B$185,0),MATCH('Data above threshold'!BR$4,'Raw Data'!$3:$3,0)-1))</f>
        <v>-0.53427</v>
      </c>
      <c r="BS139" s="107" t="n">
        <f aca="true">IF(ISBLANK(OFFSET('Raw Data'!$A$3,MATCH('Data above threshold'!$A139,'Raw Data'!$B$4:$B$185,0),MATCH('Data above threshold'!BS$4,'Raw Data'!$3:$3,0)-1)),"",OFFSET('Raw Data'!$A$3,MATCH('Data above threshold'!$A139,'Raw Data'!$B$4:$B$185,0),MATCH('Data above threshold'!BS$4,'Raw Data'!$3:$3,0)-1))</f>
        <v>1.50176</v>
      </c>
      <c r="BT139" s="107" t="n">
        <f aca="true">IF(ISBLANK(OFFSET('Raw Data'!$A$3,MATCH('Data above threshold'!$A139,'Raw Data'!$B$4:$B$185,0),MATCH('Data above threshold'!BT$4,'Raw Data'!$3:$3,0)-1)),"",OFFSET('Raw Data'!$A$3,MATCH('Data above threshold'!$A139,'Raw Data'!$B$4:$B$185,0),MATCH('Data above threshold'!BT$4,'Raw Data'!$3:$3,0)-1))</f>
        <v>0.14307</v>
      </c>
      <c r="BU139" s="107" t="n">
        <f aca="true">IF(ISBLANK(OFFSET('Raw Data'!$A$3,MATCH('Data above threshold'!$A139,'Raw Data'!$B$4:$B$185,0),MATCH('Data above threshold'!BU$4,'Raw Data'!$3:$3,0)-1)),"",OFFSET('Raw Data'!$A$3,MATCH('Data above threshold'!$A139,'Raw Data'!$B$4:$B$185,0),MATCH('Data above threshold'!BU$4,'Raw Data'!$3:$3,0)-1))</f>
        <v>0.572052</v>
      </c>
      <c r="BV139" s="107" t="n">
        <f aca="true">IF(ISBLANK(OFFSET('Raw Data'!$A$3,MATCH('Data above threshold'!$A139,'Raw Data'!$B$4:$B$185,0),MATCH('Data above threshold'!BV$4,'Raw Data'!$3:$3,0)-1)),"",OFFSET('Raw Data'!$A$3,MATCH('Data above threshold'!$A139,'Raw Data'!$B$4:$B$185,0),MATCH('Data above threshold'!BV$4,'Raw Data'!$3:$3,0)-1))</f>
        <v>0.816366</v>
      </c>
      <c r="BW139" s="107" t="n">
        <f aca="true">IF(ISBLANK(OFFSET('Raw Data'!$A$3,MATCH('Data above threshold'!$A139,'Raw Data'!$B$4:$B$185,0),MATCH('Data above threshold'!BW$4,'Raw Data'!$3:$3,0)-1)),"",OFFSET('Raw Data'!$A$3,MATCH('Data above threshold'!$A139,'Raw Data'!$B$4:$B$185,0),MATCH('Data above threshold'!BW$4,'Raw Data'!$3:$3,0)-1))</f>
        <v>-0.44698</v>
      </c>
      <c r="BX139" s="107" t="n">
        <f aca="true">IF(ISBLANK(OFFSET('Raw Data'!$A$3,MATCH('Data above threshold'!$A139,'Raw Data'!$B$4:$B$185,0),MATCH('Data above threshold'!BX$4,'Raw Data'!$3:$3,0)-1)),"",OFFSET('Raw Data'!$A$3,MATCH('Data above threshold'!$A139,'Raw Data'!$B$4:$B$185,0),MATCH('Data above threshold'!BX$4,'Raw Data'!$3:$3,0)-1))</f>
        <v>1.346861</v>
      </c>
      <c r="BY139" s="107" t="n">
        <f aca="true">IF(ISBLANK(OFFSET('Raw Data'!$A$3,MATCH('Data above threshold'!$A139,'Raw Data'!$B$4:$B$185,0),MATCH('Data above threshold'!BY$4,'Raw Data'!$3:$3,0)-1)),"",OFFSET('Raw Data'!$A$3,MATCH('Data above threshold'!$A139,'Raw Data'!$B$4:$B$185,0),MATCH('Data above threshold'!BY$4,'Raw Data'!$3:$3,0)-1))</f>
        <v>0.168206</v>
      </c>
      <c r="BZ139" s="107" t="n">
        <f aca="true">IF(ISBLANK(OFFSET('Raw Data'!$A$3,MATCH('Data above threshold'!$A139,'Raw Data'!$B$4:$B$185,0),MATCH('Data above threshold'!BZ$4,'Raw Data'!$3:$3,0)-1)),"",OFFSET('Raw Data'!$A$3,MATCH('Data above threshold'!$A139,'Raw Data'!$B$4:$B$185,0),MATCH('Data above threshold'!BZ$4,'Raw Data'!$3:$3,0)-1))</f>
        <v>-1.238434</v>
      </c>
      <c r="CA139" s="107" t="n">
        <f aca="true">IF(ISBLANK(OFFSET('Raw Data'!$A$3,MATCH('Data above threshold'!$A139,'Raw Data'!$B$4:$B$185,0),MATCH('Data above threshold'!CA$4,'Raw Data'!$3:$3,0)-1)),"",OFFSET('Raw Data'!$A$3,MATCH('Data above threshold'!$A139,'Raw Data'!$B$4:$B$185,0),MATCH('Data above threshold'!CA$4,'Raw Data'!$3:$3,0)-1))</f>
        <v>0.220473</v>
      </c>
      <c r="CB139" s="107" t="n">
        <f aca="true">IF(ISBLANK(OFFSET('Raw Data'!$A$3,MATCH('Data above threshold'!$A139,'Raw Data'!$B$4:$B$185,0),MATCH('Data above threshold'!CB$4,'Raw Data'!$3:$3,0)-1)),"",OFFSET('Raw Data'!$A$3,MATCH('Data above threshold'!$A139,'Raw Data'!$B$4:$B$185,0),MATCH('Data above threshold'!CB$4,'Raw Data'!$3:$3,0)-1))</f>
        <v>-1.29841</v>
      </c>
      <c r="CC139" s="107" t="n">
        <f aca="true">IF(ISBLANK(OFFSET('Raw Data'!$A$3,MATCH('Data above threshold'!$A139,'Raw Data'!$B$4:$B$185,0),MATCH('Data above threshold'!CC$4,'Raw Data'!$3:$3,0)-1)),"",OFFSET('Raw Data'!$A$3,MATCH('Data above threshold'!$A139,'Raw Data'!$B$4:$B$185,0),MATCH('Data above threshold'!CC$4,'Raw Data'!$3:$3,0)-1))</f>
        <v>-0.06268</v>
      </c>
      <c r="CD139" s="107" t="n">
        <f aca="true">IF(ISBLANK(OFFSET('Raw Data'!$A$3,MATCH('Data above threshold'!$A139,'Raw Data'!$B$4:$B$185,0),MATCH('Data above threshold'!CD$4,'Raw Data'!$3:$3,0)-1)),"",OFFSET('Raw Data'!$A$3,MATCH('Data above threshold'!$A139,'Raw Data'!$B$4:$B$185,0),MATCH('Data above threshold'!CD$4,'Raw Data'!$3:$3,0)-1))</f>
        <v>0.086155</v>
      </c>
      <c r="CE139" s="107" t="n">
        <f aca="true">IF(ISBLANK(OFFSET('Raw Data'!$A$3,MATCH('Data above threshold'!$A139,'Raw Data'!$B$4:$B$185,0),MATCH('Data above threshold'!CE$4,'Raw Data'!$3:$3,0)-1)),"",OFFSET('Raw Data'!$A$3,MATCH('Data above threshold'!$A139,'Raw Data'!$B$4:$B$185,0),MATCH('Data above threshold'!CE$4,'Raw Data'!$3:$3,0)-1))</f>
        <v>0.2635532</v>
      </c>
      <c r="CF139" s="107" t="n">
        <f aca="true">IF(ISBLANK(OFFSET('Raw Data'!$A$3,MATCH('Data above threshold'!$A139,'Raw Data'!$B$4:$B$185,0),MATCH('Data above threshold'!CF$4,'Raw Data'!$3:$3,0)-1)),"",OFFSET('Raw Data'!$A$3,MATCH('Data above threshold'!$A139,'Raw Data'!$B$4:$B$185,0),MATCH('Data above threshold'!CF$4,'Raw Data'!$3:$3,0)-1))</f>
        <v>0.663431</v>
      </c>
      <c r="CG139" s="107" t="n">
        <f aca="true">IF(ISBLANK(OFFSET('Raw Data'!$A$3,MATCH('Data above threshold'!$A139,'Raw Data'!$B$4:$B$185,0),MATCH('Data above threshold'!CG$4,'Raw Data'!$3:$3,0)-1)),"",OFFSET('Raw Data'!$A$3,MATCH('Data above threshold'!$A139,'Raw Data'!$B$4:$B$185,0),MATCH('Data above threshold'!CG$4,'Raw Data'!$3:$3,0)-1))</f>
        <v>0.544814</v>
      </c>
      <c r="CH139" s="107" t="n">
        <f aca="true">IF(ISBLANK(OFFSET('Raw Data'!$A$3,MATCH('Data above threshold'!$A139,'Raw Data'!$B$4:$B$185,0),MATCH('Data above threshold'!CH$4,'Raw Data'!$3:$3,0)-1)),"",OFFSET('Raw Data'!$A$3,MATCH('Data above threshold'!$A139,'Raw Data'!$B$4:$B$185,0),MATCH('Data above threshold'!CH$4,'Raw Data'!$3:$3,0)-1))</f>
        <v>0.370326</v>
      </c>
      <c r="CI139" s="107" t="n">
        <f aca="true">IF(ISBLANK(OFFSET('Raw Data'!$A$3,MATCH('Data above threshold'!$A139,'Raw Data'!$B$4:$B$185,0),MATCH('Data above threshold'!CI$4,'Raw Data'!$3:$3,0)-1)),"",OFFSET('Raw Data'!$A$3,MATCH('Data above threshold'!$A139,'Raw Data'!$B$4:$B$185,0),MATCH('Data above threshold'!CI$4,'Raw Data'!$3:$3,0)-1))</f>
        <v>3.14974</v>
      </c>
      <c r="CJ139" s="107" t="n">
        <f aca="true">IF(ISBLANK(OFFSET('Raw Data'!$A$3,MATCH('Data above threshold'!$A139,'Raw Data'!$B$4:$B$185,0),MATCH('Data above threshold'!CJ$4,'Raw Data'!$3:$3,0)-1)),"",OFFSET('Raw Data'!$A$3,MATCH('Data above threshold'!$A139,'Raw Data'!$B$4:$B$185,0),MATCH('Data above threshold'!CJ$4,'Raw Data'!$3:$3,0)-1))</f>
        <v>1.545282</v>
      </c>
      <c r="CK139" s="107" t="n">
        <f aca="true">IF(ISBLANK(OFFSET('Raw Data'!$A$3,MATCH('Data above threshold'!$A139,'Raw Data'!$B$4:$B$185,0),MATCH('Data above threshold'!CK$4,'Raw Data'!$3:$3,0)-1)),"",OFFSET('Raw Data'!$A$3,MATCH('Data above threshold'!$A139,'Raw Data'!$B$4:$B$185,0),MATCH('Data above threshold'!CK$4,'Raw Data'!$3:$3,0)-1))</f>
        <v>0.956566</v>
      </c>
      <c r="CL139" s="107" t="n">
        <f aca="true">IF(ISBLANK(OFFSET('Raw Data'!$A$3,MATCH('Data above threshold'!$A139,'Raw Data'!$B$4:$B$185,0),MATCH('Data above threshold'!CL$4,'Raw Data'!$3:$3,0)-1)),"",OFFSET('Raw Data'!$A$3,MATCH('Data above threshold'!$A139,'Raw Data'!$B$4:$B$185,0),MATCH('Data above threshold'!CL$4,'Raw Data'!$3:$3,0)-1))</f>
        <v>-0.4584886</v>
      </c>
      <c r="CM139" s="107" t="n">
        <f aca="true">IF(ISBLANK(OFFSET('Raw Data'!$A$3,MATCH('Data above threshold'!$A139,'Raw Data'!$B$4:$B$185,0),MATCH('Data above threshold'!CM$4,'Raw Data'!$3:$3,0)-1)),"",OFFSET('Raw Data'!$A$3,MATCH('Data above threshold'!$A139,'Raw Data'!$B$4:$B$185,0),MATCH('Data above threshold'!CM$4,'Raw Data'!$3:$3,0)-1))</f>
        <v>0.410121</v>
      </c>
      <c r="CN139" s="107" t="n">
        <f aca="true">IF(ISBLANK(OFFSET('Raw Data'!$A$3,MATCH('Data above threshold'!$A139,'Raw Data'!$B$4:$B$185,0),MATCH('Data above threshold'!CN$4,'Raw Data'!$3:$3,0)-1)),"",OFFSET('Raw Data'!$A$3,MATCH('Data above threshold'!$A139,'Raw Data'!$B$4:$B$185,0),MATCH('Data above threshold'!CN$4,'Raw Data'!$3:$3,0)-1))</f>
        <v>1.2039728</v>
      </c>
      <c r="CO139" s="107" t="n">
        <f aca="true">IF(ISBLANK(OFFSET('Raw Data'!$A$3,MATCH('Data above threshold'!$A139,'Raw Data'!$B$4:$B$185,0),MATCH('Data above threshold'!CO$4,'Raw Data'!$3:$3,0)-1)),"",OFFSET('Raw Data'!$A$3,MATCH('Data above threshold'!$A139,'Raw Data'!$B$4:$B$185,0),MATCH('Data above threshold'!CO$4,'Raw Data'!$3:$3,0)-1))</f>
        <v>-0.710277</v>
      </c>
      <c r="CP139" s="107" t="n">
        <f aca="true">IF(ISBLANK(OFFSET('Raw Data'!$A$3,MATCH('Data above threshold'!$A139,'Raw Data'!$B$4:$B$185,0),MATCH('Data above threshold'!CP$4,'Raw Data'!$3:$3,0)-1)),"",OFFSET('Raw Data'!$A$3,MATCH('Data above threshold'!$A139,'Raw Data'!$B$4:$B$185,0),MATCH('Data above threshold'!CP$4,'Raw Data'!$3:$3,0)-1))</f>
        <v>2.771195</v>
      </c>
      <c r="CQ139" s="107" t="n">
        <f aca="true">IF(ISBLANK(OFFSET('Raw Data'!$A$3,MATCH('Data above threshold'!$A139,'Raw Data'!$B$4:$B$185,0),MATCH('Data above threshold'!CQ$4,'Raw Data'!$3:$3,0)-1)),"",OFFSET('Raw Data'!$A$3,MATCH('Data above threshold'!$A139,'Raw Data'!$B$4:$B$185,0),MATCH('Data above threshold'!CQ$4,'Raw Data'!$3:$3,0)-1))</f>
        <v>0.125163</v>
      </c>
      <c r="CR139" s="107" t="e">
        <f aca="true">IF(ISBLANK(OFFSET('Raw Data'!$A$3,MATCH('Data above threshold'!$A139,'Raw Data'!$B$4:$B$185,0),MATCH('Data above threshold'!CR$4,'Raw Data'!$3:$3,0)-1)),"",OFFSET('Raw Data'!$A$3,MATCH('Data above threshold'!$A139,'Raw Data'!$B$4:$B$185,0),MATCH('Data above threshold'!CR$4,'Raw Data'!$3:$3,0)-1))</f>
        <v>#N/A</v>
      </c>
    </row>
    <row r="140" customFormat="false" ht="15.5" hidden="false" customHeight="false" outlineLevel="0" collapsed="false">
      <c r="A140" s="107" t="n">
        <v>5130</v>
      </c>
      <c r="B140" s="107" t="n">
        <v>3</v>
      </c>
      <c r="C140" s="107" t="str">
        <f aca="true">IF(ISBLANK(OFFSET('Raw Data'!$A$3,MATCH('Data above threshold'!$A140,'Raw Data'!$B$4:$B$185,0),MATCH('Data above threshold'!C$4,'Raw Data'!$3:$3,0)-1)),"",OFFSET('Raw Data'!$A$3,MATCH('Data above threshold'!$A140,'Raw Data'!$B$4:$B$185,0),MATCH('Data above threshold'!C$4,'Raw Data'!$3:$3,0)-1))</f>
        <v>Infrastructure to enable technology</v>
      </c>
      <c r="D140" s="107" t="str">
        <f aca="true">IF(ISBLANK(OFFSET('Raw Data'!$A$3,MATCH('Data above threshold'!$A140,'Raw Data'!$B$4:$B$185,0),MATCH('Data above threshold'!D$4,'Raw Data'!$3:$3,0)-1)),"",OFFSET('Raw Data'!$A$3,MATCH('Data above threshold'!$A140,'Raw Data'!$B$4:$B$185,0),MATCH('Data above threshold'!D$4,'Raw Data'!$3:$3,0)-1))</f>
        <v/>
      </c>
      <c r="E140" s="107" t="str">
        <f aca="true">IF(ISBLANK(OFFSET('Raw Data'!$A$3,MATCH('Data above threshold'!$A140,'Raw Data'!$B$4:$B$185,0),MATCH('Data above threshold'!E$4,'Raw Data'!$3:$3,0)-1)),"",OFFSET('Raw Data'!$A$3,MATCH('Data above threshold'!$A140,'Raw Data'!$B$4:$B$185,0),MATCH('Data above threshold'!E$4,'Raw Data'!$3:$3,0)-1))</f>
        <v/>
      </c>
      <c r="F140" s="107" t="str">
        <f aca="true">IF(ISBLANK(OFFSET('Raw Data'!$A$3,MATCH('Data above threshold'!$A140,'Raw Data'!$B$4:$B$185,0),MATCH('Data above threshold'!F$4,'Raw Data'!$3:$3,0)-1)),"",OFFSET('Raw Data'!$A$3,MATCH('Data above threshold'!$A140,'Raw Data'!$B$4:$B$185,0),MATCH('Data above threshold'!F$4,'Raw Data'!$3:$3,0)-1))</f>
        <v/>
      </c>
      <c r="G140" s="107" t="str">
        <f aca="true">IF(ISBLANK(OFFSET('Raw Data'!$A$3,MATCH('Data above threshold'!$A140,'Raw Data'!$B$4:$B$185,0),MATCH('Data above threshold'!G$4,'Raw Data'!$3:$3,0)-1)),"",OFFSET('Raw Data'!$A$3,MATCH('Data above threshold'!$A140,'Raw Data'!$B$4:$B$185,0),MATCH('Data above threshold'!G$4,'Raw Data'!$3:$3,0)-1))</f>
        <v/>
      </c>
      <c r="H140" s="107" t="str">
        <f aca="true">IF(ISBLANK(OFFSET('Raw Data'!$A$3,MATCH('Data above threshold'!$A140,'Raw Data'!$B$4:$B$185,0),MATCH('Data above threshold'!H$4,'Raw Data'!$3:$3,0)-1)),"",OFFSET('Raw Data'!$A$3,MATCH('Data above threshold'!$A140,'Raw Data'!$B$4:$B$185,0),MATCH('Data above threshold'!H$4,'Raw Data'!$3:$3,0)-1))</f>
        <v/>
      </c>
      <c r="I140" s="107" t="str">
        <f aca="true">IF(ISBLANK(OFFSET('Raw Data'!$A$3,MATCH('Data above threshold'!$A140,'Raw Data'!$B$4:$B$185,0),MATCH('Data above threshold'!I$4,'Raw Data'!$3:$3,0)-1)),"",OFFSET('Raw Data'!$A$3,MATCH('Data above threshold'!$A140,'Raw Data'!$B$4:$B$185,0),MATCH('Data above threshold'!I$4,'Raw Data'!$3:$3,0)-1))</f>
        <v/>
      </c>
      <c r="J140" s="107" t="str">
        <f aca="true">IF(ISBLANK(OFFSET('Raw Data'!$A$3,MATCH('Data above threshold'!$A140,'Raw Data'!$B$4:$B$185,0),MATCH('Data above threshold'!J$4,'Raw Data'!$3:$3,0)-1)),"",OFFSET('Raw Data'!$A$3,MATCH('Data above threshold'!$A140,'Raw Data'!$B$4:$B$185,0),MATCH('Data above threshold'!J$4,'Raw Data'!$3:$3,0)-1))</f>
        <v/>
      </c>
      <c r="K140" s="107" t="str">
        <f aca="true">IF(ISBLANK(OFFSET('Raw Data'!$A$3,MATCH('Data above threshold'!$A140,'Raw Data'!$B$4:$B$185,0),MATCH('Data above threshold'!K$4,'Raw Data'!$3:$3,0)-1)),"",OFFSET('Raw Data'!$A$3,MATCH('Data above threshold'!$A140,'Raw Data'!$B$4:$B$185,0),MATCH('Data above threshold'!K$4,'Raw Data'!$3:$3,0)-1))</f>
        <v/>
      </c>
      <c r="L140" s="107" t="str">
        <f aca="true">IF(ISBLANK(OFFSET('Raw Data'!$A$3,MATCH('Data above threshold'!$A140,'Raw Data'!$B$4:$B$185,0),MATCH('Data above threshold'!L$4,'Raw Data'!$3:$3,0)-1)),"",OFFSET('Raw Data'!$A$3,MATCH('Data above threshold'!$A140,'Raw Data'!$B$4:$B$185,0),MATCH('Data above threshold'!L$4,'Raw Data'!$3:$3,0)-1))</f>
        <v/>
      </c>
      <c r="M140" s="105" t="str">
        <f aca="false" t="array" ref="M140:M140">IFERROR(SKEW(IF(ISNUMBER(Q140:CR140),Q140:CR140,"")),"")</f>
        <v/>
      </c>
      <c r="N140" s="107"/>
      <c r="O140" s="107" t="str">
        <f aca="true">IF(ISBLANK(OFFSET('Raw Data'!$A$3,MATCH('Data above threshold'!$A140,'Raw Data'!$B$4:$B$185,0),MATCH('Data above threshold'!O$4,'Raw Data'!$3:$3,0)-1)),"",OFFSET('Raw Data'!$A$3,MATCH('Data above threshold'!$A140,'Raw Data'!$B$4:$B$185,0),MATCH('Data above threshold'!O$4,'Raw Data'!$3:$3,0)-1))</f>
        <v/>
      </c>
      <c r="P140" s="106" t="str">
        <f aca="false" t="array" ref="P140:P140">IF(B140&lt;4,"",1-IFERROR(SUM(ISNUMBER(Q140:CR140)*(1-$Q$3:$CR$3))/COUNTIF($Q$3:$CR$3,0),0))</f>
        <v/>
      </c>
      <c r="Q140" s="107" t="str">
        <f aca="true">IF(ISBLANK(OFFSET('Raw Data'!$A$3,MATCH('Data above threshold'!$A140,'Raw Data'!$B$4:$B$185,0),MATCH('Data above threshold'!Q$4,'Raw Data'!$3:$3,0)-1)),"",OFFSET('Raw Data'!$A$3,MATCH('Data above threshold'!$A140,'Raw Data'!$B$4:$B$185,0),MATCH('Data above threshold'!Q$4,'Raw Data'!$3:$3,0)-1))</f>
        <v/>
      </c>
      <c r="R140" s="107" t="str">
        <f aca="true">IF(ISBLANK(OFFSET('Raw Data'!$A$3,MATCH('Data above threshold'!$A140,'Raw Data'!$B$4:$B$185,0),MATCH('Data above threshold'!R$4,'Raw Data'!$3:$3,0)-1)),"",OFFSET('Raw Data'!$A$3,MATCH('Data above threshold'!$A140,'Raw Data'!$B$4:$B$185,0),MATCH('Data above threshold'!R$4,'Raw Data'!$3:$3,0)-1))</f>
        <v/>
      </c>
      <c r="S140" s="107" t="str">
        <f aca="true">IF(ISBLANK(OFFSET('Raw Data'!$A$3,MATCH('Data above threshold'!$A140,'Raw Data'!$B$4:$B$185,0),MATCH('Data above threshold'!S$4,'Raw Data'!$3:$3,0)-1)),"",OFFSET('Raw Data'!$A$3,MATCH('Data above threshold'!$A140,'Raw Data'!$B$4:$B$185,0),MATCH('Data above threshold'!S$4,'Raw Data'!$3:$3,0)-1))</f>
        <v/>
      </c>
      <c r="T140" s="107" t="str">
        <f aca="true">IF(ISBLANK(OFFSET('Raw Data'!$A$3,MATCH('Data above threshold'!$A140,'Raw Data'!$B$4:$B$185,0),MATCH('Data above threshold'!T$4,'Raw Data'!$3:$3,0)-1)),"",OFFSET('Raw Data'!$A$3,MATCH('Data above threshold'!$A140,'Raw Data'!$B$4:$B$185,0),MATCH('Data above threshold'!T$4,'Raw Data'!$3:$3,0)-1))</f>
        <v/>
      </c>
      <c r="U140" s="107" t="str">
        <f aca="true">IF(ISBLANK(OFFSET('Raw Data'!$A$3,MATCH('Data above threshold'!$A140,'Raw Data'!$B$4:$B$185,0),MATCH('Data above threshold'!U$4,'Raw Data'!$3:$3,0)-1)),"",OFFSET('Raw Data'!$A$3,MATCH('Data above threshold'!$A140,'Raw Data'!$B$4:$B$185,0),MATCH('Data above threshold'!U$4,'Raw Data'!$3:$3,0)-1))</f>
        <v/>
      </c>
      <c r="V140" s="107" t="str">
        <f aca="true">IF(ISBLANK(OFFSET('Raw Data'!$A$3,MATCH('Data above threshold'!$A140,'Raw Data'!$B$4:$B$185,0),MATCH('Data above threshold'!V$4,'Raw Data'!$3:$3,0)-1)),"",OFFSET('Raw Data'!$A$3,MATCH('Data above threshold'!$A140,'Raw Data'!$B$4:$B$185,0),MATCH('Data above threshold'!V$4,'Raw Data'!$3:$3,0)-1))</f>
        <v/>
      </c>
      <c r="W140" s="107" t="str">
        <f aca="true">IF(ISBLANK(OFFSET('Raw Data'!$A$3,MATCH('Data above threshold'!$A140,'Raw Data'!$B$4:$B$185,0),MATCH('Data above threshold'!W$4,'Raw Data'!$3:$3,0)-1)),"",OFFSET('Raw Data'!$A$3,MATCH('Data above threshold'!$A140,'Raw Data'!$B$4:$B$185,0),MATCH('Data above threshold'!W$4,'Raw Data'!$3:$3,0)-1))</f>
        <v/>
      </c>
      <c r="X140" s="107" t="str">
        <f aca="true">IF(ISBLANK(OFFSET('Raw Data'!$A$3,MATCH('Data above threshold'!$A140,'Raw Data'!$B$4:$B$185,0),MATCH('Data above threshold'!X$4,'Raw Data'!$3:$3,0)-1)),"",OFFSET('Raw Data'!$A$3,MATCH('Data above threshold'!$A140,'Raw Data'!$B$4:$B$185,0),MATCH('Data above threshold'!X$4,'Raw Data'!$3:$3,0)-1))</f>
        <v/>
      </c>
      <c r="Y140" s="107" t="str">
        <f aca="true">IF(ISBLANK(OFFSET('Raw Data'!$A$3,MATCH('Data above threshold'!$A140,'Raw Data'!$B$4:$B$185,0),MATCH('Data above threshold'!Y$4,'Raw Data'!$3:$3,0)-1)),"",OFFSET('Raw Data'!$A$3,MATCH('Data above threshold'!$A140,'Raw Data'!$B$4:$B$185,0),MATCH('Data above threshold'!Y$4,'Raw Data'!$3:$3,0)-1))</f>
        <v/>
      </c>
      <c r="Z140" s="107" t="str">
        <f aca="true">IF(ISBLANK(OFFSET('Raw Data'!$A$3,MATCH('Data above threshold'!$A140,'Raw Data'!$B$4:$B$185,0),MATCH('Data above threshold'!Z$4,'Raw Data'!$3:$3,0)-1)),"",OFFSET('Raw Data'!$A$3,MATCH('Data above threshold'!$A140,'Raw Data'!$B$4:$B$185,0),MATCH('Data above threshold'!Z$4,'Raw Data'!$3:$3,0)-1))</f>
        <v/>
      </c>
      <c r="AA140" s="107" t="str">
        <f aca="true">IF(ISBLANK(OFFSET('Raw Data'!$A$3,MATCH('Data above threshold'!$A140,'Raw Data'!$B$4:$B$185,0),MATCH('Data above threshold'!AA$4,'Raw Data'!$3:$3,0)-1)),"",OFFSET('Raw Data'!$A$3,MATCH('Data above threshold'!$A140,'Raw Data'!$B$4:$B$185,0),MATCH('Data above threshold'!AA$4,'Raw Data'!$3:$3,0)-1))</f>
        <v/>
      </c>
      <c r="AB140" s="107" t="str">
        <f aca="true">IF(ISBLANK(OFFSET('Raw Data'!$A$3,MATCH('Data above threshold'!$A140,'Raw Data'!$B$4:$B$185,0),MATCH('Data above threshold'!AB$4,'Raw Data'!$3:$3,0)-1)),"",OFFSET('Raw Data'!$A$3,MATCH('Data above threshold'!$A140,'Raw Data'!$B$4:$B$185,0),MATCH('Data above threshold'!AB$4,'Raw Data'!$3:$3,0)-1))</f>
        <v/>
      </c>
      <c r="AC140" s="107" t="str">
        <f aca="true">IF(ISBLANK(OFFSET('Raw Data'!$A$3,MATCH('Data above threshold'!$A140,'Raw Data'!$B$4:$B$185,0),MATCH('Data above threshold'!AC$4,'Raw Data'!$3:$3,0)-1)),"",OFFSET('Raw Data'!$A$3,MATCH('Data above threshold'!$A140,'Raw Data'!$B$4:$B$185,0),MATCH('Data above threshold'!AC$4,'Raw Data'!$3:$3,0)-1))</f>
        <v/>
      </c>
      <c r="AD140" s="107" t="str">
        <f aca="true">IF(ISBLANK(OFFSET('Raw Data'!$A$3,MATCH('Data above threshold'!$A140,'Raw Data'!$B$4:$B$185,0),MATCH('Data above threshold'!AD$4,'Raw Data'!$3:$3,0)-1)),"",OFFSET('Raw Data'!$A$3,MATCH('Data above threshold'!$A140,'Raw Data'!$B$4:$B$185,0),MATCH('Data above threshold'!AD$4,'Raw Data'!$3:$3,0)-1))</f>
        <v/>
      </c>
      <c r="AE140" s="107" t="str">
        <f aca="true">IF(ISBLANK(OFFSET('Raw Data'!$A$3,MATCH('Data above threshold'!$A140,'Raw Data'!$B$4:$B$185,0),MATCH('Data above threshold'!AE$4,'Raw Data'!$3:$3,0)-1)),"",OFFSET('Raw Data'!$A$3,MATCH('Data above threshold'!$A140,'Raw Data'!$B$4:$B$185,0),MATCH('Data above threshold'!AE$4,'Raw Data'!$3:$3,0)-1))</f>
        <v/>
      </c>
      <c r="AF140" s="107" t="str">
        <f aca="true">IF(ISBLANK(OFFSET('Raw Data'!$A$3,MATCH('Data above threshold'!$A140,'Raw Data'!$B$4:$B$185,0),MATCH('Data above threshold'!AF$4,'Raw Data'!$3:$3,0)-1)),"",OFFSET('Raw Data'!$A$3,MATCH('Data above threshold'!$A140,'Raw Data'!$B$4:$B$185,0),MATCH('Data above threshold'!AF$4,'Raw Data'!$3:$3,0)-1))</f>
        <v/>
      </c>
      <c r="AG140" s="107" t="str">
        <f aca="true">IF(ISBLANK(OFFSET('Raw Data'!$A$3,MATCH('Data above threshold'!$A140,'Raw Data'!$B$4:$B$185,0),MATCH('Data above threshold'!AG$4,'Raw Data'!$3:$3,0)-1)),"",OFFSET('Raw Data'!$A$3,MATCH('Data above threshold'!$A140,'Raw Data'!$B$4:$B$185,0),MATCH('Data above threshold'!AG$4,'Raw Data'!$3:$3,0)-1))</f>
        <v/>
      </c>
      <c r="AH140" s="107" t="str">
        <f aca="true">IF(ISBLANK(OFFSET('Raw Data'!$A$3,MATCH('Data above threshold'!$A140,'Raw Data'!$B$4:$B$185,0),MATCH('Data above threshold'!AH$4,'Raw Data'!$3:$3,0)-1)),"",OFFSET('Raw Data'!$A$3,MATCH('Data above threshold'!$A140,'Raw Data'!$B$4:$B$185,0),MATCH('Data above threshold'!AH$4,'Raw Data'!$3:$3,0)-1))</f>
        <v/>
      </c>
      <c r="AI140" s="107" t="str">
        <f aca="true">IF(ISBLANK(OFFSET('Raw Data'!$A$3,MATCH('Data above threshold'!$A140,'Raw Data'!$B$4:$B$185,0),MATCH('Data above threshold'!AI$4,'Raw Data'!$3:$3,0)-1)),"",OFFSET('Raw Data'!$A$3,MATCH('Data above threshold'!$A140,'Raw Data'!$B$4:$B$185,0),MATCH('Data above threshold'!AI$4,'Raw Data'!$3:$3,0)-1))</f>
        <v/>
      </c>
      <c r="AJ140" s="107" t="str">
        <f aca="true">IF(ISBLANK(OFFSET('Raw Data'!$A$3,MATCH('Data above threshold'!$A140,'Raw Data'!$B$4:$B$185,0),MATCH('Data above threshold'!AJ$4,'Raw Data'!$3:$3,0)-1)),"",OFFSET('Raw Data'!$A$3,MATCH('Data above threshold'!$A140,'Raw Data'!$B$4:$B$185,0),MATCH('Data above threshold'!AJ$4,'Raw Data'!$3:$3,0)-1))</f>
        <v/>
      </c>
      <c r="AK140" s="107" t="str">
        <f aca="true">IF(ISBLANK(OFFSET('Raw Data'!$A$3,MATCH('Data above threshold'!$A140,'Raw Data'!$B$4:$B$185,0),MATCH('Data above threshold'!AK$4,'Raw Data'!$3:$3,0)-1)),"",OFFSET('Raw Data'!$A$3,MATCH('Data above threshold'!$A140,'Raw Data'!$B$4:$B$185,0),MATCH('Data above threshold'!AK$4,'Raw Data'!$3:$3,0)-1))</f>
        <v/>
      </c>
      <c r="AL140" s="107" t="str">
        <f aca="true">IF(ISBLANK(OFFSET('Raw Data'!$A$3,MATCH('Data above threshold'!$A140,'Raw Data'!$B$4:$B$185,0),MATCH('Data above threshold'!AL$4,'Raw Data'!$3:$3,0)-1)),"",OFFSET('Raw Data'!$A$3,MATCH('Data above threshold'!$A140,'Raw Data'!$B$4:$B$185,0),MATCH('Data above threshold'!AL$4,'Raw Data'!$3:$3,0)-1))</f>
        <v/>
      </c>
      <c r="AM140" s="107" t="str">
        <f aca="true">IF(ISBLANK(OFFSET('Raw Data'!$A$3,MATCH('Data above threshold'!$A140,'Raw Data'!$B$4:$B$185,0),MATCH('Data above threshold'!AM$4,'Raw Data'!$3:$3,0)-1)),"",OFFSET('Raw Data'!$A$3,MATCH('Data above threshold'!$A140,'Raw Data'!$B$4:$B$185,0),MATCH('Data above threshold'!AM$4,'Raw Data'!$3:$3,0)-1))</f>
        <v/>
      </c>
      <c r="AN140" s="107" t="str">
        <f aca="true">IF(ISBLANK(OFFSET('Raw Data'!$A$3,MATCH('Data above threshold'!$A140,'Raw Data'!$B$4:$B$185,0),MATCH('Data above threshold'!AN$4,'Raw Data'!$3:$3,0)-1)),"",OFFSET('Raw Data'!$A$3,MATCH('Data above threshold'!$A140,'Raw Data'!$B$4:$B$185,0),MATCH('Data above threshold'!AN$4,'Raw Data'!$3:$3,0)-1))</f>
        <v/>
      </c>
      <c r="AO140" s="107" t="str">
        <f aca="true">IF(ISBLANK(OFFSET('Raw Data'!$A$3,MATCH('Data above threshold'!$A140,'Raw Data'!$B$4:$B$185,0),MATCH('Data above threshold'!AO$4,'Raw Data'!$3:$3,0)-1)),"",OFFSET('Raw Data'!$A$3,MATCH('Data above threshold'!$A140,'Raw Data'!$B$4:$B$185,0),MATCH('Data above threshold'!AO$4,'Raw Data'!$3:$3,0)-1))</f>
        <v/>
      </c>
      <c r="AP140" s="107" t="str">
        <f aca="true">IF(ISBLANK(OFFSET('Raw Data'!$A$3,MATCH('Data above threshold'!$A140,'Raw Data'!$B$4:$B$185,0),MATCH('Data above threshold'!AP$4,'Raw Data'!$3:$3,0)-1)),"",OFFSET('Raw Data'!$A$3,MATCH('Data above threshold'!$A140,'Raw Data'!$B$4:$B$185,0),MATCH('Data above threshold'!AP$4,'Raw Data'!$3:$3,0)-1))</f>
        <v/>
      </c>
      <c r="AQ140" s="107" t="str">
        <f aca="true">IF(ISBLANK(OFFSET('Raw Data'!$A$3,MATCH('Data above threshold'!$A140,'Raw Data'!$B$4:$B$185,0),MATCH('Data above threshold'!AQ$4,'Raw Data'!$3:$3,0)-1)),"",OFFSET('Raw Data'!$A$3,MATCH('Data above threshold'!$A140,'Raw Data'!$B$4:$B$185,0),MATCH('Data above threshold'!AQ$4,'Raw Data'!$3:$3,0)-1))</f>
        <v/>
      </c>
      <c r="AR140" s="107" t="str">
        <f aca="true">IF(ISBLANK(OFFSET('Raw Data'!$A$3,MATCH('Data above threshold'!$A140,'Raw Data'!$B$4:$B$185,0),MATCH('Data above threshold'!AR$4,'Raw Data'!$3:$3,0)-1)),"",OFFSET('Raw Data'!$A$3,MATCH('Data above threshold'!$A140,'Raw Data'!$B$4:$B$185,0),MATCH('Data above threshold'!AR$4,'Raw Data'!$3:$3,0)-1))</f>
        <v/>
      </c>
      <c r="AS140" s="107" t="str">
        <f aca="true">IF(ISBLANK(OFFSET('Raw Data'!$A$3,MATCH('Data above threshold'!$A140,'Raw Data'!$B$4:$B$185,0),MATCH('Data above threshold'!AS$4,'Raw Data'!$3:$3,0)-1)),"",OFFSET('Raw Data'!$A$3,MATCH('Data above threshold'!$A140,'Raw Data'!$B$4:$B$185,0),MATCH('Data above threshold'!AS$4,'Raw Data'!$3:$3,0)-1))</f>
        <v/>
      </c>
      <c r="AT140" s="107" t="str">
        <f aca="true">IF(ISBLANK(OFFSET('Raw Data'!$A$3,MATCH('Data above threshold'!$A140,'Raw Data'!$B$4:$B$185,0),MATCH('Data above threshold'!AT$4,'Raw Data'!$3:$3,0)-1)),"",OFFSET('Raw Data'!$A$3,MATCH('Data above threshold'!$A140,'Raw Data'!$B$4:$B$185,0),MATCH('Data above threshold'!AT$4,'Raw Data'!$3:$3,0)-1))</f>
        <v/>
      </c>
      <c r="AU140" s="107" t="str">
        <f aca="true">IF(ISBLANK(OFFSET('Raw Data'!$A$3,MATCH('Data above threshold'!$A140,'Raw Data'!$B$4:$B$185,0),MATCH('Data above threshold'!AU$4,'Raw Data'!$3:$3,0)-1)),"",OFFSET('Raw Data'!$A$3,MATCH('Data above threshold'!$A140,'Raw Data'!$B$4:$B$185,0),MATCH('Data above threshold'!AU$4,'Raw Data'!$3:$3,0)-1))</f>
        <v/>
      </c>
      <c r="AV140" s="107" t="str">
        <f aca="true">IF(ISBLANK(OFFSET('Raw Data'!$A$3,MATCH('Data above threshold'!$A140,'Raw Data'!$B$4:$B$185,0),MATCH('Data above threshold'!AV$4,'Raw Data'!$3:$3,0)-1)),"",OFFSET('Raw Data'!$A$3,MATCH('Data above threshold'!$A140,'Raw Data'!$B$4:$B$185,0),MATCH('Data above threshold'!AV$4,'Raw Data'!$3:$3,0)-1))</f>
        <v/>
      </c>
      <c r="AW140" s="107" t="str">
        <f aca="true">IF(ISBLANK(OFFSET('Raw Data'!$A$3,MATCH('Data above threshold'!$A140,'Raw Data'!$B$4:$B$185,0),MATCH('Data above threshold'!AW$4,'Raw Data'!$3:$3,0)-1)),"",OFFSET('Raw Data'!$A$3,MATCH('Data above threshold'!$A140,'Raw Data'!$B$4:$B$185,0),MATCH('Data above threshold'!AW$4,'Raw Data'!$3:$3,0)-1))</f>
        <v/>
      </c>
      <c r="AX140" s="107" t="str">
        <f aca="true">IF(ISBLANK(OFFSET('Raw Data'!$A$3,MATCH('Data above threshold'!$A140,'Raw Data'!$B$4:$B$185,0),MATCH('Data above threshold'!AX$4,'Raw Data'!$3:$3,0)-1)),"",OFFSET('Raw Data'!$A$3,MATCH('Data above threshold'!$A140,'Raw Data'!$B$4:$B$185,0),MATCH('Data above threshold'!AX$4,'Raw Data'!$3:$3,0)-1))</f>
        <v/>
      </c>
      <c r="AY140" s="107" t="str">
        <f aca="true">IF(ISBLANK(OFFSET('Raw Data'!$A$3,MATCH('Data above threshold'!$A140,'Raw Data'!$B$4:$B$185,0),MATCH('Data above threshold'!AY$4,'Raw Data'!$3:$3,0)-1)),"",OFFSET('Raw Data'!$A$3,MATCH('Data above threshold'!$A140,'Raw Data'!$B$4:$B$185,0),MATCH('Data above threshold'!AY$4,'Raw Data'!$3:$3,0)-1))</f>
        <v/>
      </c>
      <c r="AZ140" s="107" t="str">
        <f aca="true">IF(ISBLANK(OFFSET('Raw Data'!$A$3,MATCH('Data above threshold'!$A140,'Raw Data'!$B$4:$B$185,0),MATCH('Data above threshold'!AZ$4,'Raw Data'!$3:$3,0)-1)),"",OFFSET('Raw Data'!$A$3,MATCH('Data above threshold'!$A140,'Raw Data'!$B$4:$B$185,0),MATCH('Data above threshold'!AZ$4,'Raw Data'!$3:$3,0)-1))</f>
        <v/>
      </c>
      <c r="BA140" s="107" t="str">
        <f aca="true">IF(ISBLANK(OFFSET('Raw Data'!$A$3,MATCH('Data above threshold'!$A140,'Raw Data'!$B$4:$B$185,0),MATCH('Data above threshold'!BA$4,'Raw Data'!$3:$3,0)-1)),"",OFFSET('Raw Data'!$A$3,MATCH('Data above threshold'!$A140,'Raw Data'!$B$4:$B$185,0),MATCH('Data above threshold'!BA$4,'Raw Data'!$3:$3,0)-1))</f>
        <v/>
      </c>
      <c r="BB140" s="107" t="str">
        <f aca="true">IF(ISBLANK(OFFSET('Raw Data'!$A$3,MATCH('Data above threshold'!$A140,'Raw Data'!$B$4:$B$185,0),MATCH('Data above threshold'!BB$4,'Raw Data'!$3:$3,0)-1)),"",OFFSET('Raw Data'!$A$3,MATCH('Data above threshold'!$A140,'Raw Data'!$B$4:$B$185,0),MATCH('Data above threshold'!BB$4,'Raw Data'!$3:$3,0)-1))</f>
        <v/>
      </c>
      <c r="BC140" s="107" t="str">
        <f aca="true">IF(ISBLANK(OFFSET('Raw Data'!$A$3,MATCH('Data above threshold'!$A140,'Raw Data'!$B$4:$B$185,0),MATCH('Data above threshold'!BC$4,'Raw Data'!$3:$3,0)-1)),"",OFFSET('Raw Data'!$A$3,MATCH('Data above threshold'!$A140,'Raw Data'!$B$4:$B$185,0),MATCH('Data above threshold'!BC$4,'Raw Data'!$3:$3,0)-1))</f>
        <v/>
      </c>
      <c r="BD140" s="107" t="str">
        <f aca="true">IF(ISBLANK(OFFSET('Raw Data'!$A$3,MATCH('Data above threshold'!$A140,'Raw Data'!$B$4:$B$185,0),MATCH('Data above threshold'!BD$4,'Raw Data'!$3:$3,0)-1)),"",OFFSET('Raw Data'!$A$3,MATCH('Data above threshold'!$A140,'Raw Data'!$B$4:$B$185,0),MATCH('Data above threshold'!BD$4,'Raw Data'!$3:$3,0)-1))</f>
        <v/>
      </c>
      <c r="BE140" s="107" t="str">
        <f aca="true">IF(ISBLANK(OFFSET('Raw Data'!$A$3,MATCH('Data above threshold'!$A140,'Raw Data'!$B$4:$B$185,0),MATCH('Data above threshold'!BE$4,'Raw Data'!$3:$3,0)-1)),"",OFFSET('Raw Data'!$A$3,MATCH('Data above threshold'!$A140,'Raw Data'!$B$4:$B$185,0),MATCH('Data above threshold'!BE$4,'Raw Data'!$3:$3,0)-1))</f>
        <v/>
      </c>
      <c r="BF140" s="107" t="str">
        <f aca="true">IF(ISBLANK(OFFSET('Raw Data'!$A$3,MATCH('Data above threshold'!$A140,'Raw Data'!$B$4:$B$185,0),MATCH('Data above threshold'!BF$4,'Raw Data'!$3:$3,0)-1)),"",OFFSET('Raw Data'!$A$3,MATCH('Data above threshold'!$A140,'Raw Data'!$B$4:$B$185,0),MATCH('Data above threshold'!BF$4,'Raw Data'!$3:$3,0)-1))</f>
        <v/>
      </c>
      <c r="BG140" s="107" t="str">
        <f aca="true">IF(ISBLANK(OFFSET('Raw Data'!$A$3,MATCH('Data above threshold'!$A140,'Raw Data'!$B$4:$B$185,0),MATCH('Data above threshold'!BG$4,'Raw Data'!$3:$3,0)-1)),"",OFFSET('Raw Data'!$A$3,MATCH('Data above threshold'!$A140,'Raw Data'!$B$4:$B$185,0),MATCH('Data above threshold'!BG$4,'Raw Data'!$3:$3,0)-1))</f>
        <v/>
      </c>
      <c r="BH140" s="107" t="str">
        <f aca="true">IF(ISBLANK(OFFSET('Raw Data'!$A$3,MATCH('Data above threshold'!$A140,'Raw Data'!$B$4:$B$185,0),MATCH('Data above threshold'!BH$4,'Raw Data'!$3:$3,0)-1)),"",OFFSET('Raw Data'!$A$3,MATCH('Data above threshold'!$A140,'Raw Data'!$B$4:$B$185,0),MATCH('Data above threshold'!BH$4,'Raw Data'!$3:$3,0)-1))</f>
        <v/>
      </c>
      <c r="BI140" s="107" t="str">
        <f aca="true">IF(ISBLANK(OFFSET('Raw Data'!$A$3,MATCH('Data above threshold'!$A140,'Raw Data'!$B$4:$B$185,0),MATCH('Data above threshold'!BI$4,'Raw Data'!$3:$3,0)-1)),"",OFFSET('Raw Data'!$A$3,MATCH('Data above threshold'!$A140,'Raw Data'!$B$4:$B$185,0),MATCH('Data above threshold'!BI$4,'Raw Data'!$3:$3,0)-1))</f>
        <v/>
      </c>
      <c r="BJ140" s="107" t="str">
        <f aca="true">IF(ISBLANK(OFFSET('Raw Data'!$A$3,MATCH('Data above threshold'!$A140,'Raw Data'!$B$4:$B$185,0),MATCH('Data above threshold'!BJ$4,'Raw Data'!$3:$3,0)-1)),"",OFFSET('Raw Data'!$A$3,MATCH('Data above threshold'!$A140,'Raw Data'!$B$4:$B$185,0),MATCH('Data above threshold'!BJ$4,'Raw Data'!$3:$3,0)-1))</f>
        <v/>
      </c>
      <c r="BK140" s="107" t="str">
        <f aca="true">IF(ISBLANK(OFFSET('Raw Data'!$A$3,MATCH('Data above threshold'!$A140,'Raw Data'!$B$4:$B$185,0),MATCH('Data above threshold'!BK$4,'Raw Data'!$3:$3,0)-1)),"",OFFSET('Raw Data'!$A$3,MATCH('Data above threshold'!$A140,'Raw Data'!$B$4:$B$185,0),MATCH('Data above threshold'!BK$4,'Raw Data'!$3:$3,0)-1))</f>
        <v/>
      </c>
      <c r="BL140" s="107" t="str">
        <f aca="true">IF(ISBLANK(OFFSET('Raw Data'!$A$3,MATCH('Data above threshold'!$A140,'Raw Data'!$B$4:$B$185,0),MATCH('Data above threshold'!BL$4,'Raw Data'!$3:$3,0)-1)),"",OFFSET('Raw Data'!$A$3,MATCH('Data above threshold'!$A140,'Raw Data'!$B$4:$B$185,0),MATCH('Data above threshold'!BL$4,'Raw Data'!$3:$3,0)-1))</f>
        <v/>
      </c>
      <c r="BM140" s="107" t="str">
        <f aca="true">IF(ISBLANK(OFFSET('Raw Data'!$A$3,MATCH('Data above threshold'!$A140,'Raw Data'!$B$4:$B$185,0),MATCH('Data above threshold'!BM$4,'Raw Data'!$3:$3,0)-1)),"",OFFSET('Raw Data'!$A$3,MATCH('Data above threshold'!$A140,'Raw Data'!$B$4:$B$185,0),MATCH('Data above threshold'!BM$4,'Raw Data'!$3:$3,0)-1))</f>
        <v/>
      </c>
      <c r="BN140" s="107" t="str">
        <f aca="true">IF(ISBLANK(OFFSET('Raw Data'!$A$3,MATCH('Data above threshold'!$A140,'Raw Data'!$B$4:$B$185,0),MATCH('Data above threshold'!BN$4,'Raw Data'!$3:$3,0)-1)),"",OFFSET('Raw Data'!$A$3,MATCH('Data above threshold'!$A140,'Raw Data'!$B$4:$B$185,0),MATCH('Data above threshold'!BN$4,'Raw Data'!$3:$3,0)-1))</f>
        <v/>
      </c>
      <c r="BO140" s="107" t="str">
        <f aca="true">IF(ISBLANK(OFFSET('Raw Data'!$A$3,MATCH('Data above threshold'!$A140,'Raw Data'!$B$4:$B$185,0),MATCH('Data above threshold'!BO$4,'Raw Data'!$3:$3,0)-1)),"",OFFSET('Raw Data'!$A$3,MATCH('Data above threshold'!$A140,'Raw Data'!$B$4:$B$185,0),MATCH('Data above threshold'!BO$4,'Raw Data'!$3:$3,0)-1))</f>
        <v/>
      </c>
      <c r="BP140" s="107" t="str">
        <f aca="true">IF(ISBLANK(OFFSET('Raw Data'!$A$3,MATCH('Data above threshold'!$A140,'Raw Data'!$B$4:$B$185,0),MATCH('Data above threshold'!BP$4,'Raw Data'!$3:$3,0)-1)),"",OFFSET('Raw Data'!$A$3,MATCH('Data above threshold'!$A140,'Raw Data'!$B$4:$B$185,0),MATCH('Data above threshold'!BP$4,'Raw Data'!$3:$3,0)-1))</f>
        <v/>
      </c>
      <c r="BQ140" s="107" t="str">
        <f aca="true">IF(ISBLANK(OFFSET('Raw Data'!$A$3,MATCH('Data above threshold'!$A140,'Raw Data'!$B$4:$B$185,0),MATCH('Data above threshold'!BQ$4,'Raw Data'!$3:$3,0)-1)),"",OFFSET('Raw Data'!$A$3,MATCH('Data above threshold'!$A140,'Raw Data'!$B$4:$B$185,0),MATCH('Data above threshold'!BQ$4,'Raw Data'!$3:$3,0)-1))</f>
        <v/>
      </c>
      <c r="BR140" s="107" t="str">
        <f aca="true">IF(ISBLANK(OFFSET('Raw Data'!$A$3,MATCH('Data above threshold'!$A140,'Raw Data'!$B$4:$B$185,0),MATCH('Data above threshold'!BR$4,'Raw Data'!$3:$3,0)-1)),"",OFFSET('Raw Data'!$A$3,MATCH('Data above threshold'!$A140,'Raw Data'!$B$4:$B$185,0),MATCH('Data above threshold'!BR$4,'Raw Data'!$3:$3,0)-1))</f>
        <v/>
      </c>
      <c r="BS140" s="107" t="str">
        <f aca="true">IF(ISBLANK(OFFSET('Raw Data'!$A$3,MATCH('Data above threshold'!$A140,'Raw Data'!$B$4:$B$185,0),MATCH('Data above threshold'!BS$4,'Raw Data'!$3:$3,0)-1)),"",OFFSET('Raw Data'!$A$3,MATCH('Data above threshold'!$A140,'Raw Data'!$B$4:$B$185,0),MATCH('Data above threshold'!BS$4,'Raw Data'!$3:$3,0)-1))</f>
        <v/>
      </c>
      <c r="BT140" s="107" t="str">
        <f aca="true">IF(ISBLANK(OFFSET('Raw Data'!$A$3,MATCH('Data above threshold'!$A140,'Raw Data'!$B$4:$B$185,0),MATCH('Data above threshold'!BT$4,'Raw Data'!$3:$3,0)-1)),"",OFFSET('Raw Data'!$A$3,MATCH('Data above threshold'!$A140,'Raw Data'!$B$4:$B$185,0),MATCH('Data above threshold'!BT$4,'Raw Data'!$3:$3,0)-1))</f>
        <v/>
      </c>
      <c r="BU140" s="107" t="str">
        <f aca="true">IF(ISBLANK(OFFSET('Raw Data'!$A$3,MATCH('Data above threshold'!$A140,'Raw Data'!$B$4:$B$185,0),MATCH('Data above threshold'!BU$4,'Raw Data'!$3:$3,0)-1)),"",OFFSET('Raw Data'!$A$3,MATCH('Data above threshold'!$A140,'Raw Data'!$B$4:$B$185,0),MATCH('Data above threshold'!BU$4,'Raw Data'!$3:$3,0)-1))</f>
        <v/>
      </c>
      <c r="BV140" s="107" t="str">
        <f aca="true">IF(ISBLANK(OFFSET('Raw Data'!$A$3,MATCH('Data above threshold'!$A140,'Raw Data'!$B$4:$B$185,0),MATCH('Data above threshold'!BV$4,'Raw Data'!$3:$3,0)-1)),"",OFFSET('Raw Data'!$A$3,MATCH('Data above threshold'!$A140,'Raw Data'!$B$4:$B$185,0),MATCH('Data above threshold'!BV$4,'Raw Data'!$3:$3,0)-1))</f>
        <v/>
      </c>
      <c r="BW140" s="107" t="str">
        <f aca="true">IF(ISBLANK(OFFSET('Raw Data'!$A$3,MATCH('Data above threshold'!$A140,'Raw Data'!$B$4:$B$185,0),MATCH('Data above threshold'!BW$4,'Raw Data'!$3:$3,0)-1)),"",OFFSET('Raw Data'!$A$3,MATCH('Data above threshold'!$A140,'Raw Data'!$B$4:$B$185,0),MATCH('Data above threshold'!BW$4,'Raw Data'!$3:$3,0)-1))</f>
        <v/>
      </c>
      <c r="BX140" s="107" t="str">
        <f aca="true">IF(ISBLANK(OFFSET('Raw Data'!$A$3,MATCH('Data above threshold'!$A140,'Raw Data'!$B$4:$B$185,0),MATCH('Data above threshold'!BX$4,'Raw Data'!$3:$3,0)-1)),"",OFFSET('Raw Data'!$A$3,MATCH('Data above threshold'!$A140,'Raw Data'!$B$4:$B$185,0),MATCH('Data above threshold'!BX$4,'Raw Data'!$3:$3,0)-1))</f>
        <v/>
      </c>
      <c r="BY140" s="107" t="str">
        <f aca="true">IF(ISBLANK(OFFSET('Raw Data'!$A$3,MATCH('Data above threshold'!$A140,'Raw Data'!$B$4:$B$185,0),MATCH('Data above threshold'!BY$4,'Raw Data'!$3:$3,0)-1)),"",OFFSET('Raw Data'!$A$3,MATCH('Data above threshold'!$A140,'Raw Data'!$B$4:$B$185,0),MATCH('Data above threshold'!BY$4,'Raw Data'!$3:$3,0)-1))</f>
        <v/>
      </c>
      <c r="BZ140" s="107" t="str">
        <f aca="true">IF(ISBLANK(OFFSET('Raw Data'!$A$3,MATCH('Data above threshold'!$A140,'Raw Data'!$B$4:$B$185,0),MATCH('Data above threshold'!BZ$4,'Raw Data'!$3:$3,0)-1)),"",OFFSET('Raw Data'!$A$3,MATCH('Data above threshold'!$A140,'Raw Data'!$B$4:$B$185,0),MATCH('Data above threshold'!BZ$4,'Raw Data'!$3:$3,0)-1))</f>
        <v/>
      </c>
      <c r="CA140" s="107" t="str">
        <f aca="true">IF(ISBLANK(OFFSET('Raw Data'!$A$3,MATCH('Data above threshold'!$A140,'Raw Data'!$B$4:$B$185,0),MATCH('Data above threshold'!CA$4,'Raw Data'!$3:$3,0)-1)),"",OFFSET('Raw Data'!$A$3,MATCH('Data above threshold'!$A140,'Raw Data'!$B$4:$B$185,0),MATCH('Data above threshold'!CA$4,'Raw Data'!$3:$3,0)-1))</f>
        <v/>
      </c>
      <c r="CB140" s="107" t="str">
        <f aca="true">IF(ISBLANK(OFFSET('Raw Data'!$A$3,MATCH('Data above threshold'!$A140,'Raw Data'!$B$4:$B$185,0),MATCH('Data above threshold'!CB$4,'Raw Data'!$3:$3,0)-1)),"",OFFSET('Raw Data'!$A$3,MATCH('Data above threshold'!$A140,'Raw Data'!$B$4:$B$185,0),MATCH('Data above threshold'!CB$4,'Raw Data'!$3:$3,0)-1))</f>
        <v/>
      </c>
      <c r="CC140" s="107" t="str">
        <f aca="true">IF(ISBLANK(OFFSET('Raw Data'!$A$3,MATCH('Data above threshold'!$A140,'Raw Data'!$B$4:$B$185,0),MATCH('Data above threshold'!CC$4,'Raw Data'!$3:$3,0)-1)),"",OFFSET('Raw Data'!$A$3,MATCH('Data above threshold'!$A140,'Raw Data'!$B$4:$B$185,0),MATCH('Data above threshold'!CC$4,'Raw Data'!$3:$3,0)-1))</f>
        <v/>
      </c>
      <c r="CD140" s="107" t="str">
        <f aca="true">IF(ISBLANK(OFFSET('Raw Data'!$A$3,MATCH('Data above threshold'!$A140,'Raw Data'!$B$4:$B$185,0),MATCH('Data above threshold'!CD$4,'Raw Data'!$3:$3,0)-1)),"",OFFSET('Raw Data'!$A$3,MATCH('Data above threshold'!$A140,'Raw Data'!$B$4:$B$185,0),MATCH('Data above threshold'!CD$4,'Raw Data'!$3:$3,0)-1))</f>
        <v/>
      </c>
      <c r="CE140" s="107" t="str">
        <f aca="true">IF(ISBLANK(OFFSET('Raw Data'!$A$3,MATCH('Data above threshold'!$A140,'Raw Data'!$B$4:$B$185,0),MATCH('Data above threshold'!CE$4,'Raw Data'!$3:$3,0)-1)),"",OFFSET('Raw Data'!$A$3,MATCH('Data above threshold'!$A140,'Raw Data'!$B$4:$B$185,0),MATCH('Data above threshold'!CE$4,'Raw Data'!$3:$3,0)-1))</f>
        <v/>
      </c>
      <c r="CF140" s="107" t="str">
        <f aca="true">IF(ISBLANK(OFFSET('Raw Data'!$A$3,MATCH('Data above threshold'!$A140,'Raw Data'!$B$4:$B$185,0),MATCH('Data above threshold'!CF$4,'Raw Data'!$3:$3,0)-1)),"",OFFSET('Raw Data'!$A$3,MATCH('Data above threshold'!$A140,'Raw Data'!$B$4:$B$185,0),MATCH('Data above threshold'!CF$4,'Raw Data'!$3:$3,0)-1))</f>
        <v/>
      </c>
      <c r="CG140" s="107" t="str">
        <f aca="true">IF(ISBLANK(OFFSET('Raw Data'!$A$3,MATCH('Data above threshold'!$A140,'Raw Data'!$B$4:$B$185,0),MATCH('Data above threshold'!CG$4,'Raw Data'!$3:$3,0)-1)),"",OFFSET('Raw Data'!$A$3,MATCH('Data above threshold'!$A140,'Raw Data'!$B$4:$B$185,0),MATCH('Data above threshold'!CG$4,'Raw Data'!$3:$3,0)-1))</f>
        <v/>
      </c>
      <c r="CH140" s="107" t="str">
        <f aca="true">IF(ISBLANK(OFFSET('Raw Data'!$A$3,MATCH('Data above threshold'!$A140,'Raw Data'!$B$4:$B$185,0),MATCH('Data above threshold'!CH$4,'Raw Data'!$3:$3,0)-1)),"",OFFSET('Raw Data'!$A$3,MATCH('Data above threshold'!$A140,'Raw Data'!$B$4:$B$185,0),MATCH('Data above threshold'!CH$4,'Raw Data'!$3:$3,0)-1))</f>
        <v/>
      </c>
      <c r="CI140" s="107" t="str">
        <f aca="true">IF(ISBLANK(OFFSET('Raw Data'!$A$3,MATCH('Data above threshold'!$A140,'Raw Data'!$B$4:$B$185,0),MATCH('Data above threshold'!CI$4,'Raw Data'!$3:$3,0)-1)),"",OFFSET('Raw Data'!$A$3,MATCH('Data above threshold'!$A140,'Raw Data'!$B$4:$B$185,0),MATCH('Data above threshold'!CI$4,'Raw Data'!$3:$3,0)-1))</f>
        <v/>
      </c>
      <c r="CJ140" s="107" t="str">
        <f aca="true">IF(ISBLANK(OFFSET('Raw Data'!$A$3,MATCH('Data above threshold'!$A140,'Raw Data'!$B$4:$B$185,0),MATCH('Data above threshold'!CJ$4,'Raw Data'!$3:$3,0)-1)),"",OFFSET('Raw Data'!$A$3,MATCH('Data above threshold'!$A140,'Raw Data'!$B$4:$B$185,0),MATCH('Data above threshold'!CJ$4,'Raw Data'!$3:$3,0)-1))</f>
        <v/>
      </c>
      <c r="CK140" s="107" t="str">
        <f aca="true">IF(ISBLANK(OFFSET('Raw Data'!$A$3,MATCH('Data above threshold'!$A140,'Raw Data'!$B$4:$B$185,0),MATCH('Data above threshold'!CK$4,'Raw Data'!$3:$3,0)-1)),"",OFFSET('Raw Data'!$A$3,MATCH('Data above threshold'!$A140,'Raw Data'!$B$4:$B$185,0),MATCH('Data above threshold'!CK$4,'Raw Data'!$3:$3,0)-1))</f>
        <v/>
      </c>
      <c r="CL140" s="107" t="str">
        <f aca="true">IF(ISBLANK(OFFSET('Raw Data'!$A$3,MATCH('Data above threshold'!$A140,'Raw Data'!$B$4:$B$185,0),MATCH('Data above threshold'!CL$4,'Raw Data'!$3:$3,0)-1)),"",OFFSET('Raw Data'!$A$3,MATCH('Data above threshold'!$A140,'Raw Data'!$B$4:$B$185,0),MATCH('Data above threshold'!CL$4,'Raw Data'!$3:$3,0)-1))</f>
        <v/>
      </c>
      <c r="CM140" s="107" t="str">
        <f aca="true">IF(ISBLANK(OFFSET('Raw Data'!$A$3,MATCH('Data above threshold'!$A140,'Raw Data'!$B$4:$B$185,0),MATCH('Data above threshold'!CM$4,'Raw Data'!$3:$3,0)-1)),"",OFFSET('Raw Data'!$A$3,MATCH('Data above threshold'!$A140,'Raw Data'!$B$4:$B$185,0),MATCH('Data above threshold'!CM$4,'Raw Data'!$3:$3,0)-1))</f>
        <v/>
      </c>
      <c r="CN140" s="107" t="str">
        <f aca="true">IF(ISBLANK(OFFSET('Raw Data'!$A$3,MATCH('Data above threshold'!$A140,'Raw Data'!$B$4:$B$185,0),MATCH('Data above threshold'!CN$4,'Raw Data'!$3:$3,0)-1)),"",OFFSET('Raw Data'!$A$3,MATCH('Data above threshold'!$A140,'Raw Data'!$B$4:$B$185,0),MATCH('Data above threshold'!CN$4,'Raw Data'!$3:$3,0)-1))</f>
        <v/>
      </c>
      <c r="CO140" s="107" t="str">
        <f aca="true">IF(ISBLANK(OFFSET('Raw Data'!$A$3,MATCH('Data above threshold'!$A140,'Raw Data'!$B$4:$B$185,0),MATCH('Data above threshold'!CO$4,'Raw Data'!$3:$3,0)-1)),"",OFFSET('Raw Data'!$A$3,MATCH('Data above threshold'!$A140,'Raw Data'!$B$4:$B$185,0),MATCH('Data above threshold'!CO$4,'Raw Data'!$3:$3,0)-1))</f>
        <v/>
      </c>
      <c r="CP140" s="107" t="str">
        <f aca="true">IF(ISBLANK(OFFSET('Raw Data'!$A$3,MATCH('Data above threshold'!$A140,'Raw Data'!$B$4:$B$185,0),MATCH('Data above threshold'!CP$4,'Raw Data'!$3:$3,0)-1)),"",OFFSET('Raw Data'!$A$3,MATCH('Data above threshold'!$A140,'Raw Data'!$B$4:$B$185,0),MATCH('Data above threshold'!CP$4,'Raw Data'!$3:$3,0)-1))</f>
        <v/>
      </c>
      <c r="CQ140" s="107" t="str">
        <f aca="true">IF(ISBLANK(OFFSET('Raw Data'!$A$3,MATCH('Data above threshold'!$A140,'Raw Data'!$B$4:$B$185,0),MATCH('Data above threshold'!CQ$4,'Raw Data'!$3:$3,0)-1)),"",OFFSET('Raw Data'!$A$3,MATCH('Data above threshold'!$A140,'Raw Data'!$B$4:$B$185,0),MATCH('Data above threshold'!CQ$4,'Raw Data'!$3:$3,0)-1))</f>
        <v/>
      </c>
      <c r="CR140" s="107" t="str">
        <f aca="true">IF(ISBLANK(OFFSET('Raw Data'!$A$3,MATCH('Data above threshold'!$A140,'Raw Data'!$B$4:$B$185,0),MATCH('Data above threshold'!CR$4,'Raw Data'!$3:$3,0)-1)),"",OFFSET('Raw Data'!$A$3,MATCH('Data above threshold'!$A140,'Raw Data'!$B$4:$B$185,0),MATCH('Data above threshold'!CR$4,'Raw Data'!$3:$3,0)-1))</f>
        <v/>
      </c>
    </row>
    <row r="141" customFormat="false" ht="15.5" hidden="false" customHeight="false" outlineLevel="0" collapsed="false">
      <c r="A141" s="107" t="n">
        <v>5131</v>
      </c>
      <c r="B141" s="107" t="n">
        <v>4</v>
      </c>
      <c r="C141" s="107" t="str">
        <f aca="true">IF(ISBLANK(OFFSET('Raw Data'!$A$3,MATCH('Data above threshold'!$A141,'Raw Data'!$B$4:$B$185,0),MATCH('Data above threshold'!C$4,'Raw Data'!$3:$3,0)-1)),"",OFFSET('Raw Data'!$A$3,MATCH('Data above threshold'!$A141,'Raw Data'!$B$4:$B$185,0),MATCH('Data above threshold'!C$4,'Raw Data'!$3:$3,0)-1))</f>
        <v/>
      </c>
      <c r="D141" s="107" t="str">
        <f aca="true">IF(ISBLANK(OFFSET('Raw Data'!$A$3,MATCH('Data above threshold'!$A141,'Raw Data'!$B$4:$B$185,0),MATCH('Data above threshold'!D$4,'Raw Data'!$3:$3,0)-1)),"",OFFSET('Raw Data'!$A$3,MATCH('Data above threshold'!$A141,'Raw Data'!$B$4:$B$185,0),MATCH('Data above threshold'!D$4,'Raw Data'!$3:$3,0)-1))</f>
        <v>Mobile network coverage</v>
      </c>
      <c r="E141" s="107" t="str">
        <f aca="true">IF(ISBLANK(OFFSET('Raw Data'!$A$3,MATCH('Data above threshold'!$A141,'Raw Data'!$B$4:$B$185,0),MATCH('Data above threshold'!E$4,'Raw Data'!$3:$3,0)-1)),"",OFFSET('Raw Data'!$A$3,MATCH('Data above threshold'!$A141,'Raw Data'!$B$4:$B$185,0),MATCH('Data above threshold'!E$4,'Raw Data'!$3:$3,0)-1))</f>
        <v/>
      </c>
      <c r="F141" s="107" t="n">
        <f aca="true">IF(ISBLANK(OFFSET('Raw Data'!$A$3,MATCH('Data above threshold'!$A141,'Raw Data'!$B$4:$B$185,0),MATCH('Data above threshold'!F$4,'Raw Data'!$3:$3,0)-1)),"",OFFSET('Raw Data'!$A$3,MATCH('Data above threshold'!$A141,'Raw Data'!$B$4:$B$185,0),MATCH('Data above threshold'!F$4,'Raw Data'!$3:$3,0)-1))</f>
        <v>2016</v>
      </c>
      <c r="G141" s="107" t="str">
        <f aca="true">IF(ISBLANK(OFFSET('Raw Data'!$A$3,MATCH('Data above threshold'!$A141,'Raw Data'!$B$4:$B$185,0),MATCH('Data above threshold'!G$4,'Raw Data'!$3:$3,0)-1)),"",OFFSET('Raw Data'!$A$3,MATCH('Data above threshold'!$A141,'Raw Data'!$B$4:$B$185,0),MATCH('Data above threshold'!G$4,'Raw Data'!$3:$3,0)-1))</f>
        <v/>
      </c>
      <c r="H141" s="107" t="str">
        <f aca="true">IF(ISBLANK(OFFSET('Raw Data'!$A$3,MATCH('Data above threshold'!$A141,'Raw Data'!$B$4:$B$185,0),MATCH('Data above threshold'!H$4,'Raw Data'!$3:$3,0)-1)),"",OFFSET('Raw Data'!$A$3,MATCH('Data above threshold'!$A141,'Raw Data'!$B$4:$B$185,0),MATCH('Data above threshold'!H$4,'Raw Data'!$3:$3,0)-1))</f>
        <v>WEF Global Information Technology Report</v>
      </c>
      <c r="I141" s="107" t="str">
        <f aca="true">IF(ISBLANK(OFFSET('Raw Data'!$A$3,MATCH('Data above threshold'!$A141,'Raw Data'!$B$4:$B$185,0),MATCH('Data above threshold'!I$4,'Raw Data'!$3:$3,0)-1)),"",OFFSET('Raw Data'!$A$3,MATCH('Data above threshold'!$A141,'Raw Data'!$B$4:$B$185,0),MATCH('Data above threshold'!I$4,'Raw Data'!$3:$3,0)-1))</f>
        <v/>
      </c>
      <c r="J141" s="107" t="str">
        <f aca="true">IF(ISBLANK(OFFSET('Raw Data'!$A$3,MATCH('Data above threshold'!$A141,'Raw Data'!$B$4:$B$185,0),MATCH('Data above threshold'!J$4,'Raw Data'!$3:$3,0)-1)),"",OFFSET('Raw Data'!$A$3,MATCH('Data above threshold'!$A141,'Raw Data'!$B$4:$B$185,0),MATCH('Data above threshold'!J$4,'Raw Data'!$3:$3,0)-1))</f>
        <v>% of population</v>
      </c>
      <c r="K141" s="107" t="str">
        <f aca="true">IF(ISBLANK(OFFSET('Raw Data'!$A$3,MATCH('Data above threshold'!$A141,'Raw Data'!$B$4:$B$185,0),MATCH('Data above threshold'!K$4,'Raw Data'!$3:$3,0)-1)),"",OFFSET('Raw Data'!$A$3,MATCH('Data above threshold'!$A141,'Raw Data'!$B$4:$B$185,0),MATCH('Data above threshold'!K$4,'Raw Data'!$3:$3,0)-1))</f>
        <v>Plus</v>
      </c>
      <c r="L141" s="107" t="str">
        <f aca="true">IF(ISBLANK(OFFSET('Raw Data'!$A$3,MATCH('Data above threshold'!$A141,'Raw Data'!$B$4:$B$185,0),MATCH('Data above threshold'!L$4,'Raw Data'!$3:$3,0)-1)),"",OFFSET('Raw Data'!$A$3,MATCH('Data above threshold'!$A141,'Raw Data'!$B$4:$B$185,0),MATCH('Data above threshold'!L$4,'Raw Data'!$3:$3,0)-1))</f>
        <v>https://tcdata360.worldbank.org/indicators/entrp.mob.cov?country=BRA&amp;indicator=3403&amp;viz=line_chart&amp;years=2012,2016</v>
      </c>
      <c r="M141" s="105" t="n">
        <f aca="false" t="array" ref="M141:M141">IFERROR(SKEW(IF(ISNUMBER(Q141:CR141),Q141:CR141,"")),"")</f>
        <v>-4.48775125487891</v>
      </c>
      <c r="N141" s="107" t="n">
        <v>0</v>
      </c>
      <c r="O141" s="107" t="str">
        <f aca="true">IF(ISBLANK(OFFSET('Raw Data'!$A$3,MATCH('Data above threshold'!$A141,'Raw Data'!$B$4:$B$185,0),MATCH('Data above threshold'!O$4,'Raw Data'!$3:$3,0)-1)),"",OFFSET('Raw Data'!$A$3,MATCH('Data above threshold'!$A141,'Raw Data'!$B$4:$B$185,0),MATCH('Data above threshold'!O$4,'Raw Data'!$3:$3,0)-1))</f>
        <v/>
      </c>
      <c r="P141" s="106" t="n">
        <f aca="false" t="array" ref="P141:P141">IF(B141&lt;4,"",1-IFERROR(SUM(ISNUMBER(Q141:CR141)*(1-$Q$3:$CR$3))/COUNTIF($Q$3:$CR$3,0),0))</f>
        <v>0.0875</v>
      </c>
      <c r="Q141" s="107" t="n">
        <f aca="true">IF(ISBLANK(OFFSET('Raw Data'!$A$3,MATCH('Data above threshold'!$A141,'Raw Data'!$B$4:$B$185,0),MATCH('Data above threshold'!Q$4,'Raw Data'!$3:$3,0)-1)),"",OFFSET('Raw Data'!$A$3,MATCH('Data above threshold'!$A141,'Raw Data'!$B$4:$B$185,0),MATCH('Data above threshold'!Q$4,'Raw Data'!$3:$3,0)-1))</f>
        <v>94.1</v>
      </c>
      <c r="R141" s="107" t="n">
        <f aca="true">IF(ISBLANK(OFFSET('Raw Data'!$A$3,MATCH('Data above threshold'!$A141,'Raw Data'!$B$4:$B$185,0),MATCH('Data above threshold'!R$4,'Raw Data'!$3:$3,0)-1)),"",OFFSET('Raw Data'!$A$3,MATCH('Data above threshold'!$A141,'Raw Data'!$B$4:$B$185,0),MATCH('Data above threshold'!R$4,'Raw Data'!$3:$3,0)-1))</f>
        <v>99</v>
      </c>
      <c r="S141" s="107" t="n">
        <f aca="true">IF(ISBLANK(OFFSET('Raw Data'!$A$3,MATCH('Data above threshold'!$A141,'Raw Data'!$B$4:$B$185,0),MATCH('Data above threshold'!S$4,'Raw Data'!$3:$3,0)-1)),"",OFFSET('Raw Data'!$A$3,MATCH('Data above threshold'!$A141,'Raw Data'!$B$4:$B$185,0),MATCH('Data above threshold'!S$4,'Raw Data'!$3:$3,0)-1))</f>
        <v>99</v>
      </c>
      <c r="T141" s="107" t="n">
        <f aca="true">IF(ISBLANK(OFFSET('Raw Data'!$A$3,MATCH('Data above threshold'!$A141,'Raw Data'!$B$4:$B$185,0),MATCH('Data above threshold'!T$4,'Raw Data'!$3:$3,0)-1)),"",OFFSET('Raw Data'!$A$3,MATCH('Data above threshold'!$A141,'Raw Data'!$B$4:$B$185,0),MATCH('Data above threshold'!T$4,'Raw Data'!$3:$3,0)-1))</f>
        <v>99.9</v>
      </c>
      <c r="U141" s="107" t="n">
        <f aca="true">IF(ISBLANK(OFFSET('Raw Data'!$A$3,MATCH('Data above threshold'!$A141,'Raw Data'!$B$4:$B$185,0),MATCH('Data above threshold'!U$4,'Raw Data'!$3:$3,0)-1)),"",OFFSET('Raw Data'!$A$3,MATCH('Data above threshold'!$A141,'Raw Data'!$B$4:$B$185,0),MATCH('Data above threshold'!U$4,'Raw Data'!$3:$3,0)-1))</f>
        <v>99</v>
      </c>
      <c r="V141" s="107" t="n">
        <f aca="true">IF(ISBLANK(OFFSET('Raw Data'!$A$3,MATCH('Data above threshold'!$A141,'Raw Data'!$B$4:$B$185,0),MATCH('Data above threshold'!V$4,'Raw Data'!$3:$3,0)-1)),"",OFFSET('Raw Data'!$A$3,MATCH('Data above threshold'!$A141,'Raw Data'!$B$4:$B$185,0),MATCH('Data above threshold'!V$4,'Raw Data'!$3:$3,0)-1))</f>
        <v>100</v>
      </c>
      <c r="W141" s="107" t="n">
        <f aca="true">IF(ISBLANK(OFFSET('Raw Data'!$A$3,MATCH('Data above threshold'!$A141,'Raw Data'!$B$4:$B$185,0),MATCH('Data above threshold'!W$4,'Raw Data'!$3:$3,0)-1)),"",OFFSET('Raw Data'!$A$3,MATCH('Data above threshold'!$A141,'Raw Data'!$B$4:$B$185,0),MATCH('Data above threshold'!W$4,'Raw Data'!$3:$3,0)-1))</f>
        <v>99.98</v>
      </c>
      <c r="X141" s="107" t="n">
        <f aca="true">IF(ISBLANK(OFFSET('Raw Data'!$A$3,MATCH('Data above threshold'!$A141,'Raw Data'!$B$4:$B$185,0),MATCH('Data above threshold'!X$4,'Raw Data'!$3:$3,0)-1)),"",OFFSET('Raw Data'!$A$3,MATCH('Data above threshold'!$A141,'Raw Data'!$B$4:$B$185,0),MATCH('Data above threshold'!X$4,'Raw Data'!$3:$3,0)-1))</f>
        <v>99</v>
      </c>
      <c r="Y141" s="107" t="n">
        <f aca="true">IF(ISBLANK(OFFSET('Raw Data'!$A$3,MATCH('Data above threshold'!$A141,'Raw Data'!$B$4:$B$185,0),MATCH('Data above threshold'!Y$4,'Raw Data'!$3:$3,0)-1)),"",OFFSET('Raw Data'!$A$3,MATCH('Data above threshold'!$A141,'Raw Data'!$B$4:$B$185,0),MATCH('Data above threshold'!Y$4,'Raw Data'!$3:$3,0)-1))</f>
        <v>100</v>
      </c>
      <c r="Z141" s="107" t="n">
        <f aca="true">IF(ISBLANK(OFFSET('Raw Data'!$A$3,MATCH('Data above threshold'!$A141,'Raw Data'!$B$4:$B$185,0),MATCH('Data above threshold'!Z$4,'Raw Data'!$3:$3,0)-1)),"",OFFSET('Raw Data'!$A$3,MATCH('Data above threshold'!$A141,'Raw Data'!$B$4:$B$185,0),MATCH('Data above threshold'!Z$4,'Raw Data'!$3:$3,0)-1))</f>
        <v>95</v>
      </c>
      <c r="AA141" s="107" t="n">
        <f aca="true">IF(ISBLANK(OFFSET('Raw Data'!$A$3,MATCH('Data above threshold'!$A141,'Raw Data'!$B$4:$B$185,0),MATCH('Data above threshold'!AA$4,'Raw Data'!$3:$3,0)-1)),"",OFFSET('Raw Data'!$A$3,MATCH('Data above threshold'!$A141,'Raw Data'!$B$4:$B$185,0),MATCH('Data above threshold'!AA$4,'Raw Data'!$3:$3,0)-1))</f>
        <v>99.46</v>
      </c>
      <c r="AB141" s="107" t="e">
        <f aca="true">IF(ISBLANK(OFFSET('Raw Data'!$A$3,MATCH('Data above threshold'!$A141,'Raw Data'!$B$4:$B$185,0),MATCH('Data above threshold'!AB$4,'Raw Data'!$3:$3,0)-1)),"",OFFSET('Raw Data'!$A$3,MATCH('Data above threshold'!$A141,'Raw Data'!$B$4:$B$185,0),MATCH('Data above threshold'!AB$4,'Raw Data'!$3:$3,0)-1))</f>
        <v>#N/A</v>
      </c>
      <c r="AC141" s="107" t="n">
        <f aca="true">IF(ISBLANK(OFFSET('Raw Data'!$A$3,MATCH('Data above threshold'!$A141,'Raw Data'!$B$4:$B$185,0),MATCH('Data above threshold'!AC$4,'Raw Data'!$3:$3,0)-1)),"",OFFSET('Raw Data'!$A$3,MATCH('Data above threshold'!$A141,'Raw Data'!$B$4:$B$185,0),MATCH('Data above threshold'!AC$4,'Raw Data'!$3:$3,0)-1))</f>
        <v>100</v>
      </c>
      <c r="AD141" s="107" t="n">
        <f aca="true">IF(ISBLANK(OFFSET('Raw Data'!$A$3,MATCH('Data above threshold'!$A141,'Raw Data'!$B$4:$B$185,0),MATCH('Data above threshold'!AD$4,'Raw Data'!$3:$3,0)-1)),"",OFFSET('Raw Data'!$A$3,MATCH('Data above threshold'!$A141,'Raw Data'!$B$4:$B$185,0),MATCH('Data above threshold'!AD$4,'Raw Data'!$3:$3,0)-1))</f>
        <v>98.44</v>
      </c>
      <c r="AE141" s="107" t="n">
        <f aca="true">IF(ISBLANK(OFFSET('Raw Data'!$A$3,MATCH('Data above threshold'!$A141,'Raw Data'!$B$4:$B$185,0),MATCH('Data above threshold'!AE$4,'Raw Data'!$3:$3,0)-1)),"",OFFSET('Raw Data'!$A$3,MATCH('Data above threshold'!$A141,'Raw Data'!$B$4:$B$185,0),MATCH('Data above threshold'!AE$4,'Raw Data'!$3:$3,0)-1))</f>
        <v>100</v>
      </c>
      <c r="AF141" s="107" t="n">
        <f aca="true">IF(ISBLANK(OFFSET('Raw Data'!$A$3,MATCH('Data above threshold'!$A141,'Raw Data'!$B$4:$B$185,0),MATCH('Data above threshold'!AF$4,'Raw Data'!$3:$3,0)-1)),"",OFFSET('Raw Data'!$A$3,MATCH('Data above threshold'!$A141,'Raw Data'!$B$4:$B$185,0),MATCH('Data above threshold'!AF$4,'Raw Data'!$3:$3,0)-1))</f>
        <v>99.98</v>
      </c>
      <c r="AG141" s="107" t="n">
        <f aca="true">IF(ISBLANK(OFFSET('Raw Data'!$A$3,MATCH('Data above threshold'!$A141,'Raw Data'!$B$4:$B$185,0),MATCH('Data above threshold'!AG$4,'Raw Data'!$3:$3,0)-1)),"",OFFSET('Raw Data'!$A$3,MATCH('Data above threshold'!$A141,'Raw Data'!$B$4:$B$185,0),MATCH('Data above threshold'!AG$4,'Raw Data'!$3:$3,0)-1))</f>
        <v>99</v>
      </c>
      <c r="AH141" s="107" t="n">
        <f aca="true">IF(ISBLANK(OFFSET('Raw Data'!$A$3,MATCH('Data above threshold'!$A141,'Raw Data'!$B$4:$B$185,0),MATCH('Data above threshold'!AH$4,'Raw Data'!$3:$3,0)-1)),"",OFFSET('Raw Data'!$A$3,MATCH('Data above threshold'!$A141,'Raw Data'!$B$4:$B$185,0),MATCH('Data above threshold'!AH$4,'Raw Data'!$3:$3,0)-1))</f>
        <v>99.5</v>
      </c>
      <c r="AI141" s="107" t="n">
        <f aca="true">IF(ISBLANK(OFFSET('Raw Data'!$A$3,MATCH('Data above threshold'!$A141,'Raw Data'!$B$4:$B$185,0),MATCH('Data above threshold'!AI$4,'Raw Data'!$3:$3,0)-1)),"",OFFSET('Raw Data'!$A$3,MATCH('Data above threshold'!$A141,'Raw Data'!$B$4:$B$185,0),MATCH('Data above threshold'!AI$4,'Raw Data'!$3:$3,0)-1))</f>
        <v>98.5</v>
      </c>
      <c r="AJ141" s="107" t="n">
        <f aca="true">IF(ISBLANK(OFFSET('Raw Data'!$A$3,MATCH('Data above threshold'!$A141,'Raw Data'!$B$4:$B$185,0),MATCH('Data above threshold'!AJ$4,'Raw Data'!$3:$3,0)-1)),"",OFFSET('Raw Data'!$A$3,MATCH('Data above threshold'!$A141,'Raw Data'!$B$4:$B$185,0),MATCH('Data above threshold'!AJ$4,'Raw Data'!$3:$3,0)-1))</f>
        <v>99</v>
      </c>
      <c r="AK141" s="107" t="n">
        <f aca="true">IF(ISBLANK(OFFSET('Raw Data'!$A$3,MATCH('Data above threshold'!$A141,'Raw Data'!$B$4:$B$185,0),MATCH('Data above threshold'!AK$4,'Raw Data'!$3:$3,0)-1)),"",OFFSET('Raw Data'!$A$3,MATCH('Data above threshold'!$A141,'Raw Data'!$B$4:$B$185,0),MATCH('Data above threshold'!AK$4,'Raw Data'!$3:$3,0)-1))</f>
        <v>96.88</v>
      </c>
      <c r="AL141" s="107" t="n">
        <f aca="true">IF(ISBLANK(OFFSET('Raw Data'!$A$3,MATCH('Data above threshold'!$A141,'Raw Data'!$B$4:$B$185,0),MATCH('Data above threshold'!AL$4,'Raw Data'!$3:$3,0)-1)),"",OFFSET('Raw Data'!$A$3,MATCH('Data above threshold'!$A141,'Raw Data'!$B$4:$B$185,0),MATCH('Data above threshold'!AL$4,'Raw Data'!$3:$3,0)-1))</f>
        <v>99.8</v>
      </c>
      <c r="AM141" s="107" t="n">
        <f aca="true">IF(ISBLANK(OFFSET('Raw Data'!$A$3,MATCH('Data above threshold'!$A141,'Raw Data'!$B$4:$B$185,0),MATCH('Data above threshold'!AM$4,'Raw Data'!$3:$3,0)-1)),"",OFFSET('Raw Data'!$A$3,MATCH('Data above threshold'!$A141,'Raw Data'!$B$4:$B$185,0),MATCH('Data above threshold'!AM$4,'Raw Data'!$3:$3,0)-1))</f>
        <v>99.99</v>
      </c>
      <c r="AN141" s="107" t="e">
        <f aca="true">IF(ISBLANK(OFFSET('Raw Data'!$A$3,MATCH('Data above threshold'!$A141,'Raw Data'!$B$4:$B$185,0),MATCH('Data above threshold'!AN$4,'Raw Data'!$3:$3,0)-1)),"",OFFSET('Raw Data'!$A$3,MATCH('Data above threshold'!$A141,'Raw Data'!$B$4:$B$185,0),MATCH('Data above threshold'!AN$4,'Raw Data'!$3:$3,0)-1))</f>
        <v>#N/A</v>
      </c>
      <c r="AO141" s="107" t="n">
        <f aca="true">IF(ISBLANK(OFFSET('Raw Data'!$A$3,MATCH('Data above threshold'!$A141,'Raw Data'!$B$4:$B$185,0),MATCH('Data above threshold'!AO$4,'Raw Data'!$3:$3,0)-1)),"",OFFSET('Raw Data'!$A$3,MATCH('Data above threshold'!$A141,'Raw Data'!$B$4:$B$185,0),MATCH('Data above threshold'!AO$4,'Raw Data'!$3:$3,0)-1))</f>
        <v>99</v>
      </c>
      <c r="AP141" s="107" t="n">
        <f aca="true">IF(ISBLANK(OFFSET('Raw Data'!$A$3,MATCH('Data above threshold'!$A141,'Raw Data'!$B$4:$B$185,0),MATCH('Data above threshold'!AP$4,'Raw Data'!$3:$3,0)-1)),"",OFFSET('Raw Data'!$A$3,MATCH('Data above threshold'!$A141,'Raw Data'!$B$4:$B$185,0),MATCH('Data above threshold'!AP$4,'Raw Data'!$3:$3,0)-1))</f>
        <v>99.7</v>
      </c>
      <c r="AQ141" s="107" t="n">
        <f aca="true">IF(ISBLANK(OFFSET('Raw Data'!$A$3,MATCH('Data above threshold'!$A141,'Raw Data'!$B$4:$B$185,0),MATCH('Data above threshold'!AQ$4,'Raw Data'!$3:$3,0)-1)),"",OFFSET('Raw Data'!$A$3,MATCH('Data above threshold'!$A141,'Raw Data'!$B$4:$B$185,0),MATCH('Data above threshold'!AQ$4,'Raw Data'!$3:$3,0)-1))</f>
        <v>87</v>
      </c>
      <c r="AR141" s="107" t="n">
        <f aca="true">IF(ISBLANK(OFFSET('Raw Data'!$A$3,MATCH('Data above threshold'!$A141,'Raw Data'!$B$4:$B$185,0),MATCH('Data above threshold'!AR$4,'Raw Data'!$3:$3,0)-1)),"",OFFSET('Raw Data'!$A$3,MATCH('Data above threshold'!$A141,'Raw Data'!$B$4:$B$185,0),MATCH('Data above threshold'!AR$4,'Raw Data'!$3:$3,0)-1))</f>
        <v>80</v>
      </c>
      <c r="AS141" s="107" t="n">
        <f aca="true">IF(ISBLANK(OFFSET('Raw Data'!$A$3,MATCH('Data above threshold'!$A141,'Raw Data'!$B$4:$B$185,0),MATCH('Data above threshold'!AS$4,'Raw Data'!$3:$3,0)-1)),"",OFFSET('Raw Data'!$A$3,MATCH('Data above threshold'!$A141,'Raw Data'!$B$4:$B$185,0),MATCH('Data above threshold'!AS$4,'Raw Data'!$3:$3,0)-1))</f>
        <v>99.9</v>
      </c>
      <c r="AT141" s="107" t="n">
        <f aca="true">IF(ISBLANK(OFFSET('Raw Data'!$A$3,MATCH('Data above threshold'!$A141,'Raw Data'!$B$4:$B$185,0),MATCH('Data above threshold'!AT$4,'Raw Data'!$3:$3,0)-1)),"",OFFSET('Raw Data'!$A$3,MATCH('Data above threshold'!$A141,'Raw Data'!$B$4:$B$185,0),MATCH('Data above threshold'!AT$4,'Raw Data'!$3:$3,0)-1))</f>
        <v>97.1</v>
      </c>
      <c r="AU141" s="107" t="n">
        <f aca="true">IF(ISBLANK(OFFSET('Raw Data'!$A$3,MATCH('Data above threshold'!$A141,'Raw Data'!$B$4:$B$185,0),MATCH('Data above threshold'!AU$4,'Raw Data'!$3:$3,0)-1)),"",OFFSET('Raw Data'!$A$3,MATCH('Data above threshold'!$A141,'Raw Data'!$B$4:$B$185,0),MATCH('Data above threshold'!AU$4,'Raw Data'!$3:$3,0)-1))</f>
        <v>100</v>
      </c>
      <c r="AV141" s="107" t="n">
        <f aca="true">IF(ISBLANK(OFFSET('Raw Data'!$A$3,MATCH('Data above threshold'!$A141,'Raw Data'!$B$4:$B$185,0),MATCH('Data above threshold'!AV$4,'Raw Data'!$3:$3,0)-1)),"",OFFSET('Raw Data'!$A$3,MATCH('Data above threshold'!$A141,'Raw Data'!$B$4:$B$185,0),MATCH('Data above threshold'!AV$4,'Raw Data'!$3:$3,0)-1))</f>
        <v>100</v>
      </c>
      <c r="AW141" s="107" t="n">
        <f aca="true">IF(ISBLANK(OFFSET('Raw Data'!$A$3,MATCH('Data above threshold'!$A141,'Raw Data'!$B$4:$B$185,0),MATCH('Data above threshold'!AW$4,'Raw Data'!$3:$3,0)-1)),"",OFFSET('Raw Data'!$A$3,MATCH('Data above threshold'!$A141,'Raw Data'!$B$4:$B$185,0),MATCH('Data above threshold'!AW$4,'Raw Data'!$3:$3,0)-1))</f>
        <v>93.46</v>
      </c>
      <c r="AX141" s="107" t="n">
        <f aca="true">IF(ISBLANK(OFFSET('Raw Data'!$A$3,MATCH('Data above threshold'!$A141,'Raw Data'!$B$4:$B$185,0),MATCH('Data above threshold'!AX$4,'Raw Data'!$3:$3,0)-1)),"",OFFSET('Raw Data'!$A$3,MATCH('Data above threshold'!$A141,'Raw Data'!$B$4:$B$185,0),MATCH('Data above threshold'!AX$4,'Raw Data'!$3:$3,0)-1))</f>
        <v>99</v>
      </c>
      <c r="AY141" s="107" t="n">
        <f aca="true">IF(ISBLANK(OFFSET('Raw Data'!$A$3,MATCH('Data above threshold'!$A141,'Raw Data'!$B$4:$B$185,0),MATCH('Data above threshold'!AY$4,'Raw Data'!$3:$3,0)-1)),"",OFFSET('Raw Data'!$A$3,MATCH('Data above threshold'!$A141,'Raw Data'!$B$4:$B$185,0),MATCH('Data above threshold'!AY$4,'Raw Data'!$3:$3,0)-1))</f>
        <v>100</v>
      </c>
      <c r="AZ141" s="107" t="n">
        <f aca="true">IF(ISBLANK(OFFSET('Raw Data'!$A$3,MATCH('Data above threshold'!$A141,'Raw Data'!$B$4:$B$185,0),MATCH('Data above threshold'!AZ$4,'Raw Data'!$3:$3,0)-1)),"",OFFSET('Raw Data'!$A$3,MATCH('Data above threshold'!$A141,'Raw Data'!$B$4:$B$185,0),MATCH('Data above threshold'!AZ$4,'Raw Data'!$3:$3,0)-1))</f>
        <v>95</v>
      </c>
      <c r="BA141" s="107" t="n">
        <f aca="true">IF(ISBLANK(OFFSET('Raw Data'!$A$3,MATCH('Data above threshold'!$A141,'Raw Data'!$B$4:$B$185,0),MATCH('Data above threshold'!BA$4,'Raw Data'!$3:$3,0)-1)),"",OFFSET('Raw Data'!$A$3,MATCH('Data above threshold'!$A141,'Raw Data'!$B$4:$B$185,0),MATCH('Data above threshold'!BA$4,'Raw Data'!$3:$3,0)-1))</f>
        <v>99.9</v>
      </c>
      <c r="BB141" s="107" t="n">
        <f aca="true">IF(ISBLANK(OFFSET('Raw Data'!$A$3,MATCH('Data above threshold'!$A141,'Raw Data'!$B$4:$B$185,0),MATCH('Data above threshold'!BB$4,'Raw Data'!$3:$3,0)-1)),"",OFFSET('Raw Data'!$A$3,MATCH('Data above threshold'!$A141,'Raw Data'!$B$4:$B$185,0),MATCH('Data above threshold'!BB$4,'Raw Data'!$3:$3,0)-1))</f>
        <v>89.08</v>
      </c>
      <c r="BC141" s="107" t="n">
        <f aca="true">IF(ISBLANK(OFFSET('Raw Data'!$A$3,MATCH('Data above threshold'!$A141,'Raw Data'!$B$4:$B$185,0),MATCH('Data above threshold'!BC$4,'Raw Data'!$3:$3,0)-1)),"",OFFSET('Raw Data'!$A$3,MATCH('Data above threshold'!$A141,'Raw Data'!$B$4:$B$185,0),MATCH('Data above threshold'!BC$4,'Raw Data'!$3:$3,0)-1))</f>
        <v>99.9</v>
      </c>
      <c r="BD141" s="107" t="n">
        <f aca="true">IF(ISBLANK(OFFSET('Raw Data'!$A$3,MATCH('Data above threshold'!$A141,'Raw Data'!$B$4:$B$185,0),MATCH('Data above threshold'!BD$4,'Raw Data'!$3:$3,0)-1)),"",OFFSET('Raw Data'!$A$3,MATCH('Data above threshold'!$A141,'Raw Data'!$B$4:$B$185,0),MATCH('Data above threshold'!BD$4,'Raw Data'!$3:$3,0)-1))</f>
        <v>99.11</v>
      </c>
      <c r="BE141" s="107" t="n">
        <f aca="true">IF(ISBLANK(OFFSET('Raw Data'!$A$3,MATCH('Data above threshold'!$A141,'Raw Data'!$B$4:$B$185,0),MATCH('Data above threshold'!BE$4,'Raw Data'!$3:$3,0)-1)),"",OFFSET('Raw Data'!$A$3,MATCH('Data above threshold'!$A141,'Raw Data'!$B$4:$B$185,0),MATCH('Data above threshold'!BE$4,'Raw Data'!$3:$3,0)-1))</f>
        <v>99.9</v>
      </c>
      <c r="BF141" s="107" t="n">
        <f aca="true">IF(ISBLANK(OFFSET('Raw Data'!$A$3,MATCH('Data above threshold'!$A141,'Raw Data'!$B$4:$B$185,0),MATCH('Data above threshold'!BF$4,'Raw Data'!$3:$3,0)-1)),"",OFFSET('Raw Data'!$A$3,MATCH('Data above threshold'!$A141,'Raw Data'!$B$4:$B$185,0),MATCH('Data above threshold'!BF$4,'Raw Data'!$3:$3,0)-1))</f>
        <v>20</v>
      </c>
      <c r="BG141" s="107" t="n">
        <f aca="true">IF(ISBLANK(OFFSET('Raw Data'!$A$3,MATCH('Data above threshold'!$A141,'Raw Data'!$B$4:$B$185,0),MATCH('Data above threshold'!BG$4,'Raw Data'!$3:$3,0)-1)),"",OFFSET('Raw Data'!$A$3,MATCH('Data above threshold'!$A141,'Raw Data'!$B$4:$B$185,0),MATCH('Data above threshold'!BG$4,'Raw Data'!$3:$3,0)-1))</f>
        <v>100</v>
      </c>
      <c r="BH141" s="107" t="n">
        <f aca="true">IF(ISBLANK(OFFSET('Raw Data'!$A$3,MATCH('Data above threshold'!$A141,'Raw Data'!$B$4:$B$185,0),MATCH('Data above threshold'!BH$4,'Raw Data'!$3:$3,0)-1)),"",OFFSET('Raw Data'!$A$3,MATCH('Data above threshold'!$A141,'Raw Data'!$B$4:$B$185,0),MATCH('Data above threshold'!BH$4,'Raw Data'!$3:$3,0)-1))</f>
        <v>73</v>
      </c>
      <c r="BI141" s="107" t="n">
        <f aca="true">IF(ISBLANK(OFFSET('Raw Data'!$A$3,MATCH('Data above threshold'!$A141,'Raw Data'!$B$4:$B$185,0),MATCH('Data above threshold'!BI$4,'Raw Data'!$3:$3,0)-1)),"",OFFSET('Raw Data'!$A$3,MATCH('Data above threshold'!$A141,'Raw Data'!$B$4:$B$185,0),MATCH('Data above threshold'!BI$4,'Raw Data'!$3:$3,0)-1))</f>
        <v>72</v>
      </c>
      <c r="BJ141" s="107" t="n">
        <f aca="true">IF(ISBLANK(OFFSET('Raw Data'!$A$3,MATCH('Data above threshold'!$A141,'Raw Data'!$B$4:$B$185,0),MATCH('Data above threshold'!BJ$4,'Raw Data'!$3:$3,0)-1)),"",OFFSET('Raw Data'!$A$3,MATCH('Data above threshold'!$A141,'Raw Data'!$B$4:$B$185,0),MATCH('Data above threshold'!BJ$4,'Raw Data'!$3:$3,0)-1))</f>
        <v>99</v>
      </c>
      <c r="BK141" s="107" t="n">
        <f aca="true">IF(ISBLANK(OFFSET('Raw Data'!$A$3,MATCH('Data above threshold'!$A141,'Raw Data'!$B$4:$B$185,0),MATCH('Data above threshold'!BK$4,'Raw Data'!$3:$3,0)-1)),"",OFFSET('Raw Data'!$A$3,MATCH('Data above threshold'!$A141,'Raw Data'!$B$4:$B$185,0),MATCH('Data above threshold'!BK$4,'Raw Data'!$3:$3,0)-1))</f>
        <v>95.4</v>
      </c>
      <c r="BL141" s="107" t="n">
        <f aca="true">IF(ISBLANK(OFFSET('Raw Data'!$A$3,MATCH('Data above threshold'!$A141,'Raw Data'!$B$4:$B$185,0),MATCH('Data above threshold'!BL$4,'Raw Data'!$3:$3,0)-1)),"",OFFSET('Raw Data'!$A$3,MATCH('Data above threshold'!$A141,'Raw Data'!$B$4:$B$185,0),MATCH('Data above threshold'!BL$4,'Raw Data'!$3:$3,0)-1))</f>
        <v>100</v>
      </c>
      <c r="BM141" s="107" t="e">
        <f aca="true">IF(ISBLANK(OFFSET('Raw Data'!$A$3,MATCH('Data above threshold'!$A141,'Raw Data'!$B$4:$B$185,0),MATCH('Data above threshold'!BM$4,'Raw Data'!$3:$3,0)-1)),"",OFFSET('Raw Data'!$A$3,MATCH('Data above threshold'!$A141,'Raw Data'!$B$4:$B$185,0),MATCH('Data above threshold'!BM$4,'Raw Data'!$3:$3,0)-1))</f>
        <v>#N/A</v>
      </c>
      <c r="BN141" s="107" t="n">
        <f aca="true">IF(ISBLANK(OFFSET('Raw Data'!$A$3,MATCH('Data above threshold'!$A141,'Raw Data'!$B$4:$B$185,0),MATCH('Data above threshold'!BN$4,'Raw Data'!$3:$3,0)-1)),"",OFFSET('Raw Data'!$A$3,MATCH('Data above threshold'!$A141,'Raw Data'!$B$4:$B$185,0),MATCH('Data above threshold'!BN$4,'Raw Data'!$3:$3,0)-1))</f>
        <v>99.39</v>
      </c>
      <c r="BO141" s="107" t="n">
        <f aca="true">IF(ISBLANK(OFFSET('Raw Data'!$A$3,MATCH('Data above threshold'!$A141,'Raw Data'!$B$4:$B$185,0),MATCH('Data above threshold'!BO$4,'Raw Data'!$3:$3,0)-1)),"",OFFSET('Raw Data'!$A$3,MATCH('Data above threshold'!$A141,'Raw Data'!$B$4:$B$185,0),MATCH('Data above threshold'!BO$4,'Raw Data'!$3:$3,0)-1))</f>
        <v>100</v>
      </c>
      <c r="BP141" s="107" t="n">
        <f aca="true">IF(ISBLANK(OFFSET('Raw Data'!$A$3,MATCH('Data above threshold'!$A141,'Raw Data'!$B$4:$B$185,0),MATCH('Data above threshold'!BP$4,'Raw Data'!$3:$3,0)-1)),"",OFFSET('Raw Data'!$A$3,MATCH('Data above threshold'!$A141,'Raw Data'!$B$4:$B$185,0),MATCH('Data above threshold'!BP$4,'Raw Data'!$3:$3,0)-1))</f>
        <v>100</v>
      </c>
      <c r="BQ141" s="107" t="n">
        <f aca="true">IF(ISBLANK(OFFSET('Raw Data'!$A$3,MATCH('Data above threshold'!$A141,'Raw Data'!$B$4:$B$185,0),MATCH('Data above threshold'!BQ$4,'Raw Data'!$3:$3,0)-1)),"",OFFSET('Raw Data'!$A$3,MATCH('Data above threshold'!$A141,'Raw Data'!$B$4:$B$185,0),MATCH('Data above threshold'!BQ$4,'Raw Data'!$3:$3,0)-1))</f>
        <v>97</v>
      </c>
      <c r="BR141" s="107" t="n">
        <f aca="true">IF(ISBLANK(OFFSET('Raw Data'!$A$3,MATCH('Data above threshold'!$A141,'Raw Data'!$B$4:$B$185,0),MATCH('Data above threshold'!BR$4,'Raw Data'!$3:$3,0)-1)),"",OFFSET('Raw Data'!$A$3,MATCH('Data above threshold'!$A141,'Raw Data'!$B$4:$B$185,0),MATCH('Data above threshold'!BR$4,'Raw Data'!$3:$3,0)-1))</f>
        <v>81.5</v>
      </c>
      <c r="BS141" s="107" t="n">
        <f aca="true">IF(ISBLANK(OFFSET('Raw Data'!$A$3,MATCH('Data above threshold'!$A141,'Raw Data'!$B$4:$B$185,0),MATCH('Data above threshold'!BS$4,'Raw Data'!$3:$3,0)-1)),"",OFFSET('Raw Data'!$A$3,MATCH('Data above threshold'!$A141,'Raw Data'!$B$4:$B$185,0),MATCH('Data above threshold'!BS$4,'Raw Data'!$3:$3,0)-1))</f>
        <v>96</v>
      </c>
      <c r="BT141" s="107" t="n">
        <f aca="true">IF(ISBLANK(OFFSET('Raw Data'!$A$3,MATCH('Data above threshold'!$A141,'Raw Data'!$B$4:$B$185,0),MATCH('Data above threshold'!BT$4,'Raw Data'!$3:$3,0)-1)),"",OFFSET('Raw Data'!$A$3,MATCH('Data above threshold'!$A141,'Raw Data'!$B$4:$B$185,0),MATCH('Data above threshold'!BT$4,'Raw Data'!$3:$3,0)-1))</f>
        <v>100</v>
      </c>
      <c r="BU141" s="107" t="n">
        <f aca="true">IF(ISBLANK(OFFSET('Raw Data'!$A$3,MATCH('Data above threshold'!$A141,'Raw Data'!$B$4:$B$185,0),MATCH('Data above threshold'!BU$4,'Raw Data'!$3:$3,0)-1)),"",OFFSET('Raw Data'!$A$3,MATCH('Data above threshold'!$A141,'Raw Data'!$B$4:$B$185,0),MATCH('Data above threshold'!BU$4,'Raw Data'!$3:$3,0)-1))</f>
        <v>99</v>
      </c>
      <c r="BV141" s="107" t="e">
        <f aca="true">IF(ISBLANK(OFFSET('Raw Data'!$A$3,MATCH('Data above threshold'!$A141,'Raw Data'!$B$4:$B$185,0),MATCH('Data above threshold'!BV$4,'Raw Data'!$3:$3,0)-1)),"",OFFSET('Raw Data'!$A$3,MATCH('Data above threshold'!$A141,'Raw Data'!$B$4:$B$185,0),MATCH('Data above threshold'!BV$4,'Raw Data'!$3:$3,0)-1))</f>
        <v>#N/A</v>
      </c>
      <c r="BW141" s="107" t="n">
        <f aca="true">IF(ISBLANK(OFFSET('Raw Data'!$A$3,MATCH('Data above threshold'!$A141,'Raw Data'!$B$4:$B$185,0),MATCH('Data above threshold'!BW$4,'Raw Data'!$3:$3,0)-1)),"",OFFSET('Raw Data'!$A$3,MATCH('Data above threshold'!$A141,'Raw Data'!$B$4:$B$185,0),MATCH('Data above threshold'!BW$4,'Raw Data'!$3:$3,0)-1))</f>
        <v>99.9</v>
      </c>
      <c r="BX141" s="107" t="n">
        <f aca="true">IF(ISBLANK(OFFSET('Raw Data'!$A$3,MATCH('Data above threshold'!$A141,'Raw Data'!$B$4:$B$185,0),MATCH('Data above threshold'!BX$4,'Raw Data'!$3:$3,0)-1)),"",OFFSET('Raw Data'!$A$3,MATCH('Data above threshold'!$A141,'Raw Data'!$B$4:$B$185,0),MATCH('Data above threshold'!BX$4,'Raw Data'!$3:$3,0)-1))</f>
        <v>99</v>
      </c>
      <c r="BY141" s="107" t="n">
        <f aca="true">IF(ISBLANK(OFFSET('Raw Data'!$A$3,MATCH('Data above threshold'!$A141,'Raw Data'!$B$4:$B$185,0),MATCH('Data above threshold'!BY$4,'Raw Data'!$3:$3,0)-1)),"",OFFSET('Raw Data'!$A$3,MATCH('Data above threshold'!$A141,'Raw Data'!$B$4:$B$185,0),MATCH('Data above threshold'!BY$4,'Raw Data'!$3:$3,0)-1))</f>
        <v>99.9</v>
      </c>
      <c r="BZ141" s="107" t="n">
        <f aca="true">IF(ISBLANK(OFFSET('Raw Data'!$A$3,MATCH('Data above threshold'!$A141,'Raw Data'!$B$4:$B$185,0),MATCH('Data above threshold'!BZ$4,'Raw Data'!$3:$3,0)-1)),"",OFFSET('Raw Data'!$A$3,MATCH('Data above threshold'!$A141,'Raw Data'!$B$4:$B$185,0),MATCH('Data above threshold'!BZ$4,'Raw Data'!$3:$3,0)-1))</f>
        <v>95</v>
      </c>
      <c r="CA141" s="107" t="n">
        <f aca="true">IF(ISBLANK(OFFSET('Raw Data'!$A$3,MATCH('Data above threshold'!$A141,'Raw Data'!$B$4:$B$185,0),MATCH('Data above threshold'!CA$4,'Raw Data'!$3:$3,0)-1)),"",OFFSET('Raw Data'!$A$3,MATCH('Data above threshold'!$A141,'Raw Data'!$B$4:$B$185,0),MATCH('Data above threshold'!CA$4,'Raw Data'!$3:$3,0)-1))</f>
        <v>99.9</v>
      </c>
      <c r="CB141" s="107" t="e">
        <f aca="true">IF(ISBLANK(OFFSET('Raw Data'!$A$3,MATCH('Data above threshold'!$A141,'Raw Data'!$B$4:$B$185,0),MATCH('Data above threshold'!CB$4,'Raw Data'!$3:$3,0)-1)),"",OFFSET('Raw Data'!$A$3,MATCH('Data above threshold'!$A141,'Raw Data'!$B$4:$B$185,0),MATCH('Data above threshold'!CB$4,'Raw Data'!$3:$3,0)-1))</f>
        <v>#N/A</v>
      </c>
      <c r="CC141" s="107" t="n">
        <f aca="true">IF(ISBLANK(OFFSET('Raw Data'!$A$3,MATCH('Data above threshold'!$A141,'Raw Data'!$B$4:$B$185,0),MATCH('Data above threshold'!CC$4,'Raw Data'!$3:$3,0)-1)),"",OFFSET('Raw Data'!$A$3,MATCH('Data above threshold'!$A141,'Raw Data'!$B$4:$B$185,0),MATCH('Data above threshold'!CC$4,'Raw Data'!$3:$3,0)-1))</f>
        <v>91.6</v>
      </c>
      <c r="CD141" s="107" t="n">
        <f aca="true">IF(ISBLANK(OFFSET('Raw Data'!$A$3,MATCH('Data above threshold'!$A141,'Raw Data'!$B$4:$B$185,0),MATCH('Data above threshold'!CD$4,'Raw Data'!$3:$3,0)-1)),"",OFFSET('Raw Data'!$A$3,MATCH('Data above threshold'!$A141,'Raw Data'!$B$4:$B$185,0),MATCH('Data above threshold'!CD$4,'Raw Data'!$3:$3,0)-1))</f>
        <v>100</v>
      </c>
      <c r="CE141" s="107" t="n">
        <f aca="true">IF(ISBLANK(OFFSET('Raw Data'!$A$3,MATCH('Data above threshold'!$A141,'Raw Data'!$B$4:$B$185,0),MATCH('Data above threshold'!CE$4,'Raw Data'!$3:$3,0)-1)),"",OFFSET('Raw Data'!$A$3,MATCH('Data above threshold'!$A141,'Raw Data'!$B$4:$B$185,0),MATCH('Data above threshold'!CE$4,'Raw Data'!$3:$3,0)-1))</f>
        <v>99.75</v>
      </c>
      <c r="CF141" s="107" t="n">
        <f aca="true">IF(ISBLANK(OFFSET('Raw Data'!$A$3,MATCH('Data above threshold'!$A141,'Raw Data'!$B$4:$B$185,0),MATCH('Data above threshold'!CF$4,'Raw Data'!$3:$3,0)-1)),"",OFFSET('Raw Data'!$A$3,MATCH('Data above threshold'!$A141,'Raw Data'!$B$4:$B$185,0),MATCH('Data above threshold'!CF$4,'Raw Data'!$3:$3,0)-1))</f>
        <v>100</v>
      </c>
      <c r="CG141" s="107" t="n">
        <f aca="true">IF(ISBLANK(OFFSET('Raw Data'!$A$3,MATCH('Data above threshold'!$A141,'Raw Data'!$B$4:$B$185,0),MATCH('Data above threshold'!CG$4,'Raw Data'!$3:$3,0)-1)),"",OFFSET('Raw Data'!$A$3,MATCH('Data above threshold'!$A141,'Raw Data'!$B$4:$B$185,0),MATCH('Data above threshold'!CG$4,'Raw Data'!$3:$3,0)-1))</f>
        <v>99.7</v>
      </c>
      <c r="CH141" s="107" t="n">
        <f aca="true">IF(ISBLANK(OFFSET('Raw Data'!$A$3,MATCH('Data above threshold'!$A141,'Raw Data'!$B$4:$B$185,0),MATCH('Data above threshold'!CH$4,'Raw Data'!$3:$3,0)-1)),"",OFFSET('Raw Data'!$A$3,MATCH('Data above threshold'!$A141,'Raw Data'!$B$4:$B$185,0),MATCH('Data above threshold'!CH$4,'Raw Data'!$3:$3,0)-1))</f>
        <v>99.99</v>
      </c>
      <c r="CI141" s="107" t="n">
        <f aca="true">IF(ISBLANK(OFFSET('Raw Data'!$A$3,MATCH('Data above threshold'!$A141,'Raw Data'!$B$4:$B$185,0),MATCH('Data above threshold'!CI$4,'Raw Data'!$3:$3,0)-1)),"",OFFSET('Raw Data'!$A$3,MATCH('Data above threshold'!$A141,'Raw Data'!$B$4:$B$185,0),MATCH('Data above threshold'!CI$4,'Raw Data'!$3:$3,0)-1))</f>
        <v>86</v>
      </c>
      <c r="CJ141" s="107" t="e">
        <f aca="true">IF(ISBLANK(OFFSET('Raw Data'!$A$3,MATCH('Data above threshold'!$A141,'Raw Data'!$B$4:$B$185,0),MATCH('Data above threshold'!CJ$4,'Raw Data'!$3:$3,0)-1)),"",OFFSET('Raw Data'!$A$3,MATCH('Data above threshold'!$A141,'Raw Data'!$B$4:$B$185,0),MATCH('Data above threshold'!CJ$4,'Raw Data'!$3:$3,0)-1))</f>
        <v>#N/A</v>
      </c>
      <c r="CK141" s="107" t="e">
        <f aca="true">IF(ISBLANK(OFFSET('Raw Data'!$A$3,MATCH('Data above threshold'!$A141,'Raw Data'!$B$4:$B$185,0),MATCH('Data above threshold'!CK$4,'Raw Data'!$3:$3,0)-1)),"",OFFSET('Raw Data'!$A$3,MATCH('Data above threshold'!$A141,'Raw Data'!$B$4:$B$185,0),MATCH('Data above threshold'!CK$4,'Raw Data'!$3:$3,0)-1))</f>
        <v>#N/A</v>
      </c>
      <c r="CL141" s="107" t="n">
        <f aca="true">IF(ISBLANK(OFFSET('Raw Data'!$A$3,MATCH('Data above threshold'!$A141,'Raw Data'!$B$4:$B$185,0),MATCH('Data above threshold'!CL$4,'Raw Data'!$3:$3,0)-1)),"",OFFSET('Raw Data'!$A$3,MATCH('Data above threshold'!$A141,'Raw Data'!$B$4:$B$185,0),MATCH('Data above threshold'!CL$4,'Raw Data'!$3:$3,0)-1))</f>
        <v>98</v>
      </c>
      <c r="CM141" s="107" t="n">
        <f aca="true">IF(ISBLANK(OFFSET('Raw Data'!$A$3,MATCH('Data above threshold'!$A141,'Raw Data'!$B$4:$B$185,0),MATCH('Data above threshold'!CM$4,'Raw Data'!$3:$3,0)-1)),"",OFFSET('Raw Data'!$A$3,MATCH('Data above threshold'!$A141,'Raw Data'!$B$4:$B$185,0),MATCH('Data above threshold'!CM$4,'Raw Data'!$3:$3,0)-1))</f>
        <v>100</v>
      </c>
      <c r="CN141" s="107" t="n">
        <f aca="true">IF(ISBLANK(OFFSET('Raw Data'!$A$3,MATCH('Data above threshold'!$A141,'Raw Data'!$B$4:$B$185,0),MATCH('Data above threshold'!CN$4,'Raw Data'!$3:$3,0)-1)),"",OFFSET('Raw Data'!$A$3,MATCH('Data above threshold'!$A141,'Raw Data'!$B$4:$B$185,0),MATCH('Data above threshold'!CN$4,'Raw Data'!$3:$3,0)-1))</f>
        <v>99.9</v>
      </c>
      <c r="CO141" s="107" t="n">
        <f aca="true">IF(ISBLANK(OFFSET('Raw Data'!$A$3,MATCH('Data above threshold'!$A141,'Raw Data'!$B$4:$B$185,0),MATCH('Data above threshold'!CO$4,'Raw Data'!$3:$3,0)-1)),"",OFFSET('Raw Data'!$A$3,MATCH('Data above threshold'!$A141,'Raw Data'!$B$4:$B$185,0),MATCH('Data above threshold'!CO$4,'Raw Data'!$3:$3,0)-1))</f>
        <v>70</v>
      </c>
      <c r="CP141" s="107" t="n">
        <f aca="true">IF(ISBLANK(OFFSET('Raw Data'!$A$3,MATCH('Data above threshold'!$A141,'Raw Data'!$B$4:$B$185,0),MATCH('Data above threshold'!CP$4,'Raw Data'!$3:$3,0)-1)),"",OFFSET('Raw Data'!$A$3,MATCH('Data above threshold'!$A141,'Raw Data'!$B$4:$B$185,0),MATCH('Data above threshold'!CP$4,'Raw Data'!$3:$3,0)-1))</f>
        <v>84</v>
      </c>
      <c r="CQ141" s="107" t="n">
        <f aca="true">IF(ISBLANK(OFFSET('Raw Data'!$A$3,MATCH('Data above threshold'!$A141,'Raw Data'!$B$4:$B$185,0),MATCH('Data above threshold'!CQ$4,'Raw Data'!$3:$3,0)-1)),"",OFFSET('Raw Data'!$A$3,MATCH('Data above threshold'!$A141,'Raw Data'!$B$4:$B$185,0),MATCH('Data above threshold'!CQ$4,'Raw Data'!$3:$3,0)-1))</f>
        <v>78</v>
      </c>
      <c r="CR141" s="107" t="n">
        <f aca="true">IF(ISBLANK(OFFSET('Raw Data'!$A$3,MATCH('Data above threshold'!$A141,'Raw Data'!$B$4:$B$185,0),MATCH('Data above threshold'!CR$4,'Raw Data'!$3:$3,0)-1)),"",OFFSET('Raw Data'!$A$3,MATCH('Data above threshold'!$A141,'Raw Data'!$B$4:$B$185,0),MATCH('Data above threshold'!CR$4,'Raw Data'!$3:$3,0)-1))</f>
        <v>88</v>
      </c>
    </row>
    <row r="142" customFormat="false" ht="15.5" hidden="false" customHeight="false" outlineLevel="0" collapsed="false">
      <c r="A142" s="107" t="n">
        <v>5132</v>
      </c>
      <c r="B142" s="107" t="n">
        <v>4</v>
      </c>
      <c r="C142" s="107" t="str">
        <f aca="true">IF(ISBLANK(OFFSET('Raw Data'!$A$3,MATCH('Data above threshold'!$A142,'Raw Data'!$B$4:$B$185,0),MATCH('Data above threshold'!C$4,'Raw Data'!$3:$3,0)-1)),"",OFFSET('Raw Data'!$A$3,MATCH('Data above threshold'!$A142,'Raw Data'!$B$4:$B$185,0),MATCH('Data above threshold'!C$4,'Raw Data'!$3:$3,0)-1))</f>
        <v/>
      </c>
      <c r="D142" s="107" t="str">
        <f aca="true">IF(ISBLANK(OFFSET('Raw Data'!$A$3,MATCH('Data above threshold'!$A142,'Raw Data'!$B$4:$B$185,0),MATCH('Data above threshold'!D$4,'Raw Data'!$3:$3,0)-1)),"",OFFSET('Raw Data'!$A$3,MATCH('Data above threshold'!$A142,'Raw Data'!$B$4:$B$185,0),MATCH('Data above threshold'!D$4,'Raw Data'!$3:$3,0)-1))</f>
        <v>5G deployment</v>
      </c>
      <c r="E142" s="107" t="str">
        <f aca="true">IF(ISBLANK(OFFSET('Raw Data'!$A$3,MATCH('Data above threshold'!$A142,'Raw Data'!$B$4:$B$185,0),MATCH('Data above threshold'!E$4,'Raw Data'!$3:$3,0)-1)),"",OFFSET('Raw Data'!$A$3,MATCH('Data above threshold'!$A142,'Raw Data'!$B$4:$B$185,0),MATCH('Data above threshold'!E$4,'Raw Data'!$3:$3,0)-1))</f>
        <v/>
      </c>
      <c r="F142" s="107" t="n">
        <f aca="true">IF(ISBLANK(OFFSET('Raw Data'!$A$3,MATCH('Data above threshold'!$A142,'Raw Data'!$B$4:$B$185,0),MATCH('Data above threshold'!F$4,'Raw Data'!$3:$3,0)-1)),"",OFFSET('Raw Data'!$A$3,MATCH('Data above threshold'!$A142,'Raw Data'!$B$4:$B$185,0),MATCH('Data above threshold'!F$4,'Raw Data'!$3:$3,0)-1))</f>
        <v>2021</v>
      </c>
      <c r="G142" s="107" t="str">
        <f aca="true">IF(ISBLANK(OFFSET('Raw Data'!$A$3,MATCH('Data above threshold'!$A142,'Raw Data'!$B$4:$B$185,0),MATCH('Data above threshold'!G$4,'Raw Data'!$3:$3,0)-1)),"",OFFSET('Raw Data'!$A$3,MATCH('Data above threshold'!$A142,'Raw Data'!$B$4:$B$185,0),MATCH('Data above threshold'!G$4,'Raw Data'!$3:$3,0)-1))</f>
        <v/>
      </c>
      <c r="H142" s="107" t="str">
        <f aca="true">IF(ISBLANK(OFFSET('Raw Data'!$A$3,MATCH('Data above threshold'!$A142,'Raw Data'!$B$4:$B$185,0),MATCH('Data above threshold'!H$4,'Raw Data'!$3:$3,0)-1)),"",OFFSET('Raw Data'!$A$3,MATCH('Data above threshold'!$A142,'Raw Data'!$B$4:$B$185,0),MATCH('Data above threshold'!H$4,'Raw Data'!$3:$3,0)-1))</f>
        <v>The Inclusive Internet Index, and Ookla</v>
      </c>
      <c r="I142" s="107" t="str">
        <f aca="true">IF(ISBLANK(OFFSET('Raw Data'!$A$3,MATCH('Data above threshold'!$A142,'Raw Data'!$B$4:$B$185,0),MATCH('Data above threshold'!I$4,'Raw Data'!$3:$3,0)-1)),"",OFFSET('Raw Data'!$A$3,MATCH('Data above threshold'!$A142,'Raw Data'!$B$4:$B$185,0),MATCH('Data above threshold'!I$4,'Raw Data'!$3:$3,0)-1))</f>
        <v/>
      </c>
      <c r="J142" s="107" t="str">
        <f aca="true">IF(ISBLANK(OFFSET('Raw Data'!$A$3,MATCH('Data above threshold'!$A142,'Raw Data'!$B$4:$B$185,0),MATCH('Data above threshold'!J$4,'Raw Data'!$3:$3,0)-1)),"",OFFSET('Raw Data'!$A$3,MATCH('Data above threshold'!$A142,'Raw Data'!$B$4:$B$185,0),MATCH('Data above threshold'!J$4,'Raw Data'!$3:$3,0)-1))</f>
        <v>Qualitative rating 0-2 (2 = best)</v>
      </c>
      <c r="K142" s="107" t="str">
        <f aca="true">IF(ISBLANK(OFFSET('Raw Data'!$A$3,MATCH('Data above threshold'!$A142,'Raw Data'!$B$4:$B$185,0),MATCH('Data above threshold'!K$4,'Raw Data'!$3:$3,0)-1)),"",OFFSET('Raw Data'!$A$3,MATCH('Data above threshold'!$A142,'Raw Data'!$B$4:$B$185,0),MATCH('Data above threshold'!K$4,'Raw Data'!$3:$3,0)-1))</f>
        <v>Plus</v>
      </c>
      <c r="L142" s="107" t="str">
        <f aca="true">IF(ISBLANK(OFFSET('Raw Data'!$A$3,MATCH('Data above threshold'!$A142,'Raw Data'!$B$4:$B$185,0),MATCH('Data above threshold'!L$4,'Raw Data'!$3:$3,0)-1)),"",OFFSET('Raw Data'!$A$3,MATCH('Data above threshold'!$A142,'Raw Data'!$B$4:$B$185,0),MATCH('Data above threshold'!L$4,'Raw Data'!$3:$3,0)-1))</f>
        <v>https://theinclusiveinternet.eiu.com https://www.speedtest.net/ookla-5g-map</v>
      </c>
      <c r="M142" s="105" t="n">
        <f aca="false" t="array" ref="M142:M142">IFERROR(SKEW(IF(ISNUMBER(Q142:CR142),Q142:CR142,"")),"")</f>
        <v>-6.52801944086013E-018</v>
      </c>
      <c r="N142" s="107" t="n">
        <v>0</v>
      </c>
      <c r="O142" s="107" t="str">
        <f aca="true">IF(ISBLANK(OFFSET('Raw Data'!$A$3,MATCH('Data above threshold'!$A142,'Raw Data'!$B$4:$B$185,0),MATCH('Data above threshold'!O$4,'Raw Data'!$3:$3,0)-1)),"",OFFSET('Raw Data'!$A$3,MATCH('Data above threshold'!$A142,'Raw Data'!$B$4:$B$185,0),MATCH('Data above threshold'!O$4,'Raw Data'!$3:$3,0)-1))</f>
        <v/>
      </c>
      <c r="P142" s="106" t="n">
        <f aca="false" t="array" ref="P142:P142">IF(B142&lt;4,"",1-IFERROR(SUM(ISNUMBER(Q142:CR142)*(1-$Q$3:$CR$3))/COUNTIF($Q$3:$CR$3,0),0))</f>
        <v>0.1125</v>
      </c>
      <c r="Q142" s="107" t="n">
        <f aca="true">IF(ISBLANK(OFFSET('Raw Data'!$A$3,MATCH('Data above threshold'!$A142,'Raw Data'!$B$4:$B$185,0),MATCH('Data above threshold'!Q$4,'Raw Data'!$3:$3,0)-1)),"",OFFSET('Raw Data'!$A$3,MATCH('Data above threshold'!$A142,'Raw Data'!$B$4:$B$185,0),MATCH('Data above threshold'!Q$4,'Raw Data'!$3:$3,0)-1))</f>
        <v>1</v>
      </c>
      <c r="R142" s="107" t="n">
        <f aca="true">IF(ISBLANK(OFFSET('Raw Data'!$A$3,MATCH('Data above threshold'!$A142,'Raw Data'!$B$4:$B$185,0),MATCH('Data above threshold'!R$4,'Raw Data'!$3:$3,0)-1)),"",OFFSET('Raw Data'!$A$3,MATCH('Data above threshold'!$A142,'Raw Data'!$B$4:$B$185,0),MATCH('Data above threshold'!R$4,'Raw Data'!$3:$3,0)-1))</f>
        <v>2</v>
      </c>
      <c r="S142" s="107" t="n">
        <f aca="true">IF(ISBLANK(OFFSET('Raw Data'!$A$3,MATCH('Data above threshold'!$A142,'Raw Data'!$B$4:$B$185,0),MATCH('Data above threshold'!S$4,'Raw Data'!$3:$3,0)-1)),"",OFFSET('Raw Data'!$A$3,MATCH('Data above threshold'!$A142,'Raw Data'!$B$4:$B$185,0),MATCH('Data above threshold'!S$4,'Raw Data'!$3:$3,0)-1))</f>
        <v>2</v>
      </c>
      <c r="T142" s="107" t="n">
        <f aca="true">IF(ISBLANK(OFFSET('Raw Data'!$A$3,MATCH('Data above threshold'!$A142,'Raw Data'!$B$4:$B$185,0),MATCH('Data above threshold'!T$4,'Raw Data'!$3:$3,0)-1)),"",OFFSET('Raw Data'!$A$3,MATCH('Data above threshold'!$A142,'Raw Data'!$B$4:$B$185,0),MATCH('Data above threshold'!T$4,'Raw Data'!$3:$3,0)-1))</f>
        <v>2</v>
      </c>
      <c r="U142" s="107" t="n">
        <f aca="true">IF(ISBLANK(OFFSET('Raw Data'!$A$3,MATCH('Data above threshold'!$A142,'Raw Data'!$B$4:$B$185,0),MATCH('Data above threshold'!U$4,'Raw Data'!$3:$3,0)-1)),"",OFFSET('Raw Data'!$A$3,MATCH('Data above threshold'!$A142,'Raw Data'!$B$4:$B$185,0),MATCH('Data above threshold'!U$4,'Raw Data'!$3:$3,0)-1))</f>
        <v>1</v>
      </c>
      <c r="V142" s="107" t="n">
        <f aca="true">IF(ISBLANK(OFFSET('Raw Data'!$A$3,MATCH('Data above threshold'!$A142,'Raw Data'!$B$4:$B$185,0),MATCH('Data above threshold'!V$4,'Raw Data'!$3:$3,0)-1)),"",OFFSET('Raw Data'!$A$3,MATCH('Data above threshold'!$A142,'Raw Data'!$B$4:$B$185,0),MATCH('Data above threshold'!V$4,'Raw Data'!$3:$3,0)-1))</f>
        <v>0</v>
      </c>
      <c r="W142" s="107" t="n">
        <f aca="true">IF(ISBLANK(OFFSET('Raw Data'!$A$3,MATCH('Data above threshold'!$A142,'Raw Data'!$B$4:$B$185,0),MATCH('Data above threshold'!W$4,'Raw Data'!$3:$3,0)-1)),"",OFFSET('Raw Data'!$A$3,MATCH('Data above threshold'!$A142,'Raw Data'!$B$4:$B$185,0),MATCH('Data above threshold'!W$4,'Raw Data'!$3:$3,0)-1))</f>
        <v>2</v>
      </c>
      <c r="X142" s="107" t="n">
        <f aca="true">IF(ISBLANK(OFFSET('Raw Data'!$A$3,MATCH('Data above threshold'!$A142,'Raw Data'!$B$4:$B$185,0),MATCH('Data above threshold'!X$4,'Raw Data'!$3:$3,0)-1)),"",OFFSET('Raw Data'!$A$3,MATCH('Data above threshold'!$A142,'Raw Data'!$B$4:$B$185,0),MATCH('Data above threshold'!X$4,'Raw Data'!$3:$3,0)-1))</f>
        <v>2</v>
      </c>
      <c r="Y142" s="107" t="n">
        <f aca="true">IF(ISBLANK(OFFSET('Raw Data'!$A$3,MATCH('Data above threshold'!$A142,'Raw Data'!$B$4:$B$185,0),MATCH('Data above threshold'!Y$4,'Raw Data'!$3:$3,0)-1)),"",OFFSET('Raw Data'!$A$3,MATCH('Data above threshold'!$A142,'Raw Data'!$B$4:$B$185,0),MATCH('Data above threshold'!Y$4,'Raw Data'!$3:$3,0)-1))</f>
        <v>2</v>
      </c>
      <c r="Z142" s="107" t="n">
        <f aca="true">IF(ISBLANK(OFFSET('Raw Data'!$A$3,MATCH('Data above threshold'!$A142,'Raw Data'!$B$4:$B$185,0),MATCH('Data above threshold'!Z$4,'Raw Data'!$3:$3,0)-1)),"",OFFSET('Raw Data'!$A$3,MATCH('Data above threshold'!$A142,'Raw Data'!$B$4:$B$185,0),MATCH('Data above threshold'!Z$4,'Raw Data'!$3:$3,0)-1))</f>
        <v>1</v>
      </c>
      <c r="AA142" s="107" t="n">
        <f aca="true">IF(ISBLANK(OFFSET('Raw Data'!$A$3,MATCH('Data above threshold'!$A142,'Raw Data'!$B$4:$B$185,0),MATCH('Data above threshold'!AA$4,'Raw Data'!$3:$3,0)-1)),"",OFFSET('Raw Data'!$A$3,MATCH('Data above threshold'!$A142,'Raw Data'!$B$4:$B$185,0),MATCH('Data above threshold'!AA$4,'Raw Data'!$3:$3,0)-1))</f>
        <v>2</v>
      </c>
      <c r="AB142" s="107" t="n">
        <f aca="true">IF(ISBLANK(OFFSET('Raw Data'!$A$3,MATCH('Data above threshold'!$A142,'Raw Data'!$B$4:$B$185,0),MATCH('Data above threshold'!AB$4,'Raw Data'!$3:$3,0)-1)),"",OFFSET('Raw Data'!$A$3,MATCH('Data above threshold'!$A142,'Raw Data'!$B$4:$B$185,0),MATCH('Data above threshold'!AB$4,'Raw Data'!$3:$3,0)-1))</f>
        <v>0</v>
      </c>
      <c r="AC142" s="107" t="n">
        <f aca="true">IF(ISBLANK(OFFSET('Raw Data'!$A$3,MATCH('Data above threshold'!$A142,'Raw Data'!$B$4:$B$185,0),MATCH('Data above threshold'!AC$4,'Raw Data'!$3:$3,0)-1)),"",OFFSET('Raw Data'!$A$3,MATCH('Data above threshold'!$A142,'Raw Data'!$B$4:$B$185,0),MATCH('Data above threshold'!AC$4,'Raw Data'!$3:$3,0)-1))</f>
        <v>2</v>
      </c>
      <c r="AD142" s="107" t="n">
        <f aca="true">IF(ISBLANK(OFFSET('Raw Data'!$A$3,MATCH('Data above threshold'!$A142,'Raw Data'!$B$4:$B$185,0),MATCH('Data above threshold'!AD$4,'Raw Data'!$3:$3,0)-1)),"",OFFSET('Raw Data'!$A$3,MATCH('Data above threshold'!$A142,'Raw Data'!$B$4:$B$185,0),MATCH('Data above threshold'!AD$4,'Raw Data'!$3:$3,0)-1))</f>
        <v>0</v>
      </c>
      <c r="AE142" s="107" t="n">
        <f aca="true">IF(ISBLANK(OFFSET('Raw Data'!$A$3,MATCH('Data above threshold'!$A142,'Raw Data'!$B$4:$B$185,0),MATCH('Data above threshold'!AE$4,'Raw Data'!$3:$3,0)-1)),"",OFFSET('Raw Data'!$A$3,MATCH('Data above threshold'!$A142,'Raw Data'!$B$4:$B$185,0),MATCH('Data above threshold'!AE$4,'Raw Data'!$3:$3,0)-1))</f>
        <v>0</v>
      </c>
      <c r="AF142" s="107" t="e">
        <f aca="true">IF(ISBLANK(OFFSET('Raw Data'!$A$3,MATCH('Data above threshold'!$A142,'Raw Data'!$B$4:$B$185,0),MATCH('Data above threshold'!AF$4,'Raw Data'!$3:$3,0)-1)),"",OFFSET('Raw Data'!$A$3,MATCH('Data above threshold'!$A142,'Raw Data'!$B$4:$B$185,0),MATCH('Data above threshold'!AF$4,'Raw Data'!$3:$3,0)-1))</f>
        <v>#N/A</v>
      </c>
      <c r="AG142" s="107" t="n">
        <f aca="true">IF(ISBLANK(OFFSET('Raw Data'!$A$3,MATCH('Data above threshold'!$A142,'Raw Data'!$B$4:$B$185,0),MATCH('Data above threshold'!AG$4,'Raw Data'!$3:$3,0)-1)),"",OFFSET('Raw Data'!$A$3,MATCH('Data above threshold'!$A142,'Raw Data'!$B$4:$B$185,0),MATCH('Data above threshold'!AG$4,'Raw Data'!$3:$3,0)-1))</f>
        <v>2</v>
      </c>
      <c r="AH142" s="107" t="n">
        <f aca="true">IF(ISBLANK(OFFSET('Raw Data'!$A$3,MATCH('Data above threshold'!$A142,'Raw Data'!$B$4:$B$185,0),MATCH('Data above threshold'!AH$4,'Raw Data'!$3:$3,0)-1)),"",OFFSET('Raw Data'!$A$3,MATCH('Data above threshold'!$A142,'Raw Data'!$B$4:$B$185,0),MATCH('Data above threshold'!AH$4,'Raw Data'!$3:$3,0)-1))</f>
        <v>2</v>
      </c>
      <c r="AI142" s="107" t="n">
        <f aca="true">IF(ISBLANK(OFFSET('Raw Data'!$A$3,MATCH('Data above threshold'!$A142,'Raw Data'!$B$4:$B$185,0),MATCH('Data above threshold'!AI$4,'Raw Data'!$3:$3,0)-1)),"",OFFSET('Raw Data'!$A$3,MATCH('Data above threshold'!$A142,'Raw Data'!$B$4:$B$185,0),MATCH('Data above threshold'!AI$4,'Raw Data'!$3:$3,0)-1))</f>
        <v>1</v>
      </c>
      <c r="AJ142" s="107" t="n">
        <f aca="true">IF(ISBLANK(OFFSET('Raw Data'!$A$3,MATCH('Data above threshold'!$A142,'Raw Data'!$B$4:$B$185,0),MATCH('Data above threshold'!AJ$4,'Raw Data'!$3:$3,0)-1)),"",OFFSET('Raw Data'!$A$3,MATCH('Data above threshold'!$A142,'Raw Data'!$B$4:$B$185,0),MATCH('Data above threshold'!AJ$4,'Raw Data'!$3:$3,0)-1))</f>
        <v>1</v>
      </c>
      <c r="AK142" s="107" t="n">
        <f aca="true">IF(ISBLANK(OFFSET('Raw Data'!$A$3,MATCH('Data above threshold'!$A142,'Raw Data'!$B$4:$B$185,0),MATCH('Data above threshold'!AK$4,'Raw Data'!$3:$3,0)-1)),"",OFFSET('Raw Data'!$A$3,MATCH('Data above threshold'!$A142,'Raw Data'!$B$4:$B$185,0),MATCH('Data above threshold'!AK$4,'Raw Data'!$3:$3,0)-1))</f>
        <v>1</v>
      </c>
      <c r="AL142" s="107" t="n">
        <f aca="true">IF(ISBLANK(OFFSET('Raw Data'!$A$3,MATCH('Data above threshold'!$A142,'Raw Data'!$B$4:$B$185,0),MATCH('Data above threshold'!AL$4,'Raw Data'!$3:$3,0)-1)),"",OFFSET('Raw Data'!$A$3,MATCH('Data above threshold'!$A142,'Raw Data'!$B$4:$B$185,0),MATCH('Data above threshold'!AL$4,'Raw Data'!$3:$3,0)-1))</f>
        <v>2</v>
      </c>
      <c r="AM142" s="107" t="n">
        <f aca="true">IF(ISBLANK(OFFSET('Raw Data'!$A$3,MATCH('Data above threshold'!$A142,'Raw Data'!$B$4:$B$185,0),MATCH('Data above threshold'!AM$4,'Raw Data'!$3:$3,0)-1)),"",OFFSET('Raw Data'!$A$3,MATCH('Data above threshold'!$A142,'Raw Data'!$B$4:$B$185,0),MATCH('Data above threshold'!AM$4,'Raw Data'!$3:$3,0)-1))</f>
        <v>2</v>
      </c>
      <c r="AN142" s="107" t="n">
        <f aca="true">IF(ISBLANK(OFFSET('Raw Data'!$A$3,MATCH('Data above threshold'!$A142,'Raw Data'!$B$4:$B$185,0),MATCH('Data above threshold'!AN$4,'Raw Data'!$3:$3,0)-1)),"",OFFSET('Raw Data'!$A$3,MATCH('Data above threshold'!$A142,'Raw Data'!$B$4:$B$185,0),MATCH('Data above threshold'!AN$4,'Raw Data'!$3:$3,0)-1))</f>
        <v>0</v>
      </c>
      <c r="AO142" s="107" t="n">
        <f aca="true">IF(ISBLANK(OFFSET('Raw Data'!$A$3,MATCH('Data above threshold'!$A142,'Raw Data'!$B$4:$B$185,0),MATCH('Data above threshold'!AO$4,'Raw Data'!$3:$3,0)-1)),"",OFFSET('Raw Data'!$A$3,MATCH('Data above threshold'!$A142,'Raw Data'!$B$4:$B$185,0),MATCH('Data above threshold'!AO$4,'Raw Data'!$3:$3,0)-1))</f>
        <v>1</v>
      </c>
      <c r="AP142" s="107" t="n">
        <f aca="true">IF(ISBLANK(OFFSET('Raw Data'!$A$3,MATCH('Data above threshold'!$A142,'Raw Data'!$B$4:$B$185,0),MATCH('Data above threshold'!AP$4,'Raw Data'!$3:$3,0)-1)),"",OFFSET('Raw Data'!$A$3,MATCH('Data above threshold'!$A142,'Raw Data'!$B$4:$B$185,0),MATCH('Data above threshold'!AP$4,'Raw Data'!$3:$3,0)-1))</f>
        <v>2</v>
      </c>
      <c r="AQ142" s="107" t="n">
        <f aca="true">IF(ISBLANK(OFFSET('Raw Data'!$A$3,MATCH('Data above threshold'!$A142,'Raw Data'!$B$4:$B$185,0),MATCH('Data above threshold'!AQ$4,'Raw Data'!$3:$3,0)-1)),"",OFFSET('Raw Data'!$A$3,MATCH('Data above threshold'!$A142,'Raw Data'!$B$4:$B$185,0),MATCH('Data above threshold'!AQ$4,'Raw Data'!$3:$3,0)-1))</f>
        <v>0</v>
      </c>
      <c r="AR142" s="107" t="n">
        <f aca="true">IF(ISBLANK(OFFSET('Raw Data'!$A$3,MATCH('Data above threshold'!$A142,'Raw Data'!$B$4:$B$185,0),MATCH('Data above threshold'!AR$4,'Raw Data'!$3:$3,0)-1)),"",OFFSET('Raw Data'!$A$3,MATCH('Data above threshold'!$A142,'Raw Data'!$B$4:$B$185,0),MATCH('Data above threshold'!AR$4,'Raw Data'!$3:$3,0)-1))</f>
        <v>0</v>
      </c>
      <c r="AS142" s="107" t="n">
        <f aca="true">IF(ISBLANK(OFFSET('Raw Data'!$A$3,MATCH('Data above threshold'!$A142,'Raw Data'!$B$4:$B$185,0),MATCH('Data above threshold'!AS$4,'Raw Data'!$3:$3,0)-1)),"",OFFSET('Raw Data'!$A$3,MATCH('Data above threshold'!$A142,'Raw Data'!$B$4:$B$185,0),MATCH('Data above threshold'!AS$4,'Raw Data'!$3:$3,0)-1))</f>
        <v>1</v>
      </c>
      <c r="AT142" s="107" t="e">
        <f aca="true">IF(ISBLANK(OFFSET('Raw Data'!$A$3,MATCH('Data above threshold'!$A142,'Raw Data'!$B$4:$B$185,0),MATCH('Data above threshold'!AT$4,'Raw Data'!$3:$3,0)-1)),"",OFFSET('Raw Data'!$A$3,MATCH('Data above threshold'!$A142,'Raw Data'!$B$4:$B$185,0),MATCH('Data above threshold'!AT$4,'Raw Data'!$3:$3,0)-1))</f>
        <v>#N/A</v>
      </c>
      <c r="AU142" s="107" t="n">
        <f aca="true">IF(ISBLANK(OFFSET('Raw Data'!$A$3,MATCH('Data above threshold'!$A142,'Raw Data'!$B$4:$B$185,0),MATCH('Data above threshold'!AU$4,'Raw Data'!$3:$3,0)-1)),"",OFFSET('Raw Data'!$A$3,MATCH('Data above threshold'!$A142,'Raw Data'!$B$4:$B$185,0),MATCH('Data above threshold'!AU$4,'Raw Data'!$3:$3,0)-1))</f>
        <v>1</v>
      </c>
      <c r="AV142" s="107" t="n">
        <f aca="true">IF(ISBLANK(OFFSET('Raw Data'!$A$3,MATCH('Data above threshold'!$A142,'Raw Data'!$B$4:$B$185,0),MATCH('Data above threshold'!AV$4,'Raw Data'!$3:$3,0)-1)),"",OFFSET('Raw Data'!$A$3,MATCH('Data above threshold'!$A142,'Raw Data'!$B$4:$B$185,0),MATCH('Data above threshold'!AV$4,'Raw Data'!$3:$3,0)-1))</f>
        <v>1</v>
      </c>
      <c r="AW142" s="107" t="n">
        <f aca="true">IF(ISBLANK(OFFSET('Raw Data'!$A$3,MATCH('Data above threshold'!$A142,'Raw Data'!$B$4:$B$185,0),MATCH('Data above threshold'!AW$4,'Raw Data'!$3:$3,0)-1)),"",OFFSET('Raw Data'!$A$3,MATCH('Data above threshold'!$A142,'Raw Data'!$B$4:$B$185,0),MATCH('Data above threshold'!AW$4,'Raw Data'!$3:$3,0)-1))</f>
        <v>1</v>
      </c>
      <c r="AX142" s="107" t="e">
        <f aca="true">IF(ISBLANK(OFFSET('Raw Data'!$A$3,MATCH('Data above threshold'!$A142,'Raw Data'!$B$4:$B$185,0),MATCH('Data above threshold'!AX$4,'Raw Data'!$3:$3,0)-1)),"",OFFSET('Raw Data'!$A$3,MATCH('Data above threshold'!$A142,'Raw Data'!$B$4:$B$185,0),MATCH('Data above threshold'!AX$4,'Raw Data'!$3:$3,0)-1))</f>
        <v>#N/A</v>
      </c>
      <c r="AY142" s="107" t="n">
        <f aca="true">IF(ISBLANK(OFFSET('Raw Data'!$A$3,MATCH('Data above threshold'!$A142,'Raw Data'!$B$4:$B$185,0),MATCH('Data above threshold'!AY$4,'Raw Data'!$3:$3,0)-1)),"",OFFSET('Raw Data'!$A$3,MATCH('Data above threshold'!$A142,'Raw Data'!$B$4:$B$185,0),MATCH('Data above threshold'!AY$4,'Raw Data'!$3:$3,0)-1))</f>
        <v>2</v>
      </c>
      <c r="AZ142" s="107" t="n">
        <f aca="true">IF(ISBLANK(OFFSET('Raw Data'!$A$3,MATCH('Data above threshold'!$A142,'Raw Data'!$B$4:$B$185,0),MATCH('Data above threshold'!AZ$4,'Raw Data'!$3:$3,0)-1)),"",OFFSET('Raw Data'!$A$3,MATCH('Data above threshold'!$A142,'Raw Data'!$B$4:$B$185,0),MATCH('Data above threshold'!AZ$4,'Raw Data'!$3:$3,0)-1))</f>
        <v>0</v>
      </c>
      <c r="BA142" s="107" t="n">
        <f aca="true">IF(ISBLANK(OFFSET('Raw Data'!$A$3,MATCH('Data above threshold'!$A142,'Raw Data'!$B$4:$B$185,0),MATCH('Data above threshold'!BA$4,'Raw Data'!$3:$3,0)-1)),"",OFFSET('Raw Data'!$A$3,MATCH('Data above threshold'!$A142,'Raw Data'!$B$4:$B$185,0),MATCH('Data above threshold'!BA$4,'Raw Data'!$3:$3,0)-1))</f>
        <v>2</v>
      </c>
      <c r="BB142" s="107" t="n">
        <f aca="true">IF(ISBLANK(OFFSET('Raw Data'!$A$3,MATCH('Data above threshold'!$A142,'Raw Data'!$B$4:$B$185,0),MATCH('Data above threshold'!BB$4,'Raw Data'!$3:$3,0)-1)),"",OFFSET('Raw Data'!$A$3,MATCH('Data above threshold'!$A142,'Raw Data'!$B$4:$B$185,0),MATCH('Data above threshold'!BB$4,'Raw Data'!$3:$3,0)-1))</f>
        <v>1</v>
      </c>
      <c r="BC142" s="107" t="n">
        <f aca="true">IF(ISBLANK(OFFSET('Raw Data'!$A$3,MATCH('Data above threshold'!$A142,'Raw Data'!$B$4:$B$185,0),MATCH('Data above threshold'!BC$4,'Raw Data'!$3:$3,0)-1)),"",OFFSET('Raw Data'!$A$3,MATCH('Data above threshold'!$A142,'Raw Data'!$B$4:$B$185,0),MATCH('Data above threshold'!BC$4,'Raw Data'!$3:$3,0)-1))</f>
        <v>2</v>
      </c>
      <c r="BD142" s="107" t="n">
        <f aca="true">IF(ISBLANK(OFFSET('Raw Data'!$A$3,MATCH('Data above threshold'!$A142,'Raw Data'!$B$4:$B$185,0),MATCH('Data above threshold'!BD$4,'Raw Data'!$3:$3,0)-1)),"",OFFSET('Raw Data'!$A$3,MATCH('Data above threshold'!$A142,'Raw Data'!$B$4:$B$185,0),MATCH('Data above threshold'!BD$4,'Raw Data'!$3:$3,0)-1))</f>
        <v>1</v>
      </c>
      <c r="BE142" s="107" t="n">
        <f aca="true">IF(ISBLANK(OFFSET('Raw Data'!$A$3,MATCH('Data above threshold'!$A142,'Raw Data'!$B$4:$B$185,0),MATCH('Data above threshold'!BE$4,'Raw Data'!$3:$3,0)-1)),"",OFFSET('Raw Data'!$A$3,MATCH('Data above threshold'!$A142,'Raw Data'!$B$4:$B$185,0),MATCH('Data above threshold'!BE$4,'Raw Data'!$3:$3,0)-1))</f>
        <v>0</v>
      </c>
      <c r="BF142" s="107" t="n">
        <f aca="true">IF(ISBLANK(OFFSET('Raw Data'!$A$3,MATCH('Data above threshold'!$A142,'Raw Data'!$B$4:$B$185,0),MATCH('Data above threshold'!BF$4,'Raw Data'!$3:$3,0)-1)),"",OFFSET('Raw Data'!$A$3,MATCH('Data above threshold'!$A142,'Raw Data'!$B$4:$B$185,0),MATCH('Data above threshold'!BF$4,'Raw Data'!$3:$3,0)-1))</f>
        <v>0</v>
      </c>
      <c r="BG142" s="107" t="e">
        <f aca="true">IF(ISBLANK(OFFSET('Raw Data'!$A$3,MATCH('Data above threshold'!$A142,'Raw Data'!$B$4:$B$185,0),MATCH('Data above threshold'!BG$4,'Raw Data'!$3:$3,0)-1)),"",OFFSET('Raw Data'!$A$3,MATCH('Data above threshold'!$A142,'Raw Data'!$B$4:$B$185,0),MATCH('Data above threshold'!BG$4,'Raw Data'!$3:$3,0)-1))</f>
        <v>#N/A</v>
      </c>
      <c r="BH142" s="107" t="n">
        <f aca="true">IF(ISBLANK(OFFSET('Raw Data'!$A$3,MATCH('Data above threshold'!$A142,'Raw Data'!$B$4:$B$185,0),MATCH('Data above threshold'!BH$4,'Raw Data'!$3:$3,0)-1)),"",OFFSET('Raw Data'!$A$3,MATCH('Data above threshold'!$A142,'Raw Data'!$B$4:$B$185,0),MATCH('Data above threshold'!BH$4,'Raw Data'!$3:$3,0)-1))</f>
        <v>1</v>
      </c>
      <c r="BI142" s="107" t="n">
        <f aca="true">IF(ISBLANK(OFFSET('Raw Data'!$A$3,MATCH('Data above threshold'!$A142,'Raw Data'!$B$4:$B$185,0),MATCH('Data above threshold'!BI$4,'Raw Data'!$3:$3,0)-1)),"",OFFSET('Raw Data'!$A$3,MATCH('Data above threshold'!$A142,'Raw Data'!$B$4:$B$185,0),MATCH('Data above threshold'!BI$4,'Raw Data'!$3:$3,0)-1))</f>
        <v>0</v>
      </c>
      <c r="BJ142" s="107" t="n">
        <f aca="true">IF(ISBLANK(OFFSET('Raw Data'!$A$3,MATCH('Data above threshold'!$A142,'Raw Data'!$B$4:$B$185,0),MATCH('Data above threshold'!BJ$4,'Raw Data'!$3:$3,0)-1)),"",OFFSET('Raw Data'!$A$3,MATCH('Data above threshold'!$A142,'Raw Data'!$B$4:$B$185,0),MATCH('Data above threshold'!BJ$4,'Raw Data'!$3:$3,0)-1))</f>
        <v>0</v>
      </c>
      <c r="BK142" s="107" t="n">
        <f aca="true">IF(ISBLANK(OFFSET('Raw Data'!$A$3,MATCH('Data above threshold'!$A142,'Raw Data'!$B$4:$B$185,0),MATCH('Data above threshold'!BK$4,'Raw Data'!$3:$3,0)-1)),"",OFFSET('Raw Data'!$A$3,MATCH('Data above threshold'!$A142,'Raw Data'!$B$4:$B$185,0),MATCH('Data above threshold'!BK$4,'Raw Data'!$3:$3,0)-1))</f>
        <v>1</v>
      </c>
      <c r="BL142" s="107" t="n">
        <f aca="true">IF(ISBLANK(OFFSET('Raw Data'!$A$3,MATCH('Data above threshold'!$A142,'Raw Data'!$B$4:$B$185,0),MATCH('Data above threshold'!BL$4,'Raw Data'!$3:$3,0)-1)),"",OFFSET('Raw Data'!$A$3,MATCH('Data above threshold'!$A142,'Raw Data'!$B$4:$B$185,0),MATCH('Data above threshold'!BL$4,'Raw Data'!$3:$3,0)-1))</f>
        <v>0</v>
      </c>
      <c r="BM142" s="107" t="n">
        <f aca="true">IF(ISBLANK(OFFSET('Raw Data'!$A$3,MATCH('Data above threshold'!$A142,'Raw Data'!$B$4:$B$185,0),MATCH('Data above threshold'!BM$4,'Raw Data'!$3:$3,0)-1)),"",OFFSET('Raw Data'!$A$3,MATCH('Data above threshold'!$A142,'Raw Data'!$B$4:$B$185,0),MATCH('Data above threshold'!BM$4,'Raw Data'!$3:$3,0)-1))</f>
        <v>0</v>
      </c>
      <c r="BN142" s="107" t="n">
        <f aca="true">IF(ISBLANK(OFFSET('Raw Data'!$A$3,MATCH('Data above threshold'!$A142,'Raw Data'!$B$4:$B$185,0),MATCH('Data above threshold'!BN$4,'Raw Data'!$3:$3,0)-1)),"",OFFSET('Raw Data'!$A$3,MATCH('Data above threshold'!$A142,'Raw Data'!$B$4:$B$185,0),MATCH('Data above threshold'!BN$4,'Raw Data'!$3:$3,0)-1))</f>
        <v>1</v>
      </c>
      <c r="BO142" s="107" t="n">
        <f aca="true">IF(ISBLANK(OFFSET('Raw Data'!$A$3,MATCH('Data above threshold'!$A142,'Raw Data'!$B$4:$B$185,0),MATCH('Data above threshold'!BO$4,'Raw Data'!$3:$3,0)-1)),"",OFFSET('Raw Data'!$A$3,MATCH('Data above threshold'!$A142,'Raw Data'!$B$4:$B$185,0),MATCH('Data above threshold'!BO$4,'Raw Data'!$3:$3,0)-1))</f>
        <v>2</v>
      </c>
      <c r="BP142" s="107" t="e">
        <f aca="true">IF(ISBLANK(OFFSET('Raw Data'!$A$3,MATCH('Data above threshold'!$A142,'Raw Data'!$B$4:$B$185,0),MATCH('Data above threshold'!BP$4,'Raw Data'!$3:$3,0)-1)),"",OFFSET('Raw Data'!$A$3,MATCH('Data above threshold'!$A142,'Raw Data'!$B$4:$B$185,0),MATCH('Data above threshold'!BP$4,'Raw Data'!$3:$3,0)-1))</f>
        <v>#N/A</v>
      </c>
      <c r="BQ142" s="107" t="n">
        <f aca="true">IF(ISBLANK(OFFSET('Raw Data'!$A$3,MATCH('Data above threshold'!$A142,'Raw Data'!$B$4:$B$185,0),MATCH('Data above threshold'!BQ$4,'Raw Data'!$3:$3,0)-1)),"",OFFSET('Raw Data'!$A$3,MATCH('Data above threshold'!$A142,'Raw Data'!$B$4:$B$185,0),MATCH('Data above threshold'!BQ$4,'Raw Data'!$3:$3,0)-1))</f>
        <v>2</v>
      </c>
      <c r="BR142" s="107" t="n">
        <f aca="true">IF(ISBLANK(OFFSET('Raw Data'!$A$3,MATCH('Data above threshold'!$A142,'Raw Data'!$B$4:$B$185,0),MATCH('Data above threshold'!BR$4,'Raw Data'!$3:$3,0)-1)),"",OFFSET('Raw Data'!$A$3,MATCH('Data above threshold'!$A142,'Raw Data'!$B$4:$B$185,0),MATCH('Data above threshold'!BR$4,'Raw Data'!$3:$3,0)-1))</f>
        <v>1</v>
      </c>
      <c r="BS142" s="107" t="n">
        <f aca="true">IF(ISBLANK(OFFSET('Raw Data'!$A$3,MATCH('Data above threshold'!$A142,'Raw Data'!$B$4:$B$185,0),MATCH('Data above threshold'!BS$4,'Raw Data'!$3:$3,0)-1)),"",OFFSET('Raw Data'!$A$3,MATCH('Data above threshold'!$A142,'Raw Data'!$B$4:$B$185,0),MATCH('Data above threshold'!BS$4,'Raw Data'!$3:$3,0)-1))</f>
        <v>0</v>
      </c>
      <c r="BT142" s="107" t="n">
        <f aca="true">IF(ISBLANK(OFFSET('Raw Data'!$A$3,MATCH('Data above threshold'!$A142,'Raw Data'!$B$4:$B$185,0),MATCH('Data above threshold'!BT$4,'Raw Data'!$3:$3,0)-1)),"",OFFSET('Raw Data'!$A$3,MATCH('Data above threshold'!$A142,'Raw Data'!$B$4:$B$185,0),MATCH('Data above threshold'!BT$4,'Raw Data'!$3:$3,0)-1))</f>
        <v>1</v>
      </c>
      <c r="BU142" s="107" t="n">
        <f aca="true">IF(ISBLANK(OFFSET('Raw Data'!$A$3,MATCH('Data above threshold'!$A142,'Raw Data'!$B$4:$B$185,0),MATCH('Data above threshold'!BU$4,'Raw Data'!$3:$3,0)-1)),"",OFFSET('Raw Data'!$A$3,MATCH('Data above threshold'!$A142,'Raw Data'!$B$4:$B$185,0),MATCH('Data above threshold'!BU$4,'Raw Data'!$3:$3,0)-1))</f>
        <v>2</v>
      </c>
      <c r="BV142" s="107" t="n">
        <f aca="true">IF(ISBLANK(OFFSET('Raw Data'!$A$3,MATCH('Data above threshold'!$A142,'Raw Data'!$B$4:$B$185,0),MATCH('Data above threshold'!BV$4,'Raw Data'!$3:$3,0)-1)),"",OFFSET('Raw Data'!$A$3,MATCH('Data above threshold'!$A142,'Raw Data'!$B$4:$B$185,0),MATCH('Data above threshold'!BV$4,'Raw Data'!$3:$3,0)-1))</f>
        <v>0</v>
      </c>
      <c r="BW142" s="107" t="n">
        <f aca="true">IF(ISBLANK(OFFSET('Raw Data'!$A$3,MATCH('Data above threshold'!$A142,'Raw Data'!$B$4:$B$185,0),MATCH('Data above threshold'!BW$4,'Raw Data'!$3:$3,0)-1)),"",OFFSET('Raw Data'!$A$3,MATCH('Data above threshold'!$A142,'Raw Data'!$B$4:$B$185,0),MATCH('Data above threshold'!BW$4,'Raw Data'!$3:$3,0)-1))</f>
        <v>2</v>
      </c>
      <c r="BX142" s="107" t="n">
        <f aca="true">IF(ISBLANK(OFFSET('Raw Data'!$A$3,MATCH('Data above threshold'!$A142,'Raw Data'!$B$4:$B$185,0),MATCH('Data above threshold'!BX$4,'Raw Data'!$3:$3,0)-1)),"",OFFSET('Raw Data'!$A$3,MATCH('Data above threshold'!$A142,'Raw Data'!$B$4:$B$185,0),MATCH('Data above threshold'!BX$4,'Raw Data'!$3:$3,0)-1))</f>
        <v>1</v>
      </c>
      <c r="BY142" s="107" t="n">
        <f aca="true">IF(ISBLANK(OFFSET('Raw Data'!$A$3,MATCH('Data above threshold'!$A142,'Raw Data'!$B$4:$B$185,0),MATCH('Data above threshold'!BY$4,'Raw Data'!$3:$3,0)-1)),"",OFFSET('Raw Data'!$A$3,MATCH('Data above threshold'!$A142,'Raw Data'!$B$4:$B$185,0),MATCH('Data above threshold'!BY$4,'Raw Data'!$3:$3,0)-1))</f>
        <v>2</v>
      </c>
      <c r="BZ142" s="107" t="n">
        <f aca="true">IF(ISBLANK(OFFSET('Raw Data'!$A$3,MATCH('Data above threshold'!$A142,'Raw Data'!$B$4:$B$185,0),MATCH('Data above threshold'!BZ$4,'Raw Data'!$3:$3,0)-1)),"",OFFSET('Raw Data'!$A$3,MATCH('Data above threshold'!$A142,'Raw Data'!$B$4:$B$185,0),MATCH('Data above threshold'!BZ$4,'Raw Data'!$3:$3,0)-1))</f>
        <v>1</v>
      </c>
      <c r="CA142" s="107" t="n">
        <f aca="true">IF(ISBLANK(OFFSET('Raw Data'!$A$3,MATCH('Data above threshold'!$A142,'Raw Data'!$B$4:$B$185,0),MATCH('Data above threshold'!CA$4,'Raw Data'!$3:$3,0)-1)),"",OFFSET('Raw Data'!$A$3,MATCH('Data above threshold'!$A142,'Raw Data'!$B$4:$B$185,0),MATCH('Data above threshold'!CA$4,'Raw Data'!$3:$3,0)-1))</f>
        <v>0</v>
      </c>
      <c r="CB142" s="107" t="n">
        <f aca="true">IF(ISBLANK(OFFSET('Raw Data'!$A$3,MATCH('Data above threshold'!$A142,'Raw Data'!$B$4:$B$185,0),MATCH('Data above threshold'!CB$4,'Raw Data'!$3:$3,0)-1)),"",OFFSET('Raw Data'!$A$3,MATCH('Data above threshold'!$A142,'Raw Data'!$B$4:$B$185,0),MATCH('Data above threshold'!CB$4,'Raw Data'!$3:$3,0)-1))</f>
        <v>0</v>
      </c>
      <c r="CC142" s="107" t="n">
        <f aca="true">IF(ISBLANK(OFFSET('Raw Data'!$A$3,MATCH('Data above threshold'!$A142,'Raw Data'!$B$4:$B$185,0),MATCH('Data above threshold'!CC$4,'Raw Data'!$3:$3,0)-1)),"",OFFSET('Raw Data'!$A$3,MATCH('Data above threshold'!$A142,'Raw Data'!$B$4:$B$185,0),MATCH('Data above threshold'!CC$4,'Raw Data'!$3:$3,0)-1))</f>
        <v>0</v>
      </c>
      <c r="CD142" s="107" t="n">
        <f aca="true">IF(ISBLANK(OFFSET('Raw Data'!$A$3,MATCH('Data above threshold'!$A142,'Raw Data'!$B$4:$B$185,0),MATCH('Data above threshold'!CD$4,'Raw Data'!$3:$3,0)-1)),"",OFFSET('Raw Data'!$A$3,MATCH('Data above threshold'!$A142,'Raw Data'!$B$4:$B$185,0),MATCH('Data above threshold'!CD$4,'Raw Data'!$3:$3,0)-1))</f>
        <v>1</v>
      </c>
      <c r="CE142" s="107" t="n">
        <f aca="true">IF(ISBLANK(OFFSET('Raw Data'!$A$3,MATCH('Data above threshold'!$A142,'Raw Data'!$B$4:$B$185,0),MATCH('Data above threshold'!CE$4,'Raw Data'!$3:$3,0)-1)),"",OFFSET('Raw Data'!$A$3,MATCH('Data above threshold'!$A142,'Raw Data'!$B$4:$B$185,0),MATCH('Data above threshold'!CE$4,'Raw Data'!$3:$3,0)-1))</f>
        <v>0</v>
      </c>
      <c r="CF142" s="107" t="e">
        <f aca="true">IF(ISBLANK(OFFSET('Raw Data'!$A$3,MATCH('Data above threshold'!$A142,'Raw Data'!$B$4:$B$185,0),MATCH('Data above threshold'!CF$4,'Raw Data'!$3:$3,0)-1)),"",OFFSET('Raw Data'!$A$3,MATCH('Data above threshold'!$A142,'Raw Data'!$B$4:$B$185,0),MATCH('Data above threshold'!CF$4,'Raw Data'!$3:$3,0)-1))</f>
        <v>#N/A</v>
      </c>
      <c r="CG142" s="107" t="e">
        <f aca="true">IF(ISBLANK(OFFSET('Raw Data'!$A$3,MATCH('Data above threshold'!$A142,'Raw Data'!$B$4:$B$185,0),MATCH('Data above threshold'!CG$4,'Raw Data'!$3:$3,0)-1)),"",OFFSET('Raw Data'!$A$3,MATCH('Data above threshold'!$A142,'Raw Data'!$B$4:$B$185,0),MATCH('Data above threshold'!CG$4,'Raw Data'!$3:$3,0)-1))</f>
        <v>#N/A</v>
      </c>
      <c r="CH142" s="107" t="n">
        <f aca="true">IF(ISBLANK(OFFSET('Raw Data'!$A$3,MATCH('Data above threshold'!$A142,'Raw Data'!$B$4:$B$185,0),MATCH('Data above threshold'!CH$4,'Raw Data'!$3:$3,0)-1)),"",OFFSET('Raw Data'!$A$3,MATCH('Data above threshold'!$A142,'Raw Data'!$B$4:$B$185,0),MATCH('Data above threshold'!CH$4,'Raw Data'!$3:$3,0)-1))</f>
        <v>2</v>
      </c>
      <c r="CI142" s="107" t="n">
        <f aca="true">IF(ISBLANK(OFFSET('Raw Data'!$A$3,MATCH('Data above threshold'!$A142,'Raw Data'!$B$4:$B$185,0),MATCH('Data above threshold'!CI$4,'Raw Data'!$3:$3,0)-1)),"",OFFSET('Raw Data'!$A$3,MATCH('Data above threshold'!$A142,'Raw Data'!$B$4:$B$185,0),MATCH('Data above threshold'!CI$4,'Raw Data'!$3:$3,0)-1))</f>
        <v>0</v>
      </c>
      <c r="CJ142" s="107" t="e">
        <f aca="true">IF(ISBLANK(OFFSET('Raw Data'!$A$3,MATCH('Data above threshold'!$A142,'Raw Data'!$B$4:$B$185,0),MATCH('Data above threshold'!CJ$4,'Raw Data'!$3:$3,0)-1)),"",OFFSET('Raw Data'!$A$3,MATCH('Data above threshold'!$A142,'Raw Data'!$B$4:$B$185,0),MATCH('Data above threshold'!CJ$4,'Raw Data'!$3:$3,0)-1))</f>
        <v>#N/A</v>
      </c>
      <c r="CK142" s="107" t="e">
        <f aca="true">IF(ISBLANK(OFFSET('Raw Data'!$A$3,MATCH('Data above threshold'!$A142,'Raw Data'!$B$4:$B$185,0),MATCH('Data above threshold'!CK$4,'Raw Data'!$3:$3,0)-1)),"",OFFSET('Raw Data'!$A$3,MATCH('Data above threshold'!$A142,'Raw Data'!$B$4:$B$185,0),MATCH('Data above threshold'!CK$4,'Raw Data'!$3:$3,0)-1))</f>
        <v>#N/A</v>
      </c>
      <c r="CL142" s="107" t="n">
        <f aca="true">IF(ISBLANK(OFFSET('Raw Data'!$A$3,MATCH('Data above threshold'!$A142,'Raw Data'!$B$4:$B$185,0),MATCH('Data above threshold'!CL$4,'Raw Data'!$3:$3,0)-1)),"",OFFSET('Raw Data'!$A$3,MATCH('Data above threshold'!$A142,'Raw Data'!$B$4:$B$185,0),MATCH('Data above threshold'!CL$4,'Raw Data'!$3:$3,0)-1))</f>
        <v>1</v>
      </c>
      <c r="CM142" s="107" t="n">
        <f aca="true">IF(ISBLANK(OFFSET('Raw Data'!$A$3,MATCH('Data above threshold'!$A142,'Raw Data'!$B$4:$B$185,0),MATCH('Data above threshold'!CM$4,'Raw Data'!$3:$3,0)-1)),"",OFFSET('Raw Data'!$A$3,MATCH('Data above threshold'!$A142,'Raw Data'!$B$4:$B$185,0),MATCH('Data above threshold'!CM$4,'Raw Data'!$3:$3,0)-1))</f>
        <v>2</v>
      </c>
      <c r="CN142" s="107" t="n">
        <f aca="true">IF(ISBLANK(OFFSET('Raw Data'!$A$3,MATCH('Data above threshold'!$A142,'Raw Data'!$B$4:$B$185,0),MATCH('Data above threshold'!CN$4,'Raw Data'!$3:$3,0)-1)),"",OFFSET('Raw Data'!$A$3,MATCH('Data above threshold'!$A142,'Raw Data'!$B$4:$B$185,0),MATCH('Data above threshold'!CN$4,'Raw Data'!$3:$3,0)-1))</f>
        <v>2</v>
      </c>
      <c r="CO142" s="107" t="n">
        <f aca="true">IF(ISBLANK(OFFSET('Raw Data'!$A$3,MATCH('Data above threshold'!$A142,'Raw Data'!$B$4:$B$185,0),MATCH('Data above threshold'!CO$4,'Raw Data'!$3:$3,0)-1)),"",OFFSET('Raw Data'!$A$3,MATCH('Data above threshold'!$A142,'Raw Data'!$B$4:$B$185,0),MATCH('Data above threshold'!CO$4,'Raw Data'!$3:$3,0)-1))</f>
        <v>1</v>
      </c>
      <c r="CP142" s="107" t="n">
        <f aca="true">IF(ISBLANK(OFFSET('Raw Data'!$A$3,MATCH('Data above threshold'!$A142,'Raw Data'!$B$4:$B$185,0),MATCH('Data above threshold'!CP$4,'Raw Data'!$3:$3,0)-1)),"",OFFSET('Raw Data'!$A$3,MATCH('Data above threshold'!$A142,'Raw Data'!$B$4:$B$185,0),MATCH('Data above threshold'!CP$4,'Raw Data'!$3:$3,0)-1))</f>
        <v>0</v>
      </c>
      <c r="CQ142" s="107" t="n">
        <f aca="true">IF(ISBLANK(OFFSET('Raw Data'!$A$3,MATCH('Data above threshold'!$A142,'Raw Data'!$B$4:$B$185,0),MATCH('Data above threshold'!CQ$4,'Raw Data'!$3:$3,0)-1)),"",OFFSET('Raw Data'!$A$3,MATCH('Data above threshold'!$A142,'Raw Data'!$B$4:$B$185,0),MATCH('Data above threshold'!CQ$4,'Raw Data'!$3:$3,0)-1))</f>
        <v>0</v>
      </c>
      <c r="CR142" s="107" t="n">
        <f aca="true">IF(ISBLANK(OFFSET('Raw Data'!$A$3,MATCH('Data above threshold'!$A142,'Raw Data'!$B$4:$B$185,0),MATCH('Data above threshold'!CR$4,'Raw Data'!$3:$3,0)-1)),"",OFFSET('Raw Data'!$A$3,MATCH('Data above threshold'!$A142,'Raw Data'!$B$4:$B$185,0),MATCH('Data above threshold'!CR$4,'Raw Data'!$3:$3,0)-1))</f>
        <v>0</v>
      </c>
    </row>
    <row r="143" customFormat="false" ht="15.5" hidden="false" customHeight="false" outlineLevel="0" collapsed="false">
      <c r="A143" s="107" t="n">
        <v>5200</v>
      </c>
      <c r="B143" s="107" t="n">
        <v>2</v>
      </c>
      <c r="C143" s="107" t="str">
        <f aca="true">IF(ISBLANK(OFFSET('Raw Data'!$A$3,MATCH('Data above threshold'!$A143,'Raw Data'!$B$4:$B$185,0),MATCH('Data above threshold'!C$4,'Raw Data'!$3:$3,0)-1)),"",OFFSET('Raw Data'!$A$3,MATCH('Data above threshold'!$A143,'Raw Data'!$B$4:$B$185,0),MATCH('Data above threshold'!C$4,'Raw Data'!$3:$3,0)-1))</f>
        <v/>
      </c>
      <c r="D143" s="107" t="str">
        <f aca="true">IF(ISBLANK(OFFSET('Raw Data'!$A$3,MATCH('Data above threshold'!$A143,'Raw Data'!$B$4:$B$185,0),MATCH('Data above threshold'!D$4,'Raw Data'!$3:$3,0)-1)),"",OFFSET('Raw Data'!$A$3,MATCH('Data above threshold'!$A143,'Raw Data'!$B$4:$B$185,0),MATCH('Data above threshold'!D$4,'Raw Data'!$3:$3,0)-1))</f>
        <v>Proactive governance and development of innovative standards</v>
      </c>
      <c r="E143" s="107" t="str">
        <f aca="true">IF(ISBLANK(OFFSET('Raw Data'!$A$3,MATCH('Data above threshold'!$A143,'Raw Data'!$B$4:$B$185,0),MATCH('Data above threshold'!E$4,'Raw Data'!$3:$3,0)-1)),"",OFFSET('Raw Data'!$A$3,MATCH('Data above threshold'!$A143,'Raw Data'!$B$4:$B$185,0),MATCH('Data above threshold'!E$4,'Raw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07" t="str">
        <f aca="true">IF(ISBLANK(OFFSET('Raw Data'!$A$3,MATCH('Data above threshold'!$A143,'Raw Data'!$B$4:$B$185,0),MATCH('Data above threshold'!F$4,'Raw Data'!$3:$3,0)-1)),"",OFFSET('Raw Data'!$A$3,MATCH('Data above threshold'!$A143,'Raw Data'!$B$4:$B$185,0),MATCH('Data above threshold'!F$4,'Raw Data'!$3:$3,0)-1))</f>
        <v/>
      </c>
      <c r="G143" s="107" t="str">
        <f aca="true">IF(ISBLANK(OFFSET('Raw Data'!$A$3,MATCH('Data above threshold'!$A143,'Raw Data'!$B$4:$B$185,0),MATCH('Data above threshold'!G$4,'Raw Data'!$3:$3,0)-1)),"",OFFSET('Raw Data'!$A$3,MATCH('Data above threshold'!$A143,'Raw Data'!$B$4:$B$185,0),MATCH('Data above threshold'!G$4,'Raw Data'!$3:$3,0)-1))</f>
        <v/>
      </c>
      <c r="H143" s="107" t="str">
        <f aca="true">IF(ISBLANK(OFFSET('Raw Data'!$A$3,MATCH('Data above threshold'!$A143,'Raw Data'!$B$4:$B$185,0),MATCH('Data above threshold'!H$4,'Raw Data'!$3:$3,0)-1)),"",OFFSET('Raw Data'!$A$3,MATCH('Data above threshold'!$A143,'Raw Data'!$B$4:$B$185,0),MATCH('Data above threshold'!H$4,'Raw Data'!$3:$3,0)-1))</f>
        <v/>
      </c>
      <c r="I143" s="107" t="str">
        <f aca="true">IF(ISBLANK(OFFSET('Raw Data'!$A$3,MATCH('Data above threshold'!$A143,'Raw Data'!$B$4:$B$185,0),MATCH('Data above threshold'!I$4,'Raw Data'!$3:$3,0)-1)),"",OFFSET('Raw Data'!$A$3,MATCH('Data above threshold'!$A143,'Raw Data'!$B$4:$B$185,0),MATCH('Data above threshold'!I$4,'Raw Data'!$3:$3,0)-1))</f>
        <v/>
      </c>
      <c r="J143" s="107" t="str">
        <f aca="true">IF(ISBLANK(OFFSET('Raw Data'!$A$3,MATCH('Data above threshold'!$A143,'Raw Data'!$B$4:$B$185,0),MATCH('Data above threshold'!J$4,'Raw Data'!$3:$3,0)-1)),"",OFFSET('Raw Data'!$A$3,MATCH('Data above threshold'!$A143,'Raw Data'!$B$4:$B$185,0),MATCH('Data above threshold'!J$4,'Raw Data'!$3:$3,0)-1))</f>
        <v/>
      </c>
      <c r="K143" s="107" t="str">
        <f aca="true">IF(ISBLANK(OFFSET('Raw Data'!$A$3,MATCH('Data above threshold'!$A143,'Raw Data'!$B$4:$B$185,0),MATCH('Data above threshold'!K$4,'Raw Data'!$3:$3,0)-1)),"",OFFSET('Raw Data'!$A$3,MATCH('Data above threshold'!$A143,'Raw Data'!$B$4:$B$185,0),MATCH('Data above threshold'!K$4,'Raw Data'!$3:$3,0)-1))</f>
        <v/>
      </c>
      <c r="L143" s="107" t="str">
        <f aca="true">IF(ISBLANK(OFFSET('Raw Data'!$A$3,MATCH('Data above threshold'!$A143,'Raw Data'!$B$4:$B$185,0),MATCH('Data above threshold'!L$4,'Raw Data'!$3:$3,0)-1)),"",OFFSET('Raw Data'!$A$3,MATCH('Data above threshold'!$A143,'Raw Data'!$B$4:$B$185,0),MATCH('Data above threshold'!L$4,'Raw Data'!$3:$3,0)-1))</f>
        <v/>
      </c>
      <c r="M143" s="105" t="str">
        <f aca="false" t="array" ref="M143:M143">IFERROR(SKEW(IF(ISNUMBER(Q143:CR143),Q143:CR143,"")),"")</f>
        <v/>
      </c>
      <c r="N143" s="107"/>
      <c r="O143" s="107" t="str">
        <f aca="true">IF(ISBLANK(OFFSET('Raw Data'!$A$3,MATCH('Data above threshold'!$A143,'Raw Data'!$B$4:$B$185,0),MATCH('Data above threshold'!O$4,'Raw Data'!$3:$3,0)-1)),"",OFFSET('Raw Data'!$A$3,MATCH('Data above threshold'!$A143,'Raw Data'!$B$4:$B$185,0),MATCH('Data above threshold'!O$4,'Raw Data'!$3:$3,0)-1))</f>
        <v/>
      </c>
      <c r="P143" s="106" t="str">
        <f aca="false" t="array" ref="P143:P143">IF(B143&lt;4,"",1-IFERROR(SUM(ISNUMBER(Q143:CR143)*(1-$Q$3:$CR$3))/COUNTIF($Q$3:$CR$3,0),0))</f>
        <v/>
      </c>
      <c r="Q143" s="107" t="str">
        <f aca="true">IF(ISBLANK(OFFSET('Raw Data'!$A$3,MATCH('Data above threshold'!$A143,'Raw Data'!$B$4:$B$185,0),MATCH('Data above threshold'!Q$4,'Raw Data'!$3:$3,0)-1)),"",OFFSET('Raw Data'!$A$3,MATCH('Data above threshold'!$A143,'Raw Data'!$B$4:$B$185,0),MATCH('Data above threshold'!Q$4,'Raw Data'!$3:$3,0)-1))</f>
        <v/>
      </c>
      <c r="R143" s="107" t="str">
        <f aca="true">IF(ISBLANK(OFFSET('Raw Data'!$A$3,MATCH('Data above threshold'!$A143,'Raw Data'!$B$4:$B$185,0),MATCH('Data above threshold'!R$4,'Raw Data'!$3:$3,0)-1)),"",OFFSET('Raw Data'!$A$3,MATCH('Data above threshold'!$A143,'Raw Data'!$B$4:$B$185,0),MATCH('Data above threshold'!R$4,'Raw Data'!$3:$3,0)-1))</f>
        <v/>
      </c>
      <c r="S143" s="107" t="str">
        <f aca="true">IF(ISBLANK(OFFSET('Raw Data'!$A$3,MATCH('Data above threshold'!$A143,'Raw Data'!$B$4:$B$185,0),MATCH('Data above threshold'!S$4,'Raw Data'!$3:$3,0)-1)),"",OFFSET('Raw Data'!$A$3,MATCH('Data above threshold'!$A143,'Raw Data'!$B$4:$B$185,0),MATCH('Data above threshold'!S$4,'Raw Data'!$3:$3,0)-1))</f>
        <v/>
      </c>
      <c r="T143" s="107" t="str">
        <f aca="true">IF(ISBLANK(OFFSET('Raw Data'!$A$3,MATCH('Data above threshold'!$A143,'Raw Data'!$B$4:$B$185,0),MATCH('Data above threshold'!T$4,'Raw Data'!$3:$3,0)-1)),"",OFFSET('Raw Data'!$A$3,MATCH('Data above threshold'!$A143,'Raw Data'!$B$4:$B$185,0),MATCH('Data above threshold'!T$4,'Raw Data'!$3:$3,0)-1))</f>
        <v/>
      </c>
      <c r="U143" s="107" t="str">
        <f aca="true">IF(ISBLANK(OFFSET('Raw Data'!$A$3,MATCH('Data above threshold'!$A143,'Raw Data'!$B$4:$B$185,0),MATCH('Data above threshold'!U$4,'Raw Data'!$3:$3,0)-1)),"",OFFSET('Raw Data'!$A$3,MATCH('Data above threshold'!$A143,'Raw Data'!$B$4:$B$185,0),MATCH('Data above threshold'!U$4,'Raw Data'!$3:$3,0)-1))</f>
        <v/>
      </c>
      <c r="V143" s="107" t="str">
        <f aca="true">IF(ISBLANK(OFFSET('Raw Data'!$A$3,MATCH('Data above threshold'!$A143,'Raw Data'!$B$4:$B$185,0),MATCH('Data above threshold'!V$4,'Raw Data'!$3:$3,0)-1)),"",OFFSET('Raw Data'!$A$3,MATCH('Data above threshold'!$A143,'Raw Data'!$B$4:$B$185,0),MATCH('Data above threshold'!V$4,'Raw Data'!$3:$3,0)-1))</f>
        <v/>
      </c>
      <c r="W143" s="107" t="str">
        <f aca="true">IF(ISBLANK(OFFSET('Raw Data'!$A$3,MATCH('Data above threshold'!$A143,'Raw Data'!$B$4:$B$185,0),MATCH('Data above threshold'!W$4,'Raw Data'!$3:$3,0)-1)),"",OFFSET('Raw Data'!$A$3,MATCH('Data above threshold'!$A143,'Raw Data'!$B$4:$B$185,0),MATCH('Data above threshold'!W$4,'Raw Data'!$3:$3,0)-1))</f>
        <v/>
      </c>
      <c r="X143" s="107" t="str">
        <f aca="true">IF(ISBLANK(OFFSET('Raw Data'!$A$3,MATCH('Data above threshold'!$A143,'Raw Data'!$B$4:$B$185,0),MATCH('Data above threshold'!X$4,'Raw Data'!$3:$3,0)-1)),"",OFFSET('Raw Data'!$A$3,MATCH('Data above threshold'!$A143,'Raw Data'!$B$4:$B$185,0),MATCH('Data above threshold'!X$4,'Raw Data'!$3:$3,0)-1))</f>
        <v/>
      </c>
      <c r="Y143" s="107" t="str">
        <f aca="true">IF(ISBLANK(OFFSET('Raw Data'!$A$3,MATCH('Data above threshold'!$A143,'Raw Data'!$B$4:$B$185,0),MATCH('Data above threshold'!Y$4,'Raw Data'!$3:$3,0)-1)),"",OFFSET('Raw Data'!$A$3,MATCH('Data above threshold'!$A143,'Raw Data'!$B$4:$B$185,0),MATCH('Data above threshold'!Y$4,'Raw Data'!$3:$3,0)-1))</f>
        <v/>
      </c>
      <c r="Z143" s="107" t="str">
        <f aca="true">IF(ISBLANK(OFFSET('Raw Data'!$A$3,MATCH('Data above threshold'!$A143,'Raw Data'!$B$4:$B$185,0),MATCH('Data above threshold'!Z$4,'Raw Data'!$3:$3,0)-1)),"",OFFSET('Raw Data'!$A$3,MATCH('Data above threshold'!$A143,'Raw Data'!$B$4:$B$185,0),MATCH('Data above threshold'!Z$4,'Raw Data'!$3:$3,0)-1))</f>
        <v/>
      </c>
      <c r="AA143" s="107" t="str">
        <f aca="true">IF(ISBLANK(OFFSET('Raw Data'!$A$3,MATCH('Data above threshold'!$A143,'Raw Data'!$B$4:$B$185,0),MATCH('Data above threshold'!AA$4,'Raw Data'!$3:$3,0)-1)),"",OFFSET('Raw Data'!$A$3,MATCH('Data above threshold'!$A143,'Raw Data'!$B$4:$B$185,0),MATCH('Data above threshold'!AA$4,'Raw Data'!$3:$3,0)-1))</f>
        <v/>
      </c>
      <c r="AB143" s="107" t="str">
        <f aca="true">IF(ISBLANK(OFFSET('Raw Data'!$A$3,MATCH('Data above threshold'!$A143,'Raw Data'!$B$4:$B$185,0),MATCH('Data above threshold'!AB$4,'Raw Data'!$3:$3,0)-1)),"",OFFSET('Raw Data'!$A$3,MATCH('Data above threshold'!$A143,'Raw Data'!$B$4:$B$185,0),MATCH('Data above threshold'!AB$4,'Raw Data'!$3:$3,0)-1))</f>
        <v/>
      </c>
      <c r="AC143" s="107" t="str">
        <f aca="true">IF(ISBLANK(OFFSET('Raw Data'!$A$3,MATCH('Data above threshold'!$A143,'Raw Data'!$B$4:$B$185,0),MATCH('Data above threshold'!AC$4,'Raw Data'!$3:$3,0)-1)),"",OFFSET('Raw Data'!$A$3,MATCH('Data above threshold'!$A143,'Raw Data'!$B$4:$B$185,0),MATCH('Data above threshold'!AC$4,'Raw Data'!$3:$3,0)-1))</f>
        <v/>
      </c>
      <c r="AD143" s="107" t="str">
        <f aca="true">IF(ISBLANK(OFFSET('Raw Data'!$A$3,MATCH('Data above threshold'!$A143,'Raw Data'!$B$4:$B$185,0),MATCH('Data above threshold'!AD$4,'Raw Data'!$3:$3,0)-1)),"",OFFSET('Raw Data'!$A$3,MATCH('Data above threshold'!$A143,'Raw Data'!$B$4:$B$185,0),MATCH('Data above threshold'!AD$4,'Raw Data'!$3:$3,0)-1))</f>
        <v/>
      </c>
      <c r="AE143" s="107" t="str">
        <f aca="true">IF(ISBLANK(OFFSET('Raw Data'!$A$3,MATCH('Data above threshold'!$A143,'Raw Data'!$B$4:$B$185,0),MATCH('Data above threshold'!AE$4,'Raw Data'!$3:$3,0)-1)),"",OFFSET('Raw Data'!$A$3,MATCH('Data above threshold'!$A143,'Raw Data'!$B$4:$B$185,0),MATCH('Data above threshold'!AE$4,'Raw Data'!$3:$3,0)-1))</f>
        <v/>
      </c>
      <c r="AF143" s="107" t="str">
        <f aca="true">IF(ISBLANK(OFFSET('Raw Data'!$A$3,MATCH('Data above threshold'!$A143,'Raw Data'!$B$4:$B$185,0),MATCH('Data above threshold'!AF$4,'Raw Data'!$3:$3,0)-1)),"",OFFSET('Raw Data'!$A$3,MATCH('Data above threshold'!$A143,'Raw Data'!$B$4:$B$185,0),MATCH('Data above threshold'!AF$4,'Raw Data'!$3:$3,0)-1))</f>
        <v/>
      </c>
      <c r="AG143" s="107" t="str">
        <f aca="true">IF(ISBLANK(OFFSET('Raw Data'!$A$3,MATCH('Data above threshold'!$A143,'Raw Data'!$B$4:$B$185,0),MATCH('Data above threshold'!AG$4,'Raw Data'!$3:$3,0)-1)),"",OFFSET('Raw Data'!$A$3,MATCH('Data above threshold'!$A143,'Raw Data'!$B$4:$B$185,0),MATCH('Data above threshold'!AG$4,'Raw Data'!$3:$3,0)-1))</f>
        <v/>
      </c>
      <c r="AH143" s="107" t="str">
        <f aca="true">IF(ISBLANK(OFFSET('Raw Data'!$A$3,MATCH('Data above threshold'!$A143,'Raw Data'!$B$4:$B$185,0),MATCH('Data above threshold'!AH$4,'Raw Data'!$3:$3,0)-1)),"",OFFSET('Raw Data'!$A$3,MATCH('Data above threshold'!$A143,'Raw Data'!$B$4:$B$185,0),MATCH('Data above threshold'!AH$4,'Raw Data'!$3:$3,0)-1))</f>
        <v/>
      </c>
      <c r="AI143" s="107" t="str">
        <f aca="true">IF(ISBLANK(OFFSET('Raw Data'!$A$3,MATCH('Data above threshold'!$A143,'Raw Data'!$B$4:$B$185,0),MATCH('Data above threshold'!AI$4,'Raw Data'!$3:$3,0)-1)),"",OFFSET('Raw Data'!$A$3,MATCH('Data above threshold'!$A143,'Raw Data'!$B$4:$B$185,0),MATCH('Data above threshold'!AI$4,'Raw Data'!$3:$3,0)-1))</f>
        <v/>
      </c>
      <c r="AJ143" s="107" t="str">
        <f aca="true">IF(ISBLANK(OFFSET('Raw Data'!$A$3,MATCH('Data above threshold'!$A143,'Raw Data'!$B$4:$B$185,0),MATCH('Data above threshold'!AJ$4,'Raw Data'!$3:$3,0)-1)),"",OFFSET('Raw Data'!$A$3,MATCH('Data above threshold'!$A143,'Raw Data'!$B$4:$B$185,0),MATCH('Data above threshold'!AJ$4,'Raw Data'!$3:$3,0)-1))</f>
        <v/>
      </c>
      <c r="AK143" s="107" t="str">
        <f aca="true">IF(ISBLANK(OFFSET('Raw Data'!$A$3,MATCH('Data above threshold'!$A143,'Raw Data'!$B$4:$B$185,0),MATCH('Data above threshold'!AK$4,'Raw Data'!$3:$3,0)-1)),"",OFFSET('Raw Data'!$A$3,MATCH('Data above threshold'!$A143,'Raw Data'!$B$4:$B$185,0),MATCH('Data above threshold'!AK$4,'Raw Data'!$3:$3,0)-1))</f>
        <v/>
      </c>
      <c r="AL143" s="107" t="str">
        <f aca="true">IF(ISBLANK(OFFSET('Raw Data'!$A$3,MATCH('Data above threshold'!$A143,'Raw Data'!$B$4:$B$185,0),MATCH('Data above threshold'!AL$4,'Raw Data'!$3:$3,0)-1)),"",OFFSET('Raw Data'!$A$3,MATCH('Data above threshold'!$A143,'Raw Data'!$B$4:$B$185,0),MATCH('Data above threshold'!AL$4,'Raw Data'!$3:$3,0)-1))</f>
        <v/>
      </c>
      <c r="AM143" s="107" t="str">
        <f aca="true">IF(ISBLANK(OFFSET('Raw Data'!$A$3,MATCH('Data above threshold'!$A143,'Raw Data'!$B$4:$B$185,0),MATCH('Data above threshold'!AM$4,'Raw Data'!$3:$3,0)-1)),"",OFFSET('Raw Data'!$A$3,MATCH('Data above threshold'!$A143,'Raw Data'!$B$4:$B$185,0),MATCH('Data above threshold'!AM$4,'Raw Data'!$3:$3,0)-1))</f>
        <v/>
      </c>
      <c r="AN143" s="107" t="str">
        <f aca="true">IF(ISBLANK(OFFSET('Raw Data'!$A$3,MATCH('Data above threshold'!$A143,'Raw Data'!$B$4:$B$185,0),MATCH('Data above threshold'!AN$4,'Raw Data'!$3:$3,0)-1)),"",OFFSET('Raw Data'!$A$3,MATCH('Data above threshold'!$A143,'Raw Data'!$B$4:$B$185,0),MATCH('Data above threshold'!AN$4,'Raw Data'!$3:$3,0)-1))</f>
        <v/>
      </c>
      <c r="AO143" s="107" t="str">
        <f aca="true">IF(ISBLANK(OFFSET('Raw Data'!$A$3,MATCH('Data above threshold'!$A143,'Raw Data'!$B$4:$B$185,0),MATCH('Data above threshold'!AO$4,'Raw Data'!$3:$3,0)-1)),"",OFFSET('Raw Data'!$A$3,MATCH('Data above threshold'!$A143,'Raw Data'!$B$4:$B$185,0),MATCH('Data above threshold'!AO$4,'Raw Data'!$3:$3,0)-1))</f>
        <v/>
      </c>
      <c r="AP143" s="107" t="str">
        <f aca="true">IF(ISBLANK(OFFSET('Raw Data'!$A$3,MATCH('Data above threshold'!$A143,'Raw Data'!$B$4:$B$185,0),MATCH('Data above threshold'!AP$4,'Raw Data'!$3:$3,0)-1)),"",OFFSET('Raw Data'!$A$3,MATCH('Data above threshold'!$A143,'Raw Data'!$B$4:$B$185,0),MATCH('Data above threshold'!AP$4,'Raw Data'!$3:$3,0)-1))</f>
        <v/>
      </c>
      <c r="AQ143" s="107" t="str">
        <f aca="true">IF(ISBLANK(OFFSET('Raw Data'!$A$3,MATCH('Data above threshold'!$A143,'Raw Data'!$B$4:$B$185,0),MATCH('Data above threshold'!AQ$4,'Raw Data'!$3:$3,0)-1)),"",OFFSET('Raw Data'!$A$3,MATCH('Data above threshold'!$A143,'Raw Data'!$B$4:$B$185,0),MATCH('Data above threshold'!AQ$4,'Raw Data'!$3:$3,0)-1))</f>
        <v/>
      </c>
      <c r="AR143" s="107" t="str">
        <f aca="true">IF(ISBLANK(OFFSET('Raw Data'!$A$3,MATCH('Data above threshold'!$A143,'Raw Data'!$B$4:$B$185,0),MATCH('Data above threshold'!AR$4,'Raw Data'!$3:$3,0)-1)),"",OFFSET('Raw Data'!$A$3,MATCH('Data above threshold'!$A143,'Raw Data'!$B$4:$B$185,0),MATCH('Data above threshold'!AR$4,'Raw Data'!$3:$3,0)-1))</f>
        <v/>
      </c>
      <c r="AS143" s="107" t="str">
        <f aca="true">IF(ISBLANK(OFFSET('Raw Data'!$A$3,MATCH('Data above threshold'!$A143,'Raw Data'!$B$4:$B$185,0),MATCH('Data above threshold'!AS$4,'Raw Data'!$3:$3,0)-1)),"",OFFSET('Raw Data'!$A$3,MATCH('Data above threshold'!$A143,'Raw Data'!$B$4:$B$185,0),MATCH('Data above threshold'!AS$4,'Raw Data'!$3:$3,0)-1))</f>
        <v/>
      </c>
      <c r="AT143" s="107" t="str">
        <f aca="true">IF(ISBLANK(OFFSET('Raw Data'!$A$3,MATCH('Data above threshold'!$A143,'Raw Data'!$B$4:$B$185,0),MATCH('Data above threshold'!AT$4,'Raw Data'!$3:$3,0)-1)),"",OFFSET('Raw Data'!$A$3,MATCH('Data above threshold'!$A143,'Raw Data'!$B$4:$B$185,0),MATCH('Data above threshold'!AT$4,'Raw Data'!$3:$3,0)-1))</f>
        <v/>
      </c>
      <c r="AU143" s="107" t="str">
        <f aca="true">IF(ISBLANK(OFFSET('Raw Data'!$A$3,MATCH('Data above threshold'!$A143,'Raw Data'!$B$4:$B$185,0),MATCH('Data above threshold'!AU$4,'Raw Data'!$3:$3,0)-1)),"",OFFSET('Raw Data'!$A$3,MATCH('Data above threshold'!$A143,'Raw Data'!$B$4:$B$185,0),MATCH('Data above threshold'!AU$4,'Raw Data'!$3:$3,0)-1))</f>
        <v/>
      </c>
      <c r="AV143" s="107" t="str">
        <f aca="true">IF(ISBLANK(OFFSET('Raw Data'!$A$3,MATCH('Data above threshold'!$A143,'Raw Data'!$B$4:$B$185,0),MATCH('Data above threshold'!AV$4,'Raw Data'!$3:$3,0)-1)),"",OFFSET('Raw Data'!$A$3,MATCH('Data above threshold'!$A143,'Raw Data'!$B$4:$B$185,0),MATCH('Data above threshold'!AV$4,'Raw Data'!$3:$3,0)-1))</f>
        <v/>
      </c>
      <c r="AW143" s="107" t="str">
        <f aca="true">IF(ISBLANK(OFFSET('Raw Data'!$A$3,MATCH('Data above threshold'!$A143,'Raw Data'!$B$4:$B$185,0),MATCH('Data above threshold'!AW$4,'Raw Data'!$3:$3,0)-1)),"",OFFSET('Raw Data'!$A$3,MATCH('Data above threshold'!$A143,'Raw Data'!$B$4:$B$185,0),MATCH('Data above threshold'!AW$4,'Raw Data'!$3:$3,0)-1))</f>
        <v/>
      </c>
      <c r="AX143" s="107" t="str">
        <f aca="true">IF(ISBLANK(OFFSET('Raw Data'!$A$3,MATCH('Data above threshold'!$A143,'Raw Data'!$B$4:$B$185,0),MATCH('Data above threshold'!AX$4,'Raw Data'!$3:$3,0)-1)),"",OFFSET('Raw Data'!$A$3,MATCH('Data above threshold'!$A143,'Raw Data'!$B$4:$B$185,0),MATCH('Data above threshold'!AX$4,'Raw Data'!$3:$3,0)-1))</f>
        <v/>
      </c>
      <c r="AY143" s="107" t="str">
        <f aca="true">IF(ISBLANK(OFFSET('Raw Data'!$A$3,MATCH('Data above threshold'!$A143,'Raw Data'!$B$4:$B$185,0),MATCH('Data above threshold'!AY$4,'Raw Data'!$3:$3,0)-1)),"",OFFSET('Raw Data'!$A$3,MATCH('Data above threshold'!$A143,'Raw Data'!$B$4:$B$185,0),MATCH('Data above threshold'!AY$4,'Raw Data'!$3:$3,0)-1))</f>
        <v/>
      </c>
      <c r="AZ143" s="107" t="str">
        <f aca="true">IF(ISBLANK(OFFSET('Raw Data'!$A$3,MATCH('Data above threshold'!$A143,'Raw Data'!$B$4:$B$185,0),MATCH('Data above threshold'!AZ$4,'Raw Data'!$3:$3,0)-1)),"",OFFSET('Raw Data'!$A$3,MATCH('Data above threshold'!$A143,'Raw Data'!$B$4:$B$185,0),MATCH('Data above threshold'!AZ$4,'Raw Data'!$3:$3,0)-1))</f>
        <v/>
      </c>
      <c r="BA143" s="107" t="str">
        <f aca="true">IF(ISBLANK(OFFSET('Raw Data'!$A$3,MATCH('Data above threshold'!$A143,'Raw Data'!$B$4:$B$185,0),MATCH('Data above threshold'!BA$4,'Raw Data'!$3:$3,0)-1)),"",OFFSET('Raw Data'!$A$3,MATCH('Data above threshold'!$A143,'Raw Data'!$B$4:$B$185,0),MATCH('Data above threshold'!BA$4,'Raw Data'!$3:$3,0)-1))</f>
        <v/>
      </c>
      <c r="BB143" s="107" t="str">
        <f aca="true">IF(ISBLANK(OFFSET('Raw Data'!$A$3,MATCH('Data above threshold'!$A143,'Raw Data'!$B$4:$B$185,0),MATCH('Data above threshold'!BB$4,'Raw Data'!$3:$3,0)-1)),"",OFFSET('Raw Data'!$A$3,MATCH('Data above threshold'!$A143,'Raw Data'!$B$4:$B$185,0),MATCH('Data above threshold'!BB$4,'Raw Data'!$3:$3,0)-1))</f>
        <v/>
      </c>
      <c r="BC143" s="107" t="str">
        <f aca="true">IF(ISBLANK(OFFSET('Raw Data'!$A$3,MATCH('Data above threshold'!$A143,'Raw Data'!$B$4:$B$185,0),MATCH('Data above threshold'!BC$4,'Raw Data'!$3:$3,0)-1)),"",OFFSET('Raw Data'!$A$3,MATCH('Data above threshold'!$A143,'Raw Data'!$B$4:$B$185,0),MATCH('Data above threshold'!BC$4,'Raw Data'!$3:$3,0)-1))</f>
        <v/>
      </c>
      <c r="BD143" s="107" t="str">
        <f aca="true">IF(ISBLANK(OFFSET('Raw Data'!$A$3,MATCH('Data above threshold'!$A143,'Raw Data'!$B$4:$B$185,0),MATCH('Data above threshold'!BD$4,'Raw Data'!$3:$3,0)-1)),"",OFFSET('Raw Data'!$A$3,MATCH('Data above threshold'!$A143,'Raw Data'!$B$4:$B$185,0),MATCH('Data above threshold'!BD$4,'Raw Data'!$3:$3,0)-1))</f>
        <v/>
      </c>
      <c r="BE143" s="107" t="str">
        <f aca="true">IF(ISBLANK(OFFSET('Raw Data'!$A$3,MATCH('Data above threshold'!$A143,'Raw Data'!$B$4:$B$185,0),MATCH('Data above threshold'!BE$4,'Raw Data'!$3:$3,0)-1)),"",OFFSET('Raw Data'!$A$3,MATCH('Data above threshold'!$A143,'Raw Data'!$B$4:$B$185,0),MATCH('Data above threshold'!BE$4,'Raw Data'!$3:$3,0)-1))</f>
        <v/>
      </c>
      <c r="BF143" s="107" t="str">
        <f aca="true">IF(ISBLANK(OFFSET('Raw Data'!$A$3,MATCH('Data above threshold'!$A143,'Raw Data'!$B$4:$B$185,0),MATCH('Data above threshold'!BF$4,'Raw Data'!$3:$3,0)-1)),"",OFFSET('Raw Data'!$A$3,MATCH('Data above threshold'!$A143,'Raw Data'!$B$4:$B$185,0),MATCH('Data above threshold'!BF$4,'Raw Data'!$3:$3,0)-1))</f>
        <v/>
      </c>
      <c r="BG143" s="107" t="str">
        <f aca="true">IF(ISBLANK(OFFSET('Raw Data'!$A$3,MATCH('Data above threshold'!$A143,'Raw Data'!$B$4:$B$185,0),MATCH('Data above threshold'!BG$4,'Raw Data'!$3:$3,0)-1)),"",OFFSET('Raw Data'!$A$3,MATCH('Data above threshold'!$A143,'Raw Data'!$B$4:$B$185,0),MATCH('Data above threshold'!BG$4,'Raw Data'!$3:$3,0)-1))</f>
        <v/>
      </c>
      <c r="BH143" s="107" t="str">
        <f aca="true">IF(ISBLANK(OFFSET('Raw Data'!$A$3,MATCH('Data above threshold'!$A143,'Raw Data'!$B$4:$B$185,0),MATCH('Data above threshold'!BH$4,'Raw Data'!$3:$3,0)-1)),"",OFFSET('Raw Data'!$A$3,MATCH('Data above threshold'!$A143,'Raw Data'!$B$4:$B$185,0),MATCH('Data above threshold'!BH$4,'Raw Data'!$3:$3,0)-1))</f>
        <v/>
      </c>
      <c r="BI143" s="107" t="str">
        <f aca="true">IF(ISBLANK(OFFSET('Raw Data'!$A$3,MATCH('Data above threshold'!$A143,'Raw Data'!$B$4:$B$185,0),MATCH('Data above threshold'!BI$4,'Raw Data'!$3:$3,0)-1)),"",OFFSET('Raw Data'!$A$3,MATCH('Data above threshold'!$A143,'Raw Data'!$B$4:$B$185,0),MATCH('Data above threshold'!BI$4,'Raw Data'!$3:$3,0)-1))</f>
        <v/>
      </c>
      <c r="BJ143" s="107" t="str">
        <f aca="true">IF(ISBLANK(OFFSET('Raw Data'!$A$3,MATCH('Data above threshold'!$A143,'Raw Data'!$B$4:$B$185,0),MATCH('Data above threshold'!BJ$4,'Raw Data'!$3:$3,0)-1)),"",OFFSET('Raw Data'!$A$3,MATCH('Data above threshold'!$A143,'Raw Data'!$B$4:$B$185,0),MATCH('Data above threshold'!BJ$4,'Raw Data'!$3:$3,0)-1))</f>
        <v/>
      </c>
      <c r="BK143" s="107" t="str">
        <f aca="true">IF(ISBLANK(OFFSET('Raw Data'!$A$3,MATCH('Data above threshold'!$A143,'Raw Data'!$B$4:$B$185,0),MATCH('Data above threshold'!BK$4,'Raw Data'!$3:$3,0)-1)),"",OFFSET('Raw Data'!$A$3,MATCH('Data above threshold'!$A143,'Raw Data'!$B$4:$B$185,0),MATCH('Data above threshold'!BK$4,'Raw Data'!$3:$3,0)-1))</f>
        <v/>
      </c>
      <c r="BL143" s="107" t="str">
        <f aca="true">IF(ISBLANK(OFFSET('Raw Data'!$A$3,MATCH('Data above threshold'!$A143,'Raw Data'!$B$4:$B$185,0),MATCH('Data above threshold'!BL$4,'Raw Data'!$3:$3,0)-1)),"",OFFSET('Raw Data'!$A$3,MATCH('Data above threshold'!$A143,'Raw Data'!$B$4:$B$185,0),MATCH('Data above threshold'!BL$4,'Raw Data'!$3:$3,0)-1))</f>
        <v/>
      </c>
      <c r="BM143" s="107" t="str">
        <f aca="true">IF(ISBLANK(OFFSET('Raw Data'!$A$3,MATCH('Data above threshold'!$A143,'Raw Data'!$B$4:$B$185,0),MATCH('Data above threshold'!BM$4,'Raw Data'!$3:$3,0)-1)),"",OFFSET('Raw Data'!$A$3,MATCH('Data above threshold'!$A143,'Raw Data'!$B$4:$B$185,0),MATCH('Data above threshold'!BM$4,'Raw Data'!$3:$3,0)-1))</f>
        <v/>
      </c>
      <c r="BN143" s="107" t="str">
        <f aca="true">IF(ISBLANK(OFFSET('Raw Data'!$A$3,MATCH('Data above threshold'!$A143,'Raw Data'!$B$4:$B$185,0),MATCH('Data above threshold'!BN$4,'Raw Data'!$3:$3,0)-1)),"",OFFSET('Raw Data'!$A$3,MATCH('Data above threshold'!$A143,'Raw Data'!$B$4:$B$185,0),MATCH('Data above threshold'!BN$4,'Raw Data'!$3:$3,0)-1))</f>
        <v/>
      </c>
      <c r="BO143" s="107" t="str">
        <f aca="true">IF(ISBLANK(OFFSET('Raw Data'!$A$3,MATCH('Data above threshold'!$A143,'Raw Data'!$B$4:$B$185,0),MATCH('Data above threshold'!BO$4,'Raw Data'!$3:$3,0)-1)),"",OFFSET('Raw Data'!$A$3,MATCH('Data above threshold'!$A143,'Raw Data'!$B$4:$B$185,0),MATCH('Data above threshold'!BO$4,'Raw Data'!$3:$3,0)-1))</f>
        <v/>
      </c>
      <c r="BP143" s="107" t="str">
        <f aca="true">IF(ISBLANK(OFFSET('Raw Data'!$A$3,MATCH('Data above threshold'!$A143,'Raw Data'!$B$4:$B$185,0),MATCH('Data above threshold'!BP$4,'Raw Data'!$3:$3,0)-1)),"",OFFSET('Raw Data'!$A$3,MATCH('Data above threshold'!$A143,'Raw Data'!$B$4:$B$185,0),MATCH('Data above threshold'!BP$4,'Raw Data'!$3:$3,0)-1))</f>
        <v/>
      </c>
      <c r="BQ143" s="107" t="str">
        <f aca="true">IF(ISBLANK(OFFSET('Raw Data'!$A$3,MATCH('Data above threshold'!$A143,'Raw Data'!$B$4:$B$185,0),MATCH('Data above threshold'!BQ$4,'Raw Data'!$3:$3,0)-1)),"",OFFSET('Raw Data'!$A$3,MATCH('Data above threshold'!$A143,'Raw Data'!$B$4:$B$185,0),MATCH('Data above threshold'!BQ$4,'Raw Data'!$3:$3,0)-1))</f>
        <v/>
      </c>
      <c r="BR143" s="107" t="str">
        <f aca="true">IF(ISBLANK(OFFSET('Raw Data'!$A$3,MATCH('Data above threshold'!$A143,'Raw Data'!$B$4:$B$185,0),MATCH('Data above threshold'!BR$4,'Raw Data'!$3:$3,0)-1)),"",OFFSET('Raw Data'!$A$3,MATCH('Data above threshold'!$A143,'Raw Data'!$B$4:$B$185,0),MATCH('Data above threshold'!BR$4,'Raw Data'!$3:$3,0)-1))</f>
        <v/>
      </c>
      <c r="BS143" s="107" t="str">
        <f aca="true">IF(ISBLANK(OFFSET('Raw Data'!$A$3,MATCH('Data above threshold'!$A143,'Raw Data'!$B$4:$B$185,0),MATCH('Data above threshold'!BS$4,'Raw Data'!$3:$3,0)-1)),"",OFFSET('Raw Data'!$A$3,MATCH('Data above threshold'!$A143,'Raw Data'!$B$4:$B$185,0),MATCH('Data above threshold'!BS$4,'Raw Data'!$3:$3,0)-1))</f>
        <v/>
      </c>
      <c r="BT143" s="107" t="str">
        <f aca="true">IF(ISBLANK(OFFSET('Raw Data'!$A$3,MATCH('Data above threshold'!$A143,'Raw Data'!$B$4:$B$185,0),MATCH('Data above threshold'!BT$4,'Raw Data'!$3:$3,0)-1)),"",OFFSET('Raw Data'!$A$3,MATCH('Data above threshold'!$A143,'Raw Data'!$B$4:$B$185,0),MATCH('Data above threshold'!BT$4,'Raw Data'!$3:$3,0)-1))</f>
        <v/>
      </c>
      <c r="BU143" s="107" t="str">
        <f aca="true">IF(ISBLANK(OFFSET('Raw Data'!$A$3,MATCH('Data above threshold'!$A143,'Raw Data'!$B$4:$B$185,0),MATCH('Data above threshold'!BU$4,'Raw Data'!$3:$3,0)-1)),"",OFFSET('Raw Data'!$A$3,MATCH('Data above threshold'!$A143,'Raw Data'!$B$4:$B$185,0),MATCH('Data above threshold'!BU$4,'Raw Data'!$3:$3,0)-1))</f>
        <v/>
      </c>
      <c r="BV143" s="107" t="str">
        <f aca="true">IF(ISBLANK(OFFSET('Raw Data'!$A$3,MATCH('Data above threshold'!$A143,'Raw Data'!$B$4:$B$185,0),MATCH('Data above threshold'!BV$4,'Raw Data'!$3:$3,0)-1)),"",OFFSET('Raw Data'!$A$3,MATCH('Data above threshold'!$A143,'Raw Data'!$B$4:$B$185,0),MATCH('Data above threshold'!BV$4,'Raw Data'!$3:$3,0)-1))</f>
        <v/>
      </c>
      <c r="BW143" s="107" t="str">
        <f aca="true">IF(ISBLANK(OFFSET('Raw Data'!$A$3,MATCH('Data above threshold'!$A143,'Raw Data'!$B$4:$B$185,0),MATCH('Data above threshold'!BW$4,'Raw Data'!$3:$3,0)-1)),"",OFFSET('Raw Data'!$A$3,MATCH('Data above threshold'!$A143,'Raw Data'!$B$4:$B$185,0),MATCH('Data above threshold'!BW$4,'Raw Data'!$3:$3,0)-1))</f>
        <v/>
      </c>
      <c r="BX143" s="107" t="str">
        <f aca="true">IF(ISBLANK(OFFSET('Raw Data'!$A$3,MATCH('Data above threshold'!$A143,'Raw Data'!$B$4:$B$185,0),MATCH('Data above threshold'!BX$4,'Raw Data'!$3:$3,0)-1)),"",OFFSET('Raw Data'!$A$3,MATCH('Data above threshold'!$A143,'Raw Data'!$B$4:$B$185,0),MATCH('Data above threshold'!BX$4,'Raw Data'!$3:$3,0)-1))</f>
        <v/>
      </c>
      <c r="BY143" s="107" t="str">
        <f aca="true">IF(ISBLANK(OFFSET('Raw Data'!$A$3,MATCH('Data above threshold'!$A143,'Raw Data'!$B$4:$B$185,0),MATCH('Data above threshold'!BY$4,'Raw Data'!$3:$3,0)-1)),"",OFFSET('Raw Data'!$A$3,MATCH('Data above threshold'!$A143,'Raw Data'!$B$4:$B$185,0),MATCH('Data above threshold'!BY$4,'Raw Data'!$3:$3,0)-1))</f>
        <v/>
      </c>
      <c r="BZ143" s="107" t="str">
        <f aca="true">IF(ISBLANK(OFFSET('Raw Data'!$A$3,MATCH('Data above threshold'!$A143,'Raw Data'!$B$4:$B$185,0),MATCH('Data above threshold'!BZ$4,'Raw Data'!$3:$3,0)-1)),"",OFFSET('Raw Data'!$A$3,MATCH('Data above threshold'!$A143,'Raw Data'!$B$4:$B$185,0),MATCH('Data above threshold'!BZ$4,'Raw Data'!$3:$3,0)-1))</f>
        <v/>
      </c>
      <c r="CA143" s="107" t="str">
        <f aca="true">IF(ISBLANK(OFFSET('Raw Data'!$A$3,MATCH('Data above threshold'!$A143,'Raw Data'!$B$4:$B$185,0),MATCH('Data above threshold'!CA$4,'Raw Data'!$3:$3,0)-1)),"",OFFSET('Raw Data'!$A$3,MATCH('Data above threshold'!$A143,'Raw Data'!$B$4:$B$185,0),MATCH('Data above threshold'!CA$4,'Raw Data'!$3:$3,0)-1))</f>
        <v/>
      </c>
      <c r="CB143" s="107" t="str">
        <f aca="true">IF(ISBLANK(OFFSET('Raw Data'!$A$3,MATCH('Data above threshold'!$A143,'Raw Data'!$B$4:$B$185,0),MATCH('Data above threshold'!CB$4,'Raw Data'!$3:$3,0)-1)),"",OFFSET('Raw Data'!$A$3,MATCH('Data above threshold'!$A143,'Raw Data'!$B$4:$B$185,0),MATCH('Data above threshold'!CB$4,'Raw Data'!$3:$3,0)-1))</f>
        <v/>
      </c>
      <c r="CC143" s="107" t="str">
        <f aca="true">IF(ISBLANK(OFFSET('Raw Data'!$A$3,MATCH('Data above threshold'!$A143,'Raw Data'!$B$4:$B$185,0),MATCH('Data above threshold'!CC$4,'Raw Data'!$3:$3,0)-1)),"",OFFSET('Raw Data'!$A$3,MATCH('Data above threshold'!$A143,'Raw Data'!$B$4:$B$185,0),MATCH('Data above threshold'!CC$4,'Raw Data'!$3:$3,0)-1))</f>
        <v/>
      </c>
      <c r="CD143" s="107" t="str">
        <f aca="true">IF(ISBLANK(OFFSET('Raw Data'!$A$3,MATCH('Data above threshold'!$A143,'Raw Data'!$B$4:$B$185,0),MATCH('Data above threshold'!CD$4,'Raw Data'!$3:$3,0)-1)),"",OFFSET('Raw Data'!$A$3,MATCH('Data above threshold'!$A143,'Raw Data'!$B$4:$B$185,0),MATCH('Data above threshold'!CD$4,'Raw Data'!$3:$3,0)-1))</f>
        <v/>
      </c>
      <c r="CE143" s="107" t="str">
        <f aca="true">IF(ISBLANK(OFFSET('Raw Data'!$A$3,MATCH('Data above threshold'!$A143,'Raw Data'!$B$4:$B$185,0),MATCH('Data above threshold'!CE$4,'Raw Data'!$3:$3,0)-1)),"",OFFSET('Raw Data'!$A$3,MATCH('Data above threshold'!$A143,'Raw Data'!$B$4:$B$185,0),MATCH('Data above threshold'!CE$4,'Raw Data'!$3:$3,0)-1))</f>
        <v/>
      </c>
      <c r="CF143" s="107" t="str">
        <f aca="true">IF(ISBLANK(OFFSET('Raw Data'!$A$3,MATCH('Data above threshold'!$A143,'Raw Data'!$B$4:$B$185,0),MATCH('Data above threshold'!CF$4,'Raw Data'!$3:$3,0)-1)),"",OFFSET('Raw Data'!$A$3,MATCH('Data above threshold'!$A143,'Raw Data'!$B$4:$B$185,0),MATCH('Data above threshold'!CF$4,'Raw Data'!$3:$3,0)-1))</f>
        <v/>
      </c>
      <c r="CG143" s="107" t="str">
        <f aca="true">IF(ISBLANK(OFFSET('Raw Data'!$A$3,MATCH('Data above threshold'!$A143,'Raw Data'!$B$4:$B$185,0),MATCH('Data above threshold'!CG$4,'Raw Data'!$3:$3,0)-1)),"",OFFSET('Raw Data'!$A$3,MATCH('Data above threshold'!$A143,'Raw Data'!$B$4:$B$185,0),MATCH('Data above threshold'!CG$4,'Raw Data'!$3:$3,0)-1))</f>
        <v/>
      </c>
      <c r="CH143" s="107" t="str">
        <f aca="true">IF(ISBLANK(OFFSET('Raw Data'!$A$3,MATCH('Data above threshold'!$A143,'Raw Data'!$B$4:$B$185,0),MATCH('Data above threshold'!CH$4,'Raw Data'!$3:$3,0)-1)),"",OFFSET('Raw Data'!$A$3,MATCH('Data above threshold'!$A143,'Raw Data'!$B$4:$B$185,0),MATCH('Data above threshold'!CH$4,'Raw Data'!$3:$3,0)-1))</f>
        <v/>
      </c>
      <c r="CI143" s="107" t="str">
        <f aca="true">IF(ISBLANK(OFFSET('Raw Data'!$A$3,MATCH('Data above threshold'!$A143,'Raw Data'!$B$4:$B$185,0),MATCH('Data above threshold'!CI$4,'Raw Data'!$3:$3,0)-1)),"",OFFSET('Raw Data'!$A$3,MATCH('Data above threshold'!$A143,'Raw Data'!$B$4:$B$185,0),MATCH('Data above threshold'!CI$4,'Raw Data'!$3:$3,0)-1))</f>
        <v/>
      </c>
      <c r="CJ143" s="107" t="str">
        <f aca="true">IF(ISBLANK(OFFSET('Raw Data'!$A$3,MATCH('Data above threshold'!$A143,'Raw Data'!$B$4:$B$185,0),MATCH('Data above threshold'!CJ$4,'Raw Data'!$3:$3,0)-1)),"",OFFSET('Raw Data'!$A$3,MATCH('Data above threshold'!$A143,'Raw Data'!$B$4:$B$185,0),MATCH('Data above threshold'!CJ$4,'Raw Data'!$3:$3,0)-1))</f>
        <v/>
      </c>
      <c r="CK143" s="107" t="str">
        <f aca="true">IF(ISBLANK(OFFSET('Raw Data'!$A$3,MATCH('Data above threshold'!$A143,'Raw Data'!$B$4:$B$185,0),MATCH('Data above threshold'!CK$4,'Raw Data'!$3:$3,0)-1)),"",OFFSET('Raw Data'!$A$3,MATCH('Data above threshold'!$A143,'Raw Data'!$B$4:$B$185,0),MATCH('Data above threshold'!CK$4,'Raw Data'!$3:$3,0)-1))</f>
        <v/>
      </c>
      <c r="CL143" s="107" t="str">
        <f aca="true">IF(ISBLANK(OFFSET('Raw Data'!$A$3,MATCH('Data above threshold'!$A143,'Raw Data'!$B$4:$B$185,0),MATCH('Data above threshold'!CL$4,'Raw Data'!$3:$3,0)-1)),"",OFFSET('Raw Data'!$A$3,MATCH('Data above threshold'!$A143,'Raw Data'!$B$4:$B$185,0),MATCH('Data above threshold'!CL$4,'Raw Data'!$3:$3,0)-1))</f>
        <v/>
      </c>
      <c r="CM143" s="107" t="str">
        <f aca="true">IF(ISBLANK(OFFSET('Raw Data'!$A$3,MATCH('Data above threshold'!$A143,'Raw Data'!$B$4:$B$185,0),MATCH('Data above threshold'!CM$4,'Raw Data'!$3:$3,0)-1)),"",OFFSET('Raw Data'!$A$3,MATCH('Data above threshold'!$A143,'Raw Data'!$B$4:$B$185,0),MATCH('Data above threshold'!CM$4,'Raw Data'!$3:$3,0)-1))</f>
        <v/>
      </c>
      <c r="CN143" s="107" t="str">
        <f aca="true">IF(ISBLANK(OFFSET('Raw Data'!$A$3,MATCH('Data above threshold'!$A143,'Raw Data'!$B$4:$B$185,0),MATCH('Data above threshold'!CN$4,'Raw Data'!$3:$3,0)-1)),"",OFFSET('Raw Data'!$A$3,MATCH('Data above threshold'!$A143,'Raw Data'!$B$4:$B$185,0),MATCH('Data above threshold'!CN$4,'Raw Data'!$3:$3,0)-1))</f>
        <v/>
      </c>
      <c r="CO143" s="107" t="str">
        <f aca="true">IF(ISBLANK(OFFSET('Raw Data'!$A$3,MATCH('Data above threshold'!$A143,'Raw Data'!$B$4:$B$185,0),MATCH('Data above threshold'!CO$4,'Raw Data'!$3:$3,0)-1)),"",OFFSET('Raw Data'!$A$3,MATCH('Data above threshold'!$A143,'Raw Data'!$B$4:$B$185,0),MATCH('Data above threshold'!CO$4,'Raw Data'!$3:$3,0)-1))</f>
        <v/>
      </c>
      <c r="CP143" s="107" t="str">
        <f aca="true">IF(ISBLANK(OFFSET('Raw Data'!$A$3,MATCH('Data above threshold'!$A143,'Raw Data'!$B$4:$B$185,0),MATCH('Data above threshold'!CP$4,'Raw Data'!$3:$3,0)-1)),"",OFFSET('Raw Data'!$A$3,MATCH('Data above threshold'!$A143,'Raw Data'!$B$4:$B$185,0),MATCH('Data above threshold'!CP$4,'Raw Data'!$3:$3,0)-1))</f>
        <v/>
      </c>
      <c r="CQ143" s="107" t="str">
        <f aca="true">IF(ISBLANK(OFFSET('Raw Data'!$A$3,MATCH('Data above threshold'!$A143,'Raw Data'!$B$4:$B$185,0),MATCH('Data above threshold'!CQ$4,'Raw Data'!$3:$3,0)-1)),"",OFFSET('Raw Data'!$A$3,MATCH('Data above threshold'!$A143,'Raw Data'!$B$4:$B$185,0),MATCH('Data above threshold'!CQ$4,'Raw Data'!$3:$3,0)-1))</f>
        <v/>
      </c>
      <c r="CR143" s="107" t="str">
        <f aca="true">IF(ISBLANK(OFFSET('Raw Data'!$A$3,MATCH('Data above threshold'!$A143,'Raw Data'!$B$4:$B$185,0),MATCH('Data above threshold'!CR$4,'Raw Data'!$3:$3,0)-1)),"",OFFSET('Raw Data'!$A$3,MATCH('Data above threshold'!$A143,'Raw Data'!$B$4:$B$185,0),MATCH('Data above threshold'!CR$4,'Raw Data'!$3:$3,0)-1))</f>
        <v/>
      </c>
    </row>
    <row r="144" customFormat="false" ht="15.5" hidden="false" customHeight="false" outlineLevel="0" collapsed="false">
      <c r="A144" s="107" t="n">
        <v>5210</v>
      </c>
      <c r="B144" s="107" t="n">
        <v>3</v>
      </c>
      <c r="C144" s="107" t="str">
        <f aca="true">IF(ISBLANK(OFFSET('Raw Data'!$A$3,MATCH('Data above threshold'!$A144,'Raw Data'!$B$4:$B$185,0),MATCH('Data above threshold'!C$4,'Raw Data'!$3:$3,0)-1)),"",OFFSET('Raw Data'!$A$3,MATCH('Data above threshold'!$A144,'Raw Data'!$B$4:$B$185,0),MATCH('Data above threshold'!C$4,'Raw Data'!$3:$3,0)-1))</f>
        <v>Proactive laws</v>
      </c>
      <c r="D144" s="107" t="str">
        <f aca="true">IF(ISBLANK(OFFSET('Raw Data'!$A$3,MATCH('Data above threshold'!$A144,'Raw Data'!$B$4:$B$185,0),MATCH('Data above threshold'!D$4,'Raw Data'!$3:$3,0)-1)),"",OFFSET('Raw Data'!$A$3,MATCH('Data above threshold'!$A144,'Raw Data'!$B$4:$B$185,0),MATCH('Data above threshold'!D$4,'Raw Data'!$3:$3,0)-1))</f>
        <v/>
      </c>
      <c r="E144" s="107" t="str">
        <f aca="true">IF(ISBLANK(OFFSET('Raw Data'!$A$3,MATCH('Data above threshold'!$A144,'Raw Data'!$B$4:$B$185,0),MATCH('Data above threshold'!E$4,'Raw Data'!$3:$3,0)-1)),"",OFFSET('Raw Data'!$A$3,MATCH('Data above threshold'!$A144,'Raw Data'!$B$4:$B$185,0),MATCH('Data above threshold'!E$4,'Raw Data'!$3:$3,0)-1))</f>
        <v/>
      </c>
      <c r="F144" s="107" t="str">
        <f aca="true">IF(ISBLANK(OFFSET('Raw Data'!$A$3,MATCH('Data above threshold'!$A144,'Raw Data'!$B$4:$B$185,0),MATCH('Data above threshold'!F$4,'Raw Data'!$3:$3,0)-1)),"",OFFSET('Raw Data'!$A$3,MATCH('Data above threshold'!$A144,'Raw Data'!$B$4:$B$185,0),MATCH('Data above threshold'!F$4,'Raw Data'!$3:$3,0)-1))</f>
        <v/>
      </c>
      <c r="G144" s="107" t="str">
        <f aca="true">IF(ISBLANK(OFFSET('Raw Data'!$A$3,MATCH('Data above threshold'!$A144,'Raw Data'!$B$4:$B$185,0),MATCH('Data above threshold'!G$4,'Raw Data'!$3:$3,0)-1)),"",OFFSET('Raw Data'!$A$3,MATCH('Data above threshold'!$A144,'Raw Data'!$B$4:$B$185,0),MATCH('Data above threshold'!G$4,'Raw Data'!$3:$3,0)-1))</f>
        <v/>
      </c>
      <c r="H144" s="107" t="str">
        <f aca="true">IF(ISBLANK(OFFSET('Raw Data'!$A$3,MATCH('Data above threshold'!$A144,'Raw Data'!$B$4:$B$185,0),MATCH('Data above threshold'!H$4,'Raw Data'!$3:$3,0)-1)),"",OFFSET('Raw Data'!$A$3,MATCH('Data above threshold'!$A144,'Raw Data'!$B$4:$B$185,0),MATCH('Data above threshold'!H$4,'Raw Data'!$3:$3,0)-1))</f>
        <v/>
      </c>
      <c r="I144" s="107" t="str">
        <f aca="true">IF(ISBLANK(OFFSET('Raw Data'!$A$3,MATCH('Data above threshold'!$A144,'Raw Data'!$B$4:$B$185,0),MATCH('Data above threshold'!I$4,'Raw Data'!$3:$3,0)-1)),"",OFFSET('Raw Data'!$A$3,MATCH('Data above threshold'!$A144,'Raw Data'!$B$4:$B$185,0),MATCH('Data above threshold'!I$4,'Raw Data'!$3:$3,0)-1))</f>
        <v/>
      </c>
      <c r="J144" s="107" t="str">
        <f aca="true">IF(ISBLANK(OFFSET('Raw Data'!$A$3,MATCH('Data above threshold'!$A144,'Raw Data'!$B$4:$B$185,0),MATCH('Data above threshold'!J$4,'Raw Data'!$3:$3,0)-1)),"",OFFSET('Raw Data'!$A$3,MATCH('Data above threshold'!$A144,'Raw Data'!$B$4:$B$185,0),MATCH('Data above threshold'!J$4,'Raw Data'!$3:$3,0)-1))</f>
        <v/>
      </c>
      <c r="K144" s="107" t="str">
        <f aca="true">IF(ISBLANK(OFFSET('Raw Data'!$A$3,MATCH('Data above threshold'!$A144,'Raw Data'!$B$4:$B$185,0),MATCH('Data above threshold'!K$4,'Raw Data'!$3:$3,0)-1)),"",OFFSET('Raw Data'!$A$3,MATCH('Data above threshold'!$A144,'Raw Data'!$B$4:$B$185,0),MATCH('Data above threshold'!K$4,'Raw Data'!$3:$3,0)-1))</f>
        <v/>
      </c>
      <c r="L144" s="107" t="str">
        <f aca="true">IF(ISBLANK(OFFSET('Raw Data'!$A$3,MATCH('Data above threshold'!$A144,'Raw Data'!$B$4:$B$185,0),MATCH('Data above threshold'!L$4,'Raw Data'!$3:$3,0)-1)),"",OFFSET('Raw Data'!$A$3,MATCH('Data above threshold'!$A144,'Raw Data'!$B$4:$B$185,0),MATCH('Data above threshold'!L$4,'Raw Data'!$3:$3,0)-1))</f>
        <v/>
      </c>
      <c r="M144" s="105" t="str">
        <f aca="false" t="array" ref="M144:M144">IFERROR(SKEW(IF(ISNUMBER(Q144:CR144),Q144:CR144,"")),"")</f>
        <v/>
      </c>
      <c r="N144" s="107"/>
      <c r="O144" s="107" t="str">
        <f aca="true">IF(ISBLANK(OFFSET('Raw Data'!$A$3,MATCH('Data above threshold'!$A144,'Raw Data'!$B$4:$B$185,0),MATCH('Data above threshold'!O$4,'Raw Data'!$3:$3,0)-1)),"",OFFSET('Raw Data'!$A$3,MATCH('Data above threshold'!$A144,'Raw Data'!$B$4:$B$185,0),MATCH('Data above threshold'!O$4,'Raw Data'!$3:$3,0)-1))</f>
        <v/>
      </c>
      <c r="P144" s="106" t="str">
        <f aca="false" t="array" ref="P144:P144">IF(B144&lt;4,"",1-IFERROR(SUM(ISNUMBER(Q144:CR144)*(1-$Q$3:$CR$3))/COUNTIF($Q$3:$CR$3,0),0))</f>
        <v/>
      </c>
      <c r="Q144" s="107" t="str">
        <f aca="true">IF(ISBLANK(OFFSET('Raw Data'!$A$3,MATCH('Data above threshold'!$A144,'Raw Data'!$B$4:$B$185,0),MATCH('Data above threshold'!Q$4,'Raw Data'!$3:$3,0)-1)),"",OFFSET('Raw Data'!$A$3,MATCH('Data above threshold'!$A144,'Raw Data'!$B$4:$B$185,0),MATCH('Data above threshold'!Q$4,'Raw Data'!$3:$3,0)-1))</f>
        <v/>
      </c>
      <c r="R144" s="107" t="str">
        <f aca="true">IF(ISBLANK(OFFSET('Raw Data'!$A$3,MATCH('Data above threshold'!$A144,'Raw Data'!$B$4:$B$185,0),MATCH('Data above threshold'!R$4,'Raw Data'!$3:$3,0)-1)),"",OFFSET('Raw Data'!$A$3,MATCH('Data above threshold'!$A144,'Raw Data'!$B$4:$B$185,0),MATCH('Data above threshold'!R$4,'Raw Data'!$3:$3,0)-1))</f>
        <v/>
      </c>
      <c r="S144" s="107" t="str">
        <f aca="true">IF(ISBLANK(OFFSET('Raw Data'!$A$3,MATCH('Data above threshold'!$A144,'Raw Data'!$B$4:$B$185,0),MATCH('Data above threshold'!S$4,'Raw Data'!$3:$3,0)-1)),"",OFFSET('Raw Data'!$A$3,MATCH('Data above threshold'!$A144,'Raw Data'!$B$4:$B$185,0),MATCH('Data above threshold'!S$4,'Raw Data'!$3:$3,0)-1))</f>
        <v/>
      </c>
      <c r="T144" s="107" t="str">
        <f aca="true">IF(ISBLANK(OFFSET('Raw Data'!$A$3,MATCH('Data above threshold'!$A144,'Raw Data'!$B$4:$B$185,0),MATCH('Data above threshold'!T$4,'Raw Data'!$3:$3,0)-1)),"",OFFSET('Raw Data'!$A$3,MATCH('Data above threshold'!$A144,'Raw Data'!$B$4:$B$185,0),MATCH('Data above threshold'!T$4,'Raw Data'!$3:$3,0)-1))</f>
        <v/>
      </c>
      <c r="U144" s="107" t="str">
        <f aca="true">IF(ISBLANK(OFFSET('Raw Data'!$A$3,MATCH('Data above threshold'!$A144,'Raw Data'!$B$4:$B$185,0),MATCH('Data above threshold'!U$4,'Raw Data'!$3:$3,0)-1)),"",OFFSET('Raw Data'!$A$3,MATCH('Data above threshold'!$A144,'Raw Data'!$B$4:$B$185,0),MATCH('Data above threshold'!U$4,'Raw Data'!$3:$3,0)-1))</f>
        <v/>
      </c>
      <c r="V144" s="107" t="str">
        <f aca="true">IF(ISBLANK(OFFSET('Raw Data'!$A$3,MATCH('Data above threshold'!$A144,'Raw Data'!$B$4:$B$185,0),MATCH('Data above threshold'!V$4,'Raw Data'!$3:$3,0)-1)),"",OFFSET('Raw Data'!$A$3,MATCH('Data above threshold'!$A144,'Raw Data'!$B$4:$B$185,0),MATCH('Data above threshold'!V$4,'Raw Data'!$3:$3,0)-1))</f>
        <v/>
      </c>
      <c r="W144" s="107" t="str">
        <f aca="true">IF(ISBLANK(OFFSET('Raw Data'!$A$3,MATCH('Data above threshold'!$A144,'Raw Data'!$B$4:$B$185,0),MATCH('Data above threshold'!W$4,'Raw Data'!$3:$3,0)-1)),"",OFFSET('Raw Data'!$A$3,MATCH('Data above threshold'!$A144,'Raw Data'!$B$4:$B$185,0),MATCH('Data above threshold'!W$4,'Raw Data'!$3:$3,0)-1))</f>
        <v/>
      </c>
      <c r="X144" s="107" t="str">
        <f aca="true">IF(ISBLANK(OFFSET('Raw Data'!$A$3,MATCH('Data above threshold'!$A144,'Raw Data'!$B$4:$B$185,0),MATCH('Data above threshold'!X$4,'Raw Data'!$3:$3,0)-1)),"",OFFSET('Raw Data'!$A$3,MATCH('Data above threshold'!$A144,'Raw Data'!$B$4:$B$185,0),MATCH('Data above threshold'!X$4,'Raw Data'!$3:$3,0)-1))</f>
        <v/>
      </c>
      <c r="Y144" s="107" t="str">
        <f aca="true">IF(ISBLANK(OFFSET('Raw Data'!$A$3,MATCH('Data above threshold'!$A144,'Raw Data'!$B$4:$B$185,0),MATCH('Data above threshold'!Y$4,'Raw Data'!$3:$3,0)-1)),"",OFFSET('Raw Data'!$A$3,MATCH('Data above threshold'!$A144,'Raw Data'!$B$4:$B$185,0),MATCH('Data above threshold'!Y$4,'Raw Data'!$3:$3,0)-1))</f>
        <v/>
      </c>
      <c r="Z144" s="107" t="str">
        <f aca="true">IF(ISBLANK(OFFSET('Raw Data'!$A$3,MATCH('Data above threshold'!$A144,'Raw Data'!$B$4:$B$185,0),MATCH('Data above threshold'!Z$4,'Raw Data'!$3:$3,0)-1)),"",OFFSET('Raw Data'!$A$3,MATCH('Data above threshold'!$A144,'Raw Data'!$B$4:$B$185,0),MATCH('Data above threshold'!Z$4,'Raw Data'!$3:$3,0)-1))</f>
        <v/>
      </c>
      <c r="AA144" s="107" t="str">
        <f aca="true">IF(ISBLANK(OFFSET('Raw Data'!$A$3,MATCH('Data above threshold'!$A144,'Raw Data'!$B$4:$B$185,0),MATCH('Data above threshold'!AA$4,'Raw Data'!$3:$3,0)-1)),"",OFFSET('Raw Data'!$A$3,MATCH('Data above threshold'!$A144,'Raw Data'!$B$4:$B$185,0),MATCH('Data above threshold'!AA$4,'Raw Data'!$3:$3,0)-1))</f>
        <v/>
      </c>
      <c r="AB144" s="107" t="str">
        <f aca="true">IF(ISBLANK(OFFSET('Raw Data'!$A$3,MATCH('Data above threshold'!$A144,'Raw Data'!$B$4:$B$185,0),MATCH('Data above threshold'!AB$4,'Raw Data'!$3:$3,0)-1)),"",OFFSET('Raw Data'!$A$3,MATCH('Data above threshold'!$A144,'Raw Data'!$B$4:$B$185,0),MATCH('Data above threshold'!AB$4,'Raw Data'!$3:$3,0)-1))</f>
        <v/>
      </c>
      <c r="AC144" s="107" t="str">
        <f aca="true">IF(ISBLANK(OFFSET('Raw Data'!$A$3,MATCH('Data above threshold'!$A144,'Raw Data'!$B$4:$B$185,0),MATCH('Data above threshold'!AC$4,'Raw Data'!$3:$3,0)-1)),"",OFFSET('Raw Data'!$A$3,MATCH('Data above threshold'!$A144,'Raw Data'!$B$4:$B$185,0),MATCH('Data above threshold'!AC$4,'Raw Data'!$3:$3,0)-1))</f>
        <v/>
      </c>
      <c r="AD144" s="107" t="str">
        <f aca="true">IF(ISBLANK(OFFSET('Raw Data'!$A$3,MATCH('Data above threshold'!$A144,'Raw Data'!$B$4:$B$185,0),MATCH('Data above threshold'!AD$4,'Raw Data'!$3:$3,0)-1)),"",OFFSET('Raw Data'!$A$3,MATCH('Data above threshold'!$A144,'Raw Data'!$B$4:$B$185,0),MATCH('Data above threshold'!AD$4,'Raw Data'!$3:$3,0)-1))</f>
        <v/>
      </c>
      <c r="AE144" s="107" t="str">
        <f aca="true">IF(ISBLANK(OFFSET('Raw Data'!$A$3,MATCH('Data above threshold'!$A144,'Raw Data'!$B$4:$B$185,0),MATCH('Data above threshold'!AE$4,'Raw Data'!$3:$3,0)-1)),"",OFFSET('Raw Data'!$A$3,MATCH('Data above threshold'!$A144,'Raw Data'!$B$4:$B$185,0),MATCH('Data above threshold'!AE$4,'Raw Data'!$3:$3,0)-1))</f>
        <v/>
      </c>
      <c r="AF144" s="107" t="str">
        <f aca="true">IF(ISBLANK(OFFSET('Raw Data'!$A$3,MATCH('Data above threshold'!$A144,'Raw Data'!$B$4:$B$185,0),MATCH('Data above threshold'!AF$4,'Raw Data'!$3:$3,0)-1)),"",OFFSET('Raw Data'!$A$3,MATCH('Data above threshold'!$A144,'Raw Data'!$B$4:$B$185,0),MATCH('Data above threshold'!AF$4,'Raw Data'!$3:$3,0)-1))</f>
        <v/>
      </c>
      <c r="AG144" s="107" t="str">
        <f aca="true">IF(ISBLANK(OFFSET('Raw Data'!$A$3,MATCH('Data above threshold'!$A144,'Raw Data'!$B$4:$B$185,0),MATCH('Data above threshold'!AG$4,'Raw Data'!$3:$3,0)-1)),"",OFFSET('Raw Data'!$A$3,MATCH('Data above threshold'!$A144,'Raw Data'!$B$4:$B$185,0),MATCH('Data above threshold'!AG$4,'Raw Data'!$3:$3,0)-1))</f>
        <v/>
      </c>
      <c r="AH144" s="107" t="str">
        <f aca="true">IF(ISBLANK(OFFSET('Raw Data'!$A$3,MATCH('Data above threshold'!$A144,'Raw Data'!$B$4:$B$185,0),MATCH('Data above threshold'!AH$4,'Raw Data'!$3:$3,0)-1)),"",OFFSET('Raw Data'!$A$3,MATCH('Data above threshold'!$A144,'Raw Data'!$B$4:$B$185,0),MATCH('Data above threshold'!AH$4,'Raw Data'!$3:$3,0)-1))</f>
        <v/>
      </c>
      <c r="AI144" s="107" t="str">
        <f aca="true">IF(ISBLANK(OFFSET('Raw Data'!$A$3,MATCH('Data above threshold'!$A144,'Raw Data'!$B$4:$B$185,0),MATCH('Data above threshold'!AI$4,'Raw Data'!$3:$3,0)-1)),"",OFFSET('Raw Data'!$A$3,MATCH('Data above threshold'!$A144,'Raw Data'!$B$4:$B$185,0),MATCH('Data above threshold'!AI$4,'Raw Data'!$3:$3,0)-1))</f>
        <v/>
      </c>
      <c r="AJ144" s="107" t="str">
        <f aca="true">IF(ISBLANK(OFFSET('Raw Data'!$A$3,MATCH('Data above threshold'!$A144,'Raw Data'!$B$4:$B$185,0),MATCH('Data above threshold'!AJ$4,'Raw Data'!$3:$3,0)-1)),"",OFFSET('Raw Data'!$A$3,MATCH('Data above threshold'!$A144,'Raw Data'!$B$4:$B$185,0),MATCH('Data above threshold'!AJ$4,'Raw Data'!$3:$3,0)-1))</f>
        <v/>
      </c>
      <c r="AK144" s="107" t="str">
        <f aca="true">IF(ISBLANK(OFFSET('Raw Data'!$A$3,MATCH('Data above threshold'!$A144,'Raw Data'!$B$4:$B$185,0),MATCH('Data above threshold'!AK$4,'Raw Data'!$3:$3,0)-1)),"",OFFSET('Raw Data'!$A$3,MATCH('Data above threshold'!$A144,'Raw Data'!$B$4:$B$185,0),MATCH('Data above threshold'!AK$4,'Raw Data'!$3:$3,0)-1))</f>
        <v/>
      </c>
      <c r="AL144" s="107" t="str">
        <f aca="true">IF(ISBLANK(OFFSET('Raw Data'!$A$3,MATCH('Data above threshold'!$A144,'Raw Data'!$B$4:$B$185,0),MATCH('Data above threshold'!AL$4,'Raw Data'!$3:$3,0)-1)),"",OFFSET('Raw Data'!$A$3,MATCH('Data above threshold'!$A144,'Raw Data'!$B$4:$B$185,0),MATCH('Data above threshold'!AL$4,'Raw Data'!$3:$3,0)-1))</f>
        <v/>
      </c>
      <c r="AM144" s="107" t="str">
        <f aca="true">IF(ISBLANK(OFFSET('Raw Data'!$A$3,MATCH('Data above threshold'!$A144,'Raw Data'!$B$4:$B$185,0),MATCH('Data above threshold'!AM$4,'Raw Data'!$3:$3,0)-1)),"",OFFSET('Raw Data'!$A$3,MATCH('Data above threshold'!$A144,'Raw Data'!$B$4:$B$185,0),MATCH('Data above threshold'!AM$4,'Raw Data'!$3:$3,0)-1))</f>
        <v/>
      </c>
      <c r="AN144" s="107" t="str">
        <f aca="true">IF(ISBLANK(OFFSET('Raw Data'!$A$3,MATCH('Data above threshold'!$A144,'Raw Data'!$B$4:$B$185,0),MATCH('Data above threshold'!AN$4,'Raw Data'!$3:$3,0)-1)),"",OFFSET('Raw Data'!$A$3,MATCH('Data above threshold'!$A144,'Raw Data'!$B$4:$B$185,0),MATCH('Data above threshold'!AN$4,'Raw Data'!$3:$3,0)-1))</f>
        <v/>
      </c>
      <c r="AO144" s="107" t="str">
        <f aca="true">IF(ISBLANK(OFFSET('Raw Data'!$A$3,MATCH('Data above threshold'!$A144,'Raw Data'!$B$4:$B$185,0),MATCH('Data above threshold'!AO$4,'Raw Data'!$3:$3,0)-1)),"",OFFSET('Raw Data'!$A$3,MATCH('Data above threshold'!$A144,'Raw Data'!$B$4:$B$185,0),MATCH('Data above threshold'!AO$4,'Raw Data'!$3:$3,0)-1))</f>
        <v/>
      </c>
      <c r="AP144" s="107" t="str">
        <f aca="true">IF(ISBLANK(OFFSET('Raw Data'!$A$3,MATCH('Data above threshold'!$A144,'Raw Data'!$B$4:$B$185,0),MATCH('Data above threshold'!AP$4,'Raw Data'!$3:$3,0)-1)),"",OFFSET('Raw Data'!$A$3,MATCH('Data above threshold'!$A144,'Raw Data'!$B$4:$B$185,0),MATCH('Data above threshold'!AP$4,'Raw Data'!$3:$3,0)-1))</f>
        <v/>
      </c>
      <c r="AQ144" s="107" t="str">
        <f aca="true">IF(ISBLANK(OFFSET('Raw Data'!$A$3,MATCH('Data above threshold'!$A144,'Raw Data'!$B$4:$B$185,0),MATCH('Data above threshold'!AQ$4,'Raw Data'!$3:$3,0)-1)),"",OFFSET('Raw Data'!$A$3,MATCH('Data above threshold'!$A144,'Raw Data'!$B$4:$B$185,0),MATCH('Data above threshold'!AQ$4,'Raw Data'!$3:$3,0)-1))</f>
        <v/>
      </c>
      <c r="AR144" s="107" t="str">
        <f aca="true">IF(ISBLANK(OFFSET('Raw Data'!$A$3,MATCH('Data above threshold'!$A144,'Raw Data'!$B$4:$B$185,0),MATCH('Data above threshold'!AR$4,'Raw Data'!$3:$3,0)-1)),"",OFFSET('Raw Data'!$A$3,MATCH('Data above threshold'!$A144,'Raw Data'!$B$4:$B$185,0),MATCH('Data above threshold'!AR$4,'Raw Data'!$3:$3,0)-1))</f>
        <v/>
      </c>
      <c r="AS144" s="107" t="str">
        <f aca="true">IF(ISBLANK(OFFSET('Raw Data'!$A$3,MATCH('Data above threshold'!$A144,'Raw Data'!$B$4:$B$185,0),MATCH('Data above threshold'!AS$4,'Raw Data'!$3:$3,0)-1)),"",OFFSET('Raw Data'!$A$3,MATCH('Data above threshold'!$A144,'Raw Data'!$B$4:$B$185,0),MATCH('Data above threshold'!AS$4,'Raw Data'!$3:$3,0)-1))</f>
        <v/>
      </c>
      <c r="AT144" s="107" t="str">
        <f aca="true">IF(ISBLANK(OFFSET('Raw Data'!$A$3,MATCH('Data above threshold'!$A144,'Raw Data'!$B$4:$B$185,0),MATCH('Data above threshold'!AT$4,'Raw Data'!$3:$3,0)-1)),"",OFFSET('Raw Data'!$A$3,MATCH('Data above threshold'!$A144,'Raw Data'!$B$4:$B$185,0),MATCH('Data above threshold'!AT$4,'Raw Data'!$3:$3,0)-1))</f>
        <v/>
      </c>
      <c r="AU144" s="107" t="str">
        <f aca="true">IF(ISBLANK(OFFSET('Raw Data'!$A$3,MATCH('Data above threshold'!$A144,'Raw Data'!$B$4:$B$185,0),MATCH('Data above threshold'!AU$4,'Raw Data'!$3:$3,0)-1)),"",OFFSET('Raw Data'!$A$3,MATCH('Data above threshold'!$A144,'Raw Data'!$B$4:$B$185,0),MATCH('Data above threshold'!AU$4,'Raw Data'!$3:$3,0)-1))</f>
        <v/>
      </c>
      <c r="AV144" s="107" t="str">
        <f aca="true">IF(ISBLANK(OFFSET('Raw Data'!$A$3,MATCH('Data above threshold'!$A144,'Raw Data'!$B$4:$B$185,0),MATCH('Data above threshold'!AV$4,'Raw Data'!$3:$3,0)-1)),"",OFFSET('Raw Data'!$A$3,MATCH('Data above threshold'!$A144,'Raw Data'!$B$4:$B$185,0),MATCH('Data above threshold'!AV$4,'Raw Data'!$3:$3,0)-1))</f>
        <v/>
      </c>
      <c r="AW144" s="107" t="str">
        <f aca="true">IF(ISBLANK(OFFSET('Raw Data'!$A$3,MATCH('Data above threshold'!$A144,'Raw Data'!$B$4:$B$185,0),MATCH('Data above threshold'!AW$4,'Raw Data'!$3:$3,0)-1)),"",OFFSET('Raw Data'!$A$3,MATCH('Data above threshold'!$A144,'Raw Data'!$B$4:$B$185,0),MATCH('Data above threshold'!AW$4,'Raw Data'!$3:$3,0)-1))</f>
        <v/>
      </c>
      <c r="AX144" s="107" t="str">
        <f aca="true">IF(ISBLANK(OFFSET('Raw Data'!$A$3,MATCH('Data above threshold'!$A144,'Raw Data'!$B$4:$B$185,0),MATCH('Data above threshold'!AX$4,'Raw Data'!$3:$3,0)-1)),"",OFFSET('Raw Data'!$A$3,MATCH('Data above threshold'!$A144,'Raw Data'!$B$4:$B$185,0),MATCH('Data above threshold'!AX$4,'Raw Data'!$3:$3,0)-1))</f>
        <v/>
      </c>
      <c r="AY144" s="107" t="str">
        <f aca="true">IF(ISBLANK(OFFSET('Raw Data'!$A$3,MATCH('Data above threshold'!$A144,'Raw Data'!$B$4:$B$185,0),MATCH('Data above threshold'!AY$4,'Raw Data'!$3:$3,0)-1)),"",OFFSET('Raw Data'!$A$3,MATCH('Data above threshold'!$A144,'Raw Data'!$B$4:$B$185,0),MATCH('Data above threshold'!AY$4,'Raw Data'!$3:$3,0)-1))</f>
        <v/>
      </c>
      <c r="AZ144" s="107" t="str">
        <f aca="true">IF(ISBLANK(OFFSET('Raw Data'!$A$3,MATCH('Data above threshold'!$A144,'Raw Data'!$B$4:$B$185,0),MATCH('Data above threshold'!AZ$4,'Raw Data'!$3:$3,0)-1)),"",OFFSET('Raw Data'!$A$3,MATCH('Data above threshold'!$A144,'Raw Data'!$B$4:$B$185,0),MATCH('Data above threshold'!AZ$4,'Raw Data'!$3:$3,0)-1))</f>
        <v/>
      </c>
      <c r="BA144" s="107" t="str">
        <f aca="true">IF(ISBLANK(OFFSET('Raw Data'!$A$3,MATCH('Data above threshold'!$A144,'Raw Data'!$B$4:$B$185,0),MATCH('Data above threshold'!BA$4,'Raw Data'!$3:$3,0)-1)),"",OFFSET('Raw Data'!$A$3,MATCH('Data above threshold'!$A144,'Raw Data'!$B$4:$B$185,0),MATCH('Data above threshold'!BA$4,'Raw Data'!$3:$3,0)-1))</f>
        <v/>
      </c>
      <c r="BB144" s="107" t="str">
        <f aca="true">IF(ISBLANK(OFFSET('Raw Data'!$A$3,MATCH('Data above threshold'!$A144,'Raw Data'!$B$4:$B$185,0),MATCH('Data above threshold'!BB$4,'Raw Data'!$3:$3,0)-1)),"",OFFSET('Raw Data'!$A$3,MATCH('Data above threshold'!$A144,'Raw Data'!$B$4:$B$185,0),MATCH('Data above threshold'!BB$4,'Raw Data'!$3:$3,0)-1))</f>
        <v/>
      </c>
      <c r="BC144" s="107" t="str">
        <f aca="true">IF(ISBLANK(OFFSET('Raw Data'!$A$3,MATCH('Data above threshold'!$A144,'Raw Data'!$B$4:$B$185,0),MATCH('Data above threshold'!BC$4,'Raw Data'!$3:$3,0)-1)),"",OFFSET('Raw Data'!$A$3,MATCH('Data above threshold'!$A144,'Raw Data'!$B$4:$B$185,0),MATCH('Data above threshold'!BC$4,'Raw Data'!$3:$3,0)-1))</f>
        <v/>
      </c>
      <c r="BD144" s="107" t="str">
        <f aca="true">IF(ISBLANK(OFFSET('Raw Data'!$A$3,MATCH('Data above threshold'!$A144,'Raw Data'!$B$4:$B$185,0),MATCH('Data above threshold'!BD$4,'Raw Data'!$3:$3,0)-1)),"",OFFSET('Raw Data'!$A$3,MATCH('Data above threshold'!$A144,'Raw Data'!$B$4:$B$185,0),MATCH('Data above threshold'!BD$4,'Raw Data'!$3:$3,0)-1))</f>
        <v/>
      </c>
      <c r="BE144" s="107" t="str">
        <f aca="true">IF(ISBLANK(OFFSET('Raw Data'!$A$3,MATCH('Data above threshold'!$A144,'Raw Data'!$B$4:$B$185,0),MATCH('Data above threshold'!BE$4,'Raw Data'!$3:$3,0)-1)),"",OFFSET('Raw Data'!$A$3,MATCH('Data above threshold'!$A144,'Raw Data'!$B$4:$B$185,0),MATCH('Data above threshold'!BE$4,'Raw Data'!$3:$3,0)-1))</f>
        <v/>
      </c>
      <c r="BF144" s="107" t="str">
        <f aca="true">IF(ISBLANK(OFFSET('Raw Data'!$A$3,MATCH('Data above threshold'!$A144,'Raw Data'!$B$4:$B$185,0),MATCH('Data above threshold'!BF$4,'Raw Data'!$3:$3,0)-1)),"",OFFSET('Raw Data'!$A$3,MATCH('Data above threshold'!$A144,'Raw Data'!$B$4:$B$185,0),MATCH('Data above threshold'!BF$4,'Raw Data'!$3:$3,0)-1))</f>
        <v/>
      </c>
      <c r="BG144" s="107" t="str">
        <f aca="true">IF(ISBLANK(OFFSET('Raw Data'!$A$3,MATCH('Data above threshold'!$A144,'Raw Data'!$B$4:$B$185,0),MATCH('Data above threshold'!BG$4,'Raw Data'!$3:$3,0)-1)),"",OFFSET('Raw Data'!$A$3,MATCH('Data above threshold'!$A144,'Raw Data'!$B$4:$B$185,0),MATCH('Data above threshold'!BG$4,'Raw Data'!$3:$3,0)-1))</f>
        <v/>
      </c>
      <c r="BH144" s="107" t="str">
        <f aca="true">IF(ISBLANK(OFFSET('Raw Data'!$A$3,MATCH('Data above threshold'!$A144,'Raw Data'!$B$4:$B$185,0),MATCH('Data above threshold'!BH$4,'Raw Data'!$3:$3,0)-1)),"",OFFSET('Raw Data'!$A$3,MATCH('Data above threshold'!$A144,'Raw Data'!$B$4:$B$185,0),MATCH('Data above threshold'!BH$4,'Raw Data'!$3:$3,0)-1))</f>
        <v/>
      </c>
      <c r="BI144" s="107" t="str">
        <f aca="true">IF(ISBLANK(OFFSET('Raw Data'!$A$3,MATCH('Data above threshold'!$A144,'Raw Data'!$B$4:$B$185,0),MATCH('Data above threshold'!BI$4,'Raw Data'!$3:$3,0)-1)),"",OFFSET('Raw Data'!$A$3,MATCH('Data above threshold'!$A144,'Raw Data'!$B$4:$B$185,0),MATCH('Data above threshold'!BI$4,'Raw Data'!$3:$3,0)-1))</f>
        <v/>
      </c>
      <c r="BJ144" s="107" t="str">
        <f aca="true">IF(ISBLANK(OFFSET('Raw Data'!$A$3,MATCH('Data above threshold'!$A144,'Raw Data'!$B$4:$B$185,0),MATCH('Data above threshold'!BJ$4,'Raw Data'!$3:$3,0)-1)),"",OFFSET('Raw Data'!$A$3,MATCH('Data above threshold'!$A144,'Raw Data'!$B$4:$B$185,0),MATCH('Data above threshold'!BJ$4,'Raw Data'!$3:$3,0)-1))</f>
        <v/>
      </c>
      <c r="BK144" s="107" t="str">
        <f aca="true">IF(ISBLANK(OFFSET('Raw Data'!$A$3,MATCH('Data above threshold'!$A144,'Raw Data'!$B$4:$B$185,0),MATCH('Data above threshold'!BK$4,'Raw Data'!$3:$3,0)-1)),"",OFFSET('Raw Data'!$A$3,MATCH('Data above threshold'!$A144,'Raw Data'!$B$4:$B$185,0),MATCH('Data above threshold'!BK$4,'Raw Data'!$3:$3,0)-1))</f>
        <v/>
      </c>
      <c r="BL144" s="107" t="str">
        <f aca="true">IF(ISBLANK(OFFSET('Raw Data'!$A$3,MATCH('Data above threshold'!$A144,'Raw Data'!$B$4:$B$185,0),MATCH('Data above threshold'!BL$4,'Raw Data'!$3:$3,0)-1)),"",OFFSET('Raw Data'!$A$3,MATCH('Data above threshold'!$A144,'Raw Data'!$B$4:$B$185,0),MATCH('Data above threshold'!BL$4,'Raw Data'!$3:$3,0)-1))</f>
        <v/>
      </c>
      <c r="BM144" s="107" t="str">
        <f aca="true">IF(ISBLANK(OFFSET('Raw Data'!$A$3,MATCH('Data above threshold'!$A144,'Raw Data'!$B$4:$B$185,0),MATCH('Data above threshold'!BM$4,'Raw Data'!$3:$3,0)-1)),"",OFFSET('Raw Data'!$A$3,MATCH('Data above threshold'!$A144,'Raw Data'!$B$4:$B$185,0),MATCH('Data above threshold'!BM$4,'Raw Data'!$3:$3,0)-1))</f>
        <v/>
      </c>
      <c r="BN144" s="107" t="str">
        <f aca="true">IF(ISBLANK(OFFSET('Raw Data'!$A$3,MATCH('Data above threshold'!$A144,'Raw Data'!$B$4:$B$185,0),MATCH('Data above threshold'!BN$4,'Raw Data'!$3:$3,0)-1)),"",OFFSET('Raw Data'!$A$3,MATCH('Data above threshold'!$A144,'Raw Data'!$B$4:$B$185,0),MATCH('Data above threshold'!BN$4,'Raw Data'!$3:$3,0)-1))</f>
        <v/>
      </c>
      <c r="BO144" s="107" t="str">
        <f aca="true">IF(ISBLANK(OFFSET('Raw Data'!$A$3,MATCH('Data above threshold'!$A144,'Raw Data'!$B$4:$B$185,0),MATCH('Data above threshold'!BO$4,'Raw Data'!$3:$3,0)-1)),"",OFFSET('Raw Data'!$A$3,MATCH('Data above threshold'!$A144,'Raw Data'!$B$4:$B$185,0),MATCH('Data above threshold'!BO$4,'Raw Data'!$3:$3,0)-1))</f>
        <v/>
      </c>
      <c r="BP144" s="107" t="str">
        <f aca="true">IF(ISBLANK(OFFSET('Raw Data'!$A$3,MATCH('Data above threshold'!$A144,'Raw Data'!$B$4:$B$185,0),MATCH('Data above threshold'!BP$4,'Raw Data'!$3:$3,0)-1)),"",OFFSET('Raw Data'!$A$3,MATCH('Data above threshold'!$A144,'Raw Data'!$B$4:$B$185,0),MATCH('Data above threshold'!BP$4,'Raw Data'!$3:$3,0)-1))</f>
        <v/>
      </c>
      <c r="BQ144" s="107" t="str">
        <f aca="true">IF(ISBLANK(OFFSET('Raw Data'!$A$3,MATCH('Data above threshold'!$A144,'Raw Data'!$B$4:$B$185,0),MATCH('Data above threshold'!BQ$4,'Raw Data'!$3:$3,0)-1)),"",OFFSET('Raw Data'!$A$3,MATCH('Data above threshold'!$A144,'Raw Data'!$B$4:$B$185,0),MATCH('Data above threshold'!BQ$4,'Raw Data'!$3:$3,0)-1))</f>
        <v/>
      </c>
      <c r="BR144" s="107" t="str">
        <f aca="true">IF(ISBLANK(OFFSET('Raw Data'!$A$3,MATCH('Data above threshold'!$A144,'Raw Data'!$B$4:$B$185,0),MATCH('Data above threshold'!BR$4,'Raw Data'!$3:$3,0)-1)),"",OFFSET('Raw Data'!$A$3,MATCH('Data above threshold'!$A144,'Raw Data'!$B$4:$B$185,0),MATCH('Data above threshold'!BR$4,'Raw Data'!$3:$3,0)-1))</f>
        <v/>
      </c>
      <c r="BS144" s="107" t="str">
        <f aca="true">IF(ISBLANK(OFFSET('Raw Data'!$A$3,MATCH('Data above threshold'!$A144,'Raw Data'!$B$4:$B$185,0),MATCH('Data above threshold'!BS$4,'Raw Data'!$3:$3,0)-1)),"",OFFSET('Raw Data'!$A$3,MATCH('Data above threshold'!$A144,'Raw Data'!$B$4:$B$185,0),MATCH('Data above threshold'!BS$4,'Raw Data'!$3:$3,0)-1))</f>
        <v/>
      </c>
      <c r="BT144" s="107" t="str">
        <f aca="true">IF(ISBLANK(OFFSET('Raw Data'!$A$3,MATCH('Data above threshold'!$A144,'Raw Data'!$B$4:$B$185,0),MATCH('Data above threshold'!BT$4,'Raw Data'!$3:$3,0)-1)),"",OFFSET('Raw Data'!$A$3,MATCH('Data above threshold'!$A144,'Raw Data'!$B$4:$B$185,0),MATCH('Data above threshold'!BT$4,'Raw Data'!$3:$3,0)-1))</f>
        <v/>
      </c>
      <c r="BU144" s="107" t="str">
        <f aca="true">IF(ISBLANK(OFFSET('Raw Data'!$A$3,MATCH('Data above threshold'!$A144,'Raw Data'!$B$4:$B$185,0),MATCH('Data above threshold'!BU$4,'Raw Data'!$3:$3,0)-1)),"",OFFSET('Raw Data'!$A$3,MATCH('Data above threshold'!$A144,'Raw Data'!$B$4:$B$185,0),MATCH('Data above threshold'!BU$4,'Raw Data'!$3:$3,0)-1))</f>
        <v/>
      </c>
      <c r="BV144" s="107" t="str">
        <f aca="true">IF(ISBLANK(OFFSET('Raw Data'!$A$3,MATCH('Data above threshold'!$A144,'Raw Data'!$B$4:$B$185,0),MATCH('Data above threshold'!BV$4,'Raw Data'!$3:$3,0)-1)),"",OFFSET('Raw Data'!$A$3,MATCH('Data above threshold'!$A144,'Raw Data'!$B$4:$B$185,0),MATCH('Data above threshold'!BV$4,'Raw Data'!$3:$3,0)-1))</f>
        <v/>
      </c>
      <c r="BW144" s="107" t="str">
        <f aca="true">IF(ISBLANK(OFFSET('Raw Data'!$A$3,MATCH('Data above threshold'!$A144,'Raw Data'!$B$4:$B$185,0),MATCH('Data above threshold'!BW$4,'Raw Data'!$3:$3,0)-1)),"",OFFSET('Raw Data'!$A$3,MATCH('Data above threshold'!$A144,'Raw Data'!$B$4:$B$185,0),MATCH('Data above threshold'!BW$4,'Raw Data'!$3:$3,0)-1))</f>
        <v/>
      </c>
      <c r="BX144" s="107" t="str">
        <f aca="true">IF(ISBLANK(OFFSET('Raw Data'!$A$3,MATCH('Data above threshold'!$A144,'Raw Data'!$B$4:$B$185,0),MATCH('Data above threshold'!BX$4,'Raw Data'!$3:$3,0)-1)),"",OFFSET('Raw Data'!$A$3,MATCH('Data above threshold'!$A144,'Raw Data'!$B$4:$B$185,0),MATCH('Data above threshold'!BX$4,'Raw Data'!$3:$3,0)-1))</f>
        <v/>
      </c>
      <c r="BY144" s="107" t="str">
        <f aca="true">IF(ISBLANK(OFFSET('Raw Data'!$A$3,MATCH('Data above threshold'!$A144,'Raw Data'!$B$4:$B$185,0),MATCH('Data above threshold'!BY$4,'Raw Data'!$3:$3,0)-1)),"",OFFSET('Raw Data'!$A$3,MATCH('Data above threshold'!$A144,'Raw Data'!$B$4:$B$185,0),MATCH('Data above threshold'!BY$4,'Raw Data'!$3:$3,0)-1))</f>
        <v/>
      </c>
      <c r="BZ144" s="107" t="str">
        <f aca="true">IF(ISBLANK(OFFSET('Raw Data'!$A$3,MATCH('Data above threshold'!$A144,'Raw Data'!$B$4:$B$185,0),MATCH('Data above threshold'!BZ$4,'Raw Data'!$3:$3,0)-1)),"",OFFSET('Raw Data'!$A$3,MATCH('Data above threshold'!$A144,'Raw Data'!$B$4:$B$185,0),MATCH('Data above threshold'!BZ$4,'Raw Data'!$3:$3,0)-1))</f>
        <v/>
      </c>
      <c r="CA144" s="107" t="str">
        <f aca="true">IF(ISBLANK(OFFSET('Raw Data'!$A$3,MATCH('Data above threshold'!$A144,'Raw Data'!$B$4:$B$185,0),MATCH('Data above threshold'!CA$4,'Raw Data'!$3:$3,0)-1)),"",OFFSET('Raw Data'!$A$3,MATCH('Data above threshold'!$A144,'Raw Data'!$B$4:$B$185,0),MATCH('Data above threshold'!CA$4,'Raw Data'!$3:$3,0)-1))</f>
        <v/>
      </c>
      <c r="CB144" s="107" t="str">
        <f aca="true">IF(ISBLANK(OFFSET('Raw Data'!$A$3,MATCH('Data above threshold'!$A144,'Raw Data'!$B$4:$B$185,0),MATCH('Data above threshold'!CB$4,'Raw Data'!$3:$3,0)-1)),"",OFFSET('Raw Data'!$A$3,MATCH('Data above threshold'!$A144,'Raw Data'!$B$4:$B$185,0),MATCH('Data above threshold'!CB$4,'Raw Data'!$3:$3,0)-1))</f>
        <v/>
      </c>
      <c r="CC144" s="107" t="str">
        <f aca="true">IF(ISBLANK(OFFSET('Raw Data'!$A$3,MATCH('Data above threshold'!$A144,'Raw Data'!$B$4:$B$185,0),MATCH('Data above threshold'!CC$4,'Raw Data'!$3:$3,0)-1)),"",OFFSET('Raw Data'!$A$3,MATCH('Data above threshold'!$A144,'Raw Data'!$B$4:$B$185,0),MATCH('Data above threshold'!CC$4,'Raw Data'!$3:$3,0)-1))</f>
        <v/>
      </c>
      <c r="CD144" s="107" t="str">
        <f aca="true">IF(ISBLANK(OFFSET('Raw Data'!$A$3,MATCH('Data above threshold'!$A144,'Raw Data'!$B$4:$B$185,0),MATCH('Data above threshold'!CD$4,'Raw Data'!$3:$3,0)-1)),"",OFFSET('Raw Data'!$A$3,MATCH('Data above threshold'!$A144,'Raw Data'!$B$4:$B$185,0),MATCH('Data above threshold'!CD$4,'Raw Data'!$3:$3,0)-1))</f>
        <v/>
      </c>
      <c r="CE144" s="107" t="str">
        <f aca="true">IF(ISBLANK(OFFSET('Raw Data'!$A$3,MATCH('Data above threshold'!$A144,'Raw Data'!$B$4:$B$185,0),MATCH('Data above threshold'!CE$4,'Raw Data'!$3:$3,0)-1)),"",OFFSET('Raw Data'!$A$3,MATCH('Data above threshold'!$A144,'Raw Data'!$B$4:$B$185,0),MATCH('Data above threshold'!CE$4,'Raw Data'!$3:$3,0)-1))</f>
        <v/>
      </c>
      <c r="CF144" s="107" t="str">
        <f aca="true">IF(ISBLANK(OFFSET('Raw Data'!$A$3,MATCH('Data above threshold'!$A144,'Raw Data'!$B$4:$B$185,0),MATCH('Data above threshold'!CF$4,'Raw Data'!$3:$3,0)-1)),"",OFFSET('Raw Data'!$A$3,MATCH('Data above threshold'!$A144,'Raw Data'!$B$4:$B$185,0),MATCH('Data above threshold'!CF$4,'Raw Data'!$3:$3,0)-1))</f>
        <v/>
      </c>
      <c r="CG144" s="107" t="str">
        <f aca="true">IF(ISBLANK(OFFSET('Raw Data'!$A$3,MATCH('Data above threshold'!$A144,'Raw Data'!$B$4:$B$185,0),MATCH('Data above threshold'!CG$4,'Raw Data'!$3:$3,0)-1)),"",OFFSET('Raw Data'!$A$3,MATCH('Data above threshold'!$A144,'Raw Data'!$B$4:$B$185,0),MATCH('Data above threshold'!CG$4,'Raw Data'!$3:$3,0)-1))</f>
        <v/>
      </c>
      <c r="CH144" s="107" t="str">
        <f aca="true">IF(ISBLANK(OFFSET('Raw Data'!$A$3,MATCH('Data above threshold'!$A144,'Raw Data'!$B$4:$B$185,0),MATCH('Data above threshold'!CH$4,'Raw Data'!$3:$3,0)-1)),"",OFFSET('Raw Data'!$A$3,MATCH('Data above threshold'!$A144,'Raw Data'!$B$4:$B$185,0),MATCH('Data above threshold'!CH$4,'Raw Data'!$3:$3,0)-1))</f>
        <v/>
      </c>
      <c r="CI144" s="107" t="str">
        <f aca="true">IF(ISBLANK(OFFSET('Raw Data'!$A$3,MATCH('Data above threshold'!$A144,'Raw Data'!$B$4:$B$185,0),MATCH('Data above threshold'!CI$4,'Raw Data'!$3:$3,0)-1)),"",OFFSET('Raw Data'!$A$3,MATCH('Data above threshold'!$A144,'Raw Data'!$B$4:$B$185,0),MATCH('Data above threshold'!CI$4,'Raw Data'!$3:$3,0)-1))</f>
        <v/>
      </c>
      <c r="CJ144" s="107" t="str">
        <f aca="true">IF(ISBLANK(OFFSET('Raw Data'!$A$3,MATCH('Data above threshold'!$A144,'Raw Data'!$B$4:$B$185,0),MATCH('Data above threshold'!CJ$4,'Raw Data'!$3:$3,0)-1)),"",OFFSET('Raw Data'!$A$3,MATCH('Data above threshold'!$A144,'Raw Data'!$B$4:$B$185,0),MATCH('Data above threshold'!CJ$4,'Raw Data'!$3:$3,0)-1))</f>
        <v/>
      </c>
      <c r="CK144" s="107" t="str">
        <f aca="true">IF(ISBLANK(OFFSET('Raw Data'!$A$3,MATCH('Data above threshold'!$A144,'Raw Data'!$B$4:$B$185,0),MATCH('Data above threshold'!CK$4,'Raw Data'!$3:$3,0)-1)),"",OFFSET('Raw Data'!$A$3,MATCH('Data above threshold'!$A144,'Raw Data'!$B$4:$B$185,0),MATCH('Data above threshold'!CK$4,'Raw Data'!$3:$3,0)-1))</f>
        <v/>
      </c>
      <c r="CL144" s="107" t="str">
        <f aca="true">IF(ISBLANK(OFFSET('Raw Data'!$A$3,MATCH('Data above threshold'!$A144,'Raw Data'!$B$4:$B$185,0),MATCH('Data above threshold'!CL$4,'Raw Data'!$3:$3,0)-1)),"",OFFSET('Raw Data'!$A$3,MATCH('Data above threshold'!$A144,'Raw Data'!$B$4:$B$185,0),MATCH('Data above threshold'!CL$4,'Raw Data'!$3:$3,0)-1))</f>
        <v/>
      </c>
      <c r="CM144" s="107" t="str">
        <f aca="true">IF(ISBLANK(OFFSET('Raw Data'!$A$3,MATCH('Data above threshold'!$A144,'Raw Data'!$B$4:$B$185,0),MATCH('Data above threshold'!CM$4,'Raw Data'!$3:$3,0)-1)),"",OFFSET('Raw Data'!$A$3,MATCH('Data above threshold'!$A144,'Raw Data'!$B$4:$B$185,0),MATCH('Data above threshold'!CM$4,'Raw Data'!$3:$3,0)-1))</f>
        <v/>
      </c>
      <c r="CN144" s="107" t="str">
        <f aca="true">IF(ISBLANK(OFFSET('Raw Data'!$A$3,MATCH('Data above threshold'!$A144,'Raw Data'!$B$4:$B$185,0),MATCH('Data above threshold'!CN$4,'Raw Data'!$3:$3,0)-1)),"",OFFSET('Raw Data'!$A$3,MATCH('Data above threshold'!$A144,'Raw Data'!$B$4:$B$185,0),MATCH('Data above threshold'!CN$4,'Raw Data'!$3:$3,0)-1))</f>
        <v/>
      </c>
      <c r="CO144" s="107" t="str">
        <f aca="true">IF(ISBLANK(OFFSET('Raw Data'!$A$3,MATCH('Data above threshold'!$A144,'Raw Data'!$B$4:$B$185,0),MATCH('Data above threshold'!CO$4,'Raw Data'!$3:$3,0)-1)),"",OFFSET('Raw Data'!$A$3,MATCH('Data above threshold'!$A144,'Raw Data'!$B$4:$B$185,0),MATCH('Data above threshold'!CO$4,'Raw Data'!$3:$3,0)-1))</f>
        <v/>
      </c>
      <c r="CP144" s="107" t="str">
        <f aca="true">IF(ISBLANK(OFFSET('Raw Data'!$A$3,MATCH('Data above threshold'!$A144,'Raw Data'!$B$4:$B$185,0),MATCH('Data above threshold'!CP$4,'Raw Data'!$3:$3,0)-1)),"",OFFSET('Raw Data'!$A$3,MATCH('Data above threshold'!$A144,'Raw Data'!$B$4:$B$185,0),MATCH('Data above threshold'!CP$4,'Raw Data'!$3:$3,0)-1))</f>
        <v/>
      </c>
      <c r="CQ144" s="107" t="str">
        <f aca="true">IF(ISBLANK(OFFSET('Raw Data'!$A$3,MATCH('Data above threshold'!$A144,'Raw Data'!$B$4:$B$185,0),MATCH('Data above threshold'!CQ$4,'Raw Data'!$3:$3,0)-1)),"",OFFSET('Raw Data'!$A$3,MATCH('Data above threshold'!$A144,'Raw Data'!$B$4:$B$185,0),MATCH('Data above threshold'!CQ$4,'Raw Data'!$3:$3,0)-1))</f>
        <v/>
      </c>
      <c r="CR144" s="107" t="str">
        <f aca="true">IF(ISBLANK(OFFSET('Raw Data'!$A$3,MATCH('Data above threshold'!$A144,'Raw Data'!$B$4:$B$185,0),MATCH('Data above threshold'!CR$4,'Raw Data'!$3:$3,0)-1)),"",OFFSET('Raw Data'!$A$3,MATCH('Data above threshold'!$A144,'Raw Data'!$B$4:$B$185,0),MATCH('Data above threshold'!CR$4,'Raw Data'!$3:$3,0)-1))</f>
        <v/>
      </c>
    </row>
    <row r="145" customFormat="false" ht="15.5" hidden="false" customHeight="false" outlineLevel="0" collapsed="false">
      <c r="A145" s="107" t="n">
        <v>5211</v>
      </c>
      <c r="B145" s="107" t="n">
        <v>4</v>
      </c>
      <c r="C145" s="107" t="str">
        <f aca="true">IF(ISBLANK(OFFSET('Raw Data'!$A$3,MATCH('Data above threshold'!$A145,'Raw Data'!$B$4:$B$185,0),MATCH('Data above threshold'!C$4,'Raw Data'!$3:$3,0)-1)),"",OFFSET('Raw Data'!$A$3,MATCH('Data above threshold'!$A145,'Raw Data'!$B$4:$B$185,0),MATCH('Data above threshold'!C$4,'Raw Data'!$3:$3,0)-1))</f>
        <v/>
      </c>
      <c r="D145" s="107" t="str">
        <f aca="true">IF(ISBLANK(OFFSET('Raw Data'!$A$3,MATCH('Data above threshold'!$A145,'Raw Data'!$B$4:$B$185,0),MATCH('Data above threshold'!D$4,'Raw Data'!$3:$3,0)-1)),"",OFFSET('Raw Data'!$A$3,MATCH('Data above threshold'!$A145,'Raw Data'!$B$4:$B$185,0),MATCH('Data above threshold'!D$4,'Raw Data'!$3:$3,0)-1))</f>
        <v>Expert assessment data - D.2.1</v>
      </c>
      <c r="E145" s="107" t="str">
        <f aca="true">IF(ISBLANK(OFFSET('Raw Data'!$A$3,MATCH('Data above threshold'!$A145,'Raw Data'!$B$4:$B$185,0),MATCH('Data above threshold'!E$4,'Raw Data'!$3:$3,0)-1)),"",OFFSET('Raw Data'!$A$3,MATCH('Data above threshold'!$A145,'Raw Data'!$B$4:$B$185,0),MATCH('Data above threshold'!E$4,'Raw Data'!$3:$3,0)-1))</f>
        <v>The Online Marketplace: Laws to prohibit cybercrime</v>
      </c>
      <c r="F145" s="107" t="str">
        <f aca="true">IF(ISBLANK(OFFSET('Raw Data'!$A$3,MATCH('Data above threshold'!$A145,'Raw Data'!$B$4:$B$185,0),MATCH('Data above threshold'!F$4,'Raw Data'!$3:$3,0)-1)),"",OFFSET('Raw Data'!$A$3,MATCH('Data above threshold'!$A145,'Raw Data'!$B$4:$B$185,0),MATCH('Data above threshold'!F$4,'Raw Data'!$3:$3,0)-1))</f>
        <v/>
      </c>
      <c r="G145" s="107" t="str">
        <f aca="true">IF(ISBLANK(OFFSET('Raw Data'!$A$3,MATCH('Data above threshold'!$A145,'Raw Data'!$B$4:$B$185,0),MATCH('Data above threshold'!G$4,'Raw Data'!$3:$3,0)-1)),"",OFFSET('Raw Data'!$A$3,MATCH('Data above threshold'!$A145,'Raw Data'!$B$4:$B$185,0),MATCH('Data above threshold'!G$4,'Raw Data'!$3:$3,0)-1))</f>
        <v/>
      </c>
      <c r="H145" s="107" t="str">
        <f aca="true">IF(ISBLANK(OFFSET('Raw Data'!$A$3,MATCH('Data above threshold'!$A145,'Raw Data'!$B$4:$B$185,0),MATCH('Data above threshold'!H$4,'Raw Data'!$3:$3,0)-1)),"",OFFSET('Raw Data'!$A$3,MATCH('Data above threshold'!$A145,'Raw Data'!$B$4:$B$185,0),MATCH('Data above threshold'!H$4,'Raw Data'!$3:$3,0)-1))</f>
        <v>Consumers International Survey</v>
      </c>
      <c r="I145" s="107" t="str">
        <f aca="true">IF(ISBLANK(OFFSET('Raw Data'!$A$3,MATCH('Data above threshold'!$A145,'Raw Data'!$B$4:$B$185,0),MATCH('Data above threshold'!I$4,'Raw Data'!$3:$3,0)-1)),"",OFFSET('Raw Data'!$A$3,MATCH('Data above threshold'!$A145,'Raw Data'!$B$4:$B$185,0),MATCH('Data above threshold'!I$4,'Raw Data'!$3:$3,0)-1))</f>
        <v/>
      </c>
      <c r="J145" s="107" t="str">
        <f aca="true">IF(ISBLANK(OFFSET('Raw Data'!$A$3,MATCH('Data above threshold'!$A145,'Raw Data'!$B$4:$B$185,0),MATCH('Data above threshold'!J$4,'Raw Data'!$3:$3,0)-1)),"",OFFSET('Raw Data'!$A$3,MATCH('Data above threshold'!$A145,'Raw Data'!$B$4:$B$185,0),MATCH('Data above threshold'!J$4,'Raw Data'!$3:$3,0)-1))</f>
        <v/>
      </c>
      <c r="K145" s="107" t="str">
        <f aca="true">IF(ISBLANK(OFFSET('Raw Data'!$A$3,MATCH('Data above threshold'!$A145,'Raw Data'!$B$4:$B$185,0),MATCH('Data above threshold'!K$4,'Raw Data'!$3:$3,0)-1)),"",OFFSET('Raw Data'!$A$3,MATCH('Data above threshold'!$A145,'Raw Data'!$B$4:$B$185,0),MATCH('Data above threshold'!K$4,'Raw Data'!$3:$3,0)-1))</f>
        <v>Plus</v>
      </c>
      <c r="L145" s="107" t="str">
        <f aca="true">IF(ISBLANK(OFFSET('Raw Data'!$A$3,MATCH('Data above threshold'!$A145,'Raw Data'!$B$4:$B$185,0),MATCH('Data above threshold'!L$4,'Raw Data'!$3:$3,0)-1)),"",OFFSET('Raw Data'!$A$3,MATCH('Data above threshold'!$A145,'Raw Data'!$B$4:$B$185,0),MATCH('Data above threshold'!L$4,'Raw Data'!$3:$3,0)-1))</f>
        <v/>
      </c>
      <c r="M145" s="105" t="n">
        <f aca="false" t="array" ref="M145:M145">IFERROR(SKEW(IF(ISNUMBER(Q145:CR145),Q145:CR145,"")),"")</f>
        <v>-0.0799506144660267</v>
      </c>
      <c r="N145" s="107" t="n">
        <v>0</v>
      </c>
      <c r="O145" s="107" t="str">
        <f aca="true">IF(ISBLANK(OFFSET('Raw Data'!$A$3,MATCH('Data above threshold'!$A145,'Raw Data'!$B$4:$B$185,0),MATCH('Data above threshold'!O$4,'Raw Data'!$3:$3,0)-1)),"",OFFSET('Raw Data'!$A$3,MATCH('Data above threshold'!$A145,'Raw Data'!$B$4:$B$185,0),MATCH('Data above threshold'!O$4,'Raw Data'!$3:$3,0)-1))</f>
        <v/>
      </c>
      <c r="P145" s="106" t="n">
        <f aca="false" t="array" ref="P145:P145">IF(B145&lt;4,"",1-IFERROR(SUM(ISNUMBER(Q145:CR145)*(1-$Q$3:$CR$3))/COUNTIF($Q$3:$CR$3,0),0))</f>
        <v>0.0875</v>
      </c>
      <c r="Q145" s="107" t="n">
        <f aca="true">IF(ISBLANK(OFFSET('Raw Data'!$A$3,MATCH('Data above threshold'!$A145,'Raw Data'!$B$4:$B$185,0),MATCH('Data above threshold'!Q$4,'Raw Data'!$3:$3,0)-1)),"",OFFSET('Raw Data'!$A$3,MATCH('Data above threshold'!$A145,'Raw Data'!$B$4:$B$185,0),MATCH('Data above threshold'!Q$4,'Raw Data'!$3:$3,0)-1))</f>
        <v>1.83</v>
      </c>
      <c r="R145" s="107" t="n">
        <f aca="true">IF(ISBLANK(OFFSET('Raw Data'!$A$3,MATCH('Data above threshold'!$A145,'Raw Data'!$B$4:$B$185,0),MATCH('Data above threshold'!R$4,'Raw Data'!$3:$3,0)-1)),"",OFFSET('Raw Data'!$A$3,MATCH('Data above threshold'!$A145,'Raw Data'!$B$4:$B$185,0),MATCH('Data above threshold'!R$4,'Raw Data'!$3:$3,0)-1))</f>
        <v>1.33</v>
      </c>
      <c r="S145" s="107" t="str">
        <f aca="true">IF(ISBLANK(OFFSET('Raw Data'!$A$3,MATCH('Data above threshold'!$A145,'Raw Data'!$B$4:$B$185,0),MATCH('Data above threshold'!S$4,'Raw Data'!$3:$3,0)-1)),"",OFFSET('Raw Data'!$A$3,MATCH('Data above threshold'!$A145,'Raw Data'!$B$4:$B$185,0),MATCH('Data above threshold'!S$4,'Raw Data'!$3:$3,0)-1))</f>
        <v/>
      </c>
      <c r="T145" s="107" t="str">
        <f aca="true">IF(ISBLANK(OFFSET('Raw Data'!$A$3,MATCH('Data above threshold'!$A145,'Raw Data'!$B$4:$B$185,0),MATCH('Data above threshold'!T$4,'Raw Data'!$3:$3,0)-1)),"",OFFSET('Raw Data'!$A$3,MATCH('Data above threshold'!$A145,'Raw Data'!$B$4:$B$185,0),MATCH('Data above threshold'!T$4,'Raw Data'!$3:$3,0)-1))</f>
        <v/>
      </c>
      <c r="U145" s="107" t="n">
        <f aca="true">IF(ISBLANK(OFFSET('Raw Data'!$A$3,MATCH('Data above threshold'!$A145,'Raw Data'!$B$4:$B$185,0),MATCH('Data above threshold'!U$4,'Raw Data'!$3:$3,0)-1)),"",OFFSET('Raw Data'!$A$3,MATCH('Data above threshold'!$A145,'Raw Data'!$B$4:$B$185,0),MATCH('Data above threshold'!U$4,'Raw Data'!$3:$3,0)-1))</f>
        <v>1.33</v>
      </c>
      <c r="V145" s="107" t="n">
        <f aca="true">IF(ISBLANK(OFFSET('Raw Data'!$A$3,MATCH('Data above threshold'!$A145,'Raw Data'!$B$4:$B$185,0),MATCH('Data above threshold'!V$4,'Raw Data'!$3:$3,0)-1)),"",OFFSET('Raw Data'!$A$3,MATCH('Data above threshold'!$A145,'Raw Data'!$B$4:$B$185,0),MATCH('Data above threshold'!V$4,'Raw Data'!$3:$3,0)-1))</f>
        <v>3</v>
      </c>
      <c r="W145" s="107" t="n">
        <f aca="true">IF(ISBLANK(OFFSET('Raw Data'!$A$3,MATCH('Data above threshold'!$A145,'Raw Data'!$B$4:$B$185,0),MATCH('Data above threshold'!W$4,'Raw Data'!$3:$3,0)-1)),"",OFFSET('Raw Data'!$A$3,MATCH('Data above threshold'!$A145,'Raw Data'!$B$4:$B$185,0),MATCH('Data above threshold'!W$4,'Raw Data'!$3:$3,0)-1))</f>
        <v>1.5</v>
      </c>
      <c r="X145" s="107" t="n">
        <f aca="true">IF(ISBLANK(OFFSET('Raw Data'!$A$3,MATCH('Data above threshold'!$A145,'Raw Data'!$B$4:$B$185,0),MATCH('Data above threshold'!X$4,'Raw Data'!$3:$3,0)-1)),"",OFFSET('Raw Data'!$A$3,MATCH('Data above threshold'!$A145,'Raw Data'!$B$4:$B$185,0),MATCH('Data above threshold'!X$4,'Raw Data'!$3:$3,0)-1))</f>
        <v>0.8</v>
      </c>
      <c r="Y145" s="107" t="n">
        <f aca="true">IF(ISBLANK(OFFSET('Raw Data'!$A$3,MATCH('Data above threshold'!$A145,'Raw Data'!$B$4:$B$185,0),MATCH('Data above threshold'!Y$4,'Raw Data'!$3:$3,0)-1)),"",OFFSET('Raw Data'!$A$3,MATCH('Data above threshold'!$A145,'Raw Data'!$B$4:$B$185,0),MATCH('Data above threshold'!Y$4,'Raw Data'!$3:$3,0)-1))</f>
        <v>1</v>
      </c>
      <c r="Z145" s="107" t="n">
        <f aca="true">IF(ISBLANK(OFFSET('Raw Data'!$A$3,MATCH('Data above threshold'!$A145,'Raw Data'!$B$4:$B$185,0),MATCH('Data above threshold'!Z$4,'Raw Data'!$3:$3,0)-1)),"",OFFSET('Raw Data'!$A$3,MATCH('Data above threshold'!$A145,'Raw Data'!$B$4:$B$185,0),MATCH('Data above threshold'!Z$4,'Raw Data'!$3:$3,0)-1))</f>
        <v>2</v>
      </c>
      <c r="AA145" s="107" t="n">
        <f aca="true">IF(ISBLANK(OFFSET('Raw Data'!$A$3,MATCH('Data above threshold'!$A145,'Raw Data'!$B$4:$B$185,0),MATCH('Data above threshold'!AA$4,'Raw Data'!$3:$3,0)-1)),"",OFFSET('Raw Data'!$A$3,MATCH('Data above threshold'!$A145,'Raw Data'!$B$4:$B$185,0),MATCH('Data above threshold'!AA$4,'Raw Data'!$3:$3,0)-1))</f>
        <v>2.5</v>
      </c>
      <c r="AB145" s="107" t="n">
        <f aca="true">IF(ISBLANK(OFFSET('Raw Data'!$A$3,MATCH('Data above threshold'!$A145,'Raw Data'!$B$4:$B$185,0),MATCH('Data above threshold'!AB$4,'Raw Data'!$3:$3,0)-1)),"",OFFSET('Raw Data'!$A$3,MATCH('Data above threshold'!$A145,'Raw Data'!$B$4:$B$185,0),MATCH('Data above threshold'!AB$4,'Raw Data'!$3:$3,0)-1))</f>
        <v>0</v>
      </c>
      <c r="AC145" s="107" t="n">
        <f aca="true">IF(ISBLANK(OFFSET('Raw Data'!$A$3,MATCH('Data above threshold'!$A145,'Raw Data'!$B$4:$B$185,0),MATCH('Data above threshold'!AC$4,'Raw Data'!$3:$3,0)-1)),"",OFFSET('Raw Data'!$A$3,MATCH('Data above threshold'!$A145,'Raw Data'!$B$4:$B$185,0),MATCH('Data above threshold'!AC$4,'Raw Data'!$3:$3,0)-1))</f>
        <v>0.67</v>
      </c>
      <c r="AD145" s="107" t="str">
        <f aca="true">IF(ISBLANK(OFFSET('Raw Data'!$A$3,MATCH('Data above threshold'!$A145,'Raw Data'!$B$4:$B$185,0),MATCH('Data above threshold'!AD$4,'Raw Data'!$3:$3,0)-1)),"",OFFSET('Raw Data'!$A$3,MATCH('Data above threshold'!$A145,'Raw Data'!$B$4:$B$185,0),MATCH('Data above threshold'!AD$4,'Raw Data'!$3:$3,0)-1))</f>
        <v/>
      </c>
      <c r="AE145" s="107" t="n">
        <f aca="true">IF(ISBLANK(OFFSET('Raw Data'!$A$3,MATCH('Data above threshold'!$A145,'Raw Data'!$B$4:$B$185,0),MATCH('Data above threshold'!AE$4,'Raw Data'!$3:$3,0)-1)),"",OFFSET('Raw Data'!$A$3,MATCH('Data above threshold'!$A145,'Raw Data'!$B$4:$B$185,0),MATCH('Data above threshold'!AE$4,'Raw Data'!$3:$3,0)-1))</f>
        <v>1.2</v>
      </c>
      <c r="AF145" s="107" t="str">
        <f aca="true">IF(ISBLANK(OFFSET('Raw Data'!$A$3,MATCH('Data above threshold'!$A145,'Raw Data'!$B$4:$B$185,0),MATCH('Data above threshold'!AF$4,'Raw Data'!$3:$3,0)-1)),"",OFFSET('Raw Data'!$A$3,MATCH('Data above threshold'!$A145,'Raw Data'!$B$4:$B$185,0),MATCH('Data above threshold'!AF$4,'Raw Data'!$3:$3,0)-1))</f>
        <v/>
      </c>
      <c r="AG145" s="107" t="n">
        <f aca="true">IF(ISBLANK(OFFSET('Raw Data'!$A$3,MATCH('Data above threshold'!$A145,'Raw Data'!$B$4:$B$185,0),MATCH('Data above threshold'!AG$4,'Raw Data'!$3:$3,0)-1)),"",OFFSET('Raw Data'!$A$3,MATCH('Data above threshold'!$A145,'Raw Data'!$B$4:$B$185,0),MATCH('Data above threshold'!AG$4,'Raw Data'!$3:$3,0)-1))</f>
        <v>3</v>
      </c>
      <c r="AH145" s="107" t="n">
        <f aca="true">IF(ISBLANK(OFFSET('Raw Data'!$A$3,MATCH('Data above threshold'!$A145,'Raw Data'!$B$4:$B$185,0),MATCH('Data above threshold'!AH$4,'Raw Data'!$3:$3,0)-1)),"",OFFSET('Raw Data'!$A$3,MATCH('Data above threshold'!$A145,'Raw Data'!$B$4:$B$185,0),MATCH('Data above threshold'!AH$4,'Raw Data'!$3:$3,0)-1))</f>
        <v>3</v>
      </c>
      <c r="AI145" s="107" t="n">
        <f aca="true">IF(ISBLANK(OFFSET('Raw Data'!$A$3,MATCH('Data above threshold'!$A145,'Raw Data'!$B$4:$B$185,0),MATCH('Data above threshold'!AI$4,'Raw Data'!$3:$3,0)-1)),"",OFFSET('Raw Data'!$A$3,MATCH('Data above threshold'!$A145,'Raw Data'!$B$4:$B$185,0),MATCH('Data above threshold'!AI$4,'Raw Data'!$3:$3,0)-1))</f>
        <v>1.5</v>
      </c>
      <c r="AJ145" s="107" t="n">
        <f aca="true">IF(ISBLANK(OFFSET('Raw Data'!$A$3,MATCH('Data above threshold'!$A145,'Raw Data'!$B$4:$B$185,0),MATCH('Data above threshold'!AJ$4,'Raw Data'!$3:$3,0)-1)),"",OFFSET('Raw Data'!$A$3,MATCH('Data above threshold'!$A145,'Raw Data'!$B$4:$B$185,0),MATCH('Data above threshold'!AJ$4,'Raw Data'!$3:$3,0)-1))</f>
        <v>2.17</v>
      </c>
      <c r="AK145" s="107" t="n">
        <f aca="true">IF(ISBLANK(OFFSET('Raw Data'!$A$3,MATCH('Data above threshold'!$A145,'Raw Data'!$B$4:$B$185,0),MATCH('Data above threshold'!AK$4,'Raw Data'!$3:$3,0)-1)),"",OFFSET('Raw Data'!$A$3,MATCH('Data above threshold'!$A145,'Raw Data'!$B$4:$B$185,0),MATCH('Data above threshold'!AK$4,'Raw Data'!$3:$3,0)-1))</f>
        <v>2.17</v>
      </c>
      <c r="AL145" s="107" t="n">
        <f aca="true">IF(ISBLANK(OFFSET('Raw Data'!$A$3,MATCH('Data above threshold'!$A145,'Raw Data'!$B$4:$B$185,0),MATCH('Data above threshold'!AL$4,'Raw Data'!$3:$3,0)-1)),"",OFFSET('Raw Data'!$A$3,MATCH('Data above threshold'!$A145,'Raw Data'!$B$4:$B$185,0),MATCH('Data above threshold'!AL$4,'Raw Data'!$3:$3,0)-1))</f>
        <v>1.33</v>
      </c>
      <c r="AM145" s="107" t="n">
        <f aca="true">IF(ISBLANK(OFFSET('Raw Data'!$A$3,MATCH('Data above threshold'!$A145,'Raw Data'!$B$4:$B$185,0),MATCH('Data above threshold'!AM$4,'Raw Data'!$3:$3,0)-1)),"",OFFSET('Raw Data'!$A$3,MATCH('Data above threshold'!$A145,'Raw Data'!$B$4:$B$185,0),MATCH('Data above threshold'!AM$4,'Raw Data'!$3:$3,0)-1))</f>
        <v>3</v>
      </c>
      <c r="AN145" s="107" t="n">
        <f aca="true">IF(ISBLANK(OFFSET('Raw Data'!$A$3,MATCH('Data above threshold'!$A145,'Raw Data'!$B$4:$B$185,0),MATCH('Data above threshold'!AN$4,'Raw Data'!$3:$3,0)-1)),"",OFFSET('Raw Data'!$A$3,MATCH('Data above threshold'!$A145,'Raw Data'!$B$4:$B$185,0),MATCH('Data above threshold'!AN$4,'Raw Data'!$3:$3,0)-1))</f>
        <v>2.83</v>
      </c>
      <c r="AO145" s="107" t="n">
        <f aca="true">IF(ISBLANK(OFFSET('Raw Data'!$A$3,MATCH('Data above threshold'!$A145,'Raw Data'!$B$4:$B$185,0),MATCH('Data above threshold'!AO$4,'Raw Data'!$3:$3,0)-1)),"",OFFSET('Raw Data'!$A$3,MATCH('Data above threshold'!$A145,'Raw Data'!$B$4:$B$185,0),MATCH('Data above threshold'!AO$4,'Raw Data'!$3:$3,0)-1))</f>
        <v>1.8</v>
      </c>
      <c r="AP145" s="107" t="n">
        <f aca="true">IF(ISBLANK(OFFSET('Raw Data'!$A$3,MATCH('Data above threshold'!$A145,'Raw Data'!$B$4:$B$185,0),MATCH('Data above threshold'!AP$4,'Raw Data'!$3:$3,0)-1)),"",OFFSET('Raw Data'!$A$3,MATCH('Data above threshold'!$A145,'Raw Data'!$B$4:$B$185,0),MATCH('Data above threshold'!AP$4,'Raw Data'!$3:$3,0)-1))</f>
        <v>1.83</v>
      </c>
      <c r="AQ145" s="107" t="n">
        <f aca="true">IF(ISBLANK(OFFSET('Raw Data'!$A$3,MATCH('Data above threshold'!$A145,'Raw Data'!$B$4:$B$185,0),MATCH('Data above threshold'!AQ$4,'Raw Data'!$3:$3,0)-1)),"",OFFSET('Raw Data'!$A$3,MATCH('Data above threshold'!$A145,'Raw Data'!$B$4:$B$185,0),MATCH('Data above threshold'!AQ$4,'Raw Data'!$3:$3,0)-1))</f>
        <v>3</v>
      </c>
      <c r="AR145" s="107" t="n">
        <f aca="true">IF(ISBLANK(OFFSET('Raw Data'!$A$3,MATCH('Data above threshold'!$A145,'Raw Data'!$B$4:$B$185,0),MATCH('Data above threshold'!AR$4,'Raw Data'!$3:$3,0)-1)),"",OFFSET('Raw Data'!$A$3,MATCH('Data above threshold'!$A145,'Raw Data'!$B$4:$B$185,0),MATCH('Data above threshold'!AR$4,'Raw Data'!$3:$3,0)-1))</f>
        <v>0</v>
      </c>
      <c r="AS145" s="107" t="n">
        <f aca="true">IF(ISBLANK(OFFSET('Raw Data'!$A$3,MATCH('Data above threshold'!$A145,'Raw Data'!$B$4:$B$185,0),MATCH('Data above threshold'!AS$4,'Raw Data'!$3:$3,0)-1)),"",OFFSET('Raw Data'!$A$3,MATCH('Data above threshold'!$A145,'Raw Data'!$B$4:$B$185,0),MATCH('Data above threshold'!AS$4,'Raw Data'!$3:$3,0)-1))</f>
        <v>1.33</v>
      </c>
      <c r="AT145" s="107" t="n">
        <f aca="true">IF(ISBLANK(OFFSET('Raw Data'!$A$3,MATCH('Data above threshold'!$A145,'Raw Data'!$B$4:$B$185,0),MATCH('Data above threshold'!AT$4,'Raw Data'!$3:$3,0)-1)),"",OFFSET('Raw Data'!$A$3,MATCH('Data above threshold'!$A145,'Raw Data'!$B$4:$B$185,0),MATCH('Data above threshold'!AT$4,'Raw Data'!$3:$3,0)-1))</f>
        <v>2.5</v>
      </c>
      <c r="AU145" s="107" t="n">
        <f aca="true">IF(ISBLANK(OFFSET('Raw Data'!$A$3,MATCH('Data above threshold'!$A145,'Raw Data'!$B$4:$B$185,0),MATCH('Data above threshold'!AU$4,'Raw Data'!$3:$3,0)-1)),"",OFFSET('Raw Data'!$A$3,MATCH('Data above threshold'!$A145,'Raw Data'!$B$4:$B$185,0),MATCH('Data above threshold'!AU$4,'Raw Data'!$3:$3,0)-1))</f>
        <v>1.33</v>
      </c>
      <c r="AV145" s="107" t="n">
        <f aca="true">IF(ISBLANK(OFFSET('Raw Data'!$A$3,MATCH('Data above threshold'!$A145,'Raw Data'!$B$4:$B$185,0),MATCH('Data above threshold'!AV$4,'Raw Data'!$3:$3,0)-1)),"",OFFSET('Raw Data'!$A$3,MATCH('Data above threshold'!$A145,'Raw Data'!$B$4:$B$185,0),MATCH('Data above threshold'!AV$4,'Raw Data'!$3:$3,0)-1))</f>
        <v>1.75</v>
      </c>
      <c r="AW145" s="107" t="n">
        <f aca="true">IF(ISBLANK(OFFSET('Raw Data'!$A$3,MATCH('Data above threshold'!$A145,'Raw Data'!$B$4:$B$185,0),MATCH('Data above threshold'!AW$4,'Raw Data'!$3:$3,0)-1)),"",OFFSET('Raw Data'!$A$3,MATCH('Data above threshold'!$A145,'Raw Data'!$B$4:$B$185,0),MATCH('Data above threshold'!AW$4,'Raw Data'!$3:$3,0)-1))</f>
        <v>1.54</v>
      </c>
      <c r="AX145" s="107" t="n">
        <f aca="true">IF(ISBLANK(OFFSET('Raw Data'!$A$3,MATCH('Data above threshold'!$A145,'Raw Data'!$B$4:$B$185,0),MATCH('Data above threshold'!AX$4,'Raw Data'!$3:$3,0)-1)),"",OFFSET('Raw Data'!$A$3,MATCH('Data above threshold'!$A145,'Raw Data'!$B$4:$B$185,0),MATCH('Data above threshold'!AX$4,'Raw Data'!$3:$3,0)-1))</f>
        <v>2</v>
      </c>
      <c r="AY145" s="107" t="str">
        <f aca="true">IF(ISBLANK(OFFSET('Raw Data'!$A$3,MATCH('Data above threshold'!$A145,'Raw Data'!$B$4:$B$185,0),MATCH('Data above threshold'!AY$4,'Raw Data'!$3:$3,0)-1)),"",OFFSET('Raw Data'!$A$3,MATCH('Data above threshold'!$A145,'Raw Data'!$B$4:$B$185,0),MATCH('Data above threshold'!AY$4,'Raw Data'!$3:$3,0)-1))</f>
        <v/>
      </c>
      <c r="AZ145" s="107" t="n">
        <f aca="true">IF(ISBLANK(OFFSET('Raw Data'!$A$3,MATCH('Data above threshold'!$A145,'Raw Data'!$B$4:$B$185,0),MATCH('Data above threshold'!AZ$4,'Raw Data'!$3:$3,0)-1)),"",OFFSET('Raw Data'!$A$3,MATCH('Data above threshold'!$A145,'Raw Data'!$B$4:$B$185,0),MATCH('Data above threshold'!AZ$4,'Raw Data'!$3:$3,0)-1))</f>
        <v>2</v>
      </c>
      <c r="BA145" s="107" t="n">
        <f aca="true">IF(ISBLANK(OFFSET('Raw Data'!$A$3,MATCH('Data above threshold'!$A145,'Raw Data'!$B$4:$B$185,0),MATCH('Data above threshold'!BA$4,'Raw Data'!$3:$3,0)-1)),"",OFFSET('Raw Data'!$A$3,MATCH('Data above threshold'!$A145,'Raw Data'!$B$4:$B$185,0),MATCH('Data above threshold'!BA$4,'Raw Data'!$3:$3,0)-1))</f>
        <v>1.89</v>
      </c>
      <c r="BB145" s="107" t="n">
        <f aca="true">IF(ISBLANK(OFFSET('Raw Data'!$A$3,MATCH('Data above threshold'!$A145,'Raw Data'!$B$4:$B$185,0),MATCH('Data above threshold'!BB$4,'Raw Data'!$3:$3,0)-1)),"",OFFSET('Raw Data'!$A$3,MATCH('Data above threshold'!$A145,'Raw Data'!$B$4:$B$185,0),MATCH('Data above threshold'!BB$4,'Raw Data'!$3:$3,0)-1))</f>
        <v>1.58</v>
      </c>
      <c r="BC145" s="107" t="n">
        <f aca="true">IF(ISBLANK(OFFSET('Raw Data'!$A$3,MATCH('Data above threshold'!$A145,'Raw Data'!$B$4:$B$185,0),MATCH('Data above threshold'!BC$4,'Raw Data'!$3:$3,0)-1)),"",OFFSET('Raw Data'!$A$3,MATCH('Data above threshold'!$A145,'Raw Data'!$B$4:$B$185,0),MATCH('Data above threshold'!BC$4,'Raw Data'!$3:$3,0)-1))</f>
        <v>2</v>
      </c>
      <c r="BD145" s="107" t="n">
        <f aca="true">IF(ISBLANK(OFFSET('Raw Data'!$A$3,MATCH('Data above threshold'!$A145,'Raw Data'!$B$4:$B$185,0),MATCH('Data above threshold'!BD$4,'Raw Data'!$3:$3,0)-1)),"",OFFSET('Raw Data'!$A$3,MATCH('Data above threshold'!$A145,'Raw Data'!$B$4:$B$185,0),MATCH('Data above threshold'!BD$4,'Raw Data'!$3:$3,0)-1))</f>
        <v>0.67</v>
      </c>
      <c r="BE145" s="107" t="n">
        <f aca="true">IF(ISBLANK(OFFSET('Raw Data'!$A$3,MATCH('Data above threshold'!$A145,'Raw Data'!$B$4:$B$185,0),MATCH('Data above threshold'!BE$4,'Raw Data'!$3:$3,0)-1)),"",OFFSET('Raw Data'!$A$3,MATCH('Data above threshold'!$A145,'Raw Data'!$B$4:$B$185,0),MATCH('Data above threshold'!BE$4,'Raw Data'!$3:$3,0)-1))</f>
        <v>1.67</v>
      </c>
      <c r="BF145" s="107" t="n">
        <f aca="true">IF(ISBLANK(OFFSET('Raw Data'!$A$3,MATCH('Data above threshold'!$A145,'Raw Data'!$B$4:$B$185,0),MATCH('Data above threshold'!BF$4,'Raw Data'!$3:$3,0)-1)),"",OFFSET('Raw Data'!$A$3,MATCH('Data above threshold'!$A145,'Raw Data'!$B$4:$B$185,0),MATCH('Data above threshold'!BF$4,'Raw Data'!$3:$3,0)-1))</f>
        <v>1.42</v>
      </c>
      <c r="BG145" s="107" t="n">
        <f aca="true">IF(ISBLANK(OFFSET('Raw Data'!$A$3,MATCH('Data above threshold'!$A145,'Raw Data'!$B$4:$B$185,0),MATCH('Data above threshold'!BG$4,'Raw Data'!$3:$3,0)-1)),"",OFFSET('Raw Data'!$A$3,MATCH('Data above threshold'!$A145,'Raw Data'!$B$4:$B$185,0),MATCH('Data above threshold'!BG$4,'Raw Data'!$3:$3,0)-1))</f>
        <v>2</v>
      </c>
      <c r="BH145" s="107" t="n">
        <f aca="true">IF(ISBLANK(OFFSET('Raw Data'!$A$3,MATCH('Data above threshold'!$A145,'Raw Data'!$B$4:$B$185,0),MATCH('Data above threshold'!BH$4,'Raw Data'!$3:$3,0)-1)),"",OFFSET('Raw Data'!$A$3,MATCH('Data above threshold'!$A145,'Raw Data'!$B$4:$B$185,0),MATCH('Data above threshold'!BH$4,'Raw Data'!$3:$3,0)-1))</f>
        <v>2</v>
      </c>
      <c r="BI145" s="107" t="n">
        <f aca="true">IF(ISBLANK(OFFSET('Raw Data'!$A$3,MATCH('Data above threshold'!$A145,'Raw Data'!$B$4:$B$185,0),MATCH('Data above threshold'!BI$4,'Raw Data'!$3:$3,0)-1)),"",OFFSET('Raw Data'!$A$3,MATCH('Data above threshold'!$A145,'Raw Data'!$B$4:$B$185,0),MATCH('Data above threshold'!BI$4,'Raw Data'!$3:$3,0)-1))</f>
        <v>1</v>
      </c>
      <c r="BJ145" s="107" t="n">
        <f aca="true">IF(ISBLANK(OFFSET('Raw Data'!$A$3,MATCH('Data above threshold'!$A145,'Raw Data'!$B$4:$B$185,0),MATCH('Data above threshold'!BJ$4,'Raw Data'!$3:$3,0)-1)),"",OFFSET('Raw Data'!$A$3,MATCH('Data above threshold'!$A145,'Raw Data'!$B$4:$B$185,0),MATCH('Data above threshold'!BJ$4,'Raw Data'!$3:$3,0)-1))</f>
        <v>1.67</v>
      </c>
      <c r="BK145" s="107" t="n">
        <f aca="true">IF(ISBLANK(OFFSET('Raw Data'!$A$3,MATCH('Data above threshold'!$A145,'Raw Data'!$B$4:$B$185,0),MATCH('Data above threshold'!BK$4,'Raw Data'!$3:$3,0)-1)),"",OFFSET('Raw Data'!$A$3,MATCH('Data above threshold'!$A145,'Raw Data'!$B$4:$B$185,0),MATCH('Data above threshold'!BK$4,'Raw Data'!$3:$3,0)-1))</f>
        <v>1.17</v>
      </c>
      <c r="BL145" s="107" t="n">
        <f aca="true">IF(ISBLANK(OFFSET('Raw Data'!$A$3,MATCH('Data above threshold'!$A145,'Raw Data'!$B$4:$B$185,0),MATCH('Data above threshold'!BL$4,'Raw Data'!$3:$3,0)-1)),"",OFFSET('Raw Data'!$A$3,MATCH('Data above threshold'!$A145,'Raw Data'!$B$4:$B$185,0),MATCH('Data above threshold'!BL$4,'Raw Data'!$3:$3,0)-1))</f>
        <v>1.33</v>
      </c>
      <c r="BM145" s="107" t="n">
        <f aca="true">IF(ISBLANK(OFFSET('Raw Data'!$A$3,MATCH('Data above threshold'!$A145,'Raw Data'!$B$4:$B$185,0),MATCH('Data above threshold'!BM$4,'Raw Data'!$3:$3,0)-1)),"",OFFSET('Raw Data'!$A$3,MATCH('Data above threshold'!$A145,'Raw Data'!$B$4:$B$185,0),MATCH('Data above threshold'!BM$4,'Raw Data'!$3:$3,0)-1))</f>
        <v>1.83</v>
      </c>
      <c r="BN145" s="107" t="n">
        <f aca="true">IF(ISBLANK(OFFSET('Raw Data'!$A$3,MATCH('Data above threshold'!$A145,'Raw Data'!$B$4:$B$185,0),MATCH('Data above threshold'!BN$4,'Raw Data'!$3:$3,0)-1)),"",OFFSET('Raw Data'!$A$3,MATCH('Data above threshold'!$A145,'Raw Data'!$B$4:$B$185,0),MATCH('Data above threshold'!BN$4,'Raw Data'!$3:$3,0)-1))</f>
        <v>1.33</v>
      </c>
      <c r="BO145" s="107" t="str">
        <f aca="true">IF(ISBLANK(OFFSET('Raw Data'!$A$3,MATCH('Data above threshold'!$A145,'Raw Data'!$B$4:$B$185,0),MATCH('Data above threshold'!BO$4,'Raw Data'!$3:$3,0)-1)),"",OFFSET('Raw Data'!$A$3,MATCH('Data above threshold'!$A145,'Raw Data'!$B$4:$B$185,0),MATCH('Data above threshold'!BO$4,'Raw Data'!$3:$3,0)-1))</f>
        <v/>
      </c>
      <c r="BP145" s="107" t="n">
        <f aca="true">IF(ISBLANK(OFFSET('Raw Data'!$A$3,MATCH('Data above threshold'!$A145,'Raw Data'!$B$4:$B$185,0),MATCH('Data above threshold'!BP$4,'Raw Data'!$3:$3,0)-1)),"",OFFSET('Raw Data'!$A$3,MATCH('Data above threshold'!$A145,'Raw Data'!$B$4:$B$185,0),MATCH('Data above threshold'!BP$4,'Raw Data'!$3:$3,0)-1))</f>
        <v>1.67</v>
      </c>
      <c r="BQ145" s="107" t="n">
        <f aca="true">IF(ISBLANK(OFFSET('Raw Data'!$A$3,MATCH('Data above threshold'!$A145,'Raw Data'!$B$4:$B$185,0),MATCH('Data above threshold'!BQ$4,'Raw Data'!$3:$3,0)-1)),"",OFFSET('Raw Data'!$A$3,MATCH('Data above threshold'!$A145,'Raw Data'!$B$4:$B$185,0),MATCH('Data above threshold'!BQ$4,'Raw Data'!$3:$3,0)-1))</f>
        <v>1.17</v>
      </c>
      <c r="BR145" s="107" t="n">
        <f aca="true">IF(ISBLANK(OFFSET('Raw Data'!$A$3,MATCH('Data above threshold'!$A145,'Raw Data'!$B$4:$B$185,0),MATCH('Data above threshold'!BR$4,'Raw Data'!$3:$3,0)-1)),"",OFFSET('Raw Data'!$A$3,MATCH('Data above threshold'!$A145,'Raw Data'!$B$4:$B$185,0),MATCH('Data above threshold'!BR$4,'Raw Data'!$3:$3,0)-1))</f>
        <v>1</v>
      </c>
      <c r="BS145" s="107" t="n">
        <f aca="true">IF(ISBLANK(OFFSET('Raw Data'!$A$3,MATCH('Data above threshold'!$A145,'Raw Data'!$B$4:$B$185,0),MATCH('Data above threshold'!BS$4,'Raw Data'!$3:$3,0)-1)),"",OFFSET('Raw Data'!$A$3,MATCH('Data above threshold'!$A145,'Raw Data'!$B$4:$B$185,0),MATCH('Data above threshold'!BS$4,'Raw Data'!$3:$3,0)-1))</f>
        <v>1</v>
      </c>
      <c r="BT145" s="107" t="str">
        <f aca="true">IF(ISBLANK(OFFSET('Raw Data'!$A$3,MATCH('Data above threshold'!$A145,'Raw Data'!$B$4:$B$185,0),MATCH('Data above threshold'!BT$4,'Raw Data'!$3:$3,0)-1)),"",OFFSET('Raw Data'!$A$3,MATCH('Data above threshold'!$A145,'Raw Data'!$B$4:$B$185,0),MATCH('Data above threshold'!BT$4,'Raw Data'!$3:$3,0)-1))</f>
        <v/>
      </c>
      <c r="BU145" s="107" t="n">
        <f aca="true">IF(ISBLANK(OFFSET('Raw Data'!$A$3,MATCH('Data above threshold'!$A145,'Raw Data'!$B$4:$B$185,0),MATCH('Data above threshold'!BU$4,'Raw Data'!$3:$3,0)-1)),"",OFFSET('Raw Data'!$A$3,MATCH('Data above threshold'!$A145,'Raw Data'!$B$4:$B$185,0),MATCH('Data above threshold'!BU$4,'Raw Data'!$3:$3,0)-1))</f>
        <v>1.5</v>
      </c>
      <c r="BV145" s="107" t="n">
        <f aca="true">IF(ISBLANK(OFFSET('Raw Data'!$A$3,MATCH('Data above threshold'!$A145,'Raw Data'!$B$4:$B$185,0),MATCH('Data above threshold'!BV$4,'Raw Data'!$3:$3,0)-1)),"",OFFSET('Raw Data'!$A$3,MATCH('Data above threshold'!$A145,'Raw Data'!$B$4:$B$185,0),MATCH('Data above threshold'!BV$4,'Raw Data'!$3:$3,0)-1))</f>
        <v>0.33</v>
      </c>
      <c r="BW145" s="107" t="n">
        <f aca="true">IF(ISBLANK(OFFSET('Raw Data'!$A$3,MATCH('Data above threshold'!$A145,'Raw Data'!$B$4:$B$185,0),MATCH('Data above threshold'!BW$4,'Raw Data'!$3:$3,0)-1)),"",OFFSET('Raw Data'!$A$3,MATCH('Data above threshold'!$A145,'Raw Data'!$B$4:$B$185,0),MATCH('Data above threshold'!BW$4,'Raw Data'!$3:$3,0)-1))</f>
        <v>3</v>
      </c>
      <c r="BX145" s="107" t="n">
        <f aca="true">IF(ISBLANK(OFFSET('Raw Data'!$A$3,MATCH('Data above threshold'!$A145,'Raw Data'!$B$4:$B$185,0),MATCH('Data above threshold'!BX$4,'Raw Data'!$3:$3,0)-1)),"",OFFSET('Raw Data'!$A$3,MATCH('Data above threshold'!$A145,'Raw Data'!$B$4:$B$185,0),MATCH('Data above threshold'!BX$4,'Raw Data'!$3:$3,0)-1))</f>
        <v>2</v>
      </c>
      <c r="BY145" s="107" t="n">
        <f aca="true">IF(ISBLANK(OFFSET('Raw Data'!$A$3,MATCH('Data above threshold'!$A145,'Raw Data'!$B$4:$B$185,0),MATCH('Data above threshold'!BY$4,'Raw Data'!$3:$3,0)-1)),"",OFFSET('Raw Data'!$A$3,MATCH('Data above threshold'!$A145,'Raw Data'!$B$4:$B$185,0),MATCH('Data above threshold'!BY$4,'Raw Data'!$3:$3,0)-1))</f>
        <v>2</v>
      </c>
      <c r="BZ145" s="107" t="n">
        <f aca="true">IF(ISBLANK(OFFSET('Raw Data'!$A$3,MATCH('Data above threshold'!$A145,'Raw Data'!$B$4:$B$185,0),MATCH('Data above threshold'!BZ$4,'Raw Data'!$3:$3,0)-1)),"",OFFSET('Raw Data'!$A$3,MATCH('Data above threshold'!$A145,'Raw Data'!$B$4:$B$185,0),MATCH('Data above threshold'!BZ$4,'Raw Data'!$3:$3,0)-1))</f>
        <v>1.58</v>
      </c>
      <c r="CA145" s="107" t="n">
        <f aca="true">IF(ISBLANK(OFFSET('Raw Data'!$A$3,MATCH('Data above threshold'!$A145,'Raw Data'!$B$4:$B$185,0),MATCH('Data above threshold'!CA$4,'Raw Data'!$3:$3,0)-1)),"",OFFSET('Raw Data'!$A$3,MATCH('Data above threshold'!$A145,'Raw Data'!$B$4:$B$185,0),MATCH('Data above threshold'!CA$4,'Raw Data'!$3:$3,0)-1))</f>
        <v>2.33</v>
      </c>
      <c r="CB145" s="107" t="n">
        <f aca="true">IF(ISBLANK(OFFSET('Raw Data'!$A$3,MATCH('Data above threshold'!$A145,'Raw Data'!$B$4:$B$185,0),MATCH('Data above threshold'!CB$4,'Raw Data'!$3:$3,0)-1)),"",OFFSET('Raw Data'!$A$3,MATCH('Data above threshold'!$A145,'Raw Data'!$B$4:$B$185,0),MATCH('Data above threshold'!CB$4,'Raw Data'!$3:$3,0)-1))</f>
        <v>0.83</v>
      </c>
      <c r="CC145" s="107" t="n">
        <f aca="true">IF(ISBLANK(OFFSET('Raw Data'!$A$3,MATCH('Data above threshold'!$A145,'Raw Data'!$B$4:$B$185,0),MATCH('Data above threshold'!CC$4,'Raw Data'!$3:$3,0)-1)),"",OFFSET('Raw Data'!$A$3,MATCH('Data above threshold'!$A145,'Raw Data'!$B$4:$B$185,0),MATCH('Data above threshold'!CC$4,'Raw Data'!$3:$3,0)-1))</f>
        <v>2</v>
      </c>
      <c r="CD145" s="107" t="n">
        <f aca="true">IF(ISBLANK(OFFSET('Raw Data'!$A$3,MATCH('Data above threshold'!$A145,'Raw Data'!$B$4:$B$185,0),MATCH('Data above threshold'!CD$4,'Raw Data'!$3:$3,0)-1)),"",OFFSET('Raw Data'!$A$3,MATCH('Data above threshold'!$A145,'Raw Data'!$B$4:$B$185,0),MATCH('Data above threshold'!CD$4,'Raw Data'!$3:$3,0)-1))</f>
        <v>2</v>
      </c>
      <c r="CE145" s="107" t="n">
        <f aca="true">IF(ISBLANK(OFFSET('Raw Data'!$A$3,MATCH('Data above threshold'!$A145,'Raw Data'!$B$4:$B$185,0),MATCH('Data above threshold'!CE$4,'Raw Data'!$3:$3,0)-1)),"",OFFSET('Raw Data'!$A$3,MATCH('Data above threshold'!$A145,'Raw Data'!$B$4:$B$185,0),MATCH('Data above threshold'!CE$4,'Raw Data'!$3:$3,0)-1))</f>
        <v>1.58</v>
      </c>
      <c r="CF145" s="107" t="n">
        <f aca="true">IF(ISBLANK(OFFSET('Raw Data'!$A$3,MATCH('Data above threshold'!$A145,'Raw Data'!$B$4:$B$185,0),MATCH('Data above threshold'!CF$4,'Raw Data'!$3:$3,0)-1)),"",OFFSET('Raw Data'!$A$3,MATCH('Data above threshold'!$A145,'Raw Data'!$B$4:$B$185,0),MATCH('Data above threshold'!CF$4,'Raw Data'!$3:$3,0)-1))</f>
        <v>1.5</v>
      </c>
      <c r="CG145" s="107" t="n">
        <f aca="true">IF(ISBLANK(OFFSET('Raw Data'!$A$3,MATCH('Data above threshold'!$A145,'Raw Data'!$B$4:$B$185,0),MATCH('Data above threshold'!CG$4,'Raw Data'!$3:$3,0)-1)),"",OFFSET('Raw Data'!$A$3,MATCH('Data above threshold'!$A145,'Raw Data'!$B$4:$B$185,0),MATCH('Data above threshold'!CG$4,'Raw Data'!$3:$3,0)-1))</f>
        <v>2.17</v>
      </c>
      <c r="CH145" s="107" t="n">
        <f aca="true">IF(ISBLANK(OFFSET('Raw Data'!$A$3,MATCH('Data above threshold'!$A145,'Raw Data'!$B$4:$B$185,0),MATCH('Data above threshold'!CH$4,'Raw Data'!$3:$3,0)-1)),"",OFFSET('Raw Data'!$A$3,MATCH('Data above threshold'!$A145,'Raw Data'!$B$4:$B$185,0),MATCH('Data above threshold'!CH$4,'Raw Data'!$3:$3,0)-1))</f>
        <v>2</v>
      </c>
      <c r="CI145" s="107" t="n">
        <f aca="true">IF(ISBLANK(OFFSET('Raw Data'!$A$3,MATCH('Data above threshold'!$A145,'Raw Data'!$B$4:$B$185,0),MATCH('Data above threshold'!CI$4,'Raw Data'!$3:$3,0)-1)),"",OFFSET('Raw Data'!$A$3,MATCH('Data above threshold'!$A145,'Raw Data'!$B$4:$B$185,0),MATCH('Data above threshold'!CI$4,'Raw Data'!$3:$3,0)-1))</f>
        <v>0.6</v>
      </c>
      <c r="CJ145" s="107" t="n">
        <f aca="true">IF(ISBLANK(OFFSET('Raw Data'!$A$3,MATCH('Data above threshold'!$A145,'Raw Data'!$B$4:$B$185,0),MATCH('Data above threshold'!CJ$4,'Raw Data'!$3:$3,0)-1)),"",OFFSET('Raw Data'!$A$3,MATCH('Data above threshold'!$A145,'Raw Data'!$B$4:$B$185,0),MATCH('Data above threshold'!CJ$4,'Raw Data'!$3:$3,0)-1))</f>
        <v>1.5</v>
      </c>
      <c r="CK145" s="107" t="n">
        <f aca="true">IF(ISBLANK(OFFSET('Raw Data'!$A$3,MATCH('Data above threshold'!$A145,'Raw Data'!$B$4:$B$185,0),MATCH('Data above threshold'!CK$4,'Raw Data'!$3:$3,0)-1)),"",OFFSET('Raw Data'!$A$3,MATCH('Data above threshold'!$A145,'Raw Data'!$B$4:$B$185,0),MATCH('Data above threshold'!CK$4,'Raw Data'!$3:$3,0)-1))</f>
        <v>2</v>
      </c>
      <c r="CL145" s="107" t="n">
        <f aca="true">IF(ISBLANK(OFFSET('Raw Data'!$A$3,MATCH('Data above threshold'!$A145,'Raw Data'!$B$4:$B$185,0),MATCH('Data above threshold'!CL$4,'Raw Data'!$3:$3,0)-1)),"",OFFSET('Raw Data'!$A$3,MATCH('Data above threshold'!$A145,'Raw Data'!$B$4:$B$185,0),MATCH('Data above threshold'!CL$4,'Raw Data'!$3:$3,0)-1))</f>
        <v>1</v>
      </c>
      <c r="CM145" s="107" t="n">
        <f aca="true">IF(ISBLANK(OFFSET('Raw Data'!$A$3,MATCH('Data above threshold'!$A145,'Raw Data'!$B$4:$B$185,0),MATCH('Data above threshold'!CM$4,'Raw Data'!$3:$3,0)-1)),"",OFFSET('Raw Data'!$A$3,MATCH('Data above threshold'!$A145,'Raw Data'!$B$4:$B$185,0),MATCH('Data above threshold'!CM$4,'Raw Data'!$3:$3,0)-1))</f>
        <v>2.75</v>
      </c>
      <c r="CN145" s="107" t="n">
        <f aca="true">IF(ISBLANK(OFFSET('Raw Data'!$A$3,MATCH('Data above threshold'!$A145,'Raw Data'!$B$4:$B$185,0),MATCH('Data above threshold'!CN$4,'Raw Data'!$3:$3,0)-1)),"",OFFSET('Raw Data'!$A$3,MATCH('Data above threshold'!$A145,'Raw Data'!$B$4:$B$185,0),MATCH('Data above threshold'!CN$4,'Raw Data'!$3:$3,0)-1))</f>
        <v>0.42</v>
      </c>
      <c r="CO145" s="107" t="n">
        <f aca="true">IF(ISBLANK(OFFSET('Raw Data'!$A$3,MATCH('Data above threshold'!$A145,'Raw Data'!$B$4:$B$185,0),MATCH('Data above threshold'!CO$4,'Raw Data'!$3:$3,0)-1)),"",OFFSET('Raw Data'!$A$3,MATCH('Data above threshold'!$A145,'Raw Data'!$B$4:$B$185,0),MATCH('Data above threshold'!CO$4,'Raw Data'!$3:$3,0)-1))</f>
        <v>2.33</v>
      </c>
      <c r="CP145" s="107" t="n">
        <f aca="true">IF(ISBLANK(OFFSET('Raw Data'!$A$3,MATCH('Data above threshold'!$A145,'Raw Data'!$B$4:$B$185,0),MATCH('Data above threshold'!CP$4,'Raw Data'!$3:$3,0)-1)),"",OFFSET('Raw Data'!$A$3,MATCH('Data above threshold'!$A145,'Raw Data'!$B$4:$B$185,0),MATCH('Data above threshold'!CP$4,'Raw Data'!$3:$3,0)-1))</f>
        <v>0</v>
      </c>
      <c r="CQ145" s="107" t="n">
        <f aca="true">IF(ISBLANK(OFFSET('Raw Data'!$A$3,MATCH('Data above threshold'!$A145,'Raw Data'!$B$4:$B$185,0),MATCH('Data above threshold'!CQ$4,'Raw Data'!$3:$3,0)-1)),"",OFFSET('Raw Data'!$A$3,MATCH('Data above threshold'!$A145,'Raw Data'!$B$4:$B$185,0),MATCH('Data above threshold'!CQ$4,'Raw Data'!$3:$3,0)-1))</f>
        <v>1.33</v>
      </c>
      <c r="CR145" s="107" t="n">
        <f aca="true">IF(ISBLANK(OFFSET('Raw Data'!$A$3,MATCH('Data above threshold'!$A145,'Raw Data'!$B$4:$B$185,0),MATCH('Data above threshold'!CR$4,'Raw Data'!$3:$3,0)-1)),"",OFFSET('Raw Data'!$A$3,MATCH('Data above threshold'!$A145,'Raw Data'!$B$4:$B$185,0),MATCH('Data above threshold'!CR$4,'Raw Data'!$3:$3,0)-1))</f>
        <v>0.5</v>
      </c>
    </row>
    <row r="146" customFormat="false" ht="15.5" hidden="false" customHeight="false" outlineLevel="0" collapsed="false">
      <c r="A146" s="107" t="n">
        <v>5212</v>
      </c>
      <c r="B146" s="107" t="n">
        <v>4</v>
      </c>
      <c r="C146" s="107" t="str">
        <f aca="true">IF(ISBLANK(OFFSET('Raw Data'!$A$3,MATCH('Data above threshold'!$A146,'Raw Data'!$B$4:$B$185,0),MATCH('Data above threshold'!C$4,'Raw Data'!$3:$3,0)-1)),"",OFFSET('Raw Data'!$A$3,MATCH('Data above threshold'!$A146,'Raw Data'!$B$4:$B$185,0),MATCH('Data above threshold'!C$4,'Raw Data'!$3:$3,0)-1))</f>
        <v/>
      </c>
      <c r="D146" s="107" t="str">
        <f aca="true">IF(ISBLANK(OFFSET('Raw Data'!$A$3,MATCH('Data above threshold'!$A146,'Raw Data'!$B$4:$B$185,0),MATCH('Data above threshold'!D$4,'Raw Data'!$3:$3,0)-1)),"",OFFSET('Raw Data'!$A$3,MATCH('Data above threshold'!$A146,'Raw Data'!$B$4:$B$185,0),MATCH('Data above threshold'!D$4,'Raw Data'!$3:$3,0)-1))</f>
        <v>Expert assessment data - D.2.3</v>
      </c>
      <c r="E146" s="107" t="str">
        <f aca="true">IF(ISBLANK(OFFSET('Raw Data'!$A$3,MATCH('Data above threshold'!$A146,'Raw Data'!$B$4:$B$185,0),MATCH('Data above threshold'!E$4,'Raw Data'!$3:$3,0)-1)),"",OFFSET('Raw Data'!$A$3,MATCH('Data above threshold'!$A146,'Raw Data'!$B$4:$B$185,0),MATCH('Data above threshold'!E$4,'Raw Data'!$3:$3,0)-1))</f>
        <v>The Online Marketplace: Laws that protect consumer’s privacy in relation to online transaction (personal data protection) </v>
      </c>
      <c r="F146" s="107" t="str">
        <f aca="true">IF(ISBLANK(OFFSET('Raw Data'!$A$3,MATCH('Data above threshold'!$A146,'Raw Data'!$B$4:$B$185,0),MATCH('Data above threshold'!F$4,'Raw Data'!$3:$3,0)-1)),"",OFFSET('Raw Data'!$A$3,MATCH('Data above threshold'!$A146,'Raw Data'!$B$4:$B$185,0),MATCH('Data above threshold'!F$4,'Raw Data'!$3:$3,0)-1))</f>
        <v/>
      </c>
      <c r="G146" s="107" t="str">
        <f aca="true">IF(ISBLANK(OFFSET('Raw Data'!$A$3,MATCH('Data above threshold'!$A146,'Raw Data'!$B$4:$B$185,0),MATCH('Data above threshold'!G$4,'Raw Data'!$3:$3,0)-1)),"",OFFSET('Raw Data'!$A$3,MATCH('Data above threshold'!$A146,'Raw Data'!$B$4:$B$185,0),MATCH('Data above threshold'!G$4,'Raw Data'!$3:$3,0)-1))</f>
        <v/>
      </c>
      <c r="H146" s="107" t="str">
        <f aca="true">IF(ISBLANK(OFFSET('Raw Data'!$A$3,MATCH('Data above threshold'!$A146,'Raw Data'!$B$4:$B$185,0),MATCH('Data above threshold'!H$4,'Raw Data'!$3:$3,0)-1)),"",OFFSET('Raw Data'!$A$3,MATCH('Data above threshold'!$A146,'Raw Data'!$B$4:$B$185,0),MATCH('Data above threshold'!H$4,'Raw Data'!$3:$3,0)-1))</f>
        <v>Consumers International Survey</v>
      </c>
      <c r="I146" s="107" t="str">
        <f aca="true">IF(ISBLANK(OFFSET('Raw Data'!$A$3,MATCH('Data above threshold'!$A146,'Raw Data'!$B$4:$B$185,0),MATCH('Data above threshold'!I$4,'Raw Data'!$3:$3,0)-1)),"",OFFSET('Raw Data'!$A$3,MATCH('Data above threshold'!$A146,'Raw Data'!$B$4:$B$185,0),MATCH('Data above threshold'!I$4,'Raw Data'!$3:$3,0)-1))</f>
        <v/>
      </c>
      <c r="J146" s="107" t="str">
        <f aca="true">IF(ISBLANK(OFFSET('Raw Data'!$A$3,MATCH('Data above threshold'!$A146,'Raw Data'!$B$4:$B$185,0),MATCH('Data above threshold'!J$4,'Raw Data'!$3:$3,0)-1)),"",OFFSET('Raw Data'!$A$3,MATCH('Data above threshold'!$A146,'Raw Data'!$B$4:$B$185,0),MATCH('Data above threshold'!J$4,'Raw Data'!$3:$3,0)-1))</f>
        <v/>
      </c>
      <c r="K146" s="107" t="str">
        <f aca="true">IF(ISBLANK(OFFSET('Raw Data'!$A$3,MATCH('Data above threshold'!$A146,'Raw Data'!$B$4:$B$185,0),MATCH('Data above threshold'!K$4,'Raw Data'!$3:$3,0)-1)),"",OFFSET('Raw Data'!$A$3,MATCH('Data above threshold'!$A146,'Raw Data'!$B$4:$B$185,0),MATCH('Data above threshold'!K$4,'Raw Data'!$3:$3,0)-1))</f>
        <v>Plus</v>
      </c>
      <c r="L146" s="107" t="str">
        <f aca="true">IF(ISBLANK(OFFSET('Raw Data'!$A$3,MATCH('Data above threshold'!$A146,'Raw Data'!$B$4:$B$185,0),MATCH('Data above threshold'!L$4,'Raw Data'!$3:$3,0)-1)),"",OFFSET('Raw Data'!$A$3,MATCH('Data above threshold'!$A146,'Raw Data'!$B$4:$B$185,0),MATCH('Data above threshold'!L$4,'Raw Data'!$3:$3,0)-1))</f>
        <v/>
      </c>
      <c r="M146" s="105" t="n">
        <f aca="false" t="array" ref="M146:M146">IFERROR(SKEW(IF(ISNUMBER(Q146:CR146),Q146:CR146,"")),"")</f>
        <v>-0.758795041153826</v>
      </c>
      <c r="N146" s="107" t="n">
        <v>0</v>
      </c>
      <c r="O146" s="107" t="str">
        <f aca="true">IF(ISBLANK(OFFSET('Raw Data'!$A$3,MATCH('Data above threshold'!$A146,'Raw Data'!$B$4:$B$185,0),MATCH('Data above threshold'!O$4,'Raw Data'!$3:$3,0)-1)),"",OFFSET('Raw Data'!$A$3,MATCH('Data above threshold'!$A146,'Raw Data'!$B$4:$B$185,0),MATCH('Data above threshold'!O$4,'Raw Data'!$3:$3,0)-1))</f>
        <v/>
      </c>
      <c r="P146" s="106" t="n">
        <f aca="false" t="array" ref="P146:P146">IF(B146&lt;4,"",1-IFERROR(SUM(ISNUMBER(Q146:CR146)*(1-$Q$3:$CR$3))/COUNTIF($Q$3:$CR$3,0),0))</f>
        <v>0.0875</v>
      </c>
      <c r="Q146" s="107" t="n">
        <f aca="true">IF(ISBLANK(OFFSET('Raw Data'!$A$3,MATCH('Data above threshold'!$A146,'Raw Data'!$B$4:$B$185,0),MATCH('Data above threshold'!Q$4,'Raw Data'!$3:$3,0)-1)),"",OFFSET('Raw Data'!$A$3,MATCH('Data above threshold'!$A146,'Raw Data'!$B$4:$B$185,0),MATCH('Data above threshold'!Q$4,'Raw Data'!$3:$3,0)-1))</f>
        <v>3</v>
      </c>
      <c r="R146" s="107" t="n">
        <f aca="true">IF(ISBLANK(OFFSET('Raw Data'!$A$3,MATCH('Data above threshold'!$A146,'Raw Data'!$B$4:$B$185,0),MATCH('Data above threshold'!R$4,'Raw Data'!$3:$3,0)-1)),"",OFFSET('Raw Data'!$A$3,MATCH('Data above threshold'!$A146,'Raw Data'!$B$4:$B$185,0),MATCH('Data above threshold'!R$4,'Raw Data'!$3:$3,0)-1))</f>
        <v>3</v>
      </c>
      <c r="S146" s="107" t="n">
        <f aca="true">IF(ISBLANK(OFFSET('Raw Data'!$A$3,MATCH('Data above threshold'!$A146,'Raw Data'!$B$4:$B$185,0),MATCH('Data above threshold'!S$4,'Raw Data'!$3:$3,0)-1)),"",OFFSET('Raw Data'!$A$3,MATCH('Data above threshold'!$A146,'Raw Data'!$B$4:$B$185,0),MATCH('Data above threshold'!S$4,'Raw Data'!$3:$3,0)-1))</f>
        <v>3</v>
      </c>
      <c r="T146" s="107" t="n">
        <f aca="true">IF(ISBLANK(OFFSET('Raw Data'!$A$3,MATCH('Data above threshold'!$A146,'Raw Data'!$B$4:$B$185,0),MATCH('Data above threshold'!T$4,'Raw Data'!$3:$3,0)-1)),"",OFFSET('Raw Data'!$A$3,MATCH('Data above threshold'!$A146,'Raw Data'!$B$4:$B$185,0),MATCH('Data above threshold'!T$4,'Raw Data'!$3:$3,0)-1))</f>
        <v>3</v>
      </c>
      <c r="U146" s="107" t="n">
        <f aca="true">IF(ISBLANK(OFFSET('Raw Data'!$A$3,MATCH('Data above threshold'!$A146,'Raw Data'!$B$4:$B$185,0),MATCH('Data above threshold'!U$4,'Raw Data'!$3:$3,0)-1)),"",OFFSET('Raw Data'!$A$3,MATCH('Data above threshold'!$A146,'Raw Data'!$B$4:$B$185,0),MATCH('Data above threshold'!U$4,'Raw Data'!$3:$3,0)-1))</f>
        <v>3</v>
      </c>
      <c r="V146" s="107" t="n">
        <f aca="true">IF(ISBLANK(OFFSET('Raw Data'!$A$3,MATCH('Data above threshold'!$A146,'Raw Data'!$B$4:$B$185,0),MATCH('Data above threshold'!V$4,'Raw Data'!$3:$3,0)-1)),"",OFFSET('Raw Data'!$A$3,MATCH('Data above threshold'!$A146,'Raw Data'!$B$4:$B$185,0),MATCH('Data above threshold'!V$4,'Raw Data'!$3:$3,0)-1))</f>
        <v>1</v>
      </c>
      <c r="W146" s="107" t="n">
        <f aca="true">IF(ISBLANK(OFFSET('Raw Data'!$A$3,MATCH('Data above threshold'!$A146,'Raw Data'!$B$4:$B$185,0),MATCH('Data above threshold'!W$4,'Raw Data'!$3:$3,0)-1)),"",OFFSET('Raw Data'!$A$3,MATCH('Data above threshold'!$A146,'Raw Data'!$B$4:$B$185,0),MATCH('Data above threshold'!W$4,'Raw Data'!$3:$3,0)-1))</f>
        <v>1</v>
      </c>
      <c r="X146" s="107" t="n">
        <f aca="true">IF(ISBLANK(OFFSET('Raw Data'!$A$3,MATCH('Data above threshold'!$A146,'Raw Data'!$B$4:$B$185,0),MATCH('Data above threshold'!X$4,'Raw Data'!$3:$3,0)-1)),"",OFFSET('Raw Data'!$A$3,MATCH('Data above threshold'!$A146,'Raw Data'!$B$4:$B$185,0),MATCH('Data above threshold'!X$4,'Raw Data'!$3:$3,0)-1))</f>
        <v>3</v>
      </c>
      <c r="Y146" s="107" t="n">
        <f aca="true">IF(ISBLANK(OFFSET('Raw Data'!$A$3,MATCH('Data above threshold'!$A146,'Raw Data'!$B$4:$B$185,0),MATCH('Data above threshold'!Y$4,'Raw Data'!$3:$3,0)-1)),"",OFFSET('Raw Data'!$A$3,MATCH('Data above threshold'!$A146,'Raw Data'!$B$4:$B$185,0),MATCH('Data above threshold'!Y$4,'Raw Data'!$3:$3,0)-1))</f>
        <v>1</v>
      </c>
      <c r="Z146" s="107" t="n">
        <f aca="true">IF(ISBLANK(OFFSET('Raw Data'!$A$3,MATCH('Data above threshold'!$A146,'Raw Data'!$B$4:$B$185,0),MATCH('Data above threshold'!Z$4,'Raw Data'!$3:$3,0)-1)),"",OFFSET('Raw Data'!$A$3,MATCH('Data above threshold'!$A146,'Raw Data'!$B$4:$B$185,0),MATCH('Data above threshold'!Z$4,'Raw Data'!$3:$3,0)-1))</f>
        <v>2</v>
      </c>
      <c r="AA146" s="107" t="n">
        <f aca="true">IF(ISBLANK(OFFSET('Raw Data'!$A$3,MATCH('Data above threshold'!$A146,'Raw Data'!$B$4:$B$185,0),MATCH('Data above threshold'!AA$4,'Raw Data'!$3:$3,0)-1)),"",OFFSET('Raw Data'!$A$3,MATCH('Data above threshold'!$A146,'Raw Data'!$B$4:$B$185,0),MATCH('Data above threshold'!AA$4,'Raw Data'!$3:$3,0)-1))</f>
        <v>3</v>
      </c>
      <c r="AB146" s="107" t="n">
        <f aca="true">IF(ISBLANK(OFFSET('Raw Data'!$A$3,MATCH('Data above threshold'!$A146,'Raw Data'!$B$4:$B$185,0),MATCH('Data above threshold'!AB$4,'Raw Data'!$3:$3,0)-1)),"",OFFSET('Raw Data'!$A$3,MATCH('Data above threshold'!$A146,'Raw Data'!$B$4:$B$185,0),MATCH('Data above threshold'!AB$4,'Raw Data'!$3:$3,0)-1))</f>
        <v>3</v>
      </c>
      <c r="AC146" s="107" t="n">
        <f aca="true">IF(ISBLANK(OFFSET('Raw Data'!$A$3,MATCH('Data above threshold'!$A146,'Raw Data'!$B$4:$B$185,0),MATCH('Data above threshold'!AC$4,'Raw Data'!$3:$3,0)-1)),"",OFFSET('Raw Data'!$A$3,MATCH('Data above threshold'!$A146,'Raw Data'!$B$4:$B$185,0),MATCH('Data above threshold'!AC$4,'Raw Data'!$3:$3,0)-1))</f>
        <v>1</v>
      </c>
      <c r="AD146" s="107" t="n">
        <f aca="true">IF(ISBLANK(OFFSET('Raw Data'!$A$3,MATCH('Data above threshold'!$A146,'Raw Data'!$B$4:$B$185,0),MATCH('Data above threshold'!AD$4,'Raw Data'!$3:$3,0)-1)),"",OFFSET('Raw Data'!$A$3,MATCH('Data above threshold'!$A146,'Raw Data'!$B$4:$B$185,0),MATCH('Data above threshold'!AD$4,'Raw Data'!$3:$3,0)-1))</f>
        <v>1</v>
      </c>
      <c r="AE146" s="107" t="str">
        <f aca="true">IF(ISBLANK(OFFSET('Raw Data'!$A$3,MATCH('Data above threshold'!$A146,'Raw Data'!$B$4:$B$185,0),MATCH('Data above threshold'!AE$4,'Raw Data'!$3:$3,0)-1)),"",OFFSET('Raw Data'!$A$3,MATCH('Data above threshold'!$A146,'Raw Data'!$B$4:$B$185,0),MATCH('Data above threshold'!AE$4,'Raw Data'!$3:$3,0)-1))</f>
        <v/>
      </c>
      <c r="AF146" s="107" t="n">
        <f aca="true">IF(ISBLANK(OFFSET('Raw Data'!$A$3,MATCH('Data above threshold'!$A146,'Raw Data'!$B$4:$B$185,0),MATCH('Data above threshold'!AF$4,'Raw Data'!$3:$3,0)-1)),"",OFFSET('Raw Data'!$A$3,MATCH('Data above threshold'!$A146,'Raw Data'!$B$4:$B$185,0),MATCH('Data above threshold'!AF$4,'Raw Data'!$3:$3,0)-1))</f>
        <v>3</v>
      </c>
      <c r="AG146" s="107" t="n">
        <f aca="true">IF(ISBLANK(OFFSET('Raw Data'!$A$3,MATCH('Data above threshold'!$A146,'Raw Data'!$B$4:$B$185,0),MATCH('Data above threshold'!AG$4,'Raw Data'!$3:$3,0)-1)),"",OFFSET('Raw Data'!$A$3,MATCH('Data above threshold'!$A146,'Raw Data'!$B$4:$B$185,0),MATCH('Data above threshold'!AG$4,'Raw Data'!$3:$3,0)-1))</f>
        <v>3</v>
      </c>
      <c r="AH146" s="107" t="n">
        <f aca="true">IF(ISBLANK(OFFSET('Raw Data'!$A$3,MATCH('Data above threshold'!$A146,'Raw Data'!$B$4:$B$185,0),MATCH('Data above threshold'!AH$4,'Raw Data'!$3:$3,0)-1)),"",OFFSET('Raw Data'!$A$3,MATCH('Data above threshold'!$A146,'Raw Data'!$B$4:$B$185,0),MATCH('Data above threshold'!AH$4,'Raw Data'!$3:$3,0)-1))</f>
        <v>3</v>
      </c>
      <c r="AI146" s="107" t="n">
        <f aca="true">IF(ISBLANK(OFFSET('Raw Data'!$A$3,MATCH('Data above threshold'!$A146,'Raw Data'!$B$4:$B$185,0),MATCH('Data above threshold'!AI$4,'Raw Data'!$3:$3,0)-1)),"",OFFSET('Raw Data'!$A$3,MATCH('Data above threshold'!$A146,'Raw Data'!$B$4:$B$185,0),MATCH('Data above threshold'!AI$4,'Raw Data'!$3:$3,0)-1))</f>
        <v>3</v>
      </c>
      <c r="AJ146" s="107" t="n">
        <f aca="true">IF(ISBLANK(OFFSET('Raw Data'!$A$3,MATCH('Data above threshold'!$A146,'Raw Data'!$B$4:$B$185,0),MATCH('Data above threshold'!AJ$4,'Raw Data'!$3:$3,0)-1)),"",OFFSET('Raw Data'!$A$3,MATCH('Data above threshold'!$A146,'Raw Data'!$B$4:$B$185,0),MATCH('Data above threshold'!AJ$4,'Raw Data'!$3:$3,0)-1))</f>
        <v>3</v>
      </c>
      <c r="AK146" s="107" t="n">
        <f aca="true">IF(ISBLANK(OFFSET('Raw Data'!$A$3,MATCH('Data above threshold'!$A146,'Raw Data'!$B$4:$B$185,0),MATCH('Data above threshold'!AK$4,'Raw Data'!$3:$3,0)-1)),"",OFFSET('Raw Data'!$A$3,MATCH('Data above threshold'!$A146,'Raw Data'!$B$4:$B$185,0),MATCH('Data above threshold'!AK$4,'Raw Data'!$3:$3,0)-1))</f>
        <v>2</v>
      </c>
      <c r="AL146" s="107" t="n">
        <f aca="true">IF(ISBLANK(OFFSET('Raw Data'!$A$3,MATCH('Data above threshold'!$A146,'Raw Data'!$B$4:$B$185,0),MATCH('Data above threshold'!AL$4,'Raw Data'!$3:$3,0)-1)),"",OFFSET('Raw Data'!$A$3,MATCH('Data above threshold'!$A146,'Raw Data'!$B$4:$B$185,0),MATCH('Data above threshold'!AL$4,'Raw Data'!$3:$3,0)-1))</f>
        <v>3</v>
      </c>
      <c r="AM146" s="107" t="n">
        <f aca="true">IF(ISBLANK(OFFSET('Raw Data'!$A$3,MATCH('Data above threshold'!$A146,'Raw Data'!$B$4:$B$185,0),MATCH('Data above threshold'!AM$4,'Raw Data'!$3:$3,0)-1)),"",OFFSET('Raw Data'!$A$3,MATCH('Data above threshold'!$A146,'Raw Data'!$B$4:$B$185,0),MATCH('Data above threshold'!AM$4,'Raw Data'!$3:$3,0)-1))</f>
        <v>3</v>
      </c>
      <c r="AN146" s="107" t="n">
        <f aca="true">IF(ISBLANK(OFFSET('Raw Data'!$A$3,MATCH('Data above threshold'!$A146,'Raw Data'!$B$4:$B$185,0),MATCH('Data above threshold'!AN$4,'Raw Data'!$3:$3,0)-1)),"",OFFSET('Raw Data'!$A$3,MATCH('Data above threshold'!$A146,'Raw Data'!$B$4:$B$185,0),MATCH('Data above threshold'!AN$4,'Raw Data'!$3:$3,0)-1))</f>
        <v>1</v>
      </c>
      <c r="AO146" s="107" t="n">
        <f aca="true">IF(ISBLANK(OFFSET('Raw Data'!$A$3,MATCH('Data above threshold'!$A146,'Raw Data'!$B$4:$B$185,0),MATCH('Data above threshold'!AO$4,'Raw Data'!$3:$3,0)-1)),"",OFFSET('Raw Data'!$A$3,MATCH('Data above threshold'!$A146,'Raw Data'!$B$4:$B$185,0),MATCH('Data above threshold'!AO$4,'Raw Data'!$3:$3,0)-1))</f>
        <v>3</v>
      </c>
      <c r="AP146" s="107" t="n">
        <f aca="true">IF(ISBLANK(OFFSET('Raw Data'!$A$3,MATCH('Data above threshold'!$A146,'Raw Data'!$B$4:$B$185,0),MATCH('Data above threshold'!AP$4,'Raw Data'!$3:$3,0)-1)),"",OFFSET('Raw Data'!$A$3,MATCH('Data above threshold'!$A146,'Raw Data'!$B$4:$B$185,0),MATCH('Data above threshold'!AP$4,'Raw Data'!$3:$3,0)-1))</f>
        <v>3</v>
      </c>
      <c r="AQ146" s="107" t="n">
        <f aca="true">IF(ISBLANK(OFFSET('Raw Data'!$A$3,MATCH('Data above threshold'!$A146,'Raw Data'!$B$4:$B$185,0),MATCH('Data above threshold'!AQ$4,'Raw Data'!$3:$3,0)-1)),"",OFFSET('Raw Data'!$A$3,MATCH('Data above threshold'!$A146,'Raw Data'!$B$4:$B$185,0),MATCH('Data above threshold'!AQ$4,'Raw Data'!$3:$3,0)-1))</f>
        <v>3</v>
      </c>
      <c r="AR146" s="107" t="n">
        <f aca="true">IF(ISBLANK(OFFSET('Raw Data'!$A$3,MATCH('Data above threshold'!$A146,'Raw Data'!$B$4:$B$185,0),MATCH('Data above threshold'!AR$4,'Raw Data'!$3:$3,0)-1)),"",OFFSET('Raw Data'!$A$3,MATCH('Data above threshold'!$A146,'Raw Data'!$B$4:$B$185,0),MATCH('Data above threshold'!AR$4,'Raw Data'!$3:$3,0)-1))</f>
        <v>1</v>
      </c>
      <c r="AS146" s="107" t="n">
        <f aca="true">IF(ISBLANK(OFFSET('Raw Data'!$A$3,MATCH('Data above threshold'!$A146,'Raw Data'!$B$4:$B$185,0),MATCH('Data above threshold'!AS$4,'Raw Data'!$3:$3,0)-1)),"",OFFSET('Raw Data'!$A$3,MATCH('Data above threshold'!$A146,'Raw Data'!$B$4:$B$185,0),MATCH('Data above threshold'!AS$4,'Raw Data'!$3:$3,0)-1))</f>
        <v>3</v>
      </c>
      <c r="AT146" s="107" t="str">
        <f aca="true">IF(ISBLANK(OFFSET('Raw Data'!$A$3,MATCH('Data above threshold'!$A146,'Raw Data'!$B$4:$B$185,0),MATCH('Data above threshold'!AT$4,'Raw Data'!$3:$3,0)-1)),"",OFFSET('Raw Data'!$A$3,MATCH('Data above threshold'!$A146,'Raw Data'!$B$4:$B$185,0),MATCH('Data above threshold'!AT$4,'Raw Data'!$3:$3,0)-1))</f>
        <v/>
      </c>
      <c r="AU146" s="107" t="n">
        <f aca="true">IF(ISBLANK(OFFSET('Raw Data'!$A$3,MATCH('Data above threshold'!$A146,'Raw Data'!$B$4:$B$185,0),MATCH('Data above threshold'!AU$4,'Raw Data'!$3:$3,0)-1)),"",OFFSET('Raw Data'!$A$3,MATCH('Data above threshold'!$A146,'Raw Data'!$B$4:$B$185,0),MATCH('Data above threshold'!AU$4,'Raw Data'!$3:$3,0)-1))</f>
        <v>2</v>
      </c>
      <c r="AV146" s="107" t="n">
        <f aca="true">IF(ISBLANK(OFFSET('Raw Data'!$A$3,MATCH('Data above threshold'!$A146,'Raw Data'!$B$4:$B$185,0),MATCH('Data above threshold'!AV$4,'Raw Data'!$3:$3,0)-1)),"",OFFSET('Raw Data'!$A$3,MATCH('Data above threshold'!$A146,'Raw Data'!$B$4:$B$185,0),MATCH('Data above threshold'!AV$4,'Raw Data'!$3:$3,0)-1))</f>
        <v>2</v>
      </c>
      <c r="AW146" s="107" t="n">
        <f aca="true">IF(ISBLANK(OFFSET('Raw Data'!$A$3,MATCH('Data above threshold'!$A146,'Raw Data'!$B$4:$B$185,0),MATCH('Data above threshold'!AW$4,'Raw Data'!$3:$3,0)-1)),"",OFFSET('Raw Data'!$A$3,MATCH('Data above threshold'!$A146,'Raw Data'!$B$4:$B$185,0),MATCH('Data above threshold'!AW$4,'Raw Data'!$3:$3,0)-1))</f>
        <v>2.11</v>
      </c>
      <c r="AX146" s="107" t="n">
        <f aca="true">IF(ISBLANK(OFFSET('Raw Data'!$A$3,MATCH('Data above threshold'!$A146,'Raw Data'!$B$4:$B$185,0),MATCH('Data above threshold'!AX$4,'Raw Data'!$3:$3,0)-1)),"",OFFSET('Raw Data'!$A$3,MATCH('Data above threshold'!$A146,'Raw Data'!$B$4:$B$185,0),MATCH('Data above threshold'!AX$4,'Raw Data'!$3:$3,0)-1))</f>
        <v>3</v>
      </c>
      <c r="AY146" s="107" t="n">
        <f aca="true">IF(ISBLANK(OFFSET('Raw Data'!$A$3,MATCH('Data above threshold'!$A146,'Raw Data'!$B$4:$B$185,0),MATCH('Data above threshold'!AY$4,'Raw Data'!$3:$3,0)-1)),"",OFFSET('Raw Data'!$A$3,MATCH('Data above threshold'!$A146,'Raw Data'!$B$4:$B$185,0),MATCH('Data above threshold'!AY$4,'Raw Data'!$3:$3,0)-1))</f>
        <v>3</v>
      </c>
      <c r="AZ146" s="107" t="n">
        <f aca="true">IF(ISBLANK(OFFSET('Raw Data'!$A$3,MATCH('Data above threshold'!$A146,'Raw Data'!$B$4:$B$185,0),MATCH('Data above threshold'!AZ$4,'Raw Data'!$3:$3,0)-1)),"",OFFSET('Raw Data'!$A$3,MATCH('Data above threshold'!$A146,'Raw Data'!$B$4:$B$185,0),MATCH('Data above threshold'!AZ$4,'Raw Data'!$3:$3,0)-1))</f>
        <v>1</v>
      </c>
      <c r="BA146" s="107" t="n">
        <f aca="true">IF(ISBLANK(OFFSET('Raw Data'!$A$3,MATCH('Data above threshold'!$A146,'Raw Data'!$B$4:$B$185,0),MATCH('Data above threshold'!BA$4,'Raw Data'!$3:$3,0)-1)),"",OFFSET('Raw Data'!$A$3,MATCH('Data above threshold'!$A146,'Raw Data'!$B$4:$B$185,0),MATCH('Data above threshold'!BA$4,'Raw Data'!$3:$3,0)-1))</f>
        <v>3</v>
      </c>
      <c r="BB146" s="107" t="n">
        <f aca="true">IF(ISBLANK(OFFSET('Raw Data'!$A$3,MATCH('Data above threshold'!$A146,'Raw Data'!$B$4:$B$185,0),MATCH('Data above threshold'!BB$4,'Raw Data'!$3:$3,0)-1)),"",OFFSET('Raw Data'!$A$3,MATCH('Data above threshold'!$A146,'Raw Data'!$B$4:$B$185,0),MATCH('Data above threshold'!BB$4,'Raw Data'!$3:$3,0)-1))</f>
        <v>2.5</v>
      </c>
      <c r="BC146" s="107" t="n">
        <f aca="true">IF(ISBLANK(OFFSET('Raw Data'!$A$3,MATCH('Data above threshold'!$A146,'Raw Data'!$B$4:$B$185,0),MATCH('Data above threshold'!BC$4,'Raw Data'!$3:$3,0)-1)),"",OFFSET('Raw Data'!$A$3,MATCH('Data above threshold'!$A146,'Raw Data'!$B$4:$B$185,0),MATCH('Data above threshold'!BC$4,'Raw Data'!$3:$3,0)-1))</f>
        <v>3</v>
      </c>
      <c r="BD146" s="107" t="n">
        <f aca="true">IF(ISBLANK(OFFSET('Raw Data'!$A$3,MATCH('Data above threshold'!$A146,'Raw Data'!$B$4:$B$185,0),MATCH('Data above threshold'!BD$4,'Raw Data'!$3:$3,0)-1)),"",OFFSET('Raw Data'!$A$3,MATCH('Data above threshold'!$A146,'Raw Data'!$B$4:$B$185,0),MATCH('Data above threshold'!BD$4,'Raw Data'!$3:$3,0)-1))</f>
        <v>1</v>
      </c>
      <c r="BE146" s="107" t="n">
        <f aca="true">IF(ISBLANK(OFFSET('Raw Data'!$A$3,MATCH('Data above threshold'!$A146,'Raw Data'!$B$4:$B$185,0),MATCH('Data above threshold'!BE$4,'Raw Data'!$3:$3,0)-1)),"",OFFSET('Raw Data'!$A$3,MATCH('Data above threshold'!$A146,'Raw Data'!$B$4:$B$185,0),MATCH('Data above threshold'!BE$4,'Raw Data'!$3:$3,0)-1))</f>
        <v>1.33</v>
      </c>
      <c r="BF146" s="107" t="str">
        <f aca="true">IF(ISBLANK(OFFSET('Raw Data'!$A$3,MATCH('Data above threshold'!$A146,'Raw Data'!$B$4:$B$185,0),MATCH('Data above threshold'!BF$4,'Raw Data'!$3:$3,0)-1)),"",OFFSET('Raw Data'!$A$3,MATCH('Data above threshold'!$A146,'Raw Data'!$B$4:$B$185,0),MATCH('Data above threshold'!BF$4,'Raw Data'!$3:$3,0)-1))</f>
        <v/>
      </c>
      <c r="BG146" s="107" t="n">
        <f aca="true">IF(ISBLANK(OFFSET('Raw Data'!$A$3,MATCH('Data above threshold'!$A146,'Raw Data'!$B$4:$B$185,0),MATCH('Data above threshold'!BG$4,'Raw Data'!$3:$3,0)-1)),"",OFFSET('Raw Data'!$A$3,MATCH('Data above threshold'!$A146,'Raw Data'!$B$4:$B$185,0),MATCH('Data above threshold'!BG$4,'Raw Data'!$3:$3,0)-1))</f>
        <v>3</v>
      </c>
      <c r="BH146" s="107" t="n">
        <f aca="true">IF(ISBLANK(OFFSET('Raw Data'!$A$3,MATCH('Data above threshold'!$A146,'Raw Data'!$B$4:$B$185,0),MATCH('Data above threshold'!BH$4,'Raw Data'!$3:$3,0)-1)),"",OFFSET('Raw Data'!$A$3,MATCH('Data above threshold'!$A146,'Raw Data'!$B$4:$B$185,0),MATCH('Data above threshold'!BH$4,'Raw Data'!$3:$3,0)-1))</f>
        <v>3</v>
      </c>
      <c r="BI146" s="107" t="n">
        <f aca="true">IF(ISBLANK(OFFSET('Raw Data'!$A$3,MATCH('Data above threshold'!$A146,'Raw Data'!$B$4:$B$185,0),MATCH('Data above threshold'!BI$4,'Raw Data'!$3:$3,0)-1)),"",OFFSET('Raw Data'!$A$3,MATCH('Data above threshold'!$A146,'Raw Data'!$B$4:$B$185,0),MATCH('Data above threshold'!BI$4,'Raw Data'!$3:$3,0)-1))</f>
        <v>2</v>
      </c>
      <c r="BJ146" s="107" t="str">
        <f aca="true">IF(ISBLANK(OFFSET('Raw Data'!$A$3,MATCH('Data above threshold'!$A146,'Raw Data'!$B$4:$B$185,0),MATCH('Data above threshold'!BJ$4,'Raw Data'!$3:$3,0)-1)),"",OFFSET('Raw Data'!$A$3,MATCH('Data above threshold'!$A146,'Raw Data'!$B$4:$B$185,0),MATCH('Data above threshold'!BJ$4,'Raw Data'!$3:$3,0)-1))</f>
        <v/>
      </c>
      <c r="BK146" s="107" t="n">
        <f aca="true">IF(ISBLANK(OFFSET('Raw Data'!$A$3,MATCH('Data above threshold'!$A146,'Raw Data'!$B$4:$B$185,0),MATCH('Data above threshold'!BK$4,'Raw Data'!$3:$3,0)-1)),"",OFFSET('Raw Data'!$A$3,MATCH('Data above threshold'!$A146,'Raw Data'!$B$4:$B$185,0),MATCH('Data above threshold'!BK$4,'Raw Data'!$3:$3,0)-1))</f>
        <v>1</v>
      </c>
      <c r="BL146" s="107" t="str">
        <f aca="true">IF(ISBLANK(OFFSET('Raw Data'!$A$3,MATCH('Data above threshold'!$A146,'Raw Data'!$B$4:$B$185,0),MATCH('Data above threshold'!BL$4,'Raw Data'!$3:$3,0)-1)),"",OFFSET('Raw Data'!$A$3,MATCH('Data above threshold'!$A146,'Raw Data'!$B$4:$B$185,0),MATCH('Data above threshold'!BL$4,'Raw Data'!$3:$3,0)-1))</f>
        <v/>
      </c>
      <c r="BM146" s="107" t="n">
        <f aca="true">IF(ISBLANK(OFFSET('Raw Data'!$A$3,MATCH('Data above threshold'!$A146,'Raw Data'!$B$4:$B$185,0),MATCH('Data above threshold'!BM$4,'Raw Data'!$3:$3,0)-1)),"",OFFSET('Raw Data'!$A$3,MATCH('Data above threshold'!$A146,'Raw Data'!$B$4:$B$185,0),MATCH('Data above threshold'!BM$4,'Raw Data'!$3:$3,0)-1))</f>
        <v>1</v>
      </c>
      <c r="BN146" s="107" t="n">
        <f aca="true">IF(ISBLANK(OFFSET('Raw Data'!$A$3,MATCH('Data above threshold'!$A146,'Raw Data'!$B$4:$B$185,0),MATCH('Data above threshold'!BN$4,'Raw Data'!$3:$3,0)-1)),"",OFFSET('Raw Data'!$A$3,MATCH('Data above threshold'!$A146,'Raw Data'!$B$4:$B$185,0),MATCH('Data above threshold'!BN$4,'Raw Data'!$3:$3,0)-1))</f>
        <v>3</v>
      </c>
      <c r="BO146" s="107" t="n">
        <f aca="true">IF(ISBLANK(OFFSET('Raw Data'!$A$3,MATCH('Data above threshold'!$A146,'Raw Data'!$B$4:$B$185,0),MATCH('Data above threshold'!BO$4,'Raw Data'!$3:$3,0)-1)),"",OFFSET('Raw Data'!$A$3,MATCH('Data above threshold'!$A146,'Raw Data'!$B$4:$B$185,0),MATCH('Data above threshold'!BO$4,'Raw Data'!$3:$3,0)-1))</f>
        <v>3</v>
      </c>
      <c r="BP146" s="107" t="n">
        <f aca="true">IF(ISBLANK(OFFSET('Raw Data'!$A$3,MATCH('Data above threshold'!$A146,'Raw Data'!$B$4:$B$185,0),MATCH('Data above threshold'!BP$4,'Raw Data'!$3:$3,0)-1)),"",OFFSET('Raw Data'!$A$3,MATCH('Data above threshold'!$A146,'Raw Data'!$B$4:$B$185,0),MATCH('Data above threshold'!BP$4,'Raw Data'!$3:$3,0)-1))</f>
        <v>3</v>
      </c>
      <c r="BQ146" s="107" t="n">
        <f aca="true">IF(ISBLANK(OFFSET('Raw Data'!$A$3,MATCH('Data above threshold'!$A146,'Raw Data'!$B$4:$B$185,0),MATCH('Data above threshold'!BQ$4,'Raw Data'!$3:$3,0)-1)),"",OFFSET('Raw Data'!$A$3,MATCH('Data above threshold'!$A146,'Raw Data'!$B$4:$B$185,0),MATCH('Data above threshold'!BQ$4,'Raw Data'!$3:$3,0)-1))</f>
        <v>3</v>
      </c>
      <c r="BR146" s="107" t="n">
        <f aca="true">IF(ISBLANK(OFFSET('Raw Data'!$A$3,MATCH('Data above threshold'!$A146,'Raw Data'!$B$4:$B$185,0),MATCH('Data above threshold'!BR$4,'Raw Data'!$3:$3,0)-1)),"",OFFSET('Raw Data'!$A$3,MATCH('Data above threshold'!$A146,'Raw Data'!$B$4:$B$185,0),MATCH('Data above threshold'!BR$4,'Raw Data'!$3:$3,0)-1))</f>
        <v>2</v>
      </c>
      <c r="BS146" s="107" t="n">
        <f aca="true">IF(ISBLANK(OFFSET('Raw Data'!$A$3,MATCH('Data above threshold'!$A146,'Raw Data'!$B$4:$B$185,0),MATCH('Data above threshold'!BS$4,'Raw Data'!$3:$3,0)-1)),"",OFFSET('Raw Data'!$A$3,MATCH('Data above threshold'!$A146,'Raw Data'!$B$4:$B$185,0),MATCH('Data above threshold'!BS$4,'Raw Data'!$3:$3,0)-1))</f>
        <v>1</v>
      </c>
      <c r="BT146" s="107" t="n">
        <f aca="true">IF(ISBLANK(OFFSET('Raw Data'!$A$3,MATCH('Data above threshold'!$A146,'Raw Data'!$B$4:$B$185,0),MATCH('Data above threshold'!BT$4,'Raw Data'!$3:$3,0)-1)),"",OFFSET('Raw Data'!$A$3,MATCH('Data above threshold'!$A146,'Raw Data'!$B$4:$B$185,0),MATCH('Data above threshold'!BT$4,'Raw Data'!$3:$3,0)-1))</f>
        <v>3</v>
      </c>
      <c r="BU146" s="107" t="n">
        <f aca="true">IF(ISBLANK(OFFSET('Raw Data'!$A$3,MATCH('Data above threshold'!$A146,'Raw Data'!$B$4:$B$185,0),MATCH('Data above threshold'!BU$4,'Raw Data'!$3:$3,0)-1)),"",OFFSET('Raw Data'!$A$3,MATCH('Data above threshold'!$A146,'Raw Data'!$B$4:$B$185,0),MATCH('Data above threshold'!BU$4,'Raw Data'!$3:$3,0)-1))</f>
        <v>2</v>
      </c>
      <c r="BV146" s="107" t="n">
        <f aca="true">IF(ISBLANK(OFFSET('Raw Data'!$A$3,MATCH('Data above threshold'!$A146,'Raw Data'!$B$4:$B$185,0),MATCH('Data above threshold'!BV$4,'Raw Data'!$3:$3,0)-1)),"",OFFSET('Raw Data'!$A$3,MATCH('Data above threshold'!$A146,'Raw Data'!$B$4:$B$185,0),MATCH('Data above threshold'!BV$4,'Raw Data'!$3:$3,0)-1))</f>
        <v>2</v>
      </c>
      <c r="BW146" s="107" t="n">
        <f aca="true">IF(ISBLANK(OFFSET('Raw Data'!$A$3,MATCH('Data above threshold'!$A146,'Raw Data'!$B$4:$B$185,0),MATCH('Data above threshold'!BW$4,'Raw Data'!$3:$3,0)-1)),"",OFFSET('Raw Data'!$A$3,MATCH('Data above threshold'!$A146,'Raw Data'!$B$4:$B$185,0),MATCH('Data above threshold'!BW$4,'Raw Data'!$3:$3,0)-1))</f>
        <v>3</v>
      </c>
      <c r="BX146" s="107" t="n">
        <f aca="true">IF(ISBLANK(OFFSET('Raw Data'!$A$3,MATCH('Data above threshold'!$A146,'Raw Data'!$B$4:$B$185,0),MATCH('Data above threshold'!BX$4,'Raw Data'!$3:$3,0)-1)),"",OFFSET('Raw Data'!$A$3,MATCH('Data above threshold'!$A146,'Raw Data'!$B$4:$B$185,0),MATCH('Data above threshold'!BX$4,'Raw Data'!$3:$3,0)-1))</f>
        <v>3</v>
      </c>
      <c r="BY146" s="107" t="n">
        <f aca="true">IF(ISBLANK(OFFSET('Raw Data'!$A$3,MATCH('Data above threshold'!$A146,'Raw Data'!$B$4:$B$185,0),MATCH('Data above threshold'!BY$4,'Raw Data'!$3:$3,0)-1)),"",OFFSET('Raw Data'!$A$3,MATCH('Data above threshold'!$A146,'Raw Data'!$B$4:$B$185,0),MATCH('Data above threshold'!BY$4,'Raw Data'!$3:$3,0)-1))</f>
        <v>2</v>
      </c>
      <c r="BZ146" s="107" t="n">
        <f aca="true">IF(ISBLANK(OFFSET('Raw Data'!$A$3,MATCH('Data above threshold'!$A146,'Raw Data'!$B$4:$B$185,0),MATCH('Data above threshold'!BZ$4,'Raw Data'!$3:$3,0)-1)),"",OFFSET('Raw Data'!$A$3,MATCH('Data above threshold'!$A146,'Raw Data'!$B$4:$B$185,0),MATCH('Data above threshold'!BZ$4,'Raw Data'!$3:$3,0)-1))</f>
        <v>2.5</v>
      </c>
      <c r="CA146" s="107" t="n">
        <f aca="true">IF(ISBLANK(OFFSET('Raw Data'!$A$3,MATCH('Data above threshold'!$A146,'Raw Data'!$B$4:$B$185,0),MATCH('Data above threshold'!CA$4,'Raw Data'!$3:$3,0)-1)),"",OFFSET('Raw Data'!$A$3,MATCH('Data above threshold'!$A146,'Raw Data'!$B$4:$B$185,0),MATCH('Data above threshold'!CA$4,'Raw Data'!$3:$3,0)-1))</f>
        <v>3</v>
      </c>
      <c r="CB146" s="107" t="n">
        <f aca="true">IF(ISBLANK(OFFSET('Raw Data'!$A$3,MATCH('Data above threshold'!$A146,'Raw Data'!$B$4:$B$185,0),MATCH('Data above threshold'!CB$4,'Raw Data'!$3:$3,0)-1)),"",OFFSET('Raw Data'!$A$3,MATCH('Data above threshold'!$A146,'Raw Data'!$B$4:$B$185,0),MATCH('Data above threshold'!CB$4,'Raw Data'!$3:$3,0)-1))</f>
        <v>1</v>
      </c>
      <c r="CC146" s="107" t="str">
        <f aca="true">IF(ISBLANK(OFFSET('Raw Data'!$A$3,MATCH('Data above threshold'!$A146,'Raw Data'!$B$4:$B$185,0),MATCH('Data above threshold'!CC$4,'Raw Data'!$3:$3,0)-1)),"",OFFSET('Raw Data'!$A$3,MATCH('Data above threshold'!$A146,'Raw Data'!$B$4:$B$185,0),MATCH('Data above threshold'!CC$4,'Raw Data'!$3:$3,0)-1))</f>
        <v/>
      </c>
      <c r="CD146" s="107" t="n">
        <f aca="true">IF(ISBLANK(OFFSET('Raw Data'!$A$3,MATCH('Data above threshold'!$A146,'Raw Data'!$B$4:$B$185,0),MATCH('Data above threshold'!CD$4,'Raw Data'!$3:$3,0)-1)),"",OFFSET('Raw Data'!$A$3,MATCH('Data above threshold'!$A146,'Raw Data'!$B$4:$B$185,0),MATCH('Data above threshold'!CD$4,'Raw Data'!$3:$3,0)-1))</f>
        <v>3</v>
      </c>
      <c r="CE146" s="107" t="n">
        <f aca="true">IF(ISBLANK(OFFSET('Raw Data'!$A$3,MATCH('Data above threshold'!$A146,'Raw Data'!$B$4:$B$185,0),MATCH('Data above threshold'!CE$4,'Raw Data'!$3:$3,0)-1)),"",OFFSET('Raw Data'!$A$3,MATCH('Data above threshold'!$A146,'Raw Data'!$B$4:$B$185,0),MATCH('Data above threshold'!CE$4,'Raw Data'!$3:$3,0)-1))</f>
        <v>1.5</v>
      </c>
      <c r="CF146" s="107" t="n">
        <f aca="true">IF(ISBLANK(OFFSET('Raw Data'!$A$3,MATCH('Data above threshold'!$A146,'Raw Data'!$B$4:$B$185,0),MATCH('Data above threshold'!CF$4,'Raw Data'!$3:$3,0)-1)),"",OFFSET('Raw Data'!$A$3,MATCH('Data above threshold'!$A146,'Raw Data'!$B$4:$B$185,0),MATCH('Data above threshold'!CF$4,'Raw Data'!$3:$3,0)-1))</f>
        <v>3</v>
      </c>
      <c r="CG146" s="107" t="n">
        <f aca="true">IF(ISBLANK(OFFSET('Raw Data'!$A$3,MATCH('Data above threshold'!$A146,'Raw Data'!$B$4:$B$185,0),MATCH('Data above threshold'!CG$4,'Raw Data'!$3:$3,0)-1)),"",OFFSET('Raw Data'!$A$3,MATCH('Data above threshold'!$A146,'Raw Data'!$B$4:$B$185,0),MATCH('Data above threshold'!CG$4,'Raw Data'!$3:$3,0)-1))</f>
        <v>3</v>
      </c>
      <c r="CH146" s="107" t="n">
        <f aca="true">IF(ISBLANK(OFFSET('Raw Data'!$A$3,MATCH('Data above threshold'!$A146,'Raw Data'!$B$4:$B$185,0),MATCH('Data above threshold'!CH$4,'Raw Data'!$3:$3,0)-1)),"",OFFSET('Raw Data'!$A$3,MATCH('Data above threshold'!$A146,'Raw Data'!$B$4:$B$185,0),MATCH('Data above threshold'!CH$4,'Raw Data'!$3:$3,0)-1))</f>
        <v>3</v>
      </c>
      <c r="CI146" s="107" t="n">
        <f aca="true">IF(ISBLANK(OFFSET('Raw Data'!$A$3,MATCH('Data above threshold'!$A146,'Raw Data'!$B$4:$B$185,0),MATCH('Data above threshold'!CI$4,'Raw Data'!$3:$3,0)-1)),"",OFFSET('Raw Data'!$A$3,MATCH('Data above threshold'!$A146,'Raw Data'!$B$4:$B$185,0),MATCH('Data above threshold'!CI$4,'Raw Data'!$3:$3,0)-1))</f>
        <v>1</v>
      </c>
      <c r="CJ146" s="107" t="n">
        <f aca="true">IF(ISBLANK(OFFSET('Raw Data'!$A$3,MATCH('Data above threshold'!$A146,'Raw Data'!$B$4:$B$185,0),MATCH('Data above threshold'!CJ$4,'Raw Data'!$3:$3,0)-1)),"",OFFSET('Raw Data'!$A$3,MATCH('Data above threshold'!$A146,'Raw Data'!$B$4:$B$185,0),MATCH('Data above threshold'!CJ$4,'Raw Data'!$3:$3,0)-1))</f>
        <v>3</v>
      </c>
      <c r="CK146" s="107" t="n">
        <f aca="true">IF(ISBLANK(OFFSET('Raw Data'!$A$3,MATCH('Data above threshold'!$A146,'Raw Data'!$B$4:$B$185,0),MATCH('Data above threshold'!CK$4,'Raw Data'!$3:$3,0)-1)),"",OFFSET('Raw Data'!$A$3,MATCH('Data above threshold'!$A146,'Raw Data'!$B$4:$B$185,0),MATCH('Data above threshold'!CK$4,'Raw Data'!$3:$3,0)-1))</f>
        <v>1</v>
      </c>
      <c r="CL146" s="107" t="str">
        <f aca="true">IF(ISBLANK(OFFSET('Raw Data'!$A$3,MATCH('Data above threshold'!$A146,'Raw Data'!$B$4:$B$185,0),MATCH('Data above threshold'!CL$4,'Raw Data'!$3:$3,0)-1)),"",OFFSET('Raw Data'!$A$3,MATCH('Data above threshold'!$A146,'Raw Data'!$B$4:$B$185,0),MATCH('Data above threshold'!CL$4,'Raw Data'!$3:$3,0)-1))</f>
        <v/>
      </c>
      <c r="CM146" s="107" t="n">
        <f aca="true">IF(ISBLANK(OFFSET('Raw Data'!$A$3,MATCH('Data above threshold'!$A146,'Raw Data'!$B$4:$B$185,0),MATCH('Data above threshold'!CM$4,'Raw Data'!$3:$3,0)-1)),"",OFFSET('Raw Data'!$A$3,MATCH('Data above threshold'!$A146,'Raw Data'!$B$4:$B$185,0),MATCH('Data above threshold'!CM$4,'Raw Data'!$3:$3,0)-1))</f>
        <v>3</v>
      </c>
      <c r="CN146" s="107" t="n">
        <f aca="true">IF(ISBLANK(OFFSET('Raw Data'!$A$3,MATCH('Data above threshold'!$A146,'Raw Data'!$B$4:$B$185,0),MATCH('Data above threshold'!CN$4,'Raw Data'!$3:$3,0)-1)),"",OFFSET('Raw Data'!$A$3,MATCH('Data above threshold'!$A146,'Raw Data'!$B$4:$B$185,0),MATCH('Data above threshold'!CN$4,'Raw Data'!$3:$3,0)-1))</f>
        <v>3</v>
      </c>
      <c r="CO146" s="107" t="n">
        <f aca="true">IF(ISBLANK(OFFSET('Raw Data'!$A$3,MATCH('Data above threshold'!$A146,'Raw Data'!$B$4:$B$185,0),MATCH('Data above threshold'!CO$4,'Raw Data'!$3:$3,0)-1)),"",OFFSET('Raw Data'!$A$3,MATCH('Data above threshold'!$A146,'Raw Data'!$B$4:$B$185,0),MATCH('Data above threshold'!CO$4,'Raw Data'!$3:$3,0)-1))</f>
        <v>3</v>
      </c>
      <c r="CP146" s="107" t="n">
        <f aca="true">IF(ISBLANK(OFFSET('Raw Data'!$A$3,MATCH('Data above threshold'!$A146,'Raw Data'!$B$4:$B$185,0),MATCH('Data above threshold'!CP$4,'Raw Data'!$3:$3,0)-1)),"",OFFSET('Raw Data'!$A$3,MATCH('Data above threshold'!$A146,'Raw Data'!$B$4:$B$185,0),MATCH('Data above threshold'!CP$4,'Raw Data'!$3:$3,0)-1))</f>
        <v>1</v>
      </c>
      <c r="CQ146" s="107" t="n">
        <f aca="true">IF(ISBLANK(OFFSET('Raw Data'!$A$3,MATCH('Data above threshold'!$A146,'Raw Data'!$B$4:$B$185,0),MATCH('Data above threshold'!CQ$4,'Raw Data'!$3:$3,0)-1)),"",OFFSET('Raw Data'!$A$3,MATCH('Data above threshold'!$A146,'Raw Data'!$B$4:$B$185,0),MATCH('Data above threshold'!CQ$4,'Raw Data'!$3:$3,0)-1))</f>
        <v>3</v>
      </c>
      <c r="CR146" s="107" t="n">
        <f aca="true">IF(ISBLANK(OFFSET('Raw Data'!$A$3,MATCH('Data above threshold'!$A146,'Raw Data'!$B$4:$B$185,0),MATCH('Data above threshold'!CR$4,'Raw Data'!$3:$3,0)-1)),"",OFFSET('Raw Data'!$A$3,MATCH('Data above threshold'!$A146,'Raw Data'!$B$4:$B$185,0),MATCH('Data above threshold'!CR$4,'Raw Data'!$3:$3,0)-1))</f>
        <v>2</v>
      </c>
    </row>
    <row r="147" customFormat="false" ht="15.5" hidden="false" customHeight="false" outlineLevel="0" collapsed="false">
      <c r="A147" s="107" t="n">
        <v>5213</v>
      </c>
      <c r="B147" s="107" t="n">
        <v>4</v>
      </c>
      <c r="C147" s="107" t="str">
        <f aca="true">IF(ISBLANK(OFFSET('Raw Data'!$A$3,MATCH('Data above threshold'!$A147,'Raw Data'!$B$4:$B$185,0),MATCH('Data above threshold'!C$4,'Raw Data'!$3:$3,0)-1)),"",OFFSET('Raw Data'!$A$3,MATCH('Data above threshold'!$A147,'Raw Data'!$B$4:$B$185,0),MATCH('Data above threshold'!C$4,'Raw Data'!$3:$3,0)-1))</f>
        <v/>
      </c>
      <c r="D147" s="107" t="str">
        <f aca="true">IF(ISBLANK(OFFSET('Raw Data'!$A$3,MATCH('Data above threshold'!$A147,'Raw Data'!$B$4:$B$185,0),MATCH('Data above threshold'!D$4,'Raw Data'!$3:$3,0)-1)),"",OFFSET('Raw Data'!$A$3,MATCH('Data above threshold'!$A147,'Raw Data'!$B$4:$B$185,0),MATCH('Data above threshold'!D$4,'Raw Data'!$3:$3,0)-1))</f>
        <v>Expert assessment data - D.2.4</v>
      </c>
      <c r="E147" s="107" t="str">
        <f aca="true">IF(ISBLANK(OFFSET('Raw Data'!$A$3,MATCH('Data above threshold'!$A147,'Raw Data'!$B$4:$B$185,0),MATCH('Data above threshold'!E$4,'Raw Data'!$3:$3,0)-1)),"",OFFSET('Raw Data'!$A$3,MATCH('Data above threshold'!$A147,'Raw Data'!$B$4:$B$185,0),MATCH('Data above threshold'!E$4,'Raw Data'!$3:$3,0)-1))</f>
        <v>The Online Marketplace: Laws that ensure consumers can access their data or data held by them</v>
      </c>
      <c r="F147" s="107" t="str">
        <f aca="true">IF(ISBLANK(OFFSET('Raw Data'!$A$3,MATCH('Data above threshold'!$A147,'Raw Data'!$B$4:$B$185,0),MATCH('Data above threshold'!F$4,'Raw Data'!$3:$3,0)-1)),"",OFFSET('Raw Data'!$A$3,MATCH('Data above threshold'!$A147,'Raw Data'!$B$4:$B$185,0),MATCH('Data above threshold'!F$4,'Raw Data'!$3:$3,0)-1))</f>
        <v/>
      </c>
      <c r="G147" s="107" t="str">
        <f aca="true">IF(ISBLANK(OFFSET('Raw Data'!$A$3,MATCH('Data above threshold'!$A147,'Raw Data'!$B$4:$B$185,0),MATCH('Data above threshold'!G$4,'Raw Data'!$3:$3,0)-1)),"",OFFSET('Raw Data'!$A$3,MATCH('Data above threshold'!$A147,'Raw Data'!$B$4:$B$185,0),MATCH('Data above threshold'!G$4,'Raw Data'!$3:$3,0)-1))</f>
        <v/>
      </c>
      <c r="H147" s="107" t="str">
        <f aca="true">IF(ISBLANK(OFFSET('Raw Data'!$A$3,MATCH('Data above threshold'!$A147,'Raw Data'!$B$4:$B$185,0),MATCH('Data above threshold'!H$4,'Raw Data'!$3:$3,0)-1)),"",OFFSET('Raw Data'!$A$3,MATCH('Data above threshold'!$A147,'Raw Data'!$B$4:$B$185,0),MATCH('Data above threshold'!H$4,'Raw Data'!$3:$3,0)-1))</f>
        <v>Consumers International Survey</v>
      </c>
      <c r="I147" s="107" t="str">
        <f aca="true">IF(ISBLANK(OFFSET('Raw Data'!$A$3,MATCH('Data above threshold'!$A147,'Raw Data'!$B$4:$B$185,0),MATCH('Data above threshold'!I$4,'Raw Data'!$3:$3,0)-1)),"",OFFSET('Raw Data'!$A$3,MATCH('Data above threshold'!$A147,'Raw Data'!$B$4:$B$185,0),MATCH('Data above threshold'!I$4,'Raw Data'!$3:$3,0)-1))</f>
        <v/>
      </c>
      <c r="J147" s="107" t="str">
        <f aca="true">IF(ISBLANK(OFFSET('Raw Data'!$A$3,MATCH('Data above threshold'!$A147,'Raw Data'!$B$4:$B$185,0),MATCH('Data above threshold'!J$4,'Raw Data'!$3:$3,0)-1)),"",OFFSET('Raw Data'!$A$3,MATCH('Data above threshold'!$A147,'Raw Data'!$B$4:$B$185,0),MATCH('Data above threshold'!J$4,'Raw Data'!$3:$3,0)-1))</f>
        <v/>
      </c>
      <c r="K147" s="107" t="str">
        <f aca="true">IF(ISBLANK(OFFSET('Raw Data'!$A$3,MATCH('Data above threshold'!$A147,'Raw Data'!$B$4:$B$185,0),MATCH('Data above threshold'!K$4,'Raw Data'!$3:$3,0)-1)),"",OFFSET('Raw Data'!$A$3,MATCH('Data above threshold'!$A147,'Raw Data'!$B$4:$B$185,0),MATCH('Data above threshold'!K$4,'Raw Data'!$3:$3,0)-1))</f>
        <v>Plus</v>
      </c>
      <c r="L147" s="107" t="str">
        <f aca="true">IF(ISBLANK(OFFSET('Raw Data'!$A$3,MATCH('Data above threshold'!$A147,'Raw Data'!$B$4:$B$185,0),MATCH('Data above threshold'!L$4,'Raw Data'!$3:$3,0)-1)),"",OFFSET('Raw Data'!$A$3,MATCH('Data above threshold'!$A147,'Raw Data'!$B$4:$B$185,0),MATCH('Data above threshold'!L$4,'Raw Data'!$3:$3,0)-1))</f>
        <v/>
      </c>
      <c r="M147" s="105" t="n">
        <f aca="false" t="array" ref="M147:M147">IFERROR(SKEW(IF(ISNUMBER(Q147:CR147),Q147:CR147,"")),"")</f>
        <v>-1.84091449958734</v>
      </c>
      <c r="N147" s="107" t="n">
        <v>0</v>
      </c>
      <c r="O147" s="107" t="str">
        <f aca="true">IF(ISBLANK(OFFSET('Raw Data'!$A$3,MATCH('Data above threshold'!$A147,'Raw Data'!$B$4:$B$185,0),MATCH('Data above threshold'!O$4,'Raw Data'!$3:$3,0)-1)),"",OFFSET('Raw Data'!$A$3,MATCH('Data above threshold'!$A147,'Raw Data'!$B$4:$B$185,0),MATCH('Data above threshold'!O$4,'Raw Data'!$3:$3,0)-1))</f>
        <v/>
      </c>
      <c r="P147" s="106" t="n">
        <f aca="false" t="array" ref="P147:P147">IF(B147&lt;4,"",1-IFERROR(SUM(ISNUMBER(Q147:CR147)*(1-$Q$3:$CR$3))/COUNTIF($Q$3:$CR$3,0),0))</f>
        <v>0.0375</v>
      </c>
      <c r="Q147" s="107" t="n">
        <f aca="true">IF(ISBLANK(OFFSET('Raw Data'!$A$3,MATCH('Data above threshold'!$A147,'Raw Data'!$B$4:$B$185,0),MATCH('Data above threshold'!Q$4,'Raw Data'!$3:$3,0)-1)),"",OFFSET('Raw Data'!$A$3,MATCH('Data above threshold'!$A147,'Raw Data'!$B$4:$B$185,0),MATCH('Data above threshold'!Q$4,'Raw Data'!$3:$3,0)-1))</f>
        <v>3</v>
      </c>
      <c r="R147" s="107" t="n">
        <f aca="true">IF(ISBLANK(OFFSET('Raw Data'!$A$3,MATCH('Data above threshold'!$A147,'Raw Data'!$B$4:$B$185,0),MATCH('Data above threshold'!R$4,'Raw Data'!$3:$3,0)-1)),"",OFFSET('Raw Data'!$A$3,MATCH('Data above threshold'!$A147,'Raw Data'!$B$4:$B$185,0),MATCH('Data above threshold'!R$4,'Raw Data'!$3:$3,0)-1))</f>
        <v>3</v>
      </c>
      <c r="S147" s="107" t="n">
        <f aca="true">IF(ISBLANK(OFFSET('Raw Data'!$A$3,MATCH('Data above threshold'!$A147,'Raw Data'!$B$4:$B$185,0),MATCH('Data above threshold'!S$4,'Raw Data'!$3:$3,0)-1)),"",OFFSET('Raw Data'!$A$3,MATCH('Data above threshold'!$A147,'Raw Data'!$B$4:$B$185,0),MATCH('Data above threshold'!S$4,'Raw Data'!$3:$3,0)-1))</f>
        <v>3</v>
      </c>
      <c r="T147" s="107" t="n">
        <f aca="true">IF(ISBLANK(OFFSET('Raw Data'!$A$3,MATCH('Data above threshold'!$A147,'Raw Data'!$B$4:$B$185,0),MATCH('Data above threshold'!T$4,'Raw Data'!$3:$3,0)-1)),"",OFFSET('Raw Data'!$A$3,MATCH('Data above threshold'!$A147,'Raw Data'!$B$4:$B$185,0),MATCH('Data above threshold'!T$4,'Raw Data'!$3:$3,0)-1))</f>
        <v>3</v>
      </c>
      <c r="U147" s="107" t="n">
        <f aca="true">IF(ISBLANK(OFFSET('Raw Data'!$A$3,MATCH('Data above threshold'!$A147,'Raw Data'!$B$4:$B$185,0),MATCH('Data above threshold'!U$4,'Raw Data'!$3:$3,0)-1)),"",OFFSET('Raw Data'!$A$3,MATCH('Data above threshold'!$A147,'Raw Data'!$B$4:$B$185,0),MATCH('Data above threshold'!U$4,'Raw Data'!$3:$3,0)-1))</f>
        <v>3</v>
      </c>
      <c r="V147" s="107" t="str">
        <f aca="true">IF(ISBLANK(OFFSET('Raw Data'!$A$3,MATCH('Data above threshold'!$A147,'Raw Data'!$B$4:$B$185,0),MATCH('Data above threshold'!V$4,'Raw Data'!$3:$3,0)-1)),"",OFFSET('Raw Data'!$A$3,MATCH('Data above threshold'!$A147,'Raw Data'!$B$4:$B$185,0),MATCH('Data above threshold'!V$4,'Raw Data'!$3:$3,0)-1))</f>
        <v/>
      </c>
      <c r="W147" s="107" t="n">
        <f aca="true">IF(ISBLANK(OFFSET('Raw Data'!$A$3,MATCH('Data above threshold'!$A147,'Raw Data'!$B$4:$B$185,0),MATCH('Data above threshold'!W$4,'Raw Data'!$3:$3,0)-1)),"",OFFSET('Raw Data'!$A$3,MATCH('Data above threshold'!$A147,'Raw Data'!$B$4:$B$185,0),MATCH('Data above threshold'!W$4,'Raw Data'!$3:$3,0)-1))</f>
        <v>3</v>
      </c>
      <c r="X147" s="107" t="n">
        <f aca="true">IF(ISBLANK(OFFSET('Raw Data'!$A$3,MATCH('Data above threshold'!$A147,'Raw Data'!$B$4:$B$185,0),MATCH('Data above threshold'!X$4,'Raw Data'!$3:$3,0)-1)),"",OFFSET('Raw Data'!$A$3,MATCH('Data above threshold'!$A147,'Raw Data'!$B$4:$B$185,0),MATCH('Data above threshold'!X$4,'Raw Data'!$3:$3,0)-1))</f>
        <v>3</v>
      </c>
      <c r="Y147" s="107" t="n">
        <f aca="true">IF(ISBLANK(OFFSET('Raw Data'!$A$3,MATCH('Data above threshold'!$A147,'Raw Data'!$B$4:$B$185,0),MATCH('Data above threshold'!Y$4,'Raw Data'!$3:$3,0)-1)),"",OFFSET('Raw Data'!$A$3,MATCH('Data above threshold'!$A147,'Raw Data'!$B$4:$B$185,0),MATCH('Data above threshold'!Y$4,'Raw Data'!$3:$3,0)-1))</f>
        <v>3</v>
      </c>
      <c r="Z147" s="107" t="n">
        <f aca="true">IF(ISBLANK(OFFSET('Raw Data'!$A$3,MATCH('Data above threshold'!$A147,'Raw Data'!$B$4:$B$185,0),MATCH('Data above threshold'!Z$4,'Raw Data'!$3:$3,0)-1)),"",OFFSET('Raw Data'!$A$3,MATCH('Data above threshold'!$A147,'Raw Data'!$B$4:$B$185,0),MATCH('Data above threshold'!Z$4,'Raw Data'!$3:$3,0)-1))</f>
        <v>3</v>
      </c>
      <c r="AA147" s="107" t="n">
        <f aca="true">IF(ISBLANK(OFFSET('Raw Data'!$A$3,MATCH('Data above threshold'!$A147,'Raw Data'!$B$4:$B$185,0),MATCH('Data above threshold'!AA$4,'Raw Data'!$3:$3,0)-1)),"",OFFSET('Raw Data'!$A$3,MATCH('Data above threshold'!$A147,'Raw Data'!$B$4:$B$185,0),MATCH('Data above threshold'!AA$4,'Raw Data'!$3:$3,0)-1))</f>
        <v>3</v>
      </c>
      <c r="AB147" s="107" t="n">
        <f aca="true">IF(ISBLANK(OFFSET('Raw Data'!$A$3,MATCH('Data above threshold'!$A147,'Raw Data'!$B$4:$B$185,0),MATCH('Data above threshold'!AB$4,'Raw Data'!$3:$3,0)-1)),"",OFFSET('Raw Data'!$A$3,MATCH('Data above threshold'!$A147,'Raw Data'!$B$4:$B$185,0),MATCH('Data above threshold'!AB$4,'Raw Data'!$3:$3,0)-1))</f>
        <v>3</v>
      </c>
      <c r="AC147" s="107" t="n">
        <f aca="true">IF(ISBLANK(OFFSET('Raw Data'!$A$3,MATCH('Data above threshold'!$A147,'Raw Data'!$B$4:$B$185,0),MATCH('Data above threshold'!AC$4,'Raw Data'!$3:$3,0)-1)),"",OFFSET('Raw Data'!$A$3,MATCH('Data above threshold'!$A147,'Raw Data'!$B$4:$B$185,0),MATCH('Data above threshold'!AC$4,'Raw Data'!$3:$3,0)-1))</f>
        <v>2</v>
      </c>
      <c r="AD147" s="107" t="n">
        <f aca="true">IF(ISBLANK(OFFSET('Raw Data'!$A$3,MATCH('Data above threshold'!$A147,'Raw Data'!$B$4:$B$185,0),MATCH('Data above threshold'!AD$4,'Raw Data'!$3:$3,0)-1)),"",OFFSET('Raw Data'!$A$3,MATCH('Data above threshold'!$A147,'Raw Data'!$B$4:$B$185,0),MATCH('Data above threshold'!AD$4,'Raw Data'!$3:$3,0)-1))</f>
        <v>3</v>
      </c>
      <c r="AE147" s="107" t="n">
        <f aca="true">IF(ISBLANK(OFFSET('Raw Data'!$A$3,MATCH('Data above threshold'!$A147,'Raw Data'!$B$4:$B$185,0),MATCH('Data above threshold'!AE$4,'Raw Data'!$3:$3,0)-1)),"",OFFSET('Raw Data'!$A$3,MATCH('Data above threshold'!$A147,'Raw Data'!$B$4:$B$185,0),MATCH('Data above threshold'!AE$4,'Raw Data'!$3:$3,0)-1))</f>
        <v>3</v>
      </c>
      <c r="AF147" s="107" t="n">
        <f aca="true">IF(ISBLANK(OFFSET('Raw Data'!$A$3,MATCH('Data above threshold'!$A147,'Raw Data'!$B$4:$B$185,0),MATCH('Data above threshold'!AF$4,'Raw Data'!$3:$3,0)-1)),"",OFFSET('Raw Data'!$A$3,MATCH('Data above threshold'!$A147,'Raw Data'!$B$4:$B$185,0),MATCH('Data above threshold'!AF$4,'Raw Data'!$3:$3,0)-1))</f>
        <v>3</v>
      </c>
      <c r="AG147" s="107" t="n">
        <f aca="true">IF(ISBLANK(OFFSET('Raw Data'!$A$3,MATCH('Data above threshold'!$A147,'Raw Data'!$B$4:$B$185,0),MATCH('Data above threshold'!AG$4,'Raw Data'!$3:$3,0)-1)),"",OFFSET('Raw Data'!$A$3,MATCH('Data above threshold'!$A147,'Raw Data'!$B$4:$B$185,0),MATCH('Data above threshold'!AG$4,'Raw Data'!$3:$3,0)-1))</f>
        <v>3</v>
      </c>
      <c r="AH147" s="107" t="n">
        <f aca="true">IF(ISBLANK(OFFSET('Raw Data'!$A$3,MATCH('Data above threshold'!$A147,'Raw Data'!$B$4:$B$185,0),MATCH('Data above threshold'!AH$4,'Raw Data'!$3:$3,0)-1)),"",OFFSET('Raw Data'!$A$3,MATCH('Data above threshold'!$A147,'Raw Data'!$B$4:$B$185,0),MATCH('Data above threshold'!AH$4,'Raw Data'!$3:$3,0)-1))</f>
        <v>3</v>
      </c>
      <c r="AI147" s="107" t="n">
        <f aca="true">IF(ISBLANK(OFFSET('Raw Data'!$A$3,MATCH('Data above threshold'!$A147,'Raw Data'!$B$4:$B$185,0),MATCH('Data above threshold'!AI$4,'Raw Data'!$3:$3,0)-1)),"",OFFSET('Raw Data'!$A$3,MATCH('Data above threshold'!$A147,'Raw Data'!$B$4:$B$185,0),MATCH('Data above threshold'!AI$4,'Raw Data'!$3:$3,0)-1))</f>
        <v>3</v>
      </c>
      <c r="AJ147" s="107" t="n">
        <f aca="true">IF(ISBLANK(OFFSET('Raw Data'!$A$3,MATCH('Data above threshold'!$A147,'Raw Data'!$B$4:$B$185,0),MATCH('Data above threshold'!AJ$4,'Raw Data'!$3:$3,0)-1)),"",OFFSET('Raw Data'!$A$3,MATCH('Data above threshold'!$A147,'Raw Data'!$B$4:$B$185,0),MATCH('Data above threshold'!AJ$4,'Raw Data'!$3:$3,0)-1))</f>
        <v>3</v>
      </c>
      <c r="AK147" s="107" t="n">
        <f aca="true">IF(ISBLANK(OFFSET('Raw Data'!$A$3,MATCH('Data above threshold'!$A147,'Raw Data'!$B$4:$B$185,0),MATCH('Data above threshold'!AK$4,'Raw Data'!$3:$3,0)-1)),"",OFFSET('Raw Data'!$A$3,MATCH('Data above threshold'!$A147,'Raw Data'!$B$4:$B$185,0),MATCH('Data above threshold'!AK$4,'Raw Data'!$3:$3,0)-1))</f>
        <v>3</v>
      </c>
      <c r="AL147" s="107" t="n">
        <f aca="true">IF(ISBLANK(OFFSET('Raw Data'!$A$3,MATCH('Data above threshold'!$A147,'Raw Data'!$B$4:$B$185,0),MATCH('Data above threshold'!AL$4,'Raw Data'!$3:$3,0)-1)),"",OFFSET('Raw Data'!$A$3,MATCH('Data above threshold'!$A147,'Raw Data'!$B$4:$B$185,0),MATCH('Data above threshold'!AL$4,'Raw Data'!$3:$3,0)-1))</f>
        <v>3</v>
      </c>
      <c r="AM147" s="107" t="n">
        <f aca="true">IF(ISBLANK(OFFSET('Raw Data'!$A$3,MATCH('Data above threshold'!$A147,'Raw Data'!$B$4:$B$185,0),MATCH('Data above threshold'!AM$4,'Raw Data'!$3:$3,0)-1)),"",OFFSET('Raw Data'!$A$3,MATCH('Data above threshold'!$A147,'Raw Data'!$B$4:$B$185,0),MATCH('Data above threshold'!AM$4,'Raw Data'!$3:$3,0)-1))</f>
        <v>3</v>
      </c>
      <c r="AN147" s="107" t="n">
        <f aca="true">IF(ISBLANK(OFFSET('Raw Data'!$A$3,MATCH('Data above threshold'!$A147,'Raw Data'!$B$4:$B$185,0),MATCH('Data above threshold'!AN$4,'Raw Data'!$3:$3,0)-1)),"",OFFSET('Raw Data'!$A$3,MATCH('Data above threshold'!$A147,'Raw Data'!$B$4:$B$185,0),MATCH('Data above threshold'!AN$4,'Raw Data'!$3:$3,0)-1))</f>
        <v>1</v>
      </c>
      <c r="AO147" s="107" t="n">
        <f aca="true">IF(ISBLANK(OFFSET('Raw Data'!$A$3,MATCH('Data above threshold'!$A147,'Raw Data'!$B$4:$B$185,0),MATCH('Data above threshold'!AO$4,'Raw Data'!$3:$3,0)-1)),"",OFFSET('Raw Data'!$A$3,MATCH('Data above threshold'!$A147,'Raw Data'!$B$4:$B$185,0),MATCH('Data above threshold'!AO$4,'Raw Data'!$3:$3,0)-1))</f>
        <v>3</v>
      </c>
      <c r="AP147" s="107" t="n">
        <f aca="true">IF(ISBLANK(OFFSET('Raw Data'!$A$3,MATCH('Data above threshold'!$A147,'Raw Data'!$B$4:$B$185,0),MATCH('Data above threshold'!AP$4,'Raw Data'!$3:$3,0)-1)),"",OFFSET('Raw Data'!$A$3,MATCH('Data above threshold'!$A147,'Raw Data'!$B$4:$B$185,0),MATCH('Data above threshold'!AP$4,'Raw Data'!$3:$3,0)-1))</f>
        <v>3</v>
      </c>
      <c r="AQ147" s="107" t="n">
        <f aca="true">IF(ISBLANK(OFFSET('Raw Data'!$A$3,MATCH('Data above threshold'!$A147,'Raw Data'!$B$4:$B$185,0),MATCH('Data above threshold'!AQ$4,'Raw Data'!$3:$3,0)-1)),"",OFFSET('Raw Data'!$A$3,MATCH('Data above threshold'!$A147,'Raw Data'!$B$4:$B$185,0),MATCH('Data above threshold'!AQ$4,'Raw Data'!$3:$3,0)-1))</f>
        <v>3</v>
      </c>
      <c r="AR147" s="107" t="n">
        <f aca="true">IF(ISBLANK(OFFSET('Raw Data'!$A$3,MATCH('Data above threshold'!$A147,'Raw Data'!$B$4:$B$185,0),MATCH('Data above threshold'!AR$4,'Raw Data'!$3:$3,0)-1)),"",OFFSET('Raw Data'!$A$3,MATCH('Data above threshold'!$A147,'Raw Data'!$B$4:$B$185,0),MATCH('Data above threshold'!AR$4,'Raw Data'!$3:$3,0)-1))</f>
        <v>3</v>
      </c>
      <c r="AS147" s="107" t="n">
        <f aca="true">IF(ISBLANK(OFFSET('Raw Data'!$A$3,MATCH('Data above threshold'!$A147,'Raw Data'!$B$4:$B$185,0),MATCH('Data above threshold'!AS$4,'Raw Data'!$3:$3,0)-1)),"",OFFSET('Raw Data'!$A$3,MATCH('Data above threshold'!$A147,'Raw Data'!$B$4:$B$185,0),MATCH('Data above threshold'!AS$4,'Raw Data'!$3:$3,0)-1))</f>
        <v>3</v>
      </c>
      <c r="AT147" s="107" t="n">
        <f aca="true">IF(ISBLANK(OFFSET('Raw Data'!$A$3,MATCH('Data above threshold'!$A147,'Raw Data'!$B$4:$B$185,0),MATCH('Data above threshold'!AT$4,'Raw Data'!$3:$3,0)-1)),"",OFFSET('Raw Data'!$A$3,MATCH('Data above threshold'!$A147,'Raw Data'!$B$4:$B$185,0),MATCH('Data above threshold'!AT$4,'Raw Data'!$3:$3,0)-1))</f>
        <v>3</v>
      </c>
      <c r="AU147" s="107" t="n">
        <f aca="true">IF(ISBLANK(OFFSET('Raw Data'!$A$3,MATCH('Data above threshold'!$A147,'Raw Data'!$B$4:$B$185,0),MATCH('Data above threshold'!AU$4,'Raw Data'!$3:$3,0)-1)),"",OFFSET('Raw Data'!$A$3,MATCH('Data above threshold'!$A147,'Raw Data'!$B$4:$B$185,0),MATCH('Data above threshold'!AU$4,'Raw Data'!$3:$3,0)-1))</f>
        <v>3</v>
      </c>
      <c r="AV147" s="107" t="n">
        <f aca="true">IF(ISBLANK(OFFSET('Raw Data'!$A$3,MATCH('Data above threshold'!$A147,'Raw Data'!$B$4:$B$185,0),MATCH('Data above threshold'!AV$4,'Raw Data'!$3:$3,0)-1)),"",OFFSET('Raw Data'!$A$3,MATCH('Data above threshold'!$A147,'Raw Data'!$B$4:$B$185,0),MATCH('Data above threshold'!AV$4,'Raw Data'!$3:$3,0)-1))</f>
        <v>2.5</v>
      </c>
      <c r="AW147" s="107" t="n">
        <f aca="true">IF(ISBLANK(OFFSET('Raw Data'!$A$3,MATCH('Data above threshold'!$A147,'Raw Data'!$B$4:$B$185,0),MATCH('Data above threshold'!AW$4,'Raw Data'!$3:$3,0)-1)),"",OFFSET('Raw Data'!$A$3,MATCH('Data above threshold'!$A147,'Raw Data'!$B$4:$B$185,0),MATCH('Data above threshold'!AW$4,'Raw Data'!$3:$3,0)-1))</f>
        <v>2.2</v>
      </c>
      <c r="AX147" s="107" t="n">
        <f aca="true">IF(ISBLANK(OFFSET('Raw Data'!$A$3,MATCH('Data above threshold'!$A147,'Raw Data'!$B$4:$B$185,0),MATCH('Data above threshold'!AX$4,'Raw Data'!$3:$3,0)-1)),"",OFFSET('Raw Data'!$A$3,MATCH('Data above threshold'!$A147,'Raw Data'!$B$4:$B$185,0),MATCH('Data above threshold'!AX$4,'Raw Data'!$3:$3,0)-1))</f>
        <v>3</v>
      </c>
      <c r="AY147" s="107" t="n">
        <f aca="true">IF(ISBLANK(OFFSET('Raw Data'!$A$3,MATCH('Data above threshold'!$A147,'Raw Data'!$B$4:$B$185,0),MATCH('Data above threshold'!AY$4,'Raw Data'!$3:$3,0)-1)),"",OFFSET('Raw Data'!$A$3,MATCH('Data above threshold'!$A147,'Raw Data'!$B$4:$B$185,0),MATCH('Data above threshold'!AY$4,'Raw Data'!$3:$3,0)-1))</f>
        <v>3</v>
      </c>
      <c r="AZ147" s="107" t="n">
        <f aca="true">IF(ISBLANK(OFFSET('Raw Data'!$A$3,MATCH('Data above threshold'!$A147,'Raw Data'!$B$4:$B$185,0),MATCH('Data above threshold'!AZ$4,'Raw Data'!$3:$3,0)-1)),"",OFFSET('Raw Data'!$A$3,MATCH('Data above threshold'!$A147,'Raw Data'!$B$4:$B$185,0),MATCH('Data above threshold'!AZ$4,'Raw Data'!$3:$3,0)-1))</f>
        <v>2</v>
      </c>
      <c r="BA147" s="107" t="n">
        <f aca="true">IF(ISBLANK(OFFSET('Raw Data'!$A$3,MATCH('Data above threshold'!$A147,'Raw Data'!$B$4:$B$185,0),MATCH('Data above threshold'!BA$4,'Raw Data'!$3:$3,0)-1)),"",OFFSET('Raw Data'!$A$3,MATCH('Data above threshold'!$A147,'Raw Data'!$B$4:$B$185,0),MATCH('Data above threshold'!BA$4,'Raw Data'!$3:$3,0)-1))</f>
        <v>3</v>
      </c>
      <c r="BB147" s="107" t="n">
        <f aca="true">IF(ISBLANK(OFFSET('Raw Data'!$A$3,MATCH('Data above threshold'!$A147,'Raw Data'!$B$4:$B$185,0),MATCH('Data above threshold'!BB$4,'Raw Data'!$3:$3,0)-1)),"",OFFSET('Raw Data'!$A$3,MATCH('Data above threshold'!$A147,'Raw Data'!$B$4:$B$185,0),MATCH('Data above threshold'!BB$4,'Raw Data'!$3:$3,0)-1))</f>
        <v>3</v>
      </c>
      <c r="BC147" s="107" t="n">
        <f aca="true">IF(ISBLANK(OFFSET('Raw Data'!$A$3,MATCH('Data above threshold'!$A147,'Raw Data'!$B$4:$B$185,0),MATCH('Data above threshold'!BC$4,'Raw Data'!$3:$3,0)-1)),"",OFFSET('Raw Data'!$A$3,MATCH('Data above threshold'!$A147,'Raw Data'!$B$4:$B$185,0),MATCH('Data above threshold'!BC$4,'Raw Data'!$3:$3,0)-1))</f>
        <v>3</v>
      </c>
      <c r="BD147" s="107" t="n">
        <f aca="true">IF(ISBLANK(OFFSET('Raw Data'!$A$3,MATCH('Data above threshold'!$A147,'Raw Data'!$B$4:$B$185,0),MATCH('Data above threshold'!BD$4,'Raw Data'!$3:$3,0)-1)),"",OFFSET('Raw Data'!$A$3,MATCH('Data above threshold'!$A147,'Raw Data'!$B$4:$B$185,0),MATCH('Data above threshold'!BD$4,'Raw Data'!$3:$3,0)-1))</f>
        <v>1</v>
      </c>
      <c r="BE147" s="107" t="n">
        <f aca="true">IF(ISBLANK(OFFSET('Raw Data'!$A$3,MATCH('Data above threshold'!$A147,'Raw Data'!$B$4:$B$185,0),MATCH('Data above threshold'!BE$4,'Raw Data'!$3:$3,0)-1)),"",OFFSET('Raw Data'!$A$3,MATCH('Data above threshold'!$A147,'Raw Data'!$B$4:$B$185,0),MATCH('Data above threshold'!BE$4,'Raw Data'!$3:$3,0)-1))</f>
        <v>3</v>
      </c>
      <c r="BF147" s="107" t="n">
        <f aca="true">IF(ISBLANK(OFFSET('Raw Data'!$A$3,MATCH('Data above threshold'!$A147,'Raw Data'!$B$4:$B$185,0),MATCH('Data above threshold'!BF$4,'Raw Data'!$3:$3,0)-1)),"",OFFSET('Raw Data'!$A$3,MATCH('Data above threshold'!$A147,'Raw Data'!$B$4:$B$185,0),MATCH('Data above threshold'!BF$4,'Raw Data'!$3:$3,0)-1))</f>
        <v>3</v>
      </c>
      <c r="BG147" s="107" t="n">
        <f aca="true">IF(ISBLANK(OFFSET('Raw Data'!$A$3,MATCH('Data above threshold'!$A147,'Raw Data'!$B$4:$B$185,0),MATCH('Data above threshold'!BG$4,'Raw Data'!$3:$3,0)-1)),"",OFFSET('Raw Data'!$A$3,MATCH('Data above threshold'!$A147,'Raw Data'!$B$4:$B$185,0),MATCH('Data above threshold'!BG$4,'Raw Data'!$3:$3,0)-1))</f>
        <v>3</v>
      </c>
      <c r="BH147" s="107" t="n">
        <f aca="true">IF(ISBLANK(OFFSET('Raw Data'!$A$3,MATCH('Data above threshold'!$A147,'Raw Data'!$B$4:$B$185,0),MATCH('Data above threshold'!BH$4,'Raw Data'!$3:$3,0)-1)),"",OFFSET('Raw Data'!$A$3,MATCH('Data above threshold'!$A147,'Raw Data'!$B$4:$B$185,0),MATCH('Data above threshold'!BH$4,'Raw Data'!$3:$3,0)-1))</f>
        <v>2</v>
      </c>
      <c r="BI147" s="107" t="n">
        <f aca="true">IF(ISBLANK(OFFSET('Raw Data'!$A$3,MATCH('Data above threshold'!$A147,'Raw Data'!$B$4:$B$185,0),MATCH('Data above threshold'!BI$4,'Raw Data'!$3:$3,0)-1)),"",OFFSET('Raw Data'!$A$3,MATCH('Data above threshold'!$A147,'Raw Data'!$B$4:$B$185,0),MATCH('Data above threshold'!BI$4,'Raw Data'!$3:$3,0)-1))</f>
        <v>2</v>
      </c>
      <c r="BJ147" s="107" t="n">
        <f aca="true">IF(ISBLANK(OFFSET('Raw Data'!$A$3,MATCH('Data above threshold'!$A147,'Raw Data'!$B$4:$B$185,0),MATCH('Data above threshold'!BJ$4,'Raw Data'!$3:$3,0)-1)),"",OFFSET('Raw Data'!$A$3,MATCH('Data above threshold'!$A147,'Raw Data'!$B$4:$B$185,0),MATCH('Data above threshold'!BJ$4,'Raw Data'!$3:$3,0)-1))</f>
        <v>3</v>
      </c>
      <c r="BK147" s="107" t="n">
        <f aca="true">IF(ISBLANK(OFFSET('Raw Data'!$A$3,MATCH('Data above threshold'!$A147,'Raw Data'!$B$4:$B$185,0),MATCH('Data above threshold'!BK$4,'Raw Data'!$3:$3,0)-1)),"",OFFSET('Raw Data'!$A$3,MATCH('Data above threshold'!$A147,'Raw Data'!$B$4:$B$185,0),MATCH('Data above threshold'!BK$4,'Raw Data'!$3:$3,0)-1))</f>
        <v>2</v>
      </c>
      <c r="BL147" s="107" t="n">
        <f aca="true">IF(ISBLANK(OFFSET('Raw Data'!$A$3,MATCH('Data above threshold'!$A147,'Raw Data'!$B$4:$B$185,0),MATCH('Data above threshold'!BL$4,'Raw Data'!$3:$3,0)-1)),"",OFFSET('Raw Data'!$A$3,MATCH('Data above threshold'!$A147,'Raw Data'!$B$4:$B$185,0),MATCH('Data above threshold'!BL$4,'Raw Data'!$3:$3,0)-1))</f>
        <v>1</v>
      </c>
      <c r="BM147" s="107" t="n">
        <f aca="true">IF(ISBLANK(OFFSET('Raw Data'!$A$3,MATCH('Data above threshold'!$A147,'Raw Data'!$B$4:$B$185,0),MATCH('Data above threshold'!BM$4,'Raw Data'!$3:$3,0)-1)),"",OFFSET('Raw Data'!$A$3,MATCH('Data above threshold'!$A147,'Raw Data'!$B$4:$B$185,0),MATCH('Data above threshold'!BM$4,'Raw Data'!$3:$3,0)-1))</f>
        <v>3</v>
      </c>
      <c r="BN147" s="107" t="n">
        <f aca="true">IF(ISBLANK(OFFSET('Raw Data'!$A$3,MATCH('Data above threshold'!$A147,'Raw Data'!$B$4:$B$185,0),MATCH('Data above threshold'!BN$4,'Raw Data'!$3:$3,0)-1)),"",OFFSET('Raw Data'!$A$3,MATCH('Data above threshold'!$A147,'Raw Data'!$B$4:$B$185,0),MATCH('Data above threshold'!BN$4,'Raw Data'!$3:$3,0)-1))</f>
        <v>2</v>
      </c>
      <c r="BO147" s="107" t="n">
        <f aca="true">IF(ISBLANK(OFFSET('Raw Data'!$A$3,MATCH('Data above threshold'!$A147,'Raw Data'!$B$4:$B$185,0),MATCH('Data above threshold'!BO$4,'Raw Data'!$3:$3,0)-1)),"",OFFSET('Raw Data'!$A$3,MATCH('Data above threshold'!$A147,'Raw Data'!$B$4:$B$185,0),MATCH('Data above threshold'!BO$4,'Raw Data'!$3:$3,0)-1))</f>
        <v>3</v>
      </c>
      <c r="BP147" s="107" t="n">
        <f aca="true">IF(ISBLANK(OFFSET('Raw Data'!$A$3,MATCH('Data above threshold'!$A147,'Raw Data'!$B$4:$B$185,0),MATCH('Data above threshold'!BP$4,'Raw Data'!$3:$3,0)-1)),"",OFFSET('Raw Data'!$A$3,MATCH('Data above threshold'!$A147,'Raw Data'!$B$4:$B$185,0),MATCH('Data above threshold'!BP$4,'Raw Data'!$3:$3,0)-1))</f>
        <v>3</v>
      </c>
      <c r="BQ147" s="107" t="n">
        <f aca="true">IF(ISBLANK(OFFSET('Raw Data'!$A$3,MATCH('Data above threshold'!$A147,'Raw Data'!$B$4:$B$185,0),MATCH('Data above threshold'!BQ$4,'Raw Data'!$3:$3,0)-1)),"",OFFSET('Raw Data'!$A$3,MATCH('Data above threshold'!$A147,'Raw Data'!$B$4:$B$185,0),MATCH('Data above threshold'!BQ$4,'Raw Data'!$3:$3,0)-1))</f>
        <v>3</v>
      </c>
      <c r="BR147" s="107" t="n">
        <f aca="true">IF(ISBLANK(OFFSET('Raw Data'!$A$3,MATCH('Data above threshold'!$A147,'Raw Data'!$B$4:$B$185,0),MATCH('Data above threshold'!BR$4,'Raw Data'!$3:$3,0)-1)),"",OFFSET('Raw Data'!$A$3,MATCH('Data above threshold'!$A147,'Raw Data'!$B$4:$B$185,0),MATCH('Data above threshold'!BR$4,'Raw Data'!$3:$3,0)-1))</f>
        <v>2</v>
      </c>
      <c r="BS147" s="107" t="n">
        <f aca="true">IF(ISBLANK(OFFSET('Raw Data'!$A$3,MATCH('Data above threshold'!$A147,'Raw Data'!$B$4:$B$185,0),MATCH('Data above threshold'!BS$4,'Raw Data'!$3:$3,0)-1)),"",OFFSET('Raw Data'!$A$3,MATCH('Data above threshold'!$A147,'Raw Data'!$B$4:$B$185,0),MATCH('Data above threshold'!BS$4,'Raw Data'!$3:$3,0)-1))</f>
        <v>3</v>
      </c>
      <c r="BT147" s="107" t="n">
        <f aca="true">IF(ISBLANK(OFFSET('Raw Data'!$A$3,MATCH('Data above threshold'!$A147,'Raw Data'!$B$4:$B$185,0),MATCH('Data above threshold'!BT$4,'Raw Data'!$3:$3,0)-1)),"",OFFSET('Raw Data'!$A$3,MATCH('Data above threshold'!$A147,'Raw Data'!$B$4:$B$185,0),MATCH('Data above threshold'!BT$4,'Raw Data'!$3:$3,0)-1))</f>
        <v>3</v>
      </c>
      <c r="BU147" s="107" t="n">
        <f aca="true">IF(ISBLANK(OFFSET('Raw Data'!$A$3,MATCH('Data above threshold'!$A147,'Raw Data'!$B$4:$B$185,0),MATCH('Data above threshold'!BU$4,'Raw Data'!$3:$3,0)-1)),"",OFFSET('Raw Data'!$A$3,MATCH('Data above threshold'!$A147,'Raw Data'!$B$4:$B$185,0),MATCH('Data above threshold'!BU$4,'Raw Data'!$3:$3,0)-1))</f>
        <v>3</v>
      </c>
      <c r="BV147" s="107" t="str">
        <f aca="true">IF(ISBLANK(OFFSET('Raw Data'!$A$3,MATCH('Data above threshold'!$A147,'Raw Data'!$B$4:$B$185,0),MATCH('Data above threshold'!BV$4,'Raw Data'!$3:$3,0)-1)),"",OFFSET('Raw Data'!$A$3,MATCH('Data above threshold'!$A147,'Raw Data'!$B$4:$B$185,0),MATCH('Data above threshold'!BV$4,'Raw Data'!$3:$3,0)-1))</f>
        <v/>
      </c>
      <c r="BW147" s="107" t="n">
        <f aca="true">IF(ISBLANK(OFFSET('Raw Data'!$A$3,MATCH('Data above threshold'!$A147,'Raw Data'!$B$4:$B$185,0),MATCH('Data above threshold'!BW$4,'Raw Data'!$3:$3,0)-1)),"",OFFSET('Raw Data'!$A$3,MATCH('Data above threshold'!$A147,'Raw Data'!$B$4:$B$185,0),MATCH('Data above threshold'!BW$4,'Raw Data'!$3:$3,0)-1))</f>
        <v>3</v>
      </c>
      <c r="BX147" s="107" t="n">
        <f aca="true">IF(ISBLANK(OFFSET('Raw Data'!$A$3,MATCH('Data above threshold'!$A147,'Raw Data'!$B$4:$B$185,0),MATCH('Data above threshold'!BX$4,'Raw Data'!$3:$3,0)-1)),"",OFFSET('Raw Data'!$A$3,MATCH('Data above threshold'!$A147,'Raw Data'!$B$4:$B$185,0),MATCH('Data above threshold'!BX$4,'Raw Data'!$3:$3,0)-1))</f>
        <v>3</v>
      </c>
      <c r="BY147" s="107" t="n">
        <f aca="true">IF(ISBLANK(OFFSET('Raw Data'!$A$3,MATCH('Data above threshold'!$A147,'Raw Data'!$B$4:$B$185,0),MATCH('Data above threshold'!BY$4,'Raw Data'!$3:$3,0)-1)),"",OFFSET('Raw Data'!$A$3,MATCH('Data above threshold'!$A147,'Raw Data'!$B$4:$B$185,0),MATCH('Data above threshold'!BY$4,'Raw Data'!$3:$3,0)-1))</f>
        <v>3</v>
      </c>
      <c r="BZ147" s="107" t="n">
        <f aca="true">IF(ISBLANK(OFFSET('Raw Data'!$A$3,MATCH('Data above threshold'!$A147,'Raw Data'!$B$4:$B$185,0),MATCH('Data above threshold'!BZ$4,'Raw Data'!$3:$3,0)-1)),"",OFFSET('Raw Data'!$A$3,MATCH('Data above threshold'!$A147,'Raw Data'!$B$4:$B$185,0),MATCH('Data above threshold'!BZ$4,'Raw Data'!$3:$3,0)-1))</f>
        <v>3</v>
      </c>
      <c r="CA147" s="107" t="n">
        <f aca="true">IF(ISBLANK(OFFSET('Raw Data'!$A$3,MATCH('Data above threshold'!$A147,'Raw Data'!$B$4:$B$185,0),MATCH('Data above threshold'!CA$4,'Raw Data'!$3:$3,0)-1)),"",OFFSET('Raw Data'!$A$3,MATCH('Data above threshold'!$A147,'Raw Data'!$B$4:$B$185,0),MATCH('Data above threshold'!CA$4,'Raw Data'!$3:$3,0)-1))</f>
        <v>3</v>
      </c>
      <c r="CB147" s="107" t="n">
        <f aca="true">IF(ISBLANK(OFFSET('Raw Data'!$A$3,MATCH('Data above threshold'!$A147,'Raw Data'!$B$4:$B$185,0),MATCH('Data above threshold'!CB$4,'Raw Data'!$3:$3,0)-1)),"",OFFSET('Raw Data'!$A$3,MATCH('Data above threshold'!$A147,'Raw Data'!$B$4:$B$185,0),MATCH('Data above threshold'!CB$4,'Raw Data'!$3:$3,0)-1))</f>
        <v>1</v>
      </c>
      <c r="CC147" s="107" t="str">
        <f aca="true">IF(ISBLANK(OFFSET('Raw Data'!$A$3,MATCH('Data above threshold'!$A147,'Raw Data'!$B$4:$B$185,0),MATCH('Data above threshold'!CC$4,'Raw Data'!$3:$3,0)-1)),"",OFFSET('Raw Data'!$A$3,MATCH('Data above threshold'!$A147,'Raw Data'!$B$4:$B$185,0),MATCH('Data above threshold'!CC$4,'Raw Data'!$3:$3,0)-1))</f>
        <v/>
      </c>
      <c r="CD147" s="107" t="n">
        <f aca="true">IF(ISBLANK(OFFSET('Raw Data'!$A$3,MATCH('Data above threshold'!$A147,'Raw Data'!$B$4:$B$185,0),MATCH('Data above threshold'!CD$4,'Raw Data'!$3:$3,0)-1)),"",OFFSET('Raw Data'!$A$3,MATCH('Data above threshold'!$A147,'Raw Data'!$B$4:$B$185,0),MATCH('Data above threshold'!CD$4,'Raw Data'!$3:$3,0)-1))</f>
        <v>3</v>
      </c>
      <c r="CE147" s="107" t="n">
        <f aca="true">IF(ISBLANK(OFFSET('Raw Data'!$A$3,MATCH('Data above threshold'!$A147,'Raw Data'!$B$4:$B$185,0),MATCH('Data above threshold'!CE$4,'Raw Data'!$3:$3,0)-1)),"",OFFSET('Raw Data'!$A$3,MATCH('Data above threshold'!$A147,'Raw Data'!$B$4:$B$185,0),MATCH('Data above threshold'!CE$4,'Raw Data'!$3:$3,0)-1))</f>
        <v>2.5</v>
      </c>
      <c r="CF147" s="107" t="n">
        <f aca="true">IF(ISBLANK(OFFSET('Raw Data'!$A$3,MATCH('Data above threshold'!$A147,'Raw Data'!$B$4:$B$185,0),MATCH('Data above threshold'!CF$4,'Raw Data'!$3:$3,0)-1)),"",OFFSET('Raw Data'!$A$3,MATCH('Data above threshold'!$A147,'Raw Data'!$B$4:$B$185,0),MATCH('Data above threshold'!CF$4,'Raw Data'!$3:$3,0)-1))</f>
        <v>1</v>
      </c>
      <c r="CG147" s="107" t="n">
        <f aca="true">IF(ISBLANK(OFFSET('Raw Data'!$A$3,MATCH('Data above threshold'!$A147,'Raw Data'!$B$4:$B$185,0),MATCH('Data above threshold'!CG$4,'Raw Data'!$3:$3,0)-1)),"",OFFSET('Raw Data'!$A$3,MATCH('Data above threshold'!$A147,'Raw Data'!$B$4:$B$185,0),MATCH('Data above threshold'!CG$4,'Raw Data'!$3:$3,0)-1))</f>
        <v>3</v>
      </c>
      <c r="CH147" s="107" t="n">
        <f aca="true">IF(ISBLANK(OFFSET('Raw Data'!$A$3,MATCH('Data above threshold'!$A147,'Raw Data'!$B$4:$B$185,0),MATCH('Data above threshold'!CH$4,'Raw Data'!$3:$3,0)-1)),"",OFFSET('Raw Data'!$A$3,MATCH('Data above threshold'!$A147,'Raw Data'!$B$4:$B$185,0),MATCH('Data above threshold'!CH$4,'Raw Data'!$3:$3,0)-1))</f>
        <v>3</v>
      </c>
      <c r="CI147" s="107" t="n">
        <f aca="true">IF(ISBLANK(OFFSET('Raw Data'!$A$3,MATCH('Data above threshold'!$A147,'Raw Data'!$B$4:$B$185,0),MATCH('Data above threshold'!CI$4,'Raw Data'!$3:$3,0)-1)),"",OFFSET('Raw Data'!$A$3,MATCH('Data above threshold'!$A147,'Raw Data'!$B$4:$B$185,0),MATCH('Data above threshold'!CI$4,'Raw Data'!$3:$3,0)-1))</f>
        <v>3</v>
      </c>
      <c r="CJ147" s="107" t="n">
        <f aca="true">IF(ISBLANK(OFFSET('Raw Data'!$A$3,MATCH('Data above threshold'!$A147,'Raw Data'!$B$4:$B$185,0),MATCH('Data above threshold'!CJ$4,'Raw Data'!$3:$3,0)-1)),"",OFFSET('Raw Data'!$A$3,MATCH('Data above threshold'!$A147,'Raw Data'!$B$4:$B$185,0),MATCH('Data above threshold'!CJ$4,'Raw Data'!$3:$3,0)-1))</f>
        <v>3</v>
      </c>
      <c r="CK147" s="107" t="n">
        <f aca="true">IF(ISBLANK(OFFSET('Raw Data'!$A$3,MATCH('Data above threshold'!$A147,'Raw Data'!$B$4:$B$185,0),MATCH('Data above threshold'!CK$4,'Raw Data'!$3:$3,0)-1)),"",OFFSET('Raw Data'!$A$3,MATCH('Data above threshold'!$A147,'Raw Data'!$B$4:$B$185,0),MATCH('Data above threshold'!CK$4,'Raw Data'!$3:$3,0)-1))</f>
        <v>1</v>
      </c>
      <c r="CL147" s="107" t="n">
        <f aca="true">IF(ISBLANK(OFFSET('Raw Data'!$A$3,MATCH('Data above threshold'!$A147,'Raw Data'!$B$4:$B$185,0),MATCH('Data above threshold'!CL$4,'Raw Data'!$3:$3,0)-1)),"",OFFSET('Raw Data'!$A$3,MATCH('Data above threshold'!$A147,'Raw Data'!$B$4:$B$185,0),MATCH('Data above threshold'!CL$4,'Raw Data'!$3:$3,0)-1))</f>
        <v>3</v>
      </c>
      <c r="CM147" s="107" t="n">
        <f aca="true">IF(ISBLANK(OFFSET('Raw Data'!$A$3,MATCH('Data above threshold'!$A147,'Raw Data'!$B$4:$B$185,0),MATCH('Data above threshold'!CM$4,'Raw Data'!$3:$3,0)-1)),"",OFFSET('Raw Data'!$A$3,MATCH('Data above threshold'!$A147,'Raw Data'!$B$4:$B$185,0),MATCH('Data above threshold'!CM$4,'Raw Data'!$3:$3,0)-1))</f>
        <v>3</v>
      </c>
      <c r="CN147" s="107" t="n">
        <f aca="true">IF(ISBLANK(OFFSET('Raw Data'!$A$3,MATCH('Data above threshold'!$A147,'Raw Data'!$B$4:$B$185,0),MATCH('Data above threshold'!CN$4,'Raw Data'!$3:$3,0)-1)),"",OFFSET('Raw Data'!$A$3,MATCH('Data above threshold'!$A147,'Raw Data'!$B$4:$B$185,0),MATCH('Data above threshold'!CN$4,'Raw Data'!$3:$3,0)-1))</f>
        <v>2</v>
      </c>
      <c r="CO147" s="107" t="n">
        <f aca="true">IF(ISBLANK(OFFSET('Raw Data'!$A$3,MATCH('Data above threshold'!$A147,'Raw Data'!$B$4:$B$185,0),MATCH('Data above threshold'!CO$4,'Raw Data'!$3:$3,0)-1)),"",OFFSET('Raw Data'!$A$3,MATCH('Data above threshold'!$A147,'Raw Data'!$B$4:$B$185,0),MATCH('Data above threshold'!CO$4,'Raw Data'!$3:$3,0)-1))</f>
        <v>3</v>
      </c>
      <c r="CP147" s="107" t="n">
        <f aca="true">IF(ISBLANK(OFFSET('Raw Data'!$A$3,MATCH('Data above threshold'!$A147,'Raw Data'!$B$4:$B$185,0),MATCH('Data above threshold'!CP$4,'Raw Data'!$3:$3,0)-1)),"",OFFSET('Raw Data'!$A$3,MATCH('Data above threshold'!$A147,'Raw Data'!$B$4:$B$185,0),MATCH('Data above threshold'!CP$4,'Raw Data'!$3:$3,0)-1))</f>
        <v>1</v>
      </c>
      <c r="CQ147" s="107" t="n">
        <f aca="true">IF(ISBLANK(OFFSET('Raw Data'!$A$3,MATCH('Data above threshold'!$A147,'Raw Data'!$B$4:$B$185,0),MATCH('Data above threshold'!CQ$4,'Raw Data'!$3:$3,0)-1)),"",OFFSET('Raw Data'!$A$3,MATCH('Data above threshold'!$A147,'Raw Data'!$B$4:$B$185,0),MATCH('Data above threshold'!CQ$4,'Raw Data'!$3:$3,0)-1))</f>
        <v>2</v>
      </c>
      <c r="CR147" s="107" t="n">
        <f aca="true">IF(ISBLANK(OFFSET('Raw Data'!$A$3,MATCH('Data above threshold'!$A147,'Raw Data'!$B$4:$B$185,0),MATCH('Data above threshold'!CR$4,'Raw Data'!$3:$3,0)-1)),"",OFFSET('Raw Data'!$A$3,MATCH('Data above threshold'!$A147,'Raw Data'!$B$4:$B$185,0),MATCH('Data above threshold'!CR$4,'Raw Data'!$3:$3,0)-1))</f>
        <v>3</v>
      </c>
    </row>
    <row r="148" customFormat="false" ht="15.5" hidden="false" customHeight="false" outlineLevel="0" collapsed="false">
      <c r="A148" s="107" t="n">
        <v>5220</v>
      </c>
      <c r="B148" s="107" t="n">
        <v>3</v>
      </c>
      <c r="C148" s="107" t="str">
        <f aca="true">IF(ISBLANK(OFFSET('Raw Data'!$A$3,MATCH('Data above threshold'!$A148,'Raw Data'!$B$4:$B$185,0),MATCH('Data above threshold'!C$4,'Raw Data'!$3:$3,0)-1)),"",OFFSET('Raw Data'!$A$3,MATCH('Data above threshold'!$A148,'Raw Data'!$B$4:$B$185,0),MATCH('Data above threshold'!C$4,'Raw Data'!$3:$3,0)-1))</f>
        <v>Data governance</v>
      </c>
      <c r="D148" s="107" t="str">
        <f aca="true">IF(ISBLANK(OFFSET('Raw Data'!$A$3,MATCH('Data above threshold'!$A148,'Raw Data'!$B$4:$B$185,0),MATCH('Data above threshold'!D$4,'Raw Data'!$3:$3,0)-1)),"",OFFSET('Raw Data'!$A$3,MATCH('Data above threshold'!$A148,'Raw Data'!$B$4:$B$185,0),MATCH('Data above threshold'!D$4,'Raw Data'!$3:$3,0)-1))</f>
        <v/>
      </c>
      <c r="E148" s="107" t="str">
        <f aca="true">IF(ISBLANK(OFFSET('Raw Data'!$A$3,MATCH('Data above threshold'!$A148,'Raw Data'!$B$4:$B$185,0),MATCH('Data above threshold'!E$4,'Raw Data'!$3:$3,0)-1)),"",OFFSET('Raw Data'!$A$3,MATCH('Data above threshold'!$A148,'Raw Data'!$B$4:$B$185,0),MATCH('Data above threshold'!E$4,'Raw Data'!$3:$3,0)-1))</f>
        <v/>
      </c>
      <c r="F148" s="107" t="str">
        <f aca="true">IF(ISBLANK(OFFSET('Raw Data'!$A$3,MATCH('Data above threshold'!$A148,'Raw Data'!$B$4:$B$185,0),MATCH('Data above threshold'!F$4,'Raw Data'!$3:$3,0)-1)),"",OFFSET('Raw Data'!$A$3,MATCH('Data above threshold'!$A148,'Raw Data'!$B$4:$B$185,0),MATCH('Data above threshold'!F$4,'Raw Data'!$3:$3,0)-1))</f>
        <v/>
      </c>
      <c r="G148" s="107" t="str">
        <f aca="true">IF(ISBLANK(OFFSET('Raw Data'!$A$3,MATCH('Data above threshold'!$A148,'Raw Data'!$B$4:$B$185,0),MATCH('Data above threshold'!G$4,'Raw Data'!$3:$3,0)-1)),"",OFFSET('Raw Data'!$A$3,MATCH('Data above threshold'!$A148,'Raw Data'!$B$4:$B$185,0),MATCH('Data above threshold'!G$4,'Raw Data'!$3:$3,0)-1))</f>
        <v/>
      </c>
      <c r="H148" s="107" t="str">
        <f aca="true">IF(ISBLANK(OFFSET('Raw Data'!$A$3,MATCH('Data above threshold'!$A148,'Raw Data'!$B$4:$B$185,0),MATCH('Data above threshold'!H$4,'Raw Data'!$3:$3,0)-1)),"",OFFSET('Raw Data'!$A$3,MATCH('Data above threshold'!$A148,'Raw Data'!$B$4:$B$185,0),MATCH('Data above threshold'!H$4,'Raw Data'!$3:$3,0)-1))</f>
        <v/>
      </c>
      <c r="I148" s="107" t="str">
        <f aca="true">IF(ISBLANK(OFFSET('Raw Data'!$A$3,MATCH('Data above threshold'!$A148,'Raw Data'!$B$4:$B$185,0),MATCH('Data above threshold'!I$4,'Raw Data'!$3:$3,0)-1)),"",OFFSET('Raw Data'!$A$3,MATCH('Data above threshold'!$A148,'Raw Data'!$B$4:$B$185,0),MATCH('Data above threshold'!I$4,'Raw Data'!$3:$3,0)-1))</f>
        <v/>
      </c>
      <c r="J148" s="107" t="str">
        <f aca="true">IF(ISBLANK(OFFSET('Raw Data'!$A$3,MATCH('Data above threshold'!$A148,'Raw Data'!$B$4:$B$185,0),MATCH('Data above threshold'!J$4,'Raw Data'!$3:$3,0)-1)),"",OFFSET('Raw Data'!$A$3,MATCH('Data above threshold'!$A148,'Raw Data'!$B$4:$B$185,0),MATCH('Data above threshold'!J$4,'Raw Data'!$3:$3,0)-1))</f>
        <v/>
      </c>
      <c r="K148" s="107" t="str">
        <f aca="true">IF(ISBLANK(OFFSET('Raw Data'!$A$3,MATCH('Data above threshold'!$A148,'Raw Data'!$B$4:$B$185,0),MATCH('Data above threshold'!K$4,'Raw Data'!$3:$3,0)-1)),"",OFFSET('Raw Data'!$A$3,MATCH('Data above threshold'!$A148,'Raw Data'!$B$4:$B$185,0),MATCH('Data above threshold'!K$4,'Raw Data'!$3:$3,0)-1))</f>
        <v/>
      </c>
      <c r="L148" s="107" t="str">
        <f aca="true">IF(ISBLANK(OFFSET('Raw Data'!$A$3,MATCH('Data above threshold'!$A148,'Raw Data'!$B$4:$B$185,0),MATCH('Data above threshold'!L$4,'Raw Data'!$3:$3,0)-1)),"",OFFSET('Raw Data'!$A$3,MATCH('Data above threshold'!$A148,'Raw Data'!$B$4:$B$185,0),MATCH('Data above threshold'!L$4,'Raw Data'!$3:$3,0)-1))</f>
        <v/>
      </c>
      <c r="M148" s="105" t="str">
        <f aca="false" t="array" ref="M148:M148">IFERROR(SKEW(IF(ISNUMBER(Q148:CR148),Q148:CR148,"")),"")</f>
        <v/>
      </c>
      <c r="N148" s="107"/>
      <c r="O148" s="107" t="str">
        <f aca="true">IF(ISBLANK(OFFSET('Raw Data'!$A$3,MATCH('Data above threshold'!$A148,'Raw Data'!$B$4:$B$185,0),MATCH('Data above threshold'!O$4,'Raw Data'!$3:$3,0)-1)),"",OFFSET('Raw Data'!$A$3,MATCH('Data above threshold'!$A148,'Raw Data'!$B$4:$B$185,0),MATCH('Data above threshold'!O$4,'Raw Data'!$3:$3,0)-1))</f>
        <v/>
      </c>
      <c r="P148" s="106" t="str">
        <f aca="false" t="array" ref="P148:P148">IF(B148&lt;4,"",1-IFERROR(SUM(ISNUMBER(Q148:CR148)*(1-$Q$3:$CR$3))/COUNTIF($Q$3:$CR$3,0),0))</f>
        <v/>
      </c>
      <c r="Q148" s="107" t="str">
        <f aca="true">IF(ISBLANK(OFFSET('Raw Data'!$A$3,MATCH('Data above threshold'!$A148,'Raw Data'!$B$4:$B$185,0),MATCH('Data above threshold'!Q$4,'Raw Data'!$3:$3,0)-1)),"",OFFSET('Raw Data'!$A$3,MATCH('Data above threshold'!$A148,'Raw Data'!$B$4:$B$185,0),MATCH('Data above threshold'!Q$4,'Raw Data'!$3:$3,0)-1))</f>
        <v/>
      </c>
      <c r="R148" s="107" t="str">
        <f aca="true">IF(ISBLANK(OFFSET('Raw Data'!$A$3,MATCH('Data above threshold'!$A148,'Raw Data'!$B$4:$B$185,0),MATCH('Data above threshold'!R$4,'Raw Data'!$3:$3,0)-1)),"",OFFSET('Raw Data'!$A$3,MATCH('Data above threshold'!$A148,'Raw Data'!$B$4:$B$185,0),MATCH('Data above threshold'!R$4,'Raw Data'!$3:$3,0)-1))</f>
        <v/>
      </c>
      <c r="S148" s="107" t="str">
        <f aca="true">IF(ISBLANK(OFFSET('Raw Data'!$A$3,MATCH('Data above threshold'!$A148,'Raw Data'!$B$4:$B$185,0),MATCH('Data above threshold'!S$4,'Raw Data'!$3:$3,0)-1)),"",OFFSET('Raw Data'!$A$3,MATCH('Data above threshold'!$A148,'Raw Data'!$B$4:$B$185,0),MATCH('Data above threshold'!S$4,'Raw Data'!$3:$3,0)-1))</f>
        <v/>
      </c>
      <c r="T148" s="107" t="str">
        <f aca="true">IF(ISBLANK(OFFSET('Raw Data'!$A$3,MATCH('Data above threshold'!$A148,'Raw Data'!$B$4:$B$185,0),MATCH('Data above threshold'!T$4,'Raw Data'!$3:$3,0)-1)),"",OFFSET('Raw Data'!$A$3,MATCH('Data above threshold'!$A148,'Raw Data'!$B$4:$B$185,0),MATCH('Data above threshold'!T$4,'Raw Data'!$3:$3,0)-1))</f>
        <v/>
      </c>
      <c r="U148" s="107" t="str">
        <f aca="true">IF(ISBLANK(OFFSET('Raw Data'!$A$3,MATCH('Data above threshold'!$A148,'Raw Data'!$B$4:$B$185,0),MATCH('Data above threshold'!U$4,'Raw Data'!$3:$3,0)-1)),"",OFFSET('Raw Data'!$A$3,MATCH('Data above threshold'!$A148,'Raw Data'!$B$4:$B$185,0),MATCH('Data above threshold'!U$4,'Raw Data'!$3:$3,0)-1))</f>
        <v/>
      </c>
      <c r="V148" s="107" t="str">
        <f aca="true">IF(ISBLANK(OFFSET('Raw Data'!$A$3,MATCH('Data above threshold'!$A148,'Raw Data'!$B$4:$B$185,0),MATCH('Data above threshold'!V$4,'Raw Data'!$3:$3,0)-1)),"",OFFSET('Raw Data'!$A$3,MATCH('Data above threshold'!$A148,'Raw Data'!$B$4:$B$185,0),MATCH('Data above threshold'!V$4,'Raw Data'!$3:$3,0)-1))</f>
        <v/>
      </c>
      <c r="W148" s="107" t="str">
        <f aca="true">IF(ISBLANK(OFFSET('Raw Data'!$A$3,MATCH('Data above threshold'!$A148,'Raw Data'!$B$4:$B$185,0),MATCH('Data above threshold'!W$4,'Raw Data'!$3:$3,0)-1)),"",OFFSET('Raw Data'!$A$3,MATCH('Data above threshold'!$A148,'Raw Data'!$B$4:$B$185,0),MATCH('Data above threshold'!W$4,'Raw Data'!$3:$3,0)-1))</f>
        <v/>
      </c>
      <c r="X148" s="107" t="str">
        <f aca="true">IF(ISBLANK(OFFSET('Raw Data'!$A$3,MATCH('Data above threshold'!$A148,'Raw Data'!$B$4:$B$185,0),MATCH('Data above threshold'!X$4,'Raw Data'!$3:$3,0)-1)),"",OFFSET('Raw Data'!$A$3,MATCH('Data above threshold'!$A148,'Raw Data'!$B$4:$B$185,0),MATCH('Data above threshold'!X$4,'Raw Data'!$3:$3,0)-1))</f>
        <v/>
      </c>
      <c r="Y148" s="107" t="str">
        <f aca="true">IF(ISBLANK(OFFSET('Raw Data'!$A$3,MATCH('Data above threshold'!$A148,'Raw Data'!$B$4:$B$185,0),MATCH('Data above threshold'!Y$4,'Raw Data'!$3:$3,0)-1)),"",OFFSET('Raw Data'!$A$3,MATCH('Data above threshold'!$A148,'Raw Data'!$B$4:$B$185,0),MATCH('Data above threshold'!Y$4,'Raw Data'!$3:$3,0)-1))</f>
        <v/>
      </c>
      <c r="Z148" s="107" t="str">
        <f aca="true">IF(ISBLANK(OFFSET('Raw Data'!$A$3,MATCH('Data above threshold'!$A148,'Raw Data'!$B$4:$B$185,0),MATCH('Data above threshold'!Z$4,'Raw Data'!$3:$3,0)-1)),"",OFFSET('Raw Data'!$A$3,MATCH('Data above threshold'!$A148,'Raw Data'!$B$4:$B$185,0),MATCH('Data above threshold'!Z$4,'Raw Data'!$3:$3,0)-1))</f>
        <v/>
      </c>
      <c r="AA148" s="107" t="str">
        <f aca="true">IF(ISBLANK(OFFSET('Raw Data'!$A$3,MATCH('Data above threshold'!$A148,'Raw Data'!$B$4:$B$185,0),MATCH('Data above threshold'!AA$4,'Raw Data'!$3:$3,0)-1)),"",OFFSET('Raw Data'!$A$3,MATCH('Data above threshold'!$A148,'Raw Data'!$B$4:$B$185,0),MATCH('Data above threshold'!AA$4,'Raw Data'!$3:$3,0)-1))</f>
        <v/>
      </c>
      <c r="AB148" s="107" t="str">
        <f aca="true">IF(ISBLANK(OFFSET('Raw Data'!$A$3,MATCH('Data above threshold'!$A148,'Raw Data'!$B$4:$B$185,0),MATCH('Data above threshold'!AB$4,'Raw Data'!$3:$3,0)-1)),"",OFFSET('Raw Data'!$A$3,MATCH('Data above threshold'!$A148,'Raw Data'!$B$4:$B$185,0),MATCH('Data above threshold'!AB$4,'Raw Data'!$3:$3,0)-1))</f>
        <v/>
      </c>
      <c r="AC148" s="107" t="str">
        <f aca="true">IF(ISBLANK(OFFSET('Raw Data'!$A$3,MATCH('Data above threshold'!$A148,'Raw Data'!$B$4:$B$185,0),MATCH('Data above threshold'!AC$4,'Raw Data'!$3:$3,0)-1)),"",OFFSET('Raw Data'!$A$3,MATCH('Data above threshold'!$A148,'Raw Data'!$B$4:$B$185,0),MATCH('Data above threshold'!AC$4,'Raw Data'!$3:$3,0)-1))</f>
        <v/>
      </c>
      <c r="AD148" s="107" t="str">
        <f aca="true">IF(ISBLANK(OFFSET('Raw Data'!$A$3,MATCH('Data above threshold'!$A148,'Raw Data'!$B$4:$B$185,0),MATCH('Data above threshold'!AD$4,'Raw Data'!$3:$3,0)-1)),"",OFFSET('Raw Data'!$A$3,MATCH('Data above threshold'!$A148,'Raw Data'!$B$4:$B$185,0),MATCH('Data above threshold'!AD$4,'Raw Data'!$3:$3,0)-1))</f>
        <v/>
      </c>
      <c r="AE148" s="107" t="str">
        <f aca="true">IF(ISBLANK(OFFSET('Raw Data'!$A$3,MATCH('Data above threshold'!$A148,'Raw Data'!$B$4:$B$185,0),MATCH('Data above threshold'!AE$4,'Raw Data'!$3:$3,0)-1)),"",OFFSET('Raw Data'!$A$3,MATCH('Data above threshold'!$A148,'Raw Data'!$B$4:$B$185,0),MATCH('Data above threshold'!AE$4,'Raw Data'!$3:$3,0)-1))</f>
        <v/>
      </c>
      <c r="AF148" s="107" t="str">
        <f aca="true">IF(ISBLANK(OFFSET('Raw Data'!$A$3,MATCH('Data above threshold'!$A148,'Raw Data'!$B$4:$B$185,0),MATCH('Data above threshold'!AF$4,'Raw Data'!$3:$3,0)-1)),"",OFFSET('Raw Data'!$A$3,MATCH('Data above threshold'!$A148,'Raw Data'!$B$4:$B$185,0),MATCH('Data above threshold'!AF$4,'Raw Data'!$3:$3,0)-1))</f>
        <v/>
      </c>
      <c r="AG148" s="107" t="str">
        <f aca="true">IF(ISBLANK(OFFSET('Raw Data'!$A$3,MATCH('Data above threshold'!$A148,'Raw Data'!$B$4:$B$185,0),MATCH('Data above threshold'!AG$4,'Raw Data'!$3:$3,0)-1)),"",OFFSET('Raw Data'!$A$3,MATCH('Data above threshold'!$A148,'Raw Data'!$B$4:$B$185,0),MATCH('Data above threshold'!AG$4,'Raw Data'!$3:$3,0)-1))</f>
        <v/>
      </c>
      <c r="AH148" s="107" t="str">
        <f aca="true">IF(ISBLANK(OFFSET('Raw Data'!$A$3,MATCH('Data above threshold'!$A148,'Raw Data'!$B$4:$B$185,0),MATCH('Data above threshold'!AH$4,'Raw Data'!$3:$3,0)-1)),"",OFFSET('Raw Data'!$A$3,MATCH('Data above threshold'!$A148,'Raw Data'!$B$4:$B$185,0),MATCH('Data above threshold'!AH$4,'Raw Data'!$3:$3,0)-1))</f>
        <v/>
      </c>
      <c r="AI148" s="107" t="str">
        <f aca="true">IF(ISBLANK(OFFSET('Raw Data'!$A$3,MATCH('Data above threshold'!$A148,'Raw Data'!$B$4:$B$185,0),MATCH('Data above threshold'!AI$4,'Raw Data'!$3:$3,0)-1)),"",OFFSET('Raw Data'!$A$3,MATCH('Data above threshold'!$A148,'Raw Data'!$B$4:$B$185,0),MATCH('Data above threshold'!AI$4,'Raw Data'!$3:$3,0)-1))</f>
        <v/>
      </c>
      <c r="AJ148" s="107" t="str">
        <f aca="true">IF(ISBLANK(OFFSET('Raw Data'!$A$3,MATCH('Data above threshold'!$A148,'Raw Data'!$B$4:$B$185,0),MATCH('Data above threshold'!AJ$4,'Raw Data'!$3:$3,0)-1)),"",OFFSET('Raw Data'!$A$3,MATCH('Data above threshold'!$A148,'Raw Data'!$B$4:$B$185,0),MATCH('Data above threshold'!AJ$4,'Raw Data'!$3:$3,0)-1))</f>
        <v/>
      </c>
      <c r="AK148" s="107" t="str">
        <f aca="true">IF(ISBLANK(OFFSET('Raw Data'!$A$3,MATCH('Data above threshold'!$A148,'Raw Data'!$B$4:$B$185,0),MATCH('Data above threshold'!AK$4,'Raw Data'!$3:$3,0)-1)),"",OFFSET('Raw Data'!$A$3,MATCH('Data above threshold'!$A148,'Raw Data'!$B$4:$B$185,0),MATCH('Data above threshold'!AK$4,'Raw Data'!$3:$3,0)-1))</f>
        <v/>
      </c>
      <c r="AL148" s="107" t="str">
        <f aca="true">IF(ISBLANK(OFFSET('Raw Data'!$A$3,MATCH('Data above threshold'!$A148,'Raw Data'!$B$4:$B$185,0),MATCH('Data above threshold'!AL$4,'Raw Data'!$3:$3,0)-1)),"",OFFSET('Raw Data'!$A$3,MATCH('Data above threshold'!$A148,'Raw Data'!$B$4:$B$185,0),MATCH('Data above threshold'!AL$4,'Raw Data'!$3:$3,0)-1))</f>
        <v/>
      </c>
      <c r="AM148" s="107" t="str">
        <f aca="true">IF(ISBLANK(OFFSET('Raw Data'!$A$3,MATCH('Data above threshold'!$A148,'Raw Data'!$B$4:$B$185,0),MATCH('Data above threshold'!AM$4,'Raw Data'!$3:$3,0)-1)),"",OFFSET('Raw Data'!$A$3,MATCH('Data above threshold'!$A148,'Raw Data'!$B$4:$B$185,0),MATCH('Data above threshold'!AM$4,'Raw Data'!$3:$3,0)-1))</f>
        <v/>
      </c>
      <c r="AN148" s="107" t="str">
        <f aca="true">IF(ISBLANK(OFFSET('Raw Data'!$A$3,MATCH('Data above threshold'!$A148,'Raw Data'!$B$4:$B$185,0),MATCH('Data above threshold'!AN$4,'Raw Data'!$3:$3,0)-1)),"",OFFSET('Raw Data'!$A$3,MATCH('Data above threshold'!$A148,'Raw Data'!$B$4:$B$185,0),MATCH('Data above threshold'!AN$4,'Raw Data'!$3:$3,0)-1))</f>
        <v/>
      </c>
      <c r="AO148" s="107" t="str">
        <f aca="true">IF(ISBLANK(OFFSET('Raw Data'!$A$3,MATCH('Data above threshold'!$A148,'Raw Data'!$B$4:$B$185,0),MATCH('Data above threshold'!AO$4,'Raw Data'!$3:$3,0)-1)),"",OFFSET('Raw Data'!$A$3,MATCH('Data above threshold'!$A148,'Raw Data'!$B$4:$B$185,0),MATCH('Data above threshold'!AO$4,'Raw Data'!$3:$3,0)-1))</f>
        <v/>
      </c>
      <c r="AP148" s="107" t="str">
        <f aca="true">IF(ISBLANK(OFFSET('Raw Data'!$A$3,MATCH('Data above threshold'!$A148,'Raw Data'!$B$4:$B$185,0),MATCH('Data above threshold'!AP$4,'Raw Data'!$3:$3,0)-1)),"",OFFSET('Raw Data'!$A$3,MATCH('Data above threshold'!$A148,'Raw Data'!$B$4:$B$185,0),MATCH('Data above threshold'!AP$4,'Raw Data'!$3:$3,0)-1))</f>
        <v/>
      </c>
      <c r="AQ148" s="107" t="str">
        <f aca="true">IF(ISBLANK(OFFSET('Raw Data'!$A$3,MATCH('Data above threshold'!$A148,'Raw Data'!$B$4:$B$185,0),MATCH('Data above threshold'!AQ$4,'Raw Data'!$3:$3,0)-1)),"",OFFSET('Raw Data'!$A$3,MATCH('Data above threshold'!$A148,'Raw Data'!$B$4:$B$185,0),MATCH('Data above threshold'!AQ$4,'Raw Data'!$3:$3,0)-1))</f>
        <v/>
      </c>
      <c r="AR148" s="107" t="str">
        <f aca="true">IF(ISBLANK(OFFSET('Raw Data'!$A$3,MATCH('Data above threshold'!$A148,'Raw Data'!$B$4:$B$185,0),MATCH('Data above threshold'!AR$4,'Raw Data'!$3:$3,0)-1)),"",OFFSET('Raw Data'!$A$3,MATCH('Data above threshold'!$A148,'Raw Data'!$B$4:$B$185,0),MATCH('Data above threshold'!AR$4,'Raw Data'!$3:$3,0)-1))</f>
        <v/>
      </c>
      <c r="AS148" s="107" t="str">
        <f aca="true">IF(ISBLANK(OFFSET('Raw Data'!$A$3,MATCH('Data above threshold'!$A148,'Raw Data'!$B$4:$B$185,0),MATCH('Data above threshold'!AS$4,'Raw Data'!$3:$3,0)-1)),"",OFFSET('Raw Data'!$A$3,MATCH('Data above threshold'!$A148,'Raw Data'!$B$4:$B$185,0),MATCH('Data above threshold'!AS$4,'Raw Data'!$3:$3,0)-1))</f>
        <v/>
      </c>
      <c r="AT148" s="107" t="str">
        <f aca="true">IF(ISBLANK(OFFSET('Raw Data'!$A$3,MATCH('Data above threshold'!$A148,'Raw Data'!$B$4:$B$185,0),MATCH('Data above threshold'!AT$4,'Raw Data'!$3:$3,0)-1)),"",OFFSET('Raw Data'!$A$3,MATCH('Data above threshold'!$A148,'Raw Data'!$B$4:$B$185,0),MATCH('Data above threshold'!AT$4,'Raw Data'!$3:$3,0)-1))</f>
        <v/>
      </c>
      <c r="AU148" s="107" t="str">
        <f aca="true">IF(ISBLANK(OFFSET('Raw Data'!$A$3,MATCH('Data above threshold'!$A148,'Raw Data'!$B$4:$B$185,0),MATCH('Data above threshold'!AU$4,'Raw Data'!$3:$3,0)-1)),"",OFFSET('Raw Data'!$A$3,MATCH('Data above threshold'!$A148,'Raw Data'!$B$4:$B$185,0),MATCH('Data above threshold'!AU$4,'Raw Data'!$3:$3,0)-1))</f>
        <v/>
      </c>
      <c r="AV148" s="107" t="str">
        <f aca="true">IF(ISBLANK(OFFSET('Raw Data'!$A$3,MATCH('Data above threshold'!$A148,'Raw Data'!$B$4:$B$185,0),MATCH('Data above threshold'!AV$4,'Raw Data'!$3:$3,0)-1)),"",OFFSET('Raw Data'!$A$3,MATCH('Data above threshold'!$A148,'Raw Data'!$B$4:$B$185,0),MATCH('Data above threshold'!AV$4,'Raw Data'!$3:$3,0)-1))</f>
        <v/>
      </c>
      <c r="AW148" s="107" t="str">
        <f aca="true">IF(ISBLANK(OFFSET('Raw Data'!$A$3,MATCH('Data above threshold'!$A148,'Raw Data'!$B$4:$B$185,0),MATCH('Data above threshold'!AW$4,'Raw Data'!$3:$3,0)-1)),"",OFFSET('Raw Data'!$A$3,MATCH('Data above threshold'!$A148,'Raw Data'!$B$4:$B$185,0),MATCH('Data above threshold'!AW$4,'Raw Data'!$3:$3,0)-1))</f>
        <v/>
      </c>
      <c r="AX148" s="107" t="str">
        <f aca="true">IF(ISBLANK(OFFSET('Raw Data'!$A$3,MATCH('Data above threshold'!$A148,'Raw Data'!$B$4:$B$185,0),MATCH('Data above threshold'!AX$4,'Raw Data'!$3:$3,0)-1)),"",OFFSET('Raw Data'!$A$3,MATCH('Data above threshold'!$A148,'Raw Data'!$B$4:$B$185,0),MATCH('Data above threshold'!AX$4,'Raw Data'!$3:$3,0)-1))</f>
        <v/>
      </c>
      <c r="AY148" s="107" t="str">
        <f aca="true">IF(ISBLANK(OFFSET('Raw Data'!$A$3,MATCH('Data above threshold'!$A148,'Raw Data'!$B$4:$B$185,0),MATCH('Data above threshold'!AY$4,'Raw Data'!$3:$3,0)-1)),"",OFFSET('Raw Data'!$A$3,MATCH('Data above threshold'!$A148,'Raw Data'!$B$4:$B$185,0),MATCH('Data above threshold'!AY$4,'Raw Data'!$3:$3,0)-1))</f>
        <v/>
      </c>
      <c r="AZ148" s="107" t="str">
        <f aca="true">IF(ISBLANK(OFFSET('Raw Data'!$A$3,MATCH('Data above threshold'!$A148,'Raw Data'!$B$4:$B$185,0),MATCH('Data above threshold'!AZ$4,'Raw Data'!$3:$3,0)-1)),"",OFFSET('Raw Data'!$A$3,MATCH('Data above threshold'!$A148,'Raw Data'!$B$4:$B$185,0),MATCH('Data above threshold'!AZ$4,'Raw Data'!$3:$3,0)-1))</f>
        <v/>
      </c>
      <c r="BA148" s="107" t="str">
        <f aca="true">IF(ISBLANK(OFFSET('Raw Data'!$A$3,MATCH('Data above threshold'!$A148,'Raw Data'!$B$4:$B$185,0),MATCH('Data above threshold'!BA$4,'Raw Data'!$3:$3,0)-1)),"",OFFSET('Raw Data'!$A$3,MATCH('Data above threshold'!$A148,'Raw Data'!$B$4:$B$185,0),MATCH('Data above threshold'!BA$4,'Raw Data'!$3:$3,0)-1))</f>
        <v/>
      </c>
      <c r="BB148" s="107" t="str">
        <f aca="true">IF(ISBLANK(OFFSET('Raw Data'!$A$3,MATCH('Data above threshold'!$A148,'Raw Data'!$B$4:$B$185,0),MATCH('Data above threshold'!BB$4,'Raw Data'!$3:$3,0)-1)),"",OFFSET('Raw Data'!$A$3,MATCH('Data above threshold'!$A148,'Raw Data'!$B$4:$B$185,0),MATCH('Data above threshold'!BB$4,'Raw Data'!$3:$3,0)-1))</f>
        <v/>
      </c>
      <c r="BC148" s="107" t="str">
        <f aca="true">IF(ISBLANK(OFFSET('Raw Data'!$A$3,MATCH('Data above threshold'!$A148,'Raw Data'!$B$4:$B$185,0),MATCH('Data above threshold'!BC$4,'Raw Data'!$3:$3,0)-1)),"",OFFSET('Raw Data'!$A$3,MATCH('Data above threshold'!$A148,'Raw Data'!$B$4:$B$185,0),MATCH('Data above threshold'!BC$4,'Raw Data'!$3:$3,0)-1))</f>
        <v/>
      </c>
      <c r="BD148" s="107" t="str">
        <f aca="true">IF(ISBLANK(OFFSET('Raw Data'!$A$3,MATCH('Data above threshold'!$A148,'Raw Data'!$B$4:$B$185,0),MATCH('Data above threshold'!BD$4,'Raw Data'!$3:$3,0)-1)),"",OFFSET('Raw Data'!$A$3,MATCH('Data above threshold'!$A148,'Raw Data'!$B$4:$B$185,0),MATCH('Data above threshold'!BD$4,'Raw Data'!$3:$3,0)-1))</f>
        <v/>
      </c>
      <c r="BE148" s="107" t="str">
        <f aca="true">IF(ISBLANK(OFFSET('Raw Data'!$A$3,MATCH('Data above threshold'!$A148,'Raw Data'!$B$4:$B$185,0),MATCH('Data above threshold'!BE$4,'Raw Data'!$3:$3,0)-1)),"",OFFSET('Raw Data'!$A$3,MATCH('Data above threshold'!$A148,'Raw Data'!$B$4:$B$185,0),MATCH('Data above threshold'!BE$4,'Raw Data'!$3:$3,0)-1))</f>
        <v/>
      </c>
      <c r="BF148" s="107" t="str">
        <f aca="true">IF(ISBLANK(OFFSET('Raw Data'!$A$3,MATCH('Data above threshold'!$A148,'Raw Data'!$B$4:$B$185,0),MATCH('Data above threshold'!BF$4,'Raw Data'!$3:$3,0)-1)),"",OFFSET('Raw Data'!$A$3,MATCH('Data above threshold'!$A148,'Raw Data'!$B$4:$B$185,0),MATCH('Data above threshold'!BF$4,'Raw Data'!$3:$3,0)-1))</f>
        <v/>
      </c>
      <c r="BG148" s="107" t="str">
        <f aca="true">IF(ISBLANK(OFFSET('Raw Data'!$A$3,MATCH('Data above threshold'!$A148,'Raw Data'!$B$4:$B$185,0),MATCH('Data above threshold'!BG$4,'Raw Data'!$3:$3,0)-1)),"",OFFSET('Raw Data'!$A$3,MATCH('Data above threshold'!$A148,'Raw Data'!$B$4:$B$185,0),MATCH('Data above threshold'!BG$4,'Raw Data'!$3:$3,0)-1))</f>
        <v/>
      </c>
      <c r="BH148" s="107" t="str">
        <f aca="true">IF(ISBLANK(OFFSET('Raw Data'!$A$3,MATCH('Data above threshold'!$A148,'Raw Data'!$B$4:$B$185,0),MATCH('Data above threshold'!BH$4,'Raw Data'!$3:$3,0)-1)),"",OFFSET('Raw Data'!$A$3,MATCH('Data above threshold'!$A148,'Raw Data'!$B$4:$B$185,0),MATCH('Data above threshold'!BH$4,'Raw Data'!$3:$3,0)-1))</f>
        <v/>
      </c>
      <c r="BI148" s="107" t="str">
        <f aca="true">IF(ISBLANK(OFFSET('Raw Data'!$A$3,MATCH('Data above threshold'!$A148,'Raw Data'!$B$4:$B$185,0),MATCH('Data above threshold'!BI$4,'Raw Data'!$3:$3,0)-1)),"",OFFSET('Raw Data'!$A$3,MATCH('Data above threshold'!$A148,'Raw Data'!$B$4:$B$185,0),MATCH('Data above threshold'!BI$4,'Raw Data'!$3:$3,0)-1))</f>
        <v/>
      </c>
      <c r="BJ148" s="107" t="str">
        <f aca="true">IF(ISBLANK(OFFSET('Raw Data'!$A$3,MATCH('Data above threshold'!$A148,'Raw Data'!$B$4:$B$185,0),MATCH('Data above threshold'!BJ$4,'Raw Data'!$3:$3,0)-1)),"",OFFSET('Raw Data'!$A$3,MATCH('Data above threshold'!$A148,'Raw Data'!$B$4:$B$185,0),MATCH('Data above threshold'!BJ$4,'Raw Data'!$3:$3,0)-1))</f>
        <v/>
      </c>
      <c r="BK148" s="107" t="str">
        <f aca="true">IF(ISBLANK(OFFSET('Raw Data'!$A$3,MATCH('Data above threshold'!$A148,'Raw Data'!$B$4:$B$185,0),MATCH('Data above threshold'!BK$4,'Raw Data'!$3:$3,0)-1)),"",OFFSET('Raw Data'!$A$3,MATCH('Data above threshold'!$A148,'Raw Data'!$B$4:$B$185,0),MATCH('Data above threshold'!BK$4,'Raw Data'!$3:$3,0)-1))</f>
        <v/>
      </c>
      <c r="BL148" s="107" t="str">
        <f aca="true">IF(ISBLANK(OFFSET('Raw Data'!$A$3,MATCH('Data above threshold'!$A148,'Raw Data'!$B$4:$B$185,0),MATCH('Data above threshold'!BL$4,'Raw Data'!$3:$3,0)-1)),"",OFFSET('Raw Data'!$A$3,MATCH('Data above threshold'!$A148,'Raw Data'!$B$4:$B$185,0),MATCH('Data above threshold'!BL$4,'Raw Data'!$3:$3,0)-1))</f>
        <v/>
      </c>
      <c r="BM148" s="107" t="str">
        <f aca="true">IF(ISBLANK(OFFSET('Raw Data'!$A$3,MATCH('Data above threshold'!$A148,'Raw Data'!$B$4:$B$185,0),MATCH('Data above threshold'!BM$4,'Raw Data'!$3:$3,0)-1)),"",OFFSET('Raw Data'!$A$3,MATCH('Data above threshold'!$A148,'Raw Data'!$B$4:$B$185,0),MATCH('Data above threshold'!BM$4,'Raw Data'!$3:$3,0)-1))</f>
        <v/>
      </c>
      <c r="BN148" s="107" t="str">
        <f aca="true">IF(ISBLANK(OFFSET('Raw Data'!$A$3,MATCH('Data above threshold'!$A148,'Raw Data'!$B$4:$B$185,0),MATCH('Data above threshold'!BN$4,'Raw Data'!$3:$3,0)-1)),"",OFFSET('Raw Data'!$A$3,MATCH('Data above threshold'!$A148,'Raw Data'!$B$4:$B$185,0),MATCH('Data above threshold'!BN$4,'Raw Data'!$3:$3,0)-1))</f>
        <v/>
      </c>
      <c r="BO148" s="107" t="str">
        <f aca="true">IF(ISBLANK(OFFSET('Raw Data'!$A$3,MATCH('Data above threshold'!$A148,'Raw Data'!$B$4:$B$185,0),MATCH('Data above threshold'!BO$4,'Raw Data'!$3:$3,0)-1)),"",OFFSET('Raw Data'!$A$3,MATCH('Data above threshold'!$A148,'Raw Data'!$B$4:$B$185,0),MATCH('Data above threshold'!BO$4,'Raw Data'!$3:$3,0)-1))</f>
        <v/>
      </c>
      <c r="BP148" s="107" t="str">
        <f aca="true">IF(ISBLANK(OFFSET('Raw Data'!$A$3,MATCH('Data above threshold'!$A148,'Raw Data'!$B$4:$B$185,0),MATCH('Data above threshold'!BP$4,'Raw Data'!$3:$3,0)-1)),"",OFFSET('Raw Data'!$A$3,MATCH('Data above threshold'!$A148,'Raw Data'!$B$4:$B$185,0),MATCH('Data above threshold'!BP$4,'Raw Data'!$3:$3,0)-1))</f>
        <v/>
      </c>
      <c r="BQ148" s="107" t="str">
        <f aca="true">IF(ISBLANK(OFFSET('Raw Data'!$A$3,MATCH('Data above threshold'!$A148,'Raw Data'!$B$4:$B$185,0),MATCH('Data above threshold'!BQ$4,'Raw Data'!$3:$3,0)-1)),"",OFFSET('Raw Data'!$A$3,MATCH('Data above threshold'!$A148,'Raw Data'!$B$4:$B$185,0),MATCH('Data above threshold'!BQ$4,'Raw Data'!$3:$3,0)-1))</f>
        <v/>
      </c>
      <c r="BR148" s="107" t="str">
        <f aca="true">IF(ISBLANK(OFFSET('Raw Data'!$A$3,MATCH('Data above threshold'!$A148,'Raw Data'!$B$4:$B$185,0),MATCH('Data above threshold'!BR$4,'Raw Data'!$3:$3,0)-1)),"",OFFSET('Raw Data'!$A$3,MATCH('Data above threshold'!$A148,'Raw Data'!$B$4:$B$185,0),MATCH('Data above threshold'!BR$4,'Raw Data'!$3:$3,0)-1))</f>
        <v/>
      </c>
      <c r="BS148" s="107" t="str">
        <f aca="true">IF(ISBLANK(OFFSET('Raw Data'!$A$3,MATCH('Data above threshold'!$A148,'Raw Data'!$B$4:$B$185,0),MATCH('Data above threshold'!BS$4,'Raw Data'!$3:$3,0)-1)),"",OFFSET('Raw Data'!$A$3,MATCH('Data above threshold'!$A148,'Raw Data'!$B$4:$B$185,0),MATCH('Data above threshold'!BS$4,'Raw Data'!$3:$3,0)-1))</f>
        <v/>
      </c>
      <c r="BT148" s="107" t="str">
        <f aca="true">IF(ISBLANK(OFFSET('Raw Data'!$A$3,MATCH('Data above threshold'!$A148,'Raw Data'!$B$4:$B$185,0),MATCH('Data above threshold'!BT$4,'Raw Data'!$3:$3,0)-1)),"",OFFSET('Raw Data'!$A$3,MATCH('Data above threshold'!$A148,'Raw Data'!$B$4:$B$185,0),MATCH('Data above threshold'!BT$4,'Raw Data'!$3:$3,0)-1))</f>
        <v/>
      </c>
      <c r="BU148" s="107" t="str">
        <f aca="true">IF(ISBLANK(OFFSET('Raw Data'!$A$3,MATCH('Data above threshold'!$A148,'Raw Data'!$B$4:$B$185,0),MATCH('Data above threshold'!BU$4,'Raw Data'!$3:$3,0)-1)),"",OFFSET('Raw Data'!$A$3,MATCH('Data above threshold'!$A148,'Raw Data'!$B$4:$B$185,0),MATCH('Data above threshold'!BU$4,'Raw Data'!$3:$3,0)-1))</f>
        <v/>
      </c>
      <c r="BV148" s="107" t="str">
        <f aca="true">IF(ISBLANK(OFFSET('Raw Data'!$A$3,MATCH('Data above threshold'!$A148,'Raw Data'!$B$4:$B$185,0),MATCH('Data above threshold'!BV$4,'Raw Data'!$3:$3,0)-1)),"",OFFSET('Raw Data'!$A$3,MATCH('Data above threshold'!$A148,'Raw Data'!$B$4:$B$185,0),MATCH('Data above threshold'!BV$4,'Raw Data'!$3:$3,0)-1))</f>
        <v/>
      </c>
      <c r="BW148" s="107" t="str">
        <f aca="true">IF(ISBLANK(OFFSET('Raw Data'!$A$3,MATCH('Data above threshold'!$A148,'Raw Data'!$B$4:$B$185,0),MATCH('Data above threshold'!BW$4,'Raw Data'!$3:$3,0)-1)),"",OFFSET('Raw Data'!$A$3,MATCH('Data above threshold'!$A148,'Raw Data'!$B$4:$B$185,0),MATCH('Data above threshold'!BW$4,'Raw Data'!$3:$3,0)-1))</f>
        <v/>
      </c>
      <c r="BX148" s="107" t="str">
        <f aca="true">IF(ISBLANK(OFFSET('Raw Data'!$A$3,MATCH('Data above threshold'!$A148,'Raw Data'!$B$4:$B$185,0),MATCH('Data above threshold'!BX$4,'Raw Data'!$3:$3,0)-1)),"",OFFSET('Raw Data'!$A$3,MATCH('Data above threshold'!$A148,'Raw Data'!$B$4:$B$185,0),MATCH('Data above threshold'!BX$4,'Raw Data'!$3:$3,0)-1))</f>
        <v/>
      </c>
      <c r="BY148" s="107" t="str">
        <f aca="true">IF(ISBLANK(OFFSET('Raw Data'!$A$3,MATCH('Data above threshold'!$A148,'Raw Data'!$B$4:$B$185,0),MATCH('Data above threshold'!BY$4,'Raw Data'!$3:$3,0)-1)),"",OFFSET('Raw Data'!$A$3,MATCH('Data above threshold'!$A148,'Raw Data'!$B$4:$B$185,0),MATCH('Data above threshold'!BY$4,'Raw Data'!$3:$3,0)-1))</f>
        <v/>
      </c>
      <c r="BZ148" s="107" t="str">
        <f aca="true">IF(ISBLANK(OFFSET('Raw Data'!$A$3,MATCH('Data above threshold'!$A148,'Raw Data'!$B$4:$B$185,0),MATCH('Data above threshold'!BZ$4,'Raw Data'!$3:$3,0)-1)),"",OFFSET('Raw Data'!$A$3,MATCH('Data above threshold'!$A148,'Raw Data'!$B$4:$B$185,0),MATCH('Data above threshold'!BZ$4,'Raw Data'!$3:$3,0)-1))</f>
        <v/>
      </c>
      <c r="CA148" s="107" t="str">
        <f aca="true">IF(ISBLANK(OFFSET('Raw Data'!$A$3,MATCH('Data above threshold'!$A148,'Raw Data'!$B$4:$B$185,0),MATCH('Data above threshold'!CA$4,'Raw Data'!$3:$3,0)-1)),"",OFFSET('Raw Data'!$A$3,MATCH('Data above threshold'!$A148,'Raw Data'!$B$4:$B$185,0),MATCH('Data above threshold'!CA$4,'Raw Data'!$3:$3,0)-1))</f>
        <v/>
      </c>
      <c r="CB148" s="107" t="str">
        <f aca="true">IF(ISBLANK(OFFSET('Raw Data'!$A$3,MATCH('Data above threshold'!$A148,'Raw Data'!$B$4:$B$185,0),MATCH('Data above threshold'!CB$4,'Raw Data'!$3:$3,0)-1)),"",OFFSET('Raw Data'!$A$3,MATCH('Data above threshold'!$A148,'Raw Data'!$B$4:$B$185,0),MATCH('Data above threshold'!CB$4,'Raw Data'!$3:$3,0)-1))</f>
        <v/>
      </c>
      <c r="CC148" s="107" t="str">
        <f aca="true">IF(ISBLANK(OFFSET('Raw Data'!$A$3,MATCH('Data above threshold'!$A148,'Raw Data'!$B$4:$B$185,0),MATCH('Data above threshold'!CC$4,'Raw Data'!$3:$3,0)-1)),"",OFFSET('Raw Data'!$A$3,MATCH('Data above threshold'!$A148,'Raw Data'!$B$4:$B$185,0),MATCH('Data above threshold'!CC$4,'Raw Data'!$3:$3,0)-1))</f>
        <v/>
      </c>
      <c r="CD148" s="107" t="str">
        <f aca="true">IF(ISBLANK(OFFSET('Raw Data'!$A$3,MATCH('Data above threshold'!$A148,'Raw Data'!$B$4:$B$185,0),MATCH('Data above threshold'!CD$4,'Raw Data'!$3:$3,0)-1)),"",OFFSET('Raw Data'!$A$3,MATCH('Data above threshold'!$A148,'Raw Data'!$B$4:$B$185,0),MATCH('Data above threshold'!CD$4,'Raw Data'!$3:$3,0)-1))</f>
        <v/>
      </c>
      <c r="CE148" s="107" t="str">
        <f aca="true">IF(ISBLANK(OFFSET('Raw Data'!$A$3,MATCH('Data above threshold'!$A148,'Raw Data'!$B$4:$B$185,0),MATCH('Data above threshold'!CE$4,'Raw Data'!$3:$3,0)-1)),"",OFFSET('Raw Data'!$A$3,MATCH('Data above threshold'!$A148,'Raw Data'!$B$4:$B$185,0),MATCH('Data above threshold'!CE$4,'Raw Data'!$3:$3,0)-1))</f>
        <v/>
      </c>
      <c r="CF148" s="107" t="str">
        <f aca="true">IF(ISBLANK(OFFSET('Raw Data'!$A$3,MATCH('Data above threshold'!$A148,'Raw Data'!$B$4:$B$185,0),MATCH('Data above threshold'!CF$4,'Raw Data'!$3:$3,0)-1)),"",OFFSET('Raw Data'!$A$3,MATCH('Data above threshold'!$A148,'Raw Data'!$B$4:$B$185,0),MATCH('Data above threshold'!CF$4,'Raw Data'!$3:$3,0)-1))</f>
        <v/>
      </c>
      <c r="CG148" s="107" t="str">
        <f aca="true">IF(ISBLANK(OFFSET('Raw Data'!$A$3,MATCH('Data above threshold'!$A148,'Raw Data'!$B$4:$B$185,0),MATCH('Data above threshold'!CG$4,'Raw Data'!$3:$3,0)-1)),"",OFFSET('Raw Data'!$A$3,MATCH('Data above threshold'!$A148,'Raw Data'!$B$4:$B$185,0),MATCH('Data above threshold'!CG$4,'Raw Data'!$3:$3,0)-1))</f>
        <v/>
      </c>
      <c r="CH148" s="107" t="str">
        <f aca="true">IF(ISBLANK(OFFSET('Raw Data'!$A$3,MATCH('Data above threshold'!$A148,'Raw Data'!$B$4:$B$185,0),MATCH('Data above threshold'!CH$4,'Raw Data'!$3:$3,0)-1)),"",OFFSET('Raw Data'!$A$3,MATCH('Data above threshold'!$A148,'Raw Data'!$B$4:$B$185,0),MATCH('Data above threshold'!CH$4,'Raw Data'!$3:$3,0)-1))</f>
        <v/>
      </c>
      <c r="CI148" s="107" t="str">
        <f aca="true">IF(ISBLANK(OFFSET('Raw Data'!$A$3,MATCH('Data above threshold'!$A148,'Raw Data'!$B$4:$B$185,0),MATCH('Data above threshold'!CI$4,'Raw Data'!$3:$3,0)-1)),"",OFFSET('Raw Data'!$A$3,MATCH('Data above threshold'!$A148,'Raw Data'!$B$4:$B$185,0),MATCH('Data above threshold'!CI$4,'Raw Data'!$3:$3,0)-1))</f>
        <v/>
      </c>
      <c r="CJ148" s="107" t="str">
        <f aca="true">IF(ISBLANK(OFFSET('Raw Data'!$A$3,MATCH('Data above threshold'!$A148,'Raw Data'!$B$4:$B$185,0),MATCH('Data above threshold'!CJ$4,'Raw Data'!$3:$3,0)-1)),"",OFFSET('Raw Data'!$A$3,MATCH('Data above threshold'!$A148,'Raw Data'!$B$4:$B$185,0),MATCH('Data above threshold'!CJ$4,'Raw Data'!$3:$3,0)-1))</f>
        <v/>
      </c>
      <c r="CK148" s="107" t="str">
        <f aca="true">IF(ISBLANK(OFFSET('Raw Data'!$A$3,MATCH('Data above threshold'!$A148,'Raw Data'!$B$4:$B$185,0),MATCH('Data above threshold'!CK$4,'Raw Data'!$3:$3,0)-1)),"",OFFSET('Raw Data'!$A$3,MATCH('Data above threshold'!$A148,'Raw Data'!$B$4:$B$185,0),MATCH('Data above threshold'!CK$4,'Raw Data'!$3:$3,0)-1))</f>
        <v/>
      </c>
      <c r="CL148" s="107" t="str">
        <f aca="true">IF(ISBLANK(OFFSET('Raw Data'!$A$3,MATCH('Data above threshold'!$A148,'Raw Data'!$B$4:$B$185,0),MATCH('Data above threshold'!CL$4,'Raw Data'!$3:$3,0)-1)),"",OFFSET('Raw Data'!$A$3,MATCH('Data above threshold'!$A148,'Raw Data'!$B$4:$B$185,0),MATCH('Data above threshold'!CL$4,'Raw Data'!$3:$3,0)-1))</f>
        <v/>
      </c>
      <c r="CM148" s="107" t="str">
        <f aca="true">IF(ISBLANK(OFFSET('Raw Data'!$A$3,MATCH('Data above threshold'!$A148,'Raw Data'!$B$4:$B$185,0),MATCH('Data above threshold'!CM$4,'Raw Data'!$3:$3,0)-1)),"",OFFSET('Raw Data'!$A$3,MATCH('Data above threshold'!$A148,'Raw Data'!$B$4:$B$185,0),MATCH('Data above threshold'!CM$4,'Raw Data'!$3:$3,0)-1))</f>
        <v/>
      </c>
      <c r="CN148" s="107" t="str">
        <f aca="true">IF(ISBLANK(OFFSET('Raw Data'!$A$3,MATCH('Data above threshold'!$A148,'Raw Data'!$B$4:$B$185,0),MATCH('Data above threshold'!CN$4,'Raw Data'!$3:$3,0)-1)),"",OFFSET('Raw Data'!$A$3,MATCH('Data above threshold'!$A148,'Raw Data'!$B$4:$B$185,0),MATCH('Data above threshold'!CN$4,'Raw Data'!$3:$3,0)-1))</f>
        <v/>
      </c>
      <c r="CO148" s="107" t="str">
        <f aca="true">IF(ISBLANK(OFFSET('Raw Data'!$A$3,MATCH('Data above threshold'!$A148,'Raw Data'!$B$4:$B$185,0),MATCH('Data above threshold'!CO$4,'Raw Data'!$3:$3,0)-1)),"",OFFSET('Raw Data'!$A$3,MATCH('Data above threshold'!$A148,'Raw Data'!$B$4:$B$185,0),MATCH('Data above threshold'!CO$4,'Raw Data'!$3:$3,0)-1))</f>
        <v/>
      </c>
      <c r="CP148" s="107" t="str">
        <f aca="true">IF(ISBLANK(OFFSET('Raw Data'!$A$3,MATCH('Data above threshold'!$A148,'Raw Data'!$B$4:$B$185,0),MATCH('Data above threshold'!CP$4,'Raw Data'!$3:$3,0)-1)),"",OFFSET('Raw Data'!$A$3,MATCH('Data above threshold'!$A148,'Raw Data'!$B$4:$B$185,0),MATCH('Data above threshold'!CP$4,'Raw Data'!$3:$3,0)-1))</f>
        <v/>
      </c>
      <c r="CQ148" s="107" t="str">
        <f aca="true">IF(ISBLANK(OFFSET('Raw Data'!$A$3,MATCH('Data above threshold'!$A148,'Raw Data'!$B$4:$B$185,0),MATCH('Data above threshold'!CQ$4,'Raw Data'!$3:$3,0)-1)),"",OFFSET('Raw Data'!$A$3,MATCH('Data above threshold'!$A148,'Raw Data'!$B$4:$B$185,0),MATCH('Data above threshold'!CQ$4,'Raw Data'!$3:$3,0)-1))</f>
        <v/>
      </c>
      <c r="CR148" s="107" t="str">
        <f aca="true">IF(ISBLANK(OFFSET('Raw Data'!$A$3,MATCH('Data above threshold'!$A148,'Raw Data'!$B$4:$B$185,0),MATCH('Data above threshold'!CR$4,'Raw Data'!$3:$3,0)-1)),"",OFFSET('Raw Data'!$A$3,MATCH('Data above threshold'!$A148,'Raw Data'!$B$4:$B$185,0),MATCH('Data above threshold'!CR$4,'Raw Data'!$3:$3,0)-1))</f>
        <v/>
      </c>
    </row>
    <row r="149" customFormat="false" ht="15.5" hidden="false" customHeight="false" outlineLevel="0" collapsed="false">
      <c r="A149" s="107" t="n">
        <v>5221</v>
      </c>
      <c r="B149" s="107" t="n">
        <v>4</v>
      </c>
      <c r="C149" s="107" t="str">
        <f aca="true">IF(ISBLANK(OFFSET('Raw Data'!$A$3,MATCH('Data above threshold'!$A149,'Raw Data'!$B$4:$B$185,0),MATCH('Data above threshold'!C$4,'Raw Data'!$3:$3,0)-1)),"",OFFSET('Raw Data'!$A$3,MATCH('Data above threshold'!$A149,'Raw Data'!$B$4:$B$185,0),MATCH('Data above threshold'!C$4,'Raw Data'!$3:$3,0)-1))</f>
        <v/>
      </c>
      <c r="D149" s="107" t="str">
        <f aca="true">IF(ISBLANK(OFFSET('Raw Data'!$A$3,MATCH('Data above threshold'!$A149,'Raw Data'!$B$4:$B$185,0),MATCH('Data above threshold'!D$4,'Raw Data'!$3:$3,0)-1)),"",OFFSET('Raw Data'!$A$3,MATCH('Data above threshold'!$A149,'Raw Data'!$B$4:$B$185,0),MATCH('Data above threshold'!D$4,'Raw Data'!$3:$3,0)-1))</f>
        <v>Data protection and legislation globally</v>
      </c>
      <c r="E149" s="107" t="str">
        <f aca="true">IF(ISBLANK(OFFSET('Raw Data'!$A$3,MATCH('Data above threshold'!$A149,'Raw Data'!$B$4:$B$185,0),MATCH('Data above threshold'!E$4,'Raw Data'!$3:$3,0)-1)),"",OFFSET('Raw Data'!$A$3,MATCH('Data above threshold'!$A149,'Raw Data'!$B$4:$B$185,0),MATCH('Data above threshold'!E$4,'Raw Data'!$3:$3,0)-1))</f>
        <v/>
      </c>
      <c r="F149" s="107" t="str">
        <f aca="true">IF(ISBLANK(OFFSET('Raw Data'!$A$3,MATCH('Data above threshold'!$A149,'Raw Data'!$B$4:$B$185,0),MATCH('Data above threshold'!F$4,'Raw Data'!$3:$3,0)-1)),"",OFFSET('Raw Data'!$A$3,MATCH('Data above threshold'!$A149,'Raw Data'!$B$4:$B$185,0),MATCH('Data above threshold'!F$4,'Raw Data'!$3:$3,0)-1))</f>
        <v/>
      </c>
      <c r="G149" s="107" t="str">
        <f aca="true">IF(ISBLANK(OFFSET('Raw Data'!$A$3,MATCH('Data above threshold'!$A149,'Raw Data'!$B$4:$B$185,0),MATCH('Data above threshold'!G$4,'Raw Data'!$3:$3,0)-1)),"",OFFSET('Raw Data'!$A$3,MATCH('Data above threshold'!$A149,'Raw Data'!$B$4:$B$185,0),MATCH('Data above threshold'!G$4,'Raw Data'!$3:$3,0)-1))</f>
        <v/>
      </c>
      <c r="H149" s="107" t="str">
        <f aca="true">IF(ISBLANK(OFFSET('Raw Data'!$A$3,MATCH('Data above threshold'!$A149,'Raw Data'!$B$4:$B$185,0),MATCH('Data above threshold'!H$4,'Raw Data'!$3:$3,0)-1)),"",OFFSET('Raw Data'!$A$3,MATCH('Data above threshold'!$A149,'Raw Data'!$B$4:$B$185,0),MATCH('Data above threshold'!H$4,'Raw Data'!$3:$3,0)-1))</f>
        <v>UNCTAD</v>
      </c>
      <c r="I149" s="107" t="str">
        <f aca="true">IF(ISBLANK(OFFSET('Raw Data'!$A$3,MATCH('Data above threshold'!$A149,'Raw Data'!$B$4:$B$185,0),MATCH('Data above threshold'!I$4,'Raw Data'!$3:$3,0)-1)),"",OFFSET('Raw Data'!$A$3,MATCH('Data above threshold'!$A149,'Raw Data'!$B$4:$B$185,0),MATCH('Data above threshold'!I$4,'Raw Data'!$3:$3,0)-1))</f>
        <v/>
      </c>
      <c r="J149" s="107" t="str">
        <f aca="true">IF(ISBLANK(OFFSET('Raw Data'!$A$3,MATCH('Data above threshold'!$A149,'Raw Data'!$B$4:$B$185,0),MATCH('Data above threshold'!J$4,'Raw Data'!$3:$3,0)-1)),"",OFFSET('Raw Data'!$A$3,MATCH('Data above threshold'!$A149,'Raw Data'!$B$4:$B$185,0),MATCH('Data above threshold'!J$4,'Raw Data'!$3:$3,0)-1))</f>
        <v>2 = legislation in place; 1 = legislation in draft; 0 = no legilsation </v>
      </c>
      <c r="K149" s="107" t="str">
        <f aca="true">IF(ISBLANK(OFFSET('Raw Data'!$A$3,MATCH('Data above threshold'!$A149,'Raw Data'!$B$4:$B$185,0),MATCH('Data above threshold'!K$4,'Raw Data'!$3:$3,0)-1)),"",OFFSET('Raw Data'!$A$3,MATCH('Data above threshold'!$A149,'Raw Data'!$B$4:$B$185,0),MATCH('Data above threshold'!K$4,'Raw Data'!$3:$3,0)-1))</f>
        <v>Plus</v>
      </c>
      <c r="L149" s="107" t="str">
        <f aca="true">IF(ISBLANK(OFFSET('Raw Data'!$A$3,MATCH('Data above threshold'!$A149,'Raw Data'!$B$4:$B$185,0),MATCH('Data above threshold'!L$4,'Raw Data'!$3:$3,0)-1)),"",OFFSET('Raw Data'!$A$3,MATCH('Data above threshold'!$A149,'Raw Data'!$B$4:$B$185,0),MATCH('Data above threshold'!L$4,'Raw Data'!$3:$3,0)-1))</f>
        <v>https://unctad.org/page/data-protection-and-privacy-legislation-worldwide</v>
      </c>
      <c r="M149" s="105" t="n">
        <f aca="false" t="array" ref="M149:M149">IFERROR(SKEW(IF(ISNUMBER(Q149:CR149),Q149:CR149,"")),"")</f>
        <v>-1.90290447089173</v>
      </c>
      <c r="N149" s="107" t="n">
        <v>0</v>
      </c>
      <c r="O149" s="107" t="str">
        <f aca="true">IF(ISBLANK(OFFSET('Raw Data'!$A$3,MATCH('Data above threshold'!$A149,'Raw Data'!$B$4:$B$185,0),MATCH('Data above threshold'!O$4,'Raw Data'!$3:$3,0)-1)),"",OFFSET('Raw Data'!$A$3,MATCH('Data above threshold'!$A149,'Raw Data'!$B$4:$B$185,0),MATCH('Data above threshold'!O$4,'Raw Data'!$3:$3,0)-1))</f>
        <v/>
      </c>
      <c r="P149" s="106" t="n">
        <f aca="false" t="array" ref="P149:P149">IF(B149&lt;4,"",1-IFERROR(SUM(ISNUMBER(Q149:CR149)*(1-$Q$3:$CR$3))/COUNTIF($Q$3:$CR$3,0),0))</f>
        <v>0</v>
      </c>
      <c r="Q149" s="107" t="n">
        <f aca="true">IF(ISBLANK(OFFSET('Raw Data'!$A$3,MATCH('Data above threshold'!$A149,'Raw Data'!$B$4:$B$185,0),MATCH('Data above threshold'!Q$4,'Raw Data'!$3:$3,0)-1)),"",OFFSET('Raw Data'!$A$3,MATCH('Data above threshold'!$A149,'Raw Data'!$B$4:$B$185,0),MATCH('Data above threshold'!Q$4,'Raw Data'!$3:$3,0)-1))</f>
        <v>2</v>
      </c>
      <c r="R149" s="107" t="n">
        <f aca="true">IF(ISBLANK(OFFSET('Raw Data'!$A$3,MATCH('Data above threshold'!$A149,'Raw Data'!$B$4:$B$185,0),MATCH('Data above threshold'!R$4,'Raw Data'!$3:$3,0)-1)),"",OFFSET('Raw Data'!$A$3,MATCH('Data above threshold'!$A149,'Raw Data'!$B$4:$B$185,0),MATCH('Data above threshold'!R$4,'Raw Data'!$3:$3,0)-1))</f>
        <v>2</v>
      </c>
      <c r="S149" s="107" t="n">
        <f aca="true">IF(ISBLANK(OFFSET('Raw Data'!$A$3,MATCH('Data above threshold'!$A149,'Raw Data'!$B$4:$B$185,0),MATCH('Data above threshold'!S$4,'Raw Data'!$3:$3,0)-1)),"",OFFSET('Raw Data'!$A$3,MATCH('Data above threshold'!$A149,'Raw Data'!$B$4:$B$185,0),MATCH('Data above threshold'!S$4,'Raw Data'!$3:$3,0)-1))</f>
        <v>2</v>
      </c>
      <c r="T149" s="107" t="n">
        <f aca="true">IF(ISBLANK(OFFSET('Raw Data'!$A$3,MATCH('Data above threshold'!$A149,'Raw Data'!$B$4:$B$185,0),MATCH('Data above threshold'!T$4,'Raw Data'!$3:$3,0)-1)),"",OFFSET('Raw Data'!$A$3,MATCH('Data above threshold'!$A149,'Raw Data'!$B$4:$B$185,0),MATCH('Data above threshold'!T$4,'Raw Data'!$3:$3,0)-1))</f>
        <v>2</v>
      </c>
      <c r="U149" s="107" t="n">
        <f aca="true">IF(ISBLANK(OFFSET('Raw Data'!$A$3,MATCH('Data above threshold'!$A149,'Raw Data'!$B$4:$B$185,0),MATCH('Data above threshold'!U$4,'Raw Data'!$3:$3,0)-1)),"",OFFSET('Raw Data'!$A$3,MATCH('Data above threshold'!$A149,'Raw Data'!$B$4:$B$185,0),MATCH('Data above threshold'!U$4,'Raw Data'!$3:$3,0)-1))</f>
        <v>0</v>
      </c>
      <c r="V149" s="107" t="n">
        <f aca="true">IF(ISBLANK(OFFSET('Raw Data'!$A$3,MATCH('Data above threshold'!$A149,'Raw Data'!$B$4:$B$185,0),MATCH('Data above threshold'!V$4,'Raw Data'!$3:$3,0)-1)),"",OFFSET('Raw Data'!$A$3,MATCH('Data above threshold'!$A149,'Raw Data'!$B$4:$B$185,0),MATCH('Data above threshold'!V$4,'Raw Data'!$3:$3,0)-1))</f>
        <v>2</v>
      </c>
      <c r="W149" s="107" t="n">
        <f aca="true">IF(ISBLANK(OFFSET('Raw Data'!$A$3,MATCH('Data above threshold'!$A149,'Raw Data'!$B$4:$B$185,0),MATCH('Data above threshold'!W$4,'Raw Data'!$3:$3,0)-1)),"",OFFSET('Raw Data'!$A$3,MATCH('Data above threshold'!$A149,'Raw Data'!$B$4:$B$185,0),MATCH('Data above threshold'!W$4,'Raw Data'!$3:$3,0)-1))</f>
        <v>2</v>
      </c>
      <c r="X149" s="107" t="n">
        <f aca="true">IF(ISBLANK(OFFSET('Raw Data'!$A$3,MATCH('Data above threshold'!$A149,'Raw Data'!$B$4:$B$185,0),MATCH('Data above threshold'!X$4,'Raw Data'!$3:$3,0)-1)),"",OFFSET('Raw Data'!$A$3,MATCH('Data above threshold'!$A149,'Raw Data'!$B$4:$B$185,0),MATCH('Data above threshold'!X$4,'Raw Data'!$3:$3,0)-1))</f>
        <v>2</v>
      </c>
      <c r="Y149" s="107" t="n">
        <f aca="true">IF(ISBLANK(OFFSET('Raw Data'!$A$3,MATCH('Data above threshold'!$A149,'Raw Data'!$B$4:$B$185,0),MATCH('Data above threshold'!Y$4,'Raw Data'!$3:$3,0)-1)),"",OFFSET('Raw Data'!$A$3,MATCH('Data above threshold'!$A149,'Raw Data'!$B$4:$B$185,0),MATCH('Data above threshold'!Y$4,'Raw Data'!$3:$3,0)-1))</f>
        <v>2</v>
      </c>
      <c r="Z149" s="107" t="n">
        <f aca="true">IF(ISBLANK(OFFSET('Raw Data'!$A$3,MATCH('Data above threshold'!$A149,'Raw Data'!$B$4:$B$185,0),MATCH('Data above threshold'!Z$4,'Raw Data'!$3:$3,0)-1)),"",OFFSET('Raw Data'!$A$3,MATCH('Data above threshold'!$A149,'Raw Data'!$B$4:$B$185,0),MATCH('Data above threshold'!Z$4,'Raw Data'!$3:$3,0)-1))</f>
        <v>2</v>
      </c>
      <c r="AA149" s="107" t="n">
        <f aca="true">IF(ISBLANK(OFFSET('Raw Data'!$A$3,MATCH('Data above threshold'!$A149,'Raw Data'!$B$4:$B$185,0),MATCH('Data above threshold'!AA$4,'Raw Data'!$3:$3,0)-1)),"",OFFSET('Raw Data'!$A$3,MATCH('Data above threshold'!$A149,'Raw Data'!$B$4:$B$185,0),MATCH('Data above threshold'!AA$4,'Raw Data'!$3:$3,0)-1))</f>
        <v>2</v>
      </c>
      <c r="AB149" s="107" t="n">
        <f aca="true">IF(ISBLANK(OFFSET('Raw Data'!$A$3,MATCH('Data above threshold'!$A149,'Raw Data'!$B$4:$B$185,0),MATCH('Data above threshold'!AB$4,'Raw Data'!$3:$3,0)-1)),"",OFFSET('Raw Data'!$A$3,MATCH('Data above threshold'!$A149,'Raw Data'!$B$4:$B$185,0),MATCH('Data above threshold'!AB$4,'Raw Data'!$3:$3,0)-1))</f>
        <v>0</v>
      </c>
      <c r="AC149" s="107" t="n">
        <f aca="true">IF(ISBLANK(OFFSET('Raw Data'!$A$3,MATCH('Data above threshold'!$A149,'Raw Data'!$B$4:$B$185,0),MATCH('Data above threshold'!AC$4,'Raw Data'!$3:$3,0)-1)),"",OFFSET('Raw Data'!$A$3,MATCH('Data above threshold'!$A149,'Raw Data'!$B$4:$B$185,0),MATCH('Data above threshold'!AC$4,'Raw Data'!$3:$3,0)-1))</f>
        <v>2</v>
      </c>
      <c r="AD149" s="107" t="n">
        <f aca="true">IF(ISBLANK(OFFSET('Raw Data'!$A$3,MATCH('Data above threshold'!$A149,'Raw Data'!$B$4:$B$185,0),MATCH('Data above threshold'!AD$4,'Raw Data'!$3:$3,0)-1)),"",OFFSET('Raw Data'!$A$3,MATCH('Data above threshold'!$A149,'Raw Data'!$B$4:$B$185,0),MATCH('Data above threshold'!AD$4,'Raw Data'!$3:$3,0)-1))</f>
        <v>2</v>
      </c>
      <c r="AE149" s="107" t="n">
        <f aca="true">IF(ISBLANK(OFFSET('Raw Data'!$A$3,MATCH('Data above threshold'!$A149,'Raw Data'!$B$4:$B$185,0),MATCH('Data above threshold'!AE$4,'Raw Data'!$3:$3,0)-1)),"",OFFSET('Raw Data'!$A$3,MATCH('Data above threshold'!$A149,'Raw Data'!$B$4:$B$185,0),MATCH('Data above threshold'!AE$4,'Raw Data'!$3:$3,0)-1))</f>
        <v>2</v>
      </c>
      <c r="AF149" s="107" t="n">
        <f aca="true">IF(ISBLANK(OFFSET('Raw Data'!$A$3,MATCH('Data above threshold'!$A149,'Raw Data'!$B$4:$B$185,0),MATCH('Data above threshold'!AF$4,'Raw Data'!$3:$3,0)-1)),"",OFFSET('Raw Data'!$A$3,MATCH('Data above threshold'!$A149,'Raw Data'!$B$4:$B$185,0),MATCH('Data above threshold'!AF$4,'Raw Data'!$3:$3,0)-1))</f>
        <v>2</v>
      </c>
      <c r="AG149" s="107" t="n">
        <f aca="true">IF(ISBLANK(OFFSET('Raw Data'!$A$3,MATCH('Data above threshold'!$A149,'Raw Data'!$B$4:$B$185,0),MATCH('Data above threshold'!AG$4,'Raw Data'!$3:$3,0)-1)),"",OFFSET('Raw Data'!$A$3,MATCH('Data above threshold'!$A149,'Raw Data'!$B$4:$B$185,0),MATCH('Data above threshold'!AG$4,'Raw Data'!$3:$3,0)-1))</f>
        <v>2</v>
      </c>
      <c r="AH149" s="107" t="n">
        <f aca="true">IF(ISBLANK(OFFSET('Raw Data'!$A$3,MATCH('Data above threshold'!$A149,'Raw Data'!$B$4:$B$185,0),MATCH('Data above threshold'!AH$4,'Raw Data'!$3:$3,0)-1)),"",OFFSET('Raw Data'!$A$3,MATCH('Data above threshold'!$A149,'Raw Data'!$B$4:$B$185,0),MATCH('Data above threshold'!AH$4,'Raw Data'!$3:$3,0)-1))</f>
        <v>2</v>
      </c>
      <c r="AI149" s="107" t="n">
        <f aca="true">IF(ISBLANK(OFFSET('Raw Data'!$A$3,MATCH('Data above threshold'!$A149,'Raw Data'!$B$4:$B$185,0),MATCH('Data above threshold'!AI$4,'Raw Data'!$3:$3,0)-1)),"",OFFSET('Raw Data'!$A$3,MATCH('Data above threshold'!$A149,'Raw Data'!$B$4:$B$185,0),MATCH('Data above threshold'!AI$4,'Raw Data'!$3:$3,0)-1))</f>
        <v>1</v>
      </c>
      <c r="AJ149" s="107" t="n">
        <f aca="true">IF(ISBLANK(OFFSET('Raw Data'!$A$3,MATCH('Data above threshold'!$A149,'Raw Data'!$B$4:$B$185,0),MATCH('Data above threshold'!AJ$4,'Raw Data'!$3:$3,0)-1)),"",OFFSET('Raw Data'!$A$3,MATCH('Data above threshold'!$A149,'Raw Data'!$B$4:$B$185,0),MATCH('Data above threshold'!AJ$4,'Raw Data'!$3:$3,0)-1))</f>
        <v>2</v>
      </c>
      <c r="AK149" s="107" t="n">
        <f aca="true">IF(ISBLANK(OFFSET('Raw Data'!$A$3,MATCH('Data above threshold'!$A149,'Raw Data'!$B$4:$B$185,0),MATCH('Data above threshold'!AK$4,'Raw Data'!$3:$3,0)-1)),"",OFFSET('Raw Data'!$A$3,MATCH('Data above threshold'!$A149,'Raw Data'!$B$4:$B$185,0),MATCH('Data above threshold'!AK$4,'Raw Data'!$3:$3,0)-1))</f>
        <v>2</v>
      </c>
      <c r="AL149" s="107" t="n">
        <f aca="true">IF(ISBLANK(OFFSET('Raw Data'!$A$3,MATCH('Data above threshold'!$A149,'Raw Data'!$B$4:$B$185,0),MATCH('Data above threshold'!AL$4,'Raw Data'!$3:$3,0)-1)),"",OFFSET('Raw Data'!$A$3,MATCH('Data above threshold'!$A149,'Raw Data'!$B$4:$B$185,0),MATCH('Data above threshold'!AL$4,'Raw Data'!$3:$3,0)-1))</f>
        <v>2</v>
      </c>
      <c r="AM149" s="107" t="n">
        <f aca="true">IF(ISBLANK(OFFSET('Raw Data'!$A$3,MATCH('Data above threshold'!$A149,'Raw Data'!$B$4:$B$185,0),MATCH('Data above threshold'!AM$4,'Raw Data'!$3:$3,0)-1)),"",OFFSET('Raw Data'!$A$3,MATCH('Data above threshold'!$A149,'Raw Data'!$B$4:$B$185,0),MATCH('Data above threshold'!AM$4,'Raw Data'!$3:$3,0)-1))</f>
        <v>2</v>
      </c>
      <c r="AN149" s="107" t="n">
        <f aca="true">IF(ISBLANK(OFFSET('Raw Data'!$A$3,MATCH('Data above threshold'!$A149,'Raw Data'!$B$4:$B$185,0),MATCH('Data above threshold'!AN$4,'Raw Data'!$3:$3,0)-1)),"",OFFSET('Raw Data'!$A$3,MATCH('Data above threshold'!$A149,'Raw Data'!$B$4:$B$185,0),MATCH('Data above threshold'!AN$4,'Raw Data'!$3:$3,0)-1))</f>
        <v>0</v>
      </c>
      <c r="AO149" s="107" t="n">
        <f aca="true">IF(ISBLANK(OFFSET('Raw Data'!$A$3,MATCH('Data above threshold'!$A149,'Raw Data'!$B$4:$B$185,0),MATCH('Data above threshold'!AO$4,'Raw Data'!$3:$3,0)-1)),"",OFFSET('Raw Data'!$A$3,MATCH('Data above threshold'!$A149,'Raw Data'!$B$4:$B$185,0),MATCH('Data above threshold'!AO$4,'Raw Data'!$3:$3,0)-1))</f>
        <v>2</v>
      </c>
      <c r="AP149" s="107" t="n">
        <f aca="true">IF(ISBLANK(OFFSET('Raw Data'!$A$3,MATCH('Data above threshold'!$A149,'Raw Data'!$B$4:$B$185,0),MATCH('Data above threshold'!AP$4,'Raw Data'!$3:$3,0)-1)),"",OFFSET('Raw Data'!$A$3,MATCH('Data above threshold'!$A149,'Raw Data'!$B$4:$B$185,0),MATCH('Data above threshold'!AP$4,'Raw Data'!$3:$3,0)-1))</f>
        <v>2</v>
      </c>
      <c r="AQ149" s="107" t="n">
        <f aca="true">IF(ISBLANK(OFFSET('Raw Data'!$A$3,MATCH('Data above threshold'!$A149,'Raw Data'!$B$4:$B$185,0),MATCH('Data above threshold'!AQ$4,'Raw Data'!$3:$3,0)-1)),"",OFFSET('Raw Data'!$A$3,MATCH('Data above threshold'!$A149,'Raw Data'!$B$4:$B$185,0),MATCH('Data above threshold'!AQ$4,'Raw Data'!$3:$3,0)-1))</f>
        <v>2</v>
      </c>
      <c r="AR149" s="107" t="n">
        <f aca="true">IF(ISBLANK(OFFSET('Raw Data'!$A$3,MATCH('Data above threshold'!$A149,'Raw Data'!$B$4:$B$185,0),MATCH('Data above threshold'!AR$4,'Raw Data'!$3:$3,0)-1)),"",OFFSET('Raw Data'!$A$3,MATCH('Data above threshold'!$A149,'Raw Data'!$B$4:$B$185,0),MATCH('Data above threshold'!AR$4,'Raw Data'!$3:$3,0)-1))</f>
        <v>2</v>
      </c>
      <c r="AS149" s="107" t="n">
        <f aca="true">IF(ISBLANK(OFFSET('Raw Data'!$A$3,MATCH('Data above threshold'!$A149,'Raw Data'!$B$4:$B$185,0),MATCH('Data above threshold'!AS$4,'Raw Data'!$3:$3,0)-1)),"",OFFSET('Raw Data'!$A$3,MATCH('Data above threshold'!$A149,'Raw Data'!$B$4:$B$185,0),MATCH('Data above threshold'!AS$4,'Raw Data'!$3:$3,0)-1))</f>
        <v>2</v>
      </c>
      <c r="AT149" s="107" t="n">
        <f aca="true">IF(ISBLANK(OFFSET('Raw Data'!$A$3,MATCH('Data above threshold'!$A149,'Raw Data'!$B$4:$B$185,0),MATCH('Data above threshold'!AT$4,'Raw Data'!$3:$3,0)-1)),"",OFFSET('Raw Data'!$A$3,MATCH('Data above threshold'!$A149,'Raw Data'!$B$4:$B$185,0),MATCH('Data above threshold'!AT$4,'Raw Data'!$3:$3,0)-1))</f>
        <v>0</v>
      </c>
      <c r="AU149" s="107" t="n">
        <f aca="true">IF(ISBLANK(OFFSET('Raw Data'!$A$3,MATCH('Data above threshold'!$A149,'Raw Data'!$B$4:$B$185,0),MATCH('Data above threshold'!AU$4,'Raw Data'!$3:$3,0)-1)),"",OFFSET('Raw Data'!$A$3,MATCH('Data above threshold'!$A149,'Raw Data'!$B$4:$B$185,0),MATCH('Data above threshold'!AU$4,'Raw Data'!$3:$3,0)-1))</f>
        <v>2</v>
      </c>
      <c r="AV149" s="107" t="n">
        <f aca="true">IF(ISBLANK(OFFSET('Raw Data'!$A$3,MATCH('Data above threshold'!$A149,'Raw Data'!$B$4:$B$185,0),MATCH('Data above threshold'!AV$4,'Raw Data'!$3:$3,0)-1)),"",OFFSET('Raw Data'!$A$3,MATCH('Data above threshold'!$A149,'Raw Data'!$B$4:$B$185,0),MATCH('Data above threshold'!AV$4,'Raw Data'!$3:$3,0)-1))</f>
        <v>2</v>
      </c>
      <c r="AW149" s="107" t="n">
        <f aca="true">IF(ISBLANK(OFFSET('Raw Data'!$A$3,MATCH('Data above threshold'!$A149,'Raw Data'!$B$4:$B$185,0),MATCH('Data above threshold'!AW$4,'Raw Data'!$3:$3,0)-1)),"",OFFSET('Raw Data'!$A$3,MATCH('Data above threshold'!$A149,'Raw Data'!$B$4:$B$185,0),MATCH('Data above threshold'!AW$4,'Raw Data'!$3:$3,0)-1))</f>
        <v>2</v>
      </c>
      <c r="AX149" s="107" t="n">
        <f aca="true">IF(ISBLANK(OFFSET('Raw Data'!$A$3,MATCH('Data above threshold'!$A149,'Raw Data'!$B$4:$B$185,0),MATCH('Data above threshold'!AX$4,'Raw Data'!$3:$3,0)-1)),"",OFFSET('Raw Data'!$A$3,MATCH('Data above threshold'!$A149,'Raw Data'!$B$4:$B$185,0),MATCH('Data above threshold'!AX$4,'Raw Data'!$3:$3,0)-1))</f>
        <v>2</v>
      </c>
      <c r="AY149" s="107" t="n">
        <f aca="true">IF(ISBLANK(OFFSET('Raw Data'!$A$3,MATCH('Data above threshold'!$A149,'Raw Data'!$B$4:$B$185,0),MATCH('Data above threshold'!AY$4,'Raw Data'!$3:$3,0)-1)),"",OFFSET('Raw Data'!$A$3,MATCH('Data above threshold'!$A149,'Raw Data'!$B$4:$B$185,0),MATCH('Data above threshold'!AY$4,'Raw Data'!$3:$3,0)-1))</f>
        <v>2</v>
      </c>
      <c r="AZ149" s="107" t="n">
        <f aca="true">IF(ISBLANK(OFFSET('Raw Data'!$A$3,MATCH('Data above threshold'!$A149,'Raw Data'!$B$4:$B$185,0),MATCH('Data above threshold'!AZ$4,'Raw Data'!$3:$3,0)-1)),"",OFFSET('Raw Data'!$A$3,MATCH('Data above threshold'!$A149,'Raw Data'!$B$4:$B$185,0),MATCH('Data above threshold'!AZ$4,'Raw Data'!$3:$3,0)-1))</f>
        <v>2</v>
      </c>
      <c r="BA149" s="107" t="n">
        <f aca="true">IF(ISBLANK(OFFSET('Raw Data'!$A$3,MATCH('Data above threshold'!$A149,'Raw Data'!$B$4:$B$185,0),MATCH('Data above threshold'!BA$4,'Raw Data'!$3:$3,0)-1)),"",OFFSET('Raw Data'!$A$3,MATCH('Data above threshold'!$A149,'Raw Data'!$B$4:$B$185,0),MATCH('Data above threshold'!BA$4,'Raw Data'!$3:$3,0)-1))</f>
        <v>2</v>
      </c>
      <c r="BB149" s="107" t="n">
        <f aca="true">IF(ISBLANK(OFFSET('Raw Data'!$A$3,MATCH('Data above threshold'!$A149,'Raw Data'!$B$4:$B$185,0),MATCH('Data above threshold'!BB$4,'Raw Data'!$3:$3,0)-1)),"",OFFSET('Raw Data'!$A$3,MATCH('Data above threshold'!$A149,'Raw Data'!$B$4:$B$185,0),MATCH('Data above threshold'!BB$4,'Raw Data'!$3:$3,0)-1))</f>
        <v>2</v>
      </c>
      <c r="BC149" s="107" t="n">
        <f aca="true">IF(ISBLANK(OFFSET('Raw Data'!$A$3,MATCH('Data above threshold'!$A149,'Raw Data'!$B$4:$B$185,0),MATCH('Data above threshold'!BC$4,'Raw Data'!$3:$3,0)-1)),"",OFFSET('Raw Data'!$A$3,MATCH('Data above threshold'!$A149,'Raw Data'!$B$4:$B$185,0),MATCH('Data above threshold'!BC$4,'Raw Data'!$3:$3,0)-1))</f>
        <v>2</v>
      </c>
      <c r="BD149" s="107" t="n">
        <f aca="true">IF(ISBLANK(OFFSET('Raw Data'!$A$3,MATCH('Data above threshold'!$A149,'Raw Data'!$B$4:$B$185,0),MATCH('Data above threshold'!BD$4,'Raw Data'!$3:$3,0)-1)),"",OFFSET('Raw Data'!$A$3,MATCH('Data above threshold'!$A149,'Raw Data'!$B$4:$B$185,0),MATCH('Data above threshold'!BD$4,'Raw Data'!$3:$3,0)-1))</f>
        <v>2</v>
      </c>
      <c r="BE149" s="107" t="n">
        <f aca="true">IF(ISBLANK(OFFSET('Raw Data'!$A$3,MATCH('Data above threshold'!$A149,'Raw Data'!$B$4:$B$185,0),MATCH('Data above threshold'!BE$4,'Raw Data'!$3:$3,0)-1)),"",OFFSET('Raw Data'!$A$3,MATCH('Data above threshold'!$A149,'Raw Data'!$B$4:$B$185,0),MATCH('Data above threshold'!BE$4,'Raw Data'!$3:$3,0)-1))</f>
        <v>2</v>
      </c>
      <c r="BF149" s="107" t="n">
        <f aca="true">IF(ISBLANK(OFFSET('Raw Data'!$A$3,MATCH('Data above threshold'!$A149,'Raw Data'!$B$4:$B$185,0),MATCH('Data above threshold'!BF$4,'Raw Data'!$3:$3,0)-1)),"",OFFSET('Raw Data'!$A$3,MATCH('Data above threshold'!$A149,'Raw Data'!$B$4:$B$185,0),MATCH('Data above threshold'!BF$4,'Raw Data'!$3:$3,0)-1))</f>
        <v>2</v>
      </c>
      <c r="BG149" s="107" t="n">
        <f aca="true">IF(ISBLANK(OFFSET('Raw Data'!$A$3,MATCH('Data above threshold'!$A149,'Raw Data'!$B$4:$B$185,0),MATCH('Data above threshold'!BG$4,'Raw Data'!$3:$3,0)-1)),"",OFFSET('Raw Data'!$A$3,MATCH('Data above threshold'!$A149,'Raw Data'!$B$4:$B$185,0),MATCH('Data above threshold'!BG$4,'Raw Data'!$3:$3,0)-1))</f>
        <v>2</v>
      </c>
      <c r="BH149" s="107" t="n">
        <f aca="true">IF(ISBLANK(OFFSET('Raw Data'!$A$3,MATCH('Data above threshold'!$A149,'Raw Data'!$B$4:$B$185,0),MATCH('Data above threshold'!BH$4,'Raw Data'!$3:$3,0)-1)),"",OFFSET('Raw Data'!$A$3,MATCH('Data above threshold'!$A149,'Raw Data'!$B$4:$B$185,0),MATCH('Data above threshold'!BH$4,'Raw Data'!$3:$3,0)-1))</f>
        <v>1</v>
      </c>
      <c r="BI149" s="107" t="n">
        <f aca="true">IF(ISBLANK(OFFSET('Raw Data'!$A$3,MATCH('Data above threshold'!$A149,'Raw Data'!$B$4:$B$185,0),MATCH('Data above threshold'!BI$4,'Raw Data'!$3:$3,0)-1)),"",OFFSET('Raw Data'!$A$3,MATCH('Data above threshold'!$A149,'Raw Data'!$B$4:$B$185,0),MATCH('Data above threshold'!BI$4,'Raw Data'!$3:$3,0)-1))</f>
        <v>0</v>
      </c>
      <c r="BJ149" s="107" t="n">
        <f aca="true">IF(ISBLANK(OFFSET('Raw Data'!$A$3,MATCH('Data above threshold'!$A149,'Raw Data'!$B$4:$B$185,0),MATCH('Data above threshold'!BJ$4,'Raw Data'!$3:$3,0)-1)),"",OFFSET('Raw Data'!$A$3,MATCH('Data above threshold'!$A149,'Raw Data'!$B$4:$B$185,0),MATCH('Data above threshold'!BJ$4,'Raw Data'!$3:$3,0)-1))</f>
        <v>2</v>
      </c>
      <c r="BK149" s="107" t="n">
        <f aca="true">IF(ISBLANK(OFFSET('Raw Data'!$A$3,MATCH('Data above threshold'!$A149,'Raw Data'!$B$4:$B$185,0),MATCH('Data above threshold'!BK$4,'Raw Data'!$3:$3,0)-1)),"",OFFSET('Raw Data'!$A$3,MATCH('Data above threshold'!$A149,'Raw Data'!$B$4:$B$185,0),MATCH('Data above threshold'!BK$4,'Raw Data'!$3:$3,0)-1))</f>
        <v>2</v>
      </c>
      <c r="BL149" s="107" t="n">
        <f aca="true">IF(ISBLANK(OFFSET('Raw Data'!$A$3,MATCH('Data above threshold'!$A149,'Raw Data'!$B$4:$B$185,0),MATCH('Data above threshold'!BL$4,'Raw Data'!$3:$3,0)-1)),"",OFFSET('Raw Data'!$A$3,MATCH('Data above threshold'!$A149,'Raw Data'!$B$4:$B$185,0),MATCH('Data above threshold'!BL$4,'Raw Data'!$3:$3,0)-1))</f>
        <v>1</v>
      </c>
      <c r="BM149" s="107" t="n">
        <f aca="true">IF(ISBLANK(OFFSET('Raw Data'!$A$3,MATCH('Data above threshold'!$A149,'Raw Data'!$B$4:$B$185,0),MATCH('Data above threshold'!BM$4,'Raw Data'!$3:$3,0)-1)),"",OFFSET('Raw Data'!$A$3,MATCH('Data above threshold'!$A149,'Raw Data'!$B$4:$B$185,0),MATCH('Data above threshold'!BM$4,'Raw Data'!$3:$3,0)-1))</f>
        <v>2</v>
      </c>
      <c r="BN149" s="107" t="n">
        <f aca="true">IF(ISBLANK(OFFSET('Raw Data'!$A$3,MATCH('Data above threshold'!$A149,'Raw Data'!$B$4:$B$185,0),MATCH('Data above threshold'!BN$4,'Raw Data'!$3:$3,0)-1)),"",OFFSET('Raw Data'!$A$3,MATCH('Data above threshold'!$A149,'Raw Data'!$B$4:$B$185,0),MATCH('Data above threshold'!BN$4,'Raw Data'!$3:$3,0)-1))</f>
        <v>2</v>
      </c>
      <c r="BO149" s="107" t="n">
        <f aca="true">IF(ISBLANK(OFFSET('Raw Data'!$A$3,MATCH('Data above threshold'!$A149,'Raw Data'!$B$4:$B$185,0),MATCH('Data above threshold'!BO$4,'Raw Data'!$3:$3,0)-1)),"",OFFSET('Raw Data'!$A$3,MATCH('Data above threshold'!$A149,'Raw Data'!$B$4:$B$185,0),MATCH('Data above threshold'!BO$4,'Raw Data'!$3:$3,0)-1))</f>
        <v>2</v>
      </c>
      <c r="BP149" s="107" t="n">
        <f aca="true">IF(ISBLANK(OFFSET('Raw Data'!$A$3,MATCH('Data above threshold'!$A149,'Raw Data'!$B$4:$B$185,0),MATCH('Data above threshold'!BP$4,'Raw Data'!$3:$3,0)-1)),"",OFFSET('Raw Data'!$A$3,MATCH('Data above threshold'!$A149,'Raw Data'!$B$4:$B$185,0),MATCH('Data above threshold'!BP$4,'Raw Data'!$3:$3,0)-1))</f>
        <v>2</v>
      </c>
      <c r="BQ149" s="107" t="n">
        <f aca="true">IF(ISBLANK(OFFSET('Raw Data'!$A$3,MATCH('Data above threshold'!$A149,'Raw Data'!$B$4:$B$185,0),MATCH('Data above threshold'!BQ$4,'Raw Data'!$3:$3,0)-1)),"",OFFSET('Raw Data'!$A$3,MATCH('Data above threshold'!$A149,'Raw Data'!$B$4:$B$185,0),MATCH('Data above threshold'!BQ$4,'Raw Data'!$3:$3,0)-1))</f>
        <v>2</v>
      </c>
      <c r="BR149" s="107" t="n">
        <f aca="true">IF(ISBLANK(OFFSET('Raw Data'!$A$3,MATCH('Data above threshold'!$A149,'Raw Data'!$B$4:$B$185,0),MATCH('Data above threshold'!BR$4,'Raw Data'!$3:$3,0)-1)),"",OFFSET('Raw Data'!$A$3,MATCH('Data above threshold'!$A149,'Raw Data'!$B$4:$B$185,0),MATCH('Data above threshold'!BR$4,'Raw Data'!$3:$3,0)-1))</f>
        <v>1</v>
      </c>
      <c r="BS149" s="107" t="n">
        <f aca="true">IF(ISBLANK(OFFSET('Raw Data'!$A$3,MATCH('Data above threshold'!$A149,'Raw Data'!$B$4:$B$185,0),MATCH('Data above threshold'!BS$4,'Raw Data'!$3:$3,0)-1)),"",OFFSET('Raw Data'!$A$3,MATCH('Data above threshold'!$A149,'Raw Data'!$B$4:$B$185,0),MATCH('Data above threshold'!BS$4,'Raw Data'!$3:$3,0)-1))</f>
        <v>2</v>
      </c>
      <c r="BT149" s="107" t="n">
        <f aca="true">IF(ISBLANK(OFFSET('Raw Data'!$A$3,MATCH('Data above threshold'!$A149,'Raw Data'!$B$4:$B$185,0),MATCH('Data above threshold'!BT$4,'Raw Data'!$3:$3,0)-1)),"",OFFSET('Raw Data'!$A$3,MATCH('Data above threshold'!$A149,'Raw Data'!$B$4:$B$185,0),MATCH('Data above threshold'!BT$4,'Raw Data'!$3:$3,0)-1))</f>
        <v>2</v>
      </c>
      <c r="BU149" s="107" t="n">
        <f aca="true">IF(ISBLANK(OFFSET('Raw Data'!$A$3,MATCH('Data above threshold'!$A149,'Raw Data'!$B$4:$B$185,0),MATCH('Data above threshold'!BU$4,'Raw Data'!$3:$3,0)-1)),"",OFFSET('Raw Data'!$A$3,MATCH('Data above threshold'!$A149,'Raw Data'!$B$4:$B$185,0),MATCH('Data above threshold'!BU$4,'Raw Data'!$3:$3,0)-1))</f>
        <v>2</v>
      </c>
      <c r="BV149" s="107" t="n">
        <f aca="true">IF(ISBLANK(OFFSET('Raw Data'!$A$3,MATCH('Data above threshold'!$A149,'Raw Data'!$B$4:$B$185,0),MATCH('Data above threshold'!BV$4,'Raw Data'!$3:$3,0)-1)),"",OFFSET('Raw Data'!$A$3,MATCH('Data above threshold'!$A149,'Raw Data'!$B$4:$B$185,0),MATCH('Data above threshold'!BV$4,'Raw Data'!$3:$3,0)-1))</f>
        <v>0</v>
      </c>
      <c r="BW149" s="107" t="n">
        <f aca="true">IF(ISBLANK(OFFSET('Raw Data'!$A$3,MATCH('Data above threshold'!$A149,'Raw Data'!$B$4:$B$185,0),MATCH('Data above threshold'!BW$4,'Raw Data'!$3:$3,0)-1)),"",OFFSET('Raw Data'!$A$3,MATCH('Data above threshold'!$A149,'Raw Data'!$B$4:$B$185,0),MATCH('Data above threshold'!BW$4,'Raw Data'!$3:$3,0)-1))</f>
        <v>0</v>
      </c>
      <c r="BX149" s="107" t="n">
        <f aca="true">IF(ISBLANK(OFFSET('Raw Data'!$A$3,MATCH('Data above threshold'!$A149,'Raw Data'!$B$4:$B$185,0),MATCH('Data above threshold'!BX$4,'Raw Data'!$3:$3,0)-1)),"",OFFSET('Raw Data'!$A$3,MATCH('Data above threshold'!$A149,'Raw Data'!$B$4:$B$185,0),MATCH('Data above threshold'!BX$4,'Raw Data'!$3:$3,0)-1))</f>
        <v>0</v>
      </c>
      <c r="BY149" s="107" t="n">
        <f aca="true">IF(ISBLANK(OFFSET('Raw Data'!$A$3,MATCH('Data above threshold'!$A149,'Raw Data'!$B$4:$B$185,0),MATCH('Data above threshold'!BY$4,'Raw Data'!$3:$3,0)-1)),"",OFFSET('Raw Data'!$A$3,MATCH('Data above threshold'!$A149,'Raw Data'!$B$4:$B$185,0),MATCH('Data above threshold'!BY$4,'Raw Data'!$3:$3,0)-1))</f>
        <v>2</v>
      </c>
      <c r="BZ149" s="107" t="n">
        <f aca="true">IF(ISBLANK(OFFSET('Raw Data'!$A$3,MATCH('Data above threshold'!$A149,'Raw Data'!$B$4:$B$185,0),MATCH('Data above threshold'!BZ$4,'Raw Data'!$3:$3,0)-1)),"",OFFSET('Raw Data'!$A$3,MATCH('Data above threshold'!$A149,'Raw Data'!$B$4:$B$185,0),MATCH('Data above threshold'!BZ$4,'Raw Data'!$3:$3,0)-1))</f>
        <v>1</v>
      </c>
      <c r="CA149" s="107" t="n">
        <f aca="true">IF(ISBLANK(OFFSET('Raw Data'!$A$3,MATCH('Data above threshold'!$A149,'Raw Data'!$B$4:$B$185,0),MATCH('Data above threshold'!CA$4,'Raw Data'!$3:$3,0)-1)),"",OFFSET('Raw Data'!$A$3,MATCH('Data above threshold'!$A149,'Raw Data'!$B$4:$B$185,0),MATCH('Data above threshold'!CA$4,'Raw Data'!$3:$3,0)-1))</f>
        <v>1</v>
      </c>
      <c r="CB149" s="107" t="n">
        <f aca="true">IF(ISBLANK(OFFSET('Raw Data'!$A$3,MATCH('Data above threshold'!$A149,'Raw Data'!$B$4:$B$185,0),MATCH('Data above threshold'!CB$4,'Raw Data'!$3:$3,0)-1)),"",OFFSET('Raw Data'!$A$3,MATCH('Data above threshold'!$A149,'Raw Data'!$B$4:$B$185,0),MATCH('Data above threshold'!CB$4,'Raw Data'!$3:$3,0)-1))</f>
        <v>0</v>
      </c>
      <c r="CC149" s="107" t="n">
        <f aca="true">IF(ISBLANK(OFFSET('Raw Data'!$A$3,MATCH('Data above threshold'!$A149,'Raw Data'!$B$4:$B$185,0),MATCH('Data above threshold'!CC$4,'Raw Data'!$3:$3,0)-1)),"",OFFSET('Raw Data'!$A$3,MATCH('Data above threshold'!$A149,'Raw Data'!$B$4:$B$185,0),MATCH('Data above threshold'!CC$4,'Raw Data'!$3:$3,0)-1))</f>
        <v>2</v>
      </c>
      <c r="CD149" s="107" t="n">
        <f aca="true">IF(ISBLANK(OFFSET('Raw Data'!$A$3,MATCH('Data above threshold'!$A149,'Raw Data'!$B$4:$B$185,0),MATCH('Data above threshold'!CD$4,'Raw Data'!$3:$3,0)-1)),"",OFFSET('Raw Data'!$A$3,MATCH('Data above threshold'!$A149,'Raw Data'!$B$4:$B$185,0),MATCH('Data above threshold'!CD$4,'Raw Data'!$3:$3,0)-1))</f>
        <v>2</v>
      </c>
      <c r="CE149" s="107" t="n">
        <f aca="true">IF(ISBLANK(OFFSET('Raw Data'!$A$3,MATCH('Data above threshold'!$A149,'Raw Data'!$B$4:$B$185,0),MATCH('Data above threshold'!CE$4,'Raw Data'!$3:$3,0)-1)),"",OFFSET('Raw Data'!$A$3,MATCH('Data above threshold'!$A149,'Raw Data'!$B$4:$B$185,0),MATCH('Data above threshold'!CE$4,'Raw Data'!$3:$3,0)-1))</f>
        <v>2</v>
      </c>
      <c r="CF149" s="107" t="n">
        <f aca="true">IF(ISBLANK(OFFSET('Raw Data'!$A$3,MATCH('Data above threshold'!$A149,'Raw Data'!$B$4:$B$185,0),MATCH('Data above threshold'!CF$4,'Raw Data'!$3:$3,0)-1)),"",OFFSET('Raw Data'!$A$3,MATCH('Data above threshold'!$A149,'Raw Data'!$B$4:$B$185,0),MATCH('Data above threshold'!CF$4,'Raw Data'!$3:$3,0)-1))</f>
        <v>2</v>
      </c>
      <c r="CG149" s="107" t="n">
        <f aca="true">IF(ISBLANK(OFFSET('Raw Data'!$A$3,MATCH('Data above threshold'!$A149,'Raw Data'!$B$4:$B$185,0),MATCH('Data above threshold'!CG$4,'Raw Data'!$3:$3,0)-1)),"",OFFSET('Raw Data'!$A$3,MATCH('Data above threshold'!$A149,'Raw Data'!$B$4:$B$185,0),MATCH('Data above threshold'!CG$4,'Raw Data'!$3:$3,0)-1))</f>
        <v>2</v>
      </c>
      <c r="CH149" s="107" t="n">
        <f aca="true">IF(ISBLANK(OFFSET('Raw Data'!$A$3,MATCH('Data above threshold'!$A149,'Raw Data'!$B$4:$B$185,0),MATCH('Data above threshold'!CH$4,'Raw Data'!$3:$3,0)-1)),"",OFFSET('Raw Data'!$A$3,MATCH('Data above threshold'!$A149,'Raw Data'!$B$4:$B$185,0),MATCH('Data above threshold'!CH$4,'Raw Data'!$3:$3,0)-1))</f>
        <v>2</v>
      </c>
      <c r="CI149" s="107" t="n">
        <f aca="true">IF(ISBLANK(OFFSET('Raw Data'!$A$3,MATCH('Data above threshold'!$A149,'Raw Data'!$B$4:$B$185,0),MATCH('Data above threshold'!CI$4,'Raw Data'!$3:$3,0)-1)),"",OFFSET('Raw Data'!$A$3,MATCH('Data above threshold'!$A149,'Raw Data'!$B$4:$B$185,0),MATCH('Data above threshold'!CI$4,'Raw Data'!$3:$3,0)-1))</f>
        <v>2</v>
      </c>
      <c r="CJ149" s="107" t="n">
        <f aca="true">IF(ISBLANK(OFFSET('Raw Data'!$A$3,MATCH('Data above threshold'!$A149,'Raw Data'!$B$4:$B$185,0),MATCH('Data above threshold'!CJ$4,'Raw Data'!$3:$3,0)-1)),"",OFFSET('Raw Data'!$A$3,MATCH('Data above threshold'!$A149,'Raw Data'!$B$4:$B$185,0),MATCH('Data above threshold'!CJ$4,'Raw Data'!$3:$3,0)-1))</f>
        <v>2</v>
      </c>
      <c r="CK149" s="107" t="n">
        <f aca="true">IF(ISBLANK(OFFSET('Raw Data'!$A$3,MATCH('Data above threshold'!$A149,'Raw Data'!$B$4:$B$185,0),MATCH('Data above threshold'!CK$4,'Raw Data'!$3:$3,0)-1)),"",OFFSET('Raw Data'!$A$3,MATCH('Data above threshold'!$A149,'Raw Data'!$B$4:$B$185,0),MATCH('Data above threshold'!CK$4,'Raw Data'!$3:$3,0)-1))</f>
        <v>2</v>
      </c>
      <c r="CL149" s="107" t="n">
        <f aca="true">IF(ISBLANK(OFFSET('Raw Data'!$A$3,MATCH('Data above threshold'!$A149,'Raw Data'!$B$4:$B$185,0),MATCH('Data above threshold'!CL$4,'Raw Data'!$3:$3,0)-1)),"",OFFSET('Raw Data'!$A$3,MATCH('Data above threshold'!$A149,'Raw Data'!$B$4:$B$185,0),MATCH('Data above threshold'!CL$4,'Raw Data'!$3:$3,0)-1))</f>
        <v>2</v>
      </c>
      <c r="CM149" s="107" t="n">
        <f aca="true">IF(ISBLANK(OFFSET('Raw Data'!$A$3,MATCH('Data above threshold'!$A149,'Raw Data'!$B$4:$B$185,0),MATCH('Data above threshold'!CM$4,'Raw Data'!$3:$3,0)-1)),"",OFFSET('Raw Data'!$A$3,MATCH('Data above threshold'!$A149,'Raw Data'!$B$4:$B$185,0),MATCH('Data above threshold'!CM$4,'Raw Data'!$3:$3,0)-1))</f>
        <v>2</v>
      </c>
      <c r="CN149" s="107" t="n">
        <f aca="true">IF(ISBLANK(OFFSET('Raw Data'!$A$3,MATCH('Data above threshold'!$A149,'Raw Data'!$B$4:$B$185,0),MATCH('Data above threshold'!CN$4,'Raw Data'!$3:$3,0)-1)),"",OFFSET('Raw Data'!$A$3,MATCH('Data above threshold'!$A149,'Raw Data'!$B$4:$B$185,0),MATCH('Data above threshold'!CN$4,'Raw Data'!$3:$3,0)-1))</f>
        <v>2</v>
      </c>
      <c r="CO149" s="107" t="n">
        <f aca="true">IF(ISBLANK(OFFSET('Raw Data'!$A$3,MATCH('Data above threshold'!$A149,'Raw Data'!$B$4:$B$185,0),MATCH('Data above threshold'!CO$4,'Raw Data'!$3:$3,0)-1)),"",OFFSET('Raw Data'!$A$3,MATCH('Data above threshold'!$A149,'Raw Data'!$B$4:$B$185,0),MATCH('Data above threshold'!CO$4,'Raw Data'!$3:$3,0)-1))</f>
        <v>2</v>
      </c>
      <c r="CP149" s="107" t="n">
        <f aca="true">IF(ISBLANK(OFFSET('Raw Data'!$A$3,MATCH('Data above threshold'!$A149,'Raw Data'!$B$4:$B$185,0),MATCH('Data above threshold'!CP$4,'Raw Data'!$3:$3,0)-1)),"",OFFSET('Raw Data'!$A$3,MATCH('Data above threshold'!$A149,'Raw Data'!$B$4:$B$185,0),MATCH('Data above threshold'!CP$4,'Raw Data'!$3:$3,0)-1))</f>
        <v>2</v>
      </c>
      <c r="CQ149" s="107" t="n">
        <f aca="true">IF(ISBLANK(OFFSET('Raw Data'!$A$3,MATCH('Data above threshold'!$A149,'Raw Data'!$B$4:$B$185,0),MATCH('Data above threshold'!CQ$4,'Raw Data'!$3:$3,0)-1)),"",OFFSET('Raw Data'!$A$3,MATCH('Data above threshold'!$A149,'Raw Data'!$B$4:$B$185,0),MATCH('Data above threshold'!CQ$4,'Raw Data'!$3:$3,0)-1))</f>
        <v>2</v>
      </c>
      <c r="CR149" s="107" t="n">
        <f aca="true">IF(ISBLANK(OFFSET('Raw Data'!$A$3,MATCH('Data above threshold'!$A149,'Raw Data'!$B$4:$B$185,0),MATCH('Data above threshold'!CR$4,'Raw Data'!$3:$3,0)-1)),"",OFFSET('Raw Data'!$A$3,MATCH('Data above threshold'!$A149,'Raw Data'!$B$4:$B$185,0),MATCH('Data above threshold'!CR$4,'Raw Data'!$3:$3,0)-1))</f>
        <v>1</v>
      </c>
    </row>
    <row r="150" customFormat="false" ht="15.5" hidden="false" customHeight="false" outlineLevel="0" collapsed="false">
      <c r="A150" s="107" t="n">
        <v>5230</v>
      </c>
      <c r="B150" s="107" t="n">
        <v>3</v>
      </c>
      <c r="C150" s="107" t="str">
        <f aca="true">IF(ISBLANK(OFFSET('Raw Data'!$A$3,MATCH('Data above threshold'!$A150,'Raw Data'!$B$4:$B$185,0),MATCH('Data above threshold'!C$4,'Raw Data'!$3:$3,0)-1)),"",OFFSET('Raw Data'!$A$3,MATCH('Data above threshold'!$A150,'Raw Data'!$B$4:$B$185,0),MATCH('Data above threshold'!C$4,'Raw Data'!$3:$3,0)-1))</f>
        <v>Levels of participation in the development of innovative standards</v>
      </c>
      <c r="D150" s="107" t="str">
        <f aca="true">IF(ISBLANK(OFFSET('Raw Data'!$A$3,MATCH('Data above threshold'!$A150,'Raw Data'!$B$4:$B$185,0),MATCH('Data above threshold'!D$4,'Raw Data'!$3:$3,0)-1)),"",OFFSET('Raw Data'!$A$3,MATCH('Data above threshold'!$A150,'Raw Data'!$B$4:$B$185,0),MATCH('Data above threshold'!D$4,'Raw Data'!$3:$3,0)-1))</f>
        <v/>
      </c>
      <c r="E150" s="107" t="str">
        <f aca="true">IF(ISBLANK(OFFSET('Raw Data'!$A$3,MATCH('Data above threshold'!$A150,'Raw Data'!$B$4:$B$185,0),MATCH('Data above threshold'!E$4,'Raw Data'!$3:$3,0)-1)),"",OFFSET('Raw Data'!$A$3,MATCH('Data above threshold'!$A150,'Raw Data'!$B$4:$B$185,0),MATCH('Data above threshold'!E$4,'Raw Data'!$3:$3,0)-1))</f>
        <v/>
      </c>
      <c r="F150" s="107" t="str">
        <f aca="true">IF(ISBLANK(OFFSET('Raw Data'!$A$3,MATCH('Data above threshold'!$A150,'Raw Data'!$B$4:$B$185,0),MATCH('Data above threshold'!F$4,'Raw Data'!$3:$3,0)-1)),"",OFFSET('Raw Data'!$A$3,MATCH('Data above threshold'!$A150,'Raw Data'!$B$4:$B$185,0),MATCH('Data above threshold'!F$4,'Raw Data'!$3:$3,0)-1))</f>
        <v/>
      </c>
      <c r="G150" s="107" t="str">
        <f aca="true">IF(ISBLANK(OFFSET('Raw Data'!$A$3,MATCH('Data above threshold'!$A150,'Raw Data'!$B$4:$B$185,0),MATCH('Data above threshold'!G$4,'Raw Data'!$3:$3,0)-1)),"",OFFSET('Raw Data'!$A$3,MATCH('Data above threshold'!$A150,'Raw Data'!$B$4:$B$185,0),MATCH('Data above threshold'!G$4,'Raw Data'!$3:$3,0)-1))</f>
        <v/>
      </c>
      <c r="H150" s="107" t="str">
        <f aca="true">IF(ISBLANK(OFFSET('Raw Data'!$A$3,MATCH('Data above threshold'!$A150,'Raw Data'!$B$4:$B$185,0),MATCH('Data above threshold'!H$4,'Raw Data'!$3:$3,0)-1)),"",OFFSET('Raw Data'!$A$3,MATCH('Data above threshold'!$A150,'Raw Data'!$B$4:$B$185,0),MATCH('Data above threshold'!H$4,'Raw Data'!$3:$3,0)-1))</f>
        <v/>
      </c>
      <c r="I150" s="107" t="str">
        <f aca="true">IF(ISBLANK(OFFSET('Raw Data'!$A$3,MATCH('Data above threshold'!$A150,'Raw Data'!$B$4:$B$185,0),MATCH('Data above threshold'!I$4,'Raw Data'!$3:$3,0)-1)),"",OFFSET('Raw Data'!$A$3,MATCH('Data above threshold'!$A150,'Raw Data'!$B$4:$B$185,0),MATCH('Data above threshold'!I$4,'Raw Data'!$3:$3,0)-1))</f>
        <v/>
      </c>
      <c r="J150" s="107" t="str">
        <f aca="true">IF(ISBLANK(OFFSET('Raw Data'!$A$3,MATCH('Data above threshold'!$A150,'Raw Data'!$B$4:$B$185,0),MATCH('Data above threshold'!J$4,'Raw Data'!$3:$3,0)-1)),"",OFFSET('Raw Data'!$A$3,MATCH('Data above threshold'!$A150,'Raw Data'!$B$4:$B$185,0),MATCH('Data above threshold'!J$4,'Raw Data'!$3:$3,0)-1))</f>
        <v/>
      </c>
      <c r="K150" s="107" t="str">
        <f aca="true">IF(ISBLANK(OFFSET('Raw Data'!$A$3,MATCH('Data above threshold'!$A150,'Raw Data'!$B$4:$B$185,0),MATCH('Data above threshold'!K$4,'Raw Data'!$3:$3,0)-1)),"",OFFSET('Raw Data'!$A$3,MATCH('Data above threshold'!$A150,'Raw Data'!$B$4:$B$185,0),MATCH('Data above threshold'!K$4,'Raw Data'!$3:$3,0)-1))</f>
        <v/>
      </c>
      <c r="L150" s="107" t="str">
        <f aca="true">IF(ISBLANK(OFFSET('Raw Data'!$A$3,MATCH('Data above threshold'!$A150,'Raw Data'!$B$4:$B$185,0),MATCH('Data above threshold'!L$4,'Raw Data'!$3:$3,0)-1)),"",OFFSET('Raw Data'!$A$3,MATCH('Data above threshold'!$A150,'Raw Data'!$B$4:$B$185,0),MATCH('Data above threshold'!L$4,'Raw Data'!$3:$3,0)-1))</f>
        <v/>
      </c>
      <c r="M150" s="105" t="str">
        <f aca="false" t="array" ref="M150:M150">IFERROR(SKEW(IF(ISNUMBER(Q150:CR150),Q150:CR150,"")),"")</f>
        <v/>
      </c>
      <c r="N150" s="107"/>
      <c r="O150" s="107" t="str">
        <f aca="true">IF(ISBLANK(OFFSET('Raw Data'!$A$3,MATCH('Data above threshold'!$A150,'Raw Data'!$B$4:$B$185,0),MATCH('Data above threshold'!O$4,'Raw Data'!$3:$3,0)-1)),"",OFFSET('Raw Data'!$A$3,MATCH('Data above threshold'!$A150,'Raw Data'!$B$4:$B$185,0),MATCH('Data above threshold'!O$4,'Raw Data'!$3:$3,0)-1))</f>
        <v/>
      </c>
      <c r="P150" s="106" t="str">
        <f aca="false" t="array" ref="P150:P150">IF(B150&lt;4,"",1-IFERROR(SUM(ISNUMBER(Q150:CR150)*(1-$Q$3:$CR$3))/COUNTIF($Q$3:$CR$3,0),0))</f>
        <v/>
      </c>
      <c r="Q150" s="107" t="str">
        <f aca="true">IF(ISBLANK(OFFSET('Raw Data'!$A$3,MATCH('Data above threshold'!$A150,'Raw Data'!$B$4:$B$185,0),MATCH('Data above threshold'!Q$4,'Raw Data'!$3:$3,0)-1)),"",OFFSET('Raw Data'!$A$3,MATCH('Data above threshold'!$A150,'Raw Data'!$B$4:$B$185,0),MATCH('Data above threshold'!Q$4,'Raw Data'!$3:$3,0)-1))</f>
        <v/>
      </c>
      <c r="R150" s="107" t="str">
        <f aca="true">IF(ISBLANK(OFFSET('Raw Data'!$A$3,MATCH('Data above threshold'!$A150,'Raw Data'!$B$4:$B$185,0),MATCH('Data above threshold'!R$4,'Raw Data'!$3:$3,0)-1)),"",OFFSET('Raw Data'!$A$3,MATCH('Data above threshold'!$A150,'Raw Data'!$B$4:$B$185,0),MATCH('Data above threshold'!R$4,'Raw Data'!$3:$3,0)-1))</f>
        <v/>
      </c>
      <c r="S150" s="107" t="str">
        <f aca="true">IF(ISBLANK(OFFSET('Raw Data'!$A$3,MATCH('Data above threshold'!$A150,'Raw Data'!$B$4:$B$185,0),MATCH('Data above threshold'!S$4,'Raw Data'!$3:$3,0)-1)),"",OFFSET('Raw Data'!$A$3,MATCH('Data above threshold'!$A150,'Raw Data'!$B$4:$B$185,0),MATCH('Data above threshold'!S$4,'Raw Data'!$3:$3,0)-1))</f>
        <v/>
      </c>
      <c r="T150" s="107" t="str">
        <f aca="true">IF(ISBLANK(OFFSET('Raw Data'!$A$3,MATCH('Data above threshold'!$A150,'Raw Data'!$B$4:$B$185,0),MATCH('Data above threshold'!T$4,'Raw Data'!$3:$3,0)-1)),"",OFFSET('Raw Data'!$A$3,MATCH('Data above threshold'!$A150,'Raw Data'!$B$4:$B$185,0),MATCH('Data above threshold'!T$4,'Raw Data'!$3:$3,0)-1))</f>
        <v/>
      </c>
      <c r="U150" s="107" t="str">
        <f aca="true">IF(ISBLANK(OFFSET('Raw Data'!$A$3,MATCH('Data above threshold'!$A150,'Raw Data'!$B$4:$B$185,0),MATCH('Data above threshold'!U$4,'Raw Data'!$3:$3,0)-1)),"",OFFSET('Raw Data'!$A$3,MATCH('Data above threshold'!$A150,'Raw Data'!$B$4:$B$185,0),MATCH('Data above threshold'!U$4,'Raw Data'!$3:$3,0)-1))</f>
        <v/>
      </c>
      <c r="V150" s="107" t="str">
        <f aca="true">IF(ISBLANK(OFFSET('Raw Data'!$A$3,MATCH('Data above threshold'!$A150,'Raw Data'!$B$4:$B$185,0),MATCH('Data above threshold'!V$4,'Raw Data'!$3:$3,0)-1)),"",OFFSET('Raw Data'!$A$3,MATCH('Data above threshold'!$A150,'Raw Data'!$B$4:$B$185,0),MATCH('Data above threshold'!V$4,'Raw Data'!$3:$3,0)-1))</f>
        <v/>
      </c>
      <c r="W150" s="107" t="str">
        <f aca="true">IF(ISBLANK(OFFSET('Raw Data'!$A$3,MATCH('Data above threshold'!$A150,'Raw Data'!$B$4:$B$185,0),MATCH('Data above threshold'!W$4,'Raw Data'!$3:$3,0)-1)),"",OFFSET('Raw Data'!$A$3,MATCH('Data above threshold'!$A150,'Raw Data'!$B$4:$B$185,0),MATCH('Data above threshold'!W$4,'Raw Data'!$3:$3,0)-1))</f>
        <v/>
      </c>
      <c r="X150" s="107" t="str">
        <f aca="true">IF(ISBLANK(OFFSET('Raw Data'!$A$3,MATCH('Data above threshold'!$A150,'Raw Data'!$B$4:$B$185,0),MATCH('Data above threshold'!X$4,'Raw Data'!$3:$3,0)-1)),"",OFFSET('Raw Data'!$A$3,MATCH('Data above threshold'!$A150,'Raw Data'!$B$4:$B$185,0),MATCH('Data above threshold'!X$4,'Raw Data'!$3:$3,0)-1))</f>
        <v/>
      </c>
      <c r="Y150" s="107" t="str">
        <f aca="true">IF(ISBLANK(OFFSET('Raw Data'!$A$3,MATCH('Data above threshold'!$A150,'Raw Data'!$B$4:$B$185,0),MATCH('Data above threshold'!Y$4,'Raw Data'!$3:$3,0)-1)),"",OFFSET('Raw Data'!$A$3,MATCH('Data above threshold'!$A150,'Raw Data'!$B$4:$B$185,0),MATCH('Data above threshold'!Y$4,'Raw Data'!$3:$3,0)-1))</f>
        <v/>
      </c>
      <c r="Z150" s="107" t="str">
        <f aca="true">IF(ISBLANK(OFFSET('Raw Data'!$A$3,MATCH('Data above threshold'!$A150,'Raw Data'!$B$4:$B$185,0),MATCH('Data above threshold'!Z$4,'Raw Data'!$3:$3,0)-1)),"",OFFSET('Raw Data'!$A$3,MATCH('Data above threshold'!$A150,'Raw Data'!$B$4:$B$185,0),MATCH('Data above threshold'!Z$4,'Raw Data'!$3:$3,0)-1))</f>
        <v/>
      </c>
      <c r="AA150" s="107" t="str">
        <f aca="true">IF(ISBLANK(OFFSET('Raw Data'!$A$3,MATCH('Data above threshold'!$A150,'Raw Data'!$B$4:$B$185,0),MATCH('Data above threshold'!AA$4,'Raw Data'!$3:$3,0)-1)),"",OFFSET('Raw Data'!$A$3,MATCH('Data above threshold'!$A150,'Raw Data'!$B$4:$B$185,0),MATCH('Data above threshold'!AA$4,'Raw Data'!$3:$3,0)-1))</f>
        <v/>
      </c>
      <c r="AB150" s="107" t="str">
        <f aca="true">IF(ISBLANK(OFFSET('Raw Data'!$A$3,MATCH('Data above threshold'!$A150,'Raw Data'!$B$4:$B$185,0),MATCH('Data above threshold'!AB$4,'Raw Data'!$3:$3,0)-1)),"",OFFSET('Raw Data'!$A$3,MATCH('Data above threshold'!$A150,'Raw Data'!$B$4:$B$185,0),MATCH('Data above threshold'!AB$4,'Raw Data'!$3:$3,0)-1))</f>
        <v/>
      </c>
      <c r="AC150" s="107" t="str">
        <f aca="true">IF(ISBLANK(OFFSET('Raw Data'!$A$3,MATCH('Data above threshold'!$A150,'Raw Data'!$B$4:$B$185,0),MATCH('Data above threshold'!AC$4,'Raw Data'!$3:$3,0)-1)),"",OFFSET('Raw Data'!$A$3,MATCH('Data above threshold'!$A150,'Raw Data'!$B$4:$B$185,0),MATCH('Data above threshold'!AC$4,'Raw Data'!$3:$3,0)-1))</f>
        <v/>
      </c>
      <c r="AD150" s="107" t="str">
        <f aca="true">IF(ISBLANK(OFFSET('Raw Data'!$A$3,MATCH('Data above threshold'!$A150,'Raw Data'!$B$4:$B$185,0),MATCH('Data above threshold'!AD$4,'Raw Data'!$3:$3,0)-1)),"",OFFSET('Raw Data'!$A$3,MATCH('Data above threshold'!$A150,'Raw Data'!$B$4:$B$185,0),MATCH('Data above threshold'!AD$4,'Raw Data'!$3:$3,0)-1))</f>
        <v/>
      </c>
      <c r="AE150" s="107" t="str">
        <f aca="true">IF(ISBLANK(OFFSET('Raw Data'!$A$3,MATCH('Data above threshold'!$A150,'Raw Data'!$B$4:$B$185,0),MATCH('Data above threshold'!AE$4,'Raw Data'!$3:$3,0)-1)),"",OFFSET('Raw Data'!$A$3,MATCH('Data above threshold'!$A150,'Raw Data'!$B$4:$B$185,0),MATCH('Data above threshold'!AE$4,'Raw Data'!$3:$3,0)-1))</f>
        <v/>
      </c>
      <c r="AF150" s="107" t="str">
        <f aca="true">IF(ISBLANK(OFFSET('Raw Data'!$A$3,MATCH('Data above threshold'!$A150,'Raw Data'!$B$4:$B$185,0),MATCH('Data above threshold'!AF$4,'Raw Data'!$3:$3,0)-1)),"",OFFSET('Raw Data'!$A$3,MATCH('Data above threshold'!$A150,'Raw Data'!$B$4:$B$185,0),MATCH('Data above threshold'!AF$4,'Raw Data'!$3:$3,0)-1))</f>
        <v/>
      </c>
      <c r="AG150" s="107" t="str">
        <f aca="true">IF(ISBLANK(OFFSET('Raw Data'!$A$3,MATCH('Data above threshold'!$A150,'Raw Data'!$B$4:$B$185,0),MATCH('Data above threshold'!AG$4,'Raw Data'!$3:$3,0)-1)),"",OFFSET('Raw Data'!$A$3,MATCH('Data above threshold'!$A150,'Raw Data'!$B$4:$B$185,0),MATCH('Data above threshold'!AG$4,'Raw Data'!$3:$3,0)-1))</f>
        <v/>
      </c>
      <c r="AH150" s="107" t="str">
        <f aca="true">IF(ISBLANK(OFFSET('Raw Data'!$A$3,MATCH('Data above threshold'!$A150,'Raw Data'!$B$4:$B$185,0),MATCH('Data above threshold'!AH$4,'Raw Data'!$3:$3,0)-1)),"",OFFSET('Raw Data'!$A$3,MATCH('Data above threshold'!$A150,'Raw Data'!$B$4:$B$185,0),MATCH('Data above threshold'!AH$4,'Raw Data'!$3:$3,0)-1))</f>
        <v/>
      </c>
      <c r="AI150" s="107" t="str">
        <f aca="true">IF(ISBLANK(OFFSET('Raw Data'!$A$3,MATCH('Data above threshold'!$A150,'Raw Data'!$B$4:$B$185,0),MATCH('Data above threshold'!AI$4,'Raw Data'!$3:$3,0)-1)),"",OFFSET('Raw Data'!$A$3,MATCH('Data above threshold'!$A150,'Raw Data'!$B$4:$B$185,0),MATCH('Data above threshold'!AI$4,'Raw Data'!$3:$3,0)-1))</f>
        <v/>
      </c>
      <c r="AJ150" s="107" t="str">
        <f aca="true">IF(ISBLANK(OFFSET('Raw Data'!$A$3,MATCH('Data above threshold'!$A150,'Raw Data'!$B$4:$B$185,0),MATCH('Data above threshold'!AJ$4,'Raw Data'!$3:$3,0)-1)),"",OFFSET('Raw Data'!$A$3,MATCH('Data above threshold'!$A150,'Raw Data'!$B$4:$B$185,0),MATCH('Data above threshold'!AJ$4,'Raw Data'!$3:$3,0)-1))</f>
        <v/>
      </c>
      <c r="AK150" s="107" t="str">
        <f aca="true">IF(ISBLANK(OFFSET('Raw Data'!$A$3,MATCH('Data above threshold'!$A150,'Raw Data'!$B$4:$B$185,0),MATCH('Data above threshold'!AK$4,'Raw Data'!$3:$3,0)-1)),"",OFFSET('Raw Data'!$A$3,MATCH('Data above threshold'!$A150,'Raw Data'!$B$4:$B$185,0),MATCH('Data above threshold'!AK$4,'Raw Data'!$3:$3,0)-1))</f>
        <v/>
      </c>
      <c r="AL150" s="107" t="str">
        <f aca="true">IF(ISBLANK(OFFSET('Raw Data'!$A$3,MATCH('Data above threshold'!$A150,'Raw Data'!$B$4:$B$185,0),MATCH('Data above threshold'!AL$4,'Raw Data'!$3:$3,0)-1)),"",OFFSET('Raw Data'!$A$3,MATCH('Data above threshold'!$A150,'Raw Data'!$B$4:$B$185,0),MATCH('Data above threshold'!AL$4,'Raw Data'!$3:$3,0)-1))</f>
        <v/>
      </c>
      <c r="AM150" s="107" t="str">
        <f aca="true">IF(ISBLANK(OFFSET('Raw Data'!$A$3,MATCH('Data above threshold'!$A150,'Raw Data'!$B$4:$B$185,0),MATCH('Data above threshold'!AM$4,'Raw Data'!$3:$3,0)-1)),"",OFFSET('Raw Data'!$A$3,MATCH('Data above threshold'!$A150,'Raw Data'!$B$4:$B$185,0),MATCH('Data above threshold'!AM$4,'Raw Data'!$3:$3,0)-1))</f>
        <v/>
      </c>
      <c r="AN150" s="107" t="str">
        <f aca="true">IF(ISBLANK(OFFSET('Raw Data'!$A$3,MATCH('Data above threshold'!$A150,'Raw Data'!$B$4:$B$185,0),MATCH('Data above threshold'!AN$4,'Raw Data'!$3:$3,0)-1)),"",OFFSET('Raw Data'!$A$3,MATCH('Data above threshold'!$A150,'Raw Data'!$B$4:$B$185,0),MATCH('Data above threshold'!AN$4,'Raw Data'!$3:$3,0)-1))</f>
        <v/>
      </c>
      <c r="AO150" s="107" t="str">
        <f aca="true">IF(ISBLANK(OFFSET('Raw Data'!$A$3,MATCH('Data above threshold'!$A150,'Raw Data'!$B$4:$B$185,0),MATCH('Data above threshold'!AO$4,'Raw Data'!$3:$3,0)-1)),"",OFFSET('Raw Data'!$A$3,MATCH('Data above threshold'!$A150,'Raw Data'!$B$4:$B$185,0),MATCH('Data above threshold'!AO$4,'Raw Data'!$3:$3,0)-1))</f>
        <v/>
      </c>
      <c r="AP150" s="107" t="str">
        <f aca="true">IF(ISBLANK(OFFSET('Raw Data'!$A$3,MATCH('Data above threshold'!$A150,'Raw Data'!$B$4:$B$185,0),MATCH('Data above threshold'!AP$4,'Raw Data'!$3:$3,0)-1)),"",OFFSET('Raw Data'!$A$3,MATCH('Data above threshold'!$A150,'Raw Data'!$B$4:$B$185,0),MATCH('Data above threshold'!AP$4,'Raw Data'!$3:$3,0)-1))</f>
        <v/>
      </c>
      <c r="AQ150" s="107" t="str">
        <f aca="true">IF(ISBLANK(OFFSET('Raw Data'!$A$3,MATCH('Data above threshold'!$A150,'Raw Data'!$B$4:$B$185,0),MATCH('Data above threshold'!AQ$4,'Raw Data'!$3:$3,0)-1)),"",OFFSET('Raw Data'!$A$3,MATCH('Data above threshold'!$A150,'Raw Data'!$B$4:$B$185,0),MATCH('Data above threshold'!AQ$4,'Raw Data'!$3:$3,0)-1))</f>
        <v/>
      </c>
      <c r="AR150" s="107" t="str">
        <f aca="true">IF(ISBLANK(OFFSET('Raw Data'!$A$3,MATCH('Data above threshold'!$A150,'Raw Data'!$B$4:$B$185,0),MATCH('Data above threshold'!AR$4,'Raw Data'!$3:$3,0)-1)),"",OFFSET('Raw Data'!$A$3,MATCH('Data above threshold'!$A150,'Raw Data'!$B$4:$B$185,0),MATCH('Data above threshold'!AR$4,'Raw Data'!$3:$3,0)-1))</f>
        <v/>
      </c>
      <c r="AS150" s="107" t="str">
        <f aca="true">IF(ISBLANK(OFFSET('Raw Data'!$A$3,MATCH('Data above threshold'!$A150,'Raw Data'!$B$4:$B$185,0),MATCH('Data above threshold'!AS$4,'Raw Data'!$3:$3,0)-1)),"",OFFSET('Raw Data'!$A$3,MATCH('Data above threshold'!$A150,'Raw Data'!$B$4:$B$185,0),MATCH('Data above threshold'!AS$4,'Raw Data'!$3:$3,0)-1))</f>
        <v/>
      </c>
      <c r="AT150" s="107" t="str">
        <f aca="true">IF(ISBLANK(OFFSET('Raw Data'!$A$3,MATCH('Data above threshold'!$A150,'Raw Data'!$B$4:$B$185,0),MATCH('Data above threshold'!AT$4,'Raw Data'!$3:$3,0)-1)),"",OFFSET('Raw Data'!$A$3,MATCH('Data above threshold'!$A150,'Raw Data'!$B$4:$B$185,0),MATCH('Data above threshold'!AT$4,'Raw Data'!$3:$3,0)-1))</f>
        <v/>
      </c>
      <c r="AU150" s="107" t="str">
        <f aca="true">IF(ISBLANK(OFFSET('Raw Data'!$A$3,MATCH('Data above threshold'!$A150,'Raw Data'!$B$4:$B$185,0),MATCH('Data above threshold'!AU$4,'Raw Data'!$3:$3,0)-1)),"",OFFSET('Raw Data'!$A$3,MATCH('Data above threshold'!$A150,'Raw Data'!$B$4:$B$185,0),MATCH('Data above threshold'!AU$4,'Raw Data'!$3:$3,0)-1))</f>
        <v/>
      </c>
      <c r="AV150" s="107" t="str">
        <f aca="true">IF(ISBLANK(OFFSET('Raw Data'!$A$3,MATCH('Data above threshold'!$A150,'Raw Data'!$B$4:$B$185,0),MATCH('Data above threshold'!AV$4,'Raw Data'!$3:$3,0)-1)),"",OFFSET('Raw Data'!$A$3,MATCH('Data above threshold'!$A150,'Raw Data'!$B$4:$B$185,0),MATCH('Data above threshold'!AV$4,'Raw Data'!$3:$3,0)-1))</f>
        <v/>
      </c>
      <c r="AW150" s="107" t="str">
        <f aca="true">IF(ISBLANK(OFFSET('Raw Data'!$A$3,MATCH('Data above threshold'!$A150,'Raw Data'!$B$4:$B$185,0),MATCH('Data above threshold'!AW$4,'Raw Data'!$3:$3,0)-1)),"",OFFSET('Raw Data'!$A$3,MATCH('Data above threshold'!$A150,'Raw Data'!$B$4:$B$185,0),MATCH('Data above threshold'!AW$4,'Raw Data'!$3:$3,0)-1))</f>
        <v/>
      </c>
      <c r="AX150" s="107" t="str">
        <f aca="true">IF(ISBLANK(OFFSET('Raw Data'!$A$3,MATCH('Data above threshold'!$A150,'Raw Data'!$B$4:$B$185,0),MATCH('Data above threshold'!AX$4,'Raw Data'!$3:$3,0)-1)),"",OFFSET('Raw Data'!$A$3,MATCH('Data above threshold'!$A150,'Raw Data'!$B$4:$B$185,0),MATCH('Data above threshold'!AX$4,'Raw Data'!$3:$3,0)-1))</f>
        <v/>
      </c>
      <c r="AY150" s="107" t="str">
        <f aca="true">IF(ISBLANK(OFFSET('Raw Data'!$A$3,MATCH('Data above threshold'!$A150,'Raw Data'!$B$4:$B$185,0),MATCH('Data above threshold'!AY$4,'Raw Data'!$3:$3,0)-1)),"",OFFSET('Raw Data'!$A$3,MATCH('Data above threshold'!$A150,'Raw Data'!$B$4:$B$185,0),MATCH('Data above threshold'!AY$4,'Raw Data'!$3:$3,0)-1))</f>
        <v/>
      </c>
      <c r="AZ150" s="107" t="str">
        <f aca="true">IF(ISBLANK(OFFSET('Raw Data'!$A$3,MATCH('Data above threshold'!$A150,'Raw Data'!$B$4:$B$185,0),MATCH('Data above threshold'!AZ$4,'Raw Data'!$3:$3,0)-1)),"",OFFSET('Raw Data'!$A$3,MATCH('Data above threshold'!$A150,'Raw Data'!$B$4:$B$185,0),MATCH('Data above threshold'!AZ$4,'Raw Data'!$3:$3,0)-1))</f>
        <v/>
      </c>
      <c r="BA150" s="107" t="str">
        <f aca="true">IF(ISBLANK(OFFSET('Raw Data'!$A$3,MATCH('Data above threshold'!$A150,'Raw Data'!$B$4:$B$185,0),MATCH('Data above threshold'!BA$4,'Raw Data'!$3:$3,0)-1)),"",OFFSET('Raw Data'!$A$3,MATCH('Data above threshold'!$A150,'Raw Data'!$B$4:$B$185,0),MATCH('Data above threshold'!BA$4,'Raw Data'!$3:$3,0)-1))</f>
        <v/>
      </c>
      <c r="BB150" s="107" t="str">
        <f aca="true">IF(ISBLANK(OFFSET('Raw Data'!$A$3,MATCH('Data above threshold'!$A150,'Raw Data'!$B$4:$B$185,0),MATCH('Data above threshold'!BB$4,'Raw Data'!$3:$3,0)-1)),"",OFFSET('Raw Data'!$A$3,MATCH('Data above threshold'!$A150,'Raw Data'!$B$4:$B$185,0),MATCH('Data above threshold'!BB$4,'Raw Data'!$3:$3,0)-1))</f>
        <v/>
      </c>
      <c r="BC150" s="107" t="str">
        <f aca="true">IF(ISBLANK(OFFSET('Raw Data'!$A$3,MATCH('Data above threshold'!$A150,'Raw Data'!$B$4:$B$185,0),MATCH('Data above threshold'!BC$4,'Raw Data'!$3:$3,0)-1)),"",OFFSET('Raw Data'!$A$3,MATCH('Data above threshold'!$A150,'Raw Data'!$B$4:$B$185,0),MATCH('Data above threshold'!BC$4,'Raw Data'!$3:$3,0)-1))</f>
        <v/>
      </c>
      <c r="BD150" s="107" t="str">
        <f aca="true">IF(ISBLANK(OFFSET('Raw Data'!$A$3,MATCH('Data above threshold'!$A150,'Raw Data'!$B$4:$B$185,0),MATCH('Data above threshold'!BD$4,'Raw Data'!$3:$3,0)-1)),"",OFFSET('Raw Data'!$A$3,MATCH('Data above threshold'!$A150,'Raw Data'!$B$4:$B$185,0),MATCH('Data above threshold'!BD$4,'Raw Data'!$3:$3,0)-1))</f>
        <v/>
      </c>
      <c r="BE150" s="107" t="str">
        <f aca="true">IF(ISBLANK(OFFSET('Raw Data'!$A$3,MATCH('Data above threshold'!$A150,'Raw Data'!$B$4:$B$185,0),MATCH('Data above threshold'!BE$4,'Raw Data'!$3:$3,0)-1)),"",OFFSET('Raw Data'!$A$3,MATCH('Data above threshold'!$A150,'Raw Data'!$B$4:$B$185,0),MATCH('Data above threshold'!BE$4,'Raw Data'!$3:$3,0)-1))</f>
        <v/>
      </c>
      <c r="BF150" s="107" t="str">
        <f aca="true">IF(ISBLANK(OFFSET('Raw Data'!$A$3,MATCH('Data above threshold'!$A150,'Raw Data'!$B$4:$B$185,0),MATCH('Data above threshold'!BF$4,'Raw Data'!$3:$3,0)-1)),"",OFFSET('Raw Data'!$A$3,MATCH('Data above threshold'!$A150,'Raw Data'!$B$4:$B$185,0),MATCH('Data above threshold'!BF$4,'Raw Data'!$3:$3,0)-1))</f>
        <v/>
      </c>
      <c r="BG150" s="107" t="str">
        <f aca="true">IF(ISBLANK(OFFSET('Raw Data'!$A$3,MATCH('Data above threshold'!$A150,'Raw Data'!$B$4:$B$185,0),MATCH('Data above threshold'!BG$4,'Raw Data'!$3:$3,0)-1)),"",OFFSET('Raw Data'!$A$3,MATCH('Data above threshold'!$A150,'Raw Data'!$B$4:$B$185,0),MATCH('Data above threshold'!BG$4,'Raw Data'!$3:$3,0)-1))</f>
        <v/>
      </c>
      <c r="BH150" s="107" t="str">
        <f aca="true">IF(ISBLANK(OFFSET('Raw Data'!$A$3,MATCH('Data above threshold'!$A150,'Raw Data'!$B$4:$B$185,0),MATCH('Data above threshold'!BH$4,'Raw Data'!$3:$3,0)-1)),"",OFFSET('Raw Data'!$A$3,MATCH('Data above threshold'!$A150,'Raw Data'!$B$4:$B$185,0),MATCH('Data above threshold'!BH$4,'Raw Data'!$3:$3,0)-1))</f>
        <v/>
      </c>
      <c r="BI150" s="107" t="str">
        <f aca="true">IF(ISBLANK(OFFSET('Raw Data'!$A$3,MATCH('Data above threshold'!$A150,'Raw Data'!$B$4:$B$185,0),MATCH('Data above threshold'!BI$4,'Raw Data'!$3:$3,0)-1)),"",OFFSET('Raw Data'!$A$3,MATCH('Data above threshold'!$A150,'Raw Data'!$B$4:$B$185,0),MATCH('Data above threshold'!BI$4,'Raw Data'!$3:$3,0)-1))</f>
        <v/>
      </c>
      <c r="BJ150" s="107" t="str">
        <f aca="true">IF(ISBLANK(OFFSET('Raw Data'!$A$3,MATCH('Data above threshold'!$A150,'Raw Data'!$B$4:$B$185,0),MATCH('Data above threshold'!BJ$4,'Raw Data'!$3:$3,0)-1)),"",OFFSET('Raw Data'!$A$3,MATCH('Data above threshold'!$A150,'Raw Data'!$B$4:$B$185,0),MATCH('Data above threshold'!BJ$4,'Raw Data'!$3:$3,0)-1))</f>
        <v/>
      </c>
      <c r="BK150" s="107" t="str">
        <f aca="true">IF(ISBLANK(OFFSET('Raw Data'!$A$3,MATCH('Data above threshold'!$A150,'Raw Data'!$B$4:$B$185,0),MATCH('Data above threshold'!BK$4,'Raw Data'!$3:$3,0)-1)),"",OFFSET('Raw Data'!$A$3,MATCH('Data above threshold'!$A150,'Raw Data'!$B$4:$B$185,0),MATCH('Data above threshold'!BK$4,'Raw Data'!$3:$3,0)-1))</f>
        <v/>
      </c>
      <c r="BL150" s="107" t="str">
        <f aca="true">IF(ISBLANK(OFFSET('Raw Data'!$A$3,MATCH('Data above threshold'!$A150,'Raw Data'!$B$4:$B$185,0),MATCH('Data above threshold'!BL$4,'Raw Data'!$3:$3,0)-1)),"",OFFSET('Raw Data'!$A$3,MATCH('Data above threshold'!$A150,'Raw Data'!$B$4:$B$185,0),MATCH('Data above threshold'!BL$4,'Raw Data'!$3:$3,0)-1))</f>
        <v/>
      </c>
      <c r="BM150" s="107" t="str">
        <f aca="true">IF(ISBLANK(OFFSET('Raw Data'!$A$3,MATCH('Data above threshold'!$A150,'Raw Data'!$B$4:$B$185,0),MATCH('Data above threshold'!BM$4,'Raw Data'!$3:$3,0)-1)),"",OFFSET('Raw Data'!$A$3,MATCH('Data above threshold'!$A150,'Raw Data'!$B$4:$B$185,0),MATCH('Data above threshold'!BM$4,'Raw Data'!$3:$3,0)-1))</f>
        <v/>
      </c>
      <c r="BN150" s="107" t="str">
        <f aca="true">IF(ISBLANK(OFFSET('Raw Data'!$A$3,MATCH('Data above threshold'!$A150,'Raw Data'!$B$4:$B$185,0),MATCH('Data above threshold'!BN$4,'Raw Data'!$3:$3,0)-1)),"",OFFSET('Raw Data'!$A$3,MATCH('Data above threshold'!$A150,'Raw Data'!$B$4:$B$185,0),MATCH('Data above threshold'!BN$4,'Raw Data'!$3:$3,0)-1))</f>
        <v/>
      </c>
      <c r="BO150" s="107" t="str">
        <f aca="true">IF(ISBLANK(OFFSET('Raw Data'!$A$3,MATCH('Data above threshold'!$A150,'Raw Data'!$B$4:$B$185,0),MATCH('Data above threshold'!BO$4,'Raw Data'!$3:$3,0)-1)),"",OFFSET('Raw Data'!$A$3,MATCH('Data above threshold'!$A150,'Raw Data'!$B$4:$B$185,0),MATCH('Data above threshold'!BO$4,'Raw Data'!$3:$3,0)-1))</f>
        <v/>
      </c>
      <c r="BP150" s="107" t="str">
        <f aca="true">IF(ISBLANK(OFFSET('Raw Data'!$A$3,MATCH('Data above threshold'!$A150,'Raw Data'!$B$4:$B$185,0),MATCH('Data above threshold'!BP$4,'Raw Data'!$3:$3,0)-1)),"",OFFSET('Raw Data'!$A$3,MATCH('Data above threshold'!$A150,'Raw Data'!$B$4:$B$185,0),MATCH('Data above threshold'!BP$4,'Raw Data'!$3:$3,0)-1))</f>
        <v/>
      </c>
      <c r="BQ150" s="107" t="str">
        <f aca="true">IF(ISBLANK(OFFSET('Raw Data'!$A$3,MATCH('Data above threshold'!$A150,'Raw Data'!$B$4:$B$185,0),MATCH('Data above threshold'!BQ$4,'Raw Data'!$3:$3,0)-1)),"",OFFSET('Raw Data'!$A$3,MATCH('Data above threshold'!$A150,'Raw Data'!$B$4:$B$185,0),MATCH('Data above threshold'!BQ$4,'Raw Data'!$3:$3,0)-1))</f>
        <v/>
      </c>
      <c r="BR150" s="107" t="str">
        <f aca="true">IF(ISBLANK(OFFSET('Raw Data'!$A$3,MATCH('Data above threshold'!$A150,'Raw Data'!$B$4:$B$185,0),MATCH('Data above threshold'!BR$4,'Raw Data'!$3:$3,0)-1)),"",OFFSET('Raw Data'!$A$3,MATCH('Data above threshold'!$A150,'Raw Data'!$B$4:$B$185,0),MATCH('Data above threshold'!BR$4,'Raw Data'!$3:$3,0)-1))</f>
        <v/>
      </c>
      <c r="BS150" s="107" t="str">
        <f aca="true">IF(ISBLANK(OFFSET('Raw Data'!$A$3,MATCH('Data above threshold'!$A150,'Raw Data'!$B$4:$B$185,0),MATCH('Data above threshold'!BS$4,'Raw Data'!$3:$3,0)-1)),"",OFFSET('Raw Data'!$A$3,MATCH('Data above threshold'!$A150,'Raw Data'!$B$4:$B$185,0),MATCH('Data above threshold'!BS$4,'Raw Data'!$3:$3,0)-1))</f>
        <v/>
      </c>
      <c r="BT150" s="107" t="str">
        <f aca="true">IF(ISBLANK(OFFSET('Raw Data'!$A$3,MATCH('Data above threshold'!$A150,'Raw Data'!$B$4:$B$185,0),MATCH('Data above threshold'!BT$4,'Raw Data'!$3:$3,0)-1)),"",OFFSET('Raw Data'!$A$3,MATCH('Data above threshold'!$A150,'Raw Data'!$B$4:$B$185,0),MATCH('Data above threshold'!BT$4,'Raw Data'!$3:$3,0)-1))</f>
        <v/>
      </c>
      <c r="BU150" s="107" t="str">
        <f aca="true">IF(ISBLANK(OFFSET('Raw Data'!$A$3,MATCH('Data above threshold'!$A150,'Raw Data'!$B$4:$B$185,0),MATCH('Data above threshold'!BU$4,'Raw Data'!$3:$3,0)-1)),"",OFFSET('Raw Data'!$A$3,MATCH('Data above threshold'!$A150,'Raw Data'!$B$4:$B$185,0),MATCH('Data above threshold'!BU$4,'Raw Data'!$3:$3,0)-1))</f>
        <v/>
      </c>
      <c r="BV150" s="107" t="str">
        <f aca="true">IF(ISBLANK(OFFSET('Raw Data'!$A$3,MATCH('Data above threshold'!$A150,'Raw Data'!$B$4:$B$185,0),MATCH('Data above threshold'!BV$4,'Raw Data'!$3:$3,0)-1)),"",OFFSET('Raw Data'!$A$3,MATCH('Data above threshold'!$A150,'Raw Data'!$B$4:$B$185,0),MATCH('Data above threshold'!BV$4,'Raw Data'!$3:$3,0)-1))</f>
        <v/>
      </c>
      <c r="BW150" s="107" t="str">
        <f aca="true">IF(ISBLANK(OFFSET('Raw Data'!$A$3,MATCH('Data above threshold'!$A150,'Raw Data'!$B$4:$B$185,0),MATCH('Data above threshold'!BW$4,'Raw Data'!$3:$3,0)-1)),"",OFFSET('Raw Data'!$A$3,MATCH('Data above threshold'!$A150,'Raw Data'!$B$4:$B$185,0),MATCH('Data above threshold'!BW$4,'Raw Data'!$3:$3,0)-1))</f>
        <v/>
      </c>
      <c r="BX150" s="107" t="str">
        <f aca="true">IF(ISBLANK(OFFSET('Raw Data'!$A$3,MATCH('Data above threshold'!$A150,'Raw Data'!$B$4:$B$185,0),MATCH('Data above threshold'!BX$4,'Raw Data'!$3:$3,0)-1)),"",OFFSET('Raw Data'!$A$3,MATCH('Data above threshold'!$A150,'Raw Data'!$B$4:$B$185,0),MATCH('Data above threshold'!BX$4,'Raw Data'!$3:$3,0)-1))</f>
        <v/>
      </c>
      <c r="BY150" s="107" t="str">
        <f aca="true">IF(ISBLANK(OFFSET('Raw Data'!$A$3,MATCH('Data above threshold'!$A150,'Raw Data'!$B$4:$B$185,0),MATCH('Data above threshold'!BY$4,'Raw Data'!$3:$3,0)-1)),"",OFFSET('Raw Data'!$A$3,MATCH('Data above threshold'!$A150,'Raw Data'!$B$4:$B$185,0),MATCH('Data above threshold'!BY$4,'Raw Data'!$3:$3,0)-1))</f>
        <v/>
      </c>
      <c r="BZ150" s="107" t="str">
        <f aca="true">IF(ISBLANK(OFFSET('Raw Data'!$A$3,MATCH('Data above threshold'!$A150,'Raw Data'!$B$4:$B$185,0),MATCH('Data above threshold'!BZ$4,'Raw Data'!$3:$3,0)-1)),"",OFFSET('Raw Data'!$A$3,MATCH('Data above threshold'!$A150,'Raw Data'!$B$4:$B$185,0),MATCH('Data above threshold'!BZ$4,'Raw Data'!$3:$3,0)-1))</f>
        <v/>
      </c>
      <c r="CA150" s="107" t="str">
        <f aca="true">IF(ISBLANK(OFFSET('Raw Data'!$A$3,MATCH('Data above threshold'!$A150,'Raw Data'!$B$4:$B$185,0),MATCH('Data above threshold'!CA$4,'Raw Data'!$3:$3,0)-1)),"",OFFSET('Raw Data'!$A$3,MATCH('Data above threshold'!$A150,'Raw Data'!$B$4:$B$185,0),MATCH('Data above threshold'!CA$4,'Raw Data'!$3:$3,0)-1))</f>
        <v/>
      </c>
      <c r="CB150" s="107" t="str">
        <f aca="true">IF(ISBLANK(OFFSET('Raw Data'!$A$3,MATCH('Data above threshold'!$A150,'Raw Data'!$B$4:$B$185,0),MATCH('Data above threshold'!CB$4,'Raw Data'!$3:$3,0)-1)),"",OFFSET('Raw Data'!$A$3,MATCH('Data above threshold'!$A150,'Raw Data'!$B$4:$B$185,0),MATCH('Data above threshold'!CB$4,'Raw Data'!$3:$3,0)-1))</f>
        <v/>
      </c>
      <c r="CC150" s="107" t="str">
        <f aca="true">IF(ISBLANK(OFFSET('Raw Data'!$A$3,MATCH('Data above threshold'!$A150,'Raw Data'!$B$4:$B$185,0),MATCH('Data above threshold'!CC$4,'Raw Data'!$3:$3,0)-1)),"",OFFSET('Raw Data'!$A$3,MATCH('Data above threshold'!$A150,'Raw Data'!$B$4:$B$185,0),MATCH('Data above threshold'!CC$4,'Raw Data'!$3:$3,0)-1))</f>
        <v/>
      </c>
      <c r="CD150" s="107" t="str">
        <f aca="true">IF(ISBLANK(OFFSET('Raw Data'!$A$3,MATCH('Data above threshold'!$A150,'Raw Data'!$B$4:$B$185,0),MATCH('Data above threshold'!CD$4,'Raw Data'!$3:$3,0)-1)),"",OFFSET('Raw Data'!$A$3,MATCH('Data above threshold'!$A150,'Raw Data'!$B$4:$B$185,0),MATCH('Data above threshold'!CD$4,'Raw Data'!$3:$3,0)-1))</f>
        <v/>
      </c>
      <c r="CE150" s="107" t="str">
        <f aca="true">IF(ISBLANK(OFFSET('Raw Data'!$A$3,MATCH('Data above threshold'!$A150,'Raw Data'!$B$4:$B$185,0),MATCH('Data above threshold'!CE$4,'Raw Data'!$3:$3,0)-1)),"",OFFSET('Raw Data'!$A$3,MATCH('Data above threshold'!$A150,'Raw Data'!$B$4:$B$185,0),MATCH('Data above threshold'!CE$4,'Raw Data'!$3:$3,0)-1))</f>
        <v/>
      </c>
      <c r="CF150" s="107" t="str">
        <f aca="true">IF(ISBLANK(OFFSET('Raw Data'!$A$3,MATCH('Data above threshold'!$A150,'Raw Data'!$B$4:$B$185,0),MATCH('Data above threshold'!CF$4,'Raw Data'!$3:$3,0)-1)),"",OFFSET('Raw Data'!$A$3,MATCH('Data above threshold'!$A150,'Raw Data'!$B$4:$B$185,0),MATCH('Data above threshold'!CF$4,'Raw Data'!$3:$3,0)-1))</f>
        <v/>
      </c>
      <c r="CG150" s="107" t="str">
        <f aca="true">IF(ISBLANK(OFFSET('Raw Data'!$A$3,MATCH('Data above threshold'!$A150,'Raw Data'!$B$4:$B$185,0),MATCH('Data above threshold'!CG$4,'Raw Data'!$3:$3,0)-1)),"",OFFSET('Raw Data'!$A$3,MATCH('Data above threshold'!$A150,'Raw Data'!$B$4:$B$185,0),MATCH('Data above threshold'!CG$4,'Raw Data'!$3:$3,0)-1))</f>
        <v/>
      </c>
      <c r="CH150" s="107" t="str">
        <f aca="true">IF(ISBLANK(OFFSET('Raw Data'!$A$3,MATCH('Data above threshold'!$A150,'Raw Data'!$B$4:$B$185,0),MATCH('Data above threshold'!CH$4,'Raw Data'!$3:$3,0)-1)),"",OFFSET('Raw Data'!$A$3,MATCH('Data above threshold'!$A150,'Raw Data'!$B$4:$B$185,0),MATCH('Data above threshold'!CH$4,'Raw Data'!$3:$3,0)-1))</f>
        <v/>
      </c>
      <c r="CI150" s="107" t="str">
        <f aca="true">IF(ISBLANK(OFFSET('Raw Data'!$A$3,MATCH('Data above threshold'!$A150,'Raw Data'!$B$4:$B$185,0),MATCH('Data above threshold'!CI$4,'Raw Data'!$3:$3,0)-1)),"",OFFSET('Raw Data'!$A$3,MATCH('Data above threshold'!$A150,'Raw Data'!$B$4:$B$185,0),MATCH('Data above threshold'!CI$4,'Raw Data'!$3:$3,0)-1))</f>
        <v/>
      </c>
      <c r="CJ150" s="107" t="str">
        <f aca="true">IF(ISBLANK(OFFSET('Raw Data'!$A$3,MATCH('Data above threshold'!$A150,'Raw Data'!$B$4:$B$185,0),MATCH('Data above threshold'!CJ$4,'Raw Data'!$3:$3,0)-1)),"",OFFSET('Raw Data'!$A$3,MATCH('Data above threshold'!$A150,'Raw Data'!$B$4:$B$185,0),MATCH('Data above threshold'!CJ$4,'Raw Data'!$3:$3,0)-1))</f>
        <v/>
      </c>
      <c r="CK150" s="107" t="str">
        <f aca="true">IF(ISBLANK(OFFSET('Raw Data'!$A$3,MATCH('Data above threshold'!$A150,'Raw Data'!$B$4:$B$185,0),MATCH('Data above threshold'!CK$4,'Raw Data'!$3:$3,0)-1)),"",OFFSET('Raw Data'!$A$3,MATCH('Data above threshold'!$A150,'Raw Data'!$B$4:$B$185,0),MATCH('Data above threshold'!CK$4,'Raw Data'!$3:$3,0)-1))</f>
        <v/>
      </c>
      <c r="CL150" s="107" t="str">
        <f aca="true">IF(ISBLANK(OFFSET('Raw Data'!$A$3,MATCH('Data above threshold'!$A150,'Raw Data'!$B$4:$B$185,0),MATCH('Data above threshold'!CL$4,'Raw Data'!$3:$3,0)-1)),"",OFFSET('Raw Data'!$A$3,MATCH('Data above threshold'!$A150,'Raw Data'!$B$4:$B$185,0),MATCH('Data above threshold'!CL$4,'Raw Data'!$3:$3,0)-1))</f>
        <v/>
      </c>
      <c r="CM150" s="107" t="str">
        <f aca="true">IF(ISBLANK(OFFSET('Raw Data'!$A$3,MATCH('Data above threshold'!$A150,'Raw Data'!$B$4:$B$185,0),MATCH('Data above threshold'!CM$4,'Raw Data'!$3:$3,0)-1)),"",OFFSET('Raw Data'!$A$3,MATCH('Data above threshold'!$A150,'Raw Data'!$B$4:$B$185,0),MATCH('Data above threshold'!CM$4,'Raw Data'!$3:$3,0)-1))</f>
        <v/>
      </c>
      <c r="CN150" s="107" t="str">
        <f aca="true">IF(ISBLANK(OFFSET('Raw Data'!$A$3,MATCH('Data above threshold'!$A150,'Raw Data'!$B$4:$B$185,0),MATCH('Data above threshold'!CN$4,'Raw Data'!$3:$3,0)-1)),"",OFFSET('Raw Data'!$A$3,MATCH('Data above threshold'!$A150,'Raw Data'!$B$4:$B$185,0),MATCH('Data above threshold'!CN$4,'Raw Data'!$3:$3,0)-1))</f>
        <v/>
      </c>
      <c r="CO150" s="107" t="str">
        <f aca="true">IF(ISBLANK(OFFSET('Raw Data'!$A$3,MATCH('Data above threshold'!$A150,'Raw Data'!$B$4:$B$185,0),MATCH('Data above threshold'!CO$4,'Raw Data'!$3:$3,0)-1)),"",OFFSET('Raw Data'!$A$3,MATCH('Data above threshold'!$A150,'Raw Data'!$B$4:$B$185,0),MATCH('Data above threshold'!CO$4,'Raw Data'!$3:$3,0)-1))</f>
        <v/>
      </c>
      <c r="CP150" s="107" t="str">
        <f aca="true">IF(ISBLANK(OFFSET('Raw Data'!$A$3,MATCH('Data above threshold'!$A150,'Raw Data'!$B$4:$B$185,0),MATCH('Data above threshold'!CP$4,'Raw Data'!$3:$3,0)-1)),"",OFFSET('Raw Data'!$A$3,MATCH('Data above threshold'!$A150,'Raw Data'!$B$4:$B$185,0),MATCH('Data above threshold'!CP$4,'Raw Data'!$3:$3,0)-1))</f>
        <v/>
      </c>
      <c r="CQ150" s="107" t="str">
        <f aca="true">IF(ISBLANK(OFFSET('Raw Data'!$A$3,MATCH('Data above threshold'!$A150,'Raw Data'!$B$4:$B$185,0),MATCH('Data above threshold'!CQ$4,'Raw Data'!$3:$3,0)-1)),"",OFFSET('Raw Data'!$A$3,MATCH('Data above threshold'!$A150,'Raw Data'!$B$4:$B$185,0),MATCH('Data above threshold'!CQ$4,'Raw Data'!$3:$3,0)-1))</f>
        <v/>
      </c>
      <c r="CR150" s="107" t="str">
        <f aca="true">IF(ISBLANK(OFFSET('Raw Data'!$A$3,MATCH('Data above threshold'!$A150,'Raw Data'!$B$4:$B$185,0),MATCH('Data above threshold'!CR$4,'Raw Data'!$3:$3,0)-1)),"",OFFSET('Raw Data'!$A$3,MATCH('Data above threshold'!$A150,'Raw Data'!$B$4:$B$185,0),MATCH('Data above threshold'!CR$4,'Raw Data'!$3:$3,0)-1))</f>
        <v/>
      </c>
    </row>
    <row r="151" customFormat="false" ht="15.5" hidden="false" customHeight="false" outlineLevel="0" collapsed="false">
      <c r="A151" s="107" t="n">
        <v>5231</v>
      </c>
      <c r="B151" s="107" t="n">
        <v>4</v>
      </c>
      <c r="C151" s="107" t="str">
        <f aca="true">IF(ISBLANK(OFFSET('Raw Data'!$A$3,MATCH('Data above threshold'!$A151,'Raw Data'!$B$4:$B$185,0),MATCH('Data above threshold'!C$4,'Raw Data'!$3:$3,0)-1)),"",OFFSET('Raw Data'!$A$3,MATCH('Data above threshold'!$A151,'Raw Data'!$B$4:$B$185,0),MATCH('Data above threshold'!C$4,'Raw Data'!$3:$3,0)-1))</f>
        <v/>
      </c>
      <c r="D151" s="107" t="str">
        <f aca="true">IF(ISBLANK(OFFSET('Raw Data'!$A$3,MATCH('Data above threshold'!$A151,'Raw Data'!$B$4:$B$185,0),MATCH('Data above threshold'!D$4,'Raw Data'!$3:$3,0)-1)),"",OFFSET('Raw Data'!$A$3,MATCH('Data above threshold'!$A151,'Raw Data'!$B$4:$B$185,0),MATCH('Data above threshold'!D$4,'Raw Data'!$3:$3,0)-1))</f>
        <v>Levels of participation in ISO's committee on Artifical Intelligence</v>
      </c>
      <c r="E151" s="107" t="str">
        <f aca="true">IF(ISBLANK(OFFSET('Raw Data'!$A$3,MATCH('Data above threshold'!$A151,'Raw Data'!$B$4:$B$185,0),MATCH('Data above threshold'!E$4,'Raw Data'!$3:$3,0)-1)),"",OFFSET('Raw Data'!$A$3,MATCH('Data above threshold'!$A151,'Raw Data'!$B$4:$B$185,0),MATCH('Data above threshold'!E$4,'Raw Data'!$3:$3,0)-1))</f>
        <v/>
      </c>
      <c r="F151" s="107" t="str">
        <f aca="true">IF(ISBLANK(OFFSET('Raw Data'!$A$3,MATCH('Data above threshold'!$A151,'Raw Data'!$B$4:$B$185,0),MATCH('Data above threshold'!F$4,'Raw Data'!$3:$3,0)-1)),"",OFFSET('Raw Data'!$A$3,MATCH('Data above threshold'!$A151,'Raw Data'!$B$4:$B$185,0),MATCH('Data above threshold'!F$4,'Raw Data'!$3:$3,0)-1))</f>
        <v/>
      </c>
      <c r="G151" s="107" t="str">
        <f aca="true">IF(ISBLANK(OFFSET('Raw Data'!$A$3,MATCH('Data above threshold'!$A151,'Raw Data'!$B$4:$B$185,0),MATCH('Data above threshold'!G$4,'Raw Data'!$3:$3,0)-1)),"",OFFSET('Raw Data'!$A$3,MATCH('Data above threshold'!$A151,'Raw Data'!$B$4:$B$185,0),MATCH('Data above threshold'!G$4,'Raw Data'!$3:$3,0)-1))</f>
        <v/>
      </c>
      <c r="H151" s="107" t="str">
        <f aca="true">IF(ISBLANK(OFFSET('Raw Data'!$A$3,MATCH('Data above threshold'!$A151,'Raw Data'!$B$4:$B$185,0),MATCH('Data above threshold'!H$4,'Raw Data'!$3:$3,0)-1)),"",OFFSET('Raw Data'!$A$3,MATCH('Data above threshold'!$A151,'Raw Data'!$B$4:$B$185,0),MATCH('Data above threshold'!H$4,'Raw Data'!$3:$3,0)-1))</f>
        <v>ISO</v>
      </c>
      <c r="I151" s="107" t="str">
        <f aca="true">IF(ISBLANK(OFFSET('Raw Data'!$A$3,MATCH('Data above threshold'!$A151,'Raw Data'!$B$4:$B$185,0),MATCH('Data above threshold'!I$4,'Raw Data'!$3:$3,0)-1)),"",OFFSET('Raw Data'!$A$3,MATCH('Data above threshold'!$A151,'Raw Data'!$B$4:$B$185,0),MATCH('Data above threshold'!I$4,'Raw Data'!$3:$3,0)-1))</f>
        <v/>
      </c>
      <c r="J151" s="107" t="str">
        <f aca="true">IF(ISBLANK(OFFSET('Raw Data'!$A$3,MATCH('Data above threshold'!$A151,'Raw Data'!$B$4:$B$185,0),MATCH('Data above threshold'!J$4,'Raw Data'!$3:$3,0)-1)),"",OFFSET('Raw Data'!$A$3,MATCH('Data above threshold'!$A151,'Raw Data'!$B$4:$B$185,0),MATCH('Data above threshold'!J$4,'Raw Data'!$3:$3,0)-1))</f>
        <v>2 = Participating members; 1 = observing members; 0 = non-member</v>
      </c>
      <c r="K151" s="107" t="str">
        <f aca="true">IF(ISBLANK(OFFSET('Raw Data'!$A$3,MATCH('Data above threshold'!$A151,'Raw Data'!$B$4:$B$185,0),MATCH('Data above threshold'!K$4,'Raw Data'!$3:$3,0)-1)),"",OFFSET('Raw Data'!$A$3,MATCH('Data above threshold'!$A151,'Raw Data'!$B$4:$B$185,0),MATCH('Data above threshold'!K$4,'Raw Data'!$3:$3,0)-1))</f>
        <v>Plus</v>
      </c>
      <c r="L151" s="107" t="str">
        <f aca="true">IF(ISBLANK(OFFSET('Raw Data'!$A$3,MATCH('Data above threshold'!$A151,'Raw Data'!$B$4:$B$185,0),MATCH('Data above threshold'!L$4,'Raw Data'!$3:$3,0)-1)),"",OFFSET('Raw Data'!$A$3,MATCH('Data above threshold'!$A151,'Raw Data'!$B$4:$B$185,0),MATCH('Data above threshold'!L$4,'Raw Data'!$3:$3,0)-1))</f>
        <v>https://www.iso.org/committee/6794475.html</v>
      </c>
      <c r="M151" s="105" t="n">
        <f aca="false" t="array" ref="M151:M151">IFERROR(SKEW(IF(ISNUMBER(Q151:CR151),Q151:CR151,"")),"")</f>
        <v>0.609412886300355</v>
      </c>
      <c r="N151" s="107" t="n">
        <v>0</v>
      </c>
      <c r="O151" s="107" t="str">
        <f aca="true">IF(ISBLANK(OFFSET('Raw Data'!$A$3,MATCH('Data above threshold'!$A151,'Raw Data'!$B$4:$B$185,0),MATCH('Data above threshold'!O$4,'Raw Data'!$3:$3,0)-1)),"",OFFSET('Raw Data'!$A$3,MATCH('Data above threshold'!$A151,'Raw Data'!$B$4:$B$185,0),MATCH('Data above threshold'!O$4,'Raw Data'!$3:$3,0)-1))</f>
        <v/>
      </c>
      <c r="P151" s="106" t="n">
        <f aca="false" t="array" ref="P151:P151">IF(B151&lt;4,"",1-IFERROR(SUM(ISNUMBER(Q151:CR151)*(1-$Q$3:$CR$3))/COUNTIF($Q$3:$CR$3,0),0))</f>
        <v>0</v>
      </c>
      <c r="Q151" s="107" t="n">
        <f aca="true">IF(ISBLANK(OFFSET('Raw Data'!$A$3,MATCH('Data above threshold'!$A151,'Raw Data'!$B$4:$B$185,0),MATCH('Data above threshold'!Q$4,'Raw Data'!$3:$3,0)-1)),"",OFFSET('Raw Data'!$A$3,MATCH('Data above threshold'!$A151,'Raw Data'!$B$4:$B$185,0),MATCH('Data above threshold'!Q$4,'Raw Data'!$3:$3,0)-1))</f>
        <v>1</v>
      </c>
      <c r="R151" s="107" t="n">
        <f aca="true">IF(ISBLANK(OFFSET('Raw Data'!$A$3,MATCH('Data above threshold'!$A151,'Raw Data'!$B$4:$B$185,0),MATCH('Data above threshold'!R$4,'Raw Data'!$3:$3,0)-1)),"",OFFSET('Raw Data'!$A$3,MATCH('Data above threshold'!$A151,'Raw Data'!$B$4:$B$185,0),MATCH('Data above threshold'!R$4,'Raw Data'!$3:$3,0)-1))</f>
        <v>2</v>
      </c>
      <c r="S151" s="107" t="n">
        <f aca="true">IF(ISBLANK(OFFSET('Raw Data'!$A$3,MATCH('Data above threshold'!$A151,'Raw Data'!$B$4:$B$185,0),MATCH('Data above threshold'!S$4,'Raw Data'!$3:$3,0)-1)),"",OFFSET('Raw Data'!$A$3,MATCH('Data above threshold'!$A151,'Raw Data'!$B$4:$B$185,0),MATCH('Data above threshold'!S$4,'Raw Data'!$3:$3,0)-1))</f>
        <v>2</v>
      </c>
      <c r="T151" s="107" t="n">
        <f aca="true">IF(ISBLANK(OFFSET('Raw Data'!$A$3,MATCH('Data above threshold'!$A151,'Raw Data'!$B$4:$B$185,0),MATCH('Data above threshold'!T$4,'Raw Data'!$3:$3,0)-1)),"",OFFSET('Raw Data'!$A$3,MATCH('Data above threshold'!$A151,'Raw Data'!$B$4:$B$185,0),MATCH('Data above threshold'!T$4,'Raw Data'!$3:$3,0)-1))</f>
        <v>2</v>
      </c>
      <c r="U151" s="107" t="n">
        <f aca="true">IF(ISBLANK(OFFSET('Raw Data'!$A$3,MATCH('Data above threshold'!$A151,'Raw Data'!$B$4:$B$185,0),MATCH('Data above threshold'!U$4,'Raw Data'!$3:$3,0)-1)),"",OFFSET('Raw Data'!$A$3,MATCH('Data above threshold'!$A151,'Raw Data'!$B$4:$B$185,0),MATCH('Data above threshold'!U$4,'Raw Data'!$3:$3,0)-1))</f>
        <v>0</v>
      </c>
      <c r="V151" s="107" t="n">
        <f aca="true">IF(ISBLANK(OFFSET('Raw Data'!$A$3,MATCH('Data above threshold'!$A151,'Raw Data'!$B$4:$B$185,0),MATCH('Data above threshold'!V$4,'Raw Data'!$3:$3,0)-1)),"",OFFSET('Raw Data'!$A$3,MATCH('Data above threshold'!$A151,'Raw Data'!$B$4:$B$185,0),MATCH('Data above threshold'!V$4,'Raw Data'!$3:$3,0)-1))</f>
        <v>0</v>
      </c>
      <c r="W151" s="107" t="n">
        <f aca="true">IF(ISBLANK(OFFSET('Raw Data'!$A$3,MATCH('Data above threshold'!$A151,'Raw Data'!$B$4:$B$185,0),MATCH('Data above threshold'!W$4,'Raw Data'!$3:$3,0)-1)),"",OFFSET('Raw Data'!$A$3,MATCH('Data above threshold'!$A151,'Raw Data'!$B$4:$B$185,0),MATCH('Data above threshold'!W$4,'Raw Data'!$3:$3,0)-1))</f>
        <v>0</v>
      </c>
      <c r="X151" s="107" t="n">
        <f aca="true">IF(ISBLANK(OFFSET('Raw Data'!$A$3,MATCH('Data above threshold'!$A151,'Raw Data'!$B$4:$B$185,0),MATCH('Data above threshold'!X$4,'Raw Data'!$3:$3,0)-1)),"",OFFSET('Raw Data'!$A$3,MATCH('Data above threshold'!$A151,'Raw Data'!$B$4:$B$185,0),MATCH('Data above threshold'!X$4,'Raw Data'!$3:$3,0)-1))</f>
        <v>2</v>
      </c>
      <c r="Y151" s="107" t="n">
        <f aca="true">IF(ISBLANK(OFFSET('Raw Data'!$A$3,MATCH('Data above threshold'!$A151,'Raw Data'!$B$4:$B$185,0),MATCH('Data above threshold'!Y$4,'Raw Data'!$3:$3,0)-1)),"",OFFSET('Raw Data'!$A$3,MATCH('Data above threshold'!$A151,'Raw Data'!$B$4:$B$185,0),MATCH('Data above threshold'!Y$4,'Raw Data'!$3:$3,0)-1))</f>
        <v>2</v>
      </c>
      <c r="Z151" s="107" t="n">
        <f aca="true">IF(ISBLANK(OFFSET('Raw Data'!$A$3,MATCH('Data above threshold'!$A151,'Raw Data'!$B$4:$B$185,0),MATCH('Data above threshold'!Z$4,'Raw Data'!$3:$3,0)-1)),"",OFFSET('Raw Data'!$A$3,MATCH('Data above threshold'!$A151,'Raw Data'!$B$4:$B$185,0),MATCH('Data above threshold'!Z$4,'Raw Data'!$3:$3,0)-1))</f>
        <v>0</v>
      </c>
      <c r="AA151" s="107" t="n">
        <f aca="true">IF(ISBLANK(OFFSET('Raw Data'!$A$3,MATCH('Data above threshold'!$A151,'Raw Data'!$B$4:$B$185,0),MATCH('Data above threshold'!AA$4,'Raw Data'!$3:$3,0)-1)),"",OFFSET('Raw Data'!$A$3,MATCH('Data above threshold'!$A151,'Raw Data'!$B$4:$B$185,0),MATCH('Data above threshold'!AA$4,'Raw Data'!$3:$3,0)-1))</f>
        <v>2</v>
      </c>
      <c r="AB151" s="107" t="n">
        <f aca="true">IF(ISBLANK(OFFSET('Raw Data'!$A$3,MATCH('Data above threshold'!$A151,'Raw Data'!$B$4:$B$185,0),MATCH('Data above threshold'!AB$4,'Raw Data'!$3:$3,0)-1)),"",OFFSET('Raw Data'!$A$3,MATCH('Data above threshold'!$A151,'Raw Data'!$B$4:$B$185,0),MATCH('Data above threshold'!AB$4,'Raw Data'!$3:$3,0)-1))</f>
        <v>2</v>
      </c>
      <c r="AC151" s="107" t="n">
        <f aca="true">IF(ISBLANK(OFFSET('Raw Data'!$A$3,MATCH('Data above threshold'!$A151,'Raw Data'!$B$4:$B$185,0),MATCH('Data above threshold'!AC$4,'Raw Data'!$3:$3,0)-1)),"",OFFSET('Raw Data'!$A$3,MATCH('Data above threshold'!$A151,'Raw Data'!$B$4:$B$185,0),MATCH('Data above threshold'!AC$4,'Raw Data'!$3:$3,0)-1))</f>
        <v>0</v>
      </c>
      <c r="AD151" s="107" t="n">
        <f aca="true">IF(ISBLANK(OFFSET('Raw Data'!$A$3,MATCH('Data above threshold'!$A151,'Raw Data'!$B$4:$B$185,0),MATCH('Data above threshold'!AD$4,'Raw Data'!$3:$3,0)-1)),"",OFFSET('Raw Data'!$A$3,MATCH('Data above threshold'!$A151,'Raw Data'!$B$4:$B$185,0),MATCH('Data above threshold'!AD$4,'Raw Data'!$3:$3,0)-1))</f>
        <v>0</v>
      </c>
      <c r="AE151" s="107" t="n">
        <f aca="true">IF(ISBLANK(OFFSET('Raw Data'!$A$3,MATCH('Data above threshold'!$A151,'Raw Data'!$B$4:$B$185,0),MATCH('Data above threshold'!AE$4,'Raw Data'!$3:$3,0)-1)),"",OFFSET('Raw Data'!$A$3,MATCH('Data above threshold'!$A151,'Raw Data'!$B$4:$B$185,0),MATCH('Data above threshold'!AE$4,'Raw Data'!$3:$3,0)-1))</f>
        <v>0</v>
      </c>
      <c r="AF151" s="107" t="n">
        <f aca="true">IF(ISBLANK(OFFSET('Raw Data'!$A$3,MATCH('Data above threshold'!$A151,'Raw Data'!$B$4:$B$185,0),MATCH('Data above threshold'!AF$4,'Raw Data'!$3:$3,0)-1)),"",OFFSET('Raw Data'!$A$3,MATCH('Data above threshold'!$A151,'Raw Data'!$B$4:$B$185,0),MATCH('Data above threshold'!AF$4,'Raw Data'!$3:$3,0)-1))</f>
        <v>1</v>
      </c>
      <c r="AG151" s="107" t="n">
        <f aca="true">IF(ISBLANK(OFFSET('Raw Data'!$A$3,MATCH('Data above threshold'!$A151,'Raw Data'!$B$4:$B$185,0),MATCH('Data above threshold'!AG$4,'Raw Data'!$3:$3,0)-1)),"",OFFSET('Raw Data'!$A$3,MATCH('Data above threshold'!$A151,'Raw Data'!$B$4:$B$185,0),MATCH('Data above threshold'!AG$4,'Raw Data'!$3:$3,0)-1))</f>
        <v>2</v>
      </c>
      <c r="AH151" s="107" t="n">
        <f aca="true">IF(ISBLANK(OFFSET('Raw Data'!$A$3,MATCH('Data above threshold'!$A151,'Raw Data'!$B$4:$B$185,0),MATCH('Data above threshold'!AH$4,'Raw Data'!$3:$3,0)-1)),"",OFFSET('Raw Data'!$A$3,MATCH('Data above threshold'!$A151,'Raw Data'!$B$4:$B$185,0),MATCH('Data above threshold'!AH$4,'Raw Data'!$3:$3,0)-1))</f>
        <v>2</v>
      </c>
      <c r="AI151" s="107" t="n">
        <f aca="true">IF(ISBLANK(OFFSET('Raw Data'!$A$3,MATCH('Data above threshold'!$A151,'Raw Data'!$B$4:$B$185,0),MATCH('Data above threshold'!AI$4,'Raw Data'!$3:$3,0)-1)),"",OFFSET('Raw Data'!$A$3,MATCH('Data above threshold'!$A151,'Raw Data'!$B$4:$B$185,0),MATCH('Data above threshold'!AI$4,'Raw Data'!$3:$3,0)-1))</f>
        <v>0</v>
      </c>
      <c r="AJ151" s="107" t="n">
        <f aca="true">IF(ISBLANK(OFFSET('Raw Data'!$A$3,MATCH('Data above threshold'!$A151,'Raw Data'!$B$4:$B$185,0),MATCH('Data above threshold'!AJ$4,'Raw Data'!$3:$3,0)-1)),"",OFFSET('Raw Data'!$A$3,MATCH('Data above threshold'!$A151,'Raw Data'!$B$4:$B$185,0),MATCH('Data above threshold'!AJ$4,'Raw Data'!$3:$3,0)-1))</f>
        <v>0</v>
      </c>
      <c r="AK151" s="107" t="n">
        <f aca="true">IF(ISBLANK(OFFSET('Raw Data'!$A$3,MATCH('Data above threshold'!$A151,'Raw Data'!$B$4:$B$185,0),MATCH('Data above threshold'!AK$4,'Raw Data'!$3:$3,0)-1)),"",OFFSET('Raw Data'!$A$3,MATCH('Data above threshold'!$A151,'Raw Data'!$B$4:$B$185,0),MATCH('Data above threshold'!AK$4,'Raw Data'!$3:$3,0)-1))</f>
        <v>0</v>
      </c>
      <c r="AL151" s="107" t="n">
        <f aca="true">IF(ISBLANK(OFFSET('Raw Data'!$A$3,MATCH('Data above threshold'!$A151,'Raw Data'!$B$4:$B$185,0),MATCH('Data above threshold'!AL$4,'Raw Data'!$3:$3,0)-1)),"",OFFSET('Raw Data'!$A$3,MATCH('Data above threshold'!$A151,'Raw Data'!$B$4:$B$185,0),MATCH('Data above threshold'!AL$4,'Raw Data'!$3:$3,0)-1))</f>
        <v>2</v>
      </c>
      <c r="AM151" s="107" t="n">
        <f aca="true">IF(ISBLANK(OFFSET('Raw Data'!$A$3,MATCH('Data above threshold'!$A151,'Raw Data'!$B$4:$B$185,0),MATCH('Data above threshold'!AM$4,'Raw Data'!$3:$3,0)-1)),"",OFFSET('Raw Data'!$A$3,MATCH('Data above threshold'!$A151,'Raw Data'!$B$4:$B$185,0),MATCH('Data above threshold'!AM$4,'Raw Data'!$3:$3,0)-1))</f>
        <v>2</v>
      </c>
      <c r="AN151" s="107" t="n">
        <f aca="true">IF(ISBLANK(OFFSET('Raw Data'!$A$3,MATCH('Data above threshold'!$A151,'Raw Data'!$B$4:$B$185,0),MATCH('Data above threshold'!AN$4,'Raw Data'!$3:$3,0)-1)),"",OFFSET('Raw Data'!$A$3,MATCH('Data above threshold'!$A151,'Raw Data'!$B$4:$B$185,0),MATCH('Data above threshold'!AN$4,'Raw Data'!$3:$3,0)-1))</f>
        <v>0</v>
      </c>
      <c r="AO151" s="107" t="n">
        <f aca="true">IF(ISBLANK(OFFSET('Raw Data'!$A$3,MATCH('Data above threshold'!$A151,'Raw Data'!$B$4:$B$185,0),MATCH('Data above threshold'!AO$4,'Raw Data'!$3:$3,0)-1)),"",OFFSET('Raw Data'!$A$3,MATCH('Data above threshold'!$A151,'Raw Data'!$B$4:$B$185,0),MATCH('Data above threshold'!AO$4,'Raw Data'!$3:$3,0)-1))</f>
        <v>2</v>
      </c>
      <c r="AP151" s="107" t="n">
        <f aca="true">IF(ISBLANK(OFFSET('Raw Data'!$A$3,MATCH('Data above threshold'!$A151,'Raw Data'!$B$4:$B$185,0),MATCH('Data above threshold'!AP$4,'Raw Data'!$3:$3,0)-1)),"",OFFSET('Raw Data'!$A$3,MATCH('Data above threshold'!$A151,'Raw Data'!$B$4:$B$185,0),MATCH('Data above threshold'!AP$4,'Raw Data'!$3:$3,0)-1))</f>
        <v>2</v>
      </c>
      <c r="AQ151" s="107" t="n">
        <f aca="true">IF(ISBLANK(OFFSET('Raw Data'!$A$3,MATCH('Data above threshold'!$A151,'Raw Data'!$B$4:$B$185,0),MATCH('Data above threshold'!AQ$4,'Raw Data'!$3:$3,0)-1)),"",OFFSET('Raw Data'!$A$3,MATCH('Data above threshold'!$A151,'Raw Data'!$B$4:$B$185,0),MATCH('Data above threshold'!AQ$4,'Raw Data'!$3:$3,0)-1))</f>
        <v>0</v>
      </c>
      <c r="AR151" s="107" t="n">
        <f aca="true">IF(ISBLANK(OFFSET('Raw Data'!$A$3,MATCH('Data above threshold'!$A151,'Raw Data'!$B$4:$B$185,0),MATCH('Data above threshold'!AR$4,'Raw Data'!$3:$3,0)-1)),"",OFFSET('Raw Data'!$A$3,MATCH('Data above threshold'!$A151,'Raw Data'!$B$4:$B$185,0),MATCH('Data above threshold'!AR$4,'Raw Data'!$3:$3,0)-1))</f>
        <v>0</v>
      </c>
      <c r="AS151" s="107" t="n">
        <f aca="true">IF(ISBLANK(OFFSET('Raw Data'!$A$3,MATCH('Data above threshold'!$A151,'Raw Data'!$B$4:$B$185,0),MATCH('Data above threshold'!AS$4,'Raw Data'!$3:$3,0)-1)),"",OFFSET('Raw Data'!$A$3,MATCH('Data above threshold'!$A151,'Raw Data'!$B$4:$B$185,0),MATCH('Data above threshold'!AS$4,'Raw Data'!$3:$3,0)-1))</f>
        <v>0</v>
      </c>
      <c r="AT151" s="107" t="n">
        <f aca="true">IF(ISBLANK(OFFSET('Raw Data'!$A$3,MATCH('Data above threshold'!$A151,'Raw Data'!$B$4:$B$185,0),MATCH('Data above threshold'!AT$4,'Raw Data'!$3:$3,0)-1)),"",OFFSET('Raw Data'!$A$3,MATCH('Data above threshold'!$A151,'Raw Data'!$B$4:$B$185,0),MATCH('Data above threshold'!AT$4,'Raw Data'!$3:$3,0)-1))</f>
        <v>0</v>
      </c>
      <c r="AU151" s="107" t="n">
        <f aca="true">IF(ISBLANK(OFFSET('Raw Data'!$A$3,MATCH('Data above threshold'!$A151,'Raw Data'!$B$4:$B$185,0),MATCH('Data above threshold'!AU$4,'Raw Data'!$3:$3,0)-1)),"",OFFSET('Raw Data'!$A$3,MATCH('Data above threshold'!$A151,'Raw Data'!$B$4:$B$185,0),MATCH('Data above threshold'!AU$4,'Raw Data'!$3:$3,0)-1))</f>
        <v>0</v>
      </c>
      <c r="AV151" s="107" t="n">
        <f aca="true">IF(ISBLANK(OFFSET('Raw Data'!$A$3,MATCH('Data above threshold'!$A151,'Raw Data'!$B$4:$B$185,0),MATCH('Data above threshold'!AV$4,'Raw Data'!$3:$3,0)-1)),"",OFFSET('Raw Data'!$A$3,MATCH('Data above threshold'!$A151,'Raw Data'!$B$4:$B$185,0),MATCH('Data above threshold'!AV$4,'Raw Data'!$3:$3,0)-1))</f>
        <v>1</v>
      </c>
      <c r="AW151" s="107" t="n">
        <f aca="true">IF(ISBLANK(OFFSET('Raw Data'!$A$3,MATCH('Data above threshold'!$A151,'Raw Data'!$B$4:$B$185,0),MATCH('Data above threshold'!AW$4,'Raw Data'!$3:$3,0)-1)),"",OFFSET('Raw Data'!$A$3,MATCH('Data above threshold'!$A151,'Raw Data'!$B$4:$B$185,0),MATCH('Data above threshold'!AW$4,'Raw Data'!$3:$3,0)-1))</f>
        <v>2</v>
      </c>
      <c r="AX151" s="107" t="n">
        <f aca="true">IF(ISBLANK(OFFSET('Raw Data'!$A$3,MATCH('Data above threshold'!$A151,'Raw Data'!$B$4:$B$185,0),MATCH('Data above threshold'!AX$4,'Raw Data'!$3:$3,0)-1)),"",OFFSET('Raw Data'!$A$3,MATCH('Data above threshold'!$A151,'Raw Data'!$B$4:$B$185,0),MATCH('Data above threshold'!AX$4,'Raw Data'!$3:$3,0)-1))</f>
        <v>0</v>
      </c>
      <c r="AY151" s="107" t="n">
        <f aca="true">IF(ISBLANK(OFFSET('Raw Data'!$A$3,MATCH('Data above threshold'!$A151,'Raw Data'!$B$4:$B$185,0),MATCH('Data above threshold'!AY$4,'Raw Data'!$3:$3,0)-1)),"",OFFSET('Raw Data'!$A$3,MATCH('Data above threshold'!$A151,'Raw Data'!$B$4:$B$185,0),MATCH('Data above threshold'!AY$4,'Raw Data'!$3:$3,0)-1))</f>
        <v>2</v>
      </c>
      <c r="AZ151" s="107" t="n">
        <f aca="true">IF(ISBLANK(OFFSET('Raw Data'!$A$3,MATCH('Data above threshold'!$A151,'Raw Data'!$B$4:$B$185,0),MATCH('Data above threshold'!AZ$4,'Raw Data'!$3:$3,0)-1)),"",OFFSET('Raw Data'!$A$3,MATCH('Data above threshold'!$A151,'Raw Data'!$B$4:$B$185,0),MATCH('Data above threshold'!AZ$4,'Raw Data'!$3:$3,0)-1))</f>
        <v>0</v>
      </c>
      <c r="BA151" s="107" t="n">
        <f aca="true">IF(ISBLANK(OFFSET('Raw Data'!$A$3,MATCH('Data above threshold'!$A151,'Raw Data'!$B$4:$B$185,0),MATCH('Data above threshold'!BA$4,'Raw Data'!$3:$3,0)-1)),"",OFFSET('Raw Data'!$A$3,MATCH('Data above threshold'!$A151,'Raw Data'!$B$4:$B$185,0),MATCH('Data above threshold'!BA$4,'Raw Data'!$3:$3,0)-1))</f>
        <v>2</v>
      </c>
      <c r="BB151" s="107" t="n">
        <f aca="true">IF(ISBLANK(OFFSET('Raw Data'!$A$3,MATCH('Data above threshold'!$A151,'Raw Data'!$B$4:$B$185,0),MATCH('Data above threshold'!BB$4,'Raw Data'!$3:$3,0)-1)),"",OFFSET('Raw Data'!$A$3,MATCH('Data above threshold'!$A151,'Raw Data'!$B$4:$B$185,0),MATCH('Data above threshold'!BB$4,'Raw Data'!$3:$3,0)-1))</f>
        <v>2</v>
      </c>
      <c r="BC151" s="107" t="n">
        <f aca="true">IF(ISBLANK(OFFSET('Raw Data'!$A$3,MATCH('Data above threshold'!$A151,'Raw Data'!$B$4:$B$185,0),MATCH('Data above threshold'!BC$4,'Raw Data'!$3:$3,0)-1)),"",OFFSET('Raw Data'!$A$3,MATCH('Data above threshold'!$A151,'Raw Data'!$B$4:$B$185,0),MATCH('Data above threshold'!BC$4,'Raw Data'!$3:$3,0)-1))</f>
        <v>2</v>
      </c>
      <c r="BD151" s="107" t="n">
        <f aca="true">IF(ISBLANK(OFFSET('Raw Data'!$A$3,MATCH('Data above threshold'!$A151,'Raw Data'!$B$4:$B$185,0),MATCH('Data above threshold'!BD$4,'Raw Data'!$3:$3,0)-1)),"",OFFSET('Raw Data'!$A$3,MATCH('Data above threshold'!$A151,'Raw Data'!$B$4:$B$185,0),MATCH('Data above threshold'!BD$4,'Raw Data'!$3:$3,0)-1))</f>
        <v>0</v>
      </c>
      <c r="BE151" s="107" t="n">
        <f aca="true">IF(ISBLANK(OFFSET('Raw Data'!$A$3,MATCH('Data above threshold'!$A151,'Raw Data'!$B$4:$B$185,0),MATCH('Data above threshold'!BE$4,'Raw Data'!$3:$3,0)-1)),"",OFFSET('Raw Data'!$A$3,MATCH('Data above threshold'!$A151,'Raw Data'!$B$4:$B$185,0),MATCH('Data above threshold'!BE$4,'Raw Data'!$3:$3,0)-1))</f>
        <v>1</v>
      </c>
      <c r="BF151" s="107" t="n">
        <f aca="true">IF(ISBLANK(OFFSET('Raw Data'!$A$3,MATCH('Data above threshold'!$A151,'Raw Data'!$B$4:$B$185,0),MATCH('Data above threshold'!BF$4,'Raw Data'!$3:$3,0)-1)),"",OFFSET('Raw Data'!$A$3,MATCH('Data above threshold'!$A151,'Raw Data'!$B$4:$B$185,0),MATCH('Data above threshold'!BF$4,'Raw Data'!$3:$3,0)-1))</f>
        <v>0</v>
      </c>
      <c r="BG151" s="107" t="n">
        <f aca="true">IF(ISBLANK(OFFSET('Raw Data'!$A$3,MATCH('Data above threshold'!$A151,'Raw Data'!$B$4:$B$185,0),MATCH('Data above threshold'!BG$4,'Raw Data'!$3:$3,0)-1)),"",OFFSET('Raw Data'!$A$3,MATCH('Data above threshold'!$A151,'Raw Data'!$B$4:$B$185,0),MATCH('Data above threshold'!BG$4,'Raw Data'!$3:$3,0)-1))</f>
        <v>2</v>
      </c>
      <c r="BH151" s="107" t="n">
        <f aca="true">IF(ISBLANK(OFFSET('Raw Data'!$A$3,MATCH('Data above threshold'!$A151,'Raw Data'!$B$4:$B$185,0),MATCH('Data above threshold'!BH$4,'Raw Data'!$3:$3,0)-1)),"",OFFSET('Raw Data'!$A$3,MATCH('Data above threshold'!$A151,'Raw Data'!$B$4:$B$185,0),MATCH('Data above threshold'!BH$4,'Raw Data'!$3:$3,0)-1))</f>
        <v>0</v>
      </c>
      <c r="BI151" s="107" t="n">
        <f aca="true">IF(ISBLANK(OFFSET('Raw Data'!$A$3,MATCH('Data above threshold'!$A151,'Raw Data'!$B$4:$B$185,0),MATCH('Data above threshold'!BI$4,'Raw Data'!$3:$3,0)-1)),"",OFFSET('Raw Data'!$A$3,MATCH('Data above threshold'!$A151,'Raw Data'!$B$4:$B$185,0),MATCH('Data above threshold'!BI$4,'Raw Data'!$3:$3,0)-1))</f>
        <v>0</v>
      </c>
      <c r="BJ151" s="107" t="n">
        <f aca="true">IF(ISBLANK(OFFSET('Raw Data'!$A$3,MATCH('Data above threshold'!$A151,'Raw Data'!$B$4:$B$185,0),MATCH('Data above threshold'!BJ$4,'Raw Data'!$3:$3,0)-1)),"",OFFSET('Raw Data'!$A$3,MATCH('Data above threshold'!$A151,'Raw Data'!$B$4:$B$185,0),MATCH('Data above threshold'!BJ$4,'Raw Data'!$3:$3,0)-1))</f>
        <v>0</v>
      </c>
      <c r="BK151" s="107" t="n">
        <f aca="true">IF(ISBLANK(OFFSET('Raw Data'!$A$3,MATCH('Data above threshold'!$A151,'Raw Data'!$B$4:$B$185,0),MATCH('Data above threshold'!BK$4,'Raw Data'!$3:$3,0)-1)),"",OFFSET('Raw Data'!$A$3,MATCH('Data above threshold'!$A151,'Raw Data'!$B$4:$B$185,0),MATCH('Data above threshold'!BK$4,'Raw Data'!$3:$3,0)-1))</f>
        <v>0</v>
      </c>
      <c r="BL151" s="107" t="n">
        <f aca="true">IF(ISBLANK(OFFSET('Raw Data'!$A$3,MATCH('Data above threshold'!$A151,'Raw Data'!$B$4:$B$185,0),MATCH('Data above threshold'!BL$4,'Raw Data'!$3:$3,0)-1)),"",OFFSET('Raw Data'!$A$3,MATCH('Data above threshold'!$A151,'Raw Data'!$B$4:$B$185,0),MATCH('Data above threshold'!BL$4,'Raw Data'!$3:$3,0)-1))</f>
        <v>0</v>
      </c>
      <c r="BM151" s="107" t="n">
        <f aca="true">IF(ISBLANK(OFFSET('Raw Data'!$A$3,MATCH('Data above threshold'!$A151,'Raw Data'!$B$4:$B$185,0),MATCH('Data above threshold'!BM$4,'Raw Data'!$3:$3,0)-1)),"",OFFSET('Raw Data'!$A$3,MATCH('Data above threshold'!$A151,'Raw Data'!$B$4:$B$185,0),MATCH('Data above threshold'!BM$4,'Raw Data'!$3:$3,0)-1))</f>
        <v>0</v>
      </c>
      <c r="BN151" s="107" t="n">
        <f aca="true">IF(ISBLANK(OFFSET('Raw Data'!$A$3,MATCH('Data above threshold'!$A151,'Raw Data'!$B$4:$B$185,0),MATCH('Data above threshold'!BN$4,'Raw Data'!$3:$3,0)-1)),"",OFFSET('Raw Data'!$A$3,MATCH('Data above threshold'!$A151,'Raw Data'!$B$4:$B$185,0),MATCH('Data above threshold'!BN$4,'Raw Data'!$3:$3,0)-1))</f>
        <v>0</v>
      </c>
      <c r="BO151" s="107" t="n">
        <f aca="true">IF(ISBLANK(OFFSET('Raw Data'!$A$3,MATCH('Data above threshold'!$A151,'Raw Data'!$B$4:$B$185,0),MATCH('Data above threshold'!BO$4,'Raw Data'!$3:$3,0)-1)),"",OFFSET('Raw Data'!$A$3,MATCH('Data above threshold'!$A151,'Raw Data'!$B$4:$B$185,0),MATCH('Data above threshold'!BO$4,'Raw Data'!$3:$3,0)-1))</f>
        <v>2</v>
      </c>
      <c r="BP151" s="107" t="n">
        <f aca="true">IF(ISBLANK(OFFSET('Raw Data'!$A$3,MATCH('Data above threshold'!$A151,'Raw Data'!$B$4:$B$185,0),MATCH('Data above threshold'!BP$4,'Raw Data'!$3:$3,0)-1)),"",OFFSET('Raw Data'!$A$3,MATCH('Data above threshold'!$A151,'Raw Data'!$B$4:$B$185,0),MATCH('Data above threshold'!BP$4,'Raw Data'!$3:$3,0)-1))</f>
        <v>2</v>
      </c>
      <c r="BQ151" s="107" t="n">
        <f aca="true">IF(ISBLANK(OFFSET('Raw Data'!$A$3,MATCH('Data above threshold'!$A151,'Raw Data'!$B$4:$B$185,0),MATCH('Data above threshold'!BQ$4,'Raw Data'!$3:$3,0)-1)),"",OFFSET('Raw Data'!$A$3,MATCH('Data above threshold'!$A151,'Raw Data'!$B$4:$B$185,0),MATCH('Data above threshold'!BQ$4,'Raw Data'!$3:$3,0)-1))</f>
        <v>1</v>
      </c>
      <c r="BR151" s="107" t="n">
        <f aca="true">IF(ISBLANK(OFFSET('Raw Data'!$A$3,MATCH('Data above threshold'!$A151,'Raw Data'!$B$4:$B$185,0),MATCH('Data above threshold'!BR$4,'Raw Data'!$3:$3,0)-1)),"",OFFSET('Raw Data'!$A$3,MATCH('Data above threshold'!$A151,'Raw Data'!$B$4:$B$185,0),MATCH('Data above threshold'!BR$4,'Raw Data'!$3:$3,0)-1))</f>
        <v>0</v>
      </c>
      <c r="BS151" s="107" t="n">
        <f aca="true">IF(ISBLANK(OFFSET('Raw Data'!$A$3,MATCH('Data above threshold'!$A151,'Raw Data'!$B$4:$B$185,0),MATCH('Data above threshold'!BS$4,'Raw Data'!$3:$3,0)-1)),"",OFFSET('Raw Data'!$A$3,MATCH('Data above threshold'!$A151,'Raw Data'!$B$4:$B$185,0),MATCH('Data above threshold'!BS$4,'Raw Data'!$3:$3,0)-1))</f>
        <v>0</v>
      </c>
      <c r="BT151" s="107" t="n">
        <f aca="true">IF(ISBLANK(OFFSET('Raw Data'!$A$3,MATCH('Data above threshold'!$A151,'Raw Data'!$B$4:$B$185,0),MATCH('Data above threshold'!BT$4,'Raw Data'!$3:$3,0)-1)),"",OFFSET('Raw Data'!$A$3,MATCH('Data above threshold'!$A151,'Raw Data'!$B$4:$B$185,0),MATCH('Data above threshold'!BT$4,'Raw Data'!$3:$3,0)-1))</f>
        <v>0</v>
      </c>
      <c r="BU151" s="107" t="n">
        <f aca="true">IF(ISBLANK(OFFSET('Raw Data'!$A$3,MATCH('Data above threshold'!$A151,'Raw Data'!$B$4:$B$185,0),MATCH('Data above threshold'!BU$4,'Raw Data'!$3:$3,0)-1)),"",OFFSET('Raw Data'!$A$3,MATCH('Data above threshold'!$A151,'Raw Data'!$B$4:$B$185,0),MATCH('Data above threshold'!BU$4,'Raw Data'!$3:$3,0)-1))</f>
        <v>1</v>
      </c>
      <c r="BV151" s="107" t="n">
        <f aca="true">IF(ISBLANK(OFFSET('Raw Data'!$A$3,MATCH('Data above threshold'!$A151,'Raw Data'!$B$4:$B$185,0),MATCH('Data above threshold'!BV$4,'Raw Data'!$3:$3,0)-1)),"",OFFSET('Raw Data'!$A$3,MATCH('Data above threshold'!$A151,'Raw Data'!$B$4:$B$185,0),MATCH('Data above threshold'!BV$4,'Raw Data'!$3:$3,0)-1))</f>
        <v>0</v>
      </c>
      <c r="BW151" s="107" t="n">
        <f aca="true">IF(ISBLANK(OFFSET('Raw Data'!$A$3,MATCH('Data above threshold'!$A151,'Raw Data'!$B$4:$B$185,0),MATCH('Data above threshold'!BW$4,'Raw Data'!$3:$3,0)-1)),"",OFFSET('Raw Data'!$A$3,MATCH('Data above threshold'!$A151,'Raw Data'!$B$4:$B$185,0),MATCH('Data above threshold'!BW$4,'Raw Data'!$3:$3,0)-1))</f>
        <v>0</v>
      </c>
      <c r="BX151" s="107" t="n">
        <f aca="true">IF(ISBLANK(OFFSET('Raw Data'!$A$3,MATCH('Data above threshold'!$A151,'Raw Data'!$B$4:$B$185,0),MATCH('Data above threshold'!BX$4,'Raw Data'!$3:$3,0)-1)),"",OFFSET('Raw Data'!$A$3,MATCH('Data above threshold'!$A151,'Raw Data'!$B$4:$B$185,0),MATCH('Data above threshold'!BX$4,'Raw Data'!$3:$3,0)-1))</f>
        <v>0</v>
      </c>
      <c r="BY151" s="107" t="n">
        <f aca="true">IF(ISBLANK(OFFSET('Raw Data'!$A$3,MATCH('Data above threshold'!$A151,'Raw Data'!$B$4:$B$185,0),MATCH('Data above threshold'!BY$4,'Raw Data'!$3:$3,0)-1)),"",OFFSET('Raw Data'!$A$3,MATCH('Data above threshold'!$A151,'Raw Data'!$B$4:$B$185,0),MATCH('Data above threshold'!BY$4,'Raw Data'!$3:$3,0)-1))</f>
        <v>1</v>
      </c>
      <c r="BZ151" s="107" t="n">
        <f aca="true">IF(ISBLANK(OFFSET('Raw Data'!$A$3,MATCH('Data above threshold'!$A151,'Raw Data'!$B$4:$B$185,0),MATCH('Data above threshold'!BZ$4,'Raw Data'!$3:$3,0)-1)),"",OFFSET('Raw Data'!$A$3,MATCH('Data above threshold'!$A151,'Raw Data'!$B$4:$B$185,0),MATCH('Data above threshold'!BZ$4,'Raw Data'!$3:$3,0)-1))</f>
        <v>2</v>
      </c>
      <c r="CA151" s="107" t="n">
        <f aca="true">IF(ISBLANK(OFFSET('Raw Data'!$A$3,MATCH('Data above threshold'!$A151,'Raw Data'!$B$4:$B$185,0),MATCH('Data above threshold'!CA$4,'Raw Data'!$3:$3,0)-1)),"",OFFSET('Raw Data'!$A$3,MATCH('Data above threshold'!$A151,'Raw Data'!$B$4:$B$185,0),MATCH('Data above threshold'!CA$4,'Raw Data'!$3:$3,0)-1))</f>
        <v>0</v>
      </c>
      <c r="CB151" s="107" t="n">
        <f aca="true">IF(ISBLANK(OFFSET('Raw Data'!$A$3,MATCH('Data above threshold'!$A151,'Raw Data'!$B$4:$B$185,0),MATCH('Data above threshold'!CB$4,'Raw Data'!$3:$3,0)-1)),"",OFFSET('Raw Data'!$A$3,MATCH('Data above threshold'!$A151,'Raw Data'!$B$4:$B$185,0),MATCH('Data above threshold'!CB$4,'Raw Data'!$3:$3,0)-1))</f>
        <v>0</v>
      </c>
      <c r="CC151" s="107" t="n">
        <f aca="true">IF(ISBLANK(OFFSET('Raw Data'!$A$3,MATCH('Data above threshold'!$A151,'Raw Data'!$B$4:$B$185,0),MATCH('Data above threshold'!CC$4,'Raw Data'!$3:$3,0)-1)),"",OFFSET('Raw Data'!$A$3,MATCH('Data above threshold'!$A151,'Raw Data'!$B$4:$B$185,0),MATCH('Data above threshold'!CC$4,'Raw Data'!$3:$3,0)-1))</f>
        <v>0</v>
      </c>
      <c r="CD151" s="107" t="n">
        <f aca="true">IF(ISBLANK(OFFSET('Raw Data'!$A$3,MATCH('Data above threshold'!$A151,'Raw Data'!$B$4:$B$185,0),MATCH('Data above threshold'!CD$4,'Raw Data'!$3:$3,0)-1)),"",OFFSET('Raw Data'!$A$3,MATCH('Data above threshold'!$A151,'Raw Data'!$B$4:$B$185,0),MATCH('Data above threshold'!CD$4,'Raw Data'!$3:$3,0)-1))</f>
        <v>2</v>
      </c>
      <c r="CE151" s="107" t="n">
        <f aca="true">IF(ISBLANK(OFFSET('Raw Data'!$A$3,MATCH('Data above threshold'!$A151,'Raw Data'!$B$4:$B$185,0),MATCH('Data above threshold'!CE$4,'Raw Data'!$3:$3,0)-1)),"",OFFSET('Raw Data'!$A$3,MATCH('Data above threshold'!$A151,'Raw Data'!$B$4:$B$185,0),MATCH('Data above threshold'!CE$4,'Raw Data'!$3:$3,0)-1))</f>
        <v>0</v>
      </c>
      <c r="CF151" s="107" t="n">
        <f aca="true">IF(ISBLANK(OFFSET('Raw Data'!$A$3,MATCH('Data above threshold'!$A151,'Raw Data'!$B$4:$B$185,0),MATCH('Data above threshold'!CF$4,'Raw Data'!$3:$3,0)-1)),"",OFFSET('Raw Data'!$A$3,MATCH('Data above threshold'!$A151,'Raw Data'!$B$4:$B$185,0),MATCH('Data above threshold'!CF$4,'Raw Data'!$3:$3,0)-1))</f>
        <v>0</v>
      </c>
      <c r="CG151" s="107" t="n">
        <f aca="true">IF(ISBLANK(OFFSET('Raw Data'!$A$3,MATCH('Data above threshold'!$A151,'Raw Data'!$B$4:$B$185,0),MATCH('Data above threshold'!CG$4,'Raw Data'!$3:$3,0)-1)),"",OFFSET('Raw Data'!$A$3,MATCH('Data above threshold'!$A151,'Raw Data'!$B$4:$B$185,0),MATCH('Data above threshold'!CG$4,'Raw Data'!$3:$3,0)-1))</f>
        <v>0</v>
      </c>
      <c r="CH151" s="107" t="n">
        <f aca="true">IF(ISBLANK(OFFSET('Raw Data'!$A$3,MATCH('Data above threshold'!$A151,'Raw Data'!$B$4:$B$185,0),MATCH('Data above threshold'!CH$4,'Raw Data'!$3:$3,0)-1)),"",OFFSET('Raw Data'!$A$3,MATCH('Data above threshold'!$A151,'Raw Data'!$B$4:$B$185,0),MATCH('Data above threshold'!CH$4,'Raw Data'!$3:$3,0)-1))</f>
        <v>2</v>
      </c>
      <c r="CI151" s="107" t="n">
        <f aca="true">IF(ISBLANK(OFFSET('Raw Data'!$A$3,MATCH('Data above threshold'!$A151,'Raw Data'!$B$4:$B$185,0),MATCH('Data above threshold'!CI$4,'Raw Data'!$3:$3,0)-1)),"",OFFSET('Raw Data'!$A$3,MATCH('Data above threshold'!$A151,'Raw Data'!$B$4:$B$185,0),MATCH('Data above threshold'!CI$4,'Raw Data'!$3:$3,0)-1))</f>
        <v>0</v>
      </c>
      <c r="CJ151" s="107" t="n">
        <f aca="true">IF(ISBLANK(OFFSET('Raw Data'!$A$3,MATCH('Data above threshold'!$A151,'Raw Data'!$B$4:$B$185,0),MATCH('Data above threshold'!CJ$4,'Raw Data'!$3:$3,0)-1)),"",OFFSET('Raw Data'!$A$3,MATCH('Data above threshold'!$A151,'Raw Data'!$B$4:$B$185,0),MATCH('Data above threshold'!CJ$4,'Raw Data'!$3:$3,0)-1))</f>
        <v>0</v>
      </c>
      <c r="CK151" s="107" t="n">
        <f aca="true">IF(ISBLANK(OFFSET('Raw Data'!$A$3,MATCH('Data above threshold'!$A151,'Raw Data'!$B$4:$B$185,0),MATCH('Data above threshold'!CK$4,'Raw Data'!$3:$3,0)-1)),"",OFFSET('Raw Data'!$A$3,MATCH('Data above threshold'!$A151,'Raw Data'!$B$4:$B$185,0),MATCH('Data above threshold'!CK$4,'Raw Data'!$3:$3,0)-1))</f>
        <v>0</v>
      </c>
      <c r="CL151" s="107" t="n">
        <f aca="true">IF(ISBLANK(OFFSET('Raw Data'!$A$3,MATCH('Data above threshold'!$A151,'Raw Data'!$B$4:$B$185,0),MATCH('Data above threshold'!CL$4,'Raw Data'!$3:$3,0)-1)),"",OFFSET('Raw Data'!$A$3,MATCH('Data above threshold'!$A151,'Raw Data'!$B$4:$B$185,0),MATCH('Data above threshold'!CL$4,'Raw Data'!$3:$3,0)-1))</f>
        <v>0</v>
      </c>
      <c r="CM151" s="107" t="n">
        <f aca="true">IF(ISBLANK(OFFSET('Raw Data'!$A$3,MATCH('Data above threshold'!$A151,'Raw Data'!$B$4:$B$185,0),MATCH('Data above threshold'!CM$4,'Raw Data'!$3:$3,0)-1)),"",OFFSET('Raw Data'!$A$3,MATCH('Data above threshold'!$A151,'Raw Data'!$B$4:$B$185,0),MATCH('Data above threshold'!CM$4,'Raw Data'!$3:$3,0)-1))</f>
        <v>0</v>
      </c>
      <c r="CN151" s="107" t="n">
        <f aca="true">IF(ISBLANK(OFFSET('Raw Data'!$A$3,MATCH('Data above threshold'!$A151,'Raw Data'!$B$4:$B$185,0),MATCH('Data above threshold'!CN$4,'Raw Data'!$3:$3,0)-1)),"",OFFSET('Raw Data'!$A$3,MATCH('Data above threshold'!$A151,'Raw Data'!$B$4:$B$185,0),MATCH('Data above threshold'!CN$4,'Raw Data'!$3:$3,0)-1))</f>
        <v>2</v>
      </c>
      <c r="CO151" s="107" t="n">
        <f aca="true">IF(ISBLANK(OFFSET('Raw Data'!$A$3,MATCH('Data above threshold'!$A151,'Raw Data'!$B$4:$B$185,0),MATCH('Data above threshold'!CO$4,'Raw Data'!$3:$3,0)-1)),"",OFFSET('Raw Data'!$A$3,MATCH('Data above threshold'!$A151,'Raw Data'!$B$4:$B$185,0),MATCH('Data above threshold'!CO$4,'Raw Data'!$3:$3,0)-1))</f>
        <v>0</v>
      </c>
      <c r="CP151" s="107" t="n">
        <f aca="true">IF(ISBLANK(OFFSET('Raw Data'!$A$3,MATCH('Data above threshold'!$A151,'Raw Data'!$B$4:$B$185,0),MATCH('Data above threshold'!CP$4,'Raw Data'!$3:$3,0)-1)),"",OFFSET('Raw Data'!$A$3,MATCH('Data above threshold'!$A151,'Raw Data'!$B$4:$B$185,0),MATCH('Data above threshold'!CP$4,'Raw Data'!$3:$3,0)-1))</f>
        <v>0</v>
      </c>
      <c r="CQ151" s="107" t="n">
        <f aca="true">IF(ISBLANK(OFFSET('Raw Data'!$A$3,MATCH('Data above threshold'!$A151,'Raw Data'!$B$4:$B$185,0),MATCH('Data above threshold'!CQ$4,'Raw Data'!$3:$3,0)-1)),"",OFFSET('Raw Data'!$A$3,MATCH('Data above threshold'!$A151,'Raw Data'!$B$4:$B$185,0),MATCH('Data above threshold'!CQ$4,'Raw Data'!$3:$3,0)-1))</f>
        <v>0</v>
      </c>
      <c r="CR151" s="107" t="n">
        <f aca="true">IF(ISBLANK(OFFSET('Raw Data'!$A$3,MATCH('Data above threshold'!$A151,'Raw Data'!$B$4:$B$185,0),MATCH('Data above threshold'!CR$4,'Raw Data'!$3:$3,0)-1)),"",OFFSET('Raw Data'!$A$3,MATCH('Data above threshold'!$A151,'Raw Data'!$B$4:$B$185,0),MATCH('Data above threshold'!CR$4,'Raw Data'!$3:$3,0)-1))</f>
        <v>0</v>
      </c>
    </row>
    <row r="152" customFormat="false" ht="15.5" hidden="false" customHeight="false" outlineLevel="0" collapsed="false">
      <c r="A152" s="107" t="n">
        <v>5232</v>
      </c>
      <c r="B152" s="107" t="n">
        <v>4</v>
      </c>
      <c r="C152" s="107"/>
      <c r="D152" s="107"/>
      <c r="E152" s="107"/>
      <c r="F152" s="107"/>
      <c r="G152" s="107" t="str">
        <f aca="true">IF(ISBLANK(OFFSET('Raw Data'!$A$3,MATCH('Data above threshold'!$A152,'Raw Data'!$B$4:$B$185,0),MATCH('Data above threshold'!G$4,'Raw Data'!$3:$3,0)-1)),"",OFFSET('Raw Data'!$A$3,MATCH('Data above threshold'!$A152,'Raw Data'!$B$4:$B$185,0),MATCH('Data above threshold'!G$4,'Raw Data'!$3:$3,0)-1))</f>
        <v/>
      </c>
      <c r="H152" s="107" t="str">
        <f aca="true">IF(ISBLANK(OFFSET('Raw Data'!$A$3,MATCH('Data above threshold'!$A152,'Raw Data'!$B$4:$B$185,0),MATCH('Data above threshold'!H$4,'Raw Data'!$3:$3,0)-1)),"",OFFSET('Raw Data'!$A$3,MATCH('Data above threshold'!$A152,'Raw Data'!$B$4:$B$185,0),MATCH('Data above threshold'!H$4,'Raw Data'!$3:$3,0)-1))</f>
        <v>ISO</v>
      </c>
      <c r="I152" s="107" t="str">
        <f aca="true">IF(ISBLANK(OFFSET('Raw Data'!$A$3,MATCH('Data above threshold'!$A152,'Raw Data'!$B$4:$B$185,0),MATCH('Data above threshold'!I$4,'Raw Data'!$3:$3,0)-1)),"",OFFSET('Raw Data'!$A$3,MATCH('Data above threshold'!$A152,'Raw Data'!$B$4:$B$185,0),MATCH('Data above threshold'!I$4,'Raw Data'!$3:$3,0)-1))</f>
        <v/>
      </c>
      <c r="J152" s="107" t="str">
        <f aca="true">IF(ISBLANK(OFFSET('Raw Data'!$A$3,MATCH('Data above threshold'!$A152,'Raw Data'!$B$4:$B$185,0),MATCH('Data above threshold'!J$4,'Raw Data'!$3:$3,0)-1)),"",OFFSET('Raw Data'!$A$3,MATCH('Data above threshold'!$A152,'Raw Data'!$B$4:$B$185,0),MATCH('Data above threshold'!J$4,'Raw Data'!$3:$3,0)-1))</f>
        <v>2 = Participating members; 1 = observing members; 0 = non-member</v>
      </c>
      <c r="K152" s="107"/>
      <c r="L152" s="107" t="str">
        <f aca="true">IF(ISBLANK(OFFSET('Raw Data'!$A$3,MATCH('Data above threshold'!$A152,'Raw Data'!$B$4:$B$185,0),MATCH('Data above threshold'!L$4,'Raw Data'!$3:$3,0)-1)),"",OFFSET('Raw Data'!$A$3,MATCH('Data above threshold'!$A152,'Raw Data'!$B$4:$B$185,0),MATCH('Data above threshold'!L$4,'Raw Data'!$3:$3,0)-1))</f>
        <v>https://www.iso.org/committee/4514241.html</v>
      </c>
      <c r="M152" s="105" t="n">
        <f aca="false" t="array" ref="M152:M152">IFERROR(SKEW(IF(ISNUMBER(Q152:CR152),Q152:CR152,"")),"")</f>
        <v>0.883802925062196</v>
      </c>
      <c r="N152" s="107" t="n">
        <v>0</v>
      </c>
      <c r="O152" s="107" t="str">
        <f aca="true">IF(ISBLANK(OFFSET('Raw Data'!$A$3,MATCH('Data above threshold'!$A152,'Raw Data'!$B$4:$B$185,0),MATCH('Data above threshold'!O$4,'Raw Data'!$3:$3,0)-1)),"",OFFSET('Raw Data'!$A$3,MATCH('Data above threshold'!$A152,'Raw Data'!$B$4:$B$185,0),MATCH('Data above threshold'!O$4,'Raw Data'!$3:$3,0)-1))</f>
        <v/>
      </c>
      <c r="P152" s="106" t="n">
        <f aca="false" t="array" ref="P152:P152">IF(B152&lt;4,"",1-IFERROR(SUM(ISNUMBER(Q152:CR152)*(1-$Q$3:$CR$3))/COUNTIF($Q$3:$CR$3,0),0))</f>
        <v>0</v>
      </c>
      <c r="Q152" s="107" t="n">
        <f aca="true">IF(ISBLANK(OFFSET('Raw Data'!$A$3,MATCH('Data above threshold'!$A152,'Raw Data'!$B$4:$B$185,0),MATCH('Data above threshold'!Q$4,'Raw Data'!$3:$3,0)-1)),"",OFFSET('Raw Data'!$A$3,MATCH('Data above threshold'!$A152,'Raw Data'!$B$4:$B$185,0),MATCH('Data above threshold'!Q$4,'Raw Data'!$3:$3,0)-1))</f>
        <v>2</v>
      </c>
      <c r="R152" s="107" t="n">
        <f aca="true">IF(ISBLANK(OFFSET('Raw Data'!$A$3,MATCH('Data above threshold'!$A152,'Raw Data'!$B$4:$B$185,0),MATCH('Data above threshold'!R$4,'Raw Data'!$3:$3,0)-1)),"",OFFSET('Raw Data'!$A$3,MATCH('Data above threshold'!$A152,'Raw Data'!$B$4:$B$185,0),MATCH('Data above threshold'!R$4,'Raw Data'!$3:$3,0)-1))</f>
        <v>2</v>
      </c>
      <c r="S152" s="107" t="n">
        <f aca="true">IF(ISBLANK(OFFSET('Raw Data'!$A$3,MATCH('Data above threshold'!$A152,'Raw Data'!$B$4:$B$185,0),MATCH('Data above threshold'!S$4,'Raw Data'!$3:$3,0)-1)),"",OFFSET('Raw Data'!$A$3,MATCH('Data above threshold'!$A152,'Raw Data'!$B$4:$B$185,0),MATCH('Data above threshold'!S$4,'Raw Data'!$3:$3,0)-1))</f>
        <v>2</v>
      </c>
      <c r="T152" s="107" t="n">
        <f aca="true">IF(ISBLANK(OFFSET('Raw Data'!$A$3,MATCH('Data above threshold'!$A152,'Raw Data'!$B$4:$B$185,0),MATCH('Data above threshold'!T$4,'Raw Data'!$3:$3,0)-1)),"",OFFSET('Raw Data'!$A$3,MATCH('Data above threshold'!$A152,'Raw Data'!$B$4:$B$185,0),MATCH('Data above threshold'!T$4,'Raw Data'!$3:$3,0)-1))</f>
        <v>2</v>
      </c>
      <c r="U152" s="107" t="n">
        <f aca="true">IF(ISBLANK(OFFSET('Raw Data'!$A$3,MATCH('Data above threshold'!$A152,'Raw Data'!$B$4:$B$185,0),MATCH('Data above threshold'!U$4,'Raw Data'!$3:$3,0)-1)),"",OFFSET('Raw Data'!$A$3,MATCH('Data above threshold'!$A152,'Raw Data'!$B$4:$B$185,0),MATCH('Data above threshold'!U$4,'Raw Data'!$3:$3,0)-1))</f>
        <v>0</v>
      </c>
      <c r="V152" s="107" t="n">
        <f aca="true">IF(ISBLANK(OFFSET('Raw Data'!$A$3,MATCH('Data above threshold'!$A152,'Raw Data'!$B$4:$B$185,0),MATCH('Data above threshold'!V$4,'Raw Data'!$3:$3,0)-1)),"",OFFSET('Raw Data'!$A$3,MATCH('Data above threshold'!$A152,'Raw Data'!$B$4:$B$185,0),MATCH('Data above threshold'!V$4,'Raw Data'!$3:$3,0)-1))</f>
        <v>0</v>
      </c>
      <c r="W152" s="107" t="n">
        <f aca="true">IF(ISBLANK(OFFSET('Raw Data'!$A$3,MATCH('Data above threshold'!$A152,'Raw Data'!$B$4:$B$185,0),MATCH('Data above threshold'!W$4,'Raw Data'!$3:$3,0)-1)),"",OFFSET('Raw Data'!$A$3,MATCH('Data above threshold'!$A152,'Raw Data'!$B$4:$B$185,0),MATCH('Data above threshold'!W$4,'Raw Data'!$3:$3,0)-1))</f>
        <v>0</v>
      </c>
      <c r="X152" s="107" t="n">
        <f aca="true">IF(ISBLANK(OFFSET('Raw Data'!$A$3,MATCH('Data above threshold'!$A152,'Raw Data'!$B$4:$B$185,0),MATCH('Data above threshold'!X$4,'Raw Data'!$3:$3,0)-1)),"",OFFSET('Raw Data'!$A$3,MATCH('Data above threshold'!$A152,'Raw Data'!$B$4:$B$185,0),MATCH('Data above threshold'!X$4,'Raw Data'!$3:$3,0)-1))</f>
        <v>2</v>
      </c>
      <c r="Y152" s="107" t="n">
        <f aca="true">IF(ISBLANK(OFFSET('Raw Data'!$A$3,MATCH('Data above threshold'!$A152,'Raw Data'!$B$4:$B$185,0),MATCH('Data above threshold'!Y$4,'Raw Data'!$3:$3,0)-1)),"",OFFSET('Raw Data'!$A$3,MATCH('Data above threshold'!$A152,'Raw Data'!$B$4:$B$185,0),MATCH('Data above threshold'!Y$4,'Raw Data'!$3:$3,0)-1))</f>
        <v>2</v>
      </c>
      <c r="Z152" s="107" t="n">
        <f aca="true">IF(ISBLANK(OFFSET('Raw Data'!$A$3,MATCH('Data above threshold'!$A152,'Raw Data'!$B$4:$B$185,0),MATCH('Data above threshold'!Z$4,'Raw Data'!$3:$3,0)-1)),"",OFFSET('Raw Data'!$A$3,MATCH('Data above threshold'!$A152,'Raw Data'!$B$4:$B$185,0),MATCH('Data above threshold'!Z$4,'Raw Data'!$3:$3,0)-1))</f>
        <v>0</v>
      </c>
      <c r="AA152" s="107" t="n">
        <f aca="true">IF(ISBLANK(OFFSET('Raw Data'!$A$3,MATCH('Data above threshold'!$A152,'Raw Data'!$B$4:$B$185,0),MATCH('Data above threshold'!AA$4,'Raw Data'!$3:$3,0)-1)),"",OFFSET('Raw Data'!$A$3,MATCH('Data above threshold'!$A152,'Raw Data'!$B$4:$B$185,0),MATCH('Data above threshold'!AA$4,'Raw Data'!$3:$3,0)-1))</f>
        <v>2</v>
      </c>
      <c r="AB152" s="107" t="n">
        <f aca="true">IF(ISBLANK(OFFSET('Raw Data'!$A$3,MATCH('Data above threshold'!$A152,'Raw Data'!$B$4:$B$185,0),MATCH('Data above threshold'!AB$4,'Raw Data'!$3:$3,0)-1)),"",OFFSET('Raw Data'!$A$3,MATCH('Data above threshold'!$A152,'Raw Data'!$B$4:$B$185,0),MATCH('Data above threshold'!AB$4,'Raw Data'!$3:$3,0)-1))</f>
        <v>0</v>
      </c>
      <c r="AC152" s="107" t="n">
        <f aca="true">IF(ISBLANK(OFFSET('Raw Data'!$A$3,MATCH('Data above threshold'!$A152,'Raw Data'!$B$4:$B$185,0),MATCH('Data above threshold'!AC$4,'Raw Data'!$3:$3,0)-1)),"",OFFSET('Raw Data'!$A$3,MATCH('Data above threshold'!$A152,'Raw Data'!$B$4:$B$185,0),MATCH('Data above threshold'!AC$4,'Raw Data'!$3:$3,0)-1))</f>
        <v>2</v>
      </c>
      <c r="AD152" s="107" t="n">
        <f aca="true">IF(ISBLANK(OFFSET('Raw Data'!$A$3,MATCH('Data above threshold'!$A152,'Raw Data'!$B$4:$B$185,0),MATCH('Data above threshold'!AD$4,'Raw Data'!$3:$3,0)-1)),"",OFFSET('Raw Data'!$A$3,MATCH('Data above threshold'!$A152,'Raw Data'!$B$4:$B$185,0),MATCH('Data above threshold'!AD$4,'Raw Data'!$3:$3,0)-1))</f>
        <v>0</v>
      </c>
      <c r="AE152" s="107" t="n">
        <f aca="true">IF(ISBLANK(OFFSET('Raw Data'!$A$3,MATCH('Data above threshold'!$A152,'Raw Data'!$B$4:$B$185,0),MATCH('Data above threshold'!AE$4,'Raw Data'!$3:$3,0)-1)),"",OFFSET('Raw Data'!$A$3,MATCH('Data above threshold'!$A152,'Raw Data'!$B$4:$B$185,0),MATCH('Data above threshold'!AE$4,'Raw Data'!$3:$3,0)-1))</f>
        <v>0</v>
      </c>
      <c r="AF152" s="107" t="n">
        <f aca="true">IF(ISBLANK(OFFSET('Raw Data'!$A$3,MATCH('Data above threshold'!$A152,'Raw Data'!$B$4:$B$185,0),MATCH('Data above threshold'!AF$4,'Raw Data'!$3:$3,0)-1)),"",OFFSET('Raw Data'!$A$3,MATCH('Data above threshold'!$A152,'Raw Data'!$B$4:$B$185,0),MATCH('Data above threshold'!AF$4,'Raw Data'!$3:$3,0)-1))</f>
        <v>1</v>
      </c>
      <c r="AG152" s="107" t="n">
        <f aca="true">IF(ISBLANK(OFFSET('Raw Data'!$A$3,MATCH('Data above threshold'!$A152,'Raw Data'!$B$4:$B$185,0),MATCH('Data above threshold'!AG$4,'Raw Data'!$3:$3,0)-1)),"",OFFSET('Raw Data'!$A$3,MATCH('Data above threshold'!$A152,'Raw Data'!$B$4:$B$185,0),MATCH('Data above threshold'!AG$4,'Raw Data'!$3:$3,0)-1))</f>
        <v>2</v>
      </c>
      <c r="AH152" s="107" t="n">
        <f aca="true">IF(ISBLANK(OFFSET('Raw Data'!$A$3,MATCH('Data above threshold'!$A152,'Raw Data'!$B$4:$B$185,0),MATCH('Data above threshold'!AH$4,'Raw Data'!$3:$3,0)-1)),"",OFFSET('Raw Data'!$A$3,MATCH('Data above threshold'!$A152,'Raw Data'!$B$4:$B$185,0),MATCH('Data above threshold'!AH$4,'Raw Data'!$3:$3,0)-1))</f>
        <v>2</v>
      </c>
      <c r="AI152" s="107" t="n">
        <f aca="true">IF(ISBLANK(OFFSET('Raw Data'!$A$3,MATCH('Data above threshold'!$A152,'Raw Data'!$B$4:$B$185,0),MATCH('Data above threshold'!AI$4,'Raw Data'!$3:$3,0)-1)),"",OFFSET('Raw Data'!$A$3,MATCH('Data above threshold'!$A152,'Raw Data'!$B$4:$B$185,0),MATCH('Data above threshold'!AI$4,'Raw Data'!$3:$3,0)-1))</f>
        <v>0</v>
      </c>
      <c r="AJ152" s="107" t="n">
        <f aca="true">IF(ISBLANK(OFFSET('Raw Data'!$A$3,MATCH('Data above threshold'!$A152,'Raw Data'!$B$4:$B$185,0),MATCH('Data above threshold'!AJ$4,'Raw Data'!$3:$3,0)-1)),"",OFFSET('Raw Data'!$A$3,MATCH('Data above threshold'!$A152,'Raw Data'!$B$4:$B$185,0),MATCH('Data above threshold'!AJ$4,'Raw Data'!$3:$3,0)-1))</f>
        <v>0</v>
      </c>
      <c r="AK152" s="107" t="n">
        <f aca="true">IF(ISBLANK(OFFSET('Raw Data'!$A$3,MATCH('Data above threshold'!$A152,'Raw Data'!$B$4:$B$185,0),MATCH('Data above threshold'!AK$4,'Raw Data'!$3:$3,0)-1)),"",OFFSET('Raw Data'!$A$3,MATCH('Data above threshold'!$A152,'Raw Data'!$B$4:$B$185,0),MATCH('Data above threshold'!AK$4,'Raw Data'!$3:$3,0)-1))</f>
        <v>1</v>
      </c>
      <c r="AL152" s="107" t="n">
        <f aca="true">IF(ISBLANK(OFFSET('Raw Data'!$A$3,MATCH('Data above threshold'!$A152,'Raw Data'!$B$4:$B$185,0),MATCH('Data above threshold'!AL$4,'Raw Data'!$3:$3,0)-1)),"",OFFSET('Raw Data'!$A$3,MATCH('Data above threshold'!$A152,'Raw Data'!$B$4:$B$185,0),MATCH('Data above threshold'!AL$4,'Raw Data'!$3:$3,0)-1))</f>
        <v>1</v>
      </c>
      <c r="AM152" s="107" t="n">
        <f aca="true">IF(ISBLANK(OFFSET('Raw Data'!$A$3,MATCH('Data above threshold'!$A152,'Raw Data'!$B$4:$B$185,0),MATCH('Data above threshold'!AM$4,'Raw Data'!$3:$3,0)-1)),"",OFFSET('Raw Data'!$A$3,MATCH('Data above threshold'!$A152,'Raw Data'!$B$4:$B$185,0),MATCH('Data above threshold'!AM$4,'Raw Data'!$3:$3,0)-1))</f>
        <v>2</v>
      </c>
      <c r="AN152" s="107" t="n">
        <f aca="true">IF(ISBLANK(OFFSET('Raw Data'!$A$3,MATCH('Data above threshold'!$A152,'Raw Data'!$B$4:$B$185,0),MATCH('Data above threshold'!AN$4,'Raw Data'!$3:$3,0)-1)),"",OFFSET('Raw Data'!$A$3,MATCH('Data above threshold'!$A152,'Raw Data'!$B$4:$B$185,0),MATCH('Data above threshold'!AN$4,'Raw Data'!$3:$3,0)-1))</f>
        <v>0</v>
      </c>
      <c r="AO152" s="107" t="n">
        <f aca="true">IF(ISBLANK(OFFSET('Raw Data'!$A$3,MATCH('Data above threshold'!$A152,'Raw Data'!$B$4:$B$185,0),MATCH('Data above threshold'!AO$4,'Raw Data'!$3:$3,0)-1)),"",OFFSET('Raw Data'!$A$3,MATCH('Data above threshold'!$A152,'Raw Data'!$B$4:$B$185,0),MATCH('Data above threshold'!AO$4,'Raw Data'!$3:$3,0)-1))</f>
        <v>1</v>
      </c>
      <c r="AP152" s="107" t="n">
        <f aca="true">IF(ISBLANK(OFFSET('Raw Data'!$A$3,MATCH('Data above threshold'!$A152,'Raw Data'!$B$4:$B$185,0),MATCH('Data above threshold'!AP$4,'Raw Data'!$3:$3,0)-1)),"",OFFSET('Raw Data'!$A$3,MATCH('Data above threshold'!$A152,'Raw Data'!$B$4:$B$185,0),MATCH('Data above threshold'!AP$4,'Raw Data'!$3:$3,0)-1))</f>
        <v>2</v>
      </c>
      <c r="AQ152" s="107" t="n">
        <f aca="true">IF(ISBLANK(OFFSET('Raw Data'!$A$3,MATCH('Data above threshold'!$A152,'Raw Data'!$B$4:$B$185,0),MATCH('Data above threshold'!AQ$4,'Raw Data'!$3:$3,0)-1)),"",OFFSET('Raw Data'!$A$3,MATCH('Data above threshold'!$A152,'Raw Data'!$B$4:$B$185,0),MATCH('Data above threshold'!AQ$4,'Raw Data'!$3:$3,0)-1))</f>
        <v>0</v>
      </c>
      <c r="AR152" s="107" t="n">
        <f aca="true">IF(ISBLANK(OFFSET('Raw Data'!$A$3,MATCH('Data above threshold'!$A152,'Raw Data'!$B$4:$B$185,0),MATCH('Data above threshold'!AR$4,'Raw Data'!$3:$3,0)-1)),"",OFFSET('Raw Data'!$A$3,MATCH('Data above threshold'!$A152,'Raw Data'!$B$4:$B$185,0),MATCH('Data above threshold'!AR$4,'Raw Data'!$3:$3,0)-1))</f>
        <v>0</v>
      </c>
      <c r="AS152" s="107" t="n">
        <f aca="true">IF(ISBLANK(OFFSET('Raw Data'!$A$3,MATCH('Data above threshold'!$A152,'Raw Data'!$B$4:$B$185,0),MATCH('Data above threshold'!AS$4,'Raw Data'!$3:$3,0)-1)),"",OFFSET('Raw Data'!$A$3,MATCH('Data above threshold'!$A152,'Raw Data'!$B$4:$B$185,0),MATCH('Data above threshold'!AS$4,'Raw Data'!$3:$3,0)-1))</f>
        <v>0</v>
      </c>
      <c r="AT152" s="107" t="n">
        <f aca="true">IF(ISBLANK(OFFSET('Raw Data'!$A$3,MATCH('Data above threshold'!$A152,'Raw Data'!$B$4:$B$185,0),MATCH('Data above threshold'!AT$4,'Raw Data'!$3:$3,0)-1)),"",OFFSET('Raw Data'!$A$3,MATCH('Data above threshold'!$A152,'Raw Data'!$B$4:$B$185,0),MATCH('Data above threshold'!AT$4,'Raw Data'!$3:$3,0)-1))</f>
        <v>0</v>
      </c>
      <c r="AU152" s="107" t="n">
        <f aca="true">IF(ISBLANK(OFFSET('Raw Data'!$A$3,MATCH('Data above threshold'!$A152,'Raw Data'!$B$4:$B$185,0),MATCH('Data above threshold'!AU$4,'Raw Data'!$3:$3,0)-1)),"",OFFSET('Raw Data'!$A$3,MATCH('Data above threshold'!$A152,'Raw Data'!$B$4:$B$185,0),MATCH('Data above threshold'!AU$4,'Raw Data'!$3:$3,0)-1))</f>
        <v>0</v>
      </c>
      <c r="AV152" s="107" t="n">
        <f aca="true">IF(ISBLANK(OFFSET('Raw Data'!$A$3,MATCH('Data above threshold'!$A152,'Raw Data'!$B$4:$B$185,0),MATCH('Data above threshold'!AV$4,'Raw Data'!$3:$3,0)-1)),"",OFFSET('Raw Data'!$A$3,MATCH('Data above threshold'!$A152,'Raw Data'!$B$4:$B$185,0),MATCH('Data above threshold'!AV$4,'Raw Data'!$3:$3,0)-1))</f>
        <v>0</v>
      </c>
      <c r="AW152" s="107" t="n">
        <f aca="true">IF(ISBLANK(OFFSET('Raw Data'!$A$3,MATCH('Data above threshold'!$A152,'Raw Data'!$B$4:$B$185,0),MATCH('Data above threshold'!AW$4,'Raw Data'!$3:$3,0)-1)),"",OFFSET('Raw Data'!$A$3,MATCH('Data above threshold'!$A152,'Raw Data'!$B$4:$B$185,0),MATCH('Data above threshold'!AW$4,'Raw Data'!$3:$3,0)-1))</f>
        <v>2</v>
      </c>
      <c r="AX152" s="107" t="n">
        <f aca="true">IF(ISBLANK(OFFSET('Raw Data'!$A$3,MATCH('Data above threshold'!$A152,'Raw Data'!$B$4:$B$185,0),MATCH('Data above threshold'!AX$4,'Raw Data'!$3:$3,0)-1)),"",OFFSET('Raw Data'!$A$3,MATCH('Data above threshold'!$A152,'Raw Data'!$B$4:$B$185,0),MATCH('Data above threshold'!AX$4,'Raw Data'!$3:$3,0)-1))</f>
        <v>0</v>
      </c>
      <c r="AY152" s="107" t="n">
        <f aca="true">IF(ISBLANK(OFFSET('Raw Data'!$A$3,MATCH('Data above threshold'!$A152,'Raw Data'!$B$4:$B$185,0),MATCH('Data above threshold'!AY$4,'Raw Data'!$3:$3,0)-1)),"",OFFSET('Raw Data'!$A$3,MATCH('Data above threshold'!$A152,'Raw Data'!$B$4:$B$185,0),MATCH('Data above threshold'!AY$4,'Raw Data'!$3:$3,0)-1))</f>
        <v>2</v>
      </c>
      <c r="AZ152" s="107" t="n">
        <f aca="true">IF(ISBLANK(OFFSET('Raw Data'!$A$3,MATCH('Data above threshold'!$A152,'Raw Data'!$B$4:$B$185,0),MATCH('Data above threshold'!AZ$4,'Raw Data'!$3:$3,0)-1)),"",OFFSET('Raw Data'!$A$3,MATCH('Data above threshold'!$A152,'Raw Data'!$B$4:$B$185,0),MATCH('Data above threshold'!AZ$4,'Raw Data'!$3:$3,0)-1))</f>
        <v>0</v>
      </c>
      <c r="BA152" s="107" t="n">
        <f aca="true">IF(ISBLANK(OFFSET('Raw Data'!$A$3,MATCH('Data above threshold'!$A152,'Raw Data'!$B$4:$B$185,0),MATCH('Data above threshold'!BA$4,'Raw Data'!$3:$3,0)-1)),"",OFFSET('Raw Data'!$A$3,MATCH('Data above threshold'!$A152,'Raw Data'!$B$4:$B$185,0),MATCH('Data above threshold'!BA$4,'Raw Data'!$3:$3,0)-1))</f>
        <v>2</v>
      </c>
      <c r="BB152" s="107" t="n">
        <f aca="true">IF(ISBLANK(OFFSET('Raw Data'!$A$3,MATCH('Data above threshold'!$A152,'Raw Data'!$B$4:$B$185,0),MATCH('Data above threshold'!BB$4,'Raw Data'!$3:$3,0)-1)),"",OFFSET('Raw Data'!$A$3,MATCH('Data above threshold'!$A152,'Raw Data'!$B$4:$B$185,0),MATCH('Data above threshold'!BB$4,'Raw Data'!$3:$3,0)-1))</f>
        <v>0</v>
      </c>
      <c r="BC152" s="107" t="n">
        <f aca="true">IF(ISBLANK(OFFSET('Raw Data'!$A$3,MATCH('Data above threshold'!$A152,'Raw Data'!$B$4:$B$185,0),MATCH('Data above threshold'!BC$4,'Raw Data'!$3:$3,0)-1)),"",OFFSET('Raw Data'!$A$3,MATCH('Data above threshold'!$A152,'Raw Data'!$B$4:$B$185,0),MATCH('Data above threshold'!BC$4,'Raw Data'!$3:$3,0)-1))</f>
        <v>2</v>
      </c>
      <c r="BD152" s="107" t="n">
        <f aca="true">IF(ISBLANK(OFFSET('Raw Data'!$A$3,MATCH('Data above threshold'!$A152,'Raw Data'!$B$4:$B$185,0),MATCH('Data above threshold'!BD$4,'Raw Data'!$3:$3,0)-1)),"",OFFSET('Raw Data'!$A$3,MATCH('Data above threshold'!$A152,'Raw Data'!$B$4:$B$185,0),MATCH('Data above threshold'!BD$4,'Raw Data'!$3:$3,0)-1))</f>
        <v>0</v>
      </c>
      <c r="BE152" s="107" t="n">
        <f aca="true">IF(ISBLANK(OFFSET('Raw Data'!$A$3,MATCH('Data above threshold'!$A152,'Raw Data'!$B$4:$B$185,0),MATCH('Data above threshold'!BE$4,'Raw Data'!$3:$3,0)-1)),"",OFFSET('Raw Data'!$A$3,MATCH('Data above threshold'!$A152,'Raw Data'!$B$4:$B$185,0),MATCH('Data above threshold'!BE$4,'Raw Data'!$3:$3,0)-1))</f>
        <v>1</v>
      </c>
      <c r="BF152" s="107" t="n">
        <f aca="true">IF(ISBLANK(OFFSET('Raw Data'!$A$3,MATCH('Data above threshold'!$A152,'Raw Data'!$B$4:$B$185,0),MATCH('Data above threshold'!BF$4,'Raw Data'!$3:$3,0)-1)),"",OFFSET('Raw Data'!$A$3,MATCH('Data above threshold'!$A152,'Raw Data'!$B$4:$B$185,0),MATCH('Data above threshold'!BF$4,'Raw Data'!$3:$3,0)-1))</f>
        <v>0</v>
      </c>
      <c r="BG152" s="107" t="n">
        <f aca="true">IF(ISBLANK(OFFSET('Raw Data'!$A$3,MATCH('Data above threshold'!$A152,'Raw Data'!$B$4:$B$185,0),MATCH('Data above threshold'!BG$4,'Raw Data'!$3:$3,0)-1)),"",OFFSET('Raw Data'!$A$3,MATCH('Data above threshold'!$A152,'Raw Data'!$B$4:$B$185,0),MATCH('Data above threshold'!BG$4,'Raw Data'!$3:$3,0)-1))</f>
        <v>1</v>
      </c>
      <c r="BH152" s="107" t="n">
        <f aca="true">IF(ISBLANK(OFFSET('Raw Data'!$A$3,MATCH('Data above threshold'!$A152,'Raw Data'!$B$4:$B$185,0),MATCH('Data above threshold'!BH$4,'Raw Data'!$3:$3,0)-1)),"",OFFSET('Raw Data'!$A$3,MATCH('Data above threshold'!$A152,'Raw Data'!$B$4:$B$185,0),MATCH('Data above threshold'!BH$4,'Raw Data'!$3:$3,0)-1))</f>
        <v>0</v>
      </c>
      <c r="BI152" s="107" t="n">
        <f aca="true">IF(ISBLANK(OFFSET('Raw Data'!$A$3,MATCH('Data above threshold'!$A152,'Raw Data'!$B$4:$B$185,0),MATCH('Data above threshold'!BI$4,'Raw Data'!$3:$3,0)-1)),"",OFFSET('Raw Data'!$A$3,MATCH('Data above threshold'!$A152,'Raw Data'!$B$4:$B$185,0),MATCH('Data above threshold'!BI$4,'Raw Data'!$3:$3,0)-1))</f>
        <v>0</v>
      </c>
      <c r="BJ152" s="107" t="n">
        <f aca="true">IF(ISBLANK(OFFSET('Raw Data'!$A$3,MATCH('Data above threshold'!$A152,'Raw Data'!$B$4:$B$185,0),MATCH('Data above threshold'!BJ$4,'Raw Data'!$3:$3,0)-1)),"",OFFSET('Raw Data'!$A$3,MATCH('Data above threshold'!$A152,'Raw Data'!$B$4:$B$185,0),MATCH('Data above threshold'!BJ$4,'Raw Data'!$3:$3,0)-1))</f>
        <v>0</v>
      </c>
      <c r="BK152" s="107" t="n">
        <f aca="true">IF(ISBLANK(OFFSET('Raw Data'!$A$3,MATCH('Data above threshold'!$A152,'Raw Data'!$B$4:$B$185,0),MATCH('Data above threshold'!BK$4,'Raw Data'!$3:$3,0)-1)),"",OFFSET('Raw Data'!$A$3,MATCH('Data above threshold'!$A152,'Raw Data'!$B$4:$B$185,0),MATCH('Data above threshold'!BK$4,'Raw Data'!$3:$3,0)-1))</f>
        <v>0</v>
      </c>
      <c r="BL152" s="107" t="n">
        <f aca="true">IF(ISBLANK(OFFSET('Raw Data'!$A$3,MATCH('Data above threshold'!$A152,'Raw Data'!$B$4:$B$185,0),MATCH('Data above threshold'!BL$4,'Raw Data'!$3:$3,0)-1)),"",OFFSET('Raw Data'!$A$3,MATCH('Data above threshold'!$A152,'Raw Data'!$B$4:$B$185,0),MATCH('Data above threshold'!BL$4,'Raw Data'!$3:$3,0)-1))</f>
        <v>0</v>
      </c>
      <c r="BM152" s="107" t="n">
        <f aca="true">IF(ISBLANK(OFFSET('Raw Data'!$A$3,MATCH('Data above threshold'!$A152,'Raw Data'!$B$4:$B$185,0),MATCH('Data above threshold'!BM$4,'Raw Data'!$3:$3,0)-1)),"",OFFSET('Raw Data'!$A$3,MATCH('Data above threshold'!$A152,'Raw Data'!$B$4:$B$185,0),MATCH('Data above threshold'!BM$4,'Raw Data'!$3:$3,0)-1))</f>
        <v>0</v>
      </c>
      <c r="BN152" s="107" t="n">
        <f aca="true">IF(ISBLANK(OFFSET('Raw Data'!$A$3,MATCH('Data above threshold'!$A152,'Raw Data'!$B$4:$B$185,0),MATCH('Data above threshold'!BN$4,'Raw Data'!$3:$3,0)-1)),"",OFFSET('Raw Data'!$A$3,MATCH('Data above threshold'!$A152,'Raw Data'!$B$4:$B$185,0),MATCH('Data above threshold'!BN$4,'Raw Data'!$3:$3,0)-1))</f>
        <v>2</v>
      </c>
      <c r="BO152" s="107" t="n">
        <f aca="true">IF(ISBLANK(OFFSET('Raw Data'!$A$3,MATCH('Data above threshold'!$A152,'Raw Data'!$B$4:$B$185,0),MATCH('Data above threshold'!BO$4,'Raw Data'!$3:$3,0)-1)),"",OFFSET('Raw Data'!$A$3,MATCH('Data above threshold'!$A152,'Raw Data'!$B$4:$B$185,0),MATCH('Data above threshold'!BO$4,'Raw Data'!$3:$3,0)-1))</f>
        <v>1</v>
      </c>
      <c r="BP152" s="107" t="n">
        <f aca="true">IF(ISBLANK(OFFSET('Raw Data'!$A$3,MATCH('Data above threshold'!$A152,'Raw Data'!$B$4:$B$185,0),MATCH('Data above threshold'!BP$4,'Raw Data'!$3:$3,0)-1)),"",OFFSET('Raw Data'!$A$3,MATCH('Data above threshold'!$A152,'Raw Data'!$B$4:$B$185,0),MATCH('Data above threshold'!BP$4,'Raw Data'!$3:$3,0)-1))</f>
        <v>1</v>
      </c>
      <c r="BQ152" s="107" t="n">
        <f aca="true">IF(ISBLANK(OFFSET('Raw Data'!$A$3,MATCH('Data above threshold'!$A152,'Raw Data'!$B$4:$B$185,0),MATCH('Data above threshold'!BQ$4,'Raw Data'!$3:$3,0)-1)),"",OFFSET('Raw Data'!$A$3,MATCH('Data above threshold'!$A152,'Raw Data'!$B$4:$B$185,0),MATCH('Data above threshold'!BQ$4,'Raw Data'!$3:$3,0)-1))</f>
        <v>0</v>
      </c>
      <c r="BR152" s="107" t="n">
        <f aca="true">IF(ISBLANK(OFFSET('Raw Data'!$A$3,MATCH('Data above threshold'!$A152,'Raw Data'!$B$4:$B$185,0),MATCH('Data above threshold'!BR$4,'Raw Data'!$3:$3,0)-1)),"",OFFSET('Raw Data'!$A$3,MATCH('Data above threshold'!$A152,'Raw Data'!$B$4:$B$185,0),MATCH('Data above threshold'!BR$4,'Raw Data'!$3:$3,0)-1))</f>
        <v>0</v>
      </c>
      <c r="BS152" s="107" t="n">
        <f aca="true">IF(ISBLANK(OFFSET('Raw Data'!$A$3,MATCH('Data above threshold'!$A152,'Raw Data'!$B$4:$B$185,0),MATCH('Data above threshold'!BS$4,'Raw Data'!$3:$3,0)-1)),"",OFFSET('Raw Data'!$A$3,MATCH('Data above threshold'!$A152,'Raw Data'!$B$4:$B$185,0),MATCH('Data above threshold'!BS$4,'Raw Data'!$3:$3,0)-1))</f>
        <v>0</v>
      </c>
      <c r="BT152" s="107" t="n">
        <f aca="true">IF(ISBLANK(OFFSET('Raw Data'!$A$3,MATCH('Data above threshold'!$A152,'Raw Data'!$B$4:$B$185,0),MATCH('Data above threshold'!BT$4,'Raw Data'!$3:$3,0)-1)),"",OFFSET('Raw Data'!$A$3,MATCH('Data above threshold'!$A152,'Raw Data'!$B$4:$B$185,0),MATCH('Data above threshold'!BT$4,'Raw Data'!$3:$3,0)-1))</f>
        <v>0</v>
      </c>
      <c r="BU152" s="107" t="n">
        <f aca="true">IF(ISBLANK(OFFSET('Raw Data'!$A$3,MATCH('Data above threshold'!$A152,'Raw Data'!$B$4:$B$185,0),MATCH('Data above threshold'!BU$4,'Raw Data'!$3:$3,0)-1)),"",OFFSET('Raw Data'!$A$3,MATCH('Data above threshold'!$A152,'Raw Data'!$B$4:$B$185,0),MATCH('Data above threshold'!BU$4,'Raw Data'!$3:$3,0)-1))</f>
        <v>0</v>
      </c>
      <c r="BV152" s="107" t="n">
        <f aca="true">IF(ISBLANK(OFFSET('Raw Data'!$A$3,MATCH('Data above threshold'!$A152,'Raw Data'!$B$4:$B$185,0),MATCH('Data above threshold'!BV$4,'Raw Data'!$3:$3,0)-1)),"",OFFSET('Raw Data'!$A$3,MATCH('Data above threshold'!$A152,'Raw Data'!$B$4:$B$185,0),MATCH('Data above threshold'!BV$4,'Raw Data'!$3:$3,0)-1))</f>
        <v>0</v>
      </c>
      <c r="BW152" s="107" t="n">
        <f aca="true">IF(ISBLANK(OFFSET('Raw Data'!$A$3,MATCH('Data above threshold'!$A152,'Raw Data'!$B$4:$B$185,0),MATCH('Data above threshold'!BW$4,'Raw Data'!$3:$3,0)-1)),"",OFFSET('Raw Data'!$A$3,MATCH('Data above threshold'!$A152,'Raw Data'!$B$4:$B$185,0),MATCH('Data above threshold'!BW$4,'Raw Data'!$3:$3,0)-1))</f>
        <v>0</v>
      </c>
      <c r="BX152" s="107" t="n">
        <f aca="true">IF(ISBLANK(OFFSET('Raw Data'!$A$3,MATCH('Data above threshold'!$A152,'Raw Data'!$B$4:$B$185,0),MATCH('Data above threshold'!BX$4,'Raw Data'!$3:$3,0)-1)),"",OFFSET('Raw Data'!$A$3,MATCH('Data above threshold'!$A152,'Raw Data'!$B$4:$B$185,0),MATCH('Data above threshold'!BX$4,'Raw Data'!$3:$3,0)-1))</f>
        <v>0</v>
      </c>
      <c r="BY152" s="107" t="n">
        <f aca="true">IF(ISBLANK(OFFSET('Raw Data'!$A$3,MATCH('Data above threshold'!$A152,'Raw Data'!$B$4:$B$185,0),MATCH('Data above threshold'!BY$4,'Raw Data'!$3:$3,0)-1)),"",OFFSET('Raw Data'!$A$3,MATCH('Data above threshold'!$A152,'Raw Data'!$B$4:$B$185,0),MATCH('Data above threshold'!BY$4,'Raw Data'!$3:$3,0)-1))</f>
        <v>0</v>
      </c>
      <c r="BZ152" s="107" t="n">
        <f aca="true">IF(ISBLANK(OFFSET('Raw Data'!$A$3,MATCH('Data above threshold'!$A152,'Raw Data'!$B$4:$B$185,0),MATCH('Data above threshold'!BZ$4,'Raw Data'!$3:$3,0)-1)),"",OFFSET('Raw Data'!$A$3,MATCH('Data above threshold'!$A152,'Raw Data'!$B$4:$B$185,0),MATCH('Data above threshold'!BZ$4,'Raw Data'!$3:$3,0)-1))</f>
        <v>0</v>
      </c>
      <c r="CA152" s="107" t="n">
        <f aca="true">IF(ISBLANK(OFFSET('Raw Data'!$A$3,MATCH('Data above threshold'!$A152,'Raw Data'!$B$4:$B$185,0),MATCH('Data above threshold'!CA$4,'Raw Data'!$3:$3,0)-1)),"",OFFSET('Raw Data'!$A$3,MATCH('Data above threshold'!$A152,'Raw Data'!$B$4:$B$185,0),MATCH('Data above threshold'!CA$4,'Raw Data'!$3:$3,0)-1))</f>
        <v>0</v>
      </c>
      <c r="CB152" s="107" t="n">
        <f aca="true">IF(ISBLANK(OFFSET('Raw Data'!$A$3,MATCH('Data above threshold'!$A152,'Raw Data'!$B$4:$B$185,0),MATCH('Data above threshold'!CB$4,'Raw Data'!$3:$3,0)-1)),"",OFFSET('Raw Data'!$A$3,MATCH('Data above threshold'!$A152,'Raw Data'!$B$4:$B$185,0),MATCH('Data above threshold'!CB$4,'Raw Data'!$3:$3,0)-1))</f>
        <v>0</v>
      </c>
      <c r="CC152" s="107" t="n">
        <f aca="true">IF(ISBLANK(OFFSET('Raw Data'!$A$3,MATCH('Data above threshold'!$A152,'Raw Data'!$B$4:$B$185,0),MATCH('Data above threshold'!CC$4,'Raw Data'!$3:$3,0)-1)),"",OFFSET('Raw Data'!$A$3,MATCH('Data above threshold'!$A152,'Raw Data'!$B$4:$B$185,0),MATCH('Data above threshold'!CC$4,'Raw Data'!$3:$3,0)-1))</f>
        <v>0</v>
      </c>
      <c r="CD152" s="107" t="n">
        <f aca="true">IF(ISBLANK(OFFSET('Raw Data'!$A$3,MATCH('Data above threshold'!$A152,'Raw Data'!$B$4:$B$185,0),MATCH('Data above threshold'!CD$4,'Raw Data'!$3:$3,0)-1)),"",OFFSET('Raw Data'!$A$3,MATCH('Data above threshold'!$A152,'Raw Data'!$B$4:$B$185,0),MATCH('Data above threshold'!CD$4,'Raw Data'!$3:$3,0)-1))</f>
        <v>2</v>
      </c>
      <c r="CE152" s="107" t="n">
        <f aca="true">IF(ISBLANK(OFFSET('Raw Data'!$A$3,MATCH('Data above threshold'!$A152,'Raw Data'!$B$4:$B$185,0),MATCH('Data above threshold'!CE$4,'Raw Data'!$3:$3,0)-1)),"",OFFSET('Raw Data'!$A$3,MATCH('Data above threshold'!$A152,'Raw Data'!$B$4:$B$185,0),MATCH('Data above threshold'!CE$4,'Raw Data'!$3:$3,0)-1))</f>
        <v>0</v>
      </c>
      <c r="CF152" s="107" t="n">
        <f aca="true">IF(ISBLANK(OFFSET('Raw Data'!$A$3,MATCH('Data above threshold'!$A152,'Raw Data'!$B$4:$B$185,0),MATCH('Data above threshold'!CF$4,'Raw Data'!$3:$3,0)-1)),"",OFFSET('Raw Data'!$A$3,MATCH('Data above threshold'!$A152,'Raw Data'!$B$4:$B$185,0),MATCH('Data above threshold'!CF$4,'Raw Data'!$3:$3,0)-1))</f>
        <v>0</v>
      </c>
      <c r="CG152" s="107" t="n">
        <f aca="true">IF(ISBLANK(OFFSET('Raw Data'!$A$3,MATCH('Data above threshold'!$A152,'Raw Data'!$B$4:$B$185,0),MATCH('Data above threshold'!CG$4,'Raw Data'!$3:$3,0)-1)),"",OFFSET('Raw Data'!$A$3,MATCH('Data above threshold'!$A152,'Raw Data'!$B$4:$B$185,0),MATCH('Data above threshold'!CG$4,'Raw Data'!$3:$3,0)-1))</f>
        <v>0</v>
      </c>
      <c r="CH152" s="107" t="n">
        <f aca="true">IF(ISBLANK(OFFSET('Raw Data'!$A$3,MATCH('Data above threshold'!$A152,'Raw Data'!$B$4:$B$185,0),MATCH('Data above threshold'!CH$4,'Raw Data'!$3:$3,0)-1)),"",OFFSET('Raw Data'!$A$3,MATCH('Data above threshold'!$A152,'Raw Data'!$B$4:$B$185,0),MATCH('Data above threshold'!CH$4,'Raw Data'!$3:$3,0)-1))</f>
        <v>2</v>
      </c>
      <c r="CI152" s="107" t="n">
        <f aca="true">IF(ISBLANK(OFFSET('Raw Data'!$A$3,MATCH('Data above threshold'!$A152,'Raw Data'!$B$4:$B$185,0),MATCH('Data above threshold'!CI$4,'Raw Data'!$3:$3,0)-1)),"",OFFSET('Raw Data'!$A$3,MATCH('Data above threshold'!$A152,'Raw Data'!$B$4:$B$185,0),MATCH('Data above threshold'!CI$4,'Raw Data'!$3:$3,0)-1))</f>
        <v>0</v>
      </c>
      <c r="CJ152" s="107" t="n">
        <f aca="true">IF(ISBLANK(OFFSET('Raw Data'!$A$3,MATCH('Data above threshold'!$A152,'Raw Data'!$B$4:$B$185,0),MATCH('Data above threshold'!CJ$4,'Raw Data'!$3:$3,0)-1)),"",OFFSET('Raw Data'!$A$3,MATCH('Data above threshold'!$A152,'Raw Data'!$B$4:$B$185,0),MATCH('Data above threshold'!CJ$4,'Raw Data'!$3:$3,0)-1))</f>
        <v>0</v>
      </c>
      <c r="CK152" s="107" t="n">
        <f aca="true">IF(ISBLANK(OFFSET('Raw Data'!$A$3,MATCH('Data above threshold'!$A152,'Raw Data'!$B$4:$B$185,0),MATCH('Data above threshold'!CK$4,'Raw Data'!$3:$3,0)-1)),"",OFFSET('Raw Data'!$A$3,MATCH('Data above threshold'!$A152,'Raw Data'!$B$4:$B$185,0),MATCH('Data above threshold'!CK$4,'Raw Data'!$3:$3,0)-1))</f>
        <v>0</v>
      </c>
      <c r="CL152" s="107" t="n">
        <f aca="true">IF(ISBLANK(OFFSET('Raw Data'!$A$3,MATCH('Data above threshold'!$A152,'Raw Data'!$B$4:$B$185,0),MATCH('Data above threshold'!CL$4,'Raw Data'!$3:$3,0)-1)),"",OFFSET('Raw Data'!$A$3,MATCH('Data above threshold'!$A152,'Raw Data'!$B$4:$B$185,0),MATCH('Data above threshold'!CL$4,'Raw Data'!$3:$3,0)-1))</f>
        <v>0</v>
      </c>
      <c r="CM152" s="107" t="n">
        <f aca="true">IF(ISBLANK(OFFSET('Raw Data'!$A$3,MATCH('Data above threshold'!$A152,'Raw Data'!$B$4:$B$185,0),MATCH('Data above threshold'!CM$4,'Raw Data'!$3:$3,0)-1)),"",OFFSET('Raw Data'!$A$3,MATCH('Data above threshold'!$A152,'Raw Data'!$B$4:$B$185,0),MATCH('Data above threshold'!CM$4,'Raw Data'!$3:$3,0)-1))</f>
        <v>0</v>
      </c>
      <c r="CN152" s="107" t="n">
        <f aca="true">IF(ISBLANK(OFFSET('Raw Data'!$A$3,MATCH('Data above threshold'!$A152,'Raw Data'!$B$4:$B$185,0),MATCH('Data above threshold'!CN$4,'Raw Data'!$3:$3,0)-1)),"",OFFSET('Raw Data'!$A$3,MATCH('Data above threshold'!$A152,'Raw Data'!$B$4:$B$185,0),MATCH('Data above threshold'!CN$4,'Raw Data'!$3:$3,0)-1))</f>
        <v>2</v>
      </c>
      <c r="CO152" s="107" t="n">
        <f aca="true">IF(ISBLANK(OFFSET('Raw Data'!$A$3,MATCH('Data above threshold'!$A152,'Raw Data'!$B$4:$B$185,0),MATCH('Data above threshold'!CO$4,'Raw Data'!$3:$3,0)-1)),"",OFFSET('Raw Data'!$A$3,MATCH('Data above threshold'!$A152,'Raw Data'!$B$4:$B$185,0),MATCH('Data above threshold'!CO$4,'Raw Data'!$3:$3,0)-1))</f>
        <v>0</v>
      </c>
      <c r="CP152" s="107" t="n">
        <f aca="true">IF(ISBLANK(OFFSET('Raw Data'!$A$3,MATCH('Data above threshold'!$A152,'Raw Data'!$B$4:$B$185,0),MATCH('Data above threshold'!CP$4,'Raw Data'!$3:$3,0)-1)),"",OFFSET('Raw Data'!$A$3,MATCH('Data above threshold'!$A152,'Raw Data'!$B$4:$B$185,0),MATCH('Data above threshold'!CP$4,'Raw Data'!$3:$3,0)-1))</f>
        <v>0</v>
      </c>
      <c r="CQ152" s="107" t="n">
        <f aca="true">IF(ISBLANK(OFFSET('Raw Data'!$A$3,MATCH('Data above threshold'!$A152,'Raw Data'!$B$4:$B$185,0),MATCH('Data above threshold'!CQ$4,'Raw Data'!$3:$3,0)-1)),"",OFFSET('Raw Data'!$A$3,MATCH('Data above threshold'!$A152,'Raw Data'!$B$4:$B$185,0),MATCH('Data above threshold'!CQ$4,'Raw Data'!$3:$3,0)-1))</f>
        <v>0</v>
      </c>
      <c r="CR152" s="107" t="n">
        <f aca="true">IF(ISBLANK(OFFSET('Raw Data'!$A$3,MATCH('Data above threshold'!$A152,'Raw Data'!$B$4:$B$185,0),MATCH('Data above threshold'!CR$4,'Raw Data'!$3:$3,0)-1)),"",OFFSET('Raw Data'!$A$3,MATCH('Data above threshold'!$A152,'Raw Data'!$B$4:$B$185,0),MATCH('Data above threshold'!CR$4,'Raw Data'!$3:$3,0)-1))</f>
        <v>0</v>
      </c>
    </row>
    <row r="153" customFormat="false" ht="15.5" hidden="false" customHeight="false" outlineLevel="0" collapsed="false">
      <c r="A153" s="107" t="n">
        <v>5233</v>
      </c>
      <c r="B153" s="107" t="n">
        <v>4</v>
      </c>
      <c r="C153" s="107"/>
      <c r="D153" s="107"/>
      <c r="E153" s="107"/>
      <c r="F153" s="107"/>
      <c r="G153" s="107" t="str">
        <f aca="true">IF(ISBLANK(OFFSET('Raw Data'!$A$3,MATCH('Data above threshold'!$A153,'Raw Data'!$B$4:$B$185,0),MATCH('Data above threshold'!G$4,'Raw Data'!$3:$3,0)-1)),"",OFFSET('Raw Data'!$A$3,MATCH('Data above threshold'!$A153,'Raw Data'!$B$4:$B$185,0),MATCH('Data above threshold'!G$4,'Raw Data'!$3:$3,0)-1))</f>
        <v/>
      </c>
      <c r="H153" s="107" t="str">
        <f aca="true">IF(ISBLANK(OFFSET('Raw Data'!$A$3,MATCH('Data above threshold'!$A153,'Raw Data'!$B$4:$B$185,0),MATCH('Data above threshold'!H$4,'Raw Data'!$3:$3,0)-1)),"",OFFSET('Raw Data'!$A$3,MATCH('Data above threshold'!$A153,'Raw Data'!$B$4:$B$185,0),MATCH('Data above threshold'!H$4,'Raw Data'!$3:$3,0)-1))</f>
        <v>ISO</v>
      </c>
      <c r="I153" s="107" t="str">
        <f aca="true">IF(ISBLANK(OFFSET('Raw Data'!$A$3,MATCH('Data above threshold'!$A153,'Raw Data'!$B$4:$B$185,0),MATCH('Data above threshold'!I$4,'Raw Data'!$3:$3,0)-1)),"",OFFSET('Raw Data'!$A$3,MATCH('Data above threshold'!$A153,'Raw Data'!$B$4:$B$185,0),MATCH('Data above threshold'!I$4,'Raw Data'!$3:$3,0)-1))</f>
        <v/>
      </c>
      <c r="J153" s="107" t="str">
        <f aca="true">IF(ISBLANK(OFFSET('Raw Data'!$A$3,MATCH('Data above threshold'!$A153,'Raw Data'!$B$4:$B$185,0),MATCH('Data above threshold'!J$4,'Raw Data'!$3:$3,0)-1)),"",OFFSET('Raw Data'!$A$3,MATCH('Data above threshold'!$A153,'Raw Data'!$B$4:$B$185,0),MATCH('Data above threshold'!J$4,'Raw Data'!$3:$3,0)-1))</f>
        <v>2 = Participating members; 1 = observing members; 0 = non-member</v>
      </c>
      <c r="K153" s="107"/>
      <c r="L153" s="107" t="str">
        <f aca="true">IF(ISBLANK(OFFSET('Raw Data'!$A$3,MATCH('Data above threshold'!$A153,'Raw Data'!$B$4:$B$185,0),MATCH('Data above threshold'!L$4,'Raw Data'!$3:$3,0)-1)),"",OFFSET('Raw Data'!$A$3,MATCH('Data above threshold'!$A153,'Raw Data'!$B$4:$B$185,0),MATCH('Data above threshold'!L$4,'Raw Data'!$3:$3,0)-1))</f>
        <v>https://www.iso.org/committee/6266604.html </v>
      </c>
      <c r="M153" s="105" t="n">
        <f aca="false" t="array" ref="M153:M153">IFERROR(SKEW(IF(ISNUMBER(Q153:CR153),Q153:CR153,"")),"")</f>
        <v>0.333643922045263</v>
      </c>
      <c r="N153" s="107" t="n">
        <v>0</v>
      </c>
      <c r="O153" s="107" t="str">
        <f aca="true">IF(ISBLANK(OFFSET('Raw Data'!$A$3,MATCH('Data above threshold'!$A153,'Raw Data'!$B$4:$B$185,0),MATCH('Data above threshold'!O$4,'Raw Data'!$3:$3,0)-1)),"",OFFSET('Raw Data'!$A$3,MATCH('Data above threshold'!$A153,'Raw Data'!$B$4:$B$185,0),MATCH('Data above threshold'!O$4,'Raw Data'!$3:$3,0)-1))</f>
        <v/>
      </c>
      <c r="P153" s="106" t="n">
        <f aca="false" t="array" ref="P153:P153">IF(B153&lt;4,"",1-IFERROR(SUM(ISNUMBER(Q153:CR153)*(1-$Q$3:$CR$3))/COUNTIF($Q$3:$CR$3,0),0))</f>
        <v>0</v>
      </c>
      <c r="Q153" s="107" t="n">
        <f aca="true">IF(ISBLANK(OFFSET('Raw Data'!$A$3,MATCH('Data above threshold'!$A153,'Raw Data'!$B$4:$B$185,0),MATCH('Data above threshold'!Q$4,'Raw Data'!$3:$3,0)-1)),"",OFFSET('Raw Data'!$A$3,MATCH('Data above threshold'!$A153,'Raw Data'!$B$4:$B$185,0),MATCH('Data above threshold'!Q$4,'Raw Data'!$3:$3,0)-1))</f>
        <v>1</v>
      </c>
      <c r="R153" s="107" t="n">
        <f aca="true">IF(ISBLANK(OFFSET('Raw Data'!$A$3,MATCH('Data above threshold'!$A153,'Raw Data'!$B$4:$B$185,0),MATCH('Data above threshold'!R$4,'Raw Data'!$3:$3,0)-1)),"",OFFSET('Raw Data'!$A$3,MATCH('Data above threshold'!$A153,'Raw Data'!$B$4:$B$185,0),MATCH('Data above threshold'!R$4,'Raw Data'!$3:$3,0)-1))</f>
        <v>2</v>
      </c>
      <c r="S153" s="107" t="n">
        <f aca="true">IF(ISBLANK(OFFSET('Raw Data'!$A$3,MATCH('Data above threshold'!$A153,'Raw Data'!$B$4:$B$185,0),MATCH('Data above threshold'!S$4,'Raw Data'!$3:$3,0)-1)),"",OFFSET('Raw Data'!$A$3,MATCH('Data above threshold'!$A153,'Raw Data'!$B$4:$B$185,0),MATCH('Data above threshold'!S$4,'Raw Data'!$3:$3,0)-1))</f>
        <v>1</v>
      </c>
      <c r="T153" s="107" t="n">
        <f aca="true">IF(ISBLANK(OFFSET('Raw Data'!$A$3,MATCH('Data above threshold'!$A153,'Raw Data'!$B$4:$B$185,0),MATCH('Data above threshold'!T$4,'Raw Data'!$3:$3,0)-1)),"",OFFSET('Raw Data'!$A$3,MATCH('Data above threshold'!$A153,'Raw Data'!$B$4:$B$185,0),MATCH('Data above threshold'!T$4,'Raw Data'!$3:$3,0)-1))</f>
        <v>2</v>
      </c>
      <c r="U153" s="107" t="n">
        <f aca="true">IF(ISBLANK(OFFSET('Raw Data'!$A$3,MATCH('Data above threshold'!$A153,'Raw Data'!$B$4:$B$185,0),MATCH('Data above threshold'!U$4,'Raw Data'!$3:$3,0)-1)),"",OFFSET('Raw Data'!$A$3,MATCH('Data above threshold'!$A153,'Raw Data'!$B$4:$B$185,0),MATCH('Data above threshold'!U$4,'Raw Data'!$3:$3,0)-1))</f>
        <v>0</v>
      </c>
      <c r="V153" s="107" t="n">
        <f aca="true">IF(ISBLANK(OFFSET('Raw Data'!$A$3,MATCH('Data above threshold'!$A153,'Raw Data'!$B$4:$B$185,0),MATCH('Data above threshold'!V$4,'Raw Data'!$3:$3,0)-1)),"",OFFSET('Raw Data'!$A$3,MATCH('Data above threshold'!$A153,'Raw Data'!$B$4:$B$185,0),MATCH('Data above threshold'!V$4,'Raw Data'!$3:$3,0)-1))</f>
        <v>0</v>
      </c>
      <c r="W153" s="107" t="n">
        <f aca="true">IF(ISBLANK(OFFSET('Raw Data'!$A$3,MATCH('Data above threshold'!$A153,'Raw Data'!$B$4:$B$185,0),MATCH('Data above threshold'!W$4,'Raw Data'!$3:$3,0)-1)),"",OFFSET('Raw Data'!$A$3,MATCH('Data above threshold'!$A153,'Raw Data'!$B$4:$B$185,0),MATCH('Data above threshold'!W$4,'Raw Data'!$3:$3,0)-1))</f>
        <v>2</v>
      </c>
      <c r="X153" s="107" t="n">
        <f aca="true">IF(ISBLANK(OFFSET('Raw Data'!$A$3,MATCH('Data above threshold'!$A153,'Raw Data'!$B$4:$B$185,0),MATCH('Data above threshold'!X$4,'Raw Data'!$3:$3,0)-1)),"",OFFSET('Raw Data'!$A$3,MATCH('Data above threshold'!$A153,'Raw Data'!$B$4:$B$185,0),MATCH('Data above threshold'!X$4,'Raw Data'!$3:$3,0)-1))</f>
        <v>2</v>
      </c>
      <c r="Y153" s="107" t="n">
        <f aca="true">IF(ISBLANK(OFFSET('Raw Data'!$A$3,MATCH('Data above threshold'!$A153,'Raw Data'!$B$4:$B$185,0),MATCH('Data above threshold'!Y$4,'Raw Data'!$3:$3,0)-1)),"",OFFSET('Raw Data'!$A$3,MATCH('Data above threshold'!$A153,'Raw Data'!$B$4:$B$185,0),MATCH('Data above threshold'!Y$4,'Raw Data'!$3:$3,0)-1))</f>
        <v>2</v>
      </c>
      <c r="Z153" s="107" t="n">
        <f aca="true">IF(ISBLANK(OFFSET('Raw Data'!$A$3,MATCH('Data above threshold'!$A153,'Raw Data'!$B$4:$B$185,0),MATCH('Data above threshold'!Z$4,'Raw Data'!$3:$3,0)-1)),"",OFFSET('Raw Data'!$A$3,MATCH('Data above threshold'!$A153,'Raw Data'!$B$4:$B$185,0),MATCH('Data above threshold'!Z$4,'Raw Data'!$3:$3,0)-1))</f>
        <v>0</v>
      </c>
      <c r="AA153" s="107" t="n">
        <f aca="true">IF(ISBLANK(OFFSET('Raw Data'!$A$3,MATCH('Data above threshold'!$A153,'Raw Data'!$B$4:$B$185,0),MATCH('Data above threshold'!AA$4,'Raw Data'!$3:$3,0)-1)),"",OFFSET('Raw Data'!$A$3,MATCH('Data above threshold'!$A153,'Raw Data'!$B$4:$B$185,0),MATCH('Data above threshold'!AA$4,'Raw Data'!$3:$3,0)-1))</f>
        <v>2</v>
      </c>
      <c r="AB153" s="107" t="n">
        <f aca="true">IF(ISBLANK(OFFSET('Raw Data'!$A$3,MATCH('Data above threshold'!$A153,'Raw Data'!$B$4:$B$185,0),MATCH('Data above threshold'!AB$4,'Raw Data'!$3:$3,0)-1)),"",OFFSET('Raw Data'!$A$3,MATCH('Data above threshold'!$A153,'Raw Data'!$B$4:$B$185,0),MATCH('Data above threshold'!AB$4,'Raw Data'!$3:$3,0)-1))</f>
        <v>0</v>
      </c>
      <c r="AC153" s="107" t="n">
        <f aca="true">IF(ISBLANK(OFFSET('Raw Data'!$A$3,MATCH('Data above threshold'!$A153,'Raw Data'!$B$4:$B$185,0),MATCH('Data above threshold'!AC$4,'Raw Data'!$3:$3,0)-1)),"",OFFSET('Raw Data'!$A$3,MATCH('Data above threshold'!$A153,'Raw Data'!$B$4:$B$185,0),MATCH('Data above threshold'!AC$4,'Raw Data'!$3:$3,0)-1))</f>
        <v>1</v>
      </c>
      <c r="AD153" s="107" t="n">
        <f aca="true">IF(ISBLANK(OFFSET('Raw Data'!$A$3,MATCH('Data above threshold'!$A153,'Raw Data'!$B$4:$B$185,0),MATCH('Data above threshold'!AD$4,'Raw Data'!$3:$3,0)-1)),"",OFFSET('Raw Data'!$A$3,MATCH('Data above threshold'!$A153,'Raw Data'!$B$4:$B$185,0),MATCH('Data above threshold'!AD$4,'Raw Data'!$3:$3,0)-1))</f>
        <v>0</v>
      </c>
      <c r="AE153" s="107" t="n">
        <f aca="true">IF(ISBLANK(OFFSET('Raw Data'!$A$3,MATCH('Data above threshold'!$A153,'Raw Data'!$B$4:$B$185,0),MATCH('Data above threshold'!AE$4,'Raw Data'!$3:$3,0)-1)),"",OFFSET('Raw Data'!$A$3,MATCH('Data above threshold'!$A153,'Raw Data'!$B$4:$B$185,0),MATCH('Data above threshold'!AE$4,'Raw Data'!$3:$3,0)-1))</f>
        <v>0</v>
      </c>
      <c r="AF153" s="107" t="n">
        <f aca="true">IF(ISBLANK(OFFSET('Raw Data'!$A$3,MATCH('Data above threshold'!$A153,'Raw Data'!$B$4:$B$185,0),MATCH('Data above threshold'!AF$4,'Raw Data'!$3:$3,0)-1)),"",OFFSET('Raw Data'!$A$3,MATCH('Data above threshold'!$A153,'Raw Data'!$B$4:$B$185,0),MATCH('Data above threshold'!AF$4,'Raw Data'!$3:$3,0)-1))</f>
        <v>2</v>
      </c>
      <c r="AG153" s="107" t="n">
        <f aca="true">IF(ISBLANK(OFFSET('Raw Data'!$A$3,MATCH('Data above threshold'!$A153,'Raw Data'!$B$4:$B$185,0),MATCH('Data above threshold'!AG$4,'Raw Data'!$3:$3,0)-1)),"",OFFSET('Raw Data'!$A$3,MATCH('Data above threshold'!$A153,'Raw Data'!$B$4:$B$185,0),MATCH('Data above threshold'!AG$4,'Raw Data'!$3:$3,0)-1))</f>
        <v>2</v>
      </c>
      <c r="AH153" s="107" t="n">
        <f aca="true">IF(ISBLANK(OFFSET('Raw Data'!$A$3,MATCH('Data above threshold'!$A153,'Raw Data'!$B$4:$B$185,0),MATCH('Data above threshold'!AH$4,'Raw Data'!$3:$3,0)-1)),"",OFFSET('Raw Data'!$A$3,MATCH('Data above threshold'!$A153,'Raw Data'!$B$4:$B$185,0),MATCH('Data above threshold'!AH$4,'Raw Data'!$3:$3,0)-1))</f>
        <v>2</v>
      </c>
      <c r="AI153" s="107" t="n">
        <f aca="true">IF(ISBLANK(OFFSET('Raw Data'!$A$3,MATCH('Data above threshold'!$A153,'Raw Data'!$B$4:$B$185,0),MATCH('Data above threshold'!AI$4,'Raw Data'!$3:$3,0)-1)),"",OFFSET('Raw Data'!$A$3,MATCH('Data above threshold'!$A153,'Raw Data'!$B$4:$B$185,0),MATCH('Data above threshold'!AI$4,'Raw Data'!$3:$3,0)-1))</f>
        <v>0</v>
      </c>
      <c r="AJ153" s="107" t="n">
        <f aca="true">IF(ISBLANK(OFFSET('Raw Data'!$A$3,MATCH('Data above threshold'!$A153,'Raw Data'!$B$4:$B$185,0),MATCH('Data above threshold'!AJ$4,'Raw Data'!$3:$3,0)-1)),"",OFFSET('Raw Data'!$A$3,MATCH('Data above threshold'!$A153,'Raw Data'!$B$4:$B$185,0),MATCH('Data above threshold'!AJ$4,'Raw Data'!$3:$3,0)-1))</f>
        <v>0</v>
      </c>
      <c r="AK153" s="107" t="n">
        <f aca="true">IF(ISBLANK(OFFSET('Raw Data'!$A$3,MATCH('Data above threshold'!$A153,'Raw Data'!$B$4:$B$185,0),MATCH('Data above threshold'!AK$4,'Raw Data'!$3:$3,0)-1)),"",OFFSET('Raw Data'!$A$3,MATCH('Data above threshold'!$A153,'Raw Data'!$B$4:$B$185,0),MATCH('Data above threshold'!AK$4,'Raw Data'!$3:$3,0)-1))</f>
        <v>0</v>
      </c>
      <c r="AL153" s="107" t="n">
        <f aca="true">IF(ISBLANK(OFFSET('Raw Data'!$A$3,MATCH('Data above threshold'!$A153,'Raw Data'!$B$4:$B$185,0),MATCH('Data above threshold'!AL$4,'Raw Data'!$3:$3,0)-1)),"",OFFSET('Raw Data'!$A$3,MATCH('Data above threshold'!$A153,'Raw Data'!$B$4:$B$185,0),MATCH('Data above threshold'!AL$4,'Raw Data'!$3:$3,0)-1))</f>
        <v>2</v>
      </c>
      <c r="AM153" s="107" t="n">
        <f aca="true">IF(ISBLANK(OFFSET('Raw Data'!$A$3,MATCH('Data above threshold'!$A153,'Raw Data'!$B$4:$B$185,0),MATCH('Data above threshold'!AM$4,'Raw Data'!$3:$3,0)-1)),"",OFFSET('Raw Data'!$A$3,MATCH('Data above threshold'!$A153,'Raw Data'!$B$4:$B$185,0),MATCH('Data above threshold'!AM$4,'Raw Data'!$3:$3,0)-1))</f>
        <v>2</v>
      </c>
      <c r="AN153" s="107" t="n">
        <f aca="true">IF(ISBLANK(OFFSET('Raw Data'!$A$3,MATCH('Data above threshold'!$A153,'Raw Data'!$B$4:$B$185,0),MATCH('Data above threshold'!AN$4,'Raw Data'!$3:$3,0)-1)),"",OFFSET('Raw Data'!$A$3,MATCH('Data above threshold'!$A153,'Raw Data'!$B$4:$B$185,0),MATCH('Data above threshold'!AN$4,'Raw Data'!$3:$3,0)-1))</f>
        <v>0</v>
      </c>
      <c r="AO153" s="107" t="n">
        <f aca="true">IF(ISBLANK(OFFSET('Raw Data'!$A$3,MATCH('Data above threshold'!$A153,'Raw Data'!$B$4:$B$185,0),MATCH('Data above threshold'!AO$4,'Raw Data'!$3:$3,0)-1)),"",OFFSET('Raw Data'!$A$3,MATCH('Data above threshold'!$A153,'Raw Data'!$B$4:$B$185,0),MATCH('Data above threshold'!AO$4,'Raw Data'!$3:$3,0)-1))</f>
        <v>2</v>
      </c>
      <c r="AP153" s="107" t="n">
        <f aca="true">IF(ISBLANK(OFFSET('Raw Data'!$A$3,MATCH('Data above threshold'!$A153,'Raw Data'!$B$4:$B$185,0),MATCH('Data above threshold'!AP$4,'Raw Data'!$3:$3,0)-1)),"",OFFSET('Raw Data'!$A$3,MATCH('Data above threshold'!$A153,'Raw Data'!$B$4:$B$185,0),MATCH('Data above threshold'!AP$4,'Raw Data'!$3:$3,0)-1))</f>
        <v>2</v>
      </c>
      <c r="AQ153" s="107" t="n">
        <f aca="true">IF(ISBLANK(OFFSET('Raw Data'!$A$3,MATCH('Data above threshold'!$A153,'Raw Data'!$B$4:$B$185,0),MATCH('Data above threshold'!AQ$4,'Raw Data'!$3:$3,0)-1)),"",OFFSET('Raw Data'!$A$3,MATCH('Data above threshold'!$A153,'Raw Data'!$B$4:$B$185,0),MATCH('Data above threshold'!AQ$4,'Raw Data'!$3:$3,0)-1))</f>
        <v>0</v>
      </c>
      <c r="AR153" s="107" t="n">
        <f aca="true">IF(ISBLANK(OFFSET('Raw Data'!$A$3,MATCH('Data above threshold'!$A153,'Raw Data'!$B$4:$B$185,0),MATCH('Data above threshold'!AR$4,'Raw Data'!$3:$3,0)-1)),"",OFFSET('Raw Data'!$A$3,MATCH('Data above threshold'!$A153,'Raw Data'!$B$4:$B$185,0),MATCH('Data above threshold'!AR$4,'Raw Data'!$3:$3,0)-1))</f>
        <v>0</v>
      </c>
      <c r="AS153" s="107" t="n">
        <f aca="true">IF(ISBLANK(OFFSET('Raw Data'!$A$3,MATCH('Data above threshold'!$A153,'Raw Data'!$B$4:$B$185,0),MATCH('Data above threshold'!AS$4,'Raw Data'!$3:$3,0)-1)),"",OFFSET('Raw Data'!$A$3,MATCH('Data above threshold'!$A153,'Raw Data'!$B$4:$B$185,0),MATCH('Data above threshold'!AS$4,'Raw Data'!$3:$3,0)-1))</f>
        <v>0</v>
      </c>
      <c r="AT153" s="107" t="n">
        <f aca="true">IF(ISBLANK(OFFSET('Raw Data'!$A$3,MATCH('Data above threshold'!$A153,'Raw Data'!$B$4:$B$185,0),MATCH('Data above threshold'!AT$4,'Raw Data'!$3:$3,0)-1)),"",OFFSET('Raw Data'!$A$3,MATCH('Data above threshold'!$A153,'Raw Data'!$B$4:$B$185,0),MATCH('Data above threshold'!AT$4,'Raw Data'!$3:$3,0)-1))</f>
        <v>0</v>
      </c>
      <c r="AU153" s="107" t="n">
        <f aca="true">IF(ISBLANK(OFFSET('Raw Data'!$A$3,MATCH('Data above threshold'!$A153,'Raw Data'!$B$4:$B$185,0),MATCH('Data above threshold'!AU$4,'Raw Data'!$3:$3,0)-1)),"",OFFSET('Raw Data'!$A$3,MATCH('Data above threshold'!$A153,'Raw Data'!$B$4:$B$185,0),MATCH('Data above threshold'!AU$4,'Raw Data'!$3:$3,0)-1))</f>
        <v>0</v>
      </c>
      <c r="AV153" s="107" t="n">
        <f aca="true">IF(ISBLANK(OFFSET('Raw Data'!$A$3,MATCH('Data above threshold'!$A153,'Raw Data'!$B$4:$B$185,0),MATCH('Data above threshold'!AV$4,'Raw Data'!$3:$3,0)-1)),"",OFFSET('Raw Data'!$A$3,MATCH('Data above threshold'!$A153,'Raw Data'!$B$4:$B$185,0),MATCH('Data above threshold'!AV$4,'Raw Data'!$3:$3,0)-1))</f>
        <v>1</v>
      </c>
      <c r="AW153" s="107" t="n">
        <f aca="true">IF(ISBLANK(OFFSET('Raw Data'!$A$3,MATCH('Data above threshold'!$A153,'Raw Data'!$B$4:$B$185,0),MATCH('Data above threshold'!AW$4,'Raw Data'!$3:$3,0)-1)),"",OFFSET('Raw Data'!$A$3,MATCH('Data above threshold'!$A153,'Raw Data'!$B$4:$B$185,0),MATCH('Data above threshold'!AW$4,'Raw Data'!$3:$3,0)-1))</f>
        <v>2</v>
      </c>
      <c r="AX153" s="107" t="n">
        <f aca="true">IF(ISBLANK(OFFSET('Raw Data'!$A$3,MATCH('Data above threshold'!$A153,'Raw Data'!$B$4:$B$185,0),MATCH('Data above threshold'!AX$4,'Raw Data'!$3:$3,0)-1)),"",OFFSET('Raw Data'!$A$3,MATCH('Data above threshold'!$A153,'Raw Data'!$B$4:$B$185,0),MATCH('Data above threshold'!AX$4,'Raw Data'!$3:$3,0)-1))</f>
        <v>0</v>
      </c>
      <c r="AY153" s="107" t="n">
        <f aca="true">IF(ISBLANK(OFFSET('Raw Data'!$A$3,MATCH('Data above threshold'!$A153,'Raw Data'!$B$4:$B$185,0),MATCH('Data above threshold'!AY$4,'Raw Data'!$3:$3,0)-1)),"",OFFSET('Raw Data'!$A$3,MATCH('Data above threshold'!$A153,'Raw Data'!$B$4:$B$185,0),MATCH('Data above threshold'!AY$4,'Raw Data'!$3:$3,0)-1))</f>
        <v>2</v>
      </c>
      <c r="AZ153" s="107" t="n">
        <f aca="true">IF(ISBLANK(OFFSET('Raw Data'!$A$3,MATCH('Data above threshold'!$A153,'Raw Data'!$B$4:$B$185,0),MATCH('Data above threshold'!AZ$4,'Raw Data'!$3:$3,0)-1)),"",OFFSET('Raw Data'!$A$3,MATCH('Data above threshold'!$A153,'Raw Data'!$B$4:$B$185,0),MATCH('Data above threshold'!AZ$4,'Raw Data'!$3:$3,0)-1))</f>
        <v>2</v>
      </c>
      <c r="BA153" s="107" t="n">
        <f aca="true">IF(ISBLANK(OFFSET('Raw Data'!$A$3,MATCH('Data above threshold'!$A153,'Raw Data'!$B$4:$B$185,0),MATCH('Data above threshold'!BA$4,'Raw Data'!$3:$3,0)-1)),"",OFFSET('Raw Data'!$A$3,MATCH('Data above threshold'!$A153,'Raw Data'!$B$4:$B$185,0),MATCH('Data above threshold'!BA$4,'Raw Data'!$3:$3,0)-1))</f>
        <v>2</v>
      </c>
      <c r="BB153" s="107" t="n">
        <f aca="true">IF(ISBLANK(OFFSET('Raw Data'!$A$3,MATCH('Data above threshold'!$A153,'Raw Data'!$B$4:$B$185,0),MATCH('Data above threshold'!BB$4,'Raw Data'!$3:$3,0)-1)),"",OFFSET('Raw Data'!$A$3,MATCH('Data above threshold'!$A153,'Raw Data'!$B$4:$B$185,0),MATCH('Data above threshold'!BB$4,'Raw Data'!$3:$3,0)-1))</f>
        <v>1</v>
      </c>
      <c r="BC153" s="107" t="n">
        <f aca="true">IF(ISBLANK(OFFSET('Raw Data'!$A$3,MATCH('Data above threshold'!$A153,'Raw Data'!$B$4:$B$185,0),MATCH('Data above threshold'!BC$4,'Raw Data'!$3:$3,0)-1)),"",OFFSET('Raw Data'!$A$3,MATCH('Data above threshold'!$A153,'Raw Data'!$B$4:$B$185,0),MATCH('Data above threshold'!BC$4,'Raw Data'!$3:$3,0)-1))</f>
        <v>2</v>
      </c>
      <c r="BD153" s="107" t="n">
        <f aca="true">IF(ISBLANK(OFFSET('Raw Data'!$A$3,MATCH('Data above threshold'!$A153,'Raw Data'!$B$4:$B$185,0),MATCH('Data above threshold'!BD$4,'Raw Data'!$3:$3,0)-1)),"",OFFSET('Raw Data'!$A$3,MATCH('Data above threshold'!$A153,'Raw Data'!$B$4:$B$185,0),MATCH('Data above threshold'!BD$4,'Raw Data'!$3:$3,0)-1))</f>
        <v>0</v>
      </c>
      <c r="BE153" s="107" t="n">
        <f aca="true">IF(ISBLANK(OFFSET('Raw Data'!$A$3,MATCH('Data above threshold'!$A153,'Raw Data'!$B$4:$B$185,0),MATCH('Data above threshold'!BE$4,'Raw Data'!$3:$3,0)-1)),"",OFFSET('Raw Data'!$A$3,MATCH('Data above threshold'!$A153,'Raw Data'!$B$4:$B$185,0),MATCH('Data above threshold'!BE$4,'Raw Data'!$3:$3,0)-1))</f>
        <v>0</v>
      </c>
      <c r="BF153" s="107" t="n">
        <f aca="true">IF(ISBLANK(OFFSET('Raw Data'!$A$3,MATCH('Data above threshold'!$A153,'Raw Data'!$B$4:$B$185,0),MATCH('Data above threshold'!BF$4,'Raw Data'!$3:$3,0)-1)),"",OFFSET('Raw Data'!$A$3,MATCH('Data above threshold'!$A153,'Raw Data'!$B$4:$B$185,0),MATCH('Data above threshold'!BF$4,'Raw Data'!$3:$3,0)-1))</f>
        <v>0</v>
      </c>
      <c r="BG153" s="107" t="n">
        <f aca="true">IF(ISBLANK(OFFSET('Raw Data'!$A$3,MATCH('Data above threshold'!$A153,'Raw Data'!$B$4:$B$185,0),MATCH('Data above threshold'!BG$4,'Raw Data'!$3:$3,0)-1)),"",OFFSET('Raw Data'!$A$3,MATCH('Data above threshold'!$A153,'Raw Data'!$B$4:$B$185,0),MATCH('Data above threshold'!BG$4,'Raw Data'!$3:$3,0)-1))</f>
        <v>2</v>
      </c>
      <c r="BH153" s="107" t="n">
        <f aca="true">IF(ISBLANK(OFFSET('Raw Data'!$A$3,MATCH('Data above threshold'!$A153,'Raw Data'!$B$4:$B$185,0),MATCH('Data above threshold'!BH$4,'Raw Data'!$3:$3,0)-1)),"",OFFSET('Raw Data'!$A$3,MATCH('Data above threshold'!$A153,'Raw Data'!$B$4:$B$185,0),MATCH('Data above threshold'!BH$4,'Raw Data'!$3:$3,0)-1))</f>
        <v>0</v>
      </c>
      <c r="BI153" s="107" t="n">
        <f aca="true">IF(ISBLANK(OFFSET('Raw Data'!$A$3,MATCH('Data above threshold'!$A153,'Raw Data'!$B$4:$B$185,0),MATCH('Data above threshold'!BI$4,'Raw Data'!$3:$3,0)-1)),"",OFFSET('Raw Data'!$A$3,MATCH('Data above threshold'!$A153,'Raw Data'!$B$4:$B$185,0),MATCH('Data above threshold'!BI$4,'Raw Data'!$3:$3,0)-1))</f>
        <v>0</v>
      </c>
      <c r="BJ153" s="107" t="n">
        <f aca="true">IF(ISBLANK(OFFSET('Raw Data'!$A$3,MATCH('Data above threshold'!$A153,'Raw Data'!$B$4:$B$185,0),MATCH('Data above threshold'!BJ$4,'Raw Data'!$3:$3,0)-1)),"",OFFSET('Raw Data'!$A$3,MATCH('Data above threshold'!$A153,'Raw Data'!$B$4:$B$185,0),MATCH('Data above threshold'!BJ$4,'Raw Data'!$3:$3,0)-1))</f>
        <v>0</v>
      </c>
      <c r="BK153" s="107" t="n">
        <f aca="true">IF(ISBLANK(OFFSET('Raw Data'!$A$3,MATCH('Data above threshold'!$A153,'Raw Data'!$B$4:$B$185,0),MATCH('Data above threshold'!BK$4,'Raw Data'!$3:$3,0)-1)),"",OFFSET('Raw Data'!$A$3,MATCH('Data above threshold'!$A153,'Raw Data'!$B$4:$B$185,0),MATCH('Data above threshold'!BK$4,'Raw Data'!$3:$3,0)-1))</f>
        <v>2</v>
      </c>
      <c r="BL153" s="107" t="n">
        <f aca="true">IF(ISBLANK(OFFSET('Raw Data'!$A$3,MATCH('Data above threshold'!$A153,'Raw Data'!$B$4:$B$185,0),MATCH('Data above threshold'!BL$4,'Raw Data'!$3:$3,0)-1)),"",OFFSET('Raw Data'!$A$3,MATCH('Data above threshold'!$A153,'Raw Data'!$B$4:$B$185,0),MATCH('Data above threshold'!BL$4,'Raw Data'!$3:$3,0)-1))</f>
        <v>0</v>
      </c>
      <c r="BM153" s="107" t="n">
        <f aca="true">IF(ISBLANK(OFFSET('Raw Data'!$A$3,MATCH('Data above threshold'!$A153,'Raw Data'!$B$4:$B$185,0),MATCH('Data above threshold'!BM$4,'Raw Data'!$3:$3,0)-1)),"",OFFSET('Raw Data'!$A$3,MATCH('Data above threshold'!$A153,'Raw Data'!$B$4:$B$185,0),MATCH('Data above threshold'!BM$4,'Raw Data'!$3:$3,0)-1))</f>
        <v>0</v>
      </c>
      <c r="BN153" s="107" t="n">
        <f aca="true">IF(ISBLANK(OFFSET('Raw Data'!$A$3,MATCH('Data above threshold'!$A153,'Raw Data'!$B$4:$B$185,0),MATCH('Data above threshold'!BN$4,'Raw Data'!$3:$3,0)-1)),"",OFFSET('Raw Data'!$A$3,MATCH('Data above threshold'!$A153,'Raw Data'!$B$4:$B$185,0),MATCH('Data above threshold'!BN$4,'Raw Data'!$3:$3,0)-1))</f>
        <v>2</v>
      </c>
      <c r="BO153" s="107" t="n">
        <f aca="true">IF(ISBLANK(OFFSET('Raw Data'!$A$3,MATCH('Data above threshold'!$A153,'Raw Data'!$B$4:$B$185,0),MATCH('Data above threshold'!BO$4,'Raw Data'!$3:$3,0)-1)),"",OFFSET('Raw Data'!$A$3,MATCH('Data above threshold'!$A153,'Raw Data'!$B$4:$B$185,0),MATCH('Data above threshold'!BO$4,'Raw Data'!$3:$3,0)-1))</f>
        <v>2</v>
      </c>
      <c r="BP153" s="107" t="n">
        <f aca="true">IF(ISBLANK(OFFSET('Raw Data'!$A$3,MATCH('Data above threshold'!$A153,'Raw Data'!$B$4:$B$185,0),MATCH('Data above threshold'!BP$4,'Raw Data'!$3:$3,0)-1)),"",OFFSET('Raw Data'!$A$3,MATCH('Data above threshold'!$A153,'Raw Data'!$B$4:$B$185,0),MATCH('Data above threshold'!BP$4,'Raw Data'!$3:$3,0)-1))</f>
        <v>2</v>
      </c>
      <c r="BQ153" s="107" t="n">
        <f aca="true">IF(ISBLANK(OFFSET('Raw Data'!$A$3,MATCH('Data above threshold'!$A153,'Raw Data'!$B$4:$B$185,0),MATCH('Data above threshold'!BQ$4,'Raw Data'!$3:$3,0)-1)),"",OFFSET('Raw Data'!$A$3,MATCH('Data above threshold'!$A153,'Raw Data'!$B$4:$B$185,0),MATCH('Data above threshold'!BQ$4,'Raw Data'!$3:$3,0)-1))</f>
        <v>0</v>
      </c>
      <c r="BR153" s="107" t="n">
        <f aca="true">IF(ISBLANK(OFFSET('Raw Data'!$A$3,MATCH('Data above threshold'!$A153,'Raw Data'!$B$4:$B$185,0),MATCH('Data above threshold'!BR$4,'Raw Data'!$3:$3,0)-1)),"",OFFSET('Raw Data'!$A$3,MATCH('Data above threshold'!$A153,'Raw Data'!$B$4:$B$185,0),MATCH('Data above threshold'!BR$4,'Raw Data'!$3:$3,0)-1))</f>
        <v>0</v>
      </c>
      <c r="BS153" s="107" t="n">
        <f aca="true">IF(ISBLANK(OFFSET('Raw Data'!$A$3,MATCH('Data above threshold'!$A153,'Raw Data'!$B$4:$B$185,0),MATCH('Data above threshold'!BS$4,'Raw Data'!$3:$3,0)-1)),"",OFFSET('Raw Data'!$A$3,MATCH('Data above threshold'!$A153,'Raw Data'!$B$4:$B$185,0),MATCH('Data above threshold'!BS$4,'Raw Data'!$3:$3,0)-1))</f>
        <v>0</v>
      </c>
      <c r="BT153" s="107" t="n">
        <f aca="true">IF(ISBLANK(OFFSET('Raw Data'!$A$3,MATCH('Data above threshold'!$A153,'Raw Data'!$B$4:$B$185,0),MATCH('Data above threshold'!BT$4,'Raw Data'!$3:$3,0)-1)),"",OFFSET('Raw Data'!$A$3,MATCH('Data above threshold'!$A153,'Raw Data'!$B$4:$B$185,0),MATCH('Data above threshold'!BT$4,'Raw Data'!$3:$3,0)-1))</f>
        <v>0</v>
      </c>
      <c r="BU153" s="107" t="n">
        <f aca="true">IF(ISBLANK(OFFSET('Raw Data'!$A$3,MATCH('Data above threshold'!$A153,'Raw Data'!$B$4:$B$185,0),MATCH('Data above threshold'!BU$4,'Raw Data'!$3:$3,0)-1)),"",OFFSET('Raw Data'!$A$3,MATCH('Data above threshold'!$A153,'Raw Data'!$B$4:$B$185,0),MATCH('Data above threshold'!BU$4,'Raw Data'!$3:$3,0)-1))</f>
        <v>1</v>
      </c>
      <c r="BV153" s="107" t="n">
        <f aca="true">IF(ISBLANK(OFFSET('Raw Data'!$A$3,MATCH('Data above threshold'!$A153,'Raw Data'!$B$4:$B$185,0),MATCH('Data above threshold'!BV$4,'Raw Data'!$3:$3,0)-1)),"",OFFSET('Raw Data'!$A$3,MATCH('Data above threshold'!$A153,'Raw Data'!$B$4:$B$185,0),MATCH('Data above threshold'!BV$4,'Raw Data'!$3:$3,0)-1))</f>
        <v>0</v>
      </c>
      <c r="BW153" s="107" t="n">
        <f aca="true">IF(ISBLANK(OFFSET('Raw Data'!$A$3,MATCH('Data above threshold'!$A153,'Raw Data'!$B$4:$B$185,0),MATCH('Data above threshold'!BW$4,'Raw Data'!$3:$3,0)-1)),"",OFFSET('Raw Data'!$A$3,MATCH('Data above threshold'!$A153,'Raw Data'!$B$4:$B$185,0),MATCH('Data above threshold'!BW$4,'Raw Data'!$3:$3,0)-1))</f>
        <v>2</v>
      </c>
      <c r="BX153" s="107" t="n">
        <f aca="true">IF(ISBLANK(OFFSET('Raw Data'!$A$3,MATCH('Data above threshold'!$A153,'Raw Data'!$B$4:$B$185,0),MATCH('Data above threshold'!BX$4,'Raw Data'!$3:$3,0)-1)),"",OFFSET('Raw Data'!$A$3,MATCH('Data above threshold'!$A153,'Raw Data'!$B$4:$B$185,0),MATCH('Data above threshold'!BX$4,'Raw Data'!$3:$3,0)-1))</f>
        <v>2</v>
      </c>
      <c r="BY153" s="107" t="n">
        <f aca="true">IF(ISBLANK(OFFSET('Raw Data'!$A$3,MATCH('Data above threshold'!$A153,'Raw Data'!$B$4:$B$185,0),MATCH('Data above threshold'!BY$4,'Raw Data'!$3:$3,0)-1)),"",OFFSET('Raw Data'!$A$3,MATCH('Data above threshold'!$A153,'Raw Data'!$B$4:$B$185,0),MATCH('Data above threshold'!BY$4,'Raw Data'!$3:$3,0)-1))</f>
        <v>1</v>
      </c>
      <c r="BZ153" s="107" t="n">
        <f aca="true">IF(ISBLANK(OFFSET('Raw Data'!$A$3,MATCH('Data above threshold'!$A153,'Raw Data'!$B$4:$B$185,0),MATCH('Data above threshold'!BZ$4,'Raw Data'!$3:$3,0)-1)),"",OFFSET('Raw Data'!$A$3,MATCH('Data above threshold'!$A153,'Raw Data'!$B$4:$B$185,0),MATCH('Data above threshold'!BZ$4,'Raw Data'!$3:$3,0)-1))</f>
        <v>2</v>
      </c>
      <c r="CA153" s="107" t="n">
        <f aca="true">IF(ISBLANK(OFFSET('Raw Data'!$A$3,MATCH('Data above threshold'!$A153,'Raw Data'!$B$4:$B$185,0),MATCH('Data above threshold'!CA$4,'Raw Data'!$3:$3,0)-1)),"",OFFSET('Raw Data'!$A$3,MATCH('Data above threshold'!$A153,'Raw Data'!$B$4:$B$185,0),MATCH('Data above threshold'!CA$4,'Raw Data'!$3:$3,0)-1))</f>
        <v>0</v>
      </c>
      <c r="CB153" s="107" t="n">
        <f aca="true">IF(ISBLANK(OFFSET('Raw Data'!$A$3,MATCH('Data above threshold'!$A153,'Raw Data'!$B$4:$B$185,0),MATCH('Data above threshold'!CB$4,'Raw Data'!$3:$3,0)-1)),"",OFFSET('Raw Data'!$A$3,MATCH('Data above threshold'!$A153,'Raw Data'!$B$4:$B$185,0),MATCH('Data above threshold'!CB$4,'Raw Data'!$3:$3,0)-1))</f>
        <v>0</v>
      </c>
      <c r="CC153" s="107" t="n">
        <f aca="true">IF(ISBLANK(OFFSET('Raw Data'!$A$3,MATCH('Data above threshold'!$A153,'Raw Data'!$B$4:$B$185,0),MATCH('Data above threshold'!CC$4,'Raw Data'!$3:$3,0)-1)),"",OFFSET('Raw Data'!$A$3,MATCH('Data above threshold'!$A153,'Raw Data'!$B$4:$B$185,0),MATCH('Data above threshold'!CC$4,'Raw Data'!$3:$3,0)-1))</f>
        <v>0</v>
      </c>
      <c r="CD153" s="107" t="n">
        <f aca="true">IF(ISBLANK(OFFSET('Raw Data'!$A$3,MATCH('Data above threshold'!$A153,'Raw Data'!$B$4:$B$185,0),MATCH('Data above threshold'!CD$4,'Raw Data'!$3:$3,0)-1)),"",OFFSET('Raw Data'!$A$3,MATCH('Data above threshold'!$A153,'Raw Data'!$B$4:$B$185,0),MATCH('Data above threshold'!CD$4,'Raw Data'!$3:$3,0)-1))</f>
        <v>2</v>
      </c>
      <c r="CE153" s="107" t="n">
        <f aca="true">IF(ISBLANK(OFFSET('Raw Data'!$A$3,MATCH('Data above threshold'!$A153,'Raw Data'!$B$4:$B$185,0),MATCH('Data above threshold'!CE$4,'Raw Data'!$3:$3,0)-1)),"",OFFSET('Raw Data'!$A$3,MATCH('Data above threshold'!$A153,'Raw Data'!$B$4:$B$185,0),MATCH('Data above threshold'!CE$4,'Raw Data'!$3:$3,0)-1))</f>
        <v>0</v>
      </c>
      <c r="CF153" s="107" t="n">
        <f aca="true">IF(ISBLANK(OFFSET('Raw Data'!$A$3,MATCH('Data above threshold'!$A153,'Raw Data'!$B$4:$B$185,0),MATCH('Data above threshold'!CF$4,'Raw Data'!$3:$3,0)-1)),"",OFFSET('Raw Data'!$A$3,MATCH('Data above threshold'!$A153,'Raw Data'!$B$4:$B$185,0),MATCH('Data above threshold'!CF$4,'Raw Data'!$3:$3,0)-1))</f>
        <v>0</v>
      </c>
      <c r="CG153" s="107" t="n">
        <f aca="true">IF(ISBLANK(OFFSET('Raw Data'!$A$3,MATCH('Data above threshold'!$A153,'Raw Data'!$B$4:$B$185,0),MATCH('Data above threshold'!CG$4,'Raw Data'!$3:$3,0)-1)),"",OFFSET('Raw Data'!$A$3,MATCH('Data above threshold'!$A153,'Raw Data'!$B$4:$B$185,0),MATCH('Data above threshold'!CG$4,'Raw Data'!$3:$3,0)-1))</f>
        <v>1</v>
      </c>
      <c r="CH153" s="107" t="n">
        <f aca="true">IF(ISBLANK(OFFSET('Raw Data'!$A$3,MATCH('Data above threshold'!$A153,'Raw Data'!$B$4:$B$185,0),MATCH('Data above threshold'!CH$4,'Raw Data'!$3:$3,0)-1)),"",OFFSET('Raw Data'!$A$3,MATCH('Data above threshold'!$A153,'Raw Data'!$B$4:$B$185,0),MATCH('Data above threshold'!CH$4,'Raw Data'!$3:$3,0)-1))</f>
        <v>2</v>
      </c>
      <c r="CI153" s="107" t="n">
        <f aca="true">IF(ISBLANK(OFFSET('Raw Data'!$A$3,MATCH('Data above threshold'!$A153,'Raw Data'!$B$4:$B$185,0),MATCH('Data above threshold'!CI$4,'Raw Data'!$3:$3,0)-1)),"",OFFSET('Raw Data'!$A$3,MATCH('Data above threshold'!$A153,'Raw Data'!$B$4:$B$185,0),MATCH('Data above threshold'!CI$4,'Raw Data'!$3:$3,0)-1))</f>
        <v>0</v>
      </c>
      <c r="CJ153" s="107" t="n">
        <f aca="true">IF(ISBLANK(OFFSET('Raw Data'!$A$3,MATCH('Data above threshold'!$A153,'Raw Data'!$B$4:$B$185,0),MATCH('Data above threshold'!CJ$4,'Raw Data'!$3:$3,0)-1)),"",OFFSET('Raw Data'!$A$3,MATCH('Data above threshold'!$A153,'Raw Data'!$B$4:$B$185,0),MATCH('Data above threshold'!CJ$4,'Raw Data'!$3:$3,0)-1))</f>
        <v>0</v>
      </c>
      <c r="CK153" s="107" t="n">
        <f aca="true">IF(ISBLANK(OFFSET('Raw Data'!$A$3,MATCH('Data above threshold'!$A153,'Raw Data'!$B$4:$B$185,0),MATCH('Data above threshold'!CK$4,'Raw Data'!$3:$3,0)-1)),"",OFFSET('Raw Data'!$A$3,MATCH('Data above threshold'!$A153,'Raw Data'!$B$4:$B$185,0),MATCH('Data above threshold'!CK$4,'Raw Data'!$3:$3,0)-1))</f>
        <v>0</v>
      </c>
      <c r="CL153" s="107" t="n">
        <f aca="true">IF(ISBLANK(OFFSET('Raw Data'!$A$3,MATCH('Data above threshold'!$A153,'Raw Data'!$B$4:$B$185,0),MATCH('Data above threshold'!CL$4,'Raw Data'!$3:$3,0)-1)),"",OFFSET('Raw Data'!$A$3,MATCH('Data above threshold'!$A153,'Raw Data'!$B$4:$B$185,0),MATCH('Data above threshold'!CL$4,'Raw Data'!$3:$3,0)-1))</f>
        <v>0</v>
      </c>
      <c r="CM153" s="107" t="n">
        <f aca="true">IF(ISBLANK(OFFSET('Raw Data'!$A$3,MATCH('Data above threshold'!$A153,'Raw Data'!$B$4:$B$185,0),MATCH('Data above threshold'!CM$4,'Raw Data'!$3:$3,0)-1)),"",OFFSET('Raw Data'!$A$3,MATCH('Data above threshold'!$A153,'Raw Data'!$B$4:$B$185,0),MATCH('Data above threshold'!CM$4,'Raw Data'!$3:$3,0)-1))</f>
        <v>1</v>
      </c>
      <c r="CN153" s="107" t="n">
        <f aca="true">IF(ISBLANK(OFFSET('Raw Data'!$A$3,MATCH('Data above threshold'!$A153,'Raw Data'!$B$4:$B$185,0),MATCH('Data above threshold'!CN$4,'Raw Data'!$3:$3,0)-1)),"",OFFSET('Raw Data'!$A$3,MATCH('Data above threshold'!$A153,'Raw Data'!$B$4:$B$185,0),MATCH('Data above threshold'!CN$4,'Raw Data'!$3:$3,0)-1))</f>
        <v>2</v>
      </c>
      <c r="CO153" s="107" t="n">
        <f aca="true">IF(ISBLANK(OFFSET('Raw Data'!$A$3,MATCH('Data above threshold'!$A153,'Raw Data'!$B$4:$B$185,0),MATCH('Data above threshold'!CO$4,'Raw Data'!$3:$3,0)-1)),"",OFFSET('Raw Data'!$A$3,MATCH('Data above threshold'!$A153,'Raw Data'!$B$4:$B$185,0),MATCH('Data above threshold'!CO$4,'Raw Data'!$3:$3,0)-1))</f>
        <v>0</v>
      </c>
      <c r="CP153" s="107" t="n">
        <f aca="true">IF(ISBLANK(OFFSET('Raw Data'!$A$3,MATCH('Data above threshold'!$A153,'Raw Data'!$B$4:$B$185,0),MATCH('Data above threshold'!CP$4,'Raw Data'!$3:$3,0)-1)),"",OFFSET('Raw Data'!$A$3,MATCH('Data above threshold'!$A153,'Raw Data'!$B$4:$B$185,0),MATCH('Data above threshold'!CP$4,'Raw Data'!$3:$3,0)-1))</f>
        <v>0</v>
      </c>
      <c r="CQ153" s="107" t="n">
        <f aca="true">IF(ISBLANK(OFFSET('Raw Data'!$A$3,MATCH('Data above threshold'!$A153,'Raw Data'!$B$4:$B$185,0),MATCH('Data above threshold'!CQ$4,'Raw Data'!$3:$3,0)-1)),"",OFFSET('Raw Data'!$A$3,MATCH('Data above threshold'!$A153,'Raw Data'!$B$4:$B$185,0),MATCH('Data above threshold'!CQ$4,'Raw Data'!$3:$3,0)-1))</f>
        <v>0</v>
      </c>
      <c r="CR153" s="107" t="n">
        <f aca="true">IF(ISBLANK(OFFSET('Raw Data'!$A$3,MATCH('Data above threshold'!$A153,'Raw Data'!$B$4:$B$185,0),MATCH('Data above threshold'!CR$4,'Raw Data'!$3:$3,0)-1)),"",OFFSET('Raw Data'!$A$3,MATCH('Data above threshold'!$A153,'Raw Data'!$B$4:$B$185,0),MATCH('Data above threshold'!CR$4,'Raw Data'!$3:$3,0)-1))</f>
        <v>0</v>
      </c>
    </row>
    <row r="154" customFormat="false" ht="15.5" hidden="false" customHeight="false" outlineLevel="0" collapsed="false">
      <c r="A154" s="107"/>
      <c r="B154" s="107"/>
      <c r="C154" s="107"/>
      <c r="D154" s="107"/>
      <c r="E154" s="107"/>
      <c r="F154" s="107"/>
      <c r="G154" s="107"/>
      <c r="H154" s="107"/>
      <c r="I154" s="107"/>
      <c r="J154" s="107"/>
      <c r="K154" s="107"/>
      <c r="L154" s="107"/>
      <c r="M154" s="105"/>
      <c r="N154" s="107"/>
      <c r="O154" s="107"/>
      <c r="P154" s="106"/>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c r="BS154" s="107"/>
      <c r="BT154" s="107"/>
      <c r="BU154" s="107"/>
      <c r="BV154" s="107"/>
      <c r="BW154" s="107"/>
      <c r="BX154" s="107"/>
      <c r="BY154" s="107"/>
      <c r="BZ154" s="107"/>
      <c r="CA154" s="107"/>
      <c r="CB154" s="107"/>
      <c r="CC154" s="107"/>
      <c r="CD154" s="107"/>
      <c r="CE154" s="107"/>
      <c r="CF154" s="107"/>
      <c r="CG154" s="107"/>
      <c r="CH154" s="107"/>
      <c r="CI154" s="107"/>
      <c r="CJ154" s="107"/>
      <c r="CK154" s="107"/>
      <c r="CL154" s="107"/>
      <c r="CM154" s="107"/>
      <c r="CN154" s="107"/>
    </row>
    <row r="155" customFormat="false" ht="15.5" hidden="false" customHeight="false" outlineLevel="0" collapsed="false">
      <c r="A155" s="107"/>
      <c r="B155" s="107"/>
      <c r="C155" s="107"/>
      <c r="D155" s="107"/>
      <c r="E155" s="107"/>
      <c r="F155" s="107"/>
      <c r="G155" s="107"/>
      <c r="H155" s="107"/>
      <c r="I155" s="107"/>
      <c r="J155" s="107"/>
      <c r="K155" s="107"/>
      <c r="L155" s="107"/>
      <c r="M155" s="105"/>
      <c r="N155" s="107"/>
      <c r="O155" s="107"/>
      <c r="P155" s="106"/>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c r="BS155" s="107"/>
      <c r="BT155" s="107"/>
      <c r="BU155" s="107"/>
      <c r="BV155" s="107"/>
      <c r="BW155" s="107"/>
      <c r="BX155" s="107"/>
      <c r="BY155" s="107"/>
      <c r="BZ155" s="107"/>
      <c r="CA155" s="107"/>
      <c r="CB155" s="107"/>
      <c r="CC155" s="107"/>
      <c r="CD155" s="107"/>
      <c r="CE155" s="107"/>
      <c r="CF155" s="107"/>
      <c r="CG155" s="107"/>
      <c r="CH155" s="107"/>
      <c r="CI155" s="107"/>
      <c r="CJ155" s="107"/>
      <c r="CK155" s="107"/>
      <c r="CL155" s="107"/>
      <c r="CM155" s="107"/>
      <c r="CN155" s="107"/>
    </row>
    <row r="156" customFormat="false" ht="15.5" hidden="false" customHeight="false" outlineLevel="0" collapsed="false">
      <c r="A156" s="107"/>
      <c r="B156" s="107"/>
      <c r="C156" s="107"/>
      <c r="D156" s="107"/>
      <c r="E156" s="107"/>
      <c r="F156" s="107"/>
      <c r="G156" s="107"/>
      <c r="H156" s="107"/>
      <c r="I156" s="107"/>
      <c r="J156" s="107"/>
      <c r="K156" s="107"/>
      <c r="L156" s="107"/>
      <c r="M156" s="105"/>
      <c r="N156" s="107"/>
      <c r="O156" s="107"/>
      <c r="P156" s="106"/>
      <c r="Q156" s="107"/>
      <c r="R156" s="107"/>
      <c r="S156" s="107"/>
      <c r="T156" s="107"/>
      <c r="U156" s="107"/>
      <c r="V156" s="107"/>
      <c r="W156" s="107"/>
      <c r="X156" s="107"/>
      <c r="Y156" s="107"/>
      <c r="Z156" s="107"/>
      <c r="AA156" s="107"/>
      <c r="AB156" s="107"/>
      <c r="AC156" s="107"/>
      <c r="AD156" s="107"/>
      <c r="AE156" s="107"/>
      <c r="AF156" s="107"/>
      <c r="AG156" s="107"/>
      <c r="AH156" s="107"/>
      <c r="AI156" s="107"/>
      <c r="AJ156" s="107"/>
      <c r="AK156" s="107"/>
      <c r="AL156" s="107"/>
      <c r="AM156" s="107"/>
      <c r="AN156" s="107"/>
      <c r="AO156" s="107"/>
      <c r="AP156" s="107"/>
      <c r="AQ156" s="107"/>
      <c r="AR156" s="107"/>
      <c r="AS156" s="107"/>
      <c r="AT156" s="107"/>
      <c r="AU156" s="107"/>
      <c r="AV156" s="107"/>
      <c r="AW156" s="107"/>
      <c r="AX156" s="107"/>
      <c r="AY156" s="107"/>
      <c r="AZ156" s="107"/>
      <c r="BA156" s="107"/>
      <c r="BB156" s="107"/>
      <c r="BC156" s="107"/>
      <c r="BD156" s="107"/>
      <c r="BE156" s="107"/>
      <c r="BF156" s="107"/>
      <c r="BG156" s="107"/>
      <c r="BH156" s="107"/>
      <c r="BI156" s="107"/>
      <c r="BJ156" s="107"/>
      <c r="BK156" s="107"/>
      <c r="BL156" s="107"/>
      <c r="BM156" s="107"/>
      <c r="BN156" s="107"/>
      <c r="BO156" s="107"/>
      <c r="BP156" s="107"/>
      <c r="BQ156" s="107"/>
      <c r="BR156" s="107"/>
      <c r="BS156" s="107"/>
      <c r="BT156" s="107"/>
      <c r="BU156" s="107"/>
      <c r="BV156" s="107"/>
      <c r="BW156" s="107"/>
      <c r="BX156" s="107"/>
      <c r="BY156" s="107"/>
      <c r="BZ156" s="107"/>
      <c r="CA156" s="107"/>
      <c r="CB156" s="107"/>
      <c r="CC156" s="107"/>
      <c r="CD156" s="107"/>
      <c r="CE156" s="107"/>
      <c r="CF156" s="107"/>
      <c r="CG156" s="107"/>
      <c r="CH156" s="107"/>
      <c r="CI156" s="107"/>
      <c r="CJ156" s="107"/>
      <c r="CK156" s="107"/>
      <c r="CL156" s="107"/>
      <c r="CM156" s="107"/>
      <c r="CN156" s="107"/>
    </row>
    <row r="157" customFormat="false" ht="15.5" hidden="false" customHeight="false" outlineLevel="0" collapsed="false">
      <c r="A157" s="107"/>
      <c r="B157" s="107"/>
      <c r="C157" s="107"/>
      <c r="D157" s="107"/>
      <c r="E157" s="107"/>
      <c r="F157" s="107"/>
      <c r="G157" s="107"/>
      <c r="H157" s="107"/>
      <c r="I157" s="107"/>
      <c r="J157" s="107"/>
      <c r="K157" s="107"/>
      <c r="L157" s="107"/>
      <c r="M157" s="105"/>
      <c r="N157" s="107"/>
      <c r="O157" s="107"/>
      <c r="P157" s="106"/>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c r="BS157" s="107"/>
      <c r="BT157" s="107"/>
      <c r="BU157" s="107"/>
      <c r="BV157" s="107"/>
      <c r="BW157" s="107"/>
      <c r="BX157" s="107"/>
      <c r="BY157" s="107"/>
      <c r="BZ157" s="107"/>
      <c r="CA157" s="107"/>
      <c r="CB157" s="107"/>
      <c r="CC157" s="107"/>
      <c r="CD157" s="107"/>
      <c r="CE157" s="107"/>
      <c r="CF157" s="107"/>
      <c r="CG157" s="107"/>
      <c r="CH157" s="107"/>
      <c r="CI157" s="107"/>
      <c r="CJ157" s="107"/>
      <c r="CK157" s="107"/>
      <c r="CL157" s="107"/>
      <c r="CM157" s="107"/>
      <c r="CN157" s="107"/>
    </row>
    <row r="158" customFormat="false" ht="15.5" hidden="false" customHeight="false" outlineLevel="0" collapsed="false">
      <c r="A158" s="107"/>
      <c r="B158" s="107"/>
      <c r="C158" s="107"/>
      <c r="D158" s="107"/>
      <c r="E158" s="107"/>
      <c r="F158" s="107"/>
      <c r="G158" s="107"/>
      <c r="H158" s="107"/>
      <c r="I158" s="107"/>
      <c r="J158" s="107"/>
      <c r="K158" s="107"/>
      <c r="L158" s="107"/>
      <c r="M158" s="105"/>
      <c r="N158" s="107"/>
      <c r="O158" s="107"/>
      <c r="P158" s="106"/>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c r="BS158" s="107"/>
      <c r="BT158" s="107"/>
      <c r="BU158" s="107"/>
      <c r="BV158" s="107"/>
      <c r="BW158" s="107"/>
      <c r="BX158" s="107"/>
      <c r="BY158" s="107"/>
      <c r="BZ158" s="107"/>
      <c r="CA158" s="107"/>
      <c r="CB158" s="107"/>
      <c r="CC158" s="107"/>
      <c r="CD158" s="107"/>
      <c r="CE158" s="107"/>
      <c r="CF158" s="107"/>
      <c r="CG158" s="107"/>
      <c r="CH158" s="107"/>
      <c r="CI158" s="107"/>
      <c r="CJ158" s="107"/>
      <c r="CK158" s="107"/>
      <c r="CL158" s="107"/>
      <c r="CM158" s="107"/>
      <c r="CN158" s="107"/>
    </row>
    <row r="159" customFormat="false" ht="15.5" hidden="false" customHeight="false" outlineLevel="0" collapsed="false">
      <c r="A159" s="107"/>
      <c r="B159" s="107"/>
      <c r="C159" s="107"/>
      <c r="D159" s="107"/>
      <c r="E159" s="107"/>
      <c r="F159" s="107"/>
      <c r="G159" s="107"/>
      <c r="H159" s="107"/>
      <c r="I159" s="107"/>
      <c r="J159" s="107"/>
      <c r="K159" s="107"/>
      <c r="L159" s="107"/>
      <c r="M159" s="105"/>
      <c r="N159" s="107"/>
      <c r="O159" s="107"/>
      <c r="P159" s="106"/>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c r="BC159" s="107"/>
      <c r="BD159" s="107"/>
      <c r="BE159" s="107"/>
      <c r="BF159" s="107"/>
      <c r="BG159" s="107"/>
      <c r="BH159" s="107"/>
      <c r="BI159" s="107"/>
      <c r="BJ159" s="107"/>
      <c r="BK159" s="107"/>
      <c r="BL159" s="107"/>
      <c r="BM159" s="107"/>
      <c r="BN159" s="107"/>
      <c r="BO159" s="107"/>
      <c r="BP159" s="107"/>
      <c r="BQ159" s="107"/>
      <c r="BR159" s="107"/>
      <c r="BS159" s="107"/>
      <c r="BT159" s="107"/>
      <c r="BU159" s="107"/>
      <c r="BV159" s="107"/>
      <c r="BW159" s="107"/>
      <c r="BX159" s="107"/>
      <c r="BY159" s="107"/>
      <c r="BZ159" s="107"/>
      <c r="CA159" s="107"/>
      <c r="CB159" s="107"/>
      <c r="CC159" s="107"/>
      <c r="CD159" s="107"/>
      <c r="CE159" s="107"/>
      <c r="CF159" s="107"/>
      <c r="CG159" s="107"/>
      <c r="CH159" s="107"/>
      <c r="CI159" s="107"/>
      <c r="CJ159" s="107"/>
      <c r="CK159" s="107"/>
      <c r="CL159" s="107"/>
      <c r="CM159" s="107"/>
      <c r="CN159" s="107"/>
    </row>
    <row r="160" customFormat="false" ht="15.5" hidden="false" customHeight="false" outlineLevel="0" collapsed="false">
      <c r="A160" s="107"/>
      <c r="B160" s="107"/>
      <c r="C160" s="107"/>
      <c r="D160" s="107"/>
      <c r="E160" s="107"/>
      <c r="F160" s="107"/>
      <c r="G160" s="107"/>
      <c r="H160" s="107"/>
      <c r="I160" s="107"/>
      <c r="J160" s="107"/>
      <c r="K160" s="107"/>
      <c r="L160" s="107"/>
      <c r="M160" s="105"/>
      <c r="N160" s="107"/>
      <c r="O160" s="107"/>
      <c r="P160" s="106"/>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c r="BS160" s="107"/>
      <c r="BT160" s="107"/>
      <c r="BU160" s="107"/>
      <c r="BV160" s="107"/>
      <c r="BW160" s="107"/>
      <c r="BX160" s="107"/>
      <c r="BY160" s="107"/>
      <c r="BZ160" s="107"/>
      <c r="CA160" s="107"/>
      <c r="CB160" s="107"/>
      <c r="CC160" s="107"/>
      <c r="CD160" s="107"/>
      <c r="CE160" s="107"/>
      <c r="CF160" s="107"/>
      <c r="CG160" s="107"/>
      <c r="CH160" s="107"/>
      <c r="CI160" s="107"/>
      <c r="CJ160" s="107"/>
      <c r="CK160" s="107"/>
      <c r="CL160" s="107"/>
      <c r="CM160" s="107"/>
      <c r="CN160" s="107"/>
    </row>
    <row r="161" customFormat="false" ht="15.5" hidden="false" customHeight="false" outlineLevel="0" collapsed="false">
      <c r="A161" s="107"/>
      <c r="B161" s="107"/>
      <c r="C161" s="107"/>
      <c r="D161" s="107"/>
      <c r="E161" s="107"/>
      <c r="F161" s="107"/>
      <c r="G161" s="107"/>
      <c r="H161" s="107"/>
      <c r="I161" s="107"/>
      <c r="J161" s="107"/>
      <c r="K161" s="107"/>
      <c r="L161" s="107"/>
      <c r="M161" s="105"/>
      <c r="N161" s="107"/>
      <c r="O161" s="107"/>
      <c r="P161" s="106"/>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c r="BS161" s="107"/>
      <c r="BT161" s="107"/>
      <c r="BU161" s="107"/>
      <c r="BV161" s="107"/>
      <c r="BW161" s="107"/>
      <c r="BX161" s="107"/>
      <c r="BY161" s="107"/>
      <c r="BZ161" s="107"/>
      <c r="CA161" s="107"/>
      <c r="CB161" s="107"/>
      <c r="CC161" s="107"/>
      <c r="CD161" s="107"/>
      <c r="CE161" s="107"/>
      <c r="CF161" s="107"/>
      <c r="CG161" s="107"/>
      <c r="CH161" s="107"/>
      <c r="CI161" s="107"/>
      <c r="CJ161" s="107"/>
      <c r="CK161" s="107"/>
      <c r="CL161" s="107"/>
      <c r="CM161" s="107"/>
      <c r="CN161" s="107"/>
    </row>
    <row r="162" customFormat="false" ht="15.5" hidden="false" customHeight="false" outlineLevel="0" collapsed="false">
      <c r="A162" s="107"/>
      <c r="B162" s="107"/>
      <c r="C162" s="107"/>
      <c r="D162" s="107"/>
      <c r="E162" s="107"/>
      <c r="F162" s="107"/>
      <c r="G162" s="107"/>
      <c r="H162" s="107"/>
      <c r="I162" s="107"/>
      <c r="J162" s="107"/>
      <c r="K162" s="107"/>
      <c r="L162" s="107"/>
      <c r="M162" s="105"/>
      <c r="N162" s="107"/>
      <c r="O162" s="107"/>
      <c r="P162" s="106"/>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c r="BS162" s="107"/>
      <c r="BT162" s="107"/>
      <c r="BU162" s="107"/>
      <c r="BV162" s="107"/>
      <c r="BW162" s="107"/>
      <c r="BX162" s="107"/>
      <c r="BY162" s="107"/>
      <c r="BZ162" s="107"/>
      <c r="CA162" s="107"/>
      <c r="CB162" s="107"/>
      <c r="CC162" s="107"/>
      <c r="CD162" s="107"/>
      <c r="CE162" s="107"/>
      <c r="CF162" s="107"/>
      <c r="CG162" s="107"/>
      <c r="CH162" s="107"/>
      <c r="CI162" s="107"/>
      <c r="CJ162" s="107"/>
      <c r="CK162" s="107"/>
      <c r="CL162" s="107"/>
      <c r="CM162" s="107"/>
      <c r="CN162" s="107"/>
    </row>
    <row r="163" customFormat="false" ht="15.5" hidden="false" customHeight="false" outlineLevel="0" collapsed="false">
      <c r="A163" s="107"/>
      <c r="B163" s="107"/>
      <c r="C163" s="107"/>
      <c r="D163" s="107"/>
      <c r="E163" s="107"/>
      <c r="F163" s="107"/>
      <c r="G163" s="107"/>
      <c r="H163" s="107"/>
      <c r="I163" s="107"/>
      <c r="J163" s="107"/>
      <c r="K163" s="107"/>
      <c r="L163" s="107"/>
      <c r="M163" s="105"/>
      <c r="N163" s="107"/>
      <c r="O163" s="107"/>
      <c r="P163" s="106"/>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c r="BS163" s="107"/>
      <c r="BT163" s="107"/>
      <c r="BU163" s="107"/>
      <c r="BV163" s="107"/>
      <c r="BW163" s="107"/>
      <c r="BX163" s="107"/>
      <c r="BY163" s="107"/>
      <c r="BZ163" s="107"/>
      <c r="CA163" s="107"/>
      <c r="CB163" s="107"/>
      <c r="CC163" s="107"/>
      <c r="CD163" s="107"/>
      <c r="CE163" s="107"/>
      <c r="CF163" s="107"/>
      <c r="CG163" s="107"/>
      <c r="CH163" s="107"/>
      <c r="CI163" s="107"/>
      <c r="CJ163" s="107"/>
      <c r="CK163" s="107"/>
      <c r="CL163" s="107"/>
      <c r="CM163" s="107"/>
      <c r="CN163" s="107"/>
    </row>
    <row r="164" customFormat="false" ht="15.5" hidden="false" customHeight="false" outlineLevel="0" collapsed="false">
      <c r="A164" s="107"/>
      <c r="B164" s="107"/>
      <c r="C164" s="107"/>
      <c r="D164" s="107"/>
      <c r="E164" s="107"/>
      <c r="F164" s="107"/>
      <c r="G164" s="107"/>
      <c r="H164" s="107"/>
      <c r="I164" s="107"/>
      <c r="J164" s="107"/>
      <c r="K164" s="107"/>
      <c r="L164" s="107"/>
      <c r="M164" s="105"/>
      <c r="N164" s="107"/>
      <c r="O164" s="107"/>
      <c r="P164" s="106"/>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c r="BS164" s="107"/>
      <c r="BT164" s="107"/>
      <c r="BU164" s="107"/>
      <c r="BV164" s="107"/>
      <c r="BW164" s="107"/>
      <c r="BX164" s="107"/>
      <c r="BY164" s="107"/>
      <c r="BZ164" s="107"/>
      <c r="CA164" s="107"/>
      <c r="CB164" s="107"/>
      <c r="CC164" s="107"/>
      <c r="CD164" s="107"/>
      <c r="CE164" s="107"/>
      <c r="CF164" s="107"/>
      <c r="CG164" s="107"/>
      <c r="CH164" s="107"/>
      <c r="CI164" s="107"/>
      <c r="CJ164" s="107"/>
      <c r="CK164" s="107"/>
      <c r="CL164" s="107"/>
      <c r="CM164" s="107"/>
      <c r="CN164" s="107"/>
    </row>
    <row r="165" customFormat="false" ht="15.5" hidden="false" customHeight="false" outlineLevel="0" collapsed="false">
      <c r="A165" s="107"/>
      <c r="B165" s="107"/>
      <c r="C165" s="107"/>
      <c r="D165" s="107"/>
      <c r="E165" s="107"/>
      <c r="F165" s="107"/>
      <c r="G165" s="107"/>
      <c r="H165" s="107"/>
      <c r="I165" s="107"/>
      <c r="J165" s="107"/>
      <c r="K165" s="107"/>
      <c r="L165" s="107"/>
      <c r="M165" s="105"/>
      <c r="N165" s="107"/>
      <c r="O165" s="107"/>
      <c r="P165" s="106"/>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c r="BS165" s="107"/>
      <c r="BT165" s="107"/>
      <c r="BU165" s="107"/>
      <c r="BV165" s="107"/>
      <c r="BW165" s="107"/>
      <c r="BX165" s="107"/>
      <c r="BY165" s="107"/>
      <c r="BZ165" s="107"/>
      <c r="CA165" s="107"/>
      <c r="CB165" s="107"/>
      <c r="CC165" s="107"/>
      <c r="CD165" s="107"/>
      <c r="CE165" s="107"/>
      <c r="CF165" s="107"/>
      <c r="CG165" s="107"/>
      <c r="CH165" s="107"/>
      <c r="CI165" s="107"/>
      <c r="CJ165" s="107"/>
      <c r="CK165" s="107"/>
      <c r="CL165" s="107"/>
      <c r="CM165" s="107"/>
      <c r="CN165" s="107"/>
    </row>
    <row r="166" customFormat="false" ht="15.5" hidden="false" customHeight="false" outlineLevel="0" collapsed="false">
      <c r="A166" s="107"/>
      <c r="B166" s="107"/>
      <c r="C166" s="107"/>
      <c r="D166" s="107"/>
      <c r="E166" s="107"/>
      <c r="F166" s="107"/>
      <c r="G166" s="107"/>
      <c r="H166" s="107"/>
      <c r="I166" s="107"/>
      <c r="J166" s="107"/>
      <c r="K166" s="107"/>
      <c r="L166" s="107"/>
      <c r="M166" s="105"/>
      <c r="N166" s="107"/>
      <c r="O166" s="107"/>
      <c r="P166" s="106"/>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c r="BS166" s="107"/>
      <c r="BT166" s="107"/>
      <c r="BU166" s="107"/>
      <c r="BV166" s="107"/>
      <c r="BW166" s="107"/>
      <c r="BX166" s="107"/>
      <c r="BY166" s="107"/>
      <c r="BZ166" s="107"/>
      <c r="CA166" s="107"/>
      <c r="CB166" s="107"/>
      <c r="CC166" s="107"/>
      <c r="CD166" s="107"/>
      <c r="CE166" s="107"/>
      <c r="CF166" s="107"/>
      <c r="CG166" s="107"/>
      <c r="CH166" s="107"/>
      <c r="CI166" s="107"/>
      <c r="CJ166" s="107"/>
      <c r="CK166" s="107"/>
      <c r="CL166" s="107"/>
      <c r="CM166" s="107"/>
      <c r="CN166" s="107"/>
    </row>
    <row r="167" customFormat="false" ht="15.5" hidden="false" customHeight="false" outlineLevel="0" collapsed="false">
      <c r="A167" s="107"/>
      <c r="B167" s="107"/>
      <c r="C167" s="107"/>
      <c r="D167" s="107"/>
      <c r="E167" s="107"/>
      <c r="F167" s="107"/>
      <c r="G167" s="107"/>
      <c r="H167" s="107"/>
      <c r="I167" s="107"/>
      <c r="J167" s="107"/>
      <c r="K167" s="107"/>
      <c r="L167" s="107"/>
      <c r="M167" s="105"/>
      <c r="N167" s="107"/>
      <c r="O167" s="107"/>
      <c r="P167" s="106"/>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c r="BS167" s="107"/>
      <c r="BT167" s="107"/>
      <c r="BU167" s="107"/>
      <c r="BV167" s="107"/>
      <c r="BW167" s="107"/>
      <c r="BX167" s="107"/>
      <c r="BY167" s="107"/>
      <c r="BZ167" s="107"/>
      <c r="CA167" s="107"/>
      <c r="CB167" s="107"/>
      <c r="CC167" s="107"/>
      <c r="CD167" s="107"/>
      <c r="CE167" s="107"/>
      <c r="CF167" s="107"/>
      <c r="CG167" s="107"/>
      <c r="CH167" s="107"/>
      <c r="CI167" s="107"/>
      <c r="CJ167" s="107"/>
      <c r="CK167" s="107"/>
      <c r="CL167" s="107"/>
      <c r="CM167" s="107"/>
      <c r="CN167" s="107"/>
    </row>
    <row r="168" customFormat="false" ht="15.5" hidden="false" customHeight="false" outlineLevel="0" collapsed="false">
      <c r="A168" s="107"/>
      <c r="B168" s="107"/>
      <c r="C168" s="107"/>
      <c r="D168" s="107"/>
      <c r="E168" s="107"/>
      <c r="F168" s="107"/>
      <c r="G168" s="107"/>
      <c r="H168" s="107"/>
      <c r="I168" s="107"/>
      <c r="J168" s="107"/>
      <c r="K168" s="107"/>
      <c r="L168" s="107"/>
      <c r="M168" s="105"/>
      <c r="N168" s="107"/>
      <c r="O168" s="107"/>
      <c r="P168" s="106"/>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c r="BS168" s="107"/>
      <c r="BT168" s="107"/>
      <c r="BU168" s="107"/>
      <c r="BV168" s="107"/>
      <c r="BW168" s="107"/>
      <c r="BX168" s="107"/>
      <c r="BY168" s="107"/>
      <c r="BZ168" s="107"/>
      <c r="CA168" s="107"/>
      <c r="CB168" s="107"/>
      <c r="CC168" s="107"/>
      <c r="CD168" s="107"/>
      <c r="CE168" s="107"/>
      <c r="CF168" s="107"/>
      <c r="CG168" s="107"/>
      <c r="CH168" s="107"/>
      <c r="CI168" s="107"/>
      <c r="CJ168" s="107"/>
      <c r="CK168" s="107"/>
      <c r="CL168" s="107"/>
      <c r="CM168" s="107"/>
      <c r="CN168" s="107"/>
    </row>
    <row r="169" customFormat="false" ht="15.5" hidden="false" customHeight="false" outlineLevel="0" collapsed="false">
      <c r="A169" s="107"/>
      <c r="B169" s="107"/>
      <c r="C169" s="107"/>
      <c r="D169" s="107"/>
      <c r="E169" s="107"/>
      <c r="F169" s="107"/>
      <c r="G169" s="107"/>
      <c r="H169" s="107"/>
      <c r="I169" s="107"/>
      <c r="J169" s="107"/>
      <c r="K169" s="107"/>
      <c r="L169" s="107"/>
      <c r="M169" s="105"/>
      <c r="N169" s="107"/>
      <c r="O169" s="107"/>
      <c r="P169" s="106"/>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c r="BS169" s="107"/>
      <c r="BT169" s="107"/>
      <c r="BU169" s="107"/>
      <c r="BV169" s="107"/>
      <c r="BW169" s="107"/>
      <c r="BX169" s="107"/>
      <c r="BY169" s="107"/>
      <c r="BZ169" s="107"/>
      <c r="CA169" s="107"/>
      <c r="CB169" s="107"/>
      <c r="CC169" s="107"/>
      <c r="CD169" s="107"/>
      <c r="CE169" s="107"/>
      <c r="CF169" s="107"/>
      <c r="CG169" s="107"/>
      <c r="CH169" s="107"/>
      <c r="CI169" s="107"/>
      <c r="CJ169" s="107"/>
      <c r="CK169" s="107"/>
      <c r="CL169" s="107"/>
      <c r="CM169" s="107"/>
      <c r="CN169" s="107"/>
    </row>
    <row r="170" customFormat="false" ht="15.5" hidden="false" customHeight="false" outlineLevel="0" collapsed="false">
      <c r="A170" s="107"/>
      <c r="B170" s="107"/>
      <c r="C170" s="107"/>
      <c r="D170" s="107"/>
      <c r="E170" s="107"/>
      <c r="F170" s="107"/>
      <c r="G170" s="107"/>
      <c r="H170" s="107"/>
      <c r="I170" s="107"/>
      <c r="J170" s="107"/>
      <c r="K170" s="107"/>
      <c r="L170" s="107"/>
      <c r="M170" s="105"/>
      <c r="N170" s="107"/>
      <c r="O170" s="107"/>
      <c r="P170" s="106"/>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c r="BS170" s="107"/>
      <c r="BT170" s="107"/>
      <c r="BU170" s="107"/>
      <c r="BV170" s="107"/>
      <c r="BW170" s="107"/>
      <c r="BX170" s="107"/>
      <c r="BY170" s="107"/>
      <c r="BZ170" s="107"/>
      <c r="CA170" s="107"/>
      <c r="CB170" s="107"/>
      <c r="CC170" s="107"/>
      <c r="CD170" s="107"/>
      <c r="CE170" s="107"/>
      <c r="CF170" s="107"/>
      <c r="CG170" s="107"/>
      <c r="CH170" s="107"/>
      <c r="CI170" s="107"/>
      <c r="CJ170" s="107"/>
      <c r="CK170" s="107"/>
      <c r="CL170" s="107"/>
      <c r="CM170" s="107"/>
      <c r="CN170" s="107"/>
    </row>
    <row r="171" customFormat="false" ht="15.5" hidden="false" customHeight="false" outlineLevel="0" collapsed="false">
      <c r="A171" s="107"/>
      <c r="B171" s="107"/>
      <c r="C171" s="107"/>
      <c r="D171" s="107"/>
      <c r="E171" s="107"/>
      <c r="F171" s="107"/>
      <c r="G171" s="107"/>
      <c r="H171" s="107"/>
      <c r="I171" s="107"/>
      <c r="J171" s="107"/>
      <c r="K171" s="107"/>
      <c r="L171" s="107"/>
      <c r="M171" s="105"/>
      <c r="N171" s="107"/>
      <c r="O171" s="107"/>
      <c r="P171" s="106"/>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c r="BS171" s="107"/>
      <c r="BT171" s="107"/>
      <c r="BU171" s="107"/>
      <c r="BV171" s="107"/>
      <c r="BW171" s="107"/>
      <c r="BX171" s="107"/>
      <c r="BY171" s="107"/>
      <c r="BZ171" s="107"/>
      <c r="CA171" s="107"/>
      <c r="CB171" s="107"/>
      <c r="CC171" s="107"/>
      <c r="CD171" s="107"/>
      <c r="CE171" s="107"/>
      <c r="CF171" s="107"/>
      <c r="CG171" s="107"/>
      <c r="CH171" s="107"/>
      <c r="CI171" s="107"/>
      <c r="CJ171" s="107"/>
      <c r="CK171" s="107"/>
      <c r="CL171" s="107"/>
      <c r="CM171" s="107"/>
      <c r="CN171" s="107"/>
    </row>
    <row r="172" customFormat="false" ht="15.5" hidden="false" customHeight="false" outlineLevel="0" collapsed="false">
      <c r="A172" s="107"/>
      <c r="B172" s="107"/>
      <c r="C172" s="107"/>
      <c r="D172" s="107"/>
      <c r="E172" s="107"/>
      <c r="F172" s="107"/>
      <c r="G172" s="107"/>
      <c r="H172" s="107"/>
      <c r="I172" s="107"/>
      <c r="J172" s="107"/>
      <c r="K172" s="107"/>
      <c r="L172" s="107"/>
      <c r="M172" s="105"/>
      <c r="N172" s="107"/>
      <c r="O172" s="107"/>
      <c r="P172" s="106"/>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c r="BS172" s="107"/>
      <c r="BT172" s="107"/>
      <c r="BU172" s="107"/>
      <c r="BV172" s="107"/>
      <c r="BW172" s="107"/>
      <c r="BX172" s="107"/>
      <c r="BY172" s="107"/>
      <c r="BZ172" s="107"/>
      <c r="CA172" s="107"/>
      <c r="CB172" s="107"/>
      <c r="CC172" s="107"/>
      <c r="CD172" s="107"/>
      <c r="CE172" s="107"/>
      <c r="CF172" s="107"/>
      <c r="CG172" s="107"/>
      <c r="CH172" s="107"/>
      <c r="CI172" s="107"/>
      <c r="CJ172" s="107"/>
      <c r="CK172" s="107"/>
      <c r="CL172" s="107"/>
      <c r="CM172" s="107"/>
      <c r="CN172" s="107"/>
    </row>
    <row r="173" customFormat="false" ht="15.5" hidden="false" customHeight="false" outlineLevel="0" collapsed="false">
      <c r="A173" s="107"/>
      <c r="B173" s="107"/>
      <c r="C173" s="107"/>
      <c r="D173" s="107"/>
      <c r="E173" s="107"/>
      <c r="F173" s="107"/>
      <c r="G173" s="107"/>
      <c r="H173" s="107"/>
      <c r="I173" s="107"/>
      <c r="J173" s="107"/>
      <c r="K173" s="107"/>
      <c r="L173" s="107"/>
      <c r="M173" s="105"/>
      <c r="N173" s="107"/>
      <c r="O173" s="107"/>
      <c r="P173" s="106"/>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c r="BC173" s="107"/>
      <c r="BD173" s="107"/>
      <c r="BE173" s="107"/>
      <c r="BF173" s="107"/>
      <c r="BG173" s="107"/>
      <c r="BH173" s="107"/>
      <c r="BI173" s="107"/>
      <c r="BJ173" s="107"/>
      <c r="BK173" s="107"/>
      <c r="BL173" s="107"/>
      <c r="BM173" s="107"/>
      <c r="BN173" s="107"/>
      <c r="BO173" s="107"/>
      <c r="BP173" s="107"/>
      <c r="BQ173" s="107"/>
      <c r="BR173" s="107"/>
      <c r="BS173" s="107"/>
      <c r="BT173" s="107"/>
      <c r="BU173" s="107"/>
      <c r="BV173" s="107"/>
      <c r="BW173" s="107"/>
      <c r="BX173" s="107"/>
      <c r="BY173" s="107"/>
      <c r="BZ173" s="107"/>
      <c r="CA173" s="107"/>
      <c r="CB173" s="107"/>
      <c r="CC173" s="107"/>
      <c r="CD173" s="107"/>
      <c r="CE173" s="107"/>
      <c r="CF173" s="107"/>
      <c r="CG173" s="107"/>
      <c r="CH173" s="107"/>
      <c r="CI173" s="107"/>
      <c r="CJ173" s="107"/>
      <c r="CK173" s="107"/>
      <c r="CL173" s="107"/>
      <c r="CM173" s="107"/>
      <c r="CN173" s="107"/>
    </row>
    <row r="174" customFormat="false" ht="15.5" hidden="false" customHeight="false" outlineLevel="0" collapsed="false">
      <c r="A174" s="107"/>
      <c r="B174" s="107"/>
      <c r="C174" s="107"/>
      <c r="D174" s="107"/>
      <c r="E174" s="107"/>
      <c r="F174" s="107"/>
      <c r="G174" s="107"/>
      <c r="H174" s="107"/>
      <c r="I174" s="107"/>
      <c r="J174" s="107"/>
      <c r="K174" s="107"/>
      <c r="L174" s="107"/>
      <c r="M174" s="105"/>
      <c r="N174" s="107"/>
      <c r="O174" s="107"/>
      <c r="P174" s="106"/>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c r="BS174" s="107"/>
      <c r="BT174" s="107"/>
      <c r="BU174" s="107"/>
      <c r="BV174" s="107"/>
      <c r="BW174" s="107"/>
      <c r="BX174" s="107"/>
      <c r="BY174" s="107"/>
      <c r="BZ174" s="107"/>
      <c r="CA174" s="107"/>
      <c r="CB174" s="107"/>
      <c r="CC174" s="107"/>
      <c r="CD174" s="107"/>
      <c r="CE174" s="107"/>
      <c r="CF174" s="107"/>
      <c r="CG174" s="107"/>
      <c r="CH174" s="107"/>
      <c r="CI174" s="107"/>
      <c r="CJ174" s="107"/>
      <c r="CK174" s="107"/>
      <c r="CL174" s="107"/>
      <c r="CM174" s="107"/>
      <c r="CN174" s="107"/>
    </row>
    <row r="175" customFormat="false" ht="15.5" hidden="false" customHeight="false" outlineLevel="0" collapsed="false">
      <c r="A175" s="107"/>
      <c r="B175" s="107"/>
      <c r="C175" s="107"/>
      <c r="D175" s="107"/>
      <c r="E175" s="107"/>
      <c r="F175" s="107"/>
      <c r="G175" s="107"/>
      <c r="H175" s="107"/>
      <c r="I175" s="107"/>
      <c r="J175" s="107"/>
      <c r="K175" s="107"/>
      <c r="L175" s="107"/>
      <c r="M175" s="105"/>
      <c r="N175" s="107"/>
      <c r="O175" s="107"/>
      <c r="P175" s="106"/>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c r="BS175" s="107"/>
      <c r="BT175" s="107"/>
      <c r="BU175" s="107"/>
      <c r="BV175" s="107"/>
      <c r="BW175" s="107"/>
      <c r="BX175" s="107"/>
      <c r="BY175" s="107"/>
      <c r="BZ175" s="107"/>
      <c r="CA175" s="107"/>
      <c r="CB175" s="107"/>
      <c r="CC175" s="107"/>
      <c r="CD175" s="107"/>
      <c r="CE175" s="107"/>
      <c r="CF175" s="107"/>
      <c r="CG175" s="107"/>
      <c r="CH175" s="107"/>
      <c r="CI175" s="107"/>
      <c r="CJ175" s="107"/>
      <c r="CK175" s="107"/>
      <c r="CL175" s="107"/>
      <c r="CM175" s="107"/>
      <c r="CN175" s="107"/>
    </row>
    <row r="176" customFormat="false" ht="15.5" hidden="false" customHeight="false" outlineLevel="0" collapsed="false">
      <c r="A176" s="107"/>
      <c r="B176" s="107"/>
      <c r="C176" s="107"/>
      <c r="D176" s="107"/>
      <c r="E176" s="107"/>
      <c r="F176" s="107"/>
      <c r="G176" s="107"/>
      <c r="H176" s="107"/>
      <c r="I176" s="107"/>
      <c r="J176" s="107"/>
      <c r="K176" s="107"/>
      <c r="L176" s="107"/>
      <c r="M176" s="105"/>
      <c r="N176" s="107"/>
      <c r="O176" s="107"/>
      <c r="P176" s="106"/>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c r="BC176" s="107"/>
      <c r="BD176" s="107"/>
      <c r="BE176" s="107"/>
      <c r="BF176" s="107"/>
      <c r="BG176" s="107"/>
      <c r="BH176" s="107"/>
      <c r="BI176" s="107"/>
      <c r="BJ176" s="107"/>
      <c r="BK176" s="107"/>
      <c r="BL176" s="107"/>
      <c r="BM176" s="107"/>
      <c r="BN176" s="107"/>
      <c r="BO176" s="107"/>
      <c r="BP176" s="107"/>
      <c r="BQ176" s="107"/>
      <c r="BR176" s="107"/>
      <c r="BS176" s="107"/>
      <c r="BT176" s="107"/>
      <c r="BU176" s="107"/>
      <c r="BV176" s="107"/>
      <c r="BW176" s="107"/>
      <c r="BX176" s="107"/>
      <c r="BY176" s="107"/>
      <c r="BZ176" s="107"/>
      <c r="CA176" s="107"/>
      <c r="CB176" s="107"/>
      <c r="CC176" s="107"/>
      <c r="CD176" s="107"/>
      <c r="CE176" s="107"/>
      <c r="CF176" s="107"/>
      <c r="CG176" s="107"/>
      <c r="CH176" s="107"/>
      <c r="CI176" s="107"/>
      <c r="CJ176" s="107"/>
      <c r="CK176" s="107"/>
      <c r="CL176" s="107"/>
      <c r="CM176" s="107"/>
      <c r="CN176" s="107"/>
    </row>
    <row r="177" customFormat="false" ht="15.5" hidden="false" customHeight="false" outlineLevel="0" collapsed="false">
      <c r="A177" s="107"/>
      <c r="B177" s="107"/>
      <c r="C177" s="107"/>
      <c r="D177" s="107"/>
      <c r="E177" s="107"/>
      <c r="F177" s="107"/>
      <c r="G177" s="107"/>
      <c r="H177" s="107"/>
      <c r="I177" s="107"/>
      <c r="J177" s="107"/>
      <c r="K177" s="107"/>
      <c r="L177" s="107"/>
      <c r="M177" s="105"/>
      <c r="N177" s="107"/>
      <c r="O177" s="107"/>
      <c r="P177" s="106"/>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c r="BS177" s="107"/>
      <c r="BT177" s="107"/>
      <c r="BU177" s="107"/>
      <c r="BV177" s="107"/>
      <c r="BW177" s="107"/>
      <c r="BX177" s="107"/>
      <c r="BY177" s="107"/>
      <c r="BZ177" s="107"/>
      <c r="CA177" s="107"/>
      <c r="CB177" s="107"/>
      <c r="CC177" s="107"/>
      <c r="CD177" s="107"/>
      <c r="CE177" s="107"/>
      <c r="CF177" s="107"/>
      <c r="CG177" s="107"/>
      <c r="CH177" s="107"/>
      <c r="CI177" s="107"/>
      <c r="CJ177" s="107"/>
      <c r="CK177" s="107"/>
      <c r="CL177" s="107"/>
      <c r="CM177" s="107"/>
      <c r="CN177" s="107"/>
    </row>
    <row r="178" customFormat="false" ht="15.5" hidden="false" customHeight="false" outlineLevel="0" collapsed="false">
      <c r="A178" s="107"/>
      <c r="B178" s="107"/>
      <c r="C178" s="107"/>
      <c r="D178" s="107"/>
      <c r="E178" s="107"/>
      <c r="F178" s="107"/>
      <c r="G178" s="107"/>
      <c r="H178" s="107"/>
      <c r="I178" s="107"/>
      <c r="J178" s="107"/>
      <c r="K178" s="107"/>
      <c r="L178" s="107"/>
      <c r="M178" s="105"/>
      <c r="N178" s="107"/>
      <c r="O178" s="107"/>
      <c r="P178" s="106"/>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c r="BS178" s="107"/>
      <c r="BT178" s="107"/>
      <c r="BU178" s="107"/>
      <c r="BV178" s="107"/>
      <c r="BW178" s="107"/>
      <c r="BX178" s="107"/>
      <c r="BY178" s="107"/>
      <c r="BZ178" s="107"/>
      <c r="CA178" s="107"/>
      <c r="CB178" s="107"/>
      <c r="CC178" s="107"/>
      <c r="CD178" s="107"/>
      <c r="CE178" s="107"/>
      <c r="CF178" s="107"/>
      <c r="CG178" s="107"/>
      <c r="CH178" s="107"/>
      <c r="CI178" s="107"/>
      <c r="CJ178" s="107"/>
      <c r="CK178" s="107"/>
      <c r="CL178" s="107"/>
      <c r="CM178" s="107"/>
      <c r="CN178" s="107"/>
    </row>
    <row r="179" customFormat="false" ht="15.5" hidden="false" customHeight="false" outlineLevel="0" collapsed="false">
      <c r="A179" s="107"/>
      <c r="B179" s="107"/>
      <c r="C179" s="107"/>
      <c r="D179" s="107"/>
      <c r="E179" s="107"/>
      <c r="F179" s="107"/>
      <c r="G179" s="107"/>
      <c r="H179" s="107"/>
      <c r="I179" s="107"/>
      <c r="J179" s="107"/>
      <c r="K179" s="107"/>
      <c r="L179" s="107"/>
      <c r="M179" s="105"/>
      <c r="N179" s="107"/>
      <c r="O179" s="107"/>
      <c r="P179" s="106"/>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c r="BS179" s="107"/>
      <c r="BT179" s="107"/>
      <c r="BU179" s="107"/>
      <c r="BV179" s="107"/>
      <c r="BW179" s="107"/>
      <c r="BX179" s="107"/>
      <c r="BY179" s="107"/>
      <c r="BZ179" s="107"/>
      <c r="CA179" s="107"/>
      <c r="CB179" s="107"/>
      <c r="CC179" s="107"/>
      <c r="CD179" s="107"/>
      <c r="CE179" s="107"/>
      <c r="CF179" s="107"/>
      <c r="CG179" s="107"/>
      <c r="CH179" s="107"/>
      <c r="CI179" s="107"/>
      <c r="CJ179" s="107"/>
      <c r="CK179" s="107"/>
      <c r="CL179" s="107"/>
      <c r="CM179" s="107"/>
      <c r="CN179" s="107"/>
    </row>
    <row r="180" customFormat="false" ht="15.5" hidden="false" customHeight="false" outlineLevel="0" collapsed="false">
      <c r="A180" s="107"/>
      <c r="B180" s="107"/>
      <c r="C180" s="107"/>
      <c r="D180" s="107"/>
      <c r="E180" s="107"/>
      <c r="F180" s="107"/>
      <c r="G180" s="107"/>
      <c r="H180" s="107"/>
      <c r="I180" s="107"/>
      <c r="J180" s="107"/>
      <c r="K180" s="107"/>
      <c r="L180" s="107"/>
      <c r="M180" s="105"/>
      <c r="N180" s="107"/>
      <c r="O180" s="107"/>
      <c r="P180" s="106"/>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c r="BS180" s="107"/>
      <c r="BT180" s="107"/>
      <c r="BU180" s="107"/>
      <c r="BV180" s="107"/>
      <c r="BW180" s="107"/>
      <c r="BX180" s="107"/>
      <c r="BY180" s="107"/>
      <c r="BZ180" s="107"/>
      <c r="CA180" s="107"/>
      <c r="CB180" s="107"/>
      <c r="CC180" s="107"/>
      <c r="CD180" s="107"/>
      <c r="CE180" s="107"/>
      <c r="CF180" s="107"/>
      <c r="CG180" s="107"/>
      <c r="CH180" s="107"/>
      <c r="CI180" s="107"/>
      <c r="CJ180" s="107"/>
      <c r="CK180" s="107"/>
      <c r="CL180" s="107"/>
      <c r="CM180" s="107"/>
      <c r="CN180" s="107"/>
    </row>
    <row r="181" customFormat="false" ht="15.5" hidden="false" customHeight="false" outlineLevel="0" collapsed="false">
      <c r="A181" s="107"/>
      <c r="B181" s="107"/>
      <c r="C181" s="107"/>
      <c r="D181" s="107"/>
      <c r="E181" s="107"/>
      <c r="F181" s="107"/>
      <c r="G181" s="107"/>
      <c r="H181" s="107"/>
      <c r="I181" s="107"/>
      <c r="J181" s="107"/>
      <c r="K181" s="107"/>
      <c r="L181" s="107"/>
      <c r="M181" s="105"/>
      <c r="N181" s="107"/>
      <c r="O181" s="107"/>
      <c r="P181" s="106"/>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c r="BS181" s="107"/>
      <c r="BT181" s="107"/>
      <c r="BU181" s="107"/>
      <c r="BV181" s="107"/>
      <c r="BW181" s="107"/>
      <c r="BX181" s="107"/>
      <c r="BY181" s="107"/>
      <c r="BZ181" s="107"/>
      <c r="CA181" s="107"/>
      <c r="CB181" s="107"/>
      <c r="CC181" s="107"/>
      <c r="CD181" s="107"/>
      <c r="CE181" s="107"/>
      <c r="CF181" s="107"/>
      <c r="CG181" s="107"/>
      <c r="CH181" s="107"/>
      <c r="CI181" s="107"/>
      <c r="CJ181" s="107"/>
      <c r="CK181" s="107"/>
      <c r="CL181" s="107"/>
      <c r="CM181" s="107"/>
      <c r="CN181" s="107"/>
    </row>
    <row r="182" customFormat="false" ht="15.5" hidden="false" customHeight="false" outlineLevel="0" collapsed="false">
      <c r="A182" s="107"/>
      <c r="B182" s="107"/>
      <c r="C182" s="107"/>
      <c r="D182" s="107"/>
      <c r="E182" s="107"/>
      <c r="F182" s="107"/>
      <c r="G182" s="107"/>
      <c r="H182" s="107"/>
      <c r="I182" s="107"/>
      <c r="J182" s="107"/>
      <c r="K182" s="107"/>
      <c r="L182" s="107"/>
      <c r="M182" s="105"/>
      <c r="N182" s="107"/>
      <c r="O182" s="107"/>
      <c r="P182" s="106"/>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c r="BS182" s="107"/>
      <c r="BT182" s="107"/>
      <c r="BU182" s="107"/>
      <c r="BV182" s="107"/>
      <c r="BW182" s="107"/>
      <c r="BX182" s="107"/>
      <c r="BY182" s="107"/>
      <c r="BZ182" s="107"/>
      <c r="CA182" s="107"/>
      <c r="CB182" s="107"/>
      <c r="CC182" s="107"/>
      <c r="CD182" s="107"/>
      <c r="CE182" s="107"/>
      <c r="CF182" s="107"/>
      <c r="CG182" s="107"/>
      <c r="CH182" s="107"/>
      <c r="CI182" s="107"/>
      <c r="CJ182" s="107"/>
      <c r="CK182" s="107"/>
      <c r="CL182" s="107"/>
      <c r="CM182" s="107"/>
      <c r="CN182" s="107"/>
    </row>
    <row r="183" customFormat="false" ht="15.5" hidden="false" customHeight="false" outlineLevel="0" collapsed="false">
      <c r="A183" s="107"/>
      <c r="B183" s="107"/>
      <c r="C183" s="107"/>
      <c r="D183" s="107"/>
      <c r="E183" s="107"/>
      <c r="F183" s="107"/>
      <c r="G183" s="107"/>
      <c r="H183" s="107"/>
      <c r="I183" s="107"/>
      <c r="J183" s="107"/>
      <c r="K183" s="107"/>
      <c r="L183" s="107"/>
      <c r="M183" s="105"/>
      <c r="N183" s="107"/>
      <c r="O183" s="107"/>
      <c r="P183" s="106"/>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c r="BS183" s="107"/>
      <c r="BT183" s="107"/>
      <c r="BU183" s="107"/>
      <c r="BV183" s="107"/>
      <c r="BW183" s="107"/>
      <c r="BX183" s="107"/>
      <c r="BY183" s="107"/>
      <c r="BZ183" s="107"/>
      <c r="CA183" s="107"/>
      <c r="CB183" s="107"/>
      <c r="CC183" s="107"/>
      <c r="CD183" s="107"/>
      <c r="CE183" s="107"/>
      <c r="CF183" s="107"/>
      <c r="CG183" s="107"/>
      <c r="CH183" s="107"/>
      <c r="CI183" s="107"/>
      <c r="CJ183" s="107"/>
      <c r="CK183" s="107"/>
      <c r="CL183" s="107"/>
      <c r="CM183" s="107"/>
      <c r="CN183" s="107"/>
    </row>
    <row r="184" customFormat="false" ht="15.5" hidden="false" customHeight="false" outlineLevel="0" collapsed="false">
      <c r="A184" s="107"/>
      <c r="B184" s="107"/>
      <c r="C184" s="107"/>
      <c r="D184" s="107"/>
      <c r="E184" s="107"/>
      <c r="F184" s="107"/>
      <c r="G184" s="107"/>
      <c r="H184" s="107"/>
      <c r="I184" s="107"/>
      <c r="J184" s="107"/>
      <c r="K184" s="107"/>
      <c r="L184" s="107"/>
      <c r="M184" s="105"/>
      <c r="N184" s="107"/>
      <c r="O184" s="107"/>
      <c r="P184" s="106"/>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c r="BS184" s="107"/>
      <c r="BT184" s="107"/>
      <c r="BU184" s="107"/>
      <c r="BV184" s="107"/>
      <c r="BW184" s="107"/>
      <c r="BX184" s="107"/>
      <c r="BY184" s="107"/>
      <c r="BZ184" s="107"/>
      <c r="CA184" s="107"/>
      <c r="CB184" s="107"/>
      <c r="CC184" s="107"/>
      <c r="CD184" s="107"/>
      <c r="CE184" s="107"/>
      <c r="CF184" s="107"/>
      <c r="CG184" s="107"/>
      <c r="CH184" s="107"/>
      <c r="CI184" s="107"/>
      <c r="CJ184" s="107"/>
      <c r="CK184" s="107"/>
      <c r="CL184" s="107"/>
      <c r="CM184" s="107"/>
      <c r="CN184" s="107"/>
    </row>
    <row r="185" customFormat="false" ht="15.5" hidden="false" customHeight="false" outlineLevel="0" collapsed="false">
      <c r="A185" s="107"/>
      <c r="B185" s="107"/>
      <c r="C185" s="107"/>
      <c r="D185" s="107"/>
      <c r="E185" s="107"/>
      <c r="F185" s="107"/>
      <c r="G185" s="107"/>
      <c r="H185" s="107"/>
      <c r="I185" s="107"/>
      <c r="J185" s="107"/>
      <c r="K185" s="107"/>
      <c r="L185" s="107"/>
      <c r="M185" s="105"/>
      <c r="N185" s="107"/>
      <c r="O185" s="107"/>
      <c r="P185" s="106"/>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c r="BS185" s="107"/>
      <c r="BT185" s="107"/>
      <c r="BU185" s="107"/>
      <c r="BV185" s="107"/>
      <c r="BW185" s="107"/>
      <c r="BX185" s="107"/>
      <c r="BY185" s="107"/>
      <c r="BZ185" s="107"/>
      <c r="CA185" s="107"/>
      <c r="CB185" s="107"/>
      <c r="CC185" s="107"/>
      <c r="CD185" s="107"/>
      <c r="CE185" s="107"/>
      <c r="CF185" s="107"/>
      <c r="CG185" s="107"/>
      <c r="CH185" s="107"/>
      <c r="CI185" s="107"/>
      <c r="CJ185" s="107"/>
      <c r="CK185" s="107"/>
      <c r="CL185" s="107"/>
      <c r="CM185" s="107"/>
      <c r="CN185" s="107"/>
    </row>
    <row r="186" customFormat="false" ht="15.5" hidden="false" customHeight="false" outlineLevel="0" collapsed="false">
      <c r="O186" s="103"/>
    </row>
    <row r="187" customFormat="false" ht="15.5" hidden="false" customHeight="false" outlineLevel="0" collapsed="false">
      <c r="O187" s="103"/>
    </row>
    <row r="188" customFormat="false" ht="15.5" hidden="false" customHeight="false" outlineLevel="0" collapsed="false">
      <c r="O188" s="103"/>
    </row>
    <row r="189" customFormat="false" ht="15.5" hidden="false" customHeight="false" outlineLevel="0" collapsed="false">
      <c r="O189" s="103"/>
    </row>
  </sheetData>
  <autoFilter ref="A4:CN185"/>
  <conditionalFormatting sqref="E186:E65375 E1:E2 D3:D4">
    <cfRule type="duplicateValues" priority="2" aboveAverage="0" equalAverage="0" bottom="0" percent="0" rank="0" text="" dxfId="21"/>
  </conditionalFormatting>
  <conditionalFormatting sqref="P5:P185">
    <cfRule type="expression" priority="3" aboveAverage="0" equalAverage="0" bottom="0" percent="0" rank="0" text="" dxfId="8">
      <formula>P5=""</formula>
    </cfRule>
  </conditionalFormatting>
  <conditionalFormatting sqref="A154:CN185 A74:CR153 E72:CR73 A5:CR71">
    <cfRule type="expression" priority="5" aboveAverage="0" equalAverage="0" bottom="0" percent="0" rank="0" text="" dxfId="22">
      <formula>IF($B5=2,1,0)</formula>
    </cfRule>
    <cfRule type="expression" priority="6" aboveAverage="0" equalAverage="0" bottom="0" percent="0" rank="0" text="" dxfId="23">
      <formula>IF($B5=1,1,0)</formula>
    </cfRule>
    <cfRule type="expression" priority="7" aboveAverage="0" equalAverage="0" bottom="0" percent="0" rank="0" text="" dxfId="24">
      <formula>IF($B5=3,1,0)</formula>
    </cfRule>
  </conditionalFormatting>
  <conditionalFormatting sqref="C72:C73">
    <cfRule type="expression" priority="8" aboveAverage="0" equalAverage="0" bottom="0" percent="0" rank="0" text="" dxfId="25">
      <formula>IF($B72=2,1,0)</formula>
    </cfRule>
    <cfRule type="expression" priority="9" aboveAverage="0" equalAverage="0" bottom="0" percent="0" rank="0" text="" dxfId="26">
      <formula>IF($B72=1,1,0)</formula>
    </cfRule>
    <cfRule type="expression" priority="10" aboveAverage="0" equalAverage="0" bottom="0" percent="0" rank="0" text="" dxfId="27">
      <formula>IF($B72=3,1,0)</formula>
    </cfRule>
  </conditionalFormatting>
  <conditionalFormatting sqref="D72:D73">
    <cfRule type="expression" priority="11" aboveAverage="0" equalAverage="0" bottom="0" percent="0" rank="0" text="" dxfId="28">
      <formula>IF($B72=2,1,0)</formula>
    </cfRule>
    <cfRule type="expression" priority="12" aboveAverage="0" equalAverage="0" bottom="0" percent="0" rank="0" text="" dxfId="29">
      <formula>IF($B72=1,1,0)</formula>
    </cfRule>
    <cfRule type="expression" priority="13" aboveAverage="0" equalAverage="0" bottom="0" percent="0" rank="0" text="" dxfId="30">
      <formula>IF($B72=3,1,0)</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4" operator="greaterThanOrEqual" id="{54AA2A58-8E14-4CE9-96BC-7CE8E7668357}">
            <xm:f>1-'Data completeness'!$B$3</xm:f>
            <x14:dxf>
              <font>
                <color rgb="FF9C0006"/>
              </font>
              <fill>
                <patternFill>
                  <bgColor rgb="FFFFC7CE"/>
                </patternFill>
              </fill>
            </x14:dxf>
          </x14:cfRule>
          <xm:sqref>P5:P185</xm:sqref>
        </x14:conditionalFormatting>
        <x14:conditionalFormatting xmlns:xm="http://schemas.microsoft.com/office/excel/2006/main">
          <x14:cfRule type="cellIs" priority="14" operator="greaterThan" id="{6C84882D-D970-4499-A1B1-A39E713BFE26}">
            <xm:f>1-'Data completeness'!$B$2</xm:f>
            <x14:dxf>
              <font>
                <color rgb="FF9C0006"/>
              </font>
              <fill>
                <patternFill>
                  <bgColor rgb="FFFFC7CE"/>
                </patternFill>
              </fill>
            </x14:dxf>
          </x14:cfRule>
          <xm:sqref>Q1:CR1</xm:sqref>
        </x14:conditionalFormatting>
        <x14:conditionalFormatting xmlns:xm="http://schemas.microsoft.com/office/excel/2006/main">
          <x14:cfRule type="iconSet" priority="15" id="{1FE1EE66-D6B0-45AC-B364-644650AEC3A4}">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M74:M185 M5:M71</xm:sqref>
        </x14:conditionalFormatting>
        <x14:conditionalFormatting xmlns:xm="http://schemas.microsoft.com/office/excel/2006/main">
          <x14:cfRule type="iconSet" priority="16" id="{2137EF69-D992-4590-94E7-2ADAC656B21B}">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M72:M73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U154"/>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2" ySplit="3" topLeftCell="C84" activePane="bottomRight" state="frozen"/>
      <selection pane="topLeft" activeCell="A1" activeCellId="0" sqref="A1"/>
      <selection pane="topRight" activeCell="C1" activeCellId="0" sqref="C1"/>
      <selection pane="bottomLeft" activeCell="A84" activeCellId="0" sqref="A84"/>
      <selection pane="bottomRight" activeCell="B98" activeCellId="0" sqref="B98"/>
    </sheetView>
  </sheetViews>
  <sheetFormatPr defaultColWidth="12.45703125" defaultRowHeight="14.5" zeroHeight="false" outlineLevelRow="0" outlineLevelCol="0"/>
  <cols>
    <col collapsed="false" customWidth="true" hidden="false" outlineLevel="0" max="3" min="3" style="0" width="38.58"/>
    <col collapsed="false" customWidth="true" hidden="false" outlineLevel="0" max="4" min="4" style="0" width="33.47"/>
    <col collapsed="false" customWidth="true" hidden="false" outlineLevel="0" max="13" min="13" style="0" width="27.18"/>
    <col collapsed="false" customWidth="true" hidden="false" outlineLevel="0" max="14" min="14" style="0" width="9.63"/>
    <col collapsed="false" customWidth="true" hidden="false" outlineLevel="0" max="17" min="17" style="0" width="11.17"/>
  </cols>
  <sheetData>
    <row r="1" customFormat="false" ht="15.5" hidden="false" customHeight="false" outlineLevel="0" collapsed="false">
      <c r="A1" s="92" t="s">
        <v>112</v>
      </c>
      <c r="B1" s="92"/>
      <c r="C1" s="92"/>
      <c r="D1" s="118"/>
      <c r="E1" s="118"/>
      <c r="F1" s="118"/>
      <c r="G1" s="118"/>
      <c r="H1" s="118"/>
      <c r="I1" s="118"/>
      <c r="J1" s="118"/>
      <c r="K1" s="118"/>
      <c r="L1" s="118"/>
      <c r="M1" s="118"/>
      <c r="N1" s="118"/>
      <c r="O1" s="118"/>
      <c r="P1" s="118"/>
      <c r="R1" s="118" t="s">
        <v>113</v>
      </c>
      <c r="S1" s="119" t="n">
        <v>0</v>
      </c>
      <c r="T1" s="119" t="n">
        <v>0</v>
      </c>
      <c r="U1" s="119" t="n">
        <v>0.063</v>
      </c>
      <c r="V1" s="119" t="n">
        <v>0.025</v>
      </c>
      <c r="W1" s="119" t="n">
        <v>0</v>
      </c>
      <c r="X1" s="119" t="n">
        <v>0.075</v>
      </c>
      <c r="Y1" s="119" t="n">
        <v>0</v>
      </c>
      <c r="Z1" s="119" t="n">
        <v>0.05</v>
      </c>
      <c r="AA1" s="119" t="n">
        <v>0.075</v>
      </c>
      <c r="AB1" s="119" t="n">
        <v>0.025</v>
      </c>
      <c r="AC1" s="119" t="n">
        <v>0.025</v>
      </c>
      <c r="AD1" s="119" t="n">
        <v>0.05</v>
      </c>
      <c r="AE1" s="119" t="n">
        <v>0.013</v>
      </c>
      <c r="AF1" s="119" t="n">
        <v>0.113</v>
      </c>
      <c r="AG1" s="119" t="n">
        <v>0.013</v>
      </c>
      <c r="AH1" s="119" t="n">
        <v>0.063</v>
      </c>
      <c r="AI1" s="119" t="n">
        <v>0</v>
      </c>
      <c r="AJ1" s="119" t="n">
        <v>0</v>
      </c>
      <c r="AK1" s="119" t="n">
        <v>0.025</v>
      </c>
      <c r="AL1" s="119" t="n">
        <v>0.05</v>
      </c>
      <c r="AM1" s="119" t="n">
        <v>0</v>
      </c>
      <c r="AN1" s="119" t="n">
        <v>0</v>
      </c>
      <c r="AO1" s="119" t="n">
        <v>0</v>
      </c>
      <c r="AP1" s="119" t="n">
        <v>0.113</v>
      </c>
      <c r="AQ1" s="119" t="n">
        <v>0</v>
      </c>
      <c r="AR1" s="119" t="n">
        <v>0.1</v>
      </c>
      <c r="AS1" s="119" t="n">
        <v>0.013</v>
      </c>
      <c r="AT1" s="119" t="n">
        <v>0.025</v>
      </c>
      <c r="AU1" s="119" t="n">
        <v>0</v>
      </c>
      <c r="AV1" s="119" t="n">
        <v>0.1</v>
      </c>
      <c r="AW1" s="119" t="n">
        <v>0.025</v>
      </c>
      <c r="AX1" s="119" t="n">
        <v>0</v>
      </c>
      <c r="AY1" s="119" t="n">
        <v>0</v>
      </c>
      <c r="AZ1" s="119" t="n">
        <v>0.125</v>
      </c>
      <c r="BA1" s="119" t="n">
        <v>0.013</v>
      </c>
      <c r="BB1" s="119" t="n">
        <v>0.063</v>
      </c>
      <c r="BC1" s="119" t="n">
        <v>0</v>
      </c>
      <c r="BD1" s="119" t="n">
        <v>0</v>
      </c>
      <c r="BE1" s="119" t="n">
        <v>0.013</v>
      </c>
      <c r="BF1" s="119" t="n">
        <v>0.013</v>
      </c>
      <c r="BG1" s="119" t="n">
        <v>0</v>
      </c>
      <c r="BH1" s="119" t="n">
        <v>0.013</v>
      </c>
      <c r="BI1" s="119" t="n">
        <v>0.113</v>
      </c>
      <c r="BJ1" s="119" t="n">
        <v>0.025</v>
      </c>
      <c r="BK1" s="119" t="n">
        <v>0.075</v>
      </c>
      <c r="BL1" s="119" t="n">
        <v>0.063</v>
      </c>
      <c r="BM1" s="119" t="n">
        <v>0</v>
      </c>
      <c r="BN1" s="119" t="n">
        <v>0.038</v>
      </c>
      <c r="BO1" s="119" t="n">
        <v>0.05</v>
      </c>
      <c r="BP1" s="119" t="n">
        <v>0</v>
      </c>
      <c r="BQ1" s="119" t="n">
        <v>0.013</v>
      </c>
      <c r="BR1" s="119" t="n">
        <v>0.025</v>
      </c>
      <c r="BS1" s="119" t="n">
        <v>0.038</v>
      </c>
      <c r="BT1" s="119" t="n">
        <v>0</v>
      </c>
      <c r="BU1" s="119" t="n">
        <v>0</v>
      </c>
      <c r="BV1" s="119" t="n">
        <v>0.013</v>
      </c>
      <c r="BW1" s="119" t="n">
        <v>0</v>
      </c>
      <c r="BX1" s="119" t="n">
        <v>0.1</v>
      </c>
      <c r="BY1" s="119" t="n">
        <v>0.025</v>
      </c>
      <c r="BZ1" s="119" t="n">
        <v>0.013</v>
      </c>
      <c r="CA1" s="119" t="n">
        <v>0.013</v>
      </c>
      <c r="CB1" s="119" t="n">
        <v>0</v>
      </c>
      <c r="CC1" s="119" t="n">
        <v>0.138</v>
      </c>
      <c r="CD1" s="119" t="n">
        <v>0.063</v>
      </c>
      <c r="CE1" s="119" t="n">
        <v>0.038</v>
      </c>
      <c r="CF1" s="119" t="n">
        <v>0.013</v>
      </c>
      <c r="CG1" s="119" t="n">
        <v>0.013</v>
      </c>
      <c r="CH1" s="119" t="n">
        <v>0.113</v>
      </c>
      <c r="CI1" s="119" t="n">
        <v>0.075</v>
      </c>
      <c r="CJ1" s="119" t="n">
        <v>0</v>
      </c>
      <c r="CK1" s="119" t="n">
        <v>0.075</v>
      </c>
      <c r="CL1" s="119" t="n">
        <v>0.075</v>
      </c>
      <c r="CM1" s="119" t="n">
        <v>0.075</v>
      </c>
      <c r="CN1" s="119" t="n">
        <v>0.063</v>
      </c>
      <c r="CO1" s="119" t="n">
        <v>0</v>
      </c>
      <c r="CP1" s="119" t="n">
        <v>0</v>
      </c>
      <c r="CQ1" s="119" t="n">
        <v>0</v>
      </c>
      <c r="CR1" s="119" t="n">
        <v>0.05</v>
      </c>
      <c r="CS1" s="119" t="n">
        <v>0.038</v>
      </c>
      <c r="CT1" s="119" t="n">
        <v>0.013</v>
      </c>
      <c r="CU1" s="118"/>
    </row>
    <row r="2" customFormat="false" ht="15.5" hidden="false" customHeight="false" outlineLevel="0" collapsed="false">
      <c r="A2" s="97"/>
      <c r="B2" s="97"/>
      <c r="C2" s="97"/>
      <c r="D2" s="97"/>
      <c r="E2" s="97"/>
      <c r="F2" s="97"/>
      <c r="G2" s="97"/>
      <c r="H2" s="97"/>
      <c r="I2" s="97"/>
      <c r="J2" s="97"/>
      <c r="K2" s="97"/>
      <c r="L2" s="97"/>
      <c r="M2" s="97"/>
      <c r="N2" s="97"/>
      <c r="O2" s="97"/>
      <c r="P2" s="97"/>
      <c r="Q2" s="90"/>
      <c r="R2" s="97"/>
      <c r="S2" s="97" t="s">
        <v>114</v>
      </c>
      <c r="T2" s="97" t="s">
        <v>115</v>
      </c>
      <c r="U2" s="97" t="s">
        <v>116</v>
      </c>
      <c r="V2" s="97" t="s">
        <v>117</v>
      </c>
      <c r="W2" s="97" t="s">
        <v>118</v>
      </c>
      <c r="X2" s="97" t="s">
        <v>119</v>
      </c>
      <c r="Y2" s="97" t="s">
        <v>120</v>
      </c>
      <c r="Z2" s="97" t="s">
        <v>121</v>
      </c>
      <c r="AA2" s="97" t="s">
        <v>122</v>
      </c>
      <c r="AB2" s="97" t="s">
        <v>123</v>
      </c>
      <c r="AC2" s="97" t="s">
        <v>124</v>
      </c>
      <c r="AD2" s="97" t="s">
        <v>125</v>
      </c>
      <c r="AE2" s="97" t="s">
        <v>126</v>
      </c>
      <c r="AF2" s="97" t="s">
        <v>127</v>
      </c>
      <c r="AG2" s="97" t="s">
        <v>128</v>
      </c>
      <c r="AH2" s="97" t="s">
        <v>129</v>
      </c>
      <c r="AI2" s="97" t="s">
        <v>130</v>
      </c>
      <c r="AJ2" s="97" t="s">
        <v>131</v>
      </c>
      <c r="AK2" s="97" t="s">
        <v>132</v>
      </c>
      <c r="AL2" s="97" t="s">
        <v>133</v>
      </c>
      <c r="AM2" s="97" t="s">
        <v>134</v>
      </c>
      <c r="AN2" s="97" t="s">
        <v>135</v>
      </c>
      <c r="AO2" s="97" t="s">
        <v>136</v>
      </c>
      <c r="AP2" s="97" t="s">
        <v>137</v>
      </c>
      <c r="AQ2" s="97" t="s">
        <v>138</v>
      </c>
      <c r="AR2" s="97" t="s">
        <v>139</v>
      </c>
      <c r="AS2" s="97" t="s">
        <v>140</v>
      </c>
      <c r="AT2" s="97" t="s">
        <v>141</v>
      </c>
      <c r="AU2" s="97" t="s">
        <v>142</v>
      </c>
      <c r="AV2" s="97" t="s">
        <v>143</v>
      </c>
      <c r="AW2" s="97" t="s">
        <v>144</v>
      </c>
      <c r="AX2" s="97" t="s">
        <v>145</v>
      </c>
      <c r="AY2" s="97" t="s">
        <v>146</v>
      </c>
      <c r="AZ2" s="97" t="s">
        <v>147</v>
      </c>
      <c r="BA2" s="97" t="s">
        <v>148</v>
      </c>
      <c r="BB2" s="97" t="s">
        <v>149</v>
      </c>
      <c r="BC2" s="97" t="s">
        <v>150</v>
      </c>
      <c r="BD2" s="97" t="s">
        <v>151</v>
      </c>
      <c r="BE2" s="97" t="s">
        <v>152</v>
      </c>
      <c r="BF2" s="97" t="s">
        <v>153</v>
      </c>
      <c r="BG2" s="97" t="s">
        <v>154</v>
      </c>
      <c r="BH2" s="97" t="s">
        <v>155</v>
      </c>
      <c r="BI2" s="97" t="s">
        <v>156</v>
      </c>
      <c r="BJ2" s="97" t="s">
        <v>157</v>
      </c>
      <c r="BK2" s="97" t="s">
        <v>158</v>
      </c>
      <c r="BL2" s="97" t="s">
        <v>159</v>
      </c>
      <c r="BM2" s="97" t="s">
        <v>160</v>
      </c>
      <c r="BN2" s="97" t="s">
        <v>161</v>
      </c>
      <c r="BO2" s="97" t="s">
        <v>162</v>
      </c>
      <c r="BP2" s="97" t="s">
        <v>163</v>
      </c>
      <c r="BQ2" s="97" t="s">
        <v>164</v>
      </c>
      <c r="BR2" s="97" t="s">
        <v>165</v>
      </c>
      <c r="BS2" s="97" t="s">
        <v>166</v>
      </c>
      <c r="BT2" s="97" t="s">
        <v>167</v>
      </c>
      <c r="BU2" s="97" t="s">
        <v>168</v>
      </c>
      <c r="BV2" s="97" t="s">
        <v>169</v>
      </c>
      <c r="BW2" s="97" t="s">
        <v>170</v>
      </c>
      <c r="BX2" s="97" t="s">
        <v>171</v>
      </c>
      <c r="BY2" s="97" t="s">
        <v>172</v>
      </c>
      <c r="BZ2" s="97" t="s">
        <v>173</v>
      </c>
      <c r="CA2" s="97" t="s">
        <v>174</v>
      </c>
      <c r="CB2" s="97" t="s">
        <v>175</v>
      </c>
      <c r="CC2" s="97" t="s">
        <v>176</v>
      </c>
      <c r="CD2" s="97" t="s">
        <v>177</v>
      </c>
      <c r="CE2" s="97" t="s">
        <v>178</v>
      </c>
      <c r="CF2" s="97" t="s">
        <v>179</v>
      </c>
      <c r="CG2" s="97" t="s">
        <v>180</v>
      </c>
      <c r="CH2" s="97" t="s">
        <v>181</v>
      </c>
      <c r="CI2" s="97" t="s">
        <v>182</v>
      </c>
      <c r="CJ2" s="97" t="s">
        <v>183</v>
      </c>
      <c r="CK2" s="97" t="s">
        <v>184</v>
      </c>
      <c r="CL2" s="97" t="s">
        <v>185</v>
      </c>
      <c r="CM2" s="97" t="s">
        <v>186</v>
      </c>
      <c r="CN2" s="97" t="s">
        <v>187</v>
      </c>
      <c r="CO2" s="97" t="s">
        <v>188</v>
      </c>
      <c r="CP2" s="97" t="s">
        <v>189</v>
      </c>
      <c r="CQ2" s="97" t="s">
        <v>190</v>
      </c>
      <c r="CR2" s="97" t="s">
        <v>191</v>
      </c>
      <c r="CS2" s="97" t="s">
        <v>192</v>
      </c>
      <c r="CT2" s="97" t="s">
        <v>193</v>
      </c>
      <c r="CU2" s="120" t="s">
        <v>274</v>
      </c>
    </row>
    <row r="3" customFormat="false" ht="15.5" hidden="false" customHeight="false" outlineLevel="0" collapsed="false">
      <c r="A3" s="99" t="s">
        <v>197</v>
      </c>
      <c r="B3" s="99" t="s">
        <v>196</v>
      </c>
      <c r="C3" s="99" t="s">
        <v>198</v>
      </c>
      <c r="D3" s="99" t="s">
        <v>199</v>
      </c>
      <c r="E3" s="99" t="s">
        <v>200</v>
      </c>
      <c r="F3" s="99" t="s">
        <v>269</v>
      </c>
      <c r="G3" s="99" t="s">
        <v>270</v>
      </c>
      <c r="H3" s="99" t="s">
        <v>19</v>
      </c>
      <c r="I3" s="99" t="s">
        <v>220</v>
      </c>
      <c r="J3" s="99" t="s">
        <v>275</v>
      </c>
      <c r="K3" s="99" t="s">
        <v>221</v>
      </c>
      <c r="L3" s="99" t="s">
        <v>222</v>
      </c>
      <c r="M3" s="99" t="s">
        <v>276</v>
      </c>
      <c r="N3" s="99" t="s">
        <v>277</v>
      </c>
      <c r="O3" s="99" t="s">
        <v>271</v>
      </c>
      <c r="P3" s="99" t="s">
        <v>224</v>
      </c>
      <c r="Q3" s="99" t="s">
        <v>278</v>
      </c>
      <c r="R3" s="99" t="s">
        <v>215</v>
      </c>
      <c r="S3" s="99" t="s">
        <v>32</v>
      </c>
      <c r="T3" s="99" t="s">
        <v>33</v>
      </c>
      <c r="U3" s="99" t="s">
        <v>34</v>
      </c>
      <c r="V3" s="99" t="s">
        <v>35</v>
      </c>
      <c r="W3" s="99" t="s">
        <v>36</v>
      </c>
      <c r="X3" s="99" t="s">
        <v>37</v>
      </c>
      <c r="Y3" s="99" t="s">
        <v>38</v>
      </c>
      <c r="Z3" s="99" t="s">
        <v>39</v>
      </c>
      <c r="AA3" s="99" t="s">
        <v>99</v>
      </c>
      <c r="AB3" s="99" t="s">
        <v>40</v>
      </c>
      <c r="AC3" s="99" t="s">
        <v>41</v>
      </c>
      <c r="AD3" s="99" t="s">
        <v>42</v>
      </c>
      <c r="AE3" s="99" t="s">
        <v>43</v>
      </c>
      <c r="AF3" s="99" t="s">
        <v>44</v>
      </c>
      <c r="AG3" s="99" t="s">
        <v>45</v>
      </c>
      <c r="AH3" s="99" t="s">
        <v>46</v>
      </c>
      <c r="AI3" s="99" t="s">
        <v>47</v>
      </c>
      <c r="AJ3" s="99" t="s">
        <v>48</v>
      </c>
      <c r="AK3" s="99" t="s">
        <v>49</v>
      </c>
      <c r="AL3" s="99" t="s">
        <v>14</v>
      </c>
      <c r="AM3" s="99" t="s">
        <v>50</v>
      </c>
      <c r="AN3" s="99" t="s">
        <v>51</v>
      </c>
      <c r="AO3" s="99" t="s">
        <v>52</v>
      </c>
      <c r="AP3" s="99" t="s">
        <v>53</v>
      </c>
      <c r="AQ3" s="99" t="s">
        <v>54</v>
      </c>
      <c r="AR3" s="99" t="s">
        <v>3</v>
      </c>
      <c r="AS3" s="99" t="s">
        <v>55</v>
      </c>
      <c r="AT3" s="99" t="s">
        <v>56</v>
      </c>
      <c r="AU3" s="99" t="s">
        <v>57</v>
      </c>
      <c r="AV3" s="99" t="s">
        <v>58</v>
      </c>
      <c r="AW3" s="99" t="s">
        <v>59</v>
      </c>
      <c r="AX3" s="99" t="s">
        <v>60</v>
      </c>
      <c r="AY3" s="99" t="s">
        <v>61</v>
      </c>
      <c r="AZ3" s="99" t="s">
        <v>62</v>
      </c>
      <c r="BA3" s="99" t="s">
        <v>63</v>
      </c>
      <c r="BB3" s="99" t="s">
        <v>64</v>
      </c>
      <c r="BC3" s="99" t="s">
        <v>65</v>
      </c>
      <c r="BD3" s="99" t="s">
        <v>66</v>
      </c>
      <c r="BE3" s="99" t="s">
        <v>67</v>
      </c>
      <c r="BF3" s="99" t="s">
        <v>68</v>
      </c>
      <c r="BG3" s="99" t="s">
        <v>69</v>
      </c>
      <c r="BH3" s="99" t="s">
        <v>70</v>
      </c>
      <c r="BI3" s="99" t="s">
        <v>71</v>
      </c>
      <c r="BJ3" s="99" t="s">
        <v>72</v>
      </c>
      <c r="BK3" s="99" t="s">
        <v>73</v>
      </c>
      <c r="BL3" s="99" t="s">
        <v>74</v>
      </c>
      <c r="BM3" s="99" t="s">
        <v>75</v>
      </c>
      <c r="BN3" s="99" t="s">
        <v>76</v>
      </c>
      <c r="BO3" s="99" t="s">
        <v>77</v>
      </c>
      <c r="BP3" s="99" t="s">
        <v>78</v>
      </c>
      <c r="BQ3" s="99" t="s">
        <v>79</v>
      </c>
      <c r="BR3" s="99" t="s">
        <v>80</v>
      </c>
      <c r="BS3" s="99" t="s">
        <v>81</v>
      </c>
      <c r="BT3" s="99" t="s">
        <v>82</v>
      </c>
      <c r="BU3" s="99" t="s">
        <v>83</v>
      </c>
      <c r="BV3" s="99" t="s">
        <v>84</v>
      </c>
      <c r="BW3" s="99" t="s">
        <v>85</v>
      </c>
      <c r="BX3" s="99" t="s">
        <v>86</v>
      </c>
      <c r="BY3" s="99" t="s">
        <v>87</v>
      </c>
      <c r="BZ3" s="99" t="s">
        <v>88</v>
      </c>
      <c r="CA3" s="99" t="s">
        <v>89</v>
      </c>
      <c r="CB3" s="99" t="s">
        <v>90</v>
      </c>
      <c r="CC3" s="99" t="s">
        <v>91</v>
      </c>
      <c r="CD3" s="99" t="s">
        <v>92</v>
      </c>
      <c r="CE3" s="99" t="s">
        <v>93</v>
      </c>
      <c r="CF3" s="99" t="s">
        <v>94</v>
      </c>
      <c r="CG3" s="99" t="s">
        <v>95</v>
      </c>
      <c r="CH3" s="99" t="s">
        <v>96</v>
      </c>
      <c r="CI3" s="99" t="s">
        <v>97</v>
      </c>
      <c r="CJ3" s="99" t="s">
        <v>98</v>
      </c>
      <c r="CK3" s="99" t="s">
        <v>100</v>
      </c>
      <c r="CL3" s="99" t="s">
        <v>101</v>
      </c>
      <c r="CM3" s="99" t="s">
        <v>102</v>
      </c>
      <c r="CN3" s="99" t="s">
        <v>103</v>
      </c>
      <c r="CO3" s="99" t="s">
        <v>104</v>
      </c>
      <c r="CP3" s="99" t="s">
        <v>105</v>
      </c>
      <c r="CQ3" s="99" t="s">
        <v>106</v>
      </c>
      <c r="CR3" s="99" t="s">
        <v>107</v>
      </c>
      <c r="CS3" s="99" t="s">
        <v>108</v>
      </c>
      <c r="CT3" s="99" t="s">
        <v>109</v>
      </c>
      <c r="CU3" s="99" t="n">
        <f aca="false">COUNTA(S3:CT3)</f>
        <v>80</v>
      </c>
    </row>
    <row r="4" customFormat="false" ht="15.5" hidden="false" customHeight="false" outlineLevel="0" collapsed="false">
      <c r="A4" s="103" t="n">
        <v>0</v>
      </c>
      <c r="B4" s="103" t="n">
        <v>0</v>
      </c>
      <c r="C4" s="103"/>
      <c r="D4" s="103" t="s">
        <v>279</v>
      </c>
      <c r="E4" s="103"/>
      <c r="F4" s="103"/>
      <c r="G4" s="103"/>
      <c r="H4" s="103"/>
      <c r="I4" s="103"/>
      <c r="J4" s="103"/>
      <c r="K4" s="103"/>
      <c r="L4" s="103"/>
      <c r="M4" s="103"/>
      <c r="N4" s="103" t="n">
        <v>1</v>
      </c>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3"/>
      <c r="BS4" s="103"/>
      <c r="BT4" s="103"/>
      <c r="BU4" s="103"/>
      <c r="BV4" s="103"/>
      <c r="BW4" s="103"/>
      <c r="BX4" s="103"/>
      <c r="BY4" s="103"/>
      <c r="BZ4" s="103"/>
      <c r="CA4" s="103"/>
      <c r="CB4" s="103"/>
      <c r="CC4" s="103"/>
      <c r="CD4" s="103"/>
      <c r="CE4" s="103"/>
      <c r="CF4" s="103"/>
      <c r="CG4" s="103"/>
      <c r="CH4" s="103"/>
      <c r="CI4" s="103"/>
      <c r="CJ4" s="103"/>
      <c r="CK4" s="103"/>
      <c r="CL4" s="103"/>
      <c r="CM4" s="103"/>
      <c r="CN4" s="103"/>
      <c r="CO4" s="103"/>
      <c r="CP4" s="103"/>
      <c r="CQ4" s="103"/>
      <c r="CR4" s="103"/>
      <c r="CS4" s="103"/>
      <c r="CT4" s="103"/>
      <c r="CU4" s="103"/>
    </row>
    <row r="5" customFormat="false" ht="15.5" hidden="false" customHeight="false" outlineLevel="0" collapsed="false">
      <c r="A5" s="121" t="n">
        <v>1</v>
      </c>
      <c r="B5" s="121" t="n">
        <v>1000</v>
      </c>
      <c r="C5" s="121"/>
      <c r="D5" s="121" t="s">
        <v>280</v>
      </c>
      <c r="E5" s="121" t="s">
        <v>281</v>
      </c>
      <c r="F5" s="121"/>
      <c r="G5" s="121"/>
      <c r="H5" s="121"/>
      <c r="I5" s="121"/>
      <c r="J5" s="121"/>
      <c r="K5" s="121"/>
      <c r="L5" s="121"/>
      <c r="M5" s="121"/>
      <c r="N5" s="121" t="n">
        <v>1</v>
      </c>
      <c r="O5" s="121"/>
      <c r="P5" s="121"/>
      <c r="Q5" s="121" t="s">
        <v>282</v>
      </c>
      <c r="R5" s="121" t="s">
        <v>282</v>
      </c>
      <c r="S5" s="121"/>
      <c r="T5" s="121"/>
      <c r="U5" s="121"/>
      <c r="V5" s="121"/>
      <c r="W5" s="121"/>
      <c r="X5" s="121"/>
      <c r="Y5" s="121"/>
      <c r="Z5" s="121"/>
      <c r="AA5" s="121"/>
      <c r="AB5" s="121"/>
      <c r="AC5" s="121"/>
      <c r="AD5" s="121"/>
      <c r="AE5" s="121"/>
      <c r="AF5" s="121"/>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row>
    <row r="6" customFormat="false" ht="15.5" hidden="false" customHeight="false" outlineLevel="0" collapsed="false">
      <c r="A6" s="122" t="n">
        <v>2</v>
      </c>
      <c r="B6" s="122" t="n">
        <v>1100</v>
      </c>
      <c r="C6" s="122"/>
      <c r="D6" s="122" t="s">
        <v>283</v>
      </c>
      <c r="E6" s="122" t="s">
        <v>284</v>
      </c>
      <c r="F6" s="122"/>
      <c r="G6" s="122"/>
      <c r="H6" s="122"/>
      <c r="I6" s="122"/>
      <c r="J6" s="122"/>
      <c r="K6" s="122"/>
      <c r="L6" s="122"/>
      <c r="M6" s="122"/>
      <c r="N6" s="122" t="n">
        <v>1</v>
      </c>
      <c r="O6" s="122"/>
      <c r="P6" s="122"/>
      <c r="Q6" s="122" t="s">
        <v>282</v>
      </c>
      <c r="R6" s="122" t="s">
        <v>282</v>
      </c>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3"/>
      <c r="BX6" s="123"/>
      <c r="BY6" s="123"/>
      <c r="BZ6" s="123"/>
      <c r="CA6" s="123"/>
      <c r="CB6" s="123"/>
      <c r="CC6" s="123"/>
      <c r="CD6" s="123"/>
      <c r="CE6" s="123"/>
      <c r="CF6" s="123"/>
      <c r="CG6" s="123"/>
      <c r="CH6" s="123"/>
      <c r="CI6" s="123"/>
      <c r="CJ6" s="123"/>
      <c r="CK6" s="122"/>
      <c r="CL6" s="122"/>
      <c r="CM6" s="122"/>
      <c r="CN6" s="122"/>
      <c r="CO6" s="122"/>
      <c r="CP6" s="122"/>
      <c r="CQ6" s="122"/>
      <c r="CR6" s="122"/>
      <c r="CS6" s="122"/>
      <c r="CT6" s="122"/>
      <c r="CU6" s="122"/>
    </row>
    <row r="7" customFormat="false" ht="15.5" hidden="false" customHeight="false" outlineLevel="0" collapsed="false">
      <c r="A7" s="118" t="n">
        <v>3</v>
      </c>
      <c r="B7" s="118" t="n">
        <v>1110</v>
      </c>
      <c r="C7" s="118" t="s">
        <v>285</v>
      </c>
      <c r="D7" s="118"/>
      <c r="E7" s="118"/>
      <c r="F7" s="118"/>
      <c r="G7" s="118"/>
      <c r="H7" s="118"/>
      <c r="I7" s="118"/>
      <c r="J7" s="118"/>
      <c r="K7" s="118"/>
      <c r="L7" s="118"/>
      <c r="M7" s="118"/>
      <c r="N7" s="118" t="n">
        <v>1</v>
      </c>
      <c r="O7" s="118"/>
      <c r="P7" s="118"/>
      <c r="Q7" s="105" t="str">
        <f aca="false" t="array" ref="Q7:Q7">IFERROR(SKEW(IF(ISNUMBER(S7:CT7),S7:CT7,"")),"")</f>
        <v/>
      </c>
      <c r="R7" s="118"/>
      <c r="S7" s="124"/>
      <c r="T7" s="124"/>
      <c r="U7" s="124"/>
      <c r="V7" s="124"/>
      <c r="W7" s="124"/>
      <c r="X7" s="124"/>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24"/>
      <c r="AX7" s="124"/>
      <c r="AY7" s="124"/>
      <c r="AZ7" s="124"/>
      <c r="BA7" s="124"/>
      <c r="BB7" s="124"/>
      <c r="BC7" s="124"/>
      <c r="BD7" s="124"/>
      <c r="BE7" s="124"/>
      <c r="BF7" s="124"/>
      <c r="BG7" s="124"/>
      <c r="BH7" s="124"/>
      <c r="BI7" s="124"/>
      <c r="BJ7" s="124"/>
      <c r="BK7" s="124"/>
      <c r="BL7" s="124"/>
      <c r="BM7" s="124"/>
      <c r="BN7" s="124"/>
      <c r="BO7" s="124"/>
      <c r="BP7" s="124"/>
      <c r="BQ7" s="124"/>
      <c r="BR7" s="124"/>
      <c r="BS7" s="124"/>
      <c r="BT7" s="124"/>
      <c r="BU7" s="124"/>
      <c r="BV7" s="124"/>
      <c r="BW7" s="124"/>
      <c r="BX7" s="124"/>
      <c r="BY7" s="124"/>
      <c r="BZ7" s="124"/>
      <c r="CA7" s="124"/>
      <c r="CB7" s="124"/>
      <c r="CC7" s="124"/>
      <c r="CD7" s="124"/>
      <c r="CE7" s="124"/>
      <c r="CF7" s="124"/>
      <c r="CG7" s="124"/>
      <c r="CH7" s="124"/>
      <c r="CI7" s="124"/>
      <c r="CJ7" s="124"/>
      <c r="CK7" s="118"/>
      <c r="CL7" s="118"/>
      <c r="CM7" s="118"/>
      <c r="CN7" s="118"/>
      <c r="CO7" s="118"/>
      <c r="CP7" s="118"/>
      <c r="CQ7" s="118"/>
      <c r="CR7" s="118"/>
      <c r="CS7" s="118"/>
      <c r="CT7" s="118"/>
      <c r="CU7" s="118"/>
    </row>
    <row r="8" customFormat="false" ht="15.5" hidden="false" customHeight="false" outlineLevel="0" collapsed="false">
      <c r="A8" s="125" t="n">
        <v>4</v>
      </c>
      <c r="B8" s="125" t="n">
        <v>1111</v>
      </c>
      <c r="C8" s="125"/>
      <c r="D8" s="125" t="s">
        <v>286</v>
      </c>
      <c r="E8" s="125" t="s">
        <v>287</v>
      </c>
      <c r="F8" s="125" t="n">
        <v>2020</v>
      </c>
      <c r="G8" s="125"/>
      <c r="H8" s="125" t="s">
        <v>288</v>
      </c>
      <c r="I8" s="125"/>
      <c r="J8" s="125"/>
      <c r="K8" s="125"/>
      <c r="L8" s="125" t="s">
        <v>289</v>
      </c>
      <c r="M8" s="125" t="s">
        <v>290</v>
      </c>
      <c r="N8" s="125" t="n">
        <v>0.5</v>
      </c>
      <c r="O8" s="126"/>
      <c r="P8" s="125"/>
      <c r="Q8" s="105" t="n">
        <f aca="false" t="array" ref="Q8:Q8">IFERROR(SKEW(IF(ISNUMBER(S8:CT8),S8:CT8,"")),"")</f>
        <v>-0.054024620670979</v>
      </c>
      <c r="R8" s="119" t="n">
        <v>0.012</v>
      </c>
      <c r="S8" s="124" t="n">
        <v>3.9</v>
      </c>
      <c r="T8" s="124" t="n">
        <v>3.2</v>
      </c>
      <c r="U8" s="124" t="n">
        <v>3</v>
      </c>
      <c r="V8" s="124" t="n">
        <v>2.8</v>
      </c>
      <c r="W8" s="124" t="n">
        <v>3</v>
      </c>
      <c r="X8" s="124" t="n">
        <v>4.4</v>
      </c>
      <c r="Y8" s="124" t="n">
        <v>3.2</v>
      </c>
      <c r="Z8" s="124" t="n">
        <v>2.4</v>
      </c>
      <c r="AA8" s="124" t="n">
        <v>2.75</v>
      </c>
      <c r="AB8" s="124" t="n">
        <v>5</v>
      </c>
      <c r="AC8" s="124" t="n">
        <v>5</v>
      </c>
      <c r="AD8" s="124" t="n">
        <v>3</v>
      </c>
      <c r="AE8" s="124" t="n">
        <v>2.2</v>
      </c>
      <c r="AF8" s="124" t="n">
        <v>2.2</v>
      </c>
      <c r="AG8" s="124" t="n">
        <v>3</v>
      </c>
      <c r="AH8" s="124" t="n">
        <v>4</v>
      </c>
      <c r="AI8" s="124" t="n">
        <v>5</v>
      </c>
      <c r="AJ8" s="124" t="n">
        <v>4.8</v>
      </c>
      <c r="AK8" s="124" t="n">
        <v>4.2</v>
      </c>
      <c r="AL8" s="124" t="n">
        <v>3.6</v>
      </c>
      <c r="AM8" s="124" t="n">
        <v>3.2</v>
      </c>
      <c r="AN8" s="124" t="n">
        <v>3.87</v>
      </c>
      <c r="AO8" s="124" t="n">
        <v>4.6</v>
      </c>
      <c r="AP8" s="124" t="n">
        <v>3</v>
      </c>
      <c r="AQ8" s="124" t="n">
        <v>2.6</v>
      </c>
      <c r="AR8" s="124"/>
      <c r="AS8" s="124" t="n">
        <v>3</v>
      </c>
      <c r="AT8" s="124" t="n">
        <v>3</v>
      </c>
      <c r="AU8" s="124" t="n">
        <v>2.2</v>
      </c>
      <c r="AV8" s="124" t="n">
        <v>4.6</v>
      </c>
      <c r="AW8" s="124" t="n">
        <v>2.2</v>
      </c>
      <c r="AX8" s="124" t="n">
        <v>3.8</v>
      </c>
      <c r="AY8" s="124" t="n">
        <v>3.7</v>
      </c>
      <c r="AZ8" s="124" t="n">
        <v>3</v>
      </c>
      <c r="BA8" s="124" t="n">
        <v>3.4</v>
      </c>
      <c r="BB8" s="124" t="n">
        <v>4.2</v>
      </c>
      <c r="BC8" s="124" t="n">
        <v>2.93</v>
      </c>
      <c r="BD8" s="124" t="n">
        <v>4</v>
      </c>
      <c r="BE8" s="124" t="n">
        <v>2.8</v>
      </c>
      <c r="BF8" s="124" t="n">
        <v>2.8</v>
      </c>
      <c r="BG8" s="124" t="n">
        <v>3.87</v>
      </c>
      <c r="BH8" s="124" t="n">
        <v>3.4</v>
      </c>
      <c r="BI8" s="124" t="n">
        <v>3</v>
      </c>
      <c r="BJ8" s="124" t="n">
        <v>3.2</v>
      </c>
      <c r="BK8" s="124" t="n">
        <v>3</v>
      </c>
      <c r="BL8" s="124" t="n">
        <v>3.2</v>
      </c>
      <c r="BM8" s="124" t="n">
        <v>3.3</v>
      </c>
      <c r="BN8" s="124" t="n">
        <v>1.2</v>
      </c>
      <c r="BO8" s="124" t="n">
        <v>3.6</v>
      </c>
      <c r="BP8" s="124" t="n">
        <v>4</v>
      </c>
      <c r="BQ8" s="124" t="n">
        <v>4.4</v>
      </c>
      <c r="BR8" s="124" t="n">
        <v>3.6</v>
      </c>
      <c r="BS8" s="124" t="n">
        <v>3</v>
      </c>
      <c r="BT8" s="124" t="n">
        <v>2</v>
      </c>
      <c r="BU8" s="124" t="n">
        <v>1.25</v>
      </c>
      <c r="BV8" s="124" t="n">
        <v>3</v>
      </c>
      <c r="BW8" s="124" t="n">
        <v>3.37</v>
      </c>
      <c r="BX8" s="124" t="n">
        <v>2.2</v>
      </c>
      <c r="BY8" s="124" t="n">
        <v>4.5</v>
      </c>
      <c r="BZ8" s="124" t="n">
        <v>4</v>
      </c>
      <c r="CA8" s="124" t="n">
        <v>2.4</v>
      </c>
      <c r="CB8" s="124" t="n">
        <v>3.5</v>
      </c>
      <c r="CC8" s="124" t="n">
        <v>5</v>
      </c>
      <c r="CD8" s="124" t="n">
        <v>1</v>
      </c>
      <c r="CE8" s="124" t="n">
        <v>3.4</v>
      </c>
      <c r="CF8" s="124" t="n">
        <v>5</v>
      </c>
      <c r="CG8" s="124" t="n">
        <v>2.6</v>
      </c>
      <c r="CH8" s="124" t="n">
        <v>1.4</v>
      </c>
      <c r="CI8" s="124" t="n">
        <v>2.2</v>
      </c>
      <c r="CJ8" s="124" t="n">
        <v>4.6</v>
      </c>
      <c r="CK8" s="124" t="n">
        <v>4.8</v>
      </c>
      <c r="CL8" s="124" t="n">
        <v>3</v>
      </c>
      <c r="CM8" s="124" t="n">
        <v>3</v>
      </c>
      <c r="CN8" s="124" t="n">
        <v>2.8</v>
      </c>
      <c r="CO8" s="124" t="n">
        <v>1.8</v>
      </c>
      <c r="CP8" s="124" t="n">
        <v>3.2</v>
      </c>
      <c r="CQ8" s="124" t="n">
        <v>4.6</v>
      </c>
      <c r="CR8" s="124" t="n">
        <v>2</v>
      </c>
      <c r="CS8" s="124" t="n">
        <v>3.2</v>
      </c>
      <c r="CT8" s="124" t="n">
        <v>3</v>
      </c>
      <c r="CU8" s="118"/>
    </row>
    <row r="9" customFormat="false" ht="15.5" hidden="false" customHeight="false" outlineLevel="0" collapsed="false">
      <c r="A9" s="118" t="n">
        <v>4</v>
      </c>
      <c r="B9" s="118" t="n">
        <v>1112</v>
      </c>
      <c r="C9" s="118"/>
      <c r="D9" s="118" t="s">
        <v>291</v>
      </c>
      <c r="E9" s="127" t="s">
        <v>292</v>
      </c>
      <c r="F9" s="118"/>
      <c r="G9" s="118"/>
      <c r="H9" s="118" t="s">
        <v>293</v>
      </c>
      <c r="I9" s="118"/>
      <c r="J9" s="118"/>
      <c r="K9" s="118" t="s">
        <v>294</v>
      </c>
      <c r="L9" s="118" t="s">
        <v>289</v>
      </c>
      <c r="M9" s="118" t="s">
        <v>295</v>
      </c>
      <c r="N9" s="118" t="n">
        <v>1</v>
      </c>
      <c r="O9" s="128" t="s">
        <v>296</v>
      </c>
      <c r="P9" s="129"/>
      <c r="Q9" s="105" t="n">
        <f aca="false" t="array" ref="Q9:Q9">IFERROR(SKEW(IF(ISNUMBER(S9:CT9),S9:CT9,"")),"")</f>
        <v>-0.170353536231283</v>
      </c>
      <c r="R9" s="119" t="n">
        <v>0</v>
      </c>
      <c r="S9" s="124" t="n">
        <v>1.11</v>
      </c>
      <c r="T9" s="124" t="n">
        <v>0.51</v>
      </c>
      <c r="U9" s="124" t="n">
        <v>1.71</v>
      </c>
      <c r="V9" s="124" t="n">
        <v>2.28</v>
      </c>
      <c r="W9" s="124" t="n">
        <v>-0.29</v>
      </c>
      <c r="X9" s="124" t="n">
        <v>2</v>
      </c>
      <c r="Y9" s="124" t="n">
        <v>-0.26</v>
      </c>
      <c r="Z9" s="124" t="n">
        <v>2.66</v>
      </c>
      <c r="AA9" s="124" t="n">
        <v>2.98</v>
      </c>
      <c r="AB9" s="124" t="n">
        <v>1.95</v>
      </c>
      <c r="AC9" s="124" t="n">
        <v>-0.73</v>
      </c>
      <c r="AD9" s="124" t="n">
        <v>-0.46</v>
      </c>
      <c r="AE9" s="124" t="n">
        <v>0.35</v>
      </c>
      <c r="AF9" s="124" t="n">
        <v>0.96</v>
      </c>
      <c r="AG9" s="124" t="n">
        <v>1.81</v>
      </c>
      <c r="AH9" s="124" t="n">
        <v>1.73</v>
      </c>
      <c r="AI9" s="124" t="n">
        <v>2.91</v>
      </c>
      <c r="AJ9" s="124" t="n">
        <v>2.98</v>
      </c>
      <c r="AK9" s="124" t="n">
        <v>2.18</v>
      </c>
      <c r="AL9" s="124" t="n">
        <v>-0.27</v>
      </c>
      <c r="AM9" s="124" t="n">
        <v>0.32</v>
      </c>
      <c r="AN9" s="124" t="n">
        <v>1.58</v>
      </c>
      <c r="AO9" s="124" t="n">
        <v>2.6</v>
      </c>
      <c r="AP9" s="124" t="n">
        <v>0.28</v>
      </c>
      <c r="AQ9" s="124" t="n">
        <v>1.2</v>
      </c>
      <c r="AR9" s="124" t="n">
        <v>2.04</v>
      </c>
      <c r="AS9" s="124" t="n">
        <v>0.79</v>
      </c>
      <c r="AT9" s="124" t="n">
        <v>1.51</v>
      </c>
      <c r="AU9" s="124" t="n">
        <v>1.56</v>
      </c>
      <c r="AV9" s="124" t="n">
        <v>1.31</v>
      </c>
      <c r="AW9" s="124" t="n">
        <v>0.58</v>
      </c>
      <c r="AX9" s="124" t="n">
        <v>0.85</v>
      </c>
      <c r="AY9" s="124" t="n">
        <v>0.57</v>
      </c>
      <c r="AZ9" s="124" t="n">
        <v>2.8</v>
      </c>
      <c r="BA9" s="124" t="n">
        <v>1.23</v>
      </c>
      <c r="BB9" s="124" t="n">
        <v>1.95</v>
      </c>
      <c r="BC9" s="124" t="n">
        <v>1.29</v>
      </c>
      <c r="BD9" s="124" t="n">
        <v>0.61</v>
      </c>
      <c r="BE9" s="124" t="n">
        <v>0.99</v>
      </c>
      <c r="BF9" s="124" t="n">
        <v>0.35</v>
      </c>
      <c r="BG9" s="124" t="n">
        <v>-0.76</v>
      </c>
      <c r="BH9" s="124" t="n">
        <v>0.59</v>
      </c>
      <c r="BI9" s="124" t="n">
        <v>0.84</v>
      </c>
      <c r="BJ9" s="124" t="n">
        <v>0.49</v>
      </c>
      <c r="BK9" s="124" t="n">
        <v>1.69</v>
      </c>
      <c r="BL9" s="124" t="n">
        <v>1.75</v>
      </c>
      <c r="BM9" s="124" t="n">
        <v>0.76</v>
      </c>
      <c r="BN9" s="124" t="n">
        <v>0.02</v>
      </c>
      <c r="BO9" s="124" t="n">
        <v>1.15</v>
      </c>
      <c r="BP9" s="124" t="n">
        <v>1.19</v>
      </c>
      <c r="BQ9" s="124" t="n">
        <v>2.78</v>
      </c>
      <c r="BR9" s="124" t="n">
        <v>1.99</v>
      </c>
      <c r="BS9" s="124" t="n">
        <v>1.83</v>
      </c>
      <c r="BT9" s="124" t="n">
        <v>0.29</v>
      </c>
      <c r="BU9" s="124" t="n">
        <v>-0.07</v>
      </c>
      <c r="BV9" s="124" t="n">
        <v>0.59</v>
      </c>
      <c r="BW9" s="124" t="n">
        <v>1.47</v>
      </c>
      <c r="BX9" s="124" t="n">
        <v>0.91</v>
      </c>
      <c r="BY9" s="124" t="n">
        <v>0.43</v>
      </c>
      <c r="BZ9" s="124" t="n">
        <v>1.17</v>
      </c>
      <c r="CA9" s="124" t="n">
        <v>0.3</v>
      </c>
      <c r="CB9" s="124" t="n">
        <v>-1.1</v>
      </c>
      <c r="CC9" s="124" t="n">
        <v>0.68</v>
      </c>
      <c r="CD9" s="124" t="n">
        <v>0.28</v>
      </c>
      <c r="CE9" s="124" t="n">
        <v>1</v>
      </c>
      <c r="CF9" s="124" t="n">
        <v>0.47</v>
      </c>
      <c r="CG9" s="124" t="n">
        <v>-0.22</v>
      </c>
      <c r="CH9" s="124" t="n">
        <v>1.71</v>
      </c>
      <c r="CI9" s="124" t="n">
        <v>1.74</v>
      </c>
      <c r="CJ9" s="124" t="n">
        <v>1.63</v>
      </c>
      <c r="CK9" s="124" t="n">
        <v>-1.05</v>
      </c>
      <c r="CL9" s="124" t="n">
        <v>-0.34</v>
      </c>
      <c r="CM9" s="124" t="n">
        <v>-1.41</v>
      </c>
      <c r="CN9" s="124" t="n">
        <v>-1.51</v>
      </c>
      <c r="CO9" s="124" t="n">
        <v>2.62</v>
      </c>
      <c r="CP9" s="124" t="n">
        <v>3.47</v>
      </c>
      <c r="CQ9" s="124" t="n">
        <v>0.33</v>
      </c>
      <c r="CR9" s="124" t="n">
        <v>-1.98</v>
      </c>
      <c r="CS9" s="124" t="n">
        <v>0.79</v>
      </c>
      <c r="CT9" s="124" t="n">
        <v>-0.51</v>
      </c>
      <c r="CU9" s="118"/>
    </row>
    <row r="10" customFormat="false" ht="15.5" hidden="false" customHeight="false" outlineLevel="0" collapsed="false">
      <c r="A10" s="118" t="n">
        <v>3</v>
      </c>
      <c r="B10" s="118" t="n">
        <v>1120</v>
      </c>
      <c r="C10" s="118" t="s">
        <v>297</v>
      </c>
      <c r="D10" s="118"/>
      <c r="E10" s="118"/>
      <c r="F10" s="118"/>
      <c r="G10" s="118"/>
      <c r="H10" s="118"/>
      <c r="I10" s="118"/>
      <c r="J10" s="118"/>
      <c r="K10" s="118"/>
      <c r="L10" s="118"/>
      <c r="M10" s="118"/>
      <c r="N10" s="118" t="n">
        <v>1</v>
      </c>
      <c r="O10" s="129"/>
      <c r="P10" s="118"/>
      <c r="Q10" s="105" t="str">
        <f aca="false" t="array" ref="Q10:Q10">IFERROR(SKEW(IF(ISNUMBER(S10:CT10),S10:CT10,"")),"")</f>
        <v/>
      </c>
      <c r="R10" s="119"/>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18"/>
    </row>
    <row r="11" customFormat="false" ht="15.5" hidden="false" customHeight="false" outlineLevel="0" collapsed="false">
      <c r="A11" s="118" t="n">
        <v>4</v>
      </c>
      <c r="B11" s="118" t="n">
        <v>1121</v>
      </c>
      <c r="C11" s="118"/>
      <c r="D11" s="118" t="s">
        <v>298</v>
      </c>
      <c r="E11" s="118" t="s">
        <v>299</v>
      </c>
      <c r="F11" s="118"/>
      <c r="G11" s="118"/>
      <c r="H11" s="118"/>
      <c r="I11" s="103" t="s">
        <v>300</v>
      </c>
      <c r="J11" s="103"/>
      <c r="K11" s="118" t="s">
        <v>301</v>
      </c>
      <c r="L11" s="118" t="s">
        <v>289</v>
      </c>
      <c r="M11" s="118" t="s">
        <v>302</v>
      </c>
      <c r="N11" s="118" t="n">
        <v>1</v>
      </c>
      <c r="O11" s="128" t="s">
        <v>303</v>
      </c>
      <c r="P11" s="129"/>
      <c r="Q11" s="105" t="n">
        <f aca="false" t="array" ref="Q11:Q11">IFERROR(SKEW(IF(ISNUMBER(S11:CT11),S11:CT11,"")),"")</f>
        <v>-0.520827156348261</v>
      </c>
      <c r="R11" s="119" t="n">
        <v>0</v>
      </c>
      <c r="S11" s="124" t="n">
        <v>2</v>
      </c>
      <c r="T11" s="124" t="n">
        <v>2</v>
      </c>
      <c r="U11" s="124" t="n">
        <v>1</v>
      </c>
      <c r="V11" s="124" t="n">
        <v>2</v>
      </c>
      <c r="W11" s="124" t="n">
        <v>2</v>
      </c>
      <c r="X11" s="124" t="n">
        <v>0</v>
      </c>
      <c r="Y11" s="124" t="n">
        <v>2</v>
      </c>
      <c r="Z11" s="124" t="n">
        <v>2</v>
      </c>
      <c r="AA11" s="124" t="n">
        <v>0</v>
      </c>
      <c r="AB11" s="124" t="n">
        <v>2</v>
      </c>
      <c r="AC11" s="124" t="n">
        <v>2</v>
      </c>
      <c r="AD11" s="124" t="n">
        <v>1</v>
      </c>
      <c r="AE11" s="124" t="n">
        <v>1</v>
      </c>
      <c r="AF11" s="124" t="n">
        <v>1</v>
      </c>
      <c r="AG11" s="124" t="n">
        <v>1</v>
      </c>
      <c r="AH11" s="124" t="n">
        <v>1</v>
      </c>
      <c r="AI11" s="124" t="n">
        <v>2</v>
      </c>
      <c r="AJ11" s="124" t="n">
        <v>2</v>
      </c>
      <c r="AK11" s="124" t="n">
        <v>1</v>
      </c>
      <c r="AL11" s="124" t="n">
        <v>1</v>
      </c>
      <c r="AM11" s="124" t="n">
        <v>2</v>
      </c>
      <c r="AN11" s="124" t="n">
        <v>2</v>
      </c>
      <c r="AO11" s="124" t="n">
        <v>2</v>
      </c>
      <c r="AP11" s="124" t="n">
        <v>1</v>
      </c>
      <c r="AQ11" s="124" t="n">
        <v>2</v>
      </c>
      <c r="AR11" s="124" t="n">
        <v>1</v>
      </c>
      <c r="AS11" s="124" t="n">
        <v>1</v>
      </c>
      <c r="AT11" s="124" t="n">
        <v>0</v>
      </c>
      <c r="AU11" s="124" t="n">
        <v>2</v>
      </c>
      <c r="AV11" s="124" t="n">
        <v>1</v>
      </c>
      <c r="AW11" s="124" t="n">
        <v>2</v>
      </c>
      <c r="AX11" s="124" t="n">
        <v>2</v>
      </c>
      <c r="AY11" s="124" t="n">
        <v>2</v>
      </c>
      <c r="AZ11" s="124" t="n">
        <v>1</v>
      </c>
      <c r="BA11" s="124" t="n">
        <v>2</v>
      </c>
      <c r="BB11" s="124" t="n">
        <v>1</v>
      </c>
      <c r="BC11" s="124" t="n">
        <v>2</v>
      </c>
      <c r="BD11" s="124" t="n">
        <v>2</v>
      </c>
      <c r="BE11" s="124" t="n">
        <v>2</v>
      </c>
      <c r="BF11" s="124" t="n">
        <v>1</v>
      </c>
      <c r="BG11" s="124" t="n">
        <v>2</v>
      </c>
      <c r="BH11" s="124" t="n">
        <v>2</v>
      </c>
      <c r="BI11" s="124" t="n">
        <v>1</v>
      </c>
      <c r="BJ11" s="124" t="n">
        <v>1</v>
      </c>
      <c r="BK11" s="124" t="n">
        <v>2</v>
      </c>
      <c r="BL11" s="124" t="n">
        <v>2</v>
      </c>
      <c r="BM11" s="124" t="n">
        <v>2</v>
      </c>
      <c r="BN11" s="124" t="n">
        <v>1</v>
      </c>
      <c r="BO11" s="124" t="n">
        <v>1</v>
      </c>
      <c r="BP11" s="124" t="n">
        <v>2</v>
      </c>
      <c r="BQ11" s="124" t="n">
        <v>2</v>
      </c>
      <c r="BR11" s="124" t="n">
        <v>1</v>
      </c>
      <c r="BS11" s="124" t="n">
        <v>1</v>
      </c>
      <c r="BT11" s="124" t="n">
        <v>1</v>
      </c>
      <c r="BU11" s="124" t="n">
        <v>2</v>
      </c>
      <c r="BV11" s="124" t="n">
        <v>1</v>
      </c>
      <c r="BW11" s="124" t="n">
        <v>2</v>
      </c>
      <c r="BX11" s="124" t="n">
        <v>2</v>
      </c>
      <c r="BY11" s="124" t="n">
        <v>2</v>
      </c>
      <c r="BZ11" s="124" t="n">
        <v>1</v>
      </c>
      <c r="CA11" s="124" t="n">
        <v>2</v>
      </c>
      <c r="CB11" s="124" t="n">
        <v>2</v>
      </c>
      <c r="CC11" s="124" t="n">
        <v>1</v>
      </c>
      <c r="CD11" s="124" t="n">
        <v>1</v>
      </c>
      <c r="CE11" s="124" t="n">
        <v>1</v>
      </c>
      <c r="CF11" s="124" t="n">
        <v>1</v>
      </c>
      <c r="CG11" s="124" t="n">
        <v>2</v>
      </c>
      <c r="CH11" s="124" t="n">
        <v>1</v>
      </c>
      <c r="CI11" s="124" t="n">
        <v>1</v>
      </c>
      <c r="CJ11" s="124" t="n">
        <v>2</v>
      </c>
      <c r="CK11" s="124" t="n">
        <v>1</v>
      </c>
      <c r="CL11" s="124" t="n">
        <v>2</v>
      </c>
      <c r="CM11" s="124" t="n">
        <v>1</v>
      </c>
      <c r="CN11" s="124" t="n">
        <v>2</v>
      </c>
      <c r="CO11" s="124" t="n">
        <v>2</v>
      </c>
      <c r="CP11" s="124" t="n">
        <v>2</v>
      </c>
      <c r="CQ11" s="124" t="n">
        <v>1</v>
      </c>
      <c r="CR11" s="124" t="n">
        <v>1</v>
      </c>
      <c r="CS11" s="124" t="n">
        <v>1</v>
      </c>
      <c r="CT11" s="124" t="n">
        <v>1</v>
      </c>
      <c r="CU11" s="118"/>
    </row>
    <row r="12" customFormat="false" ht="15.5" hidden="false" customHeight="false" outlineLevel="0" collapsed="false">
      <c r="A12" s="118" t="n">
        <v>4</v>
      </c>
      <c r="B12" s="118" t="n">
        <v>1122</v>
      </c>
      <c r="C12" s="118"/>
      <c r="D12" s="118" t="s">
        <v>304</v>
      </c>
      <c r="E12" s="118" t="s">
        <v>305</v>
      </c>
      <c r="F12" s="118"/>
      <c r="G12" s="118"/>
      <c r="H12" s="118" t="s">
        <v>288</v>
      </c>
      <c r="I12" s="118"/>
      <c r="J12" s="118"/>
      <c r="K12" s="118"/>
      <c r="L12" s="118" t="s">
        <v>289</v>
      </c>
      <c r="M12" s="118" t="s">
        <v>295</v>
      </c>
      <c r="N12" s="118" t="n">
        <v>0.5</v>
      </c>
      <c r="O12" s="118"/>
      <c r="P12" s="118"/>
      <c r="Q12" s="105" t="n">
        <f aca="false" t="array" ref="Q12:Q12">IFERROR(SKEW(IF(ISNUMBER(S12:CT12),S12:CT12,"")),"")</f>
        <v>1.35460554517151</v>
      </c>
      <c r="R12" s="119" t="n">
        <v>0.025</v>
      </c>
      <c r="S12" s="118" t="n">
        <v>0.42857143</v>
      </c>
      <c r="T12" s="118" t="n">
        <v>0.714286</v>
      </c>
      <c r="U12" s="118"/>
      <c r="V12" s="118" t="n">
        <v>0</v>
      </c>
      <c r="W12" s="118" t="n">
        <v>0.142857</v>
      </c>
      <c r="X12" s="118" t="n">
        <v>0</v>
      </c>
      <c r="Y12" s="118" t="n">
        <v>0.428571</v>
      </c>
      <c r="Z12" s="118" t="n">
        <v>0.142857</v>
      </c>
      <c r="AA12" s="118" t="n">
        <v>0.714286</v>
      </c>
      <c r="AB12" s="118" t="n">
        <v>1.2857143</v>
      </c>
      <c r="AC12" s="118" t="n">
        <v>2</v>
      </c>
      <c r="AD12" s="118" t="n">
        <v>0.571429</v>
      </c>
      <c r="AE12" s="118" t="n">
        <v>0</v>
      </c>
      <c r="AF12" s="118" t="n">
        <v>0</v>
      </c>
      <c r="AG12" s="118" t="n">
        <v>0</v>
      </c>
      <c r="AH12" s="118" t="n">
        <v>0</v>
      </c>
      <c r="AI12" s="118" t="n">
        <v>0</v>
      </c>
      <c r="AJ12" s="118" t="n">
        <v>0.8571429</v>
      </c>
      <c r="AK12" s="118" t="n">
        <v>0.6</v>
      </c>
      <c r="AL12" s="118" t="n">
        <v>0</v>
      </c>
      <c r="AM12" s="118" t="n">
        <v>0</v>
      </c>
      <c r="AN12" s="118" t="n">
        <v>0.047619</v>
      </c>
      <c r="AO12" s="118" t="n">
        <v>0</v>
      </c>
      <c r="AP12" s="118" t="n">
        <v>2</v>
      </c>
      <c r="AQ12" s="118" t="n">
        <v>0</v>
      </c>
      <c r="AR12" s="118" t="n">
        <v>0.666667</v>
      </c>
      <c r="AS12" s="118" t="n">
        <v>0</v>
      </c>
      <c r="AT12" s="118" t="n">
        <v>0</v>
      </c>
      <c r="AU12" s="118" t="n">
        <v>0</v>
      </c>
      <c r="AV12" s="118" t="n">
        <v>1.285714</v>
      </c>
      <c r="AW12" s="118" t="n">
        <v>0</v>
      </c>
      <c r="AX12" s="118" t="n">
        <v>0</v>
      </c>
      <c r="AY12" s="118" t="n">
        <v>0.76103896</v>
      </c>
      <c r="AZ12" s="118" t="n">
        <v>0.142857</v>
      </c>
      <c r="BA12" s="118" t="n">
        <v>0</v>
      </c>
      <c r="BB12" s="118" t="n">
        <v>1.714286</v>
      </c>
      <c r="BC12" s="118" t="n">
        <v>0.666667</v>
      </c>
      <c r="BD12" s="118" t="n">
        <v>1.214286</v>
      </c>
      <c r="BE12" s="118" t="n">
        <v>1</v>
      </c>
      <c r="BF12" s="118" t="n">
        <v>1.285714</v>
      </c>
      <c r="BG12" s="118" t="n">
        <v>0</v>
      </c>
      <c r="BH12" s="118" t="n">
        <v>0</v>
      </c>
      <c r="BI12" s="118" t="n">
        <v>1.2</v>
      </c>
      <c r="BJ12" s="118" t="n">
        <v>0.142857</v>
      </c>
      <c r="BK12" s="118" t="n">
        <v>0</v>
      </c>
      <c r="BL12" s="118" t="n">
        <v>0.571429</v>
      </c>
      <c r="BM12" s="118" t="n">
        <v>0</v>
      </c>
      <c r="BN12" s="118" t="n">
        <v>0</v>
      </c>
      <c r="BO12" s="118" t="n">
        <v>0.5</v>
      </c>
      <c r="BP12" s="118" t="n">
        <v>1.214286</v>
      </c>
      <c r="BQ12" s="118" t="n">
        <v>0</v>
      </c>
      <c r="BR12" s="118" t="n">
        <v>1</v>
      </c>
      <c r="BS12" s="118" t="n">
        <v>0.285714</v>
      </c>
      <c r="BT12" s="118" t="n">
        <v>0</v>
      </c>
      <c r="BU12" s="118" t="n">
        <v>0</v>
      </c>
      <c r="BV12" s="118" t="n">
        <v>1.142857</v>
      </c>
      <c r="BW12" s="118" t="n">
        <v>0</v>
      </c>
      <c r="BX12" s="118" t="n">
        <v>0</v>
      </c>
      <c r="BY12" s="118" t="n">
        <v>0</v>
      </c>
      <c r="BZ12" s="118" t="n">
        <v>0.142857</v>
      </c>
      <c r="CA12" s="118" t="n">
        <v>0</v>
      </c>
      <c r="CB12" s="118" t="n">
        <v>0</v>
      </c>
      <c r="CC12" s="118" t="n">
        <v>1</v>
      </c>
      <c r="CD12" s="118" t="n">
        <v>0.142857</v>
      </c>
      <c r="CE12" s="118" t="n">
        <v>0.333333</v>
      </c>
      <c r="CF12" s="118" t="n">
        <v>1</v>
      </c>
      <c r="CG12" s="118" t="n">
        <v>0.2857143</v>
      </c>
      <c r="CH12" s="118" t="n">
        <v>0</v>
      </c>
      <c r="CI12" s="118" t="n">
        <v>0</v>
      </c>
      <c r="CJ12" s="118" t="n">
        <v>2</v>
      </c>
      <c r="CK12" s="118"/>
      <c r="CL12" s="118" t="n">
        <v>0</v>
      </c>
      <c r="CM12" s="118" t="n">
        <v>0</v>
      </c>
      <c r="CN12" s="118" t="n">
        <v>0.57142857</v>
      </c>
      <c r="CO12" s="118" t="n">
        <v>0.285714</v>
      </c>
      <c r="CP12" s="118" t="n">
        <v>0</v>
      </c>
      <c r="CQ12" s="118" t="n">
        <v>0</v>
      </c>
      <c r="CR12" s="118" t="n">
        <v>0</v>
      </c>
      <c r="CS12" s="118" t="n">
        <v>0.857143</v>
      </c>
      <c r="CT12" s="118" t="n">
        <v>0.42857143</v>
      </c>
      <c r="CU12" s="118"/>
    </row>
    <row r="13" customFormat="false" ht="15.5" hidden="false" customHeight="false" outlineLevel="0" collapsed="false">
      <c r="A13" s="125" t="n">
        <v>4</v>
      </c>
      <c r="B13" s="125" t="n">
        <v>1123</v>
      </c>
      <c r="C13" s="125"/>
      <c r="D13" s="125" t="s">
        <v>306</v>
      </c>
      <c r="E13" s="125" t="s">
        <v>307</v>
      </c>
      <c r="F13" s="125"/>
      <c r="G13" s="125"/>
      <c r="H13" s="125" t="s">
        <v>288</v>
      </c>
      <c r="I13" s="125"/>
      <c r="J13" s="125"/>
      <c r="K13" s="125"/>
      <c r="L13" s="125" t="s">
        <v>289</v>
      </c>
      <c r="M13" s="125" t="s">
        <v>295</v>
      </c>
      <c r="N13" s="125" t="n">
        <v>0.5</v>
      </c>
      <c r="O13" s="125"/>
      <c r="P13" s="125"/>
      <c r="Q13" s="105" t="n">
        <f aca="false" t="array" ref="Q13:Q13">IFERROR(SKEW(IF(ISNUMBER(S13:CT13),S13:CT13,"")),"")</f>
        <v>-1.40299644464959</v>
      </c>
      <c r="R13" s="119" t="n">
        <v>0.086</v>
      </c>
      <c r="S13" s="124" t="n">
        <v>2</v>
      </c>
      <c r="T13" s="124" t="n">
        <v>1</v>
      </c>
      <c r="U13" s="124"/>
      <c r="V13" s="124" t="n">
        <v>2</v>
      </c>
      <c r="W13" s="124" t="n">
        <v>2</v>
      </c>
      <c r="X13" s="124" t="n">
        <v>2</v>
      </c>
      <c r="Y13" s="124" t="n">
        <v>2</v>
      </c>
      <c r="Z13" s="124" t="n">
        <v>2</v>
      </c>
      <c r="AA13" s="124" t="n">
        <v>0</v>
      </c>
      <c r="AB13" s="124" t="n">
        <v>2</v>
      </c>
      <c r="AC13" s="124"/>
      <c r="AD13" s="124" t="n">
        <v>2</v>
      </c>
      <c r="AE13" s="124" t="n">
        <v>2</v>
      </c>
      <c r="AF13" s="124" t="n">
        <v>1</v>
      </c>
      <c r="AG13" s="124" t="n">
        <v>2</v>
      </c>
      <c r="AH13" s="124" t="n">
        <v>2</v>
      </c>
      <c r="AI13" s="124" t="n">
        <v>2</v>
      </c>
      <c r="AJ13" s="124" t="n">
        <v>2</v>
      </c>
      <c r="AK13" s="124" t="n">
        <v>2</v>
      </c>
      <c r="AL13" s="124" t="n">
        <v>2</v>
      </c>
      <c r="AM13" s="124" t="n">
        <v>0</v>
      </c>
      <c r="AN13" s="124" t="n">
        <v>2</v>
      </c>
      <c r="AO13" s="124" t="n">
        <v>1</v>
      </c>
      <c r="AP13" s="124" t="n">
        <v>1</v>
      </c>
      <c r="AQ13" s="124" t="n">
        <v>2</v>
      </c>
      <c r="AR13" s="124"/>
      <c r="AS13" s="124"/>
      <c r="AT13" s="124" t="n">
        <v>1</v>
      </c>
      <c r="AU13" s="124" t="n">
        <v>2</v>
      </c>
      <c r="AV13" s="124" t="n">
        <v>2</v>
      </c>
      <c r="AW13" s="124" t="n">
        <v>2</v>
      </c>
      <c r="AX13" s="124" t="n">
        <v>2</v>
      </c>
      <c r="AY13" s="124" t="n">
        <v>2</v>
      </c>
      <c r="AZ13" s="124"/>
      <c r="BA13" s="124" t="n">
        <v>2</v>
      </c>
      <c r="BB13" s="124" t="n">
        <v>0</v>
      </c>
      <c r="BC13" s="124" t="n">
        <v>1.33</v>
      </c>
      <c r="BD13" s="124" t="n">
        <v>2</v>
      </c>
      <c r="BE13" s="124" t="n">
        <v>0</v>
      </c>
      <c r="BF13" s="124" t="n">
        <v>2</v>
      </c>
      <c r="BG13" s="124" t="n">
        <v>1.67</v>
      </c>
      <c r="BH13" s="124" t="n">
        <v>2</v>
      </c>
      <c r="BI13" s="124" t="n">
        <v>2</v>
      </c>
      <c r="BJ13" s="124" t="n">
        <v>2</v>
      </c>
      <c r="BK13" s="124" t="n">
        <v>2</v>
      </c>
      <c r="BL13" s="124" t="n">
        <v>0</v>
      </c>
      <c r="BM13" s="124" t="n">
        <v>0</v>
      </c>
      <c r="BN13" s="124" t="n">
        <v>0</v>
      </c>
      <c r="BO13" s="124" t="n">
        <v>2</v>
      </c>
      <c r="BP13" s="124" t="n">
        <v>2</v>
      </c>
      <c r="BQ13" s="124" t="n">
        <v>2</v>
      </c>
      <c r="BR13" s="124" t="n">
        <v>2</v>
      </c>
      <c r="BS13" s="124" t="n">
        <v>2</v>
      </c>
      <c r="BT13" s="124" t="n">
        <v>2</v>
      </c>
      <c r="BU13" s="124" t="n">
        <v>2</v>
      </c>
      <c r="BV13" s="124" t="n">
        <v>2</v>
      </c>
      <c r="BW13" s="124" t="n">
        <v>1.33</v>
      </c>
      <c r="BX13" s="124" t="n">
        <v>2</v>
      </c>
      <c r="BY13" s="124" t="n">
        <v>0</v>
      </c>
      <c r="BZ13" s="124" t="n">
        <v>2</v>
      </c>
      <c r="CA13" s="124" t="n">
        <v>2</v>
      </c>
      <c r="CB13" s="124" t="n">
        <v>2</v>
      </c>
      <c r="CC13" s="124" t="n">
        <v>2</v>
      </c>
      <c r="CD13" s="124" t="n">
        <v>1</v>
      </c>
      <c r="CE13" s="124" t="n">
        <v>0</v>
      </c>
      <c r="CF13" s="124" t="n">
        <v>1</v>
      </c>
      <c r="CG13" s="124" t="n">
        <v>0</v>
      </c>
      <c r="CH13" s="124" t="n">
        <v>2</v>
      </c>
      <c r="CI13" s="124" t="n">
        <v>2</v>
      </c>
      <c r="CJ13" s="124" t="n">
        <v>2</v>
      </c>
      <c r="CK13" s="124" t="n">
        <v>2</v>
      </c>
      <c r="CL13" s="124" t="n">
        <v>2</v>
      </c>
      <c r="CM13" s="124" t="n">
        <v>2</v>
      </c>
      <c r="CN13" s="124"/>
      <c r="CO13" s="124" t="n">
        <v>1</v>
      </c>
      <c r="CP13" s="124" t="n">
        <v>2</v>
      </c>
      <c r="CQ13" s="124" t="n">
        <v>0</v>
      </c>
      <c r="CR13" s="124"/>
      <c r="CS13" s="124" t="n">
        <v>2</v>
      </c>
      <c r="CT13" s="124" t="n">
        <v>2</v>
      </c>
      <c r="CU13" s="118"/>
    </row>
    <row r="14" customFormat="false" ht="15.5" hidden="false" customHeight="false" outlineLevel="0" collapsed="false">
      <c r="A14" s="118" t="n">
        <v>3</v>
      </c>
      <c r="B14" s="118" t="n">
        <v>1130</v>
      </c>
      <c r="C14" s="118" t="s">
        <v>308</v>
      </c>
      <c r="D14" s="118"/>
      <c r="E14" s="118"/>
      <c r="F14" s="118"/>
      <c r="G14" s="118"/>
      <c r="H14" s="118"/>
      <c r="I14" s="118"/>
      <c r="J14" s="118"/>
      <c r="K14" s="118"/>
      <c r="L14" s="118"/>
      <c r="M14" s="118"/>
      <c r="N14" s="118" t="n">
        <v>1</v>
      </c>
      <c r="O14" s="129"/>
      <c r="P14" s="118"/>
      <c r="Q14" s="105" t="str">
        <f aca="false" t="array" ref="Q14:Q14">IFERROR(SKEW(IF(ISNUMBER(S14:CT14),S14:CT14,"")),"")</f>
        <v/>
      </c>
      <c r="R14" s="119"/>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c r="BO14" s="124"/>
      <c r="BP14" s="124"/>
      <c r="BQ14" s="124"/>
      <c r="BR14" s="124"/>
      <c r="BS14" s="124"/>
      <c r="BT14" s="124"/>
      <c r="BU14" s="124"/>
      <c r="BV14" s="124"/>
      <c r="BW14" s="124"/>
      <c r="BX14" s="124"/>
      <c r="BY14" s="124"/>
      <c r="BZ14" s="124"/>
      <c r="CA14" s="124"/>
      <c r="CB14" s="124"/>
      <c r="CC14" s="124"/>
      <c r="CD14" s="124"/>
      <c r="CE14" s="124"/>
      <c r="CF14" s="124"/>
      <c r="CG14" s="124"/>
      <c r="CH14" s="124"/>
      <c r="CI14" s="124"/>
      <c r="CJ14" s="124"/>
      <c r="CK14" s="124"/>
      <c r="CL14" s="124"/>
      <c r="CM14" s="124"/>
      <c r="CN14" s="124"/>
      <c r="CO14" s="124"/>
      <c r="CP14" s="124"/>
      <c r="CQ14" s="124"/>
      <c r="CR14" s="124"/>
      <c r="CS14" s="124"/>
      <c r="CT14" s="124"/>
      <c r="CU14" s="118"/>
    </row>
    <row r="15" customFormat="false" ht="15.5" hidden="false" customHeight="false" outlineLevel="0" collapsed="false">
      <c r="A15" s="118" t="n">
        <v>4</v>
      </c>
      <c r="B15" s="118" t="n">
        <v>1131</v>
      </c>
      <c r="C15" s="118"/>
      <c r="D15" s="118" t="s">
        <v>309</v>
      </c>
      <c r="E15" s="118" t="s">
        <v>310</v>
      </c>
      <c r="F15" s="118"/>
      <c r="G15" s="118"/>
      <c r="H15" s="118" t="s">
        <v>288</v>
      </c>
      <c r="I15" s="118"/>
      <c r="J15" s="118"/>
      <c r="K15" s="118"/>
      <c r="L15" s="118" t="s">
        <v>289</v>
      </c>
      <c r="M15" s="118" t="s">
        <v>295</v>
      </c>
      <c r="N15" s="118" t="n">
        <v>0.5</v>
      </c>
      <c r="O15" s="118"/>
      <c r="P15" s="118"/>
      <c r="Q15" s="105" t="n">
        <f aca="false" t="array" ref="Q15:Q15">IFERROR(SKEW(IF(ISNUMBER(S15:CT15),S15:CT15,"")),"")</f>
        <v>0.764120161292644</v>
      </c>
      <c r="R15" s="119" t="n">
        <v>0.037</v>
      </c>
      <c r="S15" s="118" t="n">
        <v>1.57142857</v>
      </c>
      <c r="T15" s="118" t="n">
        <v>1.095238</v>
      </c>
      <c r="U15" s="118" t="n">
        <v>0.3333333</v>
      </c>
      <c r="V15" s="118" t="n">
        <v>0.333333</v>
      </c>
      <c r="W15" s="118" t="n">
        <v>0.857143</v>
      </c>
      <c r="X15" s="118" t="n">
        <v>1.714286</v>
      </c>
      <c r="Y15" s="118" t="n">
        <v>1.285714</v>
      </c>
      <c r="Z15" s="118"/>
      <c r="AA15" s="118" t="n">
        <v>0.857143</v>
      </c>
      <c r="AB15" s="118"/>
      <c r="AC15" s="118" t="n">
        <v>2</v>
      </c>
      <c r="AD15" s="118" t="n">
        <v>0.571429</v>
      </c>
      <c r="AE15" s="118" t="n">
        <v>0.57142857</v>
      </c>
      <c r="AF15" s="118" t="n">
        <v>0.428571</v>
      </c>
      <c r="AG15" s="118" t="n">
        <v>0.1666667</v>
      </c>
      <c r="AH15" s="118" t="n">
        <v>0.428571</v>
      </c>
      <c r="AI15" s="118" t="n">
        <v>0.571429</v>
      </c>
      <c r="AJ15" s="118" t="n">
        <v>1.4285714</v>
      </c>
      <c r="AK15" s="118" t="n">
        <v>0.8333333</v>
      </c>
      <c r="AL15" s="118" t="n">
        <v>0.857143</v>
      </c>
      <c r="AM15" s="118" t="n">
        <v>0.857143</v>
      </c>
      <c r="AN15" s="118" t="n">
        <v>0.619048</v>
      </c>
      <c r="AO15" s="118" t="n">
        <v>0.2857143</v>
      </c>
      <c r="AP15" s="118" t="n">
        <v>2</v>
      </c>
      <c r="AQ15" s="118" t="n">
        <v>0.142857</v>
      </c>
      <c r="AR15" s="118" t="n">
        <v>1.285714</v>
      </c>
      <c r="AS15" s="118" t="n">
        <v>0.285714</v>
      </c>
      <c r="AT15" s="118" t="n">
        <v>0.666667</v>
      </c>
      <c r="AU15" s="118" t="n">
        <v>1.142857</v>
      </c>
      <c r="AV15" s="118" t="n">
        <v>2</v>
      </c>
      <c r="AW15" s="118" t="n">
        <v>0.428571</v>
      </c>
      <c r="AX15" s="118" t="n">
        <v>0.64285714</v>
      </c>
      <c r="AY15" s="118" t="n">
        <v>0.90909091</v>
      </c>
      <c r="AZ15" s="118" t="n">
        <v>0.142857</v>
      </c>
      <c r="BA15" s="118" t="n">
        <v>0.857143</v>
      </c>
      <c r="BB15" s="118"/>
      <c r="BC15" s="118" t="n">
        <v>0.809524</v>
      </c>
      <c r="BD15" s="118" t="n">
        <v>1.071429</v>
      </c>
      <c r="BE15" s="118" t="n">
        <v>1</v>
      </c>
      <c r="BF15" s="118" t="n">
        <v>1.285714</v>
      </c>
      <c r="BG15" s="118" t="n">
        <v>0.38095238</v>
      </c>
      <c r="BH15" s="118" t="n">
        <v>1.428571</v>
      </c>
      <c r="BI15" s="118" t="n">
        <v>0.5</v>
      </c>
      <c r="BJ15" s="118" t="n">
        <v>0.571429</v>
      </c>
      <c r="BK15" s="118" t="n">
        <v>1</v>
      </c>
      <c r="BL15" s="118" t="n">
        <v>0.714286</v>
      </c>
      <c r="BM15" s="118" t="n">
        <v>0.5</v>
      </c>
      <c r="BN15" s="118" t="n">
        <v>0</v>
      </c>
      <c r="BO15" s="118" t="n">
        <v>0.833333</v>
      </c>
      <c r="BP15" s="118" t="n">
        <v>1.142857</v>
      </c>
      <c r="BQ15" s="118" t="n">
        <v>0.857143</v>
      </c>
      <c r="BR15" s="118" t="n">
        <v>1</v>
      </c>
      <c r="BS15" s="118" t="n">
        <v>0.428571</v>
      </c>
      <c r="BT15" s="118" t="n">
        <v>0.714286</v>
      </c>
      <c r="BU15" s="118" t="n">
        <v>0.428571</v>
      </c>
      <c r="BV15" s="118" t="n">
        <v>1.142857</v>
      </c>
      <c r="BW15" s="118" t="n">
        <v>0.380952</v>
      </c>
      <c r="BX15" s="118" t="n">
        <v>0.285714</v>
      </c>
      <c r="BY15" s="118" t="n">
        <v>1.285714</v>
      </c>
      <c r="BZ15" s="118" t="n">
        <v>1.142857</v>
      </c>
      <c r="CA15" s="118" t="n">
        <v>1</v>
      </c>
      <c r="CB15" s="118" t="n">
        <v>0.71428571</v>
      </c>
      <c r="CC15" s="118" t="n">
        <v>1.714286</v>
      </c>
      <c r="CD15" s="118" t="n">
        <v>0.571429</v>
      </c>
      <c r="CE15" s="118" t="n">
        <v>1</v>
      </c>
      <c r="CF15" s="118" t="n">
        <v>1</v>
      </c>
      <c r="CG15" s="118" t="n">
        <v>0.5714286</v>
      </c>
      <c r="CH15" s="118" t="n">
        <v>0.166667</v>
      </c>
      <c r="CI15" s="118" t="n">
        <v>0.2857143</v>
      </c>
      <c r="CJ15" s="118" t="n">
        <v>1.142857</v>
      </c>
      <c r="CK15" s="118" t="n">
        <v>2</v>
      </c>
      <c r="CL15" s="118" t="n">
        <v>1</v>
      </c>
      <c r="CM15" s="118" t="n">
        <v>0.857143</v>
      </c>
      <c r="CN15" s="118" t="n">
        <v>0.57142857</v>
      </c>
      <c r="CO15" s="118" t="n">
        <v>0.214286</v>
      </c>
      <c r="CP15" s="118" t="n">
        <v>0.6428571</v>
      </c>
      <c r="CQ15" s="118" t="n">
        <v>0.6666667</v>
      </c>
      <c r="CR15" s="118" t="n">
        <v>1</v>
      </c>
      <c r="CS15" s="118" t="n">
        <v>0.666667</v>
      </c>
      <c r="CT15" s="118" t="n">
        <v>0.42857143</v>
      </c>
      <c r="CU15" s="118"/>
    </row>
    <row r="16" customFormat="false" ht="15.5" hidden="false" customHeight="false" outlineLevel="0" collapsed="false">
      <c r="A16" s="118" t="n">
        <v>4</v>
      </c>
      <c r="B16" s="118" t="n">
        <v>1132</v>
      </c>
      <c r="C16" s="118"/>
      <c r="D16" s="118" t="s">
        <v>311</v>
      </c>
      <c r="E16" s="118" t="s">
        <v>312</v>
      </c>
      <c r="F16" s="118"/>
      <c r="G16" s="118"/>
      <c r="H16" s="118" t="s">
        <v>288</v>
      </c>
      <c r="I16" s="118"/>
      <c r="J16" s="118"/>
      <c r="K16" s="118"/>
      <c r="L16" s="118" t="s">
        <v>289</v>
      </c>
      <c r="M16" s="118" t="s">
        <v>313</v>
      </c>
      <c r="N16" s="118" t="n">
        <v>0.5</v>
      </c>
      <c r="O16" s="118"/>
      <c r="P16" s="118"/>
      <c r="Q16" s="105" t="n">
        <f aca="false" t="array" ref="Q16:Q16">IFERROR(SKEW(IF(ISNUMBER(S16:CT16),S16:CT16,"")),"")</f>
        <v>0.244199276333056</v>
      </c>
      <c r="R16" s="119" t="n">
        <v>0.012</v>
      </c>
      <c r="S16" s="118" t="n">
        <v>2.25</v>
      </c>
      <c r="T16" s="118" t="n">
        <v>2.166667</v>
      </c>
      <c r="U16" s="118" t="n">
        <v>2.25</v>
      </c>
      <c r="V16" s="118" t="n">
        <v>1.25</v>
      </c>
      <c r="W16" s="118" t="n">
        <v>3</v>
      </c>
      <c r="X16" s="118" t="n">
        <v>3</v>
      </c>
      <c r="Y16" s="118" t="n">
        <v>2.5</v>
      </c>
      <c r="Z16" s="118" t="n">
        <v>2.25</v>
      </c>
      <c r="AA16" s="118" t="n">
        <v>2</v>
      </c>
      <c r="AB16" s="118" t="n">
        <v>3</v>
      </c>
      <c r="AC16" s="118" t="n">
        <v>2.5</v>
      </c>
      <c r="AD16" s="118" t="n">
        <v>2</v>
      </c>
      <c r="AE16" s="118" t="n">
        <v>1.5</v>
      </c>
      <c r="AF16" s="118" t="n">
        <v>1.5</v>
      </c>
      <c r="AG16" s="118" t="n">
        <v>1.75</v>
      </c>
      <c r="AH16" s="118" t="n">
        <v>2</v>
      </c>
      <c r="AI16" s="118" t="n">
        <v>2</v>
      </c>
      <c r="AJ16" s="118" t="n">
        <v>2.25</v>
      </c>
      <c r="AK16" s="118" t="n">
        <v>2.5</v>
      </c>
      <c r="AL16" s="118" t="n">
        <v>2</v>
      </c>
      <c r="AM16" s="118" t="n">
        <v>2</v>
      </c>
      <c r="AN16" s="118" t="n">
        <v>2</v>
      </c>
      <c r="AO16" s="118" t="n">
        <v>2.25</v>
      </c>
      <c r="AP16" s="118" t="n">
        <v>3</v>
      </c>
      <c r="AQ16" s="118" t="n">
        <v>1.5</v>
      </c>
      <c r="AR16" s="118" t="n">
        <v>2</v>
      </c>
      <c r="AS16" s="118" t="n">
        <v>3</v>
      </c>
      <c r="AT16" s="118" t="n">
        <v>1.25</v>
      </c>
      <c r="AU16" s="118" t="n">
        <v>1.5</v>
      </c>
      <c r="AV16" s="118" t="n">
        <v>3</v>
      </c>
      <c r="AW16" s="118" t="n">
        <v>2</v>
      </c>
      <c r="AX16" s="118" t="n">
        <v>2</v>
      </c>
      <c r="AY16" s="118" t="n">
        <v>2.42045455</v>
      </c>
      <c r="AZ16" s="118" t="n">
        <v>2</v>
      </c>
      <c r="BA16" s="118" t="n">
        <v>2</v>
      </c>
      <c r="BB16" s="118" t="n">
        <v>2.75</v>
      </c>
      <c r="BC16" s="118" t="n">
        <v>1.833333</v>
      </c>
      <c r="BD16" s="118" t="n">
        <v>2.5</v>
      </c>
      <c r="BE16" s="118" t="n">
        <v>2</v>
      </c>
      <c r="BF16" s="118" t="n">
        <v>1.25</v>
      </c>
      <c r="BG16" s="118" t="n">
        <v>1.70833333</v>
      </c>
      <c r="BH16" s="118" t="n">
        <v>1.875</v>
      </c>
      <c r="BI16" s="118" t="n">
        <v>1.5</v>
      </c>
      <c r="BJ16" s="118" t="n">
        <v>2</v>
      </c>
      <c r="BK16" s="118" t="n">
        <v>1.75</v>
      </c>
      <c r="BL16" s="118" t="n">
        <v>2.5</v>
      </c>
      <c r="BM16" s="118" t="n">
        <v>1.5</v>
      </c>
      <c r="BN16" s="118" t="n">
        <v>1.5</v>
      </c>
      <c r="BO16" s="118" t="n">
        <v>1.5</v>
      </c>
      <c r="BP16" s="118" t="n">
        <v>2.25</v>
      </c>
      <c r="BQ16" s="118" t="n">
        <v>2</v>
      </c>
      <c r="BR16" s="118" t="n">
        <v>2.25</v>
      </c>
      <c r="BS16" s="118" t="n">
        <v>3</v>
      </c>
      <c r="BT16" s="118" t="n">
        <v>1.75</v>
      </c>
      <c r="BU16" s="118" t="n">
        <v>1.5</v>
      </c>
      <c r="BV16" s="118" t="n">
        <v>2.75</v>
      </c>
      <c r="BW16" s="118" t="n">
        <v>1.708333</v>
      </c>
      <c r="BX16" s="118" t="n">
        <v>1</v>
      </c>
      <c r="BY16" s="118" t="n">
        <v>1.75</v>
      </c>
      <c r="BZ16" s="118" t="n">
        <v>3</v>
      </c>
      <c r="CA16" s="118" t="n">
        <v>2</v>
      </c>
      <c r="CB16" s="118" t="n">
        <v>2.375</v>
      </c>
      <c r="CC16" s="118"/>
      <c r="CD16" s="118" t="n">
        <v>1</v>
      </c>
      <c r="CE16" s="118" t="n">
        <v>1.25</v>
      </c>
      <c r="CF16" s="118" t="n">
        <v>2.5</v>
      </c>
      <c r="CG16" s="118" t="n">
        <v>1.625</v>
      </c>
      <c r="CH16" s="118" t="n">
        <v>1</v>
      </c>
      <c r="CI16" s="118" t="n">
        <v>1.75</v>
      </c>
      <c r="CJ16" s="118" t="n">
        <v>2.25</v>
      </c>
      <c r="CK16" s="118" t="n">
        <v>3</v>
      </c>
      <c r="CL16" s="118" t="n">
        <v>1.5</v>
      </c>
      <c r="CM16" s="118" t="n">
        <v>1.75</v>
      </c>
      <c r="CN16" s="118" t="n">
        <v>1.5</v>
      </c>
      <c r="CO16" s="118" t="n">
        <v>1.375</v>
      </c>
      <c r="CP16" s="118" t="n">
        <v>2</v>
      </c>
      <c r="CQ16" s="118" t="n">
        <v>3</v>
      </c>
      <c r="CR16" s="118" t="n">
        <v>2.25</v>
      </c>
      <c r="CS16" s="118" t="n">
        <v>1.75</v>
      </c>
      <c r="CT16" s="118" t="n">
        <v>2.25</v>
      </c>
      <c r="CU16" s="118"/>
    </row>
    <row r="17" customFormat="false" ht="15.5" hidden="false" customHeight="false" outlineLevel="0" collapsed="false">
      <c r="A17" s="122" t="n">
        <v>2</v>
      </c>
      <c r="B17" s="122" t="n">
        <v>1200</v>
      </c>
      <c r="C17" s="122"/>
      <c r="D17" s="122" t="s">
        <v>314</v>
      </c>
      <c r="E17" s="122" t="s">
        <v>315</v>
      </c>
      <c r="F17" s="122"/>
      <c r="G17" s="122"/>
      <c r="H17" s="122"/>
      <c r="I17" s="122"/>
      <c r="J17" s="122"/>
      <c r="K17" s="122"/>
      <c r="L17" s="122"/>
      <c r="M17" s="122"/>
      <c r="N17" s="122" t="n">
        <v>1</v>
      </c>
      <c r="O17" s="122"/>
      <c r="P17" s="122"/>
      <c r="Q17" s="122" t="s">
        <v>282</v>
      </c>
      <c r="R17" s="122" t="s">
        <v>282</v>
      </c>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c r="BS17" s="123"/>
      <c r="BT17" s="123"/>
      <c r="BU17" s="123"/>
      <c r="BV17" s="123"/>
      <c r="BW17" s="123"/>
      <c r="BX17" s="123"/>
      <c r="BY17" s="123"/>
      <c r="BZ17" s="123"/>
      <c r="CA17" s="123"/>
      <c r="CB17" s="123"/>
      <c r="CC17" s="123"/>
      <c r="CD17" s="123"/>
      <c r="CE17" s="123"/>
      <c r="CF17" s="123"/>
      <c r="CG17" s="123"/>
      <c r="CH17" s="123"/>
      <c r="CI17" s="123"/>
      <c r="CJ17" s="123"/>
      <c r="CK17" s="122"/>
      <c r="CL17" s="122"/>
      <c r="CM17" s="122"/>
      <c r="CN17" s="122"/>
      <c r="CO17" s="122"/>
      <c r="CP17" s="122"/>
      <c r="CQ17" s="122"/>
      <c r="CR17" s="122"/>
      <c r="CS17" s="122"/>
      <c r="CT17" s="122"/>
      <c r="CU17" s="122"/>
    </row>
    <row r="18" customFormat="false" ht="15.5" hidden="false" customHeight="false" outlineLevel="0" collapsed="false">
      <c r="A18" s="118" t="n">
        <v>3</v>
      </c>
      <c r="B18" s="118" t="n">
        <v>1210</v>
      </c>
      <c r="C18" s="118" t="s">
        <v>316</v>
      </c>
      <c r="D18" s="118"/>
      <c r="E18" s="118"/>
      <c r="F18" s="118"/>
      <c r="G18" s="118"/>
      <c r="H18" s="118"/>
      <c r="I18" s="118"/>
      <c r="J18" s="118"/>
      <c r="K18" s="118"/>
      <c r="L18" s="118"/>
      <c r="M18" s="118"/>
      <c r="N18" s="118" t="n">
        <v>1</v>
      </c>
      <c r="O18" s="129"/>
      <c r="P18" s="118"/>
      <c r="Q18" s="105" t="str">
        <f aca="false" t="array" ref="Q18:Q18">IFERROR(SKEW(IF(ISNUMBER(S18:CT18),S18:CT18,"")),"")</f>
        <v/>
      </c>
      <c r="R18" s="119"/>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BC18" s="124"/>
      <c r="BD18" s="124"/>
      <c r="BE18" s="124"/>
      <c r="BF18" s="124"/>
      <c r="BG18" s="124"/>
      <c r="BH18" s="124"/>
      <c r="BI18" s="124"/>
      <c r="BJ18" s="124"/>
      <c r="BK18" s="124"/>
      <c r="BL18" s="124"/>
      <c r="BM18" s="124"/>
      <c r="BN18" s="124"/>
      <c r="BO18" s="124"/>
      <c r="BP18" s="124"/>
      <c r="BQ18" s="124"/>
      <c r="BR18" s="124"/>
      <c r="BS18" s="124"/>
      <c r="BT18" s="124"/>
      <c r="BU18" s="124"/>
      <c r="BV18" s="124"/>
      <c r="BW18" s="124"/>
      <c r="BX18" s="124"/>
      <c r="BY18" s="124"/>
      <c r="BZ18" s="124"/>
      <c r="CA18" s="124"/>
      <c r="CB18" s="124"/>
      <c r="CC18" s="124"/>
      <c r="CD18" s="124"/>
      <c r="CE18" s="124"/>
      <c r="CF18" s="124"/>
      <c r="CG18" s="124"/>
      <c r="CH18" s="124"/>
      <c r="CI18" s="124"/>
      <c r="CJ18" s="124"/>
      <c r="CK18" s="124"/>
      <c r="CL18" s="124"/>
      <c r="CM18" s="124"/>
      <c r="CN18" s="124"/>
      <c r="CO18" s="124"/>
      <c r="CP18" s="124"/>
      <c r="CQ18" s="124"/>
      <c r="CR18" s="124"/>
      <c r="CS18" s="124"/>
      <c r="CT18" s="124"/>
      <c r="CU18" s="118"/>
    </row>
    <row r="19" customFormat="false" ht="15.5" hidden="false" customHeight="false" outlineLevel="0" collapsed="false">
      <c r="A19" s="118" t="n">
        <v>4</v>
      </c>
      <c r="B19" s="118" t="n">
        <v>1211</v>
      </c>
      <c r="C19" s="118"/>
      <c r="D19" s="118" t="s">
        <v>317</v>
      </c>
      <c r="E19" s="118" t="s">
        <v>318</v>
      </c>
      <c r="F19" s="118" t="s">
        <v>319</v>
      </c>
      <c r="G19" s="118"/>
      <c r="H19" s="118" t="s">
        <v>320</v>
      </c>
      <c r="I19" s="118"/>
      <c r="J19" s="118"/>
      <c r="K19" s="118" t="s">
        <v>321</v>
      </c>
      <c r="L19" s="118" t="s">
        <v>289</v>
      </c>
      <c r="M19" s="118" t="s">
        <v>209</v>
      </c>
      <c r="N19" s="118" t="n">
        <v>1</v>
      </c>
      <c r="O19" s="128" t="s">
        <v>322</v>
      </c>
      <c r="P19" s="129"/>
      <c r="Q19" s="105" t="n">
        <f aca="false" t="array" ref="Q19:Q19">IFERROR(SKEW(IF(ISNUMBER(S19:CT19),S19:CT19,"")),"")</f>
        <v>-0.455861556527191</v>
      </c>
      <c r="R19" s="119" t="n">
        <v>0</v>
      </c>
      <c r="S19" s="124" t="n">
        <v>74.29</v>
      </c>
      <c r="T19" s="124" t="n">
        <v>86.55</v>
      </c>
      <c r="U19" s="124" t="n">
        <v>87.75</v>
      </c>
      <c r="V19" s="124" t="n">
        <v>90.37</v>
      </c>
      <c r="W19" s="124" t="n">
        <v>12.9</v>
      </c>
      <c r="X19" s="124" t="n">
        <v>41.77</v>
      </c>
      <c r="Y19" s="124" t="n">
        <v>70.43</v>
      </c>
      <c r="Z19" s="124" t="n">
        <v>92.7</v>
      </c>
      <c r="AA19" s="124" t="n">
        <v>93.15</v>
      </c>
      <c r="AB19" s="124" t="n">
        <v>82.33</v>
      </c>
      <c r="AC19" s="124" t="n">
        <v>54.3</v>
      </c>
      <c r="AD19" s="124" t="n">
        <v>8.62</v>
      </c>
      <c r="AE19" s="124" t="n">
        <v>65.01</v>
      </c>
      <c r="AF19" s="124" t="n">
        <v>57.16</v>
      </c>
      <c r="AG19" s="124" t="n">
        <v>81.2</v>
      </c>
      <c r="AH19" s="124" t="n">
        <v>86.06</v>
      </c>
      <c r="AI19" s="124" t="n">
        <v>88.13</v>
      </c>
      <c r="AJ19" s="124" t="n">
        <v>98.05</v>
      </c>
      <c r="AK19" s="124" t="n">
        <v>69.62</v>
      </c>
      <c r="AL19" s="124" t="n">
        <v>49.04</v>
      </c>
      <c r="AM19" s="124" t="n">
        <v>54.06</v>
      </c>
      <c r="AN19" s="124" t="n">
        <v>90.72</v>
      </c>
      <c r="AO19" s="124" t="n">
        <v>89.61</v>
      </c>
      <c r="AP19" s="124" t="n">
        <v>49.97</v>
      </c>
      <c r="AQ19" s="124" t="n">
        <v>83.34</v>
      </c>
      <c r="AR19" s="124" t="n">
        <v>92.52</v>
      </c>
      <c r="AS19" s="124" t="n">
        <v>37.88</v>
      </c>
      <c r="AT19" s="124" t="n">
        <v>21.83</v>
      </c>
      <c r="AU19" s="124" t="n">
        <v>75.67</v>
      </c>
      <c r="AV19" s="124" t="n">
        <v>37.33</v>
      </c>
      <c r="AW19" s="124" t="n">
        <v>79.08</v>
      </c>
      <c r="AX19" s="124" t="n">
        <v>47.69</v>
      </c>
      <c r="AY19" s="124" t="n">
        <v>20.08</v>
      </c>
      <c r="AZ19" s="124" t="n">
        <v>99.01</v>
      </c>
      <c r="BA19" s="124" t="n">
        <v>74.39</v>
      </c>
      <c r="BB19" s="124" t="n">
        <v>55.07</v>
      </c>
      <c r="BC19" s="124" t="n">
        <v>91.28</v>
      </c>
      <c r="BD19" s="124" t="n">
        <v>22.57</v>
      </c>
      <c r="BE19" s="124" t="n">
        <v>96.16</v>
      </c>
      <c r="BF19" s="124" t="n">
        <v>78.18</v>
      </c>
      <c r="BG19" s="124" t="n">
        <v>70.07</v>
      </c>
      <c r="BH19" s="124" t="n">
        <v>12.72</v>
      </c>
      <c r="BI19" s="124" t="n">
        <v>85.78</v>
      </c>
      <c r="BJ19" s="124" t="n">
        <v>23.62</v>
      </c>
      <c r="BK19" s="124" t="n">
        <v>20.77</v>
      </c>
      <c r="BL19" s="124" t="n">
        <v>64</v>
      </c>
      <c r="BM19" s="124" t="n">
        <v>84.21</v>
      </c>
      <c r="BN19" s="124" t="n">
        <v>36.84</v>
      </c>
      <c r="BO19" s="124" t="n">
        <v>5.25</v>
      </c>
      <c r="BP19" s="124" t="n">
        <v>7.47</v>
      </c>
      <c r="BQ19" s="124" t="n">
        <v>93.29</v>
      </c>
      <c r="BR19" s="124" t="n">
        <v>98</v>
      </c>
      <c r="BS19" s="124" t="n">
        <v>90.81</v>
      </c>
      <c r="BT19" s="124" t="n">
        <v>17.07</v>
      </c>
      <c r="BU19" s="124" t="n">
        <v>63.63</v>
      </c>
      <c r="BV19" s="124" t="n">
        <v>59.95</v>
      </c>
      <c r="BW19" s="124" t="n">
        <v>43.03</v>
      </c>
      <c r="BX19" s="124" t="n">
        <v>11.21</v>
      </c>
      <c r="BY19" s="124" t="n">
        <v>84.52</v>
      </c>
      <c r="BZ19" s="124" t="n">
        <v>75.35</v>
      </c>
      <c r="CA19" s="124" t="n">
        <v>73.66</v>
      </c>
      <c r="CB19" s="124" t="n">
        <v>82.64</v>
      </c>
      <c r="CC19" s="124" t="n">
        <v>21.77</v>
      </c>
      <c r="CD19" s="124" t="n">
        <v>30.87</v>
      </c>
      <c r="CE19" s="124" t="n">
        <v>29.64</v>
      </c>
      <c r="CF19" s="124" t="n">
        <v>88.95</v>
      </c>
      <c r="CG19" s="124" t="n">
        <v>77.42</v>
      </c>
      <c r="CH19" s="124" t="n">
        <v>48.95</v>
      </c>
      <c r="CI19" s="124" t="n">
        <v>83.11</v>
      </c>
      <c r="CJ19" s="124" t="n">
        <v>94.49</v>
      </c>
      <c r="CK19" s="124" t="n">
        <v>6.5</v>
      </c>
      <c r="CL19" s="124" t="n">
        <v>12.36</v>
      </c>
      <c r="CM19" s="124" t="n">
        <v>21.96</v>
      </c>
      <c r="CN19" s="124" t="n">
        <v>73.98</v>
      </c>
      <c r="CO19" s="124" t="n">
        <v>76.95</v>
      </c>
      <c r="CP19" s="124" t="n">
        <v>88.5</v>
      </c>
      <c r="CQ19" s="124" t="n">
        <v>68.7</v>
      </c>
      <c r="CR19" s="124" t="n">
        <v>26.72</v>
      </c>
      <c r="CS19" s="124" t="n">
        <v>14.3</v>
      </c>
      <c r="CT19" s="124" t="n">
        <v>27.06</v>
      </c>
      <c r="CU19" s="118"/>
    </row>
    <row r="20" customFormat="false" ht="15.5" hidden="false" customHeight="false" outlineLevel="0" collapsed="false">
      <c r="A20" s="118" t="n">
        <v>3</v>
      </c>
      <c r="B20" s="118" t="n">
        <v>1220</v>
      </c>
      <c r="C20" s="118" t="s">
        <v>323</v>
      </c>
      <c r="D20" s="118"/>
      <c r="E20" s="118"/>
      <c r="F20" s="118"/>
      <c r="G20" s="118"/>
      <c r="H20" s="118"/>
      <c r="I20" s="118"/>
      <c r="J20" s="118"/>
      <c r="K20" s="118"/>
      <c r="L20" s="118"/>
      <c r="M20" s="118"/>
      <c r="N20" s="118" t="n">
        <v>1</v>
      </c>
      <c r="O20" s="129"/>
      <c r="P20" s="118"/>
      <c r="Q20" s="105" t="str">
        <f aca="false" t="array" ref="Q20:Q20">IFERROR(SKEW(IF(ISNUMBER(S20:CT20),S20:CT20,"")),"")</f>
        <v/>
      </c>
      <c r="R20" s="119"/>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BC20" s="124"/>
      <c r="BD20" s="124"/>
      <c r="BE20" s="124"/>
      <c r="BF20" s="124"/>
      <c r="BG20" s="124"/>
      <c r="BH20" s="124"/>
      <c r="BI20" s="124"/>
      <c r="BJ20" s="124"/>
      <c r="BK20" s="124"/>
      <c r="BL20" s="124"/>
      <c r="BM20" s="124"/>
      <c r="BN20" s="124"/>
      <c r="BO20" s="124"/>
      <c r="BP20" s="124"/>
      <c r="BQ20" s="124"/>
      <c r="BR20" s="124"/>
      <c r="BS20" s="124"/>
      <c r="BT20" s="124"/>
      <c r="BU20" s="124"/>
      <c r="BV20" s="124"/>
      <c r="BW20" s="124"/>
      <c r="BX20" s="124"/>
      <c r="BY20" s="124"/>
      <c r="BZ20" s="124"/>
      <c r="CA20" s="124"/>
      <c r="CB20" s="124"/>
      <c r="CC20" s="124"/>
      <c r="CD20" s="124"/>
      <c r="CE20" s="124"/>
      <c r="CF20" s="124"/>
      <c r="CG20" s="124"/>
      <c r="CH20" s="124"/>
      <c r="CI20" s="124"/>
      <c r="CJ20" s="124"/>
      <c r="CK20" s="124"/>
      <c r="CL20" s="124"/>
      <c r="CM20" s="124"/>
      <c r="CN20" s="124"/>
      <c r="CO20" s="124"/>
      <c r="CP20" s="124"/>
      <c r="CQ20" s="124"/>
      <c r="CR20" s="124"/>
      <c r="CS20" s="124"/>
      <c r="CT20" s="124"/>
      <c r="CU20" s="118"/>
    </row>
    <row r="21" customFormat="false" ht="15.5" hidden="false" customHeight="false" outlineLevel="0" collapsed="false">
      <c r="A21" s="118" t="n">
        <v>4</v>
      </c>
      <c r="B21" s="118" t="n">
        <v>1221</v>
      </c>
      <c r="C21" s="118"/>
      <c r="D21" s="118" t="s">
        <v>324</v>
      </c>
      <c r="E21" s="118" t="s">
        <v>325</v>
      </c>
      <c r="F21" s="118"/>
      <c r="G21" s="118"/>
      <c r="H21" s="118" t="s">
        <v>326</v>
      </c>
      <c r="I21" s="118"/>
      <c r="J21" s="118"/>
      <c r="K21" s="118" t="s">
        <v>327</v>
      </c>
      <c r="L21" s="118" t="s">
        <v>289</v>
      </c>
      <c r="M21" s="118" t="s">
        <v>209</v>
      </c>
      <c r="N21" s="118" t="n">
        <v>0.5</v>
      </c>
      <c r="O21" s="128" t="s">
        <v>328</v>
      </c>
      <c r="P21" s="129"/>
      <c r="Q21" s="105" t="n">
        <f aca="false" t="array" ref="Q21:Q21">IFERROR(SKEW(IF(ISNUMBER(S21:CT21),S21:CT21,"")),"")</f>
        <v>-0.301981815805751</v>
      </c>
      <c r="R21" s="119" t="n">
        <v>0.123</v>
      </c>
      <c r="S21" s="118" t="n">
        <v>0.49</v>
      </c>
      <c r="T21" s="118" t="n">
        <v>1</v>
      </c>
      <c r="U21" s="118" t="n">
        <v>0.98</v>
      </c>
      <c r="V21" s="118" t="n">
        <v>0.99</v>
      </c>
      <c r="W21" s="118" t="n">
        <v>0.5</v>
      </c>
      <c r="X21" s="118" t="e">
        <f aca="false">#N/A</f>
        <v>#N/A</v>
      </c>
      <c r="Y21" s="118" t="n">
        <v>0.7</v>
      </c>
      <c r="Z21" s="118" t="n">
        <v>1</v>
      </c>
      <c r="AA21" s="118" t="n">
        <v>0.98</v>
      </c>
      <c r="AB21" s="118" t="n">
        <v>0.74</v>
      </c>
      <c r="AC21" s="118" t="n">
        <v>0.8</v>
      </c>
      <c r="AD21" s="118" t="n">
        <v>0.26</v>
      </c>
      <c r="AE21" s="118" t="n">
        <v>0.46</v>
      </c>
      <c r="AF21" s="118" t="e">
        <f aca="false">#N/A</f>
        <v>#N/A</v>
      </c>
      <c r="AG21" s="118" t="n">
        <v>0.68</v>
      </c>
      <c r="AH21" s="118" t="n">
        <v>0.89</v>
      </c>
      <c r="AI21" s="118" t="n">
        <v>0.99</v>
      </c>
      <c r="AJ21" s="118" t="n">
        <v>1</v>
      </c>
      <c r="AK21" s="118" t="n">
        <v>0.56</v>
      </c>
      <c r="AL21" s="118" t="n">
        <v>0.43</v>
      </c>
      <c r="AM21" s="118" t="n">
        <v>0.51</v>
      </c>
      <c r="AN21" s="118" t="n">
        <v>0.94</v>
      </c>
      <c r="AO21" s="118" t="n">
        <v>1</v>
      </c>
      <c r="AP21" s="118" t="e">
        <f aca="false">#N/A</f>
        <v>#N/A</v>
      </c>
      <c r="AQ21" s="118" t="n">
        <v>0.94</v>
      </c>
      <c r="AR21" s="118" t="n">
        <v>0.96</v>
      </c>
      <c r="AS21" s="118" t="n">
        <v>0.58</v>
      </c>
      <c r="AT21" s="118" t="n">
        <v>0.23</v>
      </c>
      <c r="AU21" s="118" t="n">
        <v>0.85</v>
      </c>
      <c r="AV21" s="118" t="e">
        <f aca="false">#N/A</f>
        <v>#N/A</v>
      </c>
      <c r="AW21" s="118" t="n">
        <v>0.86</v>
      </c>
      <c r="AX21" s="118" t="n">
        <v>0.49</v>
      </c>
      <c r="AY21" s="118" t="n">
        <v>0.8</v>
      </c>
      <c r="AZ21" s="118" t="e">
        <f aca="false">#N/A</f>
        <v>#N/A</v>
      </c>
      <c r="BA21" s="118" t="n">
        <v>0.94</v>
      </c>
      <c r="BB21" s="118" t="e">
        <f aca="false">#N/A</f>
        <v>#N/A</v>
      </c>
      <c r="BC21" s="118" t="n">
        <v>0.98</v>
      </c>
      <c r="BD21" s="118" t="n">
        <v>0.82</v>
      </c>
      <c r="BE21" s="118" t="n">
        <v>0.95</v>
      </c>
      <c r="BF21" s="118" t="n">
        <v>0.45</v>
      </c>
      <c r="BG21" s="118" t="n">
        <v>0.37</v>
      </c>
      <c r="BH21" s="118" t="n">
        <v>0.35</v>
      </c>
      <c r="BI21" s="118" t="n">
        <v>0.97</v>
      </c>
      <c r="BJ21" s="118" t="n">
        <v>0.26</v>
      </c>
      <c r="BK21" s="118" t="n">
        <v>0.42</v>
      </c>
      <c r="BL21" s="118" t="n">
        <v>0.9</v>
      </c>
      <c r="BM21" s="118" t="n">
        <v>0.85</v>
      </c>
      <c r="BN21" s="118" t="n">
        <v>0.81</v>
      </c>
      <c r="BO21" s="118" t="n">
        <v>0.16</v>
      </c>
      <c r="BP21" s="118" t="n">
        <v>0.4</v>
      </c>
      <c r="BQ21" s="118" t="n">
        <v>1</v>
      </c>
      <c r="BR21" s="118" t="n">
        <v>1</v>
      </c>
      <c r="BS21" s="118" t="n">
        <v>0.99</v>
      </c>
      <c r="BT21" s="118" t="n">
        <v>0.21</v>
      </c>
      <c r="BU21" s="118" t="n">
        <v>0.46</v>
      </c>
      <c r="BV21" s="118" t="n">
        <v>0.43</v>
      </c>
      <c r="BW21" s="118" t="n">
        <v>0.34</v>
      </c>
      <c r="BX21" s="118" t="e">
        <f aca="false">#N/A</f>
        <v>#N/A</v>
      </c>
      <c r="BY21" s="118" t="n">
        <v>0.87</v>
      </c>
      <c r="BZ21" s="118" t="n">
        <v>0.92</v>
      </c>
      <c r="CA21" s="118" t="n">
        <v>0.58</v>
      </c>
      <c r="CB21" s="118" t="n">
        <v>0.76</v>
      </c>
      <c r="CC21" s="118" t="n">
        <v>0.5</v>
      </c>
      <c r="CD21" s="118" t="e">
        <f aca="false">#N/A</f>
        <v>#N/A</v>
      </c>
      <c r="CE21" s="118" t="n">
        <v>0.42</v>
      </c>
      <c r="CF21" s="118" t="n">
        <v>0.98</v>
      </c>
      <c r="CG21" s="118" t="n">
        <v>0.71</v>
      </c>
      <c r="CH21" s="118" t="e">
        <f aca="false">#N/A</f>
        <v>#N/A</v>
      </c>
      <c r="CI21" s="118" t="n">
        <v>0.98</v>
      </c>
      <c r="CJ21" s="118" t="n">
        <v>1</v>
      </c>
      <c r="CK21" s="118" t="n">
        <v>0.22</v>
      </c>
      <c r="CL21" s="118" t="n">
        <v>0.45</v>
      </c>
      <c r="CM21" s="118" t="n">
        <v>0.47</v>
      </c>
      <c r="CN21" s="118" t="n">
        <v>0.69</v>
      </c>
      <c r="CO21" s="118" t="n">
        <v>0.64</v>
      </c>
      <c r="CP21" s="118" t="n">
        <v>0.93</v>
      </c>
      <c r="CQ21" s="118" t="n">
        <v>0.31</v>
      </c>
      <c r="CR21" s="118" t="e">
        <f aca="false">#N/A</f>
        <v>#N/A</v>
      </c>
      <c r="CS21" s="118" t="n">
        <v>0.46</v>
      </c>
      <c r="CT21" s="118" t="n">
        <v>0.55</v>
      </c>
      <c r="CU21" s="118"/>
    </row>
    <row r="22" customFormat="false" ht="15.5" hidden="false" customHeight="false" outlineLevel="0" collapsed="false">
      <c r="A22" s="118" t="n">
        <v>3</v>
      </c>
      <c r="B22" s="118" t="n">
        <v>1230</v>
      </c>
      <c r="C22" s="118" t="s">
        <v>329</v>
      </c>
      <c r="D22" s="118"/>
      <c r="E22" s="118"/>
      <c r="F22" s="118"/>
      <c r="G22" s="118"/>
      <c r="H22" s="118"/>
      <c r="I22" s="118"/>
      <c r="J22" s="118"/>
      <c r="K22" s="118"/>
      <c r="L22" s="118"/>
      <c r="M22" s="118"/>
      <c r="N22" s="118" t="n">
        <v>1</v>
      </c>
      <c r="O22" s="129"/>
      <c r="P22" s="118"/>
      <c r="Q22" s="105" t="str">
        <f aca="false" t="array" ref="Q22:Q22">IFERROR(SKEW(IF(ISNUMBER(S22:CT22),S22:CT22,"")),"")</f>
        <v/>
      </c>
      <c r="R22" s="119"/>
      <c r="S22" s="130"/>
      <c r="T22" s="130"/>
      <c r="U22" s="130"/>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0"/>
      <c r="BU22" s="130"/>
      <c r="BV22" s="130"/>
      <c r="BW22" s="130"/>
      <c r="BX22" s="130"/>
      <c r="BY22" s="130"/>
      <c r="BZ22" s="130"/>
      <c r="CA22" s="130"/>
      <c r="CB22" s="130"/>
      <c r="CC22" s="130"/>
      <c r="CD22" s="130"/>
      <c r="CE22" s="130"/>
      <c r="CF22" s="130"/>
      <c r="CG22" s="130"/>
      <c r="CH22" s="130"/>
      <c r="CI22" s="130"/>
      <c r="CJ22" s="130"/>
      <c r="CK22" s="130"/>
      <c r="CL22" s="130"/>
      <c r="CM22" s="130"/>
      <c r="CN22" s="130"/>
      <c r="CO22" s="130"/>
      <c r="CP22" s="130"/>
      <c r="CQ22" s="130"/>
      <c r="CR22" s="130"/>
      <c r="CS22" s="130"/>
      <c r="CT22" s="130"/>
      <c r="CU22" s="118"/>
    </row>
    <row r="23" customFormat="false" ht="15.5" hidden="false" customHeight="false" outlineLevel="0" collapsed="false">
      <c r="A23" s="118" t="n">
        <v>4</v>
      </c>
      <c r="B23" s="118" t="n">
        <v>1231</v>
      </c>
      <c r="C23" s="118"/>
      <c r="D23" s="118" t="s">
        <v>330</v>
      </c>
      <c r="E23" s="118" t="s">
        <v>331</v>
      </c>
      <c r="F23" s="118"/>
      <c r="G23" s="118"/>
      <c r="H23" s="118" t="s">
        <v>332</v>
      </c>
      <c r="I23" s="118"/>
      <c r="J23" s="118"/>
      <c r="K23" s="111" t="s">
        <v>333</v>
      </c>
      <c r="L23" s="118" t="s">
        <v>289</v>
      </c>
      <c r="M23" s="118" t="s">
        <v>209</v>
      </c>
      <c r="N23" s="118" t="n">
        <v>1</v>
      </c>
      <c r="O23" s="128" t="s">
        <v>334</v>
      </c>
      <c r="P23" s="118" t="s">
        <v>335</v>
      </c>
      <c r="Q23" s="105" t="n">
        <f aca="false" t="array" ref="Q23:Q23">IFERROR(SKEW(IF(ISNUMBER(S23:CT23),S23:CT23,"")),"")</f>
        <v>-0.0252733765286662</v>
      </c>
      <c r="R23" s="119" t="n">
        <v>0.074</v>
      </c>
      <c r="S23" s="124" t="n">
        <v>63.8</v>
      </c>
      <c r="T23" s="124" t="n">
        <v>100</v>
      </c>
      <c r="U23" s="124" t="n">
        <v>98.6</v>
      </c>
      <c r="V23" s="124" t="n">
        <v>100</v>
      </c>
      <c r="W23" s="124" t="n">
        <v>28.4</v>
      </c>
      <c r="X23" s="124" t="n">
        <v>8.8</v>
      </c>
      <c r="Y23" s="124" t="n">
        <v>69.9</v>
      </c>
      <c r="Z23" s="124" t="n">
        <v>99.8</v>
      </c>
      <c r="AA23" s="124" t="n">
        <v>92.7</v>
      </c>
      <c r="AB23" s="124" t="n">
        <v>70.2</v>
      </c>
      <c r="AC23" s="124" t="n">
        <v>70.8</v>
      </c>
      <c r="AD23" s="124" t="n">
        <v>14.1</v>
      </c>
      <c r="AE23" s="124" t="n">
        <v>52.5</v>
      </c>
      <c r="AF23" s="124" t="n">
        <v>39.2</v>
      </c>
      <c r="AG23" s="124" t="n">
        <v>58</v>
      </c>
      <c r="AH23" s="124" t="n">
        <v>61.2</v>
      </c>
      <c r="AI23" s="124" t="n">
        <v>99.5</v>
      </c>
      <c r="AJ23" s="124" t="n">
        <v>89.5</v>
      </c>
      <c r="AK23" s="124" t="e">
        <f aca="false">#N/A</f>
        <v>#N/A</v>
      </c>
      <c r="AL23" s="124"/>
      <c r="AM23" s="124" t="n">
        <v>31.7</v>
      </c>
      <c r="AN23" s="124" t="n">
        <v>80.9</v>
      </c>
      <c r="AO23" s="124" t="n">
        <v>100</v>
      </c>
      <c r="AP23" s="124" t="n">
        <v>58.9</v>
      </c>
      <c r="AQ23" s="124" t="n">
        <v>100</v>
      </c>
      <c r="AR23" s="124" t="n">
        <v>93.5</v>
      </c>
      <c r="AS23" s="124" t="n">
        <v>25.3</v>
      </c>
      <c r="AT23" s="124"/>
      <c r="AU23" s="124" t="n">
        <v>64</v>
      </c>
      <c r="AV23" s="124" t="n">
        <v>100</v>
      </c>
      <c r="AW23" s="124" t="n">
        <v>56</v>
      </c>
      <c r="AX23" s="124" t="n">
        <v>27.8</v>
      </c>
      <c r="AY23" s="124" t="n">
        <v>24.4</v>
      </c>
      <c r="AZ23" s="124" t="n">
        <v>81</v>
      </c>
      <c r="BA23" s="124" t="n">
        <v>82</v>
      </c>
      <c r="BB23" s="124" t="n">
        <v>30.8</v>
      </c>
      <c r="BC23" s="124" t="n">
        <v>98</v>
      </c>
      <c r="BD23" s="124" t="n">
        <v>10.1</v>
      </c>
      <c r="BE23" s="124" t="n">
        <v>77.3</v>
      </c>
      <c r="BF23" s="124" t="n">
        <v>41.3</v>
      </c>
      <c r="BG23" s="124" t="n">
        <v>62.4</v>
      </c>
      <c r="BH23" s="124" t="n">
        <v>9.3</v>
      </c>
      <c r="BI23" s="124"/>
      <c r="BJ23" s="124" t="n">
        <v>6.3</v>
      </c>
      <c r="BK23" s="124" t="n">
        <v>13.4</v>
      </c>
      <c r="BL23" s="124"/>
      <c r="BM23" s="124" t="n">
        <v>27.3</v>
      </c>
      <c r="BN23" s="124" t="n">
        <v>24.2</v>
      </c>
      <c r="BO23" s="124" t="n">
        <v>20.6</v>
      </c>
      <c r="BP23" s="124" t="n">
        <v>11</v>
      </c>
      <c r="BQ23" s="124" t="n">
        <v>97.5</v>
      </c>
      <c r="BR23" s="124" t="n">
        <v>95.8</v>
      </c>
      <c r="BS23" s="124" t="n">
        <v>100</v>
      </c>
      <c r="BT23" s="124" t="n">
        <v>9.2</v>
      </c>
      <c r="BU23" s="124" t="n">
        <v>49.7</v>
      </c>
      <c r="BV23" s="124" t="n">
        <v>29.3</v>
      </c>
      <c r="BW23" s="124" t="n">
        <v>36.7</v>
      </c>
      <c r="BX23" s="124" t="n">
        <v>9.6</v>
      </c>
      <c r="BY23" s="124" t="n">
        <v>84.9</v>
      </c>
      <c r="BZ23" s="124" t="n">
        <v>90.2</v>
      </c>
      <c r="CA23" s="124" t="n">
        <v>95</v>
      </c>
      <c r="CB23" s="124" t="n">
        <v>90.1</v>
      </c>
      <c r="CC23" s="124" t="n">
        <v>8.9</v>
      </c>
      <c r="CD23" s="124" t="n">
        <v>9.3</v>
      </c>
      <c r="CE23" s="124" t="n">
        <v>20</v>
      </c>
      <c r="CF23" s="124" t="n">
        <v>100</v>
      </c>
      <c r="CG23" s="124" t="n">
        <v>39</v>
      </c>
      <c r="CH23" s="124" t="n">
        <v>33.5</v>
      </c>
      <c r="CI23" s="124" t="n">
        <v>100</v>
      </c>
      <c r="CJ23" s="124" t="n">
        <v>100</v>
      </c>
      <c r="CK23" s="124"/>
      <c r="CL23" s="124" t="n">
        <v>23.2</v>
      </c>
      <c r="CM23" s="124" t="n">
        <v>26.6</v>
      </c>
      <c r="CN23" s="124" t="n">
        <v>79.8</v>
      </c>
      <c r="CO23" s="124" t="n">
        <v>93.8</v>
      </c>
      <c r="CP23" s="124" t="n">
        <v>76.1</v>
      </c>
      <c r="CQ23" s="124" t="n">
        <v>38.8</v>
      </c>
      <c r="CR23" s="124" t="n">
        <v>40</v>
      </c>
      <c r="CS23" s="124" t="n">
        <v>24.6</v>
      </c>
      <c r="CT23" s="124" t="n">
        <v>16.3</v>
      </c>
      <c r="CU23" s="118"/>
    </row>
    <row r="24" customFormat="false" ht="15.5" hidden="false" customHeight="false" outlineLevel="0" collapsed="false">
      <c r="A24" s="118" t="n">
        <v>3</v>
      </c>
      <c r="B24" s="118" t="n">
        <v>1240</v>
      </c>
      <c r="C24" s="118" t="s">
        <v>336</v>
      </c>
      <c r="D24" s="118"/>
      <c r="E24" s="118"/>
      <c r="F24" s="118"/>
      <c r="G24" s="118"/>
      <c r="H24" s="118"/>
      <c r="I24" s="118"/>
      <c r="J24" s="118"/>
      <c r="K24" s="111"/>
      <c r="L24" s="118"/>
      <c r="M24" s="118"/>
      <c r="N24" s="118" t="n">
        <v>1</v>
      </c>
      <c r="O24" s="129"/>
      <c r="P24" s="118"/>
      <c r="Q24" s="105" t="str">
        <f aca="false" t="array" ref="Q24:Q24">IFERROR(SKEW(IF(ISNUMBER(S24:CT24),S24:CT24,"")),"")</f>
        <v/>
      </c>
      <c r="R24" s="119"/>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BC24" s="124"/>
      <c r="BD24" s="124"/>
      <c r="BE24" s="124"/>
      <c r="BF24" s="124"/>
      <c r="BG24" s="124"/>
      <c r="BH24" s="124"/>
      <c r="BI24" s="124"/>
      <c r="BJ24" s="124"/>
      <c r="BK24" s="124"/>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4"/>
      <c r="CQ24" s="124"/>
      <c r="CR24" s="124"/>
      <c r="CS24" s="124"/>
      <c r="CT24" s="124"/>
      <c r="CU24" s="118"/>
    </row>
    <row r="25" customFormat="false" ht="15.5" hidden="false" customHeight="false" outlineLevel="0" collapsed="false">
      <c r="A25" s="118" t="n">
        <v>4</v>
      </c>
      <c r="B25" s="118" t="n">
        <v>1241</v>
      </c>
      <c r="C25" s="118"/>
      <c r="D25" s="118" t="s">
        <v>337</v>
      </c>
      <c r="E25" s="127" t="s">
        <v>338</v>
      </c>
      <c r="F25" s="118"/>
      <c r="G25" s="118"/>
      <c r="H25" s="118" t="s">
        <v>293</v>
      </c>
      <c r="I25" s="118"/>
      <c r="J25" s="118"/>
      <c r="K25" s="111" t="s">
        <v>339</v>
      </c>
      <c r="L25" s="118" t="s">
        <v>289</v>
      </c>
      <c r="M25" s="118" t="s">
        <v>340</v>
      </c>
      <c r="N25" s="118" t="n">
        <v>1</v>
      </c>
      <c r="O25" s="118" t="s">
        <v>296</v>
      </c>
      <c r="P25" s="118"/>
      <c r="Q25" s="105" t="n">
        <f aca="false" t="array" ref="Q25:Q25">IFERROR(SKEW(IF(ISNUMBER(S25:CT25),S25:CT25,"")),"")</f>
        <v>0.252163789054875</v>
      </c>
      <c r="R25" s="119" t="n">
        <v>0</v>
      </c>
      <c r="S25" s="118" t="n">
        <v>1.797</v>
      </c>
      <c r="T25" s="118" t="n">
        <v>0</v>
      </c>
      <c r="U25" s="118" t="n">
        <v>0</v>
      </c>
      <c r="V25" s="118" t="n">
        <v>2.324</v>
      </c>
      <c r="W25" s="118" t="n">
        <v>-1.34</v>
      </c>
      <c r="X25" s="118" t="n">
        <v>1.899</v>
      </c>
      <c r="Y25" s="118" t="n">
        <v>-0.524</v>
      </c>
      <c r="Z25" s="118" t="n">
        <v>2.913</v>
      </c>
      <c r="AA25" s="118" t="n">
        <v>2.121</v>
      </c>
      <c r="AB25" s="118" t="n">
        <v>1.184</v>
      </c>
      <c r="AC25" s="118" t="n">
        <v>1.248</v>
      </c>
      <c r="AD25" s="118" t="n">
        <v>-0.94</v>
      </c>
      <c r="AE25" s="118" t="n">
        <v>0</v>
      </c>
      <c r="AF25" s="118" t="n">
        <v>-0.059</v>
      </c>
      <c r="AG25" s="118" t="n">
        <v>1.113</v>
      </c>
      <c r="AH25" s="118" t="n">
        <v>2.012</v>
      </c>
      <c r="AI25" s="118" t="n">
        <v>3.07</v>
      </c>
      <c r="AJ25" s="118" t="n">
        <v>3.187</v>
      </c>
      <c r="AK25" s="118" t="n">
        <v>-0.217</v>
      </c>
      <c r="AL25" s="118" t="n">
        <v>0.972</v>
      </c>
      <c r="AM25" s="118" t="n">
        <v>0.094</v>
      </c>
      <c r="AN25" s="118" t="n">
        <v>1.416</v>
      </c>
      <c r="AO25" s="118" t="n">
        <v>2.905</v>
      </c>
      <c r="AP25" s="118" t="n">
        <v>0.124</v>
      </c>
      <c r="AQ25" s="118" t="n">
        <v>2.408</v>
      </c>
      <c r="AR25" s="118" t="n">
        <v>1.014</v>
      </c>
      <c r="AS25" s="118" t="n">
        <v>0.609</v>
      </c>
      <c r="AT25" s="118" t="n">
        <v>0.881</v>
      </c>
      <c r="AU25" s="118" t="n">
        <v>2.536</v>
      </c>
      <c r="AV25" s="118" t="n">
        <v>0</v>
      </c>
      <c r="AW25" s="118" t="n">
        <v>2.276</v>
      </c>
      <c r="AX25" s="118" t="n">
        <v>0</v>
      </c>
      <c r="AY25" s="118" t="n">
        <v>-0.182</v>
      </c>
      <c r="AZ25" s="118" t="n">
        <v>0</v>
      </c>
      <c r="BA25" s="118" t="n">
        <v>2.614</v>
      </c>
      <c r="BB25" s="118" t="n">
        <v>1.155</v>
      </c>
      <c r="BC25" s="118" t="n">
        <v>2.541</v>
      </c>
      <c r="BD25" s="118" t="n">
        <v>-0.784</v>
      </c>
      <c r="BE25" s="118" t="n">
        <v>2.715</v>
      </c>
      <c r="BF25" s="118" t="n">
        <v>0.622</v>
      </c>
      <c r="BG25" s="118" t="n">
        <v>0.061</v>
      </c>
      <c r="BH25" s="118" t="n">
        <v>0</v>
      </c>
      <c r="BI25" s="118" t="n">
        <v>2.492</v>
      </c>
      <c r="BJ25" s="118" t="n">
        <v>-1.012</v>
      </c>
      <c r="BK25" s="118" t="n">
        <v>0.158</v>
      </c>
      <c r="BL25" s="118" t="n">
        <v>2.299</v>
      </c>
      <c r="BM25" s="118" t="n">
        <v>0</v>
      </c>
      <c r="BN25" s="118" t="n">
        <v>0.907</v>
      </c>
      <c r="BO25" s="118" t="n">
        <v>0</v>
      </c>
      <c r="BP25" s="118" t="n">
        <v>0</v>
      </c>
      <c r="BQ25" s="118" t="n">
        <v>3.014</v>
      </c>
      <c r="BR25" s="118" t="n">
        <v>3.451</v>
      </c>
      <c r="BS25" s="118" t="n">
        <v>0</v>
      </c>
      <c r="BT25" s="118" t="n">
        <v>0.495</v>
      </c>
      <c r="BU25" s="118" t="n">
        <v>0.517</v>
      </c>
      <c r="BV25" s="118" t="n">
        <v>-0.509</v>
      </c>
      <c r="BW25" s="118" t="n">
        <v>0</v>
      </c>
      <c r="BX25" s="118" t="n">
        <v>-0.923</v>
      </c>
      <c r="BY25" s="118" t="n">
        <v>0</v>
      </c>
      <c r="BZ25" s="118" t="n">
        <v>2.189</v>
      </c>
      <c r="CA25" s="118" t="n">
        <v>0.773</v>
      </c>
      <c r="CB25" s="118" t="n">
        <v>1.307</v>
      </c>
      <c r="CC25" s="118" t="n">
        <v>0.363</v>
      </c>
      <c r="CD25" s="118" t="n">
        <v>0</v>
      </c>
      <c r="CE25" s="118" t="n">
        <v>0</v>
      </c>
      <c r="CF25" s="118" t="n">
        <v>2.864</v>
      </c>
      <c r="CG25" s="118" t="n">
        <v>1.655</v>
      </c>
      <c r="CH25" s="118" t="n">
        <v>0</v>
      </c>
      <c r="CI25" s="118" t="n">
        <v>2.664</v>
      </c>
      <c r="CJ25" s="118" t="n">
        <v>0</v>
      </c>
      <c r="CK25" s="118" t="n">
        <v>0</v>
      </c>
      <c r="CL25" s="118" t="n">
        <v>1.037</v>
      </c>
      <c r="CM25" s="118" t="n">
        <v>-0.282</v>
      </c>
      <c r="CN25" s="118" t="n">
        <v>0.676</v>
      </c>
      <c r="CO25" s="118" t="n">
        <v>2.661</v>
      </c>
      <c r="CP25" s="118" t="n">
        <v>1.625</v>
      </c>
      <c r="CQ25" s="118" t="n">
        <v>0.837</v>
      </c>
      <c r="CR25" s="118" t="n">
        <v>-2.066</v>
      </c>
      <c r="CS25" s="118" t="n">
        <v>1.028</v>
      </c>
      <c r="CT25" s="118" t="n">
        <v>0.073</v>
      </c>
      <c r="CU25" s="118"/>
    </row>
    <row r="26" customFormat="false" ht="15.5" hidden="false" customHeight="false" outlineLevel="0" collapsed="false">
      <c r="A26" s="122" t="n">
        <v>2</v>
      </c>
      <c r="B26" s="122" t="n">
        <v>1300</v>
      </c>
      <c r="C26" s="122"/>
      <c r="D26" s="122" t="s">
        <v>341</v>
      </c>
      <c r="E26" s="122" t="s">
        <v>342</v>
      </c>
      <c r="F26" s="122"/>
      <c r="G26" s="122"/>
      <c r="H26" s="122"/>
      <c r="I26" s="122"/>
      <c r="J26" s="122"/>
      <c r="K26" s="122"/>
      <c r="L26" s="122"/>
      <c r="M26" s="122"/>
      <c r="N26" s="122" t="n">
        <v>1</v>
      </c>
      <c r="O26" s="122"/>
      <c r="P26" s="122"/>
      <c r="Q26" s="122" t="s">
        <v>282</v>
      </c>
      <c r="R26" s="122"/>
      <c r="S26" s="123"/>
      <c r="T26" s="123"/>
      <c r="U26" s="123"/>
      <c r="V26" s="123"/>
      <c r="W26" s="123"/>
      <c r="X26" s="123"/>
      <c r="Y26" s="123"/>
      <c r="Z26" s="123"/>
      <c r="AA26" s="123"/>
      <c r="AB26" s="123"/>
      <c r="AC26" s="123"/>
      <c r="AD26" s="123"/>
      <c r="AE26" s="123"/>
      <c r="AF26" s="123"/>
      <c r="AG26" s="123"/>
      <c r="AH26" s="123"/>
      <c r="AI26" s="123"/>
      <c r="AJ26" s="123"/>
      <c r="AK26" s="123"/>
      <c r="AL26" s="123"/>
      <c r="AM26" s="123"/>
      <c r="AN26" s="123"/>
      <c r="AO26" s="123"/>
      <c r="AP26" s="123"/>
      <c r="AQ26" s="123"/>
      <c r="AR26" s="123"/>
      <c r="AS26" s="123"/>
      <c r="AT26" s="123"/>
      <c r="AU26" s="123"/>
      <c r="AV26" s="123"/>
      <c r="AW26" s="123"/>
      <c r="AX26" s="123"/>
      <c r="AY26" s="123"/>
      <c r="AZ26" s="123"/>
      <c r="BA26" s="123"/>
      <c r="BB26" s="123"/>
      <c r="BC26" s="123"/>
      <c r="BD26" s="123"/>
      <c r="BE26" s="123"/>
      <c r="BF26" s="123"/>
      <c r="BG26" s="123"/>
      <c r="BH26" s="123"/>
      <c r="BI26" s="123"/>
      <c r="BJ26" s="123"/>
      <c r="BK26" s="123"/>
      <c r="BL26" s="123"/>
      <c r="BM26" s="123"/>
      <c r="BN26" s="123"/>
      <c r="BO26" s="123"/>
      <c r="BP26" s="123"/>
      <c r="BQ26" s="123"/>
      <c r="BR26" s="123"/>
      <c r="BS26" s="123"/>
      <c r="BT26" s="123"/>
      <c r="BU26" s="123"/>
      <c r="BV26" s="123"/>
      <c r="BW26" s="123"/>
      <c r="BX26" s="123"/>
      <c r="BY26" s="123"/>
      <c r="BZ26" s="123"/>
      <c r="CA26" s="123"/>
      <c r="CB26" s="123"/>
      <c r="CC26" s="123"/>
      <c r="CD26" s="123"/>
      <c r="CE26" s="123"/>
      <c r="CF26" s="123"/>
      <c r="CG26" s="123"/>
      <c r="CH26" s="123"/>
      <c r="CI26" s="123"/>
      <c r="CJ26" s="123"/>
      <c r="CK26" s="122"/>
      <c r="CL26" s="122"/>
      <c r="CM26" s="122"/>
      <c r="CN26" s="122"/>
      <c r="CO26" s="122"/>
      <c r="CP26" s="122"/>
      <c r="CQ26" s="122"/>
      <c r="CR26" s="122"/>
      <c r="CS26" s="122"/>
      <c r="CT26" s="122"/>
      <c r="CU26" s="122"/>
    </row>
    <row r="27" customFormat="false" ht="15.5" hidden="false" customHeight="false" outlineLevel="0" collapsed="false">
      <c r="A27" s="118" t="n">
        <v>3</v>
      </c>
      <c r="B27" s="118" t="n">
        <v>1310</v>
      </c>
      <c r="C27" s="118" t="s">
        <v>343</v>
      </c>
      <c r="D27" s="118"/>
      <c r="E27" s="118"/>
      <c r="F27" s="118"/>
      <c r="G27" s="118"/>
      <c r="H27" s="118"/>
      <c r="I27" s="118"/>
      <c r="J27" s="118"/>
      <c r="K27" s="118"/>
      <c r="L27" s="118"/>
      <c r="M27" s="118"/>
      <c r="N27" s="118" t="n">
        <v>1</v>
      </c>
      <c r="O27" s="118"/>
      <c r="P27" s="118"/>
      <c r="Q27" s="105" t="str">
        <f aca="false" t="array" ref="Q27:Q27">IFERROR(SKEW(IF(ISNUMBER(S27:CT27),S27:CT27,"")),"")</f>
        <v/>
      </c>
      <c r="R27" s="118"/>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18"/>
      <c r="CL27" s="118"/>
      <c r="CM27" s="118"/>
      <c r="CN27" s="118"/>
      <c r="CO27" s="118"/>
      <c r="CP27" s="118"/>
      <c r="CQ27" s="118"/>
      <c r="CR27" s="118"/>
      <c r="CS27" s="118"/>
      <c r="CT27" s="118"/>
      <c r="CU27" s="118"/>
    </row>
    <row r="28" customFormat="false" ht="15.5" hidden="false" customHeight="false" outlineLevel="0" collapsed="false">
      <c r="A28" s="118" t="n">
        <v>4</v>
      </c>
      <c r="B28" s="118" t="n">
        <v>1311</v>
      </c>
      <c r="C28" s="118"/>
      <c r="D28" s="118" t="s">
        <v>344</v>
      </c>
      <c r="E28" s="118" t="s">
        <v>345</v>
      </c>
      <c r="F28" s="118" t="s">
        <v>319</v>
      </c>
      <c r="G28" s="118"/>
      <c r="H28" s="118" t="s">
        <v>346</v>
      </c>
      <c r="I28" s="118"/>
      <c r="J28" s="118"/>
      <c r="K28" s="118" t="s">
        <v>347</v>
      </c>
      <c r="L28" s="118" t="s">
        <v>289</v>
      </c>
      <c r="M28" s="118" t="s">
        <v>290</v>
      </c>
      <c r="N28" s="118" t="n">
        <v>1</v>
      </c>
      <c r="O28" s="128" t="s">
        <v>348</v>
      </c>
      <c r="P28" s="129"/>
      <c r="Q28" s="105" t="n">
        <f aca="false" t="array" ref="Q28:Q28">IFERROR(SKEW(IF(ISNUMBER(S28:CT28),S28:CT28,"")),"")</f>
        <v>0.274339249026744</v>
      </c>
      <c r="R28" s="119" t="n">
        <v>0.025</v>
      </c>
      <c r="S28" s="124" t="n">
        <v>2.89</v>
      </c>
      <c r="T28" s="124" t="n">
        <v>3.75</v>
      </c>
      <c r="U28" s="124" t="n">
        <v>4.03</v>
      </c>
      <c r="V28" s="124" t="n">
        <v>4.04</v>
      </c>
      <c r="W28" s="124" t="n">
        <v>2.58</v>
      </c>
      <c r="X28" s="124" t="n">
        <v>2.17</v>
      </c>
      <c r="Y28" s="124" t="n">
        <v>2.99</v>
      </c>
      <c r="Z28" s="124" t="n">
        <v>3.73</v>
      </c>
      <c r="AA28" s="124" t="n">
        <v>3.9</v>
      </c>
      <c r="AB28" s="124" t="n">
        <v>3.32</v>
      </c>
      <c r="AC28" s="124" t="n">
        <v>3.61</v>
      </c>
      <c r="AD28" s="124" t="n">
        <v>2.43</v>
      </c>
      <c r="AE28" s="124" t="n">
        <v>2.94</v>
      </c>
      <c r="AF28" s="124" t="e">
        <f aca="false">#N/A</f>
        <v>#N/A</v>
      </c>
      <c r="AG28" s="124" t="n">
        <v>2.79</v>
      </c>
      <c r="AH28" s="124" t="n">
        <v>3.15</v>
      </c>
      <c r="AI28" s="124" t="n">
        <v>4.2</v>
      </c>
      <c r="AJ28" s="124" t="n">
        <v>3.99</v>
      </c>
      <c r="AK28" s="124" t="n">
        <v>2.66</v>
      </c>
      <c r="AL28" s="124" t="n">
        <v>2.45</v>
      </c>
      <c r="AM28" s="124" t="n">
        <v>2.88</v>
      </c>
      <c r="AN28" s="124" t="n">
        <v>3.83</v>
      </c>
      <c r="AO28" s="124" t="n">
        <v>3.97</v>
      </c>
      <c r="AP28" s="124" t="n">
        <v>2.35</v>
      </c>
      <c r="AQ28" s="124" t="n">
        <v>3.84</v>
      </c>
      <c r="AR28" s="124" t="n">
        <v>3.99</v>
      </c>
      <c r="AS28" s="124" t="n">
        <v>2.57</v>
      </c>
      <c r="AT28" s="124" t="n">
        <v>2.2</v>
      </c>
      <c r="AU28" s="124" t="n">
        <v>3.2</v>
      </c>
      <c r="AV28" s="124" t="n">
        <v>2.36</v>
      </c>
      <c r="AW28" s="124" t="n">
        <v>3.1</v>
      </c>
      <c r="AX28" s="124" t="n">
        <v>3.15</v>
      </c>
      <c r="AY28" s="124" t="n">
        <v>3.18</v>
      </c>
      <c r="AZ28" s="124" t="n">
        <v>3.23</v>
      </c>
      <c r="BA28" s="124" t="n">
        <v>3.74</v>
      </c>
      <c r="BB28" s="124" t="n">
        <v>2.52</v>
      </c>
      <c r="BC28" s="124" t="n">
        <v>4.03</v>
      </c>
      <c r="BD28" s="124" t="n">
        <v>2.81</v>
      </c>
      <c r="BE28" s="124" t="n">
        <v>3.61</v>
      </c>
      <c r="BF28" s="124" t="n">
        <v>2.72</v>
      </c>
      <c r="BG28" s="124" t="n">
        <v>3.05</v>
      </c>
      <c r="BH28" s="124" t="n">
        <v>2.59</v>
      </c>
      <c r="BI28" s="124" t="n">
        <v>2.81</v>
      </c>
      <c r="BJ28" s="124" t="n">
        <v>2.3</v>
      </c>
      <c r="BK28" s="124" t="n">
        <v>2.68</v>
      </c>
      <c r="BL28" s="124" t="n">
        <v>2.73</v>
      </c>
      <c r="BM28" s="124" t="n">
        <v>3.22</v>
      </c>
      <c r="BN28" s="124" t="n">
        <v>2.74</v>
      </c>
      <c r="BO28" s="124" t="n">
        <v>2.07</v>
      </c>
      <c r="BP28" s="124" t="n">
        <v>2.53</v>
      </c>
      <c r="BQ28" s="124" t="n">
        <v>4.02</v>
      </c>
      <c r="BR28" s="124" t="n">
        <v>3.7</v>
      </c>
      <c r="BS28" s="124" t="n">
        <v>3.88</v>
      </c>
      <c r="BT28" s="124" t="n">
        <v>2.42</v>
      </c>
      <c r="BU28" s="124" t="n">
        <v>3.28</v>
      </c>
      <c r="BV28" s="124" t="n">
        <v>2.69</v>
      </c>
      <c r="BW28" s="124" t="n">
        <v>2.9</v>
      </c>
      <c r="BX28" s="124" t="n">
        <v>2.17</v>
      </c>
      <c r="BY28" s="124" t="n">
        <v>3.54</v>
      </c>
      <c r="BZ28" s="124" t="n">
        <v>3.64</v>
      </c>
      <c r="CA28" s="124" t="n">
        <v>3.12</v>
      </c>
      <c r="CB28" s="124" t="n">
        <v>2.76</v>
      </c>
      <c r="CC28" s="124" t="n">
        <v>2.97</v>
      </c>
      <c r="CD28" s="124" t="n">
        <v>2.43</v>
      </c>
      <c r="CE28" s="124" t="n">
        <v>2.25</v>
      </c>
      <c r="CF28" s="124" t="n">
        <v>4</v>
      </c>
      <c r="CG28" s="124" t="n">
        <v>2.84</v>
      </c>
      <c r="CH28" s="124" t="e">
        <f aca="false">#N/A</f>
        <v>#N/A</v>
      </c>
      <c r="CI28" s="124" t="n">
        <v>3.31</v>
      </c>
      <c r="CJ28" s="124" t="n">
        <v>4.05</v>
      </c>
      <c r="CK28" s="124" t="n">
        <v>2.42</v>
      </c>
      <c r="CL28" s="124" t="n">
        <v>2.45</v>
      </c>
      <c r="CM28" s="124" t="n">
        <v>2.34</v>
      </c>
      <c r="CN28" s="124" t="n">
        <v>3.15</v>
      </c>
      <c r="CO28" s="124" t="n">
        <v>2.69</v>
      </c>
      <c r="CP28" s="124" t="n">
        <v>3.89</v>
      </c>
      <c r="CQ28" s="124" t="n">
        <v>3.27</v>
      </c>
      <c r="CR28" s="124" t="n">
        <v>2.27</v>
      </c>
      <c r="CS28" s="124" t="n">
        <v>2.53</v>
      </c>
      <c r="CT28" s="124" t="n">
        <v>2.12</v>
      </c>
      <c r="CU28" s="118"/>
    </row>
    <row r="29" customFormat="false" ht="15.5" hidden="false" customHeight="false" outlineLevel="0" collapsed="false">
      <c r="A29" s="125" t="n">
        <v>3</v>
      </c>
      <c r="B29" s="125" t="n">
        <v>1320</v>
      </c>
      <c r="C29" s="125" t="s">
        <v>349</v>
      </c>
      <c r="D29" s="125"/>
      <c r="E29" s="125"/>
      <c r="F29" s="125"/>
      <c r="G29" s="125"/>
      <c r="H29" s="125"/>
      <c r="I29" s="125"/>
      <c r="J29" s="125"/>
      <c r="K29" s="125"/>
      <c r="L29" s="125"/>
      <c r="M29" s="125"/>
      <c r="N29" s="125" t="n">
        <v>1</v>
      </c>
      <c r="O29" s="125"/>
      <c r="P29" s="125"/>
      <c r="Q29" s="105" t="str">
        <f aca="false" t="array" ref="Q29:Q29">IFERROR(SKEW(IF(ISNUMBER(S29:CT29),S29:CT29,"")),"")</f>
        <v/>
      </c>
      <c r="R29" s="119"/>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BC29" s="124"/>
      <c r="BD29" s="124"/>
      <c r="BE29" s="124"/>
      <c r="BF29" s="124"/>
      <c r="BG29" s="124"/>
      <c r="BH29" s="124"/>
      <c r="BI29" s="124"/>
      <c r="BJ29" s="124"/>
      <c r="BK29" s="124"/>
      <c r="BL29" s="124"/>
      <c r="BM29" s="124"/>
      <c r="BN29" s="124"/>
      <c r="BO29" s="124"/>
      <c r="BP29" s="124"/>
      <c r="BQ29" s="124"/>
      <c r="BR29" s="124"/>
      <c r="BS29" s="124"/>
      <c r="BT29" s="124"/>
      <c r="BU29" s="124"/>
      <c r="BV29" s="124"/>
      <c r="BW29" s="124"/>
      <c r="BX29" s="124"/>
      <c r="BY29" s="124"/>
      <c r="BZ29" s="124"/>
      <c r="CA29" s="124"/>
      <c r="CB29" s="124"/>
      <c r="CC29" s="124"/>
      <c r="CD29" s="124"/>
      <c r="CE29" s="124"/>
      <c r="CF29" s="124"/>
      <c r="CG29" s="124"/>
      <c r="CH29" s="124"/>
      <c r="CI29" s="124"/>
      <c r="CJ29" s="124"/>
      <c r="CK29" s="124"/>
      <c r="CL29" s="124"/>
      <c r="CM29" s="124"/>
      <c r="CN29" s="124"/>
      <c r="CO29" s="124"/>
      <c r="CP29" s="124"/>
      <c r="CQ29" s="124"/>
      <c r="CR29" s="124"/>
      <c r="CS29" s="124"/>
      <c r="CT29" s="124"/>
      <c r="CU29" s="118"/>
    </row>
    <row r="30" customFormat="false" ht="15.5" hidden="false" customHeight="false" outlineLevel="0" collapsed="false">
      <c r="A30" s="125" t="n">
        <v>4</v>
      </c>
      <c r="B30" s="125" t="n">
        <v>1321</v>
      </c>
      <c r="C30" s="125"/>
      <c r="D30" s="125" t="s">
        <v>350</v>
      </c>
      <c r="E30" s="125"/>
      <c r="F30" s="125" t="n">
        <v>2016</v>
      </c>
      <c r="G30" s="125"/>
      <c r="H30" s="125" t="s">
        <v>351</v>
      </c>
      <c r="I30" s="125"/>
      <c r="J30" s="125"/>
      <c r="K30" s="125" t="s">
        <v>352</v>
      </c>
      <c r="L30" s="125" t="s">
        <v>289</v>
      </c>
      <c r="M30" s="125" t="s">
        <v>209</v>
      </c>
      <c r="N30" s="125" t="n">
        <v>1</v>
      </c>
      <c r="O30" s="131" t="s">
        <v>353</v>
      </c>
      <c r="P30" s="126"/>
      <c r="Q30" s="105" t="n">
        <f aca="false" t="array" ref="Q30:Q30">IFERROR(SKEW(IF(ISNUMBER(S30:CT30),S30:CT30,"")),"")</f>
        <v>-0.211200111078699</v>
      </c>
      <c r="R30" s="119" t="n">
        <v>0.123</v>
      </c>
      <c r="S30" s="124" t="n">
        <v>3.98</v>
      </c>
      <c r="T30" s="124" t="n">
        <v>5.1</v>
      </c>
      <c r="U30" s="124" t="n">
        <v>5.52</v>
      </c>
      <c r="V30" s="124" t="n">
        <v>5.45</v>
      </c>
      <c r="W30" s="124" t="n">
        <v>3.48</v>
      </c>
      <c r="X30" s="124" t="n">
        <v>3.98</v>
      </c>
      <c r="Y30" s="124" t="n">
        <v>3.8</v>
      </c>
      <c r="Z30" s="124" t="n">
        <v>5.15</v>
      </c>
      <c r="AA30" s="124" t="n">
        <v>5.45</v>
      </c>
      <c r="AB30" s="124" t="n">
        <v>5.26</v>
      </c>
      <c r="AC30" s="124" t="n">
        <v>4.49</v>
      </c>
      <c r="AD30" s="124" t="n">
        <v>3.03</v>
      </c>
      <c r="AE30" s="124" t="n">
        <v>4.1</v>
      </c>
      <c r="AF30" s="124" t="e">
        <f aca="false">#N/A</f>
        <v>#N/A</v>
      </c>
      <c r="AG30" s="124" t="n">
        <v>4.52</v>
      </c>
      <c r="AH30" s="124" t="n">
        <v>4.61</v>
      </c>
      <c r="AI30" s="124" t="n">
        <v>5.49</v>
      </c>
      <c r="AJ30" s="124" t="n">
        <v>5.42</v>
      </c>
      <c r="AK30" s="124" t="n">
        <v>4.2</v>
      </c>
      <c r="AL30" s="124" t="n">
        <v>3.51</v>
      </c>
      <c r="AM30" s="124" t="n">
        <v>4.14</v>
      </c>
      <c r="AN30" s="124" t="n">
        <v>5.28</v>
      </c>
      <c r="AO30" s="124" t="n">
        <v>5.6</v>
      </c>
      <c r="AP30" s="124" t="e">
        <f aca="false">#N/A</f>
        <v>#N/A</v>
      </c>
      <c r="AQ30" s="124" t="n">
        <v>5.37</v>
      </c>
      <c r="AR30" s="124" t="n">
        <v>5.52</v>
      </c>
      <c r="AS30" s="124" t="n">
        <v>3.93</v>
      </c>
      <c r="AT30" s="124" t="e">
        <f aca="false">#N/A</f>
        <v>#N/A</v>
      </c>
      <c r="AU30" s="124" t="n">
        <v>4.55</v>
      </c>
      <c r="AV30" s="124" t="e">
        <f aca="false">#N/A</f>
        <v>#N/A</v>
      </c>
      <c r="AW30" s="124" t="n">
        <v>4.76</v>
      </c>
      <c r="AX30" s="124" t="n">
        <v>4.3</v>
      </c>
      <c r="AY30" s="124" t="n">
        <v>3.91</v>
      </c>
      <c r="AZ30" s="124" t="n">
        <v>5.27</v>
      </c>
      <c r="BA30" s="124" t="n">
        <v>4.91</v>
      </c>
      <c r="BB30" s="124" t="n">
        <v>4.03</v>
      </c>
      <c r="BC30" s="124" t="n">
        <v>5.28</v>
      </c>
      <c r="BD30" s="124" t="n">
        <v>4.2</v>
      </c>
      <c r="BE30" s="124" t="n">
        <v>5.04</v>
      </c>
      <c r="BF30" s="124" t="n">
        <v>4.03</v>
      </c>
      <c r="BG30" s="124" t="n">
        <v>4.55</v>
      </c>
      <c r="BH30" s="124" t="n">
        <v>3.71</v>
      </c>
      <c r="BI30" s="124" t="n">
        <v>4.95</v>
      </c>
      <c r="BJ30" s="124" t="e">
        <f aca="false">#N/A</f>
        <v>#N/A</v>
      </c>
      <c r="BK30" s="124" t="n">
        <v>3.88</v>
      </c>
      <c r="BL30" s="124" t="n">
        <v>4.89</v>
      </c>
      <c r="BM30" s="124" t="n">
        <v>4.9</v>
      </c>
      <c r="BN30" s="124" t="n">
        <v>4.25</v>
      </c>
      <c r="BO30" s="124" t="e">
        <f aca="false">#N/A</f>
        <v>#N/A</v>
      </c>
      <c r="BP30" s="124" t="n">
        <v>3.25</v>
      </c>
      <c r="BQ30" s="124" t="n">
        <v>5.7</v>
      </c>
      <c r="BR30" s="124" t="n">
        <v>5.27</v>
      </c>
      <c r="BS30" s="124" t="n">
        <v>5.27</v>
      </c>
      <c r="BT30" s="124" t="n">
        <v>3.51</v>
      </c>
      <c r="BU30" s="124" t="n">
        <v>4.52</v>
      </c>
      <c r="BV30" s="124" t="n">
        <v>4.54</v>
      </c>
      <c r="BW30" s="124" t="n">
        <v>4.13</v>
      </c>
      <c r="BX30" s="124" t="e">
        <f aca="false">#N/A</f>
        <v>#N/A</v>
      </c>
      <c r="BY30" s="124" t="n">
        <v>4.96</v>
      </c>
      <c r="BZ30" s="124" t="n">
        <v>5.01</v>
      </c>
      <c r="CA30" s="124" t="n">
        <v>4.61</v>
      </c>
      <c r="CB30" s="124" t="n">
        <v>3.79</v>
      </c>
      <c r="CC30" s="124" t="n">
        <v>4.59</v>
      </c>
      <c r="CD30" s="124" t="e">
        <f aca="false">#N/A</f>
        <v>#N/A</v>
      </c>
      <c r="CE30" s="124" t="n">
        <v>3.97</v>
      </c>
      <c r="CF30" s="124" t="n">
        <v>5.97</v>
      </c>
      <c r="CG30" s="124" t="n">
        <v>4.41</v>
      </c>
      <c r="CH30" s="124" t="e">
        <f aca="false">#N/A</f>
        <v>#N/A</v>
      </c>
      <c r="CI30" s="124" t="n">
        <v>4.96</v>
      </c>
      <c r="CJ30" s="124" t="n">
        <v>5.61</v>
      </c>
      <c r="CK30" s="124" t="n">
        <v>2.93</v>
      </c>
      <c r="CL30" s="124" t="e">
        <f aca="false">#N/A</f>
        <v>#N/A</v>
      </c>
      <c r="CM30" s="124" t="n">
        <v>3.74</v>
      </c>
      <c r="CN30" s="124" t="n">
        <v>4.52</v>
      </c>
      <c r="CO30" s="124" t="n">
        <v>4.37</v>
      </c>
      <c r="CP30" s="124" t="n">
        <v>5.24</v>
      </c>
      <c r="CQ30" s="124" t="n">
        <v>4.26</v>
      </c>
      <c r="CR30" s="124" t="n">
        <v>2.95</v>
      </c>
      <c r="CS30" s="124" t="n">
        <v>3.97</v>
      </c>
      <c r="CT30" s="124" t="n">
        <v>3.4</v>
      </c>
      <c r="CU30" s="118"/>
    </row>
    <row r="31" customFormat="false" ht="15.5" hidden="false" customHeight="false" outlineLevel="0" collapsed="false">
      <c r="A31" s="125" t="n">
        <v>3</v>
      </c>
      <c r="B31" s="125" t="n">
        <v>1330</v>
      </c>
      <c r="C31" s="125" t="s">
        <v>354</v>
      </c>
      <c r="D31" s="125"/>
      <c r="E31" s="125"/>
      <c r="F31" s="125"/>
      <c r="G31" s="125"/>
      <c r="H31" s="125"/>
      <c r="I31" s="125"/>
      <c r="J31" s="125"/>
      <c r="K31" s="125"/>
      <c r="L31" s="125"/>
      <c r="M31" s="125"/>
      <c r="N31" s="125" t="n">
        <v>1</v>
      </c>
      <c r="O31" s="125"/>
      <c r="P31" s="125"/>
      <c r="Q31" s="105"/>
      <c r="R31" s="119"/>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BC31" s="124"/>
      <c r="BD31" s="124"/>
      <c r="BE31" s="124"/>
      <c r="BF31" s="124"/>
      <c r="BG31" s="124"/>
      <c r="BH31" s="124"/>
      <c r="BI31" s="124"/>
      <c r="BJ31" s="124"/>
      <c r="BK31" s="124"/>
      <c r="BL31" s="124"/>
      <c r="BM31" s="124"/>
      <c r="BN31" s="124"/>
      <c r="BO31" s="124"/>
      <c r="BP31" s="124"/>
      <c r="BQ31" s="124"/>
      <c r="BR31" s="124"/>
      <c r="BS31" s="124"/>
      <c r="BT31" s="124"/>
      <c r="BU31" s="124"/>
      <c r="BV31" s="124"/>
      <c r="BW31" s="124"/>
      <c r="BX31" s="124"/>
      <c r="BY31" s="124"/>
      <c r="BZ31" s="124"/>
      <c r="CA31" s="124"/>
      <c r="CB31" s="124"/>
      <c r="CC31" s="124"/>
      <c r="CD31" s="124"/>
      <c r="CE31" s="124"/>
      <c r="CF31" s="124"/>
      <c r="CG31" s="124"/>
      <c r="CH31" s="124"/>
      <c r="CI31" s="124"/>
      <c r="CJ31" s="124"/>
      <c r="CK31" s="124"/>
      <c r="CL31" s="124"/>
      <c r="CM31" s="124"/>
      <c r="CN31" s="124"/>
      <c r="CO31" s="124"/>
      <c r="CP31" s="124"/>
      <c r="CQ31" s="124"/>
      <c r="CR31" s="124"/>
      <c r="CS31" s="124"/>
      <c r="CT31" s="124"/>
      <c r="CU31" s="118"/>
    </row>
    <row r="32" customFormat="false" ht="15.5" hidden="false" customHeight="false" outlineLevel="0" collapsed="false">
      <c r="A32" s="125" t="n">
        <v>4</v>
      </c>
      <c r="B32" s="125" t="n">
        <v>1331</v>
      </c>
      <c r="C32" s="125"/>
      <c r="D32" s="125" t="s">
        <v>355</v>
      </c>
      <c r="E32" s="125" t="s">
        <v>356</v>
      </c>
      <c r="F32" s="125"/>
      <c r="G32" s="125"/>
      <c r="H32" s="125" t="s">
        <v>288</v>
      </c>
      <c r="I32" s="125"/>
      <c r="J32" s="125"/>
      <c r="K32" s="125"/>
      <c r="L32" s="125" t="s">
        <v>289</v>
      </c>
      <c r="M32" s="125" t="s">
        <v>357</v>
      </c>
      <c r="N32" s="125" t="n">
        <v>0.5</v>
      </c>
      <c r="O32" s="125"/>
      <c r="P32" s="125"/>
      <c r="Q32" s="105" t="n">
        <f aca="false" t="array" ref="Q32:Q32">IFERROR(SKEW(IF(ISNUMBER(S32:CT32),S32:CT32,"")),"")</f>
        <v>-1.26741685804903</v>
      </c>
      <c r="R32" s="119" t="n">
        <v>0.025</v>
      </c>
      <c r="S32" s="124" t="n">
        <v>2</v>
      </c>
      <c r="T32" s="124" t="n">
        <v>2</v>
      </c>
      <c r="U32" s="124" t="n">
        <v>2</v>
      </c>
      <c r="V32" s="124" t="n">
        <v>2</v>
      </c>
      <c r="W32" s="124" t="n">
        <v>2</v>
      </c>
      <c r="X32" s="124" t="n">
        <v>1</v>
      </c>
      <c r="Y32" s="124" t="n">
        <v>1</v>
      </c>
      <c r="Z32" s="124" t="n">
        <v>2</v>
      </c>
      <c r="AA32" s="124" t="n">
        <v>2</v>
      </c>
      <c r="AB32" s="124" t="n">
        <v>2</v>
      </c>
      <c r="AC32" s="124" t="n">
        <v>2</v>
      </c>
      <c r="AD32" s="124" t="n">
        <v>1</v>
      </c>
      <c r="AE32" s="124"/>
      <c r="AF32" s="124" t="n">
        <v>2</v>
      </c>
      <c r="AG32" s="124" t="n">
        <v>2</v>
      </c>
      <c r="AH32" s="124" t="n">
        <v>2</v>
      </c>
      <c r="AI32" s="124" t="n">
        <v>2</v>
      </c>
      <c r="AJ32" s="124" t="n">
        <v>2</v>
      </c>
      <c r="AK32" s="124" t="n">
        <v>2</v>
      </c>
      <c r="AL32" s="124" t="n">
        <v>2</v>
      </c>
      <c r="AM32" s="124" t="n">
        <v>1</v>
      </c>
      <c r="AN32" s="124" t="n">
        <v>2</v>
      </c>
      <c r="AO32" s="124" t="n">
        <v>2</v>
      </c>
      <c r="AP32" s="124" t="n">
        <v>2</v>
      </c>
      <c r="AQ32" s="124" t="n">
        <v>2</v>
      </c>
      <c r="AR32" s="124" t="n">
        <v>2</v>
      </c>
      <c r="AS32" s="124" t="n">
        <v>2</v>
      </c>
      <c r="AT32" s="124" t="n">
        <v>1</v>
      </c>
      <c r="AU32" s="124" t="n">
        <v>1</v>
      </c>
      <c r="AV32" s="124" t="n">
        <v>2</v>
      </c>
      <c r="AW32" s="124" t="n">
        <v>1</v>
      </c>
      <c r="AX32" s="124" t="n">
        <v>2</v>
      </c>
      <c r="AY32" s="124" t="n">
        <v>1.78</v>
      </c>
      <c r="AZ32" s="124" t="n">
        <v>2</v>
      </c>
      <c r="BA32" s="124" t="n">
        <v>2</v>
      </c>
      <c r="BB32" s="124" t="n">
        <v>2</v>
      </c>
      <c r="BC32" s="124" t="n">
        <v>2</v>
      </c>
      <c r="BD32" s="124" t="n">
        <v>2</v>
      </c>
      <c r="BE32" s="124" t="n">
        <v>2</v>
      </c>
      <c r="BF32" s="124" t="n">
        <v>1</v>
      </c>
      <c r="BG32" s="124" t="n">
        <v>1.5</v>
      </c>
      <c r="BH32" s="124" t="n">
        <v>1.5</v>
      </c>
      <c r="BI32" s="124" t="n">
        <v>2</v>
      </c>
      <c r="BJ32" s="124" t="n">
        <v>2</v>
      </c>
      <c r="BK32" s="124" t="n">
        <v>2</v>
      </c>
      <c r="BL32" s="124" t="n">
        <v>2</v>
      </c>
      <c r="BM32" s="124" t="n">
        <v>2</v>
      </c>
      <c r="BN32" s="124" t="n">
        <v>1</v>
      </c>
      <c r="BO32" s="124" t="n">
        <v>1</v>
      </c>
      <c r="BP32" s="124" t="n">
        <v>2</v>
      </c>
      <c r="BQ32" s="124" t="n">
        <v>2</v>
      </c>
      <c r="BR32" s="124" t="n">
        <v>2</v>
      </c>
      <c r="BS32" s="124" t="n">
        <v>2</v>
      </c>
      <c r="BT32" s="124" t="n">
        <v>2</v>
      </c>
      <c r="BU32" s="124" t="n">
        <v>2</v>
      </c>
      <c r="BV32" s="124" t="n">
        <v>2</v>
      </c>
      <c r="BW32" s="124" t="n">
        <v>1.67</v>
      </c>
      <c r="BX32" s="124" t="n">
        <v>2</v>
      </c>
      <c r="BY32" s="124" t="n">
        <v>2</v>
      </c>
      <c r="BZ32" s="124" t="n">
        <v>2</v>
      </c>
      <c r="CA32" s="124" t="n">
        <v>2</v>
      </c>
      <c r="CB32" s="124" t="n">
        <v>2</v>
      </c>
      <c r="CC32" s="124"/>
      <c r="CD32" s="124" t="n">
        <v>1</v>
      </c>
      <c r="CE32" s="124" t="n">
        <v>1</v>
      </c>
      <c r="CF32" s="124" t="n">
        <v>2</v>
      </c>
      <c r="CG32" s="124" t="n">
        <v>1.5</v>
      </c>
      <c r="CH32" s="124" t="n">
        <v>1</v>
      </c>
      <c r="CI32" s="124" t="n">
        <v>2</v>
      </c>
      <c r="CJ32" s="124" t="n">
        <v>2</v>
      </c>
      <c r="CK32" s="124" t="n">
        <v>2</v>
      </c>
      <c r="CL32" s="124" t="n">
        <v>2</v>
      </c>
      <c r="CM32" s="124" t="n">
        <v>2</v>
      </c>
      <c r="CN32" s="124" t="n">
        <v>1</v>
      </c>
      <c r="CO32" s="124" t="n">
        <v>1.5</v>
      </c>
      <c r="CP32" s="124" t="n">
        <v>2</v>
      </c>
      <c r="CQ32" s="124" t="n">
        <v>2</v>
      </c>
      <c r="CR32" s="124" t="n">
        <v>1</v>
      </c>
      <c r="CS32" s="124" t="n">
        <v>1</v>
      </c>
      <c r="CT32" s="124" t="n">
        <v>2</v>
      </c>
      <c r="CU32" s="118"/>
    </row>
    <row r="33" customFormat="false" ht="15.5" hidden="false" customHeight="false" outlineLevel="0" collapsed="false">
      <c r="A33" s="125" t="n">
        <v>3</v>
      </c>
      <c r="B33" s="125" t="n">
        <v>1340</v>
      </c>
      <c r="C33" s="125" t="s">
        <v>358</v>
      </c>
      <c r="D33" s="125"/>
      <c r="E33" s="125"/>
      <c r="F33" s="125"/>
      <c r="G33" s="125"/>
      <c r="H33" s="125"/>
      <c r="I33" s="125"/>
      <c r="J33" s="125"/>
      <c r="K33" s="125"/>
      <c r="L33" s="125"/>
      <c r="M33" s="125"/>
      <c r="N33" s="125" t="n">
        <v>1</v>
      </c>
      <c r="O33" s="126"/>
      <c r="P33" s="125"/>
      <c r="Q33" s="105" t="str">
        <f aca="false" t="array" ref="Q33:Q33">IFERROR(SKEW(IF(ISNUMBER(S33:CT33),S33:CT33,"")),"")</f>
        <v/>
      </c>
      <c r="R33" s="119"/>
      <c r="S33" s="124"/>
      <c r="T33" s="124"/>
      <c r="U33" s="124"/>
      <c r="V33" s="124"/>
      <c r="W33" s="124"/>
      <c r="X33" s="124"/>
      <c r="Y33" s="124"/>
      <c r="Z33" s="124"/>
      <c r="AA33" s="124"/>
      <c r="AB33" s="124"/>
      <c r="AC33" s="124"/>
      <c r="AD33" s="124"/>
      <c r="AE33" s="124"/>
      <c r="AF33" s="124"/>
      <c r="AG33" s="124"/>
      <c r="AH33" s="124"/>
      <c r="AI33" s="124"/>
      <c r="AJ33" s="124"/>
      <c r="AK33" s="124"/>
      <c r="AL33" s="124"/>
      <c r="AM33" s="124"/>
      <c r="AN33" s="124"/>
      <c r="AO33" s="124"/>
      <c r="AP33" s="124"/>
      <c r="AQ33" s="124"/>
      <c r="AR33" s="124"/>
      <c r="AS33" s="124"/>
      <c r="AT33" s="124"/>
      <c r="AU33" s="124"/>
      <c r="AV33" s="124"/>
      <c r="AW33" s="124"/>
      <c r="AX33" s="124"/>
      <c r="AY33" s="124"/>
      <c r="AZ33" s="124"/>
      <c r="BA33" s="124"/>
      <c r="BB33" s="124"/>
      <c r="BC33" s="124"/>
      <c r="BD33" s="124"/>
      <c r="BE33" s="124"/>
      <c r="BF33" s="124"/>
      <c r="BG33" s="124"/>
      <c r="BH33" s="124"/>
      <c r="BI33" s="124"/>
      <c r="BJ33" s="124"/>
      <c r="BK33" s="124"/>
      <c r="BL33" s="124"/>
      <c r="BM33" s="124"/>
      <c r="BN33" s="124"/>
      <c r="BO33" s="124"/>
      <c r="BP33" s="124"/>
      <c r="BQ33" s="124"/>
      <c r="BR33" s="124"/>
      <c r="BS33" s="124"/>
      <c r="BT33" s="124"/>
      <c r="BU33" s="124"/>
      <c r="BV33" s="124"/>
      <c r="BW33" s="124"/>
      <c r="BX33" s="124"/>
      <c r="BY33" s="124"/>
      <c r="BZ33" s="124"/>
      <c r="CA33" s="124"/>
      <c r="CB33" s="124"/>
      <c r="CC33" s="124"/>
      <c r="CD33" s="124"/>
      <c r="CE33" s="124"/>
      <c r="CF33" s="124"/>
      <c r="CG33" s="124"/>
      <c r="CH33" s="124"/>
      <c r="CI33" s="124"/>
      <c r="CJ33" s="124"/>
      <c r="CK33" s="124"/>
      <c r="CL33" s="124"/>
      <c r="CM33" s="124"/>
      <c r="CN33" s="124"/>
      <c r="CO33" s="124"/>
      <c r="CP33" s="124"/>
      <c r="CQ33" s="124"/>
      <c r="CR33" s="124"/>
      <c r="CS33" s="124"/>
      <c r="CT33" s="124"/>
      <c r="CU33" s="118"/>
    </row>
    <row r="34" customFormat="false" ht="15.5" hidden="false" customHeight="false" outlineLevel="0" collapsed="false">
      <c r="A34" s="125" t="n">
        <v>4</v>
      </c>
      <c r="B34" s="125" t="n">
        <v>1341</v>
      </c>
      <c r="C34" s="125"/>
      <c r="D34" s="125" t="s">
        <v>359</v>
      </c>
      <c r="E34" s="125" t="s">
        <v>360</v>
      </c>
      <c r="F34" s="125"/>
      <c r="G34" s="125"/>
      <c r="H34" s="125" t="s">
        <v>288</v>
      </c>
      <c r="I34" s="125"/>
      <c r="J34" s="125"/>
      <c r="K34" s="125"/>
      <c r="L34" s="125" t="s">
        <v>289</v>
      </c>
      <c r="M34" s="125" t="s">
        <v>361</v>
      </c>
      <c r="N34" s="125" t="n">
        <v>0.5</v>
      </c>
      <c r="O34" s="125"/>
      <c r="P34" s="125"/>
      <c r="Q34" s="105" t="n">
        <f aca="false" t="array" ref="Q34:Q34">IFERROR(SKEW(IF(ISNUMBER(S34:CT34),S34:CT34,"")),"")</f>
        <v>0.140890112247187</v>
      </c>
      <c r="R34" s="119" t="n">
        <v>0.025</v>
      </c>
      <c r="S34" s="124" t="n">
        <v>2.25</v>
      </c>
      <c r="T34" s="124" t="n">
        <v>2.71</v>
      </c>
      <c r="U34" s="124" t="n">
        <v>3</v>
      </c>
      <c r="V34" s="124"/>
      <c r="W34" s="124" t="n">
        <v>2</v>
      </c>
      <c r="X34" s="124" t="n">
        <v>2.25</v>
      </c>
      <c r="Y34" s="124" t="n">
        <v>2.5</v>
      </c>
      <c r="Z34" s="124" t="n">
        <v>1.75</v>
      </c>
      <c r="AA34" s="124" t="n">
        <v>2</v>
      </c>
      <c r="AB34" s="124" t="n">
        <v>3.5</v>
      </c>
      <c r="AC34" s="124" t="n">
        <v>3.25</v>
      </c>
      <c r="AD34" s="124" t="n">
        <v>2</v>
      </c>
      <c r="AE34" s="124" t="n">
        <v>2.5</v>
      </c>
      <c r="AF34" s="124" t="n">
        <v>2.25</v>
      </c>
      <c r="AG34" s="124" t="n">
        <v>2.67</v>
      </c>
      <c r="AH34" s="124" t="n">
        <v>4</v>
      </c>
      <c r="AI34" s="124" t="n">
        <v>3</v>
      </c>
      <c r="AJ34" s="124" t="n">
        <v>3.25</v>
      </c>
      <c r="AK34" s="124" t="n">
        <v>2.5</v>
      </c>
      <c r="AL34" s="124" t="n">
        <v>2.25</v>
      </c>
      <c r="AM34" s="124" t="n">
        <v>2.25</v>
      </c>
      <c r="AN34" s="124" t="n">
        <v>2.92</v>
      </c>
      <c r="AO34" s="124" t="n">
        <v>3</v>
      </c>
      <c r="AP34" s="124" t="n">
        <v>3.5</v>
      </c>
      <c r="AQ34" s="124" t="n">
        <v>2.75</v>
      </c>
      <c r="AR34" s="124" t="n">
        <v>2.5</v>
      </c>
      <c r="AS34" s="124" t="n">
        <v>3</v>
      </c>
      <c r="AT34" s="124" t="n">
        <v>2.5</v>
      </c>
      <c r="AU34" s="124" t="n">
        <v>2.5</v>
      </c>
      <c r="AV34" s="124" t="n">
        <v>3</v>
      </c>
      <c r="AW34" s="124" t="n">
        <v>2.25</v>
      </c>
      <c r="AX34" s="124" t="n">
        <v>2.75</v>
      </c>
      <c r="AY34" s="124" t="n">
        <v>2.94</v>
      </c>
      <c r="AZ34" s="124" t="n">
        <v>3.5</v>
      </c>
      <c r="BA34" s="124" t="n">
        <v>3</v>
      </c>
      <c r="BB34" s="124" t="n">
        <v>3.5</v>
      </c>
      <c r="BC34" s="124" t="n">
        <v>2.75</v>
      </c>
      <c r="BD34" s="124" t="n">
        <v>3.5</v>
      </c>
      <c r="BE34" s="124" t="n">
        <v>2.25</v>
      </c>
      <c r="BF34" s="124" t="n">
        <v>1.75</v>
      </c>
      <c r="BG34" s="124" t="n">
        <v>2.67</v>
      </c>
      <c r="BH34" s="124" t="n">
        <v>2.38</v>
      </c>
      <c r="BI34" s="124" t="n">
        <v>2.5</v>
      </c>
      <c r="BJ34" s="124" t="n">
        <v>2.75</v>
      </c>
      <c r="BK34" s="124" t="n">
        <v>2</v>
      </c>
      <c r="BL34" s="124" t="n">
        <v>2</v>
      </c>
      <c r="BM34" s="124" t="n">
        <v>2.13</v>
      </c>
      <c r="BN34" s="124" t="n">
        <v>1.25</v>
      </c>
      <c r="BO34" s="124" t="n">
        <v>2.25</v>
      </c>
      <c r="BP34" s="124" t="n">
        <v>2.75</v>
      </c>
      <c r="BQ34" s="124" t="n">
        <v>3.25</v>
      </c>
      <c r="BR34" s="124" t="n">
        <v>3.25</v>
      </c>
      <c r="BS34" s="124" t="n">
        <v>2.25</v>
      </c>
      <c r="BT34" s="124" t="n">
        <v>1.67</v>
      </c>
      <c r="BU34" s="124" t="n">
        <v>3</v>
      </c>
      <c r="BV34" s="124" t="n">
        <v>2.25</v>
      </c>
      <c r="BW34" s="124" t="n">
        <v>2.58</v>
      </c>
      <c r="BX34" s="124" t="n">
        <v>2</v>
      </c>
      <c r="BY34" s="124" t="n">
        <v>3.25</v>
      </c>
      <c r="BZ34" s="124" t="n">
        <v>3.5</v>
      </c>
      <c r="CA34" s="124" t="n">
        <v>2.25</v>
      </c>
      <c r="CB34" s="124" t="n">
        <v>2.5</v>
      </c>
      <c r="CC34" s="124"/>
      <c r="CD34" s="124" t="n">
        <v>2</v>
      </c>
      <c r="CE34" s="124" t="n">
        <v>2</v>
      </c>
      <c r="CF34" s="124" t="n">
        <v>3.25</v>
      </c>
      <c r="CG34" s="124" t="n">
        <v>2.63</v>
      </c>
      <c r="CH34" s="124" t="n">
        <v>2.75</v>
      </c>
      <c r="CI34" s="124" t="n">
        <v>3.25</v>
      </c>
      <c r="CJ34" s="124" t="n">
        <v>3.25</v>
      </c>
      <c r="CK34" s="124" t="n">
        <v>2</v>
      </c>
      <c r="CL34" s="124" t="n">
        <v>2.25</v>
      </c>
      <c r="CM34" s="124" t="n">
        <v>2.5</v>
      </c>
      <c r="CN34" s="124" t="n">
        <v>2.75</v>
      </c>
      <c r="CO34" s="124" t="n">
        <v>3.38</v>
      </c>
      <c r="CP34" s="124" t="n">
        <v>2.25</v>
      </c>
      <c r="CQ34" s="124" t="n">
        <v>2.75</v>
      </c>
      <c r="CR34" s="124" t="n">
        <v>2.5</v>
      </c>
      <c r="CS34" s="124" t="n">
        <v>1.67</v>
      </c>
      <c r="CT34" s="124" t="n">
        <v>2</v>
      </c>
      <c r="CU34" s="118"/>
    </row>
    <row r="35" customFormat="false" ht="15.5" hidden="false" customHeight="false" outlineLevel="0" collapsed="false">
      <c r="A35" s="121" t="n">
        <v>1</v>
      </c>
      <c r="B35" s="121" t="n">
        <v>2000</v>
      </c>
      <c r="C35" s="121"/>
      <c r="D35" s="121" t="s">
        <v>362</v>
      </c>
      <c r="E35" s="121" t="s">
        <v>363</v>
      </c>
      <c r="F35" s="121"/>
      <c r="G35" s="121"/>
      <c r="H35" s="121"/>
      <c r="I35" s="121"/>
      <c r="J35" s="121"/>
      <c r="K35" s="121"/>
      <c r="L35" s="121"/>
      <c r="M35" s="121"/>
      <c r="N35" s="121" t="n">
        <v>1</v>
      </c>
      <c r="O35" s="121"/>
      <c r="P35" s="121"/>
      <c r="Q35" s="121" t="s">
        <v>282</v>
      </c>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c r="CO35" s="121"/>
      <c r="CP35" s="121"/>
      <c r="CQ35" s="121"/>
      <c r="CR35" s="121"/>
      <c r="CS35" s="121"/>
      <c r="CT35" s="121"/>
      <c r="CU35" s="121"/>
    </row>
    <row r="36" customFormat="false" ht="15.5" hidden="false" customHeight="false" outlineLevel="0" collapsed="false">
      <c r="A36" s="122" t="n">
        <v>2</v>
      </c>
      <c r="B36" s="122" t="n">
        <v>2100</v>
      </c>
      <c r="C36" s="122"/>
      <c r="D36" s="122" t="s">
        <v>364</v>
      </c>
      <c r="E36" s="122" t="s">
        <v>365</v>
      </c>
      <c r="F36" s="122"/>
      <c r="G36" s="122"/>
      <c r="H36" s="122"/>
      <c r="I36" s="122"/>
      <c r="J36" s="122"/>
      <c r="K36" s="122"/>
      <c r="L36" s="122"/>
      <c r="M36" s="122"/>
      <c r="N36" s="122" t="n">
        <v>1</v>
      </c>
      <c r="O36" s="122"/>
      <c r="P36" s="122"/>
      <c r="Q36" s="122" t="s">
        <v>282</v>
      </c>
      <c r="R36" s="122"/>
      <c r="S36" s="122"/>
      <c r="T36" s="122"/>
      <c r="U36" s="122"/>
      <c r="V36" s="122"/>
      <c r="W36" s="122"/>
      <c r="X36" s="122"/>
      <c r="Y36" s="122"/>
      <c r="Z36" s="122"/>
      <c r="AA36" s="122"/>
      <c r="AB36" s="122"/>
      <c r="AC36" s="122"/>
      <c r="AD36" s="122"/>
      <c r="AE36" s="122"/>
      <c r="AF36" s="122"/>
      <c r="AG36" s="122"/>
      <c r="AH36" s="122"/>
      <c r="AI36" s="122"/>
      <c r="AJ36" s="122"/>
      <c r="AK36" s="122"/>
      <c r="AL36" s="122"/>
      <c r="AM36" s="122"/>
      <c r="AN36" s="122"/>
      <c r="AO36" s="122"/>
      <c r="AP36" s="122"/>
      <c r="AQ36" s="122"/>
      <c r="AR36" s="122"/>
      <c r="AS36" s="122"/>
      <c r="AT36" s="122"/>
      <c r="AU36" s="122"/>
      <c r="AV36" s="122"/>
      <c r="AW36" s="122"/>
      <c r="AX36" s="122"/>
      <c r="AY36" s="122"/>
      <c r="AZ36" s="122"/>
      <c r="BA36" s="122"/>
      <c r="BB36" s="122"/>
      <c r="BC36" s="122"/>
      <c r="BD36" s="122"/>
      <c r="BE36" s="122"/>
      <c r="BF36" s="122"/>
      <c r="BG36" s="122"/>
      <c r="BH36" s="122"/>
      <c r="BI36" s="122"/>
      <c r="BJ36" s="122"/>
      <c r="BK36" s="122"/>
      <c r="BL36" s="122"/>
      <c r="BM36" s="122"/>
      <c r="BN36" s="122"/>
      <c r="BO36" s="122"/>
      <c r="BP36" s="122"/>
      <c r="BQ36" s="122"/>
      <c r="BR36" s="122"/>
      <c r="BS36" s="122"/>
      <c r="BT36" s="122"/>
      <c r="BU36" s="122"/>
      <c r="BV36" s="122"/>
      <c r="BW36" s="122"/>
      <c r="BX36" s="122"/>
      <c r="BY36" s="122"/>
      <c r="BZ36" s="122"/>
      <c r="CA36" s="122"/>
      <c r="CB36" s="122"/>
      <c r="CC36" s="122"/>
      <c r="CD36" s="122"/>
      <c r="CE36" s="122"/>
      <c r="CF36" s="122"/>
      <c r="CG36" s="122"/>
      <c r="CH36" s="122"/>
      <c r="CI36" s="122"/>
      <c r="CJ36" s="122"/>
      <c r="CK36" s="122"/>
      <c r="CL36" s="122"/>
      <c r="CM36" s="122"/>
      <c r="CN36" s="122"/>
      <c r="CO36" s="122"/>
      <c r="CP36" s="122"/>
      <c r="CQ36" s="122"/>
      <c r="CR36" s="122"/>
      <c r="CS36" s="122"/>
      <c r="CT36" s="122"/>
      <c r="CU36" s="118"/>
    </row>
    <row r="37" customFormat="false" ht="15.5" hidden="false" customHeight="false" outlineLevel="0" collapsed="false">
      <c r="A37" s="118" t="n">
        <v>3</v>
      </c>
      <c r="B37" s="118" t="n">
        <v>2110</v>
      </c>
      <c r="C37" s="118" t="s">
        <v>366</v>
      </c>
      <c r="D37" s="118"/>
      <c r="E37" s="118"/>
      <c r="F37" s="118"/>
      <c r="G37" s="118"/>
      <c r="H37" s="118"/>
      <c r="I37" s="118"/>
      <c r="J37" s="118"/>
      <c r="K37" s="118"/>
      <c r="L37" s="118"/>
      <c r="M37" s="118"/>
      <c r="N37" s="118" t="n">
        <v>1</v>
      </c>
      <c r="O37" s="129"/>
      <c r="P37" s="118"/>
      <c r="Q37" s="105" t="str">
        <f aca="false" t="array" ref="Q37:Q37">IFERROR(SKEW(IF(ISNUMBER(S37:CT37),S37:CT37,"")),"")</f>
        <v/>
      </c>
      <c r="R37" s="119"/>
      <c r="S37" s="124"/>
      <c r="T37" s="124"/>
      <c r="U37" s="124"/>
      <c r="V37" s="124"/>
      <c r="W37" s="124"/>
      <c r="X37" s="124"/>
      <c r="Y37" s="124"/>
      <c r="Z37" s="124"/>
      <c r="AA37" s="124"/>
      <c r="AB37" s="124"/>
      <c r="AC37" s="124"/>
      <c r="AD37" s="124"/>
      <c r="AE37" s="124"/>
      <c r="AF37" s="124"/>
      <c r="AG37" s="124"/>
      <c r="AH37" s="124"/>
      <c r="AI37" s="124"/>
      <c r="AJ37" s="124"/>
      <c r="AK37" s="124"/>
      <c r="AL37" s="124"/>
      <c r="AM37" s="124"/>
      <c r="AN37" s="124"/>
      <c r="AO37" s="124"/>
      <c r="AP37" s="124"/>
      <c r="AQ37" s="124"/>
      <c r="AR37" s="124"/>
      <c r="AS37" s="124"/>
      <c r="AT37" s="124"/>
      <c r="AU37" s="124"/>
      <c r="AV37" s="124"/>
      <c r="AW37" s="124"/>
      <c r="AX37" s="124"/>
      <c r="AY37" s="124"/>
      <c r="AZ37" s="124"/>
      <c r="BA37" s="124"/>
      <c r="BB37" s="124"/>
      <c r="BC37" s="124"/>
      <c r="BD37" s="124"/>
      <c r="BE37" s="124"/>
      <c r="BF37" s="124"/>
      <c r="BG37" s="124"/>
      <c r="BH37" s="124"/>
      <c r="BI37" s="124"/>
      <c r="BJ37" s="124"/>
      <c r="BK37" s="124"/>
      <c r="BL37" s="124"/>
      <c r="BM37" s="124"/>
      <c r="BN37" s="124"/>
      <c r="BO37" s="124"/>
      <c r="BP37" s="124"/>
      <c r="BQ37" s="124"/>
      <c r="BR37" s="124"/>
      <c r="BS37" s="124"/>
      <c r="BT37" s="124"/>
      <c r="BU37" s="124"/>
      <c r="BV37" s="124"/>
      <c r="BW37" s="124"/>
      <c r="BX37" s="124"/>
      <c r="BY37" s="124"/>
      <c r="BZ37" s="124"/>
      <c r="CA37" s="124"/>
      <c r="CB37" s="124"/>
      <c r="CC37" s="124"/>
      <c r="CD37" s="124"/>
      <c r="CE37" s="124"/>
      <c r="CF37" s="124"/>
      <c r="CG37" s="124"/>
      <c r="CH37" s="124"/>
      <c r="CI37" s="124"/>
      <c r="CJ37" s="124"/>
      <c r="CK37" s="124"/>
      <c r="CL37" s="124"/>
      <c r="CM37" s="124"/>
      <c r="CN37" s="124"/>
      <c r="CO37" s="124"/>
      <c r="CP37" s="124"/>
      <c r="CQ37" s="124"/>
      <c r="CR37" s="124"/>
      <c r="CS37" s="124"/>
      <c r="CT37" s="124"/>
      <c r="CU37" s="124"/>
    </row>
    <row r="38" customFormat="false" ht="15.5" hidden="false" customHeight="false" outlineLevel="0" collapsed="false">
      <c r="A38" s="118" t="n">
        <v>4</v>
      </c>
      <c r="B38" s="118" t="n">
        <v>2111</v>
      </c>
      <c r="C38" s="118"/>
      <c r="D38" s="118" t="s">
        <v>366</v>
      </c>
      <c r="E38" s="118" t="s">
        <v>367</v>
      </c>
      <c r="F38" s="118" t="n">
        <v>2019</v>
      </c>
      <c r="G38" s="118"/>
      <c r="H38" s="118" t="s">
        <v>368</v>
      </c>
      <c r="I38" s="118"/>
      <c r="J38" s="118"/>
      <c r="K38" s="118" t="s">
        <v>369</v>
      </c>
      <c r="L38" s="118" t="s">
        <v>289</v>
      </c>
      <c r="M38" s="118" t="s">
        <v>209</v>
      </c>
      <c r="N38" s="118" t="n">
        <v>1</v>
      </c>
      <c r="O38" s="128" t="s">
        <v>370</v>
      </c>
      <c r="P38" s="129"/>
      <c r="Q38" s="105" t="n">
        <f aca="false" t="array" ref="Q38:Q38">IFERROR(SKEW(IF(ISNUMBER(S38:CT38),S38:CT38,"")),"")</f>
        <v>0.0720391459916454</v>
      </c>
      <c r="R38" s="119" t="n">
        <v>0</v>
      </c>
      <c r="S38" s="124" t="n">
        <v>-0.49</v>
      </c>
      <c r="T38" s="124" t="n">
        <v>1.87</v>
      </c>
      <c r="U38" s="124" t="n">
        <v>1.46</v>
      </c>
      <c r="V38" s="124" t="n">
        <v>1.29</v>
      </c>
      <c r="W38" s="124" t="n">
        <v>-0.93</v>
      </c>
      <c r="X38" s="124" t="n">
        <v>-0.33</v>
      </c>
      <c r="Y38" s="124" t="n">
        <v>-0.18</v>
      </c>
      <c r="Z38" s="124" t="n">
        <v>1.72</v>
      </c>
      <c r="AA38" s="124" t="n">
        <v>1.66</v>
      </c>
      <c r="AB38" s="124" t="n">
        <v>1.22</v>
      </c>
      <c r="AC38" s="124" t="n">
        <v>-0.24</v>
      </c>
      <c r="AD38" s="124" t="n">
        <v>-1.51</v>
      </c>
      <c r="AE38" s="124" t="n">
        <v>0.4</v>
      </c>
      <c r="AF38" s="124" t="n">
        <v>-0.22</v>
      </c>
      <c r="AG38" s="124" t="n">
        <v>0.5</v>
      </c>
      <c r="AH38" s="124" t="n">
        <v>1.01</v>
      </c>
      <c r="AI38" s="124" t="n">
        <v>1.72</v>
      </c>
      <c r="AJ38" s="124" t="n">
        <v>1.57</v>
      </c>
      <c r="AK38" s="124" t="n">
        <v>0.1</v>
      </c>
      <c r="AL38" s="124" t="n">
        <v>-1.3</v>
      </c>
      <c r="AM38" s="124" t="n">
        <v>-0.82</v>
      </c>
      <c r="AN38" s="124" t="n">
        <v>1.05</v>
      </c>
      <c r="AO38" s="124" t="n">
        <v>1.85</v>
      </c>
      <c r="AP38" s="124" t="n">
        <v>-0.22</v>
      </c>
      <c r="AQ38" s="124" t="n">
        <v>1.44</v>
      </c>
      <c r="AR38" s="124" t="n">
        <v>1.63</v>
      </c>
      <c r="AS38" s="124" t="n">
        <v>-0.11</v>
      </c>
      <c r="AT38" s="124" t="n">
        <v>-0.77</v>
      </c>
      <c r="AU38" s="124" t="n">
        <v>0.53</v>
      </c>
      <c r="AV38" s="124" t="n">
        <v>-0.62</v>
      </c>
      <c r="AW38" s="124" t="n">
        <v>0.59</v>
      </c>
      <c r="AX38" s="124" t="n">
        <v>-0.09</v>
      </c>
      <c r="AY38" s="124" t="n">
        <v>-0.16</v>
      </c>
      <c r="AZ38" s="124" t="n">
        <v>1.37</v>
      </c>
      <c r="BA38" s="124" t="n">
        <v>0.95</v>
      </c>
      <c r="BB38" s="124" t="n">
        <v>0.17</v>
      </c>
      <c r="BC38" s="124" t="n">
        <v>1.33</v>
      </c>
      <c r="BD38" s="124" t="n">
        <v>-0.28</v>
      </c>
      <c r="BE38" s="124" t="n">
        <v>1.07</v>
      </c>
      <c r="BF38" s="124" t="n">
        <v>-0.43</v>
      </c>
      <c r="BG38" s="124" t="n">
        <v>0.1</v>
      </c>
      <c r="BH38" s="124" t="n">
        <v>-0.57</v>
      </c>
      <c r="BI38" s="124" t="n">
        <v>0.96</v>
      </c>
      <c r="BJ38" s="124" t="n">
        <v>-0.76</v>
      </c>
      <c r="BK38" s="124" t="n">
        <v>-0.72</v>
      </c>
      <c r="BL38" s="124" t="n">
        <v>1</v>
      </c>
      <c r="BM38" s="124" t="n">
        <v>0.67</v>
      </c>
      <c r="BN38" s="124" t="n">
        <v>-0.11</v>
      </c>
      <c r="BO38" s="124" t="n">
        <v>-0.67</v>
      </c>
      <c r="BP38" s="124" t="n">
        <v>-0.86</v>
      </c>
      <c r="BQ38" s="124" t="n">
        <v>1.86</v>
      </c>
      <c r="BR38" s="124" t="n">
        <v>1.8</v>
      </c>
      <c r="BS38" s="124" t="n">
        <v>1.88</v>
      </c>
      <c r="BT38" s="124" t="n">
        <v>-0.64</v>
      </c>
      <c r="BU38" s="124" t="n">
        <v>0.36</v>
      </c>
      <c r="BV38" s="124" t="n">
        <v>0.56</v>
      </c>
      <c r="BW38" s="124" t="n">
        <v>0.01</v>
      </c>
      <c r="BX38" s="124" t="n">
        <v>-0.54</v>
      </c>
      <c r="BY38" s="124" t="n">
        <v>1.01</v>
      </c>
      <c r="BZ38" s="124" t="n">
        <v>0.97</v>
      </c>
      <c r="CA38" s="124" t="n">
        <v>0.46</v>
      </c>
      <c r="CB38" s="124" t="n">
        <v>-0.43</v>
      </c>
      <c r="CC38" s="124" t="n">
        <v>0.08</v>
      </c>
      <c r="CD38" s="124" t="n">
        <v>-1.67</v>
      </c>
      <c r="CE38" s="124" t="n">
        <v>-0.11</v>
      </c>
      <c r="CF38" s="124" t="n">
        <v>2.16</v>
      </c>
      <c r="CG38" s="124" t="n">
        <v>0.11</v>
      </c>
      <c r="CH38" s="124" t="n">
        <v>-0.68</v>
      </c>
      <c r="CI38" s="124" t="n">
        <v>1.01</v>
      </c>
      <c r="CJ38" s="124" t="n">
        <v>1.8</v>
      </c>
      <c r="CK38" s="124" t="n">
        <v>-1.12</v>
      </c>
      <c r="CL38" s="124" t="n">
        <v>-0.68</v>
      </c>
      <c r="CM38" s="124" t="n">
        <v>-1.01</v>
      </c>
      <c r="CN38" s="124" t="n">
        <v>-0.01</v>
      </c>
      <c r="CO38" s="124" t="n">
        <v>0.51</v>
      </c>
      <c r="CP38" s="124" t="n">
        <v>1.35</v>
      </c>
      <c r="CQ38" s="124" t="n">
        <v>-0.26</v>
      </c>
      <c r="CR38" s="124" t="n">
        <v>-1.66</v>
      </c>
      <c r="CS38" s="124" t="n">
        <v>-0.55</v>
      </c>
      <c r="CT38" s="124" t="n">
        <v>-1.46</v>
      </c>
      <c r="CU38" s="118"/>
    </row>
    <row r="39" customFormat="false" ht="15.5" hidden="false" customHeight="false" outlineLevel="0" collapsed="false">
      <c r="A39" s="118" t="n">
        <v>3</v>
      </c>
      <c r="B39" s="118" t="n">
        <v>2120</v>
      </c>
      <c r="C39" s="118" t="s">
        <v>371</v>
      </c>
      <c r="D39" s="118"/>
      <c r="E39" s="118"/>
      <c r="F39" s="118"/>
      <c r="G39" s="118"/>
      <c r="H39" s="118"/>
      <c r="I39" s="118"/>
      <c r="J39" s="118"/>
      <c r="K39" s="118"/>
      <c r="L39" s="118"/>
      <c r="M39" s="118"/>
      <c r="N39" s="118" t="n">
        <v>1</v>
      </c>
      <c r="O39" s="118"/>
      <c r="P39" s="118"/>
      <c r="Q39" s="105" t="str">
        <f aca="false" t="array" ref="Q39:Q39">IFERROR(SKEW(IF(ISNUMBER(S39:CT39),S39:CT39,"")),"")</f>
        <v/>
      </c>
      <c r="R39" s="118"/>
      <c r="S39" s="118"/>
      <c r="T39" s="118"/>
      <c r="U39" s="118"/>
      <c r="V39" s="118"/>
      <c r="W39" s="118"/>
      <c r="X39" s="118"/>
      <c r="Y39" s="118"/>
      <c r="Z39" s="118"/>
      <c r="AA39" s="118"/>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118"/>
      <c r="AX39" s="118"/>
      <c r="AY39" s="118"/>
      <c r="AZ39" s="118"/>
      <c r="BA39" s="118"/>
      <c r="BB39" s="118"/>
      <c r="BC39" s="118"/>
      <c r="BD39" s="118"/>
      <c r="BE39" s="118"/>
      <c r="BF39" s="118"/>
      <c r="BG39" s="118"/>
      <c r="BH39" s="118"/>
      <c r="BI39" s="118"/>
      <c r="BJ39" s="118"/>
      <c r="BK39" s="118"/>
      <c r="BL39" s="118"/>
      <c r="BM39" s="118"/>
      <c r="BN39" s="118"/>
      <c r="BO39" s="118"/>
      <c r="BP39" s="118"/>
      <c r="BQ39" s="118"/>
      <c r="BR39" s="118"/>
      <c r="BS39" s="118"/>
      <c r="BT39" s="118"/>
      <c r="BU39" s="118"/>
      <c r="BV39" s="118"/>
      <c r="BW39" s="118"/>
      <c r="BX39" s="118"/>
      <c r="BY39" s="118"/>
      <c r="BZ39" s="118"/>
      <c r="CA39" s="118"/>
      <c r="CB39" s="118"/>
      <c r="CC39" s="118"/>
      <c r="CD39" s="118"/>
      <c r="CE39" s="118"/>
      <c r="CF39" s="118"/>
      <c r="CG39" s="118"/>
      <c r="CH39" s="118"/>
      <c r="CI39" s="118"/>
      <c r="CJ39" s="118"/>
      <c r="CK39" s="118"/>
      <c r="CL39" s="118"/>
      <c r="CM39" s="118"/>
      <c r="CN39" s="118"/>
      <c r="CO39" s="118"/>
      <c r="CP39" s="118"/>
      <c r="CQ39" s="118"/>
      <c r="CR39" s="118"/>
      <c r="CS39" s="118"/>
      <c r="CT39" s="118"/>
      <c r="CU39" s="118"/>
    </row>
    <row r="40" customFormat="false" ht="15.5" hidden="false" customHeight="false" outlineLevel="0" collapsed="false">
      <c r="A40" s="118" t="n">
        <v>4</v>
      </c>
      <c r="B40" s="118" t="n">
        <v>2121</v>
      </c>
      <c r="C40" s="118"/>
      <c r="D40" s="118" t="s">
        <v>372</v>
      </c>
      <c r="E40" s="118"/>
      <c r="F40" s="118" t="s">
        <v>373</v>
      </c>
      <c r="G40" s="118"/>
      <c r="H40" s="118" t="s">
        <v>374</v>
      </c>
      <c r="I40" s="118"/>
      <c r="J40" s="118"/>
      <c r="K40" s="118" t="s">
        <v>375</v>
      </c>
      <c r="L40" s="118" t="s">
        <v>289</v>
      </c>
      <c r="M40" s="118" t="s">
        <v>295</v>
      </c>
      <c r="N40" s="118" t="n">
        <v>1</v>
      </c>
      <c r="O40" s="128" t="s">
        <v>376</v>
      </c>
      <c r="P40" s="129"/>
      <c r="Q40" s="105" t="n">
        <f aca="false" t="array" ref="Q40:Q40">IFERROR(SKEW(IF(ISNUMBER(S40:CT40),S40:CT40,"")),"")</f>
        <v>-1.17162455831058</v>
      </c>
      <c r="R40" s="119" t="n">
        <v>0</v>
      </c>
      <c r="S40" s="124" t="n">
        <v>2</v>
      </c>
      <c r="T40" s="124" t="n">
        <v>2</v>
      </c>
      <c r="U40" s="124" t="n">
        <v>2</v>
      </c>
      <c r="V40" s="124" t="n">
        <v>2</v>
      </c>
      <c r="W40" s="124" t="n">
        <v>2</v>
      </c>
      <c r="X40" s="124" t="n">
        <v>2</v>
      </c>
      <c r="Y40" s="124" t="n">
        <v>2</v>
      </c>
      <c r="Z40" s="124" t="n">
        <v>2</v>
      </c>
      <c r="AA40" s="124" t="n">
        <v>2</v>
      </c>
      <c r="AB40" s="124" t="n">
        <v>2</v>
      </c>
      <c r="AC40" s="124" t="n">
        <v>2</v>
      </c>
      <c r="AD40" s="124" t="n">
        <v>1</v>
      </c>
      <c r="AE40" s="124" t="n">
        <v>2</v>
      </c>
      <c r="AF40" s="124" t="n">
        <v>2</v>
      </c>
      <c r="AG40" s="124" t="n">
        <v>2</v>
      </c>
      <c r="AH40" s="124" t="n">
        <v>2</v>
      </c>
      <c r="AI40" s="124" t="n">
        <v>2</v>
      </c>
      <c r="AJ40" s="124" t="n">
        <v>2</v>
      </c>
      <c r="AK40" s="124" t="n">
        <v>2</v>
      </c>
      <c r="AL40" s="124" t="n">
        <v>2</v>
      </c>
      <c r="AM40" s="124" t="n">
        <v>2</v>
      </c>
      <c r="AN40" s="124" t="n">
        <v>2</v>
      </c>
      <c r="AO40" s="124" t="n">
        <v>2</v>
      </c>
      <c r="AP40" s="124" t="n">
        <v>0</v>
      </c>
      <c r="AQ40" s="124" t="n">
        <v>2</v>
      </c>
      <c r="AR40" s="124" t="n">
        <v>2</v>
      </c>
      <c r="AS40" s="124" t="n">
        <v>2</v>
      </c>
      <c r="AT40" s="124" t="n">
        <v>0</v>
      </c>
      <c r="AU40" s="124" t="n">
        <v>2</v>
      </c>
      <c r="AV40" s="124" t="n">
        <v>2</v>
      </c>
      <c r="AW40" s="124" t="n">
        <v>2</v>
      </c>
      <c r="AX40" s="124" t="n">
        <v>2</v>
      </c>
      <c r="AY40" s="124" t="n">
        <v>0</v>
      </c>
      <c r="AZ40" s="124" t="n">
        <v>0</v>
      </c>
      <c r="BA40" s="124" t="n">
        <v>2</v>
      </c>
      <c r="BB40" s="124" t="n">
        <v>2</v>
      </c>
      <c r="BC40" s="124" t="n">
        <v>2</v>
      </c>
      <c r="BD40" s="124" t="n">
        <v>2</v>
      </c>
      <c r="BE40" s="124" t="n">
        <v>2</v>
      </c>
      <c r="BF40" s="124" t="n">
        <v>1</v>
      </c>
      <c r="BG40" s="124" t="n">
        <v>2</v>
      </c>
      <c r="BH40" s="124" t="n">
        <v>0</v>
      </c>
      <c r="BI40" s="124" t="n">
        <v>2</v>
      </c>
      <c r="BJ40" s="124" t="n">
        <v>2</v>
      </c>
      <c r="BK40" s="124" t="n">
        <v>0</v>
      </c>
      <c r="BL40" s="124" t="n">
        <v>0</v>
      </c>
      <c r="BM40" s="124" t="n">
        <v>2</v>
      </c>
      <c r="BN40" s="124" t="n">
        <v>0</v>
      </c>
      <c r="BO40" s="124" t="n">
        <v>2</v>
      </c>
      <c r="BP40" s="124" t="n">
        <v>2</v>
      </c>
      <c r="BQ40" s="124" t="n">
        <v>2</v>
      </c>
      <c r="BR40" s="124" t="n">
        <v>2</v>
      </c>
      <c r="BS40" s="124" t="n">
        <v>2</v>
      </c>
      <c r="BT40" s="124" t="n">
        <v>0</v>
      </c>
      <c r="BU40" s="124" t="n">
        <v>2</v>
      </c>
      <c r="BV40" s="124" t="n">
        <v>2</v>
      </c>
      <c r="BW40" s="124" t="n">
        <v>2</v>
      </c>
      <c r="BX40" s="124" t="n">
        <v>0</v>
      </c>
      <c r="BY40" s="124" t="n">
        <v>1</v>
      </c>
      <c r="BZ40" s="124" t="n">
        <v>2</v>
      </c>
      <c r="CA40" s="124" t="n">
        <v>2</v>
      </c>
      <c r="CB40" s="124" t="n">
        <v>1</v>
      </c>
      <c r="CC40" s="124" t="n">
        <v>2</v>
      </c>
      <c r="CD40" s="124" t="n">
        <v>0</v>
      </c>
      <c r="CE40" s="124" t="n">
        <v>2</v>
      </c>
      <c r="CF40" s="124" t="n">
        <v>2</v>
      </c>
      <c r="CG40" s="124" t="n">
        <v>0</v>
      </c>
      <c r="CH40" s="124" t="n">
        <v>1</v>
      </c>
      <c r="CI40" s="124" t="n">
        <v>0</v>
      </c>
      <c r="CJ40" s="124" t="n">
        <v>2</v>
      </c>
      <c r="CK40" s="124" t="n">
        <v>0</v>
      </c>
      <c r="CL40" s="124" t="n">
        <v>1</v>
      </c>
      <c r="CM40" s="124" t="n">
        <v>0</v>
      </c>
      <c r="CN40" s="124" t="n">
        <v>2</v>
      </c>
      <c r="CO40" s="124" t="n">
        <v>2</v>
      </c>
      <c r="CP40" s="124" t="n">
        <v>2</v>
      </c>
      <c r="CQ40" s="124" t="n">
        <v>2</v>
      </c>
      <c r="CR40" s="124" t="n">
        <v>0</v>
      </c>
      <c r="CS40" s="124" t="n">
        <v>2</v>
      </c>
      <c r="CT40" s="124" t="n">
        <v>0</v>
      </c>
      <c r="CU40" s="118"/>
    </row>
    <row r="41" customFormat="false" ht="15.5" hidden="false" customHeight="false" outlineLevel="0" collapsed="false">
      <c r="A41" s="118" t="n">
        <v>4</v>
      </c>
      <c r="B41" s="118" t="n">
        <v>2122</v>
      </c>
      <c r="C41" s="118"/>
      <c r="D41" s="118" t="s">
        <v>377</v>
      </c>
      <c r="E41" s="118" t="s">
        <v>378</v>
      </c>
      <c r="F41" s="118"/>
      <c r="G41" s="118"/>
      <c r="H41" s="118" t="s">
        <v>288</v>
      </c>
      <c r="I41" s="118"/>
      <c r="J41" s="118"/>
      <c r="K41" s="118"/>
      <c r="L41" s="118" t="s">
        <v>289</v>
      </c>
      <c r="M41" s="118" t="s">
        <v>379</v>
      </c>
      <c r="N41" s="118" t="n">
        <v>0.5</v>
      </c>
      <c r="O41" s="118"/>
      <c r="P41" s="118"/>
      <c r="Q41" s="105" t="n">
        <f aca="false" t="array" ref="Q41:Q41">IFERROR(SKEW(IF(ISNUMBER(S41:CT41),S41:CT41,"")),"")</f>
        <v>-0.297939738234699</v>
      </c>
      <c r="R41" s="119" t="n">
        <v>0.025</v>
      </c>
      <c r="S41" s="124" t="n">
        <v>2.5</v>
      </c>
      <c r="T41" s="124" t="n">
        <v>2.28</v>
      </c>
      <c r="U41" s="124" t="n">
        <v>3</v>
      </c>
      <c r="V41" s="124" t="n">
        <v>2.8</v>
      </c>
      <c r="W41" s="124" t="n">
        <v>2.25</v>
      </c>
      <c r="X41" s="124" t="n">
        <v>2</v>
      </c>
      <c r="Y41" s="124" t="n">
        <v>2.6</v>
      </c>
      <c r="Z41" s="124" t="n">
        <v>2.33</v>
      </c>
      <c r="AA41" s="124" t="n">
        <v>2</v>
      </c>
      <c r="AB41" s="124" t="n">
        <v>2.8</v>
      </c>
      <c r="AC41" s="124" t="n">
        <v>2.17</v>
      </c>
      <c r="AD41" s="124" t="n">
        <v>1.83</v>
      </c>
      <c r="AE41" s="124" t="n">
        <v>1.5</v>
      </c>
      <c r="AF41" s="124"/>
      <c r="AG41" s="124" t="n">
        <v>2</v>
      </c>
      <c r="AH41" s="124" t="n">
        <v>1.67</v>
      </c>
      <c r="AI41" s="124" t="n">
        <v>2.2</v>
      </c>
      <c r="AJ41" s="124" t="n">
        <v>2.4</v>
      </c>
      <c r="AK41" s="124" t="n">
        <v>3</v>
      </c>
      <c r="AL41" s="124" t="n">
        <v>3</v>
      </c>
      <c r="AM41" s="124" t="n">
        <v>2</v>
      </c>
      <c r="AN41" s="124" t="n">
        <v>2.2</v>
      </c>
      <c r="AO41" s="124" t="n">
        <v>3</v>
      </c>
      <c r="AP41" s="124" t="n">
        <v>2.5</v>
      </c>
      <c r="AQ41" s="124" t="n">
        <v>3</v>
      </c>
      <c r="AR41" s="124" t="n">
        <v>2.2</v>
      </c>
      <c r="AS41" s="124" t="n">
        <v>3</v>
      </c>
      <c r="AT41" s="124" t="n">
        <v>1</v>
      </c>
      <c r="AU41" s="124" t="n">
        <v>2.1</v>
      </c>
      <c r="AV41" s="124" t="n">
        <v>2</v>
      </c>
      <c r="AW41" s="124" t="n">
        <v>3</v>
      </c>
      <c r="AX41" s="124" t="n">
        <v>2.67</v>
      </c>
      <c r="AY41" s="124" t="n">
        <v>2.45</v>
      </c>
      <c r="AZ41" s="124" t="n">
        <v>3</v>
      </c>
      <c r="BA41" s="124" t="n">
        <v>2</v>
      </c>
      <c r="BB41" s="124" t="n">
        <v>2</v>
      </c>
      <c r="BC41" s="124" t="n">
        <v>2.11</v>
      </c>
      <c r="BD41" s="124" t="n">
        <v>2.83</v>
      </c>
      <c r="BE41" s="124" t="n">
        <v>3</v>
      </c>
      <c r="BF41" s="124" t="n">
        <v>1.5</v>
      </c>
      <c r="BG41" s="124" t="n">
        <v>2.27</v>
      </c>
      <c r="BH41" s="124" t="n">
        <v>2.67</v>
      </c>
      <c r="BI41" s="124" t="n">
        <v>3</v>
      </c>
      <c r="BJ41" s="124" t="n">
        <v>2.67</v>
      </c>
      <c r="BK41" s="124" t="n">
        <v>2</v>
      </c>
      <c r="BL41" s="124" t="n">
        <v>1.8</v>
      </c>
      <c r="BM41" s="124" t="n">
        <v>1.75</v>
      </c>
      <c r="BN41" s="124" t="n">
        <v>2</v>
      </c>
      <c r="BO41" s="124" t="n">
        <v>2.6</v>
      </c>
      <c r="BP41" s="124" t="n">
        <v>2.5</v>
      </c>
      <c r="BQ41" s="124" t="n">
        <v>2.67</v>
      </c>
      <c r="BR41" s="124" t="n">
        <v>2.25</v>
      </c>
      <c r="BS41" s="124" t="n">
        <v>3</v>
      </c>
      <c r="BT41" s="124" t="n">
        <v>2</v>
      </c>
      <c r="BU41" s="124" t="n">
        <v>2.25</v>
      </c>
      <c r="BV41" s="124" t="n">
        <v>1.33</v>
      </c>
      <c r="BW41" s="124" t="n">
        <v>2</v>
      </c>
      <c r="BX41" s="124" t="n">
        <v>2</v>
      </c>
      <c r="BY41" s="124" t="n">
        <v>2</v>
      </c>
      <c r="BZ41" s="124" t="n">
        <v>1</v>
      </c>
      <c r="CA41" s="124" t="n">
        <v>1.2</v>
      </c>
      <c r="CB41" s="124" t="n">
        <v>2.4</v>
      </c>
      <c r="CC41" s="124" t="n">
        <v>1.5</v>
      </c>
      <c r="CD41" s="124" t="n">
        <v>1.83</v>
      </c>
      <c r="CE41" s="124" t="n">
        <v>2.17</v>
      </c>
      <c r="CF41" s="124" t="n">
        <v>2</v>
      </c>
      <c r="CG41" s="124" t="n">
        <v>1.92</v>
      </c>
      <c r="CH41" s="124"/>
      <c r="CI41" s="124" t="n">
        <v>2.5</v>
      </c>
      <c r="CJ41" s="124" t="n">
        <v>2.83</v>
      </c>
      <c r="CK41" s="124" t="n">
        <v>3</v>
      </c>
      <c r="CL41" s="124" t="n">
        <v>1.5</v>
      </c>
      <c r="CM41" s="124" t="n">
        <v>3</v>
      </c>
      <c r="CN41" s="124" t="n">
        <v>2</v>
      </c>
      <c r="CO41" s="124" t="n">
        <v>2.33</v>
      </c>
      <c r="CP41" s="124" t="n">
        <v>1.63</v>
      </c>
      <c r="CQ41" s="124" t="n">
        <v>2.83</v>
      </c>
      <c r="CR41" s="124" t="n">
        <v>1.75</v>
      </c>
      <c r="CS41" s="124" t="n">
        <v>1.17</v>
      </c>
      <c r="CT41" s="124" t="n">
        <v>2.8</v>
      </c>
      <c r="CU41" s="118"/>
    </row>
    <row r="42" customFormat="false" ht="15.5" hidden="false" customHeight="false" outlineLevel="0" collapsed="false">
      <c r="A42" s="125" t="n">
        <v>3</v>
      </c>
      <c r="B42" s="125" t="n">
        <v>2130</v>
      </c>
      <c r="C42" s="125" t="s">
        <v>380</v>
      </c>
      <c r="D42" s="125"/>
      <c r="E42" s="125"/>
      <c r="F42" s="125"/>
      <c r="G42" s="125"/>
      <c r="H42" s="125"/>
      <c r="I42" s="125"/>
      <c r="J42" s="125"/>
      <c r="K42" s="125"/>
      <c r="L42" s="125"/>
      <c r="M42" s="125"/>
      <c r="N42" s="125" t="n">
        <v>1</v>
      </c>
      <c r="O42" s="125"/>
      <c r="P42" s="132"/>
      <c r="Q42" s="105" t="str">
        <f aca="false" t="array" ref="Q42:Q42">IFERROR(SKEW(IF(ISNUMBER(S42:CT42),S42:CT42,"")),"")</f>
        <v/>
      </c>
      <c r="R42" s="119"/>
      <c r="S42" s="118"/>
      <c r="T42" s="118"/>
      <c r="U42" s="118"/>
      <c r="V42" s="118"/>
      <c r="W42" s="118"/>
      <c r="X42" s="118"/>
      <c r="Y42" s="118"/>
      <c r="Z42" s="118"/>
      <c r="AA42" s="118"/>
      <c r="AB42" s="118"/>
      <c r="AC42" s="118"/>
      <c r="AD42" s="118"/>
      <c r="AE42" s="118"/>
      <c r="AF42" s="118"/>
      <c r="AG42" s="118"/>
      <c r="AH42" s="118"/>
      <c r="AI42" s="118"/>
      <c r="AJ42" s="118"/>
      <c r="AK42" s="118"/>
      <c r="AL42" s="118"/>
      <c r="AM42" s="118"/>
      <c r="AN42" s="118"/>
      <c r="AO42" s="118"/>
      <c r="AP42" s="118"/>
      <c r="AQ42" s="118"/>
      <c r="AR42" s="118"/>
      <c r="AS42" s="118"/>
      <c r="AT42" s="118"/>
      <c r="AU42" s="118"/>
      <c r="AV42" s="118"/>
      <c r="AW42" s="118"/>
      <c r="AX42" s="118"/>
      <c r="AY42" s="118"/>
      <c r="AZ42" s="118"/>
      <c r="BA42" s="118"/>
      <c r="BB42" s="118"/>
      <c r="BC42" s="118"/>
      <c r="BD42" s="118"/>
      <c r="BE42" s="118"/>
      <c r="BF42" s="118"/>
      <c r="BG42" s="118"/>
      <c r="BH42" s="118"/>
      <c r="BI42" s="118"/>
      <c r="BJ42" s="118"/>
      <c r="BK42" s="118"/>
      <c r="BL42" s="118"/>
      <c r="BM42" s="118"/>
      <c r="BN42" s="118"/>
      <c r="BO42" s="118"/>
      <c r="BP42" s="118"/>
      <c r="BQ42" s="118"/>
      <c r="BR42" s="118"/>
      <c r="BS42" s="118"/>
      <c r="BT42" s="118"/>
      <c r="BU42" s="118"/>
      <c r="BV42" s="118"/>
      <c r="BW42" s="118"/>
      <c r="BX42" s="118"/>
      <c r="BY42" s="118"/>
      <c r="BZ42" s="118"/>
      <c r="CA42" s="118"/>
      <c r="CB42" s="118"/>
      <c r="CC42" s="118"/>
      <c r="CD42" s="118"/>
      <c r="CE42" s="118"/>
      <c r="CF42" s="118"/>
      <c r="CG42" s="118"/>
      <c r="CH42" s="118"/>
      <c r="CI42" s="118"/>
      <c r="CJ42" s="118"/>
      <c r="CK42" s="118"/>
      <c r="CL42" s="118"/>
      <c r="CM42" s="118"/>
      <c r="CN42" s="118"/>
      <c r="CO42" s="118"/>
      <c r="CP42" s="118"/>
      <c r="CQ42" s="118"/>
      <c r="CR42" s="118"/>
      <c r="CS42" s="118"/>
      <c r="CT42" s="118"/>
      <c r="CU42" s="118"/>
    </row>
    <row r="43" customFormat="false" ht="15.5" hidden="false" customHeight="false" outlineLevel="0" collapsed="false">
      <c r="A43" s="125" t="n">
        <v>4</v>
      </c>
      <c r="B43" s="125" t="n">
        <v>2131</v>
      </c>
      <c r="C43" s="125"/>
      <c r="D43" s="125" t="s">
        <v>381</v>
      </c>
      <c r="E43" s="125"/>
      <c r="F43" s="125" t="s">
        <v>382</v>
      </c>
      <c r="G43" s="125"/>
      <c r="H43" s="125" t="s">
        <v>383</v>
      </c>
      <c r="I43" s="125"/>
      <c r="J43" s="125"/>
      <c r="K43" s="125" t="s">
        <v>384</v>
      </c>
      <c r="L43" s="125" t="s">
        <v>289</v>
      </c>
      <c r="M43" s="125" t="s">
        <v>302</v>
      </c>
      <c r="N43" s="125" t="n">
        <v>1</v>
      </c>
      <c r="O43" s="131" t="s">
        <v>385</v>
      </c>
      <c r="P43" s="126"/>
      <c r="Q43" s="105" t="n">
        <f aca="false" t="array" ref="Q43:Q43">IFERROR(SKEW(IF(ISNUMBER(S43:CT43),S43:CT43,"")),"")</f>
        <v>-0.050976463184228</v>
      </c>
      <c r="R43" s="119" t="n">
        <v>0</v>
      </c>
      <c r="S43" s="124" t="n">
        <v>0</v>
      </c>
      <c r="T43" s="124" t="n">
        <v>1</v>
      </c>
      <c r="U43" s="124" t="n">
        <v>1</v>
      </c>
      <c r="V43" s="124" t="n">
        <v>1</v>
      </c>
      <c r="W43" s="124" t="n">
        <v>0</v>
      </c>
      <c r="X43" s="124" t="n">
        <v>0</v>
      </c>
      <c r="Y43" s="124" t="n">
        <v>0</v>
      </c>
      <c r="Z43" s="124" t="n">
        <v>1</v>
      </c>
      <c r="AA43" s="124" t="n">
        <v>1</v>
      </c>
      <c r="AB43" s="124" t="n">
        <v>1</v>
      </c>
      <c r="AC43" s="124" t="n">
        <v>1</v>
      </c>
      <c r="AD43" s="124" t="n">
        <v>0</v>
      </c>
      <c r="AE43" s="124" t="n">
        <v>1</v>
      </c>
      <c r="AF43" s="124" t="n">
        <v>0</v>
      </c>
      <c r="AG43" s="124" t="n">
        <v>1</v>
      </c>
      <c r="AH43" s="124" t="n">
        <v>1</v>
      </c>
      <c r="AI43" s="124" t="n">
        <v>1</v>
      </c>
      <c r="AJ43" s="124" t="n">
        <v>1</v>
      </c>
      <c r="AK43" s="124" t="n">
        <v>1</v>
      </c>
      <c r="AL43" s="124" t="n">
        <v>0</v>
      </c>
      <c r="AM43" s="124" t="n">
        <v>0</v>
      </c>
      <c r="AN43" s="124" t="n">
        <v>1</v>
      </c>
      <c r="AO43" s="124" t="n">
        <v>1</v>
      </c>
      <c r="AP43" s="124" t="n">
        <v>0</v>
      </c>
      <c r="AQ43" s="124" t="n">
        <v>1</v>
      </c>
      <c r="AR43" s="124" t="n">
        <v>1</v>
      </c>
      <c r="AS43" s="124" t="n">
        <v>0</v>
      </c>
      <c r="AT43" s="124" t="n">
        <v>0</v>
      </c>
      <c r="AU43" s="124" t="n">
        <v>1</v>
      </c>
      <c r="AV43" s="124" t="n">
        <v>0</v>
      </c>
      <c r="AW43" s="124" t="n">
        <v>0</v>
      </c>
      <c r="AX43" s="124" t="n">
        <v>0</v>
      </c>
      <c r="AY43" s="124" t="n">
        <v>1</v>
      </c>
      <c r="AZ43" s="124" t="n">
        <v>0</v>
      </c>
      <c r="BA43" s="124" t="n">
        <v>1</v>
      </c>
      <c r="BB43" s="124" t="n">
        <v>0</v>
      </c>
      <c r="BC43" s="124" t="n">
        <v>1</v>
      </c>
      <c r="BD43" s="124" t="n">
        <v>1</v>
      </c>
      <c r="BE43" s="124" t="n">
        <v>1</v>
      </c>
      <c r="BF43" s="124" t="n">
        <v>0</v>
      </c>
      <c r="BG43" s="124" t="n">
        <v>1</v>
      </c>
      <c r="BH43" s="124" t="n">
        <v>0</v>
      </c>
      <c r="BI43" s="124" t="n">
        <v>1</v>
      </c>
      <c r="BJ43" s="124" t="n">
        <v>0</v>
      </c>
      <c r="BK43" s="124" t="n">
        <v>0</v>
      </c>
      <c r="BL43" s="124" t="n">
        <v>0</v>
      </c>
      <c r="BM43" s="124" t="n">
        <v>0</v>
      </c>
      <c r="BN43" s="124" t="n">
        <v>0</v>
      </c>
      <c r="BO43" s="124" t="n">
        <v>0</v>
      </c>
      <c r="BP43" s="124" t="n">
        <v>1</v>
      </c>
      <c r="BQ43" s="124" t="n">
        <v>1</v>
      </c>
      <c r="BR43" s="124" t="n">
        <v>1</v>
      </c>
      <c r="BS43" s="124" t="n">
        <v>1</v>
      </c>
      <c r="BT43" s="124" t="n">
        <v>0</v>
      </c>
      <c r="BU43" s="124" t="n">
        <v>1</v>
      </c>
      <c r="BV43" s="124" t="n">
        <v>1</v>
      </c>
      <c r="BW43" s="124" t="n">
        <v>1</v>
      </c>
      <c r="BX43" s="124" t="n">
        <v>1</v>
      </c>
      <c r="BY43" s="124" t="n">
        <v>1</v>
      </c>
      <c r="BZ43" s="124" t="n">
        <v>1</v>
      </c>
      <c r="CA43" s="124" t="n">
        <v>0</v>
      </c>
      <c r="CB43" s="124" t="n">
        <v>0</v>
      </c>
      <c r="CC43" s="124" t="n">
        <v>0</v>
      </c>
      <c r="CD43" s="124" t="n">
        <v>0</v>
      </c>
      <c r="CE43" s="124" t="n">
        <v>0</v>
      </c>
      <c r="CF43" s="124" t="n">
        <v>0</v>
      </c>
      <c r="CG43" s="124" t="n">
        <v>0</v>
      </c>
      <c r="CH43" s="124" t="n">
        <v>1</v>
      </c>
      <c r="CI43" s="124" t="n">
        <v>0</v>
      </c>
      <c r="CJ43" s="124" t="n">
        <v>1</v>
      </c>
      <c r="CK43" s="124" t="n">
        <v>0</v>
      </c>
      <c r="CL43" s="124" t="n">
        <v>0</v>
      </c>
      <c r="CM43" s="124" t="n">
        <v>0</v>
      </c>
      <c r="CN43" s="124" t="n">
        <v>1</v>
      </c>
      <c r="CO43" s="124" t="n">
        <v>0</v>
      </c>
      <c r="CP43" s="124" t="n">
        <v>1</v>
      </c>
      <c r="CQ43" s="124" t="n">
        <v>1</v>
      </c>
      <c r="CR43" s="124" t="n">
        <v>0</v>
      </c>
      <c r="CS43" s="124" t="n">
        <v>1</v>
      </c>
      <c r="CT43" s="124" t="n">
        <v>0</v>
      </c>
      <c r="CU43" s="118"/>
    </row>
    <row r="44" customFormat="false" ht="15.5" hidden="false" customHeight="false" outlineLevel="0" collapsed="false">
      <c r="A44" s="125" t="n">
        <v>4</v>
      </c>
      <c r="B44" s="125" t="n">
        <v>2132</v>
      </c>
      <c r="C44" s="125"/>
      <c r="D44" s="125" t="s">
        <v>386</v>
      </c>
      <c r="E44" s="125"/>
      <c r="F44" s="125"/>
      <c r="G44" s="125"/>
      <c r="H44" s="125" t="s">
        <v>374</v>
      </c>
      <c r="I44" s="125"/>
      <c r="J44" s="125"/>
      <c r="K44" s="125" t="s">
        <v>387</v>
      </c>
      <c r="L44" s="125" t="s">
        <v>289</v>
      </c>
      <c r="M44" s="125" t="s">
        <v>295</v>
      </c>
      <c r="N44" s="125" t="n">
        <v>1</v>
      </c>
      <c r="O44" s="131" t="s">
        <v>388</v>
      </c>
      <c r="P44" s="126"/>
      <c r="Q44" s="105" t="n">
        <f aca="false" t="array" ref="Q44:Q44">IFERROR(SKEW(IF(ISNUMBER(S44:CT44),S44:CT44,"")),"")</f>
        <v>-0.41989459569648</v>
      </c>
      <c r="R44" s="119" t="n">
        <v>0</v>
      </c>
      <c r="S44" s="124" t="n">
        <v>1</v>
      </c>
      <c r="T44" s="124" t="n">
        <v>1</v>
      </c>
      <c r="U44" s="124" t="n">
        <v>1</v>
      </c>
      <c r="V44" s="124" t="n">
        <v>1</v>
      </c>
      <c r="W44" s="124" t="n">
        <v>1</v>
      </c>
      <c r="X44" s="124" t="n">
        <v>1</v>
      </c>
      <c r="Y44" s="124" t="n">
        <v>1</v>
      </c>
      <c r="Z44" s="124" t="n">
        <v>1</v>
      </c>
      <c r="AA44" s="124" t="n">
        <v>2</v>
      </c>
      <c r="AB44" s="124" t="n">
        <v>1</v>
      </c>
      <c r="AC44" s="124" t="n">
        <v>1</v>
      </c>
      <c r="AD44" s="124" t="n">
        <v>1</v>
      </c>
      <c r="AE44" s="124" t="n">
        <v>1</v>
      </c>
      <c r="AF44" s="124" t="n">
        <v>0</v>
      </c>
      <c r="AG44" s="124" t="n">
        <v>1</v>
      </c>
      <c r="AH44" s="124" t="n">
        <v>1</v>
      </c>
      <c r="AI44" s="124" t="n">
        <v>1</v>
      </c>
      <c r="AJ44" s="124" t="n">
        <v>1</v>
      </c>
      <c r="AK44" s="124" t="n">
        <v>1</v>
      </c>
      <c r="AL44" s="124" t="n">
        <v>1</v>
      </c>
      <c r="AM44" s="124" t="n">
        <v>1</v>
      </c>
      <c r="AN44" s="124" t="n">
        <v>1</v>
      </c>
      <c r="AO44" s="124" t="n">
        <v>2</v>
      </c>
      <c r="AP44" s="124" t="n">
        <v>1</v>
      </c>
      <c r="AQ44" s="124" t="n">
        <v>2</v>
      </c>
      <c r="AR44" s="124" t="n">
        <v>2</v>
      </c>
      <c r="AS44" s="124" t="n">
        <v>1</v>
      </c>
      <c r="AT44" s="124" t="n">
        <v>1</v>
      </c>
      <c r="AU44" s="124" t="n">
        <v>2</v>
      </c>
      <c r="AV44" s="124" t="n">
        <v>2</v>
      </c>
      <c r="AW44" s="124" t="n">
        <v>2</v>
      </c>
      <c r="AX44" s="124" t="n">
        <v>2</v>
      </c>
      <c r="AY44" s="124" t="n">
        <v>2</v>
      </c>
      <c r="AZ44" s="124" t="n">
        <v>2</v>
      </c>
      <c r="BA44" s="124" t="n">
        <v>2</v>
      </c>
      <c r="BB44" s="124" t="n">
        <v>1</v>
      </c>
      <c r="BC44" s="124" t="n">
        <v>2</v>
      </c>
      <c r="BD44" s="124" t="n">
        <v>2</v>
      </c>
      <c r="BE44" s="124" t="n">
        <v>2</v>
      </c>
      <c r="BF44" s="124" t="n">
        <v>2</v>
      </c>
      <c r="BG44" s="124" t="n">
        <v>2</v>
      </c>
      <c r="BH44" s="124" t="n">
        <v>1</v>
      </c>
      <c r="BI44" s="124" t="n">
        <v>2</v>
      </c>
      <c r="BJ44" s="124" t="n">
        <v>2</v>
      </c>
      <c r="BK44" s="124" t="n">
        <v>2</v>
      </c>
      <c r="BL44" s="124" t="n">
        <v>2</v>
      </c>
      <c r="BM44" s="124" t="n">
        <v>1</v>
      </c>
      <c r="BN44" s="124" t="n">
        <v>2</v>
      </c>
      <c r="BO44" s="124" t="n">
        <v>2</v>
      </c>
      <c r="BP44" s="124" t="n">
        <v>2</v>
      </c>
      <c r="BQ44" s="124" t="n">
        <v>2</v>
      </c>
      <c r="BR44" s="124" t="n">
        <v>1</v>
      </c>
      <c r="BS44" s="124" t="n">
        <v>2</v>
      </c>
      <c r="BT44" s="124" t="n">
        <v>2</v>
      </c>
      <c r="BU44" s="124" t="n">
        <v>2</v>
      </c>
      <c r="BV44" s="124" t="n">
        <v>2</v>
      </c>
      <c r="BW44" s="124" t="n">
        <v>2</v>
      </c>
      <c r="BX44" s="124" t="n">
        <v>1</v>
      </c>
      <c r="BY44" s="124" t="n">
        <v>2</v>
      </c>
      <c r="BZ44" s="124" t="n">
        <v>2</v>
      </c>
      <c r="CA44" s="124" t="n">
        <v>2</v>
      </c>
      <c r="CB44" s="124" t="n">
        <v>2</v>
      </c>
      <c r="CC44" s="124" t="n">
        <v>1</v>
      </c>
      <c r="CD44" s="124" t="n">
        <v>1</v>
      </c>
      <c r="CE44" s="124" t="n">
        <v>2</v>
      </c>
      <c r="CF44" s="124" t="n">
        <v>1</v>
      </c>
      <c r="CG44" s="124" t="n">
        <v>2</v>
      </c>
      <c r="CH44" s="124" t="n">
        <v>1</v>
      </c>
      <c r="CI44" s="124" t="n">
        <v>1</v>
      </c>
      <c r="CJ44" s="124" t="n">
        <v>2</v>
      </c>
      <c r="CK44" s="124" t="n">
        <v>2</v>
      </c>
      <c r="CL44" s="124" t="n">
        <v>2</v>
      </c>
      <c r="CM44" s="124" t="n">
        <v>1</v>
      </c>
      <c r="CN44" s="124" t="n">
        <v>2</v>
      </c>
      <c r="CO44" s="124" t="n">
        <v>2</v>
      </c>
      <c r="CP44" s="124" t="n">
        <v>2</v>
      </c>
      <c r="CQ44" s="124" t="n">
        <v>2</v>
      </c>
      <c r="CR44" s="124" t="n">
        <v>2</v>
      </c>
      <c r="CS44" s="124" t="n">
        <v>2</v>
      </c>
      <c r="CT44" s="124" t="n">
        <v>1</v>
      </c>
      <c r="CU44" s="118"/>
    </row>
    <row r="45" customFormat="false" ht="15.5" hidden="false" customHeight="false" outlineLevel="0" collapsed="false">
      <c r="A45" s="125" t="n">
        <v>4</v>
      </c>
      <c r="B45" s="125" t="n">
        <v>2133</v>
      </c>
      <c r="C45" s="125"/>
      <c r="D45" s="125" t="s">
        <v>389</v>
      </c>
      <c r="E45" s="125"/>
      <c r="F45" s="125"/>
      <c r="G45" s="125"/>
      <c r="H45" s="125" t="s">
        <v>374</v>
      </c>
      <c r="I45" s="125"/>
      <c r="J45" s="125"/>
      <c r="K45" s="125" t="s">
        <v>387</v>
      </c>
      <c r="L45" s="125" t="s">
        <v>289</v>
      </c>
      <c r="M45" s="125" t="s">
        <v>295</v>
      </c>
      <c r="N45" s="125" t="n">
        <v>1</v>
      </c>
      <c r="O45" s="131" t="s">
        <v>390</v>
      </c>
      <c r="P45" s="126"/>
      <c r="Q45" s="105" t="n">
        <f aca="false" t="array" ref="Q45:Q45">IFERROR(SKEW(IF(ISNUMBER(S45:CT45),S45:CT45,"")),"")</f>
        <v>-0.669231835148778</v>
      </c>
      <c r="R45" s="119" t="n">
        <v>0</v>
      </c>
      <c r="S45" s="124" t="n">
        <v>2</v>
      </c>
      <c r="T45" s="124" t="n">
        <v>2</v>
      </c>
      <c r="U45" s="124" t="n">
        <v>1</v>
      </c>
      <c r="V45" s="124" t="n">
        <v>2</v>
      </c>
      <c r="W45" s="124" t="n">
        <v>2</v>
      </c>
      <c r="X45" s="124" t="n">
        <v>2</v>
      </c>
      <c r="Y45" s="124" t="n">
        <v>2</v>
      </c>
      <c r="Z45" s="124" t="n">
        <v>0</v>
      </c>
      <c r="AA45" s="124" t="n">
        <v>2</v>
      </c>
      <c r="AB45" s="124" t="n">
        <v>2</v>
      </c>
      <c r="AC45" s="124" t="n">
        <v>0</v>
      </c>
      <c r="AD45" s="124" t="n">
        <v>2</v>
      </c>
      <c r="AE45" s="124" t="n">
        <v>2</v>
      </c>
      <c r="AF45" s="124" t="n">
        <v>0</v>
      </c>
      <c r="AG45" s="124" t="n">
        <v>2</v>
      </c>
      <c r="AH45" s="124" t="n">
        <v>0</v>
      </c>
      <c r="AI45" s="124" t="n">
        <v>1</v>
      </c>
      <c r="AJ45" s="124" t="n">
        <v>2</v>
      </c>
      <c r="AK45" s="124" t="n">
        <v>2</v>
      </c>
      <c r="AL45" s="124" t="n">
        <v>2</v>
      </c>
      <c r="AM45" s="124" t="n">
        <v>0</v>
      </c>
      <c r="AN45" s="124" t="n">
        <v>2</v>
      </c>
      <c r="AO45" s="124" t="n">
        <v>2</v>
      </c>
      <c r="AP45" s="124" t="n">
        <v>0</v>
      </c>
      <c r="AQ45" s="124" t="n">
        <v>2</v>
      </c>
      <c r="AR45" s="124" t="n">
        <v>2</v>
      </c>
      <c r="AS45" s="124" t="n">
        <v>0</v>
      </c>
      <c r="AT45" s="124" t="n">
        <v>0</v>
      </c>
      <c r="AU45" s="124" t="n">
        <v>2</v>
      </c>
      <c r="AV45" s="124" t="n">
        <v>2</v>
      </c>
      <c r="AW45" s="124" t="n">
        <v>2</v>
      </c>
      <c r="AX45" s="124" t="n">
        <v>2</v>
      </c>
      <c r="AY45" s="124" t="n">
        <v>2</v>
      </c>
      <c r="AZ45" s="124" t="n">
        <v>2</v>
      </c>
      <c r="BA45" s="124" t="n">
        <v>2</v>
      </c>
      <c r="BB45" s="124" t="n">
        <v>0</v>
      </c>
      <c r="BC45" s="124" t="n">
        <v>2</v>
      </c>
      <c r="BD45" s="124" t="n">
        <v>2</v>
      </c>
      <c r="BE45" s="124" t="n">
        <v>2</v>
      </c>
      <c r="BF45" s="124" t="n">
        <v>2</v>
      </c>
      <c r="BG45" s="124" t="n">
        <v>2</v>
      </c>
      <c r="BH45" s="124" t="n">
        <v>0</v>
      </c>
      <c r="BI45" s="124" t="n">
        <v>2</v>
      </c>
      <c r="BJ45" s="124" t="n">
        <v>0</v>
      </c>
      <c r="BK45" s="124" t="n">
        <v>2</v>
      </c>
      <c r="BL45" s="124" t="n">
        <v>2</v>
      </c>
      <c r="BM45" s="124" t="n">
        <v>0</v>
      </c>
      <c r="BN45" s="124" t="n">
        <v>2</v>
      </c>
      <c r="BO45" s="124" t="n">
        <v>0</v>
      </c>
      <c r="BP45" s="124" t="n">
        <v>0</v>
      </c>
      <c r="BQ45" s="124" t="n">
        <v>2</v>
      </c>
      <c r="BR45" s="124" t="n">
        <v>0</v>
      </c>
      <c r="BS45" s="124" t="n">
        <v>2</v>
      </c>
      <c r="BT45" s="124" t="n">
        <v>1</v>
      </c>
      <c r="BU45" s="124" t="n">
        <v>2</v>
      </c>
      <c r="BV45" s="124" t="n">
        <v>2</v>
      </c>
      <c r="BW45" s="124" t="n">
        <v>2</v>
      </c>
      <c r="BX45" s="124" t="n">
        <v>0</v>
      </c>
      <c r="BY45" s="124" t="n">
        <v>2</v>
      </c>
      <c r="BZ45" s="124" t="n">
        <v>2</v>
      </c>
      <c r="CA45" s="124" t="n">
        <v>0</v>
      </c>
      <c r="CB45" s="124" t="n">
        <v>2</v>
      </c>
      <c r="CC45" s="124" t="n">
        <v>0</v>
      </c>
      <c r="CD45" s="124" t="n">
        <v>0</v>
      </c>
      <c r="CE45" s="124" t="n">
        <v>1</v>
      </c>
      <c r="CF45" s="124" t="n">
        <v>0</v>
      </c>
      <c r="CG45" s="124" t="n">
        <v>2</v>
      </c>
      <c r="CH45" s="124" t="n">
        <v>0</v>
      </c>
      <c r="CI45" s="124" t="n">
        <v>0</v>
      </c>
      <c r="CJ45" s="124" t="n">
        <v>2</v>
      </c>
      <c r="CK45" s="124" t="n">
        <v>1</v>
      </c>
      <c r="CL45" s="124" t="n">
        <v>2</v>
      </c>
      <c r="CM45" s="124" t="n">
        <v>0</v>
      </c>
      <c r="CN45" s="124" t="n">
        <v>2</v>
      </c>
      <c r="CO45" s="124" t="n">
        <v>2</v>
      </c>
      <c r="CP45" s="124" t="n">
        <v>2</v>
      </c>
      <c r="CQ45" s="124" t="n">
        <v>2</v>
      </c>
      <c r="CR45" s="124" t="n">
        <v>0</v>
      </c>
      <c r="CS45" s="124" t="n">
        <v>2</v>
      </c>
      <c r="CT45" s="124" t="n">
        <v>0</v>
      </c>
      <c r="CU45" s="118"/>
    </row>
    <row r="46" customFormat="false" ht="15.5" hidden="false" customHeight="false" outlineLevel="0" collapsed="false">
      <c r="A46" s="125" t="n">
        <v>3</v>
      </c>
      <c r="B46" s="125" t="n">
        <v>2140</v>
      </c>
      <c r="C46" s="125" t="s">
        <v>391</v>
      </c>
      <c r="D46" s="125"/>
      <c r="E46" s="125"/>
      <c r="F46" s="125"/>
      <c r="G46" s="125"/>
      <c r="H46" s="125"/>
      <c r="I46" s="125"/>
      <c r="J46" s="125"/>
      <c r="K46" s="125"/>
      <c r="L46" s="125"/>
      <c r="M46" s="125"/>
      <c r="N46" s="125" t="n">
        <v>1</v>
      </c>
      <c r="O46" s="126"/>
      <c r="P46" s="125"/>
      <c r="Q46" s="105"/>
      <c r="R46" s="119"/>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24"/>
      <c r="AZ46" s="124"/>
      <c r="BA46" s="124"/>
      <c r="BB46" s="124"/>
      <c r="BC46" s="124"/>
      <c r="BD46" s="124"/>
      <c r="BE46" s="124"/>
      <c r="BF46" s="124"/>
      <c r="BG46" s="124"/>
      <c r="BH46" s="124"/>
      <c r="BI46" s="124"/>
      <c r="BJ46" s="124"/>
      <c r="BK46" s="124"/>
      <c r="BL46" s="124"/>
      <c r="BM46" s="124"/>
      <c r="BN46" s="124"/>
      <c r="BO46" s="124"/>
      <c r="BP46" s="124"/>
      <c r="BQ46" s="124"/>
      <c r="BR46" s="124"/>
      <c r="BS46" s="124"/>
      <c r="BT46" s="124"/>
      <c r="BU46" s="124"/>
      <c r="BV46" s="124"/>
      <c r="BW46" s="124"/>
      <c r="BX46" s="124"/>
      <c r="BY46" s="124"/>
      <c r="BZ46" s="124"/>
      <c r="CA46" s="124"/>
      <c r="CB46" s="124"/>
      <c r="CC46" s="124"/>
      <c r="CD46" s="124"/>
      <c r="CE46" s="124"/>
      <c r="CF46" s="124"/>
      <c r="CG46" s="124"/>
      <c r="CH46" s="124"/>
      <c r="CI46" s="124"/>
      <c r="CJ46" s="124"/>
      <c r="CK46" s="124"/>
      <c r="CL46" s="124"/>
      <c r="CM46" s="124"/>
      <c r="CN46" s="124"/>
      <c r="CO46" s="124"/>
      <c r="CP46" s="124"/>
      <c r="CQ46" s="124"/>
      <c r="CR46" s="124"/>
      <c r="CS46" s="124"/>
      <c r="CT46" s="124"/>
      <c r="CU46" s="118"/>
    </row>
    <row r="47" customFormat="false" ht="15.5" hidden="false" customHeight="false" outlineLevel="0" collapsed="false">
      <c r="A47" s="125" t="n">
        <v>4</v>
      </c>
      <c r="B47" s="125" t="n">
        <v>2141</v>
      </c>
      <c r="C47" s="125"/>
      <c r="D47" s="125" t="s">
        <v>392</v>
      </c>
      <c r="E47" s="125" t="s">
        <v>393</v>
      </c>
      <c r="F47" s="125"/>
      <c r="G47" s="125"/>
      <c r="H47" s="125" t="s">
        <v>288</v>
      </c>
      <c r="I47" s="125"/>
      <c r="J47" s="125"/>
      <c r="K47" s="125"/>
      <c r="L47" s="125" t="s">
        <v>289</v>
      </c>
      <c r="M47" s="125" t="s">
        <v>394</v>
      </c>
      <c r="N47" s="125" t="n">
        <v>0.5</v>
      </c>
      <c r="O47" s="126"/>
      <c r="P47" s="125"/>
      <c r="Q47" s="105" t="n">
        <f aca="false" t="array" ref="Q47:Q47">IFERROR(SKEW(IF(ISNUMBER(S47:CT47),S47:CT47,"")),"")</f>
        <v>-0.239823802427708</v>
      </c>
      <c r="R47" s="119" t="n">
        <v>0.012</v>
      </c>
      <c r="S47" s="124" t="n">
        <v>3.5</v>
      </c>
      <c r="T47" s="124" t="n">
        <v>5</v>
      </c>
      <c r="U47" s="124" t="n">
        <v>3</v>
      </c>
      <c r="V47" s="124" t="n">
        <v>2</v>
      </c>
      <c r="W47" s="124" t="n">
        <v>2</v>
      </c>
      <c r="X47" s="124" t="n">
        <v>1</v>
      </c>
      <c r="Y47" s="124" t="n">
        <v>3</v>
      </c>
      <c r="Z47" s="124" t="n">
        <v>4</v>
      </c>
      <c r="AA47" s="124" t="n">
        <v>3</v>
      </c>
      <c r="AB47" s="124" t="n">
        <v>5</v>
      </c>
      <c r="AC47" s="124" t="n">
        <v>4</v>
      </c>
      <c r="AD47" s="124" t="n">
        <v>2</v>
      </c>
      <c r="AE47" s="124" t="n">
        <v>4</v>
      </c>
      <c r="AF47" s="124" t="n">
        <v>3</v>
      </c>
      <c r="AG47" s="124" t="n">
        <v>5</v>
      </c>
      <c r="AH47" s="124" t="n">
        <v>4</v>
      </c>
      <c r="AI47" s="124" t="n">
        <v>5</v>
      </c>
      <c r="AJ47" s="124" t="n">
        <v>4</v>
      </c>
      <c r="AK47" s="124" t="n">
        <v>4</v>
      </c>
      <c r="AL47" s="124" t="n">
        <v>5</v>
      </c>
      <c r="AM47" s="124" t="n">
        <v>3</v>
      </c>
      <c r="AN47" s="124" t="n">
        <v>3.33</v>
      </c>
      <c r="AO47" s="124" t="n">
        <v>5</v>
      </c>
      <c r="AP47" s="124" t="n">
        <v>2</v>
      </c>
      <c r="AQ47" s="124" t="n">
        <v>5</v>
      </c>
      <c r="AR47" s="124" t="n">
        <v>5</v>
      </c>
      <c r="AS47" s="124" t="n">
        <v>4</v>
      </c>
      <c r="AT47" s="124" t="n">
        <v>2</v>
      </c>
      <c r="AU47" s="124" t="n">
        <v>3.5</v>
      </c>
      <c r="AV47" s="124" t="n">
        <v>2</v>
      </c>
      <c r="AW47" s="124" t="n">
        <v>5</v>
      </c>
      <c r="AX47" s="124" t="n">
        <v>5</v>
      </c>
      <c r="AY47" s="124" t="n">
        <v>4</v>
      </c>
      <c r="AZ47" s="124" t="n">
        <v>5</v>
      </c>
      <c r="BA47" s="124" t="n">
        <v>5</v>
      </c>
      <c r="BB47" s="124" t="n">
        <v>5</v>
      </c>
      <c r="BC47" s="124" t="n">
        <v>4.5</v>
      </c>
      <c r="BD47" s="124" t="n">
        <v>5</v>
      </c>
      <c r="BE47" s="124" t="n">
        <v>3</v>
      </c>
      <c r="BF47" s="124" t="n">
        <v>1</v>
      </c>
      <c r="BG47" s="124" t="n">
        <v>4.5</v>
      </c>
      <c r="BH47" s="124" t="n">
        <v>4</v>
      </c>
      <c r="BI47" s="124" t="n">
        <v>2</v>
      </c>
      <c r="BJ47" s="124" t="n">
        <v>5</v>
      </c>
      <c r="BK47" s="124" t="n">
        <v>2</v>
      </c>
      <c r="BL47" s="124" t="n">
        <v>5</v>
      </c>
      <c r="BM47" s="124" t="n">
        <v>3.5</v>
      </c>
      <c r="BN47" s="124" t="n">
        <v>2</v>
      </c>
      <c r="BO47" s="124" t="n">
        <v>2</v>
      </c>
      <c r="BP47" s="124" t="n">
        <v>5</v>
      </c>
      <c r="BQ47" s="124" t="n">
        <v>5</v>
      </c>
      <c r="BR47" s="124" t="n">
        <v>4</v>
      </c>
      <c r="BS47" s="124" t="n">
        <v>3</v>
      </c>
      <c r="BT47" s="124" t="n">
        <v>4</v>
      </c>
      <c r="BU47" s="124" t="n">
        <v>3</v>
      </c>
      <c r="BV47" s="124" t="n">
        <v>2</v>
      </c>
      <c r="BW47" s="124" t="n">
        <v>4</v>
      </c>
      <c r="BX47" s="124" t="n">
        <v>2</v>
      </c>
      <c r="BY47" s="124" t="n">
        <v>6</v>
      </c>
      <c r="BZ47" s="124" t="n">
        <v>5</v>
      </c>
      <c r="CA47" s="124" t="n">
        <v>3</v>
      </c>
      <c r="CB47" s="124" t="n">
        <v>4.5</v>
      </c>
      <c r="CC47" s="124" t="n">
        <v>5</v>
      </c>
      <c r="CD47" s="124" t="n">
        <v>4</v>
      </c>
      <c r="CE47" s="124" t="n">
        <v>4</v>
      </c>
      <c r="CF47" s="124" t="n">
        <v>5</v>
      </c>
      <c r="CG47" s="124" t="n">
        <v>2.5</v>
      </c>
      <c r="CH47" s="124" t="n">
        <v>3</v>
      </c>
      <c r="CI47" s="124" t="n">
        <v>2</v>
      </c>
      <c r="CJ47" s="124" t="n">
        <v>5</v>
      </c>
      <c r="CK47" s="124" t="n">
        <v>5</v>
      </c>
      <c r="CL47" s="124" t="n">
        <v>3</v>
      </c>
      <c r="CM47" s="124" t="n">
        <v>3</v>
      </c>
      <c r="CN47" s="124" t="n">
        <v>3</v>
      </c>
      <c r="CO47" s="124" t="n">
        <v>5.5</v>
      </c>
      <c r="CP47" s="124" t="n">
        <v>2.5</v>
      </c>
      <c r="CQ47" s="124" t="n">
        <v>6</v>
      </c>
      <c r="CR47" s="124" t="n">
        <v>2</v>
      </c>
      <c r="CS47" s="124"/>
      <c r="CT47" s="124" t="n">
        <v>2</v>
      </c>
      <c r="CU47" s="118"/>
    </row>
    <row r="48" customFormat="false" ht="15.5" hidden="false" customHeight="false" outlineLevel="0" collapsed="false">
      <c r="A48" s="125" t="n">
        <v>4</v>
      </c>
      <c r="B48" s="125" t="n">
        <v>2142</v>
      </c>
      <c r="C48" s="125"/>
      <c r="D48" s="125" t="s">
        <v>395</v>
      </c>
      <c r="E48" s="125" t="s">
        <v>396</v>
      </c>
      <c r="F48" s="125"/>
      <c r="G48" s="125"/>
      <c r="H48" s="125" t="s">
        <v>288</v>
      </c>
      <c r="I48" s="125"/>
      <c r="J48" s="125"/>
      <c r="K48" s="125"/>
      <c r="L48" s="125" t="s">
        <v>289</v>
      </c>
      <c r="M48" s="125" t="s">
        <v>394</v>
      </c>
      <c r="N48" s="125" t="n">
        <v>0.5</v>
      </c>
      <c r="O48" s="126"/>
      <c r="P48" s="125"/>
      <c r="Q48" s="105" t="n">
        <f aca="false" t="array" ref="Q48:Q48">IFERROR(SKEW(IF(ISNUMBER(S48:CT48),S48:CT48,"")),"")</f>
        <v>-0.245474750107266</v>
      </c>
      <c r="R48" s="119" t="n">
        <v>0.025</v>
      </c>
      <c r="S48" s="124" t="n">
        <v>3.5</v>
      </c>
      <c r="T48" s="124" t="n">
        <v>4</v>
      </c>
      <c r="U48" s="124" t="n">
        <v>6</v>
      </c>
      <c r="V48" s="124" t="n">
        <v>3</v>
      </c>
      <c r="W48" s="124" t="n">
        <v>5</v>
      </c>
      <c r="X48" s="124" t="n">
        <v>3</v>
      </c>
      <c r="Y48" s="124" t="n">
        <v>4</v>
      </c>
      <c r="Z48" s="124" t="n">
        <v>3</v>
      </c>
      <c r="AA48" s="124"/>
      <c r="AB48" s="124" t="n">
        <v>5</v>
      </c>
      <c r="AC48" s="124" t="n">
        <v>5</v>
      </c>
      <c r="AD48" s="124" t="n">
        <v>4</v>
      </c>
      <c r="AE48" s="124" t="n">
        <v>3</v>
      </c>
      <c r="AF48" s="124" t="n">
        <v>5</v>
      </c>
      <c r="AG48" s="124" t="n">
        <v>4</v>
      </c>
      <c r="AH48" s="124" t="n">
        <v>5</v>
      </c>
      <c r="AI48" s="124" t="n">
        <v>5</v>
      </c>
      <c r="AJ48" s="124" t="n">
        <v>4</v>
      </c>
      <c r="AK48" s="124" t="n">
        <v>4</v>
      </c>
      <c r="AL48" s="124" t="n">
        <v>5</v>
      </c>
      <c r="AM48" s="124" t="n">
        <v>5</v>
      </c>
      <c r="AN48" s="124" t="n">
        <v>5</v>
      </c>
      <c r="AO48" s="124" t="n">
        <v>5</v>
      </c>
      <c r="AP48" s="124" t="n">
        <v>2</v>
      </c>
      <c r="AQ48" s="124" t="n">
        <v>5</v>
      </c>
      <c r="AR48" s="124" t="n">
        <v>3</v>
      </c>
      <c r="AS48" s="124" t="n">
        <v>5</v>
      </c>
      <c r="AT48" s="124" t="n">
        <v>2</v>
      </c>
      <c r="AU48" s="124" t="n">
        <v>4.5</v>
      </c>
      <c r="AV48" s="124" t="n">
        <v>3</v>
      </c>
      <c r="AW48" s="124" t="n">
        <v>5</v>
      </c>
      <c r="AX48" s="124" t="n">
        <v>4</v>
      </c>
      <c r="AY48" s="124" t="n">
        <v>4.42</v>
      </c>
      <c r="AZ48" s="124" t="n">
        <v>6</v>
      </c>
      <c r="BA48" s="124" t="n">
        <v>3</v>
      </c>
      <c r="BB48" s="124" t="n">
        <v>6</v>
      </c>
      <c r="BC48" s="124" t="n">
        <v>4</v>
      </c>
      <c r="BD48" s="124" t="n">
        <v>5</v>
      </c>
      <c r="BE48" s="124" t="n">
        <v>3</v>
      </c>
      <c r="BF48" s="124" t="n">
        <v>2</v>
      </c>
      <c r="BG48" s="124" t="n">
        <v>5</v>
      </c>
      <c r="BH48" s="124" t="n">
        <v>3.5</v>
      </c>
      <c r="BI48" s="124" t="n">
        <v>5</v>
      </c>
      <c r="BJ48" s="124" t="n">
        <v>5</v>
      </c>
      <c r="BK48" s="124"/>
      <c r="BL48" s="124" t="n">
        <v>3</v>
      </c>
      <c r="BM48" s="124" t="n">
        <v>2.5</v>
      </c>
      <c r="BN48" s="124" t="n">
        <v>3</v>
      </c>
      <c r="BO48" s="124" t="n">
        <v>3</v>
      </c>
      <c r="BP48" s="124" t="n">
        <v>6</v>
      </c>
      <c r="BQ48" s="124" t="n">
        <v>5</v>
      </c>
      <c r="BR48" s="124" t="n">
        <v>4</v>
      </c>
      <c r="BS48" s="124" t="n">
        <v>3</v>
      </c>
      <c r="BT48" s="124" t="n">
        <v>4</v>
      </c>
      <c r="BU48" s="124" t="n">
        <v>3</v>
      </c>
      <c r="BV48" s="124" t="n">
        <v>3</v>
      </c>
      <c r="BW48" s="124" t="n">
        <v>4.33</v>
      </c>
      <c r="BX48" s="124" t="n">
        <v>2</v>
      </c>
      <c r="BY48" s="124" t="n">
        <v>6</v>
      </c>
      <c r="BZ48" s="124" t="n">
        <v>3</v>
      </c>
      <c r="CA48" s="124" t="n">
        <v>2</v>
      </c>
      <c r="CB48" s="124" t="n">
        <v>5.5</v>
      </c>
      <c r="CC48" s="124" t="n">
        <v>4</v>
      </c>
      <c r="CD48" s="124" t="n">
        <v>4</v>
      </c>
      <c r="CE48" s="124" t="n">
        <v>5</v>
      </c>
      <c r="CF48" s="124" t="n">
        <v>4</v>
      </c>
      <c r="CG48" s="124" t="n">
        <v>4.5</v>
      </c>
      <c r="CH48" s="124" t="n">
        <v>3</v>
      </c>
      <c r="CI48" s="124" t="n">
        <v>4</v>
      </c>
      <c r="CJ48" s="124" t="n">
        <v>5</v>
      </c>
      <c r="CK48" s="124"/>
      <c r="CL48" s="124" t="n">
        <v>5</v>
      </c>
      <c r="CM48" s="124" t="n">
        <v>5</v>
      </c>
      <c r="CN48" s="124" t="n">
        <v>3</v>
      </c>
      <c r="CO48" s="124" t="n">
        <v>5</v>
      </c>
      <c r="CP48" s="124" t="n">
        <v>3.5</v>
      </c>
      <c r="CQ48" s="124" t="n">
        <v>6</v>
      </c>
      <c r="CR48" s="124" t="n">
        <v>1</v>
      </c>
      <c r="CS48" s="124" t="n">
        <v>3</v>
      </c>
      <c r="CT48" s="124" t="n">
        <v>3</v>
      </c>
      <c r="CU48" s="118"/>
    </row>
    <row r="49" customFormat="false" ht="15.5" hidden="false" customHeight="false" outlineLevel="0" collapsed="false">
      <c r="A49" s="125" t="n">
        <v>4</v>
      </c>
      <c r="B49" s="125" t="n">
        <v>2143</v>
      </c>
      <c r="C49" s="125"/>
      <c r="D49" s="125" t="s">
        <v>397</v>
      </c>
      <c r="E49" s="125" t="s">
        <v>398</v>
      </c>
      <c r="F49" s="125"/>
      <c r="G49" s="125"/>
      <c r="H49" s="125" t="s">
        <v>288</v>
      </c>
      <c r="I49" s="125"/>
      <c r="J49" s="125"/>
      <c r="K49" s="125"/>
      <c r="L49" s="125" t="s">
        <v>289</v>
      </c>
      <c r="M49" s="125" t="s">
        <v>394</v>
      </c>
      <c r="N49" s="125" t="n">
        <v>0.5</v>
      </c>
      <c r="O49" s="126"/>
      <c r="P49" s="125"/>
      <c r="Q49" s="105" t="n">
        <f aca="false" t="array" ref="Q49:Q49">IFERROR(SKEW(IF(ISNUMBER(S49:CT49),S49:CT49,"")),"")</f>
        <v>0.0618730650537527</v>
      </c>
      <c r="R49" s="119" t="n">
        <v>0.037</v>
      </c>
      <c r="S49" s="124" t="n">
        <v>4.5</v>
      </c>
      <c r="T49" s="124" t="n">
        <v>4.33</v>
      </c>
      <c r="U49" s="124" t="n">
        <v>3</v>
      </c>
      <c r="V49" s="124" t="n">
        <v>3</v>
      </c>
      <c r="W49" s="124" t="n">
        <v>5</v>
      </c>
      <c r="X49" s="124" t="n">
        <v>5</v>
      </c>
      <c r="Y49" s="124" t="n">
        <v>5</v>
      </c>
      <c r="Z49" s="124" t="n">
        <v>3</v>
      </c>
      <c r="AA49" s="124"/>
      <c r="AB49" s="124" t="n">
        <v>5</v>
      </c>
      <c r="AC49" s="124" t="n">
        <v>5</v>
      </c>
      <c r="AD49" s="124" t="n">
        <v>2</v>
      </c>
      <c r="AE49" s="124" t="n">
        <v>2</v>
      </c>
      <c r="AF49" s="124" t="n">
        <v>3</v>
      </c>
      <c r="AG49" s="124" t="n">
        <v>3</v>
      </c>
      <c r="AH49" s="124" t="n">
        <v>5</v>
      </c>
      <c r="AI49" s="124" t="n">
        <v>3</v>
      </c>
      <c r="AJ49" s="124" t="n">
        <v>5</v>
      </c>
      <c r="AK49" s="124" t="n">
        <v>4</v>
      </c>
      <c r="AL49" s="124"/>
      <c r="AM49" s="124" t="n">
        <v>5</v>
      </c>
      <c r="AN49" s="124" t="n">
        <v>3</v>
      </c>
      <c r="AO49" s="124" t="n">
        <v>5</v>
      </c>
      <c r="AP49" s="124"/>
      <c r="AQ49" s="124" t="n">
        <v>3</v>
      </c>
      <c r="AR49" s="124" t="n">
        <v>3</v>
      </c>
      <c r="AS49" s="124" t="n">
        <v>5</v>
      </c>
      <c r="AT49" s="124" t="n">
        <v>2</v>
      </c>
      <c r="AU49" s="124" t="n">
        <v>3</v>
      </c>
      <c r="AV49" s="124" t="n">
        <v>3</v>
      </c>
      <c r="AW49" s="124" t="n">
        <v>2</v>
      </c>
      <c r="AX49" s="124" t="n">
        <v>3.5</v>
      </c>
      <c r="AY49" s="124" t="n">
        <v>4.27</v>
      </c>
      <c r="AZ49" s="124" t="n">
        <v>5</v>
      </c>
      <c r="BA49" s="124" t="n">
        <v>4</v>
      </c>
      <c r="BB49" s="124" t="n">
        <v>4</v>
      </c>
      <c r="BC49" s="124" t="n">
        <v>4.5</v>
      </c>
      <c r="BD49" s="124" t="n">
        <v>5</v>
      </c>
      <c r="BE49" s="124" t="n">
        <v>4</v>
      </c>
      <c r="BF49" s="124" t="n">
        <v>2</v>
      </c>
      <c r="BG49" s="124" t="n">
        <v>4.33</v>
      </c>
      <c r="BH49" s="124" t="n">
        <v>2</v>
      </c>
      <c r="BI49" s="124" t="n">
        <v>3</v>
      </c>
      <c r="BJ49" s="124" t="n">
        <v>3</v>
      </c>
      <c r="BK49" s="124"/>
      <c r="BL49" s="124" t="n">
        <v>1</v>
      </c>
      <c r="BM49" s="124" t="n">
        <v>5</v>
      </c>
      <c r="BN49" s="124" t="n">
        <v>3</v>
      </c>
      <c r="BO49" s="124" t="n">
        <v>3</v>
      </c>
      <c r="BP49" s="124" t="n">
        <v>5.5</v>
      </c>
      <c r="BQ49" s="124" t="n">
        <v>5</v>
      </c>
      <c r="BR49" s="124" t="n">
        <v>3</v>
      </c>
      <c r="BS49" s="124" t="n">
        <v>3</v>
      </c>
      <c r="BT49" s="124" t="n">
        <v>4</v>
      </c>
      <c r="BU49" s="124" t="n">
        <v>2</v>
      </c>
      <c r="BV49" s="124" t="n">
        <v>3</v>
      </c>
      <c r="BW49" s="124" t="n">
        <v>4</v>
      </c>
      <c r="BX49" s="124" t="n">
        <v>2</v>
      </c>
      <c r="BY49" s="124" t="n">
        <v>6</v>
      </c>
      <c r="BZ49" s="124" t="n">
        <v>3</v>
      </c>
      <c r="CA49" s="124" t="n">
        <v>2</v>
      </c>
      <c r="CB49" s="124" t="n">
        <v>5.5</v>
      </c>
      <c r="CC49" s="124" t="n">
        <v>4</v>
      </c>
      <c r="CD49" s="124" t="n">
        <v>4</v>
      </c>
      <c r="CE49" s="124" t="n">
        <v>4</v>
      </c>
      <c r="CF49" s="124" t="n">
        <v>5</v>
      </c>
      <c r="CG49" s="124" t="n">
        <v>3</v>
      </c>
      <c r="CH49" s="124" t="n">
        <v>3</v>
      </c>
      <c r="CI49" s="124" t="n">
        <v>3</v>
      </c>
      <c r="CJ49" s="124" t="n">
        <v>5</v>
      </c>
      <c r="CK49" s="124" t="n">
        <v>3</v>
      </c>
      <c r="CL49" s="124" t="n">
        <v>5</v>
      </c>
      <c r="CM49" s="124" t="n">
        <v>3</v>
      </c>
      <c r="CN49" s="124" t="n">
        <v>2</v>
      </c>
      <c r="CO49" s="124" t="n">
        <v>2.5</v>
      </c>
      <c r="CP49" s="124" t="n">
        <v>3.5</v>
      </c>
      <c r="CQ49" s="124" t="n">
        <v>6</v>
      </c>
      <c r="CR49" s="124" t="n">
        <v>3</v>
      </c>
      <c r="CS49" s="124" t="n">
        <v>6</v>
      </c>
      <c r="CT49" s="124" t="n">
        <v>4</v>
      </c>
      <c r="CU49" s="118"/>
    </row>
    <row r="50" customFormat="false" ht="15.5" hidden="false" customHeight="false" outlineLevel="0" collapsed="false">
      <c r="A50" s="122" t="n">
        <v>2</v>
      </c>
      <c r="B50" s="122" t="n">
        <v>2200</v>
      </c>
      <c r="C50" s="122"/>
      <c r="D50" s="122" t="s">
        <v>399</v>
      </c>
      <c r="E50" s="122" t="s">
        <v>400</v>
      </c>
      <c r="F50" s="122"/>
      <c r="G50" s="122"/>
      <c r="H50" s="122"/>
      <c r="I50" s="122"/>
      <c r="J50" s="122"/>
      <c r="K50" s="122"/>
      <c r="L50" s="122"/>
      <c r="M50" s="122"/>
      <c r="N50" s="122" t="n">
        <v>1</v>
      </c>
      <c r="O50" s="122"/>
      <c r="P50" s="122"/>
      <c r="Q50" s="122" t="s">
        <v>282</v>
      </c>
      <c r="R50" s="133"/>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c r="AX50" s="122"/>
      <c r="AY50" s="122"/>
      <c r="AZ50" s="122"/>
      <c r="BA50" s="122"/>
      <c r="BB50" s="122"/>
      <c r="BC50" s="122"/>
      <c r="BD50" s="122"/>
      <c r="BE50" s="122"/>
      <c r="BF50" s="122"/>
      <c r="BG50" s="122"/>
      <c r="BH50" s="122"/>
      <c r="BI50" s="122"/>
      <c r="BJ50" s="122"/>
      <c r="BK50" s="122"/>
      <c r="BL50" s="122"/>
      <c r="BM50" s="122"/>
      <c r="BN50" s="122"/>
      <c r="BO50" s="122"/>
      <c r="BP50" s="122"/>
      <c r="BQ50" s="122"/>
      <c r="BR50" s="122"/>
      <c r="BS50" s="122"/>
      <c r="BT50" s="122"/>
      <c r="BU50" s="122"/>
      <c r="BV50" s="122"/>
      <c r="BW50" s="122"/>
      <c r="BX50" s="122"/>
      <c r="BY50" s="122"/>
      <c r="BZ50" s="122"/>
      <c r="CA50" s="122"/>
      <c r="CB50" s="122"/>
      <c r="CC50" s="122"/>
      <c r="CD50" s="122"/>
      <c r="CE50" s="122"/>
      <c r="CF50" s="122"/>
      <c r="CG50" s="122"/>
      <c r="CH50" s="122"/>
      <c r="CI50" s="122"/>
      <c r="CJ50" s="122"/>
      <c r="CK50" s="122"/>
      <c r="CL50" s="122"/>
      <c r="CM50" s="122"/>
      <c r="CN50" s="122"/>
      <c r="CO50" s="122"/>
      <c r="CP50" s="122"/>
      <c r="CQ50" s="122"/>
      <c r="CR50" s="122"/>
      <c r="CS50" s="122"/>
      <c r="CT50" s="122"/>
      <c r="CU50" s="118"/>
    </row>
    <row r="51" customFormat="false" ht="15.5" hidden="false" customHeight="false" outlineLevel="0" collapsed="false">
      <c r="A51" s="125" t="n">
        <v>3</v>
      </c>
      <c r="B51" s="125" t="n">
        <v>2210</v>
      </c>
      <c r="C51" s="125" t="s">
        <v>401</v>
      </c>
      <c r="D51" s="125"/>
      <c r="E51" s="125"/>
      <c r="F51" s="125"/>
      <c r="G51" s="125"/>
      <c r="H51" s="125"/>
      <c r="I51" s="125"/>
      <c r="J51" s="125"/>
      <c r="K51" s="125"/>
      <c r="L51" s="125"/>
      <c r="M51" s="125"/>
      <c r="N51" s="125" t="n">
        <v>1</v>
      </c>
      <c r="O51" s="125"/>
      <c r="P51" s="125"/>
      <c r="Q51" s="105" t="str">
        <f aca="false" t="array" ref="Q51:Q51">IFERROR(SKEW(IF(ISNUMBER(S51:CT51),S51:CT51,"")),"")</f>
        <v/>
      </c>
      <c r="R51" s="119"/>
      <c r="S51" s="118"/>
      <c r="T51" s="118"/>
      <c r="U51" s="118"/>
      <c r="V51" s="118"/>
      <c r="W51" s="118"/>
      <c r="X51" s="118"/>
      <c r="Y51" s="118"/>
      <c r="Z51" s="118"/>
      <c r="AA51" s="118"/>
      <c r="AB51" s="118"/>
      <c r="AC51" s="118"/>
      <c r="AD51" s="118"/>
      <c r="AE51" s="118"/>
      <c r="AF51" s="118"/>
      <c r="AG51" s="118"/>
      <c r="AH51" s="118"/>
      <c r="AI51" s="118"/>
      <c r="AJ51" s="118"/>
      <c r="AK51" s="118"/>
      <c r="AL51" s="118"/>
      <c r="AM51" s="118"/>
      <c r="AN51" s="118"/>
      <c r="AO51" s="118"/>
      <c r="AP51" s="118"/>
      <c r="AQ51" s="118"/>
      <c r="AR51" s="118"/>
      <c r="AS51" s="118"/>
      <c r="AT51" s="118"/>
      <c r="AU51" s="118"/>
      <c r="AV51" s="118"/>
      <c r="AW51" s="118"/>
      <c r="AX51" s="118"/>
      <c r="AY51" s="118"/>
      <c r="AZ51" s="118"/>
      <c r="BA51" s="118"/>
      <c r="BB51" s="118"/>
      <c r="BC51" s="118"/>
      <c r="BD51" s="118"/>
      <c r="BE51" s="118"/>
      <c r="BF51" s="118"/>
      <c r="BG51" s="118"/>
      <c r="BH51" s="118"/>
      <c r="BI51" s="118"/>
      <c r="BJ51" s="118"/>
      <c r="BK51" s="118"/>
      <c r="BL51" s="118"/>
      <c r="BM51" s="118"/>
      <c r="BN51" s="118"/>
      <c r="BO51" s="118"/>
      <c r="BP51" s="118"/>
      <c r="BQ51" s="118"/>
      <c r="BR51" s="118"/>
      <c r="BS51" s="118"/>
      <c r="BT51" s="118"/>
      <c r="BU51" s="118"/>
      <c r="BV51" s="118"/>
      <c r="BW51" s="118"/>
      <c r="BX51" s="118"/>
      <c r="BY51" s="118"/>
      <c r="BZ51" s="118"/>
      <c r="CA51" s="118"/>
      <c r="CB51" s="118"/>
      <c r="CC51" s="118"/>
      <c r="CD51" s="118"/>
      <c r="CE51" s="118"/>
      <c r="CF51" s="118"/>
      <c r="CG51" s="118"/>
      <c r="CH51" s="118"/>
      <c r="CI51" s="118"/>
      <c r="CJ51" s="118"/>
      <c r="CK51" s="118"/>
      <c r="CL51" s="118"/>
      <c r="CM51" s="118"/>
      <c r="CN51" s="118"/>
      <c r="CO51" s="118"/>
      <c r="CP51" s="118"/>
      <c r="CQ51" s="118"/>
      <c r="CR51" s="118"/>
      <c r="CS51" s="118"/>
      <c r="CT51" s="118"/>
      <c r="CU51" s="118"/>
    </row>
    <row r="52" customFormat="false" ht="15.5" hidden="false" customHeight="false" outlineLevel="0" collapsed="false">
      <c r="A52" s="125" t="n">
        <v>4</v>
      </c>
      <c r="B52" s="125" t="n">
        <v>2211</v>
      </c>
      <c r="C52" s="125"/>
      <c r="D52" s="134" t="s">
        <v>402</v>
      </c>
      <c r="E52" s="125"/>
      <c r="F52" s="125"/>
      <c r="G52" s="125"/>
      <c r="H52" s="125" t="s">
        <v>403</v>
      </c>
      <c r="I52" s="125"/>
      <c r="J52" s="125"/>
      <c r="K52" s="125" t="s">
        <v>404</v>
      </c>
      <c r="L52" s="125" t="s">
        <v>289</v>
      </c>
      <c r="M52" s="125" t="s">
        <v>379</v>
      </c>
      <c r="N52" s="125" t="n">
        <v>1</v>
      </c>
      <c r="O52" s="126" t="s">
        <v>405</v>
      </c>
      <c r="P52" s="126"/>
      <c r="Q52" s="105" t="n">
        <f aca="false" t="array" ref="Q52:Q52">IFERROR(SKEW(IF(ISNUMBER(S52:CT52),S52:CT52,"")),"")</f>
        <v>-1.89564143893881</v>
      </c>
      <c r="R52" s="119" t="n">
        <v>0</v>
      </c>
      <c r="S52" s="124" t="n">
        <v>3</v>
      </c>
      <c r="T52" s="124" t="n">
        <v>3</v>
      </c>
      <c r="U52" s="124" t="n">
        <v>3</v>
      </c>
      <c r="V52" s="124" t="n">
        <v>3</v>
      </c>
      <c r="W52" s="124" t="n">
        <v>3</v>
      </c>
      <c r="X52" s="124" t="n">
        <v>2</v>
      </c>
      <c r="Y52" s="124" t="n">
        <v>3</v>
      </c>
      <c r="Z52" s="124" t="n">
        <v>3</v>
      </c>
      <c r="AA52" s="124" t="n">
        <v>3</v>
      </c>
      <c r="AB52" s="124" t="n">
        <v>3</v>
      </c>
      <c r="AC52" s="124" t="n">
        <v>3</v>
      </c>
      <c r="AD52" s="124" t="n">
        <v>3</v>
      </c>
      <c r="AE52" s="124" t="n">
        <v>3</v>
      </c>
      <c r="AF52" s="124" t="n">
        <v>0</v>
      </c>
      <c r="AG52" s="124" t="n">
        <v>3</v>
      </c>
      <c r="AH52" s="124" t="n">
        <v>3</v>
      </c>
      <c r="AI52" s="124" t="n">
        <v>3</v>
      </c>
      <c r="AJ52" s="124" t="n">
        <v>3</v>
      </c>
      <c r="AK52" s="124" t="n">
        <v>3</v>
      </c>
      <c r="AL52" s="124" t="n">
        <v>3</v>
      </c>
      <c r="AM52" s="124" t="n">
        <v>3</v>
      </c>
      <c r="AN52" s="124" t="n">
        <v>3</v>
      </c>
      <c r="AO52" s="124" t="n">
        <v>3</v>
      </c>
      <c r="AP52" s="124" t="n">
        <v>3</v>
      </c>
      <c r="AQ52" s="124" t="n">
        <v>3</v>
      </c>
      <c r="AR52" s="124" t="n">
        <v>3</v>
      </c>
      <c r="AS52" s="124" t="n">
        <v>3</v>
      </c>
      <c r="AT52" s="124" t="n">
        <v>0</v>
      </c>
      <c r="AU52" s="124" t="n">
        <v>0</v>
      </c>
      <c r="AV52" s="124" t="n">
        <v>1</v>
      </c>
      <c r="AW52" s="124" t="n">
        <v>3</v>
      </c>
      <c r="AX52" s="124" t="n">
        <v>3</v>
      </c>
      <c r="AY52" s="124" t="n">
        <v>3</v>
      </c>
      <c r="AZ52" s="124" t="n">
        <v>3</v>
      </c>
      <c r="BA52" s="124" t="n">
        <v>3</v>
      </c>
      <c r="BB52" s="124" t="n">
        <v>3</v>
      </c>
      <c r="BC52" s="124" t="n">
        <v>3</v>
      </c>
      <c r="BD52" s="124" t="n">
        <v>3</v>
      </c>
      <c r="BE52" s="124" t="n">
        <v>3</v>
      </c>
      <c r="BF52" s="124" t="n">
        <v>3</v>
      </c>
      <c r="BG52" s="124" t="n">
        <v>3</v>
      </c>
      <c r="BH52" s="124" t="n">
        <v>3</v>
      </c>
      <c r="BI52" s="124" t="n">
        <v>3</v>
      </c>
      <c r="BJ52" s="124" t="n">
        <v>1</v>
      </c>
      <c r="BK52" s="124" t="n">
        <v>1</v>
      </c>
      <c r="BL52" s="124" t="n">
        <v>3</v>
      </c>
      <c r="BM52" s="124" t="n">
        <v>3</v>
      </c>
      <c r="BN52" s="124" t="n">
        <v>3</v>
      </c>
      <c r="BO52" s="124" t="n">
        <v>1</v>
      </c>
      <c r="BP52" s="124" t="n">
        <v>3</v>
      </c>
      <c r="BQ52" s="124" t="n">
        <v>3</v>
      </c>
      <c r="BR52" s="124" t="n">
        <v>3</v>
      </c>
      <c r="BS52" s="124" t="n">
        <v>3</v>
      </c>
      <c r="BT52" s="124" t="n">
        <v>3</v>
      </c>
      <c r="BU52" s="124" t="n">
        <v>3</v>
      </c>
      <c r="BV52" s="124" t="n">
        <v>3</v>
      </c>
      <c r="BW52" s="124" t="n">
        <v>3</v>
      </c>
      <c r="BX52" s="124" t="n">
        <v>1</v>
      </c>
      <c r="BY52" s="124" t="n">
        <v>3</v>
      </c>
      <c r="BZ52" s="124" t="n">
        <v>3</v>
      </c>
      <c r="CA52" s="124" t="n">
        <v>3</v>
      </c>
      <c r="CB52" s="124" t="n">
        <v>3</v>
      </c>
      <c r="CC52" s="124" t="n">
        <v>3</v>
      </c>
      <c r="CD52" s="124" t="n">
        <v>3</v>
      </c>
      <c r="CE52" s="124" t="n">
        <v>3</v>
      </c>
      <c r="CF52" s="124" t="n">
        <v>3</v>
      </c>
      <c r="CG52" s="124" t="n">
        <v>3</v>
      </c>
      <c r="CH52" s="124" t="n">
        <v>1</v>
      </c>
      <c r="CI52" s="124" t="n">
        <v>3</v>
      </c>
      <c r="CJ52" s="124" t="n">
        <v>3</v>
      </c>
      <c r="CK52" s="124" t="n">
        <v>1</v>
      </c>
      <c r="CL52" s="124" t="n">
        <v>1</v>
      </c>
      <c r="CM52" s="124" t="n">
        <v>1</v>
      </c>
      <c r="CN52" s="124" t="n">
        <v>3</v>
      </c>
      <c r="CO52" s="124" t="n">
        <v>3</v>
      </c>
      <c r="CP52" s="124" t="n">
        <v>3</v>
      </c>
      <c r="CQ52" s="124" t="n">
        <v>3</v>
      </c>
      <c r="CR52" s="124" t="n">
        <v>0</v>
      </c>
      <c r="CS52" s="124" t="n">
        <v>1</v>
      </c>
      <c r="CT52" s="124" t="n">
        <v>3</v>
      </c>
      <c r="CU52" s="118"/>
    </row>
    <row r="53" customFormat="false" ht="15.5" hidden="false" customHeight="false" outlineLevel="0" collapsed="false">
      <c r="A53" s="125" t="n">
        <v>4</v>
      </c>
      <c r="B53" s="125" t="n">
        <v>2212</v>
      </c>
      <c r="C53" s="125"/>
      <c r="D53" s="134" t="s">
        <v>406</v>
      </c>
      <c r="E53" s="125"/>
      <c r="F53" s="125"/>
      <c r="G53" s="125"/>
      <c r="H53" s="125" t="s">
        <v>403</v>
      </c>
      <c r="I53" s="125"/>
      <c r="J53" s="125"/>
      <c r="K53" s="125" t="s">
        <v>407</v>
      </c>
      <c r="L53" s="125" t="s">
        <v>289</v>
      </c>
      <c r="M53" s="125" t="s">
        <v>295</v>
      </c>
      <c r="N53" s="125" t="n">
        <v>1</v>
      </c>
      <c r="O53" s="131" t="s">
        <v>408</v>
      </c>
      <c r="P53" s="126"/>
      <c r="Q53" s="105" t="n">
        <f aca="false" t="array" ref="Q53:Q53">IFERROR(SKEW(IF(ISNUMBER(S53:CT53),S53:CT53,"")),"")</f>
        <v>-1.19602445545246</v>
      </c>
      <c r="R53" s="119" t="n">
        <v>0</v>
      </c>
      <c r="S53" s="124" t="n">
        <v>2</v>
      </c>
      <c r="T53" s="124" t="n">
        <v>2</v>
      </c>
      <c r="U53" s="124" t="n">
        <v>2</v>
      </c>
      <c r="V53" s="124" t="n">
        <v>1</v>
      </c>
      <c r="W53" s="124" t="n">
        <v>2</v>
      </c>
      <c r="X53" s="124" t="n">
        <v>0</v>
      </c>
      <c r="Y53" s="124" t="n">
        <v>2</v>
      </c>
      <c r="Z53" s="124" t="n">
        <v>2</v>
      </c>
      <c r="AA53" s="124" t="n">
        <v>2</v>
      </c>
      <c r="AB53" s="124" t="n">
        <v>2</v>
      </c>
      <c r="AC53" s="124" t="n">
        <v>2</v>
      </c>
      <c r="AD53" s="124" t="n">
        <v>2</v>
      </c>
      <c r="AE53" s="124" t="n">
        <v>2</v>
      </c>
      <c r="AF53" s="124" t="n">
        <v>0</v>
      </c>
      <c r="AG53" s="124" t="n">
        <v>2</v>
      </c>
      <c r="AH53" s="124" t="n">
        <v>1</v>
      </c>
      <c r="AI53" s="124" t="n">
        <v>2</v>
      </c>
      <c r="AJ53" s="124" t="n">
        <v>2</v>
      </c>
      <c r="AK53" s="124" t="n">
        <v>1</v>
      </c>
      <c r="AL53" s="124" t="n">
        <v>2</v>
      </c>
      <c r="AM53" s="124" t="n">
        <v>2</v>
      </c>
      <c r="AN53" s="124" t="n">
        <v>2</v>
      </c>
      <c r="AO53" s="124" t="n">
        <v>2</v>
      </c>
      <c r="AP53" s="124" t="n">
        <v>2</v>
      </c>
      <c r="AQ53" s="124" t="n">
        <v>2</v>
      </c>
      <c r="AR53" s="124" t="n">
        <v>2</v>
      </c>
      <c r="AS53" s="124" t="n">
        <v>2</v>
      </c>
      <c r="AT53" s="124" t="n">
        <v>0</v>
      </c>
      <c r="AU53" s="124" t="n">
        <v>1</v>
      </c>
      <c r="AV53" s="124" t="n">
        <v>0</v>
      </c>
      <c r="AW53" s="124" t="n">
        <v>1</v>
      </c>
      <c r="AX53" s="124" t="n">
        <v>2</v>
      </c>
      <c r="AY53" s="124" t="n">
        <v>2</v>
      </c>
      <c r="AZ53" s="124" t="n">
        <v>1</v>
      </c>
      <c r="BA53" s="124" t="n">
        <v>2</v>
      </c>
      <c r="BB53" s="124" t="n">
        <v>2</v>
      </c>
      <c r="BC53" s="124" t="n">
        <v>2</v>
      </c>
      <c r="BD53" s="124" t="n">
        <v>2</v>
      </c>
      <c r="BE53" s="124" t="n">
        <v>2</v>
      </c>
      <c r="BF53" s="124" t="n">
        <v>1</v>
      </c>
      <c r="BG53" s="124" t="n">
        <v>2</v>
      </c>
      <c r="BH53" s="124" t="n">
        <v>2</v>
      </c>
      <c r="BI53" s="124" t="n">
        <v>2</v>
      </c>
      <c r="BJ53" s="124" t="n">
        <v>1</v>
      </c>
      <c r="BK53" s="124" t="n">
        <v>1</v>
      </c>
      <c r="BL53" s="124" t="n">
        <v>2</v>
      </c>
      <c r="BM53" s="124" t="n">
        <v>2</v>
      </c>
      <c r="BN53" s="124" t="n">
        <v>0</v>
      </c>
      <c r="BO53" s="124" t="n">
        <v>0</v>
      </c>
      <c r="BP53" s="124" t="n">
        <v>2</v>
      </c>
      <c r="BQ53" s="124" t="n">
        <v>2</v>
      </c>
      <c r="BR53" s="124" t="n">
        <v>2</v>
      </c>
      <c r="BS53" s="124" t="n">
        <v>1</v>
      </c>
      <c r="BT53" s="124" t="n">
        <v>2</v>
      </c>
      <c r="BU53" s="124" t="n">
        <v>2</v>
      </c>
      <c r="BV53" s="124" t="n">
        <v>2</v>
      </c>
      <c r="BW53" s="124" t="n">
        <v>2</v>
      </c>
      <c r="BX53" s="124" t="n">
        <v>0</v>
      </c>
      <c r="BY53" s="124" t="n">
        <v>1</v>
      </c>
      <c r="BZ53" s="124" t="n">
        <v>2</v>
      </c>
      <c r="CA53" s="124" t="n">
        <v>2</v>
      </c>
      <c r="CB53" s="124" t="n">
        <v>2</v>
      </c>
      <c r="CC53" s="124" t="n">
        <v>2</v>
      </c>
      <c r="CD53" s="124" t="n">
        <v>0</v>
      </c>
      <c r="CE53" s="124" t="n">
        <v>1</v>
      </c>
      <c r="CF53" s="124" t="n">
        <v>2</v>
      </c>
      <c r="CG53" s="124" t="n">
        <v>2</v>
      </c>
      <c r="CH53" s="124" t="n">
        <v>0</v>
      </c>
      <c r="CI53" s="124" t="n">
        <v>2</v>
      </c>
      <c r="CJ53" s="124" t="n">
        <v>2</v>
      </c>
      <c r="CK53" s="124" t="n">
        <v>1</v>
      </c>
      <c r="CL53" s="124" t="n">
        <v>0</v>
      </c>
      <c r="CM53" s="124" t="n">
        <v>1</v>
      </c>
      <c r="CN53" s="124" t="n">
        <v>2</v>
      </c>
      <c r="CO53" s="124" t="n">
        <v>2</v>
      </c>
      <c r="CP53" s="124" t="n">
        <v>2</v>
      </c>
      <c r="CQ53" s="124" t="n">
        <v>1</v>
      </c>
      <c r="CR53" s="124" t="n">
        <v>0</v>
      </c>
      <c r="CS53" s="124" t="n">
        <v>1</v>
      </c>
      <c r="CT53" s="124" t="n">
        <v>2</v>
      </c>
      <c r="CU53" s="118"/>
    </row>
    <row r="54" customFormat="false" ht="15.5" hidden="false" customHeight="false" outlineLevel="0" collapsed="false">
      <c r="A54" s="125" t="n">
        <v>3</v>
      </c>
      <c r="B54" s="125" t="n">
        <v>2220</v>
      </c>
      <c r="C54" s="125" t="s">
        <v>409</v>
      </c>
      <c r="D54" s="125"/>
      <c r="E54" s="125"/>
      <c r="F54" s="125"/>
      <c r="G54" s="125"/>
      <c r="H54" s="125"/>
      <c r="I54" s="125"/>
      <c r="J54" s="125"/>
      <c r="K54" s="125"/>
      <c r="L54" s="125"/>
      <c r="M54" s="125"/>
      <c r="N54" s="125" t="n">
        <v>1</v>
      </c>
      <c r="O54" s="126"/>
      <c r="P54" s="134"/>
      <c r="Q54" s="105" t="str">
        <f aca="false" t="array" ref="Q54:Q54">IFERROR(SKEW(IF(ISNUMBER(S54:CT54),S54:CT54,"")),"")</f>
        <v/>
      </c>
      <c r="R54" s="119"/>
      <c r="S54" s="124"/>
      <c r="T54" s="124"/>
      <c r="U54" s="124"/>
      <c r="V54" s="124"/>
      <c r="W54" s="124"/>
      <c r="X54" s="124"/>
      <c r="Y54" s="124"/>
      <c r="Z54" s="124"/>
      <c r="AA54" s="124"/>
      <c r="AB54" s="124"/>
      <c r="AC54" s="124"/>
      <c r="AD54" s="124"/>
      <c r="AE54" s="124"/>
      <c r="AF54" s="124"/>
      <c r="AG54" s="124"/>
      <c r="AH54" s="124"/>
      <c r="AI54" s="124"/>
      <c r="AJ54" s="124"/>
      <c r="AK54" s="124"/>
      <c r="AL54" s="124"/>
      <c r="AM54" s="124"/>
      <c r="AN54" s="124"/>
      <c r="AO54" s="124"/>
      <c r="AP54" s="124"/>
      <c r="AQ54" s="124"/>
      <c r="AR54" s="124"/>
      <c r="AS54" s="124"/>
      <c r="AT54" s="124"/>
      <c r="AU54" s="124"/>
      <c r="AV54" s="124"/>
      <c r="AW54" s="124"/>
      <c r="AX54" s="124"/>
      <c r="AY54" s="124"/>
      <c r="AZ54" s="124"/>
      <c r="BA54" s="124"/>
      <c r="BB54" s="124"/>
      <c r="BC54" s="124"/>
      <c r="BD54" s="124"/>
      <c r="BE54" s="124"/>
      <c r="BF54" s="124"/>
      <c r="BG54" s="124"/>
      <c r="BH54" s="124"/>
      <c r="BI54" s="124"/>
      <c r="BJ54" s="124"/>
      <c r="BK54" s="124"/>
      <c r="BL54" s="124"/>
      <c r="BM54" s="124"/>
      <c r="BN54" s="124"/>
      <c r="BO54" s="124"/>
      <c r="BP54" s="124"/>
      <c r="BQ54" s="124"/>
      <c r="BR54" s="124"/>
      <c r="BS54" s="124"/>
      <c r="BT54" s="124"/>
      <c r="BU54" s="124"/>
      <c r="BV54" s="124"/>
      <c r="BW54" s="124"/>
      <c r="BX54" s="124"/>
      <c r="BY54" s="124"/>
      <c r="BZ54" s="124"/>
      <c r="CA54" s="124"/>
      <c r="CB54" s="124"/>
      <c r="CC54" s="124"/>
      <c r="CD54" s="124"/>
      <c r="CE54" s="124"/>
      <c r="CF54" s="124"/>
      <c r="CG54" s="124"/>
      <c r="CH54" s="124"/>
      <c r="CI54" s="124"/>
      <c r="CJ54" s="124"/>
      <c r="CK54" s="124"/>
      <c r="CL54" s="124"/>
      <c r="CM54" s="124"/>
      <c r="CN54" s="124"/>
      <c r="CO54" s="124"/>
      <c r="CP54" s="124"/>
      <c r="CQ54" s="124"/>
      <c r="CR54" s="124"/>
      <c r="CS54" s="124"/>
      <c r="CT54" s="124"/>
      <c r="CU54" s="118"/>
    </row>
    <row r="55" customFormat="false" ht="15.5" hidden="false" customHeight="false" outlineLevel="0" collapsed="false">
      <c r="A55" s="125" t="n">
        <v>4</v>
      </c>
      <c r="B55" s="125" t="n">
        <v>2221</v>
      </c>
      <c r="C55" s="125"/>
      <c r="D55" s="134" t="s">
        <v>410</v>
      </c>
      <c r="E55" s="125"/>
      <c r="F55" s="125"/>
      <c r="G55" s="125"/>
      <c r="H55" s="125" t="s">
        <v>403</v>
      </c>
      <c r="I55" s="125"/>
      <c r="J55" s="125"/>
      <c r="K55" s="125" t="s">
        <v>407</v>
      </c>
      <c r="L55" s="125" t="s">
        <v>289</v>
      </c>
      <c r="M55" s="125" t="s">
        <v>295</v>
      </c>
      <c r="N55" s="125" t="n">
        <v>1</v>
      </c>
      <c r="O55" s="131" t="s">
        <v>411</v>
      </c>
      <c r="P55" s="126"/>
      <c r="Q55" s="105" t="n">
        <f aca="false" t="array" ref="Q55:Q55">IFERROR(SKEW(IF(ISNUMBER(S55:CT55),S55:CT55,"")),"")</f>
        <v>0.169121233137871</v>
      </c>
      <c r="R55" s="119" t="n">
        <v>0</v>
      </c>
      <c r="S55" s="124" t="n">
        <v>1</v>
      </c>
      <c r="T55" s="124" t="n">
        <v>2</v>
      </c>
      <c r="U55" s="124" t="n">
        <v>1</v>
      </c>
      <c r="V55" s="124" t="n">
        <v>2</v>
      </c>
      <c r="W55" s="124" t="n">
        <v>0</v>
      </c>
      <c r="X55" s="124" t="n">
        <v>0</v>
      </c>
      <c r="Y55" s="124" t="n">
        <v>2</v>
      </c>
      <c r="Z55" s="124" t="n">
        <v>2</v>
      </c>
      <c r="AA55" s="124" t="n">
        <v>2</v>
      </c>
      <c r="AB55" s="124" t="n">
        <v>1</v>
      </c>
      <c r="AC55" s="124" t="n">
        <v>2</v>
      </c>
      <c r="AD55" s="124" t="n">
        <v>2</v>
      </c>
      <c r="AE55" s="124" t="n">
        <v>1</v>
      </c>
      <c r="AF55" s="124" t="n">
        <v>0</v>
      </c>
      <c r="AG55" s="124" t="n">
        <v>0</v>
      </c>
      <c r="AH55" s="124" t="n">
        <v>1</v>
      </c>
      <c r="AI55" s="124" t="n">
        <v>2</v>
      </c>
      <c r="AJ55" s="124" t="n">
        <v>2</v>
      </c>
      <c r="AK55" s="124" t="n">
        <v>0</v>
      </c>
      <c r="AL55" s="124" t="n">
        <v>1</v>
      </c>
      <c r="AM55" s="124" t="n">
        <v>0</v>
      </c>
      <c r="AN55" s="124" t="n">
        <v>1</v>
      </c>
      <c r="AO55" s="124" t="n">
        <v>1</v>
      </c>
      <c r="AP55" s="124" t="n">
        <v>0</v>
      </c>
      <c r="AQ55" s="124" t="n">
        <v>2</v>
      </c>
      <c r="AR55" s="124" t="n">
        <v>2</v>
      </c>
      <c r="AS55" s="124" t="n">
        <v>0</v>
      </c>
      <c r="AT55" s="124" t="n">
        <v>0</v>
      </c>
      <c r="AU55" s="124" t="n">
        <v>1</v>
      </c>
      <c r="AV55" s="124" t="n">
        <v>0</v>
      </c>
      <c r="AW55" s="124" t="n">
        <v>0</v>
      </c>
      <c r="AX55" s="124" t="n">
        <v>0</v>
      </c>
      <c r="AY55" s="124" t="n">
        <v>2</v>
      </c>
      <c r="AZ55" s="124" t="n">
        <v>1</v>
      </c>
      <c r="BA55" s="124" t="n">
        <v>2</v>
      </c>
      <c r="BB55" s="124" t="n">
        <v>0</v>
      </c>
      <c r="BC55" s="124" t="n">
        <v>2</v>
      </c>
      <c r="BD55" s="124" t="n">
        <v>1</v>
      </c>
      <c r="BE55" s="124" t="n">
        <v>2</v>
      </c>
      <c r="BF55" s="124" t="n">
        <v>0</v>
      </c>
      <c r="BG55" s="124" t="n">
        <v>0</v>
      </c>
      <c r="BH55" s="124" t="n">
        <v>0</v>
      </c>
      <c r="BI55" s="124" t="n">
        <v>1</v>
      </c>
      <c r="BJ55" s="124" t="n">
        <v>0</v>
      </c>
      <c r="BK55" s="124" t="n">
        <v>1</v>
      </c>
      <c r="BL55" s="124" t="n">
        <v>1</v>
      </c>
      <c r="BM55" s="124" t="n">
        <v>0</v>
      </c>
      <c r="BN55" s="124" t="n">
        <v>1</v>
      </c>
      <c r="BO55" s="124" t="n">
        <v>0</v>
      </c>
      <c r="BP55" s="124" t="n">
        <v>2</v>
      </c>
      <c r="BQ55" s="124" t="n">
        <v>2</v>
      </c>
      <c r="BR55" s="124" t="n">
        <v>2</v>
      </c>
      <c r="BS55" s="124" t="n">
        <v>0</v>
      </c>
      <c r="BT55" s="124" t="n">
        <v>1</v>
      </c>
      <c r="BU55" s="124" t="n">
        <v>0</v>
      </c>
      <c r="BV55" s="124" t="n">
        <v>0</v>
      </c>
      <c r="BW55" s="124" t="n">
        <v>1</v>
      </c>
      <c r="BX55" s="124" t="n">
        <v>0</v>
      </c>
      <c r="BY55" s="124" t="n">
        <v>2</v>
      </c>
      <c r="BZ55" s="124" t="n">
        <v>1</v>
      </c>
      <c r="CA55" s="124" t="n">
        <v>1</v>
      </c>
      <c r="CB55" s="124" t="n">
        <v>2</v>
      </c>
      <c r="CC55" s="124" t="n">
        <v>0</v>
      </c>
      <c r="CD55" s="124" t="n">
        <v>1</v>
      </c>
      <c r="CE55" s="124" t="n">
        <v>1</v>
      </c>
      <c r="CF55" s="124" t="n">
        <v>2</v>
      </c>
      <c r="CG55" s="124" t="n">
        <v>0</v>
      </c>
      <c r="CH55" s="124" t="n">
        <v>0</v>
      </c>
      <c r="CI55" s="124" t="n">
        <v>2</v>
      </c>
      <c r="CJ55" s="124" t="n">
        <v>2</v>
      </c>
      <c r="CK55" s="124" t="n">
        <v>0</v>
      </c>
      <c r="CL55" s="124" t="n">
        <v>0</v>
      </c>
      <c r="CM55" s="124" t="n">
        <v>0</v>
      </c>
      <c r="CN55" s="124" t="n">
        <v>2</v>
      </c>
      <c r="CO55" s="124" t="n">
        <v>0</v>
      </c>
      <c r="CP55" s="124" t="n">
        <v>2</v>
      </c>
      <c r="CQ55" s="124" t="n">
        <v>0</v>
      </c>
      <c r="CR55" s="124" t="n">
        <v>0</v>
      </c>
      <c r="CS55" s="124" t="n">
        <v>1</v>
      </c>
      <c r="CT55" s="124" t="n">
        <v>1</v>
      </c>
      <c r="CU55" s="118"/>
    </row>
    <row r="56" customFormat="false" ht="15.5" hidden="false" customHeight="false" outlineLevel="0" collapsed="false">
      <c r="A56" s="125" t="n">
        <v>4</v>
      </c>
      <c r="B56" s="125" t="n">
        <v>2222</v>
      </c>
      <c r="C56" s="125"/>
      <c r="D56" s="134" t="s">
        <v>412</v>
      </c>
      <c r="E56" s="125"/>
      <c r="F56" s="125"/>
      <c r="G56" s="125"/>
      <c r="H56" s="125" t="s">
        <v>403</v>
      </c>
      <c r="I56" s="125"/>
      <c r="J56" s="125"/>
      <c r="K56" s="125" t="s">
        <v>407</v>
      </c>
      <c r="L56" s="125" t="s">
        <v>289</v>
      </c>
      <c r="M56" s="125" t="s">
        <v>295</v>
      </c>
      <c r="N56" s="125" t="n">
        <v>1</v>
      </c>
      <c r="O56" s="131" t="s">
        <v>413</v>
      </c>
      <c r="P56" s="126"/>
      <c r="Q56" s="105" t="n">
        <f aca="false" t="array" ref="Q56:Q56">IFERROR(SKEW(IF(ISNUMBER(S56:CT56),S56:CT56,"")),"")</f>
        <v>-0.679158763387459</v>
      </c>
      <c r="R56" s="119" t="n">
        <v>0</v>
      </c>
      <c r="S56" s="124" t="n">
        <v>2</v>
      </c>
      <c r="T56" s="124" t="n">
        <v>2</v>
      </c>
      <c r="U56" s="124" t="n">
        <v>1</v>
      </c>
      <c r="V56" s="124" t="n">
        <v>2</v>
      </c>
      <c r="W56" s="124" t="n">
        <v>1</v>
      </c>
      <c r="X56" s="124" t="n">
        <v>1</v>
      </c>
      <c r="Y56" s="124" t="n">
        <v>2</v>
      </c>
      <c r="Z56" s="124" t="n">
        <v>2</v>
      </c>
      <c r="AA56" s="124" t="n">
        <v>2</v>
      </c>
      <c r="AB56" s="124" t="n">
        <v>2</v>
      </c>
      <c r="AC56" s="124" t="n">
        <v>2</v>
      </c>
      <c r="AD56" s="124" t="n">
        <v>2</v>
      </c>
      <c r="AE56" s="124" t="n">
        <v>2</v>
      </c>
      <c r="AF56" s="124" t="n">
        <v>0</v>
      </c>
      <c r="AG56" s="124" t="n">
        <v>2</v>
      </c>
      <c r="AH56" s="124" t="n">
        <v>1</v>
      </c>
      <c r="AI56" s="124" t="n">
        <v>2</v>
      </c>
      <c r="AJ56" s="124" t="n">
        <v>2</v>
      </c>
      <c r="AK56" s="124" t="n">
        <v>1</v>
      </c>
      <c r="AL56" s="124" t="n">
        <v>1</v>
      </c>
      <c r="AM56" s="124" t="n">
        <v>1</v>
      </c>
      <c r="AN56" s="124" t="n">
        <v>2</v>
      </c>
      <c r="AO56" s="124" t="n">
        <v>1</v>
      </c>
      <c r="AP56" s="124" t="n">
        <v>1</v>
      </c>
      <c r="AQ56" s="124" t="n">
        <v>2</v>
      </c>
      <c r="AR56" s="124" t="n">
        <v>2</v>
      </c>
      <c r="AS56" s="124" t="n">
        <v>2</v>
      </c>
      <c r="AT56" s="124" t="n">
        <v>0</v>
      </c>
      <c r="AU56" s="124" t="n">
        <v>2</v>
      </c>
      <c r="AV56" s="124" t="n">
        <v>0</v>
      </c>
      <c r="AW56" s="124" t="n">
        <v>1</v>
      </c>
      <c r="AX56" s="124" t="n">
        <v>2</v>
      </c>
      <c r="AY56" s="124" t="n">
        <v>2</v>
      </c>
      <c r="AZ56" s="124" t="n">
        <v>0</v>
      </c>
      <c r="BA56" s="124" t="n">
        <v>2</v>
      </c>
      <c r="BB56" s="124" t="n">
        <v>2</v>
      </c>
      <c r="BC56" s="124" t="n">
        <v>2</v>
      </c>
      <c r="BD56" s="124" t="n">
        <v>1</v>
      </c>
      <c r="BE56" s="124" t="n">
        <v>2</v>
      </c>
      <c r="BF56" s="124" t="n">
        <v>1</v>
      </c>
      <c r="BG56" s="124" t="n">
        <v>1</v>
      </c>
      <c r="BH56" s="124" t="n">
        <v>2</v>
      </c>
      <c r="BI56" s="124" t="n">
        <v>1</v>
      </c>
      <c r="BJ56" s="124" t="n">
        <v>1</v>
      </c>
      <c r="BK56" s="124" t="n">
        <v>1</v>
      </c>
      <c r="BL56" s="124" t="n">
        <v>2</v>
      </c>
      <c r="BM56" s="124" t="n">
        <v>2</v>
      </c>
      <c r="BN56" s="124" t="n">
        <v>1</v>
      </c>
      <c r="BO56" s="124" t="n">
        <v>1</v>
      </c>
      <c r="BP56" s="124" t="n">
        <v>1</v>
      </c>
      <c r="BQ56" s="124" t="n">
        <v>2</v>
      </c>
      <c r="BR56" s="124" t="n">
        <v>2</v>
      </c>
      <c r="BS56" s="124" t="n">
        <v>2</v>
      </c>
      <c r="BT56" s="124" t="n">
        <v>1</v>
      </c>
      <c r="BU56" s="124" t="n">
        <v>2</v>
      </c>
      <c r="BV56" s="124" t="n">
        <v>2</v>
      </c>
      <c r="BW56" s="124" t="n">
        <v>2</v>
      </c>
      <c r="BX56" s="124" t="n">
        <v>1</v>
      </c>
      <c r="BY56" s="124" t="n">
        <v>1</v>
      </c>
      <c r="BZ56" s="124" t="n">
        <v>2</v>
      </c>
      <c r="CA56" s="124" t="n">
        <v>1</v>
      </c>
      <c r="CB56" s="124" t="n">
        <v>2</v>
      </c>
      <c r="CC56" s="124" t="n">
        <v>1</v>
      </c>
      <c r="CD56" s="124" t="n">
        <v>1</v>
      </c>
      <c r="CE56" s="124" t="n">
        <v>1</v>
      </c>
      <c r="CF56" s="124" t="n">
        <v>2</v>
      </c>
      <c r="CG56" s="124" t="n">
        <v>1</v>
      </c>
      <c r="CH56" s="124" t="n">
        <v>1</v>
      </c>
      <c r="CI56" s="124" t="n">
        <v>1</v>
      </c>
      <c r="CJ56" s="124" t="n">
        <v>2</v>
      </c>
      <c r="CK56" s="124" t="n">
        <v>1</v>
      </c>
      <c r="CL56" s="124" t="n">
        <v>0</v>
      </c>
      <c r="CM56" s="124" t="n">
        <v>1</v>
      </c>
      <c r="CN56" s="124" t="n">
        <v>2</v>
      </c>
      <c r="CO56" s="124" t="n">
        <v>2</v>
      </c>
      <c r="CP56" s="124" t="n">
        <v>2</v>
      </c>
      <c r="CQ56" s="124" t="n">
        <v>1</v>
      </c>
      <c r="CR56" s="124" t="n">
        <v>0</v>
      </c>
      <c r="CS56" s="124" t="n">
        <v>1</v>
      </c>
      <c r="CT56" s="124" t="n">
        <v>2</v>
      </c>
      <c r="CU56" s="118"/>
    </row>
    <row r="57" customFormat="false" ht="15.5" hidden="false" customHeight="false" outlineLevel="0" collapsed="false">
      <c r="A57" s="125" t="n">
        <v>4</v>
      </c>
      <c r="B57" s="125" t="n">
        <v>2223</v>
      </c>
      <c r="C57" s="125"/>
      <c r="D57" s="134" t="s">
        <v>414</v>
      </c>
      <c r="E57" s="125"/>
      <c r="F57" s="125"/>
      <c r="G57" s="125"/>
      <c r="H57" s="125" t="s">
        <v>403</v>
      </c>
      <c r="I57" s="125"/>
      <c r="J57" s="125"/>
      <c r="K57" s="125" t="s">
        <v>407</v>
      </c>
      <c r="L57" s="125" t="s">
        <v>289</v>
      </c>
      <c r="M57" s="125" t="s">
        <v>295</v>
      </c>
      <c r="N57" s="125" t="n">
        <v>1</v>
      </c>
      <c r="O57" s="131" t="s">
        <v>415</v>
      </c>
      <c r="P57" s="126"/>
      <c r="Q57" s="105" t="n">
        <f aca="false" t="array" ref="Q57:Q57">IFERROR(SKEW(IF(ISNUMBER(S57:CT57),S57:CT57,"")),"")</f>
        <v>0.597871800242218</v>
      </c>
      <c r="R57" s="119" t="n">
        <v>0</v>
      </c>
      <c r="S57" s="124" t="n">
        <v>1</v>
      </c>
      <c r="T57" s="124" t="n">
        <v>2</v>
      </c>
      <c r="U57" s="124" t="n">
        <v>1</v>
      </c>
      <c r="V57" s="124" t="n">
        <v>2</v>
      </c>
      <c r="W57" s="124" t="n">
        <v>0</v>
      </c>
      <c r="X57" s="124" t="n">
        <v>0</v>
      </c>
      <c r="Y57" s="124" t="n">
        <v>2</v>
      </c>
      <c r="Z57" s="124" t="n">
        <v>2</v>
      </c>
      <c r="AA57" s="124" t="n">
        <v>1</v>
      </c>
      <c r="AB57" s="124" t="n">
        <v>1</v>
      </c>
      <c r="AC57" s="124" t="n">
        <v>2</v>
      </c>
      <c r="AD57" s="124" t="n">
        <v>0</v>
      </c>
      <c r="AE57" s="124" t="n">
        <v>0</v>
      </c>
      <c r="AF57" s="124" t="n">
        <v>0</v>
      </c>
      <c r="AG57" s="124" t="n">
        <v>0</v>
      </c>
      <c r="AH57" s="124" t="n">
        <v>0</v>
      </c>
      <c r="AI57" s="124" t="n">
        <v>2</v>
      </c>
      <c r="AJ57" s="124" t="n">
        <v>2</v>
      </c>
      <c r="AK57" s="124" t="n">
        <v>0</v>
      </c>
      <c r="AL57" s="124" t="n">
        <v>1</v>
      </c>
      <c r="AM57" s="124" t="n">
        <v>0</v>
      </c>
      <c r="AN57" s="124" t="n">
        <v>2</v>
      </c>
      <c r="AO57" s="124" t="n">
        <v>1</v>
      </c>
      <c r="AP57" s="124" t="n">
        <v>0</v>
      </c>
      <c r="AQ57" s="124" t="n">
        <v>2</v>
      </c>
      <c r="AR57" s="124" t="n">
        <v>2</v>
      </c>
      <c r="AS57" s="124" t="n">
        <v>0</v>
      </c>
      <c r="AT57" s="124" t="n">
        <v>0</v>
      </c>
      <c r="AU57" s="124" t="n">
        <v>0</v>
      </c>
      <c r="AV57" s="124" t="n">
        <v>0</v>
      </c>
      <c r="AW57" s="124" t="n">
        <v>1</v>
      </c>
      <c r="AX57" s="124" t="n">
        <v>1</v>
      </c>
      <c r="AY57" s="124" t="n">
        <v>1</v>
      </c>
      <c r="AZ57" s="124" t="n">
        <v>0</v>
      </c>
      <c r="BA57" s="124" t="n">
        <v>2</v>
      </c>
      <c r="BB57" s="124" t="n">
        <v>0</v>
      </c>
      <c r="BC57" s="124" t="n">
        <v>2</v>
      </c>
      <c r="BD57" s="124" t="n">
        <v>2</v>
      </c>
      <c r="BE57" s="124" t="n">
        <v>2</v>
      </c>
      <c r="BF57" s="124" t="n">
        <v>0</v>
      </c>
      <c r="BG57" s="124" t="n">
        <v>0</v>
      </c>
      <c r="BH57" s="124" t="n">
        <v>0</v>
      </c>
      <c r="BI57" s="124" t="n">
        <v>0</v>
      </c>
      <c r="BJ57" s="124" t="n">
        <v>0</v>
      </c>
      <c r="BK57" s="124" t="n">
        <v>0</v>
      </c>
      <c r="BL57" s="124" t="n">
        <v>1</v>
      </c>
      <c r="BM57" s="124" t="n">
        <v>2</v>
      </c>
      <c r="BN57" s="124" t="n">
        <v>0</v>
      </c>
      <c r="BO57" s="124" t="n">
        <v>0</v>
      </c>
      <c r="BP57" s="124" t="n">
        <v>0</v>
      </c>
      <c r="BQ57" s="124" t="n">
        <v>2</v>
      </c>
      <c r="BR57" s="124" t="n">
        <v>0</v>
      </c>
      <c r="BS57" s="124" t="n">
        <v>2</v>
      </c>
      <c r="BT57" s="124" t="n">
        <v>0</v>
      </c>
      <c r="BU57" s="124" t="n">
        <v>0</v>
      </c>
      <c r="BV57" s="124" t="n">
        <v>0</v>
      </c>
      <c r="BW57" s="124" t="n">
        <v>1</v>
      </c>
      <c r="BX57" s="124" t="n">
        <v>0</v>
      </c>
      <c r="BY57" s="124" t="n">
        <v>2</v>
      </c>
      <c r="BZ57" s="124" t="n">
        <v>0</v>
      </c>
      <c r="CA57" s="124" t="n">
        <v>1</v>
      </c>
      <c r="CB57" s="124" t="n">
        <v>2</v>
      </c>
      <c r="CC57" s="124" t="n">
        <v>0</v>
      </c>
      <c r="CD57" s="124" t="n">
        <v>0</v>
      </c>
      <c r="CE57" s="124" t="n">
        <v>0</v>
      </c>
      <c r="CF57" s="124" t="n">
        <v>1</v>
      </c>
      <c r="CG57" s="124" t="n">
        <v>1</v>
      </c>
      <c r="CH57" s="124" t="n">
        <v>0</v>
      </c>
      <c r="CI57" s="124" t="n">
        <v>0</v>
      </c>
      <c r="CJ57" s="124" t="n">
        <v>2</v>
      </c>
      <c r="CK57" s="124" t="n">
        <v>0</v>
      </c>
      <c r="CL57" s="124" t="n">
        <v>0</v>
      </c>
      <c r="CM57" s="124" t="n">
        <v>0</v>
      </c>
      <c r="CN57" s="124" t="n">
        <v>1</v>
      </c>
      <c r="CO57" s="124" t="n">
        <v>0</v>
      </c>
      <c r="CP57" s="124" t="n">
        <v>2</v>
      </c>
      <c r="CQ57" s="124" t="n">
        <v>0</v>
      </c>
      <c r="CR57" s="124" t="n">
        <v>0</v>
      </c>
      <c r="CS57" s="124" t="n">
        <v>0</v>
      </c>
      <c r="CT57" s="124" t="n">
        <v>0</v>
      </c>
      <c r="CU57" s="118"/>
    </row>
    <row r="58" customFormat="false" ht="15.5" hidden="false" customHeight="false" outlineLevel="0" collapsed="false">
      <c r="A58" s="125" t="n">
        <v>3</v>
      </c>
      <c r="B58" s="125" t="n">
        <v>2230</v>
      </c>
      <c r="C58" s="125" t="s">
        <v>416</v>
      </c>
      <c r="D58" s="125"/>
      <c r="E58" s="125"/>
      <c r="F58" s="125"/>
      <c r="G58" s="125"/>
      <c r="H58" s="125"/>
      <c r="I58" s="125"/>
      <c r="J58" s="125"/>
      <c r="K58" s="125"/>
      <c r="L58" s="125"/>
      <c r="M58" s="125"/>
      <c r="N58" s="125" t="n">
        <v>1</v>
      </c>
      <c r="O58" s="126"/>
      <c r="P58" s="134"/>
      <c r="Q58" s="105" t="str">
        <f aca="false" t="array" ref="Q58:Q58">IFERROR(SKEW(IF(ISNUMBER(S58:CT58),S58:CT58,"")),"")</f>
        <v/>
      </c>
      <c r="R58" s="119"/>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c r="AY58" s="124"/>
      <c r="AZ58" s="124"/>
      <c r="BA58" s="124"/>
      <c r="BB58" s="124"/>
      <c r="BC58" s="124"/>
      <c r="BD58" s="124"/>
      <c r="BE58" s="124"/>
      <c r="BF58" s="124"/>
      <c r="BG58" s="124"/>
      <c r="BH58" s="124"/>
      <c r="BI58" s="124"/>
      <c r="BJ58" s="124"/>
      <c r="BK58" s="124"/>
      <c r="BL58" s="124"/>
      <c r="BM58" s="124"/>
      <c r="BN58" s="124"/>
      <c r="BO58" s="124"/>
      <c r="BP58" s="124"/>
      <c r="BQ58" s="124"/>
      <c r="BR58" s="124"/>
      <c r="BS58" s="124"/>
      <c r="BT58" s="124"/>
      <c r="BU58" s="124"/>
      <c r="BV58" s="124"/>
      <c r="BW58" s="124"/>
      <c r="BX58" s="124"/>
      <c r="BY58" s="124"/>
      <c r="BZ58" s="124"/>
      <c r="CA58" s="124"/>
      <c r="CB58" s="124"/>
      <c r="CC58" s="124"/>
      <c r="CD58" s="124"/>
      <c r="CE58" s="124"/>
      <c r="CF58" s="124"/>
      <c r="CG58" s="124"/>
      <c r="CH58" s="124"/>
      <c r="CI58" s="124"/>
      <c r="CJ58" s="124"/>
      <c r="CK58" s="124"/>
      <c r="CL58" s="124"/>
      <c r="CM58" s="124"/>
      <c r="CN58" s="124"/>
      <c r="CO58" s="124"/>
      <c r="CP58" s="124"/>
      <c r="CQ58" s="124"/>
      <c r="CR58" s="124"/>
      <c r="CS58" s="124"/>
      <c r="CT58" s="124"/>
      <c r="CU58" s="118"/>
    </row>
    <row r="59" customFormat="false" ht="15.5" hidden="false" customHeight="false" outlineLevel="0" collapsed="false">
      <c r="A59" s="125" t="n">
        <v>4</v>
      </c>
      <c r="B59" s="125" t="n">
        <v>2231</v>
      </c>
      <c r="C59" s="125"/>
      <c r="D59" s="134" t="s">
        <v>417</v>
      </c>
      <c r="E59" s="125"/>
      <c r="F59" s="125"/>
      <c r="G59" s="125"/>
      <c r="H59" s="125" t="s">
        <v>403</v>
      </c>
      <c r="I59" s="125"/>
      <c r="J59" s="125"/>
      <c r="K59" s="125" t="s">
        <v>407</v>
      </c>
      <c r="L59" s="125" t="s">
        <v>289</v>
      </c>
      <c r="M59" s="125" t="s">
        <v>295</v>
      </c>
      <c r="N59" s="125" t="n">
        <v>1</v>
      </c>
      <c r="O59" s="126" t="s">
        <v>418</v>
      </c>
      <c r="P59" s="134"/>
      <c r="Q59" s="105" t="n">
        <f aca="false" t="array" ref="Q59:Q59">IFERROR(SKEW(IF(ISNUMBER(S59:CT59),S59:CT59,"")),"")</f>
        <v>1.36782580541819</v>
      </c>
      <c r="R59" s="119" t="n">
        <v>0</v>
      </c>
      <c r="S59" s="124" t="n">
        <v>0</v>
      </c>
      <c r="T59" s="124" t="n">
        <v>2</v>
      </c>
      <c r="U59" s="124" t="n">
        <v>0</v>
      </c>
      <c r="V59" s="124" t="n">
        <v>0</v>
      </c>
      <c r="W59" s="124" t="n">
        <v>0</v>
      </c>
      <c r="X59" s="124" t="n">
        <v>0</v>
      </c>
      <c r="Y59" s="124" t="n">
        <v>0</v>
      </c>
      <c r="Z59" s="124" t="n">
        <v>2</v>
      </c>
      <c r="AA59" s="124" t="n">
        <v>0</v>
      </c>
      <c r="AB59" s="124" t="n">
        <v>0</v>
      </c>
      <c r="AC59" s="124" t="n">
        <v>2</v>
      </c>
      <c r="AD59" s="124" t="n">
        <v>0</v>
      </c>
      <c r="AE59" s="124" t="n">
        <v>0</v>
      </c>
      <c r="AF59" s="124" t="n">
        <v>0</v>
      </c>
      <c r="AG59" s="124" t="n">
        <v>0</v>
      </c>
      <c r="AH59" s="124" t="n">
        <v>1</v>
      </c>
      <c r="AI59" s="124" t="n">
        <v>2</v>
      </c>
      <c r="AJ59" s="124" t="n">
        <v>2</v>
      </c>
      <c r="AK59" s="124" t="n">
        <v>0</v>
      </c>
      <c r="AL59" s="124" t="n">
        <v>0</v>
      </c>
      <c r="AM59" s="124" t="n">
        <v>0</v>
      </c>
      <c r="AN59" s="124" t="n">
        <v>1</v>
      </c>
      <c r="AO59" s="124" t="n">
        <v>1</v>
      </c>
      <c r="AP59" s="124" t="n">
        <v>0</v>
      </c>
      <c r="AQ59" s="124" t="n">
        <v>1</v>
      </c>
      <c r="AR59" s="124" t="n">
        <v>2</v>
      </c>
      <c r="AS59" s="124" t="n">
        <v>0</v>
      </c>
      <c r="AT59" s="124" t="n">
        <v>0</v>
      </c>
      <c r="AU59" s="124" t="n">
        <v>0</v>
      </c>
      <c r="AV59" s="124" t="n">
        <v>0</v>
      </c>
      <c r="AW59" s="124" t="n">
        <v>0</v>
      </c>
      <c r="AX59" s="124" t="n">
        <v>2</v>
      </c>
      <c r="AY59" s="124" t="n">
        <v>1</v>
      </c>
      <c r="AZ59" s="124" t="n">
        <v>0</v>
      </c>
      <c r="BA59" s="124" t="n">
        <v>2</v>
      </c>
      <c r="BB59" s="124" t="n">
        <v>0</v>
      </c>
      <c r="BC59" s="124" t="n">
        <v>2</v>
      </c>
      <c r="BD59" s="124" t="n">
        <v>0</v>
      </c>
      <c r="BE59" s="124" t="n">
        <v>2</v>
      </c>
      <c r="BF59" s="124" t="n">
        <v>0</v>
      </c>
      <c r="BG59" s="124" t="n">
        <v>0</v>
      </c>
      <c r="BH59" s="124" t="n">
        <v>0</v>
      </c>
      <c r="BI59" s="124" t="n">
        <v>0</v>
      </c>
      <c r="BJ59" s="124" t="n">
        <v>0</v>
      </c>
      <c r="BK59" s="124" t="n">
        <v>0</v>
      </c>
      <c r="BL59" s="124" t="n">
        <v>0</v>
      </c>
      <c r="BM59" s="124" t="n">
        <v>2</v>
      </c>
      <c r="BN59" s="124" t="n">
        <v>0</v>
      </c>
      <c r="BO59" s="124" t="n">
        <v>0</v>
      </c>
      <c r="BP59" s="124" t="n">
        <v>0</v>
      </c>
      <c r="BQ59" s="124" t="n">
        <v>1</v>
      </c>
      <c r="BR59" s="124" t="n">
        <v>2</v>
      </c>
      <c r="BS59" s="124" t="n">
        <v>1</v>
      </c>
      <c r="BT59" s="124" t="n">
        <v>0</v>
      </c>
      <c r="BU59" s="124" t="n">
        <v>0</v>
      </c>
      <c r="BV59" s="124" t="n">
        <v>1</v>
      </c>
      <c r="BW59" s="124" t="n">
        <v>0</v>
      </c>
      <c r="BX59" s="124" t="n">
        <v>0</v>
      </c>
      <c r="BY59" s="124" t="n">
        <v>0</v>
      </c>
      <c r="BZ59" s="124" t="n">
        <v>0</v>
      </c>
      <c r="CA59" s="124" t="n">
        <v>0</v>
      </c>
      <c r="CB59" s="124" t="n">
        <v>0</v>
      </c>
      <c r="CC59" s="124" t="n">
        <v>0</v>
      </c>
      <c r="CD59" s="124" t="n">
        <v>0</v>
      </c>
      <c r="CE59" s="124" t="n">
        <v>0</v>
      </c>
      <c r="CF59" s="124" t="n">
        <v>2</v>
      </c>
      <c r="CG59" s="124" t="n">
        <v>1</v>
      </c>
      <c r="CH59" s="124" t="n">
        <v>0</v>
      </c>
      <c r="CI59" s="124" t="n">
        <v>0</v>
      </c>
      <c r="CJ59" s="124" t="n">
        <v>0</v>
      </c>
      <c r="CK59" s="124" t="n">
        <v>0</v>
      </c>
      <c r="CL59" s="124" t="n">
        <v>0</v>
      </c>
      <c r="CM59" s="124" t="n">
        <v>0</v>
      </c>
      <c r="CN59" s="124" t="n">
        <v>0</v>
      </c>
      <c r="CO59" s="124" t="n">
        <v>0</v>
      </c>
      <c r="CP59" s="124" t="n">
        <v>0</v>
      </c>
      <c r="CQ59" s="124" t="n">
        <v>0</v>
      </c>
      <c r="CR59" s="124" t="n">
        <v>0</v>
      </c>
      <c r="CS59" s="124" t="n">
        <v>0</v>
      </c>
      <c r="CT59" s="124" t="n">
        <v>0</v>
      </c>
      <c r="CU59" s="118"/>
    </row>
    <row r="60" customFormat="false" ht="15.5" hidden="false" customHeight="false" outlineLevel="0" collapsed="false">
      <c r="A60" s="122" t="n">
        <v>2</v>
      </c>
      <c r="B60" s="122" t="n">
        <v>2300</v>
      </c>
      <c r="C60" s="122"/>
      <c r="D60" s="122" t="s">
        <v>419</v>
      </c>
      <c r="E60" s="122" t="s">
        <v>420</v>
      </c>
      <c r="F60" s="122"/>
      <c r="G60" s="122"/>
      <c r="H60" s="122"/>
      <c r="I60" s="122"/>
      <c r="J60" s="122"/>
      <c r="K60" s="122"/>
      <c r="L60" s="122"/>
      <c r="M60" s="122"/>
      <c r="N60" s="122" t="n">
        <v>1</v>
      </c>
      <c r="O60" s="122"/>
      <c r="P60" s="122"/>
      <c r="Q60" s="122" t="s">
        <v>282</v>
      </c>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c r="AX60" s="122"/>
      <c r="AY60" s="122"/>
      <c r="AZ60" s="122"/>
      <c r="BA60" s="122"/>
      <c r="BB60" s="122"/>
      <c r="BC60" s="122"/>
      <c r="BD60" s="122"/>
      <c r="BE60" s="122"/>
      <c r="BF60" s="122"/>
      <c r="BG60" s="122"/>
      <c r="BH60" s="122"/>
      <c r="BI60" s="122"/>
      <c r="BJ60" s="122"/>
      <c r="BK60" s="122"/>
      <c r="BL60" s="122"/>
      <c r="BM60" s="122"/>
      <c r="BN60" s="122"/>
      <c r="BO60" s="122"/>
      <c r="BP60" s="122"/>
      <c r="BQ60" s="122"/>
      <c r="BR60" s="122"/>
      <c r="BS60" s="122"/>
      <c r="BT60" s="122"/>
      <c r="BU60" s="122"/>
      <c r="BV60" s="122"/>
      <c r="BW60" s="122"/>
      <c r="BX60" s="122"/>
      <c r="BY60" s="122"/>
      <c r="BZ60" s="122"/>
      <c r="CA60" s="122"/>
      <c r="CB60" s="122"/>
      <c r="CC60" s="122"/>
      <c r="CD60" s="122"/>
      <c r="CE60" s="122"/>
      <c r="CF60" s="122"/>
      <c r="CG60" s="122"/>
      <c r="CH60" s="122"/>
      <c r="CI60" s="122"/>
      <c r="CJ60" s="122"/>
      <c r="CK60" s="122"/>
      <c r="CL60" s="122"/>
      <c r="CM60" s="122"/>
      <c r="CN60" s="122"/>
      <c r="CO60" s="122"/>
      <c r="CP60" s="122"/>
      <c r="CQ60" s="122"/>
      <c r="CR60" s="122"/>
      <c r="CS60" s="122"/>
      <c r="CT60" s="122"/>
      <c r="CU60" s="118"/>
    </row>
    <row r="61" customFormat="false" ht="15.5" hidden="false" customHeight="false" outlineLevel="0" collapsed="false">
      <c r="A61" s="118" t="n">
        <v>3</v>
      </c>
      <c r="B61" s="118" t="n">
        <v>2310</v>
      </c>
      <c r="C61" s="118" t="s">
        <v>421</v>
      </c>
      <c r="D61" s="118"/>
      <c r="E61" s="118"/>
      <c r="F61" s="118"/>
      <c r="G61" s="118"/>
      <c r="H61" s="135"/>
      <c r="I61" s="118"/>
      <c r="J61" s="118"/>
      <c r="K61" s="118"/>
      <c r="L61" s="118"/>
      <c r="M61" s="118"/>
      <c r="N61" s="118" t="n">
        <v>1</v>
      </c>
      <c r="O61" s="129"/>
      <c r="P61" s="135"/>
      <c r="Q61" s="105" t="str">
        <f aca="false" t="array" ref="Q61:Q61">IFERROR(SKEW(IF(ISNUMBER(S61:CT61),S61:CT61,"")),"")</f>
        <v/>
      </c>
      <c r="R61" s="119"/>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24"/>
      <c r="BE61" s="124"/>
      <c r="BF61" s="124"/>
      <c r="BG61" s="124"/>
      <c r="BH61" s="124"/>
      <c r="BI61" s="124"/>
      <c r="BJ61" s="124"/>
      <c r="BK61" s="124"/>
      <c r="BL61" s="124"/>
      <c r="BM61" s="124"/>
      <c r="BN61" s="124"/>
      <c r="BO61" s="124"/>
      <c r="BP61" s="124"/>
      <c r="BQ61" s="124"/>
      <c r="BR61" s="124"/>
      <c r="BS61" s="124"/>
      <c r="BT61" s="124"/>
      <c r="BU61" s="124"/>
      <c r="BV61" s="124"/>
      <c r="BW61" s="124"/>
      <c r="BX61" s="124"/>
      <c r="BY61" s="124"/>
      <c r="BZ61" s="124"/>
      <c r="CA61" s="124"/>
      <c r="CB61" s="124"/>
      <c r="CC61" s="124"/>
      <c r="CD61" s="124"/>
      <c r="CE61" s="124"/>
      <c r="CF61" s="124"/>
      <c r="CG61" s="124"/>
      <c r="CH61" s="124"/>
      <c r="CI61" s="124"/>
      <c r="CJ61" s="124"/>
      <c r="CK61" s="124"/>
      <c r="CL61" s="124"/>
      <c r="CM61" s="124"/>
      <c r="CN61" s="124"/>
      <c r="CO61" s="124"/>
      <c r="CP61" s="124"/>
      <c r="CQ61" s="124"/>
      <c r="CR61" s="124"/>
      <c r="CS61" s="124"/>
      <c r="CT61" s="124"/>
      <c r="CU61" s="118"/>
    </row>
    <row r="62" customFormat="false" ht="15.5" hidden="false" customHeight="false" outlineLevel="0" collapsed="false">
      <c r="A62" s="118" t="n">
        <v>4</v>
      </c>
      <c r="B62" s="118" t="n">
        <v>2311</v>
      </c>
      <c r="C62" s="118"/>
      <c r="D62" s="118" t="s">
        <v>422</v>
      </c>
      <c r="E62" s="118" t="s">
        <v>423</v>
      </c>
      <c r="F62" s="118"/>
      <c r="G62" s="118"/>
      <c r="H62" s="118" t="s">
        <v>424</v>
      </c>
      <c r="I62" s="118"/>
      <c r="J62" s="118"/>
      <c r="K62" s="118"/>
      <c r="L62" s="118" t="s">
        <v>289</v>
      </c>
      <c r="M62" s="118" t="s">
        <v>394</v>
      </c>
      <c r="N62" s="118" t="n">
        <v>0.5</v>
      </c>
      <c r="O62" s="118"/>
      <c r="P62" s="118"/>
      <c r="Q62" s="105" t="n">
        <f aca="false" t="array" ref="Q62:Q62">IFERROR(SKEW(IF(ISNUMBER(S62:CT62),S62:CT62,"")),"")</f>
        <v>-0.296801154237299</v>
      </c>
      <c r="R62" s="119" t="n">
        <v>0</v>
      </c>
      <c r="S62" s="124" t="n">
        <v>3.55</v>
      </c>
      <c r="T62" s="124" t="n">
        <v>3.39</v>
      </c>
      <c r="U62" s="124" t="n">
        <v>3.2</v>
      </c>
      <c r="V62" s="124" t="n">
        <v>4</v>
      </c>
      <c r="W62" s="124" t="n">
        <v>3.55</v>
      </c>
      <c r="X62" s="124" t="n">
        <v>4.55</v>
      </c>
      <c r="Y62" s="124" t="n">
        <v>4.73</v>
      </c>
      <c r="Z62" s="124" t="n">
        <v>3.64</v>
      </c>
      <c r="AA62" s="124" t="n">
        <v>3.25</v>
      </c>
      <c r="AB62" s="124" t="n">
        <v>4.44</v>
      </c>
      <c r="AC62" s="124" t="n">
        <v>4.22</v>
      </c>
      <c r="AD62" s="124" t="n">
        <v>4.18</v>
      </c>
      <c r="AE62" s="124" t="n">
        <v>3.55</v>
      </c>
      <c r="AF62" s="124" t="n">
        <v>3</v>
      </c>
      <c r="AG62" s="124" t="n">
        <v>2.73</v>
      </c>
      <c r="AH62" s="124" t="n">
        <v>3.73</v>
      </c>
      <c r="AI62" s="124" t="n">
        <v>3.64</v>
      </c>
      <c r="AJ62" s="124" t="n">
        <v>4.45</v>
      </c>
      <c r="AK62" s="124" t="n">
        <v>3.64</v>
      </c>
      <c r="AL62" s="124" t="n">
        <v>4.82</v>
      </c>
      <c r="AM62" s="124" t="n">
        <v>4</v>
      </c>
      <c r="AN62" s="124" t="n">
        <v>2.91</v>
      </c>
      <c r="AO62" s="124" t="n">
        <v>3.09</v>
      </c>
      <c r="AP62" s="124" t="n">
        <v>4</v>
      </c>
      <c r="AQ62" s="124" t="n">
        <v>2.6</v>
      </c>
      <c r="AR62" s="124" t="n">
        <v>4.2</v>
      </c>
      <c r="AS62" s="124" t="n">
        <v>3.91</v>
      </c>
      <c r="AT62" s="124" t="n">
        <v>2.18</v>
      </c>
      <c r="AU62" s="124" t="n">
        <v>2.23</v>
      </c>
      <c r="AV62" s="124" t="n">
        <v>4.82</v>
      </c>
      <c r="AW62" s="124" t="n">
        <v>2</v>
      </c>
      <c r="AX62" s="124" t="n">
        <v>3.45</v>
      </c>
      <c r="AY62" s="124" t="n">
        <v>3.79</v>
      </c>
      <c r="AZ62" s="124" t="n">
        <v>2.8</v>
      </c>
      <c r="BA62" s="124" t="n">
        <v>3.36</v>
      </c>
      <c r="BB62" s="124" t="n">
        <v>3.82</v>
      </c>
      <c r="BC62" s="124" t="n">
        <v>3.09</v>
      </c>
      <c r="BD62" s="124" t="n">
        <v>4.36</v>
      </c>
      <c r="BE62" s="124" t="n">
        <v>2.91</v>
      </c>
      <c r="BF62" s="124" t="n">
        <v>2.18</v>
      </c>
      <c r="BG62" s="124" t="n">
        <v>3.36</v>
      </c>
      <c r="BH62" s="124" t="n">
        <v>2.55</v>
      </c>
      <c r="BI62" s="124" t="n">
        <v>3.3</v>
      </c>
      <c r="BJ62" s="124" t="n">
        <v>3.64</v>
      </c>
      <c r="BK62" s="124" t="n">
        <v>2.91</v>
      </c>
      <c r="BL62" s="124" t="n">
        <v>2.1</v>
      </c>
      <c r="BM62" s="124" t="n">
        <v>2.86</v>
      </c>
      <c r="BN62" s="124" t="n">
        <v>1.36</v>
      </c>
      <c r="BO62" s="124" t="n">
        <v>3.55</v>
      </c>
      <c r="BP62" s="124" t="n">
        <v>4.73</v>
      </c>
      <c r="BQ62" s="124" t="n">
        <v>4.18</v>
      </c>
      <c r="BR62" s="124" t="n">
        <v>3.91</v>
      </c>
      <c r="BS62" s="124" t="n">
        <v>3.18</v>
      </c>
      <c r="BT62" s="124" t="n">
        <v>1.91</v>
      </c>
      <c r="BU62" s="124" t="n">
        <v>3.4</v>
      </c>
      <c r="BV62" s="124" t="n">
        <v>4.73</v>
      </c>
      <c r="BW62" s="124" t="n">
        <v>3.55</v>
      </c>
      <c r="BX62" s="124" t="n">
        <v>1.73</v>
      </c>
      <c r="BY62" s="124" t="n">
        <v>4.75</v>
      </c>
      <c r="BZ62" s="124" t="n">
        <v>3.73</v>
      </c>
      <c r="CA62" s="124" t="n">
        <v>3</v>
      </c>
      <c r="CB62" s="124" t="n">
        <v>3.32</v>
      </c>
      <c r="CC62" s="124" t="n">
        <v>4.73</v>
      </c>
      <c r="CD62" s="124" t="n">
        <v>2.18</v>
      </c>
      <c r="CE62" s="124" t="n">
        <v>2</v>
      </c>
      <c r="CF62" s="124" t="n">
        <v>4.91</v>
      </c>
      <c r="CG62" s="124" t="n">
        <v>2.64</v>
      </c>
      <c r="CH62" s="124" t="n">
        <v>3.55</v>
      </c>
      <c r="CI62" s="124" t="n">
        <v>1.5</v>
      </c>
      <c r="CJ62" s="124" t="n">
        <v>3.18</v>
      </c>
      <c r="CK62" s="124" t="n">
        <v>3</v>
      </c>
      <c r="CL62" s="124" t="n">
        <v>4.09</v>
      </c>
      <c r="CM62" s="124" t="n">
        <v>3.18</v>
      </c>
      <c r="CN62" s="124" t="n">
        <v>3.2</v>
      </c>
      <c r="CO62" s="124" t="n">
        <v>3.23</v>
      </c>
      <c r="CP62" s="124" t="n">
        <v>3.5</v>
      </c>
      <c r="CQ62" s="124" t="n">
        <v>3.78</v>
      </c>
      <c r="CR62" s="124" t="n">
        <v>3.2</v>
      </c>
      <c r="CS62" s="124" t="n">
        <v>3.8</v>
      </c>
      <c r="CT62" s="124" t="n">
        <v>3.36</v>
      </c>
      <c r="CU62" s="118"/>
    </row>
    <row r="63" customFormat="false" ht="15.5" hidden="false" customHeight="false" outlineLevel="0" collapsed="false">
      <c r="A63" s="118" t="n">
        <v>4</v>
      </c>
      <c r="B63" s="118" t="n">
        <v>2312</v>
      </c>
      <c r="C63" s="103"/>
      <c r="D63" s="118" t="s">
        <v>425</v>
      </c>
      <c r="E63" s="118" t="s">
        <v>426</v>
      </c>
      <c r="F63" s="118"/>
      <c r="G63" s="118"/>
      <c r="H63" s="118" t="s">
        <v>288</v>
      </c>
      <c r="I63" s="118"/>
      <c r="J63" s="118"/>
      <c r="K63" s="118"/>
      <c r="L63" s="103" t="s">
        <v>289</v>
      </c>
      <c r="M63" s="118" t="s">
        <v>394</v>
      </c>
      <c r="N63" s="118" t="n">
        <v>0.5</v>
      </c>
      <c r="O63" s="103"/>
      <c r="P63" s="103"/>
      <c r="Q63" s="105" t="n">
        <f aca="false" t="array" ref="Q63:Q63">IFERROR(SKEW(IF(ISNUMBER(S63:CT63),S63:CT63,"")),"")</f>
        <v>-0.093795283667567</v>
      </c>
      <c r="R63" s="119" t="n">
        <v>0.049</v>
      </c>
      <c r="S63" s="105" t="n">
        <v>3.5</v>
      </c>
      <c r="T63" s="105" t="n">
        <v>4.33</v>
      </c>
      <c r="U63" s="105" t="n">
        <v>2</v>
      </c>
      <c r="V63" s="105" t="n">
        <v>5</v>
      </c>
      <c r="W63" s="105" t="n">
        <v>5</v>
      </c>
      <c r="X63" s="105" t="n">
        <v>1</v>
      </c>
      <c r="Y63" s="105" t="n">
        <v>6</v>
      </c>
      <c r="Z63" s="105" t="n">
        <v>5</v>
      </c>
      <c r="AA63" s="105" t="n">
        <v>2</v>
      </c>
      <c r="AB63" s="105" t="n">
        <v>5</v>
      </c>
      <c r="AC63" s="105" t="n">
        <v>4</v>
      </c>
      <c r="AD63" s="105" t="n">
        <v>4</v>
      </c>
      <c r="AE63" s="105" t="n">
        <v>3</v>
      </c>
      <c r="AF63" s="105" t="n">
        <v>2</v>
      </c>
      <c r="AG63" s="105" t="n">
        <v>2</v>
      </c>
      <c r="AH63" s="105" t="n">
        <v>4</v>
      </c>
      <c r="AI63" s="105" t="n">
        <v>5</v>
      </c>
      <c r="AJ63" s="105" t="n">
        <v>3</v>
      </c>
      <c r="AK63" s="105" t="n">
        <v>4</v>
      </c>
      <c r="AL63" s="105" t="n">
        <v>6</v>
      </c>
      <c r="AM63" s="105" t="n">
        <v>2</v>
      </c>
      <c r="AN63" s="105" t="n">
        <v>3.33</v>
      </c>
      <c r="AO63" s="105" t="n">
        <v>3</v>
      </c>
      <c r="AP63" s="105" t="n">
        <v>5</v>
      </c>
      <c r="AQ63" s="105" t="n">
        <v>3</v>
      </c>
      <c r="AR63" s="105" t="n">
        <v>2</v>
      </c>
      <c r="AS63" s="105" t="n">
        <v>4</v>
      </c>
      <c r="AT63" s="105" t="n">
        <v>2</v>
      </c>
      <c r="AU63" s="105" t="n">
        <v>3.5</v>
      </c>
      <c r="AV63" s="105" t="n">
        <v>3</v>
      </c>
      <c r="AW63" s="105" t="n">
        <v>5</v>
      </c>
      <c r="AX63" s="105" t="n">
        <v>4.5</v>
      </c>
      <c r="AY63" s="105" t="n">
        <v>4.33</v>
      </c>
      <c r="AZ63" s="105" t="n">
        <v>5</v>
      </c>
      <c r="BA63" s="105" t="n">
        <v>3</v>
      </c>
      <c r="BB63" s="105" t="n">
        <v>4</v>
      </c>
      <c r="BC63" s="105" t="n">
        <v>4</v>
      </c>
      <c r="BD63" s="105" t="n">
        <v>4</v>
      </c>
      <c r="BE63" s="105" t="n">
        <v>2</v>
      </c>
      <c r="BF63" s="105" t="n">
        <v>2</v>
      </c>
      <c r="BG63" s="105" t="n">
        <v>4</v>
      </c>
      <c r="BH63" s="105" t="n">
        <v>1.5</v>
      </c>
      <c r="BI63" s="105" t="n">
        <v>6</v>
      </c>
      <c r="BJ63" s="105" t="n">
        <v>5</v>
      </c>
      <c r="BK63" s="105"/>
      <c r="BL63" s="105" t="n">
        <v>1</v>
      </c>
      <c r="BM63" s="105" t="n">
        <v>1</v>
      </c>
      <c r="BN63" s="105" t="n">
        <v>3</v>
      </c>
      <c r="BO63" s="105" t="n">
        <v>1</v>
      </c>
      <c r="BP63" s="105" t="n">
        <v>3</v>
      </c>
      <c r="BQ63" s="105" t="n">
        <v>5</v>
      </c>
      <c r="BR63" s="105" t="n">
        <v>5</v>
      </c>
      <c r="BS63" s="105" t="n">
        <v>3</v>
      </c>
      <c r="BT63" s="105" t="n">
        <v>4</v>
      </c>
      <c r="BU63" s="105" t="n">
        <v>5</v>
      </c>
      <c r="BV63" s="105" t="n">
        <v>3</v>
      </c>
      <c r="BW63" s="105" t="n">
        <v>3.67</v>
      </c>
      <c r="BX63" s="105" t="n">
        <v>1</v>
      </c>
      <c r="BY63" s="105" t="n">
        <v>1</v>
      </c>
      <c r="BZ63" s="105" t="n">
        <v>5</v>
      </c>
      <c r="CA63" s="105" t="n">
        <v>2</v>
      </c>
      <c r="CB63" s="105" t="n">
        <v>2</v>
      </c>
      <c r="CC63" s="105" t="n">
        <v>3</v>
      </c>
      <c r="CD63" s="105" t="n">
        <v>4</v>
      </c>
      <c r="CE63" s="105" t="n">
        <v>4</v>
      </c>
      <c r="CF63" s="105" t="n">
        <v>4</v>
      </c>
      <c r="CG63" s="105" t="n">
        <v>2.5</v>
      </c>
      <c r="CH63" s="105" t="n">
        <v>3</v>
      </c>
      <c r="CI63" s="105" t="n">
        <v>2</v>
      </c>
      <c r="CJ63" s="105" t="n">
        <v>5</v>
      </c>
      <c r="CK63" s="105" t="n">
        <v>2</v>
      </c>
      <c r="CL63" s="105" t="n">
        <v>5</v>
      </c>
      <c r="CM63" s="105" t="n">
        <v>3</v>
      </c>
      <c r="CN63" s="105"/>
      <c r="CO63" s="105" t="n">
        <v>1</v>
      </c>
      <c r="CP63" s="105" t="n">
        <v>2.5</v>
      </c>
      <c r="CQ63" s="105" t="n">
        <v>6</v>
      </c>
      <c r="CR63" s="105"/>
      <c r="CS63" s="105"/>
      <c r="CT63" s="105" t="n">
        <v>5</v>
      </c>
      <c r="CU63" s="103"/>
    </row>
    <row r="64" customFormat="false" ht="15.5" hidden="false" customHeight="false" outlineLevel="0" collapsed="false">
      <c r="A64" s="118" t="n">
        <v>4</v>
      </c>
      <c r="B64" s="118" t="n">
        <v>2313</v>
      </c>
      <c r="C64" s="103"/>
      <c r="D64" s="118" t="s">
        <v>427</v>
      </c>
      <c r="E64" s="118" t="s">
        <v>428</v>
      </c>
      <c r="F64" s="118"/>
      <c r="G64" s="118"/>
      <c r="H64" s="118" t="s">
        <v>288</v>
      </c>
      <c r="I64" s="118"/>
      <c r="J64" s="118"/>
      <c r="K64" s="118"/>
      <c r="L64" s="103" t="s">
        <v>289</v>
      </c>
      <c r="M64" s="118" t="s">
        <v>394</v>
      </c>
      <c r="N64" s="118" t="n">
        <v>0.5</v>
      </c>
      <c r="O64" s="103"/>
      <c r="P64" s="103"/>
      <c r="Q64" s="105" t="n">
        <f aca="false" t="array" ref="Q64:Q64">IFERROR(SKEW(IF(ISNUMBER(S64:CT64),S64:CT64,"")),"")</f>
        <v>-0.530729229730482</v>
      </c>
      <c r="R64" s="119" t="n">
        <v>0.037</v>
      </c>
      <c r="S64" s="105" t="n">
        <v>5.5</v>
      </c>
      <c r="T64" s="105" t="n">
        <v>5</v>
      </c>
      <c r="U64" s="105" t="n">
        <v>4</v>
      </c>
      <c r="V64" s="105" t="n">
        <v>5</v>
      </c>
      <c r="W64" s="105" t="n">
        <v>5</v>
      </c>
      <c r="X64" s="105" t="n">
        <v>5</v>
      </c>
      <c r="Y64" s="105" t="n">
        <v>5</v>
      </c>
      <c r="Z64" s="105" t="n">
        <v>4</v>
      </c>
      <c r="AA64" s="105" t="n">
        <v>5</v>
      </c>
      <c r="AB64" s="105" t="n">
        <v>5</v>
      </c>
      <c r="AC64" s="105" t="n">
        <v>5</v>
      </c>
      <c r="AD64" s="105" t="n">
        <v>3</v>
      </c>
      <c r="AE64" s="105" t="n">
        <v>4</v>
      </c>
      <c r="AF64" s="105" t="n">
        <v>5</v>
      </c>
      <c r="AG64" s="105" t="n">
        <v>5</v>
      </c>
      <c r="AH64" s="105" t="n">
        <v>3</v>
      </c>
      <c r="AI64" s="105" t="n">
        <v>3</v>
      </c>
      <c r="AJ64" s="105" t="n">
        <v>6</v>
      </c>
      <c r="AK64" s="105" t="n">
        <v>6</v>
      </c>
      <c r="AL64" s="105" t="n">
        <v>5</v>
      </c>
      <c r="AM64" s="105" t="n">
        <v>5</v>
      </c>
      <c r="AN64" s="105" t="n">
        <v>4.33</v>
      </c>
      <c r="AO64" s="105" t="n">
        <v>3</v>
      </c>
      <c r="AP64" s="105" t="n">
        <v>6</v>
      </c>
      <c r="AQ64" s="105" t="n">
        <v>3</v>
      </c>
      <c r="AR64" s="105" t="n">
        <v>3</v>
      </c>
      <c r="AS64" s="105" t="n">
        <v>3</v>
      </c>
      <c r="AT64" s="105" t="n">
        <v>2</v>
      </c>
      <c r="AU64" s="105" t="n">
        <v>2</v>
      </c>
      <c r="AV64" s="105" t="n">
        <v>3</v>
      </c>
      <c r="AW64" s="105" t="n">
        <v>5</v>
      </c>
      <c r="AX64" s="105" t="n">
        <v>4</v>
      </c>
      <c r="AY64" s="105" t="n">
        <v>4.42</v>
      </c>
      <c r="AZ64" s="105" t="n">
        <v>5</v>
      </c>
      <c r="BA64" s="105" t="n">
        <v>5</v>
      </c>
      <c r="BB64" s="105" t="n">
        <v>5</v>
      </c>
      <c r="BC64" s="105" t="n">
        <v>3.5</v>
      </c>
      <c r="BD64" s="105" t="n">
        <v>5</v>
      </c>
      <c r="BE64" s="105" t="n">
        <v>2</v>
      </c>
      <c r="BF64" s="105" t="n">
        <v>2</v>
      </c>
      <c r="BG64" s="105" t="n">
        <v>3.33</v>
      </c>
      <c r="BH64" s="105" t="n">
        <v>2</v>
      </c>
      <c r="BI64" s="105" t="n">
        <v>5</v>
      </c>
      <c r="BJ64" s="105" t="n">
        <v>5</v>
      </c>
      <c r="BK64" s="105"/>
      <c r="BL64" s="105" t="n">
        <v>6</v>
      </c>
      <c r="BM64" s="105" t="n">
        <v>5</v>
      </c>
      <c r="BN64" s="105" t="n">
        <v>1</v>
      </c>
      <c r="BO64" s="105" t="n">
        <v>3</v>
      </c>
      <c r="BP64" s="105" t="n">
        <v>5.5</v>
      </c>
      <c r="BQ64" s="105" t="n">
        <v>5</v>
      </c>
      <c r="BR64" s="105" t="n">
        <v>5</v>
      </c>
      <c r="BS64" s="105" t="n">
        <v>3</v>
      </c>
      <c r="BT64" s="105" t="n">
        <v>4</v>
      </c>
      <c r="BU64" s="105" t="n">
        <v>2</v>
      </c>
      <c r="BV64" s="105" t="n">
        <v>3</v>
      </c>
      <c r="BW64" s="105" t="n">
        <v>3.67</v>
      </c>
      <c r="BX64" s="105" t="n">
        <v>1</v>
      </c>
      <c r="BY64" s="105" t="n">
        <v>6</v>
      </c>
      <c r="BZ64" s="105" t="n">
        <v>5</v>
      </c>
      <c r="CA64" s="105" t="n">
        <v>2</v>
      </c>
      <c r="CB64" s="105" t="n">
        <v>3.5</v>
      </c>
      <c r="CC64" s="105" t="n">
        <v>5</v>
      </c>
      <c r="CD64" s="105" t="n">
        <v>1</v>
      </c>
      <c r="CE64" s="105"/>
      <c r="CF64" s="105" t="n">
        <v>5</v>
      </c>
      <c r="CG64" s="105" t="n">
        <v>1.5</v>
      </c>
      <c r="CH64" s="105" t="n">
        <v>5</v>
      </c>
      <c r="CI64" s="105" t="n">
        <v>2</v>
      </c>
      <c r="CJ64" s="105" t="n">
        <v>5</v>
      </c>
      <c r="CK64" s="105" t="n">
        <v>2</v>
      </c>
      <c r="CL64" s="105" t="n">
        <v>3</v>
      </c>
      <c r="CM64" s="105" t="n">
        <v>5</v>
      </c>
      <c r="CN64" s="105" t="n">
        <v>5</v>
      </c>
      <c r="CO64" s="105" t="n">
        <v>5</v>
      </c>
      <c r="CP64" s="105" t="n">
        <v>3</v>
      </c>
      <c r="CQ64" s="105" t="n">
        <v>6</v>
      </c>
      <c r="CR64" s="105" t="n">
        <v>2</v>
      </c>
      <c r="CS64" s="105"/>
      <c r="CT64" s="105" t="n">
        <v>5</v>
      </c>
      <c r="CU64" s="103"/>
    </row>
    <row r="65" customFormat="false" ht="15.5" hidden="false" customHeight="false" outlineLevel="0" collapsed="false">
      <c r="A65" s="118" t="n">
        <v>3</v>
      </c>
      <c r="B65" s="118" t="n">
        <v>2320</v>
      </c>
      <c r="C65" s="118" t="s">
        <v>429</v>
      </c>
      <c r="D65" s="118"/>
      <c r="E65" s="118"/>
      <c r="F65" s="118"/>
      <c r="G65" s="118"/>
      <c r="H65" s="118"/>
      <c r="I65" s="118"/>
      <c r="J65" s="118"/>
      <c r="K65" s="118"/>
      <c r="L65" s="118"/>
      <c r="M65" s="118"/>
      <c r="N65" s="118" t="n">
        <v>1</v>
      </c>
      <c r="O65" s="118"/>
      <c r="P65" s="118"/>
      <c r="Q65" s="105" t="str">
        <f aca="false" t="array" ref="Q65:Q65">IFERROR(SKEW(IF(ISNUMBER(S65:CT65),S65:CT65,"")),"")</f>
        <v/>
      </c>
      <c r="R65" s="119"/>
      <c r="S65" s="124"/>
      <c r="T65" s="124"/>
      <c r="U65" s="124"/>
      <c r="V65" s="124"/>
      <c r="W65" s="124"/>
      <c r="X65" s="124"/>
      <c r="Y65" s="124"/>
      <c r="Z65" s="124"/>
      <c r="AA65" s="124"/>
      <c r="AB65" s="124"/>
      <c r="AC65" s="124"/>
      <c r="AD65" s="124"/>
      <c r="AE65" s="124"/>
      <c r="AF65" s="124"/>
      <c r="AG65" s="124"/>
      <c r="AH65" s="124"/>
      <c r="AI65" s="124"/>
      <c r="AJ65" s="124"/>
      <c r="AK65" s="124"/>
      <c r="AL65" s="124"/>
      <c r="AM65" s="124"/>
      <c r="AN65" s="124"/>
      <c r="AO65" s="124"/>
      <c r="AP65" s="124"/>
      <c r="AQ65" s="124"/>
      <c r="AR65" s="124"/>
      <c r="AS65" s="124"/>
      <c r="AT65" s="124"/>
      <c r="AU65" s="124"/>
      <c r="AV65" s="124"/>
      <c r="AW65" s="124"/>
      <c r="AX65" s="124"/>
      <c r="AY65" s="124"/>
      <c r="AZ65" s="124"/>
      <c r="BA65" s="124"/>
      <c r="BB65" s="124"/>
      <c r="BC65" s="124"/>
      <c r="BD65" s="124"/>
      <c r="BE65" s="124"/>
      <c r="BF65" s="124"/>
      <c r="BG65" s="124"/>
      <c r="BH65" s="124"/>
      <c r="BI65" s="124"/>
      <c r="BJ65" s="124"/>
      <c r="BK65" s="124"/>
      <c r="BL65" s="124"/>
      <c r="BM65" s="124"/>
      <c r="BN65" s="124"/>
      <c r="BO65" s="124"/>
      <c r="BP65" s="124"/>
      <c r="BQ65" s="124"/>
      <c r="BR65" s="124"/>
      <c r="BS65" s="124"/>
      <c r="BT65" s="124"/>
      <c r="BU65" s="124"/>
      <c r="BV65" s="124"/>
      <c r="BW65" s="124"/>
      <c r="BX65" s="124"/>
      <c r="BY65" s="124"/>
      <c r="BZ65" s="124"/>
      <c r="CA65" s="124"/>
      <c r="CB65" s="124"/>
      <c r="CC65" s="124"/>
      <c r="CD65" s="124"/>
      <c r="CE65" s="124"/>
      <c r="CF65" s="124"/>
      <c r="CG65" s="124"/>
      <c r="CH65" s="124"/>
      <c r="CI65" s="124"/>
      <c r="CJ65" s="124"/>
      <c r="CK65" s="124"/>
      <c r="CL65" s="124"/>
      <c r="CM65" s="124"/>
      <c r="CN65" s="124"/>
      <c r="CO65" s="124"/>
      <c r="CP65" s="124"/>
      <c r="CQ65" s="124"/>
      <c r="CR65" s="124"/>
      <c r="CS65" s="124"/>
      <c r="CT65" s="124"/>
      <c r="CU65" s="118"/>
    </row>
    <row r="66" customFormat="false" ht="15.5" hidden="false" customHeight="false" outlineLevel="0" collapsed="false">
      <c r="A66" s="118" t="n">
        <v>4</v>
      </c>
      <c r="B66" s="118" t="n">
        <v>2321</v>
      </c>
      <c r="C66" s="103"/>
      <c r="D66" s="118" t="s">
        <v>430</v>
      </c>
      <c r="E66" s="118" t="s">
        <v>431</v>
      </c>
      <c r="F66" s="118"/>
      <c r="G66" s="118"/>
      <c r="H66" s="118" t="s">
        <v>432</v>
      </c>
      <c r="I66" s="118"/>
      <c r="J66" s="118"/>
      <c r="K66" s="103" t="s">
        <v>433</v>
      </c>
      <c r="L66" s="103" t="s">
        <v>434</v>
      </c>
      <c r="M66" s="103" t="s">
        <v>209</v>
      </c>
      <c r="N66" s="103" t="n">
        <v>1</v>
      </c>
      <c r="O66" s="103" t="s">
        <v>435</v>
      </c>
      <c r="P66" s="103"/>
      <c r="Q66" s="105" t="n">
        <f aca="false" t="array" ref="Q66:Q66">IFERROR(SKEW(IF(ISNUMBER(S66:CT66),S66:CT66,"")),"")</f>
        <v>1.84259094640659</v>
      </c>
      <c r="R66" s="119" t="n">
        <v>0</v>
      </c>
      <c r="S66" s="105" t="n">
        <v>22.5</v>
      </c>
      <c r="T66" s="105" t="n">
        <v>23.2</v>
      </c>
      <c r="U66" s="105" t="n">
        <v>20.6</v>
      </c>
      <c r="V66" s="105" t="n">
        <v>18</v>
      </c>
      <c r="W66" s="105" t="n">
        <v>66.8</v>
      </c>
      <c r="X66" s="105" t="n">
        <v>23.1</v>
      </c>
      <c r="Y66" s="105" t="n">
        <v>22</v>
      </c>
      <c r="Z66" s="105" t="n">
        <v>22.3</v>
      </c>
      <c r="AA66" s="105" t="n">
        <v>24</v>
      </c>
      <c r="AB66" s="105" t="n">
        <v>25.6</v>
      </c>
      <c r="AC66" s="105" t="n">
        <v>16.2</v>
      </c>
      <c r="AD66" s="105" t="n">
        <v>80.6</v>
      </c>
      <c r="AE66" s="105" t="n">
        <v>45.8</v>
      </c>
      <c r="AF66" s="105" t="n">
        <v>19.8</v>
      </c>
      <c r="AG66" s="105" t="n">
        <v>24.3</v>
      </c>
      <c r="AH66" s="105" t="n">
        <v>16.4</v>
      </c>
      <c r="AI66" s="105" t="n">
        <v>14.4</v>
      </c>
      <c r="AJ66" s="105" t="n">
        <v>23.3</v>
      </c>
      <c r="AK66" s="105" t="n">
        <v>36</v>
      </c>
      <c r="AL66" s="105" t="n">
        <v>21.8</v>
      </c>
      <c r="AM66" s="105" t="n">
        <v>27.2</v>
      </c>
      <c r="AN66" s="105" t="n">
        <v>17.2</v>
      </c>
      <c r="AO66" s="105" t="n">
        <v>16.2</v>
      </c>
      <c r="AP66" s="105" t="n">
        <v>42.6</v>
      </c>
      <c r="AQ66" s="105" t="n">
        <v>17.4</v>
      </c>
      <c r="AR66" s="105" t="n">
        <v>45.7</v>
      </c>
      <c r="AS66" s="105" t="n">
        <v>23</v>
      </c>
      <c r="AT66" s="105" t="n">
        <v>45</v>
      </c>
      <c r="AU66" s="105" t="n">
        <v>22.4</v>
      </c>
      <c r="AV66" s="105" t="n">
        <v>27</v>
      </c>
      <c r="AW66" s="105" t="n">
        <v>15.2</v>
      </c>
      <c r="AX66" s="105" t="n">
        <v>70.3</v>
      </c>
      <c r="AY66" s="105" t="n">
        <v>31</v>
      </c>
      <c r="AZ66" s="105" t="n">
        <v>9</v>
      </c>
      <c r="BA66" s="105" t="n">
        <v>27.6</v>
      </c>
      <c r="BB66" s="105" t="n">
        <v>50.2</v>
      </c>
      <c r="BC66" s="105" t="n">
        <v>23.4</v>
      </c>
      <c r="BD66" s="105" t="n">
        <v>41.8</v>
      </c>
      <c r="BE66" s="105" t="n">
        <v>12.7</v>
      </c>
      <c r="BF66" s="105" t="n">
        <v>30.8</v>
      </c>
      <c r="BG66" s="105" t="n">
        <v>33</v>
      </c>
      <c r="BH66" s="105" t="n">
        <v>52</v>
      </c>
      <c r="BI66" s="105" t="n">
        <v>21.5</v>
      </c>
      <c r="BJ66" s="105" t="n">
        <v>51.5</v>
      </c>
      <c r="BK66" s="105" t="n">
        <v>53.3</v>
      </c>
      <c r="BL66" s="105" t="n">
        <v>25</v>
      </c>
      <c r="BM66" s="105" t="n">
        <v>37.9</v>
      </c>
      <c r="BN66" s="105" t="n">
        <v>35.8</v>
      </c>
      <c r="BO66" s="105" t="n">
        <v>52.6</v>
      </c>
      <c r="BP66" s="105" t="n">
        <v>38.9</v>
      </c>
      <c r="BQ66" s="105" t="n">
        <v>23.9</v>
      </c>
      <c r="BR66" s="105" t="n">
        <v>9.9</v>
      </c>
      <c r="BS66" s="105" t="n">
        <v>27.2</v>
      </c>
      <c r="BT66" s="105" t="n">
        <v>20.5</v>
      </c>
      <c r="BU66" s="105" t="n">
        <v>38</v>
      </c>
      <c r="BV66" s="105" t="n">
        <v>41.2</v>
      </c>
      <c r="BW66" s="105" t="n">
        <v>31</v>
      </c>
      <c r="BX66" s="105" t="n">
        <v>110.3</v>
      </c>
      <c r="BY66" s="105" t="n">
        <v>19.4</v>
      </c>
      <c r="BZ66" s="105" t="n">
        <v>17.2</v>
      </c>
      <c r="CA66" s="105" t="n">
        <v>25.8</v>
      </c>
      <c r="CB66" s="105" t="n">
        <v>16.5</v>
      </c>
      <c r="CC66" s="105" t="n">
        <v>64.6</v>
      </c>
      <c r="CD66" s="105" t="n">
        <v>19.8</v>
      </c>
      <c r="CE66" s="105" t="n">
        <v>36.4</v>
      </c>
      <c r="CF66" s="105" t="n">
        <v>25.8</v>
      </c>
      <c r="CG66" s="105" t="n">
        <v>39.6</v>
      </c>
      <c r="CH66" s="105" t="n">
        <v>37.1</v>
      </c>
      <c r="CI66" s="105" t="n">
        <v>12.7</v>
      </c>
      <c r="CJ66" s="105" t="n">
        <v>30.4</v>
      </c>
      <c r="CK66" s="105" t="n">
        <v>45.7</v>
      </c>
      <c r="CL66" s="105" t="n">
        <v>47.5</v>
      </c>
      <c r="CM66" s="105" t="n">
        <v>25.5</v>
      </c>
      <c r="CN66" s="105" t="n">
        <v>24.9</v>
      </c>
      <c r="CO66" s="105" t="n">
        <v>23.2</v>
      </c>
      <c r="CP66" s="105" t="n">
        <v>30.5</v>
      </c>
      <c r="CQ66" s="105" t="n">
        <v>29</v>
      </c>
      <c r="CR66" s="105" t="n">
        <v>30</v>
      </c>
      <c r="CS66" s="105" t="n">
        <v>38.7</v>
      </c>
      <c r="CT66" s="105" t="n">
        <v>83.1</v>
      </c>
      <c r="CU66" s="103"/>
    </row>
    <row r="67" customFormat="false" ht="15.5" hidden="false" customHeight="false" outlineLevel="0" collapsed="false">
      <c r="A67" s="125" t="n">
        <v>4</v>
      </c>
      <c r="B67" s="125" t="n">
        <v>2322</v>
      </c>
      <c r="C67" s="136"/>
      <c r="D67" s="125" t="s">
        <v>436</v>
      </c>
      <c r="E67" s="125" t="s">
        <v>437</v>
      </c>
      <c r="F67" s="125"/>
      <c r="G67" s="125"/>
      <c r="H67" s="125" t="s">
        <v>432</v>
      </c>
      <c r="I67" s="125"/>
      <c r="J67" s="125"/>
      <c r="K67" s="136" t="s">
        <v>438</v>
      </c>
      <c r="L67" s="136" t="s">
        <v>434</v>
      </c>
      <c r="M67" s="136" t="s">
        <v>209</v>
      </c>
      <c r="N67" s="136" t="n">
        <v>0.5</v>
      </c>
      <c r="O67" s="136" t="s">
        <v>439</v>
      </c>
      <c r="P67" s="136"/>
      <c r="Q67" s="105" t="n">
        <f aca="false" t="array" ref="Q67:Q67">IFERROR(SKEW(IF(ISNUMBER(S67:CT67),S67:CT67,"")),"")</f>
        <v>1.50883379567039</v>
      </c>
      <c r="R67" s="119" t="n">
        <v>0</v>
      </c>
      <c r="S67" s="105" t="n">
        <v>995</v>
      </c>
      <c r="T67" s="105" t="n">
        <v>402</v>
      </c>
      <c r="U67" s="105" t="n">
        <v>397</v>
      </c>
      <c r="V67" s="105" t="n">
        <v>505</v>
      </c>
      <c r="W67" s="105" t="n">
        <v>1442</v>
      </c>
      <c r="X67" s="105" t="n">
        <v>225</v>
      </c>
      <c r="Y67" s="105" t="n">
        <v>801</v>
      </c>
      <c r="Z67" s="105" t="n">
        <v>910</v>
      </c>
      <c r="AA67" s="105" t="n">
        <v>598</v>
      </c>
      <c r="AB67" s="105" t="n">
        <v>519</v>
      </c>
      <c r="AC67" s="105" t="n">
        <v>496</v>
      </c>
      <c r="AD67" s="105" t="n">
        <v>610</v>
      </c>
      <c r="AE67" s="105" t="n">
        <v>1288</v>
      </c>
      <c r="AF67" s="105" t="n">
        <v>425</v>
      </c>
      <c r="AG67" s="105" t="n">
        <v>852</v>
      </c>
      <c r="AH67" s="105" t="n">
        <v>1100</v>
      </c>
      <c r="AI67" s="105" t="n">
        <v>499</v>
      </c>
      <c r="AJ67" s="105" t="n">
        <v>485</v>
      </c>
      <c r="AK67" s="105" t="n">
        <v>741</v>
      </c>
      <c r="AL67" s="105" t="n">
        <v>630</v>
      </c>
      <c r="AM67" s="105" t="n">
        <v>523</v>
      </c>
      <c r="AN67" s="105" t="n">
        <v>510</v>
      </c>
      <c r="AO67" s="105" t="n">
        <v>485</v>
      </c>
      <c r="AP67" s="105" t="n">
        <v>397</v>
      </c>
      <c r="AQ67" s="105" t="n">
        <v>447</v>
      </c>
      <c r="AR67" s="105" t="n">
        <v>437</v>
      </c>
      <c r="AS67" s="105" t="n">
        <v>710</v>
      </c>
      <c r="AT67" s="105" t="n">
        <v>311</v>
      </c>
      <c r="AU67" s="105" t="n">
        <v>1711</v>
      </c>
      <c r="AV67" s="105" t="n">
        <v>581</v>
      </c>
      <c r="AW67" s="105" t="n">
        <v>650</v>
      </c>
      <c r="AX67" s="105" t="n">
        <v>403</v>
      </c>
      <c r="AY67" s="105" t="n">
        <v>1445</v>
      </c>
      <c r="AZ67" s="105" t="n">
        <v>417</v>
      </c>
      <c r="BA67" s="105" t="n">
        <v>1120</v>
      </c>
      <c r="BB67" s="105" t="n">
        <v>550</v>
      </c>
      <c r="BC67" s="105" t="n">
        <v>360</v>
      </c>
      <c r="BD67" s="105" t="n">
        <v>465</v>
      </c>
      <c r="BE67" s="105" t="n">
        <v>290</v>
      </c>
      <c r="BF67" s="105" t="n">
        <v>721</v>
      </c>
      <c r="BG67" s="105" t="n">
        <v>341</v>
      </c>
      <c r="BH67" s="105" t="n">
        <v>620</v>
      </c>
      <c r="BI67" s="105" t="n">
        <v>505</v>
      </c>
      <c r="BJ67" s="105" t="n">
        <v>1160</v>
      </c>
      <c r="BK67" s="105" t="n">
        <v>950</v>
      </c>
      <c r="BL67" s="105" t="n">
        <v>490</v>
      </c>
      <c r="BM67" s="105" t="n">
        <v>425</v>
      </c>
      <c r="BN67" s="105" t="n">
        <v>460</v>
      </c>
      <c r="BO67" s="105" t="n">
        <v>380</v>
      </c>
      <c r="BP67" s="105" t="n">
        <v>399</v>
      </c>
      <c r="BQ67" s="105" t="n">
        <v>514</v>
      </c>
      <c r="BR67" s="105" t="n">
        <v>400</v>
      </c>
      <c r="BS67" s="105" t="n">
        <v>216</v>
      </c>
      <c r="BT67" s="105" t="n">
        <v>1071</v>
      </c>
      <c r="BU67" s="105" t="n">
        <v>790</v>
      </c>
      <c r="BV67" s="105" t="n">
        <v>478</v>
      </c>
      <c r="BW67" s="105" t="n">
        <v>962</v>
      </c>
      <c r="BX67" s="105" t="n">
        <v>591</v>
      </c>
      <c r="BY67" s="105" t="n">
        <v>685</v>
      </c>
      <c r="BZ67" s="105" t="n">
        <v>755</v>
      </c>
      <c r="CA67" s="105" t="n">
        <v>512</v>
      </c>
      <c r="CB67" s="105" t="n">
        <v>337</v>
      </c>
      <c r="CC67" s="105" t="n">
        <v>230</v>
      </c>
      <c r="CD67" s="105" t="n">
        <v>810</v>
      </c>
      <c r="CE67" s="105" t="n">
        <v>650</v>
      </c>
      <c r="CF67" s="105" t="n">
        <v>164</v>
      </c>
      <c r="CG67" s="105" t="n">
        <v>622</v>
      </c>
      <c r="CH67" s="105" t="n">
        <v>1715</v>
      </c>
      <c r="CI67" s="105" t="n">
        <v>1160</v>
      </c>
      <c r="CJ67" s="105" t="n">
        <v>483</v>
      </c>
      <c r="CK67" s="105" t="n">
        <v>743</v>
      </c>
      <c r="CL67" s="105" t="n">
        <v>488</v>
      </c>
      <c r="CM67" s="105" t="n">
        <v>430</v>
      </c>
      <c r="CN67" s="105" t="n">
        <v>623</v>
      </c>
      <c r="CO67" s="105" t="n">
        <v>725</v>
      </c>
      <c r="CP67" s="105" t="n">
        <v>444</v>
      </c>
      <c r="CQ67" s="105" t="n">
        <v>400</v>
      </c>
      <c r="CR67" s="105" t="n">
        <v>645</v>
      </c>
      <c r="CS67" s="105" t="n">
        <v>611</v>
      </c>
      <c r="CT67" s="105" t="n">
        <v>410</v>
      </c>
      <c r="CU67" s="103"/>
    </row>
    <row r="68" customFormat="false" ht="15.5" hidden="false" customHeight="false" outlineLevel="0" collapsed="false">
      <c r="A68" s="118" t="n">
        <v>3</v>
      </c>
      <c r="B68" s="118" t="n">
        <v>2330</v>
      </c>
      <c r="C68" s="118" t="s">
        <v>440</v>
      </c>
      <c r="D68" s="135"/>
      <c r="E68" s="118"/>
      <c r="F68" s="118"/>
      <c r="G68" s="118"/>
      <c r="H68" s="135"/>
      <c r="I68" s="135"/>
      <c r="J68" s="135"/>
      <c r="K68" s="135"/>
      <c r="L68" s="118"/>
      <c r="M68" s="118"/>
      <c r="N68" s="118" t="n">
        <v>1</v>
      </c>
      <c r="O68" s="129"/>
      <c r="P68" s="135"/>
      <c r="Q68" s="105"/>
      <c r="R68" s="119"/>
      <c r="S68" s="124"/>
      <c r="T68" s="124"/>
      <c r="U68" s="124"/>
      <c r="V68" s="124"/>
      <c r="W68" s="124"/>
      <c r="X68" s="124"/>
      <c r="Y68" s="124"/>
      <c r="Z68" s="124"/>
      <c r="AA68" s="124"/>
      <c r="AB68" s="124"/>
      <c r="AC68" s="124"/>
      <c r="AD68" s="124"/>
      <c r="AE68" s="124"/>
      <c r="AF68" s="124"/>
      <c r="AG68" s="124"/>
      <c r="AH68" s="124"/>
      <c r="AI68" s="124"/>
      <c r="AJ68" s="124"/>
      <c r="AK68" s="124"/>
      <c r="AL68" s="124"/>
      <c r="AM68" s="124"/>
      <c r="AN68" s="124"/>
      <c r="AO68" s="124"/>
      <c r="AP68" s="124"/>
      <c r="AQ68" s="124"/>
      <c r="AR68" s="124"/>
      <c r="AS68" s="124"/>
      <c r="AT68" s="124"/>
      <c r="AU68" s="124"/>
      <c r="AV68" s="124"/>
      <c r="AW68" s="124"/>
      <c r="AX68" s="124"/>
      <c r="AY68" s="124"/>
      <c r="AZ68" s="124"/>
      <c r="BA68" s="124"/>
      <c r="BB68" s="124"/>
      <c r="BC68" s="124"/>
      <c r="BD68" s="124"/>
      <c r="BE68" s="124"/>
      <c r="BF68" s="124"/>
      <c r="BG68" s="124"/>
      <c r="BH68" s="124"/>
      <c r="BI68" s="124"/>
      <c r="BJ68" s="124"/>
      <c r="BK68" s="124"/>
      <c r="BL68" s="124"/>
      <c r="BM68" s="124"/>
      <c r="BN68" s="124"/>
      <c r="BO68" s="124"/>
      <c r="BP68" s="124"/>
      <c r="BQ68" s="124"/>
      <c r="BR68" s="124"/>
      <c r="BS68" s="124"/>
      <c r="BT68" s="124"/>
      <c r="BU68" s="124"/>
      <c r="BV68" s="124"/>
      <c r="BW68" s="124"/>
      <c r="BX68" s="124"/>
      <c r="BY68" s="124"/>
      <c r="BZ68" s="124"/>
      <c r="CA68" s="124"/>
      <c r="CB68" s="124"/>
      <c r="CC68" s="124"/>
      <c r="CD68" s="124"/>
      <c r="CE68" s="124"/>
      <c r="CF68" s="124"/>
      <c r="CG68" s="124"/>
      <c r="CH68" s="124"/>
      <c r="CI68" s="124"/>
      <c r="CJ68" s="124"/>
      <c r="CK68" s="124"/>
      <c r="CL68" s="124"/>
      <c r="CM68" s="124"/>
      <c r="CN68" s="124"/>
      <c r="CO68" s="124"/>
      <c r="CP68" s="124"/>
      <c r="CQ68" s="124"/>
      <c r="CR68" s="124"/>
      <c r="CS68" s="124"/>
      <c r="CT68" s="124"/>
      <c r="CU68" s="118"/>
    </row>
    <row r="69" customFormat="false" ht="15.5" hidden="false" customHeight="false" outlineLevel="0" collapsed="false">
      <c r="A69" s="118" t="n">
        <v>4</v>
      </c>
      <c r="B69" s="118" t="n">
        <v>2331</v>
      </c>
      <c r="C69" s="118"/>
      <c r="D69" s="0" t="s">
        <v>441</v>
      </c>
      <c r="E69" s="118"/>
      <c r="F69" s="118"/>
      <c r="G69" s="118"/>
      <c r="H69" s="135" t="s">
        <v>442</v>
      </c>
      <c r="I69" s="135"/>
      <c r="J69" s="135"/>
      <c r="K69" s="135"/>
      <c r="L69" s="118" t="s">
        <v>289</v>
      </c>
      <c r="M69" s="118" t="s">
        <v>443</v>
      </c>
      <c r="N69" s="118" t="n">
        <v>1</v>
      </c>
      <c r="O69" s="129" t="s">
        <v>444</v>
      </c>
      <c r="P69" s="135"/>
      <c r="Q69" s="105" t="n">
        <f aca="false" t="array" ref="Q69:Q69">IFERROR(SKEW(IF(ISNUMBER(S69:CT69),S69:CT69,"")),"")</f>
        <v>0.00994071746511792</v>
      </c>
      <c r="R69" s="119" t="n">
        <v>0</v>
      </c>
      <c r="S69" s="105" t="n">
        <v>-0.12323546782136</v>
      </c>
      <c r="T69" s="105" t="n">
        <v>1.48421546816826</v>
      </c>
      <c r="U69" s="105" t="n">
        <v>1.43790289759636</v>
      </c>
      <c r="V69" s="105" t="n">
        <v>1.19928884506226</v>
      </c>
      <c r="W69" s="105" t="n">
        <v>-0.821298182010651</v>
      </c>
      <c r="X69" s="105" t="n">
        <v>0.57980248828729</v>
      </c>
      <c r="Y69" s="105" t="n">
        <v>-0.214594955245654</v>
      </c>
      <c r="Z69" s="105" t="n">
        <v>1.5130624572436</v>
      </c>
      <c r="AA69" s="105" t="n">
        <v>1.70845687389374</v>
      </c>
      <c r="AB69" s="105" t="n">
        <v>0.890306942164898</v>
      </c>
      <c r="AC69" s="105" t="n">
        <v>-0.24964209459722</v>
      </c>
      <c r="AD69" s="105" t="n">
        <v>-1.26931831240654</v>
      </c>
      <c r="AE69" s="105" t="n">
        <v>-0.140023634458582</v>
      </c>
      <c r="AF69" s="105" t="n">
        <v>0.549230563143889</v>
      </c>
      <c r="AG69" s="105" t="n">
        <v>0.677110681931178</v>
      </c>
      <c r="AH69" s="105" t="n">
        <v>0.673891648650169</v>
      </c>
      <c r="AI69" s="105" t="n">
        <v>1.40138044953346</v>
      </c>
      <c r="AJ69" s="105" t="n">
        <v>1.71241007248561</v>
      </c>
      <c r="AK69" s="105" t="n">
        <v>-0.150092303597679</v>
      </c>
      <c r="AL69" s="105" t="n">
        <v>-0.866967380046845</v>
      </c>
      <c r="AM69" s="105" t="n">
        <v>-0.459482522991796</v>
      </c>
      <c r="AN69" s="105" t="n">
        <v>0.784827187657356</v>
      </c>
      <c r="AO69" s="105" t="n">
        <v>1.77442921201388</v>
      </c>
      <c r="AP69" s="105" t="n">
        <v>0.27708582021296</v>
      </c>
      <c r="AQ69" s="105" t="n">
        <v>1.05103908479214</v>
      </c>
      <c r="AR69" s="105" t="n">
        <v>1.29467238485813</v>
      </c>
      <c r="AS69" s="105" t="n">
        <v>0.067058710429895</v>
      </c>
      <c r="AT69" s="105" t="n">
        <v>-0.919803073008855</v>
      </c>
      <c r="AU69" s="105" t="n">
        <v>0.410942048455278</v>
      </c>
      <c r="AV69" s="105" t="n">
        <v>-0.249147909382979</v>
      </c>
      <c r="AW69" s="105" t="n">
        <v>0.425693328181903</v>
      </c>
      <c r="AX69" s="105" t="n">
        <v>-0.114979973683755</v>
      </c>
      <c r="AY69" s="105" t="n">
        <v>-0.120977052797874</v>
      </c>
      <c r="AZ69" s="105" t="n">
        <v>1.54187146822612</v>
      </c>
      <c r="BA69" s="105" t="n">
        <v>0.530064582824707</v>
      </c>
      <c r="BB69" s="105" t="n">
        <v>0.19270988747788</v>
      </c>
      <c r="BC69" s="105" t="n">
        <v>1.33292766412099</v>
      </c>
      <c r="BD69" s="105" t="n">
        <v>-0.592172076304754</v>
      </c>
      <c r="BE69" s="105" t="n">
        <v>0.955900937318802</v>
      </c>
      <c r="BF69" s="105" t="n">
        <v>-1.00902740160624</v>
      </c>
      <c r="BG69" s="105" t="n">
        <v>-0.413604515915116</v>
      </c>
      <c r="BH69" s="105" t="n">
        <v>-1.05711246530215</v>
      </c>
      <c r="BI69" s="105" t="n">
        <v>0.936457787950834</v>
      </c>
      <c r="BJ69" s="105" t="n">
        <v>-0.986466477314631</v>
      </c>
      <c r="BK69" s="105" t="n">
        <v>-0.820010552803675</v>
      </c>
      <c r="BL69" s="105" t="n">
        <v>0.837052320440611</v>
      </c>
      <c r="BM69" s="105" t="n">
        <v>0.449213080108166</v>
      </c>
      <c r="BN69" s="105" t="n">
        <v>0.294802234818538</v>
      </c>
      <c r="BO69" s="105" t="n">
        <v>-0.804346670707067</v>
      </c>
      <c r="BP69" s="105" t="n">
        <v>-1.0576734940211</v>
      </c>
      <c r="BQ69" s="105" t="n">
        <v>1.6293955941995</v>
      </c>
      <c r="BR69" s="105" t="n">
        <v>1.78200334310532</v>
      </c>
      <c r="BS69" s="105" t="n">
        <v>1.7638597091039</v>
      </c>
      <c r="BT69" s="105" t="n">
        <v>-0.92137481768926</v>
      </c>
      <c r="BU69" s="105" t="n">
        <v>0.0781517513096333</v>
      </c>
      <c r="BV69" s="105" t="n">
        <v>-0.101889322201411</v>
      </c>
      <c r="BW69" s="105" t="n">
        <v>-0.3066825789089</v>
      </c>
      <c r="BX69" s="105" t="n">
        <v>-0.588774347056945</v>
      </c>
      <c r="BY69" s="105" t="n">
        <v>0.607445985078812</v>
      </c>
      <c r="BZ69" s="105" t="n">
        <v>1.01295083761215</v>
      </c>
      <c r="CA69" s="105" t="n">
        <v>0.279335644406577</v>
      </c>
      <c r="CB69" s="105" t="n">
        <v>-0.647236083944639</v>
      </c>
      <c r="CC69" s="105" t="n">
        <v>0.0147548951208591</v>
      </c>
      <c r="CD69" s="105" t="n">
        <v>-1.45709757010142</v>
      </c>
      <c r="CE69" s="105" t="n">
        <v>-0.0363765970493356</v>
      </c>
      <c r="CF69" s="105" t="n">
        <v>1.63937226186196</v>
      </c>
      <c r="CG69" s="105" t="n">
        <v>-0.111407813305656</v>
      </c>
      <c r="CH69" s="105" t="n">
        <v>-0.169472777595123</v>
      </c>
      <c r="CI69" s="105" t="n">
        <v>0.86941001812617</v>
      </c>
      <c r="CJ69" s="105" t="n">
        <v>1.64387083053589</v>
      </c>
      <c r="CK69" s="105" t="n">
        <v>-1.33364719152451</v>
      </c>
      <c r="CL69" s="105" t="n">
        <v>-0.725209454695384</v>
      </c>
      <c r="CM69" s="105" t="n">
        <v>-1.09452034036318</v>
      </c>
      <c r="CN69" s="105" t="n">
        <v>-0.467260951331506</v>
      </c>
      <c r="CO69" s="105" t="n">
        <v>0.97187465429306</v>
      </c>
      <c r="CP69" s="105" t="n">
        <v>0.974571547470987</v>
      </c>
      <c r="CQ69" s="105" t="n">
        <v>-0.314690589904785</v>
      </c>
      <c r="CR69" s="105" t="n">
        <v>-2.00040771563848</v>
      </c>
      <c r="CS69" s="105" t="n">
        <v>-0.545666704575221</v>
      </c>
      <c r="CT69" s="105" t="n">
        <v>-1.2337193886439</v>
      </c>
      <c r="CU69" s="105"/>
    </row>
    <row r="70" customFormat="false" ht="15.5" hidden="false" customHeight="false" outlineLevel="0" collapsed="false">
      <c r="A70" s="118" t="n">
        <v>4</v>
      </c>
      <c r="B70" s="118" t="n">
        <v>2332</v>
      </c>
      <c r="C70" s="118"/>
      <c r="D70" s="0" t="s">
        <v>445</v>
      </c>
      <c r="E70" s="118"/>
      <c r="F70" s="118"/>
      <c r="G70" s="118"/>
      <c r="H70" s="135" t="s">
        <v>446</v>
      </c>
      <c r="I70" s="135"/>
      <c r="J70" s="135"/>
      <c r="K70" s="135"/>
      <c r="L70" s="118" t="s">
        <v>289</v>
      </c>
      <c r="M70" s="118" t="s">
        <v>302</v>
      </c>
      <c r="N70" s="118" t="n">
        <v>1</v>
      </c>
      <c r="O70" s="129" t="s">
        <v>447</v>
      </c>
      <c r="P70" s="135"/>
      <c r="Q70" s="105" t="n">
        <f aca="false" t="array" ref="Q70:Q70">IFERROR(SKEW(IF(ISNUMBER(S70:CT70),S70:CT70,"")),"")</f>
        <v>-0.830647502923361</v>
      </c>
      <c r="R70" s="119" t="n">
        <v>0</v>
      </c>
      <c r="S70" s="105" t="n">
        <v>0.56</v>
      </c>
      <c r="T70" s="105" t="n">
        <v>0.79</v>
      </c>
      <c r="U70" s="105" t="n">
        <v>0.81</v>
      </c>
      <c r="V70" s="105" t="n">
        <v>0.79</v>
      </c>
      <c r="W70" s="105" t="n">
        <v>0.4</v>
      </c>
      <c r="X70" s="105" t="n">
        <v>0</v>
      </c>
      <c r="Y70" s="105" t="n">
        <v>0.5</v>
      </c>
      <c r="Z70" s="105" t="n">
        <v>0.8</v>
      </c>
      <c r="AA70" s="105" t="n">
        <v>0</v>
      </c>
      <c r="AB70" s="105" t="n">
        <v>0.66</v>
      </c>
      <c r="AC70" s="105" t="n">
        <v>0.47</v>
      </c>
      <c r="AD70" s="105" t="n">
        <v>0.42</v>
      </c>
      <c r="AE70" s="105" t="n">
        <v>0.49</v>
      </c>
      <c r="AF70" s="105" t="n">
        <v>0</v>
      </c>
      <c r="AG70" s="105" t="n">
        <v>0.68</v>
      </c>
      <c r="AH70" s="105" t="n">
        <v>0.68</v>
      </c>
      <c r="AI70" s="105" t="n">
        <v>0.84</v>
      </c>
      <c r="AJ70" s="105" t="n">
        <v>0.9</v>
      </c>
      <c r="AK70" s="105" t="n">
        <v>0.48</v>
      </c>
      <c r="AL70" s="105" t="n">
        <v>0.49</v>
      </c>
      <c r="AM70" s="105" t="n">
        <v>0.48</v>
      </c>
      <c r="AN70" s="105" t="n">
        <v>0.73</v>
      </c>
      <c r="AO70" s="105" t="n">
        <v>0.88</v>
      </c>
      <c r="AP70" s="105" t="n">
        <v>0</v>
      </c>
      <c r="AQ70" s="105" t="n">
        <v>0.72</v>
      </c>
      <c r="AR70" s="105" t="n">
        <v>0.79</v>
      </c>
      <c r="AS70" s="105" t="n">
        <v>0.55</v>
      </c>
      <c r="AT70" s="105" t="n">
        <v>0.41</v>
      </c>
      <c r="AU70" s="105" t="n">
        <v>0.61</v>
      </c>
      <c r="AV70" s="105" t="n">
        <v>0.5</v>
      </c>
      <c r="AW70" s="105" t="n">
        <v>0.61</v>
      </c>
      <c r="AX70" s="105" t="n">
        <v>0.52</v>
      </c>
      <c r="AY70" s="105" t="n">
        <v>0.5</v>
      </c>
      <c r="AZ70" s="105" t="n">
        <v>0</v>
      </c>
      <c r="BA70" s="105" t="n">
        <v>0.66</v>
      </c>
      <c r="BB70" s="105" t="n">
        <v>0.57</v>
      </c>
      <c r="BC70" s="105" t="n">
        <v>0.79</v>
      </c>
      <c r="BD70" s="105" t="n">
        <v>0.44</v>
      </c>
      <c r="BE70" s="105" t="n">
        <v>0.74</v>
      </c>
      <c r="BF70" s="105" t="n">
        <v>0.45</v>
      </c>
      <c r="BG70" s="105" t="n">
        <v>0.43</v>
      </c>
      <c r="BH70" s="105" t="n">
        <v>0.43</v>
      </c>
      <c r="BI70" s="105" t="n">
        <v>0.68</v>
      </c>
      <c r="BJ70" s="105" t="n">
        <v>0.39</v>
      </c>
      <c r="BK70" s="105" t="n">
        <v>0.4</v>
      </c>
      <c r="BL70" s="105" t="n">
        <v>0.61</v>
      </c>
      <c r="BM70" s="105" t="n">
        <v>0.57</v>
      </c>
      <c r="BN70" s="105" t="n">
        <v>0.62</v>
      </c>
      <c r="BO70" s="105" t="n">
        <v>0.44</v>
      </c>
      <c r="BP70" s="105" t="n">
        <v>0.41</v>
      </c>
      <c r="BQ70" s="105" t="n">
        <v>0.83</v>
      </c>
      <c r="BR70" s="105" t="n">
        <v>0.9</v>
      </c>
      <c r="BS70" s="105" t="n">
        <v>0.83</v>
      </c>
      <c r="BT70" s="105" t="n">
        <v>0.39</v>
      </c>
      <c r="BU70" s="105" t="n">
        <v>0.52</v>
      </c>
      <c r="BV70" s="105" t="n">
        <v>0.49</v>
      </c>
      <c r="BW70" s="105" t="n">
        <v>0.46</v>
      </c>
      <c r="BX70" s="105" t="n">
        <v>0</v>
      </c>
      <c r="BY70" s="105" t="n">
        <v>0.64</v>
      </c>
      <c r="BZ70" s="105" t="n">
        <v>0.7</v>
      </c>
      <c r="CA70" s="105" t="n">
        <v>0.63</v>
      </c>
      <c r="CB70" s="105" t="n">
        <v>0.46</v>
      </c>
      <c r="CC70" s="105" t="n">
        <v>0.62</v>
      </c>
      <c r="CD70" s="105" t="n">
        <v>0.42</v>
      </c>
      <c r="CE70" s="105" t="n">
        <v>0.55</v>
      </c>
      <c r="CF70" s="105" t="n">
        <v>0.78</v>
      </c>
      <c r="CG70" s="105" t="n">
        <v>0.49</v>
      </c>
      <c r="CH70" s="105" t="n">
        <v>0.49</v>
      </c>
      <c r="CI70" s="105" t="n">
        <v>0.68</v>
      </c>
      <c r="CJ70" s="105" t="n">
        <v>0.86</v>
      </c>
      <c r="CK70" s="105" t="n">
        <v>0</v>
      </c>
      <c r="CL70" s="105" t="n">
        <v>0.45</v>
      </c>
      <c r="CM70" s="105" t="n">
        <v>0</v>
      </c>
      <c r="CN70" s="105" t="n">
        <v>0.42</v>
      </c>
      <c r="CO70" s="105" t="n">
        <v>0.71</v>
      </c>
      <c r="CP70" s="105" t="n">
        <v>0.69</v>
      </c>
      <c r="CQ70" s="105" t="n">
        <v>0.49</v>
      </c>
      <c r="CR70" s="105" t="n">
        <v>0</v>
      </c>
      <c r="CS70" s="105" t="n">
        <v>0.44</v>
      </c>
      <c r="CT70" s="105" t="n">
        <v>0.39</v>
      </c>
      <c r="CU70" s="118"/>
    </row>
    <row r="71" customFormat="false" ht="15.5" hidden="false" customHeight="false" outlineLevel="0" collapsed="false">
      <c r="A71" s="118" t="n">
        <v>4</v>
      </c>
      <c r="B71" s="118" t="n">
        <v>2333</v>
      </c>
      <c r="C71" s="118"/>
      <c r="D71" s="135" t="s">
        <v>448</v>
      </c>
      <c r="E71" s="118" t="s">
        <v>449</v>
      </c>
      <c r="F71" s="118"/>
      <c r="G71" s="118"/>
      <c r="H71" s="135" t="s">
        <v>450</v>
      </c>
      <c r="I71" s="118"/>
      <c r="J71" s="118"/>
      <c r="K71" s="118" t="s">
        <v>451</v>
      </c>
      <c r="L71" s="118" t="s">
        <v>289</v>
      </c>
      <c r="M71" s="118" t="s">
        <v>302</v>
      </c>
      <c r="N71" s="118" t="n">
        <v>1</v>
      </c>
      <c r="O71" s="128" t="s">
        <v>452</v>
      </c>
      <c r="P71" s="129"/>
      <c r="Q71" s="105" t="n">
        <f aca="false" t="array" ref="Q71:Q71">IFERROR(SKEW(IF(ISNUMBER(S71:CT71),S71:CT71,"")),"")</f>
        <v>-0.76162012955825</v>
      </c>
      <c r="R71" s="119" t="n">
        <v>0</v>
      </c>
      <c r="S71" s="124" t="n">
        <v>1</v>
      </c>
      <c r="T71" s="124" t="n">
        <v>1</v>
      </c>
      <c r="U71" s="124" t="n">
        <v>1</v>
      </c>
      <c r="V71" s="124" t="n">
        <v>1</v>
      </c>
      <c r="W71" s="124" t="n">
        <v>0</v>
      </c>
      <c r="X71" s="124" t="n">
        <v>0</v>
      </c>
      <c r="Y71" s="124" t="n">
        <v>1</v>
      </c>
      <c r="Z71" s="124" t="n">
        <v>1</v>
      </c>
      <c r="AA71" s="124" t="n">
        <v>1</v>
      </c>
      <c r="AB71" s="124" t="n">
        <v>0</v>
      </c>
      <c r="AC71" s="124" t="n">
        <v>0</v>
      </c>
      <c r="AD71" s="124" t="n">
        <v>0</v>
      </c>
      <c r="AE71" s="124" t="n">
        <v>0</v>
      </c>
      <c r="AF71" s="124" t="n">
        <v>0</v>
      </c>
      <c r="AG71" s="124" t="n">
        <v>0</v>
      </c>
      <c r="AH71" s="124" t="n">
        <v>1</v>
      </c>
      <c r="AI71" s="124" t="n">
        <v>1</v>
      </c>
      <c r="AJ71" s="124" t="n">
        <v>1</v>
      </c>
      <c r="AK71" s="124" t="n">
        <v>0</v>
      </c>
      <c r="AL71" s="124" t="n">
        <v>0</v>
      </c>
      <c r="AM71" s="124" t="n">
        <v>0</v>
      </c>
      <c r="AN71" s="124" t="n">
        <v>1</v>
      </c>
      <c r="AO71" s="124" t="n">
        <v>1</v>
      </c>
      <c r="AP71" s="124" t="n">
        <v>0</v>
      </c>
      <c r="AQ71" s="124" t="n">
        <v>1</v>
      </c>
      <c r="AR71" s="124" t="n">
        <v>1</v>
      </c>
      <c r="AS71" s="124" t="n">
        <v>1</v>
      </c>
      <c r="AT71" s="124" t="n">
        <v>1</v>
      </c>
      <c r="AU71" s="124" t="n">
        <v>1</v>
      </c>
      <c r="AV71" s="124" t="n">
        <v>0</v>
      </c>
      <c r="AW71" s="124" t="n">
        <v>1</v>
      </c>
      <c r="AX71" s="124" t="n">
        <v>1</v>
      </c>
      <c r="AY71" s="124" t="n">
        <v>1</v>
      </c>
      <c r="AZ71" s="124" t="n">
        <v>1</v>
      </c>
      <c r="BA71" s="124" t="n">
        <v>1</v>
      </c>
      <c r="BB71" s="124" t="n">
        <v>0</v>
      </c>
      <c r="BC71" s="124" t="n">
        <v>1</v>
      </c>
      <c r="BD71" s="124" t="n">
        <v>1</v>
      </c>
      <c r="BE71" s="124" t="n">
        <v>1</v>
      </c>
      <c r="BF71" s="124" t="n">
        <v>0</v>
      </c>
      <c r="BG71" s="124" t="n">
        <v>1</v>
      </c>
      <c r="BH71" s="124" t="n">
        <v>1</v>
      </c>
      <c r="BI71" s="124" t="n">
        <v>1</v>
      </c>
      <c r="BJ71" s="124" t="n">
        <v>0</v>
      </c>
      <c r="BK71" s="124" t="n">
        <v>1</v>
      </c>
      <c r="BL71" s="124" t="n">
        <v>1</v>
      </c>
      <c r="BM71" s="124" t="n">
        <v>0</v>
      </c>
      <c r="BN71" s="124" t="n">
        <v>1</v>
      </c>
      <c r="BO71" s="124" t="n">
        <v>1</v>
      </c>
      <c r="BP71" s="124" t="n">
        <v>1</v>
      </c>
      <c r="BQ71" s="124" t="n">
        <v>1</v>
      </c>
      <c r="BR71" s="124" t="n">
        <v>1</v>
      </c>
      <c r="BS71" s="124" t="n">
        <v>1</v>
      </c>
      <c r="BT71" s="124" t="n">
        <v>1</v>
      </c>
      <c r="BU71" s="124" t="n">
        <v>1</v>
      </c>
      <c r="BV71" s="124" t="n">
        <v>1</v>
      </c>
      <c r="BW71" s="124" t="n">
        <v>1</v>
      </c>
      <c r="BX71" s="124" t="n">
        <v>1</v>
      </c>
      <c r="BY71" s="124" t="n">
        <v>1</v>
      </c>
      <c r="BZ71" s="124" t="n">
        <v>1</v>
      </c>
      <c r="CA71" s="124" t="n">
        <v>1</v>
      </c>
      <c r="CB71" s="124" t="n">
        <v>1</v>
      </c>
      <c r="CC71" s="124" t="n">
        <v>0</v>
      </c>
      <c r="CD71" s="124" t="n">
        <v>1</v>
      </c>
      <c r="CE71" s="124" t="n">
        <v>1</v>
      </c>
      <c r="CF71" s="124" t="n">
        <v>0</v>
      </c>
      <c r="CG71" s="124" t="n">
        <v>1</v>
      </c>
      <c r="CH71" s="124" t="n">
        <v>0</v>
      </c>
      <c r="CI71" s="124" t="n">
        <v>1</v>
      </c>
      <c r="CJ71" s="124" t="n">
        <v>1</v>
      </c>
      <c r="CK71" s="124" t="n">
        <v>0</v>
      </c>
      <c r="CL71" s="124" t="n">
        <v>0</v>
      </c>
      <c r="CM71" s="124" t="n">
        <v>0</v>
      </c>
      <c r="CN71" s="124" t="n">
        <v>1</v>
      </c>
      <c r="CO71" s="124" t="n">
        <v>0</v>
      </c>
      <c r="CP71" s="124" t="n">
        <v>1</v>
      </c>
      <c r="CQ71" s="124" t="n">
        <v>0</v>
      </c>
      <c r="CR71" s="124" t="n">
        <v>0</v>
      </c>
      <c r="CS71" s="124" t="n">
        <v>1</v>
      </c>
      <c r="CT71" s="124" t="n">
        <v>1</v>
      </c>
      <c r="CU71" s="118"/>
    </row>
    <row r="72" customFormat="false" ht="15.5" hidden="false" customHeight="false" outlineLevel="0" collapsed="false">
      <c r="A72" s="118" t="n">
        <v>4</v>
      </c>
      <c r="B72" s="118" t="n">
        <v>2334</v>
      </c>
      <c r="C72" s="118"/>
      <c r="D72" s="135" t="s">
        <v>453</v>
      </c>
      <c r="E72" s="118" t="s">
        <v>454</v>
      </c>
      <c r="F72" s="118"/>
      <c r="G72" s="118"/>
      <c r="H72" s="135" t="s">
        <v>288</v>
      </c>
      <c r="I72" s="135"/>
      <c r="J72" s="135"/>
      <c r="K72" s="135"/>
      <c r="L72" s="118" t="s">
        <v>289</v>
      </c>
      <c r="M72" s="118" t="s">
        <v>357</v>
      </c>
      <c r="N72" s="118" t="n">
        <v>0.5</v>
      </c>
      <c r="O72" s="129"/>
      <c r="P72" s="135"/>
      <c r="Q72" s="105" t="n">
        <f aca="false" t="array" ref="Q72:Q72">IFERROR(SKEW(IF(ISNUMBER(S72:CT72),S72:CT72,"")),"")</f>
        <v>-0.55452645151944</v>
      </c>
      <c r="R72" s="119" t="n">
        <v>0.012</v>
      </c>
      <c r="S72" s="124" t="n">
        <v>2</v>
      </c>
      <c r="T72" s="124" t="n">
        <v>1.76</v>
      </c>
      <c r="U72" s="124" t="n">
        <v>1.57</v>
      </c>
      <c r="V72" s="124" t="n">
        <v>1.86</v>
      </c>
      <c r="W72" s="124" t="n">
        <v>1.71</v>
      </c>
      <c r="X72" s="124" t="n">
        <v>1.57</v>
      </c>
      <c r="Y72" s="124" t="n">
        <v>1.71</v>
      </c>
      <c r="Z72" s="124" t="n">
        <v>2</v>
      </c>
      <c r="AA72" s="124" t="n">
        <v>1.43</v>
      </c>
      <c r="AB72" s="124" t="n">
        <v>1.57</v>
      </c>
      <c r="AC72" s="124" t="n">
        <v>1.86</v>
      </c>
      <c r="AD72" s="124" t="n">
        <v>1.43</v>
      </c>
      <c r="AE72" s="124" t="n">
        <v>1.14</v>
      </c>
      <c r="AF72" s="124" t="n">
        <v>1.43</v>
      </c>
      <c r="AG72" s="124" t="n">
        <v>1.5</v>
      </c>
      <c r="AH72" s="124" t="n">
        <v>1.57</v>
      </c>
      <c r="AI72" s="124" t="n">
        <v>1.86</v>
      </c>
      <c r="AJ72" s="124" t="n">
        <v>1.71</v>
      </c>
      <c r="AK72" s="124" t="n">
        <v>1.57</v>
      </c>
      <c r="AL72" s="124" t="n">
        <v>1.29</v>
      </c>
      <c r="AM72" s="124" t="n">
        <v>1.86</v>
      </c>
      <c r="AN72" s="124" t="n">
        <v>1.76</v>
      </c>
      <c r="AO72" s="124" t="n">
        <v>1.67</v>
      </c>
      <c r="AP72" s="124" t="n">
        <v>1.43</v>
      </c>
      <c r="AQ72" s="124" t="n">
        <v>1.29</v>
      </c>
      <c r="AR72" s="124" t="n">
        <v>2</v>
      </c>
      <c r="AS72" s="124" t="n">
        <v>1.71</v>
      </c>
      <c r="AT72" s="124" t="n">
        <v>1</v>
      </c>
      <c r="AU72" s="124" t="n">
        <v>1.71</v>
      </c>
      <c r="AV72" s="124" t="n">
        <v>2</v>
      </c>
      <c r="AW72" s="124" t="n">
        <v>1.71</v>
      </c>
      <c r="AX72" s="124" t="n">
        <v>1.79</v>
      </c>
      <c r="AY72" s="124" t="n">
        <v>1.87</v>
      </c>
      <c r="AZ72" s="124" t="n">
        <v>2</v>
      </c>
      <c r="BA72" s="124" t="n">
        <v>1.86</v>
      </c>
      <c r="BB72" s="124" t="n">
        <v>1.86</v>
      </c>
      <c r="BC72" s="124" t="n">
        <v>1.81</v>
      </c>
      <c r="BD72" s="124" t="n">
        <v>1.93</v>
      </c>
      <c r="BE72" s="124" t="n">
        <v>1.86</v>
      </c>
      <c r="BF72" s="124" t="n">
        <v>1</v>
      </c>
      <c r="BG72" s="124" t="n">
        <v>1.79</v>
      </c>
      <c r="BH72" s="124" t="n">
        <v>1.36</v>
      </c>
      <c r="BI72" s="124" t="n">
        <v>1.71</v>
      </c>
      <c r="BJ72" s="124" t="n">
        <v>1.43</v>
      </c>
      <c r="BK72" s="124" t="n">
        <v>1.25</v>
      </c>
      <c r="BL72" s="124" t="n">
        <v>1.29</v>
      </c>
      <c r="BM72" s="124" t="n">
        <v>1.71</v>
      </c>
      <c r="BN72" s="124" t="n">
        <v>1</v>
      </c>
      <c r="BO72" s="124" t="n">
        <v>1.43</v>
      </c>
      <c r="BP72" s="124" t="n">
        <v>1.86</v>
      </c>
      <c r="BQ72" s="124" t="n">
        <v>2</v>
      </c>
      <c r="BR72" s="124" t="n">
        <v>1.86</v>
      </c>
      <c r="BS72" s="124" t="n">
        <v>1.67</v>
      </c>
      <c r="BT72" s="124" t="n">
        <v>1.57</v>
      </c>
      <c r="BU72" s="124" t="n">
        <v>1.57</v>
      </c>
      <c r="BV72" s="124" t="n">
        <v>2</v>
      </c>
      <c r="BW72" s="124" t="n">
        <v>1.67</v>
      </c>
      <c r="BX72" s="124" t="n">
        <v>1.14</v>
      </c>
      <c r="BY72" s="124" t="n">
        <v>1.86</v>
      </c>
      <c r="BZ72" s="124" t="n">
        <v>1.86</v>
      </c>
      <c r="CA72" s="124" t="n">
        <v>1.25</v>
      </c>
      <c r="CB72" s="124" t="n">
        <v>1.57</v>
      </c>
      <c r="CC72" s="124"/>
      <c r="CD72" s="124" t="n">
        <v>1.14</v>
      </c>
      <c r="CE72" s="124" t="n">
        <v>1.29</v>
      </c>
      <c r="CF72" s="124" t="n">
        <v>1.86</v>
      </c>
      <c r="CG72" s="124" t="n">
        <v>1.21</v>
      </c>
      <c r="CH72" s="124" t="n">
        <v>1.29</v>
      </c>
      <c r="CI72" s="124" t="n">
        <v>1.29</v>
      </c>
      <c r="CJ72" s="124" t="n">
        <v>1.86</v>
      </c>
      <c r="CK72" s="124" t="n">
        <v>1.14</v>
      </c>
      <c r="CL72" s="124" t="n">
        <v>1.71</v>
      </c>
      <c r="CM72" s="124" t="n">
        <v>1.57</v>
      </c>
      <c r="CN72" s="124" t="n">
        <v>2</v>
      </c>
      <c r="CO72" s="124" t="n">
        <v>2</v>
      </c>
      <c r="CP72" s="124" t="n">
        <v>1.86</v>
      </c>
      <c r="CQ72" s="124" t="n">
        <v>2</v>
      </c>
      <c r="CR72" s="124" t="n">
        <v>1.71</v>
      </c>
      <c r="CS72" s="124" t="n">
        <v>1.57</v>
      </c>
      <c r="CT72" s="124" t="n">
        <v>1.57</v>
      </c>
      <c r="CU72" s="118"/>
    </row>
    <row r="73" customFormat="false" ht="15.5" hidden="false" customHeight="false" outlineLevel="0" collapsed="false">
      <c r="A73" s="137" t="n">
        <v>1</v>
      </c>
      <c r="B73" s="137" t="n">
        <v>3000</v>
      </c>
      <c r="C73" s="137"/>
      <c r="D73" s="137" t="s">
        <v>455</v>
      </c>
      <c r="E73" s="137" t="s">
        <v>456</v>
      </c>
      <c r="F73" s="137"/>
      <c r="G73" s="137"/>
      <c r="H73" s="137"/>
      <c r="I73" s="137"/>
      <c r="J73" s="137"/>
      <c r="K73" s="137"/>
      <c r="L73" s="137"/>
      <c r="M73" s="137"/>
      <c r="N73" s="137" t="n">
        <v>1</v>
      </c>
      <c r="O73" s="137"/>
      <c r="P73" s="137"/>
      <c r="Q73" s="137" t="s">
        <v>282</v>
      </c>
      <c r="R73" s="138"/>
      <c r="S73" s="137"/>
      <c r="T73" s="137"/>
      <c r="U73" s="137"/>
      <c r="V73" s="137"/>
      <c r="W73" s="137"/>
      <c r="X73" s="137"/>
      <c r="Y73" s="137"/>
      <c r="Z73" s="137"/>
      <c r="AA73" s="137"/>
      <c r="AB73" s="137"/>
      <c r="AC73" s="137"/>
      <c r="AD73" s="137"/>
      <c r="AE73" s="137"/>
      <c r="AF73" s="137"/>
      <c r="AG73" s="137"/>
      <c r="AH73" s="137"/>
      <c r="AI73" s="137"/>
      <c r="AJ73" s="137"/>
      <c r="AK73" s="137"/>
      <c r="AL73" s="137"/>
      <c r="AM73" s="137"/>
      <c r="AN73" s="137"/>
      <c r="AO73" s="137"/>
      <c r="AP73" s="137"/>
      <c r="AQ73" s="137"/>
      <c r="AR73" s="137"/>
      <c r="AS73" s="137"/>
      <c r="AT73" s="137"/>
      <c r="AU73" s="137"/>
      <c r="AV73" s="137"/>
      <c r="AW73" s="137"/>
      <c r="AX73" s="137"/>
      <c r="AY73" s="137"/>
      <c r="AZ73" s="137"/>
      <c r="BA73" s="137"/>
      <c r="BB73" s="137"/>
      <c r="BC73" s="137"/>
      <c r="BD73" s="137"/>
      <c r="BE73" s="137"/>
      <c r="BF73" s="137"/>
      <c r="BG73" s="137"/>
      <c r="BH73" s="137"/>
      <c r="BI73" s="137"/>
      <c r="BJ73" s="137"/>
      <c r="BK73" s="137"/>
      <c r="BL73" s="137"/>
      <c r="BM73" s="137"/>
      <c r="BN73" s="137"/>
      <c r="BO73" s="137"/>
      <c r="BP73" s="137"/>
      <c r="BQ73" s="137"/>
      <c r="BR73" s="137"/>
      <c r="BS73" s="137"/>
      <c r="BT73" s="137"/>
      <c r="BU73" s="137"/>
      <c r="BV73" s="137"/>
      <c r="BW73" s="137"/>
      <c r="BX73" s="137"/>
      <c r="BY73" s="137"/>
      <c r="BZ73" s="137"/>
      <c r="CA73" s="137"/>
      <c r="CB73" s="137"/>
      <c r="CC73" s="137"/>
      <c r="CD73" s="137"/>
      <c r="CE73" s="137"/>
      <c r="CF73" s="137"/>
      <c r="CG73" s="137"/>
      <c r="CH73" s="137"/>
      <c r="CI73" s="137"/>
      <c r="CJ73" s="137"/>
      <c r="CK73" s="137"/>
      <c r="CL73" s="137"/>
      <c r="CM73" s="137"/>
      <c r="CN73" s="137"/>
      <c r="CO73" s="137"/>
      <c r="CP73" s="137"/>
      <c r="CQ73" s="137"/>
      <c r="CR73" s="137"/>
      <c r="CS73" s="137"/>
      <c r="CT73" s="137"/>
      <c r="CU73" s="137"/>
    </row>
    <row r="74" customFormat="false" ht="15.5" hidden="false" customHeight="false" outlineLevel="0" collapsed="false">
      <c r="A74" s="122" t="n">
        <v>2</v>
      </c>
      <c r="B74" s="122" t="n">
        <v>3100</v>
      </c>
      <c r="C74" s="122"/>
      <c r="D74" s="122" t="s">
        <v>457</v>
      </c>
      <c r="E74" s="122" t="s">
        <v>458</v>
      </c>
      <c r="F74" s="122"/>
      <c r="G74" s="122"/>
      <c r="H74" s="122"/>
      <c r="I74" s="122"/>
      <c r="J74" s="122"/>
      <c r="K74" s="122"/>
      <c r="L74" s="122"/>
      <c r="M74" s="122"/>
      <c r="N74" s="122" t="n">
        <v>1</v>
      </c>
      <c r="O74" s="122"/>
      <c r="P74" s="122"/>
      <c r="Q74" s="122" t="s">
        <v>282</v>
      </c>
      <c r="R74" s="122"/>
      <c r="S74" s="123"/>
      <c r="T74" s="123"/>
      <c r="U74" s="123"/>
      <c r="V74" s="123"/>
      <c r="W74" s="123"/>
      <c r="X74" s="123"/>
      <c r="Y74" s="123"/>
      <c r="Z74" s="123"/>
      <c r="AA74" s="123"/>
      <c r="AB74" s="123"/>
      <c r="AC74" s="123"/>
      <c r="AD74" s="123"/>
      <c r="AE74" s="123"/>
      <c r="AF74" s="123"/>
      <c r="AG74" s="123"/>
      <c r="AH74" s="123"/>
      <c r="AI74" s="123"/>
      <c r="AJ74" s="123"/>
      <c r="AK74" s="123"/>
      <c r="AL74" s="123"/>
      <c r="AM74" s="123"/>
      <c r="AN74" s="123"/>
      <c r="AO74" s="123"/>
      <c r="AP74" s="123"/>
      <c r="AQ74" s="123"/>
      <c r="AR74" s="123"/>
      <c r="AS74" s="123"/>
      <c r="AT74" s="123"/>
      <c r="AU74" s="123"/>
      <c r="AV74" s="123"/>
      <c r="AW74" s="123"/>
      <c r="AX74" s="123"/>
      <c r="AY74" s="123"/>
      <c r="AZ74" s="123"/>
      <c r="BA74" s="123"/>
      <c r="BB74" s="123"/>
      <c r="BC74" s="123"/>
      <c r="BD74" s="123"/>
      <c r="BE74" s="123"/>
      <c r="BF74" s="123"/>
      <c r="BG74" s="123"/>
      <c r="BH74" s="123"/>
      <c r="BI74" s="123"/>
      <c r="BJ74" s="123"/>
      <c r="BK74" s="123"/>
      <c r="BL74" s="123"/>
      <c r="BM74" s="123"/>
      <c r="BN74" s="123"/>
      <c r="BO74" s="123"/>
      <c r="BP74" s="123"/>
      <c r="BQ74" s="123"/>
      <c r="BR74" s="123"/>
      <c r="BS74" s="123"/>
      <c r="BT74" s="123"/>
      <c r="BU74" s="123"/>
      <c r="BV74" s="123"/>
      <c r="BW74" s="123"/>
      <c r="BX74" s="123"/>
      <c r="BY74" s="123"/>
      <c r="BZ74" s="123"/>
      <c r="CA74" s="123"/>
      <c r="CB74" s="123"/>
      <c r="CC74" s="123"/>
      <c r="CD74" s="123"/>
      <c r="CE74" s="123"/>
      <c r="CF74" s="123"/>
      <c r="CG74" s="123"/>
      <c r="CH74" s="123"/>
      <c r="CI74" s="123"/>
      <c r="CJ74" s="123"/>
      <c r="CK74" s="122"/>
      <c r="CL74" s="122"/>
      <c r="CM74" s="122"/>
      <c r="CN74" s="122"/>
      <c r="CO74" s="122"/>
      <c r="CP74" s="122"/>
      <c r="CQ74" s="122"/>
      <c r="CR74" s="122"/>
      <c r="CS74" s="122"/>
      <c r="CT74" s="122"/>
      <c r="CU74" s="122"/>
    </row>
    <row r="75" customFormat="false" ht="15.5" hidden="false" customHeight="false" outlineLevel="0" collapsed="false">
      <c r="A75" s="118" t="n">
        <v>3</v>
      </c>
      <c r="B75" s="118" t="n">
        <v>3110</v>
      </c>
      <c r="C75" s="118" t="s">
        <v>459</v>
      </c>
      <c r="D75" s="118"/>
      <c r="E75" s="118"/>
      <c r="F75" s="118"/>
      <c r="G75" s="118"/>
      <c r="H75" s="118"/>
      <c r="I75" s="118"/>
      <c r="J75" s="118"/>
      <c r="K75" s="118"/>
      <c r="L75" s="118"/>
      <c r="M75" s="118"/>
      <c r="N75" s="118" t="n">
        <v>1</v>
      </c>
      <c r="O75" s="118"/>
      <c r="P75" s="118"/>
      <c r="Q75" s="105" t="str">
        <f aca="false" t="array" ref="Q75:Q75">IFERROR(SKEW(IF(ISNUMBER(S75:CT75),S75:CT75,"")),"")</f>
        <v/>
      </c>
      <c r="R75" s="118"/>
      <c r="S75" s="118"/>
      <c r="T75" s="118"/>
      <c r="U75" s="118"/>
      <c r="V75" s="118"/>
      <c r="W75" s="118"/>
      <c r="X75" s="118"/>
      <c r="Y75" s="118"/>
      <c r="Z75" s="118"/>
      <c r="AA75" s="118"/>
      <c r="AB75" s="118"/>
      <c r="AC75" s="118"/>
      <c r="AD75" s="118"/>
      <c r="AE75" s="118"/>
      <c r="AF75" s="118"/>
      <c r="AG75" s="118"/>
      <c r="AH75" s="118"/>
      <c r="AI75" s="118"/>
      <c r="AJ75" s="118"/>
      <c r="AK75" s="118"/>
      <c r="AL75" s="118"/>
      <c r="AM75" s="118"/>
      <c r="AN75" s="118"/>
      <c r="AO75" s="118"/>
      <c r="AP75" s="118"/>
      <c r="AQ75" s="118"/>
      <c r="AR75" s="118"/>
      <c r="AS75" s="118"/>
      <c r="AT75" s="118"/>
      <c r="AU75" s="118"/>
      <c r="AV75" s="118"/>
      <c r="AW75" s="118"/>
      <c r="AX75" s="118"/>
      <c r="AY75" s="118"/>
      <c r="AZ75" s="118"/>
      <c r="BA75" s="118"/>
      <c r="BB75" s="118"/>
      <c r="BC75" s="118"/>
      <c r="BD75" s="118"/>
      <c r="BE75" s="118"/>
      <c r="BF75" s="118"/>
      <c r="BG75" s="118"/>
      <c r="BH75" s="118"/>
      <c r="BI75" s="118"/>
      <c r="BJ75" s="118"/>
      <c r="BK75" s="118"/>
      <c r="BL75" s="118"/>
      <c r="BM75" s="118"/>
      <c r="BN75" s="118"/>
      <c r="BO75" s="118"/>
      <c r="BP75" s="118"/>
      <c r="BQ75" s="118"/>
      <c r="BR75" s="118"/>
      <c r="BS75" s="118"/>
      <c r="BT75" s="118"/>
      <c r="BU75" s="118"/>
      <c r="BV75" s="118"/>
      <c r="BW75" s="118"/>
      <c r="BX75" s="118"/>
      <c r="BY75" s="118"/>
      <c r="BZ75" s="118"/>
      <c r="CA75" s="118"/>
      <c r="CB75" s="118"/>
      <c r="CC75" s="118"/>
      <c r="CD75" s="118"/>
      <c r="CE75" s="118"/>
      <c r="CF75" s="118"/>
      <c r="CG75" s="118"/>
      <c r="CH75" s="118"/>
      <c r="CI75" s="118"/>
      <c r="CJ75" s="118"/>
      <c r="CK75" s="118"/>
      <c r="CL75" s="118"/>
      <c r="CM75" s="118"/>
      <c r="CN75" s="118"/>
      <c r="CO75" s="118"/>
      <c r="CP75" s="118"/>
      <c r="CQ75" s="118"/>
      <c r="CR75" s="118"/>
      <c r="CS75" s="118"/>
      <c r="CT75" s="118"/>
      <c r="CU75" s="118"/>
    </row>
    <row r="76" customFormat="false" ht="15.5" hidden="false" customHeight="false" outlineLevel="0" collapsed="false">
      <c r="A76" s="118" t="n">
        <v>4</v>
      </c>
      <c r="B76" s="118" t="n">
        <v>3111</v>
      </c>
      <c r="C76" s="118"/>
      <c r="D76" s="139" t="s">
        <v>459</v>
      </c>
      <c r="E76" s="118"/>
      <c r="F76" s="118"/>
      <c r="G76" s="118"/>
      <c r="H76" s="118" t="s">
        <v>460</v>
      </c>
      <c r="I76" s="118"/>
      <c r="J76" s="118"/>
      <c r="K76" s="118" t="s">
        <v>461</v>
      </c>
      <c r="L76" s="118" t="s">
        <v>289</v>
      </c>
      <c r="M76" s="118" t="s">
        <v>462</v>
      </c>
      <c r="N76" s="118" t="n">
        <v>1</v>
      </c>
      <c r="O76" s="128" t="s">
        <v>463</v>
      </c>
      <c r="P76" s="129"/>
      <c r="Q76" s="105" t="n">
        <f aca="false" t="array" ref="Q76:Q76">IFERROR(SKEW(IF(ISNUMBER(S76:CT76),S76:CT76,"")),"")</f>
        <v>0.218430881200725</v>
      </c>
      <c r="R76" s="119" t="n">
        <v>0.074</v>
      </c>
      <c r="S76" s="124" t="n">
        <v>3.07</v>
      </c>
      <c r="T76" s="124" t="n">
        <v>5.11</v>
      </c>
      <c r="U76" s="124" t="n">
        <v>4.32</v>
      </c>
      <c r="V76" s="124" t="n">
        <v>5.47</v>
      </c>
      <c r="W76" s="124" t="n">
        <v>3.36</v>
      </c>
      <c r="X76" s="124" t="n">
        <v>4.05</v>
      </c>
      <c r="Y76" s="124" t="n">
        <v>2.44</v>
      </c>
      <c r="Z76" s="124" t="n">
        <v>5.1</v>
      </c>
      <c r="AA76" s="124" t="n">
        <v>6.13</v>
      </c>
      <c r="AB76" s="124" t="n">
        <v>3.38</v>
      </c>
      <c r="AC76" s="124" t="n">
        <v>3.92</v>
      </c>
      <c r="AD76" s="124" t="e">
        <f aca="false">#N/A</f>
        <v>#N/A</v>
      </c>
      <c r="AE76" s="124" t="n">
        <v>3.14</v>
      </c>
      <c r="AF76" s="124" t="n">
        <v>3.96</v>
      </c>
      <c r="AG76" s="124" t="n">
        <v>4.54</v>
      </c>
      <c r="AH76" s="124" t="n">
        <v>4.86</v>
      </c>
      <c r="AI76" s="124" t="n">
        <v>5.36</v>
      </c>
      <c r="AJ76" s="124" t="n">
        <v>4.89</v>
      </c>
      <c r="AK76" s="124" t="n">
        <v>2.65</v>
      </c>
      <c r="AL76" s="124" t="n">
        <v>3.32</v>
      </c>
      <c r="AM76" s="124" t="n">
        <v>3.65</v>
      </c>
      <c r="AN76" s="124" t="n">
        <v>3.44</v>
      </c>
      <c r="AO76" s="124" t="n">
        <v>5.71</v>
      </c>
      <c r="AP76" s="124" t="e">
        <f aca="false">#N/A</f>
        <v>#N/A</v>
      </c>
      <c r="AQ76" s="124" t="n">
        <v>4.5</v>
      </c>
      <c r="AR76" s="124" t="n">
        <v>4.74</v>
      </c>
      <c r="AS76" s="124" t="n">
        <v>3.57</v>
      </c>
      <c r="AT76" s="124" t="n">
        <v>2.43</v>
      </c>
      <c r="AU76" s="124" t="n">
        <v>2.93</v>
      </c>
      <c r="AV76" s="124" t="n">
        <v>3.85</v>
      </c>
      <c r="AW76" s="124" t="n">
        <v>3.14</v>
      </c>
      <c r="AX76" s="124" t="n">
        <v>4.29</v>
      </c>
      <c r="AY76" s="124" t="n">
        <v>4.19</v>
      </c>
      <c r="AZ76" s="124" t="n">
        <v>5.05</v>
      </c>
      <c r="BA76" s="124" t="n">
        <v>3.71</v>
      </c>
      <c r="BB76" s="124" t="n">
        <v>3.67</v>
      </c>
      <c r="BC76" s="124" t="n">
        <v>4.55</v>
      </c>
      <c r="BD76" s="124" t="n">
        <v>4.33</v>
      </c>
      <c r="BE76" s="124" t="n">
        <v>3.7</v>
      </c>
      <c r="BF76" s="124" t="n">
        <v>4.85</v>
      </c>
      <c r="BG76" s="124" t="n">
        <v>2.85</v>
      </c>
      <c r="BH76" s="124" t="n">
        <v>3.06</v>
      </c>
      <c r="BI76" s="124" t="n">
        <v>4.69</v>
      </c>
      <c r="BJ76" s="124" t="n">
        <v>2.55</v>
      </c>
      <c r="BK76" s="124" t="n">
        <v>2.81</v>
      </c>
      <c r="BL76" s="124" t="n">
        <v>4.09</v>
      </c>
      <c r="BM76" s="124" t="n">
        <v>5.44</v>
      </c>
      <c r="BN76" s="124" t="n">
        <v>3.21</v>
      </c>
      <c r="BO76" s="124" t="e">
        <f aca="false">#N/A</f>
        <v>#N/A</v>
      </c>
      <c r="BP76" s="124" t="n">
        <v>2.65</v>
      </c>
      <c r="BQ76" s="124" t="n">
        <v>5.43</v>
      </c>
      <c r="BR76" s="124" t="n">
        <v>5.29</v>
      </c>
      <c r="BS76" s="124" t="n">
        <v>5.43</v>
      </c>
      <c r="BT76" s="124" t="n">
        <v>3.57</v>
      </c>
      <c r="BU76" s="124" t="n">
        <v>3.27</v>
      </c>
      <c r="BV76" s="124" t="n">
        <v>2.49</v>
      </c>
      <c r="BW76" s="124" t="n">
        <v>4.47</v>
      </c>
      <c r="BX76" s="124" t="e">
        <f aca="false">#N/A</f>
        <v>#N/A</v>
      </c>
      <c r="BY76" s="124" t="n">
        <v>3.6</v>
      </c>
      <c r="BZ76" s="124" t="n">
        <v>4.31</v>
      </c>
      <c r="CA76" s="124" t="n">
        <v>3.32</v>
      </c>
      <c r="CB76" s="124" t="n">
        <v>3.48</v>
      </c>
      <c r="CC76" s="124" t="n">
        <v>4.16</v>
      </c>
      <c r="CD76" s="124" t="e">
        <f aca="false">#N/A</f>
        <v>#N/A</v>
      </c>
      <c r="CE76" s="124" t="n">
        <v>3.75</v>
      </c>
      <c r="CF76" s="124" t="n">
        <v>5.85</v>
      </c>
      <c r="CG76" s="124" t="n">
        <v>3.06</v>
      </c>
      <c r="CH76" s="124" t="n">
        <v>2.88</v>
      </c>
      <c r="CI76" s="124" t="n">
        <v>4.07</v>
      </c>
      <c r="CJ76" s="124" t="n">
        <v>4.61</v>
      </c>
      <c r="CK76" s="124" t="n">
        <v>2.67</v>
      </c>
      <c r="CL76" s="124" t="e">
        <f aca="false">#N/A</f>
        <v>#N/A</v>
      </c>
      <c r="CM76" s="124" t="n">
        <v>3.92</v>
      </c>
      <c r="CN76" s="124" t="n">
        <v>3.31</v>
      </c>
      <c r="CO76" s="124" t="n">
        <v>2.99</v>
      </c>
      <c r="CP76" s="124" t="n">
        <v>4.86</v>
      </c>
      <c r="CQ76" s="124" t="n">
        <v>3.53</v>
      </c>
      <c r="CR76" s="124" t="n">
        <v>1.9</v>
      </c>
      <c r="CS76" s="124" t="n">
        <v>4.34</v>
      </c>
      <c r="CT76" s="124" t="n">
        <v>4.23</v>
      </c>
      <c r="CU76" s="118"/>
    </row>
    <row r="77" customFormat="false" ht="15.5" hidden="false" customHeight="false" outlineLevel="0" collapsed="false">
      <c r="A77" s="118" t="n">
        <v>3</v>
      </c>
      <c r="B77" s="118" t="n">
        <v>3120</v>
      </c>
      <c r="C77" s="118" t="s">
        <v>464</v>
      </c>
      <c r="D77" s="118"/>
      <c r="E77" s="118"/>
      <c r="F77" s="118"/>
      <c r="G77" s="118"/>
      <c r="H77" s="118"/>
      <c r="I77" s="118"/>
      <c r="J77" s="118"/>
      <c r="K77" s="118"/>
      <c r="L77" s="118"/>
      <c r="M77" s="118"/>
      <c r="N77" s="118" t="n">
        <v>1</v>
      </c>
      <c r="O77" s="118"/>
      <c r="P77" s="118"/>
      <c r="Q77" s="105" t="str">
        <f aca="false" t="array" ref="Q77:Q77">IFERROR(SKEW(IF(ISNUMBER(S77:CT77),S77:CT77,"")),"")</f>
        <v/>
      </c>
      <c r="R77" s="118"/>
      <c r="S77" s="124"/>
      <c r="T77" s="124"/>
      <c r="U77" s="124"/>
      <c r="V77" s="124"/>
      <c r="W77" s="124"/>
      <c r="X77" s="124"/>
      <c r="Y77" s="124"/>
      <c r="Z77" s="124"/>
      <c r="AA77" s="124"/>
      <c r="AB77" s="124"/>
      <c r="AC77" s="124"/>
      <c r="AD77" s="124"/>
      <c r="AE77" s="124"/>
      <c r="AF77" s="124"/>
      <c r="AG77" s="124"/>
      <c r="AH77" s="124"/>
      <c r="AI77" s="124"/>
      <c r="AJ77" s="124"/>
      <c r="AK77" s="124"/>
      <c r="AL77" s="124"/>
      <c r="AM77" s="124"/>
      <c r="AN77" s="124"/>
      <c r="AO77" s="124"/>
      <c r="AP77" s="124"/>
      <c r="AQ77" s="124"/>
      <c r="AR77" s="124"/>
      <c r="AS77" s="124"/>
      <c r="AT77" s="124"/>
      <c r="AU77" s="124"/>
      <c r="AV77" s="124"/>
      <c r="AW77" s="124"/>
      <c r="AX77" s="124"/>
      <c r="AY77" s="124"/>
      <c r="AZ77" s="124"/>
      <c r="BA77" s="124"/>
      <c r="BB77" s="124"/>
      <c r="BC77" s="124"/>
      <c r="BD77" s="124"/>
      <c r="BE77" s="124"/>
      <c r="BF77" s="124"/>
      <c r="BG77" s="124"/>
      <c r="BH77" s="124"/>
      <c r="BI77" s="124"/>
      <c r="BJ77" s="124"/>
      <c r="BK77" s="124"/>
      <c r="BL77" s="124"/>
      <c r="BM77" s="124"/>
      <c r="BN77" s="124"/>
      <c r="BO77" s="124"/>
      <c r="BP77" s="124"/>
      <c r="BQ77" s="124"/>
      <c r="BR77" s="124"/>
      <c r="BS77" s="124"/>
      <c r="BT77" s="124"/>
      <c r="BU77" s="124"/>
      <c r="BV77" s="124"/>
      <c r="BW77" s="124"/>
      <c r="BX77" s="124"/>
      <c r="BY77" s="124"/>
      <c r="BZ77" s="124"/>
      <c r="CA77" s="124"/>
      <c r="CB77" s="124"/>
      <c r="CC77" s="124"/>
      <c r="CD77" s="124"/>
      <c r="CE77" s="124"/>
      <c r="CF77" s="124"/>
      <c r="CG77" s="124"/>
      <c r="CH77" s="124"/>
      <c r="CI77" s="124"/>
      <c r="CJ77" s="124"/>
      <c r="CK77" s="118"/>
      <c r="CL77" s="118"/>
      <c r="CM77" s="118"/>
      <c r="CN77" s="118"/>
      <c r="CO77" s="118"/>
      <c r="CP77" s="118"/>
      <c r="CQ77" s="118"/>
      <c r="CR77" s="118"/>
      <c r="CS77" s="118"/>
      <c r="CT77" s="118"/>
      <c r="CU77" s="118"/>
    </row>
    <row r="78" customFormat="false" ht="15.5" hidden="false" customHeight="false" outlineLevel="0" collapsed="false">
      <c r="A78" s="118" t="n">
        <v>4</v>
      </c>
      <c r="B78" s="118" t="n">
        <v>3121</v>
      </c>
      <c r="C78" s="118"/>
      <c r="D78" s="118" t="s">
        <v>465</v>
      </c>
      <c r="E78" s="118" t="s">
        <v>466</v>
      </c>
      <c r="F78" s="118"/>
      <c r="G78" s="118"/>
      <c r="H78" s="118" t="s">
        <v>288</v>
      </c>
      <c r="I78" s="118"/>
      <c r="J78" s="118"/>
      <c r="K78" s="118"/>
      <c r="L78" s="118" t="s">
        <v>289</v>
      </c>
      <c r="M78" s="118" t="s">
        <v>357</v>
      </c>
      <c r="N78" s="118" t="n">
        <v>0.5</v>
      </c>
      <c r="O78" s="118"/>
      <c r="P78" s="118"/>
      <c r="Q78" s="105" t="n">
        <f aca="false" t="array" ref="Q78:Q78">IFERROR(SKEW(IF(ISNUMBER(S78:CT78),S78:CT78,"")),"")</f>
        <v>-0.381878115537145</v>
      </c>
      <c r="R78" s="119" t="n">
        <v>0.025</v>
      </c>
      <c r="S78" s="124" t="n">
        <v>1.55</v>
      </c>
      <c r="T78" s="124" t="n">
        <v>1.68</v>
      </c>
      <c r="U78" s="124" t="n">
        <v>2</v>
      </c>
      <c r="V78" s="124" t="n">
        <v>1.4</v>
      </c>
      <c r="W78" s="124" t="n">
        <v>1.6</v>
      </c>
      <c r="X78" s="124" t="n">
        <v>1.5</v>
      </c>
      <c r="Y78" s="124" t="n">
        <v>1.6</v>
      </c>
      <c r="Z78" s="124" t="n">
        <v>2</v>
      </c>
      <c r="AA78" s="124" t="n">
        <v>1.7</v>
      </c>
      <c r="AB78" s="124" t="n">
        <v>2</v>
      </c>
      <c r="AC78" s="124" t="n">
        <v>2</v>
      </c>
      <c r="AD78" s="124" t="n">
        <v>1</v>
      </c>
      <c r="AE78" s="124" t="n">
        <v>1.2</v>
      </c>
      <c r="AF78" s="124" t="n">
        <v>1.4</v>
      </c>
      <c r="AG78" s="124" t="n">
        <v>1.67</v>
      </c>
      <c r="AH78" s="124" t="n">
        <v>1.7</v>
      </c>
      <c r="AI78" s="124" t="n">
        <v>1.8</v>
      </c>
      <c r="AJ78" s="124" t="n">
        <v>1.7</v>
      </c>
      <c r="AK78" s="124" t="n">
        <v>1.78</v>
      </c>
      <c r="AL78" s="124" t="n">
        <v>1.78</v>
      </c>
      <c r="AM78" s="124" t="n">
        <v>1.6</v>
      </c>
      <c r="AN78" s="124" t="n">
        <v>1.58</v>
      </c>
      <c r="AO78" s="124" t="n">
        <v>1.9</v>
      </c>
      <c r="AP78" s="124" t="n">
        <v>2</v>
      </c>
      <c r="AQ78" s="124" t="n">
        <v>1.56</v>
      </c>
      <c r="AR78" s="124"/>
      <c r="AS78" s="124" t="n">
        <v>2</v>
      </c>
      <c r="AT78" s="124" t="n">
        <v>1</v>
      </c>
      <c r="AU78" s="124" t="n">
        <v>1.2</v>
      </c>
      <c r="AV78" s="124" t="n">
        <v>1.7</v>
      </c>
      <c r="AW78" s="124" t="n">
        <v>1.33</v>
      </c>
      <c r="AX78" s="124" t="n">
        <v>1.7</v>
      </c>
      <c r="AY78" s="124" t="n">
        <v>1.73</v>
      </c>
      <c r="AZ78" s="124" t="n">
        <v>1.57</v>
      </c>
      <c r="BA78" s="124" t="n">
        <v>1.9</v>
      </c>
      <c r="BB78" s="124" t="n">
        <v>2</v>
      </c>
      <c r="BC78" s="124" t="n">
        <v>1.83</v>
      </c>
      <c r="BD78" s="124" t="n">
        <v>1.7</v>
      </c>
      <c r="BE78" s="124" t="n">
        <v>2</v>
      </c>
      <c r="BF78" s="124" t="n">
        <v>1.25</v>
      </c>
      <c r="BG78" s="124" t="n">
        <v>1.45</v>
      </c>
      <c r="BH78" s="124" t="n">
        <v>1.3</v>
      </c>
      <c r="BI78" s="124" t="n">
        <v>1.86</v>
      </c>
      <c r="BJ78" s="124" t="n">
        <v>1.8</v>
      </c>
      <c r="BK78" s="124" t="n">
        <v>1.3</v>
      </c>
      <c r="BL78" s="124" t="n">
        <v>1.5</v>
      </c>
      <c r="BM78" s="124" t="n">
        <v>1.45</v>
      </c>
      <c r="BN78" s="124" t="n">
        <v>1</v>
      </c>
      <c r="BO78" s="124" t="n">
        <v>1.2</v>
      </c>
      <c r="BP78" s="124" t="n">
        <v>1.8</v>
      </c>
      <c r="BQ78" s="124" t="n">
        <v>1.88</v>
      </c>
      <c r="BR78" s="124" t="n">
        <v>2</v>
      </c>
      <c r="BS78" s="124" t="n">
        <v>2</v>
      </c>
      <c r="BT78" s="124" t="n">
        <v>1.1</v>
      </c>
      <c r="BU78" s="124" t="n">
        <v>1.1</v>
      </c>
      <c r="BV78" s="124" t="n">
        <v>1.9</v>
      </c>
      <c r="BW78" s="124" t="n">
        <v>1.53</v>
      </c>
      <c r="BX78" s="124" t="n">
        <v>1.14</v>
      </c>
      <c r="BY78" s="124" t="n">
        <v>1.88</v>
      </c>
      <c r="BZ78" s="124" t="n">
        <v>1.8</v>
      </c>
      <c r="CA78" s="124" t="n">
        <v>1.5</v>
      </c>
      <c r="CB78" s="124" t="n">
        <v>1.5</v>
      </c>
      <c r="CC78" s="124"/>
      <c r="CD78" s="124" t="n">
        <v>1</v>
      </c>
      <c r="CE78" s="124" t="n">
        <v>1.3</v>
      </c>
      <c r="CF78" s="124" t="n">
        <v>2</v>
      </c>
      <c r="CG78" s="124" t="n">
        <v>1.15</v>
      </c>
      <c r="CH78" s="124" t="n">
        <v>1</v>
      </c>
      <c r="CI78" s="124" t="n">
        <v>1.57</v>
      </c>
      <c r="CJ78" s="124" t="n">
        <v>2</v>
      </c>
      <c r="CK78" s="124" t="n">
        <v>1.5</v>
      </c>
      <c r="CL78" s="124" t="n">
        <v>1.4</v>
      </c>
      <c r="CM78" s="124" t="n">
        <v>1.7</v>
      </c>
      <c r="CN78" s="124" t="n">
        <v>1</v>
      </c>
      <c r="CO78" s="124" t="n">
        <v>1.45</v>
      </c>
      <c r="CP78" s="124" t="n">
        <v>1.7</v>
      </c>
      <c r="CQ78" s="124" t="n">
        <v>1.8</v>
      </c>
      <c r="CR78" s="124" t="n">
        <v>1.4</v>
      </c>
      <c r="CS78" s="124" t="n">
        <v>1.2</v>
      </c>
      <c r="CT78" s="124" t="n">
        <v>1.8</v>
      </c>
      <c r="CU78" s="118"/>
    </row>
    <row r="79" customFormat="false" ht="15.5" hidden="false" customHeight="false" outlineLevel="0" collapsed="false">
      <c r="A79" s="125" t="n">
        <v>3</v>
      </c>
      <c r="B79" s="125" t="n">
        <v>3130</v>
      </c>
      <c r="C79" s="125" t="s">
        <v>467</v>
      </c>
      <c r="D79" s="125"/>
      <c r="E79" s="125"/>
      <c r="F79" s="125"/>
      <c r="G79" s="125"/>
      <c r="H79" s="125"/>
      <c r="I79" s="125"/>
      <c r="J79" s="125"/>
      <c r="K79" s="125"/>
      <c r="L79" s="125"/>
      <c r="M79" s="125"/>
      <c r="N79" s="125" t="n">
        <v>1</v>
      </c>
      <c r="O79" s="125"/>
      <c r="P79" s="125"/>
      <c r="R79" s="118"/>
      <c r="S79" s="118"/>
      <c r="T79" s="118"/>
      <c r="U79" s="118"/>
      <c r="V79" s="118"/>
      <c r="W79" s="118"/>
      <c r="X79" s="118"/>
      <c r="Y79" s="118"/>
      <c r="Z79" s="118"/>
      <c r="AA79" s="118"/>
      <c r="AB79" s="118"/>
      <c r="AC79" s="118"/>
      <c r="AD79" s="118"/>
      <c r="AE79" s="118"/>
      <c r="AF79" s="118"/>
      <c r="AG79" s="118"/>
      <c r="AH79" s="118"/>
      <c r="AI79" s="118"/>
      <c r="AJ79" s="118"/>
      <c r="AK79" s="118"/>
      <c r="AL79" s="118"/>
      <c r="AM79" s="118"/>
      <c r="AN79" s="118"/>
      <c r="AO79" s="118"/>
      <c r="AP79" s="118"/>
      <c r="AQ79" s="118"/>
      <c r="AR79" s="118"/>
      <c r="AS79" s="118"/>
      <c r="AT79" s="118"/>
      <c r="AU79" s="118"/>
      <c r="AV79" s="118"/>
      <c r="AW79" s="118"/>
      <c r="AX79" s="118"/>
      <c r="AY79" s="118"/>
      <c r="AZ79" s="118"/>
      <c r="BA79" s="118"/>
      <c r="BB79" s="118"/>
      <c r="BC79" s="118"/>
      <c r="BD79" s="118"/>
      <c r="BE79" s="118"/>
      <c r="BF79" s="118"/>
      <c r="BG79" s="118"/>
      <c r="BH79" s="118"/>
      <c r="BI79" s="118"/>
      <c r="BJ79" s="118"/>
      <c r="BK79" s="118"/>
      <c r="BL79" s="118"/>
      <c r="BM79" s="118"/>
      <c r="BN79" s="118"/>
      <c r="BO79" s="118"/>
      <c r="BP79" s="118"/>
      <c r="BQ79" s="118"/>
      <c r="BR79" s="118"/>
      <c r="BS79" s="118"/>
      <c r="BT79" s="118"/>
      <c r="BU79" s="118"/>
      <c r="BV79" s="118"/>
      <c r="BW79" s="118"/>
      <c r="BX79" s="118"/>
      <c r="BY79" s="118"/>
      <c r="BZ79" s="118"/>
      <c r="CA79" s="118"/>
      <c r="CB79" s="118"/>
      <c r="CC79" s="118"/>
      <c r="CD79" s="118"/>
      <c r="CE79" s="118"/>
      <c r="CF79" s="118"/>
      <c r="CG79" s="118"/>
      <c r="CH79" s="118"/>
      <c r="CI79" s="118"/>
      <c r="CJ79" s="118"/>
      <c r="CK79" s="118"/>
      <c r="CL79" s="118"/>
      <c r="CM79" s="118"/>
      <c r="CN79" s="118"/>
      <c r="CO79" s="118"/>
      <c r="CP79" s="118"/>
      <c r="CQ79" s="118"/>
      <c r="CR79" s="118"/>
      <c r="CS79" s="118"/>
      <c r="CT79" s="118"/>
      <c r="CU79" s="118"/>
    </row>
    <row r="80" customFormat="false" ht="15.5" hidden="false" customHeight="false" outlineLevel="0" collapsed="false">
      <c r="A80" s="125" t="n">
        <v>4</v>
      </c>
      <c r="B80" s="125" t="n">
        <v>3131</v>
      </c>
      <c r="C80" s="125"/>
      <c r="D80" s="125" t="s">
        <v>468</v>
      </c>
      <c r="E80" s="125" t="s">
        <v>469</v>
      </c>
      <c r="F80" s="125"/>
      <c r="G80" s="125"/>
      <c r="H80" s="125" t="s">
        <v>288</v>
      </c>
      <c r="I80" s="125"/>
      <c r="J80" s="125"/>
      <c r="K80" s="125"/>
      <c r="L80" s="125" t="s">
        <v>289</v>
      </c>
      <c r="M80" s="125" t="s">
        <v>357</v>
      </c>
      <c r="N80" s="125" t="n">
        <v>0.5</v>
      </c>
      <c r="O80" s="125"/>
      <c r="P80" s="125"/>
      <c r="Q80" s="105" t="n">
        <f aca="false" t="array" ref="Q80:Q80">IFERROR(SKEW(IF(ISNUMBER(S80:CT80),S80:CT80,"")),"")</f>
        <v>-0.774709655060293</v>
      </c>
      <c r="R80" s="119" t="n">
        <v>0.062</v>
      </c>
      <c r="S80" s="124" t="n">
        <v>2</v>
      </c>
      <c r="T80" s="124" t="n">
        <v>2</v>
      </c>
      <c r="U80" s="124"/>
      <c r="V80" s="124" t="n">
        <v>2</v>
      </c>
      <c r="W80" s="124" t="n">
        <v>1</v>
      </c>
      <c r="X80" s="124" t="n">
        <v>1</v>
      </c>
      <c r="Y80" s="124" t="n">
        <v>2</v>
      </c>
      <c r="Z80" s="124" t="n">
        <v>2</v>
      </c>
      <c r="AA80" s="124" t="n">
        <v>2</v>
      </c>
      <c r="AB80" s="124" t="n">
        <v>2</v>
      </c>
      <c r="AC80" s="124" t="n">
        <v>2</v>
      </c>
      <c r="AD80" s="124" t="n">
        <v>1</v>
      </c>
      <c r="AE80" s="124" t="n">
        <v>2</v>
      </c>
      <c r="AF80" s="124" t="n">
        <v>2</v>
      </c>
      <c r="AG80" s="124" t="n">
        <v>1</v>
      </c>
      <c r="AH80" s="124" t="n">
        <v>2</v>
      </c>
      <c r="AI80" s="124" t="n">
        <v>2</v>
      </c>
      <c r="AJ80" s="124" t="n">
        <v>2</v>
      </c>
      <c r="AK80" s="124" t="n">
        <v>2</v>
      </c>
      <c r="AL80" s="124" t="n">
        <v>2</v>
      </c>
      <c r="AM80" s="124" t="n">
        <v>2</v>
      </c>
      <c r="AN80" s="124" t="n">
        <v>1.67</v>
      </c>
      <c r="AO80" s="124" t="n">
        <v>2</v>
      </c>
      <c r="AP80" s="124" t="n">
        <v>2</v>
      </c>
      <c r="AQ80" s="124" t="n">
        <v>2</v>
      </c>
      <c r="AR80" s="124"/>
      <c r="AS80" s="124" t="n">
        <v>2</v>
      </c>
      <c r="AT80" s="124" t="n">
        <v>1</v>
      </c>
      <c r="AU80" s="124" t="n">
        <v>1</v>
      </c>
      <c r="AV80" s="124" t="n">
        <v>2</v>
      </c>
      <c r="AW80" s="124" t="n">
        <v>1</v>
      </c>
      <c r="AX80" s="124" t="n">
        <v>2</v>
      </c>
      <c r="AY80" s="124" t="n">
        <v>1.73</v>
      </c>
      <c r="AZ80" s="124" t="n">
        <v>2</v>
      </c>
      <c r="BA80" s="124" t="n">
        <v>2</v>
      </c>
      <c r="BB80" s="124" t="n">
        <v>2</v>
      </c>
      <c r="BC80" s="124" t="n">
        <v>2</v>
      </c>
      <c r="BD80" s="124" t="n">
        <v>2</v>
      </c>
      <c r="BE80" s="124" t="n">
        <v>2</v>
      </c>
      <c r="BF80" s="124" t="n">
        <v>2</v>
      </c>
      <c r="BG80" s="124" t="n">
        <v>1.5</v>
      </c>
      <c r="BH80" s="124" t="n">
        <v>1</v>
      </c>
      <c r="BI80" s="124" t="n">
        <v>2</v>
      </c>
      <c r="BJ80" s="124" t="n">
        <v>1</v>
      </c>
      <c r="BK80" s="124" t="n">
        <v>2</v>
      </c>
      <c r="BL80" s="124" t="n">
        <v>2</v>
      </c>
      <c r="BM80" s="124" t="n">
        <v>2</v>
      </c>
      <c r="BN80" s="124" t="n">
        <v>1</v>
      </c>
      <c r="BO80" s="124" t="n">
        <v>1</v>
      </c>
      <c r="BP80" s="124" t="n">
        <v>2</v>
      </c>
      <c r="BQ80" s="124" t="n">
        <v>2</v>
      </c>
      <c r="BR80" s="124" t="n">
        <v>2</v>
      </c>
      <c r="BS80" s="124" t="n">
        <v>2</v>
      </c>
      <c r="BT80" s="124" t="n">
        <v>1</v>
      </c>
      <c r="BU80" s="124" t="n">
        <v>2</v>
      </c>
      <c r="BV80" s="124" t="n">
        <v>2</v>
      </c>
      <c r="BW80" s="124" t="n">
        <v>1.33</v>
      </c>
      <c r="BX80" s="124"/>
      <c r="BY80" s="124" t="n">
        <v>2</v>
      </c>
      <c r="BZ80" s="124" t="n">
        <v>2</v>
      </c>
      <c r="CA80" s="124" t="n">
        <v>1</v>
      </c>
      <c r="CB80" s="124" t="n">
        <v>2</v>
      </c>
      <c r="CC80" s="124"/>
      <c r="CD80" s="124" t="n">
        <v>1</v>
      </c>
      <c r="CE80" s="124" t="n">
        <v>1</v>
      </c>
      <c r="CF80" s="124" t="n">
        <v>2</v>
      </c>
      <c r="CG80" s="124" t="n">
        <v>1</v>
      </c>
      <c r="CH80" s="124" t="n">
        <v>1</v>
      </c>
      <c r="CI80" s="124"/>
      <c r="CJ80" s="124" t="n">
        <v>2</v>
      </c>
      <c r="CK80" s="124" t="n">
        <v>2</v>
      </c>
      <c r="CL80" s="124" t="n">
        <v>2</v>
      </c>
      <c r="CM80" s="124" t="n">
        <v>1</v>
      </c>
      <c r="CN80" s="124" t="n">
        <v>1</v>
      </c>
      <c r="CO80" s="124" t="n">
        <v>1.5</v>
      </c>
      <c r="CP80" s="124" t="n">
        <v>2</v>
      </c>
      <c r="CQ80" s="124" t="n">
        <v>1</v>
      </c>
      <c r="CR80" s="124" t="n">
        <v>1</v>
      </c>
      <c r="CS80" s="124" t="n">
        <v>1</v>
      </c>
      <c r="CT80" s="124" t="n">
        <v>2</v>
      </c>
      <c r="CU80" s="118"/>
    </row>
    <row r="81" customFormat="false" ht="15.5" hidden="false" customHeight="false" outlineLevel="0" collapsed="false">
      <c r="A81" s="118" t="n">
        <v>3</v>
      </c>
      <c r="B81" s="118" t="n">
        <v>3140</v>
      </c>
      <c r="C81" s="118" t="s">
        <v>470</v>
      </c>
      <c r="D81" s="118"/>
      <c r="E81" s="118"/>
      <c r="F81" s="118"/>
      <c r="G81" s="118"/>
      <c r="H81" s="118"/>
      <c r="I81" s="118"/>
      <c r="J81" s="118"/>
      <c r="K81" s="118"/>
      <c r="L81" s="118"/>
      <c r="M81" s="118"/>
      <c r="N81" s="118" t="n">
        <v>1</v>
      </c>
      <c r="O81" s="118"/>
      <c r="P81" s="118"/>
      <c r="Q81" s="105" t="str">
        <f aca="false" t="array" ref="Q81:Q81">IFERROR(SKEW(IF(ISNUMBER(S81:CT81),S81:CT81,"")),"")</f>
        <v/>
      </c>
      <c r="R81" s="119"/>
      <c r="S81" s="118"/>
      <c r="T81" s="118"/>
      <c r="U81" s="118"/>
      <c r="V81" s="118"/>
      <c r="W81" s="118"/>
      <c r="X81" s="118"/>
      <c r="Y81" s="118"/>
      <c r="Z81" s="118"/>
      <c r="AA81" s="118"/>
      <c r="AB81" s="118"/>
      <c r="AC81" s="118"/>
      <c r="AD81" s="118"/>
      <c r="AE81" s="118"/>
      <c r="AF81" s="118"/>
      <c r="AG81" s="118"/>
      <c r="AH81" s="118"/>
      <c r="AI81" s="118"/>
      <c r="AJ81" s="118"/>
      <c r="AK81" s="118"/>
      <c r="AL81" s="118"/>
      <c r="AM81" s="118"/>
      <c r="AN81" s="118"/>
      <c r="AO81" s="118"/>
      <c r="AP81" s="118"/>
      <c r="AQ81" s="118"/>
      <c r="AR81" s="118"/>
      <c r="AS81" s="118"/>
      <c r="AT81" s="118"/>
      <c r="AU81" s="118"/>
      <c r="AV81" s="118"/>
      <c r="AW81" s="118"/>
      <c r="AX81" s="118"/>
      <c r="AY81" s="118"/>
      <c r="AZ81" s="118"/>
      <c r="BA81" s="118"/>
      <c r="BB81" s="118"/>
      <c r="BC81" s="118"/>
      <c r="BD81" s="118"/>
      <c r="BE81" s="118"/>
      <c r="BF81" s="118"/>
      <c r="BG81" s="118"/>
      <c r="BH81" s="118"/>
      <c r="BI81" s="118"/>
      <c r="BJ81" s="118"/>
      <c r="BK81" s="118"/>
      <c r="BL81" s="118"/>
      <c r="BM81" s="118"/>
      <c r="BN81" s="118"/>
      <c r="BO81" s="118"/>
      <c r="BP81" s="118"/>
      <c r="BQ81" s="118"/>
      <c r="BR81" s="118"/>
      <c r="BS81" s="118"/>
      <c r="BT81" s="118"/>
      <c r="BU81" s="118"/>
      <c r="BV81" s="118"/>
      <c r="BW81" s="118"/>
      <c r="BX81" s="118"/>
      <c r="BY81" s="118"/>
      <c r="BZ81" s="118"/>
      <c r="CA81" s="118"/>
      <c r="CB81" s="118"/>
      <c r="CC81" s="118"/>
      <c r="CD81" s="118"/>
      <c r="CE81" s="118"/>
      <c r="CF81" s="118"/>
      <c r="CG81" s="118"/>
      <c r="CH81" s="118"/>
      <c r="CI81" s="118"/>
      <c r="CJ81" s="118"/>
      <c r="CK81" s="118"/>
      <c r="CL81" s="118"/>
      <c r="CM81" s="118"/>
      <c r="CN81" s="118"/>
      <c r="CO81" s="118"/>
      <c r="CP81" s="118"/>
      <c r="CQ81" s="118"/>
      <c r="CR81" s="118"/>
      <c r="CS81" s="118"/>
      <c r="CT81" s="118"/>
      <c r="CU81" s="118"/>
    </row>
    <row r="82" customFormat="false" ht="15.5" hidden="false" customHeight="false" outlineLevel="0" collapsed="false">
      <c r="A82" s="118" t="n">
        <v>4</v>
      </c>
      <c r="B82" s="118" t="n">
        <v>3141</v>
      </c>
      <c r="C82" s="118"/>
      <c r="D82" s="118" t="s">
        <v>470</v>
      </c>
      <c r="E82" s="118" t="s">
        <v>471</v>
      </c>
      <c r="F82" s="118" t="s">
        <v>472</v>
      </c>
      <c r="G82" s="118"/>
      <c r="H82" s="118" t="s">
        <v>473</v>
      </c>
      <c r="I82" s="118"/>
      <c r="J82" s="118"/>
      <c r="K82" s="118" t="s">
        <v>474</v>
      </c>
      <c r="L82" s="118" t="s">
        <v>289</v>
      </c>
      <c r="M82" s="118" t="s">
        <v>462</v>
      </c>
      <c r="N82" s="118" t="n">
        <v>1</v>
      </c>
      <c r="O82" s="128" t="s">
        <v>475</v>
      </c>
      <c r="P82" s="129"/>
      <c r="Q82" s="105" t="n">
        <f aca="false" t="array" ref="Q82:Q82">IFERROR(SKEW(IF(ISNUMBER(S82:CT82),S82:CT82,"")),"")</f>
        <v>0.120258394840733</v>
      </c>
      <c r="R82" s="119" t="n">
        <v>0.154929577464789</v>
      </c>
      <c r="S82" s="124" t="n">
        <v>3.48</v>
      </c>
      <c r="T82" s="124" t="n">
        <v>4.06</v>
      </c>
      <c r="U82" s="124" t="n">
        <v>3.87</v>
      </c>
      <c r="V82" s="124" t="n">
        <v>4.42</v>
      </c>
      <c r="W82" s="124" t="n">
        <v>3.31</v>
      </c>
      <c r="X82" s="124"/>
      <c r="Y82" s="124" t="n">
        <v>3.59</v>
      </c>
      <c r="Z82" s="124" t="n">
        <v>4.57</v>
      </c>
      <c r="AA82" s="124" t="n">
        <v>5.01</v>
      </c>
      <c r="AB82" s="124" t="n">
        <v>3.96</v>
      </c>
      <c r="AC82" s="124" t="n">
        <v>4.49</v>
      </c>
      <c r="AD82" s="124"/>
      <c r="AE82" s="124" t="n">
        <v>3.31</v>
      </c>
      <c r="AF82" s="124" t="n">
        <v>3.24</v>
      </c>
      <c r="AG82" s="124" t="n">
        <v>3.81</v>
      </c>
      <c r="AH82" s="124" t="n">
        <v>4</v>
      </c>
      <c r="AI82" s="124" t="n">
        <v>4.73</v>
      </c>
      <c r="AJ82" s="124" t="n">
        <v>4.18</v>
      </c>
      <c r="AK82" s="124" t="n">
        <v>3.26</v>
      </c>
      <c r="AL82" s="124" t="n">
        <v>3.78</v>
      </c>
      <c r="AM82" s="124" t="n">
        <v>2.97</v>
      </c>
      <c r="AN82" s="124" t="n">
        <v>3.64</v>
      </c>
      <c r="AO82" s="124" t="n">
        <v>4.67</v>
      </c>
      <c r="AP82" s="124"/>
      <c r="AQ82" s="124" t="n">
        <v>4.34</v>
      </c>
      <c r="AR82" s="124" t="n">
        <v>4.72</v>
      </c>
      <c r="AS82" s="124" t="n">
        <v>3.49</v>
      </c>
      <c r="AT82" s="124" t="n">
        <v>3.66</v>
      </c>
      <c r="AU82" s="124" t="n">
        <v>3.32</v>
      </c>
      <c r="AV82" s="124"/>
      <c r="AW82" s="124" t="n">
        <v>2.87</v>
      </c>
      <c r="AX82" s="124" t="n">
        <v>3.59</v>
      </c>
      <c r="AY82" s="124" t="n">
        <v>3.99</v>
      </c>
      <c r="AZ82" s="124" t="n">
        <v>4.26</v>
      </c>
      <c r="BA82" s="124" t="n">
        <v>3.92</v>
      </c>
      <c r="BB82" s="124" t="n">
        <v>3.45</v>
      </c>
      <c r="BC82" s="124" t="n">
        <v>4.96</v>
      </c>
      <c r="BD82" s="124" t="n">
        <v>3.28</v>
      </c>
      <c r="BE82" s="124" t="n">
        <v>5.43</v>
      </c>
      <c r="BF82" s="124" t="n">
        <v>3.59</v>
      </c>
      <c r="BG82" s="124" t="n">
        <v>3.63</v>
      </c>
      <c r="BH82" s="124" t="n">
        <v>2.42</v>
      </c>
      <c r="BI82" s="124" t="n">
        <v>3.87</v>
      </c>
      <c r="BJ82" s="124"/>
      <c r="BK82" s="124" t="n">
        <v>2.7</v>
      </c>
      <c r="BL82" s="124" t="n">
        <v>2.18</v>
      </c>
      <c r="BM82" s="124" t="n">
        <v>4.78</v>
      </c>
      <c r="BN82" s="124" t="n">
        <v>3.67</v>
      </c>
      <c r="BO82" s="124"/>
      <c r="BP82" s="124" t="n">
        <v>3.21</v>
      </c>
      <c r="BQ82" s="124" t="n">
        <v>4.76</v>
      </c>
      <c r="BR82" s="124" t="n">
        <v>4.26</v>
      </c>
      <c r="BS82" s="124" t="n">
        <v>4.2</v>
      </c>
      <c r="BT82" s="124" t="n">
        <v>3.88</v>
      </c>
      <c r="BU82" s="124" t="n">
        <v>3.77</v>
      </c>
      <c r="BV82" s="124" t="n">
        <v>3.3</v>
      </c>
      <c r="BW82" s="124" t="n">
        <v>3.78</v>
      </c>
      <c r="BX82" s="124"/>
      <c r="BY82" s="124" t="n">
        <v>3.6</v>
      </c>
      <c r="BZ82" s="124" t="n">
        <v>3.86</v>
      </c>
      <c r="CA82" s="124" t="n">
        <v>3.07</v>
      </c>
      <c r="CB82" s="124" t="n">
        <v>3.47</v>
      </c>
      <c r="CC82" s="124" t="n">
        <v>3.16</v>
      </c>
      <c r="CD82" s="124"/>
      <c r="CE82" s="124" t="n">
        <v>2.66</v>
      </c>
      <c r="CF82" s="124" t="n">
        <v>4.81</v>
      </c>
      <c r="CG82" s="124" t="n">
        <v>2.73</v>
      </c>
      <c r="CH82" s="124"/>
      <c r="CI82" s="124" t="n">
        <v>3.57</v>
      </c>
      <c r="CJ82" s="124" t="n">
        <v>4.47</v>
      </c>
      <c r="CK82" s="124" t="n">
        <v>2.73</v>
      </c>
      <c r="CL82" s="124"/>
      <c r="CM82" s="124" t="n">
        <v>3.81</v>
      </c>
      <c r="CN82" s="124" t="n">
        <v>3.68</v>
      </c>
      <c r="CO82" s="124" t="n">
        <v>3.67</v>
      </c>
      <c r="CP82" s="124" t="n">
        <v>5.13</v>
      </c>
      <c r="CQ82" s="124" t="n">
        <v>3.87</v>
      </c>
      <c r="CR82" s="124" t="n">
        <v>2.55</v>
      </c>
      <c r="CS82" s="124" t="n">
        <v>2.59</v>
      </c>
      <c r="CT82" s="124" t="n">
        <v>2.82</v>
      </c>
      <c r="CU82" s="118"/>
    </row>
    <row r="83" customFormat="false" ht="15.5" hidden="false" customHeight="false" outlineLevel="0" collapsed="false">
      <c r="A83" s="122" t="n">
        <v>2</v>
      </c>
      <c r="B83" s="122" t="n">
        <v>3200</v>
      </c>
      <c r="C83" s="122"/>
      <c r="D83" s="122" t="s">
        <v>476</v>
      </c>
      <c r="E83" s="122" t="s">
        <v>477</v>
      </c>
      <c r="F83" s="122"/>
      <c r="G83" s="122"/>
      <c r="H83" s="122"/>
      <c r="I83" s="122"/>
      <c r="J83" s="122"/>
      <c r="K83" s="122"/>
      <c r="L83" s="122"/>
      <c r="M83" s="122"/>
      <c r="N83" s="122" t="n">
        <v>1</v>
      </c>
      <c r="O83" s="122"/>
      <c r="P83" s="122"/>
      <c r="Q83" s="122" t="s">
        <v>282</v>
      </c>
      <c r="R83" s="122"/>
      <c r="S83" s="123"/>
      <c r="T83" s="123"/>
      <c r="U83" s="123"/>
      <c r="V83" s="123"/>
      <c r="W83" s="123"/>
      <c r="X83" s="123"/>
      <c r="Y83" s="123"/>
      <c r="Z83" s="123"/>
      <c r="AA83" s="123"/>
      <c r="AB83" s="123"/>
      <c r="AC83" s="123"/>
      <c r="AD83" s="123"/>
      <c r="AE83" s="123"/>
      <c r="AF83" s="123"/>
      <c r="AG83" s="123"/>
      <c r="AH83" s="123"/>
      <c r="AI83" s="123"/>
      <c r="AJ83" s="123"/>
      <c r="AK83" s="123"/>
      <c r="AL83" s="123"/>
      <c r="AM83" s="123"/>
      <c r="AN83" s="123"/>
      <c r="AO83" s="123"/>
      <c r="AP83" s="123"/>
      <c r="AQ83" s="123"/>
      <c r="AR83" s="123"/>
      <c r="AS83" s="123"/>
      <c r="AT83" s="123"/>
      <c r="AU83" s="123"/>
      <c r="AV83" s="123"/>
      <c r="AW83" s="123"/>
      <c r="AX83" s="123"/>
      <c r="AY83" s="123"/>
      <c r="AZ83" s="123"/>
      <c r="BA83" s="123"/>
      <c r="BB83" s="123"/>
      <c r="BC83" s="123"/>
      <c r="BD83" s="123"/>
      <c r="BE83" s="123"/>
      <c r="BF83" s="123"/>
      <c r="BG83" s="123"/>
      <c r="BH83" s="123"/>
      <c r="BI83" s="123"/>
      <c r="BJ83" s="123"/>
      <c r="BK83" s="123"/>
      <c r="BL83" s="123"/>
      <c r="BM83" s="123"/>
      <c r="BN83" s="123"/>
      <c r="BO83" s="123"/>
      <c r="BP83" s="123"/>
      <c r="BQ83" s="123"/>
      <c r="BR83" s="123"/>
      <c r="BS83" s="123"/>
      <c r="BT83" s="123"/>
      <c r="BU83" s="123"/>
      <c r="BV83" s="123"/>
      <c r="BW83" s="123"/>
      <c r="BX83" s="123"/>
      <c r="BY83" s="123"/>
      <c r="BZ83" s="123"/>
      <c r="CA83" s="123"/>
      <c r="CB83" s="123"/>
      <c r="CC83" s="123"/>
      <c r="CD83" s="123"/>
      <c r="CE83" s="123"/>
      <c r="CF83" s="123"/>
      <c r="CG83" s="123"/>
      <c r="CH83" s="123"/>
      <c r="CI83" s="123"/>
      <c r="CJ83" s="123"/>
      <c r="CK83" s="122"/>
      <c r="CL83" s="122"/>
      <c r="CM83" s="122"/>
      <c r="CN83" s="122"/>
      <c r="CO83" s="122"/>
      <c r="CP83" s="122"/>
      <c r="CQ83" s="122"/>
      <c r="CR83" s="122"/>
      <c r="CS83" s="122"/>
      <c r="CT83" s="122"/>
      <c r="CU83" s="122"/>
    </row>
    <row r="84" customFormat="false" ht="15.5" hidden="false" customHeight="false" outlineLevel="0" collapsed="false">
      <c r="A84" s="125" t="n">
        <v>3</v>
      </c>
      <c r="B84" s="125" t="n">
        <v>3210</v>
      </c>
      <c r="C84" s="125" t="s">
        <v>478</v>
      </c>
      <c r="D84" s="125"/>
      <c r="E84" s="125"/>
      <c r="F84" s="125"/>
      <c r="G84" s="125"/>
      <c r="H84" s="125"/>
      <c r="I84" s="125"/>
      <c r="J84" s="125"/>
      <c r="K84" s="125"/>
      <c r="L84" s="125"/>
      <c r="M84" s="125"/>
      <c r="N84" s="125" t="n">
        <v>1</v>
      </c>
      <c r="O84" s="125"/>
      <c r="P84" s="125"/>
      <c r="Q84" s="118"/>
      <c r="R84" s="118"/>
      <c r="S84" s="124"/>
      <c r="T84" s="124"/>
      <c r="U84" s="124"/>
      <c r="V84" s="124"/>
      <c r="W84" s="124"/>
      <c r="X84" s="124"/>
      <c r="Y84" s="124"/>
      <c r="Z84" s="124"/>
      <c r="AA84" s="124"/>
      <c r="AB84" s="124"/>
      <c r="AC84" s="124"/>
      <c r="AD84" s="124"/>
      <c r="AE84" s="124"/>
      <c r="AF84" s="124"/>
      <c r="AG84" s="124"/>
      <c r="AH84" s="124"/>
      <c r="AI84" s="124"/>
      <c r="AJ84" s="124"/>
      <c r="AK84" s="124"/>
      <c r="AL84" s="124"/>
      <c r="AM84" s="124"/>
      <c r="AN84" s="124"/>
      <c r="AO84" s="124"/>
      <c r="AP84" s="124"/>
      <c r="AQ84" s="124"/>
      <c r="AR84" s="124"/>
      <c r="AS84" s="124"/>
      <c r="AT84" s="124"/>
      <c r="AU84" s="124"/>
      <c r="AV84" s="124"/>
      <c r="AW84" s="124"/>
      <c r="AX84" s="124"/>
      <c r="AY84" s="124"/>
      <c r="AZ84" s="124"/>
      <c r="BA84" s="124"/>
      <c r="BB84" s="124"/>
      <c r="BC84" s="124"/>
      <c r="BD84" s="124"/>
      <c r="BE84" s="124"/>
      <c r="BF84" s="124"/>
      <c r="BG84" s="124"/>
      <c r="BH84" s="124"/>
      <c r="BI84" s="124"/>
      <c r="BJ84" s="124"/>
      <c r="BK84" s="124"/>
      <c r="BL84" s="124"/>
      <c r="BM84" s="124"/>
      <c r="BN84" s="124"/>
      <c r="BO84" s="124"/>
      <c r="BP84" s="124"/>
      <c r="BQ84" s="124"/>
      <c r="BR84" s="124"/>
      <c r="BS84" s="124"/>
      <c r="BT84" s="124"/>
      <c r="BU84" s="124"/>
      <c r="BV84" s="124"/>
      <c r="BW84" s="124"/>
      <c r="BX84" s="124"/>
      <c r="BY84" s="124"/>
      <c r="BZ84" s="124"/>
      <c r="CA84" s="124"/>
      <c r="CB84" s="124"/>
      <c r="CC84" s="124"/>
      <c r="CD84" s="124"/>
      <c r="CE84" s="124"/>
      <c r="CF84" s="124"/>
      <c r="CG84" s="124"/>
      <c r="CH84" s="124"/>
      <c r="CI84" s="124"/>
      <c r="CJ84" s="124"/>
      <c r="CK84" s="118"/>
      <c r="CL84" s="118"/>
      <c r="CM84" s="118"/>
      <c r="CN84" s="118"/>
      <c r="CO84" s="118"/>
      <c r="CP84" s="118"/>
      <c r="CQ84" s="118"/>
      <c r="CR84" s="118"/>
      <c r="CS84" s="118"/>
      <c r="CT84" s="118"/>
      <c r="CU84" s="118"/>
    </row>
    <row r="85" customFormat="false" ht="15.5" hidden="false" customHeight="false" outlineLevel="0" collapsed="false">
      <c r="A85" s="125" t="n">
        <v>4</v>
      </c>
      <c r="B85" s="125" t="n">
        <v>3211</v>
      </c>
      <c r="C85" s="125"/>
      <c r="D85" s="125" t="s">
        <v>479</v>
      </c>
      <c r="E85" s="125" t="s">
        <v>480</v>
      </c>
      <c r="F85" s="125"/>
      <c r="G85" s="125"/>
      <c r="H85" s="125" t="s">
        <v>288</v>
      </c>
      <c r="I85" s="125"/>
      <c r="J85" s="125"/>
      <c r="K85" s="125"/>
      <c r="L85" s="125" t="s">
        <v>289</v>
      </c>
      <c r="M85" s="125" t="s">
        <v>357</v>
      </c>
      <c r="N85" s="125" t="n">
        <v>0.5</v>
      </c>
      <c r="O85" s="125"/>
      <c r="P85" s="125"/>
      <c r="Q85" s="105" t="n">
        <f aca="false" t="array" ref="Q85:Q85">IFERROR(SKEW(IF(ISNUMBER(S85:CT85),S85:CT85,"")),"")</f>
        <v>0.00101649361171849</v>
      </c>
      <c r="R85" s="119" t="n">
        <v>0.037</v>
      </c>
      <c r="S85" s="124" t="n">
        <v>1.5</v>
      </c>
      <c r="T85" s="124" t="n">
        <v>1.67</v>
      </c>
      <c r="U85" s="124" t="n">
        <v>2</v>
      </c>
      <c r="V85" s="124" t="n">
        <v>1</v>
      </c>
      <c r="W85" s="124" t="n">
        <v>2</v>
      </c>
      <c r="X85" s="124" t="n">
        <v>1</v>
      </c>
      <c r="Y85" s="124" t="n">
        <v>1</v>
      </c>
      <c r="Z85" s="124" t="n">
        <v>2</v>
      </c>
      <c r="AA85" s="124" t="n">
        <v>2</v>
      </c>
      <c r="AB85" s="124" t="n">
        <v>2</v>
      </c>
      <c r="AC85" s="124" t="n">
        <v>2</v>
      </c>
      <c r="AD85" s="124" t="n">
        <v>1</v>
      </c>
      <c r="AE85" s="124" t="n">
        <v>1</v>
      </c>
      <c r="AF85" s="124" t="n">
        <v>2</v>
      </c>
      <c r="AG85" s="124" t="n">
        <v>1</v>
      </c>
      <c r="AH85" s="124" t="n">
        <v>1</v>
      </c>
      <c r="AI85" s="124" t="n">
        <v>2</v>
      </c>
      <c r="AJ85" s="124" t="n">
        <v>1</v>
      </c>
      <c r="AK85" s="124" t="n">
        <v>2</v>
      </c>
      <c r="AL85" s="124" t="n">
        <v>2</v>
      </c>
      <c r="AM85" s="124" t="n">
        <v>1</v>
      </c>
      <c r="AN85" s="124" t="n">
        <v>1.67</v>
      </c>
      <c r="AO85" s="124" t="n">
        <v>2</v>
      </c>
      <c r="AP85" s="124" t="n">
        <v>2</v>
      </c>
      <c r="AQ85" s="124" t="n">
        <v>2</v>
      </c>
      <c r="AR85" s="124"/>
      <c r="AS85" s="124" t="n">
        <v>2</v>
      </c>
      <c r="AT85" s="124" t="n">
        <v>1</v>
      </c>
      <c r="AU85" s="124" t="n">
        <v>1</v>
      </c>
      <c r="AV85" s="124" t="n">
        <v>1</v>
      </c>
      <c r="AW85" s="124" t="n">
        <v>1</v>
      </c>
      <c r="AX85" s="124" t="n">
        <v>1.5</v>
      </c>
      <c r="AY85" s="124" t="n">
        <v>1.82</v>
      </c>
      <c r="AZ85" s="124" t="n">
        <v>1</v>
      </c>
      <c r="BA85" s="124" t="n">
        <v>2</v>
      </c>
      <c r="BB85" s="124" t="n">
        <v>2</v>
      </c>
      <c r="BC85" s="124" t="n">
        <v>1.67</v>
      </c>
      <c r="BD85" s="124" t="n">
        <v>1.5</v>
      </c>
      <c r="BE85" s="124" t="n">
        <v>2</v>
      </c>
      <c r="BF85" s="124" t="n">
        <v>1</v>
      </c>
      <c r="BG85" s="124" t="n">
        <v>1.33</v>
      </c>
      <c r="BH85" s="124" t="n">
        <v>1</v>
      </c>
      <c r="BI85" s="124"/>
      <c r="BJ85" s="124" t="n">
        <v>1</v>
      </c>
      <c r="BK85" s="124" t="n">
        <v>1</v>
      </c>
      <c r="BL85" s="124" t="n">
        <v>2</v>
      </c>
      <c r="BM85" s="124" t="n">
        <v>1.5</v>
      </c>
      <c r="BN85" s="124" t="n">
        <v>1</v>
      </c>
      <c r="BO85" s="124" t="n">
        <v>1</v>
      </c>
      <c r="BP85" s="124" t="n">
        <v>2</v>
      </c>
      <c r="BQ85" s="124" t="n">
        <v>1</v>
      </c>
      <c r="BR85" s="124" t="n">
        <v>2</v>
      </c>
      <c r="BS85" s="124" t="n">
        <v>2</v>
      </c>
      <c r="BT85" s="124" t="n">
        <v>1</v>
      </c>
      <c r="BU85" s="124" t="n">
        <v>1</v>
      </c>
      <c r="BV85" s="124" t="n">
        <v>2</v>
      </c>
      <c r="BW85" s="124" t="n">
        <v>1.5</v>
      </c>
      <c r="BX85" s="124" t="n">
        <v>1</v>
      </c>
      <c r="BY85" s="124" t="n">
        <v>2</v>
      </c>
      <c r="BZ85" s="124" t="n">
        <v>2</v>
      </c>
      <c r="CA85" s="124" t="n">
        <v>2</v>
      </c>
      <c r="CB85" s="124" t="n">
        <v>1.5</v>
      </c>
      <c r="CC85" s="124"/>
      <c r="CD85" s="124" t="n">
        <v>1</v>
      </c>
      <c r="CE85" s="124" t="n">
        <v>1</v>
      </c>
      <c r="CF85" s="124" t="n">
        <v>2</v>
      </c>
      <c r="CG85" s="124" t="n">
        <v>1.5</v>
      </c>
      <c r="CH85" s="124" t="n">
        <v>1</v>
      </c>
      <c r="CI85" s="124" t="n">
        <v>2</v>
      </c>
      <c r="CJ85" s="124" t="n">
        <v>2</v>
      </c>
      <c r="CK85" s="124" t="n">
        <v>1</v>
      </c>
      <c r="CL85" s="124" t="n">
        <v>1</v>
      </c>
      <c r="CM85" s="124" t="n">
        <v>2</v>
      </c>
      <c r="CN85" s="124" t="n">
        <v>1</v>
      </c>
      <c r="CO85" s="124" t="n">
        <v>1</v>
      </c>
      <c r="CP85" s="124" t="n">
        <v>1.5</v>
      </c>
      <c r="CQ85" s="124" t="n">
        <v>2</v>
      </c>
      <c r="CR85" s="124" t="n">
        <v>1</v>
      </c>
      <c r="CS85" s="124" t="n">
        <v>1</v>
      </c>
      <c r="CT85" s="124" t="n">
        <v>2</v>
      </c>
      <c r="CU85" s="118"/>
    </row>
    <row r="86" customFormat="false" ht="15.5" hidden="false" customHeight="false" outlineLevel="0" collapsed="false">
      <c r="A86" s="125" t="n">
        <v>4</v>
      </c>
      <c r="B86" s="125" t="n">
        <v>3212</v>
      </c>
      <c r="C86" s="125"/>
      <c r="D86" s="125" t="s">
        <v>481</v>
      </c>
      <c r="E86" s="125" t="s">
        <v>482</v>
      </c>
      <c r="F86" s="125"/>
      <c r="G86" s="125"/>
      <c r="H86" s="125" t="s">
        <v>288</v>
      </c>
      <c r="I86" s="125"/>
      <c r="J86" s="125"/>
      <c r="K86" s="125"/>
      <c r="L86" s="125" t="s">
        <v>289</v>
      </c>
      <c r="M86" s="125" t="s">
        <v>357</v>
      </c>
      <c r="N86" s="125" t="n">
        <v>0.5</v>
      </c>
      <c r="O86" s="125"/>
      <c r="P86" s="125"/>
      <c r="Q86" s="105" t="n">
        <f aca="false" t="array" ref="Q86:Q86">IFERROR(SKEW(IF(ISNUMBER(S86:CT86),S86:CT86,"")),"")</f>
        <v>-0.913633335664998</v>
      </c>
      <c r="R86" s="119" t="n">
        <v>0.099</v>
      </c>
      <c r="S86" s="124" t="n">
        <v>2</v>
      </c>
      <c r="T86" s="124" t="n">
        <v>2</v>
      </c>
      <c r="U86" s="124" t="n">
        <v>2</v>
      </c>
      <c r="V86" s="124" t="n">
        <v>2</v>
      </c>
      <c r="W86" s="124" t="n">
        <v>2</v>
      </c>
      <c r="X86" s="124" t="n">
        <v>2</v>
      </c>
      <c r="Y86" s="124" t="n">
        <v>2</v>
      </c>
      <c r="Z86" s="124"/>
      <c r="AA86" s="124" t="n">
        <v>2</v>
      </c>
      <c r="AB86" s="124" t="n">
        <v>2</v>
      </c>
      <c r="AC86" s="124"/>
      <c r="AD86" s="124" t="n">
        <v>1</v>
      </c>
      <c r="AE86" s="124" t="n">
        <v>2</v>
      </c>
      <c r="AF86" s="124" t="n">
        <v>1</v>
      </c>
      <c r="AG86" s="124" t="n">
        <v>2</v>
      </c>
      <c r="AH86" s="124" t="n">
        <v>1</v>
      </c>
      <c r="AI86" s="124" t="n">
        <v>1</v>
      </c>
      <c r="AJ86" s="124" t="n">
        <v>2</v>
      </c>
      <c r="AK86" s="124" t="n">
        <v>2</v>
      </c>
      <c r="AL86" s="124" t="n">
        <v>2</v>
      </c>
      <c r="AM86" s="124" t="n">
        <v>2</v>
      </c>
      <c r="AN86" s="124" t="n">
        <v>1.5</v>
      </c>
      <c r="AO86" s="124" t="n">
        <v>2</v>
      </c>
      <c r="AP86" s="124" t="n">
        <v>2</v>
      </c>
      <c r="AQ86" s="124" t="n">
        <v>2</v>
      </c>
      <c r="AR86" s="124"/>
      <c r="AS86" s="124" t="n">
        <v>2</v>
      </c>
      <c r="AT86" s="124" t="n">
        <v>1</v>
      </c>
      <c r="AU86" s="124" t="n">
        <v>1</v>
      </c>
      <c r="AV86" s="124" t="n">
        <v>2</v>
      </c>
      <c r="AW86" s="124"/>
      <c r="AX86" s="124" t="n">
        <v>2</v>
      </c>
      <c r="AY86" s="124" t="n">
        <v>1.89</v>
      </c>
      <c r="AZ86" s="124"/>
      <c r="BA86" s="124" t="n">
        <v>2</v>
      </c>
      <c r="BB86" s="124" t="n">
        <v>2</v>
      </c>
      <c r="BC86" s="124" t="n">
        <v>1.67</v>
      </c>
      <c r="BD86" s="124" t="n">
        <v>2</v>
      </c>
      <c r="BE86" s="124" t="n">
        <v>2</v>
      </c>
      <c r="BF86" s="124" t="n">
        <v>1</v>
      </c>
      <c r="BG86" s="124" t="n">
        <v>1.67</v>
      </c>
      <c r="BH86" s="124" t="n">
        <v>1</v>
      </c>
      <c r="BI86" s="124" t="n">
        <v>2</v>
      </c>
      <c r="BJ86" s="124" t="n">
        <v>2</v>
      </c>
      <c r="BK86" s="124" t="n">
        <v>1</v>
      </c>
      <c r="BL86" s="124" t="n">
        <v>2</v>
      </c>
      <c r="BM86" s="124" t="n">
        <v>2</v>
      </c>
      <c r="BN86" s="124" t="n">
        <v>1</v>
      </c>
      <c r="BO86" s="124" t="n">
        <v>1</v>
      </c>
      <c r="BP86" s="124" t="n">
        <v>2</v>
      </c>
      <c r="BQ86" s="124" t="n">
        <v>2</v>
      </c>
      <c r="BR86" s="124" t="n">
        <v>2</v>
      </c>
      <c r="BS86" s="124" t="n">
        <v>2</v>
      </c>
      <c r="BT86" s="124" t="n">
        <v>2</v>
      </c>
      <c r="BU86" s="124" t="n">
        <v>1</v>
      </c>
      <c r="BV86" s="124" t="n">
        <v>2</v>
      </c>
      <c r="BW86" s="124" t="n">
        <v>1.67</v>
      </c>
      <c r="BX86" s="124" t="n">
        <v>2</v>
      </c>
      <c r="BY86" s="124"/>
      <c r="BZ86" s="124" t="n">
        <v>2</v>
      </c>
      <c r="CA86" s="124" t="n">
        <v>1</v>
      </c>
      <c r="CB86" s="124" t="n">
        <v>2</v>
      </c>
      <c r="CC86" s="124"/>
      <c r="CD86" s="124" t="n">
        <v>1</v>
      </c>
      <c r="CE86" s="124" t="n">
        <v>2</v>
      </c>
      <c r="CF86" s="124" t="n">
        <v>2</v>
      </c>
      <c r="CG86" s="124" t="n">
        <v>1.5</v>
      </c>
      <c r="CH86" s="124" t="n">
        <v>1</v>
      </c>
      <c r="CI86" s="124"/>
      <c r="CJ86" s="124" t="n">
        <v>2</v>
      </c>
      <c r="CK86" s="124" t="n">
        <v>2</v>
      </c>
      <c r="CL86" s="124" t="n">
        <v>1</v>
      </c>
      <c r="CM86" s="124" t="n">
        <v>2</v>
      </c>
      <c r="CN86" s="124" t="n">
        <v>1</v>
      </c>
      <c r="CO86" s="124" t="n">
        <v>1.5</v>
      </c>
      <c r="CP86" s="124" t="n">
        <v>2</v>
      </c>
      <c r="CQ86" s="124" t="n">
        <v>2</v>
      </c>
      <c r="CR86" s="124" t="n">
        <v>1</v>
      </c>
      <c r="CS86" s="124" t="n">
        <v>1</v>
      </c>
      <c r="CT86" s="124" t="n">
        <v>2</v>
      </c>
      <c r="CU86" s="118"/>
    </row>
    <row r="87" customFormat="false" ht="15.5" hidden="false" customHeight="false" outlineLevel="0" collapsed="false">
      <c r="A87" s="118" t="n">
        <v>3</v>
      </c>
      <c r="B87" s="118" t="n">
        <v>3220</v>
      </c>
      <c r="C87" s="118" t="s">
        <v>483</v>
      </c>
      <c r="D87" s="118"/>
      <c r="E87" s="118"/>
      <c r="F87" s="118"/>
      <c r="G87" s="118"/>
      <c r="H87" s="118"/>
      <c r="I87" s="118"/>
      <c r="J87" s="118"/>
      <c r="K87" s="118"/>
      <c r="L87" s="118"/>
      <c r="M87" s="118"/>
      <c r="N87" s="118" t="n">
        <v>1</v>
      </c>
      <c r="O87" s="118"/>
      <c r="P87" s="118"/>
      <c r="Q87" s="105"/>
      <c r="R87" s="119"/>
      <c r="S87" s="124"/>
      <c r="T87" s="124"/>
      <c r="U87" s="124"/>
      <c r="V87" s="124"/>
      <c r="W87" s="124"/>
      <c r="X87" s="124"/>
      <c r="Y87" s="124"/>
      <c r="Z87" s="124"/>
      <c r="AA87" s="124"/>
      <c r="AB87" s="124"/>
      <c r="AC87" s="124"/>
      <c r="AD87" s="124"/>
      <c r="AE87" s="124"/>
      <c r="AF87" s="124"/>
      <c r="AG87" s="124"/>
      <c r="AH87" s="124"/>
      <c r="AI87" s="124"/>
      <c r="AJ87" s="124"/>
      <c r="AK87" s="124"/>
      <c r="AL87" s="124"/>
      <c r="AM87" s="124"/>
      <c r="AN87" s="124"/>
      <c r="AO87" s="124"/>
      <c r="AP87" s="124"/>
      <c r="AQ87" s="124"/>
      <c r="AR87" s="124"/>
      <c r="AS87" s="124"/>
      <c r="AT87" s="124"/>
      <c r="AU87" s="124"/>
      <c r="AV87" s="124"/>
      <c r="AW87" s="124"/>
      <c r="AX87" s="124"/>
      <c r="AY87" s="124"/>
      <c r="AZ87" s="124"/>
      <c r="BA87" s="124"/>
      <c r="BB87" s="124"/>
      <c r="BC87" s="124"/>
      <c r="BD87" s="124"/>
      <c r="BE87" s="124"/>
      <c r="BF87" s="124"/>
      <c r="BG87" s="124"/>
      <c r="BH87" s="124"/>
      <c r="BI87" s="124"/>
      <c r="BJ87" s="124"/>
      <c r="BK87" s="124"/>
      <c r="BL87" s="124"/>
      <c r="BM87" s="124"/>
      <c r="BN87" s="124"/>
      <c r="BO87" s="124"/>
      <c r="BP87" s="124"/>
      <c r="BQ87" s="124"/>
      <c r="BR87" s="124"/>
      <c r="BS87" s="124"/>
      <c r="BT87" s="124"/>
      <c r="BU87" s="124"/>
      <c r="BV87" s="124"/>
      <c r="BW87" s="124"/>
      <c r="BX87" s="124"/>
      <c r="BY87" s="124"/>
      <c r="BZ87" s="124"/>
      <c r="CA87" s="124"/>
      <c r="CB87" s="124"/>
      <c r="CC87" s="124"/>
      <c r="CD87" s="124"/>
      <c r="CE87" s="124"/>
      <c r="CF87" s="124"/>
      <c r="CG87" s="124"/>
      <c r="CH87" s="124"/>
      <c r="CI87" s="124"/>
      <c r="CJ87" s="124"/>
      <c r="CK87" s="118"/>
      <c r="CL87" s="118"/>
      <c r="CM87" s="118"/>
      <c r="CN87" s="118"/>
      <c r="CO87" s="118"/>
      <c r="CP87" s="118"/>
      <c r="CQ87" s="118"/>
      <c r="CR87" s="118"/>
      <c r="CS87" s="118"/>
      <c r="CT87" s="118"/>
      <c r="CU87" s="118"/>
    </row>
    <row r="88" customFormat="false" ht="15.5" hidden="false" customHeight="false" outlineLevel="0" collapsed="false">
      <c r="A88" s="118" t="n">
        <v>4</v>
      </c>
      <c r="B88" s="118" t="n">
        <v>3221</v>
      </c>
      <c r="C88" s="118"/>
      <c r="D88" s="118" t="s">
        <v>484</v>
      </c>
      <c r="E88" s="118" t="s">
        <v>485</v>
      </c>
      <c r="F88" s="118"/>
      <c r="G88" s="118"/>
      <c r="H88" s="118" t="s">
        <v>288</v>
      </c>
      <c r="I88" s="118"/>
      <c r="J88" s="118"/>
      <c r="K88" s="118"/>
      <c r="L88" s="118" t="s">
        <v>289</v>
      </c>
      <c r="M88" s="118" t="s">
        <v>357</v>
      </c>
      <c r="N88" s="118" t="n">
        <v>0.5</v>
      </c>
      <c r="O88" s="118"/>
      <c r="P88" s="118"/>
      <c r="Q88" s="105" t="n">
        <f aca="false" t="array" ref="Q88:Q88">IFERROR(SKEW(IF(ISNUMBER(S88:CT88),S88:CT88,"")),"")</f>
        <v>-1.83814643792956</v>
      </c>
      <c r="R88" s="119" t="n">
        <v>0.012</v>
      </c>
      <c r="S88" s="124" t="n">
        <v>1.75</v>
      </c>
      <c r="T88" s="124" t="n">
        <v>1.83</v>
      </c>
      <c r="U88" s="124" t="n">
        <v>2</v>
      </c>
      <c r="V88" s="124" t="n">
        <v>2</v>
      </c>
      <c r="W88" s="124" t="n">
        <v>1.67</v>
      </c>
      <c r="X88" s="124" t="n">
        <v>1.75</v>
      </c>
      <c r="Y88" s="124" t="n">
        <v>2</v>
      </c>
      <c r="Z88" s="124" t="n">
        <v>2</v>
      </c>
      <c r="AA88" s="124" t="n">
        <v>2</v>
      </c>
      <c r="AB88" s="124" t="n">
        <v>2</v>
      </c>
      <c r="AC88" s="124" t="n">
        <v>2</v>
      </c>
      <c r="AD88" s="124" t="n">
        <v>1.5</v>
      </c>
      <c r="AE88" s="124" t="n">
        <v>1.5</v>
      </c>
      <c r="AF88" s="124" t="n">
        <v>2</v>
      </c>
      <c r="AG88" s="124" t="n">
        <v>2</v>
      </c>
      <c r="AH88" s="124" t="n">
        <v>2</v>
      </c>
      <c r="AI88" s="124" t="n">
        <v>2</v>
      </c>
      <c r="AJ88" s="124" t="n">
        <v>2</v>
      </c>
      <c r="AK88" s="124" t="n">
        <v>2</v>
      </c>
      <c r="AL88" s="124" t="n">
        <v>2</v>
      </c>
      <c r="AM88" s="124" t="n">
        <v>2</v>
      </c>
      <c r="AN88" s="124" t="n">
        <v>2</v>
      </c>
      <c r="AO88" s="124" t="n">
        <v>2</v>
      </c>
      <c r="AP88" s="124" t="n">
        <v>2</v>
      </c>
      <c r="AQ88" s="124" t="n">
        <v>1.75</v>
      </c>
      <c r="AR88" s="124" t="n">
        <v>2</v>
      </c>
      <c r="AS88" s="124" t="n">
        <v>2</v>
      </c>
      <c r="AT88" s="124" t="n">
        <v>1.25</v>
      </c>
      <c r="AU88" s="124" t="n">
        <v>2</v>
      </c>
      <c r="AV88" s="124" t="n">
        <v>2</v>
      </c>
      <c r="AW88" s="124" t="n">
        <v>2</v>
      </c>
      <c r="AX88" s="124" t="n">
        <v>1.75</v>
      </c>
      <c r="AY88" s="124" t="n">
        <v>1.83</v>
      </c>
      <c r="AZ88" s="124" t="n">
        <v>2</v>
      </c>
      <c r="BA88" s="124" t="n">
        <v>2</v>
      </c>
      <c r="BB88" s="124" t="n">
        <v>2</v>
      </c>
      <c r="BC88" s="124" t="n">
        <v>2</v>
      </c>
      <c r="BD88" s="124" t="n">
        <v>1.88</v>
      </c>
      <c r="BE88" s="124" t="n">
        <v>2</v>
      </c>
      <c r="BF88" s="124" t="n">
        <v>1</v>
      </c>
      <c r="BG88" s="124" t="n">
        <v>2</v>
      </c>
      <c r="BH88" s="124" t="n">
        <v>1.88</v>
      </c>
      <c r="BI88" s="124" t="n">
        <v>2</v>
      </c>
      <c r="BJ88" s="124" t="n">
        <v>2</v>
      </c>
      <c r="BK88" s="124" t="n">
        <v>2</v>
      </c>
      <c r="BL88" s="124" t="n">
        <v>1.5</v>
      </c>
      <c r="BM88" s="124" t="n">
        <v>1.75</v>
      </c>
      <c r="BN88" s="124" t="n">
        <v>1</v>
      </c>
      <c r="BO88" s="124" t="n">
        <v>1.75</v>
      </c>
      <c r="BP88" s="124" t="n">
        <v>2</v>
      </c>
      <c r="BQ88" s="124" t="n">
        <v>2</v>
      </c>
      <c r="BR88" s="124" t="n">
        <v>2</v>
      </c>
      <c r="BS88" s="124" t="n">
        <v>2</v>
      </c>
      <c r="BT88" s="124" t="n">
        <v>1.75</v>
      </c>
      <c r="BU88" s="124" t="n">
        <v>1.75</v>
      </c>
      <c r="BV88" s="124" t="n">
        <v>2</v>
      </c>
      <c r="BW88" s="124" t="n">
        <v>1.92</v>
      </c>
      <c r="BX88" s="124" t="n">
        <v>1</v>
      </c>
      <c r="BY88" s="124" t="n">
        <v>2</v>
      </c>
      <c r="BZ88" s="124" t="n">
        <v>1.75</v>
      </c>
      <c r="CA88" s="124" t="n">
        <v>2</v>
      </c>
      <c r="CB88" s="124" t="n">
        <v>2</v>
      </c>
      <c r="CC88" s="124"/>
      <c r="CD88" s="124" t="n">
        <v>1.25</v>
      </c>
      <c r="CE88" s="124" t="n">
        <v>1.5</v>
      </c>
      <c r="CF88" s="124" t="n">
        <v>1.75</v>
      </c>
      <c r="CG88" s="124" t="n">
        <v>1.5</v>
      </c>
      <c r="CH88" s="124" t="n">
        <v>1.67</v>
      </c>
      <c r="CI88" s="124" t="n">
        <v>2</v>
      </c>
      <c r="CJ88" s="124" t="n">
        <v>2</v>
      </c>
      <c r="CK88" s="124" t="n">
        <v>1.75</v>
      </c>
      <c r="CL88" s="124" t="n">
        <v>2</v>
      </c>
      <c r="CM88" s="124" t="n">
        <v>1.5</v>
      </c>
      <c r="CN88" s="124" t="n">
        <v>2</v>
      </c>
      <c r="CO88" s="124" t="n">
        <v>2</v>
      </c>
      <c r="CP88" s="124" t="n">
        <v>2</v>
      </c>
      <c r="CQ88" s="124" t="n">
        <v>2</v>
      </c>
      <c r="CR88" s="124" t="n">
        <v>1.67</v>
      </c>
      <c r="CS88" s="124" t="n">
        <v>1.25</v>
      </c>
      <c r="CT88" s="124" t="n">
        <v>2</v>
      </c>
      <c r="CU88" s="124"/>
    </row>
    <row r="89" customFormat="false" ht="15.5" hidden="false" customHeight="false" outlineLevel="0" collapsed="false">
      <c r="A89" s="118" t="n">
        <v>4</v>
      </c>
      <c r="B89" s="118" t="n">
        <v>3222</v>
      </c>
      <c r="C89" s="118"/>
      <c r="D89" s="118" t="s">
        <v>486</v>
      </c>
      <c r="E89" s="118" t="s">
        <v>487</v>
      </c>
      <c r="F89" s="118"/>
      <c r="G89" s="118"/>
      <c r="H89" s="118" t="s">
        <v>332</v>
      </c>
      <c r="I89" s="118"/>
      <c r="J89" s="118"/>
      <c r="K89" s="118" t="s">
        <v>488</v>
      </c>
      <c r="L89" s="118" t="s">
        <v>289</v>
      </c>
      <c r="M89" s="118" t="s">
        <v>302</v>
      </c>
      <c r="N89" s="118" t="n">
        <v>1</v>
      </c>
      <c r="O89" s="128" t="s">
        <v>489</v>
      </c>
      <c r="P89" s="129"/>
      <c r="Q89" s="105" t="n">
        <f aca="false" t="array" ref="Q89:Q89">IFERROR(SKEW(IF(ISNUMBER(S89:CT89),S89:CT89,"")),"")</f>
        <v>-1.03750778159475</v>
      </c>
      <c r="R89" s="119" t="n">
        <v>0</v>
      </c>
      <c r="S89" s="124" t="n">
        <v>1</v>
      </c>
      <c r="T89" s="124" t="n">
        <v>1</v>
      </c>
      <c r="U89" s="124" t="n">
        <v>1</v>
      </c>
      <c r="V89" s="124" t="n">
        <v>1</v>
      </c>
      <c r="W89" s="124" t="n">
        <v>1</v>
      </c>
      <c r="X89" s="124" t="n">
        <v>0</v>
      </c>
      <c r="Y89" s="124" t="n">
        <v>1</v>
      </c>
      <c r="Z89" s="124" t="n">
        <v>1</v>
      </c>
      <c r="AA89" s="124" t="n">
        <v>1</v>
      </c>
      <c r="AB89" s="124" t="n">
        <v>1</v>
      </c>
      <c r="AC89" s="124" t="n">
        <v>1</v>
      </c>
      <c r="AD89" s="124" t="n">
        <v>0</v>
      </c>
      <c r="AE89" s="124" t="n">
        <v>1</v>
      </c>
      <c r="AF89" s="124" t="n">
        <v>0</v>
      </c>
      <c r="AG89" s="124" t="n">
        <v>0</v>
      </c>
      <c r="AH89" s="124" t="n">
        <v>1</v>
      </c>
      <c r="AI89" s="124" t="n">
        <v>1</v>
      </c>
      <c r="AJ89" s="124" t="n">
        <v>1</v>
      </c>
      <c r="AK89" s="124" t="n">
        <v>1</v>
      </c>
      <c r="AL89" s="124" t="n">
        <v>0</v>
      </c>
      <c r="AM89" s="124" t="n">
        <v>1</v>
      </c>
      <c r="AN89" s="124" t="n">
        <v>1</v>
      </c>
      <c r="AO89" s="124" t="n">
        <v>1</v>
      </c>
      <c r="AP89" s="124" t="n">
        <v>1</v>
      </c>
      <c r="AQ89" s="124" t="n">
        <v>1</v>
      </c>
      <c r="AR89" s="124" t="n">
        <v>1</v>
      </c>
      <c r="AS89" s="124" t="n">
        <v>1</v>
      </c>
      <c r="AT89" s="124" t="n">
        <v>0</v>
      </c>
      <c r="AU89" s="124" t="n">
        <v>1</v>
      </c>
      <c r="AV89" s="124" t="n">
        <v>1</v>
      </c>
      <c r="AW89" s="124" t="n">
        <v>1</v>
      </c>
      <c r="AX89" s="124" t="n">
        <v>1</v>
      </c>
      <c r="AY89" s="124" t="n">
        <v>1</v>
      </c>
      <c r="AZ89" s="124" t="n">
        <v>1</v>
      </c>
      <c r="BA89" s="124" t="n">
        <v>1</v>
      </c>
      <c r="BB89" s="124" t="n">
        <v>1</v>
      </c>
      <c r="BC89" s="124" t="n">
        <v>1</v>
      </c>
      <c r="BD89" s="124" t="n">
        <v>1</v>
      </c>
      <c r="BE89" s="124" t="n">
        <v>1</v>
      </c>
      <c r="BF89" s="124" t="n">
        <v>1</v>
      </c>
      <c r="BG89" s="124" t="n">
        <v>1</v>
      </c>
      <c r="BH89" s="124" t="n">
        <v>0</v>
      </c>
      <c r="BI89" s="124" t="n">
        <v>1</v>
      </c>
      <c r="BJ89" s="124" t="n">
        <v>0</v>
      </c>
      <c r="BK89" s="124" t="n">
        <v>1</v>
      </c>
      <c r="BL89" s="124" t="n">
        <v>0</v>
      </c>
      <c r="BM89" s="124" t="n">
        <v>0</v>
      </c>
      <c r="BN89" s="124" t="n">
        <v>0</v>
      </c>
      <c r="BO89" s="124" t="n">
        <v>1</v>
      </c>
      <c r="BP89" s="124" t="n">
        <v>1</v>
      </c>
      <c r="BQ89" s="124" t="n">
        <v>1</v>
      </c>
      <c r="BR89" s="124" t="n">
        <v>1</v>
      </c>
      <c r="BS89" s="124" t="n">
        <v>1</v>
      </c>
      <c r="BT89" s="124" t="n">
        <v>1</v>
      </c>
      <c r="BU89" s="124" t="n">
        <v>1</v>
      </c>
      <c r="BV89" s="124" t="n">
        <v>1</v>
      </c>
      <c r="BW89" s="124" t="n">
        <v>1</v>
      </c>
      <c r="BX89" s="124" t="n">
        <v>0</v>
      </c>
      <c r="BY89" s="124" t="n">
        <v>1</v>
      </c>
      <c r="BZ89" s="124" t="n">
        <v>2</v>
      </c>
      <c r="CA89" s="124" t="n">
        <v>1</v>
      </c>
      <c r="CB89" s="124" t="n">
        <v>1</v>
      </c>
      <c r="CC89" s="124" t="n">
        <v>1</v>
      </c>
      <c r="CD89" s="124" t="n">
        <v>1</v>
      </c>
      <c r="CE89" s="124" t="n">
        <v>0</v>
      </c>
      <c r="CF89" s="124" t="n">
        <v>0</v>
      </c>
      <c r="CG89" s="124" t="n">
        <v>1</v>
      </c>
      <c r="CH89" s="124" t="n">
        <v>0</v>
      </c>
      <c r="CI89" s="124" t="n">
        <v>1</v>
      </c>
      <c r="CJ89" s="124" t="n">
        <v>1</v>
      </c>
      <c r="CK89" s="124" t="n">
        <v>0</v>
      </c>
      <c r="CL89" s="124" t="n">
        <v>1</v>
      </c>
      <c r="CM89" s="124" t="n">
        <v>1</v>
      </c>
      <c r="CN89" s="124" t="n">
        <v>1</v>
      </c>
      <c r="CO89" s="124" t="n">
        <v>1</v>
      </c>
      <c r="CP89" s="124" t="n">
        <v>1</v>
      </c>
      <c r="CQ89" s="124" t="n">
        <v>1</v>
      </c>
      <c r="CR89" s="124" t="n">
        <v>1</v>
      </c>
      <c r="CS89" s="124" t="n">
        <v>0</v>
      </c>
      <c r="CT89" s="124" t="n">
        <v>1</v>
      </c>
      <c r="CU89" s="118"/>
    </row>
    <row r="90" customFormat="false" ht="15.5" hidden="false" customHeight="false" outlineLevel="0" collapsed="false">
      <c r="A90" s="125" t="n">
        <v>3</v>
      </c>
      <c r="B90" s="125" t="n">
        <v>3230</v>
      </c>
      <c r="C90" s="125" t="s">
        <v>490</v>
      </c>
      <c r="D90" s="125"/>
      <c r="E90" s="125"/>
      <c r="F90" s="125"/>
      <c r="G90" s="125"/>
      <c r="H90" s="125"/>
      <c r="I90" s="125"/>
      <c r="J90" s="125"/>
      <c r="K90" s="125"/>
      <c r="L90" s="125"/>
      <c r="M90" s="125"/>
      <c r="N90" s="125" t="n">
        <v>1</v>
      </c>
      <c r="O90" s="126"/>
      <c r="P90" s="125"/>
      <c r="Q90" s="105" t="str">
        <f aca="false" t="array" ref="Q90:Q90">IFERROR(SKEW(IF(ISNUMBER(S90:CT90),S90:CT90,"")),"")</f>
        <v/>
      </c>
      <c r="R90" s="119"/>
      <c r="S90" s="124"/>
      <c r="T90" s="124"/>
      <c r="U90" s="124"/>
      <c r="V90" s="124"/>
      <c r="W90" s="124"/>
      <c r="X90" s="124"/>
      <c r="Y90" s="124"/>
      <c r="Z90" s="124"/>
      <c r="AA90" s="124"/>
      <c r="AB90" s="124"/>
      <c r="AC90" s="124"/>
      <c r="AD90" s="124"/>
      <c r="AE90" s="124"/>
      <c r="AF90" s="124"/>
      <c r="AG90" s="124"/>
      <c r="AH90" s="124"/>
      <c r="AI90" s="124"/>
      <c r="AJ90" s="124"/>
      <c r="AK90" s="124"/>
      <c r="AL90" s="124"/>
      <c r="AM90" s="124"/>
      <c r="AN90" s="124"/>
      <c r="AO90" s="124"/>
      <c r="AP90" s="124"/>
      <c r="AQ90" s="124"/>
      <c r="AR90" s="124"/>
      <c r="AS90" s="124"/>
      <c r="AT90" s="124"/>
      <c r="AU90" s="124"/>
      <c r="AV90" s="124"/>
      <c r="AW90" s="124"/>
      <c r="AX90" s="124"/>
      <c r="AY90" s="124"/>
      <c r="AZ90" s="124"/>
      <c r="BA90" s="124"/>
      <c r="BB90" s="124"/>
      <c r="BC90" s="124"/>
      <c r="BD90" s="124"/>
      <c r="BE90" s="124"/>
      <c r="BF90" s="124"/>
      <c r="BG90" s="124"/>
      <c r="BH90" s="124"/>
      <c r="BI90" s="124"/>
      <c r="BJ90" s="124"/>
      <c r="BK90" s="124"/>
      <c r="BL90" s="124"/>
      <c r="BM90" s="124"/>
      <c r="BN90" s="124"/>
      <c r="BO90" s="124"/>
      <c r="BP90" s="124"/>
      <c r="BQ90" s="124"/>
      <c r="BR90" s="124"/>
      <c r="BS90" s="124"/>
      <c r="BT90" s="124"/>
      <c r="BU90" s="124"/>
      <c r="BV90" s="124"/>
      <c r="BW90" s="124"/>
      <c r="BX90" s="124"/>
      <c r="BY90" s="124"/>
      <c r="BZ90" s="124"/>
      <c r="CA90" s="124"/>
      <c r="CB90" s="124"/>
      <c r="CC90" s="124"/>
      <c r="CD90" s="124"/>
      <c r="CE90" s="124"/>
      <c r="CF90" s="124"/>
      <c r="CG90" s="124"/>
      <c r="CH90" s="124"/>
      <c r="CI90" s="124"/>
      <c r="CJ90" s="124"/>
      <c r="CK90" s="124"/>
      <c r="CL90" s="124"/>
      <c r="CM90" s="124"/>
      <c r="CN90" s="124"/>
      <c r="CO90" s="124"/>
      <c r="CP90" s="124"/>
      <c r="CQ90" s="124"/>
      <c r="CR90" s="124"/>
      <c r="CS90" s="124"/>
      <c r="CT90" s="124"/>
      <c r="CU90" s="118"/>
    </row>
    <row r="91" customFormat="false" ht="15.5" hidden="false" customHeight="false" outlineLevel="0" collapsed="false">
      <c r="A91" s="125" t="n">
        <v>4</v>
      </c>
      <c r="B91" s="125" t="n">
        <v>3231</v>
      </c>
      <c r="C91" s="125"/>
      <c r="D91" s="125" t="s">
        <v>491</v>
      </c>
      <c r="E91" s="125" t="s">
        <v>492</v>
      </c>
      <c r="F91" s="125"/>
      <c r="G91" s="125"/>
      <c r="H91" s="125" t="s">
        <v>288</v>
      </c>
      <c r="I91" s="125"/>
      <c r="J91" s="125"/>
      <c r="K91" s="125"/>
      <c r="L91" s="125" t="s">
        <v>289</v>
      </c>
      <c r="M91" s="125" t="s">
        <v>313</v>
      </c>
      <c r="N91" s="125" t="n">
        <v>0.5</v>
      </c>
      <c r="O91" s="125"/>
      <c r="P91" s="125"/>
      <c r="Q91" s="105" t="n">
        <f aca="false" t="array" ref="Q91:Q91">IFERROR(SKEW(IF(ISNUMBER(S91:CT91),S91:CT91,"")),"")</f>
        <v>-1.27415589571923</v>
      </c>
      <c r="R91" s="119" t="n">
        <v>0.025</v>
      </c>
      <c r="S91" s="124" t="n">
        <v>3</v>
      </c>
      <c r="T91" s="124" t="n">
        <v>3</v>
      </c>
      <c r="U91" s="124" t="n">
        <v>3</v>
      </c>
      <c r="V91" s="124" t="n">
        <v>3</v>
      </c>
      <c r="W91" s="124" t="n">
        <v>3</v>
      </c>
      <c r="X91" s="124" t="n">
        <v>3</v>
      </c>
      <c r="Y91" s="124" t="n">
        <v>3</v>
      </c>
      <c r="Z91" s="124" t="n">
        <v>3</v>
      </c>
      <c r="AA91" s="124" t="n">
        <v>3</v>
      </c>
      <c r="AB91" s="124" t="n">
        <v>1</v>
      </c>
      <c r="AC91" s="124" t="n">
        <v>3</v>
      </c>
      <c r="AD91" s="124" t="n">
        <v>2</v>
      </c>
      <c r="AE91" s="124" t="n">
        <v>1</v>
      </c>
      <c r="AF91" s="124" t="n">
        <v>3</v>
      </c>
      <c r="AG91" s="124" t="n">
        <v>3</v>
      </c>
      <c r="AH91" s="124" t="n">
        <v>1</v>
      </c>
      <c r="AI91" s="124" t="n">
        <v>3</v>
      </c>
      <c r="AJ91" s="124" t="n">
        <v>3</v>
      </c>
      <c r="AK91" s="124" t="n">
        <v>1</v>
      </c>
      <c r="AL91" s="124" t="n">
        <v>3</v>
      </c>
      <c r="AM91" s="124" t="n">
        <v>3</v>
      </c>
      <c r="AN91" s="124" t="n">
        <v>3</v>
      </c>
      <c r="AO91" s="124" t="n">
        <v>3</v>
      </c>
      <c r="AP91" s="124" t="n">
        <v>3</v>
      </c>
      <c r="AQ91" s="124" t="n">
        <v>3</v>
      </c>
      <c r="AR91" s="124" t="n">
        <v>2</v>
      </c>
      <c r="AS91" s="124" t="n">
        <v>3</v>
      </c>
      <c r="AT91" s="124" t="n">
        <v>2</v>
      </c>
      <c r="AU91" s="124" t="n">
        <v>1</v>
      </c>
      <c r="AV91" s="124" t="n">
        <v>3</v>
      </c>
      <c r="AW91" s="124" t="n">
        <v>1</v>
      </c>
      <c r="AX91" s="124" t="n">
        <v>3</v>
      </c>
      <c r="AY91" s="124" t="n">
        <v>2.45</v>
      </c>
      <c r="AZ91" s="124" t="n">
        <v>3</v>
      </c>
      <c r="BA91" s="124" t="n">
        <v>3</v>
      </c>
      <c r="BB91" s="124" t="n">
        <v>3</v>
      </c>
      <c r="BC91" s="124" t="n">
        <v>3</v>
      </c>
      <c r="BD91" s="124" t="n">
        <v>3</v>
      </c>
      <c r="BE91" s="124" t="n">
        <v>3</v>
      </c>
      <c r="BF91" s="124" t="n">
        <v>2</v>
      </c>
      <c r="BG91" s="124" t="n">
        <v>3</v>
      </c>
      <c r="BH91" s="124" t="n">
        <v>3</v>
      </c>
      <c r="BI91" s="124" t="n">
        <v>3</v>
      </c>
      <c r="BJ91" s="124" t="n">
        <v>3</v>
      </c>
      <c r="BK91" s="124" t="n">
        <v>3</v>
      </c>
      <c r="BL91" s="124" t="n">
        <v>1</v>
      </c>
      <c r="BM91" s="124" t="n">
        <v>1</v>
      </c>
      <c r="BN91" s="124" t="n">
        <v>1</v>
      </c>
      <c r="BO91" s="124" t="n">
        <v>3</v>
      </c>
      <c r="BP91" s="124" t="n">
        <v>3</v>
      </c>
      <c r="BQ91" s="124" t="n">
        <v>3</v>
      </c>
      <c r="BR91" s="124" t="n">
        <v>3</v>
      </c>
      <c r="BS91" s="124" t="n">
        <v>1</v>
      </c>
      <c r="BT91" s="124" t="n">
        <v>3</v>
      </c>
      <c r="BU91" s="124" t="n">
        <v>1</v>
      </c>
      <c r="BV91" s="124" t="n">
        <v>3</v>
      </c>
      <c r="BW91" s="124" t="n">
        <v>2.33</v>
      </c>
      <c r="BX91" s="124"/>
      <c r="BY91" s="124" t="n">
        <v>3</v>
      </c>
      <c r="BZ91" s="124" t="n">
        <v>3</v>
      </c>
      <c r="CA91" s="124" t="n">
        <v>2</v>
      </c>
      <c r="CB91" s="124" t="n">
        <v>2</v>
      </c>
      <c r="CC91" s="124" t="n">
        <v>3</v>
      </c>
      <c r="CD91" s="124" t="n">
        <v>1</v>
      </c>
      <c r="CE91" s="124" t="n">
        <v>3</v>
      </c>
      <c r="CF91" s="124" t="n">
        <v>3</v>
      </c>
      <c r="CG91" s="124" t="n">
        <v>1</v>
      </c>
      <c r="CH91" s="124" t="n">
        <v>3</v>
      </c>
      <c r="CI91" s="124" t="n">
        <v>3</v>
      </c>
      <c r="CJ91" s="124" t="n">
        <v>3</v>
      </c>
      <c r="CK91" s="124" t="n">
        <v>2</v>
      </c>
      <c r="CL91" s="124" t="n">
        <v>3</v>
      </c>
      <c r="CM91" s="124" t="n">
        <v>3</v>
      </c>
      <c r="CN91" s="124"/>
      <c r="CO91" s="124" t="n">
        <v>2.5</v>
      </c>
      <c r="CP91" s="124" t="n">
        <v>3</v>
      </c>
      <c r="CQ91" s="124" t="n">
        <v>3</v>
      </c>
      <c r="CR91" s="124" t="n">
        <v>2</v>
      </c>
      <c r="CS91" s="124" t="n">
        <v>2</v>
      </c>
      <c r="CT91" s="124" t="n">
        <v>3</v>
      </c>
      <c r="CU91" s="118"/>
    </row>
    <row r="92" customFormat="false" ht="15.5" hidden="false" customHeight="false" outlineLevel="0" collapsed="false">
      <c r="A92" s="125" t="n">
        <v>4</v>
      </c>
      <c r="B92" s="125" t="n">
        <v>3232</v>
      </c>
      <c r="C92" s="125"/>
      <c r="D92" s="125" t="s">
        <v>493</v>
      </c>
      <c r="E92" s="125" t="s">
        <v>494</v>
      </c>
      <c r="F92" s="125"/>
      <c r="G92" s="125"/>
      <c r="H92" s="125" t="s">
        <v>288</v>
      </c>
      <c r="I92" s="125"/>
      <c r="J92" s="125"/>
      <c r="K92" s="125"/>
      <c r="L92" s="125" t="s">
        <v>289</v>
      </c>
      <c r="M92" s="125" t="s">
        <v>313</v>
      </c>
      <c r="N92" s="125" t="n">
        <v>0.5</v>
      </c>
      <c r="O92" s="125"/>
      <c r="P92" s="125"/>
      <c r="Q92" s="105" t="n">
        <f aca="false" t="array" ref="Q92:Q92">IFERROR(SKEW(IF(ISNUMBER(S92:CT92),S92:CT92,"")),"")</f>
        <v>-1.28292104350394</v>
      </c>
      <c r="R92" s="119" t="n">
        <v>0</v>
      </c>
      <c r="S92" s="124" t="n">
        <v>2.67</v>
      </c>
      <c r="T92" s="124" t="n">
        <v>2.93</v>
      </c>
      <c r="U92" s="124" t="n">
        <v>3</v>
      </c>
      <c r="V92" s="124" t="n">
        <v>2.57</v>
      </c>
      <c r="W92" s="124" t="n">
        <v>2.54</v>
      </c>
      <c r="X92" s="124" t="n">
        <v>3</v>
      </c>
      <c r="Y92" s="124" t="n">
        <v>2.2</v>
      </c>
      <c r="Z92" s="124" t="n">
        <v>3</v>
      </c>
      <c r="AA92" s="124"/>
      <c r="AB92" s="124" t="n">
        <v>2.86</v>
      </c>
      <c r="AC92" s="124" t="n">
        <v>3</v>
      </c>
      <c r="AD92" s="124" t="n">
        <v>1.53</v>
      </c>
      <c r="AE92" s="124" t="n">
        <v>1.67</v>
      </c>
      <c r="AF92" s="124" t="n">
        <v>2.85</v>
      </c>
      <c r="AG92" s="124" t="n">
        <v>2.27</v>
      </c>
      <c r="AH92" s="124" t="n">
        <v>3</v>
      </c>
      <c r="AI92" s="124" t="n">
        <v>2.71</v>
      </c>
      <c r="AJ92" s="124" t="n">
        <v>2.73</v>
      </c>
      <c r="AK92" s="124" t="n">
        <v>2</v>
      </c>
      <c r="AL92" s="124" t="n">
        <v>2.17</v>
      </c>
      <c r="AM92" s="124" t="n">
        <v>2.86</v>
      </c>
      <c r="AN92" s="124" t="n">
        <v>2.58</v>
      </c>
      <c r="AO92" s="124" t="n">
        <v>2.83</v>
      </c>
      <c r="AP92" s="124" t="n">
        <v>2.27</v>
      </c>
      <c r="AQ92" s="124" t="n">
        <v>2.87</v>
      </c>
      <c r="AR92" s="124" t="n">
        <v>3</v>
      </c>
      <c r="AS92" s="124" t="n">
        <v>3</v>
      </c>
      <c r="AT92" s="124" t="n">
        <v>1.36</v>
      </c>
      <c r="AU92" s="124" t="n">
        <v>2.47</v>
      </c>
      <c r="AV92" s="124" t="n">
        <v>2.6</v>
      </c>
      <c r="AW92" s="124" t="n">
        <v>1.93</v>
      </c>
      <c r="AX92" s="124" t="n">
        <v>2.67</v>
      </c>
      <c r="AY92" s="124" t="n">
        <v>2.29</v>
      </c>
      <c r="AZ92" s="124" t="n">
        <v>2.69</v>
      </c>
      <c r="BA92" s="124" t="n">
        <v>3</v>
      </c>
      <c r="BB92" s="124" t="n">
        <v>2.54</v>
      </c>
      <c r="BC92" s="124" t="n">
        <v>2.67</v>
      </c>
      <c r="BD92" s="124" t="n">
        <v>2.73</v>
      </c>
      <c r="BE92" s="124" t="n">
        <v>2.73</v>
      </c>
      <c r="BF92" s="124" t="n">
        <v>1</v>
      </c>
      <c r="BG92" s="124" t="n">
        <v>2.8</v>
      </c>
      <c r="BH92" s="124" t="n">
        <v>2.67</v>
      </c>
      <c r="BI92" s="124" t="n">
        <v>2.85</v>
      </c>
      <c r="BJ92" s="124" t="n">
        <v>2.73</v>
      </c>
      <c r="BK92" s="124" t="n">
        <v>2.67</v>
      </c>
      <c r="BL92" s="124" t="n">
        <v>1.93</v>
      </c>
      <c r="BM92" s="124" t="n">
        <v>2.47</v>
      </c>
      <c r="BN92" s="124" t="n">
        <v>1.46</v>
      </c>
      <c r="BO92" s="124" t="n">
        <v>2.83</v>
      </c>
      <c r="BP92" s="124" t="n">
        <v>2.73</v>
      </c>
      <c r="BQ92" s="124" t="n">
        <v>3</v>
      </c>
      <c r="BR92" s="124" t="n">
        <v>2.87</v>
      </c>
      <c r="BS92" s="124" t="n">
        <v>2.25</v>
      </c>
      <c r="BT92" s="124" t="n">
        <v>2.62</v>
      </c>
      <c r="BU92" s="124" t="n">
        <v>1.93</v>
      </c>
      <c r="BV92" s="124" t="n">
        <v>3</v>
      </c>
      <c r="BW92" s="124" t="n">
        <v>2.8</v>
      </c>
      <c r="BX92" s="124" t="n">
        <v>1.29</v>
      </c>
      <c r="BY92" s="124" t="n">
        <v>3</v>
      </c>
      <c r="BZ92" s="124" t="n">
        <v>2.6</v>
      </c>
      <c r="CA92" s="124" t="n">
        <v>1.55</v>
      </c>
      <c r="CB92" s="124" t="n">
        <v>2.7</v>
      </c>
      <c r="CC92" s="124" t="n">
        <v>2.2</v>
      </c>
      <c r="CD92" s="124" t="n">
        <v>1</v>
      </c>
      <c r="CE92" s="124" t="n">
        <v>2.8</v>
      </c>
      <c r="CF92" s="124" t="n">
        <v>3</v>
      </c>
      <c r="CG92" s="124" t="n">
        <v>2.13</v>
      </c>
      <c r="CH92" s="124" t="n">
        <v>1.53</v>
      </c>
      <c r="CI92" s="124" t="n">
        <v>2.69</v>
      </c>
      <c r="CJ92" s="124" t="n">
        <v>2.86</v>
      </c>
      <c r="CK92" s="124" t="n">
        <v>1.83</v>
      </c>
      <c r="CL92" s="124" t="n">
        <v>2.58</v>
      </c>
      <c r="CM92" s="124" t="n">
        <v>1</v>
      </c>
      <c r="CN92" s="124" t="n">
        <v>3</v>
      </c>
      <c r="CO92" s="124" t="n">
        <v>2.6</v>
      </c>
      <c r="CP92" s="124" t="n">
        <v>2.73</v>
      </c>
      <c r="CQ92" s="124" t="n">
        <v>3</v>
      </c>
      <c r="CR92" s="124" t="n">
        <v>1</v>
      </c>
      <c r="CS92" s="124" t="n">
        <v>2.54</v>
      </c>
      <c r="CT92" s="124" t="n">
        <v>2.33</v>
      </c>
      <c r="CU92" s="118"/>
    </row>
    <row r="93" customFormat="false" ht="15.5" hidden="false" customHeight="false" outlineLevel="0" collapsed="false">
      <c r="A93" s="125" t="n">
        <v>3</v>
      </c>
      <c r="B93" s="125" t="n">
        <v>3240</v>
      </c>
      <c r="C93" s="125" t="s">
        <v>495</v>
      </c>
      <c r="D93" s="125"/>
      <c r="E93" s="125"/>
      <c r="F93" s="125"/>
      <c r="G93" s="125"/>
      <c r="H93" s="125"/>
      <c r="I93" s="125"/>
      <c r="J93" s="125"/>
      <c r="K93" s="125"/>
      <c r="L93" s="125"/>
      <c r="M93" s="125"/>
      <c r="N93" s="125" t="n">
        <v>1</v>
      </c>
      <c r="O93" s="126"/>
      <c r="P93" s="125"/>
      <c r="Q93" s="105" t="str">
        <f aca="false" t="array" ref="Q93:Q93">IFERROR(SKEW(IF(ISNUMBER(S93:CT93),S93:CT93,"")),"")</f>
        <v/>
      </c>
      <c r="R93" s="119"/>
      <c r="S93" s="124"/>
      <c r="T93" s="124"/>
      <c r="U93" s="124"/>
      <c r="V93" s="124"/>
      <c r="W93" s="124"/>
      <c r="X93" s="124"/>
      <c r="Y93" s="124"/>
      <c r="Z93" s="124"/>
      <c r="AA93" s="124"/>
      <c r="AB93" s="124"/>
      <c r="AC93" s="124"/>
      <c r="AD93" s="124"/>
      <c r="AE93" s="124"/>
      <c r="AF93" s="124"/>
      <c r="AG93" s="124"/>
      <c r="AH93" s="124"/>
      <c r="AI93" s="124"/>
      <c r="AJ93" s="124"/>
      <c r="AK93" s="124"/>
      <c r="AL93" s="124"/>
      <c r="AM93" s="124"/>
      <c r="AN93" s="124"/>
      <c r="AO93" s="124"/>
      <c r="AP93" s="124"/>
      <c r="AQ93" s="124"/>
      <c r="AR93" s="124"/>
      <c r="AS93" s="124"/>
      <c r="AT93" s="124"/>
      <c r="AU93" s="124"/>
      <c r="AV93" s="124"/>
      <c r="AW93" s="124"/>
      <c r="AX93" s="124"/>
      <c r="AY93" s="124"/>
      <c r="AZ93" s="124"/>
      <c r="BA93" s="124"/>
      <c r="BB93" s="124"/>
      <c r="BC93" s="124"/>
      <c r="BD93" s="124"/>
      <c r="BE93" s="124"/>
      <c r="BF93" s="124"/>
      <c r="BG93" s="124"/>
      <c r="BH93" s="124"/>
      <c r="BI93" s="124"/>
      <c r="BJ93" s="124"/>
      <c r="BK93" s="124"/>
      <c r="BL93" s="124"/>
      <c r="BM93" s="124"/>
      <c r="BN93" s="124"/>
      <c r="BO93" s="124"/>
      <c r="BP93" s="124"/>
      <c r="BQ93" s="124"/>
      <c r="BR93" s="124"/>
      <c r="BS93" s="124"/>
      <c r="BT93" s="124"/>
      <c r="BU93" s="124"/>
      <c r="BV93" s="124"/>
      <c r="BW93" s="124"/>
      <c r="BX93" s="124"/>
      <c r="BY93" s="124"/>
      <c r="BZ93" s="124"/>
      <c r="CA93" s="124"/>
      <c r="CB93" s="124"/>
      <c r="CC93" s="124"/>
      <c r="CD93" s="124"/>
      <c r="CE93" s="124"/>
      <c r="CF93" s="124"/>
      <c r="CG93" s="124"/>
      <c r="CH93" s="124"/>
      <c r="CI93" s="124"/>
      <c r="CJ93" s="124"/>
      <c r="CK93" s="124"/>
      <c r="CL93" s="124"/>
      <c r="CM93" s="124"/>
      <c r="CN93" s="124"/>
      <c r="CO93" s="124"/>
      <c r="CP93" s="124"/>
      <c r="CQ93" s="124"/>
      <c r="CR93" s="124"/>
      <c r="CS93" s="124"/>
      <c r="CT93" s="124"/>
      <c r="CU93" s="118"/>
    </row>
    <row r="94" customFormat="false" ht="15.5" hidden="false" customHeight="false" outlineLevel="0" collapsed="false">
      <c r="A94" s="125" t="n">
        <v>4</v>
      </c>
      <c r="B94" s="125" t="n">
        <v>3241</v>
      </c>
      <c r="C94" s="125"/>
      <c r="D94" s="125" t="s">
        <v>496</v>
      </c>
      <c r="E94" s="125" t="s">
        <v>497</v>
      </c>
      <c r="F94" s="125"/>
      <c r="G94" s="125"/>
      <c r="H94" s="125" t="s">
        <v>288</v>
      </c>
      <c r="I94" s="125"/>
      <c r="J94" s="125"/>
      <c r="K94" s="125"/>
      <c r="L94" s="125" t="s">
        <v>289</v>
      </c>
      <c r="M94" s="125" t="s">
        <v>394</v>
      </c>
      <c r="N94" s="125" t="n">
        <v>0.5</v>
      </c>
      <c r="O94" s="125"/>
      <c r="P94" s="125"/>
      <c r="Q94" s="105" t="n">
        <f aca="false" t="array" ref="Q94:Q94">IFERROR(SKEW(IF(ISNUMBER(S94:CT94),S94:CT94,"")),"")</f>
        <v>-0.425503070478281</v>
      </c>
      <c r="R94" s="119" t="n">
        <v>0.012</v>
      </c>
      <c r="S94" s="124" t="n">
        <v>3.5</v>
      </c>
      <c r="T94" s="124" t="n">
        <v>3.33</v>
      </c>
      <c r="U94" s="124" t="n">
        <v>5</v>
      </c>
      <c r="V94" s="124" t="n">
        <v>4</v>
      </c>
      <c r="W94" s="124" t="n">
        <v>5</v>
      </c>
      <c r="X94" s="124" t="n">
        <v>5</v>
      </c>
      <c r="Y94" s="124" t="n">
        <v>5</v>
      </c>
      <c r="Z94" s="124" t="n">
        <v>3</v>
      </c>
      <c r="AA94" s="124" t="n">
        <v>5</v>
      </c>
      <c r="AB94" s="124" t="n">
        <v>5</v>
      </c>
      <c r="AC94" s="124" t="n">
        <v>5</v>
      </c>
      <c r="AD94" s="124" t="n">
        <v>3</v>
      </c>
      <c r="AE94" s="124" t="n">
        <v>2</v>
      </c>
      <c r="AF94" s="124" t="n">
        <v>3</v>
      </c>
      <c r="AG94" s="124" t="n">
        <v>4</v>
      </c>
      <c r="AH94" s="124" t="n">
        <v>5</v>
      </c>
      <c r="AI94" s="124" t="n">
        <v>4</v>
      </c>
      <c r="AJ94" s="124" t="n">
        <v>5</v>
      </c>
      <c r="AK94" s="124" t="n">
        <v>6</v>
      </c>
      <c r="AL94" s="124" t="n">
        <v>5</v>
      </c>
      <c r="AM94" s="124" t="n">
        <v>6</v>
      </c>
      <c r="AN94" s="124" t="n">
        <v>5</v>
      </c>
      <c r="AO94" s="124" t="n">
        <v>5</v>
      </c>
      <c r="AP94" s="124" t="n">
        <v>4</v>
      </c>
      <c r="AQ94" s="124" t="n">
        <v>5</v>
      </c>
      <c r="AR94" s="124" t="n">
        <v>4</v>
      </c>
      <c r="AS94" s="124" t="n">
        <v>4</v>
      </c>
      <c r="AT94" s="124" t="n">
        <v>2</v>
      </c>
      <c r="AU94" s="124" t="n">
        <v>5</v>
      </c>
      <c r="AV94" s="124" t="n">
        <v>3</v>
      </c>
      <c r="AW94" s="124" t="n">
        <v>3</v>
      </c>
      <c r="AX94" s="124" t="n">
        <v>4</v>
      </c>
      <c r="AY94" s="124" t="n">
        <v>4.27</v>
      </c>
      <c r="AZ94" s="124" t="n">
        <v>5</v>
      </c>
      <c r="BA94" s="124" t="n">
        <v>5</v>
      </c>
      <c r="BB94" s="124" t="n">
        <v>4</v>
      </c>
      <c r="BC94" s="124" t="n">
        <v>4.5</v>
      </c>
      <c r="BD94" s="124" t="n">
        <v>4.5</v>
      </c>
      <c r="BE94" s="124"/>
      <c r="BF94" s="124" t="n">
        <v>2</v>
      </c>
      <c r="BG94" s="124" t="n">
        <v>4</v>
      </c>
      <c r="BH94" s="124" t="n">
        <v>3</v>
      </c>
      <c r="BI94" s="124" t="n">
        <v>3</v>
      </c>
      <c r="BJ94" s="124" t="n">
        <v>6</v>
      </c>
      <c r="BK94" s="124" t="n">
        <v>2</v>
      </c>
      <c r="BL94" s="124" t="n">
        <v>5</v>
      </c>
      <c r="BM94" s="124" t="n">
        <v>3.5</v>
      </c>
      <c r="BN94" s="124" t="n">
        <v>2</v>
      </c>
      <c r="BO94" s="124" t="n">
        <v>6</v>
      </c>
      <c r="BP94" s="124" t="n">
        <v>5.5</v>
      </c>
      <c r="BQ94" s="124" t="n">
        <v>5</v>
      </c>
      <c r="BR94" s="124" t="n">
        <v>4</v>
      </c>
      <c r="BS94" s="124" t="n">
        <v>3</v>
      </c>
      <c r="BT94" s="124" t="n">
        <v>4</v>
      </c>
      <c r="BU94" s="124" t="n">
        <v>3</v>
      </c>
      <c r="BV94" s="124" t="n">
        <v>3</v>
      </c>
      <c r="BW94" s="124" t="n">
        <v>4</v>
      </c>
      <c r="BX94" s="124" t="n">
        <v>2</v>
      </c>
      <c r="BY94" s="124" t="n">
        <v>5</v>
      </c>
      <c r="BZ94" s="124" t="n">
        <v>3</v>
      </c>
      <c r="CA94" s="124" t="n">
        <v>2</v>
      </c>
      <c r="CB94" s="124" t="n">
        <v>4.5</v>
      </c>
      <c r="CC94" s="124" t="n">
        <v>5</v>
      </c>
      <c r="CD94" s="124" t="n">
        <v>1</v>
      </c>
      <c r="CE94" s="124" t="n">
        <v>4</v>
      </c>
      <c r="CF94" s="124" t="n">
        <v>4</v>
      </c>
      <c r="CG94" s="124" t="n">
        <v>4.5</v>
      </c>
      <c r="CH94" s="124" t="n">
        <v>5</v>
      </c>
      <c r="CI94" s="124" t="n">
        <v>5</v>
      </c>
      <c r="CJ94" s="124" t="n">
        <v>5</v>
      </c>
      <c r="CK94" s="124" t="n">
        <v>2</v>
      </c>
      <c r="CL94" s="124" t="n">
        <v>3</v>
      </c>
      <c r="CM94" s="124" t="n">
        <v>5</v>
      </c>
      <c r="CN94" s="124" t="n">
        <v>5</v>
      </c>
      <c r="CO94" s="124" t="n">
        <v>3.5</v>
      </c>
      <c r="CP94" s="124" t="n">
        <v>3.5</v>
      </c>
      <c r="CQ94" s="124" t="n">
        <v>6</v>
      </c>
      <c r="CR94" s="124" t="n">
        <v>2</v>
      </c>
      <c r="CS94" s="124" t="n">
        <v>4</v>
      </c>
      <c r="CT94" s="124" t="n">
        <v>3</v>
      </c>
      <c r="CU94" s="118"/>
    </row>
    <row r="95" customFormat="false" ht="15.5" hidden="false" customHeight="false" outlineLevel="0" collapsed="false">
      <c r="A95" s="121" t="n">
        <v>1</v>
      </c>
      <c r="B95" s="121" t="n">
        <v>4000</v>
      </c>
      <c r="C95" s="121"/>
      <c r="D95" s="121" t="s">
        <v>498</v>
      </c>
      <c r="E95" s="121" t="s">
        <v>499</v>
      </c>
      <c r="F95" s="121"/>
      <c r="G95" s="121"/>
      <c r="H95" s="121"/>
      <c r="I95" s="121"/>
      <c r="J95" s="121"/>
      <c r="K95" s="121"/>
      <c r="L95" s="121"/>
      <c r="M95" s="121"/>
      <c r="N95" s="121" t="n">
        <v>1</v>
      </c>
      <c r="O95" s="121"/>
      <c r="P95" s="121"/>
      <c r="Q95" s="121" t="s">
        <v>282</v>
      </c>
      <c r="R95" s="121"/>
      <c r="S95" s="121"/>
      <c r="T95" s="121"/>
      <c r="U95" s="121"/>
      <c r="V95" s="121"/>
      <c r="W95" s="121"/>
      <c r="X95" s="121"/>
      <c r="Y95" s="121"/>
      <c r="Z95" s="121"/>
      <c r="AA95" s="121"/>
      <c r="AB95" s="121"/>
      <c r="AC95" s="121"/>
      <c r="AD95" s="121"/>
      <c r="AE95" s="121"/>
      <c r="AF95" s="121"/>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row>
    <row r="96" customFormat="false" ht="15.5" hidden="false" customHeight="false" outlineLevel="0" collapsed="false">
      <c r="A96" s="122" t="n">
        <v>2</v>
      </c>
      <c r="B96" s="122" t="n">
        <v>4100</v>
      </c>
      <c r="C96" s="122"/>
      <c r="D96" s="122" t="s">
        <v>500</v>
      </c>
      <c r="E96" s="122" t="s">
        <v>501</v>
      </c>
      <c r="F96" s="122"/>
      <c r="G96" s="122"/>
      <c r="H96" s="122"/>
      <c r="I96" s="122"/>
      <c r="J96" s="122"/>
      <c r="K96" s="122"/>
      <c r="L96" s="122"/>
      <c r="M96" s="122"/>
      <c r="N96" s="122" t="n">
        <v>1</v>
      </c>
      <c r="O96" s="122"/>
      <c r="P96" s="122"/>
      <c r="Q96" s="122" t="s">
        <v>282</v>
      </c>
      <c r="R96" s="122"/>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c r="AX96" s="123"/>
      <c r="AY96" s="123"/>
      <c r="AZ96" s="123"/>
      <c r="BA96" s="123"/>
      <c r="BB96" s="123"/>
      <c r="BC96" s="123"/>
      <c r="BD96" s="123"/>
      <c r="BE96" s="123"/>
      <c r="BF96" s="123"/>
      <c r="BG96" s="123"/>
      <c r="BH96" s="123"/>
      <c r="BI96" s="123"/>
      <c r="BJ96" s="123"/>
      <c r="BK96" s="123"/>
      <c r="BL96" s="123"/>
      <c r="BM96" s="123"/>
      <c r="BN96" s="123"/>
      <c r="BO96" s="123"/>
      <c r="BP96" s="123"/>
      <c r="BQ96" s="123"/>
      <c r="BR96" s="123"/>
      <c r="BS96" s="123"/>
      <c r="BT96" s="123"/>
      <c r="BU96" s="123"/>
      <c r="BV96" s="123"/>
      <c r="BW96" s="123"/>
      <c r="BX96" s="123"/>
      <c r="BY96" s="123"/>
      <c r="BZ96" s="123"/>
      <c r="CA96" s="123"/>
      <c r="CB96" s="123"/>
      <c r="CC96" s="123"/>
      <c r="CD96" s="123"/>
      <c r="CE96" s="123"/>
      <c r="CF96" s="123"/>
      <c r="CG96" s="123"/>
      <c r="CH96" s="123"/>
      <c r="CI96" s="123"/>
      <c r="CJ96" s="123"/>
      <c r="CK96" s="122"/>
      <c r="CL96" s="122"/>
      <c r="CM96" s="122"/>
      <c r="CN96" s="122"/>
      <c r="CO96" s="122"/>
      <c r="CP96" s="122"/>
      <c r="CQ96" s="122"/>
      <c r="CR96" s="122"/>
      <c r="CS96" s="122"/>
      <c r="CT96" s="122"/>
      <c r="CU96" s="122"/>
    </row>
    <row r="97" customFormat="false" ht="15.5" hidden="false" customHeight="false" outlineLevel="0" collapsed="false">
      <c r="A97" s="118" t="n">
        <v>3</v>
      </c>
      <c r="B97" s="118" t="n">
        <v>4110</v>
      </c>
      <c r="C97" s="118" t="s">
        <v>502</v>
      </c>
      <c r="D97" s="118"/>
      <c r="E97" s="118"/>
      <c r="F97" s="118"/>
      <c r="G97" s="118"/>
      <c r="H97" s="118"/>
      <c r="I97" s="118"/>
      <c r="J97" s="118"/>
      <c r="K97" s="118"/>
      <c r="L97" s="118"/>
      <c r="M97" s="118"/>
      <c r="N97" s="118" t="n">
        <v>1</v>
      </c>
      <c r="O97" s="118"/>
      <c r="P97" s="118"/>
      <c r="Q97" s="105" t="str">
        <f aca="false" t="array" ref="Q97:Q97">IFERROR(SKEW(IF(ISNUMBER(S97:CT97),S97:CT97,"")),"")</f>
        <v/>
      </c>
      <c r="R97" s="118"/>
      <c r="S97" s="124"/>
      <c r="T97" s="124"/>
      <c r="U97" s="124"/>
      <c r="V97" s="124"/>
      <c r="W97" s="124"/>
      <c r="X97" s="124"/>
      <c r="Y97" s="124"/>
      <c r="Z97" s="124"/>
      <c r="AA97" s="124"/>
      <c r="AB97" s="124"/>
      <c r="AC97" s="124"/>
      <c r="AD97" s="124"/>
      <c r="AE97" s="124"/>
      <c r="AF97" s="124"/>
      <c r="AG97" s="124"/>
      <c r="AH97" s="124"/>
      <c r="AI97" s="124"/>
      <c r="AJ97" s="124"/>
      <c r="AK97" s="124"/>
      <c r="AL97" s="124"/>
      <c r="AM97" s="124"/>
      <c r="AN97" s="124"/>
      <c r="AO97" s="124"/>
      <c r="AP97" s="124"/>
      <c r="AQ97" s="124"/>
      <c r="AR97" s="124"/>
      <c r="AS97" s="124"/>
      <c r="AT97" s="124"/>
      <c r="AU97" s="124"/>
      <c r="AV97" s="124"/>
      <c r="AW97" s="124"/>
      <c r="AX97" s="124"/>
      <c r="AY97" s="124"/>
      <c r="AZ97" s="124"/>
      <c r="BA97" s="124"/>
      <c r="BB97" s="124"/>
      <c r="BC97" s="124"/>
      <c r="BD97" s="124"/>
      <c r="BE97" s="124"/>
      <c r="BF97" s="124"/>
      <c r="BG97" s="124"/>
      <c r="BH97" s="124"/>
      <c r="BI97" s="124"/>
      <c r="BJ97" s="124"/>
      <c r="BK97" s="124"/>
      <c r="BL97" s="124"/>
      <c r="BM97" s="124"/>
      <c r="BN97" s="124"/>
      <c r="BO97" s="124"/>
      <c r="BP97" s="124"/>
      <c r="BQ97" s="124"/>
      <c r="BR97" s="124"/>
      <c r="BS97" s="124"/>
      <c r="BT97" s="124"/>
      <c r="BU97" s="124"/>
      <c r="BV97" s="124"/>
      <c r="BW97" s="124"/>
      <c r="BX97" s="124"/>
      <c r="BY97" s="124"/>
      <c r="BZ97" s="124"/>
      <c r="CA97" s="124"/>
      <c r="CB97" s="124"/>
      <c r="CC97" s="124"/>
      <c r="CD97" s="124"/>
      <c r="CE97" s="124"/>
      <c r="CF97" s="124"/>
      <c r="CG97" s="124"/>
      <c r="CH97" s="124"/>
      <c r="CI97" s="124"/>
      <c r="CJ97" s="124"/>
      <c r="CK97" s="118"/>
      <c r="CL97" s="118"/>
      <c r="CM97" s="118"/>
      <c r="CN97" s="118"/>
      <c r="CO97" s="118"/>
      <c r="CP97" s="118"/>
      <c r="CQ97" s="118"/>
      <c r="CR97" s="118"/>
      <c r="CS97" s="118"/>
      <c r="CT97" s="118"/>
      <c r="CU97" s="118"/>
    </row>
    <row r="98" customFormat="false" ht="15.5" hidden="false" customHeight="false" outlineLevel="0" collapsed="false">
      <c r="A98" s="118" t="n">
        <v>4</v>
      </c>
      <c r="B98" s="118" t="n">
        <v>4111</v>
      </c>
      <c r="C98" s="118"/>
      <c r="D98" s="118" t="s">
        <v>503</v>
      </c>
      <c r="E98" s="118"/>
      <c r="F98" s="118" t="s">
        <v>504</v>
      </c>
      <c r="G98" s="118"/>
      <c r="H98" s="118" t="s">
        <v>505</v>
      </c>
      <c r="I98" s="118"/>
      <c r="J98" s="118"/>
      <c r="K98" s="118" t="s">
        <v>506</v>
      </c>
      <c r="L98" s="118" t="s">
        <v>289</v>
      </c>
      <c r="M98" s="118" t="s">
        <v>209</v>
      </c>
      <c r="N98" s="118" t="n">
        <v>1</v>
      </c>
      <c r="O98" s="128" t="s">
        <v>507</v>
      </c>
      <c r="P98" s="129"/>
      <c r="Q98" s="105" t="n">
        <f aca="false" t="array" ref="Q98:Q98">IFERROR(SKEW(IF(ISNUMBER(S98:CT98),S98:CT98,"")),"")</f>
        <v>3.41517245658148</v>
      </c>
      <c r="R98" s="119" t="n">
        <v>0</v>
      </c>
      <c r="S98" s="124" t="n">
        <v>97</v>
      </c>
      <c r="T98" s="124" t="n">
        <v>82</v>
      </c>
      <c r="U98" s="124" t="n">
        <v>82</v>
      </c>
      <c r="V98" s="124" t="n">
        <v>94</v>
      </c>
      <c r="W98" s="124" t="n">
        <v>35</v>
      </c>
      <c r="X98" s="124" t="n">
        <v>18</v>
      </c>
      <c r="Y98" s="124" t="n">
        <v>80</v>
      </c>
      <c r="Z98" s="124" t="n">
        <v>75</v>
      </c>
      <c r="AA98" s="124" t="n">
        <v>75</v>
      </c>
      <c r="AB98" s="124" t="n">
        <v>64</v>
      </c>
      <c r="AC98" s="124" t="n">
        <v>88</v>
      </c>
      <c r="AD98" s="124" t="n">
        <v>42</v>
      </c>
      <c r="AE98" s="124" t="n">
        <v>55</v>
      </c>
      <c r="AF98" s="124" t="n">
        <v>52</v>
      </c>
      <c r="AG98" s="124" t="n">
        <v>60</v>
      </c>
      <c r="AH98" s="124" t="n">
        <v>89</v>
      </c>
      <c r="AI98" s="124" t="n">
        <v>143</v>
      </c>
      <c r="AJ98" s="124" t="n">
        <v>112</v>
      </c>
      <c r="AK98" s="124" t="n">
        <v>35</v>
      </c>
      <c r="AL98" s="124" t="n">
        <v>76</v>
      </c>
      <c r="AM98" s="124" t="n">
        <v>60</v>
      </c>
      <c r="AN98" s="124" t="n">
        <v>103</v>
      </c>
      <c r="AO98" s="124" t="n">
        <v>40</v>
      </c>
      <c r="AP98" s="124" t="n">
        <v>108</v>
      </c>
      <c r="AQ98" s="124" t="n">
        <v>185</v>
      </c>
      <c r="AR98" s="124" t="n">
        <v>106</v>
      </c>
      <c r="AS98" s="124" t="n">
        <v>61</v>
      </c>
      <c r="AT98" s="124" t="n">
        <v>56</v>
      </c>
      <c r="AU98" s="124" t="n">
        <v>150</v>
      </c>
      <c r="AV98" s="124" t="n">
        <v>37</v>
      </c>
      <c r="AW98" s="124" t="n">
        <v>110</v>
      </c>
      <c r="AX98" s="124" t="n">
        <v>50</v>
      </c>
      <c r="AY98" s="124" t="n">
        <v>54</v>
      </c>
      <c r="AZ98" s="124" t="n">
        <v>64</v>
      </c>
      <c r="BA98" s="124" t="n">
        <v>123</v>
      </c>
      <c r="BB98" s="124" t="n">
        <v>42</v>
      </c>
      <c r="BC98" s="124" t="n">
        <v>67</v>
      </c>
      <c r="BD98" s="124" t="n">
        <v>62</v>
      </c>
      <c r="BE98" s="124" t="n">
        <v>63</v>
      </c>
      <c r="BF98" s="124" t="n">
        <v>71</v>
      </c>
      <c r="BG98" s="124" t="n">
        <v>65</v>
      </c>
      <c r="BH98" s="124" t="n">
        <v>47</v>
      </c>
      <c r="BI98" s="124" t="n">
        <v>65</v>
      </c>
      <c r="BJ98" s="124" t="n">
        <v>32</v>
      </c>
      <c r="BK98" s="124" t="n">
        <v>53</v>
      </c>
      <c r="BL98" s="124" t="n">
        <v>63</v>
      </c>
      <c r="BM98" s="124" t="n">
        <v>46</v>
      </c>
      <c r="BN98" s="124" t="n">
        <v>53</v>
      </c>
      <c r="BO98" s="124" t="n">
        <v>48</v>
      </c>
      <c r="BP98" s="124" t="n">
        <v>65</v>
      </c>
      <c r="BQ98" s="124" t="n">
        <v>106</v>
      </c>
      <c r="BR98" s="124" t="n">
        <v>112</v>
      </c>
      <c r="BS98" s="124" t="n">
        <v>57</v>
      </c>
      <c r="BT98" s="124" t="n">
        <v>41</v>
      </c>
      <c r="BU98" s="124" t="n">
        <v>61</v>
      </c>
      <c r="BV98" s="124" t="n">
        <v>65</v>
      </c>
      <c r="BW98" s="124" t="n">
        <v>53</v>
      </c>
      <c r="BX98" s="124" t="n">
        <v>42</v>
      </c>
      <c r="BY98" s="124" t="n">
        <v>103</v>
      </c>
      <c r="BZ98" s="124" t="n">
        <v>87</v>
      </c>
      <c r="CA98" s="124" t="n">
        <v>114</v>
      </c>
      <c r="CB98" s="124" t="n">
        <v>344</v>
      </c>
      <c r="CC98" s="124" t="n">
        <v>37</v>
      </c>
      <c r="CD98" s="124" t="n">
        <v>47</v>
      </c>
      <c r="CE98" s="124" t="n">
        <v>66</v>
      </c>
      <c r="CF98" s="124" t="n">
        <v>33</v>
      </c>
      <c r="CG98" s="124" t="n">
        <v>65</v>
      </c>
      <c r="CH98" s="124" t="n">
        <v>28</v>
      </c>
      <c r="CI98" s="124" t="n">
        <v>101</v>
      </c>
      <c r="CJ98" s="124" t="n">
        <v>111</v>
      </c>
      <c r="CK98" s="124" t="n">
        <v>45</v>
      </c>
      <c r="CL98" s="124" t="n">
        <v>48</v>
      </c>
      <c r="CM98" s="124" t="n">
        <v>52</v>
      </c>
      <c r="CN98" s="124" t="n">
        <v>108</v>
      </c>
      <c r="CO98" s="124" t="n">
        <v>60</v>
      </c>
      <c r="CP98" s="124" t="n">
        <v>113</v>
      </c>
      <c r="CQ98" s="124" t="n">
        <v>54</v>
      </c>
      <c r="CR98" s="124" t="n">
        <v>45</v>
      </c>
      <c r="CS98" s="124" t="n">
        <v>43</v>
      </c>
      <c r="CT98" s="124" t="n">
        <v>41</v>
      </c>
      <c r="CU98" s="118"/>
    </row>
    <row r="99" customFormat="false" ht="15.5" hidden="false" customHeight="false" outlineLevel="0" collapsed="false">
      <c r="A99" s="118" t="n">
        <v>3</v>
      </c>
      <c r="B99" s="118" t="n">
        <v>4120</v>
      </c>
      <c r="C99" s="118" t="s">
        <v>508</v>
      </c>
      <c r="D99" s="118"/>
      <c r="E99" s="118"/>
      <c r="F99" s="118"/>
      <c r="G99" s="118"/>
      <c r="H99" s="118"/>
      <c r="I99" s="118"/>
      <c r="J99" s="118"/>
      <c r="K99" s="118"/>
      <c r="L99" s="118"/>
      <c r="M99" s="118"/>
      <c r="N99" s="118" t="n">
        <v>1</v>
      </c>
      <c r="O99" s="129"/>
      <c r="P99" s="140"/>
      <c r="Q99" s="105" t="str">
        <f aca="false" t="array" ref="Q99:Q99">IFERROR(SKEW(IF(ISNUMBER(S99:CT99),S99:CT99,"")),"")</f>
        <v/>
      </c>
      <c r="R99" s="119"/>
      <c r="S99" s="124"/>
      <c r="T99" s="124"/>
      <c r="U99" s="124"/>
      <c r="V99" s="124"/>
      <c r="W99" s="124"/>
      <c r="X99" s="124"/>
      <c r="Y99" s="124"/>
      <c r="Z99" s="124"/>
      <c r="AA99" s="124"/>
      <c r="AB99" s="124"/>
      <c r="AC99" s="124"/>
      <c r="AD99" s="124"/>
      <c r="AE99" s="124"/>
      <c r="AF99" s="124"/>
      <c r="AG99" s="124"/>
      <c r="AH99" s="124"/>
      <c r="AI99" s="124"/>
      <c r="AJ99" s="124"/>
      <c r="AK99" s="124"/>
      <c r="AL99" s="124"/>
      <c r="AM99" s="124"/>
      <c r="AN99" s="124"/>
      <c r="AO99" s="124"/>
      <c r="AP99" s="124"/>
      <c r="AQ99" s="124"/>
      <c r="AR99" s="124"/>
      <c r="AS99" s="124"/>
      <c r="AT99" s="124"/>
      <c r="AU99" s="124"/>
      <c r="AV99" s="124"/>
      <c r="AW99" s="124"/>
      <c r="AX99" s="124"/>
      <c r="AY99" s="124"/>
      <c r="AZ99" s="124"/>
      <c r="BA99" s="124"/>
      <c r="BB99" s="124"/>
      <c r="BC99" s="124"/>
      <c r="BD99" s="124"/>
      <c r="BE99" s="124"/>
      <c r="BF99" s="124"/>
      <c r="BG99" s="124"/>
      <c r="BH99" s="124"/>
      <c r="BI99" s="124"/>
      <c r="BJ99" s="124"/>
      <c r="BK99" s="124"/>
      <c r="BL99" s="124"/>
      <c r="BM99" s="124"/>
      <c r="BN99" s="124"/>
      <c r="BO99" s="124"/>
      <c r="BP99" s="124"/>
      <c r="BQ99" s="124"/>
      <c r="BR99" s="124"/>
      <c r="BS99" s="124"/>
      <c r="BT99" s="124"/>
      <c r="BU99" s="124"/>
      <c r="BV99" s="124"/>
      <c r="BW99" s="124"/>
      <c r="BX99" s="124"/>
      <c r="BY99" s="124"/>
      <c r="BZ99" s="124"/>
      <c r="CA99" s="124"/>
      <c r="CB99" s="124"/>
      <c r="CC99" s="124"/>
      <c r="CD99" s="124"/>
      <c r="CE99" s="124"/>
      <c r="CF99" s="124"/>
      <c r="CG99" s="124"/>
      <c r="CH99" s="124"/>
      <c r="CI99" s="124"/>
      <c r="CJ99" s="124"/>
      <c r="CK99" s="124"/>
      <c r="CL99" s="124"/>
      <c r="CM99" s="124"/>
      <c r="CN99" s="124"/>
      <c r="CO99" s="124"/>
      <c r="CP99" s="124"/>
      <c r="CQ99" s="124"/>
      <c r="CR99" s="124"/>
      <c r="CS99" s="124"/>
      <c r="CT99" s="124"/>
      <c r="CU99" s="118"/>
    </row>
    <row r="100" customFormat="false" ht="15.5" hidden="false" customHeight="false" outlineLevel="0" collapsed="false">
      <c r="A100" s="118" t="n">
        <v>4</v>
      </c>
      <c r="B100" s="118" t="n">
        <v>4121</v>
      </c>
      <c r="C100" s="118"/>
      <c r="D100" s="118" t="s">
        <v>509</v>
      </c>
      <c r="E100" s="118" t="s">
        <v>510</v>
      </c>
      <c r="F100" s="118"/>
      <c r="G100" s="118"/>
      <c r="H100" s="118" t="s">
        <v>511</v>
      </c>
      <c r="I100" s="118"/>
      <c r="J100" s="118"/>
      <c r="K100" s="118" t="s">
        <v>512</v>
      </c>
      <c r="L100" s="118" t="s">
        <v>289</v>
      </c>
      <c r="M100" s="118" t="s">
        <v>302</v>
      </c>
      <c r="N100" s="118" t="n">
        <v>1</v>
      </c>
      <c r="O100" s="128" t="s">
        <v>489</v>
      </c>
      <c r="P100" s="129"/>
      <c r="Q100" s="105" t="n">
        <f aca="false" t="array" ref="Q100:Q100">IFERROR(SKEW(IF(ISNUMBER(S100:CT100),S100:CT100,"")),"")</f>
        <v>-0.050976463184228</v>
      </c>
      <c r="R100" s="119" t="n">
        <v>0</v>
      </c>
      <c r="S100" s="124" t="n">
        <v>1</v>
      </c>
      <c r="T100" s="124" t="n">
        <v>0</v>
      </c>
      <c r="U100" s="124" t="n">
        <v>1</v>
      </c>
      <c r="V100" s="124" t="n">
        <v>1</v>
      </c>
      <c r="W100" s="124" t="n">
        <v>0</v>
      </c>
      <c r="X100" s="124" t="n">
        <v>1</v>
      </c>
      <c r="Y100" s="124" t="n">
        <v>1</v>
      </c>
      <c r="Z100" s="124" t="n">
        <v>0</v>
      </c>
      <c r="AA100" s="124" t="n">
        <v>1</v>
      </c>
      <c r="AB100" s="124" t="n">
        <v>1</v>
      </c>
      <c r="AC100" s="124" t="n">
        <v>1</v>
      </c>
      <c r="AD100" s="124" t="n">
        <v>0</v>
      </c>
      <c r="AE100" s="124" t="n">
        <v>1</v>
      </c>
      <c r="AF100" s="124" t="n">
        <v>0</v>
      </c>
      <c r="AG100" s="124" t="n">
        <v>1</v>
      </c>
      <c r="AH100" s="124" t="n">
        <v>0</v>
      </c>
      <c r="AI100" s="124" t="n">
        <v>1</v>
      </c>
      <c r="AJ100" s="124" t="n">
        <v>0</v>
      </c>
      <c r="AK100" s="124" t="n">
        <v>1</v>
      </c>
      <c r="AL100" s="124" t="n">
        <v>0</v>
      </c>
      <c r="AM100" s="124" t="n">
        <v>1</v>
      </c>
      <c r="AN100" s="124" t="n">
        <v>0</v>
      </c>
      <c r="AO100" s="124" t="n">
        <v>1</v>
      </c>
      <c r="AP100" s="124" t="n">
        <v>0</v>
      </c>
      <c r="AQ100" s="124" t="n">
        <v>1</v>
      </c>
      <c r="AR100" s="124" t="n">
        <v>1</v>
      </c>
      <c r="AS100" s="124" t="n">
        <v>0</v>
      </c>
      <c r="AT100" s="124" t="n">
        <v>0</v>
      </c>
      <c r="AU100" s="124" t="n">
        <v>0</v>
      </c>
      <c r="AV100" s="124" t="n">
        <v>0</v>
      </c>
      <c r="AW100" s="124" t="n">
        <v>1</v>
      </c>
      <c r="AX100" s="124" t="n">
        <v>1</v>
      </c>
      <c r="AY100" s="124" t="n">
        <v>1</v>
      </c>
      <c r="AZ100" s="124" t="n">
        <v>0</v>
      </c>
      <c r="BA100" s="124" t="n">
        <v>1</v>
      </c>
      <c r="BB100" s="124" t="n">
        <v>1</v>
      </c>
      <c r="BC100" s="124" t="n">
        <v>0</v>
      </c>
      <c r="BD100" s="124" t="n">
        <v>1</v>
      </c>
      <c r="BE100" s="124" t="n">
        <v>1</v>
      </c>
      <c r="BF100" s="124" t="n">
        <v>0</v>
      </c>
      <c r="BG100" s="124" t="n">
        <v>1</v>
      </c>
      <c r="BH100" s="124" t="n">
        <v>0</v>
      </c>
      <c r="BI100" s="124" t="n">
        <v>0</v>
      </c>
      <c r="BJ100" s="124" t="n">
        <v>0</v>
      </c>
      <c r="BK100" s="124" t="n">
        <v>0</v>
      </c>
      <c r="BL100" s="124" t="n">
        <v>1</v>
      </c>
      <c r="BM100" s="124" t="n">
        <v>1</v>
      </c>
      <c r="BN100" s="124" t="n">
        <v>1</v>
      </c>
      <c r="BO100" s="124" t="n">
        <v>0</v>
      </c>
      <c r="BP100" s="124" t="n">
        <v>0</v>
      </c>
      <c r="BQ100" s="124" t="n">
        <v>1</v>
      </c>
      <c r="BR100" s="124" t="n">
        <v>1</v>
      </c>
      <c r="BS100" s="124" t="n">
        <v>0</v>
      </c>
      <c r="BT100" s="124" t="n">
        <v>1</v>
      </c>
      <c r="BU100" s="124" t="n">
        <v>0</v>
      </c>
      <c r="BV100" s="124" t="n">
        <v>1</v>
      </c>
      <c r="BW100" s="124" t="n">
        <v>1</v>
      </c>
      <c r="BX100" s="124" t="n">
        <v>0</v>
      </c>
      <c r="BY100" s="124" t="n">
        <v>0</v>
      </c>
      <c r="BZ100" s="124" t="n">
        <v>0</v>
      </c>
      <c r="CA100" s="124" t="n">
        <v>0</v>
      </c>
      <c r="CB100" s="124" t="n">
        <v>0</v>
      </c>
      <c r="CC100" s="124" t="n">
        <v>0</v>
      </c>
      <c r="CD100" s="124" t="n">
        <v>0</v>
      </c>
      <c r="CE100" s="124" t="n">
        <v>0</v>
      </c>
      <c r="CF100" s="124" t="n">
        <v>0</v>
      </c>
      <c r="CG100" s="124" t="n">
        <v>1</v>
      </c>
      <c r="CH100" s="124" t="n">
        <v>0</v>
      </c>
      <c r="CI100" s="124" t="n">
        <v>1</v>
      </c>
      <c r="CJ100" s="124" t="n">
        <v>1</v>
      </c>
      <c r="CK100" s="124" t="n">
        <v>1</v>
      </c>
      <c r="CL100" s="124" t="n">
        <v>1</v>
      </c>
      <c r="CM100" s="124" t="n">
        <v>0</v>
      </c>
      <c r="CN100" s="124" t="n">
        <v>1</v>
      </c>
      <c r="CO100" s="124" t="n">
        <v>0</v>
      </c>
      <c r="CP100" s="124" t="n">
        <v>1</v>
      </c>
      <c r="CQ100" s="124" t="n">
        <v>0</v>
      </c>
      <c r="CR100" s="124" t="n">
        <v>1</v>
      </c>
      <c r="CS100" s="124" t="n">
        <v>0</v>
      </c>
      <c r="CT100" s="124" t="n">
        <v>1</v>
      </c>
      <c r="CU100" s="118"/>
    </row>
    <row r="101" customFormat="false" ht="15.5" hidden="false" customHeight="false" outlineLevel="0" collapsed="false">
      <c r="A101" s="118" t="n">
        <v>4</v>
      </c>
      <c r="B101" s="118" t="n">
        <v>4122</v>
      </c>
      <c r="C101" s="118"/>
      <c r="D101" s="118" t="s">
        <v>513</v>
      </c>
      <c r="E101" s="118" t="s">
        <v>514</v>
      </c>
      <c r="F101" s="118"/>
      <c r="G101" s="118"/>
      <c r="H101" s="118" t="s">
        <v>424</v>
      </c>
      <c r="I101" s="118"/>
      <c r="J101" s="118"/>
      <c r="K101" s="118"/>
      <c r="L101" s="118" t="s">
        <v>289</v>
      </c>
      <c r="M101" s="118" t="s">
        <v>313</v>
      </c>
      <c r="N101" s="118" t="n">
        <v>0.5</v>
      </c>
      <c r="O101" s="129"/>
      <c r="P101" s="118"/>
      <c r="Q101" s="105" t="n">
        <f aca="false" t="array" ref="Q101:Q101">IFERROR(SKEW(IF(ISNUMBER(S101:CT101),S101:CT101,"")),"")</f>
        <v>0.263254073135956</v>
      </c>
      <c r="R101" s="119" t="n">
        <v>0.049</v>
      </c>
      <c r="S101" s="124" t="n">
        <v>1.5</v>
      </c>
      <c r="T101" s="124" t="n">
        <v>1</v>
      </c>
      <c r="U101" s="124"/>
      <c r="V101" s="124" t="n">
        <v>1</v>
      </c>
      <c r="W101" s="124" t="n">
        <v>1</v>
      </c>
      <c r="X101" s="124" t="n">
        <v>2</v>
      </c>
      <c r="Y101" s="124" t="n">
        <v>1</v>
      </c>
      <c r="Z101" s="124" t="n">
        <v>1</v>
      </c>
      <c r="AA101" s="124" t="n">
        <v>1</v>
      </c>
      <c r="AB101" s="124" t="n">
        <v>2</v>
      </c>
      <c r="AC101" s="124" t="n">
        <v>3</v>
      </c>
      <c r="AD101" s="124" t="n">
        <v>1</v>
      </c>
      <c r="AE101" s="124" t="n">
        <v>1</v>
      </c>
      <c r="AF101" s="124" t="n">
        <v>1</v>
      </c>
      <c r="AG101" s="124" t="n">
        <v>3</v>
      </c>
      <c r="AH101" s="124" t="n">
        <v>3</v>
      </c>
      <c r="AI101" s="124" t="n">
        <v>3</v>
      </c>
      <c r="AJ101" s="124" t="n">
        <v>1</v>
      </c>
      <c r="AK101" s="124" t="n">
        <v>3</v>
      </c>
      <c r="AL101" s="124" t="n">
        <v>2</v>
      </c>
      <c r="AM101" s="124" t="n">
        <v>3</v>
      </c>
      <c r="AN101" s="124" t="n">
        <v>2</v>
      </c>
      <c r="AO101" s="124" t="n">
        <v>3</v>
      </c>
      <c r="AP101" s="124" t="n">
        <v>3</v>
      </c>
      <c r="AQ101" s="124" t="n">
        <v>1</v>
      </c>
      <c r="AR101" s="124" t="n">
        <v>1</v>
      </c>
      <c r="AS101" s="124" t="n">
        <v>2</v>
      </c>
      <c r="AT101" s="124" t="n">
        <v>1</v>
      </c>
      <c r="AU101" s="124" t="n">
        <v>1</v>
      </c>
      <c r="AV101" s="124" t="n">
        <v>3</v>
      </c>
      <c r="AW101" s="124" t="n">
        <v>1</v>
      </c>
      <c r="AX101" s="124" t="n">
        <v>2</v>
      </c>
      <c r="AY101" s="124" t="n">
        <v>2.09</v>
      </c>
      <c r="AZ101" s="124"/>
      <c r="BA101" s="124" t="n">
        <v>2</v>
      </c>
      <c r="BB101" s="124"/>
      <c r="BC101" s="124" t="n">
        <v>2.67</v>
      </c>
      <c r="BD101" s="124" t="n">
        <v>2</v>
      </c>
      <c r="BE101" s="124" t="n">
        <v>3</v>
      </c>
      <c r="BF101" s="124" t="n">
        <v>1</v>
      </c>
      <c r="BG101" s="124" t="n">
        <v>1.67</v>
      </c>
      <c r="BH101" s="124" t="n">
        <v>2</v>
      </c>
      <c r="BI101" s="124" t="n">
        <v>2</v>
      </c>
      <c r="BJ101" s="124" t="n">
        <v>1</v>
      </c>
      <c r="BK101" s="124" t="n">
        <v>3</v>
      </c>
      <c r="BL101" s="124" t="n">
        <v>1</v>
      </c>
      <c r="BM101" s="124" t="n">
        <v>2</v>
      </c>
      <c r="BN101" s="124" t="n">
        <v>1</v>
      </c>
      <c r="BO101" s="124" t="n">
        <v>1</v>
      </c>
      <c r="BP101" s="124" t="n">
        <v>3</v>
      </c>
      <c r="BQ101" s="124" t="n">
        <v>3</v>
      </c>
      <c r="BR101" s="124" t="n">
        <v>2</v>
      </c>
      <c r="BS101" s="124" t="n">
        <v>1</v>
      </c>
      <c r="BT101" s="124" t="n">
        <v>1</v>
      </c>
      <c r="BU101" s="124" t="n">
        <v>1</v>
      </c>
      <c r="BV101" s="124" t="n">
        <v>3</v>
      </c>
      <c r="BW101" s="124" t="n">
        <v>2</v>
      </c>
      <c r="BX101" s="124" t="n">
        <v>1</v>
      </c>
      <c r="BY101" s="124" t="n">
        <v>1</v>
      </c>
      <c r="BZ101" s="124" t="n">
        <v>3</v>
      </c>
      <c r="CA101" s="124" t="n">
        <v>3</v>
      </c>
      <c r="CB101" s="124" t="n">
        <v>2</v>
      </c>
      <c r="CC101" s="124" t="n">
        <v>3</v>
      </c>
      <c r="CD101" s="124" t="n">
        <v>1</v>
      </c>
      <c r="CE101" s="124" t="n">
        <v>2</v>
      </c>
      <c r="CF101" s="124" t="n">
        <v>3</v>
      </c>
      <c r="CG101" s="124" t="n">
        <v>1</v>
      </c>
      <c r="CH101" s="124" t="n">
        <v>1</v>
      </c>
      <c r="CI101" s="124" t="n">
        <v>2</v>
      </c>
      <c r="CJ101" s="124" t="n">
        <v>3</v>
      </c>
      <c r="CK101" s="124" t="n">
        <v>1</v>
      </c>
      <c r="CL101" s="124" t="n">
        <v>3</v>
      </c>
      <c r="CM101" s="124"/>
      <c r="CN101" s="124" t="n">
        <v>2</v>
      </c>
      <c r="CO101" s="124" t="n">
        <v>2</v>
      </c>
      <c r="CP101" s="124" t="n">
        <v>1</v>
      </c>
      <c r="CQ101" s="124" t="n">
        <v>3</v>
      </c>
      <c r="CR101" s="124" t="n">
        <v>1</v>
      </c>
      <c r="CS101" s="124" t="n">
        <v>3</v>
      </c>
      <c r="CT101" s="124" t="n">
        <v>1</v>
      </c>
      <c r="CU101" s="118"/>
    </row>
    <row r="102" customFormat="false" ht="15.5" hidden="false" customHeight="false" outlineLevel="0" collapsed="false">
      <c r="A102" s="122" t="n">
        <v>2</v>
      </c>
      <c r="B102" s="122" t="n">
        <v>4200</v>
      </c>
      <c r="C102" s="122"/>
      <c r="D102" s="122" t="s">
        <v>515</v>
      </c>
      <c r="E102" s="122" t="s">
        <v>516</v>
      </c>
      <c r="F102" s="122"/>
      <c r="G102" s="122"/>
      <c r="H102" s="122"/>
      <c r="I102" s="122"/>
      <c r="J102" s="122"/>
      <c r="K102" s="122"/>
      <c r="L102" s="122"/>
      <c r="M102" s="122"/>
      <c r="N102" s="122" t="n">
        <v>1</v>
      </c>
      <c r="O102" s="122"/>
      <c r="P102" s="122"/>
      <c r="Q102" s="141" t="s">
        <v>282</v>
      </c>
      <c r="R102" s="13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c r="AX102" s="123"/>
      <c r="AY102" s="123"/>
      <c r="AZ102" s="123"/>
      <c r="BA102" s="123"/>
      <c r="BB102" s="123"/>
      <c r="BC102" s="123"/>
      <c r="BD102" s="123"/>
      <c r="BE102" s="123"/>
      <c r="BF102" s="123"/>
      <c r="BG102" s="123"/>
      <c r="BH102" s="123"/>
      <c r="BI102" s="123"/>
      <c r="BJ102" s="123"/>
      <c r="BK102" s="123"/>
      <c r="BL102" s="123"/>
      <c r="BM102" s="123"/>
      <c r="BN102" s="123"/>
      <c r="BO102" s="123"/>
      <c r="BP102" s="123"/>
      <c r="BQ102" s="123"/>
      <c r="BR102" s="123"/>
      <c r="BS102" s="123"/>
      <c r="BT102" s="123"/>
      <c r="BU102" s="123"/>
      <c r="BV102" s="123"/>
      <c r="BW102" s="123"/>
      <c r="BX102" s="123"/>
      <c r="BY102" s="123"/>
      <c r="BZ102" s="123"/>
      <c r="CA102" s="123"/>
      <c r="CB102" s="123"/>
      <c r="CC102" s="123"/>
      <c r="CD102" s="123"/>
      <c r="CE102" s="123"/>
      <c r="CF102" s="123"/>
      <c r="CG102" s="123"/>
      <c r="CH102" s="123"/>
      <c r="CI102" s="123"/>
      <c r="CJ102" s="123"/>
      <c r="CK102" s="122"/>
      <c r="CL102" s="122"/>
      <c r="CM102" s="122"/>
      <c r="CN102" s="122"/>
      <c r="CO102" s="122"/>
      <c r="CP102" s="122"/>
      <c r="CQ102" s="122"/>
      <c r="CR102" s="122"/>
      <c r="CS102" s="122"/>
      <c r="CT102" s="122"/>
      <c r="CU102" s="122"/>
    </row>
    <row r="103" customFormat="false" ht="15.5" hidden="false" customHeight="false" outlineLevel="0" collapsed="false">
      <c r="A103" s="118" t="n">
        <v>3</v>
      </c>
      <c r="B103" s="118" t="n">
        <v>4210</v>
      </c>
      <c r="C103" s="118" t="s">
        <v>517</v>
      </c>
      <c r="D103" s="118"/>
      <c r="E103" s="118"/>
      <c r="F103" s="118"/>
      <c r="G103" s="118"/>
      <c r="H103" s="118"/>
      <c r="I103" s="118"/>
      <c r="J103" s="118"/>
      <c r="K103" s="118"/>
      <c r="L103" s="118"/>
      <c r="M103" s="118"/>
      <c r="N103" s="118" t="n">
        <v>1</v>
      </c>
      <c r="O103" s="118"/>
      <c r="P103" s="118"/>
      <c r="Q103" s="105" t="str">
        <f aca="false" t="array" ref="Q103:Q103">IFERROR(SKEW(IF(ISNUMBER(S103:CT103),S103:CT103,"")),"")</f>
        <v/>
      </c>
      <c r="R103" s="119"/>
      <c r="S103" s="124"/>
      <c r="T103" s="124"/>
      <c r="U103" s="124"/>
      <c r="V103" s="124"/>
      <c r="W103" s="124"/>
      <c r="X103" s="124"/>
      <c r="Y103" s="124"/>
      <c r="Z103" s="124"/>
      <c r="AA103" s="124"/>
      <c r="AB103" s="124"/>
      <c r="AC103" s="124"/>
      <c r="AD103" s="124"/>
      <c r="AE103" s="124"/>
      <c r="AF103" s="124"/>
      <c r="AG103" s="124"/>
      <c r="AH103" s="124"/>
      <c r="AI103" s="124"/>
      <c r="AJ103" s="124"/>
      <c r="AK103" s="124"/>
      <c r="AL103" s="124"/>
      <c r="AM103" s="124"/>
      <c r="AN103" s="124"/>
      <c r="AO103" s="124"/>
      <c r="AP103" s="124"/>
      <c r="AQ103" s="124"/>
      <c r="AR103" s="124"/>
      <c r="AS103" s="124"/>
      <c r="AT103" s="124"/>
      <c r="AU103" s="124"/>
      <c r="AV103" s="124"/>
      <c r="AW103" s="124"/>
      <c r="AX103" s="124"/>
      <c r="AY103" s="124"/>
      <c r="AZ103" s="124"/>
      <c r="BA103" s="124"/>
      <c r="BB103" s="124"/>
      <c r="BC103" s="124"/>
      <c r="BD103" s="124"/>
      <c r="BE103" s="124"/>
      <c r="BF103" s="124"/>
      <c r="BG103" s="124"/>
      <c r="BH103" s="124"/>
      <c r="BI103" s="124"/>
      <c r="BJ103" s="124"/>
      <c r="BK103" s="124"/>
      <c r="BL103" s="124"/>
      <c r="BM103" s="124"/>
      <c r="BN103" s="124"/>
      <c r="BO103" s="124"/>
      <c r="BP103" s="124"/>
      <c r="BQ103" s="124"/>
      <c r="BR103" s="124"/>
      <c r="BS103" s="124"/>
      <c r="BT103" s="124"/>
      <c r="BU103" s="124"/>
      <c r="BV103" s="124"/>
      <c r="BW103" s="124"/>
      <c r="BX103" s="124"/>
      <c r="BY103" s="124"/>
      <c r="BZ103" s="124"/>
      <c r="CA103" s="124"/>
      <c r="CB103" s="124"/>
      <c r="CC103" s="124"/>
      <c r="CD103" s="124"/>
      <c r="CE103" s="124"/>
      <c r="CF103" s="124"/>
      <c r="CG103" s="124"/>
      <c r="CH103" s="124"/>
      <c r="CI103" s="124"/>
      <c r="CJ103" s="124"/>
      <c r="CK103" s="118"/>
      <c r="CL103" s="118"/>
      <c r="CM103" s="118"/>
      <c r="CN103" s="118"/>
      <c r="CO103" s="118"/>
      <c r="CP103" s="118"/>
      <c r="CQ103" s="118"/>
      <c r="CR103" s="118"/>
      <c r="CS103" s="118"/>
      <c r="CT103" s="118"/>
      <c r="CU103" s="118"/>
    </row>
    <row r="104" customFormat="false" ht="15.5" hidden="false" customHeight="false" outlineLevel="0" collapsed="false">
      <c r="A104" s="118" t="n">
        <v>4</v>
      </c>
      <c r="B104" s="118" t="n">
        <v>4211</v>
      </c>
      <c r="C104" s="118"/>
      <c r="D104" s="118" t="s">
        <v>518</v>
      </c>
      <c r="E104" s="118" t="s">
        <v>519</v>
      </c>
      <c r="F104" s="118"/>
      <c r="G104" s="118"/>
      <c r="H104" s="118" t="s">
        <v>403</v>
      </c>
      <c r="I104" s="118"/>
      <c r="J104" s="118"/>
      <c r="K104" s="118" t="s">
        <v>520</v>
      </c>
      <c r="L104" s="118" t="s">
        <v>289</v>
      </c>
      <c r="M104" s="118" t="s">
        <v>295</v>
      </c>
      <c r="N104" s="118" t="n">
        <v>1</v>
      </c>
      <c r="O104" s="128" t="s">
        <v>521</v>
      </c>
      <c r="P104" s="129"/>
      <c r="Q104" s="105" t="n">
        <f aca="false" t="array" ref="Q104:Q104">IFERROR(SKEW(IF(ISNUMBER(S104:CT104),S104:CT104,"")),"")</f>
        <v>-0.548618287442933</v>
      </c>
      <c r="R104" s="119" t="n">
        <v>0</v>
      </c>
      <c r="S104" s="124" t="n">
        <v>2</v>
      </c>
      <c r="T104" s="124" t="n">
        <v>0</v>
      </c>
      <c r="U104" s="124" t="n">
        <v>2</v>
      </c>
      <c r="V104" s="124" t="n">
        <v>2</v>
      </c>
      <c r="W104" s="124" t="n">
        <v>1</v>
      </c>
      <c r="X104" s="124" t="n">
        <v>0</v>
      </c>
      <c r="Y104" s="124" t="n">
        <v>1</v>
      </c>
      <c r="Z104" s="124" t="n">
        <v>2</v>
      </c>
      <c r="AA104" s="124" t="n">
        <v>2</v>
      </c>
      <c r="AB104" s="124" t="n">
        <v>2</v>
      </c>
      <c r="AC104" s="124" t="n">
        <v>1</v>
      </c>
      <c r="AD104" s="124" t="n">
        <v>0</v>
      </c>
      <c r="AE104" s="124" t="n">
        <v>0</v>
      </c>
      <c r="AF104" s="124" t="n">
        <v>0</v>
      </c>
      <c r="AG104" s="124" t="n">
        <v>2</v>
      </c>
      <c r="AH104" s="124" t="n">
        <v>2</v>
      </c>
      <c r="AI104" s="124" t="n">
        <v>2</v>
      </c>
      <c r="AJ104" s="124" t="n">
        <v>2</v>
      </c>
      <c r="AK104" s="124" t="n">
        <v>1</v>
      </c>
      <c r="AL104" s="124" t="n">
        <v>2</v>
      </c>
      <c r="AM104" s="124" t="n">
        <v>2</v>
      </c>
      <c r="AN104" s="124" t="n">
        <v>2</v>
      </c>
      <c r="AO104" s="124" t="n">
        <v>2</v>
      </c>
      <c r="AP104" s="124" t="n">
        <v>0</v>
      </c>
      <c r="AQ104" s="124" t="n">
        <v>2</v>
      </c>
      <c r="AR104" s="124" t="n">
        <v>2</v>
      </c>
      <c r="AS104" s="124" t="n">
        <v>2</v>
      </c>
      <c r="AT104" s="124" t="n">
        <v>0</v>
      </c>
      <c r="AU104" s="124" t="n">
        <v>0</v>
      </c>
      <c r="AV104" s="124" t="n">
        <v>0</v>
      </c>
      <c r="AW104" s="124" t="n">
        <v>2</v>
      </c>
      <c r="AX104" s="124" t="n">
        <v>2</v>
      </c>
      <c r="AY104" s="124" t="n">
        <v>2</v>
      </c>
      <c r="AZ104" s="124" t="n">
        <v>2</v>
      </c>
      <c r="BA104" s="124" t="n">
        <v>2</v>
      </c>
      <c r="BB104" s="124" t="n">
        <v>1</v>
      </c>
      <c r="BC104" s="124" t="n">
        <v>2</v>
      </c>
      <c r="BD104" s="124" t="n">
        <v>2</v>
      </c>
      <c r="BE104" s="124" t="n">
        <v>2</v>
      </c>
      <c r="BF104" s="124" t="n">
        <v>2</v>
      </c>
      <c r="BG104" s="124" t="n">
        <v>2</v>
      </c>
      <c r="BH104" s="124" t="n">
        <v>2</v>
      </c>
      <c r="BI104" s="124" t="n">
        <v>2</v>
      </c>
      <c r="BJ104" s="124" t="n">
        <v>1</v>
      </c>
      <c r="BK104" s="124" t="n">
        <v>0</v>
      </c>
      <c r="BL104" s="124" t="n">
        <v>2</v>
      </c>
      <c r="BM104" s="124" t="n">
        <v>1</v>
      </c>
      <c r="BN104" s="124" t="n">
        <v>0</v>
      </c>
      <c r="BO104" s="124" t="n">
        <v>0</v>
      </c>
      <c r="BP104" s="124" t="n">
        <v>2</v>
      </c>
      <c r="BQ104" s="124" t="n">
        <v>2</v>
      </c>
      <c r="BR104" s="124" t="n">
        <v>2</v>
      </c>
      <c r="BS104" s="124" t="n">
        <v>0</v>
      </c>
      <c r="BT104" s="124" t="n">
        <v>0</v>
      </c>
      <c r="BU104" s="124" t="n">
        <v>2</v>
      </c>
      <c r="BV104" s="124" t="n">
        <v>2</v>
      </c>
      <c r="BW104" s="124" t="n">
        <v>0</v>
      </c>
      <c r="BX104" s="124" t="n">
        <v>0</v>
      </c>
      <c r="BY104" s="124" t="n">
        <v>1</v>
      </c>
      <c r="BZ104" s="124" t="n">
        <v>2</v>
      </c>
      <c r="CA104" s="124" t="n">
        <v>2</v>
      </c>
      <c r="CB104" s="124" t="n">
        <v>2</v>
      </c>
      <c r="CC104" s="124" t="n">
        <v>2</v>
      </c>
      <c r="CD104" s="124" t="n">
        <v>1</v>
      </c>
      <c r="CE104" s="124" t="n">
        <v>0</v>
      </c>
      <c r="CF104" s="124" t="n">
        <v>1</v>
      </c>
      <c r="CG104" s="124" t="n">
        <v>2</v>
      </c>
      <c r="CH104" s="124" t="n">
        <v>0</v>
      </c>
      <c r="CI104" s="124" t="n">
        <v>0</v>
      </c>
      <c r="CJ104" s="124" t="n">
        <v>2</v>
      </c>
      <c r="CK104" s="124" t="n">
        <v>0</v>
      </c>
      <c r="CL104" s="124" t="n">
        <v>0</v>
      </c>
      <c r="CM104" s="124" t="n">
        <v>0</v>
      </c>
      <c r="CN104" s="124" t="n">
        <v>2</v>
      </c>
      <c r="CO104" s="124" t="n">
        <v>2</v>
      </c>
      <c r="CP104" s="124" t="n">
        <v>2</v>
      </c>
      <c r="CQ104" s="124" t="n">
        <v>1</v>
      </c>
      <c r="CR104" s="124" t="n">
        <v>0</v>
      </c>
      <c r="CS104" s="124" t="n">
        <v>0</v>
      </c>
      <c r="CT104" s="124" t="n">
        <v>2</v>
      </c>
      <c r="CU104" s="118"/>
    </row>
    <row r="105" customFormat="false" ht="15.5" hidden="false" customHeight="false" outlineLevel="0" collapsed="false">
      <c r="A105" s="118" t="n">
        <v>4</v>
      </c>
      <c r="B105" s="118" t="n">
        <v>4212</v>
      </c>
      <c r="C105" s="118"/>
      <c r="D105" s="118" t="s">
        <v>522</v>
      </c>
      <c r="E105" s="118" t="s">
        <v>523</v>
      </c>
      <c r="F105" s="118"/>
      <c r="G105" s="118"/>
      <c r="H105" s="118" t="s">
        <v>288</v>
      </c>
      <c r="I105" s="118"/>
      <c r="J105" s="118"/>
      <c r="K105" s="118"/>
      <c r="L105" s="118" t="s">
        <v>289</v>
      </c>
      <c r="M105" s="118" t="s">
        <v>313</v>
      </c>
      <c r="N105" s="118" t="n">
        <v>0.5</v>
      </c>
      <c r="O105" s="118"/>
      <c r="P105" s="118"/>
      <c r="Q105" s="105" t="n">
        <f aca="false" t="array" ref="Q105:Q105">IFERROR(SKEW(IF(ISNUMBER(S105:CT105),S105:CT105,"")),"")</f>
        <v>-0.676533561118463</v>
      </c>
      <c r="R105" s="119" t="n">
        <v>0.062</v>
      </c>
      <c r="S105" s="124" t="n">
        <v>3</v>
      </c>
      <c r="T105" s="124" t="n">
        <v>3</v>
      </c>
      <c r="U105" s="124" t="n">
        <v>3</v>
      </c>
      <c r="V105" s="124" t="n">
        <v>3</v>
      </c>
      <c r="W105" s="124" t="n">
        <v>3</v>
      </c>
      <c r="X105" s="124" t="n">
        <v>1</v>
      </c>
      <c r="Y105" s="124" t="n">
        <v>1</v>
      </c>
      <c r="Z105" s="124" t="n">
        <v>3</v>
      </c>
      <c r="AA105" s="124" t="n">
        <v>3</v>
      </c>
      <c r="AB105" s="124" t="n">
        <v>3</v>
      </c>
      <c r="AC105" s="124" t="n">
        <v>3</v>
      </c>
      <c r="AD105" s="124" t="n">
        <v>1</v>
      </c>
      <c r="AE105" s="124" t="n">
        <v>1</v>
      </c>
      <c r="AF105" s="124" t="n">
        <v>2</v>
      </c>
      <c r="AG105" s="124" t="n">
        <v>3</v>
      </c>
      <c r="AH105" s="124" t="n">
        <v>3</v>
      </c>
      <c r="AI105" s="124" t="n">
        <v>3</v>
      </c>
      <c r="AJ105" s="124" t="n">
        <v>3</v>
      </c>
      <c r="AK105" s="124" t="n">
        <v>1</v>
      </c>
      <c r="AL105" s="124" t="n">
        <v>3</v>
      </c>
      <c r="AM105" s="124" t="n">
        <v>3</v>
      </c>
      <c r="AN105" s="124" t="n">
        <v>3</v>
      </c>
      <c r="AO105" s="124" t="n">
        <v>3</v>
      </c>
      <c r="AP105" s="124" t="n">
        <v>3</v>
      </c>
      <c r="AQ105" s="124" t="n">
        <v>3</v>
      </c>
      <c r="AR105" s="124" t="n">
        <v>3</v>
      </c>
      <c r="AS105" s="124" t="n">
        <v>3</v>
      </c>
      <c r="AT105" s="124" t="n">
        <v>1</v>
      </c>
      <c r="AU105" s="124" t="n">
        <v>3</v>
      </c>
      <c r="AV105" s="124" t="n">
        <v>3</v>
      </c>
      <c r="AW105" s="124" t="n">
        <v>1</v>
      </c>
      <c r="AX105" s="124" t="n">
        <v>2</v>
      </c>
      <c r="AY105" s="124" t="n">
        <v>2</v>
      </c>
      <c r="AZ105" s="124"/>
      <c r="BA105" s="124" t="n">
        <v>3</v>
      </c>
      <c r="BB105" s="124" t="n">
        <v>3</v>
      </c>
      <c r="BC105" s="124" t="n">
        <v>2.5</v>
      </c>
      <c r="BD105" s="124" t="n">
        <v>2</v>
      </c>
      <c r="BE105" s="124" t="n">
        <v>1</v>
      </c>
      <c r="BF105" s="124" t="n">
        <v>1</v>
      </c>
      <c r="BG105" s="124" t="n">
        <v>3</v>
      </c>
      <c r="BH105" s="124" t="n">
        <v>1</v>
      </c>
      <c r="BI105" s="124"/>
      <c r="BJ105" s="124" t="n">
        <v>2</v>
      </c>
      <c r="BK105" s="124"/>
      <c r="BL105" s="124" t="n">
        <v>1</v>
      </c>
      <c r="BM105" s="124" t="n">
        <v>3</v>
      </c>
      <c r="BN105" s="124" t="n">
        <v>1</v>
      </c>
      <c r="BO105" s="124" t="n">
        <v>2</v>
      </c>
      <c r="BP105" s="124" t="n">
        <v>1</v>
      </c>
      <c r="BQ105" s="124" t="n">
        <v>3</v>
      </c>
      <c r="BR105" s="124" t="n">
        <v>3</v>
      </c>
      <c r="BS105" s="124"/>
      <c r="BT105" s="124" t="n">
        <v>3</v>
      </c>
      <c r="BU105" s="124" t="n">
        <v>3</v>
      </c>
      <c r="BV105" s="124" t="n">
        <v>3</v>
      </c>
      <c r="BW105" s="124" t="n">
        <v>3</v>
      </c>
      <c r="BX105" s="124" t="n">
        <v>1</v>
      </c>
      <c r="BY105" s="124" t="n">
        <v>3</v>
      </c>
      <c r="BZ105" s="124" t="n">
        <v>3</v>
      </c>
      <c r="CA105" s="124" t="n">
        <v>1</v>
      </c>
      <c r="CB105" s="124" t="n">
        <v>3</v>
      </c>
      <c r="CC105" s="124" t="n">
        <v>3</v>
      </c>
      <c r="CD105" s="124" t="n">
        <v>1</v>
      </c>
      <c r="CE105" s="124" t="n">
        <v>1</v>
      </c>
      <c r="CF105" s="124" t="n">
        <v>3</v>
      </c>
      <c r="CG105" s="124" t="n">
        <v>1</v>
      </c>
      <c r="CH105" s="124" t="n">
        <v>1</v>
      </c>
      <c r="CI105" s="124" t="n">
        <v>3</v>
      </c>
      <c r="CJ105" s="124" t="n">
        <v>3</v>
      </c>
      <c r="CK105" s="124" t="n">
        <v>1</v>
      </c>
      <c r="CL105" s="124" t="n">
        <v>1</v>
      </c>
      <c r="CM105" s="124"/>
      <c r="CN105" s="124" t="n">
        <v>3</v>
      </c>
      <c r="CO105" s="124" t="n">
        <v>3</v>
      </c>
      <c r="CP105" s="124" t="n">
        <v>2</v>
      </c>
      <c r="CQ105" s="124" t="n">
        <v>3</v>
      </c>
      <c r="CR105" s="124" t="n">
        <v>3</v>
      </c>
      <c r="CS105" s="124" t="n">
        <v>1</v>
      </c>
      <c r="CT105" s="124" t="n">
        <v>3</v>
      </c>
      <c r="CU105" s="118"/>
    </row>
    <row r="106" customFormat="false" ht="15.5" hidden="false" customHeight="false" outlineLevel="0" collapsed="false">
      <c r="A106" s="118" t="n">
        <v>4</v>
      </c>
      <c r="B106" s="118" t="n">
        <v>4213</v>
      </c>
      <c r="C106" s="118"/>
      <c r="D106" s="118" t="s">
        <v>524</v>
      </c>
      <c r="E106" s="118" t="s">
        <v>525</v>
      </c>
      <c r="F106" s="118"/>
      <c r="G106" s="118"/>
      <c r="H106" s="118" t="s">
        <v>288</v>
      </c>
      <c r="I106" s="118"/>
      <c r="J106" s="118"/>
      <c r="K106" s="118"/>
      <c r="L106" s="118" t="s">
        <v>289</v>
      </c>
      <c r="M106" s="118" t="s">
        <v>313</v>
      </c>
      <c r="N106" s="118" t="n">
        <v>0.5</v>
      </c>
      <c r="O106" s="118"/>
      <c r="P106" s="118"/>
      <c r="Q106" s="105" t="n">
        <f aca="false" t="array" ref="Q106:Q106">IFERROR(SKEW(IF(ISNUMBER(S106:CT106),S106:CT106,"")),"")</f>
        <v>-0.901518741208262</v>
      </c>
      <c r="R106" s="119" t="n">
        <v>0.086</v>
      </c>
      <c r="S106" s="124" t="n">
        <v>2</v>
      </c>
      <c r="T106" s="124" t="n">
        <v>3</v>
      </c>
      <c r="U106" s="124" t="n">
        <v>3</v>
      </c>
      <c r="V106" s="124" t="n">
        <v>3</v>
      </c>
      <c r="W106" s="124" t="n">
        <v>3</v>
      </c>
      <c r="X106" s="124" t="n">
        <v>3</v>
      </c>
      <c r="Y106" s="124" t="n">
        <v>2</v>
      </c>
      <c r="Z106" s="124" t="n">
        <v>3</v>
      </c>
      <c r="AA106" s="124" t="n">
        <v>3</v>
      </c>
      <c r="AB106" s="124" t="n">
        <v>3</v>
      </c>
      <c r="AC106" s="124" t="n">
        <v>3</v>
      </c>
      <c r="AD106" s="124" t="n">
        <v>1</v>
      </c>
      <c r="AE106" s="124" t="n">
        <v>3</v>
      </c>
      <c r="AF106" s="124"/>
      <c r="AG106" s="124" t="n">
        <v>3</v>
      </c>
      <c r="AH106" s="124" t="n">
        <v>3</v>
      </c>
      <c r="AI106" s="124" t="n">
        <v>3</v>
      </c>
      <c r="AJ106" s="124" t="n">
        <v>3</v>
      </c>
      <c r="AK106" s="124" t="n">
        <v>1</v>
      </c>
      <c r="AL106" s="124"/>
      <c r="AM106" s="124" t="n">
        <v>1</v>
      </c>
      <c r="AN106" s="124" t="n">
        <v>3</v>
      </c>
      <c r="AO106" s="124" t="n">
        <v>3</v>
      </c>
      <c r="AP106" s="124" t="n">
        <v>3</v>
      </c>
      <c r="AQ106" s="124" t="n">
        <v>3</v>
      </c>
      <c r="AR106" s="124" t="n">
        <v>3</v>
      </c>
      <c r="AS106" s="124" t="n">
        <v>3</v>
      </c>
      <c r="AT106" s="124" t="n">
        <v>1</v>
      </c>
      <c r="AU106" s="124" t="n">
        <v>3</v>
      </c>
      <c r="AV106" s="124" t="n">
        <v>3</v>
      </c>
      <c r="AW106" s="124"/>
      <c r="AX106" s="124" t="n">
        <v>3</v>
      </c>
      <c r="AY106" s="124" t="n">
        <v>2.18</v>
      </c>
      <c r="AZ106" s="124" t="n">
        <v>3</v>
      </c>
      <c r="BA106" s="124" t="n">
        <v>3</v>
      </c>
      <c r="BB106" s="124" t="n">
        <v>1</v>
      </c>
      <c r="BC106" s="124" t="n">
        <v>2.67</v>
      </c>
      <c r="BD106" s="124" t="n">
        <v>2</v>
      </c>
      <c r="BE106" s="124" t="n">
        <v>1</v>
      </c>
      <c r="BF106" s="124" t="n">
        <v>1</v>
      </c>
      <c r="BG106" s="124" t="n">
        <v>2.33</v>
      </c>
      <c r="BH106" s="124" t="n">
        <v>2</v>
      </c>
      <c r="BI106" s="124"/>
      <c r="BJ106" s="124" t="n">
        <v>3</v>
      </c>
      <c r="BK106" s="124"/>
      <c r="BL106" s="124" t="n">
        <v>1</v>
      </c>
      <c r="BM106" s="124" t="n">
        <v>1</v>
      </c>
      <c r="BN106" s="124" t="n">
        <v>1</v>
      </c>
      <c r="BO106" s="124" t="n">
        <v>2</v>
      </c>
      <c r="BP106" s="124" t="n">
        <v>1</v>
      </c>
      <c r="BQ106" s="124" t="n">
        <v>3</v>
      </c>
      <c r="BR106" s="124" t="n">
        <v>3</v>
      </c>
      <c r="BS106" s="124" t="n">
        <v>3</v>
      </c>
      <c r="BT106" s="124" t="n">
        <v>3</v>
      </c>
      <c r="BU106" s="124" t="n">
        <v>3</v>
      </c>
      <c r="BV106" s="124" t="n">
        <v>3</v>
      </c>
      <c r="BW106" s="124" t="n">
        <v>3</v>
      </c>
      <c r="BX106" s="124" t="n">
        <v>1</v>
      </c>
      <c r="BY106" s="124" t="n">
        <v>3</v>
      </c>
      <c r="BZ106" s="124" t="n">
        <v>3</v>
      </c>
      <c r="CA106" s="124" t="n">
        <v>3</v>
      </c>
      <c r="CB106" s="124" t="n">
        <v>3</v>
      </c>
      <c r="CC106" s="124" t="n">
        <v>3</v>
      </c>
      <c r="CD106" s="124" t="n">
        <v>1</v>
      </c>
      <c r="CE106" s="124" t="n">
        <v>1</v>
      </c>
      <c r="CF106" s="124" t="n">
        <v>3</v>
      </c>
      <c r="CG106" s="124" t="n">
        <v>1</v>
      </c>
      <c r="CH106" s="124" t="n">
        <v>1</v>
      </c>
      <c r="CI106" s="124" t="n">
        <v>3</v>
      </c>
      <c r="CJ106" s="124" t="n">
        <v>3</v>
      </c>
      <c r="CK106" s="124" t="n">
        <v>1</v>
      </c>
      <c r="CL106" s="124" t="n">
        <v>3</v>
      </c>
      <c r="CM106" s="124"/>
      <c r="CN106" s="124"/>
      <c r="CO106" s="124" t="n">
        <v>3</v>
      </c>
      <c r="CP106" s="124" t="n">
        <v>2</v>
      </c>
      <c r="CQ106" s="124" t="n">
        <v>3</v>
      </c>
      <c r="CR106" s="124" t="n">
        <v>3</v>
      </c>
      <c r="CS106" s="124" t="n">
        <v>1</v>
      </c>
      <c r="CT106" s="124" t="n">
        <v>3</v>
      </c>
      <c r="CU106" s="118"/>
    </row>
    <row r="107" customFormat="false" ht="15.5" hidden="false" customHeight="false" outlineLevel="0" collapsed="false">
      <c r="A107" s="125" t="n">
        <v>3</v>
      </c>
      <c r="B107" s="125" t="n">
        <v>4220</v>
      </c>
      <c r="C107" s="125" t="s">
        <v>526</v>
      </c>
      <c r="D107" s="125"/>
      <c r="E107" s="125"/>
      <c r="F107" s="125"/>
      <c r="G107" s="125"/>
      <c r="H107" s="125"/>
      <c r="I107" s="125"/>
      <c r="J107" s="125"/>
      <c r="K107" s="125"/>
      <c r="L107" s="125"/>
      <c r="M107" s="125"/>
      <c r="N107" s="125" t="n">
        <v>1</v>
      </c>
      <c r="O107" s="125"/>
      <c r="P107" s="125"/>
      <c r="Q107" s="105" t="str">
        <f aca="false" t="array" ref="Q107:Q107">IFERROR(SKEW(IF(ISNUMBER(S107:CT107),S107:CT107,"")),"")</f>
        <v/>
      </c>
      <c r="R107" s="119"/>
      <c r="S107" s="124"/>
      <c r="T107" s="124"/>
      <c r="U107" s="124"/>
      <c r="V107" s="124"/>
      <c r="W107" s="124"/>
      <c r="X107" s="124"/>
      <c r="Y107" s="124"/>
      <c r="Z107" s="124"/>
      <c r="AA107" s="124"/>
      <c r="AB107" s="124"/>
      <c r="AC107" s="124"/>
      <c r="AD107" s="124"/>
      <c r="AE107" s="124"/>
      <c r="AF107" s="124"/>
      <c r="AG107" s="124"/>
      <c r="AH107" s="124"/>
      <c r="AI107" s="124"/>
      <c r="AJ107" s="124"/>
      <c r="AK107" s="124"/>
      <c r="AL107" s="124"/>
      <c r="AM107" s="124"/>
      <c r="AN107" s="124"/>
      <c r="AO107" s="124"/>
      <c r="AP107" s="124"/>
      <c r="AQ107" s="124"/>
      <c r="AR107" s="124"/>
      <c r="AS107" s="124"/>
      <c r="AT107" s="124"/>
      <c r="AU107" s="124"/>
      <c r="AV107" s="124"/>
      <c r="AW107" s="124"/>
      <c r="AX107" s="124"/>
      <c r="AY107" s="124"/>
      <c r="AZ107" s="124"/>
      <c r="BA107" s="124"/>
      <c r="BB107" s="124"/>
      <c r="BC107" s="124"/>
      <c r="BD107" s="124"/>
      <c r="BE107" s="124"/>
      <c r="BF107" s="124"/>
      <c r="BG107" s="124"/>
      <c r="BH107" s="124"/>
      <c r="BI107" s="124"/>
      <c r="BJ107" s="124"/>
      <c r="BK107" s="124"/>
      <c r="BL107" s="124"/>
      <c r="BM107" s="124"/>
      <c r="BN107" s="124"/>
      <c r="BO107" s="124"/>
      <c r="BP107" s="124"/>
      <c r="BQ107" s="124"/>
      <c r="BR107" s="124"/>
      <c r="BS107" s="124"/>
      <c r="BT107" s="124"/>
      <c r="BU107" s="124"/>
      <c r="BV107" s="124"/>
      <c r="BW107" s="124"/>
      <c r="BX107" s="124"/>
      <c r="BY107" s="124"/>
      <c r="BZ107" s="124"/>
      <c r="CA107" s="124"/>
      <c r="CB107" s="124"/>
      <c r="CC107" s="124"/>
      <c r="CD107" s="124"/>
      <c r="CE107" s="124"/>
      <c r="CF107" s="124"/>
      <c r="CG107" s="124"/>
      <c r="CH107" s="124"/>
      <c r="CI107" s="124"/>
      <c r="CJ107" s="124"/>
      <c r="CK107" s="124"/>
      <c r="CL107" s="124"/>
      <c r="CM107" s="124"/>
      <c r="CN107" s="124"/>
      <c r="CO107" s="124"/>
      <c r="CP107" s="124"/>
      <c r="CQ107" s="124"/>
      <c r="CR107" s="124"/>
      <c r="CS107" s="124"/>
      <c r="CT107" s="124"/>
      <c r="CU107" s="118"/>
    </row>
    <row r="108" customFormat="false" ht="15.5" hidden="false" customHeight="false" outlineLevel="0" collapsed="false">
      <c r="A108" s="125" t="n">
        <v>4</v>
      </c>
      <c r="B108" s="125" t="n">
        <v>4221</v>
      </c>
      <c r="C108" s="125"/>
      <c r="D108" s="125" t="s">
        <v>527</v>
      </c>
      <c r="E108" s="125"/>
      <c r="F108" s="125"/>
      <c r="G108" s="125"/>
      <c r="H108" s="125" t="s">
        <v>403</v>
      </c>
      <c r="I108" s="125"/>
      <c r="J108" s="125"/>
      <c r="K108" s="125" t="s">
        <v>407</v>
      </c>
      <c r="L108" s="125" t="s">
        <v>289</v>
      </c>
      <c r="M108" s="125" t="s">
        <v>295</v>
      </c>
      <c r="N108" s="125" t="n">
        <v>1</v>
      </c>
      <c r="O108" s="131" t="s">
        <v>528</v>
      </c>
      <c r="P108" s="126"/>
      <c r="Q108" s="105" t="n">
        <f aca="false" t="array" ref="Q108:Q108">IFERROR(SKEW(IF(ISNUMBER(S108:CT108),S108:CT108,"")),"")</f>
        <v>0.228634092443245</v>
      </c>
      <c r="R108" s="119" t="n">
        <v>0</v>
      </c>
      <c r="S108" s="124" t="n">
        <v>2</v>
      </c>
      <c r="T108" s="124" t="n">
        <v>1</v>
      </c>
      <c r="U108" s="124" t="n">
        <v>2</v>
      </c>
      <c r="V108" s="124" t="n">
        <v>2</v>
      </c>
      <c r="W108" s="124" t="n">
        <v>0</v>
      </c>
      <c r="X108" s="124" t="n">
        <v>1</v>
      </c>
      <c r="Y108" s="124" t="n">
        <v>2</v>
      </c>
      <c r="Z108" s="124" t="n">
        <v>1</v>
      </c>
      <c r="AA108" s="124" t="n">
        <v>2</v>
      </c>
      <c r="AB108" s="124" t="n">
        <v>0</v>
      </c>
      <c r="AC108" s="124" t="n">
        <v>2</v>
      </c>
      <c r="AD108" s="124" t="n">
        <v>2</v>
      </c>
      <c r="AE108" s="124" t="n">
        <v>1</v>
      </c>
      <c r="AF108" s="124" t="n">
        <v>0</v>
      </c>
      <c r="AG108" s="124" t="n">
        <v>1</v>
      </c>
      <c r="AH108" s="124" t="n">
        <v>0</v>
      </c>
      <c r="AI108" s="124" t="n">
        <v>2</v>
      </c>
      <c r="AJ108" s="124" t="n">
        <v>2</v>
      </c>
      <c r="AK108" s="124" t="n">
        <v>0</v>
      </c>
      <c r="AL108" s="124" t="n">
        <v>2</v>
      </c>
      <c r="AM108" s="124" t="n">
        <v>2</v>
      </c>
      <c r="AN108" s="124" t="n">
        <v>2</v>
      </c>
      <c r="AO108" s="124" t="n">
        <v>2</v>
      </c>
      <c r="AP108" s="124" t="n">
        <v>0</v>
      </c>
      <c r="AQ108" s="124" t="n">
        <v>2</v>
      </c>
      <c r="AR108" s="124" t="n">
        <v>2</v>
      </c>
      <c r="AS108" s="124" t="n">
        <v>0</v>
      </c>
      <c r="AT108" s="124" t="n">
        <v>0</v>
      </c>
      <c r="AU108" s="124" t="n">
        <v>0</v>
      </c>
      <c r="AV108" s="124" t="n">
        <v>0</v>
      </c>
      <c r="AW108" s="124" t="n">
        <v>0</v>
      </c>
      <c r="AX108" s="124" t="n">
        <v>1</v>
      </c>
      <c r="AY108" s="124" t="n">
        <v>2</v>
      </c>
      <c r="AZ108" s="124" t="n">
        <v>0</v>
      </c>
      <c r="BA108" s="124" t="n">
        <v>2</v>
      </c>
      <c r="BB108" s="124" t="n">
        <v>0</v>
      </c>
      <c r="BC108" s="124" t="n">
        <v>1</v>
      </c>
      <c r="BD108" s="124" t="n">
        <v>0</v>
      </c>
      <c r="BE108" s="124" t="n">
        <v>2</v>
      </c>
      <c r="BF108" s="124" t="n">
        <v>0</v>
      </c>
      <c r="BG108" s="124" t="n">
        <v>2</v>
      </c>
      <c r="BH108" s="124" t="n">
        <v>2</v>
      </c>
      <c r="BI108" s="124" t="n">
        <v>2</v>
      </c>
      <c r="BJ108" s="124" t="n">
        <v>0</v>
      </c>
      <c r="BK108" s="124" t="n">
        <v>0</v>
      </c>
      <c r="BL108" s="124" t="n">
        <v>2</v>
      </c>
      <c r="BM108" s="124" t="n">
        <v>1</v>
      </c>
      <c r="BN108" s="124" t="n">
        <v>0</v>
      </c>
      <c r="BO108" s="124" t="n">
        <v>0</v>
      </c>
      <c r="BP108" s="124" t="n">
        <v>0</v>
      </c>
      <c r="BQ108" s="124" t="n">
        <v>2</v>
      </c>
      <c r="BR108" s="124" t="n">
        <v>2</v>
      </c>
      <c r="BS108" s="124" t="n">
        <v>0</v>
      </c>
      <c r="BT108" s="124" t="n">
        <v>0</v>
      </c>
      <c r="BU108" s="124" t="n">
        <v>0</v>
      </c>
      <c r="BV108" s="124" t="n">
        <v>2</v>
      </c>
      <c r="BW108" s="124" t="n">
        <v>0</v>
      </c>
      <c r="BX108" s="124" t="n">
        <v>0</v>
      </c>
      <c r="BY108" s="124" t="n">
        <v>2</v>
      </c>
      <c r="BZ108" s="124" t="n">
        <v>1</v>
      </c>
      <c r="CA108" s="124" t="n">
        <v>0</v>
      </c>
      <c r="CB108" s="124" t="n">
        <v>2</v>
      </c>
      <c r="CC108" s="124" t="n">
        <v>2</v>
      </c>
      <c r="CD108" s="124" t="n">
        <v>0</v>
      </c>
      <c r="CE108" s="124" t="n">
        <v>0</v>
      </c>
      <c r="CF108" s="124" t="n">
        <v>0</v>
      </c>
      <c r="CG108" s="124" t="n">
        <v>0</v>
      </c>
      <c r="CH108" s="124" t="n">
        <v>0</v>
      </c>
      <c r="CI108" s="124" t="n">
        <v>0</v>
      </c>
      <c r="CJ108" s="124" t="n">
        <v>2</v>
      </c>
      <c r="CK108" s="124" t="n">
        <v>0</v>
      </c>
      <c r="CL108" s="124" t="n">
        <v>1</v>
      </c>
      <c r="CM108" s="124" t="n">
        <v>0</v>
      </c>
      <c r="CN108" s="124" t="n">
        <v>0</v>
      </c>
      <c r="CO108" s="124" t="n">
        <v>0</v>
      </c>
      <c r="CP108" s="124" t="n">
        <v>0</v>
      </c>
      <c r="CQ108" s="124" t="n">
        <v>2</v>
      </c>
      <c r="CR108" s="124" t="n">
        <v>0</v>
      </c>
      <c r="CS108" s="124" t="n">
        <v>0</v>
      </c>
      <c r="CT108" s="124" t="n">
        <v>1</v>
      </c>
      <c r="CU108" s="118"/>
    </row>
    <row r="109" customFormat="false" ht="15.5" hidden="false" customHeight="false" outlineLevel="0" collapsed="false">
      <c r="A109" s="125" t="n">
        <v>4</v>
      </c>
      <c r="B109" s="125" t="n">
        <v>4222</v>
      </c>
      <c r="C109" s="125"/>
      <c r="D109" s="125" t="s">
        <v>529</v>
      </c>
      <c r="E109" s="125"/>
      <c r="F109" s="125"/>
      <c r="G109" s="125"/>
      <c r="H109" s="125" t="s">
        <v>403</v>
      </c>
      <c r="I109" s="125"/>
      <c r="J109" s="125"/>
      <c r="K109" s="125" t="s">
        <v>407</v>
      </c>
      <c r="L109" s="125" t="s">
        <v>289</v>
      </c>
      <c r="M109" s="125" t="s">
        <v>295</v>
      </c>
      <c r="N109" s="125" t="n">
        <v>1</v>
      </c>
      <c r="O109" s="131" t="s">
        <v>530</v>
      </c>
      <c r="P109" s="126"/>
      <c r="Q109" s="105" t="n">
        <f aca="false" t="array" ref="Q109:Q109">IFERROR(SKEW(IF(ISNUMBER(S109:CT109),S109:CT109,"")),"")</f>
        <v>0.754138843834351</v>
      </c>
      <c r="R109" s="119" t="n">
        <v>0</v>
      </c>
      <c r="S109" s="124" t="n">
        <v>1</v>
      </c>
      <c r="T109" s="124" t="n">
        <v>1</v>
      </c>
      <c r="U109" s="124" t="n">
        <v>2</v>
      </c>
      <c r="V109" s="124" t="n">
        <v>1</v>
      </c>
      <c r="W109" s="124" t="n">
        <v>0</v>
      </c>
      <c r="X109" s="124" t="n">
        <v>0</v>
      </c>
      <c r="Y109" s="124" t="n">
        <v>0</v>
      </c>
      <c r="Z109" s="124" t="n">
        <v>2</v>
      </c>
      <c r="AA109" s="124" t="n">
        <v>2</v>
      </c>
      <c r="AB109" s="124" t="n">
        <v>0</v>
      </c>
      <c r="AC109" s="124" t="n">
        <v>2</v>
      </c>
      <c r="AD109" s="124" t="n">
        <v>0</v>
      </c>
      <c r="AE109" s="124" t="n">
        <v>0</v>
      </c>
      <c r="AF109" s="124" t="n">
        <v>0</v>
      </c>
      <c r="AG109" s="124" t="n">
        <v>1</v>
      </c>
      <c r="AH109" s="124" t="n">
        <v>2</v>
      </c>
      <c r="AI109" s="124" t="n">
        <v>2</v>
      </c>
      <c r="AJ109" s="124" t="n">
        <v>1</v>
      </c>
      <c r="AK109" s="124" t="n">
        <v>0</v>
      </c>
      <c r="AL109" s="124" t="n">
        <v>0</v>
      </c>
      <c r="AM109" s="124" t="n">
        <v>0</v>
      </c>
      <c r="AN109" s="124" t="n">
        <v>1</v>
      </c>
      <c r="AO109" s="124" t="n">
        <v>2</v>
      </c>
      <c r="AP109" s="124" t="n">
        <v>0</v>
      </c>
      <c r="AQ109" s="124" t="n">
        <v>2</v>
      </c>
      <c r="AR109" s="124" t="n">
        <v>2</v>
      </c>
      <c r="AS109" s="124" t="n">
        <v>0</v>
      </c>
      <c r="AT109" s="124" t="n">
        <v>0</v>
      </c>
      <c r="AU109" s="124" t="n">
        <v>2</v>
      </c>
      <c r="AV109" s="124" t="n">
        <v>0</v>
      </c>
      <c r="AW109" s="124" t="n">
        <v>0</v>
      </c>
      <c r="AX109" s="124" t="n">
        <v>0</v>
      </c>
      <c r="AY109" s="124" t="n">
        <v>2</v>
      </c>
      <c r="AZ109" s="124" t="n">
        <v>0</v>
      </c>
      <c r="BA109" s="124" t="n">
        <v>2</v>
      </c>
      <c r="BB109" s="124" t="n">
        <v>0</v>
      </c>
      <c r="BC109" s="124" t="n">
        <v>2</v>
      </c>
      <c r="BD109" s="124" t="n">
        <v>0</v>
      </c>
      <c r="BE109" s="124" t="n">
        <v>2</v>
      </c>
      <c r="BF109" s="124" t="n">
        <v>0</v>
      </c>
      <c r="BG109" s="124" t="n">
        <v>0</v>
      </c>
      <c r="BH109" s="124" t="n">
        <v>0</v>
      </c>
      <c r="BI109" s="124" t="n">
        <v>2</v>
      </c>
      <c r="BJ109" s="124" t="n">
        <v>0</v>
      </c>
      <c r="BK109" s="124" t="n">
        <v>0</v>
      </c>
      <c r="BL109" s="124" t="n">
        <v>0</v>
      </c>
      <c r="BM109" s="124" t="n">
        <v>1</v>
      </c>
      <c r="BN109" s="124" t="n">
        <v>0</v>
      </c>
      <c r="BO109" s="124" t="n">
        <v>0</v>
      </c>
      <c r="BP109" s="124" t="n">
        <v>0</v>
      </c>
      <c r="BQ109" s="124" t="n">
        <v>1</v>
      </c>
      <c r="BR109" s="124" t="n">
        <v>2</v>
      </c>
      <c r="BS109" s="124" t="n">
        <v>1</v>
      </c>
      <c r="BT109" s="124" t="n">
        <v>0</v>
      </c>
      <c r="BU109" s="124" t="n">
        <v>0</v>
      </c>
      <c r="BV109" s="124" t="n">
        <v>0</v>
      </c>
      <c r="BW109" s="124" t="n">
        <v>0</v>
      </c>
      <c r="BX109" s="124" t="n">
        <v>0</v>
      </c>
      <c r="BY109" s="124" t="n">
        <v>1</v>
      </c>
      <c r="BZ109" s="124" t="n">
        <v>2</v>
      </c>
      <c r="CA109" s="124" t="n">
        <v>0</v>
      </c>
      <c r="CB109" s="124" t="n">
        <v>2</v>
      </c>
      <c r="CC109" s="124" t="n">
        <v>0</v>
      </c>
      <c r="CD109" s="124" t="n">
        <v>0</v>
      </c>
      <c r="CE109" s="124" t="n">
        <v>0</v>
      </c>
      <c r="CF109" s="124" t="n">
        <v>2</v>
      </c>
      <c r="CG109" s="124" t="n">
        <v>0</v>
      </c>
      <c r="CH109" s="124" t="n">
        <v>0</v>
      </c>
      <c r="CI109" s="124" t="n">
        <v>0</v>
      </c>
      <c r="CJ109" s="124" t="n">
        <v>2</v>
      </c>
      <c r="CK109" s="124" t="n">
        <v>0</v>
      </c>
      <c r="CL109" s="124" t="n">
        <v>0</v>
      </c>
      <c r="CM109" s="124" t="n">
        <v>0</v>
      </c>
      <c r="CN109" s="124" t="n">
        <v>0</v>
      </c>
      <c r="CO109" s="124" t="n">
        <v>0</v>
      </c>
      <c r="CP109" s="124" t="n">
        <v>2</v>
      </c>
      <c r="CQ109" s="124" t="n">
        <v>0</v>
      </c>
      <c r="CR109" s="124" t="n">
        <v>0</v>
      </c>
      <c r="CS109" s="124" t="n">
        <v>0</v>
      </c>
      <c r="CT109" s="124" t="n">
        <v>0</v>
      </c>
      <c r="CU109" s="118"/>
    </row>
    <row r="110" customFormat="false" ht="15.5" hidden="false" customHeight="false" outlineLevel="0" collapsed="false">
      <c r="A110" s="125" t="n">
        <v>4</v>
      </c>
      <c r="B110" s="125" t="n">
        <v>4223</v>
      </c>
      <c r="C110" s="125"/>
      <c r="D110" s="125" t="s">
        <v>531</v>
      </c>
      <c r="E110" s="125"/>
      <c r="F110" s="125"/>
      <c r="G110" s="125"/>
      <c r="H110" s="125" t="s">
        <v>403</v>
      </c>
      <c r="I110" s="125"/>
      <c r="J110" s="125"/>
      <c r="K110" s="125" t="s">
        <v>407</v>
      </c>
      <c r="L110" s="125" t="s">
        <v>289</v>
      </c>
      <c r="M110" s="125" t="s">
        <v>295</v>
      </c>
      <c r="N110" s="125" t="n">
        <v>1</v>
      </c>
      <c r="O110" s="131" t="s">
        <v>532</v>
      </c>
      <c r="P110" s="126"/>
      <c r="Q110" s="105" t="n">
        <f aca="false" t="array" ref="Q110:Q110">IFERROR(SKEW(IF(ISNUMBER(S110:CT110),S110:CT110,"")),"")</f>
        <v>-0.577955772391226</v>
      </c>
      <c r="R110" s="119" t="n">
        <v>0</v>
      </c>
      <c r="S110" s="124" t="n">
        <v>2</v>
      </c>
      <c r="T110" s="124" t="n">
        <v>2</v>
      </c>
      <c r="U110" s="124" t="n">
        <v>1</v>
      </c>
      <c r="V110" s="124" t="n">
        <v>2</v>
      </c>
      <c r="W110" s="124" t="n">
        <v>0</v>
      </c>
      <c r="X110" s="124" t="n">
        <v>1</v>
      </c>
      <c r="Y110" s="124" t="n">
        <v>2</v>
      </c>
      <c r="Z110" s="124" t="n">
        <v>2</v>
      </c>
      <c r="AA110" s="124" t="n">
        <v>2</v>
      </c>
      <c r="AB110" s="124" t="n">
        <v>2</v>
      </c>
      <c r="AC110" s="124" t="n">
        <v>2</v>
      </c>
      <c r="AD110" s="124" t="n">
        <v>2</v>
      </c>
      <c r="AE110" s="124" t="n">
        <v>2</v>
      </c>
      <c r="AF110" s="124" t="n">
        <v>0</v>
      </c>
      <c r="AG110" s="124" t="n">
        <v>0</v>
      </c>
      <c r="AH110" s="124" t="n">
        <v>2</v>
      </c>
      <c r="AI110" s="124" t="n">
        <v>2</v>
      </c>
      <c r="AJ110" s="124" t="n">
        <v>2</v>
      </c>
      <c r="AK110" s="124" t="n">
        <v>0</v>
      </c>
      <c r="AL110" s="124" t="n">
        <v>0</v>
      </c>
      <c r="AM110" s="124" t="n">
        <v>2</v>
      </c>
      <c r="AN110" s="124" t="n">
        <v>0</v>
      </c>
      <c r="AO110" s="124" t="n">
        <v>2</v>
      </c>
      <c r="AP110" s="124" t="n">
        <v>0</v>
      </c>
      <c r="AQ110" s="124" t="n">
        <v>2</v>
      </c>
      <c r="AR110" s="124" t="n">
        <v>2</v>
      </c>
      <c r="AS110" s="124" t="n">
        <v>2</v>
      </c>
      <c r="AT110" s="124" t="n">
        <v>0</v>
      </c>
      <c r="AU110" s="124" t="n">
        <v>2</v>
      </c>
      <c r="AV110" s="124" t="n">
        <v>0</v>
      </c>
      <c r="AW110" s="124" t="n">
        <v>0</v>
      </c>
      <c r="AX110" s="124" t="n">
        <v>2</v>
      </c>
      <c r="AY110" s="124" t="n">
        <v>2</v>
      </c>
      <c r="AZ110" s="124" t="n">
        <v>0</v>
      </c>
      <c r="BA110" s="124" t="n">
        <v>2</v>
      </c>
      <c r="BB110" s="124" t="n">
        <v>2</v>
      </c>
      <c r="BC110" s="124" t="n">
        <v>2</v>
      </c>
      <c r="BD110" s="124" t="n">
        <v>2</v>
      </c>
      <c r="BE110" s="124" t="n">
        <v>2</v>
      </c>
      <c r="BF110" s="124" t="n">
        <v>0</v>
      </c>
      <c r="BG110" s="124" t="n">
        <v>1</v>
      </c>
      <c r="BH110" s="124" t="n">
        <v>2</v>
      </c>
      <c r="BI110" s="124" t="n">
        <v>2</v>
      </c>
      <c r="BJ110" s="124" t="n">
        <v>0</v>
      </c>
      <c r="BK110" s="124" t="n">
        <v>0</v>
      </c>
      <c r="BL110" s="124" t="n">
        <v>2</v>
      </c>
      <c r="BM110" s="124" t="n">
        <v>2</v>
      </c>
      <c r="BN110" s="124" t="n">
        <v>1</v>
      </c>
      <c r="BO110" s="124" t="n">
        <v>0</v>
      </c>
      <c r="BP110" s="124" t="n">
        <v>2</v>
      </c>
      <c r="BQ110" s="124" t="n">
        <v>2</v>
      </c>
      <c r="BR110" s="124" t="n">
        <v>2</v>
      </c>
      <c r="BS110" s="124" t="n">
        <v>1</v>
      </c>
      <c r="BT110" s="124" t="n">
        <v>0</v>
      </c>
      <c r="BU110" s="124" t="n">
        <v>1</v>
      </c>
      <c r="BV110" s="124" t="n">
        <v>2</v>
      </c>
      <c r="BW110" s="124" t="n">
        <v>2</v>
      </c>
      <c r="BX110" s="124" t="n">
        <v>0</v>
      </c>
      <c r="BY110" s="124" t="n">
        <v>1</v>
      </c>
      <c r="BZ110" s="124" t="n">
        <v>2</v>
      </c>
      <c r="CA110" s="124" t="n">
        <v>1</v>
      </c>
      <c r="CB110" s="124" t="n">
        <v>2</v>
      </c>
      <c r="CC110" s="124" t="n">
        <v>2</v>
      </c>
      <c r="CD110" s="124" t="n">
        <v>0</v>
      </c>
      <c r="CE110" s="124" t="n">
        <v>2</v>
      </c>
      <c r="CF110" s="124" t="n">
        <v>2</v>
      </c>
      <c r="CG110" s="124" t="n">
        <v>2</v>
      </c>
      <c r="CH110" s="124" t="n">
        <v>0</v>
      </c>
      <c r="CI110" s="124" t="n">
        <v>1</v>
      </c>
      <c r="CJ110" s="124" t="n">
        <v>2</v>
      </c>
      <c r="CK110" s="124" t="n">
        <v>0</v>
      </c>
      <c r="CL110" s="124" t="n">
        <v>1</v>
      </c>
      <c r="CM110" s="124" t="n">
        <v>0</v>
      </c>
      <c r="CN110" s="124" t="n">
        <v>0</v>
      </c>
      <c r="CO110" s="124" t="n">
        <v>2</v>
      </c>
      <c r="CP110" s="124" t="n">
        <v>2</v>
      </c>
      <c r="CQ110" s="124" t="n">
        <v>2</v>
      </c>
      <c r="CR110" s="124" t="n">
        <v>0</v>
      </c>
      <c r="CS110" s="124" t="n">
        <v>0</v>
      </c>
      <c r="CT110" s="124" t="n">
        <v>2</v>
      </c>
      <c r="CU110" s="118"/>
    </row>
    <row r="111" customFormat="false" ht="15.5" hidden="false" customHeight="false" outlineLevel="0" collapsed="false">
      <c r="A111" s="122" t="n">
        <v>2</v>
      </c>
      <c r="B111" s="122" t="n">
        <v>4300</v>
      </c>
      <c r="C111" s="122"/>
      <c r="D111" s="122" t="s">
        <v>533</v>
      </c>
      <c r="E111" s="122" t="s">
        <v>534</v>
      </c>
      <c r="F111" s="122"/>
      <c r="G111" s="122"/>
      <c r="H111" s="122"/>
      <c r="I111" s="122"/>
      <c r="J111" s="122"/>
      <c r="K111" s="122"/>
      <c r="L111" s="122"/>
      <c r="M111" s="122"/>
      <c r="N111" s="122" t="n">
        <v>1</v>
      </c>
      <c r="O111" s="122"/>
      <c r="P111" s="122"/>
      <c r="Q111" s="122" t="s">
        <v>282</v>
      </c>
      <c r="R111" s="133"/>
      <c r="S111" s="123"/>
      <c r="T111" s="123"/>
      <c r="U111" s="123"/>
      <c r="V111" s="123"/>
      <c r="W111" s="123"/>
      <c r="X111" s="123"/>
      <c r="Y111" s="123"/>
      <c r="Z111" s="123"/>
      <c r="AA111" s="123"/>
      <c r="AB111" s="123"/>
      <c r="AC111" s="123"/>
      <c r="AD111" s="123"/>
      <c r="AE111" s="123"/>
      <c r="AF111" s="123"/>
      <c r="AG111" s="123"/>
      <c r="AH111" s="123"/>
      <c r="AI111" s="123"/>
      <c r="AJ111" s="123"/>
      <c r="AK111" s="123"/>
      <c r="AL111" s="123"/>
      <c r="AM111" s="123"/>
      <c r="AN111" s="123"/>
      <c r="AO111" s="123"/>
      <c r="AP111" s="123"/>
      <c r="AQ111" s="123"/>
      <c r="AR111" s="123"/>
      <c r="AS111" s="123"/>
      <c r="AT111" s="123"/>
      <c r="AU111" s="123"/>
      <c r="AV111" s="123"/>
      <c r="AW111" s="123"/>
      <c r="AX111" s="123"/>
      <c r="AY111" s="123"/>
      <c r="AZ111" s="123"/>
      <c r="BA111" s="123"/>
      <c r="BB111" s="123"/>
      <c r="BC111" s="123"/>
      <c r="BD111" s="123"/>
      <c r="BE111" s="123"/>
      <c r="BF111" s="123"/>
      <c r="BG111" s="123"/>
      <c r="BH111" s="123"/>
      <c r="BI111" s="123"/>
      <c r="BJ111" s="123"/>
      <c r="BK111" s="123"/>
      <c r="BL111" s="123"/>
      <c r="BM111" s="123"/>
      <c r="BN111" s="123"/>
      <c r="BO111" s="123"/>
      <c r="BP111" s="123"/>
      <c r="BQ111" s="123"/>
      <c r="BR111" s="123"/>
      <c r="BS111" s="123"/>
      <c r="BT111" s="123"/>
      <c r="BU111" s="123"/>
      <c r="BV111" s="123"/>
      <c r="BW111" s="123"/>
      <c r="BX111" s="123"/>
      <c r="BY111" s="123"/>
      <c r="BZ111" s="123"/>
      <c r="CA111" s="123"/>
      <c r="CB111" s="123"/>
      <c r="CC111" s="123"/>
      <c r="CD111" s="123"/>
      <c r="CE111" s="123"/>
      <c r="CF111" s="123"/>
      <c r="CG111" s="123"/>
      <c r="CH111" s="123"/>
      <c r="CI111" s="123"/>
      <c r="CJ111" s="123"/>
      <c r="CK111" s="122"/>
      <c r="CL111" s="122"/>
      <c r="CM111" s="122"/>
      <c r="CN111" s="122"/>
      <c r="CO111" s="122"/>
      <c r="CP111" s="122"/>
      <c r="CQ111" s="122"/>
      <c r="CR111" s="122"/>
      <c r="CS111" s="122"/>
      <c r="CT111" s="122"/>
      <c r="CU111" s="122"/>
    </row>
    <row r="112" customFormat="false" ht="15.5" hidden="false" customHeight="false" outlineLevel="0" collapsed="false">
      <c r="A112" s="118" t="n">
        <v>3</v>
      </c>
      <c r="B112" s="118" t="n">
        <v>4310</v>
      </c>
      <c r="C112" s="118" t="s">
        <v>535</v>
      </c>
      <c r="D112" s="118"/>
      <c r="E112" s="118"/>
      <c r="F112" s="118"/>
      <c r="G112" s="118"/>
      <c r="H112" s="118"/>
      <c r="I112" s="118"/>
      <c r="J112" s="118"/>
      <c r="K112" s="118"/>
      <c r="L112" s="118"/>
      <c r="M112" s="118"/>
      <c r="N112" s="118" t="n">
        <v>1</v>
      </c>
      <c r="O112" s="118"/>
      <c r="P112" s="118"/>
      <c r="Q112" s="105" t="str">
        <f aca="false" t="array" ref="Q112:Q112">IFERROR(SKEW(IF(ISNUMBER(S112:CT112),S112:CT112,"")),"")</f>
        <v/>
      </c>
      <c r="R112" s="119"/>
      <c r="S112" s="124"/>
      <c r="T112" s="124"/>
      <c r="U112" s="124"/>
      <c r="V112" s="124"/>
      <c r="W112" s="124"/>
      <c r="X112" s="124"/>
      <c r="Y112" s="124"/>
      <c r="Z112" s="124"/>
      <c r="AA112" s="124"/>
      <c r="AB112" s="124"/>
      <c r="AC112" s="124"/>
      <c r="AD112" s="124"/>
      <c r="AE112" s="124"/>
      <c r="AF112" s="124"/>
      <c r="AG112" s="124"/>
      <c r="AH112" s="124"/>
      <c r="AI112" s="124"/>
      <c r="AJ112" s="124"/>
      <c r="AK112" s="124"/>
      <c r="AL112" s="124"/>
      <c r="AM112" s="124"/>
      <c r="AN112" s="124"/>
      <c r="AO112" s="124"/>
      <c r="AP112" s="124"/>
      <c r="AQ112" s="124"/>
      <c r="AR112" s="124"/>
      <c r="AS112" s="124"/>
      <c r="AT112" s="124"/>
      <c r="AU112" s="124"/>
      <c r="AV112" s="124"/>
      <c r="AW112" s="124"/>
      <c r="AX112" s="124"/>
      <c r="AY112" s="124"/>
      <c r="AZ112" s="124"/>
      <c r="BA112" s="124"/>
      <c r="BB112" s="124"/>
      <c r="BC112" s="124"/>
      <c r="BD112" s="124"/>
      <c r="BE112" s="124"/>
      <c r="BF112" s="124"/>
      <c r="BG112" s="124"/>
      <c r="BH112" s="124"/>
      <c r="BI112" s="124"/>
      <c r="BJ112" s="124"/>
      <c r="BK112" s="124"/>
      <c r="BL112" s="124"/>
      <c r="BM112" s="124"/>
      <c r="BN112" s="124"/>
      <c r="BO112" s="124"/>
      <c r="BP112" s="124"/>
      <c r="BQ112" s="124"/>
      <c r="BR112" s="124"/>
      <c r="BS112" s="124"/>
      <c r="BT112" s="124"/>
      <c r="BU112" s="124"/>
      <c r="BV112" s="124"/>
      <c r="BW112" s="124"/>
      <c r="BX112" s="124"/>
      <c r="BY112" s="124"/>
      <c r="BZ112" s="124"/>
      <c r="CA112" s="124"/>
      <c r="CB112" s="124"/>
      <c r="CC112" s="124"/>
      <c r="CD112" s="124"/>
      <c r="CE112" s="124"/>
      <c r="CF112" s="124"/>
      <c r="CG112" s="124"/>
      <c r="CH112" s="124"/>
      <c r="CI112" s="124"/>
      <c r="CJ112" s="124"/>
      <c r="CK112" s="124"/>
      <c r="CL112" s="124"/>
      <c r="CM112" s="124"/>
      <c r="CN112" s="124"/>
      <c r="CO112" s="124"/>
      <c r="CP112" s="124"/>
      <c r="CQ112" s="124"/>
      <c r="CR112" s="124"/>
      <c r="CS112" s="124"/>
      <c r="CT112" s="124"/>
      <c r="CU112" s="118"/>
    </row>
    <row r="113" customFormat="false" ht="15.5" hidden="false" customHeight="false" outlineLevel="0" collapsed="false">
      <c r="A113" s="118" t="n">
        <v>4</v>
      </c>
      <c r="B113" s="118" t="n">
        <v>4311</v>
      </c>
      <c r="C113" s="118"/>
      <c r="D113" s="118" t="s">
        <v>536</v>
      </c>
      <c r="E113" s="118"/>
      <c r="F113" s="118"/>
      <c r="G113" s="118"/>
      <c r="H113" s="118" t="s">
        <v>537</v>
      </c>
      <c r="I113" s="118"/>
      <c r="J113" s="118"/>
      <c r="K113" s="118" t="s">
        <v>538</v>
      </c>
      <c r="L113" s="118" t="s">
        <v>289</v>
      </c>
      <c r="M113" s="118" t="s">
        <v>539</v>
      </c>
      <c r="N113" s="118" t="n">
        <v>1</v>
      </c>
      <c r="O113" s="128" t="s">
        <v>540</v>
      </c>
      <c r="P113" s="129"/>
      <c r="Q113" s="105" t="n">
        <f aca="false" t="array" ref="Q113:Q113">IFERROR(SKEW(IF(ISNUMBER(S113:CT113),S113:CT113,"")),"")</f>
        <v>-0.386711593469475</v>
      </c>
      <c r="R113" s="119" t="n">
        <v>0.148</v>
      </c>
      <c r="S113" s="124" t="n">
        <v>29</v>
      </c>
      <c r="T113" s="124" t="n">
        <v>86</v>
      </c>
      <c r="U113" s="124" t="n">
        <v>73</v>
      </c>
      <c r="V113" s="124" t="n">
        <v>83</v>
      </c>
      <c r="W113" s="124" t="n">
        <v>44</v>
      </c>
      <c r="X113" s="124" t="e">
        <f aca="false">#N/A</f>
        <v>#N/A</v>
      </c>
      <c r="Y113" s="124" t="n">
        <v>64</v>
      </c>
      <c r="Z113" s="124" t="n">
        <v>85</v>
      </c>
      <c r="AA113" s="124" t="n">
        <v>77</v>
      </c>
      <c r="AB113" s="124" t="n">
        <v>57</v>
      </c>
      <c r="AC113" s="124" t="n">
        <v>74</v>
      </c>
      <c r="AD113" s="124" t="n">
        <v>13</v>
      </c>
      <c r="AE113" s="124" t="n">
        <v>58</v>
      </c>
      <c r="AF113" s="124" t="e">
        <f aca="false">#N/A</f>
        <v>#N/A</v>
      </c>
      <c r="AG113" s="124" t="n">
        <v>63</v>
      </c>
      <c r="AH113" s="124" t="e">
        <f aca="false">#N/A</f>
        <v>#N/A</v>
      </c>
      <c r="AI113" s="124" t="n">
        <v>89</v>
      </c>
      <c r="AJ113" s="124" t="n">
        <v>87</v>
      </c>
      <c r="AK113" s="124" t="n">
        <v>33</v>
      </c>
      <c r="AL113" s="124" t="n">
        <v>58</v>
      </c>
      <c r="AM113" s="124" t="n">
        <v>58</v>
      </c>
      <c r="AN113" s="124" t="n">
        <v>84</v>
      </c>
      <c r="AO113" s="124" t="n">
        <v>80</v>
      </c>
      <c r="AP113" s="124" t="e">
        <f aca="false">#N/A</f>
        <v>#N/A</v>
      </c>
      <c r="AQ113" s="124" t="n">
        <v>71</v>
      </c>
      <c r="AR113" s="124" t="n">
        <v>92</v>
      </c>
      <c r="AS113" s="124" t="n">
        <v>38</v>
      </c>
      <c r="AT113" s="124" t="n">
        <v>28</v>
      </c>
      <c r="AU113" s="124" t="n">
        <v>62</v>
      </c>
      <c r="AV113" s="124" t="e">
        <f aca="false">#N/A</f>
        <v>#N/A</v>
      </c>
      <c r="AW113" s="124" t="n">
        <v>62</v>
      </c>
      <c r="AX113" s="124" t="n">
        <v>35</v>
      </c>
      <c r="AY113" s="124" t="n">
        <v>91</v>
      </c>
      <c r="AZ113" s="124" t="e">
        <f aca="false">#N/A</f>
        <v>#N/A</v>
      </c>
      <c r="BA113" s="124" t="n">
        <v>88</v>
      </c>
      <c r="BB113" s="124" t="n">
        <v>52</v>
      </c>
      <c r="BC113" s="124" t="n">
        <v>71</v>
      </c>
      <c r="BD113" s="124" t="n">
        <v>67</v>
      </c>
      <c r="BE113" s="124" t="n">
        <v>94</v>
      </c>
      <c r="BF113" s="124" t="n">
        <v>47</v>
      </c>
      <c r="BG113" s="124" t="n">
        <v>86</v>
      </c>
      <c r="BH113" s="124" t="n">
        <v>23</v>
      </c>
      <c r="BI113" s="124" t="e">
        <f aca="false">#N/A</f>
        <v>#N/A</v>
      </c>
      <c r="BJ113" s="124" t="n">
        <v>28</v>
      </c>
      <c r="BK113" s="124" t="n">
        <v>2</v>
      </c>
      <c r="BL113" s="124" t="e">
        <f aca="false">#N/A</f>
        <v>#N/A</v>
      </c>
      <c r="BM113" s="124" t="n">
        <v>67</v>
      </c>
      <c r="BN113" s="124" t="e">
        <f aca="false">#N/A</f>
        <v>#N/A</v>
      </c>
      <c r="BO113" s="124" t="n">
        <v>26</v>
      </c>
      <c r="BP113" s="124" t="n">
        <v>35</v>
      </c>
      <c r="BQ113" s="124" t="n">
        <v>86</v>
      </c>
      <c r="BR113" s="124" t="n">
        <v>82</v>
      </c>
      <c r="BS113" s="124" t="n">
        <v>62</v>
      </c>
      <c r="BT113" s="124" t="n">
        <v>28</v>
      </c>
      <c r="BU113" s="124" t="n">
        <v>66</v>
      </c>
      <c r="BV113" s="124" t="n">
        <v>20</v>
      </c>
      <c r="BW113" s="124" t="n">
        <v>57</v>
      </c>
      <c r="BX113" s="124" t="n">
        <v>33</v>
      </c>
      <c r="BY113" s="124" t="n">
        <v>54</v>
      </c>
      <c r="BZ113" s="124" t="n">
        <v>90</v>
      </c>
      <c r="CA113" s="124" t="n">
        <v>85</v>
      </c>
      <c r="CB113" s="124" t="n">
        <v>56</v>
      </c>
      <c r="CC113" s="124" t="n">
        <v>62</v>
      </c>
      <c r="CD113" s="124" t="n">
        <v>12</v>
      </c>
      <c r="CE113" s="124" t="n">
        <v>18</v>
      </c>
      <c r="CF113" s="124" t="n">
        <v>83</v>
      </c>
      <c r="CG113" s="124" t="n">
        <v>62</v>
      </c>
      <c r="CH113" s="124" t="e">
        <f aca="false">#N/A</f>
        <v>#N/A</v>
      </c>
      <c r="CI113" s="124" t="e">
        <f aca="false">#N/A</f>
        <v>#N/A</v>
      </c>
      <c r="CJ113" s="124" t="n">
        <v>69</v>
      </c>
      <c r="CK113" s="124" t="n">
        <v>42</v>
      </c>
      <c r="CL113" s="124" t="n">
        <v>28</v>
      </c>
      <c r="CM113" s="124" t="n">
        <v>47</v>
      </c>
      <c r="CN113" s="124" t="n">
        <v>66</v>
      </c>
      <c r="CO113" s="124" t="n">
        <v>55</v>
      </c>
      <c r="CP113" s="124" t="n">
        <v>85</v>
      </c>
      <c r="CQ113" s="124" t="n">
        <v>73</v>
      </c>
      <c r="CR113" s="124" t="n">
        <v>7</v>
      </c>
      <c r="CS113" s="124" t="n">
        <v>30</v>
      </c>
      <c r="CT113" s="124" t="n">
        <v>26</v>
      </c>
      <c r="CU113" s="118"/>
    </row>
    <row r="114" customFormat="false" ht="15.5" hidden="false" customHeight="false" outlineLevel="0" collapsed="false">
      <c r="A114" s="118" t="n">
        <v>4</v>
      </c>
      <c r="B114" s="118" t="n">
        <v>4312</v>
      </c>
      <c r="C114" s="118"/>
      <c r="D114" s="118" t="s">
        <v>541</v>
      </c>
      <c r="E114" s="118"/>
      <c r="F114" s="118"/>
      <c r="G114" s="118"/>
      <c r="H114" s="118" t="s">
        <v>537</v>
      </c>
      <c r="I114" s="118"/>
      <c r="J114" s="118"/>
      <c r="K114" s="118" t="s">
        <v>538</v>
      </c>
      <c r="L114" s="118" t="s">
        <v>289</v>
      </c>
      <c r="M114" s="118" t="s">
        <v>539</v>
      </c>
      <c r="N114" s="118" t="n">
        <v>1</v>
      </c>
      <c r="O114" s="129" t="s">
        <v>540</v>
      </c>
      <c r="P114" s="129"/>
      <c r="Q114" s="105" t="n">
        <f aca="false" t="array" ref="Q114:Q114">IFERROR(SKEW(IF(ISNUMBER(S114:CT114),S114:CT114,"")),"")</f>
        <v>-0.539154379308806</v>
      </c>
      <c r="R114" s="119" t="n">
        <v>0.148</v>
      </c>
      <c r="S114" s="124" t="n">
        <v>60</v>
      </c>
      <c r="T114" s="124" t="n">
        <v>83</v>
      </c>
      <c r="U114" s="124" t="n">
        <v>82</v>
      </c>
      <c r="V114" s="124" t="n">
        <v>85</v>
      </c>
      <c r="W114" s="124" t="n">
        <v>44</v>
      </c>
      <c r="X114" s="124" t="e">
        <f aca="false">#N/A</f>
        <v>#N/A</v>
      </c>
      <c r="Y114" s="124" t="n">
        <v>81</v>
      </c>
      <c r="Z114" s="124" t="n">
        <v>81</v>
      </c>
      <c r="AA114" s="124" t="n">
        <v>91</v>
      </c>
      <c r="AB114" s="124" t="n">
        <v>82</v>
      </c>
      <c r="AC114" s="124" t="n">
        <v>69</v>
      </c>
      <c r="AD114" s="124" t="n">
        <v>33</v>
      </c>
      <c r="AE114" s="124" t="n">
        <v>78</v>
      </c>
      <c r="AF114" s="124" t="e">
        <f aca="false">#N/A</f>
        <v>#N/A</v>
      </c>
      <c r="AG114" s="124" t="n">
        <v>67</v>
      </c>
      <c r="AH114" s="124" t="e">
        <f aca="false">#N/A</f>
        <v>#N/A</v>
      </c>
      <c r="AI114" s="124" t="n">
        <v>97</v>
      </c>
      <c r="AJ114" s="124" t="n">
        <v>95</v>
      </c>
      <c r="AK114" s="124" t="n">
        <v>57</v>
      </c>
      <c r="AL114" s="124" t="n">
        <v>45</v>
      </c>
      <c r="AM114" s="124" t="n">
        <v>51</v>
      </c>
      <c r="AN114" s="124" t="n">
        <v>85</v>
      </c>
      <c r="AO114" s="124" t="n">
        <v>84</v>
      </c>
      <c r="AP114" s="124" t="e">
        <f aca="false">#N/A</f>
        <v>#N/A</v>
      </c>
      <c r="AQ114" s="124" t="n">
        <v>87</v>
      </c>
      <c r="AR114" s="124" t="n">
        <v>94</v>
      </c>
      <c r="AS114" s="124" t="n">
        <v>76</v>
      </c>
      <c r="AT114" s="124" t="n">
        <v>10</v>
      </c>
      <c r="AU114" s="124" t="n">
        <v>82</v>
      </c>
      <c r="AV114" s="124" t="e">
        <f aca="false">#N/A</f>
        <v>#N/A</v>
      </c>
      <c r="AW114" s="124" t="n">
        <v>61</v>
      </c>
      <c r="AX114" s="124" t="n">
        <v>51</v>
      </c>
      <c r="AY114" s="124" t="n">
        <v>89</v>
      </c>
      <c r="AZ114" s="124" t="e">
        <f aca="false">#N/A</f>
        <v>#N/A</v>
      </c>
      <c r="BA114" s="124" t="n">
        <v>84</v>
      </c>
      <c r="BB114" s="124" t="n">
        <v>55</v>
      </c>
      <c r="BC114" s="124" t="n">
        <v>81</v>
      </c>
      <c r="BD114" s="124" t="n">
        <v>59</v>
      </c>
      <c r="BE114" s="124" t="n">
        <v>81</v>
      </c>
      <c r="BF114" s="124" t="n">
        <v>67</v>
      </c>
      <c r="BG114" s="124" t="n">
        <v>82</v>
      </c>
      <c r="BH114" s="124" t="n">
        <v>41</v>
      </c>
      <c r="BI114" s="124" t="e">
        <f aca="false">#N/A</f>
        <v>#N/A</v>
      </c>
      <c r="BJ114" s="124" t="n">
        <v>20</v>
      </c>
      <c r="BK114" s="124" t="n">
        <v>20</v>
      </c>
      <c r="BL114" s="124" t="e">
        <f aca="false">#N/A</f>
        <v>#N/A</v>
      </c>
      <c r="BM114" s="124" t="n">
        <v>52</v>
      </c>
      <c r="BN114" s="124" t="e">
        <f aca="false">#N/A</f>
        <v>#N/A</v>
      </c>
      <c r="BO114" s="124" t="n">
        <v>49</v>
      </c>
      <c r="BP114" s="124" t="n">
        <v>61</v>
      </c>
      <c r="BQ114" s="124" t="n">
        <v>80</v>
      </c>
      <c r="BR114" s="124" t="n">
        <v>78</v>
      </c>
      <c r="BS114" s="124" t="n">
        <v>63</v>
      </c>
      <c r="BT114" s="124" t="n">
        <v>42</v>
      </c>
      <c r="BU114" s="124" t="n">
        <v>54</v>
      </c>
      <c r="BV114" s="124" t="n">
        <v>43</v>
      </c>
      <c r="BW114" s="124" t="n">
        <v>59</v>
      </c>
      <c r="BX114" s="124" t="n">
        <v>29</v>
      </c>
      <c r="BY114" s="124" t="n">
        <v>55</v>
      </c>
      <c r="BZ114" s="124" t="n">
        <v>80</v>
      </c>
      <c r="CA114" s="124" t="n">
        <v>74</v>
      </c>
      <c r="CB114" s="124" t="n">
        <v>61</v>
      </c>
      <c r="CC114" s="124" t="n">
        <v>90</v>
      </c>
      <c r="CD114" s="124" t="n">
        <v>25</v>
      </c>
      <c r="CE114" s="124" t="n">
        <v>36</v>
      </c>
      <c r="CF114" s="124" t="n">
        <v>55</v>
      </c>
      <c r="CG114" s="124" t="n">
        <v>61</v>
      </c>
      <c r="CH114" s="124" t="e">
        <f aca="false">#N/A</f>
        <v>#N/A</v>
      </c>
      <c r="CI114" s="124" t="e">
        <f aca="false">#N/A</f>
        <v>#N/A</v>
      </c>
      <c r="CJ114" s="124" t="n">
        <v>81</v>
      </c>
      <c r="CK114" s="124" t="n">
        <v>77</v>
      </c>
      <c r="CL114" s="124" t="n">
        <v>33</v>
      </c>
      <c r="CM114" s="124" t="n">
        <v>30</v>
      </c>
      <c r="CN114" s="124" t="n">
        <v>80</v>
      </c>
      <c r="CO114" s="124" t="n">
        <v>69</v>
      </c>
      <c r="CP114" s="124" t="n">
        <v>57</v>
      </c>
      <c r="CQ114" s="124" t="n">
        <v>57</v>
      </c>
      <c r="CR114" s="124" t="n">
        <v>26</v>
      </c>
      <c r="CS114" s="124" t="n">
        <v>66</v>
      </c>
      <c r="CT114" s="124" t="n">
        <v>56</v>
      </c>
      <c r="CU114" s="118"/>
    </row>
    <row r="115" customFormat="false" ht="15.5" hidden="false" customHeight="false" outlineLevel="0" collapsed="false">
      <c r="A115" s="118" t="n">
        <v>3</v>
      </c>
      <c r="B115" s="118" t="n">
        <v>4320</v>
      </c>
      <c r="C115" s="118" t="s">
        <v>542</v>
      </c>
      <c r="D115" s="118"/>
      <c r="E115" s="118"/>
      <c r="F115" s="118"/>
      <c r="G115" s="118"/>
      <c r="H115" s="118"/>
      <c r="I115" s="118"/>
      <c r="J115" s="118"/>
      <c r="K115" s="118"/>
      <c r="L115" s="118"/>
      <c r="M115" s="118"/>
      <c r="N115" s="118" t="n">
        <v>1</v>
      </c>
      <c r="O115" s="129"/>
      <c r="P115" s="118"/>
      <c r="Q115" s="105" t="str">
        <f aca="false" t="array" ref="Q115:Q115">IFERROR(SKEW(IF(ISNUMBER(S115:CT115),S115:CT115,"")),"")</f>
        <v/>
      </c>
      <c r="R115" s="119"/>
      <c r="S115" s="124"/>
      <c r="T115" s="124"/>
      <c r="U115" s="124"/>
      <c r="V115" s="124"/>
      <c r="W115" s="124"/>
      <c r="X115" s="124"/>
      <c r="Y115" s="124"/>
      <c r="Z115" s="124"/>
      <c r="AA115" s="124"/>
      <c r="AB115" s="124"/>
      <c r="AC115" s="124"/>
      <c r="AD115" s="124"/>
      <c r="AE115" s="124"/>
      <c r="AF115" s="124"/>
      <c r="AG115" s="124"/>
      <c r="AH115" s="124"/>
      <c r="AI115" s="124"/>
      <c r="AJ115" s="124"/>
      <c r="AK115" s="124"/>
      <c r="AL115" s="124"/>
      <c r="AM115" s="124"/>
      <c r="AN115" s="124"/>
      <c r="AO115" s="124"/>
      <c r="AP115" s="124"/>
      <c r="AQ115" s="124"/>
      <c r="AR115" s="124"/>
      <c r="AS115" s="124"/>
      <c r="AT115" s="124"/>
      <c r="AU115" s="124"/>
      <c r="AV115" s="124"/>
      <c r="AW115" s="124"/>
      <c r="AX115" s="124"/>
      <c r="AY115" s="124"/>
      <c r="AZ115" s="124"/>
      <c r="BA115" s="124"/>
      <c r="BB115" s="124"/>
      <c r="BC115" s="124"/>
      <c r="BD115" s="124"/>
      <c r="BE115" s="124"/>
      <c r="BF115" s="124"/>
      <c r="BG115" s="124"/>
      <c r="BH115" s="124"/>
      <c r="BI115" s="124"/>
      <c r="BJ115" s="124"/>
      <c r="BK115" s="124"/>
      <c r="BL115" s="124"/>
      <c r="BM115" s="124"/>
      <c r="BN115" s="124"/>
      <c r="BO115" s="124"/>
      <c r="BP115" s="124"/>
      <c r="BQ115" s="124"/>
      <c r="BR115" s="124"/>
      <c r="BS115" s="124"/>
      <c r="BT115" s="124"/>
      <c r="BU115" s="124"/>
      <c r="BV115" s="124"/>
      <c r="BW115" s="124"/>
      <c r="BX115" s="124"/>
      <c r="BY115" s="124"/>
      <c r="BZ115" s="124"/>
      <c r="CA115" s="124"/>
      <c r="CB115" s="124"/>
      <c r="CC115" s="124"/>
      <c r="CD115" s="124"/>
      <c r="CE115" s="124"/>
      <c r="CF115" s="124"/>
      <c r="CG115" s="124"/>
      <c r="CH115" s="124"/>
      <c r="CI115" s="124"/>
      <c r="CJ115" s="124"/>
      <c r="CK115" s="124"/>
      <c r="CL115" s="124"/>
      <c r="CM115" s="124"/>
      <c r="CN115" s="124"/>
      <c r="CO115" s="124"/>
      <c r="CP115" s="124"/>
      <c r="CQ115" s="124"/>
      <c r="CR115" s="124"/>
      <c r="CS115" s="124"/>
      <c r="CT115" s="124"/>
      <c r="CU115" s="118"/>
    </row>
    <row r="116" customFormat="false" ht="15.5" hidden="false" customHeight="false" outlineLevel="0" collapsed="false">
      <c r="A116" s="118" t="n">
        <v>4</v>
      </c>
      <c r="B116" s="118" t="n">
        <v>4321</v>
      </c>
      <c r="C116" s="118"/>
      <c r="D116" s="118" t="s">
        <v>543</v>
      </c>
      <c r="E116" s="118"/>
      <c r="F116" s="118" t="n">
        <v>2018</v>
      </c>
      <c r="G116" s="118"/>
      <c r="H116" s="118" t="s">
        <v>544</v>
      </c>
      <c r="I116" s="118" t="s">
        <v>545</v>
      </c>
      <c r="J116" s="118" t="s">
        <v>226</v>
      </c>
      <c r="K116" s="118" t="s">
        <v>546</v>
      </c>
      <c r="L116" s="118" t="s">
        <v>289</v>
      </c>
      <c r="M116" s="118" t="s">
        <v>209</v>
      </c>
      <c r="N116" s="118" t="n">
        <v>1</v>
      </c>
      <c r="O116" s="128" t="s">
        <v>547</v>
      </c>
      <c r="P116" s="129"/>
      <c r="Q116" s="105" t="n">
        <f aca="false" t="array" ref="Q116:Q116">IFERROR(SKEW(IF(ISNUMBER(S116:CT116),S116:CT116,"")),"")</f>
        <v>-0.0524359707158626</v>
      </c>
      <c r="R116" s="119" t="n">
        <v>0.049</v>
      </c>
      <c r="S116" s="118" t="n">
        <v>-4.4993293</v>
      </c>
      <c r="T116" s="118" t="n">
        <v>-5.58653</v>
      </c>
      <c r="U116" s="118" t="n">
        <v>-6.4529287</v>
      </c>
      <c r="V116" s="118" t="n">
        <v>-7.50924</v>
      </c>
      <c r="W116" s="118" t="n">
        <v>-3.968964</v>
      </c>
      <c r="X116" s="118" t="n">
        <v>-9.21034</v>
      </c>
      <c r="Y116" s="118" t="n">
        <v>-3.73862</v>
      </c>
      <c r="Z116" s="118" t="n">
        <v>-5.88423</v>
      </c>
      <c r="AA116" s="118" t="n">
        <v>-6.48128</v>
      </c>
      <c r="AB116" s="118" t="n">
        <v>-5.342123</v>
      </c>
      <c r="AC116" s="118" t="n">
        <v>-2.4239293</v>
      </c>
      <c r="AD116" s="118" t="n">
        <v>-9.21034</v>
      </c>
      <c r="AE116" s="118" t="n">
        <v>-3.4368493</v>
      </c>
      <c r="AF116" s="118" t="n">
        <v>-9.21034</v>
      </c>
      <c r="AG116" s="118" t="n">
        <v>-6.677279</v>
      </c>
      <c r="AH116" s="118" t="n">
        <v>-7.82405</v>
      </c>
      <c r="AI116" s="118" t="n">
        <v>-5.63912</v>
      </c>
      <c r="AJ116" s="118" t="n">
        <v>-7.143984</v>
      </c>
      <c r="AK116" s="118" t="n">
        <v>-8.281331</v>
      </c>
      <c r="AL116" s="118" t="n">
        <v>-9.21034</v>
      </c>
      <c r="AM116" s="118" t="n">
        <v>-5.47101</v>
      </c>
      <c r="AN116" s="118" t="n">
        <v>-5.19036</v>
      </c>
      <c r="AO116" s="118" t="n">
        <v>-6.33559</v>
      </c>
      <c r="AP116" s="118" t="n">
        <v>-9.21034</v>
      </c>
      <c r="AQ116" s="118" t="n">
        <v>-5.71081</v>
      </c>
      <c r="AR116" s="118" t="n">
        <v>-4.97957</v>
      </c>
      <c r="AS116" s="118" t="n">
        <v>-5.17028</v>
      </c>
      <c r="AT116" s="118" t="n">
        <v>-6.97283</v>
      </c>
      <c r="AU116" s="118" t="n">
        <v>-5.54935</v>
      </c>
      <c r="AV116" s="118" t="n">
        <v>-9.21034</v>
      </c>
      <c r="AW116" s="118" t="n">
        <v>-6.94028</v>
      </c>
      <c r="AX116" s="118" t="n">
        <v>-3.5751958</v>
      </c>
      <c r="AY116" s="118" t="n">
        <v>-3.2846279</v>
      </c>
      <c r="AZ116" s="118" t="n">
        <v>-8.91991</v>
      </c>
      <c r="BA116" s="118" t="n">
        <v>-5.59135</v>
      </c>
      <c r="BB116" s="118" t="n">
        <v>-9.21034</v>
      </c>
      <c r="BC116" s="118" t="n">
        <v>-6.28182</v>
      </c>
      <c r="BD116" s="118" t="n">
        <v>-4.17781</v>
      </c>
      <c r="BE116" s="118" t="n">
        <v>-6.29419</v>
      </c>
      <c r="BF116" s="118" t="n">
        <v>-7.24603</v>
      </c>
      <c r="BG116" s="118" t="n">
        <v>-4.3677435</v>
      </c>
      <c r="BH116" s="118" t="n">
        <v>-9.21034</v>
      </c>
      <c r="BI116" s="118" t="n">
        <v>-9.21034</v>
      </c>
      <c r="BJ116" s="118" t="n">
        <v>-7.11355</v>
      </c>
      <c r="BK116" s="118" t="n">
        <v>-9.21034</v>
      </c>
      <c r="BL116" s="118" t="n">
        <v>-6.17924</v>
      </c>
      <c r="BM116" s="118" t="n">
        <v>-4.6746085</v>
      </c>
      <c r="BN116" s="118" t="n">
        <v>-6.85897</v>
      </c>
      <c r="BO116" s="118" t="n">
        <v>-9.21034</v>
      </c>
      <c r="BP116" s="118" t="n">
        <v>-4.54775</v>
      </c>
      <c r="BQ116" s="118" t="n">
        <v>-7.27448</v>
      </c>
      <c r="BR116" s="118" t="n">
        <v>-7.07854</v>
      </c>
      <c r="BS116" s="118" t="n">
        <v>-7.79692</v>
      </c>
      <c r="BT116" s="118" t="n">
        <v>-5.27343</v>
      </c>
      <c r="BU116" s="118" t="n">
        <v>-7.43708</v>
      </c>
      <c r="BV116" s="118" t="n">
        <v>-4.11917</v>
      </c>
      <c r="BW116" s="118" t="n">
        <v>-4.53658</v>
      </c>
      <c r="BX116" s="118" t="n">
        <v>-7.06091</v>
      </c>
      <c r="BY116" s="118" t="e">
        <f aca="false">#N/A</f>
        <v>#N/A</v>
      </c>
      <c r="BZ116" s="118" t="e">
        <f aca="false">#N/A</f>
        <v>#N/A</v>
      </c>
      <c r="CA116" s="118" t="n">
        <v>-6.55851</v>
      </c>
      <c r="CB116" s="118" t="n">
        <v>-4.6901977</v>
      </c>
      <c r="CC116" s="118" t="n">
        <v>-6.60543</v>
      </c>
      <c r="CD116" s="118" t="n">
        <v>-9.21034</v>
      </c>
      <c r="CE116" s="118" t="n">
        <v>-6.15823</v>
      </c>
      <c r="CF116" s="118" t="n">
        <v>-6.25387</v>
      </c>
      <c r="CG116" s="118" t="n">
        <v>-7.92691</v>
      </c>
      <c r="CH116" s="118" t="n">
        <v>-9.21034</v>
      </c>
      <c r="CI116" s="118" t="n">
        <v>-7.32935</v>
      </c>
      <c r="CJ116" s="118" t="n">
        <v>-5.56333</v>
      </c>
      <c r="CK116" s="118" t="e">
        <f aca="false">#N/A</f>
        <v>#N/A</v>
      </c>
      <c r="CL116" s="118" t="n">
        <v>-6.73128</v>
      </c>
      <c r="CM116" s="118" t="n">
        <v>-9.21034</v>
      </c>
      <c r="CN116" s="118" t="n">
        <v>-5.6230425</v>
      </c>
      <c r="CO116" s="118" t="n">
        <v>-6.7246</v>
      </c>
      <c r="CP116" s="118" t="n">
        <v>-4.666971</v>
      </c>
      <c r="CQ116" s="118" t="n">
        <v>-3.637996</v>
      </c>
      <c r="CR116" s="118" t="n">
        <v>-6.63544</v>
      </c>
      <c r="CS116" s="118" t="n">
        <v>-5.82426</v>
      </c>
      <c r="CT116" s="118" t="n">
        <v>-4.4547978</v>
      </c>
      <c r="CU116" s="124"/>
    </row>
    <row r="117" customFormat="false" ht="15.5" hidden="false" customHeight="false" outlineLevel="0" collapsed="false">
      <c r="A117" s="118" t="n">
        <v>3</v>
      </c>
      <c r="B117" s="118" t="n">
        <v>4330</v>
      </c>
      <c r="C117" s="118" t="s">
        <v>548</v>
      </c>
      <c r="D117" s="118"/>
      <c r="E117" s="118"/>
      <c r="F117" s="118"/>
      <c r="G117" s="118"/>
      <c r="H117" s="118"/>
      <c r="I117" s="118"/>
      <c r="J117" s="118"/>
      <c r="K117" s="118"/>
      <c r="L117" s="118"/>
      <c r="M117" s="118"/>
      <c r="N117" s="118" t="n">
        <v>1</v>
      </c>
      <c r="O117" s="129"/>
      <c r="P117" s="140"/>
      <c r="Q117" s="105" t="str">
        <f aca="false" t="array" ref="Q117:Q117">IFERROR(SKEW(IF(ISNUMBER(S117:CT117),S117:CT117,"")),"")</f>
        <v/>
      </c>
      <c r="R117" s="119"/>
      <c r="S117" s="111"/>
      <c r="T117" s="111"/>
      <c r="U117" s="111"/>
      <c r="V117" s="111"/>
      <c r="W117" s="111"/>
      <c r="X117" s="111"/>
      <c r="Y117" s="111"/>
      <c r="Z117" s="111"/>
      <c r="AA117" s="118"/>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42"/>
      <c r="BA117" s="111"/>
      <c r="BB117" s="111"/>
      <c r="BC117" s="111"/>
      <c r="BD117" s="111"/>
      <c r="BE117" s="111"/>
      <c r="BF117" s="111"/>
      <c r="BG117" s="111"/>
      <c r="BH117" s="111"/>
      <c r="BI117" s="111"/>
      <c r="BJ117" s="111"/>
      <c r="BK117" s="111"/>
      <c r="BL117" s="111"/>
      <c r="BM117" s="111"/>
      <c r="BN117" s="111"/>
      <c r="BO117" s="111"/>
      <c r="BP117" s="111"/>
      <c r="BQ117" s="111"/>
      <c r="BR117" s="111"/>
      <c r="BS117" s="111"/>
      <c r="BT117" s="111"/>
      <c r="BU117" s="111"/>
      <c r="BV117" s="111"/>
      <c r="BW117" s="111"/>
      <c r="BX117" s="111"/>
      <c r="BY117" s="111"/>
      <c r="BZ117" s="111"/>
      <c r="CA117" s="111"/>
      <c r="CB117" s="111"/>
      <c r="CC117" s="111"/>
      <c r="CD117" s="111"/>
      <c r="CE117" s="111"/>
      <c r="CF117" s="111"/>
      <c r="CG117" s="111"/>
      <c r="CH117" s="111"/>
      <c r="CI117" s="111"/>
      <c r="CJ117" s="111"/>
      <c r="CK117" s="111"/>
      <c r="CL117" s="111"/>
      <c r="CM117" s="111"/>
      <c r="CN117" s="111"/>
      <c r="CO117" s="111"/>
      <c r="CP117" s="111"/>
      <c r="CQ117" s="111"/>
      <c r="CR117" s="111"/>
      <c r="CS117" s="111"/>
      <c r="CT117" s="111"/>
      <c r="CU117" s="124"/>
    </row>
    <row r="118" customFormat="false" ht="15.5" hidden="false" customHeight="false" outlineLevel="0" collapsed="false">
      <c r="A118" s="118" t="n">
        <v>4</v>
      </c>
      <c r="B118" s="118" t="n">
        <v>4331</v>
      </c>
      <c r="C118" s="118"/>
      <c r="D118" s="118" t="s">
        <v>549</v>
      </c>
      <c r="E118" s="118" t="s">
        <v>550</v>
      </c>
      <c r="F118" s="118"/>
      <c r="G118" s="118"/>
      <c r="H118" s="118" t="s">
        <v>288</v>
      </c>
      <c r="I118" s="118"/>
      <c r="J118" s="118"/>
      <c r="K118" s="118"/>
      <c r="L118" s="118" t="s">
        <v>289</v>
      </c>
      <c r="M118" s="118" t="s">
        <v>357</v>
      </c>
      <c r="N118" s="118" t="n">
        <v>0.5</v>
      </c>
      <c r="O118" s="118"/>
      <c r="P118" s="140"/>
      <c r="Q118" s="105" t="n">
        <f aca="false" t="array" ref="Q118:Q118">IFERROR(SKEW(IF(ISNUMBER(S118:CT118),S118:CT118,"")),"")</f>
        <v>0.0842537693003071</v>
      </c>
      <c r="R118" s="119" t="n">
        <v>0.148</v>
      </c>
      <c r="S118" s="118" t="n">
        <v>1.5</v>
      </c>
      <c r="T118" s="118" t="n">
        <v>1</v>
      </c>
      <c r="U118" s="118" t="n">
        <v>2</v>
      </c>
      <c r="V118" s="118" t="n">
        <v>1</v>
      </c>
      <c r="W118" s="118" t="n">
        <v>2</v>
      </c>
      <c r="X118" s="118" t="n">
        <v>1</v>
      </c>
      <c r="Y118" s="118" t="n">
        <v>1</v>
      </c>
      <c r="Z118" s="118"/>
      <c r="AA118" s="118" t="n">
        <v>1</v>
      </c>
      <c r="AB118" s="118"/>
      <c r="AC118" s="118" t="n">
        <v>2</v>
      </c>
      <c r="AD118" s="118" t="n">
        <v>1</v>
      </c>
      <c r="AE118" s="118" t="n">
        <v>1</v>
      </c>
      <c r="AF118" s="118" t="n">
        <v>2</v>
      </c>
      <c r="AG118" s="118" t="n">
        <v>2</v>
      </c>
      <c r="AH118" s="118" t="n">
        <v>2</v>
      </c>
      <c r="AI118" s="118" t="n">
        <v>2</v>
      </c>
      <c r="AJ118" s="118" t="n">
        <v>2</v>
      </c>
      <c r="AK118" s="118"/>
      <c r="AL118" s="118" t="n">
        <v>1</v>
      </c>
      <c r="AM118" s="118" t="n">
        <v>1</v>
      </c>
      <c r="AN118" s="118" t="n">
        <v>1.5</v>
      </c>
      <c r="AO118" s="118" t="n">
        <v>2</v>
      </c>
      <c r="AP118" s="118" t="n">
        <v>2</v>
      </c>
      <c r="AQ118" s="118" t="n">
        <v>1</v>
      </c>
      <c r="AR118" s="118"/>
      <c r="AS118" s="118" t="n">
        <v>2</v>
      </c>
      <c r="AT118" s="118" t="n">
        <v>1</v>
      </c>
      <c r="AU118" s="118" t="n">
        <v>1</v>
      </c>
      <c r="AV118" s="118" t="n">
        <v>1</v>
      </c>
      <c r="AW118" s="118" t="n">
        <v>1</v>
      </c>
      <c r="AX118" s="118" t="n">
        <v>1.5</v>
      </c>
      <c r="AY118" s="118" t="n">
        <v>1.55555556</v>
      </c>
      <c r="AZ118" s="118"/>
      <c r="BA118" s="118" t="n">
        <v>2</v>
      </c>
      <c r="BB118" s="118"/>
      <c r="BC118" s="118" t="n">
        <v>1.666667</v>
      </c>
      <c r="BD118" s="118" t="n">
        <v>1.5</v>
      </c>
      <c r="BE118" s="118" t="n">
        <v>2</v>
      </c>
      <c r="BF118" s="118"/>
      <c r="BG118" s="118" t="n">
        <v>1.5</v>
      </c>
      <c r="BH118" s="118" t="n">
        <v>1.5</v>
      </c>
      <c r="BI118" s="118"/>
      <c r="BJ118" s="118" t="n">
        <v>2</v>
      </c>
      <c r="BK118" s="118" t="n">
        <v>1</v>
      </c>
      <c r="BL118" s="118" t="n">
        <v>1</v>
      </c>
      <c r="BM118" s="118" t="n">
        <v>1</v>
      </c>
      <c r="BN118" s="118" t="n">
        <v>1</v>
      </c>
      <c r="BO118" s="118" t="n">
        <v>2</v>
      </c>
      <c r="BP118" s="118" t="n">
        <v>2</v>
      </c>
      <c r="BQ118" s="118" t="n">
        <v>2</v>
      </c>
      <c r="BR118" s="118" t="n">
        <v>2</v>
      </c>
      <c r="BS118" s="118"/>
      <c r="BT118" s="118" t="n">
        <v>1</v>
      </c>
      <c r="BU118" s="118" t="n">
        <v>1</v>
      </c>
      <c r="BV118" s="118" t="n">
        <v>2</v>
      </c>
      <c r="BW118" s="118" t="n">
        <v>1.333333</v>
      </c>
      <c r="BX118" s="118" t="n">
        <v>1</v>
      </c>
      <c r="BY118" s="118" t="n">
        <v>2</v>
      </c>
      <c r="BZ118" s="118" t="n">
        <v>1</v>
      </c>
      <c r="CA118" s="118"/>
      <c r="CB118" s="118" t="n">
        <v>1</v>
      </c>
      <c r="CC118" s="118"/>
      <c r="CD118" s="118" t="n">
        <v>1</v>
      </c>
      <c r="CE118" s="118" t="n">
        <v>1</v>
      </c>
      <c r="CF118" s="118" t="n">
        <v>2</v>
      </c>
      <c r="CG118" s="118" t="n">
        <v>1</v>
      </c>
      <c r="CH118" s="118" t="n">
        <v>1</v>
      </c>
      <c r="CI118" s="118" t="n">
        <v>1</v>
      </c>
      <c r="CJ118" s="118" t="n">
        <v>2</v>
      </c>
      <c r="CK118" s="118"/>
      <c r="CL118" s="118" t="n">
        <v>2</v>
      </c>
      <c r="CM118" s="118" t="n">
        <v>2</v>
      </c>
      <c r="CN118" s="118" t="n">
        <v>1</v>
      </c>
      <c r="CO118" s="118" t="n">
        <v>1</v>
      </c>
      <c r="CP118" s="118" t="n">
        <v>2</v>
      </c>
      <c r="CQ118" s="118" t="n">
        <v>2</v>
      </c>
      <c r="CR118" s="118" t="n">
        <v>1</v>
      </c>
      <c r="CS118" s="118" t="n">
        <v>2</v>
      </c>
      <c r="CT118" s="118" t="n">
        <v>2</v>
      </c>
      <c r="CU118" s="118"/>
    </row>
    <row r="119" customFormat="false" ht="15.5" hidden="false" customHeight="false" outlineLevel="0" collapsed="false">
      <c r="A119" s="118" t="n">
        <v>4</v>
      </c>
      <c r="B119" s="118" t="n">
        <v>4332</v>
      </c>
      <c r="C119" s="118"/>
      <c r="D119" s="118" t="s">
        <v>551</v>
      </c>
      <c r="E119" s="118" t="s">
        <v>552</v>
      </c>
      <c r="F119" s="118"/>
      <c r="G119" s="118"/>
      <c r="H119" s="118" t="s">
        <v>288</v>
      </c>
      <c r="I119" s="118"/>
      <c r="J119" s="118"/>
      <c r="K119" s="118"/>
      <c r="L119" s="118" t="s">
        <v>289</v>
      </c>
      <c r="M119" s="118" t="s">
        <v>357</v>
      </c>
      <c r="N119" s="118" t="n">
        <v>0.5</v>
      </c>
      <c r="O119" s="118"/>
      <c r="P119" s="118"/>
      <c r="Q119" s="105" t="n">
        <f aca="false" t="array" ref="Q119:Q119">IFERROR(SKEW(IF(ISNUMBER(S119:CT119),S119:CT119,"")),"")</f>
        <v>0.390973864885629</v>
      </c>
      <c r="R119" s="119" t="n">
        <v>0.099</v>
      </c>
      <c r="S119" s="118" t="n">
        <v>1.5</v>
      </c>
      <c r="T119" s="118" t="n">
        <v>1</v>
      </c>
      <c r="U119" s="118" t="n">
        <v>2</v>
      </c>
      <c r="V119" s="118" t="n">
        <v>2</v>
      </c>
      <c r="W119" s="118" t="n">
        <v>1</v>
      </c>
      <c r="X119" s="118" t="n">
        <v>1</v>
      </c>
      <c r="Y119" s="118" t="n">
        <v>1</v>
      </c>
      <c r="Z119" s="118"/>
      <c r="AA119" s="118" t="n">
        <v>1</v>
      </c>
      <c r="AB119" s="118" t="n">
        <v>2</v>
      </c>
      <c r="AC119" s="118" t="n">
        <v>2</v>
      </c>
      <c r="AD119" s="118" t="n">
        <v>1</v>
      </c>
      <c r="AE119" s="118" t="n">
        <v>1</v>
      </c>
      <c r="AF119" s="118" t="n">
        <v>1</v>
      </c>
      <c r="AG119" s="118" t="n">
        <v>2</v>
      </c>
      <c r="AH119" s="118" t="n">
        <v>2</v>
      </c>
      <c r="AI119" s="118" t="n">
        <v>2</v>
      </c>
      <c r="AJ119" s="118" t="n">
        <v>2</v>
      </c>
      <c r="AK119" s="118" t="n">
        <v>1</v>
      </c>
      <c r="AL119" s="118"/>
      <c r="AM119" s="118" t="n">
        <v>2</v>
      </c>
      <c r="AN119" s="118" t="n">
        <v>1</v>
      </c>
      <c r="AO119" s="118" t="n">
        <v>1</v>
      </c>
      <c r="AP119" s="118" t="n">
        <v>2</v>
      </c>
      <c r="AQ119" s="118" t="n">
        <v>1</v>
      </c>
      <c r="AR119" s="118"/>
      <c r="AS119" s="118" t="n">
        <v>2</v>
      </c>
      <c r="AT119" s="118" t="n">
        <v>1</v>
      </c>
      <c r="AU119" s="118" t="n">
        <v>1</v>
      </c>
      <c r="AV119" s="118" t="n">
        <v>2</v>
      </c>
      <c r="AW119" s="118" t="n">
        <v>1</v>
      </c>
      <c r="AX119" s="118" t="n">
        <v>2</v>
      </c>
      <c r="AY119" s="118" t="n">
        <v>1.55555556</v>
      </c>
      <c r="AZ119" s="118" t="n">
        <v>1</v>
      </c>
      <c r="BA119" s="118" t="n">
        <v>2</v>
      </c>
      <c r="BB119" s="118"/>
      <c r="BC119" s="118" t="n">
        <v>1.666667</v>
      </c>
      <c r="BD119" s="118" t="n">
        <v>1.5</v>
      </c>
      <c r="BE119" s="118" t="n">
        <v>2</v>
      </c>
      <c r="BF119" s="118" t="n">
        <v>1</v>
      </c>
      <c r="BG119" s="118" t="n">
        <v>1.66666667</v>
      </c>
      <c r="BH119" s="118" t="n">
        <v>1.5</v>
      </c>
      <c r="BI119" s="118" t="n">
        <v>1</v>
      </c>
      <c r="BJ119" s="118" t="n">
        <v>2</v>
      </c>
      <c r="BK119" s="118" t="n">
        <v>1</v>
      </c>
      <c r="BL119" s="118" t="n">
        <v>1</v>
      </c>
      <c r="BM119" s="118" t="n">
        <v>1.5</v>
      </c>
      <c r="BN119" s="118" t="n">
        <v>1</v>
      </c>
      <c r="BO119" s="118" t="n">
        <v>1</v>
      </c>
      <c r="BP119" s="118" t="n">
        <v>2</v>
      </c>
      <c r="BQ119" s="118" t="n">
        <v>2</v>
      </c>
      <c r="BR119" s="118" t="n">
        <v>2</v>
      </c>
      <c r="BS119" s="118"/>
      <c r="BT119" s="118" t="n">
        <v>1</v>
      </c>
      <c r="BU119" s="118" t="n">
        <v>1</v>
      </c>
      <c r="BV119" s="118" t="n">
        <v>2</v>
      </c>
      <c r="BW119" s="118" t="n">
        <v>1.5</v>
      </c>
      <c r="BX119" s="118" t="n">
        <v>1</v>
      </c>
      <c r="BY119" s="118" t="n">
        <v>1</v>
      </c>
      <c r="BZ119" s="118" t="n">
        <v>1</v>
      </c>
      <c r="CA119" s="118" t="n">
        <v>2</v>
      </c>
      <c r="CB119" s="118" t="n">
        <v>1</v>
      </c>
      <c r="CC119" s="118"/>
      <c r="CD119" s="118" t="n">
        <v>1</v>
      </c>
      <c r="CE119" s="118" t="n">
        <v>1</v>
      </c>
      <c r="CF119" s="118"/>
      <c r="CG119" s="118" t="n">
        <v>1</v>
      </c>
      <c r="CH119" s="118" t="n">
        <v>1</v>
      </c>
      <c r="CI119" s="118" t="n">
        <v>1</v>
      </c>
      <c r="CJ119" s="118" t="n">
        <v>2</v>
      </c>
      <c r="CK119" s="118" t="n">
        <v>1</v>
      </c>
      <c r="CL119" s="118" t="n">
        <v>2</v>
      </c>
      <c r="CM119" s="118" t="n">
        <v>1</v>
      </c>
      <c r="CN119" s="118" t="n">
        <v>1</v>
      </c>
      <c r="CO119" s="118" t="n">
        <v>1</v>
      </c>
      <c r="CP119" s="118" t="n">
        <v>1</v>
      </c>
      <c r="CQ119" s="118" t="n">
        <v>2</v>
      </c>
      <c r="CR119" s="118" t="n">
        <v>2</v>
      </c>
      <c r="CS119" s="118" t="n">
        <v>1</v>
      </c>
      <c r="CT119" s="118" t="n">
        <v>1</v>
      </c>
      <c r="CU119" s="118"/>
    </row>
    <row r="120" customFormat="false" ht="15.5" hidden="false" customHeight="false" outlineLevel="0" collapsed="false">
      <c r="A120" s="125" t="n">
        <v>3</v>
      </c>
      <c r="B120" s="125" t="n">
        <v>4340</v>
      </c>
      <c r="C120" s="125" t="s">
        <v>553</v>
      </c>
      <c r="D120" s="125"/>
      <c r="E120" s="125"/>
      <c r="F120" s="125"/>
      <c r="G120" s="125"/>
      <c r="H120" s="125"/>
      <c r="I120" s="125"/>
      <c r="J120" s="125"/>
      <c r="K120" s="125"/>
      <c r="L120" s="125"/>
      <c r="M120" s="125"/>
      <c r="N120" s="125" t="n">
        <v>1</v>
      </c>
      <c r="O120" s="125"/>
      <c r="P120" s="125"/>
      <c r="Q120" s="105"/>
      <c r="R120" s="119"/>
      <c r="S120" s="118"/>
      <c r="T120" s="118"/>
      <c r="U120" s="118"/>
      <c r="V120" s="118"/>
      <c r="W120" s="118"/>
      <c r="X120" s="118"/>
      <c r="Y120" s="118"/>
      <c r="Z120" s="118"/>
      <c r="AA120" s="118"/>
      <c r="AB120" s="118"/>
      <c r="AC120" s="118"/>
      <c r="AD120" s="118"/>
      <c r="AE120" s="118"/>
      <c r="AF120" s="118"/>
      <c r="AG120" s="118"/>
      <c r="AH120" s="118"/>
      <c r="AI120" s="118"/>
      <c r="AJ120" s="118"/>
      <c r="AK120" s="118"/>
      <c r="AL120" s="118"/>
      <c r="AM120" s="118"/>
      <c r="AN120" s="118"/>
      <c r="AO120" s="118"/>
      <c r="AP120" s="118"/>
      <c r="AQ120" s="118"/>
      <c r="AR120" s="118"/>
      <c r="AS120" s="118"/>
      <c r="AT120" s="118"/>
      <c r="AU120" s="118"/>
      <c r="AV120" s="118"/>
      <c r="AW120" s="118"/>
      <c r="AX120" s="118"/>
      <c r="AY120" s="118"/>
      <c r="AZ120" s="118"/>
      <c r="BA120" s="118"/>
      <c r="BB120" s="118"/>
      <c r="BC120" s="118"/>
      <c r="BD120" s="118"/>
      <c r="BE120" s="118"/>
      <c r="BF120" s="118"/>
      <c r="BG120" s="118"/>
      <c r="BH120" s="118"/>
      <c r="BI120" s="118"/>
      <c r="BJ120" s="118"/>
      <c r="BK120" s="118"/>
      <c r="BL120" s="118"/>
      <c r="BM120" s="118"/>
      <c r="BN120" s="118"/>
      <c r="BO120" s="118"/>
      <c r="BP120" s="118"/>
      <c r="BQ120" s="118"/>
      <c r="BR120" s="118"/>
      <c r="BS120" s="118"/>
      <c r="BT120" s="118"/>
      <c r="BU120" s="118"/>
      <c r="BV120" s="118"/>
      <c r="BW120" s="118"/>
      <c r="BX120" s="118"/>
      <c r="BY120" s="118"/>
      <c r="BZ120" s="118"/>
      <c r="CA120" s="118"/>
      <c r="CB120" s="118"/>
      <c r="CC120" s="118"/>
      <c r="CD120" s="118"/>
      <c r="CE120" s="118"/>
      <c r="CF120" s="118"/>
      <c r="CG120" s="118"/>
      <c r="CH120" s="118"/>
      <c r="CI120" s="118"/>
      <c r="CJ120" s="118"/>
      <c r="CK120" s="118"/>
      <c r="CL120" s="118"/>
      <c r="CM120" s="118"/>
      <c r="CN120" s="118"/>
      <c r="CO120" s="118"/>
      <c r="CP120" s="118"/>
      <c r="CQ120" s="118"/>
      <c r="CR120" s="118"/>
      <c r="CS120" s="118"/>
      <c r="CT120" s="118"/>
      <c r="CU120" s="118"/>
    </row>
    <row r="121" customFormat="false" ht="15.5" hidden="false" customHeight="false" outlineLevel="0" collapsed="false">
      <c r="A121" s="125" t="n">
        <v>4</v>
      </c>
      <c r="B121" s="125" t="n">
        <v>4341</v>
      </c>
      <c r="C121" s="125"/>
      <c r="D121" s="125" t="s">
        <v>554</v>
      </c>
      <c r="E121" s="125" t="s">
        <v>555</v>
      </c>
      <c r="F121" s="125" t="n">
        <v>2020</v>
      </c>
      <c r="G121" s="125"/>
      <c r="H121" s="125" t="s">
        <v>332</v>
      </c>
      <c r="I121" s="125" t="s">
        <v>545</v>
      </c>
      <c r="J121" s="125" t="s">
        <v>556</v>
      </c>
      <c r="K121" s="125" t="s">
        <v>557</v>
      </c>
      <c r="L121" s="125" t="s">
        <v>289</v>
      </c>
      <c r="M121" s="125" t="s">
        <v>209</v>
      </c>
      <c r="N121" s="125" t="n">
        <v>1</v>
      </c>
      <c r="O121" s="131" t="s">
        <v>489</v>
      </c>
      <c r="P121" s="126"/>
      <c r="Q121" s="105" t="n">
        <f aca="false" t="array" ref="Q121:Q121">IFERROR(SKEW(IF(ISNUMBER(S121:CT121),S121:CT121,"")),"")</f>
        <v>-0.129315411783521</v>
      </c>
      <c r="R121" s="119" t="n">
        <v>0</v>
      </c>
      <c r="S121" s="118" t="n">
        <v>-5.51212462</v>
      </c>
      <c r="T121" s="118" t="n">
        <v>-6.95304</v>
      </c>
      <c r="U121" s="118" t="n">
        <v>-7.5047195</v>
      </c>
      <c r="V121" s="118" t="n">
        <v>-8.35915</v>
      </c>
      <c r="W121" s="118" t="n">
        <v>-6.882233</v>
      </c>
      <c r="X121" s="118" t="n">
        <v>-11.5129</v>
      </c>
      <c r="Y121" s="118" t="n">
        <v>-4.89106</v>
      </c>
      <c r="Z121" s="118" t="n">
        <v>-6.9505</v>
      </c>
      <c r="AA121" s="118" t="n">
        <v>-5.9505</v>
      </c>
      <c r="AB121" s="118" t="n">
        <v>-7.0805187</v>
      </c>
      <c r="AC121" s="118" t="n">
        <v>-5.2868971</v>
      </c>
      <c r="AD121" s="118" t="n">
        <v>-11.5129</v>
      </c>
      <c r="AE121" s="118" t="n">
        <v>-5.58323163</v>
      </c>
      <c r="AF121" s="118" t="n">
        <v>-11.5129</v>
      </c>
      <c r="AG121" s="118" t="n">
        <v>-8.260964</v>
      </c>
      <c r="AH121" s="118" t="n">
        <v>-8.73883</v>
      </c>
      <c r="AI121" s="118" t="n">
        <v>-6.0078</v>
      </c>
      <c r="AJ121" s="118" t="n">
        <v>-8.754424</v>
      </c>
      <c r="AK121" s="118" t="n">
        <v>-11.51293</v>
      </c>
      <c r="AL121" s="118" t="n">
        <v>-11.5129</v>
      </c>
      <c r="AM121" s="118" t="n">
        <v>-7.23039</v>
      </c>
      <c r="AN121" s="118" t="n">
        <v>-6.48556</v>
      </c>
      <c r="AO121" s="118" t="n">
        <v>-6.961173</v>
      </c>
      <c r="AP121" s="118" t="n">
        <v>-11.5129</v>
      </c>
      <c r="AQ121" s="118" t="n">
        <v>-7.21575</v>
      </c>
      <c r="AR121" s="118" t="n">
        <v>-6.60731</v>
      </c>
      <c r="AS121" s="118" t="n">
        <v>-7.72998</v>
      </c>
      <c r="AT121" s="118" t="n">
        <v>-11.5129</v>
      </c>
      <c r="AU121" s="118" t="n">
        <v>-7.20152</v>
      </c>
      <c r="AV121" s="118" t="n">
        <v>-11.5129</v>
      </c>
      <c r="AW121" s="118" t="n">
        <v>-7.89777</v>
      </c>
      <c r="AX121" s="118" t="n">
        <v>-5.3683842</v>
      </c>
      <c r="AY121" s="118" t="n">
        <v>-4.2534405</v>
      </c>
      <c r="AZ121" s="118" t="n">
        <v>-10.5243</v>
      </c>
      <c r="BA121" s="118" t="n">
        <v>-7.21415</v>
      </c>
      <c r="BB121" s="118" t="n">
        <v>-11.5129</v>
      </c>
      <c r="BC121" s="118" t="n">
        <v>-7.68705</v>
      </c>
      <c r="BD121" s="118" t="n">
        <v>-11.5129</v>
      </c>
      <c r="BE121" s="118" t="n">
        <v>-6.79309</v>
      </c>
      <c r="BF121" s="118" t="n">
        <v>-7.77784</v>
      </c>
      <c r="BG121" s="118" t="n">
        <v>-5.9347926</v>
      </c>
      <c r="BH121" s="118" t="n">
        <v>-11.5129</v>
      </c>
      <c r="BI121" s="118" t="n">
        <v>-11.5129</v>
      </c>
      <c r="BJ121" s="118" t="n">
        <v>-11.5129</v>
      </c>
      <c r="BK121" s="118" t="n">
        <v>-11.5129</v>
      </c>
      <c r="BL121" s="118" t="n">
        <v>-11.5129</v>
      </c>
      <c r="BM121" s="118" t="n">
        <v>-6.60327385</v>
      </c>
      <c r="BN121" s="118" t="n">
        <v>-11.5129</v>
      </c>
      <c r="BO121" s="118" t="n">
        <v>-11.5129</v>
      </c>
      <c r="BP121" s="118" t="n">
        <v>-6.94473</v>
      </c>
      <c r="BQ121" s="118" t="n">
        <v>-8.51126</v>
      </c>
      <c r="BR121" s="118" t="n">
        <v>-8.13759</v>
      </c>
      <c r="BS121" s="118" t="n">
        <v>-8.51009</v>
      </c>
      <c r="BT121" s="118" t="n">
        <v>-6.38574</v>
      </c>
      <c r="BU121" s="118" t="n">
        <v>-9.29911</v>
      </c>
      <c r="BV121" s="118" t="n">
        <v>-5.13522</v>
      </c>
      <c r="BW121" s="118" t="n">
        <v>-5.45991</v>
      </c>
      <c r="BX121" s="118" t="n">
        <v>-11.5129</v>
      </c>
      <c r="BY121" s="118" t="n">
        <v>-7.44415</v>
      </c>
      <c r="BZ121" s="118" t="n">
        <v>-7.60051</v>
      </c>
      <c r="CA121" s="118" t="n">
        <v>-7.65165</v>
      </c>
      <c r="CB121" s="118" t="n">
        <v>-5.6092818</v>
      </c>
      <c r="CC121" s="118" t="n">
        <v>-11.5129</v>
      </c>
      <c r="CD121" s="118" t="n">
        <v>-11.5129</v>
      </c>
      <c r="CE121" s="118" t="n">
        <v>-11.5129</v>
      </c>
      <c r="CF121" s="118" t="n">
        <v>-6.87809</v>
      </c>
      <c r="CG121" s="118" t="n">
        <v>-11.51293</v>
      </c>
      <c r="CH121" s="118" t="n">
        <v>-11.5129</v>
      </c>
      <c r="CI121" s="118" t="n">
        <v>-8.475222</v>
      </c>
      <c r="CJ121" s="118" t="n">
        <v>-6.46907</v>
      </c>
      <c r="CK121" s="118" t="n">
        <v>-11.5129</v>
      </c>
      <c r="CL121" s="118" t="n">
        <v>-11.5129</v>
      </c>
      <c r="CM121" s="118" t="n">
        <v>-11.5129</v>
      </c>
      <c r="CN121" s="118" t="n">
        <v>-6.4071644</v>
      </c>
      <c r="CO121" s="118" t="n">
        <v>-9.50105</v>
      </c>
      <c r="CP121" s="118" t="n">
        <v>-5.614316</v>
      </c>
      <c r="CQ121" s="118" t="n">
        <v>-5.982381</v>
      </c>
      <c r="CR121" s="118" t="n">
        <v>-11.5129</v>
      </c>
      <c r="CS121" s="118" t="n">
        <v>-11.5129</v>
      </c>
      <c r="CT121" s="118" t="n">
        <v>-6.3296158</v>
      </c>
      <c r="CU121" s="118"/>
    </row>
    <row r="122" customFormat="false" ht="15.5" hidden="false" customHeight="false" outlineLevel="0" collapsed="false">
      <c r="A122" s="122" t="n">
        <v>2</v>
      </c>
      <c r="B122" s="122" t="n">
        <v>4400</v>
      </c>
      <c r="C122" s="122"/>
      <c r="D122" s="122" t="s">
        <v>558</v>
      </c>
      <c r="E122" s="122" t="s">
        <v>559</v>
      </c>
      <c r="F122" s="122"/>
      <c r="G122" s="122"/>
      <c r="H122" s="122"/>
      <c r="I122" s="122"/>
      <c r="J122" s="122"/>
      <c r="K122" s="122"/>
      <c r="L122" s="122"/>
      <c r="M122" s="122"/>
      <c r="N122" s="122" t="n">
        <v>1</v>
      </c>
      <c r="O122" s="122"/>
      <c r="P122" s="122"/>
      <c r="Q122" s="122" t="s">
        <v>282</v>
      </c>
      <c r="R122" s="133"/>
      <c r="S122" s="123"/>
      <c r="T122" s="123"/>
      <c r="U122" s="123"/>
      <c r="V122" s="123"/>
      <c r="W122" s="123"/>
      <c r="X122" s="123"/>
      <c r="Y122" s="123"/>
      <c r="Z122" s="123"/>
      <c r="AA122" s="123"/>
      <c r="AB122" s="123"/>
      <c r="AC122" s="123"/>
      <c r="AD122" s="123"/>
      <c r="AE122" s="123"/>
      <c r="AF122" s="123"/>
      <c r="AG122" s="123"/>
      <c r="AH122" s="123"/>
      <c r="AI122" s="123"/>
      <c r="AJ122" s="123"/>
      <c r="AK122" s="123"/>
      <c r="AL122" s="123"/>
      <c r="AM122" s="123"/>
      <c r="AN122" s="123"/>
      <c r="AO122" s="123"/>
      <c r="AP122" s="123"/>
      <c r="AQ122" s="123"/>
      <c r="AR122" s="123"/>
      <c r="AS122" s="123"/>
      <c r="AT122" s="123"/>
      <c r="AU122" s="123"/>
      <c r="AV122" s="123"/>
      <c r="AW122" s="123"/>
      <c r="AX122" s="123"/>
      <c r="AY122" s="123"/>
      <c r="AZ122" s="123"/>
      <c r="BA122" s="123"/>
      <c r="BB122" s="123"/>
      <c r="BC122" s="123"/>
      <c r="BD122" s="123"/>
      <c r="BE122" s="123"/>
      <c r="BF122" s="123"/>
      <c r="BG122" s="123"/>
      <c r="BH122" s="123"/>
      <c r="BI122" s="123"/>
      <c r="BJ122" s="123"/>
      <c r="BK122" s="123"/>
      <c r="BL122" s="123"/>
      <c r="BM122" s="123"/>
      <c r="BN122" s="123"/>
      <c r="BO122" s="123"/>
      <c r="BP122" s="123"/>
      <c r="BQ122" s="123"/>
      <c r="BR122" s="123"/>
      <c r="BS122" s="123"/>
      <c r="BT122" s="123"/>
      <c r="BU122" s="123"/>
      <c r="BV122" s="123"/>
      <c r="BW122" s="123"/>
      <c r="BX122" s="123"/>
      <c r="BY122" s="123"/>
      <c r="BZ122" s="123"/>
      <c r="CA122" s="123"/>
      <c r="CB122" s="123"/>
      <c r="CC122" s="123"/>
      <c r="CD122" s="123"/>
      <c r="CE122" s="123"/>
      <c r="CF122" s="123"/>
      <c r="CG122" s="123"/>
      <c r="CH122" s="123"/>
      <c r="CI122" s="123"/>
      <c r="CJ122" s="123"/>
      <c r="CK122" s="122"/>
      <c r="CL122" s="122"/>
      <c r="CM122" s="122"/>
      <c r="CN122" s="122"/>
      <c r="CO122" s="122"/>
      <c r="CP122" s="122"/>
      <c r="CQ122" s="122"/>
      <c r="CR122" s="122"/>
      <c r="CS122" s="122"/>
      <c r="CT122" s="122"/>
      <c r="CU122" s="122"/>
    </row>
    <row r="123" customFormat="false" ht="15.5" hidden="false" customHeight="false" outlineLevel="0" collapsed="false">
      <c r="A123" s="118" t="n">
        <v>3</v>
      </c>
      <c r="B123" s="118" t="n">
        <v>4410</v>
      </c>
      <c r="C123" s="118" t="s">
        <v>560</v>
      </c>
      <c r="D123" s="118"/>
      <c r="E123" s="118"/>
      <c r="F123" s="118"/>
      <c r="G123" s="118"/>
      <c r="H123" s="118"/>
      <c r="I123" s="118"/>
      <c r="J123" s="118"/>
      <c r="K123" s="118"/>
      <c r="L123" s="118"/>
      <c r="M123" s="118"/>
      <c r="N123" s="118" t="n">
        <v>1</v>
      </c>
      <c r="O123" s="118"/>
      <c r="P123" s="118"/>
      <c r="Q123" s="105" t="str">
        <f aca="false" t="array" ref="Q123:Q123">IFERROR(SKEW(IF(ISNUMBER(S123:CT123),S123:CT123,"")),"")</f>
        <v/>
      </c>
      <c r="R123" s="119"/>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c r="BC123" s="124"/>
      <c r="BD123" s="124"/>
      <c r="BE123" s="124"/>
      <c r="BF123" s="124"/>
      <c r="BG123" s="124"/>
      <c r="BH123" s="124"/>
      <c r="BI123" s="124"/>
      <c r="BJ123" s="124"/>
      <c r="BK123" s="124"/>
      <c r="BL123" s="124"/>
      <c r="BM123" s="124"/>
      <c r="BN123" s="124"/>
      <c r="BO123" s="124"/>
      <c r="BP123" s="124"/>
      <c r="BQ123" s="124"/>
      <c r="BR123" s="124"/>
      <c r="BS123" s="124"/>
      <c r="BT123" s="124"/>
      <c r="BU123" s="124"/>
      <c r="BV123" s="124"/>
      <c r="BW123" s="124"/>
      <c r="BX123" s="124"/>
      <c r="BY123" s="124"/>
      <c r="BZ123" s="124"/>
      <c r="CA123" s="124"/>
      <c r="CB123" s="124"/>
      <c r="CC123" s="124"/>
      <c r="CD123" s="124"/>
      <c r="CE123" s="124"/>
      <c r="CF123" s="124"/>
      <c r="CG123" s="124"/>
      <c r="CH123" s="124"/>
      <c r="CI123" s="124"/>
      <c r="CJ123" s="124"/>
      <c r="CK123" s="118"/>
      <c r="CL123" s="118"/>
      <c r="CM123" s="118"/>
      <c r="CN123" s="118"/>
      <c r="CO123" s="118"/>
      <c r="CP123" s="118"/>
      <c r="CQ123" s="118"/>
      <c r="CR123" s="118"/>
      <c r="CS123" s="118"/>
      <c r="CT123" s="118"/>
      <c r="CU123" s="118"/>
    </row>
    <row r="124" customFormat="false" ht="15.5" hidden="false" customHeight="false" outlineLevel="0" collapsed="false">
      <c r="A124" s="118" t="n">
        <v>4</v>
      </c>
      <c r="B124" s="118" t="n">
        <v>4411</v>
      </c>
      <c r="C124" s="118"/>
      <c r="D124" s="118" t="s">
        <v>561</v>
      </c>
      <c r="E124" s="118" t="s">
        <v>562</v>
      </c>
      <c r="F124" s="118"/>
      <c r="G124" s="118"/>
      <c r="H124" s="118" t="s">
        <v>332</v>
      </c>
      <c r="I124" s="118"/>
      <c r="J124" s="118"/>
      <c r="K124" s="118" t="s">
        <v>563</v>
      </c>
      <c r="L124" s="118" t="s">
        <v>289</v>
      </c>
      <c r="M124" s="118" t="s">
        <v>209</v>
      </c>
      <c r="N124" s="118" t="n">
        <v>1</v>
      </c>
      <c r="O124" s="118"/>
      <c r="P124" s="118"/>
      <c r="Q124" s="105" t="n">
        <f aca="false" t="array" ref="Q124:Q124">IFERROR(SKEW(IF(ISNUMBER(S124:CT124),S124:CT124,"")),"")</f>
        <v>1.35006671947905</v>
      </c>
      <c r="R124" s="119" t="n">
        <v>0</v>
      </c>
      <c r="S124" s="118" t="n">
        <v>48.1987</v>
      </c>
      <c r="T124" s="118" t="n">
        <v>113.7941</v>
      </c>
      <c r="U124" s="118" t="n">
        <v>47.33604</v>
      </c>
      <c r="V124" s="118" t="n">
        <v>48.19023</v>
      </c>
      <c r="W124" s="118" t="n">
        <v>7.98428</v>
      </c>
      <c r="X124" s="118" t="n">
        <v>31.09422</v>
      </c>
      <c r="Y124" s="118" t="n">
        <v>52.1325</v>
      </c>
      <c r="Z124" s="118" t="n">
        <v>86.37842</v>
      </c>
      <c r="AA124" s="143" t="n">
        <v>41.15605</v>
      </c>
      <c r="AB124" s="118" t="n">
        <v>125.36169</v>
      </c>
      <c r="AC124" s="118" t="n">
        <v>74.90663</v>
      </c>
      <c r="AD124" s="118" t="n">
        <v>6.89675</v>
      </c>
      <c r="AE124" s="118" t="n">
        <v>20.36246</v>
      </c>
      <c r="AF124" s="118" t="n">
        <v>20.75836</v>
      </c>
      <c r="AG124" s="118" t="n">
        <v>25.74925</v>
      </c>
      <c r="AH124" s="118" t="n">
        <v>58.40361</v>
      </c>
      <c r="AI124" s="118" t="n">
        <v>44.03674</v>
      </c>
      <c r="AJ124" s="118" t="n">
        <v>46.97845</v>
      </c>
      <c r="AK124" s="118" t="n">
        <v>17.257</v>
      </c>
      <c r="AL124" s="118" t="n">
        <v>27.03235</v>
      </c>
      <c r="AM124" s="118" t="n">
        <v>28.04669</v>
      </c>
      <c r="AN124" s="118" t="n">
        <v>35.57433</v>
      </c>
      <c r="AO124" s="118" t="n">
        <v>74.18276</v>
      </c>
      <c r="AP124" s="118" t="n">
        <v>19.39833</v>
      </c>
      <c r="AQ124" s="118" t="n">
        <v>35.83899</v>
      </c>
      <c r="AR124" s="118" t="n">
        <v>23.52051</v>
      </c>
      <c r="AS124" s="118" t="n">
        <v>20.85787</v>
      </c>
      <c r="AT124" s="118" t="n">
        <v>11.30243</v>
      </c>
      <c r="AU124" s="118" t="n">
        <v>30.07495</v>
      </c>
      <c r="AV124" s="118" t="n">
        <v>73.37495</v>
      </c>
      <c r="AW124" s="118" t="n">
        <v>30.32995</v>
      </c>
      <c r="AX124" s="118" t="n">
        <v>22.43461</v>
      </c>
      <c r="AY124" s="118" t="n">
        <v>16.61591</v>
      </c>
      <c r="AZ124" s="118" t="n">
        <v>44.64345</v>
      </c>
      <c r="BA124" s="118" t="n">
        <v>32.53566</v>
      </c>
      <c r="BB124" s="118" t="n">
        <v>19.46136</v>
      </c>
      <c r="BC124" s="118" t="n">
        <v>26.86557</v>
      </c>
      <c r="BD124" s="118" t="n">
        <v>9.68467</v>
      </c>
      <c r="BE124" s="118" t="n">
        <v>47.58027</v>
      </c>
      <c r="BF124" s="118" t="n">
        <v>30.13916</v>
      </c>
      <c r="BG124" s="118" t="n">
        <v>29.95131</v>
      </c>
      <c r="BH124" s="118" t="n">
        <v>17.38474</v>
      </c>
      <c r="BI124" s="118" t="n">
        <v>46.64678</v>
      </c>
      <c r="BJ124" s="118" t="n">
        <v>10.54668</v>
      </c>
      <c r="BK124" s="118" t="n">
        <v>7.32757</v>
      </c>
      <c r="BL124" s="118" t="n">
        <v>34.88844</v>
      </c>
      <c r="BM124" s="118" t="n">
        <v>57.81462</v>
      </c>
      <c r="BN124" s="118" t="n">
        <v>33.63295</v>
      </c>
      <c r="BO124" s="118" t="n">
        <v>10.24636</v>
      </c>
      <c r="BP124" s="118" t="n">
        <v>10.46101</v>
      </c>
      <c r="BQ124" s="118" t="n">
        <v>40.97384</v>
      </c>
      <c r="BR124" s="118" t="n">
        <v>65.46591</v>
      </c>
      <c r="BS124" s="118" t="n">
        <v>72.50581</v>
      </c>
      <c r="BT124" s="118" t="n">
        <v>13.33627</v>
      </c>
      <c r="BU124" s="118" t="n">
        <v>22.94355</v>
      </c>
      <c r="BV124" s="118" t="n">
        <v>46.18823</v>
      </c>
      <c r="BW124" s="118" t="n">
        <v>11.9107</v>
      </c>
      <c r="BX124" s="118" t="n">
        <v>30.55269</v>
      </c>
      <c r="BY124" s="118" t="n">
        <v>55.61029</v>
      </c>
      <c r="BZ124" s="118" t="n">
        <v>30.06718</v>
      </c>
      <c r="CA124" s="118" t="n">
        <v>35.05078</v>
      </c>
      <c r="CB124" s="118" t="n">
        <v>50.59451</v>
      </c>
      <c r="CC124" s="118" t="n">
        <v>8.82254</v>
      </c>
      <c r="CD124" s="118" t="n">
        <v>16.16073</v>
      </c>
      <c r="CE124" s="118" t="n">
        <v>9.6896</v>
      </c>
      <c r="CF124" s="118" t="n">
        <v>97.8766</v>
      </c>
      <c r="CG124" s="118" t="n">
        <v>35.26091</v>
      </c>
      <c r="CH124" s="118" t="n">
        <v>40.36649</v>
      </c>
      <c r="CI124" s="118" t="n">
        <v>40.08707</v>
      </c>
      <c r="CJ124" s="118" t="n">
        <v>50.76219</v>
      </c>
      <c r="CK124" s="118" t="n">
        <v>7.57237</v>
      </c>
      <c r="CL124" s="118" t="n">
        <v>12.46311</v>
      </c>
      <c r="CM124" s="118" t="n">
        <v>10.50836</v>
      </c>
      <c r="CN124" s="118" t="n">
        <v>56.22806</v>
      </c>
      <c r="CO124" s="118" t="n">
        <v>112.8607</v>
      </c>
      <c r="CP124" s="118" t="n">
        <v>60.87565</v>
      </c>
      <c r="CQ124" s="118" t="n">
        <v>43.98239</v>
      </c>
      <c r="CR124" s="118" t="n">
        <v>6.81077</v>
      </c>
      <c r="CS124" s="118" t="n">
        <v>25.21074</v>
      </c>
      <c r="CT124" s="118" t="n">
        <v>10.08743</v>
      </c>
      <c r="CU124" s="118"/>
    </row>
    <row r="125" customFormat="false" ht="15.5" hidden="false" customHeight="false" outlineLevel="0" collapsed="false">
      <c r="A125" s="118" t="n">
        <v>3</v>
      </c>
      <c r="B125" s="118" t="n">
        <v>4420</v>
      </c>
      <c r="C125" s="118" t="s">
        <v>564</v>
      </c>
      <c r="D125" s="118"/>
      <c r="E125" s="118"/>
      <c r="F125" s="118"/>
      <c r="G125" s="118"/>
      <c r="H125" s="118"/>
      <c r="I125" s="118"/>
      <c r="J125" s="118"/>
      <c r="K125" s="118"/>
      <c r="L125" s="118"/>
      <c r="M125" s="118"/>
      <c r="N125" s="118" t="n">
        <v>1</v>
      </c>
      <c r="O125" s="118"/>
      <c r="P125" s="140"/>
      <c r="Q125" s="105" t="str">
        <f aca="false" t="array" ref="Q125:Q125">IFERROR(SKEW(IF(ISNUMBER(S125:CT125),S125:CT125,"")),"")</f>
        <v/>
      </c>
      <c r="R125" s="119"/>
      <c r="S125" s="124"/>
      <c r="T125" s="124"/>
      <c r="U125" s="124"/>
      <c r="V125" s="124"/>
      <c r="W125" s="124"/>
      <c r="X125" s="124"/>
      <c r="Y125" s="124"/>
      <c r="Z125" s="124"/>
      <c r="AA125" s="124"/>
      <c r="AB125" s="124"/>
      <c r="AC125" s="124"/>
      <c r="AD125" s="124"/>
      <c r="AE125" s="124"/>
      <c r="AF125" s="124"/>
      <c r="AG125" s="124"/>
      <c r="AH125" s="124"/>
      <c r="AI125" s="124"/>
      <c r="AJ125" s="124"/>
      <c r="AK125" s="124"/>
      <c r="AL125" s="124"/>
      <c r="AM125" s="124"/>
      <c r="AN125" s="124"/>
      <c r="AO125" s="124"/>
      <c r="AP125" s="124"/>
      <c r="AQ125" s="124"/>
      <c r="AR125" s="124"/>
      <c r="AS125" s="124"/>
      <c r="AT125" s="124"/>
      <c r="AU125" s="124"/>
      <c r="AV125" s="124"/>
      <c r="AW125" s="124"/>
      <c r="AX125" s="124"/>
      <c r="AY125" s="124"/>
      <c r="AZ125" s="124"/>
      <c r="BA125" s="124"/>
      <c r="BB125" s="124"/>
      <c r="BC125" s="124"/>
      <c r="BD125" s="124"/>
      <c r="BE125" s="124"/>
      <c r="BF125" s="124"/>
      <c r="BG125" s="124"/>
      <c r="BH125" s="124"/>
      <c r="BI125" s="124"/>
      <c r="BJ125" s="124"/>
      <c r="BK125" s="124"/>
      <c r="BL125" s="124"/>
      <c r="BM125" s="124"/>
      <c r="BN125" s="124"/>
      <c r="BO125" s="124"/>
      <c r="BP125" s="124"/>
      <c r="BQ125" s="124"/>
      <c r="BR125" s="124"/>
      <c r="BS125" s="124"/>
      <c r="BT125" s="124"/>
      <c r="BU125" s="124"/>
      <c r="BV125" s="124"/>
      <c r="BW125" s="124"/>
      <c r="BX125" s="124"/>
      <c r="BY125" s="124"/>
      <c r="BZ125" s="124"/>
      <c r="CA125" s="124"/>
      <c r="CB125" s="124"/>
      <c r="CC125" s="124"/>
      <c r="CD125" s="124"/>
      <c r="CE125" s="124"/>
      <c r="CF125" s="124"/>
      <c r="CG125" s="124"/>
      <c r="CH125" s="124"/>
      <c r="CI125" s="124"/>
      <c r="CJ125" s="124"/>
      <c r="CK125" s="124"/>
      <c r="CL125" s="124"/>
      <c r="CM125" s="124"/>
      <c r="CN125" s="124"/>
      <c r="CO125" s="124"/>
      <c r="CP125" s="124"/>
      <c r="CQ125" s="124"/>
      <c r="CR125" s="124"/>
      <c r="CS125" s="124"/>
      <c r="CT125" s="124"/>
      <c r="CU125" s="118"/>
    </row>
    <row r="126" customFormat="false" ht="15.5" hidden="false" customHeight="false" outlineLevel="0" collapsed="false">
      <c r="A126" s="118" t="n">
        <v>4</v>
      </c>
      <c r="B126" s="118" t="n">
        <v>4421</v>
      </c>
      <c r="C126" s="118"/>
      <c r="D126" s="118" t="s">
        <v>564</v>
      </c>
      <c r="E126" s="118"/>
      <c r="F126" s="118"/>
      <c r="G126" s="118"/>
      <c r="H126" s="118" t="s">
        <v>346</v>
      </c>
      <c r="I126" s="118"/>
      <c r="J126" s="118"/>
      <c r="K126" s="118" t="s">
        <v>565</v>
      </c>
      <c r="L126" s="118" t="s">
        <v>289</v>
      </c>
      <c r="M126" s="118" t="s">
        <v>209</v>
      </c>
      <c r="N126" s="118" t="n">
        <v>1</v>
      </c>
      <c r="O126" s="128" t="s">
        <v>566</v>
      </c>
      <c r="P126" s="129"/>
      <c r="Q126" s="105" t="n">
        <f aca="false" t="array" ref="Q126:Q126">IFERROR(SKEW(IF(ISNUMBER(S126:CT126),S126:CT126,"")),"")</f>
        <v>0.817644014939594</v>
      </c>
      <c r="R126" s="119" t="n">
        <v>0</v>
      </c>
      <c r="S126" s="124" t="n">
        <v>10.04</v>
      </c>
      <c r="T126" s="124" t="n">
        <v>9.18</v>
      </c>
      <c r="U126" s="124" t="n">
        <v>34.39</v>
      </c>
      <c r="V126" s="124" t="n">
        <v>9.2</v>
      </c>
      <c r="W126" s="124" t="n">
        <v>34.75</v>
      </c>
      <c r="X126" s="124" t="n">
        <v>86.9</v>
      </c>
      <c r="Y126" s="124" t="n">
        <v>43.79</v>
      </c>
      <c r="Z126" s="124" t="n">
        <v>22.03</v>
      </c>
      <c r="AA126" s="124" t="n">
        <v>25.29</v>
      </c>
      <c r="AB126" s="124" t="n">
        <v>24.88</v>
      </c>
      <c r="AC126" s="124" t="n">
        <v>12.41</v>
      </c>
      <c r="AD126" s="124" t="n">
        <v>95.82</v>
      </c>
      <c r="AE126" s="124" t="n">
        <v>23.56</v>
      </c>
      <c r="AF126" s="124" t="n">
        <v>26.58</v>
      </c>
      <c r="AG126" s="124" t="n">
        <v>38.73</v>
      </c>
      <c r="AH126" s="124" t="n">
        <v>9.94</v>
      </c>
      <c r="AI126" s="124" t="n">
        <v>14.21</v>
      </c>
      <c r="AJ126" s="124" t="n">
        <v>33.17</v>
      </c>
      <c r="AK126" s="124" t="n">
        <v>7.83</v>
      </c>
      <c r="AL126" s="124" t="n">
        <v>0.06</v>
      </c>
      <c r="AM126" s="124" t="n">
        <v>13.82</v>
      </c>
      <c r="AN126" s="124" t="n">
        <v>16.25</v>
      </c>
      <c r="AO126" s="124" t="n">
        <v>43.24</v>
      </c>
      <c r="AP126" s="124" t="n">
        <v>31.26</v>
      </c>
      <c r="AQ126" s="124" t="n">
        <v>13.5</v>
      </c>
      <c r="AR126" s="124" t="n">
        <v>8.71</v>
      </c>
      <c r="AS126" s="124" t="n">
        <v>41.41</v>
      </c>
      <c r="AT126" s="124" t="n">
        <v>76.27</v>
      </c>
      <c r="AU126" s="124" t="n">
        <v>17.17</v>
      </c>
      <c r="AV126" s="124" t="n">
        <v>25.26</v>
      </c>
      <c r="AW126" s="124" t="n">
        <v>33.13</v>
      </c>
      <c r="AX126" s="124" t="n">
        <v>36.88</v>
      </c>
      <c r="AY126" s="124" t="n">
        <v>36.02</v>
      </c>
      <c r="AZ126" s="124" t="n">
        <v>77.03</v>
      </c>
      <c r="BA126" s="124" t="n">
        <v>16.52</v>
      </c>
      <c r="BB126" s="124" t="n">
        <v>16.77</v>
      </c>
      <c r="BC126" s="124" t="n">
        <v>6.3</v>
      </c>
      <c r="BD126" s="124" t="n">
        <v>72.66</v>
      </c>
      <c r="BE126" s="124" t="n">
        <v>2.71</v>
      </c>
      <c r="BF126" s="124" t="n">
        <v>3.65</v>
      </c>
      <c r="BG126" s="124" t="n">
        <v>9.22</v>
      </c>
      <c r="BH126" s="124" t="n">
        <v>61.53</v>
      </c>
      <c r="BI126" s="124" t="n">
        <v>5.36</v>
      </c>
      <c r="BJ126" s="124" t="n">
        <v>61.53</v>
      </c>
      <c r="BK126" s="124" t="n">
        <v>86.4</v>
      </c>
      <c r="BL126" s="124" t="n">
        <v>11.54</v>
      </c>
      <c r="BM126" s="124" t="n">
        <v>5.19</v>
      </c>
      <c r="BN126" s="124" t="n">
        <v>26.47</v>
      </c>
      <c r="BO126" s="124" t="n">
        <v>78.94</v>
      </c>
      <c r="BP126" s="124" t="n">
        <v>86.64</v>
      </c>
      <c r="BQ126" s="124" t="n">
        <v>5.89</v>
      </c>
      <c r="BR126" s="124" t="n">
        <v>57.77</v>
      </c>
      <c r="BS126" s="124" t="n">
        <v>30.79</v>
      </c>
      <c r="BT126" s="124" t="n">
        <v>46.48</v>
      </c>
      <c r="BU126" s="124" t="n">
        <v>21.23</v>
      </c>
      <c r="BV126" s="124" t="n">
        <v>25.5</v>
      </c>
      <c r="BW126" s="124" t="n">
        <v>27.45</v>
      </c>
      <c r="BX126" s="124" t="n">
        <v>52.5</v>
      </c>
      <c r="BY126" s="124" t="n">
        <v>11.91</v>
      </c>
      <c r="BZ126" s="124" t="n">
        <v>27.16</v>
      </c>
      <c r="CA126" s="124" t="n">
        <v>23.7</v>
      </c>
      <c r="CB126" s="124" t="n">
        <v>3.3</v>
      </c>
      <c r="CC126" s="124" t="n">
        <v>86.66</v>
      </c>
      <c r="CD126" s="124" t="n">
        <v>61.6</v>
      </c>
      <c r="CE126" s="124" t="n">
        <v>42.71</v>
      </c>
      <c r="CF126" s="124" t="n">
        <v>0.71</v>
      </c>
      <c r="CG126" s="124" t="n">
        <v>21.17</v>
      </c>
      <c r="CH126" s="124" t="n">
        <v>24.91</v>
      </c>
      <c r="CI126" s="124" t="n">
        <v>20.88</v>
      </c>
      <c r="CJ126" s="124" t="n">
        <v>53.25</v>
      </c>
      <c r="CK126" s="124" t="n">
        <v>89.36</v>
      </c>
      <c r="CL126" s="124" t="n">
        <v>71.26</v>
      </c>
      <c r="CM126" s="124" t="n">
        <v>44.66</v>
      </c>
      <c r="CN126" s="124" t="n">
        <v>13.37</v>
      </c>
      <c r="CO126" s="124" t="n">
        <v>58.02</v>
      </c>
      <c r="CP126" s="124" t="n">
        <v>8.72</v>
      </c>
      <c r="CQ126" s="124" t="n">
        <v>35</v>
      </c>
      <c r="CR126" s="124" t="n">
        <v>2.28</v>
      </c>
      <c r="CS126" s="124" t="n">
        <v>87.99</v>
      </c>
      <c r="CT126" s="124" t="n">
        <v>81.8</v>
      </c>
      <c r="CU126" s="118"/>
    </row>
    <row r="127" customFormat="false" ht="15.5" hidden="false" customHeight="false" outlineLevel="0" collapsed="false">
      <c r="A127" s="125" t="n">
        <v>3</v>
      </c>
      <c r="B127" s="125" t="n">
        <v>4430</v>
      </c>
      <c r="C127" s="125" t="s">
        <v>567</v>
      </c>
      <c r="D127" s="125"/>
      <c r="E127" s="125"/>
      <c r="F127" s="125"/>
      <c r="G127" s="125"/>
      <c r="H127" s="125"/>
      <c r="I127" s="125"/>
      <c r="J127" s="125"/>
      <c r="K127" s="125"/>
      <c r="L127" s="125"/>
      <c r="M127" s="125"/>
      <c r="N127" s="125" t="n">
        <v>1</v>
      </c>
      <c r="O127" s="125"/>
      <c r="P127" s="125"/>
      <c r="Q127" s="105"/>
      <c r="R127" s="119"/>
      <c r="S127" s="118"/>
      <c r="T127" s="118"/>
      <c r="U127" s="118"/>
      <c r="V127" s="118"/>
      <c r="W127" s="118"/>
      <c r="X127" s="118"/>
      <c r="Y127" s="118"/>
      <c r="Z127" s="118"/>
      <c r="AA127" s="118"/>
      <c r="AB127" s="118"/>
      <c r="AC127" s="118"/>
      <c r="AD127" s="118"/>
      <c r="AE127" s="118"/>
      <c r="AF127" s="118"/>
      <c r="AG127" s="118"/>
      <c r="AH127" s="118"/>
      <c r="AI127" s="118"/>
      <c r="AJ127" s="118"/>
      <c r="AK127" s="118"/>
      <c r="AL127" s="118"/>
      <c r="AM127" s="118"/>
      <c r="AN127" s="118"/>
      <c r="AO127" s="118"/>
      <c r="AP127" s="118"/>
      <c r="AQ127" s="118"/>
      <c r="AR127" s="118"/>
      <c r="AS127" s="118"/>
      <c r="AT127" s="118"/>
      <c r="AU127" s="118"/>
      <c r="AV127" s="118"/>
      <c r="AW127" s="118"/>
      <c r="AX127" s="118"/>
      <c r="AY127" s="118"/>
      <c r="AZ127" s="118"/>
      <c r="BA127" s="118"/>
      <c r="BB127" s="118"/>
      <c r="BC127" s="118"/>
      <c r="BD127" s="118"/>
      <c r="BE127" s="118"/>
      <c r="BF127" s="118"/>
      <c r="BG127" s="118"/>
      <c r="BH127" s="118"/>
      <c r="BI127" s="118"/>
      <c r="BJ127" s="118"/>
      <c r="BK127" s="118"/>
      <c r="BL127" s="118"/>
      <c r="BM127" s="118"/>
      <c r="BN127" s="118"/>
      <c r="BO127" s="118"/>
      <c r="BP127" s="118"/>
      <c r="BQ127" s="118"/>
      <c r="BR127" s="118"/>
      <c r="BS127" s="118"/>
      <c r="BT127" s="118"/>
      <c r="BU127" s="118"/>
      <c r="BV127" s="118"/>
      <c r="BW127" s="118"/>
      <c r="BX127" s="118"/>
      <c r="BY127" s="118"/>
      <c r="BZ127" s="118"/>
      <c r="CA127" s="118"/>
      <c r="CB127" s="118"/>
      <c r="CC127" s="118"/>
      <c r="CD127" s="118"/>
      <c r="CE127" s="118"/>
      <c r="CF127" s="118"/>
      <c r="CG127" s="118"/>
      <c r="CH127" s="118"/>
      <c r="CI127" s="118"/>
      <c r="CJ127" s="118"/>
      <c r="CK127" s="118"/>
      <c r="CL127" s="118"/>
      <c r="CM127" s="118"/>
      <c r="CN127" s="118"/>
      <c r="CO127" s="118"/>
      <c r="CP127" s="118"/>
      <c r="CQ127" s="118"/>
      <c r="CR127" s="118"/>
      <c r="CS127" s="118"/>
      <c r="CT127" s="118"/>
      <c r="CU127" s="118"/>
    </row>
    <row r="128" customFormat="false" ht="15.5" hidden="false" customHeight="false" outlineLevel="0" collapsed="false">
      <c r="A128" s="125" t="n">
        <v>4</v>
      </c>
      <c r="B128" s="125" t="n">
        <v>4431</v>
      </c>
      <c r="C128" s="125"/>
      <c r="D128" s="125" t="s">
        <v>568</v>
      </c>
      <c r="E128" s="125" t="s">
        <v>569</v>
      </c>
      <c r="F128" s="125"/>
      <c r="G128" s="125"/>
      <c r="H128" s="125" t="s">
        <v>332</v>
      </c>
      <c r="I128" s="125"/>
      <c r="J128" s="136"/>
      <c r="K128" s="125" t="s">
        <v>570</v>
      </c>
      <c r="L128" s="125" t="s">
        <v>434</v>
      </c>
      <c r="M128" s="125" t="s">
        <v>209</v>
      </c>
      <c r="N128" s="125" t="n">
        <v>1</v>
      </c>
      <c r="O128" s="131" t="s">
        <v>489</v>
      </c>
      <c r="P128" s="126"/>
      <c r="Q128" s="105" t="n">
        <f aca="false" t="array" ref="Q128:Q128">IFERROR(SKEW(IF(ISNUMBER(S128:CT128),S128:CT128,"")),"")</f>
        <v>1.64266645404576</v>
      </c>
      <c r="R128" s="119" t="n">
        <v>0.012</v>
      </c>
      <c r="S128" s="118" t="n">
        <v>115.72047</v>
      </c>
      <c r="T128" s="118" t="n">
        <v>132.8283</v>
      </c>
      <c r="U128" s="118" t="n">
        <v>76.01574</v>
      </c>
      <c r="V128" s="118" t="n">
        <v>79.33822</v>
      </c>
      <c r="W128" s="118" t="n">
        <v>84.10346</v>
      </c>
      <c r="X128" s="118" t="n">
        <v>121.9152</v>
      </c>
      <c r="Y128" s="118" t="n">
        <v>102.8872</v>
      </c>
      <c r="Z128" s="118" t="n">
        <v>116.9234</v>
      </c>
      <c r="AA128" s="143" t="n">
        <v>124.4865</v>
      </c>
      <c r="AB128" s="118" t="n">
        <v>112.3025</v>
      </c>
      <c r="AC128" s="118" t="n">
        <v>125.15741</v>
      </c>
      <c r="AD128" s="118" t="n">
        <v>145.9826</v>
      </c>
      <c r="AE128" s="118" t="n">
        <v>113.7202</v>
      </c>
      <c r="AF128" s="118" t="n">
        <v>142.8796</v>
      </c>
      <c r="AG128" s="118" t="n">
        <v>115.72047</v>
      </c>
      <c r="AH128" s="118" t="n">
        <v>132.9138</v>
      </c>
      <c r="AI128" s="118" t="n">
        <v>101.5416</v>
      </c>
      <c r="AJ128" s="118" t="n">
        <v>131.77392</v>
      </c>
      <c r="AK128" s="118" t="n">
        <v>115.72047</v>
      </c>
      <c r="AL128" s="118" t="n">
        <v>134.3045</v>
      </c>
      <c r="AM128" s="118" t="n">
        <v>115.7205</v>
      </c>
      <c r="AN128" s="118" t="n">
        <v>115.7074</v>
      </c>
      <c r="AO128" s="118" t="n">
        <v>101.53991</v>
      </c>
      <c r="AP128" s="118" t="n">
        <v>119.0014</v>
      </c>
      <c r="AQ128" s="118" t="n">
        <v>134.8771</v>
      </c>
      <c r="AR128" s="118" t="n">
        <v>97.7</v>
      </c>
      <c r="AS128" s="118" t="n">
        <v>127.2958</v>
      </c>
      <c r="AT128" s="118" t="n">
        <v>145.9826</v>
      </c>
      <c r="AU128" s="118" t="n">
        <v>174.6445</v>
      </c>
      <c r="AV128" s="118" t="n">
        <v>115.7205</v>
      </c>
      <c r="AW128" s="118" t="n">
        <v>122.6541</v>
      </c>
      <c r="AX128" s="118" t="n">
        <v>120.65812</v>
      </c>
      <c r="AY128" s="118" t="n">
        <v>93.60979</v>
      </c>
      <c r="AZ128" s="118" t="n">
        <v>114.5672</v>
      </c>
      <c r="BA128" s="118" t="n">
        <v>96.24508</v>
      </c>
      <c r="BB128" s="118" t="n">
        <v>115.7205</v>
      </c>
      <c r="BC128" s="118" t="n">
        <v>87.70226</v>
      </c>
      <c r="BD128" s="118" t="n">
        <v>141.3398</v>
      </c>
      <c r="BE128" s="118" t="n">
        <v>109.7872</v>
      </c>
      <c r="BF128" s="118" t="n">
        <v>147.9445</v>
      </c>
      <c r="BG128" s="118" t="n">
        <v>137.18851</v>
      </c>
      <c r="BH128" s="118" t="n">
        <v>145.9826</v>
      </c>
      <c r="BI128" s="118" t="n">
        <v>167.3817</v>
      </c>
      <c r="BJ128" s="118" t="n">
        <v>129.6254</v>
      </c>
      <c r="BK128" s="118" t="n">
        <v>145.9826</v>
      </c>
      <c r="BL128" s="118" t="n">
        <v>131.8101</v>
      </c>
      <c r="BM128" s="118" t="n">
        <v>259.82364</v>
      </c>
      <c r="BN128" s="118" t="n">
        <v>135.2281</v>
      </c>
      <c r="BO128" s="118" t="n">
        <v>145.9826</v>
      </c>
      <c r="BP128" s="118" t="n">
        <v>232.086</v>
      </c>
      <c r="BQ128" s="118" t="n">
        <v>86.57042</v>
      </c>
      <c r="BR128" s="118" t="n">
        <v>97.53491</v>
      </c>
      <c r="BS128" s="118" t="n">
        <v>89.69042</v>
      </c>
      <c r="BT128" s="118" t="n">
        <v>116.9273</v>
      </c>
      <c r="BU128" s="118" t="n">
        <v>112.3025</v>
      </c>
      <c r="BV128" s="118" t="n">
        <v>115.7205</v>
      </c>
      <c r="BW128" s="118" t="n">
        <v>129.6254</v>
      </c>
      <c r="BX128" s="118" t="n">
        <v>134.3045</v>
      </c>
      <c r="BY128" s="118" t="n">
        <v>94.32203</v>
      </c>
      <c r="BZ128" s="118" t="n">
        <v>122.6541</v>
      </c>
      <c r="CA128" s="118" t="n">
        <v>108.2504</v>
      </c>
      <c r="CB128" s="118" t="n">
        <v>74.74151</v>
      </c>
      <c r="CC128" s="118" t="n">
        <v>207.6508</v>
      </c>
      <c r="CD128" s="118" t="n">
        <v>140.5106</v>
      </c>
      <c r="CE128" s="118" t="n">
        <v>142.8796</v>
      </c>
      <c r="CF128" s="118" t="n">
        <v>118.5559</v>
      </c>
      <c r="CG128" s="118" t="n">
        <v>104.424</v>
      </c>
      <c r="CH128" s="118" t="n">
        <v>115.7205</v>
      </c>
      <c r="CI128" s="118" t="n">
        <v>60.97926</v>
      </c>
      <c r="CJ128" s="118" t="n">
        <v>111.5</v>
      </c>
      <c r="CK128" s="118" t="n">
        <v>145.9826</v>
      </c>
      <c r="CL128" s="118" t="n">
        <v>145.9826</v>
      </c>
      <c r="CM128" s="118" t="n">
        <v>140.5106</v>
      </c>
      <c r="CN128" s="118" t="n">
        <v>136.33173</v>
      </c>
      <c r="CO128" s="118" t="n">
        <v>112.3025</v>
      </c>
      <c r="CP128" s="118" t="n">
        <v>138.10677</v>
      </c>
      <c r="CQ128" s="118" t="n">
        <v>119.45</v>
      </c>
      <c r="CR128" s="118" t="n">
        <v>147.0863</v>
      </c>
      <c r="CS128" s="118" t="n">
        <v>121.2083</v>
      </c>
      <c r="CT128" s="118" t="n">
        <v>142.87961</v>
      </c>
      <c r="CU128" s="118"/>
    </row>
    <row r="129" customFormat="false" ht="15.5" hidden="false" customHeight="false" outlineLevel="0" collapsed="false">
      <c r="A129" s="118" t="n">
        <v>3</v>
      </c>
      <c r="B129" s="118" t="n">
        <v>4440</v>
      </c>
      <c r="C129" s="118" t="s">
        <v>571</v>
      </c>
      <c r="D129" s="118"/>
      <c r="E129" s="118"/>
      <c r="F129" s="118"/>
      <c r="G129" s="118"/>
      <c r="H129" s="118"/>
      <c r="I129" s="118"/>
      <c r="J129" s="118"/>
      <c r="K129" s="118"/>
      <c r="L129" s="118"/>
      <c r="M129" s="118"/>
      <c r="N129" s="118" t="n">
        <v>1</v>
      </c>
      <c r="O129" s="118"/>
      <c r="P129" s="118"/>
      <c r="Q129" s="105" t="str">
        <f aca="false" t="array" ref="Q129:Q129">IFERROR(SKEW(IF(ISNUMBER(S129:CT129),S129:CT129,"")),"")</f>
        <v/>
      </c>
      <c r="R129" s="118"/>
      <c r="S129" s="124"/>
      <c r="T129" s="124"/>
      <c r="U129" s="124"/>
      <c r="V129" s="124"/>
      <c r="W129" s="124"/>
      <c r="X129" s="124"/>
      <c r="Y129" s="124"/>
      <c r="Z129" s="124"/>
      <c r="AA129" s="124"/>
      <c r="AB129" s="124"/>
      <c r="AC129" s="124"/>
      <c r="AD129" s="124"/>
      <c r="AE129" s="124"/>
      <c r="AF129" s="124"/>
      <c r="AG129" s="124"/>
      <c r="AH129" s="124"/>
      <c r="AI129" s="124"/>
      <c r="AJ129" s="124"/>
      <c r="AK129" s="124"/>
      <c r="AL129" s="124"/>
      <c r="AM129" s="124"/>
      <c r="AN129" s="124"/>
      <c r="AO129" s="124"/>
      <c r="AP129" s="124"/>
      <c r="AQ129" s="124"/>
      <c r="AR129" s="124"/>
      <c r="AS129" s="124"/>
      <c r="AT129" s="124"/>
      <c r="AU129" s="124"/>
      <c r="AV129" s="124"/>
      <c r="AW129" s="124"/>
      <c r="AX129" s="124"/>
      <c r="AY129" s="124"/>
      <c r="AZ129" s="124"/>
      <c r="BA129" s="124"/>
      <c r="BB129" s="124"/>
      <c r="BC129" s="124"/>
      <c r="BD129" s="124"/>
      <c r="BE129" s="124"/>
      <c r="BF129" s="124"/>
      <c r="BG129" s="124"/>
      <c r="BH129" s="124"/>
      <c r="BI129" s="124"/>
      <c r="BJ129" s="124"/>
      <c r="BK129" s="124"/>
      <c r="BL129" s="124"/>
      <c r="BM129" s="124"/>
      <c r="BN129" s="124"/>
      <c r="BO129" s="124"/>
      <c r="BP129" s="124"/>
      <c r="BQ129" s="124"/>
      <c r="BR129" s="124"/>
      <c r="BS129" s="124"/>
      <c r="BT129" s="124"/>
      <c r="BU129" s="124"/>
      <c r="BV129" s="124"/>
      <c r="BW129" s="124"/>
      <c r="BX129" s="124"/>
      <c r="BY129" s="124"/>
      <c r="BZ129" s="124"/>
      <c r="CA129" s="124"/>
      <c r="CB129" s="124"/>
      <c r="CC129" s="124"/>
      <c r="CD129" s="124"/>
      <c r="CE129" s="124"/>
      <c r="CF129" s="124"/>
      <c r="CG129" s="124"/>
      <c r="CH129" s="124"/>
      <c r="CI129" s="124"/>
      <c r="CJ129" s="124"/>
      <c r="CK129" s="118"/>
      <c r="CL129" s="118"/>
      <c r="CM129" s="118"/>
      <c r="CN129" s="118"/>
      <c r="CO129" s="118"/>
      <c r="CP129" s="118"/>
      <c r="CQ129" s="118"/>
      <c r="CR129" s="118"/>
      <c r="CS129" s="118"/>
      <c r="CT129" s="118"/>
      <c r="CU129" s="118"/>
    </row>
    <row r="130" customFormat="false" ht="15.5" hidden="false" customHeight="false" outlineLevel="0" collapsed="false">
      <c r="A130" s="118" t="n">
        <v>4</v>
      </c>
      <c r="B130" s="118" t="n">
        <v>4441</v>
      </c>
      <c r="C130" s="118"/>
      <c r="D130" s="118" t="s">
        <v>572</v>
      </c>
      <c r="E130" s="118" t="s">
        <v>573</v>
      </c>
      <c r="F130" s="118"/>
      <c r="G130" s="118"/>
      <c r="H130" s="118"/>
      <c r="I130" s="118"/>
      <c r="J130" s="118"/>
      <c r="K130" s="118" t="s">
        <v>574</v>
      </c>
      <c r="L130" s="118" t="s">
        <v>289</v>
      </c>
      <c r="M130" s="118" t="s">
        <v>539</v>
      </c>
      <c r="N130" s="118" t="n">
        <v>1</v>
      </c>
      <c r="O130" s="128" t="s">
        <v>575</v>
      </c>
      <c r="P130" s="129"/>
      <c r="Q130" s="105" t="n">
        <f aca="false" t="array" ref="Q130:Q130">IFERROR(SKEW(IF(ISNUMBER(S130:CT130),S130:CT130,"")),"")</f>
        <v>0.149292505506883</v>
      </c>
      <c r="R130" s="119" t="n">
        <v>0.012</v>
      </c>
      <c r="S130" s="124" t="n">
        <v>55</v>
      </c>
      <c r="T130" s="124" t="n">
        <v>61.1</v>
      </c>
      <c r="U130" s="124" t="n">
        <v>80.2</v>
      </c>
      <c r="V130" s="124" t="n">
        <v>74.4</v>
      </c>
      <c r="W130" s="124" t="n">
        <v>42.1</v>
      </c>
      <c r="X130" s="124" t="n">
        <v>37.1</v>
      </c>
      <c r="Y130" s="124" t="n">
        <v>53.2</v>
      </c>
      <c r="Z130" s="124" t="n">
        <v>57.6</v>
      </c>
      <c r="AA130" s="124" t="n">
        <v>84.7</v>
      </c>
      <c r="AB130" s="124" t="n">
        <v>62.6</v>
      </c>
      <c r="AC130" s="124" t="n">
        <v>53</v>
      </c>
      <c r="AD130" s="124" t="n">
        <v>23.5</v>
      </c>
      <c r="AE130" s="124" t="n">
        <v>51.5</v>
      </c>
      <c r="AF130" s="124" t="n">
        <v>34.4</v>
      </c>
      <c r="AG130" s="124" t="n">
        <v>50.4</v>
      </c>
      <c r="AH130" s="124" t="n">
        <v>65.7</v>
      </c>
      <c r="AI130" s="124" t="n">
        <v>85.3</v>
      </c>
      <c r="AJ130" s="124" t="n">
        <v>77.6</v>
      </c>
      <c r="AK130" s="124" t="n">
        <v>36.6</v>
      </c>
      <c r="AL130" s="124" t="n">
        <v>34.7</v>
      </c>
      <c r="AM130" s="124" t="n">
        <v>51.9</v>
      </c>
      <c r="AN130" s="124" t="n">
        <v>80.9</v>
      </c>
      <c r="AO130" s="124" t="n">
        <v>75.6</v>
      </c>
      <c r="AP130" s="124" t="n">
        <v>52.6</v>
      </c>
      <c r="AQ130" s="124" t="n">
        <v>81.9</v>
      </c>
      <c r="AR130" s="124" t="n">
        <v>81.9</v>
      </c>
      <c r="AS130" s="124" t="n">
        <v>37.3</v>
      </c>
      <c r="AT130" s="124" t="n">
        <v>28.7</v>
      </c>
      <c r="AU130" s="124" t="n">
        <v>65.2</v>
      </c>
      <c r="AV130" s="124" t="n">
        <v>34.1</v>
      </c>
      <c r="AW130" s="124" t="n">
        <v>60.7</v>
      </c>
      <c r="AX130" s="124" t="n">
        <v>60.8</v>
      </c>
      <c r="AY130" s="124" t="n">
        <v>40.3</v>
      </c>
      <c r="AZ130" s="124" t="n">
        <v>63.5</v>
      </c>
      <c r="BA130" s="124" t="n">
        <v>73.3</v>
      </c>
      <c r="BB130" s="124" t="n">
        <v>50.6</v>
      </c>
      <c r="BC130" s="124" t="n">
        <v>80.4</v>
      </c>
      <c r="BD130" s="124" t="n">
        <v>38.2</v>
      </c>
      <c r="BE130" s="124" t="n">
        <v>66.5</v>
      </c>
      <c r="BF130" s="124" t="n">
        <v>43.6</v>
      </c>
      <c r="BG130" s="124" t="n">
        <v>53.7</v>
      </c>
      <c r="BH130" s="124" t="n">
        <v>34</v>
      </c>
      <c r="BI130" s="124" t="n">
        <v>62.8</v>
      </c>
      <c r="BJ130" s="124" t="n">
        <v>34.6</v>
      </c>
      <c r="BK130" s="124" t="n">
        <v>34.6</v>
      </c>
      <c r="BL130" s="124" t="n">
        <v>53.1</v>
      </c>
      <c r="BM130" s="124" t="n">
        <v>50.7</v>
      </c>
      <c r="BN130" s="124" t="n">
        <v>36.1</v>
      </c>
      <c r="BO130" s="124" t="n">
        <v>22.4</v>
      </c>
      <c r="BP130" s="124" t="n">
        <v>31.1</v>
      </c>
      <c r="BQ130" s="124" t="n">
        <v>85.1</v>
      </c>
      <c r="BR130" s="124" t="n">
        <v>77.9</v>
      </c>
      <c r="BS130" s="124" t="n">
        <v>69</v>
      </c>
      <c r="BT130" s="124" t="n">
        <v>37.3</v>
      </c>
      <c r="BU130" s="124" t="n">
        <v>60.4</v>
      </c>
      <c r="BV130" s="124" t="n">
        <v>48.2</v>
      </c>
      <c r="BW130" s="124" t="n">
        <v>56</v>
      </c>
      <c r="BX130" s="124" t="n">
        <v>45.7</v>
      </c>
      <c r="BY130" s="124" t="n">
        <v>73.4</v>
      </c>
      <c r="BZ130" s="124" t="n">
        <v>77</v>
      </c>
      <c r="CA130" s="124" t="n">
        <v>69.6</v>
      </c>
      <c r="CB130" s="124" t="n">
        <v>53.2</v>
      </c>
      <c r="CC130" s="124" t="n">
        <v>36.5</v>
      </c>
      <c r="CD130" s="124" t="n">
        <v>25.8</v>
      </c>
      <c r="CE130" s="124" t="n">
        <v>30.2</v>
      </c>
      <c r="CF130" s="124" t="n">
        <v>76</v>
      </c>
      <c r="CG130" s="124" t="n">
        <v>58.4</v>
      </c>
      <c r="CH130" s="124" t="n">
        <v>41.5</v>
      </c>
      <c r="CI130" s="124" t="n">
        <v>61.3</v>
      </c>
      <c r="CJ130" s="124" t="n">
        <v>84.9</v>
      </c>
      <c r="CK130" s="124" t="n">
        <v>23.5</v>
      </c>
      <c r="CL130" s="124" t="n">
        <v>34.3</v>
      </c>
      <c r="CM130" s="124" t="n">
        <v>39.2</v>
      </c>
      <c r="CN130" s="124" t="n">
        <v>51.6</v>
      </c>
      <c r="CO130" s="124" t="n">
        <v>54.8</v>
      </c>
      <c r="CP130" s="124" t="n">
        <v>67.9</v>
      </c>
      <c r="CQ130" s="124" t="n">
        <v>49.1</v>
      </c>
      <c r="CR130" s="124" t="n">
        <v>28.3</v>
      </c>
      <c r="CS130" s="124" t="n">
        <v>34.7</v>
      </c>
      <c r="CT130" s="124" t="n">
        <v>30.6</v>
      </c>
      <c r="CU130" s="118"/>
    </row>
    <row r="131" customFormat="false" ht="15.5" hidden="false" customHeight="false" outlineLevel="0" collapsed="false">
      <c r="A131" s="137" t="n">
        <v>1</v>
      </c>
      <c r="B131" s="137" t="n">
        <v>5000</v>
      </c>
      <c r="C131" s="137"/>
      <c r="D131" s="137" t="s">
        <v>576</v>
      </c>
      <c r="E131" s="137" t="s">
        <v>577</v>
      </c>
      <c r="F131" s="137"/>
      <c r="G131" s="137"/>
      <c r="H131" s="137"/>
      <c r="I131" s="137"/>
      <c r="J131" s="137"/>
      <c r="K131" s="137"/>
      <c r="L131" s="137"/>
      <c r="M131" s="144"/>
      <c r="N131" s="144" t="n">
        <v>1</v>
      </c>
      <c r="O131" s="137"/>
      <c r="P131" s="137"/>
      <c r="Q131" s="137" t="s">
        <v>282</v>
      </c>
      <c r="R131" s="138"/>
      <c r="S131" s="137"/>
      <c r="T131" s="137"/>
      <c r="U131" s="137"/>
      <c r="V131" s="137"/>
      <c r="W131" s="137"/>
      <c r="X131" s="137"/>
      <c r="Y131" s="137"/>
      <c r="Z131" s="137"/>
      <c r="AA131" s="137"/>
      <c r="AB131" s="137"/>
      <c r="AC131" s="137"/>
      <c r="AD131" s="137"/>
      <c r="AE131" s="137"/>
      <c r="AF131" s="137"/>
      <c r="AG131" s="137"/>
      <c r="AH131" s="137"/>
      <c r="AI131" s="137"/>
      <c r="AJ131" s="137"/>
      <c r="AK131" s="137"/>
      <c r="AL131" s="137"/>
      <c r="AM131" s="137"/>
      <c r="AN131" s="137"/>
      <c r="AO131" s="137"/>
      <c r="AP131" s="137"/>
      <c r="AQ131" s="137"/>
      <c r="AR131" s="137"/>
      <c r="AS131" s="137"/>
      <c r="AT131" s="137"/>
      <c r="AU131" s="137"/>
      <c r="AV131" s="137"/>
      <c r="AW131" s="137"/>
      <c r="AX131" s="137"/>
      <c r="AY131" s="137"/>
      <c r="AZ131" s="137"/>
      <c r="BA131" s="137"/>
      <c r="BB131" s="137"/>
      <c r="BC131" s="137"/>
      <c r="BD131" s="137"/>
      <c r="BE131" s="137"/>
      <c r="BF131" s="137"/>
      <c r="BG131" s="137"/>
      <c r="BH131" s="137"/>
      <c r="BI131" s="137"/>
      <c r="BJ131" s="137"/>
      <c r="BK131" s="137"/>
      <c r="BL131" s="137"/>
      <c r="BM131" s="137"/>
      <c r="BN131" s="137"/>
      <c r="BO131" s="137"/>
      <c r="BP131" s="137"/>
      <c r="BQ131" s="137"/>
      <c r="BR131" s="137"/>
      <c r="BS131" s="137"/>
      <c r="BT131" s="137"/>
      <c r="BU131" s="137"/>
      <c r="BV131" s="137"/>
      <c r="BW131" s="137"/>
      <c r="BX131" s="137"/>
      <c r="BY131" s="137"/>
      <c r="BZ131" s="137"/>
      <c r="CA131" s="137"/>
      <c r="CB131" s="137"/>
      <c r="CC131" s="137"/>
      <c r="CD131" s="137"/>
      <c r="CE131" s="137"/>
      <c r="CF131" s="137"/>
      <c r="CG131" s="137"/>
      <c r="CH131" s="137"/>
      <c r="CI131" s="137"/>
      <c r="CJ131" s="137"/>
      <c r="CK131" s="137"/>
      <c r="CL131" s="137"/>
      <c r="CM131" s="137"/>
      <c r="CN131" s="137"/>
      <c r="CO131" s="137"/>
      <c r="CP131" s="137"/>
      <c r="CQ131" s="137"/>
      <c r="CR131" s="137"/>
      <c r="CS131" s="137"/>
      <c r="CT131" s="137"/>
      <c r="CU131" s="137"/>
    </row>
    <row r="132" customFormat="false" ht="15.5" hidden="false" customHeight="false" outlineLevel="0" collapsed="false">
      <c r="A132" s="122" t="n">
        <v>2</v>
      </c>
      <c r="B132" s="122" t="n">
        <v>5100</v>
      </c>
      <c r="C132" s="122"/>
      <c r="D132" s="122" t="s">
        <v>578</v>
      </c>
      <c r="E132" s="122" t="s">
        <v>579</v>
      </c>
      <c r="F132" s="122"/>
      <c r="G132" s="122"/>
      <c r="H132" s="122"/>
      <c r="I132" s="122"/>
      <c r="J132" s="122"/>
      <c r="K132" s="122"/>
      <c r="L132" s="122"/>
      <c r="M132" s="122"/>
      <c r="N132" s="122" t="n">
        <v>1</v>
      </c>
      <c r="O132" s="122"/>
      <c r="P132" s="122"/>
      <c r="Q132" s="122" t="s">
        <v>282</v>
      </c>
      <c r="R132" s="122"/>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c r="AX132" s="123"/>
      <c r="AY132" s="123"/>
      <c r="AZ132" s="123"/>
      <c r="BA132" s="123"/>
      <c r="BB132" s="123"/>
      <c r="BC132" s="123"/>
      <c r="BD132" s="123"/>
      <c r="BE132" s="123"/>
      <c r="BF132" s="123"/>
      <c r="BG132" s="123"/>
      <c r="BH132" s="123"/>
      <c r="BI132" s="123"/>
      <c r="BJ132" s="123"/>
      <c r="BK132" s="123"/>
      <c r="BL132" s="123"/>
      <c r="BM132" s="123"/>
      <c r="BN132" s="123"/>
      <c r="BO132" s="123"/>
      <c r="BP132" s="123"/>
      <c r="BQ132" s="123"/>
      <c r="BR132" s="123"/>
      <c r="BS132" s="123"/>
      <c r="BT132" s="123"/>
      <c r="BU132" s="123"/>
      <c r="BV132" s="123"/>
      <c r="BW132" s="123"/>
      <c r="BX132" s="123"/>
      <c r="BY132" s="123"/>
      <c r="BZ132" s="123"/>
      <c r="CA132" s="123"/>
      <c r="CB132" s="123"/>
      <c r="CC132" s="123"/>
      <c r="CD132" s="123"/>
      <c r="CE132" s="123"/>
      <c r="CF132" s="123"/>
      <c r="CG132" s="123"/>
      <c r="CH132" s="123"/>
      <c r="CI132" s="123"/>
      <c r="CJ132" s="123"/>
      <c r="CK132" s="122"/>
      <c r="CL132" s="122"/>
      <c r="CM132" s="122"/>
      <c r="CN132" s="122"/>
      <c r="CO132" s="122"/>
      <c r="CP132" s="122"/>
      <c r="CQ132" s="122"/>
      <c r="CR132" s="122"/>
      <c r="CS132" s="122"/>
      <c r="CT132" s="122"/>
      <c r="CU132" s="122"/>
    </row>
    <row r="133" customFormat="false" ht="15.5" hidden="false" customHeight="false" outlineLevel="0" collapsed="false">
      <c r="A133" s="125" t="n">
        <v>3</v>
      </c>
      <c r="B133" s="125" t="n">
        <v>5110</v>
      </c>
      <c r="C133" s="125" t="s">
        <v>580</v>
      </c>
      <c r="D133" s="125"/>
      <c r="E133" s="125"/>
      <c r="F133" s="125"/>
      <c r="G133" s="125"/>
      <c r="H133" s="125"/>
      <c r="I133" s="125"/>
      <c r="J133" s="125"/>
      <c r="K133" s="125"/>
      <c r="L133" s="125"/>
      <c r="M133" s="125"/>
      <c r="N133" s="125" t="n">
        <v>1</v>
      </c>
      <c r="O133" s="125"/>
      <c r="P133" s="125"/>
      <c r="Q133" s="105" t="str">
        <f aca="false" t="array" ref="Q133:Q133">IFERROR(SKEW(IF(ISNUMBER(S133:CT133),S133:CT133,"")),"")</f>
        <v/>
      </c>
      <c r="R133" s="119"/>
      <c r="S133" s="124"/>
      <c r="T133" s="124"/>
      <c r="U133" s="124"/>
      <c r="V133" s="124"/>
      <c r="W133" s="124"/>
      <c r="X133" s="124"/>
      <c r="Y133" s="124"/>
      <c r="Z133" s="124"/>
      <c r="AA133" s="124"/>
      <c r="AB133" s="124"/>
      <c r="AC133" s="124"/>
      <c r="AD133" s="124"/>
      <c r="AE133" s="124"/>
      <c r="AF133" s="124"/>
      <c r="AG133" s="124"/>
      <c r="AH133" s="124"/>
      <c r="AI133" s="124"/>
      <c r="AJ133" s="124"/>
      <c r="AK133" s="124"/>
      <c r="AL133" s="124"/>
      <c r="AM133" s="124"/>
      <c r="AN133" s="124"/>
      <c r="AO133" s="124"/>
      <c r="AP133" s="124"/>
      <c r="AQ133" s="124"/>
      <c r="AR133" s="124"/>
      <c r="AS133" s="124"/>
      <c r="AT133" s="124"/>
      <c r="AU133" s="124"/>
      <c r="AV133" s="124"/>
      <c r="AW133" s="124"/>
      <c r="AX133" s="124"/>
      <c r="AY133" s="124"/>
      <c r="AZ133" s="124"/>
      <c r="BA133" s="124"/>
      <c r="BB133" s="124"/>
      <c r="BC133" s="124"/>
      <c r="BD133" s="124"/>
      <c r="BE133" s="124"/>
      <c r="BF133" s="124"/>
      <c r="BG133" s="124"/>
      <c r="BH133" s="124"/>
      <c r="BI133" s="124"/>
      <c r="BJ133" s="124"/>
      <c r="BK133" s="124"/>
      <c r="BL133" s="124"/>
      <c r="BM133" s="124"/>
      <c r="BN133" s="124"/>
      <c r="BO133" s="124"/>
      <c r="BP133" s="124"/>
      <c r="BQ133" s="124"/>
      <c r="BR133" s="124"/>
      <c r="BS133" s="124"/>
      <c r="BT133" s="124"/>
      <c r="BU133" s="124"/>
      <c r="BV133" s="124"/>
      <c r="BW133" s="124"/>
      <c r="BX133" s="124"/>
      <c r="BY133" s="124"/>
      <c r="BZ133" s="124"/>
      <c r="CA133" s="124"/>
      <c r="CB133" s="124"/>
      <c r="CC133" s="124"/>
      <c r="CD133" s="124"/>
      <c r="CE133" s="124"/>
      <c r="CF133" s="124"/>
      <c r="CG133" s="124"/>
      <c r="CH133" s="124"/>
      <c r="CI133" s="124"/>
      <c r="CJ133" s="124"/>
      <c r="CK133" s="118"/>
      <c r="CL133" s="118"/>
      <c r="CM133" s="118"/>
      <c r="CN133" s="118"/>
      <c r="CO133" s="118"/>
      <c r="CP133" s="118"/>
      <c r="CQ133" s="118"/>
      <c r="CR133" s="118"/>
      <c r="CS133" s="118"/>
      <c r="CT133" s="118"/>
      <c r="CU133" s="118"/>
    </row>
    <row r="134" customFormat="false" ht="15.5" hidden="false" customHeight="false" outlineLevel="0" collapsed="false">
      <c r="A134" s="125" t="n">
        <v>4</v>
      </c>
      <c r="B134" s="125" t="n">
        <v>5111</v>
      </c>
      <c r="C134" s="125"/>
      <c r="D134" s="125" t="s">
        <v>581</v>
      </c>
      <c r="E134" s="145" t="s">
        <v>582</v>
      </c>
      <c r="F134" s="125" t="s">
        <v>319</v>
      </c>
      <c r="G134" s="125"/>
      <c r="H134" s="125" t="s">
        <v>583</v>
      </c>
      <c r="I134" s="125"/>
      <c r="J134" s="125"/>
      <c r="K134" s="125" t="s">
        <v>584</v>
      </c>
      <c r="L134" s="125" t="s">
        <v>289</v>
      </c>
      <c r="M134" s="125" t="s">
        <v>585</v>
      </c>
      <c r="N134" s="125" t="n">
        <v>1</v>
      </c>
      <c r="O134" s="131" t="s">
        <v>586</v>
      </c>
      <c r="P134" s="126"/>
      <c r="Q134" s="105" t="n">
        <f aca="false" t="array" ref="Q134:Q134">IFERROR(SKEW(IF(ISNUMBER(S134:CT134),S134:CT134,"")),"")</f>
        <v>-0.309419976725677</v>
      </c>
      <c r="R134" s="119" t="n">
        <v>0.012</v>
      </c>
      <c r="S134" s="124" t="n">
        <v>6.2</v>
      </c>
      <c r="T134" s="124" t="n">
        <v>7.9</v>
      </c>
      <c r="U134" s="124" t="n">
        <v>7.4</v>
      </c>
      <c r="V134" s="124" t="n">
        <v>7.7</v>
      </c>
      <c r="W134" s="124" t="n">
        <v>2.2</v>
      </c>
      <c r="X134" s="124" t="n">
        <v>2.3</v>
      </c>
      <c r="Y134" s="124" t="n">
        <v>6.1</v>
      </c>
      <c r="Z134" s="124" t="n">
        <v>7.7</v>
      </c>
      <c r="AA134" s="124" t="n">
        <v>8.9</v>
      </c>
      <c r="AB134" s="124" t="n">
        <v>6.8</v>
      </c>
      <c r="AC134" s="124" t="n">
        <v>6.5</v>
      </c>
      <c r="AD134" s="124" t="n">
        <v>0.4</v>
      </c>
      <c r="AE134" s="124" t="n">
        <v>4.6</v>
      </c>
      <c r="AF134" s="124" t="n">
        <v>4.3</v>
      </c>
      <c r="AG134" s="124" t="n">
        <v>6.6</v>
      </c>
      <c r="AH134" s="124" t="n">
        <v>8.2</v>
      </c>
      <c r="AI134" s="124" t="n">
        <v>8</v>
      </c>
      <c r="AJ134" s="124" t="n">
        <v>9</v>
      </c>
      <c r="AK134" s="124" t="n">
        <v>4</v>
      </c>
      <c r="AL134" s="124" t="n">
        <v>4.8</v>
      </c>
      <c r="AM134" s="124" t="n">
        <v>4.4</v>
      </c>
      <c r="AN134" s="124" t="n">
        <v>8</v>
      </c>
      <c r="AO134" s="124" t="n">
        <v>8</v>
      </c>
      <c r="AP134" s="124" t="n">
        <v>2.9</v>
      </c>
      <c r="AQ134" s="124" t="n">
        <v>8.3</v>
      </c>
      <c r="AR134" s="124" t="n">
        <v>8.4</v>
      </c>
      <c r="AS134" s="124" t="n">
        <v>4.4</v>
      </c>
      <c r="AT134" s="124" t="n">
        <v>1.4</v>
      </c>
      <c r="AU134" s="124" t="n">
        <v>7.2</v>
      </c>
      <c r="AV134" s="124" t="n">
        <v>1.6</v>
      </c>
      <c r="AW134" s="124" t="n">
        <v>6.7</v>
      </c>
      <c r="AX134" s="124" t="n">
        <v>4.4</v>
      </c>
      <c r="AY134" s="124" t="n">
        <v>2.5</v>
      </c>
      <c r="AZ134" s="124" t="n">
        <v>8.9</v>
      </c>
      <c r="BA134" s="124" t="n">
        <v>7</v>
      </c>
      <c r="BB134" s="124" t="n">
        <v>4.1</v>
      </c>
      <c r="BC134" s="124" t="n">
        <v>8.2</v>
      </c>
      <c r="BD134" s="124" t="n">
        <v>2</v>
      </c>
      <c r="BE134" s="124" t="n">
        <v>8.7</v>
      </c>
      <c r="BF134" s="124" t="n">
        <v>4.1</v>
      </c>
      <c r="BG134" s="124" t="n">
        <v>5.3</v>
      </c>
      <c r="BH134" s="124" t="n">
        <v>1.5</v>
      </c>
      <c r="BI134" s="124" t="n">
        <v>8.5</v>
      </c>
      <c r="BJ134" s="124" t="n">
        <v>4.1</v>
      </c>
      <c r="BK134" s="124" t="n">
        <v>0.8</v>
      </c>
      <c r="BL134" s="124" t="n">
        <v>5.3</v>
      </c>
      <c r="BM134" s="124" t="n">
        <v>6.5</v>
      </c>
      <c r="BN134" s="124" t="n">
        <v>4.3</v>
      </c>
      <c r="BO134" s="124" t="n">
        <v>0.1</v>
      </c>
      <c r="BP134" s="124" t="n">
        <v>2.4</v>
      </c>
      <c r="BQ134" s="124" t="n">
        <v>8.3</v>
      </c>
      <c r="BR134" s="124" t="n">
        <v>8.8</v>
      </c>
      <c r="BS134" s="124" t="n">
        <v>8.3</v>
      </c>
      <c r="BT134" s="124" t="n">
        <v>1.5</v>
      </c>
      <c r="BU134" s="124" t="n">
        <v>5.3</v>
      </c>
      <c r="BV134" s="124" t="n">
        <v>4.3</v>
      </c>
      <c r="BW134" s="124" t="n">
        <v>4.5</v>
      </c>
      <c r="BX134" s="124" t="n">
        <v>0</v>
      </c>
      <c r="BY134" s="124" t="n">
        <v>6.8</v>
      </c>
      <c r="BZ134" s="124" t="n">
        <v>7</v>
      </c>
      <c r="CA134" s="124" t="n">
        <v>6.7</v>
      </c>
      <c r="CB134" s="124" t="n">
        <v>6.1</v>
      </c>
      <c r="CC134" s="124" t="n">
        <v>2</v>
      </c>
      <c r="CD134" s="124" t="n">
        <v>1.7</v>
      </c>
      <c r="CE134" s="124" t="n">
        <v>3</v>
      </c>
      <c r="CF134" s="124" t="n">
        <v>7.8</v>
      </c>
      <c r="CG134" s="124" t="n">
        <v>5.6</v>
      </c>
      <c r="CH134" s="124" t="n">
        <v>4.2</v>
      </c>
      <c r="CI134" s="124" t="n">
        <v>6.9</v>
      </c>
      <c r="CJ134" s="124" t="n">
        <v>8.6</v>
      </c>
      <c r="CK134" s="124" t="n">
        <v>0.1</v>
      </c>
      <c r="CL134" s="124" t="n">
        <v>1.5</v>
      </c>
      <c r="CM134" s="124" t="n">
        <v>1.5</v>
      </c>
      <c r="CN134" s="124" t="n">
        <v>5.7</v>
      </c>
      <c r="CO134" s="124" t="n">
        <v>7.4</v>
      </c>
      <c r="CP134" s="124" t="n">
        <v>7.7</v>
      </c>
      <c r="CQ134" s="124" t="n">
        <v>5.5</v>
      </c>
      <c r="CR134" s="124" t="n">
        <v>1.2</v>
      </c>
      <c r="CS134" s="124" t="n">
        <v>2.4</v>
      </c>
      <c r="CT134" s="124" t="n">
        <v>2.7</v>
      </c>
      <c r="CU134" s="118"/>
    </row>
    <row r="135" customFormat="false" ht="15.5" hidden="false" customHeight="false" outlineLevel="0" collapsed="false">
      <c r="A135" s="125" t="n">
        <v>4</v>
      </c>
      <c r="B135" s="125" t="n">
        <v>5112</v>
      </c>
      <c r="C135" s="125"/>
      <c r="D135" s="125" t="s">
        <v>587</v>
      </c>
      <c r="E135" s="145"/>
      <c r="F135" s="125" t="n">
        <v>2019</v>
      </c>
      <c r="G135" s="125"/>
      <c r="H135" s="125" t="s">
        <v>588</v>
      </c>
      <c r="I135" s="125"/>
      <c r="J135" s="125"/>
      <c r="K135" s="125" t="s">
        <v>352</v>
      </c>
      <c r="L135" s="125" t="s">
        <v>289</v>
      </c>
      <c r="M135" s="125" t="s">
        <v>462</v>
      </c>
      <c r="N135" s="125" t="n">
        <v>1</v>
      </c>
      <c r="O135" s="126"/>
      <c r="P135" s="125"/>
      <c r="Q135" s="105" t="n">
        <f aca="false" t="array" ref="Q135:Q135">IFERROR(SKEW(IF(ISNUMBER(S135:CT135),S135:CT135,"")),"")</f>
        <v>0.0241754121183187</v>
      </c>
      <c r="R135" s="119" t="n">
        <v>0.136</v>
      </c>
      <c r="S135" s="124" t="n">
        <v>4.01</v>
      </c>
      <c r="T135" s="124" t="n">
        <v>5.02</v>
      </c>
      <c r="U135" s="124" t="n">
        <v>4.78</v>
      </c>
      <c r="V135" s="124" t="n">
        <v>4.83</v>
      </c>
      <c r="W135" s="124" t="n">
        <v>3.55</v>
      </c>
      <c r="X135" s="124" t="e">
        <f aca="false">#N/A</f>
        <v>#N/A</v>
      </c>
      <c r="Y135" s="124" t="n">
        <v>3.09</v>
      </c>
      <c r="Z135" s="124" t="n">
        <v>5.07</v>
      </c>
      <c r="AA135" s="124" t="n">
        <v>5.47</v>
      </c>
      <c r="AB135" s="124" t="n">
        <v>4.26</v>
      </c>
      <c r="AC135" s="124" t="n">
        <v>4.66</v>
      </c>
      <c r="AD135" s="124" t="e">
        <f aca="false">#N/A</f>
        <v>#N/A</v>
      </c>
      <c r="AE135" s="124" t="n">
        <v>3.8</v>
      </c>
      <c r="AF135" s="124" t="n">
        <v>4.03</v>
      </c>
      <c r="AG135" s="124" t="n">
        <v>4.89</v>
      </c>
      <c r="AH135" s="124" t="n">
        <v>4.86</v>
      </c>
      <c r="AI135" s="124" t="n">
        <v>5.07</v>
      </c>
      <c r="AJ135" s="124" t="n">
        <v>5.42</v>
      </c>
      <c r="AK135" s="124" t="n">
        <v>3.58</v>
      </c>
      <c r="AL135" s="124" t="n">
        <v>3.97</v>
      </c>
      <c r="AM135" s="124" t="n">
        <v>3.76</v>
      </c>
      <c r="AN135" s="124" t="n">
        <v>4.34</v>
      </c>
      <c r="AO135" s="124" t="n">
        <v>5.83</v>
      </c>
      <c r="AP135" s="124" t="e">
        <f aca="false">#N/A</f>
        <v>#N/A</v>
      </c>
      <c r="AQ135" s="124" t="n">
        <v>4.49</v>
      </c>
      <c r="AR135" s="124" t="n">
        <v>4.94</v>
      </c>
      <c r="AS135" s="124" t="n">
        <v>4.21</v>
      </c>
      <c r="AT135" s="124" t="n">
        <v>3.35</v>
      </c>
      <c r="AU135" s="124" t="n">
        <v>4.11</v>
      </c>
      <c r="AV135" s="124" t="e">
        <f aca="false">#N/A</f>
        <v>#N/A</v>
      </c>
      <c r="AW135" s="124" t="n">
        <v>3.72</v>
      </c>
      <c r="AX135" s="124" t="n">
        <v>4.51</v>
      </c>
      <c r="AY135" s="124" t="n">
        <v>4.43</v>
      </c>
      <c r="AZ135" s="124" t="n">
        <v>5.67</v>
      </c>
      <c r="BA135" s="124" t="n">
        <v>4.17</v>
      </c>
      <c r="BB135" s="124" t="n">
        <v>3.84</v>
      </c>
      <c r="BC135" s="124" t="n">
        <v>4.43</v>
      </c>
      <c r="BD135" s="124" t="n">
        <v>4.55</v>
      </c>
      <c r="BE135" s="124" t="n">
        <v>4.99</v>
      </c>
      <c r="BF135" s="124" t="n">
        <v>5.05</v>
      </c>
      <c r="BG135" s="124" t="n">
        <v>3.76</v>
      </c>
      <c r="BH135" s="124" t="n">
        <v>3.6</v>
      </c>
      <c r="BI135" s="124" t="n">
        <v>4.72</v>
      </c>
      <c r="BJ135" s="124" t="e">
        <f aca="false">#N/A</f>
        <v>#N/A</v>
      </c>
      <c r="BK135" s="124" t="n">
        <v>2.74</v>
      </c>
      <c r="BL135" s="124" t="n">
        <v>4.34</v>
      </c>
      <c r="BM135" s="124" t="n">
        <v>5.37</v>
      </c>
      <c r="BN135" s="124" t="n">
        <v>3.63</v>
      </c>
      <c r="BO135" s="124" t="e">
        <f aca="false">#N/A</f>
        <v>#N/A</v>
      </c>
      <c r="BP135" s="124" t="n">
        <v>3.42</v>
      </c>
      <c r="BQ135" s="124" t="n">
        <v>5.63</v>
      </c>
      <c r="BR135" s="124" t="n">
        <v>5.29</v>
      </c>
      <c r="BS135" s="124" t="n">
        <v>4.93</v>
      </c>
      <c r="BT135" s="124" t="n">
        <v>4.15</v>
      </c>
      <c r="BU135" s="124" t="n">
        <v>3.52</v>
      </c>
      <c r="BV135" s="124" t="n">
        <v>3.36</v>
      </c>
      <c r="BW135" s="124" t="n">
        <v>5.06</v>
      </c>
      <c r="BX135" s="124" t="e">
        <f aca="false">#N/A</f>
        <v>#N/A</v>
      </c>
      <c r="BY135" s="124" t="n">
        <v>4.27</v>
      </c>
      <c r="BZ135" s="124" t="n">
        <v>4.52</v>
      </c>
      <c r="CA135" s="124" t="n">
        <v>4.49</v>
      </c>
      <c r="CB135" s="124" t="n">
        <v>4.95</v>
      </c>
      <c r="CC135" s="124" t="n">
        <v>3.96</v>
      </c>
      <c r="CD135" s="124" t="e">
        <f aca="false">#N/A</f>
        <v>#N/A</v>
      </c>
      <c r="CE135" s="124" t="n">
        <v>4.21</v>
      </c>
      <c r="CF135" s="124" t="n">
        <v>5.58</v>
      </c>
      <c r="CG135" s="124" t="n">
        <v>4.09</v>
      </c>
      <c r="CH135" s="124" t="e">
        <f aca="false">#N/A</f>
        <v>#N/A</v>
      </c>
      <c r="CI135" s="124" t="n">
        <v>4.83</v>
      </c>
      <c r="CJ135" s="124" t="n">
        <v>5.67</v>
      </c>
      <c r="CK135" s="124" t="n">
        <v>2.89</v>
      </c>
      <c r="CL135" s="124" t="e">
        <f aca="false">#N/A</f>
        <v>#N/A</v>
      </c>
      <c r="CM135" s="124" t="n">
        <v>4.44</v>
      </c>
      <c r="CN135" s="124" t="n">
        <v>3.52</v>
      </c>
      <c r="CO135" s="124" t="n">
        <v>4.26</v>
      </c>
      <c r="CP135" s="124" t="n">
        <v>5.33</v>
      </c>
      <c r="CQ135" s="124" t="n">
        <v>3.77</v>
      </c>
      <c r="CR135" s="124" t="n">
        <v>3.53</v>
      </c>
      <c r="CS135" s="124" t="n">
        <v>3.5</v>
      </c>
      <c r="CT135" s="124" t="n">
        <v>3.9</v>
      </c>
      <c r="CU135" s="118"/>
    </row>
    <row r="136" customFormat="false" ht="15.5" hidden="false" customHeight="false" outlineLevel="0" collapsed="false">
      <c r="A136" s="125" t="n">
        <v>3</v>
      </c>
      <c r="B136" s="125" t="n">
        <v>5120</v>
      </c>
      <c r="C136" s="125" t="s">
        <v>589</v>
      </c>
      <c r="D136" s="125"/>
      <c r="E136" s="145"/>
      <c r="F136" s="125"/>
      <c r="G136" s="125"/>
      <c r="H136" s="125"/>
      <c r="I136" s="125"/>
      <c r="J136" s="125"/>
      <c r="K136" s="125"/>
      <c r="L136" s="125"/>
      <c r="M136" s="125"/>
      <c r="N136" s="125" t="n">
        <v>1</v>
      </c>
      <c r="O136" s="125"/>
      <c r="P136" s="125"/>
      <c r="Q136" s="105" t="str">
        <f aca="false" t="array" ref="Q136:Q136">IFERROR(SKEW(IF(ISNUMBER(S136:CT136),S136:CT136,"")),"")</f>
        <v/>
      </c>
      <c r="R136" s="119"/>
      <c r="S136" s="124"/>
      <c r="T136" s="124"/>
      <c r="U136" s="124"/>
      <c r="V136" s="124"/>
      <c r="W136" s="124"/>
      <c r="X136" s="124"/>
      <c r="Y136" s="124"/>
      <c r="Z136" s="124"/>
      <c r="AA136" s="124"/>
      <c r="AB136" s="124"/>
      <c r="AC136" s="124"/>
      <c r="AD136" s="124"/>
      <c r="AE136" s="124"/>
      <c r="AF136" s="124"/>
      <c r="AG136" s="124"/>
      <c r="AH136" s="124"/>
      <c r="AI136" s="124"/>
      <c r="AJ136" s="124"/>
      <c r="AK136" s="124"/>
      <c r="AL136" s="124"/>
      <c r="AM136" s="124"/>
      <c r="AN136" s="124"/>
      <c r="AO136" s="124"/>
      <c r="AP136" s="124"/>
      <c r="AQ136" s="124"/>
      <c r="AR136" s="124"/>
      <c r="AS136" s="124"/>
      <c r="AT136" s="124"/>
      <c r="AU136" s="124"/>
      <c r="AV136" s="124"/>
      <c r="AW136" s="124"/>
      <c r="AX136" s="124"/>
      <c r="AY136" s="124"/>
      <c r="AZ136" s="124"/>
      <c r="BA136" s="124"/>
      <c r="BB136" s="124"/>
      <c r="BC136" s="124"/>
      <c r="BD136" s="124"/>
      <c r="BE136" s="124"/>
      <c r="BF136" s="124"/>
      <c r="BG136" s="124"/>
      <c r="BH136" s="124"/>
      <c r="BI136" s="124"/>
      <c r="BJ136" s="124"/>
      <c r="BK136" s="124"/>
      <c r="BL136" s="124"/>
      <c r="BM136" s="124"/>
      <c r="BN136" s="124"/>
      <c r="BO136" s="124"/>
      <c r="BP136" s="124"/>
      <c r="BQ136" s="124"/>
      <c r="BR136" s="124"/>
      <c r="BS136" s="124"/>
      <c r="BT136" s="124"/>
      <c r="BU136" s="124"/>
      <c r="BV136" s="124"/>
      <c r="BW136" s="124"/>
      <c r="BX136" s="124"/>
      <c r="BY136" s="124"/>
      <c r="BZ136" s="124"/>
      <c r="CA136" s="124"/>
      <c r="CB136" s="124"/>
      <c r="CC136" s="124"/>
      <c r="CD136" s="124"/>
      <c r="CE136" s="124"/>
      <c r="CF136" s="124"/>
      <c r="CG136" s="124"/>
      <c r="CH136" s="124"/>
      <c r="CI136" s="124"/>
      <c r="CJ136" s="124"/>
      <c r="CK136" s="124"/>
      <c r="CL136" s="124"/>
      <c r="CM136" s="124"/>
      <c r="CN136" s="124"/>
      <c r="CO136" s="124"/>
      <c r="CP136" s="124"/>
      <c r="CQ136" s="124"/>
      <c r="CR136" s="124"/>
      <c r="CS136" s="124"/>
      <c r="CT136" s="124"/>
      <c r="CU136" s="118"/>
    </row>
    <row r="137" customFormat="false" ht="15.5" hidden="false" customHeight="false" outlineLevel="0" collapsed="false">
      <c r="A137" s="125" t="n">
        <v>4</v>
      </c>
      <c r="B137" s="125" t="n">
        <v>5121</v>
      </c>
      <c r="C137" s="125"/>
      <c r="D137" s="125" t="s">
        <v>590</v>
      </c>
      <c r="E137" s="145"/>
      <c r="F137" s="125" t="n">
        <v>2021</v>
      </c>
      <c r="G137" s="125"/>
      <c r="H137" s="125" t="s">
        <v>591</v>
      </c>
      <c r="I137" s="125"/>
      <c r="J137" s="125"/>
      <c r="K137" s="125" t="s">
        <v>538</v>
      </c>
      <c r="L137" s="125" t="s">
        <v>289</v>
      </c>
      <c r="M137" s="125" t="s">
        <v>209</v>
      </c>
      <c r="N137" s="125" t="n">
        <v>1</v>
      </c>
      <c r="O137" s="131" t="s">
        <v>592</v>
      </c>
      <c r="P137" s="126"/>
      <c r="Q137" s="105" t="n">
        <f aca="false" t="array" ref="Q137:Q137">IFERROR(SKEW(IF(ISNUMBER(S137:CT137),S137:CT137,"")),"")</f>
        <v>-0.240602552852592</v>
      </c>
      <c r="R137" s="146" t="n">
        <v>0.198</v>
      </c>
      <c r="S137" s="124" t="n">
        <v>54.3</v>
      </c>
      <c r="T137" s="124" t="n">
        <v>100</v>
      </c>
      <c r="U137" s="124" t="n">
        <v>75</v>
      </c>
      <c r="V137" s="124" t="n">
        <v>100</v>
      </c>
      <c r="W137" s="124" t="n">
        <v>39.4</v>
      </c>
      <c r="X137" s="124" t="e">
        <f aca="false">#N/A</f>
        <v>#N/A</v>
      </c>
      <c r="Y137" s="124" t="n">
        <v>63.4</v>
      </c>
      <c r="Z137" s="124" t="n">
        <v>84.3</v>
      </c>
      <c r="AA137" s="124" t="n">
        <v>84.3</v>
      </c>
      <c r="AB137" s="124" t="n">
        <v>66</v>
      </c>
      <c r="AC137" s="124" t="n">
        <v>63.7</v>
      </c>
      <c r="AD137" s="124" t="n">
        <v>11.3</v>
      </c>
      <c r="AE137" s="124" t="n">
        <v>54.8</v>
      </c>
      <c r="AF137" s="124" t="e">
        <f aca="false">#N/A</f>
        <v>#N/A</v>
      </c>
      <c r="AG137" s="124" t="n">
        <v>58.8</v>
      </c>
      <c r="AH137" s="124" t="e">
        <f aca="false">#N/A</f>
        <v>#N/A</v>
      </c>
      <c r="AI137" s="124" t="n">
        <v>74</v>
      </c>
      <c r="AJ137" s="124" t="n">
        <v>66</v>
      </c>
      <c r="AK137" s="124" t="n">
        <v>58.4</v>
      </c>
      <c r="AL137" s="124" t="n">
        <v>32.9</v>
      </c>
      <c r="AM137" s="124" t="n">
        <v>51.8</v>
      </c>
      <c r="AN137" s="124" t="n">
        <v>78.8</v>
      </c>
      <c r="AO137" s="124" t="n">
        <v>81.1</v>
      </c>
      <c r="AP137" s="124" t="e">
        <f aca="false">#N/A</f>
        <v>#N/A</v>
      </c>
      <c r="AQ137" s="124" t="n">
        <v>84.5</v>
      </c>
      <c r="AR137" s="124" t="n">
        <v>93.6</v>
      </c>
      <c r="AS137" s="124" t="n">
        <v>38.7</v>
      </c>
      <c r="AT137" s="124" t="n">
        <v>33.3</v>
      </c>
      <c r="AU137" s="124" t="n">
        <v>70.7</v>
      </c>
      <c r="AV137" s="124" t="e">
        <f aca="false">#N/A</f>
        <v>#N/A</v>
      </c>
      <c r="AW137" s="124" t="n">
        <v>51.5</v>
      </c>
      <c r="AX137" s="124" t="n">
        <v>37.9</v>
      </c>
      <c r="AY137" s="124" t="n">
        <v>61.8</v>
      </c>
      <c r="AZ137" s="124" t="e">
        <f aca="false">#N/A</f>
        <v>#N/A</v>
      </c>
      <c r="BA137" s="124" t="n">
        <v>83.9</v>
      </c>
      <c r="BB137" s="124" t="n">
        <v>62.8</v>
      </c>
      <c r="BC137" s="124" t="n">
        <v>87.1</v>
      </c>
      <c r="BD137" s="124" t="n">
        <v>33.1</v>
      </c>
      <c r="BE137" s="124" t="n">
        <v>68.1</v>
      </c>
      <c r="BF137" s="124" t="n">
        <v>52.2</v>
      </c>
      <c r="BG137" s="124" t="n">
        <v>72.1</v>
      </c>
      <c r="BH137" s="124" t="n">
        <v>29</v>
      </c>
      <c r="BI137" s="124" t="e">
        <f aca="false">#N/A</f>
        <v>#N/A</v>
      </c>
      <c r="BJ137" s="124" t="n">
        <v>37.8</v>
      </c>
      <c r="BK137" s="124" t="n">
        <v>18.4</v>
      </c>
      <c r="BL137" s="124" t="e">
        <f aca="false">#N/A</f>
        <v>#N/A</v>
      </c>
      <c r="BM137" s="124" t="n">
        <v>45.1</v>
      </c>
      <c r="BN137" s="124" t="n">
        <v>43.2</v>
      </c>
      <c r="BO137" s="124" t="n">
        <v>0</v>
      </c>
      <c r="BP137" s="124" t="n">
        <v>47.5</v>
      </c>
      <c r="BQ137" s="124" t="n">
        <v>76.4</v>
      </c>
      <c r="BR137" s="124" t="e">
        <f aca="false">#N/A</f>
        <v>#N/A</v>
      </c>
      <c r="BS137" s="124" t="n">
        <v>93.8</v>
      </c>
      <c r="BT137" s="124" t="n">
        <v>35.3</v>
      </c>
      <c r="BU137" s="124" t="n">
        <v>70.7</v>
      </c>
      <c r="BV137" s="124" t="n">
        <v>59.9</v>
      </c>
      <c r="BW137" s="124" t="n">
        <v>46.1</v>
      </c>
      <c r="BX137" s="124" t="n">
        <v>46.3</v>
      </c>
      <c r="BY137" s="124" t="n">
        <v>68.6</v>
      </c>
      <c r="BZ137" s="124" t="n">
        <v>73.3</v>
      </c>
      <c r="CA137" s="124" t="n">
        <v>66.2</v>
      </c>
      <c r="CB137" s="124" t="n">
        <v>73.5</v>
      </c>
      <c r="CC137" s="124" t="n">
        <v>18.3</v>
      </c>
      <c r="CD137" s="124" t="n">
        <v>16</v>
      </c>
      <c r="CE137" s="124" t="n">
        <v>37.1</v>
      </c>
      <c r="CF137" s="124" t="n">
        <v>100</v>
      </c>
      <c r="CG137" s="124" t="e">
        <f aca="false">#N/A</f>
        <v>#N/A</v>
      </c>
      <c r="CH137" s="124" t="e">
        <f aca="false">#N/A</f>
        <v>#N/A</v>
      </c>
      <c r="CI137" s="124" t="e">
        <f aca="false">#N/A</f>
        <v>#N/A</v>
      </c>
      <c r="CJ137" s="124" t="n">
        <v>71.7</v>
      </c>
      <c r="CK137" s="124" t="e">
        <f aca="false">#N/A</f>
        <v>#N/A</v>
      </c>
      <c r="CL137" s="124" t="e">
        <f aca="false">#N/A</f>
        <v>#N/A</v>
      </c>
      <c r="CM137" s="124" t="e">
        <f aca="false">#N/A</f>
        <v>#N/A</v>
      </c>
      <c r="CN137" s="124" t="n">
        <v>44.8</v>
      </c>
      <c r="CO137" s="124" t="n">
        <v>72.6</v>
      </c>
      <c r="CP137" s="124" t="n">
        <v>100</v>
      </c>
      <c r="CQ137" s="124" t="n">
        <v>33.1</v>
      </c>
      <c r="CR137" s="124" t="e">
        <f aca="false">#N/A</f>
        <v>#N/A</v>
      </c>
      <c r="CS137" s="124" t="n">
        <v>41.2</v>
      </c>
      <c r="CT137" s="124" t="n">
        <v>9.2</v>
      </c>
      <c r="CU137" s="118"/>
    </row>
    <row r="138" customFormat="false" ht="15.5" hidden="false" customHeight="false" outlineLevel="0" collapsed="false">
      <c r="A138" s="125" t="n">
        <v>4</v>
      </c>
      <c r="B138" s="125" t="n">
        <v>5122</v>
      </c>
      <c r="C138" s="125"/>
      <c r="D138" s="125" t="s">
        <v>593</v>
      </c>
      <c r="E138" s="145"/>
      <c r="F138" s="125" t="n">
        <v>2021</v>
      </c>
      <c r="G138" s="125"/>
      <c r="H138" s="125" t="s">
        <v>594</v>
      </c>
      <c r="I138" s="125"/>
      <c r="J138" s="136" t="s">
        <v>228</v>
      </c>
      <c r="K138" s="125" t="s">
        <v>595</v>
      </c>
      <c r="L138" s="125" t="s">
        <v>434</v>
      </c>
      <c r="M138" s="125" t="s">
        <v>209</v>
      </c>
      <c r="N138" s="125" t="n">
        <v>1</v>
      </c>
      <c r="O138" s="131" t="s">
        <v>596</v>
      </c>
      <c r="P138" s="126"/>
      <c r="Q138" s="105" t="n">
        <f aca="false" t="array" ref="Q138:Q138">IFERROR(SKEW(IF(ISNUMBER(S138:CT138),S138:CT138,"")),"")</f>
        <v>0.291177556748577</v>
      </c>
      <c r="R138" s="119" t="n">
        <v>0.025</v>
      </c>
      <c r="S138" s="118" t="n">
        <v>0.86506152</v>
      </c>
      <c r="T138" s="118" t="n">
        <v>-0.36146</v>
      </c>
      <c r="U138" s="118" t="n">
        <v>0.1581554</v>
      </c>
      <c r="V138" s="118" t="n">
        <v>1.662981</v>
      </c>
      <c r="W138" s="118" t="n">
        <v>-1.067913</v>
      </c>
      <c r="X138" s="118" t="n">
        <v>-0.18116</v>
      </c>
      <c r="Y138" s="118" t="n">
        <v>-0.07959</v>
      </c>
      <c r="Z138" s="118" t="n">
        <v>1.743389</v>
      </c>
      <c r="AA138" s="118" t="n">
        <v>1.656321</v>
      </c>
      <c r="AB138" s="118" t="n">
        <v>-0.9324159</v>
      </c>
      <c r="AC138" s="118" t="n">
        <v>-0.6615503</v>
      </c>
      <c r="AD138" s="118" t="e">
        <f aca="false">#N/A</f>
        <v>#N/A</v>
      </c>
      <c r="AE138" s="118" t="n">
        <v>1.02899529</v>
      </c>
      <c r="AF138" s="118" t="n">
        <v>1.564783</v>
      </c>
      <c r="AG138" s="118" t="n">
        <v>0.8580076</v>
      </c>
      <c r="AH138" s="118" t="n">
        <v>2.179435</v>
      </c>
      <c r="AI138" s="118" t="n">
        <v>1.216527</v>
      </c>
      <c r="AJ138" s="118" t="n">
        <v>-0.238676</v>
      </c>
      <c r="AK138" s="118" t="n">
        <v>0.4149429</v>
      </c>
      <c r="AL138" s="118" t="n">
        <v>-0.67251</v>
      </c>
      <c r="AM138" s="118" t="n">
        <v>0.058269</v>
      </c>
      <c r="AN138" s="118" t="n">
        <v>0.216996</v>
      </c>
      <c r="AO138" s="118" t="n">
        <v>-0.025754</v>
      </c>
      <c r="AP138" s="118" t="n">
        <v>-1.64176</v>
      </c>
      <c r="AQ138" s="118" t="n">
        <v>-0.8819</v>
      </c>
      <c r="AR138" s="118" t="n">
        <v>0.348356</v>
      </c>
      <c r="AS138" s="118" t="n">
        <v>-0.41084</v>
      </c>
      <c r="AT138" s="118" t="n">
        <v>0.685976</v>
      </c>
      <c r="AU138" s="118" t="n">
        <v>2.099727</v>
      </c>
      <c r="AV138" s="118" t="n">
        <v>1.658596</v>
      </c>
      <c r="AW138" s="118" t="n">
        <v>0.853988</v>
      </c>
      <c r="AX138" s="118" t="n">
        <v>-0.8788</v>
      </c>
      <c r="AY138" s="118" t="n">
        <v>-0.387123</v>
      </c>
      <c r="AZ138" s="118" t="n">
        <v>0.206509</v>
      </c>
      <c r="BA138" s="118" t="n">
        <v>-1.32567</v>
      </c>
      <c r="BB138" s="118" t="n">
        <v>1.008698</v>
      </c>
      <c r="BC138" s="118" t="n">
        <v>1.218632</v>
      </c>
      <c r="BD138" s="118" t="n">
        <v>0.811012</v>
      </c>
      <c r="BE138" s="118" t="n">
        <v>1.551153</v>
      </c>
      <c r="BF138" s="118" t="n">
        <v>1.570697</v>
      </c>
      <c r="BG138" s="118" t="n">
        <v>1.28606648</v>
      </c>
      <c r="BH138" s="118" t="n">
        <v>1.188254</v>
      </c>
      <c r="BI138" s="118" t="n">
        <v>0.697612</v>
      </c>
      <c r="BJ138" s="118" t="n">
        <v>-0.24903</v>
      </c>
      <c r="BK138" s="118" t="n">
        <v>1.026634</v>
      </c>
      <c r="BL138" s="118" t="n">
        <v>-0.28349</v>
      </c>
      <c r="BM138" s="118" t="n">
        <v>-0.1220597</v>
      </c>
      <c r="BN138" s="118" t="n">
        <v>3.1075</v>
      </c>
      <c r="BO138" s="118" t="n">
        <v>0.248197</v>
      </c>
      <c r="BP138" s="118" t="n">
        <v>-0.133</v>
      </c>
      <c r="BQ138" s="118" t="n">
        <v>1.133287</v>
      </c>
      <c r="BR138" s="118" t="n">
        <v>1.760368</v>
      </c>
      <c r="BS138" s="118" t="n">
        <v>1.94516</v>
      </c>
      <c r="BT138" s="118" t="n">
        <v>-0.53427</v>
      </c>
      <c r="BU138" s="118" t="n">
        <v>1.50176</v>
      </c>
      <c r="BV138" s="118" t="n">
        <v>0.14307</v>
      </c>
      <c r="BW138" s="118" t="n">
        <v>0.572052</v>
      </c>
      <c r="BX138" s="118" t="n">
        <v>0.816366</v>
      </c>
      <c r="BY138" s="118" t="n">
        <v>-0.44698</v>
      </c>
      <c r="BZ138" s="118" t="n">
        <v>1.346861</v>
      </c>
      <c r="CA138" s="118" t="n">
        <v>0.168206</v>
      </c>
      <c r="CB138" s="118" t="n">
        <v>-1.238434</v>
      </c>
      <c r="CC138" s="118" t="n">
        <v>0.220473</v>
      </c>
      <c r="CD138" s="118" t="n">
        <v>-1.29841</v>
      </c>
      <c r="CE138" s="118" t="n">
        <v>-0.06268</v>
      </c>
      <c r="CF138" s="118" t="n">
        <v>0.086155</v>
      </c>
      <c r="CG138" s="118" t="n">
        <v>0.2635532</v>
      </c>
      <c r="CH138" s="118" t="n">
        <v>0.663431</v>
      </c>
      <c r="CI138" s="118" t="n">
        <v>0.544814</v>
      </c>
      <c r="CJ138" s="118" t="n">
        <v>0.370326</v>
      </c>
      <c r="CK138" s="118" t="n">
        <v>3.14974</v>
      </c>
      <c r="CL138" s="118" t="n">
        <v>1.545282</v>
      </c>
      <c r="CM138" s="118" t="n">
        <v>0.956566</v>
      </c>
      <c r="CN138" s="118" t="n">
        <v>-0.4584886</v>
      </c>
      <c r="CO138" s="118" t="n">
        <v>0.410121</v>
      </c>
      <c r="CP138" s="118" t="n">
        <v>1.2039728</v>
      </c>
      <c r="CQ138" s="118" t="n">
        <v>-0.710277</v>
      </c>
      <c r="CR138" s="118" t="n">
        <v>2.771195</v>
      </c>
      <c r="CS138" s="118" t="n">
        <v>0.125163</v>
      </c>
      <c r="CT138" s="118" t="e">
        <f aca="false">#N/A</f>
        <v>#N/A</v>
      </c>
      <c r="CU138" s="118"/>
    </row>
    <row r="139" customFormat="false" ht="15.5" hidden="false" customHeight="false" outlineLevel="0" collapsed="false">
      <c r="A139" s="125" t="n">
        <v>3</v>
      </c>
      <c r="B139" s="125" t="n">
        <v>5130</v>
      </c>
      <c r="C139" s="125" t="s">
        <v>597</v>
      </c>
      <c r="D139" s="125"/>
      <c r="E139" s="145"/>
      <c r="F139" s="125"/>
      <c r="G139" s="125"/>
      <c r="H139" s="125"/>
      <c r="I139" s="125"/>
      <c r="J139" s="125"/>
      <c r="K139" s="125"/>
      <c r="L139" s="125"/>
      <c r="M139" s="125"/>
      <c r="N139" s="125" t="n">
        <v>1</v>
      </c>
      <c r="O139" s="125"/>
      <c r="P139" s="125"/>
      <c r="Q139" s="105" t="str">
        <f aca="false" t="array" ref="Q139:Q139">IFERROR(SKEW(IF(ISNUMBER(S139:CT139),S139:CT139,"")),"")</f>
        <v/>
      </c>
      <c r="R139" s="119"/>
      <c r="S139" s="124"/>
      <c r="T139" s="124"/>
      <c r="U139" s="124"/>
      <c r="V139" s="124"/>
      <c r="W139" s="124"/>
      <c r="X139" s="124"/>
      <c r="Y139" s="124"/>
      <c r="Z139" s="124"/>
      <c r="AA139" s="124"/>
      <c r="AB139" s="124"/>
      <c r="AC139" s="124"/>
      <c r="AD139" s="124"/>
      <c r="AE139" s="124"/>
      <c r="AF139" s="124"/>
      <c r="AG139" s="124"/>
      <c r="AH139" s="124"/>
      <c r="AI139" s="124"/>
      <c r="AJ139" s="124"/>
      <c r="AK139" s="124"/>
      <c r="AL139" s="124"/>
      <c r="AM139" s="124"/>
      <c r="AN139" s="124"/>
      <c r="AO139" s="124"/>
      <c r="AP139" s="124"/>
      <c r="AQ139" s="124"/>
      <c r="AR139" s="124"/>
      <c r="AS139" s="124"/>
      <c r="AT139" s="124"/>
      <c r="AU139" s="124"/>
      <c r="AV139" s="124"/>
      <c r="AW139" s="124"/>
      <c r="AX139" s="124"/>
      <c r="AY139" s="124"/>
      <c r="AZ139" s="124"/>
      <c r="BA139" s="124"/>
      <c r="BB139" s="124"/>
      <c r="BC139" s="124"/>
      <c r="BD139" s="124"/>
      <c r="BE139" s="124"/>
      <c r="BF139" s="124"/>
      <c r="BG139" s="124"/>
      <c r="BH139" s="124"/>
      <c r="BI139" s="124"/>
      <c r="BJ139" s="124"/>
      <c r="BK139" s="124"/>
      <c r="BL139" s="124"/>
      <c r="BM139" s="124"/>
      <c r="BN139" s="124"/>
      <c r="BO139" s="124"/>
      <c r="BP139" s="124"/>
      <c r="BQ139" s="124"/>
      <c r="BR139" s="124"/>
      <c r="BS139" s="124"/>
      <c r="BT139" s="124"/>
      <c r="BU139" s="124"/>
      <c r="BV139" s="124"/>
      <c r="BW139" s="124"/>
      <c r="BX139" s="124"/>
      <c r="BY139" s="124"/>
      <c r="BZ139" s="124"/>
      <c r="CA139" s="124"/>
      <c r="CB139" s="124"/>
      <c r="CC139" s="124"/>
      <c r="CD139" s="124"/>
      <c r="CE139" s="124"/>
      <c r="CF139" s="124"/>
      <c r="CG139" s="124"/>
      <c r="CH139" s="124"/>
      <c r="CI139" s="124"/>
      <c r="CJ139" s="124"/>
      <c r="CK139" s="124"/>
      <c r="CL139" s="124"/>
      <c r="CM139" s="124"/>
      <c r="CN139" s="124"/>
      <c r="CO139" s="124"/>
      <c r="CP139" s="124"/>
      <c r="CQ139" s="124"/>
      <c r="CR139" s="124"/>
      <c r="CS139" s="124"/>
      <c r="CT139" s="124"/>
      <c r="CU139" s="118"/>
    </row>
    <row r="140" customFormat="false" ht="15.5" hidden="false" customHeight="false" outlineLevel="0" collapsed="false">
      <c r="A140" s="125" t="n">
        <v>4</v>
      </c>
      <c r="B140" s="125" t="n">
        <v>5131</v>
      </c>
      <c r="C140" s="125"/>
      <c r="D140" s="125" t="s">
        <v>598</v>
      </c>
      <c r="E140" s="125"/>
      <c r="F140" s="125" t="n">
        <v>2016</v>
      </c>
      <c r="G140" s="125"/>
      <c r="H140" s="125" t="s">
        <v>599</v>
      </c>
      <c r="I140" s="125"/>
      <c r="J140" s="125"/>
      <c r="K140" s="125" t="s">
        <v>600</v>
      </c>
      <c r="L140" s="125" t="s">
        <v>289</v>
      </c>
      <c r="M140" s="125" t="s">
        <v>209</v>
      </c>
      <c r="N140" s="125" t="n">
        <v>1</v>
      </c>
      <c r="O140" s="131" t="s">
        <v>601</v>
      </c>
      <c r="P140" s="126"/>
      <c r="Q140" s="105" t="n">
        <f aca="false" t="array" ref="Q140:Q140">IFERROR(SKEW(IF(ISNUMBER(S140:CT140),S140:CT140,"")),"")</f>
        <v>-4.48775125487891</v>
      </c>
      <c r="R140" s="119" t="n">
        <v>0.086</v>
      </c>
      <c r="S140" s="124" t="n">
        <v>94.1</v>
      </c>
      <c r="T140" s="124" t="n">
        <v>99</v>
      </c>
      <c r="U140" s="124" t="n">
        <v>99</v>
      </c>
      <c r="V140" s="124" t="n">
        <v>99.9</v>
      </c>
      <c r="W140" s="124" t="n">
        <v>99</v>
      </c>
      <c r="X140" s="124" t="n">
        <v>100</v>
      </c>
      <c r="Y140" s="124" t="n">
        <v>99.98</v>
      </c>
      <c r="Z140" s="124" t="n">
        <v>99</v>
      </c>
      <c r="AA140" s="124" t="n">
        <v>100</v>
      </c>
      <c r="AB140" s="124" t="n">
        <v>95</v>
      </c>
      <c r="AC140" s="124" t="n">
        <v>99.46</v>
      </c>
      <c r="AD140" s="124" t="e">
        <f aca="false">#N/A</f>
        <v>#N/A</v>
      </c>
      <c r="AE140" s="124" t="n">
        <v>100</v>
      </c>
      <c r="AF140" s="124" t="n">
        <v>98.44</v>
      </c>
      <c r="AG140" s="124" t="n">
        <v>100</v>
      </c>
      <c r="AH140" s="124" t="n">
        <v>99.98</v>
      </c>
      <c r="AI140" s="124" t="n">
        <v>99</v>
      </c>
      <c r="AJ140" s="124" t="n">
        <v>99.5</v>
      </c>
      <c r="AK140" s="124" t="n">
        <v>98.5</v>
      </c>
      <c r="AL140" s="124" t="n">
        <v>99</v>
      </c>
      <c r="AM140" s="124" t="n">
        <v>96.88</v>
      </c>
      <c r="AN140" s="124" t="n">
        <v>99.8</v>
      </c>
      <c r="AO140" s="124" t="n">
        <v>99.99</v>
      </c>
      <c r="AP140" s="124" t="e">
        <f aca="false">#N/A</f>
        <v>#N/A</v>
      </c>
      <c r="AQ140" s="124" t="n">
        <v>99</v>
      </c>
      <c r="AR140" s="124" t="n">
        <v>99.7</v>
      </c>
      <c r="AS140" s="124" t="n">
        <v>87</v>
      </c>
      <c r="AT140" s="124" t="n">
        <v>80</v>
      </c>
      <c r="AU140" s="124" t="n">
        <v>99.9</v>
      </c>
      <c r="AV140" s="124" t="n">
        <v>97.1</v>
      </c>
      <c r="AW140" s="124" t="n">
        <v>100</v>
      </c>
      <c r="AX140" s="124" t="n">
        <v>100</v>
      </c>
      <c r="AY140" s="124" t="n">
        <v>93.46</v>
      </c>
      <c r="AZ140" s="124" t="n">
        <v>99</v>
      </c>
      <c r="BA140" s="124" t="n">
        <v>100</v>
      </c>
      <c r="BB140" s="124" t="n">
        <v>95</v>
      </c>
      <c r="BC140" s="124" t="n">
        <v>99.9</v>
      </c>
      <c r="BD140" s="124" t="n">
        <v>89.08</v>
      </c>
      <c r="BE140" s="124" t="n">
        <v>99.9</v>
      </c>
      <c r="BF140" s="124" t="n">
        <v>99.11</v>
      </c>
      <c r="BG140" s="124" t="n">
        <v>99.9</v>
      </c>
      <c r="BH140" s="124" t="n">
        <v>20</v>
      </c>
      <c r="BI140" s="124" t="n">
        <v>100</v>
      </c>
      <c r="BJ140" s="124" t="n">
        <v>73</v>
      </c>
      <c r="BK140" s="124" t="n">
        <v>72</v>
      </c>
      <c r="BL140" s="124" t="n">
        <v>99</v>
      </c>
      <c r="BM140" s="124" t="n">
        <v>95.4</v>
      </c>
      <c r="BN140" s="124" t="n">
        <v>100</v>
      </c>
      <c r="BO140" s="124" t="e">
        <f aca="false">#N/A</f>
        <v>#N/A</v>
      </c>
      <c r="BP140" s="124" t="n">
        <v>99.39</v>
      </c>
      <c r="BQ140" s="124" t="n">
        <v>100</v>
      </c>
      <c r="BR140" s="124" t="n">
        <v>100</v>
      </c>
      <c r="BS140" s="124" t="n">
        <v>97</v>
      </c>
      <c r="BT140" s="124" t="n">
        <v>81.5</v>
      </c>
      <c r="BU140" s="124" t="n">
        <v>96</v>
      </c>
      <c r="BV140" s="124" t="n">
        <v>100</v>
      </c>
      <c r="BW140" s="124" t="n">
        <v>99</v>
      </c>
      <c r="BX140" s="124" t="e">
        <f aca="false">#N/A</f>
        <v>#N/A</v>
      </c>
      <c r="BY140" s="124" t="n">
        <v>99.9</v>
      </c>
      <c r="BZ140" s="124" t="n">
        <v>99</v>
      </c>
      <c r="CA140" s="124" t="n">
        <v>99.9</v>
      </c>
      <c r="CB140" s="124" t="n">
        <v>95</v>
      </c>
      <c r="CC140" s="124" t="n">
        <v>99.9</v>
      </c>
      <c r="CD140" s="124" t="e">
        <f aca="false">#N/A</f>
        <v>#N/A</v>
      </c>
      <c r="CE140" s="124" t="n">
        <v>91.6</v>
      </c>
      <c r="CF140" s="124" t="n">
        <v>100</v>
      </c>
      <c r="CG140" s="124" t="n">
        <v>99.75</v>
      </c>
      <c r="CH140" s="124" t="n">
        <v>100</v>
      </c>
      <c r="CI140" s="124" t="n">
        <v>99.7</v>
      </c>
      <c r="CJ140" s="124" t="n">
        <v>99.99</v>
      </c>
      <c r="CK140" s="124" t="n">
        <v>86</v>
      </c>
      <c r="CL140" s="124" t="e">
        <f aca="false">#N/A</f>
        <v>#N/A</v>
      </c>
      <c r="CM140" s="124" t="e">
        <f aca="false">#N/A</f>
        <v>#N/A</v>
      </c>
      <c r="CN140" s="124" t="n">
        <v>98</v>
      </c>
      <c r="CO140" s="124" t="n">
        <v>100</v>
      </c>
      <c r="CP140" s="124" t="n">
        <v>99.9</v>
      </c>
      <c r="CQ140" s="124" t="n">
        <v>70</v>
      </c>
      <c r="CR140" s="124" t="n">
        <v>84</v>
      </c>
      <c r="CS140" s="124" t="n">
        <v>78</v>
      </c>
      <c r="CT140" s="124" t="n">
        <v>88</v>
      </c>
      <c r="CU140" s="118"/>
    </row>
    <row r="141" customFormat="false" ht="15.5" hidden="false" customHeight="false" outlineLevel="0" collapsed="false">
      <c r="A141" s="125" t="n">
        <v>4</v>
      </c>
      <c r="B141" s="125" t="n">
        <v>5132</v>
      </c>
      <c r="C141" s="125"/>
      <c r="D141" s="125" t="s">
        <v>602</v>
      </c>
      <c r="E141" s="125"/>
      <c r="F141" s="125" t="n">
        <v>2021</v>
      </c>
      <c r="G141" s="125"/>
      <c r="H141" s="125" t="s">
        <v>603</v>
      </c>
      <c r="I141" s="125"/>
      <c r="J141" s="125"/>
      <c r="K141" s="125" t="s">
        <v>604</v>
      </c>
      <c r="L141" s="125" t="s">
        <v>289</v>
      </c>
      <c r="M141" s="125" t="s">
        <v>295</v>
      </c>
      <c r="N141" s="125" t="n">
        <v>1</v>
      </c>
      <c r="O141" s="126" t="s">
        <v>605</v>
      </c>
      <c r="P141" s="126"/>
      <c r="Q141" s="105" t="n">
        <f aca="false" t="array" ref="Q141:Q141">IFERROR(SKEW(IF(ISNUMBER(S141:CT141),S141:CT141,"")),"")</f>
        <v>-6.52801944086013E-018</v>
      </c>
      <c r="R141" s="119" t="n">
        <v>0.111</v>
      </c>
      <c r="S141" s="124" t="n">
        <v>1</v>
      </c>
      <c r="T141" s="124" t="n">
        <v>2</v>
      </c>
      <c r="U141" s="124" t="n">
        <v>2</v>
      </c>
      <c r="V141" s="124" t="n">
        <v>2</v>
      </c>
      <c r="W141" s="124" t="n">
        <v>1</v>
      </c>
      <c r="X141" s="124" t="n">
        <v>0</v>
      </c>
      <c r="Y141" s="124" t="n">
        <v>2</v>
      </c>
      <c r="Z141" s="124" t="n">
        <v>2</v>
      </c>
      <c r="AA141" s="124" t="n">
        <v>2</v>
      </c>
      <c r="AB141" s="124" t="n">
        <v>1</v>
      </c>
      <c r="AC141" s="124" t="n">
        <v>2</v>
      </c>
      <c r="AD141" s="124" t="n">
        <v>0</v>
      </c>
      <c r="AE141" s="124" t="n">
        <v>2</v>
      </c>
      <c r="AF141" s="124" t="n">
        <v>0</v>
      </c>
      <c r="AG141" s="124" t="n">
        <v>0</v>
      </c>
      <c r="AH141" s="124" t="e">
        <f aca="false">#N/A</f>
        <v>#N/A</v>
      </c>
      <c r="AI141" s="124" t="n">
        <v>2</v>
      </c>
      <c r="AJ141" s="124" t="n">
        <v>2</v>
      </c>
      <c r="AK141" s="124" t="n">
        <v>1</v>
      </c>
      <c r="AL141" s="124" t="n">
        <v>1</v>
      </c>
      <c r="AM141" s="124" t="n">
        <v>1</v>
      </c>
      <c r="AN141" s="124" t="n">
        <v>2</v>
      </c>
      <c r="AO141" s="124" t="n">
        <v>2</v>
      </c>
      <c r="AP141" s="124" t="n">
        <v>0</v>
      </c>
      <c r="AQ141" s="124" t="n">
        <v>1</v>
      </c>
      <c r="AR141" s="124" t="n">
        <v>2</v>
      </c>
      <c r="AS141" s="124" t="n">
        <v>0</v>
      </c>
      <c r="AT141" s="124" t="n">
        <v>0</v>
      </c>
      <c r="AU141" s="124" t="n">
        <v>1</v>
      </c>
      <c r="AV141" s="124" t="e">
        <f aca="false">#N/A</f>
        <v>#N/A</v>
      </c>
      <c r="AW141" s="124" t="n">
        <v>1</v>
      </c>
      <c r="AX141" s="124" t="n">
        <v>1</v>
      </c>
      <c r="AY141" s="124" t="n">
        <v>1</v>
      </c>
      <c r="AZ141" s="124" t="e">
        <f aca="false">#N/A</f>
        <v>#N/A</v>
      </c>
      <c r="BA141" s="124" t="n">
        <v>2</v>
      </c>
      <c r="BB141" s="124" t="n">
        <v>0</v>
      </c>
      <c r="BC141" s="124" t="n">
        <v>2</v>
      </c>
      <c r="BD141" s="124" t="n">
        <v>1</v>
      </c>
      <c r="BE141" s="124" t="n">
        <v>2</v>
      </c>
      <c r="BF141" s="124" t="n">
        <v>1</v>
      </c>
      <c r="BG141" s="124" t="n">
        <v>0</v>
      </c>
      <c r="BH141" s="124" t="n">
        <v>0</v>
      </c>
      <c r="BI141" s="124" t="e">
        <f aca="false">#N/A</f>
        <v>#N/A</v>
      </c>
      <c r="BJ141" s="124" t="n">
        <v>1</v>
      </c>
      <c r="BK141" s="124" t="n">
        <v>0</v>
      </c>
      <c r="BL141" s="124" t="n">
        <v>0</v>
      </c>
      <c r="BM141" s="124" t="n">
        <v>1</v>
      </c>
      <c r="BN141" s="124" t="n">
        <v>0</v>
      </c>
      <c r="BO141" s="124" t="n">
        <v>0</v>
      </c>
      <c r="BP141" s="124" t="n">
        <v>1</v>
      </c>
      <c r="BQ141" s="124" t="n">
        <v>2</v>
      </c>
      <c r="BR141" s="124" t="e">
        <f aca="false">#N/A</f>
        <v>#N/A</v>
      </c>
      <c r="BS141" s="124" t="n">
        <v>2</v>
      </c>
      <c r="BT141" s="124" t="n">
        <v>1</v>
      </c>
      <c r="BU141" s="124" t="n">
        <v>0</v>
      </c>
      <c r="BV141" s="124" t="n">
        <v>1</v>
      </c>
      <c r="BW141" s="124" t="n">
        <v>2</v>
      </c>
      <c r="BX141" s="124" t="n">
        <v>0</v>
      </c>
      <c r="BY141" s="124" t="n">
        <v>2</v>
      </c>
      <c r="BZ141" s="124" t="n">
        <v>1</v>
      </c>
      <c r="CA141" s="124" t="n">
        <v>2</v>
      </c>
      <c r="CB141" s="124" t="n">
        <v>1</v>
      </c>
      <c r="CC141" s="124" t="n">
        <v>0</v>
      </c>
      <c r="CD141" s="124" t="n">
        <v>0</v>
      </c>
      <c r="CE141" s="124" t="n">
        <v>0</v>
      </c>
      <c r="CF141" s="124" t="n">
        <v>1</v>
      </c>
      <c r="CG141" s="124" t="n">
        <v>0</v>
      </c>
      <c r="CH141" s="124" t="e">
        <f aca="false">#N/A</f>
        <v>#N/A</v>
      </c>
      <c r="CI141" s="124" t="e">
        <f aca="false">#N/A</f>
        <v>#N/A</v>
      </c>
      <c r="CJ141" s="124" t="n">
        <v>2</v>
      </c>
      <c r="CK141" s="124" t="n">
        <v>0</v>
      </c>
      <c r="CL141" s="124" t="e">
        <f aca="false">#N/A</f>
        <v>#N/A</v>
      </c>
      <c r="CM141" s="124" t="e">
        <f aca="false">#N/A</f>
        <v>#N/A</v>
      </c>
      <c r="CN141" s="124" t="n">
        <v>1</v>
      </c>
      <c r="CO141" s="124" t="n">
        <v>2</v>
      </c>
      <c r="CP141" s="124" t="n">
        <v>2</v>
      </c>
      <c r="CQ141" s="124" t="n">
        <v>1</v>
      </c>
      <c r="CR141" s="124" t="n">
        <v>0</v>
      </c>
      <c r="CS141" s="124" t="n">
        <v>0</v>
      </c>
      <c r="CT141" s="124" t="n">
        <v>0</v>
      </c>
      <c r="CU141" s="118"/>
    </row>
    <row r="142" customFormat="false" ht="15.5" hidden="false" customHeight="false" outlineLevel="0" collapsed="false">
      <c r="A142" s="122" t="n">
        <v>2</v>
      </c>
      <c r="B142" s="122" t="n">
        <v>5200</v>
      </c>
      <c r="C142" s="122"/>
      <c r="D142" s="122" t="s">
        <v>606</v>
      </c>
      <c r="E142" s="122" t="s">
        <v>607</v>
      </c>
      <c r="F142" s="122"/>
      <c r="G142" s="122"/>
      <c r="H142" s="122"/>
      <c r="I142" s="122"/>
      <c r="J142" s="122"/>
      <c r="K142" s="122"/>
      <c r="L142" s="122"/>
      <c r="M142" s="122"/>
      <c r="N142" s="122" t="n">
        <v>1</v>
      </c>
      <c r="O142" s="122"/>
      <c r="P142" s="122"/>
      <c r="Q142" s="122" t="s">
        <v>282</v>
      </c>
      <c r="R142" s="122"/>
      <c r="S142" s="123"/>
      <c r="T142" s="123"/>
      <c r="U142" s="123"/>
      <c r="V142" s="123"/>
      <c r="W142" s="123"/>
      <c r="X142" s="123"/>
      <c r="Y142" s="123"/>
      <c r="Z142" s="123"/>
      <c r="AA142" s="123"/>
      <c r="AB142" s="123"/>
      <c r="AC142" s="123"/>
      <c r="AD142" s="123"/>
      <c r="AE142" s="123"/>
      <c r="AF142" s="123"/>
      <c r="AG142" s="123"/>
      <c r="AH142" s="123"/>
      <c r="AI142" s="123"/>
      <c r="AJ142" s="123"/>
      <c r="AK142" s="123"/>
      <c r="AL142" s="123"/>
      <c r="AM142" s="123"/>
      <c r="AN142" s="123"/>
      <c r="AO142" s="123"/>
      <c r="AP142" s="123"/>
      <c r="AQ142" s="123"/>
      <c r="AR142" s="123"/>
      <c r="AS142" s="123"/>
      <c r="AT142" s="123"/>
      <c r="AU142" s="123"/>
      <c r="AV142" s="123"/>
      <c r="AW142" s="123"/>
      <c r="AX142" s="123"/>
      <c r="AY142" s="123"/>
      <c r="AZ142" s="123"/>
      <c r="BA142" s="123"/>
      <c r="BB142" s="123"/>
      <c r="BC142" s="123"/>
      <c r="BD142" s="123"/>
      <c r="BE142" s="123"/>
      <c r="BF142" s="123"/>
      <c r="BG142" s="123"/>
      <c r="BH142" s="123"/>
      <c r="BI142" s="123"/>
      <c r="BJ142" s="123"/>
      <c r="BK142" s="123"/>
      <c r="BL142" s="123"/>
      <c r="BM142" s="123"/>
      <c r="BN142" s="123"/>
      <c r="BO142" s="123"/>
      <c r="BP142" s="123"/>
      <c r="BQ142" s="123"/>
      <c r="BR142" s="123"/>
      <c r="BS142" s="123"/>
      <c r="BT142" s="123"/>
      <c r="BU142" s="123"/>
      <c r="BV142" s="123"/>
      <c r="BW142" s="123"/>
      <c r="BX142" s="123"/>
      <c r="BY142" s="123"/>
      <c r="BZ142" s="123"/>
      <c r="CA142" s="123"/>
      <c r="CB142" s="123"/>
      <c r="CC142" s="123"/>
      <c r="CD142" s="123"/>
      <c r="CE142" s="123"/>
      <c r="CF142" s="123"/>
      <c r="CG142" s="123"/>
      <c r="CH142" s="123"/>
      <c r="CI142" s="123"/>
      <c r="CJ142" s="123"/>
      <c r="CK142" s="122"/>
      <c r="CL142" s="122"/>
      <c r="CM142" s="122"/>
      <c r="CN142" s="122"/>
      <c r="CO142" s="122"/>
      <c r="CP142" s="122"/>
      <c r="CQ142" s="122"/>
      <c r="CR142" s="122"/>
      <c r="CS142" s="122"/>
      <c r="CT142" s="122"/>
      <c r="CU142" s="122"/>
    </row>
    <row r="143" customFormat="false" ht="15.5" hidden="false" customHeight="false" outlineLevel="0" collapsed="false">
      <c r="A143" s="118" t="n">
        <v>3</v>
      </c>
      <c r="B143" s="118" t="n">
        <v>5210</v>
      </c>
      <c r="C143" s="118" t="s">
        <v>608</v>
      </c>
      <c r="D143" s="118"/>
      <c r="E143" s="118"/>
      <c r="F143" s="118"/>
      <c r="G143" s="118"/>
      <c r="H143" s="118"/>
      <c r="I143" s="118"/>
      <c r="J143" s="118"/>
      <c r="K143" s="118"/>
      <c r="L143" s="118"/>
      <c r="M143" s="118"/>
      <c r="N143" s="118" t="n">
        <v>1</v>
      </c>
      <c r="O143" s="129"/>
      <c r="P143" s="147"/>
      <c r="Q143" s="105" t="str">
        <f aca="false" t="array" ref="Q143:Q143">IFERROR(SKEW(IF(ISNUMBER(S143:CT143),S143:CT143,"")),"")</f>
        <v/>
      </c>
      <c r="R143" s="119"/>
      <c r="S143" s="118"/>
      <c r="T143" s="118"/>
      <c r="U143" s="118"/>
      <c r="V143" s="118"/>
      <c r="W143" s="118"/>
      <c r="X143" s="118"/>
      <c r="Y143" s="118"/>
      <c r="Z143" s="118"/>
      <c r="AA143" s="118"/>
      <c r="AB143" s="118"/>
      <c r="AC143" s="118"/>
      <c r="AD143" s="118"/>
      <c r="AE143" s="118"/>
      <c r="AF143" s="118"/>
      <c r="AG143" s="118"/>
      <c r="AH143" s="118"/>
      <c r="AI143" s="118"/>
      <c r="AJ143" s="118"/>
      <c r="AK143" s="118"/>
      <c r="AL143" s="118"/>
      <c r="AM143" s="118"/>
      <c r="AN143" s="118"/>
      <c r="AO143" s="118"/>
      <c r="AP143" s="118"/>
      <c r="AQ143" s="118"/>
      <c r="AR143" s="118"/>
      <c r="AS143" s="118"/>
      <c r="AT143" s="118"/>
      <c r="AU143" s="118"/>
      <c r="AV143" s="118"/>
      <c r="AW143" s="118"/>
      <c r="AX143" s="118"/>
      <c r="AY143" s="118"/>
      <c r="AZ143" s="118"/>
      <c r="BA143" s="118"/>
      <c r="BB143" s="118"/>
      <c r="BC143" s="118"/>
      <c r="BD143" s="118"/>
      <c r="BE143" s="118"/>
      <c r="BF143" s="118"/>
      <c r="BG143" s="118"/>
      <c r="BH143" s="118"/>
      <c r="BI143" s="118"/>
      <c r="BJ143" s="118"/>
      <c r="BK143" s="118"/>
      <c r="BL143" s="118"/>
      <c r="BM143" s="118"/>
      <c r="BN143" s="118"/>
      <c r="BO143" s="118"/>
      <c r="BP143" s="118"/>
      <c r="BQ143" s="118"/>
      <c r="BR143" s="118"/>
      <c r="BS143" s="118"/>
      <c r="BT143" s="118"/>
      <c r="BU143" s="118"/>
      <c r="BV143" s="118"/>
      <c r="BW143" s="118"/>
      <c r="BX143" s="118"/>
      <c r="BY143" s="118"/>
      <c r="BZ143" s="118"/>
      <c r="CA143" s="118"/>
      <c r="CB143" s="118"/>
      <c r="CC143" s="118"/>
      <c r="CD143" s="118"/>
      <c r="CE143" s="118"/>
      <c r="CF143" s="118"/>
      <c r="CG143" s="118"/>
      <c r="CH143" s="118"/>
      <c r="CI143" s="118"/>
      <c r="CJ143" s="118"/>
      <c r="CK143" s="118"/>
      <c r="CL143" s="118"/>
      <c r="CM143" s="118"/>
      <c r="CN143" s="118"/>
      <c r="CO143" s="118"/>
      <c r="CP143" s="118"/>
      <c r="CQ143" s="118"/>
      <c r="CR143" s="118"/>
      <c r="CS143" s="118"/>
      <c r="CT143" s="118"/>
      <c r="CU143" s="118"/>
    </row>
    <row r="144" customFormat="false" ht="15.5" hidden="false" customHeight="false" outlineLevel="0" collapsed="false">
      <c r="A144" s="118" t="n">
        <v>4</v>
      </c>
      <c r="B144" s="118" t="n">
        <v>5211</v>
      </c>
      <c r="C144" s="118"/>
      <c r="D144" s="118" t="s">
        <v>609</v>
      </c>
      <c r="E144" s="118" t="s">
        <v>610</v>
      </c>
      <c r="F144" s="118"/>
      <c r="G144" s="118"/>
      <c r="H144" s="118" t="s">
        <v>288</v>
      </c>
      <c r="I144" s="118"/>
      <c r="J144" s="118"/>
      <c r="K144" s="118"/>
      <c r="L144" s="118" t="s">
        <v>289</v>
      </c>
      <c r="M144" s="118" t="s">
        <v>313</v>
      </c>
      <c r="N144" s="118" t="n">
        <v>0.5</v>
      </c>
      <c r="O144" s="118"/>
      <c r="P144" s="118"/>
      <c r="Q144" s="105" t="n">
        <f aca="false" t="array" ref="Q144:Q144">IFERROR(SKEW(IF(ISNUMBER(S144:CT144),S144:CT144,"")),"")</f>
        <v>-0.0799506144660267</v>
      </c>
      <c r="R144" s="119" t="n">
        <v>0.086</v>
      </c>
      <c r="S144" s="124" t="n">
        <v>1.83</v>
      </c>
      <c r="T144" s="124" t="n">
        <v>1.33</v>
      </c>
      <c r="U144" s="124"/>
      <c r="V144" s="124"/>
      <c r="W144" s="124" t="n">
        <v>1.33</v>
      </c>
      <c r="X144" s="124" t="n">
        <v>3</v>
      </c>
      <c r="Y144" s="124" t="n">
        <v>1.5</v>
      </c>
      <c r="Z144" s="124" t="n">
        <v>0.8</v>
      </c>
      <c r="AA144" s="124" t="n">
        <v>1</v>
      </c>
      <c r="AB144" s="124" t="n">
        <v>2</v>
      </c>
      <c r="AC144" s="124" t="n">
        <v>2.5</v>
      </c>
      <c r="AD144" s="124" t="n">
        <v>0</v>
      </c>
      <c r="AE144" s="124" t="n">
        <v>0.67</v>
      </c>
      <c r="AF144" s="124"/>
      <c r="AG144" s="124" t="n">
        <v>1.2</v>
      </c>
      <c r="AH144" s="124"/>
      <c r="AI144" s="124" t="n">
        <v>3</v>
      </c>
      <c r="AJ144" s="124" t="n">
        <v>3</v>
      </c>
      <c r="AK144" s="124" t="n">
        <v>1.5</v>
      </c>
      <c r="AL144" s="124" t="n">
        <v>2.17</v>
      </c>
      <c r="AM144" s="124" t="n">
        <v>2.17</v>
      </c>
      <c r="AN144" s="124" t="n">
        <v>1.33</v>
      </c>
      <c r="AO144" s="124" t="n">
        <v>3</v>
      </c>
      <c r="AP144" s="124" t="n">
        <v>2.83</v>
      </c>
      <c r="AQ144" s="124" t="n">
        <v>1.8</v>
      </c>
      <c r="AR144" s="124" t="n">
        <v>1.83</v>
      </c>
      <c r="AS144" s="124" t="n">
        <v>3</v>
      </c>
      <c r="AT144" s="124" t="n">
        <v>0</v>
      </c>
      <c r="AU144" s="124" t="n">
        <v>1.33</v>
      </c>
      <c r="AV144" s="124" t="n">
        <v>2.5</v>
      </c>
      <c r="AW144" s="124" t="n">
        <v>1.33</v>
      </c>
      <c r="AX144" s="124" t="n">
        <v>1.75</v>
      </c>
      <c r="AY144" s="124" t="n">
        <v>1.54</v>
      </c>
      <c r="AZ144" s="124" t="n">
        <v>2</v>
      </c>
      <c r="BA144" s="124"/>
      <c r="BB144" s="124" t="n">
        <v>2</v>
      </c>
      <c r="BC144" s="124" t="n">
        <v>1.89</v>
      </c>
      <c r="BD144" s="124" t="n">
        <v>1.58</v>
      </c>
      <c r="BE144" s="124" t="n">
        <v>2</v>
      </c>
      <c r="BF144" s="124" t="n">
        <v>0.67</v>
      </c>
      <c r="BG144" s="124" t="n">
        <v>1.67</v>
      </c>
      <c r="BH144" s="124" t="n">
        <v>1.42</v>
      </c>
      <c r="BI144" s="124" t="n">
        <v>2</v>
      </c>
      <c r="BJ144" s="124" t="n">
        <v>2</v>
      </c>
      <c r="BK144" s="124" t="n">
        <v>1</v>
      </c>
      <c r="BL144" s="124" t="n">
        <v>1.67</v>
      </c>
      <c r="BM144" s="124" t="n">
        <v>1.17</v>
      </c>
      <c r="BN144" s="124" t="n">
        <v>1.33</v>
      </c>
      <c r="BO144" s="124" t="n">
        <v>1.83</v>
      </c>
      <c r="BP144" s="124" t="n">
        <v>1.33</v>
      </c>
      <c r="BQ144" s="124"/>
      <c r="BR144" s="124" t="n">
        <v>1.67</v>
      </c>
      <c r="BS144" s="124" t="n">
        <v>1.17</v>
      </c>
      <c r="BT144" s="124" t="n">
        <v>1</v>
      </c>
      <c r="BU144" s="124" t="n">
        <v>1</v>
      </c>
      <c r="BV144" s="124"/>
      <c r="BW144" s="124" t="n">
        <v>1.5</v>
      </c>
      <c r="BX144" s="124" t="n">
        <v>0.33</v>
      </c>
      <c r="BY144" s="124" t="n">
        <v>3</v>
      </c>
      <c r="BZ144" s="124" t="n">
        <v>2</v>
      </c>
      <c r="CA144" s="124" t="n">
        <v>2</v>
      </c>
      <c r="CB144" s="124" t="n">
        <v>1.58</v>
      </c>
      <c r="CC144" s="124" t="n">
        <v>2.33</v>
      </c>
      <c r="CD144" s="124" t="n">
        <v>0.83</v>
      </c>
      <c r="CE144" s="124" t="n">
        <v>2</v>
      </c>
      <c r="CF144" s="124" t="n">
        <v>2</v>
      </c>
      <c r="CG144" s="124" t="n">
        <v>1.58</v>
      </c>
      <c r="CH144" s="124" t="n">
        <v>1.5</v>
      </c>
      <c r="CI144" s="124" t="n">
        <v>2.17</v>
      </c>
      <c r="CJ144" s="124" t="n">
        <v>2</v>
      </c>
      <c r="CK144" s="124" t="n">
        <v>0.6</v>
      </c>
      <c r="CL144" s="124" t="n">
        <v>1.5</v>
      </c>
      <c r="CM144" s="124" t="n">
        <v>2</v>
      </c>
      <c r="CN144" s="124" t="n">
        <v>1</v>
      </c>
      <c r="CO144" s="124" t="n">
        <v>2.75</v>
      </c>
      <c r="CP144" s="124" t="n">
        <v>0.42</v>
      </c>
      <c r="CQ144" s="124" t="n">
        <v>2.33</v>
      </c>
      <c r="CR144" s="124" t="n">
        <v>0</v>
      </c>
      <c r="CS144" s="124" t="n">
        <v>1.33</v>
      </c>
      <c r="CT144" s="124" t="n">
        <v>0.5</v>
      </c>
      <c r="CU144" s="124"/>
    </row>
    <row r="145" customFormat="false" ht="15.5" hidden="false" customHeight="false" outlineLevel="0" collapsed="false">
      <c r="A145" s="118" t="n">
        <v>4</v>
      </c>
      <c r="B145" s="118" t="n">
        <v>5212</v>
      </c>
      <c r="C145" s="118"/>
      <c r="D145" s="118" t="s">
        <v>611</v>
      </c>
      <c r="E145" s="118" t="s">
        <v>612</v>
      </c>
      <c r="F145" s="118"/>
      <c r="G145" s="118"/>
      <c r="H145" s="118" t="s">
        <v>288</v>
      </c>
      <c r="I145" s="118"/>
      <c r="J145" s="118"/>
      <c r="K145" s="118"/>
      <c r="L145" s="118" t="s">
        <v>289</v>
      </c>
      <c r="M145" s="118" t="s">
        <v>313</v>
      </c>
      <c r="N145" s="118" t="n">
        <v>0.5</v>
      </c>
      <c r="O145" s="118"/>
      <c r="P145" s="118"/>
      <c r="Q145" s="105" t="n">
        <f aca="false" t="array" ref="Q145:Q145">IFERROR(SKEW(IF(ISNUMBER(S145:CT145),S145:CT145,"")),"")</f>
        <v>-0.758795041153826</v>
      </c>
      <c r="R145" s="119" t="n">
        <v>0.099</v>
      </c>
      <c r="S145" s="124" t="n">
        <v>3</v>
      </c>
      <c r="T145" s="124" t="n">
        <v>3</v>
      </c>
      <c r="U145" s="124" t="n">
        <v>3</v>
      </c>
      <c r="V145" s="124" t="n">
        <v>3</v>
      </c>
      <c r="W145" s="124" t="n">
        <v>3</v>
      </c>
      <c r="X145" s="124" t="n">
        <v>1</v>
      </c>
      <c r="Y145" s="124" t="n">
        <v>1</v>
      </c>
      <c r="Z145" s="124" t="n">
        <v>3</v>
      </c>
      <c r="AA145" s="124" t="n">
        <v>1</v>
      </c>
      <c r="AB145" s="124" t="n">
        <v>2</v>
      </c>
      <c r="AC145" s="124" t="n">
        <v>3</v>
      </c>
      <c r="AD145" s="124" t="n">
        <v>3</v>
      </c>
      <c r="AE145" s="124" t="n">
        <v>1</v>
      </c>
      <c r="AF145" s="124" t="n">
        <v>1</v>
      </c>
      <c r="AG145" s="124"/>
      <c r="AH145" s="124" t="n">
        <v>3</v>
      </c>
      <c r="AI145" s="124" t="n">
        <v>3</v>
      </c>
      <c r="AJ145" s="124" t="n">
        <v>3</v>
      </c>
      <c r="AK145" s="124" t="n">
        <v>3</v>
      </c>
      <c r="AL145" s="124" t="n">
        <v>3</v>
      </c>
      <c r="AM145" s="124" t="n">
        <v>2</v>
      </c>
      <c r="AN145" s="124" t="n">
        <v>3</v>
      </c>
      <c r="AO145" s="124" t="n">
        <v>3</v>
      </c>
      <c r="AP145" s="124" t="n">
        <v>1</v>
      </c>
      <c r="AQ145" s="124" t="n">
        <v>3</v>
      </c>
      <c r="AR145" s="124" t="n">
        <v>3</v>
      </c>
      <c r="AS145" s="124" t="n">
        <v>3</v>
      </c>
      <c r="AT145" s="124" t="n">
        <v>1</v>
      </c>
      <c r="AU145" s="124" t="n">
        <v>3</v>
      </c>
      <c r="AV145" s="124"/>
      <c r="AW145" s="124" t="n">
        <v>2</v>
      </c>
      <c r="AX145" s="124" t="n">
        <v>2</v>
      </c>
      <c r="AY145" s="124" t="n">
        <v>2.11</v>
      </c>
      <c r="AZ145" s="124" t="n">
        <v>3</v>
      </c>
      <c r="BA145" s="124" t="n">
        <v>3</v>
      </c>
      <c r="BB145" s="124" t="n">
        <v>1</v>
      </c>
      <c r="BC145" s="124" t="n">
        <v>3</v>
      </c>
      <c r="BD145" s="124" t="n">
        <v>2.5</v>
      </c>
      <c r="BE145" s="124" t="n">
        <v>3</v>
      </c>
      <c r="BF145" s="124" t="n">
        <v>1</v>
      </c>
      <c r="BG145" s="124" t="n">
        <v>1.33</v>
      </c>
      <c r="BH145" s="124"/>
      <c r="BI145" s="124" t="n">
        <v>3</v>
      </c>
      <c r="BJ145" s="124" t="n">
        <v>3</v>
      </c>
      <c r="BK145" s="124" t="n">
        <v>2</v>
      </c>
      <c r="BL145" s="124"/>
      <c r="BM145" s="124" t="n">
        <v>1</v>
      </c>
      <c r="BN145" s="124"/>
      <c r="BO145" s="124" t="n">
        <v>1</v>
      </c>
      <c r="BP145" s="124" t="n">
        <v>3</v>
      </c>
      <c r="BQ145" s="124" t="n">
        <v>3</v>
      </c>
      <c r="BR145" s="124" t="n">
        <v>3</v>
      </c>
      <c r="BS145" s="124" t="n">
        <v>3</v>
      </c>
      <c r="BT145" s="124" t="n">
        <v>2</v>
      </c>
      <c r="BU145" s="124" t="n">
        <v>1</v>
      </c>
      <c r="BV145" s="124" t="n">
        <v>3</v>
      </c>
      <c r="BW145" s="124" t="n">
        <v>2</v>
      </c>
      <c r="BX145" s="124" t="n">
        <v>2</v>
      </c>
      <c r="BY145" s="124" t="n">
        <v>3</v>
      </c>
      <c r="BZ145" s="124" t="n">
        <v>3</v>
      </c>
      <c r="CA145" s="124" t="n">
        <v>2</v>
      </c>
      <c r="CB145" s="124" t="n">
        <v>2.5</v>
      </c>
      <c r="CC145" s="124" t="n">
        <v>3</v>
      </c>
      <c r="CD145" s="124" t="n">
        <v>1</v>
      </c>
      <c r="CE145" s="124"/>
      <c r="CF145" s="124" t="n">
        <v>3</v>
      </c>
      <c r="CG145" s="124" t="n">
        <v>1.5</v>
      </c>
      <c r="CH145" s="124" t="n">
        <v>3</v>
      </c>
      <c r="CI145" s="124" t="n">
        <v>3</v>
      </c>
      <c r="CJ145" s="124" t="n">
        <v>3</v>
      </c>
      <c r="CK145" s="124" t="n">
        <v>1</v>
      </c>
      <c r="CL145" s="124" t="n">
        <v>3</v>
      </c>
      <c r="CM145" s="124" t="n">
        <v>1</v>
      </c>
      <c r="CN145" s="124"/>
      <c r="CO145" s="124" t="n">
        <v>3</v>
      </c>
      <c r="CP145" s="124" t="n">
        <v>3</v>
      </c>
      <c r="CQ145" s="124" t="n">
        <v>3</v>
      </c>
      <c r="CR145" s="124" t="n">
        <v>1</v>
      </c>
      <c r="CS145" s="124" t="n">
        <v>3</v>
      </c>
      <c r="CT145" s="124" t="n">
        <v>2</v>
      </c>
      <c r="CU145" s="118"/>
    </row>
    <row r="146" customFormat="false" ht="15.5" hidden="false" customHeight="false" outlineLevel="0" collapsed="false">
      <c r="A146" s="118" t="n">
        <v>4</v>
      </c>
      <c r="B146" s="118" t="n">
        <v>5213</v>
      </c>
      <c r="C146" s="118"/>
      <c r="D146" s="118" t="s">
        <v>613</v>
      </c>
      <c r="E146" s="118" t="s">
        <v>614</v>
      </c>
      <c r="F146" s="118"/>
      <c r="G146" s="118"/>
      <c r="H146" s="118" t="s">
        <v>288</v>
      </c>
      <c r="I146" s="118"/>
      <c r="J146" s="118"/>
      <c r="K146" s="118"/>
      <c r="L146" s="118" t="s">
        <v>289</v>
      </c>
      <c r="M146" s="118" t="s">
        <v>313</v>
      </c>
      <c r="N146" s="118" t="n">
        <v>0.5</v>
      </c>
      <c r="O146" s="118"/>
      <c r="P146" s="118"/>
      <c r="Q146" s="105" t="n">
        <f aca="false" t="array" ref="Q146:Q146">IFERROR(SKEW(IF(ISNUMBER(S146:CT146),S146:CT146,"")),"")</f>
        <v>-1.84091449958734</v>
      </c>
      <c r="R146" s="119" t="n">
        <v>0.037</v>
      </c>
      <c r="S146" s="124" t="n">
        <v>3</v>
      </c>
      <c r="T146" s="124" t="n">
        <v>3</v>
      </c>
      <c r="U146" s="124" t="n">
        <v>3</v>
      </c>
      <c r="V146" s="124" t="n">
        <v>3</v>
      </c>
      <c r="W146" s="124" t="n">
        <v>3</v>
      </c>
      <c r="X146" s="124"/>
      <c r="Y146" s="124" t="n">
        <v>3</v>
      </c>
      <c r="Z146" s="124" t="n">
        <v>3</v>
      </c>
      <c r="AA146" s="124" t="n">
        <v>3</v>
      </c>
      <c r="AB146" s="124" t="n">
        <v>3</v>
      </c>
      <c r="AC146" s="124" t="n">
        <v>3</v>
      </c>
      <c r="AD146" s="124" t="n">
        <v>3</v>
      </c>
      <c r="AE146" s="124" t="n">
        <v>2</v>
      </c>
      <c r="AF146" s="124" t="n">
        <v>3</v>
      </c>
      <c r="AG146" s="124" t="n">
        <v>3</v>
      </c>
      <c r="AH146" s="124" t="n">
        <v>3</v>
      </c>
      <c r="AI146" s="124" t="n">
        <v>3</v>
      </c>
      <c r="AJ146" s="124" t="n">
        <v>3</v>
      </c>
      <c r="AK146" s="124" t="n">
        <v>3</v>
      </c>
      <c r="AL146" s="124" t="n">
        <v>3</v>
      </c>
      <c r="AM146" s="124" t="n">
        <v>3</v>
      </c>
      <c r="AN146" s="124" t="n">
        <v>3</v>
      </c>
      <c r="AO146" s="124" t="n">
        <v>3</v>
      </c>
      <c r="AP146" s="124" t="n">
        <v>1</v>
      </c>
      <c r="AQ146" s="124" t="n">
        <v>3</v>
      </c>
      <c r="AR146" s="124" t="n">
        <v>3</v>
      </c>
      <c r="AS146" s="124" t="n">
        <v>3</v>
      </c>
      <c r="AT146" s="124" t="n">
        <v>3</v>
      </c>
      <c r="AU146" s="124" t="n">
        <v>3</v>
      </c>
      <c r="AV146" s="124" t="n">
        <v>3</v>
      </c>
      <c r="AW146" s="124" t="n">
        <v>3</v>
      </c>
      <c r="AX146" s="124" t="n">
        <v>2.5</v>
      </c>
      <c r="AY146" s="124" t="n">
        <v>2.2</v>
      </c>
      <c r="AZ146" s="124" t="n">
        <v>3</v>
      </c>
      <c r="BA146" s="124" t="n">
        <v>3</v>
      </c>
      <c r="BB146" s="124" t="n">
        <v>2</v>
      </c>
      <c r="BC146" s="124" t="n">
        <v>3</v>
      </c>
      <c r="BD146" s="124" t="n">
        <v>3</v>
      </c>
      <c r="BE146" s="124" t="n">
        <v>3</v>
      </c>
      <c r="BF146" s="124" t="n">
        <v>1</v>
      </c>
      <c r="BG146" s="124" t="n">
        <v>3</v>
      </c>
      <c r="BH146" s="124" t="n">
        <v>3</v>
      </c>
      <c r="BI146" s="124" t="n">
        <v>3</v>
      </c>
      <c r="BJ146" s="124" t="n">
        <v>2</v>
      </c>
      <c r="BK146" s="124" t="n">
        <v>2</v>
      </c>
      <c r="BL146" s="124" t="n">
        <v>3</v>
      </c>
      <c r="BM146" s="124" t="n">
        <v>2</v>
      </c>
      <c r="BN146" s="124" t="n">
        <v>1</v>
      </c>
      <c r="BO146" s="124" t="n">
        <v>3</v>
      </c>
      <c r="BP146" s="124" t="n">
        <v>2</v>
      </c>
      <c r="BQ146" s="124" t="n">
        <v>3</v>
      </c>
      <c r="BR146" s="124" t="n">
        <v>3</v>
      </c>
      <c r="BS146" s="124" t="n">
        <v>3</v>
      </c>
      <c r="BT146" s="124" t="n">
        <v>2</v>
      </c>
      <c r="BU146" s="124" t="n">
        <v>3</v>
      </c>
      <c r="BV146" s="124" t="n">
        <v>3</v>
      </c>
      <c r="BW146" s="124" t="n">
        <v>3</v>
      </c>
      <c r="BX146" s="124"/>
      <c r="BY146" s="124" t="n">
        <v>3</v>
      </c>
      <c r="BZ146" s="124" t="n">
        <v>3</v>
      </c>
      <c r="CA146" s="124" t="n">
        <v>3</v>
      </c>
      <c r="CB146" s="124" t="n">
        <v>3</v>
      </c>
      <c r="CC146" s="124" t="n">
        <v>3</v>
      </c>
      <c r="CD146" s="124" t="n">
        <v>1</v>
      </c>
      <c r="CE146" s="124"/>
      <c r="CF146" s="124" t="n">
        <v>3</v>
      </c>
      <c r="CG146" s="124" t="n">
        <v>2.5</v>
      </c>
      <c r="CH146" s="124" t="n">
        <v>1</v>
      </c>
      <c r="CI146" s="124" t="n">
        <v>3</v>
      </c>
      <c r="CJ146" s="124" t="n">
        <v>3</v>
      </c>
      <c r="CK146" s="124" t="n">
        <v>3</v>
      </c>
      <c r="CL146" s="124" t="n">
        <v>3</v>
      </c>
      <c r="CM146" s="124" t="n">
        <v>1</v>
      </c>
      <c r="CN146" s="124" t="n">
        <v>3</v>
      </c>
      <c r="CO146" s="124" t="n">
        <v>3</v>
      </c>
      <c r="CP146" s="124" t="n">
        <v>2</v>
      </c>
      <c r="CQ146" s="124" t="n">
        <v>3</v>
      </c>
      <c r="CR146" s="124" t="n">
        <v>1</v>
      </c>
      <c r="CS146" s="124" t="n">
        <v>2</v>
      </c>
      <c r="CT146" s="124" t="n">
        <v>3</v>
      </c>
      <c r="CU146" s="118"/>
    </row>
    <row r="147" customFormat="false" ht="15.5" hidden="false" customHeight="false" outlineLevel="0" collapsed="false">
      <c r="A147" s="118" t="n">
        <v>3</v>
      </c>
      <c r="B147" s="118" t="n">
        <v>5220</v>
      </c>
      <c r="C147" s="118" t="s">
        <v>615</v>
      </c>
      <c r="D147" s="118"/>
      <c r="E147" s="118"/>
      <c r="F147" s="118"/>
      <c r="G147" s="118"/>
      <c r="H147" s="118"/>
      <c r="I147" s="118"/>
      <c r="J147" s="118"/>
      <c r="K147" s="118"/>
      <c r="L147" s="118"/>
      <c r="M147" s="118"/>
      <c r="N147" s="118" t="n">
        <v>1</v>
      </c>
      <c r="O147" s="129"/>
      <c r="P147" s="118"/>
      <c r="Q147" s="105" t="str">
        <f aca="false" t="array" ref="Q147:Q147">IFERROR(SKEW(IF(ISNUMBER(S147:CT147),S147:CT147,"")),"")</f>
        <v/>
      </c>
      <c r="R147" s="119"/>
      <c r="S147" s="124"/>
      <c r="T147" s="124"/>
      <c r="U147" s="124"/>
      <c r="V147" s="124"/>
      <c r="W147" s="124"/>
      <c r="X147" s="124"/>
      <c r="Y147" s="124"/>
      <c r="Z147" s="124"/>
      <c r="AA147" s="124"/>
      <c r="AB147" s="124"/>
      <c r="AC147" s="124"/>
      <c r="AD147" s="124"/>
      <c r="AE147" s="124"/>
      <c r="AF147" s="124"/>
      <c r="AG147" s="124"/>
      <c r="AH147" s="124"/>
      <c r="AI147" s="124"/>
      <c r="AJ147" s="124"/>
      <c r="AK147" s="124"/>
      <c r="AL147" s="124"/>
      <c r="AM147" s="124"/>
      <c r="AN147" s="124"/>
      <c r="AO147" s="124"/>
      <c r="AP147" s="124"/>
      <c r="AQ147" s="124"/>
      <c r="AR147" s="124"/>
      <c r="AS147" s="124"/>
      <c r="AT147" s="124"/>
      <c r="AU147" s="124"/>
      <c r="AV147" s="124"/>
      <c r="AW147" s="124"/>
      <c r="AX147" s="124"/>
      <c r="AY147" s="124"/>
      <c r="AZ147" s="124"/>
      <c r="BA147" s="124"/>
      <c r="BB147" s="124"/>
      <c r="BC147" s="124"/>
      <c r="BD147" s="124"/>
      <c r="BE147" s="124"/>
      <c r="BF147" s="124"/>
      <c r="BG147" s="124"/>
      <c r="BH147" s="124"/>
      <c r="BI147" s="124"/>
      <c r="BJ147" s="124"/>
      <c r="BK147" s="124"/>
      <c r="BL147" s="124"/>
      <c r="BM147" s="124"/>
      <c r="BN147" s="124"/>
      <c r="BO147" s="124"/>
      <c r="BP147" s="124"/>
      <c r="BQ147" s="124"/>
      <c r="BR147" s="124"/>
      <c r="BS147" s="124"/>
      <c r="BT147" s="124"/>
      <c r="BU147" s="124"/>
      <c r="BV147" s="124"/>
      <c r="BW147" s="124"/>
      <c r="BX147" s="124"/>
      <c r="BY147" s="124"/>
      <c r="BZ147" s="124"/>
      <c r="CA147" s="124"/>
      <c r="CB147" s="124"/>
      <c r="CC147" s="124"/>
      <c r="CD147" s="124"/>
      <c r="CE147" s="124"/>
      <c r="CF147" s="124"/>
      <c r="CG147" s="124"/>
      <c r="CH147" s="124"/>
      <c r="CI147" s="124"/>
      <c r="CJ147" s="124"/>
      <c r="CK147" s="124"/>
      <c r="CL147" s="124"/>
      <c r="CM147" s="124"/>
      <c r="CN147" s="124"/>
      <c r="CO147" s="124"/>
      <c r="CP147" s="124"/>
      <c r="CQ147" s="124"/>
      <c r="CR147" s="124"/>
      <c r="CS147" s="124"/>
      <c r="CT147" s="124"/>
      <c r="CU147" s="118"/>
    </row>
    <row r="148" customFormat="false" ht="15.5" hidden="false" customHeight="false" outlineLevel="0" collapsed="false">
      <c r="A148" s="118" t="n">
        <v>4</v>
      </c>
      <c r="B148" s="118" t="n">
        <v>5221</v>
      </c>
      <c r="C148" s="118"/>
      <c r="D148" s="118" t="s">
        <v>616</v>
      </c>
      <c r="E148" s="139"/>
      <c r="F148" s="118"/>
      <c r="G148" s="118"/>
      <c r="H148" s="118" t="s">
        <v>374</v>
      </c>
      <c r="I148" s="118"/>
      <c r="J148" s="118"/>
      <c r="K148" s="118" t="s">
        <v>617</v>
      </c>
      <c r="L148" s="118" t="s">
        <v>289</v>
      </c>
      <c r="M148" s="118" t="s">
        <v>357</v>
      </c>
      <c r="N148" s="118" t="n">
        <v>1</v>
      </c>
      <c r="O148" s="128" t="s">
        <v>618</v>
      </c>
      <c r="P148" s="129"/>
      <c r="Q148" s="105" t="n">
        <f aca="false" t="array" ref="Q148:Q148">IFERROR(SKEW(IF(ISNUMBER(S148:CT148),S148:CT148,"")),"")</f>
        <v>-1.90290447089173</v>
      </c>
      <c r="R148" s="119" t="n">
        <v>0</v>
      </c>
      <c r="S148" s="124" t="n">
        <v>2</v>
      </c>
      <c r="T148" s="124" t="n">
        <v>2</v>
      </c>
      <c r="U148" s="124" t="n">
        <v>2</v>
      </c>
      <c r="V148" s="124" t="n">
        <v>2</v>
      </c>
      <c r="W148" s="124" t="n">
        <v>0</v>
      </c>
      <c r="X148" s="124" t="n">
        <v>2</v>
      </c>
      <c r="Y148" s="124" t="n">
        <v>2</v>
      </c>
      <c r="Z148" s="124" t="n">
        <v>2</v>
      </c>
      <c r="AA148" s="124" t="n">
        <v>2</v>
      </c>
      <c r="AB148" s="124" t="n">
        <v>2</v>
      </c>
      <c r="AC148" s="124" t="n">
        <v>2</v>
      </c>
      <c r="AD148" s="124" t="n">
        <v>0</v>
      </c>
      <c r="AE148" s="124" t="n">
        <v>2</v>
      </c>
      <c r="AF148" s="124" t="n">
        <v>2</v>
      </c>
      <c r="AG148" s="124" t="n">
        <v>2</v>
      </c>
      <c r="AH148" s="124" t="n">
        <v>2</v>
      </c>
      <c r="AI148" s="124" t="n">
        <v>2</v>
      </c>
      <c r="AJ148" s="124" t="n">
        <v>2</v>
      </c>
      <c r="AK148" s="124" t="n">
        <v>1</v>
      </c>
      <c r="AL148" s="124" t="n">
        <v>2</v>
      </c>
      <c r="AM148" s="124" t="n">
        <v>2</v>
      </c>
      <c r="AN148" s="124" t="n">
        <v>2</v>
      </c>
      <c r="AO148" s="124" t="n">
        <v>2</v>
      </c>
      <c r="AP148" s="124" t="n">
        <v>0</v>
      </c>
      <c r="AQ148" s="124" t="n">
        <v>2</v>
      </c>
      <c r="AR148" s="124" t="n">
        <v>2</v>
      </c>
      <c r="AS148" s="124" t="n">
        <v>2</v>
      </c>
      <c r="AT148" s="124" t="n">
        <v>2</v>
      </c>
      <c r="AU148" s="124" t="n">
        <v>2</v>
      </c>
      <c r="AV148" s="124" t="n">
        <v>0</v>
      </c>
      <c r="AW148" s="124" t="n">
        <v>2</v>
      </c>
      <c r="AX148" s="124" t="n">
        <v>2</v>
      </c>
      <c r="AY148" s="124" t="n">
        <v>2</v>
      </c>
      <c r="AZ148" s="124" t="n">
        <v>2</v>
      </c>
      <c r="BA148" s="124" t="n">
        <v>2</v>
      </c>
      <c r="BB148" s="124" t="n">
        <v>2</v>
      </c>
      <c r="BC148" s="124" t="n">
        <v>2</v>
      </c>
      <c r="BD148" s="124" t="n">
        <v>2</v>
      </c>
      <c r="BE148" s="124" t="n">
        <v>2</v>
      </c>
      <c r="BF148" s="124" t="n">
        <v>2</v>
      </c>
      <c r="BG148" s="124" t="n">
        <v>2</v>
      </c>
      <c r="BH148" s="124" t="n">
        <v>2</v>
      </c>
      <c r="BI148" s="124" t="n">
        <v>2</v>
      </c>
      <c r="BJ148" s="124" t="n">
        <v>1</v>
      </c>
      <c r="BK148" s="124" t="n">
        <v>0</v>
      </c>
      <c r="BL148" s="124" t="n">
        <v>2</v>
      </c>
      <c r="BM148" s="124" t="n">
        <v>2</v>
      </c>
      <c r="BN148" s="124" t="n">
        <v>1</v>
      </c>
      <c r="BO148" s="124" t="n">
        <v>2</v>
      </c>
      <c r="BP148" s="124" t="n">
        <v>2</v>
      </c>
      <c r="BQ148" s="124" t="n">
        <v>2</v>
      </c>
      <c r="BR148" s="124" t="n">
        <v>2</v>
      </c>
      <c r="BS148" s="124" t="n">
        <v>2</v>
      </c>
      <c r="BT148" s="124" t="n">
        <v>1</v>
      </c>
      <c r="BU148" s="124" t="n">
        <v>2</v>
      </c>
      <c r="BV148" s="124" t="n">
        <v>2</v>
      </c>
      <c r="BW148" s="124" t="n">
        <v>2</v>
      </c>
      <c r="BX148" s="124" t="n">
        <v>0</v>
      </c>
      <c r="BY148" s="124" t="n">
        <v>0</v>
      </c>
      <c r="BZ148" s="124" t="n">
        <v>0</v>
      </c>
      <c r="CA148" s="124" t="n">
        <v>2</v>
      </c>
      <c r="CB148" s="124" t="n">
        <v>1</v>
      </c>
      <c r="CC148" s="124" t="n">
        <v>1</v>
      </c>
      <c r="CD148" s="124" t="n">
        <v>0</v>
      </c>
      <c r="CE148" s="124" t="n">
        <v>2</v>
      </c>
      <c r="CF148" s="124" t="n">
        <v>2</v>
      </c>
      <c r="CG148" s="124" t="n">
        <v>2</v>
      </c>
      <c r="CH148" s="124" t="n">
        <v>2</v>
      </c>
      <c r="CI148" s="124" t="n">
        <v>2</v>
      </c>
      <c r="CJ148" s="124" t="n">
        <v>2</v>
      </c>
      <c r="CK148" s="124" t="n">
        <v>2</v>
      </c>
      <c r="CL148" s="124" t="n">
        <v>2</v>
      </c>
      <c r="CM148" s="124" t="n">
        <v>2</v>
      </c>
      <c r="CN148" s="124" t="n">
        <v>2</v>
      </c>
      <c r="CO148" s="124" t="n">
        <v>2</v>
      </c>
      <c r="CP148" s="124" t="n">
        <v>2</v>
      </c>
      <c r="CQ148" s="124" t="n">
        <v>2</v>
      </c>
      <c r="CR148" s="124" t="n">
        <v>2</v>
      </c>
      <c r="CS148" s="124" t="n">
        <v>2</v>
      </c>
      <c r="CT148" s="124" t="n">
        <v>1</v>
      </c>
      <c r="CU148" s="118"/>
    </row>
    <row r="149" customFormat="false" ht="15.5" hidden="false" customHeight="false" outlineLevel="0" collapsed="false">
      <c r="A149" s="118" t="n">
        <v>3</v>
      </c>
      <c r="B149" s="118" t="n">
        <v>5230</v>
      </c>
      <c r="C149" s="118" t="s">
        <v>619</v>
      </c>
      <c r="D149" s="118"/>
      <c r="E149" s="118"/>
      <c r="F149" s="118"/>
      <c r="G149" s="118"/>
      <c r="H149" s="118"/>
      <c r="I149" s="118"/>
      <c r="J149" s="118"/>
      <c r="K149" s="118"/>
      <c r="L149" s="118"/>
      <c r="M149" s="118"/>
      <c r="N149" s="118" t="n">
        <v>1</v>
      </c>
      <c r="O149" s="118"/>
      <c r="P149" s="118"/>
      <c r="Q149" s="105" t="str">
        <f aca="false" t="array" ref="Q149:Q149">IFERROR(SKEW(IF(ISNUMBER(S149:CT149),S149:CT149,"")),"")</f>
        <v/>
      </c>
      <c r="R149" s="119"/>
      <c r="S149" s="124"/>
      <c r="T149" s="124"/>
      <c r="U149" s="124"/>
      <c r="V149" s="124"/>
      <c r="W149" s="124"/>
      <c r="X149" s="124"/>
      <c r="Y149" s="124"/>
      <c r="Z149" s="124"/>
      <c r="AA149" s="124"/>
      <c r="AB149" s="124"/>
      <c r="AC149" s="124"/>
      <c r="AD149" s="124"/>
      <c r="AE149" s="124"/>
      <c r="AF149" s="124"/>
      <c r="AG149" s="124"/>
      <c r="AH149" s="124"/>
      <c r="AI149" s="124"/>
      <c r="AJ149" s="124"/>
      <c r="AK149" s="124"/>
      <c r="AL149" s="124"/>
      <c r="AM149" s="124"/>
      <c r="AN149" s="124"/>
      <c r="AO149" s="124"/>
      <c r="AP149" s="124"/>
      <c r="AQ149" s="124"/>
      <c r="AR149" s="124"/>
      <c r="AS149" s="124"/>
      <c r="AT149" s="124"/>
      <c r="AU149" s="124"/>
      <c r="AV149" s="124"/>
      <c r="AW149" s="124"/>
      <c r="AX149" s="124"/>
      <c r="AY149" s="124"/>
      <c r="AZ149" s="124"/>
      <c r="BA149" s="124"/>
      <c r="BB149" s="124"/>
      <c r="BC149" s="124"/>
      <c r="BD149" s="124"/>
      <c r="BE149" s="124"/>
      <c r="BF149" s="124"/>
      <c r="BG149" s="124"/>
      <c r="BH149" s="124"/>
      <c r="BI149" s="124"/>
      <c r="BJ149" s="124"/>
      <c r="BK149" s="124"/>
      <c r="BL149" s="124"/>
      <c r="BM149" s="124"/>
      <c r="BN149" s="124"/>
      <c r="BO149" s="124"/>
      <c r="BP149" s="124"/>
      <c r="BQ149" s="124"/>
      <c r="BR149" s="124"/>
      <c r="BS149" s="124"/>
      <c r="BT149" s="124"/>
      <c r="BU149" s="124"/>
      <c r="BV149" s="124"/>
      <c r="BW149" s="124"/>
      <c r="BX149" s="124"/>
      <c r="BY149" s="124"/>
      <c r="BZ149" s="124"/>
      <c r="CA149" s="124"/>
      <c r="CB149" s="124"/>
      <c r="CC149" s="124"/>
      <c r="CD149" s="124"/>
      <c r="CE149" s="124"/>
      <c r="CF149" s="124"/>
      <c r="CG149" s="124"/>
      <c r="CH149" s="124"/>
      <c r="CI149" s="124"/>
      <c r="CJ149" s="124"/>
      <c r="CK149" s="124"/>
      <c r="CL149" s="124"/>
      <c r="CM149" s="124"/>
      <c r="CN149" s="124"/>
      <c r="CO149" s="124"/>
      <c r="CP149" s="124"/>
      <c r="CQ149" s="124"/>
      <c r="CR149" s="124"/>
      <c r="CS149" s="124"/>
      <c r="CT149" s="124"/>
      <c r="CU149" s="118"/>
    </row>
    <row r="150" customFormat="false" ht="15.5" hidden="false" customHeight="false" outlineLevel="0" collapsed="false">
      <c r="A150" s="118" t="n">
        <v>4</v>
      </c>
      <c r="B150" s="118" t="n">
        <v>5231</v>
      </c>
      <c r="C150" s="118"/>
      <c r="D150" s="118" t="s">
        <v>620</v>
      </c>
      <c r="E150" s="118"/>
      <c r="F150" s="118"/>
      <c r="G150" s="118"/>
      <c r="H150" s="118" t="s">
        <v>403</v>
      </c>
      <c r="I150" s="118"/>
      <c r="J150" s="118"/>
      <c r="K150" s="118" t="s">
        <v>407</v>
      </c>
      <c r="L150" s="118" t="s">
        <v>289</v>
      </c>
      <c r="M150" s="118" t="s">
        <v>295</v>
      </c>
      <c r="N150" s="118" t="n">
        <v>1</v>
      </c>
      <c r="O150" s="128" t="s">
        <v>621</v>
      </c>
      <c r="P150" s="129"/>
      <c r="Q150" s="105" t="n">
        <f aca="false" t="array" ref="Q150:Q150">IFERROR(SKEW(IF(ISNUMBER(S150:CT150),S150:CT150,"")),"")</f>
        <v>0.609412886300355</v>
      </c>
      <c r="R150" s="119" t="n">
        <v>0</v>
      </c>
      <c r="S150" s="124" t="n">
        <v>1</v>
      </c>
      <c r="T150" s="124" t="n">
        <v>2</v>
      </c>
      <c r="U150" s="124" t="n">
        <v>2</v>
      </c>
      <c r="V150" s="124" t="n">
        <v>2</v>
      </c>
      <c r="W150" s="124" t="n">
        <v>0</v>
      </c>
      <c r="X150" s="124" t="n">
        <v>0</v>
      </c>
      <c r="Y150" s="124" t="n">
        <v>0</v>
      </c>
      <c r="Z150" s="124" t="n">
        <v>2</v>
      </c>
      <c r="AA150" s="124" t="n">
        <v>2</v>
      </c>
      <c r="AB150" s="124" t="n">
        <v>0</v>
      </c>
      <c r="AC150" s="124" t="n">
        <v>2</v>
      </c>
      <c r="AD150" s="124" t="n">
        <v>2</v>
      </c>
      <c r="AE150" s="124" t="n">
        <v>0</v>
      </c>
      <c r="AF150" s="124" t="n">
        <v>0</v>
      </c>
      <c r="AG150" s="124" t="n">
        <v>0</v>
      </c>
      <c r="AH150" s="124" t="n">
        <v>1</v>
      </c>
      <c r="AI150" s="124" t="n">
        <v>2</v>
      </c>
      <c r="AJ150" s="124" t="n">
        <v>2</v>
      </c>
      <c r="AK150" s="124" t="n">
        <v>0</v>
      </c>
      <c r="AL150" s="124" t="n">
        <v>0</v>
      </c>
      <c r="AM150" s="124" t="n">
        <v>0</v>
      </c>
      <c r="AN150" s="124" t="n">
        <v>2</v>
      </c>
      <c r="AO150" s="124" t="n">
        <v>2</v>
      </c>
      <c r="AP150" s="124" t="n">
        <v>0</v>
      </c>
      <c r="AQ150" s="124" t="n">
        <v>2</v>
      </c>
      <c r="AR150" s="124" t="n">
        <v>2</v>
      </c>
      <c r="AS150" s="124" t="n">
        <v>0</v>
      </c>
      <c r="AT150" s="124" t="n">
        <v>0</v>
      </c>
      <c r="AU150" s="124" t="n">
        <v>0</v>
      </c>
      <c r="AV150" s="124" t="n">
        <v>0</v>
      </c>
      <c r="AW150" s="124" t="n">
        <v>0</v>
      </c>
      <c r="AX150" s="124" t="n">
        <v>1</v>
      </c>
      <c r="AY150" s="124" t="n">
        <v>2</v>
      </c>
      <c r="AZ150" s="124" t="n">
        <v>0</v>
      </c>
      <c r="BA150" s="124" t="n">
        <v>2</v>
      </c>
      <c r="BB150" s="124" t="n">
        <v>0</v>
      </c>
      <c r="BC150" s="124" t="n">
        <v>2</v>
      </c>
      <c r="BD150" s="124" t="n">
        <v>2</v>
      </c>
      <c r="BE150" s="124" t="n">
        <v>2</v>
      </c>
      <c r="BF150" s="124" t="n">
        <v>0</v>
      </c>
      <c r="BG150" s="124" t="n">
        <v>1</v>
      </c>
      <c r="BH150" s="124" t="n">
        <v>0</v>
      </c>
      <c r="BI150" s="124" t="n">
        <v>2</v>
      </c>
      <c r="BJ150" s="124" t="n">
        <v>0</v>
      </c>
      <c r="BK150" s="124" t="n">
        <v>0</v>
      </c>
      <c r="BL150" s="124" t="n">
        <v>0</v>
      </c>
      <c r="BM150" s="124" t="n">
        <v>0</v>
      </c>
      <c r="BN150" s="124" t="n">
        <v>0</v>
      </c>
      <c r="BO150" s="124" t="n">
        <v>0</v>
      </c>
      <c r="BP150" s="124" t="n">
        <v>0</v>
      </c>
      <c r="BQ150" s="124" t="n">
        <v>2</v>
      </c>
      <c r="BR150" s="124" t="n">
        <v>2</v>
      </c>
      <c r="BS150" s="124" t="n">
        <v>1</v>
      </c>
      <c r="BT150" s="124" t="n">
        <v>0</v>
      </c>
      <c r="BU150" s="124" t="n">
        <v>0</v>
      </c>
      <c r="BV150" s="124" t="n">
        <v>0</v>
      </c>
      <c r="BW150" s="124" t="n">
        <v>1</v>
      </c>
      <c r="BX150" s="124" t="n">
        <v>0</v>
      </c>
      <c r="BY150" s="124" t="n">
        <v>0</v>
      </c>
      <c r="BZ150" s="124" t="n">
        <v>0</v>
      </c>
      <c r="CA150" s="124" t="n">
        <v>1</v>
      </c>
      <c r="CB150" s="124" t="n">
        <v>2</v>
      </c>
      <c r="CC150" s="124" t="n">
        <v>0</v>
      </c>
      <c r="CD150" s="124" t="n">
        <v>0</v>
      </c>
      <c r="CE150" s="124" t="n">
        <v>0</v>
      </c>
      <c r="CF150" s="124" t="n">
        <v>2</v>
      </c>
      <c r="CG150" s="124" t="n">
        <v>0</v>
      </c>
      <c r="CH150" s="124" t="n">
        <v>0</v>
      </c>
      <c r="CI150" s="124" t="n">
        <v>0</v>
      </c>
      <c r="CJ150" s="124" t="n">
        <v>2</v>
      </c>
      <c r="CK150" s="124" t="n">
        <v>0</v>
      </c>
      <c r="CL150" s="124" t="n">
        <v>0</v>
      </c>
      <c r="CM150" s="124" t="n">
        <v>0</v>
      </c>
      <c r="CN150" s="124" t="n">
        <v>0</v>
      </c>
      <c r="CO150" s="124" t="n">
        <v>0</v>
      </c>
      <c r="CP150" s="124" t="n">
        <v>2</v>
      </c>
      <c r="CQ150" s="124" t="n">
        <v>0</v>
      </c>
      <c r="CR150" s="124" t="n">
        <v>0</v>
      </c>
      <c r="CS150" s="124" t="n">
        <v>0</v>
      </c>
      <c r="CT150" s="124" t="n">
        <v>0</v>
      </c>
      <c r="CU150" s="118"/>
    </row>
    <row r="151" customFormat="false" ht="15.5" hidden="false" customHeight="false" outlineLevel="0" collapsed="false">
      <c r="A151" s="118" t="n">
        <v>4</v>
      </c>
      <c r="B151" s="118" t="n">
        <v>5232</v>
      </c>
      <c r="C151" s="118"/>
      <c r="D151" s="118" t="s">
        <v>622</v>
      </c>
      <c r="E151" s="118"/>
      <c r="F151" s="118"/>
      <c r="G151" s="118"/>
      <c r="H151" s="118" t="s">
        <v>403</v>
      </c>
      <c r="I151" s="118"/>
      <c r="J151" s="118"/>
      <c r="K151" s="118" t="s">
        <v>407</v>
      </c>
      <c r="L151" s="118" t="s">
        <v>289</v>
      </c>
      <c r="M151" s="118" t="s">
        <v>295</v>
      </c>
      <c r="N151" s="118" t="n">
        <v>1</v>
      </c>
      <c r="O151" s="128" t="s">
        <v>623</v>
      </c>
      <c r="P151" s="129"/>
      <c r="Q151" s="105" t="n">
        <f aca="false" t="array" ref="Q151:Q151">IFERROR(SKEW(IF(ISNUMBER(S151:CT151),S151:CT151,"")),"")</f>
        <v>0.883802925062196</v>
      </c>
      <c r="R151" s="119" t="n">
        <v>0</v>
      </c>
      <c r="S151" s="124" t="n">
        <v>2</v>
      </c>
      <c r="T151" s="124" t="n">
        <v>2</v>
      </c>
      <c r="U151" s="124" t="n">
        <v>2</v>
      </c>
      <c r="V151" s="124" t="n">
        <v>2</v>
      </c>
      <c r="W151" s="124" t="n">
        <v>0</v>
      </c>
      <c r="X151" s="124" t="n">
        <v>0</v>
      </c>
      <c r="Y151" s="124" t="n">
        <v>0</v>
      </c>
      <c r="Z151" s="124" t="n">
        <v>2</v>
      </c>
      <c r="AA151" s="124" t="n">
        <v>2</v>
      </c>
      <c r="AB151" s="124" t="n">
        <v>0</v>
      </c>
      <c r="AC151" s="124" t="n">
        <v>2</v>
      </c>
      <c r="AD151" s="124" t="n">
        <v>0</v>
      </c>
      <c r="AE151" s="124" t="n">
        <v>2</v>
      </c>
      <c r="AF151" s="124" t="n">
        <v>0</v>
      </c>
      <c r="AG151" s="124" t="n">
        <v>0</v>
      </c>
      <c r="AH151" s="124" t="n">
        <v>1</v>
      </c>
      <c r="AI151" s="124" t="n">
        <v>2</v>
      </c>
      <c r="AJ151" s="124" t="n">
        <v>2</v>
      </c>
      <c r="AK151" s="124" t="n">
        <v>0</v>
      </c>
      <c r="AL151" s="124" t="n">
        <v>0</v>
      </c>
      <c r="AM151" s="124" t="n">
        <v>1</v>
      </c>
      <c r="AN151" s="124" t="n">
        <v>1</v>
      </c>
      <c r="AO151" s="124" t="n">
        <v>2</v>
      </c>
      <c r="AP151" s="124" t="n">
        <v>0</v>
      </c>
      <c r="AQ151" s="124" t="n">
        <v>1</v>
      </c>
      <c r="AR151" s="124" t="n">
        <v>2</v>
      </c>
      <c r="AS151" s="124" t="n">
        <v>0</v>
      </c>
      <c r="AT151" s="124" t="n">
        <v>0</v>
      </c>
      <c r="AU151" s="124" t="n">
        <v>0</v>
      </c>
      <c r="AV151" s="124" t="n">
        <v>0</v>
      </c>
      <c r="AW151" s="124" t="n">
        <v>0</v>
      </c>
      <c r="AX151" s="124" t="n">
        <v>0</v>
      </c>
      <c r="AY151" s="124" t="n">
        <v>2</v>
      </c>
      <c r="AZ151" s="124" t="n">
        <v>0</v>
      </c>
      <c r="BA151" s="124" t="n">
        <v>2</v>
      </c>
      <c r="BB151" s="124" t="n">
        <v>0</v>
      </c>
      <c r="BC151" s="124" t="n">
        <v>2</v>
      </c>
      <c r="BD151" s="124" t="n">
        <v>0</v>
      </c>
      <c r="BE151" s="124" t="n">
        <v>2</v>
      </c>
      <c r="BF151" s="124" t="n">
        <v>0</v>
      </c>
      <c r="BG151" s="124" t="n">
        <v>1</v>
      </c>
      <c r="BH151" s="124" t="n">
        <v>0</v>
      </c>
      <c r="BI151" s="124" t="n">
        <v>1</v>
      </c>
      <c r="BJ151" s="124" t="n">
        <v>0</v>
      </c>
      <c r="BK151" s="124" t="n">
        <v>0</v>
      </c>
      <c r="BL151" s="124" t="n">
        <v>0</v>
      </c>
      <c r="BM151" s="124" t="n">
        <v>0</v>
      </c>
      <c r="BN151" s="124" t="n">
        <v>0</v>
      </c>
      <c r="BO151" s="124" t="n">
        <v>0</v>
      </c>
      <c r="BP151" s="124" t="n">
        <v>2</v>
      </c>
      <c r="BQ151" s="124" t="n">
        <v>1</v>
      </c>
      <c r="BR151" s="124" t="n">
        <v>1</v>
      </c>
      <c r="BS151" s="124" t="n">
        <v>0</v>
      </c>
      <c r="BT151" s="124" t="n">
        <v>0</v>
      </c>
      <c r="BU151" s="124" t="n">
        <v>0</v>
      </c>
      <c r="BV151" s="124" t="n">
        <v>0</v>
      </c>
      <c r="BW151" s="124" t="n">
        <v>0</v>
      </c>
      <c r="BX151" s="124" t="n">
        <v>0</v>
      </c>
      <c r="BY151" s="124" t="n">
        <v>0</v>
      </c>
      <c r="BZ151" s="124" t="n">
        <v>0</v>
      </c>
      <c r="CA151" s="124" t="n">
        <v>0</v>
      </c>
      <c r="CB151" s="124" t="n">
        <v>0</v>
      </c>
      <c r="CC151" s="124" t="n">
        <v>0</v>
      </c>
      <c r="CD151" s="124" t="n">
        <v>0</v>
      </c>
      <c r="CE151" s="124" t="n">
        <v>0</v>
      </c>
      <c r="CF151" s="124" t="n">
        <v>2</v>
      </c>
      <c r="CG151" s="124" t="n">
        <v>0</v>
      </c>
      <c r="CH151" s="124" t="n">
        <v>0</v>
      </c>
      <c r="CI151" s="124" t="n">
        <v>0</v>
      </c>
      <c r="CJ151" s="124" t="n">
        <v>2</v>
      </c>
      <c r="CK151" s="124" t="n">
        <v>0</v>
      </c>
      <c r="CL151" s="124" t="n">
        <v>0</v>
      </c>
      <c r="CM151" s="124" t="n">
        <v>0</v>
      </c>
      <c r="CN151" s="124" t="n">
        <v>0</v>
      </c>
      <c r="CO151" s="124" t="n">
        <v>0</v>
      </c>
      <c r="CP151" s="124" t="n">
        <v>2</v>
      </c>
      <c r="CQ151" s="124" t="n">
        <v>0</v>
      </c>
      <c r="CR151" s="124" t="n">
        <v>0</v>
      </c>
      <c r="CS151" s="124" t="n">
        <v>0</v>
      </c>
      <c r="CT151" s="124" t="n">
        <v>0</v>
      </c>
      <c r="CU151" s="118"/>
    </row>
    <row r="152" customFormat="false" ht="15.5" hidden="false" customHeight="false" outlineLevel="0" collapsed="false">
      <c r="A152" s="118" t="n">
        <v>4</v>
      </c>
      <c r="B152" s="118" t="n">
        <v>5233</v>
      </c>
      <c r="C152" s="118"/>
      <c r="D152" s="118" t="s">
        <v>624</v>
      </c>
      <c r="E152" s="118"/>
      <c r="F152" s="118"/>
      <c r="G152" s="118"/>
      <c r="H152" s="118" t="s">
        <v>403</v>
      </c>
      <c r="I152" s="118"/>
      <c r="J152" s="118"/>
      <c r="K152" s="118" t="s">
        <v>407</v>
      </c>
      <c r="L152" s="118" t="s">
        <v>289</v>
      </c>
      <c r="M152" s="118" t="s">
        <v>295</v>
      </c>
      <c r="N152" s="118" t="n">
        <v>1</v>
      </c>
      <c r="O152" s="128" t="s">
        <v>625</v>
      </c>
      <c r="P152" s="129"/>
      <c r="Q152" s="105" t="n">
        <f aca="false" t="array" ref="Q152:Q152">IFERROR(SKEW(IF(ISNUMBER(S152:CT152),S152:CT152,"")),"")</f>
        <v>0.333643922045263</v>
      </c>
      <c r="R152" s="119" t="n">
        <v>0</v>
      </c>
      <c r="S152" s="124" t="n">
        <v>1</v>
      </c>
      <c r="T152" s="124" t="n">
        <v>2</v>
      </c>
      <c r="U152" s="124" t="n">
        <v>1</v>
      </c>
      <c r="V152" s="124" t="n">
        <v>2</v>
      </c>
      <c r="W152" s="124" t="n">
        <v>0</v>
      </c>
      <c r="X152" s="124" t="n">
        <v>0</v>
      </c>
      <c r="Y152" s="124" t="n">
        <v>2</v>
      </c>
      <c r="Z152" s="124" t="n">
        <v>2</v>
      </c>
      <c r="AA152" s="124" t="n">
        <v>2</v>
      </c>
      <c r="AB152" s="124" t="n">
        <v>0</v>
      </c>
      <c r="AC152" s="124" t="n">
        <v>2</v>
      </c>
      <c r="AD152" s="124" t="n">
        <v>0</v>
      </c>
      <c r="AE152" s="124" t="n">
        <v>1</v>
      </c>
      <c r="AF152" s="124" t="n">
        <v>0</v>
      </c>
      <c r="AG152" s="124" t="n">
        <v>0</v>
      </c>
      <c r="AH152" s="124" t="n">
        <v>2</v>
      </c>
      <c r="AI152" s="124" t="n">
        <v>2</v>
      </c>
      <c r="AJ152" s="124" t="n">
        <v>2</v>
      </c>
      <c r="AK152" s="124" t="n">
        <v>0</v>
      </c>
      <c r="AL152" s="124" t="n">
        <v>0</v>
      </c>
      <c r="AM152" s="124" t="n">
        <v>0</v>
      </c>
      <c r="AN152" s="124" t="n">
        <v>2</v>
      </c>
      <c r="AO152" s="124" t="n">
        <v>2</v>
      </c>
      <c r="AP152" s="124" t="n">
        <v>0</v>
      </c>
      <c r="AQ152" s="124" t="n">
        <v>2</v>
      </c>
      <c r="AR152" s="124" t="n">
        <v>2</v>
      </c>
      <c r="AS152" s="124" t="n">
        <v>0</v>
      </c>
      <c r="AT152" s="124" t="n">
        <v>0</v>
      </c>
      <c r="AU152" s="124" t="n">
        <v>0</v>
      </c>
      <c r="AV152" s="124" t="n">
        <v>0</v>
      </c>
      <c r="AW152" s="124" t="n">
        <v>0</v>
      </c>
      <c r="AX152" s="124" t="n">
        <v>1</v>
      </c>
      <c r="AY152" s="124" t="n">
        <v>2</v>
      </c>
      <c r="AZ152" s="124" t="n">
        <v>0</v>
      </c>
      <c r="BA152" s="124" t="n">
        <v>2</v>
      </c>
      <c r="BB152" s="124" t="n">
        <v>2</v>
      </c>
      <c r="BC152" s="124" t="n">
        <v>2</v>
      </c>
      <c r="BD152" s="124" t="n">
        <v>1</v>
      </c>
      <c r="BE152" s="124" t="n">
        <v>2</v>
      </c>
      <c r="BF152" s="124" t="n">
        <v>0</v>
      </c>
      <c r="BG152" s="124" t="n">
        <v>0</v>
      </c>
      <c r="BH152" s="124" t="n">
        <v>0</v>
      </c>
      <c r="BI152" s="124" t="n">
        <v>2</v>
      </c>
      <c r="BJ152" s="124" t="n">
        <v>0</v>
      </c>
      <c r="BK152" s="124" t="n">
        <v>0</v>
      </c>
      <c r="BL152" s="124" t="n">
        <v>0</v>
      </c>
      <c r="BM152" s="124" t="n">
        <v>2</v>
      </c>
      <c r="BN152" s="124" t="n">
        <v>0</v>
      </c>
      <c r="BO152" s="124" t="n">
        <v>0</v>
      </c>
      <c r="BP152" s="124" t="n">
        <v>2</v>
      </c>
      <c r="BQ152" s="124" t="n">
        <v>2</v>
      </c>
      <c r="BR152" s="124" t="n">
        <v>2</v>
      </c>
      <c r="BS152" s="124" t="n">
        <v>0</v>
      </c>
      <c r="BT152" s="124" t="n">
        <v>0</v>
      </c>
      <c r="BU152" s="124" t="n">
        <v>0</v>
      </c>
      <c r="BV152" s="124" t="n">
        <v>0</v>
      </c>
      <c r="BW152" s="124" t="n">
        <v>1</v>
      </c>
      <c r="BX152" s="124" t="n">
        <v>0</v>
      </c>
      <c r="BY152" s="124" t="n">
        <v>2</v>
      </c>
      <c r="BZ152" s="124" t="n">
        <v>2</v>
      </c>
      <c r="CA152" s="124" t="n">
        <v>1</v>
      </c>
      <c r="CB152" s="124" t="n">
        <v>2</v>
      </c>
      <c r="CC152" s="124" t="n">
        <v>0</v>
      </c>
      <c r="CD152" s="124" t="n">
        <v>0</v>
      </c>
      <c r="CE152" s="124" t="n">
        <v>0</v>
      </c>
      <c r="CF152" s="124" t="n">
        <v>2</v>
      </c>
      <c r="CG152" s="124" t="n">
        <v>0</v>
      </c>
      <c r="CH152" s="124" t="n">
        <v>0</v>
      </c>
      <c r="CI152" s="124" t="n">
        <v>1</v>
      </c>
      <c r="CJ152" s="124" t="n">
        <v>2</v>
      </c>
      <c r="CK152" s="124" t="n">
        <v>0</v>
      </c>
      <c r="CL152" s="124" t="n">
        <v>0</v>
      </c>
      <c r="CM152" s="124" t="n">
        <v>0</v>
      </c>
      <c r="CN152" s="124" t="n">
        <v>0</v>
      </c>
      <c r="CO152" s="124" t="n">
        <v>1</v>
      </c>
      <c r="CP152" s="124" t="n">
        <v>2</v>
      </c>
      <c r="CQ152" s="124" t="n">
        <v>0</v>
      </c>
      <c r="CR152" s="124" t="n">
        <v>0</v>
      </c>
      <c r="CS152" s="124" t="n">
        <v>0</v>
      </c>
      <c r="CT152" s="124" t="n">
        <v>0</v>
      </c>
      <c r="CU152" s="118"/>
    </row>
    <row r="153" customFormat="false" ht="15.5" hidden="false" customHeight="false" outlineLevel="0" collapsed="false">
      <c r="Q153" s="105"/>
      <c r="AA153" s="118"/>
    </row>
    <row r="154" customFormat="false" ht="15.5" hidden="false" customHeight="false" outlineLevel="0" collapsed="false">
      <c r="Q154" s="105"/>
      <c r="AA154" s="118"/>
    </row>
  </sheetData>
  <autoFilter ref="A3:CT152"/>
  <conditionalFormatting sqref="Q97:Q101 Q27:Q34 Q80:Q82 Q103:Q110 Q51:Q59 Q123:Q130 Q143:Q154 Q133:Q141 Q112:Q121 Q75:Q78 Q37:Q49 Q85:Q94 Q18:Q25 Q61:Q72 Q7:Q16">
    <cfRule type="expression" priority="2" aboveAverage="0" equalAverage="0" bottom="0" percent="0" rank="0" text="" dxfId="31">
      <formula>IF($B7=2,1,0)</formula>
    </cfRule>
    <cfRule type="expression" priority="3" aboveAverage="0" equalAverage="0" bottom="0" percent="0" rank="0" text="" dxfId="32">
      <formula>IF($B7=1,1,0)</formula>
    </cfRule>
    <cfRule type="expression" priority="4" aboveAverage="0" equalAverage="0" bottom="0" percent="0" rank="0" text="" dxfId="33">
      <formula>IF($B7=3,1,0)</formula>
    </cfRule>
  </conditionalFormatting>
  <hyperlinks>
    <hyperlink ref="O9" r:id="rId1" display="https://www.v-dem.net/en/data/data/v-dem-dataset/"/>
    <hyperlink ref="O11" r:id="rId2" display="https://www.consumersinternational.org/members "/>
    <hyperlink ref="O19" r:id="rId3" display="https://www.itu.int/en/ITU-D/Statistics/Pages/stat/default.aspx"/>
    <hyperlink ref="O21" r:id="rId4" display="https://globalfindex.worldbank.org"/>
    <hyperlink ref="O23" r:id="rId5" display="https://www.social-protection.org/gimi/WSPDB.action?id=40"/>
    <hyperlink ref="O28" r:id="rId6" display="https://data.worldbank.org/indicator/LP.LPI.OVRL.XQ?view=chart"/>
    <hyperlink ref="O30" r:id="rId7" display="https://reports.weforum.org/global-enabling-trade-report-2016/downloads-page/"/>
    <hyperlink ref="O38" r:id="rId8" display="http://info.worldbank.org/governance/WGI"/>
    <hyperlink ref="O40" r:id="rId9" display="https://unctad.org/en/Pages/DTL/STI_and_ICTs/ICT4D-Legislation/eCom-Consumer-Protection-Laws.aspx"/>
    <hyperlink ref="O43" r:id="rId10" display="https://icpen.org/who-we-are"/>
    <hyperlink ref="O44" r:id="rId11" display="https://unctadwcpm.org/map.html"/>
    <hyperlink ref="O45" r:id="rId12" display="https://unctadwcpm.org/map.html#"/>
    <hyperlink ref="O53" r:id="rId13" display="https://www.iso.org/committee/55000.html?view=participation"/>
    <hyperlink ref="O55" r:id="rId14" display="https://www.iso.org/committee/49650.html"/>
    <hyperlink ref="O56" r:id="rId15" display="https://www.iso.org/committee/47858.html"/>
    <hyperlink ref="O57" r:id="rId16" display="https://www.iso.org/committee/54044.html"/>
    <hyperlink ref="O71" r:id="rId17" display="https://www.theioi.org/ioi-members"/>
    <hyperlink ref="O76" r:id="rId18" display="https://tcdata360.worldbank.org/indicators/hc04cb276?country=BRA&amp;indicator=567&amp;viz=line_chart&amp;years=2007,2017"/>
    <hyperlink ref="O82" r:id="rId19" display="https://tcdata360.worldbank.org/indicators/buy.soph?country=BRA&amp;indicator=629&amp;viz=line_chart&amp;years=2017,2019"/>
    <hyperlink ref="O89" r:id="rId20" display="https://unstats.un.org/sdgs/indicators/database/"/>
    <hyperlink ref="O98" r:id="rId21" display="https://www.ecolex.org/result/?q=&amp;type=treaty&amp;xdate_min=&amp;xdate_max="/>
    <hyperlink ref="O100" r:id="rId22" display="https://unstats.un.org/sdgs/indicators/database/"/>
    <hyperlink ref="O104" r:id="rId23" display="https://iso26000.info/"/>
    <hyperlink ref="O108" r:id="rId24" display="https://www.iso.org/committee/8030847.html"/>
    <hyperlink ref="O109" r:id="rId25" display="https://www.iso.org/committee/7203746.html"/>
    <hyperlink ref="O110" r:id="rId26" display="https://www.iso.org/committee/7203984.html"/>
    <hyperlink ref="O113" r:id="rId27" display="https://rise.worldbank.org/scores"/>
    <hyperlink ref="O116" r:id="rId28" display="https://database.globalreporting.org/SDG-12-6/Global-Tracker"/>
    <hyperlink ref="O121" r:id="rId29" display="https://unstats.un.org/sdgs/indicators/database/"/>
    <hyperlink ref="O126" r:id="rId30" display="https://data.worldbank.org/indicator/EG.FEC.RNEW.ZS?view=chart"/>
    <hyperlink ref="O128" r:id="rId31" display="https://unstats.un.org/sdgs/indicators/database/"/>
    <hyperlink ref="O130" r:id="rId32" display="https://www.sum4all.org/gra-tool/country-performance/global"/>
    <hyperlink ref="O134" r:id="rId33" display="https://tcdata360.worldbank.org/indicators/d1c6a122?country=BRA&amp;indicator=40376&amp;viz=line_chart&amp;years=2013,2020"/>
    <hyperlink ref="O137" r:id="rId34" display="https://theinclusiveinternet.eiu.com"/>
    <hyperlink ref="O138" r:id="rId35" display="https://www.cable.co.uk/mobiles/worldwide-data-pricing/"/>
    <hyperlink ref="O140" r:id="rId36" display="https://tcdata360.worldbank.org/indicators/entrp.mob.cov?country=BRA&amp;indicator=3403&amp;viz=line_chart&amp;years=2012,2016"/>
    <hyperlink ref="O148" r:id="rId37" display="https://unctad.org/page/data-protection-and-privacy-legislation-worldwide"/>
    <hyperlink ref="O150" r:id="rId38" display="https://www.iso.org/committee/6794475.html"/>
    <hyperlink ref="O151" r:id="rId39" display="https://www.iso.org/committee/4514241.html"/>
    <hyperlink ref="O152" r:id="rId40" display="https://www.iso.org/committee/6266604.html "/>
  </hyperlink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41"/>
  <extLst>
    <ext xmlns:x14="http://schemas.microsoft.com/office/spreadsheetml/2009/9/main" uri="{78C0D931-6437-407d-A8EE-F0AAD7539E65}">
      <x14:conditionalFormattings>
        <x14:conditionalFormatting xmlns:xm="http://schemas.microsoft.com/office/excel/2006/main">
          <x14:cfRule type="iconSet" priority="5" id="{B314F0D6-4824-4249-AE31-5918FB6EEF50}">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Q69:Q70</xm:sqref>
        </x14:conditionalFormatting>
        <x14:conditionalFormatting xmlns:xm="http://schemas.microsoft.com/office/excel/2006/main">
          <x14:cfRule type="iconSet" priority="6" id="{4DCF2FC3-5873-4250-B31C-DBAE3FBFC095}">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Q143:Q154 Q133:Q141 Q80:Q82 Q97:Q101 Q75:Q78 Q27:Q34 Q18:Q25 Q103:Q110 Q51:Q59 Q112:Q121 Q123:Q130 Q37:Q49 Q85:Q94 Q61:Q68 Q71:Q72 Q7:Q16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E2F0D9"/>
    <pageSetUpPr fitToPage="false"/>
  </sheetPr>
  <dimension ref="A1:O284"/>
  <sheetViews>
    <sheetView showFormulas="false" showGridLines="true" showRowColHeaders="true" showZeros="true" rightToLeft="false" tabSelected="false" showOutlineSymbols="true" defaultGridColor="true" view="normal" topLeftCell="A5" colorId="64" zoomScale="100" zoomScaleNormal="100" zoomScalePageLayoutView="100" workbookViewId="0">
      <selection pane="topLeft" activeCell="A16" activeCellId="0" sqref="A16"/>
    </sheetView>
  </sheetViews>
  <sheetFormatPr defaultColWidth="10.82421875" defaultRowHeight="14.5" zeroHeight="false" outlineLevelRow="0" outlineLevelCol="0"/>
  <cols>
    <col collapsed="false" customWidth="true" hidden="false" outlineLevel="0" max="1" min="1" style="148" width="28.45"/>
    <col collapsed="false" customWidth="true" hidden="false" outlineLevel="0" max="2" min="2" style="148" width="20.45"/>
    <col collapsed="false" customWidth="true" hidden="false" outlineLevel="0" max="3" min="3" style="148" width="28.81"/>
    <col collapsed="false" customWidth="true" hidden="false" outlineLevel="0" max="4" min="4" style="148" width="26.81"/>
    <col collapsed="false" customWidth="true" hidden="false" outlineLevel="0" max="5" min="5" style="148" width="28.45"/>
    <col collapsed="false" customWidth="true" hidden="false" outlineLevel="0" max="6" min="6" style="148" width="18.72"/>
    <col collapsed="false" customWidth="true" hidden="false" outlineLevel="0" max="7" min="7" style="148" width="23"/>
    <col collapsed="false" customWidth="false" hidden="false" outlineLevel="0" max="1024" min="8" style="148" width="10.82"/>
  </cols>
  <sheetData>
    <row r="1" customFormat="false" ht="14.5" hidden="false" customHeight="false" outlineLevel="0" collapsed="false">
      <c r="A1" s="148" t="s">
        <v>626</v>
      </c>
      <c r="B1" s="148" t="s">
        <v>627</v>
      </c>
      <c r="C1" s="148" t="s">
        <v>628</v>
      </c>
    </row>
    <row r="2" customFormat="false" ht="14.5" hidden="false" customHeight="false" outlineLevel="0" collapsed="false">
      <c r="A2" s="149" t="s">
        <v>14</v>
      </c>
      <c r="B2" s="149" t="s">
        <v>629</v>
      </c>
      <c r="C2" s="149" t="s">
        <v>630</v>
      </c>
      <c r="O2" s="149"/>
    </row>
    <row r="3" customFormat="false" ht="14.5" hidden="false" customHeight="false" outlineLevel="0" collapsed="false">
      <c r="A3" s="149" t="s">
        <v>32</v>
      </c>
      <c r="B3" s="149" t="s">
        <v>631</v>
      </c>
      <c r="C3" s="149" t="s">
        <v>632</v>
      </c>
      <c r="O3" s="149"/>
    </row>
    <row r="4" customFormat="false" ht="14.5" hidden="false" customHeight="false" outlineLevel="0" collapsed="false">
      <c r="A4" s="149" t="s">
        <v>33</v>
      </c>
      <c r="B4" s="149" t="s">
        <v>4</v>
      </c>
      <c r="C4" s="149" t="s">
        <v>633</v>
      </c>
      <c r="O4" s="149"/>
    </row>
    <row r="5" customFormat="false" ht="14.5" hidden="false" customHeight="false" outlineLevel="0" collapsed="false">
      <c r="A5" s="149" t="s">
        <v>34</v>
      </c>
      <c r="B5" s="149" t="s">
        <v>4</v>
      </c>
      <c r="C5" s="148" t="s">
        <v>15</v>
      </c>
      <c r="O5" s="149"/>
    </row>
    <row r="6" customFormat="false" ht="14.5" hidden="false" customHeight="false" outlineLevel="0" collapsed="false">
      <c r="A6" s="149" t="s">
        <v>36</v>
      </c>
      <c r="B6" s="149" t="s">
        <v>629</v>
      </c>
      <c r="C6" s="148" t="s">
        <v>634</v>
      </c>
      <c r="O6" s="149"/>
    </row>
    <row r="7" customFormat="false" ht="14.5" hidden="false" customHeight="false" outlineLevel="0" collapsed="false">
      <c r="A7" s="149" t="s">
        <v>35</v>
      </c>
      <c r="B7" s="149" t="s">
        <v>4</v>
      </c>
      <c r="C7" s="148" t="s">
        <v>15</v>
      </c>
      <c r="O7" s="149"/>
    </row>
    <row r="8" customFormat="false" ht="14.5" hidden="false" customHeight="false" outlineLevel="0" collapsed="false">
      <c r="A8" s="149" t="s">
        <v>37</v>
      </c>
      <c r="B8" s="149" t="s">
        <v>629</v>
      </c>
      <c r="C8" s="148" t="s">
        <v>634</v>
      </c>
      <c r="O8" s="149"/>
    </row>
    <row r="9" customFormat="false" ht="14.5" hidden="false" customHeight="false" outlineLevel="0" collapsed="false">
      <c r="A9" s="148" t="s">
        <v>38</v>
      </c>
      <c r="B9" s="150" t="s">
        <v>631</v>
      </c>
      <c r="C9" s="151" t="s">
        <v>632</v>
      </c>
      <c r="O9" s="149"/>
    </row>
    <row r="10" customFormat="false" ht="14.5" hidden="false" customHeight="false" outlineLevel="0" collapsed="false">
      <c r="A10" s="149" t="s">
        <v>39</v>
      </c>
      <c r="B10" s="149" t="s">
        <v>4</v>
      </c>
      <c r="C10" s="148" t="s">
        <v>15</v>
      </c>
      <c r="O10" s="149"/>
    </row>
    <row r="11" customFormat="false" ht="14.5" hidden="false" customHeight="false" outlineLevel="0" collapsed="false">
      <c r="A11" s="149" t="s">
        <v>44</v>
      </c>
      <c r="B11" s="149" t="s">
        <v>629</v>
      </c>
      <c r="C11" s="149" t="s">
        <v>635</v>
      </c>
      <c r="O11" s="149"/>
    </row>
    <row r="12" customFormat="false" ht="14.5" hidden="false" customHeight="false" outlineLevel="0" collapsed="false">
      <c r="A12" s="149" t="s">
        <v>100</v>
      </c>
      <c r="B12" s="149" t="s">
        <v>636</v>
      </c>
      <c r="C12" s="149" t="s">
        <v>635</v>
      </c>
      <c r="O12" s="149"/>
    </row>
    <row r="13" customFormat="false" ht="14.5" hidden="false" customHeight="false" outlineLevel="0" collapsed="false">
      <c r="A13" s="149" t="s">
        <v>40</v>
      </c>
      <c r="B13" s="149" t="s">
        <v>4</v>
      </c>
      <c r="C13" s="149" t="s">
        <v>632</v>
      </c>
      <c r="O13" s="149"/>
    </row>
    <row r="14" customFormat="false" ht="14.5" hidden="false" customHeight="false" outlineLevel="0" collapsed="false">
      <c r="A14" s="149" t="s">
        <v>41</v>
      </c>
      <c r="B14" s="149" t="s">
        <v>631</v>
      </c>
      <c r="C14" s="149" t="s">
        <v>633</v>
      </c>
      <c r="O14" s="149"/>
    </row>
    <row r="15" customFormat="false" ht="14.5" hidden="false" customHeight="false" outlineLevel="0" collapsed="false">
      <c r="A15" s="149" t="s">
        <v>43</v>
      </c>
      <c r="B15" s="149" t="s">
        <v>631</v>
      </c>
      <c r="C15" s="149" t="s">
        <v>632</v>
      </c>
      <c r="O15" s="149"/>
    </row>
    <row r="16" customFormat="false" ht="14.5" hidden="false" customHeight="false" outlineLevel="0" collapsed="false">
      <c r="A16" s="149" t="s">
        <v>42</v>
      </c>
      <c r="B16" s="149" t="s">
        <v>636</v>
      </c>
      <c r="C16" s="149" t="s">
        <v>635</v>
      </c>
      <c r="O16" s="149"/>
    </row>
    <row r="17" customFormat="false" ht="14.5" hidden="false" customHeight="false" outlineLevel="0" collapsed="false">
      <c r="A17" s="149" t="s">
        <v>45</v>
      </c>
      <c r="B17" s="149" t="s">
        <v>631</v>
      </c>
      <c r="C17" s="149" t="s">
        <v>632</v>
      </c>
      <c r="O17" s="149"/>
    </row>
    <row r="18" customFormat="false" ht="14.5" hidden="false" customHeight="false" outlineLevel="0" collapsed="false">
      <c r="A18" s="149" t="s">
        <v>59</v>
      </c>
      <c r="B18" s="149" t="s">
        <v>4</v>
      </c>
      <c r="C18" s="148" t="s">
        <v>15</v>
      </c>
      <c r="O18" s="149"/>
    </row>
    <row r="19" customFormat="false" ht="14.5" hidden="false" customHeight="false" outlineLevel="0" collapsed="false">
      <c r="A19" s="149" t="s">
        <v>46</v>
      </c>
      <c r="B19" s="149" t="s">
        <v>4</v>
      </c>
      <c r="C19" s="148" t="s">
        <v>15</v>
      </c>
      <c r="O19" s="149"/>
    </row>
    <row r="20" customFormat="false" ht="14.5" hidden="false" customHeight="false" outlineLevel="0" collapsed="false">
      <c r="A20" s="149" t="s">
        <v>48</v>
      </c>
      <c r="B20" s="149" t="s">
        <v>4</v>
      </c>
      <c r="C20" s="148" t="s">
        <v>15</v>
      </c>
      <c r="O20" s="149"/>
    </row>
    <row r="21" customFormat="false" ht="14.5" hidden="false" customHeight="false" outlineLevel="0" collapsed="false">
      <c r="A21" s="149" t="s">
        <v>49</v>
      </c>
      <c r="B21" s="149" t="s">
        <v>631</v>
      </c>
      <c r="C21" s="149" t="s">
        <v>632</v>
      </c>
      <c r="O21" s="149"/>
    </row>
    <row r="22" customFormat="false" ht="14.5" hidden="false" customHeight="false" outlineLevel="0" collapsed="false">
      <c r="A22" s="149" t="s">
        <v>50</v>
      </c>
      <c r="B22" s="149" t="s">
        <v>631</v>
      </c>
      <c r="C22" s="149" t="s">
        <v>632</v>
      </c>
      <c r="O22" s="149"/>
    </row>
    <row r="23" customFormat="false" ht="14.5" hidden="false" customHeight="false" outlineLevel="0" collapsed="false">
      <c r="A23" s="149" t="s">
        <v>53</v>
      </c>
      <c r="B23" s="149" t="s">
        <v>631</v>
      </c>
      <c r="C23" s="149" t="s">
        <v>633</v>
      </c>
      <c r="O23" s="149"/>
    </row>
    <row r="24" customFormat="false" ht="14.5" hidden="false" customHeight="false" outlineLevel="0" collapsed="false">
      <c r="A24" s="149" t="s">
        <v>52</v>
      </c>
      <c r="B24" s="149" t="s">
        <v>4</v>
      </c>
      <c r="C24" s="148" t="s">
        <v>15</v>
      </c>
      <c r="O24" s="149"/>
    </row>
    <row r="25" customFormat="false" ht="14.5" hidden="false" customHeight="false" outlineLevel="0" collapsed="false">
      <c r="A25" s="149" t="s">
        <v>54</v>
      </c>
      <c r="B25" s="149" t="s">
        <v>4</v>
      </c>
      <c r="C25" s="148" t="s">
        <v>15</v>
      </c>
      <c r="O25" s="149"/>
    </row>
    <row r="26" customFormat="false" ht="14.5" hidden="false" customHeight="false" outlineLevel="0" collapsed="false">
      <c r="A26" s="149" t="s">
        <v>47</v>
      </c>
      <c r="B26" s="149" t="s">
        <v>4</v>
      </c>
      <c r="C26" s="148" t="s">
        <v>15</v>
      </c>
      <c r="O26" s="149"/>
    </row>
    <row r="27" customFormat="false" ht="14.5" hidden="false" customHeight="false" outlineLevel="0" collapsed="false">
      <c r="A27" s="149" t="s">
        <v>55</v>
      </c>
      <c r="B27" s="149" t="s">
        <v>629</v>
      </c>
      <c r="C27" s="149" t="s">
        <v>635</v>
      </c>
      <c r="O27" s="149"/>
    </row>
    <row r="28" customFormat="false" ht="14.5" hidden="false" customHeight="false" outlineLevel="0" collapsed="false">
      <c r="A28" s="149" t="s">
        <v>57</v>
      </c>
      <c r="B28" s="149" t="s">
        <v>4</v>
      </c>
      <c r="C28" s="148" t="s">
        <v>15</v>
      </c>
      <c r="O28" s="149"/>
    </row>
    <row r="29" customFormat="false" ht="14.5" hidden="false" customHeight="false" outlineLevel="0" collapsed="false">
      <c r="A29" s="149" t="s">
        <v>56</v>
      </c>
      <c r="B29" s="149" t="s">
        <v>636</v>
      </c>
      <c r="C29" s="149" t="s">
        <v>635</v>
      </c>
      <c r="O29" s="149"/>
    </row>
    <row r="30" customFormat="false" ht="14.5" hidden="false" customHeight="false" outlineLevel="0" collapsed="false">
      <c r="A30" s="149" t="s">
        <v>58</v>
      </c>
      <c r="B30" s="149" t="s">
        <v>631</v>
      </c>
      <c r="C30" s="149" t="s">
        <v>632</v>
      </c>
      <c r="O30" s="149"/>
    </row>
    <row r="31" customFormat="false" ht="14.5" hidden="false" customHeight="false" outlineLevel="0" collapsed="false">
      <c r="A31" s="149" t="s">
        <v>62</v>
      </c>
      <c r="B31" s="149" t="s">
        <v>4</v>
      </c>
      <c r="C31" s="148" t="s">
        <v>15</v>
      </c>
      <c r="O31" s="149"/>
    </row>
    <row r="32" customFormat="false" ht="14.5" hidden="false" customHeight="false" outlineLevel="0" collapsed="false">
      <c r="A32" s="149" t="s">
        <v>61</v>
      </c>
      <c r="B32" s="149" t="s">
        <v>629</v>
      </c>
      <c r="C32" s="148" t="s">
        <v>634</v>
      </c>
      <c r="O32" s="149"/>
    </row>
    <row r="33" customFormat="false" ht="14.5" hidden="false" customHeight="false" outlineLevel="0" collapsed="false">
      <c r="A33" s="149" t="s">
        <v>60</v>
      </c>
      <c r="B33" s="149" t="s">
        <v>631</v>
      </c>
      <c r="C33" s="149" t="s">
        <v>633</v>
      </c>
      <c r="O33" s="149"/>
    </row>
    <row r="34" customFormat="false" ht="14.5" hidden="false" customHeight="false" outlineLevel="0" collapsed="false">
      <c r="A34" s="149" t="s">
        <v>63</v>
      </c>
      <c r="B34" s="149" t="s">
        <v>4</v>
      </c>
      <c r="C34" s="148" t="s">
        <v>15</v>
      </c>
      <c r="O34" s="149"/>
    </row>
    <row r="35" customFormat="false" ht="14.5" hidden="false" customHeight="false" outlineLevel="0" collapsed="false">
      <c r="A35" s="149" t="s">
        <v>64</v>
      </c>
      <c r="B35" s="149" t="s">
        <v>631</v>
      </c>
      <c r="C35" s="149" t="s">
        <v>632</v>
      </c>
      <c r="O35" s="149"/>
    </row>
    <row r="36" customFormat="false" ht="14.5" hidden="false" customHeight="false" outlineLevel="0" collapsed="false">
      <c r="A36" s="149" t="s">
        <v>65</v>
      </c>
      <c r="B36" s="149" t="s">
        <v>4</v>
      </c>
      <c r="C36" s="149" t="s">
        <v>633</v>
      </c>
      <c r="O36" s="149"/>
    </row>
    <row r="37" customFormat="false" ht="14.5" hidden="false" customHeight="false" outlineLevel="0" collapsed="false">
      <c r="A37" s="149" t="s">
        <v>66</v>
      </c>
      <c r="B37" s="149" t="s">
        <v>629</v>
      </c>
      <c r="C37" s="149" t="s">
        <v>635</v>
      </c>
      <c r="O37" s="149"/>
    </row>
    <row r="38" customFormat="false" ht="14.5" hidden="false" customHeight="false" outlineLevel="0" collapsed="false">
      <c r="A38" s="149" t="s">
        <v>67</v>
      </c>
      <c r="B38" s="149" t="s">
        <v>4</v>
      </c>
      <c r="C38" s="149" t="s">
        <v>633</v>
      </c>
      <c r="O38" s="149"/>
    </row>
    <row r="39" customFormat="false" ht="14.5" hidden="false" customHeight="false" outlineLevel="0" collapsed="false">
      <c r="A39" s="149" t="s">
        <v>68</v>
      </c>
      <c r="B39" s="149" t="s">
        <v>631</v>
      </c>
      <c r="C39" s="149" t="s">
        <v>630</v>
      </c>
      <c r="O39" s="149"/>
    </row>
    <row r="40" customFormat="false" ht="14.5" hidden="false" customHeight="false" outlineLevel="0" collapsed="false">
      <c r="A40" s="149" t="s">
        <v>75</v>
      </c>
      <c r="B40" s="149" t="s">
        <v>631</v>
      </c>
      <c r="C40" s="149" t="s">
        <v>633</v>
      </c>
      <c r="O40" s="149"/>
    </row>
    <row r="41" customFormat="false" ht="14.5" hidden="false" customHeight="false" outlineLevel="0" collapsed="false">
      <c r="A41" s="149" t="s">
        <v>70</v>
      </c>
      <c r="B41" s="149" t="s">
        <v>636</v>
      </c>
      <c r="C41" s="149" t="s">
        <v>635</v>
      </c>
      <c r="O41" s="149"/>
    </row>
    <row r="42" customFormat="false" ht="14.5" hidden="false" customHeight="false" outlineLevel="0" collapsed="false">
      <c r="A42" s="149" t="s">
        <v>71</v>
      </c>
      <c r="B42" s="149" t="s">
        <v>4</v>
      </c>
      <c r="C42" s="149" t="s">
        <v>630</v>
      </c>
      <c r="O42" s="149"/>
    </row>
    <row r="43" customFormat="false" ht="14.5" hidden="false" customHeight="false" outlineLevel="0" collapsed="false">
      <c r="A43" s="149" t="s">
        <v>74</v>
      </c>
      <c r="B43" s="149" t="s">
        <v>4</v>
      </c>
      <c r="C43" s="149" t="s">
        <v>635</v>
      </c>
      <c r="O43" s="149"/>
    </row>
    <row r="44" customFormat="false" ht="14.5" hidden="false" customHeight="false" outlineLevel="0" collapsed="false">
      <c r="A44" s="149" t="s">
        <v>69</v>
      </c>
      <c r="B44" s="149" t="s">
        <v>631</v>
      </c>
      <c r="C44" s="149" t="s">
        <v>632</v>
      </c>
      <c r="O44" s="149"/>
    </row>
    <row r="45" customFormat="false" ht="14.5" hidden="false" customHeight="false" outlineLevel="0" collapsed="false">
      <c r="A45" s="149" t="s">
        <v>73</v>
      </c>
      <c r="B45" s="149" t="s">
        <v>636</v>
      </c>
      <c r="C45" s="149" t="s">
        <v>635</v>
      </c>
      <c r="O45" s="149"/>
    </row>
    <row r="46" customFormat="false" ht="14.5" hidden="false" customHeight="false" outlineLevel="0" collapsed="false">
      <c r="A46" s="149" t="s">
        <v>72</v>
      </c>
      <c r="B46" s="149" t="s">
        <v>629</v>
      </c>
      <c r="C46" s="149" t="s">
        <v>633</v>
      </c>
      <c r="O46" s="149"/>
    </row>
    <row r="47" customFormat="false" ht="14.5" hidden="false" customHeight="false" outlineLevel="0" collapsed="false">
      <c r="A47" s="149" t="s">
        <v>76</v>
      </c>
      <c r="B47" s="149" t="s">
        <v>631</v>
      </c>
      <c r="C47" s="149" t="s">
        <v>635</v>
      </c>
      <c r="O47" s="149"/>
    </row>
    <row r="48" customFormat="false" ht="14.5" hidden="false" customHeight="false" outlineLevel="0" collapsed="false">
      <c r="A48" s="149" t="s">
        <v>79</v>
      </c>
      <c r="B48" s="149" t="s">
        <v>4</v>
      </c>
      <c r="C48" s="148" t="s">
        <v>15</v>
      </c>
      <c r="O48" s="149"/>
    </row>
    <row r="49" customFormat="false" ht="14.5" hidden="false" customHeight="false" outlineLevel="0" collapsed="false">
      <c r="A49" s="149" t="s">
        <v>81</v>
      </c>
      <c r="B49" s="149" t="s">
        <v>4</v>
      </c>
      <c r="C49" s="149" t="s">
        <v>633</v>
      </c>
      <c r="O49" s="149"/>
    </row>
    <row r="50" customFormat="false" ht="14.5" hidden="false" customHeight="false" outlineLevel="0" collapsed="false">
      <c r="A50" s="149" t="s">
        <v>77</v>
      </c>
      <c r="B50" s="149" t="s">
        <v>636</v>
      </c>
      <c r="C50" s="149" t="s">
        <v>635</v>
      </c>
      <c r="O50" s="149"/>
    </row>
    <row r="51" customFormat="false" ht="14.5" hidden="false" customHeight="false" outlineLevel="0" collapsed="false">
      <c r="A51" s="149" t="s">
        <v>78</v>
      </c>
      <c r="B51" s="149" t="s">
        <v>629</v>
      </c>
      <c r="C51" s="149" t="s">
        <v>635</v>
      </c>
      <c r="O51" s="149"/>
    </row>
    <row r="52" customFormat="false" ht="14.5" hidden="false" customHeight="false" outlineLevel="0" collapsed="false">
      <c r="A52" s="149" t="s">
        <v>80</v>
      </c>
      <c r="B52" s="149" t="s">
        <v>4</v>
      </c>
      <c r="C52" s="148" t="s">
        <v>15</v>
      </c>
      <c r="O52" s="149"/>
    </row>
    <row r="53" customFormat="false" ht="14.5" hidden="false" customHeight="false" outlineLevel="0" collapsed="false">
      <c r="A53" s="149" t="s">
        <v>82</v>
      </c>
      <c r="B53" s="149" t="s">
        <v>629</v>
      </c>
      <c r="C53" s="148" t="s">
        <v>634</v>
      </c>
      <c r="O53" s="149"/>
    </row>
    <row r="54" customFormat="false" ht="14.5" hidden="false" customHeight="false" outlineLevel="0" collapsed="false">
      <c r="A54" s="149" t="s">
        <v>83</v>
      </c>
      <c r="B54" s="149" t="s">
        <v>4</v>
      </c>
      <c r="C54" s="149" t="s">
        <v>632</v>
      </c>
      <c r="O54" s="149"/>
    </row>
    <row r="55" customFormat="false" ht="14.5" hidden="false" customHeight="false" outlineLevel="0" collapsed="false">
      <c r="A55" s="149" t="s">
        <v>86</v>
      </c>
      <c r="B55" s="149" t="s">
        <v>629</v>
      </c>
      <c r="C55" s="149" t="s">
        <v>633</v>
      </c>
      <c r="O55" s="149"/>
    </row>
    <row r="56" customFormat="false" ht="14.5" hidden="false" customHeight="false" outlineLevel="0" collapsed="false">
      <c r="A56" s="149" t="s">
        <v>84</v>
      </c>
      <c r="B56" s="149" t="s">
        <v>631</v>
      </c>
      <c r="C56" s="149" t="s">
        <v>632</v>
      </c>
      <c r="O56" s="149"/>
    </row>
    <row r="57" customFormat="false" ht="14.5" hidden="false" customHeight="false" outlineLevel="0" collapsed="false">
      <c r="A57" s="149" t="s">
        <v>85</v>
      </c>
      <c r="B57" s="149" t="s">
        <v>629</v>
      </c>
      <c r="C57" s="149" t="s">
        <v>633</v>
      </c>
      <c r="O57" s="149"/>
    </row>
    <row r="58" customFormat="false" ht="14.5" hidden="false" customHeight="false" outlineLevel="0" collapsed="false">
      <c r="A58" s="148" t="s">
        <v>87</v>
      </c>
      <c r="B58" s="150" t="s">
        <v>4</v>
      </c>
      <c r="C58" s="148" t="s">
        <v>15</v>
      </c>
      <c r="O58" s="149"/>
    </row>
    <row r="59" customFormat="false" ht="14.5" hidden="false" customHeight="false" outlineLevel="0" collapsed="false">
      <c r="A59" s="148" t="s">
        <v>88</v>
      </c>
      <c r="B59" s="150" t="s">
        <v>4</v>
      </c>
      <c r="C59" s="148" t="s">
        <v>15</v>
      </c>
      <c r="O59" s="149"/>
    </row>
    <row r="60" customFormat="false" ht="14.5" hidden="false" customHeight="false" outlineLevel="0" collapsed="false">
      <c r="A60" s="149" t="s">
        <v>89</v>
      </c>
      <c r="B60" s="149" t="s">
        <v>4</v>
      </c>
      <c r="C60" s="148" t="s">
        <v>15</v>
      </c>
      <c r="O60" s="149"/>
    </row>
    <row r="61" customFormat="false" ht="14.5" hidden="false" customHeight="false" outlineLevel="0" collapsed="false">
      <c r="A61" s="149" t="s">
        <v>90</v>
      </c>
      <c r="B61" s="149" t="s">
        <v>631</v>
      </c>
      <c r="C61" s="148" t="s">
        <v>15</v>
      </c>
      <c r="O61" s="149"/>
    </row>
    <row r="62" customFormat="false" ht="14.5" hidden="false" customHeight="false" outlineLevel="0" collapsed="false">
      <c r="A62" s="149" t="s">
        <v>91</v>
      </c>
      <c r="B62" s="149" t="s">
        <v>636</v>
      </c>
      <c r="C62" s="149" t="s">
        <v>635</v>
      </c>
      <c r="O62" s="149"/>
    </row>
    <row r="63" customFormat="false" ht="14.5" hidden="false" customHeight="false" outlineLevel="0" collapsed="false">
      <c r="A63" s="149" t="s">
        <v>93</v>
      </c>
      <c r="B63" s="149" t="s">
        <v>629</v>
      </c>
      <c r="C63" s="149" t="s">
        <v>635</v>
      </c>
      <c r="O63" s="149"/>
    </row>
    <row r="64" customFormat="false" ht="14.5" hidden="false" customHeight="false" outlineLevel="0" collapsed="false">
      <c r="A64" s="149" t="s">
        <v>95</v>
      </c>
      <c r="B64" s="149" t="s">
        <v>631</v>
      </c>
      <c r="C64" s="148" t="s">
        <v>15</v>
      </c>
      <c r="O64" s="149"/>
    </row>
    <row r="65" customFormat="false" ht="14.5" hidden="false" customHeight="false" outlineLevel="0" collapsed="false">
      <c r="A65" s="149" t="s">
        <v>94</v>
      </c>
      <c r="B65" s="149" t="s">
        <v>4</v>
      </c>
      <c r="C65" s="149" t="s">
        <v>633</v>
      </c>
      <c r="O65" s="149"/>
    </row>
    <row r="66" customFormat="false" ht="14.5" hidden="false" customHeight="false" outlineLevel="0" collapsed="false">
      <c r="A66" s="149" t="s">
        <v>97</v>
      </c>
      <c r="B66" s="149" t="s">
        <v>4</v>
      </c>
      <c r="C66" s="148" t="s">
        <v>15</v>
      </c>
      <c r="O66" s="149"/>
    </row>
    <row r="67" customFormat="false" ht="14.5" hidden="false" customHeight="false" outlineLevel="0" collapsed="false">
      <c r="A67" s="149" t="s">
        <v>51</v>
      </c>
      <c r="B67" s="149" t="s">
        <v>4</v>
      </c>
      <c r="C67" s="148" t="s">
        <v>15</v>
      </c>
      <c r="O67" s="149"/>
    </row>
    <row r="68" customFormat="false" ht="14.5" hidden="false" customHeight="false" outlineLevel="0" collapsed="false">
      <c r="A68" s="149" t="s">
        <v>92</v>
      </c>
      <c r="B68" s="149" t="s">
        <v>636</v>
      </c>
      <c r="C68" s="149" t="s">
        <v>635</v>
      </c>
      <c r="O68" s="149"/>
    </row>
    <row r="69" customFormat="false" ht="14.5" hidden="false" customHeight="false" outlineLevel="0" collapsed="false">
      <c r="A69" s="149" t="s">
        <v>96</v>
      </c>
      <c r="B69" s="149" t="s">
        <v>631</v>
      </c>
      <c r="C69" s="149" t="s">
        <v>632</v>
      </c>
      <c r="O69" s="149"/>
    </row>
    <row r="70" customFormat="false" ht="14.5" hidden="false" customHeight="false" outlineLevel="0" collapsed="false">
      <c r="A70" s="149" t="s">
        <v>98</v>
      </c>
      <c r="B70" s="149" t="s">
        <v>4</v>
      </c>
      <c r="C70" s="148" t="s">
        <v>15</v>
      </c>
      <c r="O70" s="149"/>
    </row>
    <row r="71" customFormat="false" ht="14.5" hidden="false" customHeight="false" outlineLevel="0" collapsed="false">
      <c r="A71" s="149" t="s">
        <v>99</v>
      </c>
      <c r="B71" s="149" t="s">
        <v>4</v>
      </c>
      <c r="C71" s="148" t="s">
        <v>15</v>
      </c>
      <c r="O71" s="149"/>
    </row>
    <row r="72" customFormat="false" ht="14.5" hidden="false" customHeight="false" outlineLevel="0" collapsed="false">
      <c r="A72" s="149" t="s">
        <v>102</v>
      </c>
      <c r="B72" s="149" t="s">
        <v>636</v>
      </c>
      <c r="C72" s="148" t="s">
        <v>634</v>
      </c>
      <c r="O72" s="149"/>
    </row>
    <row r="73" customFormat="false" ht="14.5" hidden="false" customHeight="false" outlineLevel="0" collapsed="false">
      <c r="A73" s="149" t="s">
        <v>101</v>
      </c>
      <c r="B73" s="149" t="s">
        <v>636</v>
      </c>
      <c r="C73" s="149" t="s">
        <v>635</v>
      </c>
      <c r="O73" s="149"/>
    </row>
    <row r="74" customFormat="false" ht="14.5" hidden="false" customHeight="false" outlineLevel="0" collapsed="false">
      <c r="A74" s="149" t="s">
        <v>103</v>
      </c>
      <c r="B74" s="149" t="s">
        <v>631</v>
      </c>
      <c r="C74" s="148" t="s">
        <v>15</v>
      </c>
      <c r="O74" s="149"/>
    </row>
    <row r="75" customFormat="false" ht="14.5" hidden="false" customHeight="false" outlineLevel="0" collapsed="false">
      <c r="A75" s="149" t="s">
        <v>3</v>
      </c>
      <c r="B75" s="149" t="s">
        <v>4</v>
      </c>
      <c r="C75" s="148" t="s">
        <v>15</v>
      </c>
    </row>
    <row r="76" customFormat="false" ht="14.5" hidden="false" customHeight="false" outlineLevel="0" collapsed="false">
      <c r="A76" s="149" t="s">
        <v>105</v>
      </c>
      <c r="B76" s="149" t="s">
        <v>4</v>
      </c>
      <c r="C76" s="148" t="s">
        <v>15</v>
      </c>
    </row>
    <row r="77" customFormat="false" ht="14.5" hidden="false" customHeight="false" outlineLevel="0" collapsed="false">
      <c r="A77" s="149" t="s">
        <v>104</v>
      </c>
      <c r="B77" s="149" t="s">
        <v>4</v>
      </c>
      <c r="C77" s="149" t="s">
        <v>632</v>
      </c>
    </row>
    <row r="78" customFormat="false" ht="14.5" hidden="false" customHeight="false" outlineLevel="0" collapsed="false">
      <c r="A78" s="149" t="s">
        <v>106</v>
      </c>
      <c r="B78" s="149" t="s">
        <v>629</v>
      </c>
      <c r="C78" s="149" t="s">
        <v>633</v>
      </c>
    </row>
    <row r="79" customFormat="false" ht="14.5" hidden="false" customHeight="false" outlineLevel="0" collapsed="false">
      <c r="A79" s="149" t="s">
        <v>107</v>
      </c>
      <c r="B79" s="149" t="s">
        <v>636</v>
      </c>
      <c r="C79" s="149" t="s">
        <v>630</v>
      </c>
    </row>
    <row r="80" customFormat="false" ht="14.5" hidden="false" customHeight="false" outlineLevel="0" collapsed="false">
      <c r="A80" s="149" t="s">
        <v>108</v>
      </c>
      <c r="B80" s="149" t="s">
        <v>629</v>
      </c>
      <c r="C80" s="149" t="s">
        <v>635</v>
      </c>
    </row>
    <row r="81" customFormat="false" ht="14.5" hidden="false" customHeight="false" outlineLevel="0" collapsed="false">
      <c r="A81" s="149" t="s">
        <v>109</v>
      </c>
      <c r="B81" s="149" t="s">
        <v>629</v>
      </c>
      <c r="C81" s="149" t="s">
        <v>635</v>
      </c>
    </row>
    <row r="82" customFormat="false" ht="14.5" hidden="false" customHeight="false" outlineLevel="0" collapsed="false">
      <c r="A82" s="149"/>
      <c r="B82" s="149"/>
      <c r="C82" s="149"/>
    </row>
    <row r="83" customFormat="false" ht="14.5" hidden="false" customHeight="false" outlineLevel="0" collapsed="false">
      <c r="A83" s="149"/>
    </row>
    <row r="84" customFormat="false" ht="14.5" hidden="false" customHeight="false" outlineLevel="0" collapsed="false">
      <c r="A84" s="148" t="s">
        <v>637</v>
      </c>
      <c r="C84" s="148" t="s">
        <v>638</v>
      </c>
    </row>
    <row r="85" customFormat="false" ht="14.5" hidden="false" customHeight="false" outlineLevel="0" collapsed="false">
      <c r="A85" s="149"/>
    </row>
    <row r="86" customFormat="false" ht="14.5" hidden="false" customHeight="false" outlineLevel="0" collapsed="false">
      <c r="A86" s="149" t="s">
        <v>4</v>
      </c>
      <c r="C86" s="149" t="s">
        <v>4</v>
      </c>
    </row>
    <row r="87" customFormat="false" ht="14.5" hidden="false" customHeight="false" outlineLevel="0" collapsed="false">
      <c r="A87" s="149" t="s">
        <v>636</v>
      </c>
      <c r="C87" s="149" t="s">
        <v>636</v>
      </c>
    </row>
    <row r="88" customFormat="false" ht="14.5" hidden="false" customHeight="false" outlineLevel="0" collapsed="false">
      <c r="A88" s="149" t="s">
        <v>629</v>
      </c>
      <c r="C88" s="149" t="s">
        <v>629</v>
      </c>
    </row>
    <row r="89" customFormat="false" ht="14.5" hidden="false" customHeight="false" outlineLevel="0" collapsed="false">
      <c r="A89" s="149" t="s">
        <v>631</v>
      </c>
      <c r="C89" s="149" t="s">
        <v>631</v>
      </c>
    </row>
    <row r="90" customFormat="false" ht="14.5" hidden="false" customHeight="false" outlineLevel="0" collapsed="false">
      <c r="A90" s="149"/>
      <c r="C90" s="149"/>
    </row>
    <row r="91" customFormat="false" ht="14.5" hidden="false" customHeight="false" outlineLevel="0" collapsed="false">
      <c r="A91" s="149" t="s">
        <v>633</v>
      </c>
      <c r="C91" s="149" t="s">
        <v>639</v>
      </c>
    </row>
    <row r="92" customFormat="false" ht="14.5" hidden="false" customHeight="false" outlineLevel="0" collapsed="false">
      <c r="A92" s="148" t="s">
        <v>634</v>
      </c>
      <c r="C92" s="149" t="s">
        <v>633</v>
      </c>
    </row>
    <row r="93" customFormat="false" ht="14.5" hidden="false" customHeight="false" outlineLevel="0" collapsed="false">
      <c r="A93" s="149" t="s">
        <v>15</v>
      </c>
      <c r="C93" s="148" t="s">
        <v>634</v>
      </c>
    </row>
    <row r="94" customFormat="false" ht="14.5" hidden="false" customHeight="false" outlineLevel="0" collapsed="false">
      <c r="A94" s="149" t="s">
        <v>632</v>
      </c>
      <c r="C94" s="149" t="s">
        <v>15</v>
      </c>
    </row>
    <row r="95" customFormat="false" ht="14.5" hidden="false" customHeight="false" outlineLevel="0" collapsed="false">
      <c r="A95" s="149" t="s">
        <v>630</v>
      </c>
      <c r="C95" s="149" t="s">
        <v>632</v>
      </c>
    </row>
    <row r="96" customFormat="false" ht="14.5" hidden="false" customHeight="false" outlineLevel="0" collapsed="false">
      <c r="A96" s="149" t="s">
        <v>635</v>
      </c>
      <c r="C96" s="149" t="s">
        <v>630</v>
      </c>
    </row>
    <row r="97" customFormat="false" ht="14.5" hidden="false" customHeight="false" outlineLevel="0" collapsed="false">
      <c r="C97" s="149" t="s">
        <v>635</v>
      </c>
    </row>
    <row r="98" customFormat="false" ht="14.5" hidden="false" customHeight="false" outlineLevel="0" collapsed="false">
      <c r="A98" s="149"/>
    </row>
    <row r="99" customFormat="false" ht="14.5" hidden="false" customHeight="false" outlineLevel="0" collapsed="false">
      <c r="A99" s="149"/>
    </row>
    <row r="102" customFormat="false" ht="14.5" hidden="false" customHeight="false" outlineLevel="0" collapsed="false">
      <c r="A102" s="152"/>
      <c r="B102" s="153"/>
      <c r="D102" s="154"/>
    </row>
    <row r="103" customFormat="false" ht="14.5" hidden="false" customHeight="false" outlineLevel="0" collapsed="false">
      <c r="A103" s="152" t="s">
        <v>197</v>
      </c>
      <c r="B103" s="153" t="s">
        <v>196</v>
      </c>
      <c r="C103" s="148" t="s">
        <v>198</v>
      </c>
      <c r="D103" s="154" t="s">
        <v>199</v>
      </c>
      <c r="E103" s="148" t="s">
        <v>640</v>
      </c>
      <c r="F103" s="148" t="s">
        <v>200</v>
      </c>
      <c r="G103" s="148" t="s">
        <v>270</v>
      </c>
      <c r="H103" s="148" t="s">
        <v>19</v>
      </c>
    </row>
    <row r="104" customFormat="false" ht="14.5" hidden="false" customHeight="false" outlineLevel="0" collapsed="false">
      <c r="A104" s="152" t="n">
        <v>0</v>
      </c>
      <c r="B104" s="155" t="n">
        <v>0</v>
      </c>
      <c r="D104" s="154" t="s">
        <v>279</v>
      </c>
      <c r="E104" s="148" t="str">
        <f aca="false">B104&amp;" | "&amp;C104&amp;D104</f>
        <v>0 | Consumer protection and empowerment index</v>
      </c>
    </row>
    <row r="105" customFormat="false" ht="14.5" hidden="false" customHeight="false" outlineLevel="0" collapsed="false">
      <c r="A105" s="152" t="n">
        <v>1</v>
      </c>
      <c r="B105" s="155" t="n">
        <v>1000</v>
      </c>
      <c r="D105" s="154" t="s">
        <v>280</v>
      </c>
      <c r="E105" s="148" t="str">
        <f aca="false">B105&amp;" | "&amp;C105&amp;D105</f>
        <v>1000 | Consumer Empowerment and Confidence</v>
      </c>
      <c r="F105" s="148" t="s">
        <v>281</v>
      </c>
    </row>
    <row r="106" customFormat="false" ht="14.5" hidden="false" customHeight="false" outlineLevel="0" collapsed="false">
      <c r="A106" s="152" t="n">
        <v>2</v>
      </c>
      <c r="B106" s="155" t="n">
        <v>1100</v>
      </c>
      <c r="D106" s="154" t="s">
        <v>283</v>
      </c>
      <c r="E106" s="148" t="str">
        <f aca="false">B106&amp;" | "&amp;C106&amp;D106</f>
        <v>1100 | Strength of consumer advocacy</v>
      </c>
      <c r="F106" s="148" t="s">
        <v>284</v>
      </c>
    </row>
    <row r="107" customFormat="false" ht="14.5" hidden="false" customHeight="false" outlineLevel="0" collapsed="false">
      <c r="A107" s="152" t="n">
        <v>3</v>
      </c>
      <c r="B107" s="155" t="n">
        <v>1110</v>
      </c>
      <c r="C107" s="148" t="s">
        <v>285</v>
      </c>
      <c r="D107" s="154"/>
      <c r="E107" s="148" t="str">
        <f aca="false">B107&amp;" | "&amp;C107&amp;D107</f>
        <v>1110 | Relationship with governance</v>
      </c>
    </row>
    <row r="108" customFormat="false" ht="14.5" hidden="false" customHeight="false" outlineLevel="0" collapsed="false">
      <c r="A108" s="152" t="n">
        <v>4</v>
      </c>
      <c r="B108" s="155" t="n">
        <v>1111</v>
      </c>
      <c r="D108" s="154" t="s">
        <v>286</v>
      </c>
      <c r="E108" s="148" t="str">
        <f aca="false">B108&amp;" | "&amp;C108&amp;D108</f>
        <v>1111 | Expert assessment data - C.9</v>
      </c>
      <c r="F108" s="148" t="s">
        <v>287</v>
      </c>
      <c r="H108" s="148" t="s">
        <v>288</v>
      </c>
    </row>
    <row r="109" customFormat="false" ht="14.5" hidden="false" customHeight="false" outlineLevel="0" collapsed="false">
      <c r="A109" s="152" t="n">
        <v>4</v>
      </c>
      <c r="B109" s="155" t="n">
        <v>1112</v>
      </c>
      <c r="D109" s="154" t="s">
        <v>291</v>
      </c>
      <c r="E109" s="148" t="str">
        <f aca="false">B109&amp;" | "&amp;C109&amp;D109</f>
        <v>1112 | CSO consultation</v>
      </c>
      <c r="F109" s="156" t="s">
        <v>292</v>
      </c>
      <c r="H109" s="148" t="s">
        <v>293</v>
      </c>
    </row>
    <row r="110" customFormat="false" ht="14.5" hidden="false" customHeight="false" outlineLevel="0" collapsed="false">
      <c r="A110" s="152" t="n">
        <v>3</v>
      </c>
      <c r="B110" s="155" t="n">
        <v>1120</v>
      </c>
      <c r="C110" s="148" t="s">
        <v>297</v>
      </c>
      <c r="D110" s="154"/>
      <c r="E110" s="148" t="str">
        <f aca="false">B110&amp;" | "&amp;C110&amp;D110</f>
        <v>1120 | Consumer organisations and advocacy</v>
      </c>
    </row>
    <row r="111" customFormat="false" ht="14.5" hidden="false" customHeight="false" outlineLevel="0" collapsed="false">
      <c r="A111" s="152" t="n">
        <v>4</v>
      </c>
      <c r="B111" s="155" t="n">
        <v>1121</v>
      </c>
      <c r="D111" s="154" t="s">
        <v>298</v>
      </c>
      <c r="E111" s="148" t="str">
        <f aca="false">B111&amp;" | "&amp;C111&amp;D111</f>
        <v>1121 | Number of national consumer organizations / bodies</v>
      </c>
      <c r="F111" s="148" t="s">
        <v>299</v>
      </c>
    </row>
    <row r="112" customFormat="false" ht="14.5" hidden="false" customHeight="false" outlineLevel="0" collapsed="false">
      <c r="A112" s="152" t="n">
        <v>4</v>
      </c>
      <c r="B112" s="155" t="n">
        <v>1122</v>
      </c>
      <c r="D112" s="154" t="s">
        <v>304</v>
      </c>
      <c r="E112" s="148" t="str">
        <f aca="false">B112&amp;" | "&amp;C112&amp;D112</f>
        <v>1122 | Expert assessment data - C.11</v>
      </c>
      <c r="F112" s="148" t="s">
        <v>305</v>
      </c>
      <c r="H112" s="148" t="s">
        <v>288</v>
      </c>
    </row>
    <row r="113" customFormat="false" ht="14.5" hidden="false" customHeight="false" outlineLevel="0" collapsed="false">
      <c r="A113" s="152" t="n">
        <v>4</v>
      </c>
      <c r="B113" s="155" t="n">
        <v>1123</v>
      </c>
      <c r="D113" s="154" t="s">
        <v>306</v>
      </c>
      <c r="E113" s="148" t="str">
        <f aca="false">B113&amp;" | "&amp;C113&amp;D113</f>
        <v>1123 | Expert assessment data - C.12</v>
      </c>
      <c r="F113" s="148" t="s">
        <v>307</v>
      </c>
      <c r="H113" s="148" t="s">
        <v>288</v>
      </c>
    </row>
    <row r="114" customFormat="false" ht="14.5" hidden="false" customHeight="false" outlineLevel="0" collapsed="false">
      <c r="A114" s="152" t="n">
        <v>3</v>
      </c>
      <c r="B114" s="155" t="n">
        <v>1130</v>
      </c>
      <c r="C114" s="148" t="s">
        <v>308</v>
      </c>
      <c r="D114" s="154"/>
      <c r="E114" s="148" t="str">
        <f aca="false">B114&amp;" | "&amp;C114&amp;D114</f>
        <v>1130 | Engagement in policy-making</v>
      </c>
    </row>
    <row r="115" customFormat="false" ht="14.5" hidden="false" customHeight="false" outlineLevel="0" collapsed="false">
      <c r="A115" s="152" t="n">
        <v>4</v>
      </c>
      <c r="B115" s="155" t="n">
        <v>1131</v>
      </c>
      <c r="D115" s="154" t="s">
        <v>309</v>
      </c>
      <c r="E115" s="148" t="str">
        <f aca="false">B115&amp;" | "&amp;C115&amp;D115</f>
        <v>1131 | Expert assessment data - C.10</v>
      </c>
      <c r="F115" s="148" t="s">
        <v>310</v>
      </c>
      <c r="H115" s="148" t="s">
        <v>288</v>
      </c>
    </row>
    <row r="116" customFormat="false" ht="14.5" hidden="false" customHeight="false" outlineLevel="0" collapsed="false">
      <c r="A116" s="152" t="n">
        <v>4</v>
      </c>
      <c r="B116" s="155" t="n">
        <v>1132</v>
      </c>
      <c r="D116" s="154" t="s">
        <v>311</v>
      </c>
      <c r="E116" s="148" t="str">
        <f aca="false">B116&amp;" | "&amp;C116&amp;D116</f>
        <v>1132 | Expert assessment data - E.5</v>
      </c>
      <c r="F116" s="148" t="s">
        <v>312</v>
      </c>
      <c r="H116" s="148" t="s">
        <v>288</v>
      </c>
    </row>
    <row r="117" customFormat="false" ht="14.5" hidden="false" customHeight="false" outlineLevel="0" collapsed="false">
      <c r="A117" s="152" t="n">
        <v>2</v>
      </c>
      <c r="B117" s="155" t="n">
        <v>1200</v>
      </c>
      <c r="D117" s="154" t="s">
        <v>314</v>
      </c>
      <c r="E117" s="148" t="str">
        <f aca="false">B117&amp;" | "&amp;C117&amp;D117</f>
        <v>1200 | Access to marketplace</v>
      </c>
      <c r="F117" s="148" t="s">
        <v>315</v>
      </c>
    </row>
    <row r="118" customFormat="false" ht="14.5" hidden="false" customHeight="false" outlineLevel="0" collapsed="false">
      <c r="A118" s="152" t="n">
        <v>3</v>
      </c>
      <c r="B118" s="155" t="n">
        <v>1210</v>
      </c>
      <c r="C118" s="148" t="s">
        <v>316</v>
      </c>
      <c r="D118" s="154"/>
      <c r="E118" s="148" t="str">
        <f aca="false">B118&amp;" | "&amp;C118&amp;D118</f>
        <v>1210 | Online Access</v>
      </c>
    </row>
    <row r="119" customFormat="false" ht="14.5" hidden="false" customHeight="false" outlineLevel="0" collapsed="false">
      <c r="A119" s="152" t="n">
        <v>4</v>
      </c>
      <c r="B119" s="155" t="n">
        <v>1211</v>
      </c>
      <c r="D119" s="154" t="s">
        <v>317</v>
      </c>
      <c r="E119" s="148" t="str">
        <f aca="false">B119&amp;" | "&amp;C119&amp;D119</f>
        <v>1211 | Individuals using the Internet</v>
      </c>
      <c r="F119" s="148" t="s">
        <v>318</v>
      </c>
      <c r="H119" s="148" t="s">
        <v>320</v>
      </c>
    </row>
    <row r="120" customFormat="false" ht="14.5" hidden="false" customHeight="false" outlineLevel="0" collapsed="false">
      <c r="A120" s="152" t="n">
        <v>3</v>
      </c>
      <c r="B120" s="155" t="n">
        <v>1220</v>
      </c>
      <c r="C120" s="148" t="s">
        <v>323</v>
      </c>
      <c r="D120" s="154"/>
      <c r="E120" s="148" t="str">
        <f aca="false">B120&amp;" | "&amp;C120&amp;D120</f>
        <v>1220 | Access to finance</v>
      </c>
    </row>
    <row r="121" customFormat="false" ht="14.5" hidden="false" customHeight="false" outlineLevel="0" collapsed="false">
      <c r="A121" s="152" t="n">
        <v>4</v>
      </c>
      <c r="B121" s="155" t="n">
        <v>1221</v>
      </c>
      <c r="D121" s="154" t="s">
        <v>324</v>
      </c>
      <c r="E121" s="148" t="str">
        <f aca="false">B121&amp;" | "&amp;C121&amp;D121</f>
        <v>1221 | Financial inclusion</v>
      </c>
      <c r="F121" s="148" t="s">
        <v>325</v>
      </c>
      <c r="H121" s="148" t="s">
        <v>326</v>
      </c>
    </row>
    <row r="122" customFormat="false" ht="14.5" hidden="false" customHeight="false" outlineLevel="0" collapsed="false">
      <c r="A122" s="152" t="n">
        <v>3</v>
      </c>
      <c r="B122" s="155" t="n">
        <v>1230</v>
      </c>
      <c r="C122" s="148" t="s">
        <v>329</v>
      </c>
      <c r="D122" s="154"/>
      <c r="E122" s="148" t="str">
        <f aca="false">B122&amp;" | "&amp;C122&amp;D122</f>
        <v>1230 | Access to healthcare</v>
      </c>
    </row>
    <row r="123" customFormat="false" ht="14.5" hidden="false" customHeight="false" outlineLevel="0" collapsed="false">
      <c r="A123" s="148" t="n">
        <v>4</v>
      </c>
      <c r="B123" s="155" t="n">
        <v>1231</v>
      </c>
      <c r="D123" s="148" t="s">
        <v>330</v>
      </c>
      <c r="E123" s="148" t="str">
        <f aca="false">B123&amp;" | "&amp;C123&amp;D123</f>
        <v>1231 | SDG indicator 1.3.1</v>
      </c>
      <c r="F123" s="148" t="s">
        <v>331</v>
      </c>
      <c r="H123" s="148" t="s">
        <v>332</v>
      </c>
    </row>
    <row r="124" customFormat="false" ht="14.5" hidden="false" customHeight="false" outlineLevel="0" collapsed="false">
      <c r="A124" s="148" t="n">
        <v>3</v>
      </c>
      <c r="B124" s="155" t="n">
        <v>1240</v>
      </c>
      <c r="C124" s="148" t="s">
        <v>336</v>
      </c>
      <c r="E124" s="148" t="str">
        <f aca="false">B124&amp;" | "&amp;C124&amp;D124</f>
        <v>1240 | Public utility access</v>
      </c>
    </row>
    <row r="125" customFormat="false" ht="14.5" hidden="false" customHeight="false" outlineLevel="0" collapsed="false">
      <c r="A125" s="148" t="n">
        <v>4</v>
      </c>
      <c r="B125" s="155" t="n">
        <v>1241</v>
      </c>
      <c r="D125" s="148" t="s">
        <v>337</v>
      </c>
      <c r="E125" s="148" t="str">
        <f aca="false">B125&amp;" | "&amp;C125&amp;D125</f>
        <v>1241 | Access to public services distributed by social group</v>
      </c>
      <c r="F125" s="156" t="s">
        <v>338</v>
      </c>
      <c r="H125" s="148" t="s">
        <v>293</v>
      </c>
    </row>
    <row r="126" customFormat="false" ht="14.5" hidden="false" customHeight="false" outlineLevel="0" collapsed="false">
      <c r="A126" s="148" t="n">
        <v>2</v>
      </c>
      <c r="B126" s="155" t="n">
        <v>1300</v>
      </c>
      <c r="D126" s="148" t="s">
        <v>341</v>
      </c>
      <c r="E126" s="148" t="str">
        <f aca="false">B126&amp;" | "&amp;C126&amp;D126</f>
        <v>1300 | Choice and affordability in the marketplace</v>
      </c>
      <c r="F126" s="148" t="s">
        <v>342</v>
      </c>
    </row>
    <row r="127" customFormat="false" ht="14.5" hidden="false" customHeight="false" outlineLevel="0" collapsed="false">
      <c r="A127" s="148" t="n">
        <v>3</v>
      </c>
      <c r="B127" s="155" t="n">
        <v>1310</v>
      </c>
      <c r="C127" s="148" t="s">
        <v>343</v>
      </c>
      <c r="E127" s="148" t="str">
        <f aca="false">B127&amp;" | "&amp;C127&amp;D127</f>
        <v>1310 | Logistical sophistication</v>
      </c>
    </row>
    <row r="128" customFormat="false" ht="14.5" hidden="false" customHeight="false" outlineLevel="0" collapsed="false">
      <c r="A128" s="148" t="n">
        <v>4</v>
      </c>
      <c r="B128" s="155" t="n">
        <v>1311</v>
      </c>
      <c r="D128" s="148" t="s">
        <v>344</v>
      </c>
      <c r="E128" s="148" t="str">
        <f aca="false">B128&amp;" | "&amp;C128&amp;D128</f>
        <v>1311 | Logistics performance index: Overall (1=low to 5=high)</v>
      </c>
      <c r="F128" s="148" t="s">
        <v>345</v>
      </c>
      <c r="H128" s="148" t="s">
        <v>346</v>
      </c>
    </row>
    <row r="129" customFormat="false" ht="14.5" hidden="false" customHeight="false" outlineLevel="0" collapsed="false">
      <c r="A129" s="148" t="n">
        <v>3</v>
      </c>
      <c r="B129" s="155" t="n">
        <v>1320</v>
      </c>
      <c r="C129" s="148" t="s">
        <v>349</v>
      </c>
      <c r="E129" s="148" t="str">
        <f aca="false">B129&amp;" | "&amp;C129&amp;D129</f>
        <v>1320 | Market environment</v>
      </c>
    </row>
    <row r="130" customFormat="false" ht="14.5" hidden="false" customHeight="false" outlineLevel="0" collapsed="false">
      <c r="A130" s="148" t="n">
        <v>4</v>
      </c>
      <c r="B130" s="155" t="n">
        <v>1321</v>
      </c>
      <c r="D130" s="148" t="s">
        <v>350</v>
      </c>
      <c r="E130" s="148" t="str">
        <f aca="false">B130&amp;" | "&amp;C130&amp;D130</f>
        <v>1321 | Global Enabling Trade Report</v>
      </c>
      <c r="H130" s="148" t="s">
        <v>351</v>
      </c>
    </row>
    <row r="131" customFormat="false" ht="14.5" hidden="false" customHeight="false" outlineLevel="0" collapsed="false">
      <c r="A131" s="148" t="n">
        <v>3</v>
      </c>
      <c r="B131" s="155" t="n">
        <v>1330</v>
      </c>
      <c r="C131" s="148" t="s">
        <v>354</v>
      </c>
      <c r="E131" s="148" t="str">
        <f aca="false">B131&amp;" | "&amp;C131&amp;D131</f>
        <v>1330 | Measures to encourage competition</v>
      </c>
    </row>
    <row r="132" customFormat="false" ht="14.5" hidden="false" customHeight="false" outlineLevel="0" collapsed="false">
      <c r="A132" s="148" t="n">
        <v>4</v>
      </c>
      <c r="B132" s="155" t="n">
        <v>1331</v>
      </c>
      <c r="D132" s="148" t="s">
        <v>355</v>
      </c>
      <c r="E132" s="148" t="str">
        <f aca="false">B132&amp;" | "&amp;C132&amp;D132</f>
        <v>1331 | Expert assessment data - E.2.3</v>
      </c>
      <c r="F132" s="148" t="s">
        <v>356</v>
      </c>
      <c r="H132" s="148" t="s">
        <v>288</v>
      </c>
    </row>
    <row r="133" customFormat="false" ht="14.5" hidden="false" customHeight="false" outlineLevel="0" collapsed="false">
      <c r="A133" s="148" t="n">
        <v>3</v>
      </c>
      <c r="B133" s="155" t="n">
        <v>1340</v>
      </c>
      <c r="C133" s="148" t="s">
        <v>358</v>
      </c>
      <c r="E133" s="148" t="str">
        <f aca="false">B133&amp;" | "&amp;C133&amp;D133</f>
        <v>1340 | Ability of consumers to make choices</v>
      </c>
    </row>
    <row r="134" customFormat="false" ht="14.5" hidden="false" customHeight="false" outlineLevel="0" collapsed="false">
      <c r="A134" s="148" t="n">
        <v>4</v>
      </c>
      <c r="B134" s="155" t="n">
        <v>1341</v>
      </c>
      <c r="D134" s="148" t="s">
        <v>359</v>
      </c>
      <c r="E134" s="148" t="str">
        <f aca="false">B134&amp;" | "&amp;C134&amp;D134</f>
        <v>1341 | Expert assessment data - E.7</v>
      </c>
      <c r="F134" s="148" t="s">
        <v>360</v>
      </c>
      <c r="H134" s="148" t="s">
        <v>288</v>
      </c>
    </row>
    <row r="135" customFormat="false" ht="14.5" hidden="false" customHeight="false" outlineLevel="0" collapsed="false">
      <c r="A135" s="148" t="n">
        <v>1</v>
      </c>
      <c r="B135" s="155" t="n">
        <v>2000</v>
      </c>
      <c r="D135" s="148" t="s">
        <v>362</v>
      </c>
      <c r="E135" s="148" t="str">
        <f aca="false">B135&amp;" | "&amp;C135&amp;D135</f>
        <v>2000 | Mechanisms for Consumer Protection and Enforcement</v>
      </c>
      <c r="F135" s="148" t="s">
        <v>363</v>
      </c>
    </row>
    <row r="136" customFormat="false" ht="14.5" hidden="false" customHeight="false" outlineLevel="0" collapsed="false">
      <c r="A136" s="148" t="n">
        <v>2</v>
      </c>
      <c r="B136" s="155" t="n">
        <v>2100</v>
      </c>
      <c r="D136" s="148" t="s">
        <v>364</v>
      </c>
      <c r="E136" s="148" t="str">
        <f aca="false">B136&amp;" | "&amp;C136&amp;D136</f>
        <v>2100 | Strength and quality of consumer protection mechanisms / measures</v>
      </c>
      <c r="F136" s="148" t="s">
        <v>365</v>
      </c>
    </row>
    <row r="137" customFormat="false" ht="14.5" hidden="false" customHeight="false" outlineLevel="0" collapsed="false">
      <c r="A137" s="148" t="n">
        <v>3</v>
      </c>
      <c r="B137" s="155" t="n">
        <v>2110</v>
      </c>
      <c r="C137" s="148" t="s">
        <v>366</v>
      </c>
      <c r="E137" s="148" t="str">
        <f aca="false">B137&amp;" | "&amp;C137&amp;D137</f>
        <v>2110 | Regulatory quality</v>
      </c>
    </row>
    <row r="138" customFormat="false" ht="14.5" hidden="false" customHeight="false" outlineLevel="0" collapsed="false">
      <c r="A138" s="148" t="n">
        <v>4</v>
      </c>
      <c r="B138" s="155" t="n">
        <v>2111</v>
      </c>
      <c r="D138" s="148" t="s">
        <v>366</v>
      </c>
      <c r="E138" s="148" t="str">
        <f aca="false">B138&amp;" | "&amp;C138&amp;D138</f>
        <v>2111 | Regulatory quality</v>
      </c>
      <c r="F138" s="148" t="s">
        <v>367</v>
      </c>
      <c r="H138" s="148" t="s">
        <v>368</v>
      </c>
    </row>
    <row r="139" customFormat="false" ht="14.5" hidden="false" customHeight="false" outlineLevel="0" collapsed="false">
      <c r="A139" s="148" t="n">
        <v>3</v>
      </c>
      <c r="B139" s="155" t="n">
        <v>2120</v>
      </c>
      <c r="C139" s="148" t="s">
        <v>371</v>
      </c>
      <c r="E139" s="148" t="str">
        <f aca="false">B139&amp;" | "&amp;C139&amp;D139</f>
        <v>2120 | Mechanisms/measures to ensure consumer protection</v>
      </c>
    </row>
    <row r="140" customFormat="false" ht="14.5" hidden="false" customHeight="false" outlineLevel="0" collapsed="false">
      <c r="A140" s="148" t="n">
        <v>4</v>
      </c>
      <c r="B140" s="155" t="n">
        <v>2121</v>
      </c>
      <c r="D140" s="148" t="s">
        <v>372</v>
      </c>
      <c r="E140" s="148" t="str">
        <f aca="false">B140&amp;" | "&amp;C140&amp;D140</f>
        <v>2121 | Law on consumer protection</v>
      </c>
      <c r="H140" s="148" t="s">
        <v>374</v>
      </c>
    </row>
    <row r="141" customFormat="false" ht="14.5" hidden="false" customHeight="false" outlineLevel="0" collapsed="false">
      <c r="A141" s="148" t="n">
        <v>4</v>
      </c>
      <c r="B141" s="155" t="n">
        <v>2122</v>
      </c>
      <c r="D141" s="148" t="s">
        <v>377</v>
      </c>
      <c r="E141" s="148" t="str">
        <f aca="false">B141&amp;" | "&amp;C141&amp;D141</f>
        <v>2122 | Expert assessment data - C.1</v>
      </c>
      <c r="F141" s="148" t="s">
        <v>378</v>
      </c>
      <c r="H141" s="148" t="s">
        <v>288</v>
      </c>
    </row>
    <row r="142" customFormat="false" ht="14.5" hidden="false" customHeight="false" outlineLevel="0" collapsed="false">
      <c r="A142" s="148" t="n">
        <v>3</v>
      </c>
      <c r="B142" s="155" t="n">
        <v>2130</v>
      </c>
      <c r="C142" s="148" t="s">
        <v>380</v>
      </c>
      <c r="E142" s="148" t="str">
        <f aca="false">B142&amp;" | "&amp;C142&amp;D142</f>
        <v>2130 | Active consumer protection authorities/agencies</v>
      </c>
    </row>
    <row r="143" customFormat="false" ht="14.5" hidden="false" customHeight="false" outlineLevel="0" collapsed="false">
      <c r="A143" s="148" t="n">
        <v>4</v>
      </c>
      <c r="B143" s="155" t="n">
        <v>2131</v>
      </c>
      <c r="D143" s="148" t="s">
        <v>381</v>
      </c>
      <c r="E143" s="148" t="str">
        <f aca="false">B143&amp;" | "&amp;C143&amp;D143</f>
        <v>2131 | Particpation in ICPEN</v>
      </c>
      <c r="H143" s="148" t="s">
        <v>383</v>
      </c>
    </row>
    <row r="144" customFormat="false" ht="14.5" hidden="false" customHeight="false" outlineLevel="0" collapsed="false">
      <c r="A144" s="148" t="n">
        <v>4</v>
      </c>
      <c r="B144" s="155" t="n">
        <v>2132</v>
      </c>
      <c r="D144" s="148" t="s">
        <v>386</v>
      </c>
      <c r="E144" s="148" t="str">
        <f aca="false">B144&amp;" | "&amp;C144&amp;D144</f>
        <v>2132 | Countries that have a designated consumer protection contact point</v>
      </c>
      <c r="H144" s="148" t="s">
        <v>374</v>
      </c>
    </row>
    <row r="145" customFormat="false" ht="14.5" hidden="false" customHeight="false" outlineLevel="0" collapsed="false">
      <c r="A145" s="148" t="n">
        <v>4</v>
      </c>
      <c r="B145" s="155" t="n">
        <v>2133</v>
      </c>
      <c r="D145" s="148" t="s">
        <v>389</v>
      </c>
      <c r="E145" s="148" t="str">
        <f aca="false">B145&amp;" | "&amp;C145&amp;D145</f>
        <v>2133 | Countries with a main consumer protection authority/agency</v>
      </c>
      <c r="H145" s="148" t="s">
        <v>374</v>
      </c>
    </row>
    <row r="146" customFormat="false" ht="14.5" hidden="false" customHeight="false" outlineLevel="0" collapsed="false">
      <c r="A146" s="148" t="n">
        <v>3</v>
      </c>
      <c r="B146" s="155" t="n">
        <v>2140</v>
      </c>
      <c r="C146" s="148" t="s">
        <v>391</v>
      </c>
      <c r="E146" s="148" t="str">
        <f aca="false">B146&amp;" | "&amp;C146&amp;D146</f>
        <v>2140 | Satisfaction with consumer protection mechanisms</v>
      </c>
    </row>
    <row r="147" customFormat="false" ht="14.5" hidden="false" customHeight="false" outlineLevel="0" collapsed="false">
      <c r="A147" s="148" t="n">
        <v>4</v>
      </c>
      <c r="B147" s="155" t="n">
        <v>2141</v>
      </c>
      <c r="D147" s="148" t="s">
        <v>392</v>
      </c>
      <c r="E147" s="148" t="str">
        <f aca="false">B147&amp;" | "&amp;C147&amp;D147</f>
        <v>2141 | Expert assessment data - C.3.2</v>
      </c>
      <c r="F147" s="148" t="s">
        <v>393</v>
      </c>
      <c r="H147" s="148" t="s">
        <v>288</v>
      </c>
    </row>
    <row r="148" customFormat="false" ht="14.5" hidden="false" customHeight="false" outlineLevel="0" collapsed="false">
      <c r="A148" s="148" t="n">
        <v>4</v>
      </c>
      <c r="B148" s="155" t="n">
        <v>2142</v>
      </c>
      <c r="D148" s="148" t="s">
        <v>395</v>
      </c>
      <c r="E148" s="148" t="str">
        <f aca="false">B148&amp;" | "&amp;C148&amp;D148</f>
        <v>2142 | Expert assessment data - C.3.5</v>
      </c>
      <c r="F148" s="148" t="s">
        <v>396</v>
      </c>
      <c r="H148" s="148" t="s">
        <v>288</v>
      </c>
    </row>
    <row r="149" customFormat="false" ht="14.5" hidden="false" customHeight="false" outlineLevel="0" collapsed="false">
      <c r="A149" s="148" t="n">
        <v>4</v>
      </c>
      <c r="B149" s="155" t="n">
        <v>2143</v>
      </c>
      <c r="D149" s="148" t="s">
        <v>397</v>
      </c>
      <c r="E149" s="148" t="str">
        <f aca="false">B149&amp;" | "&amp;C149&amp;D149</f>
        <v>2143 | Expert assessment data - C.3.7</v>
      </c>
      <c r="F149" s="148" t="s">
        <v>398</v>
      </c>
      <c r="H149" s="148" t="s">
        <v>288</v>
      </c>
    </row>
    <row r="150" customFormat="false" ht="14.5" hidden="false" customHeight="false" outlineLevel="0" collapsed="false">
      <c r="A150" s="148" t="n">
        <v>2</v>
      </c>
      <c r="B150" s="155" t="n">
        <v>2200</v>
      </c>
      <c r="D150" s="148" t="s">
        <v>399</v>
      </c>
      <c r="E150" s="148" t="str">
        <f aca="false">B150&amp;" | "&amp;C150&amp;D150</f>
        <v>2200 | National involvment in the development of international standards</v>
      </c>
      <c r="F150" s="148" t="s">
        <v>400</v>
      </c>
    </row>
    <row r="151" customFormat="false" ht="14.5" hidden="false" customHeight="false" outlineLevel="0" collapsed="false">
      <c r="A151" s="148" t="n">
        <v>3</v>
      </c>
      <c r="B151" s="155" t="n">
        <v>2210</v>
      </c>
      <c r="C151" s="148" t="s">
        <v>401</v>
      </c>
      <c r="E151" s="148" t="str">
        <f aca="false">B151&amp;" | "&amp;C151&amp;D151</f>
        <v>2210 | Membership level with ISO</v>
      </c>
    </row>
    <row r="152" customFormat="false" ht="14.5" hidden="false" customHeight="false" outlineLevel="0" collapsed="false">
      <c r="A152" s="148" t="n">
        <v>4</v>
      </c>
      <c r="B152" s="155" t="n">
        <v>2211</v>
      </c>
      <c r="D152" s="148" t="s">
        <v>402</v>
      </c>
      <c r="E152" s="148" t="str">
        <f aca="false">B152&amp;" | "&amp;C152&amp;D152</f>
        <v>2211 | Type of ISO membership</v>
      </c>
      <c r="H152" s="148" t="s">
        <v>403</v>
      </c>
    </row>
    <row r="153" customFormat="false" ht="14.5" hidden="false" customHeight="false" outlineLevel="0" collapsed="false">
      <c r="A153" s="148" t="n">
        <v>4</v>
      </c>
      <c r="B153" s="155" t="n">
        <v>2212</v>
      </c>
      <c r="D153" s="148" t="s">
        <v>406</v>
      </c>
      <c r="E153" s="148" t="str">
        <f aca="false">B153&amp;" | "&amp;C153&amp;D153</f>
        <v>2212 | COPOLCO membership</v>
      </c>
      <c r="H153" s="148" t="s">
        <v>403</v>
      </c>
    </row>
    <row r="154" customFormat="false" ht="14.5" hidden="false" customHeight="false" outlineLevel="0" collapsed="false">
      <c r="A154" s="148" t="n">
        <v>3</v>
      </c>
      <c r="B154" s="155" t="n">
        <v>2220</v>
      </c>
      <c r="C154" s="148" t="s">
        <v>409</v>
      </c>
      <c r="E154" s="148" t="str">
        <f aca="false">B154&amp;" | "&amp;C154&amp;D154</f>
        <v>2220 | Development of standards on key consumer issues</v>
      </c>
    </row>
    <row r="155" customFormat="false" ht="14.5" hidden="false" customHeight="false" outlineLevel="0" collapsed="false">
      <c r="A155" s="148" t="n">
        <v>4</v>
      </c>
      <c r="B155" s="155" t="n">
        <v>2221</v>
      </c>
      <c r="D155" s="148" t="s">
        <v>410</v>
      </c>
      <c r="E155" s="148" t="str">
        <f aca="false">B155&amp;" | "&amp;C155&amp;D155</f>
        <v>2221 | Levels of participation in ISO's committee on financial services</v>
      </c>
      <c r="H155" s="148" t="s">
        <v>403</v>
      </c>
    </row>
    <row r="156" customFormat="false" ht="14.5" hidden="false" customHeight="false" outlineLevel="0" collapsed="false">
      <c r="A156" s="148" t="n">
        <v>4</v>
      </c>
      <c r="B156" s="155" t="n">
        <v>2222</v>
      </c>
      <c r="D156" s="148" t="s">
        <v>412</v>
      </c>
      <c r="E156" s="148" t="str">
        <f aca="false">B156&amp;" | "&amp;C156&amp;D156</f>
        <v>2222 | Levels of participation in ISO's committee on food products</v>
      </c>
      <c r="H156" s="148" t="s">
        <v>403</v>
      </c>
    </row>
    <row r="157" customFormat="false" ht="14.5" hidden="false" customHeight="false" outlineLevel="0" collapsed="false">
      <c r="A157" s="148" t="n">
        <v>4</v>
      </c>
      <c r="B157" s="155" t="n">
        <v>2223</v>
      </c>
      <c r="D157" s="148" t="s">
        <v>414</v>
      </c>
      <c r="E157" s="148" t="str">
        <f aca="false">B157&amp;" | "&amp;C157&amp;D157</f>
        <v>2223 | Levels of participation in ISO's committee on safety as toys (proxy for product safety)</v>
      </c>
      <c r="H157" s="148" t="s">
        <v>403</v>
      </c>
    </row>
    <row r="158" customFormat="false" ht="14.5" hidden="false" customHeight="false" outlineLevel="0" collapsed="false">
      <c r="A158" s="148" t="n">
        <v>3</v>
      </c>
      <c r="B158" s="155" t="n">
        <v>2230</v>
      </c>
      <c r="C158" s="148" t="s">
        <v>416</v>
      </c>
      <c r="E158" s="148" t="str">
        <f aca="false">B158&amp;" | "&amp;C158&amp;D158</f>
        <v>2230 | Development of standards on vulnerable consumers</v>
      </c>
    </row>
    <row r="159" customFormat="false" ht="14.5" hidden="false" customHeight="false" outlineLevel="0" collapsed="false">
      <c r="A159" s="148" t="n">
        <v>4</v>
      </c>
      <c r="B159" s="155" t="n">
        <v>2231</v>
      </c>
      <c r="D159" s="148" t="s">
        <v>417</v>
      </c>
      <c r="E159" s="148" t="str">
        <f aca="false">B159&amp;" | "&amp;C159&amp;D159</f>
        <v>2231 | Levels of participation in ISO's committee on vulnerable consumers</v>
      </c>
      <c r="H159" s="148" t="s">
        <v>403</v>
      </c>
    </row>
    <row r="160" customFormat="false" ht="14.5" hidden="false" customHeight="false" outlineLevel="0" collapsed="false">
      <c r="A160" s="148" t="n">
        <v>2</v>
      </c>
      <c r="B160" s="155" t="n">
        <v>2300</v>
      </c>
      <c r="D160" s="148" t="s">
        <v>419</v>
      </c>
      <c r="E160" s="148" t="str">
        <f aca="false">B160&amp;" | "&amp;C160&amp;D160</f>
        <v>2300 | Enforcement and access to justice</v>
      </c>
      <c r="F160" s="148" t="s">
        <v>420</v>
      </c>
    </row>
    <row r="161" customFormat="false" ht="14.5" hidden="false" customHeight="false" outlineLevel="0" collapsed="false">
      <c r="A161" s="148" t="n">
        <v>3</v>
      </c>
      <c r="B161" s="155" t="n">
        <v>2310</v>
      </c>
      <c r="C161" s="148" t="s">
        <v>421</v>
      </c>
      <c r="E161" s="148" t="str">
        <f aca="false">B161&amp;" | "&amp;C161&amp;D161</f>
        <v>2310 | Strength of enforcement</v>
      </c>
    </row>
    <row r="162" customFormat="false" ht="14.5" hidden="false" customHeight="false" outlineLevel="0" collapsed="false">
      <c r="A162" s="148" t="n">
        <v>4</v>
      </c>
      <c r="B162" s="155" t="n">
        <v>2311</v>
      </c>
      <c r="D162" s="148" t="s">
        <v>422</v>
      </c>
      <c r="E162" s="148" t="str">
        <f aca="false">B162&amp;" | "&amp;C162&amp;D162</f>
        <v>2311 | Expert assessment data - C.4</v>
      </c>
      <c r="F162" s="148" t="s">
        <v>423</v>
      </c>
      <c r="H162" s="148" t="s">
        <v>424</v>
      </c>
    </row>
    <row r="163" customFormat="false" ht="14.5" hidden="false" customHeight="false" outlineLevel="0" collapsed="false">
      <c r="A163" s="148" t="n">
        <v>4</v>
      </c>
      <c r="B163" s="155" t="n">
        <v>2312</v>
      </c>
      <c r="D163" s="148" t="s">
        <v>425</v>
      </c>
      <c r="E163" s="148" t="str">
        <f aca="false">B163&amp;" | "&amp;C163&amp;D163</f>
        <v>2312 | Expert assessment data - C.3.12</v>
      </c>
      <c r="F163" s="148" t="s">
        <v>426</v>
      </c>
      <c r="H163" s="148" t="s">
        <v>288</v>
      </c>
    </row>
    <row r="164" customFormat="false" ht="14.5" hidden="false" customHeight="false" outlineLevel="0" collapsed="false">
      <c r="A164" s="148" t="n">
        <v>4</v>
      </c>
      <c r="B164" s="155" t="n">
        <v>2313</v>
      </c>
      <c r="D164" s="148" t="s">
        <v>427</v>
      </c>
      <c r="E164" s="148" t="str">
        <f aca="false">B164&amp;" | "&amp;C164&amp;D164</f>
        <v>2313 | Expert assessment data - C.3.15</v>
      </c>
      <c r="F164" s="148" t="s">
        <v>428</v>
      </c>
      <c r="H164" s="148" t="s">
        <v>288</v>
      </c>
    </row>
    <row r="165" customFormat="false" ht="14.5" hidden="false" customHeight="false" outlineLevel="0" collapsed="false">
      <c r="A165" s="148" t="n">
        <v>3</v>
      </c>
      <c r="B165" s="155" t="n">
        <v>2320</v>
      </c>
      <c r="C165" s="148" t="s">
        <v>429</v>
      </c>
      <c r="E165" s="148" t="str">
        <f aca="false">B165&amp;" | "&amp;C165&amp;D165</f>
        <v>2320 | Cost and time of redress in courts</v>
      </c>
    </row>
    <row r="166" customFormat="false" ht="14.5" hidden="false" customHeight="false" outlineLevel="0" collapsed="false">
      <c r="A166" s="148" t="n">
        <v>4</v>
      </c>
      <c r="B166" s="155" t="n">
        <v>2321</v>
      </c>
      <c r="D166" s="148" t="s">
        <v>430</v>
      </c>
      <c r="E166" s="148" t="str">
        <f aca="false">B166&amp;" | "&amp;C166&amp;D166</f>
        <v>2321 | Cost of Enforcing a Contract</v>
      </c>
      <c r="F166" s="148" t="s">
        <v>431</v>
      </c>
      <c r="H166" s="148" t="s">
        <v>432</v>
      </c>
    </row>
    <row r="167" customFormat="false" ht="14.5" hidden="false" customHeight="false" outlineLevel="0" collapsed="false">
      <c r="A167" s="148" t="n">
        <v>4</v>
      </c>
      <c r="B167" s="155" t="n">
        <v>2323</v>
      </c>
      <c r="D167" s="148" t="s">
        <v>436</v>
      </c>
      <c r="E167" s="148" t="str">
        <f aca="false">B167&amp;" | "&amp;C167&amp;D167</f>
        <v>2323 | Enforcing contracts: Time</v>
      </c>
      <c r="F167" s="148" t="s">
        <v>437</v>
      </c>
      <c r="H167" s="148" t="s">
        <v>432</v>
      </c>
    </row>
    <row r="168" customFormat="false" ht="15.5" hidden="false" customHeight="false" outlineLevel="0" collapsed="false">
      <c r="A168" s="118" t="n">
        <v>3</v>
      </c>
      <c r="B168" s="155" t="n">
        <v>2330</v>
      </c>
      <c r="C168" s="118" t="s">
        <v>440</v>
      </c>
      <c r="D168" s="135"/>
      <c r="E168" s="148" t="str">
        <f aca="false">B168&amp;" | "&amp;C168&amp;D168</f>
        <v>2330 | Facilitation of Justice</v>
      </c>
    </row>
    <row r="169" customFormat="false" ht="15.5" hidden="false" customHeight="false" outlineLevel="0" collapsed="false">
      <c r="A169" s="118" t="n">
        <v>4</v>
      </c>
      <c r="B169" s="155" t="n">
        <v>2331</v>
      </c>
      <c r="C169" s="118"/>
      <c r="D169" s="148" t="s">
        <v>441</v>
      </c>
      <c r="E169" s="148" t="str">
        <f aca="false">B169&amp;" | "&amp;C169&amp;D169</f>
        <v>2331 | Worldwide Governance Index</v>
      </c>
    </row>
    <row r="170" customFormat="false" ht="15.5" hidden="false" customHeight="false" outlineLevel="0" collapsed="false">
      <c r="A170" s="118" t="n">
        <v>4</v>
      </c>
      <c r="B170" s="155" t="n">
        <v>2332</v>
      </c>
      <c r="C170" s="118"/>
      <c r="D170" s="148" t="s">
        <v>445</v>
      </c>
      <c r="E170" s="148" t="str">
        <f aca="false">B170&amp;" | "&amp;C170&amp;D170</f>
        <v>2332 | Rule of Law Index</v>
      </c>
    </row>
    <row r="171" customFormat="false" ht="14.5" hidden="false" customHeight="false" outlineLevel="0" collapsed="false">
      <c r="A171" s="148" t="n">
        <v>4</v>
      </c>
      <c r="B171" s="155" t="n">
        <v>2333</v>
      </c>
      <c r="D171" s="148" t="s">
        <v>448</v>
      </c>
      <c r="E171" s="148" t="str">
        <f aca="false">B171&amp;" | "&amp;C171&amp;D171</f>
        <v>2333 | Membership of International Ombudsman Institute</v>
      </c>
      <c r="F171" s="148" t="s">
        <v>449</v>
      </c>
      <c r="H171" s="148" t="s">
        <v>450</v>
      </c>
    </row>
    <row r="172" customFormat="false" ht="14.5" hidden="false" customHeight="false" outlineLevel="0" collapsed="false">
      <c r="A172" s="148" t="n">
        <v>4</v>
      </c>
      <c r="B172" s="155" t="n">
        <v>2334</v>
      </c>
      <c r="D172" s="148" t="s">
        <v>453</v>
      </c>
      <c r="E172" s="148" t="str">
        <f aca="false">B172&amp;" | "&amp;C172&amp;D172</f>
        <v>2334 | Expert assessment data - E.3</v>
      </c>
      <c r="F172" s="148" t="s">
        <v>454</v>
      </c>
      <c r="H172" s="148" t="s">
        <v>288</v>
      </c>
    </row>
    <row r="173" customFormat="false" ht="14.5" hidden="false" customHeight="false" outlineLevel="0" collapsed="false">
      <c r="A173" s="148" t="n">
        <v>1</v>
      </c>
      <c r="B173" s="155" t="n">
        <v>3000</v>
      </c>
      <c r="D173" s="148" t="s">
        <v>641</v>
      </c>
      <c r="E173" s="148" t="str">
        <f aca="false">B173&amp;" | "&amp;C173&amp;D173</f>
        <v>3000 | Consumer knowledge</v>
      </c>
      <c r="F173" s="148" t="s">
        <v>456</v>
      </c>
    </row>
    <row r="174" customFormat="false" ht="14.5" hidden="false" customHeight="false" outlineLevel="0" collapsed="false">
      <c r="A174" s="148" t="n">
        <v>2</v>
      </c>
      <c r="B174" s="155" t="n">
        <v>3100</v>
      </c>
      <c r="D174" s="148" t="s">
        <v>457</v>
      </c>
      <c r="E174" s="148" t="str">
        <f aca="false">B174&amp;" | "&amp;C174&amp;D174</f>
        <v>3100 | Consumer education &amp; skills</v>
      </c>
      <c r="F174" s="148" t="s">
        <v>458</v>
      </c>
    </row>
    <row r="175" customFormat="false" ht="14.5" hidden="false" customHeight="false" outlineLevel="0" collapsed="false">
      <c r="A175" s="148" t="n">
        <v>3</v>
      </c>
      <c r="B175" s="155" t="n">
        <v>3110</v>
      </c>
      <c r="C175" s="148" t="s">
        <v>459</v>
      </c>
      <c r="E175" s="148" t="str">
        <f aca="false">B175&amp;" | "&amp;C175&amp;D175</f>
        <v>3110 | Quality of education system</v>
      </c>
    </row>
    <row r="176" customFormat="false" ht="14.5" hidden="false" customHeight="false" outlineLevel="0" collapsed="false">
      <c r="A176" s="148" t="n">
        <v>4</v>
      </c>
      <c r="B176" s="155" t="n">
        <v>3111</v>
      </c>
      <c r="D176" s="148" t="s">
        <v>459</v>
      </c>
      <c r="E176" s="148" t="str">
        <f aca="false">B176&amp;" | "&amp;C176&amp;D176</f>
        <v>3111 | Quality of education system</v>
      </c>
      <c r="H176" s="148" t="s">
        <v>460</v>
      </c>
    </row>
    <row r="177" customFormat="false" ht="14.5" hidden="false" customHeight="false" outlineLevel="0" collapsed="false">
      <c r="A177" s="148" t="n">
        <v>3</v>
      </c>
      <c r="B177" s="155" t="n">
        <v>3120</v>
      </c>
      <c r="C177" s="148" t="s">
        <v>464</v>
      </c>
      <c r="E177" s="148" t="str">
        <f aca="false">B177&amp;" | "&amp;C177&amp;D177</f>
        <v>3120 | Mechanisms for consumer rights education</v>
      </c>
    </row>
    <row r="178" customFormat="false" ht="14.5" hidden="false" customHeight="false" outlineLevel="0" collapsed="false">
      <c r="A178" s="148" t="n">
        <v>4</v>
      </c>
      <c r="B178" s="155" t="n">
        <v>3121</v>
      </c>
      <c r="D178" s="148" t="s">
        <v>465</v>
      </c>
      <c r="E178" s="148" t="str">
        <f aca="false">B178&amp;" | "&amp;C178&amp;D178</f>
        <v>3121 | Expert assessment data - E.4</v>
      </c>
      <c r="F178" s="148" t="s">
        <v>466</v>
      </c>
      <c r="H178" s="148" t="s">
        <v>288</v>
      </c>
    </row>
    <row r="179" customFormat="false" ht="14.5" hidden="false" customHeight="false" outlineLevel="0" collapsed="false">
      <c r="A179" s="148" t="n">
        <v>3</v>
      </c>
      <c r="B179" s="155" t="n">
        <v>3130</v>
      </c>
      <c r="C179" s="148" t="s">
        <v>467</v>
      </c>
      <c r="E179" s="148" t="str">
        <f aca="false">B179&amp;" | "&amp;C179&amp;D179</f>
        <v>3130 | Consumer rights education in higher education</v>
      </c>
    </row>
    <row r="180" customFormat="false" ht="14.5" hidden="false" customHeight="false" outlineLevel="0" collapsed="false">
      <c r="A180" s="148" t="n">
        <v>4</v>
      </c>
      <c r="B180" s="155" t="n">
        <v>3131</v>
      </c>
      <c r="D180" s="148" t="s">
        <v>468</v>
      </c>
      <c r="E180" s="148" t="str">
        <f aca="false">B180&amp;" | "&amp;C180&amp;D180</f>
        <v>3131 | Expert assessment data - E.4.9</v>
      </c>
      <c r="F180" s="148" t="s">
        <v>469</v>
      </c>
      <c r="H180" s="148" t="s">
        <v>288</v>
      </c>
    </row>
    <row r="181" customFormat="false" ht="14.5" hidden="false" customHeight="false" outlineLevel="0" collapsed="false">
      <c r="A181" s="148" t="n">
        <v>3</v>
      </c>
      <c r="B181" s="155" t="n">
        <v>3140</v>
      </c>
      <c r="C181" s="148" t="s">
        <v>470</v>
      </c>
      <c r="E181" s="148" t="str">
        <f aca="false">B181&amp;" | "&amp;C181&amp;D181</f>
        <v>3140 | Buyer sophistication</v>
      </c>
    </row>
    <row r="182" customFormat="false" ht="14.5" hidden="false" customHeight="false" outlineLevel="0" collapsed="false">
      <c r="A182" s="148" t="n">
        <v>4</v>
      </c>
      <c r="B182" s="155" t="n">
        <v>3141</v>
      </c>
      <c r="D182" s="148" t="s">
        <v>470</v>
      </c>
      <c r="E182" s="148" t="str">
        <f aca="false">B182&amp;" | "&amp;C182&amp;D182</f>
        <v>3141 | Buyer sophistication</v>
      </c>
      <c r="F182" s="148" t="s">
        <v>471</v>
      </c>
      <c r="H182" s="148" t="s">
        <v>473</v>
      </c>
    </row>
    <row r="183" customFormat="false" ht="14.5" hidden="false" customHeight="false" outlineLevel="0" collapsed="false">
      <c r="A183" s="148" t="n">
        <v>2</v>
      </c>
      <c r="B183" s="155" t="n">
        <v>3200</v>
      </c>
      <c r="D183" s="148" t="s">
        <v>476</v>
      </c>
      <c r="E183" s="148" t="str">
        <f aca="false">B183&amp;" | "&amp;C183&amp;D183</f>
        <v>3200 | Available and quality consumer information</v>
      </c>
      <c r="F183" s="148" t="s">
        <v>477</v>
      </c>
    </row>
    <row r="184" customFormat="false" ht="14.5" hidden="false" customHeight="false" outlineLevel="0" collapsed="false">
      <c r="A184" s="148" t="n">
        <v>3</v>
      </c>
      <c r="B184" s="155" t="n">
        <v>3210</v>
      </c>
      <c r="C184" s="148" t="s">
        <v>478</v>
      </c>
      <c r="E184" s="148" t="str">
        <f aca="false">B184&amp;" | "&amp;C184&amp;D184</f>
        <v>3210 | Funding for consumer information</v>
      </c>
    </row>
    <row r="185" customFormat="false" ht="14.5" hidden="false" customHeight="false" outlineLevel="0" collapsed="false">
      <c r="A185" s="148" t="n">
        <v>4</v>
      </c>
      <c r="B185" s="155" t="n">
        <v>3211</v>
      </c>
      <c r="D185" s="148" t="s">
        <v>479</v>
      </c>
      <c r="E185" s="148" t="str">
        <f aca="false">B185&amp;" | "&amp;C185&amp;D185</f>
        <v>3211 | Expert assessment data - E.4.1</v>
      </c>
      <c r="F185" s="148" t="s">
        <v>480</v>
      </c>
      <c r="H185" s="148" t="s">
        <v>288</v>
      </c>
    </row>
    <row r="186" customFormat="false" ht="14.5" hidden="false" customHeight="false" outlineLevel="0" collapsed="false">
      <c r="A186" s="148" t="n">
        <v>4</v>
      </c>
      <c r="B186" s="155" t="n">
        <v>3212</v>
      </c>
      <c r="D186" s="148" t="s">
        <v>481</v>
      </c>
      <c r="E186" s="148" t="str">
        <f aca="false">B186&amp;" | "&amp;C186&amp;D186</f>
        <v>3212 | Expert assessment data - E.4.2</v>
      </c>
      <c r="F186" s="148" t="s">
        <v>482</v>
      </c>
      <c r="H186" s="148" t="s">
        <v>288</v>
      </c>
    </row>
    <row r="187" customFormat="false" ht="14.5" hidden="false" customHeight="false" outlineLevel="0" collapsed="false">
      <c r="A187" s="148" t="n">
        <v>3</v>
      </c>
      <c r="B187" s="155" t="n">
        <v>3220</v>
      </c>
      <c r="C187" s="148" t="s">
        <v>483</v>
      </c>
      <c r="E187" s="148" t="str">
        <f aca="false">B187&amp;" | "&amp;C187&amp;D187</f>
        <v>3220 | Mechanisms for consumer information</v>
      </c>
    </row>
    <row r="188" customFormat="false" ht="14.5" hidden="false" customHeight="false" outlineLevel="0" collapsed="false">
      <c r="A188" s="148" t="n">
        <v>4</v>
      </c>
      <c r="B188" s="155" t="n">
        <v>3221</v>
      </c>
      <c r="D188" s="148" t="s">
        <v>484</v>
      </c>
      <c r="E188" s="148" t="str">
        <f aca="false">B188&amp;" | "&amp;C188&amp;D188</f>
        <v>3221 | Expert assessment data - E.1</v>
      </c>
      <c r="F188" s="148" t="s">
        <v>485</v>
      </c>
      <c r="H188" s="148" t="s">
        <v>288</v>
      </c>
    </row>
    <row r="189" customFormat="false" ht="14.5" hidden="false" customHeight="false" outlineLevel="0" collapsed="false">
      <c r="A189" s="148" t="n">
        <v>4</v>
      </c>
      <c r="B189" s="155" t="n">
        <v>3222</v>
      </c>
      <c r="D189" s="148" t="s">
        <v>486</v>
      </c>
      <c r="E189" s="148" t="str">
        <f aca="false">B189&amp;" | "&amp;C189&amp;D189</f>
        <v>3222 | SDG Indicator 16.10.2</v>
      </c>
      <c r="F189" s="148" t="s">
        <v>487</v>
      </c>
      <c r="H189" s="148" t="s">
        <v>332</v>
      </c>
    </row>
    <row r="190" customFormat="false" ht="14.5" hidden="false" customHeight="false" outlineLevel="0" collapsed="false">
      <c r="A190" s="148" t="n">
        <v>3</v>
      </c>
      <c r="B190" s="155" t="n">
        <v>3230</v>
      </c>
      <c r="C190" s="148" t="s">
        <v>490</v>
      </c>
      <c r="E190" s="148" t="str">
        <f aca="false">B190&amp;" | "&amp;C190&amp;D190</f>
        <v>3230 | Consumer information programmes</v>
      </c>
    </row>
    <row r="191" customFormat="false" ht="14.5" hidden="false" customHeight="false" outlineLevel="0" collapsed="false">
      <c r="A191" s="148" t="n">
        <v>4</v>
      </c>
      <c r="B191" s="155" t="n">
        <v>3231</v>
      </c>
      <c r="D191" s="148" t="s">
        <v>491</v>
      </c>
      <c r="E191" s="148" t="str">
        <f aca="false">B191&amp;" | "&amp;C191&amp;D191</f>
        <v>3231 | Expert assessment data - D.4.1</v>
      </c>
      <c r="F191" s="148" t="s">
        <v>492</v>
      </c>
      <c r="H191" s="148" t="s">
        <v>288</v>
      </c>
    </row>
    <row r="192" customFormat="false" ht="14.5" hidden="false" customHeight="false" outlineLevel="0" collapsed="false">
      <c r="A192" s="148" t="n">
        <v>4</v>
      </c>
      <c r="B192" s="155" t="n">
        <v>3232</v>
      </c>
      <c r="D192" s="148" t="s">
        <v>493</v>
      </c>
      <c r="E192" s="148" t="str">
        <f aca="false">B192&amp;" | "&amp;C192&amp;D192</f>
        <v>3232 | Expert assessment data - D.3.15</v>
      </c>
      <c r="F192" s="148" t="s">
        <v>494</v>
      </c>
      <c r="H192" s="148" t="s">
        <v>288</v>
      </c>
    </row>
    <row r="193" customFormat="false" ht="14.5" hidden="false" customHeight="false" outlineLevel="0" collapsed="false">
      <c r="A193" s="148" t="n">
        <v>3</v>
      </c>
      <c r="B193" s="155" t="n">
        <v>3240</v>
      </c>
      <c r="C193" s="148" t="s">
        <v>495</v>
      </c>
      <c r="E193" s="148" t="str">
        <f aca="false">B193&amp;" | "&amp;C193&amp;D193</f>
        <v>3240 | Satisfaction with labelling requirements</v>
      </c>
    </row>
    <row r="194" customFormat="false" ht="14.5" hidden="false" customHeight="false" outlineLevel="0" collapsed="false">
      <c r="A194" s="148" t="n">
        <v>4</v>
      </c>
      <c r="B194" s="155" t="n">
        <v>3241</v>
      </c>
      <c r="D194" s="148" t="s">
        <v>496</v>
      </c>
      <c r="E194" s="148" t="str">
        <f aca="false">B194&amp;" | "&amp;C194&amp;D194</f>
        <v>3241 | Expert assessment data - C.3.18</v>
      </c>
      <c r="F194" s="148" t="s">
        <v>497</v>
      </c>
      <c r="H194" s="148" t="s">
        <v>288</v>
      </c>
    </row>
    <row r="195" customFormat="false" ht="14.5" hidden="false" customHeight="false" outlineLevel="0" collapsed="false">
      <c r="A195" s="148" t="n">
        <v>1</v>
      </c>
      <c r="B195" s="155" t="n">
        <v>4000</v>
      </c>
      <c r="D195" s="148" t="s">
        <v>642</v>
      </c>
      <c r="E195" s="148" t="str">
        <f aca="false">B195&amp;" | "&amp;C195&amp;D195</f>
        <v>4000 | Sustainability for consumers</v>
      </c>
      <c r="F195" s="148" t="s">
        <v>499</v>
      </c>
    </row>
    <row r="196" customFormat="false" ht="14.5" hidden="false" customHeight="false" outlineLevel="0" collapsed="false">
      <c r="A196" s="148" t="n">
        <v>2</v>
      </c>
      <c r="B196" s="155" t="n">
        <v>4100</v>
      </c>
      <c r="D196" s="148" t="s">
        <v>500</v>
      </c>
      <c r="E196" s="148" t="str">
        <f aca="false">B196&amp;" | "&amp;C196&amp;D196</f>
        <v>4100 | National / international sustainability engagement</v>
      </c>
      <c r="F196" s="148" t="s">
        <v>501</v>
      </c>
    </row>
    <row r="197" customFormat="false" ht="14.5" hidden="false" customHeight="false" outlineLevel="0" collapsed="false">
      <c r="A197" s="148" t="n">
        <v>3</v>
      </c>
      <c r="B197" s="155" t="n">
        <v>4110</v>
      </c>
      <c r="C197" s="148" t="s">
        <v>502</v>
      </c>
      <c r="E197" s="148" t="str">
        <f aca="false">B197&amp;" | "&amp;C197&amp;D197</f>
        <v>4110 | Internationl political engagement</v>
      </c>
    </row>
    <row r="198" customFormat="false" ht="14.5" hidden="false" customHeight="false" outlineLevel="0" collapsed="false">
      <c r="A198" s="148" t="n">
        <v>4</v>
      </c>
      <c r="B198" s="155" t="n">
        <v>4111</v>
      </c>
      <c r="D198" s="148" t="s">
        <v>503</v>
      </c>
      <c r="E198" s="148" t="str">
        <f aca="false">B198&amp;" | "&amp;C198&amp;D198</f>
        <v>4111 | Number of environment-related treaties signed</v>
      </c>
      <c r="H198" s="148" t="s">
        <v>505</v>
      </c>
    </row>
    <row r="199" customFormat="false" ht="14.5" hidden="false" customHeight="false" outlineLevel="0" collapsed="false">
      <c r="A199" s="148" t="n">
        <v>3</v>
      </c>
      <c r="B199" s="155" t="n">
        <v>4120</v>
      </c>
      <c r="C199" s="148" t="s">
        <v>508</v>
      </c>
      <c r="E199" s="148" t="str">
        <f aca="false">B199&amp;" | "&amp;C199&amp;D199</f>
        <v>4120 | National sustainable consumption plan</v>
      </c>
    </row>
    <row r="200" customFormat="false" ht="14.5" hidden="false" customHeight="false" outlineLevel="0" collapsed="false">
      <c r="A200" s="148" t="n">
        <v>4</v>
      </c>
      <c r="B200" s="155" t="n">
        <v>4121</v>
      </c>
      <c r="D200" s="148" t="s">
        <v>509</v>
      </c>
      <c r="E200" s="148" t="str">
        <f aca="false">B200&amp;" | "&amp;C200&amp;D200</f>
        <v>4121 | National action plans for sustainable consumption</v>
      </c>
      <c r="F200" s="148" t="s">
        <v>510</v>
      </c>
      <c r="H200" s="148" t="s">
        <v>511</v>
      </c>
    </row>
    <row r="201" customFormat="false" ht="14.5" hidden="false" customHeight="false" outlineLevel="0" collapsed="false">
      <c r="A201" s="148" t="n">
        <v>4</v>
      </c>
      <c r="B201" s="155" t="n">
        <v>4122</v>
      </c>
      <c r="D201" s="148" t="s">
        <v>513</v>
      </c>
      <c r="E201" s="148" t="str">
        <f aca="false">B201&amp;" | "&amp;C201&amp;D201</f>
        <v>4122 | Expert assessment data - D.5.2</v>
      </c>
      <c r="F201" s="148" t="s">
        <v>514</v>
      </c>
      <c r="H201" s="148" t="s">
        <v>424</v>
      </c>
    </row>
    <row r="202" customFormat="false" ht="14.5" hidden="false" customHeight="false" outlineLevel="0" collapsed="false">
      <c r="A202" s="148" t="n">
        <v>2</v>
      </c>
      <c r="B202" s="155" t="n">
        <v>4200</v>
      </c>
      <c r="D202" s="148" t="s">
        <v>515</v>
      </c>
      <c r="E202" s="148" t="str">
        <f aca="false">B202&amp;" | "&amp;C202&amp;D202</f>
        <v>4200 | Sustainability standards</v>
      </c>
      <c r="F202" s="148" t="s">
        <v>516</v>
      </c>
    </row>
    <row r="203" customFormat="false" ht="14.5" hidden="false" customHeight="false" outlineLevel="0" collapsed="false">
      <c r="A203" s="148" t="n">
        <v>3</v>
      </c>
      <c r="B203" s="155" t="n">
        <v>4210</v>
      </c>
      <c r="C203" s="148" t="s">
        <v>517</v>
      </c>
      <c r="E203" s="148" t="str">
        <f aca="false">B203&amp;" | "&amp;C203&amp;D203</f>
        <v>4210 | Adoption of sustainability standards</v>
      </c>
    </row>
    <row r="204" customFormat="false" ht="14.5" hidden="false" customHeight="false" outlineLevel="0" collapsed="false">
      <c r="A204" s="148" t="n">
        <v>4</v>
      </c>
      <c r="B204" s="155" t="n">
        <v>4211</v>
      </c>
      <c r="D204" s="148" t="s">
        <v>518</v>
      </c>
      <c r="E204" s="148" t="str">
        <f aca="false">B204&amp;" | "&amp;C204&amp;D204</f>
        <v>4211 | ISO 26000 adopted as a national standard</v>
      </c>
      <c r="F204" s="148" t="s">
        <v>519</v>
      </c>
      <c r="H204" s="148" t="s">
        <v>403</v>
      </c>
    </row>
    <row r="205" customFormat="false" ht="14.5" hidden="false" customHeight="false" outlineLevel="0" collapsed="false">
      <c r="A205" s="148" t="n">
        <v>4</v>
      </c>
      <c r="B205" s="155" t="n">
        <v>4212</v>
      </c>
      <c r="D205" s="148" t="s">
        <v>522</v>
      </c>
      <c r="E205" s="148" t="str">
        <f aca="false">B205&amp;" | "&amp;C205&amp;D205</f>
        <v>4212 | Expert assessment data - D.5.6</v>
      </c>
      <c r="F205" s="148" t="s">
        <v>523</v>
      </c>
      <c r="H205" s="148" t="s">
        <v>288</v>
      </c>
    </row>
    <row r="206" customFormat="false" ht="14.5" hidden="false" customHeight="false" outlineLevel="0" collapsed="false">
      <c r="A206" s="148" t="n">
        <v>4</v>
      </c>
      <c r="B206" s="155" t="n">
        <v>4213</v>
      </c>
      <c r="D206" s="148" t="s">
        <v>524</v>
      </c>
      <c r="E206" s="148" t="str">
        <f aca="false">B206&amp;" | "&amp;C206&amp;D206</f>
        <v>4213 | Expert assessment data - D.5.7</v>
      </c>
      <c r="F206" s="148" t="s">
        <v>525</v>
      </c>
      <c r="H206" s="148" t="s">
        <v>288</v>
      </c>
    </row>
    <row r="207" customFormat="false" ht="14.5" hidden="false" customHeight="false" outlineLevel="0" collapsed="false">
      <c r="A207" s="148" t="n">
        <v>3</v>
      </c>
      <c r="B207" s="155" t="n">
        <v>4220</v>
      </c>
      <c r="C207" s="148" t="s">
        <v>526</v>
      </c>
      <c r="E207" s="148" t="str">
        <f aca="false">B207&amp;" | "&amp;C207&amp;D207</f>
        <v>4220 | Development of sustainability standards</v>
      </c>
    </row>
    <row r="208" customFormat="false" ht="14.5" hidden="false" customHeight="false" outlineLevel="0" collapsed="false">
      <c r="A208" s="148" t="n">
        <v>4</v>
      </c>
      <c r="B208" s="155" t="n">
        <v>4221</v>
      </c>
      <c r="D208" s="148" t="s">
        <v>527</v>
      </c>
      <c r="E208" s="148" t="str">
        <f aca="false">B208&amp;" | "&amp;C208&amp;D208</f>
        <v>4221 | Levels of participation in ISO's committee on biodiversity</v>
      </c>
      <c r="H208" s="148" t="s">
        <v>403</v>
      </c>
    </row>
    <row r="209" customFormat="false" ht="14.5" hidden="false" customHeight="false" outlineLevel="0" collapsed="false">
      <c r="A209" s="148" t="n">
        <v>4</v>
      </c>
      <c r="B209" s="155" t="n">
        <v>4222</v>
      </c>
      <c r="D209" s="148" t="s">
        <v>529</v>
      </c>
      <c r="E209" s="148" t="str">
        <f aca="false">B209&amp;" | "&amp;C209&amp;D209</f>
        <v>4222 | Levels of participation in ISO's committee on sustainable finance</v>
      </c>
      <c r="H209" s="148" t="s">
        <v>403</v>
      </c>
    </row>
    <row r="210" customFormat="false" ht="14.5" hidden="false" customHeight="false" outlineLevel="0" collapsed="false">
      <c r="A210" s="148" t="n">
        <v>4</v>
      </c>
      <c r="B210" s="155" t="n">
        <v>4223</v>
      </c>
      <c r="D210" s="148" t="s">
        <v>531</v>
      </c>
      <c r="E210" s="148" t="str">
        <f aca="false">B210&amp;" | "&amp;C210&amp;D210</f>
        <v>4223 | Levels of participation in ISO's committee on the circular economy</v>
      </c>
      <c r="H210" s="148" t="s">
        <v>403</v>
      </c>
    </row>
    <row r="211" customFormat="false" ht="14.5" hidden="false" customHeight="false" outlineLevel="0" collapsed="false">
      <c r="A211" s="148" t="n">
        <v>2</v>
      </c>
      <c r="B211" s="155" t="n">
        <v>4300</v>
      </c>
      <c r="D211" s="148" t="s">
        <v>533</v>
      </c>
      <c r="E211" s="148" t="str">
        <f aca="false">B211&amp;" | "&amp;C211&amp;D211</f>
        <v>4300 | National sustainability measures / mechanisms</v>
      </c>
      <c r="F211" s="148" t="s">
        <v>534</v>
      </c>
    </row>
    <row r="212" customFormat="false" ht="14.5" hidden="false" customHeight="false" outlineLevel="0" collapsed="false">
      <c r="A212" s="148" t="n">
        <v>3</v>
      </c>
      <c r="B212" s="155" t="n">
        <v>4310</v>
      </c>
      <c r="C212" s="148" t="s">
        <v>535</v>
      </c>
      <c r="E212" s="148" t="str">
        <f aca="false">B212&amp;" | "&amp;C212&amp;D212</f>
        <v>4310 | Sustainability regulations</v>
      </c>
    </row>
    <row r="213" customFormat="false" ht="14.5" hidden="false" customHeight="false" outlineLevel="0" collapsed="false">
      <c r="A213" s="148" t="n">
        <v>4</v>
      </c>
      <c r="B213" s="155" t="n">
        <v>4311</v>
      </c>
      <c r="D213" s="148" t="s">
        <v>536</v>
      </c>
      <c r="E213" s="148" t="str">
        <f aca="false">B213&amp;" | "&amp;C213&amp;D213</f>
        <v>4311 | Energy efficiency regulation</v>
      </c>
      <c r="H213" s="148" t="s">
        <v>537</v>
      </c>
    </row>
    <row r="214" customFormat="false" ht="14.5" hidden="false" customHeight="false" outlineLevel="0" collapsed="false">
      <c r="A214" s="148" t="n">
        <v>4</v>
      </c>
      <c r="B214" s="155" t="n">
        <v>4312</v>
      </c>
      <c r="D214" s="148" t="s">
        <v>541</v>
      </c>
      <c r="E214" s="148" t="str">
        <f aca="false">B214&amp;" | "&amp;C214&amp;D214</f>
        <v>4312 | Renewable energy regulation</v>
      </c>
      <c r="H214" s="148" t="s">
        <v>537</v>
      </c>
    </row>
    <row r="215" customFormat="false" ht="14.5" hidden="false" customHeight="false" outlineLevel="0" collapsed="false">
      <c r="A215" s="148" t="n">
        <v>3</v>
      </c>
      <c r="B215" s="155" t="n">
        <v>4320</v>
      </c>
      <c r="C215" s="148" t="s">
        <v>542</v>
      </c>
      <c r="E215" s="148" t="str">
        <f aca="false">B215&amp;" | "&amp;C215&amp;D215</f>
        <v>4320 | Sustainability reporting policies</v>
      </c>
    </row>
    <row r="216" customFormat="false" ht="14.5" hidden="false" customHeight="false" outlineLevel="0" collapsed="false">
      <c r="A216" s="148" t="n">
        <v>4</v>
      </c>
      <c r="B216" s="155" t="n">
        <v>4321</v>
      </c>
      <c r="D216" s="148" t="s">
        <v>543</v>
      </c>
      <c r="E216" s="148" t="str">
        <f aca="false">B216&amp;" | "&amp;C216&amp;D216</f>
        <v>4321 | GRI Sustainability disclosure database</v>
      </c>
      <c r="H216" s="148" t="s">
        <v>544</v>
      </c>
    </row>
    <row r="217" customFormat="false" ht="14.5" hidden="false" customHeight="false" outlineLevel="0" collapsed="false">
      <c r="A217" s="148" t="n">
        <v>3</v>
      </c>
      <c r="B217" s="155" t="n">
        <v>4330</v>
      </c>
      <c r="C217" s="148" t="s">
        <v>548</v>
      </c>
      <c r="E217" s="148" t="str">
        <f aca="false">B217&amp;" | "&amp;C217&amp;D217</f>
        <v>4330 | Consumer centred mechanisms for sustainable consumption</v>
      </c>
    </row>
    <row r="218" customFormat="false" ht="14.5" hidden="false" customHeight="false" outlineLevel="0" collapsed="false">
      <c r="A218" s="148" t="n">
        <v>4</v>
      </c>
      <c r="B218" s="155" t="n">
        <v>4331</v>
      </c>
      <c r="D218" s="148" t="s">
        <v>549</v>
      </c>
      <c r="E218" s="148" t="str">
        <f aca="false">B218&amp;" | "&amp;C218&amp;D218</f>
        <v>4331 | Expert assessment data - E.4.4</v>
      </c>
      <c r="F218" s="148" t="s">
        <v>550</v>
      </c>
      <c r="H218" s="148" t="s">
        <v>288</v>
      </c>
    </row>
    <row r="219" customFormat="false" ht="14.5" hidden="false" customHeight="false" outlineLevel="0" collapsed="false">
      <c r="A219" s="148" t="n">
        <v>4</v>
      </c>
      <c r="B219" s="155" t="n">
        <v>4332</v>
      </c>
      <c r="D219" s="148" t="s">
        <v>551</v>
      </c>
      <c r="E219" s="148" t="str">
        <f aca="false">B219&amp;" | "&amp;C219&amp;D219</f>
        <v>4332 | Expert assessment data - E.4.5</v>
      </c>
      <c r="F219" s="148" t="s">
        <v>552</v>
      </c>
      <c r="H219" s="148" t="s">
        <v>288</v>
      </c>
    </row>
    <row r="220" customFormat="false" ht="14.5" hidden="false" customHeight="false" outlineLevel="0" collapsed="false">
      <c r="A220" s="148" t="n">
        <v>3</v>
      </c>
      <c r="B220" s="155" t="n">
        <v>4340</v>
      </c>
      <c r="C220" s="148" t="s">
        <v>553</v>
      </c>
      <c r="E220" s="148" t="str">
        <f aca="false">B220&amp;" | "&amp;C220&amp;D220</f>
        <v>4340 | Sustainable business practice</v>
      </c>
    </row>
    <row r="221" customFormat="false" ht="14.5" hidden="false" customHeight="false" outlineLevel="0" collapsed="false">
      <c r="A221" s="148" t="n">
        <v>4</v>
      </c>
      <c r="B221" s="155" t="n">
        <v>4341</v>
      </c>
      <c r="D221" s="148" t="s">
        <v>554</v>
      </c>
      <c r="E221" s="148" t="str">
        <f aca="false">B221&amp;" | "&amp;C221&amp;D221</f>
        <v>4341 | SDG indicator 12.6.1</v>
      </c>
      <c r="F221" s="148" t="s">
        <v>555</v>
      </c>
      <c r="H221" s="148" t="s">
        <v>332</v>
      </c>
    </row>
    <row r="222" customFormat="false" ht="14.5" hidden="false" customHeight="false" outlineLevel="0" collapsed="false">
      <c r="A222" s="148" t="n">
        <v>2</v>
      </c>
      <c r="B222" s="155" t="n">
        <v>4400</v>
      </c>
      <c r="D222" s="148" t="s">
        <v>558</v>
      </c>
      <c r="E222" s="148" t="str">
        <f aca="false">B222&amp;" | "&amp;C222&amp;D222</f>
        <v>4400 | National sustainable consumption</v>
      </c>
      <c r="F222" s="148" t="s">
        <v>559</v>
      </c>
    </row>
    <row r="223" customFormat="false" ht="14.5" hidden="false" customHeight="false" outlineLevel="0" collapsed="false">
      <c r="A223" s="148" t="n">
        <v>3</v>
      </c>
      <c r="B223" s="155" t="n">
        <v>4410</v>
      </c>
      <c r="C223" s="148" t="s">
        <v>560</v>
      </c>
      <c r="E223" s="148" t="str">
        <f aca="false">B223&amp;" | "&amp;C223&amp;D223</f>
        <v>4410 | Domestic material consumption</v>
      </c>
    </row>
    <row r="224" customFormat="false" ht="14.5" hidden="false" customHeight="false" outlineLevel="0" collapsed="false">
      <c r="A224" s="148" t="n">
        <v>4</v>
      </c>
      <c r="B224" s="155" t="n">
        <v>4411</v>
      </c>
      <c r="D224" s="148" t="s">
        <v>561</v>
      </c>
      <c r="E224" s="148" t="str">
        <f aca="false">B224&amp;" | "&amp;C224&amp;D224</f>
        <v>4411 | SDG Indicator 12.2.2 - Domestic material consumption</v>
      </c>
      <c r="F224" s="148" t="s">
        <v>562</v>
      </c>
      <c r="H224" s="148" t="s">
        <v>332</v>
      </c>
    </row>
    <row r="225" customFormat="false" ht="14.5" hidden="false" customHeight="false" outlineLevel="0" collapsed="false">
      <c r="A225" s="148" t="n">
        <v>3</v>
      </c>
      <c r="B225" s="155" t="n">
        <v>4420</v>
      </c>
      <c r="C225" s="148" t="s">
        <v>564</v>
      </c>
      <c r="E225" s="148" t="str">
        <f aca="false">B225&amp;" | "&amp;C225&amp;D225</f>
        <v>4420 | Renewable energy consumption</v>
      </c>
    </row>
    <row r="226" customFormat="false" ht="14.5" hidden="false" customHeight="false" outlineLevel="0" collapsed="false">
      <c r="A226" s="148" t="n">
        <v>4</v>
      </c>
      <c r="B226" s="155" t="n">
        <v>4421</v>
      </c>
      <c r="D226" s="148" t="s">
        <v>564</v>
      </c>
      <c r="E226" s="148" t="str">
        <f aca="false">B226&amp;" | "&amp;C226&amp;D226</f>
        <v>4421 | Renewable energy consumption</v>
      </c>
      <c r="H226" s="148" t="s">
        <v>346</v>
      </c>
    </row>
    <row r="227" customFormat="false" ht="14.5" hidden="false" customHeight="false" outlineLevel="0" collapsed="false">
      <c r="A227" s="148" t="n">
        <v>3</v>
      </c>
      <c r="B227" s="155" t="n">
        <v>4430</v>
      </c>
      <c r="C227" s="148" t="s">
        <v>567</v>
      </c>
      <c r="E227" s="148" t="str">
        <f aca="false">B227&amp;" | "&amp;C227&amp;D227</f>
        <v>4430 | Domestic food consumption</v>
      </c>
    </row>
    <row r="228" customFormat="false" ht="14.5" hidden="false" customHeight="false" outlineLevel="0" collapsed="false">
      <c r="A228" s="148" t="n">
        <v>4</v>
      </c>
      <c r="B228" s="155" t="n">
        <v>4431</v>
      </c>
      <c r="D228" s="148" t="s">
        <v>568</v>
      </c>
      <c r="E228" s="148" t="str">
        <f aca="false">B228&amp;" | "&amp;C228&amp;D228</f>
        <v>4431 | SDG Indicator 12.3.1 - Food waste per capita</v>
      </c>
      <c r="F228" s="148" t="s">
        <v>569</v>
      </c>
      <c r="H228" s="148" t="s">
        <v>332</v>
      </c>
    </row>
    <row r="229" customFormat="false" ht="14.5" hidden="false" customHeight="false" outlineLevel="0" collapsed="false">
      <c r="A229" s="148" t="n">
        <v>3</v>
      </c>
      <c r="B229" s="155" t="n">
        <v>4440</v>
      </c>
      <c r="C229" s="148" t="s">
        <v>571</v>
      </c>
      <c r="E229" s="148" t="str">
        <f aca="false">B229&amp;" | "&amp;C229&amp;D229</f>
        <v>4440 | Sustainable transport infrastructure</v>
      </c>
    </row>
    <row r="230" customFormat="false" ht="14.5" hidden="false" customHeight="false" outlineLevel="0" collapsed="false">
      <c r="A230" s="148" t="n">
        <v>4</v>
      </c>
      <c r="B230" s="155" t="n">
        <v>4441</v>
      </c>
      <c r="D230" s="148" t="s">
        <v>572</v>
      </c>
      <c r="E230" s="148" t="str">
        <f aca="false">B230&amp;" | "&amp;C230&amp;D230</f>
        <v>4441 | Sustainable Mobility Index</v>
      </c>
      <c r="F230" s="148" t="s">
        <v>573</v>
      </c>
    </row>
    <row r="231" customFormat="false" ht="14.5" hidden="false" customHeight="false" outlineLevel="0" collapsed="false">
      <c r="A231" s="148" t="n">
        <v>1</v>
      </c>
      <c r="B231" s="155" t="n">
        <v>5000</v>
      </c>
      <c r="D231" s="148" t="s">
        <v>643</v>
      </c>
      <c r="E231" s="148" t="str">
        <f aca="false">B231&amp;" | "&amp;C231&amp;D231</f>
        <v>5000 | Technology and Innovation Products for consumers</v>
      </c>
      <c r="F231" s="148" t="s">
        <v>577</v>
      </c>
    </row>
    <row r="232" customFormat="false" ht="14.5" hidden="false" customHeight="false" outlineLevel="0" collapsed="false">
      <c r="A232" s="148" t="n">
        <v>2</v>
      </c>
      <c r="B232" s="155" t="n">
        <v>5100</v>
      </c>
      <c r="D232" s="148" t="s">
        <v>578</v>
      </c>
      <c r="E232" s="148" t="str">
        <f aca="false">B232&amp;" | "&amp;C232&amp;D232</f>
        <v>5100 | Accessibility and affordability of technology</v>
      </c>
      <c r="F232" s="148" t="s">
        <v>579</v>
      </c>
    </row>
    <row r="233" customFormat="false" ht="14.5" hidden="false" customHeight="false" outlineLevel="0" collapsed="false">
      <c r="A233" s="148" t="n">
        <v>3</v>
      </c>
      <c r="B233" s="155" t="n">
        <v>5110</v>
      </c>
      <c r="C233" s="148" t="s">
        <v>580</v>
      </c>
      <c r="E233" s="148" t="str">
        <f aca="false">B233&amp;" | "&amp;C233&amp;D233</f>
        <v>5110 | Technology usage</v>
      </c>
    </row>
    <row r="234" customFormat="false" ht="14.5" hidden="false" customHeight="false" outlineLevel="0" collapsed="false">
      <c r="A234" s="148" t="n">
        <v>4</v>
      </c>
      <c r="B234" s="155" t="n">
        <v>5111</v>
      </c>
      <c r="D234" s="148" t="s">
        <v>581</v>
      </c>
      <c r="E234" s="148" t="str">
        <f aca="false">B234&amp;" | "&amp;C234&amp;D234</f>
        <v>5111 | ICT use</v>
      </c>
      <c r="F234" s="148" t="s">
        <v>582</v>
      </c>
      <c r="H234" s="148" t="s">
        <v>583</v>
      </c>
    </row>
    <row r="235" customFormat="false" ht="14.5" hidden="false" customHeight="false" outlineLevel="0" collapsed="false">
      <c r="A235" s="148" t="n">
        <v>4</v>
      </c>
      <c r="B235" s="155" t="n">
        <v>5112</v>
      </c>
      <c r="D235" s="148" t="s">
        <v>587</v>
      </c>
      <c r="E235" s="148" t="str">
        <f aca="false">B235&amp;" | "&amp;C235&amp;D235</f>
        <v>5112 | Digital skills among Population</v>
      </c>
      <c r="H235" s="148" t="s">
        <v>588</v>
      </c>
    </row>
    <row r="236" customFormat="false" ht="14.5" hidden="false" customHeight="false" outlineLevel="0" collapsed="false">
      <c r="A236" s="148" t="n">
        <v>3</v>
      </c>
      <c r="B236" s="155" t="n">
        <v>5120</v>
      </c>
      <c r="C236" s="148" t="s">
        <v>589</v>
      </c>
      <c r="E236" s="148" t="str">
        <f aca="false">B236&amp;" | "&amp;C236&amp;D236</f>
        <v>5120 | Affordaibility of technology</v>
      </c>
    </row>
    <row r="237" customFormat="false" ht="14.5" hidden="false" customHeight="false" outlineLevel="0" collapsed="false">
      <c r="A237" s="148" t="n">
        <v>4</v>
      </c>
      <c r="B237" s="155" t="n">
        <v>5121</v>
      </c>
      <c r="D237" s="148" t="s">
        <v>590</v>
      </c>
      <c r="E237" s="148" t="str">
        <f aca="false">B237&amp;" | "&amp;C237&amp;D237</f>
        <v>5121 | Smartphone cost (handset)</v>
      </c>
      <c r="H237" s="148" t="s">
        <v>591</v>
      </c>
    </row>
    <row r="238" customFormat="false" ht="14.5" hidden="false" customHeight="false" outlineLevel="0" collapsed="false">
      <c r="A238" s="148" t="n">
        <v>4</v>
      </c>
      <c r="B238" s="155" t="n">
        <v>5122</v>
      </c>
      <c r="D238" s="148" t="s">
        <v>593</v>
      </c>
      <c r="E238" s="148" t="str">
        <f aca="false">B238&amp;" | "&amp;C238&amp;D238</f>
        <v>5122 | Mobile data cost</v>
      </c>
      <c r="H238" s="148" t="s">
        <v>594</v>
      </c>
    </row>
    <row r="239" customFormat="false" ht="14.5" hidden="false" customHeight="false" outlineLevel="0" collapsed="false">
      <c r="A239" s="148" t="n">
        <v>3</v>
      </c>
      <c r="B239" s="155" t="n">
        <v>5130</v>
      </c>
      <c r="C239" s="148" t="s">
        <v>597</v>
      </c>
      <c r="E239" s="148" t="str">
        <f aca="false">B239&amp;" | "&amp;C239&amp;D239</f>
        <v>5130 | Infrastructure to enable technology</v>
      </c>
    </row>
    <row r="240" customFormat="false" ht="14.5" hidden="false" customHeight="false" outlineLevel="0" collapsed="false">
      <c r="A240" s="148" t="n">
        <v>4</v>
      </c>
      <c r="B240" s="155" t="n">
        <v>5131</v>
      </c>
      <c r="D240" s="148" t="s">
        <v>598</v>
      </c>
      <c r="E240" s="148" t="str">
        <f aca="false">B240&amp;" | "&amp;C240&amp;D240</f>
        <v>5131 | Mobile network coverage</v>
      </c>
      <c r="H240" s="148" t="s">
        <v>599</v>
      </c>
    </row>
    <row r="241" customFormat="false" ht="14.5" hidden="false" customHeight="false" outlineLevel="0" collapsed="false">
      <c r="A241" s="148" t="n">
        <v>4</v>
      </c>
      <c r="B241" s="155" t="n">
        <v>5132</v>
      </c>
      <c r="D241" s="148" t="s">
        <v>602</v>
      </c>
      <c r="E241" s="148" t="str">
        <f aca="false">B241&amp;" | "&amp;C241&amp;D241</f>
        <v>5132 | 5G deployment</v>
      </c>
      <c r="H241" s="148" t="s">
        <v>603</v>
      </c>
    </row>
    <row r="242" customFormat="false" ht="14.5" hidden="false" customHeight="false" outlineLevel="0" collapsed="false">
      <c r="A242" s="148" t="n">
        <v>2</v>
      </c>
      <c r="B242" s="155" t="n">
        <v>5200</v>
      </c>
      <c r="D242" s="148" t="s">
        <v>644</v>
      </c>
      <c r="E242" s="148" t="str">
        <f aca="false">B242&amp;" | "&amp;C242&amp;D242</f>
        <v>5200 | Capacity for innovation and proactive governance</v>
      </c>
      <c r="F242" s="148" t="s">
        <v>607</v>
      </c>
    </row>
    <row r="243" customFormat="false" ht="14.5" hidden="false" customHeight="false" outlineLevel="0" collapsed="false">
      <c r="A243" s="148" t="n">
        <v>3</v>
      </c>
      <c r="B243" s="155" t="n">
        <v>5210</v>
      </c>
      <c r="C243" s="148" t="s">
        <v>608</v>
      </c>
      <c r="E243" s="148" t="str">
        <f aca="false">B243&amp;" | "&amp;C243&amp;D243</f>
        <v>5210 | Proactive laws</v>
      </c>
    </row>
    <row r="244" customFormat="false" ht="14.5" hidden="false" customHeight="false" outlineLevel="0" collapsed="false">
      <c r="A244" s="148" t="n">
        <v>4</v>
      </c>
      <c r="B244" s="155" t="n">
        <v>5211</v>
      </c>
      <c r="D244" s="148" t="s">
        <v>609</v>
      </c>
      <c r="E244" s="148" t="str">
        <f aca="false">B244&amp;" | "&amp;C244&amp;D244</f>
        <v>5211 | Expert assessment data - D.2.1</v>
      </c>
      <c r="F244" s="148" t="s">
        <v>610</v>
      </c>
      <c r="H244" s="148" t="s">
        <v>288</v>
      </c>
    </row>
    <row r="245" customFormat="false" ht="14.5" hidden="false" customHeight="false" outlineLevel="0" collapsed="false">
      <c r="A245" s="148" t="n">
        <v>4</v>
      </c>
      <c r="B245" s="155" t="n">
        <v>5212</v>
      </c>
      <c r="D245" s="148" t="s">
        <v>611</v>
      </c>
      <c r="E245" s="148" t="str">
        <f aca="false">B245&amp;" | "&amp;C245&amp;D245</f>
        <v>5212 | Expert assessment data - D.2.3</v>
      </c>
      <c r="F245" s="148" t="s">
        <v>612</v>
      </c>
      <c r="H245" s="148" t="s">
        <v>288</v>
      </c>
    </row>
    <row r="246" customFormat="false" ht="14.5" hidden="false" customHeight="false" outlineLevel="0" collapsed="false">
      <c r="A246" s="148" t="n">
        <v>4</v>
      </c>
      <c r="B246" s="155" t="n">
        <v>5213</v>
      </c>
      <c r="D246" s="148" t="s">
        <v>613</v>
      </c>
      <c r="E246" s="148" t="str">
        <f aca="false">B246&amp;" | "&amp;C246&amp;D246</f>
        <v>5213 | Expert assessment data - D.2.4</v>
      </c>
      <c r="F246" s="148" t="s">
        <v>614</v>
      </c>
      <c r="H246" s="148" t="s">
        <v>288</v>
      </c>
    </row>
    <row r="247" customFormat="false" ht="14.5" hidden="false" customHeight="false" outlineLevel="0" collapsed="false">
      <c r="A247" s="148" t="n">
        <v>3</v>
      </c>
      <c r="B247" s="155" t="n">
        <v>5220</v>
      </c>
      <c r="C247" s="148" t="s">
        <v>615</v>
      </c>
      <c r="E247" s="148" t="str">
        <f aca="false">B247&amp;" | "&amp;C247&amp;D247</f>
        <v>5220 | Data governance</v>
      </c>
    </row>
    <row r="248" customFormat="false" ht="14.5" hidden="false" customHeight="false" outlineLevel="0" collapsed="false">
      <c r="A248" s="148" t="n">
        <v>4</v>
      </c>
      <c r="B248" s="155" t="n">
        <v>5221</v>
      </c>
      <c r="D248" s="148" t="s">
        <v>616</v>
      </c>
      <c r="E248" s="148" t="str">
        <f aca="false">B248&amp;" | "&amp;C248&amp;D248</f>
        <v>5221 | Data protection and legislation globally</v>
      </c>
      <c r="H248" s="148" t="s">
        <v>374</v>
      </c>
    </row>
    <row r="249" customFormat="false" ht="14.5" hidden="false" customHeight="false" outlineLevel="0" collapsed="false">
      <c r="A249" s="148" t="n">
        <v>3</v>
      </c>
      <c r="B249" s="155" t="n">
        <v>5230</v>
      </c>
      <c r="C249" s="148" t="s">
        <v>619</v>
      </c>
      <c r="E249" s="148" t="str">
        <f aca="false">B249&amp;" | "&amp;C249&amp;D249</f>
        <v>5230 | Levels of participation in the development of innovative standards</v>
      </c>
    </row>
    <row r="250" customFormat="false" ht="14.5" hidden="false" customHeight="false" outlineLevel="0" collapsed="false">
      <c r="A250" s="148" t="n">
        <v>4</v>
      </c>
      <c r="B250" s="155" t="n">
        <v>5231</v>
      </c>
      <c r="D250" s="148" t="s">
        <v>620</v>
      </c>
      <c r="E250" s="148" t="str">
        <f aca="false">B250&amp;" | "&amp;C250&amp;D250</f>
        <v>5231 | Levels of participation in ISO's committee on Artifical Intelligence</v>
      </c>
      <c r="H250" s="148" t="s">
        <v>403</v>
      </c>
    </row>
    <row r="251" customFormat="false" ht="14.5" hidden="false" customHeight="false" outlineLevel="0" collapsed="false">
      <c r="A251" s="148" t="n">
        <v>4</v>
      </c>
      <c r="B251" s="155" t="n">
        <v>5232</v>
      </c>
      <c r="D251" s="148" t="s">
        <v>622</v>
      </c>
      <c r="E251" s="148" t="str">
        <f aca="false">B251&amp;" | "&amp;C251&amp;D251</f>
        <v>5232 | Levels of participation in ISO's committee on biotechnolgy</v>
      </c>
      <c r="H251" s="148" t="s">
        <v>403</v>
      </c>
    </row>
    <row r="252" customFormat="false" ht="14.5" hidden="false" customHeight="false" outlineLevel="0" collapsed="false">
      <c r="A252" s="148" t="n">
        <v>4</v>
      </c>
      <c r="B252" s="155" t="n">
        <v>5233</v>
      </c>
      <c r="D252" s="148" t="s">
        <v>624</v>
      </c>
      <c r="E252" s="148" t="str">
        <f aca="false">B252&amp;" | "&amp;C252&amp;D252</f>
        <v>5233 | Levels of participation in ISO's committee on blockchain and distributed ledger technologies</v>
      </c>
      <c r="H252" s="148" t="s">
        <v>403</v>
      </c>
    </row>
    <row r="253" customFormat="false" ht="14.5" hidden="false" customHeight="false" outlineLevel="0" collapsed="false">
      <c r="B253" s="155"/>
    </row>
    <row r="254" customFormat="false" ht="14.5" hidden="false" customHeight="false" outlineLevel="0" collapsed="false">
      <c r="B254" s="155"/>
    </row>
    <row r="255" customFormat="false" ht="14.5" hidden="false" customHeight="false" outlineLevel="0" collapsed="false">
      <c r="B255" s="155"/>
    </row>
    <row r="256" customFormat="false" ht="14.5" hidden="false" customHeight="false" outlineLevel="0" collapsed="false">
      <c r="B256" s="155"/>
    </row>
    <row r="257" customFormat="false" ht="14.5" hidden="false" customHeight="false" outlineLevel="0" collapsed="false">
      <c r="B257" s="155"/>
    </row>
    <row r="258" customFormat="false" ht="14.5" hidden="false" customHeight="false" outlineLevel="0" collapsed="false">
      <c r="B258" s="155"/>
    </row>
    <row r="259" customFormat="false" ht="14.5" hidden="false" customHeight="false" outlineLevel="0" collapsed="false">
      <c r="B259" s="155"/>
    </row>
    <row r="260" customFormat="false" ht="14.5" hidden="false" customHeight="false" outlineLevel="0" collapsed="false">
      <c r="B260" s="155"/>
    </row>
    <row r="261" customFormat="false" ht="14.5" hidden="false" customHeight="false" outlineLevel="0" collapsed="false">
      <c r="B261" s="155"/>
    </row>
    <row r="262" customFormat="false" ht="14.5" hidden="false" customHeight="false" outlineLevel="0" collapsed="false">
      <c r="B262" s="155"/>
    </row>
    <row r="263" customFormat="false" ht="14.5" hidden="false" customHeight="false" outlineLevel="0" collapsed="false">
      <c r="B263" s="155"/>
    </row>
    <row r="264" customFormat="false" ht="14.5" hidden="false" customHeight="false" outlineLevel="0" collapsed="false">
      <c r="B264" s="155"/>
    </row>
    <row r="265" customFormat="false" ht="14.5" hidden="false" customHeight="false" outlineLevel="0" collapsed="false">
      <c r="B265" s="155"/>
    </row>
    <row r="266" customFormat="false" ht="14.5" hidden="false" customHeight="false" outlineLevel="0" collapsed="false">
      <c r="B266" s="155"/>
    </row>
    <row r="267" customFormat="false" ht="14.5" hidden="false" customHeight="false" outlineLevel="0" collapsed="false">
      <c r="B267" s="155"/>
    </row>
    <row r="268" customFormat="false" ht="14.5" hidden="false" customHeight="false" outlineLevel="0" collapsed="false">
      <c r="B268" s="155"/>
    </row>
    <row r="269" customFormat="false" ht="14.5" hidden="false" customHeight="false" outlineLevel="0" collapsed="false">
      <c r="B269" s="155"/>
    </row>
    <row r="270" customFormat="false" ht="14.5" hidden="false" customHeight="false" outlineLevel="0" collapsed="false">
      <c r="B270" s="155"/>
    </row>
    <row r="271" customFormat="false" ht="14.5" hidden="false" customHeight="false" outlineLevel="0" collapsed="false">
      <c r="B271" s="155"/>
    </row>
    <row r="272" customFormat="false" ht="14.5" hidden="false" customHeight="false" outlineLevel="0" collapsed="false">
      <c r="B272" s="155"/>
    </row>
    <row r="273" customFormat="false" ht="14.5" hidden="false" customHeight="false" outlineLevel="0" collapsed="false">
      <c r="B273" s="155"/>
    </row>
    <row r="274" customFormat="false" ht="14.5" hidden="false" customHeight="false" outlineLevel="0" collapsed="false">
      <c r="B274" s="155"/>
    </row>
    <row r="275" customFormat="false" ht="14.5" hidden="false" customHeight="false" outlineLevel="0" collapsed="false">
      <c r="B275" s="155"/>
    </row>
    <row r="276" customFormat="false" ht="14.5" hidden="false" customHeight="false" outlineLevel="0" collapsed="false">
      <c r="B276" s="155"/>
    </row>
    <row r="277" customFormat="false" ht="14.5" hidden="false" customHeight="false" outlineLevel="0" collapsed="false">
      <c r="B277" s="155"/>
    </row>
    <row r="278" customFormat="false" ht="14.5" hidden="false" customHeight="false" outlineLevel="0" collapsed="false">
      <c r="B278" s="155"/>
    </row>
    <row r="279" customFormat="false" ht="14.5" hidden="false" customHeight="false" outlineLevel="0" collapsed="false">
      <c r="B279" s="155"/>
    </row>
    <row r="280" customFormat="false" ht="14.5" hidden="false" customHeight="false" outlineLevel="0" collapsed="false">
      <c r="B280" s="155"/>
    </row>
    <row r="281" customFormat="false" ht="14.5" hidden="false" customHeight="false" outlineLevel="0" collapsed="false">
      <c r="B281" s="155"/>
    </row>
    <row r="282" customFormat="false" ht="14.5" hidden="false" customHeight="false" outlineLevel="0" collapsed="false">
      <c r="B282" s="155"/>
    </row>
    <row r="283" customFormat="false" ht="14.5" hidden="false" customHeight="false" outlineLevel="0" collapsed="false">
      <c r="B283" s="155"/>
    </row>
    <row r="284" customFormat="false" ht="14.5" hidden="false" customHeight="false" outlineLevel="0" collapsed="false">
      <c r="B284" s="15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282"/>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5" topLeftCell="A66" activePane="bottomLeft" state="frozen"/>
      <selection pane="topLeft" activeCell="A1" activeCellId="0" sqref="A1"/>
      <selection pane="bottomLeft" activeCell="C120" activeCellId="0" sqref="C120"/>
    </sheetView>
  </sheetViews>
  <sheetFormatPr defaultColWidth="9.1796875" defaultRowHeight="12.5" zeroHeight="false" outlineLevelRow="0" outlineLevelCol="0"/>
  <cols>
    <col collapsed="false" customWidth="true" hidden="false" outlineLevel="0" max="1" min="1" style="157" width="3.46"/>
    <col collapsed="false" customWidth="true" hidden="false" outlineLevel="0" max="2" min="2" style="157" width="4"/>
    <col collapsed="false" customWidth="true" hidden="false" outlineLevel="0" max="3" min="3" style="158" width="37.18"/>
    <col collapsed="false" customWidth="true" hidden="false" outlineLevel="0" max="4" min="4" style="158" width="5.27"/>
    <col collapsed="false" customWidth="true" hidden="false" outlineLevel="0" max="5" min="5" style="159" width="3.27"/>
    <col collapsed="false" customWidth="true" hidden="false" outlineLevel="0" max="6" min="6" style="158" width="23"/>
    <col collapsed="false" customWidth="true" hidden="false" outlineLevel="0" max="7" min="7" style="160" width="21.82"/>
    <col collapsed="false" customWidth="true" hidden="false" outlineLevel="0" max="8" min="8" style="157" width="20.28"/>
    <col collapsed="false" customWidth="true" hidden="false" outlineLevel="0" max="9" min="9" style="157" width="9.27"/>
    <col collapsed="false" customWidth="false" hidden="false" outlineLevel="0" max="256" min="10" style="157" width="9.18"/>
    <col collapsed="false" customWidth="true" hidden="false" outlineLevel="0" max="257" min="257" style="157" width="3.46"/>
    <col collapsed="false" customWidth="true" hidden="false" outlineLevel="0" max="258" min="258" style="157" width="4"/>
    <col collapsed="false" customWidth="true" hidden="false" outlineLevel="0" max="259" min="259" style="157" width="37.18"/>
    <col collapsed="false" customWidth="true" hidden="false" outlineLevel="0" max="260" min="260" style="157" width="5.27"/>
    <col collapsed="false" customWidth="true" hidden="false" outlineLevel="0" max="261" min="261" style="157" width="3.27"/>
    <col collapsed="false" customWidth="true" hidden="false" outlineLevel="0" max="262" min="262" style="157" width="23"/>
    <col collapsed="false" customWidth="true" hidden="false" outlineLevel="0" max="263" min="263" style="157" width="21.82"/>
    <col collapsed="false" customWidth="true" hidden="false" outlineLevel="0" max="264" min="264" style="157" width="20.28"/>
    <col collapsed="false" customWidth="true" hidden="false" outlineLevel="0" max="265" min="265" style="157" width="9.27"/>
    <col collapsed="false" customWidth="false" hidden="false" outlineLevel="0" max="512" min="266" style="157" width="9.18"/>
    <col collapsed="false" customWidth="true" hidden="false" outlineLevel="0" max="513" min="513" style="157" width="3.46"/>
    <col collapsed="false" customWidth="true" hidden="false" outlineLevel="0" max="514" min="514" style="157" width="4"/>
    <col collapsed="false" customWidth="true" hidden="false" outlineLevel="0" max="515" min="515" style="157" width="37.18"/>
    <col collapsed="false" customWidth="true" hidden="false" outlineLevel="0" max="516" min="516" style="157" width="5.27"/>
    <col collapsed="false" customWidth="true" hidden="false" outlineLevel="0" max="517" min="517" style="157" width="3.27"/>
    <col collapsed="false" customWidth="true" hidden="false" outlineLevel="0" max="518" min="518" style="157" width="23"/>
    <col collapsed="false" customWidth="true" hidden="false" outlineLevel="0" max="519" min="519" style="157" width="21.82"/>
    <col collapsed="false" customWidth="true" hidden="false" outlineLevel="0" max="520" min="520" style="157" width="20.28"/>
    <col collapsed="false" customWidth="true" hidden="false" outlineLevel="0" max="521" min="521" style="157" width="9.27"/>
    <col collapsed="false" customWidth="false" hidden="false" outlineLevel="0" max="768" min="522" style="157" width="9.18"/>
    <col collapsed="false" customWidth="true" hidden="false" outlineLevel="0" max="769" min="769" style="157" width="3.46"/>
    <col collapsed="false" customWidth="true" hidden="false" outlineLevel="0" max="770" min="770" style="157" width="4"/>
    <col collapsed="false" customWidth="true" hidden="false" outlineLevel="0" max="771" min="771" style="157" width="37.18"/>
    <col collapsed="false" customWidth="true" hidden="false" outlineLevel="0" max="772" min="772" style="157" width="5.27"/>
    <col collapsed="false" customWidth="true" hidden="false" outlineLevel="0" max="773" min="773" style="157" width="3.27"/>
    <col collapsed="false" customWidth="true" hidden="false" outlineLevel="0" max="774" min="774" style="157" width="23"/>
    <col collapsed="false" customWidth="true" hidden="false" outlineLevel="0" max="775" min="775" style="157" width="21.82"/>
    <col collapsed="false" customWidth="true" hidden="false" outlineLevel="0" max="776" min="776" style="157" width="20.28"/>
    <col collapsed="false" customWidth="true" hidden="false" outlineLevel="0" max="777" min="777" style="157" width="9.27"/>
    <col collapsed="false" customWidth="false" hidden="false" outlineLevel="0" max="1024" min="778" style="157" width="9.18"/>
  </cols>
  <sheetData>
    <row r="1" s="167" customFormat="true" ht="15.65" hidden="false" customHeight="true" outlineLevel="0" collapsed="false">
      <c r="A1" s="161" t="s">
        <v>645</v>
      </c>
      <c r="B1" s="161"/>
      <c r="C1" s="162"/>
      <c r="D1" s="163"/>
      <c r="E1" s="164"/>
      <c r="F1" s="165"/>
      <c r="G1" s="166"/>
    </row>
    <row r="2" customFormat="false" ht="6" hidden="false" customHeight="true" outlineLevel="0" collapsed="false">
      <c r="A2" s="168"/>
      <c r="B2" s="168"/>
      <c r="C2" s="169"/>
      <c r="F2" s="170"/>
      <c r="G2" s="171"/>
    </row>
    <row r="3" s="158" customFormat="true" ht="10" hidden="false" customHeight="true" outlineLevel="0" collapsed="false">
      <c r="A3" s="170" t="s">
        <v>646</v>
      </c>
      <c r="B3" s="170"/>
      <c r="C3" s="170"/>
      <c r="D3" s="170" t="s">
        <v>282</v>
      </c>
      <c r="E3" s="159"/>
      <c r="F3" s="170"/>
      <c r="G3" s="171"/>
    </row>
    <row r="4" s="158" customFormat="true" ht="10" hidden="false" customHeight="true" outlineLevel="0" collapsed="false">
      <c r="A4" s="170"/>
      <c r="B4" s="170"/>
      <c r="C4" s="170"/>
      <c r="D4" s="170"/>
      <c r="E4" s="159"/>
      <c r="F4" s="170"/>
      <c r="G4" s="171"/>
    </row>
    <row r="5" s="176" customFormat="true" ht="10" hidden="false" customHeight="true" outlineLevel="0" collapsed="false">
      <c r="A5" s="172" t="s">
        <v>647</v>
      </c>
      <c r="B5" s="172" t="s">
        <v>647</v>
      </c>
      <c r="C5" s="173" t="s">
        <v>648</v>
      </c>
      <c r="D5" s="173" t="s">
        <v>649</v>
      </c>
      <c r="E5" s="174" t="s">
        <v>650</v>
      </c>
      <c r="F5" s="173" t="s">
        <v>651</v>
      </c>
      <c r="G5" s="175" t="s">
        <v>652</v>
      </c>
      <c r="H5" s="173" t="s">
        <v>653</v>
      </c>
      <c r="I5" s="173" t="s">
        <v>654</v>
      </c>
    </row>
    <row r="6" s="176" customFormat="true" ht="5.15" hidden="false" customHeight="true" outlineLevel="0" collapsed="false">
      <c r="A6" s="177" t="s">
        <v>647</v>
      </c>
      <c r="B6" s="177" t="s">
        <v>647</v>
      </c>
      <c r="C6" s="177" t="s">
        <v>647</v>
      </c>
      <c r="D6" s="177" t="s">
        <v>647</v>
      </c>
      <c r="E6" s="178" t="s">
        <v>647</v>
      </c>
      <c r="F6" s="177" t="s">
        <v>647</v>
      </c>
      <c r="G6" s="179" t="s">
        <v>647</v>
      </c>
      <c r="H6" s="180" t="s">
        <v>647</v>
      </c>
      <c r="I6" s="180" t="s">
        <v>647</v>
      </c>
    </row>
    <row r="7" s="176" customFormat="true" ht="11.25" hidden="false" customHeight="true" outlineLevel="0" collapsed="false">
      <c r="A7" s="181" t="n">
        <v>1</v>
      </c>
      <c r="B7" s="182"/>
      <c r="C7" s="176" t="s">
        <v>655</v>
      </c>
      <c r="D7" s="176" t="s">
        <v>656</v>
      </c>
      <c r="E7" s="183"/>
      <c r="F7" s="176" t="s">
        <v>657</v>
      </c>
      <c r="G7" s="184" t="s">
        <v>636</v>
      </c>
      <c r="H7" s="176" t="s">
        <v>658</v>
      </c>
      <c r="I7" s="176" t="s">
        <v>659</v>
      </c>
    </row>
    <row r="8" s="176" customFormat="true" ht="11.25" hidden="false" customHeight="true" outlineLevel="0" collapsed="false">
      <c r="A8" s="181" t="n">
        <v>2</v>
      </c>
      <c r="B8" s="182"/>
      <c r="C8" s="176" t="s">
        <v>244</v>
      </c>
      <c r="D8" s="176" t="s">
        <v>660</v>
      </c>
      <c r="E8" s="183"/>
      <c r="F8" s="176" t="s">
        <v>661</v>
      </c>
      <c r="G8" s="184" t="s">
        <v>631</v>
      </c>
      <c r="H8" s="176" t="s">
        <v>662</v>
      </c>
    </row>
    <row r="9" s="176" customFormat="true" ht="11.25" hidden="false" customHeight="true" outlineLevel="0" collapsed="false">
      <c r="A9" s="181" t="n">
        <v>3</v>
      </c>
      <c r="B9" s="182"/>
      <c r="C9" s="176" t="s">
        <v>14</v>
      </c>
      <c r="D9" s="185" t="s">
        <v>133</v>
      </c>
      <c r="E9" s="183"/>
      <c r="F9" s="176" t="s">
        <v>630</v>
      </c>
      <c r="G9" s="186" t="s">
        <v>629</v>
      </c>
      <c r="H9" s="176" t="s">
        <v>662</v>
      </c>
    </row>
    <row r="10" s="176" customFormat="true" ht="11.25" hidden="false" customHeight="true" outlineLevel="0" collapsed="false">
      <c r="A10" s="181" t="n">
        <v>4</v>
      </c>
      <c r="B10" s="182"/>
      <c r="C10" s="176" t="s">
        <v>663</v>
      </c>
      <c r="D10" s="176" t="s">
        <v>664</v>
      </c>
      <c r="E10" s="183"/>
      <c r="F10" s="176" t="s">
        <v>633</v>
      </c>
      <c r="G10" s="184" t="s">
        <v>631</v>
      </c>
      <c r="H10" s="176" t="s">
        <v>665</v>
      </c>
    </row>
    <row r="11" s="176" customFormat="true" ht="11.25" hidden="false" customHeight="true" outlineLevel="0" collapsed="false">
      <c r="A11" s="181" t="n">
        <v>5</v>
      </c>
      <c r="B11" s="182"/>
      <c r="C11" s="176" t="s">
        <v>666</v>
      </c>
      <c r="D11" s="176" t="s">
        <v>667</v>
      </c>
      <c r="E11" s="183"/>
      <c r="F11" s="176" t="s">
        <v>661</v>
      </c>
      <c r="G11" s="184" t="s">
        <v>4</v>
      </c>
      <c r="H11" s="176" t="s">
        <v>665</v>
      </c>
    </row>
    <row r="12" s="176" customFormat="true" ht="11.25" hidden="false" customHeight="true" outlineLevel="0" collapsed="false">
      <c r="A12" s="181" t="n">
        <v>6</v>
      </c>
      <c r="B12" s="182"/>
      <c r="C12" s="176" t="s">
        <v>668</v>
      </c>
      <c r="D12" s="176" t="s">
        <v>669</v>
      </c>
      <c r="E12" s="183"/>
      <c r="F12" s="176" t="s">
        <v>635</v>
      </c>
      <c r="G12" s="184" t="s">
        <v>629</v>
      </c>
      <c r="H12" s="176" t="s">
        <v>662</v>
      </c>
    </row>
    <row r="13" s="176" customFormat="true" ht="11.25" hidden="false" customHeight="true" outlineLevel="0" collapsed="false">
      <c r="A13" s="181" t="n">
        <v>7</v>
      </c>
      <c r="B13" s="182"/>
      <c r="C13" s="176" t="s">
        <v>670</v>
      </c>
      <c r="D13" s="176" t="s">
        <v>671</v>
      </c>
      <c r="E13" s="183"/>
      <c r="F13" s="176" t="s">
        <v>632</v>
      </c>
      <c r="G13" s="184" t="s">
        <v>4</v>
      </c>
      <c r="H13" s="176" t="s">
        <v>662</v>
      </c>
    </row>
    <row r="14" s="176" customFormat="true" ht="11.25" hidden="false" customHeight="true" outlineLevel="0" collapsed="false">
      <c r="A14" s="181" t="n">
        <v>8</v>
      </c>
      <c r="B14" s="182"/>
      <c r="C14" s="176" t="s">
        <v>32</v>
      </c>
      <c r="D14" s="176" t="s">
        <v>114</v>
      </c>
      <c r="E14" s="183"/>
      <c r="F14" s="176" t="s">
        <v>632</v>
      </c>
      <c r="G14" s="184" t="s">
        <v>631</v>
      </c>
      <c r="H14" s="176" t="s">
        <v>662</v>
      </c>
    </row>
    <row r="15" s="176" customFormat="true" ht="11.25" hidden="false" customHeight="true" outlineLevel="0" collapsed="false">
      <c r="A15" s="181" t="n">
        <v>9</v>
      </c>
      <c r="B15" s="182"/>
      <c r="C15" s="176" t="s">
        <v>672</v>
      </c>
      <c r="D15" s="176" t="s">
        <v>673</v>
      </c>
      <c r="E15" s="183"/>
      <c r="F15" s="176" t="s">
        <v>661</v>
      </c>
      <c r="G15" s="184" t="s">
        <v>631</v>
      </c>
      <c r="H15" s="176" t="s">
        <v>662</v>
      </c>
    </row>
    <row r="16" s="176" customFormat="true" ht="11.25" hidden="false" customHeight="true" outlineLevel="0" collapsed="false">
      <c r="A16" s="181" t="n">
        <v>10</v>
      </c>
      <c r="B16" s="182"/>
      <c r="C16" s="176" t="s">
        <v>674</v>
      </c>
      <c r="D16" s="176" t="s">
        <v>675</v>
      </c>
      <c r="E16" s="183"/>
      <c r="F16" s="176" t="s">
        <v>632</v>
      </c>
      <c r="G16" s="184" t="s">
        <v>4</v>
      </c>
      <c r="H16" s="176" t="s">
        <v>665</v>
      </c>
    </row>
    <row r="17" s="176" customFormat="true" ht="11.25" hidden="false" customHeight="true" outlineLevel="0" collapsed="false">
      <c r="A17" s="181" t="n">
        <v>11</v>
      </c>
      <c r="B17" s="182"/>
      <c r="C17" s="176" t="s">
        <v>33</v>
      </c>
      <c r="D17" s="176" t="s">
        <v>115</v>
      </c>
      <c r="E17" s="183"/>
      <c r="F17" s="176" t="s">
        <v>633</v>
      </c>
      <c r="G17" s="184" t="s">
        <v>4</v>
      </c>
      <c r="H17" s="176" t="s">
        <v>665</v>
      </c>
    </row>
    <row r="18" s="176" customFormat="true" ht="11.25" hidden="false" customHeight="true" outlineLevel="0" collapsed="false">
      <c r="A18" s="181" t="n">
        <v>12</v>
      </c>
      <c r="B18" s="182"/>
      <c r="C18" s="176" t="s">
        <v>34</v>
      </c>
      <c r="D18" s="176" t="s">
        <v>116</v>
      </c>
      <c r="E18" s="183"/>
      <c r="F18" s="176" t="s">
        <v>661</v>
      </c>
      <c r="G18" s="184" t="s">
        <v>4</v>
      </c>
      <c r="H18" s="176" t="s">
        <v>665</v>
      </c>
      <c r="I18" s="176" t="s">
        <v>676</v>
      </c>
    </row>
    <row r="19" s="176" customFormat="true" ht="11.25" hidden="false" customHeight="true" outlineLevel="0" collapsed="false">
      <c r="A19" s="181" t="n">
        <v>13</v>
      </c>
      <c r="B19" s="182"/>
      <c r="C19" s="176" t="s">
        <v>677</v>
      </c>
      <c r="D19" s="176" t="s">
        <v>678</v>
      </c>
      <c r="E19" s="183"/>
      <c r="F19" s="176" t="s">
        <v>661</v>
      </c>
      <c r="G19" s="184" t="s">
        <v>631</v>
      </c>
      <c r="H19" s="176" t="s">
        <v>662</v>
      </c>
    </row>
    <row r="20" s="176" customFormat="true" ht="11.25" hidden="false" customHeight="true" outlineLevel="0" collapsed="false">
      <c r="A20" s="181" t="n">
        <v>14</v>
      </c>
      <c r="B20" s="182"/>
      <c r="C20" s="176" t="s">
        <v>679</v>
      </c>
      <c r="D20" s="176" t="s">
        <v>680</v>
      </c>
      <c r="E20" s="183"/>
      <c r="F20" s="176" t="s">
        <v>632</v>
      </c>
      <c r="G20" s="184" t="s">
        <v>4</v>
      </c>
      <c r="H20" s="176" t="s">
        <v>665</v>
      </c>
    </row>
    <row r="21" s="176" customFormat="true" ht="11.25" hidden="false" customHeight="true" outlineLevel="0" collapsed="false">
      <c r="A21" s="181" t="n">
        <v>15</v>
      </c>
      <c r="B21" s="182"/>
      <c r="C21" s="176" t="s">
        <v>681</v>
      </c>
      <c r="D21" s="176" t="s">
        <v>682</v>
      </c>
      <c r="E21" s="183"/>
      <c r="F21" s="176" t="s">
        <v>630</v>
      </c>
      <c r="G21" s="184" t="s">
        <v>4</v>
      </c>
      <c r="H21" s="176" t="s">
        <v>665</v>
      </c>
    </row>
    <row r="22" s="176" customFormat="true" ht="11.25" hidden="false" customHeight="true" outlineLevel="0" collapsed="false">
      <c r="A22" s="181" t="n">
        <v>16</v>
      </c>
      <c r="B22" s="182"/>
      <c r="C22" s="176" t="s">
        <v>36</v>
      </c>
      <c r="D22" s="176" t="s">
        <v>118</v>
      </c>
      <c r="E22" s="183"/>
      <c r="F22" s="176" t="s">
        <v>657</v>
      </c>
      <c r="G22" s="184" t="s">
        <v>629</v>
      </c>
      <c r="H22" s="176" t="s">
        <v>658</v>
      </c>
    </row>
    <row r="23" s="176" customFormat="true" ht="11.25" hidden="false" customHeight="true" outlineLevel="0" collapsed="false">
      <c r="A23" s="181" t="n">
        <v>17</v>
      </c>
      <c r="B23" s="182"/>
      <c r="C23" s="176" t="s">
        <v>683</v>
      </c>
      <c r="D23" s="176" t="s">
        <v>684</v>
      </c>
      <c r="E23" s="183"/>
      <c r="F23" s="176" t="s">
        <v>632</v>
      </c>
      <c r="G23" s="184" t="s">
        <v>4</v>
      </c>
      <c r="H23" s="176" t="s">
        <v>665</v>
      </c>
    </row>
    <row r="24" s="176" customFormat="true" ht="11.25" hidden="false" customHeight="true" outlineLevel="0" collapsed="false">
      <c r="A24" s="181" t="n">
        <v>18</v>
      </c>
      <c r="B24" s="182"/>
      <c r="C24" s="176" t="s">
        <v>685</v>
      </c>
      <c r="D24" s="176" t="s">
        <v>686</v>
      </c>
      <c r="E24" s="183"/>
      <c r="F24" s="176" t="s">
        <v>661</v>
      </c>
      <c r="G24" s="184" t="s">
        <v>631</v>
      </c>
      <c r="H24" s="176" t="s">
        <v>662</v>
      </c>
    </row>
    <row r="25" s="176" customFormat="true" ht="11.25" hidden="false" customHeight="true" outlineLevel="0" collapsed="false">
      <c r="A25" s="181" t="n">
        <v>19</v>
      </c>
      <c r="B25" s="182"/>
      <c r="C25" s="176" t="s">
        <v>35</v>
      </c>
      <c r="D25" s="176" t="s">
        <v>117</v>
      </c>
      <c r="E25" s="183"/>
      <c r="F25" s="176" t="s">
        <v>661</v>
      </c>
      <c r="G25" s="184" t="s">
        <v>4</v>
      </c>
      <c r="H25" s="176" t="s">
        <v>665</v>
      </c>
      <c r="I25" s="176" t="s">
        <v>676</v>
      </c>
    </row>
    <row r="26" s="176" customFormat="true" ht="11.25" hidden="false" customHeight="true" outlineLevel="0" collapsed="false">
      <c r="A26" s="181" t="n">
        <v>20</v>
      </c>
      <c r="B26" s="182"/>
      <c r="C26" s="176" t="s">
        <v>687</v>
      </c>
      <c r="D26" s="176" t="s">
        <v>688</v>
      </c>
      <c r="E26" s="183"/>
      <c r="F26" s="176" t="s">
        <v>632</v>
      </c>
      <c r="G26" s="184" t="s">
        <v>631</v>
      </c>
      <c r="H26" s="176" t="s">
        <v>662</v>
      </c>
    </row>
    <row r="27" s="176" customFormat="true" ht="11.25" hidden="false" customHeight="true" outlineLevel="0" collapsed="false">
      <c r="A27" s="181" t="n">
        <v>21</v>
      </c>
      <c r="B27" s="182"/>
      <c r="C27" s="176" t="s">
        <v>689</v>
      </c>
      <c r="D27" s="185" t="s">
        <v>690</v>
      </c>
      <c r="E27" s="183"/>
      <c r="F27" s="176" t="s">
        <v>635</v>
      </c>
      <c r="G27" s="186" t="s">
        <v>629</v>
      </c>
      <c r="H27" s="176" t="s">
        <v>658</v>
      </c>
      <c r="I27" s="176" t="s">
        <v>659</v>
      </c>
    </row>
    <row r="28" s="176" customFormat="true" ht="11.25" hidden="false" customHeight="true" outlineLevel="0" collapsed="false">
      <c r="A28" s="181" t="n">
        <v>22</v>
      </c>
      <c r="B28" s="182"/>
      <c r="C28" s="176" t="s">
        <v>691</v>
      </c>
      <c r="D28" s="176" t="s">
        <v>692</v>
      </c>
      <c r="E28" s="183"/>
      <c r="F28" s="176" t="s">
        <v>693</v>
      </c>
      <c r="G28" s="184" t="s">
        <v>4</v>
      </c>
      <c r="H28" s="176" t="s">
        <v>665</v>
      </c>
    </row>
    <row r="29" s="176" customFormat="true" ht="11.25" hidden="false" customHeight="true" outlineLevel="0" collapsed="false">
      <c r="A29" s="181" t="n">
        <v>23</v>
      </c>
      <c r="B29" s="182"/>
      <c r="C29" s="176" t="s">
        <v>37</v>
      </c>
      <c r="D29" s="176" t="s">
        <v>119</v>
      </c>
      <c r="E29" s="183"/>
      <c r="F29" s="176" t="s">
        <v>657</v>
      </c>
      <c r="G29" s="184" t="s">
        <v>629</v>
      </c>
      <c r="H29" s="176" t="s">
        <v>658</v>
      </c>
    </row>
    <row r="30" s="176" customFormat="true" ht="11.25" hidden="false" customHeight="true" outlineLevel="0" collapsed="false">
      <c r="A30" s="181" t="n">
        <v>24</v>
      </c>
      <c r="B30" s="182"/>
      <c r="C30" s="176" t="s">
        <v>694</v>
      </c>
      <c r="D30" s="176" t="s">
        <v>695</v>
      </c>
      <c r="E30" s="183"/>
      <c r="F30" s="176" t="s">
        <v>632</v>
      </c>
      <c r="G30" s="184" t="s">
        <v>629</v>
      </c>
      <c r="H30" s="176" t="s">
        <v>662</v>
      </c>
      <c r="I30" s="176" t="s">
        <v>659</v>
      </c>
    </row>
    <row r="31" s="176" customFormat="true" ht="11.25" hidden="false" customHeight="true" outlineLevel="0" collapsed="false">
      <c r="A31" s="181" t="n">
        <v>25</v>
      </c>
      <c r="B31" s="182"/>
      <c r="C31" s="176" t="s">
        <v>696</v>
      </c>
      <c r="D31" s="176" t="s">
        <v>697</v>
      </c>
      <c r="E31" s="183"/>
      <c r="F31" s="176" t="s">
        <v>661</v>
      </c>
      <c r="G31" s="184" t="s">
        <v>631</v>
      </c>
      <c r="H31" s="176" t="s">
        <v>662</v>
      </c>
    </row>
    <row r="32" s="176" customFormat="true" ht="11.25" hidden="false" customHeight="true" outlineLevel="0" collapsed="false">
      <c r="A32" s="181" t="n">
        <v>26</v>
      </c>
      <c r="B32" s="182"/>
      <c r="C32" s="176" t="s">
        <v>698</v>
      </c>
      <c r="D32" s="176" t="s">
        <v>699</v>
      </c>
      <c r="E32" s="183"/>
      <c r="F32" s="176" t="s">
        <v>635</v>
      </c>
      <c r="G32" s="184" t="s">
        <v>631</v>
      </c>
      <c r="H32" s="176" t="s">
        <v>662</v>
      </c>
    </row>
    <row r="33" s="176" customFormat="true" ht="11.25" hidden="false" customHeight="true" outlineLevel="0" collapsed="false">
      <c r="A33" s="181" t="n">
        <v>27</v>
      </c>
      <c r="B33" s="182"/>
      <c r="C33" s="176" t="s">
        <v>38</v>
      </c>
      <c r="D33" s="176" t="s">
        <v>120</v>
      </c>
      <c r="E33" s="183"/>
      <c r="F33" s="176" t="s">
        <v>632</v>
      </c>
      <c r="G33" s="184" t="s">
        <v>631</v>
      </c>
      <c r="H33" s="176" t="s">
        <v>662</v>
      </c>
    </row>
    <row r="34" s="176" customFormat="true" ht="11.25" hidden="false" customHeight="true" outlineLevel="0" collapsed="false">
      <c r="A34" s="181" t="n">
        <v>28</v>
      </c>
      <c r="B34" s="182"/>
      <c r="C34" s="176" t="s">
        <v>700</v>
      </c>
      <c r="D34" s="176" t="s">
        <v>701</v>
      </c>
      <c r="E34" s="183"/>
      <c r="F34" s="176" t="s">
        <v>632</v>
      </c>
      <c r="G34" s="184" t="s">
        <v>4</v>
      </c>
      <c r="H34" s="176" t="s">
        <v>665</v>
      </c>
    </row>
    <row r="35" s="176" customFormat="true" ht="11.25" hidden="false" customHeight="true" outlineLevel="0" collapsed="false">
      <c r="A35" s="181" t="n">
        <v>29</v>
      </c>
      <c r="B35" s="182"/>
      <c r="C35" s="176" t="s">
        <v>702</v>
      </c>
      <c r="D35" s="176" t="s">
        <v>703</v>
      </c>
      <c r="E35" s="183"/>
      <c r="F35" s="176" t="s">
        <v>633</v>
      </c>
      <c r="G35" s="184" t="s">
        <v>4</v>
      </c>
      <c r="H35" s="176" t="s">
        <v>665</v>
      </c>
    </row>
    <row r="36" s="176" customFormat="true" ht="11.25" hidden="false" customHeight="true" outlineLevel="0" collapsed="false">
      <c r="A36" s="181" t="n">
        <v>30</v>
      </c>
      <c r="B36" s="182"/>
      <c r="C36" s="176" t="s">
        <v>704</v>
      </c>
      <c r="D36" s="176" t="s">
        <v>705</v>
      </c>
      <c r="E36" s="183"/>
      <c r="F36" s="176" t="s">
        <v>661</v>
      </c>
      <c r="G36" s="184" t="s">
        <v>631</v>
      </c>
      <c r="H36" s="176" t="s">
        <v>662</v>
      </c>
    </row>
    <row r="37" s="176" customFormat="true" ht="11.25" hidden="false" customHeight="true" outlineLevel="0" collapsed="false">
      <c r="A37" s="181" t="n">
        <v>31</v>
      </c>
      <c r="B37" s="182"/>
      <c r="C37" s="176" t="s">
        <v>706</v>
      </c>
      <c r="D37" s="176" t="s">
        <v>707</v>
      </c>
      <c r="E37" s="183"/>
      <c r="F37" s="176" t="s">
        <v>635</v>
      </c>
      <c r="G37" s="184" t="s">
        <v>636</v>
      </c>
      <c r="H37" s="176" t="s">
        <v>658</v>
      </c>
      <c r="I37" s="176" t="s">
        <v>659</v>
      </c>
    </row>
    <row r="38" s="176" customFormat="true" ht="11.25" hidden="false" customHeight="true" outlineLevel="0" collapsed="false">
      <c r="A38" s="181" t="n">
        <v>32</v>
      </c>
      <c r="B38" s="182"/>
      <c r="C38" s="176" t="s">
        <v>246</v>
      </c>
      <c r="D38" s="176" t="s">
        <v>708</v>
      </c>
      <c r="E38" s="183"/>
      <c r="F38" s="176" t="s">
        <v>635</v>
      </c>
      <c r="G38" s="184" t="s">
        <v>636</v>
      </c>
      <c r="H38" s="176" t="s">
        <v>658</v>
      </c>
      <c r="I38" s="176" t="s">
        <v>659</v>
      </c>
    </row>
    <row r="39" s="176" customFormat="true" ht="11.25" hidden="false" customHeight="true" outlineLevel="0" collapsed="false">
      <c r="A39" s="181" t="n">
        <v>33</v>
      </c>
      <c r="B39" s="182"/>
      <c r="C39" s="176" t="s">
        <v>44</v>
      </c>
      <c r="D39" s="176" t="s">
        <v>127</v>
      </c>
      <c r="E39" s="183"/>
      <c r="F39" s="176" t="s">
        <v>635</v>
      </c>
      <c r="G39" s="184" t="s">
        <v>629</v>
      </c>
      <c r="H39" s="176" t="s">
        <v>709</v>
      </c>
    </row>
    <row r="40" s="176" customFormat="true" ht="11.25" hidden="false" customHeight="true" outlineLevel="0" collapsed="false">
      <c r="A40" s="181" t="n">
        <v>34</v>
      </c>
      <c r="B40" s="182"/>
      <c r="C40" s="176" t="s">
        <v>710</v>
      </c>
      <c r="D40" s="176" t="s">
        <v>711</v>
      </c>
      <c r="E40" s="183"/>
      <c r="F40" s="176" t="s">
        <v>633</v>
      </c>
      <c r="G40" s="184" t="s">
        <v>629</v>
      </c>
      <c r="H40" s="176" t="s">
        <v>658</v>
      </c>
    </row>
    <row r="41" s="176" customFormat="true" ht="11.25" hidden="false" customHeight="true" outlineLevel="0" collapsed="false">
      <c r="A41" s="181" t="n">
        <v>35</v>
      </c>
      <c r="B41" s="182"/>
      <c r="C41" s="176" t="s">
        <v>712</v>
      </c>
      <c r="D41" s="176" t="s">
        <v>713</v>
      </c>
      <c r="E41" s="183"/>
      <c r="F41" s="176" t="s">
        <v>635</v>
      </c>
      <c r="G41" s="184" t="s">
        <v>629</v>
      </c>
      <c r="H41" s="176" t="s">
        <v>709</v>
      </c>
      <c r="I41" s="176" t="s">
        <v>659</v>
      </c>
    </row>
    <row r="42" s="176" customFormat="true" ht="11.25" hidden="false" customHeight="true" outlineLevel="0" collapsed="false">
      <c r="A42" s="181" t="n">
        <v>36</v>
      </c>
      <c r="B42" s="182"/>
      <c r="C42" s="176" t="s">
        <v>39</v>
      </c>
      <c r="D42" s="176" t="s">
        <v>121</v>
      </c>
      <c r="E42" s="183"/>
      <c r="F42" s="176" t="s">
        <v>693</v>
      </c>
      <c r="G42" s="184" t="s">
        <v>4</v>
      </c>
      <c r="H42" s="176" t="s">
        <v>665</v>
      </c>
    </row>
    <row r="43" s="176" customFormat="true" ht="11.25" hidden="false" customHeight="true" outlineLevel="0" collapsed="false">
      <c r="A43" s="181" t="n">
        <v>37</v>
      </c>
      <c r="B43" s="182"/>
      <c r="C43" s="176" t="s">
        <v>714</v>
      </c>
      <c r="D43" s="176" t="s">
        <v>715</v>
      </c>
      <c r="E43" s="183"/>
      <c r="F43" s="176" t="s">
        <v>632</v>
      </c>
      <c r="G43" s="184" t="s">
        <v>4</v>
      </c>
      <c r="H43" s="176" t="s">
        <v>665</v>
      </c>
    </row>
    <row r="44" s="176" customFormat="true" ht="11.25" hidden="false" customHeight="true" outlineLevel="0" collapsed="false">
      <c r="A44" s="181" t="n">
        <v>38</v>
      </c>
      <c r="B44" s="182"/>
      <c r="C44" s="176" t="s">
        <v>716</v>
      </c>
      <c r="D44" s="176" t="s">
        <v>717</v>
      </c>
      <c r="E44" s="183"/>
      <c r="F44" s="176" t="s">
        <v>635</v>
      </c>
      <c r="G44" s="184" t="s">
        <v>636</v>
      </c>
      <c r="H44" s="176" t="s">
        <v>658</v>
      </c>
      <c r="I44" s="176" t="s">
        <v>659</v>
      </c>
    </row>
    <row r="45" s="176" customFormat="true" ht="11.25" hidden="false" customHeight="true" outlineLevel="0" collapsed="false">
      <c r="A45" s="181" t="n">
        <v>39</v>
      </c>
      <c r="B45" s="182"/>
      <c r="C45" s="176" t="s">
        <v>100</v>
      </c>
      <c r="D45" s="176" t="s">
        <v>184</v>
      </c>
      <c r="E45" s="183"/>
      <c r="F45" s="176" t="s">
        <v>635</v>
      </c>
      <c r="G45" s="184" t="s">
        <v>636</v>
      </c>
      <c r="H45" s="176" t="s">
        <v>658</v>
      </c>
      <c r="I45" s="176" t="s">
        <v>659</v>
      </c>
    </row>
    <row r="46" s="176" customFormat="true" ht="11.25" hidden="false" customHeight="true" outlineLevel="0" collapsed="false">
      <c r="A46" s="181" t="n">
        <v>40</v>
      </c>
      <c r="B46" s="182"/>
      <c r="C46" s="176" t="s">
        <v>718</v>
      </c>
      <c r="D46" s="176" t="s">
        <v>719</v>
      </c>
      <c r="E46" s="183"/>
      <c r="F46" s="176" t="s">
        <v>661</v>
      </c>
      <c r="G46" s="184" t="s">
        <v>4</v>
      </c>
      <c r="H46" s="176" t="s">
        <v>665</v>
      </c>
    </row>
    <row r="47" s="176" customFormat="true" ht="11.25" hidden="false" customHeight="true" outlineLevel="0" collapsed="false">
      <c r="A47" s="181" t="n">
        <v>41</v>
      </c>
      <c r="B47" s="182"/>
      <c r="C47" s="176" t="s">
        <v>40</v>
      </c>
      <c r="D47" s="176" t="s">
        <v>123</v>
      </c>
      <c r="E47" s="183"/>
      <c r="F47" s="176" t="s">
        <v>632</v>
      </c>
      <c r="G47" s="184" t="s">
        <v>4</v>
      </c>
      <c r="H47" s="176" t="s">
        <v>662</v>
      </c>
    </row>
    <row r="48" s="176" customFormat="true" ht="11.25" hidden="false" customHeight="true" outlineLevel="0" collapsed="false">
      <c r="A48" s="181" t="n">
        <v>42</v>
      </c>
      <c r="B48" s="182"/>
      <c r="C48" s="176" t="s">
        <v>41</v>
      </c>
      <c r="D48" s="176" t="s">
        <v>124</v>
      </c>
      <c r="E48" s="183"/>
      <c r="F48" s="176" t="s">
        <v>633</v>
      </c>
      <c r="G48" s="184" t="s">
        <v>631</v>
      </c>
      <c r="H48" s="176" t="s">
        <v>662</v>
      </c>
    </row>
    <row r="49" s="176" customFormat="true" ht="11.25" hidden="false" customHeight="true" outlineLevel="0" collapsed="false">
      <c r="A49" s="181" t="n">
        <v>43</v>
      </c>
      <c r="B49" s="182"/>
      <c r="C49" s="176" t="s">
        <v>43</v>
      </c>
      <c r="D49" s="176" t="s">
        <v>126</v>
      </c>
      <c r="E49" s="183"/>
      <c r="F49" s="176" t="s">
        <v>632</v>
      </c>
      <c r="G49" s="184" t="s">
        <v>631</v>
      </c>
      <c r="H49" s="176" t="s">
        <v>662</v>
      </c>
    </row>
    <row r="50" s="176" customFormat="true" ht="11.25" hidden="false" customHeight="true" outlineLevel="0" collapsed="false">
      <c r="A50" s="181" t="n">
        <v>44</v>
      </c>
      <c r="B50" s="182"/>
      <c r="C50" s="176" t="s">
        <v>720</v>
      </c>
      <c r="D50" s="176" t="s">
        <v>721</v>
      </c>
      <c r="E50" s="183"/>
      <c r="F50" s="176" t="s">
        <v>635</v>
      </c>
      <c r="G50" s="184" t="s">
        <v>629</v>
      </c>
      <c r="H50" s="176" t="s">
        <v>658</v>
      </c>
      <c r="I50" s="176" t="s">
        <v>659</v>
      </c>
    </row>
    <row r="51" s="176" customFormat="true" ht="11.25" hidden="false" customHeight="true" outlineLevel="0" collapsed="false">
      <c r="A51" s="181" t="n">
        <v>45</v>
      </c>
      <c r="B51" s="182"/>
      <c r="C51" s="176" t="s">
        <v>42</v>
      </c>
      <c r="D51" s="176" t="s">
        <v>125</v>
      </c>
      <c r="E51" s="183"/>
      <c r="F51" s="176" t="s">
        <v>635</v>
      </c>
      <c r="G51" s="184" t="s">
        <v>636</v>
      </c>
      <c r="H51" s="176" t="s">
        <v>658</v>
      </c>
      <c r="I51" s="176" t="s">
        <v>659</v>
      </c>
    </row>
    <row r="52" s="176" customFormat="true" ht="11.25" hidden="false" customHeight="true" outlineLevel="0" collapsed="false">
      <c r="A52" s="181" t="n">
        <v>46</v>
      </c>
      <c r="B52" s="182"/>
      <c r="C52" s="176" t="s">
        <v>722</v>
      </c>
      <c r="D52" s="176" t="s">
        <v>723</v>
      </c>
      <c r="E52" s="183"/>
      <c r="F52" s="176" t="s">
        <v>635</v>
      </c>
      <c r="G52" s="184" t="s">
        <v>629</v>
      </c>
      <c r="H52" s="176" t="s">
        <v>709</v>
      </c>
      <c r="I52" s="176" t="s">
        <v>659</v>
      </c>
    </row>
    <row r="53" s="176" customFormat="true" ht="11.25" hidden="false" customHeight="true" outlineLevel="0" collapsed="false">
      <c r="A53" s="181" t="n">
        <v>47</v>
      </c>
      <c r="B53" s="182"/>
      <c r="C53" s="176" t="s">
        <v>45</v>
      </c>
      <c r="D53" s="176" t="s">
        <v>128</v>
      </c>
      <c r="E53" s="183"/>
      <c r="F53" s="176" t="s">
        <v>632</v>
      </c>
      <c r="G53" s="184" t="s">
        <v>631</v>
      </c>
      <c r="H53" s="176" t="s">
        <v>662</v>
      </c>
    </row>
    <row r="54" s="176" customFormat="true" ht="11.25" hidden="false" customHeight="true" outlineLevel="0" collapsed="false">
      <c r="A54" s="181" t="n">
        <v>48</v>
      </c>
      <c r="B54" s="182"/>
      <c r="C54" s="176" t="s">
        <v>724</v>
      </c>
      <c r="D54" s="176" t="s">
        <v>725</v>
      </c>
      <c r="E54" s="183"/>
      <c r="F54" s="176" t="s">
        <v>635</v>
      </c>
      <c r="G54" s="184" t="s">
        <v>629</v>
      </c>
      <c r="H54" s="176" t="s">
        <v>658</v>
      </c>
      <c r="I54" s="176" t="s">
        <v>659</v>
      </c>
    </row>
    <row r="55" s="176" customFormat="true" ht="11.25" hidden="false" customHeight="true" outlineLevel="0" collapsed="false">
      <c r="A55" s="181" t="n">
        <v>49</v>
      </c>
      <c r="B55" s="182"/>
      <c r="C55" s="176" t="s">
        <v>59</v>
      </c>
      <c r="D55" s="176" t="s">
        <v>144</v>
      </c>
      <c r="E55" s="183"/>
      <c r="F55" s="176" t="s">
        <v>661</v>
      </c>
      <c r="G55" s="184" t="s">
        <v>4</v>
      </c>
      <c r="H55" s="176" t="s">
        <v>662</v>
      </c>
    </row>
    <row r="56" s="176" customFormat="true" ht="11.25" hidden="false" customHeight="true" outlineLevel="0" collapsed="false">
      <c r="A56" s="181" t="n">
        <v>50</v>
      </c>
      <c r="B56" s="182"/>
      <c r="C56" s="176" t="s">
        <v>726</v>
      </c>
      <c r="D56" s="176" t="s">
        <v>727</v>
      </c>
      <c r="E56" s="183"/>
      <c r="F56" s="176" t="s">
        <v>632</v>
      </c>
      <c r="G56" s="184" t="s">
        <v>631</v>
      </c>
      <c r="H56" s="176" t="s">
        <v>665</v>
      </c>
    </row>
    <row r="57" s="176" customFormat="true" ht="11.25" hidden="false" customHeight="true" outlineLevel="0" collapsed="false">
      <c r="A57" s="181" t="n">
        <v>51</v>
      </c>
      <c r="B57" s="182"/>
      <c r="C57" s="176" t="s">
        <v>728</v>
      </c>
      <c r="D57" s="176" t="s">
        <v>729</v>
      </c>
      <c r="E57" s="183"/>
      <c r="F57" s="176" t="s">
        <v>632</v>
      </c>
      <c r="G57" s="184" t="s">
        <v>4</v>
      </c>
      <c r="H57" s="176" t="s">
        <v>665</v>
      </c>
    </row>
    <row r="58" s="176" customFormat="true" ht="11.25" hidden="false" customHeight="true" outlineLevel="0" collapsed="false">
      <c r="A58" s="181" t="n">
        <v>52</v>
      </c>
      <c r="B58" s="182"/>
      <c r="C58" s="176" t="s">
        <v>46</v>
      </c>
      <c r="D58" s="176" t="s">
        <v>129</v>
      </c>
      <c r="E58" s="183"/>
      <c r="F58" s="176" t="s">
        <v>661</v>
      </c>
      <c r="G58" s="184" t="s">
        <v>4</v>
      </c>
      <c r="H58" s="176" t="s">
        <v>665</v>
      </c>
      <c r="I58" s="176" t="s">
        <v>676</v>
      </c>
    </row>
    <row r="59" s="176" customFormat="true" ht="11.25" hidden="false" customHeight="true" outlineLevel="0" collapsed="false">
      <c r="A59" s="181" t="n">
        <v>53</v>
      </c>
      <c r="B59" s="182"/>
      <c r="C59" s="176" t="s">
        <v>730</v>
      </c>
      <c r="D59" s="176" t="s">
        <v>731</v>
      </c>
      <c r="E59" s="183"/>
      <c r="F59" s="176" t="s">
        <v>661</v>
      </c>
      <c r="G59" s="184" t="s">
        <v>4</v>
      </c>
      <c r="H59" s="176" t="s">
        <v>665</v>
      </c>
    </row>
    <row r="60" s="176" customFormat="true" ht="11.25" hidden="false" customHeight="true" outlineLevel="0" collapsed="false">
      <c r="A60" s="181" t="n">
        <v>54</v>
      </c>
      <c r="B60" s="182"/>
      <c r="C60" s="176" t="s">
        <v>48</v>
      </c>
      <c r="D60" s="176" t="s">
        <v>131</v>
      </c>
      <c r="E60" s="183"/>
      <c r="F60" s="176" t="s">
        <v>661</v>
      </c>
      <c r="G60" s="184" t="s">
        <v>4</v>
      </c>
      <c r="H60" s="176" t="s">
        <v>665</v>
      </c>
    </row>
    <row r="61" s="176" customFormat="true" ht="11.25" hidden="false" customHeight="true" outlineLevel="0" collapsed="false">
      <c r="A61" s="181" t="n">
        <v>55</v>
      </c>
      <c r="B61" s="182"/>
      <c r="C61" s="176" t="s">
        <v>732</v>
      </c>
      <c r="D61" s="176" t="s">
        <v>733</v>
      </c>
      <c r="E61" s="183"/>
      <c r="F61" s="176" t="s">
        <v>630</v>
      </c>
      <c r="G61" s="184" t="s">
        <v>629</v>
      </c>
      <c r="H61" s="176" t="s">
        <v>658</v>
      </c>
    </row>
    <row r="62" s="176" customFormat="true" ht="11.25" hidden="false" customHeight="true" outlineLevel="0" collapsed="false">
      <c r="A62" s="181" t="n">
        <v>56</v>
      </c>
      <c r="B62" s="182"/>
      <c r="C62" s="176" t="s">
        <v>734</v>
      </c>
      <c r="D62" s="176" t="s">
        <v>735</v>
      </c>
      <c r="E62" s="183"/>
      <c r="F62" s="176" t="s">
        <v>632</v>
      </c>
      <c r="G62" s="184" t="s">
        <v>631</v>
      </c>
      <c r="H62" s="176" t="s">
        <v>709</v>
      </c>
    </row>
    <row r="63" s="176" customFormat="true" ht="11.25" hidden="false" customHeight="true" outlineLevel="0" collapsed="false">
      <c r="A63" s="181" t="n">
        <v>57</v>
      </c>
      <c r="B63" s="182"/>
      <c r="C63" s="176" t="s">
        <v>49</v>
      </c>
      <c r="D63" s="176" t="s">
        <v>132</v>
      </c>
      <c r="E63" s="183"/>
      <c r="F63" s="176" t="s">
        <v>632</v>
      </c>
      <c r="G63" s="184" t="s">
        <v>631</v>
      </c>
      <c r="H63" s="176" t="s">
        <v>662</v>
      </c>
    </row>
    <row r="64" s="176" customFormat="true" ht="11.25" hidden="false" customHeight="true" outlineLevel="0" collapsed="false">
      <c r="A64" s="181" t="n">
        <v>58</v>
      </c>
      <c r="B64" s="182"/>
      <c r="C64" s="176" t="s">
        <v>50</v>
      </c>
      <c r="D64" s="176" t="s">
        <v>134</v>
      </c>
      <c r="E64" s="183"/>
      <c r="F64" s="176" t="s">
        <v>632</v>
      </c>
      <c r="G64" s="184" t="s">
        <v>631</v>
      </c>
      <c r="H64" s="176" t="s">
        <v>662</v>
      </c>
    </row>
    <row r="65" s="176" customFormat="true" ht="11.25" hidden="false" customHeight="true" outlineLevel="0" collapsed="false">
      <c r="A65" s="181" t="n">
        <v>59</v>
      </c>
      <c r="B65" s="182"/>
      <c r="C65" s="176" t="s">
        <v>736</v>
      </c>
      <c r="D65" s="176" t="s">
        <v>737</v>
      </c>
      <c r="E65" s="183"/>
      <c r="F65" s="176" t="s">
        <v>630</v>
      </c>
      <c r="G65" s="184" t="s">
        <v>629</v>
      </c>
      <c r="H65" s="176" t="s">
        <v>662</v>
      </c>
    </row>
    <row r="66" s="176" customFormat="true" ht="11.25" hidden="false" customHeight="true" outlineLevel="0" collapsed="false">
      <c r="A66" s="181" t="n">
        <v>60</v>
      </c>
      <c r="B66" s="182"/>
      <c r="C66" s="176" t="s">
        <v>738</v>
      </c>
      <c r="D66" s="176" t="s">
        <v>739</v>
      </c>
      <c r="E66" s="183"/>
      <c r="F66" s="176" t="s">
        <v>632</v>
      </c>
      <c r="G66" s="184" t="s">
        <v>629</v>
      </c>
      <c r="H66" s="176" t="s">
        <v>662</v>
      </c>
    </row>
    <row r="67" s="176" customFormat="true" ht="11.25" hidden="false" customHeight="true" outlineLevel="0" collapsed="false">
      <c r="A67" s="181" t="n">
        <v>61</v>
      </c>
      <c r="B67" s="182"/>
      <c r="C67" s="176" t="s">
        <v>740</v>
      </c>
      <c r="D67" s="176" t="s">
        <v>741</v>
      </c>
      <c r="E67" s="183"/>
      <c r="F67" s="176" t="s">
        <v>635</v>
      </c>
      <c r="G67" s="184" t="s">
        <v>631</v>
      </c>
      <c r="H67" s="176" t="s">
        <v>662</v>
      </c>
    </row>
    <row r="68" s="176" customFormat="true" ht="11.25" hidden="false" customHeight="true" outlineLevel="0" collapsed="false">
      <c r="A68" s="181" t="n">
        <v>62</v>
      </c>
      <c r="B68" s="182"/>
      <c r="C68" s="176" t="s">
        <v>742</v>
      </c>
      <c r="D68" s="176" t="s">
        <v>743</v>
      </c>
      <c r="E68" s="183"/>
      <c r="F68" s="176" t="s">
        <v>635</v>
      </c>
      <c r="G68" s="184" t="s">
        <v>636</v>
      </c>
      <c r="H68" s="176" t="s">
        <v>658</v>
      </c>
      <c r="I68" s="176" t="s">
        <v>659</v>
      </c>
    </row>
    <row r="69" s="176" customFormat="true" ht="11.25" hidden="false" customHeight="true" outlineLevel="0" collapsed="false">
      <c r="A69" s="181" t="n">
        <v>63</v>
      </c>
      <c r="B69" s="182"/>
      <c r="C69" s="176" t="s">
        <v>744</v>
      </c>
      <c r="D69" s="176" t="s">
        <v>745</v>
      </c>
      <c r="E69" s="183"/>
      <c r="F69" s="176" t="s">
        <v>661</v>
      </c>
      <c r="G69" s="184" t="s">
        <v>4</v>
      </c>
      <c r="H69" s="176" t="s">
        <v>665</v>
      </c>
      <c r="I69" s="176" t="s">
        <v>676</v>
      </c>
    </row>
    <row r="70" s="176" customFormat="true" ht="11.25" hidden="false" customHeight="true" outlineLevel="0" collapsed="false">
      <c r="A70" s="181" t="n">
        <v>64</v>
      </c>
      <c r="B70" s="182"/>
      <c r="C70" s="176" t="s">
        <v>746</v>
      </c>
      <c r="D70" s="176" t="s">
        <v>747</v>
      </c>
      <c r="E70" s="183"/>
      <c r="F70" s="176" t="s">
        <v>635</v>
      </c>
      <c r="G70" s="184" t="s">
        <v>629</v>
      </c>
      <c r="H70" s="176" t="s">
        <v>662</v>
      </c>
    </row>
    <row r="71" s="176" customFormat="true" ht="11.25" hidden="false" customHeight="true" outlineLevel="0" collapsed="false">
      <c r="A71" s="181" t="n">
        <v>65</v>
      </c>
      <c r="B71" s="182"/>
      <c r="C71" s="176" t="s">
        <v>748</v>
      </c>
      <c r="D71" s="176" t="s">
        <v>749</v>
      </c>
      <c r="E71" s="183"/>
      <c r="F71" s="176" t="s">
        <v>635</v>
      </c>
      <c r="G71" s="184" t="s">
        <v>636</v>
      </c>
      <c r="H71" s="176" t="s">
        <v>658</v>
      </c>
      <c r="I71" s="176" t="s">
        <v>659</v>
      </c>
    </row>
    <row r="72" s="176" customFormat="true" ht="11.25" hidden="false" customHeight="true" outlineLevel="0" collapsed="false">
      <c r="A72" s="181" t="n">
        <v>66</v>
      </c>
      <c r="B72" s="182"/>
      <c r="C72" s="176" t="s">
        <v>750</v>
      </c>
      <c r="D72" s="176" t="s">
        <v>751</v>
      </c>
      <c r="E72" s="183"/>
      <c r="F72" s="176" t="s">
        <v>661</v>
      </c>
      <c r="G72" s="184" t="s">
        <v>4</v>
      </c>
      <c r="H72" s="176" t="s">
        <v>665</v>
      </c>
    </row>
    <row r="73" s="176" customFormat="true" ht="11.25" hidden="false" customHeight="true" outlineLevel="0" collapsed="false">
      <c r="A73" s="181" t="n">
        <v>67</v>
      </c>
      <c r="B73" s="182"/>
      <c r="C73" s="176" t="s">
        <v>53</v>
      </c>
      <c r="D73" s="176" t="s">
        <v>137</v>
      </c>
      <c r="E73" s="183"/>
      <c r="F73" s="176" t="s">
        <v>633</v>
      </c>
      <c r="G73" s="184" t="s">
        <v>631</v>
      </c>
      <c r="H73" s="176" t="s">
        <v>709</v>
      </c>
    </row>
    <row r="74" s="176" customFormat="true" ht="11.25" hidden="false" customHeight="true" outlineLevel="0" collapsed="false">
      <c r="A74" s="181" t="n">
        <v>68</v>
      </c>
      <c r="B74" s="182"/>
      <c r="C74" s="176" t="s">
        <v>52</v>
      </c>
      <c r="D74" s="176" t="s">
        <v>136</v>
      </c>
      <c r="E74" s="183"/>
      <c r="F74" s="176" t="s">
        <v>661</v>
      </c>
      <c r="G74" s="184" t="s">
        <v>4</v>
      </c>
      <c r="H74" s="176" t="s">
        <v>665</v>
      </c>
      <c r="I74" s="176" t="s">
        <v>676</v>
      </c>
    </row>
    <row r="75" s="176" customFormat="true" ht="11.25" hidden="false" customHeight="true" outlineLevel="0" collapsed="false">
      <c r="A75" s="181" t="n">
        <v>69</v>
      </c>
      <c r="B75" s="182"/>
      <c r="C75" s="176" t="s">
        <v>54</v>
      </c>
      <c r="D75" s="176" t="s">
        <v>138</v>
      </c>
      <c r="E75" s="183"/>
      <c r="F75" s="176" t="s">
        <v>661</v>
      </c>
      <c r="G75" s="184" t="s">
        <v>4</v>
      </c>
      <c r="H75" s="176" t="s">
        <v>665</v>
      </c>
      <c r="I75" s="176" t="s">
        <v>676</v>
      </c>
    </row>
    <row r="76" s="176" customFormat="true" ht="11.25" hidden="false" customHeight="true" outlineLevel="0" collapsed="false">
      <c r="A76" s="181" t="n">
        <v>70</v>
      </c>
      <c r="B76" s="182"/>
      <c r="C76" s="176" t="s">
        <v>752</v>
      </c>
      <c r="D76" s="176" t="s">
        <v>753</v>
      </c>
      <c r="E76" s="183"/>
      <c r="F76" s="176" t="s">
        <v>633</v>
      </c>
      <c r="G76" s="184" t="s">
        <v>4</v>
      </c>
      <c r="H76" s="176" t="s">
        <v>665</v>
      </c>
    </row>
    <row r="77" s="176" customFormat="true" ht="11.25" hidden="false" customHeight="true" outlineLevel="0" collapsed="false">
      <c r="A77" s="181" t="n">
        <v>71</v>
      </c>
      <c r="B77" s="182"/>
      <c r="C77" s="176" t="s">
        <v>754</v>
      </c>
      <c r="D77" s="176" t="s">
        <v>755</v>
      </c>
      <c r="E77" s="183"/>
      <c r="F77" s="176" t="s">
        <v>635</v>
      </c>
      <c r="G77" s="184" t="s">
        <v>631</v>
      </c>
      <c r="H77" s="176" t="s">
        <v>662</v>
      </c>
    </row>
    <row r="78" s="176" customFormat="true" ht="11.25" hidden="false" customHeight="true" outlineLevel="0" collapsed="false">
      <c r="A78" s="181" t="n">
        <v>72</v>
      </c>
      <c r="B78" s="182"/>
      <c r="C78" s="176" t="s">
        <v>248</v>
      </c>
      <c r="D78" s="176" t="s">
        <v>756</v>
      </c>
      <c r="E78" s="183"/>
      <c r="F78" s="176" t="s">
        <v>635</v>
      </c>
      <c r="G78" s="184" t="s">
        <v>636</v>
      </c>
      <c r="H78" s="176" t="s">
        <v>658</v>
      </c>
      <c r="I78" s="176" t="s">
        <v>659</v>
      </c>
    </row>
    <row r="79" s="176" customFormat="true" ht="11.25" hidden="false" customHeight="true" outlineLevel="0" collapsed="false">
      <c r="A79" s="181" t="n">
        <v>73</v>
      </c>
      <c r="B79" s="182"/>
      <c r="C79" s="176" t="s">
        <v>757</v>
      </c>
      <c r="D79" s="176" t="s">
        <v>758</v>
      </c>
      <c r="E79" s="183"/>
      <c r="F79" s="176" t="s">
        <v>661</v>
      </c>
      <c r="G79" s="184" t="s">
        <v>631</v>
      </c>
      <c r="H79" s="176" t="s">
        <v>662</v>
      </c>
    </row>
    <row r="80" s="176" customFormat="true" ht="11.25" hidden="false" customHeight="true" outlineLevel="0" collapsed="false">
      <c r="A80" s="181" t="n">
        <v>74</v>
      </c>
      <c r="B80" s="182"/>
      <c r="C80" s="176" t="s">
        <v>47</v>
      </c>
      <c r="D80" s="176" t="s">
        <v>130</v>
      </c>
      <c r="E80" s="183"/>
      <c r="F80" s="176" t="s">
        <v>661</v>
      </c>
      <c r="G80" s="184" t="s">
        <v>4</v>
      </c>
      <c r="H80" s="176" t="s">
        <v>665</v>
      </c>
      <c r="I80" s="176" t="s">
        <v>676</v>
      </c>
    </row>
    <row r="81" s="176" customFormat="true" ht="11.25" hidden="false" customHeight="true" outlineLevel="0" collapsed="false">
      <c r="A81" s="181" t="n">
        <v>75</v>
      </c>
      <c r="B81" s="182"/>
      <c r="C81" s="176" t="s">
        <v>55</v>
      </c>
      <c r="D81" s="176" t="s">
        <v>140</v>
      </c>
      <c r="E81" s="183"/>
      <c r="F81" s="176" t="s">
        <v>635</v>
      </c>
      <c r="G81" s="184" t="s">
        <v>629</v>
      </c>
      <c r="H81" s="176" t="s">
        <v>658</v>
      </c>
      <c r="I81" s="176" t="s">
        <v>659</v>
      </c>
    </row>
    <row r="82" s="176" customFormat="true" ht="11.25" hidden="false" customHeight="true" outlineLevel="0" collapsed="false">
      <c r="A82" s="181" t="n">
        <v>76</v>
      </c>
      <c r="B82" s="182"/>
      <c r="C82" s="176" t="s">
        <v>759</v>
      </c>
      <c r="D82" s="176" t="s">
        <v>760</v>
      </c>
      <c r="E82" s="183"/>
      <c r="F82" s="176" t="s">
        <v>661</v>
      </c>
      <c r="G82" s="184" t="s">
        <v>4</v>
      </c>
      <c r="H82" s="176" t="s">
        <v>665</v>
      </c>
    </row>
    <row r="83" s="176" customFormat="true" ht="11.25" hidden="false" customHeight="true" outlineLevel="0" collapsed="false">
      <c r="A83" s="181" t="n">
        <v>77</v>
      </c>
      <c r="B83" s="182"/>
      <c r="C83" s="176" t="s">
        <v>57</v>
      </c>
      <c r="D83" s="176" t="s">
        <v>142</v>
      </c>
      <c r="E83" s="183"/>
      <c r="F83" s="176" t="s">
        <v>661</v>
      </c>
      <c r="G83" s="184" t="s">
        <v>4</v>
      </c>
      <c r="H83" s="176" t="s">
        <v>665</v>
      </c>
      <c r="I83" s="176" t="s">
        <v>676</v>
      </c>
    </row>
    <row r="84" s="176" customFormat="true" ht="11.25" hidden="false" customHeight="true" outlineLevel="0" collapsed="false">
      <c r="A84" s="181" t="n">
        <v>78</v>
      </c>
      <c r="B84" s="182"/>
      <c r="C84" s="176" t="s">
        <v>761</v>
      </c>
      <c r="D84" s="176" t="s">
        <v>762</v>
      </c>
      <c r="E84" s="183"/>
      <c r="F84" s="176" t="s">
        <v>661</v>
      </c>
      <c r="G84" s="184" t="s">
        <v>4</v>
      </c>
      <c r="H84" s="176" t="s">
        <v>665</v>
      </c>
    </row>
    <row r="85" s="176" customFormat="true" ht="11.25" hidden="false" customHeight="true" outlineLevel="0" collapsed="false">
      <c r="A85" s="181" t="n">
        <v>79</v>
      </c>
      <c r="B85" s="182"/>
      <c r="C85" s="176" t="s">
        <v>763</v>
      </c>
      <c r="D85" s="176" t="s">
        <v>764</v>
      </c>
      <c r="E85" s="183"/>
      <c r="F85" s="176" t="s">
        <v>632</v>
      </c>
      <c r="G85" s="184" t="s">
        <v>631</v>
      </c>
      <c r="H85" s="176" t="s">
        <v>709</v>
      </c>
    </row>
    <row r="86" s="176" customFormat="true" ht="11.25" hidden="false" customHeight="true" outlineLevel="0" collapsed="false">
      <c r="A86" s="181" t="n">
        <v>80</v>
      </c>
      <c r="B86" s="182"/>
      <c r="C86" s="176" t="s">
        <v>765</v>
      </c>
      <c r="D86" s="176" t="s">
        <v>766</v>
      </c>
      <c r="E86" s="183"/>
      <c r="F86" s="176" t="s">
        <v>633</v>
      </c>
      <c r="G86" s="184" t="s">
        <v>4</v>
      </c>
      <c r="H86" s="176" t="s">
        <v>665</v>
      </c>
    </row>
    <row r="87" s="176" customFormat="true" ht="11.25" hidden="false" customHeight="true" outlineLevel="0" collapsed="false">
      <c r="A87" s="181" t="n">
        <v>81</v>
      </c>
      <c r="B87" s="182"/>
      <c r="C87" s="176" t="s">
        <v>250</v>
      </c>
      <c r="D87" s="176" t="s">
        <v>767</v>
      </c>
      <c r="E87" s="183"/>
      <c r="F87" s="176" t="s">
        <v>632</v>
      </c>
      <c r="G87" s="184" t="s">
        <v>631</v>
      </c>
      <c r="H87" s="176" t="s">
        <v>662</v>
      </c>
    </row>
    <row r="88" s="176" customFormat="true" ht="11.25" hidden="false" customHeight="true" outlineLevel="0" collapsed="false">
      <c r="A88" s="181" t="n">
        <v>82</v>
      </c>
      <c r="B88" s="182"/>
      <c r="C88" s="176" t="s">
        <v>56</v>
      </c>
      <c r="D88" s="176" t="s">
        <v>141</v>
      </c>
      <c r="E88" s="183"/>
      <c r="F88" s="176" t="s">
        <v>635</v>
      </c>
      <c r="G88" s="184" t="s">
        <v>636</v>
      </c>
      <c r="H88" s="176" t="s">
        <v>658</v>
      </c>
      <c r="I88" s="176" t="s">
        <v>659</v>
      </c>
    </row>
    <row r="89" s="176" customFormat="true" ht="11.25" hidden="false" customHeight="true" outlineLevel="0" collapsed="false">
      <c r="A89" s="181" t="n">
        <v>83</v>
      </c>
      <c r="B89" s="182"/>
      <c r="C89" s="176" t="s">
        <v>768</v>
      </c>
      <c r="D89" s="176" t="s">
        <v>769</v>
      </c>
      <c r="E89" s="183"/>
      <c r="F89" s="176" t="s">
        <v>635</v>
      </c>
      <c r="G89" s="184" t="s">
        <v>636</v>
      </c>
      <c r="H89" s="176" t="s">
        <v>658</v>
      </c>
      <c r="I89" s="176" t="s">
        <v>659</v>
      </c>
    </row>
    <row r="90" s="176" customFormat="true" ht="11.25" hidden="false" customHeight="true" outlineLevel="0" collapsed="false">
      <c r="A90" s="181" t="n">
        <v>84</v>
      </c>
      <c r="B90" s="182"/>
      <c r="C90" s="176" t="s">
        <v>58</v>
      </c>
      <c r="D90" s="176" t="s">
        <v>143</v>
      </c>
      <c r="E90" s="183"/>
      <c r="F90" s="176" t="s">
        <v>632</v>
      </c>
      <c r="G90" s="184" t="s">
        <v>631</v>
      </c>
      <c r="H90" s="176" t="s">
        <v>658</v>
      </c>
      <c r="I90" s="176" t="s">
        <v>659</v>
      </c>
    </row>
    <row r="91" s="176" customFormat="true" ht="11.25" hidden="false" customHeight="true" outlineLevel="0" collapsed="false">
      <c r="A91" s="181" t="n">
        <v>85</v>
      </c>
      <c r="B91" s="182"/>
      <c r="C91" s="176" t="s">
        <v>770</v>
      </c>
      <c r="D91" s="176" t="s">
        <v>771</v>
      </c>
      <c r="E91" s="183"/>
      <c r="F91" s="176" t="s">
        <v>632</v>
      </c>
      <c r="G91" s="184" t="s">
        <v>636</v>
      </c>
      <c r="H91" s="176" t="s">
        <v>658</v>
      </c>
      <c r="I91" s="176" t="s">
        <v>659</v>
      </c>
    </row>
    <row r="92" s="176" customFormat="true" ht="11.25" hidden="false" customHeight="true" outlineLevel="0" collapsed="false">
      <c r="A92" s="181" t="n">
        <v>86</v>
      </c>
      <c r="B92" s="182"/>
      <c r="C92" s="176" t="s">
        <v>772</v>
      </c>
      <c r="D92" s="176" t="s">
        <v>773</v>
      </c>
      <c r="E92" s="183"/>
      <c r="F92" s="176" t="s">
        <v>632</v>
      </c>
      <c r="G92" s="184" t="s">
        <v>629</v>
      </c>
      <c r="H92" s="176" t="s">
        <v>658</v>
      </c>
      <c r="I92" s="176" t="s">
        <v>659</v>
      </c>
    </row>
    <row r="93" s="176" customFormat="true" ht="11.25" hidden="false" customHeight="true" outlineLevel="0" collapsed="false">
      <c r="A93" s="181" t="n">
        <v>87</v>
      </c>
      <c r="B93" s="182"/>
      <c r="C93" s="176" t="s">
        <v>774</v>
      </c>
      <c r="D93" s="176" t="s">
        <v>775</v>
      </c>
      <c r="E93" s="183"/>
      <c r="F93" s="176" t="s">
        <v>633</v>
      </c>
      <c r="G93" s="184" t="s">
        <v>4</v>
      </c>
      <c r="H93" s="176" t="s">
        <v>665</v>
      </c>
    </row>
    <row r="94" s="176" customFormat="true" ht="11.25" hidden="false" customHeight="true" outlineLevel="0" collapsed="false">
      <c r="A94" s="181" t="n">
        <v>88</v>
      </c>
      <c r="B94" s="182"/>
      <c r="C94" s="176" t="s">
        <v>776</v>
      </c>
      <c r="D94" s="176" t="s">
        <v>777</v>
      </c>
      <c r="E94" s="183"/>
      <c r="F94" s="176" t="s">
        <v>661</v>
      </c>
      <c r="G94" s="184" t="s">
        <v>4</v>
      </c>
      <c r="H94" s="176" t="s">
        <v>665</v>
      </c>
    </row>
    <row r="95" s="176" customFormat="true" ht="11.25" hidden="false" customHeight="true" outlineLevel="0" collapsed="false">
      <c r="A95" s="181" t="n">
        <v>89</v>
      </c>
      <c r="B95" s="182"/>
      <c r="C95" s="176" t="s">
        <v>62</v>
      </c>
      <c r="D95" s="176" t="s">
        <v>147</v>
      </c>
      <c r="E95" s="183"/>
      <c r="F95" s="176" t="s">
        <v>661</v>
      </c>
      <c r="G95" s="184" t="s">
        <v>4</v>
      </c>
      <c r="H95" s="176" t="s">
        <v>665</v>
      </c>
    </row>
    <row r="96" s="176" customFormat="true" ht="11.25" hidden="false" customHeight="true" outlineLevel="0" collapsed="false">
      <c r="A96" s="181" t="n">
        <v>90</v>
      </c>
      <c r="B96" s="182"/>
      <c r="C96" s="176" t="s">
        <v>61</v>
      </c>
      <c r="D96" s="176" t="s">
        <v>146</v>
      </c>
      <c r="E96" s="183"/>
      <c r="F96" s="176" t="s">
        <v>657</v>
      </c>
      <c r="G96" s="184" t="s">
        <v>629</v>
      </c>
      <c r="H96" s="176" t="s">
        <v>662</v>
      </c>
    </row>
    <row r="97" s="176" customFormat="true" ht="11.25" hidden="false" customHeight="true" outlineLevel="0" collapsed="false">
      <c r="A97" s="181" t="n">
        <v>91</v>
      </c>
      <c r="B97" s="182"/>
      <c r="C97" s="176" t="s">
        <v>60</v>
      </c>
      <c r="D97" s="185" t="s">
        <v>145</v>
      </c>
      <c r="E97" s="183"/>
      <c r="F97" s="176" t="s">
        <v>633</v>
      </c>
      <c r="G97" s="186" t="s">
        <v>631</v>
      </c>
      <c r="H97" s="176" t="s">
        <v>662</v>
      </c>
    </row>
    <row r="98" s="176" customFormat="true" ht="11.25" hidden="false" customHeight="true" outlineLevel="0" collapsed="false">
      <c r="A98" s="181" t="n">
        <v>92</v>
      </c>
      <c r="B98" s="182"/>
      <c r="C98" s="176" t="s">
        <v>778</v>
      </c>
      <c r="D98" s="176" t="s">
        <v>779</v>
      </c>
      <c r="E98" s="183"/>
      <c r="F98" s="176" t="s">
        <v>630</v>
      </c>
      <c r="G98" s="184" t="s">
        <v>631</v>
      </c>
      <c r="H98" s="176" t="s">
        <v>662</v>
      </c>
    </row>
    <row r="99" s="176" customFormat="true" ht="11.25" hidden="false" customHeight="true" outlineLevel="0" collapsed="false">
      <c r="A99" s="181" t="n">
        <v>93</v>
      </c>
      <c r="B99" s="182"/>
      <c r="C99" s="176" t="s">
        <v>780</v>
      </c>
      <c r="D99" s="176" t="s">
        <v>781</v>
      </c>
      <c r="E99" s="183"/>
      <c r="F99" s="176" t="s">
        <v>630</v>
      </c>
      <c r="G99" s="184" t="s">
        <v>631</v>
      </c>
      <c r="H99" s="176" t="s">
        <v>662</v>
      </c>
    </row>
    <row r="100" s="176" customFormat="true" ht="11.25" hidden="false" customHeight="true" outlineLevel="0" collapsed="false">
      <c r="A100" s="181" t="n">
        <v>94</v>
      </c>
      <c r="B100" s="182"/>
      <c r="C100" s="176" t="s">
        <v>782</v>
      </c>
      <c r="D100" s="176" t="s">
        <v>783</v>
      </c>
      <c r="E100" s="183"/>
      <c r="F100" s="176" t="s">
        <v>661</v>
      </c>
      <c r="G100" s="184" t="s">
        <v>4</v>
      </c>
      <c r="H100" s="176" t="s">
        <v>665</v>
      </c>
      <c r="I100" s="176" t="s">
        <v>676</v>
      </c>
    </row>
    <row r="101" s="176" customFormat="true" ht="11.25" hidden="false" customHeight="true" outlineLevel="0" collapsed="false">
      <c r="A101" s="181" t="n">
        <v>95</v>
      </c>
      <c r="B101" s="182"/>
      <c r="C101" s="176" t="s">
        <v>784</v>
      </c>
      <c r="D101" s="176" t="s">
        <v>785</v>
      </c>
      <c r="E101" s="183"/>
      <c r="F101" s="176" t="s">
        <v>661</v>
      </c>
      <c r="G101" s="184" t="s">
        <v>4</v>
      </c>
      <c r="H101" s="176" t="s">
        <v>665</v>
      </c>
    </row>
    <row r="102" s="176" customFormat="true" ht="11.25" hidden="false" customHeight="true" outlineLevel="0" collapsed="false">
      <c r="A102" s="181" t="n">
        <v>96</v>
      </c>
      <c r="B102" s="182"/>
      <c r="C102" s="176" t="s">
        <v>786</v>
      </c>
      <c r="D102" s="176" t="s">
        <v>787</v>
      </c>
      <c r="E102" s="183"/>
      <c r="F102" s="176" t="s">
        <v>630</v>
      </c>
      <c r="G102" s="184" t="s">
        <v>4</v>
      </c>
      <c r="H102" s="176" t="s">
        <v>665</v>
      </c>
    </row>
    <row r="103" s="176" customFormat="true" ht="11.25" hidden="false" customHeight="true" outlineLevel="0" collapsed="false">
      <c r="A103" s="181" t="n">
        <v>97</v>
      </c>
      <c r="B103" s="182"/>
      <c r="C103" s="176" t="s">
        <v>63</v>
      </c>
      <c r="D103" s="176" t="s">
        <v>148</v>
      </c>
      <c r="E103" s="183"/>
      <c r="F103" s="176" t="s">
        <v>661</v>
      </c>
      <c r="G103" s="184" t="s">
        <v>4</v>
      </c>
      <c r="H103" s="176" t="s">
        <v>665</v>
      </c>
      <c r="I103" s="176" t="s">
        <v>676</v>
      </c>
    </row>
    <row r="104" s="176" customFormat="true" ht="11.25" hidden="false" customHeight="true" outlineLevel="0" collapsed="false">
      <c r="A104" s="181" t="n">
        <v>98</v>
      </c>
      <c r="B104" s="182"/>
      <c r="C104" s="176" t="s">
        <v>64</v>
      </c>
      <c r="D104" s="176" t="s">
        <v>149</v>
      </c>
      <c r="E104" s="183"/>
      <c r="F104" s="176" t="s">
        <v>632</v>
      </c>
      <c r="G104" s="184" t="s">
        <v>631</v>
      </c>
      <c r="H104" s="176" t="s">
        <v>662</v>
      </c>
    </row>
    <row r="105" s="176" customFormat="true" ht="11.25" hidden="false" customHeight="true" outlineLevel="0" collapsed="false">
      <c r="A105" s="181" t="n">
        <v>99</v>
      </c>
      <c r="B105" s="182"/>
      <c r="C105" s="176" t="s">
        <v>65</v>
      </c>
      <c r="D105" s="176" t="s">
        <v>150</v>
      </c>
      <c r="E105" s="183"/>
      <c r="F105" s="176" t="s">
        <v>633</v>
      </c>
      <c r="G105" s="184" t="s">
        <v>4</v>
      </c>
      <c r="H105" s="176" t="s">
        <v>665</v>
      </c>
    </row>
    <row r="106" s="176" customFormat="true" ht="11.25" hidden="false" customHeight="true" outlineLevel="0" collapsed="false">
      <c r="A106" s="181" t="n">
        <v>100</v>
      </c>
      <c r="B106" s="182"/>
      <c r="C106" s="176" t="s">
        <v>788</v>
      </c>
      <c r="D106" s="176" t="s">
        <v>789</v>
      </c>
      <c r="E106" s="183"/>
      <c r="F106" s="176" t="s">
        <v>630</v>
      </c>
      <c r="G106" s="184" t="s">
        <v>631</v>
      </c>
      <c r="H106" s="176" t="s">
        <v>662</v>
      </c>
    </row>
    <row r="107" s="176" customFormat="true" ht="11.25" hidden="false" customHeight="true" outlineLevel="0" collapsed="false">
      <c r="A107" s="181" t="n">
        <v>101</v>
      </c>
      <c r="B107" s="182"/>
      <c r="C107" s="176" t="s">
        <v>790</v>
      </c>
      <c r="D107" s="176" t="s">
        <v>791</v>
      </c>
      <c r="E107" s="183"/>
      <c r="F107" s="176" t="s">
        <v>661</v>
      </c>
      <c r="G107" s="184" t="s">
        <v>631</v>
      </c>
      <c r="H107" s="176" t="s">
        <v>662</v>
      </c>
    </row>
    <row r="108" s="176" customFormat="true" ht="11.25" hidden="false" customHeight="true" outlineLevel="0" collapsed="false">
      <c r="A108" s="181" t="n">
        <v>102</v>
      </c>
      <c r="B108" s="182"/>
      <c r="C108" s="176" t="s">
        <v>66</v>
      </c>
      <c r="D108" s="176" t="s">
        <v>151</v>
      </c>
      <c r="E108" s="183"/>
      <c r="F108" s="176" t="s">
        <v>635</v>
      </c>
      <c r="G108" s="184" t="s">
        <v>629</v>
      </c>
      <c r="H108" s="176" t="s">
        <v>709</v>
      </c>
    </row>
    <row r="109" s="176" customFormat="true" ht="11.25" hidden="false" customHeight="true" outlineLevel="0" collapsed="false">
      <c r="A109" s="181" t="n">
        <v>103</v>
      </c>
      <c r="B109" s="182"/>
      <c r="C109" s="176" t="s">
        <v>792</v>
      </c>
      <c r="D109" s="176" t="s">
        <v>793</v>
      </c>
      <c r="E109" s="183"/>
      <c r="F109" s="176" t="s">
        <v>633</v>
      </c>
      <c r="G109" s="184" t="s">
        <v>629</v>
      </c>
      <c r="H109" s="176" t="s">
        <v>658</v>
      </c>
    </row>
    <row r="110" s="176" customFormat="true" ht="11.25" hidden="false" customHeight="true" outlineLevel="0" collapsed="false">
      <c r="A110" s="181" t="n">
        <v>104</v>
      </c>
      <c r="B110" s="182"/>
      <c r="C110" s="176" t="s">
        <v>794</v>
      </c>
      <c r="D110" s="176" t="s">
        <v>795</v>
      </c>
      <c r="E110" s="183"/>
      <c r="F110" s="176" t="s">
        <v>633</v>
      </c>
      <c r="G110" s="184" t="s">
        <v>636</v>
      </c>
      <c r="H110" s="176" t="s">
        <v>665</v>
      </c>
    </row>
    <row r="111" s="176" customFormat="true" ht="11.25" hidden="false" customHeight="true" outlineLevel="0" collapsed="false">
      <c r="A111" s="181" t="n">
        <v>105</v>
      </c>
      <c r="B111" s="182"/>
      <c r="C111" s="176" t="s">
        <v>67</v>
      </c>
      <c r="D111" s="176" t="s">
        <v>152</v>
      </c>
      <c r="E111" s="183"/>
      <c r="F111" s="176" t="s">
        <v>633</v>
      </c>
      <c r="G111" s="184" t="s">
        <v>4</v>
      </c>
      <c r="H111" s="176" t="s">
        <v>665</v>
      </c>
    </row>
    <row r="112" s="176" customFormat="true" ht="11.25" hidden="false" customHeight="true" outlineLevel="0" collapsed="false">
      <c r="A112" s="181" t="n">
        <v>106</v>
      </c>
      <c r="B112" s="182"/>
      <c r="C112" s="176" t="s">
        <v>796</v>
      </c>
      <c r="D112" s="176" t="s">
        <v>797</v>
      </c>
      <c r="E112" s="183"/>
      <c r="F112" s="176" t="s">
        <v>661</v>
      </c>
      <c r="G112" s="184" t="s">
        <v>631</v>
      </c>
      <c r="H112" s="176" t="s">
        <v>658</v>
      </c>
    </row>
    <row r="113" s="176" customFormat="true" ht="11.25" hidden="false" customHeight="true" outlineLevel="0" collapsed="false">
      <c r="A113" s="181" t="n">
        <v>107</v>
      </c>
      <c r="B113" s="182"/>
      <c r="C113" s="176" t="s">
        <v>798</v>
      </c>
      <c r="D113" s="176" t="s">
        <v>799</v>
      </c>
      <c r="E113" s="183"/>
      <c r="F113" s="176" t="s">
        <v>630</v>
      </c>
      <c r="G113" s="184" t="s">
        <v>4</v>
      </c>
      <c r="H113" s="176" t="s">
        <v>665</v>
      </c>
    </row>
    <row r="114" s="176" customFormat="true" ht="11.25" hidden="false" customHeight="true" outlineLevel="0" collapsed="false">
      <c r="A114" s="181" t="n">
        <v>108</v>
      </c>
      <c r="B114" s="182"/>
      <c r="C114" s="176" t="s">
        <v>800</v>
      </c>
      <c r="D114" s="176" t="s">
        <v>801</v>
      </c>
      <c r="E114" s="183"/>
      <c r="F114" s="176" t="s">
        <v>661</v>
      </c>
      <c r="G114" s="184" t="s">
        <v>629</v>
      </c>
      <c r="H114" s="176" t="s">
        <v>658</v>
      </c>
    </row>
    <row r="115" s="176" customFormat="true" ht="11.25" hidden="false" customHeight="true" outlineLevel="0" collapsed="false">
      <c r="A115" s="181" t="n">
        <v>109</v>
      </c>
      <c r="B115" s="182"/>
      <c r="C115" s="176" t="s">
        <v>802</v>
      </c>
      <c r="D115" s="176" t="s">
        <v>803</v>
      </c>
      <c r="E115" s="183"/>
      <c r="F115" s="176" t="s">
        <v>633</v>
      </c>
      <c r="G115" s="184" t="s">
        <v>629</v>
      </c>
      <c r="H115" s="176" t="s">
        <v>658</v>
      </c>
    </row>
    <row r="116" s="176" customFormat="true" ht="11.25" hidden="false" customHeight="true" outlineLevel="0" collapsed="false">
      <c r="A116" s="181" t="n">
        <v>110</v>
      </c>
      <c r="B116" s="182"/>
      <c r="C116" s="176" t="s">
        <v>804</v>
      </c>
      <c r="D116" s="176" t="s">
        <v>805</v>
      </c>
      <c r="E116" s="183"/>
      <c r="F116" s="176" t="s">
        <v>661</v>
      </c>
      <c r="G116" s="184" t="s">
        <v>4</v>
      </c>
      <c r="H116" s="176" t="s">
        <v>665</v>
      </c>
      <c r="I116" s="176" t="s">
        <v>676</v>
      </c>
    </row>
    <row r="117" s="176" customFormat="true" ht="11.25" hidden="false" customHeight="true" outlineLevel="0" collapsed="false">
      <c r="A117" s="181" t="n">
        <v>111</v>
      </c>
      <c r="B117" s="182"/>
      <c r="C117" s="176" t="s">
        <v>68</v>
      </c>
      <c r="D117" s="176" t="s">
        <v>153</v>
      </c>
      <c r="E117" s="183"/>
      <c r="F117" s="176" t="s">
        <v>630</v>
      </c>
      <c r="G117" s="184" t="s">
        <v>631</v>
      </c>
      <c r="H117" s="176" t="s">
        <v>662</v>
      </c>
    </row>
    <row r="118" s="176" customFormat="true" ht="11.25" hidden="false" customHeight="true" outlineLevel="0" collapsed="false">
      <c r="A118" s="181" t="n">
        <v>112</v>
      </c>
      <c r="B118" s="182"/>
      <c r="C118" s="176" t="s">
        <v>806</v>
      </c>
      <c r="D118" s="176" t="s">
        <v>807</v>
      </c>
      <c r="E118" s="183"/>
      <c r="F118" s="176" t="s">
        <v>635</v>
      </c>
      <c r="G118" s="184" t="s">
        <v>629</v>
      </c>
      <c r="H118" s="176" t="s">
        <v>658</v>
      </c>
    </row>
    <row r="119" s="176" customFormat="true" ht="11.25" hidden="false" customHeight="true" outlineLevel="0" collapsed="false">
      <c r="A119" s="181" t="n">
        <v>113</v>
      </c>
      <c r="B119" s="182"/>
      <c r="C119" s="176" t="s">
        <v>808</v>
      </c>
      <c r="D119" s="176" t="s">
        <v>809</v>
      </c>
      <c r="E119" s="183"/>
      <c r="F119" s="176" t="s">
        <v>635</v>
      </c>
      <c r="G119" s="184" t="s">
        <v>636</v>
      </c>
      <c r="H119" s="176" t="s">
        <v>658</v>
      </c>
      <c r="I119" s="176" t="s">
        <v>659</v>
      </c>
    </row>
    <row r="120" s="176" customFormat="true" ht="11.25" hidden="false" customHeight="true" outlineLevel="0" collapsed="false">
      <c r="A120" s="181" t="n">
        <v>114</v>
      </c>
      <c r="B120" s="182"/>
      <c r="C120" s="176" t="s">
        <v>810</v>
      </c>
      <c r="D120" s="176" t="s">
        <v>811</v>
      </c>
      <c r="E120" s="183"/>
      <c r="F120" s="176" t="s">
        <v>630</v>
      </c>
      <c r="G120" s="184" t="s">
        <v>631</v>
      </c>
      <c r="H120" s="176" t="s">
        <v>662</v>
      </c>
    </row>
    <row r="121" s="176" customFormat="true" ht="11.25" hidden="false" customHeight="true" outlineLevel="0" collapsed="false">
      <c r="A121" s="181" t="n">
        <v>115</v>
      </c>
      <c r="B121" s="182"/>
      <c r="C121" s="176" t="s">
        <v>812</v>
      </c>
      <c r="D121" s="176" t="s">
        <v>813</v>
      </c>
      <c r="E121" s="183"/>
      <c r="F121" s="176" t="s">
        <v>661</v>
      </c>
      <c r="G121" s="184" t="s">
        <v>4</v>
      </c>
      <c r="H121" s="176" t="s">
        <v>665</v>
      </c>
    </row>
    <row r="122" s="176" customFormat="true" ht="11.25" hidden="false" customHeight="true" outlineLevel="0" collapsed="false">
      <c r="A122" s="181" t="n">
        <v>116</v>
      </c>
      <c r="B122" s="182"/>
      <c r="C122" s="176" t="s">
        <v>814</v>
      </c>
      <c r="D122" s="176" t="s">
        <v>815</v>
      </c>
      <c r="E122" s="183"/>
      <c r="F122" s="176" t="s">
        <v>661</v>
      </c>
      <c r="G122" s="184" t="s">
        <v>4</v>
      </c>
      <c r="H122" s="176" t="s">
        <v>665</v>
      </c>
      <c r="I122" s="176" t="s">
        <v>676</v>
      </c>
    </row>
    <row r="123" s="176" customFormat="true" ht="11.25" hidden="false" customHeight="true" outlineLevel="0" collapsed="false">
      <c r="A123" s="181" t="n">
        <v>117</v>
      </c>
      <c r="B123" s="182"/>
      <c r="C123" s="176" t="s">
        <v>816</v>
      </c>
      <c r="D123" s="176" t="s">
        <v>817</v>
      </c>
      <c r="E123" s="183"/>
      <c r="F123" s="176" t="s">
        <v>661</v>
      </c>
      <c r="G123" s="184" t="s">
        <v>4</v>
      </c>
      <c r="H123" s="176" t="s">
        <v>665</v>
      </c>
      <c r="I123" s="176" t="s">
        <v>676</v>
      </c>
    </row>
    <row r="124" s="176" customFormat="true" ht="11.25" hidden="false" customHeight="true" outlineLevel="0" collapsed="false">
      <c r="A124" s="181" t="n">
        <v>118</v>
      </c>
      <c r="B124" s="182"/>
      <c r="C124" s="176" t="s">
        <v>818</v>
      </c>
      <c r="D124" s="176" t="s">
        <v>819</v>
      </c>
      <c r="E124" s="183"/>
      <c r="F124" s="176" t="s">
        <v>633</v>
      </c>
      <c r="G124" s="184" t="s">
        <v>4</v>
      </c>
      <c r="H124" s="176" t="s">
        <v>665</v>
      </c>
    </row>
    <row r="125" s="176" customFormat="true" ht="11.25" hidden="false" customHeight="true" outlineLevel="0" collapsed="false">
      <c r="A125" s="181" t="n">
        <v>119</v>
      </c>
      <c r="B125" s="182"/>
      <c r="C125" s="176" t="s">
        <v>820</v>
      </c>
      <c r="D125" s="176" t="s">
        <v>821</v>
      </c>
      <c r="E125" s="183"/>
      <c r="F125" s="176" t="s">
        <v>635</v>
      </c>
      <c r="G125" s="184" t="s">
        <v>636</v>
      </c>
      <c r="H125" s="176" t="s">
        <v>658</v>
      </c>
      <c r="I125" s="176" t="s">
        <v>659</v>
      </c>
    </row>
    <row r="126" s="176" customFormat="true" ht="11.25" hidden="false" customHeight="true" outlineLevel="0" collapsed="false">
      <c r="A126" s="181" t="n">
        <v>120</v>
      </c>
      <c r="B126" s="182"/>
      <c r="C126" s="176" t="s">
        <v>822</v>
      </c>
      <c r="D126" s="176" t="s">
        <v>823</v>
      </c>
      <c r="E126" s="183"/>
      <c r="F126" s="176" t="s">
        <v>635</v>
      </c>
      <c r="G126" s="184" t="s">
        <v>636</v>
      </c>
      <c r="H126" s="176" t="s">
        <v>658</v>
      </c>
      <c r="I126" s="176" t="s">
        <v>659</v>
      </c>
    </row>
    <row r="127" s="176" customFormat="true" ht="11.25" hidden="false" customHeight="true" outlineLevel="0" collapsed="false">
      <c r="A127" s="181" t="n">
        <v>121</v>
      </c>
      <c r="B127" s="182"/>
      <c r="C127" s="176" t="s">
        <v>75</v>
      </c>
      <c r="D127" s="176" t="s">
        <v>160</v>
      </c>
      <c r="E127" s="183"/>
      <c r="F127" s="176" t="s">
        <v>633</v>
      </c>
      <c r="G127" s="184" t="s">
        <v>631</v>
      </c>
      <c r="H127" s="176" t="s">
        <v>662</v>
      </c>
    </row>
    <row r="128" s="176" customFormat="true" ht="11.25" hidden="false" customHeight="true" outlineLevel="0" collapsed="false">
      <c r="A128" s="181" t="n">
        <v>122</v>
      </c>
      <c r="B128" s="182"/>
      <c r="C128" s="176" t="s">
        <v>824</v>
      </c>
      <c r="D128" s="176" t="s">
        <v>825</v>
      </c>
      <c r="E128" s="183"/>
      <c r="F128" s="176" t="s">
        <v>657</v>
      </c>
      <c r="G128" s="184" t="s">
        <v>631</v>
      </c>
      <c r="H128" s="176" t="s">
        <v>658</v>
      </c>
    </row>
    <row r="129" s="176" customFormat="true" ht="11.25" hidden="false" customHeight="true" outlineLevel="0" collapsed="false">
      <c r="A129" s="181" t="n">
        <v>123</v>
      </c>
      <c r="B129" s="182"/>
      <c r="C129" s="176" t="s">
        <v>70</v>
      </c>
      <c r="D129" s="176" t="s">
        <v>155</v>
      </c>
      <c r="E129" s="183"/>
      <c r="F129" s="176" t="s">
        <v>635</v>
      </c>
      <c r="G129" s="184" t="s">
        <v>636</v>
      </c>
      <c r="H129" s="176" t="s">
        <v>658</v>
      </c>
      <c r="I129" s="176" t="s">
        <v>659</v>
      </c>
    </row>
    <row r="130" s="176" customFormat="true" ht="11.25" hidden="false" customHeight="true" outlineLevel="0" collapsed="false">
      <c r="A130" s="181" t="n">
        <v>124</v>
      </c>
      <c r="B130" s="182"/>
      <c r="C130" s="176" t="s">
        <v>71</v>
      </c>
      <c r="D130" s="176" t="s">
        <v>156</v>
      </c>
      <c r="E130" s="183"/>
      <c r="F130" s="176" t="s">
        <v>630</v>
      </c>
      <c r="G130" s="184" t="s">
        <v>4</v>
      </c>
      <c r="H130" s="176" t="s">
        <v>665</v>
      </c>
      <c r="I130" s="176" t="s">
        <v>676</v>
      </c>
    </row>
    <row r="131" s="176" customFormat="true" ht="11.25" hidden="false" customHeight="true" outlineLevel="0" collapsed="false">
      <c r="A131" s="181" t="n">
        <v>125</v>
      </c>
      <c r="B131" s="182"/>
      <c r="C131" s="176" t="s">
        <v>826</v>
      </c>
      <c r="D131" s="176" t="s">
        <v>827</v>
      </c>
      <c r="E131" s="183"/>
      <c r="F131" s="176" t="s">
        <v>633</v>
      </c>
      <c r="G131" s="184" t="s">
        <v>631</v>
      </c>
      <c r="H131" s="176" t="s">
        <v>658</v>
      </c>
    </row>
    <row r="132" s="176" customFormat="true" ht="11.25" hidden="false" customHeight="true" outlineLevel="0" collapsed="false">
      <c r="A132" s="181" t="n">
        <v>126</v>
      </c>
      <c r="B132" s="182"/>
      <c r="C132" s="176" t="s">
        <v>828</v>
      </c>
      <c r="D132" s="176" t="s">
        <v>829</v>
      </c>
      <c r="E132" s="183"/>
      <c r="F132" s="176" t="s">
        <v>635</v>
      </c>
      <c r="G132" s="184" t="s">
        <v>629</v>
      </c>
      <c r="H132" s="176" t="s">
        <v>658</v>
      </c>
      <c r="I132" s="176" t="s">
        <v>659</v>
      </c>
    </row>
    <row r="133" s="176" customFormat="true" ht="11.25" hidden="false" customHeight="true" outlineLevel="0" collapsed="false">
      <c r="A133" s="181" t="n">
        <v>127</v>
      </c>
      <c r="B133" s="182"/>
      <c r="C133" s="176" t="s">
        <v>74</v>
      </c>
      <c r="D133" s="185" t="s">
        <v>159</v>
      </c>
      <c r="E133" s="183"/>
      <c r="F133" s="176" t="s">
        <v>635</v>
      </c>
      <c r="G133" s="186" t="s">
        <v>4</v>
      </c>
      <c r="H133" s="176" t="s">
        <v>662</v>
      </c>
    </row>
    <row r="134" s="176" customFormat="true" ht="11.25" hidden="false" customHeight="true" outlineLevel="0" collapsed="false">
      <c r="A134" s="181" t="n">
        <v>128</v>
      </c>
      <c r="B134" s="182"/>
      <c r="C134" s="176" t="s">
        <v>69</v>
      </c>
      <c r="D134" s="176" t="s">
        <v>154</v>
      </c>
      <c r="E134" s="183"/>
      <c r="F134" s="176" t="s">
        <v>632</v>
      </c>
      <c r="G134" s="184" t="s">
        <v>631</v>
      </c>
      <c r="H134" s="176" t="s">
        <v>662</v>
      </c>
    </row>
    <row r="135" s="176" customFormat="true" ht="11.25" hidden="false" customHeight="true" outlineLevel="0" collapsed="false">
      <c r="A135" s="181" t="n">
        <v>129</v>
      </c>
      <c r="B135" s="182"/>
      <c r="C135" s="176" t="s">
        <v>830</v>
      </c>
      <c r="D135" s="176" t="s">
        <v>831</v>
      </c>
      <c r="E135" s="183"/>
      <c r="F135" s="176" t="s">
        <v>633</v>
      </c>
      <c r="G135" s="184" t="s">
        <v>629</v>
      </c>
      <c r="H135" s="176" t="s">
        <v>658</v>
      </c>
    </row>
    <row r="136" s="176" customFormat="true" ht="11.25" hidden="false" customHeight="true" outlineLevel="0" collapsed="false">
      <c r="A136" s="181" t="n">
        <v>130</v>
      </c>
      <c r="B136" s="182"/>
      <c r="C136" s="176" t="s">
        <v>832</v>
      </c>
      <c r="D136" s="185" t="s">
        <v>833</v>
      </c>
      <c r="E136" s="183"/>
      <c r="F136" s="176" t="s">
        <v>661</v>
      </c>
      <c r="G136" s="184" t="s">
        <v>629</v>
      </c>
      <c r="H136" s="185" t="s">
        <v>662</v>
      </c>
    </row>
    <row r="137" s="176" customFormat="true" ht="11.25" hidden="false" customHeight="true" outlineLevel="0" collapsed="false">
      <c r="A137" s="181" t="n">
        <v>131</v>
      </c>
      <c r="B137" s="182"/>
      <c r="C137" s="176" t="s">
        <v>834</v>
      </c>
      <c r="D137" s="176" t="s">
        <v>835</v>
      </c>
      <c r="E137" s="183"/>
      <c r="F137" s="176" t="s">
        <v>661</v>
      </c>
      <c r="G137" s="184" t="s">
        <v>4</v>
      </c>
      <c r="H137" s="176" t="s">
        <v>665</v>
      </c>
    </row>
    <row r="138" s="176" customFormat="true" ht="11.25" hidden="false" customHeight="true" outlineLevel="0" collapsed="false">
      <c r="A138" s="181" t="n">
        <v>132</v>
      </c>
      <c r="B138" s="182"/>
      <c r="C138" s="176" t="s">
        <v>836</v>
      </c>
      <c r="D138" s="185" t="s">
        <v>837</v>
      </c>
      <c r="E138" s="183"/>
      <c r="F138" s="176" t="s">
        <v>633</v>
      </c>
      <c r="G138" s="184" t="s">
        <v>629</v>
      </c>
      <c r="H138" s="185" t="s">
        <v>662</v>
      </c>
    </row>
    <row r="139" s="176" customFormat="true" ht="11.25" hidden="false" customHeight="true" outlineLevel="0" collapsed="false">
      <c r="A139" s="181" t="n">
        <v>133</v>
      </c>
      <c r="B139" s="182"/>
      <c r="C139" s="176" t="s">
        <v>838</v>
      </c>
      <c r="D139" s="176" t="s">
        <v>839</v>
      </c>
      <c r="E139" s="183"/>
      <c r="F139" s="176" t="s">
        <v>661</v>
      </c>
      <c r="G139" s="184" t="s">
        <v>631</v>
      </c>
      <c r="H139" s="176" t="s">
        <v>662</v>
      </c>
    </row>
    <row r="140" s="176" customFormat="true" ht="11.25" hidden="false" customHeight="true" outlineLevel="0" collapsed="false">
      <c r="A140" s="181" t="n">
        <v>134</v>
      </c>
      <c r="B140" s="182"/>
      <c r="C140" s="176" t="s">
        <v>258</v>
      </c>
      <c r="D140" s="176" t="s">
        <v>840</v>
      </c>
      <c r="E140" s="183"/>
      <c r="F140" s="176" t="s">
        <v>630</v>
      </c>
      <c r="G140" s="184" t="s">
        <v>629</v>
      </c>
      <c r="H140" s="176" t="s">
        <v>662</v>
      </c>
    </row>
    <row r="141" s="176" customFormat="true" ht="11.25" hidden="false" customHeight="true" outlineLevel="0" collapsed="false">
      <c r="A141" s="181" t="n">
        <v>135</v>
      </c>
      <c r="B141" s="182"/>
      <c r="C141" s="176" t="s">
        <v>73</v>
      </c>
      <c r="D141" s="176" t="s">
        <v>158</v>
      </c>
      <c r="E141" s="183"/>
      <c r="F141" s="176" t="s">
        <v>635</v>
      </c>
      <c r="G141" s="184" t="s">
        <v>636</v>
      </c>
      <c r="H141" s="176" t="s">
        <v>658</v>
      </c>
      <c r="I141" s="176" t="s">
        <v>659</v>
      </c>
    </row>
    <row r="142" s="176" customFormat="true" ht="11.25" hidden="false" customHeight="true" outlineLevel="0" collapsed="false">
      <c r="A142" s="181" t="n">
        <v>136</v>
      </c>
      <c r="B142" s="182"/>
      <c r="C142" s="176" t="s">
        <v>72</v>
      </c>
      <c r="D142" s="176" t="s">
        <v>157</v>
      </c>
      <c r="E142" s="183"/>
      <c r="F142" s="176" t="s">
        <v>633</v>
      </c>
      <c r="G142" s="184" t="s">
        <v>629</v>
      </c>
      <c r="H142" s="176" t="s">
        <v>658</v>
      </c>
    </row>
    <row r="143" s="176" customFormat="true" ht="11.25" hidden="false" customHeight="true" outlineLevel="0" collapsed="false">
      <c r="A143" s="181" t="n">
        <v>137</v>
      </c>
      <c r="B143" s="182"/>
      <c r="C143" s="176" t="s">
        <v>76</v>
      </c>
      <c r="D143" s="176" t="s">
        <v>161</v>
      </c>
      <c r="E143" s="183"/>
      <c r="F143" s="176" t="s">
        <v>635</v>
      </c>
      <c r="G143" s="184" t="s">
        <v>631</v>
      </c>
      <c r="H143" s="176" t="s">
        <v>662</v>
      </c>
    </row>
    <row r="144" s="176" customFormat="true" ht="11.25" hidden="false" customHeight="true" outlineLevel="0" collapsed="false">
      <c r="A144" s="181" t="n">
        <v>138</v>
      </c>
      <c r="B144" s="182"/>
      <c r="C144" s="176" t="s">
        <v>841</v>
      </c>
      <c r="D144" s="185" t="s">
        <v>842</v>
      </c>
      <c r="E144" s="183"/>
      <c r="F144" s="176" t="s">
        <v>633</v>
      </c>
      <c r="G144" s="186" t="s">
        <v>4</v>
      </c>
      <c r="H144" s="184" t="s">
        <v>662</v>
      </c>
    </row>
    <row r="145" s="176" customFormat="true" ht="11.25" hidden="false" customHeight="true" outlineLevel="0" collapsed="false">
      <c r="A145" s="181" t="n">
        <v>139</v>
      </c>
      <c r="B145" s="182"/>
      <c r="C145" s="176" t="s">
        <v>843</v>
      </c>
      <c r="D145" s="185" t="s">
        <v>844</v>
      </c>
      <c r="E145" s="183"/>
      <c r="F145" s="176" t="s">
        <v>657</v>
      </c>
      <c r="G145" s="186" t="s">
        <v>629</v>
      </c>
      <c r="H145" s="176" t="s">
        <v>658</v>
      </c>
    </row>
    <row r="146" s="176" customFormat="true" ht="11.25" hidden="false" customHeight="true" outlineLevel="0" collapsed="false">
      <c r="A146" s="181" t="n">
        <v>140</v>
      </c>
      <c r="B146" s="182"/>
      <c r="C146" s="176" t="s">
        <v>79</v>
      </c>
      <c r="D146" s="176" t="s">
        <v>164</v>
      </c>
      <c r="E146" s="183"/>
      <c r="F146" s="176" t="s">
        <v>661</v>
      </c>
      <c r="G146" s="184" t="s">
        <v>4</v>
      </c>
      <c r="H146" s="176" t="s">
        <v>665</v>
      </c>
      <c r="I146" s="176" t="s">
        <v>676</v>
      </c>
    </row>
    <row r="147" s="176" customFormat="true" ht="11.25" hidden="false" customHeight="true" outlineLevel="0" collapsed="false">
      <c r="A147" s="181" t="n">
        <v>141</v>
      </c>
      <c r="B147" s="182"/>
      <c r="C147" s="176" t="s">
        <v>845</v>
      </c>
      <c r="D147" s="176" t="s">
        <v>846</v>
      </c>
      <c r="E147" s="183"/>
      <c r="F147" s="176" t="s">
        <v>633</v>
      </c>
      <c r="G147" s="184" t="s">
        <v>4</v>
      </c>
      <c r="H147" s="176" t="s">
        <v>665</v>
      </c>
    </row>
    <row r="148" s="176" customFormat="true" ht="11.25" hidden="false" customHeight="true" outlineLevel="0" collapsed="false">
      <c r="A148" s="181" t="n">
        <v>142</v>
      </c>
      <c r="B148" s="182"/>
      <c r="C148" s="176" t="s">
        <v>81</v>
      </c>
      <c r="D148" s="176" t="s">
        <v>166</v>
      </c>
      <c r="E148" s="183"/>
      <c r="F148" s="176" t="s">
        <v>633</v>
      </c>
      <c r="G148" s="184" t="s">
        <v>4</v>
      </c>
      <c r="H148" s="176" t="s">
        <v>665</v>
      </c>
    </row>
    <row r="149" s="176" customFormat="true" ht="11.25" hidden="false" customHeight="true" outlineLevel="0" collapsed="false">
      <c r="A149" s="181" t="n">
        <v>143</v>
      </c>
      <c r="B149" s="182"/>
      <c r="C149" s="176" t="s">
        <v>847</v>
      </c>
      <c r="D149" s="176" t="s">
        <v>848</v>
      </c>
      <c r="E149" s="183"/>
      <c r="F149" s="176" t="s">
        <v>632</v>
      </c>
      <c r="G149" s="184" t="s">
        <v>629</v>
      </c>
      <c r="H149" s="176" t="s">
        <v>658</v>
      </c>
      <c r="I149" s="176" t="s">
        <v>659</v>
      </c>
    </row>
    <row r="150" s="176" customFormat="true" ht="11.25" hidden="false" customHeight="true" outlineLevel="0" collapsed="false">
      <c r="A150" s="181" t="n">
        <v>144</v>
      </c>
      <c r="B150" s="182"/>
      <c r="C150" s="176" t="s">
        <v>77</v>
      </c>
      <c r="D150" s="176" t="s">
        <v>162</v>
      </c>
      <c r="E150" s="183"/>
      <c r="F150" s="176" t="s">
        <v>635</v>
      </c>
      <c r="G150" s="184" t="s">
        <v>636</v>
      </c>
      <c r="H150" s="176" t="s">
        <v>658</v>
      </c>
      <c r="I150" s="176" t="s">
        <v>659</v>
      </c>
    </row>
    <row r="151" s="176" customFormat="true" ht="11.25" hidden="false" customHeight="true" outlineLevel="0" collapsed="false">
      <c r="A151" s="181" t="n">
        <v>145</v>
      </c>
      <c r="B151" s="182"/>
      <c r="C151" s="176" t="s">
        <v>78</v>
      </c>
      <c r="D151" s="176" t="s">
        <v>163</v>
      </c>
      <c r="E151" s="183"/>
      <c r="F151" s="176" t="s">
        <v>635</v>
      </c>
      <c r="G151" s="184" t="s">
        <v>629</v>
      </c>
      <c r="H151" s="176" t="s">
        <v>709</v>
      </c>
    </row>
    <row r="152" s="176" customFormat="true" ht="11.25" hidden="false" customHeight="true" outlineLevel="0" collapsed="false">
      <c r="A152" s="181" t="n">
        <v>146</v>
      </c>
      <c r="B152" s="182"/>
      <c r="C152" s="176" t="s">
        <v>849</v>
      </c>
      <c r="D152" s="176" t="s">
        <v>850</v>
      </c>
      <c r="E152" s="183"/>
      <c r="F152" s="176" t="s">
        <v>661</v>
      </c>
      <c r="G152" s="184" t="s">
        <v>631</v>
      </c>
      <c r="H152" s="176" t="s">
        <v>662</v>
      </c>
    </row>
    <row r="153" s="176" customFormat="true" ht="11.25" hidden="false" customHeight="true" outlineLevel="0" collapsed="false">
      <c r="A153" s="181" t="n">
        <v>147</v>
      </c>
      <c r="B153" s="182"/>
      <c r="C153" s="176" t="s">
        <v>851</v>
      </c>
      <c r="D153" s="176" t="s">
        <v>852</v>
      </c>
      <c r="E153" s="183"/>
      <c r="F153" s="176" t="s">
        <v>633</v>
      </c>
      <c r="G153" s="184" t="s">
        <v>4</v>
      </c>
      <c r="H153" s="176" t="s">
        <v>665</v>
      </c>
    </row>
    <row r="154" s="176" customFormat="true" ht="11.25" hidden="false" customHeight="true" outlineLevel="0" collapsed="false">
      <c r="A154" s="181" t="n">
        <v>148</v>
      </c>
      <c r="B154" s="182"/>
      <c r="C154" s="176" t="s">
        <v>80</v>
      </c>
      <c r="D154" s="176" t="s">
        <v>165</v>
      </c>
      <c r="E154" s="183"/>
      <c r="F154" s="176" t="s">
        <v>661</v>
      </c>
      <c r="G154" s="184" t="s">
        <v>4</v>
      </c>
      <c r="H154" s="176" t="s">
        <v>665</v>
      </c>
    </row>
    <row r="155" s="176" customFormat="true" ht="11.25" hidden="false" customHeight="true" outlineLevel="0" collapsed="false">
      <c r="A155" s="181" t="n">
        <v>149</v>
      </c>
      <c r="B155" s="182"/>
      <c r="C155" s="176" t="s">
        <v>853</v>
      </c>
      <c r="D155" s="176" t="s">
        <v>854</v>
      </c>
      <c r="E155" s="183"/>
      <c r="F155" s="176" t="s">
        <v>630</v>
      </c>
      <c r="G155" s="184" t="s">
        <v>4</v>
      </c>
      <c r="H155" s="176" t="s">
        <v>665</v>
      </c>
    </row>
    <row r="156" s="176" customFormat="true" ht="11.25" hidden="false" customHeight="true" outlineLevel="0" collapsed="false">
      <c r="A156" s="181" t="n">
        <v>150</v>
      </c>
      <c r="B156" s="182"/>
      <c r="C156" s="176" t="s">
        <v>82</v>
      </c>
      <c r="D156" s="176" t="s">
        <v>167</v>
      </c>
      <c r="E156" s="183"/>
      <c r="F156" s="176" t="s">
        <v>657</v>
      </c>
      <c r="G156" s="184" t="s">
        <v>629</v>
      </c>
      <c r="H156" s="176" t="s">
        <v>709</v>
      </c>
    </row>
    <row r="157" s="176" customFormat="true" ht="11.25" hidden="false" customHeight="true" outlineLevel="0" collapsed="false">
      <c r="A157" s="181" t="n">
        <v>151</v>
      </c>
      <c r="B157" s="182"/>
      <c r="C157" s="176" t="s">
        <v>855</v>
      </c>
      <c r="D157" s="176" t="s">
        <v>856</v>
      </c>
      <c r="E157" s="183"/>
      <c r="F157" s="176" t="s">
        <v>633</v>
      </c>
      <c r="G157" s="184" t="s">
        <v>4</v>
      </c>
      <c r="H157" s="176" t="s">
        <v>662</v>
      </c>
    </row>
    <row r="158" s="176" customFormat="true" ht="11.25" hidden="false" customHeight="true" outlineLevel="0" collapsed="false">
      <c r="A158" s="181" t="n">
        <v>152</v>
      </c>
      <c r="B158" s="182"/>
      <c r="C158" s="176" t="s">
        <v>83</v>
      </c>
      <c r="D158" s="176" t="s">
        <v>168</v>
      </c>
      <c r="E158" s="183"/>
      <c r="F158" s="176" t="s">
        <v>632</v>
      </c>
      <c r="G158" s="184" t="s">
        <v>4</v>
      </c>
      <c r="H158" s="176" t="s">
        <v>662</v>
      </c>
    </row>
    <row r="159" s="176" customFormat="true" ht="11.25" hidden="false" customHeight="true" outlineLevel="0" collapsed="false">
      <c r="A159" s="181" t="n">
        <v>153</v>
      </c>
      <c r="B159" s="182"/>
      <c r="C159" s="176" t="s">
        <v>86</v>
      </c>
      <c r="D159" s="176" t="s">
        <v>171</v>
      </c>
      <c r="E159" s="183"/>
      <c r="F159" s="176" t="s">
        <v>633</v>
      </c>
      <c r="G159" s="184" t="s">
        <v>629</v>
      </c>
      <c r="H159" s="176" t="s">
        <v>709</v>
      </c>
    </row>
    <row r="160" s="176" customFormat="true" ht="11.25" hidden="false" customHeight="true" outlineLevel="0" collapsed="false">
      <c r="A160" s="181" t="n">
        <v>154</v>
      </c>
      <c r="B160" s="182"/>
      <c r="C160" s="176" t="s">
        <v>857</v>
      </c>
      <c r="D160" s="176" t="s">
        <v>858</v>
      </c>
      <c r="E160" s="183"/>
      <c r="F160" s="176" t="s">
        <v>632</v>
      </c>
      <c r="G160" s="184" t="s">
        <v>631</v>
      </c>
      <c r="H160" s="176" t="s">
        <v>662</v>
      </c>
    </row>
    <row r="161" s="176" customFormat="true" ht="11.25" hidden="false" customHeight="true" outlineLevel="0" collapsed="false">
      <c r="A161" s="181" t="n">
        <v>155</v>
      </c>
      <c r="B161" s="182"/>
      <c r="C161" s="176" t="s">
        <v>84</v>
      </c>
      <c r="D161" s="176" t="s">
        <v>169</v>
      </c>
      <c r="E161" s="183"/>
      <c r="F161" s="176" t="s">
        <v>632</v>
      </c>
      <c r="G161" s="184" t="s">
        <v>631</v>
      </c>
      <c r="H161" s="176" t="s">
        <v>662</v>
      </c>
    </row>
    <row r="162" s="176" customFormat="true" ht="11.25" hidden="false" customHeight="true" outlineLevel="0" collapsed="false">
      <c r="A162" s="181" t="n">
        <v>156</v>
      </c>
      <c r="B162" s="182"/>
      <c r="C162" s="176" t="s">
        <v>85</v>
      </c>
      <c r="D162" s="176" t="s">
        <v>170</v>
      </c>
      <c r="E162" s="183"/>
      <c r="F162" s="176" t="s">
        <v>633</v>
      </c>
      <c r="G162" s="184" t="s">
        <v>629</v>
      </c>
      <c r="H162" s="176" t="s">
        <v>662</v>
      </c>
    </row>
    <row r="163" s="176" customFormat="true" ht="11.25" hidden="false" customHeight="true" outlineLevel="0" collapsed="false">
      <c r="A163" s="181" t="n">
        <v>157</v>
      </c>
      <c r="B163" s="182"/>
      <c r="C163" s="176" t="s">
        <v>87</v>
      </c>
      <c r="D163" s="176" t="s">
        <v>172</v>
      </c>
      <c r="E163" s="183"/>
      <c r="F163" s="176" t="s">
        <v>661</v>
      </c>
      <c r="G163" s="184" t="s">
        <v>4</v>
      </c>
      <c r="H163" s="176" t="s">
        <v>662</v>
      </c>
    </row>
    <row r="164" s="176" customFormat="true" ht="11.25" hidden="false" customHeight="true" outlineLevel="0" collapsed="false">
      <c r="A164" s="181" t="n">
        <v>158</v>
      </c>
      <c r="B164" s="182"/>
      <c r="C164" s="176" t="s">
        <v>88</v>
      </c>
      <c r="D164" s="176" t="s">
        <v>173</v>
      </c>
      <c r="E164" s="183"/>
      <c r="F164" s="176" t="s">
        <v>661</v>
      </c>
      <c r="G164" s="184" t="s">
        <v>4</v>
      </c>
      <c r="H164" s="176" t="s">
        <v>665</v>
      </c>
      <c r="I164" s="176" t="s">
        <v>676</v>
      </c>
    </row>
    <row r="165" s="176" customFormat="true" ht="11.25" hidden="false" customHeight="true" outlineLevel="0" collapsed="false">
      <c r="A165" s="181" t="n">
        <v>159</v>
      </c>
      <c r="B165" s="182"/>
      <c r="C165" s="176" t="s">
        <v>859</v>
      </c>
      <c r="D165" s="176" t="s">
        <v>860</v>
      </c>
      <c r="E165" s="183"/>
      <c r="F165" s="176" t="s">
        <v>632</v>
      </c>
      <c r="G165" s="184" t="s">
        <v>4</v>
      </c>
      <c r="H165" s="176" t="s">
        <v>665</v>
      </c>
    </row>
    <row r="166" s="176" customFormat="true" ht="11.25" hidden="false" customHeight="true" outlineLevel="0" collapsed="false">
      <c r="A166" s="181" t="n">
        <v>160</v>
      </c>
      <c r="B166" s="182"/>
      <c r="C166" s="176" t="s">
        <v>861</v>
      </c>
      <c r="D166" s="176" t="s">
        <v>862</v>
      </c>
      <c r="E166" s="183"/>
      <c r="F166" s="176" t="s">
        <v>630</v>
      </c>
      <c r="G166" s="184" t="s">
        <v>4</v>
      </c>
      <c r="H166" s="176" t="s">
        <v>665</v>
      </c>
    </row>
    <row r="167" s="176" customFormat="true" ht="11.25" hidden="false" customHeight="true" outlineLevel="0" collapsed="false">
      <c r="A167" s="181" t="n">
        <v>161</v>
      </c>
      <c r="B167" s="182"/>
      <c r="C167" s="176" t="s">
        <v>89</v>
      </c>
      <c r="D167" s="185" t="s">
        <v>174</v>
      </c>
      <c r="E167" s="183"/>
      <c r="F167" s="176" t="s">
        <v>661</v>
      </c>
      <c r="G167" s="186" t="s">
        <v>4</v>
      </c>
      <c r="H167" s="176" t="s">
        <v>662</v>
      </c>
    </row>
    <row r="168" s="176" customFormat="true" ht="11.25" hidden="false" customHeight="true" outlineLevel="0" collapsed="false">
      <c r="A168" s="181" t="n">
        <v>162</v>
      </c>
      <c r="B168" s="182"/>
      <c r="C168" s="176" t="s">
        <v>90</v>
      </c>
      <c r="D168" s="176" t="s">
        <v>175</v>
      </c>
      <c r="E168" s="183"/>
      <c r="F168" s="176" t="s">
        <v>661</v>
      </c>
      <c r="G168" s="184" t="s">
        <v>631</v>
      </c>
      <c r="H168" s="176" t="s">
        <v>662</v>
      </c>
    </row>
    <row r="169" s="176" customFormat="true" ht="11.25" hidden="false" customHeight="true" outlineLevel="0" collapsed="false">
      <c r="A169" s="181" t="n">
        <v>163</v>
      </c>
      <c r="B169" s="182"/>
      <c r="C169" s="176" t="s">
        <v>91</v>
      </c>
      <c r="D169" s="176" t="s">
        <v>176</v>
      </c>
      <c r="E169" s="183"/>
      <c r="F169" s="176" t="s">
        <v>635</v>
      </c>
      <c r="G169" s="184" t="s">
        <v>636</v>
      </c>
      <c r="H169" s="176" t="s">
        <v>658</v>
      </c>
      <c r="I169" s="176" t="s">
        <v>659</v>
      </c>
    </row>
    <row r="170" s="176" customFormat="true" ht="11.25" hidden="false" customHeight="true" outlineLevel="0" collapsed="false">
      <c r="A170" s="181" t="n">
        <v>164</v>
      </c>
      <c r="B170" s="182"/>
      <c r="C170" s="176" t="s">
        <v>863</v>
      </c>
      <c r="D170" s="176" t="s">
        <v>864</v>
      </c>
      <c r="E170" s="183"/>
      <c r="F170" s="176" t="s">
        <v>633</v>
      </c>
      <c r="G170" s="184" t="s">
        <v>631</v>
      </c>
      <c r="H170" s="176" t="s">
        <v>658</v>
      </c>
    </row>
    <row r="171" s="176" customFormat="true" ht="11.25" hidden="false" customHeight="true" outlineLevel="0" collapsed="false">
      <c r="A171" s="181" t="n">
        <v>165</v>
      </c>
      <c r="B171" s="182"/>
      <c r="C171" s="176" t="s">
        <v>865</v>
      </c>
      <c r="D171" s="176" t="s">
        <v>866</v>
      </c>
      <c r="E171" s="183"/>
      <c r="F171" s="176" t="s">
        <v>661</v>
      </c>
      <c r="G171" s="184" t="s">
        <v>4</v>
      </c>
      <c r="H171" s="176" t="s">
        <v>665</v>
      </c>
    </row>
    <row r="172" s="176" customFormat="true" ht="11.25" hidden="false" customHeight="true" outlineLevel="0" collapsed="false">
      <c r="A172" s="181" t="n">
        <v>166</v>
      </c>
      <c r="B172" s="182"/>
      <c r="C172" s="176" t="s">
        <v>867</v>
      </c>
      <c r="D172" s="176" t="s">
        <v>868</v>
      </c>
      <c r="E172" s="183"/>
      <c r="F172" s="176" t="s">
        <v>635</v>
      </c>
      <c r="G172" s="184" t="s">
        <v>629</v>
      </c>
      <c r="H172" s="176" t="s">
        <v>658</v>
      </c>
      <c r="I172" s="176" t="s">
        <v>659</v>
      </c>
    </row>
    <row r="173" s="176" customFormat="true" ht="11.25" hidden="false" customHeight="true" outlineLevel="0" collapsed="false">
      <c r="A173" s="181" t="n">
        <v>167</v>
      </c>
      <c r="B173" s="182"/>
      <c r="C173" s="176" t="s">
        <v>869</v>
      </c>
      <c r="D173" s="176" t="s">
        <v>870</v>
      </c>
      <c r="E173" s="183"/>
      <c r="F173" s="176" t="s">
        <v>630</v>
      </c>
      <c r="G173" s="184" t="s">
        <v>4</v>
      </c>
      <c r="H173" s="176" t="s">
        <v>665</v>
      </c>
    </row>
    <row r="174" s="176" customFormat="true" ht="11.25" hidden="false" customHeight="true" outlineLevel="0" collapsed="false">
      <c r="A174" s="181" t="n">
        <v>168</v>
      </c>
      <c r="B174" s="182"/>
      <c r="C174" s="176" t="s">
        <v>93</v>
      </c>
      <c r="D174" s="176" t="s">
        <v>178</v>
      </c>
      <c r="E174" s="183"/>
      <c r="F174" s="176" t="s">
        <v>635</v>
      </c>
      <c r="G174" s="184" t="s">
        <v>629</v>
      </c>
      <c r="H174" s="176" t="s">
        <v>658</v>
      </c>
      <c r="I174" s="176" t="s">
        <v>659</v>
      </c>
    </row>
    <row r="175" s="176" customFormat="true" ht="11.25" hidden="false" customHeight="true" outlineLevel="0" collapsed="false">
      <c r="A175" s="181" t="n">
        <v>169</v>
      </c>
      <c r="B175" s="182"/>
      <c r="C175" s="176" t="s">
        <v>95</v>
      </c>
      <c r="D175" s="176" t="s">
        <v>180</v>
      </c>
      <c r="E175" s="183"/>
      <c r="F175" s="176" t="s">
        <v>661</v>
      </c>
      <c r="G175" s="184" t="s">
        <v>631</v>
      </c>
      <c r="H175" s="176" t="s">
        <v>662</v>
      </c>
    </row>
    <row r="176" s="176" customFormat="true" ht="11.25" hidden="false" customHeight="true" outlineLevel="0" collapsed="false">
      <c r="A176" s="181" t="n">
        <v>170</v>
      </c>
      <c r="B176" s="182"/>
      <c r="C176" s="176" t="s">
        <v>871</v>
      </c>
      <c r="D176" s="176" t="s">
        <v>872</v>
      </c>
      <c r="E176" s="183"/>
      <c r="F176" s="176" t="s">
        <v>635</v>
      </c>
      <c r="G176" s="184" t="s">
        <v>4</v>
      </c>
      <c r="H176" s="176" t="s">
        <v>662</v>
      </c>
    </row>
    <row r="177" s="176" customFormat="true" ht="11.25" hidden="false" customHeight="true" outlineLevel="0" collapsed="false">
      <c r="A177" s="181" t="n">
        <v>171</v>
      </c>
      <c r="B177" s="182"/>
      <c r="C177" s="176" t="s">
        <v>873</v>
      </c>
      <c r="D177" s="176" t="s">
        <v>874</v>
      </c>
      <c r="E177" s="183"/>
      <c r="F177" s="176" t="s">
        <v>635</v>
      </c>
      <c r="G177" s="184" t="s">
        <v>636</v>
      </c>
      <c r="H177" s="176" t="s">
        <v>658</v>
      </c>
      <c r="I177" s="176" t="s">
        <v>659</v>
      </c>
    </row>
    <row r="178" s="176" customFormat="true" ht="11.25" hidden="false" customHeight="true" outlineLevel="0" collapsed="false">
      <c r="A178" s="181" t="n">
        <v>172</v>
      </c>
      <c r="B178" s="182"/>
      <c r="C178" s="176" t="s">
        <v>94</v>
      </c>
      <c r="D178" s="176" t="s">
        <v>179</v>
      </c>
      <c r="E178" s="183"/>
      <c r="F178" s="176" t="s">
        <v>633</v>
      </c>
      <c r="G178" s="184" t="s">
        <v>4</v>
      </c>
      <c r="H178" s="176" t="s">
        <v>665</v>
      </c>
    </row>
    <row r="179" s="176" customFormat="true" ht="11.25" hidden="false" customHeight="true" outlineLevel="0" collapsed="false">
      <c r="A179" s="181" t="n">
        <v>173</v>
      </c>
      <c r="B179" s="182"/>
      <c r="C179" s="176" t="s">
        <v>875</v>
      </c>
      <c r="D179" s="176" t="s">
        <v>876</v>
      </c>
      <c r="E179" s="183"/>
      <c r="F179" s="176" t="s">
        <v>632</v>
      </c>
      <c r="G179" s="184" t="s">
        <v>4</v>
      </c>
      <c r="H179" s="176" t="s">
        <v>665</v>
      </c>
    </row>
    <row r="180" s="176" customFormat="true" ht="11.25" hidden="false" customHeight="true" outlineLevel="0" collapsed="false">
      <c r="A180" s="181" t="n">
        <v>174</v>
      </c>
      <c r="B180" s="182"/>
      <c r="C180" s="176" t="s">
        <v>877</v>
      </c>
      <c r="D180" s="176" t="s">
        <v>878</v>
      </c>
      <c r="E180" s="183"/>
      <c r="F180" s="176" t="s">
        <v>661</v>
      </c>
      <c r="G180" s="184" t="s">
        <v>4</v>
      </c>
      <c r="H180" s="176" t="s">
        <v>665</v>
      </c>
      <c r="I180" s="176" t="s">
        <v>676</v>
      </c>
    </row>
    <row r="181" s="176" customFormat="true" ht="11.25" hidden="false" customHeight="true" outlineLevel="0" collapsed="false">
      <c r="A181" s="181" t="n">
        <v>175</v>
      </c>
      <c r="B181" s="182"/>
      <c r="C181" s="176" t="s">
        <v>97</v>
      </c>
      <c r="D181" s="176" t="s">
        <v>182</v>
      </c>
      <c r="E181" s="183"/>
      <c r="F181" s="176" t="s">
        <v>661</v>
      </c>
      <c r="G181" s="184" t="s">
        <v>4</v>
      </c>
      <c r="H181" s="176" t="s">
        <v>665</v>
      </c>
      <c r="I181" s="176" t="s">
        <v>676</v>
      </c>
    </row>
    <row r="182" s="176" customFormat="true" ht="11.25" hidden="false" customHeight="true" outlineLevel="0" collapsed="false">
      <c r="A182" s="181" t="n">
        <v>176</v>
      </c>
      <c r="B182" s="182"/>
      <c r="C182" s="176" t="s">
        <v>879</v>
      </c>
      <c r="D182" s="176" t="s">
        <v>880</v>
      </c>
      <c r="E182" s="183"/>
      <c r="F182" s="176" t="s">
        <v>633</v>
      </c>
      <c r="G182" s="184" t="s">
        <v>629</v>
      </c>
      <c r="H182" s="176" t="s">
        <v>658</v>
      </c>
    </row>
    <row r="183" s="176" customFormat="true" ht="11.25" hidden="false" customHeight="true" outlineLevel="0" collapsed="false">
      <c r="A183" s="181" t="n">
        <v>177</v>
      </c>
      <c r="B183" s="182"/>
      <c r="C183" s="176" t="s">
        <v>881</v>
      </c>
      <c r="D183" s="176" t="s">
        <v>882</v>
      </c>
      <c r="E183" s="183"/>
      <c r="F183" s="176" t="s">
        <v>635</v>
      </c>
      <c r="G183" s="184" t="s">
        <v>636</v>
      </c>
      <c r="H183" s="176" t="s">
        <v>658</v>
      </c>
      <c r="I183" s="176" t="s">
        <v>659</v>
      </c>
    </row>
    <row r="184" s="176" customFormat="true" ht="11.25" hidden="false" customHeight="true" outlineLevel="0" collapsed="false">
      <c r="A184" s="181" t="n">
        <v>178</v>
      </c>
      <c r="B184" s="182"/>
      <c r="C184" s="176" t="s">
        <v>883</v>
      </c>
      <c r="D184" s="176" t="s">
        <v>884</v>
      </c>
      <c r="E184" s="183"/>
      <c r="F184" s="176" t="s">
        <v>635</v>
      </c>
      <c r="G184" s="184" t="s">
        <v>631</v>
      </c>
      <c r="H184" s="176" t="s">
        <v>662</v>
      </c>
    </row>
    <row r="185" s="176" customFormat="true" ht="11.25" hidden="false" customHeight="true" outlineLevel="0" collapsed="false">
      <c r="A185" s="181" t="n">
        <v>179</v>
      </c>
      <c r="B185" s="182"/>
      <c r="C185" s="176" t="s">
        <v>885</v>
      </c>
      <c r="D185" s="176" t="s">
        <v>886</v>
      </c>
      <c r="E185" s="183"/>
      <c r="F185" s="176" t="s">
        <v>635</v>
      </c>
      <c r="G185" s="184" t="s">
        <v>636</v>
      </c>
      <c r="H185" s="176" t="s">
        <v>658</v>
      </c>
    </row>
    <row r="186" s="176" customFormat="true" ht="11.25" hidden="false" customHeight="true" outlineLevel="0" collapsed="false">
      <c r="A186" s="181" t="n">
        <v>180</v>
      </c>
      <c r="B186" s="182"/>
      <c r="C186" s="176" t="s">
        <v>51</v>
      </c>
      <c r="D186" s="176" t="s">
        <v>135</v>
      </c>
      <c r="E186" s="183"/>
      <c r="F186" s="176" t="s">
        <v>661</v>
      </c>
      <c r="G186" s="184" t="s">
        <v>4</v>
      </c>
      <c r="H186" s="176" t="s">
        <v>665</v>
      </c>
      <c r="I186" s="176" t="s">
        <v>676</v>
      </c>
    </row>
    <row r="187" s="176" customFormat="true" ht="11.25" hidden="false" customHeight="true" outlineLevel="0" collapsed="false">
      <c r="A187" s="181" t="n">
        <v>181</v>
      </c>
      <c r="B187" s="182"/>
      <c r="C187" s="176" t="s">
        <v>887</v>
      </c>
      <c r="D187" s="185" t="s">
        <v>888</v>
      </c>
      <c r="E187" s="183"/>
      <c r="F187" s="176" t="s">
        <v>657</v>
      </c>
      <c r="G187" s="186" t="s">
        <v>629</v>
      </c>
      <c r="H187" s="176" t="s">
        <v>662</v>
      </c>
    </row>
    <row r="188" s="176" customFormat="true" ht="11.25" hidden="false" customHeight="true" outlineLevel="0" collapsed="false">
      <c r="A188" s="181" t="n">
        <v>182</v>
      </c>
      <c r="B188" s="182"/>
      <c r="C188" s="176" t="s">
        <v>252</v>
      </c>
      <c r="D188" s="176" t="s">
        <v>889</v>
      </c>
      <c r="E188" s="183"/>
      <c r="F188" s="176" t="s">
        <v>632</v>
      </c>
      <c r="G188" s="184" t="s">
        <v>4</v>
      </c>
      <c r="H188" s="176" t="s">
        <v>662</v>
      </c>
    </row>
    <row r="189" s="176" customFormat="true" ht="11.25" hidden="false" customHeight="true" outlineLevel="0" collapsed="false">
      <c r="A189" s="181" t="n">
        <v>183</v>
      </c>
      <c r="B189" s="182"/>
      <c r="C189" s="176" t="s">
        <v>890</v>
      </c>
      <c r="D189" s="176" t="s">
        <v>891</v>
      </c>
      <c r="E189" s="183"/>
      <c r="F189" s="176" t="s">
        <v>632</v>
      </c>
      <c r="G189" s="184" t="s">
        <v>631</v>
      </c>
      <c r="H189" s="176" t="s">
        <v>709</v>
      </c>
    </row>
    <row r="190" s="176" customFormat="true" ht="11.25" hidden="false" customHeight="true" outlineLevel="0" collapsed="false">
      <c r="A190" s="181" t="n">
        <v>184</v>
      </c>
      <c r="B190" s="182"/>
      <c r="C190" s="176" t="s">
        <v>892</v>
      </c>
      <c r="D190" s="176" t="s">
        <v>893</v>
      </c>
      <c r="E190" s="183"/>
      <c r="F190" s="176" t="s">
        <v>632</v>
      </c>
      <c r="G190" s="184" t="s">
        <v>4</v>
      </c>
      <c r="H190" s="176" t="s">
        <v>665</v>
      </c>
    </row>
    <row r="191" s="176" customFormat="true" ht="11.25" hidden="false" customHeight="true" outlineLevel="0" collapsed="false">
      <c r="A191" s="181" t="n">
        <v>185</v>
      </c>
      <c r="B191" s="182"/>
      <c r="C191" s="176" t="s">
        <v>894</v>
      </c>
      <c r="D191" s="176" t="s">
        <v>895</v>
      </c>
      <c r="E191" s="183"/>
      <c r="F191" s="176" t="s">
        <v>632</v>
      </c>
      <c r="G191" s="184" t="s">
        <v>631</v>
      </c>
      <c r="H191" s="176" t="s">
        <v>709</v>
      </c>
    </row>
    <row r="192" s="176" customFormat="true" ht="11.25" hidden="false" customHeight="true" outlineLevel="0" collapsed="false">
      <c r="A192" s="181" t="n">
        <v>186</v>
      </c>
      <c r="B192" s="182"/>
      <c r="C192" s="176" t="s">
        <v>92</v>
      </c>
      <c r="D192" s="185" t="s">
        <v>177</v>
      </c>
      <c r="E192" s="183"/>
      <c r="F192" s="176" t="s">
        <v>635</v>
      </c>
      <c r="G192" s="186" t="s">
        <v>636</v>
      </c>
      <c r="H192" s="176" t="s">
        <v>658</v>
      </c>
      <c r="I192" s="176" t="s">
        <v>659</v>
      </c>
    </row>
    <row r="193" s="176" customFormat="true" ht="11.25" hidden="false" customHeight="true" outlineLevel="0" collapsed="false">
      <c r="A193" s="181" t="n">
        <v>187</v>
      </c>
      <c r="B193" s="182"/>
      <c r="C193" s="176" t="s">
        <v>96</v>
      </c>
      <c r="D193" s="176" t="s">
        <v>181</v>
      </c>
      <c r="E193" s="183"/>
      <c r="F193" s="176" t="s">
        <v>632</v>
      </c>
      <c r="G193" s="184" t="s">
        <v>631</v>
      </c>
      <c r="H193" s="176" t="s">
        <v>662</v>
      </c>
    </row>
    <row r="194" s="176" customFormat="true" ht="11.25" hidden="false" customHeight="true" outlineLevel="0" collapsed="false">
      <c r="A194" s="181" t="n">
        <v>188</v>
      </c>
      <c r="B194" s="182"/>
      <c r="C194" s="176" t="s">
        <v>98</v>
      </c>
      <c r="D194" s="176" t="s">
        <v>183</v>
      </c>
      <c r="E194" s="183"/>
      <c r="F194" s="176" t="s">
        <v>661</v>
      </c>
      <c r="G194" s="184" t="s">
        <v>4</v>
      </c>
      <c r="H194" s="176" t="s">
        <v>665</v>
      </c>
    </row>
    <row r="195" s="176" customFormat="true" ht="11.25" hidden="false" customHeight="true" outlineLevel="0" collapsed="false">
      <c r="A195" s="181" t="n">
        <v>189</v>
      </c>
      <c r="B195" s="182"/>
      <c r="C195" s="176" t="s">
        <v>99</v>
      </c>
      <c r="D195" s="176" t="s">
        <v>122</v>
      </c>
      <c r="E195" s="183"/>
      <c r="F195" s="176" t="s">
        <v>661</v>
      </c>
      <c r="G195" s="184" t="s">
        <v>4</v>
      </c>
      <c r="H195" s="176" t="s">
        <v>665</v>
      </c>
    </row>
    <row r="196" s="176" customFormat="true" ht="11.25" hidden="false" customHeight="true" outlineLevel="0" collapsed="false">
      <c r="A196" s="181" t="n">
        <v>190</v>
      </c>
      <c r="B196" s="182"/>
      <c r="C196" s="176" t="s">
        <v>896</v>
      </c>
      <c r="D196" s="176" t="s">
        <v>897</v>
      </c>
      <c r="E196" s="183"/>
      <c r="F196" s="176" t="s">
        <v>630</v>
      </c>
      <c r="G196" s="184" t="s">
        <v>636</v>
      </c>
      <c r="H196" s="176" t="s">
        <v>658</v>
      </c>
    </row>
    <row r="197" s="176" customFormat="true" ht="11.25" hidden="false" customHeight="true" outlineLevel="0" collapsed="false">
      <c r="A197" s="181" t="n">
        <v>191</v>
      </c>
      <c r="B197" s="182"/>
      <c r="C197" s="176" t="s">
        <v>898</v>
      </c>
      <c r="D197" s="176" t="s">
        <v>899</v>
      </c>
      <c r="E197" s="183"/>
      <c r="F197" s="176" t="s">
        <v>633</v>
      </c>
      <c r="G197" s="184" t="s">
        <v>4</v>
      </c>
      <c r="H197" s="176" t="s">
        <v>665</v>
      </c>
    </row>
    <row r="198" s="176" customFormat="true" ht="11.25" hidden="false" customHeight="true" outlineLevel="0" collapsed="false">
      <c r="A198" s="181" t="n">
        <v>192</v>
      </c>
      <c r="B198" s="182"/>
      <c r="C198" s="176" t="s">
        <v>102</v>
      </c>
      <c r="D198" s="176" t="s">
        <v>186</v>
      </c>
      <c r="E198" s="183"/>
      <c r="F198" s="176" t="s">
        <v>661</v>
      </c>
      <c r="G198" s="184" t="s">
        <v>636</v>
      </c>
      <c r="H198" s="176" t="s">
        <v>658</v>
      </c>
    </row>
    <row r="199" s="176" customFormat="true" ht="11.25" hidden="false" customHeight="true" outlineLevel="0" collapsed="false">
      <c r="A199" s="181" t="n">
        <v>193</v>
      </c>
      <c r="B199" s="182"/>
      <c r="C199" s="176" t="s">
        <v>900</v>
      </c>
      <c r="D199" s="185" t="s">
        <v>901</v>
      </c>
      <c r="E199" s="183"/>
      <c r="F199" s="176" t="s">
        <v>635</v>
      </c>
      <c r="G199" s="186" t="s">
        <v>629</v>
      </c>
      <c r="H199" s="176" t="s">
        <v>658</v>
      </c>
      <c r="I199" s="176" t="s">
        <v>659</v>
      </c>
    </row>
    <row r="200" s="176" customFormat="true" ht="11.25" hidden="false" customHeight="true" outlineLevel="0" collapsed="false">
      <c r="A200" s="181" t="n">
        <v>194</v>
      </c>
      <c r="B200" s="182"/>
      <c r="C200" s="176" t="s">
        <v>902</v>
      </c>
      <c r="D200" s="176" t="s">
        <v>903</v>
      </c>
      <c r="E200" s="183"/>
      <c r="F200" s="176" t="s">
        <v>633</v>
      </c>
      <c r="G200" s="184" t="s">
        <v>631</v>
      </c>
      <c r="H200" s="176" t="s">
        <v>662</v>
      </c>
    </row>
    <row r="201" s="176" customFormat="true" ht="11.25" hidden="false" customHeight="true" outlineLevel="0" collapsed="false">
      <c r="A201" s="181" t="n">
        <v>195</v>
      </c>
      <c r="B201" s="182"/>
      <c r="C201" s="176" t="s">
        <v>904</v>
      </c>
      <c r="D201" s="176" t="s">
        <v>905</v>
      </c>
      <c r="E201" s="183"/>
      <c r="F201" s="176" t="s">
        <v>633</v>
      </c>
      <c r="G201" s="184" t="s">
        <v>629</v>
      </c>
      <c r="H201" s="176" t="s">
        <v>709</v>
      </c>
    </row>
    <row r="202" s="176" customFormat="true" ht="11.25" hidden="false" customHeight="true" outlineLevel="0" collapsed="false">
      <c r="A202" s="181" t="n">
        <v>196</v>
      </c>
      <c r="B202" s="182"/>
      <c r="C202" s="176" t="s">
        <v>101</v>
      </c>
      <c r="D202" s="176" t="s">
        <v>185</v>
      </c>
      <c r="E202" s="183"/>
      <c r="F202" s="176" t="s">
        <v>635</v>
      </c>
      <c r="G202" s="184" t="s">
        <v>636</v>
      </c>
      <c r="H202" s="176" t="s">
        <v>658</v>
      </c>
      <c r="I202" s="176" t="s">
        <v>659</v>
      </c>
    </row>
    <row r="203" s="176" customFormat="true" ht="11.25" hidden="false" customHeight="true" outlineLevel="0" collapsed="false">
      <c r="A203" s="181" t="n">
        <v>197</v>
      </c>
      <c r="B203" s="182"/>
      <c r="C203" s="176" t="s">
        <v>906</v>
      </c>
      <c r="D203" s="176" t="s">
        <v>907</v>
      </c>
      <c r="E203" s="183"/>
      <c r="F203" s="176" t="s">
        <v>633</v>
      </c>
      <c r="G203" s="184" t="s">
        <v>631</v>
      </c>
      <c r="H203" s="176" t="s">
        <v>658</v>
      </c>
    </row>
    <row r="204" s="176" customFormat="true" ht="11.25" hidden="false" customHeight="true" outlineLevel="0" collapsed="false">
      <c r="A204" s="181" t="n">
        <v>198</v>
      </c>
      <c r="B204" s="182"/>
      <c r="C204" s="176" t="s">
        <v>908</v>
      </c>
      <c r="D204" s="176" t="s">
        <v>909</v>
      </c>
      <c r="E204" s="183"/>
      <c r="F204" s="176" t="s">
        <v>632</v>
      </c>
      <c r="G204" s="184" t="s">
        <v>4</v>
      </c>
      <c r="H204" s="176" t="s">
        <v>662</v>
      </c>
    </row>
    <row r="205" s="176" customFormat="true" ht="11.25" hidden="false" customHeight="true" outlineLevel="0" collapsed="false">
      <c r="A205" s="181" t="n">
        <v>199</v>
      </c>
      <c r="B205" s="182"/>
      <c r="C205" s="176" t="s">
        <v>910</v>
      </c>
      <c r="D205" s="176" t="s">
        <v>911</v>
      </c>
      <c r="E205" s="183"/>
      <c r="F205" s="176" t="s">
        <v>630</v>
      </c>
      <c r="G205" s="184" t="s">
        <v>629</v>
      </c>
      <c r="H205" s="176" t="s">
        <v>662</v>
      </c>
    </row>
    <row r="206" s="176" customFormat="true" ht="11.25" hidden="false" customHeight="true" outlineLevel="0" collapsed="false">
      <c r="A206" s="181" t="n">
        <v>200</v>
      </c>
      <c r="B206" s="182"/>
      <c r="C206" s="176" t="s">
        <v>103</v>
      </c>
      <c r="D206" s="176" t="s">
        <v>187</v>
      </c>
      <c r="E206" s="183"/>
      <c r="F206" s="176" t="s">
        <v>661</v>
      </c>
      <c r="G206" s="184" t="s">
        <v>631</v>
      </c>
      <c r="H206" s="176" t="s">
        <v>662</v>
      </c>
    </row>
    <row r="207" s="176" customFormat="true" ht="11.25" hidden="false" customHeight="true" outlineLevel="0" collapsed="false">
      <c r="A207" s="181" t="n">
        <v>201</v>
      </c>
      <c r="B207" s="182"/>
      <c r="C207" s="176" t="s">
        <v>912</v>
      </c>
      <c r="D207" s="176" t="s">
        <v>913</v>
      </c>
      <c r="E207" s="183"/>
      <c r="F207" s="176" t="s">
        <v>661</v>
      </c>
      <c r="G207" s="184" t="s">
        <v>631</v>
      </c>
      <c r="H207" s="176" t="s">
        <v>662</v>
      </c>
    </row>
    <row r="208" s="176" customFormat="true" ht="11.25" hidden="false" customHeight="true" outlineLevel="0" collapsed="false">
      <c r="A208" s="181" t="n">
        <v>202</v>
      </c>
      <c r="B208" s="182"/>
      <c r="C208" s="176" t="s">
        <v>914</v>
      </c>
      <c r="D208" s="176" t="s">
        <v>915</v>
      </c>
      <c r="E208" s="183"/>
      <c r="F208" s="176" t="s">
        <v>632</v>
      </c>
      <c r="G208" s="184" t="s">
        <v>4</v>
      </c>
      <c r="H208" s="176" t="s">
        <v>665</v>
      </c>
    </row>
    <row r="209" s="176" customFormat="true" ht="11.25" hidden="false" customHeight="true" outlineLevel="0" collapsed="false">
      <c r="A209" s="181" t="n">
        <v>203</v>
      </c>
      <c r="B209" s="182"/>
      <c r="C209" s="176" t="s">
        <v>916</v>
      </c>
      <c r="D209" s="176" t="s">
        <v>917</v>
      </c>
      <c r="E209" s="183"/>
      <c r="F209" s="176" t="s">
        <v>633</v>
      </c>
      <c r="G209" s="184" t="s">
        <v>631</v>
      </c>
      <c r="H209" s="184" t="s">
        <v>658</v>
      </c>
    </row>
    <row r="210" s="176" customFormat="true" ht="11.25" hidden="false" customHeight="true" outlineLevel="0" collapsed="false">
      <c r="A210" s="181" t="n">
        <v>204</v>
      </c>
      <c r="B210" s="182"/>
      <c r="C210" s="176" t="s">
        <v>918</v>
      </c>
      <c r="D210" s="176" t="s">
        <v>919</v>
      </c>
      <c r="E210" s="183"/>
      <c r="F210" s="176" t="s">
        <v>635</v>
      </c>
      <c r="G210" s="184" t="s">
        <v>636</v>
      </c>
      <c r="H210" s="176" t="s">
        <v>658</v>
      </c>
      <c r="I210" s="176" t="s">
        <v>659</v>
      </c>
    </row>
    <row r="211" s="176" customFormat="true" ht="11.25" hidden="false" customHeight="true" outlineLevel="0" collapsed="false">
      <c r="A211" s="181" t="n">
        <v>205</v>
      </c>
      <c r="B211" s="182"/>
      <c r="C211" s="176" t="s">
        <v>260</v>
      </c>
      <c r="D211" s="176" t="s">
        <v>920</v>
      </c>
      <c r="E211" s="183"/>
      <c r="F211" s="176" t="s">
        <v>661</v>
      </c>
      <c r="G211" s="184" t="s">
        <v>629</v>
      </c>
      <c r="H211" s="176" t="s">
        <v>662</v>
      </c>
    </row>
    <row r="212" s="176" customFormat="true" ht="11.25" hidden="false" customHeight="true" outlineLevel="0" collapsed="false">
      <c r="A212" s="181" t="n">
        <v>206</v>
      </c>
      <c r="B212" s="182"/>
      <c r="C212" s="176" t="s">
        <v>921</v>
      </c>
      <c r="D212" s="176" t="s">
        <v>922</v>
      </c>
      <c r="E212" s="183"/>
      <c r="F212" s="176" t="s">
        <v>630</v>
      </c>
      <c r="G212" s="184" t="s">
        <v>4</v>
      </c>
      <c r="H212" s="176" t="s">
        <v>665</v>
      </c>
    </row>
    <row r="213" s="176" customFormat="true" ht="11.25" hidden="false" customHeight="true" outlineLevel="0" collapsed="false">
      <c r="A213" s="181" t="n">
        <v>207</v>
      </c>
      <c r="B213" s="182"/>
      <c r="C213" s="176" t="s">
        <v>3</v>
      </c>
      <c r="D213" s="176" t="s">
        <v>139</v>
      </c>
      <c r="E213" s="183"/>
      <c r="F213" s="176" t="s">
        <v>661</v>
      </c>
      <c r="G213" s="184" t="s">
        <v>4</v>
      </c>
      <c r="H213" s="176" t="s">
        <v>665</v>
      </c>
    </row>
    <row r="214" s="176" customFormat="true" ht="11.25" hidden="false" customHeight="true" outlineLevel="0" collapsed="false">
      <c r="A214" s="181" t="n">
        <v>208</v>
      </c>
      <c r="B214" s="182"/>
      <c r="C214" s="176" t="s">
        <v>105</v>
      </c>
      <c r="D214" s="176" t="s">
        <v>189</v>
      </c>
      <c r="E214" s="183"/>
      <c r="F214" s="176" t="s">
        <v>693</v>
      </c>
      <c r="G214" s="184" t="s">
        <v>4</v>
      </c>
      <c r="H214" s="176" t="s">
        <v>665</v>
      </c>
    </row>
    <row r="215" s="176" customFormat="true" ht="11.25" hidden="false" customHeight="true" outlineLevel="0" collapsed="false">
      <c r="A215" s="181" t="n">
        <v>209</v>
      </c>
      <c r="B215" s="182"/>
      <c r="C215" s="176" t="s">
        <v>104</v>
      </c>
      <c r="D215" s="176" t="s">
        <v>188</v>
      </c>
      <c r="E215" s="183"/>
      <c r="F215" s="176" t="s">
        <v>632</v>
      </c>
      <c r="G215" s="184" t="s">
        <v>4</v>
      </c>
      <c r="H215" s="176" t="s">
        <v>662</v>
      </c>
    </row>
    <row r="216" s="176" customFormat="true" ht="11.25" hidden="false" customHeight="true" outlineLevel="0" collapsed="false">
      <c r="A216" s="181" t="n">
        <v>210</v>
      </c>
      <c r="B216" s="182"/>
      <c r="C216" s="176" t="s">
        <v>923</v>
      </c>
      <c r="D216" s="176" t="s">
        <v>924</v>
      </c>
      <c r="E216" s="183"/>
      <c r="F216" s="176" t="s">
        <v>661</v>
      </c>
      <c r="G216" s="184" t="s">
        <v>629</v>
      </c>
      <c r="H216" s="176" t="s">
        <v>709</v>
      </c>
    </row>
    <row r="217" s="176" customFormat="true" ht="11.25" hidden="false" customHeight="true" outlineLevel="0" collapsed="false">
      <c r="A217" s="181" t="n">
        <v>211</v>
      </c>
      <c r="B217" s="182"/>
      <c r="C217" s="176" t="s">
        <v>925</v>
      </c>
      <c r="D217" s="176" t="s">
        <v>926</v>
      </c>
      <c r="E217" s="183"/>
      <c r="F217" s="176" t="s">
        <v>633</v>
      </c>
      <c r="G217" s="184" t="s">
        <v>629</v>
      </c>
      <c r="H217" s="176" t="s">
        <v>658</v>
      </c>
    </row>
    <row r="218" s="176" customFormat="true" ht="11.25" hidden="false" customHeight="true" outlineLevel="0" collapsed="false">
      <c r="A218" s="181" t="n">
        <v>212</v>
      </c>
      <c r="B218" s="182"/>
      <c r="C218" s="176" t="s">
        <v>927</v>
      </c>
      <c r="D218" s="176" t="s">
        <v>928</v>
      </c>
      <c r="E218" s="183"/>
      <c r="F218" s="176" t="s">
        <v>632</v>
      </c>
      <c r="G218" s="184" t="s">
        <v>631</v>
      </c>
      <c r="H218" s="176" t="s">
        <v>662</v>
      </c>
    </row>
    <row r="219" s="176" customFormat="true" ht="11.25" hidden="false" customHeight="true" outlineLevel="0" collapsed="false">
      <c r="A219" s="181" t="n">
        <v>213</v>
      </c>
      <c r="B219" s="182"/>
      <c r="C219" s="176" t="s">
        <v>106</v>
      </c>
      <c r="D219" s="176" t="s">
        <v>190</v>
      </c>
      <c r="E219" s="183"/>
      <c r="F219" s="176" t="s">
        <v>633</v>
      </c>
      <c r="G219" s="184" t="s">
        <v>629</v>
      </c>
      <c r="H219" s="176" t="s">
        <v>662</v>
      </c>
    </row>
    <row r="220" s="176" customFormat="true" ht="11.25" hidden="false" customHeight="true" outlineLevel="0" collapsed="false">
      <c r="A220" s="181" t="n">
        <v>214</v>
      </c>
      <c r="B220" s="182"/>
      <c r="C220" s="176" t="s">
        <v>929</v>
      </c>
      <c r="D220" s="176" t="s">
        <v>930</v>
      </c>
      <c r="E220" s="183"/>
      <c r="F220" s="176" t="s">
        <v>632</v>
      </c>
      <c r="G220" s="184" t="s">
        <v>4</v>
      </c>
      <c r="H220" s="176" t="s">
        <v>665</v>
      </c>
    </row>
    <row r="221" s="176" customFormat="true" ht="11.25" hidden="false" customHeight="true" outlineLevel="0" collapsed="false">
      <c r="A221" s="181" t="n">
        <v>215</v>
      </c>
      <c r="B221" s="182"/>
      <c r="C221" s="176" t="s">
        <v>931</v>
      </c>
      <c r="D221" s="176" t="s">
        <v>932</v>
      </c>
      <c r="E221" s="183"/>
      <c r="F221" s="176" t="s">
        <v>630</v>
      </c>
      <c r="G221" s="184" t="s">
        <v>629</v>
      </c>
      <c r="H221" s="176" t="s">
        <v>665</v>
      </c>
    </row>
    <row r="222" s="176" customFormat="true" ht="11.25" hidden="false" customHeight="true" outlineLevel="0" collapsed="false">
      <c r="A222" s="181" t="n">
        <v>216</v>
      </c>
      <c r="B222" s="182"/>
      <c r="C222" s="176" t="s">
        <v>107</v>
      </c>
      <c r="D222" s="176" t="s">
        <v>191</v>
      </c>
      <c r="E222" s="183"/>
      <c r="F222" s="176" t="s">
        <v>630</v>
      </c>
      <c r="G222" s="184" t="s">
        <v>636</v>
      </c>
      <c r="H222" s="176" t="s">
        <v>658</v>
      </c>
    </row>
    <row r="223" s="176" customFormat="true" ht="11.25" hidden="false" customHeight="true" outlineLevel="0" collapsed="false">
      <c r="A223" s="181" t="n">
        <v>217</v>
      </c>
      <c r="B223" s="182"/>
      <c r="C223" s="176" t="s">
        <v>108</v>
      </c>
      <c r="D223" s="176" t="s">
        <v>192</v>
      </c>
      <c r="E223" s="183"/>
      <c r="F223" s="176" t="s">
        <v>635</v>
      </c>
      <c r="G223" s="184" t="s">
        <v>629</v>
      </c>
      <c r="H223" s="176" t="s">
        <v>658</v>
      </c>
      <c r="I223" s="176" t="s">
        <v>659</v>
      </c>
    </row>
    <row r="224" s="176" customFormat="true" ht="11.25" hidden="false" customHeight="true" outlineLevel="0" collapsed="false">
      <c r="A224" s="181" t="n">
        <v>218</v>
      </c>
      <c r="B224" s="182"/>
      <c r="C224" s="176" t="s">
        <v>109</v>
      </c>
      <c r="D224" s="176" t="s">
        <v>193</v>
      </c>
      <c r="E224" s="183"/>
      <c r="F224" s="176" t="s">
        <v>635</v>
      </c>
      <c r="G224" s="184" t="s">
        <v>629</v>
      </c>
      <c r="H224" s="176" t="s">
        <v>709</v>
      </c>
    </row>
    <row r="225" s="176" customFormat="true" ht="3" hidden="false" customHeight="true" outlineLevel="0" collapsed="false">
      <c r="A225" s="182"/>
      <c r="B225" s="182"/>
      <c r="E225" s="183"/>
      <c r="G225" s="184"/>
      <c r="H225" s="183"/>
      <c r="I225" s="183"/>
    </row>
    <row r="226" s="176" customFormat="true" ht="7.5" hidden="false" customHeight="true" outlineLevel="0" collapsed="false">
      <c r="A226" s="181"/>
      <c r="B226" s="182"/>
      <c r="E226" s="183"/>
      <c r="G226" s="184"/>
      <c r="H226" s="183"/>
      <c r="I226" s="183"/>
      <c r="K226" s="187"/>
      <c r="L226" s="187"/>
    </row>
    <row r="227" s="176" customFormat="true" ht="10" hidden="false" customHeight="true" outlineLevel="0" collapsed="false">
      <c r="A227" s="181" t="n">
        <v>1</v>
      </c>
      <c r="B227" s="188"/>
      <c r="C227" s="176" t="s">
        <v>933</v>
      </c>
      <c r="D227" s="176" t="s">
        <v>934</v>
      </c>
      <c r="E227" s="183"/>
      <c r="G227" s="184"/>
      <c r="H227" s="183"/>
      <c r="I227" s="183"/>
      <c r="K227" s="187"/>
      <c r="L227" s="187"/>
    </row>
    <row r="228" s="176" customFormat="true" ht="10" hidden="false" customHeight="true" outlineLevel="0" collapsed="false">
      <c r="A228" s="181" t="n">
        <v>2</v>
      </c>
      <c r="B228" s="188"/>
      <c r="C228" s="176" t="s">
        <v>935</v>
      </c>
      <c r="D228" s="176" t="s">
        <v>936</v>
      </c>
      <c r="E228" s="183"/>
      <c r="G228" s="184"/>
      <c r="H228" s="183"/>
      <c r="I228" s="183"/>
      <c r="K228" s="187"/>
      <c r="L228" s="187"/>
    </row>
    <row r="229" s="176" customFormat="true" ht="10" hidden="false" customHeight="true" outlineLevel="0" collapsed="false">
      <c r="A229" s="181" t="n">
        <v>3</v>
      </c>
      <c r="B229" s="188"/>
      <c r="C229" s="176" t="s">
        <v>937</v>
      </c>
      <c r="D229" s="176" t="s">
        <v>938</v>
      </c>
      <c r="E229" s="183"/>
      <c r="G229" s="184"/>
      <c r="H229" s="183"/>
      <c r="I229" s="183"/>
      <c r="K229" s="187"/>
      <c r="L229" s="187"/>
    </row>
    <row r="230" s="176" customFormat="true" ht="10" hidden="false" customHeight="true" outlineLevel="0" collapsed="false">
      <c r="A230" s="181" t="n">
        <v>4</v>
      </c>
      <c r="B230" s="188"/>
      <c r="C230" s="176" t="s">
        <v>939</v>
      </c>
      <c r="D230" s="176" t="s">
        <v>940</v>
      </c>
      <c r="E230" s="183"/>
      <c r="G230" s="184"/>
      <c r="H230" s="183"/>
      <c r="I230" s="183"/>
      <c r="K230" s="187"/>
      <c r="L230" s="187"/>
    </row>
    <row r="231" s="176" customFormat="true" ht="10" hidden="false" customHeight="true" outlineLevel="0" collapsed="false">
      <c r="A231" s="181" t="n">
        <v>5</v>
      </c>
      <c r="B231" s="188"/>
      <c r="C231" s="176" t="s">
        <v>633</v>
      </c>
      <c r="D231" s="176" t="s">
        <v>941</v>
      </c>
      <c r="E231" s="183"/>
      <c r="G231" s="184"/>
      <c r="H231" s="183"/>
      <c r="I231" s="183"/>
      <c r="K231" s="187"/>
      <c r="L231" s="187"/>
    </row>
    <row r="232" s="176" customFormat="true" ht="10" hidden="false" customHeight="true" outlineLevel="0" collapsed="false">
      <c r="A232" s="181" t="n">
        <v>6</v>
      </c>
      <c r="B232" s="188"/>
      <c r="C232" s="176" t="s">
        <v>942</v>
      </c>
      <c r="D232" s="176" t="s">
        <v>943</v>
      </c>
      <c r="E232" s="183"/>
      <c r="G232" s="184"/>
      <c r="H232" s="183"/>
      <c r="I232" s="183"/>
      <c r="K232" s="187"/>
      <c r="L232" s="187"/>
    </row>
    <row r="233" s="176" customFormat="true" ht="10" hidden="false" customHeight="true" outlineLevel="0" collapsed="false">
      <c r="A233" s="181" t="n">
        <v>7</v>
      </c>
      <c r="B233" s="188"/>
      <c r="C233" s="176" t="s">
        <v>944</v>
      </c>
      <c r="D233" s="176" t="s">
        <v>945</v>
      </c>
      <c r="E233" s="183"/>
      <c r="G233" s="184"/>
      <c r="H233" s="183"/>
      <c r="I233" s="183"/>
      <c r="K233" s="187"/>
      <c r="L233" s="187"/>
    </row>
    <row r="234" s="176" customFormat="true" ht="10" hidden="false" customHeight="true" outlineLevel="0" collapsed="false">
      <c r="A234" s="181" t="n">
        <v>8</v>
      </c>
      <c r="B234" s="188"/>
      <c r="C234" s="176" t="s">
        <v>946</v>
      </c>
      <c r="D234" s="176" t="s">
        <v>676</v>
      </c>
      <c r="E234" s="183"/>
      <c r="G234" s="184"/>
      <c r="H234" s="183"/>
      <c r="I234" s="183"/>
      <c r="K234" s="187"/>
      <c r="L234" s="187"/>
    </row>
    <row r="235" s="176" customFormat="true" ht="10" hidden="false" customHeight="true" outlineLevel="0" collapsed="false">
      <c r="A235" s="181" t="n">
        <v>9</v>
      </c>
      <c r="B235" s="188"/>
      <c r="C235" s="176" t="s">
        <v>661</v>
      </c>
      <c r="D235" s="176" t="s">
        <v>947</v>
      </c>
      <c r="E235" s="183"/>
      <c r="G235" s="184"/>
      <c r="H235" s="183"/>
      <c r="I235" s="183"/>
      <c r="K235" s="187"/>
      <c r="L235" s="187"/>
    </row>
    <row r="236" s="176" customFormat="true" ht="10" hidden="false" customHeight="true" outlineLevel="0" collapsed="false">
      <c r="A236" s="181" t="n">
        <v>10</v>
      </c>
      <c r="B236" s="182"/>
      <c r="C236" s="176" t="s">
        <v>948</v>
      </c>
      <c r="D236" s="176" t="s">
        <v>949</v>
      </c>
      <c r="E236" s="183"/>
      <c r="G236" s="184"/>
      <c r="H236" s="183"/>
      <c r="I236" s="183"/>
      <c r="K236" s="187"/>
      <c r="L236" s="187"/>
    </row>
    <row r="237" s="176" customFormat="true" ht="10" hidden="false" customHeight="true" outlineLevel="0" collapsed="false">
      <c r="A237" s="181" t="n">
        <v>11</v>
      </c>
      <c r="B237" s="188"/>
      <c r="C237" s="176" t="s">
        <v>950</v>
      </c>
      <c r="D237" s="176" t="s">
        <v>951</v>
      </c>
      <c r="E237" s="183"/>
      <c r="G237" s="184"/>
      <c r="H237" s="183"/>
      <c r="I237" s="183"/>
      <c r="K237" s="187"/>
      <c r="L237" s="187"/>
    </row>
    <row r="238" s="176" customFormat="true" ht="10" hidden="false" customHeight="true" outlineLevel="0" collapsed="false">
      <c r="A238" s="181" t="n">
        <v>12</v>
      </c>
      <c r="B238" s="188"/>
      <c r="C238" s="176" t="s">
        <v>952</v>
      </c>
      <c r="D238" s="176" t="s">
        <v>953</v>
      </c>
      <c r="E238" s="183"/>
      <c r="G238" s="184"/>
      <c r="H238" s="183"/>
      <c r="I238" s="183"/>
      <c r="K238" s="187"/>
      <c r="L238" s="187"/>
    </row>
    <row r="239" s="176" customFormat="true" ht="10" hidden="false" customHeight="true" outlineLevel="0" collapsed="false">
      <c r="A239" s="181" t="n">
        <v>13</v>
      </c>
      <c r="B239" s="188"/>
      <c r="C239" s="176" t="s">
        <v>954</v>
      </c>
      <c r="D239" s="176" t="s">
        <v>955</v>
      </c>
      <c r="E239" s="183"/>
      <c r="G239" s="184"/>
      <c r="H239" s="183"/>
      <c r="I239" s="183"/>
      <c r="K239" s="187"/>
      <c r="L239" s="187"/>
    </row>
    <row r="240" s="176" customFormat="true" ht="9.75" hidden="false" customHeight="true" outlineLevel="0" collapsed="false">
      <c r="A240" s="181" t="n">
        <v>14</v>
      </c>
      <c r="B240" s="188"/>
      <c r="C240" s="176" t="s">
        <v>956</v>
      </c>
      <c r="D240" s="176" t="s">
        <v>957</v>
      </c>
      <c r="E240" s="183"/>
      <c r="G240" s="184"/>
      <c r="H240" s="183"/>
      <c r="I240" s="183"/>
      <c r="K240" s="187"/>
      <c r="L240" s="187"/>
    </row>
    <row r="241" s="176" customFormat="true" ht="10" hidden="false" customHeight="true" outlineLevel="0" collapsed="false">
      <c r="A241" s="181" t="n">
        <v>15</v>
      </c>
      <c r="B241" s="188"/>
      <c r="C241" s="176" t="s">
        <v>4</v>
      </c>
      <c r="D241" s="176" t="s">
        <v>958</v>
      </c>
      <c r="E241" s="183"/>
      <c r="G241" s="184"/>
      <c r="H241" s="183"/>
      <c r="I241" s="183"/>
      <c r="K241" s="187"/>
      <c r="L241" s="187"/>
    </row>
    <row r="242" s="176" customFormat="true" ht="10" hidden="false" customHeight="true" outlineLevel="0" collapsed="false">
      <c r="A242" s="181" t="n">
        <v>16</v>
      </c>
      <c r="B242" s="188"/>
      <c r="C242" s="176" t="s">
        <v>959</v>
      </c>
      <c r="D242" s="176" t="s">
        <v>960</v>
      </c>
      <c r="E242" s="183"/>
      <c r="G242" s="184"/>
      <c r="H242" s="183"/>
      <c r="I242" s="183"/>
      <c r="K242" s="187"/>
      <c r="L242" s="187"/>
    </row>
    <row r="243" s="176" customFormat="true" ht="10" hidden="false" customHeight="true" outlineLevel="0" collapsed="false">
      <c r="A243" s="181" t="n">
        <v>17</v>
      </c>
      <c r="B243" s="188"/>
      <c r="C243" s="176" t="s">
        <v>961</v>
      </c>
      <c r="D243" s="176" t="s">
        <v>962</v>
      </c>
      <c r="E243" s="183"/>
      <c r="G243" s="184"/>
      <c r="H243" s="183"/>
      <c r="I243" s="183"/>
      <c r="K243" s="187"/>
      <c r="L243" s="187"/>
    </row>
    <row r="244" s="176" customFormat="true" ht="10" hidden="false" customHeight="true" outlineLevel="0" collapsed="false">
      <c r="A244" s="181" t="n">
        <v>18</v>
      </c>
      <c r="B244" s="188"/>
      <c r="C244" s="176" t="s">
        <v>963</v>
      </c>
      <c r="D244" s="176" t="s">
        <v>964</v>
      </c>
      <c r="E244" s="183"/>
      <c r="G244" s="184"/>
      <c r="H244" s="183"/>
      <c r="I244" s="183"/>
      <c r="K244" s="187"/>
      <c r="L244" s="187"/>
    </row>
    <row r="245" s="176" customFormat="true" ht="10" hidden="false" customHeight="true" outlineLevel="0" collapsed="false">
      <c r="A245" s="181" t="n">
        <v>19</v>
      </c>
      <c r="B245" s="188"/>
      <c r="C245" s="176" t="s">
        <v>965</v>
      </c>
      <c r="D245" s="176" t="s">
        <v>966</v>
      </c>
      <c r="E245" s="183"/>
      <c r="G245" s="184"/>
      <c r="H245" s="183"/>
      <c r="I245" s="183"/>
      <c r="K245" s="187"/>
      <c r="L245" s="187"/>
    </row>
    <row r="246" s="176" customFormat="true" ht="10" hidden="false" customHeight="true" outlineLevel="0" collapsed="false">
      <c r="A246" s="181" t="n">
        <v>20</v>
      </c>
      <c r="B246" s="188"/>
      <c r="C246" s="176" t="s">
        <v>967</v>
      </c>
      <c r="D246" s="176" t="s">
        <v>658</v>
      </c>
      <c r="E246" s="183"/>
      <c r="G246" s="184"/>
      <c r="H246" s="183"/>
      <c r="I246" s="183"/>
      <c r="K246" s="187"/>
      <c r="L246" s="187"/>
    </row>
    <row r="247" s="176" customFormat="true" ht="10" hidden="false" customHeight="true" outlineLevel="0" collapsed="false">
      <c r="A247" s="181" t="n">
        <v>21</v>
      </c>
      <c r="B247" s="188"/>
      <c r="C247" s="176" t="s">
        <v>968</v>
      </c>
      <c r="D247" s="176" t="s">
        <v>969</v>
      </c>
      <c r="E247" s="183"/>
      <c r="G247" s="184"/>
      <c r="H247" s="183"/>
      <c r="I247" s="183"/>
      <c r="K247" s="187"/>
      <c r="L247" s="187"/>
    </row>
    <row r="248" s="176" customFormat="true" ht="10" hidden="false" customHeight="true" outlineLevel="0" collapsed="false">
      <c r="A248" s="181" t="n">
        <v>22</v>
      </c>
      <c r="B248" s="188"/>
      <c r="C248" s="176" t="s">
        <v>632</v>
      </c>
      <c r="D248" s="176" t="s">
        <v>970</v>
      </c>
      <c r="E248" s="183"/>
      <c r="G248" s="184"/>
      <c r="H248" s="183"/>
      <c r="I248" s="183"/>
      <c r="K248" s="187"/>
      <c r="L248" s="187"/>
    </row>
    <row r="249" s="176" customFormat="true" ht="10" hidden="false" customHeight="true" outlineLevel="0" collapsed="false">
      <c r="A249" s="181" t="n">
        <v>23</v>
      </c>
      <c r="B249" s="182"/>
      <c r="C249" s="176" t="s">
        <v>971</v>
      </c>
      <c r="D249" s="176" t="s">
        <v>972</v>
      </c>
      <c r="E249" s="183"/>
      <c r="G249" s="184"/>
      <c r="H249" s="183"/>
      <c r="I249" s="183"/>
      <c r="K249" s="187"/>
      <c r="L249" s="187"/>
    </row>
    <row r="250" s="176" customFormat="true" ht="10" hidden="false" customHeight="true" outlineLevel="0" collapsed="false">
      <c r="A250" s="181" t="n">
        <v>24</v>
      </c>
      <c r="B250" s="188"/>
      <c r="C250" s="176" t="s">
        <v>973</v>
      </c>
      <c r="D250" s="176" t="s">
        <v>974</v>
      </c>
      <c r="E250" s="183"/>
      <c r="G250" s="184"/>
      <c r="H250" s="183"/>
      <c r="I250" s="183"/>
      <c r="K250" s="187"/>
      <c r="L250" s="187"/>
    </row>
    <row r="251" s="176" customFormat="true" ht="10" hidden="false" customHeight="true" outlineLevel="0" collapsed="false">
      <c r="A251" s="181" t="n">
        <v>25</v>
      </c>
      <c r="B251" s="188"/>
      <c r="C251" s="176" t="s">
        <v>975</v>
      </c>
      <c r="D251" s="189" t="s">
        <v>976</v>
      </c>
      <c r="E251" s="183"/>
      <c r="G251" s="184"/>
      <c r="H251" s="183"/>
      <c r="I251" s="183"/>
      <c r="K251" s="187"/>
      <c r="L251" s="187"/>
    </row>
    <row r="252" s="176" customFormat="true" ht="10" hidden="false" customHeight="true" outlineLevel="0" collapsed="false">
      <c r="A252" s="181" t="n">
        <v>26</v>
      </c>
      <c r="B252" s="182"/>
      <c r="C252" s="176" t="s">
        <v>977</v>
      </c>
      <c r="D252" s="176" t="s">
        <v>978</v>
      </c>
      <c r="E252" s="183"/>
      <c r="G252" s="184"/>
      <c r="H252" s="183"/>
      <c r="I252" s="183"/>
      <c r="K252" s="187"/>
      <c r="L252" s="187"/>
    </row>
    <row r="253" s="176" customFormat="true" ht="10" hidden="false" customHeight="true" outlineLevel="0" collapsed="false">
      <c r="A253" s="181" t="n">
        <v>27</v>
      </c>
      <c r="B253" s="182"/>
      <c r="C253" s="176" t="s">
        <v>636</v>
      </c>
      <c r="D253" s="176" t="s">
        <v>979</v>
      </c>
      <c r="E253" s="183"/>
      <c r="G253" s="184"/>
      <c r="H253" s="183"/>
      <c r="I253" s="183"/>
      <c r="K253" s="187"/>
      <c r="L253" s="187"/>
    </row>
    <row r="254" s="176" customFormat="true" ht="10" hidden="false" customHeight="true" outlineLevel="0" collapsed="false">
      <c r="A254" s="181" t="n">
        <v>28</v>
      </c>
      <c r="B254" s="188"/>
      <c r="C254" s="176" t="s">
        <v>629</v>
      </c>
      <c r="D254" s="176" t="s">
        <v>980</v>
      </c>
      <c r="E254" s="183"/>
      <c r="G254" s="184"/>
      <c r="H254" s="183"/>
      <c r="I254" s="183"/>
      <c r="K254" s="187"/>
      <c r="L254" s="187"/>
    </row>
    <row r="255" s="176" customFormat="true" ht="10" hidden="false" customHeight="true" outlineLevel="0" collapsed="false">
      <c r="A255" s="181" t="n">
        <v>29</v>
      </c>
      <c r="B255" s="188"/>
      <c r="C255" s="176" t="s">
        <v>630</v>
      </c>
      <c r="D255" s="176" t="s">
        <v>981</v>
      </c>
      <c r="E255" s="183"/>
      <c r="G255" s="184"/>
      <c r="H255" s="183"/>
      <c r="I255" s="183"/>
      <c r="K255" s="187"/>
      <c r="L255" s="187"/>
    </row>
    <row r="256" s="176" customFormat="true" ht="10" hidden="false" customHeight="true" outlineLevel="0" collapsed="false">
      <c r="A256" s="181" t="n">
        <v>30</v>
      </c>
      <c r="B256" s="188"/>
      <c r="C256" s="176" t="s">
        <v>982</v>
      </c>
      <c r="D256" s="176" t="s">
        <v>983</v>
      </c>
      <c r="E256" s="183"/>
      <c r="G256" s="184"/>
      <c r="H256" s="183"/>
      <c r="I256" s="183"/>
      <c r="K256" s="187"/>
      <c r="L256" s="187"/>
    </row>
    <row r="257" s="176" customFormat="true" ht="10" hidden="false" customHeight="true" outlineLevel="0" collapsed="false">
      <c r="A257" s="181" t="n">
        <v>31</v>
      </c>
      <c r="B257" s="188"/>
      <c r="C257" s="176" t="s">
        <v>984</v>
      </c>
      <c r="D257" s="176" t="s">
        <v>985</v>
      </c>
      <c r="E257" s="183"/>
      <c r="G257" s="184"/>
      <c r="H257" s="183"/>
      <c r="I257" s="183"/>
      <c r="K257" s="187"/>
      <c r="L257" s="187"/>
    </row>
    <row r="258" s="176" customFormat="true" ht="10" hidden="false" customHeight="true" outlineLevel="0" collapsed="false">
      <c r="A258" s="181" t="n">
        <v>32</v>
      </c>
      <c r="B258" s="182"/>
      <c r="C258" s="176" t="s">
        <v>986</v>
      </c>
      <c r="D258" s="176" t="s">
        <v>987</v>
      </c>
      <c r="E258" s="183"/>
      <c r="G258" s="184"/>
      <c r="H258" s="183"/>
      <c r="I258" s="183"/>
      <c r="K258" s="187"/>
      <c r="L258" s="187"/>
    </row>
    <row r="259" s="176" customFormat="true" ht="10" hidden="false" customHeight="true" outlineLevel="0" collapsed="false">
      <c r="A259" s="181" t="n">
        <v>33</v>
      </c>
      <c r="B259" s="188"/>
      <c r="C259" s="176" t="s">
        <v>693</v>
      </c>
      <c r="D259" s="176" t="s">
        <v>988</v>
      </c>
      <c r="E259" s="183"/>
      <c r="G259" s="184"/>
      <c r="H259" s="183"/>
      <c r="I259" s="183"/>
      <c r="K259" s="187"/>
      <c r="L259" s="187"/>
    </row>
    <row r="260" s="176" customFormat="true" ht="10" hidden="false" customHeight="true" outlineLevel="0" collapsed="false">
      <c r="A260" s="181" t="n">
        <v>34</v>
      </c>
      <c r="B260" s="188"/>
      <c r="C260" s="176" t="s">
        <v>989</v>
      </c>
      <c r="D260" s="176" t="s">
        <v>990</v>
      </c>
      <c r="E260" s="183"/>
      <c r="G260" s="184"/>
      <c r="H260" s="183"/>
      <c r="I260" s="183"/>
      <c r="K260" s="187"/>
      <c r="L260" s="187"/>
    </row>
    <row r="261" s="176" customFormat="true" ht="10" hidden="false" customHeight="true" outlineLevel="0" collapsed="false">
      <c r="A261" s="181" t="n">
        <v>35</v>
      </c>
      <c r="B261" s="188"/>
      <c r="C261" s="176" t="s">
        <v>991</v>
      </c>
      <c r="D261" s="176" t="s">
        <v>992</v>
      </c>
      <c r="E261" s="183"/>
      <c r="G261" s="184"/>
      <c r="H261" s="183"/>
      <c r="I261" s="183"/>
      <c r="K261" s="187"/>
      <c r="L261" s="187"/>
    </row>
    <row r="262" s="176" customFormat="true" ht="10" hidden="false" customHeight="true" outlineLevel="0" collapsed="false">
      <c r="A262" s="181" t="n">
        <v>36</v>
      </c>
      <c r="B262" s="188"/>
      <c r="C262" s="176" t="s">
        <v>993</v>
      </c>
      <c r="D262" s="176" t="s">
        <v>994</v>
      </c>
      <c r="E262" s="183"/>
      <c r="G262" s="184"/>
      <c r="H262" s="183"/>
      <c r="I262" s="183"/>
      <c r="K262" s="187"/>
      <c r="L262" s="187"/>
    </row>
    <row r="263" s="176" customFormat="true" ht="10" hidden="false" customHeight="true" outlineLevel="0" collapsed="false">
      <c r="A263" s="181" t="n">
        <v>37</v>
      </c>
      <c r="B263" s="188"/>
      <c r="C263" s="176" t="s">
        <v>995</v>
      </c>
      <c r="D263" s="176" t="s">
        <v>996</v>
      </c>
      <c r="E263" s="183"/>
      <c r="G263" s="184"/>
      <c r="H263" s="183"/>
      <c r="I263" s="183"/>
      <c r="K263" s="187"/>
      <c r="L263" s="187"/>
    </row>
    <row r="264" s="176" customFormat="true" ht="10" hidden="false" customHeight="true" outlineLevel="0" collapsed="false">
      <c r="A264" s="181" t="n">
        <v>38</v>
      </c>
      <c r="B264" s="188"/>
      <c r="C264" s="176" t="s">
        <v>997</v>
      </c>
      <c r="D264" s="176" t="s">
        <v>998</v>
      </c>
      <c r="E264" s="183"/>
      <c r="G264" s="184"/>
      <c r="H264" s="183"/>
      <c r="I264" s="183"/>
      <c r="K264" s="187"/>
      <c r="L264" s="187"/>
    </row>
    <row r="265" s="176" customFormat="true" ht="10" hidden="false" customHeight="true" outlineLevel="0" collapsed="false">
      <c r="A265" s="181" t="n">
        <v>39</v>
      </c>
      <c r="B265" s="188"/>
      <c r="C265" s="176" t="s">
        <v>999</v>
      </c>
      <c r="D265" s="176" t="s">
        <v>1000</v>
      </c>
      <c r="E265" s="183"/>
      <c r="G265" s="184"/>
      <c r="H265" s="183"/>
      <c r="I265" s="183"/>
      <c r="K265" s="187"/>
      <c r="L265" s="187"/>
    </row>
    <row r="266" s="176" customFormat="true" ht="10" hidden="false" customHeight="true" outlineLevel="0" collapsed="false">
      <c r="A266" s="181" t="n">
        <v>40</v>
      </c>
      <c r="B266" s="188"/>
      <c r="C266" s="176" t="s">
        <v>657</v>
      </c>
      <c r="D266" s="176" t="s">
        <v>1001</v>
      </c>
      <c r="E266" s="183"/>
      <c r="G266" s="184"/>
      <c r="H266" s="183"/>
      <c r="I266" s="183"/>
      <c r="K266" s="187"/>
      <c r="L266" s="187"/>
    </row>
    <row r="267" s="176" customFormat="true" ht="10" hidden="false" customHeight="true" outlineLevel="0" collapsed="false">
      <c r="A267" s="181" t="n">
        <v>41</v>
      </c>
      <c r="B267" s="188"/>
      <c r="C267" s="176" t="s">
        <v>1002</v>
      </c>
      <c r="D267" s="176" t="s">
        <v>1003</v>
      </c>
      <c r="E267" s="183"/>
      <c r="G267" s="184"/>
      <c r="H267" s="183"/>
      <c r="I267" s="183"/>
      <c r="K267" s="187"/>
      <c r="L267" s="187"/>
    </row>
    <row r="268" s="176" customFormat="true" ht="10" hidden="false" customHeight="true" outlineLevel="0" collapsed="false">
      <c r="A268" s="181" t="n">
        <v>42</v>
      </c>
      <c r="B268" s="182"/>
      <c r="C268" s="176" t="s">
        <v>635</v>
      </c>
      <c r="D268" s="176" t="s">
        <v>1004</v>
      </c>
      <c r="E268" s="183"/>
      <c r="G268" s="184"/>
      <c r="K268" s="187"/>
      <c r="L268" s="187"/>
    </row>
    <row r="269" s="176" customFormat="true" ht="10" hidden="false" customHeight="true" outlineLevel="0" collapsed="false">
      <c r="A269" s="181" t="n">
        <v>43</v>
      </c>
      <c r="B269" s="188"/>
      <c r="C269" s="176" t="s">
        <v>1005</v>
      </c>
      <c r="D269" s="176" t="s">
        <v>1006</v>
      </c>
      <c r="E269" s="183"/>
      <c r="G269" s="184"/>
      <c r="H269" s="183"/>
      <c r="I269" s="183"/>
      <c r="K269" s="187"/>
      <c r="L269" s="187"/>
    </row>
    <row r="270" s="176" customFormat="true" ht="10" hidden="false" customHeight="true" outlineLevel="0" collapsed="false">
      <c r="A270" s="181" t="n">
        <v>44</v>
      </c>
      <c r="B270" s="188"/>
      <c r="C270" s="176" t="s">
        <v>1007</v>
      </c>
      <c r="D270" s="176" t="s">
        <v>1008</v>
      </c>
      <c r="E270" s="183"/>
      <c r="G270" s="184"/>
      <c r="H270" s="183"/>
      <c r="I270" s="183"/>
      <c r="K270" s="187"/>
      <c r="L270" s="187"/>
    </row>
    <row r="271" s="176" customFormat="true" ht="10" hidden="false" customHeight="true" outlineLevel="0" collapsed="false">
      <c r="A271" s="181" t="n">
        <v>45</v>
      </c>
      <c r="B271" s="182"/>
      <c r="C271" s="176" t="s">
        <v>631</v>
      </c>
      <c r="D271" s="176" t="s">
        <v>1009</v>
      </c>
      <c r="E271" s="183"/>
      <c r="G271" s="184"/>
      <c r="H271" s="183"/>
      <c r="I271" s="183"/>
      <c r="K271" s="187"/>
      <c r="L271" s="187"/>
    </row>
    <row r="272" s="176" customFormat="true" ht="10" hidden="false" customHeight="true" outlineLevel="0" collapsed="false">
      <c r="A272" s="190" t="n">
        <v>46</v>
      </c>
      <c r="B272" s="191"/>
      <c r="C272" s="192" t="s">
        <v>1010</v>
      </c>
      <c r="D272" s="192" t="s">
        <v>1011</v>
      </c>
      <c r="E272" s="193"/>
      <c r="F272" s="192"/>
      <c r="G272" s="194"/>
      <c r="H272" s="193"/>
      <c r="I272" s="193"/>
      <c r="K272" s="187"/>
      <c r="L272" s="187"/>
    </row>
    <row r="273" s="176" customFormat="true" ht="7.5" hidden="false" customHeight="true" outlineLevel="0" collapsed="false">
      <c r="A273" s="182"/>
      <c r="B273" s="182"/>
      <c r="C273" s="182"/>
      <c r="E273" s="183"/>
      <c r="F273" s="182"/>
      <c r="G273" s="195"/>
    </row>
    <row r="274" s="176" customFormat="true" ht="38.25" hidden="false" customHeight="true" outlineLevel="0" collapsed="false">
      <c r="A274" s="196" t="s">
        <v>1012</v>
      </c>
      <c r="B274" s="196"/>
      <c r="C274" s="196"/>
      <c r="D274" s="196"/>
      <c r="E274" s="196"/>
      <c r="F274" s="196"/>
      <c r="G274" s="196"/>
      <c r="H274" s="196"/>
      <c r="I274" s="196"/>
    </row>
    <row r="275" s="176" customFormat="true" ht="7.5" hidden="false" customHeight="true" outlineLevel="0" collapsed="false">
      <c r="E275" s="183"/>
      <c r="G275" s="184"/>
    </row>
    <row r="276" s="176" customFormat="true" ht="10" hidden="false" customHeight="true" outlineLevel="0" collapsed="false">
      <c r="A276" s="176" t="s">
        <v>1013</v>
      </c>
      <c r="E276" s="183"/>
      <c r="G276" s="184"/>
    </row>
    <row r="277" s="176" customFormat="true" ht="7.5" hidden="false" customHeight="true" outlineLevel="0" collapsed="false">
      <c r="E277" s="183"/>
      <c r="G277" s="184"/>
    </row>
    <row r="278" s="176" customFormat="true" ht="38.25" hidden="false" customHeight="true" outlineLevel="0" collapsed="false">
      <c r="A278" s="197" t="s">
        <v>1014</v>
      </c>
      <c r="B278" s="197"/>
      <c r="C278" s="197"/>
      <c r="D278" s="197"/>
      <c r="E278" s="197"/>
      <c r="F278" s="197"/>
      <c r="G278" s="197"/>
      <c r="H278" s="197"/>
      <c r="I278" s="197"/>
    </row>
    <row r="279" s="176" customFormat="true" ht="7.5" hidden="false" customHeight="true" outlineLevel="0" collapsed="false">
      <c r="A279" s="184"/>
      <c r="E279" s="183"/>
      <c r="G279" s="184"/>
    </row>
    <row r="280" s="176" customFormat="true" ht="61.5" hidden="false" customHeight="true" outlineLevel="0" collapsed="false">
      <c r="A280" s="197" t="s">
        <v>1015</v>
      </c>
      <c r="B280" s="197"/>
      <c r="C280" s="197"/>
      <c r="D280" s="197"/>
      <c r="E280" s="197"/>
      <c r="F280" s="197"/>
      <c r="G280" s="197"/>
      <c r="H280" s="197"/>
      <c r="I280" s="197"/>
    </row>
    <row r="281" s="176" customFormat="true" ht="4.5" hidden="false" customHeight="true" outlineLevel="0" collapsed="false">
      <c r="E281" s="183"/>
      <c r="G281" s="184"/>
    </row>
    <row r="282" customFormat="false" ht="12.5" hidden="false" customHeight="false" outlineLevel="0" collapsed="false">
      <c r="A282" s="176"/>
    </row>
  </sheetData>
  <mergeCells count="3">
    <mergeCell ref="A274:I274"/>
    <mergeCell ref="A278:I278"/>
    <mergeCell ref="A280:I280"/>
  </mergeCells>
  <printOptions headings="false" gridLines="false" gridLinesSet="true" horizontalCentered="true" verticalCentered="false"/>
  <pageMargins left="0.5" right="0.5" top="0.65" bottom="0.35" header="0.511805555555555" footer="0.3"/>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&amp;R&amp;8&amp;P</oddFooter>
  </headerFooter>
  <rowBreaks count="2" manualBreakCount="2">
    <brk id="225" man="true" max="16383" min="0"/>
    <brk id="273" man="true" max="16383" min="0"/>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E80"/>
  <sheetViews>
    <sheetView showFormulas="false" showGridLines="true" showRowColHeaders="true" showZeros="true" rightToLeft="false" tabSelected="false" showOutlineSymbols="true" defaultGridColor="true" view="normal" topLeftCell="A20" colorId="64" zoomScale="100" zoomScaleNormal="100" zoomScalePageLayoutView="100" workbookViewId="0">
      <selection pane="topLeft" activeCell="A31" activeCellId="0" sqref="A31"/>
    </sheetView>
  </sheetViews>
  <sheetFormatPr defaultColWidth="8.8359375" defaultRowHeight="14.5" zeroHeight="false" outlineLevelRow="0" outlineLevelCol="0"/>
  <cols>
    <col collapsed="false" customWidth="true" hidden="false" outlineLevel="0" max="4" min="4" style="0" width="12.45"/>
    <col collapsed="false" customWidth="true" hidden="false" outlineLevel="0" max="5" min="5" style="0" width="15.72"/>
  </cols>
  <sheetData>
    <row r="2" customFormat="false" ht="14.5" hidden="false" customHeight="false" outlineLevel="0" collapsed="false">
      <c r="A2" s="0" t="s">
        <v>7</v>
      </c>
      <c r="B2" s="0" t="s">
        <v>298</v>
      </c>
    </row>
    <row r="3" customFormat="false" ht="14.5" hidden="false" customHeight="false" outlineLevel="0" collapsed="false">
      <c r="A3" s="0" t="s">
        <v>32</v>
      </c>
      <c r="B3" s="0" t="n">
        <v>3</v>
      </c>
      <c r="D3" s="198" t="s">
        <v>298</v>
      </c>
      <c r="E3" s="199" t="s">
        <v>1016</v>
      </c>
    </row>
    <row r="4" customFormat="false" ht="14.5" hidden="false" customHeight="false" outlineLevel="0" collapsed="false">
      <c r="A4" s="0" t="s">
        <v>33</v>
      </c>
      <c r="B4" s="0" t="n">
        <v>3</v>
      </c>
      <c r="D4" s="200" t="n">
        <v>1</v>
      </c>
      <c r="E4" s="201" t="n">
        <v>60</v>
      </c>
    </row>
    <row r="5" customFormat="false" ht="14.5" hidden="false" customHeight="false" outlineLevel="0" collapsed="false">
      <c r="A5" s="0" t="s">
        <v>34</v>
      </c>
      <c r="B5" s="0" t="n">
        <v>1</v>
      </c>
      <c r="D5" s="202" t="n">
        <v>2</v>
      </c>
      <c r="E5" s="203" t="n">
        <v>10</v>
      </c>
    </row>
    <row r="6" customFormat="false" ht="14.5" hidden="false" customHeight="false" outlineLevel="0" collapsed="false">
      <c r="A6" s="0" t="s">
        <v>35</v>
      </c>
      <c r="B6" s="0" t="n">
        <v>1</v>
      </c>
      <c r="D6" s="202" t="n">
        <v>3</v>
      </c>
      <c r="E6" s="203" t="n">
        <v>7</v>
      </c>
    </row>
    <row r="7" customFormat="false" ht="14.5" hidden="false" customHeight="false" outlineLevel="0" collapsed="false">
      <c r="A7" s="0" t="s">
        <v>36</v>
      </c>
      <c r="B7" s="0" t="n">
        <v>1</v>
      </c>
      <c r="D7" s="202" t="n">
        <v>11</v>
      </c>
      <c r="E7" s="204" t="n">
        <v>1</v>
      </c>
    </row>
    <row r="8" customFormat="false" ht="14.5" hidden="false" customHeight="false" outlineLevel="0" collapsed="false">
      <c r="A8" s="0" t="s">
        <v>37</v>
      </c>
      <c r="B8" s="0" t="n">
        <v>1</v>
      </c>
      <c r="D8" s="205" t="s">
        <v>1017</v>
      </c>
      <c r="E8" s="206" t="n">
        <v>78</v>
      </c>
    </row>
    <row r="9" customFormat="false" ht="14.5" hidden="false" customHeight="false" outlineLevel="0" collapsed="false">
      <c r="A9" s="0" t="s">
        <v>39</v>
      </c>
      <c r="B9" s="0" t="n">
        <v>1</v>
      </c>
    </row>
    <row r="10" customFormat="false" ht="14.5" hidden="false" customHeight="false" outlineLevel="0" collapsed="false">
      <c r="A10" s="0" t="s">
        <v>40</v>
      </c>
      <c r="B10" s="0" t="n">
        <v>1</v>
      </c>
    </row>
    <row r="11" customFormat="false" ht="14.5" hidden="false" customHeight="false" outlineLevel="0" collapsed="false">
      <c r="A11" s="0" t="s">
        <v>41</v>
      </c>
      <c r="B11" s="0" t="n">
        <v>1</v>
      </c>
    </row>
    <row r="12" customFormat="false" ht="14.5" hidden="false" customHeight="false" outlineLevel="0" collapsed="false">
      <c r="A12" s="0" t="s">
        <v>42</v>
      </c>
      <c r="B12" s="0" t="n">
        <v>1</v>
      </c>
    </row>
    <row r="13" customFormat="false" ht="14.5" hidden="false" customHeight="false" outlineLevel="0" collapsed="false">
      <c r="A13" s="0" t="s">
        <v>43</v>
      </c>
      <c r="B13" s="0" t="n">
        <v>1</v>
      </c>
    </row>
    <row r="14" customFormat="false" ht="14.5" hidden="false" customHeight="false" outlineLevel="0" collapsed="false">
      <c r="A14" s="0" t="s">
        <v>44</v>
      </c>
      <c r="B14" s="0" t="n">
        <v>1</v>
      </c>
    </row>
    <row r="15" customFormat="false" ht="14.5" hidden="false" customHeight="false" outlineLevel="0" collapsed="false">
      <c r="A15" s="0" t="s">
        <v>45</v>
      </c>
      <c r="B15" s="0" t="n">
        <v>1</v>
      </c>
    </row>
    <row r="16" customFormat="false" ht="14.5" hidden="false" customHeight="false" outlineLevel="0" collapsed="false">
      <c r="A16" s="0" t="s">
        <v>46</v>
      </c>
      <c r="B16" s="0" t="n">
        <v>1</v>
      </c>
    </row>
    <row r="17" customFormat="false" ht="14.5" hidden="false" customHeight="false" outlineLevel="0" collapsed="false">
      <c r="A17" s="0" t="s">
        <v>47</v>
      </c>
      <c r="B17" s="0" t="n">
        <v>1</v>
      </c>
    </row>
    <row r="18" customFormat="false" ht="14.5" hidden="false" customHeight="false" outlineLevel="0" collapsed="false">
      <c r="A18" s="0" t="s">
        <v>48</v>
      </c>
      <c r="B18" s="0" t="n">
        <v>1</v>
      </c>
    </row>
    <row r="19" customFormat="false" ht="14.5" hidden="false" customHeight="false" outlineLevel="0" collapsed="false">
      <c r="A19" s="0" t="s">
        <v>49</v>
      </c>
      <c r="B19" s="0" t="n">
        <v>2</v>
      </c>
    </row>
    <row r="20" customFormat="false" ht="14.5" hidden="false" customHeight="false" outlineLevel="0" collapsed="false">
      <c r="A20" s="0" t="s">
        <v>14</v>
      </c>
      <c r="B20" s="0" t="n">
        <v>1</v>
      </c>
    </row>
    <row r="21" customFormat="false" ht="14.5" hidden="false" customHeight="false" outlineLevel="0" collapsed="false">
      <c r="A21" s="0" t="s">
        <v>50</v>
      </c>
      <c r="B21" s="0" t="n">
        <v>1</v>
      </c>
      <c r="E21" s="93" t="s">
        <v>1018</v>
      </c>
    </row>
    <row r="22" customFormat="false" ht="14.5" hidden="false" customHeight="false" outlineLevel="0" collapsed="false">
      <c r="A22" s="0" t="s">
        <v>51</v>
      </c>
      <c r="B22" s="0" t="n">
        <v>3</v>
      </c>
    </row>
    <row r="23" customFormat="false" ht="14.5" hidden="false" customHeight="false" outlineLevel="0" collapsed="false">
      <c r="A23" s="0" t="s">
        <v>52</v>
      </c>
      <c r="B23" s="0" t="n">
        <v>1</v>
      </c>
    </row>
    <row r="24" customFormat="false" ht="14.5" hidden="false" customHeight="false" outlineLevel="0" collapsed="false">
      <c r="A24" s="0" t="s">
        <v>53</v>
      </c>
      <c r="B24" s="0" t="n">
        <v>1</v>
      </c>
    </row>
    <row r="25" customFormat="false" ht="14.5" hidden="false" customHeight="false" outlineLevel="0" collapsed="false">
      <c r="A25" s="0" t="s">
        <v>54</v>
      </c>
      <c r="B25" s="0" t="n">
        <v>1</v>
      </c>
    </row>
    <row r="26" customFormat="false" ht="14.5" hidden="false" customHeight="false" outlineLevel="0" collapsed="false">
      <c r="A26" s="0" t="s">
        <v>3</v>
      </c>
      <c r="B26" s="0" t="n">
        <v>1</v>
      </c>
    </row>
    <row r="27" customFormat="false" ht="14.5" hidden="false" customHeight="false" outlineLevel="0" collapsed="false">
      <c r="A27" s="0" t="s">
        <v>55</v>
      </c>
      <c r="B27" s="0" t="n">
        <v>1</v>
      </c>
    </row>
    <row r="28" customFormat="false" ht="14.5" hidden="false" customHeight="false" outlineLevel="0" collapsed="false">
      <c r="A28" s="0" t="s">
        <v>56</v>
      </c>
      <c r="B28" s="0" t="n">
        <v>1</v>
      </c>
    </row>
    <row r="29" customFormat="false" ht="14.5" hidden="false" customHeight="false" outlineLevel="0" collapsed="false">
      <c r="A29" s="0" t="s">
        <v>57</v>
      </c>
      <c r="B29" s="0" t="n">
        <v>2</v>
      </c>
    </row>
    <row r="30" customFormat="false" ht="14.5" hidden="false" customHeight="false" outlineLevel="0" collapsed="false">
      <c r="A30" s="0" t="s">
        <v>58</v>
      </c>
      <c r="B30" s="0" t="n">
        <v>1</v>
      </c>
    </row>
    <row r="31" customFormat="false" ht="14.5" hidden="false" customHeight="false" outlineLevel="0" collapsed="false">
      <c r="A31" s="0" t="s">
        <v>1019</v>
      </c>
      <c r="B31" s="0" t="n">
        <v>1</v>
      </c>
    </row>
    <row r="32" customFormat="false" ht="14.5" hidden="false" customHeight="false" outlineLevel="0" collapsed="false">
      <c r="A32" s="0" t="s">
        <v>59</v>
      </c>
      <c r="B32" s="0" t="n">
        <v>1</v>
      </c>
    </row>
    <row r="33" customFormat="false" ht="14.5" hidden="false" customHeight="false" outlineLevel="0" collapsed="false">
      <c r="A33" s="0" t="s">
        <v>60</v>
      </c>
      <c r="B33" s="0" t="n">
        <v>2</v>
      </c>
    </row>
    <row r="34" customFormat="false" ht="14.5" hidden="false" customHeight="false" outlineLevel="0" collapsed="false">
      <c r="A34" s="0" t="s">
        <v>61</v>
      </c>
      <c r="B34" s="0" t="n">
        <v>11</v>
      </c>
    </row>
    <row r="35" customFormat="false" ht="14.5" hidden="false" customHeight="false" outlineLevel="0" collapsed="false">
      <c r="A35" s="0" t="s">
        <v>62</v>
      </c>
      <c r="B35" s="0" t="n">
        <v>1</v>
      </c>
    </row>
    <row r="36" customFormat="false" ht="14.5" hidden="false" customHeight="false" outlineLevel="0" collapsed="false">
      <c r="A36" s="0" t="s">
        <v>63</v>
      </c>
      <c r="B36" s="0" t="n">
        <v>1</v>
      </c>
    </row>
    <row r="37" customFormat="false" ht="14.5" hidden="false" customHeight="false" outlineLevel="0" collapsed="false">
      <c r="A37" s="0" t="s">
        <v>64</v>
      </c>
      <c r="B37" s="0" t="n">
        <v>1</v>
      </c>
    </row>
    <row r="38" customFormat="false" ht="14.5" hidden="false" customHeight="false" outlineLevel="0" collapsed="false">
      <c r="A38" s="0" t="s">
        <v>65</v>
      </c>
      <c r="B38" s="0" t="n">
        <v>3</v>
      </c>
    </row>
    <row r="39" customFormat="false" ht="14.5" hidden="false" customHeight="false" outlineLevel="0" collapsed="false">
      <c r="A39" s="0" t="s">
        <v>66</v>
      </c>
      <c r="B39" s="0" t="n">
        <v>2</v>
      </c>
    </row>
    <row r="40" customFormat="false" ht="14.5" hidden="false" customHeight="false" outlineLevel="0" collapsed="false">
      <c r="A40" s="0" t="s">
        <v>67</v>
      </c>
      <c r="B40" s="0" t="n">
        <v>1</v>
      </c>
    </row>
    <row r="41" customFormat="false" ht="14.5" hidden="false" customHeight="false" outlineLevel="0" collapsed="false">
      <c r="A41" s="0" t="s">
        <v>68</v>
      </c>
      <c r="B41" s="0" t="n">
        <v>1</v>
      </c>
    </row>
    <row r="42" customFormat="false" ht="14.5" hidden="false" customHeight="false" outlineLevel="0" collapsed="false">
      <c r="A42" s="0" t="s">
        <v>258</v>
      </c>
      <c r="B42" s="0" t="n">
        <v>1</v>
      </c>
    </row>
    <row r="43" customFormat="false" ht="14.5" hidden="false" customHeight="false" outlineLevel="0" collapsed="false">
      <c r="A43" s="0" t="s">
        <v>69</v>
      </c>
      <c r="B43" s="0" t="n">
        <v>3</v>
      </c>
    </row>
    <row r="44" customFormat="false" ht="14.5" hidden="false" customHeight="false" outlineLevel="0" collapsed="false">
      <c r="A44" s="0" t="s">
        <v>70</v>
      </c>
      <c r="B44" s="0" t="n">
        <v>2</v>
      </c>
    </row>
    <row r="45" customFormat="false" ht="14.5" hidden="false" customHeight="false" outlineLevel="0" collapsed="false">
      <c r="A45" s="0" t="s">
        <v>71</v>
      </c>
      <c r="B45" s="0" t="n">
        <v>1</v>
      </c>
    </row>
    <row r="46" customFormat="false" ht="14.5" hidden="false" customHeight="false" outlineLevel="0" collapsed="false">
      <c r="A46" s="0" t="s">
        <v>72</v>
      </c>
      <c r="B46" s="0" t="n">
        <v>1</v>
      </c>
    </row>
    <row r="47" customFormat="false" ht="14.5" hidden="false" customHeight="false" outlineLevel="0" collapsed="false">
      <c r="A47" s="0" t="s">
        <v>73</v>
      </c>
      <c r="B47" s="0" t="n">
        <v>1</v>
      </c>
    </row>
    <row r="48" customFormat="false" ht="14.5" hidden="false" customHeight="false" outlineLevel="0" collapsed="false">
      <c r="A48" s="0" t="s">
        <v>74</v>
      </c>
      <c r="B48" s="0" t="n">
        <v>1</v>
      </c>
    </row>
    <row r="49" customFormat="false" ht="14.5" hidden="false" customHeight="false" outlineLevel="0" collapsed="false">
      <c r="A49" s="0" t="s">
        <v>75</v>
      </c>
      <c r="B49" s="0" t="n">
        <v>2</v>
      </c>
    </row>
    <row r="50" customFormat="false" ht="14.5" hidden="false" customHeight="false" outlineLevel="0" collapsed="false">
      <c r="A50" s="0" t="s">
        <v>76</v>
      </c>
      <c r="B50" s="0" t="n">
        <v>1</v>
      </c>
    </row>
    <row r="51" customFormat="false" ht="14.5" hidden="false" customHeight="false" outlineLevel="0" collapsed="false">
      <c r="A51" s="0" t="s">
        <v>77</v>
      </c>
      <c r="B51" s="0" t="n">
        <v>1</v>
      </c>
    </row>
    <row r="52" customFormat="false" ht="14.5" hidden="false" customHeight="false" outlineLevel="0" collapsed="false">
      <c r="A52" s="0" t="s">
        <v>78</v>
      </c>
      <c r="B52" s="0" t="n">
        <v>2</v>
      </c>
    </row>
    <row r="53" customFormat="false" ht="14.5" hidden="false" customHeight="false" outlineLevel="0" collapsed="false">
      <c r="A53" s="0" t="s">
        <v>79</v>
      </c>
      <c r="B53" s="0" t="n">
        <v>1</v>
      </c>
    </row>
    <row r="54" customFormat="false" ht="14.5" hidden="false" customHeight="false" outlineLevel="0" collapsed="false">
      <c r="A54" s="0" t="s">
        <v>80</v>
      </c>
      <c r="B54" s="0" t="n">
        <v>1</v>
      </c>
    </row>
    <row r="55" customFormat="false" ht="14.5" hidden="false" customHeight="false" outlineLevel="0" collapsed="false">
      <c r="A55" s="0" t="s">
        <v>81</v>
      </c>
      <c r="B55" s="0" t="n">
        <v>1</v>
      </c>
    </row>
    <row r="56" customFormat="false" ht="14.5" hidden="false" customHeight="false" outlineLevel="0" collapsed="false">
      <c r="A56" s="0" t="s">
        <v>82</v>
      </c>
      <c r="B56" s="0" t="n">
        <v>1</v>
      </c>
    </row>
    <row r="57" customFormat="false" ht="14.5" hidden="false" customHeight="false" outlineLevel="0" collapsed="false">
      <c r="A57" s="0" t="s">
        <v>83</v>
      </c>
      <c r="B57" s="0" t="n">
        <v>1</v>
      </c>
    </row>
    <row r="58" customFormat="false" ht="14.5" hidden="false" customHeight="false" outlineLevel="0" collapsed="false">
      <c r="A58" s="0" t="s">
        <v>84</v>
      </c>
      <c r="B58" s="0" t="n">
        <v>1</v>
      </c>
    </row>
    <row r="59" customFormat="false" ht="14.5" hidden="false" customHeight="false" outlineLevel="0" collapsed="false">
      <c r="A59" s="0" t="s">
        <v>85</v>
      </c>
      <c r="B59" s="0" t="n">
        <v>3</v>
      </c>
    </row>
    <row r="60" customFormat="false" ht="14.5" hidden="false" customHeight="false" outlineLevel="0" collapsed="false">
      <c r="A60" s="0" t="s">
        <v>86</v>
      </c>
      <c r="B60" s="0" t="n">
        <v>1</v>
      </c>
    </row>
    <row r="61" customFormat="false" ht="14.5" hidden="false" customHeight="false" outlineLevel="0" collapsed="false">
      <c r="A61" s="0" t="s">
        <v>89</v>
      </c>
      <c r="B61" s="0" t="n">
        <v>1</v>
      </c>
    </row>
    <row r="62" customFormat="false" ht="14.5" hidden="false" customHeight="false" outlineLevel="0" collapsed="false">
      <c r="A62" s="0" t="s">
        <v>90</v>
      </c>
      <c r="B62" s="0" t="n">
        <v>3</v>
      </c>
    </row>
    <row r="63" customFormat="false" ht="14.5" hidden="false" customHeight="false" outlineLevel="0" collapsed="false">
      <c r="A63" s="0" t="s">
        <v>91</v>
      </c>
      <c r="B63" s="0" t="n">
        <v>1</v>
      </c>
    </row>
    <row r="64" customFormat="false" ht="14.5" hidden="false" customHeight="false" outlineLevel="0" collapsed="false">
      <c r="A64" s="0" t="s">
        <v>92</v>
      </c>
      <c r="B64" s="0" t="n">
        <v>1</v>
      </c>
    </row>
    <row r="65" customFormat="false" ht="14.5" hidden="false" customHeight="false" outlineLevel="0" collapsed="false">
      <c r="A65" s="0" t="s">
        <v>93</v>
      </c>
      <c r="B65" s="0" t="n">
        <v>1</v>
      </c>
    </row>
    <row r="66" customFormat="false" ht="14.5" hidden="false" customHeight="false" outlineLevel="0" collapsed="false">
      <c r="A66" s="0" t="s">
        <v>94</v>
      </c>
      <c r="B66" s="0" t="n">
        <v>1</v>
      </c>
    </row>
    <row r="67" customFormat="false" ht="14.5" hidden="false" customHeight="false" outlineLevel="0" collapsed="false">
      <c r="A67" s="0" t="s">
        <v>95</v>
      </c>
      <c r="B67" s="0" t="n">
        <v>2</v>
      </c>
    </row>
    <row r="68" customFormat="false" ht="14.5" hidden="false" customHeight="false" outlineLevel="0" collapsed="false">
      <c r="A68" s="0" t="s">
        <v>96</v>
      </c>
      <c r="B68" s="0" t="n">
        <v>1</v>
      </c>
    </row>
    <row r="69" customFormat="false" ht="14.5" hidden="false" customHeight="false" outlineLevel="0" collapsed="false">
      <c r="A69" s="0" t="s">
        <v>97</v>
      </c>
      <c r="B69" s="0" t="n">
        <v>1</v>
      </c>
    </row>
    <row r="70" customFormat="false" ht="14.5" hidden="false" customHeight="false" outlineLevel="0" collapsed="false">
      <c r="A70" s="0" t="s">
        <v>98</v>
      </c>
      <c r="B70" s="0" t="n">
        <v>1</v>
      </c>
    </row>
    <row r="71" customFormat="false" ht="14.5" hidden="false" customHeight="false" outlineLevel="0" collapsed="false">
      <c r="A71" s="0" t="s">
        <v>100</v>
      </c>
      <c r="B71" s="0" t="n">
        <v>1</v>
      </c>
    </row>
    <row r="72" customFormat="false" ht="14.5" hidden="false" customHeight="false" outlineLevel="0" collapsed="false">
      <c r="A72" s="0" t="s">
        <v>101</v>
      </c>
      <c r="B72" s="0" t="n">
        <v>1</v>
      </c>
    </row>
    <row r="73" customFormat="false" ht="14.5" hidden="false" customHeight="false" outlineLevel="0" collapsed="false">
      <c r="A73" s="0" t="s">
        <v>102</v>
      </c>
      <c r="B73" s="0" t="n">
        <v>1</v>
      </c>
    </row>
    <row r="74" customFormat="false" ht="14.5" hidden="false" customHeight="false" outlineLevel="0" collapsed="false">
      <c r="A74" s="0" t="s">
        <v>103</v>
      </c>
      <c r="B74" s="0" t="n">
        <v>1</v>
      </c>
    </row>
    <row r="75" customFormat="false" ht="14.5" hidden="false" customHeight="false" outlineLevel="0" collapsed="false">
      <c r="A75" s="0" t="s">
        <v>104</v>
      </c>
      <c r="B75" s="0" t="n">
        <v>2</v>
      </c>
    </row>
    <row r="76" customFormat="false" ht="14.5" hidden="false" customHeight="false" outlineLevel="0" collapsed="false">
      <c r="A76" s="0" t="s">
        <v>105</v>
      </c>
      <c r="B76" s="0" t="n">
        <v>2</v>
      </c>
    </row>
    <row r="77" customFormat="false" ht="14.5" hidden="false" customHeight="false" outlineLevel="0" collapsed="false">
      <c r="A77" s="0" t="s">
        <v>106</v>
      </c>
      <c r="B77" s="0" t="n">
        <v>1</v>
      </c>
    </row>
    <row r="78" customFormat="false" ht="14.5" hidden="false" customHeight="false" outlineLevel="0" collapsed="false">
      <c r="A78" s="0" t="s">
        <v>107</v>
      </c>
      <c r="B78" s="0" t="n">
        <v>1</v>
      </c>
    </row>
    <row r="79" customFormat="false" ht="14.5" hidden="false" customHeight="false" outlineLevel="0" collapsed="false">
      <c r="A79" s="0" t="s">
        <v>108</v>
      </c>
      <c r="B79" s="0" t="n">
        <v>1</v>
      </c>
    </row>
    <row r="80" customFormat="false" ht="14.5" hidden="false" customHeight="false" outlineLevel="0" collapsed="false">
      <c r="A80" s="0" t="s">
        <v>109</v>
      </c>
      <c r="B80" s="0" t="n">
        <v>1</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78"/>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30" activeCellId="0" sqref="A30"/>
    </sheetView>
  </sheetViews>
  <sheetFormatPr defaultColWidth="8.8359375" defaultRowHeight="14.5" zeroHeight="false" outlineLevelRow="0" outlineLevelCol="0"/>
  <cols>
    <col collapsed="false" customWidth="true" hidden="false" outlineLevel="0" max="1" min="1" style="0" width="20.83"/>
  </cols>
  <sheetData>
    <row r="1" customFormat="false" ht="14.5" hidden="false" customHeight="false" outlineLevel="0" collapsed="false">
      <c r="A1" s="0" t="s">
        <v>7</v>
      </c>
      <c r="B1" s="0" t="s">
        <v>1020</v>
      </c>
    </row>
    <row r="2" customFormat="false" ht="14.5" hidden="false" customHeight="false" outlineLevel="0" collapsed="false">
      <c r="A2" s="0" t="s">
        <v>32</v>
      </c>
      <c r="B2" s="0" t="n">
        <v>99.505524</v>
      </c>
      <c r="G2" s="93" t="s">
        <v>1021</v>
      </c>
    </row>
    <row r="3" customFormat="false" ht="14.5" hidden="false" customHeight="false" outlineLevel="0" collapsed="false">
      <c r="A3" s="0" t="s">
        <v>33</v>
      </c>
      <c r="B3" s="0" t="n">
        <v>99</v>
      </c>
    </row>
    <row r="4" customFormat="false" ht="14.5" hidden="false" customHeight="false" outlineLevel="0" collapsed="false">
      <c r="A4" s="0" t="s">
        <v>34</v>
      </c>
      <c r="B4" s="0" t="n">
        <v>99</v>
      </c>
    </row>
    <row r="5" customFormat="false" ht="14.5" hidden="false" customHeight="false" outlineLevel="0" collapsed="false">
      <c r="A5" s="0" t="s">
        <v>35</v>
      </c>
      <c r="B5" s="0" t="n">
        <v>99</v>
      </c>
    </row>
    <row r="6" customFormat="false" ht="14.5" hidden="false" customHeight="false" outlineLevel="0" collapsed="false">
      <c r="A6" s="0" t="s">
        <v>36</v>
      </c>
      <c r="B6" s="0" t="n">
        <v>94.86243</v>
      </c>
    </row>
    <row r="7" customFormat="false" ht="14.5" hidden="false" customHeight="false" outlineLevel="0" collapsed="false">
      <c r="A7" s="0" t="s">
        <v>37</v>
      </c>
      <c r="B7" s="0" t="n">
        <v>93.09063</v>
      </c>
    </row>
    <row r="8" customFormat="false" ht="14.5" hidden="false" customHeight="false" outlineLevel="0" collapsed="false">
      <c r="A8" s="0" t="s">
        <v>39</v>
      </c>
      <c r="B8" s="0" t="n">
        <v>99</v>
      </c>
    </row>
    <row r="9" customFormat="false" ht="14.5" hidden="false" customHeight="false" outlineLevel="0" collapsed="false">
      <c r="A9" s="0" t="s">
        <v>40</v>
      </c>
      <c r="B9" s="0" t="n">
        <v>99.008659</v>
      </c>
    </row>
    <row r="10" customFormat="false" ht="14.5" hidden="false" customHeight="false" outlineLevel="0" collapsed="false">
      <c r="A10" s="0" t="s">
        <v>41</v>
      </c>
      <c r="B10" s="0" t="n">
        <v>99.7836</v>
      </c>
    </row>
    <row r="11" customFormat="false" ht="14.5" hidden="false" customHeight="false" outlineLevel="0" collapsed="false">
      <c r="A11" s="0" t="s">
        <v>42</v>
      </c>
      <c r="B11" s="0" t="n">
        <v>84.98951</v>
      </c>
    </row>
    <row r="12" customFormat="false" ht="14.5" hidden="false" customHeight="false" outlineLevel="0" collapsed="false">
      <c r="A12" s="0" t="s">
        <v>43</v>
      </c>
      <c r="B12" s="0" t="n">
        <v>98.8516464</v>
      </c>
    </row>
    <row r="13" customFormat="false" ht="14.5" hidden="false" customHeight="false" outlineLevel="0" collapsed="false">
      <c r="A13" s="0" t="s">
        <v>44</v>
      </c>
      <c r="B13" s="0" t="n">
        <v>98.11131</v>
      </c>
    </row>
    <row r="14" customFormat="false" ht="14.5" hidden="false" customHeight="false" outlineLevel="0" collapsed="false">
      <c r="A14" s="0" t="s">
        <v>45</v>
      </c>
      <c r="B14" s="0" t="n">
        <v>99.43</v>
      </c>
    </row>
    <row r="15" customFormat="false" ht="14.5" hidden="false" customHeight="false" outlineLevel="0" collapsed="false">
      <c r="A15" s="0" t="s">
        <v>46</v>
      </c>
      <c r="B15" s="0" t="n">
        <v>99.82099</v>
      </c>
    </row>
    <row r="16" customFormat="false" ht="14.5" hidden="false" customHeight="false" outlineLevel="0" collapsed="false">
      <c r="A16" s="0" t="s">
        <v>47</v>
      </c>
      <c r="B16" s="0" t="n">
        <v>99</v>
      </c>
    </row>
    <row r="17" customFormat="false" ht="14.5" hidden="false" customHeight="false" outlineLevel="0" collapsed="false">
      <c r="A17" s="0" t="s">
        <v>48</v>
      </c>
      <c r="B17" s="0" t="n">
        <v>99</v>
      </c>
    </row>
    <row r="18" customFormat="false" ht="14.5" hidden="false" customHeight="false" outlineLevel="0" collapsed="false">
      <c r="A18" s="0" t="s">
        <v>49</v>
      </c>
      <c r="B18" s="0" t="e">
        <f aca="false">#N/A</f>
        <v>#N/A</v>
      </c>
    </row>
    <row r="19" customFormat="false" ht="14.5" hidden="false" customHeight="false" outlineLevel="0" collapsed="false">
      <c r="A19" s="0" t="s">
        <v>14</v>
      </c>
      <c r="B19" s="0" t="n">
        <v>97.42652</v>
      </c>
    </row>
    <row r="20" customFormat="false" ht="14.5" hidden="false" customHeight="false" outlineLevel="0" collapsed="false">
      <c r="A20" s="0" t="s">
        <v>50</v>
      </c>
      <c r="B20" s="0" t="n">
        <v>99.25505</v>
      </c>
    </row>
    <row r="21" customFormat="false" ht="14.5" hidden="false" customHeight="false" outlineLevel="0" collapsed="false">
      <c r="A21" s="0" t="s">
        <v>51</v>
      </c>
      <c r="B21" s="0" t="n">
        <v>99.71555</v>
      </c>
    </row>
    <row r="22" customFormat="false" ht="14.5" hidden="false" customHeight="false" outlineLevel="0" collapsed="false">
      <c r="A22" s="0" t="s">
        <v>52</v>
      </c>
      <c r="B22" s="0" t="n">
        <v>99</v>
      </c>
    </row>
    <row r="23" customFormat="false" ht="14.5" hidden="false" customHeight="false" outlineLevel="0" collapsed="false">
      <c r="A23" s="0" t="s">
        <v>53</v>
      </c>
      <c r="B23" s="0" t="n">
        <v>99.74434</v>
      </c>
    </row>
    <row r="24" customFormat="false" ht="14.5" hidden="false" customHeight="false" outlineLevel="0" collapsed="false">
      <c r="A24" s="0" t="s">
        <v>54</v>
      </c>
      <c r="B24" s="0" t="n">
        <v>99</v>
      </c>
    </row>
    <row r="25" customFormat="false" ht="14.5" hidden="false" customHeight="false" outlineLevel="0" collapsed="false">
      <c r="A25" s="0" t="s">
        <v>3</v>
      </c>
      <c r="B25" s="0" t="n">
        <v>99</v>
      </c>
    </row>
    <row r="26" customFormat="false" ht="14.5" hidden="false" customHeight="false" outlineLevel="0" collapsed="false">
      <c r="A26" s="0" t="s">
        <v>55</v>
      </c>
      <c r="B26" s="0" t="n">
        <v>92.49097</v>
      </c>
    </row>
    <row r="27" customFormat="false" ht="14.5" hidden="false" customHeight="false" outlineLevel="0" collapsed="false">
      <c r="A27" s="0" t="s">
        <v>56</v>
      </c>
      <c r="B27" s="0" t="n">
        <v>46.29505</v>
      </c>
    </row>
    <row r="28" customFormat="false" ht="14.5" hidden="false" customHeight="false" outlineLevel="0" collapsed="false">
      <c r="A28" s="0" t="s">
        <v>57</v>
      </c>
      <c r="B28" s="0" t="n">
        <v>99.16</v>
      </c>
    </row>
    <row r="29" customFormat="false" ht="14.5" hidden="false" customHeight="false" outlineLevel="0" collapsed="false">
      <c r="A29" s="0" t="s">
        <v>58</v>
      </c>
      <c r="B29" s="0" t="n">
        <v>96.68967</v>
      </c>
    </row>
    <row r="30" customFormat="false" ht="14.5" hidden="false" customHeight="false" outlineLevel="0" collapsed="false">
      <c r="A30" s="0" t="s">
        <v>1019</v>
      </c>
      <c r="B30" s="0" t="e">
        <f aca="false">#N/A</f>
        <v>#N/A</v>
      </c>
    </row>
    <row r="31" customFormat="false" ht="14.5" hidden="false" customHeight="false" outlineLevel="0" collapsed="false">
      <c r="A31" s="0" t="s">
        <v>59</v>
      </c>
      <c r="B31" s="0" t="n">
        <v>99.72363</v>
      </c>
    </row>
    <row r="32" customFormat="false" ht="14.5" hidden="false" customHeight="false" outlineLevel="0" collapsed="false">
      <c r="A32" s="0" t="s">
        <v>60</v>
      </c>
      <c r="B32" s="0" t="n">
        <v>99.707077</v>
      </c>
    </row>
    <row r="33" customFormat="false" ht="14.5" hidden="false" customHeight="false" outlineLevel="0" collapsed="false">
      <c r="A33" s="0" t="s">
        <v>61</v>
      </c>
      <c r="B33" s="0" t="n">
        <v>91.6640396</v>
      </c>
    </row>
    <row r="34" customFormat="false" ht="14.5" hidden="false" customHeight="false" outlineLevel="0" collapsed="false">
      <c r="A34" s="0" t="s">
        <v>62</v>
      </c>
      <c r="B34" s="0" t="n">
        <v>99</v>
      </c>
    </row>
    <row r="35" customFormat="false" ht="14.5" hidden="false" customHeight="false" outlineLevel="0" collapsed="false">
      <c r="A35" s="0" t="s">
        <v>63</v>
      </c>
      <c r="B35" s="0" t="n">
        <v>99.93</v>
      </c>
    </row>
    <row r="36" customFormat="false" ht="14.5" hidden="false" customHeight="false" outlineLevel="0" collapsed="false">
      <c r="A36" s="0" t="s">
        <v>64</v>
      </c>
      <c r="B36" s="0" t="n">
        <v>96.3</v>
      </c>
    </row>
    <row r="37" customFormat="false" ht="14.5" hidden="false" customHeight="false" outlineLevel="0" collapsed="false">
      <c r="A37" s="0" t="s">
        <v>65</v>
      </c>
      <c r="B37" s="0" t="n">
        <v>99</v>
      </c>
    </row>
    <row r="38" customFormat="false" ht="14.5" hidden="false" customHeight="false" outlineLevel="0" collapsed="false">
      <c r="A38" s="0" t="s">
        <v>66</v>
      </c>
      <c r="B38" s="0" t="n">
        <v>87.83</v>
      </c>
    </row>
    <row r="39" customFormat="false" ht="14.5" hidden="false" customHeight="false" outlineLevel="0" collapsed="false">
      <c r="A39" s="0" t="s">
        <v>67</v>
      </c>
      <c r="B39" s="0" t="n">
        <v>99.95417</v>
      </c>
    </row>
    <row r="40" customFormat="false" ht="14.5" hidden="false" customHeight="false" outlineLevel="0" collapsed="false">
      <c r="A40" s="0" t="s">
        <v>68</v>
      </c>
      <c r="B40" s="0" t="n">
        <v>99.75182</v>
      </c>
    </row>
    <row r="41" customFormat="false" ht="14.5" hidden="false" customHeight="false" outlineLevel="0" collapsed="false">
      <c r="A41" s="0" t="s">
        <v>69</v>
      </c>
      <c r="B41" s="0" t="n">
        <v>99.3184509</v>
      </c>
    </row>
    <row r="42" customFormat="false" ht="14.5" hidden="false" customHeight="false" outlineLevel="0" collapsed="false">
      <c r="A42" s="0" t="s">
        <v>70</v>
      </c>
      <c r="B42" s="0" t="n">
        <v>50.1347</v>
      </c>
    </row>
    <row r="43" customFormat="false" ht="14.5" hidden="false" customHeight="false" outlineLevel="0" collapsed="false">
      <c r="A43" s="0" t="s">
        <v>71</v>
      </c>
      <c r="B43" s="0" t="n">
        <v>99.30071</v>
      </c>
    </row>
    <row r="44" customFormat="false" ht="14.5" hidden="false" customHeight="false" outlineLevel="0" collapsed="false">
      <c r="A44" s="0" t="s">
        <v>72</v>
      </c>
      <c r="B44" s="0" t="n">
        <v>84.75116</v>
      </c>
    </row>
    <row r="45" customFormat="false" ht="14.5" hidden="false" customHeight="false" outlineLevel="0" collapsed="false">
      <c r="A45" s="0" t="s">
        <v>73</v>
      </c>
      <c r="B45" s="0" t="n">
        <v>70.91245</v>
      </c>
    </row>
    <row r="46" customFormat="false" ht="14.5" hidden="false" customHeight="false" outlineLevel="0" collapsed="false">
      <c r="A46" s="0" t="s">
        <v>74</v>
      </c>
      <c r="B46" s="0" t="n">
        <v>99.04203</v>
      </c>
    </row>
    <row r="47" customFormat="false" ht="14.5" hidden="false" customHeight="false" outlineLevel="0" collapsed="false">
      <c r="A47" s="0" t="s">
        <v>75</v>
      </c>
      <c r="B47" s="0" t="n">
        <v>96.85032654</v>
      </c>
    </row>
    <row r="48" customFormat="false" ht="14.5" hidden="false" customHeight="false" outlineLevel="0" collapsed="false">
      <c r="A48" s="0" t="s">
        <v>76</v>
      </c>
      <c r="B48" s="0" t="n">
        <v>95.1649</v>
      </c>
    </row>
    <row r="49" customFormat="false" ht="14.5" hidden="false" customHeight="false" outlineLevel="0" collapsed="false">
      <c r="A49" s="0" t="s">
        <v>77</v>
      </c>
      <c r="B49" s="0" t="n">
        <v>43.46</v>
      </c>
    </row>
    <row r="50" customFormat="false" ht="14.5" hidden="false" customHeight="false" outlineLevel="0" collapsed="false">
      <c r="A50" s="0" t="s">
        <v>78</v>
      </c>
      <c r="B50" s="0" t="n">
        <v>75.02875</v>
      </c>
    </row>
    <row r="51" customFormat="false" ht="14.5" hidden="false" customHeight="false" outlineLevel="0" collapsed="false">
      <c r="A51" s="0" t="s">
        <v>79</v>
      </c>
      <c r="B51" s="0" t="n">
        <v>99</v>
      </c>
    </row>
    <row r="52" customFormat="false" ht="14.5" hidden="false" customHeight="false" outlineLevel="0" collapsed="false">
      <c r="A52" s="0" t="s">
        <v>80</v>
      </c>
      <c r="B52" s="0" t="n">
        <v>99</v>
      </c>
    </row>
    <row r="53" customFormat="false" ht="14.5" hidden="false" customHeight="false" outlineLevel="0" collapsed="false">
      <c r="A53" s="0" t="s">
        <v>81</v>
      </c>
      <c r="B53" s="0" t="n">
        <v>99</v>
      </c>
    </row>
    <row r="54" customFormat="false" ht="14.5" hidden="false" customHeight="false" outlineLevel="0" collapsed="false">
      <c r="A54" s="0" t="s">
        <v>82</v>
      </c>
      <c r="B54" s="0" t="n">
        <v>74.52638</v>
      </c>
    </row>
    <row r="55" customFormat="false" ht="14.5" hidden="false" customHeight="false" outlineLevel="0" collapsed="false">
      <c r="A55" s="0" t="s">
        <v>83</v>
      </c>
      <c r="B55" s="0" t="n">
        <v>99.09909</v>
      </c>
    </row>
    <row r="56" customFormat="false" ht="14.5" hidden="false" customHeight="false" outlineLevel="0" collapsed="false">
      <c r="A56" s="0" t="s">
        <v>84</v>
      </c>
      <c r="B56" s="0" t="n">
        <v>99.02376</v>
      </c>
    </row>
    <row r="57" customFormat="false" ht="14.5" hidden="false" customHeight="false" outlineLevel="0" collapsed="false">
      <c r="A57" s="0" t="s">
        <v>85</v>
      </c>
      <c r="B57" s="0" t="n">
        <v>99.0826</v>
      </c>
    </row>
    <row r="58" customFormat="false" ht="14.5" hidden="false" customHeight="false" outlineLevel="0" collapsed="false">
      <c r="A58" s="0" t="s">
        <v>86</v>
      </c>
      <c r="B58" s="0" t="n">
        <v>67.9</v>
      </c>
    </row>
    <row r="59" customFormat="false" ht="14.5" hidden="false" customHeight="false" outlineLevel="0" collapsed="false">
      <c r="A59" s="0" t="s">
        <v>89</v>
      </c>
      <c r="B59" s="0" t="n">
        <v>99.42919</v>
      </c>
    </row>
    <row r="60" customFormat="false" ht="14.5" hidden="false" customHeight="false" outlineLevel="0" collapsed="false">
      <c r="A60" s="0" t="s">
        <v>90</v>
      </c>
      <c r="B60" s="0" t="n">
        <v>99.6984482</v>
      </c>
    </row>
    <row r="61" customFormat="false" ht="14.5" hidden="false" customHeight="false" outlineLevel="0" collapsed="false">
      <c r="A61" s="0" t="s">
        <v>91</v>
      </c>
      <c r="B61" s="0" t="n">
        <v>86.49277</v>
      </c>
    </row>
    <row r="62" customFormat="false" ht="14.5" hidden="false" customHeight="false" outlineLevel="0" collapsed="false">
      <c r="A62" s="0" t="s">
        <v>92</v>
      </c>
      <c r="B62" s="0" t="n">
        <v>73</v>
      </c>
    </row>
    <row r="63" customFormat="false" ht="14.5" hidden="false" customHeight="false" outlineLevel="0" collapsed="false">
      <c r="A63" s="0" t="s">
        <v>93</v>
      </c>
      <c r="B63" s="0" t="n">
        <v>69.47841</v>
      </c>
    </row>
    <row r="64" customFormat="false" ht="14.5" hidden="false" customHeight="false" outlineLevel="0" collapsed="false">
      <c r="A64" s="0" t="s">
        <v>94</v>
      </c>
      <c r="B64" s="0" t="n">
        <v>99.92963</v>
      </c>
    </row>
    <row r="65" customFormat="false" ht="14.5" hidden="false" customHeight="false" outlineLevel="0" collapsed="false">
      <c r="A65" s="0" t="s">
        <v>95</v>
      </c>
      <c r="B65" s="0" t="n">
        <v>99.719818</v>
      </c>
    </row>
    <row r="66" customFormat="false" ht="14.5" hidden="false" customHeight="false" outlineLevel="0" collapsed="false">
      <c r="A66" s="0" t="s">
        <v>96</v>
      </c>
      <c r="B66" s="0" t="n">
        <v>98.64556</v>
      </c>
    </row>
    <row r="67" customFormat="false" ht="14.5" hidden="false" customHeight="false" outlineLevel="0" collapsed="false">
      <c r="A67" s="0" t="s">
        <v>97</v>
      </c>
      <c r="B67" s="0" t="n">
        <v>99.800003</v>
      </c>
    </row>
    <row r="68" customFormat="false" ht="14.5" hidden="false" customHeight="false" outlineLevel="0" collapsed="false">
      <c r="A68" s="0" t="s">
        <v>98</v>
      </c>
      <c r="B68" s="0" t="n">
        <v>99</v>
      </c>
    </row>
    <row r="69" customFormat="false" ht="14.5" hidden="false" customHeight="false" outlineLevel="0" collapsed="false">
      <c r="A69" s="0" t="s">
        <v>100</v>
      </c>
      <c r="B69" s="0" t="n">
        <v>30.79161</v>
      </c>
    </row>
    <row r="70" customFormat="false" ht="14.5" hidden="false" customHeight="false" outlineLevel="0" collapsed="false">
      <c r="A70" s="0" t="s">
        <v>101</v>
      </c>
      <c r="B70" s="0" t="n">
        <v>84.29011</v>
      </c>
    </row>
    <row r="71" customFormat="false" ht="14.5" hidden="false" customHeight="false" outlineLevel="0" collapsed="false">
      <c r="A71" s="0" t="s">
        <v>102</v>
      </c>
      <c r="B71" s="0" t="n">
        <v>99.9</v>
      </c>
    </row>
    <row r="72" customFormat="false" ht="14.5" hidden="false" customHeight="false" outlineLevel="0" collapsed="false">
      <c r="A72" s="0" t="s">
        <v>103</v>
      </c>
      <c r="B72" s="0" t="n">
        <v>99.7508698</v>
      </c>
    </row>
    <row r="73" customFormat="false" ht="14.5" hidden="false" customHeight="false" outlineLevel="0" collapsed="false">
      <c r="A73" s="0" t="s">
        <v>104</v>
      </c>
      <c r="B73" s="0" t="n">
        <v>98.88027</v>
      </c>
    </row>
    <row r="74" customFormat="false" ht="14.5" hidden="false" customHeight="false" outlineLevel="0" collapsed="false">
      <c r="A74" s="0" t="s">
        <v>105</v>
      </c>
      <c r="B74" s="0" t="n">
        <v>99</v>
      </c>
    </row>
    <row r="75" customFormat="false" ht="14.5" hidden="false" customHeight="false" outlineLevel="0" collapsed="false">
      <c r="A75" s="0" t="s">
        <v>106</v>
      </c>
      <c r="B75" s="0" t="n">
        <v>98.408096</v>
      </c>
    </row>
    <row r="76" customFormat="false" ht="14.5" hidden="false" customHeight="false" outlineLevel="0" collapsed="false">
      <c r="A76" s="0" t="s">
        <v>107</v>
      </c>
      <c r="B76" s="0" t="n">
        <v>77</v>
      </c>
    </row>
    <row r="77" customFormat="false" ht="14.5" hidden="false" customHeight="false" outlineLevel="0" collapsed="false">
      <c r="A77" s="0" t="s">
        <v>108</v>
      </c>
      <c r="B77" s="0" t="n">
        <v>92.09157</v>
      </c>
    </row>
    <row r="78" customFormat="false" ht="14.5" hidden="false" customHeight="false" outlineLevel="0" collapsed="false">
      <c r="A78" s="0" t="s">
        <v>109</v>
      </c>
      <c r="B78" s="0" t="n">
        <v>90.4281235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79"/>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30" activeCellId="0" sqref="A30"/>
    </sheetView>
  </sheetViews>
  <sheetFormatPr defaultColWidth="8.8359375" defaultRowHeight="14.5" zeroHeight="false" outlineLevelRow="0" outlineLevelCol="0"/>
  <sheetData>
    <row r="1" customFormat="false" ht="14.5" hidden="false" customHeight="false" outlineLevel="0" collapsed="false">
      <c r="A1" s="0" t="s">
        <v>7</v>
      </c>
      <c r="B1" s="0" t="s">
        <v>543</v>
      </c>
      <c r="C1" s="0" t="s">
        <v>1022</v>
      </c>
      <c r="D1" s="0" t="s">
        <v>1023</v>
      </c>
    </row>
    <row r="2" customFormat="false" ht="14.5" hidden="false" customHeight="false" outlineLevel="0" collapsed="false">
      <c r="A2" s="0" t="s">
        <v>32</v>
      </c>
      <c r="B2" s="0" t="n">
        <v>0.009382</v>
      </c>
      <c r="C2" s="0" t="n">
        <f aca="false">LN(B2+0.0001)</f>
        <v>-4.65836001450221</v>
      </c>
      <c r="D2" s="0" t="n">
        <f aca="false">B2^0.5</f>
        <v>0.0968607247546703</v>
      </c>
    </row>
    <row r="3" customFormat="false" ht="14.5" hidden="false" customHeight="false" outlineLevel="0" collapsed="false">
      <c r="A3" s="0" t="s">
        <v>33</v>
      </c>
      <c r="B3" s="0" t="n">
        <v>0.003433</v>
      </c>
      <c r="C3" s="0" t="n">
        <f aca="false">LN(B3+0.0001)</f>
        <v>-5.64560791060513</v>
      </c>
      <c r="D3" s="0" t="n">
        <f aca="false">B3^0.5</f>
        <v>0.058591808301161</v>
      </c>
      <c r="H3" s="93" t="s">
        <v>1024</v>
      </c>
    </row>
    <row r="4" customFormat="false" ht="14.5" hidden="false" customHeight="false" outlineLevel="0" collapsed="false">
      <c r="A4" s="0" t="s">
        <v>34</v>
      </c>
      <c r="B4" s="0" t="n">
        <v>0.001417</v>
      </c>
      <c r="C4" s="0" t="n">
        <f aca="false">LN(B4+0.0001)</f>
        <v>-6.49102057861574</v>
      </c>
      <c r="D4" s="0" t="n">
        <f aca="false">B4^0.5</f>
        <v>0.0376430604494374</v>
      </c>
    </row>
    <row r="5" customFormat="false" ht="14.5" hidden="false" customHeight="false" outlineLevel="0" collapsed="false">
      <c r="A5" s="0" t="s">
        <v>35</v>
      </c>
      <c r="B5" s="0" t="n">
        <v>0.000432</v>
      </c>
      <c r="C5" s="0" t="n">
        <f aca="false">LN(B5+0.0001)</f>
        <v>-7.53886706862263</v>
      </c>
      <c r="D5" s="0" t="n">
        <f aca="false">B5^0.5</f>
        <v>0.0207846096908265</v>
      </c>
    </row>
    <row r="6" customFormat="false" ht="14.5" hidden="false" customHeight="false" outlineLevel="0" collapsed="false">
      <c r="A6" s="0" t="s">
        <v>36</v>
      </c>
      <c r="B6" s="0" t="n">
        <v>0.019938</v>
      </c>
      <c r="C6" s="0" t="n">
        <f aca="false">LN(B6+0.0001)</f>
        <v>-3.91012480814507</v>
      </c>
      <c r="D6" s="0" t="n">
        <f aca="false">B6^0.5</f>
        <v>0.141201982988908</v>
      </c>
    </row>
    <row r="7" customFormat="false" ht="14.5" hidden="false" customHeight="false" outlineLevel="0" collapsed="false">
      <c r="A7" s="0" t="s">
        <v>37</v>
      </c>
      <c r="B7" s="0" t="n">
        <v>0</v>
      </c>
      <c r="C7" s="0" t="n">
        <f aca="false">LN(B7+0.0001)</f>
        <v>-9.21034037197618</v>
      </c>
      <c r="D7" s="0" t="n">
        <f aca="false">B7^0.5</f>
        <v>0</v>
      </c>
    </row>
    <row r="8" customFormat="false" ht="14.5" hidden="false" customHeight="false" outlineLevel="0" collapsed="false">
      <c r="A8" s="0" t="s">
        <v>39</v>
      </c>
      <c r="B8" s="0" t="n">
        <v>0.002511</v>
      </c>
      <c r="C8" s="0" t="n">
        <f aca="false">LN(B8+0.0001)</f>
        <v>-5.94802198926515</v>
      </c>
      <c r="D8" s="0" t="n">
        <f aca="false">B8^0.5</f>
        <v>0.0501098792654702</v>
      </c>
    </row>
    <row r="9" customFormat="false" ht="14.5" hidden="false" customHeight="false" outlineLevel="0" collapsed="false">
      <c r="A9" s="0" t="s">
        <v>40</v>
      </c>
      <c r="B9" s="0" t="n">
        <v>0.004162</v>
      </c>
      <c r="C9" s="0" t="n">
        <f aca="false">LN(B9+0.0001)</f>
        <v>-5.45801674530571</v>
      </c>
      <c r="D9" s="0" t="n">
        <f aca="false">B9^0.5</f>
        <v>0.0645135644651572</v>
      </c>
    </row>
    <row r="10" customFormat="false" ht="14.5" hidden="false" customHeight="false" outlineLevel="0" collapsed="false">
      <c r="A10" s="0" t="s">
        <v>41</v>
      </c>
      <c r="C10" s="0" t="n">
        <f aca="false">LN(B10+0.0001)</f>
        <v>-9.21034037197618</v>
      </c>
      <c r="D10" s="0" t="n">
        <f aca="false">B10^0.5</f>
        <v>0</v>
      </c>
    </row>
    <row r="11" customFormat="false" ht="14.5" hidden="false" customHeight="false" outlineLevel="0" collapsed="false">
      <c r="A11" s="0" t="s">
        <v>42</v>
      </c>
      <c r="B11" s="0" t="n">
        <v>0</v>
      </c>
      <c r="C11" s="0" t="n">
        <f aca="false">LN(B11+0.0001)</f>
        <v>-9.21034037197618</v>
      </c>
      <c r="D11" s="0" t="n">
        <f aca="false">B11^0.5</f>
        <v>0</v>
      </c>
    </row>
    <row r="12" customFormat="false" ht="14.5" hidden="false" customHeight="false" outlineLevel="0" collapsed="false">
      <c r="A12" s="0" t="s">
        <v>43</v>
      </c>
      <c r="B12" s="0" t="n">
        <v>0.0266</v>
      </c>
      <c r="C12" s="0" t="n">
        <f aca="false">LN(B12+0.0001)</f>
        <v>-3.62309171357593</v>
      </c>
      <c r="D12" s="0" t="n">
        <f aca="false">B12^0.5</f>
        <v>0.163095064303001</v>
      </c>
    </row>
    <row r="13" customFormat="false" ht="14.5" hidden="false" customHeight="false" outlineLevel="0" collapsed="false">
      <c r="A13" s="0" t="s">
        <v>44</v>
      </c>
      <c r="B13" s="0" t="n">
        <v>0</v>
      </c>
      <c r="C13" s="0" t="n">
        <f aca="false">LN(B13+0.0001)</f>
        <v>-9.21034037197618</v>
      </c>
      <c r="D13" s="0" t="n">
        <f aca="false">B13^0.5</f>
        <v>0</v>
      </c>
    </row>
    <row r="14" customFormat="false" ht="14.5" hidden="false" customHeight="false" outlineLevel="0" collapsed="false">
      <c r="A14" s="0" t="s">
        <v>45</v>
      </c>
      <c r="B14" s="0" t="n">
        <v>0.001143</v>
      </c>
      <c r="C14" s="0" t="n">
        <f aca="false">LN(B14+0.0001)</f>
        <v>-6.69022746645356</v>
      </c>
      <c r="D14" s="0" t="n">
        <f aca="false">B14^0.5</f>
        <v>0.0338082830087539</v>
      </c>
    </row>
    <row r="15" customFormat="false" ht="14.5" hidden="false" customHeight="false" outlineLevel="0" collapsed="false">
      <c r="A15" s="0" t="s">
        <v>46</v>
      </c>
      <c r="B15" s="0" t="n">
        <v>0.000287</v>
      </c>
      <c r="C15" s="0" t="n">
        <f aca="false">LN(B15+0.0001)</f>
        <v>-7.85708586493449</v>
      </c>
      <c r="D15" s="0" t="n">
        <f aca="false">B15^0.5</f>
        <v>0.0169410743460974</v>
      </c>
    </row>
    <row r="16" customFormat="false" ht="14.5" hidden="false" customHeight="false" outlineLevel="0" collapsed="false">
      <c r="A16" s="0" t="s">
        <v>47</v>
      </c>
      <c r="B16" s="0" t="n">
        <v>0.0034</v>
      </c>
      <c r="C16" s="0" t="n">
        <f aca="false">LN(B16+0.0001)</f>
        <v>-5.65499231048677</v>
      </c>
      <c r="D16" s="0" t="n">
        <f aca="false">B16^0.5</f>
        <v>0.058309518948453</v>
      </c>
    </row>
    <row r="17" customFormat="false" ht="14.5" hidden="false" customHeight="false" outlineLevel="0" collapsed="false">
      <c r="A17" s="0" t="s">
        <v>48</v>
      </c>
      <c r="B17" s="0" t="n">
        <v>0.000698</v>
      </c>
      <c r="C17" s="0" t="n">
        <f aca="false">LN(B17+0.0001)</f>
        <v>-7.13340196051447</v>
      </c>
      <c r="D17" s="0" t="n">
        <f aca="false">B17^0.5</f>
        <v>0.0264196896272458</v>
      </c>
    </row>
    <row r="18" customFormat="false" ht="14.5" hidden="false" customHeight="false" outlineLevel="0" collapsed="false">
      <c r="A18" s="0" t="s">
        <v>49</v>
      </c>
      <c r="C18" s="0" t="n">
        <f aca="false">LN(B18+0.0001)</f>
        <v>-9.21034037197618</v>
      </c>
      <c r="D18" s="0" t="n">
        <f aca="false">B18^0.5</f>
        <v>0</v>
      </c>
    </row>
    <row r="19" customFormat="false" ht="14.5" hidden="false" customHeight="false" outlineLevel="0" collapsed="false">
      <c r="A19" s="0" t="s">
        <v>14</v>
      </c>
      <c r="B19" s="0" t="n">
        <v>0</v>
      </c>
      <c r="C19" s="0" t="n">
        <f aca="false">LN(B19+0.0001)</f>
        <v>-9.21034037197618</v>
      </c>
      <c r="D19" s="0" t="n">
        <f aca="false">B19^0.5</f>
        <v>0</v>
      </c>
    </row>
    <row r="20" customFormat="false" ht="14.5" hidden="false" customHeight="false" outlineLevel="0" collapsed="false">
      <c r="A20" s="0" t="s">
        <v>50</v>
      </c>
      <c r="B20" s="0" t="n">
        <v>0.003719</v>
      </c>
      <c r="C20" s="0" t="n">
        <f aca="false">LN(B20+0.0001)</f>
        <v>-5.56776667073876</v>
      </c>
      <c r="D20" s="0" t="n">
        <f aca="false">B20^0.5</f>
        <v>0.0609836043539573</v>
      </c>
    </row>
    <row r="21" customFormat="false" ht="14.5" hidden="false" customHeight="false" outlineLevel="0" collapsed="false">
      <c r="A21" s="0" t="s">
        <v>51</v>
      </c>
      <c r="B21" s="0" t="n">
        <v>0.005006</v>
      </c>
      <c r="C21" s="0" t="n">
        <f aca="false">LN(B21+0.0001)</f>
        <v>-5.27733896016284</v>
      </c>
      <c r="D21" s="0" t="n">
        <f aca="false">B21^0.5</f>
        <v>0.0707530918052349</v>
      </c>
    </row>
    <row r="22" customFormat="false" ht="14.5" hidden="false" customHeight="false" outlineLevel="0" collapsed="false">
      <c r="A22" s="0" t="s">
        <v>52</v>
      </c>
      <c r="B22" s="0" t="n">
        <v>0.001681</v>
      </c>
      <c r="C22" s="0" t="n">
        <f aca="false">LN(B22+0.0001)</f>
        <v>-6.33058027467461</v>
      </c>
      <c r="D22" s="0" t="n">
        <f aca="false">B22^0.5</f>
        <v>0.041</v>
      </c>
    </row>
    <row r="23" customFormat="false" ht="14.5" hidden="false" customHeight="false" outlineLevel="0" collapsed="false">
      <c r="A23" s="0" t="s">
        <v>53</v>
      </c>
      <c r="B23" s="0" t="n">
        <v>0</v>
      </c>
      <c r="C23" s="0" t="n">
        <f aca="false">LN(B23+0.0001)</f>
        <v>-9.21034037197618</v>
      </c>
      <c r="D23" s="0" t="n">
        <f aca="false">B23^0.5</f>
        <v>0</v>
      </c>
    </row>
    <row r="24" customFormat="false" ht="14.5" hidden="false" customHeight="false" outlineLevel="0" collapsed="false">
      <c r="A24" s="0" t="s">
        <v>54</v>
      </c>
      <c r="B24" s="0" t="n">
        <v>0.003062</v>
      </c>
      <c r="C24" s="0" t="n">
        <f aca="false">LN(B24+0.0001)</f>
        <v>-5.75655054019486</v>
      </c>
      <c r="D24" s="0" t="n">
        <f aca="false">B24^0.5</f>
        <v>0.0553353413290277</v>
      </c>
    </row>
    <row r="25" customFormat="false" ht="14.5" hidden="false" customHeight="false" outlineLevel="0" collapsed="false">
      <c r="A25" s="0" t="s">
        <v>3</v>
      </c>
      <c r="B25" s="0" t="n">
        <v>0.006449</v>
      </c>
      <c r="C25" s="0" t="n">
        <f aca="false">LN(B25+0.0001)</f>
        <v>-5.02844291274622</v>
      </c>
      <c r="D25" s="0" t="n">
        <f aca="false">B25^0.5</f>
        <v>0.0803056660516554</v>
      </c>
    </row>
    <row r="26" customFormat="false" ht="14.5" hidden="false" customHeight="false" outlineLevel="0" collapsed="false">
      <c r="A26" s="0" t="s">
        <v>55</v>
      </c>
      <c r="B26" s="0" t="n">
        <v>0.005903</v>
      </c>
      <c r="C26" s="0" t="n">
        <f aca="false">LN(B26+0.0001)</f>
        <v>-5.11549593471243</v>
      </c>
      <c r="D26" s="0" t="n">
        <f aca="false">B26^0.5</f>
        <v>0.0768309833335485</v>
      </c>
    </row>
    <row r="27" customFormat="false" ht="14.5" hidden="false" customHeight="false" outlineLevel="0" collapsed="false">
      <c r="A27" s="0" t="s">
        <v>56</v>
      </c>
      <c r="B27" s="0" t="n">
        <v>0.001039</v>
      </c>
      <c r="C27" s="0" t="n">
        <f aca="false">LN(B27+0.0001)</f>
        <v>-6.77760459451709</v>
      </c>
      <c r="D27" s="0" t="n">
        <f aca="false">B27^0.5</f>
        <v>0.0322335229225724</v>
      </c>
    </row>
    <row r="28" customFormat="false" ht="14.5" hidden="false" customHeight="false" outlineLevel="0" collapsed="false">
      <c r="A28" s="0" t="s">
        <v>57</v>
      </c>
      <c r="B28" s="0" t="n">
        <v>0.003422</v>
      </c>
      <c r="C28" s="0" t="n">
        <f aca="false">LN(B28+0.0001)</f>
        <v>-5.64872626890812</v>
      </c>
      <c r="D28" s="0" t="n">
        <f aca="false">B28^0.5</f>
        <v>0.0584978632088387</v>
      </c>
    </row>
    <row r="29" customFormat="false" ht="14.5" hidden="false" customHeight="false" outlineLevel="0" collapsed="false">
      <c r="A29" s="0" t="s">
        <v>58</v>
      </c>
      <c r="B29" s="0" t="n">
        <v>0</v>
      </c>
      <c r="C29" s="0" t="n">
        <f aca="false">LN(B29+0.0001)</f>
        <v>-9.21034037197618</v>
      </c>
      <c r="D29" s="0" t="n">
        <f aca="false">B29^0.5</f>
        <v>0</v>
      </c>
    </row>
    <row r="30" customFormat="false" ht="14.5" hidden="false" customHeight="false" outlineLevel="0" collapsed="false">
      <c r="A30" s="0" t="s">
        <v>1019</v>
      </c>
      <c r="C30" s="0" t="n">
        <f aca="false">LN(B30+0.0001)</f>
        <v>-9.21034037197618</v>
      </c>
      <c r="D30" s="0" t="n">
        <f aca="false">B30^0.5</f>
        <v>0</v>
      </c>
    </row>
    <row r="31" customFormat="false" ht="14.5" hidden="false" customHeight="false" outlineLevel="0" collapsed="false">
      <c r="A31" s="0" t="s">
        <v>59</v>
      </c>
      <c r="B31" s="0" t="n">
        <v>0.000803</v>
      </c>
      <c r="C31" s="0" t="n">
        <f aca="false">LN(B31+0.0001)</f>
        <v>-7.00978800454729</v>
      </c>
      <c r="D31" s="0" t="n">
        <f aca="false">B31^0.5</f>
        <v>0.0283372546306095</v>
      </c>
    </row>
    <row r="32" customFormat="false" ht="14.5" hidden="false" customHeight="false" outlineLevel="0" collapsed="false">
      <c r="A32" s="0" t="s">
        <v>60</v>
      </c>
      <c r="B32" s="0" t="n">
        <v>0.026115</v>
      </c>
      <c r="C32" s="0" t="n">
        <f aca="false">LN(B32+0.0001)</f>
        <v>-3.64142351295764</v>
      </c>
      <c r="D32" s="0" t="n">
        <f aca="false">B32^0.5</f>
        <v>0.161601361380404</v>
      </c>
    </row>
    <row r="33" customFormat="false" ht="14.5" hidden="false" customHeight="false" outlineLevel="0" collapsed="false">
      <c r="A33" s="0" t="s">
        <v>61</v>
      </c>
      <c r="B33" s="0" t="n">
        <v>0.033816</v>
      </c>
      <c r="C33" s="0" t="n">
        <f aca="false">LN(B33+0.0001)</f>
        <v>-3.38386839954038</v>
      </c>
      <c r="D33" s="0" t="n">
        <f aca="false">B33^0.5</f>
        <v>0.183891272223562</v>
      </c>
    </row>
    <row r="34" customFormat="false" ht="14.5" hidden="false" customHeight="false" outlineLevel="0" collapsed="false">
      <c r="A34" s="0" t="s">
        <v>62</v>
      </c>
      <c r="B34" s="0" t="n">
        <v>3E-005</v>
      </c>
      <c r="C34" s="0" t="n">
        <f aca="false">LN(B34+0.0001)</f>
        <v>-8.94797610750869</v>
      </c>
      <c r="D34" s="0" t="n">
        <f aca="false">B34^0.5</f>
        <v>0.00547722557505166</v>
      </c>
    </row>
    <row r="35" customFormat="false" ht="14.5" hidden="false" customHeight="false" outlineLevel="0" collapsed="false">
      <c r="A35" s="0" t="s">
        <v>63</v>
      </c>
      <c r="B35" s="0" t="n">
        <v>0.003461</v>
      </c>
      <c r="C35" s="0" t="n">
        <f aca="false">LN(B35+0.0001)</f>
        <v>-5.6377138746865</v>
      </c>
      <c r="D35" s="0" t="n">
        <f aca="false">B35^0.5</f>
        <v>0.0588302643203309</v>
      </c>
    </row>
    <row r="36" customFormat="false" ht="14.5" hidden="false" customHeight="false" outlineLevel="0" collapsed="false">
      <c r="A36" s="0" t="s">
        <v>64</v>
      </c>
      <c r="B36" s="0" t="n">
        <v>0</v>
      </c>
      <c r="C36" s="0" t="n">
        <f aca="false">LN(B36+0.0001)</f>
        <v>-9.21034037197618</v>
      </c>
      <c r="D36" s="0" t="n">
        <f aca="false">B36^0.5</f>
        <v>0</v>
      </c>
    </row>
    <row r="37" customFormat="false" ht="14.5" hidden="false" customHeight="false" outlineLevel="0" collapsed="false">
      <c r="A37" s="0" t="s">
        <v>65</v>
      </c>
      <c r="B37" s="0" t="n">
        <v>0.001764</v>
      </c>
      <c r="C37" s="0" t="n">
        <f aca="false">LN(B37+0.0001)</f>
        <v>-6.28503056271874</v>
      </c>
      <c r="D37" s="0" t="n">
        <f aca="false">B37^0.5</f>
        <v>0.042</v>
      </c>
    </row>
    <row r="38" customFormat="false" ht="14.5" hidden="false" customHeight="false" outlineLevel="0" collapsed="false">
      <c r="A38" s="0" t="s">
        <v>66</v>
      </c>
      <c r="B38" s="0" t="n">
        <v>0.015414</v>
      </c>
      <c r="C38" s="0" t="n">
        <f aca="false">LN(B38+0.0001)</f>
        <v>-4.16601243691346</v>
      </c>
      <c r="D38" s="0" t="n">
        <f aca="false">B38^0.5</f>
        <v>0.124153131253303</v>
      </c>
    </row>
    <row r="39" customFormat="false" ht="14.5" hidden="false" customHeight="false" outlineLevel="0" collapsed="false">
      <c r="A39" s="0" t="s">
        <v>67</v>
      </c>
      <c r="B39" s="0" t="n">
        <v>0.001727</v>
      </c>
      <c r="C39" s="0" t="n">
        <f aca="false">LN(B39+0.0001)</f>
        <v>-6.30508000158627</v>
      </c>
      <c r="D39" s="0" t="n">
        <f aca="false">B39^0.5</f>
        <v>0.0415571895103603</v>
      </c>
    </row>
    <row r="40" customFormat="false" ht="14.5" hidden="false" customHeight="false" outlineLevel="0" collapsed="false">
      <c r="A40" s="0" t="s">
        <v>68</v>
      </c>
      <c r="B40" s="0" t="n">
        <v>0.000396</v>
      </c>
      <c r="C40" s="0" t="n">
        <f aca="false">LN(B40+0.0001)</f>
        <v>-7.60893463123935</v>
      </c>
      <c r="D40" s="0" t="n">
        <f aca="false">B40^0.5</f>
        <v>0.0198997487421324</v>
      </c>
    </row>
    <row r="41" customFormat="false" ht="14.5" hidden="false" customHeight="false" outlineLevel="0" collapsed="false">
      <c r="A41" s="0" t="s">
        <v>258</v>
      </c>
      <c r="B41" s="0" t="n">
        <v>0.001248</v>
      </c>
      <c r="C41" s="0" t="n">
        <f aca="false">LN(B41+0.0001)</f>
        <v>-6.60913326649202</v>
      </c>
      <c r="D41" s="0" t="n">
        <f aca="false">B41^0.5</f>
        <v>0.0353270434653114</v>
      </c>
    </row>
    <row r="42" customFormat="false" ht="14.5" hidden="false" customHeight="false" outlineLevel="0" collapsed="false">
      <c r="A42" s="0" t="s">
        <v>69</v>
      </c>
      <c r="B42" s="0" t="n">
        <v>0.010557</v>
      </c>
      <c r="C42" s="0" t="n">
        <f aca="false">LN(B42+0.0001)</f>
        <v>-4.54153832574332</v>
      </c>
      <c r="D42" s="0" t="n">
        <f aca="false">B42^0.5</f>
        <v>0.102747262737262</v>
      </c>
    </row>
    <row r="43" customFormat="false" ht="14.5" hidden="false" customHeight="false" outlineLevel="0" collapsed="false">
      <c r="A43" s="0" t="s">
        <v>70</v>
      </c>
      <c r="B43" s="0" t="n">
        <v>0</v>
      </c>
      <c r="C43" s="0" t="n">
        <f aca="false">LN(B43+0.0001)</f>
        <v>-9.21034037197618</v>
      </c>
      <c r="D43" s="0" t="n">
        <f aca="false">B43^0.5</f>
        <v>0</v>
      </c>
    </row>
    <row r="44" customFormat="false" ht="14.5" hidden="false" customHeight="false" outlineLevel="0" collapsed="false">
      <c r="A44" s="0" t="s">
        <v>71</v>
      </c>
      <c r="B44" s="0" t="n">
        <v>0</v>
      </c>
      <c r="C44" s="0" t="n">
        <f aca="false">LN(B44+0.0001)</f>
        <v>-9.21034037197618</v>
      </c>
      <c r="D44" s="0" t="n">
        <f aca="false">B44^0.5</f>
        <v>0</v>
      </c>
    </row>
    <row r="45" customFormat="false" ht="14.5" hidden="false" customHeight="false" outlineLevel="0" collapsed="false">
      <c r="A45" s="0" t="s">
        <v>72</v>
      </c>
      <c r="B45" s="0" t="n">
        <v>0.00071</v>
      </c>
      <c r="C45" s="0" t="n">
        <f aca="false">LN(B45+0.0001)</f>
        <v>-7.11847631029779</v>
      </c>
      <c r="D45" s="0" t="n">
        <f aca="false">B45^0.5</f>
        <v>0.0266458251889485</v>
      </c>
    </row>
    <row r="46" customFormat="false" ht="14.5" hidden="false" customHeight="false" outlineLevel="0" collapsed="false">
      <c r="A46" s="0" t="s">
        <v>73</v>
      </c>
      <c r="B46" s="0" t="n">
        <v>0</v>
      </c>
      <c r="C46" s="0" t="n">
        <f aca="false">LN(B46+0.0001)</f>
        <v>-9.21034037197618</v>
      </c>
      <c r="D46" s="0" t="n">
        <f aca="false">B46^0.5</f>
        <v>0</v>
      </c>
    </row>
    <row r="47" customFormat="false" ht="14.5" hidden="false" customHeight="false" outlineLevel="0" collapsed="false">
      <c r="A47" s="0" t="s">
        <v>74</v>
      </c>
      <c r="B47" s="0" t="n">
        <v>0.001532</v>
      </c>
      <c r="C47" s="0" t="n">
        <f aca="false">LN(B47+0.0001)</f>
        <v>-6.41794902244022</v>
      </c>
      <c r="D47" s="0" t="n">
        <f aca="false">B47^0.5</f>
        <v>0.0391407715815619</v>
      </c>
    </row>
    <row r="48" customFormat="false" ht="14.5" hidden="false" customHeight="false" outlineLevel="0" collapsed="false">
      <c r="A48" s="0" t="s">
        <v>75</v>
      </c>
      <c r="B48" s="0" t="n">
        <v>0.008411</v>
      </c>
      <c r="C48" s="0" t="n">
        <f aca="false">LN(B48+0.0001)</f>
        <v>-4.76639583448731</v>
      </c>
      <c r="D48" s="0" t="n">
        <f aca="false">B48^0.5</f>
        <v>0.09171150418568</v>
      </c>
    </row>
    <row r="49" customFormat="false" ht="14.5" hidden="false" customHeight="false" outlineLevel="0" collapsed="false">
      <c r="A49" s="0" t="s">
        <v>76</v>
      </c>
      <c r="B49" s="0" t="n">
        <v>0.000807</v>
      </c>
      <c r="C49" s="0" t="n">
        <f aca="false">LN(B49+0.0001)</f>
        <v>-7.00536810784914</v>
      </c>
      <c r="D49" s="0" t="n">
        <f aca="false">B49^0.5</f>
        <v>0.0284077454226836</v>
      </c>
    </row>
    <row r="50" customFormat="false" ht="14.5" hidden="false" customHeight="false" outlineLevel="0" collapsed="false">
      <c r="A50" s="0" t="s">
        <v>77</v>
      </c>
      <c r="B50" s="0" t="n">
        <v>0</v>
      </c>
      <c r="C50" s="0" t="n">
        <f aca="false">LN(B50+0.0001)</f>
        <v>-9.21034037197618</v>
      </c>
      <c r="D50" s="0" t="n">
        <f aca="false">B50^0.5</f>
        <v>0</v>
      </c>
    </row>
    <row r="51" customFormat="false" ht="14.5" hidden="false" customHeight="false" outlineLevel="0" collapsed="false">
      <c r="A51" s="0" t="s">
        <v>78</v>
      </c>
      <c r="B51" s="0" t="n">
        <v>0.009866</v>
      </c>
      <c r="C51" s="0" t="n">
        <f aca="false">LN(B51+0.0001)</f>
        <v>-4.60857597912292</v>
      </c>
      <c r="D51" s="0" t="n">
        <f aca="false">B51^0.5</f>
        <v>0.0993277403347121</v>
      </c>
    </row>
    <row r="52" customFormat="false" ht="14.5" hidden="false" customHeight="false" outlineLevel="0" collapsed="false">
      <c r="A52" s="0" t="s">
        <v>79</v>
      </c>
      <c r="B52" s="0" t="n">
        <v>0.000593</v>
      </c>
      <c r="C52" s="0" t="n">
        <f aca="false">LN(B52+0.0001)</f>
        <v>-7.27448055877437</v>
      </c>
      <c r="D52" s="0" t="n">
        <f aca="false">B52^0.5</f>
        <v>0.0243515913237718</v>
      </c>
    </row>
    <row r="53" customFormat="false" ht="14.5" hidden="false" customHeight="false" outlineLevel="0" collapsed="false">
      <c r="A53" s="0" t="s">
        <v>80</v>
      </c>
      <c r="B53" s="0" t="n">
        <v>0.000663</v>
      </c>
      <c r="C53" s="0" t="n">
        <f aca="false">LN(B53+0.0001)</f>
        <v>-7.17825252667982</v>
      </c>
      <c r="D53" s="0" t="n">
        <f aca="false">B53^0.5</f>
        <v>0.0257487863791675</v>
      </c>
    </row>
    <row r="54" customFormat="false" ht="14.5" hidden="false" customHeight="false" outlineLevel="0" collapsed="false">
      <c r="A54" s="0" t="s">
        <v>81</v>
      </c>
      <c r="B54" s="0" t="n">
        <v>0.000313</v>
      </c>
      <c r="C54" s="0" t="n">
        <f aca="false">LN(B54+0.0001)</f>
        <v>-7.79206296500324</v>
      </c>
      <c r="D54" s="0" t="n">
        <f aca="false">B54^0.5</f>
        <v>0.0176918060129541</v>
      </c>
    </row>
    <row r="55" customFormat="false" ht="14.5" hidden="false" customHeight="false" outlineLevel="0" collapsed="false">
      <c r="A55" s="0" t="s">
        <v>82</v>
      </c>
      <c r="B55" s="0" t="n">
        <v>0.00467</v>
      </c>
      <c r="C55" s="0" t="n">
        <f aca="false">LN(B55+0.0001)</f>
        <v>-5.34540897408189</v>
      </c>
      <c r="D55" s="0" t="n">
        <f aca="false">B55^0.5</f>
        <v>0.0683373982530796</v>
      </c>
    </row>
    <row r="56" customFormat="false" ht="14.5" hidden="false" customHeight="false" outlineLevel="0" collapsed="false">
      <c r="A56" s="0" t="s">
        <v>83</v>
      </c>
      <c r="B56" s="0" t="n">
        <v>0.000381</v>
      </c>
      <c r="C56" s="0" t="n">
        <f aca="false">LN(B56+0.0001)</f>
        <v>-7.63964328785851</v>
      </c>
      <c r="D56" s="0" t="n">
        <f aca="false">B56^0.5</f>
        <v>0.0195192212959431</v>
      </c>
    </row>
    <row r="57" customFormat="false" ht="14.5" hidden="false" customHeight="false" outlineLevel="0" collapsed="false">
      <c r="A57" s="0" t="s">
        <v>84</v>
      </c>
      <c r="B57" s="0" t="n">
        <v>0.014188</v>
      </c>
      <c r="C57" s="0" t="n">
        <f aca="false">LN(B57+0.0001)</f>
        <v>-4.24833525484799</v>
      </c>
      <c r="D57" s="0" t="n">
        <f aca="false">B57^0.5</f>
        <v>0.119113391354625</v>
      </c>
    </row>
    <row r="58" customFormat="false" ht="14.5" hidden="false" customHeight="false" outlineLevel="0" collapsed="false">
      <c r="A58" s="0" t="s">
        <v>85</v>
      </c>
      <c r="B58" s="0" t="n">
        <v>0.010043</v>
      </c>
      <c r="C58" s="0" t="n">
        <f aca="false">LN(B58+0.0001)</f>
        <v>-4.59097146658828</v>
      </c>
      <c r="D58" s="0" t="n">
        <f aca="false">B58^0.5</f>
        <v>0.100214769370587</v>
      </c>
    </row>
    <row r="59" customFormat="false" ht="14.5" hidden="false" customHeight="false" outlineLevel="0" collapsed="false">
      <c r="A59" s="0" t="s">
        <v>86</v>
      </c>
      <c r="B59" s="0" t="n">
        <v>0.000707</v>
      </c>
      <c r="C59" s="0" t="n">
        <f aca="false">LN(B59+0.0001)</f>
        <v>-7.12218688969433</v>
      </c>
      <c r="D59" s="0" t="n">
        <f aca="false">B59^0.5</f>
        <v>0.0265894716006167</v>
      </c>
    </row>
    <row r="60" customFormat="false" ht="14.5" hidden="false" customHeight="false" outlineLevel="0" collapsed="false">
      <c r="A60" s="0" t="s">
        <v>89</v>
      </c>
      <c r="B60" s="0" t="n">
        <v>0.001316</v>
      </c>
      <c r="C60" s="0" t="n">
        <f aca="false">LN(B60+0.0001)</f>
        <v>-6.55991928371061</v>
      </c>
      <c r="D60" s="0" t="n">
        <f aca="false">B60^0.5</f>
        <v>0.0362767142944341</v>
      </c>
    </row>
    <row r="61" customFormat="false" ht="14.5" hidden="false" customHeight="false" outlineLevel="0" collapsed="false">
      <c r="A61" s="0" t="s">
        <v>90</v>
      </c>
      <c r="B61" s="0" t="n">
        <v>0.007941</v>
      </c>
      <c r="C61" s="0" t="n">
        <f aca="false">LN(B61+0.0001)</f>
        <v>-4.82320182541613</v>
      </c>
      <c r="D61" s="0" t="n">
        <f aca="false">B61^0.5</f>
        <v>0.0891122887148568</v>
      </c>
    </row>
    <row r="62" customFormat="false" ht="14.5" hidden="false" customHeight="false" outlineLevel="0" collapsed="false">
      <c r="A62" s="0" t="s">
        <v>91</v>
      </c>
      <c r="B62" s="0" t="n">
        <v>0.001219</v>
      </c>
      <c r="C62" s="0" t="n">
        <f aca="false">LN(B62+0.0001)</f>
        <v>-6.63088140524696</v>
      </c>
      <c r="D62" s="0" t="n">
        <f aca="false">B62^0.5</f>
        <v>0.0349141805001922</v>
      </c>
    </row>
    <row r="63" customFormat="false" ht="14.5" hidden="false" customHeight="false" outlineLevel="0" collapsed="false">
      <c r="A63" s="0" t="s">
        <v>92</v>
      </c>
      <c r="B63" s="0" t="n">
        <v>0</v>
      </c>
      <c r="C63" s="0" t="n">
        <f aca="false">LN(B63+0.0001)</f>
        <v>-9.21034037197618</v>
      </c>
      <c r="D63" s="0" t="n">
        <f aca="false">B63^0.5</f>
        <v>0</v>
      </c>
    </row>
    <row r="64" customFormat="false" ht="14.5" hidden="false" customHeight="false" outlineLevel="0" collapsed="false">
      <c r="A64" s="0" t="s">
        <v>93</v>
      </c>
      <c r="B64" s="0" t="n">
        <v>0.002073</v>
      </c>
      <c r="C64" s="0" t="n">
        <f aca="false">LN(B64+0.0001)</f>
        <v>-6.13164657770784</v>
      </c>
      <c r="D64" s="0" t="n">
        <f aca="false">B64^0.5</f>
        <v>0.0455302097513289</v>
      </c>
    </row>
    <row r="65" customFormat="false" ht="14.5" hidden="false" customHeight="false" outlineLevel="0" collapsed="false">
      <c r="A65" s="0" t="s">
        <v>94</v>
      </c>
      <c r="B65" s="0" t="n">
        <v>0.001671</v>
      </c>
      <c r="C65" s="0" t="n">
        <f aca="false">LN(B65+0.0001)</f>
        <v>-6.33621092018144</v>
      </c>
      <c r="D65" s="0" t="n">
        <f aca="false">B65^0.5</f>
        <v>0.0408778668719394</v>
      </c>
    </row>
    <row r="66" customFormat="false" ht="14.5" hidden="false" customHeight="false" outlineLevel="0" collapsed="false">
      <c r="A66" s="0" t="s">
        <v>95</v>
      </c>
      <c r="B66" s="0" t="n">
        <v>0.00027</v>
      </c>
      <c r="C66" s="0" t="n">
        <f aca="false">LN(B66+0.0001)</f>
        <v>-7.902007552326</v>
      </c>
      <c r="D66" s="0" t="n">
        <f aca="false">B66^0.5</f>
        <v>0.016431676725155</v>
      </c>
    </row>
    <row r="67" customFormat="false" ht="14.5" hidden="false" customHeight="false" outlineLevel="0" collapsed="false">
      <c r="A67" s="0" t="s">
        <v>96</v>
      </c>
      <c r="B67" s="0" t="n">
        <v>0</v>
      </c>
      <c r="C67" s="0" t="n">
        <f aca="false">LN(B67+0.0001)</f>
        <v>-9.21034037197618</v>
      </c>
      <c r="D67" s="0" t="n">
        <f aca="false">B67^0.5</f>
        <v>0</v>
      </c>
    </row>
    <row r="68" customFormat="false" ht="14.5" hidden="false" customHeight="false" outlineLevel="0" collapsed="false">
      <c r="A68" s="0" t="s">
        <v>97</v>
      </c>
      <c r="B68" s="0" t="n">
        <v>0.00054</v>
      </c>
      <c r="C68" s="0" t="n">
        <f aca="false">LN(B68+0.0001)</f>
        <v>-7.35404238161056</v>
      </c>
      <c r="D68" s="0" t="n">
        <f aca="false">B68^0.5</f>
        <v>0.0232379000772445</v>
      </c>
    </row>
    <row r="69" customFormat="false" ht="14.5" hidden="false" customHeight="false" outlineLevel="0" collapsed="false">
      <c r="A69" s="0" t="s">
        <v>98</v>
      </c>
      <c r="B69" s="0" t="n">
        <v>0.003756</v>
      </c>
      <c r="C69" s="0" t="n">
        <f aca="false">LN(B69+0.0001)</f>
        <v>-5.55812490223384</v>
      </c>
      <c r="D69" s="0" t="n">
        <f aca="false">B69^0.5</f>
        <v>0.0612862137841783</v>
      </c>
    </row>
    <row r="70" customFormat="false" ht="14.5" hidden="false" customHeight="false" outlineLevel="0" collapsed="false">
      <c r="A70" s="0" t="s">
        <v>100</v>
      </c>
      <c r="C70" s="0" t="n">
        <f aca="false">LN(B70+0.0001)</f>
        <v>-9.21034037197618</v>
      </c>
      <c r="D70" s="0" t="n">
        <f aca="false">B70^0.5</f>
        <v>0</v>
      </c>
    </row>
    <row r="71" customFormat="false" ht="14.5" hidden="false" customHeight="false" outlineLevel="0" collapsed="false">
      <c r="A71" s="0" t="s">
        <v>101</v>
      </c>
      <c r="B71" s="0" t="n">
        <v>0.001472</v>
      </c>
      <c r="C71" s="0" t="n">
        <f aca="false">LN(B71+0.0001)</f>
        <v>-6.45540658497512</v>
      </c>
      <c r="D71" s="0" t="n">
        <f aca="false">B71^0.5</f>
        <v>0.0383666521865018</v>
      </c>
    </row>
    <row r="72" customFormat="false" ht="14.5" hidden="false" customHeight="false" outlineLevel="0" collapsed="false">
      <c r="A72" s="0" t="s">
        <v>102</v>
      </c>
      <c r="B72" s="0" t="n">
        <v>0</v>
      </c>
      <c r="C72" s="0" t="n">
        <f aca="false">LN(B72+0.0001)</f>
        <v>-9.21034037197618</v>
      </c>
      <c r="D72" s="0" t="n">
        <f aca="false">B72^0.5</f>
        <v>0</v>
      </c>
    </row>
    <row r="73" customFormat="false" ht="14.5" hidden="false" customHeight="false" outlineLevel="0" collapsed="false">
      <c r="A73" s="0" t="s">
        <v>103</v>
      </c>
      <c r="B73" s="0" t="n">
        <v>0.003287</v>
      </c>
      <c r="C73" s="0" t="n">
        <f aca="false">LN(B73+0.0001)</f>
        <v>-5.6878107051465</v>
      </c>
      <c r="D73" s="0" t="n">
        <f aca="false">B73^0.5</f>
        <v>0.0573323643328967</v>
      </c>
    </row>
    <row r="74" customFormat="false" ht="14.5" hidden="false" customHeight="false" outlineLevel="0" collapsed="false">
      <c r="A74" s="0" t="s">
        <v>104</v>
      </c>
      <c r="B74" s="0" t="n">
        <v>0.00105</v>
      </c>
      <c r="C74" s="0" t="n">
        <f aca="false">LN(B74+0.0001)</f>
        <v>-6.76799333660698</v>
      </c>
      <c r="D74" s="0" t="n">
        <f aca="false">B74^0.5</f>
        <v>0.0324037034920393</v>
      </c>
    </row>
    <row r="75" customFormat="false" ht="14.5" hidden="false" customHeight="false" outlineLevel="0" collapsed="false">
      <c r="A75" s="0" t="s">
        <v>105</v>
      </c>
      <c r="B75" s="0" t="n">
        <v>0.009051</v>
      </c>
      <c r="C75" s="0" t="n">
        <f aca="false">LN(B75+0.0001)</f>
        <v>-4.6938921160489</v>
      </c>
      <c r="D75" s="0" t="n">
        <f aca="false">B75^0.5</f>
        <v>0.0951367436903324</v>
      </c>
    </row>
    <row r="76" customFormat="false" ht="14.5" hidden="false" customHeight="false" outlineLevel="0" collapsed="false">
      <c r="A76" s="0" t="s">
        <v>106</v>
      </c>
      <c r="B76" s="0" t="n">
        <v>0.026885</v>
      </c>
      <c r="C76" s="0" t="n">
        <f aca="false">LN(B76+0.0001)</f>
        <v>-3.61247412291153</v>
      </c>
      <c r="D76" s="0" t="n">
        <f aca="false">B76^0.5</f>
        <v>0.163966459984962</v>
      </c>
    </row>
    <row r="77" customFormat="false" ht="14.5" hidden="false" customHeight="false" outlineLevel="0" collapsed="false">
      <c r="A77" s="0" t="s">
        <v>107</v>
      </c>
      <c r="B77" s="0" t="n">
        <v>0.001291</v>
      </c>
      <c r="C77" s="0" t="n">
        <f aca="false">LN(B77+0.0001)</f>
        <v>-6.57773236604083</v>
      </c>
      <c r="D77" s="0" t="n">
        <f aca="false">B77^0.5</f>
        <v>0.0359304884464434</v>
      </c>
    </row>
    <row r="78" customFormat="false" ht="14.5" hidden="false" customHeight="false" outlineLevel="0" collapsed="false">
      <c r="A78" s="0" t="s">
        <v>108</v>
      </c>
      <c r="B78" s="0" t="n">
        <v>0.002299</v>
      </c>
      <c r="C78" s="0" t="n">
        <f aca="false">LN(B78+0.0001)</f>
        <v>-6.03270329512458</v>
      </c>
      <c r="D78" s="0" t="n">
        <f aca="false">B78^0.5</f>
        <v>0.0479478883789474</v>
      </c>
    </row>
    <row r="79" customFormat="false" ht="14.5" hidden="false" customHeight="false" outlineLevel="0" collapsed="false">
      <c r="A79" s="0" t="s">
        <v>109</v>
      </c>
      <c r="B79" s="0" t="n">
        <v>0.00888</v>
      </c>
      <c r="C79" s="0" t="n">
        <f aca="false">LN(B79+0.0001)</f>
        <v>-4.71275539666803</v>
      </c>
      <c r="D79" s="0" t="n">
        <f aca="false">B79^0.5</f>
        <v>0.094233751915118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79"/>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30" activeCellId="0" sqref="A30"/>
    </sheetView>
  </sheetViews>
  <sheetFormatPr defaultColWidth="8.8359375" defaultRowHeight="14.5" zeroHeight="false" outlineLevelRow="0" outlineLevelCol="0"/>
  <sheetData>
    <row r="1" customFormat="false" ht="14.5" hidden="false" customHeight="false" outlineLevel="0" collapsed="false">
      <c r="A1" s="0" t="s">
        <v>7</v>
      </c>
      <c r="B1" s="0" t="s">
        <v>1025</v>
      </c>
      <c r="C1" s="0" t="s">
        <v>1026</v>
      </c>
    </row>
    <row r="2" customFormat="false" ht="14.5" hidden="false" customHeight="false" outlineLevel="0" collapsed="false">
      <c r="A2" s="0" t="s">
        <v>32</v>
      </c>
      <c r="B2" s="0" t="n">
        <v>2</v>
      </c>
      <c r="C2" s="0" t="n">
        <f aca="false">LOG(B2+0.1)</f>
        <v>0.322219294733919</v>
      </c>
      <c r="F2" s="93" t="s">
        <v>1027</v>
      </c>
    </row>
    <row r="3" customFormat="false" ht="14.5" hidden="false" customHeight="false" outlineLevel="0" collapsed="false">
      <c r="A3" s="0" t="s">
        <v>33</v>
      </c>
      <c r="B3" s="0" t="n">
        <v>9</v>
      </c>
      <c r="C3" s="0" t="n">
        <f aca="false">LOG(B3+0.1)</f>
        <v>0.959041392321094</v>
      </c>
    </row>
    <row r="4" customFormat="false" ht="14.5" hidden="false" customHeight="false" outlineLevel="0" collapsed="false">
      <c r="A4" s="0" t="s">
        <v>34</v>
      </c>
      <c r="B4" s="0" t="n">
        <v>26</v>
      </c>
      <c r="C4" s="0" t="n">
        <f aca="false">LOG(B4+0.1)</f>
        <v>1.41664050733828</v>
      </c>
    </row>
    <row r="5" customFormat="false" ht="14.5" hidden="false" customHeight="false" outlineLevel="0" collapsed="false">
      <c r="A5" s="0" t="s">
        <v>35</v>
      </c>
      <c r="B5" s="0" t="n">
        <v>6</v>
      </c>
      <c r="C5" s="0" t="n">
        <f aca="false">LOG(B5+0.1)</f>
        <v>0.785329835010767</v>
      </c>
    </row>
    <row r="6" customFormat="false" ht="14.5" hidden="false" customHeight="false" outlineLevel="0" collapsed="false">
      <c r="A6" s="0" t="s">
        <v>36</v>
      </c>
      <c r="B6" s="0" t="n">
        <v>0</v>
      </c>
      <c r="C6" s="0" t="n">
        <f aca="false">LOG(B6+0.1)</f>
        <v>-1</v>
      </c>
    </row>
    <row r="7" customFormat="false" ht="14.5" hidden="false" customHeight="false" outlineLevel="0" collapsed="false">
      <c r="A7" s="0" t="s">
        <v>37</v>
      </c>
      <c r="B7" s="0" t="n">
        <v>1</v>
      </c>
      <c r="C7" s="0" t="n">
        <f aca="false">LOG(B7+0.1)</f>
        <v>0.0413926851582251</v>
      </c>
    </row>
    <row r="8" customFormat="false" ht="14.5" hidden="false" customHeight="false" outlineLevel="0" collapsed="false">
      <c r="A8" s="0" t="s">
        <v>39</v>
      </c>
      <c r="B8" s="0" t="n">
        <v>2</v>
      </c>
      <c r="C8" s="0" t="n">
        <f aca="false">LOG(B8+0.1)</f>
        <v>0.322219294733919</v>
      </c>
    </row>
    <row r="9" customFormat="false" ht="14.5" hidden="false" customHeight="false" outlineLevel="0" collapsed="false">
      <c r="A9" s="0" t="s">
        <v>40</v>
      </c>
      <c r="B9" s="0" t="n">
        <v>0</v>
      </c>
      <c r="C9" s="0" t="n">
        <f aca="false">LOG(B9+0.1)</f>
        <v>-1</v>
      </c>
    </row>
    <row r="10" customFormat="false" ht="14.5" hidden="false" customHeight="false" outlineLevel="0" collapsed="false">
      <c r="A10" s="0" t="s">
        <v>41</v>
      </c>
      <c r="B10" s="0" t="n">
        <v>0</v>
      </c>
      <c r="C10" s="0" t="n">
        <f aca="false">LOG(B10+0.1)</f>
        <v>-1</v>
      </c>
    </row>
    <row r="11" customFormat="false" ht="14.5" hidden="false" customHeight="false" outlineLevel="0" collapsed="false">
      <c r="A11" s="0" t="s">
        <v>42</v>
      </c>
      <c r="B11" s="0" t="n">
        <v>0</v>
      </c>
      <c r="C11" s="0" t="n">
        <f aca="false">LOG(B11+0.1)</f>
        <v>-1</v>
      </c>
    </row>
    <row r="12" customFormat="false" ht="14.5" hidden="false" customHeight="false" outlineLevel="0" collapsed="false">
      <c r="A12" s="0" t="s">
        <v>43</v>
      </c>
      <c r="B12" s="0" t="n">
        <v>0</v>
      </c>
      <c r="C12" s="0" t="n">
        <f aca="false">LOG(B12+0.1)</f>
        <v>-1</v>
      </c>
    </row>
    <row r="13" customFormat="false" ht="14.5" hidden="false" customHeight="false" outlineLevel="0" collapsed="false">
      <c r="A13" s="0" t="s">
        <v>44</v>
      </c>
      <c r="B13" s="0" t="n">
        <v>0</v>
      </c>
      <c r="C13" s="0" t="n">
        <f aca="false">LOG(B13+0.1)</f>
        <v>-1</v>
      </c>
    </row>
    <row r="14" customFormat="false" ht="14.5" hidden="false" customHeight="false" outlineLevel="0" collapsed="false">
      <c r="A14" s="0" t="s">
        <v>45</v>
      </c>
      <c r="B14" s="0" t="n">
        <v>0</v>
      </c>
      <c r="C14" s="0" t="n">
        <f aca="false">LOG(B14+0.1)</f>
        <v>-1</v>
      </c>
    </row>
    <row r="15" customFormat="false" ht="14.5" hidden="false" customHeight="false" outlineLevel="0" collapsed="false">
      <c r="A15" s="0" t="s">
        <v>46</v>
      </c>
      <c r="B15" s="0" t="n">
        <v>4</v>
      </c>
      <c r="C15" s="0" t="n">
        <f aca="false">LOG(B15+0.1)</f>
        <v>0.612783856719735</v>
      </c>
    </row>
    <row r="16" customFormat="false" ht="14.5" hidden="false" customHeight="false" outlineLevel="0" collapsed="false">
      <c r="A16" s="0" t="s">
        <v>47</v>
      </c>
      <c r="B16" s="0" t="n">
        <v>9</v>
      </c>
      <c r="C16" s="0" t="n">
        <f aca="false">LOG(B16+0.1)</f>
        <v>0.959041392321094</v>
      </c>
    </row>
    <row r="17" customFormat="false" ht="14.5" hidden="false" customHeight="false" outlineLevel="0" collapsed="false">
      <c r="A17" s="0" t="s">
        <v>48</v>
      </c>
      <c r="B17" s="0" t="n">
        <v>10</v>
      </c>
      <c r="C17" s="0" t="n">
        <f aca="false">LOG(B17+0.1)</f>
        <v>1.00432137378264</v>
      </c>
    </row>
    <row r="18" customFormat="false" ht="14.5" hidden="false" customHeight="false" outlineLevel="0" collapsed="false">
      <c r="A18" s="0" t="s">
        <v>49</v>
      </c>
      <c r="B18" s="0" t="n">
        <v>0</v>
      </c>
      <c r="C18" s="0" t="n">
        <f aca="false">LOG(B18+0.1)</f>
        <v>-1</v>
      </c>
    </row>
    <row r="19" customFormat="false" ht="14.5" hidden="false" customHeight="false" outlineLevel="0" collapsed="false">
      <c r="A19" s="0" t="s">
        <v>14</v>
      </c>
      <c r="B19" s="0" t="n">
        <v>0</v>
      </c>
      <c r="C19" s="0" t="n">
        <f aca="false">LOG(B19+0.1)</f>
        <v>-1</v>
      </c>
    </row>
    <row r="20" customFormat="false" ht="14.5" hidden="false" customHeight="false" outlineLevel="0" collapsed="false">
      <c r="A20" s="0" t="s">
        <v>50</v>
      </c>
      <c r="B20" s="0" t="n">
        <v>0</v>
      </c>
      <c r="C20" s="0" t="n">
        <f aca="false">LOG(B20+0.1)</f>
        <v>-1</v>
      </c>
    </row>
    <row r="21" customFormat="false" ht="14.5" hidden="false" customHeight="false" outlineLevel="0" collapsed="false">
      <c r="A21" s="0" t="s">
        <v>51</v>
      </c>
      <c r="B21" s="0" t="n">
        <v>9</v>
      </c>
      <c r="C21" s="0" t="n">
        <f aca="false">LOG(B21+0.1)</f>
        <v>0.959041392321094</v>
      </c>
    </row>
    <row r="22" customFormat="false" ht="14.5" hidden="false" customHeight="false" outlineLevel="0" collapsed="false">
      <c r="A22" s="0" t="s">
        <v>52</v>
      </c>
      <c r="B22" s="0" t="n">
        <v>13</v>
      </c>
      <c r="C22" s="0" t="n">
        <f aca="false">LOG(B22+0.1)</f>
        <v>1.11727129565576</v>
      </c>
    </row>
    <row r="23" customFormat="false" ht="14.5" hidden="false" customHeight="false" outlineLevel="0" collapsed="false">
      <c r="A23" s="0" t="s">
        <v>53</v>
      </c>
      <c r="B23" s="0" t="n">
        <v>5</v>
      </c>
      <c r="C23" s="0" t="n">
        <f aca="false">LOG(B23+0.1)</f>
        <v>0.707570176097936</v>
      </c>
    </row>
    <row r="24" customFormat="false" ht="14.5" hidden="false" customHeight="false" outlineLevel="0" collapsed="false">
      <c r="A24" s="0" t="s">
        <v>54</v>
      </c>
      <c r="B24" s="0" t="n">
        <v>7</v>
      </c>
      <c r="C24" s="0" t="n">
        <f aca="false">LOG(B24+0.1)</f>
        <v>0.851258348719075</v>
      </c>
    </row>
    <row r="25" customFormat="false" ht="14.5" hidden="false" customHeight="false" outlineLevel="0" collapsed="false">
      <c r="A25" s="0" t="s">
        <v>3</v>
      </c>
      <c r="B25" s="0" t="n">
        <v>2</v>
      </c>
      <c r="C25" s="0" t="n">
        <f aca="false">LOG(B25+0.1)</f>
        <v>0.322219294733919</v>
      </c>
    </row>
    <row r="26" customFormat="false" ht="14.5" hidden="false" customHeight="false" outlineLevel="0" collapsed="false">
      <c r="A26" s="0" t="s">
        <v>55</v>
      </c>
      <c r="B26" s="0" t="n">
        <v>0</v>
      </c>
      <c r="C26" s="0" t="n">
        <f aca="false">LOG(B26+0.1)</f>
        <v>-1</v>
      </c>
    </row>
    <row r="27" customFormat="false" ht="14.5" hidden="false" customHeight="false" outlineLevel="0" collapsed="false">
      <c r="A27" s="0" t="s">
        <v>56</v>
      </c>
      <c r="B27" s="0" t="e">
        <f aca="false">#N/A</f>
        <v>#N/A</v>
      </c>
      <c r="C27" s="0" t="e">
        <f aca="false">LOG(B27+0.1)</f>
        <v>#N/A</v>
      </c>
    </row>
    <row r="28" customFormat="false" ht="14.5" hidden="false" customHeight="false" outlineLevel="0" collapsed="false">
      <c r="A28" s="0" t="s">
        <v>57</v>
      </c>
      <c r="B28" s="0" t="n">
        <v>8</v>
      </c>
      <c r="C28" s="0" t="n">
        <f aca="false">LOG(B28+0.1)</f>
        <v>0.90848501887865</v>
      </c>
    </row>
    <row r="29" customFormat="false" ht="14.5" hidden="false" customHeight="false" outlineLevel="0" collapsed="false">
      <c r="A29" s="0" t="s">
        <v>58</v>
      </c>
      <c r="B29" s="0" t="e">
        <f aca="false">#N/A</f>
        <v>#N/A</v>
      </c>
      <c r="C29" s="0" t="e">
        <f aca="false">LOG(B29+0.1)</f>
        <v>#N/A</v>
      </c>
    </row>
    <row r="30" customFormat="false" ht="14.5" hidden="false" customHeight="false" outlineLevel="0" collapsed="false">
      <c r="A30" s="0" t="s">
        <v>1019</v>
      </c>
      <c r="B30" s="0" t="e">
        <f aca="false">#N/A</f>
        <v>#N/A</v>
      </c>
      <c r="C30" s="0" t="e">
        <f aca="false">LOG(B30+0.1)</f>
        <v>#N/A</v>
      </c>
    </row>
    <row r="31" customFormat="false" ht="14.5" hidden="false" customHeight="false" outlineLevel="0" collapsed="false">
      <c r="A31" s="0" t="s">
        <v>59</v>
      </c>
      <c r="B31" s="0" t="n">
        <v>7</v>
      </c>
      <c r="C31" s="0" t="n">
        <f aca="false">LOG(B31+0.1)</f>
        <v>0.851258348719075</v>
      </c>
    </row>
    <row r="32" customFormat="false" ht="14.5" hidden="false" customHeight="false" outlineLevel="0" collapsed="false">
      <c r="A32" s="0" t="s">
        <v>60</v>
      </c>
      <c r="B32" s="0" t="n">
        <v>0</v>
      </c>
      <c r="C32" s="0" t="n">
        <f aca="false">LOG(B32+0.1)</f>
        <v>-1</v>
      </c>
    </row>
    <row r="33" customFormat="false" ht="14.5" hidden="false" customHeight="false" outlineLevel="0" collapsed="false">
      <c r="A33" s="0" t="s">
        <v>61</v>
      </c>
      <c r="B33" s="0" t="n">
        <v>1</v>
      </c>
      <c r="C33" s="0" t="n">
        <f aca="false">LOG(B33+0.1)</f>
        <v>0.0413926851582251</v>
      </c>
    </row>
    <row r="34" customFormat="false" ht="14.5" hidden="false" customHeight="false" outlineLevel="0" collapsed="false">
      <c r="A34" s="0" t="s">
        <v>62</v>
      </c>
      <c r="B34" s="0" t="n">
        <v>0</v>
      </c>
      <c r="C34" s="0" t="n">
        <f aca="false">LOG(B34+0.1)</f>
        <v>-1</v>
      </c>
    </row>
    <row r="35" customFormat="false" ht="14.5" hidden="false" customHeight="false" outlineLevel="0" collapsed="false">
      <c r="A35" s="0" t="s">
        <v>63</v>
      </c>
      <c r="B35" s="0" t="n">
        <v>15</v>
      </c>
      <c r="C35" s="0" t="n">
        <f aca="false">LOG(B35+0.1)</f>
        <v>1.17897694729317</v>
      </c>
    </row>
    <row r="36" customFormat="false" ht="14.5" hidden="false" customHeight="false" outlineLevel="0" collapsed="false">
      <c r="A36" s="0" t="s">
        <v>64</v>
      </c>
      <c r="B36" s="0" t="n">
        <v>0</v>
      </c>
      <c r="C36" s="0" t="n">
        <f aca="false">LOG(B36+0.1)</f>
        <v>-1</v>
      </c>
    </row>
    <row r="37" customFormat="false" ht="14.5" hidden="false" customHeight="false" outlineLevel="0" collapsed="false">
      <c r="A37" s="0" t="s">
        <v>65</v>
      </c>
      <c r="B37" s="0" t="n">
        <v>0</v>
      </c>
      <c r="C37" s="0" t="n">
        <f aca="false">LOG(B37+0.1)</f>
        <v>-1</v>
      </c>
    </row>
    <row r="38" customFormat="false" ht="14.5" hidden="false" customHeight="false" outlineLevel="0" collapsed="false">
      <c r="A38" s="0" t="s">
        <v>66</v>
      </c>
      <c r="B38" s="0" t="n">
        <v>0</v>
      </c>
      <c r="C38" s="0" t="n">
        <f aca="false">LOG(B38+0.1)</f>
        <v>-1</v>
      </c>
    </row>
    <row r="39" customFormat="false" ht="14.5" hidden="false" customHeight="false" outlineLevel="0" collapsed="false">
      <c r="A39" s="0" t="s">
        <v>67</v>
      </c>
      <c r="B39" s="0" t="n">
        <v>1</v>
      </c>
      <c r="C39" s="0" t="n">
        <f aca="false">LOG(B39+0.1)</f>
        <v>0.0413926851582251</v>
      </c>
    </row>
    <row r="40" customFormat="false" ht="14.5" hidden="false" customHeight="false" outlineLevel="0" collapsed="false">
      <c r="A40" s="0" t="s">
        <v>68</v>
      </c>
      <c r="B40" s="0" t="n">
        <v>0</v>
      </c>
      <c r="C40" s="0" t="n">
        <f aca="false">LOG(B40+0.1)</f>
        <v>-1</v>
      </c>
    </row>
    <row r="41" customFormat="false" ht="14.5" hidden="false" customHeight="false" outlineLevel="0" collapsed="false">
      <c r="A41" s="0" t="s">
        <v>258</v>
      </c>
      <c r="B41" s="0" t="n">
        <v>0</v>
      </c>
      <c r="C41" s="0" t="n">
        <f aca="false">LOG(B41+0.1)</f>
        <v>-1</v>
      </c>
    </row>
    <row r="42" customFormat="false" ht="14.5" hidden="false" customHeight="false" outlineLevel="0" collapsed="false">
      <c r="A42" s="0" t="s">
        <v>69</v>
      </c>
      <c r="B42" s="0" t="n">
        <v>0</v>
      </c>
      <c r="C42" s="0" t="n">
        <f aca="false">LOG(B42+0.1)</f>
        <v>-1</v>
      </c>
    </row>
    <row r="43" customFormat="false" ht="14.5" hidden="false" customHeight="false" outlineLevel="0" collapsed="false">
      <c r="A43" s="0" t="s">
        <v>70</v>
      </c>
      <c r="B43" s="0" t="e">
        <f aca="false">#N/A</f>
        <v>#N/A</v>
      </c>
      <c r="C43" s="0" t="e">
        <f aca="false">LOG(B43+0.1)</f>
        <v>#N/A</v>
      </c>
    </row>
    <row r="44" customFormat="false" ht="14.5" hidden="false" customHeight="false" outlineLevel="0" collapsed="false">
      <c r="A44" s="0" t="s">
        <v>71</v>
      </c>
      <c r="B44" s="0" t="n">
        <v>0</v>
      </c>
      <c r="C44" s="0" t="n">
        <f aca="false">LOG(B44+0.1)</f>
        <v>-1</v>
      </c>
    </row>
    <row r="45" customFormat="false" ht="14.5" hidden="false" customHeight="false" outlineLevel="0" collapsed="false">
      <c r="A45" s="0" t="s">
        <v>72</v>
      </c>
      <c r="B45" s="0" t="n">
        <v>0</v>
      </c>
      <c r="C45" s="0" t="n">
        <f aca="false">LOG(B45+0.1)</f>
        <v>-1</v>
      </c>
    </row>
    <row r="46" customFormat="false" ht="14.5" hidden="false" customHeight="false" outlineLevel="0" collapsed="false">
      <c r="A46" s="0" t="s">
        <v>73</v>
      </c>
      <c r="B46" s="0" t="n">
        <v>0</v>
      </c>
      <c r="C46" s="0" t="n">
        <f aca="false">LOG(B46+0.1)</f>
        <v>-1</v>
      </c>
    </row>
    <row r="47" customFormat="false" ht="14.5" hidden="false" customHeight="false" outlineLevel="0" collapsed="false">
      <c r="A47" s="0" t="s">
        <v>74</v>
      </c>
      <c r="B47" s="0" t="n">
        <v>0</v>
      </c>
      <c r="C47" s="0" t="n">
        <f aca="false">LOG(B47+0.1)</f>
        <v>-1</v>
      </c>
    </row>
    <row r="48" customFormat="false" ht="14.5" hidden="false" customHeight="false" outlineLevel="0" collapsed="false">
      <c r="A48" s="0" t="s">
        <v>75</v>
      </c>
      <c r="B48" s="0" t="n">
        <v>0</v>
      </c>
      <c r="C48" s="0" t="n">
        <f aca="false">LOG(B48+0.1)</f>
        <v>-1</v>
      </c>
    </row>
    <row r="49" customFormat="false" ht="14.5" hidden="false" customHeight="false" outlineLevel="0" collapsed="false">
      <c r="A49" s="0" t="s">
        <v>76</v>
      </c>
      <c r="B49" s="0" t="n">
        <v>0</v>
      </c>
      <c r="C49" s="0" t="n">
        <f aca="false">LOG(B49+0.1)</f>
        <v>-1</v>
      </c>
    </row>
    <row r="50" customFormat="false" ht="14.5" hidden="false" customHeight="false" outlineLevel="0" collapsed="false">
      <c r="A50" s="0" t="s">
        <v>77</v>
      </c>
      <c r="B50" s="0" t="n">
        <v>0</v>
      </c>
      <c r="C50" s="0" t="n">
        <f aca="false">LOG(B50+0.1)</f>
        <v>-1</v>
      </c>
    </row>
    <row r="51" customFormat="false" ht="14.5" hidden="false" customHeight="false" outlineLevel="0" collapsed="false">
      <c r="A51" s="0" t="s">
        <v>78</v>
      </c>
      <c r="B51" s="0" t="n">
        <v>0</v>
      </c>
      <c r="C51" s="0" t="n">
        <f aca="false">LOG(B51+0.1)</f>
        <v>-1</v>
      </c>
    </row>
    <row r="52" customFormat="false" ht="14.5" hidden="false" customHeight="false" outlineLevel="0" collapsed="false">
      <c r="A52" s="0" t="s">
        <v>79</v>
      </c>
      <c r="B52" s="0" t="n">
        <v>3</v>
      </c>
      <c r="C52" s="0" t="n">
        <f aca="false">LOG(B52+0.1)</f>
        <v>0.491361693834273</v>
      </c>
    </row>
    <row r="53" customFormat="false" ht="14.5" hidden="false" customHeight="false" outlineLevel="0" collapsed="false">
      <c r="A53" s="0" t="s">
        <v>80</v>
      </c>
      <c r="B53" s="0" t="n">
        <v>4</v>
      </c>
      <c r="C53" s="0" t="n">
        <f aca="false">LOG(B53+0.1)</f>
        <v>0.612783856719735</v>
      </c>
    </row>
    <row r="54" customFormat="false" ht="14.5" hidden="false" customHeight="false" outlineLevel="0" collapsed="false">
      <c r="A54" s="0" t="s">
        <v>81</v>
      </c>
      <c r="B54" s="0" t="n">
        <v>0</v>
      </c>
      <c r="C54" s="0" t="n">
        <f aca="false">LOG(B54+0.1)</f>
        <v>-1</v>
      </c>
    </row>
    <row r="55" customFormat="false" ht="14.5" hidden="false" customHeight="false" outlineLevel="0" collapsed="false">
      <c r="A55" s="0" t="s">
        <v>82</v>
      </c>
      <c r="B55" s="0" t="n">
        <v>0</v>
      </c>
      <c r="C55" s="0" t="n">
        <f aca="false">LOG(B55+0.1)</f>
        <v>-1</v>
      </c>
    </row>
    <row r="56" customFormat="false" ht="14.5" hidden="false" customHeight="false" outlineLevel="0" collapsed="false">
      <c r="A56" s="0" t="s">
        <v>83</v>
      </c>
      <c r="B56" s="0" t="n">
        <v>0</v>
      </c>
      <c r="C56" s="0" t="n">
        <f aca="false">LOG(B56+0.1)</f>
        <v>-1</v>
      </c>
    </row>
    <row r="57" customFormat="false" ht="14.5" hidden="false" customHeight="false" outlineLevel="0" collapsed="false">
      <c r="A57" s="0" t="s">
        <v>84</v>
      </c>
      <c r="B57" s="0" t="n">
        <v>1</v>
      </c>
      <c r="C57" s="0" t="n">
        <f aca="false">LOG(B57+0.1)</f>
        <v>0.0413926851582251</v>
      </c>
    </row>
    <row r="58" customFormat="false" ht="14.5" hidden="false" customHeight="false" outlineLevel="0" collapsed="false">
      <c r="A58" s="0" t="s">
        <v>85</v>
      </c>
      <c r="B58" s="0" t="n">
        <v>1</v>
      </c>
      <c r="C58" s="0" t="n">
        <f aca="false">LOG(B58+0.1)</f>
        <v>0.0413926851582251</v>
      </c>
    </row>
    <row r="59" customFormat="false" ht="14.5" hidden="false" customHeight="false" outlineLevel="0" collapsed="false">
      <c r="A59" s="0" t="s">
        <v>86</v>
      </c>
      <c r="B59" s="0" t="n">
        <v>2</v>
      </c>
      <c r="C59" s="0" t="n">
        <f aca="false">LOG(B59+0.1)</f>
        <v>0.322219294733919</v>
      </c>
    </row>
    <row r="60" customFormat="false" ht="14.5" hidden="false" customHeight="false" outlineLevel="0" collapsed="false">
      <c r="A60" s="0" t="s">
        <v>89</v>
      </c>
      <c r="B60" s="0" t="n">
        <v>2</v>
      </c>
      <c r="C60" s="0" t="n">
        <f aca="false">LOG(B60+0.1)</f>
        <v>0.322219294733919</v>
      </c>
    </row>
    <row r="61" customFormat="false" ht="14.5" hidden="false" customHeight="false" outlineLevel="0" collapsed="false">
      <c r="A61" s="0" t="s">
        <v>90</v>
      </c>
      <c r="B61" s="0" t="n">
        <v>0</v>
      </c>
      <c r="C61" s="0" t="n">
        <f aca="false">LOG(B61+0.1)</f>
        <v>-1</v>
      </c>
    </row>
    <row r="62" customFormat="false" ht="14.5" hidden="false" customHeight="false" outlineLevel="0" collapsed="false">
      <c r="A62" s="0" t="s">
        <v>91</v>
      </c>
      <c r="B62" s="0" t="n">
        <v>0</v>
      </c>
      <c r="C62" s="0" t="n">
        <f aca="false">LOG(B62+0.1)</f>
        <v>-1</v>
      </c>
    </row>
    <row r="63" customFormat="false" ht="14.5" hidden="false" customHeight="false" outlineLevel="0" collapsed="false">
      <c r="A63" s="0" t="s">
        <v>92</v>
      </c>
      <c r="B63" s="0" t="n">
        <v>0</v>
      </c>
      <c r="C63" s="0" t="n">
        <f aca="false">LOG(B63+0.1)</f>
        <v>-1</v>
      </c>
    </row>
    <row r="64" customFormat="false" ht="14.5" hidden="false" customHeight="false" outlineLevel="0" collapsed="false">
      <c r="A64" s="0" t="s">
        <v>93</v>
      </c>
      <c r="B64" s="0" t="n">
        <v>0</v>
      </c>
      <c r="C64" s="0" t="n">
        <f aca="false">LOG(B64+0.1)</f>
        <v>-1</v>
      </c>
    </row>
    <row r="65" customFormat="false" ht="14.5" hidden="false" customHeight="false" outlineLevel="0" collapsed="false">
      <c r="A65" s="0" t="s">
        <v>94</v>
      </c>
      <c r="B65" s="0" t="n">
        <v>2</v>
      </c>
      <c r="C65" s="0" t="n">
        <f aca="false">LOG(B65+0.1)</f>
        <v>0.322219294733919</v>
      </c>
    </row>
    <row r="66" customFormat="false" ht="14.5" hidden="false" customHeight="false" outlineLevel="0" collapsed="false">
      <c r="A66" s="0" t="s">
        <v>95</v>
      </c>
      <c r="B66" s="0" t="n">
        <v>0</v>
      </c>
      <c r="C66" s="0" t="n">
        <f aca="false">LOG(B66+0.1)</f>
        <v>-1</v>
      </c>
    </row>
    <row r="67" customFormat="false" ht="14.5" hidden="false" customHeight="false" outlineLevel="0" collapsed="false">
      <c r="A67" s="0" t="s">
        <v>96</v>
      </c>
      <c r="B67" s="0" t="n">
        <v>0</v>
      </c>
      <c r="C67" s="0" t="n">
        <f aca="false">LOG(B67+0.1)</f>
        <v>-1</v>
      </c>
    </row>
    <row r="68" customFormat="false" ht="14.5" hidden="false" customHeight="false" outlineLevel="0" collapsed="false">
      <c r="A68" s="0" t="s">
        <v>97</v>
      </c>
      <c r="B68" s="0" t="n">
        <v>10</v>
      </c>
      <c r="C68" s="0" t="n">
        <f aca="false">LOG(B68+0.1)</f>
        <v>1.00432137378264</v>
      </c>
    </row>
    <row r="69" customFormat="false" ht="14.5" hidden="false" customHeight="false" outlineLevel="0" collapsed="false">
      <c r="A69" s="0" t="s">
        <v>98</v>
      </c>
      <c r="B69" s="0" t="n">
        <v>20</v>
      </c>
      <c r="C69" s="0" t="n">
        <f aca="false">LOG(B69+0.1)</f>
        <v>1.30319605742049</v>
      </c>
    </row>
    <row r="70" customFormat="false" ht="14.5" hidden="false" customHeight="false" outlineLevel="0" collapsed="false">
      <c r="A70" s="0" t="s">
        <v>100</v>
      </c>
      <c r="B70" s="0" t="n">
        <v>0</v>
      </c>
      <c r="C70" s="0" t="n">
        <f aca="false">LOG(B70+0.1)</f>
        <v>-1</v>
      </c>
    </row>
    <row r="71" customFormat="false" ht="14.5" hidden="false" customHeight="false" outlineLevel="0" collapsed="false">
      <c r="A71" s="0" t="s">
        <v>101</v>
      </c>
      <c r="B71" s="0" t="n">
        <v>1</v>
      </c>
      <c r="C71" s="0" t="n">
        <f aca="false">LOG(B71+0.1)</f>
        <v>0.0413926851582251</v>
      </c>
    </row>
    <row r="72" customFormat="false" ht="14.5" hidden="false" customHeight="false" outlineLevel="0" collapsed="false">
      <c r="A72" s="0" t="s">
        <v>102</v>
      </c>
      <c r="B72" s="0" t="n">
        <v>0</v>
      </c>
      <c r="C72" s="0" t="n">
        <f aca="false">LOG(B72+0.1)</f>
        <v>-1</v>
      </c>
    </row>
    <row r="73" customFormat="false" ht="14.5" hidden="false" customHeight="false" outlineLevel="0" collapsed="false">
      <c r="A73" s="0" t="s">
        <v>103</v>
      </c>
      <c r="B73" s="0" t="n">
        <v>1</v>
      </c>
      <c r="C73" s="0" t="n">
        <f aca="false">LOG(B73+0.1)</f>
        <v>0.0413926851582251</v>
      </c>
    </row>
    <row r="74" customFormat="false" ht="14.5" hidden="false" customHeight="false" outlineLevel="0" collapsed="false">
      <c r="A74" s="0" t="s">
        <v>104</v>
      </c>
      <c r="B74" s="0" t="n">
        <v>15</v>
      </c>
      <c r="C74" s="0" t="n">
        <f aca="false">LOG(B74+0.1)</f>
        <v>1.17897694729317</v>
      </c>
    </row>
    <row r="75" customFormat="false" ht="14.5" hidden="false" customHeight="false" outlineLevel="0" collapsed="false">
      <c r="A75" s="0" t="s">
        <v>105</v>
      </c>
      <c r="B75" s="0" t="n">
        <v>0</v>
      </c>
      <c r="C75" s="0" t="n">
        <f aca="false">LOG(B75+0.1)</f>
        <v>-1</v>
      </c>
    </row>
    <row r="76" customFormat="false" ht="14.5" hidden="false" customHeight="false" outlineLevel="0" collapsed="false">
      <c r="A76" s="0" t="s">
        <v>106</v>
      </c>
      <c r="B76" s="0" t="n">
        <v>0</v>
      </c>
      <c r="C76" s="0" t="n">
        <f aca="false">LOG(B76+0.1)</f>
        <v>-1</v>
      </c>
    </row>
    <row r="77" customFormat="false" ht="14.5" hidden="false" customHeight="false" outlineLevel="0" collapsed="false">
      <c r="A77" s="0" t="s">
        <v>107</v>
      </c>
      <c r="B77" s="0" t="e">
        <f aca="false">#N/A</f>
        <v>#N/A</v>
      </c>
      <c r="C77" s="0" t="e">
        <f aca="false">LOG(B77+0.1)</f>
        <v>#N/A</v>
      </c>
    </row>
    <row r="78" customFormat="false" ht="14.5" hidden="false" customHeight="false" outlineLevel="0" collapsed="false">
      <c r="A78" s="0" t="s">
        <v>108</v>
      </c>
      <c r="B78" s="0" t="n">
        <v>0</v>
      </c>
      <c r="C78" s="0" t="n">
        <f aca="false">LOG(B78+0.1)</f>
        <v>-1</v>
      </c>
    </row>
    <row r="79" customFormat="false" ht="14.5" hidden="false" customHeight="false" outlineLevel="0" collapsed="false">
      <c r="A79" s="0" t="s">
        <v>109</v>
      </c>
      <c r="B79" s="0" t="n">
        <v>0</v>
      </c>
      <c r="C79" s="0" t="n">
        <f aca="false">LOG(B79+0.1)</f>
        <v>-1</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79"/>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30" activeCellId="0" sqref="A30"/>
    </sheetView>
  </sheetViews>
  <sheetFormatPr defaultColWidth="8.8359375" defaultRowHeight="14.5" zeroHeight="false" outlineLevelRow="0" outlineLevelCol="0"/>
  <cols>
    <col collapsed="false" customWidth="true" hidden="false" outlineLevel="0" max="2" min="2" style="0" width="15.83"/>
  </cols>
  <sheetData>
    <row r="1" customFormat="false" ht="14.5" hidden="false" customHeight="false" outlineLevel="0" collapsed="false">
      <c r="A1" s="0" t="s">
        <v>7</v>
      </c>
      <c r="B1" s="0" t="s">
        <v>1028</v>
      </c>
      <c r="C1" s="0" t="s">
        <v>1029</v>
      </c>
      <c r="D1" s="0" t="s">
        <v>1030</v>
      </c>
      <c r="F1" s="0" t="s">
        <v>1028</v>
      </c>
      <c r="G1" s="0" t="s">
        <v>1029</v>
      </c>
      <c r="H1" s="0" t="s">
        <v>1030</v>
      </c>
    </row>
    <row r="2" customFormat="false" ht="14.5" hidden="false" customHeight="false" outlineLevel="0" collapsed="false">
      <c r="A2" s="0" t="s">
        <v>32</v>
      </c>
      <c r="B2" s="0" t="n">
        <v>0.000853</v>
      </c>
      <c r="C2" s="0" t="n">
        <f aca="false">LOG(B2)</f>
        <v>-3.06905096883248</v>
      </c>
      <c r="D2" s="0" t="n">
        <f aca="false">SQRT(B2)</f>
        <v>0.0292061637330205</v>
      </c>
      <c r="E2" s="0" t="s">
        <v>213</v>
      </c>
      <c r="F2" s="0" t="n">
        <f aca="false" t="array" ref="F2:F2">SKEW(IFERROR(B2:B79,""))</f>
        <v>1.98773747965161</v>
      </c>
      <c r="G2" s="0" t="n">
        <f aca="false" t="array" ref="G2:G2">SKEW(IFERROR(C2:C79,""))</f>
        <v>-0.734692304590666</v>
      </c>
      <c r="H2" s="0" t="n">
        <f aca="false" t="array" ref="H2:H2">SKEW(IFERROR(D2:D79,""))</f>
        <v>1.03893280303301</v>
      </c>
    </row>
    <row r="3" customFormat="false" ht="14.5" hidden="false" customHeight="false" outlineLevel="0" collapsed="false">
      <c r="A3" s="0" t="s">
        <v>33</v>
      </c>
      <c r="B3" s="0" t="n">
        <v>0.00051</v>
      </c>
      <c r="C3" s="0" t="n">
        <f aca="false">LOG(B3)</f>
        <v>-3.29242982390206</v>
      </c>
      <c r="D3" s="0" t="n">
        <f aca="false">SQRT(B3)</f>
        <v>0.0225831795812724</v>
      </c>
      <c r="J3" s="93" t="s">
        <v>1027</v>
      </c>
    </row>
    <row r="4" customFormat="false" ht="14.5" hidden="false" customHeight="false" outlineLevel="0" collapsed="false">
      <c r="A4" s="0" t="s">
        <v>34</v>
      </c>
      <c r="B4" s="0" t="n">
        <v>0.981669</v>
      </c>
      <c r="C4" s="0" t="n">
        <f aca="false">LOG(B4)</f>
        <v>-0.0080349233188644</v>
      </c>
      <c r="D4" s="0" t="n">
        <f aca="false">SQRT(B4)</f>
        <v>0.990792107356533</v>
      </c>
    </row>
    <row r="5" customFormat="false" ht="14.5" hidden="false" customHeight="false" outlineLevel="0" collapsed="false">
      <c r="A5" s="0" t="s">
        <v>35</v>
      </c>
      <c r="B5" s="0" t="n">
        <v>0.176809</v>
      </c>
      <c r="C5" s="0" t="n">
        <f aca="false">LOG(B5)</f>
        <v>-0.752495632134848</v>
      </c>
      <c r="D5" s="0" t="n">
        <f aca="false">SQRT(B5)</f>
        <v>0.420486622854996</v>
      </c>
    </row>
    <row r="6" customFormat="false" ht="14.5" hidden="false" customHeight="false" outlineLevel="0" collapsed="false">
      <c r="A6" s="0" t="s">
        <v>36</v>
      </c>
      <c r="B6" s="0" t="n">
        <v>2.2E-005</v>
      </c>
      <c r="C6" s="0" t="n">
        <f aca="false">LOG(B6)</f>
        <v>-4.65757731917779</v>
      </c>
      <c r="D6" s="0" t="n">
        <f aca="false">SQRT(B6)</f>
        <v>0.00469041575982343</v>
      </c>
    </row>
    <row r="7" customFormat="false" ht="14.5" hidden="false" customHeight="false" outlineLevel="0" collapsed="false">
      <c r="A7" s="0" t="s">
        <v>37</v>
      </c>
      <c r="B7" s="0" t="n">
        <v>0.848733</v>
      </c>
      <c r="C7" s="0" t="n">
        <f aca="false">LOG(B7)</f>
        <v>-0.0712289114803753</v>
      </c>
      <c r="D7" s="0" t="n">
        <f aca="false">SQRT(B7)</f>
        <v>0.921267062257193</v>
      </c>
    </row>
    <row r="8" customFormat="false" ht="14.5" hidden="false" customHeight="false" outlineLevel="0" collapsed="false">
      <c r="A8" s="0" t="s">
        <v>39</v>
      </c>
      <c r="B8" s="0" t="n">
        <v>0.009754</v>
      </c>
      <c r="C8" s="0" t="n">
        <f aca="false">LOG(B8)</f>
        <v>-2.01081724874445</v>
      </c>
      <c r="D8" s="0" t="n">
        <f aca="false">SQRT(B8)</f>
        <v>0.0987623410010111</v>
      </c>
    </row>
    <row r="9" customFormat="false" ht="14.5" hidden="false" customHeight="false" outlineLevel="0" collapsed="false">
      <c r="A9" s="0" t="s">
        <v>40</v>
      </c>
      <c r="B9" s="0" t="n">
        <v>0.004977</v>
      </c>
      <c r="C9" s="0" t="n">
        <f aca="false">LOG(B9)</f>
        <v>-2.30303235925598</v>
      </c>
      <c r="D9" s="0" t="n">
        <f aca="false">SQRT(B9)</f>
        <v>0.0705478560978291</v>
      </c>
    </row>
    <row r="10" customFormat="false" ht="14.5" hidden="false" customHeight="false" outlineLevel="0" collapsed="false">
      <c r="A10" s="0" t="s">
        <v>41</v>
      </c>
      <c r="B10" s="0" t="n">
        <v>0.001194</v>
      </c>
      <c r="C10" s="0" t="n">
        <f aca="false">LOG(B10)</f>
        <v>-2.92299567320665</v>
      </c>
      <c r="D10" s="0" t="n">
        <f aca="false">SQRT(B10)</f>
        <v>0.034554305086342</v>
      </c>
    </row>
    <row r="11" customFormat="false" ht="14.5" hidden="false" customHeight="false" outlineLevel="0" collapsed="false">
      <c r="A11" s="0" t="s">
        <v>42</v>
      </c>
      <c r="B11" s="0" t="n">
        <v>0.109883</v>
      </c>
      <c r="C11" s="0" t="n">
        <f aca="false">LOG(B11)</f>
        <v>-0.95906949208311</v>
      </c>
      <c r="D11" s="0" t="n">
        <f aca="false">SQRT(B11)</f>
        <v>0.331486047971857</v>
      </c>
    </row>
    <row r="12" customFormat="false" ht="14.5" hidden="false" customHeight="false" outlineLevel="0" collapsed="false">
      <c r="A12" s="0" t="s">
        <v>43</v>
      </c>
      <c r="B12" s="0" t="n">
        <v>0.008395</v>
      </c>
      <c r="C12" s="0" t="n">
        <f aca="false">LOG(B12)</f>
        <v>-2.07597929952593</v>
      </c>
      <c r="D12" s="0" t="n">
        <f aca="false">SQRT(B12)</f>
        <v>0.0916242326025163</v>
      </c>
    </row>
    <row r="13" customFormat="false" ht="14.5" hidden="false" customHeight="false" outlineLevel="0" collapsed="false">
      <c r="A13" s="0" t="s">
        <v>44</v>
      </c>
      <c r="B13" s="0" t="n">
        <v>0.001266</v>
      </c>
      <c r="C13" s="0" t="n">
        <f aca="false">LOG(B13)</f>
        <v>-2.89756629431866</v>
      </c>
      <c r="D13" s="0" t="n">
        <f aca="false">SQRT(B13)</f>
        <v>0.0355808937493144</v>
      </c>
    </row>
    <row r="14" customFormat="false" ht="14.5" hidden="false" customHeight="false" outlineLevel="0" collapsed="false">
      <c r="A14" s="0" t="s">
        <v>45</v>
      </c>
      <c r="B14" s="0" t="n">
        <v>0.003029</v>
      </c>
      <c r="C14" s="0" t="n">
        <f aca="false">LOG(B14)</f>
        <v>-2.51870072666714</v>
      </c>
      <c r="D14" s="0" t="n">
        <f aca="false">SQRT(B14)</f>
        <v>0.0550363516232681</v>
      </c>
    </row>
    <row r="15" customFormat="false" ht="14.5" hidden="false" customHeight="false" outlineLevel="0" collapsed="false">
      <c r="A15" s="0" t="s">
        <v>46</v>
      </c>
      <c r="B15" s="0" t="n">
        <v>0.956112</v>
      </c>
      <c r="C15" s="0" t="n">
        <f aca="false">LOG(B15)</f>
        <v>-0.0194912310158108</v>
      </c>
      <c r="D15" s="0" t="n">
        <f aca="false">SQRT(B15)</f>
        <v>0.977809797455517</v>
      </c>
    </row>
    <row r="16" customFormat="false" ht="14.5" hidden="false" customHeight="false" outlineLevel="0" collapsed="false">
      <c r="A16" s="0" t="s">
        <v>47</v>
      </c>
      <c r="B16" s="0" t="n">
        <v>0.205083</v>
      </c>
      <c r="C16" s="0" t="n">
        <f aca="false">LOG(B16)</f>
        <v>-0.688070338228341</v>
      </c>
      <c r="D16" s="0" t="n">
        <f aca="false">SQRT(B16)</f>
        <v>0.452860905797796</v>
      </c>
    </row>
    <row r="17" customFormat="false" ht="14.5" hidden="false" customHeight="false" outlineLevel="0" collapsed="false">
      <c r="A17" s="0" t="s">
        <v>48</v>
      </c>
      <c r="B17" s="0" t="n">
        <v>0.156117</v>
      </c>
      <c r="C17" s="0" t="n">
        <f aca="false">LOG(B17)</f>
        <v>-0.806549802868396</v>
      </c>
      <c r="D17" s="0" t="n">
        <f aca="false">SQRT(B17)</f>
        <v>0.395116438534263</v>
      </c>
    </row>
    <row r="18" customFormat="false" ht="14.5" hidden="false" customHeight="false" outlineLevel="0" collapsed="false">
      <c r="A18" s="0" t="s">
        <v>49</v>
      </c>
      <c r="B18" s="0" t="n">
        <v>0.671511</v>
      </c>
      <c r="C18" s="0" t="n">
        <f aca="false">LOG(B18)</f>
        <v>-0.172946868773117</v>
      </c>
      <c r="D18" s="0" t="n">
        <f aca="false">SQRT(B18)</f>
        <v>0.819457747537968</v>
      </c>
    </row>
    <row r="19" customFormat="false" ht="14.5" hidden="false" customHeight="false" outlineLevel="0" collapsed="false">
      <c r="A19" s="0" t="s">
        <v>14</v>
      </c>
      <c r="B19" s="0" t="n">
        <v>0.000155</v>
      </c>
      <c r="C19" s="0" t="n">
        <f aca="false">LOG(B19)</f>
        <v>-3.80966830182971</v>
      </c>
      <c r="D19" s="0" t="n">
        <f aca="false">SQRT(B19)</f>
        <v>0.0124498995979887</v>
      </c>
    </row>
    <row r="20" customFormat="false" ht="14.5" hidden="false" customHeight="false" outlineLevel="0" collapsed="false">
      <c r="A20" s="0" t="s">
        <v>50</v>
      </c>
      <c r="B20" s="0" t="n">
        <v>0.252276</v>
      </c>
      <c r="C20" s="0" t="n">
        <f aca="false">LOG(B20)</f>
        <v>-0.598124063645499</v>
      </c>
      <c r="D20" s="0" t="n">
        <f aca="false">SQRT(B20)</f>
        <v>0.502270843270839</v>
      </c>
    </row>
    <row r="21" customFormat="false" ht="14.5" hidden="false" customHeight="false" outlineLevel="0" collapsed="false">
      <c r="A21" s="0" t="s">
        <v>51</v>
      </c>
      <c r="B21" s="0" t="n">
        <v>0.159789</v>
      </c>
      <c r="C21" s="0" t="n">
        <f aca="false">LOG(B21)</f>
        <v>-0.796453121165529</v>
      </c>
      <c r="D21" s="0" t="n">
        <f aca="false">SQRT(B21)</f>
        <v>0.399736162987539</v>
      </c>
    </row>
    <row r="22" customFormat="false" ht="14.5" hidden="false" customHeight="false" outlineLevel="0" collapsed="false">
      <c r="A22" s="0" t="s">
        <v>52</v>
      </c>
      <c r="B22" s="0" t="n">
        <v>0.225748</v>
      </c>
      <c r="C22" s="0" t="n">
        <f aca="false">LOG(B22)</f>
        <v>-0.646376088601661</v>
      </c>
      <c r="D22" s="0" t="n">
        <f aca="false">SQRT(B22)</f>
        <v>0.475129456043298</v>
      </c>
    </row>
    <row r="23" customFormat="false" ht="14.5" hidden="false" customHeight="false" outlineLevel="0" collapsed="false">
      <c r="A23" s="0" t="s">
        <v>53</v>
      </c>
      <c r="B23" s="0" t="n">
        <v>0.003059</v>
      </c>
      <c r="C23" s="0" t="n">
        <f aca="false">LOG(B23)</f>
        <v>-2.51442052301532</v>
      </c>
      <c r="D23" s="0" t="n">
        <f aca="false">SQRT(B23)</f>
        <v>0.0553082272360993</v>
      </c>
    </row>
    <row r="24" customFormat="false" ht="14.5" hidden="false" customHeight="false" outlineLevel="0" collapsed="false">
      <c r="A24" s="0" t="s">
        <v>54</v>
      </c>
      <c r="B24" s="0" t="n">
        <v>0.164675</v>
      </c>
      <c r="C24" s="0" t="n">
        <f aca="false">LOG(B24)</f>
        <v>-0.783372327886448</v>
      </c>
      <c r="D24" s="0" t="n">
        <f aca="false">SQRT(B24)</f>
        <v>0.405801675698857</v>
      </c>
    </row>
    <row r="25" customFormat="false" ht="14.5" hidden="false" customHeight="false" outlineLevel="0" collapsed="false">
      <c r="A25" s="0" t="s">
        <v>3</v>
      </c>
      <c r="B25" s="0" t="n">
        <v>0.020639</v>
      </c>
      <c r="C25" s="0" t="n">
        <f aca="false">LOG(B25)</f>
        <v>-1.68531134895388</v>
      </c>
      <c r="D25" s="0" t="n">
        <f aca="false">SQRT(B25)</f>
        <v>0.143662799638598</v>
      </c>
    </row>
    <row r="26" customFormat="false" ht="14.5" hidden="false" customHeight="false" outlineLevel="0" collapsed="false">
      <c r="A26" s="0" t="s">
        <v>55</v>
      </c>
      <c r="B26" s="0" t="n">
        <v>0.02164</v>
      </c>
      <c r="C26" s="0" t="n">
        <f aca="false">LOG(B26)</f>
        <v>-1.66474274356547</v>
      </c>
      <c r="D26" s="0" t="n">
        <f aca="false">SQRT(B26)</f>
        <v>0.147105404387466</v>
      </c>
    </row>
    <row r="27" customFormat="false" ht="14.5" hidden="false" customHeight="false" outlineLevel="0" collapsed="false">
      <c r="A27" s="0" t="s">
        <v>56</v>
      </c>
      <c r="B27" s="0" t="s">
        <v>282</v>
      </c>
      <c r="C27" s="0" t="e">
        <f aca="false">LOG(B27)</f>
        <v>#VALUE!</v>
      </c>
      <c r="D27" s="0" t="e">
        <f aca="false">SQRT(B27)</f>
        <v>#VALUE!</v>
      </c>
    </row>
    <row r="28" customFormat="false" ht="14.5" hidden="false" customHeight="false" outlineLevel="0" collapsed="false">
      <c r="A28" s="0" t="s">
        <v>57</v>
      </c>
      <c r="B28" s="0" t="n">
        <v>0.493545</v>
      </c>
      <c r="C28" s="0" t="n">
        <f aca="false">LOG(B28)</f>
        <v>-0.306673243479228</v>
      </c>
      <c r="D28" s="0" t="n">
        <f aca="false">SQRT(B28)</f>
        <v>0.7025275795298</v>
      </c>
    </row>
    <row r="29" customFormat="false" ht="14.5" hidden="false" customHeight="false" outlineLevel="0" collapsed="false">
      <c r="A29" s="0" t="s">
        <v>58</v>
      </c>
      <c r="B29" s="0" t="s">
        <v>282</v>
      </c>
      <c r="C29" s="0" t="e">
        <f aca="false">LOG(B29)</f>
        <v>#VALUE!</v>
      </c>
      <c r="D29" s="0" t="e">
        <f aca="false">SQRT(B29)</f>
        <v>#VALUE!</v>
      </c>
    </row>
    <row r="30" customFormat="false" ht="14.5" hidden="false" customHeight="false" outlineLevel="0" collapsed="false">
      <c r="A30" s="0" t="s">
        <v>1019</v>
      </c>
      <c r="B30" s="0" t="s">
        <v>282</v>
      </c>
      <c r="C30" s="0" t="e">
        <f aca="false">LOG(B30)</f>
        <v>#VALUE!</v>
      </c>
      <c r="D30" s="0" t="e">
        <f aca="false">SQRT(B30)</f>
        <v>#VALUE!</v>
      </c>
    </row>
    <row r="31" customFormat="false" ht="14.5" hidden="false" customHeight="false" outlineLevel="0" collapsed="false">
      <c r="A31" s="0" t="s">
        <v>59</v>
      </c>
      <c r="B31" s="0" t="n">
        <v>0.347237</v>
      </c>
      <c r="C31" s="0" t="n">
        <f aca="false">LOG(B31)</f>
        <v>-0.4593740045794</v>
      </c>
      <c r="D31" s="0" t="n">
        <f aca="false">SQRT(B31)</f>
        <v>0.589268190215627</v>
      </c>
    </row>
    <row r="32" customFormat="false" ht="14.5" hidden="false" customHeight="false" outlineLevel="0" collapsed="false">
      <c r="A32" s="0" t="s">
        <v>60</v>
      </c>
      <c r="B32" s="0" t="n">
        <v>0.029152</v>
      </c>
      <c r="C32" s="0" t="n">
        <f aca="false">LOG(B32)</f>
        <v>-1.5353316447071</v>
      </c>
      <c r="D32" s="0" t="n">
        <f aca="false">SQRT(B32)</f>
        <v>0.170739567763304</v>
      </c>
    </row>
    <row r="33" customFormat="false" ht="14.5" hidden="false" customHeight="false" outlineLevel="0" collapsed="false">
      <c r="A33" s="0" t="s">
        <v>61</v>
      </c>
      <c r="B33" s="0" t="n">
        <v>0.760392</v>
      </c>
      <c r="C33" s="0" t="n">
        <f aca="false">LOG(B33)</f>
        <v>-0.118962460946694</v>
      </c>
      <c r="D33" s="0" t="n">
        <f aca="false">SQRT(B33)</f>
        <v>0.872004587143898</v>
      </c>
    </row>
    <row r="34" customFormat="false" ht="14.5" hidden="false" customHeight="false" outlineLevel="0" collapsed="false">
      <c r="A34" s="0" t="s">
        <v>62</v>
      </c>
      <c r="B34" s="0" t="n">
        <v>0.001389</v>
      </c>
      <c r="C34" s="0" t="n">
        <f aca="false">LOG(B34)</f>
        <v>-2.85729775426238</v>
      </c>
      <c r="D34" s="0" t="n">
        <f aca="false">SQRT(B34)</f>
        <v>0.0372692903071684</v>
      </c>
    </row>
    <row r="35" customFormat="false" ht="14.5" hidden="false" customHeight="false" outlineLevel="0" collapsed="false">
      <c r="A35" s="0" t="s">
        <v>63</v>
      </c>
      <c r="B35" s="0" t="n">
        <v>0.568811</v>
      </c>
      <c r="C35" s="0" t="n">
        <f aca="false">LOG(B35)</f>
        <v>-0.245032013556229</v>
      </c>
      <c r="D35" s="0" t="n">
        <f aca="false">SQRT(B35)</f>
        <v>0.754195597971773</v>
      </c>
    </row>
    <row r="36" customFormat="false" ht="14.5" hidden="false" customHeight="false" outlineLevel="0" collapsed="false">
      <c r="A36" s="0" t="s">
        <v>64</v>
      </c>
      <c r="B36" s="0" t="n">
        <v>0.028604</v>
      </c>
      <c r="C36" s="0" t="n">
        <f aca="false">LOG(B36)</f>
        <v>-1.54357323063117</v>
      </c>
      <c r="D36" s="0" t="n">
        <f aca="false">SQRT(B36)</f>
        <v>0.169127171087321</v>
      </c>
    </row>
    <row r="37" customFormat="false" ht="14.5" hidden="false" customHeight="false" outlineLevel="0" collapsed="false">
      <c r="A37" s="0" t="s">
        <v>65</v>
      </c>
      <c r="B37" s="0" t="n">
        <v>0.083213</v>
      </c>
      <c r="C37" s="0" t="n">
        <f aca="false">LOG(B37)</f>
        <v>-1.07980882049737</v>
      </c>
      <c r="D37" s="0" t="n">
        <f aca="false">SQRT(B37)</f>
        <v>0.288466635852398</v>
      </c>
    </row>
    <row r="38" customFormat="false" ht="14.5" hidden="false" customHeight="false" outlineLevel="0" collapsed="false">
      <c r="A38" s="0" t="s">
        <v>66</v>
      </c>
      <c r="B38" s="0" t="n">
        <v>0.13498</v>
      </c>
      <c r="C38" s="0" t="n">
        <f aca="false">LOG(B38)</f>
        <v>-0.869730576194629</v>
      </c>
      <c r="D38" s="0" t="n">
        <f aca="false">SQRT(B38)</f>
        <v>0.367396243856684</v>
      </c>
    </row>
    <row r="39" customFormat="false" ht="14.5" hidden="false" customHeight="false" outlineLevel="0" collapsed="false">
      <c r="A39" s="0" t="s">
        <v>67</v>
      </c>
      <c r="B39" s="0" t="n">
        <v>1.101634</v>
      </c>
      <c r="C39" s="0" t="n">
        <f aca="false">LOG(B39)</f>
        <v>0.0420373311926934</v>
      </c>
      <c r="D39" s="0" t="n">
        <f aca="false">SQRT(B39)</f>
        <v>1.04958753803578</v>
      </c>
    </row>
    <row r="40" customFormat="false" ht="14.5" hidden="false" customHeight="false" outlineLevel="0" collapsed="false">
      <c r="A40" s="0" t="s">
        <v>68</v>
      </c>
      <c r="B40" s="0" t="n">
        <v>0.018541</v>
      </c>
      <c r="C40" s="0" t="n">
        <f aca="false">LOG(B40)</f>
        <v>-1.7318668460939</v>
      </c>
      <c r="D40" s="0" t="n">
        <f aca="false">SQRT(B40)</f>
        <v>0.136165340670818</v>
      </c>
    </row>
    <row r="41" customFormat="false" ht="14.5" hidden="false" customHeight="false" outlineLevel="0" collapsed="false">
      <c r="A41" s="0" t="s">
        <v>258</v>
      </c>
      <c r="B41" s="0" t="n">
        <v>0.000921</v>
      </c>
      <c r="C41" s="0" t="n">
        <f aca="false">LOG(B41)</f>
        <v>-3.03574036980315</v>
      </c>
      <c r="D41" s="0" t="n">
        <f aca="false">SQRT(B41)</f>
        <v>0.030347981810987</v>
      </c>
    </row>
    <row r="42" customFormat="false" ht="14.5" hidden="false" customHeight="false" outlineLevel="0" collapsed="false">
      <c r="A42" s="0" t="s">
        <v>69</v>
      </c>
      <c r="B42" s="0" t="n">
        <v>0.034228</v>
      </c>
      <c r="C42" s="0" t="n">
        <f aca="false">LOG(B42)</f>
        <v>-1.46561847668274</v>
      </c>
      <c r="D42" s="0" t="n">
        <f aca="false">SQRT(B42)</f>
        <v>0.185008107930436</v>
      </c>
    </row>
    <row r="43" customFormat="false" ht="14.5" hidden="false" customHeight="false" outlineLevel="0" collapsed="false">
      <c r="A43" s="0" t="s">
        <v>70</v>
      </c>
      <c r="B43" s="0" t="n">
        <v>0.029786</v>
      </c>
      <c r="C43" s="0" t="n">
        <f aca="false">LOG(B43)</f>
        <v>-1.52598781483015</v>
      </c>
      <c r="D43" s="0" t="n">
        <f aca="false">SQRT(B43)</f>
        <v>0.172586210341383</v>
      </c>
    </row>
    <row r="44" customFormat="false" ht="14.5" hidden="false" customHeight="false" outlineLevel="0" collapsed="false">
      <c r="A44" s="0" t="s">
        <v>71</v>
      </c>
      <c r="B44" s="0" t="n">
        <v>0.231214</v>
      </c>
      <c r="C44" s="0" t="n">
        <f aca="false">LOG(B44)</f>
        <v>-0.635985872938934</v>
      </c>
      <c r="D44" s="0" t="n">
        <f aca="false">SQRT(B44)</f>
        <v>0.480847169067262</v>
      </c>
    </row>
    <row r="45" customFormat="false" ht="14.5" hidden="false" customHeight="false" outlineLevel="0" collapsed="false">
      <c r="A45" s="0" t="s">
        <v>72</v>
      </c>
      <c r="B45" s="0" t="n">
        <v>0.000372</v>
      </c>
      <c r="C45" s="0" t="n">
        <f aca="false">LOG(B45)</f>
        <v>-3.4294570601181</v>
      </c>
      <c r="D45" s="0" t="n">
        <f aca="false">SQRT(B45)</f>
        <v>0.0192873015219859</v>
      </c>
    </row>
    <row r="46" customFormat="false" ht="14.5" hidden="false" customHeight="false" outlineLevel="0" collapsed="false">
      <c r="A46" s="0" t="s">
        <v>73</v>
      </c>
      <c r="B46" s="0" t="n">
        <v>0.00036</v>
      </c>
      <c r="C46" s="0" t="n">
        <f aca="false">LOG(B46)</f>
        <v>-3.44369749923271</v>
      </c>
      <c r="D46" s="0" t="n">
        <f aca="false">SQRT(B46)</f>
        <v>0.0189736659610103</v>
      </c>
    </row>
    <row r="47" customFormat="false" ht="14.5" hidden="false" customHeight="false" outlineLevel="0" collapsed="false">
      <c r="A47" s="0" t="s">
        <v>74</v>
      </c>
      <c r="B47" s="0" t="n">
        <v>0.022093</v>
      </c>
      <c r="C47" s="0" t="n">
        <f aca="false">LOG(B47)</f>
        <v>-1.65574530744307</v>
      </c>
      <c r="D47" s="0" t="n">
        <f aca="false">SQRT(B47)</f>
        <v>0.148637142060792</v>
      </c>
    </row>
    <row r="48" customFormat="false" ht="14.5" hidden="false" customHeight="false" outlineLevel="0" collapsed="false">
      <c r="A48" s="0" t="s">
        <v>75</v>
      </c>
      <c r="B48" s="0" t="n">
        <v>0.000362</v>
      </c>
      <c r="C48" s="0" t="n">
        <f aca="false">LOG(B48)</f>
        <v>-3.44129142946683</v>
      </c>
      <c r="D48" s="0" t="n">
        <f aca="false">SQRT(B48)</f>
        <v>0.0190262975904404</v>
      </c>
    </row>
    <row r="49" customFormat="false" ht="14.5" hidden="false" customHeight="false" outlineLevel="0" collapsed="false">
      <c r="A49" s="0" t="s">
        <v>76</v>
      </c>
      <c r="B49" s="0" t="n">
        <v>3.3E-005</v>
      </c>
      <c r="C49" s="0" t="n">
        <f aca="false">LOG(B49)</f>
        <v>-4.48148606012211</v>
      </c>
      <c r="D49" s="0" t="n">
        <f aca="false">SQRT(B49)</f>
        <v>0.00574456264653803</v>
      </c>
    </row>
    <row r="50" customFormat="false" ht="14.5" hidden="false" customHeight="false" outlineLevel="0" collapsed="false">
      <c r="A50" s="0" t="s">
        <v>77</v>
      </c>
      <c r="B50" s="0" t="n">
        <v>4E-006</v>
      </c>
      <c r="C50" s="0" t="n">
        <f aca="false">LOG(B50)</f>
        <v>-5.39794000867204</v>
      </c>
      <c r="D50" s="0" t="n">
        <f aca="false">SQRT(B50)</f>
        <v>0.002</v>
      </c>
    </row>
    <row r="51" customFormat="false" ht="14.5" hidden="false" customHeight="false" outlineLevel="0" collapsed="false">
      <c r="A51" s="0" t="s">
        <v>78</v>
      </c>
      <c r="B51" s="0" t="n">
        <v>0.000461</v>
      </c>
      <c r="C51" s="0" t="n">
        <f aca="false">LOG(B51)</f>
        <v>-3.33629907461035</v>
      </c>
      <c r="D51" s="0" t="n">
        <f aca="false">SQRT(B51)</f>
        <v>0.0214709105535839</v>
      </c>
    </row>
    <row r="52" customFormat="false" ht="14.5" hidden="false" customHeight="false" outlineLevel="0" collapsed="false">
      <c r="A52" s="0" t="s">
        <v>79</v>
      </c>
      <c r="B52" s="0" t="n">
        <v>0.10247</v>
      </c>
      <c r="C52" s="0" t="n">
        <f aca="false">LOG(B52)</f>
        <v>-0.989403263793475</v>
      </c>
      <c r="D52" s="0" t="n">
        <f aca="false">SQRT(B52)</f>
        <v>0.32010935631437</v>
      </c>
    </row>
    <row r="53" customFormat="false" ht="14.5" hidden="false" customHeight="false" outlineLevel="0" collapsed="false">
      <c r="A53" s="0" t="s">
        <v>80</v>
      </c>
      <c r="B53" s="0" t="n">
        <v>0.200345</v>
      </c>
      <c r="C53" s="0" t="n">
        <f aca="false">LOG(B53)</f>
        <v>-0.698221491761383</v>
      </c>
      <c r="D53" s="0" t="n">
        <f aca="false">SQRT(B53)</f>
        <v>0.447599151026898</v>
      </c>
    </row>
    <row r="54" customFormat="false" ht="14.5" hidden="false" customHeight="false" outlineLevel="0" collapsed="false">
      <c r="A54" s="0" t="s">
        <v>81</v>
      </c>
      <c r="B54" s="0" t="n">
        <v>0.008369</v>
      </c>
      <c r="C54" s="0" t="n">
        <f aca="false">LOG(B54)</f>
        <v>-2.07732643214145</v>
      </c>
      <c r="D54" s="0" t="n">
        <f aca="false">SQRT(B54)</f>
        <v>0.0914822387133153</v>
      </c>
    </row>
    <row r="55" customFormat="false" ht="14.5" hidden="false" customHeight="false" outlineLevel="0" collapsed="false">
      <c r="A55" s="0" t="s">
        <v>82</v>
      </c>
      <c r="B55" s="0" t="n">
        <v>0.001143</v>
      </c>
      <c r="C55" s="0" t="n">
        <f aca="false">LOG(B55)</f>
        <v>-2.94195376960472</v>
      </c>
      <c r="D55" s="0" t="n">
        <f aca="false">SQRT(B55)</f>
        <v>0.0338082830087539</v>
      </c>
    </row>
    <row r="56" customFormat="false" ht="14.5" hidden="false" customHeight="false" outlineLevel="0" collapsed="false">
      <c r="A56" s="0" t="s">
        <v>83</v>
      </c>
      <c r="B56" s="0" t="n">
        <v>0.000797</v>
      </c>
      <c r="C56" s="0" t="n">
        <f aca="false">LOG(B56)</f>
        <v>-3.09854167860389</v>
      </c>
      <c r="D56" s="0" t="n">
        <f aca="false">SQRT(B56)</f>
        <v>0.0282311884269862</v>
      </c>
    </row>
    <row r="57" customFormat="false" ht="14.5" hidden="false" customHeight="false" outlineLevel="0" collapsed="false">
      <c r="A57" s="0" t="s">
        <v>84</v>
      </c>
      <c r="B57" s="0" t="n">
        <v>0.342183</v>
      </c>
      <c r="C57" s="0" t="n">
        <f aca="false">LOG(B57)</f>
        <v>-0.465741570451222</v>
      </c>
      <c r="D57" s="0" t="n">
        <f aca="false">SQRT(B57)</f>
        <v>0.584964101462645</v>
      </c>
    </row>
    <row r="58" customFormat="false" ht="14.5" hidden="false" customHeight="false" outlineLevel="0" collapsed="false">
      <c r="A58" s="0" t="s">
        <v>85</v>
      </c>
      <c r="B58" s="0" t="n">
        <v>0.09676</v>
      </c>
      <c r="C58" s="0" t="n">
        <f aca="false">LOG(B58)</f>
        <v>-1.01430414031016</v>
      </c>
      <c r="D58" s="0" t="n">
        <f aca="false">SQRT(B58)</f>
        <v>0.311062694645308</v>
      </c>
    </row>
    <row r="59" customFormat="false" ht="14.5" hidden="false" customHeight="false" outlineLevel="0" collapsed="false">
      <c r="A59" s="0" t="s">
        <v>86</v>
      </c>
      <c r="B59" s="0" t="n">
        <v>1.046891</v>
      </c>
      <c r="C59" s="0" t="n">
        <f aca="false">LOG(B59)</f>
        <v>0.019901466241582</v>
      </c>
      <c r="D59" s="0" t="n">
        <f aca="false">SQRT(B59)</f>
        <v>1.02317691529862</v>
      </c>
    </row>
    <row r="60" customFormat="false" ht="14.5" hidden="false" customHeight="false" outlineLevel="0" collapsed="false">
      <c r="A60" s="0" t="s">
        <v>89</v>
      </c>
      <c r="B60" s="0" t="n">
        <v>0.069159</v>
      </c>
      <c r="C60" s="0" t="n">
        <f aca="false">LOG(B60)</f>
        <v>-1.16015129500514</v>
      </c>
      <c r="D60" s="0" t="n">
        <f aca="false">SQRT(B60)</f>
        <v>0.26298098790597</v>
      </c>
    </row>
    <row r="61" customFormat="false" ht="14.5" hidden="false" customHeight="false" outlineLevel="0" collapsed="false">
      <c r="A61" s="0" t="s">
        <v>90</v>
      </c>
      <c r="B61" s="0" t="n">
        <v>2.6E-005</v>
      </c>
      <c r="C61" s="0" t="n">
        <f aca="false">LOG(B61)</f>
        <v>-4.58502665202918</v>
      </c>
      <c r="D61" s="0" t="n">
        <f aca="false">SQRT(B61)</f>
        <v>0.00509901951359278</v>
      </c>
    </row>
    <row r="62" customFormat="false" ht="14.5" hidden="false" customHeight="false" outlineLevel="0" collapsed="false">
      <c r="A62" s="0" t="s">
        <v>91</v>
      </c>
      <c r="B62" s="0" t="n">
        <v>0.385825</v>
      </c>
      <c r="C62" s="0" t="n">
        <f aca="false">LOG(B62)</f>
        <v>-0.413609635141377</v>
      </c>
      <c r="D62" s="0" t="n">
        <f aca="false">SQRT(B62)</f>
        <v>0.621148130480967</v>
      </c>
    </row>
    <row r="63" customFormat="false" ht="14.5" hidden="false" customHeight="false" outlineLevel="0" collapsed="false">
      <c r="A63" s="0" t="s">
        <v>92</v>
      </c>
      <c r="B63" s="0" t="n">
        <v>7E-006</v>
      </c>
      <c r="C63" s="0" t="n">
        <f aca="false">LOG(B63)</f>
        <v>-5.15490195998574</v>
      </c>
      <c r="D63" s="0" t="n">
        <f aca="false">SQRT(B63)</f>
        <v>0.00264575131106459</v>
      </c>
    </row>
    <row r="64" customFormat="false" ht="14.5" hidden="false" customHeight="false" outlineLevel="0" collapsed="false">
      <c r="A64" s="0" t="s">
        <v>93</v>
      </c>
      <c r="B64" s="0" t="n">
        <v>0.206972</v>
      </c>
      <c r="C64" s="0" t="n">
        <f aca="false">LOG(B64)</f>
        <v>-0.684088403663853</v>
      </c>
      <c r="D64" s="0" t="n">
        <f aca="false">SQRT(B64)</f>
        <v>0.454941754513696</v>
      </c>
    </row>
    <row r="65" customFormat="false" ht="14.5" hidden="false" customHeight="false" outlineLevel="0" collapsed="false">
      <c r="A65" s="0" t="s">
        <v>94</v>
      </c>
      <c r="B65" s="0" t="s">
        <v>282</v>
      </c>
      <c r="C65" s="0" t="e">
        <f aca="false">LOG(B65)</f>
        <v>#VALUE!</v>
      </c>
      <c r="D65" s="0" t="e">
        <f aca="false">SQRT(B65)</f>
        <v>#VALUE!</v>
      </c>
    </row>
    <row r="66" customFormat="false" ht="14.5" hidden="false" customHeight="false" outlineLevel="0" collapsed="false">
      <c r="A66" s="0" t="s">
        <v>95</v>
      </c>
      <c r="B66" s="0" t="n">
        <v>0.010768</v>
      </c>
      <c r="C66" s="0" t="n">
        <f aca="false">LOG(B66)</f>
        <v>-1.9678649531201</v>
      </c>
      <c r="D66" s="0" t="n">
        <f aca="false">SQRT(B66)</f>
        <v>0.103768974168583</v>
      </c>
    </row>
    <row r="67" customFormat="false" ht="14.5" hidden="false" customHeight="false" outlineLevel="0" collapsed="false">
      <c r="A67" s="0" t="s">
        <v>96</v>
      </c>
      <c r="B67" s="0" t="n">
        <v>0.046429</v>
      </c>
      <c r="C67" s="0" t="n">
        <f aca="false">LOG(B67)</f>
        <v>-1.33321067018174</v>
      </c>
      <c r="D67" s="0" t="n">
        <f aca="false">SQRT(B67)</f>
        <v>0.215473896330855</v>
      </c>
    </row>
    <row r="68" customFormat="false" ht="14.5" hidden="false" customHeight="false" outlineLevel="0" collapsed="false">
      <c r="A68" s="0" t="s">
        <v>97</v>
      </c>
      <c r="B68" s="0" t="n">
        <v>0.624673</v>
      </c>
      <c r="C68" s="0" t="n">
        <f aca="false">LOG(B68)</f>
        <v>-0.204347264991101</v>
      </c>
      <c r="D68" s="0" t="n">
        <f aca="false">SQRT(B68)</f>
        <v>0.790362575024906</v>
      </c>
    </row>
    <row r="69" customFormat="false" ht="14.5" hidden="false" customHeight="false" outlineLevel="0" collapsed="false">
      <c r="A69" s="0" t="s">
        <v>98</v>
      </c>
      <c r="B69" s="0" t="n">
        <v>0.190429</v>
      </c>
      <c r="C69" s="0" t="n">
        <f aca="false">LOG(B69)</f>
        <v>-0.720266913194561</v>
      </c>
      <c r="D69" s="0" t="n">
        <f aca="false">SQRT(B69)</f>
        <v>0.436381713640707</v>
      </c>
    </row>
    <row r="70" customFormat="false" ht="14.5" hidden="false" customHeight="false" outlineLevel="0" collapsed="false">
      <c r="A70" s="0" t="s">
        <v>100</v>
      </c>
      <c r="B70" s="0" t="s">
        <v>282</v>
      </c>
      <c r="C70" s="0" t="e">
        <f aca="false">LOG(B70)</f>
        <v>#VALUE!</v>
      </c>
      <c r="D70" s="0" t="e">
        <f aca="false">SQRT(B70)</f>
        <v>#VALUE!</v>
      </c>
    </row>
    <row r="71" customFormat="false" ht="14.5" hidden="false" customHeight="false" outlineLevel="0" collapsed="false">
      <c r="A71" s="0" t="s">
        <v>101</v>
      </c>
      <c r="B71" s="0" t="n">
        <v>1.268141</v>
      </c>
      <c r="C71" s="0" t="n">
        <f aca="false">LOG(B71)</f>
        <v>0.103167543859235</v>
      </c>
      <c r="D71" s="0" t="n">
        <f aca="false">SQRT(B71)</f>
        <v>1.12611766703129</v>
      </c>
    </row>
    <row r="72" customFormat="false" ht="14.5" hidden="false" customHeight="false" outlineLevel="0" collapsed="false">
      <c r="A72" s="0" t="s">
        <v>102</v>
      </c>
      <c r="B72" s="0" t="n">
        <v>0.020073</v>
      </c>
      <c r="C72" s="0" t="n">
        <f aca="false">LOG(B72)</f>
        <v>-1.69738771540091</v>
      </c>
      <c r="D72" s="0" t="n">
        <f aca="false">SQRT(B72)</f>
        <v>0.141679215130519</v>
      </c>
    </row>
    <row r="73" customFormat="false" ht="14.5" hidden="false" customHeight="false" outlineLevel="0" collapsed="false">
      <c r="A73" s="0" t="s">
        <v>103</v>
      </c>
      <c r="B73" s="0" t="n">
        <v>0.197199</v>
      </c>
      <c r="C73" s="0" t="n">
        <f aca="false">LOG(B73)</f>
        <v>-0.705095291705066</v>
      </c>
      <c r="D73" s="0" t="n">
        <f aca="false">SQRT(B73)</f>
        <v>0.44407094027869</v>
      </c>
    </row>
    <row r="74" customFormat="false" ht="14.5" hidden="false" customHeight="false" outlineLevel="0" collapsed="false">
      <c r="A74" s="0" t="s">
        <v>104</v>
      </c>
      <c r="B74" s="0" t="n">
        <v>0.005337</v>
      </c>
      <c r="C74" s="0" t="n">
        <f aca="false">LOG(B74)</f>
        <v>-2.27270279719641</v>
      </c>
      <c r="D74" s="0" t="n">
        <f aca="false">SQRT(B74)</f>
        <v>0.0730547739713155</v>
      </c>
    </row>
    <row r="75" customFormat="false" ht="14.5" hidden="false" customHeight="false" outlineLevel="0" collapsed="false">
      <c r="A75" s="0" t="s">
        <v>105</v>
      </c>
      <c r="B75" s="0" t="n">
        <v>0.00406</v>
      </c>
      <c r="C75" s="0" t="n">
        <f aca="false">LOG(B75)</f>
        <v>-2.39147396642281</v>
      </c>
      <c r="D75" s="0" t="n">
        <f aca="false">SQRT(B75)</f>
        <v>0.063718129288296</v>
      </c>
    </row>
    <row r="76" customFormat="false" ht="14.5" hidden="false" customHeight="false" outlineLevel="0" collapsed="false">
      <c r="A76" s="0" t="s">
        <v>106</v>
      </c>
      <c r="B76" s="0" t="n">
        <v>0.141131</v>
      </c>
      <c r="C76" s="0" t="n">
        <f aca="false">LOG(B76)</f>
        <v>-0.850377581212235</v>
      </c>
      <c r="D76" s="0" t="n">
        <f aca="false">SQRT(B76)</f>
        <v>0.37567406085595</v>
      </c>
    </row>
    <row r="77" customFormat="false" ht="14.5" hidden="false" customHeight="false" outlineLevel="0" collapsed="false">
      <c r="A77" s="0" t="s">
        <v>107</v>
      </c>
      <c r="B77" s="0" t="s">
        <v>282</v>
      </c>
      <c r="C77" s="0" t="e">
        <f aca="false">LOG(B77)</f>
        <v>#VALUE!</v>
      </c>
      <c r="D77" s="0" t="e">
        <f aca="false">SQRT(B77)</f>
        <v>#VALUE!</v>
      </c>
    </row>
    <row r="78" customFormat="false" ht="14.5" hidden="false" customHeight="false" outlineLevel="0" collapsed="false">
      <c r="A78" s="0" t="s">
        <v>108</v>
      </c>
      <c r="B78" s="0" t="n">
        <v>2.1E-005</v>
      </c>
      <c r="C78" s="0" t="n">
        <f aca="false">LOG(B78)</f>
        <v>-4.67778070526608</v>
      </c>
      <c r="D78" s="0" t="n">
        <f aca="false">SQRT(B78)</f>
        <v>0.00458257569495584</v>
      </c>
    </row>
    <row r="79" customFormat="false" ht="14.5" hidden="false" customHeight="false" outlineLevel="0" collapsed="false">
      <c r="A79" s="0" t="s">
        <v>109</v>
      </c>
      <c r="B79" s="0" t="n">
        <v>4.9E-005</v>
      </c>
      <c r="C79" s="0" t="n">
        <f aca="false">LOG(B79)</f>
        <v>-4.30980391997149</v>
      </c>
      <c r="D79" s="0" t="n">
        <f aca="false">SQRT(B79)</f>
        <v>0.007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Q84"/>
  <sheetViews>
    <sheetView showFormulas="false" showGridLines="true" showRowColHeaders="true" showZeros="true" rightToLeft="false" tabSelected="false" showOutlineSymbols="true" defaultGridColor="true" view="normal" topLeftCell="A22" colorId="64" zoomScale="100" zoomScaleNormal="100" zoomScalePageLayoutView="100" workbookViewId="0">
      <pane xSplit="2" ySplit="0" topLeftCell="C22" activePane="topRight" state="frozen"/>
      <selection pane="topLeft" activeCell="A22" activeCellId="0" sqref="A22"/>
      <selection pane="topRight" activeCell="C33" activeCellId="0" sqref="C33"/>
    </sheetView>
  </sheetViews>
  <sheetFormatPr defaultColWidth="8.8359375" defaultRowHeight="14.5" zeroHeight="false" outlineLevelRow="0" outlineLevelCol="0"/>
  <cols>
    <col collapsed="false" customWidth="true" hidden="false" outlineLevel="0" max="3" min="3" style="0" width="22.82"/>
    <col collapsed="false" customWidth="true" hidden="false" outlineLevel="0" max="4" min="4" style="0" width="15.36"/>
    <col collapsed="false" customWidth="true" hidden="false" outlineLevel="0" max="5" min="5" style="0" width="15"/>
    <col collapsed="false" customWidth="true" hidden="false" outlineLevel="0" max="6" min="6" style="0" width="15.45"/>
    <col collapsed="false" customWidth="true" hidden="false" outlineLevel="0" max="7" min="7" style="0" width="15.36"/>
    <col collapsed="false" customWidth="true" hidden="false" outlineLevel="0" max="8" min="8" style="0" width="14.17"/>
    <col collapsed="false" customWidth="true" hidden="false" outlineLevel="0" max="9" min="9" style="0" width="14.36"/>
    <col collapsed="false" customWidth="true" hidden="false" outlineLevel="0" max="10" min="10" style="0" width="15.36"/>
    <col collapsed="false" customWidth="true" hidden="false" outlineLevel="0" max="11" min="11" style="0" width="15.83"/>
    <col collapsed="false" customWidth="true" hidden="false" outlineLevel="0" max="12" min="12" style="0" width="14.63"/>
    <col collapsed="false" customWidth="true" hidden="false" outlineLevel="0" max="13" min="13" style="0" width="13.45"/>
    <col collapsed="false" customWidth="true" hidden="false" outlineLevel="0" max="14" min="14" style="0" width="17"/>
    <col collapsed="false" customWidth="true" hidden="false" outlineLevel="0" max="15" min="15" style="0" width="17.37"/>
    <col collapsed="false" customWidth="true" hidden="false" outlineLevel="0" max="16" min="16" style="0" width="14.63"/>
    <col collapsed="false" customWidth="true" hidden="false" outlineLevel="0" max="17" min="17" style="0" width="17.63"/>
  </cols>
  <sheetData>
    <row r="1" customFormat="false" ht="14.5" hidden="false" customHeight="false" outlineLevel="0" collapsed="false">
      <c r="B1" s="207" t="s">
        <v>1031</v>
      </c>
      <c r="C1" s="207"/>
      <c r="D1" s="207"/>
      <c r="E1" s="207"/>
    </row>
    <row r="2" customFormat="false" ht="14.5" hidden="false" customHeight="false" outlineLevel="0" collapsed="false">
      <c r="B2" s="208" t="s">
        <v>649</v>
      </c>
      <c r="C2" s="208" t="s">
        <v>7</v>
      </c>
      <c r="D2" s="209" t="s">
        <v>1032</v>
      </c>
      <c r="E2" s="209"/>
      <c r="F2" s="209" t="s">
        <v>1033</v>
      </c>
      <c r="G2" s="209"/>
      <c r="H2" s="209" t="s">
        <v>1034</v>
      </c>
      <c r="I2" s="209"/>
      <c r="J2" s="209" t="s">
        <v>1035</v>
      </c>
      <c r="K2" s="209"/>
      <c r="L2" s="209" t="s">
        <v>1036</v>
      </c>
      <c r="M2" s="209"/>
      <c r="N2" s="209" t="s">
        <v>1037</v>
      </c>
      <c r="O2" s="209"/>
      <c r="P2" s="210" t="s">
        <v>1038</v>
      </c>
      <c r="Q2" s="210"/>
    </row>
    <row r="3" customFormat="false" ht="15.5" hidden="false" customHeight="false" outlineLevel="0" collapsed="false">
      <c r="A3" s="97" t="s">
        <v>114</v>
      </c>
      <c r="B3" s="97" t="s">
        <v>114</v>
      </c>
      <c r="C3" s="208" t="s">
        <v>1039</v>
      </c>
      <c r="D3" s="211" t="n">
        <v>0.594153821468353</v>
      </c>
      <c r="E3" s="211" t="n">
        <v>65.7004852294922</v>
      </c>
      <c r="F3" s="211" t="n">
        <v>0.0364367589354515</v>
      </c>
      <c r="G3" s="211" t="n">
        <v>48.5849075317383</v>
      </c>
      <c r="H3" s="211" t="n">
        <v>-0.216941729187965</v>
      </c>
      <c r="I3" s="211" t="n">
        <v>43.269229888916</v>
      </c>
      <c r="J3" s="211" t="n">
        <v>-0.56730854511261</v>
      </c>
      <c r="K3" s="211" t="n">
        <v>31.730770111084</v>
      </c>
      <c r="L3" s="211" t="n">
        <v>-0.469371497631073</v>
      </c>
      <c r="M3" s="211" t="n">
        <v>34.6153831481934</v>
      </c>
      <c r="N3" s="211" t="n">
        <v>-0.116381615400314</v>
      </c>
      <c r="O3" s="211" t="n">
        <v>50</v>
      </c>
      <c r="P3" s="211" t="n">
        <v>-0.12323546782136</v>
      </c>
      <c r="Q3" s="211" t="n">
        <f aca="false">AVERAGE(O3,M3,K3,I3,G3,E3,)</f>
        <v>39.1286822727748</v>
      </c>
    </row>
    <row r="4" customFormat="false" ht="15.5" hidden="false" customHeight="false" outlineLevel="0" collapsed="false">
      <c r="A4" s="97" t="s">
        <v>115</v>
      </c>
      <c r="B4" s="208" t="s">
        <v>1040</v>
      </c>
      <c r="C4" s="208" t="s">
        <v>1041</v>
      </c>
      <c r="D4" s="211" t="n">
        <v>1.3041205406189</v>
      </c>
      <c r="E4" s="211" t="n">
        <v>93.2367172241211</v>
      </c>
      <c r="F4" s="211" t="n">
        <v>0.848752200603485</v>
      </c>
      <c r="G4" s="211" t="n">
        <v>73.1132049560547</v>
      </c>
      <c r="H4" s="211" t="n">
        <v>1.6191633939743</v>
      </c>
      <c r="I4" s="211" t="n">
        <v>93.75</v>
      </c>
      <c r="J4" s="211" t="n">
        <v>1.8169037103653</v>
      </c>
      <c r="K4" s="211" t="n">
        <v>98.0769195556641</v>
      </c>
      <c r="L4" s="211" t="n">
        <v>1.65118837356567</v>
      </c>
      <c r="M4" s="211" t="n">
        <v>92.3076934814453</v>
      </c>
      <c r="N4" s="211" t="n">
        <v>1.6651645898819</v>
      </c>
      <c r="O4" s="211" t="n">
        <v>93.75</v>
      </c>
      <c r="P4" s="211" t="n">
        <v>1.48421546816826</v>
      </c>
      <c r="Q4" s="211" t="n">
        <f aca="false">AVERAGE(O4,M4,K4,I4,G4,E4,)</f>
        <v>77.7477907453265</v>
      </c>
    </row>
    <row r="5" customFormat="false" ht="15.5" hidden="false" customHeight="false" outlineLevel="0" collapsed="false">
      <c r="A5" s="97" t="s">
        <v>116</v>
      </c>
      <c r="B5" s="208" t="s">
        <v>1042</v>
      </c>
      <c r="C5" s="208" t="s">
        <v>1043</v>
      </c>
      <c r="D5" s="211" t="n">
        <v>1.39897871017456</v>
      </c>
      <c r="E5" s="211" t="n">
        <v>95.6521759033203</v>
      </c>
      <c r="F5" s="211" t="n">
        <v>0.851911008358002</v>
      </c>
      <c r="G5" s="211" t="n">
        <v>74.5283050537109</v>
      </c>
      <c r="H5" s="211" t="n">
        <v>1.65505743026733</v>
      </c>
      <c r="I5" s="211" t="n">
        <v>94.711540222168</v>
      </c>
      <c r="J5" s="211" t="n">
        <v>1.40135538578033</v>
      </c>
      <c r="K5" s="211" t="n">
        <v>90.8653869628906</v>
      </c>
      <c r="L5" s="211" t="n">
        <v>1.81044065952301</v>
      </c>
      <c r="M5" s="211" t="n">
        <v>97.1153869628906</v>
      </c>
      <c r="N5" s="211" t="n">
        <v>1.50967419147491</v>
      </c>
      <c r="O5" s="211" t="n">
        <v>90.8653869628906</v>
      </c>
      <c r="P5" s="211" t="n">
        <v>1.43790289759636</v>
      </c>
      <c r="Q5" s="211" t="n">
        <f aca="false">AVERAGE(O5,M5,K5,I5,G5,E5,)</f>
        <v>77.676883152553</v>
      </c>
    </row>
    <row r="6" customFormat="false" ht="15.5" hidden="false" customHeight="false" outlineLevel="0" collapsed="false">
      <c r="A6" s="97" t="s">
        <v>117</v>
      </c>
      <c r="B6" s="208" t="s">
        <v>1044</v>
      </c>
      <c r="C6" s="208" t="s">
        <v>1045</v>
      </c>
      <c r="D6" s="211" t="n">
        <v>1.28318226337433</v>
      </c>
      <c r="E6" s="211" t="n">
        <v>90.8212585449219</v>
      </c>
      <c r="F6" s="211" t="n">
        <v>0.590562582015991</v>
      </c>
      <c r="G6" s="211" t="n">
        <v>64.6226425170898</v>
      </c>
      <c r="H6" s="211" t="n">
        <v>1.12429869174957</v>
      </c>
      <c r="I6" s="211" t="n">
        <v>83.6538467407227</v>
      </c>
      <c r="J6" s="211" t="n">
        <v>1.35071790218353</v>
      </c>
      <c r="K6" s="211" t="n">
        <v>88.9423065185547</v>
      </c>
      <c r="L6" s="211" t="n">
        <v>1.36891961097717</v>
      </c>
      <c r="M6" s="211" t="n">
        <v>88.9423065185547</v>
      </c>
      <c r="N6" s="211" t="n">
        <v>1.47805202007294</v>
      </c>
      <c r="O6" s="211" t="n">
        <v>89.9038467407227</v>
      </c>
      <c r="P6" s="211" t="n">
        <v>1.19928884506226</v>
      </c>
      <c r="Q6" s="211" t="n">
        <f aca="false">AVERAGE(O6,M6,K6,I6,G6,E6,)</f>
        <v>72.4123153686523</v>
      </c>
    </row>
    <row r="7" customFormat="false" ht="15.5" hidden="false" customHeight="false" outlineLevel="0" collapsed="false">
      <c r="A7" s="97" t="s">
        <v>118</v>
      </c>
      <c r="B7" s="208" t="s">
        <v>1046</v>
      </c>
      <c r="C7" s="208" t="s">
        <v>1047</v>
      </c>
      <c r="D7" s="211" t="n">
        <v>-0.769144117832184</v>
      </c>
      <c r="E7" s="211" t="n">
        <v>26.57004737854</v>
      </c>
      <c r="F7" s="211" t="n">
        <v>-0.917398512363434</v>
      </c>
      <c r="G7" s="211" t="n">
        <v>16.04</v>
      </c>
      <c r="H7" s="211" t="n">
        <v>-0.787878274917603</v>
      </c>
      <c r="I7" s="211" t="n">
        <v>20.1923084259033</v>
      </c>
      <c r="J7" s="211" t="n">
        <v>-0.901913821697235</v>
      </c>
      <c r="K7" s="211" t="n">
        <v>16.3461532592773</v>
      </c>
      <c r="L7" s="211" t="n">
        <v>-0.573180198669434</v>
      </c>
      <c r="M7" s="211" t="n">
        <v>30.769229888916</v>
      </c>
      <c r="N7" s="211" t="n">
        <v>-0.978274166584015</v>
      </c>
      <c r="O7" s="211" t="n">
        <v>16.8269233703613</v>
      </c>
      <c r="P7" s="211" t="n">
        <v>-0.821298182010651</v>
      </c>
      <c r="Q7" s="211" t="n">
        <f aca="false">AVERAGE(O7,M7,K7,I7,G7,E7,)</f>
        <v>18.1063803318569</v>
      </c>
    </row>
    <row r="8" customFormat="false" ht="15.5" hidden="false" customHeight="false" outlineLevel="0" collapsed="false">
      <c r="A8" s="97" t="s">
        <v>119</v>
      </c>
      <c r="B8" s="208" t="s">
        <v>1048</v>
      </c>
      <c r="C8" s="208" t="s">
        <v>1049</v>
      </c>
      <c r="D8" s="211" t="n">
        <v>0.151985466480255</v>
      </c>
      <c r="E8" s="211" t="n">
        <v>53.6231880187988</v>
      </c>
      <c r="F8" s="211" t="n">
        <v>1.02157759666443</v>
      </c>
      <c r="G8" s="211" t="n">
        <v>84.9056625366211</v>
      </c>
      <c r="H8" s="211" t="n">
        <v>0.37318629026413</v>
      </c>
      <c r="I8" s="211" t="n">
        <v>65.8653869628906</v>
      </c>
      <c r="J8" s="211" t="n">
        <v>-0.310517400503159</v>
      </c>
      <c r="K8" s="211" t="n">
        <v>40.3846168518066</v>
      </c>
      <c r="L8" s="211" t="n">
        <v>0.594143807888031</v>
      </c>
      <c r="M8" s="211" t="n">
        <v>71.1538467407227</v>
      </c>
      <c r="N8" s="211" t="n">
        <v>1.64843916893005</v>
      </c>
      <c r="O8" s="211" t="n">
        <v>92.788459777832</v>
      </c>
      <c r="P8" s="211" t="n">
        <v>0.57980248828729</v>
      </c>
      <c r="Q8" s="211" t="n">
        <f aca="false">AVERAGE(O8,M8,K8,I8,G8,E8,)</f>
        <v>58.3887372698103</v>
      </c>
    </row>
    <row r="9" customFormat="false" ht="15.5" hidden="false" customHeight="false" outlineLevel="0" collapsed="false">
      <c r="A9" s="97" t="s">
        <v>120</v>
      </c>
      <c r="B9" s="208" t="s">
        <v>1050</v>
      </c>
      <c r="C9" s="208" t="s">
        <v>1051</v>
      </c>
      <c r="D9" s="211" t="n">
        <v>0.261050522327423</v>
      </c>
      <c r="E9" s="211" t="n">
        <v>56.5217399597168</v>
      </c>
      <c r="F9" s="211" t="n">
        <v>-0.42169788479805</v>
      </c>
      <c r="G9" s="211" t="n">
        <v>32.0754699707031</v>
      </c>
      <c r="H9" s="211" t="n">
        <v>-0.44703134894371</v>
      </c>
      <c r="I9" s="211" t="n">
        <v>36.538459777832</v>
      </c>
      <c r="J9" s="211" t="n">
        <v>-0.161653488874435</v>
      </c>
      <c r="K9" s="211" t="n">
        <v>46.1538467407227</v>
      </c>
      <c r="L9" s="211" t="n">
        <v>-0.17581370472908</v>
      </c>
      <c r="M9" s="211" t="n">
        <v>48.0769233703613</v>
      </c>
      <c r="N9" s="211" t="n">
        <v>-0.34242382645607</v>
      </c>
      <c r="O9" s="211" t="n">
        <v>43.75</v>
      </c>
      <c r="P9" s="211" t="n">
        <v>-0.214594955245654</v>
      </c>
      <c r="Q9" s="211" t="n">
        <f aca="false">AVERAGE(O9,M9,K9,I9,G9,E9,)</f>
        <v>37.5880628313337</v>
      </c>
    </row>
    <row r="10" customFormat="false" ht="15.5" hidden="false" customHeight="false" outlineLevel="0" collapsed="false">
      <c r="A10" s="97" t="s">
        <v>121</v>
      </c>
      <c r="B10" s="208" t="s">
        <v>1052</v>
      </c>
      <c r="C10" s="208" t="s">
        <v>1053</v>
      </c>
      <c r="D10" s="211" t="n">
        <v>1.47617506980896</v>
      </c>
      <c r="E10" s="211" t="n">
        <v>96.1352691650391</v>
      </c>
      <c r="F10" s="211" t="n">
        <v>1.10924577713013</v>
      </c>
      <c r="G10" s="211" t="n">
        <v>90.0943374633789</v>
      </c>
      <c r="H10" s="211" t="n">
        <v>1.64432299137115</v>
      </c>
      <c r="I10" s="211" t="n">
        <v>94.2307662963867</v>
      </c>
      <c r="J10" s="211" t="n">
        <v>1.59580492973328</v>
      </c>
      <c r="K10" s="211" t="n">
        <v>94.2307662963867</v>
      </c>
      <c r="L10" s="211" t="n">
        <v>1.65511918067932</v>
      </c>
      <c r="M10" s="211" t="n">
        <v>92.788459777832</v>
      </c>
      <c r="N10" s="211" t="n">
        <v>1.59770679473877</v>
      </c>
      <c r="O10" s="211" t="n">
        <v>91.8269195556641</v>
      </c>
      <c r="P10" s="211" t="n">
        <v>1.5130624572436</v>
      </c>
      <c r="Q10" s="211" t="n">
        <f aca="false">AVERAGE(O10,M10,K10,I10,G10,E10,)</f>
        <v>79.9009312220982</v>
      </c>
    </row>
    <row r="11" customFormat="false" ht="15.5" hidden="false" customHeight="false" outlineLevel="0" collapsed="false">
      <c r="A11" s="97" t="s">
        <v>122</v>
      </c>
      <c r="B11" s="208" t="s">
        <v>1054</v>
      </c>
      <c r="C11" s="208" t="s">
        <v>1055</v>
      </c>
      <c r="D11" s="211" t="n">
        <v>1.54133343696594</v>
      </c>
      <c r="E11" s="211" t="n">
        <v>98.5507278442383</v>
      </c>
      <c r="F11" s="211" t="n">
        <v>1.19196879863739</v>
      </c>
      <c r="G11" s="211" t="n">
        <v>93.3962249755859</v>
      </c>
      <c r="H11" s="211" t="n">
        <v>2.02009773254395</v>
      </c>
      <c r="I11" s="211" t="n">
        <v>99.5192337036133</v>
      </c>
      <c r="J11" s="211" t="n">
        <v>1.5903160572052</v>
      </c>
      <c r="K11" s="211" t="n">
        <v>93.75</v>
      </c>
      <c r="L11" s="211" t="n">
        <v>1.82816779613495</v>
      </c>
      <c r="M11" s="211" t="n">
        <v>97.5961532592774</v>
      </c>
      <c r="N11" s="211" t="n">
        <v>2.078857421875</v>
      </c>
      <c r="O11" s="211" t="n">
        <v>97.1153869628906</v>
      </c>
      <c r="P11" s="211" t="n">
        <v>1.70845687389374</v>
      </c>
      <c r="Q11" s="211" t="n">
        <f aca="false">AVERAGE(O11,M11,K11,I11,G11,E11)</f>
        <v>96.6546211242676</v>
      </c>
    </row>
    <row r="12" customFormat="false" ht="15.5" hidden="false" customHeight="false" outlineLevel="0" collapsed="false">
      <c r="A12" s="97" t="s">
        <v>123</v>
      </c>
      <c r="B12" s="208" t="s">
        <v>1056</v>
      </c>
      <c r="C12" s="208" t="s">
        <v>1057</v>
      </c>
      <c r="D12" s="211" t="n">
        <v>1.01606690883636</v>
      </c>
      <c r="E12" s="211" t="n">
        <v>81.159423828125</v>
      </c>
      <c r="F12" s="211" t="n">
        <v>0.0706187039613724</v>
      </c>
      <c r="G12" s="211" t="n">
        <v>49.0566024780273</v>
      </c>
      <c r="H12" s="211" t="n">
        <v>0.988735675811768</v>
      </c>
      <c r="I12" s="211" t="n">
        <v>80.7692337036133</v>
      </c>
      <c r="J12" s="211" t="n">
        <v>1.05209279060364</v>
      </c>
      <c r="K12" s="211" t="n">
        <v>81.7307662963867</v>
      </c>
      <c r="L12" s="211" t="n">
        <v>1.06776666641235</v>
      </c>
      <c r="M12" s="211" t="n">
        <v>84.1346130371094</v>
      </c>
      <c r="N12" s="211" t="n">
        <v>1.14656090736389</v>
      </c>
      <c r="O12" s="211" t="n">
        <v>84.1346130371094</v>
      </c>
      <c r="P12" s="211" t="n">
        <v>0.890306942164898</v>
      </c>
      <c r="Q12" s="211" t="n">
        <f aca="false">AVERAGE(O12,M12,K12,I12,G12,E12)</f>
        <v>76.8308753967285</v>
      </c>
    </row>
    <row r="13" customFormat="false" ht="15.5" hidden="false" customHeight="false" outlineLevel="0" collapsed="false">
      <c r="A13" s="97" t="s">
        <v>124</v>
      </c>
      <c r="B13" s="208" t="s">
        <v>1058</v>
      </c>
      <c r="C13" s="208" t="s">
        <v>1059</v>
      </c>
      <c r="D13" s="211" t="n">
        <v>-1.64846646785736</v>
      </c>
      <c r="E13" s="211" t="n">
        <v>4.8309178352356</v>
      </c>
      <c r="F13" s="211" t="n">
        <v>-0.291067957878113</v>
      </c>
      <c r="G13" s="211" t="n">
        <v>37.7358474731445</v>
      </c>
      <c r="H13" s="211" t="n">
        <v>0.647959232330322</v>
      </c>
      <c r="I13" s="211" t="n">
        <v>72.5961532592774</v>
      </c>
      <c r="J13" s="211" t="n">
        <v>-0.0808021053671837</v>
      </c>
      <c r="K13" s="211" t="n">
        <v>50</v>
      </c>
      <c r="L13" s="211" t="n">
        <v>-0.0595887191593647</v>
      </c>
      <c r="M13" s="211" t="n">
        <v>52.8846168518066</v>
      </c>
      <c r="N13" s="211" t="n">
        <v>-0.0658865496516228</v>
      </c>
      <c r="O13" s="211" t="n">
        <v>52.8846168518066</v>
      </c>
      <c r="P13" s="211" t="n">
        <v>-0.24964209459722</v>
      </c>
      <c r="Q13" s="211" t="n">
        <f aca="false">AVERAGE(O13,K13,M13,G13,I13,E13)</f>
        <v>45.1553587118785</v>
      </c>
    </row>
    <row r="14" customFormat="false" ht="15.5" hidden="false" customHeight="false" outlineLevel="0" collapsed="false">
      <c r="A14" s="97" t="s">
        <v>125</v>
      </c>
      <c r="B14" s="208" t="s">
        <v>1060</v>
      </c>
      <c r="C14" s="208" t="s">
        <v>1061</v>
      </c>
      <c r="D14" s="211" t="n">
        <v>-1.29034519195557</v>
      </c>
      <c r="E14" s="211" t="n">
        <v>13.5265703201294</v>
      </c>
      <c r="F14" s="211" t="n">
        <v>-0.895873248577118</v>
      </c>
      <c r="G14" s="211" t="n">
        <v>16.5094337463379</v>
      </c>
      <c r="H14" s="211" t="n">
        <v>-1.43484091758728</v>
      </c>
      <c r="I14" s="211" t="n">
        <v>7.692307472229</v>
      </c>
      <c r="J14" s="211" t="n">
        <v>-1.43104410171509</v>
      </c>
      <c r="K14" s="211" t="n">
        <v>7.21153831481934</v>
      </c>
      <c r="L14" s="211" t="n">
        <v>-1.16037929058075</v>
      </c>
      <c r="M14" s="211" t="n">
        <v>11.5384616851807</v>
      </c>
      <c r="N14" s="211" t="n">
        <v>-1.40342712402344</v>
      </c>
      <c r="O14" s="211" t="n">
        <v>6.25</v>
      </c>
      <c r="P14" s="211" t="n">
        <v>-1.26931831240654</v>
      </c>
      <c r="Q14" s="211" t="n">
        <f aca="false">AVERAGE(O14,M14,K14,G14,I14,E14)</f>
        <v>10.4547185897827</v>
      </c>
    </row>
    <row r="15" customFormat="false" ht="15.5" hidden="false" customHeight="false" outlineLevel="0" collapsed="false">
      <c r="A15" s="97" t="s">
        <v>126</v>
      </c>
      <c r="B15" s="208" t="s">
        <v>1062</v>
      </c>
      <c r="C15" s="208" t="s">
        <v>1063</v>
      </c>
      <c r="D15" s="211" t="n">
        <v>0.149250283837318</v>
      </c>
      <c r="E15" s="211" t="n">
        <v>52.6570053100586</v>
      </c>
      <c r="F15" s="211" t="n">
        <v>-0.673599481582642</v>
      </c>
      <c r="G15" s="211" t="n">
        <v>22.1698112487793</v>
      </c>
      <c r="H15" s="211" t="n">
        <v>0.0402886085212231</v>
      </c>
      <c r="I15" s="211" t="n">
        <v>55.288459777832</v>
      </c>
      <c r="J15" s="211" t="n">
        <v>0.317109405994415</v>
      </c>
      <c r="K15" s="211" t="n">
        <v>63.461540222168</v>
      </c>
      <c r="L15" s="211" t="n">
        <v>-0.491235613822937</v>
      </c>
      <c r="M15" s="211" t="n">
        <v>33.6538467407227</v>
      </c>
      <c r="N15" s="211" t="n">
        <v>-0.181955009698868</v>
      </c>
      <c r="O15" s="211" t="n">
        <v>47.5961532592774</v>
      </c>
      <c r="P15" s="211" t="n">
        <v>-0.140023634458582</v>
      </c>
      <c r="Q15" s="211" t="n">
        <f aca="false">AVERAGE(O15,M15,K15,I15,G15,E15)</f>
        <v>45.804469426473</v>
      </c>
    </row>
    <row r="16" customFormat="false" ht="15.5" hidden="false" customHeight="false" outlineLevel="0" collapsed="false">
      <c r="A16" s="97" t="s">
        <v>127</v>
      </c>
      <c r="B16" s="208" t="s">
        <v>1064</v>
      </c>
      <c r="C16" s="208" t="s">
        <v>1065</v>
      </c>
      <c r="D16" s="211" t="n">
        <v>0.917582035064697</v>
      </c>
      <c r="E16" s="211" t="n">
        <v>76.328498840332</v>
      </c>
      <c r="F16" s="211" t="n">
        <v>0.880794167518616</v>
      </c>
      <c r="G16" s="211" t="n">
        <v>77.3584899902344</v>
      </c>
      <c r="H16" s="211" t="n">
        <v>0.247196480631828</v>
      </c>
      <c r="I16" s="211" t="n">
        <v>62.019229888916</v>
      </c>
      <c r="J16" s="211" t="n">
        <v>-0.0660532414913178</v>
      </c>
      <c r="K16" s="211" t="n">
        <v>50.480770111084</v>
      </c>
      <c r="L16" s="211" t="n">
        <v>0.487906724214554</v>
      </c>
      <c r="M16" s="211" t="n">
        <v>66.8269195556641</v>
      </c>
      <c r="N16" s="211" t="n">
        <v>0.827957212924957</v>
      </c>
      <c r="O16" s="211" t="n">
        <v>80.288459777832</v>
      </c>
      <c r="P16" s="211" t="n">
        <v>0.549230563143889</v>
      </c>
      <c r="Q16" s="211" t="n">
        <f aca="false">AVERAGE(O16,M16,K16,I16,G16,E16)</f>
        <v>68.8837280273438</v>
      </c>
    </row>
    <row r="17" customFormat="false" ht="15.5" hidden="false" customHeight="false" outlineLevel="0" collapsed="false">
      <c r="A17" s="97" t="s">
        <v>128</v>
      </c>
      <c r="B17" s="208" t="s">
        <v>1066</v>
      </c>
      <c r="C17" s="208" t="s">
        <v>1067</v>
      </c>
      <c r="D17" s="211" t="n">
        <v>1.14300680160522</v>
      </c>
      <c r="E17" s="211" t="n">
        <v>87.4396133422852</v>
      </c>
      <c r="F17" s="211" t="n">
        <v>0.761543869972229</v>
      </c>
      <c r="G17" s="211" t="n">
        <v>71.698112487793</v>
      </c>
      <c r="H17" s="211" t="n">
        <v>0.3622125685215</v>
      </c>
      <c r="I17" s="211" t="n">
        <v>64.9038467407227</v>
      </c>
      <c r="J17" s="211" t="n">
        <v>0.44986566901207</v>
      </c>
      <c r="K17" s="211" t="n">
        <v>66.3461532592774</v>
      </c>
      <c r="L17" s="211" t="n">
        <v>0.569912374019623</v>
      </c>
      <c r="M17" s="211" t="n">
        <v>70.1923065185547</v>
      </c>
      <c r="N17" s="211" t="n">
        <v>0.776122808456421</v>
      </c>
      <c r="O17" s="211" t="n">
        <v>77.4038467407227</v>
      </c>
      <c r="P17" s="211" t="n">
        <v>0.677110681931178</v>
      </c>
      <c r="Q17" s="211" t="n">
        <f aca="false">AVERAGE(O17,M17,K17,I17,G17,E17)</f>
        <v>72.9973131815593</v>
      </c>
    </row>
    <row r="18" customFormat="false" ht="15.5" hidden="false" customHeight="false" outlineLevel="0" collapsed="false">
      <c r="A18" s="97" t="s">
        <v>129</v>
      </c>
      <c r="B18" s="208" t="s">
        <v>1068</v>
      </c>
      <c r="C18" s="208" t="s">
        <v>1069</v>
      </c>
      <c r="D18" s="211" t="n">
        <v>0.907089829444885</v>
      </c>
      <c r="E18" s="211" t="n">
        <v>75.3623199462891</v>
      </c>
      <c r="F18" s="211" t="n">
        <v>0.29182842373848</v>
      </c>
      <c r="G18" s="211" t="n">
        <v>56.1320762634277</v>
      </c>
      <c r="H18" s="211" t="n">
        <v>0.883210122585297</v>
      </c>
      <c r="I18" s="211" t="n">
        <v>77.4038467407227</v>
      </c>
      <c r="J18" s="211" t="n">
        <v>1.00247502326965</v>
      </c>
      <c r="K18" s="211" t="n">
        <v>80.7692337036133</v>
      </c>
      <c r="L18" s="211" t="n">
        <v>0.580853998661041</v>
      </c>
      <c r="M18" s="211" t="n">
        <v>70.6730804443359</v>
      </c>
      <c r="N18" s="211" t="n">
        <v>0.37789249420166</v>
      </c>
      <c r="O18" s="211" t="n">
        <v>65.8653869628906</v>
      </c>
      <c r="P18" s="211" t="n">
        <v>0.673891648650169</v>
      </c>
      <c r="Q18" s="211" t="n">
        <f aca="false">AVERAGE(O18,M18,K18,I18,G18,E18)</f>
        <v>71.0343240102132</v>
      </c>
    </row>
    <row r="19" customFormat="false" ht="15.5" hidden="false" customHeight="false" outlineLevel="0" collapsed="false">
      <c r="A19" s="97" t="s">
        <v>130</v>
      </c>
      <c r="B19" s="208" t="s">
        <v>1070</v>
      </c>
      <c r="C19" s="208" t="s">
        <v>1071</v>
      </c>
      <c r="D19" s="211" t="n">
        <v>1.37757623195648</v>
      </c>
      <c r="E19" s="211" t="n">
        <v>94.2028961181641</v>
      </c>
      <c r="F19" s="211" t="n">
        <v>0.671011388301849</v>
      </c>
      <c r="G19" s="211" t="n">
        <v>68.8679275512695</v>
      </c>
      <c r="H19" s="211" t="n">
        <v>1.36079776287079</v>
      </c>
      <c r="I19" s="211" t="n">
        <v>88.9423065185547</v>
      </c>
      <c r="J19" s="211" t="n">
        <v>1.58271455764771</v>
      </c>
      <c r="K19" s="211" t="n">
        <v>93.2692337036133</v>
      </c>
      <c r="L19" s="211" t="n">
        <v>1.55793190002441</v>
      </c>
      <c r="M19" s="211" t="n">
        <v>91.3461532592774</v>
      </c>
      <c r="N19" s="211" t="n">
        <v>1.85825085639954</v>
      </c>
      <c r="O19" s="211" t="n">
        <v>95.1923065185547</v>
      </c>
      <c r="P19" s="211" t="n">
        <v>1.40138044953346</v>
      </c>
      <c r="Q19" s="211" t="n">
        <f aca="false">AVERAGE(O19,M19,K19,I19,G19,E19)</f>
        <v>88.6368039449056</v>
      </c>
    </row>
    <row r="20" customFormat="false" ht="15.5" hidden="false" customHeight="false" outlineLevel="0" collapsed="false">
      <c r="A20" s="97" t="s">
        <v>131</v>
      </c>
      <c r="B20" s="208" t="s">
        <v>1072</v>
      </c>
      <c r="C20" s="208" t="s">
        <v>1073</v>
      </c>
      <c r="D20" s="211" t="n">
        <v>1.52036130428314</v>
      </c>
      <c r="E20" s="211" t="n">
        <v>97.5845413208008</v>
      </c>
      <c r="F20" s="211" t="n">
        <v>0.943032622337341</v>
      </c>
      <c r="G20" s="211" t="n">
        <v>81.6037750244141</v>
      </c>
      <c r="H20" s="211" t="n">
        <v>1.89086866378784</v>
      </c>
      <c r="I20" s="211" t="n">
        <v>98.0769195556641</v>
      </c>
      <c r="J20" s="211" t="n">
        <v>1.79088401794434</v>
      </c>
      <c r="K20" s="211" t="n">
        <v>97.5961532592774</v>
      </c>
      <c r="L20" s="211" t="n">
        <v>1.85885155200958</v>
      </c>
      <c r="M20" s="211" t="n">
        <v>98.0769195556641</v>
      </c>
      <c r="N20" s="211" t="n">
        <v>2.27046227455139</v>
      </c>
      <c r="O20" s="211" t="n">
        <v>100</v>
      </c>
      <c r="P20" s="211" t="n">
        <v>1.71241007248561</v>
      </c>
      <c r="Q20" s="211" t="n">
        <f aca="false">AVERAGE(O20,M20,I20,G20,K20,E20)</f>
        <v>95.4897181193034</v>
      </c>
    </row>
    <row r="21" customFormat="false" ht="15.5" hidden="false" customHeight="false" outlineLevel="0" collapsed="false">
      <c r="A21" s="97" t="s">
        <v>132</v>
      </c>
      <c r="B21" s="208" t="s">
        <v>1074</v>
      </c>
      <c r="C21" s="208" t="s">
        <v>1075</v>
      </c>
      <c r="D21" s="211" t="n">
        <v>0.221525937318802</v>
      </c>
      <c r="E21" s="211" t="n">
        <v>55.07</v>
      </c>
      <c r="F21" s="211" t="n">
        <v>0.167433440685272</v>
      </c>
      <c r="G21" s="211" t="n">
        <v>52.3584899902344</v>
      </c>
      <c r="H21" s="211" t="n">
        <v>-0.330742239952087</v>
      </c>
      <c r="I21" s="211" t="n">
        <v>40.3846168518066</v>
      </c>
      <c r="J21" s="211" t="n">
        <v>-0.0137687614187598</v>
      </c>
      <c r="K21" s="211" t="n">
        <v>51.4423065185547</v>
      </c>
      <c r="L21" s="211" t="n">
        <v>-0.264179348945618</v>
      </c>
      <c r="M21" s="211" t="n">
        <v>45.1923065185547</v>
      </c>
      <c r="N21" s="211" t="n">
        <v>-0.680822849273682</v>
      </c>
      <c r="O21" s="211" t="n">
        <v>26.9230766296387</v>
      </c>
      <c r="P21" s="211" t="n">
        <v>-0.150092303597679</v>
      </c>
      <c r="Q21" s="211" t="n">
        <f aca="false">AVERAGE(O21,M21,K21,I21,G21,E21)</f>
        <v>45.2284660847982</v>
      </c>
    </row>
    <row r="22" customFormat="false" ht="15.5" hidden="false" customHeight="false" outlineLevel="0" collapsed="false">
      <c r="A22" s="97" t="s">
        <v>133</v>
      </c>
      <c r="B22" s="208" t="s">
        <v>1076</v>
      </c>
      <c r="C22" s="208" t="s">
        <v>1077</v>
      </c>
      <c r="D22" s="211" t="n">
        <v>-1.10213851928711</v>
      </c>
      <c r="E22" s="211" t="n">
        <v>18.3574886322021</v>
      </c>
      <c r="F22" s="211" t="n">
        <v>-0.860165297985077</v>
      </c>
      <c r="G22" s="211" t="n">
        <v>17.4528293609619</v>
      </c>
      <c r="H22" s="211" t="n">
        <v>-0.525843739509583</v>
      </c>
      <c r="I22" s="211" t="n">
        <v>33.6538467407227</v>
      </c>
      <c r="J22" s="211" t="n">
        <v>-1.29149353504181</v>
      </c>
      <c r="K22" s="211" t="n">
        <v>9.13461494445801</v>
      </c>
      <c r="L22" s="211" t="n">
        <v>-0.780317664146423</v>
      </c>
      <c r="M22" s="211" t="n">
        <v>21.634614944458</v>
      </c>
      <c r="N22" s="211" t="n">
        <v>-0.641845524311066</v>
      </c>
      <c r="O22" s="211" t="n">
        <v>28.365385055542</v>
      </c>
      <c r="P22" s="211" t="n">
        <v>-0.866967380046845</v>
      </c>
      <c r="Q22" s="211" t="n">
        <f aca="false">AVERAGE(O22,M22,K22,E22,G22,I22)</f>
        <v>21.4331299463908</v>
      </c>
    </row>
    <row r="23" customFormat="false" ht="15.5" hidden="false" customHeight="false" outlineLevel="0" collapsed="false">
      <c r="A23" s="97" t="s">
        <v>134</v>
      </c>
      <c r="B23" s="208" t="s">
        <v>1078</v>
      </c>
      <c r="C23" s="208" t="s">
        <v>1079</v>
      </c>
      <c r="D23" s="211" t="n">
        <v>0.0167155135422945</v>
      </c>
      <c r="E23" s="211" t="n">
        <v>46.3768119812012</v>
      </c>
      <c r="F23" s="211" t="n">
        <v>-0.364633113145828</v>
      </c>
      <c r="G23" s="211" t="n">
        <v>34.4339637756348</v>
      </c>
      <c r="H23" s="211" t="n">
        <v>-0.438847452402115</v>
      </c>
      <c r="I23" s="211" t="n">
        <v>37.019229888916</v>
      </c>
      <c r="J23" s="211" t="n">
        <v>-0.886009097099304</v>
      </c>
      <c r="K23" s="211" t="n">
        <v>17.3076915740967</v>
      </c>
      <c r="L23" s="211" t="n">
        <v>-0.5481316447258</v>
      </c>
      <c r="M23" s="211" t="n">
        <v>32.211540222168</v>
      </c>
      <c r="N23" s="211" t="n">
        <v>-0.535989344120026</v>
      </c>
      <c r="O23" s="211" t="n">
        <v>32.211540222168</v>
      </c>
      <c r="P23" s="211" t="n">
        <v>-0.459482522991796</v>
      </c>
      <c r="Q23" s="211" t="n">
        <f aca="false">AVERAGE(O23,M23,K23,I23,G23,E23)</f>
        <v>33.2601296106974</v>
      </c>
    </row>
    <row r="24" customFormat="false" ht="15.5" hidden="false" customHeight="false" outlineLevel="0" collapsed="false">
      <c r="A24" s="97" t="s">
        <v>135</v>
      </c>
      <c r="B24" s="208" t="s">
        <v>1080</v>
      </c>
      <c r="C24" s="208" t="s">
        <v>1081</v>
      </c>
      <c r="D24" s="211" t="n">
        <v>1.00793170928955</v>
      </c>
      <c r="E24" s="211" t="n">
        <v>80.6763305664063</v>
      </c>
      <c r="F24" s="211" t="n">
        <v>0.395267635583878</v>
      </c>
      <c r="G24" s="211" t="n">
        <v>58.0188674926758</v>
      </c>
      <c r="H24" s="211" t="n">
        <v>0.894953727722168</v>
      </c>
      <c r="I24" s="211" t="n">
        <v>77.8846130371094</v>
      </c>
      <c r="J24" s="211" t="n">
        <v>0.76769632101059</v>
      </c>
      <c r="K24" s="211" t="n">
        <v>73.5576934814453</v>
      </c>
      <c r="L24" s="211" t="n">
        <v>0.901961207389832</v>
      </c>
      <c r="M24" s="211" t="n">
        <v>78.3653869628906</v>
      </c>
      <c r="N24" s="211" t="n">
        <v>0.74115252494812</v>
      </c>
      <c r="O24" s="211" t="n">
        <v>76.4423065185547</v>
      </c>
      <c r="P24" s="211" t="n">
        <v>0.784827187657356</v>
      </c>
      <c r="Q24" s="211" t="n">
        <f aca="false">AVERAGE(O24,M24,K24,G24,E24,I24)</f>
        <v>74.157533009847</v>
      </c>
    </row>
    <row r="25" customFormat="false" ht="15.5" hidden="false" customHeight="false" outlineLevel="0" collapsed="false">
      <c r="A25" s="97" t="s">
        <v>136</v>
      </c>
      <c r="B25" s="208" t="s">
        <v>1082</v>
      </c>
      <c r="C25" s="208" t="s">
        <v>1083</v>
      </c>
      <c r="D25" s="211" t="n">
        <v>1.61521244049072</v>
      </c>
      <c r="E25" s="211" t="n">
        <v>99.5169067382813</v>
      </c>
      <c r="F25" s="211" t="n">
        <v>0.944625198841095</v>
      </c>
      <c r="G25" s="211" t="n">
        <v>82.0754699707031</v>
      </c>
      <c r="H25" s="211" t="n">
        <v>1.94893479347229</v>
      </c>
      <c r="I25" s="211" t="n">
        <v>99.038459777832</v>
      </c>
      <c r="J25" s="211" t="n">
        <v>1.85475182533264</v>
      </c>
      <c r="K25" s="211" t="n">
        <v>99.038459777832</v>
      </c>
      <c r="L25" s="211" t="n">
        <v>2.07888293266296</v>
      </c>
      <c r="M25" s="211" t="n">
        <v>100</v>
      </c>
      <c r="N25" s="211" t="n">
        <v>2.20416808128357</v>
      </c>
      <c r="O25" s="211" t="n">
        <v>99.5192337036133</v>
      </c>
      <c r="P25" s="211" t="n">
        <v>1.77442921201388</v>
      </c>
      <c r="Q25" s="211" t="n">
        <f aca="false">AVERAGE(O35,M35,K35,I35,G35,E35)</f>
        <v>46.9863503774007</v>
      </c>
    </row>
    <row r="26" customFormat="false" ht="15.5" hidden="false" customHeight="false" outlineLevel="0" collapsed="false">
      <c r="A26" s="97" t="s">
        <v>137</v>
      </c>
      <c r="B26" s="208" t="s">
        <v>1084</v>
      </c>
      <c r="C26" s="208" t="s">
        <v>1085</v>
      </c>
      <c r="D26" s="211" t="n">
        <v>0.0341039337217808</v>
      </c>
      <c r="E26" s="211" t="n">
        <v>47.3429946899414</v>
      </c>
      <c r="F26" s="211" t="n">
        <v>0.747954428195953</v>
      </c>
      <c r="G26" s="211" t="n">
        <v>71.2264175415039</v>
      </c>
      <c r="H26" s="211" t="n">
        <v>0.301874935626984</v>
      </c>
      <c r="I26" s="211" t="n">
        <v>63.9423065185547</v>
      </c>
      <c r="J26" s="211" t="n">
        <v>-0.170349791646004</v>
      </c>
      <c r="K26" s="211" t="n">
        <v>45.1923065185547</v>
      </c>
      <c r="L26" s="211" t="n">
        <v>0.109782584011555</v>
      </c>
      <c r="M26" s="211" t="n">
        <v>57.211540222168</v>
      </c>
      <c r="N26" s="211" t="n">
        <v>0.639148831367493</v>
      </c>
      <c r="O26" s="211" t="n">
        <v>72.5961532592774</v>
      </c>
      <c r="P26" s="211" t="n">
        <v>0.27708582021296</v>
      </c>
      <c r="Q26" s="211" t="n">
        <f aca="false">AVERAGE(O26,M26,K26,I26,G26,E26)</f>
        <v>59.5852864583333</v>
      </c>
    </row>
    <row r="27" customFormat="false" ht="15.5" hidden="false" customHeight="false" outlineLevel="0" collapsed="false">
      <c r="A27" s="97" t="s">
        <v>138</v>
      </c>
      <c r="B27" s="208" t="s">
        <v>1086</v>
      </c>
      <c r="C27" s="208" t="s">
        <v>1087</v>
      </c>
      <c r="D27" s="211" t="n">
        <v>1.06943023204803</v>
      </c>
      <c r="E27" s="211" t="n">
        <v>82.6086959838867</v>
      </c>
      <c r="F27" s="211" t="n">
        <v>0.312509804964066</v>
      </c>
      <c r="G27" s="211" t="n">
        <v>56.6037750244141</v>
      </c>
      <c r="H27" s="211" t="n">
        <v>1.24780833721161</v>
      </c>
      <c r="I27" s="211" t="n">
        <v>86.538459777832</v>
      </c>
      <c r="J27" s="211" t="n">
        <v>1.19596564769745</v>
      </c>
      <c r="K27" s="211" t="n">
        <v>85.5769195556641</v>
      </c>
      <c r="L27" s="211" t="n">
        <v>1.32741141319275</v>
      </c>
      <c r="M27" s="211" t="n">
        <v>87.9807662963867</v>
      </c>
      <c r="N27" s="211" t="n">
        <v>1.15310907363892</v>
      </c>
      <c r="O27" s="211" t="n">
        <v>84.6153869628906</v>
      </c>
      <c r="P27" s="211" t="n">
        <v>1.05103908479214</v>
      </c>
      <c r="Q27" s="211" t="n">
        <f aca="false">AVERAGE(O27,M27,K27,I27,G27,E27)</f>
        <v>80.654000600179</v>
      </c>
    </row>
    <row r="28" customFormat="false" ht="15.5" hidden="false" customHeight="false" outlineLevel="0" collapsed="false">
      <c r="A28" s="97" t="s">
        <v>139</v>
      </c>
      <c r="B28" s="208" t="s">
        <v>1088</v>
      </c>
      <c r="C28" s="208" t="s">
        <v>1089</v>
      </c>
      <c r="D28" s="211" t="n">
        <v>1.24678122997284</v>
      </c>
      <c r="E28" s="211" t="n">
        <v>89.3719787597656</v>
      </c>
      <c r="F28" s="211" t="n">
        <v>0.474357098340988</v>
      </c>
      <c r="G28" s="211" t="n">
        <v>61.3207550048828</v>
      </c>
      <c r="H28" s="211" t="n">
        <v>1.37663197517395</v>
      </c>
      <c r="I28" s="211" t="n">
        <v>89.4230804443359</v>
      </c>
      <c r="J28" s="211" t="n">
        <v>1.48105454444885</v>
      </c>
      <c r="K28" s="211" t="n">
        <v>92.3076934814453</v>
      </c>
      <c r="L28" s="211" t="n">
        <v>1.49693548679352</v>
      </c>
      <c r="M28" s="211" t="n">
        <v>89.9038467407227</v>
      </c>
      <c r="N28" s="211" t="n">
        <v>1.69227397441864</v>
      </c>
      <c r="O28" s="211" t="n">
        <v>94.2307662963867</v>
      </c>
      <c r="P28" s="211" t="n">
        <v>1.29467238485813</v>
      </c>
      <c r="Q28" s="211" t="n">
        <f aca="false">AVERAGE(O28,M28,K28,I28,G28,E28)</f>
        <v>86.0930201212565</v>
      </c>
    </row>
    <row r="29" customFormat="false" ht="15.5" hidden="false" customHeight="false" outlineLevel="0" collapsed="false">
      <c r="A29" s="97" t="s">
        <v>140</v>
      </c>
      <c r="B29" s="208" t="s">
        <v>1090</v>
      </c>
      <c r="C29" s="208" t="s">
        <v>1091</v>
      </c>
      <c r="D29" s="211" t="n">
        <v>0.58316969871521</v>
      </c>
      <c r="E29" s="211" t="n">
        <v>64.7342987060547</v>
      </c>
      <c r="F29" s="211" t="n">
        <v>0.12586584687233</v>
      </c>
      <c r="G29" s="211" t="n">
        <v>51.8867912292481</v>
      </c>
      <c r="H29" s="211" t="n">
        <v>-0.152652382850647</v>
      </c>
      <c r="I29" s="211" t="n">
        <v>46.6346168518066</v>
      </c>
      <c r="J29" s="211" t="n">
        <v>0.000173859589267522</v>
      </c>
      <c r="K29" s="211" t="n">
        <v>52.4038467407227</v>
      </c>
      <c r="L29" s="211" t="n">
        <v>-0.0386940874159336</v>
      </c>
      <c r="M29" s="211" t="n">
        <v>53.8461532592774</v>
      </c>
      <c r="N29" s="211" t="n">
        <v>-0.115510672330856</v>
      </c>
      <c r="O29" s="211" t="n">
        <v>50.480770111084</v>
      </c>
      <c r="P29" s="211" t="n">
        <v>0.067058710429895</v>
      </c>
      <c r="Q29" s="211" t="n">
        <f aca="false">AVERAGE(O29,M29,K29,I29,G29,E29)</f>
        <v>53.3310794830322</v>
      </c>
    </row>
    <row r="30" customFormat="false" ht="15.5" hidden="false" customHeight="false" outlineLevel="0" collapsed="false">
      <c r="A30" s="97" t="s">
        <v>141</v>
      </c>
      <c r="B30" s="208" t="s">
        <v>1092</v>
      </c>
      <c r="C30" s="208" t="s">
        <v>1093</v>
      </c>
      <c r="D30" s="211" t="n">
        <v>-0.92233806848526</v>
      </c>
      <c r="E30" s="211" t="n">
        <v>22.7053146362305</v>
      </c>
      <c r="F30" s="211" t="n">
        <v>-0.637065231800079</v>
      </c>
      <c r="G30" s="211" t="n">
        <v>23.5849056243896</v>
      </c>
      <c r="H30" s="211" t="n">
        <v>-0.894325077533722</v>
      </c>
      <c r="I30" s="211" t="n">
        <v>17.7884616851807</v>
      </c>
      <c r="J30" s="211" t="n">
        <v>-0.833626627922058</v>
      </c>
      <c r="K30" s="211" t="n">
        <v>19.230770111084</v>
      </c>
      <c r="L30" s="211" t="n">
        <v>-1.26365888118744</v>
      </c>
      <c r="M30" s="211" t="n">
        <v>8.17307662963867</v>
      </c>
      <c r="N30" s="211" t="n">
        <v>-0.967804551124573</v>
      </c>
      <c r="O30" s="211" t="n">
        <v>17.7884616851807</v>
      </c>
      <c r="P30" s="211" t="n">
        <v>-0.919803073008855</v>
      </c>
      <c r="Q30" s="211" t="n">
        <f aca="false">AVERAGE(O30,M30,K30,I30,G30,E30)</f>
        <v>18.2118317286174</v>
      </c>
    </row>
    <row r="31" customFormat="false" ht="15.5" hidden="false" customHeight="false" outlineLevel="0" collapsed="false">
      <c r="A31" s="97" t="s">
        <v>142</v>
      </c>
      <c r="B31" s="208" t="s">
        <v>1094</v>
      </c>
      <c r="C31" s="208" t="s">
        <v>1095</v>
      </c>
      <c r="D31" s="211" t="n">
        <v>0.965920031070709</v>
      </c>
      <c r="E31" s="211" t="n">
        <v>78.7439651489258</v>
      </c>
      <c r="F31" s="211" t="n">
        <v>0.125100761651993</v>
      </c>
      <c r="G31" s="211" t="n">
        <v>51.4150924682617</v>
      </c>
      <c r="H31" s="211" t="n">
        <v>0.444480121135712</v>
      </c>
      <c r="I31" s="211" t="n">
        <v>69.2307662963867</v>
      </c>
      <c r="J31" s="211" t="n">
        <v>0.550014436244965</v>
      </c>
      <c r="K31" s="211" t="n">
        <v>72.1153869628906</v>
      </c>
      <c r="L31" s="211" t="n">
        <v>0.320269882678986</v>
      </c>
      <c r="M31" s="211" t="n">
        <v>62.980770111084</v>
      </c>
      <c r="N31" s="211" t="n">
        <v>0.0598670579493046</v>
      </c>
      <c r="O31" s="211" t="n">
        <v>58.6538467407227</v>
      </c>
      <c r="P31" s="211" t="n">
        <v>0.410942048455278</v>
      </c>
      <c r="Q31" s="211" t="n">
        <f aca="false">AVERAGE(O31,M31,K31,I31,G31,E31)</f>
        <v>65.5233046213786</v>
      </c>
    </row>
    <row r="32" customFormat="false" ht="15.5" hidden="false" customHeight="false" outlineLevel="0" collapsed="false">
      <c r="A32" s="97" t="s">
        <v>143</v>
      </c>
      <c r="B32" s="208" t="s">
        <v>1096</v>
      </c>
      <c r="C32" s="208" t="s">
        <v>1097</v>
      </c>
      <c r="D32" s="211" t="n">
        <v>0.214866742491722</v>
      </c>
      <c r="E32" s="211" t="n">
        <v>54.1062812805176</v>
      </c>
      <c r="F32" s="211" t="n">
        <v>-0.145953580737114</v>
      </c>
      <c r="G32" s="211" t="n">
        <v>42.4528312683106</v>
      </c>
      <c r="H32" s="211" t="n">
        <v>-0.438169896602631</v>
      </c>
      <c r="I32" s="211" t="n">
        <v>37.5</v>
      </c>
      <c r="J32" s="211" t="n">
        <v>-0.550658047199249</v>
      </c>
      <c r="K32" s="211" t="n">
        <v>33.1730766296387</v>
      </c>
      <c r="L32" s="211" t="n">
        <v>-0.425236970186234</v>
      </c>
      <c r="M32" s="211" t="n">
        <v>36.0576934814453</v>
      </c>
      <c r="N32" s="211" t="n">
        <v>-0.149735704064369</v>
      </c>
      <c r="O32" s="211" t="n">
        <v>48.5576934814453</v>
      </c>
      <c r="P32" s="211" t="n">
        <v>-0.249147909382979</v>
      </c>
      <c r="Q32" s="211" t="n">
        <f aca="false">AVERAGE(O32,M32,K32,I32,G32,E32)</f>
        <v>41.9745960235596</v>
      </c>
    </row>
    <row r="33" customFormat="false" ht="15.5" hidden="false" customHeight="false" outlineLevel="0" collapsed="false">
      <c r="A33" s="97" t="s">
        <v>775</v>
      </c>
      <c r="B33" s="208" t="s">
        <v>1098</v>
      </c>
      <c r="C33" s="208" t="s">
        <v>1099</v>
      </c>
      <c r="D33" s="211" t="n">
        <v>0.0384611152112484</v>
      </c>
      <c r="E33" s="211" t="n">
        <v>48.3091773986816</v>
      </c>
      <c r="F33" s="211" t="n">
        <v>0.0922063365578651</v>
      </c>
      <c r="G33" s="211" t="n">
        <v>50</v>
      </c>
      <c r="H33" s="211" t="n">
        <v>1.66240346431732</v>
      </c>
      <c r="I33" s="211" t="n">
        <v>95.1923065185547</v>
      </c>
      <c r="J33" s="211" t="n">
        <v>1.78797209262848</v>
      </c>
      <c r="K33" s="211" t="n">
        <v>97.1153869628906</v>
      </c>
      <c r="L33" s="211" t="n">
        <v>1.59024298191071</v>
      </c>
      <c r="M33" s="211" t="n">
        <v>91.8269195556641</v>
      </c>
      <c r="N33" s="211" t="n">
        <v>1.64982688426971</v>
      </c>
      <c r="O33" s="211" t="n">
        <v>93.2692337036133</v>
      </c>
      <c r="P33" s="211" t="n">
        <v>1.13685214581589</v>
      </c>
      <c r="Q33" s="211" t="n">
        <f aca="false">AVERAGE(O33,M33,K33,I33,G33,E33)</f>
        <v>79.2855040232341</v>
      </c>
    </row>
    <row r="34" customFormat="false" ht="15.5" hidden="false" customHeight="false" outlineLevel="0" collapsed="false">
      <c r="A34" s="97" t="s">
        <v>144</v>
      </c>
      <c r="B34" s="208" t="s">
        <v>1100</v>
      </c>
      <c r="C34" s="208" t="s">
        <v>1101</v>
      </c>
      <c r="D34" s="211" t="n">
        <v>0.580176174640656</v>
      </c>
      <c r="E34" s="211" t="n">
        <v>64.2512054443359</v>
      </c>
      <c r="F34" s="211" t="n">
        <v>0.60740476846695</v>
      </c>
      <c r="G34" s="211" t="n">
        <v>65.5660400390625</v>
      </c>
      <c r="H34" s="211" t="n">
        <v>0.437717825174332</v>
      </c>
      <c r="I34" s="211" t="n">
        <v>68.75</v>
      </c>
      <c r="J34" s="211" t="n">
        <v>0.4339399933815</v>
      </c>
      <c r="K34" s="211" t="n">
        <v>65.8653869628906</v>
      </c>
      <c r="L34" s="211" t="n">
        <v>0.294179975986481</v>
      </c>
      <c r="M34" s="211" t="n">
        <v>62.019229888916</v>
      </c>
      <c r="N34" s="211" t="n">
        <v>0.200741231441498</v>
      </c>
      <c r="O34" s="211" t="n">
        <v>61.538459777832</v>
      </c>
      <c r="P34" s="211" t="n">
        <v>0.425693328181903</v>
      </c>
      <c r="Q34" s="211" t="n">
        <f aca="false">AVERAGE(O34,M34,K34,I34,G34,E34)</f>
        <v>64.6650536855062</v>
      </c>
    </row>
    <row r="35" customFormat="false" ht="15.5" hidden="false" customHeight="false" outlineLevel="0" collapsed="false">
      <c r="A35" s="97" t="s">
        <v>145</v>
      </c>
      <c r="B35" s="208" t="s">
        <v>1102</v>
      </c>
      <c r="C35" s="208" t="s">
        <v>1103</v>
      </c>
      <c r="D35" s="211" t="n">
        <v>0.0996763631701469</v>
      </c>
      <c r="E35" s="211" t="n">
        <v>52.1739120483398</v>
      </c>
      <c r="F35" s="211" t="n">
        <v>-0.500208854675293</v>
      </c>
      <c r="G35" s="211" t="n">
        <v>28.301887512207</v>
      </c>
      <c r="H35" s="211" t="n">
        <v>0.369162410497665</v>
      </c>
      <c r="I35" s="211" t="n">
        <v>65.3846130371094</v>
      </c>
      <c r="J35" s="211" t="n">
        <v>0.0776585638523102</v>
      </c>
      <c r="K35" s="211" t="n">
        <v>55.288459777832</v>
      </c>
      <c r="L35" s="211" t="n">
        <v>-0.338744401931763</v>
      </c>
      <c r="M35" s="211" t="n">
        <v>41.8269233703613</v>
      </c>
      <c r="N35" s="211" t="n">
        <v>-0.397423923015594</v>
      </c>
      <c r="O35" s="211" t="n">
        <v>38.9423065185547</v>
      </c>
      <c r="P35" s="211" t="n">
        <v>-0.114979973683755</v>
      </c>
      <c r="Q35" s="211" t="n">
        <f aca="false">AVERAGE(O35,M35,K35,I35,G35,E35)</f>
        <v>46.9863503774007</v>
      </c>
    </row>
    <row r="36" customFormat="false" ht="15.5" hidden="false" customHeight="false" outlineLevel="0" collapsed="false">
      <c r="A36" s="97" t="s">
        <v>146</v>
      </c>
      <c r="B36" s="208" t="s">
        <v>1104</v>
      </c>
      <c r="C36" s="208" t="s">
        <v>1105</v>
      </c>
      <c r="D36" s="211" t="n">
        <v>0.149890676140785</v>
      </c>
      <c r="E36" s="211" t="n">
        <v>53.1400947570801</v>
      </c>
      <c r="F36" s="211" t="n">
        <v>-0.861981809139252</v>
      </c>
      <c r="G36" s="211" t="n">
        <v>16.9811325073242</v>
      </c>
      <c r="H36" s="211" t="n">
        <v>0.386543750762939</v>
      </c>
      <c r="I36" s="211" t="n">
        <v>66.8269195556641</v>
      </c>
      <c r="J36" s="211" t="n">
        <v>-0.137774527072907</v>
      </c>
      <c r="K36" s="211" t="n">
        <v>47.5961532592774</v>
      </c>
      <c r="L36" s="211" t="n">
        <v>-0.0177096351981163</v>
      </c>
      <c r="M36" s="211" t="n">
        <v>54.3269233703613</v>
      </c>
      <c r="N36" s="211" t="n">
        <v>-0.244830772280693</v>
      </c>
      <c r="O36" s="211" t="n">
        <v>46.6346168518066</v>
      </c>
      <c r="P36" s="211" t="n">
        <v>-0.120977052797874</v>
      </c>
      <c r="Q36" s="211" t="n">
        <f aca="false">AVERAGE(O36,M36,K36,I36,G37,E36)</f>
        <v>60.8704700469971</v>
      </c>
    </row>
    <row r="37" customFormat="false" ht="15.5" hidden="false" customHeight="false" outlineLevel="0" collapsed="false">
      <c r="A37" s="97" t="s">
        <v>147</v>
      </c>
      <c r="B37" s="208" t="s">
        <v>1106</v>
      </c>
      <c r="C37" s="208" t="s">
        <v>1107</v>
      </c>
      <c r="D37" s="211" t="n">
        <v>1.38630390167236</v>
      </c>
      <c r="E37" s="211" t="n">
        <v>94.6859893798828</v>
      </c>
      <c r="F37" s="211" t="n">
        <v>1.39417707920074</v>
      </c>
      <c r="G37" s="211" t="n">
        <v>96.698112487793</v>
      </c>
      <c r="H37" s="211" t="n">
        <v>1.5237762928009</v>
      </c>
      <c r="I37" s="211" t="n">
        <v>91.3461532592774</v>
      </c>
      <c r="J37" s="211" t="n">
        <v>1.44803726673126</v>
      </c>
      <c r="K37" s="211" t="n">
        <v>91.3461532592774</v>
      </c>
      <c r="L37" s="211" t="n">
        <v>1.79911005496979</v>
      </c>
      <c r="M37" s="211" t="n">
        <v>96.1538467407227</v>
      </c>
      <c r="N37" s="211" t="n">
        <v>1.69982421398163</v>
      </c>
      <c r="O37" s="211" t="n">
        <v>94.711540222168</v>
      </c>
      <c r="P37" s="211" t="n">
        <v>1.54187146822612</v>
      </c>
      <c r="Q37" s="211" t="n">
        <f aca="false">AVERAGE(O37,M37,K37,I37,G37,E37)</f>
        <v>94.1569658915202</v>
      </c>
    </row>
    <row r="38" customFormat="false" ht="15.5" hidden="false" customHeight="false" outlineLevel="0" collapsed="false">
      <c r="A38" s="97" t="s">
        <v>148</v>
      </c>
      <c r="B38" s="208" t="s">
        <v>1108</v>
      </c>
      <c r="C38" s="208" t="s">
        <v>1109</v>
      </c>
      <c r="D38" s="211" t="n">
        <v>1.05702412128448</v>
      </c>
      <c r="E38" s="211" t="n">
        <v>82.125602722168</v>
      </c>
      <c r="F38" s="211" t="n">
        <v>0.440066516399384</v>
      </c>
      <c r="G38" s="211" t="n">
        <v>59.9056587219238</v>
      </c>
      <c r="H38" s="211" t="n">
        <v>0.400363147258759</v>
      </c>
      <c r="I38" s="211" t="n">
        <v>67.3076934814453</v>
      </c>
      <c r="J38" s="211" t="n">
        <v>0.503024876117706</v>
      </c>
      <c r="K38" s="211" t="n">
        <v>68.2692337036133</v>
      </c>
      <c r="L38" s="211" t="n">
        <v>0.240993440151215</v>
      </c>
      <c r="M38" s="211" t="n">
        <v>60.5769233703613</v>
      </c>
      <c r="N38" s="211" t="n">
        <v>0.538915395736694</v>
      </c>
      <c r="O38" s="211" t="n">
        <v>69.2307662963867</v>
      </c>
      <c r="P38" s="211" t="n">
        <v>0.530064582824707</v>
      </c>
      <c r="Q38" s="211" t="n">
        <f aca="false">AVERAGE(O38,M38,K38,I38,G38,E38)</f>
        <v>67.9026463826497</v>
      </c>
    </row>
    <row r="39" customFormat="false" ht="15.5" hidden="false" customHeight="false" outlineLevel="0" collapsed="false">
      <c r="A39" s="97" t="s">
        <v>149</v>
      </c>
      <c r="B39" s="208" t="s">
        <v>1110</v>
      </c>
      <c r="C39" s="208" t="s">
        <v>1111</v>
      </c>
      <c r="D39" s="211" t="n">
        <v>0.626547396183014</v>
      </c>
      <c r="E39" s="211" t="n">
        <v>67.1497573852539</v>
      </c>
      <c r="F39" s="211" t="n">
        <v>0.27078115940094</v>
      </c>
      <c r="G39" s="211" t="n">
        <v>55.6603775024414</v>
      </c>
      <c r="H39" s="211" t="n">
        <v>0.414420515298843</v>
      </c>
      <c r="I39" s="211" t="n">
        <v>67.788459777832</v>
      </c>
      <c r="J39" s="211" t="n">
        <v>0.089366614818573</v>
      </c>
      <c r="K39" s="211" t="n">
        <v>56.25</v>
      </c>
      <c r="L39" s="211" t="n">
        <v>-0.237380683422089</v>
      </c>
      <c r="M39" s="211" t="n">
        <v>46.1538467407227</v>
      </c>
      <c r="N39" s="211" t="n">
        <v>-0.00747567741200328</v>
      </c>
      <c r="O39" s="211" t="n">
        <v>55.769229888916</v>
      </c>
      <c r="P39" s="211" t="n">
        <v>0.19270988747788</v>
      </c>
      <c r="Q39" s="211" t="n">
        <f aca="false">AVERAGE(O39,M39,K39,I39,G39,E39)</f>
        <v>58.1286118825277</v>
      </c>
    </row>
    <row r="40" customFormat="false" ht="15.5" hidden="false" customHeight="false" outlineLevel="0" collapsed="false">
      <c r="A40" s="97" t="s">
        <v>150</v>
      </c>
      <c r="B40" s="208" t="s">
        <v>1112</v>
      </c>
      <c r="C40" s="208" t="s">
        <v>1113</v>
      </c>
      <c r="D40" s="211" t="n">
        <v>0.987698793411255</v>
      </c>
      <c r="E40" s="211" t="n">
        <v>79.7101440429688</v>
      </c>
      <c r="F40" s="211" t="n">
        <v>1.03887581825256</v>
      </c>
      <c r="G40" s="211" t="n">
        <v>87.2641525268555</v>
      </c>
      <c r="H40" s="211" t="n">
        <v>1.59616565704346</v>
      </c>
      <c r="I40" s="211" t="n">
        <v>93.2692337036133</v>
      </c>
      <c r="J40" s="211" t="n">
        <v>1.35381889343262</v>
      </c>
      <c r="K40" s="211" t="n">
        <v>89.4230804443359</v>
      </c>
      <c r="L40" s="211" t="n">
        <v>1.52513659000397</v>
      </c>
      <c r="M40" s="211" t="n">
        <v>90.8653869628906</v>
      </c>
      <c r="N40" s="211" t="n">
        <v>1.49587023258209</v>
      </c>
      <c r="O40" s="211" t="n">
        <v>90.3846130371094</v>
      </c>
      <c r="P40" s="211" t="n">
        <v>1.33292766412099</v>
      </c>
      <c r="Q40" s="211" t="n">
        <f aca="false">AVERAGE(O40,M40,K40,I40,G40,E40)</f>
        <v>88.4861017862956</v>
      </c>
    </row>
    <row r="41" customFormat="false" ht="15.5" hidden="false" customHeight="false" outlineLevel="0" collapsed="false">
      <c r="A41" s="97" t="s">
        <v>151</v>
      </c>
      <c r="B41" s="208" t="s">
        <v>1114</v>
      </c>
      <c r="C41" s="208" t="s">
        <v>1115</v>
      </c>
      <c r="D41" s="211" t="n">
        <v>-0.33995509147644</v>
      </c>
      <c r="E41" s="211" t="n">
        <v>35.7487907409668</v>
      </c>
      <c r="F41" s="211" t="n">
        <v>-1.00364112854004</v>
      </c>
      <c r="G41" s="211" t="n">
        <v>14.1509437561035</v>
      </c>
      <c r="H41" s="211" t="n">
        <v>-0.354368835687637</v>
      </c>
      <c r="I41" s="211" t="n">
        <v>39.4230766296387</v>
      </c>
      <c r="J41" s="211" t="n">
        <v>-0.441963344812393</v>
      </c>
      <c r="K41" s="211" t="n">
        <v>35.5769233703613</v>
      </c>
      <c r="L41" s="211" t="n">
        <v>-0.557726562023163</v>
      </c>
      <c r="M41" s="211" t="n">
        <v>31.25</v>
      </c>
      <c r="N41" s="211" t="n">
        <v>-0.855377495288849</v>
      </c>
      <c r="O41" s="211" t="n">
        <v>21.1538467407227</v>
      </c>
      <c r="P41" s="211" t="n">
        <v>-0.592172076304754</v>
      </c>
      <c r="Q41" s="211" t="n">
        <f aca="false">AVERAGE(O41,M41,K41,I41,G41,E41)</f>
        <v>29.5505968729655</v>
      </c>
    </row>
    <row r="42" customFormat="false" ht="15.5" hidden="false" customHeight="false" outlineLevel="0" collapsed="false">
      <c r="A42" s="97" t="s">
        <v>152</v>
      </c>
      <c r="B42" s="208" t="s">
        <v>1116</v>
      </c>
      <c r="C42" s="208" t="s">
        <v>1117</v>
      </c>
      <c r="D42" s="211" t="n">
        <v>0.815812349319458</v>
      </c>
      <c r="E42" s="211" t="n">
        <v>71.98</v>
      </c>
      <c r="F42" s="211" t="n">
        <v>0.559196949005127</v>
      </c>
      <c r="G42" s="211" t="n">
        <v>62.7358474731445</v>
      </c>
      <c r="H42" s="211" t="n">
        <v>1.41586887836456</v>
      </c>
      <c r="I42" s="211" t="n">
        <v>89.9038467407227</v>
      </c>
      <c r="J42" s="211" t="n">
        <v>1.03329741954803</v>
      </c>
      <c r="K42" s="211" t="n">
        <v>81.25</v>
      </c>
      <c r="L42" s="211" t="n">
        <v>1.18316340446472</v>
      </c>
      <c r="M42" s="211" t="n">
        <v>84.6153869628906</v>
      </c>
      <c r="N42" s="211" t="n">
        <v>0.728066623210907</v>
      </c>
      <c r="O42" s="211" t="n">
        <v>75.961540222168</v>
      </c>
      <c r="P42" s="211" t="n">
        <v>0.955900937318802</v>
      </c>
      <c r="Q42" s="211" t="n">
        <f aca="false">AVERAGE(O42,M42,K42,I42,G42,E42)</f>
        <v>77.7411035664876</v>
      </c>
    </row>
    <row r="43" customFormat="false" ht="15.5" hidden="false" customHeight="false" outlineLevel="0" collapsed="false">
      <c r="A43" s="97" t="s">
        <v>153</v>
      </c>
      <c r="B43" s="208" t="s">
        <v>1118</v>
      </c>
      <c r="C43" s="208" t="s">
        <v>1119</v>
      </c>
      <c r="D43" s="211" t="n">
        <v>-0.558172106742859</v>
      </c>
      <c r="E43" s="211" t="n">
        <v>32.8502426147461</v>
      </c>
      <c r="F43" s="211" t="n">
        <v>-1.64560794830322</v>
      </c>
      <c r="G43" s="211" t="n">
        <v>8.01886749267578</v>
      </c>
      <c r="H43" s="211" t="n">
        <v>-1.16972374916077</v>
      </c>
      <c r="I43" s="211" t="n">
        <v>11.5384616851807</v>
      </c>
      <c r="J43" s="211" t="n">
        <v>-0.631152331829071</v>
      </c>
      <c r="K43" s="211" t="n">
        <v>28.8461532592773</v>
      </c>
      <c r="L43" s="211" t="n">
        <v>-0.904381453990936</v>
      </c>
      <c r="M43" s="211" t="n">
        <v>19.230770111084</v>
      </c>
      <c r="N43" s="211" t="n">
        <v>-1.1451268196106</v>
      </c>
      <c r="O43" s="211" t="n">
        <v>12.0192308425903</v>
      </c>
      <c r="P43" s="211" t="n">
        <v>-1.00902740160624</v>
      </c>
      <c r="Q43" s="211" t="n">
        <f aca="false">AVERAGE(O43,M43,K43,I43,G43,E43)</f>
        <v>18.7506210009257</v>
      </c>
    </row>
    <row r="44" customFormat="false" ht="15.5" hidden="false" customHeight="false" outlineLevel="0" collapsed="false">
      <c r="A44" s="97" t="s">
        <v>154</v>
      </c>
      <c r="B44" s="208" t="s">
        <v>1120</v>
      </c>
      <c r="C44" s="208" t="s">
        <v>1121</v>
      </c>
      <c r="D44" s="211" t="n">
        <v>-0.0355823300778866</v>
      </c>
      <c r="E44" s="211" t="n">
        <v>44.9275360107422</v>
      </c>
      <c r="F44" s="211" t="n">
        <v>-0.850029349327087</v>
      </c>
      <c r="G44" s="211" t="n">
        <v>17.9245281219482</v>
      </c>
      <c r="H44" s="211" t="n">
        <v>-0.155060857534409</v>
      </c>
      <c r="I44" s="211" t="n">
        <v>46.1538467407227</v>
      </c>
      <c r="J44" s="211" t="n">
        <v>0.0767781212925911</v>
      </c>
      <c r="K44" s="211" t="n">
        <v>54.8076934814453</v>
      </c>
      <c r="L44" s="211" t="n">
        <v>-0.670107960700989</v>
      </c>
      <c r="M44" s="211" t="n">
        <v>26.9230766296387</v>
      </c>
      <c r="N44" s="211" t="n">
        <v>-0.847624719142914</v>
      </c>
      <c r="O44" s="211" t="n">
        <v>21.634614944458</v>
      </c>
      <c r="P44" s="211" t="n">
        <v>-0.413604515915116</v>
      </c>
      <c r="Q44" s="211" t="n">
        <f aca="false">AVERAGE(O44,M44,K44,I44,G44,E44)</f>
        <v>35.3952159881592</v>
      </c>
    </row>
    <row r="45" customFormat="false" ht="15.5" hidden="false" customHeight="false" outlineLevel="0" collapsed="false">
      <c r="A45" s="97" t="s">
        <v>155</v>
      </c>
      <c r="B45" s="208" t="s">
        <v>1122</v>
      </c>
      <c r="C45" s="208" t="s">
        <v>1123</v>
      </c>
      <c r="D45" s="211" t="n">
        <v>-0.730584383010864</v>
      </c>
      <c r="E45" s="211" t="n">
        <v>28.5024147033691</v>
      </c>
      <c r="F45" s="211" t="n">
        <v>-2.14744424819946</v>
      </c>
      <c r="G45" s="211" t="n">
        <v>3.77358484268188</v>
      </c>
      <c r="H45" s="211" t="n">
        <v>-1.15447986125946</v>
      </c>
      <c r="I45" s="211" t="n">
        <v>12.5</v>
      </c>
      <c r="J45" s="211" t="n">
        <v>-0.608012914657593</v>
      </c>
      <c r="K45" s="211" t="n">
        <v>30.2884616851807</v>
      </c>
      <c r="L45" s="211" t="n">
        <v>-0.923438847064972</v>
      </c>
      <c r="M45" s="211" t="n">
        <v>18.75</v>
      </c>
      <c r="N45" s="211" t="n">
        <v>-0.778714537620544</v>
      </c>
      <c r="O45" s="211" t="n">
        <v>24.0384616851807</v>
      </c>
      <c r="P45" s="211" t="n">
        <v>-1.05711246530215</v>
      </c>
      <c r="Q45" s="211" t="n">
        <f aca="false">AVERAGE(O45,M45,K45,I45,G45,E45)</f>
        <v>19.6421538194021</v>
      </c>
    </row>
    <row r="46" customFormat="false" ht="15.5" hidden="false" customHeight="false" outlineLevel="0" collapsed="false">
      <c r="A46" s="97" t="s">
        <v>156</v>
      </c>
      <c r="B46" s="208" t="s">
        <v>1124</v>
      </c>
      <c r="C46" s="208" t="s">
        <v>1125</v>
      </c>
      <c r="D46" s="211" t="n">
        <v>1.12149953842163</v>
      </c>
      <c r="E46" s="211" t="n">
        <v>84.5410614013672</v>
      </c>
      <c r="F46" s="211" t="n">
        <v>0.951036810874939</v>
      </c>
      <c r="G46" s="211" t="n">
        <v>82.5471725463867</v>
      </c>
      <c r="H46" s="211" t="n">
        <v>1.03946459293365</v>
      </c>
      <c r="I46" s="211" t="n">
        <v>81.7307662963867</v>
      </c>
      <c r="J46" s="211" t="n">
        <v>1.21925091743469</v>
      </c>
      <c r="K46" s="211" t="n">
        <v>86.0576934814453</v>
      </c>
      <c r="L46" s="211" t="n">
        <v>0.916260242462158</v>
      </c>
      <c r="M46" s="211" t="n">
        <v>78.8461532592774</v>
      </c>
      <c r="N46" s="211" t="n">
        <v>0.371234625577927</v>
      </c>
      <c r="O46" s="211" t="n">
        <v>64.9038467407227</v>
      </c>
      <c r="P46" s="211" t="n">
        <v>0.936457787950834</v>
      </c>
      <c r="Q46" s="211" t="n">
        <f aca="false">AVERAGE(O46,M46,K46,I46,G46,E46)</f>
        <v>79.771115620931</v>
      </c>
    </row>
    <row r="47" customFormat="false" ht="15.5" hidden="false" customHeight="false" outlineLevel="0" collapsed="false">
      <c r="A47" s="97" t="s">
        <v>157</v>
      </c>
      <c r="B47" s="208" t="s">
        <v>1126</v>
      </c>
      <c r="C47" s="208" t="s">
        <v>1127</v>
      </c>
      <c r="D47" s="211" t="n">
        <v>-0.944311916828156</v>
      </c>
      <c r="E47" s="211" t="n">
        <v>21.7391300201416</v>
      </c>
      <c r="F47" s="211" t="n">
        <v>-1.51314222812653</v>
      </c>
      <c r="G47" s="211" t="n">
        <v>9.90566062927246</v>
      </c>
      <c r="H47" s="211" t="n">
        <v>-0.996518075466156</v>
      </c>
      <c r="I47" s="211" t="n">
        <v>14.4230766296387</v>
      </c>
      <c r="J47" s="211" t="n">
        <v>-0.632295906543732</v>
      </c>
      <c r="K47" s="211" t="n">
        <v>28.365385055542</v>
      </c>
      <c r="L47" s="211" t="n">
        <v>-1.17882025241852</v>
      </c>
      <c r="M47" s="211" t="n">
        <v>10.5769233703613</v>
      </c>
      <c r="N47" s="211" t="n">
        <v>-0.6537104845047</v>
      </c>
      <c r="O47" s="211" t="n">
        <v>27.884614944458</v>
      </c>
      <c r="P47" s="211" t="n">
        <v>-0.986466477314631</v>
      </c>
      <c r="Q47" s="211" t="n">
        <f aca="false">AVERAGE(O47,M47,K47,I47,G47,E47)</f>
        <v>18.815798441569</v>
      </c>
    </row>
    <row r="48" customFormat="false" ht="15.5" hidden="false" customHeight="false" outlineLevel="0" collapsed="false">
      <c r="A48" s="97" t="s">
        <v>158</v>
      </c>
      <c r="B48" s="208" t="s">
        <v>1128</v>
      </c>
      <c r="C48" s="208" t="s">
        <v>1129</v>
      </c>
      <c r="D48" s="211" t="n">
        <v>-0.60134881734848</v>
      </c>
      <c r="E48" s="211" t="n">
        <v>31.4009666442871</v>
      </c>
      <c r="F48" s="211" t="n">
        <v>-1.16107952594757</v>
      </c>
      <c r="G48" s="211" t="n">
        <v>12.7358493804932</v>
      </c>
      <c r="H48" s="211" t="n">
        <v>-0.724425792694092</v>
      </c>
      <c r="I48" s="211" t="n">
        <v>23.5576915740967</v>
      </c>
      <c r="J48" s="211" t="n">
        <v>-0.690480887889862</v>
      </c>
      <c r="K48" s="211" t="n">
        <v>25</v>
      </c>
      <c r="L48" s="211" t="n">
        <v>-1.02215445041657</v>
      </c>
      <c r="M48" s="211" t="n">
        <v>15.384614944458</v>
      </c>
      <c r="N48" s="211" t="n">
        <v>-0.720573842525482</v>
      </c>
      <c r="O48" s="211" t="n">
        <v>25.9615383148193</v>
      </c>
      <c r="P48" s="211" t="n">
        <v>-0.820010552803675</v>
      </c>
      <c r="Q48" s="211" t="n">
        <f aca="false">AVERAGE(O48,M48,K48,I48,G48,E48)</f>
        <v>22.3401101430257</v>
      </c>
    </row>
    <row r="49" customFormat="false" ht="15.5" hidden="false" customHeight="false" outlineLevel="0" collapsed="false">
      <c r="A49" s="97" t="s">
        <v>159</v>
      </c>
      <c r="B49" s="208" t="s">
        <v>1130</v>
      </c>
      <c r="C49" s="208" t="s">
        <v>1131</v>
      </c>
      <c r="D49" s="211" t="n">
        <v>0.744466602802277</v>
      </c>
      <c r="E49" s="211" t="n">
        <v>70.5314025878906</v>
      </c>
      <c r="F49" s="211" t="n">
        <v>0.889368236064911</v>
      </c>
      <c r="G49" s="211" t="n">
        <v>78.301887512207</v>
      </c>
      <c r="H49" s="211" t="n">
        <v>0.86607551574707</v>
      </c>
      <c r="I49" s="211" t="n">
        <v>76.4423065185547</v>
      </c>
      <c r="J49" s="211" t="n">
        <v>1.12599956989288</v>
      </c>
      <c r="K49" s="211" t="n">
        <v>84.1346130371094</v>
      </c>
      <c r="L49" s="211" t="n">
        <v>0.922538280487061</v>
      </c>
      <c r="M49" s="211" t="n">
        <v>79.8076934814453</v>
      </c>
      <c r="N49" s="211" t="n">
        <v>0.47386571764946</v>
      </c>
      <c r="O49" s="211" t="n">
        <v>67.788459777832</v>
      </c>
      <c r="P49" s="211" t="n">
        <v>0.837052320440611</v>
      </c>
      <c r="Q49" s="211" t="n">
        <f aca="false">AVERAGE(O49,M49,K49,I49,G49,E49)</f>
        <v>76.1677271525065</v>
      </c>
    </row>
    <row r="50" customFormat="false" ht="15.5" hidden="false" customHeight="false" outlineLevel="0" collapsed="false">
      <c r="A50" s="97" t="s">
        <v>160</v>
      </c>
      <c r="B50" s="208" t="s">
        <v>1132</v>
      </c>
      <c r="C50" s="208" t="s">
        <v>1133</v>
      </c>
      <c r="D50" s="211" t="n">
        <v>-0.148040995001793</v>
      </c>
      <c r="E50" s="211" t="n">
        <v>40.0966186523438</v>
      </c>
      <c r="F50" s="211" t="n">
        <v>0.12167564034462</v>
      </c>
      <c r="G50" s="211" t="n">
        <v>50.9433975219727</v>
      </c>
      <c r="H50" s="211" t="n">
        <v>1.04138851165771</v>
      </c>
      <c r="I50" s="211" t="n">
        <v>82.211540222168</v>
      </c>
      <c r="J50" s="211" t="n">
        <v>0.772080779075623</v>
      </c>
      <c r="K50" s="211" t="n">
        <v>74.038459777832</v>
      </c>
      <c r="L50" s="211" t="n">
        <v>0.658678650856018</v>
      </c>
      <c r="M50" s="211" t="n">
        <v>73.0769195556641</v>
      </c>
      <c r="N50" s="211" t="n">
        <v>0.249495893716812</v>
      </c>
      <c r="O50" s="211" t="n">
        <v>62.5</v>
      </c>
      <c r="P50" s="211" t="n">
        <v>0.449213080108166</v>
      </c>
      <c r="Q50" s="211" t="n">
        <f aca="false">AVERAGE(O50,M50,K50,I50,G50,E50)</f>
        <v>63.8111559549967</v>
      </c>
    </row>
    <row r="51" customFormat="false" ht="15.5" hidden="false" customHeight="false" outlineLevel="0" collapsed="false">
      <c r="A51" s="97" t="s">
        <v>161</v>
      </c>
      <c r="B51" s="208" t="s">
        <v>1134</v>
      </c>
      <c r="C51" s="208" t="s">
        <v>1135</v>
      </c>
      <c r="D51" s="211" t="n">
        <v>0.563312888145447</v>
      </c>
      <c r="E51" s="211" t="n">
        <v>63.2850227355957</v>
      </c>
      <c r="F51" s="211" t="n">
        <v>0.646452784538269</v>
      </c>
      <c r="G51" s="211" t="n">
        <v>67.9245300292969</v>
      </c>
      <c r="H51" s="211" t="n">
        <v>0.0499710515141487</v>
      </c>
      <c r="I51" s="211" t="n">
        <v>55.769229888916</v>
      </c>
      <c r="J51" s="211" t="n">
        <v>-0.108967393636704</v>
      </c>
      <c r="K51" s="211" t="n">
        <v>49.038459777832</v>
      </c>
      <c r="L51" s="211" t="n">
        <v>0.298035860061646</v>
      </c>
      <c r="M51" s="211" t="n">
        <v>62.5</v>
      </c>
      <c r="N51" s="211" t="n">
        <v>0.320008218288422</v>
      </c>
      <c r="O51" s="211" t="n">
        <v>63.9423065185547</v>
      </c>
      <c r="P51" s="211" t="n">
        <v>0.294802234818538</v>
      </c>
      <c r="Q51" s="211" t="n">
        <f aca="false">AVERAGE(O51,M51,K51,I51,G51,E51)</f>
        <v>60.4099248250326</v>
      </c>
    </row>
    <row r="52" customFormat="false" ht="15.5" hidden="false" customHeight="false" outlineLevel="0" collapsed="false">
      <c r="A52" s="97" t="s">
        <v>162</v>
      </c>
      <c r="B52" s="208" t="s">
        <v>1136</v>
      </c>
      <c r="C52" s="208" t="s">
        <v>1137</v>
      </c>
      <c r="D52" s="211" t="n">
        <v>-0.516928017139435</v>
      </c>
      <c r="E52" s="211" t="n">
        <v>33.3333320617676</v>
      </c>
      <c r="F52" s="211" t="n">
        <v>-1.74284565448761</v>
      </c>
      <c r="G52" s="211" t="n">
        <v>6.13207530975342</v>
      </c>
      <c r="H52" s="211" t="n">
        <v>-0.617084980010986</v>
      </c>
      <c r="I52" s="211" t="n">
        <v>29.3269233703613</v>
      </c>
      <c r="J52" s="211" t="n">
        <v>-0.742997229099274</v>
      </c>
      <c r="K52" s="211" t="n">
        <v>23.0769233703613</v>
      </c>
      <c r="L52" s="211" t="n">
        <v>-0.547357022762299</v>
      </c>
      <c r="M52" s="211" t="n">
        <v>32.6923065185547</v>
      </c>
      <c r="N52" s="211" t="n">
        <v>-0.658867120742798</v>
      </c>
      <c r="O52" s="211" t="n">
        <v>27.4038467407227</v>
      </c>
      <c r="P52" s="211" t="n">
        <v>-0.804346670707067</v>
      </c>
      <c r="Q52" s="211" t="n">
        <f aca="false">AVERAGE(O52,M52,K52,I52,G52,E52)</f>
        <v>25.3275678952535</v>
      </c>
    </row>
    <row r="53" customFormat="false" ht="15.5" hidden="false" customHeight="false" outlineLevel="0" collapsed="false">
      <c r="A53" s="97" t="s">
        <v>163</v>
      </c>
      <c r="B53" s="208" t="s">
        <v>1138</v>
      </c>
      <c r="C53" s="208" t="s">
        <v>1139</v>
      </c>
      <c r="D53" s="211" t="n">
        <v>-0.585182130336762</v>
      </c>
      <c r="E53" s="211" t="n">
        <v>32.3671493530273</v>
      </c>
      <c r="F53" s="211" t="n">
        <v>-1.85934937000275</v>
      </c>
      <c r="G53" s="211" t="n">
        <v>4.71698093414307</v>
      </c>
      <c r="H53" s="211" t="n">
        <v>-1.0294748544693</v>
      </c>
      <c r="I53" s="211" t="n">
        <v>12.9807691574097</v>
      </c>
      <c r="J53" s="211" t="n">
        <v>-0.962666273117065</v>
      </c>
      <c r="K53" s="211" t="n">
        <v>13.942307472229</v>
      </c>
      <c r="L53" s="211" t="n">
        <v>-0.812488257884979</v>
      </c>
      <c r="M53" s="211" t="n">
        <v>21.1538467407227</v>
      </c>
      <c r="N53" s="211" t="n">
        <v>-1.09688007831573</v>
      </c>
      <c r="O53" s="211" t="n">
        <v>13.4615383148193</v>
      </c>
      <c r="P53" s="211" t="n">
        <v>-1.0576734940211</v>
      </c>
      <c r="Q53" s="211" t="n">
        <f aca="false">AVERAGE(O53,M53,K53,I53,G53,E53)</f>
        <v>16.4370986620585</v>
      </c>
    </row>
    <row r="54" customFormat="false" ht="15.5" hidden="false" customHeight="false" outlineLevel="0" collapsed="false">
      <c r="A54" s="97" t="s">
        <v>164</v>
      </c>
      <c r="B54" s="208" t="s">
        <v>1140</v>
      </c>
      <c r="C54" s="208" t="s">
        <v>1141</v>
      </c>
      <c r="D54" s="211" t="n">
        <v>1.52604496479034</v>
      </c>
      <c r="E54" s="211" t="n">
        <v>98.0676345825195</v>
      </c>
      <c r="F54" s="211" t="n">
        <v>0.850354731082916</v>
      </c>
      <c r="G54" s="211" t="n">
        <v>74.0566024780273</v>
      </c>
      <c r="H54" s="211" t="n">
        <v>1.85335552692413</v>
      </c>
      <c r="I54" s="211" t="n">
        <v>97.5961532592774</v>
      </c>
      <c r="J54" s="211" t="n">
        <v>1.753378033638</v>
      </c>
      <c r="K54" s="211" t="n">
        <v>96.6346130371094</v>
      </c>
      <c r="L54" s="211" t="n">
        <v>1.75982475280762</v>
      </c>
      <c r="M54" s="211" t="n">
        <v>94.711540222168</v>
      </c>
      <c r="N54" s="211" t="n">
        <v>2.03341555595398</v>
      </c>
      <c r="O54" s="211" t="n">
        <v>96.1538467407227</v>
      </c>
      <c r="P54" s="211" t="n">
        <v>1.6293955941995</v>
      </c>
      <c r="Q54" s="211" t="n">
        <f aca="false">AVERAGE(O54,M54,K54,I54,G54,E54)</f>
        <v>92.870065053304</v>
      </c>
    </row>
    <row r="55" customFormat="false" ht="15.5" hidden="false" customHeight="false" outlineLevel="0" collapsed="false">
      <c r="A55" s="97" t="s">
        <v>165</v>
      </c>
      <c r="B55" s="208" t="s">
        <v>1142</v>
      </c>
      <c r="C55" s="208" t="s">
        <v>1143</v>
      </c>
      <c r="D55" s="211" t="n">
        <v>1.72509264945984</v>
      </c>
      <c r="E55" s="211" t="n">
        <v>100</v>
      </c>
      <c r="F55" s="211" t="n">
        <v>1.24828660488129</v>
      </c>
      <c r="G55" s="211" t="n">
        <v>94.3396224975586</v>
      </c>
      <c r="H55" s="211" t="n">
        <v>1.93673431873322</v>
      </c>
      <c r="I55" s="211" t="n">
        <v>98.5576934814453</v>
      </c>
      <c r="J55" s="211" t="n">
        <v>1.69805705547333</v>
      </c>
      <c r="K55" s="211" t="n">
        <v>95.6730804443359</v>
      </c>
      <c r="L55" s="211" t="n">
        <v>1.98386454582214</v>
      </c>
      <c r="M55" s="211" t="n">
        <v>99.5192337036133</v>
      </c>
      <c r="N55" s="211" t="n">
        <v>2.09998488426208</v>
      </c>
      <c r="O55" s="211" t="n">
        <v>97.5961532592774</v>
      </c>
      <c r="P55" s="211" t="n">
        <v>1.78200334310532</v>
      </c>
      <c r="Q55" s="211" t="n">
        <f aca="false">AVERAGE(O55,M55,K55,I55,G55,E55)</f>
        <v>97.6142972310384</v>
      </c>
    </row>
    <row r="56" customFormat="false" ht="15.5" hidden="false" customHeight="false" outlineLevel="0" collapsed="false">
      <c r="A56" s="97" t="s">
        <v>166</v>
      </c>
      <c r="B56" s="208" t="s">
        <v>1144</v>
      </c>
      <c r="C56" s="208" t="s">
        <v>1145</v>
      </c>
      <c r="D56" s="211" t="n">
        <v>1.59688305854797</v>
      </c>
      <c r="E56" s="211" t="n">
        <v>99.0338134765625</v>
      </c>
      <c r="F56" s="211" t="n">
        <v>1.48600041866303</v>
      </c>
      <c r="G56" s="211" t="n">
        <v>97.6415100097656</v>
      </c>
      <c r="H56" s="211" t="n">
        <v>1.58940625190735</v>
      </c>
      <c r="I56" s="211" t="n">
        <v>92.788459777832</v>
      </c>
      <c r="J56" s="211" t="n">
        <v>1.87704372406006</v>
      </c>
      <c r="K56" s="211" t="n">
        <v>99.5192337036133</v>
      </c>
      <c r="L56" s="211" t="n">
        <v>1.88336670398712</v>
      </c>
      <c r="M56" s="211" t="n">
        <v>99.038459777832</v>
      </c>
      <c r="N56" s="211" t="n">
        <v>2.15045809745789</v>
      </c>
      <c r="O56" s="211" t="n">
        <v>98.5576934814453</v>
      </c>
      <c r="P56" s="211" t="n">
        <v>1.7638597091039</v>
      </c>
      <c r="Q56" s="211" t="n">
        <f aca="false">AVERAGE(O56,M56,K56,I56,G56,E56)</f>
        <v>97.7631950378418</v>
      </c>
    </row>
    <row r="57" customFormat="false" ht="15.5" hidden="false" customHeight="false" outlineLevel="0" collapsed="false">
      <c r="A57" s="97" t="s">
        <v>167</v>
      </c>
      <c r="B57" s="208" t="s">
        <v>1146</v>
      </c>
      <c r="C57" s="208" t="s">
        <v>1147</v>
      </c>
      <c r="D57" s="211" t="n">
        <v>-0.88015615940094</v>
      </c>
      <c r="E57" s="211" t="n">
        <v>23.1884059906006</v>
      </c>
      <c r="F57" s="211" t="n">
        <v>-1.85335576534271</v>
      </c>
      <c r="G57" s="211" t="n">
        <v>5.18867921829224</v>
      </c>
      <c r="H57" s="211" t="n">
        <v>-0.545995891094208</v>
      </c>
      <c r="I57" s="211" t="n">
        <v>31.730770111084</v>
      </c>
      <c r="J57" s="211" t="n">
        <v>-0.716666698455811</v>
      </c>
      <c r="K57" s="211" t="n">
        <v>24.0384616851807</v>
      </c>
      <c r="L57" s="211" t="n">
        <v>-0.691759705543518</v>
      </c>
      <c r="M57" s="211" t="n">
        <v>25.480770111084</v>
      </c>
      <c r="N57" s="211" t="n">
        <v>-0.84031468629837</v>
      </c>
      <c r="O57" s="211" t="n">
        <v>22.115385055542</v>
      </c>
      <c r="P57" s="211" t="n">
        <v>-0.92137481768926</v>
      </c>
      <c r="Q57" s="211" t="n">
        <f aca="false">AVERAGE(O57,M57,K57,I57,G57,E57)</f>
        <v>21.9570786952972</v>
      </c>
    </row>
    <row r="58" customFormat="false" ht="15.5" hidden="false" customHeight="false" outlineLevel="0" collapsed="false">
      <c r="A58" s="97" t="s">
        <v>168</v>
      </c>
      <c r="B58" s="208" t="s">
        <v>1148</v>
      </c>
      <c r="C58" s="208" t="s">
        <v>1149</v>
      </c>
      <c r="D58" s="211" t="n">
        <v>0.570445597171783</v>
      </c>
      <c r="E58" s="211" t="n">
        <v>63.7681159973145</v>
      </c>
      <c r="F58" s="211" t="n">
        <v>0.229732424020767</v>
      </c>
      <c r="G58" s="211" t="n">
        <v>54.2452812194824</v>
      </c>
      <c r="H58" s="211" t="n">
        <v>0.0715803280472755</v>
      </c>
      <c r="I58" s="211" t="n">
        <v>56.730770111084</v>
      </c>
      <c r="J58" s="211" t="n">
        <v>0.31911888718605</v>
      </c>
      <c r="K58" s="211" t="n">
        <v>63.9423065185547</v>
      </c>
      <c r="L58" s="211" t="n">
        <v>-0.207773491740227</v>
      </c>
      <c r="M58" s="211" t="n">
        <v>46.6346168518066</v>
      </c>
      <c r="N58" s="211" t="n">
        <v>-0.51419323682785</v>
      </c>
      <c r="O58" s="211" t="n">
        <v>33.1730766296387</v>
      </c>
      <c r="P58" s="211" t="n">
        <v>0.0781517513096333</v>
      </c>
      <c r="Q58" s="211" t="n">
        <f aca="false">AVERAGE(O58,M58,K58,I58,G58,E58)</f>
        <v>53.0823612213135</v>
      </c>
    </row>
    <row r="59" customFormat="false" ht="15.5" hidden="false" customHeight="false" outlineLevel="0" collapsed="false">
      <c r="A59" s="97" t="s">
        <v>169</v>
      </c>
      <c r="B59" s="208" t="s">
        <v>1150</v>
      </c>
      <c r="C59" s="208" t="s">
        <v>1151</v>
      </c>
      <c r="D59" s="211" t="n">
        <v>0.219030901789665</v>
      </c>
      <c r="E59" s="211" t="n">
        <v>54.5893707275391</v>
      </c>
      <c r="F59" s="211" t="n">
        <v>-0.286898791790009</v>
      </c>
      <c r="G59" s="211" t="n">
        <v>38.6792449951172</v>
      </c>
      <c r="H59" s="211" t="n">
        <v>-0.237463310360908</v>
      </c>
      <c r="I59" s="211" t="n">
        <v>42.3076934814453</v>
      </c>
      <c r="J59" s="211" t="n">
        <v>0.526472866535187</v>
      </c>
      <c r="K59" s="211" t="n">
        <v>70.1923065185547</v>
      </c>
      <c r="L59" s="211" t="n">
        <v>-0.342974901199341</v>
      </c>
      <c r="M59" s="211" t="n">
        <v>41.3461532592774</v>
      </c>
      <c r="N59" s="211" t="n">
        <v>-0.48950269818306</v>
      </c>
      <c r="O59" s="211" t="n">
        <v>33.6538467407227</v>
      </c>
      <c r="P59" s="211" t="n">
        <v>-0.101889322201411</v>
      </c>
      <c r="Q59" s="211" t="n">
        <f aca="false">AVERAGE(O59,M59,K59,I59,G59,E59)</f>
        <v>46.7947692871094</v>
      </c>
    </row>
    <row r="60" customFormat="false" ht="15.5" hidden="false" customHeight="false" outlineLevel="0" collapsed="false">
      <c r="A60" s="97" t="s">
        <v>170</v>
      </c>
      <c r="B60" s="208" t="s">
        <v>1152</v>
      </c>
      <c r="C60" s="208" t="s">
        <v>1153</v>
      </c>
      <c r="D60" s="211" t="n">
        <v>-0.103620946407318</v>
      </c>
      <c r="E60" s="211" t="n">
        <v>41.062801361084</v>
      </c>
      <c r="F60" s="211" t="n">
        <v>-0.793794870376587</v>
      </c>
      <c r="G60" s="211" t="n">
        <v>18.8679237365723</v>
      </c>
      <c r="H60" s="211" t="n">
        <v>0.06087451800704</v>
      </c>
      <c r="I60" s="211" t="n">
        <v>56.25</v>
      </c>
      <c r="J60" s="211" t="n">
        <v>0.0299304332584143</v>
      </c>
      <c r="K60" s="211" t="n">
        <v>53.3653831481934</v>
      </c>
      <c r="L60" s="211" t="n">
        <v>-0.551821351051331</v>
      </c>
      <c r="M60" s="211" t="n">
        <v>31.730770111084</v>
      </c>
      <c r="N60" s="211" t="n">
        <v>-0.481663256883621</v>
      </c>
      <c r="O60" s="211" t="n">
        <v>34.1346168518066</v>
      </c>
      <c r="P60" s="211" t="n">
        <v>-0.3066825789089</v>
      </c>
      <c r="Q60" s="211" t="n">
        <f aca="false">AVERAGE(O60,M60,K60,I60,G60,E60)</f>
        <v>39.2352492014567</v>
      </c>
    </row>
    <row r="61" customFormat="false" ht="15.5" hidden="false" customHeight="false" outlineLevel="0" collapsed="false">
      <c r="A61" s="97" t="s">
        <v>171</v>
      </c>
      <c r="B61" s="208" t="s">
        <v>1154</v>
      </c>
      <c r="C61" s="208" t="s">
        <v>1155</v>
      </c>
      <c r="D61" s="211" t="n">
        <v>0.0286327376961708</v>
      </c>
      <c r="E61" s="211" t="n">
        <v>46.8599052429199</v>
      </c>
      <c r="F61" s="211" t="n">
        <v>-0.739316761493683</v>
      </c>
      <c r="G61" s="211" t="n">
        <v>20.2830181121826</v>
      </c>
      <c r="H61" s="211" t="n">
        <v>-0.846731305122376</v>
      </c>
      <c r="I61" s="211" t="n">
        <v>18.75</v>
      </c>
      <c r="J61" s="211" t="n">
        <v>-0.681509137153626</v>
      </c>
      <c r="K61" s="211" t="n">
        <v>26.4423084259033</v>
      </c>
      <c r="L61" s="211" t="n">
        <v>-0.719771444797516</v>
      </c>
      <c r="M61" s="211" t="n">
        <v>25</v>
      </c>
      <c r="N61" s="211" t="n">
        <v>-0.573950171470642</v>
      </c>
      <c r="O61" s="211" t="n">
        <v>30.769229888916</v>
      </c>
      <c r="P61" s="211" t="n">
        <v>-0.588774347056945</v>
      </c>
      <c r="Q61" s="211" t="n">
        <f aca="false">AVERAGE(O61,M61,K61,I61,G61,E61)</f>
        <v>28.0174102783203</v>
      </c>
    </row>
    <row r="62" customFormat="false" ht="15.5" hidden="false" customHeight="false" outlineLevel="0" collapsed="false">
      <c r="A62" s="97" t="s">
        <v>172</v>
      </c>
      <c r="B62" s="208" t="s">
        <v>1156</v>
      </c>
      <c r="C62" s="208" t="s">
        <v>1157</v>
      </c>
      <c r="D62" s="211" t="n">
        <v>0.617115557193756</v>
      </c>
      <c r="E62" s="211" t="n">
        <v>66.6666641235352</v>
      </c>
      <c r="F62" s="211" t="n">
        <v>0.574383854866028</v>
      </c>
      <c r="G62" s="211" t="n">
        <v>63.2075462341309</v>
      </c>
      <c r="H62" s="211" t="n">
        <v>0.376499235630035</v>
      </c>
      <c r="I62" s="211" t="n">
        <v>66.3461532592774</v>
      </c>
      <c r="J62" s="211" t="n">
        <v>0.885996639728546</v>
      </c>
      <c r="K62" s="211" t="n">
        <v>76.4423065185547</v>
      </c>
      <c r="L62" s="211" t="n">
        <v>0.539886176586151</v>
      </c>
      <c r="M62" s="211" t="n">
        <v>69.2307662963867</v>
      </c>
      <c r="N62" s="211" t="n">
        <v>0.650794446468353</v>
      </c>
      <c r="O62" s="211" t="n">
        <v>73.0769195556641</v>
      </c>
      <c r="P62" s="211" t="n">
        <v>0.607445985078812</v>
      </c>
      <c r="Q62" s="211" t="n">
        <f aca="false">AVERAGE(O62,M62,K62,I62,G62,E62)</f>
        <v>69.1617259979248</v>
      </c>
    </row>
    <row r="63" customFormat="false" ht="15.5" hidden="false" customHeight="false" outlineLevel="0" collapsed="false">
      <c r="A63" s="97" t="s">
        <v>173</v>
      </c>
      <c r="B63" s="208" t="s">
        <v>1158</v>
      </c>
      <c r="C63" s="208" t="s">
        <v>1159</v>
      </c>
      <c r="D63" s="211" t="n">
        <v>1.26027750968933</v>
      </c>
      <c r="E63" s="211" t="n">
        <v>89.8550720214844</v>
      </c>
      <c r="F63" s="211" t="n">
        <v>1.0263386964798</v>
      </c>
      <c r="G63" s="211" t="n">
        <v>85.8490600585938</v>
      </c>
      <c r="H63" s="211" t="n">
        <v>1.02343571186066</v>
      </c>
      <c r="I63" s="211" t="n">
        <v>81.25</v>
      </c>
      <c r="J63" s="211" t="n">
        <v>0.833124458789825</v>
      </c>
      <c r="K63" s="211" t="n">
        <v>75.4807662963867</v>
      </c>
      <c r="L63" s="211" t="n">
        <v>1.18343198299408</v>
      </c>
      <c r="M63" s="211" t="n">
        <v>85.0961532592774</v>
      </c>
      <c r="N63" s="211" t="n">
        <v>0.751096665859222</v>
      </c>
      <c r="O63" s="211" t="n">
        <v>76.9230804443359</v>
      </c>
      <c r="P63" s="211" t="n">
        <v>1.01295083761215</v>
      </c>
      <c r="Q63" s="211" t="n">
        <f aca="false">AVERAGE(O63,M63,K63,I63,G63,E63)</f>
        <v>82.4090220133464</v>
      </c>
    </row>
    <row r="64" customFormat="false" ht="15.5" hidden="false" customHeight="false" outlineLevel="0" collapsed="false">
      <c r="A64" s="97" t="s">
        <v>174</v>
      </c>
      <c r="B64" s="208" t="s">
        <v>1160</v>
      </c>
      <c r="C64" s="208" t="s">
        <v>1161</v>
      </c>
      <c r="D64" s="211" t="n">
        <v>0.584396362304688</v>
      </c>
      <c r="E64" s="211" t="n">
        <v>65.2173919677734</v>
      </c>
      <c r="F64" s="211" t="n">
        <v>0.589217483997345</v>
      </c>
      <c r="G64" s="211" t="n">
        <v>63.6792449951172</v>
      </c>
      <c r="H64" s="211" t="n">
        <v>-0.220548942685127</v>
      </c>
      <c r="I64" s="211" t="n">
        <v>42.788459777832</v>
      </c>
      <c r="J64" s="211" t="n">
        <v>0.382609695196152</v>
      </c>
      <c r="K64" s="211" t="n">
        <v>64.4230804443359</v>
      </c>
      <c r="L64" s="211" t="n">
        <v>0.368868052959442</v>
      </c>
      <c r="M64" s="211" t="n">
        <v>64.4230804443359</v>
      </c>
      <c r="N64" s="211" t="n">
        <v>-0.0285287853330374</v>
      </c>
      <c r="O64" s="211" t="n">
        <v>54.8076934814453</v>
      </c>
      <c r="P64" s="211" t="n">
        <v>0.279335644406577</v>
      </c>
      <c r="Q64" s="211" t="n">
        <f aca="false">AVERAGE(O64,M64,G64,E64,K64,I64)</f>
        <v>59.2231585184733</v>
      </c>
    </row>
    <row r="65" customFormat="false" ht="15.5" hidden="false" customHeight="false" outlineLevel="0" collapsed="false">
      <c r="A65" s="97" t="s">
        <v>175</v>
      </c>
      <c r="B65" s="208" t="s">
        <v>1162</v>
      </c>
      <c r="C65" s="208" t="s">
        <v>1163</v>
      </c>
      <c r="D65" s="211" t="n">
        <v>-1.07674777507782</v>
      </c>
      <c r="E65" s="211" t="n">
        <v>19.8067626953125</v>
      </c>
      <c r="F65" s="211" t="n">
        <v>-0.731464743614197</v>
      </c>
      <c r="G65" s="211" t="n">
        <v>20.7547168731689</v>
      </c>
      <c r="H65" s="211" t="n">
        <v>0.0334168672561645</v>
      </c>
      <c r="I65" s="211" t="n">
        <v>54.8076934814453</v>
      </c>
      <c r="J65" s="211" t="n">
        <v>-0.437757104635239</v>
      </c>
      <c r="K65" s="211" t="n">
        <v>36.0576934814453</v>
      </c>
      <c r="L65" s="211" t="n">
        <v>-0.76028311252594</v>
      </c>
      <c r="M65" s="211" t="n">
        <v>22.5961532592773</v>
      </c>
      <c r="N65" s="211" t="n">
        <v>-0.910580635070801</v>
      </c>
      <c r="O65" s="211" t="n">
        <v>19.230770111084</v>
      </c>
      <c r="P65" s="211" t="n">
        <v>-0.647236083944639</v>
      </c>
      <c r="Q65" s="211" t="n">
        <f aca="false">AVERAGE(O65,M65,K65,I65,G65,E65)</f>
        <v>28.8756316502889</v>
      </c>
    </row>
    <row r="66" customFormat="false" ht="15.5" hidden="false" customHeight="false" outlineLevel="0" collapsed="false">
      <c r="A66" s="97" t="s">
        <v>176</v>
      </c>
      <c r="B66" s="208" t="s">
        <v>1164</v>
      </c>
      <c r="C66" s="208" t="s">
        <v>1165</v>
      </c>
      <c r="D66" s="211" t="n">
        <v>-1.10448348522186</v>
      </c>
      <c r="E66" s="211" t="n">
        <v>17.8743953704834</v>
      </c>
      <c r="F66" s="211" t="n">
        <v>0.0325207263231277</v>
      </c>
      <c r="G66" s="211" t="n">
        <v>48.113208770752</v>
      </c>
      <c r="H66" s="211" t="n">
        <v>0.342128187417984</v>
      </c>
      <c r="I66" s="211" t="n">
        <v>64.4230804443359</v>
      </c>
      <c r="J66" s="211" t="n">
        <v>0.156401336193085</v>
      </c>
      <c r="K66" s="211" t="n">
        <v>58.1730766296387</v>
      </c>
      <c r="L66" s="211" t="n">
        <v>0.107366301119328</v>
      </c>
      <c r="M66" s="211" t="n">
        <v>56.730770111084</v>
      </c>
      <c r="N66" s="211" t="n">
        <v>0.554596304893494</v>
      </c>
      <c r="O66" s="211" t="n">
        <v>69.711540222168</v>
      </c>
      <c r="P66" s="211" t="n">
        <v>0.0147548951208591</v>
      </c>
      <c r="Q66" s="211" t="n">
        <f aca="false">AVERAGE(O66,M66,K66,I66,G66,E66)</f>
        <v>52.504345258077</v>
      </c>
    </row>
    <row r="67" customFormat="false" ht="15.5" hidden="false" customHeight="false" outlineLevel="0" collapsed="false">
      <c r="A67" s="97" t="s">
        <v>870</v>
      </c>
      <c r="B67" s="208" t="s">
        <v>1166</v>
      </c>
      <c r="C67" s="208" t="s">
        <v>1167</v>
      </c>
      <c r="D67" s="211" t="n">
        <v>-1.61071276664734</v>
      </c>
      <c r="E67" s="211" t="n">
        <v>5.31400966644287</v>
      </c>
      <c r="F67" s="211" t="n">
        <v>-0.661095917224884</v>
      </c>
      <c r="G67" s="211" t="n">
        <v>22.6415100097656</v>
      </c>
      <c r="H67" s="211" t="n">
        <v>0.146086871623993</v>
      </c>
      <c r="I67" s="211" t="n">
        <v>58.6538467407227</v>
      </c>
      <c r="J67" s="211" t="n">
        <v>0.264395385980606</v>
      </c>
      <c r="K67" s="211" t="n">
        <v>61.538459777832</v>
      </c>
      <c r="L67" s="211" t="n">
        <v>0.240632578730583</v>
      </c>
      <c r="M67" s="211" t="n">
        <v>60.0961532592774</v>
      </c>
      <c r="N67" s="211" t="n">
        <v>0.268976747989655</v>
      </c>
      <c r="O67" s="211" t="n">
        <v>62.980770111084</v>
      </c>
      <c r="P67" s="211" t="n">
        <v>-0.225286183257898</v>
      </c>
      <c r="Q67" s="211" t="n">
        <f aca="false">AVERAGE(O67,M67,K67,I67,G67,E67)</f>
        <v>45.2041249275208</v>
      </c>
    </row>
    <row r="68" customFormat="false" ht="15.5" hidden="false" customHeight="false" outlineLevel="0" collapsed="false">
      <c r="A68" s="97" t="s">
        <v>177</v>
      </c>
      <c r="B68" s="208" t="s">
        <v>1168</v>
      </c>
      <c r="C68" s="208" t="s">
        <v>1169</v>
      </c>
      <c r="D68" s="211" t="n">
        <v>-1.43299305438995</v>
      </c>
      <c r="E68" s="211" t="n">
        <v>9.66183567047119</v>
      </c>
      <c r="F68" s="211" t="n">
        <v>-1.76315557956696</v>
      </c>
      <c r="G68" s="211" t="n">
        <v>5.66037750244141</v>
      </c>
      <c r="H68" s="211" t="n">
        <v>-1.48648011684418</v>
      </c>
      <c r="I68" s="211" t="n">
        <v>5.76923084259033</v>
      </c>
      <c r="J68" s="211" t="n">
        <v>-1.60601758956909</v>
      </c>
      <c r="K68" s="211" t="n">
        <v>4.32692289352417</v>
      </c>
      <c r="L68" s="211" t="n">
        <v>-1.06748330593109</v>
      </c>
      <c r="M68" s="211" t="n">
        <v>12.9807691574097</v>
      </c>
      <c r="N68" s="211" t="n">
        <v>-1.38645577430725</v>
      </c>
      <c r="O68" s="211" t="n">
        <v>6.73076915740967</v>
      </c>
      <c r="P68" s="211" t="n">
        <v>-1.45709757010142</v>
      </c>
      <c r="Q68" s="211" t="n">
        <f aca="false">AVERAGE(O68,M68,K68,I68,G68,E68)</f>
        <v>7.52165087064107</v>
      </c>
    </row>
    <row r="69" customFormat="false" ht="15.5" hidden="false" customHeight="false" outlineLevel="0" collapsed="false">
      <c r="A69" s="97" t="s">
        <v>178</v>
      </c>
      <c r="B69" s="208" t="s">
        <v>1170</v>
      </c>
      <c r="C69" s="208" t="s">
        <v>1171</v>
      </c>
      <c r="D69" s="211" t="n">
        <v>0.244614660739899</v>
      </c>
      <c r="E69" s="211" t="n">
        <v>55.5555572509766</v>
      </c>
      <c r="F69" s="211" t="n">
        <v>-0.0207328572869301</v>
      </c>
      <c r="G69" s="211" t="n">
        <v>46.698112487793</v>
      </c>
      <c r="H69" s="211" t="n">
        <v>0.0108910966664553</v>
      </c>
      <c r="I69" s="211" t="n">
        <v>53.8461532592774</v>
      </c>
      <c r="J69" s="211" t="n">
        <v>-0.207833394408226</v>
      </c>
      <c r="K69" s="211" t="n">
        <v>42.788459777832</v>
      </c>
      <c r="L69" s="211" t="n">
        <v>-0.275570213794708</v>
      </c>
      <c r="M69" s="211" t="n">
        <v>44.230770111084</v>
      </c>
      <c r="N69" s="211" t="n">
        <v>0.0303711257874966</v>
      </c>
      <c r="O69" s="211" t="n">
        <v>57.211540222168</v>
      </c>
      <c r="P69" s="211" t="n">
        <v>-0.0363765970493356</v>
      </c>
      <c r="Q69" s="211" t="n">
        <f aca="false">AVERAGE(O69,M69,K69,I69,G69,E69)</f>
        <v>50.0550988515218</v>
      </c>
    </row>
    <row r="70" customFormat="false" ht="15.5" hidden="false" customHeight="false" outlineLevel="0" collapsed="false">
      <c r="A70" s="97" t="s">
        <v>179</v>
      </c>
      <c r="B70" s="208" t="s">
        <v>1172</v>
      </c>
      <c r="C70" s="208" t="s">
        <v>1173</v>
      </c>
      <c r="D70" s="211" t="n">
        <v>-0.202115461230278</v>
      </c>
      <c r="E70" s="211" t="n">
        <v>38.164249420166</v>
      </c>
      <c r="F70" s="211" t="n">
        <v>1.46507430076599</v>
      </c>
      <c r="G70" s="211" t="n">
        <v>97.1698150634766</v>
      </c>
      <c r="H70" s="211" t="n">
        <v>2.3352997303009</v>
      </c>
      <c r="I70" s="211" t="n">
        <v>100</v>
      </c>
      <c r="J70" s="211" t="n">
        <v>2.20560669898987</v>
      </c>
      <c r="K70" s="211" t="n">
        <v>100</v>
      </c>
      <c r="L70" s="211" t="n">
        <v>1.88038194179535</v>
      </c>
      <c r="M70" s="211" t="n">
        <v>98.5576934814453</v>
      </c>
      <c r="N70" s="211" t="n">
        <v>2.15198636054993</v>
      </c>
      <c r="O70" s="211" t="n">
        <v>99.038459777832</v>
      </c>
      <c r="P70" s="211" t="n">
        <v>1.63937226186196</v>
      </c>
      <c r="Q70" s="211" t="n">
        <f aca="false">AVERAGE(O70,M70,K70,I70,G70,E70)</f>
        <v>88.8217029571533</v>
      </c>
    </row>
    <row r="71" customFormat="false" ht="15.5" hidden="false" customHeight="false" outlineLevel="0" collapsed="false">
      <c r="A71" s="97" t="s">
        <v>180</v>
      </c>
      <c r="B71" s="208" t="s">
        <v>1174</v>
      </c>
      <c r="C71" s="208" t="s">
        <v>1175</v>
      </c>
      <c r="D71" s="211" t="n">
        <v>-0.117509365081787</v>
      </c>
      <c r="E71" s="211" t="n">
        <v>40.5797119140625</v>
      </c>
      <c r="F71" s="211" t="n">
        <v>-0.0928664207458496</v>
      </c>
      <c r="G71" s="211" t="n">
        <v>43.8679237365723</v>
      </c>
      <c r="H71" s="211" t="n">
        <v>0.0324048288166523</v>
      </c>
      <c r="I71" s="211" t="n">
        <v>54.3269233703613</v>
      </c>
      <c r="J71" s="211" t="n">
        <v>0.120263651013374</v>
      </c>
      <c r="K71" s="211" t="n">
        <v>57.211540222168</v>
      </c>
      <c r="L71" s="211" t="n">
        <v>-0.184857979416847</v>
      </c>
      <c r="M71" s="211" t="n">
        <v>47.5961532592774</v>
      </c>
      <c r="N71" s="211" t="n">
        <v>-0.425881594419479</v>
      </c>
      <c r="O71" s="211" t="n">
        <v>37.5</v>
      </c>
      <c r="P71" s="211" t="n">
        <v>-0.111407813305656</v>
      </c>
      <c r="Q71" s="211" t="n">
        <f aca="false">AVERAGE(O71,M71,K71,I71,G71,E71)</f>
        <v>46.8470420837402</v>
      </c>
    </row>
    <row r="72" customFormat="false" ht="15.5" hidden="false" customHeight="false" outlineLevel="0" collapsed="false">
      <c r="A72" s="97" t="s">
        <v>181</v>
      </c>
      <c r="B72" s="208" t="s">
        <v>1176</v>
      </c>
      <c r="C72" s="208" t="s">
        <v>1177</v>
      </c>
      <c r="D72" s="211" t="n">
        <v>0.418228656053543</v>
      </c>
      <c r="E72" s="211" t="n">
        <v>59.4202880859375</v>
      </c>
      <c r="F72" s="211" t="n">
        <v>0.415541768074036</v>
      </c>
      <c r="G72" s="211" t="n">
        <v>58.9622650146484</v>
      </c>
      <c r="H72" s="211" t="n">
        <v>-0.539007902145386</v>
      </c>
      <c r="I72" s="211" t="n">
        <v>33.1730766296387</v>
      </c>
      <c r="J72" s="211" t="n">
        <v>-0.770076394081116</v>
      </c>
      <c r="K72" s="211" t="n">
        <v>22.115385055542</v>
      </c>
      <c r="L72" s="211" t="n">
        <v>-0.107515536248684</v>
      </c>
      <c r="M72" s="211" t="n">
        <v>50</v>
      </c>
      <c r="N72" s="211" t="n">
        <v>-0.434007257223129</v>
      </c>
      <c r="O72" s="211" t="n">
        <v>37.019229888916</v>
      </c>
      <c r="P72" s="211" t="n">
        <v>-0.169472777595123</v>
      </c>
      <c r="Q72" s="211" t="n">
        <f aca="false">AVERAGE(O72,M72,K72,I72,G72,E72)</f>
        <v>43.4483741124471</v>
      </c>
    </row>
    <row r="73" customFormat="false" ht="15.5" hidden="false" customHeight="false" outlineLevel="0" collapsed="false">
      <c r="A73" s="97" t="s">
        <v>182</v>
      </c>
      <c r="B73" s="208" t="s">
        <v>1178</v>
      </c>
      <c r="C73" s="208" t="s">
        <v>1179</v>
      </c>
      <c r="D73" s="211" t="n">
        <v>0.935845971107483</v>
      </c>
      <c r="E73" s="211" t="n">
        <v>78.260871887207</v>
      </c>
      <c r="F73" s="211" t="n">
        <v>0.706486403942108</v>
      </c>
      <c r="G73" s="211" t="n">
        <v>69.8113174438477</v>
      </c>
      <c r="H73" s="211" t="n">
        <v>1.16624307632446</v>
      </c>
      <c r="I73" s="211" t="n">
        <v>85.5769195556641</v>
      </c>
      <c r="J73" s="211" t="n">
        <v>0.922037184238434</v>
      </c>
      <c r="K73" s="211" t="n">
        <v>77.4038467407227</v>
      </c>
      <c r="L73" s="211" t="n">
        <v>0.678519129753113</v>
      </c>
      <c r="M73" s="211" t="n">
        <v>73.5576934814453</v>
      </c>
      <c r="N73" s="211" t="n">
        <v>0.807328343391418</v>
      </c>
      <c r="O73" s="211" t="n">
        <v>79.3269195556641</v>
      </c>
      <c r="P73" s="211" t="n">
        <v>0.86941001812617</v>
      </c>
      <c r="Q73" s="211" t="n">
        <f aca="false">AVERAGE(O73,M73,K73,I73,G73,E73)</f>
        <v>77.3229281107585</v>
      </c>
    </row>
    <row r="74" customFormat="false" ht="15.5" hidden="false" customHeight="false" outlineLevel="0" collapsed="false">
      <c r="A74" s="97" t="s">
        <v>183</v>
      </c>
      <c r="B74" s="208" t="s">
        <v>1180</v>
      </c>
      <c r="C74" s="208" t="s">
        <v>1181</v>
      </c>
      <c r="D74" s="211" t="n">
        <v>1.50424122810364</v>
      </c>
      <c r="E74" s="211" t="n">
        <v>97.101448059082</v>
      </c>
      <c r="F74" s="211" t="n">
        <v>1.02289307117462</v>
      </c>
      <c r="G74" s="211" t="n">
        <v>85.3773574829102</v>
      </c>
      <c r="H74" s="211" t="n">
        <v>1.7191014289856</v>
      </c>
      <c r="I74" s="211" t="n">
        <v>95.6730804443359</v>
      </c>
      <c r="J74" s="211" t="n">
        <v>1.68247401714325</v>
      </c>
      <c r="K74" s="211" t="n">
        <v>95.1923065185547</v>
      </c>
      <c r="L74" s="211" t="n">
        <v>1.80638813972473</v>
      </c>
      <c r="M74" s="211" t="n">
        <v>96.6346130371094</v>
      </c>
      <c r="N74" s="211" t="n">
        <v>2.1281270980835</v>
      </c>
      <c r="O74" s="211" t="n">
        <v>98.0769195556641</v>
      </c>
      <c r="P74" s="211" t="n">
        <v>1.64387083053589</v>
      </c>
      <c r="Q74" s="211" t="n">
        <f aca="false">AVERAGE(O74,M74,K74,H74,G74,E74)</f>
        <v>79.0169576803843</v>
      </c>
    </row>
    <row r="75" customFormat="false" ht="15.5" hidden="false" customHeight="false" outlineLevel="0" collapsed="false">
      <c r="A75" s="97" t="s">
        <v>184</v>
      </c>
      <c r="B75" s="208" t="s">
        <v>1182</v>
      </c>
      <c r="C75" s="208" t="s">
        <v>1183</v>
      </c>
      <c r="D75" s="211" t="n">
        <v>-1.41971445083618</v>
      </c>
      <c r="E75" s="211" t="n">
        <v>10.6280193328857</v>
      </c>
      <c r="F75" s="211" t="n">
        <v>-1.26445806026459</v>
      </c>
      <c r="G75" s="211" t="n">
        <v>10.8490562438965</v>
      </c>
      <c r="H75" s="211" t="n">
        <v>-1.46000337600708</v>
      </c>
      <c r="I75" s="211" t="n">
        <v>7.21153831481934</v>
      </c>
      <c r="J75" s="211" t="n">
        <v>-1.13797104358673</v>
      </c>
      <c r="K75" s="211" t="n">
        <v>11.057692527771</v>
      </c>
      <c r="L75" s="211" t="n">
        <v>-1.30516612529755</v>
      </c>
      <c r="M75" s="211" t="n">
        <v>7.21153831481934</v>
      </c>
      <c r="N75" s="211" t="n">
        <v>-1.41457009315491</v>
      </c>
      <c r="O75" s="211" t="n">
        <v>5.76923084259033</v>
      </c>
      <c r="P75" s="211" t="n">
        <v>-1.33364719152451</v>
      </c>
      <c r="Q75" s="211" t="n">
        <f aca="false">AVERAGE(O75,M75,K75,I75,G75,E75)</f>
        <v>8.78784592946371</v>
      </c>
    </row>
    <row r="76" customFormat="false" ht="15.5" hidden="false" customHeight="false" outlineLevel="0" collapsed="false">
      <c r="A76" s="97" t="s">
        <v>185</v>
      </c>
      <c r="B76" s="208" t="s">
        <v>1184</v>
      </c>
      <c r="C76" s="208" t="s">
        <v>1185</v>
      </c>
      <c r="D76" s="211" t="n">
        <v>-0.746729373931885</v>
      </c>
      <c r="E76" s="211" t="n">
        <v>28.019323348999</v>
      </c>
      <c r="F76" s="211" t="n">
        <v>-0.924991369247437</v>
      </c>
      <c r="G76" s="211" t="n">
        <v>15.5660381317139</v>
      </c>
      <c r="H76" s="211" t="n">
        <v>-0.690932989120483</v>
      </c>
      <c r="I76" s="211" t="n">
        <v>25</v>
      </c>
      <c r="J76" s="211" t="n">
        <v>-0.59082967042923</v>
      </c>
      <c r="K76" s="211" t="n">
        <v>30.769229888916</v>
      </c>
      <c r="L76" s="211" t="n">
        <v>-0.660938739776611</v>
      </c>
      <c r="M76" s="211" t="n">
        <v>28.365385055542</v>
      </c>
      <c r="N76" s="211" t="n">
        <v>-0.736834585666657</v>
      </c>
      <c r="O76" s="211" t="n">
        <v>25.480770111084</v>
      </c>
      <c r="P76" s="211" t="n">
        <v>-0.725209454695384</v>
      </c>
      <c r="Q76" s="211" t="n">
        <f aca="false">AVERAGE(O76,M76,K76,I76,G76,E76)</f>
        <v>25.5334577560425</v>
      </c>
    </row>
    <row r="77" customFormat="false" ht="15.5" hidden="false" customHeight="false" outlineLevel="0" collapsed="false">
      <c r="A77" s="97" t="s">
        <v>186</v>
      </c>
      <c r="B77" s="208" t="s">
        <v>1186</v>
      </c>
      <c r="C77" s="208" t="s">
        <v>1187</v>
      </c>
      <c r="D77" s="211" t="n">
        <v>-1.78366732597351</v>
      </c>
      <c r="E77" s="211" t="n">
        <v>3.86473441123962</v>
      </c>
      <c r="F77" s="211" t="n">
        <v>-0.517877161502838</v>
      </c>
      <c r="G77" s="211" t="n">
        <v>27.3584899902344</v>
      </c>
      <c r="H77" s="211" t="n">
        <v>-0.710046410560608</v>
      </c>
      <c r="I77" s="211" t="n">
        <v>24.519229888916</v>
      </c>
      <c r="J77" s="211" t="n">
        <v>-1.01740097999573</v>
      </c>
      <c r="K77" s="211" t="n">
        <v>12.9807691574097</v>
      </c>
      <c r="L77" s="211" t="n">
        <v>-1.21798455715179</v>
      </c>
      <c r="M77" s="211" t="n">
        <v>9.61538505554199</v>
      </c>
      <c r="N77" s="211" t="n">
        <v>-1.32014560699463</v>
      </c>
      <c r="O77" s="211" t="n">
        <v>7.692307472229</v>
      </c>
      <c r="P77" s="211" t="n">
        <v>-1.09452034036318</v>
      </c>
      <c r="Q77" s="211" t="n">
        <f aca="false">AVERAGE(O77,M77,K77,I77,G77,E77)</f>
        <v>14.3384859959284</v>
      </c>
    </row>
    <row r="78" customFormat="false" ht="15.5" hidden="false" customHeight="false" outlineLevel="0" collapsed="false">
      <c r="A78" s="97" t="s">
        <v>187</v>
      </c>
      <c r="B78" s="208" t="s">
        <v>1188</v>
      </c>
      <c r="C78" s="208" t="s">
        <v>1189</v>
      </c>
      <c r="D78" s="211" t="n">
        <v>-0.861699163913727</v>
      </c>
      <c r="E78" s="211" t="n">
        <v>23.6714973449707</v>
      </c>
      <c r="F78" s="211" t="n">
        <v>-1.18775999546051</v>
      </c>
      <c r="G78" s="211" t="n">
        <v>11.7924528121948</v>
      </c>
      <c r="H78" s="211" t="n">
        <v>-0.0440450869500637</v>
      </c>
      <c r="I78" s="211" t="n">
        <v>52.4038467407227</v>
      </c>
      <c r="J78" s="211" t="n">
        <v>-0.010659665800631</v>
      </c>
      <c r="K78" s="211" t="n">
        <v>51.9230766296387</v>
      </c>
      <c r="L78" s="211" t="n">
        <v>-0.358621627092361</v>
      </c>
      <c r="M78" s="211" t="n">
        <v>40.3846168518066</v>
      </c>
      <c r="N78" s="211" t="n">
        <v>-0.340780168771744</v>
      </c>
      <c r="O78" s="211" t="n">
        <v>44.230770111084</v>
      </c>
      <c r="P78" s="211" t="n">
        <v>-0.467260951331506</v>
      </c>
      <c r="Q78" s="211" t="n">
        <f aca="false">AVERAGE(O78,M78,K78,I78,G78,E78)</f>
        <v>37.4010434150696</v>
      </c>
    </row>
    <row r="79" customFormat="false" ht="15.5" hidden="false" customHeight="false" outlineLevel="0" collapsed="false">
      <c r="A79" s="97" t="s">
        <v>188</v>
      </c>
      <c r="B79" s="208" t="s">
        <v>1190</v>
      </c>
      <c r="C79" s="208" t="s">
        <v>1191</v>
      </c>
      <c r="D79" s="211" t="n">
        <v>1.31499266624451</v>
      </c>
      <c r="E79" s="211" t="n">
        <v>93.7198104858399</v>
      </c>
      <c r="F79" s="211" t="n">
        <v>1.05067348480225</v>
      </c>
      <c r="G79" s="211" t="n">
        <v>87.7358474731445</v>
      </c>
      <c r="H79" s="211" t="n">
        <v>0.781888842582703</v>
      </c>
      <c r="I79" s="211" t="n">
        <v>75</v>
      </c>
      <c r="J79" s="211" t="n">
        <v>0.582089006900787</v>
      </c>
      <c r="K79" s="211" t="n">
        <v>72.5961532592774</v>
      </c>
      <c r="L79" s="211" t="n">
        <v>0.67865914106369</v>
      </c>
      <c r="M79" s="211" t="n">
        <v>74.038459777832</v>
      </c>
      <c r="N79" s="211" t="n">
        <v>1.42294478416443</v>
      </c>
      <c r="O79" s="211" t="n">
        <v>89.4230804443359</v>
      </c>
      <c r="P79" s="211" t="n">
        <v>0.97187465429306</v>
      </c>
      <c r="Q79" s="211" t="n">
        <f aca="false">AVERAGE(O79,M79,K79,I79,G79,E79)</f>
        <v>82.085558573405</v>
      </c>
    </row>
    <row r="80" customFormat="false" ht="15.5" hidden="false" customHeight="false" outlineLevel="0" collapsed="false">
      <c r="A80" s="97" t="s">
        <v>189</v>
      </c>
      <c r="B80" s="208" t="s">
        <v>1192</v>
      </c>
      <c r="C80" s="208" t="s">
        <v>1193</v>
      </c>
      <c r="D80" s="211" t="n">
        <v>0.868936896324158</v>
      </c>
      <c r="E80" s="211" t="n">
        <v>72.9468612670898</v>
      </c>
      <c r="F80" s="211" t="n">
        <v>-0.0220327284187078</v>
      </c>
      <c r="G80" s="211" t="n">
        <v>46.2264137268066</v>
      </c>
      <c r="H80" s="211" t="n">
        <v>1.31894195079803</v>
      </c>
      <c r="I80" s="211" t="n">
        <v>87.0192337036133</v>
      </c>
      <c r="J80" s="211" t="n">
        <v>1.24465918540955</v>
      </c>
      <c r="K80" s="211" t="n">
        <v>87.5</v>
      </c>
      <c r="L80" s="211" t="n">
        <v>1.36808633804321</v>
      </c>
      <c r="M80" s="211" t="n">
        <v>88.461540222168</v>
      </c>
      <c r="N80" s="211" t="n">
        <v>1.06883764266968</v>
      </c>
      <c r="O80" s="211" t="n">
        <v>82.6923065185547</v>
      </c>
      <c r="P80" s="211" t="n">
        <v>0.974571547470987</v>
      </c>
      <c r="Q80" s="211" t="n">
        <f aca="false">AVERAGE(O80,M80,K80,I80,G80,E80)</f>
        <v>77.4743925730387</v>
      </c>
    </row>
    <row r="81" customFormat="false" ht="15.5" hidden="false" customHeight="false" outlineLevel="0" collapsed="false">
      <c r="A81" s="97" t="s">
        <v>190</v>
      </c>
      <c r="B81" s="208" t="s">
        <v>1194</v>
      </c>
      <c r="C81" s="208" t="s">
        <v>1195</v>
      </c>
      <c r="D81" s="211" t="n">
        <v>-1.38046956062317</v>
      </c>
      <c r="E81" s="211" t="n">
        <v>12.0772943496704</v>
      </c>
      <c r="F81" s="211" t="n">
        <v>-0.0734304487705231</v>
      </c>
      <c r="G81" s="211" t="n">
        <v>44.8113212585449</v>
      </c>
      <c r="H81" s="211" t="n">
        <v>0.200307711958885</v>
      </c>
      <c r="I81" s="211" t="n">
        <v>61.538459777832</v>
      </c>
      <c r="J81" s="211" t="n">
        <v>-0.147909745573998</v>
      </c>
      <c r="K81" s="211" t="n">
        <v>46.6346168518066</v>
      </c>
      <c r="L81" s="211" t="n">
        <v>-0.133931964635849</v>
      </c>
      <c r="M81" s="211" t="n">
        <v>48.5576934814453</v>
      </c>
      <c r="N81" s="211" t="n">
        <v>-0.352709531784058</v>
      </c>
      <c r="O81" s="211" t="n">
        <v>42.3076934814453</v>
      </c>
      <c r="P81" s="211" t="n">
        <v>-0.314690589904785</v>
      </c>
      <c r="Q81" s="211" t="n">
        <f aca="false">AVERAGE(O81,M81,K81,I81,G81,E81)</f>
        <v>42.6545132001241</v>
      </c>
    </row>
    <row r="82" customFormat="false" ht="15.5" hidden="false" customHeight="false" outlineLevel="0" collapsed="false">
      <c r="A82" s="97" t="s">
        <v>191</v>
      </c>
      <c r="B82" s="208" t="s">
        <v>1196</v>
      </c>
      <c r="C82" s="208" t="s">
        <v>1197</v>
      </c>
      <c r="D82" s="211" t="n">
        <v>-1.76706731319428</v>
      </c>
      <c r="E82" s="211" t="n">
        <v>4.34782600402832</v>
      </c>
      <c r="F82" s="211" t="n">
        <v>-2.67168235778809</v>
      </c>
      <c r="G82" s="211" t="n">
        <v>0.943396210670471</v>
      </c>
      <c r="H82" s="211" t="n">
        <v>-2.30766105651855</v>
      </c>
      <c r="I82" s="211" t="n">
        <v>0.480769217014313</v>
      </c>
      <c r="J82" s="211" t="n">
        <v>-1.79990744590759</v>
      </c>
      <c r="K82" s="211" t="n">
        <v>3.8461537361145</v>
      </c>
      <c r="L82" s="211" t="n">
        <v>-1.77656137943268</v>
      </c>
      <c r="M82" s="211" t="n">
        <v>3.36538457870483</v>
      </c>
      <c r="N82" s="211" t="n">
        <v>-1.67956674098969</v>
      </c>
      <c r="O82" s="211" t="n">
        <v>1.92307686805725</v>
      </c>
      <c r="P82" s="211" t="n">
        <v>-2.00040771563848</v>
      </c>
      <c r="Q82" s="211" t="n">
        <f aca="false">AVERAGE(O82,M82,K82,I82,G82,E82)</f>
        <v>2.48443443576495</v>
      </c>
    </row>
    <row r="83" customFormat="false" ht="15.5" hidden="false" customHeight="false" outlineLevel="0" collapsed="false">
      <c r="A83" s="97" t="s">
        <v>192</v>
      </c>
      <c r="B83" s="208" t="s">
        <v>1198</v>
      </c>
      <c r="C83" s="208" t="s">
        <v>1199</v>
      </c>
      <c r="D83" s="211" t="n">
        <v>-0.430639922618866</v>
      </c>
      <c r="E83" s="211" t="n">
        <v>34.7826080322266</v>
      </c>
      <c r="F83" s="211" t="n">
        <v>-0.128189086914063</v>
      </c>
      <c r="G83" s="211" t="n">
        <v>42.9245300292969</v>
      </c>
      <c r="H83" s="211" t="n">
        <v>-0.767910838127136</v>
      </c>
      <c r="I83" s="211" t="n">
        <v>22.115385055542</v>
      </c>
      <c r="J83" s="211" t="n">
        <v>-0.619891285896301</v>
      </c>
      <c r="K83" s="211" t="n">
        <v>29.3269233703613</v>
      </c>
      <c r="L83" s="211" t="n">
        <v>-0.622515082359314</v>
      </c>
      <c r="M83" s="211" t="n">
        <v>28.8461532592773</v>
      </c>
      <c r="N83" s="211" t="n">
        <v>-0.704854011535645</v>
      </c>
      <c r="O83" s="211" t="n">
        <v>26.4423084259033</v>
      </c>
      <c r="P83" s="211" t="n">
        <v>-0.545666704575221</v>
      </c>
      <c r="Q83" s="211" t="n">
        <f aca="false">AVERAGE(O83,M83,K83,I83,G83,E83)</f>
        <v>30.7396513621012</v>
      </c>
    </row>
    <row r="84" customFormat="false" ht="15.5" hidden="false" customHeight="false" outlineLevel="0" collapsed="false">
      <c r="A84" s="97" t="s">
        <v>193</v>
      </c>
      <c r="B84" s="208" t="s">
        <v>1200</v>
      </c>
      <c r="C84" s="208" t="s">
        <v>1201</v>
      </c>
      <c r="D84" s="211" t="n">
        <v>-1.12147891521454</v>
      </c>
      <c r="E84" s="211" t="n">
        <v>17.3913040161133</v>
      </c>
      <c r="F84" s="211" t="n">
        <v>-1.08020758628845</v>
      </c>
      <c r="G84" s="211" t="n">
        <v>13.2075471878052</v>
      </c>
      <c r="H84" s="211" t="n">
        <v>-1.25060713291168</v>
      </c>
      <c r="I84" s="211" t="n">
        <v>10.5769233703613</v>
      </c>
      <c r="J84" s="211" t="n">
        <v>-1.42203152179718</v>
      </c>
      <c r="K84" s="211" t="n">
        <v>7.692307472229</v>
      </c>
      <c r="L84" s="211" t="n">
        <v>-1.27485108375549</v>
      </c>
      <c r="M84" s="211" t="n">
        <v>7.692307472229</v>
      </c>
      <c r="N84" s="211" t="n">
        <v>-1.25314009189606</v>
      </c>
      <c r="O84" s="211" t="n">
        <v>10.0961542129517</v>
      </c>
      <c r="P84" s="211" t="n">
        <v>-1.2337193886439</v>
      </c>
      <c r="Q84" s="211" t="n">
        <f aca="false">AVERAGE(O84,M84,K84,I84,G84,E84)</f>
        <v>11.1094239552816</v>
      </c>
    </row>
  </sheetData>
  <mergeCells count="8">
    <mergeCell ref="B1:E1"/>
    <mergeCell ref="D2:E2"/>
    <mergeCell ref="F2:G2"/>
    <mergeCell ref="H2:I2"/>
    <mergeCell ref="J2:K2"/>
    <mergeCell ref="L2:M2"/>
    <mergeCell ref="N2:O2"/>
    <mergeCell ref="P2:Q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3DBEA78E687894FA315C7645AA5FBB5" ma:contentTypeVersion="13" ma:contentTypeDescription="Create a new document." ma:contentTypeScope="" ma:versionID="e496c81a655053c9180c076dab82cfd8">
  <xsd:schema xmlns:xsd="http://www.w3.org/2001/XMLSchema" xmlns:xs="http://www.w3.org/2001/XMLSchema" xmlns:p="http://schemas.microsoft.com/office/2006/metadata/properties" xmlns:ns2="64ed4f59-76ae-4484-98a2-660ddb3fe966" xmlns:ns3="b38d470a-4df4-4276-a091-14b292e09fa9" targetNamespace="http://schemas.microsoft.com/office/2006/metadata/properties" ma:root="true" ma:fieldsID="ee95f91b466a368b356d27b44f145666" ns2:_="" ns3:_="">
    <xsd:import namespace="64ed4f59-76ae-4484-98a2-660ddb3fe966"/>
    <xsd:import namespace="b38d470a-4df4-4276-a091-14b292e09fa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ed4f59-76ae-4484-98a2-660ddb3fe9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38d470a-4df4-4276-a091-14b292e09fa9"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5ABA436-5582-4F10-9518-07BD0A48DFC0}">
  <ds:schemaRefs>
    <ds:schemaRef ds:uri="http://schemas.microsoft.com/sharepoint/v3/contenttype/forms"/>
  </ds:schemaRefs>
</ds:datastoreItem>
</file>

<file path=customXml/itemProps2.xml><?xml version="1.0" encoding="utf-8"?>
<ds:datastoreItem xmlns:ds="http://schemas.openxmlformats.org/officeDocument/2006/customXml" ds:itemID="{C8A6B9BE-1B27-42B0-AFA9-A7CE8A718C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ed4f59-76ae-4484-98a2-660ddb3fe966"/>
    <ds:schemaRef ds:uri="b38d470a-4df4-4276-a091-14b292e09f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2F026CE-D1A8-4BE9-89BD-8C7E6BF873D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emplate/>
  <TotalTime>31</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2019-07-08T19:47:57Z</dcterms:created>
  <dc:creator>HL</dc:creator>
  <dc:description/>
  <dc:language>en-IN</dc:language>
  <cp:lastModifiedBy/>
  <dcterms:modified xsi:type="dcterms:W3CDTF">2022-03-02T11:42:30Z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0x01010003DBEA78E687894FA315C7645AA5FBB5</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